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D:\Usuario\Downloads\"/>
    </mc:Choice>
  </mc:AlternateContent>
  <xr:revisionPtr revIDLastSave="0" documentId="13_ncr:1_{A2FD2C01-B42A-4160-B570-7E57B67A21C4}" xr6:coauthVersionLast="47" xr6:coauthVersionMax="47" xr10:uidLastSave="{00000000-0000-0000-0000-000000000000}"/>
  <bookViews>
    <workbookView xWindow="-120" yWindow="-120" windowWidth="20730" windowHeight="11160" tabRatio="979" activeTab="6" xr2:uid="{00000000-000D-0000-FFFF-FFFF00000000}"/>
  </bookViews>
  <sheets>
    <sheet name="Introdução" sheetId="54" r:id="rId1"/>
    <sheet name="TELA 1" sheetId="16" r:id="rId2"/>
    <sheet name="TELA 2" sheetId="18" r:id="rId3"/>
    <sheet name="TELA 3" sheetId="44" r:id="rId4"/>
    <sheet name="Tela 4 - LAS Cadastro" sheetId="33" r:id="rId5"/>
    <sheet name="Tela 5 - LAS RAS" sheetId="50" r:id="rId6"/>
    <sheet name="Tela 6 - LA" sheetId="36" r:id="rId7"/>
    <sheet name="Tela 7 - Renovação" sheetId="47" r:id="rId8"/>
    <sheet name="Tela 8 - Transporte" sheetId="56" r:id="rId9"/>
    <sheet name="Tela 9 - Documentos" sheetId="34" r:id="rId10"/>
    <sheet name="Tela 10 - Dispensa" sheetId="52" r:id="rId11"/>
    <sheet name="Tela 11- Adicionais" sheetId="55" r:id="rId12"/>
    <sheet name="DN217" sheetId="38" state="hidden" r:id="rId13"/>
    <sheet name="municipal" sheetId="48" state="hidden" r:id="rId14"/>
    <sheet name="auxiliar" sheetId="39" state="hidden" r:id="rId15"/>
    <sheet name="auxdisp" sheetId="53" state="hidden" r:id="rId16"/>
    <sheet name="Documentos gerais" sheetId="41" state="hidden" r:id="rId17"/>
  </sheets>
  <externalReferences>
    <externalReference r:id="rId18"/>
  </externalReferences>
  <definedNames>
    <definedName name="_xlnm._FilterDatabase" localSheetId="12" hidden="1">'DN217'!$A$22:$AH$260</definedName>
    <definedName name="_xlnm._FilterDatabase" localSheetId="16" hidden="1">'Documentos gerais'!$A$10:$AZ$197</definedName>
    <definedName name="_xlnm._FilterDatabase" localSheetId="13" hidden="1">municipal!$A$13:$K$147</definedName>
    <definedName name="_xlnm._FilterDatabase" localSheetId="4" hidden="1">'Tela 4 - LAS Cadastro'!$U$149:$AI$1002</definedName>
    <definedName name="_xlnm._FilterDatabase" localSheetId="8" hidden="1">'Tela 8 - Transporte'!$U$118:$AI$971</definedName>
    <definedName name="_xlnm._FilterDatabase" localSheetId="9" hidden="1">'Tela 9 - Documentos'!$C$11:$AG$11</definedName>
    <definedName name="alternativa" localSheetId="14">#REF!</definedName>
    <definedName name="alternativa" localSheetId="0">#REF!</definedName>
    <definedName name="alternativa" localSheetId="10">#REF!</definedName>
    <definedName name="alternativa" localSheetId="4">#REF!</definedName>
    <definedName name="alternativa" localSheetId="5">#REF!</definedName>
    <definedName name="alternativa" localSheetId="6">#REF!</definedName>
    <definedName name="alternativa" localSheetId="7">#REF!</definedName>
    <definedName name="alternativa" localSheetId="8">#REF!</definedName>
    <definedName name="alternativa">#REF!</definedName>
    <definedName name="_xlnm.Print_Area" localSheetId="0">Introdução!$B$2:$Q$45</definedName>
    <definedName name="_xlnm.Print_Area" localSheetId="1">'TELA 1'!$B$2:$R$73</definedName>
    <definedName name="_xlnm.Print_Area" localSheetId="10">'Tela 10 - Dispensa'!$B$2:$AJ$67</definedName>
    <definedName name="_xlnm.Print_Area" localSheetId="11">'Tela 11- Adicionais'!$B$2:$AJ$29</definedName>
    <definedName name="_xlnm.Print_Area" localSheetId="2">'TELA 2'!$B$2:$AD$71</definedName>
    <definedName name="_xlnm.Print_Area" localSheetId="3">'TELA 3'!$B$2:$AI$78</definedName>
    <definedName name="_xlnm.Print_Area" localSheetId="4">'Tela 4 - LAS Cadastro'!$B$2:$AJ$144</definedName>
    <definedName name="_xlnm.Print_Area" localSheetId="5">'Tela 5 - LAS RAS'!$B$2:$AJ$137</definedName>
    <definedName name="_xlnm.Print_Area" localSheetId="6">'Tela 6 - LA'!$B$2:$AJ$155</definedName>
    <definedName name="_xlnm.Print_Area" localSheetId="7">'Tela 7 - Renovação'!$B$2:$AJ$147</definedName>
    <definedName name="_xlnm.Print_Area" localSheetId="8">'Tela 8 - Transporte'!$B$2:$AJ$113</definedName>
    <definedName name="_xlnm.Print_Area" localSheetId="9">'Tela 9 - Documentos'!$B$2:$AH$60</definedName>
    <definedName name="CL_1" localSheetId="14">auxiliar!$D$31:$D$33</definedName>
    <definedName name="CL_1" localSheetId="0">#REF!</definedName>
    <definedName name="CL_1" localSheetId="10">#REF!</definedName>
    <definedName name="CL_1" localSheetId="5">#REF!</definedName>
    <definedName name="CL_1" localSheetId="7">#REF!</definedName>
    <definedName name="CL_1" localSheetId="8">#REF!</definedName>
    <definedName name="CL_1">#REF!</definedName>
    <definedName name="CL_2" localSheetId="14">auxiliar!$E$31:$E$33</definedName>
    <definedName name="CL_2" localSheetId="0">#REF!</definedName>
    <definedName name="CL_2" localSheetId="10">#REF!</definedName>
    <definedName name="CL_2" localSheetId="5">#REF!</definedName>
    <definedName name="CL_2" localSheetId="7">#REF!</definedName>
    <definedName name="CL_2" localSheetId="8">#REF!</definedName>
    <definedName name="CL_2">#REF!</definedName>
    <definedName name="CL_3" localSheetId="14">auxiliar!$F$31:$F$33</definedName>
    <definedName name="CL_3" localSheetId="0">#REF!</definedName>
    <definedName name="CL_3" localSheetId="10">#REF!</definedName>
    <definedName name="CL_3" localSheetId="5">#REF!</definedName>
    <definedName name="CL_3" localSheetId="7">#REF!</definedName>
    <definedName name="CL_3" localSheetId="8">#REF!</definedName>
    <definedName name="CL_3">#REF!</definedName>
    <definedName name="CL_4" localSheetId="14">auxiliar!$G$31:$G$33</definedName>
    <definedName name="CL_4" localSheetId="0">#REF!</definedName>
    <definedName name="CL_4" localSheetId="10">#REF!</definedName>
    <definedName name="CL_4" localSheetId="5">#REF!</definedName>
    <definedName name="CL_4" localSheetId="7">#REF!</definedName>
    <definedName name="CL_4" localSheetId="8">#REF!</definedName>
    <definedName name="CL_4">#REF!</definedName>
    <definedName name="CL_5" localSheetId="14">auxiliar!$H$31:$H$33</definedName>
    <definedName name="CL_5" localSheetId="0">#REF!</definedName>
    <definedName name="CL_5" localSheetId="10">#REF!</definedName>
    <definedName name="CL_5" localSheetId="5">#REF!</definedName>
    <definedName name="CL_5" localSheetId="7">#REF!</definedName>
    <definedName name="CL_5" localSheetId="8">#REF!</definedName>
    <definedName name="CL_5">#REF!</definedName>
    <definedName name="CL_6" localSheetId="14">auxiliar!$I$31:$I$33</definedName>
    <definedName name="CL_6" localSheetId="0">#REF!</definedName>
    <definedName name="CL_6" localSheetId="10">#REF!</definedName>
    <definedName name="CL_6" localSheetId="5">#REF!</definedName>
    <definedName name="CL_6" localSheetId="7">#REF!</definedName>
    <definedName name="CL_6" localSheetId="8">#REF!</definedName>
    <definedName name="CL_6">#REF!</definedName>
    <definedName name="d" localSheetId="14">#REF!</definedName>
    <definedName name="d" localSheetId="0">#REF!</definedName>
    <definedName name="d" localSheetId="10">#REF!</definedName>
    <definedName name="d" localSheetId="4">#REF!</definedName>
    <definedName name="d" localSheetId="5">#REF!</definedName>
    <definedName name="d" localSheetId="6">#REF!</definedName>
    <definedName name="d" localSheetId="7">#REF!</definedName>
    <definedName name="d" localSheetId="8">#REF!</definedName>
    <definedName name="d">#REF!</definedName>
    <definedName name="Escolher" localSheetId="14">#REF!</definedName>
    <definedName name="Escolher" localSheetId="0">#REF!</definedName>
    <definedName name="Escolher" localSheetId="10">#REF!</definedName>
    <definedName name="Escolher" localSheetId="4">#REF!</definedName>
    <definedName name="Escolher" localSheetId="5">#REF!</definedName>
    <definedName name="Escolher" localSheetId="6">#REF!</definedName>
    <definedName name="Escolher" localSheetId="7">#REF!</definedName>
    <definedName name="Escolher" localSheetId="8">#REF!</definedName>
    <definedName name="Escolher">#REF!</definedName>
    <definedName name="FL_0" localSheetId="14">auxiliar!$D$31:$I$31</definedName>
    <definedName name="FL_0" localSheetId="0">#REF!</definedName>
    <definedName name="FL_0" localSheetId="10">#REF!</definedName>
    <definedName name="FL_0" localSheetId="5">#REF!</definedName>
    <definedName name="FL_0" localSheetId="7">#REF!</definedName>
    <definedName name="FL_0" localSheetId="8">#REF!</definedName>
    <definedName name="FL_0">#REF!</definedName>
    <definedName name="FL_1" localSheetId="14">auxiliar!$D$32:$I$32</definedName>
    <definedName name="FL_1" localSheetId="0">#REF!</definedName>
    <definedName name="FL_1" localSheetId="10">#REF!</definedName>
    <definedName name="FL_1" localSheetId="5">#REF!</definedName>
    <definedName name="FL_1" localSheetId="7">#REF!</definedName>
    <definedName name="FL_1" localSheetId="8">#REF!</definedName>
    <definedName name="FL_1">#REF!</definedName>
    <definedName name="FL_2" localSheetId="14">auxiliar!$D$33:$I$33</definedName>
    <definedName name="FL_2" localSheetId="0">#REF!</definedName>
    <definedName name="FL_2" localSheetId="10">#REF!</definedName>
    <definedName name="FL_2" localSheetId="5">#REF!</definedName>
    <definedName name="FL_2" localSheetId="7">#REF!</definedName>
    <definedName name="FL_2" localSheetId="8">#REF!</definedName>
    <definedName name="FL_2">#REF!</definedName>
    <definedName name="FL0" localSheetId="14">auxiliar!$D$31:$I$31</definedName>
    <definedName name="FL0" localSheetId="0">#REF!</definedName>
    <definedName name="FL0" localSheetId="10">#REF!</definedName>
    <definedName name="FL0" localSheetId="5">#REF!</definedName>
    <definedName name="FL0" localSheetId="7">#REF!</definedName>
    <definedName name="FL0" localSheetId="8">#REF!</definedName>
    <definedName name="FL0">#REF!</definedName>
    <definedName name="laboratorio" localSheetId="14">'[1]Tela 3'!#REF!</definedName>
    <definedName name="laboratorio" localSheetId="0">'[1]Tela 3'!#REF!</definedName>
    <definedName name="laboratorio" localSheetId="10">'[1]Tela 3'!#REF!</definedName>
    <definedName name="laboratorio" localSheetId="4">'[1]Tela 3'!#REF!</definedName>
    <definedName name="laboratorio" localSheetId="5">'[1]Tela 3'!#REF!</definedName>
    <definedName name="laboratorio" localSheetId="6">'[1]Tela 3'!#REF!</definedName>
    <definedName name="laboratorio" localSheetId="7">'[1]Tela 3'!#REF!</definedName>
    <definedName name="laboratorio" localSheetId="8">'[1]Tela 3'!#REF!</definedName>
    <definedName name="laboratorio">'[1]Tela 3'!#REF!</definedName>
    <definedName name="motivo" localSheetId="14">#REF!</definedName>
    <definedName name="motivo" localSheetId="0">#REF!</definedName>
    <definedName name="motivo" localSheetId="10">'Tela 10 - Dispensa'!$B$68:$B$71</definedName>
    <definedName name="motivo" localSheetId="4">'Tela 4 - LAS Cadastro'!$B$154:$B$160</definedName>
    <definedName name="motivo" localSheetId="5">'Tela 5 - LAS RAS'!$B$147:$B$153</definedName>
    <definedName name="motivo" localSheetId="6">'Tela 6 - LA'!$B$165:$B$171</definedName>
    <definedName name="motivo" localSheetId="7">'Tela 7 - Renovação'!$B$157:$B$163</definedName>
    <definedName name="motivo" localSheetId="8">'Tela 8 - Transporte'!$B$123:$B$129</definedName>
    <definedName name="motivo">#REF!</definedName>
    <definedName name="opção" localSheetId="14">#REF!</definedName>
    <definedName name="opção" localSheetId="0">#REF!</definedName>
    <definedName name="opção" localSheetId="10">#REF!</definedName>
    <definedName name="opção" localSheetId="4">#REF!</definedName>
    <definedName name="opção" localSheetId="5">#REF!</definedName>
    <definedName name="opção" localSheetId="6">#REF!</definedName>
    <definedName name="opção" localSheetId="7">#REF!</definedName>
    <definedName name="opção" localSheetId="8">#REF!</definedName>
    <definedName name="opção">#REF!</definedName>
    <definedName name="sanitario">'[1]Tela 2'!$C$64:$C$68</definedName>
    <definedName name="um" localSheetId="14">auxiliar!$D$31:$D$33</definedName>
    <definedName name="um" localSheetId="0">#REF!</definedName>
    <definedName name="um" localSheetId="10">#REF!</definedName>
    <definedName name="um" localSheetId="5">#REF!</definedName>
    <definedName name="um" localSheetId="7">#REF!</definedName>
    <definedName name="um" localSheetId="8">#REF!</definedName>
    <definedName name="um">#REF!</definedName>
    <definedName name="UPGRH">'[1]Tela 2'!$C$77:$C$120</definedName>
    <definedName name="zero" localSheetId="14">auxiliar!$D$31:$I$31</definedName>
    <definedName name="zero" localSheetId="0">#REF!</definedName>
    <definedName name="zero" localSheetId="10">#REF!</definedName>
    <definedName name="zero" localSheetId="5">#REF!</definedName>
    <definedName name="zero" localSheetId="7">#REF!</definedName>
    <definedName name="zero" localSheetId="8">#REF!</definedName>
    <definedName name="ze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Y37" i="52" l="1"/>
  <c r="B40" i="53" l="1"/>
  <c r="B33" i="53"/>
  <c r="B39" i="53" s="1"/>
  <c r="C37" i="52"/>
  <c r="G44" i="39" l="1"/>
  <c r="V9" i="16" l="1"/>
  <c r="BB3" i="41" l="1"/>
  <c r="BB4" i="41"/>
  <c r="BB5" i="41"/>
  <c r="BB6" i="41"/>
  <c r="BB7" i="41"/>
  <c r="BB2" i="41"/>
  <c r="AR2" i="41"/>
  <c r="AR3" i="41"/>
  <c r="AR4" i="41"/>
  <c r="AR5" i="41"/>
  <c r="V6" i="16"/>
  <c r="O14" i="16"/>
  <c r="BB8" i="41" l="1"/>
  <c r="BB9" i="41" s="1"/>
  <c r="AR6" i="41"/>
  <c r="AR7" i="41" s="1"/>
  <c r="O10" i="16" l="1"/>
  <c r="H21" i="41"/>
  <c r="W8" i="41" l="1"/>
  <c r="I58" i="41" l="1"/>
  <c r="D59" i="34" l="1"/>
  <c r="H47" i="41" l="1"/>
  <c r="D58" i="34"/>
  <c r="H17" i="41" l="1"/>
  <c r="G59" i="44" l="1"/>
  <c r="W7" i="41"/>
  <c r="X62" i="41"/>
  <c r="Y62" i="41" s="1"/>
  <c r="X27" i="41"/>
  <c r="W5" i="41"/>
  <c r="N2" i="41" l="1"/>
  <c r="M2" i="41" l="1"/>
  <c r="Q2" i="41"/>
  <c r="S2" i="41"/>
  <c r="Y2" i="41"/>
  <c r="Z2" i="41" s="1"/>
  <c r="AY2" i="41"/>
  <c r="AY7" i="41" s="1"/>
  <c r="AY8" i="41" s="1"/>
  <c r="O2" i="41"/>
  <c r="M19" i="33"/>
  <c r="I57" i="41" l="1"/>
  <c r="AZ2" i="41"/>
  <c r="E40" i="39"/>
  <c r="C75" i="44"/>
  <c r="Y71" i="44" l="1"/>
  <c r="E2" i="41" s="1"/>
  <c r="AS14" i="41" l="1"/>
  <c r="AS11" i="41" s="1"/>
  <c r="AS12" i="41"/>
  <c r="AS17" i="41" l="1"/>
  <c r="AS16" i="41"/>
  <c r="AS15" i="41"/>
  <c r="AS13" i="41"/>
  <c r="AS18" i="41" l="1"/>
  <c r="AE10" i="41" l="1"/>
  <c r="J36" i="41"/>
  <c r="J32" i="41" l="1"/>
  <c r="J22" i="41"/>
  <c r="I32" i="41"/>
  <c r="I22" i="41"/>
  <c r="H22" i="41"/>
  <c r="H32" i="41"/>
  <c r="AL7" i="41"/>
  <c r="AL6" i="41"/>
  <c r="W4" i="41" l="1"/>
  <c r="Q50" i="44"/>
  <c r="Q47" i="44"/>
  <c r="C126" i="33" l="1"/>
  <c r="C120" i="50"/>
  <c r="X66" i="41"/>
  <c r="Y66" i="41" s="1"/>
  <c r="X65" i="41"/>
  <c r="Y65" i="41" s="1"/>
  <c r="X64" i="41"/>
  <c r="Y64" i="41" s="1"/>
  <c r="X63" i="41"/>
  <c r="Y63" i="41" s="1"/>
  <c r="I4" i="38"/>
  <c r="E249" i="38" s="1"/>
  <c r="W3" i="41"/>
  <c r="Y61" i="41" l="1"/>
  <c r="N3" i="41" l="1"/>
  <c r="W63" i="41" l="1"/>
  <c r="M3" i="41"/>
  <c r="C9" i="53"/>
  <c r="L27" i="53" l="1"/>
  <c r="L25" i="53"/>
  <c r="AA204" i="38" l="1"/>
  <c r="AB204" i="38"/>
  <c r="AC204" i="38"/>
  <c r="G14" i="52" l="1"/>
  <c r="D13" i="34" l="1"/>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12" i="34"/>
  <c r="X43" i="41" l="1"/>
  <c r="W2" i="41" l="1"/>
  <c r="C102" i="56" l="1"/>
  <c r="O20" i="16" l="1"/>
  <c r="AN2" i="41"/>
  <c r="AN3" i="41"/>
  <c r="Y46" i="33" l="1"/>
  <c r="C52" i="47"/>
  <c r="C50" i="47"/>
  <c r="C48" i="47"/>
  <c r="C46" i="47"/>
  <c r="C44" i="47"/>
  <c r="AB53" i="47"/>
  <c r="AB52" i="47"/>
  <c r="AB51" i="47"/>
  <c r="AB50" i="47"/>
  <c r="AB49" i="47"/>
  <c r="AB48" i="47"/>
  <c r="AB47" i="47"/>
  <c r="AB46" i="47"/>
  <c r="AB45" i="47"/>
  <c r="AB44" i="47"/>
  <c r="AB46" i="36"/>
  <c r="AB46" i="50"/>
  <c r="AB52" i="36" l="1"/>
  <c r="AB51" i="36"/>
  <c r="C51" i="36"/>
  <c r="AB50" i="36"/>
  <c r="AB49" i="36"/>
  <c r="C49" i="36"/>
  <c r="AB48" i="36"/>
  <c r="AB47" i="36"/>
  <c r="C47" i="36"/>
  <c r="AB45" i="36"/>
  <c r="C45" i="36"/>
  <c r="AB44" i="36"/>
  <c r="AB43" i="36"/>
  <c r="C43" i="36"/>
  <c r="Y43" i="33"/>
  <c r="AB43" i="50"/>
  <c r="F34" i="52" l="1"/>
  <c r="C34" i="52"/>
  <c r="AU4" i="41" l="1"/>
  <c r="T32" i="44"/>
  <c r="K47" i="41"/>
  <c r="J47" i="41"/>
  <c r="I47" i="41"/>
  <c r="H16" i="41"/>
  <c r="K12" i="41"/>
  <c r="J12" i="41"/>
  <c r="I12" i="41"/>
  <c r="H12" i="41"/>
  <c r="W6" i="41" l="1"/>
  <c r="W10" i="41" s="1"/>
  <c r="W11" i="41" s="1"/>
  <c r="Q56" i="44"/>
  <c r="Q53" i="44"/>
  <c r="I33" i="18"/>
  <c r="I17" i="41" l="1"/>
  <c r="E6" i="39" l="1"/>
  <c r="D12" i="16"/>
  <c r="B60" i="41"/>
  <c r="O57" i="16"/>
  <c r="O54" i="16"/>
  <c r="O68" i="16"/>
  <c r="E5" i="39" l="1"/>
  <c r="E4" i="39"/>
  <c r="E3" i="39"/>
  <c r="I5" i="34"/>
  <c r="D46" i="39" l="1"/>
  <c r="D41" i="39"/>
  <c r="E7" i="39"/>
  <c r="J59" i="44"/>
  <c r="Q59" i="44" l="1"/>
  <c r="B18" i="53"/>
  <c r="B50" i="53"/>
  <c r="AO3" i="41" l="1"/>
  <c r="I24" i="41" s="1"/>
  <c r="AO2" i="41"/>
  <c r="H24" i="41" s="1"/>
  <c r="AL5" i="41"/>
  <c r="AL4" i="41"/>
  <c r="AL3" i="41"/>
  <c r="AL2" i="41"/>
  <c r="AL9" i="41" s="1"/>
  <c r="AL10" i="41" l="1"/>
  <c r="AN7" i="41"/>
  <c r="AN8" i="41" s="1"/>
  <c r="H23" i="41" s="1"/>
  <c r="I25" i="41" l="1"/>
  <c r="H25" i="41"/>
  <c r="I23" i="41"/>
  <c r="J62" i="44" l="1"/>
  <c r="G45" i="39"/>
  <c r="B49" i="53" l="1"/>
  <c r="B51" i="53" s="1"/>
  <c r="J28" i="53"/>
  <c r="K28" i="53"/>
  <c r="L26" i="53"/>
  <c r="L28" i="53" l="1"/>
  <c r="G20" i="33"/>
  <c r="B115" i="39" s="1"/>
  <c r="AE22" i="33"/>
  <c r="D75" i="53" l="1"/>
  <c r="D64" i="53"/>
  <c r="D65" i="53"/>
  <c r="D66" i="53"/>
  <c r="D67" i="53"/>
  <c r="D68" i="53"/>
  <c r="D63" i="53"/>
  <c r="Y38" i="52"/>
  <c r="Y39" i="52"/>
  <c r="Y40" i="52"/>
  <c r="Y41" i="52"/>
  <c r="Y42" i="52"/>
  <c r="Y43" i="52"/>
  <c r="Y44" i="52"/>
  <c r="Y45" i="52"/>
  <c r="Y46" i="52"/>
  <c r="C45" i="52"/>
  <c r="D74" i="53" s="1"/>
  <c r="C43" i="52"/>
  <c r="B13" i="53" s="1"/>
  <c r="C41" i="52"/>
  <c r="D72" i="53" s="1"/>
  <c r="C39" i="52"/>
  <c r="D71" i="53" s="1"/>
  <c r="B10" i="53"/>
  <c r="L32" i="53"/>
  <c r="B37" i="53" s="1"/>
  <c r="L31" i="53"/>
  <c r="B36" i="53" s="1"/>
  <c r="H51" i="52"/>
  <c r="B3" i="48"/>
  <c r="B14" i="53" l="1"/>
  <c r="B12" i="53"/>
  <c r="D73" i="53"/>
  <c r="B11" i="53"/>
  <c r="D70" i="53"/>
  <c r="W23" i="47"/>
  <c r="R25" i="47"/>
  <c r="G25" i="47"/>
  <c r="AG24" i="47"/>
  <c r="V24" i="47"/>
  <c r="M24" i="47"/>
  <c r="H24" i="47"/>
  <c r="H23" i="47"/>
  <c r="AE22" i="47"/>
  <c r="G22" i="47"/>
  <c r="J21" i="47"/>
  <c r="G20" i="47"/>
  <c r="M19" i="47"/>
  <c r="H24" i="36"/>
  <c r="H23" i="36"/>
  <c r="AE22" i="36"/>
  <c r="R25" i="50"/>
  <c r="G25" i="50"/>
  <c r="AG24" i="50"/>
  <c r="V24" i="50"/>
  <c r="M24" i="50"/>
  <c r="H24" i="50"/>
  <c r="W23" i="50"/>
  <c r="H23" i="50"/>
  <c r="AE22" i="50"/>
  <c r="G22" i="50"/>
  <c r="J21" i="50"/>
  <c r="G20" i="50"/>
  <c r="M19" i="50"/>
  <c r="R25" i="33"/>
  <c r="G25" i="33"/>
  <c r="AG24" i="33"/>
  <c r="V24" i="33"/>
  <c r="B116" i="39" s="1"/>
  <c r="M24" i="33"/>
  <c r="H24" i="33"/>
  <c r="H23" i="33"/>
  <c r="W23" i="33"/>
  <c r="G22" i="33"/>
  <c r="J21" i="33"/>
  <c r="D55" i="52" l="1"/>
  <c r="B114" i="39"/>
  <c r="I6" i="34"/>
  <c r="D76" i="53"/>
  <c r="S30" i="18" l="1"/>
  <c r="C41" i="18" s="1"/>
  <c r="S16" i="18"/>
  <c r="S8" i="18"/>
  <c r="J43" i="41"/>
  <c r="J42" i="41"/>
  <c r="J41" i="41"/>
  <c r="J40" i="41"/>
  <c r="J39" i="41"/>
  <c r="J38" i="41"/>
  <c r="I38" i="41"/>
  <c r="I43" i="41"/>
  <c r="I42" i="41"/>
  <c r="I41" i="41"/>
  <c r="I40" i="41"/>
  <c r="I39" i="41"/>
  <c r="J37" i="41"/>
  <c r="I37" i="41"/>
  <c r="J35" i="41"/>
  <c r="I35" i="41"/>
  <c r="I26" i="41" l="1"/>
  <c r="H26" i="41"/>
  <c r="I27" i="41"/>
  <c r="I30" i="41"/>
  <c r="I21" i="41"/>
  <c r="K16" i="41"/>
  <c r="K15" i="41"/>
  <c r="J16" i="41" l="1"/>
  <c r="I16" i="41"/>
  <c r="J17" i="41"/>
  <c r="J21" i="41"/>
  <c r="H30" i="41"/>
  <c r="J30" i="41"/>
  <c r="H27" i="41"/>
  <c r="J27" i="41"/>
  <c r="J26" i="41"/>
  <c r="J15" i="41"/>
  <c r="I15" i="41"/>
  <c r="H15" i="41"/>
  <c r="AA32" i="44" l="1"/>
  <c r="C144" i="36" l="1"/>
  <c r="C133" i="33"/>
  <c r="C126" i="50"/>
  <c r="U107" i="50" l="1"/>
  <c r="U106" i="50"/>
  <c r="U105" i="50"/>
  <c r="U104" i="50"/>
  <c r="X83" i="50"/>
  <c r="AB52" i="50"/>
  <c r="AB51" i="50"/>
  <c r="C51" i="50"/>
  <c r="AB50" i="50"/>
  <c r="AB49" i="50"/>
  <c r="C49" i="50"/>
  <c r="AB48" i="50"/>
  <c r="AB47" i="50"/>
  <c r="C47" i="50"/>
  <c r="AB45" i="50"/>
  <c r="C45" i="50"/>
  <c r="AB44" i="50"/>
  <c r="C43" i="50"/>
  <c r="Y52" i="33" l="1"/>
  <c r="C51" i="33"/>
  <c r="C49" i="33"/>
  <c r="C47" i="33"/>
  <c r="C45" i="33"/>
  <c r="C43" i="33"/>
  <c r="B113" i="39" l="1"/>
  <c r="C113" i="39" s="1"/>
  <c r="I7" i="34" l="1"/>
  <c r="F3" i="48"/>
  <c r="E3" i="48"/>
  <c r="D3" i="48"/>
  <c r="C3" i="48" l="1"/>
  <c r="X75" i="47" l="1"/>
  <c r="I3" i="38" l="1"/>
  <c r="I5" i="38"/>
  <c r="I7" i="38"/>
  <c r="I9" i="38"/>
  <c r="I11" i="38"/>
  <c r="Y44" i="33"/>
  <c r="Y47" i="33"/>
  <c r="Y45" i="33"/>
  <c r="Y51" i="33"/>
  <c r="Y50" i="33"/>
  <c r="Y49" i="33"/>
  <c r="Y48" i="33"/>
  <c r="I2" i="38"/>
  <c r="H7" i="39"/>
  <c r="H6" i="39"/>
  <c r="H5" i="39"/>
  <c r="H4" i="39"/>
  <c r="H3" i="39"/>
  <c r="O71" i="16"/>
  <c r="B15" i="39" s="1"/>
  <c r="B14" i="39"/>
  <c r="I10" i="38"/>
  <c r="I8" i="38"/>
  <c r="I6" i="38"/>
  <c r="E204" i="38"/>
  <c r="H57" i="38" l="1"/>
  <c r="H204" i="38"/>
  <c r="G57" i="38"/>
  <c r="G204" i="38"/>
  <c r="F248" i="38"/>
  <c r="F204" i="38"/>
  <c r="D102" i="38"/>
  <c r="D204" i="38"/>
  <c r="F32" i="38"/>
  <c r="F57" i="38"/>
  <c r="D103" i="38"/>
  <c r="J29" i="44"/>
  <c r="E45" i="39" s="1"/>
  <c r="N6" i="41"/>
  <c r="M6" i="41" s="1"/>
  <c r="N5" i="41"/>
  <c r="M5" i="41" s="1"/>
  <c r="N4" i="41"/>
  <c r="M4" i="41" s="1"/>
  <c r="AF2" i="41"/>
  <c r="AG2" i="41" s="1"/>
  <c r="C10" i="38"/>
  <c r="C8" i="38"/>
  <c r="C6" i="38"/>
  <c r="C4" i="38"/>
  <c r="C2" i="38"/>
  <c r="C36" i="44"/>
  <c r="C37" i="44"/>
  <c r="C35" i="44"/>
  <c r="M7" i="41" l="1"/>
  <c r="J6" i="38"/>
  <c r="J7" i="38"/>
  <c r="H6" i="38"/>
  <c r="H7" i="38"/>
  <c r="D6" i="38"/>
  <c r="H9" i="38"/>
  <c r="D8" i="38"/>
  <c r="K8" i="38"/>
  <c r="J8" i="38"/>
  <c r="J9" i="38"/>
  <c r="H8" i="38"/>
  <c r="J10" i="38"/>
  <c r="J11" i="38"/>
  <c r="H10" i="38"/>
  <c r="H11" i="38"/>
  <c r="D10" i="38"/>
  <c r="K10" i="38"/>
  <c r="J4" i="38"/>
  <c r="J5" i="38"/>
  <c r="H4" i="38"/>
  <c r="H5" i="38"/>
  <c r="T11" i="44" s="1"/>
  <c r="W47" i="47" s="1"/>
  <c r="D4" i="38"/>
  <c r="J3" i="38"/>
  <c r="H2" i="38"/>
  <c r="H3" i="38"/>
  <c r="D2" i="38"/>
  <c r="H8" i="44" s="1"/>
  <c r="H37" i="52" s="1"/>
  <c r="J2" i="38"/>
  <c r="W65" i="41"/>
  <c r="W64" i="41"/>
  <c r="W62" i="41"/>
  <c r="P2" i="41"/>
  <c r="W66" i="41"/>
  <c r="Z14" i="41"/>
  <c r="AA14" i="41" s="1"/>
  <c r="Z32" i="41"/>
  <c r="AA32" i="41" s="1"/>
  <c r="Z20" i="41"/>
  <c r="AA20" i="41" s="1"/>
  <c r="Z26" i="41"/>
  <c r="AA26" i="41" s="1"/>
  <c r="Z29" i="41"/>
  <c r="AA29" i="41" s="1"/>
  <c r="Z23" i="41"/>
  <c r="AA23" i="41" s="1"/>
  <c r="Z33" i="41"/>
  <c r="AA33" i="41" s="1"/>
  <c r="Z21" i="41"/>
  <c r="AA21" i="41" s="1"/>
  <c r="Z27" i="41"/>
  <c r="AA27" i="41" s="1"/>
  <c r="Z15" i="41"/>
  <c r="AA15" i="41" s="1"/>
  <c r="Z31" i="41"/>
  <c r="AA31" i="41" s="1"/>
  <c r="Z25" i="41"/>
  <c r="AA25" i="41" s="1"/>
  <c r="Z24" i="41"/>
  <c r="AA24" i="41" s="1"/>
  <c r="Z30" i="41"/>
  <c r="AA30" i="41" s="1"/>
  <c r="Z17" i="41"/>
  <c r="AA17" i="41" s="1"/>
  <c r="Z18" i="41"/>
  <c r="AA18" i="41" s="1"/>
  <c r="Z12" i="41"/>
  <c r="AA12" i="41" s="1"/>
  <c r="Z13" i="41"/>
  <c r="AA13" i="41" s="1"/>
  <c r="Z19" i="41"/>
  <c r="AA19" i="41" s="1"/>
  <c r="Z11" i="41"/>
  <c r="AA11" i="41" s="1"/>
  <c r="AB2" i="41"/>
  <c r="AC2" i="41" s="1"/>
  <c r="AB3" i="41"/>
  <c r="Y3" i="41"/>
  <c r="AF4" i="41"/>
  <c r="AV4" i="41"/>
  <c r="AW4" i="41" s="1"/>
  <c r="AV2" i="41"/>
  <c r="AK2" i="41"/>
  <c r="AV6" i="41"/>
  <c r="AW6" i="41" s="1"/>
  <c r="AB6" i="41"/>
  <c r="AF5" i="41"/>
  <c r="AV5" i="41"/>
  <c r="AW5" i="41" s="1"/>
  <c r="AV3" i="41"/>
  <c r="AW3" i="41" s="1"/>
  <c r="O3" i="41"/>
  <c r="T2" i="41"/>
  <c r="AF3" i="41"/>
  <c r="AG3" i="41" s="1"/>
  <c r="S29" i="44"/>
  <c r="W61" i="41" l="1"/>
  <c r="Z3" i="41"/>
  <c r="AW2" i="41"/>
  <c r="AW7" i="41" s="1"/>
  <c r="AW8" i="41" s="1"/>
  <c r="C106" i="39" s="1"/>
  <c r="AK8" i="44" s="1"/>
  <c r="AV7" i="41"/>
  <c r="AV8" i="41" s="1"/>
  <c r="T40" i="52"/>
  <c r="T46" i="33"/>
  <c r="W46" i="50"/>
  <c r="W46" i="36"/>
  <c r="AA22" i="41"/>
  <c r="Z22" i="41" s="1"/>
  <c r="X41" i="41" s="1"/>
  <c r="AA34" i="41"/>
  <c r="Z34" i="41" s="1"/>
  <c r="X45" i="41" s="1"/>
  <c r="AA28" i="41"/>
  <c r="Z28" i="41" s="1"/>
  <c r="X44" i="41" s="1"/>
  <c r="AA16" i="41"/>
  <c r="Z16" i="41" s="1"/>
  <c r="X40" i="41" s="1"/>
  <c r="V6" i="41"/>
  <c r="AK6" i="41"/>
  <c r="AC6" i="41"/>
  <c r="AF6" i="41"/>
  <c r="AG6" i="41" s="1"/>
  <c r="Y6" i="41" l="1"/>
  <c r="Z6" i="41" s="1"/>
  <c r="Y5" i="41"/>
  <c r="Z5" i="41" s="1"/>
  <c r="Y4" i="41"/>
  <c r="Y7" i="41" l="1"/>
  <c r="Z4" i="41"/>
  <c r="V2" i="41"/>
  <c r="U2" i="41"/>
  <c r="AG4" i="41" l="1"/>
  <c r="V4" i="41"/>
  <c r="AK4" i="41"/>
  <c r="AK5" i="41"/>
  <c r="V5" i="41"/>
  <c r="AK3" i="41"/>
  <c r="V3" i="41"/>
  <c r="AB5" i="41"/>
  <c r="AC5" i="41" s="1"/>
  <c r="AG5" i="41"/>
  <c r="AC3" i="41"/>
  <c r="O4" i="41"/>
  <c r="P4" i="41" s="1"/>
  <c r="AB4" i="41"/>
  <c r="AC4" i="41" s="1"/>
  <c r="O6" i="41"/>
  <c r="P6" i="41" s="1"/>
  <c r="T6" i="41"/>
  <c r="U6" i="41" s="1"/>
  <c r="S6" i="41"/>
  <c r="P3" i="41"/>
  <c r="T3" i="41"/>
  <c r="U3" i="41" s="1"/>
  <c r="O5" i="41"/>
  <c r="P5" i="41" s="1"/>
  <c r="T5" i="41"/>
  <c r="U5" i="41" s="1"/>
  <c r="S5" i="41"/>
  <c r="T4" i="41"/>
  <c r="U4" i="41" s="1"/>
  <c r="S4" i="41"/>
  <c r="S3" i="41"/>
  <c r="Q5" i="41"/>
  <c r="R5" i="41"/>
  <c r="R2" i="41"/>
  <c r="R6" i="41"/>
  <c r="Q6" i="41"/>
  <c r="R3" i="41"/>
  <c r="Q3" i="41"/>
  <c r="Q4" i="41"/>
  <c r="R4" i="41"/>
  <c r="O40" i="16"/>
  <c r="O37" i="16"/>
  <c r="O34" i="16"/>
  <c r="O31" i="16"/>
  <c r="O28" i="16"/>
  <c r="O25" i="16"/>
  <c r="O17" i="16"/>
  <c r="Q7" i="41" l="1"/>
  <c r="Q8" i="41" s="1"/>
  <c r="H14" i="41" s="1"/>
  <c r="AF7" i="41"/>
  <c r="AG7" i="41" s="1"/>
  <c r="O7" i="41"/>
  <c r="P7" i="41" s="1"/>
  <c r="P8" i="41" s="1"/>
  <c r="H31" i="41" s="1"/>
  <c r="AB7" i="41"/>
  <c r="AC7" i="41" s="1"/>
  <c r="AC8" i="41" s="1"/>
  <c r="H20" i="41" s="1"/>
  <c r="AK7" i="41"/>
  <c r="AK8" i="41" s="1"/>
  <c r="B86" i="39" s="1"/>
  <c r="T7" i="41"/>
  <c r="U7" i="41" s="1"/>
  <c r="V7" i="41"/>
  <c r="V8" i="41" s="1"/>
  <c r="R7" i="41"/>
  <c r="R8" i="41" s="1"/>
  <c r="S7" i="41"/>
  <c r="B3" i="39"/>
  <c r="H56" i="41" l="1"/>
  <c r="H11" i="41"/>
  <c r="I11" i="41"/>
  <c r="K11" i="41"/>
  <c r="K31" i="41"/>
  <c r="K20" i="41"/>
  <c r="J11" i="41"/>
  <c r="I20" i="41"/>
  <c r="J20" i="41"/>
  <c r="J31" i="41"/>
  <c r="I31" i="41"/>
  <c r="C86" i="39"/>
  <c r="I85" i="39" s="1"/>
  <c r="I84" i="39"/>
  <c r="U8" i="41"/>
  <c r="S8" i="41"/>
  <c r="M33" i="41" s="1"/>
  <c r="I33" i="41" l="1"/>
  <c r="H33" i="41"/>
  <c r="J14" i="41"/>
  <c r="K56" i="41"/>
  <c r="I56" i="41"/>
  <c r="I14" i="41"/>
  <c r="J56" i="41"/>
  <c r="K14" i="41"/>
  <c r="M18" i="41"/>
  <c r="H18" i="41" s="1"/>
  <c r="N13" i="41"/>
  <c r="C13" i="41" s="1"/>
  <c r="D14" i="34" s="1"/>
  <c r="M13" i="41"/>
  <c r="H67" i="41"/>
  <c r="K49" i="41"/>
  <c r="J49" i="41"/>
  <c r="I49" i="41"/>
  <c r="H49" i="41"/>
  <c r="K67" i="41"/>
  <c r="J67" i="41"/>
  <c r="H19" i="41"/>
  <c r="K19" i="41"/>
  <c r="J19" i="41"/>
  <c r="I67" i="41"/>
  <c r="I19" i="41"/>
  <c r="F58" i="52"/>
  <c r="J33" i="41" l="1"/>
  <c r="J18" i="41"/>
  <c r="K18" i="41"/>
  <c r="I18" i="41"/>
  <c r="AC11" i="44"/>
  <c r="AG47" i="47" s="1"/>
  <c r="AC40" i="52" l="1"/>
  <c r="AG46" i="36"/>
  <c r="AG46" i="50"/>
  <c r="AG46" i="33"/>
  <c r="T12" i="44"/>
  <c r="W48" i="47" s="1"/>
  <c r="AC12" i="44"/>
  <c r="AG48" i="47" s="1"/>
  <c r="H16" i="44"/>
  <c r="H45" i="52" s="1"/>
  <c r="F62" i="52" s="1"/>
  <c r="AC17" i="44"/>
  <c r="AG53" i="47" s="1"/>
  <c r="T9" i="44"/>
  <c r="W45" i="47" s="1"/>
  <c r="T8" i="44"/>
  <c r="T10" i="44"/>
  <c r="W46" i="47" s="1"/>
  <c r="H12" i="44"/>
  <c r="H41" i="52" s="1"/>
  <c r="F60" i="52" s="1"/>
  <c r="AC14" i="44"/>
  <c r="AG50" i="47" s="1"/>
  <c r="T15" i="44"/>
  <c r="W51" i="47" s="1"/>
  <c r="AC8" i="44"/>
  <c r="AC10" i="44"/>
  <c r="AG46" i="47" s="1"/>
  <c r="T13" i="44"/>
  <c r="W49" i="47" s="1"/>
  <c r="AC15" i="44"/>
  <c r="AG51" i="47" s="1"/>
  <c r="H14" i="44"/>
  <c r="H43" i="52" s="1"/>
  <c r="F61" i="52" s="1"/>
  <c r="AC16" i="44"/>
  <c r="AG52" i="47" s="1"/>
  <c r="T14" i="44"/>
  <c r="W50" i="47" s="1"/>
  <c r="AC9" i="44"/>
  <c r="AG45" i="47" s="1"/>
  <c r="H10" i="44"/>
  <c r="H39" i="52" s="1"/>
  <c r="F59" i="52" s="1"/>
  <c r="AC13" i="44"/>
  <c r="AG49" i="47" s="1"/>
  <c r="T16" i="44"/>
  <c r="W52" i="47" s="1"/>
  <c r="T17" i="44"/>
  <c r="W53" i="47" s="1"/>
  <c r="AC260" i="38"/>
  <c r="AB260" i="38"/>
  <c r="AA260" i="38"/>
  <c r="AC259" i="38"/>
  <c r="AB259" i="38"/>
  <c r="AA259" i="38"/>
  <c r="G259" i="38" s="1"/>
  <c r="H259" i="38"/>
  <c r="F259" i="38"/>
  <c r="AC258" i="38"/>
  <c r="AB258" i="38"/>
  <c r="AA258" i="38"/>
  <c r="G258" i="38"/>
  <c r="F258" i="38"/>
  <c r="D258" i="38"/>
  <c r="AC257" i="38"/>
  <c r="H257" i="38" s="1"/>
  <c r="AB257" i="38"/>
  <c r="AA257" i="38"/>
  <c r="G257" i="38" s="1"/>
  <c r="F257" i="38"/>
  <c r="E257" i="38"/>
  <c r="AC256" i="38"/>
  <c r="AB256" i="38"/>
  <c r="AA256" i="38"/>
  <c r="H256" i="38"/>
  <c r="G256" i="38"/>
  <c r="F256" i="38"/>
  <c r="E256" i="38"/>
  <c r="D256" i="38"/>
  <c r="AC255" i="38"/>
  <c r="E255" i="38" s="1"/>
  <c r="AB255" i="38"/>
  <c r="AA255" i="38"/>
  <c r="G255" i="38" s="1"/>
  <c r="H255" i="38"/>
  <c r="AC254" i="38"/>
  <c r="AB254" i="38"/>
  <c r="AA254" i="38"/>
  <c r="G254" i="38"/>
  <c r="AC253" i="38"/>
  <c r="H253" i="38" s="1"/>
  <c r="AB253" i="38"/>
  <c r="AA253" i="38"/>
  <c r="G253" i="38" s="1"/>
  <c r="F253" i="38"/>
  <c r="E253" i="38"/>
  <c r="AC252" i="38"/>
  <c r="E252" i="38" s="1"/>
  <c r="AB252" i="38"/>
  <c r="AA252" i="38"/>
  <c r="F252" i="38" s="1"/>
  <c r="H252" i="38"/>
  <c r="G252" i="38"/>
  <c r="AC251" i="38"/>
  <c r="AB251" i="38"/>
  <c r="AA251" i="38"/>
  <c r="G251" i="38" s="1"/>
  <c r="AC250" i="38"/>
  <c r="AB250" i="38"/>
  <c r="AA250" i="38"/>
  <c r="H250" i="38"/>
  <c r="G250" i="38"/>
  <c r="F250" i="38"/>
  <c r="E250" i="38"/>
  <c r="D250" i="38"/>
  <c r="AC249" i="38"/>
  <c r="AB249" i="38"/>
  <c r="AA249" i="38"/>
  <c r="F249" i="38" s="1"/>
  <c r="H249" i="38"/>
  <c r="G249" i="38"/>
  <c r="AC248" i="38"/>
  <c r="H248" i="38" s="1"/>
  <c r="AB248" i="38"/>
  <c r="AA248" i="38"/>
  <c r="G248" i="38"/>
  <c r="AC247" i="38"/>
  <c r="AB247" i="38"/>
  <c r="AA247" i="38"/>
  <c r="G247" i="38" s="1"/>
  <c r="AC246" i="38"/>
  <c r="AB246" i="38"/>
  <c r="AA246" i="38"/>
  <c r="G246" i="38" s="1"/>
  <c r="AC245" i="38"/>
  <c r="F245" i="38" s="1"/>
  <c r="AB245" i="38"/>
  <c r="E245" i="38" s="1"/>
  <c r="AA245" i="38"/>
  <c r="G245" i="38" s="1"/>
  <c r="H245" i="38"/>
  <c r="AC244" i="38"/>
  <c r="AB244" i="38"/>
  <c r="AA244" i="38"/>
  <c r="F244" i="38" s="1"/>
  <c r="AC243" i="38"/>
  <c r="H243" i="38" s="1"/>
  <c r="AB243" i="38"/>
  <c r="AA243" i="38"/>
  <c r="G243" i="38"/>
  <c r="AC242" i="38"/>
  <c r="AB242" i="38"/>
  <c r="AA242" i="38"/>
  <c r="H242" i="38"/>
  <c r="G242" i="38"/>
  <c r="F242" i="38"/>
  <c r="AC241" i="38"/>
  <c r="AB241" i="38"/>
  <c r="AA241" i="38"/>
  <c r="G241" i="38"/>
  <c r="AC240" i="38"/>
  <c r="AB240" i="38"/>
  <c r="AA240" i="38"/>
  <c r="AC239" i="38"/>
  <c r="AB239" i="38"/>
  <c r="AA239" i="38"/>
  <c r="G239" i="38" s="1"/>
  <c r="AC238" i="38"/>
  <c r="AB238" i="38"/>
  <c r="AA238" i="38"/>
  <c r="G238" i="38" s="1"/>
  <c r="AC237" i="38"/>
  <c r="AB237" i="38"/>
  <c r="AA237" i="38"/>
  <c r="E237" i="38" s="1"/>
  <c r="G237" i="38"/>
  <c r="AC236" i="38"/>
  <c r="AB236" i="38"/>
  <c r="G236" i="38" s="1"/>
  <c r="AA236" i="38"/>
  <c r="E236" i="38" s="1"/>
  <c r="F236" i="38"/>
  <c r="AC235" i="38"/>
  <c r="AB235" i="38"/>
  <c r="H235" i="38" s="1"/>
  <c r="AA235" i="38"/>
  <c r="G235" i="38"/>
  <c r="AC234" i="38"/>
  <c r="AB234" i="38"/>
  <c r="AA234" i="38"/>
  <c r="AC233" i="38"/>
  <c r="AB233" i="38"/>
  <c r="AA233" i="38"/>
  <c r="H233" i="38" s="1"/>
  <c r="G233" i="38"/>
  <c r="AC232" i="38"/>
  <c r="AB232" i="38"/>
  <c r="AA232" i="38"/>
  <c r="AC231" i="38"/>
  <c r="AB231" i="38"/>
  <c r="AA231" i="38"/>
  <c r="H231" i="38" s="1"/>
  <c r="AC230" i="38"/>
  <c r="AB230" i="38"/>
  <c r="F230" i="38" s="1"/>
  <c r="AA230" i="38"/>
  <c r="G230" i="38"/>
  <c r="AC229" i="38"/>
  <c r="AB229" i="38"/>
  <c r="H229" i="38" s="1"/>
  <c r="AA229" i="38"/>
  <c r="G229" i="38"/>
  <c r="AC228" i="38"/>
  <c r="AB228" i="38"/>
  <c r="H228" i="38" s="1"/>
  <c r="AA228" i="38"/>
  <c r="G228" i="38"/>
  <c r="AC227" i="38"/>
  <c r="AB227" i="38"/>
  <c r="AA227" i="38"/>
  <c r="F227" i="38" s="1"/>
  <c r="AC226" i="38"/>
  <c r="AB226" i="38"/>
  <c r="H226" i="38" s="1"/>
  <c r="AA226" i="38"/>
  <c r="F226" i="38" s="1"/>
  <c r="G226" i="38"/>
  <c r="AC225" i="38"/>
  <c r="AB225" i="38"/>
  <c r="AA225" i="38"/>
  <c r="H225" i="38" s="1"/>
  <c r="G225" i="38"/>
  <c r="AC224" i="38"/>
  <c r="AB224" i="38"/>
  <c r="H224" i="38" s="1"/>
  <c r="AA224" i="38"/>
  <c r="G224" i="38"/>
  <c r="AC223" i="38"/>
  <c r="AB223" i="38"/>
  <c r="AA223" i="38"/>
  <c r="F223" i="38" s="1"/>
  <c r="G223" i="38"/>
  <c r="AC222" i="38"/>
  <c r="AB222" i="38"/>
  <c r="AA222" i="38"/>
  <c r="H222" i="38" s="1"/>
  <c r="AC221" i="38"/>
  <c r="AB221" i="38"/>
  <c r="H221" i="38" s="1"/>
  <c r="AA221" i="38"/>
  <c r="F221" i="38" s="1"/>
  <c r="G221" i="38"/>
  <c r="AC220" i="38"/>
  <c r="AB220" i="38"/>
  <c r="H220" i="38" s="1"/>
  <c r="AA220" i="38"/>
  <c r="G220" i="38"/>
  <c r="AC219" i="38"/>
  <c r="AB219" i="38"/>
  <c r="AA219" i="38"/>
  <c r="F219" i="38" s="1"/>
  <c r="G219" i="38"/>
  <c r="AC218" i="38"/>
  <c r="AB218" i="38"/>
  <c r="H218" i="38" s="1"/>
  <c r="AA218" i="38"/>
  <c r="G218" i="38"/>
  <c r="F218" i="38"/>
  <c r="AC217" i="38"/>
  <c r="AB217" i="38"/>
  <c r="H217" i="38" s="1"/>
  <c r="AA217" i="38"/>
  <c r="G217" i="38"/>
  <c r="AC216" i="38"/>
  <c r="AB216" i="38"/>
  <c r="AA216" i="38"/>
  <c r="F216" i="38" s="1"/>
  <c r="G216" i="38"/>
  <c r="AC215" i="38"/>
  <c r="AB215" i="38"/>
  <c r="H215" i="38" s="1"/>
  <c r="AA215" i="38"/>
  <c r="F215" i="38" s="1"/>
  <c r="G215" i="38"/>
  <c r="AC214" i="38"/>
  <c r="AB214" i="38"/>
  <c r="AA214" i="38"/>
  <c r="H214" i="38" s="1"/>
  <c r="G214" i="38"/>
  <c r="AC213" i="38"/>
  <c r="AB213" i="38"/>
  <c r="F213" i="38" s="1"/>
  <c r="AA213" i="38"/>
  <c r="G213" i="38"/>
  <c r="AC212" i="38"/>
  <c r="AB212" i="38"/>
  <c r="AA212" i="38"/>
  <c r="G212" i="38"/>
  <c r="AC211" i="38"/>
  <c r="H211" i="38" s="1"/>
  <c r="AB211" i="38"/>
  <c r="AA211" i="38"/>
  <c r="G211" i="38"/>
  <c r="AC210" i="38"/>
  <c r="H210" i="38" s="1"/>
  <c r="AB210" i="38"/>
  <c r="F210" i="38" s="1"/>
  <c r="AA210" i="38"/>
  <c r="G210" i="38"/>
  <c r="AC209" i="38"/>
  <c r="AB209" i="38"/>
  <c r="AA209" i="38"/>
  <c r="AC208" i="38"/>
  <c r="AB208" i="38"/>
  <c r="AA208" i="38"/>
  <c r="G208" i="38"/>
  <c r="AC207" i="38"/>
  <c r="H207" i="38" s="1"/>
  <c r="AB207" i="38"/>
  <c r="AA207" i="38"/>
  <c r="G207" i="38"/>
  <c r="AC206" i="38"/>
  <c r="AB206" i="38"/>
  <c r="F206" i="38" s="1"/>
  <c r="AA206" i="38"/>
  <c r="G206" i="38"/>
  <c r="AC205" i="38"/>
  <c r="AB205" i="38"/>
  <c r="H205" i="38" s="1"/>
  <c r="AA205" i="38"/>
  <c r="G205" i="38"/>
  <c r="AC203" i="38"/>
  <c r="AB203" i="38"/>
  <c r="AA203" i="38"/>
  <c r="F203" i="38" s="1"/>
  <c r="AC202" i="38"/>
  <c r="AB202" i="38"/>
  <c r="H202" i="38" s="1"/>
  <c r="AA202" i="38"/>
  <c r="F202" i="38" s="1"/>
  <c r="G202" i="38"/>
  <c r="AC201" i="38"/>
  <c r="AB201" i="38"/>
  <c r="AA201" i="38"/>
  <c r="G201" i="38"/>
  <c r="AC200" i="38"/>
  <c r="H200" i="38" s="1"/>
  <c r="AB200" i="38"/>
  <c r="AA200" i="38"/>
  <c r="E200" i="38" s="1"/>
  <c r="G200" i="38"/>
  <c r="F200" i="38"/>
  <c r="D200" i="38"/>
  <c r="AC199" i="38"/>
  <c r="AB199" i="38"/>
  <c r="AA199" i="38"/>
  <c r="F199" i="38" s="1"/>
  <c r="G199" i="38"/>
  <c r="AC198" i="38"/>
  <c r="AB198" i="38"/>
  <c r="AA198" i="38"/>
  <c r="H198" i="38" s="1"/>
  <c r="G198" i="38"/>
  <c r="F198" i="38"/>
  <c r="AC197" i="38"/>
  <c r="AB197" i="38"/>
  <c r="AA197" i="38"/>
  <c r="H197" i="38" s="1"/>
  <c r="G197" i="38"/>
  <c r="AC196" i="38"/>
  <c r="AB196" i="38"/>
  <c r="AA196" i="38"/>
  <c r="G196" i="38"/>
  <c r="E196" i="38"/>
  <c r="AC195" i="38"/>
  <c r="AB195" i="38"/>
  <c r="AA195" i="38"/>
  <c r="F195" i="38" s="1"/>
  <c r="G195" i="38"/>
  <c r="AC194" i="38"/>
  <c r="AB194" i="38"/>
  <c r="G194" i="38" s="1"/>
  <c r="AA194" i="38"/>
  <c r="F194" i="38" s="1"/>
  <c r="AC193" i="38"/>
  <c r="AB193" i="38"/>
  <c r="AA193" i="38"/>
  <c r="F193" i="38" s="1"/>
  <c r="G193" i="38"/>
  <c r="AC192" i="38"/>
  <c r="AB192" i="38"/>
  <c r="AA192" i="38"/>
  <c r="H192" i="38" s="1"/>
  <c r="AC191" i="38"/>
  <c r="AB191" i="38"/>
  <c r="AA191" i="38"/>
  <c r="G191" i="38"/>
  <c r="AC190" i="38"/>
  <c r="AB190" i="38"/>
  <c r="AA190" i="38"/>
  <c r="H190" i="38"/>
  <c r="G190" i="38"/>
  <c r="F190" i="38"/>
  <c r="AC189" i="38"/>
  <c r="AB189" i="38"/>
  <c r="AA189" i="38"/>
  <c r="G189" i="38" s="1"/>
  <c r="H189" i="38"/>
  <c r="F189" i="38"/>
  <c r="AC188" i="38"/>
  <c r="AB188" i="38"/>
  <c r="H188" i="38" s="1"/>
  <c r="AA188" i="38"/>
  <c r="G188" i="38"/>
  <c r="AC187" i="38"/>
  <c r="AB187" i="38"/>
  <c r="AA187" i="38"/>
  <c r="G187" i="38" s="1"/>
  <c r="H187" i="38"/>
  <c r="F187" i="38"/>
  <c r="D187" i="38"/>
  <c r="AC186" i="38"/>
  <c r="AB186" i="38"/>
  <c r="H186" i="38" s="1"/>
  <c r="AA186" i="38"/>
  <c r="F186" i="38" s="1"/>
  <c r="G186" i="38"/>
  <c r="AC185" i="38"/>
  <c r="AB185" i="38"/>
  <c r="AA185" i="38"/>
  <c r="G185" i="38"/>
  <c r="AC184" i="38"/>
  <c r="AB184" i="38"/>
  <c r="G184" i="38" s="1"/>
  <c r="AA184" i="38"/>
  <c r="F184" i="38" s="1"/>
  <c r="AC183" i="38"/>
  <c r="AB183" i="38"/>
  <c r="AA183" i="38"/>
  <c r="H183" i="38" s="1"/>
  <c r="G183" i="38"/>
  <c r="AC182" i="38"/>
  <c r="AB182" i="38"/>
  <c r="G182" i="38" s="1"/>
  <c r="AA182" i="38"/>
  <c r="H182" i="38" s="1"/>
  <c r="AC181" i="38"/>
  <c r="AB181" i="38"/>
  <c r="G181" i="38" s="1"/>
  <c r="AA181" i="38"/>
  <c r="F181" i="38" s="1"/>
  <c r="AC180" i="38"/>
  <c r="AB180" i="38"/>
  <c r="AA180" i="38"/>
  <c r="D180" i="38" s="1"/>
  <c r="AC179" i="38"/>
  <c r="D179" i="38" s="1"/>
  <c r="AB179" i="38"/>
  <c r="AA179" i="38"/>
  <c r="H179" i="38"/>
  <c r="G179" i="38"/>
  <c r="F179" i="38"/>
  <c r="AC178" i="38"/>
  <c r="AB178" i="38"/>
  <c r="H178" i="38" s="1"/>
  <c r="AA178" i="38"/>
  <c r="G178" i="38"/>
  <c r="AC177" i="38"/>
  <c r="AB177" i="38"/>
  <c r="AA177" i="38"/>
  <c r="G177" i="38" s="1"/>
  <c r="AC176" i="38"/>
  <c r="AB176" i="38"/>
  <c r="AA176" i="38"/>
  <c r="AC175" i="38"/>
  <c r="AB175" i="38"/>
  <c r="AA175" i="38"/>
  <c r="H175" i="38" s="1"/>
  <c r="AC174" i="38"/>
  <c r="G174" i="38" s="1"/>
  <c r="AB174" i="38"/>
  <c r="AA174" i="38"/>
  <c r="F174" i="38" s="1"/>
  <c r="AC173" i="38"/>
  <c r="AB173" i="38"/>
  <c r="H173" i="38" s="1"/>
  <c r="AA173" i="38"/>
  <c r="F173" i="38" s="1"/>
  <c r="G173" i="38"/>
  <c r="AC172" i="38"/>
  <c r="F172" i="38" s="1"/>
  <c r="AB172" i="38"/>
  <c r="AA172" i="38"/>
  <c r="G172" i="38"/>
  <c r="AC171" i="38"/>
  <c r="AB171" i="38"/>
  <c r="AA171" i="38"/>
  <c r="G171" i="38"/>
  <c r="F171" i="38"/>
  <c r="AC170" i="38"/>
  <c r="D170" i="38" s="1"/>
  <c r="AB170" i="38"/>
  <c r="AA170" i="38"/>
  <c r="H170" i="38" s="1"/>
  <c r="G170" i="38"/>
  <c r="F170" i="38"/>
  <c r="AC169" i="38"/>
  <c r="AB169" i="38"/>
  <c r="AA169" i="38"/>
  <c r="H169" i="38" s="1"/>
  <c r="AC168" i="38"/>
  <c r="AB168" i="38"/>
  <c r="AA168" i="38"/>
  <c r="F168" i="38" s="1"/>
  <c r="G168" i="38"/>
  <c r="AC167" i="38"/>
  <c r="AB167" i="38"/>
  <c r="AA167" i="38"/>
  <c r="H167" i="38" s="1"/>
  <c r="G167" i="38"/>
  <c r="AC166" i="38"/>
  <c r="G166" i="38" s="1"/>
  <c r="AB166" i="38"/>
  <c r="AA166" i="38"/>
  <c r="AC165" i="38"/>
  <c r="AB165" i="38"/>
  <c r="AA165" i="38"/>
  <c r="H165" i="38" s="1"/>
  <c r="G165" i="38"/>
  <c r="AC164" i="38"/>
  <c r="AB164" i="38"/>
  <c r="AA164" i="38"/>
  <c r="F164" i="38" s="1"/>
  <c r="G164" i="38"/>
  <c r="AC163" i="38"/>
  <c r="E163" i="38" s="1"/>
  <c r="AB163" i="38"/>
  <c r="AA163" i="38"/>
  <c r="H163" i="38"/>
  <c r="G163" i="38"/>
  <c r="AC162" i="38"/>
  <c r="E162" i="38" s="1"/>
  <c r="AB162" i="38"/>
  <c r="AA162" i="38"/>
  <c r="G162" i="38"/>
  <c r="F162" i="38"/>
  <c r="AC161" i="38"/>
  <c r="AB161" i="38"/>
  <c r="G161" i="38" s="1"/>
  <c r="AA161" i="38"/>
  <c r="H161" i="38"/>
  <c r="F161" i="38"/>
  <c r="AC160" i="38"/>
  <c r="AB160" i="38"/>
  <c r="H160" i="38" s="1"/>
  <c r="AA160" i="38"/>
  <c r="G160" i="38"/>
  <c r="AC159" i="38"/>
  <c r="H159" i="38" s="1"/>
  <c r="AB159" i="38"/>
  <c r="AA159" i="38"/>
  <c r="G159" i="38"/>
  <c r="F159" i="38"/>
  <c r="E159" i="38"/>
  <c r="D159" i="38"/>
  <c r="AC158" i="38"/>
  <c r="AB158" i="38"/>
  <c r="AA158" i="38"/>
  <c r="G158" i="38"/>
  <c r="AC157" i="38"/>
  <c r="AB157" i="38"/>
  <c r="AA157" i="38"/>
  <c r="H157" i="38"/>
  <c r="G157" i="38"/>
  <c r="F157" i="38"/>
  <c r="E157" i="38"/>
  <c r="D157" i="38"/>
  <c r="AC156" i="38"/>
  <c r="AB156" i="38"/>
  <c r="H156" i="38" s="1"/>
  <c r="AA156" i="38"/>
  <c r="G156" i="38"/>
  <c r="F156" i="38"/>
  <c r="E156" i="38"/>
  <c r="D156" i="38"/>
  <c r="AC155" i="38"/>
  <c r="E155" i="38" s="1"/>
  <c r="AB155" i="38"/>
  <c r="AA155" i="38"/>
  <c r="G155" i="38" s="1"/>
  <c r="H155" i="38"/>
  <c r="AC154" i="38"/>
  <c r="AB154" i="38"/>
  <c r="AA154" i="38"/>
  <c r="H154" i="38"/>
  <c r="G154" i="38"/>
  <c r="F154" i="38"/>
  <c r="D154" i="38"/>
  <c r="AC153" i="38"/>
  <c r="AB153" i="38"/>
  <c r="AA153" i="38"/>
  <c r="F153" i="38" s="1"/>
  <c r="AC152" i="38"/>
  <c r="F152" i="38" s="1"/>
  <c r="AB152" i="38"/>
  <c r="AA152" i="38"/>
  <c r="H152" i="38"/>
  <c r="G152" i="38"/>
  <c r="AC151" i="38"/>
  <c r="AB151" i="38"/>
  <c r="AA151" i="38"/>
  <c r="G151" i="38"/>
  <c r="AC150" i="38"/>
  <c r="AB150" i="38"/>
  <c r="AA150" i="38"/>
  <c r="AC149" i="38"/>
  <c r="F149" i="38" s="1"/>
  <c r="AB149" i="38"/>
  <c r="AA149" i="38"/>
  <c r="G149" i="38" s="1"/>
  <c r="H149" i="38"/>
  <c r="AC148" i="38"/>
  <c r="H148" i="38" s="1"/>
  <c r="AB148" i="38"/>
  <c r="AA148" i="38"/>
  <c r="G148" i="38" s="1"/>
  <c r="AC147" i="38"/>
  <c r="AB147" i="38"/>
  <c r="AA147" i="38"/>
  <c r="H147" i="38" s="1"/>
  <c r="AC146" i="38"/>
  <c r="AB146" i="38"/>
  <c r="AA146" i="38"/>
  <c r="H146" i="38" s="1"/>
  <c r="AC145" i="38"/>
  <c r="H145" i="38" s="1"/>
  <c r="AB145" i="38"/>
  <c r="AA145" i="38"/>
  <c r="E145" i="38" s="1"/>
  <c r="G145" i="38"/>
  <c r="F145" i="38"/>
  <c r="D145" i="38"/>
  <c r="AC144" i="38"/>
  <c r="H144" i="38" s="1"/>
  <c r="AB144" i="38"/>
  <c r="E144" i="38" s="1"/>
  <c r="AA144" i="38"/>
  <c r="G144" i="38" s="1"/>
  <c r="F144" i="38"/>
  <c r="AC143" i="38"/>
  <c r="AB143" i="38"/>
  <c r="AA143" i="38"/>
  <c r="F143" i="38" s="1"/>
  <c r="G143" i="38"/>
  <c r="AC142" i="38"/>
  <c r="AB142" i="38"/>
  <c r="AA142" i="38"/>
  <c r="G142" i="38"/>
  <c r="AC141" i="38"/>
  <c r="AB141" i="38"/>
  <c r="AA141" i="38"/>
  <c r="AC140" i="38"/>
  <c r="AB140" i="38"/>
  <c r="G140" i="38" s="1"/>
  <c r="AA140" i="38"/>
  <c r="F140" i="38"/>
  <c r="AC139" i="38"/>
  <c r="AB139" i="38"/>
  <c r="AA139" i="38"/>
  <c r="G139" i="38" s="1"/>
  <c r="H139" i="38"/>
  <c r="E139" i="38"/>
  <c r="AC138" i="38"/>
  <c r="H138" i="38" s="1"/>
  <c r="AB138" i="38"/>
  <c r="E138" i="38" s="1"/>
  <c r="AA138" i="38"/>
  <c r="G138" i="38" s="1"/>
  <c r="AC137" i="38"/>
  <c r="AB137" i="38"/>
  <c r="G137" i="38" s="1"/>
  <c r="AA137" i="38"/>
  <c r="H137" i="38" s="1"/>
  <c r="F137" i="38"/>
  <c r="AC136" i="38"/>
  <c r="AB136" i="38"/>
  <c r="H136" i="38" s="1"/>
  <c r="AA136" i="38"/>
  <c r="G136" i="38"/>
  <c r="AC135" i="38"/>
  <c r="AB135" i="38"/>
  <c r="F135" i="38" s="1"/>
  <c r="AA135" i="38"/>
  <c r="G135" i="38"/>
  <c r="AC134" i="38"/>
  <c r="AB134" i="38"/>
  <c r="AA134" i="38"/>
  <c r="H134" i="38" s="1"/>
  <c r="G134" i="38"/>
  <c r="AC133" i="38"/>
  <c r="AB133" i="38"/>
  <c r="AA133" i="38"/>
  <c r="G133" i="38"/>
  <c r="AC132" i="38"/>
  <c r="AB132" i="38"/>
  <c r="F132" i="38" s="1"/>
  <c r="AA132" i="38"/>
  <c r="G132" i="38"/>
  <c r="AC131" i="38"/>
  <c r="AB131" i="38"/>
  <c r="AA131" i="38"/>
  <c r="H131" i="38" s="1"/>
  <c r="G131" i="38"/>
  <c r="AC130" i="38"/>
  <c r="G130" i="38" s="1"/>
  <c r="AB130" i="38"/>
  <c r="AA130" i="38"/>
  <c r="AC129" i="38"/>
  <c r="AB129" i="38"/>
  <c r="H129" i="38" s="1"/>
  <c r="AA129" i="38"/>
  <c r="G129" i="38"/>
  <c r="AC128" i="38"/>
  <c r="AB128" i="38"/>
  <c r="H128" i="38" s="1"/>
  <c r="AA128" i="38"/>
  <c r="G128" i="38"/>
  <c r="AC127" i="38"/>
  <c r="AB127" i="38"/>
  <c r="AA127" i="38"/>
  <c r="AC126" i="38"/>
  <c r="F126" i="38" s="1"/>
  <c r="AB126" i="38"/>
  <c r="AA126" i="38"/>
  <c r="G126" i="38"/>
  <c r="AC125" i="38"/>
  <c r="AB125" i="38"/>
  <c r="AA125" i="38"/>
  <c r="F125" i="38" s="1"/>
  <c r="G125" i="38"/>
  <c r="AC124" i="38"/>
  <c r="AB124" i="38"/>
  <c r="AA124" i="38"/>
  <c r="G124" i="38"/>
  <c r="AC123" i="38"/>
  <c r="H123" i="38" s="1"/>
  <c r="AB123" i="38"/>
  <c r="AA123" i="38"/>
  <c r="G123" i="38"/>
  <c r="AC122" i="38"/>
  <c r="AB122" i="38"/>
  <c r="H122" i="38" s="1"/>
  <c r="AA122" i="38"/>
  <c r="F122" i="38" s="1"/>
  <c r="G122" i="38"/>
  <c r="AC121" i="38"/>
  <c r="AB121" i="38"/>
  <c r="AA121" i="38"/>
  <c r="H121" i="38" s="1"/>
  <c r="AC120" i="38"/>
  <c r="AB120" i="38"/>
  <c r="AA120" i="38"/>
  <c r="H120" i="38" s="1"/>
  <c r="AC119" i="38"/>
  <c r="AB119" i="38"/>
  <c r="AA119" i="38"/>
  <c r="D119" i="38" s="1"/>
  <c r="AC118" i="38"/>
  <c r="AB118" i="38"/>
  <c r="AA118" i="38"/>
  <c r="H118" i="38" s="1"/>
  <c r="AC117" i="38"/>
  <c r="AB117" i="38"/>
  <c r="AA117" i="38"/>
  <c r="D117" i="38" s="1"/>
  <c r="AC116" i="38"/>
  <c r="G116" i="38" s="1"/>
  <c r="AB116" i="38"/>
  <c r="AA116" i="38"/>
  <c r="F116" i="38" s="1"/>
  <c r="AC115" i="38"/>
  <c r="AB115" i="38"/>
  <c r="AA115" i="38"/>
  <c r="G115" i="38"/>
  <c r="AC114" i="38"/>
  <c r="AB114" i="38"/>
  <c r="F114" i="38" s="1"/>
  <c r="AA114" i="38"/>
  <c r="G114" i="38"/>
  <c r="AC113" i="38"/>
  <c r="AB113" i="38"/>
  <c r="F113" i="38" s="1"/>
  <c r="AA113" i="38"/>
  <c r="G113" i="38"/>
  <c r="AC112" i="38"/>
  <c r="H112" i="38" s="1"/>
  <c r="AB112" i="38"/>
  <c r="AA112" i="38"/>
  <c r="G112" i="38"/>
  <c r="AC111" i="38"/>
  <c r="AB111" i="38"/>
  <c r="AA111" i="38"/>
  <c r="AC110" i="38"/>
  <c r="AB110" i="38"/>
  <c r="AA110" i="38"/>
  <c r="G110" i="38"/>
  <c r="AC109" i="38"/>
  <c r="AB109" i="38"/>
  <c r="G109" i="38" s="1"/>
  <c r="AA109" i="38"/>
  <c r="F109" i="38" s="1"/>
  <c r="AC108" i="38"/>
  <c r="AB108" i="38"/>
  <c r="AA108" i="38"/>
  <c r="G108" i="38" s="1"/>
  <c r="AC107" i="38"/>
  <c r="AB107" i="38"/>
  <c r="AA107" i="38"/>
  <c r="D107" i="38" s="1"/>
  <c r="AC106" i="38"/>
  <c r="AB106" i="38"/>
  <c r="AA106" i="38"/>
  <c r="G106" i="38" s="1"/>
  <c r="AC105" i="38"/>
  <c r="AB105" i="38"/>
  <c r="F105" i="38" s="1"/>
  <c r="AA105" i="38"/>
  <c r="G105" i="38"/>
  <c r="AC104" i="38"/>
  <c r="AB104" i="38"/>
  <c r="AA104" i="38"/>
  <c r="F104" i="38" s="1"/>
  <c r="D104" i="38"/>
  <c r="AC103" i="38"/>
  <c r="AB103" i="38"/>
  <c r="AA103" i="38"/>
  <c r="F103" i="38" s="1"/>
  <c r="G103" i="38"/>
  <c r="AC102" i="38"/>
  <c r="AB102" i="38"/>
  <c r="AA102" i="38"/>
  <c r="H102" i="38" s="1"/>
  <c r="AC101" i="38"/>
  <c r="AB101" i="38"/>
  <c r="H101" i="38" s="1"/>
  <c r="AA101" i="38"/>
  <c r="G101" i="38"/>
  <c r="AC100" i="38"/>
  <c r="AB100" i="38"/>
  <c r="AA100" i="38"/>
  <c r="G100" i="38"/>
  <c r="AC99" i="38"/>
  <c r="F99" i="38" s="1"/>
  <c r="AB99" i="38"/>
  <c r="AA99" i="38"/>
  <c r="G99" i="38"/>
  <c r="AC98" i="38"/>
  <c r="AB98" i="38"/>
  <c r="AA98" i="38"/>
  <c r="G98" i="38"/>
  <c r="AC97" i="38"/>
  <c r="AB97" i="38"/>
  <c r="AA97" i="38"/>
  <c r="F97" i="38" s="1"/>
  <c r="G97" i="38"/>
  <c r="AC96" i="38"/>
  <c r="AB96" i="38"/>
  <c r="H96" i="38" s="1"/>
  <c r="AA96" i="38"/>
  <c r="F96" i="38" s="1"/>
  <c r="G96" i="38"/>
  <c r="AC95" i="38"/>
  <c r="AB95" i="38"/>
  <c r="AA95" i="38"/>
  <c r="G95" i="38"/>
  <c r="AC94" i="38"/>
  <c r="AB94" i="38"/>
  <c r="H94" i="38" s="1"/>
  <c r="AA94" i="38"/>
  <c r="F94" i="38" s="1"/>
  <c r="G94" i="38"/>
  <c r="AC93" i="38"/>
  <c r="AB93" i="38"/>
  <c r="AA93" i="38"/>
  <c r="D93" i="38" s="1"/>
  <c r="AC92" i="38"/>
  <c r="AB92" i="38"/>
  <c r="AA92" i="38"/>
  <c r="AC91" i="38"/>
  <c r="AB91" i="38"/>
  <c r="F91" i="38" s="1"/>
  <c r="AA91" i="38"/>
  <c r="G91" i="38"/>
  <c r="AC90" i="38"/>
  <c r="AB90" i="38"/>
  <c r="AA90" i="38"/>
  <c r="H90" i="38" s="1"/>
  <c r="AC89" i="38"/>
  <c r="E89" i="38" s="1"/>
  <c r="AB89" i="38"/>
  <c r="AA89" i="38"/>
  <c r="D89" i="38" s="1"/>
  <c r="H89" i="38"/>
  <c r="G89" i="38"/>
  <c r="AC88" i="38"/>
  <c r="AB88" i="38"/>
  <c r="AA88" i="38"/>
  <c r="H88" i="38" s="1"/>
  <c r="G88" i="38"/>
  <c r="AC87" i="38"/>
  <c r="AB87" i="38"/>
  <c r="AA87" i="38"/>
  <c r="G87" i="38"/>
  <c r="AC86" i="38"/>
  <c r="AB86" i="38"/>
  <c r="AA86" i="38"/>
  <c r="F86" i="38" s="1"/>
  <c r="G86" i="38"/>
  <c r="AC85" i="38"/>
  <c r="AB85" i="38"/>
  <c r="H85" i="38" s="1"/>
  <c r="AA85" i="38"/>
  <c r="F85" i="38" s="1"/>
  <c r="G85" i="38"/>
  <c r="AC84" i="38"/>
  <c r="AB84" i="38"/>
  <c r="H84" i="38" s="1"/>
  <c r="AA84" i="38"/>
  <c r="F84" i="38" s="1"/>
  <c r="G84" i="38"/>
  <c r="AC83" i="38"/>
  <c r="AB83" i="38"/>
  <c r="AA83" i="38"/>
  <c r="G83" i="38"/>
  <c r="AC82" i="38"/>
  <c r="AB82" i="38"/>
  <c r="AA82" i="38"/>
  <c r="F82" i="38" s="1"/>
  <c r="AC81" i="38"/>
  <c r="AB81" i="38"/>
  <c r="H81" i="38" s="1"/>
  <c r="AA81" i="38"/>
  <c r="G81" i="38"/>
  <c r="AC80" i="38"/>
  <c r="AB80" i="38"/>
  <c r="AA80" i="38"/>
  <c r="AC79" i="38"/>
  <c r="AB79" i="38"/>
  <c r="AA79" i="38"/>
  <c r="F79" i="38" s="1"/>
  <c r="G79" i="38"/>
  <c r="AC78" i="38"/>
  <c r="AB78" i="38"/>
  <c r="AA78" i="38"/>
  <c r="F78" i="38" s="1"/>
  <c r="G78" i="38"/>
  <c r="AC77" i="38"/>
  <c r="AB77" i="38"/>
  <c r="AA77" i="38"/>
  <c r="G77" i="38"/>
  <c r="AC76" i="38"/>
  <c r="AB76" i="38"/>
  <c r="AA76" i="38"/>
  <c r="F76" i="38" s="1"/>
  <c r="G76" i="38"/>
  <c r="AC75" i="38"/>
  <c r="AB75" i="38"/>
  <c r="H75" i="38" s="1"/>
  <c r="AA75" i="38"/>
  <c r="F75" i="38" s="1"/>
  <c r="G75" i="38"/>
  <c r="AC74" i="38"/>
  <c r="AB74" i="38"/>
  <c r="H74" i="38" s="1"/>
  <c r="AA74" i="38"/>
  <c r="G74" i="38"/>
  <c r="AC73" i="38"/>
  <c r="AB73" i="38"/>
  <c r="AA73" i="38"/>
  <c r="G73" i="38"/>
  <c r="AC72" i="38"/>
  <c r="AB72" i="38"/>
  <c r="H72" i="38" s="1"/>
  <c r="AA72" i="38"/>
  <c r="G72" i="38"/>
  <c r="AC71" i="38"/>
  <c r="AB71" i="38"/>
  <c r="AA71" i="38"/>
  <c r="AC70" i="38"/>
  <c r="AB70" i="38"/>
  <c r="F70" i="38" s="1"/>
  <c r="AA70" i="38"/>
  <c r="AC69" i="38"/>
  <c r="AB69" i="38"/>
  <c r="H69" i="38" s="1"/>
  <c r="AA69" i="38"/>
  <c r="G69" i="38"/>
  <c r="AC68" i="38"/>
  <c r="AB68" i="38"/>
  <c r="H68" i="38" s="1"/>
  <c r="AA68" i="38"/>
  <c r="G68" i="38"/>
  <c r="AC67" i="38"/>
  <c r="AB67" i="38"/>
  <c r="AA67" i="38"/>
  <c r="G67" i="38"/>
  <c r="AC66" i="38"/>
  <c r="AB66" i="38"/>
  <c r="AA66" i="38"/>
  <c r="G66" i="38" s="1"/>
  <c r="AC65" i="38"/>
  <c r="AB65" i="38"/>
  <c r="AA65" i="38"/>
  <c r="G65" i="38"/>
  <c r="AC64" i="38"/>
  <c r="AB64" i="38"/>
  <c r="G64" i="38" s="1"/>
  <c r="AA64" i="38"/>
  <c r="F64" i="38" s="1"/>
  <c r="AC63" i="38"/>
  <c r="AB63" i="38"/>
  <c r="H63" i="38" s="1"/>
  <c r="AA63" i="38"/>
  <c r="F63" i="38" s="1"/>
  <c r="G63" i="38"/>
  <c r="AC62" i="38"/>
  <c r="AB62" i="38"/>
  <c r="AA62" i="38"/>
  <c r="G62" i="38"/>
  <c r="AC61" i="38"/>
  <c r="AB61" i="38"/>
  <c r="AA61" i="38"/>
  <c r="AC60" i="38"/>
  <c r="AB60" i="38"/>
  <c r="G60" i="38" s="1"/>
  <c r="AA60" i="38"/>
  <c r="H60" i="38" s="1"/>
  <c r="AC59" i="38"/>
  <c r="AB59" i="38"/>
  <c r="AA59" i="38"/>
  <c r="G59" i="38"/>
  <c r="AC58" i="38"/>
  <c r="AB58" i="38"/>
  <c r="G58" i="38" s="1"/>
  <c r="AA58" i="38"/>
  <c r="F58" i="38" s="1"/>
  <c r="AC57" i="38"/>
  <c r="E57" i="38" s="1"/>
  <c r="AB57" i="38"/>
  <c r="AA57" i="38"/>
  <c r="AC56" i="38"/>
  <c r="H56" i="38" s="1"/>
  <c r="AB56" i="38"/>
  <c r="AA56" i="38"/>
  <c r="G56" i="38" s="1"/>
  <c r="AC55" i="38"/>
  <c r="AB55" i="38"/>
  <c r="AA55" i="38"/>
  <c r="G55" i="38"/>
  <c r="AC54" i="38"/>
  <c r="AB54" i="38"/>
  <c r="AA54" i="38"/>
  <c r="G54" i="38" s="1"/>
  <c r="AC53" i="38"/>
  <c r="AB53" i="38"/>
  <c r="AA53" i="38"/>
  <c r="G53" i="38" s="1"/>
  <c r="AC52" i="38"/>
  <c r="H52" i="38" s="1"/>
  <c r="AB52" i="38"/>
  <c r="AA52" i="38"/>
  <c r="D52" i="38" s="1"/>
  <c r="G52" i="38"/>
  <c r="F52" i="38"/>
  <c r="AC51" i="38"/>
  <c r="AB51" i="38"/>
  <c r="AA51" i="38"/>
  <c r="G51" i="38" s="1"/>
  <c r="AC50" i="38"/>
  <c r="AB50" i="38"/>
  <c r="H50" i="38" s="1"/>
  <c r="AA50" i="38"/>
  <c r="F50" i="38" s="1"/>
  <c r="G50" i="38"/>
  <c r="AC49" i="38"/>
  <c r="AB49" i="38"/>
  <c r="H49" i="38" s="1"/>
  <c r="AA49" i="38"/>
  <c r="F49" i="38" s="1"/>
  <c r="G49" i="38"/>
  <c r="AC48" i="38"/>
  <c r="AB48" i="38"/>
  <c r="AA48" i="38"/>
  <c r="F48" i="38" s="1"/>
  <c r="G48" i="38"/>
  <c r="AC47" i="38"/>
  <c r="AB47" i="38"/>
  <c r="H47" i="38" s="1"/>
  <c r="AA47" i="38"/>
  <c r="G47" i="38"/>
  <c r="AC46" i="38"/>
  <c r="AB46" i="38"/>
  <c r="AA46" i="38"/>
  <c r="G46" i="38"/>
  <c r="AC45" i="38"/>
  <c r="AB45" i="38"/>
  <c r="AA45" i="38"/>
  <c r="G45" i="38" s="1"/>
  <c r="AC44" i="38"/>
  <c r="AB44" i="38"/>
  <c r="AA44" i="38"/>
  <c r="G44" i="38" s="1"/>
  <c r="AC43" i="38"/>
  <c r="AB43" i="38"/>
  <c r="AA43" i="38"/>
  <c r="G43" i="38" s="1"/>
  <c r="AC42" i="38"/>
  <c r="AB42" i="38"/>
  <c r="AA42" i="38"/>
  <c r="F42" i="38" s="1"/>
  <c r="G42" i="38"/>
  <c r="AC41" i="38"/>
  <c r="AB41" i="38"/>
  <c r="AA41" i="38"/>
  <c r="G41" i="38"/>
  <c r="AC40" i="38"/>
  <c r="AB40" i="38"/>
  <c r="AA40" i="38"/>
  <c r="F40" i="38" s="1"/>
  <c r="AC39" i="38"/>
  <c r="AB39" i="38"/>
  <c r="AA39" i="38"/>
  <c r="F39" i="38" s="1"/>
  <c r="G39" i="38"/>
  <c r="AC38" i="38"/>
  <c r="AB38" i="38"/>
  <c r="H38" i="38" s="1"/>
  <c r="AA38" i="38"/>
  <c r="AC37" i="38"/>
  <c r="AB37" i="38"/>
  <c r="AA37" i="38"/>
  <c r="G37" i="38" s="1"/>
  <c r="AC36" i="38"/>
  <c r="AB36" i="38"/>
  <c r="AA36" i="38"/>
  <c r="G36" i="38" s="1"/>
  <c r="AC35" i="38"/>
  <c r="AB35" i="38"/>
  <c r="AA35" i="38"/>
  <c r="G35" i="38" s="1"/>
  <c r="AC34" i="38"/>
  <c r="AB34" i="38"/>
  <c r="AA34" i="38"/>
  <c r="G34" i="38" s="1"/>
  <c r="AC33" i="38"/>
  <c r="AB33" i="38"/>
  <c r="AA33" i="38"/>
  <c r="G33" i="38"/>
  <c r="AC32" i="38"/>
  <c r="AB32" i="38"/>
  <c r="AA32" i="38"/>
  <c r="AC31" i="38"/>
  <c r="AB31" i="38"/>
  <c r="AA31" i="38"/>
  <c r="G31" i="38" s="1"/>
  <c r="AC30" i="38"/>
  <c r="AB30" i="38"/>
  <c r="AA30" i="38"/>
  <c r="D30" i="38" s="1"/>
  <c r="G30" i="38"/>
  <c r="AC29" i="38"/>
  <c r="AB29" i="38"/>
  <c r="AA29" i="38"/>
  <c r="G29" i="38" s="1"/>
  <c r="AC28" i="38"/>
  <c r="AB28" i="38"/>
  <c r="AA28" i="38"/>
  <c r="D28" i="38" s="1"/>
  <c r="AC27" i="38"/>
  <c r="AB27" i="38"/>
  <c r="AA27" i="38"/>
  <c r="G27" i="38" s="1"/>
  <c r="AC26" i="38"/>
  <c r="AB26" i="38"/>
  <c r="AA26" i="38"/>
  <c r="G26" i="38" s="1"/>
  <c r="AC25" i="38"/>
  <c r="AB25" i="38"/>
  <c r="AA25" i="38"/>
  <c r="G25" i="38" s="1"/>
  <c r="AC24" i="38"/>
  <c r="AB24" i="38"/>
  <c r="AA24" i="38"/>
  <c r="G24" i="38" s="1"/>
  <c r="AG44" i="47" l="1"/>
  <c r="AC37" i="52"/>
  <c r="W44" i="47"/>
  <c r="T37" i="52"/>
  <c r="E41" i="38"/>
  <c r="E67" i="38"/>
  <c r="E83" i="38"/>
  <c r="E189" i="38"/>
  <c r="D243" i="38"/>
  <c r="E87" i="38"/>
  <c r="E179" i="38"/>
  <c r="E187" i="38"/>
  <c r="E190" i="38"/>
  <c r="E201" i="38"/>
  <c r="E208" i="38"/>
  <c r="E241" i="38"/>
  <c r="E242" i="38"/>
  <c r="E259" i="38"/>
  <c r="D176" i="38"/>
  <c r="E176" i="38"/>
  <c r="E77" i="38"/>
  <c r="D189" i="38"/>
  <c r="D57" i="38"/>
  <c r="G32" i="38"/>
  <c r="D32" i="38"/>
  <c r="D253" i="38"/>
  <c r="H176" i="38"/>
  <c r="D259" i="38"/>
  <c r="D137" i="38"/>
  <c r="AG43" i="36"/>
  <c r="T39" i="52"/>
  <c r="W45" i="36"/>
  <c r="T46" i="52"/>
  <c r="W52" i="36"/>
  <c r="AC38" i="52"/>
  <c r="AG44" i="36"/>
  <c r="AC44" i="52"/>
  <c r="AG50" i="36"/>
  <c r="T44" i="52"/>
  <c r="W50" i="36"/>
  <c r="W43" i="36"/>
  <c r="AC41" i="52"/>
  <c r="AG47" i="36"/>
  <c r="T45" i="52"/>
  <c r="W51" i="36"/>
  <c r="T43" i="52"/>
  <c r="W49" i="36"/>
  <c r="T42" i="52"/>
  <c r="W48" i="36"/>
  <c r="AC43" i="52"/>
  <c r="AG49" i="36"/>
  <c r="T38" i="52"/>
  <c r="W44" i="36"/>
  <c r="T41" i="52"/>
  <c r="W47" i="36"/>
  <c r="AC42" i="52"/>
  <c r="AG48" i="36"/>
  <c r="AC45" i="52"/>
  <c r="AG51" i="36"/>
  <c r="AC39" i="52"/>
  <c r="AG45" i="36"/>
  <c r="AC46" i="52"/>
  <c r="AG52" i="36"/>
  <c r="AG50" i="50"/>
  <c r="AG47" i="50"/>
  <c r="AG49" i="50"/>
  <c r="AG48" i="50"/>
  <c r="AG51" i="50"/>
  <c r="AG45" i="50"/>
  <c r="AG52" i="50"/>
  <c r="AG43" i="50"/>
  <c r="AG44" i="50"/>
  <c r="D257" i="38"/>
  <c r="D144" i="38"/>
  <c r="D249" i="38"/>
  <c r="W45" i="50"/>
  <c r="W50" i="50"/>
  <c r="W43" i="50"/>
  <c r="W51" i="50"/>
  <c r="W49" i="50"/>
  <c r="W48" i="50"/>
  <c r="W44" i="50"/>
  <c r="W47" i="50"/>
  <c r="E96" i="38"/>
  <c r="E100" i="38"/>
  <c r="E103" i="38"/>
  <c r="E109" i="38"/>
  <c r="E177" i="38"/>
  <c r="H194" i="38"/>
  <c r="E75" i="38"/>
  <c r="E88" i="38"/>
  <c r="E194" i="38"/>
  <c r="E106" i="38"/>
  <c r="E113" i="38"/>
  <c r="E115" i="38"/>
  <c r="E136" i="38"/>
  <c r="E66" i="38"/>
  <c r="E30" i="38"/>
  <c r="E59" i="38"/>
  <c r="E229" i="38"/>
  <c r="F182" i="38"/>
  <c r="E193" i="38"/>
  <c r="E238" i="38"/>
  <c r="E247" i="38"/>
  <c r="E86" i="38"/>
  <c r="E91" i="38"/>
  <c r="H42" i="38"/>
  <c r="E48" i="38"/>
  <c r="E49" i="38"/>
  <c r="E62" i="38"/>
  <c r="E181" i="38"/>
  <c r="E182" i="38"/>
  <c r="D208" i="38"/>
  <c r="E225" i="38"/>
  <c r="E81" i="38"/>
  <c r="E105" i="38"/>
  <c r="E26" i="38"/>
  <c r="E31" i="38"/>
  <c r="E51" i="38"/>
  <c r="E68" i="38"/>
  <c r="E69" i="38"/>
  <c r="E84" i="38"/>
  <c r="E85" i="38"/>
  <c r="E108" i="38"/>
  <c r="E125" i="38"/>
  <c r="E160" i="38"/>
  <c r="E164" i="38"/>
  <c r="E167" i="38"/>
  <c r="E197" i="38"/>
  <c r="E199" i="38"/>
  <c r="E209" i="38"/>
  <c r="E212" i="38"/>
  <c r="E213" i="38"/>
  <c r="H151" i="38"/>
  <c r="D77" i="38"/>
  <c r="D142" i="38"/>
  <c r="D143" i="38"/>
  <c r="H171" i="38"/>
  <c r="F68" i="38"/>
  <c r="D39" i="38"/>
  <c r="E73" i="38"/>
  <c r="E116" i="38"/>
  <c r="E223" i="38"/>
  <c r="D55" i="38"/>
  <c r="F81" i="38"/>
  <c r="H36" i="38"/>
  <c r="E39" i="38"/>
  <c r="D40" i="38"/>
  <c r="E52" i="38"/>
  <c r="F74" i="38"/>
  <c r="H107" i="38"/>
  <c r="H113" i="38"/>
  <c r="D114" i="38"/>
  <c r="H180" i="38"/>
  <c r="H193" i="38"/>
  <c r="F235" i="38"/>
  <c r="H246" i="38"/>
  <c r="F69" i="38"/>
  <c r="F165" i="38"/>
  <c r="H29" i="38"/>
  <c r="H105" i="38"/>
  <c r="F131" i="38"/>
  <c r="D165" i="38"/>
  <c r="H260" i="38"/>
  <c r="D42" i="38"/>
  <c r="D76" i="38"/>
  <c r="E78" i="38"/>
  <c r="E82" i="38"/>
  <c r="H108" i="38"/>
  <c r="E126" i="38"/>
  <c r="H158" i="38"/>
  <c r="F205" i="38"/>
  <c r="H24" i="38"/>
  <c r="H27" i="38"/>
  <c r="D67" i="38"/>
  <c r="F72" i="38"/>
  <c r="H78" i="38"/>
  <c r="D79" i="38"/>
  <c r="F123" i="38"/>
  <c r="E154" i="38"/>
  <c r="H164" i="38"/>
  <c r="E165" i="38"/>
  <c r="H168" i="38"/>
  <c r="E169" i="38"/>
  <c r="H181" i="38"/>
  <c r="D182" i="38"/>
  <c r="H239" i="38"/>
  <c r="D61" i="38"/>
  <c r="D74" i="38"/>
  <c r="H53" i="38"/>
  <c r="H61" i="38"/>
  <c r="D68" i="38"/>
  <c r="D71" i="38"/>
  <c r="D80" i="38"/>
  <c r="D83" i="38"/>
  <c r="H93" i="38"/>
  <c r="D97" i="38"/>
  <c r="F98" i="38"/>
  <c r="F101" i="38"/>
  <c r="H109" i="38"/>
  <c r="H115" i="38"/>
  <c r="D122" i="38"/>
  <c r="H127" i="38"/>
  <c r="F129" i="38"/>
  <c r="F134" i="38"/>
  <c r="H143" i="38"/>
  <c r="D186" i="38"/>
  <c r="H213" i="38"/>
  <c r="F214" i="38"/>
  <c r="F239" i="38"/>
  <c r="F241" i="38"/>
  <c r="K6" i="38" s="1"/>
  <c r="D202" i="38"/>
  <c r="E202" i="38"/>
  <c r="G209" i="38"/>
  <c r="H209" i="38"/>
  <c r="D230" i="38"/>
  <c r="H230" i="38"/>
  <c r="F88" i="38"/>
  <c r="G102" i="38"/>
  <c r="F102" i="38"/>
  <c r="H125" i="38"/>
  <c r="D168" i="38"/>
  <c r="E168" i="38"/>
  <c r="D198" i="38"/>
  <c r="E198" i="38"/>
  <c r="G244" i="38"/>
  <c r="H244" i="38"/>
  <c r="E258" i="38"/>
  <c r="H28" i="38"/>
  <c r="H32" i="38"/>
  <c r="D33" i="38"/>
  <c r="H34" i="38"/>
  <c r="D41" i="38"/>
  <c r="E43" i="38"/>
  <c r="F46" i="38"/>
  <c r="E56" i="38"/>
  <c r="D60" i="38"/>
  <c r="D64" i="38"/>
  <c r="F65" i="38"/>
  <c r="H66" i="38"/>
  <c r="D72" i="38"/>
  <c r="E72" i="38"/>
  <c r="E80" i="38"/>
  <c r="D85" i="38"/>
  <c r="G92" i="38"/>
  <c r="H92" i="38"/>
  <c r="H99" i="38"/>
  <c r="G118" i="38"/>
  <c r="E118" i="38"/>
  <c r="H126" i="38"/>
  <c r="H135" i="38"/>
  <c r="E142" i="38"/>
  <c r="H142" i="38"/>
  <c r="H153" i="38"/>
  <c r="F160" i="38"/>
  <c r="D160" i="38"/>
  <c r="F188" i="38"/>
  <c r="H191" i="38"/>
  <c r="G203" i="38"/>
  <c r="H203" i="38"/>
  <c r="D205" i="38"/>
  <c r="E205" i="38"/>
  <c r="H212" i="38"/>
  <c r="D225" i="38"/>
  <c r="H232" i="38"/>
  <c r="F233" i="38"/>
  <c r="H251" i="38"/>
  <c r="E251" i="38"/>
  <c r="H25" i="38"/>
  <c r="H26" i="38"/>
  <c r="F30" i="38"/>
  <c r="H30" i="38"/>
  <c r="H31" i="38"/>
  <c r="E34" i="38"/>
  <c r="H35" i="38"/>
  <c r="H37" i="38"/>
  <c r="E42" i="38"/>
  <c r="H43" i="38"/>
  <c r="H44" i="38"/>
  <c r="E45" i="38"/>
  <c r="F47" i="38"/>
  <c r="F60" i="38"/>
  <c r="G61" i="38"/>
  <c r="F61" i="38"/>
  <c r="F73" i="38"/>
  <c r="D73" i="38"/>
  <c r="D87" i="38"/>
  <c r="G104" i="38"/>
  <c r="H104" i="38"/>
  <c r="H106" i="38"/>
  <c r="H117" i="38"/>
  <c r="H119" i="38"/>
  <c r="E124" i="38"/>
  <c r="H124" i="38"/>
  <c r="E140" i="38"/>
  <c r="H140" i="38"/>
  <c r="E141" i="38"/>
  <c r="AF16" i="44"/>
  <c r="AH6" i="41" s="1"/>
  <c r="E148" i="38"/>
  <c r="D161" i="38"/>
  <c r="E161" i="38"/>
  <c r="D181" i="38"/>
  <c r="E195" i="38"/>
  <c r="F197" i="38"/>
  <c r="D197" i="38"/>
  <c r="H208" i="38"/>
  <c r="D226" i="38"/>
  <c r="E230" i="38"/>
  <c r="G234" i="38"/>
  <c r="H234" i="38"/>
  <c r="D235" i="38"/>
  <c r="E235" i="38"/>
  <c r="H238" i="38"/>
  <c r="D246" i="38"/>
  <c r="D50" i="38"/>
  <c r="H51" i="38"/>
  <c r="H54" i="38"/>
  <c r="E55" i="38"/>
  <c r="D69" i="38"/>
  <c r="D70" i="38"/>
  <c r="E74" i="38"/>
  <c r="D75" i="38"/>
  <c r="E76" i="38"/>
  <c r="D78" i="38"/>
  <c r="E79" i="38"/>
  <c r="D81" i="38"/>
  <c r="D82" i="38"/>
  <c r="D84" i="38"/>
  <c r="D86" i="38"/>
  <c r="D88" i="38"/>
  <c r="F95" i="38"/>
  <c r="D109" i="38"/>
  <c r="F110" i="38"/>
  <c r="E143" i="38"/>
  <c r="D164" i="38"/>
  <c r="E166" i="38"/>
  <c r="H177" i="38"/>
  <c r="E178" i="38"/>
  <c r="H184" i="38"/>
  <c r="E224" i="38"/>
  <c r="E226" i="38"/>
  <c r="E227" i="38"/>
  <c r="D229" i="38"/>
  <c r="F246" i="38"/>
  <c r="H247" i="38"/>
  <c r="E254" i="38"/>
  <c r="W52" i="50"/>
  <c r="D194" i="38"/>
  <c r="D238" i="38"/>
  <c r="D244" i="38"/>
  <c r="D134" i="38"/>
  <c r="D242" i="38"/>
  <c r="D203" i="38"/>
  <c r="D239" i="38"/>
  <c r="D190" i="38"/>
  <c r="T52" i="33"/>
  <c r="AG52" i="33"/>
  <c r="AG44" i="33"/>
  <c r="T51" i="33"/>
  <c r="T49" i="33"/>
  <c r="AG50" i="33"/>
  <c r="AG43" i="33"/>
  <c r="T45" i="33"/>
  <c r="AG48" i="33"/>
  <c r="T48" i="33"/>
  <c r="T50" i="33"/>
  <c r="T43" i="33"/>
  <c r="AG47" i="33"/>
  <c r="AG51" i="33"/>
  <c r="AG45" i="33"/>
  <c r="AG49" i="33"/>
  <c r="T44" i="33"/>
  <c r="T47" i="33"/>
  <c r="D108" i="38"/>
  <c r="D213" i="38"/>
  <c r="D177" i="38"/>
  <c r="D140" i="38"/>
  <c r="D51" i="38"/>
  <c r="E38" i="38"/>
  <c r="D105" i="38"/>
  <c r="D148" i="38"/>
  <c r="D152" i="38"/>
  <c r="D212" i="38"/>
  <c r="D245" i="38"/>
  <c r="D47" i="38"/>
  <c r="D106" i="38"/>
  <c r="D247" i="38"/>
  <c r="D251" i="38"/>
  <c r="F38" i="38"/>
  <c r="D92" i="38"/>
  <c r="D101" i="38"/>
  <c r="D113" i="38"/>
  <c r="D118" i="38"/>
  <c r="D125" i="38"/>
  <c r="D129" i="38"/>
  <c r="D155" i="38"/>
  <c r="D193" i="38"/>
  <c r="D138" i="38"/>
  <c r="D24" i="38"/>
  <c r="D124" i="38"/>
  <c r="D139" i="38"/>
  <c r="D171" i="38"/>
  <c r="G80" i="38"/>
  <c r="F133" i="38"/>
  <c r="D133" i="38"/>
  <c r="D141" i="38"/>
  <c r="F141" i="38"/>
  <c r="E150" i="38"/>
  <c r="H150" i="38"/>
  <c r="D196" i="38"/>
  <c r="F196" i="38"/>
  <c r="D237" i="38"/>
  <c r="F237" i="38"/>
  <c r="D254" i="38"/>
  <c r="F254" i="38"/>
  <c r="D255" i="38"/>
  <c r="F255" i="38"/>
  <c r="H46" i="38"/>
  <c r="D54" i="38"/>
  <c r="H55" i="38"/>
  <c r="H59" i="38"/>
  <c r="H67" i="38"/>
  <c r="G70" i="38"/>
  <c r="H71" i="38"/>
  <c r="G82" i="38"/>
  <c r="H87" i="38"/>
  <c r="F89" i="38"/>
  <c r="H95" i="38"/>
  <c r="H100" i="38"/>
  <c r="H103" i="38"/>
  <c r="E111" i="38"/>
  <c r="H111" i="38"/>
  <c r="F127" i="38"/>
  <c r="F130" i="38"/>
  <c r="H133" i="38"/>
  <c r="H141" i="38"/>
  <c r="F166" i="38"/>
  <c r="H196" i="38"/>
  <c r="E203" i="38"/>
  <c r="D227" i="38"/>
  <c r="H227" i="38"/>
  <c r="G231" i="38"/>
  <c r="E231" i="38"/>
  <c r="H237" i="38"/>
  <c r="H254" i="38"/>
  <c r="E33" i="38"/>
  <c r="E36" i="38"/>
  <c r="H40" i="38"/>
  <c r="H45" i="38"/>
  <c r="D46" i="38"/>
  <c r="H48" i="38"/>
  <c r="E54" i="38"/>
  <c r="E58" i="38"/>
  <c r="E63" i="38"/>
  <c r="H64" i="38"/>
  <c r="D65" i="38"/>
  <c r="H70" i="38"/>
  <c r="E71" i="38"/>
  <c r="H73" i="38"/>
  <c r="H76" i="38"/>
  <c r="H79" i="38"/>
  <c r="H82" i="38"/>
  <c r="H86" i="38"/>
  <c r="H91" i="38"/>
  <c r="E94" i="38"/>
  <c r="H97" i="38"/>
  <c r="D98" i="38"/>
  <c r="G111" i="38"/>
  <c r="E112" i="38"/>
  <c r="F112" i="38"/>
  <c r="G127" i="38"/>
  <c r="E128" i="38"/>
  <c r="F128" i="38"/>
  <c r="D128" i="38"/>
  <c r="D163" i="38"/>
  <c r="F163" i="38"/>
  <c r="H172" i="38"/>
  <c r="G175" i="38"/>
  <c r="E175" i="38"/>
  <c r="D175" i="38"/>
  <c r="F178" i="38"/>
  <c r="D178" i="38"/>
  <c r="D195" i="38"/>
  <c r="H195" i="38"/>
  <c r="D206" i="38"/>
  <c r="E206" i="38"/>
  <c r="H206" i="38"/>
  <c r="D216" i="38"/>
  <c r="H216" i="38"/>
  <c r="E219" i="38"/>
  <c r="D219" i="38"/>
  <c r="H219" i="38"/>
  <c r="D223" i="38"/>
  <c r="H223" i="38"/>
  <c r="G227" i="38"/>
  <c r="D228" i="38"/>
  <c r="F228" i="38"/>
  <c r="E228" i="38"/>
  <c r="D236" i="38"/>
  <c r="H236" i="38"/>
  <c r="E239" i="38"/>
  <c r="E244" i="38"/>
  <c r="G260" i="38"/>
  <c r="G71" i="38"/>
  <c r="G120" i="38"/>
  <c r="E120" i="38"/>
  <c r="D120" i="38"/>
  <c r="G141" i="38"/>
  <c r="G146" i="38"/>
  <c r="E146" i="38"/>
  <c r="D146" i="38"/>
  <c r="F150" i="38"/>
  <c r="D162" i="38"/>
  <c r="H162" i="38"/>
  <c r="D174" i="38"/>
  <c r="H174" i="38"/>
  <c r="E185" i="38"/>
  <c r="F185" i="38"/>
  <c r="E191" i="38"/>
  <c r="F191" i="38"/>
  <c r="D201" i="38"/>
  <c r="F201" i="38"/>
  <c r="F232" i="38"/>
  <c r="H241" i="38"/>
  <c r="D241" i="38"/>
  <c r="H33" i="38"/>
  <c r="G40" i="38"/>
  <c r="H41" i="38"/>
  <c r="H62" i="38"/>
  <c r="H65" i="38"/>
  <c r="H77" i="38"/>
  <c r="H80" i="38"/>
  <c r="H83" i="38"/>
  <c r="H98" i="38"/>
  <c r="H110" i="38"/>
  <c r="F111" i="38"/>
  <c r="D116" i="38"/>
  <c r="H116" i="38"/>
  <c r="E130" i="38"/>
  <c r="H130" i="38"/>
  <c r="G150" i="38"/>
  <c r="F151" i="38"/>
  <c r="D151" i="38"/>
  <c r="G153" i="38"/>
  <c r="D158" i="38"/>
  <c r="F158" i="38"/>
  <c r="D166" i="38"/>
  <c r="H166" i="38"/>
  <c r="H185" i="38"/>
  <c r="H201" i="38"/>
  <c r="E211" i="38"/>
  <c r="F211" i="38"/>
  <c r="G232" i="38"/>
  <c r="F243" i="38"/>
  <c r="E243" i="38"/>
  <c r="E248" i="38"/>
  <c r="D248" i="38"/>
  <c r="F260" i="38"/>
  <c r="E24" i="38"/>
  <c r="D26" i="38"/>
  <c r="F33" i="38"/>
  <c r="H39" i="38"/>
  <c r="E40" i="38"/>
  <c r="F41" i="38"/>
  <c r="F55" i="38"/>
  <c r="H58" i="38"/>
  <c r="F59" i="38"/>
  <c r="F62" i="38"/>
  <c r="F67" i="38"/>
  <c r="E70" i="38"/>
  <c r="F71" i="38"/>
  <c r="F77" i="38"/>
  <c r="F80" i="38"/>
  <c r="F83" i="38"/>
  <c r="F87" i="38"/>
  <c r="D91" i="38"/>
  <c r="E92" i="38"/>
  <c r="F100" i="38"/>
  <c r="D110" i="38"/>
  <c r="E114" i="38"/>
  <c r="H114" i="38"/>
  <c r="E132" i="38"/>
  <c r="H132" i="38"/>
  <c r="D167" i="38"/>
  <c r="F167" i="38"/>
  <c r="F183" i="38"/>
  <c r="D183" i="38"/>
  <c r="D199" i="38"/>
  <c r="H199" i="38"/>
  <c r="D207" i="38"/>
  <c r="F207" i="38"/>
  <c r="E207" i="38"/>
  <c r="F217" i="38"/>
  <c r="D217" i="38"/>
  <c r="F220" i="38"/>
  <c r="D220" i="38"/>
  <c r="D224" i="38"/>
  <c r="F224" i="38"/>
  <c r="E246" i="38"/>
  <c r="H258" i="38"/>
  <c r="E110" i="38"/>
  <c r="F115" i="38"/>
  <c r="F124" i="38"/>
  <c r="F136" i="38"/>
  <c r="F139" i="38"/>
  <c r="F142" i="38"/>
  <c r="E173" i="38"/>
  <c r="F208" i="38"/>
  <c r="F212" i="38"/>
  <c r="E215" i="38"/>
  <c r="F225" i="38"/>
  <c r="F229" i="38"/>
  <c r="F238" i="38"/>
  <c r="D252" i="38"/>
  <c r="E152" i="38"/>
  <c r="E158" i="38"/>
  <c r="E233" i="38"/>
  <c r="E123" i="38"/>
  <c r="D123" i="38"/>
  <c r="G147" i="38"/>
  <c r="D147" i="38"/>
  <c r="G176" i="38"/>
  <c r="E188" i="38"/>
  <c r="D188" i="38"/>
  <c r="G192" i="38"/>
  <c r="D192" i="38"/>
  <c r="E218" i="38"/>
  <c r="D218" i="38"/>
  <c r="G222" i="38"/>
  <c r="D222" i="38"/>
  <c r="D29" i="38"/>
  <c r="D35" i="38"/>
  <c r="D37" i="38"/>
  <c r="D44" i="38"/>
  <c r="G90" i="38"/>
  <c r="D90" i="38"/>
  <c r="E99" i="38"/>
  <c r="D99" i="38"/>
  <c r="G121" i="38"/>
  <c r="E121" i="38"/>
  <c r="E135" i="38"/>
  <c r="D135" i="38"/>
  <c r="E153" i="38"/>
  <c r="D153" i="38"/>
  <c r="E172" i="38"/>
  <c r="D172" i="38"/>
  <c r="E184" i="38"/>
  <c r="D184" i="38"/>
  <c r="E214" i="38"/>
  <c r="D214" i="38"/>
  <c r="E221" i="38"/>
  <c r="H240" i="38"/>
  <c r="E240" i="38"/>
  <c r="E260" i="38"/>
  <c r="D260" i="38"/>
  <c r="D25" i="38"/>
  <c r="D27" i="38"/>
  <c r="G28" i="38"/>
  <c r="E28" i="38"/>
  <c r="E29" i="38"/>
  <c r="E32" i="38"/>
  <c r="E35" i="38"/>
  <c r="E37" i="38"/>
  <c r="G38" i="38"/>
  <c r="AF14" i="44" s="1"/>
  <c r="AH5" i="41" s="1"/>
  <c r="E44" i="38"/>
  <c r="E47" i="38"/>
  <c r="D49" i="38"/>
  <c r="D53" i="38"/>
  <c r="D56" i="38"/>
  <c r="D59" i="38"/>
  <c r="E61" i="38"/>
  <c r="D63" i="38"/>
  <c r="E65" i="38"/>
  <c r="D94" i="38"/>
  <c r="E95" i="38"/>
  <c r="D95" i="38"/>
  <c r="D100" i="38"/>
  <c r="E102" i="38"/>
  <c r="D112" i="38"/>
  <c r="G119" i="38"/>
  <c r="E119" i="38"/>
  <c r="E122" i="38"/>
  <c r="D130" i="38"/>
  <c r="E131" i="38"/>
  <c r="D131" i="38"/>
  <c r="D136" i="38"/>
  <c r="E147" i="38"/>
  <c r="E149" i="38"/>
  <c r="D149" i="38"/>
  <c r="D173" i="38"/>
  <c r="G180" i="38"/>
  <c r="E180" i="38"/>
  <c r="D185" i="38"/>
  <c r="E192" i="38"/>
  <c r="E210" i="38"/>
  <c r="D210" i="38"/>
  <c r="D215" i="38"/>
  <c r="E217" i="38"/>
  <c r="E222" i="38"/>
  <c r="E232" i="38"/>
  <c r="D232" i="38"/>
  <c r="D234" i="38"/>
  <c r="E25" i="38"/>
  <c r="E27" i="38"/>
  <c r="D31" i="38"/>
  <c r="D34" i="38"/>
  <c r="D36" i="38"/>
  <c r="D38" i="38"/>
  <c r="D43" i="38"/>
  <c r="D45" i="38"/>
  <c r="E46" i="38"/>
  <c r="D48" i="38"/>
  <c r="E50" i="38"/>
  <c r="E53" i="38"/>
  <c r="D58" i="38"/>
  <c r="E60" i="38"/>
  <c r="D62" i="38"/>
  <c r="E64" i="38"/>
  <c r="D66" i="38"/>
  <c r="E90" i="38"/>
  <c r="G93" i="38"/>
  <c r="E93" i="38"/>
  <c r="D96" i="38"/>
  <c r="E98" i="38"/>
  <c r="E104" i="38"/>
  <c r="G107" i="38"/>
  <c r="E107" i="38"/>
  <c r="D111" i="38"/>
  <c r="D115" i="38"/>
  <c r="G117" i="38"/>
  <c r="E117" i="38"/>
  <c r="D121" i="38"/>
  <c r="D126" i="38"/>
  <c r="E127" i="38"/>
  <c r="D127" i="38"/>
  <c r="D132" i="38"/>
  <c r="E134" i="38"/>
  <c r="D150" i="38"/>
  <c r="G169" i="38"/>
  <c r="D169" i="38"/>
  <c r="E171" i="38"/>
  <c r="E183" i="38"/>
  <c r="D191" i="38"/>
  <c r="D209" i="38"/>
  <c r="D211" i="38"/>
  <c r="D221" i="38"/>
  <c r="D231" i="38"/>
  <c r="D233" i="38"/>
  <c r="E234" i="38"/>
  <c r="F240" i="38"/>
  <c r="E97" i="38"/>
  <c r="E101" i="38"/>
  <c r="E129" i="38"/>
  <c r="E133" i="38"/>
  <c r="E137" i="38"/>
  <c r="E151" i="38"/>
  <c r="E170" i="38"/>
  <c r="E174" i="38"/>
  <c r="E186" i="38"/>
  <c r="E216" i="38"/>
  <c r="E220" i="38"/>
  <c r="G240" i="38"/>
  <c r="D240" i="38"/>
  <c r="F24" i="38"/>
  <c r="F25" i="38"/>
  <c r="F26" i="38"/>
  <c r="F27" i="38"/>
  <c r="F28" i="38"/>
  <c r="F29" i="38"/>
  <c r="F31" i="38"/>
  <c r="F34" i="38"/>
  <c r="F35" i="38"/>
  <c r="F36" i="38"/>
  <c r="F37" i="38"/>
  <c r="F43" i="38"/>
  <c r="F44" i="38"/>
  <c r="F45" i="38"/>
  <c r="F51" i="38"/>
  <c r="F53" i="38"/>
  <c r="F54" i="38"/>
  <c r="F56" i="38"/>
  <c r="F66" i="38"/>
  <c r="F90" i="38"/>
  <c r="F92" i="38"/>
  <c r="F93" i="38"/>
  <c r="F106" i="38"/>
  <c r="F107" i="38"/>
  <c r="F108" i="38"/>
  <c r="F117" i="38"/>
  <c r="F118" i="38"/>
  <c r="F119" i="38"/>
  <c r="F120" i="38"/>
  <c r="F121" i="38"/>
  <c r="F138" i="38"/>
  <c r="F146" i="38"/>
  <c r="F147" i="38"/>
  <c r="F148" i="38"/>
  <c r="F155" i="38"/>
  <c r="F169" i="38"/>
  <c r="F175" i="38"/>
  <c r="F176" i="38"/>
  <c r="F177" i="38"/>
  <c r="F180" i="38"/>
  <c r="F192" i="38"/>
  <c r="F209" i="38"/>
  <c r="F222" i="38"/>
  <c r="F231" i="38"/>
  <c r="F234" i="38"/>
  <c r="F247" i="38"/>
  <c r="F251" i="38"/>
  <c r="K4" i="38" l="1"/>
  <c r="AF10" i="44" s="1"/>
  <c r="AH3" i="41" s="1"/>
  <c r="AI5" i="41"/>
  <c r="AA5" i="41"/>
  <c r="AI6" i="41"/>
  <c r="AA6" i="41"/>
  <c r="K2" i="38"/>
  <c r="AF8" i="44" s="1"/>
  <c r="AF12" i="44"/>
  <c r="AH4" i="41" s="1"/>
  <c r="AG45" i="52"/>
  <c r="C14" i="53" s="1"/>
  <c r="AG43" i="52"/>
  <c r="C13" i="53" s="1"/>
  <c r="F5" i="48"/>
  <c r="G108" i="48" s="1"/>
  <c r="I7" i="39"/>
  <c r="E5" i="48"/>
  <c r="F20" i="48" s="1"/>
  <c r="I6" i="39"/>
  <c r="AH2" i="41" l="1"/>
  <c r="AA2" i="41" s="1"/>
  <c r="AG37" i="52"/>
  <c r="C10" i="53" s="1"/>
  <c r="AI3" i="41"/>
  <c r="AA3" i="41"/>
  <c r="AI4" i="41"/>
  <c r="AA4" i="41"/>
  <c r="I5" i="39"/>
  <c r="AG41" i="52"/>
  <c r="C12" i="53" s="1"/>
  <c r="D5" i="48"/>
  <c r="E20" i="48" s="1"/>
  <c r="AG39" i="52"/>
  <c r="C11" i="53" s="1"/>
  <c r="G60" i="48"/>
  <c r="G107" i="48"/>
  <c r="G125" i="48"/>
  <c r="G65" i="48"/>
  <c r="G86" i="48"/>
  <c r="G21" i="48"/>
  <c r="G132" i="48"/>
  <c r="G42" i="48"/>
  <c r="G66" i="48"/>
  <c r="G59" i="48"/>
  <c r="G73" i="48"/>
  <c r="G17" i="48"/>
  <c r="G110" i="48"/>
  <c r="G114" i="48"/>
  <c r="G76" i="48"/>
  <c r="G54" i="48"/>
  <c r="G128" i="48"/>
  <c r="G63" i="48"/>
  <c r="G56" i="48"/>
  <c r="G81" i="48"/>
  <c r="G136" i="48"/>
  <c r="G143" i="48"/>
  <c r="G35" i="48"/>
  <c r="G129" i="48"/>
  <c r="G51" i="48"/>
  <c r="G18" i="48"/>
  <c r="G70" i="48"/>
  <c r="G131" i="48"/>
  <c r="G75" i="48"/>
  <c r="G130" i="48"/>
  <c r="G46" i="48"/>
  <c r="G102" i="48"/>
  <c r="G147" i="48"/>
  <c r="G105" i="48"/>
  <c r="G61" i="48"/>
  <c r="G138" i="48"/>
  <c r="G142" i="48"/>
  <c r="G80" i="48"/>
  <c r="G22" i="48"/>
  <c r="G20" i="48"/>
  <c r="G117" i="48"/>
  <c r="G85" i="48"/>
  <c r="G47" i="48"/>
  <c r="G14" i="48"/>
  <c r="G49" i="48"/>
  <c r="G123" i="48"/>
  <c r="G24" i="48"/>
  <c r="G87" i="48"/>
  <c r="G135" i="48"/>
  <c r="G134" i="48"/>
  <c r="G53" i="48"/>
  <c r="G38" i="48"/>
  <c r="G43" i="48"/>
  <c r="G64" i="48"/>
  <c r="G121" i="48"/>
  <c r="G29" i="48"/>
  <c r="G111" i="48"/>
  <c r="G23" i="48"/>
  <c r="G30" i="48"/>
  <c r="G124" i="48"/>
  <c r="G119" i="48"/>
  <c r="G55" i="48"/>
  <c r="G90" i="48"/>
  <c r="G120" i="48"/>
  <c r="G140" i="48"/>
  <c r="G137" i="48"/>
  <c r="G95" i="48"/>
  <c r="G45" i="48"/>
  <c r="G106" i="48"/>
  <c r="F4" i="48" s="1"/>
  <c r="G78" i="48"/>
  <c r="G48" i="48"/>
  <c r="G116" i="48"/>
  <c r="G141" i="48"/>
  <c r="G109" i="48"/>
  <c r="G77" i="48"/>
  <c r="G37" i="48"/>
  <c r="G41" i="48"/>
  <c r="G34" i="48"/>
  <c r="G88" i="48"/>
  <c r="G99" i="48"/>
  <c r="G146" i="48"/>
  <c r="G79" i="48"/>
  <c r="G44" i="48"/>
  <c r="G58" i="48"/>
  <c r="G36" i="48"/>
  <c r="G98" i="48"/>
  <c r="G118" i="48"/>
  <c r="G97" i="48"/>
  <c r="G92" i="48"/>
  <c r="G91" i="48"/>
  <c r="G122" i="48"/>
  <c r="G96" i="48"/>
  <c r="G68" i="48"/>
  <c r="G103" i="48"/>
  <c r="G39" i="48"/>
  <c r="G50" i="48"/>
  <c r="G72" i="48"/>
  <c r="G25" i="48"/>
  <c r="G69" i="48"/>
  <c r="G133" i="48"/>
  <c r="G16" i="48"/>
  <c r="G74" i="48"/>
  <c r="G83" i="48"/>
  <c r="G100" i="48"/>
  <c r="G89" i="48"/>
  <c r="G71" i="48"/>
  <c r="G26" i="48"/>
  <c r="G82" i="48"/>
  <c r="G139" i="48"/>
  <c r="G33" i="48"/>
  <c r="G15" i="48"/>
  <c r="G93" i="48"/>
  <c r="G52" i="48"/>
  <c r="G112" i="48"/>
  <c r="G19" i="48"/>
  <c r="G115" i="48"/>
  <c r="G32" i="48"/>
  <c r="G145" i="48"/>
  <c r="G28" i="48"/>
  <c r="G113" i="48"/>
  <c r="G94" i="48"/>
  <c r="G57" i="48"/>
  <c r="G27" i="48"/>
  <c r="G101" i="48"/>
  <c r="G84" i="48"/>
  <c r="G144" i="48"/>
  <c r="G31" i="48"/>
  <c r="G127" i="48"/>
  <c r="G126" i="48"/>
  <c r="G40" i="48"/>
  <c r="G67" i="48"/>
  <c r="G62" i="48"/>
  <c r="G104" i="48"/>
  <c r="I4" i="39"/>
  <c r="C5" i="48"/>
  <c r="D19" i="48" s="1"/>
  <c r="F96" i="48"/>
  <c r="F121" i="48"/>
  <c r="F106" i="48"/>
  <c r="F147" i="48"/>
  <c r="F76" i="48"/>
  <c r="F85" i="48"/>
  <c r="F84" i="48"/>
  <c r="F99" i="48"/>
  <c r="F79" i="48"/>
  <c r="F143" i="48"/>
  <c r="F61" i="48"/>
  <c r="F71" i="48"/>
  <c r="F133" i="48"/>
  <c r="F45" i="48"/>
  <c r="F109" i="48"/>
  <c r="F15" i="48"/>
  <c r="F22" i="48"/>
  <c r="F59" i="48"/>
  <c r="F120" i="48"/>
  <c r="F80" i="48"/>
  <c r="F56" i="48"/>
  <c r="F97" i="48"/>
  <c r="F25" i="48"/>
  <c r="F140" i="48"/>
  <c r="F135" i="48"/>
  <c r="F49" i="48"/>
  <c r="F104" i="48"/>
  <c r="F66" i="48"/>
  <c r="F26" i="48"/>
  <c r="F67" i="48"/>
  <c r="F102" i="48"/>
  <c r="F44" i="48"/>
  <c r="F108" i="48"/>
  <c r="F39" i="48"/>
  <c r="F103" i="48"/>
  <c r="F54" i="48"/>
  <c r="F138" i="48"/>
  <c r="F91" i="48"/>
  <c r="F48" i="48"/>
  <c r="F29" i="48"/>
  <c r="F141" i="48"/>
  <c r="F122" i="48"/>
  <c r="F105" i="48"/>
  <c r="F142" i="48"/>
  <c r="F88" i="48"/>
  <c r="F16" i="48"/>
  <c r="F21" i="48"/>
  <c r="F70" i="48"/>
  <c r="F52" i="48"/>
  <c r="F116" i="48"/>
  <c r="F47" i="48"/>
  <c r="F111" i="48"/>
  <c r="F64" i="48"/>
  <c r="F17" i="48"/>
  <c r="F101" i="48"/>
  <c r="F62" i="48"/>
  <c r="F43" i="48"/>
  <c r="F24" i="48"/>
  <c r="F136" i="48"/>
  <c r="F117" i="48"/>
  <c r="F35" i="48"/>
  <c r="F114" i="48"/>
  <c r="F72" i="48"/>
  <c r="F77" i="48"/>
  <c r="F126" i="48"/>
  <c r="F36" i="48"/>
  <c r="F68" i="48"/>
  <c r="F100" i="48"/>
  <c r="F132" i="48"/>
  <c r="F31" i="48"/>
  <c r="F63" i="48"/>
  <c r="F95" i="48"/>
  <c r="F127" i="48"/>
  <c r="F42" i="48"/>
  <c r="F86" i="48"/>
  <c r="F128" i="48"/>
  <c r="F37" i="48"/>
  <c r="F81" i="48"/>
  <c r="F123" i="48"/>
  <c r="F34" i="48"/>
  <c r="F90" i="48"/>
  <c r="F146" i="48"/>
  <c r="F73" i="48"/>
  <c r="F129" i="48"/>
  <c r="F50" i="48"/>
  <c r="F110" i="48"/>
  <c r="F33" i="48"/>
  <c r="F89" i="48"/>
  <c r="F145" i="48"/>
  <c r="F112" i="48"/>
  <c r="F93" i="48"/>
  <c r="F58" i="48"/>
  <c r="F41" i="48"/>
  <c r="F14" i="48"/>
  <c r="F53" i="48"/>
  <c r="F98" i="48"/>
  <c r="F46" i="48"/>
  <c r="F139" i="48"/>
  <c r="F107" i="48"/>
  <c r="F28" i="48"/>
  <c r="F60" i="48"/>
  <c r="F92" i="48"/>
  <c r="F124" i="48"/>
  <c r="F23" i="48"/>
  <c r="F55" i="48"/>
  <c r="F87" i="48"/>
  <c r="F119" i="48"/>
  <c r="F32" i="48"/>
  <c r="F74" i="48"/>
  <c r="F118" i="48"/>
  <c r="F27" i="48"/>
  <c r="F69" i="48"/>
  <c r="F113" i="48"/>
  <c r="F18" i="48"/>
  <c r="F78" i="48"/>
  <c r="F134" i="48"/>
  <c r="F57" i="48"/>
  <c r="F115" i="48"/>
  <c r="F38" i="48"/>
  <c r="F94" i="48"/>
  <c r="F19" i="48"/>
  <c r="F75" i="48"/>
  <c r="F131" i="48"/>
  <c r="F82" i="48"/>
  <c r="F65" i="48"/>
  <c r="F30" i="48"/>
  <c r="F144" i="48"/>
  <c r="F125" i="48"/>
  <c r="F130" i="48"/>
  <c r="F40" i="48"/>
  <c r="F137" i="48"/>
  <c r="F83" i="48"/>
  <c r="F51" i="48"/>
  <c r="B5" i="48"/>
  <c r="C14" i="48" s="1"/>
  <c r="I3" i="39"/>
  <c r="X85" i="36"/>
  <c r="U116" i="33"/>
  <c r="U115" i="33"/>
  <c r="U114" i="33"/>
  <c r="U113" i="33"/>
  <c r="AI2" i="41" l="1"/>
  <c r="AH7" i="41" s="1"/>
  <c r="AH8" i="41" s="1"/>
  <c r="AA7" i="41"/>
  <c r="Y8" i="41" s="1"/>
  <c r="Y9" i="41" s="1"/>
  <c r="Y10" i="41" s="1"/>
  <c r="J34" i="41" s="1"/>
  <c r="J54" i="41" s="1"/>
  <c r="C15" i="53"/>
  <c r="D15" i="53" s="1"/>
  <c r="M32" i="53" s="1"/>
  <c r="B38" i="53" s="1"/>
  <c r="E4" i="48"/>
  <c r="E108" i="48"/>
  <c r="E136" i="48"/>
  <c r="E139" i="48"/>
  <c r="E82" i="48"/>
  <c r="E141" i="48"/>
  <c r="E70" i="48"/>
  <c r="E133" i="48"/>
  <c r="E38" i="48"/>
  <c r="E53" i="48"/>
  <c r="E45" i="48"/>
  <c r="E76" i="48"/>
  <c r="E114" i="48"/>
  <c r="E81" i="48"/>
  <c r="E49" i="48"/>
  <c r="E47" i="48"/>
  <c r="E16" i="48"/>
  <c r="E98" i="48"/>
  <c r="E101" i="48"/>
  <c r="E99" i="48"/>
  <c r="E31" i="48"/>
  <c r="E60" i="48"/>
  <c r="E142" i="48"/>
  <c r="E84" i="48"/>
  <c r="E89" i="48"/>
  <c r="E123" i="48"/>
  <c r="E59" i="48"/>
  <c r="E54" i="48"/>
  <c r="E48" i="48"/>
  <c r="E128" i="48"/>
  <c r="E126" i="48"/>
  <c r="E41" i="48"/>
  <c r="E117" i="48"/>
  <c r="E96" i="48"/>
  <c r="E115" i="48"/>
  <c r="E75" i="48"/>
  <c r="E15" i="48"/>
  <c r="E26" i="48"/>
  <c r="E32" i="48"/>
  <c r="E132" i="48"/>
  <c r="E134" i="48"/>
  <c r="E102" i="48"/>
  <c r="E73" i="48"/>
  <c r="E65" i="48"/>
  <c r="E121" i="48"/>
  <c r="E93" i="48"/>
  <c r="E37" i="48"/>
  <c r="E147" i="48"/>
  <c r="E119" i="48"/>
  <c r="E91" i="48"/>
  <c r="E79" i="48"/>
  <c r="E55" i="48"/>
  <c r="E27" i="48"/>
  <c r="E58" i="48"/>
  <c r="E30" i="48"/>
  <c r="E72" i="48"/>
  <c r="E40" i="48"/>
  <c r="E112" i="48"/>
  <c r="E146" i="48"/>
  <c r="E118" i="48"/>
  <c r="E94" i="48"/>
  <c r="E100" i="48"/>
  <c r="E137" i="48"/>
  <c r="E109" i="48"/>
  <c r="E69" i="48"/>
  <c r="E88" i="48"/>
  <c r="E135" i="48"/>
  <c r="E103" i="48"/>
  <c r="E61" i="48"/>
  <c r="E71" i="48"/>
  <c r="E39" i="48"/>
  <c r="E74" i="48"/>
  <c r="E46" i="48"/>
  <c r="E14" i="48"/>
  <c r="E56" i="48"/>
  <c r="E28" i="48"/>
  <c r="E140" i="48"/>
  <c r="E116" i="48"/>
  <c r="E130" i="48"/>
  <c r="E110" i="48"/>
  <c r="E86" i="48"/>
  <c r="E25" i="48"/>
  <c r="E33" i="48"/>
  <c r="E125" i="48"/>
  <c r="E105" i="48"/>
  <c r="E85" i="48"/>
  <c r="E104" i="48"/>
  <c r="E17" i="48"/>
  <c r="E131" i="48"/>
  <c r="E107" i="48"/>
  <c r="E87" i="48"/>
  <c r="E29" i="48"/>
  <c r="E63" i="48"/>
  <c r="E43" i="48"/>
  <c r="E23" i="48"/>
  <c r="E62" i="48"/>
  <c r="E42" i="48"/>
  <c r="E22" i="48"/>
  <c r="E64" i="48"/>
  <c r="E44" i="48"/>
  <c r="E24" i="48"/>
  <c r="E144" i="48"/>
  <c r="E124" i="48"/>
  <c r="E120" i="48"/>
  <c r="E138" i="48"/>
  <c r="E122" i="48"/>
  <c r="E106" i="48"/>
  <c r="E90" i="48"/>
  <c r="E57" i="48"/>
  <c r="E92" i="48"/>
  <c r="E145" i="48"/>
  <c r="E129" i="48"/>
  <c r="E113" i="48"/>
  <c r="E97" i="48"/>
  <c r="E80" i="48"/>
  <c r="E21" i="48"/>
  <c r="E78" i="48"/>
  <c r="E143" i="48"/>
  <c r="E127" i="48"/>
  <c r="E111" i="48"/>
  <c r="E95" i="48"/>
  <c r="E77" i="48"/>
  <c r="E83" i="48"/>
  <c r="E67" i="48"/>
  <c r="E51" i="48"/>
  <c r="E35" i="48"/>
  <c r="E19" i="48"/>
  <c r="E66" i="48"/>
  <c r="E50" i="48"/>
  <c r="E34" i="48"/>
  <c r="E18" i="48"/>
  <c r="E68" i="48"/>
  <c r="E52" i="48"/>
  <c r="E36" i="48"/>
  <c r="AF8" i="41"/>
  <c r="D92" i="48"/>
  <c r="D75" i="48"/>
  <c r="D76" i="48"/>
  <c r="D137" i="48"/>
  <c r="D88" i="48"/>
  <c r="D97" i="48"/>
  <c r="D34" i="48"/>
  <c r="D83" i="48"/>
  <c r="D80" i="48"/>
  <c r="D81" i="48"/>
  <c r="D18" i="48"/>
  <c r="D54" i="48"/>
  <c r="D144" i="48"/>
  <c r="D56" i="48"/>
  <c r="D45" i="48"/>
  <c r="D23" i="48"/>
  <c r="D90" i="48"/>
  <c r="D117" i="48"/>
  <c r="D50" i="48"/>
  <c r="D38" i="48"/>
  <c r="D55" i="48"/>
  <c r="D48" i="48"/>
  <c r="D100" i="48"/>
  <c r="D43" i="48"/>
  <c r="D130" i="48"/>
  <c r="D62" i="48"/>
  <c r="D147" i="48"/>
  <c r="D134" i="48"/>
  <c r="D49" i="48"/>
  <c r="D138" i="48"/>
  <c r="D123" i="48"/>
  <c r="D25" i="48"/>
  <c r="D107" i="48"/>
  <c r="D66" i="48"/>
  <c r="D51" i="48"/>
  <c r="D125" i="48"/>
  <c r="D68" i="48"/>
  <c r="D103" i="48"/>
  <c r="D42" i="48"/>
  <c r="D16" i="48"/>
  <c r="D53" i="48"/>
  <c r="D63" i="48"/>
  <c r="D128" i="48"/>
  <c r="D47" i="48"/>
  <c r="D139" i="48"/>
  <c r="D67" i="48"/>
  <c r="D77" i="48"/>
  <c r="D118" i="48"/>
  <c r="D28" i="48"/>
  <c r="D119" i="48"/>
  <c r="D26" i="48"/>
  <c r="D84" i="48"/>
  <c r="D78" i="48"/>
  <c r="D95" i="48"/>
  <c r="D146" i="48"/>
  <c r="D94" i="48"/>
  <c r="D98" i="48"/>
  <c r="D126" i="48"/>
  <c r="D131" i="48"/>
  <c r="D109" i="48"/>
  <c r="D70" i="48"/>
  <c r="D140" i="48"/>
  <c r="D39" i="48"/>
  <c r="D17" i="48"/>
  <c r="D145" i="48"/>
  <c r="D106" i="48"/>
  <c r="D40" i="48"/>
  <c r="D91" i="48"/>
  <c r="D46" i="48"/>
  <c r="D120" i="48"/>
  <c r="D89" i="48"/>
  <c r="D116" i="48"/>
  <c r="D101" i="48"/>
  <c r="D105" i="48"/>
  <c r="D79" i="48"/>
  <c r="D60" i="48"/>
  <c r="D115" i="48"/>
  <c r="D61" i="48"/>
  <c r="D141" i="48"/>
  <c r="D102" i="48"/>
  <c r="D132" i="48"/>
  <c r="D124" i="48"/>
  <c r="D87" i="48"/>
  <c r="D33" i="48"/>
  <c r="D113" i="48"/>
  <c r="D74" i="48"/>
  <c r="D20" i="48"/>
  <c r="D104" i="48"/>
  <c r="D59" i="48"/>
  <c r="D85" i="48"/>
  <c r="D110" i="48"/>
  <c r="D31" i="48"/>
  <c r="D57" i="48"/>
  <c r="D82" i="48"/>
  <c r="D64" i="48"/>
  <c r="D30" i="48"/>
  <c r="D111" i="48"/>
  <c r="D72" i="48"/>
  <c r="D108" i="48"/>
  <c r="D69" i="48"/>
  <c r="D35" i="48"/>
  <c r="D99" i="48"/>
  <c r="D29" i="48"/>
  <c r="D93" i="48"/>
  <c r="D22" i="48"/>
  <c r="D86" i="48"/>
  <c r="D96" i="48"/>
  <c r="D24" i="48"/>
  <c r="D112" i="48"/>
  <c r="D71" i="48"/>
  <c r="D135" i="48"/>
  <c r="D65" i="48"/>
  <c r="D129" i="48"/>
  <c r="D58" i="48"/>
  <c r="D122" i="48"/>
  <c r="D15" i="48"/>
  <c r="D44" i="48"/>
  <c r="D27" i="48"/>
  <c r="D21" i="48"/>
  <c r="D14" i="48"/>
  <c r="D142" i="48"/>
  <c r="D32" i="48"/>
  <c r="D127" i="48"/>
  <c r="D121" i="48"/>
  <c r="D114" i="48"/>
  <c r="D136" i="48"/>
  <c r="D37" i="48"/>
  <c r="D36" i="48"/>
  <c r="D41" i="48"/>
  <c r="D52" i="48"/>
  <c r="D73" i="48"/>
  <c r="D133" i="48"/>
  <c r="D143" i="48"/>
  <c r="C140" i="48"/>
  <c r="C133" i="48"/>
  <c r="C105" i="48"/>
  <c r="C66" i="48"/>
  <c r="C34" i="48"/>
  <c r="C42" i="48"/>
  <c r="C50" i="48"/>
  <c r="C58" i="48"/>
  <c r="C37" i="48"/>
  <c r="C69" i="48"/>
  <c r="C109" i="48"/>
  <c r="C30" i="48"/>
  <c r="C62" i="48"/>
  <c r="C97" i="48"/>
  <c r="C17" i="48"/>
  <c r="C49" i="48"/>
  <c r="C81" i="48"/>
  <c r="C16" i="48"/>
  <c r="C32" i="48"/>
  <c r="C48" i="48"/>
  <c r="C64" i="48"/>
  <c r="C80" i="48"/>
  <c r="C96" i="48"/>
  <c r="C112" i="48"/>
  <c r="C128" i="48"/>
  <c r="C94" i="48"/>
  <c r="C110" i="48"/>
  <c r="C126" i="48"/>
  <c r="C142" i="48"/>
  <c r="C23" i="48"/>
  <c r="C39" i="48"/>
  <c r="C55" i="48"/>
  <c r="C71" i="48"/>
  <c r="C87" i="48"/>
  <c r="C103" i="48"/>
  <c r="C119" i="48"/>
  <c r="C135" i="48"/>
  <c r="C74" i="48"/>
  <c r="C90" i="48"/>
  <c r="C77" i="48"/>
  <c r="C38" i="48"/>
  <c r="C113" i="48"/>
  <c r="C57" i="48"/>
  <c r="C20" i="48"/>
  <c r="C52" i="48"/>
  <c r="C84" i="48"/>
  <c r="C132" i="48"/>
  <c r="C114" i="48"/>
  <c r="C146" i="48"/>
  <c r="C43" i="48"/>
  <c r="C75" i="48"/>
  <c r="C107" i="48"/>
  <c r="C139" i="48"/>
  <c r="C137" i="48"/>
  <c r="C53" i="48"/>
  <c r="C141" i="48"/>
  <c r="C78" i="48"/>
  <c r="C33" i="48"/>
  <c r="C24" i="48"/>
  <c r="C56" i="48"/>
  <c r="C88" i="48"/>
  <c r="C120" i="48"/>
  <c r="C102" i="48"/>
  <c r="C134" i="48"/>
  <c r="C31" i="48"/>
  <c r="C63" i="48"/>
  <c r="C95" i="48"/>
  <c r="C127" i="48"/>
  <c r="C18" i="48"/>
  <c r="C26" i="48"/>
  <c r="C29" i="48"/>
  <c r="C61" i="48"/>
  <c r="C93" i="48"/>
  <c r="C22" i="48"/>
  <c r="C54" i="48"/>
  <c r="C86" i="48"/>
  <c r="C145" i="48"/>
  <c r="C41" i="48"/>
  <c r="C73" i="48"/>
  <c r="C117" i="48"/>
  <c r="C28" i="48"/>
  <c r="C44" i="48"/>
  <c r="C60" i="48"/>
  <c r="C76" i="48"/>
  <c r="C92" i="48"/>
  <c r="C108" i="48"/>
  <c r="C124" i="48"/>
  <c r="C144" i="48"/>
  <c r="C106" i="48"/>
  <c r="C122" i="48"/>
  <c r="C138" i="48"/>
  <c r="C19" i="48"/>
  <c r="C35" i="48"/>
  <c r="C51" i="48"/>
  <c r="C67" i="48"/>
  <c r="C83" i="48"/>
  <c r="C99" i="48"/>
  <c r="C115" i="48"/>
  <c r="C131" i="48"/>
  <c r="C147" i="48"/>
  <c r="C82" i="48"/>
  <c r="C45" i="48"/>
  <c r="C125" i="48"/>
  <c r="C70" i="48"/>
  <c r="C25" i="48"/>
  <c r="C89" i="48"/>
  <c r="C36" i="48"/>
  <c r="C68" i="48"/>
  <c r="C100" i="48"/>
  <c r="C116" i="48"/>
  <c r="C98" i="48"/>
  <c r="C130" i="48"/>
  <c r="C27" i="48"/>
  <c r="C59" i="48"/>
  <c r="C91" i="48"/>
  <c r="C123" i="48"/>
  <c r="C121" i="48"/>
  <c r="C21" i="48"/>
  <c r="C85" i="48"/>
  <c r="C46" i="48"/>
  <c r="C129" i="48"/>
  <c r="C65" i="48"/>
  <c r="C101" i="48"/>
  <c r="C40" i="48"/>
  <c r="C72" i="48"/>
  <c r="C104" i="48"/>
  <c r="C136" i="48"/>
  <c r="C118" i="48"/>
  <c r="C15" i="48"/>
  <c r="C47" i="48"/>
  <c r="C79" i="48"/>
  <c r="C111" i="48"/>
  <c r="C143" i="48"/>
  <c r="L8" i="39"/>
  <c r="L10" i="39"/>
  <c r="L4" i="39"/>
  <c r="L5" i="39"/>
  <c r="L6" i="39"/>
  <c r="L9" i="39"/>
  <c r="L7" i="39"/>
  <c r="X86" i="33"/>
  <c r="AG8" i="41" l="1"/>
  <c r="AE11" i="41" s="1"/>
  <c r="D4" i="48"/>
  <c r="B4" i="48"/>
  <c r="C4" i="48"/>
  <c r="M4" i="39"/>
  <c r="D38" i="39" s="1"/>
  <c r="K74" i="39" l="1"/>
  <c r="C22" i="44" s="1"/>
  <c r="AD7" i="41"/>
  <c r="AE7" i="41" s="1"/>
  <c r="AE8" i="41" s="1"/>
  <c r="D44" i="39" s="1"/>
  <c r="B19" i="53"/>
  <c r="B21" i="53" s="1"/>
  <c r="B6" i="48"/>
  <c r="N19" i="44"/>
  <c r="F38" i="39"/>
  <c r="B13" i="39"/>
  <c r="B12" i="39"/>
  <c r="B11" i="39"/>
  <c r="B10" i="39"/>
  <c r="B9" i="39"/>
  <c r="B8" i="39"/>
  <c r="B7" i="39"/>
  <c r="B6" i="39"/>
  <c r="B5" i="39"/>
  <c r="B4" i="39"/>
  <c r="C6" i="48" l="1"/>
  <c r="D64" i="52"/>
  <c r="V57" i="47"/>
  <c r="V56" i="50"/>
  <c r="V56" i="36"/>
  <c r="V56" i="33"/>
  <c r="B117" i="39" s="1"/>
  <c r="L8" i="34"/>
  <c r="B22" i="39"/>
  <c r="B20" i="39"/>
  <c r="B19" i="39"/>
  <c r="B21" i="39"/>
  <c r="C19" i="39" l="1"/>
  <c r="O73" i="16" s="1"/>
  <c r="C131" i="33"/>
  <c r="C100" i="56"/>
  <c r="B16" i="39" l="1"/>
  <c r="D37" i="39" s="1"/>
  <c r="F37" i="39" s="1"/>
  <c r="N20" i="44"/>
  <c r="B39" i="39"/>
  <c r="D39" i="39" l="1"/>
  <c r="A103" i="39"/>
  <c r="B118" i="39"/>
  <c r="B110" i="39" s="1"/>
  <c r="AJ28" i="34" s="1"/>
  <c r="D45" i="39" l="1"/>
  <c r="K10" i="41"/>
  <c r="N21" i="44"/>
  <c r="AS5" i="41" s="1"/>
  <c r="AS6" i="41" l="1"/>
  <c r="AS4" i="41"/>
  <c r="AS3" i="41"/>
  <c r="AS8" i="41" l="1"/>
  <c r="D40" i="39" s="1"/>
  <c r="N71" i="44" s="1"/>
  <c r="AS9" i="41" l="1"/>
  <c r="F62" i="39"/>
  <c r="S11" i="41" l="1"/>
  <c r="F44" i="39"/>
  <c r="E47" i="39" s="1"/>
  <c r="P9" i="34" l="1"/>
  <c r="B7" i="48"/>
  <c r="C76" i="44" s="1"/>
  <c r="C77" i="44" s="1"/>
  <c r="D2" i="41"/>
  <c r="H42" i="39"/>
  <c r="C73" i="44" s="1"/>
  <c r="D3" i="41" l="1"/>
  <c r="K75" i="39"/>
  <c r="K76" i="39" s="1"/>
  <c r="K30" i="41" l="1"/>
  <c r="K32" i="41"/>
  <c r="L32" i="41" s="1"/>
  <c r="B32" i="41" s="1"/>
  <c r="C33" i="34" s="1"/>
  <c r="K26" i="41"/>
  <c r="K27" i="41"/>
  <c r="L27" i="41" s="1"/>
  <c r="B27" i="41" s="1"/>
  <c r="C28" i="34" s="1"/>
  <c r="K21" i="41"/>
  <c r="L21" i="41" s="1"/>
  <c r="B21" i="41" s="1"/>
  <c r="C22" i="34" s="1"/>
  <c r="K22" i="41"/>
  <c r="L22" i="41" s="1"/>
  <c r="B22" i="41" s="1"/>
  <c r="C23" i="34" s="1"/>
  <c r="K17" i="41"/>
  <c r="L30" i="41"/>
  <c r="B30" i="41" s="1"/>
  <c r="C31" i="34" s="1"/>
  <c r="L26" i="41"/>
  <c r="B26" i="41" s="1"/>
  <c r="C27" i="34" s="1"/>
  <c r="L17" i="41"/>
  <c r="K52" i="41"/>
  <c r="L52" i="41" s="1"/>
  <c r="B52" i="41" s="1"/>
  <c r="C53" i="34" s="1"/>
  <c r="K53" i="41"/>
  <c r="L53" i="41" s="1"/>
  <c r="B53" i="41" s="1"/>
  <c r="C54" i="34" s="1"/>
  <c r="L33" i="41"/>
  <c r="B33" i="41" s="1"/>
  <c r="C34" i="34" s="1"/>
  <c r="K24" i="41"/>
  <c r="L24" i="41" s="1"/>
  <c r="B24" i="41" s="1"/>
  <c r="C25" i="34" s="1"/>
  <c r="K23" i="41"/>
  <c r="L23" i="41" s="1"/>
  <c r="B23" i="41" s="1"/>
  <c r="C24" i="34" s="1"/>
  <c r="K46" i="41"/>
  <c r="L46" i="41" s="1"/>
  <c r="B46" i="41" s="1"/>
  <c r="C47" i="34" s="1"/>
  <c r="K25" i="41"/>
  <c r="L25" i="41" s="1"/>
  <c r="B25" i="41" s="1"/>
  <c r="C26" i="34" s="1"/>
  <c r="K55" i="41"/>
  <c r="L55" i="41" s="1"/>
  <c r="B55" i="41" s="1"/>
  <c r="C56" i="34" s="1"/>
  <c r="L50" i="41"/>
  <c r="B50" i="41" s="1"/>
  <c r="C51" i="34" s="1"/>
  <c r="L36" i="41"/>
  <c r="B36" i="41" s="1"/>
  <c r="C37" i="34" s="1"/>
  <c r="L13" i="41"/>
  <c r="B13" i="41" s="1"/>
  <c r="C14" i="34" s="1"/>
  <c r="L41" i="41"/>
  <c r="B41" i="41" s="1"/>
  <c r="C42" i="34" s="1"/>
  <c r="L14" i="41"/>
  <c r="B14" i="41" s="1"/>
  <c r="C15" i="34" s="1"/>
  <c r="L19" i="41"/>
  <c r="B19" i="41" s="1"/>
  <c r="C20" i="34" s="1"/>
  <c r="L35" i="41"/>
  <c r="B35" i="41" s="1"/>
  <c r="C36" i="34" s="1"/>
  <c r="L44" i="41"/>
  <c r="B44" i="41" s="1"/>
  <c r="C45" i="34" s="1"/>
  <c r="L49" i="41"/>
  <c r="B49" i="41" s="1"/>
  <c r="C50" i="34" s="1"/>
  <c r="I51" i="41"/>
  <c r="L51" i="41" s="1"/>
  <c r="B51" i="41" s="1"/>
  <c r="C52" i="34" s="1"/>
  <c r="L12" i="41"/>
  <c r="B12" i="41" s="1"/>
  <c r="C13" i="34" s="1"/>
  <c r="L37" i="41"/>
  <c r="B37" i="41" s="1"/>
  <c r="C38" i="34" s="1"/>
  <c r="L48" i="41"/>
  <c r="B48" i="41" s="1"/>
  <c r="C49" i="34" s="1"/>
  <c r="L45" i="41"/>
  <c r="B45" i="41" s="1"/>
  <c r="C46" i="34" s="1"/>
  <c r="L67" i="41"/>
  <c r="L18" i="41"/>
  <c r="B18" i="41" s="1"/>
  <c r="C19" i="34" s="1"/>
  <c r="L39" i="41"/>
  <c r="B39" i="41" s="1"/>
  <c r="C40" i="34" s="1"/>
  <c r="L47" i="41"/>
  <c r="B47" i="41" s="1"/>
  <c r="C48" i="34" s="1"/>
  <c r="L57" i="41"/>
  <c r="B57" i="41" s="1"/>
  <c r="C58" i="34" s="1"/>
  <c r="L15" i="41"/>
  <c r="B15" i="41" s="1"/>
  <c r="C16" i="34" s="1"/>
  <c r="L34" i="41"/>
  <c r="B34" i="41" s="1"/>
  <c r="C35" i="34" s="1"/>
  <c r="L40" i="41"/>
  <c r="B40" i="41" s="1"/>
  <c r="C41" i="34" s="1"/>
  <c r="L43" i="41"/>
  <c r="B43" i="41" s="1"/>
  <c r="C44" i="34" s="1"/>
  <c r="L56" i="41"/>
  <c r="B56" i="41" s="1"/>
  <c r="C57" i="34" s="1"/>
  <c r="L11" i="41"/>
  <c r="B11" i="41" s="1"/>
  <c r="C12" i="34" s="1"/>
  <c r="L16" i="41"/>
  <c r="B16" i="41" s="1"/>
  <c r="C17" i="34" s="1"/>
  <c r="L20" i="41"/>
  <c r="B20" i="41" s="1"/>
  <c r="C21" i="34" s="1"/>
  <c r="L28" i="41"/>
  <c r="B28" i="41" s="1"/>
  <c r="C29" i="34" s="1"/>
  <c r="L31" i="41"/>
  <c r="B31" i="41" s="1"/>
  <c r="C32" i="34" s="1"/>
  <c r="L38" i="41"/>
  <c r="B38" i="41" s="1"/>
  <c r="C39" i="34" s="1"/>
  <c r="L42" i="41"/>
  <c r="B42" i="41" s="1"/>
  <c r="C43" i="34" s="1"/>
  <c r="L54" i="41"/>
  <c r="B54" i="41" s="1"/>
  <c r="C55" i="34" s="1"/>
  <c r="L58" i="41"/>
  <c r="B58" i="41" s="1"/>
  <c r="C59" i="34" s="1"/>
  <c r="B17" i="41" l="1"/>
  <c r="C18" i="34" s="1"/>
  <c r="M29" i="41"/>
  <c r="J29" i="41" s="1"/>
  <c r="B59" i="41"/>
  <c r="H29" i="41" l="1"/>
  <c r="K29" i="41"/>
  <c r="I29" i="41"/>
  <c r="L29" i="41" l="1"/>
  <c r="B29" i="41" s="1"/>
  <c r="C30"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Frederico Garcia</author>
  </authors>
  <commentList>
    <comment ref="I34" authorId="0" shapeId="0" xr:uid="{00000000-0006-0000-0400-000001000000}">
      <text>
        <r>
          <rPr>
            <b/>
            <sz val="9"/>
            <color indexed="81"/>
            <rFont val="Segoe UI"/>
            <family val="2"/>
          </rPr>
          <t>Marcar "x" se o endereço de correspondência for igual ao do Empreendedor</t>
        </r>
      </text>
    </comment>
    <comment ref="Q34" authorId="0" shapeId="0" xr:uid="{00000000-0006-0000-0400-000002000000}">
      <text>
        <r>
          <rPr>
            <b/>
            <sz val="9"/>
            <color indexed="81"/>
            <rFont val="Segoe UI"/>
            <family val="2"/>
          </rPr>
          <t>Marcar "x" se o endereço de correspondência for igual ao do Empreendimento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Frederico Garcia</author>
  </authors>
  <commentList>
    <comment ref="I34" authorId="0" shapeId="0" xr:uid="{00000000-0006-0000-0500-000001000000}">
      <text>
        <r>
          <rPr>
            <b/>
            <sz val="9"/>
            <color indexed="81"/>
            <rFont val="Segoe UI"/>
            <family val="2"/>
          </rPr>
          <t>Marcar "x" se o endereço de correspondência for igual ao do Empreendedor</t>
        </r>
      </text>
    </comment>
    <comment ref="Q34" authorId="0" shapeId="0" xr:uid="{00000000-0006-0000-0500-000002000000}">
      <text>
        <r>
          <rPr>
            <b/>
            <sz val="9"/>
            <color indexed="81"/>
            <rFont val="Segoe UI"/>
            <family val="2"/>
          </rPr>
          <t>Marcar "x" se o endereço de correspondência for igual ao do Empreendimento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Frederico Garcia</author>
  </authors>
  <commentList>
    <comment ref="H34" authorId="0" shapeId="0" xr:uid="{00000000-0006-0000-0600-000001000000}">
      <text>
        <r>
          <rPr>
            <b/>
            <sz val="9"/>
            <color indexed="81"/>
            <rFont val="Segoe UI"/>
            <family val="2"/>
          </rPr>
          <t>Marcar "x" se o endereço de correspondência for igual ao do Empreendedor</t>
        </r>
      </text>
    </comment>
    <comment ref="O34" authorId="0" shapeId="0" xr:uid="{00000000-0006-0000-0600-000002000000}">
      <text>
        <r>
          <rPr>
            <b/>
            <sz val="9"/>
            <color indexed="81"/>
            <rFont val="Segoe UI"/>
            <family val="2"/>
          </rPr>
          <t>Marcar "x" se o endereço de correspondência for igual ao do Empreendimento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Frederico Garcia</author>
  </authors>
  <commentList>
    <comment ref="H34" authorId="0" shapeId="0" xr:uid="{00000000-0006-0000-0700-000001000000}">
      <text>
        <r>
          <rPr>
            <b/>
            <sz val="9"/>
            <color indexed="81"/>
            <rFont val="Segoe UI"/>
            <family val="2"/>
          </rPr>
          <t>Marcar "x" se o endereço de correspondência for igual ao do Empreendedor</t>
        </r>
      </text>
    </comment>
    <comment ref="O34" authorId="0" shapeId="0" xr:uid="{00000000-0006-0000-0700-000002000000}">
      <text>
        <r>
          <rPr>
            <b/>
            <sz val="9"/>
            <color indexed="81"/>
            <rFont val="Segoe UI"/>
            <family val="2"/>
          </rPr>
          <t>Marcar "x" se o endereço de correspondência for igual ao do Empreendimento</t>
        </r>
      </text>
    </comment>
  </commentList>
</comments>
</file>

<file path=xl/sharedStrings.xml><?xml version="1.0" encoding="utf-8"?>
<sst xmlns="http://schemas.openxmlformats.org/spreadsheetml/2006/main" count="17865" uniqueCount="2456">
  <si>
    <t>Descrição da Atividade:</t>
  </si>
  <si>
    <t>A-01-01-5</t>
  </si>
  <si>
    <t>A-01-03-1</t>
  </si>
  <si>
    <t>A-02-06-2</t>
  </si>
  <si>
    <t>A-02-10-0</t>
  </si>
  <si>
    <t>A-03-01-8</t>
  </si>
  <si>
    <t>A-03-02-6</t>
  </si>
  <si>
    <t>A-04-01-4</t>
  </si>
  <si>
    <t>A-05-03-7</t>
  </si>
  <si>
    <t>A-05-04-5</t>
  </si>
  <si>
    <t>A-05-04-6</t>
  </si>
  <si>
    <t>A-05-05-3</t>
  </si>
  <si>
    <t>A-06-01-1</t>
  </si>
  <si>
    <t>A-06-05-1</t>
  </si>
  <si>
    <t>A-06-06-1</t>
  </si>
  <si>
    <t>A-07-01-1</t>
  </si>
  <si>
    <t>B-01-01-5</t>
  </si>
  <si>
    <t>B-01-02-3</t>
  </si>
  <si>
    <t>B-01-03-1</t>
  </si>
  <si>
    <t>B-01-04-1</t>
  </si>
  <si>
    <t>Fabricação de material cerâmico</t>
  </si>
  <si>
    <t>B-01-05-8</t>
  </si>
  <si>
    <t>Fabricação de cimento</t>
  </si>
  <si>
    <t>B-01-07-4</t>
  </si>
  <si>
    <t>B-01-08-2</t>
  </si>
  <si>
    <t>B-01-09-0</t>
  </si>
  <si>
    <t>B-03-07-7</t>
  </si>
  <si>
    <t>B-03-08-5</t>
  </si>
  <si>
    <t>B-03-09-3</t>
  </si>
  <si>
    <t>B-04-01-4</t>
  </si>
  <si>
    <t>B-04-05-7</t>
  </si>
  <si>
    <t>B-04-07-3</t>
  </si>
  <si>
    <t>B-05-02-9</t>
  </si>
  <si>
    <t>B-05-03-7</t>
  </si>
  <si>
    <t>B-05-04-5</t>
  </si>
  <si>
    <t>B-05-05-3</t>
  </si>
  <si>
    <t>B-05-07-1</t>
  </si>
  <si>
    <t>B-06-01-7</t>
  </si>
  <si>
    <t>B-06-02-5</t>
  </si>
  <si>
    <t>B-06-03-3</t>
  </si>
  <si>
    <t>B-07-01-3</t>
  </si>
  <si>
    <t>B-08-01-1</t>
  </si>
  <si>
    <t>B-08-02-8</t>
  </si>
  <si>
    <t>B-09-05-9</t>
  </si>
  <si>
    <t>B-10-02-2</t>
  </si>
  <si>
    <t>B-10-03-0</t>
  </si>
  <si>
    <t>B-10-06-5</t>
  </si>
  <si>
    <t>C-01-01-5</t>
  </si>
  <si>
    <t>C-01-03-1</t>
  </si>
  <si>
    <t>C-01-07-4</t>
  </si>
  <si>
    <t>C-02-01-1</t>
  </si>
  <si>
    <t>C-02-02-1</t>
  </si>
  <si>
    <t>C-02-03-8</t>
  </si>
  <si>
    <t>C-02-04-6</t>
  </si>
  <si>
    <t>C-03-03-4</t>
  </si>
  <si>
    <t>C-03-05-0</t>
  </si>
  <si>
    <t xml:space="preserve">Fabricação de produtos petroquímicos básicos a partir de nafta e/ou gás natural </t>
  </si>
  <si>
    <t>C-04-06-5</t>
  </si>
  <si>
    <t xml:space="preserve">Fabricação de resinas e de fibras e fios artificiais e sintéticos e de borracha e látex sintéticos </t>
  </si>
  <si>
    <t>C-04-09-1</t>
  </si>
  <si>
    <t>C-04-10-3</t>
  </si>
  <si>
    <t>C-04-13-8</t>
  </si>
  <si>
    <t>C-04-19-7</t>
  </si>
  <si>
    <t>C-06-01-7</t>
  </si>
  <si>
    <t>C-07-01-3</t>
  </si>
  <si>
    <t>C-07-05-6</t>
  </si>
  <si>
    <t>C-07-06-4</t>
  </si>
  <si>
    <t>C-08-01-1</t>
  </si>
  <si>
    <t>C-08-07-9</t>
  </si>
  <si>
    <t>C-09-03-2</t>
  </si>
  <si>
    <t>C-10-01-4</t>
  </si>
  <si>
    <t>C-10-02-2</t>
  </si>
  <si>
    <t>C-10-05-7</t>
  </si>
  <si>
    <t>D-01-01-5</t>
  </si>
  <si>
    <t>D-01-04-1</t>
  </si>
  <si>
    <t>D-01-05-8</t>
  </si>
  <si>
    <t>D-01-07-4</t>
  </si>
  <si>
    <t>D-01-09-0</t>
  </si>
  <si>
    <t>D-01-11-2</t>
  </si>
  <si>
    <t>D-01-12-0</t>
  </si>
  <si>
    <t>D-01-13-9</t>
  </si>
  <si>
    <t>D-01-14-7</t>
  </si>
  <si>
    <t>D-02-01-1</t>
  </si>
  <si>
    <t>D-02-02-1</t>
  </si>
  <si>
    <t>D-02-04-6</t>
  </si>
  <si>
    <t>D-02-05-4</t>
  </si>
  <si>
    <t>D-02-06-2</t>
  </si>
  <si>
    <t>D-02-07-0</t>
  </si>
  <si>
    <t>D-03-01-8</t>
  </si>
  <si>
    <t>Pavimentação e/ou melhoramentos de rodovias</t>
  </si>
  <si>
    <t>Ferrovias</t>
  </si>
  <si>
    <t>Portos fluviais</t>
  </si>
  <si>
    <t>Canais para navegação</t>
  </si>
  <si>
    <t>Abertura de barras e embocaduras</t>
  </si>
  <si>
    <t>Aeroportos</t>
  </si>
  <si>
    <t>Dutos para transporte de produtos químicos e oleodutos</t>
  </si>
  <si>
    <t>Terminal de minério</t>
  </si>
  <si>
    <t>Terminal de produtos químicos e petroquímicos</t>
  </si>
  <si>
    <t>Terminal de armazenamento de gás natural</t>
  </si>
  <si>
    <t>Terminal de armazenamento de petróleo</t>
  </si>
  <si>
    <t>E-01-18-1</t>
  </si>
  <si>
    <t>Linhas de transmissão de energia elétrica</t>
  </si>
  <si>
    <t>E-03-04-2</t>
  </si>
  <si>
    <t>E-03-05-0</t>
  </si>
  <si>
    <t>E-03-06-9</t>
  </si>
  <si>
    <t>E-03-07-7</t>
  </si>
  <si>
    <t>E-03-07-8</t>
  </si>
  <si>
    <t>Estação de transbordo de resíduos sólidos urbanos</t>
  </si>
  <si>
    <t>Unidade de Transferência de Resíduos de Serviços de Saúde (UTRSS)</t>
  </si>
  <si>
    <t>E-04-01-4</t>
  </si>
  <si>
    <t>E-04-02-2</t>
  </si>
  <si>
    <t>E-05-03-7</t>
  </si>
  <si>
    <t>Dragagem para desassoreamento de corpos d’água</t>
  </si>
  <si>
    <t>Transposição de águas entre bacias</t>
  </si>
  <si>
    <t>F-01-01-5</t>
  </si>
  <si>
    <t>F-01-01-6</t>
  </si>
  <si>
    <t>F-01-01-7</t>
  </si>
  <si>
    <t>Base de armazenamento e distribuição de lubrificantes, combustíveis líquidos derivados de petróleo, álcool combustível e outros combustíveis automotivos</t>
  </si>
  <si>
    <t>Base de armazenamento e distribuição dos seguintes solventes: I - rafinados de pirólise; II - rafinados de reforma; III - solventes C9/C9 diidrogenados; IV - correntes C9; V - correntes C6-C8; VI - correntes C10; VII - tolueno; VIII - reformados pesados; IX - xilenos mistos; X - outros alquilbenzenos; XI - benzeno; XII - hexanos; XIII - outros solventes alifáticos; IV - aguarrás mineral</t>
  </si>
  <si>
    <t>Parques cemitérios</t>
  </si>
  <si>
    <t>Crematório</t>
  </si>
  <si>
    <t>F-05-01-0</t>
  </si>
  <si>
    <t>F-05-03-7</t>
  </si>
  <si>
    <t>F-05-04-5</t>
  </si>
  <si>
    <t>F-05-05-3</t>
  </si>
  <si>
    <t>F-05-06-1</t>
  </si>
  <si>
    <t>F-05-07-1</t>
  </si>
  <si>
    <t>F-05-07-2</t>
  </si>
  <si>
    <t>Reciclagem ou regeneração de outros resíduos classe 1 (perigosos) não especificados</t>
  </si>
  <si>
    <t>F-05-11-8</t>
  </si>
  <si>
    <t>F-05-12-6</t>
  </si>
  <si>
    <t>F-05-16-0</t>
  </si>
  <si>
    <t>F-05-17-0</t>
  </si>
  <si>
    <t>Processamento ou reciclagem de sucata</t>
  </si>
  <si>
    <t>F-06-01-7</t>
  </si>
  <si>
    <t xml:space="preserve">Postos revendedores, postos ou pontos de abastecimento, instalações de sistemas retalhistas, postos flutuantes de combustíveis e postos revendedores de combustíveis de aviação </t>
  </si>
  <si>
    <t>F-06-02-5</t>
  </si>
  <si>
    <t>F-06-03-3</t>
  </si>
  <si>
    <t>G-01-01-5</t>
  </si>
  <si>
    <t>G-02-02-1</t>
  </si>
  <si>
    <t>G-02-04-6</t>
  </si>
  <si>
    <t>G-02-07-0</t>
  </si>
  <si>
    <t>G-02-08-9</t>
  </si>
  <si>
    <t>G-02-12-7</t>
  </si>
  <si>
    <t>G-03-03-4</t>
  </si>
  <si>
    <t>Produção de carvão vegetal oriunda de floresta plantada</t>
  </si>
  <si>
    <t>G-03-04-2</t>
  </si>
  <si>
    <t>Produção de carvão vegetal de origem nativa/aproveitamento do rendimento lenhoso</t>
  </si>
  <si>
    <t>Tratamento químico para preservação de madeira</t>
  </si>
  <si>
    <t>G-04-01-4</t>
  </si>
  <si>
    <t>Classe</t>
  </si>
  <si>
    <t>Parâmetro</t>
  </si>
  <si>
    <t>P</t>
  </si>
  <si>
    <t>M</t>
  </si>
  <si>
    <t>G</t>
  </si>
  <si>
    <t>Porte</t>
  </si>
  <si>
    <t>Unidade</t>
  </si>
  <si>
    <t>m³/ano</t>
  </si>
  <si>
    <t>t/ano</t>
  </si>
  <si>
    <t>Item</t>
  </si>
  <si>
    <t>Porte da atividade</t>
  </si>
  <si>
    <t>Quantidade</t>
  </si>
  <si>
    <t>Descrição da atividade</t>
  </si>
  <si>
    <t>Unidade de medida</t>
  </si>
  <si>
    <t>Não passível</t>
  </si>
  <si>
    <t>Área útil</t>
  </si>
  <si>
    <t>Produção bruta</t>
  </si>
  <si>
    <t>-</t>
  </si>
  <si>
    <t>50.000 &lt; PB ≤ 500.000</t>
  </si>
  <si>
    <t>Vazão captada</t>
  </si>
  <si>
    <t>Extensão</t>
  </si>
  <si>
    <t>Nº de poços exploratórios</t>
  </si>
  <si>
    <t>Capacidade instalada</t>
  </si>
  <si>
    <t>Produção nominal</t>
  </si>
  <si>
    <t>m²/dia</t>
  </si>
  <si>
    <t>m³/dia</t>
  </si>
  <si>
    <t>t/dia</t>
  </si>
  <si>
    <t>Produção</t>
  </si>
  <si>
    <t>m³/h</t>
  </si>
  <si>
    <t>t/h</t>
  </si>
  <si>
    <t>t de produto/dia</t>
  </si>
  <si>
    <t>10 ≤ CI ≤ 80</t>
  </si>
  <si>
    <t>km</t>
  </si>
  <si>
    <t>m³</t>
  </si>
  <si>
    <t>MW</t>
  </si>
  <si>
    <t>m³/s</t>
  </si>
  <si>
    <t>veículos</t>
  </si>
  <si>
    <t>kg/dia</t>
  </si>
  <si>
    <t>cabeças</t>
  </si>
  <si>
    <t>mdc/ano</t>
  </si>
  <si>
    <t>t</t>
  </si>
  <si>
    <t>Potencial poluidor</t>
  </si>
  <si>
    <t>Campo 1  - parâmetro 1</t>
  </si>
  <si>
    <t>Campo 2  - parâmetro 2</t>
  </si>
  <si>
    <t>Código</t>
  </si>
  <si>
    <t xml:space="preserve">Código </t>
  </si>
  <si>
    <t>Não</t>
  </si>
  <si>
    <t>Sim</t>
  </si>
  <si>
    <t>Situação</t>
  </si>
  <si>
    <t>I</t>
  </si>
  <si>
    <t>II</t>
  </si>
  <si>
    <t>III</t>
  </si>
  <si>
    <t>Classe. Escrever I, II ou III</t>
  </si>
  <si>
    <t>km²</t>
  </si>
  <si>
    <t>Descaracterização de veículos</t>
  </si>
  <si>
    <t>veículos/dia</t>
  </si>
  <si>
    <t>Áreas de intervenção</t>
  </si>
  <si>
    <t>m²/ano</t>
  </si>
  <si>
    <t>CRITÉRIOS LOCACIONAIS DE ENQUADRAMENTO</t>
  </si>
  <si>
    <t>Peso (DN)</t>
  </si>
  <si>
    <t>1.</t>
  </si>
  <si>
    <t>O empreendimento está/estará localizado em Unidade de Conservação de Proteção Integral, nas hipóteses previstas em Lei?</t>
  </si>
  <si>
    <t>Peso</t>
  </si>
  <si>
    <t>2.</t>
  </si>
  <si>
    <t>O empreendimento está/estará localizado em zona de amortecimento de Unidade de Conservação de Proteção Integral, ou na faixa de 3 km do seu entorno quando não houver zona de amortecimento estabelecida por Plano de Manejo; excluídas as áreas urbanas?</t>
  </si>
  <si>
    <t>3.</t>
  </si>
  <si>
    <t>O empreendimento está/estará localizado em Unidade de Conservação de Uso Sustentável, exceto Área de Proteção Ambiental (APA)?</t>
  </si>
  <si>
    <t>4.</t>
  </si>
  <si>
    <t>O empreendimento está/estará localizado em Reserva da Biosfera, excluídas as áreas urbanas ?</t>
  </si>
  <si>
    <t>5.</t>
  </si>
  <si>
    <t>O empreendimento está/estará localizado em Corredor Ecológico formalmente instituído, conforme previsão legal?</t>
  </si>
  <si>
    <t>6.</t>
  </si>
  <si>
    <t>O empreendimento está/estará localizado em áreas designadas como Sítios Ramsar?</t>
  </si>
  <si>
    <t>7.</t>
  </si>
  <si>
    <t>8.</t>
  </si>
  <si>
    <t>Há/ haverá captação de água superficial em Área de Conflito por uso de recursos hídricos?</t>
  </si>
  <si>
    <t>9.</t>
  </si>
  <si>
    <t>O empreendimento está/estará localizado em área de alto ou muito alto grau de potencialidade de ocorrência de cavidades, conforme dados oficiais do CECAV-ICMBio?</t>
  </si>
  <si>
    <t>10.</t>
  </si>
  <si>
    <t>10.1</t>
  </si>
  <si>
    <t>10.2</t>
  </si>
  <si>
    <t>Fator locacional RESULTANTE</t>
  </si>
  <si>
    <t>CLASSE POR PORTE E POTENCIAL POLUIDOR/DEGRADADOR</t>
  </si>
  <si>
    <t>CL_1</t>
  </si>
  <si>
    <t>CL_2</t>
  </si>
  <si>
    <t>CL_3</t>
  </si>
  <si>
    <t>CL_4</t>
  </si>
  <si>
    <t>CL_5</t>
  </si>
  <si>
    <t>CL_6</t>
  </si>
  <si>
    <t>FL_0</t>
  </si>
  <si>
    <t>LAS - Cadastro</t>
  </si>
  <si>
    <t>LAS - RAS</t>
  </si>
  <si>
    <t>LAC2</t>
  </si>
  <si>
    <t>FL_1</t>
  </si>
  <si>
    <t>LAC1</t>
  </si>
  <si>
    <t>FL_2</t>
  </si>
  <si>
    <t>Fator locacional</t>
  </si>
  <si>
    <t>Resultante</t>
  </si>
  <si>
    <t>Qtde</t>
  </si>
  <si>
    <t>Resultado</t>
  </si>
  <si>
    <t>LAS/Cadastro</t>
  </si>
  <si>
    <t>COMANDOS AUXILIARES</t>
  </si>
  <si>
    <t>Passar para o próximo item.</t>
  </si>
  <si>
    <t>Haverá corte ou aproveitamento de árvores isoladas nativas vivas?</t>
  </si>
  <si>
    <t>Auxiliar</t>
  </si>
  <si>
    <t xml:space="preserve">Haverá intervenção em rio de preservação permanente que se enquadre nas proibições do art. 3º da Lei Estadual nº 15.082/04? </t>
  </si>
  <si>
    <t xml:space="preserve">Haverá lançamento de efluentes ou disposição de resíduos tratados em águas de Classe Especial? </t>
  </si>
  <si>
    <t xml:space="preserve">O empreendimento está localizado na área compreendida nos limites dos Municípios que compõem o Vetor Norte, APA Carste e/ou APA Morro da Pedreira? </t>
  </si>
  <si>
    <t>Assinalar</t>
  </si>
  <si>
    <t xml:space="preserve">O empreendimento está localizado no Sistema de Áreas Protegidas (SAP)? </t>
  </si>
  <si>
    <t xml:space="preserve">O empreendimento se encontra em qual fase?  </t>
  </si>
  <si>
    <t>Projeto</t>
  </si>
  <si>
    <t>Instalação</t>
  </si>
  <si>
    <t>Instalado ou em operação</t>
  </si>
  <si>
    <t xml:space="preserve">Haverá intervenção em áreas de preservação permanente sem supressão de vegetação nativa? </t>
  </si>
  <si>
    <t xml:space="preserve">Haverá destoca em área remanescente de supressão de vegetação nativa? </t>
  </si>
  <si>
    <t xml:space="preserve">Haverá aproveitamento de material lenhoso? </t>
  </si>
  <si>
    <t xml:space="preserve">Houve intervenção em Área de Preservação Permanente em momento posterior à 22 de julho de 2008? </t>
  </si>
  <si>
    <t xml:space="preserve">O empreendimento faz/fará uso ou intervenção em recurso hídrico?  </t>
  </si>
  <si>
    <t xml:space="preserve">Outorga de Direito de Uso de Recursos Hídricos </t>
  </si>
  <si>
    <t>Certidão de Uso Insignificante</t>
  </si>
  <si>
    <t>Nº da Certidão</t>
  </si>
  <si>
    <t>Cadastro de Obras e Serviços Relacionados às Travessias</t>
  </si>
  <si>
    <t>Nº do Cadastro</t>
  </si>
  <si>
    <t>Cadastro de Pequenos Núcleos Populacionais</t>
  </si>
  <si>
    <t>Baldim</t>
  </si>
  <si>
    <t>Funilândia</t>
  </si>
  <si>
    <t>Conceição do Mato Dentro</t>
  </si>
  <si>
    <t>Betim</t>
  </si>
  <si>
    <t>Lagoa Santa</t>
  </si>
  <si>
    <t>Itabira</t>
  </si>
  <si>
    <t>Capim Branco</t>
  </si>
  <si>
    <t>Matozinhos</t>
  </si>
  <si>
    <t>Itambé do Mato Dentro</t>
  </si>
  <si>
    <t>Confins</t>
  </si>
  <si>
    <t>Pedro Leopoldo</t>
  </si>
  <si>
    <t>Jaboticatubas</t>
  </si>
  <si>
    <t>Contagem</t>
  </si>
  <si>
    <t>Esmeraldas</t>
  </si>
  <si>
    <t>Morro do Pilar</t>
  </si>
  <si>
    <t>Santana do Riacho</t>
  </si>
  <si>
    <t>Taquaraçu de Minas</t>
  </si>
  <si>
    <t>Ribeirão das Neves</t>
  </si>
  <si>
    <t>Sabará</t>
  </si>
  <si>
    <t>Santa Luzia</t>
  </si>
  <si>
    <t>São José da Lapa</t>
  </si>
  <si>
    <t>Vespasiano</t>
  </si>
  <si>
    <t>Para responder os questionamentos a seguir, o empreendedor deverá acessar o sistema informatizado da Infraestrutura de Dados Espaciais do Sisema (IDE-Sisema) disponível em:</t>
  </si>
  <si>
    <t>O empreendimento está/estará localizado em área de drenagem a montante de trecho de curso d’água enquadrado em classe especial?</t>
  </si>
  <si>
    <t>Fator locacional resultante</t>
  </si>
  <si>
    <t>Necessário preenchimento Tela 1</t>
  </si>
  <si>
    <t>Preencher acima</t>
  </si>
  <si>
    <t>OCULTAR</t>
  </si>
  <si>
    <t>Nº:</t>
  </si>
  <si>
    <t>Bairro:</t>
  </si>
  <si>
    <t>Caixa Postal:</t>
  </si>
  <si>
    <t>CEP:</t>
  </si>
  <si>
    <t>Município:</t>
  </si>
  <si>
    <t>UF:</t>
  </si>
  <si>
    <t>Informação do Empreendimento igual a do Empreendedor:</t>
  </si>
  <si>
    <t>Selecionar</t>
  </si>
  <si>
    <t xml:space="preserve">Endereço igual ao </t>
  </si>
  <si>
    <t>Empreendedor</t>
  </si>
  <si>
    <t>ou</t>
  </si>
  <si>
    <t>Empreendimento</t>
  </si>
  <si>
    <t>Abadia dos Dourados</t>
  </si>
  <si>
    <t>TRIÂNGULO MINEIRO</t>
  </si>
  <si>
    <t>Abaeté</t>
  </si>
  <si>
    <t>ALTO SÃO FRANCISCO</t>
  </si>
  <si>
    <t>Abre Campo</t>
  </si>
  <si>
    <t>ZONA DA MATA</t>
  </si>
  <si>
    <t>Acaiaca</t>
  </si>
  <si>
    <t>Açucena</t>
  </si>
  <si>
    <t xml:space="preserve">LESTE DE MINAS </t>
  </si>
  <si>
    <t>Água Boa</t>
  </si>
  <si>
    <t>Água Comprida</t>
  </si>
  <si>
    <t>Aguanil</t>
  </si>
  <si>
    <t>Águas Formosas</t>
  </si>
  <si>
    <t>Águas Vermelhas</t>
  </si>
  <si>
    <t>JEQUITINHONHA</t>
  </si>
  <si>
    <t>Aimorés</t>
  </si>
  <si>
    <t>Aiuruoca</t>
  </si>
  <si>
    <t xml:space="preserve">SUL DE MINAS </t>
  </si>
  <si>
    <t>Alagoa</t>
  </si>
  <si>
    <t>Albertina</t>
  </si>
  <si>
    <t>Além Paraíba</t>
  </si>
  <si>
    <t>MOSTRAR</t>
  </si>
  <si>
    <t>Alfenas</t>
  </si>
  <si>
    <t>Alfredo Vasconcelos</t>
  </si>
  <si>
    <t>Almenara</t>
  </si>
  <si>
    <t>Alpercata</t>
  </si>
  <si>
    <t>Alpinópolis</t>
  </si>
  <si>
    <t>Alterosa</t>
  </si>
  <si>
    <t>Alto Caparaó</t>
  </si>
  <si>
    <t>Alto Jequitibá</t>
  </si>
  <si>
    <t>Alto Rio Doce</t>
  </si>
  <si>
    <t>Alvarenga</t>
  </si>
  <si>
    <t>Alvinópolis</t>
  </si>
  <si>
    <t>Alvorada de Minas</t>
  </si>
  <si>
    <t>Amparo da Serra</t>
  </si>
  <si>
    <t>Andradas</t>
  </si>
  <si>
    <t>Andrelândia</t>
  </si>
  <si>
    <t>Angelândia</t>
  </si>
  <si>
    <t>Antônio Carlos</t>
  </si>
  <si>
    <t>Antônio Dias</t>
  </si>
  <si>
    <t>Antônio Prado de Minas</t>
  </si>
  <si>
    <t>Araçaí</t>
  </si>
  <si>
    <t>CENTRAL METROPOLITANA</t>
  </si>
  <si>
    <t>Aracitaba</t>
  </si>
  <si>
    <t>Araçuaí</t>
  </si>
  <si>
    <t>Araguari</t>
  </si>
  <si>
    <t>Arantina</t>
  </si>
  <si>
    <t>Araponga</t>
  </si>
  <si>
    <t>Araporã</t>
  </si>
  <si>
    <t>Arapuá</t>
  </si>
  <si>
    <t>Araújos</t>
  </si>
  <si>
    <t>Araxá</t>
  </si>
  <si>
    <t>Arceburgo</t>
  </si>
  <si>
    <t>Arcos</t>
  </si>
  <si>
    <t>Areado</t>
  </si>
  <si>
    <t>Argirita</t>
  </si>
  <si>
    <t>Aricanduva</t>
  </si>
  <si>
    <t>Arinos</t>
  </si>
  <si>
    <t>NOROESTE</t>
  </si>
  <si>
    <t>Astolfo Dutra</t>
  </si>
  <si>
    <t>Ataléia</t>
  </si>
  <si>
    <t>Augusto de Lima</t>
  </si>
  <si>
    <t>Baependi</t>
  </si>
  <si>
    <t>Bambuí</t>
  </si>
  <si>
    <t>Bandeira</t>
  </si>
  <si>
    <t>Bandeira do Sul</t>
  </si>
  <si>
    <t>Barão de Cocais</t>
  </si>
  <si>
    <t>Barão do Monte Alto</t>
  </si>
  <si>
    <t>Barbacena</t>
  </si>
  <si>
    <t>Barra Longa</t>
  </si>
  <si>
    <t>Barroso</t>
  </si>
  <si>
    <t>Bela Vista de Minas</t>
  </si>
  <si>
    <t>Belmiro Braga</t>
  </si>
  <si>
    <t>Belo Horizonte</t>
  </si>
  <si>
    <t>Belo Oriente</t>
  </si>
  <si>
    <t>Belo Vale</t>
  </si>
  <si>
    <t>Berilo</t>
  </si>
  <si>
    <t>Berizal</t>
  </si>
  <si>
    <t xml:space="preserve">NORTE DE MINAS </t>
  </si>
  <si>
    <t>Bertópolis</t>
  </si>
  <si>
    <t>Bias Fortes</t>
  </si>
  <si>
    <t>Bicas</t>
  </si>
  <si>
    <t>Biquinhas</t>
  </si>
  <si>
    <t>Boa Esperança</t>
  </si>
  <si>
    <t>Bocaina de Minas</t>
  </si>
  <si>
    <t>Bocaiúva</t>
  </si>
  <si>
    <t>Bom Despacho</t>
  </si>
  <si>
    <t>Bom Jardim de Minas</t>
  </si>
  <si>
    <t>Bom Jesus da Penha</t>
  </si>
  <si>
    <t>Bom Jesus do Amparo</t>
  </si>
  <si>
    <t>Bom Jesus do Galho</t>
  </si>
  <si>
    <t>Bom Repouso</t>
  </si>
  <si>
    <t>Bom Sucesso</t>
  </si>
  <si>
    <t>Bonfim</t>
  </si>
  <si>
    <t>Bonfinópolis de Minas</t>
  </si>
  <si>
    <t>Bonito de Minas</t>
  </si>
  <si>
    <t>Borda da Mata</t>
  </si>
  <si>
    <t>Botelhos</t>
  </si>
  <si>
    <t>Botumirim</t>
  </si>
  <si>
    <t>Brás Pires</t>
  </si>
  <si>
    <t>Brasilândia de Minas</t>
  </si>
  <si>
    <t>Brasília de Minas</t>
  </si>
  <si>
    <t>Braúnas</t>
  </si>
  <si>
    <t>Brazópolis</t>
  </si>
  <si>
    <t>Brumadinho</t>
  </si>
  <si>
    <t>Bueno Brandão</t>
  </si>
  <si>
    <t>Buenópolis</t>
  </si>
  <si>
    <t>Bugre</t>
  </si>
  <si>
    <t>Buritis</t>
  </si>
  <si>
    <t>Buritizeiro</t>
  </si>
  <si>
    <t>Cabeceira Grande</t>
  </si>
  <si>
    <t>Cabo Verde</t>
  </si>
  <si>
    <t>Cachoeira da Prata</t>
  </si>
  <si>
    <t>Cachoeira de Minas</t>
  </si>
  <si>
    <t>Cachoeira de Pajeú</t>
  </si>
  <si>
    <t>Cachoeira Dourada</t>
  </si>
  <si>
    <t>Caetanópolis</t>
  </si>
  <si>
    <t>Caeté</t>
  </si>
  <si>
    <t>Caiana</t>
  </si>
  <si>
    <t>Cajuri</t>
  </si>
  <si>
    <t>Caldas</t>
  </si>
  <si>
    <t>Camacho</t>
  </si>
  <si>
    <t>Camanducaia</t>
  </si>
  <si>
    <t>Cambuí</t>
  </si>
  <si>
    <t>Cambuquira</t>
  </si>
  <si>
    <t>Campanário</t>
  </si>
  <si>
    <t>Campanha</t>
  </si>
  <si>
    <t>Campestre</t>
  </si>
  <si>
    <t>Campina Verde</t>
  </si>
  <si>
    <t>Campo Azul</t>
  </si>
  <si>
    <t>Campo Belo</t>
  </si>
  <si>
    <t>Campo do Meio</t>
  </si>
  <si>
    <t>Campo Florido</t>
  </si>
  <si>
    <t>Campos Altos</t>
  </si>
  <si>
    <t>Campos Gerais</t>
  </si>
  <si>
    <t>Cana Verde</t>
  </si>
  <si>
    <t>Canaã</t>
  </si>
  <si>
    <t>Canápolis</t>
  </si>
  <si>
    <t>Candeias</t>
  </si>
  <si>
    <t>Cantagalo</t>
  </si>
  <si>
    <t>Caparaó</t>
  </si>
  <si>
    <t>Capela Nova</t>
  </si>
  <si>
    <t>Capelinha</t>
  </si>
  <si>
    <t>Capetinga</t>
  </si>
  <si>
    <t>Capinópolis</t>
  </si>
  <si>
    <t>Capitão Andrade</t>
  </si>
  <si>
    <t>Capitão Enéas</t>
  </si>
  <si>
    <t>Capitólio</t>
  </si>
  <si>
    <t>Caputira</t>
  </si>
  <si>
    <t>Caraí</t>
  </si>
  <si>
    <t>Caranaíba</t>
  </si>
  <si>
    <t>Carandaí</t>
  </si>
  <si>
    <t>Carangola</t>
  </si>
  <si>
    <t>Caratinga</t>
  </si>
  <si>
    <t>Carbonita</t>
  </si>
  <si>
    <t>Careaçu</t>
  </si>
  <si>
    <t>Carlos Chagas</t>
  </si>
  <si>
    <t>Carmésia</t>
  </si>
  <si>
    <t>Carmo da Cachoeira</t>
  </si>
  <si>
    <t>Carmo da Mata</t>
  </si>
  <si>
    <t>Carmo de Minas</t>
  </si>
  <si>
    <t>Carmo do Cajuru</t>
  </si>
  <si>
    <t>Carmo do Paranaíba</t>
  </si>
  <si>
    <t>Carmo do Rio Claro</t>
  </si>
  <si>
    <t>Carmópolis de Minas</t>
  </si>
  <si>
    <t>Carneirinho</t>
  </si>
  <si>
    <t>Carrancas</t>
  </si>
  <si>
    <t>Carvalhópolis</t>
  </si>
  <si>
    <t>Carvalhos</t>
  </si>
  <si>
    <t>Casa Grande</t>
  </si>
  <si>
    <t>Cascalho Rico</t>
  </si>
  <si>
    <t>Cássia</t>
  </si>
  <si>
    <t>Cataguases</t>
  </si>
  <si>
    <t>Catas Altas</t>
  </si>
  <si>
    <t>Catas Altas da Noruega</t>
  </si>
  <si>
    <t>Catuji</t>
  </si>
  <si>
    <t>Catuti</t>
  </si>
  <si>
    <t>Caxambu</t>
  </si>
  <si>
    <t>Cedro do Abaeté</t>
  </si>
  <si>
    <t>Central de Minas</t>
  </si>
  <si>
    <t>Centralina</t>
  </si>
  <si>
    <t>Chácara</t>
  </si>
  <si>
    <t>Chalé</t>
  </si>
  <si>
    <t>Chapada do Norte</t>
  </si>
  <si>
    <t>Chapada Gaúcha</t>
  </si>
  <si>
    <t>Chiador</t>
  </si>
  <si>
    <t>Cipotânea</t>
  </si>
  <si>
    <t>Claraval</t>
  </si>
  <si>
    <t>Claro dos Poções</t>
  </si>
  <si>
    <t>Cláudio</t>
  </si>
  <si>
    <t>Coimbra</t>
  </si>
  <si>
    <t>Coluna</t>
  </si>
  <si>
    <t>Comendador Gomes</t>
  </si>
  <si>
    <t>Comercinho</t>
  </si>
  <si>
    <t>Conceição da Aparecida</t>
  </si>
  <si>
    <t>Conceição da Barra de Minas</t>
  </si>
  <si>
    <t>Conceição das Alagoas</t>
  </si>
  <si>
    <t>Conceição das Pedras</t>
  </si>
  <si>
    <t>Conceição de Ipanema</t>
  </si>
  <si>
    <t>Conceição do Pará</t>
  </si>
  <si>
    <t>Conceição do Rio Verde</t>
  </si>
  <si>
    <t>Conceição dos Ouros</t>
  </si>
  <si>
    <t>Cônego Marinho</t>
  </si>
  <si>
    <t>Congonhal</t>
  </si>
  <si>
    <t>Congonhas</t>
  </si>
  <si>
    <t>Congonhas do Norte</t>
  </si>
  <si>
    <t>Conquista</t>
  </si>
  <si>
    <t>Conselheiro Lafaiete</t>
  </si>
  <si>
    <t>Conselheiro Pena</t>
  </si>
  <si>
    <t>Consolação</t>
  </si>
  <si>
    <t>Coqueiral</t>
  </si>
  <si>
    <t>Coração de Jesus</t>
  </si>
  <si>
    <t>Cordisburgo</t>
  </si>
  <si>
    <t>Cordislândia</t>
  </si>
  <si>
    <t>Corinto</t>
  </si>
  <si>
    <t>Coroaci</t>
  </si>
  <si>
    <t>Coromandel</t>
  </si>
  <si>
    <t>Coronel Fabriciano</t>
  </si>
  <si>
    <t>Coronel Murta</t>
  </si>
  <si>
    <t>Coronel Pacheco</t>
  </si>
  <si>
    <t>Coronel Xavier Chaves</t>
  </si>
  <si>
    <t>Córrego Danta</t>
  </si>
  <si>
    <t>Córrego do Bom Jesus</t>
  </si>
  <si>
    <t>Córrego Fundo</t>
  </si>
  <si>
    <t>Córrego Novo</t>
  </si>
  <si>
    <t>Couto de Magalhães de Minas</t>
  </si>
  <si>
    <t>Crisólita</t>
  </si>
  <si>
    <t>Cristais</t>
  </si>
  <si>
    <t>Cristália</t>
  </si>
  <si>
    <t>Cristiano Otoni</t>
  </si>
  <si>
    <t>Cristina</t>
  </si>
  <si>
    <t>Crucilândia</t>
  </si>
  <si>
    <t>Cruzeiro da Fortaleza</t>
  </si>
  <si>
    <t>Cruzília</t>
  </si>
  <si>
    <t>Cuparaque</t>
  </si>
  <si>
    <t>Curral de Dentro</t>
  </si>
  <si>
    <t>Curvelo</t>
  </si>
  <si>
    <t>Datas</t>
  </si>
  <si>
    <t>Delfim Moreira</t>
  </si>
  <si>
    <t>Delfinópolis</t>
  </si>
  <si>
    <t>Delta</t>
  </si>
  <si>
    <t>Descoberto</t>
  </si>
  <si>
    <t>Desterro de Entre Rios</t>
  </si>
  <si>
    <t>Desterro do Melo</t>
  </si>
  <si>
    <t>Diamantina</t>
  </si>
  <si>
    <t>Diogo de Vasconcelos</t>
  </si>
  <si>
    <t>Dionísio</t>
  </si>
  <si>
    <t>Divinésia</t>
  </si>
  <si>
    <t>Divino</t>
  </si>
  <si>
    <t>Divino das Laranjeiras</t>
  </si>
  <si>
    <t>Divinolândia de Minas</t>
  </si>
  <si>
    <t>Divinópolis</t>
  </si>
  <si>
    <t>Divisa Alegre</t>
  </si>
  <si>
    <t>Divisa Nova</t>
  </si>
  <si>
    <t>Divisópolis</t>
  </si>
  <si>
    <t>Dom Bosco</t>
  </si>
  <si>
    <t>Dom Cavati</t>
  </si>
  <si>
    <t>Dom Joaquim</t>
  </si>
  <si>
    <t>Dom Silvério</t>
  </si>
  <si>
    <t>Dom Viçoso</t>
  </si>
  <si>
    <t>Dona Euzébia</t>
  </si>
  <si>
    <t>Dores de Campos</t>
  </si>
  <si>
    <t>Dores de Guanhães</t>
  </si>
  <si>
    <t>Dores do Indaiá</t>
  </si>
  <si>
    <t>Dores do Turvo</t>
  </si>
  <si>
    <t>Doresópolis</t>
  </si>
  <si>
    <t>Douradoquara</t>
  </si>
  <si>
    <t>Durandé</t>
  </si>
  <si>
    <t>Elói Mendes</t>
  </si>
  <si>
    <t>Engenheiro Caldas</t>
  </si>
  <si>
    <t>Engenheiro Navarro</t>
  </si>
  <si>
    <t>Entre Folhas</t>
  </si>
  <si>
    <t>Entre Rios de Minas</t>
  </si>
  <si>
    <t>Ervália</t>
  </si>
  <si>
    <t>Espera Feliz</t>
  </si>
  <si>
    <t>Espinosa</t>
  </si>
  <si>
    <t>Espírito Santo do Dourado</t>
  </si>
  <si>
    <t>Estiva</t>
  </si>
  <si>
    <t>Estrela Dalva</t>
  </si>
  <si>
    <t>Estrela do Indaiá</t>
  </si>
  <si>
    <t>Estrela do Sul</t>
  </si>
  <si>
    <t>Eugenópolis</t>
  </si>
  <si>
    <t>Ewbank da Câmara</t>
  </si>
  <si>
    <t>Extrema</t>
  </si>
  <si>
    <t>Fama</t>
  </si>
  <si>
    <t>Faria Lemos</t>
  </si>
  <si>
    <t>Felício dos Santos</t>
  </si>
  <si>
    <t>Felixlândia</t>
  </si>
  <si>
    <t>Felizburgo</t>
  </si>
  <si>
    <t>Fernandes Tourinho</t>
  </si>
  <si>
    <t>Ferros</t>
  </si>
  <si>
    <t>Fervedouro</t>
  </si>
  <si>
    <t>Florestal</t>
  </si>
  <si>
    <t>Formiga</t>
  </si>
  <si>
    <t>Formoso</t>
  </si>
  <si>
    <t>Fortaleza de Minas</t>
  </si>
  <si>
    <t>Fortuna de Minas</t>
  </si>
  <si>
    <t>Francisco Badaró</t>
  </si>
  <si>
    <t>Francisco Dumont</t>
  </si>
  <si>
    <t>Francisco Sá</t>
  </si>
  <si>
    <t>Franciscópolis</t>
  </si>
  <si>
    <t>Frei Gaspar</t>
  </si>
  <si>
    <t>Frei Inocêncio</t>
  </si>
  <si>
    <t>Frei Lagonegro</t>
  </si>
  <si>
    <t>Fronteira</t>
  </si>
  <si>
    <t>Fronteira dos Vales</t>
  </si>
  <si>
    <t>Fruta de Leite</t>
  </si>
  <si>
    <t>Frutal</t>
  </si>
  <si>
    <t>Galiléia</t>
  </si>
  <si>
    <t>Gameleiras</t>
  </si>
  <si>
    <t>Glaucilândia</t>
  </si>
  <si>
    <t>Goiabeira</t>
  </si>
  <si>
    <t>Goianá</t>
  </si>
  <si>
    <t>Gonçalves</t>
  </si>
  <si>
    <t>Gonzaga</t>
  </si>
  <si>
    <t>Gouvêa</t>
  </si>
  <si>
    <t>Governador Valadares</t>
  </si>
  <si>
    <t>Grão Mogol</t>
  </si>
  <si>
    <t>Grupiara</t>
  </si>
  <si>
    <t>Guanhães</t>
  </si>
  <si>
    <t>Guapé</t>
  </si>
  <si>
    <t>Guaraciaba</t>
  </si>
  <si>
    <t>Guaraciama</t>
  </si>
  <si>
    <t>Guaranésia</t>
  </si>
  <si>
    <t>Guarani</t>
  </si>
  <si>
    <t>Guarará</t>
  </si>
  <si>
    <t>Guarda-Mor</t>
  </si>
  <si>
    <t>Guaxupé</t>
  </si>
  <si>
    <t>Guidoval</t>
  </si>
  <si>
    <t>Guimarânia</t>
  </si>
  <si>
    <t>Guiricema</t>
  </si>
  <si>
    <t>Gurinhatã</t>
  </si>
  <si>
    <t>Heliodora</t>
  </si>
  <si>
    <t>Iapu</t>
  </si>
  <si>
    <t>Ibertioga</t>
  </si>
  <si>
    <t>Ibiaí</t>
  </si>
  <si>
    <t>Ibiá</t>
  </si>
  <si>
    <t>Ibiracatu</t>
  </si>
  <si>
    <t>Ibiraci</t>
  </si>
  <si>
    <t>Ibirité</t>
  </si>
  <si>
    <t>Ibitiúra de Minas</t>
  </si>
  <si>
    <t>Ibituruna</t>
  </si>
  <si>
    <t>Icaraí de Minas</t>
  </si>
  <si>
    <t>Igarapé</t>
  </si>
  <si>
    <t>Igaratinga</t>
  </si>
  <si>
    <t>Iguatama</t>
  </si>
  <si>
    <t>Ijaci</t>
  </si>
  <si>
    <t>Ilicínea</t>
  </si>
  <si>
    <t>Imbé de Minas</t>
  </si>
  <si>
    <t>Inconfidentes</t>
  </si>
  <si>
    <t>Indaiabira</t>
  </si>
  <si>
    <t>Indianópolis</t>
  </si>
  <si>
    <t>Ingaí</t>
  </si>
  <si>
    <t>Inhapim</t>
  </si>
  <si>
    <t>Inhaúma</t>
  </si>
  <si>
    <t>Inimutaba</t>
  </si>
  <si>
    <t>Ipaba</t>
  </si>
  <si>
    <t>Ipanema</t>
  </si>
  <si>
    <t>Ipatinga</t>
  </si>
  <si>
    <t>Ipiaçu</t>
  </si>
  <si>
    <t>Ipuiúna</t>
  </si>
  <si>
    <t>Iraí de Minas</t>
  </si>
  <si>
    <t>Itabirinha</t>
  </si>
  <si>
    <t>Itabirito</t>
  </si>
  <si>
    <t>Itacambira</t>
  </si>
  <si>
    <t>Itacarambi</t>
  </si>
  <si>
    <t>Itaguara</t>
  </si>
  <si>
    <t>Itaipé</t>
  </si>
  <si>
    <t>Itajubá</t>
  </si>
  <si>
    <t>Itamarandiba</t>
  </si>
  <si>
    <t>Itamarati de Minas</t>
  </si>
  <si>
    <t>Itambacuri</t>
  </si>
  <si>
    <t>Itamogi</t>
  </si>
  <si>
    <t>Itamonte</t>
  </si>
  <si>
    <t>Itanhandu</t>
  </si>
  <si>
    <t>Itanhomi</t>
  </si>
  <si>
    <t>Itaobim</t>
  </si>
  <si>
    <t>Itapagipe</t>
  </si>
  <si>
    <t>Itapecerica</t>
  </si>
  <si>
    <t>Itapeva</t>
  </si>
  <si>
    <t>Itatiaiuçu</t>
  </si>
  <si>
    <t>Itaú de Minas</t>
  </si>
  <si>
    <t>Itaúna</t>
  </si>
  <si>
    <t>Itaverava</t>
  </si>
  <si>
    <t>Itinga</t>
  </si>
  <si>
    <t>Itueta</t>
  </si>
  <si>
    <t>Ituiutaba</t>
  </si>
  <si>
    <t>Itumirim</t>
  </si>
  <si>
    <t>Iturama</t>
  </si>
  <si>
    <t>Itutinga</t>
  </si>
  <si>
    <t>Jacinto</t>
  </si>
  <si>
    <t>Jacuí</t>
  </si>
  <si>
    <t>Jacutinga</t>
  </si>
  <si>
    <t>Jaguaraçu</t>
  </si>
  <si>
    <t>Jaíba</t>
  </si>
  <si>
    <t>Jampruca</t>
  </si>
  <si>
    <t>Janaúba</t>
  </si>
  <si>
    <t>Januária</t>
  </si>
  <si>
    <t>Japaraíba</t>
  </si>
  <si>
    <t>Japonvar</t>
  </si>
  <si>
    <t>Jeceaba</t>
  </si>
  <si>
    <t>Jenipapo de Minas</t>
  </si>
  <si>
    <t>Jequeri</t>
  </si>
  <si>
    <t>Jequitaí</t>
  </si>
  <si>
    <t>Jequitibá</t>
  </si>
  <si>
    <t>Jequitinhonha</t>
  </si>
  <si>
    <t>Jesuânia</t>
  </si>
  <si>
    <t>Joaíma</t>
  </si>
  <si>
    <t>Joanésia</t>
  </si>
  <si>
    <t>João Monlevade</t>
  </si>
  <si>
    <t>João Pinheiro</t>
  </si>
  <si>
    <t>Joaquim Felício</t>
  </si>
  <si>
    <t>Jordânia</t>
  </si>
  <si>
    <t>José Gonçalves de Minas</t>
  </si>
  <si>
    <t>José Raydan</t>
  </si>
  <si>
    <t>Josenópolis</t>
  </si>
  <si>
    <t>Juatuba</t>
  </si>
  <si>
    <t>Juiz de Fora</t>
  </si>
  <si>
    <t>Juramento</t>
  </si>
  <si>
    <t>Juruaia</t>
  </si>
  <si>
    <t>Juvenília</t>
  </si>
  <si>
    <t>Ladainha</t>
  </si>
  <si>
    <t>Lagamar</t>
  </si>
  <si>
    <t>Lagoa da Prata</t>
  </si>
  <si>
    <t>Lagoa dos Patos</t>
  </si>
  <si>
    <t>Lagoa Dourada</t>
  </si>
  <si>
    <t>Lagoa Formosa</t>
  </si>
  <si>
    <t>Lagoa Grande</t>
  </si>
  <si>
    <t>Lajinha</t>
  </si>
  <si>
    <t>Lambari</t>
  </si>
  <si>
    <t>Lamim</t>
  </si>
  <si>
    <t>Laranjal</t>
  </si>
  <si>
    <t>Lassance</t>
  </si>
  <si>
    <t>Lavras</t>
  </si>
  <si>
    <t>Leandro ferreira</t>
  </si>
  <si>
    <t>Leme do Prado</t>
  </si>
  <si>
    <t>Leopoldina</t>
  </si>
  <si>
    <t>Liberdade</t>
  </si>
  <si>
    <t>Lima Duarte</t>
  </si>
  <si>
    <t>Limeira do Oeste</t>
  </si>
  <si>
    <t>Lontra</t>
  </si>
  <si>
    <t>Luisburgo</t>
  </si>
  <si>
    <t>Luislândia</t>
  </si>
  <si>
    <t>Luminárias</t>
  </si>
  <si>
    <t>Luz</t>
  </si>
  <si>
    <t>Machacalis</t>
  </si>
  <si>
    <t>Machado</t>
  </si>
  <si>
    <t>Madre de Deus de Minas</t>
  </si>
  <si>
    <t>Malacacheta</t>
  </si>
  <si>
    <t>Mamonas</t>
  </si>
  <si>
    <t>Manga</t>
  </si>
  <si>
    <t>Manhuaçu</t>
  </si>
  <si>
    <t>Manhumirim</t>
  </si>
  <si>
    <t>Mantena</t>
  </si>
  <si>
    <t>Mar de Espanha</t>
  </si>
  <si>
    <t>Maravilhas</t>
  </si>
  <si>
    <t>Maria da Fé</t>
  </si>
  <si>
    <t>Mariana</t>
  </si>
  <si>
    <t>Marilac</t>
  </si>
  <si>
    <t>Mário Campos</t>
  </si>
  <si>
    <t>Maripá de Minas</t>
  </si>
  <si>
    <t>Marliéria</t>
  </si>
  <si>
    <t>Marmelópolis</t>
  </si>
  <si>
    <t>Martinho Campos</t>
  </si>
  <si>
    <t>Martins Soares</t>
  </si>
  <si>
    <t>Mata Verde</t>
  </si>
  <si>
    <t>Materlândia</t>
  </si>
  <si>
    <t>Mateus Leme</t>
  </si>
  <si>
    <t>Mathias Lobato</t>
  </si>
  <si>
    <t>Matias Barbosa</t>
  </si>
  <si>
    <t>Matias Cardoso</t>
  </si>
  <si>
    <t>Matipó</t>
  </si>
  <si>
    <t>Mato Verde</t>
  </si>
  <si>
    <t>Matutina</t>
  </si>
  <si>
    <t>Medeiros</t>
  </si>
  <si>
    <t>Medina</t>
  </si>
  <si>
    <t>Mendes Pimentel</t>
  </si>
  <si>
    <t>Mercês</t>
  </si>
  <si>
    <t>Mesquita</t>
  </si>
  <si>
    <t>Minas Novas</t>
  </si>
  <si>
    <t>Minduri</t>
  </si>
  <si>
    <t>Mirabela</t>
  </si>
  <si>
    <t>Miradouro</t>
  </si>
  <si>
    <t>Miraí</t>
  </si>
  <si>
    <t>Miravânia</t>
  </si>
  <si>
    <t>Moeda</t>
  </si>
  <si>
    <t>Moema</t>
  </si>
  <si>
    <t>Monjolos</t>
  </si>
  <si>
    <t>Monsenhor Paulo</t>
  </si>
  <si>
    <t>Montalvânia</t>
  </si>
  <si>
    <t>Monte Alegre de Minas</t>
  </si>
  <si>
    <t>Monte Azul</t>
  </si>
  <si>
    <t>Monte Belo</t>
  </si>
  <si>
    <t>Monte Carmelo</t>
  </si>
  <si>
    <t>Monte Formoso</t>
  </si>
  <si>
    <t>Monte Santo de Minas</t>
  </si>
  <si>
    <t>Monte Sião</t>
  </si>
  <si>
    <t>Montes Claros</t>
  </si>
  <si>
    <t>Montezuma</t>
  </si>
  <si>
    <t>Morada Nova de Minas</t>
  </si>
  <si>
    <t>Morro da Garça</t>
  </si>
  <si>
    <t>Munhoz</t>
  </si>
  <si>
    <t>Muriaé</t>
  </si>
  <si>
    <t>Mutum</t>
  </si>
  <si>
    <t>Muzambinho</t>
  </si>
  <si>
    <t>Nacip Raydan</t>
  </si>
  <si>
    <t>Nanuque</t>
  </si>
  <si>
    <t>Naque</t>
  </si>
  <si>
    <t>Natalândia</t>
  </si>
  <si>
    <t>Natércia</t>
  </si>
  <si>
    <t>Nazareno</t>
  </si>
  <si>
    <t>Nepomuceno</t>
  </si>
  <si>
    <t>Ninheira</t>
  </si>
  <si>
    <t>Nova Belém</t>
  </si>
  <si>
    <t>Nova Era</t>
  </si>
  <si>
    <t>Nova Lima</t>
  </si>
  <si>
    <t>Nova Módica</t>
  </si>
  <si>
    <t>Nova Ponte</t>
  </si>
  <si>
    <t>Nova Porteirinha</t>
  </si>
  <si>
    <t>Nova Resende</t>
  </si>
  <si>
    <t>Nova Serrana</t>
  </si>
  <si>
    <t>Nova União</t>
  </si>
  <si>
    <t>Novo Cruzeiro</t>
  </si>
  <si>
    <t>Novo Oriente de Minas</t>
  </si>
  <si>
    <t>Novorizonte</t>
  </si>
  <si>
    <t>Olaria</t>
  </si>
  <si>
    <t>Olhos-d'Água</t>
  </si>
  <si>
    <t>Olímpio Noronha</t>
  </si>
  <si>
    <t>Oliveira</t>
  </si>
  <si>
    <t>Oliveira Fortes</t>
  </si>
  <si>
    <t>Onça de Pitangui</t>
  </si>
  <si>
    <t>Oratórios</t>
  </si>
  <si>
    <t>Orizânia</t>
  </si>
  <si>
    <t>Ouro Branco</t>
  </si>
  <si>
    <t>Ouro Fino</t>
  </si>
  <si>
    <t>Ouro Preto</t>
  </si>
  <si>
    <t>Ouro Verde de Minas</t>
  </si>
  <si>
    <t>Padre Carvalho</t>
  </si>
  <si>
    <t>Padre Paraíso</t>
  </si>
  <si>
    <t>Pai Pedro</t>
  </si>
  <si>
    <t>Paineiras</t>
  </si>
  <si>
    <t>Pains</t>
  </si>
  <si>
    <t>Paiva</t>
  </si>
  <si>
    <t>Palma</t>
  </si>
  <si>
    <t>Palmópolis</t>
  </si>
  <si>
    <t>Papagaios</t>
  </si>
  <si>
    <t>Pará de Minas</t>
  </si>
  <si>
    <t>Paracatu</t>
  </si>
  <si>
    <t>Paraguaçu</t>
  </si>
  <si>
    <t>Paraisópolis</t>
  </si>
  <si>
    <t>Paraopeba</t>
  </si>
  <si>
    <t>Passa Quatro</t>
  </si>
  <si>
    <t>Passa Tempo</t>
  </si>
  <si>
    <t>Passa Vinte</t>
  </si>
  <si>
    <t>Passabém</t>
  </si>
  <si>
    <t>Passos</t>
  </si>
  <si>
    <t>Patis</t>
  </si>
  <si>
    <t>Patos de Minas</t>
  </si>
  <si>
    <t>Patrocínio</t>
  </si>
  <si>
    <t>Patrocínio do Muriaé</t>
  </si>
  <si>
    <t>Paula Cândido</t>
  </si>
  <si>
    <t>Paulistas</t>
  </si>
  <si>
    <t>Pavão</t>
  </si>
  <si>
    <t>Peçanha</t>
  </si>
  <si>
    <t>Pedra Azul</t>
  </si>
  <si>
    <t>Pedra Bonita</t>
  </si>
  <si>
    <t>Pedra do Anta</t>
  </si>
  <si>
    <t>Pedra do Indaiá</t>
  </si>
  <si>
    <t>Pedra Dourada</t>
  </si>
  <si>
    <t>Pedralva</t>
  </si>
  <si>
    <t>Pedras de Maria da Cruz</t>
  </si>
  <si>
    <t>Pedrinópolis</t>
  </si>
  <si>
    <t>Pedro Teixeira</t>
  </si>
  <si>
    <t>Pequeri</t>
  </si>
  <si>
    <t>Pequi</t>
  </si>
  <si>
    <t>Perdigão</t>
  </si>
  <si>
    <t>Perdizes</t>
  </si>
  <si>
    <t>Perdões</t>
  </si>
  <si>
    <t>Periquito</t>
  </si>
  <si>
    <t>Pescador</t>
  </si>
  <si>
    <t>Piau</t>
  </si>
  <si>
    <t>Piedade de Caratinga</t>
  </si>
  <si>
    <t>Piedade de Ponte Nova</t>
  </si>
  <si>
    <t>Piedade do Rio Grande</t>
  </si>
  <si>
    <t>Piedade dos Gerais</t>
  </si>
  <si>
    <t>Pimenta</t>
  </si>
  <si>
    <t>Pingo-d'Água</t>
  </si>
  <si>
    <t>Pintópolis</t>
  </si>
  <si>
    <t>Piracema</t>
  </si>
  <si>
    <t>Pirajuba</t>
  </si>
  <si>
    <t>Piranga</t>
  </si>
  <si>
    <t>Piranguçu</t>
  </si>
  <si>
    <t>Piranguinho</t>
  </si>
  <si>
    <t>Pirapetinga</t>
  </si>
  <si>
    <t>Pirapora</t>
  </si>
  <si>
    <t>Piraúba</t>
  </si>
  <si>
    <t>Pitangui</t>
  </si>
  <si>
    <t>Piumhi</t>
  </si>
  <si>
    <t>Planura</t>
  </si>
  <si>
    <t>Poço Fundo</t>
  </si>
  <si>
    <t>Poços de Caldas</t>
  </si>
  <si>
    <t>Pocrane</t>
  </si>
  <si>
    <t>Pompéu</t>
  </si>
  <si>
    <t>Ponte Nova</t>
  </si>
  <si>
    <t>Ponto Chique</t>
  </si>
  <si>
    <t>Ponto dos Volantes</t>
  </si>
  <si>
    <t>Porteirinha</t>
  </si>
  <si>
    <t>Porto Firme</t>
  </si>
  <si>
    <t>Poté</t>
  </si>
  <si>
    <t>Pouso Alegre</t>
  </si>
  <si>
    <t>Pouso Alto</t>
  </si>
  <si>
    <t>Prados</t>
  </si>
  <si>
    <t>Prata</t>
  </si>
  <si>
    <t>Pratápolis</t>
  </si>
  <si>
    <t>Pratinha</t>
  </si>
  <si>
    <t>Presidente Bernardes</t>
  </si>
  <si>
    <t>Presidente Juscelino</t>
  </si>
  <si>
    <t>Presidente Kubitschek</t>
  </si>
  <si>
    <t>Presidente Olegário</t>
  </si>
  <si>
    <t>Prudente de Morais</t>
  </si>
  <si>
    <t>Quartel Geral</t>
  </si>
  <si>
    <t>Queluzito</t>
  </si>
  <si>
    <t>Raposos</t>
  </si>
  <si>
    <t>Raul Soares</t>
  </si>
  <si>
    <t>Recreio</t>
  </si>
  <si>
    <t>Reduto</t>
  </si>
  <si>
    <t>Resende Costa</t>
  </si>
  <si>
    <t>Resplendor</t>
  </si>
  <si>
    <t>Ressaquinha</t>
  </si>
  <si>
    <t>Riachinho</t>
  </si>
  <si>
    <t>Riacho dos Machados</t>
  </si>
  <si>
    <t>Ribeirão Vermelho</t>
  </si>
  <si>
    <t>Rio Acima</t>
  </si>
  <si>
    <t>Rio Casca</t>
  </si>
  <si>
    <t>Rio do Prado</t>
  </si>
  <si>
    <t>Rio Doce</t>
  </si>
  <si>
    <t>Rio Espera</t>
  </si>
  <si>
    <t>Rio Manso</t>
  </si>
  <si>
    <t>Rio Novo</t>
  </si>
  <si>
    <t>Rio Paranaíba</t>
  </si>
  <si>
    <t>Rio Pardo de Minas</t>
  </si>
  <si>
    <t>Rio Piracicaba</t>
  </si>
  <si>
    <t>Rio Pomba</t>
  </si>
  <si>
    <t>Rio Preto</t>
  </si>
  <si>
    <t>Rio Vermelho</t>
  </si>
  <si>
    <t>Ritápolis</t>
  </si>
  <si>
    <t>Rochedo de Minas</t>
  </si>
  <si>
    <t>Rodeiro</t>
  </si>
  <si>
    <t>Romaria</t>
  </si>
  <si>
    <t>Rosário da Limeira</t>
  </si>
  <si>
    <t>Rubelita</t>
  </si>
  <si>
    <t>Rubim</t>
  </si>
  <si>
    <t>Sabinópolis</t>
  </si>
  <si>
    <t>Sacramento</t>
  </si>
  <si>
    <t>Salinas</t>
  </si>
  <si>
    <t>Salto da Divisa</t>
  </si>
  <si>
    <t>Santa Bárbara</t>
  </si>
  <si>
    <t>Santa Bárbara do Leste</t>
  </si>
  <si>
    <t>Santa Bárbara do Monte Verde</t>
  </si>
  <si>
    <t>Santa Bárbara do Tugúrio</t>
  </si>
  <si>
    <t>Santa Cruz de Minas</t>
  </si>
  <si>
    <t>Santa Cruz de Salinas</t>
  </si>
  <si>
    <t>Santa Cruz do Escalvado</t>
  </si>
  <si>
    <t>Santa Efigênia de Minas</t>
  </si>
  <si>
    <t>Santa Fé de Minas</t>
  </si>
  <si>
    <t>Santa Helena de Minas</t>
  </si>
  <si>
    <t>Santa Juliana</t>
  </si>
  <si>
    <t>Santa Margarida</t>
  </si>
  <si>
    <t>Santa Maria de Itabira</t>
  </si>
  <si>
    <t>Santa Maria do Salto</t>
  </si>
  <si>
    <t>Santa Maria do Suaçuí</t>
  </si>
  <si>
    <t>Santa Rita de Caldas</t>
  </si>
  <si>
    <t>Santa Rita de Minas</t>
  </si>
  <si>
    <t>Santa Rita do Ibitipoca</t>
  </si>
  <si>
    <t>Santa Rita do Itueto</t>
  </si>
  <si>
    <t>Santa Rita do Jacutinga</t>
  </si>
  <si>
    <t>Santa Rita do Sapucaí</t>
  </si>
  <si>
    <t>Santa Rosa da Serra</t>
  </si>
  <si>
    <t>Santa Vitória</t>
  </si>
  <si>
    <t>Santana da Vargem</t>
  </si>
  <si>
    <t>Santana de Cataguases</t>
  </si>
  <si>
    <t>Santana de Pirapama</t>
  </si>
  <si>
    <t>Santana do Deserto</t>
  </si>
  <si>
    <t>Santana do Garambéu</t>
  </si>
  <si>
    <t>Santana do Jacaré</t>
  </si>
  <si>
    <t>Santana do Manhuaçu</t>
  </si>
  <si>
    <t>Santana do Paraíso</t>
  </si>
  <si>
    <t>Santana dos Montes</t>
  </si>
  <si>
    <t>Santo Antônio do Amparo</t>
  </si>
  <si>
    <t>Santo Antônio do Aventureiro</t>
  </si>
  <si>
    <t>Santo Antônio do Grama</t>
  </si>
  <si>
    <t>Santo Antônio do Itambé</t>
  </si>
  <si>
    <t>Santo Antônio do Jacinto</t>
  </si>
  <si>
    <t>Santo Antônio do Monte</t>
  </si>
  <si>
    <t>Santo Antônio do Retiro</t>
  </si>
  <si>
    <t>Santo Antônio do Rio Abaixo</t>
  </si>
  <si>
    <t>Santo Hipólito</t>
  </si>
  <si>
    <t>Santos Dumont</t>
  </si>
  <si>
    <t>São Bento Abade</t>
  </si>
  <si>
    <t>São Brás do Suaçuí</t>
  </si>
  <si>
    <t>São Domingos das Dores</t>
  </si>
  <si>
    <t>São Domingos do Prata</t>
  </si>
  <si>
    <t>São Félix de Minas</t>
  </si>
  <si>
    <t>São Francisco</t>
  </si>
  <si>
    <t>São Francisco de Paula</t>
  </si>
  <si>
    <t>São Francisco de Sales</t>
  </si>
  <si>
    <t>São Francisco do Glória</t>
  </si>
  <si>
    <t>São Geraldo</t>
  </si>
  <si>
    <t>São Geraldo da Piedade</t>
  </si>
  <si>
    <t>São Geraldo do Baixio</t>
  </si>
  <si>
    <t>São Gonçalo do Abaeté</t>
  </si>
  <si>
    <t>São Gonçalo do Pará</t>
  </si>
  <si>
    <t>São Gonçalo do Rio Abaixo</t>
  </si>
  <si>
    <t>São Gonçalo do Rio Preto</t>
  </si>
  <si>
    <t>São Gonçalo do Sapucaí</t>
  </si>
  <si>
    <t>São Gotardo</t>
  </si>
  <si>
    <t>São João Batista do Glória</t>
  </si>
  <si>
    <t>São João da Lagoa</t>
  </si>
  <si>
    <t>São João da Mata</t>
  </si>
  <si>
    <t>São João da Ponte</t>
  </si>
  <si>
    <t>São João das Missões</t>
  </si>
  <si>
    <t>São João del Rei</t>
  </si>
  <si>
    <t>São João do Manhuaçu</t>
  </si>
  <si>
    <t>São João do Manteninha</t>
  </si>
  <si>
    <t>São João do Oriente</t>
  </si>
  <si>
    <t>São João do Pacuí</t>
  </si>
  <si>
    <t>São João do Paraíso</t>
  </si>
  <si>
    <t>São João Evangelista</t>
  </si>
  <si>
    <t>São João Nepomuceno</t>
  </si>
  <si>
    <t>São Joaquim de Bicas</t>
  </si>
  <si>
    <t>São José da Barra</t>
  </si>
  <si>
    <t>São José da Safira</t>
  </si>
  <si>
    <t>São José da Varginha</t>
  </si>
  <si>
    <t>São José do Alegre</t>
  </si>
  <si>
    <t>São José do Divino</t>
  </si>
  <si>
    <t>São José do Goiabal</t>
  </si>
  <si>
    <t>São José do Jacuri</t>
  </si>
  <si>
    <t>São José do Mantimento</t>
  </si>
  <si>
    <t>São Lourenço</t>
  </si>
  <si>
    <t>São Miguel do Anta</t>
  </si>
  <si>
    <t>São Pedro da União</t>
  </si>
  <si>
    <t>São Pedro do Suaçuí</t>
  </si>
  <si>
    <t>São Pedro dos Ferros</t>
  </si>
  <si>
    <t>São Romão</t>
  </si>
  <si>
    <t>São Roque de Minas</t>
  </si>
  <si>
    <t>São Sebastião da Bela Vista</t>
  </si>
  <si>
    <t>São Sebastião da Vargem Alegre</t>
  </si>
  <si>
    <t>São Sebastião do Anta</t>
  </si>
  <si>
    <t>São Sebastião do Maranhão</t>
  </si>
  <si>
    <t>São Sebastião do Oeste</t>
  </si>
  <si>
    <t>São Sebastião do Paraíso</t>
  </si>
  <si>
    <t>São Sebastião do Rio Preto</t>
  </si>
  <si>
    <t>São Sebastião do Rio Verde</t>
  </si>
  <si>
    <t>São Tiago</t>
  </si>
  <si>
    <t>São Tomás de Aquino</t>
  </si>
  <si>
    <t>São Tomé das Letras</t>
  </si>
  <si>
    <t>São Vicente de Minas</t>
  </si>
  <si>
    <t>Sapucaí-Mirim</t>
  </si>
  <si>
    <t>Sardoá</t>
  </si>
  <si>
    <t>Sarzedo</t>
  </si>
  <si>
    <t>Sem Peixe</t>
  </si>
  <si>
    <t>Senador Amaral</t>
  </si>
  <si>
    <t>Senador Cortes</t>
  </si>
  <si>
    <t>Senador Firmino</t>
  </si>
  <si>
    <t>Senador José Bento</t>
  </si>
  <si>
    <t>Senador Modestino Gonçalves</t>
  </si>
  <si>
    <t>Senhora de Oliveira</t>
  </si>
  <si>
    <t>Senhora do Porto</t>
  </si>
  <si>
    <t>Senhora dos Remédios</t>
  </si>
  <si>
    <t>Sericita</t>
  </si>
  <si>
    <t>Seritinga</t>
  </si>
  <si>
    <t>Serra Azul de Minas</t>
  </si>
  <si>
    <t>Serra da Saudade</t>
  </si>
  <si>
    <t>Serra do Salitre</t>
  </si>
  <si>
    <t>Serra dos Aimorés</t>
  </si>
  <si>
    <t>Serrania</t>
  </si>
  <si>
    <t>Serranópolis de Minas</t>
  </si>
  <si>
    <t>Serranos</t>
  </si>
  <si>
    <t>Serro</t>
  </si>
  <si>
    <t>Sete Lagoas</t>
  </si>
  <si>
    <t>Setubinha</t>
  </si>
  <si>
    <t>Silveirânia</t>
  </si>
  <si>
    <t>Silvianópolis</t>
  </si>
  <si>
    <t>Simão Pereira</t>
  </si>
  <si>
    <t>Simonésia</t>
  </si>
  <si>
    <t>Sobrália</t>
  </si>
  <si>
    <t>Soledade de Minas</t>
  </si>
  <si>
    <t>Tabuleiro</t>
  </si>
  <si>
    <t>Taiobeiras</t>
  </si>
  <si>
    <t>Taparuba</t>
  </si>
  <si>
    <t>Tapira</t>
  </si>
  <si>
    <t>Tapiraí</t>
  </si>
  <si>
    <t>Tarumirim</t>
  </si>
  <si>
    <t>Teixeiras</t>
  </si>
  <si>
    <t>Teófilo Otoni</t>
  </si>
  <si>
    <t>Timóteo</t>
  </si>
  <si>
    <t>Tiradentes</t>
  </si>
  <si>
    <t>Tiros</t>
  </si>
  <si>
    <t>Tocantins</t>
  </si>
  <si>
    <t>Tocos do Moji</t>
  </si>
  <si>
    <t>Toledo</t>
  </si>
  <si>
    <t>Tombos</t>
  </si>
  <si>
    <t>Três Corações</t>
  </si>
  <si>
    <t>Três Marias</t>
  </si>
  <si>
    <t>Três Pontas</t>
  </si>
  <si>
    <t>Tumiritinga</t>
  </si>
  <si>
    <t>Tupaciguara</t>
  </si>
  <si>
    <t>Turmalina</t>
  </si>
  <si>
    <t>Turvolândia</t>
  </si>
  <si>
    <t>Ubaí</t>
  </si>
  <si>
    <t>Ubaporanga</t>
  </si>
  <si>
    <t>Ubá</t>
  </si>
  <si>
    <t>Uberaba</t>
  </si>
  <si>
    <t>Uberlândia</t>
  </si>
  <si>
    <t>Umburatiba</t>
  </si>
  <si>
    <t>Unaí</t>
  </si>
  <si>
    <t>União de Minas</t>
  </si>
  <si>
    <t>Uruana de Minas</t>
  </si>
  <si>
    <t>Urucânia</t>
  </si>
  <si>
    <t>Urucuia</t>
  </si>
  <si>
    <t>Vargem Alegre</t>
  </si>
  <si>
    <t>Vargem Bonita</t>
  </si>
  <si>
    <t>Vargem Grande do Rio Pardo</t>
  </si>
  <si>
    <t>Varginha</t>
  </si>
  <si>
    <t>Varjão de Minas</t>
  </si>
  <si>
    <t>Várzea da Palma</t>
  </si>
  <si>
    <t>Varzelândia</t>
  </si>
  <si>
    <t>Vazante</t>
  </si>
  <si>
    <t>Verdelândia</t>
  </si>
  <si>
    <t>Veredinha</t>
  </si>
  <si>
    <t>Veríssimo</t>
  </si>
  <si>
    <t>Vermelho Novo</t>
  </si>
  <si>
    <t>Viçosa</t>
  </si>
  <si>
    <t>Vieiras</t>
  </si>
  <si>
    <t>Virgem da Lapa</t>
  </si>
  <si>
    <t>Virgínia</t>
  </si>
  <si>
    <t>Virginópolis</t>
  </si>
  <si>
    <t>Virgolândia</t>
  </si>
  <si>
    <t>Visconde do Rio Branco</t>
  </si>
  <si>
    <t>Volta Grande</t>
  </si>
  <si>
    <t>Wenceslau Braz</t>
  </si>
  <si>
    <t>Outro, preencha os campos abaixo:</t>
  </si>
  <si>
    <t>Processo PA COPAM nº</t>
  </si>
  <si>
    <t>Objeto do licenciamento</t>
  </si>
  <si>
    <t>Data de concessão</t>
  </si>
  <si>
    <t>Validade</t>
  </si>
  <si>
    <t>Código Atividade</t>
  </si>
  <si>
    <t xml:space="preserve">Fase instalação </t>
  </si>
  <si>
    <t xml:space="preserve">a iniciar  </t>
  </si>
  <si>
    <t>Fase de operação</t>
  </si>
  <si>
    <t xml:space="preserve">Caatinga </t>
  </si>
  <si>
    <t xml:space="preserve">Mata Atlântica     </t>
  </si>
  <si>
    <t>Cerrado</t>
  </si>
  <si>
    <t>rural</t>
  </si>
  <si>
    <t>urbana</t>
  </si>
  <si>
    <t>declarações</t>
  </si>
  <si>
    <t xml:space="preserve">“instalação não iniciada”, “instalação iniciada” e “operação não iniciada” </t>
  </si>
  <si>
    <t xml:space="preserve">“operação iniciada” </t>
  </si>
  <si>
    <t>Preencher "Fase do objeto do requerimento".</t>
  </si>
  <si>
    <t>Resposta obrigatória.</t>
  </si>
  <si>
    <t>Classe predominante resultante</t>
  </si>
  <si>
    <t>Tipo da licença</t>
  </si>
  <si>
    <t>AAF</t>
  </si>
  <si>
    <t>LAS Cadastro</t>
  </si>
  <si>
    <t>LAS RAS</t>
  </si>
  <si>
    <t>LP</t>
  </si>
  <si>
    <t>LI</t>
  </si>
  <si>
    <t>LIC</t>
  </si>
  <si>
    <t>LO</t>
  </si>
  <si>
    <t>LOC</t>
  </si>
  <si>
    <t>REVLO</t>
  </si>
  <si>
    <t>LP+LI</t>
  </si>
  <si>
    <t>LI+LO</t>
  </si>
  <si>
    <t>LP+LP+LO</t>
  </si>
  <si>
    <t>Atenção: O processo de LAS somente poderá ser formalizado após obtenção pelo empreendedor das autorizações para intervenções ambientais ou em recursos hídricos, quando cabíveis, que só produzirão efeitos de posse do LAS.” (Parágrafo único, art. 15, DN COPAM nº xx/2017)</t>
  </si>
  <si>
    <t>Assinalar.</t>
  </si>
  <si>
    <t>Ato Autorizativo</t>
  </si>
  <si>
    <t xml:space="preserve">Número </t>
  </si>
  <si>
    <t>Nº da Portaria</t>
  </si>
  <si>
    <t>Sim.</t>
  </si>
  <si>
    <t>1. Identificação do empreendedor</t>
  </si>
  <si>
    <t>2. Identificação do empreendimento</t>
  </si>
  <si>
    <t xml:space="preserve"> 3. Endereço para correspondência</t>
  </si>
  <si>
    <t>5. Localização do empreendimento</t>
  </si>
  <si>
    <t>6. Uso de recurso hídrico</t>
  </si>
  <si>
    <t xml:space="preserve">Sim. </t>
  </si>
  <si>
    <t xml:space="preserve">Nº Processo Administrativo </t>
  </si>
  <si>
    <t xml:space="preserve">Código do uso: </t>
  </si>
  <si>
    <t>quantidade</t>
  </si>
  <si>
    <t xml:space="preserve">Informar : DAC/IGAM   </t>
  </si>
  <si>
    <t>(A Declaração de Área de Conflito DAC/IGAM, deverá ser solicitada no IGAM ou através das SUPRAMs)</t>
  </si>
  <si>
    <r>
      <t>NOTA: Uso de volume insignificante é definido pela UPGRH em que o empreendimento está localizado.  Informe-se no site do SIAM (www.siam.mg.gov.br) através DN CERH n° 09/2004 e DN CERH n° 34/2010 e para cadastramento acesse o endereço eletrônico usoinsignificante.igam.mg.gov.br</t>
    </r>
    <r>
      <rPr>
        <i/>
        <u/>
        <sz val="8"/>
        <color rgb="FF0000FF"/>
        <rFont val="Calibri"/>
        <family val="2"/>
        <scheme val="minor"/>
      </rPr>
      <t>.</t>
    </r>
  </si>
  <si>
    <t xml:space="preserve">7.3 O empreendimento está localizado em zona rural ? </t>
  </si>
  <si>
    <t xml:space="preserve">7.3.1 Pretende compensar Reserva Legal em Unidade de Conservação? </t>
  </si>
  <si>
    <t>Não. (Passe encerra esse tópico)</t>
  </si>
  <si>
    <t xml:space="preserve">5.1 A área do empreendimento abrange/abrangerá outros municípios? </t>
  </si>
  <si>
    <t xml:space="preserve">5.1.1 Se sim, quais? </t>
  </si>
  <si>
    <t xml:space="preserve">5.1.2 Qual município com maior percentual da área do empreendimento? </t>
  </si>
  <si>
    <t>5.1.3 SUPRAM</t>
  </si>
  <si>
    <r>
      <t>6.1 O empreendimento faz uso ou intervenção em recurso hídrico outorgável?</t>
    </r>
    <r>
      <rPr>
        <sz val="10"/>
        <color rgb="FF000000"/>
        <rFont val="Calibri"/>
        <family val="2"/>
        <scheme val="minor"/>
      </rPr>
      <t xml:space="preserve">   </t>
    </r>
  </si>
  <si>
    <t xml:space="preserve">6.2 A Utilização do Recurso Hídrico é/será exclusiva de Concessionária Local?  </t>
  </si>
  <si>
    <r>
      <t xml:space="preserve">6.3 Existe Processo de Outorga já solicitado junto ao IGAM </t>
    </r>
    <r>
      <rPr>
        <i/>
        <sz val="10"/>
        <color rgb="FF000000"/>
        <rFont val="Calibri"/>
        <family val="2"/>
        <scheme val="minor"/>
      </rPr>
      <t>(Em análise)</t>
    </r>
  </si>
  <si>
    <t>6.4 Uso não outorgado (ainda não possui Outorga)</t>
  </si>
  <si>
    <t xml:space="preserve">6.5 Utilização do Recurso Hídrico é ou será Coletiva? </t>
  </si>
  <si>
    <t>6.6 O empreendimento já obteve anteriormente Outorga?</t>
  </si>
  <si>
    <t>6.7 Trata-se de Revalidação/Renovação de Outorga?</t>
  </si>
  <si>
    <r>
      <t xml:space="preserve">6.8 Trata-se de </t>
    </r>
    <r>
      <rPr>
        <sz val="10"/>
        <color rgb="FF000000"/>
        <rFont val="Calibri"/>
        <family val="2"/>
        <scheme val="minor"/>
      </rPr>
      <t xml:space="preserve">Retificação de portaria de Outorga? </t>
    </r>
  </si>
  <si>
    <t>Preencher Tela 4.</t>
  </si>
  <si>
    <t>Preencher Tela 5.</t>
  </si>
  <si>
    <t>Limite ultrapassado.</t>
  </si>
  <si>
    <t>Licenciamento federal (Decreto Federal 8.437/2015).</t>
  </si>
  <si>
    <r>
      <t xml:space="preserve">CLASSE </t>
    </r>
    <r>
      <rPr>
        <sz val="11"/>
        <color theme="0"/>
        <rFont val="Calibri"/>
        <family val="2"/>
        <scheme val="minor"/>
      </rPr>
      <t>(Fórmula - automático)</t>
    </r>
  </si>
  <si>
    <r>
      <t xml:space="preserve">-Potencial poluidor </t>
    </r>
    <r>
      <rPr>
        <b/>
        <i/>
        <sz val="11"/>
        <color theme="0"/>
        <rFont val="Calibri"/>
        <family val="2"/>
        <scheme val="minor"/>
      </rPr>
      <t>GERAL</t>
    </r>
  </si>
  <si>
    <r>
      <t xml:space="preserve">Classe                                                        </t>
    </r>
    <r>
      <rPr>
        <sz val="10"/>
        <color theme="0"/>
        <rFont val="Calibri"/>
        <family val="2"/>
        <scheme val="minor"/>
      </rPr>
      <t>(Fórmula - automático)</t>
    </r>
  </si>
  <si>
    <t>Critérios</t>
  </si>
  <si>
    <t>Sinal</t>
  </si>
  <si>
    <t>≤</t>
  </si>
  <si>
    <t xml:space="preserve">1.200 &lt; PB≤ 12.000 </t>
  </si>
  <si>
    <t>&gt;</t>
  </si>
  <si>
    <t xml:space="preserve"> Lavra subterrânea pegmatitos e gemas</t>
  </si>
  <si>
    <t>100.000 &lt; PB ≤ 500.000</t>
  </si>
  <si>
    <t>Lavra subterrânea exceto pegmatitos e gemas</t>
  </si>
  <si>
    <t>Lavra a céu aberto - Minerais metálicos, exceto minério de ferro</t>
  </si>
  <si>
    <t>300.000 &lt; PB ≤ 1.500.000</t>
  </si>
  <si>
    <t>Lavra a céu aberto - Minério de ferro</t>
  </si>
  <si>
    <t>6.000  &lt; PB ≤ 9.000</t>
  </si>
  <si>
    <t>Lavra a céu aberto - Rochas ornamentais e de revestimento</t>
  </si>
  <si>
    <t>Lavra a céu aberto - Minerais não metálicos, exceto rochas ornamentais e de revestimento</t>
  </si>
  <si>
    <t xml:space="preserve">Produção bruta </t>
  </si>
  <si>
    <t xml:space="preserve">30.000 &lt; PB ≤ 200.000 </t>
  </si>
  <si>
    <t xml:space="preserve">t/ano </t>
  </si>
  <si>
    <t>OU</t>
  </si>
  <si>
    <t xml:space="preserve">12.000&lt; PB ≤ 80.000 </t>
  </si>
  <si>
    <t>Extração de rocha para produção de britas</t>
  </si>
  <si>
    <t>12.000  &lt; PB ≤ 100.000</t>
  </si>
  <si>
    <t xml:space="preserve"> Lavra em aluvião, exceto areia e cascalho</t>
  </si>
  <si>
    <t>&lt;</t>
  </si>
  <si>
    <t>10.000 ≤ PB ≤ 50.000</t>
  </si>
  <si>
    <t>Extração de areia e cascalho para utilização imediata na construção civil</t>
  </si>
  <si>
    <t>A-03-01-9</t>
  </si>
  <si>
    <t>Área da jazida</t>
  </si>
  <si>
    <t>3,0 &lt; A.Jazida ≤ 5,0</t>
  </si>
  <si>
    <t>ha</t>
  </si>
  <si>
    <t>Extração de cascalho, rocha para produção de britas, areia fora da calha dos cursos d’água e demais coleções hídricas, para aplicação exclusivamente em obras viárias, inclusive as executadas por entidades da Administração Pública Direta e Indireta Municipal, Estadual e Federal.</t>
  </si>
  <si>
    <t>12.000&lt; PB ≤ 50.000</t>
  </si>
  <si>
    <t>Extração de argila usada na fabricação de cerâmica vermelha</t>
  </si>
  <si>
    <t>6.000.000  &lt; VC ≤ 15.000.000</t>
  </si>
  <si>
    <t>L/ano</t>
  </si>
  <si>
    <t>Extração de água mineral ou potável de mesa</t>
  </si>
  <si>
    <t>A-05-01-0</t>
  </si>
  <si>
    <t>300.000  &lt; Cap. Inst ≤ 1.500.000</t>
  </si>
  <si>
    <t>Unidade de Tratamento de Minerais - UTM, com tratamento a seco</t>
  </si>
  <si>
    <t>A-05-02-0</t>
  </si>
  <si>
    <t>Unidade de Tratamento de Minerais - UTM, com tratamento a úmido</t>
  </si>
  <si>
    <t>Barragem de contenção de resíduos ou rejeitos da mineração</t>
  </si>
  <si>
    <t>5,0  &lt; Área útil ≤ 40,0</t>
  </si>
  <si>
    <t>Pilhas de rejeito/estéril</t>
  </si>
  <si>
    <t xml:space="preserve">2,0  &lt; Área útil ≤ 5,0 </t>
  </si>
  <si>
    <t>Pilha de rejeito/estéril de rochas ornamentais e de revestimento</t>
  </si>
  <si>
    <t>A-05-04-7</t>
  </si>
  <si>
    <t>Pilhas de rejeito/estéril - Minério de ferro</t>
  </si>
  <si>
    <t>5,0 &lt;  Extensão ≤ 10,0</t>
  </si>
  <si>
    <t>Estrada para transporte de minério/estéril externa aos limites de empreendimentos minerários</t>
  </si>
  <si>
    <t>A-05-06-2</t>
  </si>
  <si>
    <t>Volume da cava</t>
  </si>
  <si>
    <t>20.000.000  &lt; volume da cava ≤ 40.000.000</t>
  </si>
  <si>
    <t>Disposição de estéril ou de rejeito inerte e não inerte da mineração (classe II-A e IIB, segundo a NBR 10.004) em cava de mina, em caráter temporário ou definitivo, sem necessidade de construção de barramento para contenção</t>
  </si>
  <si>
    <t>A-05-08-4</t>
  </si>
  <si>
    <t>Material de reaproveitamento</t>
  </si>
  <si>
    <t>2.000.000 &lt; M.R. ≤ 7.000.000</t>
  </si>
  <si>
    <t>Reaproveitamento de bens minerais metálicos dispostos em pilha de estéril ou rejeito</t>
  </si>
  <si>
    <t>A-05-09-5</t>
  </si>
  <si>
    <t>Reaproveitamento de bens minerais dispostos em barragem</t>
  </si>
  <si>
    <t>Área de cobertura</t>
  </si>
  <si>
    <t>30  &lt; área de cobertura ≤ 200</t>
  </si>
  <si>
    <t>Prospecção de gás natural ou de petróleo (levantamento geofísico) - sísmica</t>
  </si>
  <si>
    <t>2 &lt;número de poços exploratórios ≤ 5</t>
  </si>
  <si>
    <t>poços</t>
  </si>
  <si>
    <t>Perfuração de poços exploratórios em jazida de petróleo e gás natural</t>
  </si>
  <si>
    <t>Nº de poços de produção</t>
  </si>
  <si>
    <t>15 &lt; número de poços de produção ≤ 25</t>
  </si>
  <si>
    <t>Produção de petróleo e gás natural em jazida convencional</t>
  </si>
  <si>
    <t>3,0 &lt; Áreas de intervenção ≤ 5,0</t>
  </si>
  <si>
    <t>Pesquisa mineral, com ou sem emprego de Guia de Utilização, com supressão de vegetação secundária nativa pertencente ao bioma Mata Atlântica em estágios médio e avançado de regeneração, exceto árvores isoladas.</t>
  </si>
  <si>
    <t xml:space="preserve">3  ≤ Área útil ≤ 10 </t>
  </si>
  <si>
    <t>Britamento de pedras para construção</t>
  </si>
  <si>
    <t>7.300 ≤ Capacidade instalada ≤ 30.000</t>
  </si>
  <si>
    <t>Fabricação de cal virgem</t>
  </si>
  <si>
    <t xml:space="preserve">Matéria prima processada </t>
  </si>
  <si>
    <t>12.000  ≤ Matéria Prima Processada ≤ 50.000</t>
  </si>
  <si>
    <t>Fabricação de cerâmica vermelha (telhas, tijolos e outros artigos de barro cozido), inclusive com utilização de até 10% dos resíduos “pó de balão” ou “lama de alto-forno” à base seca, em substituição de percentual equivalente na carga de argila</t>
  </si>
  <si>
    <t xml:space="preserve">4.000  ≤ MPP ≤  20.000 </t>
  </si>
  <si>
    <t xml:space="preserve">Capacidade instalada </t>
  </si>
  <si>
    <t>200.000  ≤ CI ≤ 1.000.000</t>
  </si>
  <si>
    <t xml:space="preserve">Área útil </t>
  </si>
  <si>
    <t xml:space="preserve">5  ≤ Área útil ≤ 20 </t>
  </si>
  <si>
    <t xml:space="preserve">Fabricação de peças, ornatos e estruturas de amianto </t>
  </si>
  <si>
    <t>2.000 ≤ Capacidade instalada ≤ 40.000</t>
  </si>
  <si>
    <t xml:space="preserve">Fabricação e elaboração de vidro e cristal, inclusive a partir de reciclagem  </t>
  </si>
  <si>
    <t xml:space="preserve">1  ≤ Área útil ≤ 5 </t>
  </si>
  <si>
    <t xml:space="preserve">Aparelhamento, beneficiamento, preparação e transformação de minerais não metálicos, não instalados na área da planta de extração  </t>
  </si>
  <si>
    <t xml:space="preserve">50  ≤ CI ≤ 500 </t>
  </si>
  <si>
    <t>Siderurgia e elaboração de produtos siderúrgicos com redução de minérios, inclusive ferro-gusa</t>
  </si>
  <si>
    <t>B-02-01-2</t>
  </si>
  <si>
    <t xml:space="preserve">200  ≤ CI ≤ 1000 </t>
  </si>
  <si>
    <t>Sinterização de minério de ferro e outros resíduos siderúrgicos</t>
  </si>
  <si>
    <t xml:space="preserve">Produção de aço ligado em qualquer forma, com ou sem redução de minérios, com fusão </t>
  </si>
  <si>
    <t xml:space="preserve">100  ≤ CI ≤ 500 </t>
  </si>
  <si>
    <t>Produção de tubos de ferro e aço e/ou de laminados e trefilados de qualquer tipo de aço, com tratamento químico superficial</t>
  </si>
  <si>
    <t>Produção de tubos de ferro e aço e/ou de laminados e trefilados de qualquer tipo de aço, sem tratamento químico superficial</t>
  </si>
  <si>
    <t xml:space="preserve">5 ≤ CI ≤ 30 </t>
  </si>
  <si>
    <t>Produção de ligas metálicas (ferroligas), silício metálico e outras ligas a base de silício</t>
  </si>
  <si>
    <t xml:space="preserve">30 ≤ CI ≤ 120 </t>
  </si>
  <si>
    <t>Produção de fundidos de ferro e aço, sem tratamento químico superficial, inclusive a partir de reciclagem</t>
  </si>
  <si>
    <t xml:space="preserve">Produção de fundidos de ferro e aço, com tratamento químico superficial, inclusive a partir de reciclagem </t>
  </si>
  <si>
    <t xml:space="preserve">30.000 ≤ CI ≤ 400.000 </t>
  </si>
  <si>
    <t>Produção de forjados, arames e relaminados de aço</t>
  </si>
  <si>
    <t xml:space="preserve">10 ≤ Área útil ≤ 50 </t>
  </si>
  <si>
    <t>Metalurgia dos metais não-ferrosos em formas primárias, inclusive metais preciosos</t>
  </si>
  <si>
    <t xml:space="preserve">1 ≤ Área útil ≤ 25 </t>
  </si>
  <si>
    <t>Produção de laminados de metais e de ligas de metais não-ferrosos e/ou relaminação de metais não-ferrosos, inclusive ligas.</t>
  </si>
  <si>
    <t>1 ≤ CI ≤ 7</t>
  </si>
  <si>
    <t>Produção de fundidos de metais não-ferrosos, inclusive ligas, com tratamento químico superficial e/ou galvanotécnico, inclusive a partir de reciclagem</t>
  </si>
  <si>
    <t xml:space="preserve">Produção de fundidos de metais não-ferrosos, inclusive ligas, sem tratamento químico superficial e/ou galvanotécnico, inclusive a partir de reciclagem </t>
  </si>
  <si>
    <t>1 ≤ Área útil ≤ 5</t>
  </si>
  <si>
    <t>Produção de fios e arames de metais e de ligas de metais não-ferrosos, inclusive fios, cabos e condutores elétricos, com fusão, em todas as suas modalidades</t>
  </si>
  <si>
    <t xml:space="preserve">Produção de fios e arames de metais e de ligas de metais não-ferrosos, inclusive fios, cabos e condutores elétricos, sem fusão, em todas as suas modalidades </t>
  </si>
  <si>
    <t>Produção de soldas e ânodos</t>
  </si>
  <si>
    <t>Metalurgia do pó, inclusive peças moldadas</t>
  </si>
  <si>
    <t>3 ≤ Área útil ≤ 10</t>
  </si>
  <si>
    <t>Fabricação de estruturas metálicas e artefatos de trefilados de ferro, aço e de metais não-ferrosos, com tratamento químico superficial, exceto móveis</t>
  </si>
  <si>
    <t xml:space="preserve">Fabricação de estruturas metálicas e artefatos de trefilados de ferro, aço e de metais não-ferrosos, sem tratamento químico superficial, exceto móveis </t>
  </si>
  <si>
    <t>Estamparia, funilaria e latoaria com tratamento químico superficial, exceto oficinas automotivas</t>
  </si>
  <si>
    <t>Fabricação de artigos de cutelaria, ferramentas manuais e fabricação de artigos de metal para uso doméstico</t>
  </si>
  <si>
    <t>10 ≤ Área útil ≤ 50</t>
  </si>
  <si>
    <t>Fabricação de armas de fogo, munições e projéteis</t>
  </si>
  <si>
    <t>Tratamento térmico (têmpera) ou tratamento termoquímico</t>
  </si>
  <si>
    <t>0,1 ≤ Área útil ≤ 10</t>
  </si>
  <si>
    <t xml:space="preserve">Serviço galvanotécnico </t>
  </si>
  <si>
    <t>3  ≤ Área útil ≤ 10</t>
  </si>
  <si>
    <t>Jateamento e pintura</t>
  </si>
  <si>
    <t>5 ≤ Área útil ≤ 50</t>
  </si>
  <si>
    <t>Fabricação de máquinas em geral e implementos agrícolas, bem como suas peças e acessórios metálicos</t>
  </si>
  <si>
    <t>5 ≤ Área útil ≤ 20</t>
  </si>
  <si>
    <t>Fabricação de eletrodomésticos e/ou componentes eletroeletrônicos, inclusive lâmpadas</t>
  </si>
  <si>
    <t>Fabricação de pilhas, baterias e acumuladores</t>
  </si>
  <si>
    <t>10 ≤ Área útil ≤ 20</t>
  </si>
  <si>
    <t>Construção de embarcações e estruturas flutuantes e fabricação de suas peças e acessórios</t>
  </si>
  <si>
    <t xml:space="preserve">Fabricação e montagem de veículos automotores e/ou ferroviários, exceto embarcações e estruturas flutuantes </t>
  </si>
  <si>
    <t>Fabricação de peças e acessórios para veículos automotores e/ou ferroviários, exceto embarcações e estruturas flutuantes</t>
  </si>
  <si>
    <t>10.000  &lt; PN ≤ 50.000</t>
  </si>
  <si>
    <t xml:space="preserve">Fabricação de madeira laminada ou chapas de madeira aglomerada, prensada ou compensada, revestida ou não revestida </t>
  </si>
  <si>
    <t xml:space="preserve">Consumo/ano de madeira e/ou painéis </t>
  </si>
  <si>
    <t xml:space="preserve">≤ </t>
  </si>
  <si>
    <t>3000  &lt; Consumo/ano ≤ 8000</t>
  </si>
  <si>
    <t>Fabricação de móveis de madeira, e/ou seus derivados, com pintura e/ou verniz</t>
  </si>
  <si>
    <t xml:space="preserve">Área construída </t>
  </si>
  <si>
    <t>1,0  ≤ AC ≤ 2,0</t>
  </si>
  <si>
    <t xml:space="preserve">Fabricação de móveis estofados ou de colchões, com fabricação de espuma  </t>
  </si>
  <si>
    <t xml:space="preserve">Consumo/ano de peças e/ou lâminas metálicas </t>
  </si>
  <si>
    <t xml:space="preserve">1.000 t &lt; Consumo/ano
≤ 10.000 
</t>
  </si>
  <si>
    <t>Fabricação de móveis de metal com tratamento químico superficial e/ou pintura</t>
  </si>
  <si>
    <t xml:space="preserve">50.000  &lt; PN ≤ 150.000 </t>
  </si>
  <si>
    <t xml:space="preserve">5 ≤ Área útil ≤ 10 </t>
  </si>
  <si>
    <t>Fabricação de celulose e/ou pasta mecânica</t>
  </si>
  <si>
    <t xml:space="preserve">20
≤ CI ≤ 80
</t>
  </si>
  <si>
    <t xml:space="preserve">Fabricação de papelão, papel, cartolina, cartão e polpa moldada, utilizando celulose e/ou papel reciclado como matéria-prima </t>
  </si>
  <si>
    <t xml:space="preserve">2 ≤ Área útil ≤ 5 </t>
  </si>
  <si>
    <t xml:space="preserve">Fabricação de artigos diversos de fibra prensada ou isolante inclusive peças e acessórios para máquinas e veículos </t>
  </si>
  <si>
    <t xml:space="preserve">Beneficiamento de borracha natural </t>
  </si>
  <si>
    <t xml:space="preserve">Fabricação de pneumáticos, câmaras-de-ar e de material para recondicionamento de pneumáticos </t>
  </si>
  <si>
    <t xml:space="preserve">0,3 
≤ Área útil ≤ 0,6
</t>
  </si>
  <si>
    <t>Recauchutagem de pneumáticos</t>
  </si>
  <si>
    <t>Fabricação de artefatos de borracha, exceto pneumáticos, câmaras-de-ar e de material para recondicionamento de pneumáticos</t>
  </si>
  <si>
    <t>Secagem e salga de couros e peles</t>
  </si>
  <si>
    <t xml:space="preserve">380 &lt; PN &lt; 4.400 </t>
  </si>
  <si>
    <t>Produção Nominal</t>
  </si>
  <si>
    <t xml:space="preserve">100 &lt; PN &lt; 1.160
</t>
  </si>
  <si>
    <t>un./dia</t>
  </si>
  <si>
    <t>Fabricação de wet-blue e/ou de couro por processo completo, a partir de peles até o couro acabado, com curtimento ao cromo, seus derivados ou tanino sintético</t>
  </si>
  <si>
    <t xml:space="preserve">&lt; </t>
  </si>
  <si>
    <t xml:space="preserve">380 ≤ PN ≤ 4.400
</t>
  </si>
  <si>
    <t>Fabricação de couro por processo completo, a partir de peles até o couro acabado, com curtimento exclusivamente ao tanino vegetal</t>
  </si>
  <si>
    <t xml:space="preserve">380 ≤ PN ≤ 5.200
</t>
  </si>
  <si>
    <t xml:space="preserve">100 &lt; PN &lt; 1.370
</t>
  </si>
  <si>
    <t>Fabricação de couro semiacabado e/ou acabado, não associada ao curtimento</t>
  </si>
  <si>
    <t>1  ≤ Área útil ≤ 4</t>
  </si>
  <si>
    <t>Produção de substâncias químicas e de produtos químicos inorgânicos, orgânicos, organo-inorgânicos, exceto produtos derivados do processamento do petróleo, de rochas oleígenas, do carvão-de-pedra e da madeira</t>
  </si>
  <si>
    <t>10.000 ≤ CI ≤ 25.000</t>
  </si>
  <si>
    <t xml:space="preserve">Refino de petróleo </t>
  </si>
  <si>
    <t>30.000 ≤ CI ≤ 75.000</t>
  </si>
  <si>
    <t>12.000 ≤ CI ≤ 25.000</t>
  </si>
  <si>
    <t xml:space="preserve">Fabricação de resinas termoplásticas a partir de produtos petroquímicos básicos </t>
  </si>
  <si>
    <t>C-04-05-8</t>
  </si>
  <si>
    <t>70 ≤ CI ≤ 120</t>
  </si>
  <si>
    <t>Fabricação de biodiesel</t>
  </si>
  <si>
    <t xml:space="preserve">0,1 ≤ Área Construídas ≤ 0,5 </t>
  </si>
  <si>
    <t>Fabricação de explosivos, detonantes, munição para caça e desporto e fósforo de segurança e/ou fabricação de pólvora e artigos pirotécnicos</t>
  </si>
  <si>
    <t>1  ≤ Área útil ≤ 3</t>
  </si>
  <si>
    <t xml:space="preserve">Produção de óleos, gorduras e ceras em bruto, de óleos essenciais, corantes vegetais e animais e outros produtos da destilação da madeira, exceto refinação de óleos e gorduras alimentares </t>
  </si>
  <si>
    <t>Fabricação de aromatizantes e corantes de origem mineral ou sintéticos e/ou sabões e detergentes e/ou preparados para limpeza e polimento</t>
  </si>
  <si>
    <t xml:space="preserve">Fabricação de produtos domissanitários, exceto sabões e detergentes </t>
  </si>
  <si>
    <t>Fabricação de agrotóxicos e afins</t>
  </si>
  <si>
    <t xml:space="preserve">Fabricação de tintas, esmaltes, lacas, vernizes, impermeabilizantes, solventes e secantes </t>
  </si>
  <si>
    <t>300.000  ≤ CI ≤ 700.000</t>
  </si>
  <si>
    <t xml:space="preserve">Fabricação de ácido sulfúrico a partir de enxofre elementar, inclusive quando associada à produção de fertilizantes 
</t>
  </si>
  <si>
    <t>150.000  ≤ CI ≤ 400.000</t>
  </si>
  <si>
    <t>Fabricação de ácido fosfórico</t>
  </si>
  <si>
    <t>150.000  ≤ CI ≤ 350.000</t>
  </si>
  <si>
    <t xml:space="preserve">Fabricação de produto intermediários para fins fertilizantes (uréia, nitratos de amônio (NA e CAN), fosfatos de amônio (DAP e MAP) e fosfatos (SSP e TSP) </t>
  </si>
  <si>
    <t>70.000  ≤ CI ≤ 200.000</t>
  </si>
  <si>
    <t>Formulação de adubos e fertilizantes</t>
  </si>
  <si>
    <t>90.000  ≤ CI ≤ 150.000</t>
  </si>
  <si>
    <t xml:space="preserve">Fabricação de ácido sulfúrico não associada a enxofre elementar </t>
  </si>
  <si>
    <t>Fabricação de outros produtos químicos não especificados ou não classificados</t>
  </si>
  <si>
    <t xml:space="preserve">0,25  ≤ Área construída ≤ 1,5         </t>
  </si>
  <si>
    <t>Fabricação de produtos para diagnósticos com sangue e hemoderivados, farmoquímicos (matéria-prima e princípios ativos), vacinas, produtos biológicos e /ou aqueles provenientes de organismos geneticamente modificados</t>
  </si>
  <si>
    <t>Fabricação de medicamentos, exceto aqueles previstos no item C-05-01-0, medicamentos fitoterápicos e farmácias de manipulação.</t>
  </si>
  <si>
    <t>Fabricação de produtos de perfumaria e cosméticos</t>
  </si>
  <si>
    <t>5  ≤ CI ≤ 20</t>
  </si>
  <si>
    <t>Moldagem de termoplástico não organoclorado</t>
  </si>
  <si>
    <t xml:space="preserve">Moldagem de termoplástico organoclorado, sem a utilização de matéria-prima reciclada ou com a utilização de matéria-prima reciclada a seco </t>
  </si>
  <si>
    <t>3  ≤ CI ≤ 20</t>
  </si>
  <si>
    <t xml:space="preserve">Moldagem de termofixo ou endurente </t>
  </si>
  <si>
    <t xml:space="preserve">3 ≤ Área útil ≤ 6 </t>
  </si>
  <si>
    <t xml:space="preserve">Beneficiamento de fibras têxteis naturais e artificiais e/ou recuperação de resíduos têxteis </t>
  </si>
  <si>
    <t>5  ≤ CI ≤ 17</t>
  </si>
  <si>
    <t>Fiação e/ou tecelagem, exceto tricô e crochê</t>
  </si>
  <si>
    <t>6  ≤ CI ≤ 20</t>
  </si>
  <si>
    <t>Acabamento de fios e/ou tecidos planos ou tubulares</t>
  </si>
  <si>
    <t>1 ≤ Área útil ≤5</t>
  </si>
  <si>
    <t>Confecção de calçados de couro e artefatos diversos de couro</t>
  </si>
  <si>
    <t xml:space="preserve">9 ≤ Produção ≤ 85 </t>
  </si>
  <si>
    <t>Usinas de produção de concreto comum</t>
  </si>
  <si>
    <t xml:space="preserve">Produção nominal </t>
  </si>
  <si>
    <t xml:space="preserve">60 ≤ PN ≤ 100 </t>
  </si>
  <si>
    <t>Usinas de produção de concreto asfáltico</t>
  </si>
  <si>
    <t xml:space="preserve">0,5 ≤ Área útil ≤ 5 </t>
  </si>
  <si>
    <t>Fabricação de instrumentos e material ótico</t>
  </si>
  <si>
    <t xml:space="preserve">3  ≤ CI ≤ 7 </t>
  </si>
  <si>
    <t xml:space="preserve">t de produto/dia </t>
  </si>
  <si>
    <t>Torrefação e moagem de grãos</t>
  </si>
  <si>
    <t xml:space="preserve">30  ≤ CI ≤ 300 </t>
  </si>
  <si>
    <t>t/dia matéria-prima</t>
  </si>
  <si>
    <t>Industrialização da mandioca para a produção de farinhas e polvilho</t>
  </si>
  <si>
    <t xml:space="preserve">20.000  ≤ CI ≤ 100.000 </t>
  </si>
  <si>
    <t>cabeças/dia</t>
  </si>
  <si>
    <t>Abate de animais de pequeno porte (aves, coelhos, rãs, etc.)</t>
  </si>
  <si>
    <t xml:space="preserve">180  ≤ CI ≤ 1200 </t>
  </si>
  <si>
    <t>Abate de animais de médio porte (suínos, ovinos, caprinos, etc)</t>
  </si>
  <si>
    <t xml:space="preserve">60  ≤ CI ≤ 500 </t>
  </si>
  <si>
    <t>Abate de animais de grande porte (bovinos, eqüinos, bubalinos, muares,etc)</t>
  </si>
  <si>
    <t xml:space="preserve">5 ≤ CI ≤ 50 </t>
  </si>
  <si>
    <t>t de pescado/dia</t>
  </si>
  <si>
    <t>Preparação do pescado</t>
  </si>
  <si>
    <t xml:space="preserve">15 ≤ CI ≤ 50 </t>
  </si>
  <si>
    <t>Industrialização da carne, inclusive desossa, charqueada e preparação de conservas</t>
  </si>
  <si>
    <t xml:space="preserve">t de matéria prima/dia                                           </t>
  </si>
  <si>
    <t>Processamento de subprodutos de origem animal para produção de sebo, óleos e farinha</t>
  </si>
  <si>
    <t>30.000 ≤ CI ≤ 120.000</t>
  </si>
  <si>
    <t>L de leite/dia</t>
  </si>
  <si>
    <t>Fabricação de produtos de laticínios, exceto envase de leite fluido</t>
  </si>
  <si>
    <t>90.000 ≤ CI ≤ 180.000</t>
  </si>
  <si>
    <t>L/dia</t>
  </si>
  <si>
    <t>Resfriamento e distribuição de leite em instalações industriais e/ou envase de leite fluido</t>
  </si>
  <si>
    <t>D-01-07-5</t>
  </si>
  <si>
    <t>15.000 ≤ CI ≤ 480.000</t>
  </si>
  <si>
    <t>Secagem e/ou concentração de produtos alimentícios, inclusive leite e soro de leite</t>
  </si>
  <si>
    <t>5.000 ≤ CI ≤ 12.000</t>
  </si>
  <si>
    <t>t matéria-prima/dia</t>
  </si>
  <si>
    <t>Fabricação de açúcar e/ou destilação de álcool</t>
  </si>
  <si>
    <t>300 ≤ CI ≤ 800</t>
  </si>
  <si>
    <t>Destilação de frações da produção de cachaça (cabeça e cauda) para produção de álcool combustível</t>
  </si>
  <si>
    <t>100 ≤ CI ≤ 1.000</t>
  </si>
  <si>
    <t>Refinação e preparação de óleos e gorduras vegetais, produção de manteiga de cacau e de gorduras de origem animal destinadas à alimentação</t>
  </si>
  <si>
    <t xml:space="preserve">2 ≤ área útil ≤ 5 </t>
  </si>
  <si>
    <t>Fabricação de fermentos e leveduras</t>
  </si>
  <si>
    <t>Fabricação de vinagre, conservas e condimentos</t>
  </si>
  <si>
    <t xml:space="preserve">60  ≤ CI ≤ 250 </t>
  </si>
  <si>
    <t>Formulação de rações balanceadas e de alimentos preparados para animais</t>
  </si>
  <si>
    <t>Fabricação industrial de massas, biscoitos, salgados, chocolates, pães, doces, suplementos alimentares e ingredientes para indústria alimentícia</t>
  </si>
  <si>
    <t>125000 ≤ CI ≤250000</t>
  </si>
  <si>
    <t>L de produto /ano</t>
  </si>
  <si>
    <t>Fabricação de vinhos</t>
  </si>
  <si>
    <t>800 ≤ CI ≤2.000</t>
  </si>
  <si>
    <t>L de produto /dia</t>
  </si>
  <si>
    <t>Fabricação de aguardente</t>
  </si>
  <si>
    <t>20.000 ≤ CI ≤1.000.000</t>
  </si>
  <si>
    <t>Fabricação de cervejas, chopes e maltes</t>
  </si>
  <si>
    <t>10.000 ≤ CI ≤200.000</t>
  </si>
  <si>
    <t>Fabricação de sucos</t>
  </si>
  <si>
    <t>Fabricação de licores e outras bebidas alcoólicas</t>
  </si>
  <si>
    <t>50.000 ≤ CI ≤400.000</t>
  </si>
  <si>
    <t>Fabricação de refrigerantes (inclusive quando associada à extração de água mineral) e de outras bebidas não alcóolicas, exceto sucos</t>
  </si>
  <si>
    <t xml:space="preserve">1 ≤ área útil ≤ 5 </t>
  </si>
  <si>
    <t>Preparação de fumo, fabricação de cigarros, charutos e cigarrilhas</t>
  </si>
  <si>
    <t>50 ≤ Extensão  ≤ 100</t>
  </si>
  <si>
    <t>Implantação ou duplicação de rodovias ou contornos rodoviários</t>
  </si>
  <si>
    <t>30 ≤ Extensão  ≤ 50</t>
  </si>
  <si>
    <t>10 ≤ Extensão  ≤ 30</t>
  </si>
  <si>
    <t>Trens metropolitanos de superfície</t>
  </si>
  <si>
    <t>Trens metropolitanos subterrâneos</t>
  </si>
  <si>
    <t xml:space="preserve">Área total </t>
  </si>
  <si>
    <t xml:space="preserve">5 ≤ Área total ≤ 15 </t>
  </si>
  <si>
    <t>10 ≤ Área total  ≤ 50</t>
  </si>
  <si>
    <t>10 ≤ Área útil  ≤ 30</t>
  </si>
  <si>
    <t xml:space="preserve">Capacidade anual de movimentação de passageiros </t>
  </si>
  <si>
    <t>600.000 ≤ Capacidade  ≤ 6.000.000</t>
  </si>
  <si>
    <t xml:space="preserve">≥ </t>
  </si>
  <si>
    <t>20 ≤ Extensão  ≤ 100</t>
  </si>
  <si>
    <t>Dutos para transporte e distribuição de gás natural, exceto malha de distribuição</t>
  </si>
  <si>
    <t xml:space="preserve">10  ≤ Extensão ≤ 50 </t>
  </si>
  <si>
    <t>Dutos para transporte e distribuição de gás, exceto para transporte e distribuição de gás natural.</t>
  </si>
  <si>
    <t xml:space="preserve">5  ≤ Extensão ≤ 20 </t>
  </si>
  <si>
    <t>Mineroduto ou rejeitoduto externo aos limites de empreendimentos minerários</t>
  </si>
  <si>
    <t>30 ≤ Área útil  ≤ 80</t>
  </si>
  <si>
    <t xml:space="preserve">Capacidade de armazenagem </t>
  </si>
  <si>
    <t>4.000  ≤ CA ≤ 10.000</t>
  </si>
  <si>
    <t>2.000.000  ≤ CA ≤ 10.000.000</t>
  </si>
  <si>
    <t xml:space="preserve">15.000  ≤ CA ≤ 50.000 </t>
  </si>
  <si>
    <t xml:space="preserve">5 ≤ Extensão ≤ 20 </t>
  </si>
  <si>
    <t>Correia transportadora externa aos limites de empreendimentos minerários</t>
  </si>
  <si>
    <t>Sistemas de geração de energia hidrelétrica, exceto Central Geradora Hidrelétrica – CGH</t>
  </si>
  <si>
    <t xml:space="preserve">Volume do reservatório </t>
  </si>
  <si>
    <t>5.000  &lt; VR≤ 10.000</t>
  </si>
  <si>
    <t>Central Geradora Hidrelétrica – CGH</t>
  </si>
  <si>
    <t>Sistema de geração de energia termoelétrica, utilizando combustível fóssil.</t>
  </si>
  <si>
    <t>Sistema de geração de energia termelétrica, utilizando combustível não fóssil.</t>
  </si>
  <si>
    <t xml:space="preserve">10 ≤  Extensão ≤ 50 </t>
  </si>
  <si>
    <t>10 &lt; CI ≤ 150</t>
  </si>
  <si>
    <t>Usina eólica</t>
  </si>
  <si>
    <t xml:space="preserve">Potência nominal do inversor </t>
  </si>
  <si>
    <t xml:space="preserve">10  &lt; PNI ≤ 80 </t>
  </si>
  <si>
    <t>Usina solar fotovoltaica</t>
  </si>
  <si>
    <t>5&lt; CI &lt; 60</t>
  </si>
  <si>
    <t>Usina solar heliotérmica</t>
  </si>
  <si>
    <t xml:space="preserve">Área Inundada </t>
  </si>
  <si>
    <t xml:space="preserve">150  ≤  Área Inundada ≤ 500 </t>
  </si>
  <si>
    <t>Barragem de acumulação de água para abastecimento público, industrial e na mineração ou para perenização</t>
  </si>
  <si>
    <t xml:space="preserve">2 ≤  Extensão ≤ 20 </t>
  </si>
  <si>
    <t>Canalização e/ou retificação de curso d’água</t>
  </si>
  <si>
    <t xml:space="preserve">Vazão de água tratada </t>
  </si>
  <si>
    <t xml:space="preserve">100 ≤  VAT ≤ 500 </t>
  </si>
  <si>
    <t>L/s</t>
  </si>
  <si>
    <t>Estação de tratamento de água para abastecimento</t>
  </si>
  <si>
    <t xml:space="preserve">Vazão máxima prevista </t>
  </si>
  <si>
    <t>250  ≤  VMP ≤500</t>
  </si>
  <si>
    <t>Interceptores, emissários, elevatórias e reversão de esgoto</t>
  </si>
  <si>
    <t xml:space="preserve">Vazão média prevista </t>
  </si>
  <si>
    <t>50 ≤  VMP ≤ 100</t>
  </si>
  <si>
    <t>Estação de tratamento de esgoto sanitário</t>
  </si>
  <si>
    <t>CAF</t>
  </si>
  <si>
    <t xml:space="preserve">110.000  ≤ CAF ≤ 2.700.000 </t>
  </si>
  <si>
    <t>Aterro sanitário, inclusive Aterro Sanitário de Pequeno Porte – ASPP</t>
  </si>
  <si>
    <t xml:space="preserve">Quantidade operada de RSU </t>
  </si>
  <si>
    <t xml:space="preserve">60 ≤ Quat. Operada em RSU ≤ 1.000 </t>
  </si>
  <si>
    <t xml:space="preserve">20 ≤ Quat. Operada em RSU ≤ 250 </t>
  </si>
  <si>
    <t>Unidade de triagem de recicláveis e/ou de tratamento de resíduos orgânicos originados de resíduos sólidos urbanos.</t>
  </si>
  <si>
    <t xml:space="preserve">10  ≤ Área útil ≤ 50 </t>
  </si>
  <si>
    <t>Outras formas de destinação de resíduos sólidos urbanos não listadas ou não classificadas</t>
  </si>
  <si>
    <t xml:space="preserve">50≤ Área Total ≤ 100 </t>
  </si>
  <si>
    <t>Loteamento do solo urbano, exceto distritos industriais e similares</t>
  </si>
  <si>
    <t xml:space="preserve">25 ≤ Área Total ≤ 100 </t>
  </si>
  <si>
    <t>Distrito industrial e zona estritamente industrial, comercial ou logística</t>
  </si>
  <si>
    <t xml:space="preserve">Área alagada ao nível máximo de cheia </t>
  </si>
  <si>
    <t>10 ≤ Área≤ 50</t>
  </si>
  <si>
    <t>Barragens ou bacias de amortecimento de cheias</t>
  </si>
  <si>
    <t xml:space="preserve">2  ≤ Área útil ≤ 20 </t>
  </si>
  <si>
    <t>Diques de contenção de cheias de corpo d’água</t>
  </si>
  <si>
    <t xml:space="preserve">Volume de dragagem </t>
  </si>
  <si>
    <t>100.000  ≤ VD  ≤ 500.000</t>
  </si>
  <si>
    <t>2 ≤ Vazão  ≤ 20</t>
  </si>
  <si>
    <t>5  ≤ Área útil ≤ 220</t>
  </si>
  <si>
    <t>300&lt; CI &lt; 3500</t>
  </si>
  <si>
    <t>≥</t>
  </si>
  <si>
    <t>0,5  ≤ Área útil ≤ 5</t>
  </si>
  <si>
    <t>Central de recebimento, armazenamento temporário, triagem ou transbordo de sucata metálica, papel, papelão, plásticos ou vidro para reciclagem, não contaminados com óleos, graxas, agrotóxicos ou produtos químicos</t>
  </si>
  <si>
    <t>0,1  ≤ Área útil ≤ 2</t>
  </si>
  <si>
    <t>Central de recebimento, armazenamento, triagem e/ou transbordo de sucata metálica, papel, papelão, plásticos ou vidro para reciclagem, contaminados com óleos, graxas ou produtos químicos, exceto agrotóxicos</t>
  </si>
  <si>
    <t>0,5  ≤ Área útil ≤ 1</t>
  </si>
  <si>
    <t>Central de recebimento, armazenamento, triagem e/ou transbordo de embalagens plásticas usadas de óleos lubrificantes com ou sem sistema de picotagem ou outro processo de cominuição, e/ou filtros de óleo lubrificante</t>
  </si>
  <si>
    <t>Centrais e postos de recebimento de embalagens de agrotóxicos e afins, vazias ou contendo resíduos</t>
  </si>
  <si>
    <t xml:space="preserve">Nº de peças armazenadas </t>
  </si>
  <si>
    <t xml:space="preserve">3.000 ≤ nº de peças s ≤ 30.000 </t>
  </si>
  <si>
    <t>un.</t>
  </si>
  <si>
    <t>Central de recebimento, armazenamento, triagem e/ou transbordo de lâmpadas fluorescentes, de vapor de sódio, vapor de mercúrio, outros vapores metálicos, de luz mista e lâmpadas especiais que contenham mercúrio</t>
  </si>
  <si>
    <t>Central de recebimento, armazenamento, triagem e/ou transbordo de pilhas e baterias; ou baterias automotivas</t>
  </si>
  <si>
    <t>Central de recebimento, armazenamento, triagem e/ou transbordo de resíduos eletroeletrônicos com a separação de componentes que implique exposição de resíduos perigosos</t>
  </si>
  <si>
    <t>Central de recebimento, armazenamento, triagem e/ou transbordo de resíduos eletroeletrônicos, sem a separação de componentes, que não implique exposição de resíduos perigosos</t>
  </si>
  <si>
    <t>F-01-09-5</t>
  </si>
  <si>
    <t>Central de recebimento, armazenamento, triagem e/ou transbordo de outros resíduos não listados ou não classificados</t>
  </si>
  <si>
    <t>F-01-10-1</t>
  </si>
  <si>
    <t>10 ≤  CI ≤ 20</t>
  </si>
  <si>
    <t>Central de armazenamento temporário e/ou transferência de resíduos Classe I perigosos</t>
  </si>
  <si>
    <t xml:space="preserve">Capacidade de recebimento </t>
  </si>
  <si>
    <t xml:space="preserve">5 ≤  CR ≤ 15 </t>
  </si>
  <si>
    <t xml:space="preserve">Nº de veículos </t>
  </si>
  <si>
    <t xml:space="preserve">10 ≤  NºV ≤ 50 </t>
  </si>
  <si>
    <t>Transporte rodoviário de produtos e resíduos perigosos</t>
  </si>
  <si>
    <t>5 ≤  CI ≤ 30</t>
  </si>
  <si>
    <t>Reciclagem de plásticos com a utilização de processo de reciclagem a seco</t>
  </si>
  <si>
    <t>Reciclagem de plásticos com a utilização de processo de reciclagem a base de lavagem com água</t>
  </si>
  <si>
    <t>Reciclagem de embalagens de agrotóxicos</t>
  </si>
  <si>
    <t>5  ≤ Área útil ≤ 10</t>
  </si>
  <si>
    <t>Reciclagem de pilhas, baterias e acumuladores</t>
  </si>
  <si>
    <t xml:space="preserve">  2≤ Área útil ≤ 10</t>
  </si>
  <si>
    <t>Compostagem de resíduos industriais</t>
  </si>
  <si>
    <t xml:space="preserve">Nº de peças processadas </t>
  </si>
  <si>
    <t xml:space="preserve">3.000  ≤ Nº peças ≤ 30.000 </t>
  </si>
  <si>
    <t>Reciclagem de lâmpadas</t>
  </si>
  <si>
    <t>Reciclagem ou regeneração de outros resíduos classe 2 (não-perigosos) não especificados</t>
  </si>
  <si>
    <t>5 ≤  CI ≤ 20</t>
  </si>
  <si>
    <t>20 ≤  CI ≤ 100</t>
  </si>
  <si>
    <t>Rerrefino de óleos lubrificantes usados</t>
  </si>
  <si>
    <t>Reciclagem de eletroeletrônicos contendo clorofluorcarbonetos (CFC) ou hidroclorofluorcarbonos (HCFCs) em sua composição</t>
  </si>
  <si>
    <t>1,5  ≤ CI ≤ 15</t>
  </si>
  <si>
    <t>Reciclagem de eletroeletrônicos contendo resíduos perigosos classe I</t>
  </si>
  <si>
    <t>Aterro para resíduos perigosos - classe I</t>
  </si>
  <si>
    <t>Aterro para resíduos não perigosos – Classe II-A e II-B, exceto resíduos sólidos urbanos e resíduos da construção civil.</t>
  </si>
  <si>
    <t>0,5  ≤ CI ≤ 2,0</t>
  </si>
  <si>
    <t>Tratamento térmico de resíduos tais como incineração, pirólise, gaseificação e plasma</t>
  </si>
  <si>
    <t xml:space="preserve">110.000 ≤ CAF ≤ 2.700.000 </t>
  </si>
  <si>
    <t>Disposição final de resíduos de serviços de saúde (Grupos A4, B sólido não perigoso, E sem contaminação biológica, Grupo D, e Grupos A1, A2 e E com contaminação biológica submetidos a tratamento prévio) em aterro sanitário, aterro para resíduos não perigosos – classe II A, ou célula de disposição especial</t>
  </si>
  <si>
    <t xml:space="preserve">Quantidade operada </t>
  </si>
  <si>
    <t>1  ≤ QO ≤ 50</t>
  </si>
  <si>
    <t>Tratamento de resíduos de serviços de saúde (Grupos A e E com contaminação biológica), visando a redução ou eliminação da carga microbiana, tais como desinfecção química, autoclave ou micro-ondas</t>
  </si>
  <si>
    <t>60  ≤ CI ≤ 500</t>
  </si>
  <si>
    <t>Unidade de mistura e pré-condicionamento de resíduos para coprocessamento em fornos de clínquer</t>
  </si>
  <si>
    <t>Capacidade do forno de clínquer a ser utilizado</t>
  </si>
  <si>
    <t>200.000  ≤ Capacidade ≤ 1.000.000</t>
  </si>
  <si>
    <t>Coprocessamento de resíduos em forno de clínquer</t>
  </si>
  <si>
    <t>Outras formas de destinação de resíduos não listadas ou não classificadas</t>
  </si>
  <si>
    <t>40  &lt; CI ≤ 400</t>
  </si>
  <si>
    <t>100 &lt; CI ≤ 1000</t>
  </si>
  <si>
    <t xml:space="preserve">Capacidade de recebimento  </t>
  </si>
  <si>
    <t>150 &lt; CR ≤ 450</t>
  </si>
  <si>
    <t>100 &lt; CR ≤ 300</t>
  </si>
  <si>
    <t>Áreas de triagem, transbordo e armazenamento transitório e/ou reciclagem de resíduos da construção civil e volumosos</t>
  </si>
  <si>
    <t>Barragem de contenção de resíduos industriais</t>
  </si>
  <si>
    <t>90 &lt; CA ≤ 150</t>
  </si>
  <si>
    <t>500  ≤ CI ≤ 1500</t>
  </si>
  <si>
    <t>Lavanderias industriais para tingimento, amaciamento e outros acabamentos em roupas, peças do vestuário e higienização e lavagem de artefatos diversos</t>
  </si>
  <si>
    <t>Área construída</t>
  </si>
  <si>
    <t xml:space="preserve">0,1   ≤ Área Construída ≤  0,3 </t>
  </si>
  <si>
    <t>Serigrafia</t>
  </si>
  <si>
    <t>250 ≤ CA ≤ 3000</t>
  </si>
  <si>
    <t>150 ≤ CA ≤ 300</t>
  </si>
  <si>
    <t>120 ≤ CA ≤ 240</t>
  </si>
  <si>
    <t>Base de envasamento de Gás Liquefeito de Petróleo – GLP</t>
  </si>
  <si>
    <t xml:space="preserve">Volume comprimido </t>
  </si>
  <si>
    <t xml:space="preserve">10.000  ≤ VC ≤ 20.000 </t>
  </si>
  <si>
    <t>Unidades de compressão e distribuição de Gás Natural Comprimido – GNC a granel</t>
  </si>
  <si>
    <t xml:space="preserve">80 &lt; Área útil &lt; 200 </t>
  </si>
  <si>
    <t>Horticultura (floricultura, olericultura, fruticultura anual, viveiricultura e cultura de ervas medicinais e aromáticas)</t>
  </si>
  <si>
    <t xml:space="preserve">200 ≤  Área útil &lt; 1000 </t>
  </si>
  <si>
    <t>Culturas anuais, semiperenes e perenes, silvicultura e cultivos agrossilvipastoris, exceto horticultura</t>
  </si>
  <si>
    <t xml:space="preserve">Nº de cabeças </t>
  </si>
  <si>
    <t xml:space="preserve">150.000 ≤ NC ≤ 300.000      </t>
  </si>
  <si>
    <t>Avicultura</t>
  </si>
  <si>
    <t xml:space="preserve">4.000 ≤ NC ≤ 10.000      </t>
  </si>
  <si>
    <t>Suinocultura</t>
  </si>
  <si>
    <t xml:space="preserve">Área de pastagem </t>
  </si>
  <si>
    <t xml:space="preserve">600  ≤ Área de pastagem &lt; 1.000 </t>
  </si>
  <si>
    <t>Criação de bovinos, bubalinos, equinos, muares, ovinos e caprinos, em regime extensivo</t>
  </si>
  <si>
    <t xml:space="preserve">1.000 ≤ NC ≤ 2.000      </t>
  </si>
  <si>
    <t>Criação de bovinos, bubalinos, equinos, muares, ovinos e caprinos, em regime de confinamento</t>
  </si>
  <si>
    <t>5 ≤ Área Inundada ≤ 50</t>
  </si>
  <si>
    <t>Aquicultura convencional</t>
  </si>
  <si>
    <t xml:space="preserve">Volume útil </t>
  </si>
  <si>
    <t>1.000  ≤ VU ≤ 5.000</t>
  </si>
  <si>
    <t xml:space="preserve">Aquicultura em tanque-rede </t>
  </si>
  <si>
    <t xml:space="preserve">75.000  ≤ PN ≤ 100.000 </t>
  </si>
  <si>
    <t xml:space="preserve">5.000  ≤ PN ≤ 25.000 </t>
  </si>
  <si>
    <t xml:space="preserve">60.000  ≤ PN ≤ 600.000 </t>
  </si>
  <si>
    <t>Beneficiamento primário de produtos agrícolas: limpeza, lavagem, secagem, despolpamento, descascamento, classificação e/ou tratamento de sementes</t>
  </si>
  <si>
    <t>150 ≤ AI≤ 500</t>
  </si>
  <si>
    <t>Barragem de irrigação ou de perenização para agricultura</t>
  </si>
  <si>
    <t xml:space="preserve">10  ≤ Extensão ≤ 30 </t>
  </si>
  <si>
    <t>Canais de irrigação</t>
  </si>
  <si>
    <t>FATOR LOCACIONAL</t>
  </si>
  <si>
    <t xml:space="preserve">O empreendimento tem/terá impacto em: </t>
  </si>
  <si>
    <t>outros. Especificar:</t>
  </si>
  <si>
    <t>7.1</t>
  </si>
  <si>
    <t>Pessoa física</t>
  </si>
  <si>
    <t>Pessoa jurídica</t>
  </si>
  <si>
    <t xml:space="preserve">Proprietário </t>
  </si>
  <si>
    <t>Arrendatário</t>
  </si>
  <si>
    <t>Posseiro</t>
  </si>
  <si>
    <t>Outros. Especificar:</t>
  </si>
  <si>
    <t>Aplicável quando</t>
  </si>
  <si>
    <t>Sempre</t>
  </si>
  <si>
    <t>Atividades listadas no Anexo III da Instrução de Serviço Conjunta SEMAD FEAM nº 01/2013</t>
  </si>
  <si>
    <t>Vínculo do empreendedor com o empreendimento: Proprietário / Pessoa Jurídica</t>
  </si>
  <si>
    <t>Vínculo do empreendedor com o empreendimento: Arrendatário</t>
  </si>
  <si>
    <t>Vínculo do empreendedor com o empreendimento: Posseiro</t>
  </si>
  <si>
    <t>Associações ou Cooperativas de Catadores de Materiais Recicláveis</t>
  </si>
  <si>
    <t>Agricultor familiar e o empreendedor familiar rural, definidos nos termos do art. 3º da Lei federal nº 11.326, de 24 de julho de 2006, bem como as unidades produtivas em regime de agricultura familiar definidas em lei</t>
  </si>
  <si>
    <t>Reserva Particular do Patrimônio Natural – RPPN – na propriedade objeto do licenciamento ou Licenciamento Ambiental Simplificado – LAS –, em percentual superior a 20% (vinte por cento) da área total, podendo incluir a área de reserva legal nesse percentual</t>
  </si>
  <si>
    <r>
      <t xml:space="preserve"> Listagens: A-01; A-02; A-03; A-05; B-01; B-02; B-03; B-04; B-05; B-06; B-07; B-08; B-09; B-10; C-01; C-02; C-03; C-04; C-05; C-06; C-07; C-08; C-09; C-10; D-01; D-02; D-03; F-01; F-02; </t>
    </r>
    <r>
      <rPr>
        <sz val="11"/>
        <rFont val="Calibri"/>
        <family val="2"/>
        <scheme val="minor"/>
      </rPr>
      <t>F-05; F-06/ Códigos: E-01-04-1; E-01-09-0; E-01-10-4; E-01-11-2; E-01-12-0; E-01-15-5; E-02-02-1</t>
    </r>
    <r>
      <rPr>
        <sz val="11"/>
        <rFont val="Calibri"/>
        <family val="2"/>
        <scheme val="minor"/>
      </rPr>
      <t>.</t>
    </r>
  </si>
  <si>
    <t>Auto de vistoria do corpo de bombeiros (AVCB).</t>
  </si>
  <si>
    <t>Código F-06-01-7 Postos revendedores, postos ou pontos de abastecimento, instalações de sistemas retalhistas, postos flutuantes de combustíveis e postos revendedores de combustíveis de aviação</t>
  </si>
  <si>
    <t>Código E-04-01-4</t>
  </si>
  <si>
    <t>Implantação ou operação de atividade ou empreendimento em Terra Indígena</t>
  </si>
  <si>
    <t xml:space="preserve">Implantação ou operação de atividade ou empreendimento em Terra Quilombola </t>
  </si>
  <si>
    <t xml:space="preserve">O empreendimento localiza-se a uma distância inferior a um raio de 20 km de aeródromos (Área de Segurança Aeroportuária – ASA) e tem natureza atrativa de avifauna (especialmente código E-03-07-7)  </t>
  </si>
  <si>
    <t>Areia e cascalho, vetor norte, outros casos</t>
  </si>
  <si>
    <t xml:space="preserve">Nos casos de intervenção em APP após 22 de julho de 2008 ou em Reserva Legal </t>
  </si>
  <si>
    <t>Código F-02-01-1 Transporte rodoviário de produtos e resíduos perigosos</t>
  </si>
  <si>
    <t>Descrição dos produtos/resíduos a serem transportados.</t>
  </si>
  <si>
    <t>Empreendimento que representa impacto em bem cultural acautelado</t>
  </si>
  <si>
    <t>Relatório de Cumprimento de condicionantes, com as justificativa de descumprimento.</t>
  </si>
  <si>
    <t>Quando houver licença com condicionantes - ampliação ou renovação/mudança de modalidade.</t>
  </si>
  <si>
    <t>Empreendimemento com localização prevista em área de drenagem a montante de trecho de curso d’água enquadrado em classe especial</t>
  </si>
  <si>
    <t>Atividade ou empreendimento com impacto  real  ou potencial sobre cavidades naturais subterrâneas que estejam localizadas em sua ADA ou no entorno de 250 metros</t>
  </si>
  <si>
    <t>Modalidade</t>
  </si>
  <si>
    <t>RAS</t>
  </si>
  <si>
    <t>Cadastro</t>
  </si>
  <si>
    <t>Convencional</t>
  </si>
  <si>
    <t>Modalidade do licenciamento:</t>
  </si>
  <si>
    <t>Resposta obrigatória</t>
  </si>
  <si>
    <t>Preenchimento incompleto.</t>
  </si>
  <si>
    <t>documentos</t>
  </si>
  <si>
    <t>BASE</t>
  </si>
  <si>
    <t>Posto</t>
  </si>
  <si>
    <t>Loteamento</t>
  </si>
  <si>
    <t>F-02-01-1</t>
  </si>
  <si>
    <t>transporte</t>
  </si>
  <si>
    <t>A. contaminadas</t>
  </si>
  <si>
    <t>EAR</t>
  </si>
  <si>
    <t>E-02-01-1</t>
  </si>
  <si>
    <t>CGH</t>
  </si>
  <si>
    <t>EIA/RIMA</t>
  </si>
  <si>
    <t>areas contaminadas</t>
  </si>
  <si>
    <t>Em todos os casos em que não for exigido o EIA/RIMA ou este for dispensado</t>
  </si>
  <si>
    <t>6.1.</t>
  </si>
  <si>
    <t>sempre para RCA/EIA</t>
  </si>
  <si>
    <t>IS SEMAD FEAM nº 01/2013</t>
  </si>
  <si>
    <t>1.1 Empreendedor/Razão Social:</t>
  </si>
  <si>
    <t>1.2 CNPJ/CPF:</t>
  </si>
  <si>
    <t>2.2 CNPJ/CPF:</t>
  </si>
  <si>
    <t>3. Endereço para correspondência</t>
  </si>
  <si>
    <t>3.1 Endereço</t>
  </si>
  <si>
    <t>3.2 Município:</t>
  </si>
  <si>
    <t>3.4 Telefone:</t>
  </si>
  <si>
    <t>3.5 Email:</t>
  </si>
  <si>
    <t>4.1 Classe resultante do empreendimento</t>
  </si>
  <si>
    <t xml:space="preserve">51.1 Se sim, quais? </t>
  </si>
  <si>
    <t xml:space="preserve">5.1.2 Se sim, qual município com maior percentual da área da atividade? </t>
  </si>
  <si>
    <t xml:space="preserve">5.3 O empreendimento está localizado em zona: </t>
  </si>
  <si>
    <t xml:space="preserve">5.4 Trata-se de imóvel rural? </t>
  </si>
  <si>
    <t>6. Caracterização do empreendimento</t>
  </si>
  <si>
    <t xml:space="preserve">6.7 Nº de famílias residentes: </t>
  </si>
  <si>
    <t>Nº do (s) certificado (s):</t>
  </si>
  <si>
    <t>Sim. (Ir para item 7)</t>
  </si>
  <si>
    <t>Nº da DAC/IGAM:</t>
  </si>
  <si>
    <t>Licenciamento convencional. Preencher Tela 5.</t>
  </si>
  <si>
    <t>7. Declarações</t>
  </si>
  <si>
    <t>8. Relação de documentos</t>
  </si>
  <si>
    <t>Cavidade</t>
  </si>
  <si>
    <t>todos</t>
  </si>
  <si>
    <t>cadastro</t>
  </si>
  <si>
    <t xml:space="preserve">7.4 Trata-se de imóvel rural? </t>
  </si>
  <si>
    <t xml:space="preserve">7.5 Haverá necessidade de nova supressão/intervenção neste empreendimento, além dos itens relacionados nas perguntas 7.1 e 7.2 ? </t>
  </si>
  <si>
    <t>Sim. Responda as perguntas 7.6 e 7.7</t>
  </si>
  <si>
    <t xml:space="preserve">7.6 Ocorrerá supressão de vegetação?  </t>
  </si>
  <si>
    <t>7.6.1</t>
  </si>
  <si>
    <t xml:space="preserve">7.6.2 É vinculada, legal ou contratualmente, a empresas consumidoras de produtos florestais? </t>
  </si>
  <si>
    <t xml:space="preserve">7.7 Ocorrerá supressão/intervenção em Área de Preservação Permanente (APP)?   </t>
  </si>
  <si>
    <t xml:space="preserve">nativa (passe para o item 7.7)     </t>
  </si>
  <si>
    <t xml:space="preserve">plantada (responda o item 7.6.2) </t>
  </si>
  <si>
    <t>Regra RAS</t>
  </si>
  <si>
    <t>Outros que alteram a modalidade</t>
  </si>
  <si>
    <t>LAT</t>
  </si>
  <si>
    <t>LA</t>
  </si>
  <si>
    <t>Código DN 217/2017</t>
  </si>
  <si>
    <t>Empreendedor:</t>
  </si>
  <si>
    <t>Empreendimento:</t>
  </si>
  <si>
    <t>Classe do empreendimento:</t>
  </si>
  <si>
    <t>Modalidade do licenciamento ambiental:</t>
  </si>
  <si>
    <t>Data</t>
  </si>
  <si>
    <t>Anuência do órgão competente por proteger bem cultural acautelado.</t>
  </si>
  <si>
    <t>Autorização da Fundação Nacional do Índio (FUNAI).</t>
  </si>
  <si>
    <t>Autorização da Fundação Cultural Palmares.</t>
  </si>
  <si>
    <t>Trata-se de ampliação de aeroportos regionais regularizados, circunscrita aos limites do sítio aeroportuário e considerada de baixo potencial de impacto ambiental, nos termos da Resolução Conama 470/2015?</t>
  </si>
  <si>
    <t>Na recapacitação ou a repotenciação de Pequenas Centrais Hidrelétricas – PCHs:</t>
  </si>
  <si>
    <t>B-03-04-2</t>
  </si>
  <si>
    <t>E-03-07-9</t>
  </si>
  <si>
    <t>F-05-13-5</t>
  </si>
  <si>
    <t>F-05-13-7</t>
  </si>
  <si>
    <t>F-05-18-0</t>
  </si>
  <si>
    <t>F-05-18-1</t>
  </si>
  <si>
    <t>Codigos</t>
  </si>
  <si>
    <t>Outros fatores que alteram a modalide do licenciamento:</t>
  </si>
  <si>
    <t>§2º  do artigo 18  (DN 217/2017)</t>
  </si>
  <si>
    <t>§3º  do artigo 18  (DN 217/2017)</t>
  </si>
  <si>
    <t>Artigo 19  (DN 217/2017)</t>
  </si>
  <si>
    <t>Artigo 20  (DN 217/2017)</t>
  </si>
  <si>
    <t>E-01-09-0</t>
  </si>
  <si>
    <t>Aeroporto</t>
  </si>
  <si>
    <t>A-02-01-1</t>
  </si>
  <si>
    <t>A-02-03-8</t>
  </si>
  <si>
    <t>A-02-07-0</t>
  </si>
  <si>
    <t>A-02-09-7</t>
  </si>
  <si>
    <t>B-02-01-1</t>
  </si>
  <si>
    <t>B-03-01-8</t>
  </si>
  <si>
    <t>B-03-02-6</t>
  </si>
  <si>
    <t>B-03-03-4</t>
  </si>
  <si>
    <t>B-04-02-2</t>
  </si>
  <si>
    <t>B-04-04-9</t>
  </si>
  <si>
    <t>B-04-06-5</t>
  </si>
  <si>
    <t>B-05-01-0</t>
  </si>
  <si>
    <t>B-05-08-8</t>
  </si>
  <si>
    <t>B-09-01-6</t>
  </si>
  <si>
    <t>B-09-02-4</t>
  </si>
  <si>
    <t>B-10-01-3</t>
  </si>
  <si>
    <t>B-10-07-0</t>
  </si>
  <si>
    <t>C-03-01-8</t>
  </si>
  <si>
    <t>C-03-02-6</t>
  </si>
  <si>
    <t>C-04-01-4</t>
  </si>
  <si>
    <t>C-04-02-2</t>
  </si>
  <si>
    <t>C-04-03-0</t>
  </si>
  <si>
    <t>C-04-04-9</t>
  </si>
  <si>
    <t>C-04-08-1</t>
  </si>
  <si>
    <t>C-04-14-6</t>
  </si>
  <si>
    <t>C-04-15-4</t>
  </si>
  <si>
    <t>C-04-16-2</t>
  </si>
  <si>
    <t>C-04-17-0</t>
  </si>
  <si>
    <t>C-04-18-9</t>
  </si>
  <si>
    <t>C-04-20-0</t>
  </si>
  <si>
    <t>C-04-21-9</t>
  </si>
  <si>
    <t>C-05-01-0</t>
  </si>
  <si>
    <t>C-05-02-9</t>
  </si>
  <si>
    <t>C-08-09-1</t>
  </si>
  <si>
    <t>D-01-01-6</t>
  </si>
  <si>
    <t>D-01-02-3</t>
  </si>
  <si>
    <t>D-01-02-4</t>
  </si>
  <si>
    <t>D-01-02-5</t>
  </si>
  <si>
    <t>D-01-02- 6</t>
  </si>
  <si>
    <t>D-01-06-1</t>
  </si>
  <si>
    <t>D-01-08-2</t>
  </si>
  <si>
    <t>D-01-08-3</t>
  </si>
  <si>
    <t>E-01-01-5</t>
  </si>
  <si>
    <t>E-01-03-1</t>
  </si>
  <si>
    <t>E-01-04-1</t>
  </si>
  <si>
    <t>E-01-05-8</t>
  </si>
  <si>
    <t>E-01-05-9</t>
  </si>
  <si>
    <t>E-01-06-6</t>
  </si>
  <si>
    <t>E-01-07-4</t>
  </si>
  <si>
    <t>E-01-08-2</t>
  </si>
  <si>
    <t>E-01-10-4</t>
  </si>
  <si>
    <t>E-01-11-2</t>
  </si>
  <si>
    <t>E-01-12-0</t>
  </si>
  <si>
    <t>E-01-13-9</t>
  </si>
  <si>
    <t>E-01-14-7</t>
  </si>
  <si>
    <t>E-01-15-5</t>
  </si>
  <si>
    <t>E-01-15-6</t>
  </si>
  <si>
    <t>E-01-15-7</t>
  </si>
  <si>
    <t>E-02-01-2</t>
  </si>
  <si>
    <t>E-02-02-1</t>
  </si>
  <si>
    <t>E-02-02-2</t>
  </si>
  <si>
    <t>E-02-03-8</t>
  </si>
  <si>
    <t>E-02-05-4</t>
  </si>
  <si>
    <t>E-02-06-2</t>
  </si>
  <si>
    <t>E-02-06-3</t>
  </si>
  <si>
    <t>E-03-01-8</t>
  </si>
  <si>
    <t>E-03-02-6</t>
  </si>
  <si>
    <t>E-03-07-11</t>
  </si>
  <si>
    <t>E-05-01-1</t>
  </si>
  <si>
    <t>E-05-02-9</t>
  </si>
  <si>
    <t>E-05-04-5</t>
  </si>
  <si>
    <t>E-05-06-0</t>
  </si>
  <si>
    <t>E-05-06-1</t>
  </si>
  <si>
    <t>F-01-08-1</t>
  </si>
  <si>
    <t>F-01-09-1</t>
  </si>
  <si>
    <t>F-01-09-2</t>
  </si>
  <si>
    <t>F-01-09-3</t>
  </si>
  <si>
    <t>F-01-09-4</t>
  </si>
  <si>
    <t>F-01-10-2</t>
  </si>
  <si>
    <t>F-05-02-9</t>
  </si>
  <si>
    <t>F-05-09-6</t>
  </si>
  <si>
    <t>F-05-10-2</t>
  </si>
  <si>
    <t>F-05-10-7</t>
  </si>
  <si>
    <t>F-05-13-4</t>
  </si>
  <si>
    <t>F-05-14-1</t>
  </si>
  <si>
    <t>F-05-14-2</t>
  </si>
  <si>
    <t>F-05-15-0</t>
  </si>
  <si>
    <t>F-05-19-0</t>
  </si>
  <si>
    <t>F-06-04-6</t>
  </si>
  <si>
    <t>F-06-05-4</t>
  </si>
  <si>
    <t>F-06-06-2</t>
  </si>
  <si>
    <t>F-06-07-0</t>
  </si>
  <si>
    <t>G-01-03-1</t>
  </si>
  <si>
    <t>G-02-13-5</t>
  </si>
  <si>
    <t>G-05-02-0</t>
  </si>
  <si>
    <t>G-05-04-3</t>
  </si>
  <si>
    <t xml:space="preserve">Unidade </t>
  </si>
  <si>
    <t>formula</t>
  </si>
  <si>
    <t>PCH</t>
  </si>
  <si>
    <t>Resultado:</t>
  </si>
  <si>
    <t>Não se aplica.</t>
  </si>
  <si>
    <t xml:space="preserve">O empreendimento está localizado em área de vulnerabilidade natural muito alta e alta no Zoneamento Ecológico Econômico (disponível também na IDE-SISEMA) ? </t>
  </si>
  <si>
    <t>11.</t>
  </si>
  <si>
    <r>
      <rPr>
        <b/>
        <sz val="10"/>
        <color theme="1"/>
        <rFont val="Calibri"/>
        <family val="2"/>
        <scheme val="minor"/>
      </rPr>
      <t>Haverá</t>
    </r>
    <r>
      <rPr>
        <sz val="10"/>
        <color theme="1"/>
        <rFont val="Calibri"/>
        <family val="2"/>
        <scheme val="minor"/>
      </rPr>
      <t xml:space="preserve"> supressão de vegetação? </t>
    </r>
  </si>
  <si>
    <r>
      <rPr>
        <b/>
        <sz val="10"/>
        <color theme="1"/>
        <rFont val="Calibri"/>
        <family val="2"/>
        <scheme val="minor"/>
      </rPr>
      <t>Houve</t>
    </r>
    <r>
      <rPr>
        <sz val="10"/>
        <color theme="1"/>
        <rFont val="Calibri"/>
        <family val="2"/>
        <scheme val="minor"/>
      </rPr>
      <t xml:space="preserve"> supressão de vegetação em momento posterior à 22 de julho de 2008? </t>
    </r>
  </si>
  <si>
    <t>11.2</t>
  </si>
  <si>
    <t>Trifásico</t>
  </si>
  <si>
    <t>Concomitante</t>
  </si>
  <si>
    <t>Identificação do empreendimento a ser licenciado</t>
  </si>
  <si>
    <t>operação</t>
  </si>
  <si>
    <t>projeto</t>
  </si>
  <si>
    <t xml:space="preserve">instalação </t>
  </si>
  <si>
    <t>iniciada em:</t>
  </si>
  <si>
    <t>4. Dados das atividades do empreendimento</t>
  </si>
  <si>
    <t>4. Dados das renovações do empreendimento</t>
  </si>
  <si>
    <t>______/______/______/______</t>
  </si>
  <si>
    <t xml:space="preserve">Data de validade </t>
  </si>
  <si>
    <t>Relatório Ambiental Simplificado (RAS)</t>
  </si>
  <si>
    <t>1.3 Endereço:</t>
  </si>
  <si>
    <t>Complemento:</t>
  </si>
  <si>
    <t>2.3 Responsável legal:</t>
  </si>
  <si>
    <t>3.1 Endereço:</t>
  </si>
  <si>
    <t>2.4 Endereço:</t>
  </si>
  <si>
    <t>Caso sim, preencher quadro a seguir. Se ampliação, indicar na coluna "objeto do licenciamento" a atividade principal relacionada à ampliação.</t>
  </si>
  <si>
    <t>6.1 Área total do empreendimento (ha):</t>
  </si>
  <si>
    <t>6.2 Área útil (ha):</t>
  </si>
  <si>
    <t>6.3 Área construída (ha):</t>
  </si>
  <si>
    <t>6.4 Nº de funcionários setor de produção:</t>
  </si>
  <si>
    <t>6.5 Nº de funcionários setor administrativo:</t>
  </si>
  <si>
    <t>6.6 Nº total de funcionários:</t>
  </si>
  <si>
    <t>4.2 Classe resultante do empreendimento</t>
  </si>
  <si>
    <t>4.3 Outros processos de licenças deste empreendimento a serem renovadas:</t>
  </si>
  <si>
    <t>Certificado de Regularidade no Cadastro Técnico Federal.</t>
  </si>
  <si>
    <r>
      <t xml:space="preserve">Documentação necessária (apenas aqueles assinalados com </t>
    </r>
    <r>
      <rPr>
        <b/>
        <u/>
        <sz val="11"/>
        <color theme="0"/>
        <rFont val="Calibri"/>
        <family val="2"/>
        <scheme val="minor"/>
      </rPr>
      <t>x</t>
    </r>
    <r>
      <rPr>
        <b/>
        <sz val="11"/>
        <color theme="0"/>
        <rFont val="Calibri"/>
        <family val="2"/>
        <scheme val="minor"/>
      </rPr>
      <t>)</t>
    </r>
  </si>
  <si>
    <r>
      <t xml:space="preserve">5.5 Coordenadas geográficas, em </t>
    </r>
    <r>
      <rPr>
        <b/>
        <sz val="10"/>
        <color theme="1"/>
        <rFont val="Calibri"/>
        <family val="2"/>
        <scheme val="minor"/>
      </rPr>
      <t>SIRGAS 2000</t>
    </r>
    <r>
      <rPr>
        <sz val="10"/>
        <color theme="1"/>
        <rFont val="Calibri"/>
        <family val="2"/>
        <scheme val="minor"/>
      </rPr>
      <t>, para localização do PONTO CENTRAL do empreendimento:</t>
    </r>
  </si>
  <si>
    <t>Coordendas geográficas</t>
  </si>
  <si>
    <t>Coordenadas planas UTM</t>
  </si>
  <si>
    <t>Grau</t>
  </si>
  <si>
    <t>Minuto</t>
  </si>
  <si>
    <t>Segundo</t>
  </si>
  <si>
    <t>X=</t>
  </si>
  <si>
    <t>Y=</t>
  </si>
  <si>
    <t>(7 dígitos)</t>
  </si>
  <si>
    <t>Selecionar fuso</t>
  </si>
  <si>
    <t>Latitude</t>
  </si>
  <si>
    <t>Longitude</t>
  </si>
  <si>
    <r>
      <t xml:space="preserve">5.2 Coordenadas geográficas, em </t>
    </r>
    <r>
      <rPr>
        <b/>
        <sz val="10"/>
        <color theme="1"/>
        <rFont val="Calibri"/>
        <family val="2"/>
        <scheme val="minor"/>
      </rPr>
      <t>SIRGAS 2000</t>
    </r>
    <r>
      <rPr>
        <sz val="10"/>
        <color theme="1"/>
        <rFont val="Calibri"/>
        <family val="2"/>
        <scheme val="minor"/>
      </rPr>
      <t>, para localização do PONTO CENTRAL do empreendimento:</t>
    </r>
  </si>
  <si>
    <t xml:space="preserve">O empreendimento está localizado em mananciais, situados a montante do ponto de captação previsto ou existente, cujas águas estejam classificadas na Classe Especial? </t>
  </si>
  <si>
    <t>11.1</t>
  </si>
  <si>
    <t>12.</t>
  </si>
  <si>
    <t>12.1</t>
  </si>
  <si>
    <t>12.2</t>
  </si>
  <si>
    <t>12.3</t>
  </si>
  <si>
    <t>Renovação</t>
  </si>
  <si>
    <t>Justificativa: Renovação de LO.</t>
  </si>
  <si>
    <t>Regra</t>
  </si>
  <si>
    <t>1. Dados das atividades do empreendimento</t>
  </si>
  <si>
    <t>Modalidade: LAS RAS.</t>
  </si>
  <si>
    <t>Modalidade resultante:</t>
  </si>
  <si>
    <t>Modalidade Inicial</t>
  </si>
  <si>
    <t>(item 2,1 Tela 3)</t>
  </si>
  <si>
    <t>Preencher Tela 6.</t>
  </si>
  <si>
    <t>Estado</t>
  </si>
  <si>
    <t>Clique aqui para consultar no SIMMA se o município realiza licenciamento desta atividade.</t>
  </si>
  <si>
    <t>- haverá qualquer modificação na área do reservatório e no trecho de vazão reduzida - TVR?</t>
  </si>
  <si>
    <t>- serão necessárias alterações na outorga de direito de uso de recursos hídricos vigente?</t>
  </si>
  <si>
    <t>5.2 O empreendimento está localizado em qual bioma?</t>
  </si>
  <si>
    <t>- DECLARO, sob as penas da lei, que o empreendimento está apto a ser instalado, e somente operará com todos os sistemas de controle, devendo seguir todos os parâmetros e condições ambientais legalmente vigentes, dispondo de sistemas de gerenciamento dos aspectos ambientais, incluindo o controle de ruídos, de emissões atmosféricas, de efluentes líquidos e de resíduos sólidos, bem como a reabilitação de áreas degradadas.</t>
  </si>
  <si>
    <t xml:space="preserve">- DECLARO, sob as penas da lei, que o empreendimento está apto a operar de acordo com todas as condições e parâmetros ambientais legalmente vigentes, dispondo de sistemas de gerenciamento dos aspectos ambientais, incluindo o controle de ruídos, de emissões atmosféricas, de efluentes líquidos e de resíduos sólidos, bem como a reabilitação de áreas degradadas. </t>
  </si>
  <si>
    <t>- DECLARO, sob as penas da lei, que, na data de hoje, consultei o Cadastro dos Sistemas Municipais de Meio Ambiente de Minas Gerais – SIMMA e o município no qual o empreendimento está localizado não está apto a exercer a atribuição originária de licenciamento das atividades acima.</t>
  </si>
  <si>
    <t>7.1 Caso já tenha processo de intervenção ambiental ou de intervenção em APP ou pedido de Declaração de Colheita e Comercialização (protocolados e/ou em análise no IEF) referente a esse empreendimento informar o (s) número (s):</t>
  </si>
  <si>
    <t>7.2 Caso já tenha Autorização para Intervenção Ambiental ou Declaração de Colheita e Comercialização liberada para esse empreendimento informar o (s) número (s):</t>
  </si>
  <si>
    <t>LICENCIAMENTO AMBIENTAL SIMPLIFICADO - LAS Cadastro</t>
  </si>
  <si>
    <t>LICENCIAMENTO AMBIENTAL SIMPLIFICADO COM RELATÓRIO AMBIENTAL SIMPLIFICADO -                        LAS RAS</t>
  </si>
  <si>
    <t>LICENCIAMENTO AMBIENTAL CONCOMITANTE (LAC) OU TRIFÁSICO (LAT)</t>
  </si>
  <si>
    <t>http://idesisema.meioambiente.mg.gov.br/</t>
  </si>
  <si>
    <t>ATENÇÃO: Atividade pode ser licenciada pelo município. (DN COPAM nº 213/17)</t>
  </si>
  <si>
    <t>Preencher Tela 7.</t>
  </si>
  <si>
    <t>TextoAuxiliar</t>
  </si>
  <si>
    <t>Nome legível do responsável pelo preenchimento do FCE e assinatura</t>
  </si>
  <si>
    <t>Não utilizado</t>
  </si>
  <si>
    <t>DAE (taxa de licenc.) e seu comprovante de pagamento.</t>
  </si>
  <si>
    <t>Procuração ou equivalente de quem assina o FCE.</t>
  </si>
  <si>
    <t>Declaração Municipal (uso e ocupação do solo).</t>
  </si>
  <si>
    <t>CPF e Carteira de Identidade do Requerente.</t>
  </si>
  <si>
    <t>CNPJ e contrato social (atualizado) da empresa requerente.</t>
  </si>
  <si>
    <t>Contrato de arrendamento/Comodato.</t>
  </si>
  <si>
    <t>Certidão de Registro do Imóvel destinado ao empreendimento.</t>
  </si>
  <si>
    <t>Declaração de posse do imóvel ou carta de anuência.</t>
  </si>
  <si>
    <t>Declaração de Aptidão ao Pronaf (DAP).</t>
  </si>
  <si>
    <t>Parecer do III Comando Aéreo Regional.</t>
  </si>
  <si>
    <t>Plano de Emergência Ambiental, acompanhado de ART.</t>
  </si>
  <si>
    <t>Empreendimentos localizados em Unidade de Conservação de Proteção Integral, nas hipóteses previstas em lei, de acordo com a Tabela 4 da DN 217/2017, enquadrando-se, assim, em critério locacional de peso 2.</t>
  </si>
  <si>
    <t>Empreendimentos localizados em zona de amortecimento de Unidade de Conservação de Proteção Integral, ou na faixa de  km do seu entorno quando não houver zona de amortecimento estabelecida por Plano de Manejo; excluídas as áreas urbanas, de acordo com a Tabela 4 da DN 217/2017, enquadrando-se, assim, em critério locacional de peso 1.</t>
  </si>
  <si>
    <t>Empreendimentos localizados em Unidade de Conservação de Uso Sustentável, exceto APA, de acordo com a Tabela 4 da DN 217/2017, enquadrando-se, assim, em critério locacional de peso 1.</t>
  </si>
  <si>
    <t>Empreendimentos localizados em Reserva da Biosfera, excluídas as áreas urbanas,  de acordo com a Tabela 4 da DN 217/2017, enquadrando-se, assim, em critério locacional de peso 1.</t>
  </si>
  <si>
    <t>Empreendimentos localizados em Corredor Ecológico formalmente instituído, conforme previsão legal,  de acordo com a Tabela 4 da DN 217/2017, enquadrando-se, assim, em critério locacional de peso 1.</t>
  </si>
  <si>
    <t>Empreendimentos localizados em áreas designadas como Sítios Ramsar,  de acordo com a Tabela 4 da DN 217/2017, enquadrando-se, assim, em critério locacional de peso 2.</t>
  </si>
  <si>
    <t>Empreendimentos que farão captação de água superficial em Área de Conflito por uso de recursos hídricos,  de acordo com a Tabela 4 da DN 217/2017, enquadrando-se, assim, em critério locacional de peso 2.</t>
  </si>
  <si>
    <t>Relatório Ambiental Simplificado (RAS) de Renovação</t>
  </si>
  <si>
    <t xml:space="preserve">ORIENTAÇÃO PARA FORMALIZAÇÃO DE PROCESSO                                                                              </t>
  </si>
  <si>
    <t>Estudo referente a critério locacional (Captação de água superficial em Área de Conflito por uso de recursos hídricos).</t>
  </si>
  <si>
    <t>Estudo referente a critério locacional (Corredor Ecológico).</t>
  </si>
  <si>
    <t>Estudo referente a critério locacional (Reserva da Biosfera).</t>
  </si>
  <si>
    <t>Estudo referente a critério locacional (Sítos Ramsar).</t>
  </si>
  <si>
    <t>Estudo referente a critério locacional (Unidade de Conservação de Proteção Integral).</t>
  </si>
  <si>
    <t>Estudo referente a critério locacional (Unidade de Conservação de Uso Sustentável).</t>
  </si>
  <si>
    <t>Estudo referente a critério locacional (Zona de Amortecimento de Unidade de Conservação de Proteção Integral).</t>
  </si>
  <si>
    <t>Orientação para formalização de processo de licenciamento ambiental (FOB).</t>
  </si>
  <si>
    <t>Vedações</t>
  </si>
  <si>
    <t xml:space="preserve">Justificativa: </t>
  </si>
  <si>
    <t>(Tela 2)</t>
  </si>
  <si>
    <t>Item/itens</t>
  </si>
  <si>
    <t>ATENÇÃO: Vedado.</t>
  </si>
  <si>
    <t>Não. Passe para módulo 3.</t>
  </si>
  <si>
    <t xml:space="preserve">O empreendimento está localizado na APA Carste ou na APA Morro da Pedreira ? </t>
  </si>
  <si>
    <t>Justificativa:  §3º  do art. 18.</t>
  </si>
  <si>
    <t>Justificativa:  §2º  do art.18.</t>
  </si>
  <si>
    <t>eia/rima</t>
  </si>
  <si>
    <t>2.2.3. Trata-se de processo com obrigatoriedade de instrução com EIA/RIMA por:</t>
  </si>
  <si>
    <t>Vetor norte</t>
  </si>
  <si>
    <t>Listagem G</t>
  </si>
  <si>
    <t>Quantidade atual utilizada</t>
  </si>
  <si>
    <r>
      <t xml:space="preserve">Quantidade </t>
    </r>
    <r>
      <rPr>
        <b/>
        <sz val="8"/>
        <rFont val="Calibri"/>
        <family val="2"/>
        <scheme val="minor"/>
      </rPr>
      <t>(máxima)</t>
    </r>
  </si>
  <si>
    <t xml:space="preserve">6.1 A Utilização do Recurso Hídrico é/será exclusiva de Concessionária Local?  </t>
  </si>
  <si>
    <t>6.2 Há/ haverá captação de água superficial em Área de Conflito por uso de recursos hídricos?</t>
  </si>
  <si>
    <t>6.3 Faz uso de Autorização / Regularização para Intervenção Ambiental?</t>
  </si>
  <si>
    <t>Não. (Passe e encerra esse tópico)</t>
  </si>
  <si>
    <t>1.4 Nº:</t>
  </si>
  <si>
    <t>1.5 Complemento:</t>
  </si>
  <si>
    <t>1.6 Bairro:</t>
  </si>
  <si>
    <t>1.7 Caixa Postal:</t>
  </si>
  <si>
    <t>1.8 CEP:</t>
  </si>
  <si>
    <t>1.9 Município:</t>
  </si>
  <si>
    <t>1.10 UF:</t>
  </si>
  <si>
    <t>1.11 Telefone:</t>
  </si>
  <si>
    <t>1.12 Email:</t>
  </si>
  <si>
    <t>2.5 Nº:</t>
  </si>
  <si>
    <t>2.6 Complemento:</t>
  </si>
  <si>
    <t>2.7 Bairro:</t>
  </si>
  <si>
    <t>2.8 Caixa Postal:</t>
  </si>
  <si>
    <t>2.9 CEP:</t>
  </si>
  <si>
    <t>2.10 Município:</t>
  </si>
  <si>
    <t>2.11 UF:</t>
  </si>
  <si>
    <t>2.12 Telefone:</t>
  </si>
  <si>
    <t>2.13 Email:</t>
  </si>
  <si>
    <t xml:space="preserve">2.14 Referência do local: </t>
  </si>
  <si>
    <t xml:space="preserve">2.15 Microempresa ou microempreendedor individual: </t>
  </si>
  <si>
    <t xml:space="preserve">2.16 Agricultor Familiar ou Empreendedor Familiar Rural: </t>
  </si>
  <si>
    <t>2.17 Associação ou cooperativas de catadores de materiais recicláveis:</t>
  </si>
  <si>
    <t>2.18 Possui RPPN maior que 20% da área total do imóvel:</t>
  </si>
  <si>
    <t>2.17 Associação ou cooperativa de catadores de materiais recicláveis:</t>
  </si>
  <si>
    <t>Aguardando preenchimento.</t>
  </si>
  <si>
    <t>1. Identificação do empreendimento</t>
  </si>
  <si>
    <t>CNPJ nº</t>
  </si>
  <si>
    <t>CPF nº</t>
  </si>
  <si>
    <t>1.3 Empreendimento/Razão Social:</t>
  </si>
  <si>
    <t>1.5 Responsável legal:</t>
  </si>
  <si>
    <t>1.6 Endereço:</t>
  </si>
  <si>
    <t>1.7 Nº:</t>
  </si>
  <si>
    <t>1.8 Complemento:</t>
  </si>
  <si>
    <t>1.9 Bairro:</t>
  </si>
  <si>
    <t>1.10 CEP:</t>
  </si>
  <si>
    <t>1.11 Município:</t>
  </si>
  <si>
    <t>1.12 UF:</t>
  </si>
  <si>
    <t>1.13 Telefone:</t>
  </si>
  <si>
    <t>1.14 Email:</t>
  </si>
  <si>
    <t>1.15 Supram:</t>
  </si>
  <si>
    <t>2. Dados das atividades do empreendimento</t>
  </si>
  <si>
    <t>Descrição</t>
  </si>
  <si>
    <t>2.2 Trata-se de atividade listada no Anexo Único da Deliberação Normativa COPAM nº 217/17?</t>
  </si>
  <si>
    <r>
      <t>Sim.</t>
    </r>
    <r>
      <rPr>
        <sz val="8"/>
        <rFont val="Calibri"/>
        <family val="2"/>
        <scheme val="minor"/>
      </rPr>
      <t xml:space="preserve"> (As atividades abaixo serão preenchidas de acordo as informações prestadas no módulo 4, Tela 3)</t>
    </r>
  </si>
  <si>
    <r>
      <rPr>
        <b/>
        <sz val="10"/>
        <rFont val="Calibri"/>
        <family val="2"/>
        <scheme val="minor"/>
      </rPr>
      <t>GOVERNO DO ESTADO DE MINAS GERAIS</t>
    </r>
    <r>
      <rPr>
        <sz val="10"/>
        <rFont val="Calibri"/>
        <family val="2"/>
        <scheme val="minor"/>
      </rPr>
      <t xml:space="preserve">
SECRETARIA DE ESTADO DE MEIO AMBIENTE E DESENVOLVIMENTO SUSTENTÁVEL
Superintendência Regional de Meio Ambiente – Supram</t>
    </r>
  </si>
  <si>
    <t>Triângulo Mineiro e Alto Paranaíba</t>
  </si>
  <si>
    <t>Alto São Francisco</t>
  </si>
  <si>
    <t>Zona da Mata</t>
  </si>
  <si>
    <t xml:space="preserve">Leste de Minas </t>
  </si>
  <si>
    <t xml:space="preserve">Sul de Minas </t>
  </si>
  <si>
    <t>Central - Metropolitana</t>
  </si>
  <si>
    <t>Noroeste</t>
  </si>
  <si>
    <t xml:space="preserve">Norte de Minas </t>
  </si>
  <si>
    <r>
      <t>Esta certidão não exime o requerente de obter</t>
    </r>
    <r>
      <rPr>
        <sz val="12"/>
        <color theme="1"/>
        <rFont val="Arial"/>
        <family val="2"/>
      </rPr>
      <t xml:space="preserve"> junto aos órgãos ambientais competentes outorga para direito de uso de recursos hídricos, autorização para intervenção em área de preservação permanente e supressão de vegetação e averbar a reserva legal, assim como da anuência do órgão gestor em caso de estar situado no entorno de unidade de conservação do grupo de proteção integral ou em unidade de conservação do grupo de uso sustentável.</t>
    </r>
  </si>
  <si>
    <t>Atividade passível de licenciamento, portanto, não dispensado.</t>
  </si>
  <si>
    <t>Dispensa</t>
  </si>
  <si>
    <t>Não existe</t>
  </si>
  <si>
    <t>Abaixo</t>
  </si>
  <si>
    <t>Final</t>
  </si>
  <si>
    <t>ABAIXO</t>
  </si>
  <si>
    <t>Formulas</t>
  </si>
  <si>
    <t>CNPJ/CPF</t>
  </si>
  <si>
    <t xml:space="preserve">Segundo informação do requerente, o empreendimento desenvolve, no muncípio de </t>
  </si>
  <si>
    <t xml:space="preserve">no Estado de Minas Gerais, </t>
  </si>
  <si>
    <t>a(s) atividade(s) de:</t>
  </si>
  <si>
    <t>modelo 1</t>
  </si>
  <si>
    <t>modelo 2</t>
  </si>
  <si>
    <t>Qual usar:</t>
  </si>
  <si>
    <t>2. Outros fatores que alteram a modalidade do licenciamento na DN COPAM nº 217/17</t>
  </si>
  <si>
    <t>Coordenadas geográficas</t>
  </si>
  <si>
    <r>
      <t xml:space="preserve">6.1.1 Se </t>
    </r>
    <r>
      <rPr>
        <b/>
        <sz val="10"/>
        <color theme="1"/>
        <rFont val="Calibri"/>
        <family val="2"/>
        <scheme val="minor"/>
      </rPr>
      <t>Não</t>
    </r>
    <r>
      <rPr>
        <sz val="10"/>
        <color theme="1"/>
        <rFont val="Calibri"/>
        <family val="2"/>
        <scheme val="minor"/>
      </rPr>
      <t>, o preenchimento do quadro a seguir é obrigatório.</t>
    </r>
  </si>
  <si>
    <t>2.13 E-mail:</t>
  </si>
  <si>
    <t>3.5 E-mail:</t>
  </si>
  <si>
    <t xml:space="preserve">7. Autorização para intervenção ambiental e/ou intervenção em área de preservação 
 permanente e/ou Declaração de Colheita e comercialização 
</t>
  </si>
  <si>
    <t>MÓDULO 1. CRITÉRIOS LOCACIONAIS DE ENQUADRAMENTO</t>
  </si>
  <si>
    <t>MÓDULO 2. FATORES DE RESTRIÇÃO OU VEDAÇÃO</t>
  </si>
  <si>
    <t>MÓDULO 3. OUTRAS INTERVENÇÕES</t>
  </si>
  <si>
    <t>MÓDULO 5. CARACTERIZAÇÃO DO EMPREENDIMENTO</t>
  </si>
  <si>
    <t>Descrever atividade efetiva do empreendimento</t>
  </si>
  <si>
    <t>1.2</t>
  </si>
  <si>
    <t>1.4</t>
  </si>
  <si>
    <t>não é passível de licenciamento ambiental no âmbito estadual.</t>
  </si>
  <si>
    <t>DECLARAÇÃO DE DISPENSA DE LICENCIAMENTO AMBIENTAL</t>
  </si>
  <si>
    <t>Local e data</t>
  </si>
  <si>
    <t>NOTAS:</t>
  </si>
  <si>
    <r>
      <t xml:space="preserve">2. </t>
    </r>
    <r>
      <rPr>
        <sz val="10"/>
        <color theme="1"/>
        <rFont val="Calibri"/>
        <family val="2"/>
        <scheme val="minor"/>
      </rPr>
      <t>Esta declaração não exime o responsável pelo empreendimento de obter junto aos órgãos ambientais competentes outorga para direito de uso de recursos hídricos, autorização para intervenção em área de preservação permanente e supressão de vegetação, registro no cadastro ambiental rural, além de obter a anuência do órgão gestor em caso de estar situado no entorno de unidade de conservação do grupo de proteção integral ou em unidade de conservação do grupo de uso sustentável.</t>
    </r>
  </si>
  <si>
    <t>4. O órgão ambiental poderá convocar o empreendedor ao licenciamento ambiental deste empreendimento nos casos em que considerar necessário, conforme dispõe a legislação em vigor, sem prejuízo da obtenção de outras licenças e autorizações cabíveis.</t>
  </si>
  <si>
    <t>3. Esta declaração não dispensa o licenciamento ambiental no âmbito municipal.</t>
  </si>
  <si>
    <t>DAE</t>
  </si>
  <si>
    <t>Para preenchimento do campo “Informações Complementares” do Documento de Arrecadação Estadual (DAE) do LAS Cadastro, as informações abaixo poderão ser copiadas e coladas:</t>
  </si>
  <si>
    <t>2.1 Empreendimento/Razão Social:</t>
  </si>
  <si>
    <t>Texto final</t>
  </si>
  <si>
    <t>2.1 A atividade principal a ser licenciada se enquadra em alguma das situações a seguir:</t>
  </si>
  <si>
    <t>Resposta aos itens 10 e 10.1, módulo 1 (Tela 1)</t>
  </si>
  <si>
    <t>Atenção:  EMISSÃO DE DAE</t>
  </si>
  <si>
    <t>FORMULÁRIO DE CARACTERIZAÇÃO DO EMPREENDIMENTO</t>
  </si>
  <si>
    <t>MÓDULO 4. CLASSIFICAÇÃO DAS ATIVIDADES</t>
  </si>
  <si>
    <t>Instruções básicas:</t>
  </si>
  <si>
    <t>- Tela 1: Módulo 1. Critérios locacionais de enquadramento;</t>
  </si>
  <si>
    <t>- Tela 2: Módulo 2. Fatores de restrição ou vedação e Módulo 3. Outras intervenções;</t>
  </si>
  <si>
    <t>- Tela 3: Módulo 4. Classificação das atividades.</t>
  </si>
  <si>
    <t>O módulo 5 corresponde a caracterização do empreendimento e é específica por modalidade/fase, sendo:</t>
  </si>
  <si>
    <t>- Tela 4: LAS Cadastro;</t>
  </si>
  <si>
    <t>- Tela 5: LAS RAS;</t>
  </si>
  <si>
    <t>- Tela 6: Licenciamento Ambiental Concomitante (LAC) ou Trifásico (LAT);</t>
  </si>
  <si>
    <t>- Tela 7 – Renovação (de licenças de operação).</t>
  </si>
  <si>
    <t>Instruções detalhadas estão disponíveis no documento “Manual de Preenchimento FCE", disponível no site do Sistema de Requerimento de Licenciamento Ambiental na aba "Perguntas Frequentes".</t>
  </si>
  <si>
    <t>MÓDULO 5. DECLARAÇÃO DE DISPENSA DE LICENCIAMENTO AMBIENTAL</t>
  </si>
  <si>
    <t xml:space="preserve">Justificativa adicional:  </t>
  </si>
  <si>
    <t>Sempre, exceto nos casos de isenção (itens 7, 16, 21 e 22)</t>
  </si>
  <si>
    <t>código(s):</t>
  </si>
  <si>
    <t>empreendimento:</t>
  </si>
  <si>
    <t>CNPJ/CPF:</t>
  </si>
  <si>
    <t>município:</t>
  </si>
  <si>
    <t>classe:</t>
  </si>
  <si>
    <t>critério locacional:</t>
  </si>
  <si>
    <t>Sim. Se sim, informar nº do CAR.</t>
  </si>
  <si>
    <t>Nº do(s) Recibo(s) de Inscrição no CAR:</t>
  </si>
  <si>
    <t>FCE - Formulário de Caracterização do Empreendimento. (Arquivo assinado, digitalizado).</t>
  </si>
  <si>
    <t>FCE - Formulário de Caracterização do Empreendimento.  (Planilha completa do excel em xlsx.)</t>
  </si>
  <si>
    <t>Para o correto enquadramento do empreendimento, é necessário o preenchimento das seguintes abas, que compõe o Formulário de Caracterização do Empreendimento:</t>
  </si>
  <si>
    <r>
      <t xml:space="preserve">Para formalização do processo, é necessário o envio, no Sistema de Requerimento de Licenciamento Ambiental, dos dois arquivos do FCE:
</t>
    </r>
    <r>
      <rPr>
        <b/>
        <sz val="11"/>
        <color theme="1"/>
        <rFont val="Calibri"/>
        <family val="2"/>
        <scheme val="minor"/>
      </rPr>
      <t>- a versão completa* do FCE que foi impressa, assinada e digitalizada (Módulos de 1 a 5);
- a versão completa da planilha em formato excel (xlsx).</t>
    </r>
    <r>
      <rPr>
        <sz val="11"/>
        <color theme="1"/>
        <rFont val="Calibri"/>
        <family val="2"/>
        <scheme val="minor"/>
      </rPr>
      <t xml:space="preserve">
</t>
    </r>
    <r>
      <rPr>
        <b/>
        <sz val="11"/>
        <color rgb="FFFF0000"/>
        <rFont val="Calibri"/>
        <family val="2"/>
        <scheme val="minor"/>
      </rPr>
      <t xml:space="preserve">*Atenção: </t>
    </r>
    <r>
      <rPr>
        <sz val="11"/>
        <color theme="1"/>
        <rFont val="Calibri"/>
        <family val="2"/>
        <scheme val="minor"/>
      </rPr>
      <t xml:space="preserve">A versão completa do FCE é composta dos módulos 1 a 5. Ou seja, das Telas 1 a 3 e aquela do módulo 5 específica da caracterização da modalidade/fase (Tela 4 – LAS Cadastro; Tela 5 – LAS RAS; Tela 6 – licenciamento concomitante ou trifásico; Tela 7 – Renovação).
</t>
    </r>
  </si>
  <si>
    <r>
      <t xml:space="preserve">Os itens 5 a 9 dessa seção são apenas para os municípios do </t>
    </r>
    <r>
      <rPr>
        <b/>
        <u/>
        <sz val="10"/>
        <rFont val="Calibri"/>
        <family val="2"/>
        <scheme val="minor"/>
      </rPr>
      <t xml:space="preserve">Vetor Norte da Região Metropolitana de Belo Horizonte. </t>
    </r>
    <r>
      <rPr>
        <b/>
        <sz val="9"/>
        <rFont val="Calibri"/>
        <family val="2"/>
        <scheme val="minor"/>
      </rPr>
      <t>(Caso não se aplique, passar para Módulo 3.)</t>
    </r>
  </si>
  <si>
    <t>DAIA</t>
  </si>
  <si>
    <t xml:space="preserve">Haverá manejo sustentável da vegetação nativa? </t>
  </si>
  <si>
    <t>Termo de compromisso IEF</t>
  </si>
  <si>
    <t>Recurso Hídrico</t>
  </si>
  <si>
    <t>Resposta negativa ao item 6.8 (Cadastro) ou 6.1 (RAS)</t>
  </si>
  <si>
    <t>Renovação de licença</t>
  </si>
  <si>
    <r>
      <t>2.1 Trata-se de atividade</t>
    </r>
    <r>
      <rPr>
        <b/>
        <sz val="10"/>
        <color theme="1"/>
        <rFont val="Calibri"/>
        <family val="2"/>
        <scheme val="minor"/>
      </rPr>
      <t xml:space="preserve"> não</t>
    </r>
    <r>
      <rPr>
        <sz val="10"/>
        <color theme="1"/>
        <rFont val="Calibri"/>
        <family val="2"/>
        <scheme val="minor"/>
      </rPr>
      <t xml:space="preserve"> listada no Anexo Único da Deliberação Normativa COPAM nº 217/17?</t>
    </r>
  </si>
  <si>
    <t>Sim. Descrever, sucintamente, a(s) atividade(s) realizada(s) no empreendimento no quadro abaixo:</t>
  </si>
  <si>
    <t>1. Para que tenha validade, esta declaração deverá ser enviada para o Sistema de Requerimento de Licenciamento Ambiental e sempre estar acompanhada do número de protocolo de envio ao órgão ambiental.</t>
  </si>
  <si>
    <t>Estudo de Impacto Ambiental (EIA) e Relatório de Impacto Ambiental (RIMA) com ART.</t>
  </si>
  <si>
    <t>Cópia do Documento Autorizativo para Intervenção Ambiental (DAIA).</t>
  </si>
  <si>
    <t>Cópia da autorização para intervenção em recurso hídrico (do certificado de outorga, do cadastro ou da certidão).</t>
  </si>
  <si>
    <t>Relatório Ambiental Simplificado (RAS).</t>
  </si>
  <si>
    <t>Relatório de Avaliação de Desempenho Ambiental (RADA).</t>
  </si>
  <si>
    <t>Plano de Controle Ambiental (PCA) com ART.</t>
  </si>
  <si>
    <t>Relatório de Controle Ambiental (RCA) com ART.</t>
  </si>
  <si>
    <t xml:space="preserve">As atividades declaradas não estão listadas no Anexo Único da Deliberação Normativa COPAM nº 217, de 06 de dezembro de 2017, e, portanto, não são passíveis de licenciamento ambiental pelo Conselho Estadual de Política Ambiental – COPAM. </t>
  </si>
  <si>
    <r>
      <t>Para as atividades declaradas, o porte e o potencial poluidor do empreendimento são inferiores àqueles relacionados no Anexo Único da Deliberação Normativa COPAM nº 217, de 06 de dezembro de 2017</t>
    </r>
    <r>
      <rPr>
        <sz val="11"/>
        <color rgb="FF3366FF"/>
        <rFont val="Arial"/>
        <family val="2"/>
      </rPr>
      <t>,</t>
    </r>
    <r>
      <rPr>
        <sz val="11"/>
        <color rgb="FFFF0000"/>
        <rFont val="Arial"/>
        <family val="2"/>
      </rPr>
      <t xml:space="preserve"> </t>
    </r>
    <r>
      <rPr>
        <sz val="11"/>
        <color theme="1"/>
        <rFont val="Arial"/>
        <family val="2"/>
      </rPr>
      <t>não sendo, portanto, passível de licenciamento ambiental para funcionamento pelo Conselho Estadual de Política Ambiental – COPAM.</t>
    </r>
  </si>
  <si>
    <r>
      <t xml:space="preserve">4. Dados das atividades </t>
    </r>
    <r>
      <rPr>
        <b/>
        <i/>
        <sz val="10"/>
        <color theme="1"/>
        <rFont val="Calibri"/>
        <family val="2"/>
        <scheme val="minor"/>
      </rPr>
      <t>adicionais</t>
    </r>
    <r>
      <rPr>
        <b/>
        <sz val="10"/>
        <color theme="1"/>
        <rFont val="Calibri"/>
        <family val="2"/>
        <scheme val="minor"/>
      </rPr>
      <t xml:space="preserve"> do empreendimento</t>
    </r>
  </si>
  <si>
    <t>É necessário listar outras atividades além das descritas acima?</t>
  </si>
  <si>
    <r>
      <t xml:space="preserve">Processo na ANM </t>
    </r>
    <r>
      <rPr>
        <sz val="8"/>
        <color theme="1"/>
        <rFont val="Calibri"/>
        <family val="2"/>
        <scheme val="minor"/>
      </rPr>
      <t>(caso de mineração)</t>
    </r>
  </si>
  <si>
    <r>
      <t xml:space="preserve">2.2.4. A atividade </t>
    </r>
    <r>
      <rPr>
        <b/>
        <sz val="10"/>
        <color theme="1"/>
        <rFont val="Calibri"/>
        <family val="2"/>
        <scheme val="minor"/>
      </rPr>
      <t xml:space="preserve">principal </t>
    </r>
    <r>
      <rPr>
        <sz val="10"/>
        <color theme="1"/>
        <rFont val="Calibri"/>
        <family val="2"/>
        <scheme val="minor"/>
      </rPr>
      <t>a ser licenciada é uma instalação de sistema de abastecimento aéreo de combustíveis com capacidade total de armazenagem até 15 m³, desde que destinadas exclusivamente ao abastecimento do detentor das instalações?</t>
    </r>
  </si>
  <si>
    <t xml:space="preserve">Nº da Portaria(s)/ano(s): </t>
  </si>
  <si>
    <t>Cópia da Portaria do Instituto Estadual de Florestas reconhecendo a criação de Reserva Particular do Patrimônio Natural (RPPN).</t>
  </si>
  <si>
    <t>Cópia Termo de compromisso com o IEF para recuperação/compensação de área.</t>
  </si>
  <si>
    <r>
      <t xml:space="preserve">O empreendimento já se encontrava legalmente instalado ou em operação </t>
    </r>
    <r>
      <rPr>
        <b/>
        <sz val="10"/>
        <color theme="1"/>
        <rFont val="Calibri"/>
        <family val="2"/>
        <scheme val="minor"/>
      </rPr>
      <t>na data de 3 de dezembro de 2009</t>
    </r>
    <r>
      <rPr>
        <sz val="10"/>
        <color theme="1"/>
        <rFont val="Calibri"/>
        <family val="2"/>
        <scheme val="minor"/>
      </rPr>
      <t xml:space="preserve">? </t>
    </r>
  </si>
  <si>
    <t>Mata Atläntica</t>
  </si>
  <si>
    <r>
      <t xml:space="preserve">2.1.1. Trata-se de </t>
    </r>
    <r>
      <rPr>
        <b/>
        <sz val="10"/>
        <color theme="1"/>
        <rFont val="Calibri"/>
        <family val="2"/>
        <scheme val="minor"/>
      </rPr>
      <t>ampliação</t>
    </r>
    <r>
      <rPr>
        <sz val="10"/>
        <color theme="1"/>
        <rFont val="Calibri"/>
        <family val="2"/>
        <scheme val="minor"/>
      </rPr>
      <t xml:space="preserve"> de aeroportos regionais regularizados, código </t>
    </r>
    <r>
      <rPr>
        <b/>
        <sz val="11"/>
        <color theme="1"/>
        <rFont val="Calibri"/>
        <family val="2"/>
        <scheme val="minor"/>
      </rPr>
      <t>E-01-09-0</t>
    </r>
    <r>
      <rPr>
        <sz val="10"/>
        <color theme="1"/>
        <rFont val="Calibri"/>
        <family val="2"/>
        <scheme val="minor"/>
      </rPr>
      <t>, circunscrita aos limites do sítio aeroportuário e considerada de baixo potencial de impacto ambiental, nos termos da Resolução Conama 470/2015?</t>
    </r>
  </si>
  <si>
    <r>
      <t>2.2.2. Trata-se de recapacitação ou a repotenciação de Pequenas Centrais Hidrelétricas – PCHs, código</t>
    </r>
    <r>
      <rPr>
        <b/>
        <sz val="10"/>
        <color theme="1"/>
        <rFont val="Calibri"/>
        <family val="2"/>
        <scheme val="minor"/>
      </rPr>
      <t xml:space="preserve"> </t>
    </r>
    <r>
      <rPr>
        <b/>
        <sz val="11"/>
        <color theme="1"/>
        <rFont val="Calibri"/>
        <family val="2"/>
        <scheme val="minor"/>
      </rPr>
      <t>E-02-01-1</t>
    </r>
    <r>
      <rPr>
        <sz val="10"/>
        <color theme="1"/>
        <rFont val="Calibri"/>
        <family val="2"/>
        <scheme val="minor"/>
      </rPr>
      <t>?</t>
    </r>
  </si>
  <si>
    <r>
      <t xml:space="preserve"> </t>
    </r>
    <r>
      <rPr>
        <b/>
        <sz val="11"/>
        <color theme="1"/>
        <rFont val="Calibri"/>
        <family val="2"/>
        <scheme val="minor"/>
      </rPr>
      <t xml:space="preserve">- </t>
    </r>
    <r>
      <rPr>
        <sz val="10"/>
        <color theme="1"/>
        <rFont val="Calibri"/>
        <family val="2"/>
        <scheme val="minor"/>
      </rPr>
      <t xml:space="preserve">ser empreendimento de </t>
    </r>
    <r>
      <rPr>
        <b/>
        <sz val="10"/>
        <color theme="1"/>
        <rFont val="Calibri"/>
        <family val="2"/>
        <scheme val="minor"/>
      </rPr>
      <t>utilidade pública</t>
    </r>
    <r>
      <rPr>
        <sz val="10"/>
        <color theme="1"/>
        <rFont val="Calibri"/>
        <family val="2"/>
        <scheme val="minor"/>
      </rPr>
      <t xml:space="preserve"> e realizar o corte e a supressão de vegetação primária e secundária em estágio avançado de regeneração do Bioma Mata Atlântica?</t>
    </r>
  </si>
  <si>
    <r>
      <t xml:space="preserve"> </t>
    </r>
    <r>
      <rPr>
        <b/>
        <sz val="11"/>
        <color theme="1"/>
        <rFont val="Calibri"/>
        <family val="2"/>
        <scheme val="minor"/>
      </rPr>
      <t xml:space="preserve">- </t>
    </r>
    <r>
      <rPr>
        <sz val="10"/>
        <color theme="1"/>
        <rFont val="Calibri"/>
        <family val="2"/>
        <scheme val="minor"/>
      </rPr>
      <t xml:space="preserve">ser </t>
    </r>
    <r>
      <rPr>
        <b/>
        <sz val="10"/>
        <color theme="1"/>
        <rFont val="Calibri"/>
        <family val="2"/>
        <scheme val="minor"/>
      </rPr>
      <t>atividade minerária</t>
    </r>
    <r>
      <rPr>
        <sz val="10"/>
        <color theme="1"/>
        <rFont val="Calibri"/>
        <family val="2"/>
        <scheme val="minor"/>
      </rPr>
      <t xml:space="preserve"> e realizar supressão de vegetação secundária em estágio médio e avançado de regeneração do Bioma Mata Atlântica?</t>
    </r>
  </si>
  <si>
    <t>Certidão da JUCEMG ou SEFAZ, atestando ser microempresa ou microempreendedor individual.</t>
  </si>
  <si>
    <r>
      <t xml:space="preserve">Declaração de Inexistência de Áreas Suspeitas de Contaminação ou Contaminadas </t>
    </r>
    <r>
      <rPr>
        <b/>
        <u/>
        <sz val="11"/>
        <rFont val="Calibri"/>
        <family val="2"/>
      </rPr>
      <t>OU</t>
    </r>
    <r>
      <rPr>
        <sz val="11"/>
        <rFont val="Calibri"/>
        <family val="2"/>
      </rPr>
      <t xml:space="preserve"> Protocolo para Cadastro de Áreas Suspeitas de Contaminação ou Contaminadas</t>
    </r>
  </si>
  <si>
    <t>Ampliação</t>
  </si>
  <si>
    <t>Pular as questões abaixo e ir para Módulo 3 (Tela 2).</t>
  </si>
  <si>
    <t>ATENÇÃO: Possível vedação no licenciamento.</t>
  </si>
  <si>
    <t>Atenção: Vedações previstas pelos Decretos nº 45.097/2009 e Decreto nº 45.233/2009. Contatar a SUPRAM Central para apresentar justificativa técnica que a intervenção não comprometerá a função específica de conectividade da área.</t>
  </si>
  <si>
    <t>8. Declaração</t>
  </si>
  <si>
    <t>9. Relação de documentos</t>
  </si>
  <si>
    <t>Sem critério locacional</t>
  </si>
  <si>
    <t>2.1.1</t>
  </si>
  <si>
    <t>Modalidade resultante</t>
  </si>
  <si>
    <t>2.2.2</t>
  </si>
  <si>
    <t>- a capacidade instalada ultrapassará 30 MW (trinta megawatts)?</t>
  </si>
  <si>
    <t>2.2.3</t>
  </si>
  <si>
    <r>
      <rPr>
        <b/>
        <sz val="11"/>
        <color theme="1"/>
        <rFont val="Calibri"/>
        <family val="2"/>
        <scheme val="minor"/>
      </rPr>
      <t>-</t>
    </r>
    <r>
      <rPr>
        <sz val="10"/>
        <color theme="1"/>
        <rFont val="Calibri"/>
        <family val="2"/>
        <scheme val="minor"/>
      </rPr>
      <t xml:space="preserve"> pertencer as atividades listadas nos códigos </t>
    </r>
    <r>
      <rPr>
        <b/>
        <sz val="11"/>
        <color theme="1"/>
        <rFont val="Calibri"/>
        <family val="2"/>
        <scheme val="minor"/>
      </rPr>
      <t>G-01, G-02 e G-03</t>
    </r>
    <r>
      <rPr>
        <sz val="10"/>
        <color theme="1"/>
        <rFont val="Calibri"/>
        <family val="2"/>
        <scheme val="minor"/>
      </rPr>
      <t xml:space="preserve"> da DN e ter área útil superior a 1.000 ha?</t>
    </r>
  </si>
  <si>
    <t xml:space="preserve"> (EIA/RIMA)</t>
  </si>
  <si>
    <t>Outros fatores que alteram modalidade (Tela 3)</t>
  </si>
  <si>
    <t>resultante</t>
  </si>
  <si>
    <t>Item 2</t>
  </si>
  <si>
    <r>
      <t xml:space="preserve">Se </t>
    </r>
    <r>
      <rPr>
        <b/>
        <sz val="10"/>
        <color theme="1"/>
        <rFont val="Calibri"/>
        <family val="2"/>
        <scheme val="minor"/>
      </rPr>
      <t>NÃO (no item 11.1)</t>
    </r>
    <r>
      <rPr>
        <sz val="10"/>
        <color theme="1"/>
        <rFont val="Calibri"/>
        <family val="2"/>
        <scheme val="minor"/>
      </rPr>
      <t>, haverá supressão de vegetação nativa, exceto árvores isoladas ?</t>
    </r>
  </si>
  <si>
    <r>
      <t xml:space="preserve">Se </t>
    </r>
    <r>
      <rPr>
        <b/>
        <sz val="10"/>
        <color theme="1"/>
        <rFont val="Calibri"/>
        <family val="2"/>
        <scheme val="minor"/>
      </rPr>
      <t>NÃO (no item 11.1)</t>
    </r>
    <r>
      <rPr>
        <sz val="10"/>
        <color theme="1"/>
        <rFont val="Calibri"/>
        <family val="2"/>
        <scheme val="minor"/>
      </rPr>
      <t>, haverá supressão de vegetação nativa em áreas prioritárias para conservação, considerada de importância biológica “extrema” ou “especial”, exceto árvores isoladas?</t>
    </r>
  </si>
  <si>
    <r>
      <t xml:space="preserve">Se </t>
    </r>
    <r>
      <rPr>
        <b/>
        <sz val="10"/>
        <color theme="1"/>
        <rFont val="Calibri"/>
        <family val="2"/>
        <scheme val="minor"/>
      </rPr>
      <t>NÃO (no item 12.1)</t>
    </r>
    <r>
      <rPr>
        <sz val="10"/>
        <color theme="1"/>
        <rFont val="Calibri"/>
        <family val="2"/>
        <scheme val="minor"/>
      </rPr>
      <t>, ocorreu supressão de vegetação nativa, exceto árvores isoladas ?</t>
    </r>
  </si>
  <si>
    <r>
      <t xml:space="preserve">Se </t>
    </r>
    <r>
      <rPr>
        <b/>
        <sz val="10"/>
        <color theme="1"/>
        <rFont val="Calibri"/>
        <family val="2"/>
        <scheme val="minor"/>
      </rPr>
      <t>NÃO (no item 12.1)</t>
    </r>
    <r>
      <rPr>
        <sz val="10"/>
        <color theme="1"/>
        <rFont val="Calibri"/>
        <family val="2"/>
        <scheme val="minor"/>
      </rPr>
      <t>, ocorreu supressão de vegetação nativa em áreas prioritárias para conservação, considerada de importância biológica “extrema” ou “especial”, exceto árvores isoladas?</t>
    </r>
  </si>
  <si>
    <r>
      <t xml:space="preserve">Se </t>
    </r>
    <r>
      <rPr>
        <b/>
        <sz val="10"/>
        <color theme="1"/>
        <rFont val="Calibri"/>
        <family val="2"/>
        <scheme val="minor"/>
      </rPr>
      <t>SIM</t>
    </r>
    <r>
      <rPr>
        <sz val="10"/>
        <color theme="1"/>
        <rFont val="Calibri"/>
        <family val="2"/>
        <scheme val="minor"/>
      </rPr>
      <t xml:space="preserve">, essa intervenção se encontra regularizada? </t>
    </r>
  </si>
  <si>
    <t>área de Segurança Aeroportuária e tem natureza atrativa de avifauna?</t>
  </si>
  <si>
    <t>terra indígena?</t>
  </si>
  <si>
    <t>terra quilombola?</t>
  </si>
  <si>
    <t>bem cultural acautelado?</t>
  </si>
  <si>
    <r>
      <t xml:space="preserve">Se </t>
    </r>
    <r>
      <rPr>
        <b/>
        <sz val="10"/>
        <color theme="1"/>
        <rFont val="Calibri"/>
        <family val="2"/>
        <scheme val="minor"/>
      </rPr>
      <t>SIM</t>
    </r>
    <r>
      <rPr>
        <sz val="10"/>
        <color theme="1"/>
        <rFont val="Calibri"/>
        <family val="2"/>
        <scheme val="minor"/>
      </rPr>
      <t xml:space="preserve">, a intervenção se encontra regularizada? </t>
    </r>
  </si>
  <si>
    <r>
      <t xml:space="preserve">Se </t>
    </r>
    <r>
      <rPr>
        <b/>
        <sz val="10"/>
        <color theme="1"/>
        <rFont val="Calibri"/>
        <family val="2"/>
        <scheme val="minor"/>
      </rPr>
      <t>SIM</t>
    </r>
    <r>
      <rPr>
        <sz val="10"/>
        <color theme="1"/>
        <rFont val="Calibri"/>
        <family val="2"/>
        <scheme val="minor"/>
      </rPr>
      <t xml:space="preserve"> (item 2.2.2), informar se:</t>
    </r>
  </si>
  <si>
    <t>Não. Pular para item 2.2.3</t>
  </si>
  <si>
    <t>11.1.1</t>
  </si>
  <si>
    <t>11.1.2</t>
  </si>
  <si>
    <t>12.1.2</t>
  </si>
  <si>
    <t>12.1.1</t>
  </si>
  <si>
    <t>Sim. (Ir para item 6.3)</t>
  </si>
  <si>
    <t>Dispensado</t>
  </si>
  <si>
    <t>2.2.1 A atividade principal a ser licenciada é uma instalação de sistema de abastecimento aéreo de combustíveis com capacidade total de armazenagem até 15 m³, desde que destinadas exclusivamente ao abastecimento do detentor das instalações?</t>
  </si>
  <si>
    <t>(Resposta automática do item 2.2.4 - Tela 3)</t>
  </si>
  <si>
    <t>A atividade é uma instalação de sistema de abastecimento aéreo de combustíveis com capacidade total de armazenagem até 15 m³, destinadas exclusivamente ao abastecimento do detentor das instalações.</t>
  </si>
  <si>
    <t>Código DN 217/17</t>
  </si>
  <si>
    <r>
      <rPr>
        <sz val="11"/>
        <color rgb="FFFF0000"/>
        <rFont val="Calibri"/>
        <family val="2"/>
        <scheme val="minor"/>
      </rPr>
      <t>ALTERADO PARA "SEMPRE" (com exceção transporte. F-02-01-1).</t>
    </r>
    <r>
      <rPr>
        <sz val="11"/>
        <rFont val="Calibri"/>
        <family val="2"/>
        <scheme val="minor"/>
      </rPr>
      <t xml:space="preserve"> Vínculo do empreendedor com o empreendimento: Proprietário / Pessoa Física em caso de atividades agrossilvipastoris e em área rural</t>
    </r>
  </si>
  <si>
    <t>- antes da ampliação</t>
  </si>
  <si>
    <t>- depois da ampliação</t>
  </si>
  <si>
    <t>Justificativa: Resposta positiva do item 8, módulo 2 (Tela 2).</t>
  </si>
  <si>
    <t>Justificativa: Ação Civil Pública nº 0446101-38.2011.8.13.0024.</t>
  </si>
  <si>
    <t>Justificativa:  Lei nº 11.428/06 e Instrução de Serviço 02/17.</t>
  </si>
  <si>
    <t>Justificativa adicional:  Atividade enquadradas nas classes 1 ou 2 dos códigos listados nos artigos 19 e 20 da DN.</t>
  </si>
  <si>
    <r>
      <t xml:space="preserve">- estar localizado em área de vulnerabilidade natural muito alta e alta no Vetor Norte? </t>
    </r>
    <r>
      <rPr>
        <i/>
        <sz val="10"/>
        <color theme="1"/>
        <rFont val="Calibri"/>
        <family val="2"/>
        <scheme val="minor"/>
      </rPr>
      <t>(resposta do Item 8, Tela 2</t>
    </r>
    <r>
      <rPr>
        <sz val="10"/>
        <color theme="1"/>
        <rFont val="Calibri"/>
        <family val="2"/>
        <scheme val="minor"/>
      </rPr>
      <t>)</t>
    </r>
  </si>
  <si>
    <t>EAR (análise de risco)</t>
  </si>
  <si>
    <t>Barragem</t>
  </si>
  <si>
    <t>Atenção: "Todas as barragens de contenção de resíduos ou rejeitos da mineração enquadrados como resíduos Classe I (perigosos) devem ser classificadas como de Classe III (alto potencial de dano ambiental conforme a DN Copam nº 62 de 2002" - Instrução de Serviço 02/2018).</t>
  </si>
  <si>
    <t>Titular ou Requerente :</t>
  </si>
  <si>
    <t xml:space="preserve">Substância(s) Mineral(is): </t>
  </si>
  <si>
    <t>4.3 Trata-se de uma ampliação  do empreendimento?</t>
  </si>
  <si>
    <t>4.5 Fase do objeto do requerimento:</t>
  </si>
  <si>
    <t>Preencher Item 4.5.</t>
  </si>
  <si>
    <r>
      <t xml:space="preserve">4.4.1 Licenças ambientais vigentes </t>
    </r>
    <r>
      <rPr>
        <b/>
        <sz val="8"/>
        <color theme="1"/>
        <rFont val="Calibri"/>
        <family val="2"/>
        <scheme val="minor"/>
      </rPr>
      <t>(inclusive AAF)</t>
    </r>
  </si>
  <si>
    <t>da licença:</t>
  </si>
  <si>
    <r>
      <t xml:space="preserve">Se </t>
    </r>
    <r>
      <rPr>
        <b/>
        <sz val="10"/>
        <color theme="1"/>
        <rFont val="Calibri"/>
        <family val="2"/>
        <scheme val="minor"/>
      </rPr>
      <t>SIM</t>
    </r>
    <r>
      <rPr>
        <sz val="10"/>
        <color theme="1"/>
        <rFont val="Calibri"/>
        <family val="2"/>
        <scheme val="minor"/>
      </rPr>
      <t xml:space="preserve"> (item 4.3), informar a </t>
    </r>
    <r>
      <rPr>
        <b/>
        <sz val="10"/>
        <color theme="1"/>
        <rFont val="Calibri"/>
        <family val="2"/>
        <scheme val="minor"/>
      </rPr>
      <t>Quantidade</t>
    </r>
    <r>
      <rPr>
        <sz val="10"/>
        <color theme="1"/>
        <rFont val="Calibri"/>
        <family val="2"/>
        <scheme val="minor"/>
      </rPr>
      <t xml:space="preserve"> (conforme o parâmetro de porte e respectiva unidade da atividade objeto</t>
    </r>
  </si>
  <si>
    <t>Fase projeto</t>
  </si>
  <si>
    <t xml:space="preserve">4.6 Solicita-se a concomitância de fases no licenciamento? </t>
  </si>
  <si>
    <t xml:space="preserve">4.6.1 Se sim, informar as fases: </t>
  </si>
  <si>
    <t xml:space="preserve">Houve intervenção em Reserva Legal em momento posterior à 22 de julho de 2008? </t>
  </si>
  <si>
    <t>5.1.</t>
  </si>
  <si>
    <t>O empreendimento está/estará localizado em Área de Proteção Ambiental (APA)?</t>
  </si>
  <si>
    <t>4.1</t>
  </si>
  <si>
    <t>Número do Processo DNPM/ANM e Ano:</t>
  </si>
  <si>
    <t>1. – Identificação da Empresa responsável pelo Transporte objeto do Licenciamento</t>
  </si>
  <si>
    <t>1.1 Razão Social:</t>
  </si>
  <si>
    <t>1.2 CNPJ</t>
  </si>
  <si>
    <t>1.3 Inscrição estadual:</t>
  </si>
  <si>
    <t>1.4 Endereço:</t>
  </si>
  <si>
    <t>1.5 Nº:</t>
  </si>
  <si>
    <t>1.6 Complemento:</t>
  </si>
  <si>
    <t>1.7 Bairro:</t>
  </si>
  <si>
    <t>2. Responsável Técnico pelas informações</t>
  </si>
  <si>
    <t>2.1 Nome:</t>
  </si>
  <si>
    <t>2.2 Cargo:</t>
  </si>
  <si>
    <t>2.3 Formação profissional:</t>
  </si>
  <si>
    <t>Carteira profissional nº:</t>
  </si>
  <si>
    <t>Responsável técnico</t>
  </si>
  <si>
    <t>4. Informações sobre o transporte</t>
  </si>
  <si>
    <t>nº de equipamentos</t>
  </si>
  <si>
    <t>4.1 Informar: nº de veículos</t>
  </si>
  <si>
    <t>Tipo</t>
  </si>
  <si>
    <t>Marca</t>
  </si>
  <si>
    <t>Placa</t>
  </si>
  <si>
    <t>Ano</t>
  </si>
  <si>
    <t>Certificado INMETRO</t>
  </si>
  <si>
    <t>Número</t>
  </si>
  <si>
    <t>Validade/data</t>
  </si>
  <si>
    <t>Nome técnico</t>
  </si>
  <si>
    <t>Nº ONU</t>
  </si>
  <si>
    <t>a granel</t>
  </si>
  <si>
    <t>fracionado</t>
  </si>
  <si>
    <t>Nome comercial</t>
  </si>
  <si>
    <t>Acondicionamento para transporte</t>
  </si>
  <si>
    <t>4.4 Relacionar Produtor/Gerador e Consumidor/Destinatário do produto ou resíduo a ser transportado:</t>
  </si>
  <si>
    <t>Produto</t>
  </si>
  <si>
    <t>Produtor/Gerador (origem)</t>
  </si>
  <si>
    <t>Nome</t>
  </si>
  <si>
    <t>Endereço</t>
  </si>
  <si>
    <t>Consumidor/ Destinatário</t>
  </si>
  <si>
    <t>Resíduo</t>
  </si>
  <si>
    <r>
      <t xml:space="preserve">Se </t>
    </r>
    <r>
      <rPr>
        <b/>
        <sz val="10"/>
        <color theme="1"/>
        <rFont val="Calibri"/>
        <family val="2"/>
        <scheme val="minor"/>
      </rPr>
      <t>SIM</t>
    </r>
    <r>
      <rPr>
        <sz val="10"/>
        <color theme="1"/>
        <rFont val="Calibri"/>
        <family val="2"/>
        <scheme val="minor"/>
      </rPr>
      <t>, informar o número de veículos:</t>
    </r>
  </si>
  <si>
    <t>5. Informações licenciamento ambiental</t>
  </si>
  <si>
    <t>5.1 Trata-se de uma ampliação  do empreendimento?</t>
  </si>
  <si>
    <r>
      <t xml:space="preserve">5.2.1 Licenças ambientais vigentes </t>
    </r>
    <r>
      <rPr>
        <b/>
        <sz val="8"/>
        <color theme="1"/>
        <rFont val="Calibri"/>
        <family val="2"/>
        <scheme val="minor"/>
      </rPr>
      <t>(inclusive AAF)</t>
    </r>
  </si>
  <si>
    <t>6. Declarações</t>
  </si>
  <si>
    <t>7. Relação de documentos</t>
  </si>
  <si>
    <t>F-02-01-1. Transporte rodoviário de produtos e resíduos perigosos</t>
  </si>
  <si>
    <t>Para formalização do processo, fazer upload no sistema de requerimento dos documentos listados na Tela 9.</t>
  </si>
  <si>
    <t>Os documentos listados na Tela 9 tem caráter orientativo e a listagem definitiva será encaminhada pela Supram responsável para o e-mail informado no sistema de requerimento.</t>
  </si>
  <si>
    <t>Sim. Utilizar quadro na Tela 11.</t>
  </si>
  <si>
    <t>Preencher Tela 10 (Dispensa).</t>
  </si>
  <si>
    <t>A Tela 10 apresenta as informações necessárias para emissão da Declaração de Dispensa de Licenciamento Ambiental.</t>
  </si>
  <si>
    <t>A Tela 9 traz a relação de documentos para formalização do processo de LAS Cadastro.</t>
  </si>
  <si>
    <t>- Tela 8: LAS Cadastro para Transporte rodoviário de produtos e resíduos perigosos (F-02-01-1)</t>
  </si>
  <si>
    <t>Preencher Tela 8.</t>
  </si>
  <si>
    <t>Sempre.</t>
  </si>
  <si>
    <t>EIA/RIMA - ESPECIFICOS</t>
  </si>
  <si>
    <t>Códigos</t>
  </si>
  <si>
    <r>
      <rPr>
        <b/>
        <sz val="11"/>
        <color theme="1"/>
        <rFont val="Calibri"/>
        <family val="2"/>
        <scheme val="minor"/>
      </rPr>
      <t>-</t>
    </r>
    <r>
      <rPr>
        <sz val="10"/>
        <color theme="1"/>
        <rFont val="Calibri"/>
        <family val="2"/>
        <scheme val="minor"/>
      </rPr>
      <t xml:space="preserve"> pertencer ao código </t>
    </r>
    <r>
      <rPr>
        <b/>
        <sz val="10"/>
        <color theme="1"/>
        <rFont val="Calibri"/>
        <family val="2"/>
        <scheme val="minor"/>
      </rPr>
      <t xml:space="preserve">D-01-08-2 </t>
    </r>
    <r>
      <rPr>
        <sz val="10"/>
        <color theme="1"/>
        <rFont val="Calibri"/>
        <family val="2"/>
        <scheme val="minor"/>
      </rPr>
      <t>(Fabricação de açúcar e/ou destilação de álcool) e realizar destilação de álcool?</t>
    </r>
  </si>
  <si>
    <r>
      <rPr>
        <b/>
        <sz val="11"/>
        <color theme="1"/>
        <rFont val="Calibri"/>
        <family val="2"/>
        <scheme val="minor"/>
      </rPr>
      <t>-</t>
    </r>
    <r>
      <rPr>
        <sz val="10"/>
        <color theme="1"/>
        <rFont val="Calibri"/>
        <family val="2"/>
        <scheme val="minor"/>
      </rPr>
      <t xml:space="preserve"> pertencer ao código </t>
    </r>
    <r>
      <rPr>
        <b/>
        <sz val="10"/>
        <color theme="1"/>
        <rFont val="Calibri"/>
        <family val="2"/>
        <scheme val="minor"/>
      </rPr>
      <t xml:space="preserve">E-03-07-7 </t>
    </r>
    <r>
      <rPr>
        <sz val="10"/>
        <color theme="1"/>
        <rFont val="Calibri"/>
        <family val="2"/>
        <scheme val="minor"/>
      </rPr>
      <t>(Aterro sanitário, inclusive Aterro Sanitário de Pequeno Porte) e ter disposição diária superior a 20 t de resíduos sólidos urbanos?</t>
    </r>
  </si>
  <si>
    <r>
      <t xml:space="preserve">Caso seja necessário, listar as atividades adicionais nessa tela. Ressalta-se que deverá constar no Módulo 5 (Telas 4, 5, 6 ou 7), as atividades realizadas pelo empreendimento com maior classe/potencial poluidor e que altere sua classe resultante. Uma vez que o preenchimento não é automático, a verificação de classe poderá ser realizada no Simulador. </t>
    </r>
    <r>
      <rPr>
        <b/>
        <i/>
        <sz val="11"/>
        <color rgb="FF006666"/>
        <rFont val="Calibri"/>
        <family val="2"/>
        <scheme val="minor"/>
      </rPr>
      <t>Poderão ser incluídas quantas linhas forem necessárias.</t>
    </r>
  </si>
  <si>
    <r>
      <t xml:space="preserve">Caso seja necessário prestar informação adicional a algum campo do Módulo 5 (Telas 4, 5, 6 ou 7), utilizar o campo abaixo, identificado o item a que se refere. </t>
    </r>
    <r>
      <rPr>
        <sz val="9"/>
        <color rgb="FF006666"/>
        <rFont val="Calibri"/>
        <family val="2"/>
        <scheme val="minor"/>
      </rPr>
      <t>Poderão ser incluídas ou excluídas quantas linhas forem necessárias.</t>
    </r>
  </si>
  <si>
    <t>4.2 Informações sobre o processo de licenciamento mineral – ANM/DNPM (somente para mineração)</t>
  </si>
  <si>
    <t>5.4.1 Nº do(s) Recibo(s) de Inscrição no CAR:</t>
  </si>
  <si>
    <r>
      <t xml:space="preserve">Sim. Se </t>
    </r>
    <r>
      <rPr>
        <b/>
        <sz val="10"/>
        <rFont val="Calibri"/>
        <family val="2"/>
        <scheme val="minor"/>
      </rPr>
      <t>SIM</t>
    </r>
    <r>
      <rPr>
        <sz val="10"/>
        <rFont val="Calibri"/>
        <family val="2"/>
        <scheme val="minor"/>
      </rPr>
      <t>, informar nº do CAR no campo abaixo (ITEM 5.4.1).</t>
    </r>
  </si>
  <si>
    <t>A Tela 11 apresenta um quadro para listar as atividades ou informaçoes adicionais do empreendimento.</t>
  </si>
  <si>
    <r>
      <t xml:space="preserve">Sim. Se </t>
    </r>
    <r>
      <rPr>
        <b/>
        <sz val="10"/>
        <rFont val="Calibri"/>
        <family val="2"/>
        <scheme val="minor"/>
      </rPr>
      <t>SIM</t>
    </r>
    <r>
      <rPr>
        <sz val="10"/>
        <rFont val="Calibri"/>
        <family val="2"/>
        <scheme val="minor"/>
      </rPr>
      <t>, informar o nome:</t>
    </r>
  </si>
  <si>
    <t>&lt;=</t>
  </si>
  <si>
    <t>180A</t>
  </si>
  <si>
    <t>E-05-07-0</t>
  </si>
  <si>
    <t>1 ≤ Vazão  ≤ 2</t>
  </si>
  <si>
    <t xml:space="preserve"> Atividades e empreendimentos residenciais multifamiliar, comerciais ou industriais previstos no art. 4º-B, da Lei Estadual 15.979 de 2006, desde que sujeitos ao licenciamento ambiental estadual nos termos da Deliberação Normativa Copam nº 222, de 23 de maio de 2018.</t>
  </si>
  <si>
    <r>
      <t xml:space="preserve">Se </t>
    </r>
    <r>
      <rPr>
        <b/>
        <sz val="10"/>
        <color theme="1"/>
        <rFont val="Calibri"/>
        <family val="2"/>
        <scheme val="minor"/>
      </rPr>
      <t>SIM</t>
    </r>
    <r>
      <rPr>
        <sz val="10"/>
        <color theme="1"/>
        <rFont val="Calibri"/>
        <family val="2"/>
        <scheme val="minor"/>
      </rPr>
      <t xml:space="preserve">, foi efetuada a recomposição da Reserva Legal? </t>
    </r>
  </si>
  <si>
    <t>Conforme informações prestadas na Caracterização do Empreendimento, o empreendedor</t>
  </si>
  <si>
    <r>
      <t>DECLARA</t>
    </r>
    <r>
      <rPr>
        <sz val="12"/>
        <color theme="1"/>
        <rFont val="Arial"/>
        <family val="2"/>
      </rPr>
      <t>, que o empreendimento</t>
    </r>
  </si>
  <si>
    <t>localizado no município de</t>
  </si>
  <si>
    <t>não é passível de licenciamento ambiental pelo ente federativo estadual.</t>
  </si>
  <si>
    <t>1a</t>
  </si>
  <si>
    <t>Classe de risco</t>
  </si>
  <si>
    <t xml:space="preserve">Arquivo shapefile do polígono do empreendimento e mapa, em shapefile, com as rotas utilizadas para transporte do produto/resíduo. </t>
  </si>
  <si>
    <t>Preencher Telas 4 e 8.</t>
  </si>
  <si>
    <t>Pergunta</t>
  </si>
  <si>
    <t>Nº do processo:</t>
  </si>
  <si>
    <r>
      <t xml:space="preserve">4.4.1 Licenças ambientais vigentes ou a serem renovadas </t>
    </r>
    <r>
      <rPr>
        <b/>
        <sz val="8"/>
        <color theme="1"/>
        <rFont val="Calibri"/>
        <family val="2"/>
        <scheme val="minor"/>
      </rPr>
      <t>(inclusive AAF)</t>
    </r>
  </si>
  <si>
    <t>4.4.1  Licenças ambientais vigentes ou a serem renovadas (inclusive AAF)</t>
  </si>
  <si>
    <t>Minério de ferro</t>
  </si>
  <si>
    <r>
      <rPr>
        <b/>
        <sz val="11"/>
        <color theme="1"/>
        <rFont val="Calibri"/>
        <family val="2"/>
        <scheme val="minor"/>
      </rPr>
      <t>-</t>
    </r>
    <r>
      <rPr>
        <sz val="10"/>
        <color theme="1"/>
        <rFont val="Calibri"/>
        <family val="2"/>
        <scheme val="minor"/>
      </rPr>
      <t xml:space="preserve"> pertencer ao código A-02-03-8 Lavra a céu aberto - Minério de ferro ?</t>
    </r>
  </si>
  <si>
    <t>Justificativa: Ação Civil Pública nº 0024.10.244.073-2.</t>
  </si>
  <si>
    <t>Estudo referente a critério locacional (Cavidades).</t>
  </si>
  <si>
    <t>Estudo referente a critério locacional (Curso d'água de classe especial).</t>
  </si>
  <si>
    <t>1 tela 2</t>
  </si>
  <si>
    <t>2 tela 2</t>
  </si>
  <si>
    <t>3 tela 2</t>
  </si>
  <si>
    <t>4 tela 2</t>
  </si>
  <si>
    <t>12 tela 1</t>
  </si>
  <si>
    <t>11 tela 1</t>
  </si>
  <si>
    <t>O empreendimento e seu entorno de 250 metros estão ou estarão em área totalmente urbanizada?</t>
  </si>
  <si>
    <t>Resposta positiva aos itens 11 e 12 Módulo 2 (Tela 1) e 1, 2, 3, 4 do Módulo 3 (Tela 2). Item 6.11 Cadastro e 6.3 Ras</t>
  </si>
  <si>
    <t xml:space="preserve">1.13 Trata-se de microempresa ou microempreendedor individual: </t>
  </si>
  <si>
    <t>Microempresas e microempreendedores individuais - MEIs (INCLUSIVE TRANSPORTE)</t>
  </si>
  <si>
    <r>
      <t xml:space="preserve">Sim. Se </t>
    </r>
    <r>
      <rPr>
        <b/>
        <sz val="10"/>
        <color theme="1"/>
        <rFont val="Calibri"/>
        <family val="2"/>
        <scheme val="minor"/>
      </rPr>
      <t>SIM</t>
    </r>
    <r>
      <rPr>
        <sz val="10"/>
        <color theme="1"/>
        <rFont val="Calibri"/>
        <family val="2"/>
        <scheme val="minor"/>
      </rPr>
      <t>, informar:</t>
    </r>
  </si>
  <si>
    <t>6.8 Estimativa de investimento para implantação do empreendimento (R$):</t>
  </si>
  <si>
    <t xml:space="preserve">6.9 A Utilização do Recurso Hídrico é/será exclusiva de Concessionária Local?  </t>
  </si>
  <si>
    <r>
      <t xml:space="preserve">6.10 Se </t>
    </r>
    <r>
      <rPr>
        <b/>
        <sz val="10"/>
        <color theme="1"/>
        <rFont val="Calibri"/>
        <family val="2"/>
        <scheme val="minor"/>
      </rPr>
      <t>Não</t>
    </r>
    <r>
      <rPr>
        <sz val="10"/>
        <color theme="1"/>
        <rFont val="Calibri"/>
        <family val="2"/>
        <scheme val="minor"/>
      </rPr>
      <t>, o prenchimento do quadro a seguir é obrigatório.</t>
    </r>
  </si>
  <si>
    <t>Sim. (Ir para item 6.12)</t>
  </si>
  <si>
    <t>6.11 Há/ haverá captação de água superficial em Área de Conflito por uso de recursos hídricos?</t>
  </si>
  <si>
    <t>6.12 Faz uso de Autorização / Regularização para Intervenção Ambiental?</t>
  </si>
  <si>
    <t>6.4 Nº total de funcionários do empreendimento:</t>
  </si>
  <si>
    <t>6.5 Estimativa de investimento para implantação do empreendimento (R$):</t>
  </si>
  <si>
    <t>5. Localização e caracterização do empreendimento</t>
  </si>
  <si>
    <t>5.3 Nº total de funcionários do empreendimento:</t>
  </si>
  <si>
    <t>5.4 Estimativa de investimento para implantação do empreendimento (R$):</t>
  </si>
  <si>
    <r>
      <t xml:space="preserve">4.5 Apresentar mapa, em arquivo kml ou </t>
    </r>
    <r>
      <rPr>
        <i/>
        <sz val="10"/>
        <rFont val="Calibri"/>
        <family val="2"/>
        <scheme val="minor"/>
      </rPr>
      <t>shapefile</t>
    </r>
    <r>
      <rPr>
        <sz val="10"/>
        <rFont val="Calibri"/>
        <family val="2"/>
        <scheme val="minor"/>
      </rPr>
      <t xml:space="preserve">, evidenciando  as rotas preferenciais utilizadas para o transporte de cada produto/resíduo. </t>
    </r>
  </si>
  <si>
    <t>5.3 Fase do objeto do requerimento:</t>
  </si>
  <si>
    <t>5.4 Nº total de funcionários do empreendimento:</t>
  </si>
  <si>
    <t>5.5 Estimativa de investimento para implantação do empreendimento (R$):</t>
  </si>
  <si>
    <r>
      <t xml:space="preserve">Se </t>
    </r>
    <r>
      <rPr>
        <b/>
        <sz val="10"/>
        <color theme="1"/>
        <rFont val="Calibri"/>
        <family val="2"/>
        <scheme val="minor"/>
      </rPr>
      <t>NÃO</t>
    </r>
    <r>
      <rPr>
        <sz val="10"/>
        <color theme="1"/>
        <rFont val="Calibri"/>
        <family val="2"/>
        <scheme val="minor"/>
      </rPr>
      <t xml:space="preserve"> (item 10.1), a atividade ou empreendimento terá impacto real ou potencial sobre cavidades naturais subterrâneas que estejam localizadas em sua ADA ou no seu entorno de 250 metros?</t>
    </r>
  </si>
  <si>
    <r>
      <t xml:space="preserve">Sim. Se </t>
    </r>
    <r>
      <rPr>
        <b/>
        <sz val="10"/>
        <rFont val="Calibri"/>
        <family val="2"/>
        <scheme val="minor"/>
      </rPr>
      <t>SIM</t>
    </r>
    <r>
      <rPr>
        <sz val="10"/>
        <rFont val="Calibri"/>
        <family val="2"/>
        <scheme val="minor"/>
      </rPr>
      <t>, ir para item 11.2.</t>
    </r>
  </si>
  <si>
    <t>RENOVAÇÃO DE LICENÇA AMBIENTAL</t>
  </si>
  <si>
    <t>4.4 Fase do objeto do requerimento:</t>
  </si>
  <si>
    <t>Nº do certificado Licença Ambiental</t>
  </si>
  <si>
    <t>Renovação Operação</t>
  </si>
  <si>
    <t>Renovação instalação</t>
  </si>
  <si>
    <t>Ren. Instalação</t>
  </si>
  <si>
    <t>Ren. Operação</t>
  </si>
  <si>
    <t>LAC2 (LI+LO)</t>
  </si>
  <si>
    <t>LAC2 (LIC)</t>
  </si>
  <si>
    <t>Operação</t>
  </si>
  <si>
    <t>LAC2 (LO)</t>
  </si>
  <si>
    <t>LAT (LO)</t>
  </si>
  <si>
    <t>Corretiva</t>
  </si>
  <si>
    <t>2.2.5 Fase do objeto do requerimento:</t>
  </si>
  <si>
    <t xml:space="preserve">Instalação </t>
  </si>
  <si>
    <t xml:space="preserve">Houve concomitância das fases anteriores no licenciamento? </t>
  </si>
  <si>
    <t>Não.</t>
  </si>
  <si>
    <t>Renovação operação</t>
  </si>
  <si>
    <t>LAT (LI)</t>
  </si>
  <si>
    <t>dispensa</t>
  </si>
  <si>
    <t>Relatório Ambiental Simplificado (RAS)  para Renovação.</t>
  </si>
  <si>
    <t>4.1 Nº do processo da licença objeto do pedido de renovação:</t>
  </si>
  <si>
    <t>Arquivo GEO do polígono do empreendimento (kml ou shape zipado).</t>
  </si>
  <si>
    <r>
      <t xml:space="preserve">Mapa, em kml ou </t>
    </r>
    <r>
      <rPr>
        <i/>
        <sz val="11"/>
        <color theme="1"/>
        <rFont val="Calibri"/>
        <family val="2"/>
        <scheme val="minor"/>
      </rPr>
      <t>shapefile zipado,</t>
    </r>
    <r>
      <rPr>
        <sz val="11"/>
        <color theme="1"/>
        <rFont val="Calibri"/>
        <family val="2"/>
        <scheme val="minor"/>
      </rPr>
      <t xml:space="preserve"> com as rotas utilizadas para transporte do produto/resíduo. </t>
    </r>
  </si>
  <si>
    <t>Regra dispensa</t>
  </si>
  <si>
    <t>Cercadinho</t>
  </si>
  <si>
    <t>cercadinho</t>
  </si>
  <si>
    <t>Justificativa adicional:  Alterado conforme art. 2º da DN Copam nº 222/2018.</t>
  </si>
  <si>
    <t>Aterro de resíduos da construção civil (classe “A”), exceto aterro para armazenamento/disposição de solo proveniente de obras de terraplanagem previsto em projeto aprovado da ocupação.</t>
  </si>
  <si>
    <t>Alcool</t>
  </si>
  <si>
    <t>Aterro</t>
  </si>
  <si>
    <t>Certificado Ambiental das empresas receptoras de produtos e resíduos perigosos.</t>
  </si>
  <si>
    <t>Cópia do Estatuto Social atualizado, atestando ser o empreendedor Associação ou Cooperativa de Catadores de Materiais Recicláveis.</t>
  </si>
  <si>
    <t>1.14 As atividades são ou serão desenvolvidas por:</t>
  </si>
  <si>
    <t>Não utilizado, regra G-05</t>
  </si>
  <si>
    <t>Código E-05-07-0</t>
  </si>
  <si>
    <t xml:space="preserve">Licenciamento Ambiental Simplificado - (Cadastro ou processo da atividade E-05-07-0) ; </t>
  </si>
  <si>
    <t>Para preenchimento do campo “Informações Complementares” do Documento de Arrecadação Estadual (DAE) do LAS Cadastro ou de processo da atividade E-05-07-0, as informações abaixo poderão ser copiadas e coladas no referido campo:</t>
  </si>
  <si>
    <t>Não listado</t>
  </si>
  <si>
    <t>Atividade não listada na DN Copam nº 217/2017.</t>
  </si>
  <si>
    <t>Anuência da Agência Municipal ou Metropolitana. (nos municípios onde houver ).</t>
  </si>
  <si>
    <t>Anuência do Instituto do Patrimônio Artístico Nacional (Iphan) – se o empreendimento estiver localizado em Nova Lima. Se a localização do empreendimento for Belo Horizonte, além da Anuência do Iphan é necessário apresentar Anuência  do Conselho Deliberativo do Patrimônio Cultural do município de Belo Horizonte.</t>
  </si>
  <si>
    <t>Estudo de tráfego de veículos, com ART, analisado e decidido pelo órgão competente.</t>
  </si>
  <si>
    <r>
      <t xml:space="preserve">2.2.6 - Caso a atividade </t>
    </r>
    <r>
      <rPr>
        <b/>
        <sz val="10"/>
        <color theme="1"/>
        <rFont val="Calibri"/>
        <family val="2"/>
        <scheme val="minor"/>
      </rPr>
      <t>principal</t>
    </r>
    <r>
      <rPr>
        <sz val="10"/>
        <color theme="1"/>
        <rFont val="Calibri"/>
        <family val="2"/>
        <scheme val="minor"/>
      </rPr>
      <t xml:space="preserve"> a ser licenciada pertença ao código </t>
    </r>
    <r>
      <rPr>
        <b/>
        <sz val="10"/>
        <color theme="1"/>
        <rFont val="Calibri"/>
        <family val="2"/>
        <scheme val="minor"/>
      </rPr>
      <t xml:space="preserve">E-05-07-0 </t>
    </r>
    <r>
      <rPr>
        <sz val="10"/>
        <color theme="1"/>
        <rFont val="Calibri"/>
        <family val="2"/>
        <scheme val="minor"/>
      </rPr>
      <t>(atividades licenciadas no entorno da estação ecológica de Cercadinho)</t>
    </r>
    <r>
      <rPr>
        <sz val="10"/>
        <color theme="1"/>
        <rFont val="Calibri"/>
        <family val="2"/>
        <scheme val="minor"/>
      </rPr>
      <t xml:space="preserve">,  responda: o empreendimento possui potencial para afetar a visibilidade da área tombada na Serra do Curral? </t>
    </r>
  </si>
  <si>
    <r>
      <t>1.13 As atividades são ou serão desenvolvidas por (</t>
    </r>
    <r>
      <rPr>
        <i/>
        <sz val="10"/>
        <color theme="1"/>
        <rFont val="Calibri"/>
        <family val="2"/>
        <scheme val="minor"/>
      </rPr>
      <t xml:space="preserve">assinalar </t>
    </r>
    <r>
      <rPr>
        <b/>
        <i/>
        <sz val="10"/>
        <color theme="1"/>
        <rFont val="Calibri"/>
        <family val="2"/>
        <scheme val="minor"/>
      </rPr>
      <t>todas</t>
    </r>
    <r>
      <rPr>
        <i/>
        <sz val="10"/>
        <color theme="1"/>
        <rFont val="Calibri"/>
        <family val="2"/>
        <scheme val="minor"/>
      </rPr>
      <t xml:space="preserve"> as opções que se aplicam ao empreendedor</t>
    </r>
    <r>
      <rPr>
        <sz val="10"/>
        <color theme="1"/>
        <rFont val="Calibri"/>
        <family val="2"/>
        <scheme val="minor"/>
      </rPr>
      <t>):</t>
    </r>
  </si>
  <si>
    <t>- DECLARO, sob as penas da lei, que as informações prestadas são verdadeiras e que estou ciente de que a falsidade na prestação destas informações constitui crime, na forma do artigo 299, do código penal (pena de reclusão de 1 a 5 anos e multa), c/c artigo 3º da Lei de crimes ambientais, c/c artigo 111 do Decreto nº 47.383/18, c/c artigo 19 da Resolução Conama nº 237/97.</t>
  </si>
  <si>
    <t>Declaro sob as penas da lei que as informações prestadas são verdadeiras e que estou ciente de que a falsidade na prestação destas informações constitui crime, na forma do artigo 299, do código penal (pena de reclusão de 1 a 5 anos e multa), c/c artigo 3º da lei de crimes ambientais, c/c artigo 111 do Decreto nº 47.383/18, c/c artigo 19 da resolução CONAMA 237/97.</t>
  </si>
  <si>
    <t>4.3 Caracterização do Produto/Resíduo (preencher os dados, abaixo referenciados, por produto/resíduo transportado)</t>
  </si>
  <si>
    <t>Sempre (com exceção transporte. F-02-01-1 e RENOVAÇÃO)</t>
  </si>
  <si>
    <t>licença corretiva para operação em razão de vencimento da licença de operação anterior ou em razão da perda de prazo para renovação automática.</t>
  </si>
  <si>
    <r>
      <t>renovação de licença de</t>
    </r>
    <r>
      <rPr>
        <b/>
        <sz val="10"/>
        <color theme="1"/>
        <rFont val="Calibri"/>
        <family val="2"/>
        <scheme val="minor"/>
      </rPr>
      <t xml:space="preserve"> instalação</t>
    </r>
    <r>
      <rPr>
        <sz val="10"/>
        <color theme="1"/>
        <rFont val="Calibri"/>
        <family val="2"/>
        <scheme val="minor"/>
      </rPr>
      <t>.</t>
    </r>
  </si>
  <si>
    <r>
      <t>renovação de licença de</t>
    </r>
    <r>
      <rPr>
        <b/>
        <sz val="10"/>
        <color theme="1"/>
        <rFont val="Calibri"/>
        <family val="2"/>
        <scheme val="minor"/>
      </rPr>
      <t xml:space="preserve"> operação</t>
    </r>
    <r>
      <rPr>
        <sz val="10"/>
        <color theme="1"/>
        <rFont val="Calibri"/>
        <family val="2"/>
        <scheme val="minor"/>
      </rPr>
      <t>.</t>
    </r>
  </si>
  <si>
    <t>licença ambiental de empreendimento já detentor, em momento anterior, de Autorização Ambiental de Funcionamento, Licença Prévia ou Licença de Instalação.</t>
  </si>
  <si>
    <t>Caso se trate de licença ou autorização vencidas, informar número do processo no campo de informações adicionais da “Tela 11 – Adicionais”.</t>
  </si>
  <si>
    <t>Solicitação de licença para ampliação de empreendimento.</t>
  </si>
  <si>
    <t>Nova solicitação.</t>
  </si>
  <si>
    <t>Item 1, módulo 1</t>
  </si>
  <si>
    <t>Licença anterior</t>
  </si>
  <si>
    <t>ampliação</t>
  </si>
  <si>
    <t>Responder itens 2 a 12.</t>
  </si>
  <si>
    <t>Nova</t>
  </si>
  <si>
    <t>Renovação LI</t>
  </si>
  <si>
    <t>Renovação LO</t>
  </si>
  <si>
    <t>Observação: Caso a solicitação seja para ampliação de empreendimento ou atividade com licença ambiental vencida, não marcar esta opção e, sim, a opção relativa à “nova solicitação”.</t>
  </si>
  <si>
    <t xml:space="preserve">Observação: Caso tenham ocorrido ampliações não regularizadas na licença de operação vencida ou desprovida de renovação automática, não marcar esta opção e, sim, a opção relativa à “nova solicitação”.
Caso se trate de licença ou autorização vencidas, informar número do processo no campo de informações adicionais da “Tela 11 – Adicionais”.
</t>
  </si>
  <si>
    <t>4.4 O empreendimento tem licença ambiental  vigente ou a ser renovada (inclusive AAF)?</t>
  </si>
  <si>
    <t>5.2  O empreendimento tem licença ambiental  vigente ou a ser renovada (inclusive AAF)?</t>
  </si>
  <si>
    <r>
      <t xml:space="preserve">Marque o tipo da sua solicitação: (assinale somente </t>
    </r>
    <r>
      <rPr>
        <b/>
        <sz val="10"/>
        <color theme="1"/>
        <rFont val="Calibri"/>
        <family val="2"/>
        <scheme val="minor"/>
      </rPr>
      <t>UMA</t>
    </r>
    <r>
      <rPr>
        <sz val="10"/>
        <color theme="1"/>
        <rFont val="Calibri"/>
        <family val="2"/>
        <scheme val="minor"/>
      </rPr>
      <t xml:space="preserve"> opção)</t>
    </r>
  </si>
  <si>
    <t>Relatório técnico do teste de estanqueidade com ART [apenas para Sistema de Armazenamento Subterrâneo de Combustíveis (SASC)].</t>
  </si>
  <si>
    <t>(6 dígitos)</t>
  </si>
  <si>
    <r>
      <t xml:space="preserve">Sim, porém dispensada de licenciamento conforme Parágrafo Único, do art. 2º,  da Deliberação Normativa COPAM nº 222/2018 </t>
    </r>
    <r>
      <rPr>
        <sz val="8"/>
        <rFont val="Calibri"/>
        <family val="2"/>
        <scheme val="minor"/>
      </rPr>
      <t>(somente para a atividade E-05-07-0)</t>
    </r>
  </si>
  <si>
    <t>5. As informações prestadas são de inteira responsabilidade do empreendedor o qual está ciente que a falsidade na prestação destas informações constitui crime, na forma do artigo 299, do código penal (pena de reclusão de 1 a 5 anos e multa), c/c artigo 3º da Lei de crimes ambientais, c/c artigo 111 do Decreto nº 47.383/18, c/c artigo 19 da Resolução CONAMA 237/97.</t>
  </si>
  <si>
    <t>modelo 3</t>
  </si>
  <si>
    <t>6. O empreendedor declara que apresentou, junto à Superintendência Regional de Meio Ambiente competente, o Formulário de Caracterização do Empreendimento instruido com estudo de tráfego de veículos, acompanhado por ART e devidamente aprovado pelo orgão competente.</t>
  </si>
  <si>
    <t>4.2 Apresentar as informações abaixo relacionadas com base em dados dos veículos/equipamentos utilizados no transporte a granel objeto do licenciamento, sejam esses de propriedade da empresa ou de autônomo prestando serviço:</t>
  </si>
  <si>
    <t>Versão 12.0 (04-10-2019)</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</si>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</sst>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000000000\-00"/>
    <numFmt numFmtId="166" formatCode="00000\-000"/>
    <numFmt numFmtId="167" formatCode="_-* #,##0.0_-;\-* #,##0.0_-;_-* &quot;-&quot;??_-;_-@_-"/>
    <numFmt numFmtId="168" formatCode="#,##0.000"/>
    <numFmt numFmtId="169" formatCode="0.000"/>
    <numFmt numFmtId="170" formatCode="#,##0.00_ ;\-#,##0.00\ "/>
  </numFmts>
  <fonts count="119" x14ac:knownFonts="1">
    <font>
      <sz val="11"/>
      <color theme="1"/>
      <name val="Calibri"/>
      <family val="2"/>
      <scheme val="minor"/>
    </font>
    <font>
      <sz val="10"/>
      <name val="Calibri"/>
      <family val="2"/>
      <scheme val="minor"/>
    </font>
    <font>
      <b/>
      <sz val="11"/>
      <color theme="1"/>
      <name val="Calibri"/>
      <family val="2"/>
      <scheme val="minor"/>
    </font>
    <font>
      <sz val="8"/>
      <color theme="1"/>
      <name val="Calibri"/>
      <family val="2"/>
      <scheme val="minor"/>
    </font>
    <font>
      <b/>
      <sz val="10"/>
      <name val="Calibri"/>
      <family val="2"/>
      <scheme val="minor"/>
    </font>
    <font>
      <sz val="10"/>
      <color rgb="FFFF0000"/>
      <name val="Calibri"/>
      <family val="2"/>
      <scheme val="minor"/>
    </font>
    <font>
      <sz val="10"/>
      <color theme="1"/>
      <name val="Calibri"/>
      <family val="2"/>
      <scheme val="minor"/>
    </font>
    <font>
      <sz val="9"/>
      <color theme="1"/>
      <name val="Calibri"/>
      <family val="2"/>
      <scheme val="minor"/>
    </font>
    <font>
      <sz val="11"/>
      <color theme="1"/>
      <name val="Calibri"/>
      <family val="2"/>
      <scheme val="minor"/>
    </font>
    <font>
      <sz val="8"/>
      <name val="Calibri"/>
      <family val="2"/>
      <scheme val="minor"/>
    </font>
    <font>
      <sz val="9"/>
      <name val="Calibri"/>
      <family val="2"/>
      <scheme val="minor"/>
    </font>
    <font>
      <sz val="12"/>
      <color theme="1"/>
      <name val="Calibri"/>
      <family val="2"/>
      <scheme val="minor"/>
    </font>
    <font>
      <u/>
      <sz val="11"/>
      <color theme="10"/>
      <name val="Calibri"/>
      <family val="2"/>
      <scheme val="minor"/>
    </font>
    <font>
      <sz val="11"/>
      <name val="Calibri"/>
      <family val="2"/>
      <scheme val="minor"/>
    </font>
    <font>
      <b/>
      <sz val="10"/>
      <color theme="4" tint="-0.249977111117893"/>
      <name val="Calibri"/>
      <family val="2"/>
      <scheme val="minor"/>
    </font>
    <font>
      <b/>
      <sz val="10"/>
      <color theme="1"/>
      <name val="Calibri"/>
      <family val="2"/>
      <scheme val="minor"/>
    </font>
    <font>
      <b/>
      <i/>
      <sz val="11"/>
      <color theme="1"/>
      <name val="Calibri"/>
      <family val="2"/>
      <scheme val="minor"/>
    </font>
    <font>
      <sz val="10"/>
      <color theme="1"/>
      <name val="Times New Roman"/>
      <family val="1"/>
    </font>
    <font>
      <sz val="12"/>
      <color rgb="FF000000"/>
      <name val="Calibri Light"/>
      <family val="2"/>
    </font>
    <font>
      <sz val="12"/>
      <name val="Calibri Light"/>
      <family val="2"/>
    </font>
    <font>
      <b/>
      <sz val="12"/>
      <color theme="1"/>
      <name val="Calibri"/>
      <family val="2"/>
      <scheme val="minor"/>
    </font>
    <font>
      <b/>
      <u/>
      <sz val="10"/>
      <color rgb="FF002060"/>
      <name val="Arial"/>
      <family val="2"/>
    </font>
    <font>
      <sz val="10"/>
      <color rgb="FF002060"/>
      <name val="Calibri"/>
      <family val="2"/>
      <scheme val="minor"/>
    </font>
    <font>
      <sz val="11"/>
      <color rgb="FFFF0000"/>
      <name val="Calibri"/>
      <family val="2"/>
      <scheme val="minor"/>
    </font>
    <font>
      <i/>
      <sz val="10"/>
      <color theme="1"/>
      <name val="Calibri"/>
      <family val="2"/>
      <scheme val="minor"/>
    </font>
    <font>
      <i/>
      <sz val="10"/>
      <name val="Calibri"/>
      <family val="2"/>
      <scheme val="minor"/>
    </font>
    <font>
      <sz val="10"/>
      <color theme="0" tint="-4.9989318521683403E-2"/>
      <name val="Calibri"/>
      <family val="2"/>
      <scheme val="minor"/>
    </font>
    <font>
      <sz val="10"/>
      <color theme="4" tint="-0.249977111117893"/>
      <name val="Calibri"/>
      <family val="2"/>
      <scheme val="minor"/>
    </font>
    <font>
      <sz val="11"/>
      <color theme="0" tint="-4.9989318521683403E-2"/>
      <name val="Calibri"/>
      <family val="2"/>
      <scheme val="minor"/>
    </font>
    <font>
      <sz val="10"/>
      <color theme="8"/>
      <name val="Calibri"/>
      <family val="2"/>
      <scheme val="minor"/>
    </font>
    <font>
      <sz val="10"/>
      <color rgb="FF0070C0"/>
      <name val="Calibri"/>
      <family val="2"/>
      <scheme val="minor"/>
    </font>
    <font>
      <u/>
      <sz val="9.9"/>
      <color theme="10"/>
      <name val="Calibri"/>
      <family val="2"/>
    </font>
    <font>
      <b/>
      <sz val="9"/>
      <color indexed="81"/>
      <name val="Segoe UI"/>
      <family val="2"/>
    </font>
    <font>
      <b/>
      <sz val="12"/>
      <color theme="9" tint="-0.249977111117893"/>
      <name val="Calibri"/>
      <family val="2"/>
      <scheme val="minor"/>
    </font>
    <font>
      <b/>
      <sz val="9"/>
      <name val="Calibri"/>
      <family val="2"/>
      <scheme val="minor"/>
    </font>
    <font>
      <b/>
      <sz val="9"/>
      <color theme="1"/>
      <name val="Calibri"/>
      <family val="2"/>
      <scheme val="minor"/>
    </font>
    <font>
      <sz val="10"/>
      <color rgb="FF000000"/>
      <name val="Calibri"/>
      <family val="2"/>
      <scheme val="minor"/>
    </font>
    <font>
      <b/>
      <sz val="8"/>
      <color theme="1"/>
      <name val="Calibri"/>
      <family val="2"/>
      <scheme val="minor"/>
    </font>
    <font>
      <i/>
      <sz val="10"/>
      <color rgb="FF002060"/>
      <name val="Calibri"/>
      <family val="2"/>
      <scheme val="minor"/>
    </font>
    <font>
      <b/>
      <sz val="9"/>
      <color rgb="FFFF0000"/>
      <name val="Arial"/>
      <family val="2"/>
    </font>
    <font>
      <sz val="10"/>
      <color rgb="FFFF0000"/>
      <name val="Arial"/>
      <family val="2"/>
    </font>
    <font>
      <sz val="11"/>
      <color theme="0"/>
      <name val="Calibri"/>
      <family val="2"/>
      <scheme val="minor"/>
    </font>
    <font>
      <u/>
      <sz val="10"/>
      <color theme="10"/>
      <name val="Calibri"/>
      <family val="2"/>
      <scheme val="minor"/>
    </font>
    <font>
      <b/>
      <sz val="12"/>
      <color theme="0"/>
      <name val="Calibri"/>
      <family val="2"/>
      <scheme val="minor"/>
    </font>
    <font>
      <sz val="10"/>
      <color theme="0"/>
      <name val="Calibri"/>
      <family val="2"/>
      <scheme val="minor"/>
    </font>
    <font>
      <b/>
      <sz val="9"/>
      <color theme="0"/>
      <name val="Arial"/>
      <family val="2"/>
    </font>
    <font>
      <sz val="10"/>
      <color theme="0"/>
      <name val="Arial"/>
      <family val="2"/>
    </font>
    <font>
      <i/>
      <sz val="10"/>
      <color theme="0"/>
      <name val="Calibri"/>
      <family val="2"/>
      <scheme val="minor"/>
    </font>
    <font>
      <b/>
      <sz val="9"/>
      <color theme="0" tint="-4.9989318521683403E-2"/>
      <name val="Arial"/>
      <family val="2"/>
    </font>
    <font>
      <sz val="10"/>
      <color theme="0" tint="-4.9989318521683403E-2"/>
      <name val="Arial"/>
      <family val="2"/>
    </font>
    <font>
      <i/>
      <sz val="10"/>
      <color theme="0" tint="-4.9989318521683403E-2"/>
      <name val="Calibri"/>
      <family val="2"/>
      <scheme val="minor"/>
    </font>
    <font>
      <i/>
      <sz val="10"/>
      <color rgb="FF000000"/>
      <name val="Calibri"/>
      <family val="2"/>
      <scheme val="minor"/>
    </font>
    <font>
      <i/>
      <sz val="8"/>
      <color theme="1"/>
      <name val="Calibri"/>
      <family val="2"/>
      <scheme val="minor"/>
    </font>
    <font>
      <i/>
      <u/>
      <sz val="8"/>
      <color rgb="FF0000FF"/>
      <name val="Calibri"/>
      <family val="2"/>
      <scheme val="minor"/>
    </font>
    <font>
      <b/>
      <sz val="11"/>
      <color theme="0"/>
      <name val="Calibri"/>
      <family val="2"/>
      <scheme val="minor"/>
    </font>
    <font>
      <b/>
      <sz val="10"/>
      <color theme="0"/>
      <name val="Calibri"/>
      <family val="2"/>
      <scheme val="minor"/>
    </font>
    <font>
      <b/>
      <i/>
      <sz val="11"/>
      <color theme="0"/>
      <name val="Calibri"/>
      <family val="2"/>
      <scheme val="minor"/>
    </font>
    <font>
      <i/>
      <sz val="9"/>
      <color theme="0"/>
      <name val="Calibri"/>
      <family val="2"/>
      <scheme val="minor"/>
    </font>
    <font>
      <i/>
      <sz val="11"/>
      <color theme="0"/>
      <name val="Calibri"/>
      <family val="2"/>
      <scheme val="minor"/>
    </font>
    <font>
      <b/>
      <sz val="8"/>
      <color theme="0"/>
      <name val="Calibri"/>
      <family val="2"/>
      <scheme val="minor"/>
    </font>
    <font>
      <sz val="10"/>
      <name val="Calibri Light"/>
      <family val="2"/>
    </font>
    <font>
      <b/>
      <sz val="11"/>
      <name val="Calibri"/>
      <family val="2"/>
      <scheme val="minor"/>
    </font>
    <font>
      <sz val="11"/>
      <name val="Calibri"/>
      <family val="2"/>
    </font>
    <font>
      <b/>
      <sz val="10"/>
      <color rgb="FFFF0000"/>
      <name val="Calibri"/>
      <family val="2"/>
      <scheme val="minor"/>
    </font>
    <font>
      <b/>
      <u/>
      <sz val="11"/>
      <color theme="0"/>
      <name val="Calibri"/>
      <family val="2"/>
      <scheme val="minor"/>
    </font>
    <font>
      <sz val="12"/>
      <color theme="1"/>
      <name val="Times New Roman"/>
      <family val="1"/>
    </font>
    <font>
      <sz val="10"/>
      <color rgb="FF006666"/>
      <name val="Calibri"/>
      <family val="2"/>
      <scheme val="minor"/>
    </font>
    <font>
      <b/>
      <i/>
      <sz val="11"/>
      <color rgb="FF006666"/>
      <name val="Calibri"/>
      <family val="2"/>
      <scheme val="minor"/>
    </font>
    <font>
      <b/>
      <sz val="11"/>
      <color rgb="FF00ACA8"/>
      <name val="Calibri"/>
      <family val="2"/>
      <scheme val="minor"/>
    </font>
    <font>
      <b/>
      <u/>
      <sz val="10"/>
      <name val="Calibri"/>
      <family val="2"/>
      <scheme val="minor"/>
    </font>
    <font>
      <sz val="7"/>
      <name val="Calibri"/>
      <family val="2"/>
      <scheme val="minor"/>
    </font>
    <font>
      <b/>
      <sz val="10"/>
      <color rgb="FF00ACA8"/>
      <name val="Calibri"/>
      <family val="2"/>
      <scheme val="minor"/>
    </font>
    <font>
      <b/>
      <i/>
      <sz val="10"/>
      <color rgb="FF006666"/>
      <name val="Calibri"/>
      <family val="2"/>
      <scheme val="minor"/>
    </font>
    <font>
      <sz val="10"/>
      <color theme="5"/>
      <name val="Calibri"/>
      <family val="2"/>
      <scheme val="minor"/>
    </font>
    <font>
      <b/>
      <sz val="10"/>
      <color rgb="FF006666"/>
      <name val="Calibri"/>
      <family val="2"/>
      <scheme val="minor"/>
    </font>
    <font>
      <b/>
      <sz val="11"/>
      <color rgb="FF009999"/>
      <name val="Calibri"/>
      <family val="2"/>
      <scheme val="minor"/>
    </font>
    <font>
      <b/>
      <sz val="11"/>
      <color rgb="FFFF0000"/>
      <name val="Calibri"/>
      <family val="2"/>
      <scheme val="minor"/>
    </font>
    <font>
      <b/>
      <u/>
      <sz val="11"/>
      <color theme="4" tint="-0.249977111117893"/>
      <name val="Calibri"/>
      <family val="2"/>
      <scheme val="minor"/>
    </font>
    <font>
      <b/>
      <u/>
      <sz val="9.9"/>
      <color theme="4" tint="-0.249977111117893"/>
      <name val="Calibri"/>
      <family val="2"/>
    </font>
    <font>
      <i/>
      <sz val="11"/>
      <color theme="1"/>
      <name val="Calibri"/>
      <family val="2"/>
      <scheme val="minor"/>
    </font>
    <font>
      <sz val="7.5"/>
      <name val="Calibri"/>
      <family val="2"/>
      <scheme val="minor"/>
    </font>
    <font>
      <b/>
      <sz val="8"/>
      <name val="Calibri"/>
      <family val="2"/>
      <scheme val="minor"/>
    </font>
    <font>
      <b/>
      <sz val="10"/>
      <color theme="4"/>
      <name val="Calibri"/>
      <family val="2"/>
      <scheme val="minor"/>
    </font>
    <font>
      <sz val="9"/>
      <name val="Arial"/>
      <family val="2"/>
    </font>
    <font>
      <sz val="10"/>
      <name val="Arial"/>
      <family val="2"/>
    </font>
    <font>
      <sz val="11"/>
      <color rgb="FF3366FF"/>
      <name val="Arial"/>
      <family val="2"/>
    </font>
    <font>
      <sz val="11"/>
      <color rgb="FFFF0000"/>
      <name val="Arial"/>
      <family val="2"/>
    </font>
    <font>
      <sz val="11"/>
      <color theme="1"/>
      <name val="Arial"/>
      <family val="2"/>
    </font>
    <font>
      <sz val="12"/>
      <color theme="1"/>
      <name val="Arial"/>
      <family val="2"/>
    </font>
    <font>
      <b/>
      <sz val="12"/>
      <color theme="1"/>
      <name val="Arial"/>
      <family val="2"/>
    </font>
    <font>
      <i/>
      <sz val="9"/>
      <color rgb="FFFF0000"/>
      <name val="Calibri"/>
      <family val="2"/>
      <scheme val="minor"/>
    </font>
    <font>
      <b/>
      <i/>
      <sz val="10"/>
      <name val="Calibri"/>
      <family val="2"/>
      <scheme val="minor"/>
    </font>
    <font>
      <b/>
      <i/>
      <sz val="11"/>
      <name val="Calibri"/>
      <family val="2"/>
      <scheme val="minor"/>
    </font>
    <font>
      <b/>
      <sz val="12"/>
      <color rgb="FF006666"/>
      <name val="Calibri"/>
      <family val="2"/>
      <scheme val="minor"/>
    </font>
    <font>
      <b/>
      <i/>
      <sz val="10"/>
      <color theme="1"/>
      <name val="Calibri"/>
      <family val="2"/>
      <scheme val="minor"/>
    </font>
    <font>
      <sz val="8"/>
      <color theme="4" tint="-0.249977111117893"/>
      <name val="Calibri"/>
      <family val="2"/>
      <scheme val="minor"/>
    </font>
    <font>
      <sz val="9"/>
      <color theme="4" tint="-0.249977111117893"/>
      <name val="Calibri"/>
      <family val="2"/>
      <scheme val="minor"/>
    </font>
    <font>
      <b/>
      <sz val="9"/>
      <color theme="4" tint="-0.249977111117893"/>
      <name val="Calibri"/>
      <family val="2"/>
      <scheme val="minor"/>
    </font>
    <font>
      <u/>
      <sz val="9.9"/>
      <color theme="4" tint="-0.249977111117893"/>
      <name val="Calibri"/>
      <family val="2"/>
    </font>
    <font>
      <b/>
      <sz val="9.9"/>
      <color theme="4" tint="-0.249977111117893"/>
      <name val="Calibri"/>
      <family val="2"/>
    </font>
    <font>
      <sz val="11"/>
      <color rgb="FFFF0000"/>
      <name val="Calibri"/>
      <family val="2"/>
    </font>
    <font>
      <i/>
      <sz val="10"/>
      <color rgb="FFFF0000"/>
      <name val="Calibri"/>
      <family val="2"/>
      <scheme val="minor"/>
    </font>
    <font>
      <b/>
      <sz val="9"/>
      <color rgb="FF006666"/>
      <name val="Calibri"/>
      <family val="2"/>
      <scheme val="minor"/>
    </font>
    <font>
      <b/>
      <u/>
      <sz val="11"/>
      <name val="Calibri"/>
      <family val="2"/>
    </font>
    <font>
      <sz val="9"/>
      <color theme="0"/>
      <name val="Calibri"/>
      <family val="2"/>
      <scheme val="minor"/>
    </font>
    <font>
      <b/>
      <sz val="9"/>
      <color theme="5"/>
      <name val="Arial"/>
      <family val="2"/>
    </font>
    <font>
      <sz val="10"/>
      <color theme="5"/>
      <name val="Arial"/>
      <family val="2"/>
    </font>
    <font>
      <sz val="11"/>
      <color theme="5"/>
      <name val="Calibri"/>
      <family val="2"/>
      <scheme val="minor"/>
    </font>
    <font>
      <sz val="11"/>
      <color rgb="FF00ACA8"/>
      <name val="Calibri"/>
      <family val="2"/>
      <scheme val="minor"/>
    </font>
    <font>
      <u/>
      <sz val="10"/>
      <name val="Calibri"/>
      <family val="2"/>
      <scheme val="minor"/>
    </font>
    <font>
      <sz val="11"/>
      <color theme="4" tint="-0.249977111117893"/>
      <name val="Calibri"/>
      <family val="2"/>
      <scheme val="minor"/>
    </font>
    <font>
      <sz val="9"/>
      <color rgb="FF006666"/>
      <name val="Calibri"/>
      <family val="2"/>
      <scheme val="minor"/>
    </font>
    <font>
      <b/>
      <sz val="11"/>
      <color theme="3"/>
      <name val="Calibri"/>
      <family val="2"/>
      <scheme val="minor"/>
    </font>
    <font>
      <b/>
      <sz val="10"/>
      <color theme="3"/>
      <name val="Calibri"/>
      <family val="2"/>
      <scheme val="minor"/>
    </font>
    <font>
      <b/>
      <sz val="8"/>
      <color theme="3"/>
      <name val="Calibri"/>
      <family val="2"/>
      <scheme val="minor"/>
    </font>
    <font>
      <sz val="11"/>
      <color theme="3"/>
      <name val="Calibri"/>
      <family val="2"/>
      <scheme val="minor"/>
    </font>
    <font>
      <sz val="10.5"/>
      <color rgb="FF000000"/>
      <name val="Calibri"/>
      <family val="2"/>
      <scheme val="minor"/>
    </font>
    <font>
      <b/>
      <sz val="11"/>
      <color rgb="FF006666"/>
      <name val="Calibri"/>
      <family val="2"/>
      <scheme val="minor"/>
    </font>
    <font>
      <i/>
      <sz val="11"/>
      <name val="Calibri"/>
      <family val="2"/>
      <scheme val="minor"/>
    </font>
  </fonts>
  <fills count="4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6666"/>
        <bgColor indexed="64"/>
      </patternFill>
    </fill>
    <fill>
      <patternFill patternType="solid">
        <fgColor rgb="FFDDFFF7"/>
        <bgColor indexed="64"/>
      </patternFill>
    </fill>
    <fill>
      <patternFill patternType="solid">
        <fgColor rgb="FFC5FFEC"/>
        <bgColor indexed="64"/>
      </patternFill>
    </fill>
    <fill>
      <patternFill patternType="solid">
        <fgColor rgb="FFE5FFFF"/>
        <bgColor indexed="64"/>
      </patternFill>
    </fill>
    <fill>
      <patternFill patternType="solid">
        <fgColor rgb="FF64C6A8"/>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rgb="FFFF0000"/>
        <bgColor indexed="64"/>
      </patternFill>
    </fill>
    <fill>
      <patternFill patternType="solid">
        <fgColor rgb="FF00B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DFDA"/>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9999"/>
        <bgColor indexed="64"/>
      </patternFill>
    </fill>
    <fill>
      <patternFill patternType="solid">
        <fgColor rgb="FFFFAFAF"/>
        <bgColor indexed="64"/>
      </patternFill>
    </fill>
    <fill>
      <patternFill patternType="solid">
        <fgColor rgb="FFFFC1C1"/>
        <bgColor indexed="64"/>
      </patternFill>
    </fill>
    <fill>
      <patternFill patternType="solid">
        <fgColor theme="5"/>
        <bgColor indexed="64"/>
      </patternFill>
    </fill>
    <fill>
      <patternFill patternType="solid">
        <fgColor theme="8" tint="0.59999389629810485"/>
        <bgColor indexed="64"/>
      </patternFill>
    </fill>
    <fill>
      <patternFill patternType="solid">
        <fgColor theme="7"/>
        <bgColor indexed="64"/>
      </patternFill>
    </fill>
    <fill>
      <patternFill patternType="solid">
        <fgColor rgb="FFC00000"/>
        <bgColor indexed="64"/>
      </patternFill>
    </fill>
    <fill>
      <patternFill patternType="solid">
        <fgColor theme="6" tint="-0.249977111117893"/>
        <bgColor indexed="64"/>
      </patternFill>
    </fill>
    <fill>
      <patternFill patternType="solid">
        <fgColor rgb="FFCCECFF"/>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8" tint="-0.24997711111789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rgb="FF006666"/>
      </left>
      <right/>
      <top style="thin">
        <color rgb="FF006666"/>
      </top>
      <bottom style="thin">
        <color rgb="FF006666"/>
      </bottom>
      <diagonal/>
    </border>
    <border>
      <left/>
      <right/>
      <top style="thin">
        <color rgb="FF006666"/>
      </top>
      <bottom style="thin">
        <color rgb="FF006666"/>
      </bottom>
      <diagonal/>
    </border>
    <border>
      <left/>
      <right style="thin">
        <color rgb="FF006666"/>
      </right>
      <top style="thin">
        <color rgb="FF006666"/>
      </top>
      <bottom style="thin">
        <color rgb="FF006666"/>
      </bottom>
      <diagonal/>
    </border>
    <border>
      <left style="thin">
        <color rgb="FF006666"/>
      </left>
      <right style="thin">
        <color rgb="FF006666"/>
      </right>
      <top style="thin">
        <color rgb="FF006666"/>
      </top>
      <bottom style="thin">
        <color rgb="FF006666"/>
      </bottom>
      <diagonal/>
    </border>
    <border>
      <left style="thin">
        <color rgb="FF006666"/>
      </left>
      <right/>
      <top/>
      <bottom/>
      <diagonal/>
    </border>
    <border>
      <left/>
      <right/>
      <top style="thin">
        <color rgb="FF006666"/>
      </top>
      <bottom/>
      <diagonal/>
    </border>
    <border>
      <left style="thin">
        <color indexed="64"/>
      </left>
      <right style="thin">
        <color indexed="64"/>
      </right>
      <top style="medium">
        <color indexed="64"/>
      </top>
      <bottom style="thin">
        <color indexed="64"/>
      </bottom>
      <diagonal/>
    </border>
    <border>
      <left/>
      <right style="thin">
        <color indexed="64"/>
      </right>
      <top style="thin">
        <color rgb="FF006666"/>
      </top>
      <bottom/>
      <diagonal/>
    </border>
    <border>
      <left style="medium">
        <color indexed="64"/>
      </left>
      <right style="thin">
        <color indexed="64"/>
      </right>
      <top/>
      <bottom/>
      <diagonal/>
    </border>
    <border>
      <left/>
      <right/>
      <top style="thin">
        <color rgb="FF006666"/>
      </top>
      <bottom style="thin">
        <color indexed="64"/>
      </bottom>
      <diagonal/>
    </border>
    <border>
      <left style="thin">
        <color rgb="FF006666"/>
      </left>
      <right/>
      <top style="medium">
        <color indexed="64"/>
      </top>
      <bottom style="thin">
        <color rgb="FF006666"/>
      </bottom>
      <diagonal/>
    </border>
    <border>
      <left/>
      <right/>
      <top style="medium">
        <color indexed="64"/>
      </top>
      <bottom style="thin">
        <color rgb="FF006666"/>
      </bottom>
      <diagonal/>
    </border>
    <border>
      <left/>
      <right style="thin">
        <color rgb="FF006666"/>
      </right>
      <top style="medium">
        <color indexed="64"/>
      </top>
      <bottom style="thin">
        <color rgb="FF006666"/>
      </bottom>
      <diagonal/>
    </border>
    <border>
      <left style="medium">
        <color indexed="64"/>
      </left>
      <right style="medium">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6666"/>
      </left>
      <right/>
      <top/>
      <bottom style="thin">
        <color rgb="FF006666"/>
      </bottom>
      <diagonal/>
    </border>
    <border>
      <left/>
      <right/>
      <top/>
      <bottom style="thin">
        <color rgb="FF006666"/>
      </bottom>
      <diagonal/>
    </border>
    <border>
      <left/>
      <right style="thin">
        <color rgb="FF006666"/>
      </right>
      <top/>
      <bottom style="thin">
        <color rgb="FF006666"/>
      </bottom>
      <diagonal/>
    </border>
    <border>
      <left style="thin">
        <color rgb="FF006666"/>
      </left>
      <right/>
      <top style="thin">
        <color rgb="FF006666"/>
      </top>
      <bottom/>
      <diagonal/>
    </border>
    <border>
      <left/>
      <right style="thin">
        <color rgb="FF006666"/>
      </right>
      <top style="thin">
        <color rgb="FF006666"/>
      </top>
      <bottom/>
      <diagonal/>
    </border>
  </borders>
  <cellStyleXfs count="4">
    <xf numFmtId="0" fontId="0" fillId="0" borderId="0"/>
    <xf numFmtId="43" fontId="8" fillId="0" borderId="0" applyFont="0" applyFill="0" applyBorder="0" applyAlignment="0" applyProtection="0"/>
    <xf numFmtId="0" fontId="12" fillId="0" borderId="0" applyNumberFormat="0" applyFill="0" applyBorder="0" applyAlignment="0" applyProtection="0"/>
    <xf numFmtId="0" fontId="31" fillId="0" borderId="0" applyNumberFormat="0" applyFill="0" applyBorder="0" applyAlignment="0" applyProtection="0">
      <alignment vertical="top"/>
      <protection locked="0"/>
    </xf>
  </cellStyleXfs>
  <cellXfs count="1081">
    <xf numFmtId="0" fontId="0" fillId="0" borderId="0" xfId="0"/>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2" fillId="0" borderId="0" xfId="0" applyFont="1" applyAlignment="1" applyProtection="1">
      <alignment horizontal="center" vertical="center" textRotation="90"/>
      <protection hidden="1"/>
    </xf>
    <xf numFmtId="0" fontId="0" fillId="4" borderId="0" xfId="0" applyFill="1"/>
    <xf numFmtId="0" fontId="0" fillId="0" borderId="0" xfId="0" applyAlignment="1" applyProtection="1">
      <alignment vertical="center"/>
      <protection hidden="1"/>
    </xf>
    <xf numFmtId="0" fontId="0" fillId="3" borderId="1" xfId="0" applyFill="1" applyBorder="1" applyAlignment="1" applyProtection="1">
      <alignment horizontal="center"/>
      <protection hidden="1"/>
    </xf>
    <xf numFmtId="0" fontId="2" fillId="0" borderId="1" xfId="0" applyFont="1" applyBorder="1" applyAlignment="1" applyProtection="1">
      <alignment horizontal="center" vertical="center"/>
      <protection hidden="1"/>
    </xf>
    <xf numFmtId="0" fontId="2" fillId="0" borderId="1" xfId="0" applyFont="1" applyBorder="1" applyAlignment="1" applyProtection="1">
      <alignment horizontal="center"/>
      <protection hidden="1"/>
    </xf>
    <xf numFmtId="0" fontId="2" fillId="0" borderId="2" xfId="0" applyFont="1" applyBorder="1" applyAlignment="1" applyProtection="1">
      <alignment horizontal="center"/>
      <protection hidden="1"/>
    </xf>
    <xf numFmtId="0" fontId="0" fillId="0" borderId="4" xfId="0" applyBorder="1" applyAlignment="1" applyProtection="1">
      <alignment horizontal="center"/>
      <protection hidden="1"/>
    </xf>
    <xf numFmtId="0" fontId="0" fillId="0" borderId="1" xfId="0" applyBorder="1" applyAlignment="1" applyProtection="1">
      <alignment horizontal="center" vertical="center"/>
      <protection hidden="1"/>
    </xf>
    <xf numFmtId="0" fontId="0" fillId="0" borderId="23" xfId="0" applyBorder="1" applyAlignment="1" applyProtection="1">
      <alignment horizontal="center"/>
      <protection hidden="1"/>
    </xf>
    <xf numFmtId="0" fontId="0" fillId="0" borderId="5" xfId="0" applyBorder="1" applyAlignment="1" applyProtection="1">
      <alignment horizontal="center"/>
      <protection hidden="1"/>
    </xf>
    <xf numFmtId="0" fontId="12" fillId="0" borderId="0" xfId="2" applyProtection="1">
      <protection hidden="1"/>
    </xf>
    <xf numFmtId="0" fontId="0" fillId="2" borderId="0" xfId="0" applyFill="1" applyProtection="1">
      <protection hidden="1"/>
    </xf>
    <xf numFmtId="49" fontId="1" fillId="2" borderId="0" xfId="0" applyNumberFormat="1" applyFont="1" applyFill="1" applyAlignment="1" applyProtection="1">
      <alignment horizontal="left" vertical="center"/>
      <protection hidden="1"/>
    </xf>
    <xf numFmtId="0" fontId="6" fillId="0" borderId="1" xfId="0" applyFont="1" applyBorder="1" applyAlignment="1" applyProtection="1">
      <alignment horizontal="center" vertical="center" wrapText="1"/>
      <protection hidden="1"/>
    </xf>
    <xf numFmtId="0" fontId="6" fillId="4" borderId="0" xfId="0" applyFont="1" applyFill="1"/>
    <xf numFmtId="0" fontId="23" fillId="4" borderId="0" xfId="0" applyFont="1" applyFill="1" applyAlignment="1" applyProtection="1">
      <alignment vertical="center"/>
      <protection hidden="1"/>
    </xf>
    <xf numFmtId="0" fontId="14" fillId="2" borderId="1" xfId="0" applyFont="1" applyFill="1" applyBorder="1" applyAlignment="1" applyProtection="1">
      <alignment horizontal="center" vertical="center"/>
      <protection locked="0" hidden="1"/>
    </xf>
    <xf numFmtId="49" fontId="14" fillId="2" borderId="1" xfId="0" applyNumberFormat="1" applyFont="1" applyFill="1" applyBorder="1" applyAlignment="1" applyProtection="1">
      <alignment horizontal="center" vertical="center"/>
      <protection locked="0" hidden="1"/>
    </xf>
    <xf numFmtId="0" fontId="28" fillId="4" borderId="0" xfId="0" applyFont="1" applyFill="1" applyAlignment="1" applyProtection="1">
      <alignment vertical="center"/>
      <protection hidden="1"/>
    </xf>
    <xf numFmtId="0" fontId="14" fillId="2" borderId="1" xfId="0" applyFont="1" applyFill="1" applyBorder="1" applyAlignment="1" applyProtection="1">
      <alignment horizontal="center" vertical="center"/>
      <protection hidden="1"/>
    </xf>
    <xf numFmtId="0" fontId="41" fillId="4" borderId="0" xfId="0" applyFont="1" applyFill="1" applyAlignment="1" applyProtection="1">
      <alignment vertical="center"/>
      <protection hidden="1"/>
    </xf>
    <xf numFmtId="0" fontId="47" fillId="6" borderId="1" xfId="0" applyFont="1" applyFill="1" applyBorder="1" applyAlignment="1" applyProtection="1">
      <alignment horizontal="center" vertical="center" wrapText="1"/>
      <protection hidden="1"/>
    </xf>
    <xf numFmtId="0" fontId="47" fillId="6" borderId="1" xfId="0" applyFont="1" applyFill="1" applyBorder="1" applyAlignment="1" applyProtection="1">
      <alignment vertical="center" wrapText="1"/>
      <protection hidden="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xf>
    <xf numFmtId="0" fontId="3" fillId="0" borderId="0" xfId="0" applyFont="1"/>
    <xf numFmtId="0" fontId="6" fillId="7" borderId="1" xfId="0" applyFont="1" applyFill="1" applyBorder="1" applyAlignment="1" applyProtection="1">
      <alignment horizontal="center" vertical="center" wrapText="1"/>
      <protection hidden="1"/>
    </xf>
    <xf numFmtId="4" fontId="6" fillId="7" borderId="1" xfId="0" applyNumberFormat="1" applyFont="1" applyFill="1" applyBorder="1" applyAlignment="1" applyProtection="1">
      <alignment horizontal="center" vertical="center" wrapText="1"/>
      <protection hidden="1"/>
    </xf>
    <xf numFmtId="0" fontId="0" fillId="0" borderId="0" xfId="0" applyAlignment="1">
      <alignment horizontal="left" vertical="center"/>
    </xf>
    <xf numFmtId="4" fontId="6" fillId="0" borderId="1" xfId="0" applyNumberFormat="1" applyFont="1" applyBorder="1" applyAlignment="1" applyProtection="1">
      <alignment horizontal="center" vertical="center" wrapText="1"/>
      <protection hidden="1"/>
    </xf>
    <xf numFmtId="0" fontId="58" fillId="6" borderId="6" xfId="0" applyFont="1" applyFill="1" applyBorder="1" applyAlignment="1" applyProtection="1">
      <alignment horizontal="center" vertical="center"/>
      <protection hidden="1"/>
    </xf>
    <xf numFmtId="0" fontId="54" fillId="6" borderId="1" xfId="0" applyFont="1" applyFill="1" applyBorder="1" applyAlignment="1" applyProtection="1">
      <alignment horizontal="center" vertical="center" wrapText="1"/>
      <protection hidden="1"/>
    </xf>
    <xf numFmtId="0" fontId="54" fillId="6" borderId="1" xfId="0" quotePrefix="1" applyFont="1" applyFill="1" applyBorder="1" applyAlignment="1" applyProtection="1">
      <alignment horizontal="center" vertical="center" wrapText="1"/>
      <protection hidden="1"/>
    </xf>
    <xf numFmtId="0" fontId="59" fillId="6" borderId="1" xfId="0" applyFont="1" applyFill="1" applyBorder="1" applyAlignment="1" applyProtection="1">
      <alignment horizontal="center" vertical="center" wrapText="1"/>
      <protection hidden="1"/>
    </xf>
    <xf numFmtId="0" fontId="55" fillId="6" borderId="1" xfId="0" quotePrefix="1" applyFont="1" applyFill="1" applyBorder="1" applyAlignment="1" applyProtection="1">
      <alignment horizontal="center" vertical="center" wrapText="1"/>
      <protection hidden="1"/>
    </xf>
    <xf numFmtId="0" fontId="41" fillId="6"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quotePrefix="1" applyBorder="1" applyAlignment="1">
      <alignment horizontal="center" vertical="center"/>
    </xf>
    <xf numFmtId="164" fontId="0" fillId="0" borderId="1" xfId="1" applyNumberFormat="1" applyFont="1" applyBorder="1" applyAlignment="1">
      <alignment horizontal="right" vertical="center"/>
    </xf>
    <xf numFmtId="0" fontId="3" fillId="0" borderId="1" xfId="0" applyFont="1" applyBorder="1" applyAlignment="1">
      <alignment horizontal="center" vertical="center" wrapText="1"/>
    </xf>
    <xf numFmtId="164" fontId="0" fillId="0" borderId="1" xfId="1" applyNumberFormat="1" applyFont="1" applyBorder="1" applyAlignment="1">
      <alignment horizontal="center" vertical="center"/>
    </xf>
    <xf numFmtId="0" fontId="0" fillId="8" borderId="1" xfId="0" applyFill="1" applyBorder="1" applyAlignment="1" applyProtection="1">
      <alignment horizontal="center" vertical="center"/>
      <protection hidden="1"/>
    </xf>
    <xf numFmtId="0" fontId="0" fillId="0" borderId="1" xfId="0" applyBorder="1" applyAlignment="1">
      <alignment horizontal="left" vertical="center" wrapText="1"/>
    </xf>
    <xf numFmtId="0" fontId="0" fillId="7" borderId="1" xfId="0" applyFill="1" applyBorder="1" applyAlignment="1">
      <alignment horizontal="center" vertical="center"/>
    </xf>
    <xf numFmtId="0" fontId="0" fillId="7" borderId="1" xfId="0" applyFill="1" applyBorder="1" applyAlignment="1">
      <alignment horizontal="center" vertical="center" wrapText="1"/>
    </xf>
    <xf numFmtId="0" fontId="0" fillId="7" borderId="1" xfId="0" quotePrefix="1" applyFill="1" applyBorder="1" applyAlignment="1">
      <alignment horizontal="center" vertical="center"/>
    </xf>
    <xf numFmtId="164" fontId="0" fillId="7" borderId="1" xfId="1" applyNumberFormat="1" applyFont="1" applyFill="1" applyBorder="1" applyAlignment="1">
      <alignment horizontal="right" vertical="center"/>
    </xf>
    <xf numFmtId="0" fontId="3" fillId="7" borderId="1" xfId="0" applyFont="1" applyFill="1" applyBorder="1" applyAlignment="1">
      <alignment horizontal="center" vertical="center" wrapText="1"/>
    </xf>
    <xf numFmtId="164" fontId="0" fillId="7" borderId="1" xfId="1" applyNumberFormat="1" applyFont="1" applyFill="1" applyBorder="1" applyAlignment="1">
      <alignment horizontal="center" vertical="center"/>
    </xf>
    <xf numFmtId="0" fontId="0" fillId="7" borderId="1" xfId="0" applyFill="1" applyBorder="1" applyAlignment="1" applyProtection="1">
      <alignment horizontal="center" vertical="center"/>
      <protection hidden="1"/>
    </xf>
    <xf numFmtId="0" fontId="0" fillId="7" borderId="1" xfId="0" applyFill="1" applyBorder="1" applyAlignment="1">
      <alignment horizontal="left" vertical="center" wrapText="1"/>
    </xf>
    <xf numFmtId="167" fontId="0" fillId="7" borderId="1" xfId="1" applyNumberFormat="1" applyFont="1" applyFill="1" applyBorder="1" applyAlignment="1">
      <alignment horizontal="right" vertical="center"/>
    </xf>
    <xf numFmtId="167" fontId="0" fillId="7" borderId="1" xfId="1" applyNumberFormat="1" applyFont="1" applyFill="1" applyBorder="1" applyAlignment="1">
      <alignment horizontal="center" vertical="center"/>
    </xf>
    <xf numFmtId="167" fontId="0" fillId="0" borderId="1" xfId="1" applyNumberFormat="1" applyFont="1" applyBorder="1" applyAlignment="1">
      <alignment horizontal="center" vertical="center"/>
    </xf>
    <xf numFmtId="0" fontId="3" fillId="7" borderId="1" xfId="0" applyFont="1" applyFill="1" applyBorder="1" applyAlignment="1" applyProtection="1">
      <alignment horizontal="center" vertical="center" wrapText="1"/>
      <protection hidden="1"/>
    </xf>
    <xf numFmtId="0" fontId="6" fillId="2" borderId="20" xfId="0" applyFont="1" applyFill="1" applyBorder="1"/>
    <xf numFmtId="0" fontId="6" fillId="2" borderId="21" xfId="0" applyFont="1" applyFill="1" applyBorder="1" applyAlignment="1">
      <alignment vertical="center"/>
    </xf>
    <xf numFmtId="0" fontId="6" fillId="2" borderId="21" xfId="0" applyFont="1" applyFill="1" applyBorder="1"/>
    <xf numFmtId="0" fontId="6" fillId="2" borderId="22" xfId="0" applyFont="1" applyFill="1" applyBorder="1"/>
    <xf numFmtId="0" fontId="6" fillId="4" borderId="0" xfId="0" applyFont="1" applyFill="1" applyAlignment="1">
      <alignment vertical="center"/>
    </xf>
    <xf numFmtId="0" fontId="6" fillId="4" borderId="0" xfId="0" applyFont="1" applyFill="1" applyAlignment="1">
      <alignment horizontal="left" vertical="center" wrapText="1"/>
    </xf>
    <xf numFmtId="0" fontId="6" fillId="4" borderId="0" xfId="0" applyFont="1" applyFill="1" applyAlignment="1" applyProtection="1">
      <alignment horizontal="center" vertical="center"/>
      <protection hidden="1"/>
    </xf>
    <xf numFmtId="0" fontId="6" fillId="4" borderId="0" xfId="0" applyFont="1" applyFill="1" applyProtection="1">
      <protection hidden="1"/>
    </xf>
    <xf numFmtId="0" fontId="15" fillId="4" borderId="0" xfId="0" applyFont="1" applyFill="1" applyProtection="1">
      <protection hidden="1"/>
    </xf>
    <xf numFmtId="0" fontId="6" fillId="4" borderId="0" xfId="0" quotePrefix="1" applyFont="1" applyFill="1" applyProtection="1">
      <protection hidden="1"/>
    </xf>
    <xf numFmtId="0" fontId="15" fillId="4" borderId="0" xfId="0" applyFont="1" applyFill="1" applyAlignment="1" applyProtection="1">
      <alignment horizontal="center"/>
      <protection hidden="1"/>
    </xf>
    <xf numFmtId="0" fontId="22" fillId="4" borderId="0" xfId="0" applyFont="1" applyFill="1" applyAlignment="1">
      <alignment vertical="center"/>
    </xf>
    <xf numFmtId="0" fontId="0" fillId="4" borderId="0" xfId="0" applyFill="1" applyAlignment="1">
      <alignment horizontal="left"/>
    </xf>
    <xf numFmtId="0" fontId="41" fillId="6" borderId="0" xfId="0" applyFont="1" applyFill="1" applyProtection="1">
      <protection locked="0" hidden="1"/>
    </xf>
    <xf numFmtId="0" fontId="13" fillId="0" borderId="0" xfId="0" applyFont="1" applyAlignment="1" applyProtection="1">
      <alignment wrapText="1"/>
      <protection hidden="1"/>
    </xf>
    <xf numFmtId="0" fontId="13" fillId="0" borderId="1" xfId="0" applyFont="1" applyBorder="1" applyAlignment="1" applyProtection="1">
      <alignment wrapText="1"/>
      <protection hidden="1"/>
    </xf>
    <xf numFmtId="0" fontId="13" fillId="15" borderId="0" xfId="0" applyFont="1" applyFill="1" applyAlignment="1" applyProtection="1">
      <alignment wrapText="1"/>
      <protection hidden="1"/>
    </xf>
    <xf numFmtId="0" fontId="13" fillId="0" borderId="1" xfId="0" applyFont="1" applyBorder="1" applyAlignment="1" applyProtection="1">
      <alignment horizontal="center" wrapText="1"/>
      <protection hidden="1"/>
    </xf>
    <xf numFmtId="0" fontId="13" fillId="0" borderId="5" xfId="0" applyFont="1" applyBorder="1" applyAlignment="1" applyProtection="1">
      <alignment wrapText="1"/>
      <protection hidden="1"/>
    </xf>
    <xf numFmtId="0" fontId="13" fillId="0" borderId="5" xfId="0" applyFont="1" applyBorder="1" applyAlignment="1" applyProtection="1">
      <alignment horizontal="center" vertical="center" wrapText="1"/>
      <protection hidden="1"/>
    </xf>
    <xf numFmtId="0" fontId="13" fillId="3" borderId="0" xfId="0" applyFont="1" applyFill="1" applyAlignment="1" applyProtection="1">
      <alignment horizontal="center" wrapText="1"/>
      <protection hidden="1"/>
    </xf>
    <xf numFmtId="0" fontId="13" fillId="0" borderId="0" xfId="0" applyFont="1" applyAlignment="1" applyProtection="1">
      <alignment horizontal="center" wrapText="1"/>
      <protection hidden="1"/>
    </xf>
    <xf numFmtId="0" fontId="13" fillId="10" borderId="1" xfId="0" applyFont="1" applyFill="1" applyBorder="1" applyAlignment="1" applyProtection="1">
      <alignment wrapText="1"/>
      <protection hidden="1"/>
    </xf>
    <xf numFmtId="0" fontId="13" fillId="10" borderId="0" xfId="0" applyFont="1" applyFill="1" applyAlignment="1" applyProtection="1">
      <alignment wrapText="1"/>
      <protection hidden="1"/>
    </xf>
    <xf numFmtId="0" fontId="13" fillId="10" borderId="4" xfId="0" applyFont="1" applyFill="1" applyBorder="1" applyAlignment="1" applyProtection="1">
      <alignment horizontal="center" wrapText="1"/>
      <protection hidden="1"/>
    </xf>
    <xf numFmtId="0" fontId="13" fillId="0" borderId="23" xfId="0" applyFont="1" applyBorder="1" applyAlignment="1" applyProtection="1">
      <alignment horizontal="center" vertical="center" wrapText="1"/>
      <protection hidden="1"/>
    </xf>
    <xf numFmtId="0" fontId="61" fillId="11" borderId="4" xfId="0" applyFont="1" applyFill="1" applyBorder="1" applyAlignment="1" applyProtection="1">
      <alignment wrapText="1"/>
      <protection hidden="1"/>
    </xf>
    <xf numFmtId="0" fontId="13" fillId="3" borderId="0" xfId="0" applyFont="1" applyFill="1" applyAlignment="1" applyProtection="1">
      <alignment wrapText="1"/>
      <protection hidden="1"/>
    </xf>
    <xf numFmtId="0" fontId="1" fillId="3" borderId="1" xfId="0" applyFont="1" applyFill="1" applyBorder="1" applyAlignment="1" applyProtection="1">
      <alignment wrapText="1"/>
      <protection hidden="1"/>
    </xf>
    <xf numFmtId="0" fontId="13" fillId="3" borderId="1" xfId="0" applyFont="1" applyFill="1" applyBorder="1" applyAlignment="1" applyProtection="1">
      <alignment wrapText="1"/>
      <protection hidden="1"/>
    </xf>
    <xf numFmtId="0" fontId="61" fillId="11" borderId="23" xfId="0" applyFont="1" applyFill="1" applyBorder="1" applyAlignment="1" applyProtection="1">
      <alignment wrapText="1"/>
      <protection hidden="1"/>
    </xf>
    <xf numFmtId="0" fontId="61" fillId="11" borderId="5" xfId="0" applyFont="1" applyFill="1" applyBorder="1" applyAlignment="1" applyProtection="1">
      <alignment wrapText="1"/>
      <protection hidden="1"/>
    </xf>
    <xf numFmtId="0" fontId="61" fillId="3" borderId="4" xfId="0" applyFont="1" applyFill="1" applyBorder="1" applyAlignment="1" applyProtection="1">
      <alignment wrapText="1"/>
      <protection hidden="1"/>
    </xf>
    <xf numFmtId="0" fontId="13" fillId="12" borderId="1" xfId="0" applyFont="1" applyFill="1" applyBorder="1" applyAlignment="1" applyProtection="1">
      <alignment horizontal="center" wrapText="1"/>
      <protection hidden="1"/>
    </xf>
    <xf numFmtId="0" fontId="61" fillId="12" borderId="1" xfId="0" applyFont="1" applyFill="1" applyBorder="1" applyAlignment="1" applyProtection="1">
      <alignment horizontal="center" wrapText="1"/>
      <protection hidden="1"/>
    </xf>
    <xf numFmtId="0" fontId="13" fillId="0" borderId="5" xfId="0" applyFont="1" applyBorder="1" applyAlignment="1" applyProtection="1">
      <alignment vertical="center"/>
      <protection hidden="1"/>
    </xf>
    <xf numFmtId="0" fontId="13" fillId="0" borderId="1" xfId="0" applyFont="1" applyBorder="1" applyAlignment="1" applyProtection="1">
      <alignment horizontal="center" vertical="center"/>
      <protection hidden="1"/>
    </xf>
    <xf numFmtId="0" fontId="61" fillId="0" borderId="1" xfId="0" applyFont="1" applyBorder="1" applyAlignment="1" applyProtection="1">
      <alignment horizontal="center" vertical="center" wrapText="1"/>
      <protection hidden="1"/>
    </xf>
    <xf numFmtId="0" fontId="0" fillId="0" borderId="1" xfId="0" applyBorder="1" applyAlignment="1" applyProtection="1">
      <alignment vertical="center" wrapText="1"/>
      <protection hidden="1"/>
    </xf>
    <xf numFmtId="0" fontId="13" fillId="0" borderId="1" xfId="0" applyFont="1" applyBorder="1" applyAlignment="1" applyProtection="1">
      <alignment horizontal="left" vertical="center" wrapText="1"/>
      <protection hidden="1"/>
    </xf>
    <xf numFmtId="0" fontId="13" fillId="3" borderId="1" xfId="0" applyFont="1" applyFill="1" applyBorder="1" applyAlignment="1" applyProtection="1">
      <alignment horizontal="left" vertical="center" wrapText="1"/>
      <protection hidden="1"/>
    </xf>
    <xf numFmtId="0" fontId="13" fillId="13" borderId="1" xfId="0" applyFont="1" applyFill="1" applyBorder="1" applyAlignment="1" applyProtection="1">
      <alignment wrapText="1"/>
      <protection hidden="1"/>
    </xf>
    <xf numFmtId="0" fontId="13" fillId="0" borderId="1" xfId="0" applyFont="1" applyBorder="1" applyAlignment="1" applyProtection="1">
      <alignment vertical="center"/>
      <protection hidden="1"/>
    </xf>
    <xf numFmtId="0" fontId="62" fillId="0" borderId="1" xfId="0" applyFont="1" applyBorder="1" applyAlignment="1" applyProtection="1">
      <alignment horizontal="justify" vertical="center" wrapText="1"/>
      <protection hidden="1"/>
    </xf>
    <xf numFmtId="0" fontId="62" fillId="3" borderId="1" xfId="0" applyFont="1" applyFill="1" applyBorder="1" applyAlignment="1" applyProtection="1">
      <alignment horizontal="left" vertical="center" wrapText="1"/>
      <protection hidden="1"/>
    </xf>
    <xf numFmtId="0" fontId="13" fillId="3" borderId="1" xfId="0" applyFont="1" applyFill="1" applyBorder="1" applyAlignment="1" applyProtection="1">
      <alignment vertical="top" wrapText="1"/>
      <protection hidden="1"/>
    </xf>
    <xf numFmtId="0" fontId="13" fillId="10" borderId="1" xfId="0" applyFont="1" applyFill="1" applyBorder="1" applyAlignment="1" applyProtection="1">
      <alignment vertical="center"/>
      <protection hidden="1"/>
    </xf>
    <xf numFmtId="0" fontId="6" fillId="2" borderId="0" xfId="0" applyFont="1" applyFill="1" applyProtection="1">
      <protection hidden="1"/>
    </xf>
    <xf numFmtId="0" fontId="65" fillId="0" borderId="0" xfId="0" applyFont="1"/>
    <xf numFmtId="0" fontId="0" fillId="0" borderId="1" xfId="0" applyBorder="1"/>
    <xf numFmtId="0" fontId="23" fillId="4" borderId="0" xfId="0" applyFont="1" applyFill="1" applyAlignment="1" applyProtection="1">
      <alignment horizontal="center" vertical="center"/>
      <protection hidden="1"/>
    </xf>
    <xf numFmtId="0" fontId="13" fillId="16" borderId="0" xfId="0" applyFont="1" applyFill="1" applyAlignment="1" applyProtection="1">
      <alignment wrapText="1"/>
      <protection hidden="1"/>
    </xf>
    <xf numFmtId="0" fontId="0" fillId="4" borderId="0" xfId="0" applyFill="1" applyAlignment="1">
      <alignment horizontal="center" vertical="center" wrapText="1"/>
    </xf>
    <xf numFmtId="0" fontId="0" fillId="19" borderId="1" xfId="0" applyFill="1" applyBorder="1" applyAlignment="1">
      <alignment horizontal="center" vertical="center"/>
    </xf>
    <xf numFmtId="0" fontId="0" fillId="19" borderId="1" xfId="0" applyFill="1" applyBorder="1" applyAlignment="1">
      <alignment horizontal="center"/>
    </xf>
    <xf numFmtId="0" fontId="6" fillId="20" borderId="1" xfId="0" applyFont="1" applyFill="1" applyBorder="1" applyAlignment="1">
      <alignment horizontal="center" wrapText="1"/>
    </xf>
    <xf numFmtId="0" fontId="6" fillId="20" borderId="5" xfId="0" applyFont="1" applyFill="1" applyBorder="1" applyAlignment="1">
      <alignment horizontal="center" wrapText="1"/>
    </xf>
    <xf numFmtId="0" fontId="0" fillId="0" borderId="1" xfId="0" applyBorder="1" applyProtection="1">
      <protection hidden="1"/>
    </xf>
    <xf numFmtId="0" fontId="0" fillId="2" borderId="0" xfId="0" applyFill="1" applyAlignment="1" applyProtection="1">
      <alignment horizontal="center"/>
      <protection hidden="1"/>
    </xf>
    <xf numFmtId="0" fontId="6" fillId="4" borderId="0" xfId="0" applyFont="1" applyFill="1" applyAlignment="1" applyProtection="1">
      <alignment horizontal="left"/>
      <protection hidden="1"/>
    </xf>
    <xf numFmtId="0" fontId="11" fillId="2" borderId="0" xfId="0" applyFont="1" applyFill="1" applyAlignment="1" applyProtection="1">
      <alignment horizontal="left" vertical="center"/>
      <protection hidden="1"/>
    </xf>
    <xf numFmtId="0" fontId="2" fillId="2" borderId="0" xfId="0" applyFont="1" applyFill="1" applyAlignment="1" applyProtection="1">
      <alignment horizontal="center" vertical="center"/>
      <protection hidden="1"/>
    </xf>
    <xf numFmtId="0" fontId="13" fillId="22" borderId="23" xfId="0" applyFont="1" applyFill="1" applyBorder="1" applyAlignment="1" applyProtection="1">
      <alignment horizontal="center" vertical="center" wrapText="1"/>
      <protection hidden="1"/>
    </xf>
    <xf numFmtId="0" fontId="0" fillId="2" borderId="32" xfId="0" applyFill="1" applyBorder="1" applyProtection="1">
      <protection hidden="1"/>
    </xf>
    <xf numFmtId="0" fontId="0" fillId="4" borderId="0" xfId="0" applyFill="1" applyAlignment="1" applyProtection="1">
      <alignment vertical="center"/>
      <protection hidden="1"/>
    </xf>
    <xf numFmtId="0" fontId="13" fillId="4" borderId="0" xfId="0" applyFont="1" applyFill="1" applyAlignment="1" applyProtection="1">
      <alignment vertical="center"/>
      <protection hidden="1"/>
    </xf>
    <xf numFmtId="0" fontId="5" fillId="2" borderId="0" xfId="0" applyFont="1" applyFill="1" applyAlignment="1" applyProtection="1">
      <alignment horizontal="center" vertical="center"/>
      <protection locked="0" hidden="1"/>
    </xf>
    <xf numFmtId="0" fontId="6" fillId="2" borderId="0" xfId="0" applyFont="1" applyFill="1" applyAlignment="1" applyProtection="1">
      <alignment vertical="center"/>
      <protection hidden="1"/>
    </xf>
    <xf numFmtId="0" fontId="5" fillId="2" borderId="0" xfId="0" applyFont="1" applyFill="1" applyAlignment="1" applyProtection="1">
      <alignment vertical="center"/>
      <protection hidden="1"/>
    </xf>
    <xf numFmtId="0" fontId="1" fillId="2" borderId="14" xfId="0" applyFont="1" applyFill="1" applyBorder="1" applyAlignment="1" applyProtection="1">
      <alignment vertical="center"/>
      <protection hidden="1"/>
    </xf>
    <xf numFmtId="0" fontId="5" fillId="2" borderId="0" xfId="0" applyFont="1" applyFill="1" applyAlignment="1" applyProtection="1">
      <alignment horizontal="left" vertical="center"/>
      <protection hidden="1"/>
    </xf>
    <xf numFmtId="0" fontId="5" fillId="2" borderId="0" xfId="0" applyFont="1" applyFill="1" applyAlignment="1" applyProtection="1">
      <alignment horizontal="center" vertical="center"/>
      <protection hidden="1"/>
    </xf>
    <xf numFmtId="0" fontId="1" fillId="2" borderId="0" xfId="0" applyFont="1" applyFill="1" applyAlignment="1" applyProtection="1">
      <alignment vertical="center"/>
      <protection hidden="1"/>
    </xf>
    <xf numFmtId="0" fontId="5" fillId="2" borderId="13" xfId="0" applyFont="1" applyFill="1" applyBorder="1" applyAlignment="1" applyProtection="1">
      <alignment horizontal="center" vertical="center"/>
      <protection hidden="1"/>
    </xf>
    <xf numFmtId="0" fontId="13" fillId="22" borderId="1" xfId="0" applyFont="1" applyFill="1" applyBorder="1" applyAlignment="1" applyProtection="1">
      <alignment wrapText="1"/>
      <protection hidden="1"/>
    </xf>
    <xf numFmtId="0" fontId="13" fillId="14" borderId="0" xfId="0" applyFont="1" applyFill="1" applyAlignment="1" applyProtection="1">
      <alignment wrapText="1"/>
      <protection hidden="1"/>
    </xf>
    <xf numFmtId="0" fontId="13" fillId="24" borderId="1" xfId="0" applyFont="1" applyFill="1" applyBorder="1" applyAlignment="1" applyProtection="1">
      <alignment horizontal="center" wrapText="1"/>
      <protection hidden="1"/>
    </xf>
    <xf numFmtId="0" fontId="7" fillId="12" borderId="0" xfId="0" applyFont="1" applyFill="1" applyAlignment="1">
      <alignment horizontal="center" vertical="center" wrapText="1"/>
    </xf>
    <xf numFmtId="0" fontId="2" fillId="0" borderId="1" xfId="0" applyFont="1" applyBorder="1" applyAlignment="1">
      <alignment horizontal="center"/>
    </xf>
    <xf numFmtId="0" fontId="23" fillId="0" borderId="1" xfId="0" applyFont="1" applyBorder="1" applyAlignment="1">
      <alignment horizontal="center" vertical="center"/>
    </xf>
    <xf numFmtId="0" fontId="0" fillId="2" borderId="18" xfId="0" applyFill="1" applyBorder="1" applyProtection="1">
      <protection hidden="1"/>
    </xf>
    <xf numFmtId="0" fontId="0" fillId="2" borderId="19" xfId="0" applyFill="1" applyBorder="1" applyProtection="1">
      <protection hidden="1"/>
    </xf>
    <xf numFmtId="0" fontId="61" fillId="2" borderId="19" xfId="0" applyFont="1" applyFill="1" applyBorder="1" applyProtection="1">
      <protection hidden="1"/>
    </xf>
    <xf numFmtId="0" fontId="67" fillId="2" borderId="0" xfId="0" applyFont="1" applyFill="1" applyProtection="1">
      <protection hidden="1"/>
    </xf>
    <xf numFmtId="0" fontId="14" fillId="2" borderId="0" xfId="0" applyFont="1" applyFill="1" applyAlignment="1" applyProtection="1">
      <alignment horizontal="center" vertical="center"/>
      <protection hidden="1"/>
    </xf>
    <xf numFmtId="0" fontId="0" fillId="2" borderId="18" xfId="0" applyFill="1" applyBorder="1" applyAlignment="1" applyProtection="1">
      <alignment horizontal="left" vertical="top"/>
      <protection hidden="1"/>
    </xf>
    <xf numFmtId="0" fontId="0" fillId="2" borderId="19" xfId="0" applyFill="1" applyBorder="1" applyAlignment="1" applyProtection="1">
      <alignment horizontal="left" vertical="top"/>
      <protection hidden="1"/>
    </xf>
    <xf numFmtId="0" fontId="68" fillId="2" borderId="19" xfId="0" applyFont="1" applyFill="1" applyBorder="1" applyProtection="1">
      <protection hidden="1"/>
    </xf>
    <xf numFmtId="0" fontId="0" fillId="2" borderId="18" xfId="0" applyFill="1" applyBorder="1" applyAlignment="1" applyProtection="1">
      <alignment horizontal="left" wrapText="1"/>
      <protection hidden="1"/>
    </xf>
    <xf numFmtId="0" fontId="0" fillId="2" borderId="19" xfId="0" applyFill="1" applyBorder="1" applyAlignment="1" applyProtection="1">
      <alignment horizontal="left" wrapText="1"/>
      <protection hidden="1"/>
    </xf>
    <xf numFmtId="0" fontId="0" fillId="2" borderId="20" xfId="0" applyFill="1" applyBorder="1" applyProtection="1">
      <protection hidden="1"/>
    </xf>
    <xf numFmtId="0" fontId="0" fillId="2" borderId="21" xfId="0" applyFill="1" applyBorder="1" applyProtection="1">
      <protection hidden="1"/>
    </xf>
    <xf numFmtId="0" fontId="0" fillId="2" borderId="22" xfId="0" applyFill="1" applyBorder="1" applyProtection="1">
      <protection hidden="1"/>
    </xf>
    <xf numFmtId="0" fontId="0" fillId="4" borderId="0" xfId="0" applyFill="1" applyProtection="1">
      <protection hidden="1"/>
    </xf>
    <xf numFmtId="0" fontId="0" fillId="4" borderId="0" xfId="0" applyFill="1" applyAlignment="1" applyProtection="1">
      <alignment horizontal="center" vertical="center"/>
      <protection hidden="1"/>
    </xf>
    <xf numFmtId="0" fontId="0" fillId="4" borderId="0" xfId="0" applyFill="1" applyAlignment="1" applyProtection="1">
      <alignment horizontal="left" vertical="top"/>
      <protection hidden="1"/>
    </xf>
    <xf numFmtId="0" fontId="0" fillId="4" borderId="0" xfId="0" applyFill="1" applyAlignment="1" applyProtection="1">
      <alignment horizontal="left" wrapText="1"/>
      <protection hidden="1"/>
    </xf>
    <xf numFmtId="0" fontId="13" fillId="25" borderId="1" xfId="0" applyFont="1" applyFill="1" applyBorder="1" applyAlignment="1" applyProtection="1">
      <alignment wrapText="1"/>
      <protection hidden="1"/>
    </xf>
    <xf numFmtId="0" fontId="6" fillId="2" borderId="0" xfId="0" applyFont="1" applyFill="1" applyAlignment="1" applyProtection="1">
      <alignment horizontal="center" vertical="center" wrapText="1"/>
      <protection hidden="1"/>
    </xf>
    <xf numFmtId="0" fontId="28" fillId="4" borderId="0" xfId="0" applyFont="1" applyFill="1" applyAlignment="1" applyProtection="1">
      <alignment horizontal="center" vertical="center"/>
      <protection hidden="1"/>
    </xf>
    <xf numFmtId="0" fontId="6" fillId="2" borderId="0" xfId="0" applyFont="1" applyFill="1" applyAlignment="1" applyProtection="1">
      <alignment horizontal="left" vertical="center"/>
      <protection hidden="1"/>
    </xf>
    <xf numFmtId="0" fontId="13" fillId="0" borderId="4" xfId="0" applyFont="1" applyBorder="1" applyAlignment="1" applyProtection="1">
      <alignment vertical="top" wrapText="1"/>
      <protection hidden="1"/>
    </xf>
    <xf numFmtId="0" fontId="13" fillId="3" borderId="4" xfId="0" applyFont="1" applyFill="1" applyBorder="1" applyAlignment="1" applyProtection="1">
      <alignment vertical="top" wrapText="1"/>
      <protection hidden="1"/>
    </xf>
    <xf numFmtId="0" fontId="13" fillId="0" borderId="0" xfId="0" applyFont="1" applyAlignment="1" applyProtection="1">
      <alignment vertical="top" wrapText="1"/>
      <protection hidden="1"/>
    </xf>
    <xf numFmtId="0" fontId="61"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13" fillId="0" borderId="0" xfId="0" applyFont="1" applyAlignment="1" applyProtection="1">
      <alignment horizontal="left" vertical="center" wrapText="1"/>
      <protection hidden="1"/>
    </xf>
    <xf numFmtId="0" fontId="62" fillId="0" borderId="0" xfId="0" applyFont="1" applyAlignment="1" applyProtection="1">
      <alignment horizontal="justify" vertical="center" wrapText="1"/>
      <protection hidden="1"/>
    </xf>
    <xf numFmtId="0" fontId="13" fillId="12" borderId="0" xfId="0" applyFont="1" applyFill="1" applyAlignment="1" applyProtection="1">
      <alignment horizontal="center" wrapText="1"/>
      <protection hidden="1"/>
    </xf>
    <xf numFmtId="0" fontId="13" fillId="5" borderId="0" xfId="0" applyFont="1" applyFill="1" applyAlignment="1" applyProtection="1">
      <alignment wrapText="1"/>
      <protection hidden="1"/>
    </xf>
    <xf numFmtId="0" fontId="0" fillId="9" borderId="0" xfId="0" applyFill="1"/>
    <xf numFmtId="0" fontId="20" fillId="0" borderId="15" xfId="0" applyFont="1" applyBorder="1"/>
    <xf numFmtId="0" fontId="0" fillId="0" borderId="16" xfId="0" applyBorder="1"/>
    <xf numFmtId="0" fontId="0" fillId="0" borderId="17" xfId="0" applyBorder="1"/>
    <xf numFmtId="0" fontId="20" fillId="0" borderId="18" xfId="0" applyFont="1" applyBorder="1"/>
    <xf numFmtId="0" fontId="0" fillId="0" borderId="19" xfId="0" applyBorder="1"/>
    <xf numFmtId="0" fontId="6" fillId="0" borderId="27" xfId="0" applyFont="1" applyBorder="1" applyAlignment="1">
      <alignment horizontal="right"/>
    </xf>
    <xf numFmtId="0" fontId="6" fillId="0" borderId="1" xfId="0" applyFont="1" applyBorder="1" applyAlignment="1">
      <alignment horizontal="center"/>
    </xf>
    <xf numFmtId="0" fontId="6" fillId="21" borderId="27" xfId="0" applyFont="1" applyFill="1" applyBorder="1" applyAlignment="1">
      <alignment horizontal="left"/>
    </xf>
    <xf numFmtId="0" fontId="0" fillId="21" borderId="1" xfId="0" applyFill="1" applyBorder="1" applyAlignment="1">
      <alignment horizontal="center" vertical="center"/>
    </xf>
    <xf numFmtId="0" fontId="0" fillId="21" borderId="19" xfId="0" applyFill="1" applyBorder="1"/>
    <xf numFmtId="0" fontId="6" fillId="0" borderId="1" xfId="0" applyFont="1" applyBorder="1" applyAlignment="1">
      <alignment horizontal="right"/>
    </xf>
    <xf numFmtId="0" fontId="7" fillId="0" borderId="1" xfId="0" applyFont="1" applyBorder="1" applyAlignment="1">
      <alignment vertical="center" wrapText="1"/>
    </xf>
    <xf numFmtId="0" fontId="0" fillId="0" borderId="1" xfId="0" applyBorder="1" applyAlignment="1">
      <alignment horizontal="center"/>
    </xf>
    <xf numFmtId="0" fontId="6" fillId="0" borderId="36" xfId="0" applyFont="1" applyBorder="1" applyAlignment="1">
      <alignment horizontal="right"/>
    </xf>
    <xf numFmtId="0" fontId="15" fillId="0" borderId="27" xfId="0" applyFont="1" applyBorder="1" applyAlignment="1">
      <alignment horizontal="right"/>
    </xf>
    <xf numFmtId="0" fontId="0" fillId="0" borderId="18" xfId="0" applyBorder="1"/>
    <xf numFmtId="0" fontId="7" fillId="0" borderId="27" xfId="0" applyFont="1" applyBorder="1" applyAlignment="1">
      <alignment vertical="center" wrapText="1"/>
    </xf>
    <xf numFmtId="0" fontId="0" fillId="0" borderId="27" xfId="0" applyBorder="1" applyAlignment="1">
      <alignment vertical="center" wrapText="1"/>
    </xf>
    <xf numFmtId="0" fontId="0" fillId="0" borderId="1" xfId="0" applyBorder="1" applyAlignment="1">
      <alignment vertical="center" wrapText="1"/>
    </xf>
    <xf numFmtId="0" fontId="0" fillId="0" borderId="20" xfId="0" applyBorder="1"/>
    <xf numFmtId="0" fontId="0" fillId="0" borderId="21" xfId="0" applyBorder="1"/>
    <xf numFmtId="0" fontId="0" fillId="0" borderId="22" xfId="0" applyBorder="1"/>
    <xf numFmtId="0" fontId="17" fillId="0" borderId="0" xfId="0" applyFont="1" applyAlignment="1">
      <alignment vertical="center" wrapText="1"/>
    </xf>
    <xf numFmtId="0" fontId="18" fillId="0" borderId="0" xfId="0" applyFont="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horizontal="center" vertical="center" wrapText="1"/>
    </xf>
    <xf numFmtId="0" fontId="7" fillId="0" borderId="0" xfId="0" applyFont="1"/>
    <xf numFmtId="0" fontId="7" fillId="0" borderId="1" xfId="0" applyFont="1" applyBorder="1"/>
    <xf numFmtId="0" fontId="7" fillId="0" borderId="0" xfId="0" applyFont="1" applyAlignment="1">
      <alignment horizontal="center" vertical="center"/>
    </xf>
    <xf numFmtId="0" fontId="7" fillId="24" borderId="0" xfId="0" applyFont="1" applyFill="1"/>
    <xf numFmtId="0" fontId="2" fillId="0" borderId="0" xfId="0" applyFont="1"/>
    <xf numFmtId="0" fontId="38" fillId="0" borderId="0" xfId="0" applyFont="1"/>
    <xf numFmtId="0" fontId="22" fillId="0" borderId="0" xfId="0" quotePrefix="1" applyFont="1" applyAlignment="1">
      <alignment horizontal="left" vertical="center"/>
    </xf>
    <xf numFmtId="0" fontId="22" fillId="0" borderId="0" xfId="0" quotePrefix="1" applyFont="1"/>
    <xf numFmtId="0" fontId="21" fillId="0" borderId="0" xfId="0" applyFont="1" applyAlignment="1">
      <alignment horizontal="left" vertical="center"/>
    </xf>
    <xf numFmtId="0" fontId="0" fillId="18" borderId="0" xfId="0" applyFill="1"/>
    <xf numFmtId="0" fontId="0" fillId="17" borderId="0" xfId="0" applyFill="1"/>
    <xf numFmtId="0" fontId="0" fillId="0" borderId="0" xfId="0" quotePrefix="1"/>
    <xf numFmtId="0" fontId="65" fillId="0" borderId="0" xfId="0" quotePrefix="1" applyFont="1"/>
    <xf numFmtId="0" fontId="0" fillId="21" borderId="1" xfId="0" applyFill="1" applyBorder="1"/>
    <xf numFmtId="0" fontId="13" fillId="0" borderId="4" xfId="0" applyFont="1" applyBorder="1" applyAlignment="1" applyProtection="1">
      <alignment wrapText="1"/>
      <protection hidden="1"/>
    </xf>
    <xf numFmtId="0" fontId="13" fillId="2" borderId="4" xfId="0" applyFont="1" applyFill="1" applyBorder="1" applyAlignment="1" applyProtection="1">
      <alignment vertical="top" wrapText="1"/>
      <protection hidden="1"/>
    </xf>
    <xf numFmtId="0" fontId="13" fillId="2" borderId="4" xfId="0" applyFont="1" applyFill="1" applyBorder="1" applyAlignment="1" applyProtection="1">
      <alignment horizontal="left" vertical="center" wrapText="1"/>
      <protection hidden="1"/>
    </xf>
    <xf numFmtId="0" fontId="13" fillId="3" borderId="4" xfId="0" applyFont="1" applyFill="1" applyBorder="1" applyAlignment="1" applyProtection="1">
      <alignment horizontal="left" vertical="center" wrapText="1"/>
      <protection hidden="1"/>
    </xf>
    <xf numFmtId="0" fontId="15" fillId="2" borderId="18" xfId="0" applyFont="1" applyFill="1" applyBorder="1" applyAlignment="1" applyProtection="1">
      <alignment horizontal="center" vertical="center"/>
      <protection hidden="1"/>
    </xf>
    <xf numFmtId="0" fontId="15" fillId="2" borderId="19" xfId="0" applyFont="1" applyFill="1" applyBorder="1" applyAlignment="1" applyProtection="1">
      <alignment horizontal="center" vertical="center"/>
      <protection hidden="1"/>
    </xf>
    <xf numFmtId="0" fontId="15" fillId="2" borderId="0" xfId="0" applyFont="1" applyFill="1" applyAlignment="1" applyProtection="1">
      <alignment horizontal="center" vertical="center"/>
      <protection hidden="1"/>
    </xf>
    <xf numFmtId="0" fontId="6" fillId="2" borderId="18" xfId="0" applyFont="1" applyFill="1" applyBorder="1" applyProtection="1">
      <protection hidden="1"/>
    </xf>
    <xf numFmtId="49" fontId="14" fillId="2" borderId="0" xfId="0" applyNumberFormat="1" applyFont="1" applyFill="1" applyAlignment="1" applyProtection="1">
      <alignment horizontal="center" vertical="center"/>
      <protection hidden="1"/>
    </xf>
    <xf numFmtId="0" fontId="6" fillId="2" borderId="19" xfId="0" applyFont="1" applyFill="1" applyBorder="1" applyAlignment="1" applyProtection="1">
      <alignment horizontal="left" vertical="center" wrapText="1"/>
      <protection hidden="1"/>
    </xf>
    <xf numFmtId="0" fontId="6" fillId="2" borderId="0" xfId="0" applyFont="1" applyFill="1" applyAlignment="1" applyProtection="1">
      <alignment horizontal="left" vertical="top"/>
      <protection hidden="1"/>
    </xf>
    <xf numFmtId="0" fontId="54" fillId="2" borderId="18" xfId="0" applyFont="1" applyFill="1" applyBorder="1" applyAlignment="1" applyProtection="1">
      <alignment horizontal="center"/>
      <protection hidden="1"/>
    </xf>
    <xf numFmtId="0" fontId="54" fillId="2" borderId="0" xfId="0" applyFont="1" applyFill="1" applyAlignment="1" applyProtection="1">
      <alignment horizontal="center"/>
      <protection hidden="1"/>
    </xf>
    <xf numFmtId="0" fontId="54" fillId="2" borderId="19" xfId="0" applyFont="1" applyFill="1" applyBorder="1" applyAlignment="1" applyProtection="1">
      <alignment horizontal="center"/>
      <protection hidden="1"/>
    </xf>
    <xf numFmtId="0" fontId="0" fillId="2" borderId="21" xfId="0" applyFill="1" applyBorder="1" applyAlignment="1" applyProtection="1">
      <alignment horizontal="left"/>
      <protection hidden="1"/>
    </xf>
    <xf numFmtId="0" fontId="15" fillId="2" borderId="19" xfId="0" applyFont="1" applyFill="1" applyBorder="1" applyAlignment="1" applyProtection="1">
      <alignment horizontal="center"/>
      <protection hidden="1"/>
    </xf>
    <xf numFmtId="0" fontId="6" fillId="2" borderId="0" xfId="0" applyFont="1" applyFill="1" applyAlignment="1" applyProtection="1">
      <alignment vertical="top"/>
      <protection hidden="1"/>
    </xf>
    <xf numFmtId="0" fontId="6" fillId="2" borderId="0" xfId="0" applyFont="1" applyFill="1" applyAlignment="1" applyProtection="1">
      <alignment vertical="center" wrapText="1"/>
      <protection hidden="1"/>
    </xf>
    <xf numFmtId="0" fontId="6" fillId="2" borderId="0" xfId="0" applyFont="1" applyFill="1" applyAlignment="1" applyProtection="1">
      <alignment vertical="top" wrapText="1"/>
      <protection hidden="1"/>
    </xf>
    <xf numFmtId="0" fontId="6" fillId="2" borderId="20" xfId="0" applyFont="1" applyFill="1" applyBorder="1" applyProtection="1">
      <protection hidden="1"/>
    </xf>
    <xf numFmtId="0" fontId="6" fillId="2" borderId="21" xfId="0" applyFont="1" applyFill="1" applyBorder="1" applyAlignment="1" applyProtection="1">
      <alignment vertical="center"/>
      <protection hidden="1"/>
    </xf>
    <xf numFmtId="0" fontId="6" fillId="2" borderId="22" xfId="0" applyFont="1" applyFill="1" applyBorder="1" applyAlignment="1" applyProtection="1">
      <alignment horizontal="left" vertical="center" wrapText="1"/>
      <protection hidden="1"/>
    </xf>
    <xf numFmtId="0" fontId="6" fillId="2" borderId="21" xfId="0" applyFont="1" applyFill="1" applyBorder="1" applyProtection="1">
      <protection hidden="1"/>
    </xf>
    <xf numFmtId="0" fontId="6" fillId="4" borderId="0" xfId="0" applyFont="1" applyFill="1" applyAlignment="1" applyProtection="1">
      <alignment vertical="center"/>
      <protection hidden="1"/>
    </xf>
    <xf numFmtId="0" fontId="20" fillId="4" borderId="0" xfId="0" applyFont="1" applyFill="1" applyAlignment="1" applyProtection="1">
      <alignment horizontal="center"/>
      <protection hidden="1"/>
    </xf>
    <xf numFmtId="0" fontId="11" fillId="4" borderId="0" xfId="0" applyFont="1" applyFill="1" applyAlignment="1" applyProtection="1">
      <alignment vertical="center"/>
      <protection hidden="1"/>
    </xf>
    <xf numFmtId="0" fontId="11" fillId="4" borderId="0" xfId="0" applyFont="1" applyFill="1" applyProtection="1">
      <protection hidden="1"/>
    </xf>
    <xf numFmtId="0" fontId="33" fillId="2" borderId="18" xfId="0" applyFont="1" applyFill="1" applyBorder="1" applyAlignment="1" applyProtection="1">
      <alignment horizontal="center" vertical="center"/>
      <protection hidden="1"/>
    </xf>
    <xf numFmtId="0" fontId="33" fillId="2" borderId="0" xfId="0" applyFont="1" applyFill="1" applyAlignment="1" applyProtection="1">
      <alignment horizontal="center" vertical="center"/>
      <protection hidden="1"/>
    </xf>
    <xf numFmtId="0" fontId="33" fillId="2" borderId="19" xfId="0" applyFont="1" applyFill="1" applyBorder="1" applyAlignment="1" applyProtection="1">
      <alignment horizontal="center" vertical="center"/>
      <protection hidden="1"/>
    </xf>
    <xf numFmtId="0" fontId="6" fillId="2" borderId="18" xfId="0" applyFont="1" applyFill="1" applyBorder="1" applyAlignment="1" applyProtection="1">
      <alignment vertical="center"/>
      <protection hidden="1"/>
    </xf>
    <xf numFmtId="0" fontId="1" fillId="2" borderId="19" xfId="0" applyFont="1" applyFill="1" applyBorder="1" applyAlignment="1" applyProtection="1">
      <alignment vertical="center"/>
      <protection hidden="1"/>
    </xf>
    <xf numFmtId="0" fontId="1" fillId="4" borderId="0" xfId="0" applyFont="1" applyFill="1" applyAlignment="1" applyProtection="1">
      <alignment vertical="center"/>
      <protection hidden="1"/>
    </xf>
    <xf numFmtId="0" fontId="5" fillId="4" borderId="0" xfId="0" applyFont="1" applyFill="1" applyAlignment="1" applyProtection="1">
      <alignment vertical="center"/>
      <protection hidden="1"/>
    </xf>
    <xf numFmtId="0" fontId="26" fillId="4" borderId="0" xfId="0" applyFont="1" applyFill="1" applyAlignment="1" applyProtection="1">
      <alignment vertical="center"/>
      <protection hidden="1"/>
    </xf>
    <xf numFmtId="49" fontId="1" fillId="2" borderId="19" xfId="0" applyNumberFormat="1" applyFont="1" applyFill="1" applyBorder="1" applyAlignment="1" applyProtection="1">
      <alignment horizontal="left" vertical="center"/>
      <protection hidden="1"/>
    </xf>
    <xf numFmtId="0" fontId="26" fillId="4" borderId="0" xfId="0" applyFont="1" applyFill="1" applyAlignment="1" applyProtection="1">
      <alignment horizontal="center" vertical="center"/>
      <protection hidden="1"/>
    </xf>
    <xf numFmtId="0" fontId="26" fillId="4" borderId="0" xfId="0" applyFont="1" applyFill="1" applyAlignment="1" applyProtection="1">
      <alignment horizontal="left" vertical="center"/>
      <protection hidden="1"/>
    </xf>
    <xf numFmtId="0" fontId="1" fillId="2" borderId="19" xfId="0" applyFont="1" applyFill="1" applyBorder="1" applyAlignment="1" applyProtection="1">
      <alignment horizontal="left" vertical="center"/>
      <protection hidden="1"/>
    </xf>
    <xf numFmtId="14" fontId="26" fillId="4" borderId="0" xfId="0" applyNumberFormat="1" applyFont="1" applyFill="1" applyAlignment="1" applyProtection="1">
      <alignment horizontal="left" vertical="center"/>
      <protection hidden="1"/>
    </xf>
    <xf numFmtId="0" fontId="1" fillId="2" borderId="0" xfId="0" applyFont="1" applyFill="1" applyAlignment="1" applyProtection="1">
      <alignment horizontal="left" vertical="center"/>
      <protection hidden="1"/>
    </xf>
    <xf numFmtId="0" fontId="5" fillId="4" borderId="0" xfId="0" applyFont="1" applyFill="1" applyAlignment="1" applyProtection="1">
      <alignment horizontal="left" vertical="center"/>
      <protection hidden="1"/>
    </xf>
    <xf numFmtId="0" fontId="1" fillId="2" borderId="0" xfId="0" applyFont="1" applyFill="1" applyAlignment="1" applyProtection="1">
      <alignment horizontal="right" vertical="center"/>
      <protection hidden="1"/>
    </xf>
    <xf numFmtId="49" fontId="29" fillId="2" borderId="0" xfId="0" applyNumberFormat="1" applyFont="1" applyFill="1" applyAlignment="1" applyProtection="1">
      <alignment horizontal="left" vertical="center"/>
      <protection hidden="1"/>
    </xf>
    <xf numFmtId="0" fontId="6" fillId="2" borderId="0" xfId="0" applyFont="1" applyFill="1" applyAlignment="1" applyProtection="1">
      <alignment horizontal="right" vertical="center"/>
      <protection hidden="1"/>
    </xf>
    <xf numFmtId="0" fontId="30" fillId="2" borderId="0" xfId="0" applyFont="1" applyFill="1" applyAlignment="1" applyProtection="1">
      <alignment horizontal="left" vertical="center"/>
      <protection hidden="1"/>
    </xf>
    <xf numFmtId="0" fontId="31" fillId="2" borderId="0" xfId="3" applyNumberFormat="1" applyFill="1" applyBorder="1" applyAlignment="1" applyProtection="1">
      <alignment vertical="center"/>
      <protection hidden="1"/>
    </xf>
    <xf numFmtId="0" fontId="6" fillId="2" borderId="0" xfId="0" applyFont="1" applyFill="1" applyAlignment="1" applyProtection="1">
      <alignment horizontal="center" vertical="center"/>
      <protection hidden="1"/>
    </xf>
    <xf numFmtId="0" fontId="31" fillId="2" borderId="0" xfId="3" applyNumberFormat="1" applyFill="1" applyBorder="1" applyAlignment="1" applyProtection="1">
      <alignment horizontal="center" vertical="center"/>
      <protection hidden="1"/>
    </xf>
    <xf numFmtId="165" fontId="1" fillId="2" borderId="19" xfId="0" applyNumberFormat="1" applyFont="1" applyFill="1" applyBorder="1" applyAlignment="1" applyProtection="1">
      <alignment horizontal="left" vertical="center"/>
      <protection hidden="1"/>
    </xf>
    <xf numFmtId="0" fontId="27" fillId="2" borderId="0" xfId="0" applyFont="1" applyFill="1" applyAlignment="1" applyProtection="1">
      <alignment horizontal="center" vertical="center"/>
      <protection hidden="1"/>
    </xf>
    <xf numFmtId="0" fontId="25" fillId="2" borderId="0" xfId="0" applyFont="1" applyFill="1" applyAlignment="1" applyProtection="1">
      <alignment horizontal="left" vertical="center"/>
      <protection hidden="1"/>
    </xf>
    <xf numFmtId="0" fontId="1" fillId="2" borderId="0" xfId="0" applyFont="1" applyFill="1" applyAlignment="1" applyProtection="1">
      <alignment horizontal="center" vertical="center"/>
      <protection hidden="1"/>
    </xf>
    <xf numFmtId="0" fontId="1" fillId="2" borderId="19" xfId="0" applyFont="1" applyFill="1" applyBorder="1" applyAlignment="1" applyProtection="1">
      <alignment horizontal="center" vertical="center"/>
      <protection hidden="1"/>
    </xf>
    <xf numFmtId="0" fontId="23" fillId="2" borderId="18" xfId="0" applyFont="1" applyFill="1" applyBorder="1" applyAlignment="1" applyProtection="1">
      <alignment vertical="center"/>
      <protection hidden="1"/>
    </xf>
    <xf numFmtId="0" fontId="23" fillId="2" borderId="19" xfId="0" applyFont="1" applyFill="1" applyBorder="1" applyAlignment="1" applyProtection="1">
      <alignment vertical="center"/>
      <protection hidden="1"/>
    </xf>
    <xf numFmtId="0" fontId="5" fillId="2" borderId="18" xfId="0" applyFont="1" applyFill="1" applyBorder="1" applyAlignment="1" applyProtection="1">
      <alignment vertical="center"/>
      <protection hidden="1"/>
    </xf>
    <xf numFmtId="0" fontId="5" fillId="2" borderId="19" xfId="0" applyFont="1" applyFill="1" applyBorder="1" applyAlignment="1" applyProtection="1">
      <alignment vertical="center"/>
      <protection hidden="1"/>
    </xf>
    <xf numFmtId="0" fontId="10" fillId="2" borderId="0" xfId="0" applyFont="1" applyFill="1" applyAlignment="1" applyProtection="1">
      <alignment horizontal="center" vertical="center"/>
      <protection hidden="1"/>
    </xf>
    <xf numFmtId="0" fontId="9" fillId="2" borderId="0" xfId="0" applyFont="1" applyFill="1" applyAlignment="1" applyProtection="1">
      <alignment horizontal="left" vertical="center" wrapText="1"/>
      <protection hidden="1"/>
    </xf>
    <xf numFmtId="3" fontId="10" fillId="2" borderId="0" xfId="0" applyNumberFormat="1" applyFont="1" applyFill="1" applyAlignment="1" applyProtection="1">
      <alignment horizontal="center" vertical="center"/>
      <protection hidden="1"/>
    </xf>
    <xf numFmtId="0" fontId="5" fillId="2" borderId="20" xfId="0" applyFont="1" applyFill="1" applyBorder="1" applyAlignment="1" applyProtection="1">
      <alignment vertical="center"/>
      <protection hidden="1"/>
    </xf>
    <xf numFmtId="0" fontId="34" fillId="2" borderId="21" xfId="0" applyFont="1" applyFill="1" applyBorder="1" applyAlignment="1" applyProtection="1">
      <alignment horizontal="center" vertical="center"/>
      <protection hidden="1"/>
    </xf>
    <xf numFmtId="0" fontId="10" fillId="2" borderId="21" xfId="0" applyFont="1" applyFill="1" applyBorder="1" applyAlignment="1" applyProtection="1">
      <alignment horizontal="center" vertical="center"/>
      <protection hidden="1"/>
    </xf>
    <xf numFmtId="0" fontId="5" fillId="2" borderId="22" xfId="0" applyFont="1" applyFill="1" applyBorder="1" applyAlignment="1" applyProtection="1">
      <alignment vertical="center"/>
      <protection hidden="1"/>
    </xf>
    <xf numFmtId="0" fontId="5" fillId="2" borderId="15" xfId="0" applyFont="1" applyFill="1" applyBorder="1" applyAlignment="1" applyProtection="1">
      <alignment vertical="center"/>
      <protection hidden="1"/>
    </xf>
    <xf numFmtId="0" fontId="6" fillId="2" borderId="16" xfId="0" applyFont="1" applyFill="1" applyBorder="1" applyAlignment="1" applyProtection="1">
      <alignment horizontal="left" vertical="center"/>
      <protection hidden="1"/>
    </xf>
    <xf numFmtId="0" fontId="5" fillId="2" borderId="17" xfId="0" applyFont="1" applyFill="1" applyBorder="1" applyAlignment="1" applyProtection="1">
      <alignment vertical="center"/>
      <protection hidden="1"/>
    </xf>
    <xf numFmtId="0" fontId="7" fillId="2"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7" fillId="2" borderId="0" xfId="0" applyFont="1" applyFill="1" applyAlignment="1" applyProtection="1">
      <alignment horizontal="center" vertical="center" wrapText="1"/>
      <protection hidden="1"/>
    </xf>
    <xf numFmtId="0" fontId="36" fillId="2" borderId="0" xfId="0" applyFont="1" applyFill="1" applyAlignment="1" applyProtection="1">
      <alignment vertical="center"/>
      <protection hidden="1"/>
    </xf>
    <xf numFmtId="0" fontId="36" fillId="2" borderId="0" xfId="0" applyFont="1" applyFill="1" applyAlignment="1" applyProtection="1">
      <alignment horizontal="center" vertical="center"/>
      <protection hidden="1"/>
    </xf>
    <xf numFmtId="0" fontId="15" fillId="2" borderId="0" xfId="0" applyFont="1" applyFill="1" applyAlignment="1" applyProtection="1">
      <alignment vertical="center"/>
      <protection hidden="1"/>
    </xf>
    <xf numFmtId="0" fontId="6" fillId="2" borderId="2" xfId="0" applyFont="1" applyFill="1" applyBorder="1" applyAlignment="1" applyProtection="1">
      <alignment horizontal="center" vertical="center"/>
      <protection hidden="1"/>
    </xf>
    <xf numFmtId="0" fontId="63" fillId="2" borderId="0" xfId="0" applyFont="1" applyFill="1" applyAlignment="1" applyProtection="1">
      <alignment vertical="center"/>
      <protection hidden="1"/>
    </xf>
    <xf numFmtId="0" fontId="4" fillId="2" borderId="0" xfId="0" applyFont="1" applyFill="1" applyAlignment="1" applyProtection="1">
      <alignment vertical="center"/>
      <protection hidden="1"/>
    </xf>
    <xf numFmtId="0" fontId="4" fillId="2" borderId="0" xfId="0" applyFont="1" applyFill="1" applyAlignment="1" applyProtection="1">
      <alignment horizontal="center" vertical="center"/>
      <protection hidden="1"/>
    </xf>
    <xf numFmtId="0" fontId="44" fillId="4" borderId="0" xfId="0" applyFont="1" applyFill="1" applyAlignment="1" applyProtection="1">
      <alignment vertical="center"/>
      <protection hidden="1"/>
    </xf>
    <xf numFmtId="0" fontId="49" fillId="4" borderId="0" xfId="0" applyFont="1" applyFill="1" applyAlignment="1" applyProtection="1">
      <alignment horizontal="center" vertical="center" wrapText="1"/>
      <protection hidden="1"/>
    </xf>
    <xf numFmtId="0" fontId="50" fillId="4" borderId="0" xfId="0" applyFont="1" applyFill="1" applyAlignment="1" applyProtection="1">
      <alignment vertical="center"/>
      <protection hidden="1"/>
    </xf>
    <xf numFmtId="0" fontId="28" fillId="4" borderId="0" xfId="0" applyFont="1" applyFill="1" applyAlignment="1" applyProtection="1">
      <alignment horizontal="left" vertical="center"/>
      <protection hidden="1"/>
    </xf>
    <xf numFmtId="0" fontId="5" fillId="4" borderId="0" xfId="0" applyFont="1" applyFill="1" applyAlignment="1" applyProtection="1">
      <alignment horizontal="center" vertical="center"/>
      <protection hidden="1"/>
    </xf>
    <xf numFmtId="0" fontId="24" fillId="2" borderId="0" xfId="0" applyFont="1" applyFill="1" applyAlignment="1" applyProtection="1">
      <alignment horizontal="right" vertical="center"/>
      <protection hidden="1"/>
    </xf>
    <xf numFmtId="166" fontId="27" fillId="2" borderId="9" xfId="0" applyNumberFormat="1" applyFont="1" applyFill="1" applyBorder="1" applyAlignment="1" applyProtection="1">
      <alignment vertical="center"/>
      <protection hidden="1"/>
    </xf>
    <xf numFmtId="0" fontId="30" fillId="2" borderId="9" xfId="0" applyFont="1" applyFill="1" applyBorder="1" applyAlignment="1" applyProtection="1">
      <alignment horizontal="left" vertical="center"/>
      <protection hidden="1"/>
    </xf>
    <xf numFmtId="0" fontId="36" fillId="2" borderId="0" xfId="0" applyFont="1" applyFill="1" applyAlignment="1" applyProtection="1">
      <alignment vertical="center" wrapText="1"/>
      <protection hidden="1"/>
    </xf>
    <xf numFmtId="0" fontId="36" fillId="2" borderId="13" xfId="0" applyFont="1" applyFill="1" applyBorder="1" applyAlignment="1" applyProtection="1">
      <alignment vertical="center" wrapText="1"/>
      <protection hidden="1"/>
    </xf>
    <xf numFmtId="0" fontId="25" fillId="2" borderId="0" xfId="0" applyFont="1" applyFill="1" applyAlignment="1" applyProtection="1">
      <alignment vertical="center"/>
      <protection hidden="1"/>
    </xf>
    <xf numFmtId="0" fontId="6" fillId="2" borderId="21" xfId="0" applyFont="1" applyFill="1" applyBorder="1" applyAlignment="1" applyProtection="1">
      <alignment horizontal="left" vertical="center"/>
      <protection hidden="1"/>
    </xf>
    <xf numFmtId="0" fontId="39" fillId="4" borderId="0" xfId="0" applyFont="1" applyFill="1" applyAlignment="1" applyProtection="1">
      <alignment vertical="center"/>
      <protection hidden="1"/>
    </xf>
    <xf numFmtId="0" fontId="40" fillId="4" borderId="0" xfId="0" applyFont="1" applyFill="1" applyAlignment="1" applyProtection="1">
      <alignment horizontal="center" vertical="center" wrapText="1"/>
      <protection hidden="1"/>
    </xf>
    <xf numFmtId="0" fontId="48" fillId="4" borderId="0" xfId="0" applyFont="1" applyFill="1" applyAlignment="1" applyProtection="1">
      <alignment vertical="center"/>
      <protection hidden="1"/>
    </xf>
    <xf numFmtId="0" fontId="73" fillId="4" borderId="0" xfId="0" applyFont="1" applyFill="1" applyAlignment="1" applyProtection="1">
      <alignment vertical="center"/>
      <protection hidden="1"/>
    </xf>
    <xf numFmtId="0" fontId="73" fillId="4" borderId="0" xfId="0" applyFont="1" applyFill="1" applyAlignment="1" applyProtection="1">
      <alignment horizontal="left" vertical="center"/>
      <protection hidden="1"/>
    </xf>
    <xf numFmtId="0" fontId="27" fillId="2" borderId="19" xfId="0" applyFont="1" applyFill="1" applyBorder="1" applyAlignment="1" applyProtection="1">
      <alignment horizontal="left" vertical="center"/>
      <protection hidden="1"/>
    </xf>
    <xf numFmtId="3" fontId="10" fillId="2" borderId="21" xfId="0" applyNumberFormat="1" applyFont="1" applyFill="1" applyBorder="1" applyAlignment="1" applyProtection="1">
      <alignment horizontal="center" vertical="center"/>
      <protection hidden="1"/>
    </xf>
    <xf numFmtId="0" fontId="5" fillId="2" borderId="18" xfId="0" applyFont="1" applyFill="1" applyBorder="1" applyAlignment="1" applyProtection="1">
      <alignment horizontal="center" vertical="center"/>
      <protection hidden="1"/>
    </xf>
    <xf numFmtId="0" fontId="5" fillId="2" borderId="19" xfId="0" applyFont="1" applyFill="1" applyBorder="1" applyAlignment="1" applyProtection="1">
      <alignment horizontal="center" vertical="center"/>
      <protection hidden="1"/>
    </xf>
    <xf numFmtId="0" fontId="6" fillId="2" borderId="33" xfId="0" applyFont="1" applyFill="1" applyBorder="1" applyAlignment="1" applyProtection="1">
      <alignment vertical="center"/>
      <protection hidden="1"/>
    </xf>
    <xf numFmtId="0" fontId="14" fillId="2" borderId="0" xfId="0" applyFont="1" applyFill="1" applyAlignment="1" applyProtection="1">
      <alignment vertical="center"/>
      <protection locked="0" hidden="1"/>
    </xf>
    <xf numFmtId="0" fontId="77" fillId="2" borderId="0" xfId="2" applyNumberFormat="1" applyFont="1" applyFill="1" applyBorder="1" applyAlignment="1" applyProtection="1">
      <alignment vertical="center"/>
      <protection locked="0" hidden="1"/>
    </xf>
    <xf numFmtId="166" fontId="14" fillId="2" borderId="9" xfId="0" applyNumberFormat="1" applyFont="1" applyFill="1" applyBorder="1" applyAlignment="1" applyProtection="1">
      <alignment vertical="center"/>
      <protection locked="0" hidden="1"/>
    </xf>
    <xf numFmtId="0" fontId="14" fillId="2" borderId="9" xfId="0" quotePrefix="1" applyFont="1" applyFill="1" applyBorder="1" applyAlignment="1" applyProtection="1">
      <alignment vertical="center"/>
      <protection locked="0" hidden="1"/>
    </xf>
    <xf numFmtId="0" fontId="5" fillId="2" borderId="41" xfId="0" applyFont="1" applyFill="1" applyBorder="1" applyAlignment="1" applyProtection="1">
      <alignment vertical="center"/>
      <protection hidden="1"/>
    </xf>
    <xf numFmtId="0" fontId="0" fillId="5" borderId="0" xfId="0" applyFill="1" applyProtection="1">
      <protection hidden="1"/>
    </xf>
    <xf numFmtId="0" fontId="7" fillId="5" borderId="0" xfId="0" applyFont="1" applyFill="1"/>
    <xf numFmtId="0" fontId="14" fillId="2" borderId="0" xfId="0" applyFont="1" applyFill="1" applyAlignment="1" applyProtection="1">
      <alignment vertical="center"/>
      <protection hidden="1"/>
    </xf>
    <xf numFmtId="0" fontId="14" fillId="2" borderId="9" xfId="0" applyFont="1" applyFill="1" applyBorder="1" applyAlignment="1" applyProtection="1">
      <alignment vertical="center"/>
      <protection hidden="1"/>
    </xf>
    <xf numFmtId="0" fontId="44" fillId="2" borderId="0" xfId="0" applyFont="1" applyFill="1" applyAlignment="1" applyProtection="1">
      <alignment vertical="center"/>
      <protection hidden="1"/>
    </xf>
    <xf numFmtId="0" fontId="45" fillId="2" borderId="0" xfId="0" applyFont="1" applyFill="1" applyAlignment="1" applyProtection="1">
      <alignment vertical="center"/>
      <protection hidden="1"/>
    </xf>
    <xf numFmtId="0" fontId="46" fillId="2" borderId="0" xfId="0" applyFont="1" applyFill="1" applyAlignment="1" applyProtection="1">
      <alignment horizontal="center" vertical="center" wrapText="1"/>
      <protection hidden="1"/>
    </xf>
    <xf numFmtId="0" fontId="41" fillId="2" borderId="0" xfId="0" applyFont="1" applyFill="1" applyAlignment="1" applyProtection="1">
      <alignment vertical="center"/>
      <protection hidden="1"/>
    </xf>
    <xf numFmtId="0" fontId="23" fillId="2" borderId="0" xfId="0" applyFont="1" applyFill="1" applyAlignment="1" applyProtection="1">
      <alignment vertical="center"/>
      <protection hidden="1"/>
    </xf>
    <xf numFmtId="0" fontId="45" fillId="2" borderId="0" xfId="0" applyFont="1" applyFill="1" applyAlignment="1" applyProtection="1">
      <alignment vertical="justify"/>
      <protection hidden="1"/>
    </xf>
    <xf numFmtId="0" fontId="26" fillId="2" borderId="0" xfId="0" applyFont="1" applyFill="1" applyAlignment="1" applyProtection="1">
      <alignment vertical="center"/>
      <protection hidden="1"/>
    </xf>
    <xf numFmtId="0" fontId="28" fillId="2" borderId="0" xfId="0" applyFont="1" applyFill="1" applyAlignment="1" applyProtection="1">
      <alignment vertical="center"/>
      <protection hidden="1"/>
    </xf>
    <xf numFmtId="0" fontId="83" fillId="2" borderId="0" xfId="0" applyFont="1" applyFill="1" applyAlignment="1" applyProtection="1">
      <alignment vertical="top"/>
      <protection hidden="1"/>
    </xf>
    <xf numFmtId="0" fontId="84" fillId="2" borderId="0" xfId="0" applyFont="1" applyFill="1" applyAlignment="1" applyProtection="1">
      <alignment horizontal="center" vertical="center" wrapText="1"/>
      <protection hidden="1"/>
    </xf>
    <xf numFmtId="0" fontId="0" fillId="23" borderId="0" xfId="0" applyFill="1"/>
    <xf numFmtId="0" fontId="76" fillId="0" borderId="0" xfId="0" applyFont="1"/>
    <xf numFmtId="0" fontId="2" fillId="21" borderId="1" xfId="0" applyFont="1" applyFill="1" applyBorder="1" applyAlignment="1">
      <alignment horizontal="center"/>
    </xf>
    <xf numFmtId="0" fontId="0" fillId="13" borderId="0" xfId="0" applyFill="1"/>
    <xf numFmtId="0" fontId="88" fillId="0" borderId="0" xfId="0" applyFont="1"/>
    <xf numFmtId="0" fontId="0" fillId="21" borderId="1" xfId="0" applyFill="1" applyBorder="1" applyAlignment="1">
      <alignment horizontal="left"/>
    </xf>
    <xf numFmtId="0" fontId="0" fillId="26" borderId="0" xfId="0" applyFill="1"/>
    <xf numFmtId="0" fontId="16" fillId="0" borderId="0" xfId="0" applyFont="1"/>
    <xf numFmtId="0" fontId="0" fillId="27" borderId="0" xfId="0" applyFill="1"/>
    <xf numFmtId="0" fontId="2" fillId="2" borderId="1" xfId="0" applyFont="1" applyFill="1" applyBorder="1" applyAlignment="1" applyProtection="1">
      <alignment vertical="center"/>
      <protection hidden="1"/>
    </xf>
    <xf numFmtId="0" fontId="2" fillId="2" borderId="0" xfId="0" applyFont="1" applyFill="1" applyAlignment="1" applyProtection="1">
      <alignment vertical="center"/>
      <protection hidden="1"/>
    </xf>
    <xf numFmtId="0" fontId="6" fillId="2" borderId="2" xfId="0" applyFont="1" applyFill="1" applyBorder="1" applyAlignment="1" applyProtection="1">
      <alignment vertical="center"/>
      <protection hidden="1"/>
    </xf>
    <xf numFmtId="0" fontId="0" fillId="0" borderId="4" xfId="0" applyBorder="1"/>
    <xf numFmtId="0" fontId="0" fillId="5" borderId="0" xfId="0" applyFill="1"/>
    <xf numFmtId="0" fontId="77" fillId="2" borderId="0" xfId="2" applyNumberFormat="1" applyFont="1" applyFill="1" applyBorder="1" applyAlignment="1" applyProtection="1">
      <alignment vertical="center"/>
      <protection hidden="1"/>
    </xf>
    <xf numFmtId="14" fontId="0" fillId="0" borderId="0" xfId="0" applyNumberFormat="1"/>
    <xf numFmtId="0" fontId="6" fillId="0" borderId="0" xfId="0" applyFont="1" applyAlignment="1">
      <alignment horizontal="justify" vertical="center"/>
    </xf>
    <xf numFmtId="0" fontId="0" fillId="0" borderId="0" xfId="0" applyAlignment="1">
      <alignment horizontal="left"/>
    </xf>
    <xf numFmtId="166" fontId="14" fillId="2" borderId="0" xfId="0" applyNumberFormat="1" applyFont="1" applyFill="1" applyAlignment="1" applyProtection="1">
      <alignment vertical="center"/>
      <protection hidden="1"/>
    </xf>
    <xf numFmtId="0" fontId="92" fillId="2" borderId="0" xfId="0" applyFont="1" applyFill="1" applyAlignment="1" applyProtection="1">
      <alignment vertical="center"/>
      <protection hidden="1"/>
    </xf>
    <xf numFmtId="165" fontId="82" fillId="2" borderId="7" xfId="0" applyNumberFormat="1" applyFont="1" applyFill="1" applyBorder="1" applyAlignment="1" applyProtection="1">
      <alignment vertical="center"/>
      <protection hidden="1"/>
    </xf>
    <xf numFmtId="165" fontId="82" fillId="2" borderId="0" xfId="0" applyNumberFormat="1" applyFont="1" applyFill="1" applyAlignment="1" applyProtection="1">
      <alignment vertical="center"/>
      <protection hidden="1"/>
    </xf>
    <xf numFmtId="0" fontId="0" fillId="0" borderId="0" xfId="0" applyAlignment="1">
      <alignment vertical="center"/>
    </xf>
    <xf numFmtId="0" fontId="0" fillId="0" borderId="0" xfId="0" applyAlignment="1">
      <alignment wrapText="1"/>
    </xf>
    <xf numFmtId="0" fontId="0" fillId="2" borderId="9" xfId="0" applyFill="1" applyBorder="1"/>
    <xf numFmtId="0" fontId="0" fillId="2" borderId="10" xfId="0" applyFill="1" applyBorder="1"/>
    <xf numFmtId="0" fontId="93" fillId="2" borderId="8" xfId="0" applyFont="1" applyFill="1" applyBorder="1" applyProtection="1">
      <protection hidden="1"/>
    </xf>
    <xf numFmtId="0" fontId="23" fillId="4" borderId="0" xfId="0" applyFont="1" applyFill="1" applyProtection="1">
      <protection hidden="1"/>
    </xf>
    <xf numFmtId="0" fontId="23" fillId="4" borderId="0" xfId="0" applyFont="1" applyFill="1" applyAlignment="1" applyProtection="1">
      <alignment horizontal="left" vertical="top"/>
      <protection hidden="1"/>
    </xf>
    <xf numFmtId="0" fontId="0" fillId="28" borderId="1" xfId="0" applyFill="1" applyBorder="1"/>
    <xf numFmtId="0" fontId="0" fillId="28" borderId="0" xfId="0" applyFill="1"/>
    <xf numFmtId="0" fontId="0" fillId="6" borderId="0" xfId="0" applyFill="1"/>
    <xf numFmtId="0" fontId="41" fillId="6" borderId="0" xfId="0" applyFont="1" applyFill="1"/>
    <xf numFmtId="0" fontId="13" fillId="2" borderId="0" xfId="0" applyFont="1" applyFill="1"/>
    <xf numFmtId="0" fontId="6" fillId="2" borderId="0" xfId="0" applyFont="1" applyFill="1" applyAlignment="1" applyProtection="1">
      <alignment horizontal="left" vertical="center" wrapText="1"/>
      <protection hidden="1"/>
    </xf>
    <xf numFmtId="0" fontId="72" fillId="2" borderId="0" xfId="0" applyFont="1" applyFill="1" applyAlignment="1" applyProtection="1">
      <alignment horizontal="center" vertical="center" wrapText="1"/>
      <protection hidden="1"/>
    </xf>
    <xf numFmtId="0" fontId="16" fillId="2" borderId="0" xfId="0" applyFont="1" applyFill="1" applyAlignment="1" applyProtection="1">
      <alignment horizontal="left" vertical="center"/>
      <protection hidden="1"/>
    </xf>
    <xf numFmtId="0" fontId="2" fillId="2" borderId="0" xfId="0" applyFont="1" applyFill="1" applyAlignment="1" applyProtection="1">
      <alignment vertical="center" wrapText="1"/>
      <protection hidden="1"/>
    </xf>
    <xf numFmtId="0" fontId="6" fillId="2" borderId="22" xfId="0" applyFont="1" applyFill="1" applyBorder="1" applyProtection="1">
      <protection hidden="1"/>
    </xf>
    <xf numFmtId="0" fontId="13" fillId="5" borderId="1" xfId="0" applyFont="1" applyFill="1" applyBorder="1" applyAlignment="1" applyProtection="1">
      <alignment wrapText="1"/>
      <protection hidden="1"/>
    </xf>
    <xf numFmtId="0" fontId="0" fillId="5" borderId="1" xfId="0" applyFill="1" applyBorder="1" applyAlignment="1" applyProtection="1">
      <alignment vertical="center" wrapText="1"/>
      <protection hidden="1"/>
    </xf>
    <xf numFmtId="0" fontId="13" fillId="5" borderId="1" xfId="0" applyFont="1" applyFill="1" applyBorder="1" applyAlignment="1" applyProtection="1">
      <alignment horizontal="left" vertical="center" wrapText="1"/>
      <protection hidden="1"/>
    </xf>
    <xf numFmtId="0" fontId="0" fillId="5" borderId="1" xfId="0" applyFill="1" applyBorder="1" applyAlignment="1">
      <alignment horizontal="center" vertical="center"/>
    </xf>
    <xf numFmtId="0" fontId="13" fillId="5" borderId="1" xfId="0" applyFont="1" applyFill="1" applyBorder="1" applyAlignment="1" applyProtection="1">
      <alignment vertical="center"/>
      <protection hidden="1"/>
    </xf>
    <xf numFmtId="0" fontId="13" fillId="5" borderId="1" xfId="0" applyFont="1" applyFill="1" applyBorder="1" applyAlignment="1" applyProtection="1">
      <alignment horizontal="center" vertical="center"/>
      <protection hidden="1"/>
    </xf>
    <xf numFmtId="0" fontId="62" fillId="5" borderId="1" xfId="0" applyFont="1" applyFill="1" applyBorder="1" applyAlignment="1" applyProtection="1">
      <alignment horizontal="left" vertical="center" wrapText="1"/>
      <protection hidden="1"/>
    </xf>
    <xf numFmtId="0" fontId="0" fillId="2" borderId="0" xfId="0" applyFill="1" applyAlignment="1" applyProtection="1">
      <alignment horizontal="left"/>
      <protection hidden="1"/>
    </xf>
    <xf numFmtId="0" fontId="1" fillId="2" borderId="0" xfId="0" applyFont="1" applyFill="1" applyAlignment="1" applyProtection="1">
      <alignment horizontal="justify" vertical="top" wrapText="1"/>
      <protection hidden="1"/>
    </xf>
    <xf numFmtId="0" fontId="49" fillId="2" borderId="0" xfId="0" applyFont="1" applyFill="1" applyAlignment="1" applyProtection="1">
      <alignment horizontal="center" vertical="center" wrapText="1"/>
      <protection hidden="1"/>
    </xf>
    <xf numFmtId="0" fontId="14" fillId="2" borderId="9" xfId="0" applyFont="1" applyFill="1" applyBorder="1" applyAlignment="1" applyProtection="1">
      <alignment horizontal="center" vertical="center"/>
      <protection hidden="1"/>
    </xf>
    <xf numFmtId="0" fontId="15" fillId="2" borderId="0" xfId="0" applyFont="1" applyFill="1" applyAlignment="1" applyProtection="1">
      <alignment vertical="center"/>
      <protection locked="0" hidden="1"/>
    </xf>
    <xf numFmtId="0" fontId="13" fillId="21" borderId="1" xfId="0" applyFont="1" applyFill="1" applyBorder="1" applyAlignment="1" applyProtection="1">
      <alignment horizontal="left" vertical="center" wrapText="1"/>
      <protection hidden="1"/>
    </xf>
    <xf numFmtId="0" fontId="13" fillId="19" borderId="1" xfId="0" applyFont="1" applyFill="1" applyBorder="1" applyAlignment="1" applyProtection="1">
      <alignment wrapText="1"/>
      <protection hidden="1"/>
    </xf>
    <xf numFmtId="0" fontId="13" fillId="29" borderId="1" xfId="0" applyFont="1" applyFill="1" applyBorder="1" applyAlignment="1" applyProtection="1">
      <alignment wrapText="1"/>
      <protection hidden="1"/>
    </xf>
    <xf numFmtId="0" fontId="13" fillId="0" borderId="1" xfId="0" applyFont="1" applyBorder="1" applyAlignment="1" applyProtection="1">
      <alignment horizontal="center" vertical="center" wrapText="1"/>
      <protection hidden="1"/>
    </xf>
    <xf numFmtId="0" fontId="13" fillId="30" borderId="1" xfId="0" applyFont="1" applyFill="1" applyBorder="1" applyAlignment="1" applyProtection="1">
      <alignment horizontal="center" vertical="center" wrapText="1"/>
      <protection hidden="1"/>
    </xf>
    <xf numFmtId="0" fontId="13" fillId="5" borderId="1" xfId="0" applyFont="1" applyFill="1" applyBorder="1" applyAlignment="1" applyProtection="1">
      <alignment vertical="center" wrapText="1"/>
      <protection hidden="1"/>
    </xf>
    <xf numFmtId="0" fontId="0" fillId="13" borderId="1" xfId="0" applyFill="1" applyBorder="1" applyAlignment="1" applyProtection="1">
      <alignment vertical="center" wrapText="1"/>
      <protection hidden="1"/>
    </xf>
    <xf numFmtId="0" fontId="0" fillId="13" borderId="4" xfId="0" applyFill="1" applyBorder="1" applyAlignment="1" applyProtection="1">
      <alignment vertical="center" wrapText="1"/>
      <protection hidden="1"/>
    </xf>
    <xf numFmtId="0" fontId="13" fillId="13" borderId="4" xfId="0" applyFont="1" applyFill="1" applyBorder="1" applyAlignment="1" applyProtection="1">
      <alignment vertical="top" wrapText="1"/>
      <protection hidden="1"/>
    </xf>
    <xf numFmtId="0" fontId="13" fillId="13" borderId="1" xfId="0" applyFont="1" applyFill="1" applyBorder="1" applyAlignment="1" applyProtection="1">
      <alignment horizontal="left" vertical="center" wrapText="1"/>
      <protection hidden="1"/>
    </xf>
    <xf numFmtId="0" fontId="13" fillId="13" borderId="4" xfId="0" applyFont="1" applyFill="1" applyBorder="1" applyAlignment="1" applyProtection="1">
      <alignment horizontal="left" vertical="center" wrapText="1"/>
      <protection hidden="1"/>
    </xf>
    <xf numFmtId="0" fontId="13" fillId="31" borderId="1" xfId="0" applyFont="1" applyFill="1" applyBorder="1" applyAlignment="1" applyProtection="1">
      <alignment vertical="top" wrapText="1"/>
      <protection hidden="1"/>
    </xf>
    <xf numFmtId="0" fontId="13" fillId="32" borderId="1" xfId="0" applyFont="1" applyFill="1" applyBorder="1" applyAlignment="1" applyProtection="1">
      <alignment vertical="top" wrapText="1"/>
      <protection hidden="1"/>
    </xf>
    <xf numFmtId="0" fontId="13" fillId="32" borderId="1" xfId="0" applyFont="1" applyFill="1" applyBorder="1" applyAlignment="1" applyProtection="1">
      <alignment horizontal="center" vertical="center" wrapText="1"/>
      <protection hidden="1"/>
    </xf>
    <xf numFmtId="0" fontId="13" fillId="33" borderId="1" xfId="0" applyFont="1" applyFill="1" applyBorder="1" applyAlignment="1" applyProtection="1">
      <alignment horizontal="center" vertical="center" wrapText="1"/>
      <protection hidden="1"/>
    </xf>
    <xf numFmtId="0" fontId="13" fillId="33" borderId="1" xfId="0" applyFont="1" applyFill="1" applyBorder="1" applyAlignment="1" applyProtection="1">
      <alignment vertical="top" wrapText="1"/>
      <protection hidden="1"/>
    </xf>
    <xf numFmtId="0" fontId="13" fillId="34" borderId="1" xfId="0" applyFont="1" applyFill="1" applyBorder="1" applyAlignment="1" applyProtection="1">
      <alignment wrapText="1"/>
      <protection hidden="1"/>
    </xf>
    <xf numFmtId="0" fontId="13" fillId="34" borderId="1" xfId="0" applyFont="1" applyFill="1" applyBorder="1" applyAlignment="1" applyProtection="1">
      <alignment horizontal="center" vertical="center" wrapText="1"/>
      <protection hidden="1"/>
    </xf>
    <xf numFmtId="0" fontId="13" fillId="34" borderId="1" xfId="0" applyFont="1" applyFill="1" applyBorder="1" applyAlignment="1" applyProtection="1">
      <alignment vertical="top" wrapText="1"/>
      <protection hidden="1"/>
    </xf>
    <xf numFmtId="0" fontId="13" fillId="25" borderId="1" xfId="0" applyFont="1" applyFill="1" applyBorder="1" applyAlignment="1" applyProtection="1">
      <alignment vertical="top" wrapText="1"/>
      <protection hidden="1"/>
    </xf>
    <xf numFmtId="0" fontId="13" fillId="25" borderId="1" xfId="0" applyFont="1" applyFill="1" applyBorder="1" applyAlignment="1" applyProtection="1">
      <alignment horizontal="left" vertical="center" wrapText="1"/>
      <protection hidden="1"/>
    </xf>
    <xf numFmtId="0" fontId="13" fillId="31" borderId="1" xfId="0" applyFont="1" applyFill="1" applyBorder="1" applyAlignment="1" applyProtection="1">
      <alignment horizontal="left" vertical="center" wrapText="1"/>
      <protection hidden="1"/>
    </xf>
    <xf numFmtId="0" fontId="13" fillId="31" borderId="4" xfId="0" applyFont="1" applyFill="1" applyBorder="1" applyAlignment="1" applyProtection="1">
      <alignment horizontal="left" vertical="center" wrapText="1"/>
      <protection hidden="1"/>
    </xf>
    <xf numFmtId="0" fontId="13" fillId="31" borderId="1" xfId="0" applyFont="1" applyFill="1" applyBorder="1" applyAlignment="1" applyProtection="1">
      <alignment wrapText="1"/>
      <protection hidden="1"/>
    </xf>
    <xf numFmtId="0" fontId="62" fillId="31" borderId="1" xfId="0" applyFont="1" applyFill="1" applyBorder="1" applyAlignment="1" applyProtection="1">
      <alignment horizontal="justify" vertical="center" wrapText="1"/>
      <protection hidden="1"/>
    </xf>
    <xf numFmtId="0" fontId="0" fillId="31" borderId="1" xfId="0" applyFill="1" applyBorder="1" applyAlignment="1" applyProtection="1">
      <alignment vertical="center" wrapText="1"/>
      <protection hidden="1"/>
    </xf>
    <xf numFmtId="0" fontId="13" fillId="31" borderId="4" xfId="0" applyFont="1" applyFill="1" applyBorder="1" applyAlignment="1" applyProtection="1">
      <alignment wrapText="1"/>
      <protection hidden="1"/>
    </xf>
    <xf numFmtId="0" fontId="0" fillId="31" borderId="4" xfId="0" applyFill="1" applyBorder="1" applyAlignment="1" applyProtection="1">
      <alignment vertical="center" wrapText="1"/>
      <protection hidden="1"/>
    </xf>
    <xf numFmtId="0" fontId="62" fillId="29" borderId="1" xfId="0" applyFont="1" applyFill="1" applyBorder="1" applyAlignment="1" applyProtection="1">
      <alignment horizontal="justify" vertical="center" wrapText="1"/>
      <protection hidden="1"/>
    </xf>
    <xf numFmtId="0" fontId="13" fillId="29" borderId="1" xfId="0" applyFont="1" applyFill="1" applyBorder="1" applyAlignment="1" applyProtection="1">
      <alignment horizontal="left" vertical="center" wrapText="1"/>
      <protection hidden="1"/>
    </xf>
    <xf numFmtId="0" fontId="62" fillId="25" borderId="1" xfId="0" applyFont="1" applyFill="1" applyBorder="1" applyAlignment="1" applyProtection="1">
      <alignment horizontal="justify" vertical="center" wrapText="1"/>
      <protection hidden="1"/>
    </xf>
    <xf numFmtId="0" fontId="13" fillId="19" borderId="1" xfId="0" applyFont="1" applyFill="1" applyBorder="1" applyAlignment="1" applyProtection="1">
      <alignment horizontal="left" vertical="center" wrapText="1"/>
      <protection hidden="1"/>
    </xf>
    <xf numFmtId="0" fontId="6" fillId="4" borderId="0" xfId="0" applyFont="1" applyFill="1" applyAlignment="1">
      <alignment vertical="top" wrapText="1"/>
    </xf>
    <xf numFmtId="0" fontId="0" fillId="2" borderId="0" xfId="0" applyFill="1" applyProtection="1">
      <protection locked="0" hidden="1"/>
    </xf>
    <xf numFmtId="0" fontId="0" fillId="4" borderId="0" xfId="0" applyFill="1" applyProtection="1">
      <protection locked="0" hidden="1"/>
    </xf>
    <xf numFmtId="0" fontId="2" fillId="2" borderId="0" xfId="0" applyFont="1" applyFill="1" applyProtection="1">
      <protection locked="0" hidden="1"/>
    </xf>
    <xf numFmtId="0" fontId="2" fillId="4" borderId="0" xfId="0" applyFont="1" applyFill="1" applyProtection="1">
      <protection locked="0" hidden="1"/>
    </xf>
    <xf numFmtId="167" fontId="0" fillId="0" borderId="1" xfId="1" applyNumberFormat="1" applyFont="1" applyBorder="1" applyAlignment="1">
      <alignment horizontal="right" vertical="center"/>
    </xf>
    <xf numFmtId="0" fontId="13" fillId="35" borderId="0" xfId="0" applyFont="1" applyFill="1" applyAlignment="1" applyProtection="1">
      <alignment wrapText="1"/>
      <protection hidden="1"/>
    </xf>
    <xf numFmtId="0" fontId="13" fillId="35" borderId="1" xfId="0" applyFont="1" applyFill="1" applyBorder="1" applyAlignment="1" applyProtection="1">
      <alignment horizontal="center" vertical="center" wrapText="1"/>
      <protection hidden="1"/>
    </xf>
    <xf numFmtId="0" fontId="6" fillId="0" borderId="0" xfId="0" applyFont="1" applyAlignment="1" applyProtection="1">
      <alignment vertical="center"/>
      <protection hidden="1"/>
    </xf>
    <xf numFmtId="0" fontId="6" fillId="0" borderId="0" xfId="0" applyFont="1" applyAlignment="1">
      <alignment vertical="center"/>
    </xf>
    <xf numFmtId="165" fontId="82" fillId="2" borderId="10" xfId="0" applyNumberFormat="1" applyFont="1" applyFill="1" applyBorder="1" applyAlignment="1" applyProtection="1">
      <alignment vertical="center"/>
      <protection hidden="1"/>
    </xf>
    <xf numFmtId="0" fontId="6" fillId="2" borderId="0" xfId="0" applyFont="1" applyFill="1" applyAlignment="1" applyProtection="1">
      <alignment horizontal="left" vertical="top" wrapText="1"/>
      <protection hidden="1"/>
    </xf>
    <xf numFmtId="0" fontId="63" fillId="2" borderId="0" xfId="0" applyFont="1" applyFill="1" applyAlignment="1" applyProtection="1">
      <alignment horizontal="left" vertical="center" wrapText="1"/>
      <protection hidden="1"/>
    </xf>
    <xf numFmtId="0" fontId="6" fillId="2" borderId="21" xfId="0" applyFont="1" applyFill="1" applyBorder="1" applyAlignment="1" applyProtection="1">
      <alignment horizontal="left" vertical="center" wrapText="1"/>
      <protection hidden="1"/>
    </xf>
    <xf numFmtId="0" fontId="23" fillId="2" borderId="1" xfId="0" applyFont="1" applyFill="1" applyBorder="1" applyAlignment="1" applyProtection="1">
      <alignment wrapText="1"/>
      <protection hidden="1"/>
    </xf>
    <xf numFmtId="0" fontId="100" fillId="0" borderId="1" xfId="0" applyFont="1" applyBorder="1" applyAlignment="1" applyProtection="1">
      <alignment horizontal="justify" vertical="center" wrapText="1"/>
      <protection hidden="1"/>
    </xf>
    <xf numFmtId="0" fontId="1" fillId="2" borderId="0" xfId="0" applyFont="1" applyFill="1" applyAlignment="1" applyProtection="1">
      <alignment vertical="top"/>
      <protection hidden="1"/>
    </xf>
    <xf numFmtId="0" fontId="67" fillId="2" borderId="0" xfId="0" applyFont="1" applyFill="1" applyAlignment="1" applyProtection="1">
      <alignment vertical="top"/>
      <protection hidden="1"/>
    </xf>
    <xf numFmtId="0" fontId="0" fillId="2" borderId="0" xfId="0" applyFill="1" applyAlignment="1" applyProtection="1">
      <alignment vertical="top"/>
      <protection hidden="1"/>
    </xf>
    <xf numFmtId="0" fontId="14" fillId="2" borderId="0" xfId="0" applyFont="1" applyFill="1" applyAlignment="1" applyProtection="1">
      <alignment horizontal="center" vertical="top"/>
      <protection hidden="1"/>
    </xf>
    <xf numFmtId="0" fontId="1" fillId="2" borderId="0" xfId="0" applyFont="1" applyFill="1" applyAlignment="1" applyProtection="1">
      <alignment horizontal="left" vertical="top"/>
      <protection hidden="1"/>
    </xf>
    <xf numFmtId="0" fontId="14" fillId="2" borderId="1" xfId="0" applyFont="1" applyFill="1" applyBorder="1" applyAlignment="1" applyProtection="1">
      <alignment horizontal="center" vertical="top"/>
      <protection locked="0" hidden="1"/>
    </xf>
    <xf numFmtId="0" fontId="72" fillId="2" borderId="0" xfId="0" applyFont="1" applyFill="1" applyAlignment="1" applyProtection="1">
      <alignment vertical="top"/>
      <protection hidden="1"/>
    </xf>
    <xf numFmtId="0" fontId="71" fillId="2" borderId="0" xfId="0" applyFont="1" applyFill="1" applyAlignment="1" applyProtection="1">
      <alignment horizontal="left" vertical="top"/>
      <protection hidden="1"/>
    </xf>
    <xf numFmtId="0" fontId="71" fillId="2" borderId="0" xfId="0" applyFont="1" applyFill="1" applyAlignment="1" applyProtection="1">
      <alignment vertical="top"/>
      <protection hidden="1"/>
    </xf>
    <xf numFmtId="0" fontId="6" fillId="2" borderId="0" xfId="0" quotePrefix="1" applyFont="1" applyFill="1" applyAlignment="1" applyProtection="1">
      <alignment vertical="top"/>
      <protection hidden="1"/>
    </xf>
    <xf numFmtId="0" fontId="14" fillId="2" borderId="1" xfId="0" applyFont="1" applyFill="1" applyBorder="1" applyAlignment="1" applyProtection="1">
      <alignment horizontal="center" vertical="top"/>
      <protection hidden="1"/>
    </xf>
    <xf numFmtId="0" fontId="90" fillId="2" borderId="0" xfId="0" applyFont="1" applyFill="1" applyAlignment="1" applyProtection="1">
      <alignment vertical="top"/>
      <protection hidden="1"/>
    </xf>
    <xf numFmtId="0" fontId="14" fillId="2" borderId="0" xfId="0" applyFont="1" applyFill="1" applyAlignment="1" applyProtection="1">
      <alignment horizontal="center" vertical="top"/>
      <protection locked="0" hidden="1"/>
    </xf>
    <xf numFmtId="49" fontId="14" fillId="2" borderId="0" xfId="0" applyNumberFormat="1" applyFont="1" applyFill="1" applyAlignment="1" applyProtection="1">
      <alignment horizontal="center" vertical="center"/>
      <protection locked="0" hidden="1"/>
    </xf>
    <xf numFmtId="0" fontId="101" fillId="2" borderId="0" xfId="0" applyFont="1" applyFill="1" applyAlignment="1" applyProtection="1">
      <alignment vertical="top"/>
      <protection hidden="1"/>
    </xf>
    <xf numFmtId="0" fontId="0" fillId="2" borderId="19" xfId="0" applyFill="1" applyBorder="1" applyAlignment="1" applyProtection="1">
      <alignment vertical="top"/>
      <protection hidden="1"/>
    </xf>
    <xf numFmtId="0" fontId="13" fillId="10" borderId="23" xfId="0" applyFont="1" applyFill="1" applyBorder="1" applyAlignment="1" applyProtection="1">
      <alignment horizontal="center" wrapText="1"/>
      <protection hidden="1"/>
    </xf>
    <xf numFmtId="0" fontId="13" fillId="36" borderId="1" xfId="0" applyFont="1" applyFill="1" applyBorder="1" applyAlignment="1" applyProtection="1">
      <alignment wrapText="1"/>
      <protection hidden="1"/>
    </xf>
    <xf numFmtId="0" fontId="6" fillId="2" borderId="15" xfId="0" applyFont="1" applyFill="1" applyBorder="1" applyProtection="1">
      <protection hidden="1"/>
    </xf>
    <xf numFmtId="0" fontId="6" fillId="2" borderId="17" xfId="0" applyFont="1" applyFill="1" applyBorder="1" applyAlignment="1" applyProtection="1">
      <alignment horizontal="left" vertical="center" wrapText="1"/>
      <protection hidden="1"/>
    </xf>
    <xf numFmtId="49" fontId="14" fillId="2" borderId="21" xfId="0" applyNumberFormat="1" applyFont="1" applyFill="1" applyBorder="1" applyAlignment="1" applyProtection="1">
      <alignment horizontal="center" vertical="center"/>
      <protection hidden="1"/>
    </xf>
    <xf numFmtId="49" fontId="1" fillId="2" borderId="21" xfId="0" applyNumberFormat="1" applyFont="1" applyFill="1" applyBorder="1" applyAlignment="1" applyProtection="1">
      <alignment horizontal="left" vertical="center"/>
      <protection hidden="1"/>
    </xf>
    <xf numFmtId="0" fontId="13" fillId="37" borderId="1" xfId="0" applyFont="1" applyFill="1" applyBorder="1" applyAlignment="1" applyProtection="1">
      <alignment wrapText="1"/>
      <protection hidden="1"/>
    </xf>
    <xf numFmtId="0" fontId="14" fillId="2" borderId="1" xfId="0" applyFont="1" applyFill="1" applyBorder="1" applyAlignment="1" applyProtection="1">
      <alignment horizontal="center" vertical="center"/>
      <protection locked="0"/>
    </xf>
    <xf numFmtId="0" fontId="14" fillId="2" borderId="34" xfId="0" applyFont="1" applyFill="1" applyBorder="1" applyAlignment="1" applyProtection="1">
      <alignment horizontal="center" vertical="center"/>
      <protection locked="0"/>
    </xf>
    <xf numFmtId="0" fontId="14" fillId="2" borderId="1" xfId="0" applyFont="1" applyFill="1" applyBorder="1" applyAlignment="1" applyProtection="1">
      <alignment vertical="center"/>
      <protection locked="0"/>
    </xf>
    <xf numFmtId="0" fontId="102" fillId="2" borderId="0" xfId="0" applyFont="1" applyFill="1" applyAlignment="1" applyProtection="1">
      <alignment vertical="top"/>
      <protection hidden="1"/>
    </xf>
    <xf numFmtId="0" fontId="15" fillId="2" borderId="0" xfId="0" applyFont="1" applyFill="1" applyAlignment="1" applyProtection="1">
      <alignment horizontal="center" vertical="top"/>
      <protection hidden="1"/>
    </xf>
    <xf numFmtId="0" fontId="13" fillId="0" borderId="2" xfId="0" applyFont="1" applyBorder="1" applyAlignment="1" applyProtection="1">
      <alignment wrapText="1"/>
      <protection hidden="1"/>
    </xf>
    <xf numFmtId="0" fontId="13" fillId="24" borderId="2" xfId="0" applyFont="1" applyFill="1" applyBorder="1" applyAlignment="1" applyProtection="1">
      <alignment horizontal="center" wrapText="1"/>
      <protection hidden="1"/>
    </xf>
    <xf numFmtId="0" fontId="7" fillId="38" borderId="0" xfId="0" applyFont="1" applyFill="1"/>
    <xf numFmtId="0" fontId="7" fillId="38" borderId="1" xfId="0" applyFont="1" applyFill="1" applyBorder="1" applyAlignment="1">
      <alignment horizontal="right"/>
    </xf>
    <xf numFmtId="0" fontId="6" fillId="38" borderId="1" xfId="0" applyFont="1" applyFill="1" applyBorder="1"/>
    <xf numFmtId="0" fontId="7" fillId="38" borderId="1" xfId="0" applyFont="1" applyFill="1" applyBorder="1"/>
    <xf numFmtId="0" fontId="0" fillId="38" borderId="0" xfId="0" applyFill="1"/>
    <xf numFmtId="0" fontId="7" fillId="38" borderId="2" xfId="0" applyFont="1" applyFill="1" applyBorder="1"/>
    <xf numFmtId="0" fontId="0" fillId="38" borderId="1" xfId="0" applyFill="1" applyBorder="1"/>
    <xf numFmtId="0" fontId="6" fillId="2" borderId="0" xfId="0" applyFont="1" applyFill="1" applyAlignment="1" applyProtection="1">
      <alignment vertical="center" wrapText="1"/>
      <protection locked="0" hidden="1"/>
    </xf>
    <xf numFmtId="0" fontId="105" fillId="4" borderId="0" xfId="0" applyFont="1" applyFill="1" applyAlignment="1" applyProtection="1">
      <alignment vertical="center"/>
      <protection hidden="1"/>
    </xf>
    <xf numFmtId="0" fontId="106" fillId="4" borderId="0" xfId="0" applyFont="1" applyFill="1" applyAlignment="1" applyProtection="1">
      <alignment horizontal="center" vertical="center" wrapText="1"/>
      <protection hidden="1"/>
    </xf>
    <xf numFmtId="0" fontId="107" fillId="4" borderId="0" xfId="0" applyFont="1" applyFill="1" applyAlignment="1" applyProtection="1">
      <alignment vertical="center"/>
      <protection hidden="1"/>
    </xf>
    <xf numFmtId="0" fontId="13" fillId="28" borderId="0" xfId="0" applyFont="1" applyFill="1" applyAlignment="1" applyProtection="1">
      <alignment horizontal="left" vertical="center" wrapText="1"/>
      <protection hidden="1"/>
    </xf>
    <xf numFmtId="0" fontId="27" fillId="2" borderId="0" xfId="0" applyFont="1" applyFill="1" applyAlignment="1" applyProtection="1">
      <alignment vertical="center"/>
      <protection hidden="1"/>
    </xf>
    <xf numFmtId="0" fontId="6" fillId="2" borderId="0" xfId="0" quotePrefix="1" applyFont="1" applyFill="1" applyAlignment="1" applyProtection="1">
      <alignment horizontal="left" vertical="center"/>
      <protection hidden="1"/>
    </xf>
    <xf numFmtId="0" fontId="108" fillId="4" borderId="0" xfId="0" applyFont="1" applyFill="1" applyAlignment="1" applyProtection="1">
      <alignment horizontal="center" vertical="center"/>
      <protection hidden="1"/>
    </xf>
    <xf numFmtId="0" fontId="108" fillId="4" borderId="0" xfId="0" applyFont="1" applyFill="1" applyProtection="1">
      <protection hidden="1"/>
    </xf>
    <xf numFmtId="0" fontId="13" fillId="28" borderId="2" xfId="0" applyFont="1" applyFill="1" applyBorder="1" applyAlignment="1" applyProtection="1">
      <alignment horizontal="center" wrapText="1"/>
      <protection hidden="1"/>
    </xf>
    <xf numFmtId="0" fontId="14" fillId="2" borderId="5" xfId="0" applyFont="1" applyFill="1" applyBorder="1" applyAlignment="1" applyProtection="1">
      <alignment horizontal="center" vertical="center"/>
      <protection locked="0"/>
    </xf>
    <xf numFmtId="0" fontId="43" fillId="6" borderId="18" xfId="0" applyFont="1" applyFill="1" applyBorder="1" applyAlignment="1" applyProtection="1">
      <alignment horizontal="center" vertical="center"/>
      <protection hidden="1"/>
    </xf>
    <xf numFmtId="0" fontId="43" fillId="6" borderId="19" xfId="0" applyFont="1" applyFill="1" applyBorder="1" applyAlignment="1" applyProtection="1">
      <alignment horizontal="center" vertical="center"/>
      <protection hidden="1"/>
    </xf>
    <xf numFmtId="0" fontId="1" fillId="2" borderId="9" xfId="0" applyFont="1" applyFill="1" applyBorder="1" applyAlignment="1" applyProtection="1">
      <alignment vertical="center"/>
      <protection hidden="1"/>
    </xf>
    <xf numFmtId="0" fontId="6" fillId="2" borderId="9" xfId="0" applyFont="1" applyFill="1" applyBorder="1" applyAlignment="1" applyProtection="1">
      <alignment horizontal="left" vertical="center"/>
      <protection hidden="1"/>
    </xf>
    <xf numFmtId="0" fontId="98" fillId="2" borderId="0" xfId="3" applyNumberFormat="1" applyFont="1" applyFill="1" applyBorder="1" applyAlignment="1" applyProtection="1">
      <alignment horizontal="left" vertical="center"/>
      <protection locked="0"/>
    </xf>
    <xf numFmtId="0" fontId="15" fillId="2" borderId="9" xfId="0" applyFont="1" applyFill="1" applyBorder="1" applyAlignment="1" applyProtection="1">
      <alignment horizontal="center" vertical="center"/>
      <protection hidden="1"/>
    </xf>
    <xf numFmtId="0" fontId="15" fillId="2" borderId="9"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27" fillId="4" borderId="0" xfId="0" applyFont="1" applyFill="1" applyAlignment="1" applyProtection="1">
      <alignment vertical="center"/>
      <protection hidden="1"/>
    </xf>
    <xf numFmtId="0" fontId="27" fillId="4" borderId="0" xfId="0" applyFont="1" applyFill="1" applyAlignment="1" applyProtection="1">
      <alignment horizontal="left" vertical="center"/>
      <protection hidden="1"/>
    </xf>
    <xf numFmtId="0" fontId="14" fillId="2" borderId="9" xfId="0" applyFont="1" applyFill="1" applyBorder="1" applyAlignment="1" applyProtection="1">
      <alignment horizontal="center" vertical="top"/>
      <protection hidden="1"/>
    </xf>
    <xf numFmtId="0" fontId="14" fillId="2" borderId="9" xfId="0" applyFont="1" applyFill="1" applyBorder="1" applyAlignment="1">
      <alignment horizontal="center" vertical="top"/>
    </xf>
    <xf numFmtId="0" fontId="6" fillId="2" borderId="0" xfId="0" applyFont="1" applyFill="1" applyAlignment="1" applyProtection="1">
      <alignment horizontal="center" vertical="top"/>
      <protection hidden="1"/>
    </xf>
    <xf numFmtId="0" fontId="6" fillId="2" borderId="0" xfId="0" applyFont="1" applyFill="1" applyAlignment="1" applyProtection="1">
      <alignment horizontal="right" vertical="top"/>
      <protection hidden="1"/>
    </xf>
    <xf numFmtId="0" fontId="1" fillId="2" borderId="0" xfId="0" applyFont="1" applyFill="1" applyAlignment="1" applyProtection="1">
      <alignment horizontal="center" vertical="top"/>
      <protection hidden="1"/>
    </xf>
    <xf numFmtId="0" fontId="1" fillId="2" borderId="0" xfId="0" applyFont="1" applyFill="1" applyAlignment="1" applyProtection="1">
      <alignment horizontal="right" vertical="top"/>
      <protection hidden="1"/>
    </xf>
    <xf numFmtId="0" fontId="4" fillId="2" borderId="0" xfId="0" applyFont="1" applyFill="1" applyAlignment="1" applyProtection="1">
      <alignment horizontal="center" vertical="center"/>
      <protection locked="0"/>
    </xf>
    <xf numFmtId="0" fontId="1" fillId="2" borderId="8" xfId="0" applyFont="1" applyFill="1" applyBorder="1" applyAlignment="1" applyProtection="1">
      <alignment vertical="center"/>
      <protection hidden="1"/>
    </xf>
    <xf numFmtId="0" fontId="5" fillId="2" borderId="9" xfId="0" applyFont="1" applyFill="1" applyBorder="1" applyAlignment="1" applyProtection="1">
      <alignment horizontal="left" vertical="center"/>
      <protection hidden="1"/>
    </xf>
    <xf numFmtId="0" fontId="5" fillId="2" borderId="9" xfId="0" applyFont="1" applyFill="1" applyBorder="1" applyAlignment="1" applyProtection="1">
      <alignment horizontal="center" vertical="center"/>
      <protection hidden="1"/>
    </xf>
    <xf numFmtId="0" fontId="5" fillId="2" borderId="9" xfId="0" applyFont="1" applyFill="1" applyBorder="1" applyAlignment="1" applyProtection="1">
      <alignment vertical="center"/>
      <protection hidden="1"/>
    </xf>
    <xf numFmtId="0" fontId="5" fillId="2" borderId="10" xfId="0" applyFont="1" applyFill="1" applyBorder="1" applyAlignment="1" applyProtection="1">
      <alignment horizontal="center" vertical="center"/>
      <protection hidden="1"/>
    </xf>
    <xf numFmtId="0" fontId="100" fillId="31" borderId="1" xfId="0" applyFont="1" applyFill="1" applyBorder="1" applyAlignment="1" applyProtection="1">
      <alignment horizontal="justify" vertical="center" wrapText="1"/>
      <protection hidden="1"/>
    </xf>
    <xf numFmtId="0" fontId="13" fillId="28" borderId="0" xfId="0" applyFont="1" applyFill="1" applyAlignment="1" applyProtection="1">
      <alignment horizontal="center" vertical="center" wrapText="1"/>
      <protection hidden="1"/>
    </xf>
    <xf numFmtId="0" fontId="13" fillId="28" borderId="1" xfId="0" applyFont="1" applyFill="1" applyBorder="1" applyAlignment="1" applyProtection="1">
      <alignment horizontal="center" vertical="center" wrapText="1"/>
      <protection hidden="1"/>
    </xf>
    <xf numFmtId="0" fontId="13" fillId="28" borderId="1" xfId="0" applyFont="1" applyFill="1" applyBorder="1" applyAlignment="1" applyProtection="1">
      <alignment horizontal="center" vertical="center"/>
      <protection hidden="1"/>
    </xf>
    <xf numFmtId="0" fontId="13" fillId="36" borderId="6" xfId="0" applyFont="1" applyFill="1" applyBorder="1" applyAlignment="1" applyProtection="1">
      <alignment vertical="center" wrapText="1"/>
      <protection hidden="1"/>
    </xf>
    <xf numFmtId="0" fontId="13" fillId="36" borderId="2" xfId="0" applyFont="1" applyFill="1" applyBorder="1" applyAlignment="1" applyProtection="1">
      <alignment vertical="center"/>
      <protection hidden="1"/>
    </xf>
    <xf numFmtId="0" fontId="13" fillId="10" borderId="23" xfId="0" applyFont="1" applyFill="1" applyBorder="1" applyAlignment="1" applyProtection="1">
      <alignment horizontal="center" vertical="center" wrapText="1"/>
      <protection hidden="1"/>
    </xf>
    <xf numFmtId="0" fontId="13" fillId="10" borderId="1"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top"/>
      <protection locked="0"/>
    </xf>
    <xf numFmtId="0" fontId="40" fillId="2" borderId="0" xfId="0" applyFont="1" applyFill="1" applyAlignment="1" applyProtection="1">
      <alignment horizontal="center" vertical="center" wrapText="1"/>
      <protection hidden="1"/>
    </xf>
    <xf numFmtId="0" fontId="0" fillId="25" borderId="1" xfId="0" applyFill="1" applyBorder="1" applyAlignment="1">
      <alignment horizontal="center" vertical="center"/>
    </xf>
    <xf numFmtId="0" fontId="0" fillId="25" borderId="1" xfId="0" applyFill="1" applyBorder="1" applyAlignment="1">
      <alignment horizontal="center" vertical="center" wrapText="1"/>
    </xf>
    <xf numFmtId="0" fontId="0" fillId="25" borderId="1" xfId="0" quotePrefix="1" applyFill="1" applyBorder="1" applyAlignment="1">
      <alignment horizontal="center" vertical="center"/>
    </xf>
    <xf numFmtId="164" fontId="0" fillId="25" borderId="1" xfId="1" applyNumberFormat="1" applyFont="1" applyFill="1" applyBorder="1" applyAlignment="1">
      <alignment horizontal="right" vertical="center"/>
    </xf>
    <xf numFmtId="0" fontId="3" fillId="25" borderId="1" xfId="0" applyFont="1" applyFill="1" applyBorder="1" applyAlignment="1">
      <alignment horizontal="center" vertical="center" wrapText="1"/>
    </xf>
    <xf numFmtId="164" fontId="0" fillId="25" borderId="1" xfId="1" applyNumberFormat="1" applyFont="1" applyFill="1" applyBorder="1" applyAlignment="1">
      <alignment horizontal="center" vertical="center"/>
    </xf>
    <xf numFmtId="0" fontId="0" fillId="25" borderId="1" xfId="0" applyFill="1" applyBorder="1" applyAlignment="1" applyProtection="1">
      <alignment horizontal="center" vertical="center"/>
      <protection hidden="1"/>
    </xf>
    <xf numFmtId="0" fontId="0" fillId="25" borderId="1" xfId="0" applyFill="1" applyBorder="1" applyAlignment="1">
      <alignment horizontal="left" vertical="center" wrapText="1"/>
    </xf>
    <xf numFmtId="0" fontId="0" fillId="25" borderId="0" xfId="0" applyFill="1" applyAlignment="1">
      <alignment horizontal="center" vertical="center"/>
    </xf>
    <xf numFmtId="0" fontId="89" fillId="0" borderId="0" xfId="0" applyFont="1" applyAlignment="1">
      <alignment horizontal="left"/>
    </xf>
    <xf numFmtId="0" fontId="0" fillId="21" borderId="0" xfId="0" applyFill="1" applyAlignment="1">
      <alignment horizontal="left"/>
    </xf>
    <xf numFmtId="0" fontId="19" fillId="0" borderId="1" xfId="0" applyFont="1" applyBorder="1" applyAlignment="1">
      <alignment horizontal="left" vertical="center" wrapText="1"/>
    </xf>
    <xf numFmtId="0" fontId="0" fillId="0" borderId="0" xfId="0" applyAlignment="1">
      <alignment horizontal="right"/>
    </xf>
    <xf numFmtId="166" fontId="14" fillId="2" borderId="9" xfId="0" applyNumberFormat="1" applyFont="1" applyFill="1" applyBorder="1" applyAlignment="1" applyProtection="1">
      <alignment vertical="center"/>
      <protection locked="0"/>
    </xf>
    <xf numFmtId="0" fontId="13" fillId="35" borderId="0" xfId="0" applyFont="1" applyFill="1" applyAlignment="1" applyProtection="1">
      <alignment horizontal="left" vertical="center" wrapText="1"/>
      <protection hidden="1"/>
    </xf>
    <xf numFmtId="0" fontId="36" fillId="2" borderId="9" xfId="0" applyFont="1" applyFill="1" applyBorder="1" applyAlignment="1" applyProtection="1">
      <alignment vertical="center"/>
      <protection hidden="1"/>
    </xf>
    <xf numFmtId="0" fontId="14" fillId="2" borderId="0" xfId="0" applyFont="1" applyFill="1" applyAlignment="1" applyProtection="1">
      <alignment horizontal="center" vertical="center"/>
      <protection locked="0"/>
    </xf>
    <xf numFmtId="0" fontId="13" fillId="24" borderId="0" xfId="0" applyFont="1" applyFill="1" applyAlignment="1" applyProtection="1">
      <alignment horizontal="center" wrapText="1"/>
      <protection hidden="1"/>
    </xf>
    <xf numFmtId="0" fontId="13" fillId="39" borderId="1" xfId="0" applyFont="1" applyFill="1" applyBorder="1" applyAlignment="1" applyProtection="1">
      <alignment wrapText="1"/>
      <protection hidden="1"/>
    </xf>
    <xf numFmtId="0" fontId="13" fillId="39" borderId="1" xfId="0" applyFont="1" applyFill="1" applyBorder="1" applyAlignment="1" applyProtection="1">
      <alignment horizontal="center" vertical="center" wrapText="1"/>
      <protection hidden="1"/>
    </xf>
    <xf numFmtId="0" fontId="13" fillId="19" borderId="1" xfId="0" applyFont="1" applyFill="1" applyBorder="1" applyAlignment="1" applyProtection="1">
      <alignment horizontal="center" vertical="center" wrapText="1"/>
      <protection hidden="1"/>
    </xf>
    <xf numFmtId="0" fontId="6" fillId="2" borderId="0" xfId="0" applyFont="1" applyFill="1" applyAlignment="1" applyProtection="1">
      <alignment horizontal="center"/>
      <protection locked="0"/>
    </xf>
    <xf numFmtId="0" fontId="27" fillId="2" borderId="0" xfId="0" applyFont="1" applyFill="1" applyAlignment="1" applyProtection="1">
      <alignment horizontal="left" vertical="center"/>
      <protection locked="0"/>
    </xf>
    <xf numFmtId="0" fontId="27" fillId="2" borderId="0" xfId="0" applyFont="1" applyFill="1" applyAlignment="1" applyProtection="1">
      <alignment horizontal="center" vertical="center"/>
      <protection locked="0"/>
    </xf>
    <xf numFmtId="0" fontId="1" fillId="2" borderId="0" xfId="0" applyFont="1" applyFill="1" applyAlignment="1" applyProtection="1">
      <alignment horizontal="center" vertical="center" wrapText="1"/>
      <protection locked="0"/>
    </xf>
    <xf numFmtId="0" fontId="27" fillId="2" borderId="0" xfId="0" applyFont="1" applyFill="1" applyAlignment="1" applyProtection="1">
      <alignment vertical="center"/>
      <protection locked="0"/>
    </xf>
    <xf numFmtId="49" fontId="1" fillId="2" borderId="0" xfId="0" applyNumberFormat="1" applyFont="1" applyFill="1" applyAlignment="1" applyProtection="1">
      <alignment horizontal="left" vertical="center"/>
      <protection locked="0"/>
    </xf>
    <xf numFmtId="0" fontId="5" fillId="2" borderId="0" xfId="0" applyFont="1" applyFill="1" applyAlignment="1" applyProtection="1">
      <alignment vertical="center"/>
      <protection locked="0"/>
    </xf>
    <xf numFmtId="0" fontId="6" fillId="2" borderId="0" xfId="0" applyFont="1" applyFill="1" applyAlignment="1" applyProtection="1">
      <alignment vertical="center"/>
      <protection locked="0"/>
    </xf>
    <xf numFmtId="0" fontId="13" fillId="31" borderId="1" xfId="0" applyFont="1" applyFill="1" applyBorder="1" applyAlignment="1" applyProtection="1">
      <alignment horizontal="center" vertical="center" wrapText="1"/>
      <protection hidden="1"/>
    </xf>
    <xf numFmtId="0" fontId="97" fillId="2" borderId="0" xfId="0" applyFont="1" applyFill="1" applyAlignment="1" applyProtection="1">
      <alignment horizontal="center" vertical="center"/>
      <protection locked="0"/>
    </xf>
    <xf numFmtId="0" fontId="97" fillId="2" borderId="0" xfId="0" applyFont="1" applyFill="1" applyAlignment="1" applyProtection="1">
      <alignment horizontal="center" vertical="center" wrapText="1"/>
      <protection locked="0"/>
    </xf>
    <xf numFmtId="0" fontId="14" fillId="2" borderId="0" xfId="0" applyFont="1" applyFill="1" applyAlignment="1" applyProtection="1">
      <alignment vertical="center"/>
      <protection locked="0"/>
    </xf>
    <xf numFmtId="0" fontId="7" fillId="4" borderId="0" xfId="0" applyFont="1" applyFill="1" applyAlignment="1" applyProtection="1">
      <alignment horizontal="left" vertical="center"/>
      <protection hidden="1"/>
    </xf>
    <xf numFmtId="0" fontId="97" fillId="4" borderId="0" xfId="0" applyFont="1" applyFill="1" applyAlignment="1" applyProtection="1">
      <alignment horizontal="center" vertical="center"/>
      <protection locked="0"/>
    </xf>
    <xf numFmtId="0" fontId="14" fillId="4" borderId="1" xfId="0" applyFont="1" applyFill="1" applyBorder="1" applyAlignment="1" applyProtection="1">
      <alignment vertical="center"/>
      <protection locked="0"/>
    </xf>
    <xf numFmtId="0" fontId="36" fillId="4" borderId="0" xfId="0" applyFont="1" applyFill="1" applyAlignment="1" applyProtection="1">
      <alignment vertical="center"/>
      <protection hidden="1"/>
    </xf>
    <xf numFmtId="0" fontId="27" fillId="4" borderId="0" xfId="0" applyFont="1" applyFill="1" applyAlignment="1" applyProtection="1">
      <alignment horizontal="center" vertical="center"/>
      <protection hidden="1"/>
    </xf>
    <xf numFmtId="0" fontId="97" fillId="4" borderId="0" xfId="0" applyFont="1" applyFill="1" applyAlignment="1" applyProtection="1">
      <alignment horizontal="center" vertical="center" wrapText="1"/>
      <protection locked="0"/>
    </xf>
    <xf numFmtId="0" fontId="6" fillId="2" borderId="21" xfId="0" applyFont="1" applyFill="1" applyBorder="1" applyAlignment="1" applyProtection="1">
      <alignment horizontal="center" vertical="center"/>
      <protection hidden="1"/>
    </xf>
    <xf numFmtId="0" fontId="6" fillId="2" borderId="21" xfId="0" applyFont="1" applyFill="1" applyBorder="1" applyAlignment="1" applyProtection="1">
      <alignment horizontal="center" vertical="center" wrapText="1"/>
      <protection hidden="1"/>
    </xf>
    <xf numFmtId="0" fontId="0" fillId="0" borderId="0" xfId="0" applyAlignment="1">
      <alignment horizontal="center"/>
    </xf>
    <xf numFmtId="0" fontId="13" fillId="35" borderId="0" xfId="0" applyFont="1" applyFill="1" applyAlignment="1" applyProtection="1">
      <alignment horizontal="center" vertical="center" wrapText="1"/>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3" fillId="5" borderId="4" xfId="0" applyFont="1" applyFill="1" applyBorder="1" applyAlignment="1" applyProtection="1">
      <alignment horizontal="center" wrapText="1"/>
      <protection hidden="1"/>
    </xf>
    <xf numFmtId="0" fontId="13" fillId="5" borderId="1" xfId="0" applyFont="1" applyFill="1" applyBorder="1" applyAlignment="1" applyProtection="1">
      <alignment horizontal="center" vertical="center" wrapText="1"/>
      <protection hidden="1"/>
    </xf>
    <xf numFmtId="0" fontId="13" fillId="5" borderId="0" xfId="0" applyFont="1" applyFill="1" applyAlignment="1" applyProtection="1">
      <alignment horizontal="center" vertical="center" wrapText="1"/>
      <protection hidden="1"/>
    </xf>
    <xf numFmtId="0" fontId="13" fillId="14" borderId="0" xfId="0" applyFont="1" applyFill="1" applyAlignment="1" applyProtection="1">
      <alignment horizontal="center" vertical="center" wrapText="1"/>
      <protection hidden="1"/>
    </xf>
    <xf numFmtId="0" fontId="13" fillId="16" borderId="1" xfId="0" applyFont="1" applyFill="1" applyBorder="1" applyAlignment="1" applyProtection="1">
      <alignment wrapText="1"/>
      <protection hidden="1"/>
    </xf>
    <xf numFmtId="0" fontId="24" fillId="2" borderId="0" xfId="0" applyFont="1" applyFill="1" applyAlignment="1" applyProtection="1">
      <alignment horizontal="left" vertical="center"/>
      <protection hidden="1"/>
    </xf>
    <xf numFmtId="0" fontId="13" fillId="5" borderId="0" xfId="0" applyFont="1" applyFill="1" applyAlignment="1" applyProtection="1">
      <alignment vertical="center" wrapText="1"/>
      <protection hidden="1"/>
    </xf>
    <xf numFmtId="0" fontId="7" fillId="26" borderId="1" xfId="0" applyFont="1" applyFill="1" applyBorder="1"/>
    <xf numFmtId="0" fontId="0" fillId="25" borderId="0" xfId="0" applyFill="1"/>
    <xf numFmtId="0" fontId="7" fillId="25" borderId="0" xfId="0" applyFont="1" applyFill="1"/>
    <xf numFmtId="0" fontId="13" fillId="40" borderId="0" xfId="0" applyFont="1" applyFill="1" applyAlignment="1" applyProtection="1">
      <alignment wrapText="1"/>
      <protection hidden="1"/>
    </xf>
    <xf numFmtId="0" fontId="0" fillId="40" borderId="1" xfId="0" applyFill="1" applyBorder="1" applyAlignment="1" applyProtection="1">
      <alignment vertical="center" wrapText="1"/>
      <protection hidden="1"/>
    </xf>
    <xf numFmtId="0" fontId="113" fillId="25" borderId="1" xfId="0" applyFont="1" applyFill="1" applyBorder="1" applyAlignment="1" applyProtection="1">
      <alignment horizontal="center" vertical="center" wrapText="1"/>
      <protection hidden="1"/>
    </xf>
    <xf numFmtId="0" fontId="112" fillId="25" borderId="1" xfId="0" applyFont="1" applyFill="1" applyBorder="1" applyAlignment="1" applyProtection="1">
      <alignment horizontal="center" vertical="center" wrapText="1"/>
      <protection hidden="1"/>
    </xf>
    <xf numFmtId="0" fontId="112" fillId="25" borderId="11" xfId="0" quotePrefix="1" applyFont="1" applyFill="1" applyBorder="1" applyAlignment="1" applyProtection="1">
      <alignment horizontal="center" vertical="center" wrapText="1"/>
      <protection hidden="1"/>
    </xf>
    <xf numFmtId="0" fontId="112" fillId="25" borderId="5" xfId="0" quotePrefix="1" applyFont="1" applyFill="1" applyBorder="1" applyAlignment="1" applyProtection="1">
      <alignment horizontal="center" vertical="center" wrapText="1"/>
      <protection hidden="1"/>
    </xf>
    <xf numFmtId="0" fontId="112" fillId="25" borderId="1" xfId="0" quotePrefix="1" applyFont="1" applyFill="1" applyBorder="1" applyAlignment="1" applyProtection="1">
      <alignment horizontal="center" vertical="center" wrapText="1"/>
      <protection hidden="1"/>
    </xf>
    <xf numFmtId="0" fontId="114" fillId="25" borderId="1" xfId="0" applyFont="1" applyFill="1" applyBorder="1" applyAlignment="1" applyProtection="1">
      <alignment horizontal="center" vertical="center" wrapText="1"/>
      <protection hidden="1"/>
    </xf>
    <xf numFmtId="0" fontId="113" fillId="25" borderId="1" xfId="0" quotePrefix="1" applyFont="1" applyFill="1" applyBorder="1" applyAlignment="1" applyProtection="1">
      <alignment horizontal="center" vertical="center" wrapText="1"/>
      <protection hidden="1"/>
    </xf>
    <xf numFmtId="0" fontId="113" fillId="25" borderId="11" xfId="0" applyFont="1" applyFill="1" applyBorder="1" applyAlignment="1" applyProtection="1">
      <alignment horizontal="center" vertical="center" wrapText="1"/>
      <protection hidden="1"/>
    </xf>
    <xf numFmtId="0" fontId="113" fillId="25" borderId="7" xfId="0" applyFont="1" applyFill="1" applyBorder="1" applyAlignment="1" applyProtection="1">
      <alignment horizontal="center" vertical="center" wrapText="1"/>
      <protection hidden="1"/>
    </xf>
    <xf numFmtId="0" fontId="112" fillId="25" borderId="5" xfId="0" applyFont="1" applyFill="1" applyBorder="1" applyAlignment="1" applyProtection="1">
      <alignment horizontal="center" vertical="center" wrapText="1"/>
      <protection hidden="1"/>
    </xf>
    <xf numFmtId="0" fontId="115" fillId="25" borderId="0" xfId="0" applyFont="1" applyFill="1" applyAlignment="1" applyProtection="1">
      <alignment horizontal="center" vertical="center"/>
      <protection hidden="1"/>
    </xf>
    <xf numFmtId="0" fontId="13" fillId="41" borderId="0" xfId="0" applyFont="1" applyFill="1" applyAlignment="1" applyProtection="1">
      <alignment wrapText="1"/>
      <protection hidden="1"/>
    </xf>
    <xf numFmtId="0" fontId="0" fillId="41" borderId="1" xfId="0" applyFill="1" applyBorder="1" applyAlignment="1" applyProtection="1">
      <alignment vertical="center" wrapText="1"/>
      <protection hidden="1"/>
    </xf>
    <xf numFmtId="0" fontId="13" fillId="21" borderId="1" xfId="0" applyFont="1" applyFill="1" applyBorder="1" applyAlignment="1" applyProtection="1">
      <alignment horizontal="center" vertical="center" wrapText="1"/>
      <protection hidden="1"/>
    </xf>
    <xf numFmtId="0" fontId="13" fillId="21" borderId="0" xfId="0" applyFont="1" applyFill="1" applyAlignment="1" applyProtection="1">
      <alignment horizontal="right" wrapText="1"/>
      <protection hidden="1"/>
    </xf>
    <xf numFmtId="0" fontId="13" fillId="21" borderId="1" xfId="0" applyFont="1" applyFill="1" applyBorder="1" applyAlignment="1" applyProtection="1">
      <alignment horizontal="center" vertical="center"/>
      <protection hidden="1"/>
    </xf>
    <xf numFmtId="0" fontId="13" fillId="5" borderId="5" xfId="0"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wrapText="1"/>
      <protection hidden="1"/>
    </xf>
    <xf numFmtId="0" fontId="13" fillId="5" borderId="23" xfId="0" applyFont="1" applyFill="1" applyBorder="1" applyAlignment="1" applyProtection="1">
      <alignment horizontal="center" wrapText="1"/>
      <protection hidden="1"/>
    </xf>
    <xf numFmtId="0" fontId="23" fillId="13" borderId="1" xfId="0" applyFont="1" applyFill="1" applyBorder="1" applyAlignment="1" applyProtection="1">
      <alignment wrapText="1"/>
      <protection hidden="1"/>
    </xf>
    <xf numFmtId="0" fontId="13" fillId="42" borderId="1" xfId="0" applyFont="1" applyFill="1" applyBorder="1" applyAlignment="1" applyProtection="1">
      <alignment wrapText="1"/>
      <protection hidden="1"/>
    </xf>
    <xf numFmtId="0" fontId="65" fillId="0" borderId="0" xfId="0" quotePrefix="1" applyFont="1" applyAlignment="1">
      <alignment wrapText="1"/>
    </xf>
    <xf numFmtId="0" fontId="5" fillId="4" borderId="0" xfId="0" applyFont="1" applyFill="1" applyAlignment="1">
      <alignment vertical="top" wrapText="1"/>
    </xf>
    <xf numFmtId="0" fontId="63" fillId="4" borderId="0" xfId="0" applyFont="1" applyFill="1" applyAlignment="1">
      <alignment vertical="top" wrapText="1"/>
    </xf>
    <xf numFmtId="0" fontId="116" fillId="0" borderId="0" xfId="0" applyFont="1"/>
    <xf numFmtId="0" fontId="117" fillId="2" borderId="0" xfId="0" applyFont="1" applyFill="1" applyAlignment="1" applyProtection="1">
      <alignment vertical="top"/>
      <protection hidden="1"/>
    </xf>
    <xf numFmtId="0" fontId="6" fillId="2" borderId="0" xfId="0" applyFont="1" applyFill="1"/>
    <xf numFmtId="0" fontId="13" fillId="10" borderId="0" xfId="0" applyFont="1" applyFill="1" applyAlignment="1" applyProtection="1">
      <alignment horizontal="center" vertical="center" wrapText="1"/>
      <protection hidden="1"/>
    </xf>
    <xf numFmtId="0" fontId="13" fillId="16" borderId="0" xfId="0" applyFont="1" applyFill="1" applyAlignment="1" applyProtection="1">
      <alignment horizontal="center" vertical="center" wrapText="1"/>
      <protection hidden="1"/>
    </xf>
    <xf numFmtId="0" fontId="41" fillId="43" borderId="1" xfId="0" applyFont="1" applyFill="1" applyBorder="1" applyAlignment="1" applyProtection="1">
      <alignment wrapText="1"/>
      <protection hidden="1"/>
    </xf>
    <xf numFmtId="0" fontId="6" fillId="2" borderId="0" xfId="0" applyFont="1" applyFill="1" applyAlignment="1" applyProtection="1">
      <alignment horizontal="left" vertical="center" wrapText="1"/>
      <protection hidden="1"/>
    </xf>
    <xf numFmtId="0" fontId="2" fillId="2" borderId="21" xfId="0" applyFont="1" applyFill="1" applyBorder="1" applyAlignment="1" applyProtection="1">
      <alignment horizontal="center"/>
      <protection hidden="1"/>
    </xf>
    <xf numFmtId="0" fontId="16" fillId="2" borderId="21" xfId="0" applyFont="1" applyFill="1" applyBorder="1" applyAlignment="1" applyProtection="1">
      <alignment horizontal="center" vertical="center" wrapText="1"/>
      <protection hidden="1"/>
    </xf>
    <xf numFmtId="49" fontId="10" fillId="0" borderId="0" xfId="0" applyNumberFormat="1" applyFont="1" applyAlignment="1" applyProtection="1">
      <alignment horizontal="center" vertical="center"/>
      <protection hidden="1"/>
    </xf>
    <xf numFmtId="0" fontId="6" fillId="2" borderId="0" xfId="0" applyFont="1" applyFill="1" applyAlignment="1" applyProtection="1">
      <alignment horizontal="center" vertical="center" wrapText="1"/>
      <protection hidden="1"/>
    </xf>
    <xf numFmtId="0" fontId="0" fillId="2" borderId="0" xfId="0" applyFill="1" applyAlignment="1" applyProtection="1">
      <alignment horizontal="justify" vertical="center" wrapText="1"/>
      <protection hidden="1"/>
    </xf>
    <xf numFmtId="0" fontId="12" fillId="2" borderId="0" xfId="2" quotePrefix="1" applyFill="1" applyBorder="1" applyAlignment="1" applyProtection="1">
      <alignment horizontal="justify" vertical="center" wrapText="1"/>
      <protection hidden="1"/>
    </xf>
    <xf numFmtId="0" fontId="0" fillId="2" borderId="0" xfId="0" applyFill="1" applyAlignment="1" applyProtection="1">
      <alignment horizontal="justify" vertical="justify" wrapText="1"/>
      <protection hidden="1"/>
    </xf>
    <xf numFmtId="0" fontId="12" fillId="2" borderId="0" xfId="2" quotePrefix="1" applyFill="1" applyBorder="1" applyAlignment="1" applyProtection="1">
      <alignment horizontal="left" vertical="center"/>
      <protection hidden="1"/>
    </xf>
    <xf numFmtId="0" fontId="43" fillId="6" borderId="18" xfId="0" applyFont="1" applyFill="1" applyBorder="1" applyAlignment="1" applyProtection="1">
      <alignment horizontal="center" vertical="center" wrapText="1"/>
      <protection hidden="1"/>
    </xf>
    <xf numFmtId="0" fontId="43" fillId="6" borderId="0" xfId="0" applyFont="1" applyFill="1" applyAlignment="1" applyProtection="1">
      <alignment horizontal="center" vertical="center" wrapText="1"/>
      <protection hidden="1"/>
    </xf>
    <xf numFmtId="0" fontId="43" fillId="6" borderId="19" xfId="0" applyFont="1" applyFill="1" applyBorder="1" applyAlignment="1" applyProtection="1">
      <alignment horizontal="center" vertical="center" wrapText="1"/>
      <protection hidden="1"/>
    </xf>
    <xf numFmtId="0" fontId="72" fillId="2" borderId="0" xfId="0" applyFont="1" applyFill="1" applyAlignment="1" applyProtection="1">
      <alignment horizontal="center" vertical="center" wrapText="1"/>
      <protection hidden="1"/>
    </xf>
    <xf numFmtId="0" fontId="74" fillId="2" borderId="0" xfId="0" applyFont="1" applyFill="1" applyAlignment="1" applyProtection="1">
      <alignment horizontal="left" vertical="center" wrapText="1"/>
      <protection hidden="1"/>
    </xf>
    <xf numFmtId="0" fontId="0" fillId="2" borderId="0" xfId="0" quotePrefix="1" applyFill="1" applyAlignment="1" applyProtection="1">
      <alignment horizontal="justify" vertical="center" wrapText="1"/>
      <protection hidden="1"/>
    </xf>
    <xf numFmtId="0" fontId="43" fillId="6" borderId="15" xfId="0" applyFont="1" applyFill="1" applyBorder="1" applyAlignment="1" applyProtection="1">
      <alignment horizontal="center" vertical="center"/>
      <protection hidden="1"/>
    </xf>
    <xf numFmtId="0" fontId="43" fillId="6" borderId="16" xfId="0" applyFont="1" applyFill="1" applyBorder="1" applyAlignment="1" applyProtection="1">
      <alignment horizontal="center" vertical="center"/>
      <protection hidden="1"/>
    </xf>
    <xf numFmtId="0" fontId="43" fillId="6" borderId="17" xfId="0" applyFont="1" applyFill="1" applyBorder="1" applyAlignment="1" applyProtection="1">
      <alignment horizontal="center" vertical="center"/>
      <protection hidden="1"/>
    </xf>
    <xf numFmtId="0" fontId="24" fillId="2" borderId="0" xfId="0" applyFont="1" applyFill="1" applyAlignment="1" applyProtection="1">
      <alignment horizontal="center" vertical="center" wrapText="1"/>
      <protection hidden="1"/>
    </xf>
    <xf numFmtId="0" fontId="12" fillId="2" borderId="0" xfId="2" applyFill="1" applyBorder="1" applyAlignment="1" applyProtection="1">
      <alignment horizontal="center" vertical="center" wrapText="1"/>
      <protection locked="0" hidden="1"/>
    </xf>
    <xf numFmtId="0" fontId="6" fillId="2" borderId="2" xfId="0"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0" fontId="6" fillId="2" borderId="3" xfId="0" applyFont="1" applyFill="1" applyBorder="1" applyAlignment="1" applyProtection="1">
      <alignment horizontal="center" vertical="center" wrapText="1"/>
      <protection hidden="1"/>
    </xf>
    <xf numFmtId="0" fontId="6" fillId="2" borderId="2" xfId="0" applyFont="1" applyFill="1" applyBorder="1" applyAlignment="1" applyProtection="1">
      <alignment horizontal="center" vertical="top" wrapText="1"/>
      <protection hidden="1"/>
    </xf>
    <xf numFmtId="0" fontId="6" fillId="2" borderId="6" xfId="0" applyFont="1" applyFill="1" applyBorder="1" applyAlignment="1" applyProtection="1">
      <alignment horizontal="center" vertical="top" wrapText="1"/>
      <protection hidden="1"/>
    </xf>
    <xf numFmtId="0" fontId="6" fillId="2" borderId="3" xfId="0" applyFont="1" applyFill="1" applyBorder="1" applyAlignment="1" applyProtection="1">
      <alignment horizontal="center" vertical="top" wrapText="1"/>
      <protection hidden="1"/>
    </xf>
    <xf numFmtId="0" fontId="6" fillId="2" borderId="14" xfId="0" applyFont="1" applyFill="1" applyBorder="1" applyAlignment="1" applyProtection="1">
      <alignment horizontal="left" vertical="center" wrapText="1"/>
      <protection hidden="1"/>
    </xf>
    <xf numFmtId="0" fontId="6" fillId="2" borderId="7" xfId="0" applyFont="1" applyFill="1" applyBorder="1" applyAlignment="1" applyProtection="1">
      <alignment horizontal="center"/>
      <protection locked="0"/>
    </xf>
    <xf numFmtId="0" fontId="6" fillId="2" borderId="14" xfId="0" applyFont="1" applyFill="1" applyBorder="1" applyAlignment="1" applyProtection="1">
      <alignment horizontal="left" vertical="top" wrapText="1"/>
      <protection hidden="1"/>
    </xf>
    <xf numFmtId="0" fontId="6" fillId="2" borderId="0" xfId="0" applyFont="1" applyFill="1" applyAlignment="1" applyProtection="1">
      <alignment horizontal="left" vertical="top" wrapText="1"/>
      <protection hidden="1"/>
    </xf>
    <xf numFmtId="0" fontId="2" fillId="2" borderId="42" xfId="0" applyFont="1" applyFill="1" applyBorder="1" applyAlignment="1" applyProtection="1">
      <alignment horizontal="center"/>
      <protection hidden="1"/>
    </xf>
    <xf numFmtId="0" fontId="16" fillId="10" borderId="43" xfId="0" applyFont="1" applyFill="1" applyBorder="1" applyAlignment="1" applyProtection="1">
      <alignment horizontal="center" vertical="center" wrapText="1"/>
      <protection hidden="1"/>
    </xf>
    <xf numFmtId="0" fontId="16" fillId="10" borderId="44" xfId="0" applyFont="1" applyFill="1" applyBorder="1" applyAlignment="1" applyProtection="1">
      <alignment horizontal="center" vertical="center" wrapText="1"/>
      <protection hidden="1"/>
    </xf>
    <xf numFmtId="0" fontId="16" fillId="10" borderId="45" xfId="0" applyFont="1" applyFill="1" applyBorder="1" applyAlignment="1" applyProtection="1">
      <alignment horizontal="center" vertical="center" wrapText="1"/>
      <protection hidden="1"/>
    </xf>
    <xf numFmtId="0" fontId="6" fillId="2" borderId="16" xfId="0" applyFont="1" applyFill="1" applyBorder="1" applyAlignment="1" applyProtection="1">
      <alignment horizontal="left" vertical="center" wrapText="1"/>
      <protection hidden="1"/>
    </xf>
    <xf numFmtId="0" fontId="5" fillId="4" borderId="0" xfId="0" applyFont="1" applyFill="1" applyAlignment="1">
      <alignment horizontal="left" vertical="center" wrapText="1"/>
    </xf>
    <xf numFmtId="0" fontId="5" fillId="4" borderId="0" xfId="0" applyFont="1" applyFill="1" applyAlignment="1">
      <alignment horizontal="left" vertical="top" wrapText="1"/>
    </xf>
    <xf numFmtId="0" fontId="6" fillId="0" borderId="0" xfId="0" applyFont="1" applyAlignment="1" applyProtection="1">
      <alignment horizontal="left" vertical="center" wrapText="1"/>
      <protection hidden="1"/>
    </xf>
    <xf numFmtId="0" fontId="6" fillId="2" borderId="0" xfId="0" applyFont="1" applyFill="1" applyAlignment="1" applyProtection="1">
      <alignment horizontal="justify" vertical="top" wrapText="1"/>
      <protection hidden="1"/>
    </xf>
    <xf numFmtId="0" fontId="63" fillId="2" borderId="0" xfId="0" applyFont="1" applyFill="1" applyAlignment="1" applyProtection="1">
      <alignment horizontal="left" vertical="center" wrapText="1"/>
      <protection hidden="1"/>
    </xf>
    <xf numFmtId="0" fontId="12" fillId="2" borderId="0" xfId="2" applyFill="1" applyBorder="1" applyAlignment="1" applyProtection="1">
      <alignment horizontal="center" vertical="center" wrapText="1"/>
      <protection hidden="1"/>
    </xf>
    <xf numFmtId="0" fontId="4" fillId="9" borderId="28" xfId="0" applyFont="1" applyFill="1" applyBorder="1" applyAlignment="1" applyProtection="1">
      <alignment horizontal="left" vertical="top" wrapText="1"/>
      <protection hidden="1"/>
    </xf>
    <xf numFmtId="0" fontId="4" fillId="9" borderId="29" xfId="0" applyFont="1" applyFill="1" applyBorder="1" applyAlignment="1" applyProtection="1">
      <alignment horizontal="left" vertical="top" wrapText="1"/>
      <protection hidden="1"/>
    </xf>
    <xf numFmtId="0" fontId="4" fillId="9" borderId="30" xfId="0" applyFont="1" applyFill="1" applyBorder="1" applyAlignment="1" applyProtection="1">
      <alignment horizontal="left" vertical="top" wrapText="1"/>
      <protection hidden="1"/>
    </xf>
    <xf numFmtId="0" fontId="63" fillId="2" borderId="0" xfId="0" applyFont="1" applyFill="1" applyAlignment="1" applyProtection="1">
      <alignment horizontal="right" vertical="center" wrapText="1"/>
      <protection hidden="1"/>
    </xf>
    <xf numFmtId="0" fontId="6" fillId="2" borderId="14"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63" fillId="2" borderId="0" xfId="0" applyFont="1" applyFill="1" applyAlignment="1" applyProtection="1">
      <alignment horizontal="left" vertical="top" wrapText="1"/>
      <protection hidden="1"/>
    </xf>
    <xf numFmtId="0" fontId="6" fillId="2" borderId="21" xfId="0" applyFont="1" applyFill="1" applyBorder="1" applyAlignment="1" applyProtection="1">
      <alignment horizontal="left" vertical="center" wrapText="1"/>
      <protection hidden="1"/>
    </xf>
    <xf numFmtId="0" fontId="23" fillId="4" borderId="0" xfId="0" applyFont="1" applyFill="1" applyAlignment="1" applyProtection="1">
      <alignment horizontal="left" vertical="top" wrapText="1"/>
      <protection hidden="1"/>
    </xf>
    <xf numFmtId="0" fontId="4" fillId="2" borderId="31" xfId="0" applyFont="1" applyFill="1" applyBorder="1" applyAlignment="1" applyProtection="1">
      <alignment horizontal="center" vertical="center" wrapText="1"/>
      <protection hidden="1"/>
    </xf>
    <xf numFmtId="0" fontId="70" fillId="2" borderId="31" xfId="0" applyFont="1" applyFill="1" applyBorder="1" applyAlignment="1" applyProtection="1">
      <alignment horizontal="center" vertical="center" wrapText="1"/>
      <protection hidden="1"/>
    </xf>
    <xf numFmtId="0" fontId="1" fillId="2" borderId="49" xfId="0" applyFont="1" applyFill="1" applyBorder="1" applyAlignment="1" applyProtection="1">
      <alignment horizontal="center" vertical="center"/>
      <protection locked="0" hidden="1"/>
    </xf>
    <xf numFmtId="0" fontId="1" fillId="2" borderId="33" xfId="0" applyFont="1" applyFill="1" applyBorder="1" applyAlignment="1" applyProtection="1">
      <alignment horizontal="center" vertical="center"/>
      <protection locked="0" hidden="1"/>
    </xf>
    <xf numFmtId="0" fontId="1" fillId="2" borderId="50" xfId="0" applyFont="1" applyFill="1" applyBorder="1" applyAlignment="1" applyProtection="1">
      <alignment horizontal="center" vertical="center"/>
      <protection locked="0" hidden="1"/>
    </xf>
    <xf numFmtId="0" fontId="1" fillId="2" borderId="46" xfId="0" applyFont="1" applyFill="1" applyBorder="1" applyAlignment="1" applyProtection="1">
      <alignment horizontal="center" vertical="center"/>
      <protection locked="0" hidden="1"/>
    </xf>
    <xf numFmtId="0" fontId="1" fillId="2" borderId="47" xfId="0" applyFont="1" applyFill="1" applyBorder="1" applyAlignment="1" applyProtection="1">
      <alignment horizontal="center" vertical="center"/>
      <protection locked="0" hidden="1"/>
    </xf>
    <xf numFmtId="0" fontId="1" fillId="2" borderId="48" xfId="0" applyFont="1" applyFill="1" applyBorder="1" applyAlignment="1" applyProtection="1">
      <alignment horizontal="center" vertical="center"/>
      <protection locked="0" hidden="1"/>
    </xf>
    <xf numFmtId="0" fontId="80" fillId="2" borderId="31" xfId="0" applyFont="1" applyFill="1" applyBorder="1" applyAlignment="1" applyProtection="1">
      <alignment horizontal="left" vertical="center" wrapText="1"/>
      <protection hidden="1"/>
    </xf>
    <xf numFmtId="169" fontId="66" fillId="2" borderId="31" xfId="0" applyNumberFormat="1" applyFont="1" applyFill="1" applyBorder="1" applyAlignment="1" applyProtection="1">
      <alignment horizontal="center" vertical="center"/>
      <protection locked="0"/>
    </xf>
    <xf numFmtId="0" fontId="9" fillId="2" borderId="31" xfId="0" applyFont="1" applyFill="1" applyBorder="1" applyAlignment="1" applyProtection="1">
      <alignment horizontal="center" vertical="center" wrapText="1"/>
      <protection hidden="1"/>
    </xf>
    <xf numFmtId="0" fontId="24" fillId="2" borderId="0" xfId="0" applyFont="1" applyFill="1" applyAlignment="1" applyProtection="1">
      <alignment horizontal="left" vertical="center"/>
      <protection hidden="1"/>
    </xf>
    <xf numFmtId="0" fontId="2" fillId="9" borderId="1" xfId="0" applyFont="1" applyFill="1" applyBorder="1" applyAlignment="1" applyProtection="1">
      <alignment horizontal="center"/>
      <protection hidden="1"/>
    </xf>
    <xf numFmtId="0" fontId="71" fillId="2" borderId="0" xfId="0" applyFont="1" applyFill="1" applyAlignment="1" applyProtection="1">
      <alignment horizontal="left" vertical="top"/>
      <protection hidden="1"/>
    </xf>
    <xf numFmtId="0" fontId="61" fillId="9" borderId="28" xfId="0" applyFont="1" applyFill="1" applyBorder="1" applyAlignment="1" applyProtection="1">
      <alignment horizontal="center"/>
      <protection hidden="1"/>
    </xf>
    <xf numFmtId="0" fontId="61" fillId="9" borderId="29" xfId="0" applyFont="1" applyFill="1" applyBorder="1" applyAlignment="1" applyProtection="1">
      <alignment horizontal="center"/>
      <protection hidden="1"/>
    </xf>
    <xf numFmtId="0" fontId="61" fillId="9" borderId="30" xfId="0" applyFont="1" applyFill="1" applyBorder="1" applyAlignment="1" applyProtection="1">
      <alignment horizontal="center"/>
      <protection hidden="1"/>
    </xf>
    <xf numFmtId="0" fontId="15" fillId="2" borderId="28" xfId="0" applyFont="1" applyFill="1" applyBorder="1" applyAlignment="1" applyProtection="1">
      <alignment horizontal="center" vertical="center"/>
      <protection hidden="1"/>
    </xf>
    <xf numFmtId="0" fontId="15" fillId="2" borderId="29" xfId="0" applyFont="1" applyFill="1" applyBorder="1" applyAlignment="1" applyProtection="1">
      <alignment horizontal="center" vertical="center"/>
      <protection hidden="1"/>
    </xf>
    <xf numFmtId="0" fontId="15" fillId="2" borderId="30" xfId="0" applyFont="1" applyFill="1" applyBorder="1" applyAlignment="1" applyProtection="1">
      <alignment horizontal="center" vertical="center"/>
      <protection hidden="1"/>
    </xf>
    <xf numFmtId="0" fontId="6" fillId="2" borderId="31" xfId="0" applyFont="1" applyFill="1" applyBorder="1" applyAlignment="1" applyProtection="1">
      <alignment horizontal="left" vertical="center"/>
      <protection hidden="1"/>
    </xf>
    <xf numFmtId="0" fontId="6" fillId="2" borderId="28" xfId="0" applyFont="1" applyFill="1" applyBorder="1" applyAlignment="1" applyProtection="1">
      <alignment horizontal="left" vertical="center"/>
      <protection hidden="1"/>
    </xf>
    <xf numFmtId="0" fontId="6" fillId="2" borderId="29" xfId="0" applyFont="1" applyFill="1" applyBorder="1" applyAlignment="1" applyProtection="1">
      <alignment horizontal="left" vertical="center"/>
      <protection hidden="1"/>
    </xf>
    <xf numFmtId="0" fontId="6" fillId="2" borderId="30" xfId="0" applyFont="1" applyFill="1" applyBorder="1" applyAlignment="1" applyProtection="1">
      <alignment horizontal="left" vertical="center"/>
      <protection hidden="1"/>
    </xf>
    <xf numFmtId="0" fontId="34" fillId="2" borderId="31" xfId="0" applyFont="1" applyFill="1" applyBorder="1" applyAlignment="1" applyProtection="1">
      <alignment horizontal="center" vertical="center" wrapText="1"/>
      <protection locked="0" hidden="1"/>
    </xf>
    <xf numFmtId="0" fontId="34" fillId="2" borderId="31" xfId="0" applyFont="1" applyFill="1" applyBorder="1" applyAlignment="1" applyProtection="1">
      <alignment horizontal="center" vertical="center" wrapText="1"/>
      <protection hidden="1"/>
    </xf>
    <xf numFmtId="0" fontId="12" fillId="2" borderId="0" xfId="2" applyFill="1" applyBorder="1" applyAlignment="1" applyProtection="1">
      <alignment horizontal="left" wrapText="1"/>
      <protection hidden="1"/>
    </xf>
    <xf numFmtId="0" fontId="2" fillId="2" borderId="32" xfId="0" applyFont="1" applyFill="1" applyBorder="1" applyAlignment="1" applyProtection="1">
      <alignment horizontal="center"/>
      <protection hidden="1"/>
    </xf>
    <xf numFmtId="0" fontId="2" fillId="2" borderId="0" xfId="0" applyFont="1" applyFill="1" applyAlignment="1" applyProtection="1">
      <alignment horizontal="center"/>
      <protection hidden="1"/>
    </xf>
    <xf numFmtId="0" fontId="76" fillId="2" borderId="0" xfId="0" applyFont="1" applyFill="1" applyAlignment="1" applyProtection="1">
      <alignment horizontal="left"/>
      <protection hidden="1"/>
    </xf>
    <xf numFmtId="0" fontId="2" fillId="2" borderId="28" xfId="0" applyFont="1" applyFill="1" applyBorder="1" applyAlignment="1" applyProtection="1">
      <alignment horizontal="left" vertical="center"/>
      <protection hidden="1"/>
    </xf>
    <xf numFmtId="0" fontId="2" fillId="2" borderId="29" xfId="0" applyFont="1" applyFill="1" applyBorder="1" applyAlignment="1" applyProtection="1">
      <alignment horizontal="left" vertical="center"/>
      <protection hidden="1"/>
    </xf>
    <xf numFmtId="0" fontId="2" fillId="2" borderId="30" xfId="0" applyFont="1" applyFill="1" applyBorder="1" applyAlignment="1" applyProtection="1">
      <alignment horizontal="left" vertical="center"/>
      <protection hidden="1"/>
    </xf>
    <xf numFmtId="0" fontId="75" fillId="2" borderId="28" xfId="0" applyFont="1" applyFill="1" applyBorder="1" applyAlignment="1" applyProtection="1">
      <alignment horizontal="center" vertical="center"/>
      <protection hidden="1"/>
    </xf>
    <xf numFmtId="0" fontId="75" fillId="2" borderId="29" xfId="0" applyFont="1" applyFill="1" applyBorder="1" applyAlignment="1" applyProtection="1">
      <alignment horizontal="center" vertical="center"/>
      <protection hidden="1"/>
    </xf>
    <xf numFmtId="0" fontId="75" fillId="2" borderId="30" xfId="0" applyFont="1" applyFill="1" applyBorder="1" applyAlignment="1" applyProtection="1">
      <alignment horizontal="center" vertical="center"/>
      <protection hidden="1"/>
    </xf>
    <xf numFmtId="0" fontId="79" fillId="2" borderId="0" xfId="0" applyFont="1" applyFill="1" applyAlignment="1" applyProtection="1">
      <alignment horizontal="center"/>
      <protection hidden="1"/>
    </xf>
    <xf numFmtId="0" fontId="13" fillId="2" borderId="2" xfId="0" applyFont="1" applyFill="1" applyBorder="1" applyAlignment="1" applyProtection="1">
      <alignment horizontal="center"/>
      <protection hidden="1"/>
    </xf>
    <xf numFmtId="0" fontId="13" fillId="2" borderId="6" xfId="0" applyFont="1" applyFill="1" applyBorder="1" applyAlignment="1" applyProtection="1">
      <alignment horizontal="center"/>
      <protection hidden="1"/>
    </xf>
    <xf numFmtId="0" fontId="13" fillId="2" borderId="3" xfId="0" applyFont="1" applyFill="1" applyBorder="1" applyAlignment="1" applyProtection="1">
      <alignment horizontal="center"/>
      <protection hidden="1"/>
    </xf>
    <xf numFmtId="0" fontId="36" fillId="2" borderId="0" xfId="0" applyFont="1" applyFill="1" applyAlignment="1" applyProtection="1">
      <alignment horizontal="left" vertical="center"/>
      <protection hidden="1"/>
    </xf>
    <xf numFmtId="0" fontId="71" fillId="2" borderId="0" xfId="0" applyFont="1" applyFill="1" applyAlignment="1" applyProtection="1">
      <alignment horizontal="center" vertical="top"/>
      <protection hidden="1"/>
    </xf>
    <xf numFmtId="0" fontId="6" fillId="2" borderId="0" xfId="0" quotePrefix="1" applyFont="1" applyFill="1" applyAlignment="1" applyProtection="1">
      <alignment horizontal="left" vertical="top" wrapText="1"/>
      <protection hidden="1"/>
    </xf>
    <xf numFmtId="0" fontId="6" fillId="2" borderId="0" xfId="0" applyFont="1" applyFill="1" applyAlignment="1" applyProtection="1">
      <alignment horizontal="left" vertical="top"/>
      <protection hidden="1"/>
    </xf>
    <xf numFmtId="0" fontId="6" fillId="2" borderId="13" xfId="0" applyFont="1" applyFill="1" applyBorder="1" applyAlignment="1" applyProtection="1">
      <alignment horizontal="left" vertical="top"/>
      <protection hidden="1"/>
    </xf>
    <xf numFmtId="0" fontId="6" fillId="2" borderId="0" xfId="0" quotePrefix="1" applyFont="1" applyFill="1" applyAlignment="1" applyProtection="1">
      <alignment horizontal="left" vertical="center"/>
      <protection hidden="1"/>
    </xf>
    <xf numFmtId="0" fontId="1" fillId="2" borderId="7" xfId="0" applyFont="1" applyFill="1" applyBorder="1" applyAlignment="1" applyProtection="1">
      <alignment horizontal="center" vertical="center"/>
      <protection locked="0"/>
    </xf>
    <xf numFmtId="0" fontId="1" fillId="2" borderId="16" xfId="0" applyFont="1" applyFill="1" applyBorder="1" applyAlignment="1" applyProtection="1">
      <alignment horizontal="left" vertical="center" wrapText="1"/>
      <protection hidden="1"/>
    </xf>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center" vertical="center"/>
      <protection locked="0"/>
    </xf>
    <xf numFmtId="0" fontId="1" fillId="2" borderId="0" xfId="0" applyFont="1" applyFill="1" applyAlignment="1" applyProtection="1">
      <alignment horizontal="left" vertical="center"/>
      <protection hidden="1"/>
    </xf>
    <xf numFmtId="0" fontId="109" fillId="2" borderId="7" xfId="0" applyFont="1" applyFill="1" applyBorder="1" applyAlignment="1" applyProtection="1">
      <alignment horizontal="center" vertical="center" wrapText="1"/>
      <protection locked="0"/>
    </xf>
    <xf numFmtId="0" fontId="42" fillId="2" borderId="33" xfId="2" applyFont="1" applyFill="1" applyBorder="1" applyAlignment="1" applyProtection="1">
      <alignment horizontal="center" vertical="center"/>
      <protection hidden="1"/>
    </xf>
    <xf numFmtId="0" fontId="6" fillId="2" borderId="1" xfId="0" applyFont="1" applyFill="1" applyBorder="1" applyAlignment="1" applyProtection="1">
      <alignment horizontal="center" vertical="center"/>
      <protection hidden="1"/>
    </xf>
    <xf numFmtId="0" fontId="27" fillId="2" borderId="1" xfId="0" applyFont="1" applyFill="1" applyBorder="1" applyAlignment="1" applyProtection="1">
      <alignment horizontal="center" vertical="center"/>
      <protection locked="0"/>
    </xf>
    <xf numFmtId="0" fontId="27" fillId="2" borderId="3" xfId="0" applyFont="1" applyFill="1" applyBorder="1" applyAlignment="1" applyProtection="1">
      <alignment horizontal="center" vertical="center"/>
      <protection locked="0"/>
    </xf>
    <xf numFmtId="0" fontId="14" fillId="2" borderId="7" xfId="0" applyFont="1" applyFill="1" applyBorder="1" applyAlignment="1" applyProtection="1">
      <alignment horizontal="left" vertical="center"/>
      <protection locked="0"/>
    </xf>
    <xf numFmtId="0" fontId="14" fillId="2" borderId="7" xfId="0" applyFont="1" applyFill="1" applyBorder="1" applyAlignment="1" applyProtection="1">
      <alignment horizontal="center" vertical="center"/>
      <protection locked="0"/>
    </xf>
    <xf numFmtId="0" fontId="25" fillId="0" borderId="8" xfId="0" applyFont="1" applyBorder="1" applyAlignment="1" applyProtection="1">
      <alignment horizontal="left" vertical="center" wrapText="1"/>
      <protection hidden="1"/>
    </xf>
    <xf numFmtId="0" fontId="25" fillId="0" borderId="9" xfId="0" applyFont="1" applyBorder="1" applyAlignment="1" applyProtection="1">
      <alignment horizontal="left" vertical="center" wrapText="1"/>
      <protection hidden="1"/>
    </xf>
    <xf numFmtId="0" fontId="25" fillId="0" borderId="10" xfId="0" applyFont="1" applyBorder="1" applyAlignment="1" applyProtection="1">
      <alignment horizontal="left" vertical="center" wrapText="1"/>
      <protection hidden="1"/>
    </xf>
    <xf numFmtId="0" fontId="25" fillId="0" borderId="14" xfId="0" applyFont="1" applyBorder="1" applyAlignment="1" applyProtection="1">
      <alignment horizontal="left" vertical="center" wrapText="1"/>
      <protection hidden="1"/>
    </xf>
    <xf numFmtId="0" fontId="25" fillId="0" borderId="0" xfId="0" applyFont="1" applyAlignment="1" applyProtection="1">
      <alignment horizontal="left" vertical="center" wrapText="1"/>
      <protection hidden="1"/>
    </xf>
    <xf numFmtId="0" fontId="25" fillId="0" borderId="13" xfId="0" applyFont="1" applyBorder="1" applyAlignment="1" applyProtection="1">
      <alignment horizontal="left" vertical="center" wrapText="1"/>
      <protection hidden="1"/>
    </xf>
    <xf numFmtId="0" fontId="15" fillId="9" borderId="28" xfId="0" applyFont="1" applyFill="1" applyBorder="1" applyAlignment="1" applyProtection="1">
      <alignment horizontal="center" vertical="center"/>
      <protection hidden="1"/>
    </xf>
    <xf numFmtId="0" fontId="15" fillId="9" borderId="29" xfId="0" applyFont="1" applyFill="1" applyBorder="1" applyAlignment="1" applyProtection="1">
      <alignment horizontal="center" vertical="center"/>
      <protection hidden="1"/>
    </xf>
    <xf numFmtId="0" fontId="15" fillId="9" borderId="30" xfId="0" applyFont="1" applyFill="1" applyBorder="1" applyAlignment="1" applyProtection="1">
      <alignment horizontal="center" vertical="center"/>
      <protection hidden="1"/>
    </xf>
    <xf numFmtId="0" fontId="25" fillId="0" borderId="14" xfId="0" applyFont="1" applyBorder="1" applyAlignment="1" applyProtection="1">
      <alignment horizontal="justify" vertical="center" wrapText="1"/>
      <protection hidden="1"/>
    </xf>
    <xf numFmtId="0" fontId="25" fillId="0" borderId="0" xfId="0" applyFont="1" applyAlignment="1" applyProtection="1">
      <alignment horizontal="justify" vertical="center" wrapText="1"/>
      <protection hidden="1"/>
    </xf>
    <xf numFmtId="0" fontId="25" fillId="0" borderId="13" xfId="0" applyFont="1" applyBorder="1" applyAlignment="1" applyProtection="1">
      <alignment horizontal="justify" vertical="center" wrapText="1"/>
      <protection hidden="1"/>
    </xf>
    <xf numFmtId="0" fontId="9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justify" vertical="center"/>
      <protection locked="0"/>
    </xf>
    <xf numFmtId="0" fontId="4" fillId="2" borderId="1" xfId="0" applyFont="1" applyFill="1" applyBorder="1" applyAlignment="1" applyProtection="1">
      <alignment horizontal="center" vertical="center"/>
      <protection hidden="1"/>
    </xf>
    <xf numFmtId="0" fontId="36" fillId="2" borderId="0" xfId="0" applyFont="1" applyFill="1" applyAlignment="1" applyProtection="1">
      <alignment horizontal="center" vertical="center"/>
      <protection hidden="1"/>
    </xf>
    <xf numFmtId="0" fontId="27" fillId="2" borderId="7" xfId="0" applyFont="1" applyFill="1" applyBorder="1" applyAlignment="1" applyProtection="1">
      <alignment horizontal="left" vertical="center"/>
      <protection locked="0"/>
    </xf>
    <xf numFmtId="0" fontId="5" fillId="2" borderId="7" xfId="0" applyFont="1" applyFill="1" applyBorder="1" applyAlignment="1" applyProtection="1">
      <alignment horizontal="center" vertical="center"/>
      <protection locked="0"/>
    </xf>
    <xf numFmtId="0" fontId="36" fillId="2" borderId="0" xfId="0" applyFont="1" applyFill="1" applyAlignment="1" applyProtection="1">
      <alignment horizontal="center" vertical="center" wrapText="1"/>
      <protection hidden="1"/>
    </xf>
    <xf numFmtId="0" fontId="27" fillId="2" borderId="7"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wrapText="1"/>
      <protection hidden="1"/>
    </xf>
    <xf numFmtId="0" fontId="1" fillId="4" borderId="2"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protection locked="0" hidden="1"/>
    </xf>
    <xf numFmtId="0" fontId="6" fillId="2" borderId="0" xfId="0" applyFont="1" applyFill="1" applyAlignment="1" applyProtection="1">
      <alignment horizontal="right" vertical="center"/>
      <protection hidden="1"/>
    </xf>
    <xf numFmtId="0" fontId="27" fillId="2" borderId="6" xfId="0" applyFont="1" applyFill="1" applyBorder="1" applyAlignment="1" applyProtection="1">
      <alignment vertical="center"/>
      <protection hidden="1"/>
    </xf>
    <xf numFmtId="170" fontId="27" fillId="2" borderId="7" xfId="1" applyNumberFormat="1" applyFont="1" applyFill="1" applyBorder="1" applyAlignment="1" applyProtection="1">
      <alignment horizontal="center" vertical="center"/>
      <protection locked="0"/>
    </xf>
    <xf numFmtId="0" fontId="1" fillId="2" borderId="21" xfId="0" applyFont="1" applyFill="1" applyBorder="1" applyAlignment="1" applyProtection="1">
      <alignment horizontal="center" vertical="center"/>
      <protection hidden="1"/>
    </xf>
    <xf numFmtId="0" fontId="6" fillId="2" borderId="13" xfId="0" applyFont="1" applyFill="1" applyBorder="1" applyAlignment="1" applyProtection="1">
      <alignment horizontal="left" vertical="center"/>
      <protection hidden="1"/>
    </xf>
    <xf numFmtId="0" fontId="25" fillId="0" borderId="11" xfId="0" applyFont="1" applyBorder="1" applyAlignment="1" applyProtection="1">
      <alignment horizontal="justify" vertical="center" wrapText="1"/>
      <protection hidden="1"/>
    </xf>
    <xf numFmtId="0" fontId="25" fillId="0" borderId="7" xfId="0" applyFont="1" applyBorder="1" applyAlignment="1" applyProtection="1">
      <alignment horizontal="justify" vertical="center" wrapText="1"/>
      <protection hidden="1"/>
    </xf>
    <xf numFmtId="0" fontId="25" fillId="0" borderId="12" xfId="0" applyFont="1" applyBorder="1" applyAlignment="1" applyProtection="1">
      <alignment horizontal="justify" vertical="center" wrapText="1"/>
      <protection hidden="1"/>
    </xf>
    <xf numFmtId="0" fontId="1" fillId="2" borderId="7" xfId="0" applyFont="1" applyFill="1" applyBorder="1" applyAlignment="1" applyProtection="1">
      <alignment horizontal="center" vertical="center"/>
      <protection locked="0" hidden="1"/>
    </xf>
    <xf numFmtId="0" fontId="1" fillId="2" borderId="9" xfId="0" applyFont="1" applyFill="1" applyBorder="1" applyAlignment="1" applyProtection="1">
      <alignment horizontal="center" vertical="center"/>
      <protection hidden="1"/>
    </xf>
    <xf numFmtId="0" fontId="5" fillId="2" borderId="7" xfId="0" applyFont="1" applyFill="1" applyBorder="1" applyAlignment="1" applyProtection="1">
      <alignment horizontal="center" vertical="center"/>
      <protection locked="0" hidden="1"/>
    </xf>
    <xf numFmtId="0" fontId="96" fillId="2" borderId="1" xfId="0" applyFont="1" applyFill="1" applyBorder="1" applyAlignment="1" applyProtection="1">
      <alignment horizontal="left" vertical="center"/>
      <protection locked="0"/>
    </xf>
    <xf numFmtId="169" fontId="9" fillId="2" borderId="1" xfId="0" applyNumberFormat="1" applyFont="1" applyFill="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96" fillId="2" borderId="1" xfId="0" applyFont="1" applyFill="1" applyBorder="1" applyAlignment="1" applyProtection="1">
      <alignment horizontal="center" vertical="center"/>
      <protection locked="0"/>
    </xf>
    <xf numFmtId="0" fontId="15" fillId="2" borderId="1" xfId="0" applyFont="1" applyFill="1" applyBorder="1" applyAlignment="1" applyProtection="1">
      <alignment horizontal="center" vertical="center" wrapText="1"/>
      <protection hidden="1"/>
    </xf>
    <xf numFmtId="0" fontId="9" fillId="2" borderId="1" xfId="0" applyFont="1" applyFill="1" applyBorder="1" applyAlignment="1" applyProtection="1">
      <alignment horizontal="center" vertical="center" wrapText="1"/>
      <protection hidden="1"/>
    </xf>
    <xf numFmtId="169" fontId="96" fillId="2" borderId="1" xfId="0" applyNumberFormat="1" applyFont="1" applyFill="1" applyBorder="1" applyAlignment="1" applyProtection="1">
      <alignment horizontal="center" vertical="center"/>
      <protection locked="0"/>
    </xf>
    <xf numFmtId="0" fontId="42" fillId="2" borderId="14" xfId="2" applyFont="1" applyFill="1" applyBorder="1" applyAlignment="1" applyProtection="1">
      <alignment horizontal="left" vertical="center"/>
      <protection locked="0" hidden="1"/>
    </xf>
    <xf numFmtId="0" fontId="42" fillId="2" borderId="0" xfId="2" applyFont="1" applyFill="1" applyBorder="1" applyAlignment="1" applyProtection="1">
      <alignment horizontal="left" vertical="center"/>
      <protection locked="0" hidden="1"/>
    </xf>
    <xf numFmtId="0" fontId="5" fillId="4" borderId="0" xfId="0" applyFont="1" applyFill="1" applyAlignment="1" applyProtection="1">
      <alignment horizontal="left" vertical="center" wrapText="1"/>
      <protection hidden="1"/>
    </xf>
    <xf numFmtId="165" fontId="14" fillId="2" borderId="7" xfId="0" applyNumberFormat="1" applyFont="1" applyFill="1" applyBorder="1" applyAlignment="1" applyProtection="1">
      <alignment horizontal="left" vertical="center"/>
      <protection locked="0" hidden="1"/>
    </xf>
    <xf numFmtId="0" fontId="14" fillId="2" borderId="6" xfId="0" applyFont="1" applyFill="1" applyBorder="1" applyAlignment="1" applyProtection="1">
      <alignment horizontal="left" vertical="center"/>
      <protection locked="0" hidden="1"/>
    </xf>
    <xf numFmtId="0" fontId="14" fillId="2" borderId="7" xfId="0" applyFont="1" applyFill="1" applyBorder="1" applyAlignment="1" applyProtection="1">
      <alignment horizontal="left" vertical="center"/>
      <protection locked="0" hidden="1"/>
    </xf>
    <xf numFmtId="0" fontId="24" fillId="2" borderId="0" xfId="0" applyFont="1" applyFill="1" applyAlignment="1" applyProtection="1">
      <alignment horizontal="center" vertical="center"/>
      <protection hidden="1"/>
    </xf>
    <xf numFmtId="0" fontId="24" fillId="2" borderId="13" xfId="0" applyFont="1" applyFill="1" applyBorder="1" applyAlignment="1" applyProtection="1">
      <alignment horizontal="center" vertical="center"/>
      <protection hidden="1"/>
    </xf>
    <xf numFmtId="0" fontId="14" fillId="2" borderId="6" xfId="0" applyFont="1" applyFill="1" applyBorder="1" applyAlignment="1" applyProtection="1">
      <alignment horizontal="left" vertical="center"/>
      <protection locked="0"/>
    </xf>
    <xf numFmtId="0" fontId="34" fillId="2" borderId="1" xfId="0" applyFont="1" applyFill="1" applyBorder="1" applyAlignment="1" applyProtection="1">
      <alignment horizontal="center" vertical="center" wrapText="1"/>
      <protection hidden="1"/>
    </xf>
    <xf numFmtId="0" fontId="6" fillId="2" borderId="9" xfId="0" applyFont="1" applyFill="1" applyBorder="1" applyAlignment="1" applyProtection="1">
      <alignment horizontal="center" vertical="center"/>
      <protection hidden="1"/>
    </xf>
    <xf numFmtId="0" fontId="78" fillId="2" borderId="7" xfId="3" applyNumberFormat="1" applyFont="1" applyFill="1" applyBorder="1" applyAlignment="1" applyProtection="1">
      <alignment horizontal="left" vertical="center"/>
      <protection locked="0"/>
    </xf>
    <xf numFmtId="0" fontId="34" fillId="2" borderId="2" xfId="0" applyFont="1" applyFill="1" applyBorder="1" applyAlignment="1" applyProtection="1">
      <alignment horizontal="center" vertical="center"/>
      <protection hidden="1"/>
    </xf>
    <xf numFmtId="0" fontId="34" fillId="2" borderId="6" xfId="0" applyFont="1" applyFill="1" applyBorder="1" applyAlignment="1" applyProtection="1">
      <alignment horizontal="center" vertical="center"/>
      <protection hidden="1"/>
    </xf>
    <xf numFmtId="0" fontId="34" fillId="2" borderId="3" xfId="0" applyFont="1" applyFill="1" applyBorder="1" applyAlignment="1" applyProtection="1">
      <alignment horizontal="center" vertical="center"/>
      <protection hidden="1"/>
    </xf>
    <xf numFmtId="0" fontId="70" fillId="2" borderId="1" xfId="0" applyFont="1" applyFill="1" applyBorder="1" applyAlignment="1" applyProtection="1">
      <alignment horizontal="center" vertical="center" wrapText="1"/>
      <protection hidden="1"/>
    </xf>
    <xf numFmtId="0" fontId="28" fillId="4" borderId="0" xfId="0" applyFont="1" applyFill="1" applyAlignment="1" applyProtection="1">
      <alignment horizontal="center" vertical="center"/>
      <protection hidden="1"/>
    </xf>
    <xf numFmtId="165" fontId="14" fillId="2" borderId="7" xfId="0" applyNumberFormat="1" applyFont="1" applyFill="1" applyBorder="1" applyAlignment="1" applyProtection="1">
      <alignment horizontal="left" vertical="center"/>
      <protection locked="0"/>
    </xf>
    <xf numFmtId="166" fontId="14" fillId="2" borderId="6" xfId="0" applyNumberFormat="1" applyFont="1" applyFill="1" applyBorder="1" applyAlignment="1" applyProtection="1">
      <alignment horizontal="left" vertical="center"/>
      <protection locked="0"/>
    </xf>
    <xf numFmtId="0" fontId="6" fillId="2" borderId="7" xfId="0" applyFont="1" applyFill="1" applyBorder="1" applyAlignment="1" applyProtection="1">
      <alignment horizontal="center" vertical="center"/>
      <protection locked="0"/>
    </xf>
    <xf numFmtId="0" fontId="43" fillId="6" borderId="18" xfId="0" applyFont="1" applyFill="1" applyBorder="1" applyAlignment="1" applyProtection="1">
      <alignment horizontal="center" vertical="center"/>
      <protection hidden="1"/>
    </xf>
    <xf numFmtId="0" fontId="43" fillId="6" borderId="0" xfId="0" applyFont="1" applyFill="1" applyAlignment="1" applyProtection="1">
      <alignment horizontal="center" vertical="center"/>
      <protection hidden="1"/>
    </xf>
    <xf numFmtId="0" fontId="43" fillId="6" borderId="19" xfId="0" applyFont="1" applyFill="1" applyBorder="1" applyAlignment="1" applyProtection="1">
      <alignment horizontal="center" vertical="center"/>
      <protection hidden="1"/>
    </xf>
    <xf numFmtId="0" fontId="14" fillId="2" borderId="37" xfId="0" applyFont="1" applyFill="1" applyBorder="1" applyAlignment="1" applyProtection="1">
      <alignment horizontal="left" vertical="center"/>
      <protection locked="0"/>
    </xf>
    <xf numFmtId="0" fontId="14" fillId="2" borderId="6" xfId="0" quotePrefix="1" applyFont="1" applyFill="1" applyBorder="1" applyAlignment="1" applyProtection="1">
      <alignment horizontal="center" vertical="center"/>
      <protection locked="0" hidden="1"/>
    </xf>
    <xf numFmtId="0" fontId="78" fillId="2" borderId="7" xfId="3" applyNumberFormat="1" applyFont="1" applyFill="1" applyBorder="1" applyAlignment="1" applyProtection="1">
      <alignment horizontal="left" vertical="center"/>
      <protection locked="0" hidden="1"/>
    </xf>
    <xf numFmtId="166" fontId="14" fillId="2" borderId="6" xfId="0" applyNumberFormat="1" applyFont="1" applyFill="1" applyBorder="1" applyAlignment="1" applyProtection="1">
      <alignment horizontal="center" vertical="center"/>
      <protection locked="0" hidden="1"/>
    </xf>
    <xf numFmtId="0" fontId="97" fillId="2" borderId="24" xfId="0" applyFont="1" applyFill="1" applyBorder="1" applyAlignment="1" applyProtection="1">
      <alignment horizontal="center" vertical="center"/>
      <protection hidden="1"/>
    </xf>
    <xf numFmtId="0" fontId="97" fillId="2" borderId="25" xfId="0" applyFont="1" applyFill="1" applyBorder="1" applyAlignment="1" applyProtection="1">
      <alignment horizontal="center" vertical="center"/>
      <protection hidden="1"/>
    </xf>
    <xf numFmtId="0" fontId="97" fillId="2" borderId="26" xfId="0" applyFont="1" applyFill="1" applyBorder="1" applyAlignment="1" applyProtection="1">
      <alignment horizontal="center" vertical="center"/>
      <protection hidden="1"/>
    </xf>
    <xf numFmtId="0" fontId="95" fillId="2" borderId="8" xfId="0" applyFont="1" applyFill="1" applyBorder="1" applyAlignment="1" applyProtection="1">
      <alignment horizontal="center" vertical="center" wrapText="1"/>
      <protection locked="0"/>
    </xf>
    <xf numFmtId="0" fontId="95" fillId="2" borderId="9" xfId="0" applyFont="1" applyFill="1" applyBorder="1" applyAlignment="1" applyProtection="1">
      <alignment horizontal="center" vertical="center" wrapText="1"/>
      <protection locked="0"/>
    </xf>
    <xf numFmtId="0" fontId="95" fillId="2" borderId="10" xfId="0" applyFont="1" applyFill="1" applyBorder="1" applyAlignment="1" applyProtection="1">
      <alignment horizontal="center" vertical="center" wrapText="1"/>
      <protection locked="0"/>
    </xf>
    <xf numFmtId="0" fontId="95" fillId="2" borderId="11" xfId="0" applyFont="1" applyFill="1" applyBorder="1" applyAlignment="1" applyProtection="1">
      <alignment horizontal="center" vertical="center" wrapText="1"/>
      <protection locked="0"/>
    </xf>
    <xf numFmtId="0" fontId="95" fillId="2" borderId="7" xfId="0" applyFont="1" applyFill="1" applyBorder="1" applyAlignment="1" applyProtection="1">
      <alignment horizontal="center" vertical="center" wrapText="1"/>
      <protection locked="0"/>
    </xf>
    <xf numFmtId="0" fontId="95" fillId="2" borderId="12" xfId="0" applyFont="1" applyFill="1" applyBorder="1" applyAlignment="1" applyProtection="1">
      <alignment horizontal="center" vertical="center" wrapText="1"/>
      <protection locked="0"/>
    </xf>
    <xf numFmtId="0" fontId="35" fillId="2" borderId="1" xfId="0" applyFont="1" applyFill="1" applyBorder="1" applyAlignment="1" applyProtection="1">
      <alignment horizontal="left" vertical="center"/>
      <protection hidden="1"/>
    </xf>
    <xf numFmtId="0" fontId="35" fillId="2" borderId="1" xfId="0" applyFont="1" applyFill="1" applyBorder="1" applyAlignment="1" applyProtection="1">
      <alignment horizontal="center" vertical="center"/>
      <protection hidden="1"/>
    </xf>
    <xf numFmtId="0" fontId="35" fillId="2" borderId="1" xfId="0" applyFont="1" applyFill="1" applyBorder="1" applyAlignment="1" applyProtection="1">
      <alignment horizontal="center" vertical="center" wrapText="1"/>
      <protection hidden="1"/>
    </xf>
    <xf numFmtId="0" fontId="25" fillId="2" borderId="0" xfId="0" applyFont="1" applyFill="1" applyAlignment="1" applyProtection="1">
      <alignment horizontal="justify" vertical="center" wrapText="1"/>
      <protection hidden="1"/>
    </xf>
    <xf numFmtId="0" fontId="4" fillId="9" borderId="0" xfId="0" applyFont="1" applyFill="1" applyAlignment="1" applyProtection="1">
      <alignment horizontal="left" vertical="center"/>
      <protection hidden="1"/>
    </xf>
    <xf numFmtId="0" fontId="10" fillId="2" borderId="1" xfId="0" applyFont="1" applyFill="1" applyBorder="1" applyAlignment="1" applyProtection="1">
      <alignment horizontal="center" vertical="center"/>
      <protection hidden="1"/>
    </xf>
    <xf numFmtId="0" fontId="95" fillId="2" borderId="1" xfId="0" applyFont="1" applyFill="1" applyBorder="1" applyAlignment="1" applyProtection="1">
      <alignment horizontal="center" vertical="center" wrapText="1"/>
      <protection locked="0"/>
    </xf>
    <xf numFmtId="0" fontId="27" fillId="2" borderId="6" xfId="0" applyFont="1" applyFill="1" applyBorder="1" applyAlignment="1" applyProtection="1">
      <alignment horizontal="left" vertical="center"/>
      <protection locked="0"/>
    </xf>
    <xf numFmtId="0" fontId="34" fillId="2" borderId="1" xfId="0" applyFont="1" applyFill="1" applyBorder="1" applyAlignment="1" applyProtection="1">
      <alignment horizontal="center" vertical="center"/>
      <protection hidden="1"/>
    </xf>
    <xf numFmtId="166" fontId="14" fillId="2" borderId="7" xfId="0" applyNumberFormat="1" applyFont="1" applyFill="1" applyBorder="1" applyAlignment="1" applyProtection="1">
      <alignment horizontal="left" vertical="center"/>
      <protection locked="0"/>
    </xf>
    <xf numFmtId="0" fontId="14" fillId="2" borderId="6" xfId="0" quotePrefix="1" applyFont="1" applyFill="1" applyBorder="1" applyAlignment="1" applyProtection="1">
      <alignment horizontal="left" vertical="center"/>
      <protection locked="0" hidden="1"/>
    </xf>
    <xf numFmtId="166" fontId="14" fillId="2" borderId="6" xfId="0" applyNumberFormat="1" applyFont="1" applyFill="1" applyBorder="1" applyAlignment="1" applyProtection="1">
      <alignment horizontal="left" vertical="center"/>
      <protection locked="0" hidden="1"/>
    </xf>
    <xf numFmtId="166" fontId="14" fillId="2" borderId="7" xfId="0" applyNumberFormat="1" applyFont="1" applyFill="1" applyBorder="1" applyAlignment="1" applyProtection="1">
      <alignment horizontal="center" vertical="center"/>
      <protection locked="0"/>
    </xf>
    <xf numFmtId="165" fontId="14" fillId="2" borderId="7" xfId="0" applyNumberFormat="1"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78" fillId="2" borderId="7" xfId="3" applyNumberFormat="1" applyFont="1" applyFill="1" applyBorder="1" applyAlignment="1" applyProtection="1">
      <alignment horizontal="center" vertical="center"/>
      <protection locked="0"/>
    </xf>
    <xf numFmtId="0" fontId="14" fillId="2" borderId="37" xfId="0" applyFont="1" applyFill="1" applyBorder="1" applyAlignment="1" applyProtection="1">
      <alignment horizontal="center" vertical="center"/>
      <protection locked="0"/>
    </xf>
    <xf numFmtId="166" fontId="14" fillId="2" borderId="6" xfId="0" applyNumberFormat="1" applyFont="1" applyFill="1" applyBorder="1" applyAlignment="1" applyProtection="1">
      <alignment horizontal="center" vertical="center"/>
      <protection locked="0"/>
    </xf>
    <xf numFmtId="168" fontId="9" fillId="2" borderId="1" xfId="0" applyNumberFormat="1"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protection hidden="1"/>
    </xf>
    <xf numFmtId="0" fontId="15" fillId="9" borderId="38" xfId="0" applyFont="1" applyFill="1" applyBorder="1" applyAlignment="1" applyProtection="1">
      <alignment horizontal="center" vertical="center"/>
      <protection hidden="1"/>
    </xf>
    <xf numFmtId="0" fontId="15" fillId="9" borderId="39" xfId="0" applyFont="1" applyFill="1" applyBorder="1" applyAlignment="1" applyProtection="1">
      <alignment horizontal="center" vertical="center"/>
      <protection hidden="1"/>
    </xf>
    <xf numFmtId="0" fontId="15" fillId="9" borderId="40" xfId="0" applyFont="1" applyFill="1" applyBorder="1" applyAlignment="1" applyProtection="1">
      <alignment horizontal="center" vertical="center"/>
      <protection hidden="1"/>
    </xf>
    <xf numFmtId="0" fontId="42" fillId="2" borderId="33" xfId="2" applyFont="1" applyFill="1" applyBorder="1" applyAlignment="1" applyProtection="1">
      <alignment horizontal="left" vertical="center" wrapText="1"/>
      <protection hidden="1"/>
    </xf>
    <xf numFmtId="0" fontId="6" fillId="2" borderId="1" xfId="0" applyFont="1" applyFill="1" applyBorder="1" applyAlignment="1" applyProtection="1">
      <alignment horizontal="justify" vertical="center"/>
      <protection locked="0" hidden="1"/>
    </xf>
    <xf numFmtId="4" fontId="27" fillId="2" borderId="6" xfId="0" applyNumberFormat="1" applyFont="1" applyFill="1" applyBorder="1" applyAlignment="1" applyProtection="1">
      <alignment horizontal="center" vertical="center"/>
      <protection locked="0"/>
    </xf>
    <xf numFmtId="0" fontId="34" fillId="9" borderId="21" xfId="0" applyFont="1" applyFill="1" applyBorder="1" applyAlignment="1" applyProtection="1">
      <alignment horizontal="left" vertical="center"/>
      <protection hidden="1"/>
    </xf>
    <xf numFmtId="0" fontId="42" fillId="2" borderId="14" xfId="2" applyFont="1" applyFill="1" applyBorder="1" applyAlignment="1" applyProtection="1">
      <alignment horizontal="center" vertical="center"/>
      <protection locked="0" hidden="1"/>
    </xf>
    <xf numFmtId="0" fontId="42" fillId="2" borderId="0" xfId="2" applyFont="1" applyFill="1" applyBorder="1" applyAlignment="1" applyProtection="1">
      <alignment horizontal="center" vertical="center"/>
      <protection locked="0" hidden="1"/>
    </xf>
    <xf numFmtId="0" fontId="36" fillId="0" borderId="9" xfId="0" applyFont="1" applyBorder="1" applyAlignment="1" applyProtection="1">
      <alignment horizontal="justify" vertical="center" wrapText="1"/>
      <protection hidden="1"/>
    </xf>
    <xf numFmtId="0" fontId="36" fillId="0" borderId="0" xfId="0" applyFont="1" applyAlignment="1" applyProtection="1">
      <alignment horizontal="justify" vertical="center" wrapText="1"/>
      <protection hidden="1"/>
    </xf>
    <xf numFmtId="14" fontId="1" fillId="2" borderId="7" xfId="0" applyNumberFormat="1" applyFont="1" applyFill="1" applyBorder="1" applyAlignment="1" applyProtection="1">
      <alignment horizontal="center" vertical="center"/>
      <protection locked="0" hidden="1"/>
    </xf>
    <xf numFmtId="0" fontId="25" fillId="0" borderId="1" xfId="0" applyFont="1" applyBorder="1" applyAlignment="1" applyProtection="1">
      <alignment vertical="center" wrapText="1"/>
      <protection hidden="1"/>
    </xf>
    <xf numFmtId="0" fontId="6" fillId="2" borderId="0" xfId="0" applyFont="1" applyFill="1" applyAlignment="1" applyProtection="1">
      <alignment horizontal="center" vertical="center"/>
      <protection hidden="1"/>
    </xf>
    <xf numFmtId="0" fontId="1" fillId="2" borderId="0" xfId="0" applyFont="1" applyFill="1" applyAlignment="1" applyProtection="1">
      <alignment horizontal="justify" vertical="center" wrapText="1"/>
      <protection hidden="1"/>
    </xf>
    <xf numFmtId="0" fontId="52" fillId="0" borderId="0" xfId="0" applyFont="1" applyAlignment="1" applyProtection="1">
      <alignment horizontal="justify" vertical="center" wrapText="1"/>
      <protection hidden="1"/>
    </xf>
    <xf numFmtId="0" fontId="15" fillId="9" borderId="28" xfId="0" applyFont="1" applyFill="1" applyBorder="1" applyAlignment="1" applyProtection="1">
      <alignment horizontal="center" vertical="top" wrapText="1"/>
      <protection hidden="1"/>
    </xf>
    <xf numFmtId="0" fontId="15" fillId="9" borderId="29" xfId="0" applyFont="1" applyFill="1" applyBorder="1" applyAlignment="1" applyProtection="1">
      <alignment horizontal="center" vertical="top" wrapText="1"/>
      <protection hidden="1"/>
    </xf>
    <xf numFmtId="0" fontId="15" fillId="9" borderId="30" xfId="0" applyFont="1" applyFill="1" applyBorder="1" applyAlignment="1" applyProtection="1">
      <alignment horizontal="center" vertical="top" wrapText="1"/>
      <protection hidden="1"/>
    </xf>
    <xf numFmtId="0" fontId="27" fillId="2" borderId="1" xfId="0" applyFont="1" applyFill="1" applyBorder="1" applyAlignment="1" applyProtection="1">
      <alignment vertical="center"/>
      <protection locked="0"/>
    </xf>
    <xf numFmtId="0" fontId="1" fillId="2" borderId="2"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27" fillId="2" borderId="3" xfId="0" applyFont="1" applyFill="1" applyBorder="1" applyAlignment="1" applyProtection="1">
      <alignment vertical="center"/>
      <protection locked="0"/>
    </xf>
    <xf numFmtId="0" fontId="34" fillId="9" borderId="0" xfId="0" applyFont="1" applyFill="1" applyAlignment="1" applyProtection="1">
      <alignment horizontal="left" vertical="center"/>
      <protection hidden="1"/>
    </xf>
    <xf numFmtId="0" fontId="14" fillId="2" borderId="24" xfId="0" applyFont="1" applyFill="1" applyBorder="1" applyAlignment="1" applyProtection="1">
      <alignment horizontal="center" vertical="center"/>
      <protection hidden="1"/>
    </xf>
    <xf numFmtId="0" fontId="14" fillId="2" borderId="25" xfId="0" applyFont="1" applyFill="1" applyBorder="1" applyAlignment="1" applyProtection="1">
      <alignment horizontal="center" vertical="center"/>
      <protection hidden="1"/>
    </xf>
    <xf numFmtId="0" fontId="14" fillId="2" borderId="26" xfId="0" applyFont="1" applyFill="1" applyBorder="1" applyAlignment="1" applyProtection="1">
      <alignment horizontal="center" vertical="center"/>
      <protection hidden="1"/>
    </xf>
    <xf numFmtId="0" fontId="96" fillId="2" borderId="2" xfId="0" applyFont="1" applyFill="1" applyBorder="1" applyAlignment="1" applyProtection="1">
      <alignment horizontal="center" vertical="center"/>
      <protection locked="0"/>
    </xf>
    <xf numFmtId="0" fontId="96" fillId="2" borderId="6" xfId="0" applyFont="1" applyFill="1" applyBorder="1" applyAlignment="1" applyProtection="1">
      <alignment horizontal="center" vertical="center"/>
      <protection locked="0"/>
    </xf>
    <xf numFmtId="0" fontId="96" fillId="2" borderId="3" xfId="0" applyFont="1" applyFill="1" applyBorder="1" applyAlignment="1" applyProtection="1">
      <alignment horizontal="center" vertical="center"/>
      <protection locked="0"/>
    </xf>
    <xf numFmtId="0" fontId="96" fillId="2" borderId="2" xfId="0" applyFont="1" applyFill="1" applyBorder="1" applyAlignment="1" applyProtection="1">
      <alignment horizontal="center" vertical="center" wrapText="1"/>
      <protection locked="0"/>
    </xf>
    <xf numFmtId="0" fontId="96" fillId="2" borderId="6" xfId="0" applyFont="1" applyFill="1" applyBorder="1" applyAlignment="1" applyProtection="1">
      <alignment horizontal="center" vertical="center" wrapText="1"/>
      <protection locked="0"/>
    </xf>
    <xf numFmtId="0" fontId="96" fillId="2" borderId="3" xfId="0" applyFont="1" applyFill="1" applyBorder="1" applyAlignment="1" applyProtection="1">
      <alignment horizontal="center" vertical="center" wrapText="1"/>
      <protection locked="0"/>
    </xf>
    <xf numFmtId="0" fontId="35" fillId="2" borderId="2" xfId="0" applyFont="1" applyFill="1" applyBorder="1" applyAlignment="1" applyProtection="1">
      <alignment horizontal="center" vertical="center" wrapText="1"/>
      <protection hidden="1"/>
    </xf>
    <xf numFmtId="0" fontId="35" fillId="2" borderId="6" xfId="0" applyFont="1" applyFill="1" applyBorder="1" applyAlignment="1" applyProtection="1">
      <alignment horizontal="center" vertical="center" wrapText="1"/>
      <protection hidden="1"/>
    </xf>
    <xf numFmtId="0" fontId="35" fillId="2" borderId="3" xfId="0" applyFont="1" applyFill="1" applyBorder="1" applyAlignment="1" applyProtection="1">
      <alignment horizontal="center" vertical="center" wrapText="1"/>
      <protection hidden="1"/>
    </xf>
    <xf numFmtId="0" fontId="14" fillId="2" borderId="21" xfId="0" applyFont="1" applyFill="1" applyBorder="1" applyAlignment="1" applyProtection="1">
      <alignment horizontal="left" vertical="center"/>
      <protection locked="0"/>
    </xf>
    <xf numFmtId="0" fontId="36" fillId="2" borderId="0" xfId="0" applyFont="1" applyFill="1" applyAlignment="1" applyProtection="1">
      <alignment horizontal="left" vertical="center"/>
      <protection locked="0"/>
    </xf>
    <xf numFmtId="0" fontId="14" fillId="2" borderId="7" xfId="0" applyFont="1" applyFill="1" applyBorder="1" applyAlignment="1" applyProtection="1">
      <alignment vertical="center"/>
      <protection locked="0"/>
    </xf>
    <xf numFmtId="0" fontId="27" fillId="2" borderId="7" xfId="0" applyFont="1" applyFill="1" applyBorder="1" applyAlignment="1" applyProtection="1">
      <alignment vertical="center"/>
      <protection locked="0"/>
    </xf>
    <xf numFmtId="17" fontId="27" fillId="2" borderId="7" xfId="0" applyNumberFormat="1" applyFont="1" applyFill="1" applyBorder="1" applyAlignment="1" applyProtection="1">
      <alignment vertical="center"/>
      <protection locked="0"/>
    </xf>
    <xf numFmtId="0" fontId="35" fillId="2" borderId="2" xfId="0" applyFont="1" applyFill="1" applyBorder="1" applyAlignment="1" applyProtection="1">
      <alignment horizontal="center" vertical="center"/>
      <protection hidden="1"/>
    </xf>
    <xf numFmtId="0" fontId="35" fillId="2" borderId="6" xfId="0" applyFont="1" applyFill="1" applyBorder="1" applyAlignment="1" applyProtection="1">
      <alignment horizontal="center" vertical="center"/>
      <protection hidden="1"/>
    </xf>
    <xf numFmtId="0" fontId="35" fillId="2" borderId="3" xfId="0" applyFont="1" applyFill="1" applyBorder="1" applyAlignment="1" applyProtection="1">
      <alignment horizontal="center" vertical="center"/>
      <protection hidden="1"/>
    </xf>
    <xf numFmtId="0" fontId="35" fillId="2" borderId="2" xfId="0" applyFont="1" applyFill="1" applyBorder="1" applyAlignment="1" applyProtection="1">
      <alignment horizontal="left" vertical="center"/>
      <protection hidden="1"/>
    </xf>
    <xf numFmtId="0" fontId="35" fillId="2" borderId="6" xfId="0" applyFont="1" applyFill="1" applyBorder="1" applyAlignment="1" applyProtection="1">
      <alignment horizontal="left" vertical="center"/>
      <protection hidden="1"/>
    </xf>
    <xf numFmtId="0" fontId="35" fillId="2" borderId="3" xfId="0" applyFont="1" applyFill="1" applyBorder="1" applyAlignment="1" applyProtection="1">
      <alignment horizontal="left" vertical="center"/>
      <protection hidden="1"/>
    </xf>
    <xf numFmtId="0" fontId="36" fillId="2" borderId="13" xfId="0" applyFont="1" applyFill="1" applyBorder="1" applyAlignment="1" applyProtection="1">
      <alignment horizontal="left" vertical="center"/>
      <protection hidden="1"/>
    </xf>
    <xf numFmtId="0" fontId="6" fillId="2" borderId="33" xfId="0" applyFont="1" applyFill="1" applyBorder="1" applyAlignment="1" applyProtection="1">
      <alignment horizontal="left" vertical="center"/>
      <protection hidden="1"/>
    </xf>
    <xf numFmtId="0" fontId="6" fillId="2" borderId="33" xfId="0" applyFont="1" applyFill="1" applyBorder="1" applyAlignment="1" applyProtection="1">
      <alignment horizontal="left" vertical="center"/>
      <protection locked="0"/>
    </xf>
    <xf numFmtId="0" fontId="24" fillId="2" borderId="33" xfId="0" applyFont="1" applyFill="1" applyBorder="1" applyAlignment="1" applyProtection="1">
      <alignment horizontal="center" vertical="center"/>
      <protection hidden="1"/>
    </xf>
    <xf numFmtId="0" fontId="24" fillId="2" borderId="35" xfId="0" applyFont="1" applyFill="1" applyBorder="1" applyAlignment="1" applyProtection="1">
      <alignment horizontal="center" vertical="center"/>
      <protection hidden="1"/>
    </xf>
    <xf numFmtId="0" fontId="14" fillId="2" borderId="7" xfId="0" applyFont="1" applyFill="1" applyBorder="1" applyAlignment="1" applyProtection="1">
      <alignment horizontal="center" vertical="center"/>
      <protection locked="0" hidden="1"/>
    </xf>
    <xf numFmtId="0" fontId="97" fillId="2" borderId="1"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hidden="1"/>
    </xf>
    <xf numFmtId="0" fontId="10" fillId="2" borderId="9" xfId="0" applyFont="1" applyFill="1" applyBorder="1" applyAlignment="1" applyProtection="1">
      <alignment horizontal="center" vertical="center"/>
      <protection hidden="1"/>
    </xf>
    <xf numFmtId="0" fontId="10" fillId="2" borderId="10"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vertical="center"/>
      <protection hidden="1"/>
    </xf>
    <xf numFmtId="0" fontId="10" fillId="2" borderId="7" xfId="0" applyFont="1" applyFill="1" applyBorder="1" applyAlignment="1" applyProtection="1">
      <alignment horizontal="center" vertical="center"/>
      <protection hidden="1"/>
    </xf>
    <xf numFmtId="0" fontId="10" fillId="2" borderId="12"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wrapText="1"/>
      <protection hidden="1"/>
    </xf>
    <xf numFmtId="0" fontId="9" fillId="2" borderId="6" xfId="0" applyFont="1" applyFill="1" applyBorder="1" applyAlignment="1" applyProtection="1">
      <alignment horizontal="center" vertical="center" wrapText="1"/>
      <protection hidden="1"/>
    </xf>
    <xf numFmtId="0" fontId="9" fillId="2" borderId="3" xfId="0" applyFont="1" applyFill="1" applyBorder="1" applyAlignment="1" applyProtection="1">
      <alignment horizontal="center" vertical="center" wrapText="1"/>
      <protection hidden="1"/>
    </xf>
    <xf numFmtId="0" fontId="97" fillId="2" borderId="1" xfId="0" applyFont="1" applyFill="1" applyBorder="1" applyAlignment="1" applyProtection="1">
      <alignment horizontal="center" vertical="center" wrapText="1"/>
      <protection locked="0"/>
    </xf>
    <xf numFmtId="0" fontId="15" fillId="9" borderId="46" xfId="0" applyFont="1" applyFill="1" applyBorder="1" applyAlignment="1" applyProtection="1">
      <alignment horizontal="center" vertical="top" wrapText="1"/>
      <protection hidden="1"/>
    </xf>
    <xf numFmtId="0" fontId="15" fillId="9" borderId="47" xfId="0" applyFont="1" applyFill="1" applyBorder="1" applyAlignment="1" applyProtection="1">
      <alignment horizontal="center" vertical="top" wrapText="1"/>
      <protection hidden="1"/>
    </xf>
    <xf numFmtId="0" fontId="15" fillId="9" borderId="48" xfId="0" applyFont="1" applyFill="1" applyBorder="1" applyAlignment="1" applyProtection="1">
      <alignment horizontal="center" vertical="top" wrapText="1"/>
      <protection hidden="1"/>
    </xf>
    <xf numFmtId="0" fontId="34" fillId="9" borderId="19" xfId="0" applyFont="1" applyFill="1" applyBorder="1" applyAlignment="1" applyProtection="1">
      <alignment horizontal="left" vertical="center"/>
      <protection hidden="1"/>
    </xf>
    <xf numFmtId="0" fontId="1" fillId="2" borderId="16" xfId="0" applyFont="1" applyFill="1" applyBorder="1" applyAlignment="1" applyProtection="1">
      <alignment horizontal="justify" vertical="center" wrapText="1"/>
      <protection hidden="1"/>
    </xf>
    <xf numFmtId="0" fontId="5" fillId="4" borderId="7" xfId="0" applyFont="1" applyFill="1" applyBorder="1" applyAlignment="1" applyProtection="1">
      <alignment horizontal="center" vertical="center"/>
      <protection hidden="1"/>
    </xf>
    <xf numFmtId="0" fontId="4" fillId="2" borderId="2"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 fillId="2" borderId="0" xfId="0" applyFont="1" applyFill="1" applyAlignment="1" applyProtection="1">
      <alignment horizontal="left" vertical="center" wrapText="1"/>
      <protection locked="0"/>
    </xf>
    <xf numFmtId="0" fontId="4" fillId="2" borderId="8" xfId="0" applyFont="1" applyFill="1" applyBorder="1" applyAlignment="1" applyProtection="1">
      <alignment horizontal="center" vertical="center"/>
      <protection hidden="1"/>
    </xf>
    <xf numFmtId="0" fontId="4" fillId="2" borderId="9" xfId="0" applyFont="1" applyFill="1" applyBorder="1" applyAlignment="1" applyProtection="1">
      <alignment horizontal="center" vertical="center"/>
      <protection hidden="1"/>
    </xf>
    <xf numFmtId="0" fontId="4" fillId="2" borderId="10" xfId="0" applyFont="1" applyFill="1" applyBorder="1" applyAlignment="1" applyProtection="1">
      <alignment horizontal="center" vertical="center"/>
      <protection hidden="1"/>
    </xf>
    <xf numFmtId="0" fontId="4" fillId="2" borderId="11" xfId="0" applyFont="1" applyFill="1" applyBorder="1" applyAlignment="1" applyProtection="1">
      <alignment horizontal="center" vertical="center"/>
      <protection hidden="1"/>
    </xf>
    <xf numFmtId="0" fontId="4" fillId="2" borderId="7"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14" fillId="2" borderId="6"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top"/>
      <protection locked="0"/>
    </xf>
    <xf numFmtId="0" fontId="15" fillId="4" borderId="2" xfId="0" applyFont="1" applyFill="1" applyBorder="1" applyAlignment="1" applyProtection="1">
      <alignment horizontal="center" vertical="center" wrapText="1"/>
      <protection hidden="1"/>
    </xf>
    <xf numFmtId="0" fontId="15" fillId="4" borderId="6" xfId="0" applyFont="1" applyFill="1" applyBorder="1" applyAlignment="1" applyProtection="1">
      <alignment horizontal="center" vertical="center" wrapText="1"/>
      <protection hidden="1"/>
    </xf>
    <xf numFmtId="0" fontId="15" fillId="4" borderId="3" xfId="0" applyFont="1" applyFill="1" applyBorder="1" applyAlignment="1" applyProtection="1">
      <alignment horizontal="center" vertical="center" wrapText="1"/>
      <protection hidden="1"/>
    </xf>
    <xf numFmtId="0" fontId="14" fillId="2" borderId="2" xfId="0" applyFont="1" applyFill="1" applyBorder="1" applyAlignment="1" applyProtection="1">
      <alignment horizontal="center" vertical="top"/>
      <protection locked="0"/>
    </xf>
    <xf numFmtId="0" fontId="14" fillId="2" borderId="6" xfId="0" applyFont="1" applyFill="1" applyBorder="1" applyAlignment="1" applyProtection="1">
      <alignment horizontal="center" vertical="top"/>
      <protection locked="0"/>
    </xf>
    <xf numFmtId="0" fontId="14" fillId="2" borderId="3" xfId="0" applyFont="1" applyFill="1" applyBorder="1" applyAlignment="1" applyProtection="1">
      <alignment horizontal="center" vertical="top"/>
      <protection locked="0"/>
    </xf>
    <xf numFmtId="0" fontId="6" fillId="2" borderId="7" xfId="0" applyFont="1" applyFill="1" applyBorder="1" applyAlignment="1" applyProtection="1">
      <alignment horizontal="left" vertical="top"/>
      <protection hidden="1"/>
    </xf>
    <xf numFmtId="0" fontId="27" fillId="2" borderId="37" xfId="0" applyFont="1" applyFill="1" applyBorder="1" applyAlignment="1" applyProtection="1">
      <alignment horizontal="center" vertical="center"/>
      <protection locked="0"/>
    </xf>
    <xf numFmtId="0" fontId="6" fillId="2" borderId="9" xfId="0" applyFont="1" applyFill="1" applyBorder="1" applyAlignment="1" applyProtection="1">
      <alignment horizontal="left" vertical="center"/>
      <protection hidden="1"/>
    </xf>
    <xf numFmtId="0" fontId="6" fillId="2" borderId="37"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hidden="1"/>
    </xf>
    <xf numFmtId="0" fontId="15" fillId="2" borderId="1" xfId="0" applyFont="1" applyFill="1" applyBorder="1" applyAlignment="1" applyProtection="1">
      <alignment horizontal="center" vertical="center"/>
      <protection hidden="1"/>
    </xf>
    <xf numFmtId="0" fontId="15" fillId="2" borderId="1" xfId="0" applyFont="1" applyFill="1" applyBorder="1" applyAlignment="1">
      <alignment horizontal="center" vertical="center" wrapText="1"/>
    </xf>
    <xf numFmtId="0" fontId="6" fillId="2" borderId="6" xfId="0" applyFont="1" applyFill="1" applyBorder="1" applyAlignment="1" applyProtection="1">
      <alignment horizontal="center" vertical="center"/>
      <protection locked="0"/>
    </xf>
    <xf numFmtId="0" fontId="14" fillId="2" borderId="6" xfId="0" quotePrefix="1" applyFont="1" applyFill="1" applyBorder="1" applyAlignment="1" applyProtection="1">
      <alignment horizontal="center" vertical="center"/>
      <protection locked="0"/>
    </xf>
    <xf numFmtId="165" fontId="27" fillId="2" borderId="6" xfId="0" applyNumberFormat="1" applyFont="1" applyFill="1" applyBorder="1" applyAlignment="1" applyProtection="1">
      <alignment horizontal="center" vertical="center"/>
      <protection locked="0"/>
    </xf>
    <xf numFmtId="0" fontId="98" fillId="2" borderId="7" xfId="3" applyNumberFormat="1" applyFont="1" applyFill="1" applyBorder="1" applyAlignment="1" applyProtection="1">
      <alignment horizontal="left" vertical="center"/>
      <protection locked="0"/>
    </xf>
    <xf numFmtId="0" fontId="110" fillId="2" borderId="7" xfId="0" applyFont="1" applyFill="1" applyBorder="1" applyAlignment="1" applyProtection="1">
      <alignment vertical="center"/>
      <protection locked="0"/>
    </xf>
    <xf numFmtId="0" fontId="1" fillId="2" borderId="9" xfId="0" applyFont="1" applyFill="1" applyBorder="1" applyAlignment="1" applyProtection="1">
      <alignment horizontal="left" vertical="center"/>
      <protection hidden="1"/>
    </xf>
    <xf numFmtId="0" fontId="15" fillId="2" borderId="2"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0" fillId="2" borderId="14" xfId="0" applyFill="1" applyBorder="1" applyAlignment="1" applyProtection="1">
      <alignment horizontal="left" wrapText="1"/>
      <protection hidden="1"/>
    </xf>
    <xf numFmtId="0" fontId="0" fillId="2" borderId="0" xfId="0" applyFill="1" applyAlignment="1" applyProtection="1">
      <alignment horizontal="left" wrapText="1"/>
      <protection hidden="1"/>
    </xf>
    <xf numFmtId="0" fontId="6" fillId="25" borderId="14" xfId="0" applyFont="1" applyFill="1" applyBorder="1" applyAlignment="1">
      <alignment horizontal="left" vertical="top" wrapText="1"/>
    </xf>
    <xf numFmtId="0" fontId="6" fillId="25" borderId="0" xfId="0" applyFont="1" applyFill="1" applyAlignment="1">
      <alignment horizontal="left" vertical="top" wrapText="1"/>
    </xf>
    <xf numFmtId="0" fontId="6" fillId="25" borderId="13" xfId="0" applyFont="1" applyFill="1" applyBorder="1" applyAlignment="1">
      <alignment horizontal="left" vertical="top" wrapText="1"/>
    </xf>
    <xf numFmtId="0" fontId="6" fillId="25" borderId="11" xfId="0" applyFont="1" applyFill="1" applyBorder="1" applyAlignment="1">
      <alignment horizontal="left" vertical="top" wrapText="1"/>
    </xf>
    <xf numFmtId="0" fontId="6" fillId="25" borderId="7" xfId="0" applyFont="1" applyFill="1" applyBorder="1" applyAlignment="1">
      <alignment horizontal="left" vertical="top" wrapText="1"/>
    </xf>
    <xf numFmtId="0" fontId="6" fillId="25" borderId="12" xfId="0" applyFont="1" applyFill="1" applyBorder="1" applyAlignment="1">
      <alignment horizontal="left" vertical="top" wrapText="1"/>
    </xf>
    <xf numFmtId="0" fontId="6" fillId="2" borderId="13" xfId="0" applyFont="1" applyFill="1" applyBorder="1" applyAlignment="1" applyProtection="1">
      <alignment horizontal="left" vertical="top" wrapText="1"/>
      <protection hidden="1"/>
    </xf>
    <xf numFmtId="0" fontId="54" fillId="6" borderId="15" xfId="0" applyFont="1" applyFill="1" applyBorder="1" applyAlignment="1" applyProtection="1">
      <alignment horizontal="center" vertical="center" wrapText="1"/>
      <protection hidden="1"/>
    </xf>
    <xf numFmtId="0" fontId="54" fillId="6" borderId="16" xfId="0" applyFont="1" applyFill="1" applyBorder="1" applyAlignment="1" applyProtection="1">
      <alignment horizontal="center" vertical="center" wrapText="1"/>
      <protection hidden="1"/>
    </xf>
    <xf numFmtId="0" fontId="54" fillId="6" borderId="17" xfId="0" applyFont="1" applyFill="1" applyBorder="1" applyAlignment="1" applyProtection="1">
      <alignment horizontal="center" vertical="center" wrapText="1"/>
      <protection hidden="1"/>
    </xf>
    <xf numFmtId="0" fontId="0" fillId="2" borderId="0" xfId="0" applyFill="1" applyAlignment="1" applyProtection="1">
      <alignment horizontal="left"/>
      <protection hidden="1"/>
    </xf>
    <xf numFmtId="0" fontId="61" fillId="2" borderId="7" xfId="0" applyFont="1" applyFill="1" applyBorder="1" applyAlignment="1" applyProtection="1">
      <alignment horizontal="left"/>
      <protection hidden="1"/>
    </xf>
    <xf numFmtId="0" fontId="61" fillId="2" borderId="6" xfId="0" applyFont="1" applyFill="1" applyBorder="1" applyAlignment="1" applyProtection="1">
      <alignment horizontal="left"/>
      <protection hidden="1"/>
    </xf>
    <xf numFmtId="0" fontId="0" fillId="2" borderId="14" xfId="0" applyFill="1" applyBorder="1" applyAlignment="1" applyProtection="1">
      <alignment horizontal="justify" vertical="center" wrapText="1"/>
      <protection hidden="1"/>
    </xf>
    <xf numFmtId="0" fontId="61" fillId="2" borderId="6" xfId="0" applyFont="1" applyFill="1" applyBorder="1" applyAlignment="1" applyProtection="1">
      <alignment horizontal="center"/>
      <protection hidden="1"/>
    </xf>
    <xf numFmtId="0" fontId="61" fillId="0" borderId="6" xfId="0" applyFont="1" applyBorder="1" applyAlignment="1" applyProtection="1">
      <alignment horizontal="left"/>
      <protection hidden="1"/>
    </xf>
    <xf numFmtId="0" fontId="54" fillId="6" borderId="0" xfId="0" applyFont="1" applyFill="1" applyAlignment="1" applyProtection="1">
      <alignment horizontal="center"/>
      <protection locked="0" hidden="1"/>
    </xf>
    <xf numFmtId="0" fontId="40" fillId="2" borderId="0" xfId="0" applyFont="1" applyFill="1" applyAlignment="1" applyProtection="1">
      <alignment horizontal="center" vertical="center" wrapText="1"/>
      <protection hidden="1"/>
    </xf>
    <xf numFmtId="14" fontId="91" fillId="2" borderId="0" xfId="0" applyNumberFormat="1" applyFont="1" applyFill="1" applyAlignment="1" applyProtection="1">
      <alignment horizontal="left" vertical="center"/>
      <protection hidden="1"/>
    </xf>
    <xf numFmtId="49" fontId="6" fillId="2" borderId="1" xfId="0" applyNumberFormat="1" applyFont="1" applyFill="1" applyBorder="1" applyAlignment="1" applyProtection="1">
      <alignment horizontal="left" vertical="center" wrapText="1"/>
      <protection hidden="1"/>
    </xf>
    <xf numFmtId="0" fontId="1" fillId="2" borderId="0" xfId="0" applyFont="1" applyFill="1" applyAlignment="1" applyProtection="1">
      <alignment horizontal="justify" vertical="top" wrapText="1"/>
      <protection hidden="1"/>
    </xf>
    <xf numFmtId="0" fontId="6" fillId="2" borderId="1" xfId="0" applyFont="1" applyFill="1" applyBorder="1" applyAlignment="1" applyProtection="1">
      <alignment horizontal="left" vertical="top" wrapText="1"/>
      <protection hidden="1"/>
    </xf>
    <xf numFmtId="0" fontId="6" fillId="2" borderId="1" xfId="0" applyFont="1" applyFill="1" applyBorder="1" applyAlignment="1" applyProtection="1">
      <alignment horizontal="left" vertical="center" wrapText="1"/>
      <protection hidden="1"/>
    </xf>
    <xf numFmtId="0" fontId="1" fillId="2" borderId="0" xfId="0" applyFont="1" applyFill="1" applyAlignment="1" applyProtection="1">
      <alignment horizontal="justify" vertical="justify" wrapText="1"/>
      <protection hidden="1"/>
    </xf>
    <xf numFmtId="0" fontId="1" fillId="2" borderId="0" xfId="0" applyFont="1" applyFill="1" applyAlignment="1" applyProtection="1">
      <alignment horizontal="justify" vertical="justify"/>
      <protection hidden="1"/>
    </xf>
    <xf numFmtId="0" fontId="61" fillId="2" borderId="0" xfId="0" applyFont="1" applyFill="1" applyAlignment="1" applyProtection="1">
      <alignment horizontal="center" vertical="center" wrapText="1"/>
      <protection hidden="1"/>
    </xf>
    <xf numFmtId="0" fontId="2" fillId="2" borderId="1" xfId="0" applyFont="1" applyFill="1" applyBorder="1" applyAlignment="1" applyProtection="1">
      <alignment horizontal="center" vertical="center"/>
      <protection hidden="1"/>
    </xf>
    <xf numFmtId="0" fontId="9" fillId="2" borderId="1" xfId="0" applyFont="1" applyFill="1" applyBorder="1" applyAlignment="1" applyProtection="1">
      <alignment horizontal="left" vertical="center" wrapText="1"/>
      <protection hidden="1"/>
    </xf>
    <xf numFmtId="2" fontId="9" fillId="2" borderId="1" xfId="0" applyNumberFormat="1" applyFont="1" applyFill="1" applyBorder="1" applyAlignment="1" applyProtection="1">
      <alignment horizontal="center" vertical="center"/>
      <protection hidden="1"/>
    </xf>
    <xf numFmtId="0" fontId="9" fillId="2" borderId="8" xfId="0" applyFont="1" applyFill="1" applyBorder="1" applyAlignment="1" applyProtection="1">
      <alignment horizontal="center" vertical="center" wrapText="1"/>
      <protection hidden="1"/>
    </xf>
    <xf numFmtId="0" fontId="9" fillId="2" borderId="9" xfId="0" applyFont="1" applyFill="1" applyBorder="1" applyAlignment="1" applyProtection="1">
      <alignment horizontal="center" vertical="center" wrapText="1"/>
      <protection hidden="1"/>
    </xf>
    <xf numFmtId="0" fontId="9" fillId="2" borderId="10" xfId="0" applyFont="1" applyFill="1" applyBorder="1" applyAlignment="1" applyProtection="1">
      <alignment horizontal="center" vertical="center" wrapText="1"/>
      <protection hidden="1"/>
    </xf>
    <xf numFmtId="0" fontId="9" fillId="2" borderId="11" xfId="0" applyFont="1" applyFill="1" applyBorder="1" applyAlignment="1" applyProtection="1">
      <alignment horizontal="center" vertical="center" wrapText="1"/>
      <protection hidden="1"/>
    </xf>
    <xf numFmtId="0" fontId="9" fillId="2" borderId="7" xfId="0" applyFont="1" applyFill="1" applyBorder="1" applyAlignment="1" applyProtection="1">
      <alignment horizontal="center" vertical="center" wrapText="1"/>
      <protection hidden="1"/>
    </xf>
    <xf numFmtId="0" fontId="9" fillId="2" borderId="12" xfId="0" applyFont="1" applyFill="1" applyBorder="1" applyAlignment="1" applyProtection="1">
      <alignment horizontal="center" vertical="center" wrapText="1"/>
      <protection hidden="1"/>
    </xf>
    <xf numFmtId="0" fontId="6" fillId="2" borderId="1" xfId="0" quotePrefix="1" applyFont="1" applyFill="1" applyBorder="1" applyAlignment="1" applyProtection="1">
      <alignment horizontal="left" vertical="center"/>
      <protection locked="0"/>
    </xf>
    <xf numFmtId="0" fontId="6" fillId="2" borderId="1" xfId="0" applyFont="1" applyFill="1" applyBorder="1" applyAlignment="1" applyProtection="1">
      <alignment horizontal="left" vertical="center"/>
      <protection locked="0"/>
    </xf>
    <xf numFmtId="0" fontId="34" fillId="2" borderId="2" xfId="0" applyFont="1" applyFill="1" applyBorder="1" applyAlignment="1" applyProtection="1">
      <alignment horizontal="center" vertical="center" wrapText="1"/>
      <protection hidden="1"/>
    </xf>
    <xf numFmtId="0" fontId="34" fillId="2" borderId="6" xfId="0" applyFont="1" applyFill="1" applyBorder="1" applyAlignment="1" applyProtection="1">
      <alignment horizontal="center" vertical="center" wrapText="1"/>
      <protection hidden="1"/>
    </xf>
    <xf numFmtId="0" fontId="34" fillId="2" borderId="3" xfId="0" applyFont="1" applyFill="1" applyBorder="1" applyAlignment="1" applyProtection="1">
      <alignment horizontal="center" vertical="center" wrapText="1"/>
      <protection hidden="1"/>
    </xf>
    <xf numFmtId="0" fontId="1" fillId="2" borderId="0" xfId="0" applyFont="1" applyFill="1" applyAlignment="1" applyProtection="1">
      <alignment horizontal="left" vertical="top" wrapText="1"/>
      <protection hidden="1"/>
    </xf>
    <xf numFmtId="0" fontId="82" fillId="2" borderId="7" xfId="0" applyFont="1" applyFill="1" applyBorder="1" applyAlignment="1" applyProtection="1">
      <alignment horizontal="left" vertical="center"/>
      <protection locked="0"/>
    </xf>
    <xf numFmtId="0" fontId="15" fillId="2" borderId="1" xfId="0" applyFont="1" applyFill="1" applyBorder="1" applyAlignment="1" applyProtection="1">
      <alignment horizontal="left" vertical="center"/>
      <protection hidden="1"/>
    </xf>
    <xf numFmtId="0" fontId="82" fillId="2" borderId="7" xfId="0" applyFont="1" applyFill="1" applyBorder="1" applyAlignment="1" applyProtection="1">
      <alignment horizontal="center" vertical="center"/>
      <protection locked="0"/>
    </xf>
    <xf numFmtId="0" fontId="99" fillId="2" borderId="7" xfId="3" applyNumberFormat="1" applyFont="1" applyFill="1" applyBorder="1" applyAlignment="1" applyProtection="1">
      <alignment horizontal="left" vertical="center"/>
      <protection locked="0"/>
    </xf>
    <xf numFmtId="0" fontId="14" fillId="2" borderId="0" xfId="0" applyFont="1" applyFill="1" applyAlignment="1" applyProtection="1">
      <alignment horizontal="center" vertical="center"/>
      <protection locked="0"/>
    </xf>
    <xf numFmtId="0" fontId="6" fillId="2" borderId="14" xfId="0" applyFont="1" applyFill="1" applyBorder="1" applyAlignment="1" applyProtection="1">
      <alignment horizontal="center" vertical="center"/>
      <protection hidden="1"/>
    </xf>
    <xf numFmtId="0" fontId="6" fillId="2" borderId="8" xfId="0" applyFont="1" applyFill="1" applyBorder="1" applyAlignment="1" applyProtection="1">
      <alignment horizontal="center" vertical="center"/>
      <protection hidden="1"/>
    </xf>
    <xf numFmtId="0" fontId="10" fillId="2" borderId="8" xfId="0" applyFont="1" applyFill="1" applyBorder="1" applyAlignment="1" applyProtection="1">
      <alignment horizontal="left" vertical="top" wrapText="1"/>
      <protection locked="0" hidden="1"/>
    </xf>
    <xf numFmtId="0" fontId="10" fillId="2" borderId="9" xfId="0" applyFont="1" applyFill="1" applyBorder="1" applyAlignment="1" applyProtection="1">
      <alignment horizontal="left" vertical="top" wrapText="1"/>
      <protection locked="0" hidden="1"/>
    </xf>
    <xf numFmtId="0" fontId="10" fillId="2" borderId="10" xfId="0" applyFont="1" applyFill="1" applyBorder="1" applyAlignment="1" applyProtection="1">
      <alignment horizontal="left" vertical="top" wrapText="1"/>
      <protection locked="0" hidden="1"/>
    </xf>
    <xf numFmtId="0" fontId="10" fillId="2" borderId="14" xfId="0" applyFont="1" applyFill="1" applyBorder="1" applyAlignment="1" applyProtection="1">
      <alignment horizontal="left" vertical="top" wrapText="1"/>
      <protection locked="0" hidden="1"/>
    </xf>
    <xf numFmtId="0" fontId="10" fillId="2" borderId="0" xfId="0" applyFont="1" applyFill="1" applyAlignment="1" applyProtection="1">
      <alignment horizontal="left" vertical="top" wrapText="1"/>
      <protection locked="0" hidden="1"/>
    </xf>
    <xf numFmtId="0" fontId="10" fillId="2" borderId="13" xfId="0" applyFont="1" applyFill="1" applyBorder="1" applyAlignment="1" applyProtection="1">
      <alignment horizontal="left" vertical="top" wrapText="1"/>
      <protection locked="0" hidden="1"/>
    </xf>
    <xf numFmtId="0" fontId="10" fillId="2" borderId="11" xfId="0" applyFont="1" applyFill="1" applyBorder="1" applyAlignment="1" applyProtection="1">
      <alignment horizontal="left" vertical="top" wrapText="1"/>
      <protection locked="0" hidden="1"/>
    </xf>
    <xf numFmtId="0" fontId="10" fillId="2" borderId="7" xfId="0" applyFont="1" applyFill="1" applyBorder="1" applyAlignment="1" applyProtection="1">
      <alignment horizontal="left" vertical="top" wrapText="1"/>
      <protection locked="0" hidden="1"/>
    </xf>
    <xf numFmtId="0" fontId="10" fillId="2" borderId="12" xfId="0" applyFont="1" applyFill="1" applyBorder="1" applyAlignment="1" applyProtection="1">
      <alignment horizontal="left" vertical="top" wrapText="1"/>
      <protection locked="0" hidden="1"/>
    </xf>
    <xf numFmtId="0" fontId="10" fillId="2" borderId="0" xfId="0" applyFont="1" applyFill="1" applyAlignment="1" applyProtection="1">
      <alignment horizontal="left" vertical="center" wrapText="1"/>
      <protection locked="0" hidden="1"/>
    </xf>
    <xf numFmtId="0" fontId="10" fillId="2" borderId="1" xfId="0" applyFont="1" applyFill="1" applyBorder="1" applyAlignment="1" applyProtection="1">
      <alignment horizontal="center" vertical="center"/>
      <protection locked="0" hidden="1"/>
    </xf>
    <xf numFmtId="0" fontId="10" fillId="2" borderId="1" xfId="0" applyFont="1" applyFill="1" applyBorder="1" applyAlignment="1" applyProtection="1">
      <alignment horizontal="center" vertical="center" wrapText="1"/>
      <protection locked="0" hidden="1"/>
    </xf>
    <xf numFmtId="0" fontId="10" fillId="2" borderId="2" xfId="0" applyFont="1" applyFill="1" applyBorder="1" applyAlignment="1" applyProtection="1">
      <alignment horizontal="center" vertical="center"/>
      <protection locked="0" hidden="1"/>
    </xf>
    <xf numFmtId="0" fontId="10" fillId="2" borderId="6" xfId="0" applyFont="1" applyFill="1" applyBorder="1" applyAlignment="1" applyProtection="1">
      <alignment horizontal="center" vertical="center"/>
      <protection locked="0" hidden="1"/>
    </xf>
    <xf numFmtId="0" fontId="10" fillId="2" borderId="3" xfId="0" applyFont="1" applyFill="1" applyBorder="1" applyAlignment="1" applyProtection="1">
      <alignment horizontal="center" vertical="center"/>
      <protection locked="0" hidden="1"/>
    </xf>
    <xf numFmtId="0" fontId="10" fillId="2" borderId="0" xfId="0" applyFont="1" applyFill="1" applyAlignment="1" applyProtection="1">
      <alignment horizontal="center" vertical="center"/>
      <protection locked="0" hidden="1"/>
    </xf>
    <xf numFmtId="0" fontId="10" fillId="2" borderId="0" xfId="0" applyFont="1" applyFill="1" applyAlignment="1" applyProtection="1">
      <alignment horizontal="center" vertical="center" wrapText="1"/>
      <protection locked="0" hidden="1"/>
    </xf>
    <xf numFmtId="0" fontId="15" fillId="9" borderId="28" xfId="0" applyFont="1" applyFill="1" applyBorder="1" applyAlignment="1" applyProtection="1">
      <alignment horizontal="center" vertical="center"/>
      <protection locked="0" hidden="1"/>
    </xf>
    <xf numFmtId="0" fontId="15" fillId="9" borderId="29" xfId="0" applyFont="1" applyFill="1" applyBorder="1" applyAlignment="1" applyProtection="1">
      <alignment horizontal="center" vertical="center"/>
      <protection locked="0" hidden="1"/>
    </xf>
    <xf numFmtId="0" fontId="15" fillId="9" borderId="30" xfId="0" applyFont="1" applyFill="1" applyBorder="1" applyAlignment="1" applyProtection="1">
      <alignment horizontal="center" vertical="center"/>
      <protection locked="0" hidden="1"/>
    </xf>
    <xf numFmtId="0" fontId="79" fillId="2" borderId="0" xfId="0" applyFont="1" applyFill="1" applyAlignment="1" applyProtection="1">
      <alignment horizontal="left" vertical="center" wrapText="1"/>
      <protection locked="0" hidden="1"/>
    </xf>
    <xf numFmtId="0" fontId="0" fillId="2" borderId="0" xfId="0" applyFill="1" applyAlignment="1" applyProtection="1">
      <alignment horizontal="center" vertical="center"/>
      <protection locked="0" hidden="1"/>
    </xf>
    <xf numFmtId="0" fontId="34" fillId="2" borderId="1" xfId="0" applyFont="1" applyFill="1" applyBorder="1" applyAlignment="1" applyProtection="1">
      <alignment horizontal="center" vertical="center"/>
      <protection locked="0" hidden="1"/>
    </xf>
    <xf numFmtId="0" fontId="34" fillId="2" borderId="1" xfId="0" applyFont="1" applyFill="1" applyBorder="1" applyAlignment="1" applyProtection="1">
      <alignment horizontal="center" vertical="center" wrapText="1"/>
      <protection locked="0" hidden="1"/>
    </xf>
    <xf numFmtId="0" fontId="34" fillId="2" borderId="2" xfId="0" applyFont="1" applyFill="1" applyBorder="1" applyAlignment="1" applyProtection="1">
      <alignment horizontal="center" vertical="center"/>
      <protection locked="0" hidden="1"/>
    </xf>
    <xf numFmtId="0" fontId="34" fillId="2" borderId="6" xfId="0" applyFont="1" applyFill="1" applyBorder="1" applyAlignment="1" applyProtection="1">
      <alignment horizontal="center" vertical="center"/>
      <protection locked="0" hidden="1"/>
    </xf>
    <xf numFmtId="0" fontId="34" fillId="2" borderId="3" xfId="0" applyFont="1" applyFill="1" applyBorder="1" applyAlignment="1" applyProtection="1">
      <alignment horizontal="center" vertical="center"/>
      <protection locked="0" hidden="1"/>
    </xf>
    <xf numFmtId="0" fontId="47" fillId="6" borderId="2" xfId="0" applyFont="1" applyFill="1" applyBorder="1" applyAlignment="1" applyProtection="1">
      <alignment horizontal="center" vertical="center"/>
      <protection hidden="1"/>
    </xf>
    <xf numFmtId="0" fontId="47" fillId="6" borderId="6" xfId="0" applyFont="1" applyFill="1" applyBorder="1" applyAlignment="1" applyProtection="1">
      <alignment horizontal="center" vertical="center"/>
      <protection hidden="1"/>
    </xf>
    <xf numFmtId="0" fontId="47" fillId="6" borderId="3" xfId="0" applyFont="1" applyFill="1" applyBorder="1" applyAlignment="1" applyProtection="1">
      <alignment horizontal="center" vertical="center"/>
      <protection hidden="1"/>
    </xf>
    <xf numFmtId="0" fontId="0" fillId="7" borderId="1" xfId="0" applyFill="1" applyBorder="1" applyAlignment="1">
      <alignment horizontal="center" vertical="center"/>
    </xf>
    <xf numFmtId="0" fontId="6" fillId="7" borderId="1" xfId="0" applyFont="1" applyFill="1" applyBorder="1" applyAlignment="1" applyProtection="1">
      <alignment horizontal="center" vertical="center" wrapText="1"/>
      <protection hidden="1"/>
    </xf>
    <xf numFmtId="0" fontId="3" fillId="7" borderId="8" xfId="0" applyFont="1" applyFill="1" applyBorder="1" applyAlignment="1" applyProtection="1">
      <alignment horizontal="left" vertical="center" wrapText="1"/>
      <protection hidden="1"/>
    </xf>
    <xf numFmtId="0" fontId="3" fillId="7" borderId="9" xfId="0" applyFont="1" applyFill="1" applyBorder="1" applyAlignment="1" applyProtection="1">
      <alignment horizontal="left" vertical="center" wrapText="1"/>
      <protection hidden="1"/>
    </xf>
    <xf numFmtId="0" fontId="3" fillId="7" borderId="10" xfId="0" applyFont="1" applyFill="1" applyBorder="1" applyAlignment="1" applyProtection="1">
      <alignment horizontal="left" vertical="center" wrapText="1"/>
      <protection hidden="1"/>
    </xf>
    <xf numFmtId="0" fontId="3" fillId="7" borderId="11" xfId="0" applyFont="1" applyFill="1" applyBorder="1" applyAlignment="1" applyProtection="1">
      <alignment horizontal="left" vertical="center" wrapText="1"/>
      <protection hidden="1"/>
    </xf>
    <xf numFmtId="0" fontId="3" fillId="7" borderId="7" xfId="0" applyFont="1" applyFill="1" applyBorder="1" applyAlignment="1" applyProtection="1">
      <alignment horizontal="left" vertical="center" wrapText="1"/>
      <protection hidden="1"/>
    </xf>
    <xf numFmtId="0" fontId="3" fillId="7" borderId="12" xfId="0" applyFont="1" applyFill="1" applyBorder="1" applyAlignment="1" applyProtection="1">
      <alignment horizontal="left" vertical="center" wrapText="1"/>
      <protection hidden="1"/>
    </xf>
    <xf numFmtId="0" fontId="0" fillId="0" borderId="1" xfId="0" applyBorder="1" applyAlignment="1">
      <alignment horizontal="center" vertical="center"/>
    </xf>
    <xf numFmtId="0" fontId="6" fillId="0" borderId="1" xfId="0" applyFont="1" applyBorder="1" applyAlignment="1" applyProtection="1">
      <alignment horizontal="center" vertical="center" wrapText="1"/>
      <protection hidden="1"/>
    </xf>
    <xf numFmtId="0" fontId="3" fillId="0" borderId="8" xfId="0" applyFont="1" applyBorder="1" applyAlignment="1" applyProtection="1">
      <alignment horizontal="left" vertical="center" wrapText="1"/>
      <protection hidden="1"/>
    </xf>
    <xf numFmtId="0" fontId="3" fillId="0" borderId="9" xfId="0" applyFont="1" applyBorder="1" applyAlignment="1" applyProtection="1">
      <alignment horizontal="left" vertical="center" wrapText="1"/>
      <protection hidden="1"/>
    </xf>
    <xf numFmtId="0" fontId="3" fillId="0" borderId="10" xfId="0" applyFont="1" applyBorder="1" applyAlignment="1" applyProtection="1">
      <alignment horizontal="left" vertical="center" wrapText="1"/>
      <protection hidden="1"/>
    </xf>
    <xf numFmtId="0" fontId="3" fillId="0" borderId="11" xfId="0" applyFont="1" applyBorder="1" applyAlignment="1" applyProtection="1">
      <alignment horizontal="left" vertical="center" wrapText="1"/>
      <protection hidden="1"/>
    </xf>
    <xf numFmtId="0" fontId="3" fillId="0" borderId="7" xfId="0" applyFont="1" applyBorder="1" applyAlignment="1" applyProtection="1">
      <alignment horizontal="left" vertical="center" wrapText="1"/>
      <protection hidden="1"/>
    </xf>
    <xf numFmtId="0" fontId="3" fillId="0" borderId="12" xfId="0" applyFont="1" applyBorder="1" applyAlignment="1" applyProtection="1">
      <alignment horizontal="left" vertical="center" wrapText="1"/>
      <protection hidden="1"/>
    </xf>
    <xf numFmtId="0" fontId="55" fillId="6" borderId="1" xfId="0" applyFont="1" applyFill="1" applyBorder="1" applyAlignment="1" applyProtection="1">
      <alignment horizontal="center" vertical="center" wrapText="1"/>
      <protection hidden="1"/>
    </xf>
    <xf numFmtId="0" fontId="54" fillId="6" borderId="1" xfId="0" applyFont="1" applyFill="1" applyBorder="1" applyAlignment="1" applyProtection="1">
      <alignment horizontal="center" vertical="center" wrapText="1"/>
      <protection hidden="1"/>
    </xf>
    <xf numFmtId="0" fontId="2" fillId="0" borderId="2"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textRotation="90"/>
      <protection hidden="1"/>
    </xf>
    <xf numFmtId="0" fontId="54" fillId="6" borderId="8" xfId="0" quotePrefix="1" applyFont="1" applyFill="1" applyBorder="1" applyAlignment="1" applyProtection="1">
      <alignment horizontal="center" vertical="center" wrapText="1"/>
      <protection hidden="1"/>
    </xf>
    <xf numFmtId="0" fontId="54" fillId="6" borderId="14" xfId="0" quotePrefix="1" applyFont="1" applyFill="1" applyBorder="1" applyAlignment="1" applyProtection="1">
      <alignment horizontal="center" vertical="center" wrapText="1"/>
      <protection hidden="1"/>
    </xf>
    <xf numFmtId="0" fontId="54" fillId="6" borderId="11" xfId="0" quotePrefix="1" applyFont="1" applyFill="1" applyBorder="1" applyAlignment="1" applyProtection="1">
      <alignment horizontal="center" vertical="center" wrapText="1"/>
      <protection hidden="1"/>
    </xf>
    <xf numFmtId="0" fontId="57" fillId="6" borderId="2" xfId="0" applyFont="1" applyFill="1" applyBorder="1" applyAlignment="1" applyProtection="1">
      <alignment horizontal="center" vertical="center"/>
      <protection hidden="1"/>
    </xf>
    <xf numFmtId="0" fontId="57" fillId="6" borderId="6" xfId="0" applyFont="1" applyFill="1" applyBorder="1" applyAlignment="1" applyProtection="1">
      <alignment horizontal="center" vertical="center"/>
      <protection hidden="1"/>
    </xf>
    <xf numFmtId="0" fontId="57" fillId="6" borderId="3" xfId="0" applyFont="1" applyFill="1" applyBorder="1" applyAlignment="1" applyProtection="1">
      <alignment horizontal="center" vertical="center"/>
      <protection hidden="1"/>
    </xf>
    <xf numFmtId="0" fontId="58" fillId="6" borderId="2" xfId="0" applyFont="1" applyFill="1" applyBorder="1" applyAlignment="1" applyProtection="1">
      <alignment horizontal="center" vertical="center"/>
      <protection hidden="1"/>
    </xf>
    <xf numFmtId="0" fontId="58" fillId="6" borderId="6" xfId="0" applyFont="1" applyFill="1" applyBorder="1" applyAlignment="1" applyProtection="1">
      <alignment horizontal="center" vertical="center"/>
      <protection hidden="1"/>
    </xf>
    <xf numFmtId="0" fontId="58" fillId="6" borderId="3" xfId="0" applyFont="1" applyFill="1" applyBorder="1" applyAlignment="1" applyProtection="1">
      <alignment horizontal="center" vertical="center"/>
      <protection hidden="1"/>
    </xf>
    <xf numFmtId="0" fontId="55" fillId="6" borderId="8" xfId="0" applyFont="1" applyFill="1" applyBorder="1" applyAlignment="1" applyProtection="1">
      <alignment horizontal="center" vertical="center" wrapText="1"/>
      <protection hidden="1"/>
    </xf>
    <xf numFmtId="0" fontId="55" fillId="6" borderId="9" xfId="0" applyFont="1" applyFill="1" applyBorder="1" applyAlignment="1" applyProtection="1">
      <alignment horizontal="center" vertical="center" wrapText="1"/>
      <protection hidden="1"/>
    </xf>
    <xf numFmtId="0" fontId="55" fillId="6" borderId="14" xfId="0" applyFont="1" applyFill="1" applyBorder="1" applyAlignment="1" applyProtection="1">
      <alignment horizontal="center" vertical="center" wrapText="1"/>
      <protection hidden="1"/>
    </xf>
    <xf numFmtId="0" fontId="55" fillId="6" borderId="0" xfId="0" applyFont="1" applyFill="1" applyAlignment="1" applyProtection="1">
      <alignment horizontal="center" vertical="center" wrapText="1"/>
      <protection hidden="1"/>
    </xf>
    <xf numFmtId="0" fontId="55" fillId="6" borderId="11" xfId="0" applyFont="1" applyFill="1" applyBorder="1" applyAlignment="1" applyProtection="1">
      <alignment horizontal="center" vertical="center" wrapText="1"/>
      <protection hidden="1"/>
    </xf>
    <xf numFmtId="0" fontId="55" fillId="6" borderId="7" xfId="0" applyFont="1" applyFill="1" applyBorder="1" applyAlignment="1" applyProtection="1">
      <alignment horizontal="center" vertical="center" wrapText="1"/>
      <protection hidden="1"/>
    </xf>
    <xf numFmtId="0" fontId="54" fillId="6" borderId="4" xfId="0" applyFont="1" applyFill="1" applyBorder="1" applyAlignment="1" applyProtection="1">
      <alignment horizontal="center" vertical="center" wrapText="1"/>
      <protection hidden="1"/>
    </xf>
    <xf numFmtId="0" fontId="54" fillId="6" borderId="23" xfId="0" applyFont="1" applyFill="1" applyBorder="1" applyAlignment="1" applyProtection="1">
      <alignment horizontal="center" vertical="center" wrapText="1"/>
      <protection hidden="1"/>
    </xf>
    <xf numFmtId="0" fontId="54" fillId="6" borderId="5" xfId="0" applyFont="1" applyFill="1" applyBorder="1" applyAlignment="1" applyProtection="1">
      <alignment horizontal="center" vertical="center" wrapText="1"/>
      <protection hidden="1"/>
    </xf>
    <xf numFmtId="0" fontId="54" fillId="6" borderId="4" xfId="0" quotePrefix="1" applyFont="1" applyFill="1" applyBorder="1" applyAlignment="1" applyProtection="1">
      <alignment horizontal="center" vertical="center" wrapText="1"/>
      <protection hidden="1"/>
    </xf>
    <xf numFmtId="0" fontId="54" fillId="6" borderId="5" xfId="0" quotePrefix="1" applyFont="1" applyFill="1" applyBorder="1" applyAlignment="1" applyProtection="1">
      <alignment horizontal="center" vertical="center" wrapText="1"/>
      <protection hidden="1"/>
    </xf>
    <xf numFmtId="0" fontId="54" fillId="6" borderId="1" xfId="0" applyFont="1" applyFill="1" applyBorder="1" applyAlignment="1" applyProtection="1">
      <alignment horizontal="center" vertical="center"/>
      <protection hidden="1"/>
    </xf>
    <xf numFmtId="0" fontId="0" fillId="0" borderId="14" xfId="0" applyBorder="1" applyAlignment="1">
      <alignment horizontal="center" vertical="center" wrapText="1"/>
    </xf>
    <xf numFmtId="0" fontId="3" fillId="0" borderId="1" xfId="0" applyFont="1" applyBorder="1" applyAlignment="1" applyProtection="1">
      <alignment horizontal="left"/>
      <protection hidden="1"/>
    </xf>
    <xf numFmtId="0" fontId="0" fillId="0" borderId="2" xfId="0" applyBorder="1" applyAlignment="1" applyProtection="1">
      <alignment horizontal="center"/>
      <protection hidden="1"/>
    </xf>
    <xf numFmtId="0" fontId="0" fillId="0" borderId="6" xfId="0" applyBorder="1" applyAlignment="1" applyProtection="1">
      <alignment horizontal="center"/>
      <protection hidden="1"/>
    </xf>
    <xf numFmtId="0" fontId="0" fillId="0" borderId="3" xfId="0" applyBorder="1" applyAlignment="1" applyProtection="1">
      <alignment horizontal="center"/>
      <protection hidden="1"/>
    </xf>
    <xf numFmtId="0" fontId="18" fillId="0" borderId="0" xfId="0" applyFont="1" applyAlignment="1">
      <alignment horizontal="center" vertical="center" wrapText="1"/>
    </xf>
    <xf numFmtId="0" fontId="60" fillId="3" borderId="1" xfId="0" applyFont="1" applyFill="1" applyBorder="1" applyAlignment="1">
      <alignment horizontal="center" vertical="center" wrapText="1"/>
    </xf>
    <xf numFmtId="0" fontId="19" fillId="0" borderId="0" xfId="0" applyFont="1" applyAlignment="1">
      <alignment horizontal="center" vertical="center" wrapText="1"/>
    </xf>
    <xf numFmtId="0" fontId="104" fillId="38" borderId="0" xfId="0" applyFont="1" applyFill="1" applyAlignment="1">
      <alignment horizontal="center"/>
    </xf>
    <xf numFmtId="0" fontId="41" fillId="38" borderId="0" xfId="0" applyFont="1" applyFill="1" applyAlignment="1">
      <alignment horizontal="center"/>
    </xf>
    <xf numFmtId="0" fontId="6" fillId="38" borderId="1"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5" xfId="0" applyFont="1" applyBorder="1" applyAlignment="1">
      <alignment horizontal="center" vertical="center" wrapText="1"/>
    </xf>
    <xf numFmtId="0" fontId="18" fillId="3" borderId="1" xfId="0" applyFont="1" applyFill="1" applyBorder="1" applyAlignment="1">
      <alignment horizontal="center" vertical="center" wrapText="1"/>
    </xf>
    <xf numFmtId="0" fontId="6" fillId="2" borderId="2"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118" fillId="0" borderId="0" xfId="0" applyFont="1" applyAlignment="1" applyProtection="1">
      <alignment horizontal="center" vertical="center" wrapText="1"/>
      <protection hidden="1"/>
    </xf>
    <xf numFmtId="0" fontId="13" fillId="3" borderId="1" xfId="0" applyFont="1" applyFill="1" applyBorder="1" applyAlignment="1" applyProtection="1">
      <alignment horizontal="center" wrapText="1"/>
      <protection hidden="1"/>
    </xf>
    <xf numFmtId="0" fontId="13" fillId="13" borderId="14" xfId="0" applyFont="1" applyFill="1" applyBorder="1" applyAlignment="1" applyProtection="1">
      <alignment horizontal="center" vertical="center" wrapText="1"/>
      <protection hidden="1"/>
    </xf>
    <xf numFmtId="0" fontId="13" fillId="12" borderId="1" xfId="0" applyFont="1" applyFill="1" applyBorder="1" applyAlignment="1" applyProtection="1">
      <alignment horizontal="center" wrapText="1"/>
      <protection hidden="1"/>
    </xf>
    <xf numFmtId="0" fontId="13" fillId="0" borderId="1" xfId="0" applyFont="1" applyBorder="1" applyAlignment="1" applyProtection="1">
      <alignment horizontal="center" vertical="center" wrapText="1"/>
      <protection hidden="1"/>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13" fillId="3" borderId="0" xfId="0" applyFont="1" applyFill="1" applyAlignment="1" applyProtection="1">
      <alignment horizontal="center" wrapText="1"/>
      <protection hidden="1"/>
    </xf>
    <xf numFmtId="0" fontId="13" fillId="0" borderId="2" xfId="0" applyFont="1" applyBorder="1" applyAlignment="1" applyProtection="1">
      <alignment horizontal="center" wrapText="1"/>
      <protection hidden="1"/>
    </xf>
    <xf numFmtId="0" fontId="13" fillId="0" borderId="3" xfId="0" applyFont="1" applyBorder="1" applyAlignment="1" applyProtection="1">
      <alignment horizontal="center" wrapText="1"/>
      <protection hidden="1"/>
    </xf>
    <xf numFmtId="0" fontId="13" fillId="0" borderId="14" xfId="0" applyFont="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13" fillId="36" borderId="6" xfId="0" applyFont="1" applyFill="1" applyBorder="1" applyAlignment="1" applyProtection="1">
      <alignment horizontal="center" vertical="center" wrapText="1"/>
      <protection hidden="1"/>
    </xf>
    <xf numFmtId="0" fontId="13" fillId="36" borderId="3" xfId="0" applyFont="1" applyFill="1" applyBorder="1" applyAlignment="1" applyProtection="1">
      <alignment horizontal="center" vertical="center" wrapText="1"/>
      <protection hidden="1"/>
    </xf>
  </cellXfs>
  <cellStyles count="4">
    <cellStyle name="Hiperlink" xfId="2" builtinId="8"/>
    <cellStyle name="Hiperlink 2" xfId="3" xr:uid="{00000000-0005-0000-0000-000000000000}"/>
    <cellStyle name="Normal" xfId="0" builtinId="0"/>
    <cellStyle name="Vírgula" xfId="1" builtinId="3"/>
  </cellStyles>
  <dxfs count="80">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b val="0"/>
        <i/>
        <color rgb="FFFF0000"/>
      </font>
    </dxf>
    <dxf>
      <font>
        <b val="0"/>
        <i/>
        <color rgb="FFFF0000"/>
      </font>
    </dxf>
    <dxf>
      <font>
        <b val="0"/>
        <i/>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b val="0"/>
        <i/>
        <color rgb="FFFF0000"/>
      </font>
    </dxf>
    <dxf>
      <font>
        <b val="0"/>
        <i/>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b val="0"/>
        <i/>
        <color rgb="FFFF0000"/>
      </font>
    </dxf>
    <dxf>
      <font>
        <b val="0"/>
        <i/>
        <color rgb="FFFF0000"/>
      </font>
    </dxf>
    <dxf>
      <font>
        <b val="0"/>
        <i/>
        <color rgb="FFFF0000"/>
      </font>
    </dxf>
    <dxf>
      <font>
        <b val="0"/>
        <i/>
        <color rgb="FFFF0000"/>
      </font>
    </dxf>
    <dxf>
      <font>
        <b val="0"/>
        <i/>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b val="0"/>
        <i/>
        <color rgb="FFFF0000"/>
      </font>
    </dxf>
    <dxf>
      <font>
        <b val="0"/>
        <i/>
        <color rgb="FFFF0000"/>
      </font>
    </dxf>
    <dxf>
      <font>
        <b val="0"/>
        <i/>
        <color rgb="FFFF0000"/>
      </font>
    </dxf>
    <dxf>
      <font>
        <b val="0"/>
        <i/>
        <color rgb="FFFF0000"/>
      </font>
    </dxf>
    <dxf>
      <font>
        <b val="0"/>
        <i/>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b val="0"/>
        <i/>
        <color rgb="FFFF0000"/>
      </font>
    </dxf>
    <dxf>
      <font>
        <b val="0"/>
        <i/>
        <color rgb="FFFF0000"/>
      </font>
    </dxf>
    <dxf>
      <font>
        <b val="0"/>
        <i/>
        <color rgb="FFFF0000"/>
      </font>
    </dxf>
    <dxf>
      <font>
        <b val="0"/>
        <i/>
        <color rgb="FFFF0000"/>
      </font>
    </dxf>
    <dxf>
      <font>
        <b val="0"/>
        <i/>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b val="0"/>
        <i/>
        <color rgb="FFFF0000"/>
      </font>
    </dxf>
    <dxf>
      <font>
        <b val="0"/>
        <i/>
        <color rgb="FFFF0000"/>
      </font>
    </dxf>
    <dxf>
      <font>
        <b val="0"/>
        <i/>
        <color rgb="FFFF0000"/>
      </font>
    </dxf>
    <dxf>
      <font>
        <b val="0"/>
        <i/>
        <color rgb="FFFF0000"/>
      </font>
    </dxf>
    <dxf>
      <font>
        <b val="0"/>
        <i/>
        <color rgb="FFFF0000"/>
      </font>
    </dxf>
  </dxfs>
  <tableStyles count="0" defaultTableStyle="TableStyleMedium2" defaultPivotStyle="PivotStyleLight16"/>
  <colors>
    <mruColors>
      <color rgb="FF64C6A8"/>
      <color rgb="FFFFFF00"/>
      <color rgb="FFCCECFF"/>
      <color rgb="FF006666"/>
      <color rgb="FF00ACA8"/>
      <color rgb="FFE5FFFF"/>
      <color rgb="FFFFAFAF"/>
      <color rgb="FFFFC1C1"/>
      <color rgb="FFFF9999"/>
      <color rgb="FF00D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37</xdr:col>
      <xdr:colOff>38100</xdr:colOff>
      <xdr:row>39</xdr:row>
      <xdr:rowOff>171449</xdr:rowOff>
    </xdr:from>
    <xdr:to>
      <xdr:col>54</xdr:col>
      <xdr:colOff>38100</xdr:colOff>
      <xdr:row>47</xdr:row>
      <xdr:rowOff>228600</xdr:rowOff>
    </xdr:to>
    <xdr:sp macro="" textlink="">
      <xdr:nvSpPr>
        <xdr:cNvPr id="2" name="CaixaDeTexto 1">
          <a:extLst>
            <a:ext uri="{FF2B5EF4-FFF2-40B4-BE49-F238E27FC236}">
              <a16:creationId xmlns:a16="http://schemas.microsoft.com/office/drawing/2014/main" id="{00000000-0008-0000-0400-000002000000}"/>
            </a:ext>
          </a:extLst>
        </xdr:cNvPr>
        <xdr:cNvSpPr txBox="1"/>
      </xdr:nvSpPr>
      <xdr:spPr>
        <a:xfrm>
          <a:off x="6819900" y="6867524"/>
          <a:ext cx="3238500" cy="1838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100" b="1">
              <a:solidFill>
                <a:srgbClr val="006666"/>
              </a:solidFill>
              <a:effectLst/>
              <a:latin typeface="+mn-lt"/>
              <a:ea typeface="+mn-ea"/>
              <a:cs typeface="+mn-cs"/>
            </a:rPr>
            <a:t>Atenção: </a:t>
          </a:r>
        </a:p>
        <a:p>
          <a:pPr marL="0" marR="0" lvl="0" indent="0" algn="l" defTabSz="914400" eaLnBrk="1" fontAlgn="auto" latinLnBrk="0" hangingPunct="1">
            <a:lnSpc>
              <a:spcPct val="100000"/>
            </a:lnSpc>
            <a:spcBef>
              <a:spcPts val="0"/>
            </a:spcBef>
            <a:spcAft>
              <a:spcPts val="0"/>
            </a:spcAft>
            <a:buClrTx/>
            <a:buSzTx/>
            <a:buFontTx/>
            <a:buNone/>
            <a:tabLst/>
            <a:defRPr/>
          </a:pPr>
          <a:r>
            <a:rPr lang="pt-BR" sz="1100">
              <a:solidFill>
                <a:schemeClr val="dk1"/>
              </a:solidFill>
              <a:effectLst/>
              <a:latin typeface="+mn-lt"/>
              <a:ea typeface="+mn-ea"/>
              <a:cs typeface="+mn-cs"/>
            </a:rPr>
            <a:t>Para atividade “</a:t>
          </a:r>
          <a:r>
            <a:rPr lang="pt-BR" sz="1100" u="sng">
              <a:solidFill>
                <a:srgbClr val="00ACA8"/>
              </a:solidFill>
              <a:effectLst/>
              <a:latin typeface="+mn-lt"/>
              <a:ea typeface="+mn-ea"/>
              <a:cs typeface="+mn-cs"/>
            </a:rPr>
            <a:t>F-06-01-7</a:t>
          </a:r>
          <a:r>
            <a:rPr lang="pt-BR" sz="1100">
              <a:solidFill>
                <a:schemeClr val="dk1"/>
              </a:solidFill>
              <a:effectLst/>
              <a:latin typeface="+mn-lt"/>
              <a:ea typeface="+mn-ea"/>
              <a:cs typeface="+mn-cs"/>
            </a:rPr>
            <a:t> Postos revendedores, postos ou pontos de abastecimento, instalações de sistemas retalhistas, postos flutuantes de combustíveis e postos revendedores de combustíveis de aviação” especificar na coluna </a:t>
          </a:r>
          <a:r>
            <a:rPr lang="pt-BR" sz="1100" b="1">
              <a:solidFill>
                <a:schemeClr val="dk1"/>
              </a:solidFill>
              <a:effectLst/>
              <a:latin typeface="+mn-lt"/>
              <a:ea typeface="+mn-ea"/>
              <a:cs typeface="+mn-cs"/>
            </a:rPr>
            <a:t>“Descrever atividade efetiva do empreendimento” </a:t>
          </a:r>
          <a:r>
            <a:rPr lang="pt-BR" sz="1100">
              <a:solidFill>
                <a:schemeClr val="dk1"/>
              </a:solidFill>
              <a:effectLst/>
              <a:latin typeface="+mn-lt"/>
              <a:ea typeface="+mn-ea"/>
              <a:cs typeface="+mn-cs"/>
            </a:rPr>
            <a:t>caso se trate de Sistema de abastecimento aéreo de combustíveis (SAAC) ou Sistema de Armazenamento Subterrâneo de Combustíveis (SASC).</a:t>
          </a:r>
        </a:p>
        <a:p>
          <a:endParaRPr lang="pt-BR" sz="1100"/>
        </a:p>
      </xdr:txBody>
    </xdr:sp>
    <xdr:clientData/>
  </xdr:twoCellAnchor>
  <xdr:twoCellAnchor>
    <xdr:from>
      <xdr:col>37</xdr:col>
      <xdr:colOff>38099</xdr:colOff>
      <xdr:row>48</xdr:row>
      <xdr:rowOff>28575</xdr:rowOff>
    </xdr:from>
    <xdr:to>
      <xdr:col>54</xdr:col>
      <xdr:colOff>47624</xdr:colOff>
      <xdr:row>55</xdr:row>
      <xdr:rowOff>19051</xdr:rowOff>
    </xdr:to>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6819899" y="8753475"/>
          <a:ext cx="3248025" cy="1285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pt-BR" sz="1100">
              <a:solidFill>
                <a:sysClr val="windowText" lastClr="000000"/>
              </a:solidFill>
              <a:effectLst/>
              <a:latin typeface="+mn-lt"/>
              <a:ea typeface="+mn-ea"/>
              <a:cs typeface="+mn-cs"/>
            </a:rPr>
            <a:t>A coluna </a:t>
          </a:r>
          <a:r>
            <a:rPr lang="pt-BR" sz="1100" b="1">
              <a:solidFill>
                <a:sysClr val="windowText" lastClr="000000"/>
              </a:solidFill>
              <a:effectLst/>
              <a:latin typeface="+mn-lt"/>
              <a:ea typeface="+mn-ea"/>
              <a:cs typeface="+mn-cs"/>
            </a:rPr>
            <a:t>Quantidade</a:t>
          </a:r>
          <a:r>
            <a:rPr lang="pt-BR" sz="1100">
              <a:solidFill>
                <a:sysClr val="windowText" lastClr="000000"/>
              </a:solidFill>
              <a:effectLst/>
              <a:latin typeface="+mn-lt"/>
              <a:ea typeface="+mn-ea"/>
              <a:cs typeface="+mn-cs"/>
            </a:rPr>
            <a:t>, de preenchimento automático, refere-se ao valor informado na Tela 3 para classificação da atividade. </a:t>
          </a:r>
        </a:p>
        <a:p>
          <a:pPr marL="0" marR="0" lvl="0" indent="0" defTabSz="914400" eaLnBrk="1" fontAlgn="auto" latinLnBrk="0" hangingPunct="1">
            <a:lnSpc>
              <a:spcPct val="100000"/>
            </a:lnSpc>
            <a:spcBef>
              <a:spcPts val="0"/>
            </a:spcBef>
            <a:spcAft>
              <a:spcPts val="0"/>
            </a:spcAft>
            <a:buClrTx/>
            <a:buSzTx/>
            <a:buFontTx/>
            <a:buNone/>
            <a:tabLst/>
            <a:defRPr/>
          </a:pPr>
          <a:r>
            <a:rPr lang="pt-BR" sz="1100">
              <a:solidFill>
                <a:sysClr val="windowText" lastClr="000000"/>
              </a:solidFill>
              <a:effectLst/>
              <a:latin typeface="+mn-lt"/>
              <a:ea typeface="+mn-ea"/>
              <a:cs typeface="+mn-cs"/>
            </a:rPr>
            <a:t>Já a coluna </a:t>
          </a:r>
          <a:r>
            <a:rPr lang="pt-BR" sz="1100" b="1">
              <a:solidFill>
                <a:sysClr val="windowText" lastClr="000000"/>
              </a:solidFill>
              <a:effectLst/>
              <a:latin typeface="+mn-lt"/>
              <a:ea typeface="+mn-ea"/>
              <a:cs typeface="+mn-cs"/>
            </a:rPr>
            <a:t>Quantidade Atual Utilizada</a:t>
          </a:r>
          <a:r>
            <a:rPr lang="pt-BR" sz="1100">
              <a:solidFill>
                <a:sysClr val="windowText" lastClr="000000"/>
              </a:solidFill>
              <a:effectLst/>
              <a:latin typeface="+mn-lt"/>
              <a:ea typeface="+mn-ea"/>
              <a:cs typeface="+mn-cs"/>
            </a:rPr>
            <a:t>, de preenchimento obrigatório, refere-se ao que é efetivamente realizado no empreendimento.</a:t>
          </a:r>
        </a:p>
        <a:p>
          <a:endParaRPr lang="pt-BR" sz="1100"/>
        </a:p>
      </xdr:txBody>
    </xdr:sp>
    <xdr:clientData/>
  </xdr:twoCellAnchor>
  <xdr:twoCellAnchor>
    <xdr:from>
      <xdr:col>36</xdr:col>
      <xdr:colOff>142875</xdr:colOff>
      <xdr:row>9</xdr:row>
      <xdr:rowOff>114300</xdr:rowOff>
    </xdr:from>
    <xdr:to>
      <xdr:col>53</xdr:col>
      <xdr:colOff>152400</xdr:colOff>
      <xdr:row>16</xdr:row>
      <xdr:rowOff>161926</xdr:rowOff>
    </xdr:to>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6734175" y="1590675"/>
          <a:ext cx="3248025" cy="1285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Caso o espaço seja insuficiente para prestar qualquer</a:t>
          </a:r>
          <a:r>
            <a:rPr lang="pt-BR" sz="1100" baseline="0">
              <a:solidFill>
                <a:schemeClr val="dk1"/>
              </a:solidFill>
              <a:effectLst/>
              <a:latin typeface="+mn-lt"/>
              <a:ea typeface="+mn-ea"/>
              <a:cs typeface="+mn-cs"/>
            </a:rPr>
            <a:t> </a:t>
          </a:r>
          <a:r>
            <a:rPr lang="pt-BR" sz="1100">
              <a:solidFill>
                <a:schemeClr val="dk1"/>
              </a:solidFill>
              <a:effectLst/>
              <a:latin typeface="+mn-lt"/>
              <a:ea typeface="+mn-ea"/>
              <a:cs typeface="+mn-cs"/>
            </a:rPr>
            <a:t>informação solicitada neste formulário, poderá ser utilizado campo disponível na Tela 11, identificando explicitamente o item ao qual se refere.</a:t>
          </a:r>
        </a:p>
      </xdr:txBody>
    </xdr:sp>
    <xdr:clientData/>
  </xdr:twoCellAnchor>
  <xdr:twoCellAnchor>
    <xdr:from>
      <xdr:col>36</xdr:col>
      <xdr:colOff>114300</xdr:colOff>
      <xdr:row>0</xdr:row>
      <xdr:rowOff>171450</xdr:rowOff>
    </xdr:from>
    <xdr:to>
      <xdr:col>53</xdr:col>
      <xdr:colOff>9525</xdr:colOff>
      <xdr:row>6</xdr:row>
      <xdr:rowOff>133350</xdr:rowOff>
    </xdr:to>
    <xdr:sp macro="" textlink="">
      <xdr:nvSpPr>
        <xdr:cNvPr id="5" name="CaixaDeTexto 4">
          <a:extLst>
            <a:ext uri="{FF2B5EF4-FFF2-40B4-BE49-F238E27FC236}">
              <a16:creationId xmlns:a16="http://schemas.microsoft.com/office/drawing/2014/main" id="{00000000-0008-0000-0400-000005000000}"/>
            </a:ext>
          </a:extLst>
        </xdr:cNvPr>
        <xdr:cNvSpPr txBox="1"/>
      </xdr:nvSpPr>
      <xdr:spPr>
        <a:xfrm>
          <a:off x="6705600" y="171450"/>
          <a:ext cx="3133725"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Utilizar este Módulo 5 inclusive para processos de renovação com LAS Cadastro.</a:t>
          </a:r>
        </a:p>
      </xdr:txBody>
    </xdr:sp>
    <xdr:clientData/>
  </xdr:twoCellAnchor>
  <xdr:twoCellAnchor>
    <xdr:from>
      <xdr:col>37</xdr:col>
      <xdr:colOff>38100</xdr:colOff>
      <xdr:row>63</xdr:row>
      <xdr:rowOff>0</xdr:rowOff>
    </xdr:from>
    <xdr:to>
      <xdr:col>54</xdr:col>
      <xdr:colOff>47625</xdr:colOff>
      <xdr:row>67</xdr:row>
      <xdr:rowOff>209550</xdr:rowOff>
    </xdr:to>
    <xdr:sp macro="" textlink="">
      <xdr:nvSpPr>
        <xdr:cNvPr id="6" name="CaixaDeTexto 5">
          <a:extLst>
            <a:ext uri="{FF2B5EF4-FFF2-40B4-BE49-F238E27FC236}">
              <a16:creationId xmlns:a16="http://schemas.microsoft.com/office/drawing/2014/main" id="{00000000-0008-0000-0400-000006000000}"/>
            </a:ext>
          </a:extLst>
        </xdr:cNvPr>
        <xdr:cNvSpPr txBox="1"/>
      </xdr:nvSpPr>
      <xdr:spPr>
        <a:xfrm>
          <a:off x="6819900" y="11477625"/>
          <a:ext cx="32480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Caso a solicitação seja para ampliação de empreendimento ou atividade com licença ambiental vencida, marcar “não” no item 4.3.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95250</xdr:colOff>
      <xdr:row>13</xdr:row>
      <xdr:rowOff>171450</xdr:rowOff>
    </xdr:from>
    <xdr:to>
      <xdr:col>52</xdr:col>
      <xdr:colOff>180975</xdr:colOff>
      <xdr:row>21</xdr:row>
      <xdr:rowOff>0</xdr:rowOff>
    </xdr:to>
    <xdr:sp macro="" textlink="">
      <xdr:nvSpPr>
        <xdr:cNvPr id="2" name="CaixaDeTexto 1">
          <a:extLst>
            <a:ext uri="{FF2B5EF4-FFF2-40B4-BE49-F238E27FC236}">
              <a16:creationId xmlns:a16="http://schemas.microsoft.com/office/drawing/2014/main" id="{00000000-0008-0000-0500-000002000000}"/>
            </a:ext>
          </a:extLst>
        </xdr:cNvPr>
        <xdr:cNvSpPr txBox="1"/>
      </xdr:nvSpPr>
      <xdr:spPr>
        <a:xfrm>
          <a:off x="6686550" y="2600325"/>
          <a:ext cx="3133725"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Caso o espaço seja insuficiente para prestar qualquer</a:t>
          </a:r>
          <a:r>
            <a:rPr lang="pt-BR" sz="1100" baseline="0">
              <a:solidFill>
                <a:schemeClr val="dk1"/>
              </a:solidFill>
              <a:effectLst/>
              <a:latin typeface="+mn-lt"/>
              <a:ea typeface="+mn-ea"/>
              <a:cs typeface="+mn-cs"/>
            </a:rPr>
            <a:t> </a:t>
          </a:r>
          <a:r>
            <a:rPr lang="pt-BR" sz="1100">
              <a:solidFill>
                <a:schemeClr val="dk1"/>
              </a:solidFill>
              <a:effectLst/>
              <a:latin typeface="+mn-lt"/>
              <a:ea typeface="+mn-ea"/>
              <a:cs typeface="+mn-cs"/>
            </a:rPr>
            <a:t>informação solicitada neste formulário, poderá ser utilizado campo disponível na Tela 11, identificando explicitamente o item ao qual se refere.</a:t>
          </a:r>
          <a:endParaRPr lang="pt-BR">
            <a:effectLst/>
          </a:endParaRPr>
        </a:p>
      </xdr:txBody>
    </xdr:sp>
    <xdr:clientData/>
  </xdr:twoCellAnchor>
  <xdr:twoCellAnchor>
    <xdr:from>
      <xdr:col>36</xdr:col>
      <xdr:colOff>85725</xdr:colOff>
      <xdr:row>0</xdr:row>
      <xdr:rowOff>171450</xdr:rowOff>
    </xdr:from>
    <xdr:to>
      <xdr:col>52</xdr:col>
      <xdr:colOff>171450</xdr:colOff>
      <xdr:row>12</xdr:row>
      <xdr:rowOff>161924</xdr:rowOff>
    </xdr:to>
    <xdr:sp macro="" textlink="">
      <xdr:nvSpPr>
        <xdr:cNvPr id="4" name="CaixaDeTexto 3">
          <a:extLst>
            <a:ext uri="{FF2B5EF4-FFF2-40B4-BE49-F238E27FC236}">
              <a16:creationId xmlns:a16="http://schemas.microsoft.com/office/drawing/2014/main" id="{00000000-0008-0000-0500-000004000000}"/>
            </a:ext>
          </a:extLst>
        </xdr:cNvPr>
        <xdr:cNvSpPr txBox="1"/>
      </xdr:nvSpPr>
      <xdr:spPr>
        <a:xfrm>
          <a:off x="6677025" y="171450"/>
          <a:ext cx="3133725" cy="2228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Utilizar este Módulo 5 inclusive para processos de renovação com LAS RAS.</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Conforme art. 6º da </a:t>
          </a:r>
          <a:r>
            <a:rPr lang="pt-BR" sz="1100" baseline="0">
              <a:solidFill>
                <a:schemeClr val="dk1"/>
              </a:solidFill>
              <a:effectLst/>
              <a:latin typeface="+mn-lt"/>
              <a:ea typeface="+mn-ea"/>
              <a:cs typeface="+mn-cs"/>
            </a:rPr>
            <a:t>Deliberação Normativa nº 222, de 23 de maio de 2018, os empreendimentos enquadrados sob o código </a:t>
          </a:r>
          <a:r>
            <a:rPr lang="pt-BR" sz="1100" b="1">
              <a:solidFill>
                <a:schemeClr val="dk1"/>
              </a:solidFill>
              <a:effectLst/>
              <a:latin typeface="+mn-lt"/>
              <a:ea typeface="+mn-ea"/>
              <a:cs typeface="+mn-cs"/>
            </a:rPr>
            <a:t>E-05-07-0</a:t>
          </a:r>
          <a:r>
            <a:rPr lang="pt-BR" sz="1100">
              <a:solidFill>
                <a:schemeClr val="dk1"/>
              </a:solidFill>
              <a:effectLst/>
              <a:latin typeface="+mn-lt"/>
              <a:ea typeface="+mn-ea"/>
              <a:cs typeface="+mn-cs"/>
            </a:rPr>
            <a:t> - Atividades e empreendimentos</a:t>
          </a:r>
          <a:r>
            <a:rPr lang="pt-BR" sz="1100" baseline="0">
              <a:solidFill>
                <a:schemeClr val="dk1"/>
              </a:solidFill>
              <a:effectLst/>
              <a:latin typeface="+mn-lt"/>
              <a:ea typeface="+mn-ea"/>
              <a:cs typeface="+mn-cs"/>
            </a:rPr>
            <a:t> residenciais multifamiliar, comerciais ou industriais previstos no art. 4º-B da Lei Estadua 15.979 de 2006 ficam dispensados da renovação de licença de operação.</a:t>
          </a:r>
          <a:endParaRPr lang="pt-BR" sz="1100">
            <a:solidFill>
              <a:schemeClr val="dk1"/>
            </a:solidFill>
            <a:effectLst/>
            <a:latin typeface="+mn-lt"/>
            <a:ea typeface="+mn-ea"/>
            <a:cs typeface="+mn-cs"/>
          </a:endParaRPr>
        </a:p>
      </xdr:txBody>
    </xdr:sp>
    <xdr:clientData/>
  </xdr:twoCellAnchor>
  <xdr:twoCellAnchor>
    <xdr:from>
      <xdr:col>37</xdr:col>
      <xdr:colOff>0</xdr:colOff>
      <xdr:row>59</xdr:row>
      <xdr:rowOff>180975</xdr:rowOff>
    </xdr:from>
    <xdr:to>
      <xdr:col>54</xdr:col>
      <xdr:colOff>9525</xdr:colOff>
      <xdr:row>64</xdr:row>
      <xdr:rowOff>200025</xdr:rowOff>
    </xdr:to>
    <xdr:sp macro="" textlink="">
      <xdr:nvSpPr>
        <xdr:cNvPr id="5" name="CaixaDeTexto 4">
          <a:extLst>
            <a:ext uri="{FF2B5EF4-FFF2-40B4-BE49-F238E27FC236}">
              <a16:creationId xmlns:a16="http://schemas.microsoft.com/office/drawing/2014/main" id="{00000000-0008-0000-0500-000005000000}"/>
            </a:ext>
          </a:extLst>
        </xdr:cNvPr>
        <xdr:cNvSpPr txBox="1"/>
      </xdr:nvSpPr>
      <xdr:spPr>
        <a:xfrm>
          <a:off x="6781800" y="11153775"/>
          <a:ext cx="32480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Caso a solicitação seja para ampliação de empreendimento ou atividade com licença ambiental vencida, marcar “não” no item 4.3.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0</xdr:colOff>
      <xdr:row>4</xdr:row>
      <xdr:rowOff>0</xdr:rowOff>
    </xdr:from>
    <xdr:to>
      <xdr:col>56</xdr:col>
      <xdr:colOff>1</xdr:colOff>
      <xdr:row>8</xdr:row>
      <xdr:rowOff>133349</xdr:rowOff>
    </xdr:to>
    <xdr:sp macro="" textlink="">
      <xdr:nvSpPr>
        <xdr:cNvPr id="3" name="CaixaDeTexto 2">
          <a:extLst>
            <a:ext uri="{FF2B5EF4-FFF2-40B4-BE49-F238E27FC236}">
              <a16:creationId xmlns:a16="http://schemas.microsoft.com/office/drawing/2014/main" id="{00000000-0008-0000-0600-000003000000}"/>
            </a:ext>
          </a:extLst>
        </xdr:cNvPr>
        <xdr:cNvSpPr txBox="1"/>
      </xdr:nvSpPr>
      <xdr:spPr>
        <a:xfrm>
          <a:off x="6781800" y="819149"/>
          <a:ext cx="3619501" cy="790575"/>
        </a:xfrm>
        <a:prstGeom prst="rect">
          <a:avLst/>
        </a:prstGeom>
        <a:solidFill>
          <a:schemeClr val="lt1"/>
        </a:solidFill>
        <a:ln w="9525" cmpd="sng">
          <a:solidFill>
            <a:srgbClr val="0066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200" b="1">
              <a:solidFill>
                <a:srgbClr val="006666"/>
              </a:solidFill>
            </a:rPr>
            <a:t>Atenção: </a:t>
          </a:r>
        </a:p>
        <a:p>
          <a:pPr algn="l"/>
          <a:r>
            <a:rPr lang="pt-BR" sz="1100"/>
            <a:t>LAC = Licenciamento ambiental concomitante; </a:t>
          </a:r>
        </a:p>
        <a:p>
          <a:pPr algn="l"/>
          <a:r>
            <a:rPr lang="pt-BR" sz="1100"/>
            <a:t>LAT = Licenciamento ambiental trifásico.</a:t>
          </a:r>
        </a:p>
      </xdr:txBody>
    </xdr:sp>
    <xdr:clientData/>
  </xdr:twoCellAnchor>
  <xdr:twoCellAnchor>
    <xdr:from>
      <xdr:col>36</xdr:col>
      <xdr:colOff>180975</xdr:colOff>
      <xdr:row>76</xdr:row>
      <xdr:rowOff>152400</xdr:rowOff>
    </xdr:from>
    <xdr:to>
      <xdr:col>49</xdr:col>
      <xdr:colOff>133350</xdr:colOff>
      <xdr:row>81</xdr:row>
      <xdr:rowOff>95250</xdr:rowOff>
    </xdr:to>
    <xdr:sp macro="" textlink="">
      <xdr:nvSpPr>
        <xdr:cNvPr id="2" name="CaixaDeTexto 1">
          <a:extLst>
            <a:ext uri="{FF2B5EF4-FFF2-40B4-BE49-F238E27FC236}">
              <a16:creationId xmlns:a16="http://schemas.microsoft.com/office/drawing/2014/main" id="{00000000-0008-0000-0600-000002000000}"/>
            </a:ext>
          </a:extLst>
        </xdr:cNvPr>
        <xdr:cNvSpPr txBox="1"/>
      </xdr:nvSpPr>
      <xdr:spPr>
        <a:xfrm>
          <a:off x="6762750" y="14087475"/>
          <a:ext cx="2428875" cy="8191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rgbClr val="006666"/>
              </a:solidFill>
              <a:effectLst/>
              <a:latin typeface="+mn-lt"/>
              <a:ea typeface="+mn-ea"/>
              <a:cs typeface="+mn-cs"/>
            </a:rPr>
            <a:t>Concomitâncias possíveis:</a:t>
          </a:r>
        </a:p>
        <a:p>
          <a:r>
            <a:rPr lang="pt-BR" sz="1000" b="1">
              <a:solidFill>
                <a:schemeClr val="dk1"/>
              </a:solidFill>
              <a:effectLst/>
              <a:latin typeface="+mn-lt"/>
              <a:ea typeface="+mn-ea"/>
              <a:cs typeface="+mn-cs"/>
            </a:rPr>
            <a:t>LAC1</a:t>
          </a:r>
          <a:r>
            <a:rPr lang="pt-BR" sz="1000">
              <a:solidFill>
                <a:schemeClr val="dk1"/>
              </a:solidFill>
              <a:effectLst/>
              <a:latin typeface="+mn-lt"/>
              <a:ea typeface="+mn-ea"/>
              <a:cs typeface="+mn-cs"/>
            </a:rPr>
            <a:t> = LP + LI + LO (fase única)</a:t>
          </a:r>
        </a:p>
        <a:p>
          <a:r>
            <a:rPr lang="pt-BR" sz="1000" b="1">
              <a:solidFill>
                <a:schemeClr val="dk1"/>
              </a:solidFill>
              <a:effectLst/>
              <a:latin typeface="+mn-lt"/>
              <a:ea typeface="+mn-ea"/>
              <a:cs typeface="+mn-cs"/>
            </a:rPr>
            <a:t>LAC2</a:t>
          </a:r>
          <a:r>
            <a:rPr lang="pt-BR" sz="1000">
              <a:solidFill>
                <a:schemeClr val="dk1"/>
              </a:solidFill>
              <a:effectLst/>
              <a:latin typeface="+mn-lt"/>
              <a:ea typeface="+mn-ea"/>
              <a:cs typeface="+mn-cs"/>
            </a:rPr>
            <a:t> = LP + LI (fase única); posterior LO </a:t>
          </a:r>
        </a:p>
        <a:p>
          <a:r>
            <a:rPr lang="pt-BR" sz="1000" i="1">
              <a:solidFill>
                <a:srgbClr val="006666"/>
              </a:solidFill>
              <a:effectLst/>
              <a:latin typeface="+mn-lt"/>
              <a:ea typeface="+mn-ea"/>
              <a:cs typeface="+mn-cs"/>
            </a:rPr>
            <a:t>ou</a:t>
          </a:r>
          <a:r>
            <a:rPr lang="pt-BR" sz="1000">
              <a:solidFill>
                <a:schemeClr val="dk1"/>
              </a:solidFill>
              <a:effectLst/>
              <a:latin typeface="+mn-lt"/>
              <a:ea typeface="+mn-ea"/>
              <a:cs typeface="+mn-cs"/>
            </a:rPr>
            <a:t> </a:t>
          </a:r>
          <a:r>
            <a:rPr lang="pt-BR" sz="1000" b="1">
              <a:solidFill>
                <a:schemeClr val="dk1"/>
              </a:solidFill>
              <a:effectLst/>
              <a:latin typeface="+mn-lt"/>
              <a:ea typeface="+mn-ea"/>
              <a:cs typeface="+mn-cs"/>
            </a:rPr>
            <a:t>LAC2</a:t>
          </a:r>
          <a:r>
            <a:rPr lang="pt-BR" sz="1000">
              <a:solidFill>
                <a:schemeClr val="dk1"/>
              </a:solidFill>
              <a:effectLst/>
              <a:latin typeface="+mn-lt"/>
              <a:ea typeface="+mn-ea"/>
              <a:cs typeface="+mn-cs"/>
            </a:rPr>
            <a:t> = LP, Posterior LI + LO (fase única)</a:t>
          </a:r>
        </a:p>
        <a:p>
          <a:endParaRPr lang="pt-BR" sz="1000"/>
        </a:p>
      </xdr:txBody>
    </xdr:sp>
    <xdr:clientData/>
  </xdr:twoCellAnchor>
  <xdr:twoCellAnchor>
    <xdr:from>
      <xdr:col>37</xdr:col>
      <xdr:colOff>0</xdr:colOff>
      <xdr:row>9</xdr:row>
      <xdr:rowOff>57150</xdr:rowOff>
    </xdr:from>
    <xdr:to>
      <xdr:col>53</xdr:col>
      <xdr:colOff>85725</xdr:colOff>
      <xdr:row>16</xdr:row>
      <xdr:rowOff>57150</xdr:rowOff>
    </xdr:to>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6762750" y="1533525"/>
          <a:ext cx="3133725"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Caso o espaço seja insuficiente para prestar a informação solicitada, poderá ser utilizado campo disponível na Tela 11, identificando explicitamente o item ao qual se refere.</a:t>
          </a:r>
        </a:p>
      </xdr:txBody>
    </xdr:sp>
    <xdr:clientData/>
  </xdr:twoCellAnchor>
  <xdr:twoCellAnchor>
    <xdr:from>
      <xdr:col>36</xdr:col>
      <xdr:colOff>161925</xdr:colOff>
      <xdr:row>59</xdr:row>
      <xdr:rowOff>161925</xdr:rowOff>
    </xdr:from>
    <xdr:to>
      <xdr:col>53</xdr:col>
      <xdr:colOff>171450</xdr:colOff>
      <xdr:row>64</xdr:row>
      <xdr:rowOff>180975</xdr:rowOff>
    </xdr:to>
    <xdr:sp macro="" textlink="">
      <xdr:nvSpPr>
        <xdr:cNvPr id="5" name="CaixaDeTexto 4">
          <a:extLst>
            <a:ext uri="{FF2B5EF4-FFF2-40B4-BE49-F238E27FC236}">
              <a16:creationId xmlns:a16="http://schemas.microsoft.com/office/drawing/2014/main" id="{00000000-0008-0000-0600-000005000000}"/>
            </a:ext>
          </a:extLst>
        </xdr:cNvPr>
        <xdr:cNvSpPr txBox="1"/>
      </xdr:nvSpPr>
      <xdr:spPr>
        <a:xfrm>
          <a:off x="6734175" y="10810875"/>
          <a:ext cx="32480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Caso a solicitação seja para ampliação de empreendimento ou atividade com licença ambiental vencida, marcar “não” no item 4.3.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28574</xdr:colOff>
      <xdr:row>1</xdr:row>
      <xdr:rowOff>114300</xdr:rowOff>
    </xdr:from>
    <xdr:to>
      <xdr:col>56</xdr:col>
      <xdr:colOff>28575</xdr:colOff>
      <xdr:row>23</xdr:row>
      <xdr:rowOff>38100</xdr:rowOff>
    </xdr:to>
    <xdr:sp macro="" textlink="">
      <xdr:nvSpPr>
        <xdr:cNvPr id="2" name="CaixaDeTexto 1">
          <a:extLst>
            <a:ext uri="{FF2B5EF4-FFF2-40B4-BE49-F238E27FC236}">
              <a16:creationId xmlns:a16="http://schemas.microsoft.com/office/drawing/2014/main" id="{00000000-0008-0000-0700-000002000000}"/>
            </a:ext>
          </a:extLst>
        </xdr:cNvPr>
        <xdr:cNvSpPr txBox="1"/>
      </xdr:nvSpPr>
      <xdr:spPr>
        <a:xfrm>
          <a:off x="7724774" y="304800"/>
          <a:ext cx="4102101" cy="3784600"/>
        </a:xfrm>
        <a:prstGeom prst="rect">
          <a:avLst/>
        </a:prstGeom>
        <a:solidFill>
          <a:schemeClr val="lt1"/>
        </a:solidFill>
        <a:ln w="9525" cmpd="sng">
          <a:solidFill>
            <a:srgbClr val="0066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200" b="1">
              <a:solidFill>
                <a:srgbClr val="006666"/>
              </a:solidFill>
            </a:rPr>
            <a:t>Atenção: </a:t>
          </a:r>
          <a:r>
            <a:rPr lang="pt-BR" sz="1100"/>
            <a:t>Ficam dispensadas do processo de renovação de regularização de ambiental, LO, LAS ou AAF,  as seguintes atividades listadas no artigo 12 da DN COPAM nº 217/2017</a:t>
          </a:r>
          <a:r>
            <a:rPr lang="pt-BR" sz="1100" baseline="0"/>
            <a:t> ou DN 222/2018</a:t>
          </a:r>
          <a:r>
            <a:rPr lang="pt-BR" sz="1100"/>
            <a:t>:</a:t>
          </a:r>
          <a:br>
            <a:rPr lang="pt-BR" sz="1100"/>
          </a:br>
          <a:br>
            <a:rPr lang="pt-BR" sz="1100"/>
          </a:br>
          <a:r>
            <a:rPr lang="pt-BR" sz="1100"/>
            <a:t>E-01 Infraestrutura de transporte; </a:t>
          </a:r>
          <a:br>
            <a:rPr lang="pt-BR" sz="1100"/>
          </a:br>
          <a:r>
            <a:rPr lang="pt-BR" sz="1100"/>
            <a:t>E-02-03-8 Linhas de transmissão de energia elétrica; </a:t>
          </a:r>
          <a:br>
            <a:rPr lang="pt-BR" sz="1100"/>
          </a:br>
          <a:r>
            <a:rPr lang="pt-BR" sz="1100"/>
            <a:t>E-03-01-8 Barragem de saneamento ou perenização; </a:t>
          </a:r>
          <a:br>
            <a:rPr lang="pt-BR" sz="1100"/>
          </a:br>
          <a:r>
            <a:rPr lang="pt-BR" sz="1100"/>
            <a:t>E-05-01-1 Barragens ou bacias de amortecimento de cheias; </a:t>
          </a:r>
          <a:br>
            <a:rPr lang="pt-BR" sz="1100"/>
          </a:br>
          <a:r>
            <a:rPr lang="pt-BR" sz="1100"/>
            <a:t>E-05-02-9 Diques de contenção de cheias de corpo d’água; </a:t>
          </a:r>
          <a:br>
            <a:rPr lang="pt-BR" sz="1100"/>
          </a:br>
          <a:r>
            <a:rPr lang="pt-BR" sz="1100"/>
            <a:t>E-03-02-6 Canalização e/ou retificação de curso d’água; </a:t>
          </a:r>
          <a:br>
            <a:rPr lang="pt-BR" sz="1100"/>
          </a:br>
          <a:r>
            <a:rPr lang="pt-BR" sz="1100"/>
            <a:t>E-04 Parcelamento do solo; </a:t>
          </a:r>
          <a:br>
            <a:rPr lang="pt-BR" sz="1100"/>
          </a:br>
          <a:r>
            <a:rPr lang="pt-BR" sz="1100"/>
            <a:t>E-05-04-5 Transposição de águas entre bacias; </a:t>
          </a:r>
          <a:br>
            <a:rPr lang="pt-BR" sz="1100"/>
          </a:br>
          <a:r>
            <a:rPr lang="pt-BR" sz="1100"/>
            <a:t>E-03-05-0 Interceptores, emissários, elevatórias e reversão de esgoto; </a:t>
          </a:r>
          <a:br>
            <a:rPr lang="pt-BR" sz="1100"/>
          </a:br>
          <a:r>
            <a:rPr lang="pt-BR" sz="1100"/>
            <a:t>E-05-06-0 Parques cemitérios; </a:t>
          </a:r>
          <a:br>
            <a:rPr lang="pt-BR" sz="1100"/>
          </a:br>
          <a:r>
            <a:rPr lang="pt-BR" sz="1100"/>
            <a:t>G-05 Infraestrutura de irrigação.</a:t>
          </a:r>
        </a:p>
        <a:p>
          <a:pPr algn="l"/>
          <a:r>
            <a:rPr lang="pt-BR" sz="1100"/>
            <a:t>E-05-07-0- Atividades e empreendimentos</a:t>
          </a:r>
          <a:r>
            <a:rPr lang="pt-BR" sz="1100" baseline="0"/>
            <a:t> residenciais multifamiliar, comerciais ou industriais previstos no art. 4º-B da Lei Estadua 15.979 de 2006, desde que sujeitos ao licenciamento ambiental estadual nos termos da Deliberação Normativa nº 222, de 23 de maio de 2018.</a:t>
          </a:r>
          <a:endParaRPr lang="pt-BR" sz="1100"/>
        </a:p>
      </xdr:txBody>
    </xdr:sp>
    <xdr:clientData/>
  </xdr:twoCellAnchor>
  <xdr:twoCellAnchor>
    <xdr:from>
      <xdr:col>36</xdr:col>
      <xdr:colOff>180975</xdr:colOff>
      <xdr:row>59</xdr:row>
      <xdr:rowOff>19050</xdr:rowOff>
    </xdr:from>
    <xdr:to>
      <xdr:col>53</xdr:col>
      <xdr:colOff>76200</xdr:colOff>
      <xdr:row>65</xdr:row>
      <xdr:rowOff>38101</xdr:rowOff>
    </xdr:to>
    <xdr:sp macro="" textlink="">
      <xdr:nvSpPr>
        <xdr:cNvPr id="3" name="CaixaDeTexto 2">
          <a:extLst>
            <a:ext uri="{FF2B5EF4-FFF2-40B4-BE49-F238E27FC236}">
              <a16:creationId xmlns:a16="http://schemas.microsoft.com/office/drawing/2014/main" id="{00000000-0008-0000-0700-000003000000}"/>
            </a:ext>
          </a:extLst>
        </xdr:cNvPr>
        <xdr:cNvSpPr txBox="1"/>
      </xdr:nvSpPr>
      <xdr:spPr>
        <a:xfrm>
          <a:off x="6772275" y="10668000"/>
          <a:ext cx="3133725" cy="1285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Caso o espaço seja insuficiente para prestar a informação solicitada, poderá ser utilizado campo disponível na Tela 11, identificando explicitamente o item ao qual se refere.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36</xdr:col>
      <xdr:colOff>104775</xdr:colOff>
      <xdr:row>30</xdr:row>
      <xdr:rowOff>104776</xdr:rowOff>
    </xdr:from>
    <xdr:to>
      <xdr:col>53</xdr:col>
      <xdr:colOff>104775</xdr:colOff>
      <xdr:row>37</xdr:row>
      <xdr:rowOff>28576</xdr:rowOff>
    </xdr:to>
    <xdr:sp macro="" textlink="">
      <xdr:nvSpPr>
        <xdr:cNvPr id="4" name="CaixaDeTexto 3">
          <a:extLst>
            <a:ext uri="{FF2B5EF4-FFF2-40B4-BE49-F238E27FC236}">
              <a16:creationId xmlns:a16="http://schemas.microsoft.com/office/drawing/2014/main" id="{00000000-0008-0000-0800-000004000000}"/>
            </a:ext>
          </a:extLst>
        </xdr:cNvPr>
        <xdr:cNvSpPr txBox="1"/>
      </xdr:nvSpPr>
      <xdr:spPr>
        <a:xfrm>
          <a:off x="6696075" y="5029201"/>
          <a:ext cx="3238500"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100" b="1">
              <a:solidFill>
                <a:srgbClr val="006666"/>
              </a:solidFill>
              <a:effectLst/>
              <a:latin typeface="+mn-lt"/>
              <a:ea typeface="+mn-ea"/>
              <a:cs typeface="+mn-cs"/>
            </a:rPr>
            <a:t>Atenção: </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b="1">
            <a:solidFill>
              <a:srgbClr val="006666"/>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pt-BR" u="sng">
              <a:solidFill>
                <a:srgbClr val="006666"/>
              </a:solidFill>
            </a:rPr>
            <a:t>Número de veículos </a:t>
          </a:r>
          <a:r>
            <a:rPr lang="pt-BR"/>
            <a:t>= Número de cavalos mecânicos </a:t>
          </a:r>
          <a:r>
            <a:rPr lang="pt-BR" u="sng">
              <a:solidFill>
                <a:srgbClr val="006666"/>
              </a:solidFill>
            </a:rPr>
            <a:t>Número de equipamentos </a:t>
          </a:r>
          <a:r>
            <a:rPr lang="pt-BR"/>
            <a:t>= Número de carretas </a:t>
          </a:r>
          <a:endParaRPr lang="pt-BR" sz="1100"/>
        </a:p>
      </xdr:txBody>
    </xdr:sp>
    <xdr:clientData/>
  </xdr:twoCellAnchor>
  <xdr:twoCellAnchor>
    <xdr:from>
      <xdr:col>36</xdr:col>
      <xdr:colOff>152400</xdr:colOff>
      <xdr:row>60</xdr:row>
      <xdr:rowOff>47624</xdr:rowOff>
    </xdr:from>
    <xdr:to>
      <xdr:col>54</xdr:col>
      <xdr:colOff>9525</xdr:colOff>
      <xdr:row>66</xdr:row>
      <xdr:rowOff>171449</xdr:rowOff>
    </xdr:to>
    <xdr:sp macro="" textlink="">
      <xdr:nvSpPr>
        <xdr:cNvPr id="5" name="CaixaDeTexto 4">
          <a:extLst>
            <a:ext uri="{FF2B5EF4-FFF2-40B4-BE49-F238E27FC236}">
              <a16:creationId xmlns:a16="http://schemas.microsoft.com/office/drawing/2014/main" id="{00000000-0008-0000-0800-000005000000}"/>
            </a:ext>
          </a:extLst>
        </xdr:cNvPr>
        <xdr:cNvSpPr txBox="1"/>
      </xdr:nvSpPr>
      <xdr:spPr>
        <a:xfrm>
          <a:off x="6743700" y="10734674"/>
          <a:ext cx="3286125"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100" b="1">
              <a:solidFill>
                <a:srgbClr val="006666"/>
              </a:solidFill>
              <a:effectLst/>
              <a:latin typeface="+mn-lt"/>
              <a:ea typeface="+mn-ea"/>
              <a:cs typeface="+mn-cs"/>
            </a:rPr>
            <a:t>Atenção: </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b="1">
            <a:solidFill>
              <a:srgbClr val="006666"/>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pt-BR"/>
            <a:t>Em </a:t>
          </a:r>
          <a:r>
            <a:rPr lang="pt-BR" u="sng">
              <a:solidFill>
                <a:srgbClr val="006666"/>
              </a:solidFill>
            </a:rPr>
            <a:t>Endereço, </a:t>
          </a:r>
          <a:r>
            <a:rPr lang="pt-BR" u="none">
              <a:solidFill>
                <a:sysClr val="windowText" lastClr="000000"/>
              </a:solidFill>
            </a:rPr>
            <a:t>informar R</a:t>
          </a:r>
          <a:r>
            <a:rPr lang="pt-BR">
              <a:solidFill>
                <a:sysClr val="windowText" lastClr="000000"/>
              </a:solidFill>
            </a:rPr>
            <a:t>ua, Av., Rod., BR, número, complemento, distrito, município, CEP</a:t>
          </a:r>
          <a:r>
            <a:rPr lang="pt-BR"/>
            <a:t>, E-mail, Caixa Postal, telefone.</a:t>
          </a:r>
          <a:endParaRPr lang="pt-BR" sz="1100"/>
        </a:p>
      </xdr:txBody>
    </xdr:sp>
    <xdr:clientData/>
  </xdr:twoCellAnchor>
  <xdr:twoCellAnchor>
    <xdr:from>
      <xdr:col>36</xdr:col>
      <xdr:colOff>114300</xdr:colOff>
      <xdr:row>37</xdr:row>
      <xdr:rowOff>247650</xdr:rowOff>
    </xdr:from>
    <xdr:to>
      <xdr:col>53</xdr:col>
      <xdr:colOff>133350</xdr:colOff>
      <xdr:row>43</xdr:row>
      <xdr:rowOff>47625</xdr:rowOff>
    </xdr:to>
    <xdr:sp macro="" textlink="">
      <xdr:nvSpPr>
        <xdr:cNvPr id="6" name="CaixaDeTexto 5">
          <a:extLst>
            <a:ext uri="{FF2B5EF4-FFF2-40B4-BE49-F238E27FC236}">
              <a16:creationId xmlns:a16="http://schemas.microsoft.com/office/drawing/2014/main" id="{00000000-0008-0000-0800-000006000000}"/>
            </a:ext>
          </a:extLst>
        </xdr:cNvPr>
        <xdr:cNvSpPr txBox="1"/>
      </xdr:nvSpPr>
      <xdr:spPr>
        <a:xfrm>
          <a:off x="6705600" y="6105525"/>
          <a:ext cx="3257550"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100" b="1">
              <a:solidFill>
                <a:srgbClr val="006666"/>
              </a:solidFill>
              <a:effectLst/>
              <a:latin typeface="+mn-lt"/>
              <a:ea typeface="+mn-ea"/>
              <a:cs typeface="+mn-cs"/>
            </a:rPr>
            <a:t>Atenção: </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b="1">
            <a:solidFill>
              <a:srgbClr val="006666"/>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pt-BR"/>
            <a:t>Poderão</a:t>
          </a:r>
          <a:r>
            <a:rPr lang="pt-BR" baseline="0"/>
            <a:t> ser inseridas tantas linhas quantas forem necessárias para resposta aos</a:t>
          </a:r>
          <a:r>
            <a:rPr lang="pt-BR"/>
            <a:t> itens </a:t>
          </a:r>
          <a:r>
            <a:rPr lang="pt-BR" b="1">
              <a:solidFill>
                <a:srgbClr val="006666"/>
              </a:solidFill>
            </a:rPr>
            <a:t>4.2, 4.3, 4.4</a:t>
          </a:r>
          <a:r>
            <a:rPr lang="pt-BR" b="1" baseline="0">
              <a:solidFill>
                <a:srgbClr val="006666"/>
              </a:solidFill>
            </a:rPr>
            <a:t> e 5.2.1.</a:t>
          </a:r>
          <a:endParaRPr lang="pt-BR" sz="1100" b="1">
            <a:solidFill>
              <a:srgbClr val="006666"/>
            </a:solidFill>
          </a:endParaRPr>
        </a:p>
      </xdr:txBody>
    </xdr:sp>
    <xdr:clientData/>
  </xdr:twoCellAnchor>
  <xdr:twoCellAnchor>
    <xdr:from>
      <xdr:col>36</xdr:col>
      <xdr:colOff>171450</xdr:colOff>
      <xdr:row>73</xdr:row>
      <xdr:rowOff>342900</xdr:rowOff>
    </xdr:from>
    <xdr:to>
      <xdr:col>53</xdr:col>
      <xdr:colOff>180975</xdr:colOff>
      <xdr:row>80</xdr:row>
      <xdr:rowOff>47625</xdr:rowOff>
    </xdr:to>
    <xdr:sp macro="" textlink="">
      <xdr:nvSpPr>
        <xdr:cNvPr id="7" name="CaixaDeTexto 6">
          <a:extLst>
            <a:ext uri="{FF2B5EF4-FFF2-40B4-BE49-F238E27FC236}">
              <a16:creationId xmlns:a16="http://schemas.microsoft.com/office/drawing/2014/main" id="{00000000-0008-0000-0800-000007000000}"/>
            </a:ext>
          </a:extLst>
        </xdr:cNvPr>
        <xdr:cNvSpPr txBox="1"/>
      </xdr:nvSpPr>
      <xdr:spPr>
        <a:xfrm>
          <a:off x="6762750" y="13430250"/>
          <a:ext cx="32480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rgbClr val="006666"/>
              </a:solidFill>
              <a:effectLst/>
              <a:latin typeface="+mn-lt"/>
              <a:ea typeface="+mn-ea"/>
              <a:cs typeface="+mn-cs"/>
            </a:rPr>
            <a:t>Atenção: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Caso a solicitação seja para ampliação de empreendimento ou atividade com licença ambiental vencida, marcar “não” no item 5.1.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495300</xdr:colOff>
      <xdr:row>1</xdr:row>
      <xdr:rowOff>104775</xdr:rowOff>
    </xdr:from>
    <xdr:to>
      <xdr:col>40</xdr:col>
      <xdr:colOff>457201</xdr:colOff>
      <xdr:row>15</xdr:row>
      <xdr:rowOff>19050</xdr:rowOff>
    </xdr:to>
    <xdr:sp macro="" textlink="">
      <xdr:nvSpPr>
        <xdr:cNvPr id="2" name="CaixaDeTexto 1">
          <a:extLst>
            <a:ext uri="{FF2B5EF4-FFF2-40B4-BE49-F238E27FC236}">
              <a16:creationId xmlns:a16="http://schemas.microsoft.com/office/drawing/2014/main" id="{00000000-0008-0000-0900-000002000000}"/>
            </a:ext>
          </a:extLst>
        </xdr:cNvPr>
        <xdr:cNvSpPr txBox="1"/>
      </xdr:nvSpPr>
      <xdr:spPr>
        <a:xfrm>
          <a:off x="6705600" y="238125"/>
          <a:ext cx="3619501" cy="2276475"/>
        </a:xfrm>
        <a:prstGeom prst="rect">
          <a:avLst/>
        </a:prstGeom>
        <a:solidFill>
          <a:schemeClr val="lt1"/>
        </a:solidFill>
        <a:ln w="9525" cmpd="sng">
          <a:solidFill>
            <a:srgbClr val="0066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06666"/>
              </a:solidFill>
            </a:rPr>
            <a:t>Atenção: </a:t>
          </a:r>
        </a:p>
        <a:p>
          <a:endParaRPr lang="pt-BR" sz="1200" b="1">
            <a:solidFill>
              <a:srgbClr val="006666"/>
            </a:solidFill>
            <a:effectLst/>
            <a:latin typeface="+mn-lt"/>
            <a:ea typeface="+mn-ea"/>
            <a:cs typeface="+mn-cs"/>
          </a:endParaRPr>
        </a:p>
        <a:p>
          <a:r>
            <a:rPr lang="pt-BR" sz="1100">
              <a:solidFill>
                <a:schemeClr val="dk1"/>
              </a:solidFill>
              <a:effectLst/>
              <a:latin typeface="+mn-lt"/>
              <a:ea typeface="+mn-ea"/>
              <a:cs typeface="+mn-cs"/>
            </a:rPr>
            <a:t>Para o </a:t>
          </a:r>
          <a:r>
            <a:rPr lang="pt-BR" sz="1100" b="1">
              <a:solidFill>
                <a:schemeClr val="dk1"/>
              </a:solidFill>
              <a:effectLst/>
              <a:latin typeface="+mn-lt"/>
              <a:ea typeface="+mn-ea"/>
              <a:cs typeface="+mn-cs"/>
            </a:rPr>
            <a:t>LAS Cadastro</a:t>
          </a:r>
          <a:r>
            <a:rPr lang="pt-BR" sz="1100">
              <a:solidFill>
                <a:schemeClr val="dk1"/>
              </a:solidFill>
              <a:effectLst/>
              <a:latin typeface="+mn-lt"/>
              <a:ea typeface="+mn-ea"/>
              <a:cs typeface="+mn-cs"/>
            </a:rPr>
            <a:t>, a relação de documentos listados ao lado é definitiva e todos aqueles assinalados com x deverão ser anexados ao requerimento eletrônico.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Para as modalidades </a:t>
          </a:r>
          <a:r>
            <a:rPr lang="pt-BR" sz="1100" b="1">
              <a:solidFill>
                <a:schemeClr val="dk1"/>
              </a:solidFill>
              <a:effectLst/>
              <a:latin typeface="+mn-lt"/>
              <a:ea typeface="+mn-ea"/>
              <a:cs typeface="+mn-cs"/>
            </a:rPr>
            <a:t>LAS RAS, LAC1, LAC2, LAT ou na fase de renovação</a:t>
          </a:r>
          <a:r>
            <a:rPr lang="pt-BR" sz="1100">
              <a:solidFill>
                <a:schemeClr val="dk1"/>
              </a:solidFill>
              <a:effectLst/>
              <a:latin typeface="+mn-lt"/>
              <a:ea typeface="+mn-ea"/>
              <a:cs typeface="+mn-cs"/>
            </a:rPr>
            <a:t>, a documentação de Orientação definitiva será encaminhada pela Supram responsável para o e-mail informado no sistema de requerimento. </a:t>
          </a:r>
        </a:p>
        <a:p>
          <a:pPr algn="l"/>
          <a:endParaRPr lang="pt-BR" sz="1100"/>
        </a:p>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59532</xdr:colOff>
      <xdr:row>48</xdr:row>
      <xdr:rowOff>34017</xdr:rowOff>
    </xdr:from>
    <xdr:to>
      <xdr:col>6</xdr:col>
      <xdr:colOff>101714</xdr:colOff>
      <xdr:row>51</xdr:row>
      <xdr:rowOff>20070</xdr:rowOff>
    </xdr:to>
    <xdr:pic>
      <xdr:nvPicPr>
        <xdr:cNvPr id="2" name="Imagem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7182" y="9759042"/>
          <a:ext cx="804182" cy="748053"/>
        </a:xfrm>
        <a:prstGeom prst="rect">
          <a:avLst/>
        </a:prstGeom>
        <a:solidFill>
          <a:srgbClr val="FFFFFF"/>
        </a:solid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1148534\Documents\Documentos\declaracao-dcp-2017.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a Inicial"/>
      <sheetName val="Tela 1"/>
      <sheetName val="Tela 2"/>
      <sheetName val="Tela 3"/>
      <sheetName val="Tela 4"/>
      <sheetName val="Tela 5"/>
      <sheetName val="Formulario"/>
      <sheetName val="Observações"/>
    </sheetNames>
    <sheetDataSet>
      <sheetData sheetId="0"/>
      <sheetData sheetId="1"/>
      <sheetData sheetId="2">
        <row r="64">
          <cell r="C64" t="str">
            <v>Selecionar local do lançamento:</v>
          </cell>
        </row>
        <row r="65">
          <cell r="C65" t="str">
            <v>Rede pública/Estação de tratamento de efluentes municipal</v>
          </cell>
        </row>
        <row r="66">
          <cell r="C66" t="str">
            <v>Corpo de água receptor</v>
          </cell>
        </row>
        <row r="67">
          <cell r="C67" t="str">
            <v>Estação de tratamento de efluente no próprio empreendimento</v>
          </cell>
        </row>
        <row r="68">
          <cell r="C68" t="str">
            <v>Outro.</v>
          </cell>
        </row>
        <row r="77">
          <cell r="C77" t="str">
            <v>Selecione bacia/UPGRH:</v>
          </cell>
        </row>
        <row r="78">
          <cell r="C78" t="str">
            <v xml:space="preserve">Rio Doce  - DO1 - Rio Piranga </v>
          </cell>
        </row>
        <row r="79">
          <cell r="C79" t="str">
            <v xml:space="preserve">Rio Doce  - DO2 - Rio Piracicaba </v>
          </cell>
        </row>
        <row r="80">
          <cell r="C80" t="str">
            <v xml:space="preserve">Rio Doce  - DO3 - Rio Santo Antônio </v>
          </cell>
        </row>
        <row r="81">
          <cell r="C81" t="str">
            <v xml:space="preserve">Rio Doce  - DO4 - Rio Suaçuí Grande </v>
          </cell>
        </row>
        <row r="82">
          <cell r="C82" t="str">
            <v xml:space="preserve">Rio Doce  - DO5 - Rio Caratinga </v>
          </cell>
        </row>
        <row r="83">
          <cell r="C83" t="str">
            <v>Rio Doce  - DO6 - Rio Manhuaçú</v>
          </cell>
        </row>
        <row r="84">
          <cell r="C84" t="str">
            <v xml:space="preserve">Rio Grande - GD1 - Alto Rio Grande </v>
          </cell>
        </row>
        <row r="85">
          <cell r="C85" t="str">
            <v xml:space="preserve">Rio Grande - GD2 - Rio das Mortes </v>
          </cell>
        </row>
        <row r="86">
          <cell r="C86" t="str">
            <v xml:space="preserve">Rio Grande - GD3 - Entorno do Reservatório de Furnas </v>
          </cell>
        </row>
        <row r="87">
          <cell r="C87" t="str">
            <v xml:space="preserve">Rio Grande - GD4 - Rio Verde </v>
          </cell>
        </row>
        <row r="88">
          <cell r="C88" t="str">
            <v xml:space="preserve">Rio Grande - GD5 - Rio Sapucaí </v>
          </cell>
        </row>
        <row r="89">
          <cell r="C89" t="str">
            <v xml:space="preserve">Rio Grande - GD6 - Afluentes Mineiros dos Rios Mogi-Guaçu e Pardo </v>
          </cell>
        </row>
        <row r="90">
          <cell r="C90" t="str">
            <v xml:space="preserve">Rio Grande - GD7 - Médio Rio Grande </v>
          </cell>
        </row>
        <row r="91">
          <cell r="C91" t="str">
            <v>Rio Grande - GD8 - Baixo Rio Grande</v>
          </cell>
        </row>
        <row r="92">
          <cell r="C92" t="str">
            <v xml:space="preserve">Rio Jequitinhonha - JQ1 - Alto Rio Jequitinhonha </v>
          </cell>
        </row>
        <row r="93">
          <cell r="C93" t="str">
            <v xml:space="preserve">Rio Jequitinhonha - JQ2 - Rio Araçuaí </v>
          </cell>
        </row>
        <row r="94">
          <cell r="C94" t="str">
            <v>Rio Jequitinhonha - JQ3 - Médio e Baixo Rio Jequitinhonha</v>
          </cell>
        </row>
        <row r="95">
          <cell r="C95" t="str">
            <v xml:space="preserve">Rio Paranaíba - PN1 - Alto Rio Paranaiba </v>
          </cell>
        </row>
        <row r="96">
          <cell r="C96" t="str">
            <v xml:space="preserve">Rio Paranaíba - PN2 - Rio Araguari </v>
          </cell>
        </row>
        <row r="97">
          <cell r="C97" t="str">
            <v>Rio Paranaíba - PN3 - Baixo Rio Paranaíba</v>
          </cell>
        </row>
        <row r="98">
          <cell r="C98" t="str">
            <v xml:space="preserve">Rio Paraíba do Sul - PS1 - Rios Preto e Paraibuna </v>
          </cell>
        </row>
        <row r="99">
          <cell r="C99" t="str">
            <v>Rio Paraíba do Sul - PS2 - Rios Pomba e Muriaé</v>
          </cell>
        </row>
        <row r="100">
          <cell r="C100" t="str">
            <v>Rio Pardo - PA1 - Rio Pardo</v>
          </cell>
        </row>
        <row r="101">
          <cell r="C101" t="str">
            <v>Rios Piracicaba e Jaguari - PJ1 - Rios Piracicaba e Jaguarí</v>
          </cell>
        </row>
        <row r="102">
          <cell r="C102" t="str">
            <v xml:space="preserve">Rio São Francisco - SF1 - Alto Rio São Francisco </v>
          </cell>
        </row>
        <row r="103">
          <cell r="C103" t="str">
            <v xml:space="preserve">Rio São Francisco - SF2 - Rio Pará </v>
          </cell>
        </row>
        <row r="104">
          <cell r="C104" t="str">
            <v xml:space="preserve">Rio São Francisco - SF3 - Rio Paraopeba </v>
          </cell>
        </row>
        <row r="105">
          <cell r="C105" t="str">
            <v xml:space="preserve">Rio São Francisco - SF4 - Entorno da Represa de Três Marias </v>
          </cell>
        </row>
        <row r="106">
          <cell r="C106" t="str">
            <v xml:space="preserve">Rio São Francisco - SF5 - Rio das Velhas </v>
          </cell>
        </row>
        <row r="107">
          <cell r="C107" t="str">
            <v xml:space="preserve">Rio São Francisco - SF6 - Rios Jequitaí e Pacuí </v>
          </cell>
        </row>
        <row r="108">
          <cell r="C108" t="str">
            <v xml:space="preserve">Rio São Francisco - SF7 - Rio Paracatu </v>
          </cell>
        </row>
        <row r="109">
          <cell r="C109" t="str">
            <v xml:space="preserve">Rio São Francisco - SF8 - Rio Urucuia </v>
          </cell>
        </row>
        <row r="110">
          <cell r="C110" t="str">
            <v xml:space="preserve">Rio São Francisco - SF9 - Rio Pandeiros </v>
          </cell>
        </row>
        <row r="111">
          <cell r="C111" t="str">
            <v>Rio São Francisco - SF10 - Rio Verde Grande</v>
          </cell>
        </row>
        <row r="112">
          <cell r="C112" t="str">
            <v>Rios do Leste - MU1 - Rio Mucuri</v>
          </cell>
        </row>
        <row r="113">
          <cell r="C113" t="str">
            <v>Rios do Leste - SM1 - Rio São Mateus</v>
          </cell>
        </row>
        <row r="114">
          <cell r="C114" t="str">
            <v xml:space="preserve">Rios do Leste - Rio Alcobaça ou Itanhém </v>
          </cell>
        </row>
        <row r="115">
          <cell r="C115" t="str">
            <v xml:space="preserve">Rios do Leste - Rio Buranhém </v>
          </cell>
        </row>
        <row r="116">
          <cell r="C116" t="str">
            <v xml:space="preserve">Rios do Leste - Rio Itabapoana </v>
          </cell>
        </row>
        <row r="117">
          <cell r="C117" t="str">
            <v xml:space="preserve">Rios do Leste - Rio Itapemirim </v>
          </cell>
        </row>
        <row r="118">
          <cell r="C118" t="str">
            <v xml:space="preserve">Rios do Leste - Rio Itaúnas </v>
          </cell>
        </row>
        <row r="119">
          <cell r="C119" t="str">
            <v xml:space="preserve">Rios do Leste - Rio Jucuruçu </v>
          </cell>
        </row>
        <row r="120">
          <cell r="C120" t="str">
            <v>Rios do Leste - Rio Peruíbe</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desisema.meioambiente.mg.gov.br/"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desisema.meioambiente.mg.gov.br/"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meioambiente.mg.gov.br/63-pagina-inicial/358-manifestacao-dos-municipios-com-competencia-originaria"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Y45"/>
  <sheetViews>
    <sheetView showGridLines="0" showRowColHeaders="0" topLeftCell="A67" workbookViewId="0">
      <selection activeCell="B2" sqref="B2:Q2"/>
    </sheetView>
  </sheetViews>
  <sheetFormatPr defaultColWidth="9.140625" defaultRowHeight="12.75" x14ac:dyDescent="0.2"/>
  <cols>
    <col min="1" max="1" width="2.85546875" style="23" customWidth="1"/>
    <col min="2" max="2" width="0.85546875" style="23" customWidth="1"/>
    <col min="3" max="3" width="4.85546875" style="70" customWidth="1"/>
    <col min="4" max="4" width="2.85546875" style="23" customWidth="1"/>
    <col min="5" max="5" width="9.140625" style="23"/>
    <col min="6" max="6" width="2.85546875" style="23" customWidth="1"/>
    <col min="7" max="7" width="9.140625" style="23"/>
    <col min="8" max="8" width="2.85546875" style="23" customWidth="1"/>
    <col min="9" max="10" width="3.42578125" style="23" customWidth="1"/>
    <col min="11" max="15" width="9.140625" style="23"/>
    <col min="16" max="16" width="12.85546875" style="23" customWidth="1"/>
    <col min="17" max="18" width="1.7109375" style="23" customWidth="1"/>
    <col min="19" max="19" width="9.140625" style="23" customWidth="1"/>
    <col min="20" max="16384" width="9.140625" style="23"/>
  </cols>
  <sheetData>
    <row r="2" spans="2:18" ht="30" customHeight="1" x14ac:dyDescent="0.2">
      <c r="B2" s="613" t="s">
        <v>2137</v>
      </c>
      <c r="C2" s="614"/>
      <c r="D2" s="614"/>
      <c r="E2" s="614"/>
      <c r="F2" s="614"/>
      <c r="G2" s="614"/>
      <c r="H2" s="614"/>
      <c r="I2" s="614"/>
      <c r="J2" s="614"/>
      <c r="K2" s="614"/>
      <c r="L2" s="614"/>
      <c r="M2" s="614"/>
      <c r="N2" s="614"/>
      <c r="O2" s="614"/>
      <c r="P2" s="614"/>
      <c r="Q2" s="615"/>
    </row>
    <row r="3" spans="2:18" ht="15" customHeight="1" x14ac:dyDescent="0.2">
      <c r="B3" s="223"/>
      <c r="C3" s="616"/>
      <c r="D3" s="616"/>
      <c r="E3" s="616"/>
      <c r="F3" s="616"/>
      <c r="G3" s="616"/>
      <c r="H3" s="616"/>
      <c r="I3" s="616"/>
      <c r="J3" s="616"/>
      <c r="K3" s="616"/>
      <c r="L3" s="616"/>
      <c r="M3" s="616"/>
      <c r="N3" s="616"/>
      <c r="O3" s="616"/>
      <c r="P3" s="616"/>
      <c r="Q3" s="224"/>
    </row>
    <row r="4" spans="2:18" ht="15" customHeight="1" x14ac:dyDescent="0.2">
      <c r="B4" s="223"/>
      <c r="C4" s="374" t="s">
        <v>2139</v>
      </c>
      <c r="D4" s="375"/>
      <c r="E4" s="375"/>
      <c r="F4" s="375"/>
      <c r="G4" s="375"/>
      <c r="H4" s="375"/>
      <c r="I4" s="375"/>
      <c r="J4" s="375"/>
      <c r="K4" s="375"/>
      <c r="L4" s="375"/>
      <c r="M4" s="375"/>
      <c r="N4" s="375"/>
      <c r="O4" s="375"/>
      <c r="P4" s="375"/>
      <c r="Q4" s="224"/>
    </row>
    <row r="5" spans="2:18" ht="15" customHeight="1" x14ac:dyDescent="0.2">
      <c r="B5" s="223"/>
      <c r="C5" s="373"/>
      <c r="D5" s="227"/>
      <c r="E5" s="21"/>
      <c r="F5" s="227"/>
      <c r="G5" s="21"/>
      <c r="H5" s="617"/>
      <c r="I5" s="617"/>
      <c r="J5" s="617"/>
      <c r="K5" s="617"/>
      <c r="L5" s="617"/>
      <c r="M5" s="225"/>
      <c r="N5" s="608"/>
      <c r="O5" s="608"/>
      <c r="P5" s="608"/>
      <c r="Q5" s="224"/>
    </row>
    <row r="6" spans="2:18" ht="24.95" customHeight="1" x14ac:dyDescent="0.2">
      <c r="B6" s="226"/>
      <c r="C6" s="609" t="s">
        <v>2162</v>
      </c>
      <c r="D6" s="609"/>
      <c r="E6" s="609"/>
      <c r="F6" s="609"/>
      <c r="G6" s="609"/>
      <c r="H6" s="609"/>
      <c r="I6" s="609"/>
      <c r="J6" s="609"/>
      <c r="K6" s="609"/>
      <c r="L6" s="609"/>
      <c r="M6" s="609"/>
      <c r="N6" s="609"/>
      <c r="O6" s="609"/>
      <c r="P6" s="609"/>
      <c r="Q6" s="228"/>
      <c r="R6" s="71"/>
    </row>
    <row r="7" spans="2:18" ht="24.95" customHeight="1" x14ac:dyDescent="0.2">
      <c r="B7" s="226"/>
      <c r="C7" s="610" t="s">
        <v>2140</v>
      </c>
      <c r="D7" s="610"/>
      <c r="E7" s="610"/>
      <c r="F7" s="610"/>
      <c r="G7" s="610"/>
      <c r="H7" s="610"/>
      <c r="I7" s="610"/>
      <c r="J7" s="610"/>
      <c r="K7" s="610"/>
      <c r="L7" s="610"/>
      <c r="M7" s="610"/>
      <c r="N7" s="610"/>
      <c r="O7" s="610"/>
      <c r="P7" s="610"/>
      <c r="Q7" s="228"/>
      <c r="R7" s="71"/>
    </row>
    <row r="8" spans="2:18" ht="24.95" customHeight="1" x14ac:dyDescent="0.2">
      <c r="B8" s="226"/>
      <c r="C8" s="610" t="s">
        <v>2141</v>
      </c>
      <c r="D8" s="610"/>
      <c r="E8" s="610"/>
      <c r="F8" s="610"/>
      <c r="G8" s="610"/>
      <c r="H8" s="610"/>
      <c r="I8" s="610"/>
      <c r="J8" s="610"/>
      <c r="K8" s="610"/>
      <c r="L8" s="610"/>
      <c r="M8" s="610"/>
      <c r="N8" s="610"/>
      <c r="O8" s="610"/>
      <c r="P8" s="610"/>
      <c r="Q8" s="228"/>
      <c r="R8" s="71"/>
    </row>
    <row r="9" spans="2:18" ht="24.95" customHeight="1" x14ac:dyDescent="0.2">
      <c r="B9" s="226"/>
      <c r="C9" s="610" t="s">
        <v>2142</v>
      </c>
      <c r="D9" s="610"/>
      <c r="E9" s="610"/>
      <c r="F9" s="610"/>
      <c r="G9" s="610"/>
      <c r="H9" s="610"/>
      <c r="I9" s="610"/>
      <c r="J9" s="610"/>
      <c r="K9" s="610"/>
      <c r="L9" s="610"/>
      <c r="M9" s="610"/>
      <c r="N9" s="610"/>
      <c r="O9" s="610"/>
      <c r="P9" s="610"/>
      <c r="Q9" s="228"/>
      <c r="R9" s="71"/>
    </row>
    <row r="10" spans="2:18" ht="24.95" customHeight="1" x14ac:dyDescent="0.2">
      <c r="B10" s="226"/>
      <c r="C10" s="618" t="s">
        <v>2143</v>
      </c>
      <c r="D10" s="618"/>
      <c r="E10" s="618"/>
      <c r="F10" s="618"/>
      <c r="G10" s="618"/>
      <c r="H10" s="618"/>
      <c r="I10" s="618"/>
      <c r="J10" s="618"/>
      <c r="K10" s="618"/>
      <c r="L10" s="618"/>
      <c r="M10" s="618"/>
      <c r="N10" s="618"/>
      <c r="O10" s="618"/>
      <c r="P10" s="618"/>
      <c r="Q10" s="228"/>
      <c r="R10" s="71"/>
    </row>
    <row r="11" spans="2:18" ht="24.95" customHeight="1" x14ac:dyDescent="0.2">
      <c r="B11" s="226"/>
      <c r="C11" s="610" t="s">
        <v>2144</v>
      </c>
      <c r="D11" s="610"/>
      <c r="E11" s="610"/>
      <c r="F11" s="610"/>
      <c r="G11" s="610"/>
      <c r="H11" s="610"/>
      <c r="I11" s="610"/>
      <c r="J11" s="610"/>
      <c r="K11" s="610"/>
      <c r="L11" s="610"/>
      <c r="M11" s="610"/>
      <c r="N11" s="610"/>
      <c r="O11" s="610"/>
      <c r="P11" s="610"/>
      <c r="Q11" s="228"/>
      <c r="R11" s="71"/>
    </row>
    <row r="12" spans="2:18" ht="24.95" customHeight="1" x14ac:dyDescent="0.2">
      <c r="B12" s="226"/>
      <c r="C12" s="610" t="s">
        <v>2145</v>
      </c>
      <c r="D12" s="610"/>
      <c r="E12" s="610"/>
      <c r="F12" s="610"/>
      <c r="G12" s="610"/>
      <c r="H12" s="610"/>
      <c r="I12" s="610"/>
      <c r="J12" s="610"/>
      <c r="K12" s="610"/>
      <c r="L12" s="610"/>
      <c r="M12" s="610"/>
      <c r="N12" s="610"/>
      <c r="O12" s="610"/>
      <c r="P12" s="610"/>
      <c r="Q12" s="228"/>
      <c r="R12" s="71"/>
    </row>
    <row r="13" spans="2:18" ht="24.95" customHeight="1" x14ac:dyDescent="0.2">
      <c r="B13" s="226"/>
      <c r="C13" s="610" t="s">
        <v>2146</v>
      </c>
      <c r="D13" s="610"/>
      <c r="E13" s="610"/>
      <c r="F13" s="610"/>
      <c r="G13" s="610"/>
      <c r="H13" s="610"/>
      <c r="I13" s="610"/>
      <c r="J13" s="610"/>
      <c r="K13" s="610"/>
      <c r="L13" s="610"/>
      <c r="M13" s="610"/>
      <c r="N13" s="610"/>
      <c r="O13" s="610"/>
      <c r="P13" s="610"/>
      <c r="Q13" s="228"/>
      <c r="R13" s="71"/>
    </row>
    <row r="14" spans="2:18" ht="24.95" customHeight="1" x14ac:dyDescent="0.2">
      <c r="B14" s="226"/>
      <c r="C14" s="610" t="s">
        <v>2147</v>
      </c>
      <c r="D14" s="610"/>
      <c r="E14" s="610"/>
      <c r="F14" s="610"/>
      <c r="G14" s="610"/>
      <c r="H14" s="610"/>
      <c r="I14" s="610"/>
      <c r="J14" s="610"/>
      <c r="K14" s="610"/>
      <c r="L14" s="610"/>
      <c r="M14" s="610"/>
      <c r="N14" s="610"/>
      <c r="O14" s="610"/>
      <c r="P14" s="610"/>
      <c r="Q14" s="228"/>
      <c r="R14" s="71"/>
    </row>
    <row r="15" spans="2:18" ht="24.95" customHeight="1" x14ac:dyDescent="0.2">
      <c r="B15" s="226"/>
      <c r="C15" s="612" t="s">
        <v>2314</v>
      </c>
      <c r="D15" s="612"/>
      <c r="E15" s="612"/>
      <c r="F15" s="612"/>
      <c r="G15" s="612"/>
      <c r="H15" s="612"/>
      <c r="I15" s="612"/>
      <c r="J15" s="612"/>
      <c r="K15" s="612"/>
      <c r="L15" s="612"/>
      <c r="M15" s="612"/>
      <c r="N15" s="612"/>
      <c r="O15" s="612"/>
      <c r="P15" s="612"/>
      <c r="Q15" s="228"/>
      <c r="R15" s="71"/>
    </row>
    <row r="16" spans="2:18" ht="24.95" customHeight="1" x14ac:dyDescent="0.2">
      <c r="B16" s="226"/>
      <c r="C16" s="610" t="s">
        <v>2313</v>
      </c>
      <c r="D16" s="610"/>
      <c r="E16" s="610"/>
      <c r="F16" s="610"/>
      <c r="G16" s="610"/>
      <c r="H16" s="610"/>
      <c r="I16" s="610"/>
      <c r="J16" s="610"/>
      <c r="K16" s="610"/>
      <c r="L16" s="610"/>
      <c r="M16" s="610"/>
      <c r="N16" s="610"/>
      <c r="O16" s="610"/>
      <c r="P16" s="610"/>
      <c r="Q16" s="228"/>
      <c r="R16" s="71"/>
    </row>
    <row r="17" spans="2:25" ht="24.95" customHeight="1" x14ac:dyDescent="0.2">
      <c r="B17" s="226"/>
      <c r="C17" s="610" t="s">
        <v>2312</v>
      </c>
      <c r="D17" s="610"/>
      <c r="E17" s="610"/>
      <c r="F17" s="610"/>
      <c r="G17" s="610"/>
      <c r="H17" s="610"/>
      <c r="I17" s="610"/>
      <c r="J17" s="610"/>
      <c r="K17" s="610"/>
      <c r="L17" s="610"/>
      <c r="M17" s="610"/>
      <c r="N17" s="610"/>
      <c r="O17" s="610"/>
      <c r="P17" s="610"/>
      <c r="Q17" s="228"/>
      <c r="R17" s="71"/>
    </row>
    <row r="18" spans="2:25" ht="24.95" customHeight="1" x14ac:dyDescent="0.2">
      <c r="B18" s="226"/>
      <c r="C18" s="610" t="s">
        <v>2326</v>
      </c>
      <c r="D18" s="610"/>
      <c r="E18" s="610"/>
      <c r="F18" s="610"/>
      <c r="G18" s="610"/>
      <c r="H18" s="610"/>
      <c r="I18" s="610"/>
      <c r="J18" s="610"/>
      <c r="K18" s="610"/>
      <c r="L18" s="610"/>
      <c r="M18" s="610"/>
      <c r="N18" s="610"/>
      <c r="O18" s="610"/>
      <c r="P18" s="610"/>
      <c r="Q18" s="228"/>
      <c r="R18" s="71"/>
    </row>
    <row r="19" spans="2:25" ht="15" customHeight="1" x14ac:dyDescent="0.2">
      <c r="B19" s="226"/>
      <c r="C19" s="166"/>
      <c r="D19" s="227"/>
      <c r="E19" s="21"/>
      <c r="F19" s="227"/>
      <c r="G19" s="21"/>
      <c r="H19" s="21"/>
      <c r="I19" s="21"/>
      <c r="J19" s="21"/>
      <c r="K19" s="113"/>
      <c r="L19" s="372"/>
      <c r="M19" s="225"/>
      <c r="N19" s="608"/>
      <c r="O19" s="608"/>
      <c r="P19" s="608"/>
      <c r="Q19" s="228"/>
      <c r="R19" s="71"/>
    </row>
    <row r="20" spans="2:25" ht="123" customHeight="1" x14ac:dyDescent="0.2">
      <c r="B20" s="226"/>
      <c r="C20" s="611" t="s">
        <v>2163</v>
      </c>
      <c r="D20" s="611"/>
      <c r="E20" s="611"/>
      <c r="F20" s="611"/>
      <c r="G20" s="611"/>
      <c r="H20" s="611"/>
      <c r="I20" s="611"/>
      <c r="J20" s="611"/>
      <c r="K20" s="611"/>
      <c r="L20" s="611"/>
      <c r="M20" s="611"/>
      <c r="N20" s="611"/>
      <c r="O20" s="611"/>
      <c r="P20" s="611"/>
      <c r="Q20" s="228"/>
      <c r="R20" s="71"/>
    </row>
    <row r="21" spans="2:25" ht="34.5" customHeight="1" x14ac:dyDescent="0.2">
      <c r="B21" s="226"/>
      <c r="C21" s="609" t="s">
        <v>2148</v>
      </c>
      <c r="D21" s="609"/>
      <c r="E21" s="609"/>
      <c r="F21" s="609"/>
      <c r="G21" s="609"/>
      <c r="H21" s="609"/>
      <c r="I21" s="609"/>
      <c r="J21" s="609"/>
      <c r="K21" s="609"/>
      <c r="L21" s="609"/>
      <c r="M21" s="609"/>
      <c r="N21" s="609"/>
      <c r="O21" s="609"/>
      <c r="P21" s="609"/>
      <c r="Q21" s="228"/>
      <c r="R21" s="71"/>
    </row>
    <row r="22" spans="2:25" ht="15" customHeight="1" x14ac:dyDescent="0.2">
      <c r="B22" s="226"/>
      <c r="C22" s="166"/>
      <c r="D22" s="227"/>
      <c r="E22" s="21"/>
      <c r="F22" s="227"/>
      <c r="G22" s="21"/>
      <c r="H22" s="21"/>
      <c r="I22" s="21"/>
      <c r="J22" s="21"/>
      <c r="K22" s="113"/>
      <c r="L22" s="372"/>
      <c r="M22" s="372"/>
      <c r="N22" s="372"/>
      <c r="O22" s="372"/>
      <c r="P22" s="372"/>
      <c r="Q22" s="228"/>
      <c r="R22" s="71"/>
    </row>
    <row r="23" spans="2:25" ht="15" customHeight="1" x14ac:dyDescent="0.2">
      <c r="B23" s="226"/>
      <c r="C23" s="166"/>
      <c r="D23" s="604"/>
      <c r="E23" s="604"/>
      <c r="F23" s="604"/>
      <c r="G23" s="604"/>
      <c r="H23" s="604"/>
      <c r="I23" s="604"/>
      <c r="J23" s="604"/>
      <c r="K23" s="604"/>
      <c r="L23" s="604"/>
      <c r="M23" s="604"/>
      <c r="N23" s="604"/>
      <c r="O23" s="604"/>
      <c r="P23" s="604"/>
      <c r="Q23" s="228"/>
      <c r="R23" s="71"/>
    </row>
    <row r="24" spans="2:25" ht="15" customHeight="1" x14ac:dyDescent="0.2">
      <c r="B24" s="226"/>
      <c r="C24" s="166"/>
      <c r="D24" s="227"/>
      <c r="E24" s="21"/>
      <c r="F24" s="227"/>
      <c r="G24" s="21"/>
      <c r="H24" s="21"/>
      <c r="I24" s="21"/>
      <c r="J24" s="21"/>
      <c r="K24" s="113"/>
      <c r="L24" s="372"/>
      <c r="M24" s="225"/>
      <c r="N24" s="164"/>
      <c r="O24" s="164"/>
      <c r="P24" s="164"/>
      <c r="Q24" s="228"/>
      <c r="R24" s="71"/>
      <c r="S24" s="77"/>
      <c r="T24" s="77"/>
      <c r="U24" s="77"/>
      <c r="V24" s="77"/>
      <c r="W24" s="77"/>
      <c r="X24" s="77"/>
      <c r="Y24" s="77"/>
    </row>
    <row r="25" spans="2:25" ht="15" customHeight="1" x14ac:dyDescent="0.2">
      <c r="B25" s="226"/>
      <c r="C25" s="166"/>
      <c r="D25" s="227"/>
      <c r="E25" s="21"/>
      <c r="F25" s="227"/>
      <c r="G25" s="21"/>
      <c r="H25" s="21"/>
      <c r="I25" s="21"/>
      <c r="J25" s="21"/>
      <c r="K25" s="113"/>
      <c r="L25" s="372"/>
      <c r="M25" s="372"/>
      <c r="N25" s="372"/>
      <c r="O25" s="372"/>
      <c r="P25" s="372"/>
      <c r="Q25" s="228"/>
      <c r="R25" s="71"/>
    </row>
    <row r="26" spans="2:25" ht="15" customHeight="1" x14ac:dyDescent="0.2">
      <c r="B26" s="226"/>
      <c r="C26" s="166"/>
      <c r="D26" s="227"/>
      <c r="E26" s="21"/>
      <c r="F26" s="227"/>
      <c r="G26" s="21"/>
      <c r="H26" s="21"/>
      <c r="I26" s="21"/>
      <c r="J26" s="21"/>
      <c r="K26" s="113"/>
      <c r="L26" s="372"/>
      <c r="M26" s="372"/>
      <c r="N26" s="372"/>
      <c r="O26" s="372"/>
      <c r="P26" s="372"/>
      <c r="Q26" s="228"/>
      <c r="R26" s="71"/>
    </row>
    <row r="27" spans="2:25" ht="15" customHeight="1" x14ac:dyDescent="0.2">
      <c r="B27" s="226"/>
      <c r="C27" s="166"/>
      <c r="D27" s="604"/>
      <c r="E27" s="604"/>
      <c r="F27" s="604"/>
      <c r="G27" s="604"/>
      <c r="H27" s="604"/>
      <c r="I27" s="604"/>
      <c r="J27" s="604"/>
      <c r="K27" s="604"/>
      <c r="L27" s="604"/>
      <c r="M27" s="604"/>
      <c r="N27" s="604"/>
      <c r="O27" s="604"/>
      <c r="P27" s="604"/>
      <c r="Q27" s="228"/>
      <c r="R27" s="71"/>
    </row>
    <row r="28" spans="2:25" ht="15" customHeight="1" x14ac:dyDescent="0.2">
      <c r="B28" s="226"/>
      <c r="C28" s="166"/>
      <c r="D28" s="227"/>
      <c r="E28" s="21"/>
      <c r="F28" s="227"/>
      <c r="G28" s="21"/>
      <c r="H28" s="21"/>
      <c r="I28" s="21"/>
      <c r="J28" s="21"/>
      <c r="K28" s="113"/>
      <c r="L28" s="372"/>
      <c r="M28" s="225"/>
      <c r="N28" s="608"/>
      <c r="O28" s="608"/>
      <c r="P28" s="608"/>
      <c r="Q28" s="228"/>
      <c r="R28" s="71"/>
    </row>
    <row r="29" spans="2:25" ht="15" customHeight="1" x14ac:dyDescent="0.2">
      <c r="B29" s="226"/>
      <c r="C29" s="166"/>
      <c r="D29" s="227"/>
      <c r="E29" s="21"/>
      <c r="F29" s="227"/>
      <c r="G29" s="21"/>
      <c r="H29" s="21"/>
      <c r="I29" s="21"/>
      <c r="J29" s="21"/>
      <c r="K29" s="113"/>
      <c r="L29" s="372"/>
      <c r="M29" s="372"/>
      <c r="N29" s="372"/>
      <c r="O29" s="372"/>
      <c r="P29" s="372"/>
      <c r="Q29" s="228"/>
      <c r="R29" s="71"/>
    </row>
    <row r="30" spans="2:25" ht="15" customHeight="1" x14ac:dyDescent="0.2">
      <c r="B30" s="226"/>
      <c r="C30" s="166"/>
      <c r="D30" s="604"/>
      <c r="E30" s="604"/>
      <c r="F30" s="604"/>
      <c r="G30" s="604"/>
      <c r="H30" s="604"/>
      <c r="I30" s="604"/>
      <c r="J30" s="604"/>
      <c r="K30" s="604"/>
      <c r="L30" s="604"/>
      <c r="M30" s="604"/>
      <c r="N30" s="604"/>
      <c r="O30" s="604"/>
      <c r="P30" s="604"/>
      <c r="Q30" s="228"/>
      <c r="R30" s="71"/>
    </row>
    <row r="31" spans="2:25" ht="5.0999999999999996" customHeight="1" x14ac:dyDescent="0.2">
      <c r="B31" s="226"/>
      <c r="C31" s="166"/>
      <c r="D31" s="227"/>
      <c r="E31" s="21"/>
      <c r="F31" s="227"/>
      <c r="G31" s="21"/>
      <c r="H31" s="21"/>
      <c r="I31" s="21"/>
      <c r="J31" s="21"/>
      <c r="K31" s="113"/>
      <c r="L31" s="372"/>
      <c r="M31" s="372"/>
      <c r="N31" s="372"/>
      <c r="O31" s="372"/>
      <c r="P31" s="372"/>
      <c r="Q31" s="228"/>
      <c r="R31" s="71"/>
    </row>
    <row r="32" spans="2:25" ht="15" customHeight="1" x14ac:dyDescent="0.2">
      <c r="B32" s="226"/>
      <c r="C32" s="166"/>
      <c r="D32" s="604"/>
      <c r="E32" s="604"/>
      <c r="F32" s="604"/>
      <c r="G32" s="604"/>
      <c r="H32" s="604"/>
      <c r="I32" s="604"/>
      <c r="J32" s="604"/>
      <c r="K32" s="604"/>
      <c r="L32" s="604"/>
      <c r="M32" s="604"/>
      <c r="N32" s="604"/>
      <c r="O32" s="604"/>
      <c r="P32" s="604"/>
      <c r="Q32" s="228"/>
      <c r="R32" s="71"/>
    </row>
    <row r="33" spans="2:18" ht="15" customHeight="1" x14ac:dyDescent="0.2">
      <c r="B33" s="226"/>
      <c r="C33" s="166"/>
      <c r="D33" s="227"/>
      <c r="E33" s="21"/>
      <c r="F33" s="227"/>
      <c r="G33" s="21"/>
      <c r="H33" s="21"/>
      <c r="I33" s="21"/>
      <c r="J33" s="21"/>
      <c r="K33" s="113"/>
      <c r="L33" s="372"/>
      <c r="M33" s="225"/>
      <c r="N33" s="608"/>
      <c r="O33" s="608"/>
      <c r="P33" s="608"/>
      <c r="Q33" s="228"/>
      <c r="R33" s="71"/>
    </row>
    <row r="34" spans="2:18" ht="5.0999999999999996" customHeight="1" x14ac:dyDescent="0.2">
      <c r="B34" s="226"/>
      <c r="C34" s="166"/>
      <c r="D34" s="227"/>
      <c r="E34" s="21"/>
      <c r="F34" s="227"/>
      <c r="G34" s="21"/>
      <c r="H34" s="21"/>
      <c r="I34" s="21"/>
      <c r="J34" s="21"/>
      <c r="K34" s="113"/>
      <c r="L34" s="372"/>
      <c r="M34" s="372"/>
      <c r="N34" s="372"/>
      <c r="O34" s="372"/>
      <c r="P34" s="372"/>
      <c r="Q34" s="228"/>
      <c r="R34" s="71"/>
    </row>
    <row r="35" spans="2:18" ht="15" customHeight="1" x14ac:dyDescent="0.2">
      <c r="B35" s="226"/>
      <c r="C35" s="166"/>
      <c r="D35" s="604"/>
      <c r="E35" s="604"/>
      <c r="F35" s="604"/>
      <c r="G35" s="604"/>
      <c r="H35" s="604"/>
      <c r="I35" s="604"/>
      <c r="J35" s="604"/>
      <c r="K35" s="604"/>
      <c r="L35" s="604"/>
      <c r="M35" s="604"/>
      <c r="N35" s="604"/>
      <c r="O35" s="604"/>
      <c r="P35" s="604"/>
      <c r="Q35" s="228"/>
      <c r="R35" s="71"/>
    </row>
    <row r="36" spans="2:18" ht="15" customHeight="1" x14ac:dyDescent="0.2">
      <c r="B36" s="226"/>
      <c r="C36" s="166"/>
      <c r="D36" s="227"/>
      <c r="E36" s="21"/>
      <c r="F36" s="227"/>
      <c r="G36" s="21"/>
      <c r="H36" s="21"/>
      <c r="I36" s="21"/>
      <c r="J36" s="21"/>
      <c r="K36" s="113"/>
      <c r="L36" s="372"/>
      <c r="M36" s="225"/>
      <c r="N36" s="608"/>
      <c r="O36" s="608"/>
      <c r="P36" s="608"/>
      <c r="Q36" s="228"/>
      <c r="R36" s="71"/>
    </row>
    <row r="37" spans="2:18" ht="5.0999999999999996" customHeight="1" x14ac:dyDescent="0.2">
      <c r="B37" s="226"/>
      <c r="C37" s="166"/>
      <c r="D37" s="227"/>
      <c r="E37" s="21"/>
      <c r="F37" s="227"/>
      <c r="G37" s="21"/>
      <c r="H37" s="21"/>
      <c r="I37" s="21"/>
      <c r="J37" s="21"/>
      <c r="K37" s="113"/>
      <c r="L37" s="372"/>
      <c r="M37" s="372"/>
      <c r="N37" s="372"/>
      <c r="O37" s="372"/>
      <c r="P37" s="372"/>
      <c r="Q37" s="228"/>
      <c r="R37" s="71"/>
    </row>
    <row r="38" spans="2:18" ht="15" customHeight="1" x14ac:dyDescent="0.2">
      <c r="B38" s="226"/>
      <c r="C38" s="229"/>
      <c r="D38" s="604"/>
      <c r="E38" s="604"/>
      <c r="F38" s="604"/>
      <c r="G38" s="604"/>
      <c r="H38" s="604"/>
      <c r="I38" s="604"/>
      <c r="J38" s="604"/>
      <c r="K38" s="604"/>
      <c r="L38" s="604"/>
      <c r="M38" s="604"/>
      <c r="N38" s="604"/>
      <c r="O38" s="604"/>
      <c r="P38" s="604"/>
      <c r="Q38" s="228"/>
      <c r="R38" s="71"/>
    </row>
    <row r="39" spans="2:18" ht="15" customHeight="1" x14ac:dyDescent="0.2">
      <c r="B39" s="226"/>
      <c r="C39" s="229"/>
      <c r="D39" s="227"/>
      <c r="E39" s="21"/>
      <c r="F39" s="227"/>
      <c r="G39" s="21"/>
      <c r="H39" s="21"/>
      <c r="I39" s="21"/>
      <c r="J39" s="21"/>
      <c r="K39" s="113"/>
      <c r="L39" s="372"/>
      <c r="M39" s="372"/>
      <c r="N39" s="372"/>
      <c r="O39" s="372"/>
      <c r="P39" s="372"/>
      <c r="Q39" s="228"/>
      <c r="R39" s="71"/>
    </row>
    <row r="40" spans="2:18" ht="15" customHeight="1" x14ac:dyDescent="0.2">
      <c r="B40" s="226"/>
      <c r="C40" s="166"/>
      <c r="D40" s="604"/>
      <c r="E40" s="604"/>
      <c r="F40" s="604"/>
      <c r="G40" s="604"/>
      <c r="H40" s="604"/>
      <c r="I40" s="604"/>
      <c r="J40" s="604"/>
      <c r="K40" s="604"/>
      <c r="L40" s="604"/>
      <c r="M40" s="604"/>
      <c r="N40" s="604"/>
      <c r="O40" s="604"/>
      <c r="P40" s="604"/>
      <c r="Q40" s="228"/>
      <c r="R40" s="71"/>
    </row>
    <row r="41" spans="2:18" ht="5.0999999999999996" customHeight="1" x14ac:dyDescent="0.2">
      <c r="B41" s="226"/>
      <c r="C41" s="166"/>
      <c r="D41" s="227"/>
      <c r="E41" s="21"/>
      <c r="F41" s="227"/>
      <c r="G41" s="21"/>
      <c r="H41" s="21"/>
      <c r="I41" s="21"/>
      <c r="J41" s="21"/>
      <c r="K41" s="113"/>
      <c r="L41" s="372"/>
      <c r="M41" s="372"/>
      <c r="N41" s="372"/>
      <c r="O41" s="372"/>
      <c r="P41" s="372"/>
      <c r="Q41" s="228"/>
      <c r="R41" s="71"/>
    </row>
    <row r="42" spans="2:18" ht="15" customHeight="1" x14ac:dyDescent="0.2">
      <c r="B42" s="226"/>
      <c r="C42" s="607" t="s">
        <v>2454</v>
      </c>
      <c r="D42" s="607"/>
      <c r="E42" s="607"/>
      <c r="F42" s="607"/>
      <c r="G42" s="607"/>
      <c r="H42" s="607"/>
      <c r="I42" s="607"/>
      <c r="J42" s="607"/>
      <c r="K42" s="607"/>
      <c r="L42" s="607"/>
      <c r="M42" s="607"/>
      <c r="N42" s="607"/>
      <c r="O42" s="607"/>
      <c r="P42" s="607"/>
      <c r="Q42" s="228"/>
      <c r="R42" s="71"/>
    </row>
    <row r="43" spans="2:18" ht="5.0999999999999996" customHeight="1" x14ac:dyDescent="0.2">
      <c r="B43" s="226"/>
      <c r="C43" s="133"/>
      <c r="D43" s="227"/>
      <c r="E43" s="21"/>
      <c r="F43" s="227"/>
      <c r="G43" s="21"/>
      <c r="H43" s="21"/>
      <c r="I43" s="21"/>
      <c r="J43" s="21"/>
      <c r="K43" s="113"/>
      <c r="L43" s="372"/>
      <c r="M43" s="372"/>
      <c r="N43" s="372"/>
      <c r="O43" s="372"/>
      <c r="P43" s="372"/>
      <c r="Q43" s="228"/>
      <c r="R43" s="71"/>
    </row>
    <row r="44" spans="2:18" ht="15" customHeight="1" thickBot="1" x14ac:dyDescent="0.3">
      <c r="B44" s="238"/>
      <c r="C44" s="239"/>
      <c r="D44" s="605"/>
      <c r="E44" s="605"/>
      <c r="F44" s="605"/>
      <c r="G44" s="605"/>
      <c r="H44" s="605"/>
      <c r="I44" s="605"/>
      <c r="J44" s="605"/>
      <c r="K44" s="605"/>
      <c r="L44" s="605"/>
      <c r="M44" s="605"/>
      <c r="N44" s="606"/>
      <c r="O44" s="606"/>
      <c r="P44" s="606"/>
      <c r="Q44" s="376"/>
    </row>
    <row r="45" spans="2:18" ht="2.1" customHeight="1" thickBot="1" x14ac:dyDescent="0.25">
      <c r="B45" s="66"/>
      <c r="C45" s="67"/>
      <c r="D45" s="68"/>
      <c r="E45" s="68"/>
      <c r="F45" s="68"/>
      <c r="G45" s="68"/>
      <c r="H45" s="68"/>
      <c r="I45" s="68"/>
      <c r="J45" s="68"/>
      <c r="K45" s="68"/>
      <c r="L45" s="68"/>
      <c r="M45" s="68"/>
      <c r="N45" s="68"/>
      <c r="O45" s="68"/>
      <c r="P45" s="68"/>
      <c r="Q45" s="69"/>
    </row>
  </sheetData>
  <sheetProtection algorithmName="SHA-512" hashValue="HDKP1dYc9dkUK4kfEkZhgSQa1kFpOteeZqY9EoItCvBK0RkeUJgOlS+rlLOGlRdjXclkAbTxS0cYeMviUS0f8g==" saltValue="PLycUR57UFscb0/kuOd1FQ==" spinCount="100000" sheet="1" objects="1" scenarios="1"/>
  <mergeCells count="33">
    <mergeCell ref="B2:Q2"/>
    <mergeCell ref="C3:P3"/>
    <mergeCell ref="H5:L5"/>
    <mergeCell ref="N5:P5"/>
    <mergeCell ref="C11:P11"/>
    <mergeCell ref="C6:P6"/>
    <mergeCell ref="C7:P7"/>
    <mergeCell ref="C8:P8"/>
    <mergeCell ref="C9:P9"/>
    <mergeCell ref="C10:P10"/>
    <mergeCell ref="C21:P21"/>
    <mergeCell ref="C12:P12"/>
    <mergeCell ref="C13:P13"/>
    <mergeCell ref="C14:P14"/>
    <mergeCell ref="C16:P16"/>
    <mergeCell ref="C17:P17"/>
    <mergeCell ref="C20:P20"/>
    <mergeCell ref="N19:P19"/>
    <mergeCell ref="C18:P18"/>
    <mergeCell ref="C15:P15"/>
    <mergeCell ref="D35:P35"/>
    <mergeCell ref="D44:M44"/>
    <mergeCell ref="N44:P44"/>
    <mergeCell ref="C42:P42"/>
    <mergeCell ref="D23:P23"/>
    <mergeCell ref="N36:P36"/>
    <mergeCell ref="D38:P38"/>
    <mergeCell ref="D40:P40"/>
    <mergeCell ref="D27:P27"/>
    <mergeCell ref="N28:P28"/>
    <mergeCell ref="D30:P30"/>
    <mergeCell ref="D32:P32"/>
    <mergeCell ref="N33:P33"/>
  </mergeCells>
  <hyperlinks>
    <hyperlink ref="C7:P7" location="'TELA 1'!Area_de_impressao" display="- Tela 1: Módulo 1. Critérios locacionais de enquadramento;" xr:uid="{00000000-0004-0000-0000-000000000000}"/>
    <hyperlink ref="C8:P8" location="'TELA 2'!Area_de_impressao" display="- Tela 2: Módulo 2. Fatores de restrição ou vedação e Módulo 3. Outras intervenções;" xr:uid="{00000000-0004-0000-0000-000001000000}"/>
    <hyperlink ref="C9:P9" location="'TELA 3'!Area_de_impressao" display="- Tela 3: Módulo 4. Classificação das atividades." xr:uid="{00000000-0004-0000-0000-000002000000}"/>
    <hyperlink ref="C11:P11" location="'Tela 4 - LAS Cadastro'!Area_de_impressao" display="- Tela 4: LAS Cadastro;" xr:uid="{00000000-0004-0000-0000-000003000000}"/>
    <hyperlink ref="C12:P12" location="'Tela 5 - LAS RAS'!Area_de_impressao" display="- Tela 5: LAS RAS;" xr:uid="{00000000-0004-0000-0000-000004000000}"/>
    <hyperlink ref="C13:P13" location="'Tela 6 - LA'!Area_de_impressao" display="- Tela 6: Licenciamento Ambiental Concomitante (LAC) ou Trifásico (LAT);" xr:uid="{00000000-0004-0000-0000-000005000000}"/>
    <hyperlink ref="C14:P14" location="'Tela 7 - Renovação'!Area_de_impressao" display="- Tela 7 – Renovação (de licenças de operação)." xr:uid="{00000000-0004-0000-0000-000006000000}"/>
    <hyperlink ref="C16:P16" location="'Tela 9 - Documentos'!Area_de_impressao" display="A Tela 9 traz a relação de documentos para formalização do processo de LAS Cadastro." xr:uid="{00000000-0004-0000-0000-000007000000}"/>
    <hyperlink ref="C17:P17" location="'Tela 10 - Dispensa'!Area_de_impressao" display="A Tela 10 apresenta as informações necessárias para emissão da Declaração de Dispensa de Licenciamento Ambiental." xr:uid="{00000000-0004-0000-0000-000008000000}"/>
    <hyperlink ref="C18:P18" location="'Tela 11- Adicionais'!Area_de_impressao" display="A Tela 11 apresenta um quadro para listar as atividades ou informaçoes adicionais do empreendimento." xr:uid="{00000000-0004-0000-0000-000009000000}"/>
    <hyperlink ref="C15:P15" location="'Tela 8 - Transporte'!Area_de_impressao" display="- Tela 8: LAS Cadastro para Transporte rodoviário de produtos e resíduos perigosos (F-02-01-1)" xr:uid="{00000000-0004-0000-0000-00000A000000}"/>
  </hyperlinks>
  <pageMargins left="0.39370078740157483" right="0.39370078740157483" top="0.39370078740157483" bottom="0.39370078740157483" header="0.31496062992125984" footer="0.31496062992125984"/>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O60"/>
  <sheetViews>
    <sheetView showGridLines="0" showRowColHeaders="0" workbookViewId="0">
      <selection activeCell="D55" sqref="D55:AG55"/>
    </sheetView>
  </sheetViews>
  <sheetFormatPr defaultColWidth="9.140625" defaultRowHeight="15" x14ac:dyDescent="0.25"/>
  <cols>
    <col min="1" max="1" width="2.85546875" style="9" customWidth="1"/>
    <col min="2" max="2" width="0.85546875" style="9" customWidth="1"/>
    <col min="3" max="3" width="2.85546875" style="9" customWidth="1"/>
    <col min="4" max="5" width="2.85546875" style="78" customWidth="1"/>
    <col min="6" max="33" width="2.85546875" style="9" customWidth="1"/>
    <col min="34" max="34" width="0.85546875" style="9" customWidth="1"/>
    <col min="35" max="40" width="9.140625" style="9"/>
    <col min="41" max="41" width="10.42578125" style="9" customWidth="1"/>
    <col min="42" max="16384" width="9.140625" style="9"/>
  </cols>
  <sheetData>
    <row r="1" spans="2:34" ht="10.5" customHeight="1" thickBot="1" x14ac:dyDescent="0.3"/>
    <row r="2" spans="2:34" s="118" customFormat="1" x14ac:dyDescent="0.25">
      <c r="B2" s="934" t="s">
        <v>2014</v>
      </c>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6"/>
    </row>
    <row r="3" spans="2:34" ht="2.1" customHeight="1" x14ac:dyDescent="0.25">
      <c r="B3" s="230"/>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2"/>
    </row>
    <row r="4" spans="2:34" x14ac:dyDescent="0.25">
      <c r="B4" s="146"/>
      <c r="C4" s="20" t="s">
        <v>1922</v>
      </c>
      <c r="D4" s="384"/>
      <c r="E4" s="384"/>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147"/>
    </row>
    <row r="5" spans="2:34" x14ac:dyDescent="0.25">
      <c r="B5" s="146"/>
      <c r="C5" s="937" t="s">
        <v>1790</v>
      </c>
      <c r="D5" s="937"/>
      <c r="E5" s="937"/>
      <c r="F5" s="937"/>
      <c r="G5" s="937"/>
      <c r="H5" s="937"/>
      <c r="I5" s="938" t="str">
        <f>IF('Tela 4 - LAS Cadastro'!L7&lt;&gt;"",'Tela 4 - LAS Cadastro'!L7,IF('Tela 5 - LAS RAS'!L7&lt;&gt;"",'Tela 5 - LAS RAS'!L7,IF('Tela 6 - LA'!L7&lt;&gt;"",'Tela 6 - LA'!L7,IF('Tela 7 - Renovação'!L7&lt;&gt;"",'Tela 7 - Renovação'!L7,""))))</f>
        <v/>
      </c>
      <c r="J5" s="938"/>
      <c r="K5" s="938"/>
      <c r="L5" s="938"/>
      <c r="M5" s="938"/>
      <c r="N5" s="938"/>
      <c r="O5" s="938"/>
      <c r="P5" s="938"/>
      <c r="Q5" s="938"/>
      <c r="R5" s="938"/>
      <c r="S5" s="938"/>
      <c r="T5" s="938"/>
      <c r="U5" s="938"/>
      <c r="V5" s="938"/>
      <c r="W5" s="938"/>
      <c r="X5" s="938"/>
      <c r="Y5" s="938"/>
      <c r="Z5" s="938"/>
      <c r="AA5" s="938"/>
      <c r="AB5" s="938"/>
      <c r="AC5" s="938"/>
      <c r="AD5" s="938"/>
      <c r="AE5" s="938"/>
      <c r="AF5" s="938"/>
      <c r="AG5" s="938"/>
      <c r="AH5" s="147"/>
    </row>
    <row r="6" spans="2:34" x14ac:dyDescent="0.25">
      <c r="B6" s="146"/>
      <c r="C6" s="937" t="s">
        <v>1791</v>
      </c>
      <c r="D6" s="937"/>
      <c r="E6" s="937"/>
      <c r="F6" s="937"/>
      <c r="G6" s="937"/>
      <c r="H6" s="937"/>
      <c r="I6" s="939" t="str">
        <f>IF('Tela 4 - LAS Cadastro'!M19&lt;&gt;"",'Tela 4 - LAS Cadastro'!M19,IF('Tela 5 - LAS RAS'!M19&lt;&gt;"",'Tela 5 - LAS RAS'!M19,IF('Tela 6 - LA'!M19&lt;&gt;"",'Tela 6 - LA'!M19,IF('Tela 7 - Renovação'!M19&lt;&gt;"",'Tela 7 - Renovação'!M19,""))))</f>
        <v/>
      </c>
      <c r="J6" s="939"/>
      <c r="K6" s="939"/>
      <c r="L6" s="939"/>
      <c r="M6" s="939"/>
      <c r="N6" s="939"/>
      <c r="O6" s="939"/>
      <c r="P6" s="939"/>
      <c r="Q6" s="939"/>
      <c r="R6" s="939"/>
      <c r="S6" s="939"/>
      <c r="T6" s="939"/>
      <c r="U6" s="939"/>
      <c r="V6" s="939"/>
      <c r="W6" s="939"/>
      <c r="X6" s="939"/>
      <c r="Y6" s="939"/>
      <c r="Z6" s="939"/>
      <c r="AA6" s="939"/>
      <c r="AB6" s="939"/>
      <c r="AC6" s="939"/>
      <c r="AD6" s="939"/>
      <c r="AE6" s="939"/>
      <c r="AF6" s="939"/>
      <c r="AG6" s="939"/>
      <c r="AH6" s="147"/>
    </row>
    <row r="7" spans="2:34" x14ac:dyDescent="0.25">
      <c r="B7" s="146"/>
      <c r="C7" s="937" t="s">
        <v>307</v>
      </c>
      <c r="D7" s="937"/>
      <c r="E7" s="937"/>
      <c r="F7" s="937"/>
      <c r="G7" s="937"/>
      <c r="H7" s="937"/>
      <c r="I7" s="942" t="str">
        <f>IF('Tela 4 - LAS Cadastro'!V24&lt;&gt;"",'Tela 4 - LAS Cadastro'!V24,IF('Tela 5 - LAS RAS'!V24&lt;&gt;"",'Tela 5 - LAS RAS'!V24,IF('Tela 6 - LA'!V24&lt;&gt;"",'Tela 6 - LA'!V24,IF('Tela 7 - Renovação'!V24&lt;&gt;"",'Tela 7 - Renovação'!V24,""))))</f>
        <v/>
      </c>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147"/>
    </row>
    <row r="8" spans="2:34" x14ac:dyDescent="0.25">
      <c r="B8" s="146"/>
      <c r="C8" s="20" t="s">
        <v>1792</v>
      </c>
      <c r="D8" s="384"/>
      <c r="E8" s="384"/>
      <c r="F8" s="20"/>
      <c r="G8" s="20"/>
      <c r="H8" s="20"/>
      <c r="I8" s="20"/>
      <c r="J8" s="20"/>
      <c r="K8" s="20"/>
      <c r="L8" s="941" t="str">
        <f>'TELA 3'!N19</f>
        <v/>
      </c>
      <c r="M8" s="941"/>
      <c r="N8" s="941"/>
      <c r="O8" s="941"/>
      <c r="P8" s="941"/>
      <c r="Q8" s="941"/>
      <c r="R8" s="941"/>
      <c r="S8" s="941"/>
      <c r="T8" s="941"/>
      <c r="U8" s="941"/>
      <c r="V8" s="941"/>
      <c r="W8" s="941"/>
      <c r="X8" s="941"/>
      <c r="Y8" s="941"/>
      <c r="Z8" s="941"/>
      <c r="AA8" s="941"/>
      <c r="AB8" s="941"/>
      <c r="AC8" s="941"/>
      <c r="AD8" s="941"/>
      <c r="AE8" s="941"/>
      <c r="AF8" s="941"/>
      <c r="AG8" s="941"/>
      <c r="AH8" s="147"/>
    </row>
    <row r="9" spans="2:34" x14ac:dyDescent="0.25">
      <c r="B9" s="146"/>
      <c r="C9" s="20" t="s">
        <v>1793</v>
      </c>
      <c r="D9" s="384"/>
      <c r="E9" s="384"/>
      <c r="F9" s="20"/>
      <c r="G9" s="20"/>
      <c r="H9" s="20"/>
      <c r="I9" s="20"/>
      <c r="J9" s="20"/>
      <c r="K9" s="20"/>
      <c r="L9" s="20"/>
      <c r="M9" s="20"/>
      <c r="N9" s="20"/>
      <c r="O9" s="20"/>
      <c r="P9" s="941" t="str">
        <f>CONCATENATE('TELA 3'!N71,"."," ",'TELA 3'!Y71)</f>
        <v>Preenchimento incompleto.. Corretiva</v>
      </c>
      <c r="Q9" s="941"/>
      <c r="R9" s="941"/>
      <c r="S9" s="941"/>
      <c r="T9" s="941"/>
      <c r="U9" s="941"/>
      <c r="V9" s="941"/>
      <c r="W9" s="941"/>
      <c r="X9" s="941"/>
      <c r="Y9" s="941"/>
      <c r="Z9" s="941"/>
      <c r="AA9" s="941"/>
      <c r="AB9" s="941"/>
      <c r="AC9" s="941"/>
      <c r="AD9" s="941"/>
      <c r="AE9" s="941"/>
      <c r="AF9" s="941"/>
      <c r="AG9" s="941"/>
      <c r="AH9" s="147"/>
    </row>
    <row r="10" spans="2:34" ht="5.0999999999999996" customHeight="1" x14ac:dyDescent="0.25">
      <c r="B10" s="146"/>
      <c r="C10" s="20"/>
      <c r="D10" s="384"/>
      <c r="E10" s="384"/>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147"/>
    </row>
    <row r="11" spans="2:34" x14ac:dyDescent="0.25">
      <c r="B11" s="146"/>
      <c r="C11" s="79"/>
      <c r="D11" s="943" t="s">
        <v>1947</v>
      </c>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c r="AC11" s="943"/>
      <c r="AD11" s="943"/>
      <c r="AE11" s="943"/>
      <c r="AF11" s="943"/>
      <c r="AG11" s="943"/>
      <c r="AH11" s="147"/>
    </row>
    <row r="12" spans="2:34" ht="15" customHeight="1" x14ac:dyDescent="0.25">
      <c r="B12" s="146"/>
      <c r="C12" s="28" t="str">
        <f>'Documentos gerais'!B11</f>
        <v/>
      </c>
      <c r="D12" s="925" t="str">
        <f>'Documentos gerais'!C11</f>
        <v>Anuência da Agência Municipal ou Metropolitana. (nos municípios onde houver ).</v>
      </c>
      <c r="E12" s="926"/>
      <c r="F12" s="926"/>
      <c r="G12" s="926"/>
      <c r="H12" s="926"/>
      <c r="I12" s="926"/>
      <c r="J12" s="926"/>
      <c r="K12" s="926"/>
      <c r="L12" s="926"/>
      <c r="M12" s="926"/>
      <c r="N12" s="926"/>
      <c r="O12" s="926"/>
      <c r="P12" s="926"/>
      <c r="Q12" s="926"/>
      <c r="R12" s="926"/>
      <c r="S12" s="926"/>
      <c r="T12" s="926"/>
      <c r="U12" s="926"/>
      <c r="V12" s="926"/>
      <c r="W12" s="926"/>
      <c r="X12" s="926"/>
      <c r="Y12" s="926"/>
      <c r="Z12" s="926"/>
      <c r="AA12" s="926"/>
      <c r="AB12" s="926"/>
      <c r="AC12" s="926"/>
      <c r="AD12" s="926"/>
      <c r="AE12" s="926"/>
      <c r="AF12" s="926"/>
      <c r="AG12" s="926"/>
      <c r="AH12" s="147"/>
    </row>
    <row r="13" spans="2:34" ht="15" customHeight="1" x14ac:dyDescent="0.25">
      <c r="B13" s="146"/>
      <c r="C13" s="28" t="str">
        <f>'Documentos gerais'!B12</f>
        <v/>
      </c>
      <c r="D13" s="925" t="str">
        <f>'Documentos gerais'!C12</f>
        <v>Anuência do órgão competente por proteger bem cultural acautelado.</v>
      </c>
      <c r="E13" s="926"/>
      <c r="F13" s="926"/>
      <c r="G13" s="926"/>
      <c r="H13" s="926"/>
      <c r="I13" s="926"/>
      <c r="J13" s="926"/>
      <c r="K13" s="926"/>
      <c r="L13" s="926"/>
      <c r="M13" s="926"/>
      <c r="N13" s="926"/>
      <c r="O13" s="926"/>
      <c r="P13" s="926"/>
      <c r="Q13" s="926"/>
      <c r="R13" s="926"/>
      <c r="S13" s="926"/>
      <c r="T13" s="926"/>
      <c r="U13" s="926"/>
      <c r="V13" s="926"/>
      <c r="W13" s="926"/>
      <c r="X13" s="926"/>
      <c r="Y13" s="926"/>
      <c r="Z13" s="926"/>
      <c r="AA13" s="926"/>
      <c r="AB13" s="926"/>
      <c r="AC13" s="926"/>
      <c r="AD13" s="926"/>
      <c r="AE13" s="926"/>
      <c r="AF13" s="926"/>
      <c r="AG13" s="926"/>
      <c r="AH13" s="147"/>
    </row>
    <row r="14" spans="2:34" x14ac:dyDescent="0.25">
      <c r="B14" s="146"/>
      <c r="C14" s="28" t="str">
        <f>'Documentos gerais'!B13</f>
        <v/>
      </c>
      <c r="D14" s="925" t="str">
        <f>'Documentos gerais'!C13</f>
        <v>Arquivo GEO do polígono do empreendimento (kml ou shape zipado).</v>
      </c>
      <c r="E14" s="926"/>
      <c r="F14" s="926"/>
      <c r="G14" s="926"/>
      <c r="H14" s="926"/>
      <c r="I14" s="926"/>
      <c r="J14" s="926"/>
      <c r="K14" s="926"/>
      <c r="L14" s="926"/>
      <c r="M14" s="926"/>
      <c r="N14" s="926"/>
      <c r="O14" s="926"/>
      <c r="P14" s="926"/>
      <c r="Q14" s="926"/>
      <c r="R14" s="926"/>
      <c r="S14" s="926"/>
      <c r="T14" s="926"/>
      <c r="U14" s="926"/>
      <c r="V14" s="926"/>
      <c r="W14" s="926"/>
      <c r="X14" s="926"/>
      <c r="Y14" s="926"/>
      <c r="Z14" s="926"/>
      <c r="AA14" s="926"/>
      <c r="AB14" s="926"/>
      <c r="AC14" s="926"/>
      <c r="AD14" s="926"/>
      <c r="AE14" s="926"/>
      <c r="AF14" s="926"/>
      <c r="AG14" s="926"/>
      <c r="AH14" s="147"/>
    </row>
    <row r="15" spans="2:34" ht="15" customHeight="1" x14ac:dyDescent="0.25">
      <c r="B15" s="146"/>
      <c r="C15" s="28" t="str">
        <f>'Documentos gerais'!B14</f>
        <v/>
      </c>
      <c r="D15" s="925" t="str">
        <f>'Documentos gerais'!C14</f>
        <v>Auto de vistoria do corpo de bombeiros (AVCB).</v>
      </c>
      <c r="E15" s="926"/>
      <c r="F15" s="926"/>
      <c r="G15" s="926"/>
      <c r="H15" s="926"/>
      <c r="I15" s="926"/>
      <c r="J15" s="926"/>
      <c r="K15" s="926"/>
      <c r="L15" s="926"/>
      <c r="M15" s="926"/>
      <c r="N15" s="926"/>
      <c r="O15" s="926"/>
      <c r="P15" s="926"/>
      <c r="Q15" s="926"/>
      <c r="R15" s="926"/>
      <c r="S15" s="926"/>
      <c r="T15" s="926"/>
      <c r="U15" s="926"/>
      <c r="V15" s="926"/>
      <c r="W15" s="926"/>
      <c r="X15" s="926"/>
      <c r="Y15" s="926"/>
      <c r="Z15" s="926"/>
      <c r="AA15" s="926"/>
      <c r="AB15" s="926"/>
      <c r="AC15" s="926"/>
      <c r="AD15" s="926"/>
      <c r="AE15" s="926"/>
      <c r="AF15" s="926"/>
      <c r="AG15" s="926"/>
      <c r="AH15" s="147"/>
    </row>
    <row r="16" spans="2:34" ht="15" customHeight="1" x14ac:dyDescent="0.25">
      <c r="B16" s="146"/>
      <c r="C16" s="28" t="str">
        <f>'Documentos gerais'!B15</f>
        <v/>
      </c>
      <c r="D16" s="925" t="str">
        <f>'Documentos gerais'!C15</f>
        <v>Autorização da Fundação Cultural Palmares.</v>
      </c>
      <c r="E16" s="926"/>
      <c r="F16" s="926"/>
      <c r="G16" s="926"/>
      <c r="H16" s="926"/>
      <c r="I16" s="926"/>
      <c r="J16" s="926"/>
      <c r="K16" s="926"/>
      <c r="L16" s="926"/>
      <c r="M16" s="926"/>
      <c r="N16" s="926"/>
      <c r="O16" s="926"/>
      <c r="P16" s="926"/>
      <c r="Q16" s="926"/>
      <c r="R16" s="926"/>
      <c r="S16" s="926"/>
      <c r="T16" s="926"/>
      <c r="U16" s="926"/>
      <c r="V16" s="926"/>
      <c r="W16" s="926"/>
      <c r="X16" s="926"/>
      <c r="Y16" s="926"/>
      <c r="Z16" s="926"/>
      <c r="AA16" s="926"/>
      <c r="AB16" s="926"/>
      <c r="AC16" s="926"/>
      <c r="AD16" s="926"/>
      <c r="AE16" s="926"/>
      <c r="AF16" s="926"/>
      <c r="AG16" s="926"/>
      <c r="AH16" s="147"/>
    </row>
    <row r="17" spans="2:41" ht="15" customHeight="1" x14ac:dyDescent="0.25">
      <c r="B17" s="146"/>
      <c r="C17" s="28" t="str">
        <f>'Documentos gerais'!B16</f>
        <v/>
      </c>
      <c r="D17" s="925" t="str">
        <f>'Documentos gerais'!C16</f>
        <v>Autorização da Fundação Nacional do Índio (FUNAI).</v>
      </c>
      <c r="E17" s="926"/>
      <c r="F17" s="926"/>
      <c r="G17" s="926"/>
      <c r="H17" s="926"/>
      <c r="I17" s="926"/>
      <c r="J17" s="926"/>
      <c r="K17" s="926"/>
      <c r="L17" s="926"/>
      <c r="M17" s="926"/>
      <c r="N17" s="926"/>
      <c r="O17" s="926"/>
      <c r="P17" s="926"/>
      <c r="Q17" s="926"/>
      <c r="R17" s="926"/>
      <c r="S17" s="926"/>
      <c r="T17" s="926"/>
      <c r="U17" s="926"/>
      <c r="V17" s="926"/>
      <c r="W17" s="926"/>
      <c r="X17" s="926"/>
      <c r="Y17" s="926"/>
      <c r="Z17" s="926"/>
      <c r="AA17" s="926"/>
      <c r="AB17" s="926"/>
      <c r="AC17" s="926"/>
      <c r="AD17" s="926"/>
      <c r="AE17" s="926"/>
      <c r="AF17" s="926"/>
      <c r="AG17" s="926"/>
      <c r="AH17" s="147"/>
    </row>
    <row r="18" spans="2:41" ht="15" customHeight="1" x14ac:dyDescent="0.25">
      <c r="B18" s="146"/>
      <c r="C18" s="28" t="str">
        <f>'Documentos gerais'!B17</f>
        <v/>
      </c>
      <c r="D18" s="925" t="str">
        <f>'Documentos gerais'!C17</f>
        <v>Certidão da JUCEMG ou SEFAZ, atestando ser microempresa ou microempreendedor individual.</v>
      </c>
      <c r="E18" s="926"/>
      <c r="F18" s="926"/>
      <c r="G18" s="926"/>
      <c r="H18" s="926"/>
      <c r="I18" s="926"/>
      <c r="J18" s="926"/>
      <c r="K18" s="926"/>
      <c r="L18" s="926"/>
      <c r="M18" s="926"/>
      <c r="N18" s="926"/>
      <c r="O18" s="926"/>
      <c r="P18" s="926"/>
      <c r="Q18" s="926"/>
      <c r="R18" s="926"/>
      <c r="S18" s="926"/>
      <c r="T18" s="926"/>
      <c r="U18" s="926"/>
      <c r="V18" s="926"/>
      <c r="W18" s="926"/>
      <c r="X18" s="926"/>
      <c r="Y18" s="926"/>
      <c r="Z18" s="926"/>
      <c r="AA18" s="926"/>
      <c r="AB18" s="926"/>
      <c r="AC18" s="926"/>
      <c r="AD18" s="926"/>
      <c r="AE18" s="926"/>
      <c r="AF18" s="926"/>
      <c r="AG18" s="926"/>
      <c r="AH18" s="147"/>
    </row>
    <row r="19" spans="2:41" ht="15" customHeight="1" x14ac:dyDescent="0.25">
      <c r="B19" s="146"/>
      <c r="C19" s="28" t="str">
        <f>'Documentos gerais'!B18</f>
        <v/>
      </c>
      <c r="D19" s="925" t="str">
        <f>'Documentos gerais'!C18</f>
        <v>Certidão de Registro do Imóvel destinado ao empreendimento.</v>
      </c>
      <c r="E19" s="926"/>
      <c r="F19" s="926"/>
      <c r="G19" s="926"/>
      <c r="H19" s="926"/>
      <c r="I19" s="926"/>
      <c r="J19" s="926"/>
      <c r="K19" s="926"/>
      <c r="L19" s="926"/>
      <c r="M19" s="926"/>
      <c r="N19" s="926"/>
      <c r="O19" s="926"/>
      <c r="P19" s="926"/>
      <c r="Q19" s="926"/>
      <c r="R19" s="926"/>
      <c r="S19" s="926"/>
      <c r="T19" s="926"/>
      <c r="U19" s="926"/>
      <c r="V19" s="926"/>
      <c r="W19" s="926"/>
      <c r="X19" s="926"/>
      <c r="Y19" s="926"/>
      <c r="Z19" s="926"/>
      <c r="AA19" s="926"/>
      <c r="AB19" s="926"/>
      <c r="AC19" s="926"/>
      <c r="AD19" s="926"/>
      <c r="AE19" s="926"/>
      <c r="AF19" s="926"/>
      <c r="AG19" s="926"/>
      <c r="AH19" s="147"/>
    </row>
    <row r="20" spans="2:41" ht="15" customHeight="1" x14ac:dyDescent="0.25">
      <c r="B20" s="146"/>
      <c r="C20" s="28" t="str">
        <f>'Documentos gerais'!B19</f>
        <v/>
      </c>
      <c r="D20" s="925" t="str">
        <f>'Documentos gerais'!C19</f>
        <v>Certificado Ambiental das empresas receptoras de produtos e resíduos perigosos.</v>
      </c>
      <c r="E20" s="926"/>
      <c r="F20" s="926"/>
      <c r="G20" s="926"/>
      <c r="H20" s="926"/>
      <c r="I20" s="926"/>
      <c r="J20" s="926"/>
      <c r="K20" s="926"/>
      <c r="L20" s="926"/>
      <c r="M20" s="926"/>
      <c r="N20" s="926"/>
      <c r="O20" s="926"/>
      <c r="P20" s="926"/>
      <c r="Q20" s="926"/>
      <c r="R20" s="926"/>
      <c r="S20" s="926"/>
      <c r="T20" s="926"/>
      <c r="U20" s="926"/>
      <c r="V20" s="926"/>
      <c r="W20" s="926"/>
      <c r="X20" s="926"/>
      <c r="Y20" s="926"/>
      <c r="Z20" s="926"/>
      <c r="AA20" s="926"/>
      <c r="AB20" s="926"/>
      <c r="AC20" s="926"/>
      <c r="AD20" s="926"/>
      <c r="AE20" s="926"/>
      <c r="AF20" s="926"/>
      <c r="AG20" s="926"/>
      <c r="AH20" s="147"/>
    </row>
    <row r="21" spans="2:41" ht="15" customHeight="1" x14ac:dyDescent="0.25">
      <c r="B21" s="146"/>
      <c r="C21" s="28" t="str">
        <f>'Documentos gerais'!B20</f>
        <v/>
      </c>
      <c r="D21" s="925" t="str">
        <f>'Documentos gerais'!C20</f>
        <v>Certificado de Regularidade no Cadastro Técnico Federal.</v>
      </c>
      <c r="E21" s="926"/>
      <c r="F21" s="926"/>
      <c r="G21" s="926"/>
      <c r="H21" s="926"/>
      <c r="I21" s="926"/>
      <c r="J21" s="926"/>
      <c r="K21" s="926"/>
      <c r="L21" s="926"/>
      <c r="M21" s="926"/>
      <c r="N21" s="926"/>
      <c r="O21" s="926"/>
      <c r="P21" s="926"/>
      <c r="Q21" s="926"/>
      <c r="R21" s="926"/>
      <c r="S21" s="926"/>
      <c r="T21" s="926"/>
      <c r="U21" s="926"/>
      <c r="V21" s="926"/>
      <c r="W21" s="926"/>
      <c r="X21" s="926"/>
      <c r="Y21" s="926"/>
      <c r="Z21" s="926"/>
      <c r="AA21" s="926"/>
      <c r="AB21" s="926"/>
      <c r="AC21" s="926"/>
      <c r="AD21" s="926"/>
      <c r="AE21" s="926"/>
      <c r="AF21" s="926"/>
      <c r="AG21" s="926"/>
      <c r="AH21" s="147"/>
    </row>
    <row r="22" spans="2:41" ht="15" customHeight="1" x14ac:dyDescent="0.25">
      <c r="B22" s="146"/>
      <c r="C22" s="28" t="str">
        <f>'Documentos gerais'!B21</f>
        <v/>
      </c>
      <c r="D22" s="925" t="str">
        <f>'Documentos gerais'!C21</f>
        <v>CNPJ e contrato social (atualizado) da empresa requerente.</v>
      </c>
      <c r="E22" s="926"/>
      <c r="F22" s="926"/>
      <c r="G22" s="926"/>
      <c r="H22" s="926"/>
      <c r="I22" s="926"/>
      <c r="J22" s="926"/>
      <c r="K22" s="926"/>
      <c r="L22" s="926"/>
      <c r="M22" s="926"/>
      <c r="N22" s="926"/>
      <c r="O22" s="926"/>
      <c r="P22" s="926"/>
      <c r="Q22" s="926"/>
      <c r="R22" s="926"/>
      <c r="S22" s="926"/>
      <c r="T22" s="926"/>
      <c r="U22" s="926"/>
      <c r="V22" s="926"/>
      <c r="W22" s="926"/>
      <c r="X22" s="926"/>
      <c r="Y22" s="926"/>
      <c r="Z22" s="926"/>
      <c r="AA22" s="926"/>
      <c r="AB22" s="926"/>
      <c r="AC22" s="926"/>
      <c r="AD22" s="926"/>
      <c r="AE22" s="926"/>
      <c r="AF22" s="926"/>
      <c r="AG22" s="926"/>
      <c r="AH22" s="147"/>
    </row>
    <row r="23" spans="2:41" ht="15" customHeight="1" x14ac:dyDescent="0.25">
      <c r="B23" s="146"/>
      <c r="C23" s="28" t="str">
        <f>'Documentos gerais'!B22</f>
        <v/>
      </c>
      <c r="D23" s="925" t="str">
        <f>'Documentos gerais'!C22</f>
        <v>Contrato de arrendamento/Comodato.</v>
      </c>
      <c r="E23" s="926"/>
      <c r="F23" s="926"/>
      <c r="G23" s="926"/>
      <c r="H23" s="926"/>
      <c r="I23" s="926"/>
      <c r="J23" s="926"/>
      <c r="K23" s="926"/>
      <c r="L23" s="926"/>
      <c r="M23" s="926"/>
      <c r="N23" s="926"/>
      <c r="O23" s="926"/>
      <c r="P23" s="926"/>
      <c r="Q23" s="926"/>
      <c r="R23" s="926"/>
      <c r="S23" s="926"/>
      <c r="T23" s="926"/>
      <c r="U23" s="926"/>
      <c r="V23" s="926"/>
      <c r="W23" s="926"/>
      <c r="X23" s="926"/>
      <c r="Y23" s="926"/>
      <c r="Z23" s="926"/>
      <c r="AA23" s="926"/>
      <c r="AB23" s="926"/>
      <c r="AC23" s="926"/>
      <c r="AD23" s="926"/>
      <c r="AE23" s="926"/>
      <c r="AF23" s="926"/>
      <c r="AG23" s="926"/>
      <c r="AH23" s="147"/>
      <c r="AJ23" s="364" t="s">
        <v>2136</v>
      </c>
      <c r="AK23" s="362"/>
      <c r="AL23" s="362"/>
      <c r="AM23" s="362"/>
      <c r="AN23" s="362"/>
      <c r="AO23" s="363"/>
    </row>
    <row r="24" spans="2:41" ht="15" customHeight="1" x14ac:dyDescent="0.25">
      <c r="B24" s="146"/>
      <c r="C24" s="28" t="str">
        <f>'Documentos gerais'!B23</f>
        <v/>
      </c>
      <c r="D24" s="925" t="str">
        <f>'Documentos gerais'!C23</f>
        <v>Cópia Termo de compromisso com o IEF para recuperação/compensação de área.</v>
      </c>
      <c r="E24" s="926"/>
      <c r="F24" s="926"/>
      <c r="G24" s="926"/>
      <c r="H24" s="926"/>
      <c r="I24" s="926"/>
      <c r="J24" s="926"/>
      <c r="K24" s="926"/>
      <c r="L24" s="926"/>
      <c r="M24" s="926"/>
      <c r="N24" s="926"/>
      <c r="O24" s="926"/>
      <c r="P24" s="926"/>
      <c r="Q24" s="926"/>
      <c r="R24" s="926"/>
      <c r="S24" s="926"/>
      <c r="T24" s="926"/>
      <c r="U24" s="926"/>
      <c r="V24" s="926"/>
      <c r="W24" s="926"/>
      <c r="X24" s="926"/>
      <c r="Y24" s="926"/>
      <c r="Z24" s="926"/>
      <c r="AA24" s="926"/>
      <c r="AB24" s="926"/>
      <c r="AC24" s="926"/>
      <c r="AD24" s="926"/>
      <c r="AE24" s="926"/>
      <c r="AF24" s="926"/>
      <c r="AG24" s="926"/>
      <c r="AH24" s="147"/>
      <c r="AJ24" s="632" t="s">
        <v>2416</v>
      </c>
      <c r="AK24" s="633"/>
      <c r="AL24" s="633"/>
      <c r="AM24" s="633"/>
      <c r="AN24" s="633"/>
      <c r="AO24" s="933"/>
    </row>
    <row r="25" spans="2:41" ht="30.75" customHeight="1" x14ac:dyDescent="0.25">
      <c r="B25" s="146"/>
      <c r="C25" s="28" t="str">
        <f>'Documentos gerais'!B24</f>
        <v/>
      </c>
      <c r="D25" s="925" t="str">
        <f>'Documentos gerais'!C24</f>
        <v>Cópia da autorização para intervenção em recurso hídrico (do certificado de outorga, do cadastro ou da certidão).</v>
      </c>
      <c r="E25" s="926"/>
      <c r="F25" s="926"/>
      <c r="G25" s="926"/>
      <c r="H25" s="926"/>
      <c r="I25" s="926"/>
      <c r="J25" s="926"/>
      <c r="K25" s="926"/>
      <c r="L25" s="926"/>
      <c r="M25" s="926"/>
      <c r="N25" s="926"/>
      <c r="O25" s="926"/>
      <c r="P25" s="926"/>
      <c r="Q25" s="926"/>
      <c r="R25" s="926"/>
      <c r="S25" s="926"/>
      <c r="T25" s="926"/>
      <c r="U25" s="926"/>
      <c r="V25" s="926"/>
      <c r="W25" s="926"/>
      <c r="X25" s="926"/>
      <c r="Y25" s="926"/>
      <c r="Z25" s="926"/>
      <c r="AA25" s="926"/>
      <c r="AB25" s="926"/>
      <c r="AC25" s="926"/>
      <c r="AD25" s="926"/>
      <c r="AE25" s="926"/>
      <c r="AF25" s="926"/>
      <c r="AG25" s="926"/>
      <c r="AH25" s="147"/>
      <c r="AJ25" s="632"/>
      <c r="AK25" s="633"/>
      <c r="AL25" s="633"/>
      <c r="AM25" s="633"/>
      <c r="AN25" s="633"/>
      <c r="AO25" s="933"/>
    </row>
    <row r="26" spans="2:41" x14ac:dyDescent="0.25">
      <c r="B26" s="146"/>
      <c r="C26" s="28" t="str">
        <f>'Documentos gerais'!B25</f>
        <v/>
      </c>
      <c r="D26" s="925" t="str">
        <f>'Documentos gerais'!C25</f>
        <v>Cópia do Documento Autorizativo para Intervenção Ambiental (DAIA).</v>
      </c>
      <c r="E26" s="926"/>
      <c r="F26" s="926"/>
      <c r="G26" s="926"/>
      <c r="H26" s="926"/>
      <c r="I26" s="926"/>
      <c r="J26" s="926"/>
      <c r="K26" s="926"/>
      <c r="L26" s="926"/>
      <c r="M26" s="926"/>
      <c r="N26" s="926"/>
      <c r="O26" s="926"/>
      <c r="P26" s="926"/>
      <c r="Q26" s="926"/>
      <c r="R26" s="926"/>
      <c r="S26" s="926"/>
      <c r="T26" s="926"/>
      <c r="U26" s="926"/>
      <c r="V26" s="926"/>
      <c r="W26" s="926"/>
      <c r="X26" s="926"/>
      <c r="Y26" s="926"/>
      <c r="Z26" s="926"/>
      <c r="AA26" s="926"/>
      <c r="AB26" s="926"/>
      <c r="AC26" s="926"/>
      <c r="AD26" s="926"/>
      <c r="AE26" s="926"/>
      <c r="AF26" s="926"/>
      <c r="AG26" s="926"/>
      <c r="AH26" s="147"/>
      <c r="AJ26" s="632"/>
      <c r="AK26" s="633"/>
      <c r="AL26" s="633"/>
      <c r="AM26" s="633"/>
      <c r="AN26" s="633"/>
      <c r="AO26" s="933"/>
    </row>
    <row r="27" spans="2:41" ht="27" customHeight="1" x14ac:dyDescent="0.25">
      <c r="B27" s="146"/>
      <c r="C27" s="28" t="str">
        <f>'Documentos gerais'!B26</f>
        <v/>
      </c>
      <c r="D27" s="925" t="str">
        <f>'Documentos gerais'!C26</f>
        <v>Cópia do Estatuto Social atualizado, atestando ser o empreendedor Associação ou Cooperativa de Catadores de Materiais Recicláveis.</v>
      </c>
      <c r="E27" s="926"/>
      <c r="F27" s="926"/>
      <c r="G27" s="926"/>
      <c r="H27" s="926"/>
      <c r="I27" s="926"/>
      <c r="J27" s="926"/>
      <c r="K27" s="926"/>
      <c r="L27" s="926"/>
      <c r="M27" s="926"/>
      <c r="N27" s="926"/>
      <c r="O27" s="926"/>
      <c r="P27" s="926"/>
      <c r="Q27" s="926"/>
      <c r="R27" s="926"/>
      <c r="S27" s="926"/>
      <c r="T27" s="926"/>
      <c r="U27" s="926"/>
      <c r="V27" s="926"/>
      <c r="W27" s="926"/>
      <c r="X27" s="926"/>
      <c r="Y27" s="926"/>
      <c r="Z27" s="926"/>
      <c r="AA27" s="926"/>
      <c r="AB27" s="926"/>
      <c r="AC27" s="926"/>
      <c r="AD27" s="926"/>
      <c r="AE27" s="926"/>
      <c r="AF27" s="926"/>
      <c r="AG27" s="926"/>
      <c r="AH27" s="147"/>
      <c r="AJ27" s="632"/>
      <c r="AK27" s="633"/>
      <c r="AL27" s="633"/>
      <c r="AM27" s="633"/>
      <c r="AN27" s="633"/>
      <c r="AO27" s="933"/>
    </row>
    <row r="28" spans="2:41" ht="30" customHeight="1" x14ac:dyDescent="0.25">
      <c r="B28" s="146"/>
      <c r="C28" s="28" t="str">
        <f>'Documentos gerais'!B27</f>
        <v/>
      </c>
      <c r="D28" s="925" t="str">
        <f>'Documentos gerais'!C27</f>
        <v>Cópia da Portaria do Instituto Estadual de Florestas reconhecendo a criação de Reserva Particular do Patrimônio Natural (RPPN).</v>
      </c>
      <c r="E28" s="926"/>
      <c r="F28" s="926"/>
      <c r="G28" s="926"/>
      <c r="H28" s="926"/>
      <c r="I28" s="926"/>
      <c r="J28" s="926"/>
      <c r="K28" s="926"/>
      <c r="L28" s="926"/>
      <c r="M28" s="926"/>
      <c r="N28" s="926"/>
      <c r="O28" s="926"/>
      <c r="P28" s="926"/>
      <c r="Q28" s="926"/>
      <c r="R28" s="926"/>
      <c r="S28" s="926"/>
      <c r="T28" s="926"/>
      <c r="U28" s="926"/>
      <c r="V28" s="926"/>
      <c r="W28" s="926"/>
      <c r="X28" s="926"/>
      <c r="Y28" s="926"/>
      <c r="Z28" s="926"/>
      <c r="AA28" s="926"/>
      <c r="AB28" s="926"/>
      <c r="AC28" s="926"/>
      <c r="AD28" s="926"/>
      <c r="AE28" s="926"/>
      <c r="AF28" s="926"/>
      <c r="AG28" s="926"/>
      <c r="AH28" s="147"/>
      <c r="AJ28" s="927" t="str">
        <f>auxiliar!B110</f>
        <v>Licenciamento Ambiental Simplificado - (Cadastro ou processo da atividade E-05-07-0) ;  código(s):     ; empreendimento: ; CNPJ/CPF:: ; município: ; classe: ; critério locacional: Preenchimento incompleto.</v>
      </c>
      <c r="AK28" s="928"/>
      <c r="AL28" s="928"/>
      <c r="AM28" s="928"/>
      <c r="AN28" s="928"/>
      <c r="AO28" s="929"/>
    </row>
    <row r="29" spans="2:41" ht="15" customHeight="1" x14ac:dyDescent="0.25">
      <c r="B29" s="146"/>
      <c r="C29" s="28" t="str">
        <f>'Documentos gerais'!B28</f>
        <v/>
      </c>
      <c r="D29" s="925" t="str">
        <f>'Documentos gerais'!C28</f>
        <v>CPF e Carteira de Identidade do Requerente.</v>
      </c>
      <c r="E29" s="926"/>
      <c r="F29" s="926"/>
      <c r="G29" s="926"/>
      <c r="H29" s="926"/>
      <c r="I29" s="926"/>
      <c r="J29" s="926"/>
      <c r="K29" s="926"/>
      <c r="L29" s="926"/>
      <c r="M29" s="926"/>
      <c r="N29" s="926"/>
      <c r="O29" s="926"/>
      <c r="P29" s="926"/>
      <c r="Q29" s="926"/>
      <c r="R29" s="926"/>
      <c r="S29" s="926"/>
      <c r="T29" s="926"/>
      <c r="U29" s="926"/>
      <c r="V29" s="926"/>
      <c r="W29" s="926"/>
      <c r="X29" s="926"/>
      <c r="Y29" s="926"/>
      <c r="Z29" s="926"/>
      <c r="AA29" s="926"/>
      <c r="AB29" s="926"/>
      <c r="AC29" s="926"/>
      <c r="AD29" s="926"/>
      <c r="AE29" s="926"/>
      <c r="AF29" s="926"/>
      <c r="AG29" s="926"/>
      <c r="AH29" s="147"/>
      <c r="AJ29" s="927"/>
      <c r="AK29" s="928"/>
      <c r="AL29" s="928"/>
      <c r="AM29" s="928"/>
      <c r="AN29" s="928"/>
      <c r="AO29" s="929"/>
    </row>
    <row r="30" spans="2:41" ht="15" customHeight="1" x14ac:dyDescent="0.25">
      <c r="B30" s="146"/>
      <c r="C30" s="28" t="str">
        <f>'Documentos gerais'!B29</f>
        <v/>
      </c>
      <c r="D30" s="925" t="str">
        <f>'Documentos gerais'!C29</f>
        <v>DAE (taxa de licenc.) e seu comprovante de pagamento.</v>
      </c>
      <c r="E30" s="926"/>
      <c r="F30" s="926"/>
      <c r="G30" s="926"/>
      <c r="H30" s="926"/>
      <c r="I30" s="926"/>
      <c r="J30" s="926"/>
      <c r="K30" s="926"/>
      <c r="L30" s="926"/>
      <c r="M30" s="926"/>
      <c r="N30" s="926"/>
      <c r="O30" s="926"/>
      <c r="P30" s="926"/>
      <c r="Q30" s="926"/>
      <c r="R30" s="926"/>
      <c r="S30" s="926"/>
      <c r="T30" s="926"/>
      <c r="U30" s="926"/>
      <c r="V30" s="926"/>
      <c r="W30" s="926"/>
      <c r="X30" s="926"/>
      <c r="Y30" s="926"/>
      <c r="Z30" s="926"/>
      <c r="AA30" s="926"/>
      <c r="AB30" s="926"/>
      <c r="AC30" s="926"/>
      <c r="AD30" s="926"/>
      <c r="AE30" s="926"/>
      <c r="AF30" s="926"/>
      <c r="AG30" s="926"/>
      <c r="AH30" s="147"/>
      <c r="AJ30" s="930"/>
      <c r="AK30" s="931"/>
      <c r="AL30" s="931"/>
      <c r="AM30" s="931"/>
      <c r="AN30" s="931"/>
      <c r="AO30" s="932"/>
    </row>
    <row r="31" spans="2:41" ht="15" customHeight="1" x14ac:dyDescent="0.25">
      <c r="B31" s="146"/>
      <c r="C31" s="28" t="str">
        <f>'Documentos gerais'!B30</f>
        <v/>
      </c>
      <c r="D31" s="925" t="str">
        <f>'Documentos gerais'!C30</f>
        <v>Declaração de Aptidão ao Pronaf (DAP).</v>
      </c>
      <c r="E31" s="926"/>
      <c r="F31" s="926"/>
      <c r="G31" s="926"/>
      <c r="H31" s="926"/>
      <c r="I31" s="926"/>
      <c r="J31" s="926"/>
      <c r="K31" s="926"/>
      <c r="L31" s="926"/>
      <c r="M31" s="926"/>
      <c r="N31" s="926"/>
      <c r="O31" s="926"/>
      <c r="P31" s="926"/>
      <c r="Q31" s="926"/>
      <c r="R31" s="926"/>
      <c r="S31" s="926"/>
      <c r="T31" s="926"/>
      <c r="U31" s="926"/>
      <c r="V31" s="926"/>
      <c r="W31" s="926"/>
      <c r="X31" s="926"/>
      <c r="Y31" s="926"/>
      <c r="Z31" s="926"/>
      <c r="AA31" s="926"/>
      <c r="AB31" s="926"/>
      <c r="AC31" s="926"/>
      <c r="AD31" s="926"/>
      <c r="AE31" s="926"/>
      <c r="AF31" s="926"/>
      <c r="AG31" s="926"/>
      <c r="AH31" s="147"/>
      <c r="AJ31" s="421"/>
      <c r="AK31" s="421"/>
      <c r="AL31" s="421"/>
      <c r="AM31" s="421"/>
      <c r="AN31" s="421"/>
      <c r="AO31" s="421"/>
    </row>
    <row r="32" spans="2:41" ht="30" customHeight="1" x14ac:dyDescent="0.25">
      <c r="B32" s="146"/>
      <c r="C32" s="28" t="str">
        <f>'Documentos gerais'!B31</f>
        <v/>
      </c>
      <c r="D32" s="925" t="str">
        <f>'Documentos gerais'!C31</f>
        <v>Declaração de Inexistência de Áreas Suspeitas de Contaminação ou Contaminadas OU Protocolo para Cadastro de Áreas Suspeitas de Contaminação ou Contaminadas</v>
      </c>
      <c r="E32" s="926"/>
      <c r="F32" s="926"/>
      <c r="G32" s="926"/>
      <c r="H32" s="926"/>
      <c r="I32" s="926"/>
      <c r="J32" s="926"/>
      <c r="K32" s="926"/>
      <c r="L32" s="926"/>
      <c r="M32" s="926"/>
      <c r="N32" s="926"/>
      <c r="O32" s="926"/>
      <c r="P32" s="926"/>
      <c r="Q32" s="926"/>
      <c r="R32" s="926"/>
      <c r="S32" s="926"/>
      <c r="T32" s="926"/>
      <c r="U32" s="926"/>
      <c r="V32" s="926"/>
      <c r="W32" s="926"/>
      <c r="X32" s="926"/>
      <c r="Y32" s="926"/>
      <c r="Z32" s="926"/>
      <c r="AA32" s="926"/>
      <c r="AB32" s="926"/>
      <c r="AC32" s="926"/>
      <c r="AD32" s="926"/>
      <c r="AE32" s="926"/>
      <c r="AF32" s="926"/>
      <c r="AG32" s="926"/>
      <c r="AH32" s="147"/>
      <c r="AJ32" s="421"/>
      <c r="AK32" s="421"/>
      <c r="AL32" s="421"/>
      <c r="AM32" s="421"/>
      <c r="AN32" s="421"/>
      <c r="AO32" s="421"/>
    </row>
    <row r="33" spans="2:41" ht="15" customHeight="1" x14ac:dyDescent="0.25">
      <c r="B33" s="146"/>
      <c r="C33" s="28" t="str">
        <f>'Documentos gerais'!B32</f>
        <v/>
      </c>
      <c r="D33" s="925" t="str">
        <f>'Documentos gerais'!C32</f>
        <v>Declaração de posse do imóvel ou carta de anuência.</v>
      </c>
      <c r="E33" s="926"/>
      <c r="F33" s="926"/>
      <c r="G33" s="926"/>
      <c r="H33" s="926"/>
      <c r="I33" s="926"/>
      <c r="J33" s="926"/>
      <c r="K33" s="926"/>
      <c r="L33" s="926"/>
      <c r="M33" s="926"/>
      <c r="N33" s="926"/>
      <c r="O33" s="926"/>
      <c r="P33" s="926"/>
      <c r="Q33" s="926"/>
      <c r="R33" s="926"/>
      <c r="S33" s="926"/>
      <c r="T33" s="926"/>
      <c r="U33" s="926"/>
      <c r="V33" s="926"/>
      <c r="W33" s="926"/>
      <c r="X33" s="926"/>
      <c r="Y33" s="926"/>
      <c r="Z33" s="926"/>
      <c r="AA33" s="926"/>
      <c r="AB33" s="926"/>
      <c r="AC33" s="926"/>
      <c r="AD33" s="926"/>
      <c r="AE33" s="926"/>
      <c r="AF33" s="926"/>
      <c r="AG33" s="926"/>
      <c r="AH33" s="147"/>
      <c r="AJ33" s="421"/>
      <c r="AK33" s="421"/>
      <c r="AL33" s="421"/>
      <c r="AM33" s="421"/>
      <c r="AN33" s="421"/>
      <c r="AO33" s="421"/>
    </row>
    <row r="34" spans="2:41" ht="15" customHeight="1" x14ac:dyDescent="0.25">
      <c r="B34" s="146"/>
      <c r="C34" s="28" t="str">
        <f>'Documentos gerais'!B33</f>
        <v/>
      </c>
      <c r="D34" s="925" t="str">
        <f>'Documentos gerais'!C33</f>
        <v>Declaração Municipal (uso e ocupação do solo).</v>
      </c>
      <c r="E34" s="926"/>
      <c r="F34" s="926"/>
      <c r="G34" s="926"/>
      <c r="H34" s="926"/>
      <c r="I34" s="926"/>
      <c r="J34" s="926"/>
      <c r="K34" s="926"/>
      <c r="L34" s="926"/>
      <c r="M34" s="926"/>
      <c r="N34" s="926"/>
      <c r="O34" s="926"/>
      <c r="P34" s="926"/>
      <c r="Q34" s="926"/>
      <c r="R34" s="926"/>
      <c r="S34" s="926"/>
      <c r="T34" s="926"/>
      <c r="U34" s="926"/>
      <c r="V34" s="926"/>
      <c r="W34" s="926"/>
      <c r="X34" s="926"/>
      <c r="Y34" s="926"/>
      <c r="Z34" s="926"/>
      <c r="AA34" s="926"/>
      <c r="AB34" s="926"/>
      <c r="AC34" s="926"/>
      <c r="AD34" s="926"/>
      <c r="AE34" s="926"/>
      <c r="AF34" s="926"/>
      <c r="AG34" s="926"/>
      <c r="AH34" s="147"/>
      <c r="AJ34" s="421"/>
      <c r="AK34" s="421"/>
      <c r="AL34" s="421"/>
      <c r="AM34" s="421"/>
      <c r="AN34" s="421"/>
      <c r="AO34" s="421"/>
    </row>
    <row r="35" spans="2:41" x14ac:dyDescent="0.25">
      <c r="B35" s="146"/>
      <c r="C35" s="28" t="str">
        <f>'Documentos gerais'!B34</f>
        <v/>
      </c>
      <c r="D35" s="925" t="str">
        <f>'Documentos gerais'!C34</f>
        <v>Estudo de Impacto Ambiental (EIA) e Relatório de Impacto Ambiental (RIMA) com ART.</v>
      </c>
      <c r="E35" s="926"/>
      <c r="F35" s="926"/>
      <c r="G35" s="926"/>
      <c r="H35" s="926"/>
      <c r="I35" s="926"/>
      <c r="J35" s="926"/>
      <c r="K35" s="926"/>
      <c r="L35" s="926"/>
      <c r="M35" s="926"/>
      <c r="N35" s="926"/>
      <c r="O35" s="926"/>
      <c r="P35" s="926"/>
      <c r="Q35" s="926"/>
      <c r="R35" s="926"/>
      <c r="S35" s="926"/>
      <c r="T35" s="926"/>
      <c r="U35" s="926"/>
      <c r="V35" s="926"/>
      <c r="W35" s="926"/>
      <c r="X35" s="926"/>
      <c r="Y35" s="926"/>
      <c r="Z35" s="926"/>
      <c r="AA35" s="926"/>
      <c r="AB35" s="926"/>
      <c r="AC35" s="926"/>
      <c r="AD35" s="926"/>
      <c r="AE35" s="926"/>
      <c r="AF35" s="926"/>
      <c r="AG35" s="926"/>
      <c r="AH35" s="147"/>
    </row>
    <row r="36" spans="2:41" ht="30" customHeight="1" x14ac:dyDescent="0.25">
      <c r="B36" s="146"/>
      <c r="C36" s="28" t="str">
        <f>'Documentos gerais'!B35</f>
        <v/>
      </c>
      <c r="D36" s="925" t="str">
        <f>'Documentos gerais'!C35</f>
        <v>Estudo referente a critério locacional (Captação de água superficial em Área de Conflito por uso de recursos hídricos).</v>
      </c>
      <c r="E36" s="926"/>
      <c r="F36" s="926"/>
      <c r="G36" s="926"/>
      <c r="H36" s="926"/>
      <c r="I36" s="926"/>
      <c r="J36" s="926"/>
      <c r="K36" s="926"/>
      <c r="L36" s="926"/>
      <c r="M36" s="926"/>
      <c r="N36" s="926"/>
      <c r="O36" s="926"/>
      <c r="P36" s="926"/>
      <c r="Q36" s="926"/>
      <c r="R36" s="926"/>
      <c r="S36" s="926"/>
      <c r="T36" s="926"/>
      <c r="U36" s="926"/>
      <c r="V36" s="926"/>
      <c r="W36" s="926"/>
      <c r="X36" s="926"/>
      <c r="Y36" s="926"/>
      <c r="Z36" s="926"/>
      <c r="AA36" s="926"/>
      <c r="AB36" s="926"/>
      <c r="AC36" s="926"/>
      <c r="AD36" s="926"/>
      <c r="AE36" s="926"/>
      <c r="AF36" s="926"/>
      <c r="AG36" s="926"/>
      <c r="AH36" s="147"/>
    </row>
    <row r="37" spans="2:41" x14ac:dyDescent="0.25">
      <c r="B37" s="146"/>
      <c r="C37" s="28" t="str">
        <f>'Documentos gerais'!B36</f>
        <v/>
      </c>
      <c r="D37" s="925" t="str">
        <f>'Documentos gerais'!C36</f>
        <v>Estudo referente a critério locacional (Cavidades).</v>
      </c>
      <c r="E37" s="926"/>
      <c r="F37" s="926"/>
      <c r="G37" s="926"/>
      <c r="H37" s="926"/>
      <c r="I37" s="926"/>
      <c r="J37" s="926"/>
      <c r="K37" s="926"/>
      <c r="L37" s="926"/>
      <c r="M37" s="926"/>
      <c r="N37" s="926"/>
      <c r="O37" s="926"/>
      <c r="P37" s="926"/>
      <c r="Q37" s="926"/>
      <c r="R37" s="926"/>
      <c r="S37" s="926"/>
      <c r="T37" s="926"/>
      <c r="U37" s="926"/>
      <c r="V37" s="926"/>
      <c r="W37" s="926"/>
      <c r="X37" s="926"/>
      <c r="Y37" s="926"/>
      <c r="Z37" s="926"/>
      <c r="AA37" s="926"/>
      <c r="AB37" s="926"/>
      <c r="AC37" s="926"/>
      <c r="AD37" s="926"/>
      <c r="AE37" s="926"/>
      <c r="AF37" s="926"/>
      <c r="AG37" s="926"/>
      <c r="AH37" s="147"/>
    </row>
    <row r="38" spans="2:41" ht="15" customHeight="1" x14ac:dyDescent="0.25">
      <c r="B38" s="146"/>
      <c r="C38" s="28" t="str">
        <f>'Documentos gerais'!B37</f>
        <v/>
      </c>
      <c r="D38" s="925" t="str">
        <f>'Documentos gerais'!C37</f>
        <v>Estudo referente a critério locacional (Corredor Ecológico).</v>
      </c>
      <c r="E38" s="926"/>
      <c r="F38" s="926"/>
      <c r="G38" s="926"/>
      <c r="H38" s="926"/>
      <c r="I38" s="926"/>
      <c r="J38" s="926"/>
      <c r="K38" s="926"/>
      <c r="L38" s="926"/>
      <c r="M38" s="926"/>
      <c r="N38" s="926"/>
      <c r="O38" s="926"/>
      <c r="P38" s="926"/>
      <c r="Q38" s="926"/>
      <c r="R38" s="926"/>
      <c r="S38" s="926"/>
      <c r="T38" s="926"/>
      <c r="U38" s="926"/>
      <c r="V38" s="926"/>
      <c r="W38" s="926"/>
      <c r="X38" s="926"/>
      <c r="Y38" s="926"/>
      <c r="Z38" s="926"/>
      <c r="AA38" s="926"/>
      <c r="AB38" s="926"/>
      <c r="AC38" s="926"/>
      <c r="AD38" s="926"/>
      <c r="AE38" s="926"/>
      <c r="AF38" s="926"/>
      <c r="AG38" s="926"/>
      <c r="AH38" s="147"/>
    </row>
    <row r="39" spans="2:41" ht="15" customHeight="1" x14ac:dyDescent="0.25">
      <c r="B39" s="146"/>
      <c r="C39" s="28" t="str">
        <f>'Documentos gerais'!B38</f>
        <v/>
      </c>
      <c r="D39" s="925" t="str">
        <f>'Documentos gerais'!C38</f>
        <v>Estudo referente a critério locacional (Curso d'água de classe especial).</v>
      </c>
      <c r="E39" s="926"/>
      <c r="F39" s="926"/>
      <c r="G39" s="926"/>
      <c r="H39" s="926"/>
      <c r="I39" s="926"/>
      <c r="J39" s="926"/>
      <c r="K39" s="926"/>
      <c r="L39" s="926"/>
      <c r="M39" s="926"/>
      <c r="N39" s="926"/>
      <c r="O39" s="926"/>
      <c r="P39" s="926"/>
      <c r="Q39" s="926"/>
      <c r="R39" s="926"/>
      <c r="S39" s="926"/>
      <c r="T39" s="926"/>
      <c r="U39" s="926"/>
      <c r="V39" s="926"/>
      <c r="W39" s="926"/>
      <c r="X39" s="926"/>
      <c r="Y39" s="926"/>
      <c r="Z39" s="926"/>
      <c r="AA39" s="926"/>
      <c r="AB39" s="926"/>
      <c r="AC39" s="926"/>
      <c r="AD39" s="926"/>
      <c r="AE39" s="926"/>
      <c r="AF39" s="926"/>
      <c r="AG39" s="926"/>
      <c r="AH39" s="147"/>
    </row>
    <row r="40" spans="2:41" ht="15" customHeight="1" x14ac:dyDescent="0.25">
      <c r="B40" s="146"/>
      <c r="C40" s="28" t="str">
        <f>'Documentos gerais'!B39</f>
        <v/>
      </c>
      <c r="D40" s="925" t="str">
        <f>'Documentos gerais'!C39</f>
        <v>Estudo referente a critério locacional (Reserva da Biosfera).</v>
      </c>
      <c r="E40" s="926"/>
      <c r="F40" s="926"/>
      <c r="G40" s="926"/>
      <c r="H40" s="926"/>
      <c r="I40" s="926"/>
      <c r="J40" s="926"/>
      <c r="K40" s="926"/>
      <c r="L40" s="926"/>
      <c r="M40" s="926"/>
      <c r="N40" s="926"/>
      <c r="O40" s="926"/>
      <c r="P40" s="926"/>
      <c r="Q40" s="926"/>
      <c r="R40" s="926"/>
      <c r="S40" s="926"/>
      <c r="T40" s="926"/>
      <c r="U40" s="926"/>
      <c r="V40" s="926"/>
      <c r="W40" s="926"/>
      <c r="X40" s="926"/>
      <c r="Y40" s="926"/>
      <c r="Z40" s="926"/>
      <c r="AA40" s="926"/>
      <c r="AB40" s="926"/>
      <c r="AC40" s="926"/>
      <c r="AD40" s="926"/>
      <c r="AE40" s="926"/>
      <c r="AF40" s="926"/>
      <c r="AG40" s="926"/>
      <c r="AH40" s="147"/>
    </row>
    <row r="41" spans="2:41" ht="15" customHeight="1" x14ac:dyDescent="0.25">
      <c r="B41" s="146"/>
      <c r="C41" s="28" t="str">
        <f>'Documentos gerais'!B40</f>
        <v/>
      </c>
      <c r="D41" s="925" t="str">
        <f>'Documentos gerais'!C40</f>
        <v>Estudo referente a critério locacional (Sítos Ramsar).</v>
      </c>
      <c r="E41" s="926"/>
      <c r="F41" s="926"/>
      <c r="G41" s="926"/>
      <c r="H41" s="926"/>
      <c r="I41" s="926"/>
      <c r="J41" s="926"/>
      <c r="K41" s="926"/>
      <c r="L41" s="926"/>
      <c r="M41" s="926"/>
      <c r="N41" s="926"/>
      <c r="O41" s="926"/>
      <c r="P41" s="926"/>
      <c r="Q41" s="926"/>
      <c r="R41" s="926"/>
      <c r="S41" s="926"/>
      <c r="T41" s="926"/>
      <c r="U41" s="926"/>
      <c r="V41" s="926"/>
      <c r="W41" s="926"/>
      <c r="X41" s="926"/>
      <c r="Y41" s="926"/>
      <c r="Z41" s="926"/>
      <c r="AA41" s="926"/>
      <c r="AB41" s="926"/>
      <c r="AC41" s="926"/>
      <c r="AD41" s="926"/>
      <c r="AE41" s="926"/>
      <c r="AF41" s="926"/>
      <c r="AG41" s="926"/>
      <c r="AH41" s="147"/>
    </row>
    <row r="42" spans="2:41" ht="15" customHeight="1" x14ac:dyDescent="0.25">
      <c r="B42" s="146"/>
      <c r="C42" s="28" t="str">
        <f>'Documentos gerais'!B41</f>
        <v/>
      </c>
      <c r="D42" s="925" t="str">
        <f>'Documentos gerais'!C41</f>
        <v>Estudo referente a critério locacional (Unidade de Conservação de Proteção Integral).</v>
      </c>
      <c r="E42" s="926"/>
      <c r="F42" s="926"/>
      <c r="G42" s="926"/>
      <c r="H42" s="926"/>
      <c r="I42" s="926"/>
      <c r="J42" s="926"/>
      <c r="K42" s="926"/>
      <c r="L42" s="926"/>
      <c r="M42" s="926"/>
      <c r="N42" s="926"/>
      <c r="O42" s="926"/>
      <c r="P42" s="926"/>
      <c r="Q42" s="926"/>
      <c r="R42" s="926"/>
      <c r="S42" s="926"/>
      <c r="T42" s="926"/>
      <c r="U42" s="926"/>
      <c r="V42" s="926"/>
      <c r="W42" s="926"/>
      <c r="X42" s="926"/>
      <c r="Y42" s="926"/>
      <c r="Z42" s="926"/>
      <c r="AA42" s="926"/>
      <c r="AB42" s="926"/>
      <c r="AC42" s="926"/>
      <c r="AD42" s="926"/>
      <c r="AE42" s="926"/>
      <c r="AF42" s="926"/>
      <c r="AG42" s="926"/>
      <c r="AH42" s="147"/>
    </row>
    <row r="43" spans="2:41" ht="15" customHeight="1" x14ac:dyDescent="0.25">
      <c r="B43" s="146"/>
      <c r="C43" s="28" t="str">
        <f>'Documentos gerais'!B42</f>
        <v/>
      </c>
      <c r="D43" s="925" t="str">
        <f>'Documentos gerais'!C42</f>
        <v>Estudo referente a critério locacional (Unidade de Conservação de Uso Sustentável).</v>
      </c>
      <c r="E43" s="926"/>
      <c r="F43" s="926"/>
      <c r="G43" s="926"/>
      <c r="H43" s="926"/>
      <c r="I43" s="926"/>
      <c r="J43" s="926"/>
      <c r="K43" s="926"/>
      <c r="L43" s="926"/>
      <c r="M43" s="926"/>
      <c r="N43" s="926"/>
      <c r="O43" s="926"/>
      <c r="P43" s="926"/>
      <c r="Q43" s="926"/>
      <c r="R43" s="926"/>
      <c r="S43" s="926"/>
      <c r="T43" s="926"/>
      <c r="U43" s="926"/>
      <c r="V43" s="926"/>
      <c r="W43" s="926"/>
      <c r="X43" s="926"/>
      <c r="Y43" s="926"/>
      <c r="Z43" s="926"/>
      <c r="AA43" s="926"/>
      <c r="AB43" s="926"/>
      <c r="AC43" s="926"/>
      <c r="AD43" s="926"/>
      <c r="AE43" s="926"/>
      <c r="AF43" s="926"/>
      <c r="AG43" s="926"/>
      <c r="AH43" s="147"/>
    </row>
    <row r="44" spans="2:41" ht="15" customHeight="1" x14ac:dyDescent="0.25">
      <c r="B44" s="146"/>
      <c r="C44" s="28" t="str">
        <f>'Documentos gerais'!B43</f>
        <v/>
      </c>
      <c r="D44" s="925" t="str">
        <f>'Documentos gerais'!C43</f>
        <v>Estudo referente a critério locacional (Zona de Amortecimento de Unidade de Conservação de Proteção Integral).</v>
      </c>
      <c r="E44" s="926"/>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926"/>
      <c r="AG44" s="926"/>
      <c r="AH44" s="147"/>
    </row>
    <row r="45" spans="2:41" x14ac:dyDescent="0.25">
      <c r="B45" s="146"/>
      <c r="C45" s="28" t="str">
        <f>'Documentos gerais'!B44</f>
        <v/>
      </c>
      <c r="D45" s="925" t="str">
        <f>'Documentos gerais'!C44</f>
        <v>FCE - Formulário de Caracterização do Empreendimento. (Arquivo assinado, digitalizado).</v>
      </c>
      <c r="E45" s="926"/>
      <c r="F45" s="926"/>
      <c r="G45" s="926"/>
      <c r="H45" s="926"/>
      <c r="I45" s="926"/>
      <c r="J45" s="926"/>
      <c r="K45" s="926"/>
      <c r="L45" s="926"/>
      <c r="M45" s="926"/>
      <c r="N45" s="926"/>
      <c r="O45" s="926"/>
      <c r="P45" s="926"/>
      <c r="Q45" s="926"/>
      <c r="R45" s="926"/>
      <c r="S45" s="926"/>
      <c r="T45" s="926"/>
      <c r="U45" s="926"/>
      <c r="V45" s="926"/>
      <c r="W45" s="926"/>
      <c r="X45" s="926"/>
      <c r="Y45" s="926"/>
      <c r="Z45" s="926"/>
      <c r="AA45" s="926"/>
      <c r="AB45" s="926"/>
      <c r="AC45" s="926"/>
      <c r="AD45" s="926"/>
      <c r="AE45" s="926"/>
      <c r="AF45" s="926"/>
      <c r="AG45" s="926"/>
      <c r="AH45" s="147"/>
    </row>
    <row r="46" spans="2:41" ht="15" customHeight="1" x14ac:dyDescent="0.25">
      <c r="B46" s="146"/>
      <c r="C46" s="28" t="str">
        <f>'Documentos gerais'!B45</f>
        <v/>
      </c>
      <c r="D46" s="925" t="str">
        <f>'Documentos gerais'!C45</f>
        <v>FCE - Formulário de Caracterização do Empreendimento.  (Planilha completa do excel em xlsx.)</v>
      </c>
      <c r="E46" s="926"/>
      <c r="F46" s="926"/>
      <c r="G46" s="926"/>
      <c r="H46" s="926"/>
      <c r="I46" s="926"/>
      <c r="J46" s="926"/>
      <c r="K46" s="926"/>
      <c r="L46" s="926"/>
      <c r="M46" s="926"/>
      <c r="N46" s="926"/>
      <c r="O46" s="926"/>
      <c r="P46" s="926"/>
      <c r="Q46" s="926"/>
      <c r="R46" s="926"/>
      <c r="S46" s="926"/>
      <c r="T46" s="926"/>
      <c r="U46" s="926"/>
      <c r="V46" s="926"/>
      <c r="W46" s="926"/>
      <c r="X46" s="926"/>
      <c r="Y46" s="926"/>
      <c r="Z46" s="926"/>
      <c r="AA46" s="926"/>
      <c r="AB46" s="926"/>
      <c r="AC46" s="926"/>
      <c r="AD46" s="926"/>
      <c r="AE46" s="926"/>
      <c r="AF46" s="926"/>
      <c r="AG46" s="926"/>
      <c r="AH46" s="147"/>
    </row>
    <row r="47" spans="2:41" ht="15" customHeight="1" x14ac:dyDescent="0.25">
      <c r="B47" s="146"/>
      <c r="C47" s="28" t="str">
        <f>'Documentos gerais'!B46</f>
        <v/>
      </c>
      <c r="D47" s="925" t="str">
        <f>'Documentos gerais'!C46</f>
        <v>Orientação para formalização de processo de licenciamento ambiental (FOB).</v>
      </c>
      <c r="E47" s="926"/>
      <c r="F47" s="926"/>
      <c r="G47" s="926"/>
      <c r="H47" s="926"/>
      <c r="I47" s="926"/>
      <c r="J47" s="926"/>
      <c r="K47" s="926"/>
      <c r="L47" s="926"/>
      <c r="M47" s="926"/>
      <c r="N47" s="926"/>
      <c r="O47" s="926"/>
      <c r="P47" s="926"/>
      <c r="Q47" s="926"/>
      <c r="R47" s="926"/>
      <c r="S47" s="926"/>
      <c r="T47" s="926"/>
      <c r="U47" s="926"/>
      <c r="V47" s="926"/>
      <c r="W47" s="926"/>
      <c r="X47" s="926"/>
      <c r="Y47" s="926"/>
      <c r="Z47" s="926"/>
      <c r="AA47" s="926"/>
      <c r="AB47" s="926"/>
      <c r="AC47" s="926"/>
      <c r="AD47" s="926"/>
      <c r="AE47" s="926"/>
      <c r="AF47" s="926"/>
      <c r="AG47" s="926"/>
      <c r="AH47" s="147"/>
    </row>
    <row r="48" spans="2:41" ht="15" customHeight="1" x14ac:dyDescent="0.25">
      <c r="B48" s="146"/>
      <c r="C48" s="28" t="str">
        <f>'Documentos gerais'!B47</f>
        <v/>
      </c>
      <c r="D48" s="925" t="str">
        <f>'Documentos gerais'!C47</f>
        <v>Parecer do III Comando Aéreo Regional.</v>
      </c>
      <c r="E48" s="926"/>
      <c r="F48" s="926"/>
      <c r="G48" s="926"/>
      <c r="H48" s="926"/>
      <c r="I48" s="926"/>
      <c r="J48" s="926"/>
      <c r="K48" s="926"/>
      <c r="L48" s="926"/>
      <c r="M48" s="926"/>
      <c r="N48" s="926"/>
      <c r="O48" s="926"/>
      <c r="P48" s="926"/>
      <c r="Q48" s="926"/>
      <c r="R48" s="926"/>
      <c r="S48" s="926"/>
      <c r="T48" s="926"/>
      <c r="U48" s="926"/>
      <c r="V48" s="926"/>
      <c r="W48" s="926"/>
      <c r="X48" s="926"/>
      <c r="Y48" s="926"/>
      <c r="Z48" s="926"/>
      <c r="AA48" s="926"/>
      <c r="AB48" s="926"/>
      <c r="AC48" s="926"/>
      <c r="AD48" s="926"/>
      <c r="AE48" s="926"/>
      <c r="AF48" s="926"/>
      <c r="AG48" s="926"/>
      <c r="AH48" s="147"/>
    </row>
    <row r="49" spans="2:34" ht="15" customHeight="1" x14ac:dyDescent="0.25">
      <c r="B49" s="146"/>
      <c r="C49" s="28" t="str">
        <f>'Documentos gerais'!B48</f>
        <v/>
      </c>
      <c r="D49" s="925" t="str">
        <f>'Documentos gerais'!C48</f>
        <v>Plano de Controle Ambiental (PCA) com ART.</v>
      </c>
      <c r="E49" s="926"/>
      <c r="F49" s="926"/>
      <c r="G49" s="926"/>
      <c r="H49" s="926"/>
      <c r="I49" s="926"/>
      <c r="J49" s="926"/>
      <c r="K49" s="926"/>
      <c r="L49" s="926"/>
      <c r="M49" s="926"/>
      <c r="N49" s="926"/>
      <c r="O49" s="926"/>
      <c r="P49" s="926"/>
      <c r="Q49" s="926"/>
      <c r="R49" s="926"/>
      <c r="S49" s="926"/>
      <c r="T49" s="926"/>
      <c r="U49" s="926"/>
      <c r="V49" s="926"/>
      <c r="W49" s="926"/>
      <c r="X49" s="926"/>
      <c r="Y49" s="926"/>
      <c r="Z49" s="926"/>
      <c r="AA49" s="926"/>
      <c r="AB49" s="926"/>
      <c r="AC49" s="926"/>
      <c r="AD49" s="926"/>
      <c r="AE49" s="926"/>
      <c r="AF49" s="926"/>
      <c r="AG49" s="926"/>
      <c r="AH49" s="147"/>
    </row>
    <row r="50" spans="2:34" ht="15" customHeight="1" x14ac:dyDescent="0.25">
      <c r="B50" s="146"/>
      <c r="C50" s="28" t="str">
        <f>'Documentos gerais'!B49</f>
        <v/>
      </c>
      <c r="D50" s="925" t="str">
        <f>'Documentos gerais'!C49</f>
        <v>Plano de Emergência Ambiental, acompanhado de ART.</v>
      </c>
      <c r="E50" s="926"/>
      <c r="F50" s="926"/>
      <c r="G50" s="926"/>
      <c r="H50" s="926"/>
      <c r="I50" s="926"/>
      <c r="J50" s="926"/>
      <c r="K50" s="926"/>
      <c r="L50" s="926"/>
      <c r="M50" s="926"/>
      <c r="N50" s="926"/>
      <c r="O50" s="926"/>
      <c r="P50" s="926"/>
      <c r="Q50" s="926"/>
      <c r="R50" s="926"/>
      <c r="S50" s="926"/>
      <c r="T50" s="926"/>
      <c r="U50" s="926"/>
      <c r="V50" s="926"/>
      <c r="W50" s="926"/>
      <c r="X50" s="926"/>
      <c r="Y50" s="926"/>
      <c r="Z50" s="926"/>
      <c r="AA50" s="926"/>
      <c r="AB50" s="926"/>
      <c r="AC50" s="926"/>
      <c r="AD50" s="926"/>
      <c r="AE50" s="926"/>
      <c r="AF50" s="926"/>
      <c r="AG50" s="926"/>
      <c r="AH50" s="147"/>
    </row>
    <row r="51" spans="2:34" ht="15" customHeight="1" x14ac:dyDescent="0.25">
      <c r="B51" s="146"/>
      <c r="C51" s="28" t="str">
        <f>'Documentos gerais'!B50</f>
        <v/>
      </c>
      <c r="D51" s="925" t="str">
        <f>'Documentos gerais'!C50</f>
        <v>Procuração ou equivalente de quem assina o FCE.</v>
      </c>
      <c r="E51" s="926"/>
      <c r="F51" s="926"/>
      <c r="G51" s="926"/>
      <c r="H51" s="926"/>
      <c r="I51" s="926"/>
      <c r="J51" s="926"/>
      <c r="K51" s="926"/>
      <c r="L51" s="926"/>
      <c r="M51" s="926"/>
      <c r="N51" s="926"/>
      <c r="O51" s="926"/>
      <c r="P51" s="926"/>
      <c r="Q51" s="926"/>
      <c r="R51" s="926"/>
      <c r="S51" s="926"/>
      <c r="T51" s="926"/>
      <c r="U51" s="926"/>
      <c r="V51" s="926"/>
      <c r="W51" s="926"/>
      <c r="X51" s="926"/>
      <c r="Y51" s="926"/>
      <c r="Z51" s="926"/>
      <c r="AA51" s="926"/>
      <c r="AB51" s="926"/>
      <c r="AC51" s="926"/>
      <c r="AD51" s="926"/>
      <c r="AE51" s="926"/>
      <c r="AF51" s="926"/>
      <c r="AG51" s="926"/>
      <c r="AH51" s="147"/>
    </row>
    <row r="52" spans="2:34" ht="15" customHeight="1" x14ac:dyDescent="0.25">
      <c r="B52" s="146"/>
      <c r="C52" s="28" t="str">
        <f>'Documentos gerais'!B51</f>
        <v/>
      </c>
      <c r="D52" s="925" t="str">
        <f>'Documentos gerais'!C51</f>
        <v>Relatório Ambiental Simplificado (RAS).</v>
      </c>
      <c r="E52" s="926"/>
      <c r="F52" s="926"/>
      <c r="G52" s="926"/>
      <c r="H52" s="926"/>
      <c r="I52" s="926"/>
      <c r="J52" s="926"/>
      <c r="K52" s="926"/>
      <c r="L52" s="926"/>
      <c r="M52" s="926"/>
      <c r="N52" s="926"/>
      <c r="O52" s="926"/>
      <c r="P52" s="926"/>
      <c r="Q52" s="926"/>
      <c r="R52" s="926"/>
      <c r="S52" s="926"/>
      <c r="T52" s="926"/>
      <c r="U52" s="926"/>
      <c r="V52" s="926"/>
      <c r="W52" s="926"/>
      <c r="X52" s="926"/>
      <c r="Y52" s="926"/>
      <c r="Z52" s="926"/>
      <c r="AA52" s="926"/>
      <c r="AB52" s="926"/>
      <c r="AC52" s="926"/>
      <c r="AD52" s="926"/>
      <c r="AE52" s="926"/>
      <c r="AF52" s="926"/>
      <c r="AG52" s="926"/>
      <c r="AH52" s="147"/>
    </row>
    <row r="53" spans="2:34" ht="15" customHeight="1" x14ac:dyDescent="0.25">
      <c r="B53" s="146"/>
      <c r="C53" s="28" t="str">
        <f>'Documentos gerais'!B52</f>
        <v/>
      </c>
      <c r="D53" s="925" t="str">
        <f>'Documentos gerais'!C52</f>
        <v>Relatório Ambiental Simplificado (RAS)  para Renovação.</v>
      </c>
      <c r="E53" s="926"/>
      <c r="F53" s="926"/>
      <c r="G53" s="926"/>
      <c r="H53" s="926"/>
      <c r="I53" s="926"/>
      <c r="J53" s="926"/>
      <c r="K53" s="926"/>
      <c r="L53" s="926"/>
      <c r="M53" s="926"/>
      <c r="N53" s="926"/>
      <c r="O53" s="926"/>
      <c r="P53" s="926"/>
      <c r="Q53" s="926"/>
      <c r="R53" s="926"/>
      <c r="S53" s="926"/>
      <c r="T53" s="926"/>
      <c r="U53" s="926"/>
      <c r="V53" s="926"/>
      <c r="W53" s="926"/>
      <c r="X53" s="926"/>
      <c r="Y53" s="926"/>
      <c r="Z53" s="926"/>
      <c r="AA53" s="926"/>
      <c r="AB53" s="926"/>
      <c r="AC53" s="926"/>
      <c r="AD53" s="926"/>
      <c r="AE53" s="926"/>
      <c r="AF53" s="926"/>
      <c r="AG53" s="926"/>
      <c r="AH53" s="147"/>
    </row>
    <row r="54" spans="2:34" ht="15" customHeight="1" x14ac:dyDescent="0.25">
      <c r="B54" s="146"/>
      <c r="C54" s="28" t="str">
        <f>'Documentos gerais'!B53</f>
        <v/>
      </c>
      <c r="D54" s="925" t="str">
        <f>'Documentos gerais'!C53</f>
        <v>Relatório de Avaliação de Desempenho Ambiental (RADA).</v>
      </c>
      <c r="E54" s="926"/>
      <c r="F54" s="926"/>
      <c r="G54" s="926"/>
      <c r="H54" s="926"/>
      <c r="I54" s="926"/>
      <c r="J54" s="926"/>
      <c r="K54" s="926"/>
      <c r="L54" s="926"/>
      <c r="M54" s="926"/>
      <c r="N54" s="926"/>
      <c r="O54" s="926"/>
      <c r="P54" s="926"/>
      <c r="Q54" s="926"/>
      <c r="R54" s="926"/>
      <c r="S54" s="926"/>
      <c r="T54" s="926"/>
      <c r="U54" s="926"/>
      <c r="V54" s="926"/>
      <c r="W54" s="926"/>
      <c r="X54" s="926"/>
      <c r="Y54" s="926"/>
      <c r="Z54" s="926"/>
      <c r="AA54" s="926"/>
      <c r="AB54" s="926"/>
      <c r="AC54" s="926"/>
      <c r="AD54" s="926"/>
      <c r="AE54" s="926"/>
      <c r="AF54" s="926"/>
      <c r="AG54" s="926"/>
      <c r="AH54" s="147"/>
    </row>
    <row r="55" spans="2:34" ht="15" customHeight="1" x14ac:dyDescent="0.25">
      <c r="B55" s="146"/>
      <c r="C55" s="28" t="str">
        <f>'Documentos gerais'!B54</f>
        <v/>
      </c>
      <c r="D55" s="925" t="str">
        <f>'Documentos gerais'!C54</f>
        <v>Relatório de Controle Ambiental (RCA) com ART.</v>
      </c>
      <c r="E55" s="926"/>
      <c r="F55" s="926"/>
      <c r="G55" s="926"/>
      <c r="H55" s="926"/>
      <c r="I55" s="926"/>
      <c r="J55" s="926"/>
      <c r="K55" s="926"/>
      <c r="L55" s="926"/>
      <c r="M55" s="926"/>
      <c r="N55" s="926"/>
      <c r="O55" s="926"/>
      <c r="P55" s="926"/>
      <c r="Q55" s="926"/>
      <c r="R55" s="926"/>
      <c r="S55" s="926"/>
      <c r="T55" s="926"/>
      <c r="U55" s="926"/>
      <c r="V55" s="926"/>
      <c r="W55" s="926"/>
      <c r="X55" s="926"/>
      <c r="Y55" s="926"/>
      <c r="Z55" s="926"/>
      <c r="AA55" s="926"/>
      <c r="AB55" s="926"/>
      <c r="AC55" s="926"/>
      <c r="AD55" s="926"/>
      <c r="AE55" s="926"/>
      <c r="AF55" s="926"/>
      <c r="AG55" s="926"/>
      <c r="AH55" s="147"/>
    </row>
    <row r="56" spans="2:34" ht="15" customHeight="1" x14ac:dyDescent="0.25">
      <c r="B56" s="146"/>
      <c r="C56" s="28" t="str">
        <f>'Documentos gerais'!B55</f>
        <v/>
      </c>
      <c r="D56" s="925" t="str">
        <f>'Documentos gerais'!C55</f>
        <v>Relatório de Cumprimento de condicionantes, com as justificativa de descumprimento.</v>
      </c>
      <c r="E56" s="926"/>
      <c r="F56" s="926"/>
      <c r="G56" s="926"/>
      <c r="H56" s="926"/>
      <c r="I56" s="926"/>
      <c r="J56" s="926"/>
      <c r="K56" s="926"/>
      <c r="L56" s="926"/>
      <c r="M56" s="926"/>
      <c r="N56" s="926"/>
      <c r="O56" s="926"/>
      <c r="P56" s="926"/>
      <c r="Q56" s="926"/>
      <c r="R56" s="926"/>
      <c r="S56" s="926"/>
      <c r="T56" s="926"/>
      <c r="U56" s="926"/>
      <c r="V56" s="926"/>
      <c r="W56" s="926"/>
      <c r="X56" s="926"/>
      <c r="Y56" s="926"/>
      <c r="Z56" s="926"/>
      <c r="AA56" s="926"/>
      <c r="AB56" s="926"/>
      <c r="AC56" s="926"/>
      <c r="AD56" s="926"/>
      <c r="AE56" s="926"/>
      <c r="AF56" s="926"/>
      <c r="AG56" s="926"/>
      <c r="AH56" s="147"/>
    </row>
    <row r="57" spans="2:34" ht="33" customHeight="1" x14ac:dyDescent="0.25">
      <c r="B57" s="146"/>
      <c r="C57" s="28" t="str">
        <f>'Documentos gerais'!B56</f>
        <v/>
      </c>
      <c r="D57" s="925" t="str">
        <f>'Documentos gerais'!C56</f>
        <v>Relatório técnico do teste de estanqueidade com ART [apenas para Sistema de Armazenamento Subterrâneo de Combustíveis (SASC)].</v>
      </c>
      <c r="E57" s="926"/>
      <c r="F57" s="926"/>
      <c r="G57" s="926"/>
      <c r="H57" s="926"/>
      <c r="I57" s="926"/>
      <c r="J57" s="926"/>
      <c r="K57" s="926"/>
      <c r="L57" s="926"/>
      <c r="M57" s="926"/>
      <c r="N57" s="926"/>
      <c r="O57" s="926"/>
      <c r="P57" s="926"/>
      <c r="Q57" s="926"/>
      <c r="R57" s="926"/>
      <c r="S57" s="926"/>
      <c r="T57" s="926"/>
      <c r="U57" s="926"/>
      <c r="V57" s="926"/>
      <c r="W57" s="926"/>
      <c r="X57" s="926"/>
      <c r="Y57" s="926"/>
      <c r="Z57" s="926"/>
      <c r="AA57" s="926"/>
      <c r="AB57" s="926"/>
      <c r="AC57" s="926"/>
      <c r="AD57" s="926"/>
      <c r="AE57" s="926"/>
      <c r="AF57" s="926"/>
      <c r="AG57" s="926"/>
      <c r="AH57" s="147"/>
    </row>
    <row r="58" spans="2:34" ht="18" customHeight="1" x14ac:dyDescent="0.25">
      <c r="B58" s="146"/>
      <c r="C58" s="28" t="str">
        <f>'Documentos gerais'!B57</f>
        <v/>
      </c>
      <c r="D58" s="940" t="str">
        <f>'Documentos gerais'!C57</f>
        <v>Estudo de tráfego de veículos, com ART, analisado e decidido pelo órgão competente.</v>
      </c>
      <c r="E58" s="609"/>
      <c r="F58" s="609"/>
      <c r="G58" s="609"/>
      <c r="H58" s="609"/>
      <c r="I58" s="609"/>
      <c r="J58" s="609"/>
      <c r="K58" s="609"/>
      <c r="L58" s="609"/>
      <c r="M58" s="609"/>
      <c r="N58" s="609"/>
      <c r="O58" s="609"/>
      <c r="P58" s="609"/>
      <c r="Q58" s="609"/>
      <c r="R58" s="609"/>
      <c r="S58" s="609"/>
      <c r="T58" s="609"/>
      <c r="U58" s="609"/>
      <c r="V58" s="609"/>
      <c r="W58" s="609"/>
      <c r="X58" s="609"/>
      <c r="Y58" s="609"/>
      <c r="Z58" s="609"/>
      <c r="AA58" s="609"/>
      <c r="AB58" s="609"/>
      <c r="AC58" s="609"/>
      <c r="AD58" s="609"/>
      <c r="AE58" s="609"/>
      <c r="AF58" s="609"/>
      <c r="AG58" s="609"/>
      <c r="AH58" s="147"/>
    </row>
    <row r="59" spans="2:34" ht="67.5" customHeight="1" x14ac:dyDescent="0.25">
      <c r="B59" s="146"/>
      <c r="C59" s="28" t="str">
        <f>'Documentos gerais'!B58</f>
        <v/>
      </c>
      <c r="D59" s="940" t="str">
        <f>'Documentos gerais'!C58</f>
        <v>Anuência do Instituto do Patrimônio Artístico Nacional (Iphan) – se o empreendimento estiver localizado em Nova Lima. Se a localização do empreendimento for Belo Horizonte, além da Anuência do Iphan é necessário apresentar Anuência  do Conselho Deliberativo do Patrimônio Cultural do município de Belo Horizonte.</v>
      </c>
      <c r="E59" s="609"/>
      <c r="F59" s="609"/>
      <c r="G59" s="609"/>
      <c r="H59" s="609"/>
      <c r="I59" s="609"/>
      <c r="J59" s="609"/>
      <c r="K59" s="609"/>
      <c r="L59" s="609"/>
      <c r="M59" s="609"/>
      <c r="N59" s="609"/>
      <c r="O59" s="609"/>
      <c r="P59" s="609"/>
      <c r="Q59" s="609"/>
      <c r="R59" s="609"/>
      <c r="S59" s="609"/>
      <c r="T59" s="609"/>
      <c r="U59" s="609"/>
      <c r="V59" s="609"/>
      <c r="W59" s="609"/>
      <c r="X59" s="609"/>
      <c r="Y59" s="609"/>
      <c r="Z59" s="609"/>
      <c r="AA59" s="609"/>
      <c r="AB59" s="609"/>
      <c r="AC59" s="609"/>
      <c r="AD59" s="609"/>
      <c r="AE59" s="609"/>
      <c r="AF59" s="609"/>
      <c r="AG59" s="609"/>
      <c r="AH59" s="147"/>
    </row>
    <row r="60" spans="2:34" ht="5.0999999999999996" customHeight="1" thickBot="1" x14ac:dyDescent="0.3">
      <c r="B60" s="156"/>
      <c r="C60" s="157"/>
      <c r="D60" s="233"/>
      <c r="E60" s="233"/>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8"/>
    </row>
  </sheetData>
  <sheetProtection algorithmName="SHA-512" hashValue="CKvFWlOznTCO/hRXU43aa1iKKbF46Pe1EEUFdQpPNepwks0JuzWH0xaKHI/ACdu9XH4ytwFyWNxNRKcTGPA+eA==" saltValue="Cjt5P7WIzELPlcIg2ttGZQ==" spinCount="100000" sheet="1" objects="1" scenarios="1"/>
  <autoFilter ref="C11:AG11" xr:uid="{00000000-0009-0000-0000-000009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autoFilter>
  <mergeCells count="60">
    <mergeCell ref="D58:AG58"/>
    <mergeCell ref="D59:AG59"/>
    <mergeCell ref="L8:AG8"/>
    <mergeCell ref="P9:AG9"/>
    <mergeCell ref="C7:H7"/>
    <mergeCell ref="I7:AG7"/>
    <mergeCell ref="D55:AG55"/>
    <mergeCell ref="D54:AG54"/>
    <mergeCell ref="D53:AG53"/>
    <mergeCell ref="D11:AG11"/>
    <mergeCell ref="D25:AG25"/>
    <mergeCell ref="D26:AG26"/>
    <mergeCell ref="D28:AG28"/>
    <mergeCell ref="D29:AG29"/>
    <mergeCell ref="D33:AG33"/>
    <mergeCell ref="D34:AG34"/>
    <mergeCell ref="D35:AG35"/>
    <mergeCell ref="D36:AG36"/>
    <mergeCell ref="D37:AG37"/>
    <mergeCell ref="D32:AG32"/>
    <mergeCell ref="B2:AH2"/>
    <mergeCell ref="C5:H5"/>
    <mergeCell ref="I5:AG5"/>
    <mergeCell ref="I6:AG6"/>
    <mergeCell ref="C6:H6"/>
    <mergeCell ref="D17:AG17"/>
    <mergeCell ref="D31:AG31"/>
    <mergeCell ref="D19:AG19"/>
    <mergeCell ref="D20:AG20"/>
    <mergeCell ref="D21:AG21"/>
    <mergeCell ref="D22:AG22"/>
    <mergeCell ref="D23:AG23"/>
    <mergeCell ref="D49:AG49"/>
    <mergeCell ref="D50:AG50"/>
    <mergeCell ref="D51:AG51"/>
    <mergeCell ref="D52:AG52"/>
    <mergeCell ref="D47:AG47"/>
    <mergeCell ref="D18:AG18"/>
    <mergeCell ref="D30:AG30"/>
    <mergeCell ref="D16:AG16"/>
    <mergeCell ref="D12:AG12"/>
    <mergeCell ref="D13:AG13"/>
    <mergeCell ref="D14:AG14"/>
    <mergeCell ref="D15:AG15"/>
    <mergeCell ref="D56:AG56"/>
    <mergeCell ref="D57:AG57"/>
    <mergeCell ref="AJ28:AO30"/>
    <mergeCell ref="AJ24:AO27"/>
    <mergeCell ref="D27:AG27"/>
    <mergeCell ref="D48:AG48"/>
    <mergeCell ref="D38:AG38"/>
    <mergeCell ref="D39:AG39"/>
    <mergeCell ref="D40:AG40"/>
    <mergeCell ref="D41:AG41"/>
    <mergeCell ref="D42:AG42"/>
    <mergeCell ref="D45:AG45"/>
    <mergeCell ref="D24:AG24"/>
    <mergeCell ref="D43:AG43"/>
    <mergeCell ref="D44:AG44"/>
    <mergeCell ref="D46:AG46"/>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2"/>
  <dimension ref="A1:DG1568"/>
  <sheetViews>
    <sheetView workbookViewId="0">
      <selection activeCell="AZ20" sqref="AZ20"/>
    </sheetView>
  </sheetViews>
  <sheetFormatPr defaultColWidth="2.85546875" defaultRowHeight="15" customHeight="1" x14ac:dyDescent="0.25"/>
  <cols>
    <col min="1" max="1" width="2.85546875" style="252"/>
    <col min="2" max="2" width="0.85546875" style="252" customWidth="1"/>
    <col min="3" max="8" width="2.85546875" style="252"/>
    <col min="9" max="9" width="2.85546875" style="252" customWidth="1"/>
    <col min="10" max="35" width="2.85546875" style="252"/>
    <col min="36" max="36" width="0.85546875" style="252" customWidth="1"/>
    <col min="37" max="42" width="2.85546875" style="252"/>
    <col min="43" max="258" width="2.85546875" style="253"/>
    <col min="259" max="259" width="1.7109375" style="253" customWidth="1"/>
    <col min="260" max="266" width="2.85546875" style="253"/>
    <col min="267" max="267" width="2.85546875" style="253" customWidth="1"/>
    <col min="268" max="291" width="2.85546875" style="253"/>
    <col min="292" max="292" width="1.7109375" style="253" customWidth="1"/>
    <col min="293" max="514" width="2.85546875" style="253"/>
    <col min="515" max="515" width="1.7109375" style="253" customWidth="1"/>
    <col min="516" max="522" width="2.85546875" style="253"/>
    <col min="523" max="523" width="2.85546875" style="253" customWidth="1"/>
    <col min="524" max="547" width="2.85546875" style="253"/>
    <col min="548" max="548" width="1.7109375" style="253" customWidth="1"/>
    <col min="549" max="770" width="2.85546875" style="253"/>
    <col min="771" max="771" width="1.7109375" style="253" customWidth="1"/>
    <col min="772" max="778" width="2.85546875" style="253"/>
    <col min="779" max="779" width="2.85546875" style="253" customWidth="1"/>
    <col min="780" max="803" width="2.85546875" style="253"/>
    <col min="804" max="804" width="1.7109375" style="253" customWidth="1"/>
    <col min="805" max="1026" width="2.85546875" style="253"/>
    <col min="1027" max="1027" width="1.7109375" style="253" customWidth="1"/>
    <col min="1028" max="1034" width="2.85546875" style="253"/>
    <col min="1035" max="1035" width="2.85546875" style="253" customWidth="1"/>
    <col min="1036" max="1059" width="2.85546875" style="253"/>
    <col min="1060" max="1060" width="1.7109375" style="253" customWidth="1"/>
    <col min="1061" max="1282" width="2.85546875" style="253"/>
    <col min="1283" max="1283" width="1.7109375" style="253" customWidth="1"/>
    <col min="1284" max="1290" width="2.85546875" style="253"/>
    <col min="1291" max="1291" width="2.85546875" style="253" customWidth="1"/>
    <col min="1292" max="1315" width="2.85546875" style="253"/>
    <col min="1316" max="1316" width="1.7109375" style="253" customWidth="1"/>
    <col min="1317" max="1538" width="2.85546875" style="253"/>
    <col min="1539" max="1539" width="1.7109375" style="253" customWidth="1"/>
    <col min="1540" max="1546" width="2.85546875" style="253"/>
    <col min="1547" max="1547" width="2.85546875" style="253" customWidth="1"/>
    <col min="1548" max="1571" width="2.85546875" style="253"/>
    <col min="1572" max="1572" width="1.7109375" style="253" customWidth="1"/>
    <col min="1573" max="1794" width="2.85546875" style="253"/>
    <col min="1795" max="1795" width="1.7109375" style="253" customWidth="1"/>
    <col min="1796" max="1802" width="2.85546875" style="253"/>
    <col min="1803" max="1803" width="2.85546875" style="253" customWidth="1"/>
    <col min="1804" max="1827" width="2.85546875" style="253"/>
    <col min="1828" max="1828" width="1.7109375" style="253" customWidth="1"/>
    <col min="1829" max="2050" width="2.85546875" style="253"/>
    <col min="2051" max="2051" width="1.7109375" style="253" customWidth="1"/>
    <col min="2052" max="2058" width="2.85546875" style="253"/>
    <col min="2059" max="2059" width="2.85546875" style="253" customWidth="1"/>
    <col min="2060" max="2083" width="2.85546875" style="253"/>
    <col min="2084" max="2084" width="1.7109375" style="253" customWidth="1"/>
    <col min="2085" max="2306" width="2.85546875" style="253"/>
    <col min="2307" max="2307" width="1.7109375" style="253" customWidth="1"/>
    <col min="2308" max="2314" width="2.85546875" style="253"/>
    <col min="2315" max="2315" width="2.85546875" style="253" customWidth="1"/>
    <col min="2316" max="2339" width="2.85546875" style="253"/>
    <col min="2340" max="2340" width="1.7109375" style="253" customWidth="1"/>
    <col min="2341" max="2562" width="2.85546875" style="253"/>
    <col min="2563" max="2563" width="1.7109375" style="253" customWidth="1"/>
    <col min="2564" max="2570" width="2.85546875" style="253"/>
    <col min="2571" max="2571" width="2.85546875" style="253" customWidth="1"/>
    <col min="2572" max="2595" width="2.85546875" style="253"/>
    <col min="2596" max="2596" width="1.7109375" style="253" customWidth="1"/>
    <col min="2597" max="2818" width="2.85546875" style="253"/>
    <col min="2819" max="2819" width="1.7109375" style="253" customWidth="1"/>
    <col min="2820" max="2826" width="2.85546875" style="253"/>
    <col min="2827" max="2827" width="2.85546875" style="253" customWidth="1"/>
    <col min="2828" max="2851" width="2.85546875" style="253"/>
    <col min="2852" max="2852" width="1.7109375" style="253" customWidth="1"/>
    <col min="2853" max="3074" width="2.85546875" style="253"/>
    <col min="3075" max="3075" width="1.7109375" style="253" customWidth="1"/>
    <col min="3076" max="3082" width="2.85546875" style="253"/>
    <col min="3083" max="3083" width="2.85546875" style="253" customWidth="1"/>
    <col min="3084" max="3107" width="2.85546875" style="253"/>
    <col min="3108" max="3108" width="1.7109375" style="253" customWidth="1"/>
    <col min="3109" max="3330" width="2.85546875" style="253"/>
    <col min="3331" max="3331" width="1.7109375" style="253" customWidth="1"/>
    <col min="3332" max="3338" width="2.85546875" style="253"/>
    <col min="3339" max="3339" width="2.85546875" style="253" customWidth="1"/>
    <col min="3340" max="3363" width="2.85546875" style="253"/>
    <col min="3364" max="3364" width="1.7109375" style="253" customWidth="1"/>
    <col min="3365" max="3586" width="2.85546875" style="253"/>
    <col min="3587" max="3587" width="1.7109375" style="253" customWidth="1"/>
    <col min="3588" max="3594" width="2.85546875" style="253"/>
    <col min="3595" max="3595" width="2.85546875" style="253" customWidth="1"/>
    <col min="3596" max="3619" width="2.85546875" style="253"/>
    <col min="3620" max="3620" width="1.7109375" style="253" customWidth="1"/>
    <col min="3621" max="3842" width="2.85546875" style="253"/>
    <col min="3843" max="3843" width="1.7109375" style="253" customWidth="1"/>
    <col min="3844" max="3850" width="2.85546875" style="253"/>
    <col min="3851" max="3851" width="2.85546875" style="253" customWidth="1"/>
    <col min="3852" max="3875" width="2.85546875" style="253"/>
    <col min="3876" max="3876" width="1.7109375" style="253" customWidth="1"/>
    <col min="3877" max="4098" width="2.85546875" style="253"/>
    <col min="4099" max="4099" width="1.7109375" style="253" customWidth="1"/>
    <col min="4100" max="4106" width="2.85546875" style="253"/>
    <col min="4107" max="4107" width="2.85546875" style="253" customWidth="1"/>
    <col min="4108" max="4131" width="2.85546875" style="253"/>
    <col min="4132" max="4132" width="1.7109375" style="253" customWidth="1"/>
    <col min="4133" max="4354" width="2.85546875" style="253"/>
    <col min="4355" max="4355" width="1.7109375" style="253" customWidth="1"/>
    <col min="4356" max="4362" width="2.85546875" style="253"/>
    <col min="4363" max="4363" width="2.85546875" style="253" customWidth="1"/>
    <col min="4364" max="4387" width="2.85546875" style="253"/>
    <col min="4388" max="4388" width="1.7109375" style="253" customWidth="1"/>
    <col min="4389" max="4610" width="2.85546875" style="253"/>
    <col min="4611" max="4611" width="1.7109375" style="253" customWidth="1"/>
    <col min="4612" max="4618" width="2.85546875" style="253"/>
    <col min="4619" max="4619" width="2.85546875" style="253" customWidth="1"/>
    <col min="4620" max="4643" width="2.85546875" style="253"/>
    <col min="4644" max="4644" width="1.7109375" style="253" customWidth="1"/>
    <col min="4645" max="4866" width="2.85546875" style="253"/>
    <col min="4867" max="4867" width="1.7109375" style="253" customWidth="1"/>
    <col min="4868" max="4874" width="2.85546875" style="253"/>
    <col min="4875" max="4875" width="2.85546875" style="253" customWidth="1"/>
    <col min="4876" max="4899" width="2.85546875" style="253"/>
    <col min="4900" max="4900" width="1.7109375" style="253" customWidth="1"/>
    <col min="4901" max="5122" width="2.85546875" style="253"/>
    <col min="5123" max="5123" width="1.7109375" style="253" customWidth="1"/>
    <col min="5124" max="5130" width="2.85546875" style="253"/>
    <col min="5131" max="5131" width="2.85546875" style="253" customWidth="1"/>
    <col min="5132" max="5155" width="2.85546875" style="253"/>
    <col min="5156" max="5156" width="1.7109375" style="253" customWidth="1"/>
    <col min="5157" max="5378" width="2.85546875" style="253"/>
    <col min="5379" max="5379" width="1.7109375" style="253" customWidth="1"/>
    <col min="5380" max="5386" width="2.85546875" style="253"/>
    <col min="5387" max="5387" width="2.85546875" style="253" customWidth="1"/>
    <col min="5388" max="5411" width="2.85546875" style="253"/>
    <col min="5412" max="5412" width="1.7109375" style="253" customWidth="1"/>
    <col min="5413" max="5634" width="2.85546875" style="253"/>
    <col min="5635" max="5635" width="1.7109375" style="253" customWidth="1"/>
    <col min="5636" max="5642" width="2.85546875" style="253"/>
    <col min="5643" max="5643" width="2.85546875" style="253" customWidth="1"/>
    <col min="5644" max="5667" width="2.85546875" style="253"/>
    <col min="5668" max="5668" width="1.7109375" style="253" customWidth="1"/>
    <col min="5669" max="5890" width="2.85546875" style="253"/>
    <col min="5891" max="5891" width="1.7109375" style="253" customWidth="1"/>
    <col min="5892" max="5898" width="2.85546875" style="253"/>
    <col min="5899" max="5899" width="2.85546875" style="253" customWidth="1"/>
    <col min="5900" max="5923" width="2.85546875" style="253"/>
    <col min="5924" max="5924" width="1.7109375" style="253" customWidth="1"/>
    <col min="5925" max="6146" width="2.85546875" style="253"/>
    <col min="6147" max="6147" width="1.7109375" style="253" customWidth="1"/>
    <col min="6148" max="6154" width="2.85546875" style="253"/>
    <col min="6155" max="6155" width="2.85546875" style="253" customWidth="1"/>
    <col min="6156" max="6179" width="2.85546875" style="253"/>
    <col min="6180" max="6180" width="1.7109375" style="253" customWidth="1"/>
    <col min="6181" max="6402" width="2.85546875" style="253"/>
    <col min="6403" max="6403" width="1.7109375" style="253" customWidth="1"/>
    <col min="6404" max="6410" width="2.85546875" style="253"/>
    <col min="6411" max="6411" width="2.85546875" style="253" customWidth="1"/>
    <col min="6412" max="6435" width="2.85546875" style="253"/>
    <col min="6436" max="6436" width="1.7109375" style="253" customWidth="1"/>
    <col min="6437" max="6658" width="2.85546875" style="253"/>
    <col min="6659" max="6659" width="1.7109375" style="253" customWidth="1"/>
    <col min="6660" max="6666" width="2.85546875" style="253"/>
    <col min="6667" max="6667" width="2.85546875" style="253" customWidth="1"/>
    <col min="6668" max="6691" width="2.85546875" style="253"/>
    <col min="6692" max="6692" width="1.7109375" style="253" customWidth="1"/>
    <col min="6693" max="6914" width="2.85546875" style="253"/>
    <col min="6915" max="6915" width="1.7109375" style="253" customWidth="1"/>
    <col min="6916" max="6922" width="2.85546875" style="253"/>
    <col min="6923" max="6923" width="2.85546875" style="253" customWidth="1"/>
    <col min="6924" max="6947" width="2.85546875" style="253"/>
    <col min="6948" max="6948" width="1.7109375" style="253" customWidth="1"/>
    <col min="6949" max="7170" width="2.85546875" style="253"/>
    <col min="7171" max="7171" width="1.7109375" style="253" customWidth="1"/>
    <col min="7172" max="7178" width="2.85546875" style="253"/>
    <col min="7179" max="7179" width="2.85546875" style="253" customWidth="1"/>
    <col min="7180" max="7203" width="2.85546875" style="253"/>
    <col min="7204" max="7204" width="1.7109375" style="253" customWidth="1"/>
    <col min="7205" max="7426" width="2.85546875" style="253"/>
    <col min="7427" max="7427" width="1.7109375" style="253" customWidth="1"/>
    <col min="7428" max="7434" width="2.85546875" style="253"/>
    <col min="7435" max="7435" width="2.85546875" style="253" customWidth="1"/>
    <col min="7436" max="7459" width="2.85546875" style="253"/>
    <col min="7460" max="7460" width="1.7109375" style="253" customWidth="1"/>
    <col min="7461" max="7682" width="2.85546875" style="253"/>
    <col min="7683" max="7683" width="1.7109375" style="253" customWidth="1"/>
    <col min="7684" max="7690" width="2.85546875" style="253"/>
    <col min="7691" max="7691" width="2.85546875" style="253" customWidth="1"/>
    <col min="7692" max="7715" width="2.85546875" style="253"/>
    <col min="7716" max="7716" width="1.7109375" style="253" customWidth="1"/>
    <col min="7717" max="7938" width="2.85546875" style="253"/>
    <col min="7939" max="7939" width="1.7109375" style="253" customWidth="1"/>
    <col min="7940" max="7946" width="2.85546875" style="253"/>
    <col min="7947" max="7947" width="2.85546875" style="253" customWidth="1"/>
    <col min="7948" max="7971" width="2.85546875" style="253"/>
    <col min="7972" max="7972" width="1.7109375" style="253" customWidth="1"/>
    <col min="7973" max="8194" width="2.85546875" style="253"/>
    <col min="8195" max="8195" width="1.7109375" style="253" customWidth="1"/>
    <col min="8196" max="8202" width="2.85546875" style="253"/>
    <col min="8203" max="8203" width="2.85546875" style="253" customWidth="1"/>
    <col min="8204" max="8227" width="2.85546875" style="253"/>
    <col min="8228" max="8228" width="1.7109375" style="253" customWidth="1"/>
    <col min="8229" max="8450" width="2.85546875" style="253"/>
    <col min="8451" max="8451" width="1.7109375" style="253" customWidth="1"/>
    <col min="8452" max="8458" width="2.85546875" style="253"/>
    <col min="8459" max="8459" width="2.85546875" style="253" customWidth="1"/>
    <col min="8460" max="8483" width="2.85546875" style="253"/>
    <col min="8484" max="8484" width="1.7109375" style="253" customWidth="1"/>
    <col min="8485" max="8706" width="2.85546875" style="253"/>
    <col min="8707" max="8707" width="1.7109375" style="253" customWidth="1"/>
    <col min="8708" max="8714" width="2.85546875" style="253"/>
    <col min="8715" max="8715" width="2.85546875" style="253" customWidth="1"/>
    <col min="8716" max="8739" width="2.85546875" style="253"/>
    <col min="8740" max="8740" width="1.7109375" style="253" customWidth="1"/>
    <col min="8741" max="8962" width="2.85546875" style="253"/>
    <col min="8963" max="8963" width="1.7109375" style="253" customWidth="1"/>
    <col min="8964" max="8970" width="2.85546875" style="253"/>
    <col min="8971" max="8971" width="2.85546875" style="253" customWidth="1"/>
    <col min="8972" max="8995" width="2.85546875" style="253"/>
    <col min="8996" max="8996" width="1.7109375" style="253" customWidth="1"/>
    <col min="8997" max="9218" width="2.85546875" style="253"/>
    <col min="9219" max="9219" width="1.7109375" style="253" customWidth="1"/>
    <col min="9220" max="9226" width="2.85546875" style="253"/>
    <col min="9227" max="9227" width="2.85546875" style="253" customWidth="1"/>
    <col min="9228" max="9251" width="2.85546875" style="253"/>
    <col min="9252" max="9252" width="1.7109375" style="253" customWidth="1"/>
    <col min="9253" max="9474" width="2.85546875" style="253"/>
    <col min="9475" max="9475" width="1.7109375" style="253" customWidth="1"/>
    <col min="9476" max="9482" width="2.85546875" style="253"/>
    <col min="9483" max="9483" width="2.85546875" style="253" customWidth="1"/>
    <col min="9484" max="9507" width="2.85546875" style="253"/>
    <col min="9508" max="9508" width="1.7109375" style="253" customWidth="1"/>
    <col min="9509" max="9730" width="2.85546875" style="253"/>
    <col min="9731" max="9731" width="1.7109375" style="253" customWidth="1"/>
    <col min="9732" max="9738" width="2.85546875" style="253"/>
    <col min="9739" max="9739" width="2.85546875" style="253" customWidth="1"/>
    <col min="9740" max="9763" width="2.85546875" style="253"/>
    <col min="9764" max="9764" width="1.7109375" style="253" customWidth="1"/>
    <col min="9765" max="9986" width="2.85546875" style="253"/>
    <col min="9987" max="9987" width="1.7109375" style="253" customWidth="1"/>
    <col min="9988" max="9994" width="2.85546875" style="253"/>
    <col min="9995" max="9995" width="2.85546875" style="253" customWidth="1"/>
    <col min="9996" max="10019" width="2.85546875" style="253"/>
    <col min="10020" max="10020" width="1.7109375" style="253" customWidth="1"/>
    <col min="10021" max="10242" width="2.85546875" style="253"/>
    <col min="10243" max="10243" width="1.7109375" style="253" customWidth="1"/>
    <col min="10244" max="10250" width="2.85546875" style="253"/>
    <col min="10251" max="10251" width="2.85546875" style="253" customWidth="1"/>
    <col min="10252" max="10275" width="2.85546875" style="253"/>
    <col min="10276" max="10276" width="1.7109375" style="253" customWidth="1"/>
    <col min="10277" max="10498" width="2.85546875" style="253"/>
    <col min="10499" max="10499" width="1.7109375" style="253" customWidth="1"/>
    <col min="10500" max="10506" width="2.85546875" style="253"/>
    <col min="10507" max="10507" width="2.85546875" style="253" customWidth="1"/>
    <col min="10508" max="10531" width="2.85546875" style="253"/>
    <col min="10532" max="10532" width="1.7109375" style="253" customWidth="1"/>
    <col min="10533" max="10754" width="2.85546875" style="253"/>
    <col min="10755" max="10755" width="1.7109375" style="253" customWidth="1"/>
    <col min="10756" max="10762" width="2.85546875" style="253"/>
    <col min="10763" max="10763" width="2.85546875" style="253" customWidth="1"/>
    <col min="10764" max="10787" width="2.85546875" style="253"/>
    <col min="10788" max="10788" width="1.7109375" style="253" customWidth="1"/>
    <col min="10789" max="11010" width="2.85546875" style="253"/>
    <col min="11011" max="11011" width="1.7109375" style="253" customWidth="1"/>
    <col min="11012" max="11018" width="2.85546875" style="253"/>
    <col min="11019" max="11019" width="2.85546875" style="253" customWidth="1"/>
    <col min="11020" max="11043" width="2.85546875" style="253"/>
    <col min="11044" max="11044" width="1.7109375" style="253" customWidth="1"/>
    <col min="11045" max="11266" width="2.85546875" style="253"/>
    <col min="11267" max="11267" width="1.7109375" style="253" customWidth="1"/>
    <col min="11268" max="11274" width="2.85546875" style="253"/>
    <col min="11275" max="11275" width="2.85546875" style="253" customWidth="1"/>
    <col min="11276" max="11299" width="2.85546875" style="253"/>
    <col min="11300" max="11300" width="1.7109375" style="253" customWidth="1"/>
    <col min="11301" max="11522" width="2.85546875" style="253"/>
    <col min="11523" max="11523" width="1.7109375" style="253" customWidth="1"/>
    <col min="11524" max="11530" width="2.85546875" style="253"/>
    <col min="11531" max="11531" width="2.85546875" style="253" customWidth="1"/>
    <col min="11532" max="11555" width="2.85546875" style="253"/>
    <col min="11556" max="11556" width="1.7109375" style="253" customWidth="1"/>
    <col min="11557" max="11778" width="2.85546875" style="253"/>
    <col min="11779" max="11779" width="1.7109375" style="253" customWidth="1"/>
    <col min="11780" max="11786" width="2.85546875" style="253"/>
    <col min="11787" max="11787" width="2.85546875" style="253" customWidth="1"/>
    <col min="11788" max="11811" width="2.85546875" style="253"/>
    <col min="11812" max="11812" width="1.7109375" style="253" customWidth="1"/>
    <col min="11813" max="12034" width="2.85546875" style="253"/>
    <col min="12035" max="12035" width="1.7109375" style="253" customWidth="1"/>
    <col min="12036" max="12042" width="2.85546875" style="253"/>
    <col min="12043" max="12043" width="2.85546875" style="253" customWidth="1"/>
    <col min="12044" max="12067" width="2.85546875" style="253"/>
    <col min="12068" max="12068" width="1.7109375" style="253" customWidth="1"/>
    <col min="12069" max="12290" width="2.85546875" style="253"/>
    <col min="12291" max="12291" width="1.7109375" style="253" customWidth="1"/>
    <col min="12292" max="12298" width="2.85546875" style="253"/>
    <col min="12299" max="12299" width="2.85546875" style="253" customWidth="1"/>
    <col min="12300" max="12323" width="2.85546875" style="253"/>
    <col min="12324" max="12324" width="1.7109375" style="253" customWidth="1"/>
    <col min="12325" max="12546" width="2.85546875" style="253"/>
    <col min="12547" max="12547" width="1.7109375" style="253" customWidth="1"/>
    <col min="12548" max="12554" width="2.85546875" style="253"/>
    <col min="12555" max="12555" width="2.85546875" style="253" customWidth="1"/>
    <col min="12556" max="12579" width="2.85546875" style="253"/>
    <col min="12580" max="12580" width="1.7109375" style="253" customWidth="1"/>
    <col min="12581" max="12802" width="2.85546875" style="253"/>
    <col min="12803" max="12803" width="1.7109375" style="253" customWidth="1"/>
    <col min="12804" max="12810" width="2.85546875" style="253"/>
    <col min="12811" max="12811" width="2.85546875" style="253" customWidth="1"/>
    <col min="12812" max="12835" width="2.85546875" style="253"/>
    <col min="12836" max="12836" width="1.7109375" style="253" customWidth="1"/>
    <col min="12837" max="13058" width="2.85546875" style="253"/>
    <col min="13059" max="13059" width="1.7109375" style="253" customWidth="1"/>
    <col min="13060" max="13066" width="2.85546875" style="253"/>
    <col min="13067" max="13067" width="2.85546875" style="253" customWidth="1"/>
    <col min="13068" max="13091" width="2.85546875" style="253"/>
    <col min="13092" max="13092" width="1.7109375" style="253" customWidth="1"/>
    <col min="13093" max="13314" width="2.85546875" style="253"/>
    <col min="13315" max="13315" width="1.7109375" style="253" customWidth="1"/>
    <col min="13316" max="13322" width="2.85546875" style="253"/>
    <col min="13323" max="13323" width="2.85546875" style="253" customWidth="1"/>
    <col min="13324" max="13347" width="2.85546875" style="253"/>
    <col min="13348" max="13348" width="1.7109375" style="253" customWidth="1"/>
    <col min="13349" max="13570" width="2.85546875" style="253"/>
    <col min="13571" max="13571" width="1.7109375" style="253" customWidth="1"/>
    <col min="13572" max="13578" width="2.85546875" style="253"/>
    <col min="13579" max="13579" width="2.85546875" style="253" customWidth="1"/>
    <col min="13580" max="13603" width="2.85546875" style="253"/>
    <col min="13604" max="13604" width="1.7109375" style="253" customWidth="1"/>
    <col min="13605" max="13826" width="2.85546875" style="253"/>
    <col min="13827" max="13827" width="1.7109375" style="253" customWidth="1"/>
    <col min="13828" max="13834" width="2.85546875" style="253"/>
    <col min="13835" max="13835" width="2.85546875" style="253" customWidth="1"/>
    <col min="13836" max="13859" width="2.85546875" style="253"/>
    <col min="13860" max="13860" width="1.7109375" style="253" customWidth="1"/>
    <col min="13861" max="14082" width="2.85546875" style="253"/>
    <col min="14083" max="14083" width="1.7109375" style="253" customWidth="1"/>
    <col min="14084" max="14090" width="2.85546875" style="253"/>
    <col min="14091" max="14091" width="2.85546875" style="253" customWidth="1"/>
    <col min="14092" max="14115" width="2.85546875" style="253"/>
    <col min="14116" max="14116" width="1.7109375" style="253" customWidth="1"/>
    <col min="14117" max="14338" width="2.85546875" style="253"/>
    <col min="14339" max="14339" width="1.7109375" style="253" customWidth="1"/>
    <col min="14340" max="14346" width="2.85546875" style="253"/>
    <col min="14347" max="14347" width="2.85546875" style="253" customWidth="1"/>
    <col min="14348" max="14371" width="2.85546875" style="253"/>
    <col min="14372" max="14372" width="1.7109375" style="253" customWidth="1"/>
    <col min="14373" max="14594" width="2.85546875" style="253"/>
    <col min="14595" max="14595" width="1.7109375" style="253" customWidth="1"/>
    <col min="14596" max="14602" width="2.85546875" style="253"/>
    <col min="14603" max="14603" width="2.85546875" style="253" customWidth="1"/>
    <col min="14604" max="14627" width="2.85546875" style="253"/>
    <col min="14628" max="14628" width="1.7109375" style="253" customWidth="1"/>
    <col min="14629" max="14850" width="2.85546875" style="253"/>
    <col min="14851" max="14851" width="1.7109375" style="253" customWidth="1"/>
    <col min="14852" max="14858" width="2.85546875" style="253"/>
    <col min="14859" max="14859" width="2.85546875" style="253" customWidth="1"/>
    <col min="14860" max="14883" width="2.85546875" style="253"/>
    <col min="14884" max="14884" width="1.7109375" style="253" customWidth="1"/>
    <col min="14885" max="15106" width="2.85546875" style="253"/>
    <col min="15107" max="15107" width="1.7109375" style="253" customWidth="1"/>
    <col min="15108" max="15114" width="2.85546875" style="253"/>
    <col min="15115" max="15115" width="2.85546875" style="253" customWidth="1"/>
    <col min="15116" max="15139" width="2.85546875" style="253"/>
    <col min="15140" max="15140" width="1.7109375" style="253" customWidth="1"/>
    <col min="15141" max="15362" width="2.85546875" style="253"/>
    <col min="15363" max="15363" width="1.7109375" style="253" customWidth="1"/>
    <col min="15364" max="15370" width="2.85546875" style="253"/>
    <col min="15371" max="15371" width="2.85546875" style="253" customWidth="1"/>
    <col min="15372" max="15395" width="2.85546875" style="253"/>
    <col min="15396" max="15396" width="1.7109375" style="253" customWidth="1"/>
    <col min="15397" max="15618" width="2.85546875" style="253"/>
    <col min="15619" max="15619" width="1.7109375" style="253" customWidth="1"/>
    <col min="15620" max="15626" width="2.85546875" style="253"/>
    <col min="15627" max="15627" width="2.85546875" style="253" customWidth="1"/>
    <col min="15628" max="15651" width="2.85546875" style="253"/>
    <col min="15652" max="15652" width="1.7109375" style="253" customWidth="1"/>
    <col min="15653" max="15874" width="2.85546875" style="253"/>
    <col min="15875" max="15875" width="1.7109375" style="253" customWidth="1"/>
    <col min="15876" max="15882" width="2.85546875" style="253"/>
    <col min="15883" max="15883" width="2.85546875" style="253" customWidth="1"/>
    <col min="15884" max="15907" width="2.85546875" style="253"/>
    <col min="15908" max="15908" width="1.7109375" style="253" customWidth="1"/>
    <col min="15909" max="16130" width="2.85546875" style="253"/>
    <col min="16131" max="16131" width="1.7109375" style="253" customWidth="1"/>
    <col min="16132" max="16138" width="2.85546875" style="253"/>
    <col min="16139" max="16139" width="2.85546875" style="253" customWidth="1"/>
    <col min="16140" max="16163" width="2.85546875" style="253"/>
    <col min="16164" max="16164" width="1.7109375" style="253" customWidth="1"/>
    <col min="16165" max="16384" width="2.85546875" style="253"/>
  </cols>
  <sheetData>
    <row r="1" spans="2:111" s="130" customFormat="1" ht="15" customHeight="1" x14ac:dyDescent="0.25">
      <c r="U1" s="131"/>
      <c r="V1" s="131"/>
      <c r="W1" s="131"/>
      <c r="X1" s="131"/>
      <c r="Y1" s="131"/>
      <c r="Z1" s="131"/>
      <c r="AA1" s="131"/>
      <c r="AB1" s="131"/>
      <c r="AC1" s="131"/>
      <c r="AD1" s="131"/>
      <c r="AE1" s="131"/>
      <c r="AF1" s="131"/>
      <c r="AG1" s="131"/>
      <c r="AH1" s="131"/>
      <c r="AI1" s="131"/>
      <c r="AJ1" s="131"/>
      <c r="AK1" s="131"/>
      <c r="AL1" s="131"/>
      <c r="AM1" s="131"/>
    </row>
    <row r="2" spans="2:111" s="130" customFormat="1" ht="30" customHeight="1" x14ac:dyDescent="0.25">
      <c r="B2" s="613" t="s">
        <v>2149</v>
      </c>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614"/>
      <c r="AJ2" s="615"/>
      <c r="AK2" s="131"/>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row>
    <row r="3" spans="2:111" s="130" customFormat="1" ht="6.75" customHeight="1" x14ac:dyDescent="0.25">
      <c r="B3" s="246"/>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8"/>
      <c r="AK3" s="131"/>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row>
    <row r="4" spans="2:111" s="242" customFormat="1" ht="15" customHeight="1" x14ac:dyDescent="0.25">
      <c r="B4" s="249"/>
      <c r="C4" s="719" t="s">
        <v>2067</v>
      </c>
      <c r="D4" s="720"/>
      <c r="E4" s="720"/>
      <c r="F4" s="720"/>
      <c r="G4" s="720"/>
      <c r="H4" s="720"/>
      <c r="I4" s="720"/>
      <c r="J4" s="720"/>
      <c r="K4" s="720"/>
      <c r="L4" s="720"/>
      <c r="M4" s="720"/>
      <c r="N4" s="720"/>
      <c r="O4" s="720"/>
      <c r="P4" s="720"/>
      <c r="Q4" s="720"/>
      <c r="R4" s="720"/>
      <c r="S4" s="720"/>
      <c r="T4" s="720"/>
      <c r="U4" s="720"/>
      <c r="V4" s="720"/>
      <c r="W4" s="720"/>
      <c r="X4" s="720"/>
      <c r="Y4" s="720"/>
      <c r="Z4" s="720"/>
      <c r="AA4" s="720"/>
      <c r="AB4" s="720"/>
      <c r="AC4" s="720"/>
      <c r="AD4" s="720"/>
      <c r="AE4" s="720"/>
      <c r="AF4" s="720"/>
      <c r="AG4" s="720"/>
      <c r="AH4" s="720"/>
      <c r="AI4" s="721"/>
      <c r="AJ4" s="250"/>
      <c r="AK4" s="251"/>
      <c r="AL4" s="252"/>
      <c r="AM4" s="253"/>
      <c r="AN4" s="253"/>
      <c r="AO4" s="253"/>
      <c r="AP4" s="253"/>
      <c r="AQ4" s="253"/>
      <c r="AR4" s="253"/>
      <c r="AS4" s="253"/>
      <c r="AT4" s="253"/>
      <c r="AU4" s="253"/>
      <c r="AV4" s="253"/>
      <c r="AW4" s="253"/>
      <c r="AX4" s="253"/>
      <c r="AY4" s="253"/>
      <c r="AZ4" s="253"/>
      <c r="BA4" s="253"/>
      <c r="BB4" s="253"/>
      <c r="BC4" s="253"/>
      <c r="BD4" s="253"/>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row>
    <row r="5" spans="2:111" s="242" customFormat="1" ht="15" customHeight="1" x14ac:dyDescent="0.25">
      <c r="B5" s="249"/>
      <c r="C5" s="650" t="s">
        <v>1752</v>
      </c>
      <c r="D5" s="650"/>
      <c r="E5" s="650"/>
      <c r="F5" s="650"/>
      <c r="G5" s="650"/>
      <c r="H5" s="650"/>
      <c r="I5" s="650"/>
      <c r="J5" s="650"/>
      <c r="K5" s="650"/>
      <c r="L5" s="779"/>
      <c r="M5" s="779"/>
      <c r="N5" s="779"/>
      <c r="O5" s="779"/>
      <c r="P5" s="779"/>
      <c r="Q5" s="779"/>
      <c r="R5" s="779"/>
      <c r="S5" s="779"/>
      <c r="T5" s="779"/>
      <c r="U5" s="779"/>
      <c r="V5" s="779"/>
      <c r="W5" s="779"/>
      <c r="X5" s="779"/>
      <c r="Y5" s="779"/>
      <c r="Z5" s="779"/>
      <c r="AA5" s="779"/>
      <c r="AB5" s="779"/>
      <c r="AC5" s="779"/>
      <c r="AD5" s="779"/>
      <c r="AE5" s="779"/>
      <c r="AF5" s="779"/>
      <c r="AG5" s="779"/>
      <c r="AH5" s="779"/>
      <c r="AI5" s="779"/>
      <c r="AJ5" s="254"/>
      <c r="AK5" s="251"/>
      <c r="AL5" s="252"/>
      <c r="AM5" s="253"/>
      <c r="AN5" s="253"/>
      <c r="AO5" s="253"/>
      <c r="AP5" s="255"/>
      <c r="AQ5" s="255"/>
      <c r="AR5" s="255"/>
      <c r="AS5" s="255"/>
      <c r="AT5" s="256"/>
      <c r="AU5" s="27"/>
      <c r="AV5" s="165"/>
      <c r="AW5" s="27"/>
      <c r="AX5" s="27"/>
      <c r="AY5" s="27"/>
      <c r="AZ5" s="27"/>
      <c r="BA5" s="27"/>
      <c r="BB5" s="27"/>
      <c r="BC5" s="27"/>
      <c r="BD5" s="253"/>
      <c r="BE5" s="252"/>
      <c r="BF5" s="252"/>
      <c r="BG5" s="252"/>
      <c r="BH5" s="252"/>
      <c r="BI5" s="252"/>
      <c r="BJ5" s="252"/>
      <c r="BK5" s="252"/>
      <c r="BL5" s="252"/>
      <c r="BM5" s="252"/>
      <c r="BN5" s="252"/>
      <c r="BO5" s="252"/>
      <c r="BP5" s="252"/>
      <c r="BQ5" s="252"/>
      <c r="BR5" s="252"/>
      <c r="BS5" s="252"/>
      <c r="BT5" s="252"/>
      <c r="BU5" s="252"/>
      <c r="BV5" s="252"/>
      <c r="BW5" s="252"/>
      <c r="BX5" s="252"/>
      <c r="BY5" s="252"/>
      <c r="BZ5" s="252"/>
      <c r="CA5" s="252"/>
      <c r="CB5" s="252"/>
      <c r="CC5" s="252"/>
      <c r="CD5" s="252"/>
      <c r="CE5" s="252"/>
      <c r="CF5" s="252"/>
      <c r="CG5" s="252"/>
      <c r="CH5" s="252"/>
      <c r="CI5" s="252"/>
      <c r="CJ5" s="252"/>
      <c r="CK5" s="252"/>
      <c r="CL5" s="252"/>
      <c r="CM5" s="252"/>
      <c r="CN5" s="252"/>
      <c r="CO5" s="252"/>
      <c r="CP5" s="252"/>
      <c r="CQ5" s="252"/>
      <c r="CR5" s="252"/>
      <c r="CS5" s="252"/>
      <c r="CT5" s="252"/>
      <c r="CU5" s="252"/>
      <c r="CV5" s="252"/>
      <c r="CW5" s="252"/>
      <c r="CX5" s="252"/>
      <c r="CY5" s="252"/>
      <c r="CZ5" s="252"/>
      <c r="DA5" s="252"/>
      <c r="DB5" s="252"/>
      <c r="DC5" s="252"/>
      <c r="DD5" s="252"/>
      <c r="DE5" s="252"/>
      <c r="DF5" s="252"/>
      <c r="DG5" s="252"/>
    </row>
    <row r="6" spans="2:111" s="242" customFormat="1" ht="15" customHeight="1" x14ac:dyDescent="0.25">
      <c r="B6" s="249"/>
      <c r="C6" s="133" t="s">
        <v>2121</v>
      </c>
      <c r="D6" s="133"/>
      <c r="E6" s="460"/>
      <c r="F6" s="649" t="s">
        <v>2068</v>
      </c>
      <c r="G6" s="650"/>
      <c r="H6" s="650"/>
      <c r="I6" s="805"/>
      <c r="J6" s="805"/>
      <c r="K6" s="805"/>
      <c r="L6" s="805"/>
      <c r="M6" s="805"/>
      <c r="N6" s="805"/>
      <c r="O6" s="805"/>
      <c r="P6" s="805"/>
      <c r="Q6" s="805"/>
      <c r="R6" s="805"/>
      <c r="S6" s="805"/>
      <c r="T6" s="359"/>
      <c r="U6" s="484"/>
      <c r="V6" s="973" t="s">
        <v>2069</v>
      </c>
      <c r="W6" s="825"/>
      <c r="X6" s="805"/>
      <c r="Y6" s="805"/>
      <c r="Z6" s="805"/>
      <c r="AA6" s="805"/>
      <c r="AB6" s="805"/>
      <c r="AC6" s="805"/>
      <c r="AD6" s="805"/>
      <c r="AE6" s="805"/>
      <c r="AF6" s="805"/>
      <c r="AG6" s="805"/>
      <c r="AH6" s="805"/>
      <c r="AI6" s="805"/>
      <c r="AJ6" s="257"/>
      <c r="AK6" s="251"/>
      <c r="AL6" s="252"/>
      <c r="AM6" s="253"/>
      <c r="AN6" s="253"/>
      <c r="AO6" s="253"/>
      <c r="AP6" s="258"/>
      <c r="AQ6" s="253"/>
      <c r="AR6" s="253"/>
      <c r="AS6" s="253"/>
      <c r="AT6" s="256"/>
      <c r="AU6" s="27"/>
      <c r="AV6" s="27"/>
      <c r="AW6" s="27"/>
      <c r="AX6" s="27"/>
      <c r="AY6" s="27"/>
      <c r="AZ6" s="27"/>
      <c r="BA6" s="27"/>
      <c r="BB6" s="27"/>
      <c r="BC6" s="27"/>
      <c r="BD6" s="253"/>
      <c r="BE6" s="252"/>
      <c r="BF6" s="252"/>
      <c r="BG6" s="252"/>
      <c r="BH6" s="252"/>
      <c r="BI6" s="252"/>
      <c r="BJ6" s="252"/>
      <c r="BK6" s="252"/>
      <c r="BL6" s="252"/>
      <c r="BM6" s="252"/>
      <c r="BN6" s="252"/>
      <c r="BO6" s="252"/>
      <c r="BP6" s="252"/>
      <c r="BQ6" s="252"/>
      <c r="BR6" s="252"/>
      <c r="BS6" s="252"/>
      <c r="BT6" s="252"/>
      <c r="BU6" s="252"/>
      <c r="BV6" s="252"/>
      <c r="BW6" s="252"/>
      <c r="BX6" s="252"/>
      <c r="BY6" s="252"/>
      <c r="BZ6" s="252"/>
      <c r="CA6" s="252"/>
      <c r="CB6" s="252"/>
      <c r="CC6" s="252"/>
      <c r="CD6" s="252"/>
      <c r="CE6" s="252"/>
      <c r="CF6" s="252"/>
      <c r="CG6" s="252"/>
      <c r="CH6" s="252"/>
      <c r="CI6" s="252"/>
      <c r="CJ6" s="252"/>
      <c r="CK6" s="252"/>
      <c r="CL6" s="252"/>
      <c r="CM6" s="252"/>
      <c r="CN6" s="252"/>
      <c r="CO6" s="252"/>
      <c r="CP6" s="252"/>
      <c r="CQ6" s="252"/>
      <c r="CR6" s="252"/>
      <c r="CS6" s="252"/>
      <c r="CT6" s="252"/>
      <c r="CU6" s="252"/>
      <c r="CV6" s="252"/>
      <c r="CW6" s="252"/>
      <c r="CX6" s="252"/>
      <c r="CY6" s="252"/>
      <c r="CZ6" s="252"/>
      <c r="DA6" s="252"/>
      <c r="DB6" s="252"/>
      <c r="DC6" s="252"/>
      <c r="DD6" s="252"/>
      <c r="DE6" s="252"/>
      <c r="DF6" s="252"/>
      <c r="DG6" s="252"/>
    </row>
    <row r="7" spans="2:111" s="242" customFormat="1" ht="15" customHeight="1" x14ac:dyDescent="0.25">
      <c r="B7" s="249"/>
      <c r="C7" s="650" t="s">
        <v>2070</v>
      </c>
      <c r="D7" s="650"/>
      <c r="E7" s="650"/>
      <c r="F7" s="650"/>
      <c r="G7" s="650"/>
      <c r="H7" s="650"/>
      <c r="I7" s="650"/>
      <c r="J7" s="650"/>
      <c r="K7" s="650"/>
      <c r="L7" s="650"/>
      <c r="M7" s="711"/>
      <c r="N7" s="711"/>
      <c r="O7" s="711"/>
      <c r="P7" s="711"/>
      <c r="Q7" s="711"/>
      <c r="R7" s="711"/>
      <c r="S7" s="711"/>
      <c r="T7" s="711"/>
      <c r="U7" s="711"/>
      <c r="V7" s="711"/>
      <c r="W7" s="711"/>
      <c r="X7" s="711"/>
      <c r="Y7" s="711"/>
      <c r="Z7" s="711"/>
      <c r="AA7" s="711"/>
      <c r="AB7" s="711"/>
      <c r="AC7" s="711"/>
      <c r="AD7" s="711"/>
      <c r="AE7" s="711"/>
      <c r="AF7" s="711"/>
      <c r="AG7" s="711"/>
      <c r="AH7" s="711"/>
      <c r="AI7" s="711"/>
      <c r="AJ7" s="254"/>
      <c r="AK7" s="251"/>
      <c r="AL7" s="252"/>
      <c r="AM7" s="252"/>
      <c r="AN7" s="252"/>
      <c r="AO7" s="252"/>
      <c r="AP7" s="260"/>
      <c r="AQ7" s="252"/>
      <c r="AR7" s="252"/>
      <c r="AS7" s="252"/>
      <c r="AT7" s="260"/>
      <c r="AU7" s="252"/>
      <c r="AV7" s="252"/>
      <c r="AW7" s="252"/>
      <c r="AX7" s="252"/>
      <c r="AY7" s="252"/>
      <c r="AZ7" s="252"/>
      <c r="BA7" s="252"/>
      <c r="BB7" s="252"/>
      <c r="BC7" s="252"/>
      <c r="BD7" s="252"/>
      <c r="BE7" s="252"/>
      <c r="BF7" s="252"/>
      <c r="BG7" s="252"/>
      <c r="BH7" s="252"/>
      <c r="BI7" s="252"/>
      <c r="BJ7" s="252"/>
      <c r="BK7" s="252"/>
      <c r="BL7" s="252"/>
      <c r="BM7" s="252"/>
      <c r="BN7" s="252"/>
      <c r="BO7" s="252"/>
      <c r="BP7" s="260"/>
      <c r="BQ7" s="252"/>
      <c r="BU7" s="252"/>
      <c r="BV7" s="252"/>
      <c r="BW7" s="252"/>
      <c r="BX7" s="252"/>
      <c r="BY7" s="252"/>
      <c r="BZ7" s="252"/>
      <c r="CA7" s="252"/>
      <c r="CB7" s="252"/>
      <c r="CC7" s="252"/>
      <c r="CD7" s="252"/>
      <c r="CE7" s="252"/>
      <c r="CF7" s="252"/>
      <c r="CG7" s="252"/>
      <c r="CH7" s="252"/>
      <c r="CI7" s="252"/>
      <c r="CJ7" s="252"/>
      <c r="CK7" s="252"/>
      <c r="CL7" s="252"/>
      <c r="CM7" s="252"/>
      <c r="CN7" s="252"/>
      <c r="CO7" s="252"/>
      <c r="CP7" s="252"/>
      <c r="CQ7" s="252"/>
      <c r="CR7" s="252"/>
      <c r="CS7" s="252"/>
      <c r="CT7" s="252"/>
      <c r="CU7" s="252"/>
      <c r="CV7" s="252"/>
      <c r="CW7" s="252"/>
      <c r="CX7" s="252"/>
      <c r="CY7" s="252"/>
      <c r="CZ7" s="252"/>
      <c r="DA7" s="252"/>
      <c r="DB7" s="252"/>
      <c r="DC7" s="252"/>
      <c r="DD7" s="252"/>
      <c r="DE7" s="252"/>
      <c r="DF7" s="252"/>
      <c r="DG7" s="252"/>
    </row>
    <row r="8" spans="2:111" s="242" customFormat="1" ht="15" customHeight="1" x14ac:dyDescent="0.25">
      <c r="B8" s="249"/>
      <c r="C8" s="133" t="s">
        <v>2122</v>
      </c>
      <c r="D8" s="133"/>
      <c r="E8" s="460"/>
      <c r="F8" s="649" t="s">
        <v>2068</v>
      </c>
      <c r="G8" s="650"/>
      <c r="H8" s="650"/>
      <c r="I8" s="805"/>
      <c r="J8" s="805"/>
      <c r="K8" s="805"/>
      <c r="L8" s="805"/>
      <c r="M8" s="805"/>
      <c r="N8" s="805"/>
      <c r="O8" s="805"/>
      <c r="P8" s="805"/>
      <c r="Q8" s="805"/>
      <c r="R8" s="805"/>
      <c r="S8" s="358"/>
      <c r="T8" s="431"/>
      <c r="U8" s="484"/>
      <c r="V8" s="974" t="s">
        <v>2069</v>
      </c>
      <c r="W8" s="766"/>
      <c r="X8" s="805"/>
      <c r="Y8" s="805"/>
      <c r="Z8" s="805"/>
      <c r="AA8" s="805"/>
      <c r="AB8" s="805"/>
      <c r="AC8" s="805"/>
      <c r="AD8" s="805"/>
      <c r="AE8" s="805"/>
      <c r="AF8" s="805"/>
      <c r="AG8" s="805"/>
      <c r="AH8" s="805"/>
      <c r="AI8" s="805"/>
      <c r="AJ8" s="257"/>
      <c r="AK8" s="251"/>
      <c r="AL8" s="252"/>
      <c r="AM8" s="252"/>
      <c r="AN8" s="252"/>
      <c r="AO8" s="252"/>
      <c r="AP8" s="260"/>
      <c r="AQ8" s="252"/>
      <c r="AR8" s="252"/>
      <c r="AS8" s="252"/>
      <c r="AT8" s="260"/>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2"/>
      <c r="CZ8" s="252"/>
      <c r="DA8" s="252"/>
      <c r="DB8" s="252"/>
      <c r="DC8" s="252"/>
      <c r="DD8" s="252"/>
      <c r="DE8" s="252"/>
      <c r="DF8" s="252"/>
      <c r="DG8" s="252"/>
    </row>
    <row r="9" spans="2:111" s="242" customFormat="1" ht="15" customHeight="1" x14ac:dyDescent="0.25">
      <c r="B9" s="249"/>
      <c r="C9" s="650" t="s">
        <v>2071</v>
      </c>
      <c r="D9" s="650"/>
      <c r="E9" s="650"/>
      <c r="F9" s="650"/>
      <c r="G9" s="650"/>
      <c r="H9" s="650"/>
      <c r="I9" s="650"/>
      <c r="J9" s="764"/>
      <c r="K9" s="764"/>
      <c r="L9" s="764"/>
      <c r="M9" s="764"/>
      <c r="N9" s="764"/>
      <c r="O9" s="764"/>
      <c r="P9" s="764"/>
      <c r="Q9" s="764"/>
      <c r="R9" s="764"/>
      <c r="S9" s="764"/>
      <c r="T9" s="711"/>
      <c r="U9" s="764"/>
      <c r="V9" s="711"/>
      <c r="W9" s="711"/>
      <c r="X9" s="764"/>
      <c r="Y9" s="764"/>
      <c r="Z9" s="764"/>
      <c r="AA9" s="764"/>
      <c r="AB9" s="764"/>
      <c r="AC9" s="764"/>
      <c r="AD9" s="764"/>
      <c r="AE9" s="764"/>
      <c r="AF9" s="764"/>
      <c r="AG9" s="764"/>
      <c r="AH9" s="764"/>
      <c r="AI9" s="764"/>
      <c r="AJ9" s="268"/>
      <c r="AK9" s="251"/>
      <c r="AL9" s="252"/>
      <c r="AM9" s="252"/>
      <c r="AN9" s="252"/>
      <c r="AO9" s="252"/>
      <c r="AP9" s="260"/>
      <c r="AQ9" s="252"/>
      <c r="AR9" s="252"/>
      <c r="AS9" s="252"/>
      <c r="AT9" s="260"/>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2"/>
      <c r="CT9" s="252"/>
      <c r="CU9" s="252"/>
      <c r="CV9" s="252"/>
      <c r="CW9" s="252"/>
      <c r="CX9" s="252"/>
      <c r="CY9" s="252"/>
      <c r="CZ9" s="252"/>
      <c r="DA9" s="252"/>
      <c r="DB9" s="252"/>
      <c r="DC9" s="252"/>
      <c r="DD9" s="252"/>
      <c r="DE9" s="252"/>
      <c r="DF9" s="252"/>
      <c r="DG9" s="252"/>
    </row>
    <row r="10" spans="2:111" s="242" customFormat="1" ht="15" customHeight="1" x14ac:dyDescent="0.25">
      <c r="B10" s="249"/>
      <c r="C10" s="166" t="s">
        <v>2072</v>
      </c>
      <c r="D10" s="166"/>
      <c r="E10" s="166"/>
      <c r="F10" s="166"/>
      <c r="G10" s="972"/>
      <c r="H10" s="712"/>
      <c r="I10" s="712"/>
      <c r="J10" s="712"/>
      <c r="K10" s="712"/>
      <c r="L10" s="712"/>
      <c r="M10" s="712"/>
      <c r="N10" s="712"/>
      <c r="O10" s="712"/>
      <c r="P10" s="712"/>
      <c r="Q10" s="712"/>
      <c r="R10" s="712"/>
      <c r="S10" s="712"/>
      <c r="T10" s="712"/>
      <c r="U10" s="712"/>
      <c r="V10" s="712"/>
      <c r="W10" s="972"/>
      <c r="X10" s="972"/>
      <c r="Y10" s="972"/>
      <c r="Z10" s="972"/>
      <c r="AA10" s="972"/>
      <c r="AB10" s="972"/>
      <c r="AC10" s="326"/>
      <c r="AD10" s="261" t="s">
        <v>2073</v>
      </c>
      <c r="AE10" s="972"/>
      <c r="AF10" s="972"/>
      <c r="AG10" s="972"/>
      <c r="AH10" s="972"/>
      <c r="AI10" s="972"/>
      <c r="AJ10" s="254"/>
      <c r="AK10" s="251"/>
      <c r="AL10" s="252"/>
      <c r="AM10" s="252"/>
      <c r="AN10" s="252"/>
      <c r="AO10" s="252"/>
      <c r="AP10" s="260"/>
      <c r="AQ10" s="252"/>
      <c r="AR10" s="252"/>
      <c r="AS10" s="252"/>
      <c r="AT10" s="260"/>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row>
    <row r="11" spans="2:111" s="242" customFormat="1" ht="15" customHeight="1" x14ac:dyDescent="0.25">
      <c r="B11" s="249"/>
      <c r="C11" s="166" t="s">
        <v>2074</v>
      </c>
      <c r="D11" s="166"/>
      <c r="E11" s="166"/>
      <c r="F11" s="166"/>
      <c r="G11" s="327"/>
      <c r="H11" s="764"/>
      <c r="I11" s="764"/>
      <c r="J11" s="764"/>
      <c r="K11" s="764"/>
      <c r="L11" s="764"/>
      <c r="M11" s="764"/>
      <c r="N11" s="764"/>
      <c r="O11" s="764"/>
      <c r="P11" s="764"/>
      <c r="Q11" s="764"/>
      <c r="R11" s="764"/>
      <c r="S11" s="764"/>
      <c r="T11" s="166"/>
      <c r="U11" s="259"/>
      <c r="V11" s="261" t="s">
        <v>2075</v>
      </c>
      <c r="W11" s="764"/>
      <c r="X11" s="764"/>
      <c r="Y11" s="764"/>
      <c r="Z11" s="764"/>
      <c r="AA11" s="764"/>
      <c r="AB11" s="764"/>
      <c r="AC11" s="711"/>
      <c r="AD11" s="711"/>
      <c r="AE11" s="764"/>
      <c r="AF11" s="764"/>
      <c r="AG11" s="764"/>
      <c r="AH11" s="764"/>
      <c r="AI11" s="764"/>
      <c r="AJ11" s="254"/>
      <c r="AK11" s="251"/>
      <c r="AL11" s="252"/>
      <c r="AM11" s="252"/>
      <c r="AN11" s="252"/>
      <c r="AO11" s="252"/>
      <c r="AP11" s="260"/>
      <c r="AQ11" s="252"/>
      <c r="AR11" s="252"/>
      <c r="AS11" s="252"/>
      <c r="AT11" s="260"/>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row>
    <row r="12" spans="2:111" s="242" customFormat="1" ht="15" customHeight="1" x14ac:dyDescent="0.25">
      <c r="B12" s="249"/>
      <c r="C12" s="166" t="s">
        <v>2076</v>
      </c>
      <c r="D12" s="166"/>
      <c r="E12" s="166"/>
      <c r="F12" s="712"/>
      <c r="G12" s="712"/>
      <c r="H12" s="712"/>
      <c r="I12" s="712"/>
      <c r="J12" s="712"/>
      <c r="K12" s="712"/>
      <c r="L12" s="712"/>
      <c r="M12" s="712"/>
      <c r="N12" s="259" t="s">
        <v>2077</v>
      </c>
      <c r="O12" s="356"/>
      <c r="P12" s="356"/>
      <c r="Q12" s="133"/>
      <c r="R12" s="264"/>
      <c r="S12" s="970" t="s">
        <v>310</v>
      </c>
      <c r="T12" s="970"/>
      <c r="U12" s="970"/>
      <c r="V12" s="970"/>
      <c r="W12" s="970"/>
      <c r="X12" s="970"/>
      <c r="Y12" s="970"/>
      <c r="Z12" s="970"/>
      <c r="AA12" s="970"/>
      <c r="AB12" s="326"/>
      <c r="AC12" s="326"/>
      <c r="AD12" s="261" t="s">
        <v>2078</v>
      </c>
      <c r="AE12" s="806"/>
      <c r="AF12" s="806"/>
      <c r="AG12" s="806"/>
      <c r="AH12" s="806"/>
      <c r="AI12" s="806"/>
      <c r="AJ12" s="257"/>
      <c r="AK12" s="251"/>
      <c r="AL12" s="252"/>
      <c r="AM12" s="252"/>
      <c r="AN12" s="252"/>
      <c r="AO12" s="252"/>
      <c r="AP12" s="260"/>
      <c r="AQ12" s="252"/>
      <c r="AR12" s="252"/>
      <c r="AS12" s="252"/>
      <c r="AT12" s="260"/>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row>
    <row r="13" spans="2:111" s="242" customFormat="1" ht="15" customHeight="1" x14ac:dyDescent="0.25">
      <c r="B13" s="249"/>
      <c r="C13" s="166" t="s">
        <v>2079</v>
      </c>
      <c r="D13" s="166"/>
      <c r="E13" s="166"/>
      <c r="F13" s="166"/>
      <c r="G13" s="711"/>
      <c r="H13" s="711"/>
      <c r="I13" s="711"/>
      <c r="J13" s="711"/>
      <c r="K13" s="711"/>
      <c r="L13" s="711"/>
      <c r="M13" s="825" t="s">
        <v>2080</v>
      </c>
      <c r="N13" s="825"/>
      <c r="O13" s="825"/>
      <c r="P13" s="971"/>
      <c r="Q13" s="971"/>
      <c r="R13" s="971"/>
      <c r="S13" s="971"/>
      <c r="T13" s="971"/>
      <c r="U13" s="971"/>
      <c r="V13" s="971"/>
      <c r="W13" s="971"/>
      <c r="X13" s="971"/>
      <c r="Y13" s="971"/>
      <c r="Z13" s="971"/>
      <c r="AA13" s="971"/>
      <c r="AB13" s="971"/>
      <c r="AC13" s="971"/>
      <c r="AD13" s="971"/>
      <c r="AE13" s="971"/>
      <c r="AF13" s="971"/>
      <c r="AG13" s="971"/>
      <c r="AH13" s="971"/>
      <c r="AI13" s="971"/>
      <c r="AJ13" s="254"/>
      <c r="AK13" s="251"/>
      <c r="AL13" s="252"/>
      <c r="AM13" s="252"/>
      <c r="AN13" s="252"/>
      <c r="AO13" s="252"/>
      <c r="AP13" s="260"/>
      <c r="AQ13" s="252"/>
      <c r="AR13" s="252"/>
      <c r="AS13" s="252"/>
      <c r="AT13" s="260"/>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252"/>
      <c r="BW13" s="252"/>
      <c r="BX13" s="252"/>
      <c r="BY13" s="252"/>
      <c r="BZ13" s="252"/>
      <c r="CA13" s="252"/>
      <c r="CB13" s="252"/>
      <c r="CC13" s="252"/>
      <c r="CD13" s="252"/>
      <c r="CE13" s="252"/>
      <c r="CF13" s="252"/>
      <c r="CG13" s="252"/>
      <c r="CH13" s="252"/>
      <c r="CI13" s="252"/>
      <c r="CJ13" s="252"/>
      <c r="CK13" s="252"/>
      <c r="CL13" s="252"/>
      <c r="CM13" s="252"/>
      <c r="CN13" s="252"/>
      <c r="CO13" s="252"/>
      <c r="CP13" s="252"/>
      <c r="CQ13" s="252"/>
      <c r="CR13" s="252"/>
      <c r="CS13" s="252"/>
      <c r="CT13" s="252"/>
      <c r="CU13" s="252"/>
      <c r="CV13" s="252"/>
      <c r="CW13" s="252"/>
      <c r="CX13" s="252"/>
      <c r="CY13" s="252"/>
      <c r="CZ13" s="252"/>
      <c r="DA13" s="252"/>
      <c r="DB13" s="252"/>
      <c r="DC13" s="252"/>
      <c r="DD13" s="252"/>
      <c r="DE13" s="252"/>
      <c r="DF13" s="252"/>
      <c r="DG13" s="252"/>
    </row>
    <row r="14" spans="2:111" s="242" customFormat="1" ht="15" customHeight="1" x14ac:dyDescent="0.25">
      <c r="B14" s="249"/>
      <c r="C14" s="133" t="s">
        <v>2081</v>
      </c>
      <c r="D14" s="133"/>
      <c r="E14" s="133"/>
      <c r="F14" s="133"/>
      <c r="G14" s="968" t="str">
        <f>IF(OR(S12="",S12="Selecionar"),"",VLOOKUP(S12,H69:S922,9,FALSE))</f>
        <v/>
      </c>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272"/>
      <c r="AK14" s="251"/>
      <c r="AL14" s="252"/>
      <c r="AM14" s="252"/>
      <c r="AN14" s="252"/>
      <c r="AO14" s="252"/>
      <c r="AP14" s="260"/>
      <c r="AQ14" s="252"/>
      <c r="AR14" s="252"/>
      <c r="AS14" s="252"/>
      <c r="AT14" s="260"/>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252"/>
      <c r="DG14" s="252"/>
    </row>
    <row r="15" spans="2:111" s="242" customFormat="1" ht="5.0999999999999996" customHeight="1" x14ac:dyDescent="0.25">
      <c r="B15" s="249"/>
      <c r="C15" s="133"/>
      <c r="D15" s="133"/>
      <c r="E15" s="133"/>
      <c r="F15" s="133"/>
      <c r="G15" s="133"/>
      <c r="H15" s="133"/>
      <c r="I15" s="133"/>
      <c r="J15" s="133"/>
      <c r="K15" s="266"/>
      <c r="L15" s="266"/>
      <c r="M15" s="266"/>
      <c r="N15" s="133"/>
      <c r="O15" s="263"/>
      <c r="P15" s="266"/>
      <c r="Q15" s="266"/>
      <c r="R15" s="266"/>
      <c r="S15" s="266"/>
      <c r="T15" s="266"/>
      <c r="U15" s="138"/>
      <c r="V15" s="271"/>
      <c r="W15" s="271"/>
      <c r="X15" s="138"/>
      <c r="Y15" s="138"/>
      <c r="Z15" s="261"/>
      <c r="AA15" s="271"/>
      <c r="AB15" s="271"/>
      <c r="AC15" s="271"/>
      <c r="AD15" s="271"/>
      <c r="AE15" s="271"/>
      <c r="AF15" s="271"/>
      <c r="AG15" s="271"/>
      <c r="AH15" s="271"/>
      <c r="AI15" s="271"/>
      <c r="AJ15" s="272"/>
      <c r="AK15" s="251"/>
      <c r="AL15" s="252"/>
      <c r="AM15" s="252"/>
      <c r="AN15" s="252"/>
      <c r="AO15" s="252"/>
      <c r="AP15" s="260"/>
      <c r="AQ15" s="252"/>
      <c r="AR15" s="252"/>
      <c r="AS15" s="252"/>
      <c r="AT15" s="260"/>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row>
    <row r="16" spans="2:111" s="242" customFormat="1" ht="15" customHeight="1" x14ac:dyDescent="0.25">
      <c r="B16" s="249"/>
      <c r="C16" s="719" t="s">
        <v>2082</v>
      </c>
      <c r="D16" s="720"/>
      <c r="E16" s="720"/>
      <c r="F16" s="720"/>
      <c r="G16" s="720"/>
      <c r="H16" s="720"/>
      <c r="I16" s="720"/>
      <c r="J16" s="720"/>
      <c r="K16" s="720"/>
      <c r="L16" s="720"/>
      <c r="M16" s="720"/>
      <c r="N16" s="720"/>
      <c r="O16" s="720"/>
      <c r="P16" s="720"/>
      <c r="Q16" s="720"/>
      <c r="R16" s="720"/>
      <c r="S16" s="720"/>
      <c r="T16" s="720"/>
      <c r="U16" s="720"/>
      <c r="V16" s="720"/>
      <c r="W16" s="720"/>
      <c r="X16" s="720"/>
      <c r="Y16" s="720"/>
      <c r="Z16" s="720"/>
      <c r="AA16" s="720"/>
      <c r="AB16" s="720"/>
      <c r="AC16" s="720"/>
      <c r="AD16" s="720"/>
      <c r="AE16" s="720"/>
      <c r="AF16" s="720"/>
      <c r="AG16" s="720"/>
      <c r="AH16" s="720"/>
      <c r="AI16" s="721"/>
      <c r="AJ16" s="250"/>
      <c r="AK16" s="251"/>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row>
    <row r="17" spans="2:111" s="242" customFormat="1" ht="15" customHeight="1" x14ac:dyDescent="0.25">
      <c r="B17" s="249"/>
      <c r="C17" s="166" t="s">
        <v>2171</v>
      </c>
      <c r="D17" s="166"/>
      <c r="E17" s="166"/>
      <c r="F17" s="166"/>
      <c r="G17" s="166"/>
      <c r="H17" s="166"/>
      <c r="I17" s="269"/>
      <c r="J17" s="269"/>
      <c r="K17" s="269"/>
      <c r="L17" s="269"/>
      <c r="M17" s="269"/>
      <c r="N17" s="269"/>
      <c r="O17" s="269"/>
      <c r="P17" s="269"/>
      <c r="Q17" s="269"/>
      <c r="R17" s="269"/>
      <c r="S17" s="133"/>
      <c r="T17" s="133"/>
      <c r="U17" s="133"/>
      <c r="V17" s="133"/>
      <c r="W17" s="133"/>
      <c r="X17" s="133"/>
      <c r="Y17" s="133"/>
      <c r="Z17" s="133"/>
      <c r="AA17" s="133"/>
      <c r="AB17" s="133"/>
      <c r="AC17" s="133"/>
      <c r="AD17" s="133"/>
      <c r="AE17" s="387"/>
      <c r="AF17" s="259"/>
      <c r="AG17" s="259"/>
      <c r="AH17" s="387"/>
      <c r="AI17" s="259"/>
      <c r="AJ17" s="254"/>
      <c r="AK17" s="251"/>
      <c r="AL17" s="252"/>
      <c r="AM17" s="252"/>
      <c r="AN17" s="252"/>
      <c r="AO17" s="252"/>
      <c r="AP17" s="260"/>
      <c r="AQ17" s="252"/>
      <c r="AR17" s="252"/>
      <c r="AS17" s="252"/>
      <c r="AT17" s="260"/>
      <c r="AU17" s="252"/>
      <c r="AV17" s="252"/>
      <c r="AW17" s="252"/>
      <c r="AX17" s="252"/>
      <c r="AY17" s="252"/>
      <c r="AZ17" s="252"/>
      <c r="BA17" s="252"/>
      <c r="BB17" s="252"/>
      <c r="BC17" s="252"/>
      <c r="BD17" s="252"/>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c r="CW17" s="252"/>
      <c r="CX17" s="252"/>
      <c r="CY17" s="252"/>
      <c r="CZ17" s="252"/>
      <c r="DA17" s="252"/>
      <c r="DB17" s="252"/>
      <c r="DC17" s="252"/>
      <c r="DD17" s="252"/>
      <c r="DE17" s="252"/>
      <c r="DF17" s="252"/>
      <c r="DG17" s="252"/>
    </row>
    <row r="18" spans="2:111" s="242" customFormat="1" ht="15" customHeight="1" x14ac:dyDescent="0.25">
      <c r="B18" s="249"/>
      <c r="C18" s="462"/>
      <c r="D18" s="259" t="s">
        <v>196</v>
      </c>
      <c r="E18" s="259"/>
      <c r="F18" s="462"/>
      <c r="G18" s="259" t="s">
        <v>2172</v>
      </c>
      <c r="H18" s="166"/>
      <c r="I18" s="269"/>
      <c r="J18" s="269"/>
      <c r="K18" s="269"/>
      <c r="L18" s="269"/>
      <c r="M18" s="269"/>
      <c r="N18" s="269"/>
      <c r="O18" s="269"/>
      <c r="P18" s="269"/>
      <c r="Q18" s="269"/>
      <c r="R18" s="269"/>
      <c r="S18" s="133"/>
      <c r="T18" s="133"/>
      <c r="U18" s="133"/>
      <c r="V18" s="133"/>
      <c r="W18" s="133"/>
      <c r="X18" s="133"/>
      <c r="Y18" s="133"/>
      <c r="Z18" s="133"/>
      <c r="AA18" s="133"/>
      <c r="AB18" s="133"/>
      <c r="AC18" s="133"/>
      <c r="AD18" s="133"/>
      <c r="AE18" s="150"/>
      <c r="AF18" s="259"/>
      <c r="AG18" s="259"/>
      <c r="AH18" s="150"/>
      <c r="AI18" s="259"/>
      <c r="AJ18" s="254"/>
      <c r="AK18" s="251"/>
      <c r="AL18" s="252"/>
      <c r="AM18" s="252"/>
      <c r="AN18" s="252"/>
      <c r="AO18" s="252"/>
      <c r="AP18" s="260"/>
      <c r="AQ18" s="252"/>
      <c r="AR18" s="252"/>
      <c r="AS18" s="252"/>
      <c r="AT18" s="260"/>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row>
    <row r="19" spans="2:111" s="242" customFormat="1" ht="5.0999999999999996" customHeight="1" x14ac:dyDescent="0.25">
      <c r="B19" s="249"/>
      <c r="C19" s="133"/>
      <c r="D19" s="133"/>
      <c r="E19" s="133"/>
      <c r="F19" s="133"/>
      <c r="G19" s="133"/>
      <c r="H19" s="133"/>
      <c r="I19" s="133"/>
      <c r="J19" s="133"/>
      <c r="K19" s="266"/>
      <c r="L19" s="266"/>
      <c r="M19" s="266"/>
      <c r="N19" s="133"/>
      <c r="O19" s="263"/>
      <c r="P19" s="266"/>
      <c r="Q19" s="266"/>
      <c r="R19" s="266"/>
      <c r="S19" s="266"/>
      <c r="T19" s="266"/>
      <c r="U19" s="138"/>
      <c r="V19" s="271"/>
      <c r="W19" s="271"/>
      <c r="X19" s="138"/>
      <c r="Y19" s="138"/>
      <c r="Z19" s="261"/>
      <c r="AA19" s="271"/>
      <c r="AB19" s="271"/>
      <c r="AC19" s="271"/>
      <c r="AD19" s="271"/>
      <c r="AE19" s="271"/>
      <c r="AF19" s="271"/>
      <c r="AG19" s="271"/>
      <c r="AH19" s="271"/>
      <c r="AI19" s="271"/>
      <c r="AJ19" s="272"/>
      <c r="AK19" s="251"/>
      <c r="AL19" s="252"/>
      <c r="AM19" s="252"/>
      <c r="AN19" s="252"/>
      <c r="AO19" s="252"/>
      <c r="AP19" s="260"/>
      <c r="AQ19" s="252"/>
      <c r="AR19" s="252"/>
      <c r="AS19" s="252"/>
      <c r="AT19" s="260"/>
      <c r="AU19" s="252"/>
      <c r="AV19" s="252"/>
      <c r="AW19" s="252"/>
      <c r="AX19" s="252"/>
      <c r="AY19" s="252"/>
      <c r="AZ19" s="252"/>
      <c r="BA19" s="252"/>
      <c r="BB19" s="252"/>
      <c r="BC19" s="252"/>
      <c r="BD19" s="252"/>
      <c r="BE19" s="252"/>
      <c r="BF19" s="252"/>
      <c r="BG19" s="252"/>
      <c r="BH19" s="252"/>
      <c r="BI19" s="252"/>
      <c r="BJ19" s="252"/>
      <c r="BK19" s="252"/>
      <c r="BL19" s="252"/>
      <c r="BM19" s="252"/>
      <c r="BN19" s="252"/>
      <c r="BO19" s="252"/>
      <c r="BP19" s="252"/>
      <c r="BQ19" s="252"/>
      <c r="BR19" s="252"/>
      <c r="BS19" s="252"/>
      <c r="BT19" s="252"/>
      <c r="BU19" s="252"/>
      <c r="BV19" s="252"/>
      <c r="BW19" s="252"/>
      <c r="BX19" s="252"/>
      <c r="BY19" s="252"/>
      <c r="BZ19" s="252"/>
      <c r="CA19" s="252"/>
      <c r="CB19" s="252"/>
      <c r="CC19" s="252"/>
      <c r="CD19" s="252"/>
      <c r="CE19" s="252"/>
      <c r="CF19" s="252"/>
      <c r="CG19" s="252"/>
      <c r="CH19" s="252"/>
      <c r="CI19" s="252"/>
      <c r="CJ19" s="252"/>
      <c r="CK19" s="252"/>
      <c r="CL19" s="252"/>
      <c r="CM19" s="252"/>
      <c r="CN19" s="252"/>
      <c r="CO19" s="252"/>
      <c r="CP19" s="252"/>
      <c r="CQ19" s="252"/>
      <c r="CR19" s="252"/>
      <c r="CS19" s="252"/>
      <c r="CT19" s="252"/>
      <c r="CU19" s="252"/>
      <c r="CV19" s="252"/>
      <c r="CW19" s="252"/>
      <c r="CX19" s="252"/>
      <c r="CY19" s="252"/>
      <c r="CZ19" s="252"/>
      <c r="DA19" s="252"/>
      <c r="DB19" s="252"/>
      <c r="DC19" s="252"/>
      <c r="DD19" s="252"/>
      <c r="DE19" s="252"/>
      <c r="DF19" s="252"/>
      <c r="DG19" s="252"/>
    </row>
    <row r="20" spans="2:111" s="242" customFormat="1" ht="15" customHeight="1" x14ac:dyDescent="0.25">
      <c r="B20" s="249"/>
      <c r="C20" s="969" t="s">
        <v>159</v>
      </c>
      <c r="D20" s="969"/>
      <c r="E20" s="914" t="s">
        <v>2083</v>
      </c>
      <c r="F20" s="914"/>
      <c r="G20" s="914"/>
      <c r="H20" s="914"/>
      <c r="I20" s="914"/>
      <c r="J20" s="914"/>
      <c r="K20" s="914"/>
      <c r="L20" s="914"/>
      <c r="M20" s="914"/>
      <c r="N20" s="914"/>
      <c r="O20" s="914"/>
      <c r="P20" s="914"/>
      <c r="Q20" s="914"/>
      <c r="R20" s="914"/>
      <c r="S20" s="914"/>
      <c r="T20" s="914"/>
      <c r="U20" s="914"/>
      <c r="V20" s="914"/>
      <c r="W20" s="914"/>
      <c r="X20" s="914"/>
      <c r="Y20" s="914"/>
      <c r="Z20" s="914"/>
      <c r="AA20" s="914"/>
      <c r="AB20" s="914"/>
      <c r="AC20" s="914"/>
      <c r="AD20" s="914"/>
      <c r="AE20" s="914"/>
      <c r="AF20" s="914"/>
      <c r="AG20" s="914"/>
      <c r="AH20" s="914"/>
      <c r="AI20" s="914"/>
      <c r="AJ20" s="272"/>
      <c r="AK20" s="251"/>
      <c r="AL20" s="252"/>
      <c r="AM20" s="252"/>
      <c r="AN20" s="252"/>
      <c r="AO20" s="252"/>
      <c r="AP20" s="260"/>
      <c r="AQ20" s="252"/>
      <c r="AR20" s="252"/>
      <c r="AS20" s="252"/>
      <c r="AT20" s="260"/>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2"/>
      <c r="CZ20" s="252"/>
      <c r="DA20" s="252"/>
      <c r="DB20" s="252"/>
      <c r="DC20" s="252"/>
      <c r="DD20" s="252"/>
      <c r="DE20" s="252"/>
      <c r="DF20" s="252"/>
      <c r="DG20" s="252"/>
    </row>
    <row r="21" spans="2:111" s="242" customFormat="1" ht="15" customHeight="1" x14ac:dyDescent="0.25">
      <c r="B21" s="249"/>
      <c r="C21" s="708" t="s">
        <v>210</v>
      </c>
      <c r="D21" s="708"/>
      <c r="E21" s="962" t="s">
        <v>167</v>
      </c>
      <c r="F21" s="963"/>
      <c r="G21" s="963"/>
      <c r="H21" s="963"/>
      <c r="I21" s="963"/>
      <c r="J21" s="963"/>
      <c r="K21" s="963"/>
      <c r="L21" s="963"/>
      <c r="M21" s="963"/>
      <c r="N21" s="963"/>
      <c r="O21" s="963"/>
      <c r="P21" s="963"/>
      <c r="Q21" s="963"/>
      <c r="R21" s="963"/>
      <c r="S21" s="963"/>
      <c r="T21" s="963"/>
      <c r="U21" s="963"/>
      <c r="V21" s="963"/>
      <c r="W21" s="963"/>
      <c r="X21" s="963"/>
      <c r="Y21" s="963"/>
      <c r="Z21" s="963"/>
      <c r="AA21" s="963"/>
      <c r="AB21" s="963"/>
      <c r="AC21" s="963"/>
      <c r="AD21" s="963"/>
      <c r="AE21" s="963"/>
      <c r="AF21" s="963"/>
      <c r="AG21" s="963"/>
      <c r="AH21" s="963"/>
      <c r="AI21" s="963"/>
      <c r="AJ21" s="272"/>
      <c r="AK21" s="251"/>
      <c r="AL21" s="252"/>
      <c r="AM21" s="252"/>
      <c r="AN21" s="252"/>
      <c r="AO21" s="252"/>
      <c r="AP21" s="260"/>
      <c r="AQ21" s="252"/>
      <c r="AR21" s="252"/>
      <c r="AS21" s="252"/>
      <c r="AT21" s="260"/>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2"/>
      <c r="CR21" s="252"/>
      <c r="CS21" s="252"/>
      <c r="CT21" s="252"/>
      <c r="CU21" s="252"/>
      <c r="CV21" s="252"/>
      <c r="CW21" s="252"/>
      <c r="CX21" s="252"/>
      <c r="CY21" s="252"/>
      <c r="CZ21" s="252"/>
      <c r="DA21" s="252"/>
      <c r="DB21" s="252"/>
      <c r="DC21" s="252"/>
      <c r="DD21" s="252"/>
      <c r="DE21" s="252"/>
      <c r="DF21" s="252"/>
      <c r="DG21" s="252"/>
    </row>
    <row r="22" spans="2:111" s="242" customFormat="1" ht="15" customHeight="1" x14ac:dyDescent="0.25">
      <c r="B22" s="249"/>
      <c r="C22" s="708" t="s">
        <v>213</v>
      </c>
      <c r="D22" s="708"/>
      <c r="E22" s="962" t="s">
        <v>167</v>
      </c>
      <c r="F22" s="963"/>
      <c r="G22" s="963"/>
      <c r="H22" s="963"/>
      <c r="I22" s="963"/>
      <c r="J22" s="963"/>
      <c r="K22" s="963"/>
      <c r="L22" s="963"/>
      <c r="M22" s="963"/>
      <c r="N22" s="963"/>
      <c r="O22" s="963"/>
      <c r="P22" s="963"/>
      <c r="Q22" s="963"/>
      <c r="R22" s="963"/>
      <c r="S22" s="963"/>
      <c r="T22" s="963"/>
      <c r="U22" s="963"/>
      <c r="V22" s="963"/>
      <c r="W22" s="963"/>
      <c r="X22" s="963"/>
      <c r="Y22" s="963"/>
      <c r="Z22" s="963"/>
      <c r="AA22" s="963"/>
      <c r="AB22" s="963"/>
      <c r="AC22" s="963"/>
      <c r="AD22" s="963"/>
      <c r="AE22" s="963"/>
      <c r="AF22" s="963"/>
      <c r="AG22" s="963"/>
      <c r="AH22" s="963"/>
      <c r="AI22" s="963"/>
      <c r="AJ22" s="272"/>
      <c r="AK22" s="251"/>
      <c r="AL22" s="252"/>
      <c r="AM22" s="252"/>
      <c r="AN22" s="252"/>
      <c r="AO22" s="252"/>
      <c r="AP22" s="260"/>
      <c r="AQ22" s="252"/>
      <c r="AR22" s="252"/>
      <c r="AS22" s="252"/>
      <c r="AT22" s="260"/>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c r="CW22" s="252"/>
      <c r="CX22" s="252"/>
      <c r="CY22" s="252"/>
      <c r="CZ22" s="252"/>
      <c r="DA22" s="252"/>
      <c r="DB22" s="252"/>
      <c r="DC22" s="252"/>
      <c r="DD22" s="252"/>
      <c r="DE22" s="252"/>
      <c r="DF22" s="252"/>
      <c r="DG22" s="252"/>
    </row>
    <row r="23" spans="2:111" s="242" customFormat="1" ht="15" customHeight="1" x14ac:dyDescent="0.25">
      <c r="B23" s="249"/>
      <c r="C23" s="708" t="s">
        <v>215</v>
      </c>
      <c r="D23" s="708"/>
      <c r="E23" s="962" t="s">
        <v>167</v>
      </c>
      <c r="F23" s="963"/>
      <c r="G23" s="963"/>
      <c r="H23" s="963"/>
      <c r="I23" s="963"/>
      <c r="J23" s="963"/>
      <c r="K23" s="963"/>
      <c r="L23" s="963"/>
      <c r="M23" s="963"/>
      <c r="N23" s="963"/>
      <c r="O23" s="963"/>
      <c r="P23" s="963"/>
      <c r="Q23" s="963"/>
      <c r="R23" s="963"/>
      <c r="S23" s="963"/>
      <c r="T23" s="963"/>
      <c r="U23" s="963"/>
      <c r="V23" s="963"/>
      <c r="W23" s="963"/>
      <c r="X23" s="963"/>
      <c r="Y23" s="963"/>
      <c r="Z23" s="963"/>
      <c r="AA23" s="963"/>
      <c r="AB23" s="963"/>
      <c r="AC23" s="963"/>
      <c r="AD23" s="963"/>
      <c r="AE23" s="963"/>
      <c r="AF23" s="963"/>
      <c r="AG23" s="963"/>
      <c r="AH23" s="963"/>
      <c r="AI23" s="963"/>
      <c r="AJ23" s="272"/>
      <c r="AK23" s="251"/>
      <c r="AL23" s="252"/>
      <c r="AM23" s="252"/>
      <c r="AN23" s="252"/>
      <c r="AO23" s="252"/>
      <c r="AP23" s="260"/>
      <c r="AQ23" s="252"/>
      <c r="AR23" s="252"/>
      <c r="AS23" s="252"/>
      <c r="AT23" s="260"/>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row>
    <row r="24" spans="2:111" s="242" customFormat="1" ht="15" customHeight="1" x14ac:dyDescent="0.25">
      <c r="B24" s="249"/>
      <c r="C24" s="708" t="s">
        <v>217</v>
      </c>
      <c r="D24" s="708"/>
      <c r="E24" s="962" t="s">
        <v>167</v>
      </c>
      <c r="F24" s="963"/>
      <c r="G24" s="963"/>
      <c r="H24" s="963"/>
      <c r="I24" s="963"/>
      <c r="J24" s="963"/>
      <c r="K24" s="963"/>
      <c r="L24" s="963"/>
      <c r="M24" s="963"/>
      <c r="N24" s="963"/>
      <c r="O24" s="963"/>
      <c r="P24" s="963"/>
      <c r="Q24" s="963"/>
      <c r="R24" s="963"/>
      <c r="S24" s="963"/>
      <c r="T24" s="963"/>
      <c r="U24" s="963"/>
      <c r="V24" s="963"/>
      <c r="W24" s="963"/>
      <c r="X24" s="963"/>
      <c r="Y24" s="963"/>
      <c r="Z24" s="963"/>
      <c r="AA24" s="963"/>
      <c r="AB24" s="963"/>
      <c r="AC24" s="963"/>
      <c r="AD24" s="963"/>
      <c r="AE24" s="963"/>
      <c r="AF24" s="963"/>
      <c r="AG24" s="963"/>
      <c r="AH24" s="963"/>
      <c r="AI24" s="963"/>
      <c r="AJ24" s="272"/>
      <c r="AK24" s="251"/>
      <c r="AL24" s="252"/>
      <c r="AM24" s="252"/>
      <c r="AN24" s="252"/>
      <c r="AO24" s="252"/>
      <c r="AP24" s="260"/>
      <c r="AQ24" s="252"/>
      <c r="AR24" s="252"/>
      <c r="AS24" s="252"/>
      <c r="AT24" s="260"/>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row>
    <row r="25" spans="2:111" s="242" customFormat="1" ht="15" customHeight="1" x14ac:dyDescent="0.25">
      <c r="B25" s="249"/>
      <c r="C25" s="708" t="s">
        <v>219</v>
      </c>
      <c r="D25" s="708"/>
      <c r="E25" s="962" t="s">
        <v>167</v>
      </c>
      <c r="F25" s="963"/>
      <c r="G25" s="963"/>
      <c r="H25" s="963"/>
      <c r="I25" s="963"/>
      <c r="J25" s="963"/>
      <c r="K25" s="963"/>
      <c r="L25" s="963"/>
      <c r="M25" s="963"/>
      <c r="N25" s="963"/>
      <c r="O25" s="963"/>
      <c r="P25" s="963"/>
      <c r="Q25" s="963"/>
      <c r="R25" s="963"/>
      <c r="S25" s="963"/>
      <c r="T25" s="963"/>
      <c r="U25" s="963"/>
      <c r="V25" s="963"/>
      <c r="W25" s="963"/>
      <c r="X25" s="963"/>
      <c r="Y25" s="963"/>
      <c r="Z25" s="963"/>
      <c r="AA25" s="963"/>
      <c r="AB25" s="963"/>
      <c r="AC25" s="963"/>
      <c r="AD25" s="963"/>
      <c r="AE25" s="963"/>
      <c r="AF25" s="963"/>
      <c r="AG25" s="963"/>
      <c r="AH25" s="963"/>
      <c r="AI25" s="963"/>
      <c r="AJ25" s="272"/>
      <c r="AK25" s="251"/>
      <c r="AL25" s="252"/>
      <c r="AM25" s="252"/>
      <c r="AN25" s="252"/>
      <c r="AO25" s="252"/>
      <c r="AP25" s="260"/>
      <c r="AQ25" s="252"/>
      <c r="AR25" s="252"/>
      <c r="AS25" s="252"/>
      <c r="AT25" s="260"/>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c r="CW25" s="252"/>
      <c r="CX25" s="252"/>
      <c r="CY25" s="252"/>
      <c r="CZ25" s="252"/>
      <c r="DA25" s="252"/>
      <c r="DB25" s="252"/>
      <c r="DC25" s="252"/>
      <c r="DD25" s="252"/>
      <c r="DE25" s="252"/>
      <c r="DF25" s="252"/>
      <c r="DG25" s="252"/>
    </row>
    <row r="26" spans="2:111" s="242" customFormat="1" ht="5.0999999999999996" customHeight="1" x14ac:dyDescent="0.25">
      <c r="B26" s="249"/>
      <c r="C26" s="133"/>
      <c r="D26" s="133"/>
      <c r="E26" s="133"/>
      <c r="F26" s="133"/>
      <c r="G26" s="133"/>
      <c r="H26" s="133"/>
      <c r="I26" s="133"/>
      <c r="J26" s="133"/>
      <c r="K26" s="266"/>
      <c r="L26" s="266"/>
      <c r="M26" s="266"/>
      <c r="N26" s="133"/>
      <c r="O26" s="263"/>
      <c r="P26" s="266"/>
      <c r="Q26" s="266"/>
      <c r="R26" s="266"/>
      <c r="S26" s="266"/>
      <c r="T26" s="266"/>
      <c r="U26" s="138"/>
      <c r="V26" s="271"/>
      <c r="W26" s="271"/>
      <c r="X26" s="138"/>
      <c r="Y26" s="138"/>
      <c r="Z26" s="261"/>
      <c r="AA26" s="271"/>
      <c r="AB26" s="271"/>
      <c r="AC26" s="271"/>
      <c r="AD26" s="271"/>
      <c r="AE26" s="271"/>
      <c r="AF26" s="271"/>
      <c r="AG26" s="271"/>
      <c r="AH26" s="271"/>
      <c r="AI26" s="271"/>
      <c r="AJ26" s="272"/>
      <c r="AK26" s="251"/>
      <c r="AL26" s="252"/>
      <c r="AM26" s="252"/>
      <c r="AN26" s="252"/>
      <c r="AO26" s="252"/>
      <c r="AP26" s="260"/>
      <c r="AQ26" s="252"/>
      <c r="AR26" s="252"/>
      <c r="AS26" s="252"/>
      <c r="AT26" s="260"/>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row>
    <row r="27" spans="2:111" s="242" customFormat="1" ht="15" customHeight="1" x14ac:dyDescent="0.25">
      <c r="B27" s="249"/>
      <c r="C27" s="166" t="s">
        <v>2084</v>
      </c>
      <c r="D27" s="133"/>
      <c r="E27" s="133"/>
      <c r="F27" s="133"/>
      <c r="G27" s="133"/>
      <c r="H27" s="133"/>
      <c r="I27" s="133"/>
      <c r="J27" s="133"/>
      <c r="K27" s="266"/>
      <c r="L27" s="266"/>
      <c r="M27" s="266"/>
      <c r="N27" s="133"/>
      <c r="O27" s="263"/>
      <c r="P27" s="266"/>
      <c r="Q27" s="266"/>
      <c r="R27" s="266"/>
      <c r="S27" s="266"/>
      <c r="T27" s="266"/>
      <c r="U27" s="138"/>
      <c r="V27" s="271"/>
      <c r="W27" s="271"/>
      <c r="X27" s="138"/>
      <c r="Y27" s="138"/>
      <c r="Z27" s="261"/>
      <c r="AA27" s="271"/>
      <c r="AB27" s="271"/>
      <c r="AC27" s="271"/>
      <c r="AD27" s="271"/>
      <c r="AE27" s="271"/>
      <c r="AF27" s="271"/>
      <c r="AG27" s="271"/>
      <c r="AH27" s="271"/>
      <c r="AI27" s="271"/>
      <c r="AJ27" s="272"/>
      <c r="AK27" s="251"/>
      <c r="AL27" s="252"/>
      <c r="AM27" s="252"/>
      <c r="AN27" s="252"/>
      <c r="AO27" s="252"/>
      <c r="AP27" s="260"/>
      <c r="AQ27" s="252"/>
      <c r="AR27" s="252"/>
      <c r="AS27" s="252"/>
      <c r="AT27" s="260"/>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2"/>
      <c r="CR27" s="252"/>
      <c r="CS27" s="252"/>
      <c r="CT27" s="252"/>
      <c r="CU27" s="252"/>
      <c r="CV27" s="252"/>
      <c r="CW27" s="252"/>
      <c r="CX27" s="252"/>
      <c r="CY27" s="252"/>
      <c r="CZ27" s="252"/>
      <c r="DA27" s="252"/>
      <c r="DB27" s="252"/>
      <c r="DC27" s="252"/>
      <c r="DD27" s="252"/>
      <c r="DE27" s="252"/>
      <c r="DF27" s="252"/>
      <c r="DG27" s="252"/>
    </row>
    <row r="28" spans="2:111" s="242" customFormat="1" ht="15" customHeight="1" x14ac:dyDescent="0.25">
      <c r="B28" s="249"/>
      <c r="C28" s="462"/>
      <c r="D28" s="259" t="s">
        <v>196</v>
      </c>
      <c r="E28" s="259"/>
      <c r="F28" s="442"/>
      <c r="G28" s="259" t="s">
        <v>2085</v>
      </c>
      <c r="H28" s="166"/>
      <c r="I28" s="133"/>
      <c r="J28" s="133"/>
      <c r="K28" s="266"/>
      <c r="L28" s="266"/>
      <c r="M28" s="266"/>
      <c r="N28" s="133"/>
      <c r="O28" s="263"/>
      <c r="P28" s="266"/>
      <c r="Q28" s="266"/>
      <c r="R28" s="266"/>
      <c r="S28" s="266"/>
      <c r="T28" s="266"/>
      <c r="U28" s="138"/>
      <c r="V28" s="271"/>
      <c r="W28" s="271"/>
      <c r="X28" s="138"/>
      <c r="Y28" s="138"/>
      <c r="Z28" s="261"/>
      <c r="AA28" s="271"/>
      <c r="AB28" s="271"/>
      <c r="AC28" s="271"/>
      <c r="AD28" s="271"/>
      <c r="AE28" s="271"/>
      <c r="AF28" s="271"/>
      <c r="AG28" s="271"/>
      <c r="AH28" s="271"/>
      <c r="AI28" s="271"/>
      <c r="AJ28" s="272"/>
      <c r="AK28" s="251"/>
      <c r="AL28" s="252"/>
      <c r="AM28" s="252"/>
      <c r="AN28" s="252"/>
      <c r="AO28" s="252"/>
      <c r="AP28" s="260"/>
      <c r="AQ28" s="252"/>
      <c r="AR28" s="252"/>
      <c r="AS28" s="252"/>
      <c r="AT28" s="260"/>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row>
    <row r="29" spans="2:111" s="242" customFormat="1" ht="7.5" customHeight="1" x14ac:dyDescent="0.25">
      <c r="B29" s="249"/>
      <c r="C29" s="549"/>
      <c r="D29" s="259"/>
      <c r="E29" s="259"/>
      <c r="F29" s="449"/>
      <c r="G29" s="259"/>
      <c r="H29" s="166"/>
      <c r="I29" s="133"/>
      <c r="J29" s="133"/>
      <c r="K29" s="266"/>
      <c r="L29" s="266"/>
      <c r="M29" s="266"/>
      <c r="N29" s="133"/>
      <c r="O29" s="263"/>
      <c r="P29" s="266"/>
      <c r="Q29" s="266"/>
      <c r="R29" s="266"/>
      <c r="S29" s="266"/>
      <c r="T29" s="266"/>
      <c r="U29" s="138"/>
      <c r="V29" s="271"/>
      <c r="W29" s="271"/>
      <c r="X29" s="138"/>
      <c r="Y29" s="138"/>
      <c r="Z29" s="261"/>
      <c r="AA29" s="271"/>
      <c r="AB29" s="271"/>
      <c r="AC29" s="271"/>
      <c r="AD29" s="271"/>
      <c r="AE29" s="271"/>
      <c r="AF29" s="271"/>
      <c r="AG29" s="271"/>
      <c r="AH29" s="271"/>
      <c r="AI29" s="271"/>
      <c r="AJ29" s="272"/>
      <c r="AK29" s="251"/>
      <c r="AL29" s="252"/>
      <c r="AM29" s="252"/>
      <c r="AN29" s="252"/>
      <c r="AO29" s="252"/>
      <c r="AP29" s="260"/>
      <c r="AQ29" s="252"/>
      <c r="AR29" s="252"/>
      <c r="AS29" s="252"/>
      <c r="AT29" s="260"/>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row>
    <row r="30" spans="2:111" s="242" customFormat="1" ht="15" customHeight="1" x14ac:dyDescent="0.25">
      <c r="B30" s="249"/>
      <c r="C30" s="462"/>
      <c r="D30" s="967" t="s">
        <v>2449</v>
      </c>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272"/>
      <c r="AK30" s="251"/>
      <c r="AL30" s="252"/>
      <c r="AM30" s="252"/>
      <c r="AN30" s="252"/>
      <c r="AO30" s="252"/>
      <c r="AP30" s="260"/>
      <c r="AQ30" s="252"/>
      <c r="AR30" s="252"/>
      <c r="AS30" s="252"/>
      <c r="AT30" s="260"/>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c r="CD30" s="252"/>
      <c r="CE30" s="252"/>
      <c r="CF30" s="252"/>
      <c r="CG30" s="252"/>
      <c r="CH30" s="252"/>
      <c r="CI30" s="252"/>
      <c r="CJ30" s="252"/>
      <c r="CK30" s="252"/>
      <c r="CL30" s="252"/>
      <c r="CM30" s="252"/>
      <c r="CN30" s="252"/>
      <c r="CO30" s="252"/>
      <c r="CP30" s="252"/>
      <c r="CQ30" s="252"/>
      <c r="CR30" s="252"/>
      <c r="CS30" s="252"/>
      <c r="CT30" s="252"/>
      <c r="CU30" s="252"/>
      <c r="CV30" s="252"/>
      <c r="CW30" s="252"/>
      <c r="CX30" s="252"/>
      <c r="CY30" s="252"/>
      <c r="CZ30" s="252"/>
      <c r="DA30" s="252"/>
      <c r="DB30" s="252"/>
      <c r="DC30" s="252"/>
      <c r="DD30" s="252"/>
      <c r="DE30" s="252"/>
      <c r="DF30" s="252"/>
      <c r="DG30" s="252"/>
    </row>
    <row r="31" spans="2:111" s="242" customFormat="1" ht="15" customHeight="1" x14ac:dyDescent="0.25">
      <c r="B31" s="249"/>
      <c r="C31" s="549"/>
      <c r="D31" s="967"/>
      <c r="E31" s="967"/>
      <c r="F31" s="967"/>
      <c r="G31" s="967"/>
      <c r="H31" s="967"/>
      <c r="I31" s="967"/>
      <c r="J31" s="967"/>
      <c r="K31" s="967"/>
      <c r="L31" s="967"/>
      <c r="M31" s="967"/>
      <c r="N31" s="967"/>
      <c r="O31" s="967"/>
      <c r="P31" s="967"/>
      <c r="Q31" s="967"/>
      <c r="R31" s="967"/>
      <c r="S31" s="967"/>
      <c r="T31" s="967"/>
      <c r="U31" s="967"/>
      <c r="V31" s="967"/>
      <c r="W31" s="967"/>
      <c r="X31" s="967"/>
      <c r="Y31" s="967"/>
      <c r="Z31" s="967"/>
      <c r="AA31" s="967"/>
      <c r="AB31" s="967"/>
      <c r="AC31" s="967"/>
      <c r="AD31" s="967"/>
      <c r="AE31" s="967"/>
      <c r="AF31" s="967"/>
      <c r="AG31" s="967"/>
      <c r="AH31" s="967"/>
      <c r="AI31" s="967"/>
      <c r="AJ31" s="272"/>
      <c r="AK31" s="251"/>
      <c r="AL31" s="252"/>
      <c r="AM31" s="252"/>
      <c r="AN31" s="252"/>
      <c r="AO31" s="252"/>
      <c r="AP31" s="260"/>
      <c r="AQ31" s="252"/>
      <c r="AR31" s="252"/>
      <c r="AS31" s="252"/>
      <c r="AT31" s="260"/>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2"/>
      <c r="CC31" s="252"/>
      <c r="CD31" s="252"/>
      <c r="CE31" s="252"/>
      <c r="CF31" s="252"/>
      <c r="CG31" s="252"/>
      <c r="CH31" s="252"/>
      <c r="CI31" s="252"/>
      <c r="CJ31" s="252"/>
      <c r="CK31" s="252"/>
      <c r="CL31" s="252"/>
      <c r="CM31" s="252"/>
      <c r="CN31" s="252"/>
      <c r="CO31" s="252"/>
      <c r="CP31" s="252"/>
      <c r="CQ31" s="252"/>
      <c r="CR31" s="252"/>
      <c r="CS31" s="252"/>
      <c r="CT31" s="252"/>
      <c r="CU31" s="252"/>
      <c r="CV31" s="252"/>
      <c r="CW31" s="252"/>
      <c r="CX31" s="252"/>
      <c r="CY31" s="252"/>
      <c r="CZ31" s="252"/>
      <c r="DA31" s="252"/>
      <c r="DB31" s="252"/>
      <c r="DC31" s="252"/>
      <c r="DD31" s="252"/>
      <c r="DE31" s="252"/>
      <c r="DF31" s="252"/>
      <c r="DG31" s="252"/>
    </row>
    <row r="32" spans="2:111" s="242" customFormat="1" ht="5.0999999999999996" customHeight="1" x14ac:dyDescent="0.25">
      <c r="B32" s="249"/>
      <c r="C32" s="133"/>
      <c r="D32" s="133"/>
      <c r="E32" s="133"/>
      <c r="F32" s="133"/>
      <c r="G32" s="133"/>
      <c r="H32" s="133"/>
      <c r="I32" s="133"/>
      <c r="J32" s="133"/>
      <c r="K32" s="266"/>
      <c r="L32" s="266"/>
      <c r="M32" s="266"/>
      <c r="N32" s="133"/>
      <c r="O32" s="263"/>
      <c r="P32" s="266"/>
      <c r="Q32" s="266"/>
      <c r="R32" s="266"/>
      <c r="S32" s="266"/>
      <c r="T32" s="266"/>
      <c r="U32" s="138"/>
      <c r="V32" s="271"/>
      <c r="W32" s="271"/>
      <c r="X32" s="138"/>
      <c r="Y32" s="138"/>
      <c r="Z32" s="261"/>
      <c r="AA32" s="271"/>
      <c r="AB32" s="271"/>
      <c r="AC32" s="271"/>
      <c r="AD32" s="271"/>
      <c r="AE32" s="271"/>
      <c r="AF32" s="271"/>
      <c r="AG32" s="271"/>
      <c r="AH32" s="271"/>
      <c r="AI32" s="271"/>
      <c r="AJ32" s="272"/>
      <c r="AK32" s="251"/>
      <c r="AL32" s="252"/>
      <c r="AM32" s="252"/>
      <c r="AN32" s="252"/>
      <c r="AO32" s="252"/>
      <c r="AP32" s="260"/>
      <c r="AQ32" s="252"/>
      <c r="AR32" s="252"/>
      <c r="AS32" s="252"/>
      <c r="AT32" s="260"/>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c r="CD32" s="252"/>
      <c r="CE32" s="252"/>
      <c r="CF32" s="252"/>
      <c r="CG32" s="252"/>
      <c r="CH32" s="252"/>
      <c r="CI32" s="252"/>
      <c r="CJ32" s="252"/>
      <c r="CK32" s="252"/>
      <c r="CL32" s="252"/>
      <c r="CM32" s="252"/>
      <c r="CN32" s="252"/>
      <c r="CO32" s="252"/>
      <c r="CP32" s="252"/>
      <c r="CQ32" s="252"/>
      <c r="CR32" s="252"/>
      <c r="CS32" s="252"/>
      <c r="CT32" s="252"/>
      <c r="CU32" s="252"/>
      <c r="CV32" s="252"/>
      <c r="CW32" s="252"/>
      <c r="CX32" s="252"/>
      <c r="CY32" s="252"/>
      <c r="CZ32" s="252"/>
      <c r="DA32" s="252"/>
      <c r="DB32" s="252"/>
      <c r="DC32" s="252"/>
      <c r="DD32" s="252"/>
      <c r="DE32" s="252"/>
      <c r="DF32" s="252"/>
      <c r="DG32" s="252"/>
    </row>
    <row r="33" spans="2:111" s="242" customFormat="1" ht="36" customHeight="1" x14ac:dyDescent="0.25">
      <c r="B33" s="249"/>
      <c r="C33" s="604" t="s">
        <v>2233</v>
      </c>
      <c r="D33" s="604"/>
      <c r="E33" s="604"/>
      <c r="F33" s="604"/>
      <c r="G33" s="604"/>
      <c r="H33" s="604"/>
      <c r="I33" s="604"/>
      <c r="J33" s="604"/>
      <c r="K33" s="604"/>
      <c r="L33" s="604"/>
      <c r="M33" s="604"/>
      <c r="N33" s="604"/>
      <c r="O33" s="604"/>
      <c r="P33" s="604"/>
      <c r="Q33" s="604"/>
      <c r="R33" s="604"/>
      <c r="S33" s="604"/>
      <c r="T33" s="604"/>
      <c r="U33" s="604"/>
      <c r="V33" s="604"/>
      <c r="W33" s="604"/>
      <c r="X33" s="604"/>
      <c r="Y33" s="604"/>
      <c r="Z33" s="604"/>
      <c r="AA33" s="604"/>
      <c r="AB33" s="604"/>
      <c r="AC33" s="604"/>
      <c r="AD33" s="604"/>
      <c r="AE33" s="604"/>
      <c r="AF33" s="604"/>
      <c r="AG33" s="604"/>
      <c r="AH33" s="604"/>
      <c r="AI33" s="604"/>
      <c r="AJ33" s="272"/>
      <c r="AK33" s="251"/>
      <c r="AL33" s="252"/>
      <c r="AM33" s="252"/>
      <c r="AN33" s="252"/>
      <c r="AO33" s="252"/>
      <c r="AP33" s="260"/>
      <c r="AQ33" s="252"/>
      <c r="AR33" s="252"/>
      <c r="AS33" s="252"/>
      <c r="AT33" s="260"/>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row>
    <row r="34" spans="2:111" s="242" customFormat="1" ht="15" customHeight="1" x14ac:dyDescent="0.25">
      <c r="B34" s="249"/>
      <c r="C34" s="447" t="str">
        <f>IF('TELA 3'!D62="","",'TELA 3'!D62)</f>
        <v/>
      </c>
      <c r="D34" s="441" t="s">
        <v>196</v>
      </c>
      <c r="E34" s="235"/>
      <c r="F34" s="447" t="str">
        <f>IF('TELA 3'!G62="","",'TELA 3'!G62)</f>
        <v/>
      </c>
      <c r="G34" s="441" t="s">
        <v>197</v>
      </c>
      <c r="H34" s="235"/>
      <c r="I34" s="133" t="s">
        <v>2234</v>
      </c>
      <c r="J34" s="133"/>
      <c r="K34" s="266"/>
      <c r="L34" s="266"/>
      <c r="M34" s="266"/>
      <c r="N34" s="133"/>
      <c r="O34" s="263"/>
      <c r="P34" s="266"/>
      <c r="Q34" s="266"/>
      <c r="R34" s="266"/>
      <c r="S34" s="266"/>
      <c r="T34" s="266"/>
      <c r="U34" s="138"/>
      <c r="V34" s="271"/>
      <c r="W34" s="271"/>
      <c r="X34" s="138"/>
      <c r="Y34" s="138"/>
      <c r="Z34" s="261"/>
      <c r="AA34" s="271"/>
      <c r="AB34" s="271"/>
      <c r="AC34" s="271"/>
      <c r="AD34" s="271"/>
      <c r="AE34" s="271"/>
      <c r="AF34" s="271"/>
      <c r="AG34" s="271"/>
      <c r="AH34" s="271"/>
      <c r="AI34" s="271"/>
      <c r="AJ34" s="272"/>
      <c r="AK34" s="251"/>
      <c r="AL34" s="252"/>
      <c r="AM34" s="252"/>
      <c r="AN34" s="252"/>
      <c r="AO34" s="252"/>
      <c r="AP34" s="260"/>
      <c r="AQ34" s="252"/>
      <c r="AR34" s="252"/>
      <c r="AS34" s="252"/>
      <c r="AT34" s="260"/>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row>
    <row r="35" spans="2:111" s="242" customFormat="1" ht="15" customHeight="1" x14ac:dyDescent="0.25">
      <c r="B35" s="249"/>
      <c r="C35" s="133"/>
      <c r="D35" s="133"/>
      <c r="E35" s="133"/>
      <c r="F35" s="133"/>
      <c r="G35" s="133"/>
      <c r="H35" s="133"/>
      <c r="I35" s="133"/>
      <c r="J35" s="133"/>
      <c r="K35" s="266"/>
      <c r="L35" s="266"/>
      <c r="M35" s="266"/>
      <c r="N35" s="133"/>
      <c r="O35" s="263"/>
      <c r="P35" s="266"/>
      <c r="Q35" s="266"/>
      <c r="R35" s="266"/>
      <c r="S35" s="266"/>
      <c r="T35" s="266"/>
      <c r="U35" s="138"/>
      <c r="V35" s="271"/>
      <c r="W35" s="271"/>
      <c r="X35" s="138"/>
      <c r="Y35" s="138"/>
      <c r="Z35" s="261"/>
      <c r="AA35" s="271"/>
      <c r="AB35" s="271"/>
      <c r="AC35" s="271"/>
      <c r="AD35" s="271"/>
      <c r="AE35" s="271"/>
      <c r="AF35" s="271"/>
      <c r="AG35" s="271"/>
      <c r="AH35" s="271"/>
      <c r="AI35" s="271"/>
      <c r="AJ35" s="272"/>
      <c r="AK35" s="251"/>
      <c r="AL35" s="252"/>
      <c r="AM35" s="252"/>
      <c r="AN35" s="252"/>
      <c r="AO35" s="252"/>
      <c r="AP35" s="260"/>
      <c r="AQ35" s="252"/>
      <c r="AR35" s="252"/>
      <c r="AS35" s="252"/>
      <c r="AT35" s="260"/>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row>
    <row r="36" spans="2:111" s="24" customFormat="1" ht="23.25" customHeight="1" x14ac:dyDescent="0.25">
      <c r="B36" s="273"/>
      <c r="C36" s="800" t="s">
        <v>1161</v>
      </c>
      <c r="D36" s="800"/>
      <c r="E36" s="800"/>
      <c r="F36" s="800"/>
      <c r="G36" s="800"/>
      <c r="H36" s="765" t="s">
        <v>162</v>
      </c>
      <c r="I36" s="765"/>
      <c r="J36" s="765"/>
      <c r="K36" s="765"/>
      <c r="L36" s="765"/>
      <c r="M36" s="765"/>
      <c r="N36" s="765"/>
      <c r="O36" s="765"/>
      <c r="P36" s="765"/>
      <c r="Q36" s="765"/>
      <c r="R36" s="765"/>
      <c r="S36" s="765"/>
      <c r="T36" s="800" t="s">
        <v>151</v>
      </c>
      <c r="U36" s="800"/>
      <c r="V36" s="800"/>
      <c r="W36" s="800"/>
      <c r="X36" s="800"/>
      <c r="Y36" s="800" t="s">
        <v>161</v>
      </c>
      <c r="Z36" s="800"/>
      <c r="AA36" s="800"/>
      <c r="AB36" s="800"/>
      <c r="AC36" s="964" t="s">
        <v>156</v>
      </c>
      <c r="AD36" s="965"/>
      <c r="AE36" s="965"/>
      <c r="AF36" s="966"/>
      <c r="AG36" s="768" t="s">
        <v>150</v>
      </c>
      <c r="AH36" s="769"/>
      <c r="AI36" s="770"/>
      <c r="AJ36" s="274"/>
      <c r="AL36" s="758"/>
      <c r="AM36" s="758"/>
      <c r="AN36" s="758"/>
      <c r="AO36" s="758"/>
      <c r="AP36" s="758"/>
      <c r="AQ36" s="758"/>
      <c r="AR36" s="758"/>
      <c r="AS36" s="758"/>
      <c r="AT36" s="758"/>
      <c r="AU36" s="758"/>
      <c r="AV36" s="758"/>
      <c r="AW36" s="758"/>
      <c r="AX36" s="758"/>
      <c r="AY36" s="758"/>
      <c r="AZ36" s="758"/>
      <c r="BA36" s="758"/>
      <c r="BB36" s="758"/>
      <c r="BC36" s="252"/>
      <c r="BD36" s="252"/>
      <c r="BE36" s="252"/>
      <c r="BF36" s="260"/>
      <c r="BH36" s="260"/>
    </row>
    <row r="37" spans="2:111" s="252" customFormat="1" ht="30" customHeight="1" x14ac:dyDescent="0.25">
      <c r="B37" s="275"/>
      <c r="C37" s="797" t="str">
        <f>IF(C30="x",'DN217'!C204,IF('TELA 3'!C8="","",'TELA 3'!C8))</f>
        <v/>
      </c>
      <c r="D37" s="797"/>
      <c r="E37" s="797"/>
      <c r="F37" s="797"/>
      <c r="G37" s="797"/>
      <c r="H37" s="954" t="str">
        <f>IF(C30="x",'DN217'!AD204,IF(F34="x",auxdisp!B55,IF('TELA 3'!H8="Selecionar código","",'TELA 3'!H8)))</f>
        <v/>
      </c>
      <c r="I37" s="954"/>
      <c r="J37" s="954"/>
      <c r="K37" s="954"/>
      <c r="L37" s="954"/>
      <c r="M37" s="954"/>
      <c r="N37" s="954"/>
      <c r="O37" s="954"/>
      <c r="P37" s="954"/>
      <c r="Q37" s="954"/>
      <c r="R37" s="954"/>
      <c r="S37" s="954"/>
      <c r="T37" s="771" t="str">
        <f>IF(C30="x",'DN217'!J204,'TELA 3'!T8)</f>
        <v>-</v>
      </c>
      <c r="U37" s="771"/>
      <c r="V37" s="771"/>
      <c r="W37" s="771"/>
      <c r="X37" s="771"/>
      <c r="Y37" s="955" t="str">
        <f>IF(C30="x","***",IF('TELA 3'!Y8="","",'TELA 3'!Y8))</f>
        <v/>
      </c>
      <c r="Z37" s="955"/>
      <c r="AA37" s="955"/>
      <c r="AB37" s="955"/>
      <c r="AC37" s="754" t="str">
        <f>IF(C30="x","ha",IF('TELA 3'!AC8="","",'TELA 3'!AC8))</f>
        <v>-</v>
      </c>
      <c r="AD37" s="754"/>
      <c r="AE37" s="754"/>
      <c r="AF37" s="754"/>
      <c r="AG37" s="956" t="str">
        <f>IF(C30="x","Não passível",IF(F34="X","Não passível", IF('TELA 3'!AF8="","",'TELA 3'!AF8)))</f>
        <v>-</v>
      </c>
      <c r="AH37" s="957"/>
      <c r="AI37" s="958"/>
      <c r="AJ37" s="276"/>
      <c r="AL37" s="758"/>
      <c r="AM37" s="758"/>
      <c r="AN37" s="758"/>
      <c r="AO37" s="758"/>
      <c r="AP37" s="758"/>
      <c r="AQ37" s="758"/>
      <c r="AR37" s="758"/>
      <c r="AS37" s="758"/>
      <c r="AT37" s="758"/>
      <c r="AU37" s="758"/>
      <c r="AV37" s="758"/>
      <c r="AW37" s="758"/>
      <c r="AX37" s="758"/>
      <c r="AY37" s="758"/>
      <c r="AZ37" s="758"/>
      <c r="BA37" s="758"/>
      <c r="BB37" s="758"/>
      <c r="BC37" s="24"/>
      <c r="BD37" s="24"/>
      <c r="BE37" s="24"/>
      <c r="BF37" s="24"/>
      <c r="BG37" s="24"/>
      <c r="BH37" s="24"/>
      <c r="BI37" s="24"/>
      <c r="BJ37" s="24"/>
      <c r="BK37" s="24"/>
      <c r="BL37" s="24"/>
      <c r="BM37" s="24"/>
      <c r="BN37" s="24"/>
      <c r="BO37" s="24"/>
      <c r="BP37" s="24"/>
      <c r="BQ37" s="24"/>
      <c r="BR37" s="24"/>
      <c r="BS37" s="24"/>
      <c r="BT37" s="24"/>
    </row>
    <row r="38" spans="2:111" s="252" customFormat="1" ht="30" customHeight="1" x14ac:dyDescent="0.25">
      <c r="B38" s="275"/>
      <c r="C38" s="797"/>
      <c r="D38" s="797"/>
      <c r="E38" s="797"/>
      <c r="F38" s="797"/>
      <c r="G38" s="797"/>
      <c r="H38" s="954"/>
      <c r="I38" s="954"/>
      <c r="J38" s="954"/>
      <c r="K38" s="954"/>
      <c r="L38" s="954"/>
      <c r="M38" s="954"/>
      <c r="N38" s="954"/>
      <c r="O38" s="954"/>
      <c r="P38" s="954"/>
      <c r="Q38" s="954"/>
      <c r="R38" s="954"/>
      <c r="S38" s="954"/>
      <c r="T38" s="771" t="str">
        <f>'TELA 3'!T9</f>
        <v>-</v>
      </c>
      <c r="U38" s="771"/>
      <c r="V38" s="771"/>
      <c r="W38" s="771"/>
      <c r="X38" s="771"/>
      <c r="Y38" s="955" t="str">
        <f>IF('TELA 3'!Y9="","",'TELA 3'!Y9)</f>
        <v/>
      </c>
      <c r="Z38" s="955"/>
      <c r="AA38" s="955"/>
      <c r="AB38" s="955"/>
      <c r="AC38" s="754" t="str">
        <f>IF('TELA 3'!AC9="","",'TELA 3'!AC9)</f>
        <v>-</v>
      </c>
      <c r="AD38" s="754"/>
      <c r="AE38" s="754"/>
      <c r="AF38" s="754"/>
      <c r="AG38" s="959"/>
      <c r="AH38" s="960"/>
      <c r="AI38" s="961"/>
      <c r="AJ38" s="276"/>
      <c r="AP38" s="260"/>
      <c r="AT38" s="260"/>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row>
    <row r="39" spans="2:111" s="252" customFormat="1" ht="30" customHeight="1" x14ac:dyDescent="0.25">
      <c r="B39" s="275"/>
      <c r="C39" s="797" t="str">
        <f>IF('TELA 3'!C10="","",'TELA 3'!C10)</f>
        <v/>
      </c>
      <c r="D39" s="797"/>
      <c r="E39" s="797"/>
      <c r="F39" s="797"/>
      <c r="G39" s="797"/>
      <c r="H39" s="954" t="str">
        <f>IF('TELA 3'!H10="Selecionar código","",'TELA 3'!H10)</f>
        <v/>
      </c>
      <c r="I39" s="954"/>
      <c r="J39" s="954"/>
      <c r="K39" s="954"/>
      <c r="L39" s="954"/>
      <c r="M39" s="954"/>
      <c r="N39" s="954"/>
      <c r="O39" s="954"/>
      <c r="P39" s="954"/>
      <c r="Q39" s="954"/>
      <c r="R39" s="954"/>
      <c r="S39" s="954"/>
      <c r="T39" s="771" t="str">
        <f>'TELA 3'!T10</f>
        <v>-</v>
      </c>
      <c r="U39" s="771"/>
      <c r="V39" s="771"/>
      <c r="W39" s="771"/>
      <c r="X39" s="771"/>
      <c r="Y39" s="955" t="str">
        <f>IF('TELA 3'!Y10="","",'TELA 3'!Y10)</f>
        <v/>
      </c>
      <c r="Z39" s="955"/>
      <c r="AA39" s="955"/>
      <c r="AB39" s="955"/>
      <c r="AC39" s="754" t="str">
        <f>IF('TELA 3'!AC10="","",'TELA 3'!AC10)</f>
        <v>-</v>
      </c>
      <c r="AD39" s="754"/>
      <c r="AE39" s="754"/>
      <c r="AF39" s="754"/>
      <c r="AG39" s="956" t="str">
        <f>IF('TELA 3'!AF10="","",'TELA 3'!AF10)</f>
        <v>-</v>
      </c>
      <c r="AH39" s="957"/>
      <c r="AI39" s="958"/>
      <c r="AJ39" s="276"/>
      <c r="AP39" s="260"/>
      <c r="AT39" s="260"/>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row>
    <row r="40" spans="2:111" s="252" customFormat="1" ht="30" customHeight="1" x14ac:dyDescent="0.25">
      <c r="B40" s="275"/>
      <c r="C40" s="797"/>
      <c r="D40" s="797"/>
      <c r="E40" s="797"/>
      <c r="F40" s="797"/>
      <c r="G40" s="797"/>
      <c r="H40" s="954"/>
      <c r="I40" s="954"/>
      <c r="J40" s="954"/>
      <c r="K40" s="954"/>
      <c r="L40" s="954"/>
      <c r="M40" s="954"/>
      <c r="N40" s="954"/>
      <c r="O40" s="954"/>
      <c r="P40" s="954"/>
      <c r="Q40" s="954"/>
      <c r="R40" s="954"/>
      <c r="S40" s="954"/>
      <c r="T40" s="771" t="str">
        <f>'TELA 3'!T11</f>
        <v>-</v>
      </c>
      <c r="U40" s="771"/>
      <c r="V40" s="771"/>
      <c r="W40" s="771"/>
      <c r="X40" s="771"/>
      <c r="Y40" s="955" t="str">
        <f>IF('TELA 3'!Y11="","",'TELA 3'!Y11)</f>
        <v/>
      </c>
      <c r="Z40" s="955"/>
      <c r="AA40" s="955"/>
      <c r="AB40" s="955"/>
      <c r="AC40" s="754" t="str">
        <f>IF('TELA 3'!AC11="","",'TELA 3'!AC11)</f>
        <v>-</v>
      </c>
      <c r="AD40" s="754"/>
      <c r="AE40" s="754"/>
      <c r="AF40" s="754"/>
      <c r="AG40" s="959"/>
      <c r="AH40" s="960"/>
      <c r="AI40" s="961"/>
      <c r="AJ40" s="276"/>
      <c r="AP40" s="260"/>
      <c r="AT40" s="260"/>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row>
    <row r="41" spans="2:111" s="252" customFormat="1" ht="30" customHeight="1" x14ac:dyDescent="0.25">
      <c r="B41" s="275"/>
      <c r="C41" s="797" t="str">
        <f>IF('TELA 3'!C12="","",'TELA 3'!C12)</f>
        <v/>
      </c>
      <c r="D41" s="797"/>
      <c r="E41" s="797"/>
      <c r="F41" s="797"/>
      <c r="G41" s="797"/>
      <c r="H41" s="954" t="str">
        <f>IF('TELA 3'!H12="Selecionar código","",'TELA 3'!H12)</f>
        <v/>
      </c>
      <c r="I41" s="954"/>
      <c r="J41" s="954"/>
      <c r="K41" s="954"/>
      <c r="L41" s="954"/>
      <c r="M41" s="954"/>
      <c r="N41" s="954"/>
      <c r="O41" s="954"/>
      <c r="P41" s="954"/>
      <c r="Q41" s="954"/>
      <c r="R41" s="954"/>
      <c r="S41" s="954"/>
      <c r="T41" s="771" t="str">
        <f>'TELA 3'!T12</f>
        <v>-</v>
      </c>
      <c r="U41" s="771"/>
      <c r="V41" s="771"/>
      <c r="W41" s="771"/>
      <c r="X41" s="771"/>
      <c r="Y41" s="955" t="str">
        <f>IF('TELA 3'!Y12="","",'TELA 3'!Y12)</f>
        <v/>
      </c>
      <c r="Z41" s="955"/>
      <c r="AA41" s="955"/>
      <c r="AB41" s="955"/>
      <c r="AC41" s="754" t="str">
        <f>IF('TELA 3'!AC12="","",'TELA 3'!AC12)</f>
        <v>-</v>
      </c>
      <c r="AD41" s="754"/>
      <c r="AE41" s="754"/>
      <c r="AF41" s="754"/>
      <c r="AG41" s="956" t="str">
        <f>IF('TELA 3'!AF12="","",'TELA 3'!AF12)</f>
        <v>-</v>
      </c>
      <c r="AH41" s="957"/>
      <c r="AI41" s="958"/>
      <c r="AJ41" s="276"/>
      <c r="AP41" s="260"/>
      <c r="AT41" s="260"/>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row>
    <row r="42" spans="2:111" s="252" customFormat="1" ht="30" customHeight="1" x14ac:dyDescent="0.25">
      <c r="B42" s="275"/>
      <c r="C42" s="797"/>
      <c r="D42" s="797"/>
      <c r="E42" s="797"/>
      <c r="F42" s="797"/>
      <c r="G42" s="797"/>
      <c r="H42" s="954"/>
      <c r="I42" s="954"/>
      <c r="J42" s="954"/>
      <c r="K42" s="954"/>
      <c r="L42" s="954"/>
      <c r="M42" s="954"/>
      <c r="N42" s="954"/>
      <c r="O42" s="954"/>
      <c r="P42" s="954"/>
      <c r="Q42" s="954"/>
      <c r="R42" s="954"/>
      <c r="S42" s="954"/>
      <c r="T42" s="771" t="str">
        <f>'TELA 3'!T13</f>
        <v>-</v>
      </c>
      <c r="U42" s="771"/>
      <c r="V42" s="771"/>
      <c r="W42" s="771"/>
      <c r="X42" s="771"/>
      <c r="Y42" s="955" t="str">
        <f>IF('TELA 3'!Y13="","",'TELA 3'!Y13)</f>
        <v/>
      </c>
      <c r="Z42" s="955"/>
      <c r="AA42" s="955"/>
      <c r="AB42" s="955"/>
      <c r="AC42" s="754" t="str">
        <f>IF('TELA 3'!AC13="","",'TELA 3'!AC13)</f>
        <v>-</v>
      </c>
      <c r="AD42" s="754"/>
      <c r="AE42" s="754"/>
      <c r="AF42" s="754"/>
      <c r="AG42" s="959"/>
      <c r="AH42" s="960"/>
      <c r="AI42" s="961"/>
      <c r="AJ42" s="276"/>
      <c r="AP42" s="260"/>
      <c r="AT42" s="260"/>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row>
    <row r="43" spans="2:111" s="252" customFormat="1" ht="30" customHeight="1" x14ac:dyDescent="0.25">
      <c r="B43" s="275"/>
      <c r="C43" s="797" t="str">
        <f>IF('TELA 3'!C14="","",'TELA 3'!C14)</f>
        <v/>
      </c>
      <c r="D43" s="797"/>
      <c r="E43" s="797"/>
      <c r="F43" s="797"/>
      <c r="G43" s="797"/>
      <c r="H43" s="954" t="str">
        <f>IF('TELA 3'!H14="Selecionar código","",'TELA 3'!H14)</f>
        <v/>
      </c>
      <c r="I43" s="954"/>
      <c r="J43" s="954"/>
      <c r="K43" s="954"/>
      <c r="L43" s="954"/>
      <c r="M43" s="954"/>
      <c r="N43" s="954"/>
      <c r="O43" s="954"/>
      <c r="P43" s="954"/>
      <c r="Q43" s="954"/>
      <c r="R43" s="954"/>
      <c r="S43" s="954"/>
      <c r="T43" s="771" t="str">
        <f>'TELA 3'!T14</f>
        <v>-</v>
      </c>
      <c r="U43" s="771"/>
      <c r="V43" s="771"/>
      <c r="W43" s="771"/>
      <c r="X43" s="771"/>
      <c r="Y43" s="955" t="str">
        <f>IF('TELA 3'!Y14="","",'TELA 3'!Y14)</f>
        <v/>
      </c>
      <c r="Z43" s="955"/>
      <c r="AA43" s="955"/>
      <c r="AB43" s="955"/>
      <c r="AC43" s="754" t="str">
        <f>IF('TELA 3'!AC14="","",'TELA 3'!AC14)</f>
        <v>-</v>
      </c>
      <c r="AD43" s="754"/>
      <c r="AE43" s="754"/>
      <c r="AF43" s="754"/>
      <c r="AG43" s="956" t="str">
        <f>IF('TELA 3'!AF14="","",'TELA 3'!AF14)</f>
        <v>-</v>
      </c>
      <c r="AH43" s="957"/>
      <c r="AI43" s="958"/>
      <c r="AJ43" s="276"/>
      <c r="AP43" s="260"/>
      <c r="AT43" s="260"/>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row>
    <row r="44" spans="2:111" s="252" customFormat="1" ht="30" customHeight="1" x14ac:dyDescent="0.25">
      <c r="B44" s="275"/>
      <c r="C44" s="797"/>
      <c r="D44" s="797"/>
      <c r="E44" s="797"/>
      <c r="F44" s="797"/>
      <c r="G44" s="797"/>
      <c r="H44" s="954"/>
      <c r="I44" s="954"/>
      <c r="J44" s="954"/>
      <c r="K44" s="954"/>
      <c r="L44" s="954"/>
      <c r="M44" s="954"/>
      <c r="N44" s="954"/>
      <c r="O44" s="954"/>
      <c r="P44" s="954"/>
      <c r="Q44" s="954"/>
      <c r="R44" s="954"/>
      <c r="S44" s="954"/>
      <c r="T44" s="771" t="str">
        <f>'TELA 3'!T15</f>
        <v>-</v>
      </c>
      <c r="U44" s="771"/>
      <c r="V44" s="771"/>
      <c r="W44" s="771"/>
      <c r="X44" s="771"/>
      <c r="Y44" s="955" t="str">
        <f>IF('TELA 3'!Y15="","",'TELA 3'!Y15)</f>
        <v/>
      </c>
      <c r="Z44" s="955"/>
      <c r="AA44" s="955"/>
      <c r="AB44" s="955"/>
      <c r="AC44" s="754" t="str">
        <f>IF('TELA 3'!AC15="","",'TELA 3'!AC15)</f>
        <v>-</v>
      </c>
      <c r="AD44" s="754"/>
      <c r="AE44" s="754"/>
      <c r="AF44" s="754"/>
      <c r="AG44" s="959"/>
      <c r="AH44" s="960"/>
      <c r="AI44" s="961"/>
      <c r="AJ44" s="276"/>
      <c r="AP44" s="260"/>
      <c r="AT44" s="260"/>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row>
    <row r="45" spans="2:111" s="252" customFormat="1" ht="30" customHeight="1" x14ac:dyDescent="0.25">
      <c r="B45" s="275"/>
      <c r="C45" s="797" t="str">
        <f>IF('TELA 3'!C16="","",'TELA 3'!C16)</f>
        <v/>
      </c>
      <c r="D45" s="797"/>
      <c r="E45" s="797"/>
      <c r="F45" s="797"/>
      <c r="G45" s="797"/>
      <c r="H45" s="954" t="str">
        <f>IF('TELA 3'!H16="Selecionar código","",'TELA 3'!H16)</f>
        <v/>
      </c>
      <c r="I45" s="954"/>
      <c r="J45" s="954"/>
      <c r="K45" s="954"/>
      <c r="L45" s="954"/>
      <c r="M45" s="954"/>
      <c r="N45" s="954"/>
      <c r="O45" s="954"/>
      <c r="P45" s="954"/>
      <c r="Q45" s="954"/>
      <c r="R45" s="954"/>
      <c r="S45" s="954"/>
      <c r="T45" s="771" t="str">
        <f>'TELA 3'!T16</f>
        <v>-</v>
      </c>
      <c r="U45" s="771"/>
      <c r="V45" s="771"/>
      <c r="W45" s="771"/>
      <c r="X45" s="771"/>
      <c r="Y45" s="955" t="str">
        <f>IF('TELA 3'!Y16="","",'TELA 3'!Y16)</f>
        <v/>
      </c>
      <c r="Z45" s="955"/>
      <c r="AA45" s="955"/>
      <c r="AB45" s="955"/>
      <c r="AC45" s="754" t="str">
        <f>IF('TELA 3'!AC16="","",'TELA 3'!AC16)</f>
        <v>-</v>
      </c>
      <c r="AD45" s="754"/>
      <c r="AE45" s="754"/>
      <c r="AF45" s="754"/>
      <c r="AG45" s="956" t="str">
        <f>IF('TELA 3'!AF16="","",'TELA 3'!AF16)</f>
        <v>-</v>
      </c>
      <c r="AH45" s="957"/>
      <c r="AI45" s="958"/>
      <c r="AJ45" s="276"/>
      <c r="AP45" s="260"/>
      <c r="AT45" s="260"/>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row>
    <row r="46" spans="2:111" s="252" customFormat="1" ht="30" customHeight="1" x14ac:dyDescent="0.25">
      <c r="B46" s="275"/>
      <c r="C46" s="797"/>
      <c r="D46" s="797"/>
      <c r="E46" s="797"/>
      <c r="F46" s="797"/>
      <c r="G46" s="797"/>
      <c r="H46" s="954"/>
      <c r="I46" s="954"/>
      <c r="J46" s="954"/>
      <c r="K46" s="954"/>
      <c r="L46" s="954"/>
      <c r="M46" s="954"/>
      <c r="N46" s="954"/>
      <c r="O46" s="954"/>
      <c r="P46" s="954"/>
      <c r="Q46" s="954"/>
      <c r="R46" s="954"/>
      <c r="S46" s="954"/>
      <c r="T46" s="771" t="str">
        <f>'TELA 3'!T17</f>
        <v>-</v>
      </c>
      <c r="U46" s="771"/>
      <c r="V46" s="771"/>
      <c r="W46" s="771"/>
      <c r="X46" s="771"/>
      <c r="Y46" s="955" t="str">
        <f>IF('TELA 3'!Y17="","",'TELA 3'!Y17)</f>
        <v/>
      </c>
      <c r="Z46" s="955"/>
      <c r="AA46" s="955"/>
      <c r="AB46" s="955"/>
      <c r="AC46" s="754" t="str">
        <f>IF('TELA 3'!AC17="","",'TELA 3'!AC17)</f>
        <v>-</v>
      </c>
      <c r="AD46" s="754"/>
      <c r="AE46" s="754"/>
      <c r="AF46" s="754"/>
      <c r="AG46" s="959"/>
      <c r="AH46" s="960"/>
      <c r="AI46" s="961"/>
      <c r="AJ46" s="276"/>
      <c r="AP46" s="260"/>
      <c r="AT46" s="260"/>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row>
    <row r="47" spans="2:111" s="252" customFormat="1" ht="0.75" customHeight="1" x14ac:dyDescent="0.25">
      <c r="B47" s="275"/>
      <c r="C47" s="277"/>
      <c r="D47" s="277"/>
      <c r="E47" s="277"/>
      <c r="F47" s="277"/>
      <c r="G47" s="277"/>
      <c r="H47" s="278"/>
      <c r="I47" s="278"/>
      <c r="J47" s="278"/>
      <c r="K47" s="278"/>
      <c r="L47" s="278"/>
      <c r="M47" s="278"/>
      <c r="N47" s="278"/>
      <c r="O47" s="278"/>
      <c r="P47" s="278"/>
      <c r="Q47" s="278"/>
      <c r="R47" s="278"/>
      <c r="S47" s="278"/>
      <c r="T47" s="278"/>
      <c r="U47" s="278"/>
      <c r="V47" s="277"/>
      <c r="W47" s="277"/>
      <c r="X47" s="277"/>
      <c r="Y47" s="277"/>
      <c r="Z47" s="277"/>
      <c r="AA47" s="279"/>
      <c r="AB47" s="279"/>
      <c r="AC47" s="279"/>
      <c r="AD47" s="279"/>
      <c r="AE47" s="277"/>
      <c r="AF47" s="277"/>
      <c r="AG47" s="277"/>
      <c r="AH47" s="277"/>
      <c r="AI47" s="277"/>
      <c r="AJ47" s="276"/>
      <c r="AP47" s="260"/>
      <c r="AT47" s="260"/>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row>
    <row r="48" spans="2:111" s="252" customFormat="1" ht="0.75" hidden="1" customHeight="1" thickBot="1" x14ac:dyDescent="0.3">
      <c r="B48" s="280"/>
      <c r="C48" s="741"/>
      <c r="D48" s="741"/>
      <c r="E48" s="741"/>
      <c r="F48" s="741"/>
      <c r="G48" s="741"/>
      <c r="H48" s="741"/>
      <c r="I48" s="741"/>
      <c r="J48" s="741"/>
      <c r="K48" s="741"/>
      <c r="L48" s="741"/>
      <c r="M48" s="741"/>
      <c r="N48" s="741"/>
      <c r="O48" s="741"/>
      <c r="P48" s="741"/>
      <c r="Q48" s="741"/>
      <c r="R48" s="741"/>
      <c r="S48" s="741"/>
      <c r="T48" s="741"/>
      <c r="U48" s="741"/>
      <c r="V48" s="741"/>
      <c r="W48" s="741"/>
      <c r="X48" s="741"/>
      <c r="Y48" s="741"/>
      <c r="Z48" s="741"/>
      <c r="AA48" s="741"/>
      <c r="AB48" s="741"/>
      <c r="AC48" s="741"/>
      <c r="AD48" s="741"/>
      <c r="AE48" s="741"/>
      <c r="AF48" s="741"/>
      <c r="AG48" s="741"/>
      <c r="AH48" s="741"/>
      <c r="AI48" s="741"/>
      <c r="AJ48" s="283"/>
      <c r="AP48" s="260"/>
      <c r="AT48" s="260"/>
      <c r="AV48" s="24"/>
      <c r="AW48" s="24"/>
      <c r="AX48" s="24"/>
      <c r="AY48" s="24"/>
      <c r="AZ48" s="24"/>
      <c r="BA48" s="24"/>
      <c r="BB48" s="24"/>
      <c r="BC48" s="24"/>
    </row>
    <row r="49" spans="1:55" s="252" customFormat="1" ht="5.0999999999999996" customHeight="1" x14ac:dyDescent="0.25">
      <c r="B49" s="134"/>
      <c r="C49" s="271"/>
      <c r="D49" s="271"/>
      <c r="E49" s="271"/>
      <c r="F49" s="271"/>
      <c r="G49" s="271"/>
      <c r="H49" s="271"/>
      <c r="I49" s="271"/>
      <c r="J49" s="271"/>
      <c r="K49" s="271"/>
      <c r="L49" s="271"/>
      <c r="M49" s="271"/>
      <c r="N49" s="271"/>
      <c r="O49" s="271"/>
      <c r="P49" s="271"/>
      <c r="Q49" s="271"/>
      <c r="R49" s="271"/>
      <c r="S49" s="271"/>
      <c r="T49" s="271"/>
      <c r="U49" s="271"/>
      <c r="V49" s="271"/>
      <c r="W49" s="271"/>
      <c r="X49" s="271"/>
      <c r="Y49" s="271"/>
      <c r="Z49" s="271"/>
      <c r="AA49" s="271"/>
      <c r="AB49" s="271"/>
      <c r="AC49" s="271"/>
      <c r="AD49" s="271"/>
      <c r="AE49" s="271"/>
      <c r="AF49" s="271"/>
      <c r="AG49" s="271"/>
      <c r="AH49" s="271"/>
      <c r="AI49" s="271"/>
      <c r="AJ49" s="134"/>
      <c r="AP49" s="260"/>
      <c r="AT49" s="260"/>
      <c r="AV49" s="24"/>
      <c r="AW49" s="24"/>
      <c r="AX49" s="24"/>
      <c r="AY49" s="24"/>
      <c r="AZ49" s="24"/>
      <c r="BA49" s="24"/>
      <c r="BB49" s="24"/>
      <c r="BC49" s="24"/>
    </row>
    <row r="50" spans="1:55" s="252" customFormat="1" ht="40.5" customHeight="1" x14ac:dyDescent="0.25">
      <c r="A50" s="297"/>
      <c r="B50" s="328"/>
      <c r="C50" s="329"/>
      <c r="D50" s="330"/>
      <c r="E50" s="330"/>
      <c r="F50" s="331"/>
      <c r="G50" s="328"/>
      <c r="H50" s="950" t="s">
        <v>2086</v>
      </c>
      <c r="I50" s="951"/>
      <c r="J50" s="951"/>
      <c r="K50" s="951"/>
      <c r="L50" s="951"/>
      <c r="M50" s="951"/>
      <c r="N50" s="951"/>
      <c r="O50" s="951"/>
      <c r="P50" s="951"/>
      <c r="Q50" s="951"/>
      <c r="R50" s="951"/>
      <c r="S50" s="951"/>
      <c r="T50" s="951"/>
      <c r="U50" s="951"/>
      <c r="V50" s="951"/>
      <c r="W50" s="951"/>
      <c r="X50" s="951"/>
      <c r="Y50" s="951"/>
      <c r="Z50" s="951"/>
      <c r="AA50" s="951"/>
      <c r="AB50" s="951"/>
      <c r="AC50" s="951"/>
      <c r="AD50" s="951"/>
      <c r="AE50" s="951"/>
      <c r="AF50" s="951"/>
      <c r="AG50" s="951"/>
      <c r="AH50" s="951"/>
      <c r="AI50" s="951"/>
      <c r="AJ50" s="328"/>
      <c r="AK50" s="297"/>
      <c r="AL50" s="297"/>
      <c r="AM50" s="297"/>
      <c r="AN50" s="297"/>
      <c r="AP50" s="260"/>
      <c r="AT50" s="260"/>
      <c r="AV50" s="24"/>
      <c r="AW50" s="24"/>
      <c r="AX50" s="24"/>
      <c r="AY50" s="24"/>
      <c r="AZ50" s="24"/>
      <c r="BA50" s="24"/>
      <c r="BB50" s="24"/>
      <c r="BC50" s="24"/>
    </row>
    <row r="51" spans="1:55" s="252" customFormat="1" ht="15" customHeight="1" x14ac:dyDescent="0.25">
      <c r="A51" s="297"/>
      <c r="B51" s="328"/>
      <c r="C51" s="329"/>
      <c r="D51" s="330"/>
      <c r="E51" s="330"/>
      <c r="F51" s="332"/>
      <c r="G51" s="134"/>
      <c r="H51" s="307" t="str">
        <f>G14</f>
        <v/>
      </c>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P51" s="260"/>
      <c r="AT51" s="260"/>
      <c r="AV51" s="27"/>
      <c r="AW51" s="27"/>
      <c r="AX51" s="27"/>
      <c r="AY51" s="27"/>
      <c r="AZ51" s="27"/>
      <c r="BA51" s="27"/>
      <c r="BB51" s="24"/>
      <c r="BC51" s="24"/>
    </row>
    <row r="52" spans="1:55" s="252" customFormat="1" x14ac:dyDescent="0.25">
      <c r="A52" s="297"/>
      <c r="B52" s="328"/>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4"/>
      <c r="AK52" s="253"/>
      <c r="AL52" s="253"/>
      <c r="AM52" s="253"/>
      <c r="AN52" s="253"/>
      <c r="AO52" s="253"/>
      <c r="AP52" s="256"/>
      <c r="AQ52" s="253"/>
      <c r="AR52" s="253"/>
      <c r="AS52" s="253"/>
      <c r="AT52" s="256"/>
      <c r="AU52" s="253"/>
      <c r="AV52" s="27"/>
      <c r="AW52" s="27"/>
      <c r="AX52" s="27"/>
      <c r="AY52" s="27"/>
      <c r="AZ52" s="27"/>
      <c r="BA52" s="27"/>
      <c r="BB52" s="24"/>
      <c r="BC52" s="24"/>
    </row>
    <row r="53" spans="1:55" s="252" customFormat="1" ht="15" customHeight="1" x14ac:dyDescent="0.25">
      <c r="A53" s="297"/>
      <c r="B53" s="328"/>
      <c r="C53" s="329"/>
      <c r="D53" s="952" t="s">
        <v>2124</v>
      </c>
      <c r="E53" s="952"/>
      <c r="F53" s="952"/>
      <c r="G53" s="952"/>
      <c r="H53" s="952"/>
      <c r="I53" s="952"/>
      <c r="J53" s="952"/>
      <c r="K53" s="952"/>
      <c r="L53" s="952"/>
      <c r="M53" s="952"/>
      <c r="N53" s="952"/>
      <c r="O53" s="952"/>
      <c r="P53" s="952"/>
      <c r="Q53" s="952"/>
      <c r="R53" s="952"/>
      <c r="S53" s="952"/>
      <c r="T53" s="952"/>
      <c r="U53" s="952"/>
      <c r="V53" s="952"/>
      <c r="W53" s="952"/>
      <c r="X53" s="952"/>
      <c r="Y53" s="952"/>
      <c r="Z53" s="952"/>
      <c r="AA53" s="952"/>
      <c r="AB53" s="952"/>
      <c r="AC53" s="952"/>
      <c r="AD53" s="952"/>
      <c r="AE53" s="952"/>
      <c r="AF53" s="952"/>
      <c r="AG53" s="952"/>
      <c r="AH53" s="952"/>
      <c r="AI53" s="334"/>
      <c r="AJ53" s="334"/>
      <c r="AK53" s="253"/>
      <c r="AL53" s="253"/>
      <c r="AM53" s="253"/>
      <c r="AN53" s="253"/>
      <c r="AO53" s="253"/>
      <c r="AP53" s="256"/>
      <c r="AQ53" s="253"/>
      <c r="AR53" s="253"/>
      <c r="AS53" s="253"/>
      <c r="AT53" s="256"/>
      <c r="AU53" s="253"/>
      <c r="AV53" s="27"/>
      <c r="AW53" s="27"/>
      <c r="AX53" s="27"/>
      <c r="AY53" s="27"/>
      <c r="AZ53" s="27"/>
      <c r="BA53" s="27"/>
      <c r="BB53" s="24"/>
      <c r="BC53" s="24"/>
    </row>
    <row r="54" spans="1:55" s="252" customFormat="1" ht="15" customHeight="1" x14ac:dyDescent="0.25">
      <c r="A54" s="297"/>
      <c r="B54" s="328"/>
      <c r="C54" s="329"/>
      <c r="D54" s="386"/>
      <c r="E54" s="386"/>
      <c r="F54" s="335"/>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253"/>
      <c r="AL54" s="253"/>
      <c r="AM54" s="253"/>
      <c r="AN54" s="253"/>
      <c r="AO54" s="253"/>
      <c r="AP54" s="256"/>
      <c r="AQ54" s="253"/>
      <c r="AR54" s="253"/>
      <c r="AS54" s="253"/>
      <c r="AT54" s="256"/>
      <c r="AU54" s="253"/>
      <c r="AV54" s="27"/>
      <c r="AW54" s="27"/>
      <c r="AX54" s="27"/>
      <c r="AY54" s="27"/>
      <c r="AZ54" s="27"/>
      <c r="BA54" s="27"/>
      <c r="BB54" s="24"/>
      <c r="BC54" s="24"/>
    </row>
    <row r="55" spans="1:55" s="252" customFormat="1" ht="102.75" customHeight="1" x14ac:dyDescent="0.25">
      <c r="A55" s="297"/>
      <c r="B55" s="328"/>
      <c r="C55" s="134"/>
      <c r="D55" s="947" t="str">
        <f>IF(auxdisp!B36="","",auxdisp!B36)</f>
        <v/>
      </c>
      <c r="E55" s="947"/>
      <c r="F55" s="947"/>
      <c r="G55" s="947"/>
      <c r="H55" s="947"/>
      <c r="I55" s="947"/>
      <c r="J55" s="947"/>
      <c r="K55" s="947"/>
      <c r="L55" s="947"/>
      <c r="M55" s="947"/>
      <c r="N55" s="947"/>
      <c r="O55" s="947"/>
      <c r="P55" s="947"/>
      <c r="Q55" s="947"/>
      <c r="R55" s="947"/>
      <c r="S55" s="947"/>
      <c r="T55" s="947"/>
      <c r="U55" s="947"/>
      <c r="V55" s="947"/>
      <c r="W55" s="947"/>
      <c r="X55" s="947"/>
      <c r="Y55" s="947"/>
      <c r="Z55" s="947"/>
      <c r="AA55" s="947"/>
      <c r="AB55" s="947"/>
      <c r="AC55" s="947"/>
      <c r="AD55" s="947"/>
      <c r="AE55" s="947"/>
      <c r="AF55" s="947"/>
      <c r="AG55" s="947"/>
      <c r="AH55" s="947"/>
      <c r="AI55" s="336"/>
      <c r="AJ55" s="334"/>
      <c r="AK55" s="253"/>
      <c r="AL55" s="253"/>
      <c r="AM55" s="253"/>
      <c r="AN55" s="253"/>
      <c r="AO55" s="253"/>
      <c r="AP55" s="256"/>
      <c r="AQ55" s="253"/>
      <c r="AR55" s="253"/>
      <c r="AS55" s="253"/>
      <c r="AT55" s="256"/>
      <c r="AU55" s="253"/>
      <c r="AV55" s="27"/>
      <c r="AW55" s="27"/>
      <c r="AX55" s="27"/>
      <c r="AY55" s="27"/>
      <c r="AZ55" s="27"/>
      <c r="BA55" s="27"/>
      <c r="BB55" s="24"/>
      <c r="BC55" s="24"/>
    </row>
    <row r="56" spans="1:55" s="252" customFormat="1" ht="5.0999999999999996" customHeight="1" x14ac:dyDescent="0.25">
      <c r="A56" s="297"/>
      <c r="B56" s="328"/>
      <c r="C56" s="134"/>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85"/>
      <c r="AI56" s="336"/>
      <c r="AJ56" s="334"/>
      <c r="AK56" s="253"/>
      <c r="AL56" s="253"/>
      <c r="AM56" s="253"/>
      <c r="AN56" s="253"/>
      <c r="AO56" s="253"/>
      <c r="AP56" s="256"/>
      <c r="AQ56" s="253"/>
      <c r="AR56" s="253"/>
      <c r="AS56" s="253"/>
      <c r="AT56" s="256"/>
      <c r="AU56" s="253"/>
      <c r="AV56" s="27"/>
      <c r="AW56" s="27"/>
      <c r="AX56" s="27"/>
      <c r="AY56" s="27"/>
      <c r="AZ56" s="27"/>
      <c r="BA56" s="27"/>
      <c r="BB56" s="24"/>
      <c r="BC56" s="24"/>
    </row>
    <row r="57" spans="1:55" s="252" customFormat="1" ht="15" customHeight="1" x14ac:dyDescent="0.25">
      <c r="A57" s="297"/>
      <c r="B57" s="328"/>
      <c r="C57" s="329"/>
      <c r="D57" s="953" t="s">
        <v>159</v>
      </c>
      <c r="E57" s="953"/>
      <c r="F57" s="953" t="s">
        <v>2083</v>
      </c>
      <c r="G57" s="953"/>
      <c r="H57" s="953"/>
      <c r="I57" s="953"/>
      <c r="J57" s="953"/>
      <c r="K57" s="953"/>
      <c r="L57" s="953"/>
      <c r="M57" s="953"/>
      <c r="N57" s="953"/>
      <c r="O57" s="953"/>
      <c r="P57" s="953"/>
      <c r="Q57" s="953"/>
      <c r="R57" s="953"/>
      <c r="S57" s="953"/>
      <c r="T57" s="953"/>
      <c r="U57" s="953"/>
      <c r="V57" s="953"/>
      <c r="W57" s="953"/>
      <c r="X57" s="953"/>
      <c r="Y57" s="953"/>
      <c r="Z57" s="953"/>
      <c r="AA57" s="953"/>
      <c r="AB57" s="953"/>
      <c r="AC57" s="953"/>
      <c r="AD57" s="953"/>
      <c r="AE57" s="953"/>
      <c r="AF57" s="953"/>
      <c r="AG57" s="953"/>
      <c r="AH57" s="953"/>
      <c r="AI57" s="292"/>
      <c r="AJ57" s="292"/>
      <c r="AK57" s="253"/>
      <c r="AL57" s="253"/>
      <c r="AM57" s="253"/>
      <c r="AN57" s="253"/>
      <c r="AO57" s="253"/>
      <c r="AP57" s="256"/>
      <c r="AQ57" s="253"/>
      <c r="AR57" s="253"/>
      <c r="AS57" s="253"/>
      <c r="AT57" s="256"/>
      <c r="AU57" s="253"/>
      <c r="AV57" s="27"/>
      <c r="AW57" s="27"/>
      <c r="AX57" s="27"/>
      <c r="AY57" s="27"/>
      <c r="AZ57" s="27"/>
      <c r="BA57" s="27"/>
      <c r="BB57" s="24"/>
      <c r="BC57" s="24"/>
    </row>
    <row r="58" spans="1:55" s="252" customFormat="1" ht="35.1" customHeight="1" x14ac:dyDescent="0.25">
      <c r="A58" s="297"/>
      <c r="B58" s="328"/>
      <c r="C58" s="329"/>
      <c r="D58" s="708" t="s">
        <v>210</v>
      </c>
      <c r="E58" s="708"/>
      <c r="F58" s="948" t="str">
        <f>IF(AND($F$18="",$F$28=""),"",IF($F$18="x",$E$21,CONCATENATE($C$37,"-",$H$37)))</f>
        <v/>
      </c>
      <c r="G58" s="948"/>
      <c r="H58" s="948"/>
      <c r="I58" s="948"/>
      <c r="J58" s="948"/>
      <c r="K58" s="948"/>
      <c r="L58" s="948"/>
      <c r="M58" s="948"/>
      <c r="N58" s="948"/>
      <c r="O58" s="948"/>
      <c r="P58" s="948"/>
      <c r="Q58" s="948"/>
      <c r="R58" s="948"/>
      <c r="S58" s="948"/>
      <c r="T58" s="948"/>
      <c r="U58" s="948"/>
      <c r="V58" s="948"/>
      <c r="W58" s="948"/>
      <c r="X58" s="948"/>
      <c r="Y58" s="948"/>
      <c r="Z58" s="948"/>
      <c r="AA58" s="948"/>
      <c r="AB58" s="948"/>
      <c r="AC58" s="948"/>
      <c r="AD58" s="948"/>
      <c r="AE58" s="948"/>
      <c r="AF58" s="948"/>
      <c r="AG58" s="948"/>
      <c r="AH58" s="948"/>
      <c r="AI58" s="133"/>
      <c r="AJ58" s="133"/>
      <c r="AK58" s="253"/>
      <c r="AL58" s="253"/>
      <c r="AM58" s="253"/>
      <c r="AN58" s="253"/>
      <c r="AO58" s="253"/>
      <c r="AP58" s="256"/>
      <c r="AQ58" s="253"/>
      <c r="AR58" s="253"/>
      <c r="AS58" s="253"/>
      <c r="AT58" s="256"/>
      <c r="AU58" s="253"/>
      <c r="AV58" s="27"/>
      <c r="AW58" s="27"/>
      <c r="AX58" s="27"/>
      <c r="AY58" s="27"/>
      <c r="AZ58" s="27"/>
      <c r="BA58" s="27"/>
      <c r="BB58" s="24"/>
      <c r="BC58" s="24"/>
    </row>
    <row r="59" spans="1:55" s="252" customFormat="1" ht="35.1" customHeight="1" x14ac:dyDescent="0.25">
      <c r="A59" s="297"/>
      <c r="B59" s="328"/>
      <c r="C59" s="329"/>
      <c r="D59" s="708" t="s">
        <v>213</v>
      </c>
      <c r="E59" s="708"/>
      <c r="F59" s="949" t="str">
        <f>IF(AND($F$18="",$F$28=""),"",IF($F$18="x",$E$22,CONCATENATE($C$39,"-",$H$39)))</f>
        <v/>
      </c>
      <c r="G59" s="949"/>
      <c r="H59" s="949"/>
      <c r="I59" s="949"/>
      <c r="J59" s="949"/>
      <c r="K59" s="949"/>
      <c r="L59" s="949"/>
      <c r="M59" s="949"/>
      <c r="N59" s="949"/>
      <c r="O59" s="949"/>
      <c r="P59" s="949"/>
      <c r="Q59" s="949"/>
      <c r="R59" s="949"/>
      <c r="S59" s="949"/>
      <c r="T59" s="949"/>
      <c r="U59" s="949"/>
      <c r="V59" s="949"/>
      <c r="W59" s="949"/>
      <c r="X59" s="949"/>
      <c r="Y59" s="949"/>
      <c r="Z59" s="949"/>
      <c r="AA59" s="949"/>
      <c r="AB59" s="949"/>
      <c r="AC59" s="949"/>
      <c r="AD59" s="949"/>
      <c r="AE59" s="949"/>
      <c r="AF59" s="949"/>
      <c r="AG59" s="949"/>
      <c r="AH59" s="949"/>
      <c r="AI59" s="133"/>
      <c r="AJ59" s="133"/>
      <c r="AK59" s="253"/>
      <c r="AL59" s="253"/>
      <c r="AM59" s="253"/>
      <c r="AN59" s="253"/>
      <c r="AO59" s="253"/>
      <c r="AP59" s="256"/>
      <c r="AQ59" s="253"/>
      <c r="AR59" s="253"/>
      <c r="AS59" s="253"/>
      <c r="AT59" s="256"/>
      <c r="AU59" s="253"/>
      <c r="AV59" s="27"/>
      <c r="AW59" s="27"/>
      <c r="AX59" s="27"/>
      <c r="AY59" s="27"/>
      <c r="AZ59" s="27"/>
      <c r="BA59" s="27"/>
      <c r="BB59" s="24"/>
      <c r="BC59" s="24"/>
    </row>
    <row r="60" spans="1:55" s="252" customFormat="1" ht="35.1" customHeight="1" x14ac:dyDescent="0.25">
      <c r="A60" s="297"/>
      <c r="B60" s="328"/>
      <c r="C60" s="329"/>
      <c r="D60" s="708" t="s">
        <v>215</v>
      </c>
      <c r="E60" s="708"/>
      <c r="F60" s="946" t="str">
        <f>IF(AND($F$18="",$F$28=""),"",IF($F$18="x",$E$23,CONCATENATE($C$41,"-",$H$41)))</f>
        <v/>
      </c>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133"/>
      <c r="AJ60" s="133"/>
      <c r="AK60" s="253"/>
      <c r="AL60" s="253"/>
      <c r="AM60" s="253"/>
      <c r="AN60" s="253"/>
      <c r="AO60" s="253"/>
      <c r="AP60" s="256"/>
      <c r="AQ60" s="253"/>
      <c r="AR60" s="253"/>
      <c r="AS60" s="253"/>
      <c r="AT60" s="256"/>
      <c r="AU60" s="253"/>
      <c r="AV60" s="27"/>
      <c r="AW60" s="27"/>
      <c r="AX60" s="27"/>
      <c r="AY60" s="27"/>
      <c r="AZ60" s="27"/>
      <c r="BA60" s="27"/>
      <c r="BB60" s="24"/>
      <c r="BC60" s="24"/>
    </row>
    <row r="61" spans="1:55" s="252" customFormat="1" ht="35.1" customHeight="1" x14ac:dyDescent="0.25">
      <c r="A61" s="297"/>
      <c r="B61" s="328"/>
      <c r="C61" s="329"/>
      <c r="D61" s="708" t="s">
        <v>217</v>
      </c>
      <c r="E61" s="708"/>
      <c r="F61" s="946" t="str">
        <f>IF(AND($F$18="",$F$28=""),"",IF($F$18="x",$E$24,CONCATENATE($C$43,"-",$H$43)))</f>
        <v/>
      </c>
      <c r="G61" s="946"/>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133"/>
      <c r="AJ61" s="133"/>
      <c r="AK61" s="253"/>
      <c r="AL61" s="253"/>
      <c r="AM61" s="253"/>
      <c r="AN61" s="253"/>
      <c r="AO61" s="253"/>
      <c r="AP61" s="256"/>
      <c r="AQ61" s="253"/>
      <c r="AR61" s="253"/>
      <c r="AS61" s="253"/>
      <c r="AT61" s="256"/>
      <c r="AU61" s="253"/>
      <c r="AV61" s="27"/>
      <c r="AW61" s="27"/>
      <c r="AX61" s="27"/>
      <c r="AY61" s="27"/>
      <c r="AZ61" s="27"/>
      <c r="BA61" s="27"/>
      <c r="BB61" s="24"/>
      <c r="BC61" s="24"/>
    </row>
    <row r="62" spans="1:55" s="252" customFormat="1" ht="35.1" customHeight="1" x14ac:dyDescent="0.25">
      <c r="A62" s="297"/>
      <c r="B62" s="328"/>
      <c r="C62" s="329"/>
      <c r="D62" s="708" t="s">
        <v>219</v>
      </c>
      <c r="E62" s="708"/>
      <c r="F62" s="946" t="str">
        <f>IF(AND($F$18="",$F$28=""),"",IF($F$18="x",$E$25,CONCATENATE($C$45,"-",$H$45)))</f>
        <v/>
      </c>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133"/>
      <c r="AJ62" s="133"/>
      <c r="AK62" s="253"/>
      <c r="AL62" s="253"/>
      <c r="AM62" s="253"/>
      <c r="AN62" s="253"/>
      <c r="AO62" s="253"/>
      <c r="AP62" s="256"/>
      <c r="AQ62" s="253"/>
      <c r="AR62" s="253"/>
      <c r="AS62" s="253"/>
      <c r="AT62" s="256"/>
      <c r="AU62" s="253"/>
      <c r="AV62" s="27"/>
      <c r="AW62" s="27"/>
      <c r="AX62" s="27"/>
      <c r="AY62" s="27"/>
      <c r="AZ62" s="27"/>
      <c r="BA62" s="27"/>
      <c r="BB62" s="24"/>
      <c r="BC62" s="24"/>
    </row>
    <row r="63" spans="1:55" s="252" customFormat="1" ht="15" customHeight="1" x14ac:dyDescent="0.25">
      <c r="A63" s="297"/>
      <c r="B63" s="328"/>
      <c r="C63" s="329"/>
      <c r="D63" s="386"/>
      <c r="E63" s="386"/>
      <c r="F63" s="335"/>
      <c r="G63" s="334"/>
      <c r="H63" s="334"/>
      <c r="I63" s="334"/>
      <c r="J63" s="334"/>
      <c r="K63" s="334"/>
      <c r="L63" s="334"/>
      <c r="M63" s="334"/>
      <c r="N63" s="334"/>
      <c r="O63" s="334"/>
      <c r="P63" s="334"/>
      <c r="Q63" s="334"/>
      <c r="R63" s="334"/>
      <c r="S63" s="334"/>
      <c r="T63" s="334"/>
      <c r="U63" s="334"/>
      <c r="V63" s="334"/>
      <c r="W63" s="334"/>
      <c r="X63" s="334"/>
      <c r="Y63" s="334"/>
      <c r="Z63" s="334"/>
      <c r="AA63" s="334"/>
      <c r="AB63" s="334"/>
      <c r="AC63" s="334"/>
      <c r="AD63" s="334"/>
      <c r="AE63" s="334"/>
      <c r="AF63" s="334"/>
      <c r="AG63" s="334"/>
      <c r="AH63" s="334"/>
      <c r="AI63" s="334"/>
      <c r="AJ63" s="334"/>
      <c r="AK63" s="253"/>
      <c r="AL63" s="253"/>
      <c r="AM63" s="253"/>
      <c r="AN63" s="253"/>
      <c r="AO63" s="253"/>
      <c r="AP63" s="256"/>
      <c r="AQ63" s="253"/>
      <c r="AR63" s="253"/>
      <c r="AS63" s="253"/>
      <c r="AT63" s="256"/>
      <c r="AU63" s="253"/>
      <c r="AV63" s="27"/>
      <c r="AW63" s="27"/>
      <c r="AX63" s="27"/>
      <c r="AY63" s="27"/>
      <c r="AZ63" s="27"/>
      <c r="BA63" s="27"/>
      <c r="BB63" s="24"/>
      <c r="BC63" s="24"/>
    </row>
    <row r="64" spans="1:55" s="252" customFormat="1" ht="345.75" customHeight="1" x14ac:dyDescent="0.25">
      <c r="A64" s="297"/>
      <c r="B64" s="328"/>
      <c r="C64" s="329"/>
      <c r="D64" s="947" t="str">
        <f>auxdisp!B40</f>
        <v/>
      </c>
      <c r="E64" s="947"/>
      <c r="F64" s="947"/>
      <c r="G64" s="947"/>
      <c r="H64" s="947"/>
      <c r="I64" s="947"/>
      <c r="J64" s="947"/>
      <c r="K64" s="947"/>
      <c r="L64" s="947"/>
      <c r="M64" s="947"/>
      <c r="N64" s="947"/>
      <c r="O64" s="947"/>
      <c r="P64" s="947"/>
      <c r="Q64" s="947"/>
      <c r="R64" s="947"/>
      <c r="S64" s="947"/>
      <c r="T64" s="947"/>
      <c r="U64" s="947"/>
      <c r="V64" s="947"/>
      <c r="W64" s="947"/>
      <c r="X64" s="947"/>
      <c r="Y64" s="947"/>
      <c r="Z64" s="947"/>
      <c r="AA64" s="947"/>
      <c r="AB64" s="947"/>
      <c r="AC64" s="947"/>
      <c r="AD64" s="947"/>
      <c r="AE64" s="947"/>
      <c r="AF64" s="947"/>
      <c r="AG64" s="947"/>
      <c r="AH64" s="947"/>
      <c r="AI64" s="334"/>
      <c r="AJ64" s="334"/>
      <c r="AK64" s="253"/>
      <c r="AL64" s="253"/>
      <c r="AM64" s="253"/>
      <c r="AN64" s="253"/>
      <c r="AO64" s="253"/>
      <c r="AP64" s="256"/>
      <c r="AQ64" s="253"/>
      <c r="AR64" s="253"/>
      <c r="AS64" s="253"/>
      <c r="AT64" s="256"/>
      <c r="AU64" s="253"/>
      <c r="AV64" s="27"/>
      <c r="AW64" s="27"/>
      <c r="AX64" s="27"/>
      <c r="AY64" s="27"/>
      <c r="AZ64" s="27"/>
      <c r="BA64" s="27"/>
      <c r="BB64" s="24"/>
      <c r="BC64" s="24"/>
    </row>
    <row r="65" spans="1:55" s="252" customFormat="1" ht="15" customHeight="1" x14ac:dyDescent="0.25">
      <c r="A65" s="297"/>
      <c r="B65" s="328"/>
      <c r="C65" s="329"/>
      <c r="D65" s="386"/>
      <c r="E65" s="337"/>
      <c r="F65" s="357"/>
      <c r="G65" s="295"/>
      <c r="H65" s="138"/>
      <c r="I65" s="134"/>
      <c r="J65" s="134"/>
      <c r="K65" s="134"/>
      <c r="L65" s="134"/>
      <c r="M65" s="134"/>
      <c r="N65" s="134"/>
      <c r="O65" s="134"/>
      <c r="P65" s="138"/>
      <c r="Q65" s="134"/>
      <c r="R65" s="134"/>
      <c r="S65" s="134"/>
      <c r="T65" s="134"/>
      <c r="U65" s="134"/>
      <c r="V65" s="134"/>
      <c r="W65" s="134"/>
      <c r="X65" s="138"/>
      <c r="Y65" s="138"/>
      <c r="Z65" s="945"/>
      <c r="AA65" s="945"/>
      <c r="AB65" s="945"/>
      <c r="AC65" s="945"/>
      <c r="AD65" s="945"/>
      <c r="AE65" s="945"/>
      <c r="AF65" s="945"/>
      <c r="AG65" s="138"/>
      <c r="AH65" s="334"/>
      <c r="AI65" s="334"/>
      <c r="AJ65" s="334"/>
      <c r="AK65" s="253"/>
      <c r="AL65" s="253"/>
      <c r="AM65" s="253"/>
      <c r="AN65" s="253"/>
      <c r="AO65" s="253"/>
      <c r="AP65" s="256"/>
      <c r="AQ65" s="253"/>
      <c r="AR65" s="253"/>
      <c r="AS65" s="253"/>
      <c r="AT65" s="256"/>
      <c r="AU65" s="253"/>
      <c r="AV65" s="27"/>
      <c r="AW65" s="27"/>
      <c r="AX65" s="27"/>
      <c r="AY65" s="27"/>
      <c r="AZ65" s="27"/>
      <c r="BA65" s="27"/>
      <c r="BB65" s="24"/>
      <c r="BC65" s="24"/>
    </row>
    <row r="66" spans="1:55" s="252" customFormat="1" ht="15" customHeight="1" x14ac:dyDescent="0.25">
      <c r="A66" s="297"/>
      <c r="B66" s="328"/>
      <c r="C66" s="329"/>
      <c r="D66" s="516"/>
      <c r="E66" s="516"/>
      <c r="F66" s="332"/>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334"/>
      <c r="AJ66" s="334"/>
      <c r="AK66" s="253"/>
      <c r="AL66" s="253"/>
      <c r="AM66" s="253"/>
      <c r="AN66" s="253"/>
      <c r="AO66" s="253"/>
      <c r="AP66" s="256"/>
      <c r="AQ66" s="253"/>
      <c r="AR66" s="253"/>
      <c r="AS66" s="253"/>
      <c r="AT66" s="256"/>
      <c r="AU66" s="253"/>
      <c r="AV66" s="27"/>
      <c r="AW66" s="27"/>
      <c r="AX66" s="27"/>
      <c r="AY66" s="27"/>
      <c r="AZ66" s="27"/>
      <c r="BA66" s="27"/>
      <c r="BB66" s="24"/>
      <c r="BC66" s="24"/>
    </row>
    <row r="67" spans="1:55" s="252" customFormat="1" ht="15" customHeight="1" x14ac:dyDescent="0.25">
      <c r="A67" s="297"/>
      <c r="B67" s="328"/>
      <c r="C67" s="329"/>
      <c r="D67" s="944"/>
      <c r="E67" s="944"/>
      <c r="F67" s="944"/>
      <c r="G67" s="944"/>
      <c r="H67" s="944"/>
      <c r="I67" s="944"/>
      <c r="J67" s="944"/>
      <c r="K67" s="944"/>
      <c r="L67" s="944"/>
      <c r="M67" s="944"/>
      <c r="N67" s="944"/>
      <c r="O67" s="944"/>
      <c r="P67" s="944"/>
      <c r="Q67" s="944"/>
      <c r="R67" s="944"/>
      <c r="S67" s="944"/>
      <c r="T67" s="944"/>
      <c r="U67" s="944"/>
      <c r="V67" s="944"/>
      <c r="W67" s="944"/>
      <c r="X67" s="944"/>
      <c r="Y67" s="944"/>
      <c r="Z67" s="944"/>
      <c r="AA67" s="944"/>
      <c r="AB67" s="944"/>
      <c r="AC67" s="944"/>
      <c r="AD67" s="944"/>
      <c r="AE67" s="944"/>
      <c r="AF67" s="944"/>
      <c r="AG67" s="944"/>
      <c r="AH67" s="944"/>
      <c r="AI67" s="334"/>
      <c r="AJ67" s="334"/>
      <c r="AK67" s="253"/>
      <c r="AL67" s="253"/>
      <c r="AM67" s="253"/>
      <c r="AN67" s="253"/>
      <c r="AO67" s="253"/>
      <c r="AP67" s="256"/>
      <c r="AQ67" s="253"/>
      <c r="AR67" s="253"/>
      <c r="AS67" s="253"/>
      <c r="AT67" s="256"/>
      <c r="AU67" s="253"/>
      <c r="AV67" s="27"/>
      <c r="AW67" s="27"/>
      <c r="AX67" s="27"/>
      <c r="AY67" s="27"/>
      <c r="AZ67" s="27"/>
      <c r="BA67" s="27"/>
      <c r="BB67" s="24"/>
      <c r="BC67" s="24"/>
    </row>
    <row r="68" spans="1:55" s="252" customFormat="1" ht="15" customHeight="1" x14ac:dyDescent="0.25">
      <c r="A68" s="297"/>
      <c r="B68" s="29"/>
      <c r="C68" s="297"/>
      <c r="AI68" s="253"/>
      <c r="AJ68" s="253"/>
      <c r="AK68" s="253"/>
      <c r="AL68" s="253"/>
      <c r="AM68" s="253"/>
      <c r="AN68" s="253"/>
      <c r="AO68" s="253"/>
      <c r="AP68" s="256"/>
      <c r="AQ68" s="253"/>
      <c r="AR68" s="253"/>
      <c r="AS68" s="253"/>
      <c r="AT68" s="256"/>
      <c r="AU68" s="253"/>
      <c r="AV68" s="253"/>
      <c r="AW68" s="253"/>
      <c r="AX68" s="253"/>
      <c r="AY68" s="253"/>
      <c r="AZ68" s="253"/>
      <c r="BA68" s="253"/>
    </row>
    <row r="69" spans="1:55" ht="15" customHeight="1" x14ac:dyDescent="0.25">
      <c r="A69" s="297"/>
      <c r="B69" s="29"/>
      <c r="C69" s="297"/>
      <c r="H69" s="253" t="s">
        <v>310</v>
      </c>
      <c r="I69" s="253"/>
      <c r="J69" s="253"/>
      <c r="K69" s="253"/>
      <c r="L69" s="253"/>
      <c r="M69" s="253"/>
      <c r="N69" s="253"/>
      <c r="O69" s="253"/>
      <c r="P69" s="253"/>
      <c r="Q69" s="253"/>
      <c r="R69" s="253"/>
      <c r="S69" s="253"/>
      <c r="T69" s="253"/>
      <c r="U69" s="253"/>
      <c r="V69" s="253"/>
      <c r="W69" s="253"/>
      <c r="AI69" s="253"/>
      <c r="AJ69" s="253"/>
      <c r="AK69" s="253"/>
      <c r="AL69" s="253"/>
      <c r="AM69" s="253"/>
      <c r="AN69" s="253"/>
      <c r="AO69" s="253"/>
      <c r="AP69" s="256"/>
      <c r="AT69" s="256"/>
    </row>
    <row r="70" spans="1:55" ht="15" customHeight="1" x14ac:dyDescent="0.25">
      <c r="A70" s="297"/>
      <c r="B70" s="29"/>
      <c r="C70" s="297"/>
      <c r="H70" s="253" t="s">
        <v>315</v>
      </c>
      <c r="I70" s="253"/>
      <c r="J70" s="253"/>
      <c r="K70" s="253"/>
      <c r="L70" s="253"/>
      <c r="M70" s="253"/>
      <c r="N70" s="253"/>
      <c r="O70" s="253"/>
      <c r="P70" s="253" t="s">
        <v>2087</v>
      </c>
      <c r="Q70" s="253"/>
      <c r="R70" s="253"/>
      <c r="S70" s="253"/>
      <c r="T70" s="253"/>
      <c r="U70" s="253"/>
      <c r="V70" s="253"/>
      <c r="W70" s="253"/>
      <c r="AI70" s="253"/>
      <c r="AJ70" s="253"/>
      <c r="AK70" s="253"/>
      <c r="AL70" s="253"/>
      <c r="AM70" s="253"/>
      <c r="AN70" s="253"/>
      <c r="AO70" s="253"/>
      <c r="AP70" s="256"/>
      <c r="AT70" s="256"/>
    </row>
    <row r="71" spans="1:55" ht="15" customHeight="1" x14ac:dyDescent="0.25">
      <c r="A71" s="297"/>
      <c r="B71" s="29"/>
      <c r="C71" s="297"/>
      <c r="H71" s="253" t="s">
        <v>317</v>
      </c>
      <c r="I71" s="253"/>
      <c r="J71" s="253"/>
      <c r="K71" s="253"/>
      <c r="L71" s="253"/>
      <c r="M71" s="253"/>
      <c r="N71" s="253"/>
      <c r="O71" s="253"/>
      <c r="P71" s="253" t="s">
        <v>2088</v>
      </c>
      <c r="Q71" s="253"/>
      <c r="R71" s="253"/>
      <c r="S71" s="253"/>
      <c r="T71" s="253"/>
      <c r="U71" s="253"/>
      <c r="V71" s="253"/>
      <c r="W71" s="253"/>
      <c r="AI71" s="253"/>
      <c r="AJ71" s="253"/>
      <c r="AK71" s="253"/>
      <c r="AL71" s="253"/>
      <c r="AM71" s="253"/>
      <c r="AN71" s="253"/>
      <c r="AO71" s="253"/>
      <c r="AP71" s="256"/>
      <c r="AT71" s="256"/>
    </row>
    <row r="72" spans="1:55" ht="15" customHeight="1" x14ac:dyDescent="0.25">
      <c r="A72" s="297"/>
      <c r="B72" s="297"/>
      <c r="C72" s="297"/>
      <c r="H72" s="253" t="s">
        <v>319</v>
      </c>
      <c r="I72" s="253"/>
      <c r="J72" s="253"/>
      <c r="K72" s="253"/>
      <c r="L72" s="253"/>
      <c r="M72" s="253"/>
      <c r="N72" s="253"/>
      <c r="O72" s="253"/>
      <c r="P72" s="253" t="s">
        <v>2089</v>
      </c>
      <c r="Q72" s="253"/>
      <c r="R72" s="253"/>
      <c r="S72" s="253"/>
      <c r="T72" s="253"/>
      <c r="U72" s="253"/>
      <c r="V72" s="253"/>
      <c r="W72" s="253"/>
      <c r="AI72" s="253"/>
      <c r="AJ72" s="253"/>
      <c r="AK72" s="253"/>
      <c r="AL72" s="253"/>
      <c r="AM72" s="253"/>
      <c r="AN72" s="253"/>
      <c r="AO72" s="253"/>
      <c r="AP72" s="256"/>
      <c r="AT72" s="256"/>
    </row>
    <row r="73" spans="1:55" ht="15" customHeight="1" x14ac:dyDescent="0.25">
      <c r="A73" s="297"/>
      <c r="B73" s="29"/>
      <c r="C73" s="297"/>
      <c r="H73" s="253" t="s">
        <v>321</v>
      </c>
      <c r="I73" s="253"/>
      <c r="J73" s="253"/>
      <c r="K73" s="253"/>
      <c r="L73" s="253"/>
      <c r="M73" s="253"/>
      <c r="N73" s="253"/>
      <c r="O73" s="253"/>
      <c r="P73" s="253" t="s">
        <v>2089</v>
      </c>
      <c r="Q73" s="253"/>
      <c r="R73" s="253"/>
      <c r="S73" s="253"/>
      <c r="T73" s="253"/>
      <c r="U73" s="253"/>
      <c r="V73" s="253"/>
      <c r="W73" s="253"/>
      <c r="AI73" s="253"/>
      <c r="AJ73" s="253"/>
      <c r="AK73" s="253"/>
      <c r="AL73" s="253"/>
      <c r="AM73" s="253"/>
      <c r="AN73" s="253"/>
      <c r="AO73" s="253"/>
      <c r="AP73" s="256"/>
      <c r="AT73" s="256"/>
    </row>
    <row r="74" spans="1:55" ht="15" customHeight="1" x14ac:dyDescent="0.25">
      <c r="A74" s="297"/>
      <c r="B74" s="297"/>
      <c r="C74" s="297"/>
      <c r="H74" s="253" t="s">
        <v>322</v>
      </c>
      <c r="I74" s="253"/>
      <c r="J74" s="253"/>
      <c r="K74" s="253"/>
      <c r="L74" s="253"/>
      <c r="M74" s="253"/>
      <c r="N74" s="253"/>
      <c r="O74" s="253"/>
      <c r="P74" s="253" t="s">
        <v>2090</v>
      </c>
      <c r="Q74" s="253"/>
      <c r="R74" s="253"/>
      <c r="S74" s="253"/>
      <c r="T74" s="253"/>
      <c r="U74" s="253"/>
      <c r="V74" s="253"/>
      <c r="W74" s="253"/>
      <c r="AI74" s="253"/>
      <c r="AJ74" s="253"/>
      <c r="AK74" s="253"/>
      <c r="AL74" s="253"/>
      <c r="AM74" s="253"/>
      <c r="AN74" s="253"/>
      <c r="AO74" s="253"/>
      <c r="AP74" s="256"/>
      <c r="AT74" s="256"/>
    </row>
    <row r="75" spans="1:55" ht="15" customHeight="1" x14ac:dyDescent="0.25">
      <c r="A75" s="297"/>
      <c r="B75" s="29"/>
      <c r="C75" s="297"/>
      <c r="H75" s="253" t="s">
        <v>324</v>
      </c>
      <c r="I75" s="253"/>
      <c r="J75" s="253"/>
      <c r="K75" s="253"/>
      <c r="L75" s="253"/>
      <c r="M75" s="253"/>
      <c r="N75" s="253"/>
      <c r="O75" s="253"/>
      <c r="P75" s="253" t="s">
        <v>2090</v>
      </c>
      <c r="Q75" s="253"/>
      <c r="R75" s="253"/>
      <c r="S75" s="253"/>
      <c r="T75" s="253"/>
      <c r="U75" s="253"/>
      <c r="V75" s="253"/>
      <c r="W75" s="253"/>
      <c r="AI75" s="253"/>
      <c r="AJ75" s="253"/>
      <c r="AK75" s="253"/>
      <c r="AL75" s="253"/>
      <c r="AM75" s="253"/>
      <c r="AN75" s="253"/>
      <c r="AO75" s="253"/>
      <c r="AP75" s="256"/>
      <c r="AT75" s="256"/>
    </row>
    <row r="76" spans="1:55" ht="15" customHeight="1" x14ac:dyDescent="0.25">
      <c r="A76" s="297"/>
      <c r="B76" s="29"/>
      <c r="C76" s="297"/>
      <c r="H76" s="253" t="s">
        <v>325</v>
      </c>
      <c r="I76" s="253"/>
      <c r="J76" s="253"/>
      <c r="K76" s="253"/>
      <c r="L76" s="253"/>
      <c r="M76" s="253"/>
      <c r="N76" s="253"/>
      <c r="O76" s="253"/>
      <c r="P76" s="253" t="s">
        <v>2087</v>
      </c>
      <c r="Q76" s="253"/>
      <c r="R76" s="253"/>
      <c r="S76" s="253"/>
      <c r="T76" s="253"/>
      <c r="U76" s="253"/>
      <c r="V76" s="253"/>
      <c r="W76" s="253"/>
      <c r="AI76" s="253"/>
      <c r="AJ76" s="253"/>
      <c r="AK76" s="253"/>
      <c r="AL76" s="253"/>
      <c r="AM76" s="253"/>
      <c r="AN76" s="253"/>
      <c r="AO76" s="253"/>
      <c r="AP76" s="256"/>
      <c r="AT76" s="256"/>
    </row>
    <row r="77" spans="1:55" ht="15" customHeight="1" x14ac:dyDescent="0.25">
      <c r="A77" s="297"/>
      <c r="B77" s="29"/>
      <c r="C77" s="297"/>
      <c r="H77" s="253" t="s">
        <v>326</v>
      </c>
      <c r="I77" s="253"/>
      <c r="J77" s="253"/>
      <c r="K77" s="253"/>
      <c r="L77" s="253"/>
      <c r="M77" s="253"/>
      <c r="N77" s="253"/>
      <c r="O77" s="253"/>
      <c r="P77" s="253" t="s">
        <v>2088</v>
      </c>
      <c r="Q77" s="253"/>
      <c r="R77" s="253"/>
      <c r="S77" s="253"/>
      <c r="T77" s="253"/>
      <c r="U77" s="253"/>
      <c r="V77" s="253"/>
      <c r="W77" s="253"/>
      <c r="AI77" s="253"/>
      <c r="AJ77" s="253"/>
      <c r="AK77" s="253"/>
      <c r="AL77" s="253"/>
      <c r="AM77" s="253"/>
      <c r="AN77" s="253"/>
      <c r="AO77" s="253"/>
      <c r="AP77" s="256"/>
      <c r="AT77" s="256"/>
    </row>
    <row r="78" spans="1:55" ht="15" customHeight="1" x14ac:dyDescent="0.25">
      <c r="A78" s="297"/>
      <c r="B78" s="297"/>
      <c r="C78" s="297"/>
      <c r="H78" s="253" t="s">
        <v>327</v>
      </c>
      <c r="I78" s="253"/>
      <c r="J78" s="253"/>
      <c r="K78" s="253"/>
      <c r="L78" s="253"/>
      <c r="M78" s="253"/>
      <c r="N78" s="253"/>
      <c r="O78" s="253"/>
      <c r="P78" s="253" t="s">
        <v>2090</v>
      </c>
      <c r="Q78" s="253"/>
      <c r="R78" s="253"/>
      <c r="S78" s="253"/>
      <c r="T78" s="253"/>
      <c r="U78" s="253"/>
      <c r="V78" s="253"/>
      <c r="W78" s="253"/>
      <c r="AI78" s="253"/>
      <c r="AJ78" s="253"/>
      <c r="AK78" s="253"/>
      <c r="AL78" s="253"/>
      <c r="AM78" s="253"/>
      <c r="AN78" s="253"/>
      <c r="AO78" s="253"/>
      <c r="AP78" s="256"/>
      <c r="AT78" s="256"/>
    </row>
    <row r="79" spans="1:55" ht="15" customHeight="1" x14ac:dyDescent="0.25">
      <c r="A79" s="297"/>
      <c r="B79" s="297"/>
      <c r="C79" s="297"/>
      <c r="H79" s="253" t="s">
        <v>328</v>
      </c>
      <c r="I79" s="253"/>
      <c r="J79" s="253"/>
      <c r="K79" s="253"/>
      <c r="L79" s="253"/>
      <c r="M79" s="253"/>
      <c r="N79" s="253"/>
      <c r="O79" s="253"/>
      <c r="P79" s="253" t="s">
        <v>720</v>
      </c>
      <c r="Q79" s="253"/>
      <c r="R79" s="253"/>
      <c r="S79" s="253"/>
      <c r="T79" s="253"/>
      <c r="U79" s="253"/>
      <c r="V79" s="253"/>
      <c r="W79" s="253"/>
      <c r="AI79" s="253"/>
      <c r="AJ79" s="253"/>
      <c r="AK79" s="253"/>
      <c r="AL79" s="253"/>
      <c r="AM79" s="253"/>
      <c r="AN79" s="253"/>
      <c r="AO79" s="253"/>
      <c r="AP79" s="256"/>
      <c r="AT79" s="256"/>
    </row>
    <row r="80" spans="1:55" ht="15" customHeight="1" x14ac:dyDescent="0.25">
      <c r="A80" s="297"/>
      <c r="B80" s="297"/>
      <c r="C80" s="297"/>
      <c r="H80" s="253" t="s">
        <v>330</v>
      </c>
      <c r="I80" s="253"/>
      <c r="J80" s="253"/>
      <c r="K80" s="253"/>
      <c r="L80" s="253"/>
      <c r="M80" s="253"/>
      <c r="N80" s="253"/>
      <c r="O80" s="253"/>
      <c r="P80" s="253" t="s">
        <v>2090</v>
      </c>
      <c r="Q80" s="253"/>
      <c r="R80" s="253"/>
      <c r="S80" s="253"/>
      <c r="T80" s="253"/>
      <c r="U80" s="253"/>
      <c r="V80" s="253"/>
      <c r="W80" s="253"/>
      <c r="AI80" s="253"/>
      <c r="AJ80" s="253"/>
      <c r="AK80" s="253"/>
      <c r="AL80" s="253"/>
      <c r="AM80" s="253"/>
      <c r="AN80" s="253"/>
      <c r="AO80" s="253"/>
      <c r="AP80" s="256"/>
      <c r="AT80" s="256"/>
    </row>
    <row r="81" spans="1:46" ht="15" customHeight="1" x14ac:dyDescent="0.25">
      <c r="A81" s="297"/>
      <c r="B81" s="297"/>
      <c r="C81" s="297"/>
      <c r="H81" s="253" t="s">
        <v>331</v>
      </c>
      <c r="I81" s="253"/>
      <c r="J81" s="253"/>
      <c r="K81" s="253"/>
      <c r="L81" s="253"/>
      <c r="M81" s="253"/>
      <c r="N81" s="253"/>
      <c r="O81" s="253"/>
      <c r="P81" s="253" t="s">
        <v>2091</v>
      </c>
      <c r="Q81" s="253"/>
      <c r="R81" s="253"/>
      <c r="S81" s="253"/>
      <c r="T81" s="253"/>
      <c r="U81" s="253"/>
      <c r="V81" s="253"/>
      <c r="W81" s="253"/>
      <c r="AI81" s="253"/>
      <c r="AJ81" s="253"/>
      <c r="AK81" s="253"/>
      <c r="AL81" s="253"/>
      <c r="AM81" s="253"/>
      <c r="AN81" s="253"/>
      <c r="AO81" s="253"/>
      <c r="AP81" s="256"/>
      <c r="AT81" s="256"/>
    </row>
    <row r="82" spans="1:46" ht="15" customHeight="1" x14ac:dyDescent="0.25">
      <c r="A82" s="297"/>
      <c r="B82" s="297"/>
      <c r="C82" s="297"/>
      <c r="H82" s="253" t="s">
        <v>333</v>
      </c>
      <c r="I82" s="253"/>
      <c r="J82" s="253"/>
      <c r="K82" s="253"/>
      <c r="L82" s="253"/>
      <c r="M82" s="253"/>
      <c r="N82" s="253"/>
      <c r="O82" s="253"/>
      <c r="P82" s="253" t="s">
        <v>2091</v>
      </c>
      <c r="Q82" s="253"/>
      <c r="R82" s="253"/>
      <c r="S82" s="253"/>
      <c r="T82" s="253"/>
      <c r="U82" s="253"/>
      <c r="V82" s="253"/>
      <c r="W82" s="253"/>
      <c r="AI82" s="253"/>
      <c r="AJ82" s="253"/>
      <c r="AK82" s="253"/>
      <c r="AL82" s="253"/>
      <c r="AM82" s="253"/>
      <c r="AN82" s="253"/>
      <c r="AO82" s="253"/>
      <c r="AP82" s="256"/>
      <c r="AT82" s="256"/>
    </row>
    <row r="83" spans="1:46" ht="15" customHeight="1" x14ac:dyDescent="0.25">
      <c r="A83" s="297"/>
      <c r="B83" s="297"/>
      <c r="C83" s="297"/>
      <c r="H83" s="253" t="s">
        <v>334</v>
      </c>
      <c r="I83" s="253"/>
      <c r="J83" s="253"/>
      <c r="K83" s="253"/>
      <c r="L83" s="253"/>
      <c r="M83" s="253"/>
      <c r="N83" s="253"/>
      <c r="O83" s="253"/>
      <c r="P83" s="253" t="s">
        <v>2091</v>
      </c>
      <c r="Q83" s="253"/>
      <c r="R83" s="253"/>
      <c r="S83" s="253"/>
      <c r="T83" s="253"/>
      <c r="U83" s="253"/>
      <c r="V83" s="253"/>
      <c r="W83" s="253"/>
      <c r="AI83" s="253"/>
      <c r="AJ83" s="253"/>
      <c r="AK83" s="253"/>
      <c r="AL83" s="253"/>
      <c r="AM83" s="253"/>
      <c r="AN83" s="253"/>
      <c r="AO83" s="253"/>
      <c r="AP83" s="256"/>
      <c r="AT83" s="256"/>
    </row>
    <row r="84" spans="1:46" ht="15" customHeight="1" x14ac:dyDescent="0.25">
      <c r="A84" s="297"/>
      <c r="B84" s="297"/>
      <c r="C84" s="297"/>
      <c r="H84" s="253" t="s">
        <v>335</v>
      </c>
      <c r="I84" s="253"/>
      <c r="J84" s="253"/>
      <c r="K84" s="253"/>
      <c r="L84" s="253"/>
      <c r="M84" s="253"/>
      <c r="N84" s="253"/>
      <c r="O84" s="253"/>
      <c r="P84" s="253" t="s">
        <v>2089</v>
      </c>
      <c r="Q84" s="253"/>
      <c r="R84" s="253"/>
      <c r="S84" s="253"/>
      <c r="T84" s="253"/>
      <c r="U84" s="253"/>
      <c r="V84" s="253"/>
      <c r="W84" s="253"/>
      <c r="AI84" s="253"/>
      <c r="AJ84" s="253"/>
      <c r="AK84" s="253"/>
      <c r="AL84" s="253"/>
      <c r="AM84" s="253"/>
      <c r="AN84" s="253"/>
      <c r="AO84" s="253"/>
      <c r="AP84" s="256"/>
      <c r="AT84" s="256"/>
    </row>
    <row r="85" spans="1:46" ht="15" customHeight="1" x14ac:dyDescent="0.25">
      <c r="A85" s="297"/>
      <c r="B85" s="297"/>
      <c r="C85" s="297"/>
      <c r="H85" s="253" t="s">
        <v>337</v>
      </c>
      <c r="I85" s="253"/>
      <c r="J85" s="253"/>
      <c r="K85" s="253"/>
      <c r="L85" s="253"/>
      <c r="M85" s="253"/>
      <c r="N85" s="253"/>
      <c r="O85" s="253"/>
      <c r="P85" s="253" t="s">
        <v>2091</v>
      </c>
      <c r="Q85" s="253"/>
      <c r="R85" s="253"/>
      <c r="S85" s="253"/>
      <c r="T85" s="253"/>
      <c r="U85" s="253"/>
      <c r="V85" s="253"/>
      <c r="W85" s="253"/>
      <c r="AI85" s="253"/>
      <c r="AJ85" s="253"/>
      <c r="AK85" s="253"/>
      <c r="AL85" s="253"/>
      <c r="AM85" s="253"/>
      <c r="AN85" s="253"/>
      <c r="AO85" s="253"/>
      <c r="AP85" s="256"/>
      <c r="AT85" s="256"/>
    </row>
    <row r="86" spans="1:46" ht="15" customHeight="1" x14ac:dyDescent="0.25">
      <c r="A86" s="297"/>
      <c r="B86" s="297"/>
      <c r="C86" s="297"/>
      <c r="H86" s="253" t="s">
        <v>338</v>
      </c>
      <c r="I86" s="253"/>
      <c r="J86" s="253"/>
      <c r="K86" s="253"/>
      <c r="L86" s="253"/>
      <c r="M86" s="253"/>
      <c r="N86" s="253"/>
      <c r="O86" s="253"/>
      <c r="P86" s="253" t="s">
        <v>2089</v>
      </c>
      <c r="Q86" s="253"/>
      <c r="R86" s="253"/>
      <c r="S86" s="253"/>
      <c r="T86" s="253"/>
      <c r="U86" s="253"/>
      <c r="V86" s="253"/>
      <c r="W86" s="253"/>
      <c r="AI86" s="253"/>
      <c r="AJ86" s="253"/>
      <c r="AK86" s="253"/>
      <c r="AL86" s="253"/>
      <c r="AM86" s="253"/>
      <c r="AN86" s="253"/>
      <c r="AO86" s="253"/>
      <c r="AP86" s="256"/>
      <c r="AT86" s="256"/>
    </row>
    <row r="87" spans="1:46" ht="15" customHeight="1" x14ac:dyDescent="0.25">
      <c r="A87" s="297"/>
      <c r="B87" s="297"/>
      <c r="C87" s="297"/>
      <c r="H87" s="253" t="s">
        <v>339</v>
      </c>
      <c r="I87" s="253"/>
      <c r="J87" s="253"/>
      <c r="K87" s="253"/>
      <c r="L87" s="253"/>
      <c r="M87" s="253"/>
      <c r="N87" s="253"/>
      <c r="O87" s="253"/>
      <c r="P87" s="253" t="s">
        <v>720</v>
      </c>
      <c r="Q87" s="253"/>
      <c r="R87" s="253"/>
      <c r="S87" s="253"/>
      <c r="T87" s="253"/>
      <c r="U87" s="253"/>
      <c r="V87" s="253"/>
      <c r="W87" s="253"/>
      <c r="AI87" s="253"/>
      <c r="AJ87" s="253"/>
      <c r="AK87" s="253"/>
      <c r="AL87" s="253"/>
      <c r="AM87" s="253"/>
      <c r="AN87" s="253"/>
      <c r="AO87" s="253"/>
      <c r="AP87" s="256"/>
      <c r="AT87" s="256"/>
    </row>
    <row r="88" spans="1:46" ht="15" customHeight="1" x14ac:dyDescent="0.25">
      <c r="A88" s="297"/>
      <c r="B88" s="297"/>
      <c r="C88" s="297"/>
      <c r="H88" s="253" t="s">
        <v>340</v>
      </c>
      <c r="I88" s="253"/>
      <c r="J88" s="253"/>
      <c r="K88" s="253"/>
      <c r="L88" s="253"/>
      <c r="M88" s="253"/>
      <c r="N88" s="253"/>
      <c r="O88" s="253"/>
      <c r="P88" s="253" t="s">
        <v>2090</v>
      </c>
      <c r="Q88" s="253"/>
      <c r="R88" s="253"/>
      <c r="S88" s="253"/>
      <c r="T88" s="253"/>
      <c r="U88" s="253"/>
      <c r="V88" s="253"/>
      <c r="W88" s="253"/>
      <c r="AI88" s="253"/>
      <c r="AJ88" s="253"/>
      <c r="AK88" s="253"/>
      <c r="AL88" s="253"/>
      <c r="AM88" s="253"/>
      <c r="AN88" s="253"/>
      <c r="AO88" s="253"/>
      <c r="AP88" s="256"/>
      <c r="AT88" s="256"/>
    </row>
    <row r="89" spans="1:46" ht="15" customHeight="1" x14ac:dyDescent="0.25">
      <c r="A89" s="297"/>
      <c r="B89" s="297"/>
      <c r="C89" s="297"/>
      <c r="H89" s="253" t="s">
        <v>341</v>
      </c>
      <c r="I89" s="253"/>
      <c r="J89" s="253"/>
      <c r="K89" s="253"/>
      <c r="L89" s="253"/>
      <c r="M89" s="253"/>
      <c r="N89" s="253"/>
      <c r="O89" s="253"/>
      <c r="P89" s="253" t="s">
        <v>2091</v>
      </c>
      <c r="Q89" s="253"/>
      <c r="R89" s="253"/>
      <c r="S89" s="253"/>
      <c r="T89" s="253"/>
      <c r="U89" s="253"/>
      <c r="V89" s="253"/>
      <c r="W89" s="253"/>
      <c r="AI89" s="253"/>
      <c r="AJ89" s="253"/>
      <c r="AK89" s="253"/>
      <c r="AL89" s="253"/>
      <c r="AM89" s="253"/>
      <c r="AN89" s="253"/>
      <c r="AO89" s="253"/>
      <c r="AP89" s="256"/>
      <c r="AT89" s="256"/>
    </row>
    <row r="90" spans="1:46" ht="15" customHeight="1" x14ac:dyDescent="0.25">
      <c r="A90" s="297"/>
      <c r="B90" s="297"/>
      <c r="C90" s="297"/>
      <c r="H90" s="253" t="s">
        <v>342</v>
      </c>
      <c r="I90" s="253"/>
      <c r="J90" s="253"/>
      <c r="K90" s="253"/>
      <c r="L90" s="253"/>
      <c r="M90" s="253"/>
      <c r="N90" s="253"/>
      <c r="O90" s="253"/>
      <c r="P90" s="253" t="s">
        <v>2091</v>
      </c>
      <c r="Q90" s="253"/>
      <c r="R90" s="253"/>
      <c r="S90" s="253"/>
      <c r="T90" s="253"/>
      <c r="U90" s="253"/>
      <c r="V90" s="253"/>
      <c r="W90" s="253"/>
      <c r="AI90" s="253"/>
      <c r="AJ90" s="253"/>
      <c r="AK90" s="253"/>
      <c r="AL90" s="253"/>
      <c r="AM90" s="253"/>
      <c r="AN90" s="253"/>
      <c r="AO90" s="253"/>
      <c r="AP90" s="256"/>
      <c r="AT90" s="256"/>
    </row>
    <row r="91" spans="1:46" ht="15" customHeight="1" x14ac:dyDescent="0.25">
      <c r="A91" s="297"/>
      <c r="B91" s="297"/>
      <c r="C91" s="297"/>
      <c r="H91" s="253" t="s">
        <v>343</v>
      </c>
      <c r="I91" s="253"/>
      <c r="J91" s="253"/>
      <c r="K91" s="253"/>
      <c r="L91" s="253"/>
      <c r="M91" s="253"/>
      <c r="N91" s="253"/>
      <c r="O91" s="253"/>
      <c r="P91" s="253" t="s">
        <v>2089</v>
      </c>
      <c r="Q91" s="253"/>
      <c r="R91" s="253"/>
      <c r="S91" s="253"/>
      <c r="T91" s="253"/>
      <c r="U91" s="253"/>
      <c r="V91" s="253"/>
      <c r="W91" s="253"/>
      <c r="AI91" s="253"/>
      <c r="AJ91" s="253"/>
      <c r="AK91" s="253"/>
      <c r="AL91" s="253"/>
      <c r="AM91" s="253"/>
      <c r="AN91" s="253"/>
      <c r="AO91" s="253"/>
      <c r="AP91" s="256"/>
      <c r="AT91" s="256"/>
    </row>
    <row r="92" spans="1:46" ht="15" customHeight="1" x14ac:dyDescent="0.25">
      <c r="A92" s="297"/>
      <c r="B92" s="297"/>
      <c r="C92" s="297"/>
      <c r="H92" s="253" t="s">
        <v>344</v>
      </c>
      <c r="I92" s="253"/>
      <c r="J92" s="253"/>
      <c r="K92" s="253"/>
      <c r="L92" s="253"/>
      <c r="M92" s="253"/>
      <c r="N92" s="253"/>
      <c r="O92" s="253"/>
      <c r="P92" s="253" t="s">
        <v>2089</v>
      </c>
      <c r="Q92" s="253"/>
      <c r="R92" s="253"/>
      <c r="S92" s="253"/>
      <c r="T92" s="253"/>
      <c r="U92" s="253"/>
      <c r="V92" s="253"/>
      <c r="W92" s="253"/>
      <c r="AI92" s="253"/>
      <c r="AJ92" s="253"/>
      <c r="AK92" s="253"/>
      <c r="AL92" s="253"/>
      <c r="AM92" s="253"/>
      <c r="AN92" s="253"/>
      <c r="AO92" s="253"/>
      <c r="AP92" s="256"/>
      <c r="AT92" s="256"/>
    </row>
    <row r="93" spans="1:46" ht="15" customHeight="1" x14ac:dyDescent="0.25">
      <c r="A93" s="297"/>
      <c r="B93" s="297"/>
      <c r="C93" s="297"/>
      <c r="H93" s="253" t="s">
        <v>345</v>
      </c>
      <c r="I93" s="253"/>
      <c r="J93" s="253"/>
      <c r="K93" s="253"/>
      <c r="L93" s="253"/>
      <c r="M93" s="253"/>
      <c r="N93" s="253"/>
      <c r="O93" s="253"/>
      <c r="P93" s="253" t="s">
        <v>2089</v>
      </c>
      <c r="Q93" s="253"/>
      <c r="R93" s="253"/>
      <c r="S93" s="253"/>
      <c r="T93" s="253"/>
      <c r="U93" s="253"/>
      <c r="V93" s="253"/>
      <c r="W93" s="253"/>
      <c r="AI93" s="253"/>
      <c r="AJ93" s="253"/>
      <c r="AK93" s="253"/>
      <c r="AL93" s="253"/>
      <c r="AM93" s="253"/>
      <c r="AN93" s="253"/>
      <c r="AO93" s="253"/>
      <c r="AP93" s="256"/>
      <c r="AT93" s="256"/>
    </row>
    <row r="94" spans="1:46" ht="15" customHeight="1" x14ac:dyDescent="0.25">
      <c r="A94" s="297"/>
      <c r="B94" s="297"/>
      <c r="C94" s="297"/>
      <c r="H94" s="253" t="s">
        <v>346</v>
      </c>
      <c r="I94" s="253"/>
      <c r="J94" s="253"/>
      <c r="K94" s="253"/>
      <c r="L94" s="253"/>
      <c r="M94" s="253"/>
      <c r="N94" s="253"/>
      <c r="O94" s="253"/>
      <c r="P94" s="253" t="s">
        <v>2090</v>
      </c>
      <c r="Q94" s="253"/>
      <c r="R94" s="253"/>
      <c r="S94" s="253"/>
      <c r="T94" s="253"/>
      <c r="U94" s="253"/>
      <c r="V94" s="253"/>
      <c r="W94" s="253"/>
      <c r="AI94" s="253"/>
      <c r="AJ94" s="253"/>
      <c r="AK94" s="253"/>
      <c r="AL94" s="253"/>
      <c r="AM94" s="253"/>
      <c r="AN94" s="253"/>
      <c r="AO94" s="253"/>
      <c r="AP94" s="256"/>
      <c r="AT94" s="256"/>
    </row>
    <row r="95" spans="1:46" ht="15" customHeight="1" x14ac:dyDescent="0.25">
      <c r="A95" s="297"/>
      <c r="B95" s="297"/>
      <c r="C95" s="297"/>
      <c r="H95" s="253" t="s">
        <v>347</v>
      </c>
      <c r="I95" s="253"/>
      <c r="J95" s="253"/>
      <c r="K95" s="253"/>
      <c r="L95" s="253"/>
      <c r="M95" s="253"/>
      <c r="N95" s="253"/>
      <c r="O95" s="253"/>
      <c r="P95" s="253" t="s">
        <v>2090</v>
      </c>
      <c r="Q95" s="253"/>
      <c r="R95" s="253"/>
      <c r="S95" s="253"/>
      <c r="T95" s="253"/>
      <c r="U95" s="253"/>
      <c r="V95" s="253"/>
      <c r="W95" s="253"/>
      <c r="AI95" s="253"/>
      <c r="AJ95" s="253"/>
      <c r="AK95" s="253"/>
      <c r="AL95" s="253"/>
      <c r="AM95" s="253"/>
      <c r="AN95" s="253"/>
      <c r="AO95" s="253"/>
      <c r="AP95" s="256"/>
      <c r="AT95" s="256"/>
    </row>
    <row r="96" spans="1:46" ht="15" customHeight="1" x14ac:dyDescent="0.25">
      <c r="A96" s="297"/>
      <c r="B96" s="297"/>
      <c r="C96" s="297"/>
      <c r="H96" s="253" t="s">
        <v>348</v>
      </c>
      <c r="I96" s="253"/>
      <c r="J96" s="253"/>
      <c r="K96" s="253"/>
      <c r="L96" s="253"/>
      <c r="M96" s="253"/>
      <c r="N96" s="253"/>
      <c r="O96" s="253"/>
      <c r="P96" s="253" t="s">
        <v>720</v>
      </c>
      <c r="Q96" s="253"/>
      <c r="R96" s="253"/>
      <c r="S96" s="253"/>
      <c r="T96" s="253"/>
      <c r="U96" s="253"/>
      <c r="V96" s="253"/>
      <c r="W96" s="253"/>
      <c r="AI96" s="253"/>
      <c r="AJ96" s="253"/>
      <c r="AK96" s="253"/>
      <c r="AL96" s="253"/>
      <c r="AM96" s="253"/>
      <c r="AN96" s="253"/>
      <c r="AO96" s="253"/>
      <c r="AP96" s="256"/>
      <c r="AT96" s="256"/>
    </row>
    <row r="97" spans="1:46" ht="15" customHeight="1" x14ac:dyDescent="0.25">
      <c r="A97" s="297"/>
      <c r="B97" s="297"/>
      <c r="C97" s="297"/>
      <c r="H97" s="253" t="s">
        <v>349</v>
      </c>
      <c r="I97" s="253"/>
      <c r="J97" s="253"/>
      <c r="K97" s="253"/>
      <c r="L97" s="253"/>
      <c r="M97" s="253"/>
      <c r="N97" s="253"/>
      <c r="O97" s="253"/>
      <c r="P97" s="253" t="s">
        <v>2089</v>
      </c>
      <c r="Q97" s="253"/>
      <c r="R97" s="253"/>
      <c r="S97" s="253"/>
      <c r="T97" s="253"/>
      <c r="U97" s="253"/>
      <c r="V97" s="253"/>
      <c r="W97" s="253"/>
      <c r="AI97" s="253"/>
      <c r="AJ97" s="253"/>
      <c r="AK97" s="253"/>
      <c r="AL97" s="253"/>
      <c r="AM97" s="253"/>
      <c r="AN97" s="253"/>
      <c r="AO97" s="253"/>
      <c r="AP97" s="256"/>
      <c r="AT97" s="256"/>
    </row>
    <row r="98" spans="1:46" ht="15" customHeight="1" x14ac:dyDescent="0.25">
      <c r="A98" s="297"/>
      <c r="B98" s="297"/>
      <c r="C98" s="297"/>
      <c r="H98" s="253" t="s">
        <v>350</v>
      </c>
      <c r="I98" s="253"/>
      <c r="J98" s="253"/>
      <c r="K98" s="253"/>
      <c r="L98" s="253"/>
      <c r="M98" s="253"/>
      <c r="N98" s="253"/>
      <c r="O98" s="253"/>
      <c r="P98" s="253" t="s">
        <v>2091</v>
      </c>
      <c r="Q98" s="253"/>
      <c r="R98" s="253"/>
      <c r="S98" s="253"/>
      <c r="T98" s="253"/>
      <c r="U98" s="253"/>
      <c r="V98" s="253"/>
      <c r="W98" s="253"/>
      <c r="AI98" s="253"/>
      <c r="AJ98" s="253"/>
      <c r="AK98" s="253"/>
      <c r="AL98" s="253"/>
      <c r="AM98" s="253"/>
      <c r="AN98" s="253"/>
      <c r="AO98" s="253"/>
      <c r="AP98" s="256"/>
      <c r="AT98" s="256"/>
    </row>
    <row r="99" spans="1:46" ht="15" customHeight="1" x14ac:dyDescent="0.25">
      <c r="A99" s="297"/>
      <c r="B99" s="297"/>
      <c r="C99" s="297"/>
      <c r="H99" s="253" t="s">
        <v>351</v>
      </c>
      <c r="I99" s="253"/>
      <c r="J99" s="253"/>
      <c r="K99" s="253"/>
      <c r="L99" s="253"/>
      <c r="M99" s="253"/>
      <c r="N99" s="253"/>
      <c r="O99" s="253"/>
      <c r="P99" s="253" t="s">
        <v>2091</v>
      </c>
      <c r="Q99" s="253"/>
      <c r="R99" s="253"/>
      <c r="S99" s="253"/>
      <c r="T99" s="253"/>
      <c r="U99" s="253"/>
      <c r="V99" s="253"/>
      <c r="W99" s="253"/>
      <c r="AI99" s="253"/>
      <c r="AJ99" s="253"/>
      <c r="AK99" s="253"/>
      <c r="AL99" s="253"/>
      <c r="AM99" s="253"/>
      <c r="AN99" s="253"/>
      <c r="AO99" s="253"/>
      <c r="AP99" s="256"/>
      <c r="AT99" s="256"/>
    </row>
    <row r="100" spans="1:46" ht="15" customHeight="1" x14ac:dyDescent="0.25">
      <c r="A100" s="297"/>
      <c r="B100" s="297"/>
      <c r="C100" s="297"/>
      <c r="H100" s="253" t="s">
        <v>352</v>
      </c>
      <c r="I100" s="253"/>
      <c r="J100" s="253"/>
      <c r="K100" s="253"/>
      <c r="L100" s="253"/>
      <c r="M100" s="253"/>
      <c r="N100" s="253"/>
      <c r="O100" s="253"/>
      <c r="P100" s="253" t="s">
        <v>720</v>
      </c>
      <c r="Q100" s="253"/>
      <c r="R100" s="253"/>
      <c r="S100" s="253"/>
      <c r="T100" s="253"/>
      <c r="U100" s="253"/>
      <c r="V100" s="253"/>
      <c r="W100" s="253"/>
      <c r="AI100" s="253"/>
      <c r="AJ100" s="253"/>
      <c r="AK100" s="253"/>
      <c r="AL100" s="253"/>
      <c r="AM100" s="253"/>
      <c r="AN100" s="253"/>
      <c r="AO100" s="253"/>
      <c r="AP100" s="256"/>
      <c r="AT100" s="256"/>
    </row>
    <row r="101" spans="1:46" ht="15" customHeight="1" x14ac:dyDescent="0.25">
      <c r="A101" s="297"/>
      <c r="B101" s="297"/>
      <c r="C101" s="297"/>
      <c r="H101" s="253" t="s">
        <v>353</v>
      </c>
      <c r="I101" s="253"/>
      <c r="J101" s="253"/>
      <c r="K101" s="253"/>
      <c r="L101" s="253"/>
      <c r="M101" s="253"/>
      <c r="N101" s="253"/>
      <c r="O101" s="253"/>
      <c r="P101" s="253" t="s">
        <v>2089</v>
      </c>
      <c r="Q101" s="253"/>
      <c r="R101" s="253"/>
      <c r="S101" s="253"/>
      <c r="T101" s="253"/>
      <c r="U101" s="253"/>
      <c r="V101" s="253"/>
      <c r="W101" s="253"/>
      <c r="AI101" s="253"/>
      <c r="AJ101" s="253"/>
      <c r="AK101" s="253"/>
      <c r="AL101" s="253"/>
      <c r="AM101" s="253"/>
      <c r="AN101" s="253"/>
      <c r="AO101" s="253"/>
      <c r="AP101" s="256"/>
      <c r="AT101" s="256"/>
    </row>
    <row r="102" spans="1:46" ht="15" customHeight="1" x14ac:dyDescent="0.25">
      <c r="A102" s="297"/>
      <c r="B102" s="297"/>
      <c r="C102" s="297"/>
      <c r="H102" s="253" t="s">
        <v>354</v>
      </c>
      <c r="I102" s="253"/>
      <c r="J102" s="253"/>
      <c r="K102" s="253"/>
      <c r="L102" s="253"/>
      <c r="M102" s="253"/>
      <c r="N102" s="253"/>
      <c r="O102" s="253"/>
      <c r="P102" s="253" t="s">
        <v>2090</v>
      </c>
      <c r="Q102" s="253"/>
      <c r="R102" s="253"/>
      <c r="S102" s="253"/>
      <c r="T102" s="253"/>
      <c r="U102" s="253"/>
      <c r="V102" s="253"/>
      <c r="W102" s="253"/>
      <c r="AI102" s="253"/>
      <c r="AJ102" s="253"/>
      <c r="AK102" s="253"/>
      <c r="AL102" s="253"/>
      <c r="AM102" s="253"/>
      <c r="AN102" s="253"/>
      <c r="AO102" s="253"/>
      <c r="AP102" s="256"/>
      <c r="AT102" s="256"/>
    </row>
    <row r="103" spans="1:46" ht="15" customHeight="1" x14ac:dyDescent="0.25">
      <c r="A103" s="297"/>
      <c r="B103" s="297"/>
      <c r="C103" s="297"/>
      <c r="H103" s="253" t="s">
        <v>355</v>
      </c>
      <c r="I103" s="253"/>
      <c r="J103" s="253"/>
      <c r="K103" s="253"/>
      <c r="L103" s="253"/>
      <c r="M103" s="253"/>
      <c r="N103" s="253"/>
      <c r="O103" s="253"/>
      <c r="P103" s="253" t="s">
        <v>2089</v>
      </c>
      <c r="Q103" s="253"/>
      <c r="R103" s="253"/>
      <c r="S103" s="253"/>
      <c r="T103" s="253"/>
      <c r="U103" s="253"/>
      <c r="V103" s="253"/>
      <c r="W103" s="253"/>
      <c r="AI103" s="253"/>
      <c r="AJ103" s="253"/>
      <c r="AK103" s="253"/>
      <c r="AL103" s="253"/>
      <c r="AM103" s="253"/>
      <c r="AN103" s="253"/>
      <c r="AO103" s="253"/>
      <c r="AP103" s="256"/>
      <c r="AT103" s="256"/>
    </row>
    <row r="104" spans="1:46" ht="15" customHeight="1" x14ac:dyDescent="0.25">
      <c r="A104" s="297"/>
      <c r="B104" s="297"/>
      <c r="C104" s="297"/>
      <c r="H104" s="253" t="s">
        <v>356</v>
      </c>
      <c r="I104" s="253"/>
      <c r="J104" s="253"/>
      <c r="K104" s="253"/>
      <c r="L104" s="253"/>
      <c r="M104" s="253"/>
      <c r="N104" s="253"/>
      <c r="O104" s="253"/>
      <c r="P104" s="253" t="s">
        <v>2092</v>
      </c>
      <c r="Q104" s="253"/>
      <c r="R104" s="253"/>
      <c r="S104" s="253"/>
      <c r="T104" s="253"/>
      <c r="U104" s="253"/>
      <c r="V104" s="253"/>
      <c r="W104" s="253"/>
      <c r="AI104" s="253"/>
      <c r="AJ104" s="253"/>
      <c r="AK104" s="253"/>
      <c r="AL104" s="253"/>
      <c r="AM104" s="253"/>
      <c r="AN104" s="253"/>
      <c r="AO104" s="253"/>
      <c r="AP104" s="256"/>
      <c r="AT104" s="256"/>
    </row>
    <row r="105" spans="1:46" ht="15" customHeight="1" x14ac:dyDescent="0.25">
      <c r="A105" s="297"/>
      <c r="B105" s="297"/>
      <c r="C105" s="297"/>
      <c r="H105" s="253" t="s">
        <v>358</v>
      </c>
      <c r="I105" s="253"/>
      <c r="J105" s="253"/>
      <c r="K105" s="253"/>
      <c r="L105" s="253"/>
      <c r="M105" s="253"/>
      <c r="N105" s="253"/>
      <c r="O105" s="253"/>
      <c r="P105" s="253" t="s">
        <v>2089</v>
      </c>
      <c r="Q105" s="253"/>
      <c r="R105" s="253"/>
      <c r="S105" s="253"/>
      <c r="T105" s="253"/>
      <c r="U105" s="253"/>
      <c r="V105" s="253"/>
      <c r="W105" s="253"/>
      <c r="AI105" s="253"/>
      <c r="AJ105" s="253"/>
      <c r="AK105" s="253"/>
      <c r="AL105" s="253"/>
      <c r="AM105" s="253"/>
      <c r="AN105" s="253"/>
      <c r="AO105" s="253"/>
      <c r="AP105" s="256"/>
      <c r="AT105" s="256"/>
    </row>
    <row r="106" spans="1:46" ht="15" customHeight="1" x14ac:dyDescent="0.25">
      <c r="A106" s="297"/>
      <c r="B106" s="297"/>
      <c r="C106" s="297"/>
      <c r="H106" s="253" t="s">
        <v>359</v>
      </c>
      <c r="I106" s="253"/>
      <c r="J106" s="253"/>
      <c r="K106" s="253"/>
      <c r="L106" s="253"/>
      <c r="M106" s="253"/>
      <c r="N106" s="253"/>
      <c r="O106" s="253"/>
      <c r="P106" s="253" t="s">
        <v>720</v>
      </c>
      <c r="Q106" s="253"/>
      <c r="R106" s="253"/>
      <c r="S106" s="253"/>
      <c r="T106" s="253"/>
      <c r="U106" s="253"/>
      <c r="V106" s="253"/>
      <c r="W106" s="253"/>
      <c r="AI106" s="253"/>
      <c r="AJ106" s="253"/>
      <c r="AK106" s="253"/>
      <c r="AL106" s="253"/>
      <c r="AM106" s="253"/>
      <c r="AN106" s="253"/>
      <c r="AO106" s="253"/>
      <c r="AP106" s="256"/>
      <c r="AT106" s="256"/>
    </row>
    <row r="107" spans="1:46" ht="15" customHeight="1" x14ac:dyDescent="0.25">
      <c r="A107" s="297"/>
      <c r="B107" s="297"/>
      <c r="C107" s="297"/>
      <c r="H107" s="253" t="s">
        <v>360</v>
      </c>
      <c r="I107" s="253"/>
      <c r="J107" s="253"/>
      <c r="K107" s="253"/>
      <c r="L107" s="253"/>
      <c r="M107" s="253"/>
      <c r="N107" s="253"/>
      <c r="O107" s="253"/>
      <c r="P107" s="253" t="s">
        <v>2087</v>
      </c>
      <c r="Q107" s="253"/>
      <c r="R107" s="253"/>
      <c r="S107" s="253"/>
      <c r="T107" s="253"/>
      <c r="U107" s="253"/>
      <c r="V107" s="253"/>
      <c r="W107" s="253"/>
      <c r="AI107" s="253"/>
      <c r="AJ107" s="253"/>
      <c r="AK107" s="253"/>
      <c r="AL107" s="253"/>
      <c r="AM107" s="253"/>
      <c r="AN107" s="253"/>
      <c r="AO107" s="253"/>
      <c r="AP107" s="256"/>
      <c r="AT107" s="256"/>
    </row>
    <row r="108" spans="1:46" ht="15" customHeight="1" x14ac:dyDescent="0.25">
      <c r="A108" s="297"/>
      <c r="B108" s="297"/>
      <c r="C108" s="297"/>
      <c r="H108" s="253" t="s">
        <v>361</v>
      </c>
      <c r="I108" s="253"/>
      <c r="J108" s="253"/>
      <c r="K108" s="253"/>
      <c r="L108" s="253"/>
      <c r="M108" s="253"/>
      <c r="N108" s="253"/>
      <c r="O108" s="253"/>
      <c r="P108" s="253" t="s">
        <v>2091</v>
      </c>
      <c r="Q108" s="253"/>
      <c r="R108" s="253"/>
      <c r="S108" s="253"/>
      <c r="T108" s="253"/>
      <c r="U108" s="253"/>
      <c r="V108" s="253"/>
      <c r="W108" s="253"/>
      <c r="AI108" s="253"/>
      <c r="AJ108" s="253"/>
      <c r="AK108" s="253"/>
      <c r="AL108" s="253"/>
      <c r="AM108" s="253"/>
      <c r="AN108" s="253"/>
      <c r="AO108" s="253"/>
      <c r="AP108" s="256"/>
      <c r="AT108" s="256"/>
    </row>
    <row r="109" spans="1:46" ht="15" customHeight="1" x14ac:dyDescent="0.25">
      <c r="A109" s="297"/>
      <c r="B109" s="297"/>
      <c r="C109" s="297"/>
      <c r="H109" s="253" t="s">
        <v>362</v>
      </c>
      <c r="I109" s="253"/>
      <c r="J109" s="253"/>
      <c r="K109" s="253"/>
      <c r="L109" s="253"/>
      <c r="M109" s="253"/>
      <c r="N109" s="253"/>
      <c r="O109" s="253"/>
      <c r="P109" s="253" t="s">
        <v>2089</v>
      </c>
      <c r="Q109" s="253"/>
      <c r="R109" s="253"/>
      <c r="S109" s="253"/>
      <c r="T109" s="253"/>
      <c r="U109" s="253"/>
      <c r="V109" s="253"/>
      <c r="W109" s="253"/>
      <c r="AI109" s="253"/>
      <c r="AJ109" s="253"/>
      <c r="AK109" s="253"/>
      <c r="AL109" s="253"/>
      <c r="AM109" s="253"/>
      <c r="AN109" s="253"/>
      <c r="AO109" s="253"/>
      <c r="AP109" s="256"/>
      <c r="AT109" s="256"/>
    </row>
    <row r="110" spans="1:46" ht="15" customHeight="1" x14ac:dyDescent="0.25">
      <c r="A110" s="297"/>
      <c r="B110" s="297"/>
      <c r="C110" s="297"/>
      <c r="H110" s="253" t="s">
        <v>363</v>
      </c>
      <c r="I110" s="253"/>
      <c r="J110" s="253"/>
      <c r="K110" s="253"/>
      <c r="L110" s="253"/>
      <c r="M110" s="253"/>
      <c r="N110" s="253"/>
      <c r="O110" s="253"/>
      <c r="P110" s="253" t="s">
        <v>2087</v>
      </c>
      <c r="Q110" s="253"/>
      <c r="R110" s="253"/>
      <c r="S110" s="253"/>
      <c r="T110" s="253"/>
      <c r="U110" s="253"/>
      <c r="V110" s="253"/>
      <c r="W110" s="253"/>
      <c r="AI110" s="253"/>
      <c r="AJ110" s="253"/>
      <c r="AK110" s="253"/>
      <c r="AL110" s="253"/>
      <c r="AM110" s="253"/>
      <c r="AN110" s="253"/>
      <c r="AO110" s="253"/>
      <c r="AP110" s="256"/>
      <c r="AT110" s="256"/>
    </row>
    <row r="111" spans="1:46" ht="15" customHeight="1" x14ac:dyDescent="0.25">
      <c r="A111" s="297"/>
      <c r="B111" s="297"/>
      <c r="C111" s="297"/>
      <c r="H111" s="253" t="s">
        <v>364</v>
      </c>
      <c r="I111" s="253"/>
      <c r="J111" s="253"/>
      <c r="K111" s="253"/>
      <c r="L111" s="253"/>
      <c r="M111" s="253"/>
      <c r="N111" s="253"/>
      <c r="O111" s="253"/>
      <c r="P111" s="253" t="s">
        <v>2087</v>
      </c>
      <c r="Q111" s="253"/>
      <c r="R111" s="253"/>
      <c r="S111" s="253"/>
      <c r="T111" s="253"/>
      <c r="U111" s="253"/>
      <c r="V111" s="253"/>
      <c r="W111" s="253"/>
      <c r="AI111" s="253"/>
      <c r="AJ111" s="253"/>
      <c r="AK111" s="253"/>
      <c r="AL111" s="253"/>
      <c r="AM111" s="253"/>
      <c r="AN111" s="253"/>
      <c r="AO111" s="253"/>
      <c r="AP111" s="256"/>
      <c r="AT111" s="256"/>
    </row>
    <row r="112" spans="1:46" ht="15" customHeight="1" x14ac:dyDescent="0.25">
      <c r="A112" s="297"/>
      <c r="B112" s="297"/>
      <c r="C112" s="297"/>
      <c r="H112" s="253" t="s">
        <v>365</v>
      </c>
      <c r="I112" s="253"/>
      <c r="J112" s="253"/>
      <c r="K112" s="253"/>
      <c r="L112" s="253"/>
      <c r="M112" s="253"/>
      <c r="N112" s="253"/>
      <c r="O112" s="253"/>
      <c r="P112" s="253" t="s">
        <v>2088</v>
      </c>
      <c r="Q112" s="253"/>
      <c r="R112" s="253"/>
      <c r="S112" s="253"/>
      <c r="T112" s="253"/>
      <c r="U112" s="253"/>
      <c r="V112" s="253"/>
      <c r="W112" s="253"/>
      <c r="AI112" s="253"/>
      <c r="AJ112" s="253"/>
      <c r="AK112" s="253"/>
      <c r="AL112" s="253"/>
      <c r="AM112" s="253"/>
      <c r="AN112" s="253"/>
      <c r="AO112" s="253"/>
      <c r="AP112" s="256"/>
      <c r="AT112" s="256"/>
    </row>
    <row r="113" spans="1:46" ht="15" customHeight="1" x14ac:dyDescent="0.25">
      <c r="A113" s="297"/>
      <c r="B113" s="297"/>
      <c r="C113" s="297"/>
      <c r="H113" s="253" t="s">
        <v>366</v>
      </c>
      <c r="I113" s="253"/>
      <c r="J113" s="253"/>
      <c r="K113" s="253"/>
      <c r="L113" s="253"/>
      <c r="M113" s="253"/>
      <c r="N113" s="253"/>
      <c r="O113" s="253"/>
      <c r="P113" s="253" t="s">
        <v>2087</v>
      </c>
      <c r="Q113" s="253"/>
      <c r="R113" s="253"/>
      <c r="S113" s="253"/>
      <c r="T113" s="253"/>
      <c r="U113" s="253"/>
      <c r="V113" s="253"/>
      <c r="W113" s="253"/>
      <c r="AI113" s="253"/>
      <c r="AJ113" s="253"/>
      <c r="AK113" s="253"/>
      <c r="AL113" s="253"/>
      <c r="AM113" s="253"/>
      <c r="AN113" s="253"/>
      <c r="AO113" s="253"/>
      <c r="AP113" s="256"/>
      <c r="AT113" s="256"/>
    </row>
    <row r="114" spans="1:46" ht="15" customHeight="1" x14ac:dyDescent="0.25">
      <c r="A114" s="297"/>
      <c r="B114" s="297"/>
      <c r="C114" s="297"/>
      <c r="H114" s="253" t="s">
        <v>367</v>
      </c>
      <c r="I114" s="253"/>
      <c r="J114" s="253"/>
      <c r="K114" s="253"/>
      <c r="L114" s="253"/>
      <c r="M114" s="253"/>
      <c r="N114" s="253"/>
      <c r="O114" s="253"/>
      <c r="P114" s="253" t="s">
        <v>2091</v>
      </c>
      <c r="Q114" s="253"/>
      <c r="R114" s="253"/>
      <c r="S114" s="253"/>
      <c r="T114" s="253"/>
      <c r="U114" s="253"/>
      <c r="V114" s="253"/>
      <c r="W114" s="253"/>
      <c r="AI114" s="253"/>
      <c r="AJ114" s="253"/>
      <c r="AK114" s="253"/>
      <c r="AL114" s="253"/>
      <c r="AM114" s="253"/>
      <c r="AN114" s="253"/>
      <c r="AO114" s="253"/>
      <c r="AP114" s="256"/>
      <c r="AT114" s="256"/>
    </row>
    <row r="115" spans="1:46" ht="15" customHeight="1" x14ac:dyDescent="0.25">
      <c r="A115" s="297"/>
      <c r="B115" s="297"/>
      <c r="C115" s="297"/>
      <c r="H115" s="253" t="s">
        <v>368</v>
      </c>
      <c r="I115" s="253"/>
      <c r="J115" s="253"/>
      <c r="K115" s="253"/>
      <c r="L115" s="253"/>
      <c r="M115" s="253"/>
      <c r="N115" s="253"/>
      <c r="O115" s="253"/>
      <c r="P115" s="253" t="s">
        <v>2088</v>
      </c>
      <c r="Q115" s="253"/>
      <c r="R115" s="253"/>
      <c r="S115" s="253"/>
      <c r="T115" s="253"/>
      <c r="U115" s="253"/>
      <c r="V115" s="253"/>
      <c r="W115" s="253"/>
      <c r="AI115" s="253"/>
      <c r="AJ115" s="253"/>
      <c r="AK115" s="253"/>
      <c r="AL115" s="253"/>
      <c r="AM115" s="253"/>
      <c r="AN115" s="253"/>
      <c r="AO115" s="253"/>
      <c r="AP115" s="256"/>
      <c r="AT115" s="256"/>
    </row>
    <row r="116" spans="1:46" ht="15" customHeight="1" x14ac:dyDescent="0.25">
      <c r="A116" s="297"/>
      <c r="B116" s="297"/>
      <c r="C116" s="297"/>
      <c r="H116" s="253" t="s">
        <v>369</v>
      </c>
      <c r="I116" s="253"/>
      <c r="J116" s="253"/>
      <c r="K116" s="253"/>
      <c r="L116" s="253"/>
      <c r="M116" s="253"/>
      <c r="N116" s="253"/>
      <c r="O116" s="253"/>
      <c r="P116" s="253" t="s">
        <v>2091</v>
      </c>
      <c r="Q116" s="253"/>
      <c r="R116" s="253"/>
      <c r="S116" s="253"/>
      <c r="T116" s="253"/>
      <c r="U116" s="253"/>
      <c r="V116" s="253"/>
      <c r="W116" s="253"/>
      <c r="AI116" s="253"/>
      <c r="AJ116" s="253"/>
      <c r="AK116" s="253"/>
      <c r="AL116" s="253"/>
      <c r="AM116" s="253"/>
      <c r="AN116" s="253"/>
      <c r="AO116" s="253"/>
      <c r="AP116" s="256"/>
      <c r="AT116" s="256"/>
    </row>
    <row r="117" spans="1:46" ht="15" customHeight="1" x14ac:dyDescent="0.25">
      <c r="A117" s="297"/>
      <c r="B117" s="297"/>
      <c r="C117" s="297"/>
      <c r="H117" s="253" t="s">
        <v>370</v>
      </c>
      <c r="I117" s="253"/>
      <c r="J117" s="253"/>
      <c r="K117" s="253"/>
      <c r="L117" s="253"/>
      <c r="M117" s="253"/>
      <c r="N117" s="253"/>
      <c r="O117" s="253"/>
      <c r="P117" s="253" t="s">
        <v>2089</v>
      </c>
      <c r="Q117" s="253"/>
      <c r="R117" s="253"/>
      <c r="S117" s="253"/>
      <c r="T117" s="253"/>
      <c r="U117" s="253"/>
      <c r="V117" s="253"/>
      <c r="W117" s="253"/>
      <c r="AI117" s="253"/>
      <c r="AJ117" s="253"/>
      <c r="AK117" s="253"/>
      <c r="AL117" s="253"/>
      <c r="AM117" s="253"/>
      <c r="AN117" s="253"/>
      <c r="AO117" s="253"/>
      <c r="AP117" s="256"/>
      <c r="AT117" s="256"/>
    </row>
    <row r="118" spans="1:46" ht="15" customHeight="1" x14ac:dyDescent="0.25">
      <c r="A118" s="297"/>
      <c r="B118" s="297"/>
      <c r="C118" s="297"/>
      <c r="H118" s="253" t="s">
        <v>371</v>
      </c>
      <c r="I118" s="253"/>
      <c r="J118" s="253"/>
      <c r="K118" s="253"/>
      <c r="L118" s="253"/>
      <c r="M118" s="253"/>
      <c r="N118" s="253"/>
      <c r="O118" s="253"/>
      <c r="P118" s="253" t="s">
        <v>720</v>
      </c>
      <c r="Q118" s="253"/>
      <c r="R118" s="253"/>
      <c r="S118" s="253"/>
      <c r="T118" s="253"/>
      <c r="U118" s="253"/>
      <c r="V118" s="253"/>
      <c r="W118" s="253"/>
      <c r="AI118" s="253"/>
      <c r="AJ118" s="253"/>
      <c r="AK118" s="253"/>
      <c r="AL118" s="253"/>
      <c r="AM118" s="253"/>
      <c r="AN118" s="253"/>
      <c r="AO118" s="253"/>
      <c r="AP118" s="256"/>
      <c r="AT118" s="256"/>
    </row>
    <row r="119" spans="1:46" ht="15" customHeight="1" x14ac:dyDescent="0.25">
      <c r="A119" s="297"/>
      <c r="B119" s="297"/>
      <c r="C119" s="297"/>
      <c r="H119" s="253" t="s">
        <v>372</v>
      </c>
      <c r="I119" s="253"/>
      <c r="J119" s="253"/>
      <c r="K119" s="253"/>
      <c r="L119" s="253"/>
      <c r="M119" s="253"/>
      <c r="N119" s="253"/>
      <c r="O119" s="253"/>
      <c r="P119" s="253" t="s">
        <v>2093</v>
      </c>
      <c r="Q119" s="253"/>
      <c r="R119" s="253"/>
      <c r="S119" s="253"/>
      <c r="T119" s="253"/>
      <c r="U119" s="253"/>
      <c r="V119" s="253"/>
      <c r="W119" s="253"/>
      <c r="AI119" s="253"/>
      <c r="AJ119" s="253"/>
      <c r="AK119" s="253"/>
      <c r="AL119" s="253"/>
      <c r="AM119" s="253"/>
      <c r="AN119" s="253"/>
      <c r="AO119" s="253"/>
      <c r="AP119" s="256"/>
      <c r="AT119" s="256"/>
    </row>
    <row r="120" spans="1:46" ht="15" customHeight="1" x14ac:dyDescent="0.25">
      <c r="A120" s="297"/>
      <c r="B120" s="297"/>
      <c r="C120" s="297"/>
      <c r="H120" s="253" t="s">
        <v>374</v>
      </c>
      <c r="I120" s="253"/>
      <c r="J120" s="253"/>
      <c r="K120" s="253"/>
      <c r="L120" s="253"/>
      <c r="M120" s="253"/>
      <c r="N120" s="253"/>
      <c r="O120" s="253"/>
      <c r="P120" s="253" t="s">
        <v>2089</v>
      </c>
      <c r="Q120" s="253"/>
      <c r="R120" s="253"/>
      <c r="S120" s="253"/>
      <c r="T120" s="253"/>
      <c r="U120" s="253"/>
      <c r="V120" s="253"/>
      <c r="W120" s="253"/>
      <c r="AI120" s="253"/>
      <c r="AJ120" s="253"/>
      <c r="AK120" s="253"/>
      <c r="AL120" s="253"/>
      <c r="AM120" s="253"/>
      <c r="AN120" s="253"/>
      <c r="AO120" s="253"/>
      <c r="AP120" s="256"/>
      <c r="AT120" s="256"/>
    </row>
    <row r="121" spans="1:46" ht="15" customHeight="1" x14ac:dyDescent="0.25">
      <c r="A121" s="297"/>
      <c r="B121" s="297"/>
      <c r="C121" s="297"/>
      <c r="H121" s="253" t="s">
        <v>375</v>
      </c>
      <c r="I121" s="253"/>
      <c r="J121" s="253"/>
      <c r="K121" s="253"/>
      <c r="L121" s="253"/>
      <c r="M121" s="253"/>
      <c r="N121" s="253"/>
      <c r="O121" s="253"/>
      <c r="P121" s="253" t="s">
        <v>2090</v>
      </c>
      <c r="Q121" s="253"/>
      <c r="R121" s="253"/>
      <c r="S121" s="253"/>
      <c r="T121" s="253"/>
      <c r="U121" s="253"/>
      <c r="V121" s="253"/>
      <c r="W121" s="253"/>
      <c r="AI121" s="253"/>
      <c r="AJ121" s="253"/>
      <c r="AK121" s="253"/>
      <c r="AL121" s="253"/>
      <c r="AM121" s="253"/>
      <c r="AN121" s="253"/>
      <c r="AO121" s="253"/>
      <c r="AP121" s="256"/>
      <c r="AT121" s="256"/>
    </row>
    <row r="122" spans="1:46" ht="15" customHeight="1" x14ac:dyDescent="0.25">
      <c r="A122" s="297"/>
      <c r="B122" s="297"/>
      <c r="C122" s="297"/>
      <c r="H122" s="253" t="s">
        <v>376</v>
      </c>
      <c r="I122" s="253"/>
      <c r="J122" s="253"/>
      <c r="K122" s="253"/>
      <c r="L122" s="253"/>
      <c r="M122" s="253"/>
      <c r="N122" s="253"/>
      <c r="O122" s="253"/>
      <c r="P122" s="253" t="s">
        <v>2092</v>
      </c>
      <c r="Q122" s="253"/>
      <c r="R122" s="253"/>
      <c r="S122" s="253"/>
      <c r="T122" s="253"/>
      <c r="U122" s="253"/>
      <c r="V122" s="253"/>
      <c r="W122" s="253"/>
      <c r="AI122" s="253"/>
      <c r="AJ122" s="253"/>
      <c r="AK122" s="253"/>
      <c r="AL122" s="253"/>
      <c r="AM122" s="253"/>
      <c r="AN122" s="253"/>
      <c r="AO122" s="253"/>
      <c r="AP122" s="256"/>
      <c r="AT122" s="256"/>
    </row>
    <row r="123" spans="1:46" ht="15" customHeight="1" x14ac:dyDescent="0.25">
      <c r="A123" s="297"/>
      <c r="B123" s="297"/>
      <c r="C123" s="297"/>
      <c r="H123" s="253" t="s">
        <v>377</v>
      </c>
      <c r="I123" s="253"/>
      <c r="J123" s="253"/>
      <c r="K123" s="253"/>
      <c r="L123" s="253"/>
      <c r="M123" s="253"/>
      <c r="N123" s="253"/>
      <c r="O123" s="253"/>
      <c r="P123" s="253" t="s">
        <v>2091</v>
      </c>
      <c r="Q123" s="253"/>
      <c r="R123" s="253"/>
      <c r="S123" s="253"/>
      <c r="T123" s="253"/>
      <c r="U123" s="253"/>
      <c r="V123" s="253"/>
      <c r="W123" s="253"/>
      <c r="AI123" s="253"/>
      <c r="AJ123" s="253"/>
      <c r="AK123" s="253"/>
      <c r="AL123" s="253"/>
      <c r="AM123" s="253"/>
      <c r="AN123" s="253"/>
      <c r="AO123" s="253"/>
      <c r="AP123" s="256"/>
      <c r="AT123" s="256"/>
    </row>
    <row r="124" spans="1:46" ht="15" customHeight="1" x14ac:dyDescent="0.25">
      <c r="A124" s="297"/>
      <c r="B124" s="297"/>
      <c r="C124" s="297"/>
      <c r="H124" s="253" t="s">
        <v>275</v>
      </c>
      <c r="I124" s="253"/>
      <c r="J124" s="253"/>
      <c r="K124" s="253"/>
      <c r="L124" s="253"/>
      <c r="M124" s="253"/>
      <c r="N124" s="253"/>
      <c r="O124" s="253"/>
      <c r="P124" s="253" t="s">
        <v>2092</v>
      </c>
      <c r="Q124" s="253"/>
      <c r="R124" s="253"/>
      <c r="S124" s="253"/>
      <c r="T124" s="253"/>
      <c r="U124" s="253"/>
      <c r="V124" s="253"/>
      <c r="W124" s="253"/>
      <c r="AI124" s="253"/>
      <c r="AJ124" s="253"/>
      <c r="AK124" s="253"/>
      <c r="AL124" s="253"/>
      <c r="AM124" s="253"/>
      <c r="AN124" s="253"/>
      <c r="AO124" s="253"/>
      <c r="AP124" s="256"/>
      <c r="AT124" s="256"/>
    </row>
    <row r="125" spans="1:46" ht="15" customHeight="1" x14ac:dyDescent="0.25">
      <c r="A125" s="297"/>
      <c r="B125" s="297"/>
      <c r="C125" s="297"/>
      <c r="H125" s="253" t="s">
        <v>378</v>
      </c>
      <c r="I125" s="253"/>
      <c r="J125" s="253"/>
      <c r="K125" s="253"/>
      <c r="L125" s="253"/>
      <c r="M125" s="253"/>
      <c r="N125" s="253"/>
      <c r="O125" s="253"/>
      <c r="P125" s="253" t="s">
        <v>2088</v>
      </c>
      <c r="Q125" s="253"/>
      <c r="R125" s="253"/>
      <c r="S125" s="253"/>
      <c r="T125" s="253"/>
      <c r="U125" s="253"/>
      <c r="V125" s="253"/>
      <c r="W125" s="253"/>
      <c r="AI125" s="253"/>
      <c r="AJ125" s="253"/>
      <c r="AK125" s="253"/>
      <c r="AL125" s="253"/>
      <c r="AM125" s="253"/>
      <c r="AN125" s="253"/>
      <c r="AO125" s="253"/>
      <c r="AP125" s="256"/>
      <c r="AT125" s="256"/>
    </row>
    <row r="126" spans="1:46" ht="15" customHeight="1" x14ac:dyDescent="0.25">
      <c r="A126" s="297"/>
      <c r="B126" s="297"/>
      <c r="C126" s="297"/>
      <c r="H126" s="253" t="s">
        <v>379</v>
      </c>
      <c r="I126" s="253"/>
      <c r="J126" s="253"/>
      <c r="K126" s="253"/>
      <c r="L126" s="253"/>
      <c r="M126" s="253"/>
      <c r="N126" s="253"/>
      <c r="O126" s="253"/>
      <c r="P126" s="253" t="s">
        <v>720</v>
      </c>
      <c r="Q126" s="253"/>
      <c r="R126" s="253"/>
      <c r="S126" s="253"/>
      <c r="T126" s="253"/>
      <c r="U126" s="253"/>
      <c r="V126" s="253"/>
      <c r="W126" s="253"/>
      <c r="AI126" s="253"/>
      <c r="AJ126" s="253"/>
      <c r="AK126" s="253"/>
      <c r="AL126" s="253"/>
      <c r="AM126" s="253"/>
      <c r="AN126" s="253"/>
      <c r="AO126" s="253"/>
      <c r="AP126" s="256"/>
      <c r="AT126" s="256"/>
    </row>
    <row r="127" spans="1:46" ht="15" customHeight="1" x14ac:dyDescent="0.25">
      <c r="A127" s="297"/>
      <c r="B127" s="297"/>
      <c r="C127" s="297"/>
      <c r="H127" s="253" t="s">
        <v>380</v>
      </c>
      <c r="I127" s="253"/>
      <c r="J127" s="253"/>
      <c r="K127" s="253"/>
      <c r="L127" s="253"/>
      <c r="M127" s="253"/>
      <c r="N127" s="253"/>
      <c r="O127" s="253"/>
      <c r="P127" s="253" t="s">
        <v>2091</v>
      </c>
      <c r="Q127" s="253"/>
      <c r="R127" s="253"/>
      <c r="S127" s="253"/>
      <c r="T127" s="253"/>
      <c r="U127" s="253"/>
      <c r="V127" s="253"/>
      <c r="W127" s="253"/>
      <c r="AI127" s="253"/>
      <c r="AJ127" s="253"/>
      <c r="AK127" s="253"/>
      <c r="AL127" s="253"/>
      <c r="AM127" s="253"/>
      <c r="AN127" s="253"/>
      <c r="AO127" s="253"/>
      <c r="AP127" s="256"/>
      <c r="AT127" s="256"/>
    </row>
    <row r="128" spans="1:46" ht="15" customHeight="1" x14ac:dyDescent="0.25">
      <c r="A128" s="297"/>
      <c r="B128" s="297"/>
      <c r="C128" s="297"/>
      <c r="H128" s="253" t="s">
        <v>381</v>
      </c>
      <c r="I128" s="253"/>
      <c r="J128" s="253"/>
      <c r="K128" s="253"/>
      <c r="L128" s="253"/>
      <c r="M128" s="253"/>
      <c r="N128" s="253"/>
      <c r="O128" s="253"/>
      <c r="P128" s="253" t="s">
        <v>2090</v>
      </c>
      <c r="Q128" s="253"/>
      <c r="R128" s="253"/>
      <c r="S128" s="253"/>
      <c r="T128" s="253"/>
      <c r="U128" s="253"/>
      <c r="V128" s="253"/>
      <c r="W128" s="253"/>
      <c r="AI128" s="253"/>
      <c r="AJ128" s="253"/>
      <c r="AK128" s="253"/>
      <c r="AL128" s="253"/>
      <c r="AM128" s="253"/>
      <c r="AN128" s="253"/>
      <c r="AO128" s="253"/>
      <c r="AP128" s="256"/>
      <c r="AT128" s="256"/>
    </row>
    <row r="129" spans="1:46" ht="15" customHeight="1" x14ac:dyDescent="0.25">
      <c r="A129" s="297"/>
      <c r="B129" s="297"/>
      <c r="C129" s="297"/>
      <c r="H129" s="253" t="s">
        <v>382</v>
      </c>
      <c r="I129" s="253"/>
      <c r="J129" s="253"/>
      <c r="K129" s="253"/>
      <c r="L129" s="253"/>
      <c r="M129" s="253"/>
      <c r="N129" s="253"/>
      <c r="O129" s="253"/>
      <c r="P129" s="253" t="s">
        <v>2089</v>
      </c>
      <c r="Q129" s="253"/>
      <c r="R129" s="253"/>
      <c r="S129" s="253"/>
      <c r="T129" s="253"/>
      <c r="U129" s="253"/>
      <c r="V129" s="253"/>
      <c r="W129" s="253"/>
      <c r="AI129" s="253"/>
      <c r="AJ129" s="253"/>
      <c r="AK129" s="253"/>
      <c r="AL129" s="253"/>
      <c r="AM129" s="253"/>
      <c r="AN129" s="253"/>
      <c r="AO129" s="253"/>
      <c r="AP129" s="256"/>
      <c r="AT129" s="256"/>
    </row>
    <row r="130" spans="1:46" ht="15" customHeight="1" x14ac:dyDescent="0.25">
      <c r="A130" s="297"/>
      <c r="B130" s="297"/>
      <c r="C130" s="297"/>
      <c r="H130" s="253" t="s">
        <v>383</v>
      </c>
      <c r="I130" s="253"/>
      <c r="J130" s="253"/>
      <c r="K130" s="253"/>
      <c r="L130" s="253"/>
      <c r="M130" s="253"/>
      <c r="N130" s="253"/>
      <c r="O130" s="253"/>
      <c r="P130" s="253" t="s">
        <v>2089</v>
      </c>
      <c r="Q130" s="253"/>
      <c r="R130" s="253"/>
      <c r="S130" s="253"/>
      <c r="T130" s="253"/>
      <c r="U130" s="253"/>
      <c r="V130" s="253"/>
      <c r="W130" s="253"/>
      <c r="AI130" s="253"/>
      <c r="AJ130" s="253"/>
      <c r="AK130" s="253"/>
      <c r="AL130" s="253"/>
      <c r="AM130" s="253"/>
      <c r="AN130" s="253"/>
      <c r="AO130" s="253"/>
      <c r="AP130" s="256"/>
      <c r="AT130" s="256"/>
    </row>
    <row r="131" spans="1:46" ht="15" customHeight="1" x14ac:dyDescent="0.25">
      <c r="A131" s="297"/>
      <c r="B131" s="297"/>
      <c r="C131" s="297"/>
      <c r="H131" s="253" t="s">
        <v>384</v>
      </c>
      <c r="I131" s="253"/>
      <c r="J131" s="253"/>
      <c r="K131" s="253"/>
      <c r="L131" s="253"/>
      <c r="M131" s="253"/>
      <c r="N131" s="253"/>
      <c r="O131" s="253"/>
      <c r="P131" s="253" t="s">
        <v>2089</v>
      </c>
      <c r="Q131" s="253"/>
      <c r="R131" s="253"/>
      <c r="S131" s="253"/>
      <c r="T131" s="253"/>
      <c r="U131" s="253"/>
      <c r="V131" s="253"/>
      <c r="W131" s="253"/>
      <c r="AI131" s="253"/>
      <c r="AJ131" s="253"/>
      <c r="AK131" s="253"/>
      <c r="AL131" s="253"/>
      <c r="AM131" s="253"/>
      <c r="AN131" s="253"/>
      <c r="AO131" s="253"/>
      <c r="AP131" s="256"/>
      <c r="AT131" s="256"/>
    </row>
    <row r="132" spans="1:46" ht="15" customHeight="1" x14ac:dyDescent="0.25">
      <c r="A132" s="297"/>
      <c r="B132" s="297"/>
      <c r="C132" s="297"/>
      <c r="H132" s="253" t="s">
        <v>385</v>
      </c>
      <c r="I132" s="253"/>
      <c r="J132" s="253"/>
      <c r="K132" s="253"/>
      <c r="L132" s="253"/>
      <c r="M132" s="253"/>
      <c r="N132" s="253"/>
      <c r="O132" s="253"/>
      <c r="P132" s="253" t="s">
        <v>2089</v>
      </c>
      <c r="Q132" s="253"/>
      <c r="R132" s="253"/>
      <c r="S132" s="253"/>
      <c r="T132" s="253"/>
      <c r="U132" s="253"/>
      <c r="V132" s="253"/>
      <c r="W132" s="253"/>
      <c r="AI132" s="253"/>
      <c r="AJ132" s="253"/>
      <c r="AK132" s="253"/>
      <c r="AL132" s="253"/>
      <c r="AM132" s="253"/>
      <c r="AN132" s="253"/>
      <c r="AO132" s="253"/>
      <c r="AP132" s="256"/>
      <c r="AT132" s="256"/>
    </row>
    <row r="133" spans="1:46" ht="15" customHeight="1" x14ac:dyDescent="0.25">
      <c r="A133" s="297"/>
      <c r="B133" s="297"/>
      <c r="C133" s="297"/>
      <c r="H133" s="253" t="s">
        <v>386</v>
      </c>
      <c r="I133" s="253"/>
      <c r="J133" s="253"/>
      <c r="K133" s="253"/>
      <c r="L133" s="253"/>
      <c r="M133" s="253"/>
      <c r="N133" s="253"/>
      <c r="O133" s="253"/>
      <c r="P133" s="253" t="s">
        <v>2090</v>
      </c>
      <c r="Q133" s="253"/>
      <c r="R133" s="253"/>
      <c r="S133" s="253"/>
      <c r="T133" s="253"/>
      <c r="U133" s="253"/>
      <c r="V133" s="253"/>
      <c r="W133" s="253"/>
      <c r="AI133" s="253"/>
      <c r="AJ133" s="253"/>
      <c r="AK133" s="253"/>
      <c r="AL133" s="253"/>
      <c r="AM133" s="253"/>
      <c r="AN133" s="253"/>
      <c r="AO133" s="253"/>
      <c r="AP133" s="256"/>
      <c r="AT133" s="256"/>
    </row>
    <row r="134" spans="1:46" ht="15" customHeight="1" x14ac:dyDescent="0.25">
      <c r="A134" s="297"/>
      <c r="B134" s="297"/>
      <c r="C134" s="297"/>
      <c r="H134" s="253" t="s">
        <v>387</v>
      </c>
      <c r="I134" s="253"/>
      <c r="J134" s="253"/>
      <c r="K134" s="253"/>
      <c r="L134" s="253"/>
      <c r="M134" s="253"/>
      <c r="N134" s="253"/>
      <c r="O134" s="253"/>
      <c r="P134" s="253" t="s">
        <v>2089</v>
      </c>
      <c r="Q134" s="253"/>
      <c r="R134" s="253"/>
      <c r="S134" s="253"/>
      <c r="T134" s="253"/>
      <c r="U134" s="253"/>
      <c r="V134" s="253"/>
      <c r="W134" s="253"/>
      <c r="AI134" s="253"/>
      <c r="AJ134" s="253"/>
      <c r="AK134" s="253"/>
      <c r="AL134" s="253"/>
      <c r="AM134" s="253"/>
      <c r="AN134" s="253"/>
      <c r="AO134" s="253"/>
      <c r="AP134" s="256"/>
      <c r="AT134" s="256"/>
    </row>
    <row r="135" spans="1:46" ht="15" customHeight="1" x14ac:dyDescent="0.25">
      <c r="A135" s="297"/>
      <c r="B135" s="297"/>
      <c r="C135" s="297"/>
      <c r="H135" s="253" t="s">
        <v>388</v>
      </c>
      <c r="I135" s="253"/>
      <c r="J135" s="253"/>
      <c r="K135" s="253"/>
      <c r="L135" s="253"/>
      <c r="M135" s="253"/>
      <c r="N135" s="253"/>
      <c r="O135" s="253"/>
      <c r="P135" s="253" t="s">
        <v>2092</v>
      </c>
      <c r="Q135" s="253"/>
      <c r="R135" s="253"/>
      <c r="S135" s="253"/>
      <c r="T135" s="253"/>
      <c r="U135" s="253"/>
      <c r="V135" s="253"/>
      <c r="W135" s="253"/>
      <c r="AI135" s="253"/>
      <c r="AJ135" s="253"/>
      <c r="AK135" s="253"/>
      <c r="AL135" s="253"/>
      <c r="AM135" s="253"/>
      <c r="AN135" s="253"/>
      <c r="AO135" s="253"/>
      <c r="AP135" s="256"/>
      <c r="AT135" s="256"/>
    </row>
    <row r="136" spans="1:46" ht="15" customHeight="1" x14ac:dyDescent="0.25">
      <c r="A136" s="297"/>
      <c r="B136" s="297"/>
      <c r="C136" s="297"/>
      <c r="H136" s="253" t="s">
        <v>389</v>
      </c>
      <c r="I136" s="253"/>
      <c r="J136" s="253"/>
      <c r="K136" s="253"/>
      <c r="L136" s="253"/>
      <c r="M136" s="253"/>
      <c r="N136" s="253"/>
      <c r="O136" s="253"/>
      <c r="P136" s="253" t="s">
        <v>2090</v>
      </c>
      <c r="Q136" s="253"/>
      <c r="R136" s="253"/>
      <c r="S136" s="253"/>
      <c r="T136" s="253"/>
      <c r="U136" s="253"/>
      <c r="V136" s="253"/>
      <c r="W136" s="253"/>
      <c r="AI136" s="253"/>
      <c r="AJ136" s="253"/>
      <c r="AK136" s="253"/>
      <c r="AL136" s="253"/>
      <c r="AM136" s="253"/>
      <c r="AN136" s="253"/>
      <c r="AO136" s="253"/>
      <c r="AP136" s="256"/>
      <c r="AT136" s="256"/>
    </row>
    <row r="137" spans="1:46" ht="15" customHeight="1" x14ac:dyDescent="0.25">
      <c r="A137" s="297"/>
      <c r="B137" s="297"/>
      <c r="C137" s="297"/>
      <c r="H137" s="253" t="s">
        <v>390</v>
      </c>
      <c r="I137" s="253"/>
      <c r="J137" s="253"/>
      <c r="K137" s="253"/>
      <c r="L137" s="253"/>
      <c r="M137" s="253"/>
      <c r="N137" s="253"/>
      <c r="O137" s="253"/>
      <c r="P137" s="253" t="s">
        <v>2092</v>
      </c>
      <c r="Q137" s="253"/>
      <c r="R137" s="253"/>
      <c r="S137" s="253"/>
      <c r="T137" s="253"/>
      <c r="U137" s="253"/>
      <c r="V137" s="253"/>
      <c r="W137" s="253"/>
      <c r="AI137" s="253"/>
      <c r="AJ137" s="253"/>
      <c r="AK137" s="253"/>
      <c r="AL137" s="253"/>
      <c r="AM137" s="253"/>
      <c r="AN137" s="253"/>
      <c r="AO137" s="253"/>
      <c r="AP137" s="256"/>
      <c r="AT137" s="256"/>
    </row>
    <row r="138" spans="1:46" ht="15" customHeight="1" x14ac:dyDescent="0.25">
      <c r="A138" s="297"/>
      <c r="B138" s="297"/>
      <c r="C138" s="297"/>
      <c r="H138" s="253" t="s">
        <v>391</v>
      </c>
      <c r="I138" s="253"/>
      <c r="J138" s="253"/>
      <c r="K138" s="253"/>
      <c r="L138" s="253"/>
      <c r="M138" s="253"/>
      <c r="N138" s="253"/>
      <c r="O138" s="253"/>
      <c r="P138" s="253" t="s">
        <v>720</v>
      </c>
      <c r="Q138" s="253"/>
      <c r="R138" s="253"/>
      <c r="S138" s="253"/>
      <c r="T138" s="253"/>
      <c r="U138" s="253"/>
      <c r="V138" s="253"/>
      <c r="W138" s="253"/>
      <c r="AI138" s="253"/>
      <c r="AJ138" s="253"/>
      <c r="AK138" s="253"/>
      <c r="AL138" s="253"/>
      <c r="AM138" s="253"/>
      <c r="AN138" s="253"/>
      <c r="AO138" s="253"/>
      <c r="AP138" s="256"/>
      <c r="AT138" s="256"/>
    </row>
    <row r="139" spans="1:46" ht="15" customHeight="1" x14ac:dyDescent="0.25">
      <c r="A139" s="297"/>
      <c r="B139" s="297"/>
      <c r="C139" s="297"/>
      <c r="H139" s="253" t="s">
        <v>392</v>
      </c>
      <c r="I139" s="253"/>
      <c r="J139" s="253"/>
      <c r="K139" s="253"/>
      <c r="L139" s="253"/>
      <c r="M139" s="253"/>
      <c r="N139" s="253"/>
      <c r="O139" s="253"/>
      <c r="P139" s="253" t="s">
        <v>2094</v>
      </c>
      <c r="Q139" s="253"/>
      <c r="R139" s="253"/>
      <c r="S139" s="253"/>
      <c r="T139" s="253"/>
      <c r="U139" s="253"/>
      <c r="V139" s="253"/>
      <c r="W139" s="253"/>
      <c r="AI139" s="253"/>
      <c r="AJ139" s="253"/>
      <c r="AK139" s="253"/>
      <c r="AL139" s="253"/>
      <c r="AM139" s="253"/>
      <c r="AN139" s="253"/>
      <c r="AO139" s="253"/>
      <c r="AP139" s="256"/>
      <c r="AT139" s="256"/>
    </row>
    <row r="140" spans="1:46" ht="15" customHeight="1" x14ac:dyDescent="0.25">
      <c r="A140" s="297"/>
      <c r="B140" s="297"/>
      <c r="C140" s="297"/>
      <c r="H140" s="253" t="s">
        <v>394</v>
      </c>
      <c r="I140" s="253"/>
      <c r="J140" s="253"/>
      <c r="K140" s="253"/>
      <c r="L140" s="253"/>
      <c r="M140" s="253"/>
      <c r="N140" s="253"/>
      <c r="O140" s="253"/>
      <c r="P140" s="253" t="s">
        <v>2090</v>
      </c>
      <c r="Q140" s="253"/>
      <c r="R140" s="253"/>
      <c r="S140" s="253"/>
      <c r="T140" s="253"/>
      <c r="U140" s="253"/>
      <c r="V140" s="253"/>
      <c r="W140" s="253"/>
      <c r="AI140" s="253"/>
      <c r="AJ140" s="253"/>
      <c r="AK140" s="253"/>
      <c r="AL140" s="253"/>
      <c r="AM140" s="253"/>
      <c r="AN140" s="253"/>
      <c r="AO140" s="253"/>
      <c r="AP140" s="256"/>
      <c r="AT140" s="256"/>
    </row>
    <row r="141" spans="1:46" ht="15" customHeight="1" x14ac:dyDescent="0.25">
      <c r="A141" s="297"/>
      <c r="B141" s="297"/>
      <c r="C141" s="297"/>
      <c r="H141" s="253" t="s">
        <v>278</v>
      </c>
      <c r="I141" s="253"/>
      <c r="J141" s="253"/>
      <c r="K141" s="253"/>
      <c r="L141" s="253"/>
      <c r="M141" s="253"/>
      <c r="N141" s="253"/>
      <c r="O141" s="253"/>
      <c r="P141" s="253" t="s">
        <v>2092</v>
      </c>
      <c r="Q141" s="253"/>
      <c r="R141" s="253"/>
      <c r="S141" s="253"/>
      <c r="T141" s="253"/>
      <c r="U141" s="253"/>
      <c r="V141" s="253"/>
      <c r="W141" s="253"/>
      <c r="AI141" s="253"/>
      <c r="AJ141" s="253"/>
      <c r="AK141" s="253"/>
      <c r="AL141" s="253"/>
      <c r="AM141" s="253"/>
      <c r="AN141" s="253"/>
      <c r="AO141" s="253"/>
      <c r="AP141" s="256"/>
      <c r="AT141" s="256"/>
    </row>
    <row r="142" spans="1:46" ht="15" customHeight="1" x14ac:dyDescent="0.25">
      <c r="A142" s="297"/>
      <c r="B142" s="297"/>
      <c r="C142" s="297"/>
      <c r="H142" s="253" t="s">
        <v>395</v>
      </c>
      <c r="I142" s="253"/>
      <c r="J142" s="253"/>
      <c r="K142" s="253"/>
      <c r="L142" s="253"/>
      <c r="M142" s="253"/>
      <c r="N142" s="253"/>
      <c r="O142" s="253"/>
      <c r="P142" s="253" t="s">
        <v>2089</v>
      </c>
      <c r="Q142" s="253"/>
      <c r="R142" s="253"/>
      <c r="S142" s="253"/>
      <c r="T142" s="253"/>
      <c r="U142" s="253"/>
      <c r="V142" s="253"/>
      <c r="W142" s="253"/>
      <c r="AI142" s="253"/>
      <c r="AJ142" s="253"/>
      <c r="AK142" s="253"/>
      <c r="AL142" s="253"/>
      <c r="AM142" s="253"/>
      <c r="AN142" s="253"/>
      <c r="AO142" s="253"/>
      <c r="AP142" s="256"/>
      <c r="AT142" s="256"/>
    </row>
    <row r="143" spans="1:46" ht="15" customHeight="1" x14ac:dyDescent="0.25">
      <c r="A143" s="297"/>
      <c r="B143" s="297"/>
      <c r="C143" s="297"/>
      <c r="H143" s="253" t="s">
        <v>396</v>
      </c>
      <c r="I143" s="253"/>
      <c r="J143" s="253"/>
      <c r="K143" s="253"/>
      <c r="L143" s="253"/>
      <c r="M143" s="253"/>
      <c r="N143" s="253"/>
      <c r="O143" s="253"/>
      <c r="P143" s="253" t="s">
        <v>2089</v>
      </c>
      <c r="Q143" s="253"/>
      <c r="R143" s="253"/>
      <c r="S143" s="253"/>
      <c r="T143" s="253"/>
      <c r="U143" s="253"/>
      <c r="V143" s="253"/>
      <c r="W143" s="253"/>
      <c r="AI143" s="253"/>
      <c r="AJ143" s="253"/>
      <c r="AK143" s="253"/>
      <c r="AL143" s="253"/>
      <c r="AM143" s="253"/>
      <c r="AN143" s="253"/>
      <c r="AO143" s="253"/>
      <c r="AP143" s="256"/>
      <c r="AT143" s="256"/>
    </row>
    <row r="144" spans="1:46" ht="15" customHeight="1" x14ac:dyDescent="0.25">
      <c r="A144" s="297"/>
      <c r="B144" s="297"/>
      <c r="C144" s="297"/>
      <c r="H144" s="253" t="s">
        <v>397</v>
      </c>
      <c r="I144" s="253"/>
      <c r="J144" s="253"/>
      <c r="K144" s="253"/>
      <c r="L144" s="253"/>
      <c r="M144" s="253"/>
      <c r="N144" s="253"/>
      <c r="O144" s="253"/>
      <c r="P144" s="253" t="s">
        <v>2088</v>
      </c>
      <c r="Q144" s="253"/>
      <c r="R144" s="253"/>
      <c r="S144" s="253"/>
      <c r="T144" s="253"/>
      <c r="U144" s="253"/>
      <c r="V144" s="253"/>
      <c r="W144" s="253"/>
      <c r="AI144" s="253"/>
      <c r="AJ144" s="253"/>
      <c r="AK144" s="253"/>
      <c r="AL144" s="253"/>
      <c r="AM144" s="253"/>
      <c r="AN144" s="253"/>
      <c r="AO144" s="253"/>
      <c r="AP144" s="256"/>
      <c r="AT144" s="256"/>
    </row>
    <row r="145" spans="1:46" ht="15" customHeight="1" x14ac:dyDescent="0.25">
      <c r="A145" s="297"/>
      <c r="B145" s="297"/>
      <c r="C145" s="297"/>
      <c r="H145" s="253" t="s">
        <v>398</v>
      </c>
      <c r="I145" s="253"/>
      <c r="J145" s="253"/>
      <c r="K145" s="253"/>
      <c r="L145" s="253"/>
      <c r="M145" s="253"/>
      <c r="N145" s="253"/>
      <c r="O145" s="253"/>
      <c r="P145" s="253" t="s">
        <v>2091</v>
      </c>
      <c r="Q145" s="253"/>
      <c r="R145" s="253"/>
      <c r="S145" s="253"/>
      <c r="T145" s="253"/>
      <c r="U145" s="253"/>
      <c r="V145" s="253"/>
      <c r="W145" s="253"/>
      <c r="AI145" s="253"/>
      <c r="AJ145" s="253"/>
      <c r="AK145" s="253"/>
      <c r="AL145" s="253"/>
      <c r="AM145" s="253"/>
      <c r="AN145" s="253"/>
      <c r="AO145" s="253"/>
      <c r="AP145" s="256"/>
      <c r="AT145" s="256"/>
    </row>
    <row r="146" spans="1:46" ht="15" customHeight="1" x14ac:dyDescent="0.25">
      <c r="A146" s="297"/>
      <c r="B146" s="297"/>
      <c r="C146" s="297"/>
      <c r="H146" s="253" t="s">
        <v>399</v>
      </c>
      <c r="I146" s="253"/>
      <c r="J146" s="253"/>
      <c r="K146" s="253"/>
      <c r="L146" s="253"/>
      <c r="M146" s="253"/>
      <c r="N146" s="253"/>
      <c r="O146" s="253"/>
      <c r="P146" s="253" t="s">
        <v>2091</v>
      </c>
      <c r="Q146" s="253"/>
      <c r="R146" s="253"/>
      <c r="S146" s="253"/>
      <c r="T146" s="253"/>
      <c r="U146" s="253"/>
      <c r="V146" s="253"/>
      <c r="W146" s="253"/>
      <c r="AI146" s="253"/>
      <c r="AJ146" s="253"/>
      <c r="AK146" s="253"/>
      <c r="AL146" s="253"/>
      <c r="AM146" s="253"/>
      <c r="AN146" s="253"/>
      <c r="AO146" s="253"/>
      <c r="AP146" s="256"/>
      <c r="AT146" s="256"/>
    </row>
    <row r="147" spans="1:46" ht="15" customHeight="1" x14ac:dyDescent="0.25">
      <c r="A147" s="297"/>
      <c r="B147" s="297"/>
      <c r="C147" s="297"/>
      <c r="H147" s="253" t="s">
        <v>400</v>
      </c>
      <c r="I147" s="253"/>
      <c r="J147" s="253"/>
      <c r="K147" s="253"/>
      <c r="L147" s="253"/>
      <c r="M147" s="253"/>
      <c r="N147" s="253"/>
      <c r="O147" s="253"/>
      <c r="P147" s="253" t="s">
        <v>2094</v>
      </c>
      <c r="Q147" s="253"/>
      <c r="R147" s="253"/>
      <c r="S147" s="253"/>
      <c r="T147" s="253"/>
      <c r="U147" s="253"/>
      <c r="V147" s="253"/>
      <c r="W147" s="253"/>
      <c r="AI147" s="253"/>
      <c r="AJ147" s="253"/>
      <c r="AK147" s="253"/>
      <c r="AL147" s="253"/>
      <c r="AM147" s="253"/>
      <c r="AN147" s="253"/>
      <c r="AO147" s="253"/>
      <c r="AP147" s="256"/>
      <c r="AT147" s="256"/>
    </row>
    <row r="148" spans="1:46" ht="15" customHeight="1" x14ac:dyDescent="0.25">
      <c r="A148" s="297"/>
      <c r="B148" s="297"/>
      <c r="C148" s="297"/>
      <c r="H148" s="253" t="s">
        <v>401</v>
      </c>
      <c r="I148" s="253"/>
      <c r="J148" s="253"/>
      <c r="K148" s="253"/>
      <c r="L148" s="253"/>
      <c r="M148" s="253"/>
      <c r="N148" s="253"/>
      <c r="O148" s="253"/>
      <c r="P148" s="253" t="s">
        <v>2088</v>
      </c>
      <c r="Q148" s="253"/>
      <c r="R148" s="253"/>
      <c r="S148" s="253"/>
      <c r="T148" s="253"/>
      <c r="U148" s="253"/>
      <c r="V148" s="253"/>
      <c r="W148" s="253"/>
      <c r="AI148" s="253"/>
      <c r="AJ148" s="253"/>
      <c r="AK148" s="253"/>
      <c r="AL148" s="253"/>
      <c r="AM148" s="253"/>
      <c r="AN148" s="253"/>
      <c r="AO148" s="253"/>
      <c r="AP148" s="256"/>
      <c r="AT148" s="256"/>
    </row>
    <row r="149" spans="1:46" ht="15" customHeight="1" x14ac:dyDescent="0.25">
      <c r="A149" s="297"/>
      <c r="B149" s="297"/>
      <c r="C149" s="297"/>
      <c r="H149" s="253" t="s">
        <v>402</v>
      </c>
      <c r="I149" s="253"/>
      <c r="J149" s="253"/>
      <c r="K149" s="253"/>
      <c r="L149" s="253"/>
      <c r="M149" s="253"/>
      <c r="N149" s="253"/>
      <c r="O149" s="253"/>
      <c r="P149" s="253" t="s">
        <v>2091</v>
      </c>
      <c r="Q149" s="253"/>
      <c r="R149" s="253"/>
      <c r="S149" s="253"/>
      <c r="T149" s="253"/>
      <c r="U149" s="253"/>
      <c r="V149" s="253"/>
      <c r="W149" s="253"/>
      <c r="AI149" s="253"/>
      <c r="AJ149" s="253"/>
      <c r="AK149" s="253"/>
      <c r="AL149" s="253"/>
      <c r="AM149" s="253"/>
      <c r="AN149" s="253"/>
      <c r="AO149" s="253"/>
      <c r="AP149" s="256"/>
      <c r="AT149" s="256"/>
    </row>
    <row r="150" spans="1:46" ht="15" customHeight="1" x14ac:dyDescent="0.25">
      <c r="A150" s="297"/>
      <c r="B150" s="297"/>
      <c r="C150" s="297"/>
      <c r="H150" s="253" t="s">
        <v>403</v>
      </c>
      <c r="I150" s="253"/>
      <c r="J150" s="253"/>
      <c r="K150" s="253"/>
      <c r="L150" s="253"/>
      <c r="M150" s="253"/>
      <c r="N150" s="253"/>
      <c r="O150" s="253"/>
      <c r="P150" s="253" t="s">
        <v>2091</v>
      </c>
      <c r="Q150" s="253"/>
      <c r="R150" s="253"/>
      <c r="S150" s="253"/>
      <c r="T150" s="253"/>
      <c r="U150" s="253"/>
      <c r="V150" s="253"/>
      <c r="W150" s="253"/>
      <c r="AI150" s="253"/>
      <c r="AJ150" s="253"/>
      <c r="AK150" s="253"/>
      <c r="AL150" s="253"/>
      <c r="AM150" s="253"/>
      <c r="AN150" s="253"/>
      <c r="AO150" s="253"/>
      <c r="AP150" s="256"/>
      <c r="AT150" s="256"/>
    </row>
    <row r="151" spans="1:46" ht="15" customHeight="1" x14ac:dyDescent="0.25">
      <c r="A151" s="297"/>
      <c r="B151" s="297"/>
      <c r="C151" s="297"/>
      <c r="H151" s="253" t="s">
        <v>404</v>
      </c>
      <c r="I151" s="253"/>
      <c r="J151" s="253"/>
      <c r="K151" s="253"/>
      <c r="L151" s="253"/>
      <c r="M151" s="253"/>
      <c r="N151" s="253"/>
      <c r="O151" s="253"/>
      <c r="P151" s="253" t="s">
        <v>2090</v>
      </c>
      <c r="Q151" s="253"/>
      <c r="R151" s="253"/>
      <c r="S151" s="253"/>
      <c r="T151" s="253"/>
      <c r="U151" s="253"/>
      <c r="V151" s="253"/>
      <c r="W151" s="253"/>
      <c r="AI151" s="253"/>
      <c r="AJ151" s="253"/>
      <c r="AK151" s="253"/>
      <c r="AL151" s="253"/>
      <c r="AM151" s="253"/>
      <c r="AN151" s="253"/>
      <c r="AO151" s="253"/>
      <c r="AP151" s="256"/>
      <c r="AT151" s="256"/>
    </row>
    <row r="152" spans="1:46" ht="15" customHeight="1" x14ac:dyDescent="0.25">
      <c r="A152" s="297"/>
      <c r="B152" s="297"/>
      <c r="C152" s="297"/>
      <c r="H152" s="253" t="s">
        <v>405</v>
      </c>
      <c r="I152" s="253"/>
      <c r="J152" s="253"/>
      <c r="K152" s="253"/>
      <c r="L152" s="253"/>
      <c r="M152" s="253"/>
      <c r="N152" s="253"/>
      <c r="O152" s="253"/>
      <c r="P152" s="253" t="s">
        <v>2090</v>
      </c>
      <c r="Q152" s="253"/>
      <c r="R152" s="253"/>
      <c r="S152" s="253"/>
      <c r="T152" s="253"/>
      <c r="U152" s="253"/>
      <c r="V152" s="253"/>
      <c r="W152" s="253"/>
      <c r="AI152" s="253"/>
      <c r="AJ152" s="253"/>
      <c r="AK152" s="253"/>
      <c r="AL152" s="253"/>
      <c r="AM152" s="253"/>
      <c r="AN152" s="253"/>
      <c r="AO152" s="253"/>
      <c r="AP152" s="256"/>
      <c r="AT152" s="256"/>
    </row>
    <row r="153" spans="1:46" ht="15" customHeight="1" x14ac:dyDescent="0.25">
      <c r="A153" s="297"/>
      <c r="B153" s="297"/>
      <c r="C153" s="297"/>
      <c r="H153" s="253" t="s">
        <v>406</v>
      </c>
      <c r="I153" s="253"/>
      <c r="J153" s="253"/>
      <c r="K153" s="253"/>
      <c r="L153" s="253"/>
      <c r="M153" s="253"/>
      <c r="N153" s="253"/>
      <c r="O153" s="253"/>
      <c r="P153" s="253" t="s">
        <v>2091</v>
      </c>
      <c r="Q153" s="253"/>
      <c r="R153" s="253"/>
      <c r="S153" s="253"/>
      <c r="T153" s="253"/>
      <c r="U153" s="253"/>
      <c r="V153" s="253"/>
      <c r="W153" s="253"/>
      <c r="AI153" s="253"/>
      <c r="AJ153" s="253"/>
      <c r="AK153" s="253"/>
      <c r="AL153" s="253"/>
      <c r="AM153" s="253"/>
      <c r="AN153" s="253"/>
      <c r="AO153" s="253"/>
      <c r="AP153" s="256"/>
      <c r="AT153" s="256"/>
    </row>
    <row r="154" spans="1:46" ht="15" customHeight="1" x14ac:dyDescent="0.25">
      <c r="A154" s="297"/>
      <c r="B154" s="297"/>
      <c r="C154" s="297"/>
      <c r="H154" s="253" t="s">
        <v>407</v>
      </c>
      <c r="I154" s="253"/>
      <c r="J154" s="253"/>
      <c r="K154" s="253"/>
      <c r="L154" s="253"/>
      <c r="M154" s="253"/>
      <c r="N154" s="253"/>
      <c r="O154" s="253"/>
      <c r="P154" s="253" t="s">
        <v>2091</v>
      </c>
      <c r="Q154" s="253"/>
      <c r="R154" s="253"/>
      <c r="S154" s="253"/>
      <c r="T154" s="253"/>
      <c r="U154" s="253"/>
      <c r="V154" s="253"/>
      <c r="W154" s="253"/>
      <c r="AI154" s="253"/>
      <c r="AJ154" s="253"/>
      <c r="AK154" s="253"/>
      <c r="AL154" s="253"/>
      <c r="AM154" s="253"/>
      <c r="AN154" s="253"/>
      <c r="AO154" s="253"/>
      <c r="AP154" s="256"/>
      <c r="AT154" s="256"/>
    </row>
    <row r="155" spans="1:46" ht="15" customHeight="1" x14ac:dyDescent="0.25">
      <c r="A155" s="297"/>
      <c r="B155" s="297"/>
      <c r="C155" s="297"/>
      <c r="H155" s="253" t="s">
        <v>408</v>
      </c>
      <c r="I155" s="253"/>
      <c r="J155" s="253"/>
      <c r="K155" s="253"/>
      <c r="L155" s="253"/>
      <c r="M155" s="253"/>
      <c r="N155" s="253"/>
      <c r="O155" s="253"/>
      <c r="P155" s="253" t="s">
        <v>2092</v>
      </c>
      <c r="Q155" s="253"/>
      <c r="R155" s="253"/>
      <c r="S155" s="253"/>
      <c r="T155" s="253"/>
      <c r="U155" s="253"/>
      <c r="V155" s="253"/>
      <c r="W155" s="253"/>
      <c r="AI155" s="253"/>
      <c r="AJ155" s="253"/>
      <c r="AK155" s="253"/>
      <c r="AL155" s="253"/>
      <c r="AM155" s="253"/>
      <c r="AN155" s="253"/>
      <c r="AO155" s="253"/>
      <c r="AP155" s="256"/>
      <c r="AT155" s="256"/>
    </row>
    <row r="156" spans="1:46" ht="15" customHeight="1" x14ac:dyDescent="0.25">
      <c r="A156" s="297"/>
      <c r="B156" s="297"/>
      <c r="C156" s="297"/>
      <c r="H156" s="253" t="s">
        <v>409</v>
      </c>
      <c r="I156" s="253"/>
      <c r="J156" s="253"/>
      <c r="K156" s="253"/>
      <c r="L156" s="253"/>
      <c r="M156" s="253"/>
      <c r="N156" s="253"/>
      <c r="O156" s="253"/>
      <c r="P156" s="253" t="s">
        <v>2093</v>
      </c>
      <c r="Q156" s="253"/>
      <c r="R156" s="253"/>
      <c r="S156" s="253"/>
      <c r="T156" s="253"/>
      <c r="U156" s="253"/>
      <c r="V156" s="253"/>
      <c r="W156" s="253"/>
      <c r="AI156" s="253"/>
      <c r="AJ156" s="253"/>
      <c r="AK156" s="253"/>
      <c r="AL156" s="253"/>
      <c r="AM156" s="253"/>
      <c r="AN156" s="253"/>
      <c r="AO156" s="253"/>
      <c r="AP156" s="256"/>
      <c r="AT156" s="256"/>
    </row>
    <row r="157" spans="1:46" ht="15" customHeight="1" x14ac:dyDescent="0.25">
      <c r="A157" s="297"/>
      <c r="B157" s="297"/>
      <c r="C157" s="297"/>
      <c r="H157" s="253" t="s">
        <v>410</v>
      </c>
      <c r="I157" s="253"/>
      <c r="J157" s="253"/>
      <c r="K157" s="253"/>
      <c r="L157" s="253"/>
      <c r="M157" s="253"/>
      <c r="N157" s="253"/>
      <c r="O157" s="253"/>
      <c r="P157" s="253" t="s">
        <v>2094</v>
      </c>
      <c r="Q157" s="253"/>
      <c r="R157" s="253"/>
      <c r="S157" s="253"/>
      <c r="T157" s="253"/>
      <c r="U157" s="253"/>
      <c r="V157" s="253"/>
      <c r="W157" s="253"/>
      <c r="AI157" s="253"/>
      <c r="AJ157" s="253"/>
      <c r="AK157" s="253"/>
      <c r="AL157" s="253"/>
      <c r="AM157" s="253"/>
      <c r="AN157" s="253"/>
      <c r="AO157" s="253"/>
      <c r="AP157" s="256"/>
      <c r="AT157" s="256"/>
    </row>
    <row r="158" spans="1:46" ht="15" customHeight="1" x14ac:dyDescent="0.25">
      <c r="A158" s="297"/>
      <c r="B158" s="297"/>
      <c r="C158" s="297"/>
      <c r="H158" s="253" t="s">
        <v>411</v>
      </c>
      <c r="I158" s="253"/>
      <c r="J158" s="253"/>
      <c r="K158" s="253"/>
      <c r="L158" s="253"/>
      <c r="M158" s="253"/>
      <c r="N158" s="253"/>
      <c r="O158" s="253"/>
      <c r="P158" s="253" t="s">
        <v>2091</v>
      </c>
      <c r="Q158" s="253"/>
      <c r="R158" s="253"/>
      <c r="S158" s="253"/>
      <c r="T158" s="253"/>
      <c r="U158" s="253"/>
      <c r="V158" s="253"/>
      <c r="W158" s="253"/>
      <c r="AI158" s="253"/>
      <c r="AJ158" s="253"/>
      <c r="AK158" s="253"/>
      <c r="AL158" s="253"/>
      <c r="AM158" s="253"/>
      <c r="AN158" s="253"/>
      <c r="AO158" s="253"/>
      <c r="AP158" s="256"/>
      <c r="AT158" s="256"/>
    </row>
    <row r="159" spans="1:46" ht="15" customHeight="1" x14ac:dyDescent="0.25">
      <c r="A159" s="297"/>
      <c r="B159" s="297"/>
      <c r="C159" s="297"/>
      <c r="H159" s="253" t="s">
        <v>412</v>
      </c>
      <c r="I159" s="253"/>
      <c r="J159" s="253"/>
      <c r="K159" s="253"/>
      <c r="L159" s="253"/>
      <c r="M159" s="253"/>
      <c r="N159" s="253"/>
      <c r="O159" s="253"/>
      <c r="P159" s="253" t="s">
        <v>2091</v>
      </c>
      <c r="Q159" s="253"/>
      <c r="R159" s="253"/>
      <c r="S159" s="253"/>
      <c r="T159" s="253"/>
      <c r="U159" s="253"/>
      <c r="V159" s="253"/>
      <c r="W159" s="253"/>
      <c r="AI159" s="253"/>
      <c r="AJ159" s="253"/>
      <c r="AK159" s="253"/>
      <c r="AL159" s="253"/>
      <c r="AM159" s="253"/>
      <c r="AN159" s="253"/>
      <c r="AO159" s="253"/>
      <c r="AP159" s="256"/>
      <c r="AT159" s="256"/>
    </row>
    <row r="160" spans="1:46" ht="15" customHeight="1" x14ac:dyDescent="0.25">
      <c r="A160" s="297"/>
      <c r="B160" s="297"/>
      <c r="C160" s="297"/>
      <c r="H160" s="253" t="s">
        <v>413</v>
      </c>
      <c r="I160" s="253"/>
      <c r="J160" s="253"/>
      <c r="K160" s="253"/>
      <c r="L160" s="253"/>
      <c r="M160" s="253"/>
      <c r="N160" s="253"/>
      <c r="O160" s="253"/>
      <c r="P160" s="253" t="s">
        <v>2094</v>
      </c>
      <c r="Q160" s="253"/>
      <c r="R160" s="253"/>
      <c r="S160" s="253"/>
      <c r="T160" s="253"/>
      <c r="U160" s="253"/>
      <c r="V160" s="253"/>
      <c r="W160" s="253"/>
      <c r="AI160" s="253"/>
      <c r="AJ160" s="253"/>
      <c r="AK160" s="253"/>
      <c r="AL160" s="253"/>
      <c r="AM160" s="253"/>
      <c r="AN160" s="253"/>
      <c r="AO160" s="253"/>
      <c r="AP160" s="256"/>
      <c r="AT160" s="256"/>
    </row>
    <row r="161" spans="1:46" ht="15" customHeight="1" x14ac:dyDescent="0.25">
      <c r="A161" s="297"/>
      <c r="B161" s="297"/>
      <c r="C161" s="297"/>
      <c r="H161" s="253" t="s">
        <v>414</v>
      </c>
      <c r="I161" s="253"/>
      <c r="J161" s="253"/>
      <c r="K161" s="253"/>
      <c r="L161" s="253"/>
      <c r="M161" s="253"/>
      <c r="N161" s="253"/>
      <c r="O161" s="253"/>
      <c r="P161" s="253" t="s">
        <v>2089</v>
      </c>
      <c r="Q161" s="253"/>
      <c r="R161" s="253"/>
      <c r="S161" s="253"/>
      <c r="T161" s="253"/>
      <c r="U161" s="253"/>
      <c r="V161" s="253"/>
      <c r="W161" s="253"/>
      <c r="AI161" s="253"/>
      <c r="AJ161" s="253"/>
      <c r="AK161" s="253"/>
      <c r="AL161" s="253"/>
      <c r="AM161" s="253"/>
      <c r="AN161" s="253"/>
      <c r="AO161" s="253"/>
      <c r="AP161" s="256"/>
      <c r="AT161" s="256"/>
    </row>
    <row r="162" spans="1:46" ht="15" customHeight="1" x14ac:dyDescent="0.25">
      <c r="A162" s="297"/>
      <c r="B162" s="297"/>
      <c r="C162" s="297"/>
      <c r="H162" s="253" t="s">
        <v>415</v>
      </c>
      <c r="I162" s="253"/>
      <c r="J162" s="253"/>
      <c r="K162" s="253"/>
      <c r="L162" s="253"/>
      <c r="M162" s="253"/>
      <c r="N162" s="253"/>
      <c r="O162" s="253"/>
      <c r="P162" s="253" t="s">
        <v>2093</v>
      </c>
      <c r="Q162" s="253"/>
      <c r="R162" s="253"/>
      <c r="S162" s="253"/>
      <c r="T162" s="253"/>
      <c r="U162" s="253"/>
      <c r="V162" s="253"/>
      <c r="W162" s="253"/>
      <c r="AI162" s="253"/>
      <c r="AJ162" s="253"/>
      <c r="AK162" s="253"/>
      <c r="AL162" s="253"/>
      <c r="AM162" s="253"/>
      <c r="AN162" s="253"/>
      <c r="AO162" s="253"/>
      <c r="AP162" s="256"/>
      <c r="AT162" s="256"/>
    </row>
    <row r="163" spans="1:46" ht="15" customHeight="1" x14ac:dyDescent="0.25">
      <c r="A163" s="297"/>
      <c r="B163" s="297"/>
      <c r="C163" s="297"/>
      <c r="H163" s="253" t="s">
        <v>416</v>
      </c>
      <c r="I163" s="253"/>
      <c r="J163" s="253"/>
      <c r="K163" s="253"/>
      <c r="L163" s="253"/>
      <c r="M163" s="253"/>
      <c r="N163" s="253"/>
      <c r="O163" s="253"/>
      <c r="P163" s="253" t="s">
        <v>2094</v>
      </c>
      <c r="Q163" s="253"/>
      <c r="R163" s="253"/>
      <c r="S163" s="253"/>
      <c r="T163" s="253"/>
      <c r="U163" s="253"/>
      <c r="V163" s="253"/>
      <c r="W163" s="253"/>
      <c r="AI163" s="253"/>
      <c r="AJ163" s="253"/>
      <c r="AK163" s="253"/>
      <c r="AL163" s="253"/>
      <c r="AM163" s="253"/>
      <c r="AN163" s="253"/>
      <c r="AO163" s="253"/>
      <c r="AP163" s="256"/>
      <c r="AT163" s="256"/>
    </row>
    <row r="164" spans="1:46" ht="15" customHeight="1" x14ac:dyDescent="0.25">
      <c r="A164" s="297"/>
      <c r="B164" s="297"/>
      <c r="C164" s="297"/>
      <c r="H164" s="253" t="s">
        <v>417</v>
      </c>
      <c r="I164" s="253"/>
      <c r="J164" s="253"/>
      <c r="K164" s="253"/>
      <c r="L164" s="253"/>
      <c r="M164" s="253"/>
      <c r="N164" s="253"/>
      <c r="O164" s="253"/>
      <c r="P164" s="253" t="s">
        <v>2091</v>
      </c>
      <c r="Q164" s="253"/>
      <c r="R164" s="253"/>
      <c r="S164" s="253"/>
      <c r="T164" s="253"/>
      <c r="U164" s="253"/>
      <c r="V164" s="253"/>
      <c r="W164" s="253"/>
      <c r="AI164" s="253"/>
      <c r="AJ164" s="253"/>
      <c r="AK164" s="253"/>
      <c r="AL164" s="253"/>
      <c r="AM164" s="253"/>
      <c r="AN164" s="253"/>
      <c r="AO164" s="253"/>
      <c r="AP164" s="256"/>
      <c r="AT164" s="256"/>
    </row>
    <row r="165" spans="1:46" ht="15" customHeight="1" x14ac:dyDescent="0.25">
      <c r="A165" s="297"/>
      <c r="B165" s="297"/>
      <c r="C165" s="297"/>
      <c r="H165" s="253" t="s">
        <v>418</v>
      </c>
      <c r="I165" s="253"/>
      <c r="J165" s="253"/>
      <c r="K165" s="253"/>
      <c r="L165" s="253"/>
      <c r="M165" s="253"/>
      <c r="N165" s="253"/>
      <c r="O165" s="253"/>
      <c r="P165" s="253" t="s">
        <v>2090</v>
      </c>
      <c r="Q165" s="253"/>
      <c r="R165" s="253"/>
      <c r="S165" s="253"/>
      <c r="T165" s="253"/>
      <c r="U165" s="253"/>
      <c r="V165" s="253"/>
      <c r="W165" s="253"/>
      <c r="AI165" s="253"/>
      <c r="AJ165" s="253"/>
      <c r="AK165" s="253"/>
      <c r="AL165" s="253"/>
      <c r="AM165" s="253"/>
      <c r="AN165" s="253"/>
      <c r="AO165" s="253"/>
      <c r="AP165" s="256"/>
      <c r="AT165" s="256"/>
    </row>
    <row r="166" spans="1:46" ht="15" customHeight="1" x14ac:dyDescent="0.25">
      <c r="A166" s="297"/>
      <c r="B166" s="297"/>
      <c r="C166" s="297"/>
      <c r="H166" s="253" t="s">
        <v>419</v>
      </c>
      <c r="I166" s="253"/>
      <c r="J166" s="253"/>
      <c r="K166" s="253"/>
      <c r="L166" s="253"/>
      <c r="M166" s="253"/>
      <c r="N166" s="253"/>
      <c r="O166" s="253"/>
      <c r="P166" s="253" t="s">
        <v>2092</v>
      </c>
      <c r="Q166" s="253"/>
      <c r="R166" s="253"/>
      <c r="S166" s="253"/>
      <c r="T166" s="253"/>
      <c r="U166" s="253"/>
      <c r="V166" s="253"/>
      <c r="W166" s="253"/>
      <c r="AI166" s="253"/>
      <c r="AJ166" s="253"/>
      <c r="AK166" s="253"/>
      <c r="AL166" s="253"/>
      <c r="AM166" s="253"/>
      <c r="AN166" s="253"/>
      <c r="AO166" s="253"/>
      <c r="AP166" s="256"/>
      <c r="AT166" s="256"/>
    </row>
    <row r="167" spans="1:46" ht="15" customHeight="1" x14ac:dyDescent="0.25">
      <c r="A167" s="297"/>
      <c r="B167" s="297"/>
      <c r="C167" s="297"/>
      <c r="H167" s="253" t="s">
        <v>420</v>
      </c>
      <c r="I167" s="253"/>
      <c r="J167" s="253"/>
      <c r="K167" s="253"/>
      <c r="L167" s="253"/>
      <c r="M167" s="253"/>
      <c r="N167" s="253"/>
      <c r="O167" s="253"/>
      <c r="P167" s="253" t="s">
        <v>2091</v>
      </c>
      <c r="Q167" s="253"/>
      <c r="R167" s="253"/>
      <c r="S167" s="253"/>
      <c r="T167" s="253"/>
      <c r="U167" s="253"/>
      <c r="V167" s="253"/>
      <c r="W167" s="253"/>
      <c r="AI167" s="253"/>
      <c r="AJ167" s="253"/>
      <c r="AK167" s="253"/>
      <c r="AL167" s="253"/>
      <c r="AM167" s="253"/>
      <c r="AN167" s="253"/>
      <c r="AO167" s="253"/>
      <c r="AP167" s="256"/>
      <c r="AT167" s="256"/>
    </row>
    <row r="168" spans="1:46" ht="15" customHeight="1" x14ac:dyDescent="0.25">
      <c r="A168" s="297"/>
      <c r="B168" s="297"/>
      <c r="C168" s="297"/>
      <c r="H168" s="253" t="s">
        <v>421</v>
      </c>
      <c r="I168" s="253"/>
      <c r="J168" s="253"/>
      <c r="K168" s="253"/>
      <c r="L168" s="253"/>
      <c r="M168" s="253"/>
      <c r="N168" s="253"/>
      <c r="O168" s="253"/>
      <c r="P168" s="253" t="s">
        <v>2094</v>
      </c>
      <c r="Q168" s="253"/>
      <c r="R168" s="253"/>
      <c r="S168" s="253"/>
      <c r="T168" s="253"/>
      <c r="U168" s="253"/>
      <c r="V168" s="253"/>
      <c r="W168" s="253"/>
      <c r="AI168" s="253"/>
      <c r="AJ168" s="253"/>
      <c r="AK168" s="253"/>
      <c r="AL168" s="253"/>
      <c r="AM168" s="253"/>
      <c r="AN168" s="253"/>
      <c r="AO168" s="253"/>
      <c r="AP168" s="256"/>
      <c r="AT168" s="256"/>
    </row>
    <row r="169" spans="1:46" ht="15" customHeight="1" x14ac:dyDescent="0.25">
      <c r="A169" s="297"/>
      <c r="B169" s="297"/>
      <c r="C169" s="297"/>
      <c r="H169" s="253" t="s">
        <v>422</v>
      </c>
      <c r="I169" s="253"/>
      <c r="J169" s="253"/>
      <c r="K169" s="253"/>
      <c r="L169" s="253"/>
      <c r="M169" s="253"/>
      <c r="N169" s="253"/>
      <c r="O169" s="253"/>
      <c r="P169" s="253" t="s">
        <v>2090</v>
      </c>
      <c r="Q169" s="253"/>
      <c r="R169" s="253"/>
      <c r="S169" s="253"/>
      <c r="T169" s="253"/>
      <c r="U169" s="253"/>
      <c r="V169" s="253"/>
      <c r="W169" s="253"/>
      <c r="AI169" s="253"/>
      <c r="AJ169" s="253"/>
      <c r="AK169" s="253"/>
      <c r="AL169" s="253"/>
      <c r="AM169" s="253"/>
      <c r="AN169" s="253"/>
      <c r="AO169" s="253"/>
      <c r="AP169" s="256"/>
      <c r="AT169" s="256"/>
    </row>
    <row r="170" spans="1:46" ht="15" customHeight="1" x14ac:dyDescent="0.25">
      <c r="A170" s="297"/>
      <c r="B170" s="297"/>
      <c r="C170" s="297"/>
      <c r="H170" s="253" t="s">
        <v>423</v>
      </c>
      <c r="I170" s="253"/>
      <c r="J170" s="253"/>
      <c r="K170" s="253"/>
      <c r="L170" s="253"/>
      <c r="M170" s="253"/>
      <c r="N170" s="253"/>
      <c r="O170" s="253"/>
      <c r="P170" s="253" t="s">
        <v>2093</v>
      </c>
      <c r="Q170" s="253"/>
      <c r="R170" s="253"/>
      <c r="S170" s="253"/>
      <c r="T170" s="253"/>
      <c r="U170" s="253"/>
      <c r="V170" s="253"/>
      <c r="W170" s="253"/>
      <c r="AI170" s="253"/>
      <c r="AJ170" s="253"/>
      <c r="AK170" s="253"/>
      <c r="AL170" s="253"/>
      <c r="AM170" s="253"/>
      <c r="AN170" s="253"/>
      <c r="AO170" s="253"/>
      <c r="AP170" s="256"/>
      <c r="AT170" s="256"/>
    </row>
    <row r="171" spans="1:46" ht="15" customHeight="1" x14ac:dyDescent="0.25">
      <c r="A171" s="297"/>
      <c r="B171" s="297"/>
      <c r="C171" s="297"/>
      <c r="H171" s="253" t="s">
        <v>424</v>
      </c>
      <c r="I171" s="253"/>
      <c r="J171" s="253"/>
      <c r="K171" s="253"/>
      <c r="L171" s="253"/>
      <c r="M171" s="253"/>
      <c r="N171" s="253"/>
      <c r="O171" s="253"/>
      <c r="P171" s="253" t="s">
        <v>2094</v>
      </c>
      <c r="Q171" s="253"/>
      <c r="R171" s="253"/>
      <c r="S171" s="253"/>
      <c r="T171" s="253"/>
      <c r="U171" s="253"/>
      <c r="V171" s="253"/>
      <c r="W171" s="253"/>
      <c r="AI171" s="253"/>
      <c r="AJ171" s="253"/>
      <c r="AK171" s="253"/>
      <c r="AL171" s="253"/>
      <c r="AM171" s="253"/>
      <c r="AN171" s="253"/>
      <c r="AO171" s="253"/>
      <c r="AP171" s="256"/>
      <c r="AT171" s="256"/>
    </row>
    <row r="172" spans="1:46" ht="15" customHeight="1" x14ac:dyDescent="0.25">
      <c r="A172" s="297"/>
      <c r="B172" s="297"/>
      <c r="C172" s="297"/>
      <c r="H172" s="253" t="s">
        <v>425</v>
      </c>
      <c r="I172" s="253"/>
      <c r="J172" s="253"/>
      <c r="K172" s="253"/>
      <c r="L172" s="253"/>
      <c r="M172" s="253"/>
      <c r="N172" s="253"/>
      <c r="O172" s="253"/>
      <c r="P172" s="253" t="s">
        <v>2093</v>
      </c>
      <c r="Q172" s="253"/>
      <c r="R172" s="253"/>
      <c r="S172" s="253"/>
      <c r="T172" s="253"/>
      <c r="U172" s="253"/>
      <c r="V172" s="253"/>
      <c r="W172" s="253"/>
      <c r="AI172" s="253"/>
      <c r="AJ172" s="253"/>
      <c r="AK172" s="253"/>
      <c r="AL172" s="253"/>
      <c r="AM172" s="253"/>
      <c r="AN172" s="253"/>
      <c r="AO172" s="253"/>
      <c r="AP172" s="256"/>
      <c r="AT172" s="256"/>
    </row>
    <row r="173" spans="1:46" ht="15" customHeight="1" x14ac:dyDescent="0.25">
      <c r="A173" s="297"/>
      <c r="B173" s="297"/>
      <c r="C173" s="297"/>
      <c r="H173" s="253" t="s">
        <v>426</v>
      </c>
      <c r="I173" s="253"/>
      <c r="J173" s="253"/>
      <c r="K173" s="253"/>
      <c r="L173" s="253"/>
      <c r="M173" s="253"/>
      <c r="N173" s="253"/>
      <c r="O173" s="253"/>
      <c r="P173" s="253" t="s">
        <v>2091</v>
      </c>
      <c r="Q173" s="253"/>
      <c r="R173" s="253"/>
      <c r="S173" s="253"/>
      <c r="T173" s="253"/>
      <c r="U173" s="253"/>
      <c r="V173" s="253"/>
      <c r="W173" s="253"/>
      <c r="AI173" s="253"/>
      <c r="AJ173" s="253"/>
      <c r="AK173" s="253"/>
      <c r="AL173" s="253"/>
      <c r="AM173" s="253"/>
      <c r="AN173" s="253"/>
      <c r="AO173" s="253"/>
      <c r="AP173" s="256"/>
      <c r="AT173" s="256"/>
    </row>
    <row r="174" spans="1:46" ht="15" customHeight="1" x14ac:dyDescent="0.25">
      <c r="A174" s="297"/>
      <c r="B174" s="297"/>
      <c r="C174" s="297"/>
      <c r="H174" s="253" t="s">
        <v>427</v>
      </c>
      <c r="I174" s="253"/>
      <c r="J174" s="253"/>
      <c r="K174" s="253"/>
      <c r="L174" s="253"/>
      <c r="M174" s="253"/>
      <c r="N174" s="253"/>
      <c r="O174" s="253"/>
      <c r="P174" s="253" t="s">
        <v>2092</v>
      </c>
      <c r="Q174" s="253"/>
      <c r="R174" s="253"/>
      <c r="S174" s="253"/>
      <c r="T174" s="253"/>
      <c r="U174" s="253"/>
      <c r="V174" s="253"/>
      <c r="W174" s="253"/>
      <c r="AI174" s="253"/>
      <c r="AJ174" s="253"/>
      <c r="AK174" s="253"/>
      <c r="AL174" s="253"/>
      <c r="AM174" s="253"/>
      <c r="AN174" s="253"/>
      <c r="AO174" s="253"/>
      <c r="AP174" s="256"/>
      <c r="AT174" s="256"/>
    </row>
    <row r="175" spans="1:46" ht="15" customHeight="1" x14ac:dyDescent="0.25">
      <c r="A175" s="297"/>
      <c r="B175" s="297"/>
      <c r="C175" s="297"/>
      <c r="H175" s="253" t="s">
        <v>428</v>
      </c>
      <c r="I175" s="253"/>
      <c r="J175" s="253"/>
      <c r="K175" s="253"/>
      <c r="L175" s="253"/>
      <c r="M175" s="253"/>
      <c r="N175" s="253"/>
      <c r="O175" s="253"/>
      <c r="P175" s="253" t="s">
        <v>2091</v>
      </c>
      <c r="Q175" s="253"/>
      <c r="R175" s="253"/>
      <c r="S175" s="253"/>
      <c r="T175" s="253"/>
      <c r="U175" s="253"/>
      <c r="V175" s="253"/>
      <c r="W175" s="253"/>
      <c r="AI175" s="253"/>
      <c r="AJ175" s="253"/>
      <c r="AK175" s="253"/>
      <c r="AL175" s="253"/>
      <c r="AM175" s="253"/>
      <c r="AN175" s="253"/>
      <c r="AO175" s="253"/>
      <c r="AP175" s="256"/>
      <c r="AT175" s="256"/>
    </row>
    <row r="176" spans="1:46" ht="15" customHeight="1" x14ac:dyDescent="0.25">
      <c r="A176" s="297"/>
      <c r="B176" s="297"/>
      <c r="C176" s="297"/>
      <c r="H176" s="253" t="s">
        <v>429</v>
      </c>
      <c r="I176" s="253"/>
      <c r="J176" s="253"/>
      <c r="K176" s="253"/>
      <c r="L176" s="253"/>
      <c r="M176" s="253"/>
      <c r="N176" s="253"/>
      <c r="O176" s="253"/>
      <c r="P176" s="253" t="s">
        <v>720</v>
      </c>
      <c r="Q176" s="253"/>
      <c r="R176" s="253"/>
      <c r="S176" s="253"/>
      <c r="T176" s="253"/>
      <c r="U176" s="253"/>
      <c r="V176" s="253"/>
      <c r="W176" s="253"/>
      <c r="AI176" s="253"/>
      <c r="AJ176" s="253"/>
      <c r="AK176" s="253"/>
      <c r="AL176" s="253"/>
      <c r="AM176" s="253"/>
      <c r="AN176" s="253"/>
      <c r="AO176" s="253"/>
      <c r="AP176" s="256"/>
      <c r="AT176" s="256"/>
    </row>
    <row r="177" spans="1:46" ht="15" customHeight="1" x14ac:dyDescent="0.25">
      <c r="A177" s="297"/>
      <c r="B177" s="297"/>
      <c r="C177" s="297"/>
      <c r="H177" s="253" t="s">
        <v>430</v>
      </c>
      <c r="I177" s="253"/>
      <c r="J177" s="253"/>
      <c r="K177" s="253"/>
      <c r="L177" s="253"/>
      <c r="M177" s="253"/>
      <c r="N177" s="253"/>
      <c r="O177" s="253"/>
      <c r="P177" s="253" t="s">
        <v>2087</v>
      </c>
      <c r="Q177" s="253"/>
      <c r="R177" s="253"/>
      <c r="S177" s="253"/>
      <c r="T177" s="253"/>
      <c r="U177" s="253"/>
      <c r="V177" s="253"/>
      <c r="W177" s="253"/>
      <c r="AI177" s="253"/>
      <c r="AJ177" s="253"/>
      <c r="AK177" s="253"/>
      <c r="AL177" s="253"/>
      <c r="AM177" s="253"/>
      <c r="AN177" s="253"/>
      <c r="AO177" s="253"/>
      <c r="AP177" s="256"/>
      <c r="AT177" s="256"/>
    </row>
    <row r="178" spans="1:46" ht="15" customHeight="1" x14ac:dyDescent="0.25">
      <c r="A178" s="297"/>
      <c r="B178" s="297"/>
      <c r="C178" s="297"/>
      <c r="H178" s="253" t="s">
        <v>431</v>
      </c>
      <c r="I178" s="253"/>
      <c r="J178" s="253"/>
      <c r="K178" s="253"/>
      <c r="L178" s="253"/>
      <c r="M178" s="253"/>
      <c r="N178" s="253"/>
      <c r="O178" s="253"/>
      <c r="P178" s="253" t="s">
        <v>2092</v>
      </c>
      <c r="Q178" s="253"/>
      <c r="R178" s="253"/>
      <c r="S178" s="253"/>
      <c r="T178" s="253"/>
      <c r="U178" s="253"/>
      <c r="V178" s="253"/>
      <c r="W178" s="253"/>
      <c r="AI178" s="253"/>
      <c r="AJ178" s="253"/>
      <c r="AK178" s="253"/>
      <c r="AL178" s="253"/>
      <c r="AM178" s="253"/>
      <c r="AN178" s="253"/>
      <c r="AO178" s="253"/>
      <c r="AP178" s="256"/>
      <c r="AT178" s="256"/>
    </row>
    <row r="179" spans="1:46" ht="15" customHeight="1" x14ac:dyDescent="0.25">
      <c r="A179" s="297"/>
      <c r="B179" s="297"/>
      <c r="C179" s="297"/>
      <c r="H179" s="253" t="s">
        <v>432</v>
      </c>
      <c r="I179" s="253"/>
      <c r="J179" s="253"/>
      <c r="K179" s="253"/>
      <c r="L179" s="253"/>
      <c r="M179" s="253"/>
      <c r="N179" s="253"/>
      <c r="O179" s="253"/>
      <c r="P179" s="253" t="s">
        <v>2092</v>
      </c>
      <c r="Q179" s="253"/>
      <c r="R179" s="253"/>
      <c r="S179" s="253"/>
      <c r="T179" s="253"/>
      <c r="U179" s="253"/>
      <c r="V179" s="253"/>
      <c r="W179" s="253"/>
      <c r="AI179" s="253"/>
      <c r="AJ179" s="253"/>
      <c r="AK179" s="253"/>
      <c r="AL179" s="253"/>
      <c r="AM179" s="253"/>
      <c r="AN179" s="253"/>
      <c r="AO179" s="253"/>
      <c r="AP179" s="256"/>
      <c r="AT179" s="256"/>
    </row>
    <row r="180" spans="1:46" ht="15" customHeight="1" x14ac:dyDescent="0.25">
      <c r="A180" s="297"/>
      <c r="B180" s="297"/>
      <c r="C180" s="297"/>
      <c r="H180" s="253" t="s">
        <v>433</v>
      </c>
      <c r="I180" s="253"/>
      <c r="J180" s="253"/>
      <c r="K180" s="253"/>
      <c r="L180" s="253"/>
      <c r="M180" s="253"/>
      <c r="N180" s="253"/>
      <c r="O180" s="253"/>
      <c r="P180" s="253" t="s">
        <v>2089</v>
      </c>
      <c r="Q180" s="253"/>
      <c r="R180" s="253"/>
      <c r="S180" s="253"/>
      <c r="T180" s="253"/>
      <c r="U180" s="253"/>
      <c r="V180" s="253"/>
      <c r="W180" s="253"/>
      <c r="AI180" s="253"/>
      <c r="AJ180" s="253"/>
      <c r="AK180" s="253"/>
      <c r="AL180" s="253"/>
      <c r="AM180" s="253"/>
      <c r="AN180" s="253"/>
      <c r="AO180" s="253"/>
      <c r="AP180" s="256"/>
      <c r="AT180" s="256"/>
    </row>
    <row r="181" spans="1:46" ht="15" customHeight="1" x14ac:dyDescent="0.25">
      <c r="A181" s="297"/>
      <c r="B181" s="297"/>
      <c r="C181" s="297"/>
      <c r="H181" s="253" t="s">
        <v>434</v>
      </c>
      <c r="I181" s="253"/>
      <c r="J181" s="253"/>
      <c r="K181" s="253"/>
      <c r="L181" s="253"/>
      <c r="M181" s="253"/>
      <c r="N181" s="253"/>
      <c r="O181" s="253"/>
      <c r="P181" s="253" t="s">
        <v>2089</v>
      </c>
      <c r="Q181" s="253"/>
      <c r="R181" s="253"/>
      <c r="S181" s="253"/>
      <c r="T181" s="253"/>
      <c r="U181" s="253"/>
      <c r="V181" s="253"/>
      <c r="W181" s="253"/>
      <c r="AI181" s="253"/>
      <c r="AJ181" s="253"/>
      <c r="AK181" s="253"/>
      <c r="AL181" s="253"/>
      <c r="AM181" s="253"/>
      <c r="AN181" s="253"/>
      <c r="AO181" s="253"/>
      <c r="AP181" s="256"/>
      <c r="AT181" s="256"/>
    </row>
    <row r="182" spans="1:46" ht="15" customHeight="1" x14ac:dyDescent="0.25">
      <c r="A182" s="297"/>
      <c r="B182" s="297"/>
      <c r="C182" s="297"/>
      <c r="H182" s="253" t="s">
        <v>435</v>
      </c>
      <c r="I182" s="253"/>
      <c r="J182" s="253"/>
      <c r="K182" s="253"/>
      <c r="L182" s="253"/>
      <c r="M182" s="253"/>
      <c r="N182" s="253"/>
      <c r="O182" s="253"/>
      <c r="P182" s="253" t="s">
        <v>2091</v>
      </c>
      <c r="Q182" s="253"/>
      <c r="R182" s="253"/>
      <c r="S182" s="253"/>
      <c r="T182" s="253"/>
      <c r="U182" s="253"/>
      <c r="V182" s="253"/>
      <c r="W182" s="253"/>
      <c r="AI182" s="253"/>
      <c r="AJ182" s="253"/>
      <c r="AK182" s="253"/>
      <c r="AL182" s="253"/>
      <c r="AM182" s="253"/>
      <c r="AN182" s="253"/>
      <c r="AO182" s="253"/>
      <c r="AP182" s="256"/>
      <c r="AT182" s="256"/>
    </row>
    <row r="183" spans="1:46" ht="15" customHeight="1" x14ac:dyDescent="0.25">
      <c r="A183" s="297"/>
      <c r="B183" s="297"/>
      <c r="C183" s="297"/>
      <c r="H183" s="253" t="s">
        <v>436</v>
      </c>
      <c r="I183" s="253"/>
      <c r="J183" s="253"/>
      <c r="K183" s="253"/>
      <c r="L183" s="253"/>
      <c r="M183" s="253"/>
      <c r="N183" s="253"/>
      <c r="O183" s="253"/>
      <c r="P183" s="253" t="s">
        <v>2088</v>
      </c>
      <c r="Q183" s="253"/>
      <c r="R183" s="253"/>
      <c r="S183" s="253"/>
      <c r="T183" s="253"/>
      <c r="U183" s="253"/>
      <c r="V183" s="253"/>
      <c r="W183" s="253"/>
      <c r="AI183" s="253"/>
      <c r="AJ183" s="253"/>
      <c r="AK183" s="253"/>
      <c r="AL183" s="253"/>
      <c r="AM183" s="253"/>
      <c r="AN183" s="253"/>
      <c r="AO183" s="253"/>
      <c r="AP183" s="256"/>
      <c r="AT183" s="256"/>
    </row>
    <row r="184" spans="1:46" ht="15" customHeight="1" x14ac:dyDescent="0.25">
      <c r="A184" s="297"/>
      <c r="B184" s="297"/>
      <c r="C184" s="297"/>
      <c r="H184" s="253" t="s">
        <v>437</v>
      </c>
      <c r="I184" s="253"/>
      <c r="J184" s="253"/>
      <c r="K184" s="253"/>
      <c r="L184" s="253"/>
      <c r="M184" s="253"/>
      <c r="N184" s="253"/>
      <c r="O184" s="253"/>
      <c r="P184" s="253" t="s">
        <v>2091</v>
      </c>
      <c r="Q184" s="253"/>
      <c r="R184" s="253"/>
      <c r="S184" s="253"/>
      <c r="T184" s="253"/>
      <c r="U184" s="253"/>
      <c r="V184" s="253"/>
      <c r="W184" s="253"/>
      <c r="AI184" s="253"/>
      <c r="AJ184" s="253"/>
      <c r="AK184" s="253"/>
      <c r="AL184" s="253"/>
      <c r="AM184" s="253"/>
      <c r="AN184" s="253"/>
      <c r="AO184" s="253"/>
      <c r="AP184" s="256"/>
      <c r="AT184" s="256"/>
    </row>
    <row r="185" spans="1:46" ht="15" customHeight="1" x14ac:dyDescent="0.25">
      <c r="A185" s="297"/>
      <c r="B185" s="297"/>
      <c r="C185" s="297"/>
      <c r="H185" s="253" t="s">
        <v>438</v>
      </c>
      <c r="I185" s="253"/>
      <c r="J185" s="253"/>
      <c r="K185" s="253"/>
      <c r="L185" s="253"/>
      <c r="M185" s="253"/>
      <c r="N185" s="253"/>
      <c r="O185" s="253"/>
      <c r="P185" s="253" t="s">
        <v>2091</v>
      </c>
      <c r="Q185" s="253"/>
      <c r="R185" s="253"/>
      <c r="S185" s="253"/>
      <c r="T185" s="253"/>
      <c r="U185" s="253"/>
      <c r="V185" s="253"/>
      <c r="W185" s="253"/>
      <c r="AI185" s="253"/>
      <c r="AJ185" s="253"/>
      <c r="AK185" s="253"/>
      <c r="AL185" s="253"/>
      <c r="AM185" s="253"/>
      <c r="AN185" s="253"/>
      <c r="AO185" s="253"/>
      <c r="AP185" s="256"/>
      <c r="AT185" s="256"/>
    </row>
    <row r="186" spans="1:46" ht="15" customHeight="1" x14ac:dyDescent="0.25">
      <c r="A186" s="297"/>
      <c r="B186" s="297"/>
      <c r="C186" s="297"/>
      <c r="H186" s="253" t="s">
        <v>439</v>
      </c>
      <c r="I186" s="253"/>
      <c r="J186" s="253"/>
      <c r="K186" s="253"/>
      <c r="L186" s="253"/>
      <c r="M186" s="253"/>
      <c r="N186" s="253"/>
      <c r="O186" s="253"/>
      <c r="P186" s="253" t="s">
        <v>2091</v>
      </c>
      <c r="Q186" s="253"/>
      <c r="R186" s="253"/>
      <c r="S186" s="253"/>
      <c r="T186" s="253"/>
      <c r="U186" s="253"/>
      <c r="V186" s="253"/>
      <c r="W186" s="253"/>
      <c r="AI186" s="253"/>
      <c r="AJ186" s="253"/>
      <c r="AK186" s="253"/>
      <c r="AL186" s="253"/>
      <c r="AM186" s="253"/>
      <c r="AN186" s="253"/>
      <c r="AO186" s="253"/>
      <c r="AP186" s="256"/>
      <c r="AT186" s="256"/>
    </row>
    <row r="187" spans="1:46" ht="15" customHeight="1" x14ac:dyDescent="0.25">
      <c r="A187" s="297"/>
      <c r="B187" s="297"/>
      <c r="C187" s="297"/>
      <c r="H187" s="253" t="s">
        <v>440</v>
      </c>
      <c r="I187" s="253"/>
      <c r="J187" s="253"/>
      <c r="K187" s="253"/>
      <c r="L187" s="253"/>
      <c r="M187" s="253"/>
      <c r="N187" s="253"/>
      <c r="O187" s="253"/>
      <c r="P187" s="253" t="s">
        <v>2090</v>
      </c>
      <c r="Q187" s="253"/>
      <c r="R187" s="253"/>
      <c r="S187" s="253"/>
      <c r="T187" s="253"/>
      <c r="U187" s="253"/>
      <c r="V187" s="253"/>
      <c r="W187" s="253"/>
      <c r="AI187" s="253"/>
      <c r="AJ187" s="253"/>
      <c r="AK187" s="253"/>
      <c r="AL187" s="253"/>
      <c r="AM187" s="253"/>
      <c r="AN187" s="253"/>
      <c r="AO187" s="253"/>
      <c r="AP187" s="256"/>
      <c r="AT187" s="256"/>
    </row>
    <row r="188" spans="1:46" ht="15" customHeight="1" x14ac:dyDescent="0.25">
      <c r="A188" s="297"/>
      <c r="B188" s="297"/>
      <c r="C188" s="297"/>
      <c r="H188" s="253" t="s">
        <v>441</v>
      </c>
      <c r="I188" s="253"/>
      <c r="J188" s="253"/>
      <c r="K188" s="253"/>
      <c r="L188" s="253"/>
      <c r="M188" s="253"/>
      <c r="N188" s="253"/>
      <c r="O188" s="253"/>
      <c r="P188" s="253" t="s">
        <v>2091</v>
      </c>
      <c r="Q188" s="253"/>
      <c r="R188" s="253"/>
      <c r="S188" s="253"/>
      <c r="T188" s="253"/>
      <c r="U188" s="253"/>
      <c r="V188" s="253"/>
      <c r="W188" s="253"/>
      <c r="AI188" s="253"/>
      <c r="AJ188" s="253"/>
      <c r="AK188" s="253"/>
      <c r="AL188" s="253"/>
      <c r="AM188" s="253"/>
      <c r="AN188" s="253"/>
      <c r="AO188" s="253"/>
      <c r="AP188" s="256"/>
      <c r="AT188" s="256"/>
    </row>
    <row r="189" spans="1:46" ht="15" customHeight="1" x14ac:dyDescent="0.25">
      <c r="A189" s="297"/>
      <c r="B189" s="297"/>
      <c r="C189" s="297"/>
      <c r="H189" s="253" t="s">
        <v>442</v>
      </c>
      <c r="I189" s="253"/>
      <c r="J189" s="253"/>
      <c r="K189" s="253"/>
      <c r="L189" s="253"/>
      <c r="M189" s="253"/>
      <c r="N189" s="253"/>
      <c r="O189" s="253"/>
      <c r="P189" s="253" t="s">
        <v>2091</v>
      </c>
      <c r="Q189" s="253"/>
      <c r="R189" s="253"/>
      <c r="S189" s="253"/>
      <c r="T189" s="253"/>
      <c r="U189" s="253"/>
      <c r="V189" s="253"/>
      <c r="W189" s="253"/>
      <c r="AI189" s="253"/>
      <c r="AJ189" s="253"/>
      <c r="AK189" s="253"/>
      <c r="AL189" s="253"/>
      <c r="AM189" s="253"/>
      <c r="AN189" s="253"/>
      <c r="AO189" s="253"/>
      <c r="AP189" s="256"/>
      <c r="AT189" s="256"/>
    </row>
    <row r="190" spans="1:46" ht="15" customHeight="1" x14ac:dyDescent="0.25">
      <c r="A190" s="297"/>
      <c r="B190" s="297"/>
      <c r="C190" s="297"/>
      <c r="H190" s="253" t="s">
        <v>443</v>
      </c>
      <c r="I190" s="253"/>
      <c r="J190" s="253"/>
      <c r="K190" s="253"/>
      <c r="L190" s="253"/>
      <c r="M190" s="253"/>
      <c r="N190" s="253"/>
      <c r="O190" s="253"/>
      <c r="P190" s="253" t="s">
        <v>2087</v>
      </c>
      <c r="Q190" s="253"/>
      <c r="R190" s="253"/>
      <c r="S190" s="253"/>
      <c r="T190" s="253"/>
      <c r="U190" s="253"/>
      <c r="V190" s="253"/>
      <c r="W190" s="253"/>
      <c r="AI190" s="253"/>
      <c r="AJ190" s="253"/>
      <c r="AK190" s="253"/>
      <c r="AL190" s="253"/>
      <c r="AM190" s="253"/>
      <c r="AN190" s="253"/>
      <c r="AO190" s="253"/>
      <c r="AP190" s="256"/>
      <c r="AT190" s="256"/>
    </row>
    <row r="191" spans="1:46" ht="15" customHeight="1" x14ac:dyDescent="0.25">
      <c r="A191" s="297"/>
      <c r="B191" s="297"/>
      <c r="C191" s="297"/>
      <c r="H191" s="253" t="s">
        <v>444</v>
      </c>
      <c r="I191" s="253"/>
      <c r="J191" s="253"/>
      <c r="K191" s="253"/>
      <c r="L191" s="253"/>
      <c r="M191" s="253"/>
      <c r="N191" s="253"/>
      <c r="O191" s="253"/>
      <c r="P191" s="253" t="s">
        <v>2094</v>
      </c>
      <c r="Q191" s="253"/>
      <c r="R191" s="253"/>
      <c r="S191" s="253"/>
      <c r="T191" s="253"/>
      <c r="U191" s="253"/>
      <c r="V191" s="253"/>
      <c r="W191" s="253"/>
      <c r="AI191" s="253"/>
      <c r="AJ191" s="253"/>
      <c r="AK191" s="253"/>
      <c r="AL191" s="253"/>
      <c r="AM191" s="253"/>
      <c r="AN191" s="253"/>
      <c r="AO191" s="253"/>
      <c r="AP191" s="256"/>
      <c r="AT191" s="256"/>
    </row>
    <row r="192" spans="1:46" ht="15" customHeight="1" x14ac:dyDescent="0.25">
      <c r="A192" s="297"/>
      <c r="B192" s="297"/>
      <c r="C192" s="297"/>
      <c r="H192" s="253" t="s">
        <v>445</v>
      </c>
      <c r="I192" s="253"/>
      <c r="J192" s="253"/>
      <c r="K192" s="253"/>
      <c r="L192" s="253"/>
      <c r="M192" s="253"/>
      <c r="N192" s="253"/>
      <c r="O192" s="253"/>
      <c r="P192" s="253" t="s">
        <v>2088</v>
      </c>
      <c r="Q192" s="253"/>
      <c r="R192" s="253"/>
      <c r="S192" s="253"/>
      <c r="T192" s="253"/>
      <c r="U192" s="253"/>
      <c r="V192" s="253"/>
      <c r="W192" s="253"/>
      <c r="AI192" s="253"/>
      <c r="AJ192" s="253"/>
      <c r="AK192" s="253"/>
      <c r="AL192" s="253"/>
      <c r="AM192" s="253"/>
      <c r="AN192" s="253"/>
      <c r="AO192" s="253"/>
      <c r="AP192" s="256"/>
      <c r="AT192" s="256"/>
    </row>
    <row r="193" spans="1:46" ht="15" customHeight="1" x14ac:dyDescent="0.25">
      <c r="A193" s="297"/>
      <c r="B193" s="297"/>
      <c r="C193" s="297"/>
      <c r="H193" s="253" t="s">
        <v>446</v>
      </c>
      <c r="I193" s="253"/>
      <c r="J193" s="253"/>
      <c r="K193" s="253"/>
      <c r="L193" s="253"/>
      <c r="M193" s="253"/>
      <c r="N193" s="253"/>
      <c r="O193" s="253"/>
      <c r="P193" s="253" t="s">
        <v>2091</v>
      </c>
      <c r="Q193" s="253"/>
      <c r="R193" s="253"/>
      <c r="S193" s="253"/>
      <c r="T193" s="253"/>
      <c r="U193" s="253"/>
      <c r="V193" s="253"/>
      <c r="W193" s="253"/>
      <c r="AI193" s="253"/>
      <c r="AJ193" s="253"/>
      <c r="AK193" s="253"/>
      <c r="AL193" s="253"/>
      <c r="AM193" s="253"/>
      <c r="AN193" s="253"/>
      <c r="AO193" s="253"/>
      <c r="AP193" s="256"/>
      <c r="AT193" s="256"/>
    </row>
    <row r="194" spans="1:46" ht="15" customHeight="1" x14ac:dyDescent="0.25">
      <c r="A194" s="297"/>
      <c r="B194" s="297"/>
      <c r="C194" s="297"/>
      <c r="H194" s="253" t="s">
        <v>447</v>
      </c>
      <c r="I194" s="253"/>
      <c r="J194" s="253"/>
      <c r="K194" s="253"/>
      <c r="L194" s="253"/>
      <c r="M194" s="253"/>
      <c r="N194" s="253"/>
      <c r="O194" s="253"/>
      <c r="P194" s="253" t="s">
        <v>2087</v>
      </c>
      <c r="Q194" s="253"/>
      <c r="R194" s="253"/>
      <c r="S194" s="253"/>
      <c r="T194" s="253"/>
      <c r="U194" s="253"/>
      <c r="V194" s="253"/>
      <c r="W194" s="253"/>
      <c r="AI194" s="253"/>
      <c r="AJ194" s="253"/>
      <c r="AK194" s="253"/>
      <c r="AL194" s="253"/>
      <c r="AM194" s="253"/>
      <c r="AN194" s="253"/>
      <c r="AO194" s="253"/>
      <c r="AP194" s="256"/>
      <c r="AT194" s="256"/>
    </row>
    <row r="195" spans="1:46" ht="15" customHeight="1" x14ac:dyDescent="0.25">
      <c r="A195" s="297"/>
      <c r="B195" s="297"/>
      <c r="C195" s="297"/>
      <c r="H195" s="253" t="s">
        <v>448</v>
      </c>
      <c r="I195" s="253"/>
      <c r="J195" s="253"/>
      <c r="K195" s="253"/>
      <c r="L195" s="253"/>
      <c r="M195" s="253"/>
      <c r="N195" s="253"/>
      <c r="O195" s="253"/>
      <c r="P195" s="253" t="s">
        <v>2087</v>
      </c>
      <c r="Q195" s="253"/>
      <c r="R195" s="253"/>
      <c r="S195" s="253"/>
      <c r="T195" s="253"/>
      <c r="U195" s="253"/>
      <c r="V195" s="253"/>
      <c r="W195" s="253"/>
      <c r="AI195" s="253"/>
      <c r="AJ195" s="253"/>
      <c r="AK195" s="253"/>
      <c r="AL195" s="253"/>
      <c r="AM195" s="253"/>
      <c r="AN195" s="253"/>
      <c r="AO195" s="253"/>
      <c r="AP195" s="256"/>
      <c r="AT195" s="256"/>
    </row>
    <row r="196" spans="1:46" ht="15" customHeight="1" x14ac:dyDescent="0.25">
      <c r="A196" s="297"/>
      <c r="B196" s="297"/>
      <c r="C196" s="297"/>
      <c r="H196" s="253" t="s">
        <v>449</v>
      </c>
      <c r="I196" s="253"/>
      <c r="J196" s="253"/>
      <c r="K196" s="253"/>
      <c r="L196" s="253"/>
      <c r="M196" s="253"/>
      <c r="N196" s="253"/>
      <c r="O196" s="253"/>
      <c r="P196" s="253" t="s">
        <v>2091</v>
      </c>
      <c r="Q196" s="253"/>
      <c r="R196" s="253"/>
      <c r="S196" s="253"/>
      <c r="T196" s="253"/>
      <c r="U196" s="253"/>
      <c r="V196" s="253"/>
      <c r="W196" s="253"/>
      <c r="AI196" s="253"/>
      <c r="AJ196" s="253"/>
      <c r="AK196" s="253"/>
      <c r="AL196" s="253"/>
      <c r="AM196" s="253"/>
      <c r="AN196" s="253"/>
      <c r="AO196" s="253"/>
      <c r="AP196" s="256"/>
      <c r="AT196" s="256"/>
    </row>
    <row r="197" spans="1:46" ht="15" customHeight="1" x14ac:dyDescent="0.25">
      <c r="A197" s="297"/>
      <c r="B197" s="297"/>
      <c r="C197" s="297"/>
      <c r="H197" s="253" t="s">
        <v>450</v>
      </c>
      <c r="I197" s="253"/>
      <c r="J197" s="253"/>
      <c r="K197" s="253"/>
      <c r="L197" s="253"/>
      <c r="M197" s="253"/>
      <c r="N197" s="253"/>
      <c r="O197" s="253"/>
      <c r="P197" s="253" t="s">
        <v>2088</v>
      </c>
      <c r="Q197" s="253"/>
      <c r="R197" s="253"/>
      <c r="S197" s="253"/>
      <c r="T197" s="253"/>
      <c r="U197" s="253"/>
      <c r="V197" s="253"/>
      <c r="W197" s="253"/>
      <c r="AI197" s="253"/>
      <c r="AJ197" s="253"/>
      <c r="AK197" s="253"/>
      <c r="AL197" s="253"/>
      <c r="AM197" s="253"/>
      <c r="AN197" s="253"/>
      <c r="AO197" s="253"/>
      <c r="AP197" s="256"/>
      <c r="AT197" s="256"/>
    </row>
    <row r="198" spans="1:46" ht="15" customHeight="1" x14ac:dyDescent="0.25">
      <c r="A198" s="297"/>
      <c r="B198" s="297"/>
      <c r="C198" s="297"/>
      <c r="H198" s="253" t="s">
        <v>451</v>
      </c>
      <c r="I198" s="253"/>
      <c r="J198" s="253"/>
      <c r="K198" s="253"/>
      <c r="L198" s="253"/>
      <c r="M198" s="253"/>
      <c r="N198" s="253"/>
      <c r="O198" s="253"/>
      <c r="P198" s="253" t="s">
        <v>2089</v>
      </c>
      <c r="Q198" s="253"/>
      <c r="R198" s="253"/>
      <c r="S198" s="253"/>
      <c r="T198" s="253"/>
      <c r="U198" s="253"/>
      <c r="V198" s="253"/>
      <c r="W198" s="253"/>
      <c r="AI198" s="253"/>
      <c r="AJ198" s="253"/>
      <c r="AK198" s="253"/>
      <c r="AL198" s="253"/>
      <c r="AM198" s="253"/>
      <c r="AN198" s="253"/>
      <c r="AO198" s="253"/>
      <c r="AP198" s="256"/>
      <c r="AT198" s="256"/>
    </row>
    <row r="199" spans="1:46" ht="15" customHeight="1" x14ac:dyDescent="0.25">
      <c r="A199" s="297"/>
      <c r="B199" s="297"/>
      <c r="C199" s="297"/>
      <c r="H199" s="253" t="s">
        <v>452</v>
      </c>
      <c r="I199" s="253"/>
      <c r="J199" s="253"/>
      <c r="K199" s="253"/>
      <c r="L199" s="253"/>
      <c r="M199" s="253"/>
      <c r="N199" s="253"/>
      <c r="O199" s="253"/>
      <c r="P199" s="253" t="s">
        <v>2087</v>
      </c>
      <c r="Q199" s="253"/>
      <c r="R199" s="253"/>
      <c r="S199" s="253"/>
      <c r="T199" s="253"/>
      <c r="U199" s="253"/>
      <c r="V199" s="253"/>
      <c r="W199" s="253"/>
      <c r="AI199" s="253"/>
      <c r="AJ199" s="253"/>
      <c r="AK199" s="253"/>
      <c r="AL199" s="253"/>
      <c r="AM199" s="253"/>
      <c r="AN199" s="253"/>
      <c r="AO199" s="253"/>
      <c r="AP199" s="256"/>
      <c r="AT199" s="256"/>
    </row>
    <row r="200" spans="1:46" ht="15" customHeight="1" x14ac:dyDescent="0.25">
      <c r="A200" s="297"/>
      <c r="B200" s="297"/>
      <c r="C200" s="297"/>
      <c r="H200" s="253" t="s">
        <v>453</v>
      </c>
      <c r="I200" s="253"/>
      <c r="J200" s="253"/>
      <c r="K200" s="253"/>
      <c r="L200" s="253"/>
      <c r="M200" s="253"/>
      <c r="N200" s="253"/>
      <c r="O200" s="253"/>
      <c r="P200" s="253" t="s">
        <v>2088</v>
      </c>
      <c r="Q200" s="253"/>
      <c r="R200" s="253"/>
      <c r="S200" s="253"/>
      <c r="T200" s="253"/>
      <c r="U200" s="253"/>
      <c r="V200" s="253"/>
      <c r="W200" s="253"/>
      <c r="AI200" s="253"/>
      <c r="AJ200" s="253"/>
      <c r="AK200" s="253"/>
      <c r="AL200" s="253"/>
      <c r="AM200" s="253"/>
      <c r="AN200" s="253"/>
      <c r="AO200" s="253"/>
      <c r="AP200" s="256"/>
      <c r="AT200" s="256"/>
    </row>
    <row r="201" spans="1:46" ht="15" customHeight="1" x14ac:dyDescent="0.25">
      <c r="A201" s="297"/>
      <c r="B201" s="297"/>
      <c r="C201" s="297"/>
      <c r="H201" s="253" t="s">
        <v>454</v>
      </c>
      <c r="I201" s="253"/>
      <c r="J201" s="253"/>
      <c r="K201" s="253"/>
      <c r="L201" s="253"/>
      <c r="M201" s="253"/>
      <c r="N201" s="253"/>
      <c r="O201" s="253"/>
      <c r="P201" s="253" t="s">
        <v>2090</v>
      </c>
      <c r="Q201" s="253"/>
      <c r="R201" s="253"/>
      <c r="S201" s="253"/>
      <c r="T201" s="253"/>
      <c r="U201" s="253"/>
      <c r="V201" s="253"/>
      <c r="W201" s="253"/>
      <c r="AI201" s="253"/>
      <c r="AJ201" s="253"/>
      <c r="AK201" s="253"/>
      <c r="AL201" s="253"/>
      <c r="AM201" s="253"/>
      <c r="AN201" s="253"/>
      <c r="AO201" s="253"/>
      <c r="AP201" s="256"/>
      <c r="AT201" s="256"/>
    </row>
    <row r="202" spans="1:46" ht="15" customHeight="1" x14ac:dyDescent="0.25">
      <c r="A202" s="297"/>
      <c r="B202" s="297"/>
      <c r="C202" s="297"/>
      <c r="H202" s="253" t="s">
        <v>455</v>
      </c>
      <c r="I202" s="253"/>
      <c r="J202" s="253"/>
      <c r="K202" s="253"/>
      <c r="L202" s="253"/>
      <c r="M202" s="253"/>
      <c r="N202" s="253"/>
      <c r="O202" s="253"/>
      <c r="P202" s="253" t="s">
        <v>2089</v>
      </c>
      <c r="Q202" s="253"/>
      <c r="R202" s="253"/>
      <c r="S202" s="253"/>
      <c r="T202" s="253"/>
      <c r="U202" s="253"/>
      <c r="V202" s="253"/>
      <c r="W202" s="253"/>
      <c r="AI202" s="253"/>
      <c r="AJ202" s="253"/>
      <c r="AK202" s="253"/>
      <c r="AL202" s="253"/>
      <c r="AM202" s="253"/>
      <c r="AN202" s="253"/>
      <c r="AO202" s="253"/>
      <c r="AP202" s="256"/>
      <c r="AT202" s="256"/>
    </row>
    <row r="203" spans="1:46" ht="15" customHeight="1" x14ac:dyDescent="0.25">
      <c r="A203" s="297"/>
      <c r="B203" s="297"/>
      <c r="C203" s="297"/>
      <c r="H203" s="253" t="s">
        <v>456</v>
      </c>
      <c r="I203" s="253"/>
      <c r="J203" s="253"/>
      <c r="K203" s="253"/>
      <c r="L203" s="253"/>
      <c r="M203" s="253"/>
      <c r="N203" s="253"/>
      <c r="O203" s="253"/>
      <c r="P203" s="253" t="s">
        <v>2089</v>
      </c>
      <c r="Q203" s="253"/>
      <c r="R203" s="253"/>
      <c r="S203" s="253"/>
      <c r="T203" s="253"/>
      <c r="U203" s="253"/>
      <c r="V203" s="253"/>
      <c r="W203" s="253"/>
      <c r="AI203" s="253"/>
      <c r="AJ203" s="253"/>
      <c r="AK203" s="253"/>
      <c r="AL203" s="253"/>
      <c r="AM203" s="253"/>
      <c r="AN203" s="253"/>
      <c r="AO203" s="253"/>
      <c r="AP203" s="256"/>
      <c r="AT203" s="256"/>
    </row>
    <row r="204" spans="1:46" ht="15" customHeight="1" x14ac:dyDescent="0.25">
      <c r="A204" s="297"/>
      <c r="B204" s="297"/>
      <c r="C204" s="297"/>
      <c r="H204" s="253" t="s">
        <v>457</v>
      </c>
      <c r="I204" s="253"/>
      <c r="J204" s="253"/>
      <c r="K204" s="253"/>
      <c r="L204" s="253"/>
      <c r="M204" s="253"/>
      <c r="N204" s="253"/>
      <c r="O204" s="253"/>
      <c r="P204" s="253" t="s">
        <v>720</v>
      </c>
      <c r="Q204" s="253"/>
      <c r="R204" s="253"/>
      <c r="S204" s="253"/>
      <c r="T204" s="253"/>
      <c r="U204" s="253"/>
      <c r="V204" s="253"/>
      <c r="W204" s="253"/>
      <c r="AI204" s="253"/>
      <c r="AJ204" s="253"/>
      <c r="AK204" s="253"/>
      <c r="AL204" s="253"/>
      <c r="AM204" s="253"/>
      <c r="AN204" s="253"/>
      <c r="AO204" s="253"/>
      <c r="AP204" s="256"/>
      <c r="AT204" s="256"/>
    </row>
    <row r="205" spans="1:46" ht="15" customHeight="1" x14ac:dyDescent="0.25">
      <c r="A205" s="297"/>
      <c r="B205" s="297"/>
      <c r="C205" s="297"/>
      <c r="H205" s="253" t="s">
        <v>458</v>
      </c>
      <c r="I205" s="253"/>
      <c r="J205" s="253"/>
      <c r="K205" s="253"/>
      <c r="L205" s="253"/>
      <c r="M205" s="253"/>
      <c r="N205" s="253"/>
      <c r="O205" s="253"/>
      <c r="P205" s="253" t="s">
        <v>2091</v>
      </c>
      <c r="Q205" s="253"/>
      <c r="R205" s="253"/>
      <c r="S205" s="253"/>
      <c r="T205" s="253"/>
      <c r="U205" s="253"/>
      <c r="V205" s="253"/>
      <c r="W205" s="253"/>
      <c r="AI205" s="253"/>
      <c r="AJ205" s="253"/>
      <c r="AK205" s="253"/>
      <c r="AL205" s="253"/>
      <c r="AM205" s="253"/>
      <c r="AN205" s="253"/>
      <c r="AO205" s="253"/>
      <c r="AP205" s="256"/>
      <c r="AT205" s="256"/>
    </row>
    <row r="206" spans="1:46" ht="15" customHeight="1" x14ac:dyDescent="0.25">
      <c r="A206" s="297"/>
      <c r="B206" s="297"/>
      <c r="C206" s="297"/>
      <c r="H206" s="253" t="s">
        <v>281</v>
      </c>
      <c r="I206" s="253"/>
      <c r="J206" s="253"/>
      <c r="K206" s="253"/>
      <c r="L206" s="253"/>
      <c r="M206" s="253"/>
      <c r="N206" s="253"/>
      <c r="O206" s="253"/>
      <c r="P206" s="253" t="s">
        <v>2092</v>
      </c>
      <c r="Q206" s="253"/>
      <c r="R206" s="253"/>
      <c r="S206" s="253"/>
      <c r="T206" s="253"/>
      <c r="U206" s="253"/>
      <c r="V206" s="253"/>
      <c r="W206" s="253"/>
      <c r="AI206" s="253"/>
      <c r="AJ206" s="253"/>
      <c r="AK206" s="253"/>
      <c r="AL206" s="253"/>
      <c r="AM206" s="253"/>
      <c r="AN206" s="253"/>
      <c r="AO206" s="253"/>
      <c r="AP206" s="256"/>
      <c r="AT206" s="256"/>
    </row>
    <row r="207" spans="1:46" ht="15" customHeight="1" x14ac:dyDescent="0.25">
      <c r="A207" s="297"/>
      <c r="B207" s="297"/>
      <c r="C207" s="297"/>
      <c r="H207" s="253" t="s">
        <v>459</v>
      </c>
      <c r="I207" s="253"/>
      <c r="J207" s="253"/>
      <c r="K207" s="253"/>
      <c r="L207" s="253"/>
      <c r="M207" s="253"/>
      <c r="N207" s="253"/>
      <c r="O207" s="253"/>
      <c r="P207" s="253" t="s">
        <v>2087</v>
      </c>
      <c r="Q207" s="253"/>
      <c r="R207" s="253"/>
      <c r="S207" s="253"/>
      <c r="T207" s="253"/>
      <c r="U207" s="253"/>
      <c r="V207" s="253"/>
      <c r="W207" s="253"/>
      <c r="AI207" s="253"/>
      <c r="AJ207" s="253"/>
      <c r="AK207" s="253"/>
      <c r="AL207" s="253"/>
      <c r="AM207" s="253"/>
      <c r="AN207" s="253"/>
      <c r="AO207" s="253"/>
      <c r="AP207" s="256"/>
      <c r="AT207" s="256"/>
    </row>
    <row r="208" spans="1:46" ht="15" customHeight="1" x14ac:dyDescent="0.25">
      <c r="A208" s="297"/>
      <c r="B208" s="297"/>
      <c r="C208" s="297"/>
      <c r="H208" s="253" t="s">
        <v>460</v>
      </c>
      <c r="I208" s="253"/>
      <c r="J208" s="253"/>
      <c r="K208" s="253"/>
      <c r="L208" s="253"/>
      <c r="M208" s="253"/>
      <c r="N208" s="253"/>
      <c r="O208" s="253"/>
      <c r="P208" s="253" t="s">
        <v>2090</v>
      </c>
      <c r="Q208" s="253"/>
      <c r="R208" s="253"/>
      <c r="S208" s="253"/>
      <c r="T208" s="253"/>
      <c r="U208" s="253"/>
      <c r="V208" s="253"/>
      <c r="W208" s="253"/>
      <c r="AI208" s="253"/>
      <c r="AJ208" s="253"/>
      <c r="AK208" s="253"/>
      <c r="AL208" s="253"/>
      <c r="AM208" s="253"/>
      <c r="AN208" s="253"/>
      <c r="AO208" s="253"/>
      <c r="AP208" s="256"/>
      <c r="AT208" s="256"/>
    </row>
    <row r="209" spans="1:46" ht="15" customHeight="1" x14ac:dyDescent="0.25">
      <c r="A209" s="297"/>
      <c r="B209" s="297"/>
      <c r="C209" s="297"/>
      <c r="H209" s="253" t="s">
        <v>461</v>
      </c>
      <c r="I209" s="253"/>
      <c r="J209" s="253"/>
      <c r="K209" s="253"/>
      <c r="L209" s="253"/>
      <c r="M209" s="253"/>
      <c r="N209" s="253"/>
      <c r="O209" s="253"/>
      <c r="P209" s="253" t="s">
        <v>2094</v>
      </c>
      <c r="Q209" s="253"/>
      <c r="R209" s="253"/>
      <c r="S209" s="253"/>
      <c r="T209" s="253"/>
      <c r="U209" s="253"/>
      <c r="V209" s="253"/>
      <c r="W209" s="253"/>
      <c r="AI209" s="253"/>
      <c r="AJ209" s="253"/>
      <c r="AK209" s="253"/>
      <c r="AL209" s="253"/>
      <c r="AM209" s="253"/>
      <c r="AN209" s="253"/>
      <c r="AO209" s="253"/>
      <c r="AP209" s="256"/>
      <c r="AT209" s="256"/>
    </row>
    <row r="210" spans="1:46" ht="15" customHeight="1" x14ac:dyDescent="0.25">
      <c r="A210" s="297"/>
      <c r="B210" s="297"/>
      <c r="C210" s="297"/>
      <c r="H210" s="253" t="s">
        <v>462</v>
      </c>
      <c r="I210" s="253"/>
      <c r="J210" s="253"/>
      <c r="K210" s="253"/>
      <c r="L210" s="253"/>
      <c r="M210" s="253"/>
      <c r="N210" s="253"/>
      <c r="O210" s="253"/>
      <c r="P210" s="253" t="s">
        <v>2088</v>
      </c>
      <c r="Q210" s="253"/>
      <c r="R210" s="253"/>
      <c r="S210" s="253"/>
      <c r="T210" s="253"/>
      <c r="U210" s="253"/>
      <c r="V210" s="253"/>
      <c r="W210" s="253"/>
      <c r="AI210" s="253"/>
      <c r="AJ210" s="253"/>
      <c r="AK210" s="253"/>
      <c r="AL210" s="253"/>
      <c r="AM210" s="253"/>
      <c r="AN210" s="253"/>
      <c r="AO210" s="253"/>
      <c r="AP210" s="256"/>
      <c r="AT210" s="256"/>
    </row>
    <row r="211" spans="1:46" ht="15" customHeight="1" x14ac:dyDescent="0.25">
      <c r="A211" s="297"/>
      <c r="B211" s="297"/>
      <c r="C211" s="297"/>
      <c r="H211" s="253" t="s">
        <v>463</v>
      </c>
      <c r="I211" s="253"/>
      <c r="J211" s="253"/>
      <c r="K211" s="253"/>
      <c r="L211" s="253"/>
      <c r="M211" s="253"/>
      <c r="N211" s="253"/>
      <c r="O211" s="253"/>
      <c r="P211" s="253" t="s">
        <v>2089</v>
      </c>
      <c r="Q211" s="253"/>
      <c r="R211" s="253"/>
      <c r="S211" s="253"/>
      <c r="T211" s="253"/>
      <c r="U211" s="253"/>
      <c r="V211" s="253"/>
      <c r="W211" s="253"/>
      <c r="AI211" s="253"/>
      <c r="AJ211" s="253"/>
      <c r="AK211" s="253"/>
      <c r="AL211" s="253"/>
      <c r="AM211" s="253"/>
      <c r="AN211" s="253"/>
      <c r="AO211" s="253"/>
      <c r="AP211" s="256"/>
      <c r="AT211" s="256"/>
    </row>
    <row r="212" spans="1:46" ht="15" customHeight="1" x14ac:dyDescent="0.25">
      <c r="A212" s="297"/>
      <c r="B212" s="297"/>
      <c r="C212" s="297"/>
      <c r="H212" s="253" t="s">
        <v>464</v>
      </c>
      <c r="I212" s="253"/>
      <c r="J212" s="253"/>
      <c r="K212" s="253"/>
      <c r="L212" s="253"/>
      <c r="M212" s="253"/>
      <c r="N212" s="253"/>
      <c r="O212" s="253"/>
      <c r="P212" s="253" t="s">
        <v>2090</v>
      </c>
      <c r="Q212" s="253"/>
      <c r="R212" s="253"/>
      <c r="S212" s="253"/>
      <c r="T212" s="253"/>
      <c r="U212" s="253"/>
      <c r="V212" s="253"/>
      <c r="W212" s="253"/>
      <c r="AI212" s="253"/>
      <c r="AJ212" s="253"/>
      <c r="AK212" s="253"/>
      <c r="AL212" s="253"/>
      <c r="AM212" s="253"/>
      <c r="AN212" s="253"/>
      <c r="AO212" s="253"/>
      <c r="AP212" s="256"/>
      <c r="AT212" s="256"/>
    </row>
    <row r="213" spans="1:46" ht="15" customHeight="1" x14ac:dyDescent="0.25">
      <c r="A213" s="297"/>
      <c r="B213" s="297"/>
      <c r="C213" s="297"/>
      <c r="H213" s="253" t="s">
        <v>465</v>
      </c>
      <c r="I213" s="253"/>
      <c r="J213" s="253"/>
      <c r="K213" s="253"/>
      <c r="L213" s="253"/>
      <c r="M213" s="253"/>
      <c r="N213" s="253"/>
      <c r="O213" s="253"/>
      <c r="P213" s="253" t="s">
        <v>2092</v>
      </c>
      <c r="Q213" s="253"/>
      <c r="R213" s="253"/>
      <c r="S213" s="253"/>
      <c r="T213" s="253"/>
      <c r="U213" s="253"/>
      <c r="V213" s="253"/>
      <c r="W213" s="253"/>
      <c r="AI213" s="253"/>
      <c r="AJ213" s="253"/>
      <c r="AK213" s="253"/>
      <c r="AL213" s="253"/>
      <c r="AM213" s="253"/>
      <c r="AN213" s="253"/>
      <c r="AO213" s="253"/>
      <c r="AP213" s="256"/>
      <c r="AT213" s="256"/>
    </row>
    <row r="214" spans="1:46" ht="15" customHeight="1" x14ac:dyDescent="0.25">
      <c r="A214" s="297"/>
      <c r="B214" s="297"/>
      <c r="C214" s="297"/>
      <c r="H214" s="253" t="s">
        <v>466</v>
      </c>
      <c r="I214" s="253"/>
      <c r="J214" s="253"/>
      <c r="K214" s="253"/>
      <c r="L214" s="253"/>
      <c r="M214" s="253"/>
      <c r="N214" s="253"/>
      <c r="O214" s="253"/>
      <c r="P214" s="253" t="s">
        <v>2089</v>
      </c>
      <c r="Q214" s="253"/>
      <c r="R214" s="253"/>
      <c r="S214" s="253"/>
      <c r="T214" s="253"/>
      <c r="U214" s="253"/>
      <c r="V214" s="253"/>
      <c r="W214" s="253"/>
      <c r="AI214" s="253"/>
      <c r="AJ214" s="253"/>
      <c r="AK214" s="253"/>
      <c r="AL214" s="253"/>
      <c r="AM214" s="253"/>
      <c r="AN214" s="253"/>
      <c r="AO214" s="253"/>
      <c r="AP214" s="256"/>
      <c r="AT214" s="256"/>
    </row>
    <row r="215" spans="1:46" ht="15" customHeight="1" x14ac:dyDescent="0.25">
      <c r="A215" s="297"/>
      <c r="B215" s="297"/>
      <c r="C215" s="297"/>
      <c r="H215" s="253" t="s">
        <v>467</v>
      </c>
      <c r="I215" s="253"/>
      <c r="J215" s="253"/>
      <c r="K215" s="253"/>
      <c r="L215" s="253"/>
      <c r="M215" s="253"/>
      <c r="N215" s="253"/>
      <c r="O215" s="253"/>
      <c r="P215" s="253" t="s">
        <v>2089</v>
      </c>
      <c r="Q215" s="253"/>
      <c r="R215" s="253"/>
      <c r="S215" s="253"/>
      <c r="T215" s="253"/>
      <c r="U215" s="253"/>
      <c r="V215" s="253"/>
      <c r="W215" s="253"/>
      <c r="AI215" s="253"/>
      <c r="AJ215" s="253"/>
      <c r="AK215" s="253"/>
      <c r="AL215" s="253"/>
      <c r="AM215" s="253"/>
      <c r="AN215" s="253"/>
      <c r="AO215" s="253"/>
      <c r="AP215" s="256"/>
      <c r="AT215" s="256"/>
    </row>
    <row r="216" spans="1:46" ht="15" customHeight="1" x14ac:dyDescent="0.25">
      <c r="A216" s="297"/>
      <c r="B216" s="297"/>
      <c r="C216" s="297"/>
      <c r="H216" s="253" t="s">
        <v>468</v>
      </c>
      <c r="I216" s="253"/>
      <c r="J216" s="253"/>
      <c r="K216" s="253"/>
      <c r="L216" s="253"/>
      <c r="M216" s="253"/>
      <c r="N216" s="253"/>
      <c r="O216" s="253"/>
      <c r="P216" s="253" t="s">
        <v>2090</v>
      </c>
      <c r="Q216" s="253"/>
      <c r="R216" s="253"/>
      <c r="S216" s="253"/>
      <c r="T216" s="253"/>
      <c r="U216" s="253"/>
      <c r="V216" s="253"/>
      <c r="W216" s="253"/>
      <c r="AI216" s="253"/>
      <c r="AJ216" s="253"/>
      <c r="AK216" s="253"/>
      <c r="AL216" s="253"/>
      <c r="AM216" s="253"/>
      <c r="AN216" s="253"/>
      <c r="AO216" s="253"/>
      <c r="AP216" s="256"/>
      <c r="AT216" s="256"/>
    </row>
    <row r="217" spans="1:46" ht="15" customHeight="1" x14ac:dyDescent="0.25">
      <c r="A217" s="297"/>
      <c r="B217" s="297"/>
      <c r="C217" s="297"/>
      <c r="H217" s="253" t="s">
        <v>469</v>
      </c>
      <c r="I217" s="253"/>
      <c r="J217" s="253"/>
      <c r="K217" s="253"/>
      <c r="L217" s="253"/>
      <c r="M217" s="253"/>
      <c r="N217" s="253"/>
      <c r="O217" s="253"/>
      <c r="P217" s="253" t="s">
        <v>720</v>
      </c>
      <c r="Q217" s="253"/>
      <c r="R217" s="253"/>
      <c r="S217" s="253"/>
      <c r="T217" s="253"/>
      <c r="U217" s="253"/>
      <c r="V217" s="253"/>
      <c r="W217" s="253"/>
      <c r="AI217" s="253"/>
      <c r="AJ217" s="253"/>
      <c r="AK217" s="253"/>
      <c r="AL217" s="253"/>
      <c r="AM217" s="253"/>
      <c r="AN217" s="253"/>
      <c r="AO217" s="253"/>
      <c r="AP217" s="256"/>
      <c r="AT217" s="256"/>
    </row>
    <row r="218" spans="1:46" ht="15" customHeight="1" x14ac:dyDescent="0.25">
      <c r="A218" s="297"/>
      <c r="B218" s="297"/>
      <c r="C218" s="297"/>
      <c r="H218" s="253" t="s">
        <v>470</v>
      </c>
      <c r="I218" s="253"/>
      <c r="J218" s="253"/>
      <c r="K218" s="253"/>
      <c r="L218" s="253"/>
      <c r="M218" s="253"/>
      <c r="N218" s="253"/>
      <c r="O218" s="253"/>
      <c r="P218" s="253" t="s">
        <v>2091</v>
      </c>
      <c r="Q218" s="253"/>
      <c r="R218" s="253"/>
      <c r="S218" s="253"/>
      <c r="T218" s="253"/>
      <c r="U218" s="253"/>
      <c r="V218" s="253"/>
      <c r="W218" s="253"/>
      <c r="AI218" s="253"/>
      <c r="AJ218" s="253"/>
      <c r="AK218" s="253"/>
      <c r="AL218" s="253"/>
      <c r="AM218" s="253"/>
      <c r="AN218" s="253"/>
      <c r="AO218" s="253"/>
      <c r="AP218" s="256"/>
      <c r="AT218" s="256"/>
    </row>
    <row r="219" spans="1:46" ht="15" customHeight="1" x14ac:dyDescent="0.25">
      <c r="A219" s="297"/>
      <c r="B219" s="297"/>
      <c r="C219" s="297"/>
      <c r="H219" s="253" t="s">
        <v>471</v>
      </c>
      <c r="I219" s="253"/>
      <c r="J219" s="253"/>
      <c r="K219" s="253"/>
      <c r="L219" s="253"/>
      <c r="M219" s="253"/>
      <c r="N219" s="253"/>
      <c r="O219" s="253"/>
      <c r="P219" s="253" t="s">
        <v>2090</v>
      </c>
      <c r="Q219" s="253"/>
      <c r="R219" s="253"/>
      <c r="S219" s="253"/>
      <c r="T219" s="253"/>
      <c r="U219" s="253"/>
      <c r="V219" s="253"/>
      <c r="W219" s="253"/>
      <c r="AI219" s="253"/>
      <c r="AJ219" s="253"/>
      <c r="AK219" s="253"/>
      <c r="AL219" s="253"/>
      <c r="AM219" s="253"/>
      <c r="AN219" s="253"/>
      <c r="AO219" s="253"/>
      <c r="AP219" s="256"/>
      <c r="AT219" s="256"/>
    </row>
    <row r="220" spans="1:46" ht="15" customHeight="1" x14ac:dyDescent="0.25">
      <c r="A220" s="297"/>
      <c r="B220" s="297"/>
      <c r="C220" s="297"/>
      <c r="H220" s="253" t="s">
        <v>472</v>
      </c>
      <c r="I220" s="253"/>
      <c r="J220" s="253"/>
      <c r="K220" s="253"/>
      <c r="L220" s="253"/>
      <c r="M220" s="253"/>
      <c r="N220" s="253"/>
      <c r="O220" s="253"/>
      <c r="P220" s="253" t="s">
        <v>2090</v>
      </c>
      <c r="Q220" s="253"/>
      <c r="R220" s="253"/>
      <c r="S220" s="253"/>
      <c r="T220" s="253"/>
      <c r="U220" s="253"/>
      <c r="V220" s="253"/>
      <c r="W220" s="253"/>
      <c r="AI220" s="253"/>
      <c r="AJ220" s="253"/>
      <c r="AK220" s="253"/>
      <c r="AL220" s="253"/>
      <c r="AM220" s="253"/>
      <c r="AN220" s="253"/>
      <c r="AO220" s="253"/>
      <c r="AP220" s="256"/>
      <c r="AT220" s="256"/>
    </row>
    <row r="221" spans="1:46" ht="15" customHeight="1" x14ac:dyDescent="0.25">
      <c r="A221" s="297"/>
      <c r="B221" s="297"/>
      <c r="C221" s="297"/>
      <c r="H221" s="253" t="s">
        <v>473</v>
      </c>
      <c r="I221" s="253"/>
      <c r="J221" s="253"/>
      <c r="K221" s="253"/>
      <c r="L221" s="253"/>
      <c r="M221" s="253"/>
      <c r="N221" s="253"/>
      <c r="O221" s="253"/>
      <c r="P221" s="253" t="s">
        <v>2091</v>
      </c>
      <c r="Q221" s="253"/>
      <c r="R221" s="253"/>
      <c r="S221" s="253"/>
      <c r="T221" s="253"/>
      <c r="U221" s="253"/>
      <c r="V221" s="253"/>
      <c r="W221" s="253"/>
      <c r="AI221" s="253"/>
      <c r="AJ221" s="253"/>
      <c r="AK221" s="253"/>
      <c r="AL221" s="253"/>
      <c r="AM221" s="253"/>
      <c r="AN221" s="253"/>
      <c r="AO221" s="253"/>
      <c r="AP221" s="256"/>
      <c r="AT221" s="256"/>
    </row>
    <row r="222" spans="1:46" ht="15" customHeight="1" x14ac:dyDescent="0.25">
      <c r="A222" s="297"/>
      <c r="B222" s="297"/>
      <c r="C222" s="297"/>
      <c r="H222" s="253" t="s">
        <v>474</v>
      </c>
      <c r="I222" s="253"/>
      <c r="J222" s="253"/>
      <c r="K222" s="253"/>
      <c r="L222" s="253"/>
      <c r="M222" s="253"/>
      <c r="N222" s="253"/>
      <c r="O222" s="253"/>
      <c r="P222" s="253" t="s">
        <v>2088</v>
      </c>
      <c r="Q222" s="253"/>
      <c r="R222" s="253"/>
      <c r="S222" s="253"/>
      <c r="T222" s="253"/>
      <c r="U222" s="253"/>
      <c r="V222" s="253"/>
      <c r="W222" s="253"/>
      <c r="AI222" s="253"/>
      <c r="AJ222" s="253"/>
      <c r="AK222" s="253"/>
      <c r="AL222" s="253"/>
      <c r="AM222" s="253"/>
      <c r="AN222" s="253"/>
      <c r="AO222" s="253"/>
      <c r="AP222" s="256"/>
      <c r="AT222" s="256"/>
    </row>
    <row r="223" spans="1:46" ht="15" customHeight="1" x14ac:dyDescent="0.25">
      <c r="A223" s="297"/>
      <c r="B223" s="297"/>
      <c r="C223" s="297"/>
      <c r="H223" s="253" t="s">
        <v>475</v>
      </c>
      <c r="I223" s="253"/>
      <c r="J223" s="253"/>
      <c r="K223" s="253"/>
      <c r="L223" s="253"/>
      <c r="M223" s="253"/>
      <c r="N223" s="253"/>
      <c r="O223" s="253"/>
      <c r="P223" s="253" t="s">
        <v>2091</v>
      </c>
      <c r="Q223" s="253"/>
      <c r="R223" s="253"/>
      <c r="S223" s="253"/>
      <c r="T223" s="253"/>
      <c r="U223" s="253"/>
      <c r="V223" s="253"/>
      <c r="W223" s="253"/>
      <c r="AI223" s="253"/>
      <c r="AJ223" s="253"/>
      <c r="AK223" s="253"/>
      <c r="AL223" s="253"/>
      <c r="AM223" s="253"/>
      <c r="AN223" s="253"/>
      <c r="AO223" s="253"/>
      <c r="AP223" s="256"/>
      <c r="AT223" s="256"/>
    </row>
    <row r="224" spans="1:46" ht="15" customHeight="1" x14ac:dyDescent="0.25">
      <c r="A224" s="297"/>
      <c r="B224" s="297"/>
      <c r="C224" s="297"/>
      <c r="H224" s="253" t="s">
        <v>476</v>
      </c>
      <c r="I224" s="253"/>
      <c r="J224" s="253"/>
      <c r="K224" s="253"/>
      <c r="L224" s="253"/>
      <c r="M224" s="253"/>
      <c r="N224" s="253"/>
      <c r="O224" s="253"/>
      <c r="P224" s="253" t="s">
        <v>2088</v>
      </c>
      <c r="Q224" s="253"/>
      <c r="R224" s="253"/>
      <c r="S224" s="253"/>
      <c r="T224" s="253"/>
      <c r="U224" s="253"/>
      <c r="V224" s="253"/>
      <c r="W224" s="253"/>
      <c r="AI224" s="253"/>
      <c r="AJ224" s="253"/>
      <c r="AK224" s="253"/>
      <c r="AL224" s="253"/>
      <c r="AM224" s="253"/>
      <c r="AN224" s="253"/>
      <c r="AO224" s="253"/>
      <c r="AP224" s="256"/>
      <c r="AT224" s="256"/>
    </row>
    <row r="225" spans="1:46" ht="15" customHeight="1" x14ac:dyDescent="0.25">
      <c r="A225" s="297"/>
      <c r="B225" s="297"/>
      <c r="C225" s="297"/>
      <c r="H225" s="253" t="s">
        <v>477</v>
      </c>
      <c r="I225" s="253"/>
      <c r="J225" s="253"/>
      <c r="K225" s="253"/>
      <c r="L225" s="253"/>
      <c r="M225" s="253"/>
      <c r="N225" s="253"/>
      <c r="O225" s="253"/>
      <c r="P225" s="253" t="s">
        <v>2087</v>
      </c>
      <c r="Q225" s="253"/>
      <c r="R225" s="253"/>
      <c r="S225" s="253"/>
      <c r="T225" s="253"/>
      <c r="U225" s="253"/>
      <c r="V225" s="253"/>
      <c r="W225" s="253"/>
      <c r="AI225" s="253"/>
      <c r="AJ225" s="253"/>
      <c r="AK225" s="253"/>
      <c r="AL225" s="253"/>
      <c r="AM225" s="253"/>
      <c r="AN225" s="253"/>
      <c r="AO225" s="253"/>
      <c r="AP225" s="256"/>
      <c r="AT225" s="256"/>
    </row>
    <row r="226" spans="1:46" ht="15" customHeight="1" x14ac:dyDescent="0.25">
      <c r="A226" s="297"/>
      <c r="B226" s="297"/>
      <c r="C226" s="297"/>
      <c r="H226" s="253" t="s">
        <v>478</v>
      </c>
      <c r="I226" s="253"/>
      <c r="J226" s="253"/>
      <c r="K226" s="253"/>
      <c r="L226" s="253"/>
      <c r="M226" s="253"/>
      <c r="N226" s="253"/>
      <c r="O226" s="253"/>
      <c r="P226" s="253" t="s">
        <v>2091</v>
      </c>
      <c r="Q226" s="253"/>
      <c r="R226" s="253"/>
      <c r="S226" s="253"/>
      <c r="T226" s="253"/>
      <c r="U226" s="253"/>
      <c r="V226" s="253"/>
      <c r="W226" s="253"/>
      <c r="AI226" s="253"/>
      <c r="AJ226" s="253"/>
      <c r="AK226" s="253"/>
      <c r="AL226" s="253"/>
      <c r="AM226" s="253"/>
      <c r="AN226" s="253"/>
      <c r="AO226" s="253"/>
      <c r="AP226" s="256"/>
      <c r="AT226" s="256"/>
    </row>
    <row r="227" spans="1:46" ht="15" customHeight="1" x14ac:dyDescent="0.25">
      <c r="A227" s="297"/>
      <c r="B227" s="297"/>
      <c r="C227" s="297"/>
      <c r="H227" s="253" t="s">
        <v>479</v>
      </c>
      <c r="I227" s="253"/>
      <c r="J227" s="253"/>
      <c r="K227" s="253"/>
      <c r="L227" s="253"/>
      <c r="M227" s="253"/>
      <c r="N227" s="253"/>
      <c r="O227" s="253"/>
      <c r="P227" s="253" t="s">
        <v>2088</v>
      </c>
      <c r="Q227" s="253"/>
      <c r="R227" s="253"/>
      <c r="S227" s="253"/>
      <c r="T227" s="253"/>
      <c r="U227" s="253"/>
      <c r="V227" s="253"/>
      <c r="W227" s="253"/>
      <c r="AI227" s="253"/>
      <c r="AJ227" s="253"/>
      <c r="AK227" s="253"/>
      <c r="AL227" s="253"/>
      <c r="AM227" s="253"/>
      <c r="AN227" s="253"/>
      <c r="AO227" s="253"/>
      <c r="AP227" s="256"/>
      <c r="AT227" s="256"/>
    </row>
    <row r="228" spans="1:46" ht="15" customHeight="1" x14ac:dyDescent="0.25">
      <c r="A228" s="297"/>
      <c r="B228" s="297"/>
      <c r="C228" s="297"/>
      <c r="H228" s="253" t="s">
        <v>480</v>
      </c>
      <c r="I228" s="253"/>
      <c r="J228" s="253"/>
      <c r="K228" s="253"/>
      <c r="L228" s="253"/>
      <c r="M228" s="253"/>
      <c r="N228" s="253"/>
      <c r="O228" s="253"/>
      <c r="P228" s="253" t="s">
        <v>2087</v>
      </c>
      <c r="Q228" s="253"/>
      <c r="R228" s="253"/>
      <c r="S228" s="253"/>
      <c r="T228" s="253"/>
      <c r="U228" s="253"/>
      <c r="V228" s="253"/>
      <c r="W228" s="253"/>
      <c r="AI228" s="253"/>
      <c r="AJ228" s="253"/>
      <c r="AK228" s="253"/>
      <c r="AL228" s="253"/>
      <c r="AM228" s="253"/>
      <c r="AN228" s="253"/>
      <c r="AO228" s="253"/>
      <c r="AP228" s="256"/>
      <c r="AT228" s="256"/>
    </row>
    <row r="229" spans="1:46" ht="15" customHeight="1" x14ac:dyDescent="0.25">
      <c r="A229" s="297"/>
      <c r="B229" s="297"/>
      <c r="C229" s="297"/>
      <c r="H229" s="253" t="s">
        <v>481</v>
      </c>
      <c r="I229" s="253"/>
      <c r="J229" s="253"/>
      <c r="K229" s="253"/>
      <c r="L229" s="253"/>
      <c r="M229" s="253"/>
      <c r="N229" s="253"/>
      <c r="O229" s="253"/>
      <c r="P229" s="253" t="s">
        <v>2091</v>
      </c>
      <c r="Q229" s="253"/>
      <c r="R229" s="253"/>
      <c r="S229" s="253"/>
      <c r="T229" s="253"/>
      <c r="U229" s="253"/>
      <c r="V229" s="253"/>
      <c r="W229" s="253"/>
      <c r="AI229" s="253"/>
      <c r="AJ229" s="253"/>
      <c r="AK229" s="253"/>
      <c r="AL229" s="253"/>
      <c r="AM229" s="253"/>
      <c r="AN229" s="253"/>
      <c r="AO229" s="253"/>
      <c r="AP229" s="256"/>
      <c r="AT229" s="256"/>
    </row>
    <row r="230" spans="1:46" ht="15" customHeight="1" x14ac:dyDescent="0.25">
      <c r="A230" s="297"/>
      <c r="B230" s="297"/>
      <c r="C230" s="297"/>
      <c r="H230" s="253" t="s">
        <v>482</v>
      </c>
      <c r="I230" s="253"/>
      <c r="J230" s="253"/>
      <c r="K230" s="253"/>
      <c r="L230" s="253"/>
      <c r="M230" s="253"/>
      <c r="N230" s="253"/>
      <c r="O230" s="253"/>
      <c r="P230" s="253" t="s">
        <v>2091</v>
      </c>
      <c r="Q230" s="253"/>
      <c r="R230" s="253"/>
      <c r="S230" s="253"/>
      <c r="T230" s="253"/>
      <c r="U230" s="253"/>
      <c r="V230" s="253"/>
      <c r="W230" s="253"/>
      <c r="AI230" s="253"/>
      <c r="AJ230" s="253"/>
      <c r="AK230" s="253"/>
      <c r="AL230" s="253"/>
      <c r="AM230" s="253"/>
      <c r="AN230" s="253"/>
      <c r="AO230" s="253"/>
      <c r="AP230" s="256"/>
      <c r="AT230" s="256"/>
    </row>
    <row r="231" spans="1:46" ht="15" customHeight="1" x14ac:dyDescent="0.25">
      <c r="A231" s="297"/>
      <c r="B231" s="297"/>
      <c r="C231" s="297"/>
      <c r="H231" s="253" t="s">
        <v>483</v>
      </c>
      <c r="I231" s="253"/>
      <c r="J231" s="253"/>
      <c r="K231" s="253"/>
      <c r="L231" s="253"/>
      <c r="M231" s="253"/>
      <c r="N231" s="253"/>
      <c r="O231" s="253"/>
      <c r="P231" s="253" t="s">
        <v>2091</v>
      </c>
      <c r="Q231" s="253"/>
      <c r="R231" s="253"/>
      <c r="S231" s="253"/>
      <c r="T231" s="253"/>
      <c r="U231" s="253"/>
      <c r="V231" s="253"/>
      <c r="W231" s="253"/>
      <c r="AI231" s="253"/>
      <c r="AJ231" s="253"/>
      <c r="AK231" s="253"/>
      <c r="AL231" s="253"/>
      <c r="AM231" s="253"/>
      <c r="AN231" s="253"/>
      <c r="AO231" s="253"/>
      <c r="AP231" s="256"/>
      <c r="AT231" s="256"/>
    </row>
    <row r="232" spans="1:46" ht="15" customHeight="1" x14ac:dyDescent="0.25">
      <c r="A232" s="297"/>
      <c r="B232" s="297"/>
      <c r="C232" s="297"/>
      <c r="H232" s="253" t="s">
        <v>484</v>
      </c>
      <c r="I232" s="253"/>
      <c r="J232" s="253"/>
      <c r="K232" s="253"/>
      <c r="L232" s="253"/>
      <c r="M232" s="253"/>
      <c r="N232" s="253"/>
      <c r="O232" s="253"/>
      <c r="P232" s="253" t="s">
        <v>2092</v>
      </c>
      <c r="Q232" s="253"/>
      <c r="R232" s="253"/>
      <c r="S232" s="253"/>
      <c r="T232" s="253"/>
      <c r="U232" s="253"/>
      <c r="V232" s="253"/>
      <c r="W232" s="253"/>
      <c r="AI232" s="253"/>
      <c r="AJ232" s="253"/>
      <c r="AK232" s="253"/>
      <c r="AL232" s="253"/>
      <c r="AM232" s="253"/>
      <c r="AN232" s="253"/>
      <c r="AO232" s="253"/>
      <c r="AP232" s="256"/>
      <c r="AT232" s="256"/>
    </row>
    <row r="233" spans="1:46" ht="15" customHeight="1" x14ac:dyDescent="0.25">
      <c r="A233" s="297"/>
      <c r="B233" s="297"/>
      <c r="C233" s="297"/>
      <c r="H233" s="253" t="s">
        <v>485</v>
      </c>
      <c r="I233" s="253"/>
      <c r="J233" s="253"/>
      <c r="K233" s="253"/>
      <c r="L233" s="253"/>
      <c r="M233" s="253"/>
      <c r="N233" s="253"/>
      <c r="O233" s="253"/>
      <c r="P233" s="253" t="s">
        <v>2087</v>
      </c>
      <c r="Q233" s="253"/>
      <c r="R233" s="253"/>
      <c r="S233" s="253"/>
      <c r="T233" s="253"/>
      <c r="U233" s="253"/>
      <c r="V233" s="253"/>
      <c r="W233" s="253"/>
      <c r="AI233" s="253"/>
      <c r="AJ233" s="253"/>
      <c r="AK233" s="253"/>
      <c r="AL233" s="253"/>
      <c r="AM233" s="253"/>
      <c r="AN233" s="253"/>
      <c r="AO233" s="253"/>
      <c r="AP233" s="256"/>
      <c r="AT233" s="256"/>
    </row>
    <row r="234" spans="1:46" ht="15" customHeight="1" x14ac:dyDescent="0.25">
      <c r="A234" s="297"/>
      <c r="B234" s="297"/>
      <c r="C234" s="297"/>
      <c r="H234" s="253" t="s">
        <v>486</v>
      </c>
      <c r="I234" s="253"/>
      <c r="J234" s="253"/>
      <c r="K234" s="253"/>
      <c r="L234" s="253"/>
      <c r="M234" s="253"/>
      <c r="N234" s="253"/>
      <c r="O234" s="253"/>
      <c r="P234" s="253" t="s">
        <v>2091</v>
      </c>
      <c r="Q234" s="253"/>
      <c r="R234" s="253"/>
      <c r="S234" s="253"/>
      <c r="T234" s="253"/>
      <c r="U234" s="253"/>
      <c r="V234" s="253"/>
      <c r="W234" s="253"/>
      <c r="AI234" s="253"/>
      <c r="AJ234" s="253"/>
      <c r="AK234" s="253"/>
      <c r="AL234" s="253"/>
      <c r="AM234" s="253"/>
      <c r="AN234" s="253"/>
      <c r="AO234" s="253"/>
      <c r="AP234" s="256"/>
      <c r="AT234" s="256"/>
    </row>
    <row r="235" spans="1:46" ht="15" customHeight="1" x14ac:dyDescent="0.25">
      <c r="A235" s="297"/>
      <c r="B235" s="297"/>
      <c r="C235" s="297"/>
      <c r="H235" s="253" t="s">
        <v>487</v>
      </c>
      <c r="I235" s="253"/>
      <c r="J235" s="253"/>
      <c r="K235" s="253"/>
      <c r="L235" s="253"/>
      <c r="M235" s="253"/>
      <c r="N235" s="253"/>
      <c r="O235" s="253"/>
      <c r="P235" s="253" t="s">
        <v>2089</v>
      </c>
      <c r="Q235" s="253"/>
      <c r="R235" s="253"/>
      <c r="S235" s="253"/>
      <c r="T235" s="253"/>
      <c r="U235" s="253"/>
      <c r="V235" s="253"/>
      <c r="W235" s="253"/>
      <c r="AI235" s="253"/>
      <c r="AJ235" s="253"/>
      <c r="AK235" s="253"/>
      <c r="AL235" s="253"/>
      <c r="AM235" s="253"/>
      <c r="AN235" s="253"/>
      <c r="AO235" s="253"/>
      <c r="AP235" s="256"/>
      <c r="AT235" s="256"/>
    </row>
    <row r="236" spans="1:46" ht="15" customHeight="1" x14ac:dyDescent="0.25">
      <c r="A236" s="297"/>
      <c r="B236" s="297"/>
      <c r="C236" s="297"/>
      <c r="H236" s="253" t="s">
        <v>488</v>
      </c>
      <c r="I236" s="253"/>
      <c r="J236" s="253"/>
      <c r="K236" s="253"/>
      <c r="L236" s="253"/>
      <c r="M236" s="253"/>
      <c r="N236" s="253"/>
      <c r="O236" s="253"/>
      <c r="P236" s="253" t="s">
        <v>2090</v>
      </c>
      <c r="Q236" s="253"/>
      <c r="R236" s="253"/>
      <c r="S236" s="253"/>
      <c r="T236" s="253"/>
      <c r="U236" s="253"/>
      <c r="V236" s="253"/>
      <c r="W236" s="253"/>
      <c r="AI236" s="253"/>
      <c r="AJ236" s="253"/>
      <c r="AK236" s="253"/>
      <c r="AL236" s="253"/>
      <c r="AM236" s="253"/>
      <c r="AN236" s="253"/>
      <c r="AO236" s="253"/>
      <c r="AP236" s="256"/>
      <c r="AT236" s="256"/>
    </row>
    <row r="237" spans="1:46" ht="15" customHeight="1" x14ac:dyDescent="0.25">
      <c r="A237" s="297"/>
      <c r="B237" s="297"/>
      <c r="C237" s="297"/>
      <c r="H237" s="253" t="s">
        <v>489</v>
      </c>
      <c r="I237" s="253"/>
      <c r="J237" s="253"/>
      <c r="K237" s="253"/>
      <c r="L237" s="253"/>
      <c r="M237" s="253"/>
      <c r="N237" s="253"/>
      <c r="O237" s="253"/>
      <c r="P237" s="253" t="s">
        <v>2092</v>
      </c>
      <c r="Q237" s="253"/>
      <c r="R237" s="253"/>
      <c r="S237" s="253"/>
      <c r="T237" s="253"/>
      <c r="U237" s="253"/>
      <c r="V237" s="253"/>
      <c r="W237" s="253"/>
      <c r="AI237" s="253"/>
      <c r="AJ237" s="253"/>
      <c r="AK237" s="253"/>
      <c r="AL237" s="253"/>
      <c r="AM237" s="253"/>
      <c r="AN237" s="253"/>
      <c r="AO237" s="253"/>
      <c r="AP237" s="256"/>
      <c r="AT237" s="256"/>
    </row>
    <row r="238" spans="1:46" ht="15" customHeight="1" x14ac:dyDescent="0.25">
      <c r="A238" s="297"/>
      <c r="B238" s="297"/>
      <c r="C238" s="297"/>
      <c r="H238" s="253" t="s">
        <v>490</v>
      </c>
      <c r="I238" s="253"/>
      <c r="J238" s="253"/>
      <c r="K238" s="253"/>
      <c r="L238" s="253"/>
      <c r="M238" s="253"/>
      <c r="N238" s="253"/>
      <c r="O238" s="253"/>
      <c r="P238" s="253" t="s">
        <v>2090</v>
      </c>
      <c r="Q238" s="253"/>
      <c r="R238" s="253"/>
      <c r="S238" s="253"/>
      <c r="T238" s="253"/>
      <c r="U238" s="253"/>
      <c r="V238" s="253"/>
      <c r="W238" s="253"/>
      <c r="AI238" s="253"/>
      <c r="AJ238" s="253"/>
      <c r="AK238" s="253"/>
      <c r="AL238" s="253"/>
      <c r="AM238" s="253"/>
      <c r="AN238" s="253"/>
      <c r="AO238" s="253"/>
      <c r="AP238" s="256"/>
      <c r="AT238" s="256"/>
    </row>
    <row r="239" spans="1:46" ht="15" customHeight="1" x14ac:dyDescent="0.25">
      <c r="A239" s="297"/>
      <c r="B239" s="297"/>
      <c r="C239" s="297"/>
      <c r="H239" s="253" t="s">
        <v>491</v>
      </c>
      <c r="I239" s="253"/>
      <c r="J239" s="253"/>
      <c r="K239" s="253"/>
      <c r="L239" s="253"/>
      <c r="M239" s="253"/>
      <c r="N239" s="253"/>
      <c r="O239" s="253"/>
      <c r="P239" s="253" t="s">
        <v>2094</v>
      </c>
      <c r="Q239" s="253"/>
      <c r="R239" s="253"/>
      <c r="S239" s="253"/>
      <c r="T239" s="253"/>
      <c r="U239" s="253"/>
      <c r="V239" s="253"/>
      <c r="W239" s="253"/>
      <c r="AI239" s="253"/>
      <c r="AJ239" s="253"/>
      <c r="AK239" s="253"/>
      <c r="AL239" s="253"/>
      <c r="AM239" s="253"/>
      <c r="AN239" s="253"/>
      <c r="AO239" s="253"/>
      <c r="AP239" s="256"/>
      <c r="AT239" s="256"/>
    </row>
    <row r="240" spans="1:46" ht="15" customHeight="1" x14ac:dyDescent="0.25">
      <c r="A240" s="297"/>
      <c r="B240" s="297"/>
      <c r="C240" s="297"/>
      <c r="H240" s="253" t="s">
        <v>492</v>
      </c>
      <c r="I240" s="253"/>
      <c r="J240" s="253"/>
      <c r="K240" s="253"/>
      <c r="L240" s="253"/>
      <c r="M240" s="253"/>
      <c r="N240" s="253"/>
      <c r="O240" s="253"/>
      <c r="P240" s="253" t="s">
        <v>2091</v>
      </c>
      <c r="Q240" s="253"/>
      <c r="R240" s="253"/>
      <c r="S240" s="253"/>
      <c r="T240" s="253"/>
      <c r="U240" s="253"/>
      <c r="V240" s="253"/>
      <c r="W240" s="253"/>
      <c r="AI240" s="253"/>
      <c r="AJ240" s="253"/>
      <c r="AK240" s="253"/>
      <c r="AL240" s="253"/>
      <c r="AM240" s="253"/>
      <c r="AN240" s="253"/>
      <c r="AO240" s="253"/>
      <c r="AP240" s="256"/>
      <c r="AT240" s="256"/>
    </row>
    <row r="241" spans="1:46" ht="15" customHeight="1" x14ac:dyDescent="0.25">
      <c r="A241" s="297"/>
      <c r="B241" s="297"/>
      <c r="C241" s="297"/>
      <c r="H241" s="253" t="s">
        <v>493</v>
      </c>
      <c r="I241" s="253"/>
      <c r="J241" s="253"/>
      <c r="K241" s="253"/>
      <c r="L241" s="253"/>
      <c r="M241" s="253"/>
      <c r="N241" s="253"/>
      <c r="O241" s="253"/>
      <c r="P241" s="253" t="s">
        <v>2088</v>
      </c>
      <c r="Q241" s="253"/>
      <c r="R241" s="253"/>
      <c r="S241" s="253"/>
      <c r="T241" s="253"/>
      <c r="U241" s="253"/>
      <c r="V241" s="253"/>
      <c r="W241" s="253"/>
      <c r="AI241" s="253"/>
      <c r="AJ241" s="253"/>
      <c r="AK241" s="253"/>
      <c r="AL241" s="253"/>
      <c r="AM241" s="253"/>
      <c r="AN241" s="253"/>
      <c r="AO241" s="253"/>
      <c r="AP241" s="256"/>
      <c r="AT241" s="256"/>
    </row>
    <row r="242" spans="1:46" ht="15" customHeight="1" x14ac:dyDescent="0.25">
      <c r="A242" s="297"/>
      <c r="B242" s="297"/>
      <c r="C242" s="297"/>
      <c r="H242" s="253" t="s">
        <v>494</v>
      </c>
      <c r="I242" s="253"/>
      <c r="J242" s="253"/>
      <c r="K242" s="253"/>
      <c r="L242" s="253"/>
      <c r="M242" s="253"/>
      <c r="N242" s="253"/>
      <c r="O242" s="253"/>
      <c r="P242" s="253" t="s">
        <v>2090</v>
      </c>
      <c r="Q242" s="253"/>
      <c r="R242" s="253"/>
      <c r="S242" s="253"/>
      <c r="T242" s="253"/>
      <c r="U242" s="253"/>
      <c r="V242" s="253"/>
      <c r="W242" s="253"/>
      <c r="AI242" s="253"/>
      <c r="AJ242" s="253"/>
      <c r="AK242" s="253"/>
      <c r="AL242" s="253"/>
      <c r="AM242" s="253"/>
      <c r="AN242" s="253"/>
      <c r="AO242" s="253"/>
      <c r="AP242" s="256"/>
      <c r="AT242" s="256"/>
    </row>
    <row r="243" spans="1:46" ht="15" customHeight="1" x14ac:dyDescent="0.25">
      <c r="A243" s="297"/>
      <c r="B243" s="297"/>
      <c r="C243" s="297"/>
      <c r="H243" s="253" t="s">
        <v>495</v>
      </c>
      <c r="I243" s="253"/>
      <c r="J243" s="253"/>
      <c r="K243" s="253"/>
      <c r="L243" s="253"/>
      <c r="M243" s="253"/>
      <c r="N243" s="253"/>
      <c r="O243" s="253"/>
      <c r="P243" s="253" t="s">
        <v>2087</v>
      </c>
      <c r="Q243" s="253"/>
      <c r="R243" s="253"/>
      <c r="S243" s="253"/>
      <c r="T243" s="253"/>
      <c r="U243" s="253"/>
      <c r="V243" s="253"/>
      <c r="W243" s="253"/>
      <c r="AI243" s="253"/>
      <c r="AJ243" s="253"/>
      <c r="AK243" s="253"/>
      <c r="AL243" s="253"/>
      <c r="AM243" s="253"/>
      <c r="AN243" s="253"/>
      <c r="AO243" s="253"/>
      <c r="AP243" s="256"/>
      <c r="AT243" s="256"/>
    </row>
    <row r="244" spans="1:46" ht="15" customHeight="1" x14ac:dyDescent="0.25">
      <c r="A244" s="297"/>
      <c r="B244" s="297"/>
      <c r="C244" s="297"/>
      <c r="H244" s="253" t="s">
        <v>496</v>
      </c>
      <c r="I244" s="253"/>
      <c r="J244" s="253"/>
      <c r="K244" s="253"/>
      <c r="L244" s="253"/>
      <c r="M244" s="253"/>
      <c r="N244" s="253"/>
      <c r="O244" s="253"/>
      <c r="P244" s="253" t="s">
        <v>2089</v>
      </c>
      <c r="Q244" s="253"/>
      <c r="R244" s="253"/>
      <c r="S244" s="253"/>
      <c r="T244" s="253"/>
      <c r="U244" s="253"/>
      <c r="V244" s="253"/>
      <c r="W244" s="253"/>
      <c r="AI244" s="253"/>
      <c r="AJ244" s="253"/>
      <c r="AK244" s="253"/>
      <c r="AL244" s="253"/>
      <c r="AM244" s="253"/>
      <c r="AN244" s="253"/>
      <c r="AO244" s="253"/>
      <c r="AP244" s="256"/>
      <c r="AT244" s="256"/>
    </row>
    <row r="245" spans="1:46" ht="15" customHeight="1" x14ac:dyDescent="0.25">
      <c r="A245" s="297"/>
      <c r="B245" s="297"/>
      <c r="C245" s="297"/>
      <c r="H245" s="253" t="s">
        <v>497</v>
      </c>
      <c r="I245" s="253"/>
      <c r="J245" s="253"/>
      <c r="K245" s="253"/>
      <c r="L245" s="253"/>
      <c r="M245" s="253"/>
      <c r="N245" s="253"/>
      <c r="O245" s="253"/>
      <c r="P245" s="253" t="s">
        <v>2089</v>
      </c>
      <c r="Q245" s="253"/>
      <c r="R245" s="253"/>
      <c r="S245" s="253"/>
      <c r="T245" s="253"/>
      <c r="U245" s="253"/>
      <c r="V245" s="253"/>
      <c r="W245" s="253"/>
      <c r="AI245" s="253"/>
      <c r="AJ245" s="253"/>
      <c r="AK245" s="253"/>
      <c r="AL245" s="253"/>
      <c r="AM245" s="253"/>
      <c r="AN245" s="253"/>
      <c r="AO245" s="253"/>
      <c r="AP245" s="256"/>
      <c r="AT245" s="256"/>
    </row>
    <row r="246" spans="1:46" ht="15" customHeight="1" x14ac:dyDescent="0.25">
      <c r="A246" s="297"/>
      <c r="B246" s="297"/>
      <c r="C246" s="297"/>
      <c r="H246" s="253" t="s">
        <v>498</v>
      </c>
      <c r="I246" s="253"/>
      <c r="J246" s="253"/>
      <c r="K246" s="253"/>
      <c r="L246" s="253"/>
      <c r="M246" s="253"/>
      <c r="N246" s="253"/>
      <c r="O246" s="253"/>
      <c r="P246" s="253" t="s">
        <v>720</v>
      </c>
      <c r="Q246" s="253"/>
      <c r="R246" s="253"/>
      <c r="S246" s="253"/>
      <c r="T246" s="253"/>
      <c r="U246" s="253"/>
      <c r="V246" s="253"/>
      <c r="W246" s="253"/>
      <c r="AI246" s="253"/>
      <c r="AJ246" s="253"/>
      <c r="AK246" s="253"/>
      <c r="AL246" s="253"/>
      <c r="AM246" s="253"/>
      <c r="AN246" s="253"/>
      <c r="AO246" s="253"/>
      <c r="AP246" s="256"/>
      <c r="AT246" s="256"/>
    </row>
    <row r="247" spans="1:46" ht="15" customHeight="1" x14ac:dyDescent="0.25">
      <c r="A247" s="297"/>
      <c r="B247" s="297"/>
      <c r="C247" s="297"/>
      <c r="H247" s="253" t="s">
        <v>499</v>
      </c>
      <c r="I247" s="253"/>
      <c r="J247" s="253"/>
      <c r="K247" s="253"/>
      <c r="L247" s="253"/>
      <c r="M247" s="253"/>
      <c r="N247" s="253"/>
      <c r="O247" s="253"/>
      <c r="P247" s="253" t="s">
        <v>2094</v>
      </c>
      <c r="Q247" s="253"/>
      <c r="R247" s="253"/>
      <c r="S247" s="253"/>
      <c r="T247" s="253"/>
      <c r="U247" s="253"/>
      <c r="V247" s="253"/>
      <c r="W247" s="253"/>
      <c r="AI247" s="253"/>
      <c r="AJ247" s="253"/>
      <c r="AK247" s="253"/>
      <c r="AL247" s="253"/>
      <c r="AM247" s="253"/>
      <c r="AN247" s="253"/>
      <c r="AO247" s="253"/>
      <c r="AP247" s="256"/>
      <c r="AT247" s="256"/>
    </row>
    <row r="248" spans="1:46" ht="15" customHeight="1" x14ac:dyDescent="0.25">
      <c r="A248" s="297"/>
      <c r="B248" s="297"/>
      <c r="C248" s="297"/>
      <c r="H248" s="253" t="s">
        <v>500</v>
      </c>
      <c r="I248" s="253"/>
      <c r="J248" s="253"/>
      <c r="K248" s="253"/>
      <c r="L248" s="253"/>
      <c r="M248" s="253"/>
      <c r="N248" s="253"/>
      <c r="O248" s="253"/>
      <c r="P248" s="253" t="s">
        <v>2089</v>
      </c>
      <c r="Q248" s="253"/>
      <c r="R248" s="253"/>
      <c r="S248" s="253"/>
      <c r="T248" s="253"/>
      <c r="U248" s="253"/>
      <c r="V248" s="253"/>
      <c r="W248" s="253"/>
      <c r="AI248" s="253"/>
      <c r="AJ248" s="253"/>
      <c r="AK248" s="253"/>
      <c r="AL248" s="253"/>
      <c r="AM248" s="253"/>
      <c r="AN248" s="253"/>
      <c r="AO248" s="253"/>
      <c r="AP248" s="256"/>
      <c r="AT248" s="256"/>
    </row>
    <row r="249" spans="1:46" ht="15" customHeight="1" x14ac:dyDescent="0.25">
      <c r="A249" s="297"/>
      <c r="B249" s="297"/>
      <c r="C249" s="297"/>
      <c r="H249" s="253" t="s">
        <v>501</v>
      </c>
      <c r="I249" s="253"/>
      <c r="J249" s="253"/>
      <c r="K249" s="253"/>
      <c r="L249" s="253"/>
      <c r="M249" s="253"/>
      <c r="N249" s="253"/>
      <c r="O249" s="253"/>
      <c r="P249" s="253" t="s">
        <v>2089</v>
      </c>
      <c r="Q249" s="253"/>
      <c r="R249" s="253"/>
      <c r="S249" s="253"/>
      <c r="T249" s="253"/>
      <c r="U249" s="253"/>
      <c r="V249" s="253"/>
      <c r="W249" s="253"/>
      <c r="AI249" s="253"/>
      <c r="AJ249" s="253"/>
      <c r="AK249" s="253"/>
      <c r="AL249" s="253"/>
      <c r="AM249" s="253"/>
      <c r="AN249" s="253"/>
      <c r="AO249" s="253"/>
      <c r="AP249" s="256"/>
      <c r="AT249" s="256"/>
    </row>
    <row r="250" spans="1:46" ht="15" customHeight="1" x14ac:dyDescent="0.25">
      <c r="A250" s="297"/>
      <c r="B250" s="297"/>
      <c r="C250" s="297"/>
      <c r="H250" s="253" t="s">
        <v>502</v>
      </c>
      <c r="I250" s="253"/>
      <c r="J250" s="253"/>
      <c r="K250" s="253"/>
      <c r="L250" s="253"/>
      <c r="M250" s="253"/>
      <c r="N250" s="253"/>
      <c r="O250" s="253"/>
      <c r="P250" s="253" t="s">
        <v>2091</v>
      </c>
      <c r="Q250" s="253"/>
      <c r="R250" s="253"/>
      <c r="S250" s="253"/>
      <c r="T250" s="253"/>
      <c r="U250" s="253"/>
      <c r="V250" s="253"/>
      <c r="W250" s="253"/>
      <c r="AI250" s="253"/>
      <c r="AJ250" s="253"/>
      <c r="AK250" s="253"/>
      <c r="AL250" s="253"/>
      <c r="AM250" s="253"/>
      <c r="AN250" s="253"/>
      <c r="AO250" s="253"/>
      <c r="AP250" s="256"/>
      <c r="AT250" s="256"/>
    </row>
    <row r="251" spans="1:46" ht="15" customHeight="1" x14ac:dyDescent="0.25">
      <c r="A251" s="297"/>
      <c r="B251" s="297"/>
      <c r="C251" s="297"/>
      <c r="H251" s="253" t="s">
        <v>503</v>
      </c>
      <c r="I251" s="253"/>
      <c r="J251" s="253"/>
      <c r="K251" s="253"/>
      <c r="L251" s="253"/>
      <c r="M251" s="253"/>
      <c r="N251" s="253"/>
      <c r="O251" s="253"/>
      <c r="P251" s="253" t="s">
        <v>2094</v>
      </c>
      <c r="Q251" s="253"/>
      <c r="R251" s="253"/>
      <c r="S251" s="253"/>
      <c r="T251" s="253"/>
      <c r="U251" s="253"/>
      <c r="V251" s="253"/>
      <c r="W251" s="253"/>
      <c r="AI251" s="253"/>
      <c r="AJ251" s="253"/>
      <c r="AK251" s="253"/>
      <c r="AL251" s="253"/>
      <c r="AM251" s="253"/>
      <c r="AN251" s="253"/>
      <c r="AO251" s="253"/>
      <c r="AP251" s="256"/>
      <c r="AT251" s="256"/>
    </row>
    <row r="252" spans="1:46" ht="15" customHeight="1" x14ac:dyDescent="0.25">
      <c r="A252" s="297"/>
      <c r="B252" s="297"/>
      <c r="C252" s="297"/>
      <c r="H252" s="253" t="s">
        <v>504</v>
      </c>
      <c r="I252" s="253"/>
      <c r="J252" s="253"/>
      <c r="K252" s="253"/>
      <c r="L252" s="253"/>
      <c r="M252" s="253"/>
      <c r="N252" s="253"/>
      <c r="O252" s="253"/>
      <c r="P252" s="253" t="s">
        <v>2088</v>
      </c>
      <c r="Q252" s="253"/>
      <c r="R252" s="253"/>
      <c r="S252" s="253"/>
      <c r="T252" s="253"/>
      <c r="U252" s="253"/>
      <c r="V252" s="253"/>
      <c r="W252" s="253"/>
      <c r="AI252" s="253"/>
      <c r="AJ252" s="253"/>
      <c r="AK252" s="253"/>
      <c r="AL252" s="253"/>
      <c r="AM252" s="253"/>
      <c r="AN252" s="253"/>
      <c r="AO252" s="253"/>
      <c r="AP252" s="256"/>
      <c r="AT252" s="256"/>
    </row>
    <row r="253" spans="1:46" ht="15" customHeight="1" x14ac:dyDescent="0.25">
      <c r="A253" s="297"/>
      <c r="B253" s="297"/>
      <c r="C253" s="297"/>
      <c r="H253" s="253" t="s">
        <v>505</v>
      </c>
      <c r="I253" s="253"/>
      <c r="J253" s="253"/>
      <c r="K253" s="253"/>
      <c r="L253" s="253"/>
      <c r="M253" s="253"/>
      <c r="N253" s="253"/>
      <c r="O253" s="253"/>
      <c r="P253" s="253" t="s">
        <v>2089</v>
      </c>
      <c r="Q253" s="253"/>
      <c r="R253" s="253"/>
      <c r="S253" s="253"/>
      <c r="T253" s="253"/>
      <c r="U253" s="253"/>
      <c r="V253" s="253"/>
      <c r="W253" s="253"/>
      <c r="AI253" s="253"/>
      <c r="AJ253" s="253"/>
      <c r="AK253" s="253"/>
      <c r="AL253" s="253"/>
      <c r="AM253" s="253"/>
      <c r="AN253" s="253"/>
      <c r="AO253" s="253"/>
      <c r="AP253" s="256"/>
      <c r="AT253" s="256"/>
    </row>
    <row r="254" spans="1:46" ht="15" customHeight="1" x14ac:dyDescent="0.25">
      <c r="A254" s="297"/>
      <c r="B254" s="297"/>
      <c r="C254" s="297"/>
      <c r="H254" s="253" t="s">
        <v>506</v>
      </c>
      <c r="I254" s="253"/>
      <c r="J254" s="253"/>
      <c r="K254" s="253"/>
      <c r="L254" s="253"/>
      <c r="M254" s="253"/>
      <c r="N254" s="253"/>
      <c r="O254" s="253"/>
      <c r="P254" s="253" t="s">
        <v>720</v>
      </c>
      <c r="Q254" s="253"/>
      <c r="R254" s="253"/>
      <c r="S254" s="253"/>
      <c r="T254" s="253"/>
      <c r="U254" s="253"/>
      <c r="V254" s="253"/>
      <c r="W254" s="253"/>
      <c r="AI254" s="253"/>
      <c r="AJ254" s="253"/>
      <c r="AK254" s="253"/>
      <c r="AL254" s="253"/>
      <c r="AM254" s="253"/>
      <c r="AN254" s="253"/>
      <c r="AO254" s="253"/>
      <c r="AP254" s="256"/>
      <c r="AT254" s="256"/>
    </row>
    <row r="255" spans="1:46" ht="15" customHeight="1" x14ac:dyDescent="0.25">
      <c r="A255" s="297"/>
      <c r="B255" s="297"/>
      <c r="C255" s="297"/>
      <c r="H255" s="253" t="s">
        <v>507</v>
      </c>
      <c r="I255" s="253"/>
      <c r="J255" s="253"/>
      <c r="K255" s="253"/>
      <c r="L255" s="253"/>
      <c r="M255" s="253"/>
      <c r="N255" s="253"/>
      <c r="O255" s="253"/>
      <c r="P255" s="253" t="s">
        <v>2087</v>
      </c>
      <c r="Q255" s="253"/>
      <c r="R255" s="253"/>
      <c r="S255" s="253"/>
      <c r="T255" s="253"/>
      <c r="U255" s="253"/>
      <c r="V255" s="253"/>
      <c r="W255" s="253"/>
      <c r="AI255" s="253"/>
      <c r="AJ255" s="253"/>
      <c r="AK255" s="253"/>
      <c r="AL255" s="253"/>
      <c r="AM255" s="253"/>
      <c r="AN255" s="253"/>
      <c r="AO255" s="253"/>
      <c r="AP255" s="256"/>
      <c r="AT255" s="256"/>
    </row>
    <row r="256" spans="1:46" ht="15" customHeight="1" x14ac:dyDescent="0.25">
      <c r="A256" s="297"/>
      <c r="B256" s="297"/>
      <c r="C256" s="297"/>
      <c r="H256" s="253" t="s">
        <v>508</v>
      </c>
      <c r="I256" s="253"/>
      <c r="J256" s="253"/>
      <c r="K256" s="253"/>
      <c r="L256" s="253"/>
      <c r="M256" s="253"/>
      <c r="N256" s="253"/>
      <c r="O256" s="253"/>
      <c r="P256" s="253" t="s">
        <v>720</v>
      </c>
      <c r="Q256" s="253"/>
      <c r="R256" s="253"/>
      <c r="S256" s="253"/>
      <c r="T256" s="253"/>
      <c r="U256" s="253"/>
      <c r="V256" s="253"/>
      <c r="W256" s="253"/>
      <c r="AI256" s="253"/>
      <c r="AJ256" s="253"/>
      <c r="AK256" s="253"/>
      <c r="AL256" s="253"/>
      <c r="AM256" s="253"/>
      <c r="AN256" s="253"/>
      <c r="AO256" s="253"/>
      <c r="AP256" s="256"/>
      <c r="AT256" s="256"/>
    </row>
    <row r="257" spans="1:46" ht="15" customHeight="1" x14ac:dyDescent="0.25">
      <c r="A257" s="297"/>
      <c r="B257" s="297"/>
      <c r="C257" s="297"/>
      <c r="H257" s="253" t="s">
        <v>509</v>
      </c>
      <c r="I257" s="253"/>
      <c r="J257" s="253"/>
      <c r="K257" s="253"/>
      <c r="L257" s="253"/>
      <c r="M257" s="253"/>
      <c r="N257" s="253"/>
      <c r="O257" s="253"/>
      <c r="P257" s="253" t="s">
        <v>2091</v>
      </c>
      <c r="Q257" s="253"/>
      <c r="R257" s="253"/>
      <c r="S257" s="253"/>
      <c r="T257" s="253"/>
      <c r="U257" s="253"/>
      <c r="V257" s="253"/>
      <c r="W257" s="253"/>
      <c r="AI257" s="253"/>
      <c r="AJ257" s="253"/>
      <c r="AK257" s="253"/>
      <c r="AL257" s="253"/>
      <c r="AM257" s="253"/>
      <c r="AN257" s="253"/>
      <c r="AO257" s="253"/>
      <c r="AP257" s="256"/>
      <c r="AT257" s="256"/>
    </row>
    <row r="258" spans="1:46" ht="15" customHeight="1" x14ac:dyDescent="0.25">
      <c r="A258" s="297"/>
      <c r="B258" s="297"/>
      <c r="C258" s="297"/>
      <c r="H258" s="253" t="s">
        <v>510</v>
      </c>
      <c r="I258" s="253"/>
      <c r="J258" s="253"/>
      <c r="K258" s="253"/>
      <c r="L258" s="253"/>
      <c r="M258" s="253"/>
      <c r="N258" s="253"/>
      <c r="O258" s="253"/>
      <c r="P258" s="253" t="s">
        <v>2091</v>
      </c>
      <c r="Q258" s="253"/>
      <c r="R258" s="253"/>
      <c r="S258" s="253"/>
      <c r="T258" s="253"/>
      <c r="U258" s="253"/>
      <c r="V258" s="253"/>
      <c r="W258" s="253"/>
      <c r="AI258" s="253"/>
      <c r="AJ258" s="253"/>
      <c r="AK258" s="253"/>
      <c r="AL258" s="253"/>
      <c r="AM258" s="253"/>
      <c r="AN258" s="253"/>
      <c r="AO258" s="253"/>
      <c r="AP258" s="256"/>
      <c r="AT258" s="256"/>
    </row>
    <row r="259" spans="1:46" ht="15" customHeight="1" x14ac:dyDescent="0.25">
      <c r="A259" s="297"/>
      <c r="B259" s="297"/>
      <c r="C259" s="297"/>
      <c r="H259" s="253" t="s">
        <v>511</v>
      </c>
      <c r="I259" s="253"/>
      <c r="J259" s="253"/>
      <c r="K259" s="253"/>
      <c r="L259" s="253"/>
      <c r="M259" s="253"/>
      <c r="N259" s="253"/>
      <c r="O259" s="253"/>
      <c r="P259" s="253" t="s">
        <v>2087</v>
      </c>
      <c r="Q259" s="253"/>
      <c r="R259" s="253"/>
      <c r="S259" s="253"/>
      <c r="T259" s="253"/>
      <c r="U259" s="253"/>
      <c r="V259" s="253"/>
      <c r="W259" s="253"/>
      <c r="AI259" s="253"/>
      <c r="AJ259" s="253"/>
      <c r="AK259" s="253"/>
      <c r="AL259" s="253"/>
      <c r="AM259" s="253"/>
      <c r="AN259" s="253"/>
      <c r="AO259" s="253"/>
      <c r="AP259" s="256"/>
      <c r="AT259" s="256"/>
    </row>
    <row r="260" spans="1:46" ht="15" customHeight="1" x14ac:dyDescent="0.25">
      <c r="A260" s="297"/>
      <c r="B260" s="297"/>
      <c r="C260" s="297"/>
      <c r="H260" s="253" t="s">
        <v>512</v>
      </c>
      <c r="I260" s="253"/>
      <c r="J260" s="253"/>
      <c r="K260" s="253"/>
      <c r="L260" s="253"/>
      <c r="M260" s="253"/>
      <c r="N260" s="253"/>
      <c r="O260" s="253"/>
      <c r="P260" s="253" t="s">
        <v>2091</v>
      </c>
      <c r="Q260" s="253"/>
      <c r="R260" s="253"/>
      <c r="S260" s="253"/>
      <c r="T260" s="253"/>
      <c r="U260" s="253"/>
      <c r="V260" s="253"/>
      <c r="W260" s="253"/>
      <c r="AI260" s="253"/>
      <c r="AJ260" s="253"/>
      <c r="AK260" s="253"/>
      <c r="AL260" s="253"/>
      <c r="AM260" s="253"/>
      <c r="AN260" s="253"/>
      <c r="AO260" s="253"/>
      <c r="AP260" s="256"/>
      <c r="AT260" s="256"/>
    </row>
    <row r="261" spans="1:46" ht="15" customHeight="1" x14ac:dyDescent="0.25">
      <c r="A261" s="297"/>
      <c r="B261" s="297"/>
      <c r="C261" s="297"/>
      <c r="H261" s="253" t="s">
        <v>513</v>
      </c>
      <c r="I261" s="253"/>
      <c r="J261" s="253"/>
      <c r="K261" s="253"/>
      <c r="L261" s="253"/>
      <c r="M261" s="253"/>
      <c r="N261" s="253"/>
      <c r="O261" s="253"/>
      <c r="P261" s="253" t="s">
        <v>2090</v>
      </c>
      <c r="Q261" s="253"/>
      <c r="R261" s="253"/>
      <c r="S261" s="253"/>
      <c r="T261" s="253"/>
      <c r="U261" s="253"/>
      <c r="V261" s="253"/>
      <c r="W261" s="253"/>
      <c r="AI261" s="253"/>
      <c r="AJ261" s="253"/>
      <c r="AK261" s="253"/>
      <c r="AL261" s="253"/>
      <c r="AM261" s="253"/>
      <c r="AN261" s="253"/>
      <c r="AO261" s="253"/>
      <c r="AP261" s="256"/>
      <c r="AT261" s="256"/>
    </row>
    <row r="262" spans="1:46" ht="15" customHeight="1" x14ac:dyDescent="0.25">
      <c r="A262" s="297"/>
      <c r="B262" s="297"/>
      <c r="C262" s="297"/>
      <c r="H262" s="253" t="s">
        <v>277</v>
      </c>
      <c r="I262" s="253"/>
      <c r="J262" s="253"/>
      <c r="K262" s="253"/>
      <c r="L262" s="253"/>
      <c r="M262" s="253"/>
      <c r="N262" s="253"/>
      <c r="O262" s="253"/>
      <c r="P262" s="253" t="s">
        <v>720</v>
      </c>
      <c r="Q262" s="253"/>
      <c r="R262" s="253"/>
      <c r="S262" s="253"/>
      <c r="T262" s="253"/>
      <c r="U262" s="253"/>
      <c r="V262" s="253"/>
      <c r="W262" s="253"/>
      <c r="AI262" s="253"/>
      <c r="AJ262" s="253"/>
      <c r="AK262" s="253"/>
      <c r="AL262" s="253"/>
      <c r="AM262" s="253"/>
      <c r="AN262" s="253"/>
      <c r="AO262" s="253"/>
      <c r="AP262" s="256"/>
      <c r="AT262" s="256"/>
    </row>
    <row r="263" spans="1:46" ht="15" customHeight="1" x14ac:dyDescent="0.25">
      <c r="A263" s="297"/>
      <c r="B263" s="297"/>
      <c r="C263" s="297"/>
      <c r="H263" s="253" t="s">
        <v>514</v>
      </c>
      <c r="I263" s="253"/>
      <c r="J263" s="253"/>
      <c r="K263" s="253"/>
      <c r="L263" s="253"/>
      <c r="M263" s="253"/>
      <c r="N263" s="253"/>
      <c r="O263" s="253"/>
      <c r="P263" s="253" t="s">
        <v>2088</v>
      </c>
      <c r="Q263" s="253"/>
      <c r="R263" s="253"/>
      <c r="S263" s="253"/>
      <c r="T263" s="253"/>
      <c r="U263" s="253"/>
      <c r="V263" s="253"/>
      <c r="W263" s="253"/>
      <c r="AI263" s="253"/>
      <c r="AJ263" s="253"/>
      <c r="AK263" s="253"/>
      <c r="AL263" s="253"/>
      <c r="AM263" s="253"/>
      <c r="AN263" s="253"/>
      <c r="AO263" s="253"/>
      <c r="AP263" s="256"/>
      <c r="AT263" s="256"/>
    </row>
    <row r="264" spans="1:46" ht="15" customHeight="1" x14ac:dyDescent="0.25">
      <c r="A264" s="297"/>
      <c r="B264" s="297"/>
      <c r="C264" s="297"/>
      <c r="H264" s="253" t="s">
        <v>515</v>
      </c>
      <c r="I264" s="253"/>
      <c r="J264" s="253"/>
      <c r="K264" s="253"/>
      <c r="L264" s="253"/>
      <c r="M264" s="253"/>
      <c r="N264" s="253"/>
      <c r="O264" s="253"/>
      <c r="P264" s="253" t="s">
        <v>2091</v>
      </c>
      <c r="Q264" s="253"/>
      <c r="R264" s="253"/>
      <c r="S264" s="253"/>
      <c r="T264" s="253"/>
      <c r="U264" s="253"/>
      <c r="V264" s="253"/>
      <c r="W264" s="253"/>
      <c r="AI264" s="253"/>
      <c r="AJ264" s="253"/>
      <c r="AK264" s="253"/>
      <c r="AL264" s="253"/>
      <c r="AM264" s="253"/>
      <c r="AN264" s="253"/>
      <c r="AO264" s="253"/>
      <c r="AP264" s="256"/>
      <c r="AT264" s="256"/>
    </row>
    <row r="265" spans="1:46" ht="15" customHeight="1" x14ac:dyDescent="0.25">
      <c r="A265" s="297"/>
      <c r="B265" s="297"/>
      <c r="C265" s="297"/>
      <c r="H265" s="253" t="s">
        <v>516</v>
      </c>
      <c r="I265" s="253"/>
      <c r="J265" s="253"/>
      <c r="K265" s="253"/>
      <c r="L265" s="253"/>
      <c r="M265" s="253"/>
      <c r="N265" s="253"/>
      <c r="O265" s="253"/>
      <c r="P265" s="253" t="s">
        <v>2091</v>
      </c>
      <c r="Q265" s="253"/>
      <c r="R265" s="253"/>
      <c r="S265" s="253"/>
      <c r="T265" s="253"/>
      <c r="U265" s="253"/>
      <c r="V265" s="253"/>
      <c r="W265" s="253"/>
      <c r="AI265" s="253"/>
      <c r="AJ265" s="253"/>
      <c r="AK265" s="253"/>
      <c r="AL265" s="253"/>
      <c r="AM265" s="253"/>
      <c r="AN265" s="253"/>
      <c r="AO265" s="253"/>
      <c r="AP265" s="256"/>
      <c r="AT265" s="256"/>
    </row>
    <row r="266" spans="1:46" ht="15" customHeight="1" x14ac:dyDescent="0.25">
      <c r="A266" s="297"/>
      <c r="B266" s="297"/>
      <c r="C266" s="297"/>
      <c r="H266" s="253" t="s">
        <v>517</v>
      </c>
      <c r="I266" s="253"/>
      <c r="J266" s="253"/>
      <c r="K266" s="253"/>
      <c r="L266" s="253"/>
      <c r="M266" s="253"/>
      <c r="N266" s="253"/>
      <c r="O266" s="253"/>
      <c r="P266" s="253" t="s">
        <v>2094</v>
      </c>
      <c r="Q266" s="253"/>
      <c r="R266" s="253"/>
      <c r="S266" s="253"/>
      <c r="T266" s="253"/>
      <c r="U266" s="253"/>
      <c r="V266" s="253"/>
      <c r="W266" s="253"/>
      <c r="AI266" s="253"/>
      <c r="AJ266" s="253"/>
      <c r="AK266" s="253"/>
      <c r="AL266" s="253"/>
      <c r="AM266" s="253"/>
      <c r="AN266" s="253"/>
      <c r="AO266" s="253"/>
      <c r="AP266" s="256"/>
      <c r="AT266" s="256"/>
    </row>
    <row r="267" spans="1:46" ht="15" customHeight="1" x14ac:dyDescent="0.25">
      <c r="A267" s="297"/>
      <c r="B267" s="297"/>
      <c r="C267" s="297"/>
      <c r="H267" s="253" t="s">
        <v>284</v>
      </c>
      <c r="I267" s="253"/>
      <c r="J267" s="253"/>
      <c r="K267" s="253"/>
      <c r="L267" s="253"/>
      <c r="M267" s="253"/>
      <c r="N267" s="253"/>
      <c r="O267" s="253"/>
      <c r="P267" s="253" t="s">
        <v>2092</v>
      </c>
      <c r="Q267" s="253"/>
      <c r="R267" s="253"/>
      <c r="S267" s="253"/>
      <c r="T267" s="253"/>
      <c r="U267" s="253"/>
      <c r="V267" s="253"/>
      <c r="W267" s="253"/>
      <c r="AI267" s="253"/>
      <c r="AJ267" s="253"/>
      <c r="AK267" s="253"/>
      <c r="AL267" s="253"/>
      <c r="AM267" s="253"/>
      <c r="AN267" s="253"/>
      <c r="AO267" s="253"/>
      <c r="AP267" s="256"/>
      <c r="AT267" s="256"/>
    </row>
    <row r="268" spans="1:46" ht="15" customHeight="1" x14ac:dyDescent="0.25">
      <c r="A268" s="297"/>
      <c r="B268" s="297"/>
      <c r="C268" s="297"/>
      <c r="H268" s="253" t="s">
        <v>518</v>
      </c>
      <c r="I268" s="253"/>
      <c r="J268" s="253"/>
      <c r="K268" s="253"/>
      <c r="L268" s="253"/>
      <c r="M268" s="253"/>
      <c r="N268" s="253"/>
      <c r="O268" s="253"/>
      <c r="P268" s="253" t="s">
        <v>2091</v>
      </c>
      <c r="Q268" s="253"/>
      <c r="R268" s="253"/>
      <c r="S268" s="253"/>
      <c r="T268" s="253"/>
      <c r="U268" s="253"/>
      <c r="V268" s="253"/>
      <c r="W268" s="253"/>
      <c r="AI268" s="253"/>
      <c r="AJ268" s="253"/>
      <c r="AK268" s="253"/>
      <c r="AL268" s="253"/>
      <c r="AM268" s="253"/>
      <c r="AN268" s="253"/>
      <c r="AO268" s="253"/>
      <c r="AP268" s="256"/>
      <c r="AT268" s="256"/>
    </row>
    <row r="269" spans="1:46" ht="15" customHeight="1" x14ac:dyDescent="0.25">
      <c r="A269" s="297"/>
      <c r="B269" s="297"/>
      <c r="C269" s="297"/>
      <c r="H269" s="253" t="s">
        <v>519</v>
      </c>
      <c r="I269" s="253"/>
      <c r="J269" s="253"/>
      <c r="K269" s="253"/>
      <c r="L269" s="253"/>
      <c r="M269" s="253"/>
      <c r="N269" s="253"/>
      <c r="O269" s="253"/>
      <c r="P269" s="253" t="s">
        <v>2092</v>
      </c>
      <c r="Q269" s="253"/>
      <c r="R269" s="253"/>
      <c r="S269" s="253"/>
      <c r="T269" s="253"/>
      <c r="U269" s="253"/>
      <c r="V269" s="253"/>
      <c r="W269" s="253"/>
      <c r="AI269" s="253"/>
      <c r="AJ269" s="253"/>
      <c r="AK269" s="253"/>
      <c r="AL269" s="253"/>
      <c r="AM269" s="253"/>
      <c r="AN269" s="253"/>
      <c r="AO269" s="253"/>
      <c r="AP269" s="256"/>
      <c r="AT269" s="256"/>
    </row>
    <row r="270" spans="1:46" ht="15" customHeight="1" x14ac:dyDescent="0.25">
      <c r="A270" s="297"/>
      <c r="B270" s="297"/>
      <c r="C270" s="297"/>
      <c r="H270" s="253" t="s">
        <v>520</v>
      </c>
      <c r="I270" s="253"/>
      <c r="J270" s="253"/>
      <c r="K270" s="253"/>
      <c r="L270" s="253"/>
      <c r="M270" s="253"/>
      <c r="N270" s="253"/>
      <c r="O270" s="253"/>
      <c r="P270" s="253" t="s">
        <v>720</v>
      </c>
      <c r="Q270" s="253"/>
      <c r="R270" s="253"/>
      <c r="S270" s="253"/>
      <c r="T270" s="253"/>
      <c r="U270" s="253"/>
      <c r="V270" s="253"/>
      <c r="W270" s="253"/>
      <c r="AI270" s="253"/>
      <c r="AJ270" s="253"/>
      <c r="AK270" s="253"/>
      <c r="AL270" s="253"/>
      <c r="AM270" s="253"/>
      <c r="AN270" s="253"/>
      <c r="AO270" s="253"/>
      <c r="AP270" s="256"/>
      <c r="AT270" s="256"/>
    </row>
    <row r="271" spans="1:46" ht="15" customHeight="1" x14ac:dyDescent="0.25">
      <c r="A271" s="297"/>
      <c r="B271" s="297"/>
      <c r="C271" s="297"/>
      <c r="H271" s="253" t="s">
        <v>521</v>
      </c>
      <c r="I271" s="253"/>
      <c r="J271" s="253"/>
      <c r="K271" s="253"/>
      <c r="L271" s="253"/>
      <c r="M271" s="253"/>
      <c r="N271" s="253"/>
      <c r="O271" s="253"/>
      <c r="P271" s="253" t="s">
        <v>2087</v>
      </c>
      <c r="Q271" s="253"/>
      <c r="R271" s="253"/>
      <c r="S271" s="253"/>
      <c r="T271" s="253"/>
      <c r="U271" s="253"/>
      <c r="V271" s="253"/>
      <c r="W271" s="253"/>
      <c r="AI271" s="253"/>
      <c r="AJ271" s="253"/>
      <c r="AK271" s="253"/>
      <c r="AL271" s="253"/>
      <c r="AM271" s="253"/>
      <c r="AN271" s="253"/>
      <c r="AO271" s="253"/>
      <c r="AP271" s="256"/>
      <c r="AT271" s="256"/>
    </row>
    <row r="272" spans="1:46" ht="15" customHeight="1" x14ac:dyDescent="0.25">
      <c r="A272" s="297"/>
      <c r="B272" s="297"/>
      <c r="C272" s="297"/>
      <c r="H272" s="253" t="s">
        <v>522</v>
      </c>
      <c r="I272" s="253"/>
      <c r="J272" s="253"/>
      <c r="K272" s="253"/>
      <c r="L272" s="253"/>
      <c r="M272" s="253"/>
      <c r="N272" s="253"/>
      <c r="O272" s="253"/>
      <c r="P272" s="253" t="s">
        <v>2092</v>
      </c>
      <c r="Q272" s="253"/>
      <c r="R272" s="253"/>
      <c r="S272" s="253"/>
      <c r="T272" s="253"/>
      <c r="U272" s="253"/>
      <c r="V272" s="253"/>
      <c r="W272" s="253"/>
      <c r="AI272" s="253"/>
      <c r="AJ272" s="253"/>
      <c r="AK272" s="253"/>
      <c r="AL272" s="253"/>
      <c r="AM272" s="253"/>
      <c r="AN272" s="253"/>
      <c r="AO272" s="253"/>
      <c r="AP272" s="256"/>
      <c r="AT272" s="256"/>
    </row>
    <row r="273" spans="1:46" ht="15" customHeight="1" x14ac:dyDescent="0.25">
      <c r="A273" s="297"/>
      <c r="B273" s="297"/>
      <c r="C273" s="297"/>
      <c r="H273" s="253" t="s">
        <v>523</v>
      </c>
      <c r="I273" s="253"/>
      <c r="J273" s="253"/>
      <c r="K273" s="253"/>
      <c r="L273" s="253"/>
      <c r="M273" s="253"/>
      <c r="N273" s="253"/>
      <c r="O273" s="253"/>
      <c r="P273" s="253" t="s">
        <v>2090</v>
      </c>
      <c r="Q273" s="253"/>
      <c r="R273" s="253"/>
      <c r="S273" s="253"/>
      <c r="T273" s="253"/>
      <c r="U273" s="253"/>
      <c r="V273" s="253"/>
      <c r="W273" s="253"/>
      <c r="AI273" s="253"/>
      <c r="AJ273" s="253"/>
      <c r="AK273" s="253"/>
      <c r="AL273" s="253"/>
      <c r="AM273" s="253"/>
      <c r="AN273" s="253"/>
      <c r="AO273" s="253"/>
      <c r="AP273" s="256"/>
      <c r="AT273" s="256"/>
    </row>
    <row r="274" spans="1:46" ht="15" customHeight="1" x14ac:dyDescent="0.25">
      <c r="A274" s="297"/>
      <c r="B274" s="297"/>
      <c r="C274" s="297"/>
      <c r="H274" s="253" t="s">
        <v>524</v>
      </c>
      <c r="I274" s="253"/>
      <c r="J274" s="253"/>
      <c r="K274" s="253"/>
      <c r="L274" s="253"/>
      <c r="M274" s="253"/>
      <c r="N274" s="253"/>
      <c r="O274" s="253"/>
      <c r="P274" s="253" t="s">
        <v>2091</v>
      </c>
      <c r="Q274" s="253"/>
      <c r="R274" s="253"/>
      <c r="S274" s="253"/>
      <c r="T274" s="253"/>
      <c r="U274" s="253"/>
      <c r="V274" s="253"/>
      <c r="W274" s="253"/>
      <c r="AI274" s="253"/>
      <c r="AJ274" s="253"/>
      <c r="AK274" s="253"/>
      <c r="AL274" s="253"/>
      <c r="AM274" s="253"/>
      <c r="AN274" s="253"/>
      <c r="AO274" s="253"/>
      <c r="AP274" s="256"/>
      <c r="AT274" s="256"/>
    </row>
    <row r="275" spans="1:46" ht="15" customHeight="1" x14ac:dyDescent="0.25">
      <c r="A275" s="297"/>
      <c r="B275" s="297"/>
      <c r="C275" s="297"/>
      <c r="H275" s="253" t="s">
        <v>287</v>
      </c>
      <c r="I275" s="253"/>
      <c r="J275" s="253"/>
      <c r="K275" s="253"/>
      <c r="L275" s="253"/>
      <c r="M275" s="253"/>
      <c r="N275" s="253"/>
      <c r="O275" s="253"/>
      <c r="P275" s="253" t="s">
        <v>2092</v>
      </c>
      <c r="Q275" s="253"/>
      <c r="R275" s="253"/>
      <c r="S275" s="253"/>
      <c r="T275" s="253"/>
      <c r="U275" s="253"/>
      <c r="V275" s="253"/>
      <c r="W275" s="253"/>
      <c r="AI275" s="253"/>
      <c r="AJ275" s="253"/>
      <c r="AK275" s="253"/>
      <c r="AL275" s="253"/>
      <c r="AM275" s="253"/>
      <c r="AN275" s="253"/>
      <c r="AO275" s="253"/>
      <c r="AP275" s="256"/>
      <c r="AT275" s="256"/>
    </row>
    <row r="276" spans="1:46" ht="15" customHeight="1" x14ac:dyDescent="0.25">
      <c r="A276" s="297"/>
      <c r="B276" s="297"/>
      <c r="C276" s="297"/>
      <c r="H276" s="253" t="s">
        <v>525</v>
      </c>
      <c r="I276" s="253"/>
      <c r="J276" s="253"/>
      <c r="K276" s="253"/>
      <c r="L276" s="253"/>
      <c r="M276" s="253"/>
      <c r="N276" s="253"/>
      <c r="O276" s="253"/>
      <c r="P276" s="253" t="s">
        <v>2091</v>
      </c>
      <c r="Q276" s="253"/>
      <c r="R276" s="253"/>
      <c r="S276" s="253"/>
      <c r="T276" s="253"/>
      <c r="U276" s="253"/>
      <c r="V276" s="253"/>
      <c r="W276" s="253"/>
      <c r="AI276" s="253"/>
      <c r="AJ276" s="253"/>
      <c r="AK276" s="253"/>
      <c r="AL276" s="253"/>
      <c r="AM276" s="253"/>
      <c r="AN276" s="253"/>
      <c r="AO276" s="253"/>
      <c r="AP276" s="256"/>
      <c r="AT276" s="256"/>
    </row>
    <row r="277" spans="1:46" ht="15" customHeight="1" x14ac:dyDescent="0.25">
      <c r="A277" s="297"/>
      <c r="B277" s="297"/>
      <c r="C277" s="297"/>
      <c r="H277" s="253" t="s">
        <v>526</v>
      </c>
      <c r="I277" s="253"/>
      <c r="J277" s="253"/>
      <c r="K277" s="253"/>
      <c r="L277" s="253"/>
      <c r="M277" s="253"/>
      <c r="N277" s="253"/>
      <c r="O277" s="253"/>
      <c r="P277" s="253" t="s">
        <v>2094</v>
      </c>
      <c r="Q277" s="253"/>
      <c r="R277" s="253"/>
      <c r="S277" s="253"/>
      <c r="T277" s="253"/>
      <c r="U277" s="253"/>
      <c r="V277" s="253"/>
      <c r="W277" s="253"/>
      <c r="AI277" s="253"/>
      <c r="AJ277" s="253"/>
      <c r="AK277" s="253"/>
      <c r="AL277" s="253"/>
      <c r="AM277" s="253"/>
      <c r="AN277" s="253"/>
      <c r="AO277" s="253"/>
      <c r="AP277" s="256"/>
      <c r="AT277" s="256"/>
    </row>
    <row r="278" spans="1:46" ht="15" customHeight="1" x14ac:dyDescent="0.25">
      <c r="A278" s="297"/>
      <c r="B278" s="297"/>
      <c r="C278" s="297"/>
      <c r="H278" s="253" t="s">
        <v>527</v>
      </c>
      <c r="I278" s="253"/>
      <c r="J278" s="253"/>
      <c r="K278" s="253"/>
      <c r="L278" s="253"/>
      <c r="M278" s="253"/>
      <c r="N278" s="253"/>
      <c r="O278" s="253"/>
      <c r="P278" s="253" t="s">
        <v>2092</v>
      </c>
      <c r="Q278" s="253"/>
      <c r="R278" s="253"/>
      <c r="S278" s="253"/>
      <c r="T278" s="253"/>
      <c r="U278" s="253"/>
      <c r="V278" s="253"/>
      <c r="W278" s="253"/>
      <c r="AI278" s="253"/>
      <c r="AJ278" s="253"/>
      <c r="AK278" s="253"/>
      <c r="AL278" s="253"/>
      <c r="AM278" s="253"/>
      <c r="AN278" s="253"/>
      <c r="AO278" s="253"/>
      <c r="AP278" s="256"/>
      <c r="AT278" s="256"/>
    </row>
    <row r="279" spans="1:46" ht="15" customHeight="1" x14ac:dyDescent="0.25">
      <c r="A279" s="297"/>
      <c r="B279" s="297"/>
      <c r="C279" s="297"/>
      <c r="H279" s="253" t="s">
        <v>528</v>
      </c>
      <c r="I279" s="253"/>
      <c r="J279" s="253"/>
      <c r="K279" s="253"/>
      <c r="L279" s="253"/>
      <c r="M279" s="253"/>
      <c r="N279" s="253"/>
      <c r="O279" s="253"/>
      <c r="P279" s="253" t="s">
        <v>2091</v>
      </c>
      <c r="Q279" s="253"/>
      <c r="R279" s="253"/>
      <c r="S279" s="253"/>
      <c r="T279" s="253"/>
      <c r="U279" s="253"/>
      <c r="V279" s="253"/>
      <c r="W279" s="253"/>
      <c r="AI279" s="253"/>
      <c r="AJ279" s="253"/>
      <c r="AK279" s="253"/>
      <c r="AL279" s="253"/>
      <c r="AM279" s="253"/>
      <c r="AN279" s="253"/>
      <c r="AO279" s="253"/>
      <c r="AP279" s="256"/>
      <c r="AT279" s="256"/>
    </row>
    <row r="280" spans="1:46" ht="15" customHeight="1" x14ac:dyDescent="0.25">
      <c r="A280" s="297"/>
      <c r="B280" s="297"/>
      <c r="C280" s="297"/>
      <c r="H280" s="253" t="s">
        <v>529</v>
      </c>
      <c r="I280" s="253"/>
      <c r="J280" s="253"/>
      <c r="K280" s="253"/>
      <c r="L280" s="253"/>
      <c r="M280" s="253"/>
      <c r="N280" s="253"/>
      <c r="O280" s="253"/>
      <c r="P280" s="253" t="s">
        <v>2092</v>
      </c>
      <c r="Q280" s="253"/>
      <c r="R280" s="253"/>
      <c r="S280" s="253"/>
      <c r="T280" s="253"/>
      <c r="U280" s="253"/>
      <c r="V280" s="253"/>
      <c r="W280" s="253"/>
      <c r="AI280" s="253"/>
      <c r="AJ280" s="253"/>
      <c r="AK280" s="253"/>
      <c r="AL280" s="253"/>
      <c r="AM280" s="253"/>
      <c r="AN280" s="253"/>
      <c r="AO280" s="253"/>
      <c r="AP280" s="256"/>
      <c r="AT280" s="256"/>
    </row>
    <row r="281" spans="1:46" ht="15" customHeight="1" x14ac:dyDescent="0.25">
      <c r="A281" s="297"/>
      <c r="B281" s="297"/>
      <c r="C281" s="297"/>
      <c r="H281" s="253" t="s">
        <v>530</v>
      </c>
      <c r="I281" s="253"/>
      <c r="J281" s="253"/>
      <c r="K281" s="253"/>
      <c r="L281" s="253"/>
      <c r="M281" s="253"/>
      <c r="N281" s="253"/>
      <c r="O281" s="253"/>
      <c r="P281" s="253" t="s">
        <v>2090</v>
      </c>
      <c r="Q281" s="253"/>
      <c r="R281" s="253"/>
      <c r="S281" s="253"/>
      <c r="T281" s="253"/>
      <c r="U281" s="253"/>
      <c r="V281" s="253"/>
      <c r="W281" s="253"/>
      <c r="AI281" s="253"/>
      <c r="AJ281" s="253"/>
      <c r="AK281" s="253"/>
      <c r="AL281" s="253"/>
      <c r="AM281" s="253"/>
      <c r="AN281" s="253"/>
      <c r="AO281" s="253"/>
      <c r="AP281" s="256"/>
      <c r="AT281" s="256"/>
    </row>
    <row r="282" spans="1:46" ht="15" customHeight="1" x14ac:dyDescent="0.25">
      <c r="A282" s="297"/>
      <c r="B282" s="297"/>
      <c r="C282" s="297"/>
      <c r="H282" s="253" t="s">
        <v>531</v>
      </c>
      <c r="I282" s="253"/>
      <c r="J282" s="253"/>
      <c r="K282" s="253"/>
      <c r="L282" s="253"/>
      <c r="M282" s="253"/>
      <c r="N282" s="253"/>
      <c r="O282" s="253"/>
      <c r="P282" s="253" t="s">
        <v>2087</v>
      </c>
      <c r="Q282" s="253"/>
      <c r="R282" s="253"/>
      <c r="S282" s="253"/>
      <c r="T282" s="253"/>
      <c r="U282" s="253"/>
      <c r="V282" s="253"/>
      <c r="W282" s="253"/>
      <c r="AI282" s="253"/>
      <c r="AJ282" s="253"/>
      <c r="AK282" s="253"/>
      <c r="AL282" s="253"/>
      <c r="AM282" s="253"/>
      <c r="AN282" s="253"/>
      <c r="AO282" s="253"/>
      <c r="AP282" s="256"/>
      <c r="AT282" s="256"/>
    </row>
    <row r="283" spans="1:46" ht="15" customHeight="1" x14ac:dyDescent="0.25">
      <c r="A283" s="297"/>
      <c r="B283" s="297"/>
      <c r="C283" s="297"/>
      <c r="H283" s="253" t="s">
        <v>532</v>
      </c>
      <c r="I283" s="253"/>
      <c r="J283" s="253"/>
      <c r="K283" s="253"/>
      <c r="L283" s="253"/>
      <c r="M283" s="253"/>
      <c r="N283" s="253"/>
      <c r="O283" s="253"/>
      <c r="P283" s="253" t="s">
        <v>2090</v>
      </c>
      <c r="Q283" s="253"/>
      <c r="R283" s="253"/>
      <c r="S283" s="253"/>
      <c r="T283" s="253"/>
      <c r="U283" s="253"/>
      <c r="V283" s="253"/>
      <c r="W283" s="253"/>
      <c r="AI283" s="253"/>
      <c r="AJ283" s="253"/>
      <c r="AK283" s="253"/>
      <c r="AL283" s="253"/>
      <c r="AM283" s="253"/>
      <c r="AN283" s="253"/>
      <c r="AO283" s="253"/>
      <c r="AP283" s="256"/>
      <c r="AT283" s="256"/>
    </row>
    <row r="284" spans="1:46" ht="15" customHeight="1" x14ac:dyDescent="0.25">
      <c r="A284" s="297"/>
      <c r="B284" s="297"/>
      <c r="C284" s="297"/>
      <c r="H284" s="253" t="s">
        <v>533</v>
      </c>
      <c r="I284" s="253"/>
      <c r="J284" s="253"/>
      <c r="K284" s="253"/>
      <c r="L284" s="253"/>
      <c r="M284" s="253"/>
      <c r="N284" s="253"/>
      <c r="O284" s="253"/>
      <c r="P284" s="253" t="s">
        <v>720</v>
      </c>
      <c r="Q284" s="253"/>
      <c r="R284" s="253"/>
      <c r="S284" s="253"/>
      <c r="T284" s="253"/>
      <c r="U284" s="253"/>
      <c r="V284" s="253"/>
      <c r="W284" s="253"/>
      <c r="AI284" s="253"/>
      <c r="AJ284" s="253"/>
      <c r="AK284" s="253"/>
      <c r="AL284" s="253"/>
      <c r="AM284" s="253"/>
      <c r="AN284" s="253"/>
      <c r="AO284" s="253"/>
      <c r="AP284" s="256"/>
      <c r="AT284" s="256"/>
    </row>
    <row r="285" spans="1:46" ht="15" customHeight="1" x14ac:dyDescent="0.25">
      <c r="A285" s="297"/>
      <c r="B285" s="297"/>
      <c r="C285" s="297"/>
      <c r="H285" s="253" t="s">
        <v>534</v>
      </c>
      <c r="I285" s="253"/>
      <c r="J285" s="253"/>
      <c r="K285" s="253"/>
      <c r="L285" s="253"/>
      <c r="M285" s="253"/>
      <c r="N285" s="253"/>
      <c r="O285" s="253"/>
      <c r="P285" s="253" t="s">
        <v>2089</v>
      </c>
      <c r="Q285" s="253"/>
      <c r="R285" s="253"/>
      <c r="S285" s="253"/>
      <c r="T285" s="253"/>
      <c r="U285" s="253"/>
      <c r="V285" s="253"/>
      <c r="W285" s="253"/>
      <c r="AI285" s="253"/>
      <c r="AJ285" s="253"/>
      <c r="AK285" s="253"/>
      <c r="AL285" s="253"/>
      <c r="AM285" s="253"/>
      <c r="AN285" s="253"/>
      <c r="AO285" s="253"/>
      <c r="AP285" s="256"/>
      <c r="AT285" s="256"/>
    </row>
    <row r="286" spans="1:46" ht="15" customHeight="1" x14ac:dyDescent="0.25">
      <c r="A286" s="297"/>
      <c r="B286" s="297"/>
      <c r="C286" s="297"/>
      <c r="H286" s="253" t="s">
        <v>535</v>
      </c>
      <c r="I286" s="253"/>
      <c r="J286" s="253"/>
      <c r="K286" s="253"/>
      <c r="L286" s="253"/>
      <c r="M286" s="253"/>
      <c r="N286" s="253"/>
      <c r="O286" s="253"/>
      <c r="P286" s="253" t="s">
        <v>2091</v>
      </c>
      <c r="Q286" s="253"/>
      <c r="R286" s="253"/>
      <c r="S286" s="253"/>
      <c r="T286" s="253"/>
      <c r="U286" s="253"/>
      <c r="V286" s="253"/>
      <c r="W286" s="253"/>
      <c r="AI286" s="253"/>
      <c r="AJ286" s="253"/>
      <c r="AK286" s="253"/>
      <c r="AL286" s="253"/>
      <c r="AM286" s="253"/>
      <c r="AN286" s="253"/>
      <c r="AO286" s="253"/>
      <c r="AP286" s="256"/>
      <c r="AT286" s="256"/>
    </row>
    <row r="287" spans="1:46" ht="15" customHeight="1" x14ac:dyDescent="0.25">
      <c r="A287" s="297"/>
      <c r="B287" s="297"/>
      <c r="C287" s="297"/>
      <c r="H287" s="253" t="s">
        <v>536</v>
      </c>
      <c r="I287" s="253"/>
      <c r="J287" s="253"/>
      <c r="K287" s="253"/>
      <c r="L287" s="253"/>
      <c r="M287" s="253"/>
      <c r="N287" s="253"/>
      <c r="O287" s="253"/>
      <c r="P287" s="253" t="s">
        <v>2088</v>
      </c>
      <c r="Q287" s="253"/>
      <c r="R287" s="253"/>
      <c r="S287" s="253"/>
      <c r="T287" s="253"/>
      <c r="U287" s="253"/>
      <c r="V287" s="253"/>
      <c r="W287" s="253"/>
      <c r="AI287" s="253"/>
      <c r="AJ287" s="253"/>
      <c r="AK287" s="253"/>
      <c r="AL287" s="253"/>
      <c r="AM287" s="253"/>
      <c r="AN287" s="253"/>
      <c r="AO287" s="253"/>
      <c r="AP287" s="256"/>
      <c r="AT287" s="256"/>
    </row>
    <row r="288" spans="1:46" ht="15" customHeight="1" x14ac:dyDescent="0.25">
      <c r="A288" s="297"/>
      <c r="B288" s="297"/>
      <c r="C288" s="297"/>
      <c r="H288" s="253" t="s">
        <v>537</v>
      </c>
      <c r="I288" s="253"/>
      <c r="J288" s="253"/>
      <c r="K288" s="253"/>
      <c r="L288" s="253"/>
      <c r="M288" s="253"/>
      <c r="N288" s="253"/>
      <c r="O288" s="253"/>
      <c r="P288" s="253" t="s">
        <v>2091</v>
      </c>
      <c r="Q288" s="253"/>
      <c r="R288" s="253"/>
      <c r="S288" s="253"/>
      <c r="T288" s="253"/>
      <c r="U288" s="253"/>
      <c r="V288" s="253"/>
      <c r="W288" s="253"/>
      <c r="AI288" s="253"/>
      <c r="AJ288" s="253"/>
      <c r="AK288" s="253"/>
      <c r="AL288" s="253"/>
      <c r="AM288" s="253"/>
      <c r="AN288" s="253"/>
      <c r="AO288" s="253"/>
      <c r="AP288" s="256"/>
      <c r="AT288" s="256"/>
    </row>
    <row r="289" spans="1:46" ht="15" customHeight="1" x14ac:dyDescent="0.25">
      <c r="A289" s="297"/>
      <c r="B289" s="297"/>
      <c r="C289" s="297"/>
      <c r="H289" s="253" t="s">
        <v>538</v>
      </c>
      <c r="I289" s="253"/>
      <c r="J289" s="253"/>
      <c r="K289" s="253"/>
      <c r="L289" s="253"/>
      <c r="M289" s="253"/>
      <c r="N289" s="253"/>
      <c r="O289" s="253"/>
      <c r="P289" s="253" t="s">
        <v>2088</v>
      </c>
      <c r="Q289" s="253"/>
      <c r="R289" s="253"/>
      <c r="S289" s="253"/>
      <c r="T289" s="253"/>
      <c r="U289" s="253"/>
      <c r="V289" s="253"/>
      <c r="W289" s="253"/>
      <c r="AI289" s="253"/>
      <c r="AJ289" s="253"/>
      <c r="AK289" s="253"/>
      <c r="AL289" s="253"/>
      <c r="AM289" s="253"/>
      <c r="AN289" s="253"/>
      <c r="AO289" s="253"/>
      <c r="AP289" s="256"/>
      <c r="AT289" s="256"/>
    </row>
    <row r="290" spans="1:46" ht="15" customHeight="1" x14ac:dyDescent="0.25">
      <c r="A290" s="297"/>
      <c r="B290" s="297"/>
      <c r="C290" s="297"/>
      <c r="H290" s="253" t="s">
        <v>539</v>
      </c>
      <c r="I290" s="253"/>
      <c r="J290" s="253"/>
      <c r="K290" s="253"/>
      <c r="L290" s="253"/>
      <c r="M290" s="253"/>
      <c r="N290" s="253"/>
      <c r="O290" s="253"/>
      <c r="P290" s="253" t="s">
        <v>2090</v>
      </c>
      <c r="Q290" s="253"/>
      <c r="R290" s="253"/>
      <c r="S290" s="253"/>
      <c r="T290" s="253"/>
      <c r="U290" s="253"/>
      <c r="V290" s="253"/>
      <c r="W290" s="253"/>
      <c r="AI290" s="253"/>
      <c r="AJ290" s="253"/>
      <c r="AK290" s="253"/>
      <c r="AL290" s="253"/>
      <c r="AM290" s="253"/>
      <c r="AN290" s="253"/>
      <c r="AO290" s="253"/>
      <c r="AP290" s="256"/>
      <c r="AT290" s="256"/>
    </row>
    <row r="291" spans="1:46" ht="15" customHeight="1" x14ac:dyDescent="0.25">
      <c r="A291" s="297"/>
      <c r="B291" s="297"/>
      <c r="C291" s="297"/>
      <c r="H291" s="253" t="s">
        <v>540</v>
      </c>
      <c r="I291" s="253"/>
      <c r="J291" s="253"/>
      <c r="K291" s="253"/>
      <c r="L291" s="253"/>
      <c r="M291" s="253"/>
      <c r="N291" s="253"/>
      <c r="O291" s="253"/>
      <c r="P291" s="253" t="s">
        <v>720</v>
      </c>
      <c r="Q291" s="253"/>
      <c r="R291" s="253"/>
      <c r="S291" s="253"/>
      <c r="T291" s="253"/>
      <c r="U291" s="253"/>
      <c r="V291" s="253"/>
      <c r="W291" s="253"/>
      <c r="AI291" s="253"/>
      <c r="AJ291" s="253"/>
      <c r="AK291" s="253"/>
      <c r="AL291" s="253"/>
      <c r="AM291" s="253"/>
      <c r="AN291" s="253"/>
      <c r="AO291" s="253"/>
      <c r="AP291" s="256"/>
      <c r="AT291" s="256"/>
    </row>
    <row r="292" spans="1:46" ht="15" customHeight="1" x14ac:dyDescent="0.25">
      <c r="A292" s="297"/>
      <c r="B292" s="297"/>
      <c r="C292" s="297"/>
      <c r="H292" s="253" t="s">
        <v>541</v>
      </c>
      <c r="I292" s="253"/>
      <c r="J292" s="253"/>
      <c r="K292" s="253"/>
      <c r="L292" s="253"/>
      <c r="M292" s="253"/>
      <c r="N292" s="253"/>
      <c r="O292" s="253"/>
      <c r="P292" s="253" t="s">
        <v>2090</v>
      </c>
      <c r="Q292" s="253"/>
      <c r="R292" s="253"/>
      <c r="S292" s="253"/>
      <c r="T292" s="253"/>
      <c r="U292" s="253"/>
      <c r="V292" s="253"/>
      <c r="W292" s="253"/>
      <c r="AI292" s="253"/>
      <c r="AJ292" s="253"/>
      <c r="AK292" s="253"/>
      <c r="AL292" s="253"/>
      <c r="AM292" s="253"/>
      <c r="AN292" s="253"/>
      <c r="AO292" s="253"/>
      <c r="AP292" s="256"/>
      <c r="AT292" s="256"/>
    </row>
    <row r="293" spans="1:46" ht="15" customHeight="1" x14ac:dyDescent="0.25">
      <c r="A293" s="297"/>
      <c r="B293" s="297"/>
      <c r="C293" s="297"/>
      <c r="H293" s="253" t="s">
        <v>542</v>
      </c>
      <c r="I293" s="253"/>
      <c r="J293" s="253"/>
      <c r="K293" s="253"/>
      <c r="L293" s="253"/>
      <c r="M293" s="253"/>
      <c r="N293" s="253"/>
      <c r="O293" s="253"/>
      <c r="P293" s="253" t="s">
        <v>2088</v>
      </c>
      <c r="Q293" s="253"/>
      <c r="R293" s="253"/>
      <c r="S293" s="253"/>
      <c r="T293" s="253"/>
      <c r="U293" s="253"/>
      <c r="V293" s="253"/>
      <c r="W293" s="253"/>
      <c r="AI293" s="253"/>
      <c r="AJ293" s="253"/>
      <c r="AK293" s="253"/>
      <c r="AL293" s="253"/>
      <c r="AM293" s="253"/>
      <c r="AN293" s="253"/>
      <c r="AO293" s="253"/>
      <c r="AP293" s="256"/>
      <c r="AT293" s="256"/>
    </row>
    <row r="294" spans="1:46" ht="15" customHeight="1" x14ac:dyDescent="0.25">
      <c r="A294" s="297"/>
      <c r="B294" s="297"/>
      <c r="C294" s="297"/>
      <c r="H294" s="253" t="s">
        <v>543</v>
      </c>
      <c r="I294" s="253"/>
      <c r="J294" s="253"/>
      <c r="K294" s="253"/>
      <c r="L294" s="253"/>
      <c r="M294" s="253"/>
      <c r="N294" s="253"/>
      <c r="O294" s="253"/>
      <c r="P294" s="253" t="s">
        <v>2094</v>
      </c>
      <c r="Q294" s="253"/>
      <c r="R294" s="253"/>
      <c r="S294" s="253"/>
      <c r="T294" s="253"/>
      <c r="U294" s="253"/>
      <c r="V294" s="253"/>
      <c r="W294" s="253"/>
      <c r="AI294" s="253"/>
      <c r="AJ294" s="253"/>
      <c r="AK294" s="253"/>
      <c r="AL294" s="253"/>
      <c r="AM294" s="253"/>
      <c r="AN294" s="253"/>
      <c r="AO294" s="253"/>
      <c r="AP294" s="256"/>
      <c r="AT294" s="256"/>
    </row>
    <row r="295" spans="1:46" ht="15" customHeight="1" x14ac:dyDescent="0.25">
      <c r="A295" s="297"/>
      <c r="B295" s="297"/>
      <c r="C295" s="297"/>
      <c r="H295" s="253" t="s">
        <v>544</v>
      </c>
      <c r="I295" s="253"/>
      <c r="J295" s="253"/>
      <c r="K295" s="253"/>
      <c r="L295" s="253"/>
      <c r="M295" s="253"/>
      <c r="N295" s="253"/>
      <c r="O295" s="253"/>
      <c r="P295" s="253" t="s">
        <v>2092</v>
      </c>
      <c r="Q295" s="253"/>
      <c r="R295" s="253"/>
      <c r="S295" s="253"/>
      <c r="T295" s="253"/>
      <c r="U295" s="253"/>
      <c r="V295" s="253"/>
      <c r="W295" s="253"/>
      <c r="AI295" s="253"/>
      <c r="AJ295" s="253"/>
      <c r="AK295" s="253"/>
      <c r="AL295" s="253"/>
      <c r="AM295" s="253"/>
      <c r="AN295" s="253"/>
      <c r="AO295" s="253"/>
      <c r="AP295" s="256"/>
      <c r="AT295" s="256"/>
    </row>
    <row r="296" spans="1:46" ht="15" customHeight="1" x14ac:dyDescent="0.25">
      <c r="A296" s="297"/>
      <c r="B296" s="297"/>
      <c r="C296" s="297"/>
      <c r="H296" s="253" t="s">
        <v>545</v>
      </c>
      <c r="I296" s="253"/>
      <c r="J296" s="253"/>
      <c r="K296" s="253"/>
      <c r="L296" s="253"/>
      <c r="M296" s="253"/>
      <c r="N296" s="253"/>
      <c r="O296" s="253"/>
      <c r="P296" s="253" t="s">
        <v>2091</v>
      </c>
      <c r="Q296" s="253"/>
      <c r="R296" s="253"/>
      <c r="S296" s="253"/>
      <c r="T296" s="253"/>
      <c r="U296" s="253"/>
      <c r="V296" s="253"/>
      <c r="W296" s="253"/>
      <c r="AI296" s="253"/>
      <c r="AJ296" s="253"/>
      <c r="AK296" s="253"/>
      <c r="AL296" s="253"/>
      <c r="AM296" s="253"/>
      <c r="AN296" s="253"/>
      <c r="AO296" s="253"/>
      <c r="AP296" s="256"/>
      <c r="AT296" s="256"/>
    </row>
    <row r="297" spans="1:46" ht="15" customHeight="1" x14ac:dyDescent="0.25">
      <c r="A297" s="297"/>
      <c r="B297" s="297"/>
      <c r="C297" s="297"/>
      <c r="H297" s="253" t="s">
        <v>546</v>
      </c>
      <c r="I297" s="253"/>
      <c r="J297" s="253"/>
      <c r="K297" s="253"/>
      <c r="L297" s="253"/>
      <c r="M297" s="253"/>
      <c r="N297" s="253"/>
      <c r="O297" s="253"/>
      <c r="P297" s="253" t="s">
        <v>2092</v>
      </c>
      <c r="Q297" s="253"/>
      <c r="R297" s="253"/>
      <c r="S297" s="253"/>
      <c r="T297" s="253"/>
      <c r="U297" s="253"/>
      <c r="V297" s="253"/>
      <c r="W297" s="253"/>
      <c r="AI297" s="253"/>
      <c r="AJ297" s="253"/>
      <c r="AK297" s="253"/>
      <c r="AL297" s="253"/>
      <c r="AM297" s="253"/>
      <c r="AN297" s="253"/>
      <c r="AO297" s="253"/>
      <c r="AP297" s="256"/>
      <c r="AT297" s="256"/>
    </row>
    <row r="298" spans="1:46" ht="15" customHeight="1" x14ac:dyDescent="0.25">
      <c r="A298" s="297"/>
      <c r="B298" s="297"/>
      <c r="C298" s="297"/>
      <c r="H298" s="253" t="s">
        <v>547</v>
      </c>
      <c r="I298" s="253"/>
      <c r="J298" s="253"/>
      <c r="K298" s="253"/>
      <c r="L298" s="253"/>
      <c r="M298" s="253"/>
      <c r="N298" s="253"/>
      <c r="O298" s="253"/>
      <c r="P298" s="253" t="s">
        <v>2087</v>
      </c>
      <c r="Q298" s="253"/>
      <c r="R298" s="253"/>
      <c r="S298" s="253"/>
      <c r="T298" s="253"/>
      <c r="U298" s="253"/>
      <c r="V298" s="253"/>
      <c r="W298" s="253"/>
      <c r="AI298" s="253"/>
      <c r="AJ298" s="253"/>
      <c r="AK298" s="253"/>
      <c r="AL298" s="253"/>
      <c r="AM298" s="253"/>
      <c r="AN298" s="253"/>
      <c r="AO298" s="253"/>
      <c r="AP298" s="256"/>
      <c r="AT298" s="256"/>
    </row>
    <row r="299" spans="1:46" ht="15" customHeight="1" x14ac:dyDescent="0.25">
      <c r="A299" s="297"/>
      <c r="B299" s="297"/>
      <c r="C299" s="297"/>
      <c r="H299" s="253" t="s">
        <v>548</v>
      </c>
      <c r="I299" s="253"/>
      <c r="J299" s="253"/>
      <c r="K299" s="253"/>
      <c r="L299" s="253"/>
      <c r="M299" s="253"/>
      <c r="N299" s="253"/>
      <c r="O299" s="253"/>
      <c r="P299" s="253" t="s">
        <v>2091</v>
      </c>
      <c r="Q299" s="253"/>
      <c r="R299" s="253"/>
      <c r="S299" s="253"/>
      <c r="T299" s="253"/>
      <c r="U299" s="253"/>
      <c r="V299" s="253"/>
      <c r="W299" s="253"/>
      <c r="AI299" s="253"/>
      <c r="AJ299" s="253"/>
      <c r="AK299" s="253"/>
      <c r="AL299" s="253"/>
      <c r="AM299" s="253"/>
      <c r="AN299" s="253"/>
      <c r="AO299" s="253"/>
      <c r="AP299" s="256"/>
      <c r="AT299" s="256"/>
    </row>
    <row r="300" spans="1:46" ht="15" customHeight="1" x14ac:dyDescent="0.25">
      <c r="A300" s="297"/>
      <c r="B300" s="297"/>
      <c r="C300" s="297"/>
      <c r="H300" s="253" t="s">
        <v>549</v>
      </c>
      <c r="I300" s="253"/>
      <c r="J300" s="253"/>
      <c r="K300" s="253"/>
      <c r="L300" s="253"/>
      <c r="M300" s="253"/>
      <c r="N300" s="253"/>
      <c r="O300" s="253"/>
      <c r="P300" s="253" t="s">
        <v>2090</v>
      </c>
      <c r="Q300" s="253"/>
      <c r="R300" s="253"/>
      <c r="S300" s="253"/>
      <c r="T300" s="253"/>
      <c r="U300" s="253"/>
      <c r="V300" s="253"/>
      <c r="W300" s="253"/>
      <c r="AI300" s="253"/>
      <c r="AJ300" s="253"/>
      <c r="AK300" s="253"/>
      <c r="AL300" s="253"/>
      <c r="AM300" s="253"/>
      <c r="AN300" s="253"/>
      <c r="AO300" s="253"/>
      <c r="AP300" s="256"/>
      <c r="AT300" s="256"/>
    </row>
    <row r="301" spans="1:46" ht="15" customHeight="1" x14ac:dyDescent="0.25">
      <c r="A301" s="297"/>
      <c r="B301" s="297"/>
      <c r="C301" s="297"/>
      <c r="H301" s="253" t="s">
        <v>550</v>
      </c>
      <c r="I301" s="253"/>
      <c r="J301" s="253"/>
      <c r="K301" s="253"/>
      <c r="L301" s="253"/>
      <c r="M301" s="253"/>
      <c r="N301" s="253"/>
      <c r="O301" s="253"/>
      <c r="P301" s="253" t="s">
        <v>720</v>
      </c>
      <c r="Q301" s="253"/>
      <c r="R301" s="253"/>
      <c r="S301" s="253"/>
      <c r="T301" s="253"/>
      <c r="U301" s="253"/>
      <c r="V301" s="253"/>
      <c r="W301" s="253"/>
      <c r="AI301" s="253"/>
      <c r="AJ301" s="253"/>
      <c r="AK301" s="253"/>
      <c r="AL301" s="253"/>
      <c r="AM301" s="253"/>
      <c r="AN301" s="253"/>
      <c r="AO301" s="253"/>
      <c r="AP301" s="256"/>
      <c r="AT301" s="256"/>
    </row>
    <row r="302" spans="1:46" ht="15" customHeight="1" x14ac:dyDescent="0.25">
      <c r="A302" s="297"/>
      <c r="B302" s="297"/>
      <c r="C302" s="297"/>
      <c r="H302" s="253" t="s">
        <v>551</v>
      </c>
      <c r="I302" s="253"/>
      <c r="J302" s="253"/>
      <c r="K302" s="253"/>
      <c r="L302" s="253"/>
      <c r="M302" s="253"/>
      <c r="N302" s="253"/>
      <c r="O302" s="253"/>
      <c r="P302" s="253" t="s">
        <v>2092</v>
      </c>
      <c r="Q302" s="253"/>
      <c r="R302" s="253"/>
      <c r="S302" s="253"/>
      <c r="T302" s="253"/>
      <c r="U302" s="253"/>
      <c r="V302" s="253"/>
      <c r="W302" s="253"/>
      <c r="AI302" s="253"/>
      <c r="AJ302" s="253"/>
      <c r="AK302" s="253"/>
      <c r="AL302" s="253"/>
      <c r="AM302" s="253"/>
      <c r="AN302" s="253"/>
      <c r="AO302" s="253"/>
      <c r="AP302" s="256"/>
      <c r="AT302" s="256"/>
    </row>
    <row r="303" spans="1:46" ht="15" customHeight="1" x14ac:dyDescent="0.25">
      <c r="A303" s="297"/>
      <c r="B303" s="297"/>
      <c r="C303" s="297"/>
      <c r="H303" s="253" t="s">
        <v>552</v>
      </c>
      <c r="I303" s="253"/>
      <c r="J303" s="253"/>
      <c r="K303" s="253"/>
      <c r="L303" s="253"/>
      <c r="M303" s="253"/>
      <c r="N303" s="253"/>
      <c r="O303" s="253"/>
      <c r="P303" s="253" t="s">
        <v>720</v>
      </c>
      <c r="Q303" s="253"/>
      <c r="R303" s="253"/>
      <c r="S303" s="253"/>
      <c r="T303" s="253"/>
      <c r="U303" s="253"/>
      <c r="V303" s="253"/>
      <c r="W303" s="253"/>
      <c r="AI303" s="253"/>
      <c r="AJ303" s="253"/>
      <c r="AK303" s="253"/>
      <c r="AL303" s="253"/>
      <c r="AM303" s="253"/>
      <c r="AN303" s="253"/>
      <c r="AO303" s="253"/>
      <c r="AP303" s="256"/>
      <c r="AT303" s="256"/>
    </row>
    <row r="304" spans="1:46" ht="15" customHeight="1" x14ac:dyDescent="0.25">
      <c r="A304" s="297"/>
      <c r="B304" s="297"/>
      <c r="C304" s="297"/>
      <c r="H304" s="253" t="s">
        <v>553</v>
      </c>
      <c r="I304" s="253"/>
      <c r="J304" s="253"/>
      <c r="K304" s="253"/>
      <c r="L304" s="253"/>
      <c r="M304" s="253"/>
      <c r="N304" s="253"/>
      <c r="O304" s="253"/>
      <c r="P304" s="253" t="s">
        <v>2091</v>
      </c>
      <c r="Q304" s="253"/>
      <c r="R304" s="253"/>
      <c r="S304" s="253"/>
      <c r="T304" s="253"/>
      <c r="U304" s="253"/>
      <c r="V304" s="253"/>
      <c r="W304" s="253"/>
      <c r="AI304" s="253"/>
      <c r="AJ304" s="253"/>
      <c r="AK304" s="253"/>
      <c r="AL304" s="253"/>
      <c r="AM304" s="253"/>
      <c r="AN304" s="253"/>
      <c r="AO304" s="253"/>
      <c r="AP304" s="256"/>
      <c r="AT304" s="256"/>
    </row>
    <row r="305" spans="1:46" ht="15" customHeight="1" x14ac:dyDescent="0.25">
      <c r="A305" s="297"/>
      <c r="B305" s="297"/>
      <c r="C305" s="297"/>
      <c r="H305" s="253" t="s">
        <v>554</v>
      </c>
      <c r="I305" s="253"/>
      <c r="J305" s="253"/>
      <c r="K305" s="253"/>
      <c r="L305" s="253"/>
      <c r="M305" s="253"/>
      <c r="N305" s="253"/>
      <c r="O305" s="253"/>
      <c r="P305" s="253" t="s">
        <v>2091</v>
      </c>
      <c r="Q305" s="253"/>
      <c r="R305" s="253"/>
      <c r="S305" s="253"/>
      <c r="T305" s="253"/>
      <c r="U305" s="253"/>
      <c r="V305" s="253"/>
      <c r="W305" s="253"/>
      <c r="AI305" s="253"/>
      <c r="AJ305" s="253"/>
      <c r="AK305" s="253"/>
      <c r="AL305" s="253"/>
      <c r="AM305" s="253"/>
      <c r="AN305" s="253"/>
      <c r="AO305" s="253"/>
      <c r="AP305" s="256"/>
      <c r="AT305" s="256"/>
    </row>
    <row r="306" spans="1:46" ht="15" customHeight="1" x14ac:dyDescent="0.25">
      <c r="A306" s="297"/>
      <c r="B306" s="297"/>
      <c r="C306" s="297"/>
      <c r="H306" s="253" t="s">
        <v>555</v>
      </c>
      <c r="I306" s="253"/>
      <c r="J306" s="253"/>
      <c r="K306" s="253"/>
      <c r="L306" s="253"/>
      <c r="M306" s="253"/>
      <c r="N306" s="253"/>
      <c r="O306" s="253"/>
      <c r="P306" s="253" t="s">
        <v>2087</v>
      </c>
      <c r="Q306" s="253"/>
      <c r="R306" s="253"/>
      <c r="S306" s="253"/>
      <c r="T306" s="253"/>
      <c r="U306" s="253"/>
      <c r="V306" s="253"/>
      <c r="W306" s="253"/>
      <c r="AI306" s="253"/>
      <c r="AJ306" s="253"/>
      <c r="AK306" s="253"/>
      <c r="AL306" s="253"/>
      <c r="AM306" s="253"/>
      <c r="AN306" s="253"/>
      <c r="AO306" s="253"/>
      <c r="AP306" s="256"/>
      <c r="AT306" s="256"/>
    </row>
    <row r="307" spans="1:46" ht="15" customHeight="1" x14ac:dyDescent="0.25">
      <c r="A307" s="297"/>
      <c r="B307" s="297"/>
      <c r="C307" s="297"/>
      <c r="H307" s="253" t="s">
        <v>556</v>
      </c>
      <c r="I307" s="253"/>
      <c r="J307" s="253"/>
      <c r="K307" s="253"/>
      <c r="L307" s="253"/>
      <c r="M307" s="253"/>
      <c r="N307" s="253"/>
      <c r="O307" s="253"/>
      <c r="P307" s="253" t="s">
        <v>2089</v>
      </c>
      <c r="Q307" s="253"/>
      <c r="R307" s="253"/>
      <c r="S307" s="253"/>
      <c r="T307" s="253"/>
      <c r="U307" s="253"/>
      <c r="V307" s="253"/>
      <c r="W307" s="253"/>
      <c r="AI307" s="253"/>
      <c r="AJ307" s="253"/>
      <c r="AK307" s="253"/>
      <c r="AL307" s="253"/>
      <c r="AM307" s="253"/>
      <c r="AN307" s="253"/>
      <c r="AO307" s="253"/>
      <c r="AP307" s="256"/>
      <c r="AT307" s="256"/>
    </row>
    <row r="308" spans="1:46" ht="15" customHeight="1" x14ac:dyDescent="0.25">
      <c r="A308" s="297"/>
      <c r="B308" s="297"/>
      <c r="C308" s="297"/>
      <c r="H308" s="253" t="s">
        <v>557</v>
      </c>
      <c r="I308" s="253"/>
      <c r="J308" s="253"/>
      <c r="K308" s="253"/>
      <c r="L308" s="253"/>
      <c r="M308" s="253"/>
      <c r="N308" s="253"/>
      <c r="O308" s="253"/>
      <c r="P308" s="253" t="s">
        <v>2088</v>
      </c>
      <c r="Q308" s="253"/>
      <c r="R308" s="253"/>
      <c r="S308" s="253"/>
      <c r="T308" s="253"/>
      <c r="U308" s="253"/>
      <c r="V308" s="253"/>
      <c r="W308" s="253"/>
      <c r="AI308" s="253"/>
      <c r="AJ308" s="253"/>
      <c r="AK308" s="253"/>
      <c r="AL308" s="253"/>
      <c r="AM308" s="253"/>
      <c r="AN308" s="253"/>
      <c r="AO308" s="253"/>
      <c r="AP308" s="256"/>
      <c r="AT308" s="256"/>
    </row>
    <row r="309" spans="1:46" ht="15" customHeight="1" x14ac:dyDescent="0.25">
      <c r="A309" s="297"/>
      <c r="B309" s="297"/>
      <c r="C309" s="297"/>
      <c r="H309" s="253" t="s">
        <v>558</v>
      </c>
      <c r="I309" s="253"/>
      <c r="J309" s="253"/>
      <c r="K309" s="253"/>
      <c r="L309" s="253"/>
      <c r="M309" s="253"/>
      <c r="N309" s="253"/>
      <c r="O309" s="253"/>
      <c r="P309" s="253" t="s">
        <v>2089</v>
      </c>
      <c r="Q309" s="253"/>
      <c r="R309" s="253"/>
      <c r="S309" s="253"/>
      <c r="T309" s="253"/>
      <c r="U309" s="253"/>
      <c r="V309" s="253"/>
      <c r="W309" s="253"/>
      <c r="AI309" s="253"/>
      <c r="AJ309" s="253"/>
      <c r="AK309" s="253"/>
      <c r="AL309" s="253"/>
      <c r="AM309" s="253"/>
      <c r="AN309" s="253"/>
      <c r="AO309" s="253"/>
      <c r="AP309" s="256"/>
      <c r="AT309" s="256"/>
    </row>
    <row r="310" spans="1:46" ht="15" customHeight="1" x14ac:dyDescent="0.25">
      <c r="A310" s="297"/>
      <c r="B310" s="297"/>
      <c r="C310" s="297"/>
      <c r="H310" s="253" t="s">
        <v>559</v>
      </c>
      <c r="I310" s="253"/>
      <c r="J310" s="253"/>
      <c r="K310" s="253"/>
      <c r="L310" s="253"/>
      <c r="M310" s="253"/>
      <c r="N310" s="253"/>
      <c r="O310" s="253"/>
      <c r="P310" s="253" t="s">
        <v>720</v>
      </c>
      <c r="Q310" s="253"/>
      <c r="R310" s="253"/>
      <c r="S310" s="253"/>
      <c r="T310" s="253"/>
      <c r="U310" s="253"/>
      <c r="V310" s="253"/>
      <c r="W310" s="253"/>
      <c r="AI310" s="253"/>
      <c r="AJ310" s="253"/>
      <c r="AK310" s="253"/>
      <c r="AL310" s="253"/>
      <c r="AM310" s="253"/>
      <c r="AN310" s="253"/>
      <c r="AO310" s="253"/>
      <c r="AP310" s="256"/>
      <c r="AT310" s="256"/>
    </row>
    <row r="311" spans="1:46" ht="15" customHeight="1" x14ac:dyDescent="0.25">
      <c r="A311" s="297"/>
      <c r="B311" s="297"/>
      <c r="C311" s="297"/>
      <c r="H311" s="253" t="s">
        <v>560</v>
      </c>
      <c r="I311" s="253"/>
      <c r="J311" s="253"/>
      <c r="K311" s="253"/>
      <c r="L311" s="253"/>
      <c r="M311" s="253"/>
      <c r="N311" s="253"/>
      <c r="O311" s="253"/>
      <c r="P311" s="253" t="s">
        <v>2092</v>
      </c>
      <c r="Q311" s="253"/>
      <c r="R311" s="253"/>
      <c r="S311" s="253"/>
      <c r="T311" s="253"/>
      <c r="U311" s="253"/>
      <c r="V311" s="253"/>
      <c r="W311" s="253"/>
      <c r="AI311" s="253"/>
      <c r="AJ311" s="253"/>
      <c r="AK311" s="253"/>
      <c r="AL311" s="253"/>
      <c r="AM311" s="253"/>
      <c r="AN311" s="253"/>
      <c r="AO311" s="253"/>
      <c r="AP311" s="256"/>
      <c r="AT311" s="256"/>
    </row>
    <row r="312" spans="1:46" ht="15" customHeight="1" x14ac:dyDescent="0.25">
      <c r="A312" s="297"/>
      <c r="B312" s="297"/>
      <c r="C312" s="297"/>
      <c r="H312" s="253" t="s">
        <v>561</v>
      </c>
      <c r="I312" s="253"/>
      <c r="J312" s="253"/>
      <c r="K312" s="253"/>
      <c r="L312" s="253"/>
      <c r="M312" s="253"/>
      <c r="N312" s="253"/>
      <c r="O312" s="253"/>
      <c r="P312" s="253" t="s">
        <v>2090</v>
      </c>
      <c r="Q312" s="253"/>
      <c r="R312" s="253"/>
      <c r="S312" s="253"/>
      <c r="T312" s="253"/>
      <c r="U312" s="253"/>
      <c r="V312" s="253"/>
      <c r="W312" s="253"/>
      <c r="AI312" s="253"/>
      <c r="AJ312" s="253"/>
      <c r="AK312" s="253"/>
      <c r="AL312" s="253"/>
      <c r="AM312" s="253"/>
      <c r="AN312" s="253"/>
      <c r="AO312" s="253"/>
      <c r="AP312" s="256"/>
      <c r="AT312" s="256"/>
    </row>
    <row r="313" spans="1:46" ht="15" customHeight="1" x14ac:dyDescent="0.25">
      <c r="A313" s="297"/>
      <c r="B313" s="297"/>
      <c r="C313" s="297"/>
      <c r="H313" s="253" t="s">
        <v>562</v>
      </c>
      <c r="I313" s="253"/>
      <c r="J313" s="253"/>
      <c r="K313" s="253"/>
      <c r="L313" s="253"/>
      <c r="M313" s="253"/>
      <c r="N313" s="253"/>
      <c r="O313" s="253"/>
      <c r="P313" s="253" t="s">
        <v>2089</v>
      </c>
      <c r="Q313" s="253"/>
      <c r="R313" s="253"/>
      <c r="S313" s="253"/>
      <c r="T313" s="253"/>
      <c r="U313" s="253"/>
      <c r="V313" s="253"/>
      <c r="W313" s="253"/>
      <c r="AI313" s="253"/>
      <c r="AJ313" s="253"/>
      <c r="AK313" s="253"/>
      <c r="AL313" s="253"/>
      <c r="AM313" s="253"/>
      <c r="AN313" s="253"/>
      <c r="AO313" s="253"/>
      <c r="AP313" s="256"/>
      <c r="AT313" s="256"/>
    </row>
    <row r="314" spans="1:46" ht="15" customHeight="1" x14ac:dyDescent="0.25">
      <c r="A314" s="297"/>
      <c r="B314" s="297"/>
      <c r="C314" s="297"/>
      <c r="H314" s="253" t="s">
        <v>563</v>
      </c>
      <c r="I314" s="253"/>
      <c r="J314" s="253"/>
      <c r="K314" s="253"/>
      <c r="L314" s="253"/>
      <c r="M314" s="253"/>
      <c r="N314" s="253"/>
      <c r="O314" s="253"/>
      <c r="P314" s="253" t="s">
        <v>2089</v>
      </c>
      <c r="Q314" s="253"/>
      <c r="R314" s="253"/>
      <c r="S314" s="253"/>
      <c r="T314" s="253"/>
      <c r="U314" s="253"/>
      <c r="V314" s="253"/>
      <c r="W314" s="253"/>
      <c r="AI314" s="253"/>
      <c r="AJ314" s="253"/>
      <c r="AK314" s="253"/>
      <c r="AL314" s="253"/>
      <c r="AM314" s="253"/>
      <c r="AN314" s="253"/>
      <c r="AO314" s="253"/>
      <c r="AP314" s="256"/>
      <c r="AT314" s="256"/>
    </row>
    <row r="315" spans="1:46" ht="15" customHeight="1" x14ac:dyDescent="0.25">
      <c r="A315" s="297"/>
      <c r="B315" s="297"/>
      <c r="C315" s="297"/>
      <c r="H315" s="253" t="s">
        <v>564</v>
      </c>
      <c r="I315" s="253"/>
      <c r="J315" s="253"/>
      <c r="K315" s="253"/>
      <c r="L315" s="253"/>
      <c r="M315" s="253"/>
      <c r="N315" s="253"/>
      <c r="O315" s="253"/>
      <c r="P315" s="253" t="s">
        <v>2090</v>
      </c>
      <c r="Q315" s="253"/>
      <c r="R315" s="253"/>
      <c r="S315" s="253"/>
      <c r="T315" s="253"/>
      <c r="U315" s="253"/>
      <c r="V315" s="253"/>
      <c r="W315" s="253"/>
      <c r="AI315" s="253"/>
      <c r="AJ315" s="253"/>
      <c r="AK315" s="253"/>
      <c r="AL315" s="253"/>
      <c r="AM315" s="253"/>
      <c r="AN315" s="253"/>
      <c r="AO315" s="253"/>
      <c r="AP315" s="256"/>
      <c r="AT315" s="256"/>
    </row>
    <row r="316" spans="1:46" ht="15" customHeight="1" x14ac:dyDescent="0.25">
      <c r="A316" s="297"/>
      <c r="B316" s="297"/>
      <c r="C316" s="297"/>
      <c r="H316" s="253" t="s">
        <v>565</v>
      </c>
      <c r="I316" s="253"/>
      <c r="J316" s="253"/>
      <c r="K316" s="253"/>
      <c r="L316" s="253"/>
      <c r="M316" s="253"/>
      <c r="N316" s="253"/>
      <c r="O316" s="253"/>
      <c r="P316" s="253" t="s">
        <v>2090</v>
      </c>
      <c r="Q316" s="253"/>
      <c r="R316" s="253"/>
      <c r="S316" s="253"/>
      <c r="T316" s="253"/>
      <c r="U316" s="253"/>
      <c r="V316" s="253"/>
      <c r="W316" s="253"/>
      <c r="AI316" s="253"/>
      <c r="AJ316" s="253"/>
      <c r="AK316" s="253"/>
      <c r="AL316" s="253"/>
      <c r="AM316" s="253"/>
      <c r="AN316" s="253"/>
      <c r="AO316" s="253"/>
      <c r="AP316" s="256"/>
      <c r="AT316" s="256"/>
    </row>
    <row r="317" spans="1:46" ht="15" customHeight="1" x14ac:dyDescent="0.25">
      <c r="A317" s="297"/>
      <c r="B317" s="297"/>
      <c r="C317" s="297"/>
      <c r="H317" s="253" t="s">
        <v>566</v>
      </c>
      <c r="I317" s="253"/>
      <c r="J317" s="253"/>
      <c r="K317" s="253"/>
      <c r="L317" s="253"/>
      <c r="M317" s="253"/>
      <c r="N317" s="253"/>
      <c r="O317" s="253"/>
      <c r="P317" s="253" t="s">
        <v>2088</v>
      </c>
      <c r="Q317" s="253"/>
      <c r="R317" s="253"/>
      <c r="S317" s="253"/>
      <c r="T317" s="253"/>
      <c r="U317" s="253"/>
      <c r="V317" s="253"/>
      <c r="W317" s="253"/>
      <c r="AI317" s="253"/>
      <c r="AJ317" s="253"/>
      <c r="AK317" s="253"/>
      <c r="AL317" s="253"/>
      <c r="AM317" s="253"/>
      <c r="AN317" s="253"/>
      <c r="AO317" s="253"/>
      <c r="AP317" s="256"/>
      <c r="AT317" s="256"/>
    </row>
    <row r="318" spans="1:46" ht="15" customHeight="1" x14ac:dyDescent="0.25">
      <c r="A318" s="297"/>
      <c r="B318" s="297"/>
      <c r="C318" s="297"/>
      <c r="H318" s="253" t="s">
        <v>567</v>
      </c>
      <c r="I318" s="253"/>
      <c r="J318" s="253"/>
      <c r="K318" s="253"/>
      <c r="L318" s="253"/>
      <c r="M318" s="253"/>
      <c r="N318" s="253"/>
      <c r="O318" s="253"/>
      <c r="P318" s="253" t="s">
        <v>720</v>
      </c>
      <c r="Q318" s="253"/>
      <c r="R318" s="253"/>
      <c r="S318" s="253"/>
      <c r="T318" s="253"/>
      <c r="U318" s="253"/>
      <c r="V318" s="253"/>
      <c r="W318" s="253"/>
      <c r="AI318" s="253"/>
      <c r="AJ318" s="253"/>
      <c r="AK318" s="253"/>
      <c r="AL318" s="253"/>
      <c r="AM318" s="253"/>
      <c r="AN318" s="253"/>
      <c r="AO318" s="253"/>
      <c r="AP318" s="256"/>
      <c r="AT318" s="256"/>
    </row>
    <row r="319" spans="1:46" ht="15" customHeight="1" x14ac:dyDescent="0.25">
      <c r="A319" s="297"/>
      <c r="B319" s="297"/>
      <c r="C319" s="297"/>
      <c r="H319" s="253" t="s">
        <v>568</v>
      </c>
      <c r="I319" s="253"/>
      <c r="J319" s="253"/>
      <c r="K319" s="253"/>
      <c r="L319" s="253"/>
      <c r="M319" s="253"/>
      <c r="N319" s="253"/>
      <c r="O319" s="253"/>
      <c r="P319" s="253" t="s">
        <v>2091</v>
      </c>
      <c r="Q319" s="253"/>
      <c r="R319" s="253"/>
      <c r="S319" s="253"/>
      <c r="T319" s="253"/>
      <c r="U319" s="253"/>
      <c r="V319" s="253"/>
      <c r="W319" s="253"/>
      <c r="AI319" s="253"/>
      <c r="AJ319" s="253"/>
      <c r="AK319" s="253"/>
      <c r="AL319" s="253"/>
      <c r="AM319" s="253"/>
      <c r="AN319" s="253"/>
      <c r="AO319" s="253"/>
      <c r="AP319" s="256"/>
      <c r="AT319" s="256"/>
    </row>
    <row r="320" spans="1:46" ht="15" customHeight="1" x14ac:dyDescent="0.25">
      <c r="A320" s="297"/>
      <c r="B320" s="297"/>
      <c r="C320" s="297"/>
      <c r="H320" s="253" t="s">
        <v>569</v>
      </c>
      <c r="I320" s="253"/>
      <c r="J320" s="253"/>
      <c r="K320" s="253"/>
      <c r="L320" s="253"/>
      <c r="M320" s="253"/>
      <c r="N320" s="253"/>
      <c r="O320" s="253"/>
      <c r="P320" s="253" t="s">
        <v>720</v>
      </c>
      <c r="Q320" s="253"/>
      <c r="R320" s="253"/>
      <c r="S320" s="253"/>
      <c r="T320" s="253"/>
      <c r="U320" s="253"/>
      <c r="V320" s="253"/>
      <c r="W320" s="253"/>
      <c r="AI320" s="253"/>
      <c r="AJ320" s="253"/>
      <c r="AK320" s="253"/>
      <c r="AL320" s="253"/>
      <c r="AM320" s="253"/>
      <c r="AN320" s="253"/>
      <c r="AO320" s="253"/>
      <c r="AP320" s="256"/>
      <c r="AT320" s="256"/>
    </row>
    <row r="321" spans="1:46" ht="15" customHeight="1" x14ac:dyDescent="0.25">
      <c r="A321" s="297"/>
      <c r="B321" s="297"/>
      <c r="C321" s="297"/>
      <c r="H321" s="253" t="s">
        <v>570</v>
      </c>
      <c r="I321" s="253"/>
      <c r="J321" s="253"/>
      <c r="K321" s="253"/>
      <c r="L321" s="253"/>
      <c r="M321" s="253"/>
      <c r="N321" s="253"/>
      <c r="O321" s="253"/>
      <c r="P321" s="253" t="s">
        <v>2093</v>
      </c>
      <c r="Q321" s="253"/>
      <c r="R321" s="253"/>
      <c r="S321" s="253"/>
      <c r="T321" s="253"/>
      <c r="U321" s="253"/>
      <c r="V321" s="253"/>
      <c r="W321" s="253"/>
      <c r="AI321" s="253"/>
      <c r="AJ321" s="253"/>
      <c r="AK321" s="253"/>
      <c r="AL321" s="253"/>
      <c r="AM321" s="253"/>
      <c r="AN321" s="253"/>
      <c r="AO321" s="253"/>
      <c r="AP321" s="256"/>
      <c r="AT321" s="256"/>
    </row>
    <row r="322" spans="1:46" ht="15" customHeight="1" x14ac:dyDescent="0.25">
      <c r="A322" s="297"/>
      <c r="B322" s="297"/>
      <c r="C322" s="297"/>
      <c r="H322" s="253" t="s">
        <v>571</v>
      </c>
      <c r="I322" s="253"/>
      <c r="J322" s="253"/>
      <c r="K322" s="253"/>
      <c r="L322" s="253"/>
      <c r="M322" s="253"/>
      <c r="N322" s="253"/>
      <c r="O322" s="253"/>
      <c r="P322" s="253" t="s">
        <v>2090</v>
      </c>
      <c r="Q322" s="253"/>
      <c r="R322" s="253"/>
      <c r="S322" s="253"/>
      <c r="T322" s="253"/>
      <c r="U322" s="253"/>
      <c r="V322" s="253"/>
      <c r="W322" s="253"/>
      <c r="AI322" s="253"/>
      <c r="AJ322" s="253"/>
      <c r="AK322" s="253"/>
      <c r="AL322" s="253"/>
      <c r="AM322" s="253"/>
      <c r="AN322" s="253"/>
      <c r="AO322" s="253"/>
      <c r="AP322" s="256"/>
      <c r="AT322" s="256"/>
    </row>
    <row r="323" spans="1:46" ht="15" customHeight="1" x14ac:dyDescent="0.25">
      <c r="A323" s="297"/>
      <c r="B323" s="297"/>
      <c r="C323" s="297"/>
      <c r="H323" s="253" t="s">
        <v>572</v>
      </c>
      <c r="I323" s="253"/>
      <c r="J323" s="253"/>
      <c r="K323" s="253"/>
      <c r="L323" s="253"/>
      <c r="M323" s="253"/>
      <c r="N323" s="253"/>
      <c r="O323" s="253"/>
      <c r="P323" s="253" t="s">
        <v>2090</v>
      </c>
      <c r="Q323" s="253"/>
      <c r="R323" s="253"/>
      <c r="S323" s="253"/>
      <c r="T323" s="253"/>
      <c r="U323" s="253"/>
      <c r="V323" s="253"/>
      <c r="W323" s="253"/>
      <c r="AI323" s="253"/>
      <c r="AJ323" s="253"/>
      <c r="AK323" s="253"/>
      <c r="AL323" s="253"/>
      <c r="AM323" s="253"/>
      <c r="AN323" s="253"/>
      <c r="AO323" s="253"/>
      <c r="AP323" s="256"/>
      <c r="AT323" s="256"/>
    </row>
    <row r="324" spans="1:46" ht="15" customHeight="1" x14ac:dyDescent="0.25">
      <c r="A324" s="297"/>
      <c r="B324" s="297"/>
      <c r="C324" s="297"/>
      <c r="H324" s="253" t="s">
        <v>573</v>
      </c>
      <c r="I324" s="253"/>
      <c r="J324" s="253"/>
      <c r="K324" s="253"/>
      <c r="L324" s="253"/>
      <c r="M324" s="253"/>
      <c r="N324" s="253"/>
      <c r="O324" s="253"/>
      <c r="P324" s="253" t="s">
        <v>2089</v>
      </c>
      <c r="Q324" s="253"/>
      <c r="R324" s="253"/>
      <c r="S324" s="253"/>
      <c r="T324" s="253"/>
      <c r="U324" s="253"/>
      <c r="V324" s="253"/>
      <c r="W324" s="253"/>
      <c r="AI324" s="253"/>
      <c r="AJ324" s="253"/>
      <c r="AK324" s="253"/>
      <c r="AL324" s="253"/>
      <c r="AM324" s="253"/>
      <c r="AN324" s="253"/>
      <c r="AO324" s="253"/>
      <c r="AP324" s="256"/>
      <c r="AT324" s="256"/>
    </row>
    <row r="325" spans="1:46" ht="15" customHeight="1" x14ac:dyDescent="0.25">
      <c r="A325" s="297"/>
      <c r="B325" s="297"/>
      <c r="C325" s="297"/>
      <c r="H325" s="253" t="s">
        <v>574</v>
      </c>
      <c r="I325" s="253"/>
      <c r="J325" s="253"/>
      <c r="K325" s="253"/>
      <c r="L325" s="253"/>
      <c r="M325" s="253"/>
      <c r="N325" s="253"/>
      <c r="O325" s="253"/>
      <c r="P325" s="253" t="s">
        <v>2091</v>
      </c>
      <c r="Q325" s="253"/>
      <c r="R325" s="253"/>
      <c r="S325" s="253"/>
      <c r="T325" s="253"/>
      <c r="U325" s="253"/>
      <c r="V325" s="253"/>
      <c r="W325" s="253"/>
      <c r="AI325" s="253"/>
      <c r="AJ325" s="253"/>
      <c r="AK325" s="253"/>
      <c r="AL325" s="253"/>
      <c r="AM325" s="253"/>
      <c r="AN325" s="253"/>
      <c r="AO325" s="253"/>
      <c r="AP325" s="256"/>
      <c r="AT325" s="256"/>
    </row>
    <row r="326" spans="1:46" ht="15" customHeight="1" x14ac:dyDescent="0.25">
      <c r="A326" s="297"/>
      <c r="B326" s="297"/>
      <c r="C326" s="297"/>
      <c r="H326" s="253" t="s">
        <v>575</v>
      </c>
      <c r="I326" s="253"/>
      <c r="J326" s="253"/>
      <c r="K326" s="253"/>
      <c r="L326" s="253"/>
      <c r="M326" s="253"/>
      <c r="N326" s="253"/>
      <c r="O326" s="253"/>
      <c r="P326" s="253" t="s">
        <v>2089</v>
      </c>
      <c r="Q326" s="253"/>
      <c r="R326" s="253"/>
      <c r="S326" s="253"/>
      <c r="T326" s="253"/>
      <c r="U326" s="253"/>
      <c r="V326" s="253"/>
      <c r="W326" s="253"/>
      <c r="AI326" s="253"/>
      <c r="AJ326" s="253"/>
      <c r="AK326" s="253"/>
      <c r="AL326" s="253"/>
      <c r="AM326" s="253"/>
      <c r="AN326" s="253"/>
      <c r="AO326" s="253"/>
      <c r="AP326" s="256"/>
      <c r="AT326" s="256"/>
    </row>
    <row r="327" spans="1:46" ht="15" customHeight="1" x14ac:dyDescent="0.25">
      <c r="A327" s="297"/>
      <c r="B327" s="297"/>
      <c r="C327" s="297"/>
      <c r="H327" s="253" t="s">
        <v>576</v>
      </c>
      <c r="I327" s="253"/>
      <c r="J327" s="253"/>
      <c r="K327" s="253"/>
      <c r="L327" s="253"/>
      <c r="M327" s="253"/>
      <c r="N327" s="253"/>
      <c r="O327" s="253"/>
      <c r="P327" s="253" t="s">
        <v>2089</v>
      </c>
      <c r="Q327" s="253"/>
      <c r="R327" s="253"/>
      <c r="S327" s="253"/>
      <c r="T327" s="253"/>
      <c r="U327" s="253"/>
      <c r="V327" s="253"/>
      <c r="W327" s="253"/>
      <c r="AI327" s="253"/>
      <c r="AJ327" s="253"/>
      <c r="AK327" s="253"/>
      <c r="AL327" s="253"/>
      <c r="AM327" s="253"/>
      <c r="AN327" s="253"/>
      <c r="AO327" s="253"/>
      <c r="AP327" s="256"/>
      <c r="AT327" s="256"/>
    </row>
    <row r="328" spans="1:46" ht="15" customHeight="1" x14ac:dyDescent="0.25">
      <c r="A328" s="297"/>
      <c r="B328" s="297"/>
      <c r="C328" s="297"/>
      <c r="H328" s="253" t="s">
        <v>577</v>
      </c>
      <c r="I328" s="253"/>
      <c r="J328" s="253"/>
      <c r="K328" s="253"/>
      <c r="L328" s="253"/>
      <c r="M328" s="253"/>
      <c r="N328" s="253"/>
      <c r="O328" s="253"/>
      <c r="P328" s="253" t="s">
        <v>2090</v>
      </c>
      <c r="Q328" s="253"/>
      <c r="R328" s="253"/>
      <c r="S328" s="253"/>
      <c r="T328" s="253"/>
      <c r="U328" s="253"/>
      <c r="V328" s="253"/>
      <c r="W328" s="253"/>
      <c r="AI328" s="253"/>
      <c r="AJ328" s="253"/>
      <c r="AK328" s="253"/>
      <c r="AL328" s="253"/>
      <c r="AM328" s="253"/>
      <c r="AN328" s="253"/>
      <c r="AO328" s="253"/>
      <c r="AP328" s="256"/>
      <c r="AT328" s="256"/>
    </row>
    <row r="329" spans="1:46" ht="15" customHeight="1" x14ac:dyDescent="0.25">
      <c r="A329" s="297"/>
      <c r="B329" s="297"/>
      <c r="C329" s="297"/>
      <c r="H329" s="253" t="s">
        <v>578</v>
      </c>
      <c r="I329" s="253"/>
      <c r="J329" s="253"/>
      <c r="K329" s="253"/>
      <c r="L329" s="253"/>
      <c r="M329" s="253"/>
      <c r="N329" s="253"/>
      <c r="O329" s="253"/>
      <c r="P329" s="253" t="s">
        <v>2088</v>
      </c>
      <c r="Q329" s="253"/>
      <c r="R329" s="253"/>
      <c r="S329" s="253"/>
      <c r="T329" s="253"/>
      <c r="U329" s="253"/>
      <c r="V329" s="253"/>
      <c r="W329" s="253"/>
      <c r="AI329" s="253"/>
      <c r="AJ329" s="253"/>
      <c r="AK329" s="253"/>
      <c r="AL329" s="253"/>
      <c r="AM329" s="253"/>
      <c r="AN329" s="253"/>
      <c r="AO329" s="253"/>
      <c r="AP329" s="256"/>
      <c r="AT329" s="256"/>
    </row>
    <row r="330" spans="1:46" ht="15" customHeight="1" x14ac:dyDescent="0.25">
      <c r="A330" s="297"/>
      <c r="B330" s="297"/>
      <c r="C330" s="297"/>
      <c r="H330" s="253" t="s">
        <v>579</v>
      </c>
      <c r="I330" s="253"/>
      <c r="J330" s="253"/>
      <c r="K330" s="253"/>
      <c r="L330" s="253"/>
      <c r="M330" s="253"/>
      <c r="N330" s="253"/>
      <c r="O330" s="253"/>
      <c r="P330" s="253" t="s">
        <v>2089</v>
      </c>
      <c r="Q330" s="253"/>
      <c r="R330" s="253"/>
      <c r="S330" s="253"/>
      <c r="T330" s="253"/>
      <c r="U330" s="253"/>
      <c r="V330" s="253"/>
      <c r="W330" s="253"/>
      <c r="AI330" s="253"/>
      <c r="AJ330" s="253"/>
      <c r="AK330" s="253"/>
      <c r="AL330" s="253"/>
      <c r="AM330" s="253"/>
      <c r="AN330" s="253"/>
      <c r="AO330" s="253"/>
      <c r="AP330" s="256"/>
      <c r="AT330" s="256"/>
    </row>
    <row r="331" spans="1:46" ht="15" customHeight="1" x14ac:dyDescent="0.25">
      <c r="A331" s="297"/>
      <c r="B331" s="297"/>
      <c r="C331" s="297"/>
      <c r="H331" s="253" t="s">
        <v>580</v>
      </c>
      <c r="I331" s="253"/>
      <c r="J331" s="253"/>
      <c r="K331" s="253"/>
      <c r="L331" s="253"/>
      <c r="M331" s="253"/>
      <c r="N331" s="253"/>
      <c r="O331" s="253"/>
      <c r="P331" s="253" t="s">
        <v>2088</v>
      </c>
      <c r="Q331" s="253"/>
      <c r="R331" s="253"/>
      <c r="S331" s="253"/>
      <c r="T331" s="253"/>
      <c r="U331" s="253"/>
      <c r="V331" s="253"/>
      <c r="W331" s="253"/>
      <c r="AI331" s="253"/>
      <c r="AJ331" s="253"/>
      <c r="AK331" s="253"/>
      <c r="AL331" s="253"/>
      <c r="AM331" s="253"/>
      <c r="AN331" s="253"/>
      <c r="AO331" s="253"/>
      <c r="AP331" s="256"/>
      <c r="AT331" s="256"/>
    </row>
    <row r="332" spans="1:46" ht="15" customHeight="1" x14ac:dyDescent="0.25">
      <c r="A332" s="297"/>
      <c r="B332" s="297"/>
      <c r="C332" s="297"/>
      <c r="H332" s="253" t="s">
        <v>581</v>
      </c>
      <c r="I332" s="253"/>
      <c r="J332" s="253"/>
      <c r="K332" s="253"/>
      <c r="L332" s="253"/>
      <c r="M332" s="253"/>
      <c r="N332" s="253"/>
      <c r="O332" s="253"/>
      <c r="P332" s="253" t="s">
        <v>2087</v>
      </c>
      <c r="Q332" s="253"/>
      <c r="R332" s="253"/>
      <c r="S332" s="253"/>
      <c r="T332" s="253"/>
      <c r="U332" s="253"/>
      <c r="V332" s="253"/>
      <c r="W332" s="253"/>
      <c r="AI332" s="253"/>
      <c r="AJ332" s="253"/>
      <c r="AK332" s="253"/>
      <c r="AL332" s="253"/>
      <c r="AM332" s="253"/>
      <c r="AN332" s="253"/>
      <c r="AO332" s="253"/>
      <c r="AP332" s="253"/>
    </row>
    <row r="333" spans="1:46" ht="15" customHeight="1" x14ac:dyDescent="0.25">
      <c r="A333" s="297"/>
      <c r="B333" s="297"/>
      <c r="C333" s="297"/>
      <c r="H333" s="253" t="s">
        <v>582</v>
      </c>
      <c r="I333" s="253"/>
      <c r="J333" s="253"/>
      <c r="K333" s="253"/>
      <c r="L333" s="253"/>
      <c r="M333" s="253"/>
      <c r="N333" s="253"/>
      <c r="O333" s="253"/>
      <c r="P333" s="253" t="s">
        <v>2089</v>
      </c>
      <c r="Q333" s="253"/>
      <c r="R333" s="253"/>
      <c r="S333" s="253"/>
      <c r="T333" s="253"/>
      <c r="U333" s="253"/>
      <c r="V333" s="253"/>
      <c r="W333" s="253"/>
      <c r="AI333" s="253"/>
      <c r="AJ333" s="253"/>
      <c r="AK333" s="253"/>
      <c r="AL333" s="253"/>
      <c r="AM333" s="253"/>
      <c r="AN333" s="253"/>
      <c r="AO333" s="253"/>
      <c r="AP333" s="253"/>
    </row>
    <row r="334" spans="1:46" ht="15" customHeight="1" x14ac:dyDescent="0.25">
      <c r="A334" s="297"/>
      <c r="B334" s="297"/>
      <c r="C334" s="297"/>
      <c r="H334" s="253" t="s">
        <v>583</v>
      </c>
      <c r="I334" s="253"/>
      <c r="J334" s="253"/>
      <c r="K334" s="253"/>
      <c r="L334" s="253"/>
      <c r="M334" s="253"/>
      <c r="N334" s="253"/>
      <c r="O334" s="253"/>
      <c r="P334" s="253" t="s">
        <v>2091</v>
      </c>
      <c r="Q334" s="253"/>
      <c r="R334" s="253"/>
      <c r="S334" s="253"/>
      <c r="T334" s="253"/>
      <c r="U334" s="253"/>
      <c r="V334" s="253"/>
      <c r="W334" s="253"/>
      <c r="AI334" s="253"/>
      <c r="AJ334" s="253"/>
      <c r="AK334" s="253"/>
      <c r="AL334" s="253"/>
      <c r="AM334" s="253"/>
      <c r="AN334" s="253"/>
      <c r="AO334" s="253"/>
      <c r="AP334" s="253"/>
    </row>
    <row r="335" spans="1:46" ht="15" customHeight="1" x14ac:dyDescent="0.25">
      <c r="A335" s="297"/>
      <c r="B335" s="297"/>
      <c r="C335" s="297"/>
      <c r="H335" s="253" t="s">
        <v>584</v>
      </c>
      <c r="I335" s="253"/>
      <c r="J335" s="253"/>
      <c r="K335" s="253"/>
      <c r="L335" s="253"/>
      <c r="M335" s="253"/>
      <c r="N335" s="253"/>
      <c r="O335" s="253"/>
      <c r="P335" s="253" t="s">
        <v>2090</v>
      </c>
      <c r="Q335" s="253"/>
      <c r="R335" s="253"/>
      <c r="S335" s="253"/>
      <c r="T335" s="253"/>
      <c r="U335" s="253"/>
      <c r="V335" s="253"/>
      <c r="W335" s="253"/>
      <c r="AI335" s="253"/>
      <c r="AJ335" s="253"/>
      <c r="AK335" s="253"/>
      <c r="AL335" s="253"/>
      <c r="AM335" s="253"/>
      <c r="AN335" s="253"/>
      <c r="AO335" s="253"/>
      <c r="AP335" s="253"/>
    </row>
    <row r="336" spans="1:46" ht="15" customHeight="1" x14ac:dyDescent="0.25">
      <c r="B336" s="253"/>
      <c r="C336" s="253"/>
      <c r="H336" s="253" t="s">
        <v>585</v>
      </c>
      <c r="I336" s="253"/>
      <c r="J336" s="253"/>
      <c r="K336" s="253"/>
      <c r="L336" s="253"/>
      <c r="M336" s="253"/>
      <c r="N336" s="253"/>
      <c r="O336" s="253"/>
      <c r="P336" s="253" t="s">
        <v>2094</v>
      </c>
      <c r="Q336" s="253"/>
      <c r="R336" s="253"/>
      <c r="S336" s="253"/>
      <c r="T336" s="253"/>
      <c r="U336" s="253"/>
      <c r="V336" s="253"/>
      <c r="W336" s="253"/>
      <c r="AI336" s="253"/>
      <c r="AJ336" s="253"/>
      <c r="AK336" s="253"/>
      <c r="AL336" s="253"/>
      <c r="AM336" s="253"/>
      <c r="AN336" s="253"/>
      <c r="AO336" s="253"/>
      <c r="AP336" s="253"/>
    </row>
    <row r="337" spans="2:42" ht="15" customHeight="1" x14ac:dyDescent="0.25">
      <c r="B337" s="253"/>
      <c r="C337" s="253"/>
      <c r="H337" s="253" t="s">
        <v>586</v>
      </c>
      <c r="I337" s="253"/>
      <c r="J337" s="253"/>
      <c r="K337" s="253"/>
      <c r="L337" s="253"/>
      <c r="M337" s="253"/>
      <c r="N337" s="253"/>
      <c r="O337" s="253"/>
      <c r="P337" s="253" t="s">
        <v>2090</v>
      </c>
      <c r="Q337" s="253"/>
      <c r="R337" s="253"/>
      <c r="S337" s="253"/>
      <c r="T337" s="253"/>
      <c r="U337" s="253"/>
      <c r="V337" s="253"/>
      <c r="W337" s="253"/>
      <c r="AI337" s="253"/>
      <c r="AJ337" s="253"/>
      <c r="AK337" s="253"/>
      <c r="AL337" s="253"/>
      <c r="AM337" s="253"/>
      <c r="AN337" s="253"/>
      <c r="AO337" s="253"/>
      <c r="AP337" s="253"/>
    </row>
    <row r="338" spans="2:42" ht="15" customHeight="1" x14ac:dyDescent="0.25">
      <c r="B338" s="253"/>
      <c r="C338" s="253"/>
      <c r="H338" s="253" t="s">
        <v>587</v>
      </c>
      <c r="I338" s="253"/>
      <c r="J338" s="253"/>
      <c r="K338" s="253"/>
      <c r="L338" s="253"/>
      <c r="M338" s="253"/>
      <c r="N338" s="253"/>
      <c r="O338" s="253"/>
      <c r="P338" s="253" t="s">
        <v>2092</v>
      </c>
      <c r="Q338" s="253"/>
      <c r="R338" s="253"/>
      <c r="S338" s="253"/>
      <c r="T338" s="253"/>
      <c r="U338" s="253"/>
      <c r="V338" s="253"/>
      <c r="W338" s="253"/>
      <c r="AI338" s="253"/>
      <c r="AJ338" s="253"/>
      <c r="AK338" s="253"/>
      <c r="AL338" s="253"/>
      <c r="AM338" s="253"/>
      <c r="AN338" s="253"/>
      <c r="AO338" s="253"/>
      <c r="AP338" s="253"/>
    </row>
    <row r="339" spans="2:42" ht="15" customHeight="1" x14ac:dyDescent="0.25">
      <c r="B339" s="253"/>
      <c r="C339" s="253"/>
      <c r="H339" s="253" t="s">
        <v>588</v>
      </c>
      <c r="I339" s="253"/>
      <c r="J339" s="253"/>
      <c r="K339" s="253"/>
      <c r="L339" s="253"/>
      <c r="M339" s="253"/>
      <c r="N339" s="253"/>
      <c r="O339" s="253"/>
      <c r="P339" s="253" t="s">
        <v>2089</v>
      </c>
      <c r="Q339" s="253"/>
      <c r="R339" s="253"/>
      <c r="S339" s="253"/>
      <c r="T339" s="253"/>
      <c r="U339" s="253"/>
      <c r="V339" s="253"/>
      <c r="W339" s="253"/>
      <c r="AI339" s="253"/>
      <c r="AJ339" s="253"/>
      <c r="AK339" s="253"/>
      <c r="AL339" s="253"/>
      <c r="AM339" s="253"/>
      <c r="AN339" s="253"/>
      <c r="AO339" s="253"/>
      <c r="AP339" s="253"/>
    </row>
    <row r="340" spans="2:42" ht="15" customHeight="1" x14ac:dyDescent="0.25">
      <c r="B340" s="253"/>
      <c r="C340" s="253"/>
      <c r="H340" s="253" t="s">
        <v>288</v>
      </c>
      <c r="I340" s="253"/>
      <c r="J340" s="253"/>
      <c r="K340" s="253"/>
      <c r="L340" s="253"/>
      <c r="M340" s="253"/>
      <c r="N340" s="253"/>
      <c r="O340" s="253"/>
      <c r="P340" s="253" t="s">
        <v>2092</v>
      </c>
      <c r="Q340" s="253"/>
      <c r="R340" s="253"/>
      <c r="S340" s="253"/>
      <c r="T340" s="253"/>
      <c r="U340" s="253"/>
      <c r="V340" s="253"/>
      <c r="W340" s="253"/>
      <c r="AI340" s="253"/>
      <c r="AJ340" s="253"/>
      <c r="AK340" s="253"/>
      <c r="AL340" s="253"/>
      <c r="AM340" s="253"/>
      <c r="AN340" s="253"/>
      <c r="AO340" s="253"/>
      <c r="AP340" s="253"/>
    </row>
    <row r="341" spans="2:42" ht="15" customHeight="1" x14ac:dyDescent="0.25">
      <c r="B341" s="253"/>
      <c r="C341" s="253"/>
      <c r="H341" s="253" t="s">
        <v>589</v>
      </c>
      <c r="I341" s="253"/>
      <c r="J341" s="253"/>
      <c r="K341" s="253"/>
      <c r="L341" s="253"/>
      <c r="M341" s="253"/>
      <c r="N341" s="253"/>
      <c r="O341" s="253"/>
      <c r="P341" s="253" t="s">
        <v>2089</v>
      </c>
      <c r="Q341" s="253"/>
      <c r="R341" s="253"/>
      <c r="S341" s="253"/>
      <c r="T341" s="253"/>
      <c r="U341" s="253"/>
      <c r="V341" s="253"/>
      <c r="W341" s="253"/>
      <c r="AI341" s="253"/>
      <c r="AJ341" s="253"/>
      <c r="AK341" s="253"/>
      <c r="AL341" s="253"/>
      <c r="AM341" s="253"/>
      <c r="AN341" s="253"/>
      <c r="AO341" s="253"/>
      <c r="AP341" s="253"/>
    </row>
    <row r="342" spans="2:42" ht="15" customHeight="1" x14ac:dyDescent="0.25">
      <c r="B342" s="253"/>
      <c r="C342" s="253"/>
      <c r="H342" s="253" t="s">
        <v>590</v>
      </c>
      <c r="I342" s="253"/>
      <c r="J342" s="253"/>
      <c r="K342" s="253"/>
      <c r="L342" s="253"/>
      <c r="M342" s="253"/>
      <c r="N342" s="253"/>
      <c r="O342" s="253"/>
      <c r="P342" s="253" t="s">
        <v>2094</v>
      </c>
      <c r="Q342" s="253"/>
      <c r="R342" s="253"/>
      <c r="S342" s="253"/>
      <c r="T342" s="253"/>
      <c r="U342" s="253"/>
      <c r="V342" s="253"/>
      <c r="W342" s="253"/>
      <c r="AI342" s="253"/>
      <c r="AJ342" s="253"/>
      <c r="AK342" s="253"/>
      <c r="AL342" s="253"/>
      <c r="AM342" s="253"/>
      <c r="AN342" s="253"/>
      <c r="AO342" s="253"/>
      <c r="AP342" s="253"/>
    </row>
    <row r="343" spans="2:42" ht="15" customHeight="1" x14ac:dyDescent="0.25">
      <c r="B343" s="253"/>
      <c r="C343" s="253"/>
      <c r="H343" s="253" t="s">
        <v>591</v>
      </c>
      <c r="I343" s="253"/>
      <c r="J343" s="253"/>
      <c r="K343" s="253"/>
      <c r="L343" s="253"/>
      <c r="M343" s="253"/>
      <c r="N343" s="253"/>
      <c r="O343" s="253"/>
      <c r="P343" s="253" t="s">
        <v>2091</v>
      </c>
      <c r="Q343" s="253"/>
      <c r="R343" s="253"/>
      <c r="S343" s="253"/>
      <c r="T343" s="253"/>
      <c r="U343" s="253"/>
      <c r="V343" s="253"/>
      <c r="W343" s="253"/>
      <c r="AI343" s="253"/>
      <c r="AJ343" s="253"/>
      <c r="AK343" s="253"/>
      <c r="AL343" s="253"/>
      <c r="AM343" s="253"/>
      <c r="AN343" s="253"/>
      <c r="AO343" s="253"/>
      <c r="AP343" s="253"/>
    </row>
    <row r="344" spans="2:42" ht="15" customHeight="1" x14ac:dyDescent="0.25">
      <c r="B344" s="253"/>
      <c r="C344" s="253"/>
      <c r="H344" s="253" t="s">
        <v>592</v>
      </c>
      <c r="I344" s="253"/>
      <c r="J344" s="253"/>
      <c r="K344" s="253"/>
      <c r="L344" s="253"/>
      <c r="M344" s="253"/>
      <c r="N344" s="253"/>
      <c r="O344" s="253"/>
      <c r="P344" s="253" t="s">
        <v>2091</v>
      </c>
      <c r="Q344" s="253"/>
      <c r="R344" s="253"/>
      <c r="S344" s="253"/>
      <c r="T344" s="253"/>
      <c r="U344" s="253"/>
      <c r="V344" s="253"/>
      <c r="W344" s="253"/>
      <c r="AI344" s="253"/>
      <c r="AJ344" s="253"/>
      <c r="AK344" s="253"/>
      <c r="AL344" s="253"/>
      <c r="AM344" s="253"/>
      <c r="AN344" s="253"/>
      <c r="AO344" s="253"/>
      <c r="AP344" s="253"/>
    </row>
    <row r="345" spans="2:42" ht="15" customHeight="1" x14ac:dyDescent="0.25">
      <c r="B345" s="253"/>
      <c r="C345" s="253"/>
      <c r="H345" s="253" t="s">
        <v>593</v>
      </c>
      <c r="I345" s="253"/>
      <c r="J345" s="253"/>
      <c r="K345" s="253"/>
      <c r="L345" s="253"/>
      <c r="M345" s="253"/>
      <c r="N345" s="253"/>
      <c r="O345" s="253"/>
      <c r="P345" s="253" t="s">
        <v>2089</v>
      </c>
      <c r="Q345" s="253"/>
      <c r="R345" s="253"/>
      <c r="S345" s="253"/>
      <c r="T345" s="253"/>
      <c r="U345" s="253"/>
      <c r="V345" s="253"/>
      <c r="W345" s="253"/>
      <c r="AI345" s="253"/>
      <c r="AJ345" s="253"/>
      <c r="AK345" s="253"/>
      <c r="AL345" s="253"/>
      <c r="AM345" s="253"/>
      <c r="AN345" s="253"/>
      <c r="AO345" s="253"/>
      <c r="AP345" s="253"/>
    </row>
    <row r="346" spans="2:42" ht="15" customHeight="1" x14ac:dyDescent="0.25">
      <c r="B346" s="253"/>
      <c r="C346" s="253"/>
      <c r="H346" s="253" t="s">
        <v>594</v>
      </c>
      <c r="I346" s="253"/>
      <c r="J346" s="253"/>
      <c r="K346" s="253"/>
      <c r="L346" s="253"/>
      <c r="M346" s="253"/>
      <c r="N346" s="253"/>
      <c r="O346" s="253"/>
      <c r="P346" s="253" t="s">
        <v>2088</v>
      </c>
      <c r="Q346" s="253"/>
      <c r="R346" s="253"/>
      <c r="S346" s="253"/>
      <c r="T346" s="253"/>
      <c r="U346" s="253"/>
      <c r="V346" s="253"/>
      <c r="W346" s="253"/>
      <c r="AI346" s="253"/>
      <c r="AJ346" s="253"/>
      <c r="AK346" s="253"/>
      <c r="AL346" s="253"/>
      <c r="AM346" s="253"/>
      <c r="AN346" s="253"/>
      <c r="AO346" s="253"/>
      <c r="AP346" s="253"/>
    </row>
    <row r="347" spans="2:42" ht="15" customHeight="1" x14ac:dyDescent="0.25">
      <c r="B347" s="253"/>
      <c r="C347" s="253"/>
      <c r="H347" s="253" t="s">
        <v>595</v>
      </c>
      <c r="I347" s="253"/>
      <c r="J347" s="253"/>
      <c r="K347" s="253"/>
      <c r="L347" s="253"/>
      <c r="M347" s="253"/>
      <c r="N347" s="253"/>
      <c r="O347" s="253"/>
      <c r="P347" s="253" t="s">
        <v>2087</v>
      </c>
      <c r="Q347" s="253"/>
      <c r="R347" s="253"/>
      <c r="S347" s="253"/>
      <c r="T347" s="253"/>
      <c r="U347" s="253"/>
      <c r="V347" s="253"/>
      <c r="W347" s="253"/>
      <c r="AI347" s="253"/>
      <c r="AJ347" s="253"/>
      <c r="AK347" s="253"/>
      <c r="AL347" s="253"/>
      <c r="AM347" s="253"/>
      <c r="AN347" s="253"/>
      <c r="AO347" s="253"/>
      <c r="AP347" s="253"/>
    </row>
    <row r="348" spans="2:42" ht="15" customHeight="1" x14ac:dyDescent="0.25">
      <c r="B348" s="253"/>
      <c r="C348" s="253"/>
      <c r="H348" s="253" t="s">
        <v>596</v>
      </c>
      <c r="I348" s="253"/>
      <c r="J348" s="253"/>
      <c r="K348" s="253"/>
      <c r="L348" s="253"/>
      <c r="M348" s="253"/>
      <c r="N348" s="253"/>
      <c r="O348" s="253"/>
      <c r="P348" s="253" t="s">
        <v>2089</v>
      </c>
      <c r="Q348" s="253"/>
      <c r="R348" s="253"/>
      <c r="S348" s="253"/>
      <c r="T348" s="253"/>
      <c r="U348" s="253"/>
      <c r="V348" s="253"/>
      <c r="W348" s="253"/>
      <c r="AI348" s="253"/>
      <c r="AJ348" s="253"/>
      <c r="AK348" s="253"/>
      <c r="AL348" s="253"/>
      <c r="AM348" s="253"/>
      <c r="AN348" s="253"/>
      <c r="AO348" s="253"/>
      <c r="AP348" s="253"/>
    </row>
    <row r="349" spans="2:42" ht="15" customHeight="1" x14ac:dyDescent="0.25">
      <c r="B349" s="253"/>
      <c r="C349" s="253"/>
      <c r="H349" s="253" t="s">
        <v>597</v>
      </c>
      <c r="I349" s="253"/>
      <c r="J349" s="253"/>
      <c r="K349" s="253"/>
      <c r="L349" s="253"/>
      <c r="M349" s="253"/>
      <c r="N349" s="253"/>
      <c r="O349" s="253"/>
      <c r="P349" s="253" t="s">
        <v>2089</v>
      </c>
      <c r="Q349" s="253"/>
      <c r="R349" s="253"/>
      <c r="S349" s="253"/>
      <c r="T349" s="253"/>
      <c r="U349" s="253"/>
      <c r="V349" s="253"/>
      <c r="W349" s="253"/>
      <c r="AI349" s="253"/>
      <c r="AJ349" s="253"/>
      <c r="AK349" s="253"/>
      <c r="AL349" s="253"/>
      <c r="AM349" s="253"/>
      <c r="AN349" s="253"/>
      <c r="AO349" s="253"/>
      <c r="AP349" s="253"/>
    </row>
    <row r="350" spans="2:42" ht="15" customHeight="1" x14ac:dyDescent="0.25">
      <c r="B350" s="253"/>
      <c r="C350" s="253"/>
      <c r="H350" s="253" t="s">
        <v>598</v>
      </c>
      <c r="I350" s="253"/>
      <c r="J350" s="253"/>
      <c r="K350" s="253"/>
      <c r="L350" s="253"/>
      <c r="M350" s="253"/>
      <c r="N350" s="253"/>
      <c r="O350" s="253"/>
      <c r="P350" s="253" t="s">
        <v>2091</v>
      </c>
      <c r="Q350" s="253"/>
      <c r="R350" s="253"/>
      <c r="S350" s="253"/>
      <c r="T350" s="253"/>
      <c r="U350" s="253"/>
      <c r="V350" s="253"/>
      <c r="W350" s="253"/>
      <c r="AI350" s="253"/>
      <c r="AJ350" s="253"/>
      <c r="AK350" s="253"/>
      <c r="AL350" s="253"/>
      <c r="AM350" s="253"/>
      <c r="AN350" s="253"/>
      <c r="AO350" s="253"/>
      <c r="AP350" s="253"/>
    </row>
    <row r="351" spans="2:42" ht="15" customHeight="1" x14ac:dyDescent="0.25">
      <c r="B351" s="253"/>
      <c r="C351" s="253"/>
      <c r="H351" s="253" t="s">
        <v>599</v>
      </c>
      <c r="I351" s="253"/>
      <c r="J351" s="253"/>
      <c r="K351" s="253"/>
      <c r="L351" s="253"/>
      <c r="M351" s="253"/>
      <c r="N351" s="253"/>
      <c r="O351" s="253"/>
      <c r="P351" s="253" t="s">
        <v>2091</v>
      </c>
      <c r="Q351" s="253"/>
      <c r="R351" s="253"/>
      <c r="S351" s="253"/>
      <c r="T351" s="253"/>
      <c r="U351" s="253"/>
      <c r="V351" s="253"/>
      <c r="W351" s="253"/>
      <c r="AI351" s="253"/>
      <c r="AJ351" s="253"/>
      <c r="AK351" s="253"/>
      <c r="AL351" s="253"/>
      <c r="AM351" s="253"/>
      <c r="AN351" s="253"/>
      <c r="AO351" s="253"/>
      <c r="AP351" s="253"/>
    </row>
    <row r="352" spans="2:42" ht="15" customHeight="1" x14ac:dyDescent="0.25">
      <c r="B352" s="253"/>
      <c r="C352" s="253"/>
      <c r="H352" s="253" t="s">
        <v>600</v>
      </c>
      <c r="I352" s="253"/>
      <c r="J352" s="253"/>
      <c r="K352" s="253"/>
      <c r="L352" s="253"/>
      <c r="M352" s="253"/>
      <c r="N352" s="253"/>
      <c r="O352" s="253"/>
      <c r="P352" s="253" t="s">
        <v>2089</v>
      </c>
      <c r="Q352" s="253"/>
      <c r="R352" s="253"/>
      <c r="S352" s="253"/>
      <c r="T352" s="253"/>
      <c r="U352" s="253"/>
      <c r="V352" s="253"/>
      <c r="W352" s="253"/>
      <c r="AI352" s="253"/>
      <c r="AJ352" s="253"/>
      <c r="AK352" s="253"/>
      <c r="AL352" s="253"/>
      <c r="AM352" s="253"/>
      <c r="AN352" s="253"/>
      <c r="AO352" s="253"/>
      <c r="AP352" s="253"/>
    </row>
    <row r="353" spans="2:42" ht="15" customHeight="1" x14ac:dyDescent="0.25">
      <c r="B353" s="253"/>
      <c r="C353" s="253"/>
      <c r="H353" s="253" t="s">
        <v>601</v>
      </c>
      <c r="I353" s="253"/>
      <c r="J353" s="253"/>
      <c r="K353" s="253"/>
      <c r="L353" s="253"/>
      <c r="M353" s="253"/>
      <c r="N353" s="253"/>
      <c r="O353" s="253"/>
      <c r="P353" s="253" t="s">
        <v>720</v>
      </c>
      <c r="Q353" s="253"/>
      <c r="R353" s="253"/>
      <c r="S353" s="253"/>
      <c r="T353" s="253"/>
      <c r="U353" s="253"/>
      <c r="V353" s="253"/>
      <c r="W353" s="253"/>
      <c r="AI353" s="253"/>
      <c r="AJ353" s="253"/>
      <c r="AK353" s="253"/>
      <c r="AL353" s="253"/>
      <c r="AM353" s="253"/>
      <c r="AN353" s="253"/>
      <c r="AO353" s="253"/>
      <c r="AP353" s="253"/>
    </row>
    <row r="354" spans="2:42" ht="15" customHeight="1" x14ac:dyDescent="0.25">
      <c r="B354" s="253"/>
      <c r="C354" s="253"/>
      <c r="H354" s="253" t="s">
        <v>602</v>
      </c>
      <c r="I354" s="253"/>
      <c r="J354" s="253"/>
      <c r="K354" s="253"/>
      <c r="L354" s="253"/>
      <c r="M354" s="253"/>
      <c r="N354" s="253"/>
      <c r="O354" s="253"/>
      <c r="P354" s="253" t="s">
        <v>2092</v>
      </c>
      <c r="Q354" s="253"/>
      <c r="R354" s="253"/>
      <c r="S354" s="253"/>
      <c r="T354" s="253"/>
      <c r="U354" s="253"/>
      <c r="V354" s="253"/>
      <c r="W354" s="253"/>
      <c r="AI354" s="253"/>
      <c r="AJ354" s="253"/>
      <c r="AK354" s="253"/>
      <c r="AL354" s="253"/>
      <c r="AM354" s="253"/>
      <c r="AN354" s="253"/>
      <c r="AO354" s="253"/>
      <c r="AP354" s="253"/>
    </row>
    <row r="355" spans="2:42" ht="15" customHeight="1" x14ac:dyDescent="0.25">
      <c r="B355" s="253"/>
      <c r="C355" s="253"/>
      <c r="H355" s="253" t="s">
        <v>603</v>
      </c>
      <c r="I355" s="253"/>
      <c r="J355" s="253"/>
      <c r="K355" s="253"/>
      <c r="L355" s="253"/>
      <c r="M355" s="253"/>
      <c r="N355" s="253"/>
      <c r="O355" s="253"/>
      <c r="P355" s="253" t="s">
        <v>720</v>
      </c>
      <c r="Q355" s="253"/>
      <c r="R355" s="253"/>
      <c r="S355" s="253"/>
      <c r="T355" s="253"/>
      <c r="U355" s="253"/>
      <c r="V355" s="253"/>
      <c r="W355" s="253"/>
      <c r="AI355" s="253"/>
      <c r="AJ355" s="253"/>
      <c r="AK355" s="253"/>
      <c r="AL355" s="253"/>
      <c r="AM355" s="253"/>
      <c r="AN355" s="253"/>
      <c r="AO355" s="253"/>
      <c r="AP355" s="253"/>
    </row>
    <row r="356" spans="2:42" ht="15" customHeight="1" x14ac:dyDescent="0.25">
      <c r="B356" s="253"/>
      <c r="C356" s="253"/>
      <c r="H356" s="253" t="s">
        <v>604</v>
      </c>
      <c r="I356" s="253"/>
      <c r="J356" s="253"/>
      <c r="K356" s="253"/>
      <c r="L356" s="253"/>
      <c r="M356" s="253"/>
      <c r="N356" s="253"/>
      <c r="O356" s="253"/>
      <c r="P356" s="253" t="s">
        <v>2090</v>
      </c>
      <c r="Q356" s="253"/>
      <c r="R356" s="253"/>
      <c r="S356" s="253"/>
      <c r="T356" s="253"/>
      <c r="U356" s="253"/>
      <c r="V356" s="253"/>
      <c r="W356" s="253"/>
      <c r="AI356" s="253"/>
      <c r="AJ356" s="253"/>
      <c r="AK356" s="253"/>
      <c r="AL356" s="253"/>
      <c r="AM356" s="253"/>
      <c r="AN356" s="253"/>
      <c r="AO356" s="253"/>
      <c r="AP356" s="253"/>
    </row>
    <row r="357" spans="2:42" ht="15" customHeight="1" x14ac:dyDescent="0.25">
      <c r="B357" s="253"/>
      <c r="C357" s="253"/>
      <c r="H357" s="253" t="s">
        <v>605</v>
      </c>
      <c r="I357" s="253"/>
      <c r="J357" s="253"/>
      <c r="K357" s="253"/>
      <c r="L357" s="253"/>
      <c r="M357" s="253"/>
      <c r="N357" s="253"/>
      <c r="O357" s="253"/>
      <c r="P357" s="253" t="s">
        <v>2090</v>
      </c>
      <c r="Q357" s="253"/>
      <c r="R357" s="253"/>
      <c r="S357" s="253"/>
      <c r="T357" s="253"/>
      <c r="U357" s="253"/>
      <c r="V357" s="253"/>
      <c r="W357" s="253"/>
      <c r="AI357" s="253"/>
      <c r="AJ357" s="253"/>
      <c r="AK357" s="253"/>
      <c r="AL357" s="253"/>
      <c r="AM357" s="253"/>
      <c r="AN357" s="253"/>
      <c r="AO357" s="253"/>
      <c r="AP357" s="253"/>
    </row>
    <row r="358" spans="2:42" ht="15" customHeight="1" x14ac:dyDescent="0.25">
      <c r="B358" s="253"/>
      <c r="C358" s="253"/>
      <c r="H358" s="253" t="s">
        <v>606</v>
      </c>
      <c r="I358" s="253"/>
      <c r="J358" s="253"/>
      <c r="K358" s="253"/>
      <c r="L358" s="253"/>
      <c r="M358" s="253"/>
      <c r="N358" s="253"/>
      <c r="O358" s="253"/>
      <c r="P358" s="253" t="s">
        <v>2089</v>
      </c>
      <c r="Q358" s="253"/>
      <c r="R358" s="253"/>
      <c r="S358" s="253"/>
      <c r="T358" s="253"/>
      <c r="U358" s="253"/>
      <c r="V358" s="253"/>
      <c r="W358" s="253"/>
      <c r="AI358" s="253"/>
      <c r="AJ358" s="253"/>
      <c r="AK358" s="253"/>
      <c r="AL358" s="253"/>
      <c r="AM358" s="253"/>
      <c r="AN358" s="253"/>
      <c r="AO358" s="253"/>
      <c r="AP358" s="253"/>
    </row>
    <row r="359" spans="2:42" ht="15" customHeight="1" x14ac:dyDescent="0.25">
      <c r="B359" s="253"/>
      <c r="C359" s="253"/>
      <c r="H359" s="253" t="s">
        <v>607</v>
      </c>
      <c r="I359" s="253"/>
      <c r="J359" s="253"/>
      <c r="K359" s="253"/>
      <c r="L359" s="253"/>
      <c r="M359" s="253"/>
      <c r="N359" s="253"/>
      <c r="O359" s="253"/>
      <c r="P359" s="253" t="s">
        <v>2092</v>
      </c>
      <c r="Q359" s="253"/>
      <c r="R359" s="253"/>
      <c r="S359" s="253"/>
      <c r="T359" s="253"/>
      <c r="U359" s="253"/>
      <c r="V359" s="253"/>
      <c r="W359" s="253"/>
      <c r="AI359" s="253"/>
      <c r="AJ359" s="253"/>
      <c r="AK359" s="253"/>
      <c r="AL359" s="253"/>
      <c r="AM359" s="253"/>
      <c r="AN359" s="253"/>
      <c r="AO359" s="253"/>
      <c r="AP359" s="253"/>
    </row>
    <row r="360" spans="2:42" ht="15" customHeight="1" x14ac:dyDescent="0.25">
      <c r="B360" s="253"/>
      <c r="C360" s="253"/>
      <c r="H360" s="253" t="s">
        <v>608</v>
      </c>
      <c r="I360" s="253"/>
      <c r="J360" s="253"/>
      <c r="K360" s="253"/>
      <c r="L360" s="253"/>
      <c r="M360" s="253"/>
      <c r="N360" s="253"/>
      <c r="O360" s="253"/>
      <c r="P360" s="253" t="s">
        <v>2088</v>
      </c>
      <c r="Q360" s="253"/>
      <c r="R360" s="253"/>
      <c r="S360" s="253"/>
      <c r="T360" s="253"/>
      <c r="U360" s="253"/>
      <c r="V360" s="253"/>
      <c r="W360" s="253"/>
      <c r="AI360" s="253"/>
      <c r="AJ360" s="253"/>
      <c r="AK360" s="253"/>
      <c r="AL360" s="253"/>
      <c r="AM360" s="253"/>
      <c r="AN360" s="253"/>
      <c r="AO360" s="253"/>
      <c r="AP360" s="253"/>
    </row>
    <row r="361" spans="2:42" ht="15" customHeight="1" x14ac:dyDescent="0.25">
      <c r="B361" s="253"/>
      <c r="C361" s="253"/>
      <c r="H361" s="253" t="s">
        <v>609</v>
      </c>
      <c r="I361" s="253"/>
      <c r="J361" s="253"/>
      <c r="K361" s="253"/>
      <c r="L361" s="253"/>
      <c r="M361" s="253"/>
      <c r="N361" s="253"/>
      <c r="O361" s="253"/>
      <c r="P361" s="253" t="s">
        <v>2093</v>
      </c>
      <c r="Q361" s="253"/>
      <c r="R361" s="253"/>
      <c r="S361" s="253"/>
      <c r="T361" s="253"/>
      <c r="U361" s="253"/>
      <c r="V361" s="253"/>
      <c r="W361" s="253"/>
      <c r="AI361" s="253"/>
      <c r="AJ361" s="253"/>
      <c r="AK361" s="253"/>
      <c r="AL361" s="253"/>
      <c r="AM361" s="253"/>
      <c r="AN361" s="253"/>
      <c r="AO361" s="253"/>
      <c r="AP361" s="253"/>
    </row>
    <row r="362" spans="2:42" ht="15" customHeight="1" x14ac:dyDescent="0.25">
      <c r="B362" s="253"/>
      <c r="C362" s="253"/>
      <c r="H362" s="253" t="s">
        <v>610</v>
      </c>
      <c r="I362" s="253"/>
      <c r="J362" s="253"/>
      <c r="K362" s="253"/>
      <c r="L362" s="253"/>
      <c r="M362" s="253"/>
      <c r="N362" s="253"/>
      <c r="O362" s="253"/>
      <c r="P362" s="253" t="s">
        <v>2091</v>
      </c>
      <c r="Q362" s="253"/>
      <c r="R362" s="253"/>
      <c r="S362" s="253"/>
      <c r="T362" s="253"/>
      <c r="U362" s="253"/>
      <c r="V362" s="253"/>
      <c r="W362" s="253"/>
      <c r="AI362" s="253"/>
      <c r="AJ362" s="253"/>
      <c r="AK362" s="253"/>
      <c r="AL362" s="253"/>
      <c r="AM362" s="253"/>
      <c r="AN362" s="253"/>
      <c r="AO362" s="253"/>
      <c r="AP362" s="253"/>
    </row>
    <row r="363" spans="2:42" ht="15" customHeight="1" x14ac:dyDescent="0.25">
      <c r="B363" s="253"/>
      <c r="C363" s="253"/>
      <c r="H363" s="253" t="s">
        <v>611</v>
      </c>
      <c r="I363" s="253"/>
      <c r="J363" s="253"/>
      <c r="K363" s="253"/>
      <c r="L363" s="253"/>
      <c r="M363" s="253"/>
      <c r="N363" s="253"/>
      <c r="O363" s="253"/>
      <c r="P363" s="253" t="s">
        <v>2092</v>
      </c>
      <c r="Q363" s="253"/>
      <c r="R363" s="253"/>
      <c r="S363" s="253"/>
      <c r="T363" s="253"/>
      <c r="U363" s="253"/>
      <c r="V363" s="253"/>
      <c r="W363" s="253"/>
      <c r="AI363" s="253"/>
      <c r="AJ363" s="253"/>
      <c r="AK363" s="253"/>
      <c r="AL363" s="253"/>
      <c r="AM363" s="253"/>
      <c r="AN363" s="253"/>
      <c r="AO363" s="253"/>
      <c r="AP363" s="253"/>
    </row>
    <row r="364" spans="2:42" ht="15" customHeight="1" x14ac:dyDescent="0.25">
      <c r="B364" s="253"/>
      <c r="C364" s="253"/>
      <c r="H364" s="253" t="s">
        <v>612</v>
      </c>
      <c r="I364" s="253"/>
      <c r="J364" s="253"/>
      <c r="K364" s="253"/>
      <c r="L364" s="253"/>
      <c r="M364" s="253"/>
      <c r="N364" s="253"/>
      <c r="O364" s="253"/>
      <c r="P364" s="253" t="s">
        <v>720</v>
      </c>
      <c r="Q364" s="253"/>
      <c r="R364" s="253"/>
      <c r="S364" s="253"/>
      <c r="T364" s="253"/>
      <c r="U364" s="253"/>
      <c r="V364" s="253"/>
      <c r="W364" s="253"/>
      <c r="AI364" s="253"/>
      <c r="AJ364" s="253"/>
      <c r="AK364" s="253"/>
      <c r="AL364" s="253"/>
      <c r="AM364" s="253"/>
      <c r="AN364" s="253"/>
      <c r="AO364" s="253"/>
      <c r="AP364" s="253"/>
    </row>
    <row r="365" spans="2:42" ht="15" customHeight="1" x14ac:dyDescent="0.25">
      <c r="B365" s="253"/>
      <c r="C365" s="253"/>
      <c r="H365" s="253" t="s">
        <v>613</v>
      </c>
      <c r="I365" s="253"/>
      <c r="J365" s="253"/>
      <c r="K365" s="253"/>
      <c r="L365" s="253"/>
      <c r="M365" s="253"/>
      <c r="N365" s="253"/>
      <c r="O365" s="253"/>
      <c r="P365" s="253" t="s">
        <v>2094</v>
      </c>
      <c r="Q365" s="253"/>
      <c r="R365" s="253"/>
      <c r="S365" s="253"/>
      <c r="T365" s="253"/>
      <c r="U365" s="253"/>
      <c r="V365" s="253"/>
      <c r="W365" s="253"/>
      <c r="AI365" s="253"/>
      <c r="AJ365" s="253"/>
      <c r="AK365" s="253"/>
      <c r="AL365" s="253"/>
      <c r="AM365" s="253"/>
      <c r="AN365" s="253"/>
      <c r="AO365" s="253"/>
      <c r="AP365" s="253"/>
    </row>
    <row r="366" spans="2:42" ht="15" customHeight="1" x14ac:dyDescent="0.25">
      <c r="B366" s="253"/>
      <c r="C366" s="253"/>
      <c r="H366" s="253" t="s">
        <v>614</v>
      </c>
      <c r="I366" s="253"/>
      <c r="J366" s="253"/>
      <c r="K366" s="253"/>
      <c r="L366" s="253"/>
      <c r="M366" s="253"/>
      <c r="N366" s="253"/>
      <c r="O366" s="253"/>
      <c r="P366" s="253" t="s">
        <v>2094</v>
      </c>
      <c r="Q366" s="253"/>
      <c r="R366" s="253"/>
      <c r="S366" s="253"/>
      <c r="T366" s="253"/>
      <c r="U366" s="253"/>
      <c r="V366" s="253"/>
      <c r="W366" s="253"/>
      <c r="AI366" s="253"/>
      <c r="AJ366" s="253"/>
      <c r="AK366" s="253"/>
      <c r="AL366" s="253"/>
      <c r="AM366" s="253"/>
      <c r="AN366" s="253"/>
      <c r="AO366" s="253"/>
      <c r="AP366" s="253"/>
    </row>
    <row r="367" spans="2:42" ht="15" customHeight="1" x14ac:dyDescent="0.25">
      <c r="B367" s="253"/>
      <c r="C367" s="253"/>
      <c r="H367" s="253" t="s">
        <v>615</v>
      </c>
      <c r="I367" s="253"/>
      <c r="J367" s="253"/>
      <c r="K367" s="253"/>
      <c r="L367" s="253"/>
      <c r="M367" s="253"/>
      <c r="N367" s="253"/>
      <c r="O367" s="253"/>
      <c r="P367" s="253" t="s">
        <v>2090</v>
      </c>
      <c r="Q367" s="253"/>
      <c r="R367" s="253"/>
      <c r="S367" s="253"/>
      <c r="T367" s="253"/>
      <c r="U367" s="253"/>
      <c r="V367" s="253"/>
      <c r="W367" s="253"/>
      <c r="AI367" s="253"/>
      <c r="AJ367" s="253"/>
      <c r="AK367" s="253"/>
      <c r="AL367" s="253"/>
      <c r="AM367" s="253"/>
      <c r="AN367" s="253"/>
      <c r="AO367" s="253"/>
      <c r="AP367" s="253"/>
    </row>
    <row r="368" spans="2:42" ht="15" customHeight="1" x14ac:dyDescent="0.25">
      <c r="B368" s="253"/>
      <c r="C368" s="253"/>
      <c r="H368" s="253" t="s">
        <v>616</v>
      </c>
      <c r="I368" s="253"/>
      <c r="J368" s="253"/>
      <c r="K368" s="253"/>
      <c r="L368" s="253"/>
      <c r="M368" s="253"/>
      <c r="N368" s="253"/>
      <c r="O368" s="253"/>
      <c r="P368" s="253" t="s">
        <v>2090</v>
      </c>
      <c r="Q368" s="253"/>
      <c r="R368" s="253"/>
      <c r="S368" s="253"/>
      <c r="T368" s="253"/>
      <c r="U368" s="253"/>
      <c r="V368" s="253"/>
      <c r="W368" s="253"/>
      <c r="AI368" s="253"/>
      <c r="AJ368" s="253"/>
      <c r="AK368" s="253"/>
      <c r="AL368" s="253"/>
      <c r="AM368" s="253"/>
      <c r="AN368" s="253"/>
      <c r="AO368" s="253"/>
      <c r="AP368" s="253"/>
    </row>
    <row r="369" spans="2:42" ht="15" customHeight="1" x14ac:dyDescent="0.25">
      <c r="B369" s="253"/>
      <c r="C369" s="253"/>
      <c r="H369" s="253" t="s">
        <v>617</v>
      </c>
      <c r="I369" s="253"/>
      <c r="J369" s="253"/>
      <c r="K369" s="253"/>
      <c r="L369" s="253"/>
      <c r="M369" s="253"/>
      <c r="N369" s="253"/>
      <c r="O369" s="253"/>
      <c r="P369" s="253" t="s">
        <v>2090</v>
      </c>
      <c r="Q369" s="253"/>
      <c r="R369" s="253"/>
      <c r="S369" s="253"/>
      <c r="T369" s="253"/>
      <c r="U369" s="253"/>
      <c r="V369" s="253"/>
      <c r="W369" s="253"/>
      <c r="AI369" s="253"/>
      <c r="AJ369" s="253"/>
      <c r="AK369" s="253"/>
      <c r="AL369" s="253"/>
      <c r="AM369" s="253"/>
      <c r="AN369" s="253"/>
      <c r="AO369" s="253"/>
      <c r="AP369" s="253"/>
    </row>
    <row r="370" spans="2:42" ht="15" customHeight="1" x14ac:dyDescent="0.25">
      <c r="B370" s="253"/>
      <c r="C370" s="253"/>
      <c r="H370" s="253" t="s">
        <v>618</v>
      </c>
      <c r="I370" s="253"/>
      <c r="J370" s="253"/>
      <c r="K370" s="253"/>
      <c r="L370" s="253"/>
      <c r="M370" s="253"/>
      <c r="N370" s="253"/>
      <c r="O370" s="253"/>
      <c r="P370" s="253" t="s">
        <v>2090</v>
      </c>
      <c r="Q370" s="253"/>
      <c r="R370" s="253"/>
      <c r="S370" s="253"/>
      <c r="T370" s="253"/>
      <c r="U370" s="253"/>
      <c r="V370" s="253"/>
      <c r="W370" s="253"/>
      <c r="AI370" s="253"/>
      <c r="AJ370" s="253"/>
      <c r="AK370" s="253"/>
      <c r="AL370" s="253"/>
      <c r="AM370" s="253"/>
      <c r="AN370" s="253"/>
      <c r="AO370" s="253"/>
      <c r="AP370" s="253"/>
    </row>
    <row r="371" spans="2:42" ht="15" customHeight="1" x14ac:dyDescent="0.25">
      <c r="B371" s="253"/>
      <c r="C371" s="253"/>
      <c r="H371" s="253" t="s">
        <v>619</v>
      </c>
      <c r="I371" s="253"/>
      <c r="J371" s="253"/>
      <c r="K371" s="253"/>
      <c r="L371" s="253"/>
      <c r="M371" s="253"/>
      <c r="N371" s="253"/>
      <c r="O371" s="253"/>
      <c r="P371" s="253" t="s">
        <v>2087</v>
      </c>
      <c r="Q371" s="253"/>
      <c r="R371" s="253"/>
      <c r="S371" s="253"/>
      <c r="T371" s="253"/>
      <c r="U371" s="253"/>
      <c r="V371" s="253"/>
      <c r="W371" s="253"/>
      <c r="AI371" s="253"/>
      <c r="AJ371" s="253"/>
      <c r="AK371" s="253"/>
      <c r="AL371" s="253"/>
      <c r="AM371" s="253"/>
      <c r="AN371" s="253"/>
      <c r="AO371" s="253"/>
      <c r="AP371" s="253"/>
    </row>
    <row r="372" spans="2:42" ht="15" customHeight="1" x14ac:dyDescent="0.25">
      <c r="B372" s="253"/>
      <c r="C372" s="253"/>
      <c r="H372" s="253" t="s">
        <v>620</v>
      </c>
      <c r="I372" s="253"/>
      <c r="J372" s="253"/>
      <c r="K372" s="253"/>
      <c r="L372" s="253"/>
      <c r="M372" s="253"/>
      <c r="N372" s="253"/>
      <c r="O372" s="253"/>
      <c r="P372" s="253" t="s">
        <v>2090</v>
      </c>
      <c r="Q372" s="253"/>
      <c r="R372" s="253"/>
      <c r="S372" s="253"/>
      <c r="T372" s="253"/>
      <c r="U372" s="253"/>
      <c r="V372" s="253"/>
      <c r="W372" s="253"/>
      <c r="AI372" s="253"/>
      <c r="AJ372" s="253"/>
      <c r="AK372" s="253"/>
      <c r="AL372" s="253"/>
      <c r="AM372" s="253"/>
      <c r="AN372" s="253"/>
      <c r="AO372" s="253"/>
      <c r="AP372" s="253"/>
    </row>
    <row r="373" spans="2:42" ht="15" customHeight="1" x14ac:dyDescent="0.25">
      <c r="B373" s="253"/>
      <c r="C373" s="253"/>
      <c r="H373" s="253" t="s">
        <v>621</v>
      </c>
      <c r="I373" s="253"/>
      <c r="J373" s="253"/>
      <c r="K373" s="253"/>
      <c r="L373" s="253"/>
      <c r="M373" s="253"/>
      <c r="N373" s="253"/>
      <c r="O373" s="253"/>
      <c r="P373" s="253" t="s">
        <v>2094</v>
      </c>
      <c r="Q373" s="253"/>
      <c r="R373" s="253"/>
      <c r="S373" s="253"/>
      <c r="T373" s="253"/>
      <c r="U373" s="253"/>
      <c r="V373" s="253"/>
      <c r="W373" s="253"/>
      <c r="AI373" s="253"/>
      <c r="AJ373" s="253"/>
      <c r="AK373" s="253"/>
      <c r="AL373" s="253"/>
      <c r="AM373" s="253"/>
      <c r="AN373" s="253"/>
      <c r="AO373" s="253"/>
      <c r="AP373" s="253"/>
    </row>
    <row r="374" spans="2:42" ht="15" customHeight="1" x14ac:dyDescent="0.25">
      <c r="B374" s="253"/>
      <c r="C374" s="253"/>
      <c r="H374" s="253" t="s">
        <v>622</v>
      </c>
      <c r="I374" s="253"/>
      <c r="J374" s="253"/>
      <c r="K374" s="253"/>
      <c r="L374" s="253"/>
      <c r="M374" s="253"/>
      <c r="N374" s="253"/>
      <c r="O374" s="253"/>
      <c r="P374" s="253" t="s">
        <v>2087</v>
      </c>
      <c r="Q374" s="253"/>
      <c r="R374" s="253"/>
      <c r="S374" s="253"/>
      <c r="T374" s="253"/>
      <c r="U374" s="253"/>
      <c r="V374" s="253"/>
      <c r="W374" s="253"/>
      <c r="AI374" s="253"/>
      <c r="AJ374" s="253"/>
      <c r="AK374" s="253"/>
      <c r="AL374" s="253"/>
      <c r="AM374" s="253"/>
      <c r="AN374" s="253"/>
      <c r="AO374" s="253"/>
      <c r="AP374" s="253"/>
    </row>
    <row r="375" spans="2:42" ht="15" customHeight="1" x14ac:dyDescent="0.25">
      <c r="B375" s="253"/>
      <c r="C375" s="253"/>
      <c r="H375" s="253" t="s">
        <v>276</v>
      </c>
      <c r="I375" s="253"/>
      <c r="J375" s="253"/>
      <c r="K375" s="253"/>
      <c r="L375" s="253"/>
      <c r="M375" s="253"/>
      <c r="N375" s="253"/>
      <c r="O375" s="253"/>
      <c r="P375" s="253" t="s">
        <v>2092</v>
      </c>
      <c r="Q375" s="253"/>
      <c r="R375" s="253"/>
      <c r="S375" s="253"/>
      <c r="T375" s="253"/>
      <c r="U375" s="253"/>
      <c r="V375" s="253"/>
      <c r="W375" s="253"/>
      <c r="AI375" s="253"/>
      <c r="AJ375" s="253"/>
      <c r="AK375" s="253"/>
      <c r="AL375" s="253"/>
      <c r="AM375" s="253"/>
      <c r="AN375" s="253"/>
      <c r="AO375" s="253"/>
      <c r="AP375" s="253"/>
    </row>
    <row r="376" spans="2:42" ht="15" customHeight="1" x14ac:dyDescent="0.25">
      <c r="B376" s="253"/>
      <c r="C376" s="253"/>
      <c r="H376" s="253" t="s">
        <v>623</v>
      </c>
      <c r="I376" s="253"/>
      <c r="J376" s="253"/>
      <c r="K376" s="253"/>
      <c r="L376" s="253"/>
      <c r="M376" s="253"/>
      <c r="N376" s="253"/>
      <c r="O376" s="253"/>
      <c r="P376" s="253" t="s">
        <v>2090</v>
      </c>
      <c r="Q376" s="253"/>
      <c r="R376" s="253"/>
      <c r="S376" s="253"/>
      <c r="T376" s="253"/>
      <c r="U376" s="253"/>
      <c r="V376" s="253"/>
      <c r="W376" s="253"/>
      <c r="AI376" s="253"/>
      <c r="AJ376" s="253"/>
      <c r="AK376" s="253"/>
      <c r="AL376" s="253"/>
      <c r="AM376" s="253"/>
      <c r="AN376" s="253"/>
      <c r="AO376" s="253"/>
      <c r="AP376" s="253"/>
    </row>
    <row r="377" spans="2:42" ht="15" customHeight="1" x14ac:dyDescent="0.25">
      <c r="B377" s="253"/>
      <c r="C377" s="253"/>
      <c r="H377" s="253" t="s">
        <v>624</v>
      </c>
      <c r="I377" s="253"/>
      <c r="J377" s="253"/>
      <c r="K377" s="253"/>
      <c r="L377" s="253"/>
      <c r="M377" s="253"/>
      <c r="N377" s="253"/>
      <c r="O377" s="253"/>
      <c r="P377" s="253" t="s">
        <v>2094</v>
      </c>
      <c r="Q377" s="253"/>
      <c r="R377" s="253"/>
      <c r="S377" s="253"/>
      <c r="T377" s="253"/>
      <c r="U377" s="253"/>
      <c r="V377" s="253"/>
      <c r="W377" s="253"/>
      <c r="AI377" s="253"/>
      <c r="AJ377" s="253"/>
      <c r="AK377" s="253"/>
      <c r="AL377" s="253"/>
      <c r="AM377" s="253"/>
      <c r="AN377" s="253"/>
      <c r="AO377" s="253"/>
      <c r="AP377" s="253"/>
    </row>
    <row r="378" spans="2:42" ht="15" customHeight="1" x14ac:dyDescent="0.25">
      <c r="B378" s="253"/>
      <c r="C378" s="253"/>
      <c r="H378" s="253" t="s">
        <v>625</v>
      </c>
      <c r="I378" s="253"/>
      <c r="J378" s="253"/>
      <c r="K378" s="253"/>
      <c r="L378" s="253"/>
      <c r="M378" s="253"/>
      <c r="N378" s="253"/>
      <c r="O378" s="253"/>
      <c r="P378" s="253" t="s">
        <v>2094</v>
      </c>
      <c r="Q378" s="253"/>
      <c r="R378" s="253"/>
      <c r="S378" s="253"/>
      <c r="T378" s="253"/>
      <c r="U378" s="253"/>
      <c r="V378" s="253"/>
      <c r="W378" s="253"/>
      <c r="AI378" s="253"/>
      <c r="AJ378" s="253"/>
      <c r="AK378" s="253"/>
      <c r="AL378" s="253"/>
      <c r="AM378" s="253"/>
      <c r="AN378" s="253"/>
      <c r="AO378" s="253"/>
      <c r="AP378" s="253"/>
    </row>
    <row r="379" spans="2:42" ht="15" customHeight="1" x14ac:dyDescent="0.25">
      <c r="B379" s="253"/>
      <c r="C379" s="253"/>
      <c r="H379" s="253" t="s">
        <v>626</v>
      </c>
      <c r="I379" s="253"/>
      <c r="J379" s="253"/>
      <c r="K379" s="253"/>
      <c r="L379" s="253"/>
      <c r="M379" s="253"/>
      <c r="N379" s="253"/>
      <c r="O379" s="253"/>
      <c r="P379" s="253" t="s">
        <v>2090</v>
      </c>
      <c r="Q379" s="253"/>
      <c r="R379" s="253"/>
      <c r="S379" s="253"/>
      <c r="T379" s="253"/>
      <c r="U379" s="253"/>
      <c r="V379" s="253"/>
      <c r="W379" s="253"/>
      <c r="AI379" s="253"/>
      <c r="AJ379" s="253"/>
      <c r="AK379" s="253"/>
      <c r="AL379" s="253"/>
      <c r="AM379" s="253"/>
      <c r="AN379" s="253"/>
      <c r="AO379" s="253"/>
      <c r="AP379" s="253"/>
    </row>
    <row r="380" spans="2:42" ht="15" customHeight="1" x14ac:dyDescent="0.25">
      <c r="B380" s="253"/>
      <c r="C380" s="253"/>
      <c r="H380" s="253" t="s">
        <v>627</v>
      </c>
      <c r="I380" s="253"/>
      <c r="J380" s="253"/>
      <c r="K380" s="253"/>
      <c r="L380" s="253"/>
      <c r="M380" s="253"/>
      <c r="N380" s="253"/>
      <c r="O380" s="253"/>
      <c r="P380" s="253" t="s">
        <v>2089</v>
      </c>
      <c r="Q380" s="253"/>
      <c r="R380" s="253"/>
      <c r="S380" s="253"/>
      <c r="T380" s="253"/>
      <c r="U380" s="253"/>
      <c r="V380" s="253"/>
      <c r="W380" s="253"/>
      <c r="AI380" s="253"/>
      <c r="AJ380" s="253"/>
      <c r="AK380" s="253"/>
      <c r="AL380" s="253"/>
      <c r="AM380" s="253"/>
      <c r="AN380" s="253"/>
      <c r="AO380" s="253"/>
      <c r="AP380" s="253"/>
    </row>
    <row r="381" spans="2:42" ht="15" customHeight="1" x14ac:dyDescent="0.25">
      <c r="B381" s="253"/>
      <c r="C381" s="253"/>
      <c r="H381" s="253" t="s">
        <v>628</v>
      </c>
      <c r="I381" s="253"/>
      <c r="J381" s="253"/>
      <c r="K381" s="253"/>
      <c r="L381" s="253"/>
      <c r="M381" s="253"/>
      <c r="N381" s="253"/>
      <c r="O381" s="253"/>
      <c r="P381" s="253" t="s">
        <v>2091</v>
      </c>
      <c r="Q381" s="253"/>
      <c r="R381" s="253"/>
      <c r="S381" s="253"/>
      <c r="T381" s="253"/>
      <c r="U381" s="253"/>
      <c r="V381" s="253"/>
      <c r="W381" s="253"/>
      <c r="AI381" s="253"/>
      <c r="AJ381" s="253"/>
      <c r="AK381" s="253"/>
      <c r="AL381" s="253"/>
      <c r="AM381" s="253"/>
      <c r="AN381" s="253"/>
      <c r="AO381" s="253"/>
      <c r="AP381" s="253"/>
    </row>
    <row r="382" spans="2:42" ht="15" customHeight="1" x14ac:dyDescent="0.25">
      <c r="B382" s="253"/>
      <c r="C382" s="253"/>
      <c r="H382" s="253" t="s">
        <v>629</v>
      </c>
      <c r="I382" s="253"/>
      <c r="J382" s="253"/>
      <c r="K382" s="253"/>
      <c r="L382" s="253"/>
      <c r="M382" s="253"/>
      <c r="N382" s="253"/>
      <c r="O382" s="253"/>
      <c r="P382" s="253" t="s">
        <v>2090</v>
      </c>
      <c r="Q382" s="253"/>
      <c r="R382" s="253"/>
      <c r="S382" s="253"/>
      <c r="T382" s="253"/>
      <c r="U382" s="253"/>
      <c r="V382" s="253"/>
      <c r="W382" s="253"/>
      <c r="AI382" s="253"/>
      <c r="AJ382" s="253"/>
      <c r="AK382" s="253"/>
      <c r="AL382" s="253"/>
      <c r="AM382" s="253"/>
      <c r="AN382" s="253"/>
      <c r="AO382" s="253"/>
      <c r="AP382" s="253"/>
    </row>
    <row r="383" spans="2:42" ht="15" customHeight="1" x14ac:dyDescent="0.25">
      <c r="B383" s="253"/>
      <c r="C383" s="253"/>
      <c r="H383" s="253" t="s">
        <v>630</v>
      </c>
      <c r="I383" s="253"/>
      <c r="J383" s="253"/>
      <c r="K383" s="253"/>
      <c r="L383" s="253"/>
      <c r="M383" s="253"/>
      <c r="N383" s="253"/>
      <c r="O383" s="253"/>
      <c r="P383" s="253" t="s">
        <v>720</v>
      </c>
      <c r="Q383" s="253"/>
      <c r="R383" s="253"/>
      <c r="S383" s="253"/>
      <c r="T383" s="253"/>
      <c r="U383" s="253"/>
      <c r="V383" s="253"/>
      <c r="W383" s="253"/>
      <c r="AI383" s="253"/>
      <c r="AJ383" s="253"/>
      <c r="AK383" s="253"/>
      <c r="AL383" s="253"/>
      <c r="AM383" s="253"/>
      <c r="AN383" s="253"/>
      <c r="AO383" s="253"/>
      <c r="AP383" s="253"/>
    </row>
    <row r="384" spans="2:42" ht="15" customHeight="1" x14ac:dyDescent="0.25">
      <c r="B384" s="253"/>
      <c r="C384" s="253"/>
      <c r="H384" s="253" t="s">
        <v>631</v>
      </c>
      <c r="I384" s="253"/>
      <c r="J384" s="253"/>
      <c r="K384" s="253"/>
      <c r="L384" s="253"/>
      <c r="M384" s="253"/>
      <c r="N384" s="253"/>
      <c r="O384" s="253"/>
      <c r="P384" s="253" t="s">
        <v>2090</v>
      </c>
      <c r="Q384" s="253"/>
      <c r="R384" s="253"/>
      <c r="S384" s="253"/>
      <c r="T384" s="253"/>
      <c r="U384" s="253"/>
      <c r="V384" s="253"/>
      <c r="W384" s="253"/>
      <c r="AI384" s="253"/>
      <c r="AJ384" s="253"/>
      <c r="AK384" s="253"/>
      <c r="AL384" s="253"/>
      <c r="AM384" s="253"/>
      <c r="AN384" s="253"/>
      <c r="AO384" s="253"/>
      <c r="AP384" s="253"/>
    </row>
    <row r="385" spans="2:42" ht="15" customHeight="1" x14ac:dyDescent="0.25">
      <c r="B385" s="253"/>
      <c r="C385" s="253"/>
      <c r="H385" s="253" t="s">
        <v>632</v>
      </c>
      <c r="I385" s="253"/>
      <c r="J385" s="253"/>
      <c r="K385" s="253"/>
      <c r="L385" s="253"/>
      <c r="M385" s="253"/>
      <c r="N385" s="253"/>
      <c r="O385" s="253"/>
      <c r="P385" s="253" t="s">
        <v>2094</v>
      </c>
      <c r="Q385" s="253"/>
      <c r="R385" s="253"/>
      <c r="S385" s="253"/>
      <c r="T385" s="253"/>
      <c r="U385" s="253"/>
      <c r="V385" s="253"/>
      <c r="W385" s="253"/>
      <c r="AI385" s="253"/>
      <c r="AJ385" s="253"/>
      <c r="AK385" s="253"/>
      <c r="AL385" s="253"/>
      <c r="AM385" s="253"/>
      <c r="AN385" s="253"/>
      <c r="AO385" s="253"/>
      <c r="AP385" s="253"/>
    </row>
    <row r="386" spans="2:42" ht="15" customHeight="1" x14ac:dyDescent="0.25">
      <c r="B386" s="253"/>
      <c r="C386" s="253"/>
      <c r="H386" s="253" t="s">
        <v>633</v>
      </c>
      <c r="I386" s="253"/>
      <c r="J386" s="253"/>
      <c r="K386" s="253"/>
      <c r="L386" s="253"/>
      <c r="M386" s="253"/>
      <c r="N386" s="253"/>
      <c r="O386" s="253"/>
      <c r="P386" s="253" t="s">
        <v>2087</v>
      </c>
      <c r="Q386" s="253"/>
      <c r="R386" s="253"/>
      <c r="S386" s="253"/>
      <c r="T386" s="253"/>
      <c r="U386" s="253"/>
      <c r="V386" s="253"/>
      <c r="W386" s="253"/>
      <c r="AI386" s="253"/>
      <c r="AJ386" s="253"/>
      <c r="AK386" s="253"/>
      <c r="AL386" s="253"/>
      <c r="AM386" s="253"/>
      <c r="AN386" s="253"/>
      <c r="AO386" s="253"/>
      <c r="AP386" s="253"/>
    </row>
    <row r="387" spans="2:42" ht="15" customHeight="1" x14ac:dyDescent="0.25">
      <c r="B387" s="253"/>
      <c r="C387" s="253"/>
      <c r="H387" s="253" t="s">
        <v>634</v>
      </c>
      <c r="I387" s="253"/>
      <c r="J387" s="253"/>
      <c r="K387" s="253"/>
      <c r="L387" s="253"/>
      <c r="M387" s="253"/>
      <c r="N387" s="253"/>
      <c r="O387" s="253"/>
      <c r="P387" s="253" t="s">
        <v>2090</v>
      </c>
      <c r="Q387" s="253"/>
      <c r="R387" s="253"/>
      <c r="S387" s="253"/>
      <c r="T387" s="253"/>
      <c r="U387" s="253"/>
      <c r="V387" s="253"/>
      <c r="W387" s="253"/>
      <c r="AI387" s="253"/>
      <c r="AJ387" s="253"/>
      <c r="AK387" s="253"/>
      <c r="AL387" s="253"/>
      <c r="AM387" s="253"/>
      <c r="AN387" s="253"/>
      <c r="AO387" s="253"/>
      <c r="AP387" s="253"/>
    </row>
    <row r="388" spans="2:42" ht="15" customHeight="1" x14ac:dyDescent="0.25">
      <c r="B388" s="253"/>
      <c r="C388" s="253"/>
      <c r="H388" s="253" t="s">
        <v>635</v>
      </c>
      <c r="I388" s="253"/>
      <c r="J388" s="253"/>
      <c r="K388" s="253"/>
      <c r="L388" s="253"/>
      <c r="M388" s="253"/>
      <c r="N388" s="253"/>
      <c r="O388" s="253"/>
      <c r="P388" s="253" t="s">
        <v>2091</v>
      </c>
      <c r="Q388" s="253"/>
      <c r="R388" s="253"/>
      <c r="S388" s="253"/>
      <c r="T388" s="253"/>
      <c r="U388" s="253"/>
      <c r="V388" s="253"/>
      <c r="W388" s="253"/>
      <c r="AI388" s="253"/>
      <c r="AJ388" s="253"/>
      <c r="AK388" s="253"/>
      <c r="AL388" s="253"/>
      <c r="AM388" s="253"/>
      <c r="AN388" s="253"/>
      <c r="AO388" s="253"/>
      <c r="AP388" s="253"/>
    </row>
    <row r="389" spans="2:42" ht="15" customHeight="1" x14ac:dyDescent="0.25">
      <c r="B389" s="253"/>
      <c r="C389" s="253"/>
      <c r="H389" s="253" t="s">
        <v>636</v>
      </c>
      <c r="I389" s="253"/>
      <c r="J389" s="253"/>
      <c r="K389" s="253"/>
      <c r="L389" s="253"/>
      <c r="M389" s="253"/>
      <c r="N389" s="253"/>
      <c r="O389" s="253"/>
      <c r="P389" s="253" t="s">
        <v>2089</v>
      </c>
      <c r="Q389" s="253"/>
      <c r="R389" s="253"/>
      <c r="S389" s="253"/>
      <c r="T389" s="253"/>
      <c r="U389" s="253"/>
      <c r="V389" s="253"/>
      <c r="W389" s="253"/>
      <c r="AI389" s="253"/>
      <c r="AJ389" s="253"/>
      <c r="AK389" s="253"/>
      <c r="AL389" s="253"/>
      <c r="AM389" s="253"/>
      <c r="AN389" s="253"/>
      <c r="AO389" s="253"/>
      <c r="AP389" s="253"/>
    </row>
    <row r="390" spans="2:42" ht="15" customHeight="1" x14ac:dyDescent="0.25">
      <c r="B390" s="253"/>
      <c r="C390" s="253"/>
      <c r="H390" s="253" t="s">
        <v>637</v>
      </c>
      <c r="I390" s="253"/>
      <c r="J390" s="253"/>
      <c r="K390" s="253"/>
      <c r="L390" s="253"/>
      <c r="M390" s="253"/>
      <c r="N390" s="253"/>
      <c r="O390" s="253"/>
      <c r="P390" s="253" t="s">
        <v>2094</v>
      </c>
      <c r="Q390" s="253"/>
      <c r="R390" s="253"/>
      <c r="S390" s="253"/>
      <c r="T390" s="253"/>
      <c r="U390" s="253"/>
      <c r="V390" s="253"/>
      <c r="W390" s="253"/>
      <c r="AI390" s="253"/>
      <c r="AJ390" s="253"/>
      <c r="AK390" s="253"/>
      <c r="AL390" s="253"/>
      <c r="AM390" s="253"/>
      <c r="AN390" s="253"/>
      <c r="AO390" s="253"/>
      <c r="AP390" s="253"/>
    </row>
    <row r="391" spans="2:42" ht="15" customHeight="1" x14ac:dyDescent="0.25">
      <c r="B391" s="253"/>
      <c r="C391" s="253"/>
      <c r="H391" s="253" t="s">
        <v>638</v>
      </c>
      <c r="I391" s="253"/>
      <c r="J391" s="253"/>
      <c r="K391" s="253"/>
      <c r="L391" s="253"/>
      <c r="M391" s="253"/>
      <c r="N391" s="253"/>
      <c r="O391" s="253"/>
      <c r="P391" s="253" t="s">
        <v>2091</v>
      </c>
      <c r="Q391" s="253"/>
      <c r="R391" s="253"/>
      <c r="S391" s="253"/>
      <c r="T391" s="253"/>
      <c r="U391" s="253"/>
      <c r="V391" s="253"/>
      <c r="W391" s="253"/>
      <c r="AI391" s="253"/>
      <c r="AJ391" s="253"/>
      <c r="AK391" s="253"/>
      <c r="AL391" s="253"/>
      <c r="AM391" s="253"/>
      <c r="AN391" s="253"/>
      <c r="AO391" s="253"/>
      <c r="AP391" s="253"/>
    </row>
    <row r="392" spans="2:42" ht="15" customHeight="1" x14ac:dyDescent="0.25">
      <c r="B392" s="253"/>
      <c r="C392" s="253"/>
      <c r="H392" s="253" t="s">
        <v>639</v>
      </c>
      <c r="I392" s="253"/>
      <c r="J392" s="253"/>
      <c r="K392" s="253"/>
      <c r="L392" s="253"/>
      <c r="M392" s="253"/>
      <c r="N392" s="253"/>
      <c r="O392" s="253"/>
      <c r="P392" s="253" t="s">
        <v>2089</v>
      </c>
      <c r="Q392" s="253"/>
      <c r="R392" s="253"/>
      <c r="S392" s="253"/>
      <c r="T392" s="253"/>
      <c r="U392" s="253"/>
      <c r="V392" s="253"/>
      <c r="W392" s="253"/>
      <c r="AI392" s="253"/>
      <c r="AJ392" s="253"/>
      <c r="AK392" s="253"/>
      <c r="AL392" s="253"/>
      <c r="AM392" s="253"/>
      <c r="AN392" s="253"/>
      <c r="AO392" s="253"/>
      <c r="AP392" s="253"/>
    </row>
    <row r="393" spans="2:42" ht="15" customHeight="1" x14ac:dyDescent="0.25">
      <c r="B393" s="253"/>
      <c r="C393" s="253"/>
      <c r="H393" s="253" t="s">
        <v>640</v>
      </c>
      <c r="I393" s="253"/>
      <c r="J393" s="253"/>
      <c r="K393" s="253"/>
      <c r="L393" s="253"/>
      <c r="M393" s="253"/>
      <c r="N393" s="253"/>
      <c r="O393" s="253"/>
      <c r="P393" s="253" t="s">
        <v>2089</v>
      </c>
      <c r="Q393" s="253"/>
      <c r="R393" s="253"/>
      <c r="S393" s="253"/>
      <c r="T393" s="253"/>
      <c r="U393" s="253"/>
      <c r="V393" s="253"/>
      <c r="W393" s="253"/>
      <c r="AI393" s="253"/>
      <c r="AJ393" s="253"/>
      <c r="AK393" s="253"/>
      <c r="AL393" s="253"/>
      <c r="AM393" s="253"/>
      <c r="AN393" s="253"/>
      <c r="AO393" s="253"/>
      <c r="AP393" s="253"/>
    </row>
    <row r="394" spans="2:42" ht="15" customHeight="1" x14ac:dyDescent="0.25">
      <c r="B394" s="253"/>
      <c r="C394" s="253"/>
      <c r="H394" s="253" t="s">
        <v>641</v>
      </c>
      <c r="I394" s="253"/>
      <c r="J394" s="253"/>
      <c r="K394" s="253"/>
      <c r="L394" s="253"/>
      <c r="M394" s="253"/>
      <c r="N394" s="253"/>
      <c r="O394" s="253"/>
      <c r="P394" s="253" t="s">
        <v>2093</v>
      </c>
      <c r="Q394" s="253"/>
      <c r="R394" s="253"/>
      <c r="S394" s="253"/>
      <c r="T394" s="253"/>
      <c r="U394" s="253"/>
      <c r="V394" s="253"/>
      <c r="W394" s="253"/>
      <c r="AI394" s="253"/>
      <c r="AJ394" s="253"/>
      <c r="AK394" s="253"/>
      <c r="AL394" s="253"/>
      <c r="AM394" s="253"/>
      <c r="AN394" s="253"/>
      <c r="AO394" s="253"/>
      <c r="AP394" s="253"/>
    </row>
    <row r="395" spans="2:42" ht="15" customHeight="1" x14ac:dyDescent="0.25">
      <c r="B395" s="253"/>
      <c r="C395" s="253"/>
      <c r="H395" s="253" t="s">
        <v>642</v>
      </c>
      <c r="I395" s="253"/>
      <c r="J395" s="253"/>
      <c r="K395" s="253"/>
      <c r="L395" s="253"/>
      <c r="M395" s="253"/>
      <c r="N395" s="253"/>
      <c r="O395" s="253"/>
      <c r="P395" s="253" t="s">
        <v>2091</v>
      </c>
      <c r="Q395" s="253"/>
      <c r="R395" s="253"/>
      <c r="S395" s="253"/>
      <c r="T395" s="253"/>
      <c r="U395" s="253"/>
      <c r="V395" s="253"/>
      <c r="W395" s="253"/>
      <c r="AI395" s="253"/>
      <c r="AJ395" s="253"/>
      <c r="AK395" s="253"/>
      <c r="AL395" s="253"/>
      <c r="AM395" s="253"/>
      <c r="AN395" s="253"/>
      <c r="AO395" s="253"/>
      <c r="AP395" s="253"/>
    </row>
    <row r="396" spans="2:42" ht="15" customHeight="1" x14ac:dyDescent="0.25">
      <c r="B396" s="253"/>
      <c r="C396" s="253"/>
      <c r="H396" s="253" t="s">
        <v>643</v>
      </c>
      <c r="I396" s="253"/>
      <c r="J396" s="253"/>
      <c r="K396" s="253"/>
      <c r="L396" s="253"/>
      <c r="M396" s="253"/>
      <c r="N396" s="253"/>
      <c r="O396" s="253"/>
      <c r="P396" s="253" t="s">
        <v>2089</v>
      </c>
      <c r="Q396" s="253"/>
      <c r="R396" s="253"/>
      <c r="S396" s="253"/>
      <c r="T396" s="253"/>
      <c r="U396" s="253"/>
      <c r="V396" s="253"/>
      <c r="W396" s="253"/>
      <c r="AI396" s="253"/>
      <c r="AJ396" s="253"/>
      <c r="AK396" s="253"/>
      <c r="AL396" s="253"/>
      <c r="AM396" s="253"/>
      <c r="AN396" s="253"/>
      <c r="AO396" s="253"/>
      <c r="AP396" s="253"/>
    </row>
    <row r="397" spans="2:42" ht="15" customHeight="1" x14ac:dyDescent="0.25">
      <c r="B397" s="253"/>
      <c r="C397" s="253"/>
      <c r="H397" s="253" t="s">
        <v>644</v>
      </c>
      <c r="I397" s="253"/>
      <c r="J397" s="253"/>
      <c r="K397" s="253"/>
      <c r="L397" s="253"/>
      <c r="M397" s="253"/>
      <c r="N397" s="253"/>
      <c r="O397" s="253"/>
      <c r="P397" s="253" t="s">
        <v>2087</v>
      </c>
      <c r="Q397" s="253"/>
      <c r="R397" s="253"/>
      <c r="S397" s="253"/>
      <c r="T397" s="253"/>
      <c r="U397" s="253"/>
      <c r="V397" s="253"/>
      <c r="W397" s="253"/>
      <c r="AI397" s="253"/>
      <c r="AJ397" s="253"/>
      <c r="AK397" s="253"/>
      <c r="AL397" s="253"/>
      <c r="AM397" s="253"/>
      <c r="AN397" s="253"/>
      <c r="AO397" s="253"/>
      <c r="AP397" s="253"/>
    </row>
    <row r="398" spans="2:42" ht="15" customHeight="1" x14ac:dyDescent="0.25">
      <c r="B398" s="253"/>
      <c r="C398" s="253"/>
      <c r="H398" s="253" t="s">
        <v>645</v>
      </c>
      <c r="I398" s="253"/>
      <c r="J398" s="253"/>
      <c r="K398" s="253"/>
      <c r="L398" s="253"/>
      <c r="M398" s="253"/>
      <c r="N398" s="253"/>
      <c r="O398" s="253"/>
      <c r="P398" s="253" t="s">
        <v>2089</v>
      </c>
      <c r="Q398" s="253"/>
      <c r="R398" s="253"/>
      <c r="S398" s="253"/>
      <c r="T398" s="253"/>
      <c r="U398" s="253"/>
      <c r="V398" s="253"/>
      <c r="W398" s="253"/>
      <c r="AI398" s="253"/>
      <c r="AJ398" s="253"/>
      <c r="AK398" s="253"/>
      <c r="AL398" s="253"/>
      <c r="AM398" s="253"/>
      <c r="AN398" s="253"/>
      <c r="AO398" s="253"/>
      <c r="AP398" s="253"/>
    </row>
    <row r="399" spans="2:42" ht="15" customHeight="1" x14ac:dyDescent="0.25">
      <c r="B399" s="253"/>
      <c r="C399" s="253"/>
      <c r="H399" s="253" t="s">
        <v>646</v>
      </c>
      <c r="I399" s="253"/>
      <c r="J399" s="253"/>
      <c r="K399" s="253"/>
      <c r="L399" s="253"/>
      <c r="M399" s="253"/>
      <c r="N399" s="253"/>
      <c r="O399" s="253"/>
      <c r="P399" s="253" t="s">
        <v>2087</v>
      </c>
      <c r="Q399" s="253"/>
      <c r="R399" s="253"/>
      <c r="S399" s="253"/>
      <c r="T399" s="253"/>
      <c r="U399" s="253"/>
      <c r="V399" s="253"/>
      <c r="W399" s="253"/>
      <c r="AI399" s="253"/>
      <c r="AJ399" s="253"/>
      <c r="AK399" s="253"/>
      <c r="AL399" s="253"/>
      <c r="AM399" s="253"/>
      <c r="AN399" s="253"/>
      <c r="AO399" s="253"/>
      <c r="AP399" s="253"/>
    </row>
    <row r="400" spans="2:42" ht="15" customHeight="1" x14ac:dyDescent="0.25">
      <c r="B400" s="253"/>
      <c r="C400" s="253"/>
      <c r="H400" s="253" t="s">
        <v>647</v>
      </c>
      <c r="I400" s="253"/>
      <c r="J400" s="253"/>
      <c r="K400" s="253"/>
      <c r="L400" s="253"/>
      <c r="M400" s="253"/>
      <c r="N400" s="253"/>
      <c r="O400" s="253"/>
      <c r="P400" s="253" t="s">
        <v>2091</v>
      </c>
      <c r="Q400" s="253"/>
      <c r="R400" s="253"/>
      <c r="S400" s="253"/>
      <c r="T400" s="253"/>
      <c r="U400" s="253"/>
      <c r="V400" s="253"/>
      <c r="W400" s="253"/>
      <c r="AI400" s="253"/>
      <c r="AJ400" s="253"/>
      <c r="AK400" s="253"/>
      <c r="AL400" s="253"/>
      <c r="AM400" s="253"/>
      <c r="AN400" s="253"/>
      <c r="AO400" s="253"/>
      <c r="AP400" s="253"/>
    </row>
    <row r="401" spans="2:42" ht="15" customHeight="1" x14ac:dyDescent="0.25">
      <c r="B401" s="253"/>
      <c r="C401" s="253"/>
      <c r="H401" s="253" t="s">
        <v>648</v>
      </c>
      <c r="I401" s="253"/>
      <c r="J401" s="253"/>
      <c r="K401" s="253"/>
      <c r="L401" s="253"/>
      <c r="M401" s="253"/>
      <c r="N401" s="253"/>
      <c r="O401" s="253"/>
      <c r="P401" s="253" t="s">
        <v>2090</v>
      </c>
      <c r="Q401" s="253"/>
      <c r="R401" s="253"/>
      <c r="S401" s="253"/>
      <c r="T401" s="253"/>
      <c r="U401" s="253"/>
      <c r="V401" s="253"/>
      <c r="W401" s="253"/>
      <c r="AI401" s="253"/>
      <c r="AJ401" s="253"/>
      <c r="AK401" s="253"/>
      <c r="AL401" s="253"/>
      <c r="AM401" s="253"/>
      <c r="AN401" s="253"/>
      <c r="AO401" s="253"/>
      <c r="AP401" s="253"/>
    </row>
    <row r="402" spans="2:42" ht="15" customHeight="1" x14ac:dyDescent="0.25">
      <c r="B402" s="253"/>
      <c r="C402" s="253"/>
      <c r="H402" s="253" t="s">
        <v>649</v>
      </c>
      <c r="I402" s="253"/>
      <c r="J402" s="253"/>
      <c r="K402" s="253"/>
      <c r="L402" s="253"/>
      <c r="M402" s="253"/>
      <c r="N402" s="253"/>
      <c r="O402" s="253"/>
      <c r="P402" s="253" t="s">
        <v>2089</v>
      </c>
      <c r="Q402" s="253"/>
      <c r="R402" s="253"/>
      <c r="S402" s="253"/>
      <c r="T402" s="253"/>
      <c r="U402" s="253"/>
      <c r="V402" s="253"/>
      <c r="W402" s="253"/>
      <c r="AI402" s="253"/>
      <c r="AJ402" s="253"/>
      <c r="AK402" s="253"/>
      <c r="AL402" s="253"/>
      <c r="AM402" s="253"/>
      <c r="AN402" s="253"/>
      <c r="AO402" s="253"/>
      <c r="AP402" s="253"/>
    </row>
    <row r="403" spans="2:42" ht="15" customHeight="1" x14ac:dyDescent="0.25">
      <c r="B403" s="253"/>
      <c r="C403" s="253"/>
      <c r="H403" s="253" t="s">
        <v>650</v>
      </c>
      <c r="I403" s="253"/>
      <c r="J403" s="253"/>
      <c r="K403" s="253"/>
      <c r="L403" s="253"/>
      <c r="M403" s="253"/>
      <c r="N403" s="253"/>
      <c r="O403" s="253"/>
      <c r="P403" s="253" t="s">
        <v>2094</v>
      </c>
      <c r="Q403" s="253"/>
      <c r="R403" s="253"/>
      <c r="S403" s="253"/>
      <c r="T403" s="253"/>
      <c r="U403" s="253"/>
      <c r="V403" s="253"/>
      <c r="W403" s="253"/>
      <c r="AI403" s="253"/>
      <c r="AJ403" s="253"/>
      <c r="AK403" s="253"/>
      <c r="AL403" s="253"/>
      <c r="AM403" s="253"/>
      <c r="AN403" s="253"/>
      <c r="AO403" s="253"/>
      <c r="AP403" s="253"/>
    </row>
    <row r="404" spans="2:42" ht="15" customHeight="1" x14ac:dyDescent="0.25">
      <c r="B404" s="253"/>
      <c r="C404" s="253"/>
      <c r="H404" s="253" t="s">
        <v>651</v>
      </c>
      <c r="I404" s="253"/>
      <c r="J404" s="253"/>
      <c r="K404" s="253"/>
      <c r="L404" s="253"/>
      <c r="M404" s="253"/>
      <c r="N404" s="253"/>
      <c r="O404" s="253"/>
      <c r="P404" s="253" t="s">
        <v>2087</v>
      </c>
      <c r="Q404" s="253"/>
      <c r="R404" s="253"/>
      <c r="S404" s="253"/>
      <c r="T404" s="253"/>
      <c r="U404" s="253"/>
      <c r="V404" s="253"/>
      <c r="W404" s="253"/>
      <c r="AI404" s="253"/>
      <c r="AJ404" s="253"/>
      <c r="AK404" s="253"/>
      <c r="AL404" s="253"/>
      <c r="AM404" s="253"/>
      <c r="AN404" s="253"/>
      <c r="AO404" s="253"/>
      <c r="AP404" s="253"/>
    </row>
    <row r="405" spans="2:42" ht="15" customHeight="1" x14ac:dyDescent="0.25">
      <c r="B405" s="253"/>
      <c r="C405" s="253"/>
      <c r="H405" s="253" t="s">
        <v>652</v>
      </c>
      <c r="I405" s="253"/>
      <c r="J405" s="253"/>
      <c r="K405" s="253"/>
      <c r="L405" s="253"/>
      <c r="M405" s="253"/>
      <c r="N405" s="253"/>
      <c r="O405" s="253"/>
      <c r="P405" s="253" t="s">
        <v>2094</v>
      </c>
      <c r="Q405" s="253"/>
      <c r="R405" s="253"/>
      <c r="S405" s="253"/>
      <c r="T405" s="253"/>
      <c r="U405" s="253"/>
      <c r="V405" s="253"/>
      <c r="W405" s="253"/>
      <c r="AI405" s="253"/>
      <c r="AJ405" s="253"/>
      <c r="AK405" s="253"/>
      <c r="AL405" s="253"/>
      <c r="AM405" s="253"/>
      <c r="AN405" s="253"/>
      <c r="AO405" s="253"/>
      <c r="AP405" s="253"/>
    </row>
    <row r="406" spans="2:42" ht="15" customHeight="1" x14ac:dyDescent="0.25">
      <c r="B406" s="253"/>
      <c r="C406" s="253"/>
      <c r="H406" s="253" t="s">
        <v>653</v>
      </c>
      <c r="I406" s="253"/>
      <c r="J406" s="253"/>
      <c r="K406" s="253"/>
      <c r="L406" s="253"/>
      <c r="M406" s="253"/>
      <c r="N406" s="253"/>
      <c r="O406" s="253"/>
      <c r="P406" s="253" t="s">
        <v>2091</v>
      </c>
      <c r="Q406" s="253"/>
      <c r="R406" s="253"/>
      <c r="S406" s="253"/>
      <c r="T406" s="253"/>
      <c r="U406" s="253"/>
      <c r="V406" s="253"/>
      <c r="W406" s="253"/>
      <c r="AI406" s="253"/>
      <c r="AJ406" s="253"/>
      <c r="AK406" s="253"/>
      <c r="AL406" s="253"/>
      <c r="AM406" s="253"/>
      <c r="AN406" s="253"/>
      <c r="AO406" s="253"/>
      <c r="AP406" s="253"/>
    </row>
    <row r="407" spans="2:42" ht="15" customHeight="1" x14ac:dyDescent="0.25">
      <c r="B407" s="253"/>
      <c r="C407" s="253"/>
      <c r="H407" s="253" t="s">
        <v>654</v>
      </c>
      <c r="I407" s="253"/>
      <c r="J407" s="253"/>
      <c r="K407" s="253"/>
      <c r="L407" s="253"/>
      <c r="M407" s="253"/>
      <c r="N407" s="253"/>
      <c r="O407" s="253"/>
      <c r="P407" s="253" t="s">
        <v>2092</v>
      </c>
      <c r="Q407" s="253"/>
      <c r="R407" s="253"/>
      <c r="S407" s="253"/>
      <c r="T407" s="253"/>
      <c r="U407" s="253"/>
      <c r="V407" s="253"/>
      <c r="W407" s="253"/>
      <c r="AI407" s="253"/>
      <c r="AJ407" s="253"/>
      <c r="AK407" s="253"/>
      <c r="AL407" s="253"/>
      <c r="AM407" s="253"/>
      <c r="AN407" s="253"/>
      <c r="AO407" s="253"/>
      <c r="AP407" s="253"/>
    </row>
    <row r="408" spans="2:42" ht="15" customHeight="1" x14ac:dyDescent="0.25">
      <c r="B408" s="253"/>
      <c r="C408" s="253"/>
      <c r="H408" s="253" t="s">
        <v>655</v>
      </c>
      <c r="I408" s="253"/>
      <c r="J408" s="253"/>
      <c r="K408" s="253"/>
      <c r="L408" s="253"/>
      <c r="M408" s="253"/>
      <c r="N408" s="253"/>
      <c r="O408" s="253"/>
      <c r="P408" s="253" t="s">
        <v>2091</v>
      </c>
      <c r="Q408" s="253"/>
      <c r="R408" s="253"/>
      <c r="S408" s="253"/>
      <c r="T408" s="253"/>
      <c r="U408" s="253"/>
      <c r="V408" s="253"/>
      <c r="W408" s="253"/>
      <c r="AI408" s="253"/>
      <c r="AJ408" s="253"/>
      <c r="AK408" s="253"/>
      <c r="AL408" s="253"/>
      <c r="AM408" s="253"/>
      <c r="AN408" s="253"/>
      <c r="AO408" s="253"/>
      <c r="AP408" s="253"/>
    </row>
    <row r="409" spans="2:42" ht="15" customHeight="1" x14ac:dyDescent="0.25">
      <c r="B409" s="253"/>
      <c r="C409" s="253"/>
      <c r="H409" s="253" t="s">
        <v>656</v>
      </c>
      <c r="I409" s="253"/>
      <c r="J409" s="253"/>
      <c r="K409" s="253"/>
      <c r="L409" s="253"/>
      <c r="M409" s="253"/>
      <c r="N409" s="253"/>
      <c r="O409" s="253"/>
      <c r="P409" s="253" t="s">
        <v>2091</v>
      </c>
      <c r="Q409" s="253"/>
      <c r="R409" s="253"/>
      <c r="S409" s="253"/>
      <c r="T409" s="253"/>
      <c r="U409" s="253"/>
      <c r="V409" s="253"/>
      <c r="W409" s="253"/>
      <c r="AI409" s="253"/>
      <c r="AJ409" s="253"/>
      <c r="AK409" s="253"/>
      <c r="AL409" s="253"/>
      <c r="AM409" s="253"/>
      <c r="AN409" s="253"/>
      <c r="AO409" s="253"/>
      <c r="AP409" s="253"/>
    </row>
    <row r="410" spans="2:42" ht="15" customHeight="1" x14ac:dyDescent="0.25">
      <c r="B410" s="253"/>
      <c r="C410" s="253"/>
      <c r="H410" s="253" t="s">
        <v>657</v>
      </c>
      <c r="I410" s="253"/>
      <c r="J410" s="253"/>
      <c r="K410" s="253"/>
      <c r="L410" s="253"/>
      <c r="M410" s="253"/>
      <c r="N410" s="253"/>
      <c r="O410" s="253"/>
      <c r="P410" s="253" t="s">
        <v>2094</v>
      </c>
      <c r="Q410" s="253"/>
      <c r="R410" s="253"/>
      <c r="S410" s="253"/>
      <c r="T410" s="253"/>
      <c r="U410" s="253"/>
      <c r="V410" s="253"/>
      <c r="W410" s="253"/>
      <c r="AI410" s="253"/>
      <c r="AJ410" s="253"/>
      <c r="AK410" s="253"/>
      <c r="AL410" s="253"/>
      <c r="AM410" s="253"/>
      <c r="AN410" s="253"/>
      <c r="AO410" s="253"/>
      <c r="AP410" s="253"/>
    </row>
    <row r="411" spans="2:42" ht="15" customHeight="1" x14ac:dyDescent="0.25">
      <c r="B411" s="253"/>
      <c r="C411" s="253"/>
      <c r="H411" s="253" t="s">
        <v>658</v>
      </c>
      <c r="I411" s="253"/>
      <c r="J411" s="253"/>
      <c r="K411" s="253"/>
      <c r="L411" s="253"/>
      <c r="M411" s="253"/>
      <c r="N411" s="253"/>
      <c r="O411" s="253"/>
      <c r="P411" s="253" t="s">
        <v>2092</v>
      </c>
      <c r="Q411" s="253"/>
      <c r="R411" s="253"/>
      <c r="S411" s="253"/>
      <c r="T411" s="253"/>
      <c r="U411" s="253"/>
      <c r="V411" s="253"/>
      <c r="W411" s="253"/>
      <c r="AI411" s="253"/>
      <c r="AJ411" s="253"/>
      <c r="AK411" s="253"/>
      <c r="AL411" s="253"/>
      <c r="AM411" s="253"/>
      <c r="AN411" s="253"/>
      <c r="AO411" s="253"/>
      <c r="AP411" s="253"/>
    </row>
    <row r="412" spans="2:42" ht="15" customHeight="1" x14ac:dyDescent="0.25">
      <c r="B412" s="253"/>
      <c r="C412" s="253"/>
      <c r="H412" s="253" t="s">
        <v>659</v>
      </c>
      <c r="I412" s="253"/>
      <c r="J412" s="253"/>
      <c r="K412" s="253"/>
      <c r="L412" s="253"/>
      <c r="M412" s="253"/>
      <c r="N412" s="253"/>
      <c r="O412" s="253"/>
      <c r="P412" s="253" t="s">
        <v>2088</v>
      </c>
      <c r="Q412" s="253"/>
      <c r="R412" s="253"/>
      <c r="S412" s="253"/>
      <c r="T412" s="253"/>
      <c r="U412" s="253"/>
      <c r="V412" s="253"/>
      <c r="W412" s="253"/>
      <c r="AI412" s="253"/>
      <c r="AJ412" s="253"/>
      <c r="AK412" s="253"/>
      <c r="AL412" s="253"/>
      <c r="AM412" s="253"/>
      <c r="AN412" s="253"/>
      <c r="AO412" s="253"/>
      <c r="AP412" s="253"/>
    </row>
    <row r="413" spans="2:42" ht="15" customHeight="1" x14ac:dyDescent="0.25">
      <c r="B413" s="253"/>
      <c r="C413" s="253"/>
      <c r="H413" s="253" t="s">
        <v>660</v>
      </c>
      <c r="I413" s="253"/>
      <c r="J413" s="253"/>
      <c r="K413" s="253"/>
      <c r="L413" s="253"/>
      <c r="M413" s="253"/>
      <c r="N413" s="253"/>
      <c r="O413" s="253"/>
      <c r="P413" s="253" t="s">
        <v>2088</v>
      </c>
      <c r="Q413" s="253"/>
      <c r="R413" s="253"/>
      <c r="S413" s="253"/>
      <c r="T413" s="253"/>
      <c r="U413" s="253"/>
      <c r="V413" s="253"/>
      <c r="W413" s="253"/>
      <c r="AI413" s="253"/>
      <c r="AJ413" s="253"/>
      <c r="AK413" s="253"/>
      <c r="AL413" s="253"/>
      <c r="AM413" s="253"/>
      <c r="AN413" s="253"/>
      <c r="AO413" s="253"/>
      <c r="AP413" s="253"/>
    </row>
    <row r="414" spans="2:42" ht="15" customHeight="1" x14ac:dyDescent="0.25">
      <c r="B414" s="253"/>
      <c r="C414" s="253"/>
      <c r="H414" s="253" t="s">
        <v>661</v>
      </c>
      <c r="I414" s="253"/>
      <c r="J414" s="253"/>
      <c r="K414" s="253"/>
      <c r="L414" s="253"/>
      <c r="M414" s="253"/>
      <c r="N414" s="253"/>
      <c r="O414" s="253"/>
      <c r="P414" s="253" t="s">
        <v>2091</v>
      </c>
      <c r="Q414" s="253"/>
      <c r="R414" s="253"/>
      <c r="S414" s="253"/>
      <c r="T414" s="253"/>
      <c r="U414" s="253"/>
      <c r="V414" s="253"/>
      <c r="W414" s="253"/>
      <c r="AI414" s="253"/>
      <c r="AJ414" s="253"/>
      <c r="AK414" s="253"/>
      <c r="AL414" s="253"/>
      <c r="AM414" s="253"/>
      <c r="AN414" s="253"/>
      <c r="AO414" s="253"/>
      <c r="AP414" s="253"/>
    </row>
    <row r="415" spans="2:42" ht="15" customHeight="1" x14ac:dyDescent="0.25">
      <c r="B415" s="253"/>
      <c r="C415" s="253"/>
      <c r="H415" s="253" t="s">
        <v>662</v>
      </c>
      <c r="I415" s="253"/>
      <c r="J415" s="253"/>
      <c r="K415" s="253"/>
      <c r="L415" s="253"/>
      <c r="M415" s="253"/>
      <c r="N415" s="253"/>
      <c r="O415" s="253"/>
      <c r="P415" s="253" t="s">
        <v>2091</v>
      </c>
      <c r="Q415" s="253"/>
      <c r="R415" s="253"/>
      <c r="S415" s="253"/>
      <c r="T415" s="253"/>
      <c r="U415" s="253"/>
      <c r="V415" s="253"/>
      <c r="W415" s="253"/>
      <c r="AI415" s="253"/>
      <c r="AJ415" s="253"/>
      <c r="AK415" s="253"/>
      <c r="AL415" s="253"/>
      <c r="AM415" s="253"/>
      <c r="AN415" s="253"/>
      <c r="AO415" s="253"/>
      <c r="AP415" s="253"/>
    </row>
    <row r="416" spans="2:42" ht="15" customHeight="1" x14ac:dyDescent="0.25">
      <c r="B416" s="253"/>
      <c r="C416" s="253"/>
      <c r="H416" s="253" t="s">
        <v>663</v>
      </c>
      <c r="I416" s="253"/>
      <c r="J416" s="253"/>
      <c r="K416" s="253"/>
      <c r="L416" s="253"/>
      <c r="M416" s="253"/>
      <c r="N416" s="253"/>
      <c r="O416" s="253"/>
      <c r="P416" s="253" t="s">
        <v>2090</v>
      </c>
      <c r="Q416" s="253"/>
      <c r="R416" s="253"/>
      <c r="S416" s="253"/>
      <c r="T416" s="253"/>
      <c r="U416" s="253"/>
      <c r="V416" s="253"/>
      <c r="W416" s="253"/>
      <c r="AI416" s="253"/>
      <c r="AJ416" s="253"/>
      <c r="AK416" s="253"/>
      <c r="AL416" s="253"/>
      <c r="AM416" s="253"/>
      <c r="AN416" s="253"/>
      <c r="AO416" s="253"/>
      <c r="AP416" s="253"/>
    </row>
    <row r="417" spans="2:42" ht="15" customHeight="1" x14ac:dyDescent="0.25">
      <c r="B417" s="253"/>
      <c r="C417" s="253"/>
      <c r="H417" s="253" t="s">
        <v>664</v>
      </c>
      <c r="I417" s="253"/>
      <c r="J417" s="253"/>
      <c r="K417" s="253"/>
      <c r="L417" s="253"/>
      <c r="M417" s="253"/>
      <c r="N417" s="253"/>
      <c r="O417" s="253"/>
      <c r="P417" s="253" t="s">
        <v>2091</v>
      </c>
      <c r="Q417" s="253"/>
      <c r="R417" s="253"/>
      <c r="S417" s="253"/>
      <c r="T417" s="253"/>
      <c r="U417" s="253"/>
      <c r="V417" s="253"/>
      <c r="W417" s="253"/>
      <c r="AI417" s="253"/>
      <c r="AJ417" s="253"/>
      <c r="AK417" s="253"/>
      <c r="AL417" s="253"/>
      <c r="AM417" s="253"/>
      <c r="AN417" s="253"/>
      <c r="AO417" s="253"/>
      <c r="AP417" s="253"/>
    </row>
    <row r="418" spans="2:42" ht="15" customHeight="1" x14ac:dyDescent="0.25">
      <c r="B418" s="253"/>
      <c r="C418" s="253"/>
      <c r="H418" s="253" t="s">
        <v>665</v>
      </c>
      <c r="I418" s="253"/>
      <c r="J418" s="253"/>
      <c r="K418" s="253"/>
      <c r="L418" s="253"/>
      <c r="M418" s="253"/>
      <c r="N418" s="253"/>
      <c r="O418" s="253"/>
      <c r="P418" s="253" t="s">
        <v>2094</v>
      </c>
      <c r="Q418" s="253"/>
      <c r="R418" s="253"/>
      <c r="S418" s="253"/>
      <c r="T418" s="253"/>
      <c r="U418" s="253"/>
      <c r="V418" s="253"/>
      <c r="W418" s="253"/>
      <c r="AI418" s="253"/>
      <c r="AJ418" s="253"/>
      <c r="AK418" s="253"/>
      <c r="AL418" s="253"/>
      <c r="AM418" s="253"/>
      <c r="AN418" s="253"/>
      <c r="AO418" s="253"/>
      <c r="AP418" s="253"/>
    </row>
    <row r="419" spans="2:42" ht="15" customHeight="1" x14ac:dyDescent="0.25">
      <c r="B419" s="253"/>
      <c r="C419" s="253"/>
      <c r="H419" s="253" t="s">
        <v>666</v>
      </c>
      <c r="I419" s="253"/>
      <c r="J419" s="253"/>
      <c r="K419" s="253"/>
      <c r="L419" s="253"/>
      <c r="M419" s="253"/>
      <c r="N419" s="253"/>
      <c r="O419" s="253"/>
      <c r="P419" s="253" t="s">
        <v>2087</v>
      </c>
      <c r="Q419" s="253"/>
      <c r="R419" s="253"/>
      <c r="S419" s="253"/>
      <c r="T419" s="253"/>
      <c r="U419" s="253"/>
      <c r="V419" s="253"/>
      <c r="W419" s="253"/>
      <c r="AI419" s="253"/>
      <c r="AJ419" s="253"/>
      <c r="AK419" s="253"/>
      <c r="AL419" s="253"/>
      <c r="AM419" s="253"/>
      <c r="AN419" s="253"/>
      <c r="AO419" s="253"/>
      <c r="AP419" s="253"/>
    </row>
    <row r="420" spans="2:42" ht="15" customHeight="1" x14ac:dyDescent="0.25">
      <c r="B420" s="253"/>
      <c r="C420" s="253"/>
      <c r="H420" s="253" t="s">
        <v>667</v>
      </c>
      <c r="I420" s="253"/>
      <c r="J420" s="253"/>
      <c r="K420" s="253"/>
      <c r="L420" s="253"/>
      <c r="M420" s="253"/>
      <c r="N420" s="253"/>
      <c r="O420" s="253"/>
      <c r="P420" s="253" t="s">
        <v>2091</v>
      </c>
      <c r="Q420" s="253"/>
      <c r="R420" s="253"/>
      <c r="S420" s="253"/>
      <c r="T420" s="253"/>
      <c r="U420" s="253"/>
      <c r="V420" s="253"/>
      <c r="W420" s="253"/>
      <c r="AI420" s="253"/>
      <c r="AJ420" s="253"/>
      <c r="AK420" s="253"/>
      <c r="AL420" s="253"/>
      <c r="AM420" s="253"/>
      <c r="AN420" s="253"/>
      <c r="AO420" s="253"/>
      <c r="AP420" s="253"/>
    </row>
    <row r="421" spans="2:42" ht="15" customHeight="1" x14ac:dyDescent="0.25">
      <c r="B421" s="253"/>
      <c r="C421" s="253"/>
      <c r="H421" s="253" t="s">
        <v>668</v>
      </c>
      <c r="I421" s="253"/>
      <c r="J421" s="253"/>
      <c r="K421" s="253"/>
      <c r="L421" s="253"/>
      <c r="M421" s="253"/>
      <c r="N421" s="253"/>
      <c r="O421" s="253"/>
      <c r="P421" s="253" t="s">
        <v>2090</v>
      </c>
      <c r="Q421" s="253"/>
      <c r="R421" s="253"/>
      <c r="S421" s="253"/>
      <c r="T421" s="253"/>
      <c r="U421" s="253"/>
      <c r="V421" s="253"/>
      <c r="W421" s="253"/>
      <c r="AI421" s="253"/>
      <c r="AJ421" s="253"/>
      <c r="AK421" s="253"/>
      <c r="AL421" s="253"/>
      <c r="AM421" s="253"/>
      <c r="AN421" s="253"/>
      <c r="AO421" s="253"/>
      <c r="AP421" s="253"/>
    </row>
    <row r="422" spans="2:42" ht="15" customHeight="1" x14ac:dyDescent="0.25">
      <c r="B422" s="253"/>
      <c r="C422" s="253"/>
      <c r="H422" s="253" t="s">
        <v>669</v>
      </c>
      <c r="I422" s="253"/>
      <c r="J422" s="253"/>
      <c r="K422" s="253"/>
      <c r="L422" s="253"/>
      <c r="M422" s="253"/>
      <c r="N422" s="253"/>
      <c r="O422" s="253"/>
      <c r="P422" s="253" t="s">
        <v>2092</v>
      </c>
      <c r="Q422" s="253"/>
      <c r="R422" s="253"/>
      <c r="S422" s="253"/>
      <c r="T422" s="253"/>
      <c r="U422" s="253"/>
      <c r="V422" s="253"/>
      <c r="W422" s="253"/>
      <c r="AI422" s="253"/>
      <c r="AJ422" s="253"/>
      <c r="AK422" s="253"/>
      <c r="AL422" s="253"/>
      <c r="AM422" s="253"/>
      <c r="AN422" s="253"/>
      <c r="AO422" s="253"/>
      <c r="AP422" s="253"/>
    </row>
    <row r="423" spans="2:42" ht="15" customHeight="1" x14ac:dyDescent="0.25">
      <c r="B423" s="253"/>
      <c r="C423" s="253"/>
      <c r="H423" s="253" t="s">
        <v>670</v>
      </c>
      <c r="I423" s="253"/>
      <c r="J423" s="253"/>
      <c r="K423" s="253"/>
      <c r="L423" s="253"/>
      <c r="M423" s="253"/>
      <c r="N423" s="253"/>
      <c r="O423" s="253"/>
      <c r="P423" s="253" t="s">
        <v>2092</v>
      </c>
      <c r="Q423" s="253"/>
      <c r="R423" s="253"/>
      <c r="S423" s="253"/>
      <c r="T423" s="253"/>
      <c r="U423" s="253"/>
      <c r="V423" s="253"/>
      <c r="W423" s="253"/>
      <c r="AI423" s="253"/>
      <c r="AJ423" s="253"/>
      <c r="AK423" s="253"/>
      <c r="AL423" s="253"/>
      <c r="AM423" s="253"/>
      <c r="AN423" s="253"/>
      <c r="AO423" s="253"/>
      <c r="AP423" s="253"/>
    </row>
    <row r="424" spans="2:42" ht="15" customHeight="1" x14ac:dyDescent="0.25">
      <c r="B424" s="253"/>
      <c r="C424" s="253"/>
      <c r="H424" s="253" t="s">
        <v>671</v>
      </c>
      <c r="I424" s="253"/>
      <c r="J424" s="253"/>
      <c r="K424" s="253"/>
      <c r="L424" s="253"/>
      <c r="M424" s="253"/>
      <c r="N424" s="253"/>
      <c r="O424" s="253"/>
      <c r="P424" s="253" t="s">
        <v>2090</v>
      </c>
      <c r="Q424" s="253"/>
      <c r="R424" s="253"/>
      <c r="S424" s="253"/>
      <c r="T424" s="253"/>
      <c r="U424" s="253"/>
      <c r="V424" s="253"/>
      <c r="W424" s="253"/>
      <c r="AI424" s="253"/>
      <c r="AJ424" s="253"/>
      <c r="AK424" s="253"/>
      <c r="AL424" s="253"/>
      <c r="AM424" s="253"/>
      <c r="AN424" s="253"/>
      <c r="AO424" s="253"/>
      <c r="AP424" s="253"/>
    </row>
    <row r="425" spans="2:42" ht="15" customHeight="1" x14ac:dyDescent="0.25">
      <c r="B425" s="253"/>
      <c r="C425" s="253"/>
      <c r="H425" s="253" t="s">
        <v>672</v>
      </c>
      <c r="I425" s="253"/>
      <c r="J425" s="253"/>
      <c r="K425" s="253"/>
      <c r="L425" s="253"/>
      <c r="M425" s="253"/>
      <c r="N425" s="253"/>
      <c r="O425" s="253"/>
      <c r="P425" s="253" t="s">
        <v>2090</v>
      </c>
      <c r="Q425" s="253"/>
      <c r="R425" s="253"/>
      <c r="S425" s="253"/>
      <c r="T425" s="253"/>
      <c r="U425" s="253"/>
      <c r="V425" s="253"/>
      <c r="W425" s="253"/>
      <c r="AI425" s="253"/>
      <c r="AJ425" s="253"/>
      <c r="AK425" s="253"/>
      <c r="AL425" s="253"/>
      <c r="AM425" s="253"/>
      <c r="AN425" s="253"/>
      <c r="AO425" s="253"/>
      <c r="AP425" s="253"/>
    </row>
    <row r="426" spans="2:42" ht="15" customHeight="1" x14ac:dyDescent="0.25">
      <c r="B426" s="253"/>
      <c r="C426" s="253"/>
      <c r="H426" s="253" t="s">
        <v>673</v>
      </c>
      <c r="I426" s="253"/>
      <c r="J426" s="253"/>
      <c r="K426" s="253"/>
      <c r="L426" s="253"/>
      <c r="M426" s="253"/>
      <c r="N426" s="253"/>
      <c r="O426" s="253"/>
      <c r="P426" s="253" t="s">
        <v>2090</v>
      </c>
      <c r="Q426" s="253"/>
      <c r="R426" s="253"/>
      <c r="S426" s="253"/>
      <c r="T426" s="253"/>
      <c r="U426" s="253"/>
      <c r="V426" s="253"/>
      <c r="W426" s="253"/>
      <c r="AI426" s="253"/>
      <c r="AJ426" s="253"/>
      <c r="AK426" s="253"/>
      <c r="AL426" s="253"/>
      <c r="AM426" s="253"/>
      <c r="AN426" s="253"/>
      <c r="AO426" s="253"/>
      <c r="AP426" s="253"/>
    </row>
    <row r="427" spans="2:42" ht="15" customHeight="1" x14ac:dyDescent="0.25">
      <c r="B427" s="253"/>
      <c r="C427" s="253"/>
      <c r="H427" s="253" t="s">
        <v>674</v>
      </c>
      <c r="I427" s="253"/>
      <c r="J427" s="253"/>
      <c r="K427" s="253"/>
      <c r="L427" s="253"/>
      <c r="M427" s="253"/>
      <c r="N427" s="253"/>
      <c r="O427" s="253"/>
      <c r="P427" s="253" t="s">
        <v>2087</v>
      </c>
      <c r="Q427" s="253"/>
      <c r="R427" s="253"/>
      <c r="S427" s="253"/>
      <c r="T427" s="253"/>
      <c r="U427" s="253"/>
      <c r="V427" s="253"/>
      <c r="W427" s="253"/>
      <c r="AI427" s="253"/>
      <c r="AJ427" s="253"/>
      <c r="AK427" s="253"/>
      <c r="AL427" s="253"/>
      <c r="AM427" s="253"/>
      <c r="AN427" s="253"/>
      <c r="AO427" s="253"/>
      <c r="AP427" s="253"/>
    </row>
    <row r="428" spans="2:42" ht="15" customHeight="1" x14ac:dyDescent="0.25">
      <c r="B428" s="253"/>
      <c r="C428" s="253"/>
      <c r="H428" s="253" t="s">
        <v>675</v>
      </c>
      <c r="I428" s="253"/>
      <c r="J428" s="253"/>
      <c r="K428" s="253"/>
      <c r="L428" s="253"/>
      <c r="M428" s="253"/>
      <c r="N428" s="253"/>
      <c r="O428" s="253"/>
      <c r="P428" s="253" t="s">
        <v>2091</v>
      </c>
      <c r="Q428" s="253"/>
      <c r="R428" s="253"/>
      <c r="S428" s="253"/>
      <c r="T428" s="253"/>
      <c r="U428" s="253"/>
      <c r="V428" s="253"/>
      <c r="W428" s="253"/>
      <c r="AI428" s="253"/>
      <c r="AJ428" s="253"/>
      <c r="AK428" s="253"/>
      <c r="AL428" s="253"/>
      <c r="AM428" s="253"/>
      <c r="AN428" s="253"/>
      <c r="AO428" s="253"/>
      <c r="AP428" s="253"/>
    </row>
    <row r="429" spans="2:42" ht="15" customHeight="1" x14ac:dyDescent="0.25">
      <c r="B429" s="253"/>
      <c r="C429" s="253"/>
      <c r="H429" s="253" t="s">
        <v>676</v>
      </c>
      <c r="I429" s="253"/>
      <c r="J429" s="253"/>
      <c r="K429" s="253"/>
      <c r="L429" s="253"/>
      <c r="M429" s="253"/>
      <c r="N429" s="253"/>
      <c r="O429" s="253"/>
      <c r="P429" s="253" t="s">
        <v>2087</v>
      </c>
      <c r="Q429" s="253"/>
      <c r="R429" s="253"/>
      <c r="S429" s="253"/>
      <c r="T429" s="253"/>
      <c r="U429" s="253"/>
      <c r="V429" s="253"/>
      <c r="W429" s="253"/>
      <c r="AI429" s="253"/>
      <c r="AJ429" s="253"/>
      <c r="AK429" s="253"/>
      <c r="AL429" s="253"/>
      <c r="AM429" s="253"/>
      <c r="AN429" s="253"/>
      <c r="AO429" s="253"/>
      <c r="AP429" s="253"/>
    </row>
    <row r="430" spans="2:42" ht="15" customHeight="1" x14ac:dyDescent="0.25">
      <c r="B430" s="253"/>
      <c r="C430" s="253"/>
      <c r="H430" s="253" t="s">
        <v>280</v>
      </c>
      <c r="I430" s="253"/>
      <c r="J430" s="253"/>
      <c r="K430" s="253"/>
      <c r="L430" s="253"/>
      <c r="M430" s="253"/>
      <c r="N430" s="253"/>
      <c r="O430" s="253"/>
      <c r="P430" s="253" t="s">
        <v>2090</v>
      </c>
      <c r="Q430" s="253"/>
      <c r="R430" s="253"/>
      <c r="S430" s="253"/>
      <c r="T430" s="253"/>
      <c r="U430" s="253"/>
      <c r="V430" s="253"/>
      <c r="W430" s="253"/>
      <c r="AI430" s="253"/>
      <c r="AJ430" s="253"/>
      <c r="AK430" s="253"/>
      <c r="AL430" s="253"/>
      <c r="AM430" s="253"/>
      <c r="AN430" s="253"/>
      <c r="AO430" s="253"/>
      <c r="AP430" s="253"/>
    </row>
    <row r="431" spans="2:42" ht="15" customHeight="1" x14ac:dyDescent="0.25">
      <c r="B431" s="253"/>
      <c r="C431" s="253"/>
      <c r="H431" s="253" t="s">
        <v>677</v>
      </c>
      <c r="I431" s="253"/>
      <c r="J431" s="253"/>
      <c r="K431" s="253"/>
      <c r="L431" s="253"/>
      <c r="M431" s="253"/>
      <c r="N431" s="253"/>
      <c r="O431" s="253"/>
      <c r="P431" s="253" t="s">
        <v>2090</v>
      </c>
      <c r="Q431" s="253"/>
      <c r="R431" s="253"/>
      <c r="S431" s="253"/>
      <c r="T431" s="253"/>
      <c r="U431" s="253"/>
      <c r="V431" s="253"/>
      <c r="W431" s="253"/>
      <c r="AI431" s="253"/>
      <c r="AJ431" s="253"/>
      <c r="AK431" s="253"/>
      <c r="AL431" s="253"/>
      <c r="AM431" s="253"/>
      <c r="AN431" s="253"/>
      <c r="AO431" s="253"/>
      <c r="AP431" s="253"/>
    </row>
    <row r="432" spans="2:42" ht="15" customHeight="1" x14ac:dyDescent="0.25">
      <c r="B432" s="253"/>
      <c r="C432" s="253"/>
      <c r="H432" s="253" t="s">
        <v>678</v>
      </c>
      <c r="I432" s="253"/>
      <c r="J432" s="253"/>
      <c r="K432" s="253"/>
      <c r="L432" s="253"/>
      <c r="M432" s="253"/>
      <c r="N432" s="253"/>
      <c r="O432" s="253"/>
      <c r="P432" s="253" t="s">
        <v>2092</v>
      </c>
      <c r="Q432" s="253"/>
      <c r="R432" s="253"/>
      <c r="S432" s="253"/>
      <c r="T432" s="253"/>
      <c r="U432" s="253"/>
      <c r="V432" s="253"/>
      <c r="W432" s="253"/>
      <c r="AI432" s="253"/>
      <c r="AJ432" s="253"/>
      <c r="AK432" s="253"/>
      <c r="AL432" s="253"/>
      <c r="AM432" s="253"/>
      <c r="AN432" s="253"/>
      <c r="AO432" s="253"/>
      <c r="AP432" s="253"/>
    </row>
    <row r="433" spans="2:42" ht="15" customHeight="1" x14ac:dyDescent="0.25">
      <c r="B433" s="253"/>
      <c r="C433" s="253"/>
      <c r="H433" s="253" t="s">
        <v>679</v>
      </c>
      <c r="I433" s="253"/>
      <c r="J433" s="253"/>
      <c r="K433" s="253"/>
      <c r="L433" s="253"/>
      <c r="M433" s="253"/>
      <c r="N433" s="253"/>
      <c r="O433" s="253"/>
      <c r="P433" s="253" t="s">
        <v>2094</v>
      </c>
      <c r="Q433" s="253"/>
      <c r="R433" s="253"/>
      <c r="S433" s="253"/>
      <c r="T433" s="253"/>
      <c r="U433" s="253"/>
      <c r="V433" s="253"/>
      <c r="W433" s="253"/>
      <c r="AI433" s="253"/>
      <c r="AJ433" s="253"/>
      <c r="AK433" s="253"/>
      <c r="AL433" s="253"/>
      <c r="AM433" s="253"/>
      <c r="AN433" s="253"/>
      <c r="AO433" s="253"/>
      <c r="AP433" s="253"/>
    </row>
    <row r="434" spans="2:42" ht="15" customHeight="1" x14ac:dyDescent="0.25">
      <c r="B434" s="253"/>
      <c r="C434" s="253"/>
      <c r="H434" s="253" t="s">
        <v>680</v>
      </c>
      <c r="I434" s="253"/>
      <c r="J434" s="253"/>
      <c r="K434" s="253"/>
      <c r="L434" s="253"/>
      <c r="M434" s="253"/>
      <c r="N434" s="253"/>
      <c r="O434" s="253"/>
      <c r="P434" s="253" t="s">
        <v>2094</v>
      </c>
      <c r="Q434" s="253"/>
      <c r="R434" s="253"/>
      <c r="S434" s="253"/>
      <c r="T434" s="253"/>
      <c r="U434" s="253"/>
      <c r="V434" s="253"/>
      <c r="W434" s="253"/>
      <c r="AI434" s="253"/>
      <c r="AJ434" s="253"/>
      <c r="AK434" s="253"/>
      <c r="AL434" s="253"/>
      <c r="AM434" s="253"/>
      <c r="AN434" s="253"/>
      <c r="AO434" s="253"/>
      <c r="AP434" s="253"/>
    </row>
    <row r="435" spans="2:42" ht="15" customHeight="1" x14ac:dyDescent="0.25">
      <c r="B435" s="253"/>
      <c r="C435" s="253"/>
      <c r="H435" s="253" t="s">
        <v>681</v>
      </c>
      <c r="I435" s="253"/>
      <c r="J435" s="253"/>
      <c r="K435" s="253"/>
      <c r="L435" s="253"/>
      <c r="M435" s="253"/>
      <c r="N435" s="253"/>
      <c r="O435" s="253"/>
      <c r="P435" s="253" t="s">
        <v>2088</v>
      </c>
      <c r="Q435" s="253"/>
      <c r="R435" s="253"/>
      <c r="S435" s="253"/>
      <c r="T435" s="253"/>
      <c r="U435" s="253"/>
      <c r="V435" s="253"/>
      <c r="W435" s="253"/>
      <c r="AI435" s="253"/>
      <c r="AJ435" s="253"/>
      <c r="AK435" s="253"/>
      <c r="AL435" s="253"/>
      <c r="AM435" s="253"/>
      <c r="AN435" s="253"/>
      <c r="AO435" s="253"/>
      <c r="AP435" s="253"/>
    </row>
    <row r="436" spans="2:42" ht="15" customHeight="1" x14ac:dyDescent="0.25">
      <c r="B436" s="253"/>
      <c r="C436" s="253"/>
      <c r="H436" s="253" t="s">
        <v>682</v>
      </c>
      <c r="I436" s="253"/>
      <c r="J436" s="253"/>
      <c r="K436" s="253"/>
      <c r="L436" s="253"/>
      <c r="M436" s="253"/>
      <c r="N436" s="253"/>
      <c r="O436" s="253"/>
      <c r="P436" s="253" t="s">
        <v>2090</v>
      </c>
      <c r="Q436" s="253"/>
      <c r="R436" s="253"/>
      <c r="S436" s="253"/>
      <c r="T436" s="253"/>
      <c r="U436" s="253"/>
      <c r="V436" s="253"/>
      <c r="W436" s="253"/>
      <c r="AI436" s="253"/>
      <c r="AJ436" s="253"/>
      <c r="AK436" s="253"/>
      <c r="AL436" s="253"/>
      <c r="AM436" s="253"/>
      <c r="AN436" s="253"/>
      <c r="AO436" s="253"/>
      <c r="AP436" s="253"/>
    </row>
    <row r="437" spans="2:42" ht="15" customHeight="1" x14ac:dyDescent="0.25">
      <c r="B437" s="253"/>
      <c r="C437" s="253"/>
      <c r="H437" s="253" t="s">
        <v>683</v>
      </c>
      <c r="I437" s="253"/>
      <c r="J437" s="253"/>
      <c r="K437" s="253"/>
      <c r="L437" s="253"/>
      <c r="M437" s="253"/>
      <c r="N437" s="253"/>
      <c r="O437" s="253"/>
      <c r="P437" s="253" t="s">
        <v>2091</v>
      </c>
      <c r="Q437" s="253"/>
      <c r="R437" s="253"/>
      <c r="S437" s="253"/>
      <c r="T437" s="253"/>
      <c r="U437" s="253"/>
      <c r="V437" s="253"/>
      <c r="W437" s="253"/>
      <c r="AI437" s="253"/>
      <c r="AJ437" s="253"/>
      <c r="AK437" s="253"/>
      <c r="AL437" s="253"/>
      <c r="AM437" s="253"/>
      <c r="AN437" s="253"/>
      <c r="AO437" s="253"/>
      <c r="AP437" s="253"/>
    </row>
    <row r="438" spans="2:42" ht="15" customHeight="1" x14ac:dyDescent="0.25">
      <c r="B438" s="253"/>
      <c r="C438" s="253"/>
      <c r="H438" s="253" t="s">
        <v>684</v>
      </c>
      <c r="I438" s="253"/>
      <c r="J438" s="253"/>
      <c r="K438" s="253"/>
      <c r="L438" s="253"/>
      <c r="M438" s="253"/>
      <c r="N438" s="253"/>
      <c r="O438" s="253"/>
      <c r="P438" s="253" t="s">
        <v>720</v>
      </c>
      <c r="Q438" s="253"/>
      <c r="R438" s="253"/>
      <c r="S438" s="253"/>
      <c r="T438" s="253"/>
      <c r="U438" s="253"/>
      <c r="V438" s="253"/>
      <c r="W438" s="253"/>
      <c r="AI438" s="253"/>
      <c r="AJ438" s="253"/>
      <c r="AK438" s="253"/>
      <c r="AL438" s="253"/>
      <c r="AM438" s="253"/>
      <c r="AN438" s="253"/>
      <c r="AO438" s="253"/>
      <c r="AP438" s="253"/>
    </row>
    <row r="439" spans="2:42" ht="15" customHeight="1" x14ac:dyDescent="0.25">
      <c r="B439" s="253"/>
      <c r="C439" s="253"/>
      <c r="H439" s="253" t="s">
        <v>685</v>
      </c>
      <c r="I439" s="253"/>
      <c r="J439" s="253"/>
      <c r="K439" s="253"/>
      <c r="L439" s="253"/>
      <c r="M439" s="253"/>
      <c r="N439" s="253"/>
      <c r="O439" s="253"/>
      <c r="P439" s="253" t="s">
        <v>2089</v>
      </c>
      <c r="Q439" s="253"/>
      <c r="R439" s="253"/>
      <c r="S439" s="253"/>
      <c r="T439" s="253"/>
      <c r="U439" s="253"/>
      <c r="V439" s="253"/>
      <c r="W439" s="253"/>
      <c r="AI439" s="253"/>
      <c r="AJ439" s="253"/>
      <c r="AK439" s="253"/>
      <c r="AL439" s="253"/>
      <c r="AM439" s="253"/>
      <c r="AN439" s="253"/>
      <c r="AO439" s="253"/>
      <c r="AP439" s="253"/>
    </row>
    <row r="440" spans="2:42" ht="15" customHeight="1" x14ac:dyDescent="0.25">
      <c r="B440" s="253"/>
      <c r="C440" s="253"/>
      <c r="H440" s="253" t="s">
        <v>686</v>
      </c>
      <c r="I440" s="253"/>
      <c r="J440" s="253"/>
      <c r="K440" s="253"/>
      <c r="L440" s="253"/>
      <c r="M440" s="253"/>
      <c r="N440" s="253"/>
      <c r="O440" s="253"/>
      <c r="P440" s="253" t="s">
        <v>2090</v>
      </c>
      <c r="Q440" s="253"/>
      <c r="R440" s="253"/>
      <c r="S440" s="253"/>
      <c r="T440" s="253"/>
      <c r="U440" s="253"/>
      <c r="V440" s="253"/>
      <c r="W440" s="253"/>
      <c r="AI440" s="253"/>
      <c r="AJ440" s="253"/>
      <c r="AK440" s="253"/>
      <c r="AL440" s="253"/>
      <c r="AM440" s="253"/>
      <c r="AN440" s="253"/>
      <c r="AO440" s="253"/>
      <c r="AP440" s="253"/>
    </row>
    <row r="441" spans="2:42" ht="15" customHeight="1" x14ac:dyDescent="0.25">
      <c r="B441" s="253"/>
      <c r="C441" s="253"/>
      <c r="H441" s="253" t="s">
        <v>283</v>
      </c>
      <c r="I441" s="253"/>
      <c r="J441" s="253"/>
      <c r="K441" s="253"/>
      <c r="L441" s="253"/>
      <c r="M441" s="253"/>
      <c r="N441" s="253"/>
      <c r="O441" s="253"/>
      <c r="P441" s="253" t="s">
        <v>2090</v>
      </c>
      <c r="Q441" s="253"/>
      <c r="R441" s="253"/>
      <c r="S441" s="253"/>
      <c r="T441" s="253"/>
      <c r="U441" s="253"/>
      <c r="V441" s="253"/>
      <c r="W441" s="253"/>
      <c r="AI441" s="253"/>
      <c r="AJ441" s="253"/>
      <c r="AK441" s="253"/>
      <c r="AL441" s="253"/>
      <c r="AM441" s="253"/>
      <c r="AN441" s="253"/>
      <c r="AO441" s="253"/>
      <c r="AP441" s="253"/>
    </row>
    <row r="442" spans="2:42" ht="15" customHeight="1" x14ac:dyDescent="0.25">
      <c r="B442" s="253"/>
      <c r="C442" s="253"/>
      <c r="H442" s="253" t="s">
        <v>687</v>
      </c>
      <c r="I442" s="253"/>
      <c r="J442" s="253"/>
      <c r="K442" s="253"/>
      <c r="L442" s="253"/>
      <c r="M442" s="253"/>
      <c r="N442" s="253"/>
      <c r="O442" s="253"/>
      <c r="P442" s="253" t="s">
        <v>2091</v>
      </c>
      <c r="Q442" s="253"/>
      <c r="R442" s="253"/>
      <c r="S442" s="253"/>
      <c r="T442" s="253"/>
      <c r="U442" s="253"/>
      <c r="V442" s="253"/>
      <c r="W442" s="253"/>
      <c r="AI442" s="253"/>
      <c r="AJ442" s="253"/>
      <c r="AK442" s="253"/>
      <c r="AL442" s="253"/>
      <c r="AM442" s="253"/>
      <c r="AN442" s="253"/>
      <c r="AO442" s="253"/>
      <c r="AP442" s="253"/>
    </row>
    <row r="443" spans="2:42" ht="15" customHeight="1" x14ac:dyDescent="0.25">
      <c r="B443" s="253"/>
      <c r="C443" s="253"/>
      <c r="H443" s="253" t="s">
        <v>688</v>
      </c>
      <c r="I443" s="253"/>
      <c r="J443" s="253"/>
      <c r="K443" s="253"/>
      <c r="L443" s="253"/>
      <c r="M443" s="253"/>
      <c r="N443" s="253"/>
      <c r="O443" s="253"/>
      <c r="P443" s="253" t="s">
        <v>2091</v>
      </c>
      <c r="Q443" s="253"/>
      <c r="R443" s="253"/>
      <c r="S443" s="253"/>
      <c r="T443" s="253"/>
      <c r="U443" s="253"/>
      <c r="V443" s="253"/>
      <c r="W443" s="253"/>
      <c r="AI443" s="253"/>
      <c r="AJ443" s="253"/>
      <c r="AK443" s="253"/>
      <c r="AL443" s="253"/>
      <c r="AM443" s="253"/>
      <c r="AN443" s="253"/>
      <c r="AO443" s="253"/>
      <c r="AP443" s="253"/>
    </row>
    <row r="444" spans="2:42" ht="15" customHeight="1" x14ac:dyDescent="0.25">
      <c r="B444" s="253"/>
      <c r="C444" s="253"/>
      <c r="H444" s="253" t="s">
        <v>689</v>
      </c>
      <c r="I444" s="253"/>
      <c r="J444" s="253"/>
      <c r="K444" s="253"/>
      <c r="L444" s="253"/>
      <c r="M444" s="253"/>
      <c r="N444" s="253"/>
      <c r="O444" s="253"/>
      <c r="P444" s="253" t="s">
        <v>2091</v>
      </c>
      <c r="Q444" s="253"/>
      <c r="R444" s="253"/>
      <c r="S444" s="253"/>
      <c r="T444" s="253"/>
      <c r="U444" s="253"/>
      <c r="V444" s="253"/>
      <c r="W444" s="253"/>
      <c r="AI444" s="253"/>
      <c r="AJ444" s="253"/>
      <c r="AK444" s="253"/>
      <c r="AL444" s="253"/>
      <c r="AM444" s="253"/>
      <c r="AN444" s="253"/>
      <c r="AO444" s="253"/>
      <c r="AP444" s="253"/>
    </row>
    <row r="445" spans="2:42" ht="15" customHeight="1" x14ac:dyDescent="0.25">
      <c r="B445" s="253"/>
      <c r="C445" s="253"/>
      <c r="H445" s="253" t="s">
        <v>690</v>
      </c>
      <c r="I445" s="253"/>
      <c r="J445" s="253"/>
      <c r="K445" s="253"/>
      <c r="L445" s="253"/>
      <c r="M445" s="253"/>
      <c r="N445" s="253"/>
      <c r="O445" s="253"/>
      <c r="P445" s="253" t="s">
        <v>2090</v>
      </c>
      <c r="Q445" s="253"/>
      <c r="R445" s="253"/>
      <c r="S445" s="253"/>
      <c r="T445" s="253"/>
      <c r="U445" s="253"/>
      <c r="V445" s="253"/>
      <c r="W445" s="253"/>
      <c r="AI445" s="253"/>
      <c r="AJ445" s="253"/>
      <c r="AK445" s="253"/>
      <c r="AL445" s="253"/>
      <c r="AM445" s="253"/>
      <c r="AN445" s="253"/>
      <c r="AO445" s="253"/>
      <c r="AP445" s="253"/>
    </row>
    <row r="446" spans="2:42" ht="15" customHeight="1" x14ac:dyDescent="0.25">
      <c r="B446" s="253"/>
      <c r="C446" s="253"/>
      <c r="H446" s="253" t="s">
        <v>691</v>
      </c>
      <c r="I446" s="253"/>
      <c r="J446" s="253"/>
      <c r="K446" s="253"/>
      <c r="L446" s="253"/>
      <c r="M446" s="253"/>
      <c r="N446" s="253"/>
      <c r="O446" s="253"/>
      <c r="P446" s="253" t="s">
        <v>720</v>
      </c>
      <c r="Q446" s="253"/>
      <c r="R446" s="253"/>
      <c r="S446" s="253"/>
      <c r="T446" s="253"/>
      <c r="U446" s="253"/>
      <c r="V446" s="253"/>
      <c r="W446" s="253"/>
      <c r="AI446" s="253"/>
      <c r="AJ446" s="253"/>
      <c r="AK446" s="253"/>
      <c r="AL446" s="253"/>
      <c r="AM446" s="253"/>
      <c r="AN446" s="253"/>
      <c r="AO446" s="253"/>
      <c r="AP446" s="253"/>
    </row>
    <row r="447" spans="2:42" ht="15" customHeight="1" x14ac:dyDescent="0.25">
      <c r="B447" s="253"/>
      <c r="C447" s="253"/>
      <c r="H447" s="253" t="s">
        <v>692</v>
      </c>
      <c r="I447" s="253"/>
      <c r="J447" s="253"/>
      <c r="K447" s="253"/>
      <c r="L447" s="253"/>
      <c r="M447" s="253"/>
      <c r="N447" s="253"/>
      <c r="O447" s="253"/>
      <c r="P447" s="253" t="s">
        <v>2087</v>
      </c>
      <c r="Q447" s="253"/>
      <c r="R447" s="253"/>
      <c r="S447" s="253"/>
      <c r="T447" s="253"/>
      <c r="U447" s="253"/>
      <c r="V447" s="253"/>
      <c r="W447" s="253"/>
      <c r="AI447" s="253"/>
      <c r="AJ447" s="253"/>
      <c r="AK447" s="253"/>
      <c r="AL447" s="253"/>
      <c r="AM447" s="253"/>
      <c r="AN447" s="253"/>
      <c r="AO447" s="253"/>
      <c r="AP447" s="253"/>
    </row>
    <row r="448" spans="2:42" ht="15" customHeight="1" x14ac:dyDescent="0.25">
      <c r="B448" s="253"/>
      <c r="C448" s="253"/>
      <c r="H448" s="253" t="s">
        <v>693</v>
      </c>
      <c r="I448" s="253"/>
      <c r="J448" s="253"/>
      <c r="K448" s="253"/>
      <c r="L448" s="253"/>
      <c r="M448" s="253"/>
      <c r="N448" s="253"/>
      <c r="O448" s="253"/>
      <c r="P448" s="253" t="s">
        <v>2088</v>
      </c>
      <c r="Q448" s="253"/>
      <c r="R448" s="253"/>
      <c r="S448" s="253"/>
      <c r="T448" s="253"/>
      <c r="U448" s="253"/>
      <c r="V448" s="253"/>
      <c r="W448" s="253"/>
      <c r="AI448" s="253"/>
      <c r="AJ448" s="253"/>
      <c r="AK448" s="253"/>
      <c r="AL448" s="253"/>
      <c r="AM448" s="253"/>
      <c r="AN448" s="253"/>
      <c r="AO448" s="253"/>
      <c r="AP448" s="253"/>
    </row>
    <row r="449" spans="2:42" ht="15" customHeight="1" x14ac:dyDescent="0.25">
      <c r="B449" s="253"/>
      <c r="C449" s="253"/>
      <c r="H449" s="253" t="s">
        <v>694</v>
      </c>
      <c r="I449" s="253"/>
      <c r="J449" s="253"/>
      <c r="K449" s="253"/>
      <c r="L449" s="253"/>
      <c r="M449" s="253"/>
      <c r="N449" s="253"/>
      <c r="O449" s="253"/>
      <c r="P449" s="253" t="s">
        <v>2091</v>
      </c>
      <c r="Q449" s="253"/>
      <c r="R449" s="253"/>
      <c r="S449" s="253"/>
      <c r="T449" s="253"/>
      <c r="U449" s="253"/>
      <c r="V449" s="253"/>
      <c r="W449" s="253"/>
      <c r="AI449" s="253"/>
      <c r="AJ449" s="253"/>
      <c r="AK449" s="253"/>
      <c r="AL449" s="253"/>
      <c r="AM449" s="253"/>
      <c r="AN449" s="253"/>
      <c r="AO449" s="253"/>
      <c r="AP449" s="253"/>
    </row>
    <row r="450" spans="2:42" ht="15" customHeight="1" x14ac:dyDescent="0.25">
      <c r="B450" s="253"/>
      <c r="C450" s="253"/>
      <c r="H450" s="253" t="s">
        <v>695</v>
      </c>
      <c r="I450" s="253"/>
      <c r="J450" s="253"/>
      <c r="K450" s="253"/>
      <c r="L450" s="253"/>
      <c r="M450" s="253"/>
      <c r="N450" s="253"/>
      <c r="O450" s="253"/>
      <c r="P450" s="253" t="s">
        <v>2092</v>
      </c>
      <c r="Q450" s="253"/>
      <c r="R450" s="253"/>
      <c r="S450" s="253"/>
      <c r="T450" s="253"/>
      <c r="U450" s="253"/>
      <c r="V450" s="253"/>
      <c r="W450" s="253"/>
      <c r="AI450" s="253"/>
      <c r="AJ450" s="253"/>
      <c r="AK450" s="253"/>
      <c r="AL450" s="253"/>
      <c r="AM450" s="253"/>
      <c r="AN450" s="253"/>
      <c r="AO450" s="253"/>
      <c r="AP450" s="253"/>
    </row>
    <row r="451" spans="2:42" ht="15" customHeight="1" x14ac:dyDescent="0.25">
      <c r="B451" s="253"/>
      <c r="C451" s="253"/>
      <c r="H451" s="253" t="s">
        <v>696</v>
      </c>
      <c r="I451" s="253"/>
      <c r="J451" s="253"/>
      <c r="K451" s="253"/>
      <c r="L451" s="253"/>
      <c r="M451" s="253"/>
      <c r="N451" s="253"/>
      <c r="O451" s="253"/>
      <c r="P451" s="253" t="s">
        <v>2091</v>
      </c>
      <c r="Q451" s="253"/>
      <c r="R451" s="253"/>
      <c r="S451" s="253"/>
      <c r="T451" s="253"/>
      <c r="U451" s="253"/>
      <c r="V451" s="253"/>
      <c r="W451" s="253"/>
      <c r="AI451" s="253"/>
      <c r="AJ451" s="253"/>
      <c r="AK451" s="253"/>
      <c r="AL451" s="253"/>
      <c r="AM451" s="253"/>
      <c r="AN451" s="253"/>
      <c r="AO451" s="253"/>
      <c r="AP451" s="253"/>
    </row>
    <row r="452" spans="2:42" ht="15" customHeight="1" x14ac:dyDescent="0.25">
      <c r="B452" s="253"/>
      <c r="C452" s="253"/>
      <c r="H452" s="253" t="s">
        <v>697</v>
      </c>
      <c r="I452" s="253"/>
      <c r="J452" s="253"/>
      <c r="K452" s="253"/>
      <c r="L452" s="253"/>
      <c r="M452" s="253"/>
      <c r="N452" s="253"/>
      <c r="O452" s="253"/>
      <c r="P452" s="253" t="s">
        <v>2088</v>
      </c>
      <c r="Q452" s="253"/>
      <c r="R452" s="253"/>
      <c r="S452" s="253"/>
      <c r="T452" s="253"/>
      <c r="U452" s="253"/>
      <c r="V452" s="253"/>
      <c r="W452" s="253"/>
      <c r="AI452" s="253"/>
      <c r="AJ452" s="253"/>
      <c r="AK452" s="253"/>
      <c r="AL452" s="253"/>
      <c r="AM452" s="253"/>
      <c r="AN452" s="253"/>
      <c r="AO452" s="253"/>
      <c r="AP452" s="253"/>
    </row>
    <row r="453" spans="2:42" ht="15" customHeight="1" x14ac:dyDescent="0.25">
      <c r="B453" s="253"/>
      <c r="C453" s="253"/>
      <c r="H453" s="253" t="s">
        <v>698</v>
      </c>
      <c r="I453" s="253"/>
      <c r="J453" s="253"/>
      <c r="K453" s="253"/>
      <c r="L453" s="253"/>
      <c r="M453" s="253"/>
      <c r="N453" s="253"/>
      <c r="O453" s="253"/>
      <c r="P453" s="253" t="s">
        <v>2092</v>
      </c>
      <c r="Q453" s="253"/>
      <c r="R453" s="253"/>
      <c r="S453" s="253"/>
      <c r="T453" s="253"/>
      <c r="U453" s="253"/>
      <c r="V453" s="253"/>
      <c r="W453" s="253"/>
      <c r="AI453" s="253"/>
      <c r="AJ453" s="253"/>
      <c r="AK453" s="253"/>
      <c r="AL453" s="253"/>
      <c r="AM453" s="253"/>
      <c r="AN453" s="253"/>
      <c r="AO453" s="253"/>
      <c r="AP453" s="253"/>
    </row>
    <row r="454" spans="2:42" ht="15" customHeight="1" x14ac:dyDescent="0.25">
      <c r="B454" s="253"/>
      <c r="C454" s="253"/>
      <c r="H454" s="253" t="s">
        <v>699</v>
      </c>
      <c r="I454" s="253"/>
      <c r="J454" s="253"/>
      <c r="K454" s="253"/>
      <c r="L454" s="253"/>
      <c r="M454" s="253"/>
      <c r="N454" s="253"/>
      <c r="O454" s="253"/>
      <c r="P454" s="253" t="s">
        <v>720</v>
      </c>
      <c r="Q454" s="253"/>
      <c r="R454" s="253"/>
      <c r="S454" s="253"/>
      <c r="T454" s="253"/>
      <c r="U454" s="253"/>
      <c r="V454" s="253"/>
      <c r="W454" s="253"/>
      <c r="AI454" s="253"/>
      <c r="AJ454" s="253"/>
      <c r="AK454" s="253"/>
      <c r="AL454" s="253"/>
      <c r="AM454" s="253"/>
      <c r="AN454" s="253"/>
      <c r="AO454" s="253"/>
      <c r="AP454" s="253"/>
    </row>
    <row r="455" spans="2:42" ht="15" customHeight="1" x14ac:dyDescent="0.25">
      <c r="B455" s="253"/>
      <c r="C455" s="253"/>
      <c r="H455" s="253" t="s">
        <v>700</v>
      </c>
      <c r="I455" s="253"/>
      <c r="J455" s="253"/>
      <c r="K455" s="253"/>
      <c r="L455" s="253"/>
      <c r="M455" s="253"/>
      <c r="N455" s="253"/>
      <c r="O455" s="253"/>
      <c r="P455" s="253" t="s">
        <v>2090</v>
      </c>
      <c r="Q455" s="253"/>
      <c r="R455" s="253"/>
      <c r="S455" s="253"/>
      <c r="T455" s="253"/>
      <c r="U455" s="253"/>
      <c r="V455" s="253"/>
      <c r="W455" s="253"/>
      <c r="AI455" s="253"/>
      <c r="AJ455" s="253"/>
      <c r="AK455" s="253"/>
      <c r="AL455" s="253"/>
      <c r="AM455" s="253"/>
      <c r="AN455" s="253"/>
      <c r="AO455" s="253"/>
      <c r="AP455" s="253"/>
    </row>
    <row r="456" spans="2:42" ht="15" customHeight="1" x14ac:dyDescent="0.25">
      <c r="B456" s="253"/>
      <c r="C456" s="253"/>
      <c r="H456" s="253" t="s">
        <v>701</v>
      </c>
      <c r="I456" s="253"/>
      <c r="J456" s="253"/>
      <c r="K456" s="253"/>
      <c r="L456" s="253"/>
      <c r="M456" s="253"/>
      <c r="N456" s="253"/>
      <c r="O456" s="253"/>
      <c r="P456" s="253" t="s">
        <v>2087</v>
      </c>
      <c r="Q456" s="253"/>
      <c r="R456" s="253"/>
      <c r="S456" s="253"/>
      <c r="T456" s="253"/>
      <c r="U456" s="253"/>
      <c r="V456" s="253"/>
      <c r="W456" s="253"/>
      <c r="AI456" s="253"/>
      <c r="AJ456" s="253"/>
      <c r="AK456" s="253"/>
      <c r="AL456" s="253"/>
      <c r="AM456" s="253"/>
      <c r="AN456" s="253"/>
      <c r="AO456" s="253"/>
      <c r="AP456" s="253"/>
    </row>
    <row r="457" spans="2:42" ht="15" customHeight="1" x14ac:dyDescent="0.25">
      <c r="B457" s="253"/>
      <c r="C457" s="253"/>
      <c r="H457" s="253" t="s">
        <v>702</v>
      </c>
      <c r="I457" s="253"/>
      <c r="J457" s="253"/>
      <c r="K457" s="253"/>
      <c r="L457" s="253"/>
      <c r="M457" s="253"/>
      <c r="N457" s="253"/>
      <c r="O457" s="253"/>
      <c r="P457" s="253" t="s">
        <v>2091</v>
      </c>
      <c r="Q457" s="253"/>
      <c r="R457" s="253"/>
      <c r="S457" s="253"/>
      <c r="T457" s="253"/>
      <c r="U457" s="253"/>
      <c r="V457" s="253"/>
      <c r="W457" s="253"/>
      <c r="AI457" s="253"/>
      <c r="AJ457" s="253"/>
      <c r="AK457" s="253"/>
      <c r="AL457" s="253"/>
      <c r="AM457" s="253"/>
      <c r="AN457" s="253"/>
      <c r="AO457" s="253"/>
      <c r="AP457" s="253"/>
    </row>
    <row r="458" spans="2:42" ht="15" customHeight="1" x14ac:dyDescent="0.25">
      <c r="B458" s="253"/>
      <c r="C458" s="253"/>
      <c r="H458" s="253" t="s">
        <v>703</v>
      </c>
      <c r="I458" s="253"/>
      <c r="J458" s="253"/>
      <c r="K458" s="253"/>
      <c r="L458" s="253"/>
      <c r="M458" s="253"/>
      <c r="N458" s="253"/>
      <c r="O458" s="253"/>
      <c r="P458" s="253" t="s">
        <v>2087</v>
      </c>
      <c r="Q458" s="253"/>
      <c r="R458" s="253"/>
      <c r="S458" s="253"/>
      <c r="T458" s="253"/>
      <c r="U458" s="253"/>
      <c r="V458" s="253"/>
      <c r="W458" s="253"/>
      <c r="AI458" s="253"/>
      <c r="AJ458" s="253"/>
      <c r="AK458" s="253"/>
      <c r="AL458" s="253"/>
      <c r="AM458" s="253"/>
      <c r="AN458" s="253"/>
      <c r="AO458" s="253"/>
      <c r="AP458" s="253"/>
    </row>
    <row r="459" spans="2:42" ht="15" customHeight="1" x14ac:dyDescent="0.25">
      <c r="B459" s="253"/>
      <c r="C459" s="253"/>
      <c r="H459" s="253" t="s">
        <v>704</v>
      </c>
      <c r="I459" s="253"/>
      <c r="J459" s="253"/>
      <c r="K459" s="253"/>
      <c r="L459" s="253"/>
      <c r="M459" s="253"/>
      <c r="N459" s="253"/>
      <c r="O459" s="253"/>
      <c r="P459" s="253" t="s">
        <v>2091</v>
      </c>
      <c r="Q459" s="253"/>
      <c r="R459" s="253"/>
      <c r="S459" s="253"/>
      <c r="T459" s="253"/>
      <c r="U459" s="253"/>
      <c r="V459" s="253"/>
      <c r="W459" s="253"/>
      <c r="AI459" s="253"/>
      <c r="AJ459" s="253"/>
      <c r="AK459" s="253"/>
      <c r="AL459" s="253"/>
      <c r="AM459" s="253"/>
      <c r="AN459" s="253"/>
      <c r="AO459" s="253"/>
      <c r="AP459" s="253"/>
    </row>
    <row r="460" spans="2:42" ht="15" customHeight="1" x14ac:dyDescent="0.25">
      <c r="B460" s="253"/>
      <c r="C460" s="253"/>
      <c r="H460" s="253" t="s">
        <v>286</v>
      </c>
      <c r="I460" s="253"/>
      <c r="J460" s="253"/>
      <c r="K460" s="253"/>
      <c r="L460" s="253"/>
      <c r="M460" s="253"/>
      <c r="N460" s="253"/>
      <c r="O460" s="253"/>
      <c r="P460" s="253" t="s">
        <v>2092</v>
      </c>
      <c r="Q460" s="253"/>
      <c r="R460" s="253"/>
      <c r="S460" s="253"/>
      <c r="T460" s="253"/>
      <c r="U460" s="253"/>
      <c r="V460" s="253"/>
      <c r="W460" s="253"/>
      <c r="AI460" s="253"/>
      <c r="AJ460" s="253"/>
      <c r="AK460" s="253"/>
      <c r="AL460" s="253"/>
      <c r="AM460" s="253"/>
      <c r="AN460" s="253"/>
      <c r="AO460" s="253"/>
      <c r="AP460" s="253"/>
    </row>
    <row r="461" spans="2:42" ht="15" customHeight="1" x14ac:dyDescent="0.25">
      <c r="B461" s="253"/>
      <c r="C461" s="253"/>
      <c r="H461" s="253" t="s">
        <v>705</v>
      </c>
      <c r="I461" s="253"/>
      <c r="J461" s="253"/>
      <c r="K461" s="253"/>
      <c r="L461" s="253"/>
      <c r="M461" s="253"/>
      <c r="N461" s="253"/>
      <c r="O461" s="253"/>
      <c r="P461" s="253" t="s">
        <v>720</v>
      </c>
      <c r="Q461" s="253"/>
      <c r="R461" s="253"/>
      <c r="S461" s="253"/>
      <c r="T461" s="253"/>
      <c r="U461" s="253"/>
      <c r="V461" s="253"/>
      <c r="W461" s="253"/>
      <c r="AI461" s="253"/>
      <c r="AJ461" s="253"/>
      <c r="AK461" s="253"/>
      <c r="AL461" s="253"/>
      <c r="AM461" s="253"/>
      <c r="AN461" s="253"/>
      <c r="AO461" s="253"/>
      <c r="AP461" s="253"/>
    </row>
    <row r="462" spans="2:42" ht="15" customHeight="1" x14ac:dyDescent="0.25">
      <c r="B462" s="253"/>
      <c r="C462" s="253"/>
      <c r="H462" s="253" t="s">
        <v>706</v>
      </c>
      <c r="I462" s="253"/>
      <c r="J462" s="253"/>
      <c r="K462" s="253"/>
      <c r="L462" s="253"/>
      <c r="M462" s="253"/>
      <c r="N462" s="253"/>
      <c r="O462" s="253"/>
      <c r="P462" s="253" t="s">
        <v>2091</v>
      </c>
      <c r="Q462" s="253"/>
      <c r="R462" s="253"/>
      <c r="S462" s="253"/>
      <c r="T462" s="253"/>
      <c r="U462" s="253"/>
      <c r="V462" s="253"/>
      <c r="W462" s="253"/>
      <c r="AI462" s="253"/>
      <c r="AJ462" s="253"/>
      <c r="AK462" s="253"/>
      <c r="AL462" s="253"/>
      <c r="AM462" s="253"/>
      <c r="AN462" s="253"/>
      <c r="AO462" s="253"/>
      <c r="AP462" s="253"/>
    </row>
    <row r="463" spans="2:42" ht="15" customHeight="1" x14ac:dyDescent="0.25">
      <c r="B463" s="253"/>
      <c r="C463" s="253"/>
      <c r="H463" s="253" t="s">
        <v>707</v>
      </c>
      <c r="I463" s="253"/>
      <c r="J463" s="253"/>
      <c r="K463" s="253"/>
      <c r="L463" s="253"/>
      <c r="M463" s="253"/>
      <c r="N463" s="253"/>
      <c r="O463" s="253"/>
      <c r="P463" s="253" t="s">
        <v>2091</v>
      </c>
      <c r="Q463" s="253"/>
      <c r="R463" s="253"/>
      <c r="S463" s="253"/>
      <c r="T463" s="253"/>
      <c r="U463" s="253"/>
      <c r="V463" s="253"/>
      <c r="W463" s="253"/>
      <c r="AI463" s="253"/>
      <c r="AJ463" s="253"/>
      <c r="AK463" s="253"/>
      <c r="AL463" s="253"/>
      <c r="AM463" s="253"/>
      <c r="AN463" s="253"/>
      <c r="AO463" s="253"/>
      <c r="AP463" s="253"/>
    </row>
    <row r="464" spans="2:42" ht="15" customHeight="1" x14ac:dyDescent="0.25">
      <c r="B464" s="253"/>
      <c r="C464" s="253"/>
      <c r="H464" s="253" t="s">
        <v>708</v>
      </c>
      <c r="I464" s="253"/>
      <c r="J464" s="253"/>
      <c r="K464" s="253"/>
      <c r="L464" s="253"/>
      <c r="M464" s="253"/>
      <c r="N464" s="253"/>
      <c r="O464" s="253"/>
      <c r="P464" s="253" t="s">
        <v>2090</v>
      </c>
      <c r="Q464" s="253"/>
      <c r="R464" s="253"/>
      <c r="S464" s="253"/>
      <c r="T464" s="253"/>
      <c r="U464" s="253"/>
      <c r="V464" s="253"/>
      <c r="W464" s="253"/>
      <c r="AI464" s="253"/>
      <c r="AJ464" s="253"/>
      <c r="AK464" s="253"/>
      <c r="AL464" s="253"/>
      <c r="AM464" s="253"/>
      <c r="AN464" s="253"/>
      <c r="AO464" s="253"/>
      <c r="AP464" s="253"/>
    </row>
    <row r="465" spans="2:42" ht="15" customHeight="1" x14ac:dyDescent="0.25">
      <c r="B465" s="253"/>
      <c r="C465" s="253"/>
      <c r="H465" s="253" t="s">
        <v>709</v>
      </c>
      <c r="I465" s="253"/>
      <c r="J465" s="253"/>
      <c r="K465" s="253"/>
      <c r="L465" s="253"/>
      <c r="M465" s="253"/>
      <c r="N465" s="253"/>
      <c r="O465" s="253"/>
      <c r="P465" s="253" t="s">
        <v>2094</v>
      </c>
      <c r="Q465" s="253"/>
      <c r="R465" s="253"/>
      <c r="S465" s="253"/>
      <c r="T465" s="253"/>
      <c r="U465" s="253"/>
      <c r="V465" s="253"/>
      <c r="W465" s="253"/>
      <c r="AI465" s="253"/>
      <c r="AJ465" s="253"/>
      <c r="AK465" s="253"/>
      <c r="AL465" s="253"/>
      <c r="AM465" s="253"/>
      <c r="AN465" s="253"/>
      <c r="AO465" s="253"/>
      <c r="AP465" s="253"/>
    </row>
    <row r="466" spans="2:42" ht="15" customHeight="1" x14ac:dyDescent="0.25">
      <c r="B466" s="253"/>
      <c r="C466" s="253"/>
      <c r="H466" s="253" t="s">
        <v>710</v>
      </c>
      <c r="I466" s="253"/>
      <c r="J466" s="253"/>
      <c r="K466" s="253"/>
      <c r="L466" s="253"/>
      <c r="M466" s="253"/>
      <c r="N466" s="253"/>
      <c r="O466" s="253"/>
      <c r="P466" s="253" t="s">
        <v>2090</v>
      </c>
      <c r="Q466" s="253"/>
      <c r="R466" s="253"/>
      <c r="S466" s="253"/>
      <c r="T466" s="253"/>
      <c r="U466" s="253"/>
      <c r="V466" s="253"/>
      <c r="W466" s="253"/>
      <c r="AI466" s="253"/>
      <c r="AJ466" s="253"/>
      <c r="AK466" s="253"/>
      <c r="AL466" s="253"/>
      <c r="AM466" s="253"/>
      <c r="AN466" s="253"/>
      <c r="AO466" s="253"/>
      <c r="AP466" s="253"/>
    </row>
    <row r="467" spans="2:42" ht="15" customHeight="1" x14ac:dyDescent="0.25">
      <c r="B467" s="253"/>
      <c r="C467" s="253"/>
      <c r="H467" s="253" t="s">
        <v>711</v>
      </c>
      <c r="I467" s="253"/>
      <c r="J467" s="253"/>
      <c r="K467" s="253"/>
      <c r="L467" s="253"/>
      <c r="M467" s="253"/>
      <c r="N467" s="253"/>
      <c r="O467" s="253"/>
      <c r="P467" s="253" t="s">
        <v>2094</v>
      </c>
      <c r="Q467" s="253"/>
      <c r="R467" s="253"/>
      <c r="S467" s="253"/>
      <c r="T467" s="253"/>
      <c r="U467" s="253"/>
      <c r="V467" s="253"/>
      <c r="W467" s="253"/>
      <c r="AI467" s="253"/>
      <c r="AJ467" s="253"/>
      <c r="AK467" s="253"/>
      <c r="AL467" s="253"/>
      <c r="AM467" s="253"/>
      <c r="AN467" s="253"/>
      <c r="AO467" s="253"/>
      <c r="AP467" s="253"/>
    </row>
    <row r="468" spans="2:42" ht="15" customHeight="1" x14ac:dyDescent="0.25">
      <c r="B468" s="253"/>
      <c r="C468" s="253"/>
      <c r="H468" s="253" t="s">
        <v>712</v>
      </c>
      <c r="I468" s="253"/>
      <c r="J468" s="253"/>
      <c r="K468" s="253"/>
      <c r="L468" s="253"/>
      <c r="M468" s="253"/>
      <c r="N468" s="253"/>
      <c r="O468" s="253"/>
      <c r="P468" s="253" t="s">
        <v>2094</v>
      </c>
      <c r="Q468" s="253"/>
      <c r="R468" s="253"/>
      <c r="S468" s="253"/>
      <c r="T468" s="253"/>
      <c r="U468" s="253"/>
      <c r="V468" s="253"/>
      <c r="W468" s="253"/>
      <c r="AI468" s="253"/>
      <c r="AJ468" s="253"/>
      <c r="AK468" s="253"/>
      <c r="AL468" s="253"/>
      <c r="AM468" s="253"/>
      <c r="AN468" s="253"/>
      <c r="AO468" s="253"/>
      <c r="AP468" s="253"/>
    </row>
    <row r="469" spans="2:42" ht="15" customHeight="1" x14ac:dyDescent="0.25">
      <c r="B469" s="253"/>
      <c r="C469" s="253"/>
      <c r="H469" s="253" t="s">
        <v>713</v>
      </c>
      <c r="I469" s="253"/>
      <c r="J469" s="253"/>
      <c r="K469" s="253"/>
      <c r="L469" s="253"/>
      <c r="M469" s="253"/>
      <c r="N469" s="253"/>
      <c r="O469" s="253"/>
      <c r="P469" s="253" t="s">
        <v>2088</v>
      </c>
      <c r="Q469" s="253"/>
      <c r="R469" s="253"/>
      <c r="S469" s="253"/>
      <c r="T469" s="253"/>
      <c r="U469" s="253"/>
      <c r="V469" s="253"/>
      <c r="W469" s="253"/>
      <c r="AI469" s="253"/>
      <c r="AJ469" s="253"/>
      <c r="AK469" s="253"/>
      <c r="AL469" s="253"/>
      <c r="AM469" s="253"/>
      <c r="AN469" s="253"/>
      <c r="AO469" s="253"/>
      <c r="AP469" s="253"/>
    </row>
    <row r="470" spans="2:42" ht="15" customHeight="1" x14ac:dyDescent="0.25">
      <c r="B470" s="253"/>
      <c r="C470" s="253"/>
      <c r="H470" s="253" t="s">
        <v>714</v>
      </c>
      <c r="I470" s="253"/>
      <c r="J470" s="253"/>
      <c r="K470" s="253"/>
      <c r="L470" s="253"/>
      <c r="M470" s="253"/>
      <c r="N470" s="253"/>
      <c r="O470" s="253"/>
      <c r="P470" s="253" t="s">
        <v>2094</v>
      </c>
      <c r="Q470" s="253"/>
      <c r="R470" s="253"/>
      <c r="S470" s="253"/>
      <c r="T470" s="253"/>
      <c r="U470" s="253"/>
      <c r="V470" s="253"/>
      <c r="W470" s="253"/>
      <c r="AI470" s="253"/>
      <c r="AJ470" s="253"/>
      <c r="AK470" s="253"/>
      <c r="AL470" s="253"/>
      <c r="AM470" s="253"/>
      <c r="AN470" s="253"/>
      <c r="AO470" s="253"/>
      <c r="AP470" s="253"/>
    </row>
    <row r="471" spans="2:42" ht="15" customHeight="1" x14ac:dyDescent="0.25">
      <c r="B471" s="253"/>
      <c r="C471" s="253"/>
      <c r="H471" s="253" t="s">
        <v>715</v>
      </c>
      <c r="I471" s="253"/>
      <c r="J471" s="253"/>
      <c r="K471" s="253"/>
      <c r="L471" s="253"/>
      <c r="M471" s="253"/>
      <c r="N471" s="253"/>
      <c r="O471" s="253"/>
      <c r="P471" s="253" t="s">
        <v>2092</v>
      </c>
      <c r="Q471" s="253"/>
      <c r="R471" s="253"/>
      <c r="S471" s="253"/>
      <c r="T471" s="253"/>
      <c r="U471" s="253"/>
      <c r="V471" s="253"/>
      <c r="W471" s="253"/>
      <c r="AI471" s="253"/>
      <c r="AJ471" s="253"/>
      <c r="AK471" s="253"/>
      <c r="AL471" s="253"/>
      <c r="AM471" s="253"/>
      <c r="AN471" s="253"/>
      <c r="AO471" s="253"/>
      <c r="AP471" s="253"/>
    </row>
    <row r="472" spans="2:42" ht="15" customHeight="1" x14ac:dyDescent="0.25">
      <c r="B472" s="253"/>
      <c r="C472" s="253"/>
      <c r="H472" s="253" t="s">
        <v>716</v>
      </c>
      <c r="I472" s="253"/>
      <c r="J472" s="253"/>
      <c r="K472" s="253"/>
      <c r="L472" s="253"/>
      <c r="M472" s="253"/>
      <c r="N472" s="253"/>
      <c r="O472" s="253"/>
      <c r="P472" s="253" t="s">
        <v>720</v>
      </c>
      <c r="Q472" s="253"/>
      <c r="R472" s="253"/>
      <c r="S472" s="253"/>
      <c r="T472" s="253"/>
      <c r="U472" s="253"/>
      <c r="V472" s="253"/>
      <c r="W472" s="253"/>
      <c r="AI472" s="253"/>
      <c r="AJ472" s="253"/>
      <c r="AK472" s="253"/>
      <c r="AL472" s="253"/>
      <c r="AM472" s="253"/>
      <c r="AN472" s="253"/>
      <c r="AO472" s="253"/>
      <c r="AP472" s="253"/>
    </row>
    <row r="473" spans="2:42" ht="15" customHeight="1" x14ac:dyDescent="0.25">
      <c r="B473" s="253"/>
      <c r="C473" s="253"/>
      <c r="H473" s="253" t="s">
        <v>717</v>
      </c>
      <c r="I473" s="253"/>
      <c r="J473" s="253"/>
      <c r="K473" s="253"/>
      <c r="L473" s="253"/>
      <c r="M473" s="253"/>
      <c r="N473" s="253"/>
      <c r="O473" s="253"/>
      <c r="P473" s="253" t="s">
        <v>2089</v>
      </c>
      <c r="Q473" s="253"/>
      <c r="R473" s="253"/>
      <c r="S473" s="253"/>
      <c r="T473" s="253"/>
      <c r="U473" s="253"/>
      <c r="V473" s="253"/>
      <c r="W473" s="253"/>
      <c r="AI473" s="253"/>
      <c r="AJ473" s="253"/>
      <c r="AK473" s="253"/>
      <c r="AL473" s="253"/>
      <c r="AM473" s="253"/>
      <c r="AN473" s="253"/>
      <c r="AO473" s="253"/>
      <c r="AP473" s="253"/>
    </row>
    <row r="474" spans="2:42" ht="15" customHeight="1" x14ac:dyDescent="0.25">
      <c r="B474" s="253"/>
      <c r="C474" s="253"/>
      <c r="H474" s="253" t="s">
        <v>718</v>
      </c>
      <c r="I474" s="253"/>
      <c r="J474" s="253"/>
      <c r="K474" s="253"/>
      <c r="L474" s="253"/>
      <c r="M474" s="253"/>
      <c r="N474" s="253"/>
      <c r="O474" s="253"/>
      <c r="P474" s="253" t="s">
        <v>2094</v>
      </c>
      <c r="Q474" s="253"/>
      <c r="R474" s="253"/>
      <c r="S474" s="253"/>
      <c r="T474" s="253"/>
      <c r="U474" s="253"/>
      <c r="V474" s="253"/>
      <c r="W474" s="253"/>
      <c r="AI474" s="253"/>
      <c r="AJ474" s="253"/>
      <c r="AK474" s="253"/>
      <c r="AL474" s="253"/>
      <c r="AM474" s="253"/>
      <c r="AN474" s="253"/>
      <c r="AO474" s="253"/>
      <c r="AP474" s="253"/>
    </row>
    <row r="475" spans="2:42" ht="15" customHeight="1" x14ac:dyDescent="0.25">
      <c r="B475" s="253"/>
      <c r="C475" s="253"/>
      <c r="H475" s="253" t="s">
        <v>719</v>
      </c>
      <c r="I475" s="253"/>
      <c r="J475" s="253"/>
      <c r="K475" s="253"/>
      <c r="L475" s="253"/>
      <c r="M475" s="253"/>
      <c r="N475" s="253"/>
      <c r="O475" s="253"/>
      <c r="P475" s="253" t="s">
        <v>2092</v>
      </c>
      <c r="Q475" s="253"/>
      <c r="R475" s="253"/>
      <c r="S475" s="253"/>
      <c r="T475" s="253"/>
      <c r="U475" s="253"/>
      <c r="V475" s="253"/>
      <c r="W475" s="253"/>
      <c r="AI475" s="253"/>
      <c r="AJ475" s="253"/>
      <c r="AK475" s="253"/>
      <c r="AL475" s="253"/>
      <c r="AM475" s="253"/>
      <c r="AN475" s="253"/>
      <c r="AO475" s="253"/>
      <c r="AP475" s="253"/>
    </row>
    <row r="476" spans="2:42" ht="15" customHeight="1" x14ac:dyDescent="0.25">
      <c r="B476" s="253"/>
      <c r="C476" s="253"/>
      <c r="H476" s="253" t="s">
        <v>720</v>
      </c>
      <c r="I476" s="253"/>
      <c r="J476" s="253"/>
      <c r="K476" s="253"/>
      <c r="L476" s="253"/>
      <c r="M476" s="253"/>
      <c r="N476" s="253"/>
      <c r="O476" s="253"/>
      <c r="P476" s="253" t="s">
        <v>720</v>
      </c>
      <c r="Q476" s="253"/>
      <c r="R476" s="253"/>
      <c r="S476" s="253"/>
      <c r="T476" s="253"/>
      <c r="U476" s="253"/>
      <c r="V476" s="253"/>
      <c r="W476" s="253"/>
      <c r="AI476" s="253"/>
      <c r="AJ476" s="253"/>
      <c r="AK476" s="253"/>
      <c r="AL476" s="253"/>
      <c r="AM476" s="253"/>
      <c r="AN476" s="253"/>
      <c r="AO476" s="253"/>
      <c r="AP476" s="253"/>
    </row>
    <row r="477" spans="2:42" ht="15" customHeight="1" x14ac:dyDescent="0.25">
      <c r="B477" s="253"/>
      <c r="C477" s="253"/>
      <c r="H477" s="253" t="s">
        <v>721</v>
      </c>
      <c r="I477" s="253"/>
      <c r="J477" s="253"/>
      <c r="K477" s="253"/>
      <c r="L477" s="253"/>
      <c r="M477" s="253"/>
      <c r="N477" s="253"/>
      <c r="O477" s="253"/>
      <c r="P477" s="253" t="s">
        <v>2091</v>
      </c>
      <c r="Q477" s="253"/>
      <c r="R477" s="253"/>
      <c r="S477" s="253"/>
      <c r="T477" s="253"/>
      <c r="U477" s="253"/>
      <c r="V477" s="253"/>
      <c r="W477" s="253"/>
      <c r="AI477" s="253"/>
      <c r="AJ477" s="253"/>
      <c r="AK477" s="253"/>
      <c r="AL477" s="253"/>
      <c r="AM477" s="253"/>
      <c r="AN477" s="253"/>
      <c r="AO477" s="253"/>
      <c r="AP477" s="253"/>
    </row>
    <row r="478" spans="2:42" ht="15" customHeight="1" x14ac:dyDescent="0.25">
      <c r="B478" s="253"/>
      <c r="C478" s="253"/>
      <c r="H478" s="253" t="s">
        <v>722</v>
      </c>
      <c r="I478" s="253"/>
      <c r="J478" s="253"/>
      <c r="K478" s="253"/>
      <c r="L478" s="253"/>
      <c r="M478" s="253"/>
      <c r="N478" s="253"/>
      <c r="O478" s="253"/>
      <c r="P478" s="253" t="s">
        <v>720</v>
      </c>
      <c r="Q478" s="253"/>
      <c r="R478" s="253"/>
      <c r="S478" s="253"/>
      <c r="T478" s="253"/>
      <c r="U478" s="253"/>
      <c r="V478" s="253"/>
      <c r="W478" s="253"/>
      <c r="AI478" s="253"/>
      <c r="AJ478" s="253"/>
      <c r="AK478" s="253"/>
      <c r="AL478" s="253"/>
      <c r="AM478" s="253"/>
      <c r="AN478" s="253"/>
      <c r="AO478" s="253"/>
      <c r="AP478" s="253"/>
    </row>
    <row r="479" spans="2:42" ht="15" customHeight="1" x14ac:dyDescent="0.25">
      <c r="B479" s="253"/>
      <c r="C479" s="253"/>
      <c r="H479" s="253" t="s">
        <v>723</v>
      </c>
      <c r="I479" s="253"/>
      <c r="J479" s="253"/>
      <c r="K479" s="253"/>
      <c r="L479" s="253"/>
      <c r="M479" s="253"/>
      <c r="N479" s="253"/>
      <c r="O479" s="253"/>
      <c r="P479" s="253" t="s">
        <v>2090</v>
      </c>
      <c r="Q479" s="253"/>
      <c r="R479" s="253"/>
      <c r="S479" s="253"/>
      <c r="T479" s="253"/>
      <c r="U479" s="253"/>
      <c r="V479" s="253"/>
      <c r="W479" s="253"/>
      <c r="AI479" s="253"/>
      <c r="AJ479" s="253"/>
      <c r="AK479" s="253"/>
      <c r="AL479" s="253"/>
      <c r="AM479" s="253"/>
      <c r="AN479" s="253"/>
      <c r="AO479" s="253"/>
      <c r="AP479" s="253"/>
    </row>
    <row r="480" spans="2:42" ht="15" customHeight="1" x14ac:dyDescent="0.25">
      <c r="B480" s="253"/>
      <c r="C480" s="253"/>
      <c r="H480" s="253" t="s">
        <v>724</v>
      </c>
      <c r="I480" s="253"/>
      <c r="J480" s="253"/>
      <c r="K480" s="253"/>
      <c r="L480" s="253"/>
      <c r="M480" s="253"/>
      <c r="N480" s="253"/>
      <c r="O480" s="253"/>
      <c r="P480" s="253" t="s">
        <v>2090</v>
      </c>
      <c r="Q480" s="253"/>
      <c r="R480" s="253"/>
      <c r="S480" s="253"/>
      <c r="T480" s="253"/>
      <c r="U480" s="253"/>
      <c r="V480" s="253"/>
      <c r="W480" s="253"/>
      <c r="AI480" s="253"/>
      <c r="AJ480" s="253"/>
      <c r="AK480" s="253"/>
      <c r="AL480" s="253"/>
      <c r="AM480" s="253"/>
      <c r="AN480" s="253"/>
      <c r="AO480" s="253"/>
      <c r="AP480" s="253"/>
    </row>
    <row r="481" spans="2:42" ht="15" customHeight="1" x14ac:dyDescent="0.25">
      <c r="B481" s="253"/>
      <c r="C481" s="253"/>
      <c r="H481" s="253" t="s">
        <v>725</v>
      </c>
      <c r="I481" s="253"/>
      <c r="J481" s="253"/>
      <c r="K481" s="253"/>
      <c r="L481" s="253"/>
      <c r="M481" s="253"/>
      <c r="N481" s="253"/>
      <c r="O481" s="253"/>
      <c r="P481" s="253" t="s">
        <v>2093</v>
      </c>
      <c r="Q481" s="253"/>
      <c r="R481" s="253"/>
      <c r="S481" s="253"/>
      <c r="T481" s="253"/>
      <c r="U481" s="253"/>
      <c r="V481" s="253"/>
      <c r="W481" s="253"/>
      <c r="AI481" s="253"/>
      <c r="AJ481" s="253"/>
      <c r="AK481" s="253"/>
      <c r="AL481" s="253"/>
      <c r="AM481" s="253"/>
      <c r="AN481" s="253"/>
      <c r="AO481" s="253"/>
      <c r="AP481" s="253"/>
    </row>
    <row r="482" spans="2:42" ht="15" customHeight="1" x14ac:dyDescent="0.25">
      <c r="B482" s="253"/>
      <c r="C482" s="253"/>
      <c r="H482" s="253" t="s">
        <v>726</v>
      </c>
      <c r="I482" s="253"/>
      <c r="J482" s="253"/>
      <c r="K482" s="253"/>
      <c r="L482" s="253"/>
      <c r="M482" s="253"/>
      <c r="N482" s="253"/>
      <c r="O482" s="253"/>
      <c r="P482" s="253" t="s">
        <v>2094</v>
      </c>
      <c r="Q482" s="253"/>
      <c r="R482" s="253"/>
      <c r="S482" s="253"/>
      <c r="T482" s="253"/>
      <c r="U482" s="253"/>
      <c r="V482" s="253"/>
      <c r="W482" s="253"/>
      <c r="AI482" s="253"/>
      <c r="AJ482" s="253"/>
      <c r="AK482" s="253"/>
      <c r="AL482" s="253"/>
      <c r="AM482" s="253"/>
      <c r="AN482" s="253"/>
      <c r="AO482" s="253"/>
      <c r="AP482" s="253"/>
    </row>
    <row r="483" spans="2:42" ht="15" customHeight="1" x14ac:dyDescent="0.25">
      <c r="B483" s="253"/>
      <c r="C483" s="253"/>
      <c r="H483" s="253" t="s">
        <v>727</v>
      </c>
      <c r="I483" s="253"/>
      <c r="J483" s="253"/>
      <c r="K483" s="253"/>
      <c r="L483" s="253"/>
      <c r="M483" s="253"/>
      <c r="N483" s="253"/>
      <c r="O483" s="253"/>
      <c r="P483" s="253" t="s">
        <v>720</v>
      </c>
      <c r="Q483" s="253"/>
      <c r="R483" s="253"/>
      <c r="S483" s="253"/>
      <c r="T483" s="253"/>
      <c r="U483" s="253"/>
      <c r="V483" s="253"/>
      <c r="W483" s="253"/>
      <c r="AI483" s="253"/>
      <c r="AJ483" s="253"/>
      <c r="AK483" s="253"/>
      <c r="AL483" s="253"/>
      <c r="AM483" s="253"/>
      <c r="AN483" s="253"/>
      <c r="AO483" s="253"/>
      <c r="AP483" s="253"/>
    </row>
    <row r="484" spans="2:42" ht="15" customHeight="1" x14ac:dyDescent="0.25">
      <c r="B484" s="253"/>
      <c r="C484" s="253"/>
      <c r="H484" s="253" t="s">
        <v>728</v>
      </c>
      <c r="I484" s="253"/>
      <c r="J484" s="253"/>
      <c r="K484" s="253"/>
      <c r="L484" s="253"/>
      <c r="M484" s="253"/>
      <c r="N484" s="253"/>
      <c r="O484" s="253"/>
      <c r="P484" s="253" t="s">
        <v>720</v>
      </c>
      <c r="Q484" s="253"/>
      <c r="R484" s="253"/>
      <c r="S484" s="253"/>
      <c r="T484" s="253"/>
      <c r="U484" s="253"/>
      <c r="V484" s="253"/>
      <c r="W484" s="253"/>
      <c r="AI484" s="253"/>
      <c r="AJ484" s="253"/>
      <c r="AK484" s="253"/>
      <c r="AL484" s="253"/>
      <c r="AM484" s="253"/>
      <c r="AN484" s="253"/>
      <c r="AO484" s="253"/>
      <c r="AP484" s="253"/>
    </row>
    <row r="485" spans="2:42" ht="15" customHeight="1" x14ac:dyDescent="0.25">
      <c r="B485" s="253"/>
      <c r="C485" s="253"/>
      <c r="H485" s="253" t="s">
        <v>729</v>
      </c>
      <c r="I485" s="253"/>
      <c r="J485" s="253"/>
      <c r="K485" s="253"/>
      <c r="L485" s="253"/>
      <c r="M485" s="253"/>
      <c r="N485" s="253"/>
      <c r="O485" s="253"/>
      <c r="P485" s="253" t="s">
        <v>2090</v>
      </c>
      <c r="Q485" s="253"/>
      <c r="R485" s="253"/>
      <c r="S485" s="253"/>
      <c r="T485" s="253"/>
      <c r="U485" s="253"/>
      <c r="V485" s="253"/>
      <c r="W485" s="253"/>
      <c r="AI485" s="253"/>
      <c r="AJ485" s="253"/>
      <c r="AK485" s="253"/>
      <c r="AL485" s="253"/>
      <c r="AM485" s="253"/>
      <c r="AN485" s="253"/>
      <c r="AO485" s="253"/>
      <c r="AP485" s="253"/>
    </row>
    <row r="486" spans="2:42" ht="15" customHeight="1" x14ac:dyDescent="0.25">
      <c r="B486" s="253"/>
      <c r="C486" s="253"/>
      <c r="H486" s="253" t="s">
        <v>730</v>
      </c>
      <c r="I486" s="253"/>
      <c r="J486" s="253"/>
      <c r="K486" s="253"/>
      <c r="L486" s="253"/>
      <c r="M486" s="253"/>
      <c r="N486" s="253"/>
      <c r="O486" s="253"/>
      <c r="P486" s="253" t="s">
        <v>2094</v>
      </c>
      <c r="Q486" s="253"/>
      <c r="R486" s="253"/>
      <c r="S486" s="253"/>
      <c r="T486" s="253"/>
      <c r="U486" s="253"/>
      <c r="V486" s="253"/>
      <c r="W486" s="253"/>
      <c r="AI486" s="253"/>
      <c r="AJ486" s="253"/>
      <c r="AK486" s="253"/>
      <c r="AL486" s="253"/>
      <c r="AM486" s="253"/>
      <c r="AN486" s="253"/>
      <c r="AO486" s="253"/>
      <c r="AP486" s="253"/>
    </row>
    <row r="487" spans="2:42" ht="15" customHeight="1" x14ac:dyDescent="0.25">
      <c r="B487" s="253"/>
      <c r="C487" s="253"/>
      <c r="H487" s="253" t="s">
        <v>731</v>
      </c>
      <c r="I487" s="253"/>
      <c r="J487" s="253"/>
      <c r="K487" s="253"/>
      <c r="L487" s="253"/>
      <c r="M487" s="253"/>
      <c r="N487" s="253"/>
      <c r="O487" s="253"/>
      <c r="P487" s="253" t="s">
        <v>2092</v>
      </c>
      <c r="Q487" s="253"/>
      <c r="R487" s="253"/>
      <c r="S487" s="253"/>
      <c r="T487" s="253"/>
      <c r="U487" s="253"/>
      <c r="V487" s="253"/>
      <c r="W487" s="253"/>
      <c r="AI487" s="253"/>
      <c r="AJ487" s="253"/>
      <c r="AK487" s="253"/>
      <c r="AL487" s="253"/>
      <c r="AM487" s="253"/>
      <c r="AN487" s="253"/>
      <c r="AO487" s="253"/>
      <c r="AP487" s="253"/>
    </row>
    <row r="488" spans="2:42" ht="15" customHeight="1" x14ac:dyDescent="0.25">
      <c r="B488" s="253"/>
      <c r="C488" s="253"/>
      <c r="H488" s="253" t="s">
        <v>732</v>
      </c>
      <c r="I488" s="253"/>
      <c r="J488" s="253"/>
      <c r="K488" s="253"/>
      <c r="L488" s="253"/>
      <c r="M488" s="253"/>
      <c r="N488" s="253"/>
      <c r="O488" s="253"/>
      <c r="P488" s="253" t="s">
        <v>2089</v>
      </c>
      <c r="Q488" s="253"/>
      <c r="R488" s="253"/>
      <c r="S488" s="253"/>
      <c r="T488" s="253"/>
      <c r="U488" s="253"/>
      <c r="V488" s="253"/>
      <c r="W488" s="253"/>
      <c r="AI488" s="253"/>
      <c r="AJ488" s="253"/>
      <c r="AK488" s="253"/>
      <c r="AL488" s="253"/>
      <c r="AM488" s="253"/>
      <c r="AN488" s="253"/>
      <c r="AO488" s="253"/>
      <c r="AP488" s="253"/>
    </row>
    <row r="489" spans="2:42" ht="15" customHeight="1" x14ac:dyDescent="0.25">
      <c r="B489" s="253"/>
      <c r="C489" s="253"/>
      <c r="H489" s="253" t="s">
        <v>733</v>
      </c>
      <c r="I489" s="253"/>
      <c r="J489" s="253"/>
      <c r="K489" s="253"/>
      <c r="L489" s="253"/>
      <c r="M489" s="253"/>
      <c r="N489" s="253"/>
      <c r="O489" s="253"/>
      <c r="P489" s="253" t="s">
        <v>2094</v>
      </c>
      <c r="Q489" s="253"/>
      <c r="R489" s="253"/>
      <c r="S489" s="253"/>
      <c r="T489" s="253"/>
      <c r="U489" s="253"/>
      <c r="V489" s="253"/>
      <c r="W489" s="253"/>
      <c r="AI489" s="253"/>
      <c r="AJ489" s="253"/>
      <c r="AK489" s="253"/>
      <c r="AL489" s="253"/>
      <c r="AM489" s="253"/>
      <c r="AN489" s="253"/>
      <c r="AO489" s="253"/>
      <c r="AP489" s="253"/>
    </row>
    <row r="490" spans="2:42" ht="15" customHeight="1" x14ac:dyDescent="0.25">
      <c r="B490" s="253"/>
      <c r="C490" s="253"/>
      <c r="H490" s="253" t="s">
        <v>734</v>
      </c>
      <c r="I490" s="253"/>
      <c r="J490" s="253"/>
      <c r="K490" s="253"/>
      <c r="L490" s="253"/>
      <c r="M490" s="253"/>
      <c r="N490" s="253"/>
      <c r="O490" s="253"/>
      <c r="P490" s="253" t="s">
        <v>2091</v>
      </c>
      <c r="Q490" s="253"/>
      <c r="R490" s="253"/>
      <c r="S490" s="253"/>
      <c r="T490" s="253"/>
      <c r="U490" s="253"/>
      <c r="V490" s="253"/>
      <c r="W490" s="253"/>
      <c r="AI490" s="253"/>
      <c r="AJ490" s="253"/>
      <c r="AK490" s="253"/>
      <c r="AL490" s="253"/>
      <c r="AM490" s="253"/>
      <c r="AN490" s="253"/>
      <c r="AO490" s="253"/>
      <c r="AP490" s="253"/>
    </row>
    <row r="491" spans="2:42" ht="15" customHeight="1" x14ac:dyDescent="0.25">
      <c r="B491" s="253"/>
      <c r="C491" s="253"/>
      <c r="H491" s="253" t="s">
        <v>735</v>
      </c>
      <c r="I491" s="253"/>
      <c r="J491" s="253"/>
      <c r="K491" s="253"/>
      <c r="L491" s="253"/>
      <c r="M491" s="253"/>
      <c r="N491" s="253"/>
      <c r="O491" s="253"/>
      <c r="P491" s="253" t="s">
        <v>2094</v>
      </c>
      <c r="Q491" s="253"/>
      <c r="R491" s="253"/>
      <c r="S491" s="253"/>
      <c r="T491" s="253"/>
      <c r="U491" s="253"/>
      <c r="V491" s="253"/>
      <c r="W491" s="253"/>
      <c r="AI491" s="253"/>
      <c r="AJ491" s="253"/>
      <c r="AK491" s="253"/>
      <c r="AL491" s="253"/>
      <c r="AM491" s="253"/>
      <c r="AN491" s="253"/>
      <c r="AO491" s="253"/>
      <c r="AP491" s="253"/>
    </row>
    <row r="492" spans="2:42" ht="15" customHeight="1" x14ac:dyDescent="0.25">
      <c r="B492" s="253"/>
      <c r="C492" s="253"/>
      <c r="H492" s="253" t="s">
        <v>736</v>
      </c>
      <c r="I492" s="253"/>
      <c r="J492" s="253"/>
      <c r="K492" s="253"/>
      <c r="L492" s="253"/>
      <c r="M492" s="253"/>
      <c r="N492" s="253"/>
      <c r="O492" s="253"/>
      <c r="P492" s="253" t="s">
        <v>2090</v>
      </c>
      <c r="Q492" s="253"/>
      <c r="R492" s="253"/>
      <c r="S492" s="253"/>
      <c r="T492" s="253"/>
      <c r="U492" s="253"/>
      <c r="V492" s="253"/>
      <c r="W492" s="253"/>
      <c r="AI492" s="253"/>
      <c r="AJ492" s="253"/>
      <c r="AK492" s="253"/>
      <c r="AL492" s="253"/>
      <c r="AM492" s="253"/>
      <c r="AN492" s="253"/>
      <c r="AO492" s="253"/>
      <c r="AP492" s="253"/>
    </row>
    <row r="493" spans="2:42" ht="15" customHeight="1" x14ac:dyDescent="0.25">
      <c r="B493" s="253"/>
      <c r="C493" s="253"/>
      <c r="H493" s="253" t="s">
        <v>737</v>
      </c>
      <c r="I493" s="253"/>
      <c r="J493" s="253"/>
      <c r="K493" s="253"/>
      <c r="L493" s="253"/>
      <c r="M493" s="253"/>
      <c r="N493" s="253"/>
      <c r="O493" s="253"/>
      <c r="P493" s="253" t="s">
        <v>2093</v>
      </c>
      <c r="Q493" s="253"/>
      <c r="R493" s="253"/>
      <c r="S493" s="253"/>
      <c r="T493" s="253"/>
      <c r="U493" s="253"/>
      <c r="V493" s="253"/>
      <c r="W493" s="253"/>
      <c r="AI493" s="253"/>
      <c r="AJ493" s="253"/>
      <c r="AK493" s="253"/>
      <c r="AL493" s="253"/>
      <c r="AM493" s="253"/>
      <c r="AN493" s="253"/>
      <c r="AO493" s="253"/>
      <c r="AP493" s="253"/>
    </row>
    <row r="494" spans="2:42" ht="15" customHeight="1" x14ac:dyDescent="0.25">
      <c r="B494" s="253"/>
      <c r="C494" s="253"/>
      <c r="H494" s="253" t="s">
        <v>738</v>
      </c>
      <c r="I494" s="253"/>
      <c r="J494" s="253"/>
      <c r="K494" s="253"/>
      <c r="L494" s="253"/>
      <c r="M494" s="253"/>
      <c r="N494" s="253"/>
      <c r="O494" s="253"/>
      <c r="P494" s="253" t="s">
        <v>2088</v>
      </c>
      <c r="Q494" s="253"/>
      <c r="R494" s="253"/>
      <c r="S494" s="253"/>
      <c r="T494" s="253"/>
      <c r="U494" s="253"/>
      <c r="V494" s="253"/>
      <c r="W494" s="253"/>
      <c r="AI494" s="253"/>
      <c r="AJ494" s="253"/>
      <c r="AK494" s="253"/>
      <c r="AL494" s="253"/>
      <c r="AM494" s="253"/>
      <c r="AN494" s="253"/>
      <c r="AO494" s="253"/>
      <c r="AP494" s="253"/>
    </row>
    <row r="495" spans="2:42" ht="15" customHeight="1" x14ac:dyDescent="0.25">
      <c r="B495" s="253"/>
      <c r="C495" s="253"/>
      <c r="H495" s="253" t="s">
        <v>739</v>
      </c>
      <c r="I495" s="253"/>
      <c r="J495" s="253"/>
      <c r="K495" s="253"/>
      <c r="L495" s="253"/>
      <c r="M495" s="253"/>
      <c r="N495" s="253"/>
      <c r="O495" s="253"/>
      <c r="P495" s="253" t="s">
        <v>2094</v>
      </c>
      <c r="Q495" s="253"/>
      <c r="R495" s="253"/>
      <c r="S495" s="253"/>
      <c r="T495" s="253"/>
      <c r="U495" s="253"/>
      <c r="V495" s="253"/>
      <c r="W495" s="253"/>
      <c r="AI495" s="253"/>
      <c r="AJ495" s="253"/>
      <c r="AK495" s="253"/>
      <c r="AL495" s="253"/>
      <c r="AM495" s="253"/>
      <c r="AN495" s="253"/>
      <c r="AO495" s="253"/>
      <c r="AP495" s="253"/>
    </row>
    <row r="496" spans="2:42" ht="15" customHeight="1" x14ac:dyDescent="0.25">
      <c r="B496" s="253"/>
      <c r="C496" s="253"/>
      <c r="H496" s="253" t="s">
        <v>740</v>
      </c>
      <c r="I496" s="253"/>
      <c r="J496" s="253"/>
      <c r="K496" s="253"/>
      <c r="L496" s="253"/>
      <c r="M496" s="253"/>
      <c r="N496" s="253"/>
      <c r="O496" s="253"/>
      <c r="P496" s="253" t="s">
        <v>2089</v>
      </c>
      <c r="Q496" s="253"/>
      <c r="R496" s="253"/>
      <c r="S496" s="253"/>
      <c r="T496" s="253"/>
      <c r="U496" s="253"/>
      <c r="V496" s="253"/>
      <c r="W496" s="253"/>
      <c r="AI496" s="253"/>
      <c r="AJ496" s="253"/>
      <c r="AK496" s="253"/>
      <c r="AL496" s="253"/>
      <c r="AM496" s="253"/>
      <c r="AN496" s="253"/>
      <c r="AO496" s="253"/>
      <c r="AP496" s="253"/>
    </row>
    <row r="497" spans="2:42" ht="15" customHeight="1" x14ac:dyDescent="0.25">
      <c r="B497" s="253"/>
      <c r="C497" s="253"/>
      <c r="H497" s="253" t="s">
        <v>741</v>
      </c>
      <c r="I497" s="253"/>
      <c r="J497" s="253"/>
      <c r="K497" s="253"/>
      <c r="L497" s="253"/>
      <c r="M497" s="253"/>
      <c r="N497" s="253"/>
      <c r="O497" s="253"/>
      <c r="P497" s="253" t="s">
        <v>2087</v>
      </c>
      <c r="Q497" s="253"/>
      <c r="R497" s="253"/>
      <c r="S497" s="253"/>
      <c r="T497" s="253"/>
      <c r="U497" s="253"/>
      <c r="V497" s="253"/>
      <c r="W497" s="253"/>
      <c r="AI497" s="253"/>
      <c r="AJ497" s="253"/>
      <c r="AK497" s="253"/>
      <c r="AL497" s="253"/>
      <c r="AM497" s="253"/>
      <c r="AN497" s="253"/>
      <c r="AO497" s="253"/>
      <c r="AP497" s="253"/>
    </row>
    <row r="498" spans="2:42" ht="15" customHeight="1" x14ac:dyDescent="0.25">
      <c r="B498" s="253"/>
      <c r="C498" s="253"/>
      <c r="H498" s="253" t="s">
        <v>742</v>
      </c>
      <c r="I498" s="253"/>
      <c r="J498" s="253"/>
      <c r="K498" s="253"/>
      <c r="L498" s="253"/>
      <c r="M498" s="253"/>
      <c r="N498" s="253"/>
      <c r="O498" s="253"/>
      <c r="P498" s="253" t="s">
        <v>2093</v>
      </c>
      <c r="Q498" s="253"/>
      <c r="R498" s="253"/>
      <c r="S498" s="253"/>
      <c r="T498" s="253"/>
      <c r="U498" s="253"/>
      <c r="V498" s="253"/>
      <c r="W498" s="253"/>
      <c r="AI498" s="253"/>
      <c r="AJ498" s="253"/>
      <c r="AK498" s="253"/>
      <c r="AL498" s="253"/>
      <c r="AM498" s="253"/>
      <c r="AN498" s="253"/>
      <c r="AO498" s="253"/>
      <c r="AP498" s="253"/>
    </row>
    <row r="499" spans="2:42" ht="15" customHeight="1" x14ac:dyDescent="0.25">
      <c r="B499" s="253"/>
      <c r="C499" s="253"/>
      <c r="H499" s="253" t="s">
        <v>279</v>
      </c>
      <c r="I499" s="253"/>
      <c r="J499" s="253"/>
      <c r="K499" s="253"/>
      <c r="L499" s="253"/>
      <c r="M499" s="253"/>
      <c r="N499" s="253"/>
      <c r="O499" s="253"/>
      <c r="P499" s="253" t="s">
        <v>2092</v>
      </c>
      <c r="Q499" s="253"/>
      <c r="R499" s="253"/>
      <c r="S499" s="253"/>
      <c r="T499" s="253"/>
      <c r="U499" s="253"/>
      <c r="V499" s="253"/>
      <c r="W499" s="253"/>
      <c r="AI499" s="253"/>
      <c r="AJ499" s="253"/>
      <c r="AK499" s="253"/>
      <c r="AL499" s="253"/>
      <c r="AM499" s="253"/>
      <c r="AN499" s="253"/>
      <c r="AO499" s="253"/>
      <c r="AP499" s="253"/>
    </row>
    <row r="500" spans="2:42" ht="15" customHeight="1" x14ac:dyDescent="0.25">
      <c r="B500" s="253"/>
      <c r="C500" s="253"/>
      <c r="H500" s="253" t="s">
        <v>743</v>
      </c>
      <c r="I500" s="253"/>
      <c r="J500" s="253"/>
      <c r="K500" s="253"/>
      <c r="L500" s="253"/>
      <c r="M500" s="253"/>
      <c r="N500" s="253"/>
      <c r="O500" s="253"/>
      <c r="P500" s="253" t="s">
        <v>2089</v>
      </c>
      <c r="Q500" s="253"/>
      <c r="R500" s="253"/>
      <c r="S500" s="253"/>
      <c r="T500" s="253"/>
      <c r="U500" s="253"/>
      <c r="V500" s="253"/>
      <c r="W500" s="253"/>
      <c r="AI500" s="253"/>
      <c r="AJ500" s="253"/>
      <c r="AK500" s="253"/>
      <c r="AL500" s="253"/>
      <c r="AM500" s="253"/>
      <c r="AN500" s="253"/>
      <c r="AO500" s="253"/>
      <c r="AP500" s="253"/>
    </row>
    <row r="501" spans="2:42" ht="15" customHeight="1" x14ac:dyDescent="0.25">
      <c r="B501" s="253"/>
      <c r="C501" s="253"/>
      <c r="H501" s="253" t="s">
        <v>744</v>
      </c>
      <c r="I501" s="253"/>
      <c r="J501" s="253"/>
      <c r="K501" s="253"/>
      <c r="L501" s="253"/>
      <c r="M501" s="253"/>
      <c r="N501" s="253"/>
      <c r="O501" s="253"/>
      <c r="P501" s="253" t="s">
        <v>2091</v>
      </c>
      <c r="Q501" s="253"/>
      <c r="R501" s="253"/>
      <c r="S501" s="253"/>
      <c r="T501" s="253"/>
      <c r="U501" s="253"/>
      <c r="V501" s="253"/>
      <c r="W501" s="253"/>
      <c r="AI501" s="253"/>
      <c r="AJ501" s="253"/>
      <c r="AK501" s="253"/>
      <c r="AL501" s="253"/>
      <c r="AM501" s="253"/>
      <c r="AN501" s="253"/>
      <c r="AO501" s="253"/>
      <c r="AP501" s="253"/>
    </row>
    <row r="502" spans="2:42" ht="15" customHeight="1" x14ac:dyDescent="0.25">
      <c r="B502" s="253"/>
      <c r="C502" s="253"/>
      <c r="H502" s="253" t="s">
        <v>745</v>
      </c>
      <c r="I502" s="253"/>
      <c r="J502" s="253"/>
      <c r="K502" s="253"/>
      <c r="L502" s="253"/>
      <c r="M502" s="253"/>
      <c r="N502" s="253"/>
      <c r="O502" s="253"/>
      <c r="P502" s="253" t="s">
        <v>2089</v>
      </c>
      <c r="Q502" s="253"/>
      <c r="R502" s="253"/>
      <c r="S502" s="253"/>
      <c r="T502" s="253"/>
      <c r="U502" s="253"/>
      <c r="V502" s="253"/>
      <c r="W502" s="253"/>
      <c r="AI502" s="253"/>
      <c r="AJ502" s="253"/>
      <c r="AK502" s="253"/>
      <c r="AL502" s="253"/>
      <c r="AM502" s="253"/>
      <c r="AN502" s="253"/>
      <c r="AO502" s="253"/>
      <c r="AP502" s="253"/>
    </row>
    <row r="503" spans="2:42" ht="15" customHeight="1" x14ac:dyDescent="0.25">
      <c r="B503" s="253"/>
      <c r="C503" s="253"/>
      <c r="H503" s="253" t="s">
        <v>746</v>
      </c>
      <c r="I503" s="253"/>
      <c r="J503" s="253"/>
      <c r="K503" s="253"/>
      <c r="L503" s="253"/>
      <c r="M503" s="253"/>
      <c r="N503" s="253"/>
      <c r="O503" s="253"/>
      <c r="P503" s="253" t="s">
        <v>2089</v>
      </c>
      <c r="Q503" s="253"/>
      <c r="R503" s="253"/>
      <c r="S503" s="253"/>
      <c r="T503" s="253"/>
      <c r="U503" s="253"/>
      <c r="V503" s="253"/>
      <c r="W503" s="253"/>
      <c r="AI503" s="253"/>
      <c r="AJ503" s="253"/>
      <c r="AK503" s="253"/>
      <c r="AL503" s="253"/>
      <c r="AM503" s="253"/>
      <c r="AN503" s="253"/>
      <c r="AO503" s="253"/>
      <c r="AP503" s="253"/>
    </row>
    <row r="504" spans="2:42" ht="15" customHeight="1" x14ac:dyDescent="0.25">
      <c r="B504" s="253"/>
      <c r="C504" s="253"/>
      <c r="H504" s="253" t="s">
        <v>747</v>
      </c>
      <c r="I504" s="253"/>
      <c r="J504" s="253"/>
      <c r="K504" s="253"/>
      <c r="L504" s="253"/>
      <c r="M504" s="253"/>
      <c r="N504" s="253"/>
      <c r="O504" s="253"/>
      <c r="P504" s="253" t="s">
        <v>2094</v>
      </c>
      <c r="Q504" s="253"/>
      <c r="R504" s="253"/>
      <c r="S504" s="253"/>
      <c r="T504" s="253"/>
      <c r="U504" s="253"/>
      <c r="V504" s="253"/>
      <c r="W504" s="253"/>
      <c r="AI504" s="253"/>
      <c r="AJ504" s="253"/>
      <c r="AK504" s="253"/>
      <c r="AL504" s="253"/>
      <c r="AM504" s="253"/>
      <c r="AN504" s="253"/>
      <c r="AO504" s="253"/>
      <c r="AP504" s="253"/>
    </row>
    <row r="505" spans="2:42" ht="15" customHeight="1" x14ac:dyDescent="0.25">
      <c r="B505" s="253"/>
      <c r="C505" s="253"/>
      <c r="H505" s="253" t="s">
        <v>748</v>
      </c>
      <c r="I505" s="253"/>
      <c r="J505" s="253"/>
      <c r="K505" s="253"/>
      <c r="L505" s="253"/>
      <c r="M505" s="253"/>
      <c r="N505" s="253"/>
      <c r="O505" s="253"/>
      <c r="P505" s="253" t="s">
        <v>2091</v>
      </c>
      <c r="Q505" s="253"/>
      <c r="R505" s="253"/>
      <c r="S505" s="253"/>
      <c r="T505" s="253"/>
      <c r="U505" s="253"/>
      <c r="V505" s="253"/>
      <c r="W505" s="253"/>
      <c r="AI505" s="253"/>
      <c r="AJ505" s="253"/>
      <c r="AK505" s="253"/>
      <c r="AL505" s="253"/>
      <c r="AM505" s="253"/>
      <c r="AN505" s="253"/>
      <c r="AO505" s="253"/>
      <c r="AP505" s="253"/>
    </row>
    <row r="506" spans="2:42" ht="15" customHeight="1" x14ac:dyDescent="0.25">
      <c r="B506" s="253"/>
      <c r="C506" s="253"/>
      <c r="H506" s="253" t="s">
        <v>749</v>
      </c>
      <c r="I506" s="253"/>
      <c r="J506" s="253"/>
      <c r="K506" s="253"/>
      <c r="L506" s="253"/>
      <c r="M506" s="253"/>
      <c r="N506" s="253"/>
      <c r="O506" s="253"/>
      <c r="P506" s="253" t="s">
        <v>2088</v>
      </c>
      <c r="Q506" s="253"/>
      <c r="R506" s="253"/>
      <c r="S506" s="253"/>
      <c r="T506" s="253"/>
      <c r="U506" s="253"/>
      <c r="V506" s="253"/>
      <c r="W506" s="253"/>
      <c r="AI506" s="253"/>
      <c r="AJ506" s="253"/>
      <c r="AK506" s="253"/>
      <c r="AL506" s="253"/>
      <c r="AM506" s="253"/>
      <c r="AN506" s="253"/>
      <c r="AO506" s="253"/>
      <c r="AP506" s="253"/>
    </row>
    <row r="507" spans="2:42" ht="15" customHeight="1" x14ac:dyDescent="0.25">
      <c r="B507" s="253"/>
      <c r="C507" s="253"/>
      <c r="H507" s="253" t="s">
        <v>750</v>
      </c>
      <c r="I507" s="253"/>
      <c r="J507" s="253"/>
      <c r="K507" s="253"/>
      <c r="L507" s="253"/>
      <c r="M507" s="253"/>
      <c r="N507" s="253"/>
      <c r="O507" s="253"/>
      <c r="P507" s="253" t="s">
        <v>720</v>
      </c>
      <c r="Q507" s="253"/>
      <c r="R507" s="253"/>
      <c r="S507" s="253"/>
      <c r="T507" s="253"/>
      <c r="U507" s="253"/>
      <c r="V507" s="253"/>
      <c r="W507" s="253"/>
      <c r="AI507" s="253"/>
      <c r="AJ507" s="253"/>
      <c r="AK507" s="253"/>
      <c r="AL507" s="253"/>
      <c r="AM507" s="253"/>
      <c r="AN507" s="253"/>
      <c r="AO507" s="253"/>
      <c r="AP507" s="253"/>
    </row>
    <row r="508" spans="2:42" ht="15" customHeight="1" x14ac:dyDescent="0.25">
      <c r="B508" s="253"/>
      <c r="C508" s="253"/>
      <c r="H508" s="253" t="s">
        <v>751</v>
      </c>
      <c r="I508" s="253"/>
      <c r="J508" s="253"/>
      <c r="K508" s="253"/>
      <c r="L508" s="253"/>
      <c r="M508" s="253"/>
      <c r="N508" s="253"/>
      <c r="O508" s="253"/>
      <c r="P508" s="253" t="s">
        <v>2089</v>
      </c>
      <c r="Q508" s="253"/>
      <c r="R508" s="253"/>
      <c r="S508" s="253"/>
      <c r="T508" s="253"/>
      <c r="U508" s="253"/>
      <c r="V508" s="253"/>
      <c r="W508" s="253"/>
      <c r="AI508" s="253"/>
      <c r="AJ508" s="253"/>
      <c r="AK508" s="253"/>
      <c r="AL508" s="253"/>
      <c r="AM508" s="253"/>
      <c r="AN508" s="253"/>
      <c r="AO508" s="253"/>
      <c r="AP508" s="253"/>
    </row>
    <row r="509" spans="2:42" ht="15" customHeight="1" x14ac:dyDescent="0.25">
      <c r="B509" s="253"/>
      <c r="C509" s="253"/>
      <c r="H509" s="253" t="s">
        <v>752</v>
      </c>
      <c r="I509" s="253"/>
      <c r="J509" s="253"/>
      <c r="K509" s="253"/>
      <c r="L509" s="253"/>
      <c r="M509" s="253"/>
      <c r="N509" s="253"/>
      <c r="O509" s="253"/>
      <c r="P509" s="253" t="s">
        <v>2091</v>
      </c>
      <c r="Q509" s="253"/>
      <c r="R509" s="253"/>
      <c r="S509" s="253"/>
      <c r="T509" s="253"/>
      <c r="U509" s="253"/>
      <c r="V509" s="253"/>
      <c r="W509" s="253"/>
      <c r="AI509" s="253"/>
      <c r="AJ509" s="253"/>
      <c r="AK509" s="253"/>
      <c r="AL509" s="253"/>
      <c r="AM509" s="253"/>
      <c r="AN509" s="253"/>
      <c r="AO509" s="253"/>
      <c r="AP509" s="253"/>
    </row>
    <row r="510" spans="2:42" ht="15" customHeight="1" x14ac:dyDescent="0.25">
      <c r="B510" s="253"/>
      <c r="C510" s="253"/>
      <c r="H510" s="253" t="s">
        <v>753</v>
      </c>
      <c r="I510" s="253"/>
      <c r="J510" s="253"/>
      <c r="K510" s="253"/>
      <c r="L510" s="253"/>
      <c r="M510" s="253"/>
      <c r="N510" s="253"/>
      <c r="O510" s="253"/>
      <c r="P510" s="253" t="s">
        <v>2089</v>
      </c>
      <c r="Q510" s="253"/>
      <c r="R510" s="253"/>
      <c r="S510" s="253"/>
      <c r="T510" s="253"/>
      <c r="U510" s="253"/>
      <c r="V510" s="253"/>
      <c r="W510" s="253"/>
      <c r="AI510" s="253"/>
      <c r="AJ510" s="253"/>
      <c r="AK510" s="253"/>
      <c r="AL510" s="253"/>
      <c r="AM510" s="253"/>
      <c r="AN510" s="253"/>
      <c r="AO510" s="253"/>
      <c r="AP510" s="253"/>
    </row>
    <row r="511" spans="2:42" ht="15" customHeight="1" x14ac:dyDescent="0.25">
      <c r="B511" s="253"/>
      <c r="C511" s="253"/>
      <c r="H511" s="253" t="s">
        <v>754</v>
      </c>
      <c r="I511" s="253"/>
      <c r="J511" s="253"/>
      <c r="K511" s="253"/>
      <c r="L511" s="253"/>
      <c r="M511" s="253"/>
      <c r="N511" s="253"/>
      <c r="O511" s="253"/>
      <c r="P511" s="253" t="s">
        <v>2087</v>
      </c>
      <c r="Q511" s="253"/>
      <c r="R511" s="253"/>
      <c r="S511" s="253"/>
      <c r="T511" s="253"/>
      <c r="U511" s="253"/>
      <c r="V511" s="253"/>
      <c r="W511" s="253"/>
      <c r="AI511" s="253"/>
      <c r="AJ511" s="253"/>
      <c r="AK511" s="253"/>
      <c r="AL511" s="253"/>
      <c r="AM511" s="253"/>
      <c r="AN511" s="253"/>
      <c r="AO511" s="253"/>
      <c r="AP511" s="253"/>
    </row>
    <row r="512" spans="2:42" ht="15" customHeight="1" x14ac:dyDescent="0.25">
      <c r="B512" s="253"/>
      <c r="C512" s="253"/>
      <c r="H512" s="253" t="s">
        <v>755</v>
      </c>
      <c r="I512" s="253"/>
      <c r="J512" s="253"/>
      <c r="K512" s="253"/>
      <c r="L512" s="253"/>
      <c r="M512" s="253"/>
      <c r="N512" s="253"/>
      <c r="O512" s="253"/>
      <c r="P512" s="253" t="s">
        <v>2094</v>
      </c>
      <c r="Q512" s="253"/>
      <c r="R512" s="253"/>
      <c r="S512" s="253"/>
      <c r="T512" s="253"/>
      <c r="U512" s="253"/>
      <c r="V512" s="253"/>
      <c r="W512" s="253"/>
      <c r="AI512" s="253"/>
      <c r="AJ512" s="253"/>
      <c r="AK512" s="253"/>
      <c r="AL512" s="253"/>
      <c r="AM512" s="253"/>
      <c r="AN512" s="253"/>
      <c r="AO512" s="253"/>
      <c r="AP512" s="253"/>
    </row>
    <row r="513" spans="2:42" ht="15" customHeight="1" x14ac:dyDescent="0.25">
      <c r="B513" s="253"/>
      <c r="C513" s="253"/>
      <c r="H513" s="253" t="s">
        <v>756</v>
      </c>
      <c r="I513" s="253"/>
      <c r="J513" s="253"/>
      <c r="K513" s="253"/>
      <c r="L513" s="253"/>
      <c r="M513" s="253"/>
      <c r="N513" s="253"/>
      <c r="O513" s="253"/>
      <c r="P513" s="253" t="s">
        <v>2089</v>
      </c>
      <c r="Q513" s="253"/>
      <c r="R513" s="253"/>
      <c r="S513" s="253"/>
      <c r="T513" s="253"/>
      <c r="U513" s="253"/>
      <c r="V513" s="253"/>
      <c r="W513" s="253"/>
      <c r="AI513" s="253"/>
      <c r="AJ513" s="253"/>
      <c r="AK513" s="253"/>
      <c r="AL513" s="253"/>
      <c r="AM513" s="253"/>
      <c r="AN513" s="253"/>
      <c r="AO513" s="253"/>
      <c r="AP513" s="253"/>
    </row>
    <row r="514" spans="2:42" ht="15" customHeight="1" x14ac:dyDescent="0.25">
      <c r="B514" s="253"/>
      <c r="C514" s="253"/>
      <c r="H514" s="253" t="s">
        <v>757</v>
      </c>
      <c r="I514" s="253"/>
      <c r="J514" s="253"/>
      <c r="K514" s="253"/>
      <c r="L514" s="253"/>
      <c r="M514" s="253"/>
      <c r="N514" s="253"/>
      <c r="O514" s="253"/>
      <c r="P514" s="253" t="s">
        <v>2094</v>
      </c>
      <c r="Q514" s="253"/>
      <c r="R514" s="253"/>
      <c r="S514" s="253"/>
      <c r="T514" s="253"/>
      <c r="U514" s="253"/>
      <c r="V514" s="253"/>
      <c r="W514" s="253"/>
      <c r="AI514" s="253"/>
      <c r="AJ514" s="253"/>
      <c r="AK514" s="253"/>
      <c r="AL514" s="253"/>
      <c r="AM514" s="253"/>
      <c r="AN514" s="253"/>
      <c r="AO514" s="253"/>
      <c r="AP514" s="253"/>
    </row>
    <row r="515" spans="2:42" ht="15" customHeight="1" x14ac:dyDescent="0.25">
      <c r="B515" s="253"/>
      <c r="C515" s="253"/>
      <c r="H515" s="253" t="s">
        <v>758</v>
      </c>
      <c r="I515" s="253"/>
      <c r="J515" s="253"/>
      <c r="K515" s="253"/>
      <c r="L515" s="253"/>
      <c r="M515" s="253"/>
      <c r="N515" s="253"/>
      <c r="O515" s="253"/>
      <c r="P515" s="253" t="s">
        <v>2091</v>
      </c>
      <c r="Q515" s="253"/>
      <c r="R515" s="253"/>
      <c r="S515" s="253"/>
      <c r="T515" s="253"/>
      <c r="U515" s="253"/>
      <c r="V515" s="253"/>
      <c r="W515" s="253"/>
      <c r="AI515" s="253"/>
      <c r="AJ515" s="253"/>
      <c r="AK515" s="253"/>
      <c r="AL515" s="253"/>
      <c r="AM515" s="253"/>
      <c r="AN515" s="253"/>
      <c r="AO515" s="253"/>
      <c r="AP515" s="253"/>
    </row>
    <row r="516" spans="2:42" ht="15" customHeight="1" x14ac:dyDescent="0.25">
      <c r="B516" s="253"/>
      <c r="C516" s="253"/>
      <c r="H516" s="253" t="s">
        <v>759</v>
      </c>
      <c r="I516" s="253"/>
      <c r="J516" s="253"/>
      <c r="K516" s="253"/>
      <c r="L516" s="253"/>
      <c r="M516" s="253"/>
      <c r="N516" s="253"/>
      <c r="O516" s="253"/>
      <c r="P516" s="253" t="s">
        <v>2088</v>
      </c>
      <c r="Q516" s="253"/>
      <c r="R516" s="253"/>
      <c r="S516" s="253"/>
      <c r="T516" s="253"/>
      <c r="U516" s="253"/>
      <c r="V516" s="253"/>
      <c r="W516" s="253"/>
      <c r="AI516" s="253"/>
      <c r="AJ516" s="253"/>
      <c r="AK516" s="253"/>
      <c r="AL516" s="253"/>
      <c r="AM516" s="253"/>
      <c r="AN516" s="253"/>
      <c r="AO516" s="253"/>
      <c r="AP516" s="253"/>
    </row>
    <row r="517" spans="2:42" ht="15" customHeight="1" x14ac:dyDescent="0.25">
      <c r="B517" s="253"/>
      <c r="C517" s="253"/>
      <c r="H517" s="253" t="s">
        <v>760</v>
      </c>
      <c r="I517" s="253"/>
      <c r="J517" s="253"/>
      <c r="K517" s="253"/>
      <c r="L517" s="253"/>
      <c r="M517" s="253"/>
      <c r="N517" s="253"/>
      <c r="O517" s="253"/>
      <c r="P517" s="253" t="s">
        <v>2090</v>
      </c>
      <c r="Q517" s="253"/>
      <c r="R517" s="253"/>
      <c r="S517" s="253"/>
      <c r="T517" s="253"/>
      <c r="U517" s="253"/>
      <c r="V517" s="253"/>
      <c r="W517" s="253"/>
      <c r="AI517" s="253"/>
      <c r="AJ517" s="253"/>
      <c r="AK517" s="253"/>
      <c r="AL517" s="253"/>
      <c r="AM517" s="253"/>
      <c r="AN517" s="253"/>
      <c r="AO517" s="253"/>
      <c r="AP517" s="253"/>
    </row>
    <row r="518" spans="2:42" ht="15" customHeight="1" x14ac:dyDescent="0.25">
      <c r="B518" s="253"/>
      <c r="C518" s="253"/>
      <c r="H518" s="253" t="s">
        <v>761</v>
      </c>
      <c r="I518" s="253"/>
      <c r="J518" s="253"/>
      <c r="K518" s="253"/>
      <c r="L518" s="253"/>
      <c r="M518" s="253"/>
      <c r="N518" s="253"/>
      <c r="O518" s="253"/>
      <c r="P518" s="253" t="s">
        <v>2091</v>
      </c>
      <c r="Q518" s="253"/>
      <c r="R518" s="253"/>
      <c r="S518" s="253"/>
      <c r="T518" s="253"/>
      <c r="U518" s="253"/>
      <c r="V518" s="253"/>
      <c r="W518" s="253"/>
      <c r="AI518" s="253"/>
      <c r="AJ518" s="253"/>
      <c r="AK518" s="253"/>
      <c r="AL518" s="253"/>
      <c r="AM518" s="253"/>
      <c r="AN518" s="253"/>
      <c r="AO518" s="253"/>
      <c r="AP518" s="253"/>
    </row>
    <row r="519" spans="2:42" ht="15" customHeight="1" x14ac:dyDescent="0.25">
      <c r="B519" s="253"/>
      <c r="C519" s="253"/>
      <c r="H519" s="253" t="s">
        <v>762</v>
      </c>
      <c r="I519" s="253"/>
      <c r="J519" s="253"/>
      <c r="K519" s="253"/>
      <c r="L519" s="253"/>
      <c r="M519" s="253"/>
      <c r="N519" s="253"/>
      <c r="O519" s="253"/>
      <c r="P519" s="253" t="s">
        <v>2091</v>
      </c>
      <c r="Q519" s="253"/>
      <c r="R519" s="253"/>
      <c r="S519" s="253"/>
      <c r="T519" s="253"/>
      <c r="U519" s="253"/>
      <c r="V519" s="253"/>
      <c r="W519" s="253"/>
      <c r="AI519" s="253"/>
      <c r="AJ519" s="253"/>
      <c r="AK519" s="253"/>
      <c r="AL519" s="253"/>
      <c r="AM519" s="253"/>
      <c r="AN519" s="253"/>
      <c r="AO519" s="253"/>
      <c r="AP519" s="253"/>
    </row>
    <row r="520" spans="2:42" ht="15" customHeight="1" x14ac:dyDescent="0.25">
      <c r="B520" s="253"/>
      <c r="C520" s="253"/>
      <c r="H520" s="253" t="s">
        <v>763</v>
      </c>
      <c r="I520" s="253"/>
      <c r="J520" s="253"/>
      <c r="K520" s="253"/>
      <c r="L520" s="253"/>
      <c r="M520" s="253"/>
      <c r="N520" s="253"/>
      <c r="O520" s="253"/>
      <c r="P520" s="253" t="s">
        <v>2090</v>
      </c>
      <c r="Q520" s="253"/>
      <c r="R520" s="253"/>
      <c r="S520" s="253"/>
      <c r="T520" s="253"/>
      <c r="U520" s="253"/>
      <c r="V520" s="253"/>
      <c r="W520" s="253"/>
      <c r="AI520" s="253"/>
      <c r="AJ520" s="253"/>
      <c r="AK520" s="253"/>
      <c r="AL520" s="253"/>
      <c r="AM520" s="253"/>
      <c r="AN520" s="253"/>
      <c r="AO520" s="253"/>
      <c r="AP520" s="253"/>
    </row>
    <row r="521" spans="2:42" ht="15" customHeight="1" x14ac:dyDescent="0.25">
      <c r="B521" s="253"/>
      <c r="C521" s="253"/>
      <c r="H521" s="253" t="s">
        <v>764</v>
      </c>
      <c r="I521" s="253"/>
      <c r="J521" s="253"/>
      <c r="K521" s="253"/>
      <c r="L521" s="253"/>
      <c r="M521" s="253"/>
      <c r="N521" s="253"/>
      <c r="O521" s="253"/>
      <c r="P521" s="253" t="s">
        <v>2094</v>
      </c>
      <c r="Q521" s="253"/>
      <c r="R521" s="253"/>
      <c r="S521" s="253"/>
      <c r="T521" s="253"/>
      <c r="U521" s="253"/>
      <c r="V521" s="253"/>
      <c r="W521" s="253"/>
      <c r="AI521" s="253"/>
      <c r="AJ521" s="253"/>
      <c r="AK521" s="253"/>
      <c r="AL521" s="253"/>
      <c r="AM521" s="253"/>
      <c r="AN521" s="253"/>
      <c r="AO521" s="253"/>
      <c r="AP521" s="253"/>
    </row>
    <row r="522" spans="2:42" ht="15" customHeight="1" x14ac:dyDescent="0.25">
      <c r="B522" s="253"/>
      <c r="C522" s="253"/>
      <c r="H522" s="253" t="s">
        <v>765</v>
      </c>
      <c r="I522" s="253"/>
      <c r="J522" s="253"/>
      <c r="K522" s="253"/>
      <c r="L522" s="253"/>
      <c r="M522" s="253"/>
      <c r="N522" s="253"/>
      <c r="O522" s="253"/>
      <c r="P522" s="253" t="s">
        <v>2094</v>
      </c>
      <c r="Q522" s="253"/>
      <c r="R522" s="253"/>
      <c r="S522" s="253"/>
      <c r="T522" s="253"/>
      <c r="U522" s="253"/>
      <c r="V522" s="253"/>
      <c r="W522" s="253"/>
      <c r="AI522" s="253"/>
      <c r="AJ522" s="253"/>
      <c r="AK522" s="253"/>
      <c r="AL522" s="253"/>
      <c r="AM522" s="253"/>
      <c r="AN522" s="253"/>
      <c r="AO522" s="253"/>
      <c r="AP522" s="253"/>
    </row>
    <row r="523" spans="2:42" ht="15" customHeight="1" x14ac:dyDescent="0.25">
      <c r="B523" s="253"/>
      <c r="C523" s="253"/>
      <c r="H523" s="253" t="s">
        <v>766</v>
      </c>
      <c r="I523" s="253"/>
      <c r="J523" s="253"/>
      <c r="K523" s="253"/>
      <c r="L523" s="253"/>
      <c r="M523" s="253"/>
      <c r="N523" s="253"/>
      <c r="O523" s="253"/>
      <c r="P523" s="253" t="s">
        <v>2089</v>
      </c>
      <c r="Q523" s="253"/>
      <c r="R523" s="253"/>
      <c r="S523" s="253"/>
      <c r="T523" s="253"/>
      <c r="U523" s="253"/>
      <c r="V523" s="253"/>
      <c r="W523" s="253"/>
      <c r="AI523" s="253"/>
      <c r="AJ523" s="253"/>
      <c r="AK523" s="253"/>
      <c r="AL523" s="253"/>
      <c r="AM523" s="253"/>
      <c r="AN523" s="253"/>
      <c r="AO523" s="253"/>
      <c r="AP523" s="253"/>
    </row>
    <row r="524" spans="2:42" ht="15" customHeight="1" x14ac:dyDescent="0.25">
      <c r="B524" s="253"/>
      <c r="C524" s="253"/>
      <c r="H524" s="253" t="s">
        <v>767</v>
      </c>
      <c r="I524" s="253"/>
      <c r="J524" s="253"/>
      <c r="K524" s="253"/>
      <c r="L524" s="253"/>
      <c r="M524" s="253"/>
      <c r="N524" s="253"/>
      <c r="O524" s="253"/>
      <c r="P524" s="253" t="s">
        <v>2089</v>
      </c>
      <c r="Q524" s="253"/>
      <c r="R524" s="253"/>
      <c r="S524" s="253"/>
      <c r="T524" s="253"/>
      <c r="U524" s="253"/>
      <c r="V524" s="253"/>
      <c r="W524" s="253"/>
      <c r="AI524" s="253"/>
      <c r="AJ524" s="253"/>
      <c r="AK524" s="253"/>
      <c r="AL524" s="253"/>
      <c r="AM524" s="253"/>
      <c r="AN524" s="253"/>
      <c r="AO524" s="253"/>
      <c r="AP524" s="253"/>
    </row>
    <row r="525" spans="2:42" ht="15" customHeight="1" x14ac:dyDescent="0.25">
      <c r="B525" s="253"/>
      <c r="C525" s="253"/>
      <c r="H525" s="253" t="s">
        <v>768</v>
      </c>
      <c r="I525" s="253"/>
      <c r="J525" s="253"/>
      <c r="K525" s="253"/>
      <c r="L525" s="253"/>
      <c r="M525" s="253"/>
      <c r="N525" s="253"/>
      <c r="O525" s="253"/>
      <c r="P525" s="253" t="s">
        <v>2090</v>
      </c>
      <c r="Q525" s="253"/>
      <c r="R525" s="253"/>
      <c r="S525" s="253"/>
      <c r="T525" s="253"/>
      <c r="U525" s="253"/>
      <c r="V525" s="253"/>
      <c r="W525" s="253"/>
      <c r="AI525" s="253"/>
      <c r="AJ525" s="253"/>
      <c r="AK525" s="253"/>
      <c r="AL525" s="253"/>
      <c r="AM525" s="253"/>
      <c r="AN525" s="253"/>
      <c r="AO525" s="253"/>
      <c r="AP525" s="253"/>
    </row>
    <row r="526" spans="2:42" ht="15" customHeight="1" x14ac:dyDescent="0.25">
      <c r="B526" s="253"/>
      <c r="C526" s="253"/>
      <c r="H526" s="253" t="s">
        <v>769</v>
      </c>
      <c r="I526" s="253"/>
      <c r="J526" s="253"/>
      <c r="K526" s="253"/>
      <c r="L526" s="253"/>
      <c r="M526" s="253"/>
      <c r="N526" s="253"/>
      <c r="O526" s="253"/>
      <c r="P526" s="253" t="s">
        <v>2089</v>
      </c>
      <c r="Q526" s="253"/>
      <c r="R526" s="253"/>
      <c r="S526" s="253"/>
      <c r="T526" s="253"/>
      <c r="U526" s="253"/>
      <c r="V526" s="253"/>
      <c r="W526" s="253"/>
      <c r="AI526" s="253"/>
      <c r="AJ526" s="253"/>
      <c r="AK526" s="253"/>
      <c r="AL526" s="253"/>
      <c r="AM526" s="253"/>
      <c r="AN526" s="253"/>
      <c r="AO526" s="253"/>
      <c r="AP526" s="253"/>
    </row>
    <row r="527" spans="2:42" ht="15" customHeight="1" x14ac:dyDescent="0.25">
      <c r="B527" s="253"/>
      <c r="C527" s="253"/>
      <c r="H527" s="253" t="s">
        <v>770</v>
      </c>
      <c r="I527" s="253"/>
      <c r="J527" s="253"/>
      <c r="K527" s="253"/>
      <c r="L527" s="253"/>
      <c r="M527" s="253"/>
      <c r="N527" s="253"/>
      <c r="O527" s="253"/>
      <c r="P527" s="253" t="s">
        <v>2088</v>
      </c>
      <c r="Q527" s="253"/>
      <c r="R527" s="253"/>
      <c r="S527" s="253"/>
      <c r="T527" s="253"/>
      <c r="U527" s="253"/>
      <c r="V527" s="253"/>
      <c r="W527" s="253"/>
      <c r="AI527" s="253"/>
      <c r="AJ527" s="253"/>
      <c r="AK527" s="253"/>
      <c r="AL527" s="253"/>
      <c r="AM527" s="253"/>
      <c r="AN527" s="253"/>
      <c r="AO527" s="253"/>
      <c r="AP527" s="253"/>
    </row>
    <row r="528" spans="2:42" ht="15" customHeight="1" x14ac:dyDescent="0.25">
      <c r="B528" s="253"/>
      <c r="C528" s="253"/>
      <c r="H528" s="253" t="s">
        <v>771</v>
      </c>
      <c r="I528" s="253"/>
      <c r="J528" s="253"/>
      <c r="K528" s="253"/>
      <c r="L528" s="253"/>
      <c r="M528" s="253"/>
      <c r="N528" s="253"/>
      <c r="O528" s="253"/>
      <c r="P528" s="253" t="s">
        <v>2091</v>
      </c>
      <c r="Q528" s="253"/>
      <c r="R528" s="253"/>
      <c r="S528" s="253"/>
      <c r="T528" s="253"/>
      <c r="U528" s="253"/>
      <c r="V528" s="253"/>
      <c r="W528" s="253"/>
      <c r="AI528" s="253"/>
      <c r="AJ528" s="253"/>
      <c r="AK528" s="253"/>
      <c r="AL528" s="253"/>
      <c r="AM528" s="253"/>
      <c r="AN528" s="253"/>
      <c r="AO528" s="253"/>
      <c r="AP528" s="253"/>
    </row>
    <row r="529" spans="2:42" ht="15" customHeight="1" x14ac:dyDescent="0.25">
      <c r="B529" s="253"/>
      <c r="C529" s="253"/>
      <c r="H529" s="253" t="s">
        <v>772</v>
      </c>
      <c r="I529" s="253"/>
      <c r="J529" s="253"/>
      <c r="K529" s="253"/>
      <c r="L529" s="253"/>
      <c r="M529" s="253"/>
      <c r="N529" s="253"/>
      <c r="O529" s="253"/>
      <c r="P529" s="253" t="s">
        <v>2092</v>
      </c>
      <c r="Q529" s="253"/>
      <c r="R529" s="253"/>
      <c r="S529" s="253"/>
      <c r="T529" s="253"/>
      <c r="U529" s="253"/>
      <c r="V529" s="253"/>
      <c r="W529" s="253"/>
      <c r="AI529" s="253"/>
      <c r="AJ529" s="253"/>
      <c r="AK529" s="253"/>
      <c r="AL529" s="253"/>
      <c r="AM529" s="253"/>
      <c r="AN529" s="253"/>
      <c r="AO529" s="253"/>
      <c r="AP529" s="253"/>
    </row>
    <row r="530" spans="2:42" ht="15" customHeight="1" x14ac:dyDescent="0.25">
      <c r="B530" s="253"/>
      <c r="C530" s="253"/>
      <c r="H530" s="253" t="s">
        <v>773</v>
      </c>
      <c r="I530" s="253"/>
      <c r="J530" s="253"/>
      <c r="K530" s="253"/>
      <c r="L530" s="253"/>
      <c r="M530" s="253"/>
      <c r="N530" s="253"/>
      <c r="O530" s="253"/>
      <c r="P530" s="253" t="s">
        <v>2090</v>
      </c>
      <c r="Q530" s="253"/>
      <c r="R530" s="253"/>
      <c r="S530" s="253"/>
      <c r="T530" s="253"/>
      <c r="U530" s="253"/>
      <c r="V530" s="253"/>
      <c r="W530" s="253"/>
      <c r="AI530" s="253"/>
      <c r="AJ530" s="253"/>
      <c r="AK530" s="253"/>
      <c r="AL530" s="253"/>
      <c r="AM530" s="253"/>
      <c r="AN530" s="253"/>
      <c r="AO530" s="253"/>
      <c r="AP530" s="253"/>
    </row>
    <row r="531" spans="2:42" ht="15" customHeight="1" x14ac:dyDescent="0.25">
      <c r="B531" s="253"/>
      <c r="C531" s="253"/>
      <c r="H531" s="253" t="s">
        <v>774</v>
      </c>
      <c r="I531" s="253"/>
      <c r="J531" s="253"/>
      <c r="K531" s="253"/>
      <c r="L531" s="253"/>
      <c r="M531" s="253"/>
      <c r="N531" s="253"/>
      <c r="O531" s="253"/>
      <c r="P531" s="253" t="s">
        <v>2092</v>
      </c>
      <c r="Q531" s="253"/>
      <c r="R531" s="253"/>
      <c r="S531" s="253"/>
      <c r="T531" s="253"/>
      <c r="U531" s="253"/>
      <c r="V531" s="253"/>
      <c r="W531" s="253"/>
      <c r="AI531" s="253"/>
      <c r="AJ531" s="253"/>
      <c r="AK531" s="253"/>
      <c r="AL531" s="253"/>
      <c r="AM531" s="253"/>
      <c r="AN531" s="253"/>
      <c r="AO531" s="253"/>
      <c r="AP531" s="253"/>
    </row>
    <row r="532" spans="2:42" ht="15" customHeight="1" x14ac:dyDescent="0.25">
      <c r="B532" s="253"/>
      <c r="C532" s="253"/>
      <c r="H532" s="253" t="s">
        <v>775</v>
      </c>
      <c r="I532" s="253"/>
      <c r="J532" s="253"/>
      <c r="K532" s="253"/>
      <c r="L532" s="253"/>
      <c r="M532" s="253"/>
      <c r="N532" s="253"/>
      <c r="O532" s="253"/>
      <c r="P532" s="253" t="s">
        <v>2089</v>
      </c>
      <c r="Q532" s="253"/>
      <c r="R532" s="253"/>
      <c r="S532" s="253"/>
      <c r="T532" s="253"/>
      <c r="U532" s="253"/>
      <c r="V532" s="253"/>
      <c r="W532" s="253"/>
      <c r="AI532" s="253"/>
      <c r="AJ532" s="253"/>
      <c r="AK532" s="253"/>
      <c r="AL532" s="253"/>
      <c r="AM532" s="253"/>
      <c r="AN532" s="253"/>
      <c r="AO532" s="253"/>
      <c r="AP532" s="253"/>
    </row>
    <row r="533" spans="2:42" ht="15" customHeight="1" x14ac:dyDescent="0.25">
      <c r="B533" s="253"/>
      <c r="C533" s="253"/>
      <c r="H533" s="253" t="s">
        <v>776</v>
      </c>
      <c r="I533" s="253"/>
      <c r="J533" s="253"/>
      <c r="K533" s="253"/>
      <c r="L533" s="253"/>
      <c r="M533" s="253"/>
      <c r="N533" s="253"/>
      <c r="O533" s="253"/>
      <c r="P533" s="253" t="s">
        <v>2090</v>
      </c>
      <c r="Q533" s="253"/>
      <c r="R533" s="253"/>
      <c r="S533" s="253"/>
      <c r="T533" s="253"/>
      <c r="U533" s="253"/>
      <c r="V533" s="253"/>
      <c r="W533" s="253"/>
      <c r="AI533" s="253"/>
      <c r="AJ533" s="253"/>
      <c r="AK533" s="253"/>
      <c r="AL533" s="253"/>
      <c r="AM533" s="253"/>
      <c r="AN533" s="253"/>
      <c r="AO533" s="253"/>
      <c r="AP533" s="253"/>
    </row>
    <row r="534" spans="2:42" ht="15" customHeight="1" x14ac:dyDescent="0.25">
      <c r="B534" s="253"/>
      <c r="C534" s="253"/>
      <c r="H534" s="253" t="s">
        <v>777</v>
      </c>
      <c r="I534" s="253"/>
      <c r="J534" s="253"/>
      <c r="K534" s="253"/>
      <c r="L534" s="253"/>
      <c r="M534" s="253"/>
      <c r="N534" s="253"/>
      <c r="O534" s="253"/>
      <c r="P534" s="253" t="s">
        <v>2091</v>
      </c>
      <c r="Q534" s="253"/>
      <c r="R534" s="253"/>
      <c r="S534" s="253"/>
      <c r="T534" s="253"/>
      <c r="U534" s="253"/>
      <c r="V534" s="253"/>
      <c r="W534" s="253"/>
      <c r="AI534" s="253"/>
      <c r="AJ534" s="253"/>
      <c r="AK534" s="253"/>
      <c r="AL534" s="253"/>
      <c r="AM534" s="253"/>
      <c r="AN534" s="253"/>
      <c r="AO534" s="253"/>
      <c r="AP534" s="253"/>
    </row>
    <row r="535" spans="2:42" ht="15" customHeight="1" x14ac:dyDescent="0.25">
      <c r="B535" s="253"/>
      <c r="C535" s="253"/>
      <c r="H535" s="253" t="s">
        <v>778</v>
      </c>
      <c r="I535" s="253"/>
      <c r="J535" s="253"/>
      <c r="K535" s="253"/>
      <c r="L535" s="253"/>
      <c r="M535" s="253"/>
      <c r="N535" s="253"/>
      <c r="O535" s="253"/>
      <c r="P535" s="253" t="s">
        <v>2088</v>
      </c>
      <c r="Q535" s="253"/>
      <c r="R535" s="253"/>
      <c r="S535" s="253"/>
      <c r="T535" s="253"/>
      <c r="U535" s="253"/>
      <c r="V535" s="253"/>
      <c r="W535" s="253"/>
      <c r="AI535" s="253"/>
      <c r="AJ535" s="253"/>
      <c r="AK535" s="253"/>
      <c r="AL535" s="253"/>
      <c r="AM535" s="253"/>
      <c r="AN535" s="253"/>
      <c r="AO535" s="253"/>
      <c r="AP535" s="253"/>
    </row>
    <row r="536" spans="2:42" ht="15" customHeight="1" x14ac:dyDescent="0.25">
      <c r="B536" s="253"/>
      <c r="C536" s="253"/>
      <c r="H536" s="253" t="s">
        <v>779</v>
      </c>
      <c r="I536" s="253"/>
      <c r="J536" s="253"/>
      <c r="K536" s="253"/>
      <c r="L536" s="253"/>
      <c r="M536" s="253"/>
      <c r="N536" s="253"/>
      <c r="O536" s="253"/>
      <c r="P536" s="253" t="s">
        <v>2089</v>
      </c>
      <c r="Q536" s="253"/>
      <c r="R536" s="253"/>
      <c r="S536" s="253"/>
      <c r="T536" s="253"/>
      <c r="U536" s="253"/>
      <c r="V536" s="253"/>
      <c r="W536" s="253"/>
      <c r="AI536" s="253"/>
      <c r="AJ536" s="253"/>
      <c r="AK536" s="253"/>
      <c r="AL536" s="253"/>
      <c r="AM536" s="253"/>
      <c r="AN536" s="253"/>
      <c r="AO536" s="253"/>
      <c r="AP536" s="253"/>
    </row>
    <row r="537" spans="2:42" ht="15" customHeight="1" x14ac:dyDescent="0.25">
      <c r="B537" s="253"/>
      <c r="C537" s="253"/>
      <c r="H537" s="253" t="s">
        <v>780</v>
      </c>
      <c r="I537" s="253"/>
      <c r="J537" s="253"/>
      <c r="K537" s="253"/>
      <c r="L537" s="253"/>
      <c r="M537" s="253"/>
      <c r="N537" s="253"/>
      <c r="O537" s="253"/>
      <c r="P537" s="253" t="s">
        <v>720</v>
      </c>
      <c r="Q537" s="253"/>
      <c r="R537" s="253"/>
      <c r="S537" s="253"/>
      <c r="T537" s="253"/>
      <c r="U537" s="253"/>
      <c r="V537" s="253"/>
      <c r="W537" s="253"/>
      <c r="AI537" s="253"/>
      <c r="AJ537" s="253"/>
      <c r="AK537" s="253"/>
      <c r="AL537" s="253"/>
      <c r="AM537" s="253"/>
      <c r="AN537" s="253"/>
      <c r="AO537" s="253"/>
      <c r="AP537" s="253"/>
    </row>
    <row r="538" spans="2:42" ht="15" customHeight="1" x14ac:dyDescent="0.25">
      <c r="B538" s="253"/>
      <c r="C538" s="253"/>
      <c r="H538" s="253" t="s">
        <v>781</v>
      </c>
      <c r="I538" s="253"/>
      <c r="J538" s="253"/>
      <c r="K538" s="253"/>
      <c r="L538" s="253"/>
      <c r="M538" s="253"/>
      <c r="N538" s="253"/>
      <c r="O538" s="253"/>
      <c r="P538" s="253" t="s">
        <v>2090</v>
      </c>
      <c r="Q538" s="253"/>
      <c r="R538" s="253"/>
      <c r="S538" s="253"/>
      <c r="T538" s="253"/>
      <c r="U538" s="253"/>
      <c r="V538" s="253"/>
      <c r="W538" s="253"/>
      <c r="AI538" s="253"/>
      <c r="AJ538" s="253"/>
      <c r="AK538" s="253"/>
      <c r="AL538" s="253"/>
      <c r="AM538" s="253"/>
      <c r="AN538" s="253"/>
      <c r="AO538" s="253"/>
      <c r="AP538" s="253"/>
    </row>
    <row r="539" spans="2:42" ht="15" customHeight="1" x14ac:dyDescent="0.25">
      <c r="B539" s="253"/>
      <c r="C539" s="253"/>
      <c r="H539" s="253" t="s">
        <v>782</v>
      </c>
      <c r="I539" s="253"/>
      <c r="J539" s="253"/>
      <c r="K539" s="253"/>
      <c r="L539" s="253"/>
      <c r="M539" s="253"/>
      <c r="N539" s="253"/>
      <c r="O539" s="253"/>
      <c r="P539" s="253" t="s">
        <v>2092</v>
      </c>
      <c r="Q539" s="253"/>
      <c r="R539" s="253"/>
      <c r="S539" s="253"/>
      <c r="T539" s="253"/>
      <c r="U539" s="253"/>
      <c r="V539" s="253"/>
      <c r="W539" s="253"/>
      <c r="AI539" s="253"/>
      <c r="AJ539" s="253"/>
      <c r="AK539" s="253"/>
      <c r="AL539" s="253"/>
      <c r="AM539" s="253"/>
      <c r="AN539" s="253"/>
      <c r="AO539" s="253"/>
      <c r="AP539" s="253"/>
    </row>
    <row r="540" spans="2:42" ht="15" customHeight="1" x14ac:dyDescent="0.25">
      <c r="B540" s="253"/>
      <c r="C540" s="253"/>
      <c r="H540" s="253" t="s">
        <v>783</v>
      </c>
      <c r="I540" s="253"/>
      <c r="J540" s="253"/>
      <c r="K540" s="253"/>
      <c r="L540" s="253"/>
      <c r="M540" s="253"/>
      <c r="N540" s="253"/>
      <c r="O540" s="253"/>
      <c r="P540" s="253" t="s">
        <v>2090</v>
      </c>
      <c r="Q540" s="253"/>
      <c r="R540" s="253"/>
      <c r="S540" s="253"/>
      <c r="T540" s="253"/>
      <c r="U540" s="253"/>
      <c r="V540" s="253"/>
      <c r="W540" s="253"/>
      <c r="AI540" s="253"/>
      <c r="AJ540" s="253"/>
      <c r="AK540" s="253"/>
      <c r="AL540" s="253"/>
      <c r="AM540" s="253"/>
      <c r="AN540" s="253"/>
      <c r="AO540" s="253"/>
      <c r="AP540" s="253"/>
    </row>
    <row r="541" spans="2:42" ht="15" customHeight="1" x14ac:dyDescent="0.25">
      <c r="B541" s="253"/>
      <c r="C541" s="253"/>
      <c r="H541" s="253" t="s">
        <v>784</v>
      </c>
      <c r="I541" s="253"/>
      <c r="J541" s="253"/>
      <c r="K541" s="253"/>
      <c r="L541" s="253"/>
      <c r="M541" s="253"/>
      <c r="N541" s="253"/>
      <c r="O541" s="253"/>
      <c r="P541" s="253" t="s">
        <v>2089</v>
      </c>
      <c r="Q541" s="253"/>
      <c r="R541" s="253"/>
      <c r="S541" s="253"/>
      <c r="T541" s="253"/>
      <c r="U541" s="253"/>
      <c r="V541" s="253"/>
      <c r="W541" s="253"/>
      <c r="AI541" s="253"/>
      <c r="AJ541" s="253"/>
      <c r="AK541" s="253"/>
      <c r="AL541" s="253"/>
      <c r="AM541" s="253"/>
      <c r="AN541" s="253"/>
      <c r="AO541" s="253"/>
      <c r="AP541" s="253"/>
    </row>
    <row r="542" spans="2:42" ht="15" customHeight="1" x14ac:dyDescent="0.25">
      <c r="B542" s="253"/>
      <c r="C542" s="253"/>
      <c r="H542" s="253" t="s">
        <v>785</v>
      </c>
      <c r="I542" s="253"/>
      <c r="J542" s="253"/>
      <c r="K542" s="253"/>
      <c r="L542" s="253"/>
      <c r="M542" s="253"/>
      <c r="N542" s="253"/>
      <c r="O542" s="253"/>
      <c r="P542" s="253" t="s">
        <v>2094</v>
      </c>
      <c r="Q542" s="253"/>
      <c r="R542" s="253"/>
      <c r="S542" s="253"/>
      <c r="T542" s="253"/>
      <c r="U542" s="253"/>
      <c r="V542" s="253"/>
      <c r="W542" s="253"/>
      <c r="AI542" s="253"/>
      <c r="AJ542" s="253"/>
      <c r="AK542" s="253"/>
      <c r="AL542" s="253"/>
      <c r="AM542" s="253"/>
      <c r="AN542" s="253"/>
      <c r="AO542" s="253"/>
      <c r="AP542" s="253"/>
    </row>
    <row r="543" spans="2:42" ht="15" customHeight="1" x14ac:dyDescent="0.25">
      <c r="B543" s="253"/>
      <c r="C543" s="253"/>
      <c r="H543" s="253" t="s">
        <v>786</v>
      </c>
      <c r="I543" s="253"/>
      <c r="J543" s="253"/>
      <c r="K543" s="253"/>
      <c r="L543" s="253"/>
      <c r="M543" s="253"/>
      <c r="N543" s="253"/>
      <c r="O543" s="253"/>
      <c r="P543" s="253" t="s">
        <v>2089</v>
      </c>
      <c r="Q543" s="253"/>
      <c r="R543" s="253"/>
      <c r="S543" s="253"/>
      <c r="T543" s="253"/>
      <c r="U543" s="253"/>
      <c r="V543" s="253"/>
      <c r="W543" s="253"/>
      <c r="AI543" s="253"/>
      <c r="AJ543" s="253"/>
      <c r="AK543" s="253"/>
      <c r="AL543" s="253"/>
      <c r="AM543" s="253"/>
      <c r="AN543" s="253"/>
      <c r="AO543" s="253"/>
      <c r="AP543" s="253"/>
    </row>
    <row r="544" spans="2:42" ht="15" customHeight="1" x14ac:dyDescent="0.25">
      <c r="B544" s="253"/>
      <c r="C544" s="253"/>
      <c r="H544" s="253" t="s">
        <v>787</v>
      </c>
      <c r="I544" s="253"/>
      <c r="J544" s="253"/>
      <c r="K544" s="253"/>
      <c r="L544" s="253"/>
      <c r="M544" s="253"/>
      <c r="N544" s="253"/>
      <c r="O544" s="253"/>
      <c r="P544" s="253" t="s">
        <v>2094</v>
      </c>
      <c r="Q544" s="253"/>
      <c r="R544" s="253"/>
      <c r="S544" s="253"/>
      <c r="T544" s="253"/>
      <c r="U544" s="253"/>
      <c r="V544" s="253"/>
      <c r="W544" s="253"/>
      <c r="AI544" s="253"/>
      <c r="AJ544" s="253"/>
      <c r="AK544" s="253"/>
      <c r="AL544" s="253"/>
      <c r="AM544" s="253"/>
      <c r="AN544" s="253"/>
      <c r="AO544" s="253"/>
      <c r="AP544" s="253"/>
    </row>
    <row r="545" spans="2:42" ht="15" customHeight="1" x14ac:dyDescent="0.25">
      <c r="B545" s="253"/>
      <c r="C545" s="253"/>
      <c r="H545" s="253" t="s">
        <v>282</v>
      </c>
      <c r="I545" s="253"/>
      <c r="J545" s="253"/>
      <c r="K545" s="253"/>
      <c r="L545" s="253"/>
      <c r="M545" s="253"/>
      <c r="N545" s="253"/>
      <c r="O545" s="253"/>
      <c r="P545" s="253" t="s">
        <v>2092</v>
      </c>
      <c r="Q545" s="253"/>
      <c r="R545" s="253"/>
      <c r="S545" s="253"/>
      <c r="T545" s="253"/>
      <c r="U545" s="253"/>
      <c r="V545" s="253"/>
      <c r="W545" s="253"/>
      <c r="AI545" s="253"/>
      <c r="AJ545" s="253"/>
      <c r="AK545" s="253"/>
      <c r="AL545" s="253"/>
      <c r="AM545" s="253"/>
      <c r="AN545" s="253"/>
      <c r="AO545" s="253"/>
      <c r="AP545" s="253"/>
    </row>
    <row r="546" spans="2:42" ht="15" customHeight="1" x14ac:dyDescent="0.25">
      <c r="B546" s="253"/>
      <c r="C546" s="253"/>
      <c r="H546" s="253" t="s">
        <v>788</v>
      </c>
      <c r="I546" s="253"/>
      <c r="J546" s="253"/>
      <c r="K546" s="253"/>
      <c r="L546" s="253"/>
      <c r="M546" s="253"/>
      <c r="N546" s="253"/>
      <c r="O546" s="253"/>
      <c r="P546" s="253" t="s">
        <v>2087</v>
      </c>
      <c r="Q546" s="253"/>
      <c r="R546" s="253"/>
      <c r="S546" s="253"/>
      <c r="T546" s="253"/>
      <c r="U546" s="253"/>
      <c r="V546" s="253"/>
      <c r="W546" s="253"/>
      <c r="AI546" s="253"/>
      <c r="AJ546" s="253"/>
      <c r="AK546" s="253"/>
      <c r="AL546" s="253"/>
      <c r="AM546" s="253"/>
      <c r="AN546" s="253"/>
      <c r="AO546" s="253"/>
      <c r="AP546" s="253"/>
    </row>
    <row r="547" spans="2:42" ht="15" customHeight="1" x14ac:dyDescent="0.25">
      <c r="B547" s="253"/>
      <c r="C547" s="253"/>
      <c r="H547" s="253" t="s">
        <v>789</v>
      </c>
      <c r="I547" s="253"/>
      <c r="J547" s="253"/>
      <c r="K547" s="253"/>
      <c r="L547" s="253"/>
      <c r="M547" s="253"/>
      <c r="N547" s="253"/>
      <c r="O547" s="253"/>
      <c r="P547" s="253" t="s">
        <v>2088</v>
      </c>
      <c r="Q547" s="253"/>
      <c r="R547" s="253"/>
      <c r="S547" s="253"/>
      <c r="T547" s="253"/>
      <c r="U547" s="253"/>
      <c r="V547" s="253"/>
      <c r="W547" s="253"/>
      <c r="AI547" s="253"/>
      <c r="AJ547" s="253"/>
      <c r="AK547" s="253"/>
      <c r="AL547" s="253"/>
      <c r="AM547" s="253"/>
      <c r="AN547" s="253"/>
      <c r="AO547" s="253"/>
      <c r="AP547" s="253"/>
    </row>
    <row r="548" spans="2:42" ht="15" customHeight="1" x14ac:dyDescent="0.25">
      <c r="B548" s="253"/>
      <c r="C548" s="253"/>
      <c r="H548" s="253" t="s">
        <v>790</v>
      </c>
      <c r="I548" s="253"/>
      <c r="J548" s="253"/>
      <c r="K548" s="253"/>
      <c r="L548" s="253"/>
      <c r="M548" s="253"/>
      <c r="N548" s="253"/>
      <c r="O548" s="253"/>
      <c r="P548" s="253" t="s">
        <v>720</v>
      </c>
      <c r="Q548" s="253"/>
      <c r="R548" s="253"/>
      <c r="S548" s="253"/>
      <c r="T548" s="253"/>
      <c r="U548" s="253"/>
      <c r="V548" s="253"/>
      <c r="W548" s="253"/>
      <c r="AI548" s="253"/>
      <c r="AJ548" s="253"/>
      <c r="AK548" s="253"/>
      <c r="AL548" s="253"/>
      <c r="AM548" s="253"/>
      <c r="AN548" s="253"/>
      <c r="AO548" s="253"/>
      <c r="AP548" s="253"/>
    </row>
    <row r="549" spans="2:42" ht="15" customHeight="1" x14ac:dyDescent="0.25">
      <c r="B549" s="253"/>
      <c r="C549" s="253"/>
      <c r="H549" s="253" t="s">
        <v>791</v>
      </c>
      <c r="I549" s="253"/>
      <c r="J549" s="253"/>
      <c r="K549" s="253"/>
      <c r="L549" s="253"/>
      <c r="M549" s="253"/>
      <c r="N549" s="253"/>
      <c r="O549" s="253"/>
      <c r="P549" s="253" t="s">
        <v>2090</v>
      </c>
      <c r="Q549" s="253"/>
      <c r="R549" s="253"/>
      <c r="S549" s="253"/>
      <c r="T549" s="253"/>
      <c r="U549" s="253"/>
      <c r="V549" s="253"/>
      <c r="W549" s="253"/>
      <c r="AI549" s="253"/>
      <c r="AJ549" s="253"/>
      <c r="AK549" s="253"/>
      <c r="AL549" s="253"/>
      <c r="AM549" s="253"/>
      <c r="AN549" s="253"/>
      <c r="AO549" s="253"/>
      <c r="AP549" s="253"/>
    </row>
    <row r="550" spans="2:42" ht="15" customHeight="1" x14ac:dyDescent="0.25">
      <c r="B550" s="253"/>
      <c r="C550" s="253"/>
      <c r="H550" s="253" t="s">
        <v>792</v>
      </c>
      <c r="I550" s="253"/>
      <c r="J550" s="253"/>
      <c r="K550" s="253"/>
      <c r="L550" s="253"/>
      <c r="M550" s="253"/>
      <c r="N550" s="253"/>
      <c r="O550" s="253"/>
      <c r="P550" s="253" t="s">
        <v>2089</v>
      </c>
      <c r="Q550" s="253"/>
      <c r="R550" s="253"/>
      <c r="S550" s="253"/>
      <c r="T550" s="253"/>
      <c r="U550" s="253"/>
      <c r="V550" s="253"/>
      <c r="W550" s="253"/>
      <c r="AI550" s="253"/>
      <c r="AJ550" s="253"/>
      <c r="AK550" s="253"/>
      <c r="AL550" s="253"/>
      <c r="AM550" s="253"/>
      <c r="AN550" s="253"/>
      <c r="AO550" s="253"/>
      <c r="AP550" s="253"/>
    </row>
    <row r="551" spans="2:42" ht="15" customHeight="1" x14ac:dyDescent="0.25">
      <c r="B551" s="253"/>
      <c r="C551" s="253"/>
      <c r="H551" s="253" t="s">
        <v>793</v>
      </c>
      <c r="I551" s="253"/>
      <c r="J551" s="253"/>
      <c r="K551" s="253"/>
      <c r="L551" s="253"/>
      <c r="M551" s="253"/>
      <c r="N551" s="253"/>
      <c r="O551" s="253"/>
      <c r="P551" s="253" t="s">
        <v>2090</v>
      </c>
      <c r="Q551" s="253"/>
      <c r="R551" s="253"/>
      <c r="S551" s="253"/>
      <c r="T551" s="253"/>
      <c r="U551" s="253"/>
      <c r="V551" s="253"/>
      <c r="W551" s="253"/>
      <c r="AI551" s="253"/>
      <c r="AJ551" s="253"/>
      <c r="AK551" s="253"/>
      <c r="AL551" s="253"/>
      <c r="AM551" s="253"/>
      <c r="AN551" s="253"/>
      <c r="AO551" s="253"/>
      <c r="AP551" s="253"/>
    </row>
    <row r="552" spans="2:42" ht="15" customHeight="1" x14ac:dyDescent="0.25">
      <c r="B552" s="253"/>
      <c r="C552" s="253"/>
      <c r="H552" s="253" t="s">
        <v>794</v>
      </c>
      <c r="I552" s="253"/>
      <c r="J552" s="253"/>
      <c r="K552" s="253"/>
      <c r="L552" s="253"/>
      <c r="M552" s="253"/>
      <c r="N552" s="253"/>
      <c r="O552" s="253"/>
      <c r="P552" s="253" t="s">
        <v>720</v>
      </c>
      <c r="Q552" s="253"/>
      <c r="R552" s="253"/>
      <c r="S552" s="253"/>
      <c r="T552" s="253"/>
      <c r="U552" s="253"/>
      <c r="V552" s="253"/>
      <c r="W552" s="253"/>
      <c r="AI552" s="253"/>
      <c r="AJ552" s="253"/>
      <c r="AK552" s="253"/>
      <c r="AL552" s="253"/>
      <c r="AM552" s="253"/>
      <c r="AN552" s="253"/>
      <c r="AO552" s="253"/>
      <c r="AP552" s="253"/>
    </row>
    <row r="553" spans="2:42" ht="15" customHeight="1" x14ac:dyDescent="0.25">
      <c r="B553" s="253"/>
      <c r="C553" s="253"/>
      <c r="H553" s="253" t="s">
        <v>795</v>
      </c>
      <c r="I553" s="253"/>
      <c r="J553" s="253"/>
      <c r="K553" s="253"/>
      <c r="L553" s="253"/>
      <c r="M553" s="253"/>
      <c r="N553" s="253"/>
      <c r="O553" s="253"/>
      <c r="P553" s="253" t="s">
        <v>2091</v>
      </c>
      <c r="Q553" s="253"/>
      <c r="R553" s="253"/>
      <c r="S553" s="253"/>
      <c r="T553" s="253"/>
      <c r="U553" s="253"/>
      <c r="V553" s="253"/>
      <c r="W553" s="253"/>
      <c r="AI553" s="253"/>
      <c r="AJ553" s="253"/>
      <c r="AK553" s="253"/>
      <c r="AL553" s="253"/>
      <c r="AM553" s="253"/>
      <c r="AN553" s="253"/>
      <c r="AO553" s="253"/>
      <c r="AP553" s="253"/>
    </row>
    <row r="554" spans="2:42" ht="15" customHeight="1" x14ac:dyDescent="0.25">
      <c r="B554" s="253"/>
      <c r="C554" s="253"/>
      <c r="H554" s="253" t="s">
        <v>796</v>
      </c>
      <c r="I554" s="253"/>
      <c r="J554" s="253"/>
      <c r="K554" s="253"/>
      <c r="L554" s="253"/>
      <c r="M554" s="253"/>
      <c r="N554" s="253"/>
      <c r="O554" s="253"/>
      <c r="P554" s="253" t="s">
        <v>2094</v>
      </c>
      <c r="Q554" s="253"/>
      <c r="R554" s="253"/>
      <c r="S554" s="253"/>
      <c r="T554" s="253"/>
      <c r="U554" s="253"/>
      <c r="V554" s="253"/>
      <c r="W554" s="253"/>
      <c r="AI554" s="253"/>
      <c r="AJ554" s="253"/>
      <c r="AK554" s="253"/>
      <c r="AL554" s="253"/>
      <c r="AM554" s="253"/>
      <c r="AN554" s="253"/>
      <c r="AO554" s="253"/>
      <c r="AP554" s="253"/>
    </row>
    <row r="555" spans="2:42" ht="15" customHeight="1" x14ac:dyDescent="0.25">
      <c r="B555" s="253"/>
      <c r="C555" s="253"/>
      <c r="H555" s="253" t="s">
        <v>797</v>
      </c>
      <c r="I555" s="253"/>
      <c r="J555" s="253"/>
      <c r="K555" s="253"/>
      <c r="L555" s="253"/>
      <c r="M555" s="253"/>
      <c r="N555" s="253"/>
      <c r="O555" s="253"/>
      <c r="P555" s="253" t="s">
        <v>2089</v>
      </c>
      <c r="Q555" s="253"/>
      <c r="R555" s="253"/>
      <c r="S555" s="253"/>
      <c r="T555" s="253"/>
      <c r="U555" s="253"/>
      <c r="V555" s="253"/>
      <c r="W555" s="253"/>
      <c r="AI555" s="253"/>
      <c r="AJ555" s="253"/>
      <c r="AK555" s="253"/>
      <c r="AL555" s="253"/>
      <c r="AM555" s="253"/>
      <c r="AN555" s="253"/>
      <c r="AO555" s="253"/>
      <c r="AP555" s="253"/>
    </row>
    <row r="556" spans="2:42" ht="15" customHeight="1" x14ac:dyDescent="0.25">
      <c r="B556" s="253"/>
      <c r="C556" s="253"/>
      <c r="H556" s="253" t="s">
        <v>798</v>
      </c>
      <c r="I556" s="253"/>
      <c r="J556" s="253"/>
      <c r="K556" s="253"/>
      <c r="L556" s="253"/>
      <c r="M556" s="253"/>
      <c r="N556" s="253"/>
      <c r="O556" s="253"/>
      <c r="P556" s="253" t="s">
        <v>2089</v>
      </c>
      <c r="Q556" s="253"/>
      <c r="R556" s="253"/>
      <c r="S556" s="253"/>
      <c r="T556" s="253"/>
      <c r="U556" s="253"/>
      <c r="V556" s="253"/>
      <c r="W556" s="253"/>
      <c r="AI556" s="253"/>
      <c r="AJ556" s="253"/>
      <c r="AK556" s="253"/>
      <c r="AL556" s="253"/>
      <c r="AM556" s="253"/>
      <c r="AN556" s="253"/>
      <c r="AO556" s="253"/>
      <c r="AP556" s="253"/>
    </row>
    <row r="557" spans="2:42" ht="15" customHeight="1" x14ac:dyDescent="0.25">
      <c r="B557" s="253"/>
      <c r="C557" s="253"/>
      <c r="H557" s="253" t="s">
        <v>799</v>
      </c>
      <c r="I557" s="253"/>
      <c r="J557" s="253"/>
      <c r="K557" s="253"/>
      <c r="L557" s="253"/>
      <c r="M557" s="253"/>
      <c r="N557" s="253"/>
      <c r="O557" s="253"/>
      <c r="P557" s="253" t="s">
        <v>2094</v>
      </c>
      <c r="Q557" s="253"/>
      <c r="R557" s="253"/>
      <c r="S557" s="253"/>
      <c r="T557" s="253"/>
      <c r="U557" s="253"/>
      <c r="V557" s="253"/>
      <c r="W557" s="253"/>
      <c r="AI557" s="253"/>
      <c r="AJ557" s="253"/>
      <c r="AK557" s="253"/>
      <c r="AL557" s="253"/>
      <c r="AM557" s="253"/>
      <c r="AN557" s="253"/>
      <c r="AO557" s="253"/>
      <c r="AP557" s="253"/>
    </row>
    <row r="558" spans="2:42" ht="15" customHeight="1" x14ac:dyDescent="0.25">
      <c r="B558" s="253"/>
      <c r="C558" s="253"/>
      <c r="H558" s="253" t="s">
        <v>800</v>
      </c>
      <c r="I558" s="253"/>
      <c r="J558" s="253"/>
      <c r="K558" s="253"/>
      <c r="L558" s="253"/>
      <c r="M558" s="253"/>
      <c r="N558" s="253"/>
      <c r="O558" s="253"/>
      <c r="P558" s="253" t="s">
        <v>2092</v>
      </c>
      <c r="Q558" s="253"/>
      <c r="R558" s="253"/>
      <c r="S558" s="253"/>
      <c r="T558" s="253"/>
      <c r="U558" s="253"/>
      <c r="V558" s="253"/>
      <c r="W558" s="253"/>
      <c r="AI558" s="253"/>
      <c r="AJ558" s="253"/>
      <c r="AK558" s="253"/>
      <c r="AL558" s="253"/>
      <c r="AM558" s="253"/>
      <c r="AN558" s="253"/>
      <c r="AO558" s="253"/>
      <c r="AP558" s="253"/>
    </row>
    <row r="559" spans="2:42" ht="15" customHeight="1" x14ac:dyDescent="0.25">
      <c r="B559" s="253"/>
      <c r="C559" s="253"/>
      <c r="H559" s="253" t="s">
        <v>801</v>
      </c>
      <c r="I559" s="253"/>
      <c r="J559" s="253"/>
      <c r="K559" s="253"/>
      <c r="L559" s="253"/>
      <c r="M559" s="253"/>
      <c r="N559" s="253"/>
      <c r="O559" s="253"/>
      <c r="P559" s="253" t="s">
        <v>2088</v>
      </c>
      <c r="Q559" s="253"/>
      <c r="R559" s="253"/>
      <c r="S559" s="253"/>
      <c r="T559" s="253"/>
      <c r="U559" s="253"/>
      <c r="V559" s="253"/>
      <c r="W559" s="253"/>
      <c r="AI559" s="253"/>
      <c r="AJ559" s="253"/>
      <c r="AK559" s="253"/>
      <c r="AL559" s="253"/>
      <c r="AM559" s="253"/>
      <c r="AN559" s="253"/>
      <c r="AO559" s="253"/>
      <c r="AP559" s="253"/>
    </row>
    <row r="560" spans="2:42" ht="15" customHeight="1" x14ac:dyDescent="0.25">
      <c r="B560" s="253"/>
      <c r="C560" s="253"/>
      <c r="H560" s="253" t="s">
        <v>802</v>
      </c>
      <c r="I560" s="253"/>
      <c r="J560" s="253"/>
      <c r="K560" s="253"/>
      <c r="L560" s="253"/>
      <c r="M560" s="253"/>
      <c r="N560" s="253"/>
      <c r="O560" s="253"/>
      <c r="P560" s="253" t="s">
        <v>2092</v>
      </c>
      <c r="Q560" s="253"/>
      <c r="R560" s="253"/>
      <c r="S560" s="253"/>
      <c r="T560" s="253"/>
      <c r="U560" s="253"/>
      <c r="V560" s="253"/>
      <c r="W560" s="253"/>
      <c r="AI560" s="253"/>
      <c r="AJ560" s="253"/>
      <c r="AK560" s="253"/>
      <c r="AL560" s="253"/>
      <c r="AM560" s="253"/>
      <c r="AN560" s="253"/>
      <c r="AO560" s="253"/>
      <c r="AP560" s="253"/>
    </row>
    <row r="561" spans="2:42" ht="15" customHeight="1" x14ac:dyDescent="0.25">
      <c r="B561" s="253"/>
      <c r="C561" s="253"/>
      <c r="H561" s="253" t="s">
        <v>803</v>
      </c>
      <c r="I561" s="253"/>
      <c r="J561" s="253"/>
      <c r="K561" s="253"/>
      <c r="L561" s="253"/>
      <c r="M561" s="253"/>
      <c r="N561" s="253"/>
      <c r="O561" s="253"/>
      <c r="P561" s="253" t="s">
        <v>2091</v>
      </c>
      <c r="Q561" s="253"/>
      <c r="R561" s="253"/>
      <c r="S561" s="253"/>
      <c r="T561" s="253"/>
      <c r="U561" s="253"/>
      <c r="V561" s="253"/>
      <c r="W561" s="253"/>
      <c r="AI561" s="253"/>
      <c r="AJ561" s="253"/>
      <c r="AK561" s="253"/>
      <c r="AL561" s="253"/>
      <c r="AM561" s="253"/>
      <c r="AN561" s="253"/>
      <c r="AO561" s="253"/>
      <c r="AP561" s="253"/>
    </row>
    <row r="562" spans="2:42" ht="15" customHeight="1" x14ac:dyDescent="0.25">
      <c r="B562" s="253"/>
      <c r="C562" s="253"/>
      <c r="H562" s="253" t="s">
        <v>804</v>
      </c>
      <c r="I562" s="253"/>
      <c r="J562" s="253"/>
      <c r="K562" s="253"/>
      <c r="L562" s="253"/>
      <c r="M562" s="253"/>
      <c r="N562" s="253"/>
      <c r="O562" s="253"/>
      <c r="P562" s="253" t="s">
        <v>2094</v>
      </c>
      <c r="Q562" s="253"/>
      <c r="R562" s="253"/>
      <c r="S562" s="253"/>
      <c r="T562" s="253"/>
      <c r="U562" s="253"/>
      <c r="V562" s="253"/>
      <c r="W562" s="253"/>
      <c r="AI562" s="253"/>
      <c r="AJ562" s="253"/>
      <c r="AK562" s="253"/>
      <c r="AL562" s="253"/>
      <c r="AM562" s="253"/>
      <c r="AN562" s="253"/>
      <c r="AO562" s="253"/>
      <c r="AP562" s="253"/>
    </row>
    <row r="563" spans="2:42" ht="15" customHeight="1" x14ac:dyDescent="0.25">
      <c r="B563" s="253"/>
      <c r="C563" s="253"/>
      <c r="H563" s="253" t="s">
        <v>805</v>
      </c>
      <c r="I563" s="253"/>
      <c r="J563" s="253"/>
      <c r="K563" s="253"/>
      <c r="L563" s="253"/>
      <c r="M563" s="253"/>
      <c r="N563" s="253"/>
      <c r="O563" s="253"/>
      <c r="P563" s="253" t="s">
        <v>2087</v>
      </c>
      <c r="Q563" s="253"/>
      <c r="R563" s="253"/>
      <c r="S563" s="253"/>
      <c r="T563" s="253"/>
      <c r="U563" s="253"/>
      <c r="V563" s="253"/>
      <c r="W563" s="253"/>
      <c r="AI563" s="253"/>
      <c r="AJ563" s="253"/>
      <c r="AK563" s="253"/>
      <c r="AL563" s="253"/>
      <c r="AM563" s="253"/>
      <c r="AN563" s="253"/>
      <c r="AO563" s="253"/>
      <c r="AP563" s="253"/>
    </row>
    <row r="564" spans="2:42" ht="15" customHeight="1" x14ac:dyDescent="0.25">
      <c r="B564" s="253"/>
      <c r="C564" s="253"/>
      <c r="H564" s="253" t="s">
        <v>806</v>
      </c>
      <c r="I564" s="253"/>
      <c r="J564" s="253"/>
      <c r="K564" s="253"/>
      <c r="L564" s="253"/>
      <c r="M564" s="253"/>
      <c r="N564" s="253"/>
      <c r="O564" s="253"/>
      <c r="P564" s="253" t="s">
        <v>2094</v>
      </c>
      <c r="Q564" s="253"/>
      <c r="R564" s="253"/>
      <c r="S564" s="253"/>
      <c r="T564" s="253"/>
      <c r="U564" s="253"/>
      <c r="V564" s="253"/>
      <c r="W564" s="253"/>
      <c r="AI564" s="253"/>
      <c r="AJ564" s="253"/>
      <c r="AK564" s="253"/>
      <c r="AL564" s="253"/>
      <c r="AM564" s="253"/>
      <c r="AN564" s="253"/>
      <c r="AO564" s="253"/>
      <c r="AP564" s="253"/>
    </row>
    <row r="565" spans="2:42" ht="15" customHeight="1" x14ac:dyDescent="0.25">
      <c r="B565" s="253"/>
      <c r="C565" s="253"/>
      <c r="H565" s="253" t="s">
        <v>807</v>
      </c>
      <c r="I565" s="253"/>
      <c r="J565" s="253"/>
      <c r="K565" s="253"/>
      <c r="L565" s="253"/>
      <c r="M565" s="253"/>
      <c r="N565" s="253"/>
      <c r="O565" s="253"/>
      <c r="P565" s="253" t="s">
        <v>2091</v>
      </c>
      <c r="Q565" s="253"/>
      <c r="R565" s="253"/>
      <c r="S565" s="253"/>
      <c r="T565" s="253"/>
      <c r="U565" s="253"/>
      <c r="V565" s="253"/>
      <c r="W565" s="253"/>
      <c r="AI565" s="253"/>
      <c r="AJ565" s="253"/>
      <c r="AK565" s="253"/>
      <c r="AL565" s="253"/>
      <c r="AM565" s="253"/>
      <c r="AN565" s="253"/>
      <c r="AO565" s="253"/>
      <c r="AP565" s="253"/>
    </row>
    <row r="566" spans="2:42" ht="15" customHeight="1" x14ac:dyDescent="0.25">
      <c r="B566" s="253"/>
      <c r="C566" s="253"/>
      <c r="H566" s="253" t="s">
        <v>808</v>
      </c>
      <c r="I566" s="253"/>
      <c r="J566" s="253"/>
      <c r="K566" s="253"/>
      <c r="L566" s="253"/>
      <c r="M566" s="253"/>
      <c r="N566" s="253"/>
      <c r="O566" s="253"/>
      <c r="P566" s="253" t="s">
        <v>2087</v>
      </c>
      <c r="Q566" s="253"/>
      <c r="R566" s="253"/>
      <c r="S566" s="253"/>
      <c r="T566" s="253"/>
      <c r="U566" s="253"/>
      <c r="V566" s="253"/>
      <c r="W566" s="253"/>
      <c r="AI566" s="253"/>
      <c r="AJ566" s="253"/>
      <c r="AK566" s="253"/>
      <c r="AL566" s="253"/>
      <c r="AM566" s="253"/>
      <c r="AN566" s="253"/>
      <c r="AO566" s="253"/>
      <c r="AP566" s="253"/>
    </row>
    <row r="567" spans="2:42" ht="15" customHeight="1" x14ac:dyDescent="0.25">
      <c r="B567" s="253"/>
      <c r="C567" s="253"/>
      <c r="H567" s="253" t="s">
        <v>809</v>
      </c>
      <c r="I567" s="253"/>
      <c r="J567" s="253"/>
      <c r="K567" s="253"/>
      <c r="L567" s="253"/>
      <c r="M567" s="253"/>
      <c r="N567" s="253"/>
      <c r="O567" s="253"/>
      <c r="P567" s="253" t="s">
        <v>720</v>
      </c>
      <c r="Q567" s="253"/>
      <c r="R567" s="253"/>
      <c r="S567" s="253"/>
      <c r="T567" s="253"/>
      <c r="U567" s="253"/>
      <c r="V567" s="253"/>
      <c r="W567" s="253"/>
      <c r="AI567" s="253"/>
      <c r="AJ567" s="253"/>
      <c r="AK567" s="253"/>
      <c r="AL567" s="253"/>
      <c r="AM567" s="253"/>
      <c r="AN567" s="253"/>
      <c r="AO567" s="253"/>
      <c r="AP567" s="253"/>
    </row>
    <row r="568" spans="2:42" ht="15" customHeight="1" x14ac:dyDescent="0.25">
      <c r="B568" s="253"/>
      <c r="C568" s="253"/>
      <c r="H568" s="253" t="s">
        <v>810</v>
      </c>
      <c r="I568" s="253"/>
      <c r="J568" s="253"/>
      <c r="K568" s="253"/>
      <c r="L568" s="253"/>
      <c r="M568" s="253"/>
      <c r="N568" s="253"/>
      <c r="O568" s="253"/>
      <c r="P568" s="253" t="s">
        <v>2091</v>
      </c>
      <c r="Q568" s="253"/>
      <c r="R568" s="253"/>
      <c r="S568" s="253"/>
      <c r="T568" s="253"/>
      <c r="U568" s="253"/>
      <c r="V568" s="253"/>
      <c r="W568" s="253"/>
      <c r="AI568" s="253"/>
      <c r="AJ568" s="253"/>
      <c r="AK568" s="253"/>
      <c r="AL568" s="253"/>
      <c r="AM568" s="253"/>
      <c r="AN568" s="253"/>
      <c r="AO568" s="253"/>
      <c r="AP568" s="253"/>
    </row>
    <row r="569" spans="2:42" ht="15" customHeight="1" x14ac:dyDescent="0.25">
      <c r="B569" s="253"/>
      <c r="C569" s="253"/>
      <c r="H569" s="253" t="s">
        <v>811</v>
      </c>
      <c r="I569" s="253"/>
      <c r="J569" s="253"/>
      <c r="K569" s="253"/>
      <c r="L569" s="253"/>
      <c r="M569" s="253"/>
      <c r="N569" s="253"/>
      <c r="O569" s="253"/>
      <c r="P569" s="253" t="s">
        <v>2091</v>
      </c>
      <c r="Q569" s="253"/>
      <c r="R569" s="253"/>
      <c r="S569" s="253"/>
      <c r="T569" s="253"/>
      <c r="U569" s="253"/>
      <c r="V569" s="253"/>
      <c r="W569" s="253"/>
      <c r="AI569" s="253"/>
      <c r="AJ569" s="253"/>
      <c r="AK569" s="253"/>
      <c r="AL569" s="253"/>
      <c r="AM569" s="253"/>
      <c r="AN569" s="253"/>
      <c r="AO569" s="253"/>
      <c r="AP569" s="253"/>
    </row>
    <row r="570" spans="2:42" ht="15" customHeight="1" x14ac:dyDescent="0.25">
      <c r="B570" s="253"/>
      <c r="C570" s="253"/>
      <c r="H570" s="253" t="s">
        <v>812</v>
      </c>
      <c r="I570" s="253"/>
      <c r="J570" s="253"/>
      <c r="K570" s="253"/>
      <c r="L570" s="253"/>
      <c r="M570" s="253"/>
      <c r="N570" s="253"/>
      <c r="O570" s="253"/>
      <c r="P570" s="253" t="s">
        <v>2094</v>
      </c>
      <c r="Q570" s="253"/>
      <c r="R570" s="253"/>
      <c r="S570" s="253"/>
      <c r="T570" s="253"/>
      <c r="U570" s="253"/>
      <c r="V570" s="253"/>
      <c r="W570" s="253"/>
      <c r="AI570" s="253"/>
      <c r="AJ570" s="253"/>
      <c r="AK570" s="253"/>
      <c r="AL570" s="253"/>
      <c r="AM570" s="253"/>
      <c r="AN570" s="253"/>
      <c r="AO570" s="253"/>
      <c r="AP570" s="253"/>
    </row>
    <row r="571" spans="2:42" ht="15" customHeight="1" x14ac:dyDescent="0.25">
      <c r="B571" s="253"/>
      <c r="C571" s="253"/>
      <c r="H571" s="253" t="s">
        <v>813</v>
      </c>
      <c r="I571" s="253"/>
      <c r="J571" s="253"/>
      <c r="K571" s="253"/>
      <c r="L571" s="253"/>
      <c r="M571" s="253"/>
      <c r="N571" s="253"/>
      <c r="O571" s="253"/>
      <c r="P571" s="253" t="s">
        <v>2094</v>
      </c>
      <c r="Q571" s="253"/>
      <c r="R571" s="253"/>
      <c r="S571" s="253"/>
      <c r="T571" s="253"/>
      <c r="U571" s="253"/>
      <c r="V571" s="253"/>
      <c r="W571" s="253"/>
      <c r="AI571" s="253"/>
      <c r="AJ571" s="253"/>
      <c r="AK571" s="253"/>
      <c r="AL571" s="253"/>
      <c r="AM571" s="253"/>
      <c r="AN571" s="253"/>
      <c r="AO571" s="253"/>
      <c r="AP571" s="253"/>
    </row>
    <row r="572" spans="2:42" ht="15" customHeight="1" x14ac:dyDescent="0.25">
      <c r="B572" s="253"/>
      <c r="C572" s="253"/>
      <c r="H572" s="253" t="s">
        <v>814</v>
      </c>
      <c r="I572" s="253"/>
      <c r="J572" s="253"/>
      <c r="K572" s="253"/>
      <c r="L572" s="253"/>
      <c r="M572" s="253"/>
      <c r="N572" s="253"/>
      <c r="O572" s="253"/>
      <c r="P572" s="253" t="s">
        <v>2088</v>
      </c>
      <c r="Q572" s="253"/>
      <c r="R572" s="253"/>
      <c r="S572" s="253"/>
      <c r="T572" s="253"/>
      <c r="U572" s="253"/>
      <c r="V572" s="253"/>
      <c r="W572" s="253"/>
      <c r="AI572" s="253"/>
      <c r="AJ572" s="253"/>
      <c r="AK572" s="253"/>
      <c r="AL572" s="253"/>
      <c r="AM572" s="253"/>
      <c r="AN572" s="253"/>
      <c r="AO572" s="253"/>
      <c r="AP572" s="253"/>
    </row>
    <row r="573" spans="2:42" ht="15" customHeight="1" x14ac:dyDescent="0.25">
      <c r="B573" s="253"/>
      <c r="C573" s="253"/>
      <c r="H573" s="253" t="s">
        <v>815</v>
      </c>
      <c r="I573" s="253"/>
      <c r="J573" s="253"/>
      <c r="K573" s="253"/>
      <c r="L573" s="253"/>
      <c r="M573" s="253"/>
      <c r="N573" s="253"/>
      <c r="O573" s="253"/>
      <c r="P573" s="253" t="s">
        <v>2092</v>
      </c>
      <c r="Q573" s="253"/>
      <c r="R573" s="253"/>
      <c r="S573" s="253"/>
      <c r="T573" s="253"/>
      <c r="U573" s="253"/>
      <c r="V573" s="253"/>
      <c r="W573" s="253"/>
      <c r="AI573" s="253"/>
      <c r="AJ573" s="253"/>
      <c r="AK573" s="253"/>
      <c r="AL573" s="253"/>
      <c r="AM573" s="253"/>
      <c r="AN573" s="253"/>
      <c r="AO573" s="253"/>
      <c r="AP573" s="253"/>
    </row>
    <row r="574" spans="2:42" ht="15" customHeight="1" x14ac:dyDescent="0.25">
      <c r="B574" s="253"/>
      <c r="C574" s="253"/>
      <c r="H574" s="253" t="s">
        <v>289</v>
      </c>
      <c r="I574" s="253"/>
      <c r="J574" s="253"/>
      <c r="K574" s="253"/>
      <c r="L574" s="253"/>
      <c r="M574" s="253"/>
      <c r="N574" s="253"/>
      <c r="O574" s="253"/>
      <c r="P574" s="253" t="s">
        <v>720</v>
      </c>
      <c r="Q574" s="253"/>
      <c r="R574" s="253"/>
      <c r="S574" s="253"/>
      <c r="T574" s="253"/>
      <c r="U574" s="253"/>
      <c r="V574" s="253"/>
      <c r="W574" s="253"/>
      <c r="AI574" s="253"/>
      <c r="AJ574" s="253"/>
      <c r="AK574" s="253"/>
      <c r="AL574" s="253"/>
      <c r="AM574" s="253"/>
      <c r="AN574" s="253"/>
      <c r="AO574" s="253"/>
      <c r="AP574" s="253"/>
    </row>
    <row r="575" spans="2:42" ht="15" customHeight="1" x14ac:dyDescent="0.25">
      <c r="B575" s="253"/>
      <c r="C575" s="253"/>
      <c r="H575" s="253" t="s">
        <v>816</v>
      </c>
      <c r="I575" s="253"/>
      <c r="J575" s="253"/>
      <c r="K575" s="253"/>
      <c r="L575" s="253"/>
      <c r="M575" s="253"/>
      <c r="N575" s="253"/>
      <c r="O575" s="253"/>
      <c r="P575" s="253" t="s">
        <v>2091</v>
      </c>
      <c r="Q575" s="253"/>
      <c r="R575" s="253"/>
      <c r="S575" s="253"/>
      <c r="T575" s="253"/>
      <c r="U575" s="253"/>
      <c r="V575" s="253"/>
      <c r="W575" s="253"/>
      <c r="AI575" s="253"/>
      <c r="AJ575" s="253"/>
      <c r="AK575" s="253"/>
      <c r="AL575" s="253"/>
      <c r="AM575" s="253"/>
      <c r="AN575" s="253"/>
      <c r="AO575" s="253"/>
      <c r="AP575" s="253"/>
    </row>
    <row r="576" spans="2:42" ht="15" customHeight="1" x14ac:dyDescent="0.25">
      <c r="B576" s="253"/>
      <c r="C576" s="253"/>
      <c r="H576" s="253" t="s">
        <v>817</v>
      </c>
      <c r="I576" s="253"/>
      <c r="J576" s="253"/>
      <c r="K576" s="253"/>
      <c r="L576" s="253"/>
      <c r="M576" s="253"/>
      <c r="N576" s="253"/>
      <c r="O576" s="253"/>
      <c r="P576" s="253" t="s">
        <v>2089</v>
      </c>
      <c r="Q576" s="253"/>
      <c r="R576" s="253"/>
      <c r="S576" s="253"/>
      <c r="T576" s="253"/>
      <c r="U576" s="253"/>
      <c r="V576" s="253"/>
      <c r="W576" s="253"/>
      <c r="AI576" s="253"/>
      <c r="AJ576" s="253"/>
      <c r="AK576" s="253"/>
      <c r="AL576" s="253"/>
      <c r="AM576" s="253"/>
      <c r="AN576" s="253"/>
      <c r="AO576" s="253"/>
      <c r="AP576" s="253"/>
    </row>
    <row r="577" spans="2:42" ht="15" customHeight="1" x14ac:dyDescent="0.25">
      <c r="B577" s="253"/>
      <c r="C577" s="253"/>
      <c r="H577" s="253" t="s">
        <v>818</v>
      </c>
      <c r="I577" s="253"/>
      <c r="J577" s="253"/>
      <c r="K577" s="253"/>
      <c r="L577" s="253"/>
      <c r="M577" s="253"/>
      <c r="N577" s="253"/>
      <c r="O577" s="253"/>
      <c r="P577" s="253" t="s">
        <v>2090</v>
      </c>
      <c r="Q577" s="253"/>
      <c r="R577" s="253"/>
      <c r="S577" s="253"/>
      <c r="T577" s="253"/>
      <c r="U577" s="253"/>
      <c r="V577" s="253"/>
      <c r="W577" s="253"/>
      <c r="AI577" s="253"/>
      <c r="AJ577" s="253"/>
      <c r="AK577" s="253"/>
      <c r="AL577" s="253"/>
      <c r="AM577" s="253"/>
      <c r="AN577" s="253"/>
      <c r="AO577" s="253"/>
      <c r="AP577" s="253"/>
    </row>
    <row r="578" spans="2:42" ht="15" customHeight="1" x14ac:dyDescent="0.25">
      <c r="B578" s="253"/>
      <c r="C578" s="253"/>
      <c r="H578" s="253" t="s">
        <v>819</v>
      </c>
      <c r="I578" s="253"/>
      <c r="J578" s="253"/>
      <c r="K578" s="253"/>
      <c r="L578" s="253"/>
      <c r="M578" s="253"/>
      <c r="N578" s="253"/>
      <c r="O578" s="253"/>
      <c r="P578" s="253" t="s">
        <v>2091</v>
      </c>
      <c r="Q578" s="253"/>
      <c r="R578" s="253"/>
      <c r="S578" s="253"/>
      <c r="T578" s="253"/>
      <c r="U578" s="253"/>
      <c r="V578" s="253"/>
      <c r="W578" s="253"/>
      <c r="AI578" s="253"/>
      <c r="AJ578" s="253"/>
      <c r="AK578" s="253"/>
      <c r="AL578" s="253"/>
      <c r="AM578" s="253"/>
      <c r="AN578" s="253"/>
      <c r="AO578" s="253"/>
      <c r="AP578" s="253"/>
    </row>
    <row r="579" spans="2:42" ht="15" customHeight="1" x14ac:dyDescent="0.25">
      <c r="B579" s="253"/>
      <c r="C579" s="253"/>
      <c r="H579" s="253" t="s">
        <v>820</v>
      </c>
      <c r="I579" s="253"/>
      <c r="J579" s="253"/>
      <c r="K579" s="253"/>
      <c r="L579" s="253"/>
      <c r="M579" s="253"/>
      <c r="N579" s="253"/>
      <c r="O579" s="253"/>
      <c r="P579" s="253" t="s">
        <v>2090</v>
      </c>
      <c r="Q579" s="253"/>
      <c r="R579" s="253"/>
      <c r="S579" s="253"/>
      <c r="T579" s="253"/>
      <c r="U579" s="253"/>
      <c r="V579" s="253"/>
      <c r="W579" s="253"/>
      <c r="AI579" s="253"/>
      <c r="AJ579" s="253"/>
      <c r="AK579" s="253"/>
      <c r="AL579" s="253"/>
      <c r="AM579" s="253"/>
      <c r="AN579" s="253"/>
      <c r="AO579" s="253"/>
      <c r="AP579" s="253"/>
    </row>
    <row r="580" spans="2:42" ht="15" customHeight="1" x14ac:dyDescent="0.25">
      <c r="B580" s="253"/>
      <c r="C580" s="253"/>
      <c r="H580" s="253" t="s">
        <v>821</v>
      </c>
      <c r="I580" s="253"/>
      <c r="J580" s="253"/>
      <c r="K580" s="253"/>
      <c r="L580" s="253"/>
      <c r="M580" s="253"/>
      <c r="N580" s="253"/>
      <c r="O580" s="253"/>
      <c r="P580" s="253" t="s">
        <v>2090</v>
      </c>
      <c r="Q580" s="253"/>
      <c r="R580" s="253"/>
      <c r="S580" s="253"/>
      <c r="T580" s="253"/>
      <c r="U580" s="253"/>
      <c r="V580" s="253"/>
      <c r="W580" s="253"/>
      <c r="AI580" s="253"/>
      <c r="AJ580" s="253"/>
      <c r="AK580" s="253"/>
      <c r="AL580" s="253"/>
      <c r="AM580" s="253"/>
      <c r="AN580" s="253"/>
      <c r="AO580" s="253"/>
      <c r="AP580" s="253"/>
    </row>
    <row r="581" spans="2:42" ht="15" customHeight="1" x14ac:dyDescent="0.25">
      <c r="B581" s="253"/>
      <c r="C581" s="253"/>
      <c r="H581" s="253" t="s">
        <v>822</v>
      </c>
      <c r="I581" s="253"/>
      <c r="J581" s="253"/>
      <c r="K581" s="253"/>
      <c r="L581" s="253"/>
      <c r="M581" s="253"/>
      <c r="N581" s="253"/>
      <c r="O581" s="253"/>
      <c r="P581" s="253" t="s">
        <v>2090</v>
      </c>
      <c r="Q581" s="253"/>
      <c r="R581" s="253"/>
      <c r="S581" s="253"/>
      <c r="T581" s="253"/>
      <c r="U581" s="253"/>
      <c r="V581" s="253"/>
      <c r="W581" s="253"/>
      <c r="AI581" s="253"/>
      <c r="AJ581" s="253"/>
      <c r="AK581" s="253"/>
      <c r="AL581" s="253"/>
      <c r="AM581" s="253"/>
      <c r="AN581" s="253"/>
      <c r="AO581" s="253"/>
      <c r="AP581" s="253"/>
    </row>
    <row r="582" spans="2:42" ht="15" customHeight="1" x14ac:dyDescent="0.25">
      <c r="B582" s="253"/>
      <c r="C582" s="253"/>
      <c r="H582" s="253" t="s">
        <v>823</v>
      </c>
      <c r="I582" s="253"/>
      <c r="J582" s="253"/>
      <c r="K582" s="253"/>
      <c r="L582" s="253"/>
      <c r="M582" s="253"/>
      <c r="N582" s="253"/>
      <c r="O582" s="253"/>
      <c r="P582" s="253" t="s">
        <v>2093</v>
      </c>
      <c r="Q582" s="253"/>
      <c r="R582" s="253"/>
      <c r="S582" s="253"/>
      <c r="T582" s="253"/>
      <c r="U582" s="253"/>
      <c r="V582" s="253"/>
      <c r="W582" s="253"/>
      <c r="AI582" s="253"/>
      <c r="AJ582" s="253"/>
      <c r="AK582" s="253"/>
      <c r="AL582" s="253"/>
      <c r="AM582" s="253"/>
      <c r="AN582" s="253"/>
      <c r="AO582" s="253"/>
      <c r="AP582" s="253"/>
    </row>
    <row r="583" spans="2:42" ht="15" customHeight="1" x14ac:dyDescent="0.25">
      <c r="B583" s="253"/>
      <c r="C583" s="253"/>
      <c r="H583" s="253" t="s">
        <v>824</v>
      </c>
      <c r="I583" s="253"/>
      <c r="J583" s="253"/>
      <c r="K583" s="253"/>
      <c r="L583" s="253"/>
      <c r="M583" s="253"/>
      <c r="N583" s="253"/>
      <c r="O583" s="253"/>
      <c r="P583" s="253" t="s">
        <v>2091</v>
      </c>
      <c r="Q583" s="253"/>
      <c r="R583" s="253"/>
      <c r="S583" s="253"/>
      <c r="T583" s="253"/>
      <c r="U583" s="253"/>
      <c r="V583" s="253"/>
      <c r="W583" s="253"/>
      <c r="AI583" s="253"/>
      <c r="AJ583" s="253"/>
      <c r="AK583" s="253"/>
      <c r="AL583" s="253"/>
      <c r="AM583" s="253"/>
      <c r="AN583" s="253"/>
      <c r="AO583" s="253"/>
      <c r="AP583" s="253"/>
    </row>
    <row r="584" spans="2:42" ht="15" customHeight="1" x14ac:dyDescent="0.25">
      <c r="B584" s="253"/>
      <c r="C584" s="253"/>
      <c r="H584" s="253" t="s">
        <v>825</v>
      </c>
      <c r="I584" s="253"/>
      <c r="J584" s="253"/>
      <c r="K584" s="253"/>
      <c r="L584" s="253"/>
      <c r="M584" s="253"/>
      <c r="N584" s="253"/>
      <c r="O584" s="253"/>
      <c r="P584" s="253" t="s">
        <v>2091</v>
      </c>
      <c r="Q584" s="253"/>
      <c r="R584" s="253"/>
      <c r="S584" s="253"/>
      <c r="T584" s="253"/>
      <c r="U584" s="253"/>
      <c r="V584" s="253"/>
      <c r="W584" s="253"/>
      <c r="AI584" s="253"/>
      <c r="AJ584" s="253"/>
      <c r="AK584" s="253"/>
      <c r="AL584" s="253"/>
      <c r="AM584" s="253"/>
      <c r="AN584" s="253"/>
      <c r="AO584" s="253"/>
      <c r="AP584" s="253"/>
    </row>
    <row r="585" spans="2:42" ht="15" customHeight="1" x14ac:dyDescent="0.25">
      <c r="B585" s="253"/>
      <c r="C585" s="253"/>
      <c r="H585" s="253" t="s">
        <v>826</v>
      </c>
      <c r="I585" s="253"/>
      <c r="J585" s="253"/>
      <c r="K585" s="253"/>
      <c r="L585" s="253"/>
      <c r="M585" s="253"/>
      <c r="N585" s="253"/>
      <c r="O585" s="253"/>
      <c r="P585" s="253" t="s">
        <v>2091</v>
      </c>
      <c r="Q585" s="253"/>
      <c r="R585" s="253"/>
      <c r="S585" s="253"/>
      <c r="T585" s="253"/>
      <c r="U585" s="253"/>
      <c r="V585" s="253"/>
      <c r="W585" s="253"/>
      <c r="AI585" s="253"/>
      <c r="AJ585" s="253"/>
      <c r="AK585" s="253"/>
      <c r="AL585" s="253"/>
      <c r="AM585" s="253"/>
      <c r="AN585" s="253"/>
      <c r="AO585" s="253"/>
      <c r="AP585" s="253"/>
    </row>
    <row r="586" spans="2:42" ht="15" customHeight="1" x14ac:dyDescent="0.25">
      <c r="B586" s="253"/>
      <c r="C586" s="253"/>
      <c r="H586" s="253" t="s">
        <v>827</v>
      </c>
      <c r="I586" s="253"/>
      <c r="J586" s="253"/>
      <c r="K586" s="253"/>
      <c r="L586" s="253"/>
      <c r="M586" s="253"/>
      <c r="N586" s="253"/>
      <c r="O586" s="253"/>
      <c r="P586" s="253" t="s">
        <v>2094</v>
      </c>
      <c r="Q586" s="253"/>
      <c r="R586" s="253"/>
      <c r="S586" s="253"/>
      <c r="T586" s="253"/>
      <c r="U586" s="253"/>
      <c r="V586" s="253"/>
      <c r="W586" s="253"/>
      <c r="AI586" s="253"/>
      <c r="AJ586" s="253"/>
      <c r="AK586" s="253"/>
      <c r="AL586" s="253"/>
      <c r="AM586" s="253"/>
      <c r="AN586" s="253"/>
      <c r="AO586" s="253"/>
      <c r="AP586" s="253"/>
    </row>
    <row r="587" spans="2:42" ht="15" customHeight="1" x14ac:dyDescent="0.25">
      <c r="B587" s="253"/>
      <c r="C587" s="253"/>
      <c r="H587" s="253" t="s">
        <v>828</v>
      </c>
      <c r="I587" s="253"/>
      <c r="J587" s="253"/>
      <c r="K587" s="253"/>
      <c r="L587" s="253"/>
      <c r="M587" s="253"/>
      <c r="N587" s="253"/>
      <c r="O587" s="253"/>
      <c r="P587" s="253" t="s">
        <v>2090</v>
      </c>
      <c r="Q587" s="253"/>
      <c r="R587" s="253"/>
      <c r="S587" s="253"/>
      <c r="T587" s="253"/>
      <c r="U587" s="253"/>
      <c r="V587" s="253"/>
      <c r="W587" s="253"/>
      <c r="AI587" s="253"/>
      <c r="AJ587" s="253"/>
      <c r="AK587" s="253"/>
      <c r="AL587" s="253"/>
      <c r="AM587" s="253"/>
      <c r="AN587" s="253"/>
      <c r="AO587" s="253"/>
      <c r="AP587" s="253"/>
    </row>
    <row r="588" spans="2:42" ht="15" customHeight="1" x14ac:dyDescent="0.25">
      <c r="B588" s="253"/>
      <c r="C588" s="253"/>
      <c r="H588" s="253" t="s">
        <v>829</v>
      </c>
      <c r="I588" s="253"/>
      <c r="J588" s="253"/>
      <c r="K588" s="253"/>
      <c r="L588" s="253"/>
      <c r="M588" s="253"/>
      <c r="N588" s="253"/>
      <c r="O588" s="253"/>
      <c r="P588" s="253" t="s">
        <v>2090</v>
      </c>
      <c r="Q588" s="253"/>
      <c r="R588" s="253"/>
      <c r="S588" s="253"/>
      <c r="T588" s="253"/>
      <c r="U588" s="253"/>
      <c r="V588" s="253"/>
      <c r="W588" s="253"/>
      <c r="AI588" s="253"/>
      <c r="AJ588" s="253"/>
      <c r="AK588" s="253"/>
      <c r="AL588" s="253"/>
      <c r="AM588" s="253"/>
      <c r="AN588" s="253"/>
      <c r="AO588" s="253"/>
      <c r="AP588" s="253"/>
    </row>
    <row r="589" spans="2:42" ht="15" customHeight="1" x14ac:dyDescent="0.25">
      <c r="B589" s="253"/>
      <c r="C589" s="253"/>
      <c r="H589" s="253" t="s">
        <v>830</v>
      </c>
      <c r="I589" s="253"/>
      <c r="J589" s="253"/>
      <c r="K589" s="253"/>
      <c r="L589" s="253"/>
      <c r="M589" s="253"/>
      <c r="N589" s="253"/>
      <c r="O589" s="253"/>
      <c r="P589" s="253" t="s">
        <v>2092</v>
      </c>
      <c r="Q589" s="253"/>
      <c r="R589" s="253"/>
      <c r="S589" s="253"/>
      <c r="T589" s="253"/>
      <c r="U589" s="253"/>
      <c r="V589" s="253"/>
      <c r="W589" s="253"/>
      <c r="AI589" s="253"/>
      <c r="AJ589" s="253"/>
      <c r="AK589" s="253"/>
      <c r="AL589" s="253"/>
      <c r="AM589" s="253"/>
      <c r="AN589" s="253"/>
      <c r="AO589" s="253"/>
      <c r="AP589" s="253"/>
    </row>
    <row r="590" spans="2:42" ht="15" customHeight="1" x14ac:dyDescent="0.25">
      <c r="B590" s="253"/>
      <c r="C590" s="253"/>
      <c r="H590" s="253" t="s">
        <v>831</v>
      </c>
      <c r="I590" s="253"/>
      <c r="J590" s="253"/>
      <c r="K590" s="253"/>
      <c r="L590" s="253"/>
      <c r="M590" s="253"/>
      <c r="N590" s="253"/>
      <c r="O590" s="253"/>
      <c r="P590" s="253" t="s">
        <v>2090</v>
      </c>
      <c r="Q590" s="253"/>
      <c r="R590" s="253"/>
      <c r="S590" s="253"/>
      <c r="T590" s="253"/>
      <c r="U590" s="253"/>
      <c r="V590" s="253"/>
      <c r="W590" s="253"/>
      <c r="AI590" s="253"/>
      <c r="AJ590" s="253"/>
      <c r="AK590" s="253"/>
      <c r="AL590" s="253"/>
      <c r="AM590" s="253"/>
      <c r="AN590" s="253"/>
      <c r="AO590" s="253"/>
      <c r="AP590" s="253"/>
    </row>
    <row r="591" spans="2:42" ht="15" customHeight="1" x14ac:dyDescent="0.25">
      <c r="B591" s="253"/>
      <c r="C591" s="253"/>
      <c r="H591" s="253" t="s">
        <v>832</v>
      </c>
      <c r="I591" s="253"/>
      <c r="J591" s="253"/>
      <c r="K591" s="253"/>
      <c r="L591" s="253"/>
      <c r="M591" s="253"/>
      <c r="N591" s="253"/>
      <c r="O591" s="253"/>
      <c r="P591" s="253" t="s">
        <v>2087</v>
      </c>
      <c r="Q591" s="253"/>
      <c r="R591" s="253"/>
      <c r="S591" s="253"/>
      <c r="T591" s="253"/>
      <c r="U591" s="253"/>
      <c r="V591" s="253"/>
      <c r="W591" s="253"/>
      <c r="AI591" s="253"/>
      <c r="AJ591" s="253"/>
      <c r="AK591" s="253"/>
      <c r="AL591" s="253"/>
      <c r="AM591" s="253"/>
      <c r="AN591" s="253"/>
      <c r="AO591" s="253"/>
      <c r="AP591" s="253"/>
    </row>
    <row r="592" spans="2:42" ht="15" customHeight="1" x14ac:dyDescent="0.25">
      <c r="B592" s="253"/>
      <c r="C592" s="253"/>
      <c r="H592" s="253" t="s">
        <v>833</v>
      </c>
      <c r="I592" s="253"/>
      <c r="J592" s="253"/>
      <c r="K592" s="253"/>
      <c r="L592" s="253"/>
      <c r="M592" s="253"/>
      <c r="N592" s="253"/>
      <c r="O592" s="253"/>
      <c r="P592" s="253" t="s">
        <v>2094</v>
      </c>
      <c r="Q592" s="253"/>
      <c r="R592" s="253"/>
      <c r="S592" s="253"/>
      <c r="T592" s="253"/>
      <c r="U592" s="253"/>
      <c r="V592" s="253"/>
      <c r="W592" s="253"/>
      <c r="AI592" s="253"/>
      <c r="AJ592" s="253"/>
      <c r="AK592" s="253"/>
      <c r="AL592" s="253"/>
      <c r="AM592" s="253"/>
      <c r="AN592" s="253"/>
      <c r="AO592" s="253"/>
      <c r="AP592" s="253"/>
    </row>
    <row r="593" spans="2:42" ht="15" customHeight="1" x14ac:dyDescent="0.25">
      <c r="B593" s="253"/>
      <c r="C593" s="253"/>
      <c r="H593" s="253" t="s">
        <v>834</v>
      </c>
      <c r="I593" s="253"/>
      <c r="J593" s="253"/>
      <c r="K593" s="253"/>
      <c r="L593" s="253"/>
      <c r="M593" s="253"/>
      <c r="N593" s="253"/>
      <c r="O593" s="253"/>
      <c r="P593" s="253" t="s">
        <v>2091</v>
      </c>
      <c r="Q593" s="253"/>
      <c r="R593" s="253"/>
      <c r="S593" s="253"/>
      <c r="T593" s="253"/>
      <c r="U593" s="253"/>
      <c r="V593" s="253"/>
      <c r="W593" s="253"/>
      <c r="AI593" s="253"/>
      <c r="AJ593" s="253"/>
      <c r="AK593" s="253"/>
      <c r="AL593" s="253"/>
      <c r="AM593" s="253"/>
      <c r="AN593" s="253"/>
      <c r="AO593" s="253"/>
      <c r="AP593" s="253"/>
    </row>
    <row r="594" spans="2:42" ht="15" customHeight="1" x14ac:dyDescent="0.25">
      <c r="B594" s="253"/>
      <c r="C594" s="253"/>
      <c r="H594" s="253" t="s">
        <v>835</v>
      </c>
      <c r="I594" s="253"/>
      <c r="J594" s="253"/>
      <c r="K594" s="253"/>
      <c r="L594" s="253"/>
      <c r="M594" s="253"/>
      <c r="N594" s="253"/>
      <c r="O594" s="253"/>
      <c r="P594" s="253" t="s">
        <v>2088</v>
      </c>
      <c r="Q594" s="253"/>
      <c r="R594" s="253"/>
      <c r="S594" s="253"/>
      <c r="T594" s="253"/>
      <c r="U594" s="253"/>
      <c r="V594" s="253"/>
      <c r="W594" s="253"/>
      <c r="AI594" s="253"/>
      <c r="AJ594" s="253"/>
      <c r="AK594" s="253"/>
      <c r="AL594" s="253"/>
      <c r="AM594" s="253"/>
      <c r="AN594" s="253"/>
      <c r="AO594" s="253"/>
      <c r="AP594" s="253"/>
    </row>
    <row r="595" spans="2:42" ht="15" customHeight="1" x14ac:dyDescent="0.25">
      <c r="B595" s="253"/>
      <c r="C595" s="253"/>
      <c r="H595" s="253" t="s">
        <v>836</v>
      </c>
      <c r="I595" s="253"/>
      <c r="J595" s="253"/>
      <c r="K595" s="253"/>
      <c r="L595" s="253"/>
      <c r="M595" s="253"/>
      <c r="N595" s="253"/>
      <c r="O595" s="253"/>
      <c r="P595" s="253" t="s">
        <v>2092</v>
      </c>
      <c r="Q595" s="253"/>
      <c r="R595" s="253"/>
      <c r="S595" s="253"/>
      <c r="T595" s="253"/>
      <c r="U595" s="253"/>
      <c r="V595" s="253"/>
      <c r="W595" s="253"/>
      <c r="AI595" s="253"/>
      <c r="AJ595" s="253"/>
      <c r="AK595" s="253"/>
      <c r="AL595" s="253"/>
      <c r="AM595" s="253"/>
      <c r="AN595" s="253"/>
      <c r="AO595" s="253"/>
      <c r="AP595" s="253"/>
    </row>
    <row r="596" spans="2:42" ht="15" customHeight="1" x14ac:dyDescent="0.25">
      <c r="B596" s="253"/>
      <c r="C596" s="253"/>
      <c r="H596" s="253" t="s">
        <v>837</v>
      </c>
      <c r="I596" s="253"/>
      <c r="J596" s="253"/>
      <c r="K596" s="253"/>
      <c r="L596" s="253"/>
      <c r="M596" s="253"/>
      <c r="N596" s="253"/>
      <c r="O596" s="253"/>
      <c r="P596" s="253" t="s">
        <v>2090</v>
      </c>
      <c r="Q596" s="253"/>
      <c r="R596" s="253"/>
      <c r="S596" s="253"/>
      <c r="T596" s="253"/>
      <c r="U596" s="253"/>
      <c r="V596" s="253"/>
      <c r="W596" s="253"/>
      <c r="AI596" s="253"/>
      <c r="AJ596" s="253"/>
      <c r="AK596" s="253"/>
      <c r="AL596" s="253"/>
      <c r="AM596" s="253"/>
      <c r="AN596" s="253"/>
      <c r="AO596" s="253"/>
      <c r="AP596" s="253"/>
    </row>
    <row r="597" spans="2:42" ht="15" customHeight="1" x14ac:dyDescent="0.25">
      <c r="B597" s="253"/>
      <c r="C597" s="253"/>
      <c r="H597" s="253" t="s">
        <v>838</v>
      </c>
      <c r="I597" s="253"/>
      <c r="J597" s="253"/>
      <c r="K597" s="253"/>
      <c r="L597" s="253"/>
      <c r="M597" s="253"/>
      <c r="N597" s="253"/>
      <c r="O597" s="253"/>
      <c r="P597" s="253" t="s">
        <v>2090</v>
      </c>
      <c r="Q597" s="253"/>
      <c r="R597" s="253"/>
      <c r="S597" s="253"/>
      <c r="T597" s="253"/>
      <c r="U597" s="253"/>
      <c r="V597" s="253"/>
      <c r="W597" s="253"/>
      <c r="AI597" s="253"/>
      <c r="AJ597" s="253"/>
      <c r="AK597" s="253"/>
      <c r="AL597" s="253"/>
      <c r="AM597" s="253"/>
      <c r="AN597" s="253"/>
      <c r="AO597" s="253"/>
      <c r="AP597" s="253"/>
    </row>
    <row r="598" spans="2:42" ht="15" customHeight="1" x14ac:dyDescent="0.25">
      <c r="B598" s="253"/>
      <c r="C598" s="253"/>
      <c r="H598" s="253" t="s">
        <v>839</v>
      </c>
      <c r="I598" s="253"/>
      <c r="J598" s="253"/>
      <c r="K598" s="253"/>
      <c r="L598" s="253"/>
      <c r="M598" s="253"/>
      <c r="N598" s="253"/>
      <c r="O598" s="253"/>
      <c r="P598" s="253" t="s">
        <v>2094</v>
      </c>
      <c r="Q598" s="253"/>
      <c r="R598" s="253"/>
      <c r="S598" s="253"/>
      <c r="T598" s="253"/>
      <c r="U598" s="253"/>
      <c r="V598" s="253"/>
      <c r="W598" s="253"/>
      <c r="AI598" s="253"/>
      <c r="AJ598" s="253"/>
      <c r="AK598" s="253"/>
      <c r="AL598" s="253"/>
      <c r="AM598" s="253"/>
      <c r="AN598" s="253"/>
      <c r="AO598" s="253"/>
      <c r="AP598" s="253"/>
    </row>
    <row r="599" spans="2:42" ht="15" customHeight="1" x14ac:dyDescent="0.25">
      <c r="B599" s="253"/>
      <c r="C599" s="253"/>
      <c r="H599" s="253" t="s">
        <v>840</v>
      </c>
      <c r="I599" s="253"/>
      <c r="J599" s="253"/>
      <c r="K599" s="253"/>
      <c r="L599" s="253"/>
      <c r="M599" s="253"/>
      <c r="N599" s="253"/>
      <c r="O599" s="253"/>
      <c r="P599" s="253" t="s">
        <v>2089</v>
      </c>
      <c r="Q599" s="253"/>
      <c r="R599" s="253"/>
      <c r="S599" s="253"/>
      <c r="T599" s="253"/>
      <c r="U599" s="253"/>
      <c r="V599" s="253"/>
      <c r="W599" s="253"/>
      <c r="AI599" s="253"/>
      <c r="AJ599" s="253"/>
      <c r="AK599" s="253"/>
      <c r="AL599" s="253"/>
      <c r="AM599" s="253"/>
      <c r="AN599" s="253"/>
      <c r="AO599" s="253"/>
      <c r="AP599" s="253"/>
    </row>
    <row r="600" spans="2:42" ht="15" customHeight="1" x14ac:dyDescent="0.25">
      <c r="B600" s="253"/>
      <c r="C600" s="253"/>
      <c r="H600" s="253" t="s">
        <v>841</v>
      </c>
      <c r="I600" s="253"/>
      <c r="J600" s="253"/>
      <c r="K600" s="253"/>
      <c r="L600" s="253"/>
      <c r="M600" s="253"/>
      <c r="N600" s="253"/>
      <c r="O600" s="253"/>
      <c r="P600" s="253" t="s">
        <v>2094</v>
      </c>
      <c r="Q600" s="253"/>
      <c r="R600" s="253"/>
      <c r="S600" s="253"/>
      <c r="T600" s="253"/>
      <c r="U600" s="253"/>
      <c r="V600" s="253"/>
      <c r="W600" s="253"/>
      <c r="AI600" s="253"/>
      <c r="AJ600" s="253"/>
      <c r="AK600" s="253"/>
      <c r="AL600" s="253"/>
      <c r="AM600" s="253"/>
      <c r="AN600" s="253"/>
      <c r="AO600" s="253"/>
      <c r="AP600" s="253"/>
    </row>
    <row r="601" spans="2:42" ht="15" customHeight="1" x14ac:dyDescent="0.25">
      <c r="B601" s="253"/>
      <c r="C601" s="253"/>
      <c r="H601" s="253" t="s">
        <v>842</v>
      </c>
      <c r="I601" s="253"/>
      <c r="J601" s="253"/>
      <c r="K601" s="253"/>
      <c r="L601" s="253"/>
      <c r="M601" s="253"/>
      <c r="N601" s="253"/>
      <c r="O601" s="253"/>
      <c r="P601" s="253" t="s">
        <v>2091</v>
      </c>
      <c r="Q601" s="253"/>
      <c r="R601" s="253"/>
      <c r="S601" s="253"/>
      <c r="T601" s="253"/>
      <c r="U601" s="253"/>
      <c r="V601" s="253"/>
      <c r="W601" s="253"/>
      <c r="AI601" s="253"/>
      <c r="AJ601" s="253"/>
      <c r="AK601" s="253"/>
      <c r="AL601" s="253"/>
      <c r="AM601" s="253"/>
      <c r="AN601" s="253"/>
      <c r="AO601" s="253"/>
      <c r="AP601" s="253"/>
    </row>
    <row r="602" spans="2:42" ht="15" customHeight="1" x14ac:dyDescent="0.25">
      <c r="B602" s="253"/>
      <c r="C602" s="253"/>
      <c r="H602" s="253" t="s">
        <v>843</v>
      </c>
      <c r="I602" s="253"/>
      <c r="J602" s="253"/>
      <c r="K602" s="253"/>
      <c r="L602" s="253"/>
      <c r="M602" s="253"/>
      <c r="N602" s="253"/>
      <c r="O602" s="253"/>
      <c r="P602" s="253" t="s">
        <v>2088</v>
      </c>
      <c r="Q602" s="253"/>
      <c r="R602" s="253"/>
      <c r="S602" s="253"/>
      <c r="T602" s="253"/>
      <c r="U602" s="253"/>
      <c r="V602" s="253"/>
      <c r="W602" s="253"/>
      <c r="AI602" s="253"/>
      <c r="AJ602" s="253"/>
      <c r="AK602" s="253"/>
      <c r="AL602" s="253"/>
      <c r="AM602" s="253"/>
      <c r="AN602" s="253"/>
      <c r="AO602" s="253"/>
      <c r="AP602" s="253"/>
    </row>
    <row r="603" spans="2:42" ht="15" customHeight="1" x14ac:dyDescent="0.25">
      <c r="B603" s="253"/>
      <c r="C603" s="253"/>
      <c r="H603" s="253" t="s">
        <v>844</v>
      </c>
      <c r="I603" s="253"/>
      <c r="J603" s="253"/>
      <c r="K603" s="253"/>
      <c r="L603" s="253"/>
      <c r="M603" s="253"/>
      <c r="N603" s="253"/>
      <c r="O603" s="253"/>
      <c r="P603" s="253" t="s">
        <v>2089</v>
      </c>
      <c r="Q603" s="253"/>
      <c r="R603" s="253"/>
      <c r="S603" s="253"/>
      <c r="T603" s="253"/>
      <c r="U603" s="253"/>
      <c r="V603" s="253"/>
      <c r="W603" s="253"/>
      <c r="AI603" s="253"/>
      <c r="AJ603" s="253"/>
      <c r="AK603" s="253"/>
      <c r="AL603" s="253"/>
      <c r="AM603" s="253"/>
      <c r="AN603" s="253"/>
      <c r="AO603" s="253"/>
      <c r="AP603" s="253"/>
    </row>
    <row r="604" spans="2:42" ht="15" customHeight="1" x14ac:dyDescent="0.25">
      <c r="B604" s="253"/>
      <c r="C604" s="253"/>
      <c r="H604" s="253" t="s">
        <v>845</v>
      </c>
      <c r="I604" s="253"/>
      <c r="J604" s="253"/>
      <c r="K604" s="253"/>
      <c r="L604" s="253"/>
      <c r="M604" s="253"/>
      <c r="N604" s="253"/>
      <c r="O604" s="253"/>
      <c r="P604" s="253" t="s">
        <v>2088</v>
      </c>
      <c r="Q604" s="253"/>
      <c r="R604" s="253"/>
      <c r="S604" s="253"/>
      <c r="T604" s="253"/>
      <c r="U604" s="253"/>
      <c r="V604" s="253"/>
      <c r="W604" s="253"/>
      <c r="AI604" s="253"/>
      <c r="AJ604" s="253"/>
      <c r="AK604" s="253"/>
      <c r="AL604" s="253"/>
      <c r="AM604" s="253"/>
      <c r="AN604" s="253"/>
      <c r="AO604" s="253"/>
      <c r="AP604" s="253"/>
    </row>
    <row r="605" spans="2:42" ht="15" customHeight="1" x14ac:dyDescent="0.25">
      <c r="B605" s="253"/>
      <c r="C605" s="253"/>
      <c r="H605" s="253" t="s">
        <v>846</v>
      </c>
      <c r="I605" s="253"/>
      <c r="J605" s="253"/>
      <c r="K605" s="253"/>
      <c r="L605" s="253"/>
      <c r="M605" s="253"/>
      <c r="N605" s="253"/>
      <c r="O605" s="253"/>
      <c r="P605" s="253" t="s">
        <v>2089</v>
      </c>
      <c r="Q605" s="253"/>
      <c r="R605" s="253"/>
      <c r="S605" s="253"/>
      <c r="T605" s="253"/>
      <c r="U605" s="253"/>
      <c r="V605" s="253"/>
      <c r="W605" s="253"/>
      <c r="AI605" s="253"/>
      <c r="AJ605" s="253"/>
      <c r="AK605" s="253"/>
      <c r="AL605" s="253"/>
      <c r="AM605" s="253"/>
      <c r="AN605" s="253"/>
      <c r="AO605" s="253"/>
      <c r="AP605" s="253"/>
    </row>
    <row r="606" spans="2:42" ht="15" customHeight="1" x14ac:dyDescent="0.25">
      <c r="B606" s="253"/>
      <c r="C606" s="253"/>
      <c r="H606" s="253" t="s">
        <v>847</v>
      </c>
      <c r="I606" s="253"/>
      <c r="J606" s="253"/>
      <c r="K606" s="253"/>
      <c r="L606" s="253"/>
      <c r="M606" s="253"/>
      <c r="N606" s="253"/>
      <c r="O606" s="253"/>
      <c r="P606" s="253" t="s">
        <v>2089</v>
      </c>
      <c r="Q606" s="253"/>
      <c r="R606" s="253"/>
      <c r="S606" s="253"/>
      <c r="T606" s="253"/>
      <c r="U606" s="253"/>
      <c r="V606" s="253"/>
      <c r="W606" s="253"/>
      <c r="AI606" s="253"/>
      <c r="AJ606" s="253"/>
      <c r="AK606" s="253"/>
      <c r="AL606" s="253"/>
      <c r="AM606" s="253"/>
      <c r="AN606" s="253"/>
      <c r="AO606" s="253"/>
      <c r="AP606" s="253"/>
    </row>
    <row r="607" spans="2:42" ht="15" customHeight="1" x14ac:dyDescent="0.25">
      <c r="B607" s="253"/>
      <c r="C607" s="253"/>
      <c r="H607" s="253" t="s">
        <v>848</v>
      </c>
      <c r="I607" s="253"/>
      <c r="J607" s="253"/>
      <c r="K607" s="253"/>
      <c r="L607" s="253"/>
      <c r="M607" s="253"/>
      <c r="N607" s="253"/>
      <c r="O607" s="253"/>
      <c r="P607" s="253" t="s">
        <v>2092</v>
      </c>
      <c r="Q607" s="253"/>
      <c r="R607" s="253"/>
      <c r="S607" s="253"/>
      <c r="T607" s="253"/>
      <c r="U607" s="253"/>
      <c r="V607" s="253"/>
      <c r="W607" s="253"/>
      <c r="AI607" s="253"/>
      <c r="AJ607" s="253"/>
      <c r="AK607" s="253"/>
      <c r="AL607" s="253"/>
      <c r="AM607" s="253"/>
      <c r="AN607" s="253"/>
      <c r="AO607" s="253"/>
      <c r="AP607" s="253"/>
    </row>
    <row r="608" spans="2:42" ht="15" customHeight="1" x14ac:dyDescent="0.25">
      <c r="B608" s="253"/>
      <c r="C608" s="253"/>
      <c r="H608" s="253" t="s">
        <v>849</v>
      </c>
      <c r="I608" s="253"/>
      <c r="J608" s="253"/>
      <c r="K608" s="253"/>
      <c r="L608" s="253"/>
      <c r="M608" s="253"/>
      <c r="N608" s="253"/>
      <c r="O608" s="253"/>
      <c r="P608" s="253" t="s">
        <v>2091</v>
      </c>
      <c r="Q608" s="253"/>
      <c r="R608" s="253"/>
      <c r="S608" s="253"/>
      <c r="T608" s="253"/>
      <c r="U608" s="253"/>
      <c r="V608" s="253"/>
      <c r="W608" s="253"/>
      <c r="AI608" s="253"/>
      <c r="AJ608" s="253"/>
      <c r="AK608" s="253"/>
      <c r="AL608" s="253"/>
      <c r="AM608" s="253"/>
      <c r="AN608" s="253"/>
      <c r="AO608" s="253"/>
      <c r="AP608" s="253"/>
    </row>
    <row r="609" spans="2:42" ht="15" customHeight="1" x14ac:dyDescent="0.25">
      <c r="B609" s="253"/>
      <c r="C609" s="253"/>
      <c r="H609" s="253" t="s">
        <v>850</v>
      </c>
      <c r="I609" s="253"/>
      <c r="J609" s="253"/>
      <c r="K609" s="253"/>
      <c r="L609" s="253"/>
      <c r="M609" s="253"/>
      <c r="N609" s="253"/>
      <c r="O609" s="253"/>
      <c r="P609" s="253" t="s">
        <v>2092</v>
      </c>
      <c r="Q609" s="253"/>
      <c r="R609" s="253"/>
      <c r="S609" s="253"/>
      <c r="T609" s="253"/>
      <c r="U609" s="253"/>
      <c r="V609" s="253"/>
      <c r="W609" s="253"/>
      <c r="AI609" s="253"/>
      <c r="AJ609" s="253"/>
      <c r="AK609" s="253"/>
      <c r="AL609" s="253"/>
      <c r="AM609" s="253"/>
      <c r="AN609" s="253"/>
      <c r="AO609" s="253"/>
      <c r="AP609" s="253"/>
    </row>
    <row r="610" spans="2:42" ht="15" customHeight="1" x14ac:dyDescent="0.25">
      <c r="B610" s="253"/>
      <c r="C610" s="253"/>
      <c r="H610" s="253" t="s">
        <v>851</v>
      </c>
      <c r="I610" s="253"/>
      <c r="J610" s="253"/>
      <c r="K610" s="253"/>
      <c r="L610" s="253"/>
      <c r="M610" s="253"/>
      <c r="N610" s="253"/>
      <c r="O610" s="253"/>
      <c r="P610" s="253" t="s">
        <v>2090</v>
      </c>
      <c r="Q610" s="253"/>
      <c r="R610" s="253"/>
      <c r="S610" s="253"/>
      <c r="T610" s="253"/>
      <c r="U610" s="253"/>
      <c r="V610" s="253"/>
      <c r="W610" s="253"/>
      <c r="AI610" s="253"/>
      <c r="AJ610" s="253"/>
      <c r="AK610" s="253"/>
      <c r="AL610" s="253"/>
      <c r="AM610" s="253"/>
      <c r="AN610" s="253"/>
      <c r="AO610" s="253"/>
      <c r="AP610" s="253"/>
    </row>
    <row r="611" spans="2:42" ht="15" customHeight="1" x14ac:dyDescent="0.25">
      <c r="B611" s="253"/>
      <c r="C611" s="253"/>
      <c r="H611" s="253" t="s">
        <v>852</v>
      </c>
      <c r="I611" s="253"/>
      <c r="J611" s="253"/>
      <c r="K611" s="253"/>
      <c r="L611" s="253"/>
      <c r="M611" s="253"/>
      <c r="N611" s="253"/>
      <c r="O611" s="253"/>
      <c r="P611" s="253" t="s">
        <v>2094</v>
      </c>
      <c r="Q611" s="253"/>
      <c r="R611" s="253"/>
      <c r="S611" s="253"/>
      <c r="T611" s="253"/>
      <c r="U611" s="253"/>
      <c r="V611" s="253"/>
      <c r="W611" s="253"/>
      <c r="AI611" s="253"/>
      <c r="AJ611" s="253"/>
      <c r="AK611" s="253"/>
      <c r="AL611" s="253"/>
      <c r="AM611" s="253"/>
      <c r="AN611" s="253"/>
      <c r="AO611" s="253"/>
      <c r="AP611" s="253"/>
    </row>
    <row r="612" spans="2:42" ht="15" customHeight="1" x14ac:dyDescent="0.25">
      <c r="B612" s="253"/>
      <c r="C612" s="253"/>
      <c r="H612" s="253" t="s">
        <v>853</v>
      </c>
      <c r="I612" s="253"/>
      <c r="J612" s="253"/>
      <c r="K612" s="253"/>
      <c r="L612" s="253"/>
      <c r="M612" s="253"/>
      <c r="N612" s="253"/>
      <c r="O612" s="253"/>
      <c r="P612" s="253" t="s">
        <v>720</v>
      </c>
      <c r="Q612" s="253"/>
      <c r="R612" s="253"/>
      <c r="S612" s="253"/>
      <c r="T612" s="253"/>
      <c r="U612" s="253"/>
      <c r="V612" s="253"/>
      <c r="W612" s="253"/>
      <c r="AI612" s="253"/>
      <c r="AJ612" s="253"/>
      <c r="AK612" s="253"/>
      <c r="AL612" s="253"/>
      <c r="AM612" s="253"/>
      <c r="AN612" s="253"/>
      <c r="AO612" s="253"/>
      <c r="AP612" s="253"/>
    </row>
    <row r="613" spans="2:42" ht="15" customHeight="1" x14ac:dyDescent="0.25">
      <c r="B613" s="253"/>
      <c r="C613" s="253"/>
      <c r="H613" s="253" t="s">
        <v>854</v>
      </c>
      <c r="I613" s="253"/>
      <c r="J613" s="253"/>
      <c r="K613" s="253"/>
      <c r="L613" s="253"/>
      <c r="M613" s="253"/>
      <c r="N613" s="253"/>
      <c r="O613" s="253"/>
      <c r="P613" s="253" t="s">
        <v>2094</v>
      </c>
      <c r="Q613" s="253"/>
      <c r="R613" s="253"/>
      <c r="S613" s="253"/>
      <c r="T613" s="253"/>
      <c r="U613" s="253"/>
      <c r="V613" s="253"/>
      <c r="W613" s="253"/>
      <c r="AI613" s="253"/>
      <c r="AJ613" s="253"/>
      <c r="AK613" s="253"/>
      <c r="AL613" s="253"/>
      <c r="AM613" s="253"/>
      <c r="AN613" s="253"/>
      <c r="AO613" s="253"/>
      <c r="AP613" s="253"/>
    </row>
    <row r="614" spans="2:42" ht="15" customHeight="1" x14ac:dyDescent="0.25">
      <c r="B614" s="253"/>
      <c r="C614" s="253"/>
      <c r="H614" s="253" t="s">
        <v>855</v>
      </c>
      <c r="I614" s="253"/>
      <c r="J614" s="253"/>
      <c r="K614" s="253"/>
      <c r="L614" s="253"/>
      <c r="M614" s="253"/>
      <c r="N614" s="253"/>
      <c r="O614" s="253"/>
      <c r="P614" s="253" t="s">
        <v>2088</v>
      </c>
      <c r="Q614" s="253"/>
      <c r="R614" s="253"/>
      <c r="S614" s="253"/>
      <c r="T614" s="253"/>
      <c r="U614" s="253"/>
      <c r="V614" s="253"/>
      <c r="W614" s="253"/>
      <c r="AI614" s="253"/>
      <c r="AJ614" s="253"/>
      <c r="AK614" s="253"/>
      <c r="AL614" s="253"/>
      <c r="AM614" s="253"/>
      <c r="AN614" s="253"/>
      <c r="AO614" s="253"/>
      <c r="AP614" s="253"/>
    </row>
    <row r="615" spans="2:42" ht="15" customHeight="1" x14ac:dyDescent="0.25">
      <c r="B615" s="253"/>
      <c r="C615" s="253"/>
      <c r="H615" s="253" t="s">
        <v>856</v>
      </c>
      <c r="I615" s="253"/>
      <c r="J615" s="253"/>
      <c r="K615" s="253"/>
      <c r="L615" s="253"/>
      <c r="M615" s="253"/>
      <c r="N615" s="253"/>
      <c r="O615" s="253"/>
      <c r="P615" s="253" t="s">
        <v>2088</v>
      </c>
      <c r="Q615" s="253"/>
      <c r="R615" s="253"/>
      <c r="S615" s="253"/>
      <c r="T615" s="253"/>
      <c r="U615" s="253"/>
      <c r="V615" s="253"/>
      <c r="W615" s="253"/>
      <c r="AI615" s="253"/>
      <c r="AJ615" s="253"/>
      <c r="AK615" s="253"/>
      <c r="AL615" s="253"/>
      <c r="AM615" s="253"/>
      <c r="AN615" s="253"/>
      <c r="AO615" s="253"/>
      <c r="AP615" s="253"/>
    </row>
    <row r="616" spans="2:42" ht="15" customHeight="1" x14ac:dyDescent="0.25">
      <c r="B616" s="253"/>
      <c r="C616" s="253"/>
      <c r="H616" s="253" t="s">
        <v>857</v>
      </c>
      <c r="I616" s="253"/>
      <c r="J616" s="253"/>
      <c r="K616" s="253"/>
      <c r="L616" s="253"/>
      <c r="M616" s="253"/>
      <c r="N616" s="253"/>
      <c r="O616" s="253"/>
      <c r="P616" s="253" t="s">
        <v>2089</v>
      </c>
      <c r="Q616" s="253"/>
      <c r="R616" s="253"/>
      <c r="S616" s="253"/>
      <c r="T616" s="253"/>
      <c r="U616" s="253"/>
      <c r="V616" s="253"/>
      <c r="W616" s="253"/>
      <c r="AI616" s="253"/>
      <c r="AJ616" s="253"/>
      <c r="AK616" s="253"/>
      <c r="AL616" s="253"/>
      <c r="AM616" s="253"/>
      <c r="AN616" s="253"/>
      <c r="AO616" s="253"/>
      <c r="AP616" s="253"/>
    </row>
    <row r="617" spans="2:42" ht="15" customHeight="1" x14ac:dyDescent="0.25">
      <c r="B617" s="253"/>
      <c r="C617" s="253"/>
      <c r="H617" s="253" t="s">
        <v>858</v>
      </c>
      <c r="I617" s="253"/>
      <c r="J617" s="253"/>
      <c r="K617" s="253"/>
      <c r="L617" s="253"/>
      <c r="M617" s="253"/>
      <c r="N617" s="253"/>
      <c r="O617" s="253"/>
      <c r="P617" s="253" t="s">
        <v>2089</v>
      </c>
      <c r="Q617" s="253"/>
      <c r="R617" s="253"/>
      <c r="S617" s="253"/>
      <c r="T617" s="253"/>
      <c r="U617" s="253"/>
      <c r="V617" s="253"/>
      <c r="W617" s="253"/>
      <c r="AI617" s="253"/>
      <c r="AJ617" s="253"/>
      <c r="AK617" s="253"/>
      <c r="AL617" s="253"/>
      <c r="AM617" s="253"/>
      <c r="AN617" s="253"/>
      <c r="AO617" s="253"/>
      <c r="AP617" s="253"/>
    </row>
    <row r="618" spans="2:42" ht="15" customHeight="1" x14ac:dyDescent="0.25">
      <c r="B618" s="253"/>
      <c r="C618" s="253"/>
      <c r="H618" s="253" t="s">
        <v>859</v>
      </c>
      <c r="I618" s="253"/>
      <c r="J618" s="253"/>
      <c r="K618" s="253"/>
      <c r="L618" s="253"/>
      <c r="M618" s="253"/>
      <c r="N618" s="253"/>
      <c r="O618" s="253"/>
      <c r="P618" s="253" t="s">
        <v>720</v>
      </c>
      <c r="Q618" s="253"/>
      <c r="R618" s="253"/>
      <c r="S618" s="253"/>
      <c r="T618" s="253"/>
      <c r="U618" s="253"/>
      <c r="V618" s="253"/>
      <c r="W618" s="253"/>
      <c r="AI618" s="253"/>
      <c r="AJ618" s="253"/>
      <c r="AK618" s="253"/>
      <c r="AL618" s="253"/>
      <c r="AM618" s="253"/>
      <c r="AN618" s="253"/>
      <c r="AO618" s="253"/>
      <c r="AP618" s="253"/>
    </row>
    <row r="619" spans="2:42" ht="15" customHeight="1" x14ac:dyDescent="0.25">
      <c r="B619" s="253"/>
      <c r="C619" s="253"/>
      <c r="H619" s="253" t="s">
        <v>860</v>
      </c>
      <c r="I619" s="253"/>
      <c r="J619" s="253"/>
      <c r="K619" s="253"/>
      <c r="L619" s="253"/>
      <c r="M619" s="253"/>
      <c r="N619" s="253"/>
      <c r="O619" s="253"/>
      <c r="P619" s="253" t="s">
        <v>2092</v>
      </c>
      <c r="Q619" s="253"/>
      <c r="R619" s="253"/>
      <c r="S619" s="253"/>
      <c r="T619" s="253"/>
      <c r="U619" s="253"/>
      <c r="V619" s="253"/>
      <c r="W619" s="253"/>
      <c r="AI619" s="253"/>
      <c r="AJ619" s="253"/>
      <c r="AK619" s="253"/>
      <c r="AL619" s="253"/>
      <c r="AM619" s="253"/>
      <c r="AN619" s="253"/>
      <c r="AO619" s="253"/>
      <c r="AP619" s="253"/>
    </row>
    <row r="620" spans="2:42" ht="15" customHeight="1" x14ac:dyDescent="0.25">
      <c r="B620" s="253"/>
      <c r="C620" s="253"/>
      <c r="H620" s="253" t="s">
        <v>861</v>
      </c>
      <c r="I620" s="253"/>
      <c r="J620" s="253"/>
      <c r="K620" s="253"/>
      <c r="L620" s="253"/>
      <c r="M620" s="253"/>
      <c r="N620" s="253"/>
      <c r="O620" s="253"/>
      <c r="P620" s="253" t="s">
        <v>2088</v>
      </c>
      <c r="Q620" s="253"/>
      <c r="R620" s="253"/>
      <c r="S620" s="253"/>
      <c r="T620" s="253"/>
      <c r="U620" s="253"/>
      <c r="V620" s="253"/>
      <c r="W620" s="253"/>
      <c r="AI620" s="253"/>
      <c r="AJ620" s="253"/>
      <c r="AK620" s="253"/>
      <c r="AL620" s="253"/>
      <c r="AM620" s="253"/>
      <c r="AN620" s="253"/>
      <c r="AO620" s="253"/>
      <c r="AP620" s="253"/>
    </row>
    <row r="621" spans="2:42" ht="15" customHeight="1" x14ac:dyDescent="0.25">
      <c r="B621" s="253"/>
      <c r="C621" s="253"/>
      <c r="H621" s="253" t="s">
        <v>862</v>
      </c>
      <c r="I621" s="253"/>
      <c r="J621" s="253"/>
      <c r="K621" s="253"/>
      <c r="L621" s="253"/>
      <c r="M621" s="253"/>
      <c r="N621" s="253"/>
      <c r="O621" s="253"/>
      <c r="P621" s="253" t="s">
        <v>2093</v>
      </c>
      <c r="Q621" s="253"/>
      <c r="R621" s="253"/>
      <c r="S621" s="253"/>
      <c r="T621" s="253"/>
      <c r="U621" s="253"/>
      <c r="V621" s="253"/>
      <c r="W621" s="253"/>
      <c r="AI621" s="253"/>
      <c r="AJ621" s="253"/>
      <c r="AK621" s="253"/>
      <c r="AL621" s="253"/>
      <c r="AM621" s="253"/>
      <c r="AN621" s="253"/>
      <c r="AO621" s="253"/>
      <c r="AP621" s="253"/>
    </row>
    <row r="622" spans="2:42" ht="15" customHeight="1" x14ac:dyDescent="0.25">
      <c r="B622" s="253"/>
      <c r="C622" s="253"/>
      <c r="H622" s="253" t="s">
        <v>863</v>
      </c>
      <c r="I622" s="253"/>
      <c r="J622" s="253"/>
      <c r="K622" s="253"/>
      <c r="L622" s="253"/>
      <c r="M622" s="253"/>
      <c r="N622" s="253"/>
      <c r="O622" s="253"/>
      <c r="P622" s="253" t="s">
        <v>2091</v>
      </c>
      <c r="Q622" s="253"/>
      <c r="R622" s="253"/>
      <c r="S622" s="253"/>
      <c r="T622" s="253"/>
      <c r="U622" s="253"/>
      <c r="V622" s="253"/>
      <c r="W622" s="253"/>
      <c r="AI622" s="253"/>
      <c r="AJ622" s="253"/>
      <c r="AK622" s="253"/>
      <c r="AL622" s="253"/>
      <c r="AM622" s="253"/>
      <c r="AN622" s="253"/>
      <c r="AO622" s="253"/>
      <c r="AP622" s="253"/>
    </row>
    <row r="623" spans="2:42" ht="15" customHeight="1" x14ac:dyDescent="0.25">
      <c r="B623" s="253"/>
      <c r="C623" s="253"/>
      <c r="H623" s="253" t="s">
        <v>864</v>
      </c>
      <c r="I623" s="253"/>
      <c r="J623" s="253"/>
      <c r="K623" s="253"/>
      <c r="L623" s="253"/>
      <c r="M623" s="253"/>
      <c r="N623" s="253"/>
      <c r="O623" s="253"/>
      <c r="P623" s="253" t="s">
        <v>2091</v>
      </c>
      <c r="Q623" s="253"/>
      <c r="R623" s="253"/>
      <c r="S623" s="253"/>
      <c r="T623" s="253"/>
      <c r="U623" s="253"/>
      <c r="V623" s="253"/>
      <c r="W623" s="253"/>
      <c r="AI623" s="253"/>
      <c r="AJ623" s="253"/>
      <c r="AK623" s="253"/>
      <c r="AL623" s="253"/>
      <c r="AM623" s="253"/>
      <c r="AN623" s="253"/>
      <c r="AO623" s="253"/>
      <c r="AP623" s="253"/>
    </row>
    <row r="624" spans="2:42" ht="15" customHeight="1" x14ac:dyDescent="0.25">
      <c r="B624" s="253"/>
      <c r="C624" s="253"/>
      <c r="H624" s="253" t="s">
        <v>865</v>
      </c>
      <c r="I624" s="253"/>
      <c r="J624" s="253"/>
      <c r="K624" s="253"/>
      <c r="L624" s="253"/>
      <c r="M624" s="253"/>
      <c r="N624" s="253"/>
      <c r="O624" s="253"/>
      <c r="P624" s="253" t="s">
        <v>2092</v>
      </c>
      <c r="Q624" s="253"/>
      <c r="R624" s="253"/>
      <c r="S624" s="253"/>
      <c r="T624" s="253"/>
      <c r="U624" s="253"/>
      <c r="V624" s="253"/>
      <c r="W624" s="253"/>
      <c r="AI624" s="253"/>
      <c r="AJ624" s="253"/>
      <c r="AK624" s="253"/>
      <c r="AL624" s="253"/>
      <c r="AM624" s="253"/>
      <c r="AN624" s="253"/>
      <c r="AO624" s="253"/>
      <c r="AP624" s="253"/>
    </row>
    <row r="625" spans="2:42" ht="15" customHeight="1" x14ac:dyDescent="0.25">
      <c r="B625" s="253"/>
      <c r="C625" s="253"/>
      <c r="H625" s="253" t="s">
        <v>866</v>
      </c>
      <c r="I625" s="253"/>
      <c r="J625" s="253"/>
      <c r="K625" s="253"/>
      <c r="L625" s="253"/>
      <c r="M625" s="253"/>
      <c r="N625" s="253"/>
      <c r="O625" s="253"/>
      <c r="P625" s="253" t="s">
        <v>2091</v>
      </c>
      <c r="Q625" s="253"/>
      <c r="R625" s="253"/>
      <c r="S625" s="253"/>
      <c r="T625" s="253"/>
      <c r="U625" s="253"/>
      <c r="V625" s="253"/>
      <c r="W625" s="253"/>
      <c r="AI625" s="253"/>
      <c r="AJ625" s="253"/>
      <c r="AK625" s="253"/>
      <c r="AL625" s="253"/>
      <c r="AM625" s="253"/>
      <c r="AN625" s="253"/>
      <c r="AO625" s="253"/>
      <c r="AP625" s="253"/>
    </row>
    <row r="626" spans="2:42" ht="15" customHeight="1" x14ac:dyDescent="0.25">
      <c r="B626" s="253"/>
      <c r="C626" s="253"/>
      <c r="H626" s="253" t="s">
        <v>867</v>
      </c>
      <c r="I626" s="253"/>
      <c r="J626" s="253"/>
      <c r="K626" s="253"/>
      <c r="L626" s="253"/>
      <c r="M626" s="253"/>
      <c r="N626" s="253"/>
      <c r="O626" s="253"/>
      <c r="P626" s="253" t="s">
        <v>2088</v>
      </c>
      <c r="Q626" s="253"/>
      <c r="R626" s="253"/>
      <c r="S626" s="253"/>
      <c r="T626" s="253"/>
      <c r="U626" s="253"/>
      <c r="V626" s="253"/>
      <c r="W626" s="253"/>
      <c r="AI626" s="253"/>
      <c r="AJ626" s="253"/>
      <c r="AK626" s="253"/>
      <c r="AL626" s="253"/>
      <c r="AM626" s="253"/>
      <c r="AN626" s="253"/>
      <c r="AO626" s="253"/>
      <c r="AP626" s="253"/>
    </row>
    <row r="627" spans="2:42" ht="15" customHeight="1" x14ac:dyDescent="0.25">
      <c r="B627" s="253"/>
      <c r="C627" s="253"/>
      <c r="H627" s="253" t="s">
        <v>868</v>
      </c>
      <c r="I627" s="253"/>
      <c r="J627" s="253"/>
      <c r="K627" s="253"/>
      <c r="L627" s="253"/>
      <c r="M627" s="253"/>
      <c r="N627" s="253"/>
      <c r="O627" s="253"/>
      <c r="P627" s="253" t="s">
        <v>2089</v>
      </c>
      <c r="Q627" s="253"/>
      <c r="R627" s="253"/>
      <c r="S627" s="253"/>
      <c r="T627" s="253"/>
      <c r="U627" s="253"/>
      <c r="V627" s="253"/>
      <c r="W627" s="253"/>
      <c r="AI627" s="253"/>
      <c r="AJ627" s="253"/>
      <c r="AK627" s="253"/>
      <c r="AL627" s="253"/>
      <c r="AM627" s="253"/>
      <c r="AN627" s="253"/>
      <c r="AO627" s="253"/>
      <c r="AP627" s="253"/>
    </row>
    <row r="628" spans="2:42" ht="15" customHeight="1" x14ac:dyDescent="0.25">
      <c r="B628" s="253"/>
      <c r="C628" s="253"/>
      <c r="H628" s="253" t="s">
        <v>869</v>
      </c>
      <c r="I628" s="253"/>
      <c r="J628" s="253"/>
      <c r="K628" s="253"/>
      <c r="L628" s="253"/>
      <c r="M628" s="253"/>
      <c r="N628" s="253"/>
      <c r="O628" s="253"/>
      <c r="P628" s="253" t="s">
        <v>2090</v>
      </c>
      <c r="Q628" s="253"/>
      <c r="R628" s="253"/>
      <c r="S628" s="253"/>
      <c r="T628" s="253"/>
      <c r="U628" s="253"/>
      <c r="V628" s="253"/>
      <c r="W628" s="253"/>
      <c r="AI628" s="253"/>
      <c r="AJ628" s="253"/>
      <c r="AK628" s="253"/>
      <c r="AL628" s="253"/>
      <c r="AM628" s="253"/>
      <c r="AN628" s="253"/>
      <c r="AO628" s="253"/>
      <c r="AP628" s="253"/>
    </row>
    <row r="629" spans="2:42" ht="15" customHeight="1" x14ac:dyDescent="0.25">
      <c r="B629" s="253"/>
      <c r="C629" s="253"/>
      <c r="H629" s="253" t="s">
        <v>870</v>
      </c>
      <c r="I629" s="253"/>
      <c r="J629" s="253"/>
      <c r="K629" s="253"/>
      <c r="L629" s="253"/>
      <c r="M629" s="253"/>
      <c r="N629" s="253"/>
      <c r="O629" s="253"/>
      <c r="P629" s="253" t="s">
        <v>2091</v>
      </c>
      <c r="Q629" s="253"/>
      <c r="R629" s="253"/>
      <c r="S629" s="253"/>
      <c r="T629" s="253"/>
      <c r="U629" s="253"/>
      <c r="V629" s="253"/>
      <c r="W629" s="253"/>
      <c r="AI629" s="253"/>
      <c r="AJ629" s="253"/>
      <c r="AK629" s="253"/>
      <c r="AL629" s="253"/>
      <c r="AM629" s="253"/>
      <c r="AN629" s="253"/>
      <c r="AO629" s="253"/>
      <c r="AP629" s="253"/>
    </row>
    <row r="630" spans="2:42" ht="15" customHeight="1" x14ac:dyDescent="0.25">
      <c r="B630" s="253"/>
      <c r="C630" s="253"/>
      <c r="H630" s="253" t="s">
        <v>871</v>
      </c>
      <c r="I630" s="253"/>
      <c r="J630" s="253"/>
      <c r="K630" s="253"/>
      <c r="L630" s="253"/>
      <c r="M630" s="253"/>
      <c r="N630" s="253"/>
      <c r="O630" s="253"/>
      <c r="P630" s="253" t="s">
        <v>2094</v>
      </c>
      <c r="Q630" s="253"/>
      <c r="R630" s="253"/>
      <c r="S630" s="253"/>
      <c r="T630" s="253"/>
      <c r="U630" s="253"/>
      <c r="V630" s="253"/>
      <c r="W630" s="253"/>
      <c r="AI630" s="253"/>
      <c r="AJ630" s="253"/>
      <c r="AK630" s="253"/>
      <c r="AL630" s="253"/>
      <c r="AM630" s="253"/>
      <c r="AN630" s="253"/>
      <c r="AO630" s="253"/>
      <c r="AP630" s="253"/>
    </row>
    <row r="631" spans="2:42" ht="15" customHeight="1" x14ac:dyDescent="0.25">
      <c r="B631" s="253"/>
      <c r="C631" s="253"/>
      <c r="H631" s="253" t="s">
        <v>872</v>
      </c>
      <c r="I631" s="253"/>
      <c r="J631" s="253"/>
      <c r="K631" s="253"/>
      <c r="L631" s="253"/>
      <c r="M631" s="253"/>
      <c r="N631" s="253"/>
      <c r="O631" s="253"/>
      <c r="P631" s="253" t="s">
        <v>2087</v>
      </c>
      <c r="Q631" s="253"/>
      <c r="R631" s="253"/>
      <c r="S631" s="253"/>
      <c r="T631" s="253"/>
      <c r="U631" s="253"/>
      <c r="V631" s="253"/>
      <c r="W631" s="253"/>
      <c r="AI631" s="253"/>
      <c r="AJ631" s="253"/>
      <c r="AK631" s="253"/>
      <c r="AL631" s="253"/>
      <c r="AM631" s="253"/>
      <c r="AN631" s="253"/>
      <c r="AO631" s="253"/>
      <c r="AP631" s="253"/>
    </row>
    <row r="632" spans="2:42" ht="15" customHeight="1" x14ac:dyDescent="0.25">
      <c r="B632" s="253"/>
      <c r="C632" s="253"/>
      <c r="H632" s="253" t="s">
        <v>873</v>
      </c>
      <c r="I632" s="253"/>
      <c r="J632" s="253"/>
      <c r="K632" s="253"/>
      <c r="L632" s="253"/>
      <c r="M632" s="253"/>
      <c r="N632" s="253"/>
      <c r="O632" s="253"/>
      <c r="P632" s="253" t="s">
        <v>2087</v>
      </c>
      <c r="Q632" s="253"/>
      <c r="R632" s="253"/>
      <c r="S632" s="253"/>
      <c r="T632" s="253"/>
      <c r="U632" s="253"/>
      <c r="V632" s="253"/>
      <c r="W632" s="253"/>
      <c r="AI632" s="253"/>
      <c r="AJ632" s="253"/>
      <c r="AK632" s="253"/>
      <c r="AL632" s="253"/>
      <c r="AM632" s="253"/>
      <c r="AN632" s="253"/>
      <c r="AO632" s="253"/>
      <c r="AP632" s="253"/>
    </row>
    <row r="633" spans="2:42" ht="15" customHeight="1" x14ac:dyDescent="0.25">
      <c r="B633" s="253"/>
      <c r="C633" s="253"/>
      <c r="H633" s="253" t="s">
        <v>874</v>
      </c>
      <c r="I633" s="253"/>
      <c r="J633" s="253"/>
      <c r="K633" s="253"/>
      <c r="L633" s="253"/>
      <c r="M633" s="253"/>
      <c r="N633" s="253"/>
      <c r="O633" s="253"/>
      <c r="P633" s="253" t="s">
        <v>2089</v>
      </c>
      <c r="Q633" s="253"/>
      <c r="R633" s="253"/>
      <c r="S633" s="253"/>
      <c r="T633" s="253"/>
      <c r="U633" s="253"/>
      <c r="V633" s="253"/>
      <c r="W633" s="253"/>
      <c r="AI633" s="253"/>
      <c r="AJ633" s="253"/>
      <c r="AK633" s="253"/>
      <c r="AL633" s="253"/>
      <c r="AM633" s="253"/>
      <c r="AN633" s="253"/>
      <c r="AO633" s="253"/>
      <c r="AP633" s="253"/>
    </row>
    <row r="634" spans="2:42" ht="15" customHeight="1" x14ac:dyDescent="0.25">
      <c r="B634" s="253"/>
      <c r="C634" s="253"/>
      <c r="H634" s="253" t="s">
        <v>875</v>
      </c>
      <c r="I634" s="253"/>
      <c r="J634" s="253"/>
      <c r="K634" s="253"/>
      <c r="L634" s="253"/>
      <c r="M634" s="253"/>
      <c r="N634" s="253"/>
      <c r="O634" s="253"/>
      <c r="P634" s="253" t="s">
        <v>2089</v>
      </c>
      <c r="Q634" s="253"/>
      <c r="R634" s="253"/>
      <c r="S634" s="253"/>
      <c r="T634" s="253"/>
      <c r="U634" s="253"/>
      <c r="V634" s="253"/>
      <c r="W634" s="253"/>
      <c r="AI634" s="253"/>
      <c r="AJ634" s="253"/>
      <c r="AK634" s="253"/>
      <c r="AL634" s="253"/>
      <c r="AM634" s="253"/>
      <c r="AN634" s="253"/>
      <c r="AO634" s="253"/>
      <c r="AP634" s="253"/>
    </row>
    <row r="635" spans="2:42" ht="15" customHeight="1" x14ac:dyDescent="0.25">
      <c r="B635" s="253"/>
      <c r="C635" s="253"/>
      <c r="H635" s="253" t="s">
        <v>876</v>
      </c>
      <c r="I635" s="253"/>
      <c r="J635" s="253"/>
      <c r="K635" s="253"/>
      <c r="L635" s="253"/>
      <c r="M635" s="253"/>
      <c r="N635" s="253"/>
      <c r="O635" s="253"/>
      <c r="P635" s="253" t="s">
        <v>2090</v>
      </c>
      <c r="Q635" s="253"/>
      <c r="R635" s="253"/>
      <c r="S635" s="253"/>
      <c r="T635" s="253"/>
      <c r="U635" s="253"/>
      <c r="V635" s="253"/>
      <c r="W635" s="253"/>
      <c r="AI635" s="253"/>
      <c r="AJ635" s="253"/>
      <c r="AK635" s="253"/>
      <c r="AL635" s="253"/>
      <c r="AM635" s="253"/>
      <c r="AN635" s="253"/>
      <c r="AO635" s="253"/>
      <c r="AP635" s="253"/>
    </row>
    <row r="636" spans="2:42" ht="15" customHeight="1" x14ac:dyDescent="0.25">
      <c r="B636" s="253"/>
      <c r="C636" s="253"/>
      <c r="H636" s="253" t="s">
        <v>877</v>
      </c>
      <c r="I636" s="253"/>
      <c r="J636" s="253"/>
      <c r="K636" s="253"/>
      <c r="L636" s="253"/>
      <c r="M636" s="253"/>
      <c r="N636" s="253"/>
      <c r="O636" s="253"/>
      <c r="P636" s="253" t="s">
        <v>2090</v>
      </c>
      <c r="Q636" s="253"/>
      <c r="R636" s="253"/>
      <c r="S636" s="253"/>
      <c r="T636" s="253"/>
      <c r="U636" s="253"/>
      <c r="V636" s="253"/>
      <c r="W636" s="253"/>
      <c r="AI636" s="253"/>
      <c r="AJ636" s="253"/>
      <c r="AK636" s="253"/>
      <c r="AL636" s="253"/>
      <c r="AM636" s="253"/>
      <c r="AN636" s="253"/>
      <c r="AO636" s="253"/>
      <c r="AP636" s="253"/>
    </row>
    <row r="637" spans="2:42" ht="15" customHeight="1" x14ac:dyDescent="0.25">
      <c r="B637" s="253"/>
      <c r="C637" s="253"/>
      <c r="H637" s="253" t="s">
        <v>878</v>
      </c>
      <c r="I637" s="253"/>
      <c r="J637" s="253"/>
      <c r="K637" s="253"/>
      <c r="L637" s="253"/>
      <c r="M637" s="253"/>
      <c r="N637" s="253"/>
      <c r="O637" s="253"/>
      <c r="P637" s="253" t="s">
        <v>2090</v>
      </c>
      <c r="Q637" s="253"/>
      <c r="R637" s="253"/>
      <c r="S637" s="253"/>
      <c r="T637" s="253"/>
      <c r="U637" s="253"/>
      <c r="V637" s="253"/>
      <c r="W637" s="253"/>
      <c r="AI637" s="253"/>
      <c r="AJ637" s="253"/>
      <c r="AK637" s="253"/>
      <c r="AL637" s="253"/>
      <c r="AM637" s="253"/>
      <c r="AN637" s="253"/>
      <c r="AO637" s="253"/>
      <c r="AP637" s="253"/>
    </row>
    <row r="638" spans="2:42" ht="15" customHeight="1" x14ac:dyDescent="0.25">
      <c r="B638" s="253"/>
      <c r="C638" s="253"/>
      <c r="H638" s="253" t="s">
        <v>879</v>
      </c>
      <c r="I638" s="253"/>
      <c r="J638" s="253"/>
      <c r="K638" s="253"/>
      <c r="L638" s="253"/>
      <c r="M638" s="253"/>
      <c r="N638" s="253"/>
      <c r="O638" s="253"/>
      <c r="P638" s="253" t="s">
        <v>720</v>
      </c>
      <c r="Q638" s="253"/>
      <c r="R638" s="253"/>
      <c r="S638" s="253"/>
      <c r="T638" s="253"/>
      <c r="U638" s="253"/>
      <c r="V638" s="253"/>
      <c r="W638" s="253"/>
      <c r="AI638" s="253"/>
      <c r="AJ638" s="253"/>
      <c r="AK638" s="253"/>
      <c r="AL638" s="253"/>
      <c r="AM638" s="253"/>
      <c r="AN638" s="253"/>
      <c r="AO638" s="253"/>
      <c r="AP638" s="253"/>
    </row>
    <row r="639" spans="2:42" ht="15" customHeight="1" x14ac:dyDescent="0.25">
      <c r="B639" s="253"/>
      <c r="C639" s="253"/>
      <c r="H639" s="253" t="s">
        <v>880</v>
      </c>
      <c r="I639" s="253"/>
      <c r="J639" s="253"/>
      <c r="K639" s="253"/>
      <c r="L639" s="253"/>
      <c r="M639" s="253"/>
      <c r="N639" s="253"/>
      <c r="O639" s="253"/>
      <c r="P639" s="253" t="s">
        <v>2089</v>
      </c>
      <c r="Q639" s="253"/>
      <c r="R639" s="253"/>
      <c r="S639" s="253"/>
      <c r="T639" s="253"/>
      <c r="U639" s="253"/>
      <c r="V639" s="253"/>
      <c r="W639" s="253"/>
      <c r="AI639" s="253"/>
      <c r="AJ639" s="253"/>
      <c r="AK639" s="253"/>
      <c r="AL639" s="253"/>
      <c r="AM639" s="253"/>
      <c r="AN639" s="253"/>
      <c r="AO639" s="253"/>
      <c r="AP639" s="253"/>
    </row>
    <row r="640" spans="2:42" ht="15" customHeight="1" x14ac:dyDescent="0.25">
      <c r="B640" s="253"/>
      <c r="C640" s="253"/>
      <c r="H640" s="253" t="s">
        <v>881</v>
      </c>
      <c r="I640" s="253"/>
      <c r="J640" s="253"/>
      <c r="K640" s="253"/>
      <c r="L640" s="253"/>
      <c r="M640" s="253"/>
      <c r="N640" s="253"/>
      <c r="O640" s="253"/>
      <c r="P640" s="253" t="s">
        <v>2089</v>
      </c>
      <c r="Q640" s="253"/>
      <c r="R640" s="253"/>
      <c r="S640" s="253"/>
      <c r="T640" s="253"/>
      <c r="U640" s="253"/>
      <c r="V640" s="253"/>
      <c r="W640" s="253"/>
      <c r="AI640" s="253"/>
      <c r="AJ640" s="253"/>
      <c r="AK640" s="253"/>
      <c r="AL640" s="253"/>
      <c r="AM640" s="253"/>
      <c r="AN640" s="253"/>
      <c r="AO640" s="253"/>
      <c r="AP640" s="253"/>
    </row>
    <row r="641" spans="2:42" ht="15" customHeight="1" x14ac:dyDescent="0.25">
      <c r="B641" s="253"/>
      <c r="C641" s="253"/>
      <c r="H641" s="253" t="s">
        <v>882</v>
      </c>
      <c r="I641" s="253"/>
      <c r="J641" s="253"/>
      <c r="K641" s="253"/>
      <c r="L641" s="253"/>
      <c r="M641" s="253"/>
      <c r="N641" s="253"/>
      <c r="O641" s="253"/>
      <c r="P641" s="253" t="s">
        <v>2088</v>
      </c>
      <c r="Q641" s="253"/>
      <c r="R641" s="253"/>
      <c r="S641" s="253"/>
      <c r="T641" s="253"/>
      <c r="U641" s="253"/>
      <c r="V641" s="253"/>
      <c r="W641" s="253"/>
      <c r="AI641" s="253"/>
      <c r="AJ641" s="253"/>
      <c r="AK641" s="253"/>
      <c r="AL641" s="253"/>
      <c r="AM641" s="253"/>
      <c r="AN641" s="253"/>
      <c r="AO641" s="253"/>
      <c r="AP641" s="253"/>
    </row>
    <row r="642" spans="2:42" ht="15" customHeight="1" x14ac:dyDescent="0.25">
      <c r="B642" s="253"/>
      <c r="C642" s="253"/>
      <c r="H642" s="253" t="s">
        <v>883</v>
      </c>
      <c r="I642" s="253"/>
      <c r="J642" s="253"/>
      <c r="K642" s="253"/>
      <c r="L642" s="253"/>
      <c r="M642" s="253"/>
      <c r="N642" s="253"/>
      <c r="O642" s="253"/>
      <c r="P642" s="253" t="s">
        <v>2089</v>
      </c>
      <c r="Q642" s="253"/>
      <c r="R642" s="253"/>
      <c r="S642" s="253"/>
      <c r="T642" s="253"/>
      <c r="U642" s="253"/>
      <c r="V642" s="253"/>
      <c r="W642" s="253"/>
      <c r="AI642" s="253"/>
      <c r="AJ642" s="253"/>
      <c r="AK642" s="253"/>
      <c r="AL642" s="253"/>
      <c r="AM642" s="253"/>
      <c r="AN642" s="253"/>
      <c r="AO642" s="253"/>
      <c r="AP642" s="253"/>
    </row>
    <row r="643" spans="2:42" ht="15" customHeight="1" x14ac:dyDescent="0.25">
      <c r="B643" s="253"/>
      <c r="C643" s="253"/>
      <c r="H643" s="253" t="s">
        <v>884</v>
      </c>
      <c r="I643" s="253"/>
      <c r="J643" s="253"/>
      <c r="K643" s="253"/>
      <c r="L643" s="253"/>
      <c r="M643" s="253"/>
      <c r="N643" s="253"/>
      <c r="O643" s="253"/>
      <c r="P643" s="253" t="s">
        <v>2091</v>
      </c>
      <c r="Q643" s="253"/>
      <c r="R643" s="253"/>
      <c r="S643" s="253"/>
      <c r="T643" s="253"/>
      <c r="U643" s="253"/>
      <c r="V643" s="253"/>
      <c r="W643" s="253"/>
      <c r="AI643" s="253"/>
      <c r="AJ643" s="253"/>
      <c r="AK643" s="253"/>
      <c r="AL643" s="253"/>
      <c r="AM643" s="253"/>
      <c r="AN643" s="253"/>
      <c r="AO643" s="253"/>
      <c r="AP643" s="253"/>
    </row>
    <row r="644" spans="2:42" ht="15" customHeight="1" x14ac:dyDescent="0.25">
      <c r="B644" s="253"/>
      <c r="C644" s="253"/>
      <c r="H644" s="253" t="s">
        <v>885</v>
      </c>
      <c r="I644" s="253"/>
      <c r="J644" s="253"/>
      <c r="K644" s="253"/>
      <c r="L644" s="253"/>
      <c r="M644" s="253"/>
      <c r="N644" s="253"/>
      <c r="O644" s="253"/>
      <c r="P644" s="253" t="s">
        <v>2094</v>
      </c>
      <c r="Q644" s="253"/>
      <c r="R644" s="253"/>
      <c r="S644" s="253"/>
      <c r="T644" s="253"/>
      <c r="U644" s="253"/>
      <c r="V644" s="253"/>
      <c r="W644" s="253"/>
      <c r="AI644" s="253"/>
      <c r="AJ644" s="253"/>
      <c r="AK644" s="253"/>
      <c r="AL644" s="253"/>
      <c r="AM644" s="253"/>
      <c r="AN644" s="253"/>
      <c r="AO644" s="253"/>
      <c r="AP644" s="253"/>
    </row>
    <row r="645" spans="2:42" ht="15" customHeight="1" x14ac:dyDescent="0.25">
      <c r="B645" s="253"/>
      <c r="C645" s="253"/>
      <c r="H645" s="253" t="s">
        <v>886</v>
      </c>
      <c r="I645" s="253"/>
      <c r="J645" s="253"/>
      <c r="K645" s="253"/>
      <c r="L645" s="253"/>
      <c r="M645" s="253"/>
      <c r="N645" s="253"/>
      <c r="O645" s="253"/>
      <c r="P645" s="253" t="s">
        <v>2087</v>
      </c>
      <c r="Q645" s="253"/>
      <c r="R645" s="253"/>
      <c r="S645" s="253"/>
      <c r="T645" s="253"/>
      <c r="U645" s="253"/>
      <c r="V645" s="253"/>
      <c r="W645" s="253"/>
      <c r="AI645" s="253"/>
      <c r="AJ645" s="253"/>
      <c r="AK645" s="253"/>
      <c r="AL645" s="253"/>
      <c r="AM645" s="253"/>
      <c r="AN645" s="253"/>
      <c r="AO645" s="253"/>
      <c r="AP645" s="253"/>
    </row>
    <row r="646" spans="2:42" ht="15" customHeight="1" x14ac:dyDescent="0.25">
      <c r="B646" s="253"/>
      <c r="C646" s="253"/>
      <c r="H646" s="253" t="s">
        <v>285</v>
      </c>
      <c r="I646" s="253"/>
      <c r="J646" s="253"/>
      <c r="K646" s="253"/>
      <c r="L646" s="253"/>
      <c r="M646" s="253"/>
      <c r="N646" s="253"/>
      <c r="O646" s="253"/>
      <c r="P646" s="253" t="s">
        <v>2092</v>
      </c>
      <c r="Q646" s="253"/>
      <c r="R646" s="253"/>
      <c r="S646" s="253"/>
      <c r="T646" s="253"/>
      <c r="U646" s="253"/>
      <c r="V646" s="253"/>
      <c r="W646" s="253"/>
      <c r="AI646" s="253"/>
      <c r="AJ646" s="253"/>
      <c r="AK646" s="253"/>
      <c r="AL646" s="253"/>
      <c r="AM646" s="253"/>
      <c r="AN646" s="253"/>
      <c r="AO646" s="253"/>
      <c r="AP646" s="253"/>
    </row>
    <row r="647" spans="2:42" ht="15" customHeight="1" x14ac:dyDescent="0.25">
      <c r="B647" s="253"/>
      <c r="C647" s="253"/>
      <c r="H647" s="253" t="s">
        <v>887</v>
      </c>
      <c r="I647" s="253"/>
      <c r="J647" s="253"/>
      <c r="K647" s="253"/>
      <c r="L647" s="253"/>
      <c r="M647" s="253"/>
      <c r="N647" s="253"/>
      <c r="O647" s="253"/>
      <c r="P647" s="253" t="s">
        <v>2089</v>
      </c>
      <c r="Q647" s="253"/>
      <c r="R647" s="253"/>
      <c r="S647" s="253"/>
      <c r="T647" s="253"/>
      <c r="U647" s="253"/>
      <c r="V647" s="253"/>
      <c r="W647" s="253"/>
      <c r="AI647" s="253"/>
      <c r="AJ647" s="253"/>
      <c r="AK647" s="253"/>
      <c r="AL647" s="253"/>
      <c r="AM647" s="253"/>
      <c r="AN647" s="253"/>
      <c r="AO647" s="253"/>
      <c r="AP647" s="253"/>
    </row>
    <row r="648" spans="2:42" ht="15" customHeight="1" x14ac:dyDescent="0.25">
      <c r="B648" s="253"/>
      <c r="C648" s="253"/>
      <c r="H648" s="253" t="s">
        <v>888</v>
      </c>
      <c r="I648" s="253"/>
      <c r="J648" s="253"/>
      <c r="K648" s="253"/>
      <c r="L648" s="253"/>
      <c r="M648" s="253"/>
      <c r="N648" s="253"/>
      <c r="O648" s="253"/>
      <c r="P648" s="253" t="s">
        <v>2089</v>
      </c>
      <c r="Q648" s="253"/>
      <c r="R648" s="253"/>
      <c r="S648" s="253"/>
      <c r="T648" s="253"/>
      <c r="U648" s="253"/>
      <c r="V648" s="253"/>
      <c r="W648" s="253"/>
      <c r="AI648" s="253"/>
      <c r="AJ648" s="253"/>
      <c r="AK648" s="253"/>
      <c r="AL648" s="253"/>
      <c r="AM648" s="253"/>
      <c r="AN648" s="253"/>
      <c r="AO648" s="253"/>
      <c r="AP648" s="253"/>
    </row>
    <row r="649" spans="2:42" ht="15" customHeight="1" x14ac:dyDescent="0.25">
      <c r="B649" s="253"/>
      <c r="C649" s="253"/>
      <c r="H649" s="253" t="s">
        <v>889</v>
      </c>
      <c r="I649" s="253"/>
      <c r="J649" s="253"/>
      <c r="K649" s="253"/>
      <c r="L649" s="253"/>
      <c r="M649" s="253"/>
      <c r="N649" s="253"/>
      <c r="O649" s="253"/>
      <c r="P649" s="253" t="s">
        <v>2088</v>
      </c>
      <c r="Q649" s="253"/>
      <c r="R649" s="253"/>
      <c r="S649" s="253"/>
      <c r="T649" s="253"/>
      <c r="U649" s="253"/>
      <c r="V649" s="253"/>
      <c r="W649" s="253"/>
      <c r="AI649" s="253"/>
      <c r="AJ649" s="253"/>
      <c r="AK649" s="253"/>
      <c r="AL649" s="253"/>
      <c r="AM649" s="253"/>
      <c r="AN649" s="253"/>
      <c r="AO649" s="253"/>
      <c r="AP649" s="253"/>
    </row>
    <row r="650" spans="2:42" ht="15" customHeight="1" x14ac:dyDescent="0.25">
      <c r="B650" s="253"/>
      <c r="C650" s="253"/>
      <c r="H650" s="253" t="s">
        <v>890</v>
      </c>
      <c r="I650" s="253"/>
      <c r="J650" s="253"/>
      <c r="K650" s="253"/>
      <c r="L650" s="253"/>
      <c r="M650" s="253"/>
      <c r="N650" s="253"/>
      <c r="O650" s="253"/>
      <c r="P650" s="253" t="s">
        <v>2088</v>
      </c>
      <c r="Q650" s="253"/>
      <c r="R650" s="253"/>
      <c r="S650" s="253"/>
      <c r="T650" s="253"/>
      <c r="U650" s="253"/>
      <c r="V650" s="253"/>
      <c r="W650" s="253"/>
      <c r="AI650" s="253"/>
      <c r="AJ650" s="253"/>
      <c r="AK650" s="253"/>
      <c r="AL650" s="253"/>
      <c r="AM650" s="253"/>
      <c r="AN650" s="253"/>
      <c r="AO650" s="253"/>
      <c r="AP650" s="253"/>
    </row>
    <row r="651" spans="2:42" ht="15" customHeight="1" x14ac:dyDescent="0.25">
      <c r="B651" s="253"/>
      <c r="C651" s="253"/>
      <c r="H651" s="253" t="s">
        <v>891</v>
      </c>
      <c r="I651" s="253"/>
      <c r="J651" s="253"/>
      <c r="K651" s="253"/>
      <c r="L651" s="253"/>
      <c r="M651" s="253"/>
      <c r="N651" s="253"/>
      <c r="O651" s="253"/>
      <c r="P651" s="253" t="s">
        <v>2087</v>
      </c>
      <c r="Q651" s="253"/>
      <c r="R651" s="253"/>
      <c r="S651" s="253"/>
      <c r="T651" s="253"/>
      <c r="U651" s="253"/>
      <c r="V651" s="253"/>
      <c r="W651" s="253"/>
      <c r="AI651" s="253"/>
      <c r="AJ651" s="253"/>
      <c r="AK651" s="253"/>
      <c r="AL651" s="253"/>
      <c r="AM651" s="253"/>
      <c r="AN651" s="253"/>
      <c r="AO651" s="253"/>
      <c r="AP651" s="253"/>
    </row>
    <row r="652" spans="2:42" ht="15" customHeight="1" x14ac:dyDescent="0.25">
      <c r="B652" s="253"/>
      <c r="C652" s="253"/>
      <c r="H652" s="253" t="s">
        <v>892</v>
      </c>
      <c r="I652" s="253"/>
      <c r="J652" s="253"/>
      <c r="K652" s="253"/>
      <c r="L652" s="253"/>
      <c r="M652" s="253"/>
      <c r="N652" s="253"/>
      <c r="O652" s="253"/>
      <c r="P652" s="253" t="s">
        <v>2091</v>
      </c>
      <c r="Q652" s="253"/>
      <c r="R652" s="253"/>
      <c r="S652" s="253"/>
      <c r="T652" s="253"/>
      <c r="U652" s="253"/>
      <c r="V652" s="253"/>
      <c r="W652" s="253"/>
      <c r="AI652" s="253"/>
      <c r="AJ652" s="253"/>
      <c r="AK652" s="253"/>
      <c r="AL652" s="253"/>
      <c r="AM652" s="253"/>
      <c r="AN652" s="253"/>
      <c r="AO652" s="253"/>
      <c r="AP652" s="253"/>
    </row>
    <row r="653" spans="2:42" ht="15" customHeight="1" x14ac:dyDescent="0.25">
      <c r="B653" s="253"/>
      <c r="C653" s="253"/>
      <c r="H653" s="253" t="s">
        <v>893</v>
      </c>
      <c r="I653" s="253"/>
      <c r="J653" s="253"/>
      <c r="K653" s="253"/>
      <c r="L653" s="253"/>
      <c r="M653" s="253"/>
      <c r="N653" s="253"/>
      <c r="O653" s="253"/>
      <c r="P653" s="253" t="s">
        <v>2090</v>
      </c>
      <c r="Q653" s="253"/>
      <c r="R653" s="253"/>
      <c r="S653" s="253"/>
      <c r="T653" s="253"/>
      <c r="U653" s="253"/>
      <c r="V653" s="253"/>
      <c r="W653" s="253"/>
      <c r="AI653" s="253"/>
      <c r="AJ653" s="253"/>
      <c r="AK653" s="253"/>
      <c r="AL653" s="253"/>
      <c r="AM653" s="253"/>
      <c r="AN653" s="253"/>
      <c r="AO653" s="253"/>
      <c r="AP653" s="253"/>
    </row>
    <row r="654" spans="2:42" ht="15" customHeight="1" x14ac:dyDescent="0.25">
      <c r="B654" s="253"/>
      <c r="C654" s="253"/>
      <c r="H654" s="253" t="s">
        <v>894</v>
      </c>
      <c r="I654" s="253"/>
      <c r="J654" s="253"/>
      <c r="K654" s="253"/>
      <c r="L654" s="253"/>
      <c r="M654" s="253"/>
      <c r="N654" s="253"/>
      <c r="O654" s="253"/>
      <c r="P654" s="253" t="s">
        <v>2090</v>
      </c>
      <c r="Q654" s="253"/>
      <c r="R654" s="253"/>
      <c r="S654" s="253"/>
      <c r="T654" s="253"/>
      <c r="U654" s="253"/>
      <c r="V654" s="253"/>
      <c r="W654" s="253"/>
      <c r="AI654" s="253"/>
      <c r="AJ654" s="253"/>
      <c r="AK654" s="253"/>
      <c r="AL654" s="253"/>
      <c r="AM654" s="253"/>
      <c r="AN654" s="253"/>
      <c r="AO654" s="253"/>
      <c r="AP654" s="253"/>
    </row>
    <row r="655" spans="2:42" ht="15" customHeight="1" x14ac:dyDescent="0.25">
      <c r="B655" s="253"/>
      <c r="C655" s="253"/>
      <c r="H655" s="253" t="s">
        <v>895</v>
      </c>
      <c r="I655" s="253"/>
      <c r="J655" s="253"/>
      <c r="K655" s="253"/>
      <c r="L655" s="253"/>
      <c r="M655" s="253"/>
      <c r="N655" s="253"/>
      <c r="O655" s="253"/>
      <c r="P655" s="253" t="s">
        <v>2089</v>
      </c>
      <c r="Q655" s="253"/>
      <c r="R655" s="253"/>
      <c r="S655" s="253"/>
      <c r="T655" s="253"/>
      <c r="U655" s="253"/>
      <c r="V655" s="253"/>
      <c r="W655" s="253"/>
      <c r="AI655" s="253"/>
      <c r="AJ655" s="253"/>
      <c r="AK655" s="253"/>
      <c r="AL655" s="253"/>
      <c r="AM655" s="253"/>
      <c r="AN655" s="253"/>
      <c r="AO655" s="253"/>
      <c r="AP655" s="253"/>
    </row>
    <row r="656" spans="2:42" ht="15" customHeight="1" x14ac:dyDescent="0.25">
      <c r="B656" s="253"/>
      <c r="C656" s="253"/>
      <c r="H656" s="253" t="s">
        <v>896</v>
      </c>
      <c r="I656" s="253"/>
      <c r="J656" s="253"/>
      <c r="K656" s="253"/>
      <c r="L656" s="253"/>
      <c r="M656" s="253"/>
      <c r="N656" s="253"/>
      <c r="O656" s="253"/>
      <c r="P656" s="253" t="s">
        <v>2090</v>
      </c>
      <c r="Q656" s="253"/>
      <c r="R656" s="253"/>
      <c r="S656" s="253"/>
      <c r="T656" s="253"/>
      <c r="U656" s="253"/>
      <c r="V656" s="253"/>
      <c r="W656" s="253"/>
      <c r="AI656" s="253"/>
      <c r="AJ656" s="253"/>
      <c r="AK656" s="253"/>
      <c r="AL656" s="253"/>
      <c r="AM656" s="253"/>
      <c r="AN656" s="253"/>
      <c r="AO656" s="253"/>
      <c r="AP656" s="253"/>
    </row>
    <row r="657" spans="2:42" ht="15" customHeight="1" x14ac:dyDescent="0.25">
      <c r="B657" s="253"/>
      <c r="C657" s="253"/>
      <c r="H657" s="253" t="s">
        <v>897</v>
      </c>
      <c r="I657" s="253"/>
      <c r="J657" s="253"/>
      <c r="K657" s="253"/>
      <c r="L657" s="253"/>
      <c r="M657" s="253"/>
      <c r="N657" s="253"/>
      <c r="O657" s="253"/>
      <c r="P657" s="253" t="s">
        <v>2089</v>
      </c>
      <c r="Q657" s="253"/>
      <c r="R657" s="253"/>
      <c r="S657" s="253"/>
      <c r="T657" s="253"/>
      <c r="U657" s="253"/>
      <c r="V657" s="253"/>
      <c r="W657" s="253"/>
      <c r="AI657" s="253"/>
      <c r="AJ657" s="253"/>
      <c r="AK657" s="253"/>
      <c r="AL657" s="253"/>
      <c r="AM657" s="253"/>
      <c r="AN657" s="253"/>
      <c r="AO657" s="253"/>
      <c r="AP657" s="253"/>
    </row>
    <row r="658" spans="2:42" ht="15" customHeight="1" x14ac:dyDescent="0.25">
      <c r="B658" s="253"/>
      <c r="C658" s="253"/>
      <c r="H658" s="253" t="s">
        <v>898</v>
      </c>
      <c r="I658" s="253"/>
      <c r="J658" s="253"/>
      <c r="K658" s="253"/>
      <c r="L658" s="253"/>
      <c r="M658" s="253"/>
      <c r="N658" s="253"/>
      <c r="O658" s="253"/>
      <c r="P658" s="253" t="s">
        <v>2091</v>
      </c>
      <c r="Q658" s="253"/>
      <c r="R658" s="253"/>
      <c r="S658" s="253"/>
      <c r="T658" s="253"/>
      <c r="U658" s="253"/>
      <c r="V658" s="253"/>
      <c r="W658" s="253"/>
      <c r="AI658" s="253"/>
      <c r="AJ658" s="253"/>
      <c r="AK658" s="253"/>
      <c r="AL658" s="253"/>
      <c r="AM658" s="253"/>
      <c r="AN658" s="253"/>
      <c r="AO658" s="253"/>
      <c r="AP658" s="253"/>
    </row>
    <row r="659" spans="2:42" ht="15" customHeight="1" x14ac:dyDescent="0.25">
      <c r="B659" s="253"/>
      <c r="C659" s="253"/>
      <c r="H659" s="253" t="s">
        <v>899</v>
      </c>
      <c r="I659" s="253"/>
      <c r="J659" s="253"/>
      <c r="K659" s="253"/>
      <c r="L659" s="253"/>
      <c r="M659" s="253"/>
      <c r="N659" s="253"/>
      <c r="O659" s="253"/>
      <c r="P659" s="253" t="s">
        <v>2092</v>
      </c>
      <c r="Q659" s="253"/>
      <c r="R659" s="253"/>
      <c r="S659" s="253"/>
      <c r="T659" s="253"/>
      <c r="U659" s="253"/>
      <c r="V659" s="253"/>
      <c r="W659" s="253"/>
      <c r="AI659" s="253"/>
      <c r="AJ659" s="253"/>
      <c r="AK659" s="253"/>
      <c r="AL659" s="253"/>
      <c r="AM659" s="253"/>
      <c r="AN659" s="253"/>
      <c r="AO659" s="253"/>
      <c r="AP659" s="253"/>
    </row>
    <row r="660" spans="2:42" ht="15" customHeight="1" x14ac:dyDescent="0.25">
      <c r="B660" s="253"/>
      <c r="C660" s="253"/>
      <c r="H660" s="253" t="s">
        <v>900</v>
      </c>
      <c r="I660" s="253"/>
      <c r="J660" s="253"/>
      <c r="K660" s="253"/>
      <c r="L660" s="253"/>
      <c r="M660" s="253"/>
      <c r="N660" s="253"/>
      <c r="O660" s="253"/>
      <c r="P660" s="253" t="s">
        <v>2088</v>
      </c>
      <c r="Q660" s="253"/>
      <c r="R660" s="253"/>
      <c r="S660" s="253"/>
      <c r="T660" s="253"/>
      <c r="U660" s="253"/>
      <c r="V660" s="253"/>
      <c r="W660" s="253"/>
      <c r="AI660" s="253"/>
      <c r="AJ660" s="253"/>
      <c r="AK660" s="253"/>
      <c r="AL660" s="253"/>
      <c r="AM660" s="253"/>
      <c r="AN660" s="253"/>
      <c r="AO660" s="253"/>
      <c r="AP660" s="253"/>
    </row>
    <row r="661" spans="2:42" ht="15" customHeight="1" x14ac:dyDescent="0.25">
      <c r="B661" s="253"/>
      <c r="C661" s="253"/>
      <c r="H661" s="253" t="s">
        <v>901</v>
      </c>
      <c r="I661" s="253"/>
      <c r="J661" s="253"/>
      <c r="K661" s="253"/>
      <c r="L661" s="253"/>
      <c r="M661" s="253"/>
      <c r="N661" s="253"/>
      <c r="O661" s="253"/>
      <c r="P661" s="253" t="s">
        <v>2090</v>
      </c>
      <c r="Q661" s="253"/>
      <c r="R661" s="253"/>
      <c r="S661" s="253"/>
      <c r="T661" s="253"/>
      <c r="U661" s="253"/>
      <c r="V661" s="253"/>
      <c r="W661" s="253"/>
      <c r="AI661" s="253"/>
      <c r="AJ661" s="253"/>
      <c r="AK661" s="253"/>
      <c r="AL661" s="253"/>
      <c r="AM661" s="253"/>
      <c r="AN661" s="253"/>
      <c r="AO661" s="253"/>
      <c r="AP661" s="253"/>
    </row>
    <row r="662" spans="2:42" ht="15" customHeight="1" x14ac:dyDescent="0.25">
      <c r="B662" s="253"/>
      <c r="C662" s="253"/>
      <c r="H662" s="253" t="s">
        <v>902</v>
      </c>
      <c r="I662" s="253"/>
      <c r="J662" s="253"/>
      <c r="K662" s="253"/>
      <c r="L662" s="253"/>
      <c r="M662" s="253"/>
      <c r="N662" s="253"/>
      <c r="O662" s="253"/>
      <c r="P662" s="253" t="s">
        <v>2094</v>
      </c>
      <c r="Q662" s="253"/>
      <c r="R662" s="253"/>
      <c r="S662" s="253"/>
      <c r="T662" s="253"/>
      <c r="U662" s="253"/>
      <c r="V662" s="253"/>
      <c r="W662" s="253"/>
      <c r="AI662" s="253"/>
      <c r="AJ662" s="253"/>
      <c r="AK662" s="253"/>
      <c r="AL662" s="253"/>
      <c r="AM662" s="253"/>
      <c r="AN662" s="253"/>
      <c r="AO662" s="253"/>
      <c r="AP662" s="253"/>
    </row>
    <row r="663" spans="2:42" ht="15" customHeight="1" x14ac:dyDescent="0.25">
      <c r="B663" s="253"/>
      <c r="C663" s="253"/>
      <c r="H663" s="253" t="s">
        <v>903</v>
      </c>
      <c r="I663" s="253"/>
      <c r="J663" s="253"/>
      <c r="K663" s="253"/>
      <c r="L663" s="253"/>
      <c r="M663" s="253"/>
      <c r="N663" s="253"/>
      <c r="O663" s="253"/>
      <c r="P663" s="253" t="s">
        <v>2088</v>
      </c>
      <c r="Q663" s="253"/>
      <c r="R663" s="253"/>
      <c r="S663" s="253"/>
      <c r="T663" s="253"/>
      <c r="U663" s="253"/>
      <c r="V663" s="253"/>
      <c r="W663" s="253"/>
      <c r="AI663" s="253"/>
      <c r="AJ663" s="253"/>
      <c r="AK663" s="253"/>
      <c r="AL663" s="253"/>
      <c r="AM663" s="253"/>
      <c r="AN663" s="253"/>
      <c r="AO663" s="253"/>
      <c r="AP663" s="253"/>
    </row>
    <row r="664" spans="2:42" ht="15" customHeight="1" x14ac:dyDescent="0.25">
      <c r="B664" s="253"/>
      <c r="C664" s="253"/>
      <c r="H664" s="253" t="s">
        <v>904</v>
      </c>
      <c r="I664" s="253"/>
      <c r="J664" s="253"/>
      <c r="K664" s="253"/>
      <c r="L664" s="253"/>
      <c r="M664" s="253"/>
      <c r="N664" s="253"/>
      <c r="O664" s="253"/>
      <c r="P664" s="253" t="s">
        <v>2087</v>
      </c>
      <c r="Q664" s="253"/>
      <c r="R664" s="253"/>
      <c r="S664" s="253"/>
      <c r="T664" s="253"/>
      <c r="U664" s="253"/>
      <c r="V664" s="253"/>
      <c r="W664" s="253"/>
      <c r="AI664" s="253"/>
      <c r="AJ664" s="253"/>
      <c r="AK664" s="253"/>
      <c r="AL664" s="253"/>
      <c r="AM664" s="253"/>
      <c r="AN664" s="253"/>
      <c r="AO664" s="253"/>
      <c r="AP664" s="253"/>
    </row>
    <row r="665" spans="2:42" ht="15" customHeight="1" x14ac:dyDescent="0.25">
      <c r="B665" s="253"/>
      <c r="C665" s="253"/>
      <c r="H665" s="253" t="s">
        <v>905</v>
      </c>
      <c r="I665" s="253"/>
      <c r="J665" s="253"/>
      <c r="K665" s="253"/>
      <c r="L665" s="253"/>
      <c r="M665" s="253"/>
      <c r="N665" s="253"/>
      <c r="O665" s="253"/>
      <c r="P665" s="253" t="s">
        <v>2089</v>
      </c>
      <c r="Q665" s="253"/>
      <c r="R665" s="253"/>
      <c r="S665" s="253"/>
      <c r="T665" s="253"/>
      <c r="U665" s="253"/>
      <c r="V665" s="253"/>
      <c r="W665" s="253"/>
      <c r="AI665" s="253"/>
      <c r="AJ665" s="253"/>
      <c r="AK665" s="253"/>
      <c r="AL665" s="253"/>
      <c r="AM665" s="253"/>
      <c r="AN665" s="253"/>
      <c r="AO665" s="253"/>
      <c r="AP665" s="253"/>
    </row>
    <row r="666" spans="2:42" ht="15" customHeight="1" x14ac:dyDescent="0.25">
      <c r="B666" s="253"/>
      <c r="C666" s="253"/>
      <c r="H666" s="253" t="s">
        <v>906</v>
      </c>
      <c r="I666" s="253"/>
      <c r="J666" s="253"/>
      <c r="K666" s="253"/>
      <c r="L666" s="253"/>
      <c r="M666" s="253"/>
      <c r="N666" s="253"/>
      <c r="O666" s="253"/>
      <c r="P666" s="253" t="s">
        <v>2091</v>
      </c>
      <c r="Q666" s="253"/>
      <c r="R666" s="253"/>
      <c r="S666" s="253"/>
      <c r="T666" s="253"/>
      <c r="U666" s="253"/>
      <c r="V666" s="253"/>
      <c r="W666" s="253"/>
      <c r="AI666" s="253"/>
      <c r="AJ666" s="253"/>
      <c r="AK666" s="253"/>
      <c r="AL666" s="253"/>
      <c r="AM666" s="253"/>
      <c r="AN666" s="253"/>
      <c r="AO666" s="253"/>
      <c r="AP666" s="253"/>
    </row>
    <row r="667" spans="2:42" ht="15" customHeight="1" x14ac:dyDescent="0.25">
      <c r="B667" s="253"/>
      <c r="C667" s="253"/>
      <c r="H667" s="253" t="s">
        <v>907</v>
      </c>
      <c r="I667" s="253"/>
      <c r="J667" s="253"/>
      <c r="K667" s="253"/>
      <c r="L667" s="253"/>
      <c r="M667" s="253"/>
      <c r="N667" s="253"/>
      <c r="O667" s="253"/>
      <c r="P667" s="253" t="s">
        <v>2091</v>
      </c>
      <c r="Q667" s="253"/>
      <c r="R667" s="253"/>
      <c r="S667" s="253"/>
      <c r="T667" s="253"/>
      <c r="U667" s="253"/>
      <c r="V667" s="253"/>
      <c r="W667" s="253"/>
      <c r="AI667" s="253"/>
      <c r="AJ667" s="253"/>
      <c r="AK667" s="253"/>
      <c r="AL667" s="253"/>
      <c r="AM667" s="253"/>
      <c r="AN667" s="253"/>
      <c r="AO667" s="253"/>
      <c r="AP667" s="253"/>
    </row>
    <row r="668" spans="2:42" ht="15" customHeight="1" x14ac:dyDescent="0.25">
      <c r="B668" s="253"/>
      <c r="C668" s="253"/>
      <c r="H668" s="253" t="s">
        <v>908</v>
      </c>
      <c r="I668" s="253"/>
      <c r="J668" s="253"/>
      <c r="K668" s="253"/>
      <c r="L668" s="253"/>
      <c r="M668" s="253"/>
      <c r="N668" s="253"/>
      <c r="O668" s="253"/>
      <c r="P668" s="253" t="s">
        <v>2089</v>
      </c>
      <c r="Q668" s="253"/>
      <c r="R668" s="253"/>
      <c r="S668" s="253"/>
      <c r="T668" s="253"/>
      <c r="U668" s="253"/>
      <c r="V668" s="253"/>
      <c r="W668" s="253"/>
      <c r="AI668" s="253"/>
      <c r="AJ668" s="253"/>
      <c r="AK668" s="253"/>
      <c r="AL668" s="253"/>
      <c r="AM668" s="253"/>
      <c r="AN668" s="253"/>
      <c r="AO668" s="253"/>
      <c r="AP668" s="253"/>
    </row>
    <row r="669" spans="2:42" ht="15" customHeight="1" x14ac:dyDescent="0.25">
      <c r="B669" s="253"/>
      <c r="C669" s="253"/>
      <c r="H669" s="253" t="s">
        <v>909</v>
      </c>
      <c r="I669" s="253"/>
      <c r="J669" s="253"/>
      <c r="K669" s="253"/>
      <c r="L669" s="253"/>
      <c r="M669" s="253"/>
      <c r="N669" s="253"/>
      <c r="O669" s="253"/>
      <c r="P669" s="253" t="s">
        <v>2094</v>
      </c>
      <c r="Q669" s="253"/>
      <c r="R669" s="253"/>
      <c r="S669" s="253"/>
      <c r="T669" s="253"/>
      <c r="U669" s="253"/>
      <c r="V669" s="253"/>
      <c r="W669" s="253"/>
      <c r="AI669" s="253"/>
      <c r="AJ669" s="253"/>
      <c r="AK669" s="253"/>
      <c r="AL669" s="253"/>
      <c r="AM669" s="253"/>
      <c r="AN669" s="253"/>
      <c r="AO669" s="253"/>
      <c r="AP669" s="253"/>
    </row>
    <row r="670" spans="2:42" ht="15" customHeight="1" x14ac:dyDescent="0.25">
      <c r="B670" s="253"/>
      <c r="C670" s="253"/>
      <c r="H670" s="253" t="s">
        <v>910</v>
      </c>
      <c r="I670" s="253"/>
      <c r="J670" s="253"/>
      <c r="K670" s="253"/>
      <c r="L670" s="253"/>
      <c r="M670" s="253"/>
      <c r="N670" s="253"/>
      <c r="O670" s="253"/>
      <c r="P670" s="253" t="s">
        <v>2089</v>
      </c>
      <c r="Q670" s="253"/>
      <c r="R670" s="253"/>
      <c r="S670" s="253"/>
      <c r="T670" s="253"/>
      <c r="U670" s="253"/>
      <c r="V670" s="253"/>
      <c r="W670" s="253"/>
      <c r="AI670" s="253"/>
      <c r="AJ670" s="253"/>
      <c r="AK670" s="253"/>
      <c r="AL670" s="253"/>
      <c r="AM670" s="253"/>
      <c r="AN670" s="253"/>
      <c r="AO670" s="253"/>
      <c r="AP670" s="253"/>
    </row>
    <row r="671" spans="2:42" ht="15" customHeight="1" x14ac:dyDescent="0.25">
      <c r="B671" s="253"/>
      <c r="C671" s="253"/>
      <c r="H671" s="253" t="s">
        <v>911</v>
      </c>
      <c r="I671" s="253"/>
      <c r="J671" s="253"/>
      <c r="K671" s="253"/>
      <c r="L671" s="253"/>
      <c r="M671" s="253"/>
      <c r="N671" s="253"/>
      <c r="O671" s="253"/>
      <c r="P671" s="253" t="s">
        <v>2088</v>
      </c>
      <c r="Q671" s="253"/>
      <c r="R671" s="253"/>
      <c r="S671" s="253"/>
      <c r="T671" s="253"/>
      <c r="U671" s="253"/>
      <c r="V671" s="253"/>
      <c r="W671" s="253"/>
      <c r="AI671" s="253"/>
      <c r="AJ671" s="253"/>
      <c r="AK671" s="253"/>
      <c r="AL671" s="253"/>
      <c r="AM671" s="253"/>
      <c r="AN671" s="253"/>
      <c r="AO671" s="253"/>
      <c r="AP671" s="253"/>
    </row>
    <row r="672" spans="2:42" ht="15" customHeight="1" x14ac:dyDescent="0.25">
      <c r="B672" s="253"/>
      <c r="C672" s="253"/>
      <c r="H672" s="253" t="s">
        <v>912</v>
      </c>
      <c r="I672" s="253"/>
      <c r="J672" s="253"/>
      <c r="K672" s="253"/>
      <c r="L672" s="253"/>
      <c r="M672" s="253"/>
      <c r="N672" s="253"/>
      <c r="O672" s="253"/>
      <c r="P672" s="253" t="s">
        <v>2088</v>
      </c>
      <c r="Q672" s="253"/>
      <c r="R672" s="253"/>
      <c r="S672" s="253"/>
      <c r="T672" s="253"/>
      <c r="U672" s="253"/>
      <c r="V672" s="253"/>
      <c r="W672" s="253"/>
      <c r="AI672" s="253"/>
      <c r="AJ672" s="253"/>
      <c r="AK672" s="253"/>
      <c r="AL672" s="253"/>
      <c r="AM672" s="253"/>
      <c r="AN672" s="253"/>
      <c r="AO672" s="253"/>
      <c r="AP672" s="253"/>
    </row>
    <row r="673" spans="2:42" ht="15" customHeight="1" x14ac:dyDescent="0.25">
      <c r="B673" s="253"/>
      <c r="C673" s="253"/>
      <c r="H673" s="253" t="s">
        <v>913</v>
      </c>
      <c r="I673" s="253"/>
      <c r="J673" s="253"/>
      <c r="K673" s="253"/>
      <c r="L673" s="253"/>
      <c r="M673" s="253"/>
      <c r="N673" s="253"/>
      <c r="O673" s="253"/>
      <c r="P673" s="253" t="s">
        <v>2087</v>
      </c>
      <c r="Q673" s="253"/>
      <c r="R673" s="253"/>
      <c r="S673" s="253"/>
      <c r="T673" s="253"/>
      <c r="U673" s="253"/>
      <c r="V673" s="253"/>
      <c r="W673" s="253"/>
      <c r="AI673" s="253"/>
      <c r="AJ673" s="253"/>
      <c r="AK673" s="253"/>
      <c r="AL673" s="253"/>
      <c r="AM673" s="253"/>
      <c r="AN673" s="253"/>
      <c r="AO673" s="253"/>
      <c r="AP673" s="253"/>
    </row>
    <row r="674" spans="2:42" ht="15" customHeight="1" x14ac:dyDescent="0.25">
      <c r="B674" s="253"/>
      <c r="C674" s="253"/>
      <c r="H674" s="253" t="s">
        <v>914</v>
      </c>
      <c r="I674" s="253"/>
      <c r="J674" s="253"/>
      <c r="K674" s="253"/>
      <c r="L674" s="253"/>
      <c r="M674" s="253"/>
      <c r="N674" s="253"/>
      <c r="O674" s="253"/>
      <c r="P674" s="253" t="s">
        <v>2091</v>
      </c>
      <c r="Q674" s="253"/>
      <c r="R674" s="253"/>
      <c r="S674" s="253"/>
      <c r="T674" s="253"/>
      <c r="U674" s="253"/>
      <c r="V674" s="253"/>
      <c r="W674" s="253"/>
      <c r="AI674" s="253"/>
      <c r="AJ674" s="253"/>
      <c r="AK674" s="253"/>
      <c r="AL674" s="253"/>
      <c r="AM674" s="253"/>
      <c r="AN674" s="253"/>
      <c r="AO674" s="253"/>
      <c r="AP674" s="253"/>
    </row>
    <row r="675" spans="2:42" ht="15" customHeight="1" x14ac:dyDescent="0.25">
      <c r="B675" s="253"/>
      <c r="C675" s="253"/>
      <c r="H675" s="253" t="s">
        <v>915</v>
      </c>
      <c r="I675" s="253"/>
      <c r="J675" s="253"/>
      <c r="K675" s="253"/>
      <c r="L675" s="253"/>
      <c r="M675" s="253"/>
      <c r="N675" s="253"/>
      <c r="O675" s="253"/>
      <c r="P675" s="253" t="s">
        <v>2091</v>
      </c>
      <c r="Q675" s="253"/>
      <c r="R675" s="253"/>
      <c r="S675" s="253"/>
      <c r="T675" s="253"/>
      <c r="U675" s="253"/>
      <c r="V675" s="253"/>
      <c r="W675" s="253"/>
      <c r="AI675" s="253"/>
      <c r="AJ675" s="253"/>
      <c r="AK675" s="253"/>
      <c r="AL675" s="253"/>
      <c r="AM675" s="253"/>
      <c r="AN675" s="253"/>
      <c r="AO675" s="253"/>
      <c r="AP675" s="253"/>
    </row>
    <row r="676" spans="2:42" ht="15" customHeight="1" x14ac:dyDescent="0.25">
      <c r="B676" s="253"/>
      <c r="C676" s="253"/>
      <c r="H676" s="253" t="s">
        <v>916</v>
      </c>
      <c r="I676" s="253"/>
      <c r="J676" s="253"/>
      <c r="K676" s="253"/>
      <c r="L676" s="253"/>
      <c r="M676" s="253"/>
      <c r="N676" s="253"/>
      <c r="O676" s="253"/>
      <c r="P676" s="253" t="s">
        <v>2090</v>
      </c>
      <c r="Q676" s="253"/>
      <c r="R676" s="253"/>
      <c r="S676" s="253"/>
      <c r="T676" s="253"/>
      <c r="U676" s="253"/>
      <c r="V676" s="253"/>
      <c r="W676" s="253"/>
      <c r="AI676" s="253"/>
      <c r="AJ676" s="253"/>
      <c r="AK676" s="253"/>
      <c r="AL676" s="253"/>
      <c r="AM676" s="253"/>
      <c r="AN676" s="253"/>
      <c r="AO676" s="253"/>
      <c r="AP676" s="253"/>
    </row>
    <row r="677" spans="2:42" ht="15" customHeight="1" x14ac:dyDescent="0.25">
      <c r="B677" s="253"/>
      <c r="C677" s="253"/>
      <c r="H677" s="253" t="s">
        <v>917</v>
      </c>
      <c r="I677" s="253"/>
      <c r="J677" s="253"/>
      <c r="K677" s="253"/>
      <c r="L677" s="253"/>
      <c r="M677" s="253"/>
      <c r="N677" s="253"/>
      <c r="O677" s="253"/>
      <c r="P677" s="253" t="s">
        <v>2088</v>
      </c>
      <c r="Q677" s="253"/>
      <c r="R677" s="253"/>
      <c r="S677" s="253"/>
      <c r="T677" s="253"/>
      <c r="U677" s="253"/>
      <c r="V677" s="253"/>
      <c r="W677" s="253"/>
      <c r="AI677" s="253"/>
      <c r="AJ677" s="253"/>
      <c r="AK677" s="253"/>
      <c r="AL677" s="253"/>
      <c r="AM677" s="253"/>
      <c r="AN677" s="253"/>
      <c r="AO677" s="253"/>
      <c r="AP677" s="253"/>
    </row>
    <row r="678" spans="2:42" ht="15" customHeight="1" x14ac:dyDescent="0.25">
      <c r="B678" s="253"/>
      <c r="C678" s="253"/>
      <c r="H678" s="253" t="s">
        <v>918</v>
      </c>
      <c r="I678" s="253"/>
      <c r="J678" s="253"/>
      <c r="K678" s="253"/>
      <c r="L678" s="253"/>
      <c r="M678" s="253"/>
      <c r="N678" s="253"/>
      <c r="O678" s="253"/>
      <c r="P678" s="253" t="s">
        <v>2089</v>
      </c>
      <c r="Q678" s="253"/>
      <c r="R678" s="253"/>
      <c r="S678" s="253"/>
      <c r="T678" s="253"/>
      <c r="U678" s="253"/>
      <c r="V678" s="253"/>
      <c r="W678" s="253"/>
      <c r="AI678" s="253"/>
      <c r="AJ678" s="253"/>
      <c r="AK678" s="253"/>
      <c r="AL678" s="253"/>
      <c r="AM678" s="253"/>
      <c r="AN678" s="253"/>
      <c r="AO678" s="253"/>
      <c r="AP678" s="253"/>
    </row>
    <row r="679" spans="2:42" ht="15" customHeight="1" x14ac:dyDescent="0.25">
      <c r="B679" s="253"/>
      <c r="C679" s="253"/>
      <c r="H679" s="253" t="s">
        <v>919</v>
      </c>
      <c r="I679" s="253"/>
      <c r="J679" s="253"/>
      <c r="K679" s="253"/>
      <c r="L679" s="253"/>
      <c r="M679" s="253"/>
      <c r="N679" s="253"/>
      <c r="O679" s="253"/>
      <c r="P679" s="253" t="s">
        <v>2094</v>
      </c>
      <c r="Q679" s="253"/>
      <c r="R679" s="253"/>
      <c r="S679" s="253"/>
      <c r="T679" s="253"/>
      <c r="U679" s="253"/>
      <c r="V679" s="253"/>
      <c r="W679" s="253"/>
      <c r="AI679" s="253"/>
      <c r="AJ679" s="253"/>
      <c r="AK679" s="253"/>
      <c r="AL679" s="253"/>
      <c r="AM679" s="253"/>
      <c r="AN679" s="253"/>
      <c r="AO679" s="253"/>
      <c r="AP679" s="253"/>
    </row>
    <row r="680" spans="2:42" ht="15" customHeight="1" x14ac:dyDescent="0.25">
      <c r="B680" s="253"/>
      <c r="C680" s="253"/>
      <c r="H680" s="253" t="s">
        <v>920</v>
      </c>
      <c r="I680" s="253"/>
      <c r="J680" s="253"/>
      <c r="K680" s="253"/>
      <c r="L680" s="253"/>
      <c r="M680" s="253"/>
      <c r="N680" s="253"/>
      <c r="O680" s="253"/>
      <c r="P680" s="253" t="s">
        <v>720</v>
      </c>
      <c r="Q680" s="253"/>
      <c r="R680" s="253"/>
      <c r="S680" s="253"/>
      <c r="T680" s="253"/>
      <c r="U680" s="253"/>
      <c r="V680" s="253"/>
      <c r="W680" s="253"/>
      <c r="AI680" s="253"/>
      <c r="AJ680" s="253"/>
      <c r="AK680" s="253"/>
      <c r="AL680" s="253"/>
      <c r="AM680" s="253"/>
      <c r="AN680" s="253"/>
      <c r="AO680" s="253"/>
      <c r="AP680" s="253"/>
    </row>
    <row r="681" spans="2:42" ht="15" customHeight="1" x14ac:dyDescent="0.25">
      <c r="B681" s="253"/>
      <c r="C681" s="253"/>
      <c r="H681" s="253" t="s">
        <v>921</v>
      </c>
      <c r="I681" s="253"/>
      <c r="J681" s="253"/>
      <c r="K681" s="253"/>
      <c r="L681" s="253"/>
      <c r="M681" s="253"/>
      <c r="N681" s="253"/>
      <c r="O681" s="253"/>
      <c r="P681" s="253" t="s">
        <v>2094</v>
      </c>
      <c r="Q681" s="253"/>
      <c r="R681" s="253"/>
      <c r="S681" s="253"/>
      <c r="T681" s="253"/>
      <c r="U681" s="253"/>
      <c r="V681" s="253"/>
      <c r="W681" s="253"/>
      <c r="AI681" s="253"/>
      <c r="AJ681" s="253"/>
      <c r="AK681" s="253"/>
      <c r="AL681" s="253"/>
      <c r="AM681" s="253"/>
      <c r="AN681" s="253"/>
      <c r="AO681" s="253"/>
      <c r="AP681" s="253"/>
    </row>
    <row r="682" spans="2:42" ht="15" customHeight="1" x14ac:dyDescent="0.25">
      <c r="B682" s="253"/>
      <c r="C682" s="253"/>
      <c r="H682" s="253" t="s">
        <v>922</v>
      </c>
      <c r="I682" s="253"/>
      <c r="J682" s="253"/>
      <c r="K682" s="253"/>
      <c r="L682" s="253"/>
      <c r="M682" s="253"/>
      <c r="N682" s="253"/>
      <c r="O682" s="253"/>
      <c r="P682" s="253" t="s">
        <v>2089</v>
      </c>
      <c r="Q682" s="253"/>
      <c r="R682" s="253"/>
      <c r="S682" s="253"/>
      <c r="T682" s="253"/>
      <c r="U682" s="253"/>
      <c r="V682" s="253"/>
      <c r="W682" s="253"/>
      <c r="AI682" s="253"/>
      <c r="AJ682" s="253"/>
      <c r="AK682" s="253"/>
      <c r="AL682" s="253"/>
      <c r="AM682" s="253"/>
      <c r="AN682" s="253"/>
      <c r="AO682" s="253"/>
      <c r="AP682" s="253"/>
    </row>
    <row r="683" spans="2:42" ht="15" customHeight="1" x14ac:dyDescent="0.25">
      <c r="B683" s="253"/>
      <c r="C683" s="253"/>
      <c r="H683" s="253" t="s">
        <v>923</v>
      </c>
      <c r="I683" s="253"/>
      <c r="J683" s="253"/>
      <c r="K683" s="253"/>
      <c r="L683" s="253"/>
      <c r="M683" s="253"/>
      <c r="N683" s="253"/>
      <c r="O683" s="253"/>
      <c r="P683" s="253" t="s">
        <v>2090</v>
      </c>
      <c r="Q683" s="253"/>
      <c r="R683" s="253"/>
      <c r="S683" s="253"/>
      <c r="T683" s="253"/>
      <c r="U683" s="253"/>
      <c r="V683" s="253"/>
      <c r="W683" s="253"/>
      <c r="AI683" s="253"/>
      <c r="AJ683" s="253"/>
      <c r="AK683" s="253"/>
      <c r="AL683" s="253"/>
      <c r="AM683" s="253"/>
      <c r="AN683" s="253"/>
      <c r="AO683" s="253"/>
      <c r="AP683" s="253"/>
    </row>
    <row r="684" spans="2:42" ht="15" customHeight="1" x14ac:dyDescent="0.25">
      <c r="B684" s="253"/>
      <c r="C684" s="253"/>
      <c r="H684" s="253" t="s">
        <v>924</v>
      </c>
      <c r="I684" s="253"/>
      <c r="J684" s="253"/>
      <c r="K684" s="253"/>
      <c r="L684" s="253"/>
      <c r="M684" s="253"/>
      <c r="N684" s="253"/>
      <c r="O684" s="253"/>
      <c r="P684" s="253" t="s">
        <v>2091</v>
      </c>
      <c r="Q684" s="253"/>
      <c r="R684" s="253"/>
      <c r="S684" s="253"/>
      <c r="T684" s="253"/>
      <c r="U684" s="253"/>
      <c r="V684" s="253"/>
      <c r="W684" s="253"/>
      <c r="AI684" s="253"/>
      <c r="AJ684" s="253"/>
      <c r="AK684" s="253"/>
      <c r="AL684" s="253"/>
      <c r="AM684" s="253"/>
      <c r="AN684" s="253"/>
      <c r="AO684" s="253"/>
      <c r="AP684" s="253"/>
    </row>
    <row r="685" spans="2:42" ht="15" customHeight="1" x14ac:dyDescent="0.25">
      <c r="B685" s="253"/>
      <c r="C685" s="253"/>
      <c r="H685" s="253" t="s">
        <v>925</v>
      </c>
      <c r="I685" s="253"/>
      <c r="J685" s="253"/>
      <c r="K685" s="253"/>
      <c r="L685" s="253"/>
      <c r="M685" s="253"/>
      <c r="N685" s="253"/>
      <c r="O685" s="253"/>
      <c r="P685" s="253" t="s">
        <v>2091</v>
      </c>
      <c r="Q685" s="253"/>
      <c r="R685" s="253"/>
      <c r="S685" s="253"/>
      <c r="T685" s="253"/>
      <c r="U685" s="253"/>
      <c r="V685" s="253"/>
      <c r="W685" s="253"/>
      <c r="AI685" s="253"/>
      <c r="AJ685" s="253"/>
      <c r="AK685" s="253"/>
      <c r="AL685" s="253"/>
      <c r="AM685" s="253"/>
      <c r="AN685" s="253"/>
      <c r="AO685" s="253"/>
      <c r="AP685" s="253"/>
    </row>
    <row r="686" spans="2:42" ht="15" customHeight="1" x14ac:dyDescent="0.25">
      <c r="B686" s="253"/>
      <c r="C686" s="253"/>
      <c r="H686" s="253" t="s">
        <v>926</v>
      </c>
      <c r="I686" s="253"/>
      <c r="J686" s="253"/>
      <c r="K686" s="253"/>
      <c r="L686" s="253"/>
      <c r="M686" s="253"/>
      <c r="N686" s="253"/>
      <c r="O686" s="253"/>
      <c r="P686" s="253" t="s">
        <v>2091</v>
      </c>
      <c r="Q686" s="253"/>
      <c r="R686" s="253"/>
      <c r="S686" s="253"/>
      <c r="T686" s="253"/>
      <c r="U686" s="253"/>
      <c r="V686" s="253"/>
      <c r="W686" s="253"/>
      <c r="AI686" s="253"/>
      <c r="AJ686" s="253"/>
      <c r="AK686" s="253"/>
      <c r="AL686" s="253"/>
      <c r="AM686" s="253"/>
      <c r="AN686" s="253"/>
      <c r="AO686" s="253"/>
      <c r="AP686" s="253"/>
    </row>
    <row r="687" spans="2:42" ht="15" customHeight="1" x14ac:dyDescent="0.25">
      <c r="B687" s="253"/>
      <c r="C687" s="253"/>
      <c r="H687" s="253" t="s">
        <v>927</v>
      </c>
      <c r="I687" s="253"/>
      <c r="J687" s="253"/>
      <c r="K687" s="253"/>
      <c r="L687" s="253"/>
      <c r="M687" s="253"/>
      <c r="N687" s="253"/>
      <c r="O687" s="253"/>
      <c r="P687" s="253" t="s">
        <v>2087</v>
      </c>
      <c r="Q687" s="253"/>
      <c r="R687" s="253"/>
      <c r="S687" s="253"/>
      <c r="T687" s="253"/>
      <c r="U687" s="253"/>
      <c r="V687" s="253"/>
      <c r="W687" s="253"/>
      <c r="AI687" s="253"/>
      <c r="AJ687" s="253"/>
      <c r="AK687" s="253"/>
      <c r="AL687" s="253"/>
      <c r="AM687" s="253"/>
      <c r="AN687" s="253"/>
      <c r="AO687" s="253"/>
      <c r="AP687" s="253"/>
    </row>
    <row r="688" spans="2:42" ht="15" customHeight="1" x14ac:dyDescent="0.25">
      <c r="B688" s="253"/>
      <c r="C688" s="253"/>
      <c r="H688" s="253" t="s">
        <v>928</v>
      </c>
      <c r="I688" s="253"/>
      <c r="J688" s="253"/>
      <c r="K688" s="253"/>
      <c r="L688" s="253"/>
      <c r="M688" s="253"/>
      <c r="N688" s="253"/>
      <c r="O688" s="253"/>
      <c r="P688" s="253" t="s">
        <v>2091</v>
      </c>
      <c r="Q688" s="253"/>
      <c r="R688" s="253"/>
      <c r="S688" s="253"/>
      <c r="T688" s="253"/>
      <c r="U688" s="253"/>
      <c r="V688" s="253"/>
      <c r="W688" s="253"/>
      <c r="AI688" s="253"/>
      <c r="AJ688" s="253"/>
      <c r="AK688" s="253"/>
      <c r="AL688" s="253"/>
      <c r="AM688" s="253"/>
      <c r="AN688" s="253"/>
      <c r="AO688" s="253"/>
      <c r="AP688" s="253"/>
    </row>
    <row r="689" spans="2:42" ht="15" customHeight="1" x14ac:dyDescent="0.25">
      <c r="B689" s="253"/>
      <c r="C689" s="253"/>
      <c r="H689" s="253" t="s">
        <v>929</v>
      </c>
      <c r="I689" s="253"/>
      <c r="J689" s="253"/>
      <c r="K689" s="253"/>
      <c r="L689" s="253"/>
      <c r="M689" s="253"/>
      <c r="N689" s="253"/>
      <c r="O689" s="253"/>
      <c r="P689" s="253" t="s">
        <v>2087</v>
      </c>
      <c r="Q689" s="253"/>
      <c r="R689" s="253"/>
      <c r="S689" s="253"/>
      <c r="T689" s="253"/>
      <c r="U689" s="253"/>
      <c r="V689" s="253"/>
      <c r="W689" s="253"/>
      <c r="AI689" s="253"/>
      <c r="AJ689" s="253"/>
      <c r="AK689" s="253"/>
      <c r="AL689" s="253"/>
      <c r="AM689" s="253"/>
      <c r="AN689" s="253"/>
      <c r="AO689" s="253"/>
      <c r="AP689" s="253"/>
    </row>
    <row r="690" spans="2:42" ht="15" customHeight="1" x14ac:dyDescent="0.25">
      <c r="B690" s="253"/>
      <c r="C690" s="253"/>
      <c r="H690" s="253" t="s">
        <v>930</v>
      </c>
      <c r="I690" s="253"/>
      <c r="J690" s="253"/>
      <c r="K690" s="253"/>
      <c r="L690" s="253"/>
      <c r="M690" s="253"/>
      <c r="N690" s="253"/>
      <c r="O690" s="253"/>
      <c r="P690" s="253" t="s">
        <v>2089</v>
      </c>
      <c r="Q690" s="253"/>
      <c r="R690" s="253"/>
      <c r="S690" s="253"/>
      <c r="T690" s="253"/>
      <c r="U690" s="253"/>
      <c r="V690" s="253"/>
      <c r="W690" s="253"/>
      <c r="AI690" s="253"/>
      <c r="AJ690" s="253"/>
      <c r="AK690" s="253"/>
      <c r="AL690" s="253"/>
      <c r="AM690" s="253"/>
      <c r="AN690" s="253"/>
      <c r="AO690" s="253"/>
      <c r="AP690" s="253"/>
    </row>
    <row r="691" spans="2:42" ht="15" customHeight="1" x14ac:dyDescent="0.25">
      <c r="B691" s="253"/>
      <c r="C691" s="253"/>
      <c r="H691" s="253" t="s">
        <v>931</v>
      </c>
      <c r="I691" s="253"/>
      <c r="J691" s="253"/>
      <c r="K691" s="253"/>
      <c r="L691" s="253"/>
      <c r="M691" s="253"/>
      <c r="N691" s="253"/>
      <c r="O691" s="253"/>
      <c r="P691" s="253" t="s">
        <v>2092</v>
      </c>
      <c r="Q691" s="253"/>
      <c r="R691" s="253"/>
      <c r="S691" s="253"/>
      <c r="T691" s="253"/>
      <c r="U691" s="253"/>
      <c r="V691" s="253"/>
      <c r="W691" s="253"/>
      <c r="AI691" s="253"/>
      <c r="AJ691" s="253"/>
      <c r="AK691" s="253"/>
      <c r="AL691" s="253"/>
      <c r="AM691" s="253"/>
      <c r="AN691" s="253"/>
      <c r="AO691" s="253"/>
      <c r="AP691" s="253"/>
    </row>
    <row r="692" spans="2:42" ht="15" customHeight="1" x14ac:dyDescent="0.25">
      <c r="B692" s="253"/>
      <c r="C692" s="253"/>
      <c r="H692" s="253" t="s">
        <v>932</v>
      </c>
      <c r="I692" s="253"/>
      <c r="J692" s="253"/>
      <c r="K692" s="253"/>
      <c r="L692" s="253"/>
      <c r="M692" s="253"/>
      <c r="N692" s="253"/>
      <c r="O692" s="253"/>
      <c r="P692" s="253" t="s">
        <v>720</v>
      </c>
      <c r="Q692" s="253"/>
      <c r="R692" s="253"/>
      <c r="S692" s="253"/>
      <c r="T692" s="253"/>
      <c r="U692" s="253"/>
      <c r="V692" s="253"/>
      <c r="W692" s="253"/>
      <c r="AI692" s="253"/>
      <c r="AJ692" s="253"/>
      <c r="AK692" s="253"/>
      <c r="AL692" s="253"/>
      <c r="AM692" s="253"/>
      <c r="AN692" s="253"/>
      <c r="AO692" s="253"/>
      <c r="AP692" s="253"/>
    </row>
    <row r="693" spans="2:42" ht="15" customHeight="1" x14ac:dyDescent="0.25">
      <c r="B693" s="253"/>
      <c r="C693" s="253"/>
      <c r="H693" s="253" t="s">
        <v>933</v>
      </c>
      <c r="I693" s="253"/>
      <c r="J693" s="253"/>
      <c r="K693" s="253"/>
      <c r="L693" s="253"/>
      <c r="M693" s="253"/>
      <c r="N693" s="253"/>
      <c r="O693" s="253"/>
      <c r="P693" s="253" t="s">
        <v>2087</v>
      </c>
      <c r="Q693" s="253"/>
      <c r="R693" s="253"/>
      <c r="S693" s="253"/>
      <c r="T693" s="253"/>
      <c r="U693" s="253"/>
      <c r="V693" s="253"/>
      <c r="W693" s="253"/>
      <c r="AI693" s="253"/>
      <c r="AJ693" s="253"/>
      <c r="AK693" s="253"/>
      <c r="AL693" s="253"/>
      <c r="AM693" s="253"/>
      <c r="AN693" s="253"/>
      <c r="AO693" s="253"/>
      <c r="AP693" s="253"/>
    </row>
    <row r="694" spans="2:42" ht="15" customHeight="1" x14ac:dyDescent="0.25">
      <c r="B694" s="253"/>
      <c r="C694" s="253"/>
      <c r="H694" s="253" t="s">
        <v>934</v>
      </c>
      <c r="I694" s="253"/>
      <c r="J694" s="253"/>
      <c r="K694" s="253"/>
      <c r="L694" s="253"/>
      <c r="M694" s="253"/>
      <c r="N694" s="253"/>
      <c r="O694" s="253"/>
      <c r="P694" s="253" t="s">
        <v>2092</v>
      </c>
      <c r="Q694" s="253"/>
      <c r="R694" s="253"/>
      <c r="S694" s="253"/>
      <c r="T694" s="253"/>
      <c r="U694" s="253"/>
      <c r="V694" s="253"/>
      <c r="W694" s="253"/>
      <c r="AI694" s="253"/>
      <c r="AJ694" s="253"/>
      <c r="AK694" s="253"/>
      <c r="AL694" s="253"/>
      <c r="AM694" s="253"/>
      <c r="AN694" s="253"/>
      <c r="AO694" s="253"/>
      <c r="AP694" s="253"/>
    </row>
    <row r="695" spans="2:42" ht="15" customHeight="1" x14ac:dyDescent="0.25">
      <c r="B695" s="253"/>
      <c r="C695" s="253"/>
      <c r="H695" s="253" t="s">
        <v>935</v>
      </c>
      <c r="I695" s="253"/>
      <c r="J695" s="253"/>
      <c r="K695" s="253"/>
      <c r="L695" s="253"/>
      <c r="M695" s="253"/>
      <c r="N695" s="253"/>
      <c r="O695" s="253"/>
      <c r="P695" s="253" t="s">
        <v>2088</v>
      </c>
      <c r="Q695" s="253"/>
      <c r="R695" s="253"/>
      <c r="S695" s="253"/>
      <c r="T695" s="253"/>
      <c r="U695" s="253"/>
      <c r="V695" s="253"/>
      <c r="W695" s="253"/>
      <c r="AI695" s="253"/>
      <c r="AJ695" s="253"/>
      <c r="AK695" s="253"/>
      <c r="AL695" s="253"/>
      <c r="AM695" s="253"/>
      <c r="AN695" s="253"/>
      <c r="AO695" s="253"/>
      <c r="AP695" s="253"/>
    </row>
    <row r="696" spans="2:42" ht="15" customHeight="1" x14ac:dyDescent="0.25">
      <c r="B696" s="253"/>
      <c r="C696" s="253"/>
      <c r="H696" s="253" t="s">
        <v>936</v>
      </c>
      <c r="I696" s="253"/>
      <c r="J696" s="253"/>
      <c r="K696" s="253"/>
      <c r="L696" s="253"/>
      <c r="M696" s="253"/>
      <c r="N696" s="253"/>
      <c r="O696" s="253"/>
      <c r="P696" s="253" t="s">
        <v>2092</v>
      </c>
      <c r="Q696" s="253"/>
      <c r="R696" s="253"/>
      <c r="S696" s="253"/>
      <c r="T696" s="253"/>
      <c r="U696" s="253"/>
      <c r="V696" s="253"/>
      <c r="W696" s="253"/>
      <c r="AI696" s="253"/>
      <c r="AJ696" s="253"/>
      <c r="AK696" s="253"/>
      <c r="AL696" s="253"/>
      <c r="AM696" s="253"/>
      <c r="AN696" s="253"/>
      <c r="AO696" s="253"/>
      <c r="AP696" s="253"/>
    </row>
    <row r="697" spans="2:42" ht="15" customHeight="1" x14ac:dyDescent="0.25">
      <c r="B697" s="253"/>
      <c r="C697" s="253"/>
      <c r="H697" s="253" t="s">
        <v>937</v>
      </c>
      <c r="I697" s="253"/>
      <c r="J697" s="253"/>
      <c r="K697" s="253"/>
      <c r="L697" s="253"/>
      <c r="M697" s="253"/>
      <c r="N697" s="253"/>
      <c r="O697" s="253"/>
      <c r="P697" s="253" t="s">
        <v>2092</v>
      </c>
      <c r="Q697" s="253"/>
      <c r="R697" s="253"/>
      <c r="S697" s="253"/>
      <c r="T697" s="253"/>
      <c r="U697" s="253"/>
      <c r="V697" s="253"/>
      <c r="W697" s="253"/>
      <c r="AI697" s="253"/>
      <c r="AJ697" s="253"/>
      <c r="AK697" s="253"/>
      <c r="AL697" s="253"/>
      <c r="AM697" s="253"/>
      <c r="AN697" s="253"/>
      <c r="AO697" s="253"/>
      <c r="AP697" s="253"/>
    </row>
    <row r="698" spans="2:42" ht="15" customHeight="1" x14ac:dyDescent="0.25">
      <c r="B698" s="253"/>
      <c r="C698" s="253"/>
      <c r="H698" s="253" t="s">
        <v>938</v>
      </c>
      <c r="I698" s="253"/>
      <c r="J698" s="253"/>
      <c r="K698" s="253"/>
      <c r="L698" s="253"/>
      <c r="M698" s="253"/>
      <c r="N698" s="253"/>
      <c r="O698" s="253"/>
      <c r="P698" s="253" t="s">
        <v>2089</v>
      </c>
      <c r="Q698" s="253"/>
      <c r="R698" s="253"/>
      <c r="S698" s="253"/>
      <c r="T698" s="253"/>
      <c r="U698" s="253"/>
      <c r="V698" s="253"/>
      <c r="W698" s="253"/>
      <c r="AI698" s="253"/>
      <c r="AJ698" s="253"/>
      <c r="AK698" s="253"/>
      <c r="AL698" s="253"/>
      <c r="AM698" s="253"/>
      <c r="AN698" s="253"/>
      <c r="AO698" s="253"/>
      <c r="AP698" s="253"/>
    </row>
    <row r="699" spans="2:42" ht="15" customHeight="1" x14ac:dyDescent="0.25">
      <c r="B699" s="253"/>
      <c r="C699" s="253"/>
      <c r="H699" s="253" t="s">
        <v>939</v>
      </c>
      <c r="I699" s="253"/>
      <c r="J699" s="253"/>
      <c r="K699" s="253"/>
      <c r="L699" s="253"/>
      <c r="M699" s="253"/>
      <c r="N699" s="253"/>
      <c r="O699" s="253"/>
      <c r="P699" s="253" t="s">
        <v>2089</v>
      </c>
      <c r="Q699" s="253"/>
      <c r="R699" s="253"/>
      <c r="S699" s="253"/>
      <c r="T699" s="253"/>
      <c r="U699" s="253"/>
      <c r="V699" s="253"/>
      <c r="W699" s="253"/>
      <c r="AI699" s="253"/>
      <c r="AJ699" s="253"/>
      <c r="AK699" s="253"/>
      <c r="AL699" s="253"/>
      <c r="AM699" s="253"/>
      <c r="AN699" s="253"/>
      <c r="AO699" s="253"/>
      <c r="AP699" s="253"/>
    </row>
    <row r="700" spans="2:42" ht="15" customHeight="1" x14ac:dyDescent="0.25">
      <c r="B700" s="253"/>
      <c r="C700" s="253"/>
      <c r="H700" s="253" t="s">
        <v>940</v>
      </c>
      <c r="I700" s="253"/>
      <c r="J700" s="253"/>
      <c r="K700" s="253"/>
      <c r="L700" s="253"/>
      <c r="M700" s="253"/>
      <c r="N700" s="253"/>
      <c r="O700" s="253"/>
      <c r="P700" s="253" t="s">
        <v>2089</v>
      </c>
      <c r="Q700" s="253"/>
      <c r="R700" s="253"/>
      <c r="S700" s="253"/>
      <c r="T700" s="253"/>
      <c r="U700" s="253"/>
      <c r="V700" s="253"/>
      <c r="W700" s="253"/>
      <c r="AI700" s="253"/>
      <c r="AJ700" s="253"/>
      <c r="AK700" s="253"/>
      <c r="AL700" s="253"/>
      <c r="AM700" s="253"/>
      <c r="AN700" s="253"/>
      <c r="AO700" s="253"/>
      <c r="AP700" s="253"/>
    </row>
    <row r="701" spans="2:42" ht="15" customHeight="1" x14ac:dyDescent="0.25">
      <c r="B701" s="253"/>
      <c r="C701" s="253"/>
      <c r="H701" s="253" t="s">
        <v>941</v>
      </c>
      <c r="I701" s="253"/>
      <c r="J701" s="253"/>
      <c r="K701" s="253"/>
      <c r="L701" s="253"/>
      <c r="M701" s="253"/>
      <c r="N701" s="253"/>
      <c r="O701" s="253"/>
      <c r="P701" s="253" t="s">
        <v>2091</v>
      </c>
      <c r="Q701" s="253"/>
      <c r="R701" s="253"/>
      <c r="S701" s="253"/>
      <c r="T701" s="253"/>
      <c r="U701" s="253"/>
      <c r="V701" s="253"/>
      <c r="W701" s="253"/>
      <c r="AI701" s="253"/>
      <c r="AJ701" s="253"/>
      <c r="AK701" s="253"/>
      <c r="AL701" s="253"/>
      <c r="AM701" s="253"/>
      <c r="AN701" s="253"/>
      <c r="AO701" s="253"/>
      <c r="AP701" s="253"/>
    </row>
    <row r="702" spans="2:42" ht="15" customHeight="1" x14ac:dyDescent="0.25">
      <c r="B702" s="253"/>
      <c r="C702" s="253"/>
      <c r="H702" s="253" t="s">
        <v>942</v>
      </c>
      <c r="I702" s="253"/>
      <c r="J702" s="253"/>
      <c r="K702" s="253"/>
      <c r="L702" s="253"/>
      <c r="M702" s="253"/>
      <c r="N702" s="253"/>
      <c r="O702" s="253"/>
      <c r="P702" s="253" t="s">
        <v>2090</v>
      </c>
      <c r="Q702" s="253"/>
      <c r="R702" s="253"/>
      <c r="S702" s="253"/>
      <c r="T702" s="253"/>
      <c r="U702" s="253"/>
      <c r="V702" s="253"/>
      <c r="W702" s="253"/>
      <c r="AI702" s="253"/>
      <c r="AJ702" s="253"/>
      <c r="AK702" s="253"/>
      <c r="AL702" s="253"/>
      <c r="AM702" s="253"/>
      <c r="AN702" s="253"/>
      <c r="AO702" s="253"/>
      <c r="AP702" s="253"/>
    </row>
    <row r="703" spans="2:42" ht="15" customHeight="1" x14ac:dyDescent="0.25">
      <c r="B703" s="253"/>
      <c r="C703" s="253"/>
      <c r="H703" s="253" t="s">
        <v>943</v>
      </c>
      <c r="I703" s="253"/>
      <c r="J703" s="253"/>
      <c r="K703" s="253"/>
      <c r="L703" s="253"/>
      <c r="M703" s="253"/>
      <c r="N703" s="253"/>
      <c r="O703" s="253"/>
      <c r="P703" s="253" t="s">
        <v>2089</v>
      </c>
      <c r="Q703" s="253"/>
      <c r="R703" s="253"/>
      <c r="S703" s="253"/>
      <c r="T703" s="253"/>
      <c r="U703" s="253"/>
      <c r="V703" s="253"/>
      <c r="W703" s="253"/>
      <c r="AI703" s="253"/>
      <c r="AJ703" s="253"/>
      <c r="AK703" s="253"/>
      <c r="AL703" s="253"/>
      <c r="AM703" s="253"/>
      <c r="AN703" s="253"/>
      <c r="AO703" s="253"/>
      <c r="AP703" s="253"/>
    </row>
    <row r="704" spans="2:42" ht="15" customHeight="1" x14ac:dyDescent="0.25">
      <c r="B704" s="253"/>
      <c r="C704" s="253"/>
      <c r="H704" s="253" t="s">
        <v>944</v>
      </c>
      <c r="I704" s="253"/>
      <c r="J704" s="253"/>
      <c r="K704" s="253"/>
      <c r="L704" s="253"/>
      <c r="M704" s="253"/>
      <c r="N704" s="253"/>
      <c r="O704" s="253"/>
      <c r="P704" s="253" t="s">
        <v>2093</v>
      </c>
      <c r="Q704" s="253"/>
      <c r="R704" s="253"/>
      <c r="S704" s="253"/>
      <c r="T704" s="253"/>
      <c r="U704" s="253"/>
      <c r="V704" s="253"/>
      <c r="W704" s="253"/>
      <c r="AI704" s="253"/>
      <c r="AJ704" s="253"/>
      <c r="AK704" s="253"/>
      <c r="AL704" s="253"/>
      <c r="AM704" s="253"/>
      <c r="AN704" s="253"/>
      <c r="AO704" s="253"/>
      <c r="AP704" s="253"/>
    </row>
    <row r="705" spans="2:42" ht="15" customHeight="1" x14ac:dyDescent="0.25">
      <c r="B705" s="253"/>
      <c r="C705" s="253"/>
      <c r="H705" s="253" t="s">
        <v>945</v>
      </c>
      <c r="I705" s="253"/>
      <c r="J705" s="253"/>
      <c r="K705" s="253"/>
      <c r="L705" s="253"/>
      <c r="M705" s="253"/>
      <c r="N705" s="253"/>
      <c r="O705" s="253"/>
      <c r="P705" s="253" t="s">
        <v>2094</v>
      </c>
      <c r="Q705" s="253"/>
      <c r="R705" s="253"/>
      <c r="S705" s="253"/>
      <c r="T705" s="253"/>
      <c r="U705" s="253"/>
      <c r="V705" s="253"/>
      <c r="W705" s="253"/>
      <c r="AI705" s="253"/>
      <c r="AJ705" s="253"/>
      <c r="AK705" s="253"/>
      <c r="AL705" s="253"/>
      <c r="AM705" s="253"/>
      <c r="AN705" s="253"/>
      <c r="AO705" s="253"/>
      <c r="AP705" s="253"/>
    </row>
    <row r="706" spans="2:42" ht="15" customHeight="1" x14ac:dyDescent="0.25">
      <c r="B706" s="253"/>
      <c r="C706" s="253"/>
      <c r="H706" s="253" t="s">
        <v>292</v>
      </c>
      <c r="I706" s="253"/>
      <c r="J706" s="253"/>
      <c r="K706" s="253"/>
      <c r="L706" s="253"/>
      <c r="M706" s="253"/>
      <c r="N706" s="253"/>
      <c r="O706" s="253"/>
      <c r="P706" s="253" t="s">
        <v>2092</v>
      </c>
      <c r="Q706" s="253"/>
      <c r="R706" s="253"/>
      <c r="S706" s="253"/>
      <c r="T706" s="253"/>
      <c r="U706" s="253"/>
      <c r="V706" s="253"/>
      <c r="W706" s="253"/>
      <c r="AI706" s="253"/>
      <c r="AJ706" s="253"/>
      <c r="AK706" s="253"/>
      <c r="AL706" s="253"/>
      <c r="AM706" s="253"/>
      <c r="AN706" s="253"/>
      <c r="AO706" s="253"/>
      <c r="AP706" s="253"/>
    </row>
    <row r="707" spans="2:42" ht="15" customHeight="1" x14ac:dyDescent="0.25">
      <c r="B707" s="253"/>
      <c r="C707" s="253"/>
      <c r="H707" s="253" t="s">
        <v>946</v>
      </c>
      <c r="I707" s="253"/>
      <c r="J707" s="253"/>
      <c r="K707" s="253"/>
      <c r="L707" s="253"/>
      <c r="M707" s="253"/>
      <c r="N707" s="253"/>
      <c r="O707" s="253"/>
      <c r="P707" s="253" t="s">
        <v>2091</v>
      </c>
      <c r="Q707" s="253"/>
      <c r="R707" s="253"/>
      <c r="S707" s="253"/>
      <c r="T707" s="253"/>
      <c r="U707" s="253"/>
      <c r="V707" s="253"/>
      <c r="W707" s="253"/>
      <c r="AI707" s="253"/>
      <c r="AJ707" s="253"/>
      <c r="AK707" s="253"/>
      <c r="AL707" s="253"/>
      <c r="AM707" s="253"/>
      <c r="AN707" s="253"/>
      <c r="AO707" s="253"/>
      <c r="AP707" s="253"/>
    </row>
    <row r="708" spans="2:42" ht="15" customHeight="1" x14ac:dyDescent="0.25">
      <c r="B708" s="253"/>
      <c r="C708" s="253"/>
      <c r="H708" s="253" t="s">
        <v>947</v>
      </c>
      <c r="I708" s="253"/>
      <c r="J708" s="253"/>
      <c r="K708" s="253"/>
      <c r="L708" s="253"/>
      <c r="M708" s="253"/>
      <c r="N708" s="253"/>
      <c r="O708" s="253"/>
      <c r="P708" s="253" t="s">
        <v>2092</v>
      </c>
      <c r="Q708" s="253"/>
      <c r="R708" s="253"/>
      <c r="S708" s="253"/>
      <c r="T708" s="253"/>
      <c r="U708" s="253"/>
      <c r="V708" s="253"/>
      <c r="W708" s="253"/>
      <c r="AI708" s="253"/>
      <c r="AJ708" s="253"/>
      <c r="AK708" s="253"/>
      <c r="AL708" s="253"/>
      <c r="AM708" s="253"/>
      <c r="AN708" s="253"/>
      <c r="AO708" s="253"/>
      <c r="AP708" s="253"/>
    </row>
    <row r="709" spans="2:42" ht="15" customHeight="1" x14ac:dyDescent="0.25">
      <c r="B709" s="253"/>
      <c r="C709" s="253"/>
      <c r="H709" s="253" t="s">
        <v>948</v>
      </c>
      <c r="I709" s="253"/>
      <c r="J709" s="253"/>
      <c r="K709" s="253"/>
      <c r="L709" s="253"/>
      <c r="M709" s="253"/>
      <c r="N709" s="253"/>
      <c r="O709" s="253"/>
      <c r="P709" s="253" t="s">
        <v>2089</v>
      </c>
      <c r="Q709" s="253"/>
      <c r="R709" s="253"/>
      <c r="S709" s="253"/>
      <c r="T709" s="253"/>
      <c r="U709" s="253"/>
      <c r="V709" s="253"/>
      <c r="W709" s="253"/>
      <c r="AI709" s="253"/>
      <c r="AJ709" s="253"/>
      <c r="AK709" s="253"/>
      <c r="AL709" s="253"/>
      <c r="AM709" s="253"/>
      <c r="AN709" s="253"/>
      <c r="AO709" s="253"/>
      <c r="AP709" s="253"/>
    </row>
    <row r="710" spans="2:42" ht="15" customHeight="1" x14ac:dyDescent="0.25">
      <c r="B710" s="253"/>
      <c r="C710" s="253"/>
      <c r="H710" s="253" t="s">
        <v>949</v>
      </c>
      <c r="I710" s="253"/>
      <c r="J710" s="253"/>
      <c r="K710" s="253"/>
      <c r="L710" s="253"/>
      <c r="M710" s="253"/>
      <c r="N710" s="253"/>
      <c r="O710" s="253"/>
      <c r="P710" s="253" t="s">
        <v>720</v>
      </c>
      <c r="Q710" s="253"/>
      <c r="R710" s="253"/>
      <c r="S710" s="253"/>
      <c r="T710" s="253"/>
      <c r="U710" s="253"/>
      <c r="V710" s="253"/>
      <c r="W710" s="253"/>
      <c r="AI710" s="253"/>
      <c r="AJ710" s="253"/>
      <c r="AK710" s="253"/>
      <c r="AL710" s="253"/>
      <c r="AM710" s="253"/>
      <c r="AN710" s="253"/>
      <c r="AO710" s="253"/>
      <c r="AP710" s="253"/>
    </row>
    <row r="711" spans="2:42" ht="15" customHeight="1" x14ac:dyDescent="0.25">
      <c r="B711" s="253"/>
      <c r="C711" s="253"/>
      <c r="H711" s="253" t="s">
        <v>950</v>
      </c>
      <c r="I711" s="253"/>
      <c r="J711" s="253"/>
      <c r="K711" s="253"/>
      <c r="L711" s="253"/>
      <c r="M711" s="253"/>
      <c r="N711" s="253"/>
      <c r="O711" s="253"/>
      <c r="P711" s="253" t="s">
        <v>2089</v>
      </c>
      <c r="Q711" s="253"/>
      <c r="R711" s="253"/>
      <c r="S711" s="253"/>
      <c r="T711" s="253"/>
      <c r="U711" s="253"/>
      <c r="V711" s="253"/>
      <c r="W711" s="253"/>
      <c r="AI711" s="253"/>
      <c r="AJ711" s="253"/>
      <c r="AK711" s="253"/>
      <c r="AL711" s="253"/>
      <c r="AM711" s="253"/>
      <c r="AN711" s="253"/>
      <c r="AO711" s="253"/>
      <c r="AP711" s="253"/>
    </row>
    <row r="712" spans="2:42" ht="15" customHeight="1" x14ac:dyDescent="0.25">
      <c r="B712" s="253"/>
      <c r="C712" s="253"/>
      <c r="H712" s="253" t="s">
        <v>951</v>
      </c>
      <c r="I712" s="253"/>
      <c r="J712" s="253"/>
      <c r="K712" s="253"/>
      <c r="L712" s="253"/>
      <c r="M712" s="253"/>
      <c r="N712" s="253"/>
      <c r="O712" s="253"/>
      <c r="P712" s="253" t="s">
        <v>2089</v>
      </c>
      <c r="Q712" s="253"/>
      <c r="R712" s="253"/>
      <c r="S712" s="253"/>
      <c r="T712" s="253"/>
      <c r="U712" s="253"/>
      <c r="V712" s="253"/>
      <c r="W712" s="253"/>
      <c r="AI712" s="253"/>
      <c r="AJ712" s="253"/>
      <c r="AK712" s="253"/>
      <c r="AL712" s="253"/>
      <c r="AM712" s="253"/>
      <c r="AN712" s="253"/>
      <c r="AO712" s="253"/>
      <c r="AP712" s="253"/>
    </row>
    <row r="713" spans="2:42" ht="15" customHeight="1" x14ac:dyDescent="0.25">
      <c r="B713" s="253"/>
      <c r="C713" s="253"/>
      <c r="H713" s="253" t="s">
        <v>952</v>
      </c>
      <c r="I713" s="253"/>
      <c r="J713" s="253"/>
      <c r="K713" s="253"/>
      <c r="L713" s="253"/>
      <c r="M713" s="253"/>
      <c r="N713" s="253"/>
      <c r="O713" s="253"/>
      <c r="P713" s="253" t="s">
        <v>2092</v>
      </c>
      <c r="Q713" s="253"/>
      <c r="R713" s="253"/>
      <c r="S713" s="253"/>
      <c r="T713" s="253"/>
      <c r="U713" s="253"/>
      <c r="V713" s="253"/>
      <c r="W713" s="253"/>
      <c r="AI713" s="253"/>
      <c r="AJ713" s="253"/>
      <c r="AK713" s="253"/>
      <c r="AL713" s="253"/>
      <c r="AM713" s="253"/>
      <c r="AN713" s="253"/>
      <c r="AO713" s="253"/>
      <c r="AP713" s="253"/>
    </row>
    <row r="714" spans="2:42" ht="15" customHeight="1" x14ac:dyDescent="0.25">
      <c r="B714" s="253"/>
      <c r="C714" s="253"/>
      <c r="H714" s="253" t="s">
        <v>953</v>
      </c>
      <c r="I714" s="253"/>
      <c r="J714" s="253"/>
      <c r="K714" s="253"/>
      <c r="L714" s="253"/>
      <c r="M714" s="253"/>
      <c r="N714" s="253"/>
      <c r="O714" s="253"/>
      <c r="P714" s="253" t="s">
        <v>2089</v>
      </c>
      <c r="Q714" s="253"/>
      <c r="R714" s="253"/>
      <c r="S714" s="253"/>
      <c r="T714" s="253"/>
      <c r="U714" s="253"/>
      <c r="V714" s="253"/>
      <c r="W714" s="253"/>
      <c r="AI714" s="253"/>
      <c r="AJ714" s="253"/>
      <c r="AK714" s="253"/>
      <c r="AL714" s="253"/>
      <c r="AM714" s="253"/>
      <c r="AN714" s="253"/>
      <c r="AO714" s="253"/>
      <c r="AP714" s="253"/>
    </row>
    <row r="715" spans="2:42" ht="15" customHeight="1" x14ac:dyDescent="0.25">
      <c r="B715" s="253"/>
      <c r="C715" s="253"/>
      <c r="H715" s="253" t="s">
        <v>954</v>
      </c>
      <c r="I715" s="253"/>
      <c r="J715" s="253"/>
      <c r="K715" s="253"/>
      <c r="L715" s="253"/>
      <c r="M715" s="253"/>
      <c r="N715" s="253"/>
      <c r="O715" s="253"/>
      <c r="P715" s="253" t="s">
        <v>2087</v>
      </c>
      <c r="Q715" s="253"/>
      <c r="R715" s="253"/>
      <c r="S715" s="253"/>
      <c r="T715" s="253"/>
      <c r="U715" s="253"/>
      <c r="V715" s="253"/>
      <c r="W715" s="253"/>
      <c r="AI715" s="253"/>
      <c r="AJ715" s="253"/>
      <c r="AK715" s="253"/>
      <c r="AL715" s="253"/>
      <c r="AM715" s="253"/>
      <c r="AN715" s="253"/>
      <c r="AO715" s="253"/>
      <c r="AP715" s="253"/>
    </row>
    <row r="716" spans="2:42" ht="15" customHeight="1" x14ac:dyDescent="0.25">
      <c r="B716" s="253"/>
      <c r="C716" s="253"/>
      <c r="H716" s="253" t="s">
        <v>955</v>
      </c>
      <c r="I716" s="253"/>
      <c r="J716" s="253"/>
      <c r="K716" s="253"/>
      <c r="L716" s="253"/>
      <c r="M716" s="253"/>
      <c r="N716" s="253"/>
      <c r="O716" s="253"/>
      <c r="P716" s="253" t="s">
        <v>2094</v>
      </c>
      <c r="Q716" s="253"/>
      <c r="R716" s="253"/>
      <c r="S716" s="253"/>
      <c r="T716" s="253"/>
      <c r="U716" s="253"/>
      <c r="V716" s="253"/>
      <c r="W716" s="253"/>
      <c r="AI716" s="253"/>
      <c r="AJ716" s="253"/>
      <c r="AK716" s="253"/>
      <c r="AL716" s="253"/>
      <c r="AM716" s="253"/>
      <c r="AN716" s="253"/>
      <c r="AO716" s="253"/>
      <c r="AP716" s="253"/>
    </row>
    <row r="717" spans="2:42" ht="15" customHeight="1" x14ac:dyDescent="0.25">
      <c r="B717" s="253"/>
      <c r="C717" s="253"/>
      <c r="H717" s="253" t="s">
        <v>956</v>
      </c>
      <c r="I717" s="253"/>
      <c r="J717" s="253"/>
      <c r="K717" s="253"/>
      <c r="L717" s="253"/>
      <c r="M717" s="253"/>
      <c r="N717" s="253"/>
      <c r="O717" s="253"/>
      <c r="P717" s="253" t="s">
        <v>2090</v>
      </c>
      <c r="Q717" s="253"/>
      <c r="R717" s="253"/>
      <c r="S717" s="253"/>
      <c r="T717" s="253"/>
      <c r="U717" s="253"/>
      <c r="V717" s="253"/>
      <c r="W717" s="253"/>
      <c r="AI717" s="253"/>
      <c r="AJ717" s="253"/>
      <c r="AK717" s="253"/>
      <c r="AL717" s="253"/>
      <c r="AM717" s="253"/>
      <c r="AN717" s="253"/>
      <c r="AO717" s="253"/>
      <c r="AP717" s="253"/>
    </row>
    <row r="718" spans="2:42" ht="15" customHeight="1" x14ac:dyDescent="0.25">
      <c r="B718" s="253"/>
      <c r="C718" s="253"/>
      <c r="H718" s="253" t="s">
        <v>957</v>
      </c>
      <c r="I718" s="253"/>
      <c r="J718" s="253"/>
      <c r="K718" s="253"/>
      <c r="L718" s="253"/>
      <c r="M718" s="253"/>
      <c r="N718" s="253"/>
      <c r="O718" s="253"/>
      <c r="P718" s="253" t="s">
        <v>2089</v>
      </c>
      <c r="Q718" s="253"/>
      <c r="R718" s="253"/>
      <c r="S718" s="253"/>
      <c r="T718" s="253"/>
      <c r="U718" s="253"/>
      <c r="V718" s="253"/>
      <c r="W718" s="253"/>
      <c r="AI718" s="253"/>
      <c r="AJ718" s="253"/>
      <c r="AK718" s="253"/>
      <c r="AL718" s="253"/>
      <c r="AM718" s="253"/>
      <c r="AN718" s="253"/>
      <c r="AO718" s="253"/>
      <c r="AP718" s="253"/>
    </row>
    <row r="719" spans="2:42" ht="15" customHeight="1" x14ac:dyDescent="0.25">
      <c r="B719" s="253"/>
      <c r="C719" s="253"/>
      <c r="H719" s="253" t="s">
        <v>958</v>
      </c>
      <c r="I719" s="253"/>
      <c r="J719" s="253"/>
      <c r="K719" s="253"/>
      <c r="L719" s="253"/>
      <c r="M719" s="253"/>
      <c r="N719" s="253"/>
      <c r="O719" s="253"/>
      <c r="P719" s="253" t="s">
        <v>2089</v>
      </c>
      <c r="Q719" s="253"/>
      <c r="R719" s="253"/>
      <c r="S719" s="253"/>
      <c r="T719" s="253"/>
      <c r="U719" s="253"/>
      <c r="V719" s="253"/>
      <c r="W719" s="253"/>
      <c r="AI719" s="253"/>
      <c r="AJ719" s="253"/>
      <c r="AK719" s="253"/>
      <c r="AL719" s="253"/>
      <c r="AM719" s="253"/>
      <c r="AN719" s="253"/>
      <c r="AO719" s="253"/>
      <c r="AP719" s="253"/>
    </row>
    <row r="720" spans="2:42" ht="15" customHeight="1" x14ac:dyDescent="0.25">
      <c r="B720" s="253"/>
      <c r="C720" s="253"/>
      <c r="H720" s="253" t="s">
        <v>959</v>
      </c>
      <c r="I720" s="253"/>
      <c r="J720" s="253"/>
      <c r="K720" s="253"/>
      <c r="L720" s="253"/>
      <c r="M720" s="253"/>
      <c r="N720" s="253"/>
      <c r="O720" s="253"/>
      <c r="P720" s="253" t="s">
        <v>720</v>
      </c>
      <c r="Q720" s="253"/>
      <c r="R720" s="253"/>
      <c r="S720" s="253"/>
      <c r="T720" s="253"/>
      <c r="U720" s="253"/>
      <c r="V720" s="253"/>
      <c r="W720" s="253"/>
      <c r="AI720" s="253"/>
      <c r="AJ720" s="253"/>
      <c r="AK720" s="253"/>
      <c r="AL720" s="253"/>
      <c r="AM720" s="253"/>
      <c r="AN720" s="253"/>
      <c r="AO720" s="253"/>
      <c r="AP720" s="253"/>
    </row>
    <row r="721" spans="2:42" ht="15" customHeight="1" x14ac:dyDescent="0.25">
      <c r="B721" s="253"/>
      <c r="C721" s="253"/>
      <c r="H721" s="253" t="s">
        <v>960</v>
      </c>
      <c r="I721" s="253"/>
      <c r="J721" s="253"/>
      <c r="K721" s="253"/>
      <c r="L721" s="253"/>
      <c r="M721" s="253"/>
      <c r="N721" s="253"/>
      <c r="O721" s="253"/>
      <c r="P721" s="253" t="s">
        <v>2091</v>
      </c>
      <c r="Q721" s="253"/>
      <c r="R721" s="253"/>
      <c r="S721" s="253"/>
      <c r="T721" s="253"/>
      <c r="U721" s="253"/>
      <c r="V721" s="253"/>
      <c r="W721" s="253"/>
      <c r="AI721" s="253"/>
      <c r="AJ721" s="253"/>
      <c r="AK721" s="253"/>
      <c r="AL721" s="253"/>
      <c r="AM721" s="253"/>
      <c r="AN721" s="253"/>
      <c r="AO721" s="253"/>
      <c r="AP721" s="253"/>
    </row>
    <row r="722" spans="2:42" ht="15" customHeight="1" x14ac:dyDescent="0.25">
      <c r="B722" s="253"/>
      <c r="C722" s="253"/>
      <c r="H722" s="253" t="s">
        <v>961</v>
      </c>
      <c r="I722" s="253"/>
      <c r="J722" s="253"/>
      <c r="K722" s="253"/>
      <c r="L722" s="253"/>
      <c r="M722" s="253"/>
      <c r="N722" s="253"/>
      <c r="O722" s="253"/>
      <c r="P722" s="253" t="s">
        <v>2089</v>
      </c>
      <c r="Q722" s="253"/>
      <c r="R722" s="253"/>
      <c r="S722" s="253"/>
      <c r="T722" s="253"/>
      <c r="U722" s="253"/>
      <c r="V722" s="253"/>
      <c r="W722" s="253"/>
      <c r="AI722" s="253"/>
      <c r="AJ722" s="253"/>
      <c r="AK722" s="253"/>
      <c r="AL722" s="253"/>
      <c r="AM722" s="253"/>
      <c r="AN722" s="253"/>
      <c r="AO722" s="253"/>
      <c r="AP722" s="253"/>
    </row>
    <row r="723" spans="2:42" ht="15" customHeight="1" x14ac:dyDescent="0.25">
      <c r="B723" s="253"/>
      <c r="C723" s="253"/>
      <c r="H723" s="253" t="s">
        <v>962</v>
      </c>
      <c r="I723" s="253"/>
      <c r="J723" s="253"/>
      <c r="K723" s="253"/>
      <c r="L723" s="253"/>
      <c r="M723" s="253"/>
      <c r="N723" s="253"/>
      <c r="O723" s="253"/>
      <c r="P723" s="253" t="s">
        <v>2089</v>
      </c>
      <c r="Q723" s="253"/>
      <c r="R723" s="253"/>
      <c r="S723" s="253"/>
      <c r="T723" s="253"/>
      <c r="U723" s="253"/>
      <c r="V723" s="253"/>
      <c r="W723" s="253"/>
      <c r="AI723" s="253"/>
      <c r="AJ723" s="253"/>
      <c r="AK723" s="253"/>
      <c r="AL723" s="253"/>
      <c r="AM723" s="253"/>
      <c r="AN723" s="253"/>
      <c r="AO723" s="253"/>
      <c r="AP723" s="253"/>
    </row>
    <row r="724" spans="2:42" ht="15" customHeight="1" x14ac:dyDescent="0.25">
      <c r="B724" s="253"/>
      <c r="C724" s="253"/>
      <c r="H724" s="253" t="s">
        <v>963</v>
      </c>
      <c r="I724" s="253"/>
      <c r="J724" s="253"/>
      <c r="K724" s="253"/>
      <c r="L724" s="253"/>
      <c r="M724" s="253"/>
      <c r="N724" s="253"/>
      <c r="O724" s="253"/>
      <c r="P724" s="253" t="s">
        <v>2087</v>
      </c>
      <c r="Q724" s="253"/>
      <c r="R724" s="253"/>
      <c r="S724" s="253"/>
      <c r="T724" s="253"/>
      <c r="U724" s="253"/>
      <c r="V724" s="253"/>
      <c r="W724" s="253"/>
      <c r="AI724" s="253"/>
      <c r="AJ724" s="253"/>
      <c r="AK724" s="253"/>
      <c r="AL724" s="253"/>
      <c r="AM724" s="253"/>
      <c r="AN724" s="253"/>
      <c r="AO724" s="253"/>
      <c r="AP724" s="253"/>
    </row>
    <row r="725" spans="2:42" ht="15" customHeight="1" x14ac:dyDescent="0.25">
      <c r="B725" s="253"/>
      <c r="C725" s="253"/>
      <c r="H725" s="253" t="s">
        <v>964</v>
      </c>
      <c r="I725" s="253"/>
      <c r="J725" s="253"/>
      <c r="K725" s="253"/>
      <c r="L725" s="253"/>
      <c r="M725" s="253"/>
      <c r="N725" s="253"/>
      <c r="O725" s="253"/>
      <c r="P725" s="253" t="s">
        <v>2089</v>
      </c>
      <c r="Q725" s="253"/>
      <c r="R725" s="253"/>
      <c r="S725" s="253"/>
      <c r="T725" s="253"/>
      <c r="U725" s="253"/>
      <c r="V725" s="253"/>
      <c r="W725" s="253"/>
      <c r="AI725" s="253"/>
      <c r="AJ725" s="253"/>
      <c r="AK725" s="253"/>
      <c r="AL725" s="253"/>
      <c r="AM725" s="253"/>
      <c r="AN725" s="253"/>
      <c r="AO725" s="253"/>
      <c r="AP725" s="253"/>
    </row>
    <row r="726" spans="2:42" ht="15" customHeight="1" x14ac:dyDescent="0.25">
      <c r="B726" s="253"/>
      <c r="C726" s="253"/>
      <c r="H726" s="253" t="s">
        <v>965</v>
      </c>
      <c r="I726" s="253"/>
      <c r="J726" s="253"/>
      <c r="K726" s="253"/>
      <c r="L726" s="253"/>
      <c r="M726" s="253"/>
      <c r="N726" s="253"/>
      <c r="O726" s="253"/>
      <c r="P726" s="253" t="s">
        <v>2094</v>
      </c>
      <c r="Q726" s="253"/>
      <c r="R726" s="253"/>
      <c r="S726" s="253"/>
      <c r="T726" s="253"/>
      <c r="U726" s="253"/>
      <c r="V726" s="253"/>
      <c r="W726" s="253"/>
      <c r="AI726" s="253"/>
      <c r="AJ726" s="253"/>
      <c r="AK726" s="253"/>
      <c r="AL726" s="253"/>
      <c r="AM726" s="253"/>
      <c r="AN726" s="253"/>
      <c r="AO726" s="253"/>
      <c r="AP726" s="253"/>
    </row>
    <row r="727" spans="2:42" ht="15" customHeight="1" x14ac:dyDescent="0.25">
      <c r="B727" s="253"/>
      <c r="C727" s="253"/>
      <c r="H727" s="253" t="s">
        <v>966</v>
      </c>
      <c r="I727" s="253"/>
      <c r="J727" s="253"/>
      <c r="K727" s="253"/>
      <c r="L727" s="253"/>
      <c r="M727" s="253"/>
      <c r="N727" s="253"/>
      <c r="O727" s="253"/>
      <c r="P727" s="253" t="s">
        <v>720</v>
      </c>
      <c r="Q727" s="253"/>
      <c r="R727" s="253"/>
      <c r="S727" s="253"/>
      <c r="T727" s="253"/>
      <c r="U727" s="253"/>
      <c r="V727" s="253"/>
      <c r="W727" s="253"/>
      <c r="AI727" s="253"/>
      <c r="AJ727" s="253"/>
      <c r="AK727" s="253"/>
      <c r="AL727" s="253"/>
      <c r="AM727" s="253"/>
      <c r="AN727" s="253"/>
      <c r="AO727" s="253"/>
      <c r="AP727" s="253"/>
    </row>
    <row r="728" spans="2:42" ht="15" customHeight="1" x14ac:dyDescent="0.25">
      <c r="B728" s="253"/>
      <c r="C728" s="253"/>
      <c r="H728" s="253" t="s">
        <v>293</v>
      </c>
      <c r="I728" s="253"/>
      <c r="J728" s="253"/>
      <c r="K728" s="253"/>
      <c r="L728" s="253"/>
      <c r="M728" s="253"/>
      <c r="N728" s="253"/>
      <c r="O728" s="253"/>
      <c r="P728" s="253" t="s">
        <v>2092</v>
      </c>
      <c r="Q728" s="253"/>
      <c r="R728" s="253"/>
      <c r="S728" s="253"/>
      <c r="T728" s="253"/>
      <c r="U728" s="253"/>
      <c r="V728" s="253"/>
      <c r="W728" s="253"/>
      <c r="AI728" s="253"/>
      <c r="AJ728" s="253"/>
      <c r="AK728" s="253"/>
      <c r="AL728" s="253"/>
      <c r="AM728" s="253"/>
      <c r="AN728" s="253"/>
      <c r="AO728" s="253"/>
      <c r="AP728" s="253"/>
    </row>
    <row r="729" spans="2:42" ht="15" customHeight="1" x14ac:dyDescent="0.25">
      <c r="B729" s="253"/>
      <c r="C729" s="253"/>
      <c r="H729" s="253" t="s">
        <v>967</v>
      </c>
      <c r="I729" s="253"/>
      <c r="J729" s="253"/>
      <c r="K729" s="253"/>
      <c r="L729" s="253"/>
      <c r="M729" s="253"/>
      <c r="N729" s="253"/>
      <c r="O729" s="253"/>
      <c r="P729" s="253" t="s">
        <v>2090</v>
      </c>
      <c r="Q729" s="253"/>
      <c r="R729" s="253"/>
      <c r="S729" s="253"/>
      <c r="T729" s="253"/>
      <c r="U729" s="253"/>
      <c r="V729" s="253"/>
      <c r="W729" s="253"/>
      <c r="AI729" s="253"/>
      <c r="AJ729" s="253"/>
      <c r="AK729" s="253"/>
      <c r="AL729" s="253"/>
      <c r="AM729" s="253"/>
      <c r="AN729" s="253"/>
      <c r="AO729" s="253"/>
      <c r="AP729" s="253"/>
    </row>
    <row r="730" spans="2:42" ht="15" customHeight="1" x14ac:dyDescent="0.25">
      <c r="B730" s="253"/>
      <c r="C730" s="253"/>
      <c r="H730" s="253" t="s">
        <v>968</v>
      </c>
      <c r="I730" s="253"/>
      <c r="J730" s="253"/>
      <c r="K730" s="253"/>
      <c r="L730" s="253"/>
      <c r="M730" s="253"/>
      <c r="N730" s="253"/>
      <c r="O730" s="253"/>
      <c r="P730" s="253" t="s">
        <v>2087</v>
      </c>
      <c r="Q730" s="253"/>
      <c r="R730" s="253"/>
      <c r="S730" s="253"/>
      <c r="T730" s="253"/>
      <c r="U730" s="253"/>
      <c r="V730" s="253"/>
      <c r="W730" s="253"/>
      <c r="AI730" s="253"/>
      <c r="AJ730" s="253"/>
      <c r="AK730" s="253"/>
      <c r="AL730" s="253"/>
      <c r="AM730" s="253"/>
      <c r="AN730" s="253"/>
      <c r="AO730" s="253"/>
      <c r="AP730" s="253"/>
    </row>
    <row r="731" spans="2:42" ht="15" customHeight="1" x14ac:dyDescent="0.25">
      <c r="B731" s="253"/>
      <c r="C731" s="253"/>
      <c r="H731" s="253" t="s">
        <v>969</v>
      </c>
      <c r="I731" s="253"/>
      <c r="J731" s="253"/>
      <c r="K731" s="253"/>
      <c r="L731" s="253"/>
      <c r="M731" s="253"/>
      <c r="N731" s="253"/>
      <c r="O731" s="253"/>
      <c r="P731" s="253" t="s">
        <v>2094</v>
      </c>
      <c r="Q731" s="253"/>
      <c r="R731" s="253"/>
      <c r="S731" s="253"/>
      <c r="T731" s="253"/>
      <c r="U731" s="253"/>
      <c r="V731" s="253"/>
      <c r="W731" s="253"/>
      <c r="AI731" s="253"/>
      <c r="AJ731" s="253"/>
      <c r="AK731" s="253"/>
      <c r="AL731" s="253"/>
      <c r="AM731" s="253"/>
      <c r="AN731" s="253"/>
      <c r="AO731" s="253"/>
      <c r="AP731" s="253"/>
    </row>
    <row r="732" spans="2:42" ht="15" customHeight="1" x14ac:dyDescent="0.25">
      <c r="B732" s="253"/>
      <c r="C732" s="253"/>
      <c r="H732" s="253" t="s">
        <v>970</v>
      </c>
      <c r="I732" s="253"/>
      <c r="J732" s="253"/>
      <c r="K732" s="253"/>
      <c r="L732" s="253"/>
      <c r="M732" s="253"/>
      <c r="N732" s="253"/>
      <c r="O732" s="253"/>
      <c r="P732" s="253" t="s">
        <v>720</v>
      </c>
      <c r="Q732" s="253"/>
      <c r="R732" s="253"/>
      <c r="S732" s="253"/>
      <c r="T732" s="253"/>
      <c r="U732" s="253"/>
      <c r="V732" s="253"/>
      <c r="W732" s="253"/>
      <c r="AI732" s="253"/>
      <c r="AJ732" s="253"/>
      <c r="AK732" s="253"/>
      <c r="AL732" s="253"/>
      <c r="AM732" s="253"/>
      <c r="AN732" s="253"/>
      <c r="AO732" s="253"/>
      <c r="AP732" s="253"/>
    </row>
    <row r="733" spans="2:42" ht="15" customHeight="1" x14ac:dyDescent="0.25">
      <c r="B733" s="253"/>
      <c r="C733" s="253"/>
      <c r="H733" s="253" t="s">
        <v>971</v>
      </c>
      <c r="I733" s="253"/>
      <c r="J733" s="253"/>
      <c r="K733" s="253"/>
      <c r="L733" s="253"/>
      <c r="M733" s="253"/>
      <c r="N733" s="253"/>
      <c r="O733" s="253"/>
      <c r="P733" s="253" t="s">
        <v>2090</v>
      </c>
      <c r="Q733" s="253"/>
      <c r="R733" s="253"/>
      <c r="S733" s="253"/>
      <c r="T733" s="253"/>
      <c r="U733" s="253"/>
      <c r="V733" s="253"/>
      <c r="W733" s="253"/>
      <c r="AI733" s="253"/>
      <c r="AJ733" s="253"/>
      <c r="AK733" s="253"/>
      <c r="AL733" s="253"/>
      <c r="AM733" s="253"/>
      <c r="AN733" s="253"/>
      <c r="AO733" s="253"/>
      <c r="AP733" s="253"/>
    </row>
    <row r="734" spans="2:42" ht="15" customHeight="1" x14ac:dyDescent="0.25">
      <c r="B734" s="253"/>
      <c r="C734" s="253"/>
      <c r="H734" s="253" t="s">
        <v>972</v>
      </c>
      <c r="I734" s="253"/>
      <c r="J734" s="253"/>
      <c r="K734" s="253"/>
      <c r="L734" s="253"/>
      <c r="M734" s="253"/>
      <c r="N734" s="253"/>
      <c r="O734" s="253"/>
      <c r="P734" s="253" t="s">
        <v>2090</v>
      </c>
      <c r="Q734" s="253"/>
      <c r="R734" s="253"/>
      <c r="S734" s="253"/>
      <c r="T734" s="253"/>
      <c r="U734" s="253"/>
      <c r="V734" s="253"/>
      <c r="W734" s="253"/>
      <c r="AI734" s="253"/>
      <c r="AJ734" s="253"/>
      <c r="AK734" s="253"/>
      <c r="AL734" s="253"/>
      <c r="AM734" s="253"/>
      <c r="AN734" s="253"/>
      <c r="AO734" s="253"/>
      <c r="AP734" s="253"/>
    </row>
    <row r="735" spans="2:42" ht="15" customHeight="1" x14ac:dyDescent="0.25">
      <c r="B735" s="253"/>
      <c r="C735" s="253"/>
      <c r="H735" s="253" t="s">
        <v>973</v>
      </c>
      <c r="I735" s="253"/>
      <c r="J735" s="253"/>
      <c r="K735" s="253"/>
      <c r="L735" s="253"/>
      <c r="M735" s="253"/>
      <c r="N735" s="253"/>
      <c r="O735" s="253"/>
      <c r="P735" s="253" t="s">
        <v>2089</v>
      </c>
      <c r="Q735" s="253"/>
      <c r="R735" s="253"/>
      <c r="S735" s="253"/>
      <c r="T735" s="253"/>
      <c r="U735" s="253"/>
      <c r="V735" s="253"/>
      <c r="W735" s="253"/>
      <c r="AI735" s="253"/>
      <c r="AJ735" s="253"/>
      <c r="AK735" s="253"/>
      <c r="AL735" s="253"/>
      <c r="AM735" s="253"/>
      <c r="AN735" s="253"/>
      <c r="AO735" s="253"/>
      <c r="AP735" s="253"/>
    </row>
    <row r="736" spans="2:42" ht="15" customHeight="1" x14ac:dyDescent="0.25">
      <c r="B736" s="253"/>
      <c r="C736" s="253"/>
      <c r="H736" s="253" t="s">
        <v>974</v>
      </c>
      <c r="I736" s="253"/>
      <c r="J736" s="253"/>
      <c r="K736" s="253"/>
      <c r="L736" s="253"/>
      <c r="M736" s="253"/>
      <c r="N736" s="253"/>
      <c r="O736" s="253"/>
      <c r="P736" s="253" t="s">
        <v>2089</v>
      </c>
      <c r="Q736" s="253"/>
      <c r="R736" s="253"/>
      <c r="S736" s="253"/>
      <c r="T736" s="253"/>
      <c r="U736" s="253"/>
      <c r="V736" s="253"/>
      <c r="W736" s="253"/>
      <c r="AI736" s="253"/>
      <c r="AJ736" s="253"/>
      <c r="AK736" s="253"/>
      <c r="AL736" s="253"/>
      <c r="AM736" s="253"/>
      <c r="AN736" s="253"/>
      <c r="AO736" s="253"/>
      <c r="AP736" s="253"/>
    </row>
    <row r="737" spans="2:42" ht="15" customHeight="1" x14ac:dyDescent="0.25">
      <c r="B737" s="253"/>
      <c r="C737" s="253"/>
      <c r="H737" s="253" t="s">
        <v>975</v>
      </c>
      <c r="I737" s="253"/>
      <c r="J737" s="253"/>
      <c r="K737" s="253"/>
      <c r="L737" s="253"/>
      <c r="M737" s="253"/>
      <c r="N737" s="253"/>
      <c r="O737" s="253"/>
      <c r="P737" s="253" t="s">
        <v>2091</v>
      </c>
      <c r="Q737" s="253"/>
      <c r="R737" s="253"/>
      <c r="S737" s="253"/>
      <c r="T737" s="253"/>
      <c r="U737" s="253"/>
      <c r="V737" s="253"/>
      <c r="W737" s="253"/>
      <c r="AI737" s="253"/>
      <c r="AJ737" s="253"/>
      <c r="AK737" s="253"/>
      <c r="AL737" s="253"/>
      <c r="AM737" s="253"/>
      <c r="AN737" s="253"/>
      <c r="AO737" s="253"/>
      <c r="AP737" s="253"/>
    </row>
    <row r="738" spans="2:42" ht="15" customHeight="1" x14ac:dyDescent="0.25">
      <c r="B738" s="253"/>
      <c r="C738" s="253"/>
      <c r="H738" s="253" t="s">
        <v>976</v>
      </c>
      <c r="I738" s="253"/>
      <c r="J738" s="253"/>
      <c r="K738" s="253"/>
      <c r="L738" s="253"/>
      <c r="M738" s="253"/>
      <c r="N738" s="253"/>
      <c r="O738" s="253"/>
      <c r="P738" s="253" t="s">
        <v>720</v>
      </c>
      <c r="Q738" s="253"/>
      <c r="R738" s="253"/>
      <c r="S738" s="253"/>
      <c r="T738" s="253"/>
      <c r="U738" s="253"/>
      <c r="V738" s="253"/>
      <c r="W738" s="253"/>
      <c r="AI738" s="253"/>
      <c r="AJ738" s="253"/>
      <c r="AK738" s="253"/>
      <c r="AL738" s="253"/>
      <c r="AM738" s="253"/>
      <c r="AN738" s="253"/>
      <c r="AO738" s="253"/>
      <c r="AP738" s="253"/>
    </row>
    <row r="739" spans="2:42" ht="15" customHeight="1" x14ac:dyDescent="0.25">
      <c r="B739" s="253"/>
      <c r="C739" s="253"/>
      <c r="H739" s="253" t="s">
        <v>977</v>
      </c>
      <c r="I739" s="253"/>
      <c r="J739" s="253"/>
      <c r="K739" s="253"/>
      <c r="L739" s="253"/>
      <c r="M739" s="253"/>
      <c r="N739" s="253"/>
      <c r="O739" s="253"/>
      <c r="P739" s="253" t="s">
        <v>2089</v>
      </c>
      <c r="Q739" s="253"/>
      <c r="R739" s="253"/>
      <c r="S739" s="253"/>
      <c r="T739" s="253"/>
      <c r="U739" s="253"/>
      <c r="V739" s="253"/>
      <c r="W739" s="253"/>
      <c r="AI739" s="253"/>
      <c r="AJ739" s="253"/>
      <c r="AK739" s="253"/>
      <c r="AL739" s="253"/>
      <c r="AM739" s="253"/>
      <c r="AN739" s="253"/>
      <c r="AO739" s="253"/>
      <c r="AP739" s="253"/>
    </row>
    <row r="740" spans="2:42" ht="15" customHeight="1" x14ac:dyDescent="0.25">
      <c r="B740" s="253"/>
      <c r="C740" s="253"/>
      <c r="H740" s="253" t="s">
        <v>978</v>
      </c>
      <c r="I740" s="253"/>
      <c r="J740" s="253"/>
      <c r="K740" s="253"/>
      <c r="L740" s="253"/>
      <c r="M740" s="253"/>
      <c r="N740" s="253"/>
      <c r="O740" s="253"/>
      <c r="P740" s="253" t="s">
        <v>2090</v>
      </c>
      <c r="Q740" s="253"/>
      <c r="R740" s="253"/>
      <c r="S740" s="253"/>
      <c r="T740" s="253"/>
      <c r="U740" s="253"/>
      <c r="V740" s="253"/>
      <c r="W740" s="253"/>
      <c r="AI740" s="253"/>
      <c r="AJ740" s="253"/>
      <c r="AK740" s="253"/>
      <c r="AL740" s="253"/>
      <c r="AM740" s="253"/>
      <c r="AN740" s="253"/>
      <c r="AO740" s="253"/>
      <c r="AP740" s="253"/>
    </row>
    <row r="741" spans="2:42" ht="15" customHeight="1" x14ac:dyDescent="0.25">
      <c r="B741" s="253"/>
      <c r="C741" s="253"/>
      <c r="H741" s="253" t="s">
        <v>979</v>
      </c>
      <c r="I741" s="253"/>
      <c r="J741" s="253"/>
      <c r="K741" s="253"/>
      <c r="L741" s="253"/>
      <c r="M741" s="253"/>
      <c r="N741" s="253"/>
      <c r="O741" s="253"/>
      <c r="P741" s="253" t="s">
        <v>2094</v>
      </c>
      <c r="Q741" s="253"/>
      <c r="R741" s="253"/>
      <c r="S741" s="253"/>
      <c r="T741" s="253"/>
      <c r="U741" s="253"/>
      <c r="V741" s="253"/>
      <c r="W741" s="253"/>
      <c r="AI741" s="253"/>
      <c r="AJ741" s="253"/>
      <c r="AK741" s="253"/>
      <c r="AL741" s="253"/>
      <c r="AM741" s="253"/>
      <c r="AN741" s="253"/>
      <c r="AO741" s="253"/>
      <c r="AP741" s="253"/>
    </row>
    <row r="742" spans="2:42" ht="15" customHeight="1" x14ac:dyDescent="0.25">
      <c r="B742" s="253"/>
      <c r="C742" s="253"/>
      <c r="H742" s="253" t="s">
        <v>980</v>
      </c>
      <c r="I742" s="253"/>
      <c r="J742" s="253"/>
      <c r="K742" s="253"/>
      <c r="L742" s="253"/>
      <c r="M742" s="253"/>
      <c r="N742" s="253"/>
      <c r="O742" s="253"/>
      <c r="P742" s="253" t="s">
        <v>2090</v>
      </c>
      <c r="Q742" s="253"/>
      <c r="R742" s="253"/>
      <c r="S742" s="253"/>
      <c r="T742" s="253"/>
      <c r="U742" s="253"/>
      <c r="V742" s="253"/>
      <c r="W742" s="253"/>
      <c r="AI742" s="253"/>
      <c r="AJ742" s="253"/>
      <c r="AK742" s="253"/>
      <c r="AL742" s="253"/>
      <c r="AM742" s="253"/>
      <c r="AN742" s="253"/>
      <c r="AO742" s="253"/>
      <c r="AP742" s="253"/>
    </row>
    <row r="743" spans="2:42" ht="15" customHeight="1" x14ac:dyDescent="0.25">
      <c r="B743" s="253"/>
      <c r="C743" s="253"/>
      <c r="H743" s="253" t="s">
        <v>981</v>
      </c>
      <c r="I743" s="253"/>
      <c r="J743" s="253"/>
      <c r="K743" s="253"/>
      <c r="L743" s="253"/>
      <c r="M743" s="253"/>
      <c r="N743" s="253"/>
      <c r="O743" s="253"/>
      <c r="P743" s="253" t="s">
        <v>2087</v>
      </c>
      <c r="Q743" s="253"/>
      <c r="R743" s="253"/>
      <c r="S743" s="253"/>
      <c r="T743" s="253"/>
      <c r="U743" s="253"/>
      <c r="V743" s="253"/>
      <c r="W743" s="253"/>
      <c r="AI743" s="253"/>
      <c r="AJ743" s="253"/>
      <c r="AK743" s="253"/>
      <c r="AL743" s="253"/>
      <c r="AM743" s="253"/>
      <c r="AN743" s="253"/>
      <c r="AO743" s="253"/>
      <c r="AP743" s="253"/>
    </row>
    <row r="744" spans="2:42" ht="15" customHeight="1" x14ac:dyDescent="0.25">
      <c r="B744" s="253"/>
      <c r="C744" s="253"/>
      <c r="H744" s="253" t="s">
        <v>294</v>
      </c>
      <c r="I744" s="253"/>
      <c r="J744" s="253"/>
      <c r="K744" s="253"/>
      <c r="L744" s="253"/>
      <c r="M744" s="253"/>
      <c r="N744" s="253"/>
      <c r="O744" s="253"/>
      <c r="P744" s="253" t="s">
        <v>2092</v>
      </c>
      <c r="Q744" s="253"/>
      <c r="R744" s="253"/>
      <c r="S744" s="253"/>
      <c r="T744" s="253"/>
      <c r="U744" s="253"/>
      <c r="V744" s="253"/>
      <c r="W744" s="253"/>
      <c r="AI744" s="253"/>
      <c r="AJ744" s="253"/>
      <c r="AK744" s="253"/>
      <c r="AL744" s="253"/>
      <c r="AM744" s="253"/>
      <c r="AN744" s="253"/>
      <c r="AO744" s="253"/>
      <c r="AP744" s="253"/>
    </row>
    <row r="745" spans="2:42" ht="15" customHeight="1" x14ac:dyDescent="0.25">
      <c r="B745" s="253"/>
      <c r="C745" s="253"/>
      <c r="H745" s="253" t="s">
        <v>982</v>
      </c>
      <c r="I745" s="253"/>
      <c r="J745" s="253"/>
      <c r="K745" s="253"/>
      <c r="L745" s="253"/>
      <c r="M745" s="253"/>
      <c r="N745" s="253"/>
      <c r="O745" s="253"/>
      <c r="P745" s="253" t="s">
        <v>2089</v>
      </c>
      <c r="Q745" s="253"/>
      <c r="R745" s="253"/>
      <c r="S745" s="253"/>
      <c r="T745" s="253"/>
      <c r="U745" s="253"/>
      <c r="V745" s="253"/>
      <c r="W745" s="253"/>
      <c r="AI745" s="253"/>
      <c r="AJ745" s="253"/>
      <c r="AK745" s="253"/>
      <c r="AL745" s="253"/>
      <c r="AM745" s="253"/>
      <c r="AN745" s="253"/>
      <c r="AO745" s="253"/>
      <c r="AP745" s="253"/>
    </row>
    <row r="746" spans="2:42" ht="15" customHeight="1" x14ac:dyDescent="0.25">
      <c r="B746" s="253"/>
      <c r="C746" s="253"/>
      <c r="H746" s="253" t="s">
        <v>983</v>
      </c>
      <c r="I746" s="253"/>
      <c r="J746" s="253"/>
      <c r="K746" s="253"/>
      <c r="L746" s="253"/>
      <c r="M746" s="253"/>
      <c r="N746" s="253"/>
      <c r="O746" s="253"/>
      <c r="P746" s="253" t="s">
        <v>2090</v>
      </c>
      <c r="Q746" s="253"/>
      <c r="R746" s="253"/>
      <c r="S746" s="253"/>
      <c r="T746" s="253"/>
      <c r="U746" s="253"/>
      <c r="V746" s="253"/>
      <c r="W746" s="253"/>
      <c r="AI746" s="253"/>
      <c r="AJ746" s="253"/>
      <c r="AK746" s="253"/>
      <c r="AL746" s="253"/>
      <c r="AM746" s="253"/>
      <c r="AN746" s="253"/>
      <c r="AO746" s="253"/>
      <c r="AP746" s="253"/>
    </row>
    <row r="747" spans="2:42" ht="15" customHeight="1" x14ac:dyDescent="0.25">
      <c r="B747" s="253"/>
      <c r="C747" s="253"/>
      <c r="H747" s="253" t="s">
        <v>984</v>
      </c>
      <c r="I747" s="253"/>
      <c r="J747" s="253"/>
      <c r="K747" s="253"/>
      <c r="L747" s="253"/>
      <c r="M747" s="253"/>
      <c r="N747" s="253"/>
      <c r="O747" s="253"/>
      <c r="P747" s="253" t="s">
        <v>720</v>
      </c>
      <c r="Q747" s="253"/>
      <c r="R747" s="253"/>
      <c r="S747" s="253"/>
      <c r="T747" s="253"/>
      <c r="U747" s="253"/>
      <c r="V747" s="253"/>
      <c r="W747" s="253"/>
      <c r="AI747" s="253"/>
      <c r="AJ747" s="253"/>
      <c r="AK747" s="253"/>
      <c r="AL747" s="253"/>
      <c r="AM747" s="253"/>
      <c r="AN747" s="253"/>
      <c r="AO747" s="253"/>
      <c r="AP747" s="253"/>
    </row>
    <row r="748" spans="2:42" ht="15" customHeight="1" x14ac:dyDescent="0.25">
      <c r="B748" s="253"/>
      <c r="C748" s="253"/>
      <c r="H748" s="253" t="s">
        <v>985</v>
      </c>
      <c r="I748" s="253"/>
      <c r="J748" s="253"/>
      <c r="K748" s="253"/>
      <c r="L748" s="253"/>
      <c r="M748" s="253"/>
      <c r="N748" s="253"/>
      <c r="O748" s="253"/>
      <c r="P748" s="253" t="s">
        <v>2090</v>
      </c>
      <c r="Q748" s="253"/>
      <c r="R748" s="253"/>
      <c r="S748" s="253"/>
      <c r="T748" s="253"/>
      <c r="U748" s="253"/>
      <c r="V748" s="253"/>
      <c r="W748" s="253"/>
      <c r="AI748" s="253"/>
      <c r="AJ748" s="253"/>
      <c r="AK748" s="253"/>
      <c r="AL748" s="253"/>
      <c r="AM748" s="253"/>
      <c r="AN748" s="253"/>
      <c r="AO748" s="253"/>
      <c r="AP748" s="253"/>
    </row>
    <row r="749" spans="2:42" ht="15" customHeight="1" x14ac:dyDescent="0.25">
      <c r="B749" s="253"/>
      <c r="C749" s="253"/>
      <c r="H749" s="253" t="s">
        <v>986</v>
      </c>
      <c r="I749" s="253"/>
      <c r="J749" s="253"/>
      <c r="K749" s="253"/>
      <c r="L749" s="253"/>
      <c r="M749" s="253"/>
      <c r="N749" s="253"/>
      <c r="O749" s="253"/>
      <c r="P749" s="253" t="s">
        <v>2091</v>
      </c>
      <c r="Q749" s="253"/>
      <c r="R749" s="253"/>
      <c r="S749" s="253"/>
      <c r="T749" s="253"/>
      <c r="U749" s="253"/>
      <c r="V749" s="253"/>
      <c r="W749" s="253"/>
      <c r="AI749" s="253"/>
      <c r="AJ749" s="253"/>
      <c r="AK749" s="253"/>
      <c r="AL749" s="253"/>
      <c r="AM749" s="253"/>
      <c r="AN749" s="253"/>
      <c r="AO749" s="253"/>
      <c r="AP749" s="253"/>
    </row>
    <row r="750" spans="2:42" ht="15" customHeight="1" x14ac:dyDescent="0.25">
      <c r="B750" s="253"/>
      <c r="C750" s="253"/>
      <c r="H750" s="253" t="s">
        <v>987</v>
      </c>
      <c r="I750" s="253"/>
      <c r="J750" s="253"/>
      <c r="K750" s="253"/>
      <c r="L750" s="253"/>
      <c r="M750" s="253"/>
      <c r="N750" s="253"/>
      <c r="O750" s="253"/>
      <c r="P750" s="253" t="s">
        <v>2090</v>
      </c>
      <c r="Q750" s="253"/>
      <c r="R750" s="253"/>
      <c r="S750" s="253"/>
      <c r="T750" s="253"/>
      <c r="U750" s="253"/>
      <c r="V750" s="253"/>
      <c r="W750" s="253"/>
      <c r="AI750" s="253"/>
      <c r="AJ750" s="253"/>
      <c r="AK750" s="253"/>
      <c r="AL750" s="253"/>
      <c r="AM750" s="253"/>
      <c r="AN750" s="253"/>
      <c r="AO750" s="253"/>
      <c r="AP750" s="253"/>
    </row>
    <row r="751" spans="2:42" ht="15" customHeight="1" x14ac:dyDescent="0.25">
      <c r="B751" s="253"/>
      <c r="C751" s="253"/>
      <c r="H751" s="253" t="s">
        <v>988</v>
      </c>
      <c r="I751" s="253"/>
      <c r="J751" s="253"/>
      <c r="K751" s="253"/>
      <c r="L751" s="253"/>
      <c r="M751" s="253"/>
      <c r="N751" s="253"/>
      <c r="O751" s="253"/>
      <c r="P751" s="253" t="s">
        <v>2089</v>
      </c>
      <c r="Q751" s="253"/>
      <c r="R751" s="253"/>
      <c r="S751" s="253"/>
      <c r="T751" s="253"/>
      <c r="U751" s="253"/>
      <c r="V751" s="253"/>
      <c r="W751" s="253"/>
      <c r="AI751" s="253"/>
      <c r="AJ751" s="253"/>
      <c r="AK751" s="253"/>
      <c r="AL751" s="253"/>
      <c r="AM751" s="253"/>
      <c r="AN751" s="253"/>
      <c r="AO751" s="253"/>
      <c r="AP751" s="253"/>
    </row>
    <row r="752" spans="2:42" ht="15" customHeight="1" x14ac:dyDescent="0.25">
      <c r="B752" s="253"/>
      <c r="C752" s="253"/>
      <c r="H752" s="253" t="s">
        <v>989</v>
      </c>
      <c r="I752" s="253"/>
      <c r="J752" s="253"/>
      <c r="K752" s="253"/>
      <c r="L752" s="253"/>
      <c r="M752" s="253"/>
      <c r="N752" s="253"/>
      <c r="O752" s="253"/>
      <c r="P752" s="253" t="s">
        <v>2090</v>
      </c>
      <c r="Q752" s="253"/>
      <c r="R752" s="253"/>
      <c r="S752" s="253"/>
      <c r="T752" s="253"/>
      <c r="U752" s="253"/>
      <c r="V752" s="253"/>
      <c r="W752" s="253"/>
      <c r="AI752" s="253"/>
      <c r="AJ752" s="253"/>
      <c r="AK752" s="253"/>
      <c r="AL752" s="253"/>
      <c r="AM752" s="253"/>
      <c r="AN752" s="253"/>
      <c r="AO752" s="253"/>
      <c r="AP752" s="253"/>
    </row>
    <row r="753" spans="2:42" ht="15" customHeight="1" x14ac:dyDescent="0.25">
      <c r="B753" s="253"/>
      <c r="C753" s="253"/>
      <c r="H753" s="253" t="s">
        <v>990</v>
      </c>
      <c r="I753" s="253"/>
      <c r="J753" s="253"/>
      <c r="K753" s="253"/>
      <c r="L753" s="253"/>
      <c r="M753" s="253"/>
      <c r="N753" s="253"/>
      <c r="O753" s="253"/>
      <c r="P753" s="253" t="s">
        <v>2089</v>
      </c>
      <c r="Q753" s="253"/>
      <c r="R753" s="253"/>
      <c r="S753" s="253"/>
      <c r="T753" s="253"/>
      <c r="U753" s="253"/>
      <c r="V753" s="253"/>
      <c r="W753" s="253"/>
      <c r="AI753" s="253"/>
      <c r="AJ753" s="253"/>
      <c r="AK753" s="253"/>
      <c r="AL753" s="253"/>
      <c r="AM753" s="253"/>
      <c r="AN753" s="253"/>
      <c r="AO753" s="253"/>
      <c r="AP753" s="253"/>
    </row>
    <row r="754" spans="2:42" ht="15" customHeight="1" x14ac:dyDescent="0.25">
      <c r="B754" s="253"/>
      <c r="C754" s="253"/>
      <c r="H754" s="253" t="s">
        <v>991</v>
      </c>
      <c r="I754" s="253"/>
      <c r="J754" s="253"/>
      <c r="K754" s="253"/>
      <c r="L754" s="253"/>
      <c r="M754" s="253"/>
      <c r="N754" s="253"/>
      <c r="O754" s="253"/>
      <c r="P754" s="253" t="s">
        <v>2091</v>
      </c>
      <c r="Q754" s="253"/>
      <c r="R754" s="253"/>
      <c r="S754" s="253"/>
      <c r="T754" s="253"/>
      <c r="U754" s="253"/>
      <c r="V754" s="253"/>
      <c r="W754" s="253"/>
      <c r="AI754" s="253"/>
      <c r="AJ754" s="253"/>
      <c r="AK754" s="253"/>
      <c r="AL754" s="253"/>
      <c r="AM754" s="253"/>
      <c r="AN754" s="253"/>
      <c r="AO754" s="253"/>
      <c r="AP754" s="253"/>
    </row>
    <row r="755" spans="2:42" ht="15" customHeight="1" x14ac:dyDescent="0.25">
      <c r="B755" s="253"/>
      <c r="C755" s="253"/>
      <c r="H755" s="253" t="s">
        <v>992</v>
      </c>
      <c r="I755" s="253"/>
      <c r="J755" s="253"/>
      <c r="K755" s="253"/>
      <c r="L755" s="253"/>
      <c r="M755" s="253"/>
      <c r="N755" s="253"/>
      <c r="O755" s="253"/>
      <c r="P755" s="253" t="s">
        <v>2087</v>
      </c>
      <c r="Q755" s="253"/>
      <c r="R755" s="253"/>
      <c r="S755" s="253"/>
      <c r="T755" s="253"/>
      <c r="U755" s="253"/>
      <c r="V755" s="253"/>
      <c r="W755" s="253"/>
      <c r="AI755" s="253"/>
      <c r="AJ755" s="253"/>
      <c r="AK755" s="253"/>
      <c r="AL755" s="253"/>
      <c r="AM755" s="253"/>
      <c r="AN755" s="253"/>
      <c r="AO755" s="253"/>
      <c r="AP755" s="253"/>
    </row>
    <row r="756" spans="2:42" ht="15" customHeight="1" x14ac:dyDescent="0.25">
      <c r="B756" s="253"/>
      <c r="C756" s="253"/>
      <c r="H756" s="253" t="s">
        <v>993</v>
      </c>
      <c r="I756" s="253"/>
      <c r="J756" s="253"/>
      <c r="K756" s="253"/>
      <c r="L756" s="253"/>
      <c r="M756" s="253"/>
      <c r="N756" s="253"/>
      <c r="O756" s="253"/>
      <c r="P756" s="253" t="s">
        <v>2087</v>
      </c>
      <c r="Q756" s="253"/>
      <c r="R756" s="253"/>
      <c r="S756" s="253"/>
      <c r="T756" s="253"/>
      <c r="U756" s="253"/>
      <c r="V756" s="253"/>
      <c r="W756" s="253"/>
      <c r="AI756" s="253"/>
      <c r="AJ756" s="253"/>
      <c r="AK756" s="253"/>
      <c r="AL756" s="253"/>
      <c r="AM756" s="253"/>
      <c r="AN756" s="253"/>
      <c r="AO756" s="253"/>
      <c r="AP756" s="253"/>
    </row>
    <row r="757" spans="2:42" ht="15" customHeight="1" x14ac:dyDescent="0.25">
      <c r="B757" s="253"/>
      <c r="C757" s="253"/>
      <c r="H757" s="253" t="s">
        <v>994</v>
      </c>
      <c r="I757" s="253"/>
      <c r="J757" s="253"/>
      <c r="K757" s="253"/>
      <c r="L757" s="253"/>
      <c r="M757" s="253"/>
      <c r="N757" s="253"/>
      <c r="O757" s="253"/>
      <c r="P757" s="253" t="s">
        <v>2091</v>
      </c>
      <c r="Q757" s="253"/>
      <c r="R757" s="253"/>
      <c r="S757" s="253"/>
      <c r="T757" s="253"/>
      <c r="U757" s="253"/>
      <c r="V757" s="253"/>
      <c r="W757" s="253"/>
      <c r="AI757" s="253"/>
      <c r="AJ757" s="253"/>
      <c r="AK757" s="253"/>
      <c r="AL757" s="253"/>
      <c r="AM757" s="253"/>
      <c r="AN757" s="253"/>
      <c r="AO757" s="253"/>
      <c r="AP757" s="253"/>
    </row>
    <row r="758" spans="2:42" ht="15" customHeight="1" x14ac:dyDescent="0.25">
      <c r="B758" s="253"/>
      <c r="C758" s="253"/>
      <c r="H758" s="253" t="s">
        <v>995</v>
      </c>
      <c r="I758" s="253"/>
      <c r="J758" s="253"/>
      <c r="K758" s="253"/>
      <c r="L758" s="253"/>
      <c r="M758" s="253"/>
      <c r="N758" s="253"/>
      <c r="O758" s="253"/>
      <c r="P758" s="253" t="s">
        <v>2089</v>
      </c>
      <c r="Q758" s="253"/>
      <c r="R758" s="253"/>
      <c r="S758" s="253"/>
      <c r="T758" s="253"/>
      <c r="U758" s="253"/>
      <c r="V758" s="253"/>
      <c r="W758" s="253"/>
      <c r="AI758" s="253"/>
      <c r="AJ758" s="253"/>
      <c r="AK758" s="253"/>
      <c r="AL758" s="253"/>
      <c r="AM758" s="253"/>
      <c r="AN758" s="253"/>
      <c r="AO758" s="253"/>
      <c r="AP758" s="253"/>
    </row>
    <row r="759" spans="2:42" ht="15" customHeight="1" x14ac:dyDescent="0.25">
      <c r="B759" s="253"/>
      <c r="C759" s="253"/>
      <c r="H759" s="253" t="s">
        <v>996</v>
      </c>
      <c r="I759" s="253"/>
      <c r="J759" s="253"/>
      <c r="K759" s="253"/>
      <c r="L759" s="253"/>
      <c r="M759" s="253"/>
      <c r="N759" s="253"/>
      <c r="O759" s="253"/>
      <c r="P759" s="253" t="s">
        <v>2092</v>
      </c>
      <c r="Q759" s="253"/>
      <c r="R759" s="253"/>
      <c r="S759" s="253"/>
      <c r="T759" s="253"/>
      <c r="U759" s="253"/>
      <c r="V759" s="253"/>
      <c r="W759" s="253"/>
      <c r="AI759" s="253"/>
      <c r="AJ759" s="253"/>
      <c r="AK759" s="253"/>
      <c r="AL759" s="253"/>
      <c r="AM759" s="253"/>
      <c r="AN759" s="253"/>
      <c r="AO759" s="253"/>
      <c r="AP759" s="253"/>
    </row>
    <row r="760" spans="2:42" ht="15" customHeight="1" x14ac:dyDescent="0.25">
      <c r="B760" s="253"/>
      <c r="C760" s="253"/>
      <c r="H760" s="253" t="s">
        <v>997</v>
      </c>
      <c r="I760" s="253"/>
      <c r="J760" s="253"/>
      <c r="K760" s="253"/>
      <c r="L760" s="253"/>
      <c r="M760" s="253"/>
      <c r="N760" s="253"/>
      <c r="O760" s="253"/>
      <c r="P760" s="253" t="s">
        <v>2089</v>
      </c>
      <c r="Q760" s="253"/>
      <c r="R760" s="253"/>
      <c r="S760" s="253"/>
      <c r="T760" s="253"/>
      <c r="U760" s="253"/>
      <c r="V760" s="253"/>
      <c r="W760" s="253"/>
      <c r="AI760" s="253"/>
      <c r="AJ760" s="253"/>
      <c r="AK760" s="253"/>
      <c r="AL760" s="253"/>
      <c r="AM760" s="253"/>
      <c r="AN760" s="253"/>
      <c r="AO760" s="253"/>
      <c r="AP760" s="253"/>
    </row>
    <row r="761" spans="2:42" ht="15" customHeight="1" x14ac:dyDescent="0.25">
      <c r="B761" s="253"/>
      <c r="C761" s="253"/>
      <c r="H761" s="253" t="s">
        <v>998</v>
      </c>
      <c r="I761" s="253"/>
      <c r="J761" s="253"/>
      <c r="K761" s="253"/>
      <c r="L761" s="253"/>
      <c r="M761" s="253"/>
      <c r="N761" s="253"/>
      <c r="O761" s="253"/>
      <c r="P761" s="253" t="s">
        <v>2091</v>
      </c>
      <c r="Q761" s="253"/>
      <c r="R761" s="253"/>
      <c r="S761" s="253"/>
      <c r="T761" s="253"/>
      <c r="U761" s="253"/>
      <c r="V761" s="253"/>
      <c r="W761" s="253"/>
      <c r="AI761" s="253"/>
      <c r="AJ761" s="253"/>
      <c r="AK761" s="253"/>
      <c r="AL761" s="253"/>
      <c r="AM761" s="253"/>
      <c r="AN761" s="253"/>
      <c r="AO761" s="253"/>
      <c r="AP761" s="253"/>
    </row>
    <row r="762" spans="2:42" ht="15" customHeight="1" x14ac:dyDescent="0.25">
      <c r="B762" s="253"/>
      <c r="C762" s="253"/>
      <c r="H762" s="253" t="s">
        <v>999</v>
      </c>
      <c r="I762" s="253"/>
      <c r="J762" s="253"/>
      <c r="K762" s="253"/>
      <c r="L762" s="253"/>
      <c r="M762" s="253"/>
      <c r="N762" s="253"/>
      <c r="O762" s="253"/>
      <c r="P762" s="253" t="s">
        <v>2091</v>
      </c>
      <c r="Q762" s="253"/>
      <c r="R762" s="253"/>
      <c r="S762" s="253"/>
      <c r="T762" s="253"/>
      <c r="U762" s="253"/>
      <c r="V762" s="253"/>
      <c r="W762" s="253"/>
      <c r="AI762" s="253"/>
      <c r="AJ762" s="253"/>
      <c r="AK762" s="253"/>
      <c r="AL762" s="253"/>
      <c r="AM762" s="253"/>
      <c r="AN762" s="253"/>
      <c r="AO762" s="253"/>
      <c r="AP762" s="253"/>
    </row>
    <row r="763" spans="2:42" ht="15" customHeight="1" x14ac:dyDescent="0.25">
      <c r="B763" s="253"/>
      <c r="C763" s="253"/>
      <c r="H763" s="253" t="s">
        <v>1000</v>
      </c>
      <c r="I763" s="253"/>
      <c r="J763" s="253"/>
      <c r="K763" s="253"/>
      <c r="L763" s="253"/>
      <c r="M763" s="253"/>
      <c r="N763" s="253"/>
      <c r="O763" s="253"/>
      <c r="P763" s="253" t="s">
        <v>2089</v>
      </c>
      <c r="Q763" s="253"/>
      <c r="R763" s="253"/>
      <c r="S763" s="253"/>
      <c r="T763" s="253"/>
      <c r="U763" s="253"/>
      <c r="V763" s="253"/>
      <c r="W763" s="253"/>
      <c r="AI763" s="253"/>
      <c r="AJ763" s="253"/>
      <c r="AK763" s="253"/>
      <c r="AL763" s="253"/>
      <c r="AM763" s="253"/>
      <c r="AN763" s="253"/>
      <c r="AO763" s="253"/>
      <c r="AP763" s="253"/>
    </row>
    <row r="764" spans="2:42" ht="15" customHeight="1" x14ac:dyDescent="0.25">
      <c r="B764" s="253"/>
      <c r="C764" s="253"/>
      <c r="H764" s="253" t="s">
        <v>1001</v>
      </c>
      <c r="I764" s="253"/>
      <c r="J764" s="253"/>
      <c r="K764" s="253"/>
      <c r="L764" s="253"/>
      <c r="M764" s="253"/>
      <c r="N764" s="253"/>
      <c r="O764" s="253"/>
      <c r="P764" s="253" t="s">
        <v>2090</v>
      </c>
      <c r="Q764" s="253"/>
      <c r="R764" s="253"/>
      <c r="S764" s="253"/>
      <c r="T764" s="253"/>
      <c r="U764" s="253"/>
      <c r="V764" s="253"/>
      <c r="W764" s="253"/>
      <c r="AI764" s="253"/>
      <c r="AJ764" s="253"/>
      <c r="AK764" s="253"/>
      <c r="AL764" s="253"/>
      <c r="AM764" s="253"/>
      <c r="AN764" s="253"/>
      <c r="AO764" s="253"/>
      <c r="AP764" s="253"/>
    </row>
    <row r="765" spans="2:42" ht="15" customHeight="1" x14ac:dyDescent="0.25">
      <c r="B765" s="253"/>
      <c r="C765" s="253"/>
      <c r="H765" s="253" t="s">
        <v>290</v>
      </c>
      <c r="I765" s="253"/>
      <c r="J765" s="253"/>
      <c r="K765" s="253"/>
      <c r="L765" s="253"/>
      <c r="M765" s="253"/>
      <c r="N765" s="253"/>
      <c r="O765" s="253"/>
      <c r="P765" s="253" t="s">
        <v>2092</v>
      </c>
      <c r="Q765" s="253"/>
      <c r="R765" s="253"/>
      <c r="S765" s="253"/>
      <c r="T765" s="253"/>
      <c r="U765" s="253"/>
      <c r="V765" s="253"/>
      <c r="W765" s="253"/>
      <c r="AI765" s="253"/>
      <c r="AJ765" s="253"/>
      <c r="AK765" s="253"/>
      <c r="AL765" s="253"/>
      <c r="AM765" s="253"/>
      <c r="AN765" s="253"/>
      <c r="AO765" s="253"/>
      <c r="AP765" s="253"/>
    </row>
    <row r="766" spans="2:42" ht="15" customHeight="1" x14ac:dyDescent="0.25">
      <c r="B766" s="253"/>
      <c r="C766" s="253"/>
      <c r="H766" s="253" t="s">
        <v>1002</v>
      </c>
      <c r="I766" s="253"/>
      <c r="J766" s="253"/>
      <c r="K766" s="253"/>
      <c r="L766" s="253"/>
      <c r="M766" s="253"/>
      <c r="N766" s="253"/>
      <c r="O766" s="253"/>
      <c r="P766" s="253" t="s">
        <v>2092</v>
      </c>
      <c r="Q766" s="253"/>
      <c r="R766" s="253"/>
      <c r="S766" s="253"/>
      <c r="T766" s="253"/>
      <c r="U766" s="253"/>
      <c r="V766" s="253"/>
      <c r="W766" s="253"/>
      <c r="AI766" s="253"/>
      <c r="AJ766" s="253"/>
      <c r="AK766" s="253"/>
      <c r="AL766" s="253"/>
      <c r="AM766" s="253"/>
      <c r="AN766" s="253"/>
      <c r="AO766" s="253"/>
      <c r="AP766" s="253"/>
    </row>
    <row r="767" spans="2:42" ht="15" customHeight="1" x14ac:dyDescent="0.25">
      <c r="B767" s="253"/>
      <c r="C767" s="253"/>
      <c r="H767" s="253" t="s">
        <v>1003</v>
      </c>
      <c r="I767" s="253"/>
      <c r="J767" s="253"/>
      <c r="K767" s="253"/>
      <c r="L767" s="253"/>
      <c r="M767" s="253"/>
      <c r="N767" s="253"/>
      <c r="O767" s="253"/>
      <c r="P767" s="253" t="s">
        <v>2091</v>
      </c>
      <c r="Q767" s="253"/>
      <c r="R767" s="253"/>
      <c r="S767" s="253"/>
      <c r="T767" s="253"/>
      <c r="U767" s="253"/>
      <c r="V767" s="253"/>
      <c r="W767" s="253"/>
      <c r="AI767" s="253"/>
      <c r="AJ767" s="253"/>
      <c r="AK767" s="253"/>
      <c r="AL767" s="253"/>
      <c r="AM767" s="253"/>
      <c r="AN767" s="253"/>
      <c r="AO767" s="253"/>
      <c r="AP767" s="253"/>
    </row>
    <row r="768" spans="2:42" ht="15" customHeight="1" x14ac:dyDescent="0.25">
      <c r="B768" s="253"/>
      <c r="C768" s="253"/>
      <c r="H768" s="253" t="s">
        <v>1004</v>
      </c>
      <c r="I768" s="253"/>
      <c r="J768" s="253"/>
      <c r="K768" s="253"/>
      <c r="L768" s="253"/>
      <c r="M768" s="253"/>
      <c r="N768" s="253"/>
      <c r="O768" s="253"/>
      <c r="P768" s="253" t="s">
        <v>2089</v>
      </c>
      <c r="Q768" s="253"/>
      <c r="R768" s="253"/>
      <c r="S768" s="253"/>
      <c r="T768" s="253"/>
      <c r="U768" s="253"/>
      <c r="V768" s="253"/>
      <c r="W768" s="253"/>
      <c r="AI768" s="253"/>
      <c r="AJ768" s="253"/>
      <c r="AK768" s="253"/>
      <c r="AL768" s="253"/>
      <c r="AM768" s="253"/>
      <c r="AN768" s="253"/>
      <c r="AO768" s="253"/>
      <c r="AP768" s="253"/>
    </row>
    <row r="769" spans="2:42" ht="15" customHeight="1" x14ac:dyDescent="0.25">
      <c r="B769" s="253"/>
      <c r="C769" s="253"/>
      <c r="H769" s="253" t="s">
        <v>1005</v>
      </c>
      <c r="I769" s="253"/>
      <c r="J769" s="253"/>
      <c r="K769" s="253"/>
      <c r="L769" s="253"/>
      <c r="M769" s="253"/>
      <c r="N769" s="253"/>
      <c r="O769" s="253"/>
      <c r="P769" s="253" t="s">
        <v>2089</v>
      </c>
      <c r="Q769" s="253"/>
      <c r="R769" s="253"/>
      <c r="S769" s="253"/>
      <c r="T769" s="253"/>
      <c r="U769" s="253"/>
      <c r="V769" s="253"/>
      <c r="W769" s="253"/>
      <c r="AI769" s="253"/>
      <c r="AJ769" s="253"/>
      <c r="AK769" s="253"/>
      <c r="AL769" s="253"/>
      <c r="AM769" s="253"/>
      <c r="AN769" s="253"/>
      <c r="AO769" s="253"/>
      <c r="AP769" s="253"/>
    </row>
    <row r="770" spans="2:42" ht="15" customHeight="1" x14ac:dyDescent="0.25">
      <c r="B770" s="253"/>
      <c r="C770" s="253"/>
      <c r="H770" s="253" t="s">
        <v>1006</v>
      </c>
      <c r="I770" s="253"/>
      <c r="J770" s="253"/>
      <c r="K770" s="253"/>
      <c r="L770" s="253"/>
      <c r="M770" s="253"/>
      <c r="N770" s="253"/>
      <c r="O770" s="253"/>
      <c r="P770" s="253" t="s">
        <v>720</v>
      </c>
      <c r="Q770" s="253"/>
      <c r="R770" s="253"/>
      <c r="S770" s="253"/>
      <c r="T770" s="253"/>
      <c r="U770" s="253"/>
      <c r="V770" s="253"/>
      <c r="W770" s="253"/>
      <c r="AI770" s="253"/>
      <c r="AJ770" s="253"/>
      <c r="AK770" s="253"/>
      <c r="AL770" s="253"/>
      <c r="AM770" s="253"/>
      <c r="AN770" s="253"/>
      <c r="AO770" s="253"/>
      <c r="AP770" s="253"/>
    </row>
    <row r="771" spans="2:42" ht="15" customHeight="1" x14ac:dyDescent="0.25">
      <c r="B771" s="253"/>
      <c r="C771" s="253"/>
      <c r="H771" s="253" t="s">
        <v>1007</v>
      </c>
      <c r="I771" s="253"/>
      <c r="J771" s="253"/>
      <c r="K771" s="253"/>
      <c r="L771" s="253"/>
      <c r="M771" s="253"/>
      <c r="N771" s="253"/>
      <c r="O771" s="253"/>
      <c r="P771" s="253" t="s">
        <v>720</v>
      </c>
      <c r="Q771" s="253"/>
      <c r="R771" s="253"/>
      <c r="S771" s="253"/>
      <c r="T771" s="253"/>
      <c r="U771" s="253"/>
      <c r="V771" s="253"/>
      <c r="W771" s="253"/>
      <c r="AI771" s="253"/>
      <c r="AJ771" s="253"/>
      <c r="AK771" s="253"/>
      <c r="AL771" s="253"/>
      <c r="AM771" s="253"/>
      <c r="AN771" s="253"/>
      <c r="AO771" s="253"/>
      <c r="AP771" s="253"/>
    </row>
    <row r="772" spans="2:42" ht="15" customHeight="1" x14ac:dyDescent="0.25">
      <c r="B772" s="253"/>
      <c r="C772" s="253"/>
      <c r="H772" s="253" t="s">
        <v>1008</v>
      </c>
      <c r="I772" s="253"/>
      <c r="J772" s="253"/>
      <c r="K772" s="253"/>
      <c r="L772" s="253"/>
      <c r="M772" s="253"/>
      <c r="N772" s="253"/>
      <c r="O772" s="253"/>
      <c r="P772" s="253" t="s">
        <v>2088</v>
      </c>
      <c r="Q772" s="253"/>
      <c r="R772" s="253"/>
      <c r="S772" s="253"/>
      <c r="T772" s="253"/>
      <c r="U772" s="253"/>
      <c r="V772" s="253"/>
      <c r="W772" s="253"/>
      <c r="AI772" s="253"/>
      <c r="AJ772" s="253"/>
      <c r="AK772" s="253"/>
      <c r="AL772" s="253"/>
      <c r="AM772" s="253"/>
      <c r="AN772" s="253"/>
      <c r="AO772" s="253"/>
      <c r="AP772" s="253"/>
    </row>
    <row r="773" spans="2:42" ht="15" customHeight="1" x14ac:dyDescent="0.25">
      <c r="B773" s="253"/>
      <c r="C773" s="253"/>
      <c r="H773" s="253" t="s">
        <v>1009</v>
      </c>
      <c r="I773" s="253"/>
      <c r="J773" s="253"/>
      <c r="K773" s="253"/>
      <c r="L773" s="253"/>
      <c r="M773" s="253"/>
      <c r="N773" s="253"/>
      <c r="O773" s="253"/>
      <c r="P773" s="253" t="s">
        <v>2094</v>
      </c>
      <c r="Q773" s="253"/>
      <c r="R773" s="253"/>
      <c r="S773" s="253"/>
      <c r="T773" s="253"/>
      <c r="U773" s="253"/>
      <c r="V773" s="253"/>
      <c r="W773" s="253"/>
      <c r="AI773" s="253"/>
      <c r="AJ773" s="253"/>
      <c r="AK773" s="253"/>
      <c r="AL773" s="253"/>
      <c r="AM773" s="253"/>
      <c r="AN773" s="253"/>
      <c r="AO773" s="253"/>
      <c r="AP773" s="253"/>
    </row>
    <row r="774" spans="2:42" ht="15" customHeight="1" x14ac:dyDescent="0.25">
      <c r="B774" s="253"/>
      <c r="C774" s="253"/>
      <c r="H774" s="253" t="s">
        <v>1010</v>
      </c>
      <c r="I774" s="253"/>
      <c r="J774" s="253"/>
      <c r="K774" s="253"/>
      <c r="L774" s="253"/>
      <c r="M774" s="253"/>
      <c r="N774" s="253"/>
      <c r="O774" s="253"/>
      <c r="P774" s="253" t="s">
        <v>2090</v>
      </c>
      <c r="Q774" s="253"/>
      <c r="R774" s="253"/>
      <c r="S774" s="253"/>
      <c r="T774" s="253"/>
      <c r="U774" s="253"/>
      <c r="V774" s="253"/>
      <c r="W774" s="253"/>
      <c r="AI774" s="253"/>
      <c r="AJ774" s="253"/>
      <c r="AK774" s="253"/>
      <c r="AL774" s="253"/>
      <c r="AM774" s="253"/>
      <c r="AN774" s="253"/>
      <c r="AO774" s="253"/>
      <c r="AP774" s="253"/>
    </row>
    <row r="775" spans="2:42" ht="15" customHeight="1" x14ac:dyDescent="0.25">
      <c r="B775" s="253"/>
      <c r="C775" s="253"/>
      <c r="H775" s="253" t="s">
        <v>1011</v>
      </c>
      <c r="I775" s="253"/>
      <c r="J775" s="253"/>
      <c r="K775" s="253"/>
      <c r="L775" s="253"/>
      <c r="M775" s="253"/>
      <c r="N775" s="253"/>
      <c r="O775" s="253"/>
      <c r="P775" s="253" t="s">
        <v>2092</v>
      </c>
      <c r="Q775" s="253"/>
      <c r="R775" s="253"/>
      <c r="S775" s="253"/>
      <c r="T775" s="253"/>
      <c r="U775" s="253"/>
      <c r="V775" s="253"/>
      <c r="W775" s="253"/>
      <c r="AI775" s="253"/>
      <c r="AJ775" s="253"/>
      <c r="AK775" s="253"/>
      <c r="AL775" s="253"/>
      <c r="AM775" s="253"/>
      <c r="AN775" s="253"/>
      <c r="AO775" s="253"/>
      <c r="AP775" s="253"/>
    </row>
    <row r="776" spans="2:42" ht="15" customHeight="1" x14ac:dyDescent="0.25">
      <c r="B776" s="253"/>
      <c r="C776" s="253"/>
      <c r="H776" s="253" t="s">
        <v>1012</v>
      </c>
      <c r="I776" s="253"/>
      <c r="J776" s="253"/>
      <c r="K776" s="253"/>
      <c r="L776" s="253"/>
      <c r="M776" s="253"/>
      <c r="N776" s="253"/>
      <c r="O776" s="253"/>
      <c r="P776" s="253" t="s">
        <v>2089</v>
      </c>
      <c r="Q776" s="253"/>
      <c r="R776" s="253"/>
      <c r="S776" s="253"/>
      <c r="T776" s="253"/>
      <c r="U776" s="253"/>
      <c r="V776" s="253"/>
      <c r="W776" s="253"/>
      <c r="AI776" s="253"/>
      <c r="AJ776" s="253"/>
      <c r="AK776" s="253"/>
      <c r="AL776" s="253"/>
      <c r="AM776" s="253"/>
      <c r="AN776" s="253"/>
      <c r="AO776" s="253"/>
      <c r="AP776" s="253"/>
    </row>
    <row r="777" spans="2:42" ht="15" customHeight="1" x14ac:dyDescent="0.25">
      <c r="B777" s="253"/>
      <c r="C777" s="253"/>
      <c r="H777" s="253" t="s">
        <v>1013</v>
      </c>
      <c r="I777" s="253"/>
      <c r="J777" s="253"/>
      <c r="K777" s="253"/>
      <c r="L777" s="253"/>
      <c r="M777" s="253"/>
      <c r="N777" s="253"/>
      <c r="O777" s="253"/>
      <c r="P777" s="253" t="s">
        <v>2091</v>
      </c>
      <c r="Q777" s="253"/>
      <c r="R777" s="253"/>
      <c r="S777" s="253"/>
      <c r="T777" s="253"/>
      <c r="U777" s="253"/>
      <c r="V777" s="253"/>
      <c r="W777" s="253"/>
      <c r="AI777" s="253"/>
      <c r="AJ777" s="253"/>
      <c r="AK777" s="253"/>
      <c r="AL777" s="253"/>
      <c r="AM777" s="253"/>
      <c r="AN777" s="253"/>
      <c r="AO777" s="253"/>
      <c r="AP777" s="253"/>
    </row>
    <row r="778" spans="2:42" ht="15" customHeight="1" x14ac:dyDescent="0.25">
      <c r="B778" s="253"/>
      <c r="C778" s="253"/>
      <c r="H778" s="253" t="s">
        <v>1014</v>
      </c>
      <c r="I778" s="253"/>
      <c r="J778" s="253"/>
      <c r="K778" s="253"/>
      <c r="L778" s="253"/>
      <c r="M778" s="253"/>
      <c r="N778" s="253"/>
      <c r="O778" s="253"/>
      <c r="P778" s="253" t="s">
        <v>2092</v>
      </c>
      <c r="Q778" s="253"/>
      <c r="R778" s="253"/>
      <c r="S778" s="253"/>
      <c r="T778" s="253"/>
      <c r="U778" s="253"/>
      <c r="V778" s="253"/>
      <c r="W778" s="253"/>
      <c r="AI778" s="253"/>
      <c r="AJ778" s="253"/>
      <c r="AK778" s="253"/>
      <c r="AL778" s="253"/>
      <c r="AM778" s="253"/>
      <c r="AN778" s="253"/>
      <c r="AO778" s="253"/>
      <c r="AP778" s="253"/>
    </row>
    <row r="779" spans="2:42" ht="15" customHeight="1" x14ac:dyDescent="0.25">
      <c r="B779" s="253"/>
      <c r="C779" s="253"/>
      <c r="H779" s="253" t="s">
        <v>1015</v>
      </c>
      <c r="I779" s="253"/>
      <c r="J779" s="253"/>
      <c r="K779" s="253"/>
      <c r="L779" s="253"/>
      <c r="M779" s="253"/>
      <c r="N779" s="253"/>
      <c r="O779" s="253"/>
      <c r="P779" s="253" t="s">
        <v>2090</v>
      </c>
      <c r="Q779" s="253"/>
      <c r="R779" s="253"/>
      <c r="S779" s="253"/>
      <c r="T779" s="253"/>
      <c r="U779" s="253"/>
      <c r="V779" s="253"/>
      <c r="W779" s="253"/>
      <c r="AI779" s="253"/>
      <c r="AJ779" s="253"/>
      <c r="AK779" s="253"/>
      <c r="AL779" s="253"/>
      <c r="AM779" s="253"/>
      <c r="AN779" s="253"/>
      <c r="AO779" s="253"/>
      <c r="AP779" s="253"/>
    </row>
    <row r="780" spans="2:42" ht="15" customHeight="1" x14ac:dyDescent="0.25">
      <c r="B780" s="253"/>
      <c r="C780" s="253"/>
      <c r="H780" s="253" t="s">
        <v>1016</v>
      </c>
      <c r="I780" s="253"/>
      <c r="J780" s="253"/>
      <c r="K780" s="253"/>
      <c r="L780" s="253"/>
      <c r="M780" s="253"/>
      <c r="N780" s="253"/>
      <c r="O780" s="253"/>
      <c r="P780" s="253" t="s">
        <v>2090</v>
      </c>
      <c r="Q780" s="253"/>
      <c r="R780" s="253"/>
      <c r="S780" s="253"/>
      <c r="T780" s="253"/>
      <c r="U780" s="253"/>
      <c r="V780" s="253"/>
      <c r="W780" s="253"/>
      <c r="AI780" s="253"/>
      <c r="AJ780" s="253"/>
      <c r="AK780" s="253"/>
      <c r="AL780" s="253"/>
      <c r="AM780" s="253"/>
      <c r="AN780" s="253"/>
      <c r="AO780" s="253"/>
      <c r="AP780" s="253"/>
    </row>
    <row r="781" spans="2:42" ht="15" customHeight="1" x14ac:dyDescent="0.25">
      <c r="B781" s="253"/>
      <c r="C781" s="253"/>
      <c r="H781" s="253" t="s">
        <v>1017</v>
      </c>
      <c r="I781" s="253"/>
      <c r="J781" s="253"/>
      <c r="K781" s="253"/>
      <c r="L781" s="253"/>
      <c r="M781" s="253"/>
      <c r="N781" s="253"/>
      <c r="O781" s="253"/>
      <c r="P781" s="253" t="s">
        <v>2090</v>
      </c>
      <c r="Q781" s="253"/>
      <c r="R781" s="253"/>
      <c r="S781" s="253"/>
      <c r="T781" s="253"/>
      <c r="U781" s="253"/>
      <c r="V781" s="253"/>
      <c r="W781" s="253"/>
      <c r="AI781" s="253"/>
      <c r="AJ781" s="253"/>
      <c r="AK781" s="253"/>
      <c r="AL781" s="253"/>
      <c r="AM781" s="253"/>
      <c r="AN781" s="253"/>
      <c r="AO781" s="253"/>
      <c r="AP781" s="253"/>
    </row>
    <row r="782" spans="2:42" ht="15" customHeight="1" x14ac:dyDescent="0.25">
      <c r="B782" s="253"/>
      <c r="C782" s="253"/>
      <c r="H782" s="253" t="s">
        <v>1018</v>
      </c>
      <c r="I782" s="253"/>
      <c r="J782" s="253"/>
      <c r="K782" s="253"/>
      <c r="L782" s="253"/>
      <c r="M782" s="253"/>
      <c r="N782" s="253"/>
      <c r="O782" s="253"/>
      <c r="P782" s="253" t="s">
        <v>2094</v>
      </c>
      <c r="Q782" s="253"/>
      <c r="R782" s="253"/>
      <c r="S782" s="253"/>
      <c r="T782" s="253"/>
      <c r="U782" s="253"/>
      <c r="V782" s="253"/>
      <c r="W782" s="253"/>
      <c r="AI782" s="253"/>
      <c r="AJ782" s="253"/>
      <c r="AK782" s="253"/>
      <c r="AL782" s="253"/>
      <c r="AM782" s="253"/>
      <c r="AN782" s="253"/>
      <c r="AO782" s="253"/>
      <c r="AP782" s="253"/>
    </row>
    <row r="783" spans="2:42" ht="15" customHeight="1" x14ac:dyDescent="0.25">
      <c r="B783" s="253"/>
      <c r="C783" s="253"/>
      <c r="H783" s="253" t="s">
        <v>1019</v>
      </c>
      <c r="I783" s="253"/>
      <c r="J783" s="253"/>
      <c r="K783" s="253"/>
      <c r="L783" s="253"/>
      <c r="M783" s="253"/>
      <c r="N783" s="253"/>
      <c r="O783" s="253"/>
      <c r="P783" s="253" t="s">
        <v>2088</v>
      </c>
      <c r="Q783" s="253"/>
      <c r="R783" s="253"/>
      <c r="S783" s="253"/>
      <c r="T783" s="253"/>
      <c r="U783" s="253"/>
      <c r="V783" s="253"/>
      <c r="W783" s="253"/>
      <c r="AI783" s="253"/>
      <c r="AJ783" s="253"/>
      <c r="AK783" s="253"/>
      <c r="AL783" s="253"/>
      <c r="AM783" s="253"/>
      <c r="AN783" s="253"/>
      <c r="AO783" s="253"/>
      <c r="AP783" s="253"/>
    </row>
    <row r="784" spans="2:42" ht="15" customHeight="1" x14ac:dyDescent="0.25">
      <c r="B784" s="253"/>
      <c r="C784" s="253"/>
      <c r="H784" s="253" t="s">
        <v>1020</v>
      </c>
      <c r="I784" s="253"/>
      <c r="J784" s="253"/>
      <c r="K784" s="253"/>
      <c r="L784" s="253"/>
      <c r="M784" s="253"/>
      <c r="N784" s="253"/>
      <c r="O784" s="253"/>
      <c r="P784" s="253" t="s">
        <v>2087</v>
      </c>
      <c r="Q784" s="253"/>
      <c r="R784" s="253"/>
      <c r="S784" s="253"/>
      <c r="T784" s="253"/>
      <c r="U784" s="253"/>
      <c r="V784" s="253"/>
      <c r="W784" s="253"/>
      <c r="AI784" s="253"/>
      <c r="AJ784" s="253"/>
      <c r="AK784" s="253"/>
      <c r="AL784" s="253"/>
      <c r="AM784" s="253"/>
      <c r="AN784" s="253"/>
      <c r="AO784" s="253"/>
      <c r="AP784" s="253"/>
    </row>
    <row r="785" spans="2:42" ht="15" customHeight="1" x14ac:dyDescent="0.25">
      <c r="B785" s="253"/>
      <c r="C785" s="253"/>
      <c r="H785" s="253" t="s">
        <v>1021</v>
      </c>
      <c r="I785" s="253"/>
      <c r="J785" s="253"/>
      <c r="K785" s="253"/>
      <c r="L785" s="253"/>
      <c r="M785" s="253"/>
      <c r="N785" s="253"/>
      <c r="O785" s="253"/>
      <c r="P785" s="253" t="s">
        <v>2089</v>
      </c>
      <c r="Q785" s="253"/>
      <c r="R785" s="253"/>
      <c r="S785" s="253"/>
      <c r="T785" s="253"/>
      <c r="U785" s="253"/>
      <c r="V785" s="253"/>
      <c r="W785" s="253"/>
      <c r="AI785" s="253"/>
      <c r="AJ785" s="253"/>
      <c r="AK785" s="253"/>
      <c r="AL785" s="253"/>
      <c r="AM785" s="253"/>
      <c r="AN785" s="253"/>
      <c r="AO785" s="253"/>
      <c r="AP785" s="253"/>
    </row>
    <row r="786" spans="2:42" ht="15" customHeight="1" x14ac:dyDescent="0.25">
      <c r="B786" s="253"/>
      <c r="C786" s="253"/>
      <c r="H786" s="253" t="s">
        <v>1022</v>
      </c>
      <c r="I786" s="253"/>
      <c r="J786" s="253"/>
      <c r="K786" s="253"/>
      <c r="L786" s="253"/>
      <c r="M786" s="253"/>
      <c r="N786" s="253"/>
      <c r="O786" s="253"/>
      <c r="P786" s="253" t="s">
        <v>2089</v>
      </c>
      <c r="Q786" s="253"/>
      <c r="R786" s="253"/>
      <c r="S786" s="253"/>
      <c r="T786" s="253"/>
      <c r="U786" s="253"/>
      <c r="V786" s="253"/>
      <c r="W786" s="253"/>
      <c r="AI786" s="253"/>
      <c r="AJ786" s="253"/>
      <c r="AK786" s="253"/>
      <c r="AL786" s="253"/>
      <c r="AM786" s="253"/>
      <c r="AN786" s="253"/>
      <c r="AO786" s="253"/>
      <c r="AP786" s="253"/>
    </row>
    <row r="787" spans="2:42" ht="15" customHeight="1" x14ac:dyDescent="0.25">
      <c r="B787" s="253"/>
      <c r="C787" s="253"/>
      <c r="H787" s="253" t="s">
        <v>1023</v>
      </c>
      <c r="I787" s="253"/>
      <c r="J787" s="253"/>
      <c r="K787" s="253"/>
      <c r="L787" s="253"/>
      <c r="M787" s="253"/>
      <c r="N787" s="253"/>
      <c r="O787" s="253"/>
      <c r="P787" s="253" t="s">
        <v>2090</v>
      </c>
      <c r="Q787" s="253"/>
      <c r="R787" s="253"/>
      <c r="S787" s="253"/>
      <c r="T787" s="253"/>
      <c r="U787" s="253"/>
      <c r="V787" s="253"/>
      <c r="W787" s="253"/>
      <c r="AI787" s="253"/>
      <c r="AJ787" s="253"/>
      <c r="AK787" s="253"/>
      <c r="AL787" s="253"/>
      <c r="AM787" s="253"/>
      <c r="AN787" s="253"/>
      <c r="AO787" s="253"/>
      <c r="AP787" s="253"/>
    </row>
    <row r="788" spans="2:42" ht="15" customHeight="1" x14ac:dyDescent="0.25">
      <c r="B788" s="253"/>
      <c r="C788" s="253"/>
      <c r="H788" s="253" t="s">
        <v>1024</v>
      </c>
      <c r="I788" s="253"/>
      <c r="J788" s="253"/>
      <c r="K788" s="253"/>
      <c r="L788" s="253"/>
      <c r="M788" s="253"/>
      <c r="N788" s="253"/>
      <c r="O788" s="253"/>
      <c r="P788" s="253" t="s">
        <v>2090</v>
      </c>
      <c r="Q788" s="253"/>
      <c r="R788" s="253"/>
      <c r="S788" s="253"/>
      <c r="T788" s="253"/>
      <c r="U788" s="253"/>
      <c r="V788" s="253"/>
      <c r="W788" s="253"/>
      <c r="AI788" s="253"/>
      <c r="AJ788" s="253"/>
      <c r="AK788" s="253"/>
      <c r="AL788" s="253"/>
      <c r="AM788" s="253"/>
      <c r="AN788" s="253"/>
      <c r="AO788" s="253"/>
      <c r="AP788" s="253"/>
    </row>
    <row r="789" spans="2:42" ht="15" customHeight="1" x14ac:dyDescent="0.25">
      <c r="B789" s="253"/>
      <c r="C789" s="253"/>
      <c r="H789" s="253" t="s">
        <v>1025</v>
      </c>
      <c r="I789" s="253"/>
      <c r="J789" s="253"/>
      <c r="K789" s="253"/>
      <c r="L789" s="253"/>
      <c r="M789" s="253"/>
      <c r="N789" s="253"/>
      <c r="O789" s="253"/>
      <c r="P789" s="253" t="s">
        <v>2093</v>
      </c>
      <c r="Q789" s="253"/>
      <c r="R789" s="253"/>
      <c r="S789" s="253"/>
      <c r="T789" s="253"/>
      <c r="U789" s="253"/>
      <c r="V789" s="253"/>
      <c r="W789" s="253"/>
      <c r="AI789" s="253"/>
      <c r="AJ789" s="253"/>
      <c r="AK789" s="253"/>
      <c r="AL789" s="253"/>
      <c r="AM789" s="253"/>
      <c r="AN789" s="253"/>
      <c r="AO789" s="253"/>
      <c r="AP789" s="253"/>
    </row>
    <row r="790" spans="2:42" ht="15" customHeight="1" x14ac:dyDescent="0.25">
      <c r="B790" s="253"/>
      <c r="C790" s="253"/>
      <c r="H790" s="253" t="s">
        <v>1026</v>
      </c>
      <c r="I790" s="253"/>
      <c r="J790" s="253"/>
      <c r="K790" s="253"/>
      <c r="L790" s="253"/>
      <c r="M790" s="253"/>
      <c r="N790" s="253"/>
      <c r="O790" s="253"/>
      <c r="P790" s="253" t="s">
        <v>2088</v>
      </c>
      <c r="Q790" s="253"/>
      <c r="R790" s="253"/>
      <c r="S790" s="253"/>
      <c r="T790" s="253"/>
      <c r="U790" s="253"/>
      <c r="V790" s="253"/>
      <c r="W790" s="253"/>
      <c r="AI790" s="253"/>
      <c r="AJ790" s="253"/>
      <c r="AK790" s="253"/>
      <c r="AL790" s="253"/>
      <c r="AM790" s="253"/>
      <c r="AN790" s="253"/>
      <c r="AO790" s="253"/>
      <c r="AP790" s="253"/>
    </row>
    <row r="791" spans="2:42" ht="15" customHeight="1" x14ac:dyDescent="0.25">
      <c r="B791" s="253"/>
      <c r="C791" s="253"/>
      <c r="H791" s="253" t="s">
        <v>1027</v>
      </c>
      <c r="I791" s="253"/>
      <c r="J791" s="253"/>
      <c r="K791" s="253"/>
      <c r="L791" s="253"/>
      <c r="M791" s="253"/>
      <c r="N791" s="253"/>
      <c r="O791" s="253"/>
      <c r="P791" s="253" t="s">
        <v>2090</v>
      </c>
      <c r="Q791" s="253"/>
      <c r="R791" s="253"/>
      <c r="S791" s="253"/>
      <c r="T791" s="253"/>
      <c r="U791" s="253"/>
      <c r="V791" s="253"/>
      <c r="W791" s="253"/>
      <c r="AI791" s="253"/>
      <c r="AJ791" s="253"/>
      <c r="AK791" s="253"/>
      <c r="AL791" s="253"/>
      <c r="AM791" s="253"/>
      <c r="AN791" s="253"/>
      <c r="AO791" s="253"/>
      <c r="AP791" s="253"/>
    </row>
    <row r="792" spans="2:42" ht="15" customHeight="1" x14ac:dyDescent="0.25">
      <c r="B792" s="253"/>
      <c r="C792" s="253"/>
      <c r="H792" s="253" t="s">
        <v>1028</v>
      </c>
      <c r="I792" s="253"/>
      <c r="J792" s="253"/>
      <c r="K792" s="253"/>
      <c r="L792" s="253"/>
      <c r="M792" s="253"/>
      <c r="N792" s="253"/>
      <c r="O792" s="253"/>
      <c r="P792" s="253" t="s">
        <v>720</v>
      </c>
      <c r="Q792" s="253"/>
      <c r="R792" s="253"/>
      <c r="S792" s="253"/>
      <c r="T792" s="253"/>
      <c r="U792" s="253"/>
      <c r="V792" s="253"/>
      <c r="W792" s="253"/>
      <c r="AI792" s="253"/>
      <c r="AJ792" s="253"/>
      <c r="AK792" s="253"/>
      <c r="AL792" s="253"/>
      <c r="AM792" s="253"/>
      <c r="AN792" s="253"/>
      <c r="AO792" s="253"/>
      <c r="AP792" s="253"/>
    </row>
    <row r="793" spans="2:42" ht="15" customHeight="1" x14ac:dyDescent="0.25">
      <c r="B793" s="253"/>
      <c r="C793" s="253"/>
      <c r="H793" s="253" t="s">
        <v>1029</v>
      </c>
      <c r="I793" s="253"/>
      <c r="J793" s="253"/>
      <c r="K793" s="253"/>
      <c r="L793" s="253"/>
      <c r="M793" s="253"/>
      <c r="N793" s="253"/>
      <c r="O793" s="253"/>
      <c r="P793" s="253" t="s">
        <v>2091</v>
      </c>
      <c r="Q793" s="253"/>
      <c r="R793" s="253"/>
      <c r="S793" s="253"/>
      <c r="T793" s="253"/>
      <c r="U793" s="253"/>
      <c r="V793" s="253"/>
      <c r="W793" s="253"/>
      <c r="AI793" s="253"/>
      <c r="AJ793" s="253"/>
      <c r="AK793" s="253"/>
      <c r="AL793" s="253"/>
      <c r="AM793" s="253"/>
      <c r="AN793" s="253"/>
      <c r="AO793" s="253"/>
      <c r="AP793" s="253"/>
    </row>
    <row r="794" spans="2:42" ht="15" customHeight="1" x14ac:dyDescent="0.25">
      <c r="B794" s="253"/>
      <c r="C794" s="253"/>
      <c r="H794" s="253" t="s">
        <v>1030</v>
      </c>
      <c r="I794" s="253"/>
      <c r="J794" s="253"/>
      <c r="K794" s="253"/>
      <c r="L794" s="253"/>
      <c r="M794" s="253"/>
      <c r="N794" s="253"/>
      <c r="O794" s="253"/>
      <c r="P794" s="253" t="s">
        <v>2087</v>
      </c>
      <c r="Q794" s="253"/>
      <c r="R794" s="253"/>
      <c r="S794" s="253"/>
      <c r="T794" s="253"/>
      <c r="U794" s="253"/>
      <c r="V794" s="253"/>
      <c r="W794" s="253"/>
      <c r="AI794" s="253"/>
      <c r="AJ794" s="253"/>
      <c r="AK794" s="253"/>
      <c r="AL794" s="253"/>
      <c r="AM794" s="253"/>
      <c r="AN794" s="253"/>
      <c r="AO794" s="253"/>
      <c r="AP794" s="253"/>
    </row>
    <row r="795" spans="2:42" ht="15" customHeight="1" x14ac:dyDescent="0.25">
      <c r="B795" s="253"/>
      <c r="C795" s="253"/>
      <c r="H795" s="253" t="s">
        <v>1031</v>
      </c>
      <c r="I795" s="253"/>
      <c r="J795" s="253"/>
      <c r="K795" s="253"/>
      <c r="L795" s="253"/>
      <c r="M795" s="253"/>
      <c r="N795" s="253"/>
      <c r="O795" s="253"/>
      <c r="P795" s="253" t="s">
        <v>2091</v>
      </c>
      <c r="Q795" s="253"/>
      <c r="R795" s="253"/>
      <c r="S795" s="253"/>
      <c r="T795" s="253"/>
      <c r="U795" s="253"/>
      <c r="V795" s="253"/>
      <c r="W795" s="253"/>
      <c r="AI795" s="253"/>
      <c r="AJ795" s="253"/>
      <c r="AK795" s="253"/>
      <c r="AL795" s="253"/>
      <c r="AM795" s="253"/>
      <c r="AN795" s="253"/>
      <c r="AO795" s="253"/>
      <c r="AP795" s="253"/>
    </row>
    <row r="796" spans="2:42" ht="15" customHeight="1" x14ac:dyDescent="0.25">
      <c r="B796" s="253"/>
      <c r="C796" s="253"/>
      <c r="H796" s="253" t="s">
        <v>1032</v>
      </c>
      <c r="I796" s="253"/>
      <c r="J796" s="253"/>
      <c r="K796" s="253"/>
      <c r="L796" s="253"/>
      <c r="M796" s="253"/>
      <c r="N796" s="253"/>
      <c r="O796" s="253"/>
      <c r="P796" s="253" t="s">
        <v>2094</v>
      </c>
      <c r="Q796" s="253"/>
      <c r="R796" s="253"/>
      <c r="S796" s="253"/>
      <c r="T796" s="253"/>
      <c r="U796" s="253"/>
      <c r="V796" s="253"/>
      <c r="W796" s="253"/>
      <c r="AI796" s="253"/>
      <c r="AJ796" s="253"/>
      <c r="AK796" s="253"/>
      <c r="AL796" s="253"/>
      <c r="AM796" s="253"/>
      <c r="AN796" s="253"/>
      <c r="AO796" s="253"/>
      <c r="AP796" s="253"/>
    </row>
    <row r="797" spans="2:42" ht="15" customHeight="1" x14ac:dyDescent="0.25">
      <c r="B797" s="253"/>
      <c r="C797" s="253"/>
      <c r="H797" s="253" t="s">
        <v>1033</v>
      </c>
      <c r="I797" s="253"/>
      <c r="J797" s="253"/>
      <c r="K797" s="253"/>
      <c r="L797" s="253"/>
      <c r="M797" s="253"/>
      <c r="N797" s="253"/>
      <c r="O797" s="253"/>
      <c r="P797" s="253" t="s">
        <v>2091</v>
      </c>
      <c r="Q797" s="253"/>
      <c r="R797" s="253"/>
      <c r="S797" s="253"/>
      <c r="T797" s="253"/>
      <c r="U797" s="253"/>
      <c r="V797" s="253"/>
      <c r="W797" s="253"/>
      <c r="AI797" s="253"/>
      <c r="AJ797" s="253"/>
      <c r="AK797" s="253"/>
      <c r="AL797" s="253"/>
      <c r="AM797" s="253"/>
      <c r="AN797" s="253"/>
      <c r="AO797" s="253"/>
      <c r="AP797" s="253"/>
    </row>
    <row r="798" spans="2:42" ht="15" customHeight="1" x14ac:dyDescent="0.25">
      <c r="B798" s="253"/>
      <c r="C798" s="253"/>
      <c r="H798" s="253" t="s">
        <v>1034</v>
      </c>
      <c r="I798" s="253"/>
      <c r="J798" s="253"/>
      <c r="K798" s="253"/>
      <c r="L798" s="253"/>
      <c r="M798" s="253"/>
      <c r="N798" s="253"/>
      <c r="O798" s="253"/>
      <c r="P798" s="253" t="s">
        <v>2094</v>
      </c>
      <c r="Q798" s="253"/>
      <c r="R798" s="253"/>
      <c r="S798" s="253"/>
      <c r="T798" s="253"/>
      <c r="U798" s="253"/>
      <c r="V798" s="253"/>
      <c r="W798" s="253"/>
      <c r="AI798" s="253"/>
      <c r="AJ798" s="253"/>
      <c r="AK798" s="253"/>
      <c r="AL798" s="253"/>
      <c r="AM798" s="253"/>
      <c r="AN798" s="253"/>
      <c r="AO798" s="253"/>
      <c r="AP798" s="253"/>
    </row>
    <row r="799" spans="2:42" ht="15" customHeight="1" x14ac:dyDescent="0.25">
      <c r="B799" s="253"/>
      <c r="C799" s="253"/>
      <c r="H799" s="253" t="s">
        <v>1035</v>
      </c>
      <c r="I799" s="253"/>
      <c r="J799" s="253"/>
      <c r="K799" s="253"/>
      <c r="L799" s="253"/>
      <c r="M799" s="253"/>
      <c r="N799" s="253"/>
      <c r="O799" s="253"/>
      <c r="P799" s="253" t="s">
        <v>2094</v>
      </c>
      <c r="Q799" s="253"/>
      <c r="R799" s="253"/>
      <c r="S799" s="253"/>
      <c r="T799" s="253"/>
      <c r="U799" s="253"/>
      <c r="V799" s="253"/>
      <c r="W799" s="253"/>
      <c r="AI799" s="253"/>
      <c r="AJ799" s="253"/>
      <c r="AK799" s="253"/>
      <c r="AL799" s="253"/>
      <c r="AM799" s="253"/>
      <c r="AN799" s="253"/>
      <c r="AO799" s="253"/>
      <c r="AP799" s="253"/>
    </row>
    <row r="800" spans="2:42" ht="15" customHeight="1" x14ac:dyDescent="0.25">
      <c r="B800" s="253"/>
      <c r="C800" s="253"/>
      <c r="H800" s="253" t="s">
        <v>1036</v>
      </c>
      <c r="I800" s="253"/>
      <c r="J800" s="253"/>
      <c r="K800" s="253"/>
      <c r="L800" s="253"/>
      <c r="M800" s="253"/>
      <c r="N800" s="253"/>
      <c r="O800" s="253"/>
      <c r="P800" s="253" t="s">
        <v>2091</v>
      </c>
      <c r="Q800" s="253"/>
      <c r="R800" s="253"/>
      <c r="S800" s="253"/>
      <c r="T800" s="253"/>
      <c r="U800" s="253"/>
      <c r="V800" s="253"/>
      <c r="W800" s="253"/>
      <c r="AI800" s="253"/>
      <c r="AJ800" s="253"/>
      <c r="AK800" s="253"/>
      <c r="AL800" s="253"/>
      <c r="AM800" s="253"/>
      <c r="AN800" s="253"/>
      <c r="AO800" s="253"/>
      <c r="AP800" s="253"/>
    </row>
    <row r="801" spans="2:42" ht="15" customHeight="1" x14ac:dyDescent="0.25">
      <c r="B801" s="253"/>
      <c r="C801" s="253"/>
      <c r="H801" s="253" t="s">
        <v>1037</v>
      </c>
      <c r="I801" s="253"/>
      <c r="J801" s="253"/>
      <c r="K801" s="253"/>
      <c r="L801" s="253"/>
      <c r="M801" s="253"/>
      <c r="N801" s="253"/>
      <c r="O801" s="253"/>
      <c r="P801" s="253" t="s">
        <v>2089</v>
      </c>
      <c r="Q801" s="253"/>
      <c r="R801" s="253"/>
      <c r="S801" s="253"/>
      <c r="T801" s="253"/>
      <c r="U801" s="253"/>
      <c r="V801" s="253"/>
      <c r="W801" s="253"/>
      <c r="AI801" s="253"/>
      <c r="AJ801" s="253"/>
      <c r="AK801" s="253"/>
      <c r="AL801" s="253"/>
      <c r="AM801" s="253"/>
      <c r="AN801" s="253"/>
      <c r="AO801" s="253"/>
      <c r="AP801" s="253"/>
    </row>
    <row r="802" spans="2:42" ht="15" customHeight="1" x14ac:dyDescent="0.25">
      <c r="B802" s="253"/>
      <c r="C802" s="253"/>
      <c r="H802" s="253" t="s">
        <v>1038</v>
      </c>
      <c r="I802" s="253"/>
      <c r="J802" s="253"/>
      <c r="K802" s="253"/>
      <c r="L802" s="253"/>
      <c r="M802" s="253"/>
      <c r="N802" s="253"/>
      <c r="O802" s="253"/>
      <c r="P802" s="253" t="s">
        <v>2090</v>
      </c>
      <c r="Q802" s="253"/>
      <c r="R802" s="253"/>
      <c r="S802" s="253"/>
      <c r="T802" s="253"/>
      <c r="U802" s="253"/>
      <c r="V802" s="253"/>
      <c r="W802" s="253"/>
      <c r="AI802" s="253"/>
      <c r="AJ802" s="253"/>
      <c r="AK802" s="253"/>
      <c r="AL802" s="253"/>
      <c r="AM802" s="253"/>
      <c r="AN802" s="253"/>
      <c r="AO802" s="253"/>
      <c r="AP802" s="253"/>
    </row>
    <row r="803" spans="2:42" ht="15" customHeight="1" x14ac:dyDescent="0.25">
      <c r="B803" s="253"/>
      <c r="C803" s="253"/>
      <c r="H803" s="253" t="s">
        <v>1039</v>
      </c>
      <c r="I803" s="253"/>
      <c r="J803" s="253"/>
      <c r="K803" s="253"/>
      <c r="L803" s="253"/>
      <c r="M803" s="253"/>
      <c r="N803" s="253"/>
      <c r="O803" s="253"/>
      <c r="P803" s="253" t="s">
        <v>2090</v>
      </c>
      <c r="Q803" s="253"/>
      <c r="R803" s="253"/>
      <c r="S803" s="253"/>
      <c r="T803" s="253"/>
      <c r="U803" s="253"/>
      <c r="V803" s="253"/>
      <c r="W803" s="253"/>
      <c r="AI803" s="253"/>
      <c r="AJ803" s="253"/>
      <c r="AK803" s="253"/>
      <c r="AL803" s="253"/>
      <c r="AM803" s="253"/>
      <c r="AN803" s="253"/>
      <c r="AO803" s="253"/>
      <c r="AP803" s="253"/>
    </row>
    <row r="804" spans="2:42" ht="15" customHeight="1" x14ac:dyDescent="0.25">
      <c r="B804" s="253"/>
      <c r="C804" s="253"/>
      <c r="H804" s="253" t="s">
        <v>1040</v>
      </c>
      <c r="I804" s="253"/>
      <c r="J804" s="253"/>
      <c r="K804" s="253"/>
      <c r="L804" s="253"/>
      <c r="M804" s="253"/>
      <c r="N804" s="253"/>
      <c r="O804" s="253"/>
      <c r="P804" s="253" t="s">
        <v>2094</v>
      </c>
      <c r="Q804" s="253"/>
      <c r="R804" s="253"/>
      <c r="S804" s="253"/>
      <c r="T804" s="253"/>
      <c r="U804" s="253"/>
      <c r="V804" s="253"/>
      <c r="W804" s="253"/>
      <c r="AI804" s="253"/>
      <c r="AJ804" s="253"/>
      <c r="AK804" s="253"/>
      <c r="AL804" s="253"/>
      <c r="AM804" s="253"/>
      <c r="AN804" s="253"/>
      <c r="AO804" s="253"/>
      <c r="AP804" s="253"/>
    </row>
    <row r="805" spans="2:42" ht="15" customHeight="1" x14ac:dyDescent="0.25">
      <c r="B805" s="253"/>
      <c r="C805" s="253"/>
      <c r="H805" s="253" t="s">
        <v>1041</v>
      </c>
      <c r="I805" s="253"/>
      <c r="J805" s="253"/>
      <c r="K805" s="253"/>
      <c r="L805" s="253"/>
      <c r="M805" s="253"/>
      <c r="N805" s="253"/>
      <c r="O805" s="253"/>
      <c r="P805" s="253" t="s">
        <v>2094</v>
      </c>
      <c r="Q805" s="253"/>
      <c r="R805" s="253"/>
      <c r="S805" s="253"/>
      <c r="T805" s="253"/>
      <c r="U805" s="253"/>
      <c r="V805" s="253"/>
      <c r="W805" s="253"/>
      <c r="AI805" s="253"/>
      <c r="AJ805" s="253"/>
      <c r="AK805" s="253"/>
      <c r="AL805" s="253"/>
      <c r="AM805" s="253"/>
      <c r="AN805" s="253"/>
      <c r="AO805" s="253"/>
      <c r="AP805" s="253"/>
    </row>
    <row r="806" spans="2:42" ht="15" customHeight="1" x14ac:dyDescent="0.25">
      <c r="B806" s="253"/>
      <c r="C806" s="253"/>
      <c r="H806" s="253" t="s">
        <v>1042</v>
      </c>
      <c r="I806" s="253"/>
      <c r="J806" s="253"/>
      <c r="K806" s="253"/>
      <c r="L806" s="253"/>
      <c r="M806" s="253"/>
      <c r="N806" s="253"/>
      <c r="O806" s="253"/>
      <c r="P806" s="253" t="s">
        <v>2090</v>
      </c>
      <c r="Q806" s="253"/>
      <c r="R806" s="253"/>
      <c r="S806" s="253"/>
      <c r="T806" s="253"/>
      <c r="U806" s="253"/>
      <c r="V806" s="253"/>
      <c r="W806" s="253"/>
      <c r="AI806" s="253"/>
      <c r="AJ806" s="253"/>
      <c r="AK806" s="253"/>
      <c r="AL806" s="253"/>
      <c r="AM806" s="253"/>
      <c r="AN806" s="253"/>
      <c r="AO806" s="253"/>
      <c r="AP806" s="253"/>
    </row>
    <row r="807" spans="2:42" ht="15" customHeight="1" x14ac:dyDescent="0.25">
      <c r="B807" s="253"/>
      <c r="C807" s="253"/>
      <c r="H807" s="253" t="s">
        <v>1043</v>
      </c>
      <c r="I807" s="253"/>
      <c r="J807" s="253"/>
      <c r="K807" s="253"/>
      <c r="L807" s="253"/>
      <c r="M807" s="253"/>
      <c r="N807" s="253"/>
      <c r="O807" s="253"/>
      <c r="P807" s="253" t="s">
        <v>2089</v>
      </c>
      <c r="Q807" s="253"/>
      <c r="R807" s="253"/>
      <c r="S807" s="253"/>
      <c r="T807" s="253"/>
      <c r="U807" s="253"/>
      <c r="V807" s="253"/>
      <c r="W807" s="253"/>
      <c r="AI807" s="253"/>
      <c r="AJ807" s="253"/>
      <c r="AK807" s="253"/>
      <c r="AL807" s="253"/>
      <c r="AM807" s="253"/>
      <c r="AN807" s="253"/>
      <c r="AO807" s="253"/>
      <c r="AP807" s="253"/>
    </row>
    <row r="808" spans="2:42" ht="15" customHeight="1" x14ac:dyDescent="0.25">
      <c r="B808" s="253"/>
      <c r="C808" s="253"/>
      <c r="H808" s="253" t="s">
        <v>1044</v>
      </c>
      <c r="I808" s="253"/>
      <c r="J808" s="253"/>
      <c r="K808" s="253"/>
      <c r="L808" s="253"/>
      <c r="M808" s="253"/>
      <c r="N808" s="253"/>
      <c r="O808" s="253"/>
      <c r="P808" s="253" t="s">
        <v>2092</v>
      </c>
      <c r="Q808" s="253"/>
      <c r="R808" s="253"/>
      <c r="S808" s="253"/>
      <c r="T808" s="253"/>
      <c r="U808" s="253"/>
      <c r="V808" s="253"/>
      <c r="W808" s="253"/>
      <c r="AI808" s="253"/>
      <c r="AJ808" s="253"/>
      <c r="AK808" s="253"/>
      <c r="AL808" s="253"/>
      <c r="AM808" s="253"/>
      <c r="AN808" s="253"/>
      <c r="AO808" s="253"/>
      <c r="AP808" s="253"/>
    </row>
    <row r="809" spans="2:42" ht="15" customHeight="1" x14ac:dyDescent="0.25">
      <c r="B809" s="253"/>
      <c r="C809" s="253"/>
      <c r="H809" s="253" t="s">
        <v>1045</v>
      </c>
      <c r="I809" s="253"/>
      <c r="J809" s="253"/>
      <c r="K809" s="253"/>
      <c r="L809" s="253"/>
      <c r="M809" s="253"/>
      <c r="N809" s="253"/>
      <c r="O809" s="253"/>
      <c r="P809" s="253" t="s">
        <v>2091</v>
      </c>
      <c r="Q809" s="253"/>
      <c r="R809" s="253"/>
      <c r="S809" s="253"/>
      <c r="T809" s="253"/>
      <c r="U809" s="253"/>
      <c r="V809" s="253"/>
      <c r="W809" s="253"/>
      <c r="AI809" s="253"/>
      <c r="AJ809" s="253"/>
      <c r="AK809" s="253"/>
      <c r="AL809" s="253"/>
      <c r="AM809" s="253"/>
      <c r="AN809" s="253"/>
      <c r="AO809" s="253"/>
      <c r="AP809" s="253"/>
    </row>
    <row r="810" spans="2:42" ht="15" customHeight="1" x14ac:dyDescent="0.25">
      <c r="B810" s="253"/>
      <c r="C810" s="253"/>
      <c r="H810" s="253" t="s">
        <v>295</v>
      </c>
      <c r="I810" s="253"/>
      <c r="J810" s="253"/>
      <c r="K810" s="253"/>
      <c r="L810" s="253"/>
      <c r="M810" s="253"/>
      <c r="N810" s="253"/>
      <c r="O810" s="253"/>
      <c r="P810" s="253" t="s">
        <v>2092</v>
      </c>
      <c r="Q810" s="253"/>
      <c r="R810" s="253"/>
      <c r="S810" s="253"/>
      <c r="T810" s="253"/>
      <c r="U810" s="253"/>
      <c r="V810" s="253"/>
      <c r="W810" s="253"/>
      <c r="AI810" s="253"/>
      <c r="AJ810" s="253"/>
      <c r="AK810" s="253"/>
      <c r="AL810" s="253"/>
      <c r="AM810" s="253"/>
      <c r="AN810" s="253"/>
      <c r="AO810" s="253"/>
      <c r="AP810" s="253"/>
    </row>
    <row r="811" spans="2:42" ht="15" customHeight="1" x14ac:dyDescent="0.25">
      <c r="B811" s="253"/>
      <c r="C811" s="253"/>
      <c r="H811" s="253" t="s">
        <v>1046</v>
      </c>
      <c r="I811" s="253"/>
      <c r="J811" s="253"/>
      <c r="K811" s="253"/>
      <c r="L811" s="253"/>
      <c r="M811" s="253"/>
      <c r="N811" s="253"/>
      <c r="O811" s="253"/>
      <c r="P811" s="253" t="s">
        <v>2090</v>
      </c>
      <c r="Q811" s="253"/>
      <c r="R811" s="253"/>
      <c r="S811" s="253"/>
      <c r="T811" s="253"/>
      <c r="U811" s="253"/>
      <c r="V811" s="253"/>
      <c r="W811" s="253"/>
      <c r="AI811" s="253"/>
      <c r="AJ811" s="253"/>
      <c r="AK811" s="253"/>
      <c r="AL811" s="253"/>
      <c r="AM811" s="253"/>
      <c r="AN811" s="253"/>
      <c r="AO811" s="253"/>
      <c r="AP811" s="253"/>
    </row>
    <row r="812" spans="2:42" ht="15" customHeight="1" x14ac:dyDescent="0.25">
      <c r="B812" s="253"/>
      <c r="C812" s="253"/>
      <c r="H812" s="253" t="s">
        <v>1047</v>
      </c>
      <c r="I812" s="253"/>
      <c r="J812" s="253"/>
      <c r="K812" s="253"/>
      <c r="L812" s="253"/>
      <c r="M812" s="253"/>
      <c r="N812" s="253"/>
      <c r="O812" s="253"/>
      <c r="P812" s="253" t="s">
        <v>2088</v>
      </c>
      <c r="Q812" s="253"/>
      <c r="R812" s="253"/>
      <c r="S812" s="253"/>
      <c r="T812" s="253"/>
      <c r="U812" s="253"/>
      <c r="V812" s="253"/>
      <c r="W812" s="253"/>
      <c r="AI812" s="253"/>
      <c r="AJ812" s="253"/>
      <c r="AK812" s="253"/>
      <c r="AL812" s="253"/>
      <c r="AM812" s="253"/>
      <c r="AN812" s="253"/>
      <c r="AO812" s="253"/>
      <c r="AP812" s="253"/>
    </row>
    <row r="813" spans="2:42" ht="15" customHeight="1" x14ac:dyDescent="0.25">
      <c r="B813" s="253"/>
      <c r="C813" s="253"/>
      <c r="H813" s="253" t="s">
        <v>1048</v>
      </c>
      <c r="I813" s="253"/>
      <c r="J813" s="253"/>
      <c r="K813" s="253"/>
      <c r="L813" s="253"/>
      <c r="M813" s="253"/>
      <c r="N813" s="253"/>
      <c r="O813" s="253"/>
      <c r="P813" s="253" t="s">
        <v>2091</v>
      </c>
      <c r="Q813" s="253"/>
      <c r="R813" s="253"/>
      <c r="S813" s="253"/>
      <c r="T813" s="253"/>
      <c r="U813" s="253"/>
      <c r="V813" s="253"/>
      <c r="W813" s="253"/>
      <c r="AI813" s="253"/>
      <c r="AJ813" s="253"/>
      <c r="AK813" s="253"/>
      <c r="AL813" s="253"/>
      <c r="AM813" s="253"/>
      <c r="AN813" s="253"/>
      <c r="AO813" s="253"/>
      <c r="AP813" s="253"/>
    </row>
    <row r="814" spans="2:42" ht="15" customHeight="1" x14ac:dyDescent="0.25">
      <c r="B814" s="253"/>
      <c r="C814" s="253"/>
      <c r="H814" s="253" t="s">
        <v>1049</v>
      </c>
      <c r="I814" s="253"/>
      <c r="J814" s="253"/>
      <c r="K814" s="253"/>
      <c r="L814" s="253"/>
      <c r="M814" s="253"/>
      <c r="N814" s="253"/>
      <c r="O814" s="253"/>
      <c r="P814" s="253" t="s">
        <v>2090</v>
      </c>
      <c r="Q814" s="253"/>
      <c r="R814" s="253"/>
      <c r="S814" s="253"/>
      <c r="T814" s="253"/>
      <c r="U814" s="253"/>
      <c r="V814" s="253"/>
      <c r="W814" s="253"/>
      <c r="AI814" s="253"/>
      <c r="AJ814" s="253"/>
      <c r="AK814" s="253"/>
      <c r="AL814" s="253"/>
      <c r="AM814" s="253"/>
      <c r="AN814" s="253"/>
      <c r="AO814" s="253"/>
      <c r="AP814" s="253"/>
    </row>
    <row r="815" spans="2:42" ht="15" customHeight="1" x14ac:dyDescent="0.25">
      <c r="B815" s="253"/>
      <c r="C815" s="253"/>
      <c r="H815" s="253" t="s">
        <v>1050</v>
      </c>
      <c r="I815" s="253"/>
      <c r="J815" s="253"/>
      <c r="K815" s="253"/>
      <c r="L815" s="253"/>
      <c r="M815" s="253"/>
      <c r="N815" s="253"/>
      <c r="O815" s="253"/>
      <c r="P815" s="253" t="s">
        <v>2090</v>
      </c>
      <c r="Q815" s="253"/>
      <c r="R815" s="253"/>
      <c r="S815" s="253"/>
      <c r="T815" s="253"/>
      <c r="U815" s="253"/>
      <c r="V815" s="253"/>
      <c r="W815" s="253"/>
      <c r="AI815" s="253"/>
      <c r="AJ815" s="253"/>
      <c r="AK815" s="253"/>
      <c r="AL815" s="253"/>
      <c r="AM815" s="253"/>
      <c r="AN815" s="253"/>
      <c r="AO815" s="253"/>
      <c r="AP815" s="253"/>
    </row>
    <row r="816" spans="2:42" ht="15" customHeight="1" x14ac:dyDescent="0.25">
      <c r="B816" s="253"/>
      <c r="C816" s="253"/>
      <c r="H816" s="253" t="s">
        <v>1051</v>
      </c>
      <c r="I816" s="253"/>
      <c r="J816" s="253"/>
      <c r="K816" s="253"/>
      <c r="L816" s="253"/>
      <c r="M816" s="253"/>
      <c r="N816" s="253"/>
      <c r="O816" s="253"/>
      <c r="P816" s="253" t="s">
        <v>2090</v>
      </c>
      <c r="Q816" s="253"/>
      <c r="R816" s="253"/>
      <c r="S816" s="253"/>
      <c r="T816" s="253"/>
      <c r="U816" s="253"/>
      <c r="V816" s="253"/>
      <c r="W816" s="253"/>
      <c r="AI816" s="253"/>
      <c r="AJ816" s="253"/>
      <c r="AK816" s="253"/>
      <c r="AL816" s="253"/>
      <c r="AM816" s="253"/>
      <c r="AN816" s="253"/>
      <c r="AO816" s="253"/>
      <c r="AP816" s="253"/>
    </row>
    <row r="817" spans="2:42" ht="15" customHeight="1" x14ac:dyDescent="0.25">
      <c r="B817" s="253"/>
      <c r="C817" s="253"/>
      <c r="H817" s="253" t="s">
        <v>1052</v>
      </c>
      <c r="I817" s="253"/>
      <c r="J817" s="253"/>
      <c r="K817" s="253"/>
      <c r="L817" s="253"/>
      <c r="M817" s="253"/>
      <c r="N817" s="253"/>
      <c r="O817" s="253"/>
      <c r="P817" s="253" t="s">
        <v>2089</v>
      </c>
      <c r="Q817" s="253"/>
      <c r="R817" s="253"/>
      <c r="S817" s="253"/>
      <c r="T817" s="253"/>
      <c r="U817" s="253"/>
      <c r="V817" s="253"/>
      <c r="W817" s="253"/>
      <c r="AI817" s="253"/>
      <c r="AJ817" s="253"/>
      <c r="AK817" s="253"/>
      <c r="AL817" s="253"/>
      <c r="AM817" s="253"/>
      <c r="AN817" s="253"/>
      <c r="AO817" s="253"/>
      <c r="AP817" s="253"/>
    </row>
    <row r="818" spans="2:42" ht="15" customHeight="1" x14ac:dyDescent="0.25">
      <c r="B818" s="253"/>
      <c r="C818" s="253"/>
      <c r="H818" s="253" t="s">
        <v>1053</v>
      </c>
      <c r="I818" s="253"/>
      <c r="J818" s="253"/>
      <c r="K818" s="253"/>
      <c r="L818" s="253"/>
      <c r="M818" s="253"/>
      <c r="N818" s="253"/>
      <c r="O818" s="253"/>
      <c r="P818" s="253" t="s">
        <v>2091</v>
      </c>
      <c r="Q818" s="253"/>
      <c r="R818" s="253"/>
      <c r="S818" s="253"/>
      <c r="T818" s="253"/>
      <c r="U818" s="253"/>
      <c r="V818" s="253"/>
      <c r="W818" s="253"/>
      <c r="AI818" s="253"/>
      <c r="AJ818" s="253"/>
      <c r="AK818" s="253"/>
      <c r="AL818" s="253"/>
      <c r="AM818" s="253"/>
      <c r="AN818" s="253"/>
      <c r="AO818" s="253"/>
      <c r="AP818" s="253"/>
    </row>
    <row r="819" spans="2:42" ht="15" customHeight="1" x14ac:dyDescent="0.25">
      <c r="B819" s="253"/>
      <c r="C819" s="253"/>
      <c r="H819" s="253" t="s">
        <v>1054</v>
      </c>
      <c r="I819" s="253"/>
      <c r="J819" s="253"/>
      <c r="K819" s="253"/>
      <c r="L819" s="253"/>
      <c r="M819" s="253"/>
      <c r="N819" s="253"/>
      <c r="O819" s="253"/>
      <c r="P819" s="253" t="s">
        <v>2089</v>
      </c>
      <c r="Q819" s="253"/>
      <c r="R819" s="253"/>
      <c r="S819" s="253"/>
      <c r="T819" s="253"/>
      <c r="U819" s="253"/>
      <c r="V819" s="253"/>
      <c r="W819" s="253"/>
      <c r="AI819" s="253"/>
      <c r="AJ819" s="253"/>
      <c r="AK819" s="253"/>
      <c r="AL819" s="253"/>
      <c r="AM819" s="253"/>
      <c r="AN819" s="253"/>
      <c r="AO819" s="253"/>
      <c r="AP819" s="253"/>
    </row>
    <row r="820" spans="2:42" ht="15" customHeight="1" x14ac:dyDescent="0.25">
      <c r="B820" s="253"/>
      <c r="C820" s="253"/>
      <c r="H820" s="253" t="s">
        <v>1055</v>
      </c>
      <c r="I820" s="253"/>
      <c r="J820" s="253"/>
      <c r="K820" s="253"/>
      <c r="L820" s="253"/>
      <c r="M820" s="253"/>
      <c r="N820" s="253"/>
      <c r="O820" s="253"/>
      <c r="P820" s="253" t="s">
        <v>2091</v>
      </c>
      <c r="Q820" s="253"/>
      <c r="R820" s="253"/>
      <c r="S820" s="253"/>
      <c r="T820" s="253"/>
      <c r="U820" s="253"/>
      <c r="V820" s="253"/>
      <c r="W820" s="253"/>
      <c r="AI820" s="253"/>
      <c r="AJ820" s="253"/>
      <c r="AK820" s="253"/>
      <c r="AL820" s="253"/>
      <c r="AM820" s="253"/>
      <c r="AN820" s="253"/>
      <c r="AO820" s="253"/>
      <c r="AP820" s="253"/>
    </row>
    <row r="821" spans="2:42" ht="15" customHeight="1" x14ac:dyDescent="0.25">
      <c r="B821" s="253"/>
      <c r="C821" s="253"/>
      <c r="H821" s="253" t="s">
        <v>1056</v>
      </c>
      <c r="I821" s="253"/>
      <c r="J821" s="253"/>
      <c r="K821" s="253"/>
      <c r="L821" s="253"/>
      <c r="M821" s="253"/>
      <c r="N821" s="253"/>
      <c r="O821" s="253"/>
      <c r="P821" s="253" t="s">
        <v>2090</v>
      </c>
      <c r="Q821" s="253"/>
      <c r="R821" s="253"/>
      <c r="S821" s="253"/>
      <c r="T821" s="253"/>
      <c r="U821" s="253"/>
      <c r="V821" s="253"/>
      <c r="W821" s="253"/>
      <c r="AI821" s="253"/>
      <c r="AJ821" s="253"/>
      <c r="AK821" s="253"/>
      <c r="AL821" s="253"/>
      <c r="AM821" s="253"/>
      <c r="AN821" s="253"/>
      <c r="AO821" s="253"/>
      <c r="AP821" s="253"/>
    </row>
    <row r="822" spans="2:42" ht="15" customHeight="1" x14ac:dyDescent="0.25">
      <c r="B822" s="253"/>
      <c r="C822" s="253"/>
      <c r="H822" s="253" t="s">
        <v>1057</v>
      </c>
      <c r="I822" s="253"/>
      <c r="J822" s="253"/>
      <c r="K822" s="253"/>
      <c r="L822" s="253"/>
      <c r="M822" s="253"/>
      <c r="N822" s="253"/>
      <c r="O822" s="253"/>
      <c r="P822" s="253" t="s">
        <v>2089</v>
      </c>
      <c r="Q822" s="253"/>
      <c r="R822" s="253"/>
      <c r="S822" s="253"/>
      <c r="T822" s="253"/>
      <c r="U822" s="253"/>
      <c r="V822" s="253"/>
      <c r="W822" s="253"/>
      <c r="AI822" s="253"/>
      <c r="AJ822" s="253"/>
      <c r="AK822" s="253"/>
      <c r="AL822" s="253"/>
      <c r="AM822" s="253"/>
      <c r="AN822" s="253"/>
      <c r="AO822" s="253"/>
      <c r="AP822" s="253"/>
    </row>
    <row r="823" spans="2:42" ht="15" customHeight="1" x14ac:dyDescent="0.25">
      <c r="B823" s="253"/>
      <c r="C823" s="253"/>
      <c r="H823" s="253" t="s">
        <v>1058</v>
      </c>
      <c r="I823" s="253"/>
      <c r="J823" s="253"/>
      <c r="K823" s="253"/>
      <c r="L823" s="253"/>
      <c r="M823" s="253"/>
      <c r="N823" s="253"/>
      <c r="O823" s="253"/>
      <c r="P823" s="253" t="s">
        <v>2094</v>
      </c>
      <c r="Q823" s="253"/>
      <c r="R823" s="253"/>
      <c r="S823" s="253"/>
      <c r="T823" s="253"/>
      <c r="U823" s="253"/>
      <c r="V823" s="253"/>
      <c r="W823" s="253"/>
      <c r="AI823" s="253"/>
      <c r="AJ823" s="253"/>
      <c r="AK823" s="253"/>
      <c r="AL823" s="253"/>
      <c r="AM823" s="253"/>
      <c r="AN823" s="253"/>
      <c r="AO823" s="253"/>
      <c r="AP823" s="253"/>
    </row>
    <row r="824" spans="2:42" ht="15" customHeight="1" x14ac:dyDescent="0.25">
      <c r="B824" s="253"/>
      <c r="C824" s="253"/>
      <c r="H824" s="253" t="s">
        <v>1059</v>
      </c>
      <c r="I824" s="253"/>
      <c r="J824" s="253"/>
      <c r="K824" s="253"/>
      <c r="L824" s="253"/>
      <c r="M824" s="253"/>
      <c r="N824" s="253"/>
      <c r="O824" s="253"/>
      <c r="P824" s="253" t="s">
        <v>2088</v>
      </c>
      <c r="Q824" s="253"/>
      <c r="R824" s="253"/>
      <c r="S824" s="253"/>
      <c r="T824" s="253"/>
      <c r="U824" s="253"/>
      <c r="V824" s="253"/>
      <c r="W824" s="253"/>
      <c r="AI824" s="253"/>
      <c r="AJ824" s="253"/>
      <c r="AK824" s="253"/>
      <c r="AL824" s="253"/>
      <c r="AM824" s="253"/>
      <c r="AN824" s="253"/>
      <c r="AO824" s="253"/>
      <c r="AP824" s="253"/>
    </row>
    <row r="825" spans="2:42" ht="15" customHeight="1" x14ac:dyDescent="0.25">
      <c r="B825" s="253"/>
      <c r="C825" s="253"/>
      <c r="H825" s="253" t="s">
        <v>1060</v>
      </c>
      <c r="I825" s="253"/>
      <c r="J825" s="253"/>
      <c r="K825" s="253"/>
      <c r="L825" s="253"/>
      <c r="M825" s="253"/>
      <c r="N825" s="253"/>
      <c r="O825" s="253"/>
      <c r="P825" s="253" t="s">
        <v>2091</v>
      </c>
      <c r="Q825" s="253"/>
      <c r="R825" s="253"/>
      <c r="S825" s="253"/>
      <c r="T825" s="253"/>
      <c r="U825" s="253"/>
      <c r="V825" s="253"/>
      <c r="W825" s="253"/>
      <c r="AI825" s="253"/>
      <c r="AJ825" s="253"/>
      <c r="AK825" s="253"/>
      <c r="AL825" s="253"/>
      <c r="AM825" s="253"/>
      <c r="AN825" s="253"/>
      <c r="AO825" s="253"/>
      <c r="AP825" s="253"/>
    </row>
    <row r="826" spans="2:42" ht="15" customHeight="1" x14ac:dyDescent="0.25">
      <c r="B826" s="253"/>
      <c r="C826" s="253"/>
      <c r="H826" s="253" t="s">
        <v>1061</v>
      </c>
      <c r="I826" s="253"/>
      <c r="J826" s="253"/>
      <c r="K826" s="253"/>
      <c r="L826" s="253"/>
      <c r="M826" s="253"/>
      <c r="N826" s="253"/>
      <c r="O826" s="253"/>
      <c r="P826" s="253" t="s">
        <v>2089</v>
      </c>
      <c r="Q826" s="253"/>
      <c r="R826" s="253"/>
      <c r="S826" s="253"/>
      <c r="T826" s="253"/>
      <c r="U826" s="253"/>
      <c r="V826" s="253"/>
      <c r="W826" s="253"/>
      <c r="AI826" s="253"/>
      <c r="AJ826" s="253"/>
      <c r="AK826" s="253"/>
      <c r="AL826" s="253"/>
      <c r="AM826" s="253"/>
      <c r="AN826" s="253"/>
      <c r="AO826" s="253"/>
      <c r="AP826" s="253"/>
    </row>
    <row r="827" spans="2:42" ht="15" customHeight="1" x14ac:dyDescent="0.25">
      <c r="B827" s="253"/>
      <c r="C827" s="253"/>
      <c r="H827" s="253" t="s">
        <v>1062</v>
      </c>
      <c r="I827" s="253"/>
      <c r="J827" s="253"/>
      <c r="K827" s="253"/>
      <c r="L827" s="253"/>
      <c r="M827" s="253"/>
      <c r="N827" s="253"/>
      <c r="O827" s="253"/>
      <c r="P827" s="253" t="s">
        <v>2090</v>
      </c>
      <c r="Q827" s="253"/>
      <c r="R827" s="253"/>
      <c r="S827" s="253"/>
      <c r="T827" s="253"/>
      <c r="U827" s="253"/>
      <c r="V827" s="253"/>
      <c r="W827" s="253"/>
      <c r="AI827" s="253"/>
      <c r="AJ827" s="253"/>
      <c r="AK827" s="253"/>
      <c r="AL827" s="253"/>
      <c r="AM827" s="253"/>
      <c r="AN827" s="253"/>
      <c r="AO827" s="253"/>
      <c r="AP827" s="253"/>
    </row>
    <row r="828" spans="2:42" ht="15" customHeight="1" x14ac:dyDescent="0.25">
      <c r="B828" s="253"/>
      <c r="C828" s="253"/>
      <c r="H828" s="253" t="s">
        <v>1063</v>
      </c>
      <c r="I828" s="253"/>
      <c r="J828" s="253"/>
      <c r="K828" s="253"/>
      <c r="L828" s="253"/>
      <c r="M828" s="253"/>
      <c r="N828" s="253"/>
      <c r="O828" s="253"/>
      <c r="P828" s="253" t="s">
        <v>2090</v>
      </c>
      <c r="Q828" s="253"/>
      <c r="R828" s="253"/>
      <c r="S828" s="253"/>
      <c r="T828" s="253"/>
      <c r="U828" s="253"/>
      <c r="V828" s="253"/>
      <c r="W828" s="253"/>
      <c r="AI828" s="253"/>
      <c r="AJ828" s="253"/>
      <c r="AK828" s="253"/>
      <c r="AL828" s="253"/>
      <c r="AM828" s="253"/>
      <c r="AN828" s="253"/>
      <c r="AO828" s="253"/>
      <c r="AP828" s="253"/>
    </row>
    <row r="829" spans="2:42" ht="15" customHeight="1" x14ac:dyDescent="0.25">
      <c r="B829" s="253"/>
      <c r="C829" s="253"/>
      <c r="H829" s="253" t="s">
        <v>1064</v>
      </c>
      <c r="I829" s="253"/>
      <c r="J829" s="253"/>
      <c r="K829" s="253"/>
      <c r="L829" s="253"/>
      <c r="M829" s="253"/>
      <c r="N829" s="253"/>
      <c r="O829" s="253"/>
      <c r="P829" s="253" t="s">
        <v>2088</v>
      </c>
      <c r="Q829" s="253"/>
      <c r="R829" s="253"/>
      <c r="S829" s="253"/>
      <c r="T829" s="253"/>
      <c r="U829" s="253"/>
      <c r="V829" s="253"/>
      <c r="W829" s="253"/>
      <c r="AI829" s="253"/>
      <c r="AJ829" s="253"/>
      <c r="AK829" s="253"/>
      <c r="AL829" s="253"/>
      <c r="AM829" s="253"/>
      <c r="AN829" s="253"/>
      <c r="AO829" s="253"/>
      <c r="AP829" s="253"/>
    </row>
    <row r="830" spans="2:42" ht="15" customHeight="1" x14ac:dyDescent="0.25">
      <c r="B830" s="253"/>
      <c r="C830" s="253"/>
      <c r="H830" s="253" t="s">
        <v>1065</v>
      </c>
      <c r="I830" s="253"/>
      <c r="J830" s="253"/>
      <c r="K830" s="253"/>
      <c r="L830" s="253"/>
      <c r="M830" s="253"/>
      <c r="N830" s="253"/>
      <c r="O830" s="253"/>
      <c r="P830" s="253" t="s">
        <v>2091</v>
      </c>
      <c r="Q830" s="253"/>
      <c r="R830" s="253"/>
      <c r="S830" s="253"/>
      <c r="T830" s="253"/>
      <c r="U830" s="253"/>
      <c r="V830" s="253"/>
      <c r="W830" s="253"/>
      <c r="AI830" s="253"/>
      <c r="AJ830" s="253"/>
      <c r="AK830" s="253"/>
      <c r="AL830" s="253"/>
      <c r="AM830" s="253"/>
      <c r="AN830" s="253"/>
      <c r="AO830" s="253"/>
      <c r="AP830" s="253"/>
    </row>
    <row r="831" spans="2:42" ht="15" customHeight="1" x14ac:dyDescent="0.25">
      <c r="B831" s="253"/>
      <c r="C831" s="253"/>
      <c r="H831" s="253" t="s">
        <v>1066</v>
      </c>
      <c r="I831" s="253"/>
      <c r="J831" s="253"/>
      <c r="K831" s="253"/>
      <c r="L831" s="253"/>
      <c r="M831" s="253"/>
      <c r="N831" s="253"/>
      <c r="O831" s="253"/>
      <c r="P831" s="253" t="s">
        <v>2090</v>
      </c>
      <c r="Q831" s="253"/>
      <c r="R831" s="253"/>
      <c r="S831" s="253"/>
      <c r="T831" s="253"/>
      <c r="U831" s="253"/>
      <c r="V831" s="253"/>
      <c r="W831" s="253"/>
      <c r="AI831" s="253"/>
      <c r="AJ831" s="253"/>
      <c r="AK831" s="253"/>
      <c r="AL831" s="253"/>
      <c r="AM831" s="253"/>
      <c r="AN831" s="253"/>
      <c r="AO831" s="253"/>
      <c r="AP831" s="253"/>
    </row>
    <row r="832" spans="2:42" ht="15" customHeight="1" x14ac:dyDescent="0.25">
      <c r="B832" s="253"/>
      <c r="C832" s="253"/>
      <c r="H832" s="253" t="s">
        <v>1067</v>
      </c>
      <c r="I832" s="253"/>
      <c r="J832" s="253"/>
      <c r="K832" s="253"/>
      <c r="L832" s="253"/>
      <c r="M832" s="253"/>
      <c r="N832" s="253"/>
      <c r="O832" s="253"/>
      <c r="P832" s="253" t="s">
        <v>2091</v>
      </c>
      <c r="Q832" s="253"/>
      <c r="R832" s="253"/>
      <c r="S832" s="253"/>
      <c r="T832" s="253"/>
      <c r="U832" s="253"/>
      <c r="V832" s="253"/>
      <c r="W832" s="253"/>
      <c r="AI832" s="253"/>
      <c r="AJ832" s="253"/>
      <c r="AK832" s="253"/>
      <c r="AL832" s="253"/>
      <c r="AM832" s="253"/>
      <c r="AN832" s="253"/>
      <c r="AO832" s="253"/>
      <c r="AP832" s="253"/>
    </row>
    <row r="833" spans="2:42" ht="15" customHeight="1" x14ac:dyDescent="0.25">
      <c r="B833" s="253"/>
      <c r="C833" s="253"/>
      <c r="H833" s="253" t="s">
        <v>1068</v>
      </c>
      <c r="I833" s="253"/>
      <c r="J833" s="253"/>
      <c r="K833" s="253"/>
      <c r="L833" s="253"/>
      <c r="M833" s="253"/>
      <c r="N833" s="253"/>
      <c r="O833" s="253"/>
      <c r="P833" s="253" t="s">
        <v>2091</v>
      </c>
      <c r="Q833" s="253"/>
      <c r="R833" s="253"/>
      <c r="S833" s="253"/>
      <c r="T833" s="253"/>
      <c r="U833" s="253"/>
      <c r="V833" s="253"/>
      <c r="W833" s="253"/>
      <c r="AI833" s="253"/>
      <c r="AJ833" s="253"/>
      <c r="AK833" s="253"/>
      <c r="AL833" s="253"/>
      <c r="AM833" s="253"/>
      <c r="AN833" s="253"/>
      <c r="AO833" s="253"/>
      <c r="AP833" s="253"/>
    </row>
    <row r="834" spans="2:42" ht="15" customHeight="1" x14ac:dyDescent="0.25">
      <c r="B834" s="253"/>
      <c r="C834" s="253"/>
      <c r="H834" s="253" t="s">
        <v>1069</v>
      </c>
      <c r="I834" s="253"/>
      <c r="J834" s="253"/>
      <c r="K834" s="253"/>
      <c r="L834" s="253"/>
      <c r="M834" s="253"/>
      <c r="N834" s="253"/>
      <c r="O834" s="253"/>
      <c r="P834" s="253" t="s">
        <v>2091</v>
      </c>
      <c r="Q834" s="253"/>
      <c r="R834" s="253"/>
      <c r="S834" s="253"/>
      <c r="T834" s="253"/>
      <c r="U834" s="253"/>
      <c r="V834" s="253"/>
      <c r="W834" s="253"/>
      <c r="AI834" s="253"/>
      <c r="AJ834" s="253"/>
      <c r="AK834" s="253"/>
      <c r="AL834" s="253"/>
      <c r="AM834" s="253"/>
      <c r="AN834" s="253"/>
      <c r="AO834" s="253"/>
      <c r="AP834" s="253"/>
    </row>
    <row r="835" spans="2:42" ht="15" customHeight="1" x14ac:dyDescent="0.25">
      <c r="B835" s="253"/>
      <c r="C835" s="253"/>
      <c r="H835" s="253" t="s">
        <v>1070</v>
      </c>
      <c r="I835" s="253"/>
      <c r="J835" s="253"/>
      <c r="K835" s="253"/>
      <c r="L835" s="253"/>
      <c r="M835" s="253"/>
      <c r="N835" s="253"/>
      <c r="O835" s="253"/>
      <c r="P835" s="253" t="s">
        <v>2091</v>
      </c>
      <c r="Q835" s="253"/>
      <c r="R835" s="253"/>
      <c r="S835" s="253"/>
      <c r="T835" s="253"/>
      <c r="U835" s="253"/>
      <c r="V835" s="253"/>
      <c r="W835" s="253"/>
      <c r="AI835" s="253"/>
      <c r="AJ835" s="253"/>
      <c r="AK835" s="253"/>
      <c r="AL835" s="253"/>
      <c r="AM835" s="253"/>
      <c r="AN835" s="253"/>
      <c r="AO835" s="253"/>
      <c r="AP835" s="253"/>
    </row>
    <row r="836" spans="2:42" ht="15" customHeight="1" x14ac:dyDescent="0.25">
      <c r="B836" s="253"/>
      <c r="C836" s="253"/>
      <c r="H836" s="253" t="s">
        <v>1071</v>
      </c>
      <c r="I836" s="253"/>
      <c r="J836" s="253"/>
      <c r="K836" s="253"/>
      <c r="L836" s="253"/>
      <c r="M836" s="253"/>
      <c r="N836" s="253"/>
      <c r="O836" s="253"/>
      <c r="P836" s="253" t="s">
        <v>2091</v>
      </c>
      <c r="Q836" s="253"/>
      <c r="R836" s="253"/>
      <c r="S836" s="253"/>
      <c r="T836" s="253"/>
      <c r="U836" s="253"/>
      <c r="V836" s="253"/>
      <c r="W836" s="253"/>
      <c r="AI836" s="253"/>
      <c r="AJ836" s="253"/>
      <c r="AK836" s="253"/>
      <c r="AL836" s="253"/>
      <c r="AM836" s="253"/>
      <c r="AN836" s="253"/>
      <c r="AO836" s="253"/>
      <c r="AP836" s="253"/>
    </row>
    <row r="837" spans="2:42" ht="15" customHeight="1" x14ac:dyDescent="0.25">
      <c r="B837" s="253"/>
      <c r="C837" s="253"/>
      <c r="H837" s="253" t="s">
        <v>1072</v>
      </c>
      <c r="I837" s="253"/>
      <c r="J837" s="253"/>
      <c r="K837" s="253"/>
      <c r="L837" s="253"/>
      <c r="M837" s="253"/>
      <c r="N837" s="253"/>
      <c r="O837" s="253"/>
      <c r="P837" s="253" t="s">
        <v>2091</v>
      </c>
      <c r="Q837" s="253"/>
      <c r="R837" s="253"/>
      <c r="S837" s="253"/>
      <c r="T837" s="253"/>
      <c r="U837" s="253"/>
      <c r="V837" s="253"/>
      <c r="W837" s="253"/>
      <c r="AI837" s="253"/>
      <c r="AJ837" s="253"/>
      <c r="AK837" s="253"/>
      <c r="AL837" s="253"/>
      <c r="AM837" s="253"/>
      <c r="AN837" s="253"/>
      <c r="AO837" s="253"/>
      <c r="AP837" s="253"/>
    </row>
    <row r="838" spans="2:42" ht="15" customHeight="1" x14ac:dyDescent="0.25">
      <c r="B838" s="253"/>
      <c r="C838" s="253"/>
      <c r="H838" s="253" t="s">
        <v>1073</v>
      </c>
      <c r="I838" s="253"/>
      <c r="J838" s="253"/>
      <c r="K838" s="253"/>
      <c r="L838" s="253"/>
      <c r="M838" s="253"/>
      <c r="N838" s="253"/>
      <c r="O838" s="253"/>
      <c r="P838" s="253" t="s">
        <v>2090</v>
      </c>
      <c r="Q838" s="253"/>
      <c r="R838" s="253"/>
      <c r="S838" s="253"/>
      <c r="T838" s="253"/>
      <c r="U838" s="253"/>
      <c r="V838" s="253"/>
      <c r="W838" s="253"/>
      <c r="AI838" s="253"/>
      <c r="AJ838" s="253"/>
      <c r="AK838" s="253"/>
      <c r="AL838" s="253"/>
      <c r="AM838" s="253"/>
      <c r="AN838" s="253"/>
      <c r="AO838" s="253"/>
      <c r="AP838" s="253"/>
    </row>
    <row r="839" spans="2:42" ht="15" customHeight="1" x14ac:dyDescent="0.25">
      <c r="B839" s="253"/>
      <c r="C839" s="253"/>
      <c r="H839" s="253" t="s">
        <v>1074</v>
      </c>
      <c r="I839" s="253"/>
      <c r="J839" s="253"/>
      <c r="K839" s="253"/>
      <c r="L839" s="253"/>
      <c r="M839" s="253"/>
      <c r="N839" s="253"/>
      <c r="O839" s="253"/>
      <c r="P839" s="253" t="s">
        <v>2092</v>
      </c>
      <c r="Q839" s="253"/>
      <c r="R839" s="253"/>
      <c r="S839" s="253"/>
      <c r="T839" s="253"/>
      <c r="U839" s="253"/>
      <c r="V839" s="253"/>
      <c r="W839" s="253"/>
      <c r="AI839" s="253"/>
      <c r="AJ839" s="253"/>
      <c r="AK839" s="253"/>
      <c r="AL839" s="253"/>
      <c r="AM839" s="253"/>
      <c r="AN839" s="253"/>
      <c r="AO839" s="253"/>
      <c r="AP839" s="253"/>
    </row>
    <row r="840" spans="2:42" ht="15" customHeight="1" x14ac:dyDescent="0.25">
      <c r="B840" s="253"/>
      <c r="C840" s="253"/>
      <c r="H840" s="253" t="s">
        <v>1075</v>
      </c>
      <c r="I840" s="253"/>
      <c r="J840" s="253"/>
      <c r="K840" s="253"/>
      <c r="L840" s="253"/>
      <c r="M840" s="253"/>
      <c r="N840" s="253"/>
      <c r="O840" s="253"/>
      <c r="P840" s="253" t="s">
        <v>2089</v>
      </c>
      <c r="Q840" s="253"/>
      <c r="R840" s="253"/>
      <c r="S840" s="253"/>
      <c r="T840" s="253"/>
      <c r="U840" s="253"/>
      <c r="V840" s="253"/>
      <c r="W840" s="253"/>
      <c r="AI840" s="253"/>
      <c r="AJ840" s="253"/>
      <c r="AK840" s="253"/>
      <c r="AL840" s="253"/>
      <c r="AM840" s="253"/>
      <c r="AN840" s="253"/>
      <c r="AO840" s="253"/>
      <c r="AP840" s="253"/>
    </row>
    <row r="841" spans="2:42" ht="15" customHeight="1" x14ac:dyDescent="0.25">
      <c r="B841" s="253"/>
      <c r="C841" s="253"/>
      <c r="H841" s="253" t="s">
        <v>1076</v>
      </c>
      <c r="I841" s="253"/>
      <c r="J841" s="253"/>
      <c r="K841" s="253"/>
      <c r="L841" s="253"/>
      <c r="M841" s="253"/>
      <c r="N841" s="253"/>
      <c r="O841" s="253"/>
      <c r="P841" s="253" t="s">
        <v>2091</v>
      </c>
      <c r="Q841" s="253"/>
      <c r="R841" s="253"/>
      <c r="S841" s="253"/>
      <c r="T841" s="253"/>
      <c r="U841" s="253"/>
      <c r="V841" s="253"/>
      <c r="W841" s="253"/>
      <c r="AI841" s="253"/>
      <c r="AJ841" s="253"/>
      <c r="AK841" s="253"/>
      <c r="AL841" s="253"/>
      <c r="AM841" s="253"/>
      <c r="AN841" s="253"/>
      <c r="AO841" s="253"/>
      <c r="AP841" s="253"/>
    </row>
    <row r="842" spans="2:42" ht="15" customHeight="1" x14ac:dyDescent="0.25">
      <c r="B842" s="253"/>
      <c r="C842" s="253"/>
      <c r="H842" s="253" t="s">
        <v>1077</v>
      </c>
      <c r="I842" s="253"/>
      <c r="J842" s="253"/>
      <c r="K842" s="253"/>
      <c r="L842" s="253"/>
      <c r="M842" s="253"/>
      <c r="N842" s="253"/>
      <c r="O842" s="253"/>
      <c r="P842" s="253" t="s">
        <v>2089</v>
      </c>
      <c r="Q842" s="253"/>
      <c r="R842" s="253"/>
      <c r="S842" s="253"/>
      <c r="T842" s="253"/>
      <c r="U842" s="253"/>
      <c r="V842" s="253"/>
      <c r="W842" s="253"/>
      <c r="AI842" s="253"/>
      <c r="AJ842" s="253"/>
      <c r="AK842" s="253"/>
      <c r="AL842" s="253"/>
      <c r="AM842" s="253"/>
      <c r="AN842" s="253"/>
      <c r="AO842" s="253"/>
      <c r="AP842" s="253"/>
    </row>
    <row r="843" spans="2:42" ht="15" customHeight="1" x14ac:dyDescent="0.25">
      <c r="B843" s="253"/>
      <c r="C843" s="253"/>
      <c r="H843" s="253" t="s">
        <v>1078</v>
      </c>
      <c r="I843" s="253"/>
      <c r="J843" s="253"/>
      <c r="K843" s="253"/>
      <c r="L843" s="253"/>
      <c r="M843" s="253"/>
      <c r="N843" s="253"/>
      <c r="O843" s="253"/>
      <c r="P843" s="253" t="s">
        <v>2089</v>
      </c>
      <c r="Q843" s="253"/>
      <c r="R843" s="253"/>
      <c r="S843" s="253"/>
      <c r="T843" s="253"/>
      <c r="U843" s="253"/>
      <c r="V843" s="253"/>
      <c r="W843" s="253"/>
      <c r="AI843" s="253"/>
      <c r="AJ843" s="253"/>
      <c r="AK843" s="253"/>
      <c r="AL843" s="253"/>
      <c r="AM843" s="253"/>
      <c r="AN843" s="253"/>
      <c r="AO843" s="253"/>
      <c r="AP843" s="253"/>
    </row>
    <row r="844" spans="2:42" ht="15" customHeight="1" x14ac:dyDescent="0.25">
      <c r="B844" s="253"/>
      <c r="C844" s="253"/>
      <c r="H844" s="253" t="s">
        <v>1079</v>
      </c>
      <c r="I844" s="253"/>
      <c r="J844" s="253"/>
      <c r="K844" s="253"/>
      <c r="L844" s="253"/>
      <c r="M844" s="253"/>
      <c r="N844" s="253"/>
      <c r="O844" s="253"/>
      <c r="P844" s="253" t="s">
        <v>2091</v>
      </c>
      <c r="Q844" s="253"/>
      <c r="R844" s="253"/>
      <c r="S844" s="253"/>
      <c r="T844" s="253"/>
      <c r="U844" s="253"/>
      <c r="V844" s="253"/>
      <c r="W844" s="253"/>
      <c r="AI844" s="253"/>
      <c r="AJ844" s="253"/>
      <c r="AK844" s="253"/>
      <c r="AL844" s="253"/>
      <c r="AM844" s="253"/>
      <c r="AN844" s="253"/>
      <c r="AO844" s="253"/>
      <c r="AP844" s="253"/>
    </row>
    <row r="845" spans="2:42" ht="15" customHeight="1" x14ac:dyDescent="0.25">
      <c r="B845" s="253"/>
      <c r="C845" s="253"/>
      <c r="H845" s="253" t="s">
        <v>1080</v>
      </c>
      <c r="I845" s="253"/>
      <c r="J845" s="253"/>
      <c r="K845" s="253"/>
      <c r="L845" s="253"/>
      <c r="M845" s="253"/>
      <c r="N845" s="253"/>
      <c r="O845" s="253"/>
      <c r="P845" s="253" t="s">
        <v>720</v>
      </c>
      <c r="Q845" s="253"/>
      <c r="R845" s="253"/>
      <c r="S845" s="253"/>
      <c r="T845" s="253"/>
      <c r="U845" s="253"/>
      <c r="V845" s="253"/>
      <c r="W845" s="253"/>
      <c r="AI845" s="253"/>
      <c r="AJ845" s="253"/>
      <c r="AK845" s="253"/>
      <c r="AL845" s="253"/>
      <c r="AM845" s="253"/>
      <c r="AN845" s="253"/>
      <c r="AO845" s="253"/>
      <c r="AP845" s="253"/>
    </row>
    <row r="846" spans="2:42" ht="15" customHeight="1" x14ac:dyDescent="0.25">
      <c r="B846" s="253"/>
      <c r="C846" s="253"/>
      <c r="H846" s="253" t="s">
        <v>1081</v>
      </c>
      <c r="I846" s="253"/>
      <c r="J846" s="253"/>
      <c r="K846" s="253"/>
      <c r="L846" s="253"/>
      <c r="M846" s="253"/>
      <c r="N846" s="253"/>
      <c r="O846" s="253"/>
      <c r="P846" s="253" t="s">
        <v>2089</v>
      </c>
      <c r="Q846" s="253"/>
      <c r="R846" s="253"/>
      <c r="S846" s="253"/>
      <c r="T846" s="253"/>
      <c r="U846" s="253"/>
      <c r="V846" s="253"/>
      <c r="W846" s="253"/>
      <c r="AI846" s="253"/>
      <c r="AJ846" s="253"/>
      <c r="AK846" s="253"/>
      <c r="AL846" s="253"/>
      <c r="AM846" s="253"/>
      <c r="AN846" s="253"/>
      <c r="AO846" s="253"/>
      <c r="AP846" s="253"/>
    </row>
    <row r="847" spans="2:42" ht="15" customHeight="1" x14ac:dyDescent="0.25">
      <c r="B847" s="253"/>
      <c r="C847" s="253"/>
      <c r="H847" s="253" t="s">
        <v>1082</v>
      </c>
      <c r="I847" s="253"/>
      <c r="J847" s="253"/>
      <c r="K847" s="253"/>
      <c r="L847" s="253"/>
      <c r="M847" s="253"/>
      <c r="N847" s="253"/>
      <c r="O847" s="253"/>
      <c r="P847" s="253" t="s">
        <v>2090</v>
      </c>
      <c r="Q847" s="253"/>
      <c r="R847" s="253"/>
      <c r="S847" s="253"/>
      <c r="T847" s="253"/>
      <c r="U847" s="253"/>
      <c r="V847" s="253"/>
      <c r="W847" s="253"/>
      <c r="AI847" s="253"/>
      <c r="AJ847" s="253"/>
      <c r="AK847" s="253"/>
      <c r="AL847" s="253"/>
      <c r="AM847" s="253"/>
      <c r="AN847" s="253"/>
      <c r="AO847" s="253"/>
      <c r="AP847" s="253"/>
    </row>
    <row r="848" spans="2:42" ht="15" customHeight="1" x14ac:dyDescent="0.25">
      <c r="B848" s="253"/>
      <c r="C848" s="253"/>
      <c r="H848" s="253" t="s">
        <v>1083</v>
      </c>
      <c r="I848" s="253"/>
      <c r="J848" s="253"/>
      <c r="K848" s="253"/>
      <c r="L848" s="253"/>
      <c r="M848" s="253"/>
      <c r="N848" s="253"/>
      <c r="O848" s="253"/>
      <c r="P848" s="253" t="s">
        <v>2089</v>
      </c>
      <c r="Q848" s="253"/>
      <c r="R848" s="253"/>
      <c r="S848" s="253"/>
      <c r="T848" s="253"/>
      <c r="U848" s="253"/>
      <c r="V848" s="253"/>
      <c r="W848" s="253"/>
      <c r="AI848" s="253"/>
      <c r="AJ848" s="253"/>
      <c r="AK848" s="253"/>
      <c r="AL848" s="253"/>
      <c r="AM848" s="253"/>
      <c r="AN848" s="253"/>
      <c r="AO848" s="253"/>
      <c r="AP848" s="253"/>
    </row>
    <row r="849" spans="2:42" ht="15" customHeight="1" x14ac:dyDescent="0.25">
      <c r="B849" s="253"/>
      <c r="C849" s="253"/>
      <c r="H849" s="253" t="s">
        <v>1084</v>
      </c>
      <c r="I849" s="253"/>
      <c r="J849" s="253"/>
      <c r="K849" s="253"/>
      <c r="L849" s="253"/>
      <c r="M849" s="253"/>
      <c r="N849" s="253"/>
      <c r="O849" s="253"/>
      <c r="P849" s="253" t="s">
        <v>2089</v>
      </c>
      <c r="Q849" s="253"/>
      <c r="R849" s="253"/>
      <c r="S849" s="253"/>
      <c r="T849" s="253"/>
      <c r="U849" s="253"/>
      <c r="V849" s="253"/>
      <c r="W849" s="253"/>
      <c r="AI849" s="253"/>
      <c r="AJ849" s="253"/>
      <c r="AK849" s="253"/>
      <c r="AL849" s="253"/>
      <c r="AM849" s="253"/>
      <c r="AN849" s="253"/>
      <c r="AO849" s="253"/>
      <c r="AP849" s="253"/>
    </row>
    <row r="850" spans="2:42" ht="15" customHeight="1" x14ac:dyDescent="0.25">
      <c r="B850" s="253"/>
      <c r="C850" s="253"/>
      <c r="H850" s="253" t="s">
        <v>1085</v>
      </c>
      <c r="I850" s="253"/>
      <c r="J850" s="253"/>
      <c r="K850" s="253"/>
      <c r="L850" s="253"/>
      <c r="M850" s="253"/>
      <c r="N850" s="253"/>
      <c r="O850" s="253"/>
      <c r="P850" s="253" t="s">
        <v>2091</v>
      </c>
      <c r="Q850" s="253"/>
      <c r="R850" s="253"/>
      <c r="S850" s="253"/>
      <c r="T850" s="253"/>
      <c r="U850" s="253"/>
      <c r="V850" s="253"/>
      <c r="W850" s="253"/>
      <c r="AI850" s="253"/>
      <c r="AJ850" s="253"/>
      <c r="AK850" s="253"/>
      <c r="AL850" s="253"/>
      <c r="AM850" s="253"/>
      <c r="AN850" s="253"/>
      <c r="AO850" s="253"/>
      <c r="AP850" s="253"/>
    </row>
    <row r="851" spans="2:42" ht="15" customHeight="1" x14ac:dyDescent="0.25">
      <c r="B851" s="253"/>
      <c r="C851" s="253"/>
      <c r="H851" s="253" t="s">
        <v>1086</v>
      </c>
      <c r="I851" s="253"/>
      <c r="J851" s="253"/>
      <c r="K851" s="253"/>
      <c r="L851" s="253"/>
      <c r="M851" s="253"/>
      <c r="N851" s="253"/>
      <c r="O851" s="253"/>
      <c r="P851" s="253" t="s">
        <v>720</v>
      </c>
      <c r="Q851" s="253"/>
      <c r="R851" s="253"/>
      <c r="S851" s="253"/>
      <c r="T851" s="253"/>
      <c r="U851" s="253"/>
      <c r="V851" s="253"/>
      <c r="W851" s="253"/>
      <c r="AI851" s="253"/>
      <c r="AJ851" s="253"/>
      <c r="AK851" s="253"/>
      <c r="AL851" s="253"/>
      <c r="AM851" s="253"/>
      <c r="AN851" s="253"/>
      <c r="AO851" s="253"/>
      <c r="AP851" s="253"/>
    </row>
    <row r="852" spans="2:42" ht="15" customHeight="1" x14ac:dyDescent="0.25">
      <c r="B852" s="253"/>
      <c r="C852" s="253"/>
      <c r="H852" s="253" t="s">
        <v>1087</v>
      </c>
      <c r="I852" s="253"/>
      <c r="J852" s="253"/>
      <c r="K852" s="253"/>
      <c r="L852" s="253"/>
      <c r="M852" s="253"/>
      <c r="N852" s="253"/>
      <c r="O852" s="253"/>
      <c r="P852" s="253" t="s">
        <v>2088</v>
      </c>
      <c r="Q852" s="253"/>
      <c r="R852" s="253"/>
      <c r="S852" s="253"/>
      <c r="T852" s="253"/>
      <c r="U852" s="253"/>
      <c r="V852" s="253"/>
      <c r="W852" s="253"/>
      <c r="AI852" s="253"/>
      <c r="AJ852" s="253"/>
      <c r="AK852" s="253"/>
      <c r="AL852" s="253"/>
      <c r="AM852" s="253"/>
      <c r="AN852" s="253"/>
      <c r="AO852" s="253"/>
      <c r="AP852" s="253"/>
    </row>
    <row r="853" spans="2:42" ht="15" customHeight="1" x14ac:dyDescent="0.25">
      <c r="B853" s="253"/>
      <c r="C853" s="253"/>
      <c r="H853" s="253" t="s">
        <v>1088</v>
      </c>
      <c r="I853" s="253"/>
      <c r="J853" s="253"/>
      <c r="K853" s="253"/>
      <c r="L853" s="253"/>
      <c r="M853" s="253"/>
      <c r="N853" s="253"/>
      <c r="O853" s="253"/>
      <c r="P853" s="253" t="s">
        <v>2087</v>
      </c>
      <c r="Q853" s="253"/>
      <c r="R853" s="253"/>
      <c r="S853" s="253"/>
      <c r="T853" s="253"/>
      <c r="U853" s="253"/>
      <c r="V853" s="253"/>
      <c r="W853" s="253"/>
      <c r="AI853" s="253"/>
      <c r="AJ853" s="253"/>
      <c r="AK853" s="253"/>
      <c r="AL853" s="253"/>
      <c r="AM853" s="253"/>
      <c r="AN853" s="253"/>
      <c r="AO853" s="253"/>
      <c r="AP853" s="253"/>
    </row>
    <row r="854" spans="2:42" ht="15" customHeight="1" x14ac:dyDescent="0.25">
      <c r="B854" s="253"/>
      <c r="C854" s="253"/>
      <c r="H854" s="253" t="s">
        <v>1089</v>
      </c>
      <c r="I854" s="253"/>
      <c r="J854" s="253"/>
      <c r="K854" s="253"/>
      <c r="L854" s="253"/>
      <c r="M854" s="253"/>
      <c r="N854" s="253"/>
      <c r="O854" s="253"/>
      <c r="P854" s="253" t="s">
        <v>2090</v>
      </c>
      <c r="Q854" s="253"/>
      <c r="R854" s="253"/>
      <c r="S854" s="253"/>
      <c r="T854" s="253"/>
      <c r="U854" s="253"/>
      <c r="V854" s="253"/>
      <c r="W854" s="253"/>
      <c r="AI854" s="253"/>
      <c r="AJ854" s="253"/>
      <c r="AK854" s="253"/>
      <c r="AL854" s="253"/>
      <c r="AM854" s="253"/>
      <c r="AN854" s="253"/>
      <c r="AO854" s="253"/>
      <c r="AP854" s="253"/>
    </row>
    <row r="855" spans="2:42" ht="15" customHeight="1" x14ac:dyDescent="0.25">
      <c r="B855" s="253"/>
      <c r="C855" s="253"/>
      <c r="H855" s="253" t="s">
        <v>1090</v>
      </c>
      <c r="I855" s="253"/>
      <c r="J855" s="253"/>
      <c r="K855" s="253"/>
      <c r="L855" s="253"/>
      <c r="M855" s="253"/>
      <c r="N855" s="253"/>
      <c r="O855" s="253"/>
      <c r="P855" s="253" t="s">
        <v>2091</v>
      </c>
      <c r="Q855" s="253"/>
      <c r="R855" s="253"/>
      <c r="S855" s="253"/>
      <c r="T855" s="253"/>
      <c r="U855" s="253"/>
      <c r="V855" s="253"/>
      <c r="W855" s="253"/>
      <c r="AI855" s="253"/>
      <c r="AJ855" s="253"/>
      <c r="AK855" s="253"/>
      <c r="AL855" s="253"/>
      <c r="AM855" s="253"/>
      <c r="AN855" s="253"/>
      <c r="AO855" s="253"/>
      <c r="AP855" s="253"/>
    </row>
    <row r="856" spans="2:42" ht="15" customHeight="1" x14ac:dyDescent="0.25">
      <c r="B856" s="253"/>
      <c r="C856" s="253"/>
      <c r="H856" s="253" t="s">
        <v>1091</v>
      </c>
      <c r="I856" s="253"/>
      <c r="J856" s="253"/>
      <c r="K856" s="253"/>
      <c r="L856" s="253"/>
      <c r="M856" s="253"/>
      <c r="N856" s="253"/>
      <c r="O856" s="253"/>
      <c r="P856" s="253" t="s">
        <v>2094</v>
      </c>
      <c r="Q856" s="253"/>
      <c r="R856" s="253"/>
      <c r="S856" s="253"/>
      <c r="T856" s="253"/>
      <c r="U856" s="253"/>
      <c r="V856" s="253"/>
      <c r="W856" s="253"/>
      <c r="AI856" s="253"/>
      <c r="AJ856" s="253"/>
      <c r="AK856" s="253"/>
      <c r="AL856" s="253"/>
      <c r="AM856" s="253"/>
      <c r="AN856" s="253"/>
      <c r="AO856" s="253"/>
      <c r="AP856" s="253"/>
    </row>
    <row r="857" spans="2:42" ht="15" customHeight="1" x14ac:dyDescent="0.25">
      <c r="B857" s="253"/>
      <c r="C857" s="253"/>
      <c r="H857" s="253" t="s">
        <v>1092</v>
      </c>
      <c r="I857" s="253"/>
      <c r="J857" s="253"/>
      <c r="K857" s="253"/>
      <c r="L857" s="253"/>
      <c r="M857" s="253"/>
      <c r="N857" s="253"/>
      <c r="O857" s="253"/>
      <c r="P857" s="253" t="s">
        <v>2091</v>
      </c>
      <c r="Q857" s="253"/>
      <c r="R857" s="253"/>
      <c r="S857" s="253"/>
      <c r="T857" s="253"/>
      <c r="U857" s="253"/>
      <c r="V857" s="253"/>
      <c r="W857" s="253"/>
      <c r="AI857" s="253"/>
      <c r="AJ857" s="253"/>
      <c r="AK857" s="253"/>
      <c r="AL857" s="253"/>
      <c r="AM857" s="253"/>
      <c r="AN857" s="253"/>
      <c r="AO857" s="253"/>
      <c r="AP857" s="253"/>
    </row>
    <row r="858" spans="2:42" ht="15" customHeight="1" x14ac:dyDescent="0.25">
      <c r="B858" s="253"/>
      <c r="C858" s="253"/>
      <c r="H858" s="253" t="s">
        <v>1093</v>
      </c>
      <c r="I858" s="253"/>
      <c r="J858" s="253"/>
      <c r="K858" s="253"/>
      <c r="L858" s="253"/>
      <c r="M858" s="253"/>
      <c r="N858" s="253"/>
      <c r="O858" s="253"/>
      <c r="P858" s="253" t="s">
        <v>720</v>
      </c>
      <c r="Q858" s="253"/>
      <c r="R858" s="253"/>
      <c r="S858" s="253"/>
      <c r="T858" s="253"/>
      <c r="U858" s="253"/>
      <c r="V858" s="253"/>
      <c r="W858" s="253"/>
      <c r="AI858" s="253"/>
      <c r="AJ858" s="253"/>
      <c r="AK858" s="253"/>
      <c r="AL858" s="253"/>
      <c r="AM858" s="253"/>
      <c r="AN858" s="253"/>
      <c r="AO858" s="253"/>
      <c r="AP858" s="253"/>
    </row>
    <row r="859" spans="2:42" ht="15" customHeight="1" x14ac:dyDescent="0.25">
      <c r="B859" s="253"/>
      <c r="C859" s="253"/>
      <c r="H859" s="253" t="s">
        <v>1094</v>
      </c>
      <c r="I859" s="253"/>
      <c r="J859" s="253"/>
      <c r="K859" s="253"/>
      <c r="L859" s="253"/>
      <c r="M859" s="253"/>
      <c r="N859" s="253"/>
      <c r="O859" s="253"/>
      <c r="P859" s="253" t="s">
        <v>2092</v>
      </c>
      <c r="Q859" s="253"/>
      <c r="R859" s="253"/>
      <c r="S859" s="253"/>
      <c r="T859" s="253"/>
      <c r="U859" s="253"/>
      <c r="V859" s="253"/>
      <c r="W859" s="253"/>
      <c r="AI859" s="253"/>
      <c r="AJ859" s="253"/>
      <c r="AK859" s="253"/>
      <c r="AL859" s="253"/>
      <c r="AM859" s="253"/>
      <c r="AN859" s="253"/>
      <c r="AO859" s="253"/>
      <c r="AP859" s="253"/>
    </row>
    <row r="860" spans="2:42" ht="15" customHeight="1" x14ac:dyDescent="0.25">
      <c r="B860" s="253"/>
      <c r="C860" s="253"/>
      <c r="H860" s="253" t="s">
        <v>1095</v>
      </c>
      <c r="I860" s="253"/>
      <c r="J860" s="253"/>
      <c r="K860" s="253"/>
      <c r="L860" s="253"/>
      <c r="M860" s="253"/>
      <c r="N860" s="253"/>
      <c r="O860" s="253"/>
      <c r="P860" s="253" t="s">
        <v>720</v>
      </c>
      <c r="Q860" s="253"/>
      <c r="R860" s="253"/>
      <c r="S860" s="253"/>
      <c r="T860" s="253"/>
      <c r="U860" s="253"/>
      <c r="V860" s="253"/>
      <c r="W860" s="253"/>
      <c r="AI860" s="253"/>
      <c r="AJ860" s="253"/>
      <c r="AK860" s="253"/>
      <c r="AL860" s="253"/>
      <c r="AM860" s="253"/>
      <c r="AN860" s="253"/>
      <c r="AO860" s="253"/>
      <c r="AP860" s="253"/>
    </row>
    <row r="861" spans="2:42" ht="15" customHeight="1" x14ac:dyDescent="0.25">
      <c r="B861" s="253"/>
      <c r="C861" s="253"/>
      <c r="H861" s="253" t="s">
        <v>1096</v>
      </c>
      <c r="I861" s="253"/>
      <c r="J861" s="253"/>
      <c r="K861" s="253"/>
      <c r="L861" s="253"/>
      <c r="M861" s="253"/>
      <c r="N861" s="253"/>
      <c r="O861" s="253"/>
      <c r="P861" s="253" t="s">
        <v>2089</v>
      </c>
      <c r="Q861" s="253"/>
      <c r="R861" s="253"/>
      <c r="S861" s="253"/>
      <c r="T861" s="253"/>
      <c r="U861" s="253"/>
      <c r="V861" s="253"/>
      <c r="W861" s="253"/>
      <c r="AI861" s="253"/>
      <c r="AJ861" s="253"/>
      <c r="AK861" s="253"/>
      <c r="AL861" s="253"/>
      <c r="AM861" s="253"/>
      <c r="AN861" s="253"/>
      <c r="AO861" s="253"/>
      <c r="AP861" s="253"/>
    </row>
    <row r="862" spans="2:42" ht="15" customHeight="1" x14ac:dyDescent="0.25">
      <c r="B862" s="253"/>
      <c r="C862" s="253"/>
      <c r="H862" s="253" t="s">
        <v>1097</v>
      </c>
      <c r="I862" s="253"/>
      <c r="J862" s="253"/>
      <c r="K862" s="253"/>
      <c r="L862" s="253"/>
      <c r="M862" s="253"/>
      <c r="N862" s="253"/>
      <c r="O862" s="253"/>
      <c r="P862" s="253" t="s">
        <v>2091</v>
      </c>
      <c r="Q862" s="253"/>
      <c r="R862" s="253"/>
      <c r="S862" s="253"/>
      <c r="T862" s="253"/>
      <c r="U862" s="253"/>
      <c r="V862" s="253"/>
      <c r="W862" s="253"/>
      <c r="AI862" s="253"/>
      <c r="AJ862" s="253"/>
      <c r="AK862" s="253"/>
      <c r="AL862" s="253"/>
      <c r="AM862" s="253"/>
      <c r="AN862" s="253"/>
      <c r="AO862" s="253"/>
      <c r="AP862" s="253"/>
    </row>
    <row r="863" spans="2:42" ht="15" customHeight="1" x14ac:dyDescent="0.25">
      <c r="B863" s="253"/>
      <c r="C863" s="253"/>
      <c r="H863" s="253" t="s">
        <v>1098</v>
      </c>
      <c r="I863" s="253"/>
      <c r="J863" s="253"/>
      <c r="K863" s="253"/>
      <c r="L863" s="253"/>
      <c r="M863" s="253"/>
      <c r="N863" s="253"/>
      <c r="O863" s="253"/>
      <c r="P863" s="253" t="s">
        <v>2089</v>
      </c>
      <c r="Q863" s="253"/>
      <c r="R863" s="253"/>
      <c r="S863" s="253"/>
      <c r="T863" s="253"/>
      <c r="U863" s="253"/>
      <c r="V863" s="253"/>
      <c r="W863" s="253"/>
      <c r="AI863" s="253"/>
      <c r="AJ863" s="253"/>
      <c r="AK863" s="253"/>
      <c r="AL863" s="253"/>
      <c r="AM863" s="253"/>
      <c r="AN863" s="253"/>
      <c r="AO863" s="253"/>
      <c r="AP863" s="253"/>
    </row>
    <row r="864" spans="2:42" ht="15" customHeight="1" x14ac:dyDescent="0.25">
      <c r="B864" s="253"/>
      <c r="C864" s="253"/>
      <c r="H864" s="253" t="s">
        <v>1099</v>
      </c>
      <c r="I864" s="253"/>
      <c r="J864" s="253"/>
      <c r="K864" s="253"/>
      <c r="L864" s="253"/>
      <c r="M864" s="253"/>
      <c r="N864" s="253"/>
      <c r="O864" s="253"/>
      <c r="P864" s="253" t="s">
        <v>2089</v>
      </c>
      <c r="Q864" s="253"/>
      <c r="R864" s="253"/>
      <c r="S864" s="253"/>
      <c r="T864" s="253"/>
      <c r="U864" s="253"/>
      <c r="V864" s="253"/>
      <c r="W864" s="253"/>
      <c r="AI864" s="253"/>
      <c r="AJ864" s="253"/>
      <c r="AK864" s="253"/>
      <c r="AL864" s="253"/>
      <c r="AM864" s="253"/>
      <c r="AN864" s="253"/>
      <c r="AO864" s="253"/>
      <c r="AP864" s="253"/>
    </row>
    <row r="865" spans="2:42" ht="15" customHeight="1" x14ac:dyDescent="0.25">
      <c r="B865" s="253"/>
      <c r="C865" s="253"/>
      <c r="H865" s="253" t="s">
        <v>1100</v>
      </c>
      <c r="I865" s="253"/>
      <c r="J865" s="253"/>
      <c r="K865" s="253"/>
      <c r="L865" s="253"/>
      <c r="M865" s="253"/>
      <c r="N865" s="253"/>
      <c r="O865" s="253"/>
      <c r="P865" s="253" t="s">
        <v>2090</v>
      </c>
      <c r="Q865" s="253"/>
      <c r="R865" s="253"/>
      <c r="S865" s="253"/>
      <c r="T865" s="253"/>
      <c r="U865" s="253"/>
      <c r="V865" s="253"/>
      <c r="W865" s="253"/>
      <c r="AI865" s="253"/>
      <c r="AJ865" s="253"/>
      <c r="AK865" s="253"/>
      <c r="AL865" s="253"/>
      <c r="AM865" s="253"/>
      <c r="AN865" s="253"/>
      <c r="AO865" s="253"/>
      <c r="AP865" s="253"/>
    </row>
    <row r="866" spans="2:42" ht="15" customHeight="1" x14ac:dyDescent="0.25">
      <c r="B866" s="253"/>
      <c r="C866" s="253"/>
      <c r="H866" s="253" t="s">
        <v>1101</v>
      </c>
      <c r="I866" s="253"/>
      <c r="J866" s="253"/>
      <c r="K866" s="253"/>
      <c r="L866" s="253"/>
      <c r="M866" s="253"/>
      <c r="N866" s="253"/>
      <c r="O866" s="253"/>
      <c r="P866" s="253" t="s">
        <v>2091</v>
      </c>
      <c r="Q866" s="253"/>
      <c r="R866" s="253"/>
      <c r="S866" s="253"/>
      <c r="T866" s="253"/>
      <c r="U866" s="253"/>
      <c r="V866" s="253"/>
      <c r="W866" s="253"/>
      <c r="AI866" s="253"/>
      <c r="AJ866" s="253"/>
      <c r="AK866" s="253"/>
      <c r="AL866" s="253"/>
      <c r="AM866" s="253"/>
      <c r="AN866" s="253"/>
      <c r="AO866" s="253"/>
      <c r="AP866" s="253"/>
    </row>
    <row r="867" spans="2:42" ht="15" customHeight="1" x14ac:dyDescent="0.25">
      <c r="B867" s="253"/>
      <c r="C867" s="253"/>
      <c r="H867" s="253" t="s">
        <v>1102</v>
      </c>
      <c r="I867" s="253"/>
      <c r="J867" s="253"/>
      <c r="K867" s="253"/>
      <c r="L867" s="253"/>
      <c r="M867" s="253"/>
      <c r="N867" s="253"/>
      <c r="O867" s="253"/>
      <c r="P867" s="253" t="s">
        <v>2089</v>
      </c>
      <c r="Q867" s="253"/>
      <c r="R867" s="253"/>
      <c r="S867" s="253"/>
      <c r="T867" s="253"/>
      <c r="U867" s="253"/>
      <c r="V867" s="253"/>
      <c r="W867" s="253"/>
      <c r="AI867" s="253"/>
      <c r="AJ867" s="253"/>
      <c r="AK867" s="253"/>
      <c r="AL867" s="253"/>
      <c r="AM867" s="253"/>
      <c r="AN867" s="253"/>
      <c r="AO867" s="253"/>
      <c r="AP867" s="253"/>
    </row>
    <row r="868" spans="2:42" ht="15" customHeight="1" x14ac:dyDescent="0.25">
      <c r="B868" s="253"/>
      <c r="C868" s="253"/>
      <c r="H868" s="253" t="s">
        <v>1103</v>
      </c>
      <c r="I868" s="253"/>
      <c r="J868" s="253"/>
      <c r="K868" s="253"/>
      <c r="L868" s="253"/>
      <c r="M868" s="253"/>
      <c r="N868" s="253"/>
      <c r="O868" s="253"/>
      <c r="P868" s="253" t="s">
        <v>2094</v>
      </c>
      <c r="Q868" s="253"/>
      <c r="R868" s="253"/>
      <c r="S868" s="253"/>
      <c r="T868" s="253"/>
      <c r="U868" s="253"/>
      <c r="V868" s="253"/>
      <c r="W868" s="253"/>
      <c r="AI868" s="253"/>
      <c r="AJ868" s="253"/>
      <c r="AK868" s="253"/>
      <c r="AL868" s="253"/>
      <c r="AM868" s="253"/>
      <c r="AN868" s="253"/>
      <c r="AO868" s="253"/>
      <c r="AP868" s="253"/>
    </row>
    <row r="869" spans="2:42" ht="15" customHeight="1" x14ac:dyDescent="0.25">
      <c r="B869" s="253"/>
      <c r="C869" s="253"/>
      <c r="H869" s="253" t="s">
        <v>1104</v>
      </c>
      <c r="I869" s="253"/>
      <c r="J869" s="253"/>
      <c r="K869" s="253"/>
      <c r="L869" s="253"/>
      <c r="M869" s="253"/>
      <c r="N869" s="253"/>
      <c r="O869" s="253"/>
      <c r="P869" s="253" t="s">
        <v>2090</v>
      </c>
      <c r="Q869" s="253"/>
      <c r="R869" s="253"/>
      <c r="S869" s="253"/>
      <c r="T869" s="253"/>
      <c r="U869" s="253"/>
      <c r="V869" s="253"/>
      <c r="W869" s="253"/>
      <c r="AI869" s="253"/>
      <c r="AJ869" s="253"/>
      <c r="AK869" s="253"/>
      <c r="AL869" s="253"/>
      <c r="AM869" s="253"/>
      <c r="AN869" s="253"/>
      <c r="AO869" s="253"/>
      <c r="AP869" s="253"/>
    </row>
    <row r="870" spans="2:42" ht="15" customHeight="1" x14ac:dyDescent="0.25">
      <c r="B870" s="253"/>
      <c r="C870" s="253"/>
      <c r="H870" s="253" t="s">
        <v>1105</v>
      </c>
      <c r="I870" s="253"/>
      <c r="J870" s="253"/>
      <c r="K870" s="253"/>
      <c r="L870" s="253"/>
      <c r="M870" s="253"/>
      <c r="N870" s="253"/>
      <c r="O870" s="253"/>
      <c r="P870" s="253" t="s">
        <v>2087</v>
      </c>
      <c r="Q870" s="253"/>
      <c r="R870" s="253"/>
      <c r="S870" s="253"/>
      <c r="T870" s="253"/>
      <c r="U870" s="253"/>
      <c r="V870" s="253"/>
      <c r="W870" s="253"/>
      <c r="AI870" s="253"/>
      <c r="AJ870" s="253"/>
      <c r="AK870" s="253"/>
      <c r="AL870" s="253"/>
      <c r="AM870" s="253"/>
      <c r="AN870" s="253"/>
      <c r="AO870" s="253"/>
      <c r="AP870" s="253"/>
    </row>
    <row r="871" spans="2:42" ht="15" customHeight="1" x14ac:dyDescent="0.25">
      <c r="B871" s="253"/>
      <c r="C871" s="253"/>
      <c r="H871" s="253" t="s">
        <v>1106</v>
      </c>
      <c r="I871" s="253"/>
      <c r="J871" s="253"/>
      <c r="K871" s="253"/>
      <c r="L871" s="253"/>
      <c r="M871" s="253"/>
      <c r="N871" s="253"/>
      <c r="O871" s="253"/>
      <c r="P871" s="253" t="s">
        <v>2088</v>
      </c>
      <c r="Q871" s="253"/>
      <c r="R871" s="253"/>
      <c r="S871" s="253"/>
      <c r="T871" s="253"/>
      <c r="U871" s="253"/>
      <c r="V871" s="253"/>
      <c r="W871" s="253"/>
      <c r="AI871" s="253"/>
      <c r="AJ871" s="253"/>
      <c r="AK871" s="253"/>
      <c r="AL871" s="253"/>
      <c r="AM871" s="253"/>
      <c r="AN871" s="253"/>
      <c r="AO871" s="253"/>
      <c r="AP871" s="253"/>
    </row>
    <row r="872" spans="2:42" ht="15" customHeight="1" x14ac:dyDescent="0.25">
      <c r="B872" s="253"/>
      <c r="C872" s="253"/>
      <c r="H872" s="253" t="s">
        <v>291</v>
      </c>
      <c r="I872" s="253"/>
      <c r="J872" s="253"/>
      <c r="K872" s="253"/>
      <c r="L872" s="253"/>
      <c r="M872" s="253"/>
      <c r="N872" s="253"/>
      <c r="O872" s="253"/>
      <c r="P872" s="253" t="s">
        <v>2092</v>
      </c>
      <c r="Q872" s="253"/>
      <c r="R872" s="253"/>
      <c r="S872" s="253"/>
      <c r="T872" s="253"/>
      <c r="U872" s="253"/>
      <c r="V872" s="253"/>
      <c r="W872" s="253"/>
      <c r="AI872" s="253"/>
      <c r="AJ872" s="253"/>
      <c r="AK872" s="253"/>
      <c r="AL872" s="253"/>
      <c r="AM872" s="253"/>
      <c r="AN872" s="253"/>
      <c r="AO872" s="253"/>
      <c r="AP872" s="253"/>
    </row>
    <row r="873" spans="2:42" ht="15" customHeight="1" x14ac:dyDescent="0.25">
      <c r="B873" s="253"/>
      <c r="C873" s="253"/>
      <c r="H873" s="253" t="s">
        <v>1107</v>
      </c>
      <c r="I873" s="253"/>
      <c r="J873" s="253"/>
      <c r="K873" s="253"/>
      <c r="L873" s="253"/>
      <c r="M873" s="253"/>
      <c r="N873" s="253"/>
      <c r="O873" s="253"/>
      <c r="P873" s="253" t="s">
        <v>2090</v>
      </c>
      <c r="Q873" s="253"/>
      <c r="R873" s="253"/>
      <c r="S873" s="253"/>
      <c r="T873" s="253"/>
      <c r="U873" s="253"/>
      <c r="V873" s="253"/>
      <c r="W873" s="253"/>
      <c r="AI873" s="253"/>
      <c r="AJ873" s="253"/>
      <c r="AK873" s="253"/>
      <c r="AL873" s="253"/>
      <c r="AM873" s="253"/>
      <c r="AN873" s="253"/>
      <c r="AO873" s="253"/>
      <c r="AP873" s="253"/>
    </row>
    <row r="874" spans="2:42" ht="15" customHeight="1" x14ac:dyDescent="0.25">
      <c r="B874" s="253"/>
      <c r="C874" s="253"/>
      <c r="H874" s="253" t="s">
        <v>1108</v>
      </c>
      <c r="I874" s="253"/>
      <c r="J874" s="253"/>
      <c r="K874" s="253"/>
      <c r="L874" s="253"/>
      <c r="M874" s="253"/>
      <c r="N874" s="253"/>
      <c r="O874" s="253"/>
      <c r="P874" s="253" t="s">
        <v>2089</v>
      </c>
      <c r="Q874" s="253"/>
      <c r="R874" s="253"/>
      <c r="S874" s="253"/>
      <c r="T874" s="253"/>
      <c r="U874" s="253"/>
      <c r="V874" s="253"/>
      <c r="W874" s="253"/>
      <c r="AI874" s="253"/>
      <c r="AJ874" s="253"/>
      <c r="AK874" s="253"/>
      <c r="AL874" s="253"/>
      <c r="AM874" s="253"/>
      <c r="AN874" s="253"/>
      <c r="AO874" s="253"/>
      <c r="AP874" s="253"/>
    </row>
    <row r="875" spans="2:42" ht="15" customHeight="1" x14ac:dyDescent="0.25">
      <c r="B875" s="253"/>
      <c r="C875" s="253"/>
      <c r="H875" s="253" t="s">
        <v>1109</v>
      </c>
      <c r="I875" s="253"/>
      <c r="J875" s="253"/>
      <c r="K875" s="253"/>
      <c r="L875" s="253"/>
      <c r="M875" s="253"/>
      <c r="N875" s="253"/>
      <c r="O875" s="253"/>
      <c r="P875" s="253" t="s">
        <v>2090</v>
      </c>
      <c r="Q875" s="253"/>
      <c r="R875" s="253"/>
      <c r="S875" s="253"/>
      <c r="T875" s="253"/>
      <c r="U875" s="253"/>
      <c r="V875" s="253"/>
      <c r="W875" s="253"/>
      <c r="AI875" s="253"/>
      <c r="AJ875" s="253"/>
      <c r="AK875" s="253"/>
      <c r="AL875" s="253"/>
      <c r="AM875" s="253"/>
      <c r="AN875" s="253"/>
      <c r="AO875" s="253"/>
      <c r="AP875" s="253"/>
    </row>
    <row r="876" spans="2:42" ht="15" customHeight="1" x14ac:dyDescent="0.25">
      <c r="B876" s="253"/>
      <c r="C876" s="253"/>
      <c r="H876" s="253" t="s">
        <v>1110</v>
      </c>
      <c r="I876" s="253"/>
      <c r="J876" s="253"/>
      <c r="K876" s="253"/>
      <c r="L876" s="253"/>
      <c r="M876" s="253"/>
      <c r="N876" s="253"/>
      <c r="O876" s="253"/>
      <c r="P876" s="253" t="s">
        <v>2090</v>
      </c>
      <c r="Q876" s="253"/>
      <c r="R876" s="253"/>
      <c r="S876" s="253"/>
      <c r="T876" s="253"/>
      <c r="U876" s="253"/>
      <c r="V876" s="253"/>
      <c r="W876" s="253"/>
      <c r="AI876" s="253"/>
      <c r="AJ876" s="253"/>
      <c r="AK876" s="253"/>
      <c r="AL876" s="253"/>
      <c r="AM876" s="253"/>
      <c r="AN876" s="253"/>
      <c r="AO876" s="253"/>
      <c r="AP876" s="253"/>
    </row>
    <row r="877" spans="2:42" ht="15" customHeight="1" x14ac:dyDescent="0.25">
      <c r="B877" s="253"/>
      <c r="C877" s="253"/>
      <c r="H877" s="253" t="s">
        <v>1111</v>
      </c>
      <c r="I877" s="253"/>
      <c r="J877" s="253"/>
      <c r="K877" s="253"/>
      <c r="L877" s="253"/>
      <c r="M877" s="253"/>
      <c r="N877" s="253"/>
      <c r="O877" s="253"/>
      <c r="P877" s="253" t="s">
        <v>2091</v>
      </c>
      <c r="Q877" s="253"/>
      <c r="R877" s="253"/>
      <c r="S877" s="253"/>
      <c r="T877" s="253"/>
      <c r="U877" s="253"/>
      <c r="V877" s="253"/>
      <c r="W877" s="253"/>
      <c r="AI877" s="253"/>
      <c r="AJ877" s="253"/>
      <c r="AK877" s="253"/>
      <c r="AL877" s="253"/>
      <c r="AM877" s="253"/>
      <c r="AN877" s="253"/>
      <c r="AO877" s="253"/>
      <c r="AP877" s="253"/>
    </row>
    <row r="878" spans="2:42" ht="15" customHeight="1" x14ac:dyDescent="0.25">
      <c r="B878" s="253"/>
      <c r="C878" s="253"/>
      <c r="H878" s="253" t="s">
        <v>1112</v>
      </c>
      <c r="I878" s="253"/>
      <c r="J878" s="253"/>
      <c r="K878" s="253"/>
      <c r="L878" s="253"/>
      <c r="M878" s="253"/>
      <c r="N878" s="253"/>
      <c r="O878" s="253"/>
      <c r="P878" s="253" t="s">
        <v>2087</v>
      </c>
      <c r="Q878" s="253"/>
      <c r="R878" s="253"/>
      <c r="S878" s="253"/>
      <c r="T878" s="253"/>
      <c r="U878" s="253"/>
      <c r="V878" s="253"/>
      <c r="W878" s="253"/>
      <c r="AI878" s="253"/>
      <c r="AJ878" s="253"/>
      <c r="AK878" s="253"/>
      <c r="AL878" s="253"/>
      <c r="AM878" s="253"/>
      <c r="AN878" s="253"/>
      <c r="AO878" s="253"/>
      <c r="AP878" s="253"/>
    </row>
    <row r="879" spans="2:42" ht="15" customHeight="1" x14ac:dyDescent="0.25">
      <c r="B879" s="253"/>
      <c r="C879" s="253"/>
      <c r="H879" s="253" t="s">
        <v>1113</v>
      </c>
      <c r="I879" s="253"/>
      <c r="J879" s="253"/>
      <c r="K879" s="253"/>
      <c r="L879" s="253"/>
      <c r="M879" s="253"/>
      <c r="N879" s="253"/>
      <c r="O879" s="253"/>
      <c r="P879" s="253" t="s">
        <v>2089</v>
      </c>
      <c r="Q879" s="253"/>
      <c r="R879" s="253"/>
      <c r="S879" s="253"/>
      <c r="T879" s="253"/>
      <c r="U879" s="253"/>
      <c r="V879" s="253"/>
      <c r="W879" s="253"/>
      <c r="AI879" s="253"/>
      <c r="AJ879" s="253"/>
      <c r="AK879" s="253"/>
      <c r="AL879" s="253"/>
      <c r="AM879" s="253"/>
      <c r="AN879" s="253"/>
      <c r="AO879" s="253"/>
      <c r="AP879" s="253"/>
    </row>
    <row r="880" spans="2:42" ht="15" customHeight="1" x14ac:dyDescent="0.25">
      <c r="B880" s="253"/>
      <c r="C880" s="253"/>
      <c r="H880" s="253" t="s">
        <v>1114</v>
      </c>
      <c r="I880" s="253"/>
      <c r="J880" s="253"/>
      <c r="K880" s="253"/>
      <c r="L880" s="253"/>
      <c r="M880" s="253"/>
      <c r="N880" s="253"/>
      <c r="O880" s="253"/>
      <c r="P880" s="253" t="s">
        <v>2091</v>
      </c>
      <c r="Q880" s="253"/>
      <c r="R880" s="253"/>
      <c r="S880" s="253"/>
      <c r="T880" s="253"/>
      <c r="U880" s="253"/>
      <c r="V880" s="253"/>
      <c r="W880" s="253"/>
      <c r="AI880" s="253"/>
      <c r="AJ880" s="253"/>
      <c r="AK880" s="253"/>
      <c r="AL880" s="253"/>
      <c r="AM880" s="253"/>
      <c r="AN880" s="253"/>
      <c r="AO880" s="253"/>
      <c r="AP880" s="253"/>
    </row>
    <row r="881" spans="2:42" ht="15" customHeight="1" x14ac:dyDescent="0.25">
      <c r="B881" s="253"/>
      <c r="C881" s="253"/>
      <c r="H881" s="253" t="s">
        <v>1115</v>
      </c>
      <c r="I881" s="253"/>
      <c r="J881" s="253"/>
      <c r="K881" s="253"/>
      <c r="L881" s="253"/>
      <c r="M881" s="253"/>
      <c r="N881" s="253"/>
      <c r="O881" s="253"/>
      <c r="P881" s="253" t="s">
        <v>2091</v>
      </c>
      <c r="Q881" s="253"/>
      <c r="R881" s="253"/>
      <c r="S881" s="253"/>
      <c r="T881" s="253"/>
      <c r="U881" s="253"/>
      <c r="V881" s="253"/>
      <c r="W881" s="253"/>
      <c r="AI881" s="253"/>
      <c r="AJ881" s="253"/>
      <c r="AK881" s="253"/>
      <c r="AL881" s="253"/>
      <c r="AM881" s="253"/>
      <c r="AN881" s="253"/>
      <c r="AO881" s="253"/>
      <c r="AP881" s="253"/>
    </row>
    <row r="882" spans="2:42" ht="15" customHeight="1" x14ac:dyDescent="0.25">
      <c r="B882" s="253"/>
      <c r="C882" s="253"/>
      <c r="H882" s="253" t="s">
        <v>1116</v>
      </c>
      <c r="I882" s="253"/>
      <c r="J882" s="253"/>
      <c r="K882" s="253"/>
      <c r="L882" s="253"/>
      <c r="M882" s="253"/>
      <c r="N882" s="253"/>
      <c r="O882" s="253"/>
      <c r="P882" s="253" t="s">
        <v>2089</v>
      </c>
      <c r="Q882" s="253"/>
      <c r="R882" s="253"/>
      <c r="S882" s="253"/>
      <c r="T882" s="253"/>
      <c r="U882" s="253"/>
      <c r="V882" s="253"/>
      <c r="W882" s="253"/>
      <c r="AI882" s="253"/>
      <c r="AJ882" s="253"/>
      <c r="AK882" s="253"/>
      <c r="AL882" s="253"/>
      <c r="AM882" s="253"/>
      <c r="AN882" s="253"/>
      <c r="AO882" s="253"/>
      <c r="AP882" s="253"/>
    </row>
    <row r="883" spans="2:42" ht="15" customHeight="1" x14ac:dyDescent="0.25">
      <c r="B883" s="253"/>
      <c r="C883" s="253"/>
      <c r="H883" s="253" t="s">
        <v>1117</v>
      </c>
      <c r="I883" s="253"/>
      <c r="J883" s="253"/>
      <c r="K883" s="253"/>
      <c r="L883" s="253"/>
      <c r="M883" s="253"/>
      <c r="N883" s="253"/>
      <c r="O883" s="253"/>
      <c r="P883" s="253" t="s">
        <v>2091</v>
      </c>
      <c r="Q883" s="253"/>
      <c r="R883" s="253"/>
      <c r="S883" s="253"/>
      <c r="T883" s="253"/>
      <c r="U883" s="253"/>
      <c r="V883" s="253"/>
      <c r="W883" s="253"/>
      <c r="AI883" s="253"/>
      <c r="AJ883" s="253"/>
      <c r="AK883" s="253"/>
      <c r="AL883" s="253"/>
      <c r="AM883" s="253"/>
      <c r="AN883" s="253"/>
      <c r="AO883" s="253"/>
      <c r="AP883" s="253"/>
    </row>
    <row r="884" spans="2:42" ht="15" customHeight="1" x14ac:dyDescent="0.25">
      <c r="B884" s="253"/>
      <c r="C884" s="253"/>
      <c r="H884" s="253" t="s">
        <v>1118</v>
      </c>
      <c r="I884" s="253"/>
      <c r="J884" s="253"/>
      <c r="K884" s="253"/>
      <c r="L884" s="253"/>
      <c r="M884" s="253"/>
      <c r="N884" s="253"/>
      <c r="O884" s="253"/>
      <c r="P884" s="253" t="s">
        <v>2092</v>
      </c>
      <c r="Q884" s="253"/>
      <c r="R884" s="253"/>
      <c r="S884" s="253"/>
      <c r="T884" s="253"/>
      <c r="U884" s="253"/>
      <c r="V884" s="253"/>
      <c r="W884" s="253"/>
      <c r="AI884" s="253"/>
      <c r="AJ884" s="253"/>
      <c r="AK884" s="253"/>
      <c r="AL884" s="253"/>
      <c r="AM884" s="253"/>
      <c r="AN884" s="253"/>
      <c r="AO884" s="253"/>
      <c r="AP884" s="253"/>
    </row>
    <row r="885" spans="2:42" ht="15" customHeight="1" x14ac:dyDescent="0.25">
      <c r="B885" s="253"/>
      <c r="C885" s="253"/>
      <c r="H885" s="253" t="s">
        <v>1119</v>
      </c>
      <c r="I885" s="253"/>
      <c r="J885" s="253"/>
      <c r="K885" s="253"/>
      <c r="L885" s="253"/>
      <c r="M885" s="253"/>
      <c r="N885" s="253"/>
      <c r="O885" s="253"/>
      <c r="P885" s="253" t="s">
        <v>2091</v>
      </c>
      <c r="Q885" s="253"/>
      <c r="R885" s="253"/>
      <c r="S885" s="253"/>
      <c r="T885" s="253"/>
      <c r="U885" s="253"/>
      <c r="V885" s="253"/>
      <c r="W885" s="253"/>
      <c r="AI885" s="253"/>
      <c r="AJ885" s="253"/>
      <c r="AK885" s="253"/>
      <c r="AL885" s="253"/>
      <c r="AM885" s="253"/>
      <c r="AN885" s="253"/>
      <c r="AO885" s="253"/>
      <c r="AP885" s="253"/>
    </row>
    <row r="886" spans="2:42" ht="15" customHeight="1" x14ac:dyDescent="0.25">
      <c r="B886" s="253"/>
      <c r="C886" s="253"/>
      <c r="H886" s="253" t="s">
        <v>1120</v>
      </c>
      <c r="I886" s="253"/>
      <c r="J886" s="253"/>
      <c r="K886" s="253"/>
      <c r="L886" s="253"/>
      <c r="M886" s="253"/>
      <c r="N886" s="253"/>
      <c r="O886" s="253"/>
      <c r="P886" s="253" t="s">
        <v>2090</v>
      </c>
      <c r="Q886" s="253"/>
      <c r="R886" s="253"/>
      <c r="S886" s="253"/>
      <c r="T886" s="253"/>
      <c r="U886" s="253"/>
      <c r="V886" s="253"/>
      <c r="W886" s="253"/>
      <c r="AI886" s="253"/>
      <c r="AJ886" s="253"/>
      <c r="AK886" s="253"/>
      <c r="AL886" s="253"/>
      <c r="AM886" s="253"/>
      <c r="AN886" s="253"/>
      <c r="AO886" s="253"/>
      <c r="AP886" s="253"/>
    </row>
    <row r="887" spans="2:42" ht="15" customHeight="1" x14ac:dyDescent="0.25">
      <c r="B887" s="253"/>
      <c r="C887" s="253"/>
      <c r="H887" s="253" t="s">
        <v>1121</v>
      </c>
      <c r="I887" s="253"/>
      <c r="J887" s="253"/>
      <c r="K887" s="253"/>
      <c r="L887" s="253"/>
      <c r="M887" s="253"/>
      <c r="N887" s="253"/>
      <c r="O887" s="253"/>
      <c r="P887" s="253" t="s">
        <v>2087</v>
      </c>
      <c r="Q887" s="253"/>
      <c r="R887" s="253"/>
      <c r="S887" s="253"/>
      <c r="T887" s="253"/>
      <c r="U887" s="253"/>
      <c r="V887" s="253"/>
      <c r="W887" s="253"/>
      <c r="AI887" s="253"/>
      <c r="AJ887" s="253"/>
      <c r="AK887" s="253"/>
      <c r="AL887" s="253"/>
      <c r="AM887" s="253"/>
      <c r="AN887" s="253"/>
      <c r="AO887" s="253"/>
      <c r="AP887" s="253"/>
    </row>
    <row r="888" spans="2:42" ht="15" customHeight="1" x14ac:dyDescent="0.25">
      <c r="B888" s="253"/>
      <c r="C888" s="253"/>
      <c r="H888" s="253" t="s">
        <v>1122</v>
      </c>
      <c r="I888" s="253"/>
      <c r="J888" s="253"/>
      <c r="K888" s="253"/>
      <c r="L888" s="253"/>
      <c r="M888" s="253"/>
      <c r="N888" s="253"/>
      <c r="O888" s="253"/>
      <c r="P888" s="253" t="s">
        <v>720</v>
      </c>
      <c r="Q888" s="253"/>
      <c r="R888" s="253"/>
      <c r="S888" s="253"/>
      <c r="T888" s="253"/>
      <c r="U888" s="253"/>
      <c r="V888" s="253"/>
      <c r="W888" s="253"/>
      <c r="AI888" s="253"/>
      <c r="AJ888" s="253"/>
      <c r="AK888" s="253"/>
      <c r="AL888" s="253"/>
      <c r="AM888" s="253"/>
      <c r="AN888" s="253"/>
      <c r="AO888" s="253"/>
      <c r="AP888" s="253"/>
    </row>
    <row r="889" spans="2:42" ht="15" customHeight="1" x14ac:dyDescent="0.25">
      <c r="B889" s="253"/>
      <c r="C889" s="253"/>
      <c r="H889" s="253" t="s">
        <v>1123</v>
      </c>
      <c r="I889" s="253"/>
      <c r="J889" s="253"/>
      <c r="K889" s="253"/>
      <c r="L889" s="253"/>
      <c r="M889" s="253"/>
      <c r="N889" s="253"/>
      <c r="O889" s="253"/>
      <c r="P889" s="253" t="s">
        <v>2091</v>
      </c>
      <c r="Q889" s="253"/>
      <c r="R889" s="253"/>
      <c r="S889" s="253"/>
      <c r="T889" s="253"/>
      <c r="U889" s="253"/>
      <c r="V889" s="253"/>
      <c r="W889" s="253"/>
      <c r="AI889" s="253"/>
      <c r="AJ889" s="253"/>
      <c r="AK889" s="253"/>
      <c r="AL889" s="253"/>
      <c r="AM889" s="253"/>
      <c r="AN889" s="253"/>
      <c r="AO889" s="253"/>
      <c r="AP889" s="253"/>
    </row>
    <row r="890" spans="2:42" ht="15" customHeight="1" x14ac:dyDescent="0.25">
      <c r="B890" s="253"/>
      <c r="C890" s="253"/>
      <c r="H890" s="253" t="s">
        <v>1124</v>
      </c>
      <c r="I890" s="253"/>
      <c r="J890" s="253"/>
      <c r="K890" s="253"/>
      <c r="L890" s="253"/>
      <c r="M890" s="253"/>
      <c r="N890" s="253"/>
      <c r="O890" s="253"/>
      <c r="P890" s="253" t="s">
        <v>2094</v>
      </c>
      <c r="Q890" s="253"/>
      <c r="R890" s="253"/>
      <c r="S890" s="253"/>
      <c r="T890" s="253"/>
      <c r="U890" s="253"/>
      <c r="V890" s="253"/>
      <c r="W890" s="253"/>
      <c r="AI890" s="253"/>
      <c r="AJ890" s="253"/>
      <c r="AK890" s="253"/>
      <c r="AL890" s="253"/>
      <c r="AM890" s="253"/>
      <c r="AN890" s="253"/>
      <c r="AO890" s="253"/>
      <c r="AP890" s="253"/>
    </row>
    <row r="891" spans="2:42" ht="15" customHeight="1" x14ac:dyDescent="0.25">
      <c r="B891" s="253"/>
      <c r="C891" s="253"/>
      <c r="H891" s="253" t="s">
        <v>1125</v>
      </c>
      <c r="I891" s="253"/>
      <c r="J891" s="253"/>
      <c r="K891" s="253"/>
      <c r="L891" s="253"/>
      <c r="M891" s="253"/>
      <c r="N891" s="253"/>
      <c r="O891" s="253"/>
      <c r="P891" s="253" t="s">
        <v>2090</v>
      </c>
      <c r="Q891" s="253"/>
      <c r="R891" s="253"/>
      <c r="S891" s="253"/>
      <c r="T891" s="253"/>
      <c r="U891" s="253"/>
      <c r="V891" s="253"/>
      <c r="W891" s="253"/>
      <c r="AI891" s="253"/>
      <c r="AJ891" s="253"/>
      <c r="AK891" s="253"/>
      <c r="AL891" s="253"/>
      <c r="AM891" s="253"/>
      <c r="AN891" s="253"/>
      <c r="AO891" s="253"/>
      <c r="AP891" s="253"/>
    </row>
    <row r="892" spans="2:42" ht="15" customHeight="1" x14ac:dyDescent="0.25">
      <c r="B892" s="253"/>
      <c r="C892" s="253"/>
      <c r="H892" s="253" t="s">
        <v>1126</v>
      </c>
      <c r="I892" s="253"/>
      <c r="J892" s="253"/>
      <c r="K892" s="253"/>
      <c r="L892" s="253"/>
      <c r="M892" s="253"/>
      <c r="N892" s="253"/>
      <c r="O892" s="253"/>
      <c r="P892" s="253" t="s">
        <v>2089</v>
      </c>
      <c r="Q892" s="253"/>
      <c r="R892" s="253"/>
      <c r="S892" s="253"/>
      <c r="T892" s="253"/>
      <c r="U892" s="253"/>
      <c r="V892" s="253"/>
      <c r="W892" s="253"/>
      <c r="AI892" s="253"/>
      <c r="AJ892" s="253"/>
      <c r="AK892" s="253"/>
      <c r="AL892" s="253"/>
      <c r="AM892" s="253"/>
      <c r="AN892" s="253"/>
      <c r="AO892" s="253"/>
      <c r="AP892" s="253"/>
    </row>
    <row r="893" spans="2:42" ht="15" customHeight="1" x14ac:dyDescent="0.25">
      <c r="B893" s="253"/>
      <c r="C893" s="253"/>
      <c r="H893" s="253" t="s">
        <v>1127</v>
      </c>
      <c r="I893" s="253"/>
      <c r="J893" s="253"/>
      <c r="K893" s="253"/>
      <c r="L893" s="253"/>
      <c r="M893" s="253"/>
      <c r="N893" s="253"/>
      <c r="O893" s="253"/>
      <c r="P893" s="253" t="s">
        <v>2087</v>
      </c>
      <c r="Q893" s="253"/>
      <c r="R893" s="253"/>
      <c r="S893" s="253"/>
      <c r="T893" s="253"/>
      <c r="U893" s="253"/>
      <c r="V893" s="253"/>
      <c r="W893" s="253"/>
      <c r="AI893" s="253"/>
      <c r="AJ893" s="253"/>
      <c r="AK893" s="253"/>
      <c r="AL893" s="253"/>
      <c r="AM893" s="253"/>
      <c r="AN893" s="253"/>
      <c r="AO893" s="253"/>
      <c r="AP893" s="253"/>
    </row>
    <row r="894" spans="2:42" ht="15" customHeight="1" x14ac:dyDescent="0.25">
      <c r="B894" s="253"/>
      <c r="C894" s="253"/>
      <c r="H894" s="253" t="s">
        <v>1128</v>
      </c>
      <c r="I894" s="253"/>
      <c r="J894" s="253"/>
      <c r="K894" s="253"/>
      <c r="L894" s="253"/>
      <c r="M894" s="253"/>
      <c r="N894" s="253"/>
      <c r="O894" s="253"/>
      <c r="P894" s="253" t="s">
        <v>2087</v>
      </c>
      <c r="Q894" s="253"/>
      <c r="R894" s="253"/>
      <c r="S894" s="253"/>
      <c r="T894" s="253"/>
      <c r="U894" s="253"/>
      <c r="V894" s="253"/>
      <c r="W894" s="253"/>
      <c r="AI894" s="253"/>
      <c r="AJ894" s="253"/>
      <c r="AK894" s="253"/>
      <c r="AL894" s="253"/>
      <c r="AM894" s="253"/>
      <c r="AN894" s="253"/>
      <c r="AO894" s="253"/>
      <c r="AP894" s="253"/>
    </row>
    <row r="895" spans="2:42" ht="15" customHeight="1" x14ac:dyDescent="0.25">
      <c r="B895" s="253"/>
      <c r="C895" s="253"/>
      <c r="H895" s="253" t="s">
        <v>1129</v>
      </c>
      <c r="I895" s="253"/>
      <c r="J895" s="253"/>
      <c r="K895" s="253"/>
      <c r="L895" s="253"/>
      <c r="M895" s="253"/>
      <c r="N895" s="253"/>
      <c r="O895" s="253"/>
      <c r="P895" s="253" t="s">
        <v>2090</v>
      </c>
      <c r="Q895" s="253"/>
      <c r="R895" s="253"/>
      <c r="S895" s="253"/>
      <c r="T895" s="253"/>
      <c r="U895" s="253"/>
      <c r="V895" s="253"/>
      <c r="W895" s="253"/>
      <c r="AI895" s="253"/>
      <c r="AJ895" s="253"/>
      <c r="AK895" s="253"/>
      <c r="AL895" s="253"/>
      <c r="AM895" s="253"/>
      <c r="AN895" s="253"/>
      <c r="AO895" s="253"/>
      <c r="AP895" s="253"/>
    </row>
    <row r="896" spans="2:42" ht="15" customHeight="1" x14ac:dyDescent="0.25">
      <c r="B896" s="253"/>
      <c r="C896" s="253"/>
      <c r="H896" s="253" t="s">
        <v>1130</v>
      </c>
      <c r="I896" s="253"/>
      <c r="J896" s="253"/>
      <c r="K896" s="253"/>
      <c r="L896" s="253"/>
      <c r="M896" s="253"/>
      <c r="N896" s="253"/>
      <c r="O896" s="253"/>
      <c r="P896" s="253" t="s">
        <v>2093</v>
      </c>
      <c r="Q896" s="253"/>
      <c r="R896" s="253"/>
      <c r="S896" s="253"/>
      <c r="T896" s="253"/>
      <c r="U896" s="253"/>
      <c r="V896" s="253"/>
      <c r="W896" s="253"/>
      <c r="AI896" s="253"/>
      <c r="AJ896" s="253"/>
      <c r="AK896" s="253"/>
      <c r="AL896" s="253"/>
      <c r="AM896" s="253"/>
      <c r="AN896" s="253"/>
      <c r="AO896" s="253"/>
      <c r="AP896" s="253"/>
    </row>
    <row r="897" spans="2:42" ht="15" customHeight="1" x14ac:dyDescent="0.25">
      <c r="B897" s="253"/>
      <c r="C897" s="253"/>
      <c r="H897" s="253" t="s">
        <v>1131</v>
      </c>
      <c r="I897" s="253"/>
      <c r="J897" s="253"/>
      <c r="K897" s="253"/>
      <c r="L897" s="253"/>
      <c r="M897" s="253"/>
      <c r="N897" s="253"/>
      <c r="O897" s="253"/>
      <c r="P897" s="253" t="s">
        <v>2087</v>
      </c>
      <c r="Q897" s="253"/>
      <c r="R897" s="253"/>
      <c r="S897" s="253"/>
      <c r="T897" s="253"/>
      <c r="U897" s="253"/>
      <c r="V897" s="253"/>
      <c r="W897" s="253"/>
      <c r="AI897" s="253"/>
      <c r="AJ897" s="253"/>
      <c r="AK897" s="253"/>
      <c r="AL897" s="253"/>
      <c r="AM897" s="253"/>
      <c r="AN897" s="253"/>
      <c r="AO897" s="253"/>
      <c r="AP897" s="253"/>
    </row>
    <row r="898" spans="2:42" ht="15" customHeight="1" x14ac:dyDescent="0.25">
      <c r="B898" s="253"/>
      <c r="C898" s="253"/>
      <c r="H898" s="253" t="s">
        <v>1132</v>
      </c>
      <c r="I898" s="253"/>
      <c r="J898" s="253"/>
      <c r="K898" s="253"/>
      <c r="L898" s="253"/>
      <c r="M898" s="253"/>
      <c r="N898" s="253"/>
      <c r="O898" s="253"/>
      <c r="P898" s="253" t="s">
        <v>2093</v>
      </c>
      <c r="Q898" s="253"/>
      <c r="R898" s="253"/>
      <c r="S898" s="253"/>
      <c r="T898" s="253"/>
      <c r="U898" s="253"/>
      <c r="V898" s="253"/>
      <c r="W898" s="253"/>
      <c r="AI898" s="253"/>
      <c r="AJ898" s="253"/>
      <c r="AK898" s="253"/>
      <c r="AL898" s="253"/>
      <c r="AM898" s="253"/>
      <c r="AN898" s="253"/>
      <c r="AO898" s="253"/>
      <c r="AP898" s="253"/>
    </row>
    <row r="899" spans="2:42" ht="15" customHeight="1" x14ac:dyDescent="0.25">
      <c r="B899" s="253"/>
      <c r="C899" s="253"/>
      <c r="H899" s="253" t="s">
        <v>1133</v>
      </c>
      <c r="I899" s="253"/>
      <c r="J899" s="253"/>
      <c r="K899" s="253"/>
      <c r="L899" s="253"/>
      <c r="M899" s="253"/>
      <c r="N899" s="253"/>
      <c r="O899" s="253"/>
      <c r="P899" s="253" t="s">
        <v>2089</v>
      </c>
      <c r="Q899" s="253"/>
      <c r="R899" s="253"/>
      <c r="S899" s="253"/>
      <c r="T899" s="253"/>
      <c r="U899" s="253"/>
      <c r="V899" s="253"/>
      <c r="W899" s="253"/>
      <c r="AI899" s="253"/>
      <c r="AJ899" s="253"/>
      <c r="AK899" s="253"/>
      <c r="AL899" s="253"/>
      <c r="AM899" s="253"/>
      <c r="AN899" s="253"/>
      <c r="AO899" s="253"/>
      <c r="AP899" s="253"/>
    </row>
    <row r="900" spans="2:42" ht="15" customHeight="1" x14ac:dyDescent="0.25">
      <c r="B900" s="253"/>
      <c r="C900" s="253"/>
      <c r="H900" s="253" t="s">
        <v>1134</v>
      </c>
      <c r="I900" s="253"/>
      <c r="J900" s="253"/>
      <c r="K900" s="253"/>
      <c r="L900" s="253"/>
      <c r="M900" s="253"/>
      <c r="N900" s="253"/>
      <c r="O900" s="253"/>
      <c r="P900" s="253" t="s">
        <v>2093</v>
      </c>
      <c r="Q900" s="253"/>
      <c r="R900" s="253"/>
      <c r="S900" s="253"/>
      <c r="T900" s="253"/>
      <c r="U900" s="253"/>
      <c r="V900" s="253"/>
      <c r="W900" s="253"/>
      <c r="AI900" s="253"/>
      <c r="AJ900" s="253"/>
      <c r="AK900" s="253"/>
      <c r="AL900" s="253"/>
      <c r="AM900" s="253"/>
      <c r="AN900" s="253"/>
      <c r="AO900" s="253"/>
      <c r="AP900" s="253"/>
    </row>
    <row r="901" spans="2:42" ht="15" customHeight="1" x14ac:dyDescent="0.25">
      <c r="B901" s="253"/>
      <c r="C901" s="253"/>
      <c r="H901" s="253" t="s">
        <v>1135</v>
      </c>
      <c r="I901" s="253"/>
      <c r="J901" s="253"/>
      <c r="K901" s="253"/>
      <c r="L901" s="253"/>
      <c r="M901" s="253"/>
      <c r="N901" s="253"/>
      <c r="O901" s="253"/>
      <c r="P901" s="253" t="s">
        <v>2090</v>
      </c>
      <c r="Q901" s="253"/>
      <c r="R901" s="253"/>
      <c r="S901" s="253"/>
      <c r="T901" s="253"/>
      <c r="U901" s="253"/>
      <c r="V901" s="253"/>
      <c r="W901" s="253"/>
      <c r="AI901" s="253"/>
      <c r="AJ901" s="253"/>
      <c r="AK901" s="253"/>
      <c r="AL901" s="253"/>
      <c r="AM901" s="253"/>
      <c r="AN901" s="253"/>
      <c r="AO901" s="253"/>
      <c r="AP901" s="253"/>
    </row>
    <row r="902" spans="2:42" ht="15" customHeight="1" x14ac:dyDescent="0.25">
      <c r="B902" s="253"/>
      <c r="C902" s="253"/>
      <c r="H902" s="253" t="s">
        <v>1136</v>
      </c>
      <c r="I902" s="253"/>
      <c r="J902" s="253"/>
      <c r="K902" s="253"/>
      <c r="L902" s="253"/>
      <c r="M902" s="253"/>
      <c r="N902" s="253"/>
      <c r="O902" s="253"/>
      <c r="P902" s="253" t="s">
        <v>2088</v>
      </c>
      <c r="Q902" s="253"/>
      <c r="R902" s="253"/>
      <c r="S902" s="253"/>
      <c r="T902" s="253"/>
      <c r="U902" s="253"/>
      <c r="V902" s="253"/>
      <c r="W902" s="253"/>
      <c r="AI902" s="253"/>
      <c r="AJ902" s="253"/>
      <c r="AK902" s="253"/>
      <c r="AL902" s="253"/>
      <c r="AM902" s="253"/>
      <c r="AN902" s="253"/>
      <c r="AO902" s="253"/>
      <c r="AP902" s="253"/>
    </row>
    <row r="903" spans="2:42" ht="15" customHeight="1" x14ac:dyDescent="0.25">
      <c r="B903" s="253"/>
      <c r="C903" s="253"/>
      <c r="H903" s="253" t="s">
        <v>1137</v>
      </c>
      <c r="I903" s="253"/>
      <c r="J903" s="253"/>
      <c r="K903" s="253"/>
      <c r="L903" s="253"/>
      <c r="M903" s="253"/>
      <c r="N903" s="253"/>
      <c r="O903" s="253"/>
      <c r="P903" s="253" t="s">
        <v>2094</v>
      </c>
      <c r="Q903" s="253"/>
      <c r="R903" s="253"/>
      <c r="S903" s="253"/>
      <c r="T903" s="253"/>
      <c r="U903" s="253"/>
      <c r="V903" s="253"/>
      <c r="W903" s="253"/>
      <c r="AI903" s="253"/>
      <c r="AJ903" s="253"/>
      <c r="AK903" s="253"/>
      <c r="AL903" s="253"/>
      <c r="AM903" s="253"/>
      <c r="AN903" s="253"/>
      <c r="AO903" s="253"/>
      <c r="AP903" s="253"/>
    </row>
    <row r="904" spans="2:42" ht="15" customHeight="1" x14ac:dyDescent="0.25">
      <c r="B904" s="253"/>
      <c r="C904" s="253"/>
      <c r="H904" s="253" t="s">
        <v>1138</v>
      </c>
      <c r="I904" s="253"/>
      <c r="J904" s="253"/>
      <c r="K904" s="253"/>
      <c r="L904" s="253"/>
      <c r="M904" s="253"/>
      <c r="N904" s="253"/>
      <c r="O904" s="253"/>
      <c r="P904" s="253" t="s">
        <v>2091</v>
      </c>
      <c r="Q904" s="253"/>
      <c r="R904" s="253"/>
      <c r="S904" s="253"/>
      <c r="T904" s="253"/>
      <c r="U904" s="253"/>
      <c r="V904" s="253"/>
      <c r="W904" s="253"/>
      <c r="AI904" s="253"/>
      <c r="AJ904" s="253"/>
      <c r="AK904" s="253"/>
      <c r="AL904" s="253"/>
      <c r="AM904" s="253"/>
      <c r="AN904" s="253"/>
      <c r="AO904" s="253"/>
      <c r="AP904" s="253"/>
    </row>
    <row r="905" spans="2:42" ht="15" customHeight="1" x14ac:dyDescent="0.25">
      <c r="B905" s="253"/>
      <c r="C905" s="253"/>
      <c r="H905" s="253" t="s">
        <v>1139</v>
      </c>
      <c r="I905" s="253"/>
      <c r="J905" s="253"/>
      <c r="K905" s="253"/>
      <c r="L905" s="253"/>
      <c r="M905" s="253"/>
      <c r="N905" s="253"/>
      <c r="O905" s="253"/>
      <c r="P905" s="253" t="s">
        <v>2093</v>
      </c>
      <c r="Q905" s="253"/>
      <c r="R905" s="253"/>
      <c r="S905" s="253"/>
      <c r="T905" s="253"/>
      <c r="U905" s="253"/>
      <c r="V905" s="253"/>
      <c r="W905" s="253"/>
      <c r="AI905" s="253"/>
      <c r="AJ905" s="253"/>
      <c r="AK905" s="253"/>
      <c r="AL905" s="253"/>
      <c r="AM905" s="253"/>
      <c r="AN905" s="253"/>
      <c r="AO905" s="253"/>
      <c r="AP905" s="253"/>
    </row>
    <row r="906" spans="2:42" ht="15" customHeight="1" x14ac:dyDescent="0.25">
      <c r="B906" s="253"/>
      <c r="C906" s="253"/>
      <c r="H906" s="253" t="s">
        <v>1140</v>
      </c>
      <c r="I906" s="253"/>
      <c r="J906" s="253"/>
      <c r="K906" s="253"/>
      <c r="L906" s="253"/>
      <c r="M906" s="253"/>
      <c r="N906" s="253"/>
      <c r="O906" s="253"/>
      <c r="P906" s="253" t="s">
        <v>2094</v>
      </c>
      <c r="Q906" s="253"/>
      <c r="R906" s="253"/>
      <c r="S906" s="253"/>
      <c r="T906" s="253"/>
      <c r="U906" s="253"/>
      <c r="V906" s="253"/>
      <c r="W906" s="253"/>
      <c r="AI906" s="253"/>
      <c r="AJ906" s="253"/>
      <c r="AK906" s="253"/>
      <c r="AL906" s="253"/>
      <c r="AM906" s="253"/>
      <c r="AN906" s="253"/>
      <c r="AO906" s="253"/>
      <c r="AP906" s="253"/>
    </row>
    <row r="907" spans="2:42" ht="15" customHeight="1" x14ac:dyDescent="0.25">
      <c r="B907" s="253"/>
      <c r="C907" s="253"/>
      <c r="H907" s="253" t="s">
        <v>1141</v>
      </c>
      <c r="I907" s="253"/>
      <c r="J907" s="253"/>
      <c r="K907" s="253"/>
      <c r="L907" s="253"/>
      <c r="M907" s="253"/>
      <c r="N907" s="253"/>
      <c r="O907" s="253"/>
      <c r="P907" s="253" t="s">
        <v>2094</v>
      </c>
      <c r="Q907" s="253"/>
      <c r="R907" s="253"/>
      <c r="S907" s="253"/>
      <c r="T907" s="253"/>
      <c r="U907" s="253"/>
      <c r="V907" s="253"/>
      <c r="W907" s="253"/>
      <c r="AI907" s="253"/>
      <c r="AJ907" s="253"/>
      <c r="AK907" s="253"/>
      <c r="AL907" s="253"/>
      <c r="AM907" s="253"/>
      <c r="AN907" s="253"/>
      <c r="AO907" s="253"/>
      <c r="AP907" s="253"/>
    </row>
    <row r="908" spans="2:42" ht="15" customHeight="1" x14ac:dyDescent="0.25">
      <c r="B908" s="253"/>
      <c r="C908" s="253"/>
      <c r="H908" s="253" t="s">
        <v>1142</v>
      </c>
      <c r="I908" s="253"/>
      <c r="J908" s="253"/>
      <c r="K908" s="253"/>
      <c r="L908" s="253"/>
      <c r="M908" s="253"/>
      <c r="N908" s="253"/>
      <c r="O908" s="253"/>
      <c r="P908" s="253" t="s">
        <v>2093</v>
      </c>
      <c r="Q908" s="253"/>
      <c r="R908" s="253"/>
      <c r="S908" s="253"/>
      <c r="T908" s="253"/>
      <c r="U908" s="253"/>
      <c r="V908" s="253"/>
      <c r="W908" s="253"/>
      <c r="AI908" s="253"/>
      <c r="AJ908" s="253"/>
      <c r="AK908" s="253"/>
      <c r="AL908" s="253"/>
      <c r="AM908" s="253"/>
      <c r="AN908" s="253"/>
      <c r="AO908" s="253"/>
      <c r="AP908" s="253"/>
    </row>
    <row r="909" spans="2:42" ht="15" customHeight="1" x14ac:dyDescent="0.25">
      <c r="B909" s="253"/>
      <c r="C909" s="253"/>
      <c r="H909" s="253" t="s">
        <v>1143</v>
      </c>
      <c r="I909" s="253"/>
      <c r="J909" s="253"/>
      <c r="K909" s="253"/>
      <c r="L909" s="253"/>
      <c r="M909" s="253"/>
      <c r="N909" s="253"/>
      <c r="O909" s="253"/>
      <c r="P909" s="253" t="s">
        <v>2094</v>
      </c>
      <c r="Q909" s="253"/>
      <c r="R909" s="253"/>
      <c r="S909" s="253"/>
      <c r="T909" s="253"/>
      <c r="U909" s="253"/>
      <c r="V909" s="253"/>
      <c r="W909" s="253"/>
      <c r="AI909" s="253"/>
      <c r="AJ909" s="253"/>
      <c r="AK909" s="253"/>
      <c r="AL909" s="253"/>
      <c r="AM909" s="253"/>
      <c r="AN909" s="253"/>
      <c r="AO909" s="253"/>
      <c r="AP909" s="253"/>
    </row>
    <row r="910" spans="2:42" ht="15" customHeight="1" x14ac:dyDescent="0.25">
      <c r="B910" s="253"/>
      <c r="C910" s="253"/>
      <c r="H910" s="253" t="s">
        <v>1144</v>
      </c>
      <c r="I910" s="253"/>
      <c r="J910" s="253"/>
      <c r="K910" s="253"/>
      <c r="L910" s="253"/>
      <c r="M910" s="253"/>
      <c r="N910" s="253"/>
      <c r="O910" s="253"/>
      <c r="P910" s="253" t="s">
        <v>720</v>
      </c>
      <c r="Q910" s="253"/>
      <c r="R910" s="253"/>
      <c r="S910" s="253"/>
      <c r="T910" s="253"/>
      <c r="U910" s="253"/>
      <c r="V910" s="253"/>
      <c r="W910" s="253"/>
      <c r="AI910" s="253"/>
      <c r="AJ910" s="253"/>
      <c r="AK910" s="253"/>
      <c r="AL910" s="253"/>
      <c r="AM910" s="253"/>
      <c r="AN910" s="253"/>
      <c r="AO910" s="253"/>
      <c r="AP910" s="253"/>
    </row>
    <row r="911" spans="2:42" ht="15" customHeight="1" x14ac:dyDescent="0.25">
      <c r="B911" s="253"/>
      <c r="C911" s="253"/>
      <c r="H911" s="253" t="s">
        <v>1145</v>
      </c>
      <c r="I911" s="253"/>
      <c r="J911" s="253"/>
      <c r="K911" s="253"/>
      <c r="L911" s="253"/>
      <c r="M911" s="253"/>
      <c r="N911" s="253"/>
      <c r="O911" s="253"/>
      <c r="P911" s="253" t="s">
        <v>2087</v>
      </c>
      <c r="Q911" s="253"/>
      <c r="R911" s="253"/>
      <c r="S911" s="253"/>
      <c r="T911" s="253"/>
      <c r="U911" s="253"/>
      <c r="V911" s="253"/>
      <c r="W911" s="253"/>
      <c r="AI911" s="253"/>
      <c r="AJ911" s="253"/>
      <c r="AK911" s="253"/>
      <c r="AL911" s="253"/>
      <c r="AM911" s="253"/>
      <c r="AN911" s="253"/>
      <c r="AO911" s="253"/>
      <c r="AP911" s="253"/>
    </row>
    <row r="912" spans="2:42" ht="15" customHeight="1" x14ac:dyDescent="0.25">
      <c r="B912" s="253"/>
      <c r="C912" s="253"/>
      <c r="H912" s="253" t="s">
        <v>1146</v>
      </c>
      <c r="I912" s="253"/>
      <c r="J912" s="253"/>
      <c r="K912" s="253"/>
      <c r="L912" s="253"/>
      <c r="M912" s="253"/>
      <c r="N912" s="253"/>
      <c r="O912" s="253"/>
      <c r="P912" s="253" t="s">
        <v>2089</v>
      </c>
      <c r="Q912" s="253"/>
      <c r="R912" s="253"/>
      <c r="S912" s="253"/>
      <c r="T912" s="253"/>
      <c r="U912" s="253"/>
      <c r="V912" s="253"/>
      <c r="W912" s="253"/>
      <c r="AI912" s="253"/>
      <c r="AJ912" s="253"/>
      <c r="AK912" s="253"/>
      <c r="AL912" s="253"/>
      <c r="AM912" s="253"/>
      <c r="AN912" s="253"/>
      <c r="AO912" s="253"/>
      <c r="AP912" s="253"/>
    </row>
    <row r="913" spans="2:46" ht="15" customHeight="1" x14ac:dyDescent="0.25">
      <c r="B913" s="253"/>
      <c r="C913" s="253"/>
      <c r="H913" s="253" t="s">
        <v>296</v>
      </c>
      <c r="I913" s="253"/>
      <c r="J913" s="253"/>
      <c r="K913" s="253"/>
      <c r="L913" s="253"/>
      <c r="M913" s="253"/>
      <c r="N913" s="253"/>
      <c r="O913" s="253"/>
      <c r="P913" s="253" t="s">
        <v>2092</v>
      </c>
      <c r="Q913" s="253"/>
      <c r="R913" s="253"/>
      <c r="S913" s="253"/>
      <c r="T913" s="253"/>
      <c r="U913" s="253"/>
      <c r="V913" s="253"/>
      <c r="W913" s="253"/>
      <c r="AI913" s="253"/>
      <c r="AJ913" s="253"/>
      <c r="AK913" s="253"/>
      <c r="AL913" s="253"/>
      <c r="AM913" s="253"/>
      <c r="AN913" s="253"/>
      <c r="AO913" s="253"/>
      <c r="AP913" s="253"/>
    </row>
    <row r="914" spans="2:46" ht="15" customHeight="1" x14ac:dyDescent="0.25">
      <c r="B914" s="253"/>
      <c r="C914" s="253"/>
      <c r="H914" s="253" t="s">
        <v>1147</v>
      </c>
      <c r="I914" s="253"/>
      <c r="J914" s="253"/>
      <c r="K914" s="253"/>
      <c r="L914" s="253"/>
      <c r="M914" s="253"/>
      <c r="N914" s="253"/>
      <c r="O914" s="253"/>
      <c r="P914" s="253" t="s">
        <v>2089</v>
      </c>
      <c r="Q914" s="253"/>
      <c r="R914" s="253"/>
      <c r="S914" s="253"/>
      <c r="T914" s="253"/>
      <c r="U914" s="253"/>
      <c r="V914" s="253"/>
      <c r="W914" s="253"/>
      <c r="AI914" s="253"/>
      <c r="AJ914" s="253"/>
      <c r="AK914" s="253"/>
      <c r="AL914" s="253"/>
      <c r="AM914" s="253"/>
      <c r="AN914" s="253"/>
      <c r="AO914" s="253"/>
      <c r="AP914" s="253"/>
    </row>
    <row r="915" spans="2:46" ht="15" customHeight="1" x14ac:dyDescent="0.25">
      <c r="B915" s="253"/>
      <c r="C915" s="253"/>
      <c r="H915" s="253" t="s">
        <v>1148</v>
      </c>
      <c r="I915" s="253"/>
      <c r="J915" s="253"/>
      <c r="K915" s="253"/>
      <c r="L915" s="253"/>
      <c r="M915" s="253"/>
      <c r="N915" s="253"/>
      <c r="O915" s="253"/>
      <c r="P915" s="253" t="s">
        <v>2089</v>
      </c>
      <c r="Q915" s="253"/>
      <c r="R915" s="253"/>
      <c r="S915" s="253"/>
      <c r="T915" s="253"/>
      <c r="U915" s="253"/>
      <c r="V915" s="253"/>
      <c r="W915" s="253"/>
      <c r="AI915" s="253"/>
      <c r="AJ915" s="253"/>
      <c r="AK915" s="253"/>
      <c r="AL915" s="253"/>
      <c r="AM915" s="253"/>
      <c r="AN915" s="253"/>
      <c r="AO915" s="253"/>
      <c r="AP915" s="253"/>
    </row>
    <row r="916" spans="2:46" ht="15" customHeight="1" x14ac:dyDescent="0.25">
      <c r="H916" s="253" t="s">
        <v>1149</v>
      </c>
      <c r="I916" s="253"/>
      <c r="J916" s="253"/>
      <c r="K916" s="253"/>
      <c r="L916" s="253"/>
      <c r="M916" s="253"/>
      <c r="N916" s="253"/>
      <c r="O916" s="253"/>
      <c r="P916" s="253" t="s">
        <v>720</v>
      </c>
      <c r="Q916" s="253"/>
      <c r="R916" s="253"/>
      <c r="S916" s="253"/>
      <c r="T916" s="253"/>
      <c r="U916" s="253"/>
      <c r="V916" s="253"/>
      <c r="W916" s="253"/>
      <c r="AI916" s="253"/>
      <c r="AJ916" s="253"/>
      <c r="AK916" s="253"/>
      <c r="AL916" s="253"/>
      <c r="AM916" s="253"/>
      <c r="AN916" s="253"/>
      <c r="AO916" s="253"/>
      <c r="AP916" s="253"/>
    </row>
    <row r="917" spans="2:46" ht="15" customHeight="1" x14ac:dyDescent="0.25">
      <c r="H917" s="253" t="s">
        <v>1150</v>
      </c>
      <c r="I917" s="253"/>
      <c r="J917" s="253"/>
      <c r="K917" s="253"/>
      <c r="L917" s="253"/>
      <c r="M917" s="253"/>
      <c r="N917" s="253"/>
      <c r="O917" s="253"/>
      <c r="P917" s="253" t="s">
        <v>2091</v>
      </c>
      <c r="Q917" s="253"/>
      <c r="R917" s="253"/>
      <c r="S917" s="253"/>
      <c r="T917" s="253"/>
      <c r="U917" s="253"/>
      <c r="V917" s="253"/>
      <c r="W917" s="253"/>
      <c r="AI917" s="253"/>
      <c r="AJ917" s="253"/>
      <c r="AK917" s="253"/>
      <c r="AL917" s="253"/>
      <c r="AM917" s="253"/>
      <c r="AN917" s="253"/>
      <c r="AO917" s="253"/>
      <c r="AP917" s="253"/>
    </row>
    <row r="918" spans="2:46" ht="15" customHeight="1" x14ac:dyDescent="0.25">
      <c r="H918" s="253" t="s">
        <v>1151</v>
      </c>
      <c r="I918" s="253"/>
      <c r="J918" s="253"/>
      <c r="K918" s="253"/>
      <c r="L918" s="253"/>
      <c r="M918" s="253"/>
      <c r="N918" s="253"/>
      <c r="O918" s="253"/>
      <c r="P918" s="253" t="s">
        <v>2090</v>
      </c>
      <c r="Q918" s="253"/>
      <c r="R918" s="253"/>
      <c r="S918" s="253"/>
      <c r="T918" s="253"/>
      <c r="U918" s="253"/>
      <c r="V918" s="253"/>
      <c r="W918" s="253"/>
      <c r="AI918" s="253"/>
      <c r="AJ918" s="253"/>
      <c r="AK918" s="253"/>
      <c r="AL918" s="253"/>
      <c r="AM918" s="253"/>
      <c r="AN918" s="253"/>
      <c r="AO918" s="253"/>
      <c r="AP918" s="253"/>
    </row>
    <row r="919" spans="2:46" ht="15" customHeight="1" x14ac:dyDescent="0.25">
      <c r="H919" s="253" t="s">
        <v>1152</v>
      </c>
      <c r="I919" s="253"/>
      <c r="J919" s="253"/>
      <c r="K919" s="253"/>
      <c r="L919" s="253"/>
      <c r="M919" s="253"/>
      <c r="N919" s="253"/>
      <c r="O919" s="253"/>
      <c r="P919" s="253" t="s">
        <v>2090</v>
      </c>
      <c r="Q919" s="253"/>
      <c r="R919" s="253"/>
      <c r="S919" s="253"/>
      <c r="T919" s="253"/>
      <c r="U919" s="253"/>
      <c r="V919" s="253"/>
      <c r="W919" s="253"/>
      <c r="AI919" s="253"/>
      <c r="AJ919" s="253"/>
      <c r="AK919" s="253"/>
      <c r="AL919" s="253"/>
      <c r="AM919" s="253"/>
      <c r="AN919" s="253"/>
      <c r="AO919" s="253"/>
      <c r="AP919" s="253"/>
    </row>
    <row r="920" spans="2:46" ht="15" customHeight="1" x14ac:dyDescent="0.25">
      <c r="H920" s="253" t="s">
        <v>1153</v>
      </c>
      <c r="I920" s="253"/>
      <c r="J920" s="253"/>
      <c r="K920" s="253"/>
      <c r="L920" s="253"/>
      <c r="M920" s="253"/>
      <c r="N920" s="253"/>
      <c r="O920" s="253"/>
      <c r="P920" s="253" t="s">
        <v>2089</v>
      </c>
      <c r="Q920" s="253"/>
      <c r="R920" s="253"/>
      <c r="S920" s="253"/>
      <c r="T920" s="253"/>
      <c r="U920" s="253"/>
      <c r="V920" s="253"/>
      <c r="W920" s="253"/>
      <c r="AI920" s="253"/>
      <c r="AJ920" s="253"/>
      <c r="AK920" s="253"/>
      <c r="AL920" s="253"/>
      <c r="AM920" s="253"/>
      <c r="AN920" s="253"/>
      <c r="AO920" s="253"/>
      <c r="AP920" s="253"/>
    </row>
    <row r="921" spans="2:46" ht="15" customHeight="1" x14ac:dyDescent="0.25">
      <c r="H921" s="253" t="s">
        <v>1154</v>
      </c>
      <c r="I921" s="253"/>
      <c r="J921" s="253"/>
      <c r="K921" s="253"/>
      <c r="L921" s="253"/>
      <c r="M921" s="253"/>
      <c r="N921" s="253"/>
      <c r="O921" s="253"/>
      <c r="P921" s="253" t="s">
        <v>2089</v>
      </c>
      <c r="Q921" s="253"/>
      <c r="R921" s="253"/>
      <c r="S921" s="253"/>
      <c r="T921" s="253"/>
      <c r="U921" s="253"/>
      <c r="V921" s="253"/>
      <c r="W921" s="253"/>
      <c r="AI921" s="253"/>
      <c r="AJ921" s="253"/>
      <c r="AK921" s="253"/>
      <c r="AL921" s="253"/>
      <c r="AM921" s="253"/>
      <c r="AN921" s="253"/>
      <c r="AO921" s="253"/>
      <c r="AP921" s="253"/>
    </row>
    <row r="922" spans="2:46" ht="15" customHeight="1" x14ac:dyDescent="0.25">
      <c r="H922" s="253" t="s">
        <v>1155</v>
      </c>
      <c r="I922" s="253"/>
      <c r="J922" s="253"/>
      <c r="K922" s="253"/>
      <c r="L922" s="253"/>
      <c r="M922" s="253"/>
      <c r="N922" s="253"/>
      <c r="O922" s="253"/>
      <c r="P922" s="253" t="s">
        <v>2091</v>
      </c>
      <c r="Q922" s="253"/>
      <c r="R922" s="253"/>
      <c r="S922" s="253"/>
      <c r="T922" s="253"/>
      <c r="U922" s="253"/>
      <c r="V922" s="253"/>
      <c r="W922" s="253"/>
      <c r="AI922" s="253"/>
      <c r="AJ922" s="253"/>
      <c r="AK922" s="253"/>
      <c r="AL922" s="253"/>
      <c r="AM922" s="253"/>
      <c r="AN922" s="253"/>
      <c r="AO922" s="253"/>
      <c r="AP922" s="253"/>
    </row>
    <row r="923" spans="2:46" s="252" customFormat="1" ht="15" customHeight="1" x14ac:dyDescent="0.25">
      <c r="AQ923" s="253"/>
      <c r="AR923" s="253"/>
      <c r="AS923" s="253"/>
      <c r="AT923" s="253"/>
    </row>
    <row r="924" spans="2:46" s="252" customFormat="1" ht="15" customHeight="1" x14ac:dyDescent="0.25">
      <c r="AQ924" s="253"/>
      <c r="AR924" s="253"/>
      <c r="AS924" s="253"/>
      <c r="AT924" s="253"/>
    </row>
    <row r="925" spans="2:46" s="252" customFormat="1" ht="15" customHeight="1" x14ac:dyDescent="0.25">
      <c r="AQ925" s="253"/>
      <c r="AR925" s="253"/>
      <c r="AS925" s="253"/>
      <c r="AT925" s="253"/>
    </row>
    <row r="926" spans="2:46" s="252" customFormat="1" ht="15" customHeight="1" x14ac:dyDescent="0.25">
      <c r="AQ926" s="253"/>
      <c r="AR926" s="253"/>
      <c r="AS926" s="253"/>
      <c r="AT926" s="253"/>
    </row>
    <row r="927" spans="2:46" s="252" customFormat="1" ht="15" customHeight="1" x14ac:dyDescent="0.25">
      <c r="AQ927" s="253"/>
      <c r="AR927" s="253"/>
      <c r="AS927" s="253"/>
      <c r="AT927" s="253"/>
    </row>
    <row r="928" spans="2:46" s="252" customFormat="1" ht="15" customHeight="1" x14ac:dyDescent="0.25">
      <c r="AQ928" s="253"/>
      <c r="AR928" s="253"/>
      <c r="AS928" s="253"/>
      <c r="AT928" s="253"/>
    </row>
    <row r="929" spans="43:46" s="252" customFormat="1" ht="15" customHeight="1" x14ac:dyDescent="0.25">
      <c r="AQ929" s="253"/>
      <c r="AR929" s="253"/>
      <c r="AS929" s="253"/>
      <c r="AT929" s="253"/>
    </row>
    <row r="930" spans="43:46" s="252" customFormat="1" ht="15" customHeight="1" x14ac:dyDescent="0.25">
      <c r="AQ930" s="253"/>
      <c r="AR930" s="253"/>
      <c r="AS930" s="253"/>
      <c r="AT930" s="253"/>
    </row>
    <row r="931" spans="43:46" s="252" customFormat="1" ht="15" customHeight="1" x14ac:dyDescent="0.25">
      <c r="AQ931" s="253"/>
      <c r="AR931" s="253"/>
      <c r="AS931" s="253"/>
      <c r="AT931" s="253"/>
    </row>
    <row r="932" spans="43:46" s="252" customFormat="1" ht="15" customHeight="1" x14ac:dyDescent="0.25">
      <c r="AQ932" s="253"/>
      <c r="AR932" s="253"/>
      <c r="AS932" s="253"/>
      <c r="AT932" s="253"/>
    </row>
    <row r="933" spans="43:46" s="252" customFormat="1" ht="15" customHeight="1" x14ac:dyDescent="0.25">
      <c r="AQ933" s="253"/>
      <c r="AR933" s="253"/>
      <c r="AS933" s="253"/>
      <c r="AT933" s="253"/>
    </row>
    <row r="934" spans="43:46" s="252" customFormat="1" ht="15" customHeight="1" x14ac:dyDescent="0.25">
      <c r="AQ934" s="253"/>
      <c r="AR934" s="253"/>
      <c r="AS934" s="253"/>
      <c r="AT934" s="253"/>
    </row>
    <row r="935" spans="43:46" s="252" customFormat="1" ht="15" customHeight="1" x14ac:dyDescent="0.25">
      <c r="AQ935" s="253"/>
      <c r="AR935" s="253"/>
      <c r="AS935" s="253"/>
      <c r="AT935" s="253"/>
    </row>
    <row r="936" spans="43:46" s="252" customFormat="1" ht="15" customHeight="1" x14ac:dyDescent="0.25">
      <c r="AQ936" s="253"/>
      <c r="AR936" s="253"/>
      <c r="AS936" s="253"/>
      <c r="AT936" s="253"/>
    </row>
    <row r="937" spans="43:46" s="252" customFormat="1" ht="15" customHeight="1" x14ac:dyDescent="0.25">
      <c r="AQ937" s="253"/>
      <c r="AR937" s="253"/>
      <c r="AS937" s="253"/>
      <c r="AT937" s="253"/>
    </row>
    <row r="938" spans="43:46" s="252" customFormat="1" ht="15" customHeight="1" x14ac:dyDescent="0.25">
      <c r="AQ938" s="253"/>
      <c r="AR938" s="253"/>
      <c r="AS938" s="253"/>
      <c r="AT938" s="253"/>
    </row>
    <row r="939" spans="43:46" s="252" customFormat="1" ht="15" customHeight="1" x14ac:dyDescent="0.25">
      <c r="AQ939" s="253"/>
      <c r="AR939" s="253"/>
      <c r="AS939" s="253"/>
      <c r="AT939" s="253"/>
    </row>
    <row r="940" spans="43:46" s="252" customFormat="1" ht="15" customHeight="1" x14ac:dyDescent="0.25">
      <c r="AQ940" s="253"/>
      <c r="AR940" s="253"/>
      <c r="AS940" s="253"/>
      <c r="AT940" s="253"/>
    </row>
    <row r="941" spans="43:46" s="252" customFormat="1" ht="15" customHeight="1" x14ac:dyDescent="0.25">
      <c r="AQ941" s="253"/>
      <c r="AR941" s="253"/>
      <c r="AS941" s="253"/>
      <c r="AT941" s="253"/>
    </row>
    <row r="942" spans="43:46" s="252" customFormat="1" ht="15" customHeight="1" x14ac:dyDescent="0.25">
      <c r="AQ942" s="253"/>
      <c r="AR942" s="253"/>
      <c r="AS942" s="253"/>
      <c r="AT942" s="253"/>
    </row>
    <row r="943" spans="43:46" s="252" customFormat="1" ht="15" customHeight="1" x14ac:dyDescent="0.25">
      <c r="AQ943" s="253"/>
      <c r="AR943" s="253"/>
      <c r="AS943" s="253"/>
      <c r="AT943" s="253"/>
    </row>
    <row r="944" spans="43:46" s="252" customFormat="1" ht="15" customHeight="1" x14ac:dyDescent="0.25">
      <c r="AQ944" s="253"/>
      <c r="AR944" s="253"/>
      <c r="AS944" s="253"/>
      <c r="AT944" s="253"/>
    </row>
    <row r="945" spans="43:46" s="252" customFormat="1" ht="15" customHeight="1" x14ac:dyDescent="0.25">
      <c r="AQ945" s="253"/>
      <c r="AR945" s="253"/>
      <c r="AS945" s="253"/>
      <c r="AT945" s="253"/>
    </row>
    <row r="946" spans="43:46" s="252" customFormat="1" ht="15" customHeight="1" x14ac:dyDescent="0.25">
      <c r="AQ946" s="253"/>
      <c r="AR946" s="253"/>
      <c r="AS946" s="253"/>
      <c r="AT946" s="253"/>
    </row>
    <row r="947" spans="43:46" s="252" customFormat="1" ht="15" customHeight="1" x14ac:dyDescent="0.25">
      <c r="AQ947" s="253"/>
      <c r="AR947" s="253"/>
      <c r="AS947" s="253"/>
      <c r="AT947" s="253"/>
    </row>
    <row r="948" spans="43:46" s="252" customFormat="1" ht="15" customHeight="1" x14ac:dyDescent="0.25">
      <c r="AQ948" s="253"/>
      <c r="AR948" s="253"/>
      <c r="AS948" s="253"/>
      <c r="AT948" s="253"/>
    </row>
    <row r="949" spans="43:46" s="252" customFormat="1" ht="15" customHeight="1" x14ac:dyDescent="0.25">
      <c r="AQ949" s="253"/>
      <c r="AR949" s="253"/>
      <c r="AS949" s="253"/>
      <c r="AT949" s="253"/>
    </row>
    <row r="950" spans="43:46" s="252" customFormat="1" ht="15" customHeight="1" x14ac:dyDescent="0.25">
      <c r="AQ950" s="253"/>
      <c r="AR950" s="253"/>
      <c r="AS950" s="253"/>
      <c r="AT950" s="253"/>
    </row>
    <row r="951" spans="43:46" s="252" customFormat="1" ht="15" customHeight="1" x14ac:dyDescent="0.25">
      <c r="AQ951" s="253"/>
      <c r="AR951" s="253"/>
      <c r="AS951" s="253"/>
      <c r="AT951" s="253"/>
    </row>
    <row r="952" spans="43:46" s="252" customFormat="1" ht="15" customHeight="1" x14ac:dyDescent="0.25">
      <c r="AQ952" s="253"/>
      <c r="AR952" s="253"/>
      <c r="AS952" s="253"/>
      <c r="AT952" s="253"/>
    </row>
    <row r="953" spans="43:46" s="252" customFormat="1" ht="15" customHeight="1" x14ac:dyDescent="0.25">
      <c r="AQ953" s="253"/>
      <c r="AR953" s="253"/>
      <c r="AS953" s="253"/>
      <c r="AT953" s="253"/>
    </row>
    <row r="954" spans="43:46" s="252" customFormat="1" ht="15" customHeight="1" x14ac:dyDescent="0.25">
      <c r="AQ954" s="253"/>
      <c r="AR954" s="253"/>
      <c r="AS954" s="253"/>
      <c r="AT954" s="253"/>
    </row>
    <row r="955" spans="43:46" s="252" customFormat="1" ht="15" customHeight="1" x14ac:dyDescent="0.25">
      <c r="AQ955" s="253"/>
      <c r="AR955" s="253"/>
      <c r="AS955" s="253"/>
      <c r="AT955" s="253"/>
    </row>
    <row r="956" spans="43:46" s="252" customFormat="1" ht="15" customHeight="1" x14ac:dyDescent="0.25">
      <c r="AQ956" s="253"/>
      <c r="AR956" s="253"/>
      <c r="AS956" s="253"/>
      <c r="AT956" s="253"/>
    </row>
    <row r="957" spans="43:46" s="252" customFormat="1" ht="15" customHeight="1" x14ac:dyDescent="0.25">
      <c r="AQ957" s="253"/>
      <c r="AR957" s="253"/>
      <c r="AS957" s="253"/>
      <c r="AT957" s="253"/>
    </row>
    <row r="958" spans="43:46" s="252" customFormat="1" ht="15" customHeight="1" x14ac:dyDescent="0.25">
      <c r="AQ958" s="253"/>
      <c r="AR958" s="253"/>
      <c r="AS958" s="253"/>
      <c r="AT958" s="253"/>
    </row>
    <row r="959" spans="43:46" s="252" customFormat="1" ht="15" customHeight="1" x14ac:dyDescent="0.25">
      <c r="AQ959" s="253"/>
      <c r="AR959" s="253"/>
      <c r="AS959" s="253"/>
      <c r="AT959" s="253"/>
    </row>
    <row r="960" spans="43:46" s="252" customFormat="1" ht="15" customHeight="1" x14ac:dyDescent="0.25">
      <c r="AQ960" s="253"/>
      <c r="AR960" s="253"/>
      <c r="AS960" s="253"/>
      <c r="AT960" s="253"/>
    </row>
    <row r="961" spans="43:46" s="252" customFormat="1" ht="15" customHeight="1" x14ac:dyDescent="0.25">
      <c r="AQ961" s="253"/>
      <c r="AR961" s="253"/>
      <c r="AS961" s="253"/>
      <c r="AT961" s="253"/>
    </row>
    <row r="962" spans="43:46" s="252" customFormat="1" ht="15" customHeight="1" x14ac:dyDescent="0.25">
      <c r="AQ962" s="253"/>
      <c r="AR962" s="253"/>
      <c r="AS962" s="253"/>
      <c r="AT962" s="253"/>
    </row>
    <row r="963" spans="43:46" s="252" customFormat="1" ht="15" customHeight="1" x14ac:dyDescent="0.25">
      <c r="AQ963" s="253"/>
      <c r="AR963" s="253"/>
      <c r="AS963" s="253"/>
      <c r="AT963" s="253"/>
    </row>
    <row r="964" spans="43:46" s="252" customFormat="1" ht="15" customHeight="1" x14ac:dyDescent="0.25">
      <c r="AQ964" s="253"/>
      <c r="AR964" s="253"/>
      <c r="AS964" s="253"/>
      <c r="AT964" s="253"/>
    </row>
    <row r="965" spans="43:46" s="252" customFormat="1" ht="15" customHeight="1" x14ac:dyDescent="0.25">
      <c r="AQ965" s="253"/>
      <c r="AR965" s="253"/>
      <c r="AS965" s="253"/>
      <c r="AT965" s="253"/>
    </row>
    <row r="966" spans="43:46" s="252" customFormat="1" ht="15" customHeight="1" x14ac:dyDescent="0.25">
      <c r="AQ966" s="253"/>
      <c r="AR966" s="253"/>
      <c r="AS966" s="253"/>
      <c r="AT966" s="253"/>
    </row>
    <row r="967" spans="43:46" s="252" customFormat="1" ht="15" customHeight="1" x14ac:dyDescent="0.25">
      <c r="AQ967" s="253"/>
      <c r="AR967" s="253"/>
      <c r="AS967" s="253"/>
      <c r="AT967" s="253"/>
    </row>
    <row r="968" spans="43:46" s="252" customFormat="1" ht="15" customHeight="1" x14ac:dyDescent="0.25">
      <c r="AQ968" s="253"/>
      <c r="AR968" s="253"/>
      <c r="AS968" s="253"/>
      <c r="AT968" s="253"/>
    </row>
    <row r="969" spans="43:46" s="252" customFormat="1" ht="15" customHeight="1" x14ac:dyDescent="0.25">
      <c r="AQ969" s="253"/>
      <c r="AR969" s="253"/>
      <c r="AS969" s="253"/>
      <c r="AT969" s="253"/>
    </row>
    <row r="970" spans="43:46" s="252" customFormat="1" ht="15" customHeight="1" x14ac:dyDescent="0.25">
      <c r="AQ970" s="253"/>
      <c r="AR970" s="253"/>
      <c r="AS970" s="253"/>
      <c r="AT970" s="253"/>
    </row>
    <row r="971" spans="43:46" s="252" customFormat="1" ht="15" customHeight="1" x14ac:dyDescent="0.25">
      <c r="AQ971" s="253"/>
      <c r="AR971" s="253"/>
      <c r="AS971" s="253"/>
      <c r="AT971" s="253"/>
    </row>
    <row r="972" spans="43:46" s="252" customFormat="1" ht="15" customHeight="1" x14ac:dyDescent="0.25">
      <c r="AQ972" s="253"/>
      <c r="AR972" s="253"/>
      <c r="AS972" s="253"/>
      <c r="AT972" s="253"/>
    </row>
    <row r="973" spans="43:46" s="252" customFormat="1" ht="15" customHeight="1" x14ac:dyDescent="0.25">
      <c r="AQ973" s="253"/>
      <c r="AR973" s="253"/>
      <c r="AS973" s="253"/>
      <c r="AT973" s="253"/>
    </row>
    <row r="974" spans="43:46" s="252" customFormat="1" ht="15" customHeight="1" x14ac:dyDescent="0.25">
      <c r="AQ974" s="253"/>
      <c r="AR974" s="253"/>
      <c r="AS974" s="253"/>
      <c r="AT974" s="253"/>
    </row>
    <row r="975" spans="43:46" s="252" customFormat="1" ht="15" customHeight="1" x14ac:dyDescent="0.25">
      <c r="AQ975" s="253"/>
      <c r="AR975" s="253"/>
      <c r="AS975" s="253"/>
      <c r="AT975" s="253"/>
    </row>
    <row r="976" spans="43:46" s="252" customFormat="1" ht="15" customHeight="1" x14ac:dyDescent="0.25">
      <c r="AQ976" s="253"/>
      <c r="AR976" s="253"/>
      <c r="AS976" s="253"/>
      <c r="AT976" s="253"/>
    </row>
    <row r="977" spans="43:46" s="252" customFormat="1" ht="15" customHeight="1" x14ac:dyDescent="0.25">
      <c r="AQ977" s="253"/>
      <c r="AR977" s="253"/>
      <c r="AS977" s="253"/>
      <c r="AT977" s="253"/>
    </row>
    <row r="978" spans="43:46" s="252" customFormat="1" ht="15" customHeight="1" x14ac:dyDescent="0.25">
      <c r="AQ978" s="253"/>
      <c r="AR978" s="253"/>
      <c r="AS978" s="253"/>
      <c r="AT978" s="253"/>
    </row>
    <row r="979" spans="43:46" s="252" customFormat="1" ht="15" customHeight="1" x14ac:dyDescent="0.25">
      <c r="AQ979" s="253"/>
      <c r="AR979" s="253"/>
      <c r="AS979" s="253"/>
      <c r="AT979" s="253"/>
    </row>
    <row r="980" spans="43:46" s="252" customFormat="1" ht="15" customHeight="1" x14ac:dyDescent="0.25">
      <c r="AQ980" s="253"/>
      <c r="AR980" s="253"/>
      <c r="AS980" s="253"/>
      <c r="AT980" s="253"/>
    </row>
    <row r="981" spans="43:46" s="252" customFormat="1" ht="15" customHeight="1" x14ac:dyDescent="0.25">
      <c r="AQ981" s="253"/>
      <c r="AR981" s="253"/>
      <c r="AS981" s="253"/>
      <c r="AT981" s="253"/>
    </row>
    <row r="982" spans="43:46" s="252" customFormat="1" ht="15" customHeight="1" x14ac:dyDescent="0.25">
      <c r="AQ982" s="253"/>
      <c r="AR982" s="253"/>
      <c r="AS982" s="253"/>
      <c r="AT982" s="253"/>
    </row>
    <row r="983" spans="43:46" s="252" customFormat="1" ht="15" customHeight="1" x14ac:dyDescent="0.25">
      <c r="AQ983" s="253"/>
      <c r="AR983" s="253"/>
      <c r="AS983" s="253"/>
      <c r="AT983" s="253"/>
    </row>
    <row r="984" spans="43:46" s="252" customFormat="1" ht="15" customHeight="1" x14ac:dyDescent="0.25">
      <c r="AQ984" s="253"/>
      <c r="AR984" s="253"/>
      <c r="AS984" s="253"/>
      <c r="AT984" s="253"/>
    </row>
    <row r="985" spans="43:46" s="252" customFormat="1" ht="15" customHeight="1" x14ac:dyDescent="0.25">
      <c r="AQ985" s="253"/>
      <c r="AR985" s="253"/>
      <c r="AS985" s="253"/>
      <c r="AT985" s="253"/>
    </row>
    <row r="986" spans="43:46" s="252" customFormat="1" ht="15" customHeight="1" x14ac:dyDescent="0.25">
      <c r="AQ986" s="253"/>
      <c r="AR986" s="253"/>
      <c r="AS986" s="253"/>
      <c r="AT986" s="253"/>
    </row>
    <row r="987" spans="43:46" s="252" customFormat="1" ht="15" customHeight="1" x14ac:dyDescent="0.25">
      <c r="AQ987" s="253"/>
      <c r="AR987" s="253"/>
      <c r="AS987" s="253"/>
      <c r="AT987" s="253"/>
    </row>
    <row r="988" spans="43:46" s="252" customFormat="1" ht="15" customHeight="1" x14ac:dyDescent="0.25">
      <c r="AQ988" s="253"/>
      <c r="AR988" s="253"/>
      <c r="AS988" s="253"/>
      <c r="AT988" s="253"/>
    </row>
    <row r="989" spans="43:46" s="252" customFormat="1" ht="15" customHeight="1" x14ac:dyDescent="0.25">
      <c r="AQ989" s="253"/>
      <c r="AR989" s="253"/>
      <c r="AS989" s="253"/>
      <c r="AT989" s="253"/>
    </row>
    <row r="990" spans="43:46" s="252" customFormat="1" ht="15" customHeight="1" x14ac:dyDescent="0.25">
      <c r="AQ990" s="253"/>
      <c r="AR990" s="253"/>
      <c r="AS990" s="253"/>
      <c r="AT990" s="253"/>
    </row>
    <row r="991" spans="43:46" s="252" customFormat="1" ht="15" customHeight="1" x14ac:dyDescent="0.25">
      <c r="AQ991" s="253"/>
      <c r="AR991" s="253"/>
      <c r="AS991" s="253"/>
      <c r="AT991" s="253"/>
    </row>
    <row r="992" spans="43:46" s="252" customFormat="1" ht="15" customHeight="1" x14ac:dyDescent="0.25">
      <c r="AQ992" s="253"/>
      <c r="AR992" s="253"/>
      <c r="AS992" s="253"/>
      <c r="AT992" s="253"/>
    </row>
    <row r="993" spans="43:46" s="252" customFormat="1" ht="15" customHeight="1" x14ac:dyDescent="0.25">
      <c r="AQ993" s="253"/>
      <c r="AR993" s="253"/>
      <c r="AS993" s="253"/>
      <c r="AT993" s="253"/>
    </row>
    <row r="994" spans="43:46" s="252" customFormat="1" ht="15" customHeight="1" x14ac:dyDescent="0.25">
      <c r="AQ994" s="253"/>
      <c r="AR994" s="253"/>
      <c r="AS994" s="253"/>
      <c r="AT994" s="253"/>
    </row>
    <row r="995" spans="43:46" s="252" customFormat="1" ht="15" customHeight="1" x14ac:dyDescent="0.25">
      <c r="AQ995" s="253"/>
      <c r="AR995" s="253"/>
      <c r="AS995" s="253"/>
      <c r="AT995" s="253"/>
    </row>
    <row r="996" spans="43:46" s="252" customFormat="1" ht="15" customHeight="1" x14ac:dyDescent="0.25">
      <c r="AQ996" s="253"/>
      <c r="AR996" s="253"/>
      <c r="AS996" s="253"/>
      <c r="AT996" s="253"/>
    </row>
    <row r="997" spans="43:46" s="252" customFormat="1" ht="15" customHeight="1" x14ac:dyDescent="0.25">
      <c r="AQ997" s="253"/>
      <c r="AR997" s="253"/>
      <c r="AS997" s="253"/>
      <c r="AT997" s="253"/>
    </row>
    <row r="998" spans="43:46" s="252" customFormat="1" ht="15" customHeight="1" x14ac:dyDescent="0.25">
      <c r="AQ998" s="253"/>
      <c r="AR998" s="253"/>
      <c r="AS998" s="253"/>
      <c r="AT998" s="253"/>
    </row>
    <row r="999" spans="43:46" s="252" customFormat="1" ht="15" customHeight="1" x14ac:dyDescent="0.25">
      <c r="AQ999" s="253"/>
      <c r="AR999" s="253"/>
      <c r="AS999" s="253"/>
      <c r="AT999" s="253"/>
    </row>
    <row r="1000" spans="43:46" s="252" customFormat="1" ht="15" customHeight="1" x14ac:dyDescent="0.25">
      <c r="AQ1000" s="253"/>
      <c r="AR1000" s="253"/>
      <c r="AS1000" s="253"/>
      <c r="AT1000" s="253"/>
    </row>
    <row r="1001" spans="43:46" s="252" customFormat="1" ht="15" customHeight="1" x14ac:dyDescent="0.25">
      <c r="AQ1001" s="253"/>
      <c r="AR1001" s="253"/>
      <c r="AS1001" s="253"/>
      <c r="AT1001" s="253"/>
    </row>
    <row r="1002" spans="43:46" s="252" customFormat="1" ht="15" customHeight="1" x14ac:dyDescent="0.25">
      <c r="AQ1002" s="253"/>
      <c r="AR1002" s="253"/>
      <c r="AS1002" s="253"/>
      <c r="AT1002" s="253"/>
    </row>
    <row r="1003" spans="43:46" s="252" customFormat="1" ht="15" customHeight="1" x14ac:dyDescent="0.25">
      <c r="AQ1003" s="253"/>
      <c r="AR1003" s="253"/>
      <c r="AS1003" s="253"/>
      <c r="AT1003" s="253"/>
    </row>
    <row r="1004" spans="43:46" s="252" customFormat="1" ht="15" customHeight="1" x14ac:dyDescent="0.25">
      <c r="AQ1004" s="253"/>
      <c r="AR1004" s="253"/>
      <c r="AS1004" s="253"/>
      <c r="AT1004" s="253"/>
    </row>
    <row r="1005" spans="43:46" s="252" customFormat="1" ht="15" customHeight="1" x14ac:dyDescent="0.25">
      <c r="AQ1005" s="253"/>
      <c r="AR1005" s="253"/>
      <c r="AS1005" s="253"/>
      <c r="AT1005" s="253"/>
    </row>
    <row r="1006" spans="43:46" s="252" customFormat="1" ht="15" customHeight="1" x14ac:dyDescent="0.25">
      <c r="AQ1006" s="253"/>
      <c r="AR1006" s="253"/>
      <c r="AS1006" s="253"/>
      <c r="AT1006" s="253"/>
    </row>
    <row r="1007" spans="43:46" s="252" customFormat="1" ht="15" customHeight="1" x14ac:dyDescent="0.25">
      <c r="AQ1007" s="253"/>
      <c r="AR1007" s="253"/>
      <c r="AS1007" s="253"/>
      <c r="AT1007" s="253"/>
    </row>
    <row r="1008" spans="43:46" s="252" customFormat="1" ht="15" customHeight="1" x14ac:dyDescent="0.25">
      <c r="AQ1008" s="253"/>
      <c r="AR1008" s="253"/>
      <c r="AS1008" s="253"/>
      <c r="AT1008" s="253"/>
    </row>
    <row r="1009" spans="43:46" s="252" customFormat="1" ht="15" customHeight="1" x14ac:dyDescent="0.25">
      <c r="AQ1009" s="253"/>
      <c r="AR1009" s="253"/>
      <c r="AS1009" s="253"/>
      <c r="AT1009" s="253"/>
    </row>
    <row r="1010" spans="43:46" s="252" customFormat="1" ht="15" customHeight="1" x14ac:dyDescent="0.25">
      <c r="AQ1010" s="253"/>
      <c r="AR1010" s="253"/>
      <c r="AS1010" s="253"/>
      <c r="AT1010" s="253"/>
    </row>
    <row r="1011" spans="43:46" s="252" customFormat="1" ht="15" customHeight="1" x14ac:dyDescent="0.25">
      <c r="AQ1011" s="253"/>
      <c r="AR1011" s="253"/>
      <c r="AS1011" s="253"/>
      <c r="AT1011" s="253"/>
    </row>
    <row r="1012" spans="43:46" s="252" customFormat="1" ht="15" customHeight="1" x14ac:dyDescent="0.25">
      <c r="AQ1012" s="253"/>
      <c r="AR1012" s="253"/>
      <c r="AS1012" s="253"/>
      <c r="AT1012" s="253"/>
    </row>
    <row r="1013" spans="43:46" s="252" customFormat="1" ht="15" customHeight="1" x14ac:dyDescent="0.25">
      <c r="AQ1013" s="253"/>
      <c r="AR1013" s="253"/>
      <c r="AS1013" s="253"/>
      <c r="AT1013" s="253"/>
    </row>
    <row r="1014" spans="43:46" s="252" customFormat="1" ht="15" customHeight="1" x14ac:dyDescent="0.25">
      <c r="AQ1014" s="253"/>
      <c r="AR1014" s="253"/>
      <c r="AS1014" s="253"/>
      <c r="AT1014" s="253"/>
    </row>
    <row r="1015" spans="43:46" s="252" customFormat="1" ht="15" customHeight="1" x14ac:dyDescent="0.25">
      <c r="AQ1015" s="253"/>
      <c r="AR1015" s="253"/>
      <c r="AS1015" s="253"/>
      <c r="AT1015" s="253"/>
    </row>
    <row r="1016" spans="43:46" s="252" customFormat="1" ht="15" customHeight="1" x14ac:dyDescent="0.25">
      <c r="AQ1016" s="253"/>
      <c r="AR1016" s="253"/>
      <c r="AS1016" s="253"/>
      <c r="AT1016" s="253"/>
    </row>
    <row r="1017" spans="43:46" s="252" customFormat="1" ht="15" customHeight="1" x14ac:dyDescent="0.25">
      <c r="AQ1017" s="253"/>
      <c r="AR1017" s="253"/>
      <c r="AS1017" s="253"/>
      <c r="AT1017" s="253"/>
    </row>
    <row r="1018" spans="43:46" s="252" customFormat="1" ht="15" customHeight="1" x14ac:dyDescent="0.25">
      <c r="AQ1018" s="253"/>
      <c r="AR1018" s="253"/>
      <c r="AS1018" s="253"/>
      <c r="AT1018" s="253"/>
    </row>
    <row r="1019" spans="43:46" s="252" customFormat="1" ht="15" customHeight="1" x14ac:dyDescent="0.25">
      <c r="AQ1019" s="253"/>
      <c r="AR1019" s="253"/>
      <c r="AS1019" s="253"/>
      <c r="AT1019" s="253"/>
    </row>
    <row r="1020" spans="43:46" s="252" customFormat="1" ht="15" customHeight="1" x14ac:dyDescent="0.25">
      <c r="AQ1020" s="253"/>
      <c r="AR1020" s="253"/>
      <c r="AS1020" s="253"/>
      <c r="AT1020" s="253"/>
    </row>
    <row r="1021" spans="43:46" s="252" customFormat="1" ht="15" customHeight="1" x14ac:dyDescent="0.25">
      <c r="AQ1021" s="253"/>
      <c r="AR1021" s="253"/>
      <c r="AS1021" s="253"/>
      <c r="AT1021" s="253"/>
    </row>
    <row r="1022" spans="43:46" s="252" customFormat="1" ht="15" customHeight="1" x14ac:dyDescent="0.25">
      <c r="AQ1022" s="253"/>
      <c r="AR1022" s="253"/>
      <c r="AS1022" s="253"/>
      <c r="AT1022" s="253"/>
    </row>
    <row r="1023" spans="43:46" s="252" customFormat="1" ht="15" customHeight="1" x14ac:dyDescent="0.25">
      <c r="AQ1023" s="253"/>
      <c r="AR1023" s="253"/>
      <c r="AS1023" s="253"/>
      <c r="AT1023" s="253"/>
    </row>
    <row r="1024" spans="43:46" s="252" customFormat="1" ht="15" customHeight="1" x14ac:dyDescent="0.25">
      <c r="AQ1024" s="253"/>
      <c r="AR1024" s="253"/>
      <c r="AS1024" s="253"/>
      <c r="AT1024" s="253"/>
    </row>
    <row r="1025" spans="43:46" s="252" customFormat="1" ht="15" customHeight="1" x14ac:dyDescent="0.25">
      <c r="AQ1025" s="253"/>
      <c r="AR1025" s="253"/>
      <c r="AS1025" s="253"/>
      <c r="AT1025" s="253"/>
    </row>
    <row r="1026" spans="43:46" s="252" customFormat="1" ht="15" customHeight="1" x14ac:dyDescent="0.25">
      <c r="AQ1026" s="253"/>
      <c r="AR1026" s="253"/>
      <c r="AS1026" s="253"/>
      <c r="AT1026" s="253"/>
    </row>
    <row r="1027" spans="43:46" s="252" customFormat="1" ht="15" customHeight="1" x14ac:dyDescent="0.25">
      <c r="AQ1027" s="253"/>
      <c r="AR1027" s="253"/>
      <c r="AS1027" s="253"/>
      <c r="AT1027" s="253"/>
    </row>
    <row r="1028" spans="43:46" s="252" customFormat="1" ht="15" customHeight="1" x14ac:dyDescent="0.25">
      <c r="AQ1028" s="253"/>
      <c r="AR1028" s="253"/>
      <c r="AS1028" s="253"/>
      <c r="AT1028" s="253"/>
    </row>
    <row r="1029" spans="43:46" s="252" customFormat="1" ht="15" customHeight="1" x14ac:dyDescent="0.25">
      <c r="AQ1029" s="253"/>
      <c r="AR1029" s="253"/>
      <c r="AS1029" s="253"/>
      <c r="AT1029" s="253"/>
    </row>
    <row r="1030" spans="43:46" s="252" customFormat="1" ht="15" customHeight="1" x14ac:dyDescent="0.25">
      <c r="AQ1030" s="253"/>
      <c r="AR1030" s="253"/>
      <c r="AS1030" s="253"/>
      <c r="AT1030" s="253"/>
    </row>
    <row r="1031" spans="43:46" s="252" customFormat="1" ht="15" customHeight="1" x14ac:dyDescent="0.25">
      <c r="AQ1031" s="253"/>
      <c r="AR1031" s="253"/>
      <c r="AS1031" s="253"/>
      <c r="AT1031" s="253"/>
    </row>
    <row r="1032" spans="43:46" s="252" customFormat="1" ht="15" customHeight="1" x14ac:dyDescent="0.25">
      <c r="AQ1032" s="253"/>
      <c r="AR1032" s="253"/>
      <c r="AS1032" s="253"/>
      <c r="AT1032" s="253"/>
    </row>
    <row r="1033" spans="43:46" s="252" customFormat="1" ht="15" customHeight="1" x14ac:dyDescent="0.25">
      <c r="AQ1033" s="253"/>
      <c r="AR1033" s="253"/>
      <c r="AS1033" s="253"/>
      <c r="AT1033" s="253"/>
    </row>
    <row r="1034" spans="43:46" s="252" customFormat="1" ht="15" customHeight="1" x14ac:dyDescent="0.25">
      <c r="AQ1034" s="253"/>
      <c r="AR1034" s="253"/>
      <c r="AS1034" s="253"/>
      <c r="AT1034" s="253"/>
    </row>
    <row r="1035" spans="43:46" s="252" customFormat="1" ht="15" customHeight="1" x14ac:dyDescent="0.25">
      <c r="AQ1035" s="253"/>
      <c r="AR1035" s="253"/>
      <c r="AS1035" s="253"/>
      <c r="AT1035" s="253"/>
    </row>
    <row r="1036" spans="43:46" s="252" customFormat="1" ht="15" customHeight="1" x14ac:dyDescent="0.25">
      <c r="AQ1036" s="253"/>
      <c r="AR1036" s="253"/>
      <c r="AS1036" s="253"/>
      <c r="AT1036" s="253"/>
    </row>
    <row r="1037" spans="43:46" s="252" customFormat="1" ht="15" customHeight="1" x14ac:dyDescent="0.25">
      <c r="AQ1037" s="253"/>
      <c r="AR1037" s="253"/>
      <c r="AS1037" s="253"/>
      <c r="AT1037" s="253"/>
    </row>
    <row r="1038" spans="43:46" s="252" customFormat="1" ht="15" customHeight="1" x14ac:dyDescent="0.25">
      <c r="AQ1038" s="253"/>
      <c r="AR1038" s="253"/>
      <c r="AS1038" s="253"/>
      <c r="AT1038" s="253"/>
    </row>
    <row r="1039" spans="43:46" s="252" customFormat="1" ht="15" customHeight="1" x14ac:dyDescent="0.25">
      <c r="AQ1039" s="253"/>
      <c r="AR1039" s="253"/>
      <c r="AS1039" s="253"/>
      <c r="AT1039" s="253"/>
    </row>
    <row r="1040" spans="43:46" s="252" customFormat="1" ht="15" customHeight="1" x14ac:dyDescent="0.25">
      <c r="AQ1040" s="253"/>
      <c r="AR1040" s="253"/>
      <c r="AS1040" s="253"/>
      <c r="AT1040" s="253"/>
    </row>
    <row r="1041" spans="43:46" s="252" customFormat="1" ht="15" customHeight="1" x14ac:dyDescent="0.25">
      <c r="AQ1041" s="253"/>
      <c r="AR1041" s="253"/>
      <c r="AS1041" s="253"/>
      <c r="AT1041" s="253"/>
    </row>
    <row r="1042" spans="43:46" s="252" customFormat="1" ht="15" customHeight="1" x14ac:dyDescent="0.25">
      <c r="AQ1042" s="253"/>
      <c r="AR1042" s="253"/>
      <c r="AS1042" s="253"/>
      <c r="AT1042" s="253"/>
    </row>
    <row r="1043" spans="43:46" s="252" customFormat="1" ht="15" customHeight="1" x14ac:dyDescent="0.25">
      <c r="AQ1043" s="253"/>
      <c r="AR1043" s="253"/>
      <c r="AS1043" s="253"/>
      <c r="AT1043" s="253"/>
    </row>
    <row r="1044" spans="43:46" s="252" customFormat="1" ht="15" customHeight="1" x14ac:dyDescent="0.25">
      <c r="AQ1044" s="253"/>
      <c r="AR1044" s="253"/>
      <c r="AS1044" s="253"/>
      <c r="AT1044" s="253"/>
    </row>
    <row r="1045" spans="43:46" s="252" customFormat="1" ht="15" customHeight="1" x14ac:dyDescent="0.25">
      <c r="AQ1045" s="253"/>
      <c r="AR1045" s="253"/>
      <c r="AS1045" s="253"/>
      <c r="AT1045" s="253"/>
    </row>
    <row r="1046" spans="43:46" s="252" customFormat="1" ht="15" customHeight="1" x14ac:dyDescent="0.25">
      <c r="AQ1046" s="253"/>
      <c r="AR1046" s="253"/>
      <c r="AS1046" s="253"/>
      <c r="AT1046" s="253"/>
    </row>
    <row r="1047" spans="43:46" s="252" customFormat="1" ht="15" customHeight="1" x14ac:dyDescent="0.25">
      <c r="AQ1047" s="253"/>
      <c r="AR1047" s="253"/>
      <c r="AS1047" s="253"/>
      <c r="AT1047" s="253"/>
    </row>
    <row r="1048" spans="43:46" s="252" customFormat="1" ht="15" customHeight="1" x14ac:dyDescent="0.25">
      <c r="AQ1048" s="253"/>
      <c r="AR1048" s="253"/>
      <c r="AS1048" s="253"/>
      <c r="AT1048" s="253"/>
    </row>
    <row r="1049" spans="43:46" s="252" customFormat="1" ht="15" customHeight="1" x14ac:dyDescent="0.25">
      <c r="AQ1049" s="253"/>
      <c r="AR1049" s="253"/>
      <c r="AS1049" s="253"/>
      <c r="AT1049" s="253"/>
    </row>
    <row r="1050" spans="43:46" s="252" customFormat="1" ht="15" customHeight="1" x14ac:dyDescent="0.25">
      <c r="AQ1050" s="253"/>
      <c r="AR1050" s="253"/>
      <c r="AS1050" s="253"/>
      <c r="AT1050" s="253"/>
    </row>
    <row r="1051" spans="43:46" s="252" customFormat="1" ht="15" customHeight="1" x14ac:dyDescent="0.25">
      <c r="AQ1051" s="253"/>
      <c r="AR1051" s="253"/>
      <c r="AS1051" s="253"/>
      <c r="AT1051" s="253"/>
    </row>
    <row r="1052" spans="43:46" s="252" customFormat="1" ht="15" customHeight="1" x14ac:dyDescent="0.25">
      <c r="AQ1052" s="253"/>
      <c r="AR1052" s="253"/>
      <c r="AS1052" s="253"/>
      <c r="AT1052" s="253"/>
    </row>
    <row r="1053" spans="43:46" s="252" customFormat="1" ht="15" customHeight="1" x14ac:dyDescent="0.25"/>
    <row r="1054" spans="43:46" s="252" customFormat="1" ht="15" customHeight="1" x14ac:dyDescent="0.25"/>
    <row r="1055" spans="43:46" s="252" customFormat="1" ht="15" customHeight="1" x14ac:dyDescent="0.25"/>
    <row r="1056" spans="43:46" s="252" customFormat="1" ht="15" customHeight="1" x14ac:dyDescent="0.25"/>
    <row r="1057" s="252" customFormat="1" ht="15" customHeight="1" x14ac:dyDescent="0.25"/>
    <row r="1058" s="252" customFormat="1" ht="15" customHeight="1" x14ac:dyDescent="0.25"/>
    <row r="1059" s="252" customFormat="1" ht="15" customHeight="1" x14ac:dyDescent="0.25"/>
    <row r="1060" s="252" customFormat="1" ht="15" customHeight="1" x14ac:dyDescent="0.25"/>
    <row r="1061" s="252" customFormat="1" ht="15" customHeight="1" x14ac:dyDescent="0.25"/>
    <row r="1062" s="252" customFormat="1" ht="15" customHeight="1" x14ac:dyDescent="0.25"/>
    <row r="1063" s="252" customFormat="1" ht="15" customHeight="1" x14ac:dyDescent="0.25"/>
    <row r="1064" s="252" customFormat="1" ht="15" customHeight="1" x14ac:dyDescent="0.25"/>
    <row r="1065" s="252" customFormat="1" ht="15" customHeight="1" x14ac:dyDescent="0.25"/>
    <row r="1066" s="252" customFormat="1" ht="15" customHeight="1" x14ac:dyDescent="0.25"/>
    <row r="1067" s="252" customFormat="1" ht="15" customHeight="1" x14ac:dyDescent="0.25"/>
    <row r="1068" s="252" customFormat="1" ht="15" customHeight="1" x14ac:dyDescent="0.25"/>
    <row r="1069" s="252" customFormat="1" ht="15" customHeight="1" x14ac:dyDescent="0.25"/>
    <row r="1070" s="252" customFormat="1" ht="15" customHeight="1" x14ac:dyDescent="0.25"/>
    <row r="1071" s="252" customFormat="1" ht="15" customHeight="1" x14ac:dyDescent="0.25"/>
    <row r="1072" s="252" customFormat="1" ht="15" customHeight="1" x14ac:dyDescent="0.25"/>
    <row r="1073" s="252" customFormat="1" ht="15" customHeight="1" x14ac:dyDescent="0.25"/>
    <row r="1074" s="252" customFormat="1" ht="15" customHeight="1" x14ac:dyDescent="0.25"/>
    <row r="1075" s="252" customFormat="1" ht="15" customHeight="1" x14ac:dyDescent="0.25"/>
    <row r="1076" s="252" customFormat="1" ht="15" customHeight="1" x14ac:dyDescent="0.25"/>
    <row r="1077" s="252" customFormat="1" ht="15" customHeight="1" x14ac:dyDescent="0.25"/>
    <row r="1078" s="252" customFormat="1" ht="15" customHeight="1" x14ac:dyDescent="0.25"/>
    <row r="1079" s="252" customFormat="1" ht="15" customHeight="1" x14ac:dyDescent="0.25"/>
    <row r="1080" s="252" customFormat="1" ht="15" customHeight="1" x14ac:dyDescent="0.25"/>
    <row r="1081" s="252" customFormat="1" ht="15" customHeight="1" x14ac:dyDescent="0.25"/>
    <row r="1082" s="252" customFormat="1" ht="15" customHeight="1" x14ac:dyDescent="0.25"/>
    <row r="1083" s="252" customFormat="1" ht="15" customHeight="1" x14ac:dyDescent="0.25"/>
    <row r="1084" s="252" customFormat="1" ht="15" customHeight="1" x14ac:dyDescent="0.25"/>
    <row r="1085" s="252" customFormat="1" ht="15" customHeight="1" x14ac:dyDescent="0.25"/>
    <row r="1086" s="252" customFormat="1" ht="15" customHeight="1" x14ac:dyDescent="0.25"/>
    <row r="1087" s="252" customFormat="1" ht="15" customHeight="1" x14ac:dyDescent="0.25"/>
    <row r="1088" s="252" customFormat="1" ht="15" customHeight="1" x14ac:dyDescent="0.25"/>
    <row r="1089" s="252" customFormat="1" ht="15" customHeight="1" x14ac:dyDescent="0.25"/>
    <row r="1090" s="252" customFormat="1" ht="15" customHeight="1" x14ac:dyDescent="0.25"/>
    <row r="1091" s="252" customFormat="1" ht="15" customHeight="1" x14ac:dyDescent="0.25"/>
    <row r="1092" s="252" customFormat="1" ht="15" customHeight="1" x14ac:dyDescent="0.25"/>
    <row r="1093" s="252" customFormat="1" ht="15" customHeight="1" x14ac:dyDescent="0.25"/>
    <row r="1094" s="252" customFormat="1" ht="15" customHeight="1" x14ac:dyDescent="0.25"/>
    <row r="1095" s="252" customFormat="1" ht="15" customHeight="1" x14ac:dyDescent="0.25"/>
    <row r="1096" s="252" customFormat="1" ht="15" customHeight="1" x14ac:dyDescent="0.25"/>
    <row r="1097" s="252" customFormat="1" ht="15" customHeight="1" x14ac:dyDescent="0.25"/>
    <row r="1098" s="252" customFormat="1" ht="15" customHeight="1" x14ac:dyDescent="0.25"/>
    <row r="1099" s="252" customFormat="1" ht="15" customHeight="1" x14ac:dyDescent="0.25"/>
    <row r="1100" s="252" customFormat="1" ht="15" customHeight="1" x14ac:dyDescent="0.25"/>
    <row r="1101" s="252" customFormat="1" ht="15" customHeight="1" x14ac:dyDescent="0.25"/>
    <row r="1102" s="252" customFormat="1" ht="15" customHeight="1" x14ac:dyDescent="0.25"/>
    <row r="1103" s="252" customFormat="1" ht="15" customHeight="1" x14ac:dyDescent="0.25"/>
    <row r="1104" s="252" customFormat="1" ht="15" customHeight="1" x14ac:dyDescent="0.25"/>
    <row r="1105" s="252" customFormat="1" ht="15" customHeight="1" x14ac:dyDescent="0.25"/>
    <row r="1106" s="252" customFormat="1" ht="15" customHeight="1" x14ac:dyDescent="0.25"/>
    <row r="1107" s="252" customFormat="1" ht="15" customHeight="1" x14ac:dyDescent="0.25"/>
    <row r="1108" s="252" customFormat="1" ht="15" customHeight="1" x14ac:dyDescent="0.25"/>
    <row r="1109" s="252" customFormat="1" ht="15" customHeight="1" x14ac:dyDescent="0.25"/>
    <row r="1110" s="252" customFormat="1" ht="15" customHeight="1" x14ac:dyDescent="0.25"/>
    <row r="1111" s="252" customFormat="1" ht="15" customHeight="1" x14ac:dyDescent="0.25"/>
    <row r="1112" s="252" customFormat="1" ht="15" customHeight="1" x14ac:dyDescent="0.25"/>
    <row r="1113" s="252" customFormat="1" ht="15" customHeight="1" x14ac:dyDescent="0.25"/>
    <row r="1114" s="252" customFormat="1" ht="15" customHeight="1" x14ac:dyDescent="0.25"/>
    <row r="1115" s="252" customFormat="1" ht="15" customHeight="1" x14ac:dyDescent="0.25"/>
    <row r="1116" s="252" customFormat="1" ht="15" customHeight="1" x14ac:dyDescent="0.25"/>
    <row r="1117" s="252" customFormat="1" ht="15" customHeight="1" x14ac:dyDescent="0.25"/>
    <row r="1118" s="252" customFormat="1" ht="15" customHeight="1" x14ac:dyDescent="0.25"/>
    <row r="1119" s="252" customFormat="1" ht="15" customHeight="1" x14ac:dyDescent="0.25"/>
    <row r="1120" s="252" customFormat="1" ht="15" customHeight="1" x14ac:dyDescent="0.25"/>
    <row r="1121" s="252" customFormat="1" ht="15" customHeight="1" x14ac:dyDescent="0.25"/>
    <row r="1122" s="252" customFormat="1" ht="15" customHeight="1" x14ac:dyDescent="0.25"/>
    <row r="1123" s="252" customFormat="1" ht="15" customHeight="1" x14ac:dyDescent="0.25"/>
    <row r="1124" s="252" customFormat="1" ht="15" customHeight="1" x14ac:dyDescent="0.25"/>
    <row r="1125" s="252" customFormat="1" ht="15" customHeight="1" x14ac:dyDescent="0.25"/>
    <row r="1126" s="252" customFormat="1" ht="15" customHeight="1" x14ac:dyDescent="0.25"/>
    <row r="1127" s="252" customFormat="1" ht="15" customHeight="1" x14ac:dyDescent="0.25"/>
    <row r="1128" s="252" customFormat="1" ht="15" customHeight="1" x14ac:dyDescent="0.25"/>
    <row r="1129" s="252" customFormat="1" ht="15" customHeight="1" x14ac:dyDescent="0.25"/>
    <row r="1130" s="252" customFormat="1" ht="15" customHeight="1" x14ac:dyDescent="0.25"/>
    <row r="1131" s="252" customFormat="1" ht="15" customHeight="1" x14ac:dyDescent="0.25"/>
    <row r="1132" s="252" customFormat="1" ht="15" customHeight="1" x14ac:dyDescent="0.25"/>
    <row r="1133" s="252" customFormat="1" ht="15" customHeight="1" x14ac:dyDescent="0.25"/>
    <row r="1134" s="252" customFormat="1" ht="15" customHeight="1" x14ac:dyDescent="0.25"/>
    <row r="1135" s="252" customFormat="1" ht="15" customHeight="1" x14ac:dyDescent="0.25"/>
    <row r="1136" s="252" customFormat="1" ht="15" customHeight="1" x14ac:dyDescent="0.25"/>
    <row r="1137" s="252" customFormat="1" ht="15" customHeight="1" x14ac:dyDescent="0.25"/>
    <row r="1138" s="252" customFormat="1" ht="15" customHeight="1" x14ac:dyDescent="0.25"/>
    <row r="1139" s="252" customFormat="1" ht="15" customHeight="1" x14ac:dyDescent="0.25"/>
    <row r="1140" s="252" customFormat="1" ht="15" customHeight="1" x14ac:dyDescent="0.25"/>
    <row r="1141" s="252" customFormat="1" ht="15" customHeight="1" x14ac:dyDescent="0.25"/>
    <row r="1142" s="252" customFormat="1" ht="15" customHeight="1" x14ac:dyDescent="0.25"/>
    <row r="1143" s="252" customFormat="1" ht="15" customHeight="1" x14ac:dyDescent="0.25"/>
    <row r="1144" s="252" customFormat="1" ht="15" customHeight="1" x14ac:dyDescent="0.25"/>
    <row r="1145" s="252" customFormat="1" ht="15" customHeight="1" x14ac:dyDescent="0.25"/>
    <row r="1146" s="252" customFormat="1" ht="15" customHeight="1" x14ac:dyDescent="0.25"/>
    <row r="1147" s="252" customFormat="1" ht="15" customHeight="1" x14ac:dyDescent="0.25"/>
    <row r="1148" s="252" customFormat="1" ht="15" customHeight="1" x14ac:dyDescent="0.25"/>
    <row r="1149" s="252" customFormat="1" ht="15" customHeight="1" x14ac:dyDescent="0.25"/>
    <row r="1150" s="252" customFormat="1" ht="15" customHeight="1" x14ac:dyDescent="0.25"/>
    <row r="1151" s="252" customFormat="1" ht="15" customHeight="1" x14ac:dyDescent="0.25"/>
    <row r="1152" s="252" customFormat="1" ht="15" customHeight="1" x14ac:dyDescent="0.25"/>
    <row r="1153" s="252" customFormat="1" ht="15" customHeight="1" x14ac:dyDescent="0.25"/>
    <row r="1154" s="252" customFormat="1" ht="15" customHeight="1" x14ac:dyDescent="0.25"/>
    <row r="1155" s="252" customFormat="1" ht="15" customHeight="1" x14ac:dyDescent="0.25"/>
    <row r="1156" s="252" customFormat="1" ht="15" customHeight="1" x14ac:dyDescent="0.25"/>
    <row r="1157" s="252" customFormat="1" ht="15" customHeight="1" x14ac:dyDescent="0.25"/>
    <row r="1158" s="252" customFormat="1" ht="15" customHeight="1" x14ac:dyDescent="0.25"/>
    <row r="1159" s="252" customFormat="1" ht="15" customHeight="1" x14ac:dyDescent="0.25"/>
    <row r="1160" s="252" customFormat="1" ht="15" customHeight="1" x14ac:dyDescent="0.25"/>
    <row r="1161" s="252" customFormat="1" ht="15" customHeight="1" x14ac:dyDescent="0.25"/>
    <row r="1162" s="252" customFormat="1" ht="15" customHeight="1" x14ac:dyDescent="0.25"/>
    <row r="1163" s="252" customFormat="1" ht="15" customHeight="1" x14ac:dyDescent="0.25"/>
    <row r="1164" s="252" customFormat="1" ht="15" customHeight="1" x14ac:dyDescent="0.25"/>
    <row r="1165" s="252" customFormat="1" ht="15" customHeight="1" x14ac:dyDescent="0.25"/>
    <row r="1166" s="252" customFormat="1" ht="15" customHeight="1" x14ac:dyDescent="0.25"/>
    <row r="1167" s="252" customFormat="1" ht="15" customHeight="1" x14ac:dyDescent="0.25"/>
    <row r="1168" s="252" customFormat="1" ht="15" customHeight="1" x14ac:dyDescent="0.25"/>
    <row r="1169" s="252" customFormat="1" ht="15" customHeight="1" x14ac:dyDescent="0.25"/>
    <row r="1170" s="252" customFormat="1" ht="15" customHeight="1" x14ac:dyDescent="0.25"/>
    <row r="1171" s="252" customFormat="1" ht="15" customHeight="1" x14ac:dyDescent="0.25"/>
    <row r="1172" s="252" customFormat="1" ht="15" customHeight="1" x14ac:dyDescent="0.25"/>
    <row r="1173" s="252" customFormat="1" ht="15" customHeight="1" x14ac:dyDescent="0.25"/>
    <row r="1174" s="252" customFormat="1" ht="15" customHeight="1" x14ac:dyDescent="0.25"/>
    <row r="1175" s="252" customFormat="1" ht="15" customHeight="1" x14ac:dyDescent="0.25"/>
    <row r="1176" s="252" customFormat="1" ht="15" customHeight="1" x14ac:dyDescent="0.25"/>
    <row r="1177" s="252" customFormat="1" ht="15" customHeight="1" x14ac:dyDescent="0.25"/>
    <row r="1178" s="252" customFormat="1" ht="15" customHeight="1" x14ac:dyDescent="0.25"/>
    <row r="1179" s="252" customFormat="1" ht="15" customHeight="1" x14ac:dyDescent="0.25"/>
    <row r="1180" s="252" customFormat="1" ht="15" customHeight="1" x14ac:dyDescent="0.25"/>
    <row r="1181" s="252" customFormat="1" ht="15" customHeight="1" x14ac:dyDescent="0.25"/>
    <row r="1182" s="252" customFormat="1" ht="15" customHeight="1" x14ac:dyDescent="0.25"/>
    <row r="1183" s="252" customFormat="1" ht="15" customHeight="1" x14ac:dyDescent="0.25"/>
    <row r="1184" s="252" customFormat="1" ht="15" customHeight="1" x14ac:dyDescent="0.25"/>
    <row r="1185" s="252" customFormat="1" ht="15" customHeight="1" x14ac:dyDescent="0.25"/>
    <row r="1186" s="252" customFormat="1" ht="15" customHeight="1" x14ac:dyDescent="0.25"/>
    <row r="1187" s="252" customFormat="1" ht="15" customHeight="1" x14ac:dyDescent="0.25"/>
    <row r="1188" s="252" customFormat="1" ht="15" customHeight="1" x14ac:dyDescent="0.25"/>
    <row r="1189" s="252" customFormat="1" ht="15" customHeight="1" x14ac:dyDescent="0.25"/>
    <row r="1190" s="252" customFormat="1" ht="15" customHeight="1" x14ac:dyDescent="0.25"/>
    <row r="1191" s="252" customFormat="1" ht="15" customHeight="1" x14ac:dyDescent="0.25"/>
    <row r="1192" s="252" customFormat="1" ht="15" customHeight="1" x14ac:dyDescent="0.25"/>
    <row r="1193" s="252" customFormat="1" ht="15" customHeight="1" x14ac:dyDescent="0.25"/>
    <row r="1194" s="252" customFormat="1" ht="15" customHeight="1" x14ac:dyDescent="0.25"/>
    <row r="1195" s="252" customFormat="1" ht="15" customHeight="1" x14ac:dyDescent="0.25"/>
    <row r="1196" s="252" customFormat="1" ht="15" customHeight="1" x14ac:dyDescent="0.25"/>
    <row r="1197" s="252" customFormat="1" ht="15" customHeight="1" x14ac:dyDescent="0.25"/>
    <row r="1198" s="252" customFormat="1" ht="15" customHeight="1" x14ac:dyDescent="0.25"/>
    <row r="1199" s="252" customFormat="1" ht="15" customHeight="1" x14ac:dyDescent="0.25"/>
    <row r="1200" s="252" customFormat="1" ht="15" customHeight="1" x14ac:dyDescent="0.25"/>
    <row r="1201" s="252" customFormat="1" ht="15" customHeight="1" x14ac:dyDescent="0.25"/>
    <row r="1202" s="252" customFormat="1" ht="15" customHeight="1" x14ac:dyDescent="0.25"/>
    <row r="1203" s="252" customFormat="1" ht="15" customHeight="1" x14ac:dyDescent="0.25"/>
    <row r="1204" s="252" customFormat="1" ht="15" customHeight="1" x14ac:dyDescent="0.25"/>
    <row r="1205" s="252" customFormat="1" ht="15" customHeight="1" x14ac:dyDescent="0.25"/>
    <row r="1206" s="252" customFormat="1" ht="15" customHeight="1" x14ac:dyDescent="0.25"/>
    <row r="1207" s="252" customFormat="1" ht="15" customHeight="1" x14ac:dyDescent="0.25"/>
    <row r="1208" s="252" customFormat="1" ht="15" customHeight="1" x14ac:dyDescent="0.25"/>
    <row r="1209" s="252" customFormat="1" ht="15" customHeight="1" x14ac:dyDescent="0.25"/>
    <row r="1210" s="252" customFormat="1" ht="15" customHeight="1" x14ac:dyDescent="0.25"/>
    <row r="1211" s="252" customFormat="1" ht="15" customHeight="1" x14ac:dyDescent="0.25"/>
    <row r="1212" s="252" customFormat="1" ht="15" customHeight="1" x14ac:dyDescent="0.25"/>
    <row r="1213" s="252" customFormat="1" ht="15" customHeight="1" x14ac:dyDescent="0.25"/>
    <row r="1214" s="252" customFormat="1" ht="15" customHeight="1" x14ac:dyDescent="0.25"/>
    <row r="1215" s="252" customFormat="1" ht="15" customHeight="1" x14ac:dyDescent="0.25"/>
    <row r="1216" s="252" customFormat="1" ht="15" customHeight="1" x14ac:dyDescent="0.25"/>
    <row r="1217" s="252" customFormat="1" ht="15" customHeight="1" x14ac:dyDescent="0.25"/>
    <row r="1218" s="252" customFormat="1" ht="15" customHeight="1" x14ac:dyDescent="0.25"/>
    <row r="1219" s="252" customFormat="1" ht="15" customHeight="1" x14ac:dyDescent="0.25"/>
    <row r="1220" s="252" customFormat="1" ht="15" customHeight="1" x14ac:dyDescent="0.25"/>
    <row r="1221" s="252" customFormat="1" ht="15" customHeight="1" x14ac:dyDescent="0.25"/>
    <row r="1222" s="252" customFormat="1" ht="15" customHeight="1" x14ac:dyDescent="0.25"/>
    <row r="1223" s="252" customFormat="1" ht="15" customHeight="1" x14ac:dyDescent="0.25"/>
    <row r="1224" s="252" customFormat="1" ht="15" customHeight="1" x14ac:dyDescent="0.25"/>
    <row r="1225" s="252" customFormat="1" ht="15" customHeight="1" x14ac:dyDescent="0.25"/>
    <row r="1226" s="252" customFormat="1" ht="15" customHeight="1" x14ac:dyDescent="0.25"/>
    <row r="1227" s="252" customFormat="1" ht="15" customHeight="1" x14ac:dyDescent="0.25"/>
    <row r="1228" s="252" customFormat="1" ht="15" customHeight="1" x14ac:dyDescent="0.25"/>
    <row r="1229" s="252" customFormat="1" ht="15" customHeight="1" x14ac:dyDescent="0.25"/>
    <row r="1230" s="252" customFormat="1" ht="15" customHeight="1" x14ac:dyDescent="0.25"/>
    <row r="1231" s="252" customFormat="1" ht="15" customHeight="1" x14ac:dyDescent="0.25"/>
    <row r="1232" s="252" customFormat="1" ht="15" customHeight="1" x14ac:dyDescent="0.25"/>
    <row r="1233" s="252" customFormat="1" ht="15" customHeight="1" x14ac:dyDescent="0.25"/>
    <row r="1234" s="252" customFormat="1" ht="15" customHeight="1" x14ac:dyDescent="0.25"/>
    <row r="1235" s="252" customFormat="1" ht="15" customHeight="1" x14ac:dyDescent="0.25"/>
    <row r="1236" s="252" customFormat="1" ht="15" customHeight="1" x14ac:dyDescent="0.25"/>
    <row r="1237" s="252" customFormat="1" ht="15" customHeight="1" x14ac:dyDescent="0.25"/>
    <row r="1238" s="252" customFormat="1" ht="15" customHeight="1" x14ac:dyDescent="0.25"/>
    <row r="1239" s="252" customFormat="1" ht="15" customHeight="1" x14ac:dyDescent="0.25"/>
    <row r="1240" s="252" customFormat="1" ht="15" customHeight="1" x14ac:dyDescent="0.25"/>
    <row r="1241" s="252" customFormat="1" ht="15" customHeight="1" x14ac:dyDescent="0.25"/>
    <row r="1242" s="252" customFormat="1" ht="15" customHeight="1" x14ac:dyDescent="0.25"/>
    <row r="1243" s="252" customFormat="1" ht="15" customHeight="1" x14ac:dyDescent="0.25"/>
    <row r="1244" s="252" customFormat="1" ht="15" customHeight="1" x14ac:dyDescent="0.25"/>
    <row r="1245" s="252" customFormat="1" ht="15" customHeight="1" x14ac:dyDescent="0.25"/>
    <row r="1246" s="252" customFormat="1" ht="15" customHeight="1" x14ac:dyDescent="0.25"/>
    <row r="1247" s="252" customFormat="1" ht="15" customHeight="1" x14ac:dyDescent="0.25"/>
    <row r="1248" s="252" customFormat="1" ht="15" customHeight="1" x14ac:dyDescent="0.25"/>
    <row r="1249" s="252" customFormat="1" ht="15" customHeight="1" x14ac:dyDescent="0.25"/>
    <row r="1250" s="252" customFormat="1" ht="15" customHeight="1" x14ac:dyDescent="0.25"/>
    <row r="1251" s="252" customFormat="1" ht="15" customHeight="1" x14ac:dyDescent="0.25"/>
    <row r="1252" s="252" customFormat="1" ht="15" customHeight="1" x14ac:dyDescent="0.25"/>
    <row r="1253" s="252" customFormat="1" ht="15" customHeight="1" x14ac:dyDescent="0.25"/>
    <row r="1254" s="252" customFormat="1" ht="15" customHeight="1" x14ac:dyDescent="0.25"/>
    <row r="1255" s="252" customFormat="1" ht="15" customHeight="1" x14ac:dyDescent="0.25"/>
    <row r="1256" s="252" customFormat="1" ht="15" customHeight="1" x14ac:dyDescent="0.25"/>
    <row r="1257" s="252" customFormat="1" ht="15" customHeight="1" x14ac:dyDescent="0.25"/>
    <row r="1258" s="252" customFormat="1" ht="15" customHeight="1" x14ac:dyDescent="0.25"/>
    <row r="1259" s="252" customFormat="1" ht="15" customHeight="1" x14ac:dyDescent="0.25"/>
    <row r="1260" s="252" customFormat="1" ht="15" customHeight="1" x14ac:dyDescent="0.25"/>
    <row r="1261" s="252" customFormat="1" ht="15" customHeight="1" x14ac:dyDescent="0.25"/>
    <row r="1262" s="252" customFormat="1" ht="15" customHeight="1" x14ac:dyDescent="0.25"/>
    <row r="1263" s="252" customFormat="1" ht="15" customHeight="1" x14ac:dyDescent="0.25"/>
    <row r="1264" s="252" customFormat="1" ht="15" customHeight="1" x14ac:dyDescent="0.25"/>
    <row r="1265" s="252" customFormat="1" ht="15" customHeight="1" x14ac:dyDescent="0.25"/>
    <row r="1266" s="252" customFormat="1" ht="15" customHeight="1" x14ac:dyDescent="0.25"/>
    <row r="1267" s="252" customFormat="1" ht="15" customHeight="1" x14ac:dyDescent="0.25"/>
    <row r="1268" s="252" customFormat="1" ht="15" customHeight="1" x14ac:dyDescent="0.25"/>
    <row r="1269" s="252" customFormat="1" ht="15" customHeight="1" x14ac:dyDescent="0.25"/>
    <row r="1270" s="252" customFormat="1" ht="15" customHeight="1" x14ac:dyDescent="0.25"/>
    <row r="1271" s="252" customFormat="1" ht="15" customHeight="1" x14ac:dyDescent="0.25"/>
    <row r="1272" s="252" customFormat="1" ht="15" customHeight="1" x14ac:dyDescent="0.25"/>
    <row r="1273" s="252" customFormat="1" ht="15" customHeight="1" x14ac:dyDescent="0.25"/>
    <row r="1274" s="252" customFormat="1" ht="15" customHeight="1" x14ac:dyDescent="0.25"/>
    <row r="1275" s="252" customFormat="1" ht="15" customHeight="1" x14ac:dyDescent="0.25"/>
    <row r="1276" s="252" customFormat="1" ht="15" customHeight="1" x14ac:dyDescent="0.25"/>
    <row r="1277" s="252" customFormat="1" ht="15" customHeight="1" x14ac:dyDescent="0.25"/>
    <row r="1278" s="252" customFormat="1" ht="15" customHeight="1" x14ac:dyDescent="0.25"/>
    <row r="1279" s="252" customFormat="1" ht="15" customHeight="1" x14ac:dyDescent="0.25"/>
    <row r="1280" s="252" customFormat="1" ht="15" customHeight="1" x14ac:dyDescent="0.25"/>
    <row r="1281" s="252" customFormat="1" ht="15" customHeight="1" x14ac:dyDescent="0.25"/>
    <row r="1282" s="252" customFormat="1" ht="15" customHeight="1" x14ac:dyDescent="0.25"/>
    <row r="1283" s="252" customFormat="1" ht="15" customHeight="1" x14ac:dyDescent="0.25"/>
    <row r="1284" s="252" customFormat="1" ht="15" customHeight="1" x14ac:dyDescent="0.25"/>
    <row r="1285" s="252" customFormat="1" ht="15" customHeight="1" x14ac:dyDescent="0.25"/>
    <row r="1286" s="252" customFormat="1" ht="15" customHeight="1" x14ac:dyDescent="0.25"/>
    <row r="1287" s="252" customFormat="1" ht="15" customHeight="1" x14ac:dyDescent="0.25"/>
    <row r="1288" s="252" customFormat="1" ht="15" customHeight="1" x14ac:dyDescent="0.25"/>
    <row r="1289" s="252" customFormat="1" ht="15" customHeight="1" x14ac:dyDescent="0.25"/>
    <row r="1290" s="252" customFormat="1" ht="15" customHeight="1" x14ac:dyDescent="0.25"/>
    <row r="1291" s="252" customFormat="1" ht="15" customHeight="1" x14ac:dyDescent="0.25"/>
    <row r="1292" s="252" customFormat="1" ht="15" customHeight="1" x14ac:dyDescent="0.25"/>
    <row r="1293" s="252" customFormat="1" ht="15" customHeight="1" x14ac:dyDescent="0.25"/>
    <row r="1294" s="252" customFormat="1" ht="15" customHeight="1" x14ac:dyDescent="0.25"/>
    <row r="1295" s="252" customFormat="1" ht="15" customHeight="1" x14ac:dyDescent="0.25"/>
    <row r="1296" s="252" customFormat="1" ht="15" customHeight="1" x14ac:dyDescent="0.25"/>
    <row r="1297" s="252" customFormat="1" ht="15" customHeight="1" x14ac:dyDescent="0.25"/>
    <row r="1298" s="252" customFormat="1" ht="15" customHeight="1" x14ac:dyDescent="0.25"/>
    <row r="1299" s="252" customFormat="1" ht="15" customHeight="1" x14ac:dyDescent="0.25"/>
    <row r="1300" s="252" customFormat="1" ht="15" customHeight="1" x14ac:dyDescent="0.25"/>
    <row r="1301" s="252" customFormat="1" ht="15" customHeight="1" x14ac:dyDescent="0.25"/>
    <row r="1302" s="252" customFormat="1" ht="15" customHeight="1" x14ac:dyDescent="0.25"/>
    <row r="1303" s="252" customFormat="1" ht="15" customHeight="1" x14ac:dyDescent="0.25"/>
    <row r="1304" s="252" customFormat="1" ht="15" customHeight="1" x14ac:dyDescent="0.25"/>
    <row r="1305" s="252" customFormat="1" ht="15" customHeight="1" x14ac:dyDescent="0.25"/>
    <row r="1306" s="252" customFormat="1" ht="15" customHeight="1" x14ac:dyDescent="0.25"/>
    <row r="1307" s="252" customFormat="1" ht="15" customHeight="1" x14ac:dyDescent="0.25"/>
    <row r="1308" s="252" customFormat="1" ht="15" customHeight="1" x14ac:dyDescent="0.25"/>
    <row r="1309" s="252" customFormat="1" ht="15" customHeight="1" x14ac:dyDescent="0.25"/>
    <row r="1310" s="252" customFormat="1" ht="15" customHeight="1" x14ac:dyDescent="0.25"/>
    <row r="1311" s="252" customFormat="1" ht="15" customHeight="1" x14ac:dyDescent="0.25"/>
    <row r="1312" s="252" customFormat="1" ht="15" customHeight="1" x14ac:dyDescent="0.25"/>
    <row r="1313" s="252" customFormat="1" ht="15" customHeight="1" x14ac:dyDescent="0.25"/>
    <row r="1314" s="252" customFormat="1" ht="15" customHeight="1" x14ac:dyDescent="0.25"/>
    <row r="1315" s="252" customFormat="1" ht="15" customHeight="1" x14ac:dyDescent="0.25"/>
    <row r="1316" s="252" customFormat="1" ht="15" customHeight="1" x14ac:dyDescent="0.25"/>
    <row r="1317" s="252" customFormat="1" ht="15" customHeight="1" x14ac:dyDescent="0.25"/>
    <row r="1318" s="252" customFormat="1" ht="15" customHeight="1" x14ac:dyDescent="0.25"/>
    <row r="1319" s="252" customFormat="1" ht="15" customHeight="1" x14ac:dyDescent="0.25"/>
    <row r="1320" s="252" customFormat="1" ht="15" customHeight="1" x14ac:dyDescent="0.25"/>
    <row r="1321" s="252" customFormat="1" ht="15" customHeight="1" x14ac:dyDescent="0.25"/>
    <row r="1322" s="252" customFormat="1" ht="15" customHeight="1" x14ac:dyDescent="0.25"/>
    <row r="1323" s="252" customFormat="1" ht="15" customHeight="1" x14ac:dyDescent="0.25"/>
    <row r="1324" s="252" customFormat="1" ht="15" customHeight="1" x14ac:dyDescent="0.25"/>
    <row r="1325" s="252" customFormat="1" ht="15" customHeight="1" x14ac:dyDescent="0.25"/>
    <row r="1326" s="252" customFormat="1" ht="15" customHeight="1" x14ac:dyDescent="0.25"/>
    <row r="1327" s="252" customFormat="1" ht="15" customHeight="1" x14ac:dyDescent="0.25"/>
    <row r="1328" s="252" customFormat="1" ht="15" customHeight="1" x14ac:dyDescent="0.25"/>
    <row r="1329" s="252" customFormat="1" ht="15" customHeight="1" x14ac:dyDescent="0.25"/>
    <row r="1330" s="252" customFormat="1" ht="15" customHeight="1" x14ac:dyDescent="0.25"/>
    <row r="1331" s="252" customFormat="1" ht="15" customHeight="1" x14ac:dyDescent="0.25"/>
    <row r="1332" s="252" customFormat="1" ht="15" customHeight="1" x14ac:dyDescent="0.25"/>
    <row r="1333" s="252" customFormat="1" ht="15" customHeight="1" x14ac:dyDescent="0.25"/>
    <row r="1334" s="252" customFormat="1" ht="15" customHeight="1" x14ac:dyDescent="0.25"/>
    <row r="1335" s="252" customFormat="1" ht="15" customHeight="1" x14ac:dyDescent="0.25"/>
    <row r="1336" s="252" customFormat="1" ht="15" customHeight="1" x14ac:dyDescent="0.25"/>
    <row r="1337" s="252" customFormat="1" ht="15" customHeight="1" x14ac:dyDescent="0.25"/>
    <row r="1338" s="252" customFormat="1" ht="15" customHeight="1" x14ac:dyDescent="0.25"/>
    <row r="1339" s="252" customFormat="1" ht="15" customHeight="1" x14ac:dyDescent="0.25"/>
    <row r="1340" s="252" customFormat="1" ht="15" customHeight="1" x14ac:dyDescent="0.25"/>
    <row r="1341" s="252" customFormat="1" ht="15" customHeight="1" x14ac:dyDescent="0.25"/>
    <row r="1342" s="252" customFormat="1" ht="15" customHeight="1" x14ac:dyDescent="0.25"/>
    <row r="1343" s="252" customFormat="1" ht="15" customHeight="1" x14ac:dyDescent="0.25"/>
    <row r="1344" s="252" customFormat="1" ht="15" customHeight="1" x14ac:dyDescent="0.25"/>
    <row r="1345" s="252" customFormat="1" ht="15" customHeight="1" x14ac:dyDescent="0.25"/>
    <row r="1346" s="252" customFormat="1" ht="15" customHeight="1" x14ac:dyDescent="0.25"/>
    <row r="1347" s="252" customFormat="1" ht="15" customHeight="1" x14ac:dyDescent="0.25"/>
    <row r="1348" s="252" customFormat="1" ht="15" customHeight="1" x14ac:dyDescent="0.25"/>
    <row r="1349" s="252" customFormat="1" ht="15" customHeight="1" x14ac:dyDescent="0.25"/>
    <row r="1350" s="252" customFormat="1" ht="15" customHeight="1" x14ac:dyDescent="0.25"/>
    <row r="1351" s="252" customFormat="1" ht="15" customHeight="1" x14ac:dyDescent="0.25"/>
    <row r="1352" s="252" customFormat="1" ht="15" customHeight="1" x14ac:dyDescent="0.25"/>
    <row r="1353" s="252" customFormat="1" ht="15" customHeight="1" x14ac:dyDescent="0.25"/>
    <row r="1354" s="252" customFormat="1" ht="15" customHeight="1" x14ac:dyDescent="0.25"/>
    <row r="1355" s="252" customFormat="1" ht="15" customHeight="1" x14ac:dyDescent="0.25"/>
    <row r="1356" s="252" customFormat="1" ht="15" customHeight="1" x14ac:dyDescent="0.25"/>
    <row r="1357" s="252" customFormat="1" ht="15" customHeight="1" x14ac:dyDescent="0.25"/>
    <row r="1358" s="252" customFormat="1" ht="15" customHeight="1" x14ac:dyDescent="0.25"/>
    <row r="1359" s="252" customFormat="1" ht="15" customHeight="1" x14ac:dyDescent="0.25"/>
    <row r="1360" s="252" customFormat="1" ht="15" customHeight="1" x14ac:dyDescent="0.25"/>
    <row r="1361" s="252" customFormat="1" ht="15" customHeight="1" x14ac:dyDescent="0.25"/>
    <row r="1362" s="252" customFormat="1" ht="15" customHeight="1" x14ac:dyDescent="0.25"/>
    <row r="1363" s="252" customFormat="1" ht="15" customHeight="1" x14ac:dyDescent="0.25"/>
    <row r="1364" s="252" customFormat="1" ht="15" customHeight="1" x14ac:dyDescent="0.25"/>
    <row r="1365" s="252" customFormat="1" ht="15" customHeight="1" x14ac:dyDescent="0.25"/>
    <row r="1366" s="252" customFormat="1" ht="15" customHeight="1" x14ac:dyDescent="0.25"/>
    <row r="1367" s="252" customFormat="1" ht="15" customHeight="1" x14ac:dyDescent="0.25"/>
    <row r="1368" s="252" customFormat="1" ht="15" customHeight="1" x14ac:dyDescent="0.25"/>
    <row r="1369" s="252" customFormat="1" ht="15" customHeight="1" x14ac:dyDescent="0.25"/>
    <row r="1370" s="252" customFormat="1" ht="15" customHeight="1" x14ac:dyDescent="0.25"/>
    <row r="1371" s="252" customFormat="1" ht="15" customHeight="1" x14ac:dyDescent="0.25"/>
    <row r="1372" s="252" customFormat="1" ht="15" customHeight="1" x14ac:dyDescent="0.25"/>
    <row r="1373" s="252" customFormat="1" ht="15" customHeight="1" x14ac:dyDescent="0.25"/>
    <row r="1374" s="252" customFormat="1" ht="15" customHeight="1" x14ac:dyDescent="0.25"/>
    <row r="1375" s="252" customFormat="1" ht="15" customHeight="1" x14ac:dyDescent="0.25"/>
    <row r="1376" s="252" customFormat="1" ht="15" customHeight="1" x14ac:dyDescent="0.25"/>
    <row r="1377" s="252" customFormat="1" ht="15" customHeight="1" x14ac:dyDescent="0.25"/>
    <row r="1378" s="252" customFormat="1" ht="15" customHeight="1" x14ac:dyDescent="0.25"/>
    <row r="1379" s="252" customFormat="1" ht="15" customHeight="1" x14ac:dyDescent="0.25"/>
    <row r="1380" s="252" customFormat="1" ht="15" customHeight="1" x14ac:dyDescent="0.25"/>
    <row r="1381" s="252" customFormat="1" ht="15" customHeight="1" x14ac:dyDescent="0.25"/>
    <row r="1382" s="252" customFormat="1" ht="15" customHeight="1" x14ac:dyDescent="0.25"/>
    <row r="1383" s="252" customFormat="1" ht="15" customHeight="1" x14ac:dyDescent="0.25"/>
    <row r="1384" s="252" customFormat="1" ht="15" customHeight="1" x14ac:dyDescent="0.25"/>
    <row r="1385" s="252" customFormat="1" ht="15" customHeight="1" x14ac:dyDescent="0.25"/>
    <row r="1386" s="252" customFormat="1" ht="15" customHeight="1" x14ac:dyDescent="0.25"/>
    <row r="1387" s="252" customFormat="1" ht="15" customHeight="1" x14ac:dyDescent="0.25"/>
    <row r="1388" s="252" customFormat="1" ht="15" customHeight="1" x14ac:dyDescent="0.25"/>
    <row r="1389" s="252" customFormat="1" ht="15" customHeight="1" x14ac:dyDescent="0.25"/>
    <row r="1390" s="252" customFormat="1" ht="15" customHeight="1" x14ac:dyDescent="0.25"/>
    <row r="1391" s="252" customFormat="1" ht="15" customHeight="1" x14ac:dyDescent="0.25"/>
    <row r="1392" s="252" customFormat="1" ht="15" customHeight="1" x14ac:dyDescent="0.25"/>
    <row r="1393" s="252" customFormat="1" ht="15" customHeight="1" x14ac:dyDescent="0.25"/>
    <row r="1394" s="252" customFormat="1" ht="15" customHeight="1" x14ac:dyDescent="0.25"/>
    <row r="1395" s="252" customFormat="1" ht="15" customHeight="1" x14ac:dyDescent="0.25"/>
    <row r="1396" s="252" customFormat="1" ht="15" customHeight="1" x14ac:dyDescent="0.25"/>
    <row r="1397" s="252" customFormat="1" ht="15" customHeight="1" x14ac:dyDescent="0.25"/>
    <row r="1398" s="252" customFormat="1" ht="15" customHeight="1" x14ac:dyDescent="0.25"/>
    <row r="1399" s="252" customFormat="1" ht="15" customHeight="1" x14ac:dyDescent="0.25"/>
    <row r="1400" s="252" customFormat="1" ht="15" customHeight="1" x14ac:dyDescent="0.25"/>
    <row r="1401" s="252" customFormat="1" ht="15" customHeight="1" x14ac:dyDescent="0.25"/>
    <row r="1402" s="252" customFormat="1" ht="15" customHeight="1" x14ac:dyDescent="0.25"/>
    <row r="1403" s="252" customFormat="1" ht="15" customHeight="1" x14ac:dyDescent="0.25"/>
    <row r="1404" s="252" customFormat="1" ht="15" customHeight="1" x14ac:dyDescent="0.25"/>
    <row r="1405" s="252" customFormat="1" ht="15" customHeight="1" x14ac:dyDescent="0.25"/>
    <row r="1406" s="252" customFormat="1" ht="15" customHeight="1" x14ac:dyDescent="0.25"/>
    <row r="1407" s="252" customFormat="1" ht="15" customHeight="1" x14ac:dyDescent="0.25"/>
    <row r="1408" s="252" customFormat="1" ht="15" customHeight="1" x14ac:dyDescent="0.25"/>
    <row r="1409" s="252" customFormat="1" ht="15" customHeight="1" x14ac:dyDescent="0.25"/>
    <row r="1410" s="252" customFormat="1" ht="15" customHeight="1" x14ac:dyDescent="0.25"/>
    <row r="1411" s="252" customFormat="1" ht="15" customHeight="1" x14ac:dyDescent="0.25"/>
    <row r="1412" s="252" customFormat="1" ht="15" customHeight="1" x14ac:dyDescent="0.25"/>
    <row r="1413" s="252" customFormat="1" ht="15" customHeight="1" x14ac:dyDescent="0.25"/>
    <row r="1414" s="252" customFormat="1" ht="15" customHeight="1" x14ac:dyDescent="0.25"/>
    <row r="1415" s="252" customFormat="1" ht="15" customHeight="1" x14ac:dyDescent="0.25"/>
    <row r="1416" s="252" customFormat="1" ht="15" customHeight="1" x14ac:dyDescent="0.25"/>
    <row r="1417" s="252" customFormat="1" ht="15" customHeight="1" x14ac:dyDescent="0.25"/>
    <row r="1418" s="252" customFormat="1" ht="15" customHeight="1" x14ac:dyDescent="0.25"/>
    <row r="1419" s="252" customFormat="1" ht="15" customHeight="1" x14ac:dyDescent="0.25"/>
    <row r="1420" s="252" customFormat="1" ht="15" customHeight="1" x14ac:dyDescent="0.25"/>
    <row r="1421" s="252" customFormat="1" ht="15" customHeight="1" x14ac:dyDescent="0.25"/>
    <row r="1422" s="252" customFormat="1" ht="15" customHeight="1" x14ac:dyDescent="0.25"/>
    <row r="1423" s="252" customFormat="1" ht="15" customHeight="1" x14ac:dyDescent="0.25"/>
    <row r="1424" s="252" customFormat="1" ht="15" customHeight="1" x14ac:dyDescent="0.25"/>
    <row r="1425" s="252" customFormat="1" ht="15" customHeight="1" x14ac:dyDescent="0.25"/>
    <row r="1426" s="252" customFormat="1" ht="15" customHeight="1" x14ac:dyDescent="0.25"/>
    <row r="1427" s="252" customFormat="1" ht="15" customHeight="1" x14ac:dyDescent="0.25"/>
    <row r="1428" s="252" customFormat="1" ht="15" customHeight="1" x14ac:dyDescent="0.25"/>
    <row r="1429" s="252" customFormat="1" ht="15" customHeight="1" x14ac:dyDescent="0.25"/>
    <row r="1430" s="252" customFormat="1" ht="15" customHeight="1" x14ac:dyDescent="0.25"/>
    <row r="1431" s="252" customFormat="1" ht="15" customHeight="1" x14ac:dyDescent="0.25"/>
    <row r="1432" s="252" customFormat="1" ht="15" customHeight="1" x14ac:dyDescent="0.25"/>
    <row r="1433" s="252" customFormat="1" ht="15" customHeight="1" x14ac:dyDescent="0.25"/>
    <row r="1434" s="252" customFormat="1" ht="15" customHeight="1" x14ac:dyDescent="0.25"/>
    <row r="1435" s="252" customFormat="1" ht="15" customHeight="1" x14ac:dyDescent="0.25"/>
    <row r="1436" s="252" customFormat="1" ht="15" customHeight="1" x14ac:dyDescent="0.25"/>
    <row r="1437" s="252" customFormat="1" ht="15" customHeight="1" x14ac:dyDescent="0.25"/>
    <row r="1438" s="252" customFormat="1" ht="15" customHeight="1" x14ac:dyDescent="0.25"/>
    <row r="1439" s="252" customFormat="1" ht="15" customHeight="1" x14ac:dyDescent="0.25"/>
    <row r="1440" s="252" customFormat="1" ht="15" customHeight="1" x14ac:dyDescent="0.25"/>
    <row r="1441" s="252" customFormat="1" ht="15" customHeight="1" x14ac:dyDescent="0.25"/>
    <row r="1442" s="252" customFormat="1" ht="15" customHeight="1" x14ac:dyDescent="0.25"/>
    <row r="1443" s="252" customFormat="1" ht="15" customHeight="1" x14ac:dyDescent="0.25"/>
    <row r="1444" s="252" customFormat="1" ht="15" customHeight="1" x14ac:dyDescent="0.25"/>
    <row r="1445" s="252" customFormat="1" ht="15" customHeight="1" x14ac:dyDescent="0.25"/>
    <row r="1446" s="252" customFormat="1" ht="15" customHeight="1" x14ac:dyDescent="0.25"/>
    <row r="1447" s="252" customFormat="1" ht="15" customHeight="1" x14ac:dyDescent="0.25"/>
    <row r="1448" s="252" customFormat="1" ht="15" customHeight="1" x14ac:dyDescent="0.25"/>
    <row r="1449" s="252" customFormat="1" ht="15" customHeight="1" x14ac:dyDescent="0.25"/>
    <row r="1450" s="252" customFormat="1" ht="15" customHeight="1" x14ac:dyDescent="0.25"/>
    <row r="1451" s="252" customFormat="1" ht="15" customHeight="1" x14ac:dyDescent="0.25"/>
    <row r="1452" s="252" customFormat="1" ht="15" customHeight="1" x14ac:dyDescent="0.25"/>
    <row r="1453" s="252" customFormat="1" ht="15" customHeight="1" x14ac:dyDescent="0.25"/>
    <row r="1454" s="252" customFormat="1" ht="15" customHeight="1" x14ac:dyDescent="0.25"/>
    <row r="1455" s="252" customFormat="1" ht="15" customHeight="1" x14ac:dyDescent="0.25"/>
    <row r="1456" s="252" customFormat="1" ht="15" customHeight="1" x14ac:dyDescent="0.25"/>
    <row r="1457" s="252" customFormat="1" ht="15" customHeight="1" x14ac:dyDescent="0.25"/>
    <row r="1458" s="252" customFormat="1" ht="15" customHeight="1" x14ac:dyDescent="0.25"/>
    <row r="1459" s="252" customFormat="1" ht="15" customHeight="1" x14ac:dyDescent="0.25"/>
    <row r="1460" s="252" customFormat="1" ht="15" customHeight="1" x14ac:dyDescent="0.25"/>
    <row r="1461" s="252" customFormat="1" ht="15" customHeight="1" x14ac:dyDescent="0.25"/>
    <row r="1462" s="252" customFormat="1" ht="15" customHeight="1" x14ac:dyDescent="0.25"/>
    <row r="1463" s="252" customFormat="1" ht="15" customHeight="1" x14ac:dyDescent="0.25"/>
    <row r="1464" s="252" customFormat="1" ht="15" customHeight="1" x14ac:dyDescent="0.25"/>
    <row r="1465" s="252" customFormat="1" ht="15" customHeight="1" x14ac:dyDescent="0.25"/>
    <row r="1466" s="252" customFormat="1" ht="15" customHeight="1" x14ac:dyDescent="0.25"/>
    <row r="1467" s="252" customFormat="1" ht="15" customHeight="1" x14ac:dyDescent="0.25"/>
    <row r="1468" s="252" customFormat="1" ht="15" customHeight="1" x14ac:dyDescent="0.25"/>
    <row r="1469" s="252" customFormat="1" ht="15" customHeight="1" x14ac:dyDescent="0.25"/>
    <row r="1470" s="252" customFormat="1" ht="15" customHeight="1" x14ac:dyDescent="0.25"/>
    <row r="1471" s="252" customFormat="1" ht="15" customHeight="1" x14ac:dyDescent="0.25"/>
    <row r="1472" s="252" customFormat="1" ht="15" customHeight="1" x14ac:dyDescent="0.25"/>
    <row r="1473" s="252" customFormat="1" ht="15" customHeight="1" x14ac:dyDescent="0.25"/>
    <row r="1474" s="252" customFormat="1" ht="15" customHeight="1" x14ac:dyDescent="0.25"/>
    <row r="1475" s="252" customFormat="1" ht="15" customHeight="1" x14ac:dyDescent="0.25"/>
    <row r="1476" s="252" customFormat="1" ht="15" customHeight="1" x14ac:dyDescent="0.25"/>
    <row r="1477" s="252" customFormat="1" ht="15" customHeight="1" x14ac:dyDescent="0.25"/>
    <row r="1478" s="252" customFormat="1" ht="15" customHeight="1" x14ac:dyDescent="0.25"/>
    <row r="1479" s="252" customFormat="1" ht="15" customHeight="1" x14ac:dyDescent="0.25"/>
    <row r="1480" s="252" customFormat="1" ht="15" customHeight="1" x14ac:dyDescent="0.25"/>
    <row r="1481" s="252" customFormat="1" ht="15" customHeight="1" x14ac:dyDescent="0.25"/>
    <row r="1482" s="252" customFormat="1" ht="15" customHeight="1" x14ac:dyDescent="0.25"/>
    <row r="1483" s="252" customFormat="1" ht="15" customHeight="1" x14ac:dyDescent="0.25"/>
    <row r="1484" s="252" customFormat="1" ht="15" customHeight="1" x14ac:dyDescent="0.25"/>
    <row r="1485" s="252" customFormat="1" ht="15" customHeight="1" x14ac:dyDescent="0.25"/>
    <row r="1486" s="252" customFormat="1" ht="15" customHeight="1" x14ac:dyDescent="0.25"/>
    <row r="1487" s="252" customFormat="1" ht="15" customHeight="1" x14ac:dyDescent="0.25"/>
    <row r="1488" s="252" customFormat="1" ht="15" customHeight="1" x14ac:dyDescent="0.25"/>
    <row r="1489" s="252" customFormat="1" ht="15" customHeight="1" x14ac:dyDescent="0.25"/>
    <row r="1490" s="252" customFormat="1" ht="15" customHeight="1" x14ac:dyDescent="0.25"/>
    <row r="1491" s="252" customFormat="1" ht="15" customHeight="1" x14ac:dyDescent="0.25"/>
    <row r="1492" s="252" customFormat="1" ht="15" customHeight="1" x14ac:dyDescent="0.25"/>
    <row r="1493" s="252" customFormat="1" ht="15" customHeight="1" x14ac:dyDescent="0.25"/>
    <row r="1494" s="252" customFormat="1" ht="15" customHeight="1" x14ac:dyDescent="0.25"/>
    <row r="1495" s="252" customFormat="1" ht="15" customHeight="1" x14ac:dyDescent="0.25"/>
    <row r="1496" s="252" customFormat="1" ht="15" customHeight="1" x14ac:dyDescent="0.25"/>
    <row r="1497" s="252" customFormat="1" ht="15" customHeight="1" x14ac:dyDescent="0.25"/>
    <row r="1498" s="252" customFormat="1" ht="15" customHeight="1" x14ac:dyDescent="0.25"/>
    <row r="1499" s="252" customFormat="1" ht="15" customHeight="1" x14ac:dyDescent="0.25"/>
    <row r="1500" s="252" customFormat="1" ht="15" customHeight="1" x14ac:dyDescent="0.25"/>
    <row r="1501" s="252" customFormat="1" ht="15" customHeight="1" x14ac:dyDescent="0.25"/>
    <row r="1502" s="252" customFormat="1" ht="15" customHeight="1" x14ac:dyDescent="0.25"/>
    <row r="1503" s="252" customFormat="1" ht="15" customHeight="1" x14ac:dyDescent="0.25"/>
    <row r="1504" s="252" customFormat="1" ht="15" customHeight="1" x14ac:dyDescent="0.25"/>
    <row r="1505" s="252" customFormat="1" ht="15" customHeight="1" x14ac:dyDescent="0.25"/>
    <row r="1506" s="252" customFormat="1" ht="15" customHeight="1" x14ac:dyDescent="0.25"/>
    <row r="1507" s="252" customFormat="1" ht="15" customHeight="1" x14ac:dyDescent="0.25"/>
    <row r="1508" s="252" customFormat="1" ht="15" customHeight="1" x14ac:dyDescent="0.25"/>
    <row r="1509" s="252" customFormat="1" ht="15" customHeight="1" x14ac:dyDescent="0.25"/>
    <row r="1510" s="252" customFormat="1" ht="15" customHeight="1" x14ac:dyDescent="0.25"/>
    <row r="1511" s="252" customFormat="1" ht="15" customHeight="1" x14ac:dyDescent="0.25"/>
    <row r="1512" s="252" customFormat="1" ht="15" customHeight="1" x14ac:dyDescent="0.25"/>
    <row r="1513" s="252" customFormat="1" ht="15" customHeight="1" x14ac:dyDescent="0.25"/>
    <row r="1514" s="252" customFormat="1" ht="15" customHeight="1" x14ac:dyDescent="0.25"/>
    <row r="1515" s="252" customFormat="1" ht="15" customHeight="1" x14ac:dyDescent="0.25"/>
    <row r="1516" s="252" customFormat="1" ht="15" customHeight="1" x14ac:dyDescent="0.25"/>
    <row r="1517" s="252" customFormat="1" ht="15" customHeight="1" x14ac:dyDescent="0.25"/>
    <row r="1518" s="252" customFormat="1" ht="15" customHeight="1" x14ac:dyDescent="0.25"/>
    <row r="1519" s="252" customFormat="1" ht="15" customHeight="1" x14ac:dyDescent="0.25"/>
    <row r="1520" s="252" customFormat="1" ht="15" customHeight="1" x14ac:dyDescent="0.25"/>
    <row r="1521" s="252" customFormat="1" ht="15" customHeight="1" x14ac:dyDescent="0.25"/>
    <row r="1522" s="252" customFormat="1" ht="15" customHeight="1" x14ac:dyDescent="0.25"/>
    <row r="1523" s="252" customFormat="1" ht="15" customHeight="1" x14ac:dyDescent="0.25"/>
    <row r="1524" s="252" customFormat="1" ht="15" customHeight="1" x14ac:dyDescent="0.25"/>
    <row r="1525" s="252" customFormat="1" ht="15" customHeight="1" x14ac:dyDescent="0.25"/>
    <row r="1526" s="252" customFormat="1" ht="15" customHeight="1" x14ac:dyDescent="0.25"/>
    <row r="1527" s="252" customFormat="1" ht="15" customHeight="1" x14ac:dyDescent="0.25"/>
    <row r="1528" s="252" customFormat="1" ht="15" customHeight="1" x14ac:dyDescent="0.25"/>
    <row r="1529" s="252" customFormat="1" ht="15" customHeight="1" x14ac:dyDescent="0.25"/>
    <row r="1530" s="252" customFormat="1" ht="15" customHeight="1" x14ac:dyDescent="0.25"/>
    <row r="1531" s="252" customFormat="1" ht="15" customHeight="1" x14ac:dyDescent="0.25"/>
    <row r="1532" s="252" customFormat="1" ht="15" customHeight="1" x14ac:dyDescent="0.25"/>
    <row r="1533" s="252" customFormat="1" ht="15" customHeight="1" x14ac:dyDescent="0.25"/>
    <row r="1534" s="252" customFormat="1" ht="15" customHeight="1" x14ac:dyDescent="0.25"/>
    <row r="1535" s="252" customFormat="1" ht="15" customHeight="1" x14ac:dyDescent="0.25"/>
    <row r="1536" s="252" customFormat="1" ht="15" customHeight="1" x14ac:dyDescent="0.25"/>
    <row r="1537" s="252" customFormat="1" ht="15" customHeight="1" x14ac:dyDescent="0.25"/>
    <row r="1538" s="252" customFormat="1" ht="15" customHeight="1" x14ac:dyDescent="0.25"/>
    <row r="1539" s="252" customFormat="1" ht="15" customHeight="1" x14ac:dyDescent="0.25"/>
    <row r="1540" s="252" customFormat="1" ht="15" customHeight="1" x14ac:dyDescent="0.25"/>
    <row r="1541" s="252" customFormat="1" ht="15" customHeight="1" x14ac:dyDescent="0.25"/>
    <row r="1542" s="252" customFormat="1" ht="15" customHeight="1" x14ac:dyDescent="0.25"/>
    <row r="1543" s="252" customFormat="1" ht="15" customHeight="1" x14ac:dyDescent="0.25"/>
    <row r="1544" s="252" customFormat="1" ht="15" customHeight="1" x14ac:dyDescent="0.25"/>
    <row r="1545" s="252" customFormat="1" ht="15" customHeight="1" x14ac:dyDescent="0.25"/>
    <row r="1546" s="252" customFormat="1" ht="15" customHeight="1" x14ac:dyDescent="0.25"/>
    <row r="1547" s="252" customFormat="1" ht="15" customHeight="1" x14ac:dyDescent="0.25"/>
    <row r="1548" s="252" customFormat="1" ht="15" customHeight="1" x14ac:dyDescent="0.25"/>
    <row r="1549" s="252" customFormat="1" ht="15" customHeight="1" x14ac:dyDescent="0.25"/>
    <row r="1550" s="252" customFormat="1" ht="15" customHeight="1" x14ac:dyDescent="0.25"/>
    <row r="1551" s="252" customFormat="1" ht="15" customHeight="1" x14ac:dyDescent="0.25"/>
    <row r="1552" s="252" customFormat="1" ht="15" customHeight="1" x14ac:dyDescent="0.25"/>
    <row r="1553" s="252" customFormat="1" ht="15" customHeight="1" x14ac:dyDescent="0.25"/>
    <row r="1554" s="252" customFormat="1" ht="15" customHeight="1" x14ac:dyDescent="0.25"/>
    <row r="1555" s="252" customFormat="1" ht="15" customHeight="1" x14ac:dyDescent="0.25"/>
    <row r="1556" s="252" customFormat="1" ht="15" customHeight="1" x14ac:dyDescent="0.25"/>
    <row r="1557" s="252" customFormat="1" ht="15" customHeight="1" x14ac:dyDescent="0.25"/>
    <row r="1558" s="252" customFormat="1" ht="15" customHeight="1" x14ac:dyDescent="0.25"/>
    <row r="1559" s="252" customFormat="1" ht="15" customHeight="1" x14ac:dyDescent="0.25"/>
    <row r="1560" s="252" customFormat="1" ht="15" customHeight="1" x14ac:dyDescent="0.25"/>
    <row r="1561" s="252" customFormat="1" ht="15" customHeight="1" x14ac:dyDescent="0.25"/>
    <row r="1562" s="252" customFormat="1" ht="15" customHeight="1" x14ac:dyDescent="0.25"/>
    <row r="1563" s="252" customFormat="1" ht="15" customHeight="1" x14ac:dyDescent="0.25"/>
    <row r="1564" s="252" customFormat="1" ht="15" customHeight="1" x14ac:dyDescent="0.25"/>
    <row r="1565" s="252" customFormat="1" ht="15" customHeight="1" x14ac:dyDescent="0.25"/>
    <row r="1566" s="252" customFormat="1" ht="15" customHeight="1" x14ac:dyDescent="0.25"/>
    <row r="1567" s="252" customFormat="1" ht="15" customHeight="1" x14ac:dyDescent="0.25"/>
    <row r="1568" s="252" customFormat="1" ht="15" customHeight="1" x14ac:dyDescent="0.25"/>
  </sheetData>
  <sheetProtection algorithmName="SHA-512" hashValue="y3QwsjETDBTy/8eS/aonMLEKI2lpCMHMyKWvsCSWDdxSl0lDZZq8+rO+5gGewQ7WiCNVpFILzpbS9NomcGYkOQ==" saltValue="d6PW6MHpsqkgJoIdoAu8Fg==" spinCount="100000" sheet="1" objects="1" scenarios="1"/>
  <mergeCells count="113">
    <mergeCell ref="C7:L7"/>
    <mergeCell ref="M7:AI7"/>
    <mergeCell ref="C9:I9"/>
    <mergeCell ref="J9:AI9"/>
    <mergeCell ref="G10:AB10"/>
    <mergeCell ref="AE10:AI10"/>
    <mergeCell ref="B2:AJ2"/>
    <mergeCell ref="C4:AI4"/>
    <mergeCell ref="C5:K5"/>
    <mergeCell ref="L5:AI5"/>
    <mergeCell ref="X6:AI6"/>
    <mergeCell ref="X8:AI8"/>
    <mergeCell ref="F6:H6"/>
    <mergeCell ref="V6:W6"/>
    <mergeCell ref="F8:H8"/>
    <mergeCell ref="I8:R8"/>
    <mergeCell ref="V8:W8"/>
    <mergeCell ref="I6:S6"/>
    <mergeCell ref="G14:AI14"/>
    <mergeCell ref="C16:AI16"/>
    <mergeCell ref="C20:D20"/>
    <mergeCell ref="E20:AI20"/>
    <mergeCell ref="C21:D21"/>
    <mergeCell ref="E21:AI21"/>
    <mergeCell ref="H11:S11"/>
    <mergeCell ref="W11:AI11"/>
    <mergeCell ref="F12:M12"/>
    <mergeCell ref="S12:AA12"/>
    <mergeCell ref="AE12:AI12"/>
    <mergeCell ref="G13:L13"/>
    <mergeCell ref="M13:O13"/>
    <mergeCell ref="P13:AI13"/>
    <mergeCell ref="C25:D25"/>
    <mergeCell ref="E25:AI25"/>
    <mergeCell ref="C36:G36"/>
    <mergeCell ref="H36:S36"/>
    <mergeCell ref="T36:X36"/>
    <mergeCell ref="Y36:AB36"/>
    <mergeCell ref="AC36:AF36"/>
    <mergeCell ref="AG36:AI36"/>
    <mergeCell ref="C22:D22"/>
    <mergeCell ref="E22:AI22"/>
    <mergeCell ref="C23:D23"/>
    <mergeCell ref="E23:AI23"/>
    <mergeCell ref="C24:D24"/>
    <mergeCell ref="E24:AI24"/>
    <mergeCell ref="C33:AI33"/>
    <mergeCell ref="D30:AI31"/>
    <mergeCell ref="AL36:BB37"/>
    <mergeCell ref="C37:G38"/>
    <mergeCell ref="H37:S38"/>
    <mergeCell ref="T37:X37"/>
    <mergeCell ref="Y37:AB37"/>
    <mergeCell ref="AC37:AF37"/>
    <mergeCell ref="AG37:AI38"/>
    <mergeCell ref="T38:X38"/>
    <mergeCell ref="Y38:AB38"/>
    <mergeCell ref="AC38:AF38"/>
    <mergeCell ref="C39:G40"/>
    <mergeCell ref="H39:S40"/>
    <mergeCell ref="T39:X39"/>
    <mergeCell ref="Y39:AB39"/>
    <mergeCell ref="AC39:AF39"/>
    <mergeCell ref="AG39:AI40"/>
    <mergeCell ref="T40:X40"/>
    <mergeCell ref="Y40:AB40"/>
    <mergeCell ref="AC40:AF40"/>
    <mergeCell ref="C41:G42"/>
    <mergeCell ref="H41:S42"/>
    <mergeCell ref="T41:X41"/>
    <mergeCell ref="Y41:AB41"/>
    <mergeCell ref="AC41:AF41"/>
    <mergeCell ref="AG41:AI42"/>
    <mergeCell ref="T42:X42"/>
    <mergeCell ref="Y42:AB42"/>
    <mergeCell ref="AC42:AF42"/>
    <mergeCell ref="C43:G44"/>
    <mergeCell ref="H43:S44"/>
    <mergeCell ref="T43:X43"/>
    <mergeCell ref="Y43:AB43"/>
    <mergeCell ref="AC43:AF43"/>
    <mergeCell ref="AG43:AI44"/>
    <mergeCell ref="T44:X44"/>
    <mergeCell ref="Y44:AB44"/>
    <mergeCell ref="AC44:AF44"/>
    <mergeCell ref="C48:AI48"/>
    <mergeCell ref="H50:AI50"/>
    <mergeCell ref="D53:AH53"/>
    <mergeCell ref="D55:AH55"/>
    <mergeCell ref="D57:E57"/>
    <mergeCell ref="F57:AH57"/>
    <mergeCell ref="C45:G46"/>
    <mergeCell ref="H45:S46"/>
    <mergeCell ref="T45:X45"/>
    <mergeCell ref="Y45:AB45"/>
    <mergeCell ref="AC45:AF45"/>
    <mergeCell ref="AG45:AI46"/>
    <mergeCell ref="T46:X46"/>
    <mergeCell ref="Y46:AB46"/>
    <mergeCell ref="AC46:AF46"/>
    <mergeCell ref="D67:AH67"/>
    <mergeCell ref="Z65:AF65"/>
    <mergeCell ref="D61:E61"/>
    <mergeCell ref="F61:AH61"/>
    <mergeCell ref="D62:E62"/>
    <mergeCell ref="F62:AH62"/>
    <mergeCell ref="D64:AH64"/>
    <mergeCell ref="D58:E58"/>
    <mergeCell ref="F58:AH58"/>
    <mergeCell ref="D59:E59"/>
    <mergeCell ref="F59:AH59"/>
    <mergeCell ref="D60:E60"/>
    <mergeCell ref="F60:AH60"/>
  </mergeCells>
  <conditionalFormatting sqref="J9:AI9">
    <cfRule type="expression" dxfId="11" priority="15">
      <formula>$J$9="Informar"</formula>
    </cfRule>
  </conditionalFormatting>
  <conditionalFormatting sqref="S12:AA12">
    <cfRule type="expression" dxfId="10" priority="3">
      <formula>$S$12="Selecionar"</formula>
    </cfRule>
  </conditionalFormatting>
  <conditionalFormatting sqref="AB12:AC12">
    <cfRule type="expression" dxfId="9" priority="21" stopIfTrue="1">
      <formula>#REF!="Selecionar"</formula>
    </cfRule>
  </conditionalFormatting>
  <conditionalFormatting sqref="AP7:BQ7">
    <cfRule type="expression" dxfId="8" priority="17" stopIfTrue="1">
      <formula>$BA$5="OCULTAR"</formula>
    </cfRule>
  </conditionalFormatting>
  <conditionalFormatting sqref="AP6:FI6 BU7:FI13 AP8:BT13 BC36:FI37 AV332:FI332">
    <cfRule type="expression" dxfId="7" priority="19" stopIfTrue="1">
      <formula>$BA$5="OCULTAR"</formula>
    </cfRule>
  </conditionalFormatting>
  <conditionalFormatting sqref="AP14:FI35">
    <cfRule type="expression" dxfId="6" priority="1" stopIfTrue="1">
      <formula>$BA$5="OCULTAR"</formula>
    </cfRule>
  </conditionalFormatting>
  <conditionalFormatting sqref="AP38:FI331">
    <cfRule type="expression" dxfId="5" priority="4" stopIfTrue="1">
      <formula>$BA$5="OCULTAR"</formula>
    </cfRule>
  </conditionalFormatting>
  <conditionalFormatting sqref="AT6 AT8:AT13">
    <cfRule type="expression" dxfId="4" priority="20" stopIfTrue="1">
      <formula>#REF!="OCULTAR"</formula>
    </cfRule>
  </conditionalFormatting>
  <conditionalFormatting sqref="AT7">
    <cfRule type="expression" dxfId="3" priority="18" stopIfTrue="1">
      <formula>#REF!="OCULTAR"</formula>
    </cfRule>
  </conditionalFormatting>
  <conditionalFormatting sqref="AT14:AT35">
    <cfRule type="expression" dxfId="2" priority="2" stopIfTrue="1">
      <formula>#REF!="OCULTAR"</formula>
    </cfRule>
  </conditionalFormatting>
  <dataValidations count="12">
    <dataValidation type="list" allowBlank="1" showInputMessage="1" showErrorMessage="1" sqref="S12:AA12" xr:uid="{00000000-0002-0000-0A00-000000000000}">
      <formula1>$H$69:$H$922</formula1>
    </dataValidation>
    <dataValidation type="list" allowBlank="1" showInputMessage="1" showErrorMessage="1" error="Selecionar!" prompt="Selecionar código DN 74/2004" sqref="WVQ983074:WVT983074 WLU983074:WLX983074 WBY983074:WCB983074 VSC983074:VSF983074 VIG983074:VIJ983074 UYK983074:UYN983074 UOO983074:UOR983074 UES983074:UEV983074 TUW983074:TUZ983074 TLA983074:TLD983074 TBE983074:TBH983074 SRI983074:SRL983074 SHM983074:SHP983074 RXQ983074:RXT983074 RNU983074:RNX983074 RDY983074:REB983074 QUC983074:QUF983074 QKG983074:QKJ983074 QAK983074:QAN983074 PQO983074:PQR983074 PGS983074:PGV983074 OWW983074:OWZ983074 ONA983074:OND983074 ODE983074:ODH983074 NTI983074:NTL983074 NJM983074:NJP983074 MZQ983074:MZT983074 MPU983074:MPX983074 MFY983074:MGB983074 LWC983074:LWF983074 LMG983074:LMJ983074 LCK983074:LCN983074 KSO983074:KSR983074 KIS983074:KIV983074 JYW983074:JYZ983074 JPA983074:JPD983074 JFE983074:JFH983074 IVI983074:IVL983074 ILM983074:ILP983074 IBQ983074:IBT983074 HRU983074:HRX983074 HHY983074:HIB983074 GYC983074:GYF983074 GOG983074:GOJ983074 GEK983074:GEN983074 FUO983074:FUR983074 FKS983074:FKV983074 FAW983074:FAZ983074 ERA983074:ERD983074 EHE983074:EHH983074 DXI983074:DXL983074 DNM983074:DNP983074 DDQ983074:DDT983074 CTU983074:CTX983074 CJY983074:CKB983074 CAC983074:CAF983074 BQG983074:BQJ983074 BGK983074:BGN983074 AWO983074:AWR983074 AMS983074:AMV983074 ACW983074:ACZ983074 TA983074:TD983074 JE983074:JH983074 G983074:J983074 WVQ917538:WVT917538 WLU917538:WLX917538 WBY917538:WCB917538 VSC917538:VSF917538 VIG917538:VIJ917538 UYK917538:UYN917538 UOO917538:UOR917538 UES917538:UEV917538 TUW917538:TUZ917538 TLA917538:TLD917538 TBE917538:TBH917538 SRI917538:SRL917538 SHM917538:SHP917538 RXQ917538:RXT917538 RNU917538:RNX917538 RDY917538:REB917538 QUC917538:QUF917538 QKG917538:QKJ917538 QAK917538:QAN917538 PQO917538:PQR917538 PGS917538:PGV917538 OWW917538:OWZ917538 ONA917538:OND917538 ODE917538:ODH917538 NTI917538:NTL917538 NJM917538:NJP917538 MZQ917538:MZT917538 MPU917538:MPX917538 MFY917538:MGB917538 LWC917538:LWF917538 LMG917538:LMJ917538 LCK917538:LCN917538 KSO917538:KSR917538 KIS917538:KIV917538 JYW917538:JYZ917538 JPA917538:JPD917538 JFE917538:JFH917538 IVI917538:IVL917538 ILM917538:ILP917538 IBQ917538:IBT917538 HRU917538:HRX917538 HHY917538:HIB917538 GYC917538:GYF917538 GOG917538:GOJ917538 GEK917538:GEN917538 FUO917538:FUR917538 FKS917538:FKV917538 FAW917538:FAZ917538 ERA917538:ERD917538 EHE917538:EHH917538 DXI917538:DXL917538 DNM917538:DNP917538 DDQ917538:DDT917538 CTU917538:CTX917538 CJY917538:CKB917538 CAC917538:CAF917538 BQG917538:BQJ917538 BGK917538:BGN917538 AWO917538:AWR917538 AMS917538:AMV917538 ACW917538:ACZ917538 TA917538:TD917538 JE917538:JH917538 G917538:J917538 WVQ852002:WVT852002 WLU852002:WLX852002 WBY852002:WCB852002 VSC852002:VSF852002 VIG852002:VIJ852002 UYK852002:UYN852002 UOO852002:UOR852002 UES852002:UEV852002 TUW852002:TUZ852002 TLA852002:TLD852002 TBE852002:TBH852002 SRI852002:SRL852002 SHM852002:SHP852002 RXQ852002:RXT852002 RNU852002:RNX852002 RDY852002:REB852002 QUC852002:QUF852002 QKG852002:QKJ852002 QAK852002:QAN852002 PQO852002:PQR852002 PGS852002:PGV852002 OWW852002:OWZ852002 ONA852002:OND852002 ODE852002:ODH852002 NTI852002:NTL852002 NJM852002:NJP852002 MZQ852002:MZT852002 MPU852002:MPX852002 MFY852002:MGB852002 LWC852002:LWF852002 LMG852002:LMJ852002 LCK852002:LCN852002 KSO852002:KSR852002 KIS852002:KIV852002 JYW852002:JYZ852002 JPA852002:JPD852002 JFE852002:JFH852002 IVI852002:IVL852002 ILM852002:ILP852002 IBQ852002:IBT852002 HRU852002:HRX852002 HHY852002:HIB852002 GYC852002:GYF852002 GOG852002:GOJ852002 GEK852002:GEN852002 FUO852002:FUR852002 FKS852002:FKV852002 FAW852002:FAZ852002 ERA852002:ERD852002 EHE852002:EHH852002 DXI852002:DXL852002 DNM852002:DNP852002 DDQ852002:DDT852002 CTU852002:CTX852002 CJY852002:CKB852002 CAC852002:CAF852002 BQG852002:BQJ852002 BGK852002:BGN852002 AWO852002:AWR852002 AMS852002:AMV852002 ACW852002:ACZ852002 TA852002:TD852002 JE852002:JH852002 G852002:J852002 WVQ786466:WVT786466 WLU786466:WLX786466 WBY786466:WCB786466 VSC786466:VSF786466 VIG786466:VIJ786466 UYK786466:UYN786466 UOO786466:UOR786466 UES786466:UEV786466 TUW786466:TUZ786466 TLA786466:TLD786466 TBE786466:TBH786466 SRI786466:SRL786466 SHM786466:SHP786466 RXQ786466:RXT786466 RNU786466:RNX786466 RDY786466:REB786466 QUC786466:QUF786466 QKG786466:QKJ786466 QAK786466:QAN786466 PQO786466:PQR786466 PGS786466:PGV786466 OWW786466:OWZ786466 ONA786466:OND786466 ODE786466:ODH786466 NTI786466:NTL786466 NJM786466:NJP786466 MZQ786466:MZT786466 MPU786466:MPX786466 MFY786466:MGB786466 LWC786466:LWF786466 LMG786466:LMJ786466 LCK786466:LCN786466 KSO786466:KSR786466 KIS786466:KIV786466 JYW786466:JYZ786466 JPA786466:JPD786466 JFE786466:JFH786466 IVI786466:IVL786466 ILM786466:ILP786466 IBQ786466:IBT786466 HRU786466:HRX786466 HHY786466:HIB786466 GYC786466:GYF786466 GOG786466:GOJ786466 GEK786466:GEN786466 FUO786466:FUR786466 FKS786466:FKV786466 FAW786466:FAZ786466 ERA786466:ERD786466 EHE786466:EHH786466 DXI786466:DXL786466 DNM786466:DNP786466 DDQ786466:DDT786466 CTU786466:CTX786466 CJY786466:CKB786466 CAC786466:CAF786466 BQG786466:BQJ786466 BGK786466:BGN786466 AWO786466:AWR786466 AMS786466:AMV786466 ACW786466:ACZ786466 TA786466:TD786466 JE786466:JH786466 G786466:J786466 WVQ720930:WVT720930 WLU720930:WLX720930 WBY720930:WCB720930 VSC720930:VSF720930 VIG720930:VIJ720930 UYK720930:UYN720930 UOO720930:UOR720930 UES720930:UEV720930 TUW720930:TUZ720930 TLA720930:TLD720930 TBE720930:TBH720930 SRI720930:SRL720930 SHM720930:SHP720930 RXQ720930:RXT720930 RNU720930:RNX720930 RDY720930:REB720930 QUC720930:QUF720930 QKG720930:QKJ720930 QAK720930:QAN720930 PQO720930:PQR720930 PGS720930:PGV720930 OWW720930:OWZ720930 ONA720930:OND720930 ODE720930:ODH720930 NTI720930:NTL720930 NJM720930:NJP720930 MZQ720930:MZT720930 MPU720930:MPX720930 MFY720930:MGB720930 LWC720930:LWF720930 LMG720930:LMJ720930 LCK720930:LCN720930 KSO720930:KSR720930 KIS720930:KIV720930 JYW720930:JYZ720930 JPA720930:JPD720930 JFE720930:JFH720930 IVI720930:IVL720930 ILM720930:ILP720930 IBQ720930:IBT720930 HRU720930:HRX720930 HHY720930:HIB720930 GYC720930:GYF720930 GOG720930:GOJ720930 GEK720930:GEN720930 FUO720930:FUR720930 FKS720930:FKV720930 FAW720930:FAZ720930 ERA720930:ERD720930 EHE720930:EHH720930 DXI720930:DXL720930 DNM720930:DNP720930 DDQ720930:DDT720930 CTU720930:CTX720930 CJY720930:CKB720930 CAC720930:CAF720930 BQG720930:BQJ720930 BGK720930:BGN720930 AWO720930:AWR720930 AMS720930:AMV720930 ACW720930:ACZ720930 TA720930:TD720930 JE720930:JH720930 G720930:J720930 WVQ655394:WVT655394 WLU655394:WLX655394 WBY655394:WCB655394 VSC655394:VSF655394 VIG655394:VIJ655394 UYK655394:UYN655394 UOO655394:UOR655394 UES655394:UEV655394 TUW655394:TUZ655394 TLA655394:TLD655394 TBE655394:TBH655394 SRI655394:SRL655394 SHM655394:SHP655394 RXQ655394:RXT655394 RNU655394:RNX655394 RDY655394:REB655394 QUC655394:QUF655394 QKG655394:QKJ655394 QAK655394:QAN655394 PQO655394:PQR655394 PGS655394:PGV655394 OWW655394:OWZ655394 ONA655394:OND655394 ODE655394:ODH655394 NTI655394:NTL655394 NJM655394:NJP655394 MZQ655394:MZT655394 MPU655394:MPX655394 MFY655394:MGB655394 LWC655394:LWF655394 LMG655394:LMJ655394 LCK655394:LCN655394 KSO655394:KSR655394 KIS655394:KIV655394 JYW655394:JYZ655394 JPA655394:JPD655394 JFE655394:JFH655394 IVI655394:IVL655394 ILM655394:ILP655394 IBQ655394:IBT655394 HRU655394:HRX655394 HHY655394:HIB655394 GYC655394:GYF655394 GOG655394:GOJ655394 GEK655394:GEN655394 FUO655394:FUR655394 FKS655394:FKV655394 FAW655394:FAZ655394 ERA655394:ERD655394 EHE655394:EHH655394 DXI655394:DXL655394 DNM655394:DNP655394 DDQ655394:DDT655394 CTU655394:CTX655394 CJY655394:CKB655394 CAC655394:CAF655394 BQG655394:BQJ655394 BGK655394:BGN655394 AWO655394:AWR655394 AMS655394:AMV655394 ACW655394:ACZ655394 TA655394:TD655394 JE655394:JH655394 G655394:J655394 WVQ589858:WVT589858 WLU589858:WLX589858 WBY589858:WCB589858 VSC589858:VSF589858 VIG589858:VIJ589858 UYK589858:UYN589858 UOO589858:UOR589858 UES589858:UEV589858 TUW589858:TUZ589858 TLA589858:TLD589858 TBE589858:TBH589858 SRI589858:SRL589858 SHM589858:SHP589858 RXQ589858:RXT589858 RNU589858:RNX589858 RDY589858:REB589858 QUC589858:QUF589858 QKG589858:QKJ589858 QAK589858:QAN589858 PQO589858:PQR589858 PGS589858:PGV589858 OWW589858:OWZ589858 ONA589858:OND589858 ODE589858:ODH589858 NTI589858:NTL589858 NJM589858:NJP589858 MZQ589858:MZT589858 MPU589858:MPX589858 MFY589858:MGB589858 LWC589858:LWF589858 LMG589858:LMJ589858 LCK589858:LCN589858 KSO589858:KSR589858 KIS589858:KIV589858 JYW589858:JYZ589858 JPA589858:JPD589858 JFE589858:JFH589858 IVI589858:IVL589858 ILM589858:ILP589858 IBQ589858:IBT589858 HRU589858:HRX589858 HHY589858:HIB589858 GYC589858:GYF589858 GOG589858:GOJ589858 GEK589858:GEN589858 FUO589858:FUR589858 FKS589858:FKV589858 FAW589858:FAZ589858 ERA589858:ERD589858 EHE589858:EHH589858 DXI589858:DXL589858 DNM589858:DNP589858 DDQ589858:DDT589858 CTU589858:CTX589858 CJY589858:CKB589858 CAC589858:CAF589858 BQG589858:BQJ589858 BGK589858:BGN589858 AWO589858:AWR589858 AMS589858:AMV589858 ACW589858:ACZ589858 TA589858:TD589858 JE589858:JH589858 G589858:J589858 WVQ524322:WVT524322 WLU524322:WLX524322 WBY524322:WCB524322 VSC524322:VSF524322 VIG524322:VIJ524322 UYK524322:UYN524322 UOO524322:UOR524322 UES524322:UEV524322 TUW524322:TUZ524322 TLA524322:TLD524322 TBE524322:TBH524322 SRI524322:SRL524322 SHM524322:SHP524322 RXQ524322:RXT524322 RNU524322:RNX524322 RDY524322:REB524322 QUC524322:QUF524322 QKG524322:QKJ524322 QAK524322:QAN524322 PQO524322:PQR524322 PGS524322:PGV524322 OWW524322:OWZ524322 ONA524322:OND524322 ODE524322:ODH524322 NTI524322:NTL524322 NJM524322:NJP524322 MZQ524322:MZT524322 MPU524322:MPX524322 MFY524322:MGB524322 LWC524322:LWF524322 LMG524322:LMJ524322 LCK524322:LCN524322 KSO524322:KSR524322 KIS524322:KIV524322 JYW524322:JYZ524322 JPA524322:JPD524322 JFE524322:JFH524322 IVI524322:IVL524322 ILM524322:ILP524322 IBQ524322:IBT524322 HRU524322:HRX524322 HHY524322:HIB524322 GYC524322:GYF524322 GOG524322:GOJ524322 GEK524322:GEN524322 FUO524322:FUR524322 FKS524322:FKV524322 FAW524322:FAZ524322 ERA524322:ERD524322 EHE524322:EHH524322 DXI524322:DXL524322 DNM524322:DNP524322 DDQ524322:DDT524322 CTU524322:CTX524322 CJY524322:CKB524322 CAC524322:CAF524322 BQG524322:BQJ524322 BGK524322:BGN524322 AWO524322:AWR524322 AMS524322:AMV524322 ACW524322:ACZ524322 TA524322:TD524322 JE524322:JH524322 G524322:J524322 WVQ458786:WVT458786 WLU458786:WLX458786 WBY458786:WCB458786 VSC458786:VSF458786 VIG458786:VIJ458786 UYK458786:UYN458786 UOO458786:UOR458786 UES458786:UEV458786 TUW458786:TUZ458786 TLA458786:TLD458786 TBE458786:TBH458786 SRI458786:SRL458786 SHM458786:SHP458786 RXQ458786:RXT458786 RNU458786:RNX458786 RDY458786:REB458786 QUC458786:QUF458786 QKG458786:QKJ458786 QAK458786:QAN458786 PQO458786:PQR458786 PGS458786:PGV458786 OWW458786:OWZ458786 ONA458786:OND458786 ODE458786:ODH458786 NTI458786:NTL458786 NJM458786:NJP458786 MZQ458786:MZT458786 MPU458786:MPX458786 MFY458786:MGB458786 LWC458786:LWF458786 LMG458786:LMJ458786 LCK458786:LCN458786 KSO458786:KSR458786 KIS458786:KIV458786 JYW458786:JYZ458786 JPA458786:JPD458786 JFE458786:JFH458786 IVI458786:IVL458786 ILM458786:ILP458786 IBQ458786:IBT458786 HRU458786:HRX458786 HHY458786:HIB458786 GYC458786:GYF458786 GOG458786:GOJ458786 GEK458786:GEN458786 FUO458786:FUR458786 FKS458786:FKV458786 FAW458786:FAZ458786 ERA458786:ERD458786 EHE458786:EHH458786 DXI458786:DXL458786 DNM458786:DNP458786 DDQ458786:DDT458786 CTU458786:CTX458786 CJY458786:CKB458786 CAC458786:CAF458786 BQG458786:BQJ458786 BGK458786:BGN458786 AWO458786:AWR458786 AMS458786:AMV458786 ACW458786:ACZ458786 TA458786:TD458786 JE458786:JH458786 G458786:J458786 WVQ393250:WVT393250 WLU393250:WLX393250 WBY393250:WCB393250 VSC393250:VSF393250 VIG393250:VIJ393250 UYK393250:UYN393250 UOO393250:UOR393250 UES393250:UEV393250 TUW393250:TUZ393250 TLA393250:TLD393250 TBE393250:TBH393250 SRI393250:SRL393250 SHM393250:SHP393250 RXQ393250:RXT393250 RNU393250:RNX393250 RDY393250:REB393250 QUC393250:QUF393250 QKG393250:QKJ393250 QAK393250:QAN393250 PQO393250:PQR393250 PGS393250:PGV393250 OWW393250:OWZ393250 ONA393250:OND393250 ODE393250:ODH393250 NTI393250:NTL393250 NJM393250:NJP393250 MZQ393250:MZT393250 MPU393250:MPX393250 MFY393250:MGB393250 LWC393250:LWF393250 LMG393250:LMJ393250 LCK393250:LCN393250 KSO393250:KSR393250 KIS393250:KIV393250 JYW393250:JYZ393250 JPA393250:JPD393250 JFE393250:JFH393250 IVI393250:IVL393250 ILM393250:ILP393250 IBQ393250:IBT393250 HRU393250:HRX393250 HHY393250:HIB393250 GYC393250:GYF393250 GOG393250:GOJ393250 GEK393250:GEN393250 FUO393250:FUR393250 FKS393250:FKV393250 FAW393250:FAZ393250 ERA393250:ERD393250 EHE393250:EHH393250 DXI393250:DXL393250 DNM393250:DNP393250 DDQ393250:DDT393250 CTU393250:CTX393250 CJY393250:CKB393250 CAC393250:CAF393250 BQG393250:BQJ393250 BGK393250:BGN393250 AWO393250:AWR393250 AMS393250:AMV393250 ACW393250:ACZ393250 TA393250:TD393250 JE393250:JH393250 G393250:J393250 WVQ327714:WVT327714 WLU327714:WLX327714 WBY327714:WCB327714 VSC327714:VSF327714 VIG327714:VIJ327714 UYK327714:UYN327714 UOO327714:UOR327714 UES327714:UEV327714 TUW327714:TUZ327714 TLA327714:TLD327714 TBE327714:TBH327714 SRI327714:SRL327714 SHM327714:SHP327714 RXQ327714:RXT327714 RNU327714:RNX327714 RDY327714:REB327714 QUC327714:QUF327714 QKG327714:QKJ327714 QAK327714:QAN327714 PQO327714:PQR327714 PGS327714:PGV327714 OWW327714:OWZ327714 ONA327714:OND327714 ODE327714:ODH327714 NTI327714:NTL327714 NJM327714:NJP327714 MZQ327714:MZT327714 MPU327714:MPX327714 MFY327714:MGB327714 LWC327714:LWF327714 LMG327714:LMJ327714 LCK327714:LCN327714 KSO327714:KSR327714 KIS327714:KIV327714 JYW327714:JYZ327714 JPA327714:JPD327714 JFE327714:JFH327714 IVI327714:IVL327714 ILM327714:ILP327714 IBQ327714:IBT327714 HRU327714:HRX327714 HHY327714:HIB327714 GYC327714:GYF327714 GOG327714:GOJ327714 GEK327714:GEN327714 FUO327714:FUR327714 FKS327714:FKV327714 FAW327714:FAZ327714 ERA327714:ERD327714 EHE327714:EHH327714 DXI327714:DXL327714 DNM327714:DNP327714 DDQ327714:DDT327714 CTU327714:CTX327714 CJY327714:CKB327714 CAC327714:CAF327714 BQG327714:BQJ327714 BGK327714:BGN327714 AWO327714:AWR327714 AMS327714:AMV327714 ACW327714:ACZ327714 TA327714:TD327714 JE327714:JH327714 G327714:J327714 WVQ262178:WVT262178 WLU262178:WLX262178 WBY262178:WCB262178 VSC262178:VSF262178 VIG262178:VIJ262178 UYK262178:UYN262178 UOO262178:UOR262178 UES262178:UEV262178 TUW262178:TUZ262178 TLA262178:TLD262178 TBE262178:TBH262178 SRI262178:SRL262178 SHM262178:SHP262178 RXQ262178:RXT262178 RNU262178:RNX262178 RDY262178:REB262178 QUC262178:QUF262178 QKG262178:QKJ262178 QAK262178:QAN262178 PQO262178:PQR262178 PGS262178:PGV262178 OWW262178:OWZ262178 ONA262178:OND262178 ODE262178:ODH262178 NTI262178:NTL262178 NJM262178:NJP262178 MZQ262178:MZT262178 MPU262178:MPX262178 MFY262178:MGB262178 LWC262178:LWF262178 LMG262178:LMJ262178 LCK262178:LCN262178 KSO262178:KSR262178 KIS262178:KIV262178 JYW262178:JYZ262178 JPA262178:JPD262178 JFE262178:JFH262178 IVI262178:IVL262178 ILM262178:ILP262178 IBQ262178:IBT262178 HRU262178:HRX262178 HHY262178:HIB262178 GYC262178:GYF262178 GOG262178:GOJ262178 GEK262178:GEN262178 FUO262178:FUR262178 FKS262178:FKV262178 FAW262178:FAZ262178 ERA262178:ERD262178 EHE262178:EHH262178 DXI262178:DXL262178 DNM262178:DNP262178 DDQ262178:DDT262178 CTU262178:CTX262178 CJY262178:CKB262178 CAC262178:CAF262178 BQG262178:BQJ262178 BGK262178:BGN262178 AWO262178:AWR262178 AMS262178:AMV262178 ACW262178:ACZ262178 TA262178:TD262178 JE262178:JH262178 G262178:J262178 WVQ196642:WVT196642 WLU196642:WLX196642 WBY196642:WCB196642 VSC196642:VSF196642 VIG196642:VIJ196642 UYK196642:UYN196642 UOO196642:UOR196642 UES196642:UEV196642 TUW196642:TUZ196642 TLA196642:TLD196642 TBE196642:TBH196642 SRI196642:SRL196642 SHM196642:SHP196642 RXQ196642:RXT196642 RNU196642:RNX196642 RDY196642:REB196642 QUC196642:QUF196642 QKG196642:QKJ196642 QAK196642:QAN196642 PQO196642:PQR196642 PGS196642:PGV196642 OWW196642:OWZ196642 ONA196642:OND196642 ODE196642:ODH196642 NTI196642:NTL196642 NJM196642:NJP196642 MZQ196642:MZT196642 MPU196642:MPX196642 MFY196642:MGB196642 LWC196642:LWF196642 LMG196642:LMJ196642 LCK196642:LCN196642 KSO196642:KSR196642 KIS196642:KIV196642 JYW196642:JYZ196642 JPA196642:JPD196642 JFE196642:JFH196642 IVI196642:IVL196642 ILM196642:ILP196642 IBQ196642:IBT196642 HRU196642:HRX196642 HHY196642:HIB196642 GYC196642:GYF196642 GOG196642:GOJ196642 GEK196642:GEN196642 FUO196642:FUR196642 FKS196642:FKV196642 FAW196642:FAZ196642 ERA196642:ERD196642 EHE196642:EHH196642 DXI196642:DXL196642 DNM196642:DNP196642 DDQ196642:DDT196642 CTU196642:CTX196642 CJY196642:CKB196642 CAC196642:CAF196642 BQG196642:BQJ196642 BGK196642:BGN196642 AWO196642:AWR196642 AMS196642:AMV196642 ACW196642:ACZ196642 TA196642:TD196642 JE196642:JH196642 G196642:J196642 WVQ131106:WVT131106 WLU131106:WLX131106 WBY131106:WCB131106 VSC131106:VSF131106 VIG131106:VIJ131106 UYK131106:UYN131106 UOO131106:UOR131106 UES131106:UEV131106 TUW131106:TUZ131106 TLA131106:TLD131106 TBE131106:TBH131106 SRI131106:SRL131106 SHM131106:SHP131106 RXQ131106:RXT131106 RNU131106:RNX131106 RDY131106:REB131106 QUC131106:QUF131106 QKG131106:QKJ131106 QAK131106:QAN131106 PQO131106:PQR131106 PGS131106:PGV131106 OWW131106:OWZ131106 ONA131106:OND131106 ODE131106:ODH131106 NTI131106:NTL131106 NJM131106:NJP131106 MZQ131106:MZT131106 MPU131106:MPX131106 MFY131106:MGB131106 LWC131106:LWF131106 LMG131106:LMJ131106 LCK131106:LCN131106 KSO131106:KSR131106 KIS131106:KIV131106 JYW131106:JYZ131106 JPA131106:JPD131106 JFE131106:JFH131106 IVI131106:IVL131106 ILM131106:ILP131106 IBQ131106:IBT131106 HRU131106:HRX131106 HHY131106:HIB131106 GYC131106:GYF131106 GOG131106:GOJ131106 GEK131106:GEN131106 FUO131106:FUR131106 FKS131106:FKV131106 FAW131106:FAZ131106 ERA131106:ERD131106 EHE131106:EHH131106 DXI131106:DXL131106 DNM131106:DNP131106 DDQ131106:DDT131106 CTU131106:CTX131106 CJY131106:CKB131106 CAC131106:CAF131106 BQG131106:BQJ131106 BGK131106:BGN131106 AWO131106:AWR131106 AMS131106:AMV131106 ACW131106:ACZ131106 TA131106:TD131106 JE131106:JH131106 G131106:J131106 WVQ65570:WVT65570 WLU65570:WLX65570 WBY65570:WCB65570 VSC65570:VSF65570 VIG65570:VIJ65570 UYK65570:UYN65570 UOO65570:UOR65570 UES65570:UEV65570 TUW65570:TUZ65570 TLA65570:TLD65570 TBE65570:TBH65570 SRI65570:SRL65570 SHM65570:SHP65570 RXQ65570:RXT65570 RNU65570:RNX65570 RDY65570:REB65570 QUC65570:QUF65570 QKG65570:QKJ65570 QAK65570:QAN65570 PQO65570:PQR65570 PGS65570:PGV65570 OWW65570:OWZ65570 ONA65570:OND65570 ODE65570:ODH65570 NTI65570:NTL65570 NJM65570:NJP65570 MZQ65570:MZT65570 MPU65570:MPX65570 MFY65570:MGB65570 LWC65570:LWF65570 LMG65570:LMJ65570 LCK65570:LCN65570 KSO65570:KSR65570 KIS65570:KIV65570 JYW65570:JYZ65570 JPA65570:JPD65570 JFE65570:JFH65570 IVI65570:IVL65570 ILM65570:ILP65570 IBQ65570:IBT65570 HRU65570:HRX65570 HHY65570:HIB65570 GYC65570:GYF65570 GOG65570:GOJ65570 GEK65570:GEN65570 FUO65570:FUR65570 FKS65570:FKV65570 FAW65570:FAZ65570 ERA65570:ERD65570 EHE65570:EHH65570 DXI65570:DXL65570 DNM65570:DNP65570 DDQ65570:DDT65570 CTU65570:CTX65570 CJY65570:CKB65570 CAC65570:CAF65570 BQG65570:BQJ65570 BGK65570:BGN65570 AWO65570:AWR65570 AMS65570:AMV65570 ACW65570:ACZ65570 TA65570:TD65570 JE65570:JH65570 G65570:J65570" xr:uid="{00000000-0002-0000-0A00-000001000000}">
      <formula1>$AP$5:$AP$331</formula1>
    </dataValidation>
    <dataValidation allowBlank="1" showInputMessage="1" showErrorMessage="1" error="SOMENTE NUMEROS INTEIROS DE 0 A 59" sqref="N65559:O65559 JL65559:JM65559 TH65559:TI65559 ADD65559:ADE65559 AMZ65559:ANA65559 AWV65559:AWW65559 BGR65559:BGS65559 BQN65559:BQO65559 CAJ65559:CAK65559 CKF65559:CKG65559 CUB65559:CUC65559 DDX65559:DDY65559 DNT65559:DNU65559 DXP65559:DXQ65559 EHL65559:EHM65559 ERH65559:ERI65559 FBD65559:FBE65559 FKZ65559:FLA65559 FUV65559:FUW65559 GER65559:GES65559 GON65559:GOO65559 GYJ65559:GYK65559 HIF65559:HIG65559 HSB65559:HSC65559 IBX65559:IBY65559 ILT65559:ILU65559 IVP65559:IVQ65559 JFL65559:JFM65559 JPH65559:JPI65559 JZD65559:JZE65559 KIZ65559:KJA65559 KSV65559:KSW65559 LCR65559:LCS65559 LMN65559:LMO65559 LWJ65559:LWK65559 MGF65559:MGG65559 MQB65559:MQC65559 MZX65559:MZY65559 NJT65559:NJU65559 NTP65559:NTQ65559 ODL65559:ODM65559 ONH65559:ONI65559 OXD65559:OXE65559 PGZ65559:PHA65559 PQV65559:PQW65559 QAR65559:QAS65559 QKN65559:QKO65559 QUJ65559:QUK65559 REF65559:REG65559 ROB65559:ROC65559 RXX65559:RXY65559 SHT65559:SHU65559 SRP65559:SRQ65559 TBL65559:TBM65559 TLH65559:TLI65559 TVD65559:TVE65559 UEZ65559:UFA65559 UOV65559:UOW65559 UYR65559:UYS65559 VIN65559:VIO65559 VSJ65559:VSK65559 WCF65559:WCG65559 WMB65559:WMC65559 WVX65559:WVY65559 N131095:O131095 JL131095:JM131095 TH131095:TI131095 ADD131095:ADE131095 AMZ131095:ANA131095 AWV131095:AWW131095 BGR131095:BGS131095 BQN131095:BQO131095 CAJ131095:CAK131095 CKF131095:CKG131095 CUB131095:CUC131095 DDX131095:DDY131095 DNT131095:DNU131095 DXP131095:DXQ131095 EHL131095:EHM131095 ERH131095:ERI131095 FBD131095:FBE131095 FKZ131095:FLA131095 FUV131095:FUW131095 GER131095:GES131095 GON131095:GOO131095 GYJ131095:GYK131095 HIF131095:HIG131095 HSB131095:HSC131095 IBX131095:IBY131095 ILT131095:ILU131095 IVP131095:IVQ131095 JFL131095:JFM131095 JPH131095:JPI131095 JZD131095:JZE131095 KIZ131095:KJA131095 KSV131095:KSW131095 LCR131095:LCS131095 LMN131095:LMO131095 LWJ131095:LWK131095 MGF131095:MGG131095 MQB131095:MQC131095 MZX131095:MZY131095 NJT131095:NJU131095 NTP131095:NTQ131095 ODL131095:ODM131095 ONH131095:ONI131095 OXD131095:OXE131095 PGZ131095:PHA131095 PQV131095:PQW131095 QAR131095:QAS131095 QKN131095:QKO131095 QUJ131095:QUK131095 REF131095:REG131095 ROB131095:ROC131095 RXX131095:RXY131095 SHT131095:SHU131095 SRP131095:SRQ131095 TBL131095:TBM131095 TLH131095:TLI131095 TVD131095:TVE131095 UEZ131095:UFA131095 UOV131095:UOW131095 UYR131095:UYS131095 VIN131095:VIO131095 VSJ131095:VSK131095 WCF131095:WCG131095 WMB131095:WMC131095 WVX131095:WVY131095 N196631:O196631 JL196631:JM196631 TH196631:TI196631 ADD196631:ADE196631 AMZ196631:ANA196631 AWV196631:AWW196631 BGR196631:BGS196631 BQN196631:BQO196631 CAJ196631:CAK196631 CKF196631:CKG196631 CUB196631:CUC196631 DDX196631:DDY196631 DNT196631:DNU196631 DXP196631:DXQ196631 EHL196631:EHM196631 ERH196631:ERI196631 FBD196631:FBE196631 FKZ196631:FLA196631 FUV196631:FUW196631 GER196631:GES196631 GON196631:GOO196631 GYJ196631:GYK196631 HIF196631:HIG196631 HSB196631:HSC196631 IBX196631:IBY196631 ILT196631:ILU196631 IVP196631:IVQ196631 JFL196631:JFM196631 JPH196631:JPI196631 JZD196631:JZE196631 KIZ196631:KJA196631 KSV196631:KSW196631 LCR196631:LCS196631 LMN196631:LMO196631 LWJ196631:LWK196631 MGF196631:MGG196631 MQB196631:MQC196631 MZX196631:MZY196631 NJT196631:NJU196631 NTP196631:NTQ196631 ODL196631:ODM196631 ONH196631:ONI196631 OXD196631:OXE196631 PGZ196631:PHA196631 PQV196631:PQW196631 QAR196631:QAS196631 QKN196631:QKO196631 QUJ196631:QUK196631 REF196631:REG196631 ROB196631:ROC196631 RXX196631:RXY196631 SHT196631:SHU196631 SRP196631:SRQ196631 TBL196631:TBM196631 TLH196631:TLI196631 TVD196631:TVE196631 UEZ196631:UFA196631 UOV196631:UOW196631 UYR196631:UYS196631 VIN196631:VIO196631 VSJ196631:VSK196631 WCF196631:WCG196631 WMB196631:WMC196631 WVX196631:WVY196631 N262167:O262167 JL262167:JM262167 TH262167:TI262167 ADD262167:ADE262167 AMZ262167:ANA262167 AWV262167:AWW262167 BGR262167:BGS262167 BQN262167:BQO262167 CAJ262167:CAK262167 CKF262167:CKG262167 CUB262167:CUC262167 DDX262167:DDY262167 DNT262167:DNU262167 DXP262167:DXQ262167 EHL262167:EHM262167 ERH262167:ERI262167 FBD262167:FBE262167 FKZ262167:FLA262167 FUV262167:FUW262167 GER262167:GES262167 GON262167:GOO262167 GYJ262167:GYK262167 HIF262167:HIG262167 HSB262167:HSC262167 IBX262167:IBY262167 ILT262167:ILU262167 IVP262167:IVQ262167 JFL262167:JFM262167 JPH262167:JPI262167 JZD262167:JZE262167 KIZ262167:KJA262167 KSV262167:KSW262167 LCR262167:LCS262167 LMN262167:LMO262167 LWJ262167:LWK262167 MGF262167:MGG262167 MQB262167:MQC262167 MZX262167:MZY262167 NJT262167:NJU262167 NTP262167:NTQ262167 ODL262167:ODM262167 ONH262167:ONI262167 OXD262167:OXE262167 PGZ262167:PHA262167 PQV262167:PQW262167 QAR262167:QAS262167 QKN262167:QKO262167 QUJ262167:QUK262167 REF262167:REG262167 ROB262167:ROC262167 RXX262167:RXY262167 SHT262167:SHU262167 SRP262167:SRQ262167 TBL262167:TBM262167 TLH262167:TLI262167 TVD262167:TVE262167 UEZ262167:UFA262167 UOV262167:UOW262167 UYR262167:UYS262167 VIN262167:VIO262167 VSJ262167:VSK262167 WCF262167:WCG262167 WMB262167:WMC262167 WVX262167:WVY262167 N327703:O327703 JL327703:JM327703 TH327703:TI327703 ADD327703:ADE327703 AMZ327703:ANA327703 AWV327703:AWW327703 BGR327703:BGS327703 BQN327703:BQO327703 CAJ327703:CAK327703 CKF327703:CKG327703 CUB327703:CUC327703 DDX327703:DDY327703 DNT327703:DNU327703 DXP327703:DXQ327703 EHL327703:EHM327703 ERH327703:ERI327703 FBD327703:FBE327703 FKZ327703:FLA327703 FUV327703:FUW327703 GER327703:GES327703 GON327703:GOO327703 GYJ327703:GYK327703 HIF327703:HIG327703 HSB327703:HSC327703 IBX327703:IBY327703 ILT327703:ILU327703 IVP327703:IVQ327703 JFL327703:JFM327703 JPH327703:JPI327703 JZD327703:JZE327703 KIZ327703:KJA327703 KSV327703:KSW327703 LCR327703:LCS327703 LMN327703:LMO327703 LWJ327703:LWK327703 MGF327703:MGG327703 MQB327703:MQC327703 MZX327703:MZY327703 NJT327703:NJU327703 NTP327703:NTQ327703 ODL327703:ODM327703 ONH327703:ONI327703 OXD327703:OXE327703 PGZ327703:PHA327703 PQV327703:PQW327703 QAR327703:QAS327703 QKN327703:QKO327703 QUJ327703:QUK327703 REF327703:REG327703 ROB327703:ROC327703 RXX327703:RXY327703 SHT327703:SHU327703 SRP327703:SRQ327703 TBL327703:TBM327703 TLH327703:TLI327703 TVD327703:TVE327703 UEZ327703:UFA327703 UOV327703:UOW327703 UYR327703:UYS327703 VIN327703:VIO327703 VSJ327703:VSK327703 WCF327703:WCG327703 WMB327703:WMC327703 WVX327703:WVY327703 N393239:O393239 JL393239:JM393239 TH393239:TI393239 ADD393239:ADE393239 AMZ393239:ANA393239 AWV393239:AWW393239 BGR393239:BGS393239 BQN393239:BQO393239 CAJ393239:CAK393239 CKF393239:CKG393239 CUB393239:CUC393239 DDX393239:DDY393239 DNT393239:DNU393239 DXP393239:DXQ393239 EHL393239:EHM393239 ERH393239:ERI393239 FBD393239:FBE393239 FKZ393239:FLA393239 FUV393239:FUW393239 GER393239:GES393239 GON393239:GOO393239 GYJ393239:GYK393239 HIF393239:HIG393239 HSB393239:HSC393239 IBX393239:IBY393239 ILT393239:ILU393239 IVP393239:IVQ393239 JFL393239:JFM393239 JPH393239:JPI393239 JZD393239:JZE393239 KIZ393239:KJA393239 KSV393239:KSW393239 LCR393239:LCS393239 LMN393239:LMO393239 LWJ393239:LWK393239 MGF393239:MGG393239 MQB393239:MQC393239 MZX393239:MZY393239 NJT393239:NJU393239 NTP393239:NTQ393239 ODL393239:ODM393239 ONH393239:ONI393239 OXD393239:OXE393239 PGZ393239:PHA393239 PQV393239:PQW393239 QAR393239:QAS393239 QKN393239:QKO393239 QUJ393239:QUK393239 REF393239:REG393239 ROB393239:ROC393239 RXX393239:RXY393239 SHT393239:SHU393239 SRP393239:SRQ393239 TBL393239:TBM393239 TLH393239:TLI393239 TVD393239:TVE393239 UEZ393239:UFA393239 UOV393239:UOW393239 UYR393239:UYS393239 VIN393239:VIO393239 VSJ393239:VSK393239 WCF393239:WCG393239 WMB393239:WMC393239 WVX393239:WVY393239 N458775:O458775 JL458775:JM458775 TH458775:TI458775 ADD458775:ADE458775 AMZ458775:ANA458775 AWV458775:AWW458775 BGR458775:BGS458775 BQN458775:BQO458775 CAJ458775:CAK458775 CKF458775:CKG458775 CUB458775:CUC458775 DDX458775:DDY458775 DNT458775:DNU458775 DXP458775:DXQ458775 EHL458775:EHM458775 ERH458775:ERI458775 FBD458775:FBE458775 FKZ458775:FLA458775 FUV458775:FUW458775 GER458775:GES458775 GON458775:GOO458775 GYJ458775:GYK458775 HIF458775:HIG458775 HSB458775:HSC458775 IBX458775:IBY458775 ILT458775:ILU458775 IVP458775:IVQ458775 JFL458775:JFM458775 JPH458775:JPI458775 JZD458775:JZE458775 KIZ458775:KJA458775 KSV458775:KSW458775 LCR458775:LCS458775 LMN458775:LMO458775 LWJ458775:LWK458775 MGF458775:MGG458775 MQB458775:MQC458775 MZX458775:MZY458775 NJT458775:NJU458775 NTP458775:NTQ458775 ODL458775:ODM458775 ONH458775:ONI458775 OXD458775:OXE458775 PGZ458775:PHA458775 PQV458775:PQW458775 QAR458775:QAS458775 QKN458775:QKO458775 QUJ458775:QUK458775 REF458775:REG458775 ROB458775:ROC458775 RXX458775:RXY458775 SHT458775:SHU458775 SRP458775:SRQ458775 TBL458775:TBM458775 TLH458775:TLI458775 TVD458775:TVE458775 UEZ458775:UFA458775 UOV458775:UOW458775 UYR458775:UYS458775 VIN458775:VIO458775 VSJ458775:VSK458775 WCF458775:WCG458775 WMB458775:WMC458775 WVX458775:WVY458775 N524311:O524311 JL524311:JM524311 TH524311:TI524311 ADD524311:ADE524311 AMZ524311:ANA524311 AWV524311:AWW524311 BGR524311:BGS524311 BQN524311:BQO524311 CAJ524311:CAK524311 CKF524311:CKG524311 CUB524311:CUC524311 DDX524311:DDY524311 DNT524311:DNU524311 DXP524311:DXQ524311 EHL524311:EHM524311 ERH524311:ERI524311 FBD524311:FBE524311 FKZ524311:FLA524311 FUV524311:FUW524311 GER524311:GES524311 GON524311:GOO524311 GYJ524311:GYK524311 HIF524311:HIG524311 HSB524311:HSC524311 IBX524311:IBY524311 ILT524311:ILU524311 IVP524311:IVQ524311 JFL524311:JFM524311 JPH524311:JPI524311 JZD524311:JZE524311 KIZ524311:KJA524311 KSV524311:KSW524311 LCR524311:LCS524311 LMN524311:LMO524311 LWJ524311:LWK524311 MGF524311:MGG524311 MQB524311:MQC524311 MZX524311:MZY524311 NJT524311:NJU524311 NTP524311:NTQ524311 ODL524311:ODM524311 ONH524311:ONI524311 OXD524311:OXE524311 PGZ524311:PHA524311 PQV524311:PQW524311 QAR524311:QAS524311 QKN524311:QKO524311 QUJ524311:QUK524311 REF524311:REG524311 ROB524311:ROC524311 RXX524311:RXY524311 SHT524311:SHU524311 SRP524311:SRQ524311 TBL524311:TBM524311 TLH524311:TLI524311 TVD524311:TVE524311 UEZ524311:UFA524311 UOV524311:UOW524311 UYR524311:UYS524311 VIN524311:VIO524311 VSJ524311:VSK524311 WCF524311:WCG524311 WMB524311:WMC524311 WVX524311:WVY524311 N589847:O589847 JL589847:JM589847 TH589847:TI589847 ADD589847:ADE589847 AMZ589847:ANA589847 AWV589847:AWW589847 BGR589847:BGS589847 BQN589847:BQO589847 CAJ589847:CAK589847 CKF589847:CKG589847 CUB589847:CUC589847 DDX589847:DDY589847 DNT589847:DNU589847 DXP589847:DXQ589847 EHL589847:EHM589847 ERH589847:ERI589847 FBD589847:FBE589847 FKZ589847:FLA589847 FUV589847:FUW589847 GER589847:GES589847 GON589847:GOO589847 GYJ589847:GYK589847 HIF589847:HIG589847 HSB589847:HSC589847 IBX589847:IBY589847 ILT589847:ILU589847 IVP589847:IVQ589847 JFL589847:JFM589847 JPH589847:JPI589847 JZD589847:JZE589847 KIZ589847:KJA589847 KSV589847:KSW589847 LCR589847:LCS589847 LMN589847:LMO589847 LWJ589847:LWK589847 MGF589847:MGG589847 MQB589847:MQC589847 MZX589847:MZY589847 NJT589847:NJU589847 NTP589847:NTQ589847 ODL589847:ODM589847 ONH589847:ONI589847 OXD589847:OXE589847 PGZ589847:PHA589847 PQV589847:PQW589847 QAR589847:QAS589847 QKN589847:QKO589847 QUJ589847:QUK589847 REF589847:REG589847 ROB589847:ROC589847 RXX589847:RXY589847 SHT589847:SHU589847 SRP589847:SRQ589847 TBL589847:TBM589847 TLH589847:TLI589847 TVD589847:TVE589847 UEZ589847:UFA589847 UOV589847:UOW589847 UYR589847:UYS589847 VIN589847:VIO589847 VSJ589847:VSK589847 WCF589847:WCG589847 WMB589847:WMC589847 WVX589847:WVY589847 N655383:O655383 JL655383:JM655383 TH655383:TI655383 ADD655383:ADE655383 AMZ655383:ANA655383 AWV655383:AWW655383 BGR655383:BGS655383 BQN655383:BQO655383 CAJ655383:CAK655383 CKF655383:CKG655383 CUB655383:CUC655383 DDX655383:DDY655383 DNT655383:DNU655383 DXP655383:DXQ655383 EHL655383:EHM655383 ERH655383:ERI655383 FBD655383:FBE655383 FKZ655383:FLA655383 FUV655383:FUW655383 GER655383:GES655383 GON655383:GOO655383 GYJ655383:GYK655383 HIF655383:HIG655383 HSB655383:HSC655383 IBX655383:IBY655383 ILT655383:ILU655383 IVP655383:IVQ655383 JFL655383:JFM655383 JPH655383:JPI655383 JZD655383:JZE655383 KIZ655383:KJA655383 KSV655383:KSW655383 LCR655383:LCS655383 LMN655383:LMO655383 LWJ655383:LWK655383 MGF655383:MGG655383 MQB655383:MQC655383 MZX655383:MZY655383 NJT655383:NJU655383 NTP655383:NTQ655383 ODL655383:ODM655383 ONH655383:ONI655383 OXD655383:OXE655383 PGZ655383:PHA655383 PQV655383:PQW655383 QAR655383:QAS655383 QKN655383:QKO655383 QUJ655383:QUK655383 REF655383:REG655383 ROB655383:ROC655383 RXX655383:RXY655383 SHT655383:SHU655383 SRP655383:SRQ655383 TBL655383:TBM655383 TLH655383:TLI655383 TVD655383:TVE655383 UEZ655383:UFA655383 UOV655383:UOW655383 UYR655383:UYS655383 VIN655383:VIO655383 VSJ655383:VSK655383 WCF655383:WCG655383 WMB655383:WMC655383 WVX655383:WVY655383 N720919:O720919 JL720919:JM720919 TH720919:TI720919 ADD720919:ADE720919 AMZ720919:ANA720919 AWV720919:AWW720919 BGR720919:BGS720919 BQN720919:BQO720919 CAJ720919:CAK720919 CKF720919:CKG720919 CUB720919:CUC720919 DDX720919:DDY720919 DNT720919:DNU720919 DXP720919:DXQ720919 EHL720919:EHM720919 ERH720919:ERI720919 FBD720919:FBE720919 FKZ720919:FLA720919 FUV720919:FUW720919 GER720919:GES720919 GON720919:GOO720919 GYJ720919:GYK720919 HIF720919:HIG720919 HSB720919:HSC720919 IBX720919:IBY720919 ILT720919:ILU720919 IVP720919:IVQ720919 JFL720919:JFM720919 JPH720919:JPI720919 JZD720919:JZE720919 KIZ720919:KJA720919 KSV720919:KSW720919 LCR720919:LCS720919 LMN720919:LMO720919 LWJ720919:LWK720919 MGF720919:MGG720919 MQB720919:MQC720919 MZX720919:MZY720919 NJT720919:NJU720919 NTP720919:NTQ720919 ODL720919:ODM720919 ONH720919:ONI720919 OXD720919:OXE720919 PGZ720919:PHA720919 PQV720919:PQW720919 QAR720919:QAS720919 QKN720919:QKO720919 QUJ720919:QUK720919 REF720919:REG720919 ROB720919:ROC720919 RXX720919:RXY720919 SHT720919:SHU720919 SRP720919:SRQ720919 TBL720919:TBM720919 TLH720919:TLI720919 TVD720919:TVE720919 UEZ720919:UFA720919 UOV720919:UOW720919 UYR720919:UYS720919 VIN720919:VIO720919 VSJ720919:VSK720919 WCF720919:WCG720919 WMB720919:WMC720919 WVX720919:WVY720919 N786455:O786455 JL786455:JM786455 TH786455:TI786455 ADD786455:ADE786455 AMZ786455:ANA786455 AWV786455:AWW786455 BGR786455:BGS786455 BQN786455:BQO786455 CAJ786455:CAK786455 CKF786455:CKG786455 CUB786455:CUC786455 DDX786455:DDY786455 DNT786455:DNU786455 DXP786455:DXQ786455 EHL786455:EHM786455 ERH786455:ERI786455 FBD786455:FBE786455 FKZ786455:FLA786455 FUV786455:FUW786455 GER786455:GES786455 GON786455:GOO786455 GYJ786455:GYK786455 HIF786455:HIG786455 HSB786455:HSC786455 IBX786455:IBY786455 ILT786455:ILU786455 IVP786455:IVQ786455 JFL786455:JFM786455 JPH786455:JPI786455 JZD786455:JZE786455 KIZ786455:KJA786455 KSV786455:KSW786455 LCR786455:LCS786455 LMN786455:LMO786455 LWJ786455:LWK786455 MGF786455:MGG786455 MQB786455:MQC786455 MZX786455:MZY786455 NJT786455:NJU786455 NTP786455:NTQ786455 ODL786455:ODM786455 ONH786455:ONI786455 OXD786455:OXE786455 PGZ786455:PHA786455 PQV786455:PQW786455 QAR786455:QAS786455 QKN786455:QKO786455 QUJ786455:QUK786455 REF786455:REG786455 ROB786455:ROC786455 RXX786455:RXY786455 SHT786455:SHU786455 SRP786455:SRQ786455 TBL786455:TBM786455 TLH786455:TLI786455 TVD786455:TVE786455 UEZ786455:UFA786455 UOV786455:UOW786455 UYR786455:UYS786455 VIN786455:VIO786455 VSJ786455:VSK786455 WCF786455:WCG786455 WMB786455:WMC786455 WVX786455:WVY786455 N851991:O851991 JL851991:JM851991 TH851991:TI851991 ADD851991:ADE851991 AMZ851991:ANA851991 AWV851991:AWW851991 BGR851991:BGS851991 BQN851991:BQO851991 CAJ851991:CAK851991 CKF851991:CKG851991 CUB851991:CUC851991 DDX851991:DDY851991 DNT851991:DNU851991 DXP851991:DXQ851991 EHL851991:EHM851991 ERH851991:ERI851991 FBD851991:FBE851991 FKZ851991:FLA851991 FUV851991:FUW851991 GER851991:GES851991 GON851991:GOO851991 GYJ851991:GYK851991 HIF851991:HIG851991 HSB851991:HSC851991 IBX851991:IBY851991 ILT851991:ILU851991 IVP851991:IVQ851991 JFL851991:JFM851991 JPH851991:JPI851991 JZD851991:JZE851991 KIZ851991:KJA851991 KSV851991:KSW851991 LCR851991:LCS851991 LMN851991:LMO851991 LWJ851991:LWK851991 MGF851991:MGG851991 MQB851991:MQC851991 MZX851991:MZY851991 NJT851991:NJU851991 NTP851991:NTQ851991 ODL851991:ODM851991 ONH851991:ONI851991 OXD851991:OXE851991 PGZ851991:PHA851991 PQV851991:PQW851991 QAR851991:QAS851991 QKN851991:QKO851991 QUJ851991:QUK851991 REF851991:REG851991 ROB851991:ROC851991 RXX851991:RXY851991 SHT851991:SHU851991 SRP851991:SRQ851991 TBL851991:TBM851991 TLH851991:TLI851991 TVD851991:TVE851991 UEZ851991:UFA851991 UOV851991:UOW851991 UYR851991:UYS851991 VIN851991:VIO851991 VSJ851991:VSK851991 WCF851991:WCG851991 WMB851991:WMC851991 WVX851991:WVY851991 N917527:O917527 JL917527:JM917527 TH917527:TI917527 ADD917527:ADE917527 AMZ917527:ANA917527 AWV917527:AWW917527 BGR917527:BGS917527 BQN917527:BQO917527 CAJ917527:CAK917527 CKF917527:CKG917527 CUB917527:CUC917527 DDX917527:DDY917527 DNT917527:DNU917527 DXP917527:DXQ917527 EHL917527:EHM917527 ERH917527:ERI917527 FBD917527:FBE917527 FKZ917527:FLA917527 FUV917527:FUW917527 GER917527:GES917527 GON917527:GOO917527 GYJ917527:GYK917527 HIF917527:HIG917527 HSB917527:HSC917527 IBX917527:IBY917527 ILT917527:ILU917527 IVP917527:IVQ917527 JFL917527:JFM917527 JPH917527:JPI917527 JZD917527:JZE917527 KIZ917527:KJA917527 KSV917527:KSW917527 LCR917527:LCS917527 LMN917527:LMO917527 LWJ917527:LWK917527 MGF917527:MGG917527 MQB917527:MQC917527 MZX917527:MZY917527 NJT917527:NJU917527 NTP917527:NTQ917527 ODL917527:ODM917527 ONH917527:ONI917527 OXD917527:OXE917527 PGZ917527:PHA917527 PQV917527:PQW917527 QAR917527:QAS917527 QKN917527:QKO917527 QUJ917527:QUK917527 REF917527:REG917527 ROB917527:ROC917527 RXX917527:RXY917527 SHT917527:SHU917527 SRP917527:SRQ917527 TBL917527:TBM917527 TLH917527:TLI917527 TVD917527:TVE917527 UEZ917527:UFA917527 UOV917527:UOW917527 UYR917527:UYS917527 VIN917527:VIO917527 VSJ917527:VSK917527 WCF917527:WCG917527 WMB917527:WMC917527 WVX917527:WVY917527 N983063:O983063 JL983063:JM983063 TH983063:TI983063 ADD983063:ADE983063 AMZ983063:ANA983063 AWV983063:AWW983063 BGR983063:BGS983063 BQN983063:BQO983063 CAJ983063:CAK983063 CKF983063:CKG983063 CUB983063:CUC983063 DDX983063:DDY983063 DNT983063:DNU983063 DXP983063:DXQ983063 EHL983063:EHM983063 ERH983063:ERI983063 FBD983063:FBE983063 FKZ983063:FLA983063 FUV983063:FUW983063 GER983063:GES983063 GON983063:GOO983063 GYJ983063:GYK983063 HIF983063:HIG983063 HSB983063:HSC983063 IBX983063:IBY983063 ILT983063:ILU983063 IVP983063:IVQ983063 JFL983063:JFM983063 JPH983063:JPI983063 JZD983063:JZE983063 KIZ983063:KJA983063 KSV983063:KSW983063 LCR983063:LCS983063 LMN983063:LMO983063 LWJ983063:LWK983063 MGF983063:MGG983063 MQB983063:MQC983063 MZX983063:MZY983063 NJT983063:NJU983063 NTP983063:NTQ983063 ODL983063:ODM983063 ONH983063:ONI983063 OXD983063:OXE983063 PGZ983063:PHA983063 PQV983063:PQW983063 QAR983063:QAS983063 QKN983063:QKO983063 QUJ983063:QUK983063 REF983063:REG983063 ROB983063:ROC983063 RXX983063:RXY983063 SHT983063:SHU983063 SRP983063:SRQ983063 TBL983063:TBM983063 TLH983063:TLI983063 TVD983063:TVE983063 UEZ983063:UFA983063 UOV983063:UOW983063 UYR983063:UYS983063 VIN983063:VIO983063 VSJ983063:VSK983063 WCF983063:WCG983063 WMB983063:WMC983063 WVX983063:WVY983063 AA65559:AB65559 JY65559:JZ65559 TU65559:TV65559 ADQ65559:ADR65559 ANM65559:ANN65559 AXI65559:AXJ65559 BHE65559:BHF65559 BRA65559:BRB65559 CAW65559:CAX65559 CKS65559:CKT65559 CUO65559:CUP65559 DEK65559:DEL65559 DOG65559:DOH65559 DYC65559:DYD65559 EHY65559:EHZ65559 ERU65559:ERV65559 FBQ65559:FBR65559 FLM65559:FLN65559 FVI65559:FVJ65559 GFE65559:GFF65559 GPA65559:GPB65559 GYW65559:GYX65559 HIS65559:HIT65559 HSO65559:HSP65559 ICK65559:ICL65559 IMG65559:IMH65559 IWC65559:IWD65559 JFY65559:JFZ65559 JPU65559:JPV65559 JZQ65559:JZR65559 KJM65559:KJN65559 KTI65559:KTJ65559 LDE65559:LDF65559 LNA65559:LNB65559 LWW65559:LWX65559 MGS65559:MGT65559 MQO65559:MQP65559 NAK65559:NAL65559 NKG65559:NKH65559 NUC65559:NUD65559 ODY65559:ODZ65559 ONU65559:ONV65559 OXQ65559:OXR65559 PHM65559:PHN65559 PRI65559:PRJ65559 QBE65559:QBF65559 QLA65559:QLB65559 QUW65559:QUX65559 RES65559:RET65559 ROO65559:ROP65559 RYK65559:RYL65559 SIG65559:SIH65559 SSC65559:SSD65559 TBY65559:TBZ65559 TLU65559:TLV65559 TVQ65559:TVR65559 UFM65559:UFN65559 UPI65559:UPJ65559 UZE65559:UZF65559 VJA65559:VJB65559 VSW65559:VSX65559 WCS65559:WCT65559 WMO65559:WMP65559 WWK65559:WWL65559 AA131095:AB131095 JY131095:JZ131095 TU131095:TV131095 ADQ131095:ADR131095 ANM131095:ANN131095 AXI131095:AXJ131095 BHE131095:BHF131095 BRA131095:BRB131095 CAW131095:CAX131095 CKS131095:CKT131095 CUO131095:CUP131095 DEK131095:DEL131095 DOG131095:DOH131095 DYC131095:DYD131095 EHY131095:EHZ131095 ERU131095:ERV131095 FBQ131095:FBR131095 FLM131095:FLN131095 FVI131095:FVJ131095 GFE131095:GFF131095 GPA131095:GPB131095 GYW131095:GYX131095 HIS131095:HIT131095 HSO131095:HSP131095 ICK131095:ICL131095 IMG131095:IMH131095 IWC131095:IWD131095 JFY131095:JFZ131095 JPU131095:JPV131095 JZQ131095:JZR131095 KJM131095:KJN131095 KTI131095:KTJ131095 LDE131095:LDF131095 LNA131095:LNB131095 LWW131095:LWX131095 MGS131095:MGT131095 MQO131095:MQP131095 NAK131095:NAL131095 NKG131095:NKH131095 NUC131095:NUD131095 ODY131095:ODZ131095 ONU131095:ONV131095 OXQ131095:OXR131095 PHM131095:PHN131095 PRI131095:PRJ131095 QBE131095:QBF131095 QLA131095:QLB131095 QUW131095:QUX131095 RES131095:RET131095 ROO131095:ROP131095 RYK131095:RYL131095 SIG131095:SIH131095 SSC131095:SSD131095 TBY131095:TBZ131095 TLU131095:TLV131095 TVQ131095:TVR131095 UFM131095:UFN131095 UPI131095:UPJ131095 UZE131095:UZF131095 VJA131095:VJB131095 VSW131095:VSX131095 WCS131095:WCT131095 WMO131095:WMP131095 WWK131095:WWL131095 AA196631:AB196631 JY196631:JZ196631 TU196631:TV196631 ADQ196631:ADR196631 ANM196631:ANN196631 AXI196631:AXJ196631 BHE196631:BHF196631 BRA196631:BRB196631 CAW196631:CAX196631 CKS196631:CKT196631 CUO196631:CUP196631 DEK196631:DEL196631 DOG196631:DOH196631 DYC196631:DYD196631 EHY196631:EHZ196631 ERU196631:ERV196631 FBQ196631:FBR196631 FLM196631:FLN196631 FVI196631:FVJ196631 GFE196631:GFF196631 GPA196631:GPB196631 GYW196631:GYX196631 HIS196631:HIT196631 HSO196631:HSP196631 ICK196631:ICL196631 IMG196631:IMH196631 IWC196631:IWD196631 JFY196631:JFZ196631 JPU196631:JPV196631 JZQ196631:JZR196631 KJM196631:KJN196631 KTI196631:KTJ196631 LDE196631:LDF196631 LNA196631:LNB196631 LWW196631:LWX196631 MGS196631:MGT196631 MQO196631:MQP196631 NAK196631:NAL196631 NKG196631:NKH196631 NUC196631:NUD196631 ODY196631:ODZ196631 ONU196631:ONV196631 OXQ196631:OXR196631 PHM196631:PHN196631 PRI196631:PRJ196631 QBE196631:QBF196631 QLA196631:QLB196631 QUW196631:QUX196631 RES196631:RET196631 ROO196631:ROP196631 RYK196631:RYL196631 SIG196631:SIH196631 SSC196631:SSD196631 TBY196631:TBZ196631 TLU196631:TLV196631 TVQ196631:TVR196631 UFM196631:UFN196631 UPI196631:UPJ196631 UZE196631:UZF196631 VJA196631:VJB196631 VSW196631:VSX196631 WCS196631:WCT196631 WMO196631:WMP196631 WWK196631:WWL196631 AA262167:AB262167 JY262167:JZ262167 TU262167:TV262167 ADQ262167:ADR262167 ANM262167:ANN262167 AXI262167:AXJ262167 BHE262167:BHF262167 BRA262167:BRB262167 CAW262167:CAX262167 CKS262167:CKT262167 CUO262167:CUP262167 DEK262167:DEL262167 DOG262167:DOH262167 DYC262167:DYD262167 EHY262167:EHZ262167 ERU262167:ERV262167 FBQ262167:FBR262167 FLM262167:FLN262167 FVI262167:FVJ262167 GFE262167:GFF262167 GPA262167:GPB262167 GYW262167:GYX262167 HIS262167:HIT262167 HSO262167:HSP262167 ICK262167:ICL262167 IMG262167:IMH262167 IWC262167:IWD262167 JFY262167:JFZ262167 JPU262167:JPV262167 JZQ262167:JZR262167 KJM262167:KJN262167 KTI262167:KTJ262167 LDE262167:LDF262167 LNA262167:LNB262167 LWW262167:LWX262167 MGS262167:MGT262167 MQO262167:MQP262167 NAK262167:NAL262167 NKG262167:NKH262167 NUC262167:NUD262167 ODY262167:ODZ262167 ONU262167:ONV262167 OXQ262167:OXR262167 PHM262167:PHN262167 PRI262167:PRJ262167 QBE262167:QBF262167 QLA262167:QLB262167 QUW262167:QUX262167 RES262167:RET262167 ROO262167:ROP262167 RYK262167:RYL262167 SIG262167:SIH262167 SSC262167:SSD262167 TBY262167:TBZ262167 TLU262167:TLV262167 TVQ262167:TVR262167 UFM262167:UFN262167 UPI262167:UPJ262167 UZE262167:UZF262167 VJA262167:VJB262167 VSW262167:VSX262167 WCS262167:WCT262167 WMO262167:WMP262167 WWK262167:WWL262167 AA327703:AB327703 JY327703:JZ327703 TU327703:TV327703 ADQ327703:ADR327703 ANM327703:ANN327703 AXI327703:AXJ327703 BHE327703:BHF327703 BRA327703:BRB327703 CAW327703:CAX327703 CKS327703:CKT327703 CUO327703:CUP327703 DEK327703:DEL327703 DOG327703:DOH327703 DYC327703:DYD327703 EHY327703:EHZ327703 ERU327703:ERV327703 FBQ327703:FBR327703 FLM327703:FLN327703 FVI327703:FVJ327703 GFE327703:GFF327703 GPA327703:GPB327703 GYW327703:GYX327703 HIS327703:HIT327703 HSO327703:HSP327703 ICK327703:ICL327703 IMG327703:IMH327703 IWC327703:IWD327703 JFY327703:JFZ327703 JPU327703:JPV327703 JZQ327703:JZR327703 KJM327703:KJN327703 KTI327703:KTJ327703 LDE327703:LDF327703 LNA327703:LNB327703 LWW327703:LWX327703 MGS327703:MGT327703 MQO327703:MQP327703 NAK327703:NAL327703 NKG327703:NKH327703 NUC327703:NUD327703 ODY327703:ODZ327703 ONU327703:ONV327703 OXQ327703:OXR327703 PHM327703:PHN327703 PRI327703:PRJ327703 QBE327703:QBF327703 QLA327703:QLB327703 QUW327703:QUX327703 RES327703:RET327703 ROO327703:ROP327703 RYK327703:RYL327703 SIG327703:SIH327703 SSC327703:SSD327703 TBY327703:TBZ327703 TLU327703:TLV327703 TVQ327703:TVR327703 UFM327703:UFN327703 UPI327703:UPJ327703 UZE327703:UZF327703 VJA327703:VJB327703 VSW327703:VSX327703 WCS327703:WCT327703 WMO327703:WMP327703 WWK327703:WWL327703 AA393239:AB393239 JY393239:JZ393239 TU393239:TV393239 ADQ393239:ADR393239 ANM393239:ANN393239 AXI393239:AXJ393239 BHE393239:BHF393239 BRA393239:BRB393239 CAW393239:CAX393239 CKS393239:CKT393239 CUO393239:CUP393239 DEK393239:DEL393239 DOG393239:DOH393239 DYC393239:DYD393239 EHY393239:EHZ393239 ERU393239:ERV393239 FBQ393239:FBR393239 FLM393239:FLN393239 FVI393239:FVJ393239 GFE393239:GFF393239 GPA393239:GPB393239 GYW393239:GYX393239 HIS393239:HIT393239 HSO393239:HSP393239 ICK393239:ICL393239 IMG393239:IMH393239 IWC393239:IWD393239 JFY393239:JFZ393239 JPU393239:JPV393239 JZQ393239:JZR393239 KJM393239:KJN393239 KTI393239:KTJ393239 LDE393239:LDF393239 LNA393239:LNB393239 LWW393239:LWX393239 MGS393239:MGT393239 MQO393239:MQP393239 NAK393239:NAL393239 NKG393239:NKH393239 NUC393239:NUD393239 ODY393239:ODZ393239 ONU393239:ONV393239 OXQ393239:OXR393239 PHM393239:PHN393239 PRI393239:PRJ393239 QBE393239:QBF393239 QLA393239:QLB393239 QUW393239:QUX393239 RES393239:RET393239 ROO393239:ROP393239 RYK393239:RYL393239 SIG393239:SIH393239 SSC393239:SSD393239 TBY393239:TBZ393239 TLU393239:TLV393239 TVQ393239:TVR393239 UFM393239:UFN393239 UPI393239:UPJ393239 UZE393239:UZF393239 VJA393239:VJB393239 VSW393239:VSX393239 WCS393239:WCT393239 WMO393239:WMP393239 WWK393239:WWL393239 AA458775:AB458775 JY458775:JZ458775 TU458775:TV458775 ADQ458775:ADR458775 ANM458775:ANN458775 AXI458775:AXJ458775 BHE458775:BHF458775 BRA458775:BRB458775 CAW458775:CAX458775 CKS458775:CKT458775 CUO458775:CUP458775 DEK458775:DEL458775 DOG458775:DOH458775 DYC458775:DYD458775 EHY458775:EHZ458775 ERU458775:ERV458775 FBQ458775:FBR458775 FLM458775:FLN458775 FVI458775:FVJ458775 GFE458775:GFF458775 GPA458775:GPB458775 GYW458775:GYX458775 HIS458775:HIT458775 HSO458775:HSP458775 ICK458775:ICL458775 IMG458775:IMH458775 IWC458775:IWD458775 JFY458775:JFZ458775 JPU458775:JPV458775 JZQ458775:JZR458775 KJM458775:KJN458775 KTI458775:KTJ458775 LDE458775:LDF458775 LNA458775:LNB458775 LWW458775:LWX458775 MGS458775:MGT458775 MQO458775:MQP458775 NAK458775:NAL458775 NKG458775:NKH458775 NUC458775:NUD458775 ODY458775:ODZ458775 ONU458775:ONV458775 OXQ458775:OXR458775 PHM458775:PHN458775 PRI458775:PRJ458775 QBE458775:QBF458775 QLA458775:QLB458775 QUW458775:QUX458775 RES458775:RET458775 ROO458775:ROP458775 RYK458775:RYL458775 SIG458775:SIH458775 SSC458775:SSD458775 TBY458775:TBZ458775 TLU458775:TLV458775 TVQ458775:TVR458775 UFM458775:UFN458775 UPI458775:UPJ458775 UZE458775:UZF458775 VJA458775:VJB458775 VSW458775:VSX458775 WCS458775:WCT458775 WMO458775:WMP458775 WWK458775:WWL458775 AA524311:AB524311 JY524311:JZ524311 TU524311:TV524311 ADQ524311:ADR524311 ANM524311:ANN524311 AXI524311:AXJ524311 BHE524311:BHF524311 BRA524311:BRB524311 CAW524311:CAX524311 CKS524311:CKT524311 CUO524311:CUP524311 DEK524311:DEL524311 DOG524311:DOH524311 DYC524311:DYD524311 EHY524311:EHZ524311 ERU524311:ERV524311 FBQ524311:FBR524311 FLM524311:FLN524311 FVI524311:FVJ524311 GFE524311:GFF524311 GPA524311:GPB524311 GYW524311:GYX524311 HIS524311:HIT524311 HSO524311:HSP524311 ICK524311:ICL524311 IMG524311:IMH524311 IWC524311:IWD524311 JFY524311:JFZ524311 JPU524311:JPV524311 JZQ524311:JZR524311 KJM524311:KJN524311 KTI524311:KTJ524311 LDE524311:LDF524311 LNA524311:LNB524311 LWW524311:LWX524311 MGS524311:MGT524311 MQO524311:MQP524311 NAK524311:NAL524311 NKG524311:NKH524311 NUC524311:NUD524311 ODY524311:ODZ524311 ONU524311:ONV524311 OXQ524311:OXR524311 PHM524311:PHN524311 PRI524311:PRJ524311 QBE524311:QBF524311 QLA524311:QLB524311 QUW524311:QUX524311 RES524311:RET524311 ROO524311:ROP524311 RYK524311:RYL524311 SIG524311:SIH524311 SSC524311:SSD524311 TBY524311:TBZ524311 TLU524311:TLV524311 TVQ524311:TVR524311 UFM524311:UFN524311 UPI524311:UPJ524311 UZE524311:UZF524311 VJA524311:VJB524311 VSW524311:VSX524311 WCS524311:WCT524311 WMO524311:WMP524311 WWK524311:WWL524311 AA589847:AB589847 JY589847:JZ589847 TU589847:TV589847 ADQ589847:ADR589847 ANM589847:ANN589847 AXI589847:AXJ589847 BHE589847:BHF589847 BRA589847:BRB589847 CAW589847:CAX589847 CKS589847:CKT589847 CUO589847:CUP589847 DEK589847:DEL589847 DOG589847:DOH589847 DYC589847:DYD589847 EHY589847:EHZ589847 ERU589847:ERV589847 FBQ589847:FBR589847 FLM589847:FLN589847 FVI589847:FVJ589847 GFE589847:GFF589847 GPA589847:GPB589847 GYW589847:GYX589847 HIS589847:HIT589847 HSO589847:HSP589847 ICK589847:ICL589847 IMG589847:IMH589847 IWC589847:IWD589847 JFY589847:JFZ589847 JPU589847:JPV589847 JZQ589847:JZR589847 KJM589847:KJN589847 KTI589847:KTJ589847 LDE589847:LDF589847 LNA589847:LNB589847 LWW589847:LWX589847 MGS589847:MGT589847 MQO589847:MQP589847 NAK589847:NAL589847 NKG589847:NKH589847 NUC589847:NUD589847 ODY589847:ODZ589847 ONU589847:ONV589847 OXQ589847:OXR589847 PHM589847:PHN589847 PRI589847:PRJ589847 QBE589847:QBF589847 QLA589847:QLB589847 QUW589847:QUX589847 RES589847:RET589847 ROO589847:ROP589847 RYK589847:RYL589847 SIG589847:SIH589847 SSC589847:SSD589847 TBY589847:TBZ589847 TLU589847:TLV589847 TVQ589847:TVR589847 UFM589847:UFN589847 UPI589847:UPJ589847 UZE589847:UZF589847 VJA589847:VJB589847 VSW589847:VSX589847 WCS589847:WCT589847 WMO589847:WMP589847 WWK589847:WWL589847 AA655383:AB655383 JY655383:JZ655383 TU655383:TV655383 ADQ655383:ADR655383 ANM655383:ANN655383 AXI655383:AXJ655383 BHE655383:BHF655383 BRA655383:BRB655383 CAW655383:CAX655383 CKS655383:CKT655383 CUO655383:CUP655383 DEK655383:DEL655383 DOG655383:DOH655383 DYC655383:DYD655383 EHY655383:EHZ655383 ERU655383:ERV655383 FBQ655383:FBR655383 FLM655383:FLN655383 FVI655383:FVJ655383 GFE655383:GFF655383 GPA655383:GPB655383 GYW655383:GYX655383 HIS655383:HIT655383 HSO655383:HSP655383 ICK655383:ICL655383 IMG655383:IMH655383 IWC655383:IWD655383 JFY655383:JFZ655383 JPU655383:JPV655383 JZQ655383:JZR655383 KJM655383:KJN655383 KTI655383:KTJ655383 LDE655383:LDF655383 LNA655383:LNB655383 LWW655383:LWX655383 MGS655383:MGT655383 MQO655383:MQP655383 NAK655383:NAL655383 NKG655383:NKH655383 NUC655383:NUD655383 ODY655383:ODZ655383 ONU655383:ONV655383 OXQ655383:OXR655383 PHM655383:PHN655383 PRI655383:PRJ655383 QBE655383:QBF655383 QLA655383:QLB655383 QUW655383:QUX655383 RES655383:RET655383 ROO655383:ROP655383 RYK655383:RYL655383 SIG655383:SIH655383 SSC655383:SSD655383 TBY655383:TBZ655383 TLU655383:TLV655383 TVQ655383:TVR655383 UFM655383:UFN655383 UPI655383:UPJ655383 UZE655383:UZF655383 VJA655383:VJB655383 VSW655383:VSX655383 WCS655383:WCT655383 WMO655383:WMP655383 WWK655383:WWL655383 AA720919:AB720919 JY720919:JZ720919 TU720919:TV720919 ADQ720919:ADR720919 ANM720919:ANN720919 AXI720919:AXJ720919 BHE720919:BHF720919 BRA720919:BRB720919 CAW720919:CAX720919 CKS720919:CKT720919 CUO720919:CUP720919 DEK720919:DEL720919 DOG720919:DOH720919 DYC720919:DYD720919 EHY720919:EHZ720919 ERU720919:ERV720919 FBQ720919:FBR720919 FLM720919:FLN720919 FVI720919:FVJ720919 GFE720919:GFF720919 GPA720919:GPB720919 GYW720919:GYX720919 HIS720919:HIT720919 HSO720919:HSP720919 ICK720919:ICL720919 IMG720919:IMH720919 IWC720919:IWD720919 JFY720919:JFZ720919 JPU720919:JPV720919 JZQ720919:JZR720919 KJM720919:KJN720919 KTI720919:KTJ720919 LDE720919:LDF720919 LNA720919:LNB720919 LWW720919:LWX720919 MGS720919:MGT720919 MQO720919:MQP720919 NAK720919:NAL720919 NKG720919:NKH720919 NUC720919:NUD720919 ODY720919:ODZ720919 ONU720919:ONV720919 OXQ720919:OXR720919 PHM720919:PHN720919 PRI720919:PRJ720919 QBE720919:QBF720919 QLA720919:QLB720919 QUW720919:QUX720919 RES720919:RET720919 ROO720919:ROP720919 RYK720919:RYL720919 SIG720919:SIH720919 SSC720919:SSD720919 TBY720919:TBZ720919 TLU720919:TLV720919 TVQ720919:TVR720919 UFM720919:UFN720919 UPI720919:UPJ720919 UZE720919:UZF720919 VJA720919:VJB720919 VSW720919:VSX720919 WCS720919:WCT720919 WMO720919:WMP720919 WWK720919:WWL720919 AA786455:AB786455 JY786455:JZ786455 TU786455:TV786455 ADQ786455:ADR786455 ANM786455:ANN786455 AXI786455:AXJ786455 BHE786455:BHF786455 BRA786455:BRB786455 CAW786455:CAX786455 CKS786455:CKT786455 CUO786455:CUP786455 DEK786455:DEL786455 DOG786455:DOH786455 DYC786455:DYD786455 EHY786455:EHZ786455 ERU786455:ERV786455 FBQ786455:FBR786455 FLM786455:FLN786455 FVI786455:FVJ786455 GFE786455:GFF786455 GPA786455:GPB786455 GYW786455:GYX786455 HIS786455:HIT786455 HSO786455:HSP786455 ICK786455:ICL786455 IMG786455:IMH786455 IWC786455:IWD786455 JFY786455:JFZ786455 JPU786455:JPV786455 JZQ786455:JZR786455 KJM786455:KJN786455 KTI786455:KTJ786455 LDE786455:LDF786455 LNA786455:LNB786455 LWW786455:LWX786455 MGS786455:MGT786455 MQO786455:MQP786455 NAK786455:NAL786455 NKG786455:NKH786455 NUC786455:NUD786455 ODY786455:ODZ786455 ONU786455:ONV786455 OXQ786455:OXR786455 PHM786455:PHN786455 PRI786455:PRJ786455 QBE786455:QBF786455 QLA786455:QLB786455 QUW786455:QUX786455 RES786455:RET786455 ROO786455:ROP786455 RYK786455:RYL786455 SIG786455:SIH786455 SSC786455:SSD786455 TBY786455:TBZ786455 TLU786455:TLV786455 TVQ786455:TVR786455 UFM786455:UFN786455 UPI786455:UPJ786455 UZE786455:UZF786455 VJA786455:VJB786455 VSW786455:VSX786455 WCS786455:WCT786455 WMO786455:WMP786455 WWK786455:WWL786455 AA851991:AB851991 JY851991:JZ851991 TU851991:TV851991 ADQ851991:ADR851991 ANM851991:ANN851991 AXI851991:AXJ851991 BHE851991:BHF851991 BRA851991:BRB851991 CAW851991:CAX851991 CKS851991:CKT851991 CUO851991:CUP851991 DEK851991:DEL851991 DOG851991:DOH851991 DYC851991:DYD851991 EHY851991:EHZ851991 ERU851991:ERV851991 FBQ851991:FBR851991 FLM851991:FLN851991 FVI851991:FVJ851991 GFE851991:GFF851991 GPA851991:GPB851991 GYW851991:GYX851991 HIS851991:HIT851991 HSO851991:HSP851991 ICK851991:ICL851991 IMG851991:IMH851991 IWC851991:IWD851991 JFY851991:JFZ851991 JPU851991:JPV851991 JZQ851991:JZR851991 KJM851991:KJN851991 KTI851991:KTJ851991 LDE851991:LDF851991 LNA851991:LNB851991 LWW851991:LWX851991 MGS851991:MGT851991 MQO851991:MQP851991 NAK851991:NAL851991 NKG851991:NKH851991 NUC851991:NUD851991 ODY851991:ODZ851991 ONU851991:ONV851991 OXQ851991:OXR851991 PHM851991:PHN851991 PRI851991:PRJ851991 QBE851991:QBF851991 QLA851991:QLB851991 QUW851991:QUX851991 RES851991:RET851991 ROO851991:ROP851991 RYK851991:RYL851991 SIG851991:SIH851991 SSC851991:SSD851991 TBY851991:TBZ851991 TLU851991:TLV851991 TVQ851991:TVR851991 UFM851991:UFN851991 UPI851991:UPJ851991 UZE851991:UZF851991 VJA851991:VJB851991 VSW851991:VSX851991 WCS851991:WCT851991 WMO851991:WMP851991 WWK851991:WWL851991 AA917527:AB917527 JY917527:JZ917527 TU917527:TV917527 ADQ917527:ADR917527 ANM917527:ANN917527 AXI917527:AXJ917527 BHE917527:BHF917527 BRA917527:BRB917527 CAW917527:CAX917527 CKS917527:CKT917527 CUO917527:CUP917527 DEK917527:DEL917527 DOG917527:DOH917527 DYC917527:DYD917527 EHY917527:EHZ917527 ERU917527:ERV917527 FBQ917527:FBR917527 FLM917527:FLN917527 FVI917527:FVJ917527 GFE917527:GFF917527 GPA917527:GPB917527 GYW917527:GYX917527 HIS917527:HIT917527 HSO917527:HSP917527 ICK917527:ICL917527 IMG917527:IMH917527 IWC917527:IWD917527 JFY917527:JFZ917527 JPU917527:JPV917527 JZQ917527:JZR917527 KJM917527:KJN917527 KTI917527:KTJ917527 LDE917527:LDF917527 LNA917527:LNB917527 LWW917527:LWX917527 MGS917527:MGT917527 MQO917527:MQP917527 NAK917527:NAL917527 NKG917527:NKH917527 NUC917527:NUD917527 ODY917527:ODZ917527 ONU917527:ONV917527 OXQ917527:OXR917527 PHM917527:PHN917527 PRI917527:PRJ917527 QBE917527:QBF917527 QLA917527:QLB917527 QUW917527:QUX917527 RES917527:RET917527 ROO917527:ROP917527 RYK917527:RYL917527 SIG917527:SIH917527 SSC917527:SSD917527 TBY917527:TBZ917527 TLU917527:TLV917527 TVQ917527:TVR917527 UFM917527:UFN917527 UPI917527:UPJ917527 UZE917527:UZF917527 VJA917527:VJB917527 VSW917527:VSX917527 WCS917527:WCT917527 WMO917527:WMP917527 WWK917527:WWL917527 AA983063:AB983063 JY983063:JZ983063 TU983063:TV983063 ADQ983063:ADR983063 ANM983063:ANN983063 AXI983063:AXJ983063 BHE983063:BHF983063 BRA983063:BRB983063 CAW983063:CAX983063 CKS983063:CKT983063 CUO983063:CUP983063 DEK983063:DEL983063 DOG983063:DOH983063 DYC983063:DYD983063 EHY983063:EHZ983063 ERU983063:ERV983063 FBQ983063:FBR983063 FLM983063:FLN983063 FVI983063:FVJ983063 GFE983063:GFF983063 GPA983063:GPB983063 GYW983063:GYX983063 HIS983063:HIT983063 HSO983063:HSP983063 ICK983063:ICL983063 IMG983063:IMH983063 IWC983063:IWD983063 JFY983063:JFZ983063 JPU983063:JPV983063 JZQ983063:JZR983063 KJM983063:KJN983063 KTI983063:KTJ983063 LDE983063:LDF983063 LNA983063:LNB983063 LWW983063:LWX983063 MGS983063:MGT983063 MQO983063:MQP983063 NAK983063:NAL983063 NKG983063:NKH983063 NUC983063:NUD983063 ODY983063:ODZ983063 ONU983063:ONV983063 OXQ983063:OXR983063 PHM983063:PHN983063 PRI983063:PRJ983063 QBE983063:QBF983063 QLA983063:QLB983063 QUW983063:QUX983063 RES983063:RET983063 ROO983063:ROP983063 RYK983063:RYL983063 SIG983063:SIH983063 SSC983063:SSD983063 TBY983063:TBZ983063 TLU983063:TLV983063 TVQ983063:TVR983063 UFM983063:UFN983063 UPI983063:UPJ983063 UZE983063:UZF983063 VJA983063:VJB983063 VSW983063:VSX983063 WCS983063:WCT983063 WMO983063:WMP983063 WWK983063:WWL983063" xr:uid="{00000000-0002-0000-0A00-000002000000}"/>
    <dataValidation type="list" allowBlank="1" showInputMessage="1" showErrorMessage="1" error="Motivo não listado. Escolher &quot;Outro&quot; e especificar." prompt="Escolha a opção para o não lançar efluente líquido no ano base." sqref="WVP983082:WWE983082 F65578:U65578 JD65578:JS65578 SZ65578:TO65578 ACV65578:ADK65578 AMR65578:ANG65578 AWN65578:AXC65578 BGJ65578:BGY65578 BQF65578:BQU65578 CAB65578:CAQ65578 CJX65578:CKM65578 CTT65578:CUI65578 DDP65578:DEE65578 DNL65578:DOA65578 DXH65578:DXW65578 EHD65578:EHS65578 EQZ65578:ERO65578 FAV65578:FBK65578 FKR65578:FLG65578 FUN65578:FVC65578 GEJ65578:GEY65578 GOF65578:GOU65578 GYB65578:GYQ65578 HHX65578:HIM65578 HRT65578:HSI65578 IBP65578:ICE65578 ILL65578:IMA65578 IVH65578:IVW65578 JFD65578:JFS65578 JOZ65578:JPO65578 JYV65578:JZK65578 KIR65578:KJG65578 KSN65578:KTC65578 LCJ65578:LCY65578 LMF65578:LMU65578 LWB65578:LWQ65578 MFX65578:MGM65578 MPT65578:MQI65578 MZP65578:NAE65578 NJL65578:NKA65578 NTH65578:NTW65578 ODD65578:ODS65578 OMZ65578:ONO65578 OWV65578:OXK65578 PGR65578:PHG65578 PQN65578:PRC65578 QAJ65578:QAY65578 QKF65578:QKU65578 QUB65578:QUQ65578 RDX65578:REM65578 RNT65578:ROI65578 RXP65578:RYE65578 SHL65578:SIA65578 SRH65578:SRW65578 TBD65578:TBS65578 TKZ65578:TLO65578 TUV65578:TVK65578 UER65578:UFG65578 UON65578:UPC65578 UYJ65578:UYY65578 VIF65578:VIU65578 VSB65578:VSQ65578 WBX65578:WCM65578 WLT65578:WMI65578 WVP65578:WWE65578 F131114:U131114 JD131114:JS131114 SZ131114:TO131114 ACV131114:ADK131114 AMR131114:ANG131114 AWN131114:AXC131114 BGJ131114:BGY131114 BQF131114:BQU131114 CAB131114:CAQ131114 CJX131114:CKM131114 CTT131114:CUI131114 DDP131114:DEE131114 DNL131114:DOA131114 DXH131114:DXW131114 EHD131114:EHS131114 EQZ131114:ERO131114 FAV131114:FBK131114 FKR131114:FLG131114 FUN131114:FVC131114 GEJ131114:GEY131114 GOF131114:GOU131114 GYB131114:GYQ131114 HHX131114:HIM131114 HRT131114:HSI131114 IBP131114:ICE131114 ILL131114:IMA131114 IVH131114:IVW131114 JFD131114:JFS131114 JOZ131114:JPO131114 JYV131114:JZK131114 KIR131114:KJG131114 KSN131114:KTC131114 LCJ131114:LCY131114 LMF131114:LMU131114 LWB131114:LWQ131114 MFX131114:MGM131114 MPT131114:MQI131114 MZP131114:NAE131114 NJL131114:NKA131114 NTH131114:NTW131114 ODD131114:ODS131114 OMZ131114:ONO131114 OWV131114:OXK131114 PGR131114:PHG131114 PQN131114:PRC131114 QAJ131114:QAY131114 QKF131114:QKU131114 QUB131114:QUQ131114 RDX131114:REM131114 RNT131114:ROI131114 RXP131114:RYE131114 SHL131114:SIA131114 SRH131114:SRW131114 TBD131114:TBS131114 TKZ131114:TLO131114 TUV131114:TVK131114 UER131114:UFG131114 UON131114:UPC131114 UYJ131114:UYY131114 VIF131114:VIU131114 VSB131114:VSQ131114 WBX131114:WCM131114 WLT131114:WMI131114 WVP131114:WWE131114 F196650:U196650 JD196650:JS196650 SZ196650:TO196650 ACV196650:ADK196650 AMR196650:ANG196650 AWN196650:AXC196650 BGJ196650:BGY196650 BQF196650:BQU196650 CAB196650:CAQ196650 CJX196650:CKM196650 CTT196650:CUI196650 DDP196650:DEE196650 DNL196650:DOA196650 DXH196650:DXW196650 EHD196650:EHS196650 EQZ196650:ERO196650 FAV196650:FBK196650 FKR196650:FLG196650 FUN196650:FVC196650 GEJ196650:GEY196650 GOF196650:GOU196650 GYB196650:GYQ196650 HHX196650:HIM196650 HRT196650:HSI196650 IBP196650:ICE196650 ILL196650:IMA196650 IVH196650:IVW196650 JFD196650:JFS196650 JOZ196650:JPO196650 JYV196650:JZK196650 KIR196650:KJG196650 KSN196650:KTC196650 LCJ196650:LCY196650 LMF196650:LMU196650 LWB196650:LWQ196650 MFX196650:MGM196650 MPT196650:MQI196650 MZP196650:NAE196650 NJL196650:NKA196650 NTH196650:NTW196650 ODD196650:ODS196650 OMZ196650:ONO196650 OWV196650:OXK196650 PGR196650:PHG196650 PQN196650:PRC196650 QAJ196650:QAY196650 QKF196650:QKU196650 QUB196650:QUQ196650 RDX196650:REM196650 RNT196650:ROI196650 RXP196650:RYE196650 SHL196650:SIA196650 SRH196650:SRW196650 TBD196650:TBS196650 TKZ196650:TLO196650 TUV196650:TVK196650 UER196650:UFG196650 UON196650:UPC196650 UYJ196650:UYY196650 VIF196650:VIU196650 VSB196650:VSQ196650 WBX196650:WCM196650 WLT196650:WMI196650 WVP196650:WWE196650 F262186:U262186 JD262186:JS262186 SZ262186:TO262186 ACV262186:ADK262186 AMR262186:ANG262186 AWN262186:AXC262186 BGJ262186:BGY262186 BQF262186:BQU262186 CAB262186:CAQ262186 CJX262186:CKM262186 CTT262186:CUI262186 DDP262186:DEE262186 DNL262186:DOA262186 DXH262186:DXW262186 EHD262186:EHS262186 EQZ262186:ERO262186 FAV262186:FBK262186 FKR262186:FLG262186 FUN262186:FVC262186 GEJ262186:GEY262186 GOF262186:GOU262186 GYB262186:GYQ262186 HHX262186:HIM262186 HRT262186:HSI262186 IBP262186:ICE262186 ILL262186:IMA262186 IVH262186:IVW262186 JFD262186:JFS262186 JOZ262186:JPO262186 JYV262186:JZK262186 KIR262186:KJG262186 KSN262186:KTC262186 LCJ262186:LCY262186 LMF262186:LMU262186 LWB262186:LWQ262186 MFX262186:MGM262186 MPT262186:MQI262186 MZP262186:NAE262186 NJL262186:NKA262186 NTH262186:NTW262186 ODD262186:ODS262186 OMZ262186:ONO262186 OWV262186:OXK262186 PGR262186:PHG262186 PQN262186:PRC262186 QAJ262186:QAY262186 QKF262186:QKU262186 QUB262186:QUQ262186 RDX262186:REM262186 RNT262186:ROI262186 RXP262186:RYE262186 SHL262186:SIA262186 SRH262186:SRW262186 TBD262186:TBS262186 TKZ262186:TLO262186 TUV262186:TVK262186 UER262186:UFG262186 UON262186:UPC262186 UYJ262186:UYY262186 VIF262186:VIU262186 VSB262186:VSQ262186 WBX262186:WCM262186 WLT262186:WMI262186 WVP262186:WWE262186 F327722:U327722 JD327722:JS327722 SZ327722:TO327722 ACV327722:ADK327722 AMR327722:ANG327722 AWN327722:AXC327722 BGJ327722:BGY327722 BQF327722:BQU327722 CAB327722:CAQ327722 CJX327722:CKM327722 CTT327722:CUI327722 DDP327722:DEE327722 DNL327722:DOA327722 DXH327722:DXW327722 EHD327722:EHS327722 EQZ327722:ERO327722 FAV327722:FBK327722 FKR327722:FLG327722 FUN327722:FVC327722 GEJ327722:GEY327722 GOF327722:GOU327722 GYB327722:GYQ327722 HHX327722:HIM327722 HRT327722:HSI327722 IBP327722:ICE327722 ILL327722:IMA327722 IVH327722:IVW327722 JFD327722:JFS327722 JOZ327722:JPO327722 JYV327722:JZK327722 KIR327722:KJG327722 KSN327722:KTC327722 LCJ327722:LCY327722 LMF327722:LMU327722 LWB327722:LWQ327722 MFX327722:MGM327722 MPT327722:MQI327722 MZP327722:NAE327722 NJL327722:NKA327722 NTH327722:NTW327722 ODD327722:ODS327722 OMZ327722:ONO327722 OWV327722:OXK327722 PGR327722:PHG327722 PQN327722:PRC327722 QAJ327722:QAY327722 QKF327722:QKU327722 QUB327722:QUQ327722 RDX327722:REM327722 RNT327722:ROI327722 RXP327722:RYE327722 SHL327722:SIA327722 SRH327722:SRW327722 TBD327722:TBS327722 TKZ327722:TLO327722 TUV327722:TVK327722 UER327722:UFG327722 UON327722:UPC327722 UYJ327722:UYY327722 VIF327722:VIU327722 VSB327722:VSQ327722 WBX327722:WCM327722 WLT327722:WMI327722 WVP327722:WWE327722 F393258:U393258 JD393258:JS393258 SZ393258:TO393258 ACV393258:ADK393258 AMR393258:ANG393258 AWN393258:AXC393258 BGJ393258:BGY393258 BQF393258:BQU393258 CAB393258:CAQ393258 CJX393258:CKM393258 CTT393258:CUI393258 DDP393258:DEE393258 DNL393258:DOA393258 DXH393258:DXW393258 EHD393258:EHS393258 EQZ393258:ERO393258 FAV393258:FBK393258 FKR393258:FLG393258 FUN393258:FVC393258 GEJ393258:GEY393258 GOF393258:GOU393258 GYB393258:GYQ393258 HHX393258:HIM393258 HRT393258:HSI393258 IBP393258:ICE393258 ILL393258:IMA393258 IVH393258:IVW393258 JFD393258:JFS393258 JOZ393258:JPO393258 JYV393258:JZK393258 KIR393258:KJG393258 KSN393258:KTC393258 LCJ393258:LCY393258 LMF393258:LMU393258 LWB393258:LWQ393258 MFX393258:MGM393258 MPT393258:MQI393258 MZP393258:NAE393258 NJL393258:NKA393258 NTH393258:NTW393258 ODD393258:ODS393258 OMZ393258:ONO393258 OWV393258:OXK393258 PGR393258:PHG393258 PQN393258:PRC393258 QAJ393258:QAY393258 QKF393258:QKU393258 QUB393258:QUQ393258 RDX393258:REM393258 RNT393258:ROI393258 RXP393258:RYE393258 SHL393258:SIA393258 SRH393258:SRW393258 TBD393258:TBS393258 TKZ393258:TLO393258 TUV393258:TVK393258 UER393258:UFG393258 UON393258:UPC393258 UYJ393258:UYY393258 VIF393258:VIU393258 VSB393258:VSQ393258 WBX393258:WCM393258 WLT393258:WMI393258 WVP393258:WWE393258 F458794:U458794 JD458794:JS458794 SZ458794:TO458794 ACV458794:ADK458794 AMR458794:ANG458794 AWN458794:AXC458794 BGJ458794:BGY458794 BQF458794:BQU458794 CAB458794:CAQ458794 CJX458794:CKM458794 CTT458794:CUI458794 DDP458794:DEE458794 DNL458794:DOA458794 DXH458794:DXW458794 EHD458794:EHS458794 EQZ458794:ERO458794 FAV458794:FBK458794 FKR458794:FLG458794 FUN458794:FVC458794 GEJ458794:GEY458794 GOF458794:GOU458794 GYB458794:GYQ458794 HHX458794:HIM458794 HRT458794:HSI458794 IBP458794:ICE458794 ILL458794:IMA458794 IVH458794:IVW458794 JFD458794:JFS458794 JOZ458794:JPO458794 JYV458794:JZK458794 KIR458794:KJG458794 KSN458794:KTC458794 LCJ458794:LCY458794 LMF458794:LMU458794 LWB458794:LWQ458794 MFX458794:MGM458794 MPT458794:MQI458794 MZP458794:NAE458794 NJL458794:NKA458794 NTH458794:NTW458794 ODD458794:ODS458794 OMZ458794:ONO458794 OWV458794:OXK458794 PGR458794:PHG458794 PQN458794:PRC458794 QAJ458794:QAY458794 QKF458794:QKU458794 QUB458794:QUQ458794 RDX458794:REM458794 RNT458794:ROI458794 RXP458794:RYE458794 SHL458794:SIA458794 SRH458794:SRW458794 TBD458794:TBS458794 TKZ458794:TLO458794 TUV458794:TVK458794 UER458794:UFG458794 UON458794:UPC458794 UYJ458794:UYY458794 VIF458794:VIU458794 VSB458794:VSQ458794 WBX458794:WCM458794 WLT458794:WMI458794 WVP458794:WWE458794 F524330:U524330 JD524330:JS524330 SZ524330:TO524330 ACV524330:ADK524330 AMR524330:ANG524330 AWN524330:AXC524330 BGJ524330:BGY524330 BQF524330:BQU524330 CAB524330:CAQ524330 CJX524330:CKM524330 CTT524330:CUI524330 DDP524330:DEE524330 DNL524330:DOA524330 DXH524330:DXW524330 EHD524330:EHS524330 EQZ524330:ERO524330 FAV524330:FBK524330 FKR524330:FLG524330 FUN524330:FVC524330 GEJ524330:GEY524330 GOF524330:GOU524330 GYB524330:GYQ524330 HHX524330:HIM524330 HRT524330:HSI524330 IBP524330:ICE524330 ILL524330:IMA524330 IVH524330:IVW524330 JFD524330:JFS524330 JOZ524330:JPO524330 JYV524330:JZK524330 KIR524330:KJG524330 KSN524330:KTC524330 LCJ524330:LCY524330 LMF524330:LMU524330 LWB524330:LWQ524330 MFX524330:MGM524330 MPT524330:MQI524330 MZP524330:NAE524330 NJL524330:NKA524330 NTH524330:NTW524330 ODD524330:ODS524330 OMZ524330:ONO524330 OWV524330:OXK524330 PGR524330:PHG524330 PQN524330:PRC524330 QAJ524330:QAY524330 QKF524330:QKU524330 QUB524330:QUQ524330 RDX524330:REM524330 RNT524330:ROI524330 RXP524330:RYE524330 SHL524330:SIA524330 SRH524330:SRW524330 TBD524330:TBS524330 TKZ524330:TLO524330 TUV524330:TVK524330 UER524330:UFG524330 UON524330:UPC524330 UYJ524330:UYY524330 VIF524330:VIU524330 VSB524330:VSQ524330 WBX524330:WCM524330 WLT524330:WMI524330 WVP524330:WWE524330 F589866:U589866 JD589866:JS589866 SZ589866:TO589866 ACV589866:ADK589866 AMR589866:ANG589866 AWN589866:AXC589866 BGJ589866:BGY589866 BQF589866:BQU589866 CAB589866:CAQ589866 CJX589866:CKM589866 CTT589866:CUI589866 DDP589866:DEE589866 DNL589866:DOA589866 DXH589866:DXW589866 EHD589866:EHS589866 EQZ589866:ERO589866 FAV589866:FBK589866 FKR589866:FLG589866 FUN589866:FVC589866 GEJ589866:GEY589866 GOF589866:GOU589866 GYB589866:GYQ589866 HHX589866:HIM589866 HRT589866:HSI589866 IBP589866:ICE589866 ILL589866:IMA589866 IVH589866:IVW589866 JFD589866:JFS589866 JOZ589866:JPO589866 JYV589866:JZK589866 KIR589866:KJG589866 KSN589866:KTC589866 LCJ589866:LCY589866 LMF589866:LMU589866 LWB589866:LWQ589866 MFX589866:MGM589866 MPT589866:MQI589866 MZP589866:NAE589866 NJL589866:NKA589866 NTH589866:NTW589866 ODD589866:ODS589866 OMZ589866:ONO589866 OWV589866:OXK589866 PGR589866:PHG589866 PQN589866:PRC589866 QAJ589866:QAY589866 QKF589866:QKU589866 QUB589866:QUQ589866 RDX589866:REM589866 RNT589866:ROI589866 RXP589866:RYE589866 SHL589866:SIA589866 SRH589866:SRW589866 TBD589866:TBS589866 TKZ589866:TLO589866 TUV589866:TVK589866 UER589866:UFG589866 UON589866:UPC589866 UYJ589866:UYY589866 VIF589866:VIU589866 VSB589866:VSQ589866 WBX589866:WCM589866 WLT589866:WMI589866 WVP589866:WWE589866 F655402:U655402 JD655402:JS655402 SZ655402:TO655402 ACV655402:ADK655402 AMR655402:ANG655402 AWN655402:AXC655402 BGJ655402:BGY655402 BQF655402:BQU655402 CAB655402:CAQ655402 CJX655402:CKM655402 CTT655402:CUI655402 DDP655402:DEE655402 DNL655402:DOA655402 DXH655402:DXW655402 EHD655402:EHS655402 EQZ655402:ERO655402 FAV655402:FBK655402 FKR655402:FLG655402 FUN655402:FVC655402 GEJ655402:GEY655402 GOF655402:GOU655402 GYB655402:GYQ655402 HHX655402:HIM655402 HRT655402:HSI655402 IBP655402:ICE655402 ILL655402:IMA655402 IVH655402:IVW655402 JFD655402:JFS655402 JOZ655402:JPO655402 JYV655402:JZK655402 KIR655402:KJG655402 KSN655402:KTC655402 LCJ655402:LCY655402 LMF655402:LMU655402 LWB655402:LWQ655402 MFX655402:MGM655402 MPT655402:MQI655402 MZP655402:NAE655402 NJL655402:NKA655402 NTH655402:NTW655402 ODD655402:ODS655402 OMZ655402:ONO655402 OWV655402:OXK655402 PGR655402:PHG655402 PQN655402:PRC655402 QAJ655402:QAY655402 QKF655402:QKU655402 QUB655402:QUQ655402 RDX655402:REM655402 RNT655402:ROI655402 RXP655402:RYE655402 SHL655402:SIA655402 SRH655402:SRW655402 TBD655402:TBS655402 TKZ655402:TLO655402 TUV655402:TVK655402 UER655402:UFG655402 UON655402:UPC655402 UYJ655402:UYY655402 VIF655402:VIU655402 VSB655402:VSQ655402 WBX655402:WCM655402 WLT655402:WMI655402 WVP655402:WWE655402 F720938:U720938 JD720938:JS720938 SZ720938:TO720938 ACV720938:ADK720938 AMR720938:ANG720938 AWN720938:AXC720938 BGJ720938:BGY720938 BQF720938:BQU720938 CAB720938:CAQ720938 CJX720938:CKM720938 CTT720938:CUI720938 DDP720938:DEE720938 DNL720938:DOA720938 DXH720938:DXW720938 EHD720938:EHS720938 EQZ720938:ERO720938 FAV720938:FBK720938 FKR720938:FLG720938 FUN720938:FVC720938 GEJ720938:GEY720938 GOF720938:GOU720938 GYB720938:GYQ720938 HHX720938:HIM720938 HRT720938:HSI720938 IBP720938:ICE720938 ILL720938:IMA720938 IVH720938:IVW720938 JFD720938:JFS720938 JOZ720938:JPO720938 JYV720938:JZK720938 KIR720938:KJG720938 KSN720938:KTC720938 LCJ720938:LCY720938 LMF720938:LMU720938 LWB720938:LWQ720938 MFX720938:MGM720938 MPT720938:MQI720938 MZP720938:NAE720938 NJL720938:NKA720938 NTH720938:NTW720938 ODD720938:ODS720938 OMZ720938:ONO720938 OWV720938:OXK720938 PGR720938:PHG720938 PQN720938:PRC720938 QAJ720938:QAY720938 QKF720938:QKU720938 QUB720938:QUQ720938 RDX720938:REM720938 RNT720938:ROI720938 RXP720938:RYE720938 SHL720938:SIA720938 SRH720938:SRW720938 TBD720938:TBS720938 TKZ720938:TLO720938 TUV720938:TVK720938 UER720938:UFG720938 UON720938:UPC720938 UYJ720938:UYY720938 VIF720938:VIU720938 VSB720938:VSQ720938 WBX720938:WCM720938 WLT720938:WMI720938 WVP720938:WWE720938 F786474:U786474 JD786474:JS786474 SZ786474:TO786474 ACV786474:ADK786474 AMR786474:ANG786474 AWN786474:AXC786474 BGJ786474:BGY786474 BQF786474:BQU786474 CAB786474:CAQ786474 CJX786474:CKM786474 CTT786474:CUI786474 DDP786474:DEE786474 DNL786474:DOA786474 DXH786474:DXW786474 EHD786474:EHS786474 EQZ786474:ERO786474 FAV786474:FBK786474 FKR786474:FLG786474 FUN786474:FVC786474 GEJ786474:GEY786474 GOF786474:GOU786474 GYB786474:GYQ786474 HHX786474:HIM786474 HRT786474:HSI786474 IBP786474:ICE786474 ILL786474:IMA786474 IVH786474:IVW786474 JFD786474:JFS786474 JOZ786474:JPO786474 JYV786474:JZK786474 KIR786474:KJG786474 KSN786474:KTC786474 LCJ786474:LCY786474 LMF786474:LMU786474 LWB786474:LWQ786474 MFX786474:MGM786474 MPT786474:MQI786474 MZP786474:NAE786474 NJL786474:NKA786474 NTH786474:NTW786474 ODD786474:ODS786474 OMZ786474:ONO786474 OWV786474:OXK786474 PGR786474:PHG786474 PQN786474:PRC786474 QAJ786474:QAY786474 QKF786474:QKU786474 QUB786474:QUQ786474 RDX786474:REM786474 RNT786474:ROI786474 RXP786474:RYE786474 SHL786474:SIA786474 SRH786474:SRW786474 TBD786474:TBS786474 TKZ786474:TLO786474 TUV786474:TVK786474 UER786474:UFG786474 UON786474:UPC786474 UYJ786474:UYY786474 VIF786474:VIU786474 VSB786474:VSQ786474 WBX786474:WCM786474 WLT786474:WMI786474 WVP786474:WWE786474 F852010:U852010 JD852010:JS852010 SZ852010:TO852010 ACV852010:ADK852010 AMR852010:ANG852010 AWN852010:AXC852010 BGJ852010:BGY852010 BQF852010:BQU852010 CAB852010:CAQ852010 CJX852010:CKM852010 CTT852010:CUI852010 DDP852010:DEE852010 DNL852010:DOA852010 DXH852010:DXW852010 EHD852010:EHS852010 EQZ852010:ERO852010 FAV852010:FBK852010 FKR852010:FLG852010 FUN852010:FVC852010 GEJ852010:GEY852010 GOF852010:GOU852010 GYB852010:GYQ852010 HHX852010:HIM852010 HRT852010:HSI852010 IBP852010:ICE852010 ILL852010:IMA852010 IVH852010:IVW852010 JFD852010:JFS852010 JOZ852010:JPO852010 JYV852010:JZK852010 KIR852010:KJG852010 KSN852010:KTC852010 LCJ852010:LCY852010 LMF852010:LMU852010 LWB852010:LWQ852010 MFX852010:MGM852010 MPT852010:MQI852010 MZP852010:NAE852010 NJL852010:NKA852010 NTH852010:NTW852010 ODD852010:ODS852010 OMZ852010:ONO852010 OWV852010:OXK852010 PGR852010:PHG852010 PQN852010:PRC852010 QAJ852010:QAY852010 QKF852010:QKU852010 QUB852010:QUQ852010 RDX852010:REM852010 RNT852010:ROI852010 RXP852010:RYE852010 SHL852010:SIA852010 SRH852010:SRW852010 TBD852010:TBS852010 TKZ852010:TLO852010 TUV852010:TVK852010 UER852010:UFG852010 UON852010:UPC852010 UYJ852010:UYY852010 VIF852010:VIU852010 VSB852010:VSQ852010 WBX852010:WCM852010 WLT852010:WMI852010 WVP852010:WWE852010 F917546:U917546 JD917546:JS917546 SZ917546:TO917546 ACV917546:ADK917546 AMR917546:ANG917546 AWN917546:AXC917546 BGJ917546:BGY917546 BQF917546:BQU917546 CAB917546:CAQ917546 CJX917546:CKM917546 CTT917546:CUI917546 DDP917546:DEE917546 DNL917546:DOA917546 DXH917546:DXW917546 EHD917546:EHS917546 EQZ917546:ERO917546 FAV917546:FBK917546 FKR917546:FLG917546 FUN917546:FVC917546 GEJ917546:GEY917546 GOF917546:GOU917546 GYB917546:GYQ917546 HHX917546:HIM917546 HRT917546:HSI917546 IBP917546:ICE917546 ILL917546:IMA917546 IVH917546:IVW917546 JFD917546:JFS917546 JOZ917546:JPO917546 JYV917546:JZK917546 KIR917546:KJG917546 KSN917546:KTC917546 LCJ917546:LCY917546 LMF917546:LMU917546 LWB917546:LWQ917546 MFX917546:MGM917546 MPT917546:MQI917546 MZP917546:NAE917546 NJL917546:NKA917546 NTH917546:NTW917546 ODD917546:ODS917546 OMZ917546:ONO917546 OWV917546:OXK917546 PGR917546:PHG917546 PQN917546:PRC917546 QAJ917546:QAY917546 QKF917546:QKU917546 QUB917546:QUQ917546 RDX917546:REM917546 RNT917546:ROI917546 RXP917546:RYE917546 SHL917546:SIA917546 SRH917546:SRW917546 TBD917546:TBS917546 TKZ917546:TLO917546 TUV917546:TVK917546 UER917546:UFG917546 UON917546:UPC917546 UYJ917546:UYY917546 VIF917546:VIU917546 VSB917546:VSQ917546 WBX917546:WCM917546 WLT917546:WMI917546 WVP917546:WWE917546 F983082:U983082 JD983082:JS983082 SZ983082:TO983082 ACV983082:ADK983082 AMR983082:ANG983082 AWN983082:AXC983082 BGJ983082:BGY983082 BQF983082:BQU983082 CAB983082:CAQ983082 CJX983082:CKM983082 CTT983082:CUI983082 DDP983082:DEE983082 DNL983082:DOA983082 DXH983082:DXW983082 EHD983082:EHS983082 EQZ983082:ERO983082 FAV983082:FBK983082 FKR983082:FLG983082 FUN983082:FVC983082 GEJ983082:GEY983082 GOF983082:GOU983082 GYB983082:GYQ983082 HHX983082:HIM983082 HRT983082:HSI983082 IBP983082:ICE983082 ILL983082:IMA983082 IVH983082:IVW983082 JFD983082:JFS983082 JOZ983082:JPO983082 JYV983082:JZK983082 KIR983082:KJG983082 KSN983082:KTC983082 LCJ983082:LCY983082 LMF983082:LMU983082 LWB983082:LWQ983082 MFX983082:MGM983082 MPT983082:MQI983082 MZP983082:NAE983082 NJL983082:NKA983082 NTH983082:NTW983082 ODD983082:ODS983082 OMZ983082:ONO983082 OWV983082:OXK983082 PGR983082:PHG983082 PQN983082:PRC983082 QAJ983082:QAY983082 QKF983082:QKU983082 QUB983082:QUQ983082 RDX983082:REM983082 RNT983082:ROI983082 RXP983082:RYE983082 SHL983082:SIA983082 SRH983082:SRW983082 TBD983082:TBS983082 TKZ983082:TLO983082 TUV983082:TVK983082 UER983082:UFG983082 UON983082:UPC983082 UYJ983082:UYY983082 VIF983082:VIU983082 VSB983082:VSQ983082 WBX983082:WCM983082 WLT983082:WMI983082" xr:uid="{00000000-0002-0000-0A00-000003000000}">
      <formula1>$B$68:$B$73</formula1>
    </dataValidation>
    <dataValidation type="list" allowBlank="1" showInputMessage="1" showErrorMessage="1" sqref="BA5:BC5 KW5:KY5 US5:UU5 AEO5:AEQ5 AOK5:AOM5 AYG5:AYI5 BIC5:BIE5 BRY5:BSA5 CBU5:CBW5 CLQ5:CLS5 CVM5:CVO5 DFI5:DFK5 DPE5:DPG5 DZA5:DZC5 EIW5:EIY5 ESS5:ESU5 FCO5:FCQ5 FMK5:FMM5 FWG5:FWI5 GGC5:GGE5 GPY5:GQA5 GZU5:GZW5 HJQ5:HJS5 HTM5:HTO5 IDI5:IDK5 INE5:ING5 IXA5:IXC5 JGW5:JGY5 JQS5:JQU5 KAO5:KAQ5 KKK5:KKM5 KUG5:KUI5 LEC5:LEE5 LNY5:LOA5 LXU5:LXW5 MHQ5:MHS5 MRM5:MRO5 NBI5:NBK5 NLE5:NLG5 NVA5:NVC5 OEW5:OEY5 OOS5:OOU5 OYO5:OYQ5 PIK5:PIM5 PSG5:PSI5 QCC5:QCE5 QLY5:QMA5 QVU5:QVW5 RFQ5:RFS5 RPM5:RPO5 RZI5:RZK5 SJE5:SJG5 STA5:STC5 TCW5:TCY5 TMS5:TMU5 TWO5:TWQ5 UGK5:UGM5 UQG5:UQI5 VAC5:VAE5 VJY5:VKA5 VTU5:VTW5 WDQ5:WDS5 WNM5:WNO5 WXI5:WXK5 BA65536:BC65536 KW65536:KY65536 US65536:UU65536 AEO65536:AEQ65536 AOK65536:AOM65536 AYG65536:AYI65536 BIC65536:BIE65536 BRY65536:BSA65536 CBU65536:CBW65536 CLQ65536:CLS65536 CVM65536:CVO65536 DFI65536:DFK65536 DPE65536:DPG65536 DZA65536:DZC65536 EIW65536:EIY65536 ESS65536:ESU65536 FCO65536:FCQ65536 FMK65536:FMM65536 FWG65536:FWI65536 GGC65536:GGE65536 GPY65536:GQA65536 GZU65536:GZW65536 HJQ65536:HJS65536 HTM65536:HTO65536 IDI65536:IDK65536 INE65536:ING65536 IXA65536:IXC65536 JGW65536:JGY65536 JQS65536:JQU65536 KAO65536:KAQ65536 KKK65536:KKM65536 KUG65536:KUI65536 LEC65536:LEE65536 LNY65536:LOA65536 LXU65536:LXW65536 MHQ65536:MHS65536 MRM65536:MRO65536 NBI65536:NBK65536 NLE65536:NLG65536 NVA65536:NVC65536 OEW65536:OEY65536 OOS65536:OOU65536 OYO65536:OYQ65536 PIK65536:PIM65536 PSG65536:PSI65536 QCC65536:QCE65536 QLY65536:QMA65536 QVU65536:QVW65536 RFQ65536:RFS65536 RPM65536:RPO65536 RZI65536:RZK65536 SJE65536:SJG65536 STA65536:STC65536 TCW65536:TCY65536 TMS65536:TMU65536 TWO65536:TWQ65536 UGK65536:UGM65536 UQG65536:UQI65536 VAC65536:VAE65536 VJY65536:VKA65536 VTU65536:VTW65536 WDQ65536:WDS65536 WNM65536:WNO65536 WXI65536:WXK65536 BA131072:BC131072 KW131072:KY131072 US131072:UU131072 AEO131072:AEQ131072 AOK131072:AOM131072 AYG131072:AYI131072 BIC131072:BIE131072 BRY131072:BSA131072 CBU131072:CBW131072 CLQ131072:CLS131072 CVM131072:CVO131072 DFI131072:DFK131072 DPE131072:DPG131072 DZA131072:DZC131072 EIW131072:EIY131072 ESS131072:ESU131072 FCO131072:FCQ131072 FMK131072:FMM131072 FWG131072:FWI131072 GGC131072:GGE131072 GPY131072:GQA131072 GZU131072:GZW131072 HJQ131072:HJS131072 HTM131072:HTO131072 IDI131072:IDK131072 INE131072:ING131072 IXA131072:IXC131072 JGW131072:JGY131072 JQS131072:JQU131072 KAO131072:KAQ131072 KKK131072:KKM131072 KUG131072:KUI131072 LEC131072:LEE131072 LNY131072:LOA131072 LXU131072:LXW131072 MHQ131072:MHS131072 MRM131072:MRO131072 NBI131072:NBK131072 NLE131072:NLG131072 NVA131072:NVC131072 OEW131072:OEY131072 OOS131072:OOU131072 OYO131072:OYQ131072 PIK131072:PIM131072 PSG131072:PSI131072 QCC131072:QCE131072 QLY131072:QMA131072 QVU131072:QVW131072 RFQ131072:RFS131072 RPM131072:RPO131072 RZI131072:RZK131072 SJE131072:SJG131072 STA131072:STC131072 TCW131072:TCY131072 TMS131072:TMU131072 TWO131072:TWQ131072 UGK131072:UGM131072 UQG131072:UQI131072 VAC131072:VAE131072 VJY131072:VKA131072 VTU131072:VTW131072 WDQ131072:WDS131072 WNM131072:WNO131072 WXI131072:WXK131072 BA196608:BC196608 KW196608:KY196608 US196608:UU196608 AEO196608:AEQ196608 AOK196608:AOM196608 AYG196608:AYI196608 BIC196608:BIE196608 BRY196608:BSA196608 CBU196608:CBW196608 CLQ196608:CLS196608 CVM196608:CVO196608 DFI196608:DFK196608 DPE196608:DPG196608 DZA196608:DZC196608 EIW196608:EIY196608 ESS196608:ESU196608 FCO196608:FCQ196608 FMK196608:FMM196608 FWG196608:FWI196608 GGC196608:GGE196608 GPY196608:GQA196608 GZU196608:GZW196608 HJQ196608:HJS196608 HTM196608:HTO196608 IDI196608:IDK196608 INE196608:ING196608 IXA196608:IXC196608 JGW196608:JGY196608 JQS196608:JQU196608 KAO196608:KAQ196608 KKK196608:KKM196608 KUG196608:KUI196608 LEC196608:LEE196608 LNY196608:LOA196608 LXU196608:LXW196608 MHQ196608:MHS196608 MRM196608:MRO196608 NBI196608:NBK196608 NLE196608:NLG196608 NVA196608:NVC196608 OEW196608:OEY196608 OOS196608:OOU196608 OYO196608:OYQ196608 PIK196608:PIM196608 PSG196608:PSI196608 QCC196608:QCE196608 QLY196608:QMA196608 QVU196608:QVW196608 RFQ196608:RFS196608 RPM196608:RPO196608 RZI196608:RZK196608 SJE196608:SJG196608 STA196608:STC196608 TCW196608:TCY196608 TMS196608:TMU196608 TWO196608:TWQ196608 UGK196608:UGM196608 UQG196608:UQI196608 VAC196608:VAE196608 VJY196608:VKA196608 VTU196608:VTW196608 WDQ196608:WDS196608 WNM196608:WNO196608 WXI196608:WXK196608 BA262144:BC262144 KW262144:KY262144 US262144:UU262144 AEO262144:AEQ262144 AOK262144:AOM262144 AYG262144:AYI262144 BIC262144:BIE262144 BRY262144:BSA262144 CBU262144:CBW262144 CLQ262144:CLS262144 CVM262144:CVO262144 DFI262144:DFK262144 DPE262144:DPG262144 DZA262144:DZC262144 EIW262144:EIY262144 ESS262144:ESU262144 FCO262144:FCQ262144 FMK262144:FMM262144 FWG262144:FWI262144 GGC262144:GGE262144 GPY262144:GQA262144 GZU262144:GZW262144 HJQ262144:HJS262144 HTM262144:HTO262144 IDI262144:IDK262144 INE262144:ING262144 IXA262144:IXC262144 JGW262144:JGY262144 JQS262144:JQU262144 KAO262144:KAQ262144 KKK262144:KKM262144 KUG262144:KUI262144 LEC262144:LEE262144 LNY262144:LOA262144 LXU262144:LXW262144 MHQ262144:MHS262144 MRM262144:MRO262144 NBI262144:NBK262144 NLE262144:NLG262144 NVA262144:NVC262144 OEW262144:OEY262144 OOS262144:OOU262144 OYO262144:OYQ262144 PIK262144:PIM262144 PSG262144:PSI262144 QCC262144:QCE262144 QLY262144:QMA262144 QVU262144:QVW262144 RFQ262144:RFS262144 RPM262144:RPO262144 RZI262144:RZK262144 SJE262144:SJG262144 STA262144:STC262144 TCW262144:TCY262144 TMS262144:TMU262144 TWO262144:TWQ262144 UGK262144:UGM262144 UQG262144:UQI262144 VAC262144:VAE262144 VJY262144:VKA262144 VTU262144:VTW262144 WDQ262144:WDS262144 WNM262144:WNO262144 WXI262144:WXK262144 BA327680:BC327680 KW327680:KY327680 US327680:UU327680 AEO327680:AEQ327680 AOK327680:AOM327680 AYG327680:AYI327680 BIC327680:BIE327680 BRY327680:BSA327680 CBU327680:CBW327680 CLQ327680:CLS327680 CVM327680:CVO327680 DFI327680:DFK327680 DPE327680:DPG327680 DZA327680:DZC327680 EIW327680:EIY327680 ESS327680:ESU327680 FCO327680:FCQ327680 FMK327680:FMM327680 FWG327680:FWI327680 GGC327680:GGE327680 GPY327680:GQA327680 GZU327680:GZW327680 HJQ327680:HJS327680 HTM327680:HTO327680 IDI327680:IDK327680 INE327680:ING327680 IXA327680:IXC327680 JGW327680:JGY327680 JQS327680:JQU327680 KAO327680:KAQ327680 KKK327680:KKM327680 KUG327680:KUI327680 LEC327680:LEE327680 LNY327680:LOA327680 LXU327680:LXW327680 MHQ327680:MHS327680 MRM327680:MRO327680 NBI327680:NBK327680 NLE327680:NLG327680 NVA327680:NVC327680 OEW327680:OEY327680 OOS327680:OOU327680 OYO327680:OYQ327680 PIK327680:PIM327680 PSG327680:PSI327680 QCC327680:QCE327680 QLY327680:QMA327680 QVU327680:QVW327680 RFQ327680:RFS327680 RPM327680:RPO327680 RZI327680:RZK327680 SJE327680:SJG327680 STA327680:STC327680 TCW327680:TCY327680 TMS327680:TMU327680 TWO327680:TWQ327680 UGK327680:UGM327680 UQG327680:UQI327680 VAC327680:VAE327680 VJY327680:VKA327680 VTU327680:VTW327680 WDQ327680:WDS327680 WNM327680:WNO327680 WXI327680:WXK327680 BA393216:BC393216 KW393216:KY393216 US393216:UU393216 AEO393216:AEQ393216 AOK393216:AOM393216 AYG393216:AYI393216 BIC393216:BIE393216 BRY393216:BSA393216 CBU393216:CBW393216 CLQ393216:CLS393216 CVM393216:CVO393216 DFI393216:DFK393216 DPE393216:DPG393216 DZA393216:DZC393216 EIW393216:EIY393216 ESS393216:ESU393216 FCO393216:FCQ393216 FMK393216:FMM393216 FWG393216:FWI393216 GGC393216:GGE393216 GPY393216:GQA393216 GZU393216:GZW393216 HJQ393216:HJS393216 HTM393216:HTO393216 IDI393216:IDK393216 INE393216:ING393216 IXA393216:IXC393216 JGW393216:JGY393216 JQS393216:JQU393216 KAO393216:KAQ393216 KKK393216:KKM393216 KUG393216:KUI393216 LEC393216:LEE393216 LNY393216:LOA393216 LXU393216:LXW393216 MHQ393216:MHS393216 MRM393216:MRO393216 NBI393216:NBK393216 NLE393216:NLG393216 NVA393216:NVC393216 OEW393216:OEY393216 OOS393216:OOU393216 OYO393216:OYQ393216 PIK393216:PIM393216 PSG393216:PSI393216 QCC393216:QCE393216 QLY393216:QMA393216 QVU393216:QVW393216 RFQ393216:RFS393216 RPM393216:RPO393216 RZI393216:RZK393216 SJE393216:SJG393216 STA393216:STC393216 TCW393216:TCY393216 TMS393216:TMU393216 TWO393216:TWQ393216 UGK393216:UGM393216 UQG393216:UQI393216 VAC393216:VAE393216 VJY393216:VKA393216 VTU393216:VTW393216 WDQ393216:WDS393216 WNM393216:WNO393216 WXI393216:WXK393216 BA458752:BC458752 KW458752:KY458752 US458752:UU458752 AEO458752:AEQ458752 AOK458752:AOM458752 AYG458752:AYI458752 BIC458752:BIE458752 BRY458752:BSA458752 CBU458752:CBW458752 CLQ458752:CLS458752 CVM458752:CVO458752 DFI458752:DFK458752 DPE458752:DPG458752 DZA458752:DZC458752 EIW458752:EIY458752 ESS458752:ESU458752 FCO458752:FCQ458752 FMK458752:FMM458752 FWG458752:FWI458752 GGC458752:GGE458752 GPY458752:GQA458752 GZU458752:GZW458752 HJQ458752:HJS458752 HTM458752:HTO458752 IDI458752:IDK458752 INE458752:ING458752 IXA458752:IXC458752 JGW458752:JGY458752 JQS458752:JQU458752 KAO458752:KAQ458752 KKK458752:KKM458752 KUG458752:KUI458752 LEC458752:LEE458752 LNY458752:LOA458752 LXU458752:LXW458752 MHQ458752:MHS458752 MRM458752:MRO458752 NBI458752:NBK458752 NLE458752:NLG458752 NVA458752:NVC458752 OEW458752:OEY458752 OOS458752:OOU458752 OYO458752:OYQ458752 PIK458752:PIM458752 PSG458752:PSI458752 QCC458752:QCE458752 QLY458752:QMA458752 QVU458752:QVW458752 RFQ458752:RFS458752 RPM458752:RPO458752 RZI458752:RZK458752 SJE458752:SJG458752 STA458752:STC458752 TCW458752:TCY458752 TMS458752:TMU458752 TWO458752:TWQ458752 UGK458752:UGM458752 UQG458752:UQI458752 VAC458752:VAE458752 VJY458752:VKA458752 VTU458752:VTW458752 WDQ458752:WDS458752 WNM458752:WNO458752 WXI458752:WXK458752 BA524288:BC524288 KW524288:KY524288 US524288:UU524288 AEO524288:AEQ524288 AOK524288:AOM524288 AYG524288:AYI524288 BIC524288:BIE524288 BRY524288:BSA524288 CBU524288:CBW524288 CLQ524288:CLS524288 CVM524288:CVO524288 DFI524288:DFK524288 DPE524288:DPG524288 DZA524288:DZC524288 EIW524288:EIY524288 ESS524288:ESU524288 FCO524288:FCQ524288 FMK524288:FMM524288 FWG524288:FWI524288 GGC524288:GGE524288 GPY524288:GQA524288 GZU524288:GZW524288 HJQ524288:HJS524288 HTM524288:HTO524288 IDI524288:IDK524288 INE524288:ING524288 IXA524288:IXC524288 JGW524288:JGY524288 JQS524288:JQU524288 KAO524288:KAQ524288 KKK524288:KKM524288 KUG524288:KUI524288 LEC524288:LEE524288 LNY524288:LOA524288 LXU524288:LXW524288 MHQ524288:MHS524288 MRM524288:MRO524288 NBI524288:NBK524288 NLE524288:NLG524288 NVA524288:NVC524288 OEW524288:OEY524288 OOS524288:OOU524288 OYO524288:OYQ524288 PIK524288:PIM524288 PSG524288:PSI524288 QCC524288:QCE524288 QLY524288:QMA524288 QVU524288:QVW524288 RFQ524288:RFS524288 RPM524288:RPO524288 RZI524288:RZK524288 SJE524288:SJG524288 STA524288:STC524288 TCW524288:TCY524288 TMS524288:TMU524288 TWO524288:TWQ524288 UGK524288:UGM524288 UQG524288:UQI524288 VAC524288:VAE524288 VJY524288:VKA524288 VTU524288:VTW524288 WDQ524288:WDS524288 WNM524288:WNO524288 WXI524288:WXK524288 BA589824:BC589824 KW589824:KY589824 US589824:UU589824 AEO589824:AEQ589824 AOK589824:AOM589824 AYG589824:AYI589824 BIC589824:BIE589824 BRY589824:BSA589824 CBU589824:CBW589824 CLQ589824:CLS589824 CVM589824:CVO589824 DFI589824:DFK589824 DPE589824:DPG589824 DZA589824:DZC589824 EIW589824:EIY589824 ESS589824:ESU589824 FCO589824:FCQ589824 FMK589824:FMM589824 FWG589824:FWI589824 GGC589824:GGE589824 GPY589824:GQA589824 GZU589824:GZW589824 HJQ589824:HJS589824 HTM589824:HTO589824 IDI589824:IDK589824 INE589824:ING589824 IXA589824:IXC589824 JGW589824:JGY589824 JQS589824:JQU589824 KAO589824:KAQ589824 KKK589824:KKM589824 KUG589824:KUI589824 LEC589824:LEE589824 LNY589824:LOA589824 LXU589824:LXW589824 MHQ589824:MHS589824 MRM589824:MRO589824 NBI589824:NBK589824 NLE589824:NLG589824 NVA589824:NVC589824 OEW589824:OEY589824 OOS589824:OOU589824 OYO589824:OYQ589824 PIK589824:PIM589824 PSG589824:PSI589824 QCC589824:QCE589824 QLY589824:QMA589824 QVU589824:QVW589824 RFQ589824:RFS589824 RPM589824:RPO589824 RZI589824:RZK589824 SJE589824:SJG589824 STA589824:STC589824 TCW589824:TCY589824 TMS589824:TMU589824 TWO589824:TWQ589824 UGK589824:UGM589824 UQG589824:UQI589824 VAC589824:VAE589824 VJY589824:VKA589824 VTU589824:VTW589824 WDQ589824:WDS589824 WNM589824:WNO589824 WXI589824:WXK589824 BA655360:BC655360 KW655360:KY655360 US655360:UU655360 AEO655360:AEQ655360 AOK655360:AOM655360 AYG655360:AYI655360 BIC655360:BIE655360 BRY655360:BSA655360 CBU655360:CBW655360 CLQ655360:CLS655360 CVM655360:CVO655360 DFI655360:DFK655360 DPE655360:DPG655360 DZA655360:DZC655360 EIW655360:EIY655360 ESS655360:ESU655360 FCO655360:FCQ655360 FMK655360:FMM655360 FWG655360:FWI655360 GGC655360:GGE655360 GPY655360:GQA655360 GZU655360:GZW655360 HJQ655360:HJS655360 HTM655360:HTO655360 IDI655360:IDK655360 INE655360:ING655360 IXA655360:IXC655360 JGW655360:JGY655360 JQS655360:JQU655360 KAO655360:KAQ655360 KKK655360:KKM655360 KUG655360:KUI655360 LEC655360:LEE655360 LNY655360:LOA655360 LXU655360:LXW655360 MHQ655360:MHS655360 MRM655360:MRO655360 NBI655360:NBK655360 NLE655360:NLG655360 NVA655360:NVC655360 OEW655360:OEY655360 OOS655360:OOU655360 OYO655360:OYQ655360 PIK655360:PIM655360 PSG655360:PSI655360 QCC655360:QCE655360 QLY655360:QMA655360 QVU655360:QVW655360 RFQ655360:RFS655360 RPM655360:RPO655360 RZI655360:RZK655360 SJE655360:SJG655360 STA655360:STC655360 TCW655360:TCY655360 TMS655360:TMU655360 TWO655360:TWQ655360 UGK655360:UGM655360 UQG655360:UQI655360 VAC655360:VAE655360 VJY655360:VKA655360 VTU655360:VTW655360 WDQ655360:WDS655360 WNM655360:WNO655360 WXI655360:WXK655360 BA720896:BC720896 KW720896:KY720896 US720896:UU720896 AEO720896:AEQ720896 AOK720896:AOM720896 AYG720896:AYI720896 BIC720896:BIE720896 BRY720896:BSA720896 CBU720896:CBW720896 CLQ720896:CLS720896 CVM720896:CVO720896 DFI720896:DFK720896 DPE720896:DPG720896 DZA720896:DZC720896 EIW720896:EIY720896 ESS720896:ESU720896 FCO720896:FCQ720896 FMK720896:FMM720896 FWG720896:FWI720896 GGC720896:GGE720896 GPY720896:GQA720896 GZU720896:GZW720896 HJQ720896:HJS720896 HTM720896:HTO720896 IDI720896:IDK720896 INE720896:ING720896 IXA720896:IXC720896 JGW720896:JGY720896 JQS720896:JQU720896 KAO720896:KAQ720896 KKK720896:KKM720896 KUG720896:KUI720896 LEC720896:LEE720896 LNY720896:LOA720896 LXU720896:LXW720896 MHQ720896:MHS720896 MRM720896:MRO720896 NBI720896:NBK720896 NLE720896:NLG720896 NVA720896:NVC720896 OEW720896:OEY720896 OOS720896:OOU720896 OYO720896:OYQ720896 PIK720896:PIM720896 PSG720896:PSI720896 QCC720896:QCE720896 QLY720896:QMA720896 QVU720896:QVW720896 RFQ720896:RFS720896 RPM720896:RPO720896 RZI720896:RZK720896 SJE720896:SJG720896 STA720896:STC720896 TCW720896:TCY720896 TMS720896:TMU720896 TWO720896:TWQ720896 UGK720896:UGM720896 UQG720896:UQI720896 VAC720896:VAE720896 VJY720896:VKA720896 VTU720896:VTW720896 WDQ720896:WDS720896 WNM720896:WNO720896 WXI720896:WXK720896 BA786432:BC786432 KW786432:KY786432 US786432:UU786432 AEO786432:AEQ786432 AOK786432:AOM786432 AYG786432:AYI786432 BIC786432:BIE786432 BRY786432:BSA786432 CBU786432:CBW786432 CLQ786432:CLS786432 CVM786432:CVO786432 DFI786432:DFK786432 DPE786432:DPG786432 DZA786432:DZC786432 EIW786432:EIY786432 ESS786432:ESU786432 FCO786432:FCQ786432 FMK786432:FMM786432 FWG786432:FWI786432 GGC786432:GGE786432 GPY786432:GQA786432 GZU786432:GZW786432 HJQ786432:HJS786432 HTM786432:HTO786432 IDI786432:IDK786432 INE786432:ING786432 IXA786432:IXC786432 JGW786432:JGY786432 JQS786432:JQU786432 KAO786432:KAQ786432 KKK786432:KKM786432 KUG786432:KUI786432 LEC786432:LEE786432 LNY786432:LOA786432 LXU786432:LXW786432 MHQ786432:MHS786432 MRM786432:MRO786432 NBI786432:NBK786432 NLE786432:NLG786432 NVA786432:NVC786432 OEW786432:OEY786432 OOS786432:OOU786432 OYO786432:OYQ786432 PIK786432:PIM786432 PSG786432:PSI786432 QCC786432:QCE786432 QLY786432:QMA786432 QVU786432:QVW786432 RFQ786432:RFS786432 RPM786432:RPO786432 RZI786432:RZK786432 SJE786432:SJG786432 STA786432:STC786432 TCW786432:TCY786432 TMS786432:TMU786432 TWO786432:TWQ786432 UGK786432:UGM786432 UQG786432:UQI786432 VAC786432:VAE786432 VJY786432:VKA786432 VTU786432:VTW786432 WDQ786432:WDS786432 WNM786432:WNO786432 WXI786432:WXK786432 BA851968:BC851968 KW851968:KY851968 US851968:UU851968 AEO851968:AEQ851968 AOK851968:AOM851968 AYG851968:AYI851968 BIC851968:BIE851968 BRY851968:BSA851968 CBU851968:CBW851968 CLQ851968:CLS851968 CVM851968:CVO851968 DFI851968:DFK851968 DPE851968:DPG851968 DZA851968:DZC851968 EIW851968:EIY851968 ESS851968:ESU851968 FCO851968:FCQ851968 FMK851968:FMM851968 FWG851968:FWI851968 GGC851968:GGE851968 GPY851968:GQA851968 GZU851968:GZW851968 HJQ851968:HJS851968 HTM851968:HTO851968 IDI851968:IDK851968 INE851968:ING851968 IXA851968:IXC851968 JGW851968:JGY851968 JQS851968:JQU851968 KAO851968:KAQ851968 KKK851968:KKM851968 KUG851968:KUI851968 LEC851968:LEE851968 LNY851968:LOA851968 LXU851968:LXW851968 MHQ851968:MHS851968 MRM851968:MRO851968 NBI851968:NBK851968 NLE851968:NLG851968 NVA851968:NVC851968 OEW851968:OEY851968 OOS851968:OOU851968 OYO851968:OYQ851968 PIK851968:PIM851968 PSG851968:PSI851968 QCC851968:QCE851968 QLY851968:QMA851968 QVU851968:QVW851968 RFQ851968:RFS851968 RPM851968:RPO851968 RZI851968:RZK851968 SJE851968:SJG851968 STA851968:STC851968 TCW851968:TCY851968 TMS851968:TMU851968 TWO851968:TWQ851968 UGK851968:UGM851968 UQG851968:UQI851968 VAC851968:VAE851968 VJY851968:VKA851968 VTU851968:VTW851968 WDQ851968:WDS851968 WNM851968:WNO851968 WXI851968:WXK851968 BA917504:BC917504 KW917504:KY917504 US917504:UU917504 AEO917504:AEQ917504 AOK917504:AOM917504 AYG917504:AYI917504 BIC917504:BIE917504 BRY917504:BSA917504 CBU917504:CBW917504 CLQ917504:CLS917504 CVM917504:CVO917504 DFI917504:DFK917504 DPE917504:DPG917504 DZA917504:DZC917504 EIW917504:EIY917504 ESS917504:ESU917504 FCO917504:FCQ917504 FMK917504:FMM917504 FWG917504:FWI917504 GGC917504:GGE917504 GPY917504:GQA917504 GZU917504:GZW917504 HJQ917504:HJS917504 HTM917504:HTO917504 IDI917504:IDK917504 INE917504:ING917504 IXA917504:IXC917504 JGW917504:JGY917504 JQS917504:JQU917504 KAO917504:KAQ917504 KKK917504:KKM917504 KUG917504:KUI917504 LEC917504:LEE917504 LNY917504:LOA917504 LXU917504:LXW917504 MHQ917504:MHS917504 MRM917504:MRO917504 NBI917504:NBK917504 NLE917504:NLG917504 NVA917504:NVC917504 OEW917504:OEY917504 OOS917504:OOU917504 OYO917504:OYQ917504 PIK917504:PIM917504 PSG917504:PSI917504 QCC917504:QCE917504 QLY917504:QMA917504 QVU917504:QVW917504 RFQ917504:RFS917504 RPM917504:RPO917504 RZI917504:RZK917504 SJE917504:SJG917504 STA917504:STC917504 TCW917504:TCY917504 TMS917504:TMU917504 TWO917504:TWQ917504 UGK917504:UGM917504 UQG917504:UQI917504 VAC917504:VAE917504 VJY917504:VKA917504 VTU917504:VTW917504 WDQ917504:WDS917504 WNM917504:WNO917504 WXI917504:WXK917504 BA983040:BC983040 KW983040:KY983040 US983040:UU983040 AEO983040:AEQ983040 AOK983040:AOM983040 AYG983040:AYI983040 BIC983040:BIE983040 BRY983040:BSA983040 CBU983040:CBW983040 CLQ983040:CLS983040 CVM983040:CVO983040 DFI983040:DFK983040 DPE983040:DPG983040 DZA983040:DZC983040 EIW983040:EIY983040 ESS983040:ESU983040 FCO983040:FCQ983040 FMK983040:FMM983040 FWG983040:FWI983040 GGC983040:GGE983040 GPY983040:GQA983040 GZU983040:GZW983040 HJQ983040:HJS983040 HTM983040:HTO983040 IDI983040:IDK983040 INE983040:ING983040 IXA983040:IXC983040 JGW983040:JGY983040 JQS983040:JQU983040 KAO983040:KAQ983040 KKK983040:KKM983040 KUG983040:KUI983040 LEC983040:LEE983040 LNY983040:LOA983040 LXU983040:LXW983040 MHQ983040:MHS983040 MRM983040:MRO983040 NBI983040:NBK983040 NLE983040:NLG983040 NVA983040:NVC983040 OEW983040:OEY983040 OOS983040:OOU983040 OYO983040:OYQ983040 PIK983040:PIM983040 PSG983040:PSI983040 QCC983040:QCE983040 QLY983040:QMA983040 QVU983040:QVW983040 RFQ983040:RFS983040 RPM983040:RPO983040 RZI983040:RZK983040 SJE983040:SJG983040 STA983040:STC983040 TCW983040:TCY983040 TMS983040:TMU983040 TWO983040:TWQ983040 UGK983040:UGM983040 UQG983040:UQI983040 VAC983040:VAE983040 VJY983040:VKA983040 VTU983040:VTW983040 WDQ983040:WDS983040 WNM983040:WNO983040 WXI983040:WXK983040" xr:uid="{00000000-0002-0000-0A00-000004000000}">
      <formula1>$B$76:$B$77</formula1>
    </dataValidation>
    <dataValidation type="list" allowBlank="1" showInputMessage="1" showErrorMessage="1" sqref="WVW983060 WMA983060 WCE983060 VSI983060 VIM983060 UYQ983060 UOU983060 UEY983060 TVC983060 TLG983060 TBK983060 SRO983060 SHS983060 RXW983060 ROA983060 REE983060 QUI983060 QKM983060 QAQ983060 PQU983060 PGY983060 OXC983060 ONG983060 ODK983060 NTO983060 NJS983060 MZW983060 MQA983060 MGE983060 LWI983060 LMM983060 LCQ983060 KSU983060 KIY983060 JZC983060 JPG983060 JFK983060 IVO983060 ILS983060 IBW983060 HSA983060 HIE983060 GYI983060 GOM983060 GEQ983060 FUU983060 FKY983060 FBC983060 ERG983060 EHK983060 DXO983060 DNS983060 DDW983060 CUA983060 CKE983060 CAI983060 BQM983060 BGQ983060 AWU983060 AMY983060 ADC983060 TG983060 JK983060 M983060 WVW917524 WMA917524 WCE917524 VSI917524 VIM917524 UYQ917524 UOU917524 UEY917524 TVC917524 TLG917524 TBK917524 SRO917524 SHS917524 RXW917524 ROA917524 REE917524 QUI917524 QKM917524 QAQ917524 PQU917524 PGY917524 OXC917524 ONG917524 ODK917524 NTO917524 NJS917524 MZW917524 MQA917524 MGE917524 LWI917524 LMM917524 LCQ917524 KSU917524 KIY917524 JZC917524 JPG917524 JFK917524 IVO917524 ILS917524 IBW917524 HSA917524 HIE917524 GYI917524 GOM917524 GEQ917524 FUU917524 FKY917524 FBC917524 ERG917524 EHK917524 DXO917524 DNS917524 DDW917524 CUA917524 CKE917524 CAI917524 BQM917524 BGQ917524 AWU917524 AMY917524 ADC917524 TG917524 JK917524 M917524 WVW851988 WMA851988 WCE851988 VSI851988 VIM851988 UYQ851988 UOU851988 UEY851988 TVC851988 TLG851988 TBK851988 SRO851988 SHS851988 RXW851988 ROA851988 REE851988 QUI851988 QKM851988 QAQ851988 PQU851988 PGY851988 OXC851988 ONG851988 ODK851988 NTO851988 NJS851988 MZW851988 MQA851988 MGE851988 LWI851988 LMM851988 LCQ851988 KSU851988 KIY851988 JZC851988 JPG851988 JFK851988 IVO851988 ILS851988 IBW851988 HSA851988 HIE851988 GYI851988 GOM851988 GEQ851988 FUU851988 FKY851988 FBC851988 ERG851988 EHK851988 DXO851988 DNS851988 DDW851988 CUA851988 CKE851988 CAI851988 BQM851988 BGQ851988 AWU851988 AMY851988 ADC851988 TG851988 JK851988 M851988 WVW786452 WMA786452 WCE786452 VSI786452 VIM786452 UYQ786452 UOU786452 UEY786452 TVC786452 TLG786452 TBK786452 SRO786452 SHS786452 RXW786452 ROA786452 REE786452 QUI786452 QKM786452 QAQ786452 PQU786452 PGY786452 OXC786452 ONG786452 ODK786452 NTO786452 NJS786452 MZW786452 MQA786452 MGE786452 LWI786452 LMM786452 LCQ786452 KSU786452 KIY786452 JZC786452 JPG786452 JFK786452 IVO786452 ILS786452 IBW786452 HSA786452 HIE786452 GYI786452 GOM786452 GEQ786452 FUU786452 FKY786452 FBC786452 ERG786452 EHK786452 DXO786452 DNS786452 DDW786452 CUA786452 CKE786452 CAI786452 BQM786452 BGQ786452 AWU786452 AMY786452 ADC786452 TG786452 JK786452 M786452 WVW720916 WMA720916 WCE720916 VSI720916 VIM720916 UYQ720916 UOU720916 UEY720916 TVC720916 TLG720916 TBK720916 SRO720916 SHS720916 RXW720916 ROA720916 REE720916 QUI720916 QKM720916 QAQ720916 PQU720916 PGY720916 OXC720916 ONG720916 ODK720916 NTO720916 NJS720916 MZW720916 MQA720916 MGE720916 LWI720916 LMM720916 LCQ720916 KSU720916 KIY720916 JZC720916 JPG720916 JFK720916 IVO720916 ILS720916 IBW720916 HSA720916 HIE720916 GYI720916 GOM720916 GEQ720916 FUU720916 FKY720916 FBC720916 ERG720916 EHK720916 DXO720916 DNS720916 DDW720916 CUA720916 CKE720916 CAI720916 BQM720916 BGQ720916 AWU720916 AMY720916 ADC720916 TG720916 JK720916 M720916 WVW655380 WMA655380 WCE655380 VSI655380 VIM655380 UYQ655380 UOU655380 UEY655380 TVC655380 TLG655380 TBK655380 SRO655380 SHS655380 RXW655380 ROA655380 REE655380 QUI655380 QKM655380 QAQ655380 PQU655380 PGY655380 OXC655380 ONG655380 ODK655380 NTO655380 NJS655380 MZW655380 MQA655380 MGE655380 LWI655380 LMM655380 LCQ655380 KSU655380 KIY655380 JZC655380 JPG655380 JFK655380 IVO655380 ILS655380 IBW655380 HSA655380 HIE655380 GYI655380 GOM655380 GEQ655380 FUU655380 FKY655380 FBC655380 ERG655380 EHK655380 DXO655380 DNS655380 DDW655380 CUA655380 CKE655380 CAI655380 BQM655380 BGQ655380 AWU655380 AMY655380 ADC655380 TG655380 JK655380 M655380 WVW589844 WMA589844 WCE589844 VSI589844 VIM589844 UYQ589844 UOU589844 UEY589844 TVC589844 TLG589844 TBK589844 SRO589844 SHS589844 RXW589844 ROA589844 REE589844 QUI589844 QKM589844 QAQ589844 PQU589844 PGY589844 OXC589844 ONG589844 ODK589844 NTO589844 NJS589844 MZW589844 MQA589844 MGE589844 LWI589844 LMM589844 LCQ589844 KSU589844 KIY589844 JZC589844 JPG589844 JFK589844 IVO589844 ILS589844 IBW589844 HSA589844 HIE589844 GYI589844 GOM589844 GEQ589844 FUU589844 FKY589844 FBC589844 ERG589844 EHK589844 DXO589844 DNS589844 DDW589844 CUA589844 CKE589844 CAI589844 BQM589844 BGQ589844 AWU589844 AMY589844 ADC589844 TG589844 JK589844 M589844 WVW524308 WMA524308 WCE524308 VSI524308 VIM524308 UYQ524308 UOU524308 UEY524308 TVC524308 TLG524308 TBK524308 SRO524308 SHS524308 RXW524308 ROA524308 REE524308 QUI524308 QKM524308 QAQ524308 PQU524308 PGY524308 OXC524308 ONG524308 ODK524308 NTO524308 NJS524308 MZW524308 MQA524308 MGE524308 LWI524308 LMM524308 LCQ524308 KSU524308 KIY524308 JZC524308 JPG524308 JFK524308 IVO524308 ILS524308 IBW524308 HSA524308 HIE524308 GYI524308 GOM524308 GEQ524308 FUU524308 FKY524308 FBC524308 ERG524308 EHK524308 DXO524308 DNS524308 DDW524308 CUA524308 CKE524308 CAI524308 BQM524308 BGQ524308 AWU524308 AMY524308 ADC524308 TG524308 JK524308 M524308 WVW458772 WMA458772 WCE458772 VSI458772 VIM458772 UYQ458772 UOU458772 UEY458772 TVC458772 TLG458772 TBK458772 SRO458772 SHS458772 RXW458772 ROA458772 REE458772 QUI458772 QKM458772 QAQ458772 PQU458772 PGY458772 OXC458772 ONG458772 ODK458772 NTO458772 NJS458772 MZW458772 MQA458772 MGE458772 LWI458772 LMM458772 LCQ458772 KSU458772 KIY458772 JZC458772 JPG458772 JFK458772 IVO458772 ILS458772 IBW458772 HSA458772 HIE458772 GYI458772 GOM458772 GEQ458772 FUU458772 FKY458772 FBC458772 ERG458772 EHK458772 DXO458772 DNS458772 DDW458772 CUA458772 CKE458772 CAI458772 BQM458772 BGQ458772 AWU458772 AMY458772 ADC458772 TG458772 JK458772 M458772 WVW393236 WMA393236 WCE393236 VSI393236 VIM393236 UYQ393236 UOU393236 UEY393236 TVC393236 TLG393236 TBK393236 SRO393236 SHS393236 RXW393236 ROA393236 REE393236 QUI393236 QKM393236 QAQ393236 PQU393236 PGY393236 OXC393236 ONG393236 ODK393236 NTO393236 NJS393236 MZW393236 MQA393236 MGE393236 LWI393236 LMM393236 LCQ393236 KSU393236 KIY393236 JZC393236 JPG393236 JFK393236 IVO393236 ILS393236 IBW393236 HSA393236 HIE393236 GYI393236 GOM393236 GEQ393236 FUU393236 FKY393236 FBC393236 ERG393236 EHK393236 DXO393236 DNS393236 DDW393236 CUA393236 CKE393236 CAI393236 BQM393236 BGQ393236 AWU393236 AMY393236 ADC393236 TG393236 JK393236 M393236 WVW327700 WMA327700 WCE327700 VSI327700 VIM327700 UYQ327700 UOU327700 UEY327700 TVC327700 TLG327700 TBK327700 SRO327700 SHS327700 RXW327700 ROA327700 REE327700 QUI327700 QKM327700 QAQ327700 PQU327700 PGY327700 OXC327700 ONG327700 ODK327700 NTO327700 NJS327700 MZW327700 MQA327700 MGE327700 LWI327700 LMM327700 LCQ327700 KSU327700 KIY327700 JZC327700 JPG327700 JFK327700 IVO327700 ILS327700 IBW327700 HSA327700 HIE327700 GYI327700 GOM327700 GEQ327700 FUU327700 FKY327700 FBC327700 ERG327700 EHK327700 DXO327700 DNS327700 DDW327700 CUA327700 CKE327700 CAI327700 BQM327700 BGQ327700 AWU327700 AMY327700 ADC327700 TG327700 JK327700 M327700 WVW262164 WMA262164 WCE262164 VSI262164 VIM262164 UYQ262164 UOU262164 UEY262164 TVC262164 TLG262164 TBK262164 SRO262164 SHS262164 RXW262164 ROA262164 REE262164 QUI262164 QKM262164 QAQ262164 PQU262164 PGY262164 OXC262164 ONG262164 ODK262164 NTO262164 NJS262164 MZW262164 MQA262164 MGE262164 LWI262164 LMM262164 LCQ262164 KSU262164 KIY262164 JZC262164 JPG262164 JFK262164 IVO262164 ILS262164 IBW262164 HSA262164 HIE262164 GYI262164 GOM262164 GEQ262164 FUU262164 FKY262164 FBC262164 ERG262164 EHK262164 DXO262164 DNS262164 DDW262164 CUA262164 CKE262164 CAI262164 BQM262164 BGQ262164 AWU262164 AMY262164 ADC262164 TG262164 JK262164 M262164 WVW196628 WMA196628 WCE196628 VSI196628 VIM196628 UYQ196628 UOU196628 UEY196628 TVC196628 TLG196628 TBK196628 SRO196628 SHS196628 RXW196628 ROA196628 REE196628 QUI196628 QKM196628 QAQ196628 PQU196628 PGY196628 OXC196628 ONG196628 ODK196628 NTO196628 NJS196628 MZW196628 MQA196628 MGE196628 LWI196628 LMM196628 LCQ196628 KSU196628 KIY196628 JZC196628 JPG196628 JFK196628 IVO196628 ILS196628 IBW196628 HSA196628 HIE196628 GYI196628 GOM196628 GEQ196628 FUU196628 FKY196628 FBC196628 ERG196628 EHK196628 DXO196628 DNS196628 DDW196628 CUA196628 CKE196628 CAI196628 BQM196628 BGQ196628 AWU196628 AMY196628 ADC196628 TG196628 JK196628 M196628 WVW131092 WMA131092 WCE131092 VSI131092 VIM131092 UYQ131092 UOU131092 UEY131092 TVC131092 TLG131092 TBK131092 SRO131092 SHS131092 RXW131092 ROA131092 REE131092 QUI131092 QKM131092 QAQ131092 PQU131092 PGY131092 OXC131092 ONG131092 ODK131092 NTO131092 NJS131092 MZW131092 MQA131092 MGE131092 LWI131092 LMM131092 LCQ131092 KSU131092 KIY131092 JZC131092 JPG131092 JFK131092 IVO131092 ILS131092 IBW131092 HSA131092 HIE131092 GYI131092 GOM131092 GEQ131092 FUU131092 FKY131092 FBC131092 ERG131092 EHK131092 DXO131092 DNS131092 DDW131092 CUA131092 CKE131092 CAI131092 BQM131092 BGQ131092 AWU131092 AMY131092 ADC131092 TG131092 JK131092 M131092 WVW65556 WMA65556 WCE65556 VSI65556 VIM65556 UYQ65556 UOU65556 UEY65556 TVC65556 TLG65556 TBK65556 SRO65556 SHS65556 RXW65556 ROA65556 REE65556 QUI65556 QKM65556 QAQ65556 PQU65556 PGY65556 OXC65556 ONG65556 ODK65556 NTO65556 NJS65556 MZW65556 MQA65556 MGE65556 LWI65556 LMM65556 LCQ65556 KSU65556 KIY65556 JZC65556 JPG65556 JFK65556 IVO65556 ILS65556 IBW65556 HSA65556 HIE65556 GYI65556 GOM65556 GEQ65556 FUU65556 FKY65556 FBC65556 ERG65556 EHK65556 DXO65556 DNS65556 DDW65556 CUA65556 CKE65556 CAI65556 BQM65556 BGQ65556 AWU65556 AMY65556 ADC65556 TG65556 JK65556 M65556" xr:uid="{00000000-0002-0000-0A00-000005000000}">
      <formula1>#REF!</formula1>
    </dataValidation>
    <dataValidation type="whole" allowBlank="1" showInputMessage="1" showErrorMessage="1" error="SOMENTE NÚMEROS INTEIROS ATÉ 6 (SEIS) DIGITOS" sqref="N65563:R65563 JL65563:JP65563 TH65563:TL65563 ADD65563:ADH65563 AMZ65563:AND65563 AWV65563:AWZ65563 BGR65563:BGV65563 BQN65563:BQR65563 CAJ65563:CAN65563 CKF65563:CKJ65563 CUB65563:CUF65563 DDX65563:DEB65563 DNT65563:DNX65563 DXP65563:DXT65563 EHL65563:EHP65563 ERH65563:ERL65563 FBD65563:FBH65563 FKZ65563:FLD65563 FUV65563:FUZ65563 GER65563:GEV65563 GON65563:GOR65563 GYJ65563:GYN65563 HIF65563:HIJ65563 HSB65563:HSF65563 IBX65563:ICB65563 ILT65563:ILX65563 IVP65563:IVT65563 JFL65563:JFP65563 JPH65563:JPL65563 JZD65563:JZH65563 KIZ65563:KJD65563 KSV65563:KSZ65563 LCR65563:LCV65563 LMN65563:LMR65563 LWJ65563:LWN65563 MGF65563:MGJ65563 MQB65563:MQF65563 MZX65563:NAB65563 NJT65563:NJX65563 NTP65563:NTT65563 ODL65563:ODP65563 ONH65563:ONL65563 OXD65563:OXH65563 PGZ65563:PHD65563 PQV65563:PQZ65563 QAR65563:QAV65563 QKN65563:QKR65563 QUJ65563:QUN65563 REF65563:REJ65563 ROB65563:ROF65563 RXX65563:RYB65563 SHT65563:SHX65563 SRP65563:SRT65563 TBL65563:TBP65563 TLH65563:TLL65563 TVD65563:TVH65563 UEZ65563:UFD65563 UOV65563:UOZ65563 UYR65563:UYV65563 VIN65563:VIR65563 VSJ65563:VSN65563 WCF65563:WCJ65563 WMB65563:WMF65563 WVX65563:WWB65563 N131099:R131099 JL131099:JP131099 TH131099:TL131099 ADD131099:ADH131099 AMZ131099:AND131099 AWV131099:AWZ131099 BGR131099:BGV131099 BQN131099:BQR131099 CAJ131099:CAN131099 CKF131099:CKJ131099 CUB131099:CUF131099 DDX131099:DEB131099 DNT131099:DNX131099 DXP131099:DXT131099 EHL131099:EHP131099 ERH131099:ERL131099 FBD131099:FBH131099 FKZ131099:FLD131099 FUV131099:FUZ131099 GER131099:GEV131099 GON131099:GOR131099 GYJ131099:GYN131099 HIF131099:HIJ131099 HSB131099:HSF131099 IBX131099:ICB131099 ILT131099:ILX131099 IVP131099:IVT131099 JFL131099:JFP131099 JPH131099:JPL131099 JZD131099:JZH131099 KIZ131099:KJD131099 KSV131099:KSZ131099 LCR131099:LCV131099 LMN131099:LMR131099 LWJ131099:LWN131099 MGF131099:MGJ131099 MQB131099:MQF131099 MZX131099:NAB131099 NJT131099:NJX131099 NTP131099:NTT131099 ODL131099:ODP131099 ONH131099:ONL131099 OXD131099:OXH131099 PGZ131099:PHD131099 PQV131099:PQZ131099 QAR131099:QAV131099 QKN131099:QKR131099 QUJ131099:QUN131099 REF131099:REJ131099 ROB131099:ROF131099 RXX131099:RYB131099 SHT131099:SHX131099 SRP131099:SRT131099 TBL131099:TBP131099 TLH131099:TLL131099 TVD131099:TVH131099 UEZ131099:UFD131099 UOV131099:UOZ131099 UYR131099:UYV131099 VIN131099:VIR131099 VSJ131099:VSN131099 WCF131099:WCJ131099 WMB131099:WMF131099 WVX131099:WWB131099 N196635:R196635 JL196635:JP196635 TH196635:TL196635 ADD196635:ADH196635 AMZ196635:AND196635 AWV196635:AWZ196635 BGR196635:BGV196635 BQN196635:BQR196635 CAJ196635:CAN196635 CKF196635:CKJ196635 CUB196635:CUF196635 DDX196635:DEB196635 DNT196635:DNX196635 DXP196635:DXT196635 EHL196635:EHP196635 ERH196635:ERL196635 FBD196635:FBH196635 FKZ196635:FLD196635 FUV196635:FUZ196635 GER196635:GEV196635 GON196635:GOR196635 GYJ196635:GYN196635 HIF196635:HIJ196635 HSB196635:HSF196635 IBX196635:ICB196635 ILT196635:ILX196635 IVP196635:IVT196635 JFL196635:JFP196635 JPH196635:JPL196635 JZD196635:JZH196635 KIZ196635:KJD196635 KSV196635:KSZ196635 LCR196635:LCV196635 LMN196635:LMR196635 LWJ196635:LWN196635 MGF196635:MGJ196635 MQB196635:MQF196635 MZX196635:NAB196635 NJT196635:NJX196635 NTP196635:NTT196635 ODL196635:ODP196635 ONH196635:ONL196635 OXD196635:OXH196635 PGZ196635:PHD196635 PQV196635:PQZ196635 QAR196635:QAV196635 QKN196635:QKR196635 QUJ196635:QUN196635 REF196635:REJ196635 ROB196635:ROF196635 RXX196635:RYB196635 SHT196635:SHX196635 SRP196635:SRT196635 TBL196635:TBP196635 TLH196635:TLL196635 TVD196635:TVH196635 UEZ196635:UFD196635 UOV196635:UOZ196635 UYR196635:UYV196635 VIN196635:VIR196635 VSJ196635:VSN196635 WCF196635:WCJ196635 WMB196635:WMF196635 WVX196635:WWB196635 N262171:R262171 JL262171:JP262171 TH262171:TL262171 ADD262171:ADH262171 AMZ262171:AND262171 AWV262171:AWZ262171 BGR262171:BGV262171 BQN262171:BQR262171 CAJ262171:CAN262171 CKF262171:CKJ262171 CUB262171:CUF262171 DDX262171:DEB262171 DNT262171:DNX262171 DXP262171:DXT262171 EHL262171:EHP262171 ERH262171:ERL262171 FBD262171:FBH262171 FKZ262171:FLD262171 FUV262171:FUZ262171 GER262171:GEV262171 GON262171:GOR262171 GYJ262171:GYN262171 HIF262171:HIJ262171 HSB262171:HSF262171 IBX262171:ICB262171 ILT262171:ILX262171 IVP262171:IVT262171 JFL262171:JFP262171 JPH262171:JPL262171 JZD262171:JZH262171 KIZ262171:KJD262171 KSV262171:KSZ262171 LCR262171:LCV262171 LMN262171:LMR262171 LWJ262171:LWN262171 MGF262171:MGJ262171 MQB262171:MQF262171 MZX262171:NAB262171 NJT262171:NJX262171 NTP262171:NTT262171 ODL262171:ODP262171 ONH262171:ONL262171 OXD262171:OXH262171 PGZ262171:PHD262171 PQV262171:PQZ262171 QAR262171:QAV262171 QKN262171:QKR262171 QUJ262171:QUN262171 REF262171:REJ262171 ROB262171:ROF262171 RXX262171:RYB262171 SHT262171:SHX262171 SRP262171:SRT262171 TBL262171:TBP262171 TLH262171:TLL262171 TVD262171:TVH262171 UEZ262171:UFD262171 UOV262171:UOZ262171 UYR262171:UYV262171 VIN262171:VIR262171 VSJ262171:VSN262171 WCF262171:WCJ262171 WMB262171:WMF262171 WVX262171:WWB262171 N327707:R327707 JL327707:JP327707 TH327707:TL327707 ADD327707:ADH327707 AMZ327707:AND327707 AWV327707:AWZ327707 BGR327707:BGV327707 BQN327707:BQR327707 CAJ327707:CAN327707 CKF327707:CKJ327707 CUB327707:CUF327707 DDX327707:DEB327707 DNT327707:DNX327707 DXP327707:DXT327707 EHL327707:EHP327707 ERH327707:ERL327707 FBD327707:FBH327707 FKZ327707:FLD327707 FUV327707:FUZ327707 GER327707:GEV327707 GON327707:GOR327707 GYJ327707:GYN327707 HIF327707:HIJ327707 HSB327707:HSF327707 IBX327707:ICB327707 ILT327707:ILX327707 IVP327707:IVT327707 JFL327707:JFP327707 JPH327707:JPL327707 JZD327707:JZH327707 KIZ327707:KJD327707 KSV327707:KSZ327707 LCR327707:LCV327707 LMN327707:LMR327707 LWJ327707:LWN327707 MGF327707:MGJ327707 MQB327707:MQF327707 MZX327707:NAB327707 NJT327707:NJX327707 NTP327707:NTT327707 ODL327707:ODP327707 ONH327707:ONL327707 OXD327707:OXH327707 PGZ327707:PHD327707 PQV327707:PQZ327707 QAR327707:QAV327707 QKN327707:QKR327707 QUJ327707:QUN327707 REF327707:REJ327707 ROB327707:ROF327707 RXX327707:RYB327707 SHT327707:SHX327707 SRP327707:SRT327707 TBL327707:TBP327707 TLH327707:TLL327707 TVD327707:TVH327707 UEZ327707:UFD327707 UOV327707:UOZ327707 UYR327707:UYV327707 VIN327707:VIR327707 VSJ327707:VSN327707 WCF327707:WCJ327707 WMB327707:WMF327707 WVX327707:WWB327707 N393243:R393243 JL393243:JP393243 TH393243:TL393243 ADD393243:ADH393243 AMZ393243:AND393243 AWV393243:AWZ393243 BGR393243:BGV393243 BQN393243:BQR393243 CAJ393243:CAN393243 CKF393243:CKJ393243 CUB393243:CUF393243 DDX393243:DEB393243 DNT393243:DNX393243 DXP393243:DXT393243 EHL393243:EHP393243 ERH393243:ERL393243 FBD393243:FBH393243 FKZ393243:FLD393243 FUV393243:FUZ393243 GER393243:GEV393243 GON393243:GOR393243 GYJ393243:GYN393243 HIF393243:HIJ393243 HSB393243:HSF393243 IBX393243:ICB393243 ILT393243:ILX393243 IVP393243:IVT393243 JFL393243:JFP393243 JPH393243:JPL393243 JZD393243:JZH393243 KIZ393243:KJD393243 KSV393243:KSZ393243 LCR393243:LCV393243 LMN393243:LMR393243 LWJ393243:LWN393243 MGF393243:MGJ393243 MQB393243:MQF393243 MZX393243:NAB393243 NJT393243:NJX393243 NTP393243:NTT393243 ODL393243:ODP393243 ONH393243:ONL393243 OXD393243:OXH393243 PGZ393243:PHD393243 PQV393243:PQZ393243 QAR393243:QAV393243 QKN393243:QKR393243 QUJ393243:QUN393243 REF393243:REJ393243 ROB393243:ROF393243 RXX393243:RYB393243 SHT393243:SHX393243 SRP393243:SRT393243 TBL393243:TBP393243 TLH393243:TLL393243 TVD393243:TVH393243 UEZ393243:UFD393243 UOV393243:UOZ393243 UYR393243:UYV393243 VIN393243:VIR393243 VSJ393243:VSN393243 WCF393243:WCJ393243 WMB393243:WMF393243 WVX393243:WWB393243 N458779:R458779 JL458779:JP458779 TH458779:TL458779 ADD458779:ADH458779 AMZ458779:AND458779 AWV458779:AWZ458779 BGR458779:BGV458779 BQN458779:BQR458779 CAJ458779:CAN458779 CKF458779:CKJ458779 CUB458779:CUF458779 DDX458779:DEB458779 DNT458779:DNX458779 DXP458779:DXT458779 EHL458779:EHP458779 ERH458779:ERL458779 FBD458779:FBH458779 FKZ458779:FLD458779 FUV458779:FUZ458779 GER458779:GEV458779 GON458779:GOR458779 GYJ458779:GYN458779 HIF458779:HIJ458779 HSB458779:HSF458779 IBX458779:ICB458779 ILT458779:ILX458779 IVP458779:IVT458779 JFL458779:JFP458779 JPH458779:JPL458779 JZD458779:JZH458779 KIZ458779:KJD458779 KSV458779:KSZ458779 LCR458779:LCV458779 LMN458779:LMR458779 LWJ458779:LWN458779 MGF458779:MGJ458779 MQB458779:MQF458779 MZX458779:NAB458779 NJT458779:NJX458779 NTP458779:NTT458779 ODL458779:ODP458779 ONH458779:ONL458779 OXD458779:OXH458779 PGZ458779:PHD458779 PQV458779:PQZ458779 QAR458779:QAV458779 QKN458779:QKR458779 QUJ458779:QUN458779 REF458779:REJ458779 ROB458779:ROF458779 RXX458779:RYB458779 SHT458779:SHX458779 SRP458779:SRT458779 TBL458779:TBP458779 TLH458779:TLL458779 TVD458779:TVH458779 UEZ458779:UFD458779 UOV458779:UOZ458779 UYR458779:UYV458779 VIN458779:VIR458779 VSJ458779:VSN458779 WCF458779:WCJ458779 WMB458779:WMF458779 WVX458779:WWB458779 N524315:R524315 JL524315:JP524315 TH524315:TL524315 ADD524315:ADH524315 AMZ524315:AND524315 AWV524315:AWZ524315 BGR524315:BGV524315 BQN524315:BQR524315 CAJ524315:CAN524315 CKF524315:CKJ524315 CUB524315:CUF524315 DDX524315:DEB524315 DNT524315:DNX524315 DXP524315:DXT524315 EHL524315:EHP524315 ERH524315:ERL524315 FBD524315:FBH524315 FKZ524315:FLD524315 FUV524315:FUZ524315 GER524315:GEV524315 GON524315:GOR524315 GYJ524315:GYN524315 HIF524315:HIJ524315 HSB524315:HSF524315 IBX524315:ICB524315 ILT524315:ILX524315 IVP524315:IVT524315 JFL524315:JFP524315 JPH524315:JPL524315 JZD524315:JZH524315 KIZ524315:KJD524315 KSV524315:KSZ524315 LCR524315:LCV524315 LMN524315:LMR524315 LWJ524315:LWN524315 MGF524315:MGJ524315 MQB524315:MQF524315 MZX524315:NAB524315 NJT524315:NJX524315 NTP524315:NTT524315 ODL524315:ODP524315 ONH524315:ONL524315 OXD524315:OXH524315 PGZ524315:PHD524315 PQV524315:PQZ524315 QAR524315:QAV524315 QKN524315:QKR524315 QUJ524315:QUN524315 REF524315:REJ524315 ROB524315:ROF524315 RXX524315:RYB524315 SHT524315:SHX524315 SRP524315:SRT524315 TBL524315:TBP524315 TLH524315:TLL524315 TVD524315:TVH524315 UEZ524315:UFD524315 UOV524315:UOZ524315 UYR524315:UYV524315 VIN524315:VIR524315 VSJ524315:VSN524315 WCF524315:WCJ524315 WMB524315:WMF524315 WVX524315:WWB524315 N589851:R589851 JL589851:JP589851 TH589851:TL589851 ADD589851:ADH589851 AMZ589851:AND589851 AWV589851:AWZ589851 BGR589851:BGV589851 BQN589851:BQR589851 CAJ589851:CAN589851 CKF589851:CKJ589851 CUB589851:CUF589851 DDX589851:DEB589851 DNT589851:DNX589851 DXP589851:DXT589851 EHL589851:EHP589851 ERH589851:ERL589851 FBD589851:FBH589851 FKZ589851:FLD589851 FUV589851:FUZ589851 GER589851:GEV589851 GON589851:GOR589851 GYJ589851:GYN589851 HIF589851:HIJ589851 HSB589851:HSF589851 IBX589851:ICB589851 ILT589851:ILX589851 IVP589851:IVT589851 JFL589851:JFP589851 JPH589851:JPL589851 JZD589851:JZH589851 KIZ589851:KJD589851 KSV589851:KSZ589851 LCR589851:LCV589851 LMN589851:LMR589851 LWJ589851:LWN589851 MGF589851:MGJ589851 MQB589851:MQF589851 MZX589851:NAB589851 NJT589851:NJX589851 NTP589851:NTT589851 ODL589851:ODP589851 ONH589851:ONL589851 OXD589851:OXH589851 PGZ589851:PHD589851 PQV589851:PQZ589851 QAR589851:QAV589851 QKN589851:QKR589851 QUJ589851:QUN589851 REF589851:REJ589851 ROB589851:ROF589851 RXX589851:RYB589851 SHT589851:SHX589851 SRP589851:SRT589851 TBL589851:TBP589851 TLH589851:TLL589851 TVD589851:TVH589851 UEZ589851:UFD589851 UOV589851:UOZ589851 UYR589851:UYV589851 VIN589851:VIR589851 VSJ589851:VSN589851 WCF589851:WCJ589851 WMB589851:WMF589851 WVX589851:WWB589851 N655387:R655387 JL655387:JP655387 TH655387:TL655387 ADD655387:ADH655387 AMZ655387:AND655387 AWV655387:AWZ655387 BGR655387:BGV655387 BQN655387:BQR655387 CAJ655387:CAN655387 CKF655387:CKJ655387 CUB655387:CUF655387 DDX655387:DEB655387 DNT655387:DNX655387 DXP655387:DXT655387 EHL655387:EHP655387 ERH655387:ERL655387 FBD655387:FBH655387 FKZ655387:FLD655387 FUV655387:FUZ655387 GER655387:GEV655387 GON655387:GOR655387 GYJ655387:GYN655387 HIF655387:HIJ655387 HSB655387:HSF655387 IBX655387:ICB655387 ILT655387:ILX655387 IVP655387:IVT655387 JFL655387:JFP655387 JPH655387:JPL655387 JZD655387:JZH655387 KIZ655387:KJD655387 KSV655387:KSZ655387 LCR655387:LCV655387 LMN655387:LMR655387 LWJ655387:LWN655387 MGF655387:MGJ655387 MQB655387:MQF655387 MZX655387:NAB655387 NJT655387:NJX655387 NTP655387:NTT655387 ODL655387:ODP655387 ONH655387:ONL655387 OXD655387:OXH655387 PGZ655387:PHD655387 PQV655387:PQZ655387 QAR655387:QAV655387 QKN655387:QKR655387 QUJ655387:QUN655387 REF655387:REJ655387 ROB655387:ROF655387 RXX655387:RYB655387 SHT655387:SHX655387 SRP655387:SRT655387 TBL655387:TBP655387 TLH655387:TLL655387 TVD655387:TVH655387 UEZ655387:UFD655387 UOV655387:UOZ655387 UYR655387:UYV655387 VIN655387:VIR655387 VSJ655387:VSN655387 WCF655387:WCJ655387 WMB655387:WMF655387 WVX655387:WWB655387 N720923:R720923 JL720923:JP720923 TH720923:TL720923 ADD720923:ADH720923 AMZ720923:AND720923 AWV720923:AWZ720923 BGR720923:BGV720923 BQN720923:BQR720923 CAJ720923:CAN720923 CKF720923:CKJ720923 CUB720923:CUF720923 DDX720923:DEB720923 DNT720923:DNX720923 DXP720923:DXT720923 EHL720923:EHP720923 ERH720923:ERL720923 FBD720923:FBH720923 FKZ720923:FLD720923 FUV720923:FUZ720923 GER720923:GEV720923 GON720923:GOR720923 GYJ720923:GYN720923 HIF720923:HIJ720923 HSB720923:HSF720923 IBX720923:ICB720923 ILT720923:ILX720923 IVP720923:IVT720923 JFL720923:JFP720923 JPH720923:JPL720923 JZD720923:JZH720923 KIZ720923:KJD720923 KSV720923:KSZ720923 LCR720923:LCV720923 LMN720923:LMR720923 LWJ720923:LWN720923 MGF720923:MGJ720923 MQB720923:MQF720923 MZX720923:NAB720923 NJT720923:NJX720923 NTP720923:NTT720923 ODL720923:ODP720923 ONH720923:ONL720923 OXD720923:OXH720923 PGZ720923:PHD720923 PQV720923:PQZ720923 QAR720923:QAV720923 QKN720923:QKR720923 QUJ720923:QUN720923 REF720923:REJ720923 ROB720923:ROF720923 RXX720923:RYB720923 SHT720923:SHX720923 SRP720923:SRT720923 TBL720923:TBP720923 TLH720923:TLL720923 TVD720923:TVH720923 UEZ720923:UFD720923 UOV720923:UOZ720923 UYR720923:UYV720923 VIN720923:VIR720923 VSJ720923:VSN720923 WCF720923:WCJ720923 WMB720923:WMF720923 WVX720923:WWB720923 N786459:R786459 JL786459:JP786459 TH786459:TL786459 ADD786459:ADH786459 AMZ786459:AND786459 AWV786459:AWZ786459 BGR786459:BGV786459 BQN786459:BQR786459 CAJ786459:CAN786459 CKF786459:CKJ786459 CUB786459:CUF786459 DDX786459:DEB786459 DNT786459:DNX786459 DXP786459:DXT786459 EHL786459:EHP786459 ERH786459:ERL786459 FBD786459:FBH786459 FKZ786459:FLD786459 FUV786459:FUZ786459 GER786459:GEV786459 GON786459:GOR786459 GYJ786459:GYN786459 HIF786459:HIJ786459 HSB786459:HSF786459 IBX786459:ICB786459 ILT786459:ILX786459 IVP786459:IVT786459 JFL786459:JFP786459 JPH786459:JPL786459 JZD786459:JZH786459 KIZ786459:KJD786459 KSV786459:KSZ786459 LCR786459:LCV786459 LMN786459:LMR786459 LWJ786459:LWN786459 MGF786459:MGJ786459 MQB786459:MQF786459 MZX786459:NAB786459 NJT786459:NJX786459 NTP786459:NTT786459 ODL786459:ODP786459 ONH786459:ONL786459 OXD786459:OXH786459 PGZ786459:PHD786459 PQV786459:PQZ786459 QAR786459:QAV786459 QKN786459:QKR786459 QUJ786459:QUN786459 REF786459:REJ786459 ROB786459:ROF786459 RXX786459:RYB786459 SHT786459:SHX786459 SRP786459:SRT786459 TBL786459:TBP786459 TLH786459:TLL786459 TVD786459:TVH786459 UEZ786459:UFD786459 UOV786459:UOZ786459 UYR786459:UYV786459 VIN786459:VIR786459 VSJ786459:VSN786459 WCF786459:WCJ786459 WMB786459:WMF786459 WVX786459:WWB786459 N851995:R851995 JL851995:JP851995 TH851995:TL851995 ADD851995:ADH851995 AMZ851995:AND851995 AWV851995:AWZ851995 BGR851995:BGV851995 BQN851995:BQR851995 CAJ851995:CAN851995 CKF851995:CKJ851995 CUB851995:CUF851995 DDX851995:DEB851995 DNT851995:DNX851995 DXP851995:DXT851995 EHL851995:EHP851995 ERH851995:ERL851995 FBD851995:FBH851995 FKZ851995:FLD851995 FUV851995:FUZ851995 GER851995:GEV851995 GON851995:GOR851995 GYJ851995:GYN851995 HIF851995:HIJ851995 HSB851995:HSF851995 IBX851995:ICB851995 ILT851995:ILX851995 IVP851995:IVT851995 JFL851995:JFP851995 JPH851995:JPL851995 JZD851995:JZH851995 KIZ851995:KJD851995 KSV851995:KSZ851995 LCR851995:LCV851995 LMN851995:LMR851995 LWJ851995:LWN851995 MGF851995:MGJ851995 MQB851995:MQF851995 MZX851995:NAB851995 NJT851995:NJX851995 NTP851995:NTT851995 ODL851995:ODP851995 ONH851995:ONL851995 OXD851995:OXH851995 PGZ851995:PHD851995 PQV851995:PQZ851995 QAR851995:QAV851995 QKN851995:QKR851995 QUJ851995:QUN851995 REF851995:REJ851995 ROB851995:ROF851995 RXX851995:RYB851995 SHT851995:SHX851995 SRP851995:SRT851995 TBL851995:TBP851995 TLH851995:TLL851995 TVD851995:TVH851995 UEZ851995:UFD851995 UOV851995:UOZ851995 UYR851995:UYV851995 VIN851995:VIR851995 VSJ851995:VSN851995 WCF851995:WCJ851995 WMB851995:WMF851995 WVX851995:WWB851995 N917531:R917531 JL917531:JP917531 TH917531:TL917531 ADD917531:ADH917531 AMZ917531:AND917531 AWV917531:AWZ917531 BGR917531:BGV917531 BQN917531:BQR917531 CAJ917531:CAN917531 CKF917531:CKJ917531 CUB917531:CUF917531 DDX917531:DEB917531 DNT917531:DNX917531 DXP917531:DXT917531 EHL917531:EHP917531 ERH917531:ERL917531 FBD917531:FBH917531 FKZ917531:FLD917531 FUV917531:FUZ917531 GER917531:GEV917531 GON917531:GOR917531 GYJ917531:GYN917531 HIF917531:HIJ917531 HSB917531:HSF917531 IBX917531:ICB917531 ILT917531:ILX917531 IVP917531:IVT917531 JFL917531:JFP917531 JPH917531:JPL917531 JZD917531:JZH917531 KIZ917531:KJD917531 KSV917531:KSZ917531 LCR917531:LCV917531 LMN917531:LMR917531 LWJ917531:LWN917531 MGF917531:MGJ917531 MQB917531:MQF917531 MZX917531:NAB917531 NJT917531:NJX917531 NTP917531:NTT917531 ODL917531:ODP917531 ONH917531:ONL917531 OXD917531:OXH917531 PGZ917531:PHD917531 PQV917531:PQZ917531 QAR917531:QAV917531 QKN917531:QKR917531 QUJ917531:QUN917531 REF917531:REJ917531 ROB917531:ROF917531 RXX917531:RYB917531 SHT917531:SHX917531 SRP917531:SRT917531 TBL917531:TBP917531 TLH917531:TLL917531 TVD917531:TVH917531 UEZ917531:UFD917531 UOV917531:UOZ917531 UYR917531:UYV917531 VIN917531:VIR917531 VSJ917531:VSN917531 WCF917531:WCJ917531 WMB917531:WMF917531 WVX917531:WWB917531 N983067:R983067 JL983067:JP983067 TH983067:TL983067 ADD983067:ADH983067 AMZ983067:AND983067 AWV983067:AWZ983067 BGR983067:BGV983067 BQN983067:BQR983067 CAJ983067:CAN983067 CKF983067:CKJ983067 CUB983067:CUF983067 DDX983067:DEB983067 DNT983067:DNX983067 DXP983067:DXT983067 EHL983067:EHP983067 ERH983067:ERL983067 FBD983067:FBH983067 FKZ983067:FLD983067 FUV983067:FUZ983067 GER983067:GEV983067 GON983067:GOR983067 GYJ983067:GYN983067 HIF983067:HIJ983067 HSB983067:HSF983067 IBX983067:ICB983067 ILT983067:ILX983067 IVP983067:IVT983067 JFL983067:JFP983067 JPH983067:JPL983067 JZD983067:JZH983067 KIZ983067:KJD983067 KSV983067:KSZ983067 LCR983067:LCV983067 LMN983067:LMR983067 LWJ983067:LWN983067 MGF983067:MGJ983067 MQB983067:MQF983067 MZX983067:NAB983067 NJT983067:NJX983067 NTP983067:NTT983067 ODL983067:ODP983067 ONH983067:ONL983067 OXD983067:OXH983067 PGZ983067:PHD983067 PQV983067:PQZ983067 QAR983067:QAV983067 QKN983067:QKR983067 QUJ983067:QUN983067 REF983067:REJ983067 ROB983067:ROF983067 RXX983067:RYB983067 SHT983067:SHX983067 SRP983067:SRT983067 TBL983067:TBP983067 TLH983067:TLL983067 TVD983067:TVH983067 UEZ983067:UFD983067 UOV983067:UOZ983067 UYR983067:UYV983067 VIN983067:VIR983067 VSJ983067:VSN983067 WCF983067:WCJ983067 WMB983067:WMF983067 WVX983067:WWB983067" xr:uid="{00000000-0002-0000-0A00-000006000000}">
      <formula1>0</formula1>
      <formula2>999999</formula2>
    </dataValidation>
    <dataValidation type="list" allowBlank="1" showInputMessage="1" showErrorMessage="1" error="Selecionar classe de acordo com DN COPAM nº 74/2004 (classes 3, 4, 5 e 6)" prompt="Selecionar classe do empreendimento" sqref="WVU983075:WWA983075 WLY983075:WME983075 WCC983075:WCI983075 VSG983075:VSM983075 VIK983075:VIQ983075 UYO983075:UYU983075 UOS983075:UOY983075 UEW983075:UFC983075 TVA983075:TVG983075 TLE983075:TLK983075 TBI983075:TBO983075 SRM983075:SRS983075 SHQ983075:SHW983075 RXU983075:RYA983075 RNY983075:ROE983075 REC983075:REI983075 QUG983075:QUM983075 QKK983075:QKQ983075 QAO983075:QAU983075 PQS983075:PQY983075 PGW983075:PHC983075 OXA983075:OXG983075 ONE983075:ONK983075 ODI983075:ODO983075 NTM983075:NTS983075 NJQ983075:NJW983075 MZU983075:NAA983075 MPY983075:MQE983075 MGC983075:MGI983075 LWG983075:LWM983075 LMK983075:LMQ983075 LCO983075:LCU983075 KSS983075:KSY983075 KIW983075:KJC983075 JZA983075:JZG983075 JPE983075:JPK983075 JFI983075:JFO983075 IVM983075:IVS983075 ILQ983075:ILW983075 IBU983075:ICA983075 HRY983075:HSE983075 HIC983075:HII983075 GYG983075:GYM983075 GOK983075:GOQ983075 GEO983075:GEU983075 FUS983075:FUY983075 FKW983075:FLC983075 FBA983075:FBG983075 ERE983075:ERK983075 EHI983075:EHO983075 DXM983075:DXS983075 DNQ983075:DNW983075 DDU983075:DEA983075 CTY983075:CUE983075 CKC983075:CKI983075 CAG983075:CAM983075 BQK983075:BQQ983075 BGO983075:BGU983075 AWS983075:AWY983075 AMW983075:ANC983075 ADA983075:ADG983075 TE983075:TK983075 JI983075:JO983075 K983075:Q983075 WVU917539:WWA917539 WLY917539:WME917539 WCC917539:WCI917539 VSG917539:VSM917539 VIK917539:VIQ917539 UYO917539:UYU917539 UOS917539:UOY917539 UEW917539:UFC917539 TVA917539:TVG917539 TLE917539:TLK917539 TBI917539:TBO917539 SRM917539:SRS917539 SHQ917539:SHW917539 RXU917539:RYA917539 RNY917539:ROE917539 REC917539:REI917539 QUG917539:QUM917539 QKK917539:QKQ917539 QAO917539:QAU917539 PQS917539:PQY917539 PGW917539:PHC917539 OXA917539:OXG917539 ONE917539:ONK917539 ODI917539:ODO917539 NTM917539:NTS917539 NJQ917539:NJW917539 MZU917539:NAA917539 MPY917539:MQE917539 MGC917539:MGI917539 LWG917539:LWM917539 LMK917539:LMQ917539 LCO917539:LCU917539 KSS917539:KSY917539 KIW917539:KJC917539 JZA917539:JZG917539 JPE917539:JPK917539 JFI917539:JFO917539 IVM917539:IVS917539 ILQ917539:ILW917539 IBU917539:ICA917539 HRY917539:HSE917539 HIC917539:HII917539 GYG917539:GYM917539 GOK917539:GOQ917539 GEO917539:GEU917539 FUS917539:FUY917539 FKW917539:FLC917539 FBA917539:FBG917539 ERE917539:ERK917539 EHI917539:EHO917539 DXM917539:DXS917539 DNQ917539:DNW917539 DDU917539:DEA917539 CTY917539:CUE917539 CKC917539:CKI917539 CAG917539:CAM917539 BQK917539:BQQ917539 BGO917539:BGU917539 AWS917539:AWY917539 AMW917539:ANC917539 ADA917539:ADG917539 TE917539:TK917539 JI917539:JO917539 K917539:Q917539 WVU852003:WWA852003 WLY852003:WME852003 WCC852003:WCI852003 VSG852003:VSM852003 VIK852003:VIQ852003 UYO852003:UYU852003 UOS852003:UOY852003 UEW852003:UFC852003 TVA852003:TVG852003 TLE852003:TLK852003 TBI852003:TBO852003 SRM852003:SRS852003 SHQ852003:SHW852003 RXU852003:RYA852003 RNY852003:ROE852003 REC852003:REI852003 QUG852003:QUM852003 QKK852003:QKQ852003 QAO852003:QAU852003 PQS852003:PQY852003 PGW852003:PHC852003 OXA852003:OXG852003 ONE852003:ONK852003 ODI852003:ODO852003 NTM852003:NTS852003 NJQ852003:NJW852003 MZU852003:NAA852003 MPY852003:MQE852003 MGC852003:MGI852003 LWG852003:LWM852003 LMK852003:LMQ852003 LCO852003:LCU852003 KSS852003:KSY852003 KIW852003:KJC852003 JZA852003:JZG852003 JPE852003:JPK852003 JFI852003:JFO852003 IVM852003:IVS852003 ILQ852003:ILW852003 IBU852003:ICA852003 HRY852003:HSE852003 HIC852003:HII852003 GYG852003:GYM852003 GOK852003:GOQ852003 GEO852003:GEU852003 FUS852003:FUY852003 FKW852003:FLC852003 FBA852003:FBG852003 ERE852003:ERK852003 EHI852003:EHO852003 DXM852003:DXS852003 DNQ852003:DNW852003 DDU852003:DEA852003 CTY852003:CUE852003 CKC852003:CKI852003 CAG852003:CAM852003 BQK852003:BQQ852003 BGO852003:BGU852003 AWS852003:AWY852003 AMW852003:ANC852003 ADA852003:ADG852003 TE852003:TK852003 JI852003:JO852003 K852003:Q852003 WVU786467:WWA786467 WLY786467:WME786467 WCC786467:WCI786467 VSG786467:VSM786467 VIK786467:VIQ786467 UYO786467:UYU786467 UOS786467:UOY786467 UEW786467:UFC786467 TVA786467:TVG786467 TLE786467:TLK786467 TBI786467:TBO786467 SRM786467:SRS786467 SHQ786467:SHW786467 RXU786467:RYA786467 RNY786467:ROE786467 REC786467:REI786467 QUG786467:QUM786467 QKK786467:QKQ786467 QAO786467:QAU786467 PQS786467:PQY786467 PGW786467:PHC786467 OXA786467:OXG786467 ONE786467:ONK786467 ODI786467:ODO786467 NTM786467:NTS786467 NJQ786467:NJW786467 MZU786467:NAA786467 MPY786467:MQE786467 MGC786467:MGI786467 LWG786467:LWM786467 LMK786467:LMQ786467 LCO786467:LCU786467 KSS786467:KSY786467 KIW786467:KJC786467 JZA786467:JZG786467 JPE786467:JPK786467 JFI786467:JFO786467 IVM786467:IVS786467 ILQ786467:ILW786467 IBU786467:ICA786467 HRY786467:HSE786467 HIC786467:HII786467 GYG786467:GYM786467 GOK786467:GOQ786467 GEO786467:GEU786467 FUS786467:FUY786467 FKW786467:FLC786467 FBA786467:FBG786467 ERE786467:ERK786467 EHI786467:EHO786467 DXM786467:DXS786467 DNQ786467:DNW786467 DDU786467:DEA786467 CTY786467:CUE786467 CKC786467:CKI786467 CAG786467:CAM786467 BQK786467:BQQ786467 BGO786467:BGU786467 AWS786467:AWY786467 AMW786467:ANC786467 ADA786467:ADG786467 TE786467:TK786467 JI786467:JO786467 K786467:Q786467 WVU720931:WWA720931 WLY720931:WME720931 WCC720931:WCI720931 VSG720931:VSM720931 VIK720931:VIQ720931 UYO720931:UYU720931 UOS720931:UOY720931 UEW720931:UFC720931 TVA720931:TVG720931 TLE720931:TLK720931 TBI720931:TBO720931 SRM720931:SRS720931 SHQ720931:SHW720931 RXU720931:RYA720931 RNY720931:ROE720931 REC720931:REI720931 QUG720931:QUM720931 QKK720931:QKQ720931 QAO720931:QAU720931 PQS720931:PQY720931 PGW720931:PHC720931 OXA720931:OXG720931 ONE720931:ONK720931 ODI720931:ODO720931 NTM720931:NTS720931 NJQ720931:NJW720931 MZU720931:NAA720931 MPY720931:MQE720931 MGC720931:MGI720931 LWG720931:LWM720931 LMK720931:LMQ720931 LCO720931:LCU720931 KSS720931:KSY720931 KIW720931:KJC720931 JZA720931:JZG720931 JPE720931:JPK720931 JFI720931:JFO720931 IVM720931:IVS720931 ILQ720931:ILW720931 IBU720931:ICA720931 HRY720931:HSE720931 HIC720931:HII720931 GYG720931:GYM720931 GOK720931:GOQ720931 GEO720931:GEU720931 FUS720931:FUY720931 FKW720931:FLC720931 FBA720931:FBG720931 ERE720931:ERK720931 EHI720931:EHO720931 DXM720931:DXS720931 DNQ720931:DNW720931 DDU720931:DEA720931 CTY720931:CUE720931 CKC720931:CKI720931 CAG720931:CAM720931 BQK720931:BQQ720931 BGO720931:BGU720931 AWS720931:AWY720931 AMW720931:ANC720931 ADA720931:ADG720931 TE720931:TK720931 JI720931:JO720931 K720931:Q720931 WVU655395:WWA655395 WLY655395:WME655395 WCC655395:WCI655395 VSG655395:VSM655395 VIK655395:VIQ655395 UYO655395:UYU655395 UOS655395:UOY655395 UEW655395:UFC655395 TVA655395:TVG655395 TLE655395:TLK655395 TBI655395:TBO655395 SRM655395:SRS655395 SHQ655395:SHW655395 RXU655395:RYA655395 RNY655395:ROE655395 REC655395:REI655395 QUG655395:QUM655395 QKK655395:QKQ655395 QAO655395:QAU655395 PQS655395:PQY655395 PGW655395:PHC655395 OXA655395:OXG655395 ONE655395:ONK655395 ODI655395:ODO655395 NTM655395:NTS655395 NJQ655395:NJW655395 MZU655395:NAA655395 MPY655395:MQE655395 MGC655395:MGI655395 LWG655395:LWM655395 LMK655395:LMQ655395 LCO655395:LCU655395 KSS655395:KSY655395 KIW655395:KJC655395 JZA655395:JZG655395 JPE655395:JPK655395 JFI655395:JFO655395 IVM655395:IVS655395 ILQ655395:ILW655395 IBU655395:ICA655395 HRY655395:HSE655395 HIC655395:HII655395 GYG655395:GYM655395 GOK655395:GOQ655395 GEO655395:GEU655395 FUS655395:FUY655395 FKW655395:FLC655395 FBA655395:FBG655395 ERE655395:ERK655395 EHI655395:EHO655395 DXM655395:DXS655395 DNQ655395:DNW655395 DDU655395:DEA655395 CTY655395:CUE655395 CKC655395:CKI655395 CAG655395:CAM655395 BQK655395:BQQ655395 BGO655395:BGU655395 AWS655395:AWY655395 AMW655395:ANC655395 ADA655395:ADG655395 TE655395:TK655395 JI655395:JO655395 K655395:Q655395 WVU589859:WWA589859 WLY589859:WME589859 WCC589859:WCI589859 VSG589859:VSM589859 VIK589859:VIQ589859 UYO589859:UYU589859 UOS589859:UOY589859 UEW589859:UFC589859 TVA589859:TVG589859 TLE589859:TLK589859 TBI589859:TBO589859 SRM589859:SRS589859 SHQ589859:SHW589859 RXU589859:RYA589859 RNY589859:ROE589859 REC589859:REI589859 QUG589859:QUM589859 QKK589859:QKQ589859 QAO589859:QAU589859 PQS589859:PQY589859 PGW589859:PHC589859 OXA589859:OXG589859 ONE589859:ONK589859 ODI589859:ODO589859 NTM589859:NTS589859 NJQ589859:NJW589859 MZU589859:NAA589859 MPY589859:MQE589859 MGC589859:MGI589859 LWG589859:LWM589859 LMK589859:LMQ589859 LCO589859:LCU589859 KSS589859:KSY589859 KIW589859:KJC589859 JZA589859:JZG589859 JPE589859:JPK589859 JFI589859:JFO589859 IVM589859:IVS589859 ILQ589859:ILW589859 IBU589859:ICA589859 HRY589859:HSE589859 HIC589859:HII589859 GYG589859:GYM589859 GOK589859:GOQ589859 GEO589859:GEU589859 FUS589859:FUY589859 FKW589859:FLC589859 FBA589859:FBG589859 ERE589859:ERK589859 EHI589859:EHO589859 DXM589859:DXS589859 DNQ589859:DNW589859 DDU589859:DEA589859 CTY589859:CUE589859 CKC589859:CKI589859 CAG589859:CAM589859 BQK589859:BQQ589859 BGO589859:BGU589859 AWS589859:AWY589859 AMW589859:ANC589859 ADA589859:ADG589859 TE589859:TK589859 JI589859:JO589859 K589859:Q589859 WVU524323:WWA524323 WLY524323:WME524323 WCC524323:WCI524323 VSG524323:VSM524323 VIK524323:VIQ524323 UYO524323:UYU524323 UOS524323:UOY524323 UEW524323:UFC524323 TVA524323:TVG524323 TLE524323:TLK524323 TBI524323:TBO524323 SRM524323:SRS524323 SHQ524323:SHW524323 RXU524323:RYA524323 RNY524323:ROE524323 REC524323:REI524323 QUG524323:QUM524323 QKK524323:QKQ524323 QAO524323:QAU524323 PQS524323:PQY524323 PGW524323:PHC524323 OXA524323:OXG524323 ONE524323:ONK524323 ODI524323:ODO524323 NTM524323:NTS524323 NJQ524323:NJW524323 MZU524323:NAA524323 MPY524323:MQE524323 MGC524323:MGI524323 LWG524323:LWM524323 LMK524323:LMQ524323 LCO524323:LCU524323 KSS524323:KSY524323 KIW524323:KJC524323 JZA524323:JZG524323 JPE524323:JPK524323 JFI524323:JFO524323 IVM524323:IVS524323 ILQ524323:ILW524323 IBU524323:ICA524323 HRY524323:HSE524323 HIC524323:HII524323 GYG524323:GYM524323 GOK524323:GOQ524323 GEO524323:GEU524323 FUS524323:FUY524323 FKW524323:FLC524323 FBA524323:FBG524323 ERE524323:ERK524323 EHI524323:EHO524323 DXM524323:DXS524323 DNQ524323:DNW524323 DDU524323:DEA524323 CTY524323:CUE524323 CKC524323:CKI524323 CAG524323:CAM524323 BQK524323:BQQ524323 BGO524323:BGU524323 AWS524323:AWY524323 AMW524323:ANC524323 ADA524323:ADG524323 TE524323:TK524323 JI524323:JO524323 K524323:Q524323 WVU458787:WWA458787 WLY458787:WME458787 WCC458787:WCI458787 VSG458787:VSM458787 VIK458787:VIQ458787 UYO458787:UYU458787 UOS458787:UOY458787 UEW458787:UFC458787 TVA458787:TVG458787 TLE458787:TLK458787 TBI458787:TBO458787 SRM458787:SRS458787 SHQ458787:SHW458787 RXU458787:RYA458787 RNY458787:ROE458787 REC458787:REI458787 QUG458787:QUM458787 QKK458787:QKQ458787 QAO458787:QAU458787 PQS458787:PQY458787 PGW458787:PHC458787 OXA458787:OXG458787 ONE458787:ONK458787 ODI458787:ODO458787 NTM458787:NTS458787 NJQ458787:NJW458787 MZU458787:NAA458787 MPY458787:MQE458787 MGC458787:MGI458787 LWG458787:LWM458787 LMK458787:LMQ458787 LCO458787:LCU458787 KSS458787:KSY458787 KIW458787:KJC458787 JZA458787:JZG458787 JPE458787:JPK458787 JFI458787:JFO458787 IVM458787:IVS458787 ILQ458787:ILW458787 IBU458787:ICA458787 HRY458787:HSE458787 HIC458787:HII458787 GYG458787:GYM458787 GOK458787:GOQ458787 GEO458787:GEU458787 FUS458787:FUY458787 FKW458787:FLC458787 FBA458787:FBG458787 ERE458787:ERK458787 EHI458787:EHO458787 DXM458787:DXS458787 DNQ458787:DNW458787 DDU458787:DEA458787 CTY458787:CUE458787 CKC458787:CKI458787 CAG458787:CAM458787 BQK458787:BQQ458787 BGO458787:BGU458787 AWS458787:AWY458787 AMW458787:ANC458787 ADA458787:ADG458787 TE458787:TK458787 JI458787:JO458787 K458787:Q458787 WVU393251:WWA393251 WLY393251:WME393251 WCC393251:WCI393251 VSG393251:VSM393251 VIK393251:VIQ393251 UYO393251:UYU393251 UOS393251:UOY393251 UEW393251:UFC393251 TVA393251:TVG393251 TLE393251:TLK393251 TBI393251:TBO393251 SRM393251:SRS393251 SHQ393251:SHW393251 RXU393251:RYA393251 RNY393251:ROE393251 REC393251:REI393251 QUG393251:QUM393251 QKK393251:QKQ393251 QAO393251:QAU393251 PQS393251:PQY393251 PGW393251:PHC393251 OXA393251:OXG393251 ONE393251:ONK393251 ODI393251:ODO393251 NTM393251:NTS393251 NJQ393251:NJW393251 MZU393251:NAA393251 MPY393251:MQE393251 MGC393251:MGI393251 LWG393251:LWM393251 LMK393251:LMQ393251 LCO393251:LCU393251 KSS393251:KSY393251 KIW393251:KJC393251 JZA393251:JZG393251 JPE393251:JPK393251 JFI393251:JFO393251 IVM393251:IVS393251 ILQ393251:ILW393251 IBU393251:ICA393251 HRY393251:HSE393251 HIC393251:HII393251 GYG393251:GYM393251 GOK393251:GOQ393251 GEO393251:GEU393251 FUS393251:FUY393251 FKW393251:FLC393251 FBA393251:FBG393251 ERE393251:ERK393251 EHI393251:EHO393251 DXM393251:DXS393251 DNQ393251:DNW393251 DDU393251:DEA393251 CTY393251:CUE393251 CKC393251:CKI393251 CAG393251:CAM393251 BQK393251:BQQ393251 BGO393251:BGU393251 AWS393251:AWY393251 AMW393251:ANC393251 ADA393251:ADG393251 TE393251:TK393251 JI393251:JO393251 K393251:Q393251 WVU327715:WWA327715 WLY327715:WME327715 WCC327715:WCI327715 VSG327715:VSM327715 VIK327715:VIQ327715 UYO327715:UYU327715 UOS327715:UOY327715 UEW327715:UFC327715 TVA327715:TVG327715 TLE327715:TLK327715 TBI327715:TBO327715 SRM327715:SRS327715 SHQ327715:SHW327715 RXU327715:RYA327715 RNY327715:ROE327715 REC327715:REI327715 QUG327715:QUM327715 QKK327715:QKQ327715 QAO327715:QAU327715 PQS327715:PQY327715 PGW327715:PHC327715 OXA327715:OXG327715 ONE327715:ONK327715 ODI327715:ODO327715 NTM327715:NTS327715 NJQ327715:NJW327715 MZU327715:NAA327715 MPY327715:MQE327715 MGC327715:MGI327715 LWG327715:LWM327715 LMK327715:LMQ327715 LCO327715:LCU327715 KSS327715:KSY327715 KIW327715:KJC327715 JZA327715:JZG327715 JPE327715:JPK327715 JFI327715:JFO327715 IVM327715:IVS327715 ILQ327715:ILW327715 IBU327715:ICA327715 HRY327715:HSE327715 HIC327715:HII327715 GYG327715:GYM327715 GOK327715:GOQ327715 GEO327715:GEU327715 FUS327715:FUY327715 FKW327715:FLC327715 FBA327715:FBG327715 ERE327715:ERK327715 EHI327715:EHO327715 DXM327715:DXS327715 DNQ327715:DNW327715 DDU327715:DEA327715 CTY327715:CUE327715 CKC327715:CKI327715 CAG327715:CAM327715 BQK327715:BQQ327715 BGO327715:BGU327715 AWS327715:AWY327715 AMW327715:ANC327715 ADA327715:ADG327715 TE327715:TK327715 JI327715:JO327715 K327715:Q327715 WVU262179:WWA262179 WLY262179:WME262179 WCC262179:WCI262179 VSG262179:VSM262179 VIK262179:VIQ262179 UYO262179:UYU262179 UOS262179:UOY262179 UEW262179:UFC262179 TVA262179:TVG262179 TLE262179:TLK262179 TBI262179:TBO262179 SRM262179:SRS262179 SHQ262179:SHW262179 RXU262179:RYA262179 RNY262179:ROE262179 REC262179:REI262179 QUG262179:QUM262179 QKK262179:QKQ262179 QAO262179:QAU262179 PQS262179:PQY262179 PGW262179:PHC262179 OXA262179:OXG262179 ONE262179:ONK262179 ODI262179:ODO262179 NTM262179:NTS262179 NJQ262179:NJW262179 MZU262179:NAA262179 MPY262179:MQE262179 MGC262179:MGI262179 LWG262179:LWM262179 LMK262179:LMQ262179 LCO262179:LCU262179 KSS262179:KSY262179 KIW262179:KJC262179 JZA262179:JZG262179 JPE262179:JPK262179 JFI262179:JFO262179 IVM262179:IVS262179 ILQ262179:ILW262179 IBU262179:ICA262179 HRY262179:HSE262179 HIC262179:HII262179 GYG262179:GYM262179 GOK262179:GOQ262179 GEO262179:GEU262179 FUS262179:FUY262179 FKW262179:FLC262179 FBA262179:FBG262179 ERE262179:ERK262179 EHI262179:EHO262179 DXM262179:DXS262179 DNQ262179:DNW262179 DDU262179:DEA262179 CTY262179:CUE262179 CKC262179:CKI262179 CAG262179:CAM262179 BQK262179:BQQ262179 BGO262179:BGU262179 AWS262179:AWY262179 AMW262179:ANC262179 ADA262179:ADG262179 TE262179:TK262179 JI262179:JO262179 K262179:Q262179 WVU196643:WWA196643 WLY196643:WME196643 WCC196643:WCI196643 VSG196643:VSM196643 VIK196643:VIQ196643 UYO196643:UYU196643 UOS196643:UOY196643 UEW196643:UFC196643 TVA196643:TVG196643 TLE196643:TLK196643 TBI196643:TBO196643 SRM196643:SRS196643 SHQ196643:SHW196643 RXU196643:RYA196643 RNY196643:ROE196643 REC196643:REI196643 QUG196643:QUM196643 QKK196643:QKQ196643 QAO196643:QAU196643 PQS196643:PQY196643 PGW196643:PHC196643 OXA196643:OXG196643 ONE196643:ONK196643 ODI196643:ODO196643 NTM196643:NTS196643 NJQ196643:NJW196643 MZU196643:NAA196643 MPY196643:MQE196643 MGC196643:MGI196643 LWG196643:LWM196643 LMK196643:LMQ196643 LCO196643:LCU196643 KSS196643:KSY196643 KIW196643:KJC196643 JZA196643:JZG196643 JPE196643:JPK196643 JFI196643:JFO196643 IVM196643:IVS196643 ILQ196643:ILW196643 IBU196643:ICA196643 HRY196643:HSE196643 HIC196643:HII196643 GYG196643:GYM196643 GOK196643:GOQ196643 GEO196643:GEU196643 FUS196643:FUY196643 FKW196643:FLC196643 FBA196643:FBG196643 ERE196643:ERK196643 EHI196643:EHO196643 DXM196643:DXS196643 DNQ196643:DNW196643 DDU196643:DEA196643 CTY196643:CUE196643 CKC196643:CKI196643 CAG196643:CAM196643 BQK196643:BQQ196643 BGO196643:BGU196643 AWS196643:AWY196643 AMW196643:ANC196643 ADA196643:ADG196643 TE196643:TK196643 JI196643:JO196643 K196643:Q196643 WVU131107:WWA131107 WLY131107:WME131107 WCC131107:WCI131107 VSG131107:VSM131107 VIK131107:VIQ131107 UYO131107:UYU131107 UOS131107:UOY131107 UEW131107:UFC131107 TVA131107:TVG131107 TLE131107:TLK131107 TBI131107:TBO131107 SRM131107:SRS131107 SHQ131107:SHW131107 RXU131107:RYA131107 RNY131107:ROE131107 REC131107:REI131107 QUG131107:QUM131107 QKK131107:QKQ131107 QAO131107:QAU131107 PQS131107:PQY131107 PGW131107:PHC131107 OXA131107:OXG131107 ONE131107:ONK131107 ODI131107:ODO131107 NTM131107:NTS131107 NJQ131107:NJW131107 MZU131107:NAA131107 MPY131107:MQE131107 MGC131107:MGI131107 LWG131107:LWM131107 LMK131107:LMQ131107 LCO131107:LCU131107 KSS131107:KSY131107 KIW131107:KJC131107 JZA131107:JZG131107 JPE131107:JPK131107 JFI131107:JFO131107 IVM131107:IVS131107 ILQ131107:ILW131107 IBU131107:ICA131107 HRY131107:HSE131107 HIC131107:HII131107 GYG131107:GYM131107 GOK131107:GOQ131107 GEO131107:GEU131107 FUS131107:FUY131107 FKW131107:FLC131107 FBA131107:FBG131107 ERE131107:ERK131107 EHI131107:EHO131107 DXM131107:DXS131107 DNQ131107:DNW131107 DDU131107:DEA131107 CTY131107:CUE131107 CKC131107:CKI131107 CAG131107:CAM131107 BQK131107:BQQ131107 BGO131107:BGU131107 AWS131107:AWY131107 AMW131107:ANC131107 ADA131107:ADG131107 TE131107:TK131107 JI131107:JO131107 K131107:Q131107 WVU65571:WWA65571 WLY65571:WME65571 WCC65571:WCI65571 VSG65571:VSM65571 VIK65571:VIQ65571 UYO65571:UYU65571 UOS65571:UOY65571 UEW65571:UFC65571 TVA65571:TVG65571 TLE65571:TLK65571 TBI65571:TBO65571 SRM65571:SRS65571 SHQ65571:SHW65571 RXU65571:RYA65571 RNY65571:ROE65571 REC65571:REI65571 QUG65571:QUM65571 QKK65571:QKQ65571 QAO65571:QAU65571 PQS65571:PQY65571 PGW65571:PHC65571 OXA65571:OXG65571 ONE65571:ONK65571 ODI65571:ODO65571 NTM65571:NTS65571 NJQ65571:NJW65571 MZU65571:NAA65571 MPY65571:MQE65571 MGC65571:MGI65571 LWG65571:LWM65571 LMK65571:LMQ65571 LCO65571:LCU65571 KSS65571:KSY65571 KIW65571:KJC65571 JZA65571:JZG65571 JPE65571:JPK65571 JFI65571:JFO65571 IVM65571:IVS65571 ILQ65571:ILW65571 IBU65571:ICA65571 HRY65571:HSE65571 HIC65571:HII65571 GYG65571:GYM65571 GOK65571:GOQ65571 GEO65571:GEU65571 FUS65571:FUY65571 FKW65571:FLC65571 FBA65571:FBG65571 ERE65571:ERK65571 EHI65571:EHO65571 DXM65571:DXS65571 DNQ65571:DNW65571 DDU65571:DEA65571 CTY65571:CUE65571 CKC65571:CKI65571 CAG65571:CAM65571 BQK65571:BQQ65571 BGO65571:BGU65571 AWS65571:AWY65571 AMW65571:ANC65571 ADA65571:ADG65571 TE65571:TK65571 JI65571:JO65571 K65571:Q65571" xr:uid="{00000000-0002-0000-0A00-000007000000}">
      <formula1>#REF!</formula1>
    </dataValidation>
    <dataValidation type="list" allowBlank="1" showInputMessage="1" showErrorMessage="1" error="SELECIONE UM MUNICÍPIO DA LISTA!" sqref="V65549:AC65549 TP12:TW12 ADL12:ADS12 ANH12:ANO12 AXD12:AXK12 BGZ12:BHG12 BQV12:BRC12 CAR12:CAY12 CKN12:CKU12 CUJ12:CUQ12 DEF12:DEM12 DOB12:DOI12 DXX12:DYE12 EHT12:EIA12 ERP12:ERW12 FBL12:FBS12 FLH12:FLO12 FVD12:FVK12 GEZ12:GFG12 GOV12:GPC12 GYR12:GYY12 HIN12:HIU12 HSJ12:HSQ12 ICF12:ICM12 IMB12:IMI12 IVX12:IWE12 JFT12:JGA12 JPP12:JPW12 JZL12:JZS12 KJH12:KJO12 KTD12:KTK12 LCZ12:LDG12 LMV12:LNC12 LWR12:LWY12 MGN12:MGU12 MQJ12:MQQ12 NAF12:NAM12 NKB12:NKI12 NTX12:NUE12 ODT12:OEA12 ONP12:ONW12 OXL12:OXS12 PHH12:PHO12 PRD12:PRK12 QAZ12:QBG12 QKV12:QLC12 QUR12:QUY12 REN12:REU12 ROJ12:ROQ12 RYF12:RYM12 SIB12:SII12 SRX12:SSE12 TBT12:TCA12 TLP12:TLW12 TVL12:TVS12 UFH12:UFO12 UPD12:UPK12 UYZ12:UZG12 VIV12:VJC12 VSR12:VSY12 WCN12:WCU12 WMJ12:WMQ12 WWF12:WWM12 JT65549:KA65549 TP65549:TW65549 ADL65549:ADS65549 ANH65549:ANO65549 AXD65549:AXK65549 BGZ65549:BHG65549 BQV65549:BRC65549 CAR65549:CAY65549 CKN65549:CKU65549 CUJ65549:CUQ65549 DEF65549:DEM65549 DOB65549:DOI65549 DXX65549:DYE65549 EHT65549:EIA65549 ERP65549:ERW65549 FBL65549:FBS65549 FLH65549:FLO65549 FVD65549:FVK65549 GEZ65549:GFG65549 GOV65549:GPC65549 GYR65549:GYY65549 HIN65549:HIU65549 HSJ65549:HSQ65549 ICF65549:ICM65549 IMB65549:IMI65549 IVX65549:IWE65549 JFT65549:JGA65549 JPP65549:JPW65549 JZL65549:JZS65549 KJH65549:KJO65549 KTD65549:KTK65549 LCZ65549:LDG65549 LMV65549:LNC65549 LWR65549:LWY65549 MGN65549:MGU65549 MQJ65549:MQQ65549 NAF65549:NAM65549 NKB65549:NKI65549 NTX65549:NUE65549 ODT65549:OEA65549 ONP65549:ONW65549 OXL65549:OXS65549 PHH65549:PHO65549 PRD65549:PRK65549 QAZ65549:QBG65549 QKV65549:QLC65549 QUR65549:QUY65549 REN65549:REU65549 ROJ65549:ROQ65549 RYF65549:RYM65549 SIB65549:SII65549 SRX65549:SSE65549 TBT65549:TCA65549 TLP65549:TLW65549 TVL65549:TVS65549 UFH65549:UFO65549 UPD65549:UPK65549 UYZ65549:UZG65549 VIV65549:VJC65549 VSR65549:VSY65549 WCN65549:WCU65549 WMJ65549:WMQ65549 WWF65549:WWM65549 V131085:AC131085 JT131085:KA131085 TP131085:TW131085 ADL131085:ADS131085 ANH131085:ANO131085 AXD131085:AXK131085 BGZ131085:BHG131085 BQV131085:BRC131085 CAR131085:CAY131085 CKN131085:CKU131085 CUJ131085:CUQ131085 DEF131085:DEM131085 DOB131085:DOI131085 DXX131085:DYE131085 EHT131085:EIA131085 ERP131085:ERW131085 FBL131085:FBS131085 FLH131085:FLO131085 FVD131085:FVK131085 GEZ131085:GFG131085 GOV131085:GPC131085 GYR131085:GYY131085 HIN131085:HIU131085 HSJ131085:HSQ131085 ICF131085:ICM131085 IMB131085:IMI131085 IVX131085:IWE131085 JFT131085:JGA131085 JPP131085:JPW131085 JZL131085:JZS131085 KJH131085:KJO131085 KTD131085:KTK131085 LCZ131085:LDG131085 LMV131085:LNC131085 LWR131085:LWY131085 MGN131085:MGU131085 MQJ131085:MQQ131085 NAF131085:NAM131085 NKB131085:NKI131085 NTX131085:NUE131085 ODT131085:OEA131085 ONP131085:ONW131085 OXL131085:OXS131085 PHH131085:PHO131085 PRD131085:PRK131085 QAZ131085:QBG131085 QKV131085:QLC131085 QUR131085:QUY131085 REN131085:REU131085 ROJ131085:ROQ131085 RYF131085:RYM131085 SIB131085:SII131085 SRX131085:SSE131085 TBT131085:TCA131085 TLP131085:TLW131085 TVL131085:TVS131085 UFH131085:UFO131085 UPD131085:UPK131085 UYZ131085:UZG131085 VIV131085:VJC131085 VSR131085:VSY131085 WCN131085:WCU131085 WMJ131085:WMQ131085 WWF131085:WWM131085 V196621:AC196621 JT196621:KA196621 TP196621:TW196621 ADL196621:ADS196621 ANH196621:ANO196621 AXD196621:AXK196621 BGZ196621:BHG196621 BQV196621:BRC196621 CAR196621:CAY196621 CKN196621:CKU196621 CUJ196621:CUQ196621 DEF196621:DEM196621 DOB196621:DOI196621 DXX196621:DYE196621 EHT196621:EIA196621 ERP196621:ERW196621 FBL196621:FBS196621 FLH196621:FLO196621 FVD196621:FVK196621 GEZ196621:GFG196621 GOV196621:GPC196621 GYR196621:GYY196621 HIN196621:HIU196621 HSJ196621:HSQ196621 ICF196621:ICM196621 IMB196621:IMI196621 IVX196621:IWE196621 JFT196621:JGA196621 JPP196621:JPW196621 JZL196621:JZS196621 KJH196621:KJO196621 KTD196621:KTK196621 LCZ196621:LDG196621 LMV196621:LNC196621 LWR196621:LWY196621 MGN196621:MGU196621 MQJ196621:MQQ196621 NAF196621:NAM196621 NKB196621:NKI196621 NTX196621:NUE196621 ODT196621:OEA196621 ONP196621:ONW196621 OXL196621:OXS196621 PHH196621:PHO196621 PRD196621:PRK196621 QAZ196621:QBG196621 QKV196621:QLC196621 QUR196621:QUY196621 REN196621:REU196621 ROJ196621:ROQ196621 RYF196621:RYM196621 SIB196621:SII196621 SRX196621:SSE196621 TBT196621:TCA196621 TLP196621:TLW196621 TVL196621:TVS196621 UFH196621:UFO196621 UPD196621:UPK196621 UYZ196621:UZG196621 VIV196621:VJC196621 VSR196621:VSY196621 WCN196621:WCU196621 WMJ196621:WMQ196621 WWF196621:WWM196621 V262157:AC262157 JT262157:KA262157 TP262157:TW262157 ADL262157:ADS262157 ANH262157:ANO262157 AXD262157:AXK262157 BGZ262157:BHG262157 BQV262157:BRC262157 CAR262157:CAY262157 CKN262157:CKU262157 CUJ262157:CUQ262157 DEF262157:DEM262157 DOB262157:DOI262157 DXX262157:DYE262157 EHT262157:EIA262157 ERP262157:ERW262157 FBL262157:FBS262157 FLH262157:FLO262157 FVD262157:FVK262157 GEZ262157:GFG262157 GOV262157:GPC262157 GYR262157:GYY262157 HIN262157:HIU262157 HSJ262157:HSQ262157 ICF262157:ICM262157 IMB262157:IMI262157 IVX262157:IWE262157 JFT262157:JGA262157 JPP262157:JPW262157 JZL262157:JZS262157 KJH262157:KJO262157 KTD262157:KTK262157 LCZ262157:LDG262157 LMV262157:LNC262157 LWR262157:LWY262157 MGN262157:MGU262157 MQJ262157:MQQ262157 NAF262157:NAM262157 NKB262157:NKI262157 NTX262157:NUE262157 ODT262157:OEA262157 ONP262157:ONW262157 OXL262157:OXS262157 PHH262157:PHO262157 PRD262157:PRK262157 QAZ262157:QBG262157 QKV262157:QLC262157 QUR262157:QUY262157 REN262157:REU262157 ROJ262157:ROQ262157 RYF262157:RYM262157 SIB262157:SII262157 SRX262157:SSE262157 TBT262157:TCA262157 TLP262157:TLW262157 TVL262157:TVS262157 UFH262157:UFO262157 UPD262157:UPK262157 UYZ262157:UZG262157 VIV262157:VJC262157 VSR262157:VSY262157 WCN262157:WCU262157 WMJ262157:WMQ262157 WWF262157:WWM262157 V327693:AC327693 JT327693:KA327693 TP327693:TW327693 ADL327693:ADS327693 ANH327693:ANO327693 AXD327693:AXK327693 BGZ327693:BHG327693 BQV327693:BRC327693 CAR327693:CAY327693 CKN327693:CKU327693 CUJ327693:CUQ327693 DEF327693:DEM327693 DOB327693:DOI327693 DXX327693:DYE327693 EHT327693:EIA327693 ERP327693:ERW327693 FBL327693:FBS327693 FLH327693:FLO327693 FVD327693:FVK327693 GEZ327693:GFG327693 GOV327693:GPC327693 GYR327693:GYY327693 HIN327693:HIU327693 HSJ327693:HSQ327693 ICF327693:ICM327693 IMB327693:IMI327693 IVX327693:IWE327693 JFT327693:JGA327693 JPP327693:JPW327693 JZL327693:JZS327693 KJH327693:KJO327693 KTD327693:KTK327693 LCZ327693:LDG327693 LMV327693:LNC327693 LWR327693:LWY327693 MGN327693:MGU327693 MQJ327693:MQQ327693 NAF327693:NAM327693 NKB327693:NKI327693 NTX327693:NUE327693 ODT327693:OEA327693 ONP327693:ONW327693 OXL327693:OXS327693 PHH327693:PHO327693 PRD327693:PRK327693 QAZ327693:QBG327693 QKV327693:QLC327693 QUR327693:QUY327693 REN327693:REU327693 ROJ327693:ROQ327693 RYF327693:RYM327693 SIB327693:SII327693 SRX327693:SSE327693 TBT327693:TCA327693 TLP327693:TLW327693 TVL327693:TVS327693 UFH327693:UFO327693 UPD327693:UPK327693 UYZ327693:UZG327693 VIV327693:VJC327693 VSR327693:VSY327693 WCN327693:WCU327693 WMJ327693:WMQ327693 WWF327693:WWM327693 V393229:AC393229 JT393229:KA393229 TP393229:TW393229 ADL393229:ADS393229 ANH393229:ANO393229 AXD393229:AXK393229 BGZ393229:BHG393229 BQV393229:BRC393229 CAR393229:CAY393229 CKN393229:CKU393229 CUJ393229:CUQ393229 DEF393229:DEM393229 DOB393229:DOI393229 DXX393229:DYE393229 EHT393229:EIA393229 ERP393229:ERW393229 FBL393229:FBS393229 FLH393229:FLO393229 FVD393229:FVK393229 GEZ393229:GFG393229 GOV393229:GPC393229 GYR393229:GYY393229 HIN393229:HIU393229 HSJ393229:HSQ393229 ICF393229:ICM393229 IMB393229:IMI393229 IVX393229:IWE393229 JFT393229:JGA393229 JPP393229:JPW393229 JZL393229:JZS393229 KJH393229:KJO393229 KTD393229:KTK393229 LCZ393229:LDG393229 LMV393229:LNC393229 LWR393229:LWY393229 MGN393229:MGU393229 MQJ393229:MQQ393229 NAF393229:NAM393229 NKB393229:NKI393229 NTX393229:NUE393229 ODT393229:OEA393229 ONP393229:ONW393229 OXL393229:OXS393229 PHH393229:PHO393229 PRD393229:PRK393229 QAZ393229:QBG393229 QKV393229:QLC393229 QUR393229:QUY393229 REN393229:REU393229 ROJ393229:ROQ393229 RYF393229:RYM393229 SIB393229:SII393229 SRX393229:SSE393229 TBT393229:TCA393229 TLP393229:TLW393229 TVL393229:TVS393229 UFH393229:UFO393229 UPD393229:UPK393229 UYZ393229:UZG393229 VIV393229:VJC393229 VSR393229:VSY393229 WCN393229:WCU393229 WMJ393229:WMQ393229 WWF393229:WWM393229 V458765:AC458765 JT458765:KA458765 TP458765:TW458765 ADL458765:ADS458765 ANH458765:ANO458765 AXD458765:AXK458765 BGZ458765:BHG458765 BQV458765:BRC458765 CAR458765:CAY458765 CKN458765:CKU458765 CUJ458765:CUQ458765 DEF458765:DEM458765 DOB458765:DOI458765 DXX458765:DYE458765 EHT458765:EIA458765 ERP458765:ERW458765 FBL458765:FBS458765 FLH458765:FLO458765 FVD458765:FVK458765 GEZ458765:GFG458765 GOV458765:GPC458765 GYR458765:GYY458765 HIN458765:HIU458765 HSJ458765:HSQ458765 ICF458765:ICM458765 IMB458765:IMI458765 IVX458765:IWE458765 JFT458765:JGA458765 JPP458765:JPW458765 JZL458765:JZS458765 KJH458765:KJO458765 KTD458765:KTK458765 LCZ458765:LDG458765 LMV458765:LNC458765 LWR458765:LWY458765 MGN458765:MGU458765 MQJ458765:MQQ458765 NAF458765:NAM458765 NKB458765:NKI458765 NTX458765:NUE458765 ODT458765:OEA458765 ONP458765:ONW458765 OXL458765:OXS458765 PHH458765:PHO458765 PRD458765:PRK458765 QAZ458765:QBG458765 QKV458765:QLC458765 QUR458765:QUY458765 REN458765:REU458765 ROJ458765:ROQ458765 RYF458765:RYM458765 SIB458765:SII458765 SRX458765:SSE458765 TBT458765:TCA458765 TLP458765:TLW458765 TVL458765:TVS458765 UFH458765:UFO458765 UPD458765:UPK458765 UYZ458765:UZG458765 VIV458765:VJC458765 VSR458765:VSY458765 WCN458765:WCU458765 WMJ458765:WMQ458765 WWF458765:WWM458765 V524301:AC524301 JT524301:KA524301 TP524301:TW524301 ADL524301:ADS524301 ANH524301:ANO524301 AXD524301:AXK524301 BGZ524301:BHG524301 BQV524301:BRC524301 CAR524301:CAY524301 CKN524301:CKU524301 CUJ524301:CUQ524301 DEF524301:DEM524301 DOB524301:DOI524301 DXX524301:DYE524301 EHT524301:EIA524301 ERP524301:ERW524301 FBL524301:FBS524301 FLH524301:FLO524301 FVD524301:FVK524301 GEZ524301:GFG524301 GOV524301:GPC524301 GYR524301:GYY524301 HIN524301:HIU524301 HSJ524301:HSQ524301 ICF524301:ICM524301 IMB524301:IMI524301 IVX524301:IWE524301 JFT524301:JGA524301 JPP524301:JPW524301 JZL524301:JZS524301 KJH524301:KJO524301 KTD524301:KTK524301 LCZ524301:LDG524301 LMV524301:LNC524301 LWR524301:LWY524301 MGN524301:MGU524301 MQJ524301:MQQ524301 NAF524301:NAM524301 NKB524301:NKI524301 NTX524301:NUE524301 ODT524301:OEA524301 ONP524301:ONW524301 OXL524301:OXS524301 PHH524301:PHO524301 PRD524301:PRK524301 QAZ524301:QBG524301 QKV524301:QLC524301 QUR524301:QUY524301 REN524301:REU524301 ROJ524301:ROQ524301 RYF524301:RYM524301 SIB524301:SII524301 SRX524301:SSE524301 TBT524301:TCA524301 TLP524301:TLW524301 TVL524301:TVS524301 UFH524301:UFO524301 UPD524301:UPK524301 UYZ524301:UZG524301 VIV524301:VJC524301 VSR524301:VSY524301 WCN524301:WCU524301 WMJ524301:WMQ524301 WWF524301:WWM524301 V589837:AC589837 JT589837:KA589837 TP589837:TW589837 ADL589837:ADS589837 ANH589837:ANO589837 AXD589837:AXK589837 BGZ589837:BHG589837 BQV589837:BRC589837 CAR589837:CAY589837 CKN589837:CKU589837 CUJ589837:CUQ589837 DEF589837:DEM589837 DOB589837:DOI589837 DXX589837:DYE589837 EHT589837:EIA589837 ERP589837:ERW589837 FBL589837:FBS589837 FLH589837:FLO589837 FVD589837:FVK589837 GEZ589837:GFG589837 GOV589837:GPC589837 GYR589837:GYY589837 HIN589837:HIU589837 HSJ589837:HSQ589837 ICF589837:ICM589837 IMB589837:IMI589837 IVX589837:IWE589837 JFT589837:JGA589837 JPP589837:JPW589837 JZL589837:JZS589837 KJH589837:KJO589837 KTD589837:KTK589837 LCZ589837:LDG589837 LMV589837:LNC589837 LWR589837:LWY589837 MGN589837:MGU589837 MQJ589837:MQQ589837 NAF589837:NAM589837 NKB589837:NKI589837 NTX589837:NUE589837 ODT589837:OEA589837 ONP589837:ONW589837 OXL589837:OXS589837 PHH589837:PHO589837 PRD589837:PRK589837 QAZ589837:QBG589837 QKV589837:QLC589837 QUR589837:QUY589837 REN589837:REU589837 ROJ589837:ROQ589837 RYF589837:RYM589837 SIB589837:SII589837 SRX589837:SSE589837 TBT589837:TCA589837 TLP589837:TLW589837 TVL589837:TVS589837 UFH589837:UFO589837 UPD589837:UPK589837 UYZ589837:UZG589837 VIV589837:VJC589837 VSR589837:VSY589837 WCN589837:WCU589837 WMJ589837:WMQ589837 WWF589837:WWM589837 V655373:AC655373 JT655373:KA655373 TP655373:TW655373 ADL655373:ADS655373 ANH655373:ANO655373 AXD655373:AXK655373 BGZ655373:BHG655373 BQV655373:BRC655373 CAR655373:CAY655373 CKN655373:CKU655373 CUJ655373:CUQ655373 DEF655373:DEM655373 DOB655373:DOI655373 DXX655373:DYE655373 EHT655373:EIA655373 ERP655373:ERW655373 FBL655373:FBS655373 FLH655373:FLO655373 FVD655373:FVK655373 GEZ655373:GFG655373 GOV655373:GPC655373 GYR655373:GYY655373 HIN655373:HIU655373 HSJ655373:HSQ655373 ICF655373:ICM655373 IMB655373:IMI655373 IVX655373:IWE655373 JFT655373:JGA655373 JPP655373:JPW655373 JZL655373:JZS655373 KJH655373:KJO655373 KTD655373:KTK655373 LCZ655373:LDG655373 LMV655373:LNC655373 LWR655373:LWY655373 MGN655373:MGU655373 MQJ655373:MQQ655373 NAF655373:NAM655373 NKB655373:NKI655373 NTX655373:NUE655373 ODT655373:OEA655373 ONP655373:ONW655373 OXL655373:OXS655373 PHH655373:PHO655373 PRD655373:PRK655373 QAZ655373:QBG655373 QKV655373:QLC655373 QUR655373:QUY655373 REN655373:REU655373 ROJ655373:ROQ655373 RYF655373:RYM655373 SIB655373:SII655373 SRX655373:SSE655373 TBT655373:TCA655373 TLP655373:TLW655373 TVL655373:TVS655373 UFH655373:UFO655373 UPD655373:UPK655373 UYZ655373:UZG655373 VIV655373:VJC655373 VSR655373:VSY655373 WCN655373:WCU655373 WMJ655373:WMQ655373 WWF655373:WWM655373 V720909:AC720909 JT720909:KA720909 TP720909:TW720909 ADL720909:ADS720909 ANH720909:ANO720909 AXD720909:AXK720909 BGZ720909:BHG720909 BQV720909:BRC720909 CAR720909:CAY720909 CKN720909:CKU720909 CUJ720909:CUQ720909 DEF720909:DEM720909 DOB720909:DOI720909 DXX720909:DYE720909 EHT720909:EIA720909 ERP720909:ERW720909 FBL720909:FBS720909 FLH720909:FLO720909 FVD720909:FVK720909 GEZ720909:GFG720909 GOV720909:GPC720909 GYR720909:GYY720909 HIN720909:HIU720909 HSJ720909:HSQ720909 ICF720909:ICM720909 IMB720909:IMI720909 IVX720909:IWE720909 JFT720909:JGA720909 JPP720909:JPW720909 JZL720909:JZS720909 KJH720909:KJO720909 KTD720909:KTK720909 LCZ720909:LDG720909 LMV720909:LNC720909 LWR720909:LWY720909 MGN720909:MGU720909 MQJ720909:MQQ720909 NAF720909:NAM720909 NKB720909:NKI720909 NTX720909:NUE720909 ODT720909:OEA720909 ONP720909:ONW720909 OXL720909:OXS720909 PHH720909:PHO720909 PRD720909:PRK720909 QAZ720909:QBG720909 QKV720909:QLC720909 QUR720909:QUY720909 REN720909:REU720909 ROJ720909:ROQ720909 RYF720909:RYM720909 SIB720909:SII720909 SRX720909:SSE720909 TBT720909:TCA720909 TLP720909:TLW720909 TVL720909:TVS720909 UFH720909:UFO720909 UPD720909:UPK720909 UYZ720909:UZG720909 VIV720909:VJC720909 VSR720909:VSY720909 WCN720909:WCU720909 WMJ720909:WMQ720909 WWF720909:WWM720909 V786445:AC786445 JT786445:KA786445 TP786445:TW786445 ADL786445:ADS786445 ANH786445:ANO786445 AXD786445:AXK786445 BGZ786445:BHG786445 BQV786445:BRC786445 CAR786445:CAY786445 CKN786445:CKU786445 CUJ786445:CUQ786445 DEF786445:DEM786445 DOB786445:DOI786445 DXX786445:DYE786445 EHT786445:EIA786445 ERP786445:ERW786445 FBL786445:FBS786445 FLH786445:FLO786445 FVD786445:FVK786445 GEZ786445:GFG786445 GOV786445:GPC786445 GYR786445:GYY786445 HIN786445:HIU786445 HSJ786445:HSQ786445 ICF786445:ICM786445 IMB786445:IMI786445 IVX786445:IWE786445 JFT786445:JGA786445 JPP786445:JPW786445 JZL786445:JZS786445 KJH786445:KJO786445 KTD786445:KTK786445 LCZ786445:LDG786445 LMV786445:LNC786445 LWR786445:LWY786445 MGN786445:MGU786445 MQJ786445:MQQ786445 NAF786445:NAM786445 NKB786445:NKI786445 NTX786445:NUE786445 ODT786445:OEA786445 ONP786445:ONW786445 OXL786445:OXS786445 PHH786445:PHO786445 PRD786445:PRK786445 QAZ786445:QBG786445 QKV786445:QLC786445 QUR786445:QUY786445 REN786445:REU786445 ROJ786445:ROQ786445 RYF786445:RYM786445 SIB786445:SII786445 SRX786445:SSE786445 TBT786445:TCA786445 TLP786445:TLW786445 TVL786445:TVS786445 UFH786445:UFO786445 UPD786445:UPK786445 UYZ786445:UZG786445 VIV786445:VJC786445 VSR786445:VSY786445 WCN786445:WCU786445 WMJ786445:WMQ786445 WWF786445:WWM786445 V851981:AC851981 JT851981:KA851981 TP851981:TW851981 ADL851981:ADS851981 ANH851981:ANO851981 AXD851981:AXK851981 BGZ851981:BHG851981 BQV851981:BRC851981 CAR851981:CAY851981 CKN851981:CKU851981 CUJ851981:CUQ851981 DEF851981:DEM851981 DOB851981:DOI851981 DXX851981:DYE851981 EHT851981:EIA851981 ERP851981:ERW851981 FBL851981:FBS851981 FLH851981:FLO851981 FVD851981:FVK851981 GEZ851981:GFG851981 GOV851981:GPC851981 GYR851981:GYY851981 HIN851981:HIU851981 HSJ851981:HSQ851981 ICF851981:ICM851981 IMB851981:IMI851981 IVX851981:IWE851981 JFT851981:JGA851981 JPP851981:JPW851981 JZL851981:JZS851981 KJH851981:KJO851981 KTD851981:KTK851981 LCZ851981:LDG851981 LMV851981:LNC851981 LWR851981:LWY851981 MGN851981:MGU851981 MQJ851981:MQQ851981 NAF851981:NAM851981 NKB851981:NKI851981 NTX851981:NUE851981 ODT851981:OEA851981 ONP851981:ONW851981 OXL851981:OXS851981 PHH851981:PHO851981 PRD851981:PRK851981 QAZ851981:QBG851981 QKV851981:QLC851981 QUR851981:QUY851981 REN851981:REU851981 ROJ851981:ROQ851981 RYF851981:RYM851981 SIB851981:SII851981 SRX851981:SSE851981 TBT851981:TCA851981 TLP851981:TLW851981 TVL851981:TVS851981 UFH851981:UFO851981 UPD851981:UPK851981 UYZ851981:UZG851981 VIV851981:VJC851981 VSR851981:VSY851981 WCN851981:WCU851981 WMJ851981:WMQ851981 WWF851981:WWM851981 V917517:AC917517 JT917517:KA917517 TP917517:TW917517 ADL917517:ADS917517 ANH917517:ANO917517 AXD917517:AXK917517 BGZ917517:BHG917517 BQV917517:BRC917517 CAR917517:CAY917517 CKN917517:CKU917517 CUJ917517:CUQ917517 DEF917517:DEM917517 DOB917517:DOI917517 DXX917517:DYE917517 EHT917517:EIA917517 ERP917517:ERW917517 FBL917517:FBS917517 FLH917517:FLO917517 FVD917517:FVK917517 GEZ917517:GFG917517 GOV917517:GPC917517 GYR917517:GYY917517 HIN917517:HIU917517 HSJ917517:HSQ917517 ICF917517:ICM917517 IMB917517:IMI917517 IVX917517:IWE917517 JFT917517:JGA917517 JPP917517:JPW917517 JZL917517:JZS917517 KJH917517:KJO917517 KTD917517:KTK917517 LCZ917517:LDG917517 LMV917517:LNC917517 LWR917517:LWY917517 MGN917517:MGU917517 MQJ917517:MQQ917517 NAF917517:NAM917517 NKB917517:NKI917517 NTX917517:NUE917517 ODT917517:OEA917517 ONP917517:ONW917517 OXL917517:OXS917517 PHH917517:PHO917517 PRD917517:PRK917517 QAZ917517:QBG917517 QKV917517:QLC917517 QUR917517:QUY917517 REN917517:REU917517 ROJ917517:ROQ917517 RYF917517:RYM917517 SIB917517:SII917517 SRX917517:SSE917517 TBT917517:TCA917517 TLP917517:TLW917517 TVL917517:TVS917517 UFH917517:UFO917517 UPD917517:UPK917517 UYZ917517:UZG917517 VIV917517:VJC917517 VSR917517:VSY917517 WCN917517:WCU917517 WMJ917517:WMQ917517 WWF917517:WWM917517 V983053:AC983053 JT983053:KA983053 TP983053:TW983053 ADL983053:ADS983053 ANH983053:ANO983053 AXD983053:AXK983053 BGZ983053:BHG983053 BQV983053:BRC983053 CAR983053:CAY983053 CKN983053:CKU983053 CUJ983053:CUQ983053 DEF983053:DEM983053 DOB983053:DOI983053 DXX983053:DYE983053 EHT983053:EIA983053 ERP983053:ERW983053 FBL983053:FBS983053 FLH983053:FLO983053 FVD983053:FVK983053 GEZ983053:GFG983053 GOV983053:GPC983053 GYR983053:GYY983053 HIN983053:HIU983053 HSJ983053:HSQ983053 ICF983053:ICM983053 IMB983053:IMI983053 IVX983053:IWE983053 JFT983053:JGA983053 JPP983053:JPW983053 JZL983053:JZS983053 KJH983053:KJO983053 KTD983053:KTK983053 LCZ983053:LDG983053 LMV983053:LNC983053 LWR983053:LWY983053 MGN983053:MGU983053 MQJ983053:MQQ983053 NAF983053:NAM983053 NKB983053:NKI983053 NTX983053:NUE983053 ODT983053:OEA983053 ONP983053:ONW983053 OXL983053:OXS983053 PHH983053:PHO983053 PRD983053:PRK983053 QAZ983053:QBG983053 QKV983053:QLC983053 QUR983053:QUY983053 REN983053:REU983053 ROJ983053:ROQ983053 RYF983053:RYM983053 SIB983053:SII983053 SRX983053:SSE983053 TBT983053:TCA983053 TLP983053:TLW983053 TVL983053:TVS983053 UFH983053:UFO983053 UPD983053:UPK983053 UYZ983053:UZG983053 VIV983053:VJC983053 VSR983053:VSY983053 WCN983053:WCU983053 WMJ983053:WMQ983053 WWF983053:WWM983053 JT12:KA12" xr:uid="{00000000-0002-0000-0A00-000008000000}">
      <formula1>$U$68:$U$913</formula1>
    </dataValidation>
    <dataValidation type="whole" allowBlank="1" showInputMessage="1" showErrorMessage="1" error="SOMENTE NUMEROS INTEIROS DE 0 A 59" sqref="J65559:K65559 JH65559:JI65559 TD65559:TE65559 ACZ65559:ADA65559 AMV65559:AMW65559 AWR65559:AWS65559 BGN65559:BGO65559 BQJ65559:BQK65559 CAF65559:CAG65559 CKB65559:CKC65559 CTX65559:CTY65559 DDT65559:DDU65559 DNP65559:DNQ65559 DXL65559:DXM65559 EHH65559:EHI65559 ERD65559:ERE65559 FAZ65559:FBA65559 FKV65559:FKW65559 FUR65559:FUS65559 GEN65559:GEO65559 GOJ65559:GOK65559 GYF65559:GYG65559 HIB65559:HIC65559 HRX65559:HRY65559 IBT65559:IBU65559 ILP65559:ILQ65559 IVL65559:IVM65559 JFH65559:JFI65559 JPD65559:JPE65559 JYZ65559:JZA65559 KIV65559:KIW65559 KSR65559:KSS65559 LCN65559:LCO65559 LMJ65559:LMK65559 LWF65559:LWG65559 MGB65559:MGC65559 MPX65559:MPY65559 MZT65559:MZU65559 NJP65559:NJQ65559 NTL65559:NTM65559 ODH65559:ODI65559 OND65559:ONE65559 OWZ65559:OXA65559 PGV65559:PGW65559 PQR65559:PQS65559 QAN65559:QAO65559 QKJ65559:QKK65559 QUF65559:QUG65559 REB65559:REC65559 RNX65559:RNY65559 RXT65559:RXU65559 SHP65559:SHQ65559 SRL65559:SRM65559 TBH65559:TBI65559 TLD65559:TLE65559 TUZ65559:TVA65559 UEV65559:UEW65559 UOR65559:UOS65559 UYN65559:UYO65559 VIJ65559:VIK65559 VSF65559:VSG65559 WCB65559:WCC65559 WLX65559:WLY65559 WVT65559:WVU65559 J131095:K131095 JH131095:JI131095 TD131095:TE131095 ACZ131095:ADA131095 AMV131095:AMW131095 AWR131095:AWS131095 BGN131095:BGO131095 BQJ131095:BQK131095 CAF131095:CAG131095 CKB131095:CKC131095 CTX131095:CTY131095 DDT131095:DDU131095 DNP131095:DNQ131095 DXL131095:DXM131095 EHH131095:EHI131095 ERD131095:ERE131095 FAZ131095:FBA131095 FKV131095:FKW131095 FUR131095:FUS131095 GEN131095:GEO131095 GOJ131095:GOK131095 GYF131095:GYG131095 HIB131095:HIC131095 HRX131095:HRY131095 IBT131095:IBU131095 ILP131095:ILQ131095 IVL131095:IVM131095 JFH131095:JFI131095 JPD131095:JPE131095 JYZ131095:JZA131095 KIV131095:KIW131095 KSR131095:KSS131095 LCN131095:LCO131095 LMJ131095:LMK131095 LWF131095:LWG131095 MGB131095:MGC131095 MPX131095:MPY131095 MZT131095:MZU131095 NJP131095:NJQ131095 NTL131095:NTM131095 ODH131095:ODI131095 OND131095:ONE131095 OWZ131095:OXA131095 PGV131095:PGW131095 PQR131095:PQS131095 QAN131095:QAO131095 QKJ131095:QKK131095 QUF131095:QUG131095 REB131095:REC131095 RNX131095:RNY131095 RXT131095:RXU131095 SHP131095:SHQ131095 SRL131095:SRM131095 TBH131095:TBI131095 TLD131095:TLE131095 TUZ131095:TVA131095 UEV131095:UEW131095 UOR131095:UOS131095 UYN131095:UYO131095 VIJ131095:VIK131095 VSF131095:VSG131095 WCB131095:WCC131095 WLX131095:WLY131095 WVT131095:WVU131095 J196631:K196631 JH196631:JI196631 TD196631:TE196631 ACZ196631:ADA196631 AMV196631:AMW196631 AWR196631:AWS196631 BGN196631:BGO196631 BQJ196631:BQK196631 CAF196631:CAG196631 CKB196631:CKC196631 CTX196631:CTY196631 DDT196631:DDU196631 DNP196631:DNQ196631 DXL196631:DXM196631 EHH196631:EHI196631 ERD196631:ERE196631 FAZ196631:FBA196631 FKV196631:FKW196631 FUR196631:FUS196631 GEN196631:GEO196631 GOJ196631:GOK196631 GYF196631:GYG196631 HIB196631:HIC196631 HRX196631:HRY196631 IBT196631:IBU196631 ILP196631:ILQ196631 IVL196631:IVM196631 JFH196631:JFI196631 JPD196631:JPE196631 JYZ196631:JZA196631 KIV196631:KIW196631 KSR196631:KSS196631 LCN196631:LCO196631 LMJ196631:LMK196631 LWF196631:LWG196631 MGB196631:MGC196631 MPX196631:MPY196631 MZT196631:MZU196631 NJP196631:NJQ196631 NTL196631:NTM196631 ODH196631:ODI196631 OND196631:ONE196631 OWZ196631:OXA196631 PGV196631:PGW196631 PQR196631:PQS196631 QAN196631:QAO196631 QKJ196631:QKK196631 QUF196631:QUG196631 REB196631:REC196631 RNX196631:RNY196631 RXT196631:RXU196631 SHP196631:SHQ196631 SRL196631:SRM196631 TBH196631:TBI196631 TLD196631:TLE196631 TUZ196631:TVA196631 UEV196631:UEW196631 UOR196631:UOS196631 UYN196631:UYO196631 VIJ196631:VIK196631 VSF196631:VSG196631 WCB196631:WCC196631 WLX196631:WLY196631 WVT196631:WVU196631 J262167:K262167 JH262167:JI262167 TD262167:TE262167 ACZ262167:ADA262167 AMV262167:AMW262167 AWR262167:AWS262167 BGN262167:BGO262167 BQJ262167:BQK262167 CAF262167:CAG262167 CKB262167:CKC262167 CTX262167:CTY262167 DDT262167:DDU262167 DNP262167:DNQ262167 DXL262167:DXM262167 EHH262167:EHI262167 ERD262167:ERE262167 FAZ262167:FBA262167 FKV262167:FKW262167 FUR262167:FUS262167 GEN262167:GEO262167 GOJ262167:GOK262167 GYF262167:GYG262167 HIB262167:HIC262167 HRX262167:HRY262167 IBT262167:IBU262167 ILP262167:ILQ262167 IVL262167:IVM262167 JFH262167:JFI262167 JPD262167:JPE262167 JYZ262167:JZA262167 KIV262167:KIW262167 KSR262167:KSS262167 LCN262167:LCO262167 LMJ262167:LMK262167 LWF262167:LWG262167 MGB262167:MGC262167 MPX262167:MPY262167 MZT262167:MZU262167 NJP262167:NJQ262167 NTL262167:NTM262167 ODH262167:ODI262167 OND262167:ONE262167 OWZ262167:OXA262167 PGV262167:PGW262167 PQR262167:PQS262167 QAN262167:QAO262167 QKJ262167:QKK262167 QUF262167:QUG262167 REB262167:REC262167 RNX262167:RNY262167 RXT262167:RXU262167 SHP262167:SHQ262167 SRL262167:SRM262167 TBH262167:TBI262167 TLD262167:TLE262167 TUZ262167:TVA262167 UEV262167:UEW262167 UOR262167:UOS262167 UYN262167:UYO262167 VIJ262167:VIK262167 VSF262167:VSG262167 WCB262167:WCC262167 WLX262167:WLY262167 WVT262167:WVU262167 J327703:K327703 JH327703:JI327703 TD327703:TE327703 ACZ327703:ADA327703 AMV327703:AMW327703 AWR327703:AWS327703 BGN327703:BGO327703 BQJ327703:BQK327703 CAF327703:CAG327703 CKB327703:CKC327703 CTX327703:CTY327703 DDT327703:DDU327703 DNP327703:DNQ327703 DXL327703:DXM327703 EHH327703:EHI327703 ERD327703:ERE327703 FAZ327703:FBA327703 FKV327703:FKW327703 FUR327703:FUS327703 GEN327703:GEO327703 GOJ327703:GOK327703 GYF327703:GYG327703 HIB327703:HIC327703 HRX327703:HRY327703 IBT327703:IBU327703 ILP327703:ILQ327703 IVL327703:IVM327703 JFH327703:JFI327703 JPD327703:JPE327703 JYZ327703:JZA327703 KIV327703:KIW327703 KSR327703:KSS327703 LCN327703:LCO327703 LMJ327703:LMK327703 LWF327703:LWG327703 MGB327703:MGC327703 MPX327703:MPY327703 MZT327703:MZU327703 NJP327703:NJQ327703 NTL327703:NTM327703 ODH327703:ODI327703 OND327703:ONE327703 OWZ327703:OXA327703 PGV327703:PGW327703 PQR327703:PQS327703 QAN327703:QAO327703 QKJ327703:QKK327703 QUF327703:QUG327703 REB327703:REC327703 RNX327703:RNY327703 RXT327703:RXU327703 SHP327703:SHQ327703 SRL327703:SRM327703 TBH327703:TBI327703 TLD327703:TLE327703 TUZ327703:TVA327703 UEV327703:UEW327703 UOR327703:UOS327703 UYN327703:UYO327703 VIJ327703:VIK327703 VSF327703:VSG327703 WCB327703:WCC327703 WLX327703:WLY327703 WVT327703:WVU327703 J393239:K393239 JH393239:JI393239 TD393239:TE393239 ACZ393239:ADA393239 AMV393239:AMW393239 AWR393239:AWS393239 BGN393239:BGO393239 BQJ393239:BQK393239 CAF393239:CAG393239 CKB393239:CKC393239 CTX393239:CTY393239 DDT393239:DDU393239 DNP393239:DNQ393239 DXL393239:DXM393239 EHH393239:EHI393239 ERD393239:ERE393239 FAZ393239:FBA393239 FKV393239:FKW393239 FUR393239:FUS393239 GEN393239:GEO393239 GOJ393239:GOK393239 GYF393239:GYG393239 HIB393239:HIC393239 HRX393239:HRY393239 IBT393239:IBU393239 ILP393239:ILQ393239 IVL393239:IVM393239 JFH393239:JFI393239 JPD393239:JPE393239 JYZ393239:JZA393239 KIV393239:KIW393239 KSR393239:KSS393239 LCN393239:LCO393239 LMJ393239:LMK393239 LWF393239:LWG393239 MGB393239:MGC393239 MPX393239:MPY393239 MZT393239:MZU393239 NJP393239:NJQ393239 NTL393239:NTM393239 ODH393239:ODI393239 OND393239:ONE393239 OWZ393239:OXA393239 PGV393239:PGW393239 PQR393239:PQS393239 QAN393239:QAO393239 QKJ393239:QKK393239 QUF393239:QUG393239 REB393239:REC393239 RNX393239:RNY393239 RXT393239:RXU393239 SHP393239:SHQ393239 SRL393239:SRM393239 TBH393239:TBI393239 TLD393239:TLE393239 TUZ393239:TVA393239 UEV393239:UEW393239 UOR393239:UOS393239 UYN393239:UYO393239 VIJ393239:VIK393239 VSF393239:VSG393239 WCB393239:WCC393239 WLX393239:WLY393239 WVT393239:WVU393239 J458775:K458775 JH458775:JI458775 TD458775:TE458775 ACZ458775:ADA458775 AMV458775:AMW458775 AWR458775:AWS458775 BGN458775:BGO458775 BQJ458775:BQK458775 CAF458775:CAG458775 CKB458775:CKC458775 CTX458775:CTY458775 DDT458775:DDU458775 DNP458775:DNQ458775 DXL458775:DXM458775 EHH458775:EHI458775 ERD458775:ERE458775 FAZ458775:FBA458775 FKV458775:FKW458775 FUR458775:FUS458775 GEN458775:GEO458775 GOJ458775:GOK458775 GYF458775:GYG458775 HIB458775:HIC458775 HRX458775:HRY458775 IBT458775:IBU458775 ILP458775:ILQ458775 IVL458775:IVM458775 JFH458775:JFI458775 JPD458775:JPE458775 JYZ458775:JZA458775 KIV458775:KIW458775 KSR458775:KSS458775 LCN458775:LCO458775 LMJ458775:LMK458775 LWF458775:LWG458775 MGB458775:MGC458775 MPX458775:MPY458775 MZT458775:MZU458775 NJP458775:NJQ458775 NTL458775:NTM458775 ODH458775:ODI458775 OND458775:ONE458775 OWZ458775:OXA458775 PGV458775:PGW458775 PQR458775:PQS458775 QAN458775:QAO458775 QKJ458775:QKK458775 QUF458775:QUG458775 REB458775:REC458775 RNX458775:RNY458775 RXT458775:RXU458775 SHP458775:SHQ458775 SRL458775:SRM458775 TBH458775:TBI458775 TLD458775:TLE458775 TUZ458775:TVA458775 UEV458775:UEW458775 UOR458775:UOS458775 UYN458775:UYO458775 VIJ458775:VIK458775 VSF458775:VSG458775 WCB458775:WCC458775 WLX458775:WLY458775 WVT458775:WVU458775 J524311:K524311 JH524311:JI524311 TD524311:TE524311 ACZ524311:ADA524311 AMV524311:AMW524311 AWR524311:AWS524311 BGN524311:BGO524311 BQJ524311:BQK524311 CAF524311:CAG524311 CKB524311:CKC524311 CTX524311:CTY524311 DDT524311:DDU524311 DNP524311:DNQ524311 DXL524311:DXM524311 EHH524311:EHI524311 ERD524311:ERE524311 FAZ524311:FBA524311 FKV524311:FKW524311 FUR524311:FUS524311 GEN524311:GEO524311 GOJ524311:GOK524311 GYF524311:GYG524311 HIB524311:HIC524311 HRX524311:HRY524311 IBT524311:IBU524311 ILP524311:ILQ524311 IVL524311:IVM524311 JFH524311:JFI524311 JPD524311:JPE524311 JYZ524311:JZA524311 KIV524311:KIW524311 KSR524311:KSS524311 LCN524311:LCO524311 LMJ524311:LMK524311 LWF524311:LWG524311 MGB524311:MGC524311 MPX524311:MPY524311 MZT524311:MZU524311 NJP524311:NJQ524311 NTL524311:NTM524311 ODH524311:ODI524311 OND524311:ONE524311 OWZ524311:OXA524311 PGV524311:PGW524311 PQR524311:PQS524311 QAN524311:QAO524311 QKJ524311:QKK524311 QUF524311:QUG524311 REB524311:REC524311 RNX524311:RNY524311 RXT524311:RXU524311 SHP524311:SHQ524311 SRL524311:SRM524311 TBH524311:TBI524311 TLD524311:TLE524311 TUZ524311:TVA524311 UEV524311:UEW524311 UOR524311:UOS524311 UYN524311:UYO524311 VIJ524311:VIK524311 VSF524311:VSG524311 WCB524311:WCC524311 WLX524311:WLY524311 WVT524311:WVU524311 J589847:K589847 JH589847:JI589847 TD589847:TE589847 ACZ589847:ADA589847 AMV589847:AMW589847 AWR589847:AWS589847 BGN589847:BGO589847 BQJ589847:BQK589847 CAF589847:CAG589847 CKB589847:CKC589847 CTX589847:CTY589847 DDT589847:DDU589847 DNP589847:DNQ589847 DXL589847:DXM589847 EHH589847:EHI589847 ERD589847:ERE589847 FAZ589847:FBA589847 FKV589847:FKW589847 FUR589847:FUS589847 GEN589847:GEO589847 GOJ589847:GOK589847 GYF589847:GYG589847 HIB589847:HIC589847 HRX589847:HRY589847 IBT589847:IBU589847 ILP589847:ILQ589847 IVL589847:IVM589847 JFH589847:JFI589847 JPD589847:JPE589847 JYZ589847:JZA589847 KIV589847:KIW589847 KSR589847:KSS589847 LCN589847:LCO589847 LMJ589847:LMK589847 LWF589847:LWG589847 MGB589847:MGC589847 MPX589847:MPY589847 MZT589847:MZU589847 NJP589847:NJQ589847 NTL589847:NTM589847 ODH589847:ODI589847 OND589847:ONE589847 OWZ589847:OXA589847 PGV589847:PGW589847 PQR589847:PQS589847 QAN589847:QAO589847 QKJ589847:QKK589847 QUF589847:QUG589847 REB589847:REC589847 RNX589847:RNY589847 RXT589847:RXU589847 SHP589847:SHQ589847 SRL589847:SRM589847 TBH589847:TBI589847 TLD589847:TLE589847 TUZ589847:TVA589847 UEV589847:UEW589847 UOR589847:UOS589847 UYN589847:UYO589847 VIJ589847:VIK589847 VSF589847:VSG589847 WCB589847:WCC589847 WLX589847:WLY589847 WVT589847:WVU589847 J655383:K655383 JH655383:JI655383 TD655383:TE655383 ACZ655383:ADA655383 AMV655383:AMW655383 AWR655383:AWS655383 BGN655383:BGO655383 BQJ655383:BQK655383 CAF655383:CAG655383 CKB655383:CKC655383 CTX655383:CTY655383 DDT655383:DDU655383 DNP655383:DNQ655383 DXL655383:DXM655383 EHH655383:EHI655383 ERD655383:ERE655383 FAZ655383:FBA655383 FKV655383:FKW655383 FUR655383:FUS655383 GEN655383:GEO655383 GOJ655383:GOK655383 GYF655383:GYG655383 HIB655383:HIC655383 HRX655383:HRY655383 IBT655383:IBU655383 ILP655383:ILQ655383 IVL655383:IVM655383 JFH655383:JFI655383 JPD655383:JPE655383 JYZ655383:JZA655383 KIV655383:KIW655383 KSR655383:KSS655383 LCN655383:LCO655383 LMJ655383:LMK655383 LWF655383:LWG655383 MGB655383:MGC655383 MPX655383:MPY655383 MZT655383:MZU655383 NJP655383:NJQ655383 NTL655383:NTM655383 ODH655383:ODI655383 OND655383:ONE655383 OWZ655383:OXA655383 PGV655383:PGW655383 PQR655383:PQS655383 QAN655383:QAO655383 QKJ655383:QKK655383 QUF655383:QUG655383 REB655383:REC655383 RNX655383:RNY655383 RXT655383:RXU655383 SHP655383:SHQ655383 SRL655383:SRM655383 TBH655383:TBI655383 TLD655383:TLE655383 TUZ655383:TVA655383 UEV655383:UEW655383 UOR655383:UOS655383 UYN655383:UYO655383 VIJ655383:VIK655383 VSF655383:VSG655383 WCB655383:WCC655383 WLX655383:WLY655383 WVT655383:WVU655383 J720919:K720919 JH720919:JI720919 TD720919:TE720919 ACZ720919:ADA720919 AMV720919:AMW720919 AWR720919:AWS720919 BGN720919:BGO720919 BQJ720919:BQK720919 CAF720919:CAG720919 CKB720919:CKC720919 CTX720919:CTY720919 DDT720919:DDU720919 DNP720919:DNQ720919 DXL720919:DXM720919 EHH720919:EHI720919 ERD720919:ERE720919 FAZ720919:FBA720919 FKV720919:FKW720919 FUR720919:FUS720919 GEN720919:GEO720919 GOJ720919:GOK720919 GYF720919:GYG720919 HIB720919:HIC720919 HRX720919:HRY720919 IBT720919:IBU720919 ILP720919:ILQ720919 IVL720919:IVM720919 JFH720919:JFI720919 JPD720919:JPE720919 JYZ720919:JZA720919 KIV720919:KIW720919 KSR720919:KSS720919 LCN720919:LCO720919 LMJ720919:LMK720919 LWF720919:LWG720919 MGB720919:MGC720919 MPX720919:MPY720919 MZT720919:MZU720919 NJP720919:NJQ720919 NTL720919:NTM720919 ODH720919:ODI720919 OND720919:ONE720919 OWZ720919:OXA720919 PGV720919:PGW720919 PQR720919:PQS720919 QAN720919:QAO720919 QKJ720919:QKK720919 QUF720919:QUG720919 REB720919:REC720919 RNX720919:RNY720919 RXT720919:RXU720919 SHP720919:SHQ720919 SRL720919:SRM720919 TBH720919:TBI720919 TLD720919:TLE720919 TUZ720919:TVA720919 UEV720919:UEW720919 UOR720919:UOS720919 UYN720919:UYO720919 VIJ720919:VIK720919 VSF720919:VSG720919 WCB720919:WCC720919 WLX720919:WLY720919 WVT720919:WVU720919 J786455:K786455 JH786455:JI786455 TD786455:TE786455 ACZ786455:ADA786455 AMV786455:AMW786455 AWR786455:AWS786455 BGN786455:BGO786455 BQJ786455:BQK786455 CAF786455:CAG786455 CKB786455:CKC786455 CTX786455:CTY786455 DDT786455:DDU786455 DNP786455:DNQ786455 DXL786455:DXM786455 EHH786455:EHI786455 ERD786455:ERE786455 FAZ786455:FBA786455 FKV786455:FKW786455 FUR786455:FUS786455 GEN786455:GEO786455 GOJ786455:GOK786455 GYF786455:GYG786455 HIB786455:HIC786455 HRX786455:HRY786455 IBT786455:IBU786455 ILP786455:ILQ786455 IVL786455:IVM786455 JFH786455:JFI786455 JPD786455:JPE786455 JYZ786455:JZA786455 KIV786455:KIW786455 KSR786455:KSS786455 LCN786455:LCO786455 LMJ786455:LMK786455 LWF786455:LWG786455 MGB786455:MGC786455 MPX786455:MPY786455 MZT786455:MZU786455 NJP786455:NJQ786455 NTL786455:NTM786455 ODH786455:ODI786455 OND786455:ONE786455 OWZ786455:OXA786455 PGV786455:PGW786455 PQR786455:PQS786455 QAN786455:QAO786455 QKJ786455:QKK786455 QUF786455:QUG786455 REB786455:REC786455 RNX786455:RNY786455 RXT786455:RXU786455 SHP786455:SHQ786455 SRL786455:SRM786455 TBH786455:TBI786455 TLD786455:TLE786455 TUZ786455:TVA786455 UEV786455:UEW786455 UOR786455:UOS786455 UYN786455:UYO786455 VIJ786455:VIK786455 VSF786455:VSG786455 WCB786455:WCC786455 WLX786455:WLY786455 WVT786455:WVU786455 J851991:K851991 JH851991:JI851991 TD851991:TE851991 ACZ851991:ADA851991 AMV851991:AMW851991 AWR851991:AWS851991 BGN851991:BGO851991 BQJ851991:BQK851991 CAF851991:CAG851991 CKB851991:CKC851991 CTX851991:CTY851991 DDT851991:DDU851991 DNP851991:DNQ851991 DXL851991:DXM851991 EHH851991:EHI851991 ERD851991:ERE851991 FAZ851991:FBA851991 FKV851991:FKW851991 FUR851991:FUS851991 GEN851991:GEO851991 GOJ851991:GOK851991 GYF851991:GYG851991 HIB851991:HIC851991 HRX851991:HRY851991 IBT851991:IBU851991 ILP851991:ILQ851991 IVL851991:IVM851991 JFH851991:JFI851991 JPD851991:JPE851991 JYZ851991:JZA851991 KIV851991:KIW851991 KSR851991:KSS851991 LCN851991:LCO851991 LMJ851991:LMK851991 LWF851991:LWG851991 MGB851991:MGC851991 MPX851991:MPY851991 MZT851991:MZU851991 NJP851991:NJQ851991 NTL851991:NTM851991 ODH851991:ODI851991 OND851991:ONE851991 OWZ851991:OXA851991 PGV851991:PGW851991 PQR851991:PQS851991 QAN851991:QAO851991 QKJ851991:QKK851991 QUF851991:QUG851991 REB851991:REC851991 RNX851991:RNY851991 RXT851991:RXU851991 SHP851991:SHQ851991 SRL851991:SRM851991 TBH851991:TBI851991 TLD851991:TLE851991 TUZ851991:TVA851991 UEV851991:UEW851991 UOR851991:UOS851991 UYN851991:UYO851991 VIJ851991:VIK851991 VSF851991:VSG851991 WCB851991:WCC851991 WLX851991:WLY851991 WVT851991:WVU851991 J917527:K917527 JH917527:JI917527 TD917527:TE917527 ACZ917527:ADA917527 AMV917527:AMW917527 AWR917527:AWS917527 BGN917527:BGO917527 BQJ917527:BQK917527 CAF917527:CAG917527 CKB917527:CKC917527 CTX917527:CTY917527 DDT917527:DDU917527 DNP917527:DNQ917527 DXL917527:DXM917527 EHH917527:EHI917527 ERD917527:ERE917527 FAZ917527:FBA917527 FKV917527:FKW917527 FUR917527:FUS917527 GEN917527:GEO917527 GOJ917527:GOK917527 GYF917527:GYG917527 HIB917527:HIC917527 HRX917527:HRY917527 IBT917527:IBU917527 ILP917527:ILQ917527 IVL917527:IVM917527 JFH917527:JFI917527 JPD917527:JPE917527 JYZ917527:JZA917527 KIV917527:KIW917527 KSR917527:KSS917527 LCN917527:LCO917527 LMJ917527:LMK917527 LWF917527:LWG917527 MGB917527:MGC917527 MPX917527:MPY917527 MZT917527:MZU917527 NJP917527:NJQ917527 NTL917527:NTM917527 ODH917527:ODI917527 OND917527:ONE917527 OWZ917527:OXA917527 PGV917527:PGW917527 PQR917527:PQS917527 QAN917527:QAO917527 QKJ917527:QKK917527 QUF917527:QUG917527 REB917527:REC917527 RNX917527:RNY917527 RXT917527:RXU917527 SHP917527:SHQ917527 SRL917527:SRM917527 TBH917527:TBI917527 TLD917527:TLE917527 TUZ917527:TVA917527 UEV917527:UEW917527 UOR917527:UOS917527 UYN917527:UYO917527 VIJ917527:VIK917527 VSF917527:VSG917527 WCB917527:WCC917527 WLX917527:WLY917527 WVT917527:WVU917527 J983063:K983063 JH983063:JI983063 TD983063:TE983063 ACZ983063:ADA983063 AMV983063:AMW983063 AWR983063:AWS983063 BGN983063:BGO983063 BQJ983063:BQK983063 CAF983063:CAG983063 CKB983063:CKC983063 CTX983063:CTY983063 DDT983063:DDU983063 DNP983063:DNQ983063 DXL983063:DXM983063 EHH983063:EHI983063 ERD983063:ERE983063 FAZ983063:FBA983063 FKV983063:FKW983063 FUR983063:FUS983063 GEN983063:GEO983063 GOJ983063:GOK983063 GYF983063:GYG983063 HIB983063:HIC983063 HRX983063:HRY983063 IBT983063:IBU983063 ILP983063:ILQ983063 IVL983063:IVM983063 JFH983063:JFI983063 JPD983063:JPE983063 JYZ983063:JZA983063 KIV983063:KIW983063 KSR983063:KSS983063 LCN983063:LCO983063 LMJ983063:LMK983063 LWF983063:LWG983063 MGB983063:MGC983063 MPX983063:MPY983063 MZT983063:MZU983063 NJP983063:NJQ983063 NTL983063:NTM983063 ODH983063:ODI983063 OND983063:ONE983063 OWZ983063:OXA983063 PGV983063:PGW983063 PQR983063:PQS983063 QAN983063:QAO983063 QKJ983063:QKK983063 QUF983063:QUG983063 REB983063:REC983063 RNX983063:RNY983063 RXT983063:RXU983063 SHP983063:SHQ983063 SRL983063:SRM983063 TBH983063:TBI983063 TLD983063:TLE983063 TUZ983063:TVA983063 UEV983063:UEW983063 UOR983063:UOS983063 UYN983063:UYO983063 VIJ983063:VIK983063 VSF983063:VSG983063 WCB983063:WCC983063 WLX983063:WLY983063 WVT983063:WVU983063 W65559:X65559 JU65559:JV65559 TQ65559:TR65559 ADM65559:ADN65559 ANI65559:ANJ65559 AXE65559:AXF65559 BHA65559:BHB65559 BQW65559:BQX65559 CAS65559:CAT65559 CKO65559:CKP65559 CUK65559:CUL65559 DEG65559:DEH65559 DOC65559:DOD65559 DXY65559:DXZ65559 EHU65559:EHV65559 ERQ65559:ERR65559 FBM65559:FBN65559 FLI65559:FLJ65559 FVE65559:FVF65559 GFA65559:GFB65559 GOW65559:GOX65559 GYS65559:GYT65559 HIO65559:HIP65559 HSK65559:HSL65559 ICG65559:ICH65559 IMC65559:IMD65559 IVY65559:IVZ65559 JFU65559:JFV65559 JPQ65559:JPR65559 JZM65559:JZN65559 KJI65559:KJJ65559 KTE65559:KTF65559 LDA65559:LDB65559 LMW65559:LMX65559 LWS65559:LWT65559 MGO65559:MGP65559 MQK65559:MQL65559 NAG65559:NAH65559 NKC65559:NKD65559 NTY65559:NTZ65559 ODU65559:ODV65559 ONQ65559:ONR65559 OXM65559:OXN65559 PHI65559:PHJ65559 PRE65559:PRF65559 QBA65559:QBB65559 QKW65559:QKX65559 QUS65559:QUT65559 REO65559:REP65559 ROK65559:ROL65559 RYG65559:RYH65559 SIC65559:SID65559 SRY65559:SRZ65559 TBU65559:TBV65559 TLQ65559:TLR65559 TVM65559:TVN65559 UFI65559:UFJ65559 UPE65559:UPF65559 UZA65559:UZB65559 VIW65559:VIX65559 VSS65559:VST65559 WCO65559:WCP65559 WMK65559:WML65559 WWG65559:WWH65559 W131095:X131095 JU131095:JV131095 TQ131095:TR131095 ADM131095:ADN131095 ANI131095:ANJ131095 AXE131095:AXF131095 BHA131095:BHB131095 BQW131095:BQX131095 CAS131095:CAT131095 CKO131095:CKP131095 CUK131095:CUL131095 DEG131095:DEH131095 DOC131095:DOD131095 DXY131095:DXZ131095 EHU131095:EHV131095 ERQ131095:ERR131095 FBM131095:FBN131095 FLI131095:FLJ131095 FVE131095:FVF131095 GFA131095:GFB131095 GOW131095:GOX131095 GYS131095:GYT131095 HIO131095:HIP131095 HSK131095:HSL131095 ICG131095:ICH131095 IMC131095:IMD131095 IVY131095:IVZ131095 JFU131095:JFV131095 JPQ131095:JPR131095 JZM131095:JZN131095 KJI131095:KJJ131095 KTE131095:KTF131095 LDA131095:LDB131095 LMW131095:LMX131095 LWS131095:LWT131095 MGO131095:MGP131095 MQK131095:MQL131095 NAG131095:NAH131095 NKC131095:NKD131095 NTY131095:NTZ131095 ODU131095:ODV131095 ONQ131095:ONR131095 OXM131095:OXN131095 PHI131095:PHJ131095 PRE131095:PRF131095 QBA131095:QBB131095 QKW131095:QKX131095 QUS131095:QUT131095 REO131095:REP131095 ROK131095:ROL131095 RYG131095:RYH131095 SIC131095:SID131095 SRY131095:SRZ131095 TBU131095:TBV131095 TLQ131095:TLR131095 TVM131095:TVN131095 UFI131095:UFJ131095 UPE131095:UPF131095 UZA131095:UZB131095 VIW131095:VIX131095 VSS131095:VST131095 WCO131095:WCP131095 WMK131095:WML131095 WWG131095:WWH131095 W196631:X196631 JU196631:JV196631 TQ196631:TR196631 ADM196631:ADN196631 ANI196631:ANJ196631 AXE196631:AXF196631 BHA196631:BHB196631 BQW196631:BQX196631 CAS196631:CAT196631 CKO196631:CKP196631 CUK196631:CUL196631 DEG196631:DEH196631 DOC196631:DOD196631 DXY196631:DXZ196631 EHU196631:EHV196631 ERQ196631:ERR196631 FBM196631:FBN196631 FLI196631:FLJ196631 FVE196631:FVF196631 GFA196631:GFB196631 GOW196631:GOX196631 GYS196631:GYT196631 HIO196631:HIP196631 HSK196631:HSL196631 ICG196631:ICH196631 IMC196631:IMD196631 IVY196631:IVZ196631 JFU196631:JFV196631 JPQ196631:JPR196631 JZM196631:JZN196631 KJI196631:KJJ196631 KTE196631:KTF196631 LDA196631:LDB196631 LMW196631:LMX196631 LWS196631:LWT196631 MGO196631:MGP196631 MQK196631:MQL196631 NAG196631:NAH196631 NKC196631:NKD196631 NTY196631:NTZ196631 ODU196631:ODV196631 ONQ196631:ONR196631 OXM196631:OXN196631 PHI196631:PHJ196631 PRE196631:PRF196631 QBA196631:QBB196631 QKW196631:QKX196631 QUS196631:QUT196631 REO196631:REP196631 ROK196631:ROL196631 RYG196631:RYH196631 SIC196631:SID196631 SRY196631:SRZ196631 TBU196631:TBV196631 TLQ196631:TLR196631 TVM196631:TVN196631 UFI196631:UFJ196631 UPE196631:UPF196631 UZA196631:UZB196631 VIW196631:VIX196631 VSS196631:VST196631 WCO196631:WCP196631 WMK196631:WML196631 WWG196631:WWH196631 W262167:X262167 JU262167:JV262167 TQ262167:TR262167 ADM262167:ADN262167 ANI262167:ANJ262167 AXE262167:AXF262167 BHA262167:BHB262167 BQW262167:BQX262167 CAS262167:CAT262167 CKO262167:CKP262167 CUK262167:CUL262167 DEG262167:DEH262167 DOC262167:DOD262167 DXY262167:DXZ262167 EHU262167:EHV262167 ERQ262167:ERR262167 FBM262167:FBN262167 FLI262167:FLJ262167 FVE262167:FVF262167 GFA262167:GFB262167 GOW262167:GOX262167 GYS262167:GYT262167 HIO262167:HIP262167 HSK262167:HSL262167 ICG262167:ICH262167 IMC262167:IMD262167 IVY262167:IVZ262167 JFU262167:JFV262167 JPQ262167:JPR262167 JZM262167:JZN262167 KJI262167:KJJ262167 KTE262167:KTF262167 LDA262167:LDB262167 LMW262167:LMX262167 LWS262167:LWT262167 MGO262167:MGP262167 MQK262167:MQL262167 NAG262167:NAH262167 NKC262167:NKD262167 NTY262167:NTZ262167 ODU262167:ODV262167 ONQ262167:ONR262167 OXM262167:OXN262167 PHI262167:PHJ262167 PRE262167:PRF262167 QBA262167:QBB262167 QKW262167:QKX262167 QUS262167:QUT262167 REO262167:REP262167 ROK262167:ROL262167 RYG262167:RYH262167 SIC262167:SID262167 SRY262167:SRZ262167 TBU262167:TBV262167 TLQ262167:TLR262167 TVM262167:TVN262167 UFI262167:UFJ262167 UPE262167:UPF262167 UZA262167:UZB262167 VIW262167:VIX262167 VSS262167:VST262167 WCO262167:WCP262167 WMK262167:WML262167 WWG262167:WWH262167 W327703:X327703 JU327703:JV327703 TQ327703:TR327703 ADM327703:ADN327703 ANI327703:ANJ327703 AXE327703:AXF327703 BHA327703:BHB327703 BQW327703:BQX327703 CAS327703:CAT327703 CKO327703:CKP327703 CUK327703:CUL327703 DEG327703:DEH327703 DOC327703:DOD327703 DXY327703:DXZ327703 EHU327703:EHV327703 ERQ327703:ERR327703 FBM327703:FBN327703 FLI327703:FLJ327703 FVE327703:FVF327703 GFA327703:GFB327703 GOW327703:GOX327703 GYS327703:GYT327703 HIO327703:HIP327703 HSK327703:HSL327703 ICG327703:ICH327703 IMC327703:IMD327703 IVY327703:IVZ327703 JFU327703:JFV327703 JPQ327703:JPR327703 JZM327703:JZN327703 KJI327703:KJJ327703 KTE327703:KTF327703 LDA327703:LDB327703 LMW327703:LMX327703 LWS327703:LWT327703 MGO327703:MGP327703 MQK327703:MQL327703 NAG327703:NAH327703 NKC327703:NKD327703 NTY327703:NTZ327703 ODU327703:ODV327703 ONQ327703:ONR327703 OXM327703:OXN327703 PHI327703:PHJ327703 PRE327703:PRF327703 QBA327703:QBB327703 QKW327703:QKX327703 QUS327703:QUT327703 REO327703:REP327703 ROK327703:ROL327703 RYG327703:RYH327703 SIC327703:SID327703 SRY327703:SRZ327703 TBU327703:TBV327703 TLQ327703:TLR327703 TVM327703:TVN327703 UFI327703:UFJ327703 UPE327703:UPF327703 UZA327703:UZB327703 VIW327703:VIX327703 VSS327703:VST327703 WCO327703:WCP327703 WMK327703:WML327703 WWG327703:WWH327703 W393239:X393239 JU393239:JV393239 TQ393239:TR393239 ADM393239:ADN393239 ANI393239:ANJ393239 AXE393239:AXF393239 BHA393239:BHB393239 BQW393239:BQX393239 CAS393239:CAT393239 CKO393239:CKP393239 CUK393239:CUL393239 DEG393239:DEH393239 DOC393239:DOD393239 DXY393239:DXZ393239 EHU393239:EHV393239 ERQ393239:ERR393239 FBM393239:FBN393239 FLI393239:FLJ393239 FVE393239:FVF393239 GFA393239:GFB393239 GOW393239:GOX393239 GYS393239:GYT393239 HIO393239:HIP393239 HSK393239:HSL393239 ICG393239:ICH393239 IMC393239:IMD393239 IVY393239:IVZ393239 JFU393239:JFV393239 JPQ393239:JPR393239 JZM393239:JZN393239 KJI393239:KJJ393239 KTE393239:KTF393239 LDA393239:LDB393239 LMW393239:LMX393239 LWS393239:LWT393239 MGO393239:MGP393239 MQK393239:MQL393239 NAG393239:NAH393239 NKC393239:NKD393239 NTY393239:NTZ393239 ODU393239:ODV393239 ONQ393239:ONR393239 OXM393239:OXN393239 PHI393239:PHJ393239 PRE393239:PRF393239 QBA393239:QBB393239 QKW393239:QKX393239 QUS393239:QUT393239 REO393239:REP393239 ROK393239:ROL393239 RYG393239:RYH393239 SIC393239:SID393239 SRY393239:SRZ393239 TBU393239:TBV393239 TLQ393239:TLR393239 TVM393239:TVN393239 UFI393239:UFJ393239 UPE393239:UPF393239 UZA393239:UZB393239 VIW393239:VIX393239 VSS393239:VST393239 WCO393239:WCP393239 WMK393239:WML393239 WWG393239:WWH393239 W458775:X458775 JU458775:JV458775 TQ458775:TR458775 ADM458775:ADN458775 ANI458775:ANJ458775 AXE458775:AXF458775 BHA458775:BHB458775 BQW458775:BQX458775 CAS458775:CAT458775 CKO458775:CKP458775 CUK458775:CUL458775 DEG458775:DEH458775 DOC458775:DOD458775 DXY458775:DXZ458775 EHU458775:EHV458775 ERQ458775:ERR458775 FBM458775:FBN458775 FLI458775:FLJ458775 FVE458775:FVF458775 GFA458775:GFB458775 GOW458775:GOX458775 GYS458775:GYT458775 HIO458775:HIP458775 HSK458775:HSL458775 ICG458775:ICH458775 IMC458775:IMD458775 IVY458775:IVZ458775 JFU458775:JFV458775 JPQ458775:JPR458775 JZM458775:JZN458775 KJI458775:KJJ458775 KTE458775:KTF458775 LDA458775:LDB458775 LMW458775:LMX458775 LWS458775:LWT458775 MGO458775:MGP458775 MQK458775:MQL458775 NAG458775:NAH458775 NKC458775:NKD458775 NTY458775:NTZ458775 ODU458775:ODV458775 ONQ458775:ONR458775 OXM458775:OXN458775 PHI458775:PHJ458775 PRE458775:PRF458775 QBA458775:QBB458775 QKW458775:QKX458775 QUS458775:QUT458775 REO458775:REP458775 ROK458775:ROL458775 RYG458775:RYH458775 SIC458775:SID458775 SRY458775:SRZ458775 TBU458775:TBV458775 TLQ458775:TLR458775 TVM458775:TVN458775 UFI458775:UFJ458775 UPE458775:UPF458775 UZA458775:UZB458775 VIW458775:VIX458775 VSS458775:VST458775 WCO458775:WCP458775 WMK458775:WML458775 WWG458775:WWH458775 W524311:X524311 JU524311:JV524311 TQ524311:TR524311 ADM524311:ADN524311 ANI524311:ANJ524311 AXE524311:AXF524311 BHA524311:BHB524311 BQW524311:BQX524311 CAS524311:CAT524311 CKO524311:CKP524311 CUK524311:CUL524311 DEG524311:DEH524311 DOC524311:DOD524311 DXY524311:DXZ524311 EHU524311:EHV524311 ERQ524311:ERR524311 FBM524311:FBN524311 FLI524311:FLJ524311 FVE524311:FVF524311 GFA524311:GFB524311 GOW524311:GOX524311 GYS524311:GYT524311 HIO524311:HIP524311 HSK524311:HSL524311 ICG524311:ICH524311 IMC524311:IMD524311 IVY524311:IVZ524311 JFU524311:JFV524311 JPQ524311:JPR524311 JZM524311:JZN524311 KJI524311:KJJ524311 KTE524311:KTF524311 LDA524311:LDB524311 LMW524311:LMX524311 LWS524311:LWT524311 MGO524311:MGP524311 MQK524311:MQL524311 NAG524311:NAH524311 NKC524311:NKD524311 NTY524311:NTZ524311 ODU524311:ODV524311 ONQ524311:ONR524311 OXM524311:OXN524311 PHI524311:PHJ524311 PRE524311:PRF524311 QBA524311:QBB524311 QKW524311:QKX524311 QUS524311:QUT524311 REO524311:REP524311 ROK524311:ROL524311 RYG524311:RYH524311 SIC524311:SID524311 SRY524311:SRZ524311 TBU524311:TBV524311 TLQ524311:TLR524311 TVM524311:TVN524311 UFI524311:UFJ524311 UPE524311:UPF524311 UZA524311:UZB524311 VIW524311:VIX524311 VSS524311:VST524311 WCO524311:WCP524311 WMK524311:WML524311 WWG524311:WWH524311 W589847:X589847 JU589847:JV589847 TQ589847:TR589847 ADM589847:ADN589847 ANI589847:ANJ589847 AXE589847:AXF589847 BHA589847:BHB589847 BQW589847:BQX589847 CAS589847:CAT589847 CKO589847:CKP589847 CUK589847:CUL589847 DEG589847:DEH589847 DOC589847:DOD589847 DXY589847:DXZ589847 EHU589847:EHV589847 ERQ589847:ERR589847 FBM589847:FBN589847 FLI589847:FLJ589847 FVE589847:FVF589847 GFA589847:GFB589847 GOW589847:GOX589847 GYS589847:GYT589847 HIO589847:HIP589847 HSK589847:HSL589847 ICG589847:ICH589847 IMC589847:IMD589847 IVY589847:IVZ589847 JFU589847:JFV589847 JPQ589847:JPR589847 JZM589847:JZN589847 KJI589847:KJJ589847 KTE589847:KTF589847 LDA589847:LDB589847 LMW589847:LMX589847 LWS589847:LWT589847 MGO589847:MGP589847 MQK589847:MQL589847 NAG589847:NAH589847 NKC589847:NKD589847 NTY589847:NTZ589847 ODU589847:ODV589847 ONQ589847:ONR589847 OXM589847:OXN589847 PHI589847:PHJ589847 PRE589847:PRF589847 QBA589847:QBB589847 QKW589847:QKX589847 QUS589847:QUT589847 REO589847:REP589847 ROK589847:ROL589847 RYG589847:RYH589847 SIC589847:SID589847 SRY589847:SRZ589847 TBU589847:TBV589847 TLQ589847:TLR589847 TVM589847:TVN589847 UFI589847:UFJ589847 UPE589847:UPF589847 UZA589847:UZB589847 VIW589847:VIX589847 VSS589847:VST589847 WCO589847:WCP589847 WMK589847:WML589847 WWG589847:WWH589847 W655383:X655383 JU655383:JV655383 TQ655383:TR655383 ADM655383:ADN655383 ANI655383:ANJ655383 AXE655383:AXF655383 BHA655383:BHB655383 BQW655383:BQX655383 CAS655383:CAT655383 CKO655383:CKP655383 CUK655383:CUL655383 DEG655383:DEH655383 DOC655383:DOD655383 DXY655383:DXZ655383 EHU655383:EHV655383 ERQ655383:ERR655383 FBM655383:FBN655383 FLI655383:FLJ655383 FVE655383:FVF655383 GFA655383:GFB655383 GOW655383:GOX655383 GYS655383:GYT655383 HIO655383:HIP655383 HSK655383:HSL655383 ICG655383:ICH655383 IMC655383:IMD655383 IVY655383:IVZ655383 JFU655383:JFV655383 JPQ655383:JPR655383 JZM655383:JZN655383 KJI655383:KJJ655383 KTE655383:KTF655383 LDA655383:LDB655383 LMW655383:LMX655383 LWS655383:LWT655383 MGO655383:MGP655383 MQK655383:MQL655383 NAG655383:NAH655383 NKC655383:NKD655383 NTY655383:NTZ655383 ODU655383:ODV655383 ONQ655383:ONR655383 OXM655383:OXN655383 PHI655383:PHJ655383 PRE655383:PRF655383 QBA655383:QBB655383 QKW655383:QKX655383 QUS655383:QUT655383 REO655383:REP655383 ROK655383:ROL655383 RYG655383:RYH655383 SIC655383:SID655383 SRY655383:SRZ655383 TBU655383:TBV655383 TLQ655383:TLR655383 TVM655383:TVN655383 UFI655383:UFJ655383 UPE655383:UPF655383 UZA655383:UZB655383 VIW655383:VIX655383 VSS655383:VST655383 WCO655383:WCP655383 WMK655383:WML655383 WWG655383:WWH655383 W720919:X720919 JU720919:JV720919 TQ720919:TR720919 ADM720919:ADN720919 ANI720919:ANJ720919 AXE720919:AXF720919 BHA720919:BHB720919 BQW720919:BQX720919 CAS720919:CAT720919 CKO720919:CKP720919 CUK720919:CUL720919 DEG720919:DEH720919 DOC720919:DOD720919 DXY720919:DXZ720919 EHU720919:EHV720919 ERQ720919:ERR720919 FBM720919:FBN720919 FLI720919:FLJ720919 FVE720919:FVF720919 GFA720919:GFB720919 GOW720919:GOX720919 GYS720919:GYT720919 HIO720919:HIP720919 HSK720919:HSL720919 ICG720919:ICH720919 IMC720919:IMD720919 IVY720919:IVZ720919 JFU720919:JFV720919 JPQ720919:JPR720919 JZM720919:JZN720919 KJI720919:KJJ720919 KTE720919:KTF720919 LDA720919:LDB720919 LMW720919:LMX720919 LWS720919:LWT720919 MGO720919:MGP720919 MQK720919:MQL720919 NAG720919:NAH720919 NKC720919:NKD720919 NTY720919:NTZ720919 ODU720919:ODV720919 ONQ720919:ONR720919 OXM720919:OXN720919 PHI720919:PHJ720919 PRE720919:PRF720919 QBA720919:QBB720919 QKW720919:QKX720919 QUS720919:QUT720919 REO720919:REP720919 ROK720919:ROL720919 RYG720919:RYH720919 SIC720919:SID720919 SRY720919:SRZ720919 TBU720919:TBV720919 TLQ720919:TLR720919 TVM720919:TVN720919 UFI720919:UFJ720919 UPE720919:UPF720919 UZA720919:UZB720919 VIW720919:VIX720919 VSS720919:VST720919 WCO720919:WCP720919 WMK720919:WML720919 WWG720919:WWH720919 W786455:X786455 JU786455:JV786455 TQ786455:TR786455 ADM786455:ADN786455 ANI786455:ANJ786455 AXE786455:AXF786455 BHA786455:BHB786455 BQW786455:BQX786455 CAS786455:CAT786455 CKO786455:CKP786455 CUK786455:CUL786455 DEG786455:DEH786455 DOC786455:DOD786455 DXY786455:DXZ786455 EHU786455:EHV786455 ERQ786455:ERR786455 FBM786455:FBN786455 FLI786455:FLJ786455 FVE786455:FVF786455 GFA786455:GFB786455 GOW786455:GOX786455 GYS786455:GYT786455 HIO786455:HIP786455 HSK786455:HSL786455 ICG786455:ICH786455 IMC786455:IMD786455 IVY786455:IVZ786455 JFU786455:JFV786455 JPQ786455:JPR786455 JZM786455:JZN786455 KJI786455:KJJ786455 KTE786455:KTF786455 LDA786455:LDB786455 LMW786455:LMX786455 LWS786455:LWT786455 MGO786455:MGP786455 MQK786455:MQL786455 NAG786455:NAH786455 NKC786455:NKD786455 NTY786455:NTZ786455 ODU786455:ODV786455 ONQ786455:ONR786455 OXM786455:OXN786455 PHI786455:PHJ786455 PRE786455:PRF786455 QBA786455:QBB786455 QKW786455:QKX786455 QUS786455:QUT786455 REO786455:REP786455 ROK786455:ROL786455 RYG786455:RYH786455 SIC786455:SID786455 SRY786455:SRZ786455 TBU786455:TBV786455 TLQ786455:TLR786455 TVM786455:TVN786455 UFI786455:UFJ786455 UPE786455:UPF786455 UZA786455:UZB786455 VIW786455:VIX786455 VSS786455:VST786455 WCO786455:WCP786455 WMK786455:WML786455 WWG786455:WWH786455 W851991:X851991 JU851991:JV851991 TQ851991:TR851991 ADM851991:ADN851991 ANI851991:ANJ851991 AXE851991:AXF851991 BHA851991:BHB851991 BQW851991:BQX851991 CAS851991:CAT851991 CKO851991:CKP851991 CUK851991:CUL851991 DEG851991:DEH851991 DOC851991:DOD851991 DXY851991:DXZ851991 EHU851991:EHV851991 ERQ851991:ERR851991 FBM851991:FBN851991 FLI851991:FLJ851991 FVE851991:FVF851991 GFA851991:GFB851991 GOW851991:GOX851991 GYS851991:GYT851991 HIO851991:HIP851991 HSK851991:HSL851991 ICG851991:ICH851991 IMC851991:IMD851991 IVY851991:IVZ851991 JFU851991:JFV851991 JPQ851991:JPR851991 JZM851991:JZN851991 KJI851991:KJJ851991 KTE851991:KTF851991 LDA851991:LDB851991 LMW851991:LMX851991 LWS851991:LWT851991 MGO851991:MGP851991 MQK851991:MQL851991 NAG851991:NAH851991 NKC851991:NKD851991 NTY851991:NTZ851991 ODU851991:ODV851991 ONQ851991:ONR851991 OXM851991:OXN851991 PHI851991:PHJ851991 PRE851991:PRF851991 QBA851991:QBB851991 QKW851991:QKX851991 QUS851991:QUT851991 REO851991:REP851991 ROK851991:ROL851991 RYG851991:RYH851991 SIC851991:SID851991 SRY851991:SRZ851991 TBU851991:TBV851991 TLQ851991:TLR851991 TVM851991:TVN851991 UFI851991:UFJ851991 UPE851991:UPF851991 UZA851991:UZB851991 VIW851991:VIX851991 VSS851991:VST851991 WCO851991:WCP851991 WMK851991:WML851991 WWG851991:WWH851991 W917527:X917527 JU917527:JV917527 TQ917527:TR917527 ADM917527:ADN917527 ANI917527:ANJ917527 AXE917527:AXF917527 BHA917527:BHB917527 BQW917527:BQX917527 CAS917527:CAT917527 CKO917527:CKP917527 CUK917527:CUL917527 DEG917527:DEH917527 DOC917527:DOD917527 DXY917527:DXZ917527 EHU917527:EHV917527 ERQ917527:ERR917527 FBM917527:FBN917527 FLI917527:FLJ917527 FVE917527:FVF917527 GFA917527:GFB917527 GOW917527:GOX917527 GYS917527:GYT917527 HIO917527:HIP917527 HSK917527:HSL917527 ICG917527:ICH917527 IMC917527:IMD917527 IVY917527:IVZ917527 JFU917527:JFV917527 JPQ917527:JPR917527 JZM917527:JZN917527 KJI917527:KJJ917527 KTE917527:KTF917527 LDA917527:LDB917527 LMW917527:LMX917527 LWS917527:LWT917527 MGO917527:MGP917527 MQK917527:MQL917527 NAG917527:NAH917527 NKC917527:NKD917527 NTY917527:NTZ917527 ODU917527:ODV917527 ONQ917527:ONR917527 OXM917527:OXN917527 PHI917527:PHJ917527 PRE917527:PRF917527 QBA917527:QBB917527 QKW917527:QKX917527 QUS917527:QUT917527 REO917527:REP917527 ROK917527:ROL917527 RYG917527:RYH917527 SIC917527:SID917527 SRY917527:SRZ917527 TBU917527:TBV917527 TLQ917527:TLR917527 TVM917527:TVN917527 UFI917527:UFJ917527 UPE917527:UPF917527 UZA917527:UZB917527 VIW917527:VIX917527 VSS917527:VST917527 WCO917527:WCP917527 WMK917527:WML917527 WWG917527:WWH917527 W983063:X983063 JU983063:JV983063 TQ983063:TR983063 ADM983063:ADN983063 ANI983063:ANJ983063 AXE983063:AXF983063 BHA983063:BHB983063 BQW983063:BQX983063 CAS983063:CAT983063 CKO983063:CKP983063 CUK983063:CUL983063 DEG983063:DEH983063 DOC983063:DOD983063 DXY983063:DXZ983063 EHU983063:EHV983063 ERQ983063:ERR983063 FBM983063:FBN983063 FLI983063:FLJ983063 FVE983063:FVF983063 GFA983063:GFB983063 GOW983063:GOX983063 GYS983063:GYT983063 HIO983063:HIP983063 HSK983063:HSL983063 ICG983063:ICH983063 IMC983063:IMD983063 IVY983063:IVZ983063 JFU983063:JFV983063 JPQ983063:JPR983063 JZM983063:JZN983063 KJI983063:KJJ983063 KTE983063:KTF983063 LDA983063:LDB983063 LMW983063:LMX983063 LWS983063:LWT983063 MGO983063:MGP983063 MQK983063:MQL983063 NAG983063:NAH983063 NKC983063:NKD983063 NTY983063:NTZ983063 ODU983063:ODV983063 ONQ983063:ONR983063 OXM983063:OXN983063 PHI983063:PHJ983063 PRE983063:PRF983063 QBA983063:QBB983063 QKW983063:QKX983063 QUS983063:QUT983063 REO983063:REP983063 ROK983063:ROL983063 RYG983063:RYH983063 SIC983063:SID983063 SRY983063:SRZ983063 TBU983063:TBV983063 TLQ983063:TLR983063 TVM983063:TVN983063 UFI983063:UFJ983063 UPE983063:UPF983063 UZA983063:UZB983063 VIW983063:VIX983063 VSS983063:VST983063 WCO983063:WCP983063 WMK983063:WML983063 WWG983063:WWH983063" xr:uid="{00000000-0002-0000-0A00-000009000000}">
      <formula1>0</formula1>
      <formula2>59</formula2>
    </dataValidation>
    <dataValidation type="whole" allowBlank="1" showInputMessage="1" showErrorMessage="1" error="SOMENTE NÚMEROS INTEIROS ATÉ 7 (SETE) DÍGITOS" sqref="Y65563:AC65563 JW65563:KA65563 TS65563:TW65563 ADO65563:ADS65563 ANK65563:ANO65563 AXG65563:AXK65563 BHC65563:BHG65563 BQY65563:BRC65563 CAU65563:CAY65563 CKQ65563:CKU65563 CUM65563:CUQ65563 DEI65563:DEM65563 DOE65563:DOI65563 DYA65563:DYE65563 EHW65563:EIA65563 ERS65563:ERW65563 FBO65563:FBS65563 FLK65563:FLO65563 FVG65563:FVK65563 GFC65563:GFG65563 GOY65563:GPC65563 GYU65563:GYY65563 HIQ65563:HIU65563 HSM65563:HSQ65563 ICI65563:ICM65563 IME65563:IMI65563 IWA65563:IWE65563 JFW65563:JGA65563 JPS65563:JPW65563 JZO65563:JZS65563 KJK65563:KJO65563 KTG65563:KTK65563 LDC65563:LDG65563 LMY65563:LNC65563 LWU65563:LWY65563 MGQ65563:MGU65563 MQM65563:MQQ65563 NAI65563:NAM65563 NKE65563:NKI65563 NUA65563:NUE65563 ODW65563:OEA65563 ONS65563:ONW65563 OXO65563:OXS65563 PHK65563:PHO65563 PRG65563:PRK65563 QBC65563:QBG65563 QKY65563:QLC65563 QUU65563:QUY65563 REQ65563:REU65563 ROM65563:ROQ65563 RYI65563:RYM65563 SIE65563:SII65563 SSA65563:SSE65563 TBW65563:TCA65563 TLS65563:TLW65563 TVO65563:TVS65563 UFK65563:UFO65563 UPG65563:UPK65563 UZC65563:UZG65563 VIY65563:VJC65563 VSU65563:VSY65563 WCQ65563:WCU65563 WMM65563:WMQ65563 WWI65563:WWM65563 Y131099:AC131099 JW131099:KA131099 TS131099:TW131099 ADO131099:ADS131099 ANK131099:ANO131099 AXG131099:AXK131099 BHC131099:BHG131099 BQY131099:BRC131099 CAU131099:CAY131099 CKQ131099:CKU131099 CUM131099:CUQ131099 DEI131099:DEM131099 DOE131099:DOI131099 DYA131099:DYE131099 EHW131099:EIA131099 ERS131099:ERW131099 FBO131099:FBS131099 FLK131099:FLO131099 FVG131099:FVK131099 GFC131099:GFG131099 GOY131099:GPC131099 GYU131099:GYY131099 HIQ131099:HIU131099 HSM131099:HSQ131099 ICI131099:ICM131099 IME131099:IMI131099 IWA131099:IWE131099 JFW131099:JGA131099 JPS131099:JPW131099 JZO131099:JZS131099 KJK131099:KJO131099 KTG131099:KTK131099 LDC131099:LDG131099 LMY131099:LNC131099 LWU131099:LWY131099 MGQ131099:MGU131099 MQM131099:MQQ131099 NAI131099:NAM131099 NKE131099:NKI131099 NUA131099:NUE131099 ODW131099:OEA131099 ONS131099:ONW131099 OXO131099:OXS131099 PHK131099:PHO131099 PRG131099:PRK131099 QBC131099:QBG131099 QKY131099:QLC131099 QUU131099:QUY131099 REQ131099:REU131099 ROM131099:ROQ131099 RYI131099:RYM131099 SIE131099:SII131099 SSA131099:SSE131099 TBW131099:TCA131099 TLS131099:TLW131099 TVO131099:TVS131099 UFK131099:UFO131099 UPG131099:UPK131099 UZC131099:UZG131099 VIY131099:VJC131099 VSU131099:VSY131099 WCQ131099:WCU131099 WMM131099:WMQ131099 WWI131099:WWM131099 Y196635:AC196635 JW196635:KA196635 TS196635:TW196635 ADO196635:ADS196635 ANK196635:ANO196635 AXG196635:AXK196635 BHC196635:BHG196635 BQY196635:BRC196635 CAU196635:CAY196635 CKQ196635:CKU196635 CUM196635:CUQ196635 DEI196635:DEM196635 DOE196635:DOI196635 DYA196635:DYE196635 EHW196635:EIA196635 ERS196635:ERW196635 FBO196635:FBS196635 FLK196635:FLO196635 FVG196635:FVK196635 GFC196635:GFG196635 GOY196635:GPC196635 GYU196635:GYY196635 HIQ196635:HIU196635 HSM196635:HSQ196635 ICI196635:ICM196635 IME196635:IMI196635 IWA196635:IWE196635 JFW196635:JGA196635 JPS196635:JPW196635 JZO196635:JZS196635 KJK196635:KJO196635 KTG196635:KTK196635 LDC196635:LDG196635 LMY196635:LNC196635 LWU196635:LWY196635 MGQ196635:MGU196635 MQM196635:MQQ196635 NAI196635:NAM196635 NKE196635:NKI196635 NUA196635:NUE196635 ODW196635:OEA196635 ONS196635:ONW196635 OXO196635:OXS196635 PHK196635:PHO196635 PRG196635:PRK196635 QBC196635:QBG196635 QKY196635:QLC196635 QUU196635:QUY196635 REQ196635:REU196635 ROM196635:ROQ196635 RYI196635:RYM196635 SIE196635:SII196635 SSA196635:SSE196635 TBW196635:TCA196635 TLS196635:TLW196635 TVO196635:TVS196635 UFK196635:UFO196635 UPG196635:UPK196635 UZC196635:UZG196635 VIY196635:VJC196635 VSU196635:VSY196635 WCQ196635:WCU196635 WMM196635:WMQ196635 WWI196635:WWM196635 Y262171:AC262171 JW262171:KA262171 TS262171:TW262171 ADO262171:ADS262171 ANK262171:ANO262171 AXG262171:AXK262171 BHC262171:BHG262171 BQY262171:BRC262171 CAU262171:CAY262171 CKQ262171:CKU262171 CUM262171:CUQ262171 DEI262171:DEM262171 DOE262171:DOI262171 DYA262171:DYE262171 EHW262171:EIA262171 ERS262171:ERW262171 FBO262171:FBS262171 FLK262171:FLO262171 FVG262171:FVK262171 GFC262171:GFG262171 GOY262171:GPC262171 GYU262171:GYY262171 HIQ262171:HIU262171 HSM262171:HSQ262171 ICI262171:ICM262171 IME262171:IMI262171 IWA262171:IWE262171 JFW262171:JGA262171 JPS262171:JPW262171 JZO262171:JZS262171 KJK262171:KJO262171 KTG262171:KTK262171 LDC262171:LDG262171 LMY262171:LNC262171 LWU262171:LWY262171 MGQ262171:MGU262171 MQM262171:MQQ262171 NAI262171:NAM262171 NKE262171:NKI262171 NUA262171:NUE262171 ODW262171:OEA262171 ONS262171:ONW262171 OXO262171:OXS262171 PHK262171:PHO262171 PRG262171:PRK262171 QBC262171:QBG262171 QKY262171:QLC262171 QUU262171:QUY262171 REQ262171:REU262171 ROM262171:ROQ262171 RYI262171:RYM262171 SIE262171:SII262171 SSA262171:SSE262171 TBW262171:TCA262171 TLS262171:TLW262171 TVO262171:TVS262171 UFK262171:UFO262171 UPG262171:UPK262171 UZC262171:UZG262171 VIY262171:VJC262171 VSU262171:VSY262171 WCQ262171:WCU262171 WMM262171:WMQ262171 WWI262171:WWM262171 Y327707:AC327707 JW327707:KA327707 TS327707:TW327707 ADO327707:ADS327707 ANK327707:ANO327707 AXG327707:AXK327707 BHC327707:BHG327707 BQY327707:BRC327707 CAU327707:CAY327707 CKQ327707:CKU327707 CUM327707:CUQ327707 DEI327707:DEM327707 DOE327707:DOI327707 DYA327707:DYE327707 EHW327707:EIA327707 ERS327707:ERW327707 FBO327707:FBS327707 FLK327707:FLO327707 FVG327707:FVK327707 GFC327707:GFG327707 GOY327707:GPC327707 GYU327707:GYY327707 HIQ327707:HIU327707 HSM327707:HSQ327707 ICI327707:ICM327707 IME327707:IMI327707 IWA327707:IWE327707 JFW327707:JGA327707 JPS327707:JPW327707 JZO327707:JZS327707 KJK327707:KJO327707 KTG327707:KTK327707 LDC327707:LDG327707 LMY327707:LNC327707 LWU327707:LWY327707 MGQ327707:MGU327707 MQM327707:MQQ327707 NAI327707:NAM327707 NKE327707:NKI327707 NUA327707:NUE327707 ODW327707:OEA327707 ONS327707:ONW327707 OXO327707:OXS327707 PHK327707:PHO327707 PRG327707:PRK327707 QBC327707:QBG327707 QKY327707:QLC327707 QUU327707:QUY327707 REQ327707:REU327707 ROM327707:ROQ327707 RYI327707:RYM327707 SIE327707:SII327707 SSA327707:SSE327707 TBW327707:TCA327707 TLS327707:TLW327707 TVO327707:TVS327707 UFK327707:UFO327707 UPG327707:UPK327707 UZC327707:UZG327707 VIY327707:VJC327707 VSU327707:VSY327707 WCQ327707:WCU327707 WMM327707:WMQ327707 WWI327707:WWM327707 Y393243:AC393243 JW393243:KA393243 TS393243:TW393243 ADO393243:ADS393243 ANK393243:ANO393243 AXG393243:AXK393243 BHC393243:BHG393243 BQY393243:BRC393243 CAU393243:CAY393243 CKQ393243:CKU393243 CUM393243:CUQ393243 DEI393243:DEM393243 DOE393243:DOI393243 DYA393243:DYE393243 EHW393243:EIA393243 ERS393243:ERW393243 FBO393243:FBS393243 FLK393243:FLO393243 FVG393243:FVK393243 GFC393243:GFG393243 GOY393243:GPC393243 GYU393243:GYY393243 HIQ393243:HIU393243 HSM393243:HSQ393243 ICI393243:ICM393243 IME393243:IMI393243 IWA393243:IWE393243 JFW393243:JGA393243 JPS393243:JPW393243 JZO393243:JZS393243 KJK393243:KJO393243 KTG393243:KTK393243 LDC393243:LDG393243 LMY393243:LNC393243 LWU393243:LWY393243 MGQ393243:MGU393243 MQM393243:MQQ393243 NAI393243:NAM393243 NKE393243:NKI393243 NUA393243:NUE393243 ODW393243:OEA393243 ONS393243:ONW393243 OXO393243:OXS393243 PHK393243:PHO393243 PRG393243:PRK393243 QBC393243:QBG393243 QKY393243:QLC393243 QUU393243:QUY393243 REQ393243:REU393243 ROM393243:ROQ393243 RYI393243:RYM393243 SIE393243:SII393243 SSA393243:SSE393243 TBW393243:TCA393243 TLS393243:TLW393243 TVO393243:TVS393243 UFK393243:UFO393243 UPG393243:UPK393243 UZC393243:UZG393243 VIY393243:VJC393243 VSU393243:VSY393243 WCQ393243:WCU393243 WMM393243:WMQ393243 WWI393243:WWM393243 Y458779:AC458779 JW458779:KA458779 TS458779:TW458779 ADO458779:ADS458779 ANK458779:ANO458779 AXG458779:AXK458779 BHC458779:BHG458779 BQY458779:BRC458779 CAU458779:CAY458779 CKQ458779:CKU458779 CUM458779:CUQ458779 DEI458779:DEM458779 DOE458779:DOI458779 DYA458779:DYE458779 EHW458779:EIA458779 ERS458779:ERW458779 FBO458779:FBS458779 FLK458779:FLO458779 FVG458779:FVK458779 GFC458779:GFG458779 GOY458779:GPC458779 GYU458779:GYY458779 HIQ458779:HIU458779 HSM458779:HSQ458779 ICI458779:ICM458779 IME458779:IMI458779 IWA458779:IWE458779 JFW458779:JGA458779 JPS458779:JPW458779 JZO458779:JZS458779 KJK458779:KJO458779 KTG458779:KTK458779 LDC458779:LDG458779 LMY458779:LNC458779 LWU458779:LWY458779 MGQ458779:MGU458779 MQM458779:MQQ458779 NAI458779:NAM458779 NKE458779:NKI458779 NUA458779:NUE458779 ODW458779:OEA458779 ONS458779:ONW458779 OXO458779:OXS458779 PHK458779:PHO458779 PRG458779:PRK458779 QBC458779:QBG458779 QKY458779:QLC458779 QUU458779:QUY458779 REQ458779:REU458779 ROM458779:ROQ458779 RYI458779:RYM458779 SIE458779:SII458779 SSA458779:SSE458779 TBW458779:TCA458779 TLS458779:TLW458779 TVO458779:TVS458779 UFK458779:UFO458779 UPG458779:UPK458779 UZC458779:UZG458779 VIY458779:VJC458779 VSU458779:VSY458779 WCQ458779:WCU458779 WMM458779:WMQ458779 WWI458779:WWM458779 Y524315:AC524315 JW524315:KA524315 TS524315:TW524315 ADO524315:ADS524315 ANK524315:ANO524315 AXG524315:AXK524315 BHC524315:BHG524315 BQY524315:BRC524315 CAU524315:CAY524315 CKQ524315:CKU524315 CUM524315:CUQ524315 DEI524315:DEM524315 DOE524315:DOI524315 DYA524315:DYE524315 EHW524315:EIA524315 ERS524315:ERW524315 FBO524315:FBS524315 FLK524315:FLO524315 FVG524315:FVK524315 GFC524315:GFG524315 GOY524315:GPC524315 GYU524315:GYY524315 HIQ524315:HIU524315 HSM524315:HSQ524315 ICI524315:ICM524315 IME524315:IMI524315 IWA524315:IWE524315 JFW524315:JGA524315 JPS524315:JPW524315 JZO524315:JZS524315 KJK524315:KJO524315 KTG524315:KTK524315 LDC524315:LDG524315 LMY524315:LNC524315 LWU524315:LWY524315 MGQ524315:MGU524315 MQM524315:MQQ524315 NAI524315:NAM524315 NKE524315:NKI524315 NUA524315:NUE524315 ODW524315:OEA524315 ONS524315:ONW524315 OXO524315:OXS524315 PHK524315:PHO524315 PRG524315:PRK524315 QBC524315:QBG524315 QKY524315:QLC524315 QUU524315:QUY524315 REQ524315:REU524315 ROM524315:ROQ524315 RYI524315:RYM524315 SIE524315:SII524315 SSA524315:SSE524315 TBW524315:TCA524315 TLS524315:TLW524315 TVO524315:TVS524315 UFK524315:UFO524315 UPG524315:UPK524315 UZC524315:UZG524315 VIY524315:VJC524315 VSU524315:VSY524315 WCQ524315:WCU524315 WMM524315:WMQ524315 WWI524315:WWM524315 Y589851:AC589851 JW589851:KA589851 TS589851:TW589851 ADO589851:ADS589851 ANK589851:ANO589851 AXG589851:AXK589851 BHC589851:BHG589851 BQY589851:BRC589851 CAU589851:CAY589851 CKQ589851:CKU589851 CUM589851:CUQ589851 DEI589851:DEM589851 DOE589851:DOI589851 DYA589851:DYE589851 EHW589851:EIA589851 ERS589851:ERW589851 FBO589851:FBS589851 FLK589851:FLO589851 FVG589851:FVK589851 GFC589851:GFG589851 GOY589851:GPC589851 GYU589851:GYY589851 HIQ589851:HIU589851 HSM589851:HSQ589851 ICI589851:ICM589851 IME589851:IMI589851 IWA589851:IWE589851 JFW589851:JGA589851 JPS589851:JPW589851 JZO589851:JZS589851 KJK589851:KJO589851 KTG589851:KTK589851 LDC589851:LDG589851 LMY589851:LNC589851 LWU589851:LWY589851 MGQ589851:MGU589851 MQM589851:MQQ589851 NAI589851:NAM589851 NKE589851:NKI589851 NUA589851:NUE589851 ODW589851:OEA589851 ONS589851:ONW589851 OXO589851:OXS589851 PHK589851:PHO589851 PRG589851:PRK589851 QBC589851:QBG589851 QKY589851:QLC589851 QUU589851:QUY589851 REQ589851:REU589851 ROM589851:ROQ589851 RYI589851:RYM589851 SIE589851:SII589851 SSA589851:SSE589851 TBW589851:TCA589851 TLS589851:TLW589851 TVO589851:TVS589851 UFK589851:UFO589851 UPG589851:UPK589851 UZC589851:UZG589851 VIY589851:VJC589851 VSU589851:VSY589851 WCQ589851:WCU589851 WMM589851:WMQ589851 WWI589851:WWM589851 Y655387:AC655387 JW655387:KA655387 TS655387:TW655387 ADO655387:ADS655387 ANK655387:ANO655387 AXG655387:AXK655387 BHC655387:BHG655387 BQY655387:BRC655387 CAU655387:CAY655387 CKQ655387:CKU655387 CUM655387:CUQ655387 DEI655387:DEM655387 DOE655387:DOI655387 DYA655387:DYE655387 EHW655387:EIA655387 ERS655387:ERW655387 FBO655387:FBS655387 FLK655387:FLO655387 FVG655387:FVK655387 GFC655387:GFG655387 GOY655387:GPC655387 GYU655387:GYY655387 HIQ655387:HIU655387 HSM655387:HSQ655387 ICI655387:ICM655387 IME655387:IMI655387 IWA655387:IWE655387 JFW655387:JGA655387 JPS655387:JPW655387 JZO655387:JZS655387 KJK655387:KJO655387 KTG655387:KTK655387 LDC655387:LDG655387 LMY655387:LNC655387 LWU655387:LWY655387 MGQ655387:MGU655387 MQM655387:MQQ655387 NAI655387:NAM655387 NKE655387:NKI655387 NUA655387:NUE655387 ODW655387:OEA655387 ONS655387:ONW655387 OXO655387:OXS655387 PHK655387:PHO655387 PRG655387:PRK655387 QBC655387:QBG655387 QKY655387:QLC655387 QUU655387:QUY655387 REQ655387:REU655387 ROM655387:ROQ655387 RYI655387:RYM655387 SIE655387:SII655387 SSA655387:SSE655387 TBW655387:TCA655387 TLS655387:TLW655387 TVO655387:TVS655387 UFK655387:UFO655387 UPG655387:UPK655387 UZC655387:UZG655387 VIY655387:VJC655387 VSU655387:VSY655387 WCQ655387:WCU655387 WMM655387:WMQ655387 WWI655387:WWM655387 Y720923:AC720923 JW720923:KA720923 TS720923:TW720923 ADO720923:ADS720923 ANK720923:ANO720923 AXG720923:AXK720923 BHC720923:BHG720923 BQY720923:BRC720923 CAU720923:CAY720923 CKQ720923:CKU720923 CUM720923:CUQ720923 DEI720923:DEM720923 DOE720923:DOI720923 DYA720923:DYE720923 EHW720923:EIA720923 ERS720923:ERW720923 FBO720923:FBS720923 FLK720923:FLO720923 FVG720923:FVK720923 GFC720923:GFG720923 GOY720923:GPC720923 GYU720923:GYY720923 HIQ720923:HIU720923 HSM720923:HSQ720923 ICI720923:ICM720923 IME720923:IMI720923 IWA720923:IWE720923 JFW720923:JGA720923 JPS720923:JPW720923 JZO720923:JZS720923 KJK720923:KJO720923 KTG720923:KTK720923 LDC720923:LDG720923 LMY720923:LNC720923 LWU720923:LWY720923 MGQ720923:MGU720923 MQM720923:MQQ720923 NAI720923:NAM720923 NKE720923:NKI720923 NUA720923:NUE720923 ODW720923:OEA720923 ONS720923:ONW720923 OXO720923:OXS720923 PHK720923:PHO720923 PRG720923:PRK720923 QBC720923:QBG720923 QKY720923:QLC720923 QUU720923:QUY720923 REQ720923:REU720923 ROM720923:ROQ720923 RYI720923:RYM720923 SIE720923:SII720923 SSA720923:SSE720923 TBW720923:TCA720923 TLS720923:TLW720923 TVO720923:TVS720923 UFK720923:UFO720923 UPG720923:UPK720923 UZC720923:UZG720923 VIY720923:VJC720923 VSU720923:VSY720923 WCQ720923:WCU720923 WMM720923:WMQ720923 WWI720923:WWM720923 Y786459:AC786459 JW786459:KA786459 TS786459:TW786459 ADO786459:ADS786459 ANK786459:ANO786459 AXG786459:AXK786459 BHC786459:BHG786459 BQY786459:BRC786459 CAU786459:CAY786459 CKQ786459:CKU786459 CUM786459:CUQ786459 DEI786459:DEM786459 DOE786459:DOI786459 DYA786459:DYE786459 EHW786459:EIA786459 ERS786459:ERW786459 FBO786459:FBS786459 FLK786459:FLO786459 FVG786459:FVK786459 GFC786459:GFG786459 GOY786459:GPC786459 GYU786459:GYY786459 HIQ786459:HIU786459 HSM786459:HSQ786459 ICI786459:ICM786459 IME786459:IMI786459 IWA786459:IWE786459 JFW786459:JGA786459 JPS786459:JPW786459 JZO786459:JZS786459 KJK786459:KJO786459 KTG786459:KTK786459 LDC786459:LDG786459 LMY786459:LNC786459 LWU786459:LWY786459 MGQ786459:MGU786459 MQM786459:MQQ786459 NAI786459:NAM786459 NKE786459:NKI786459 NUA786459:NUE786459 ODW786459:OEA786459 ONS786459:ONW786459 OXO786459:OXS786459 PHK786459:PHO786459 PRG786459:PRK786459 QBC786459:QBG786459 QKY786459:QLC786459 QUU786459:QUY786459 REQ786459:REU786459 ROM786459:ROQ786459 RYI786459:RYM786459 SIE786459:SII786459 SSA786459:SSE786459 TBW786459:TCA786459 TLS786459:TLW786459 TVO786459:TVS786459 UFK786459:UFO786459 UPG786459:UPK786459 UZC786459:UZG786459 VIY786459:VJC786459 VSU786459:VSY786459 WCQ786459:WCU786459 WMM786459:WMQ786459 WWI786459:WWM786459 Y851995:AC851995 JW851995:KA851995 TS851995:TW851995 ADO851995:ADS851995 ANK851995:ANO851995 AXG851995:AXK851995 BHC851995:BHG851995 BQY851995:BRC851995 CAU851995:CAY851995 CKQ851995:CKU851995 CUM851995:CUQ851995 DEI851995:DEM851995 DOE851995:DOI851995 DYA851995:DYE851995 EHW851995:EIA851995 ERS851995:ERW851995 FBO851995:FBS851995 FLK851995:FLO851995 FVG851995:FVK851995 GFC851995:GFG851995 GOY851995:GPC851995 GYU851995:GYY851995 HIQ851995:HIU851995 HSM851995:HSQ851995 ICI851995:ICM851995 IME851995:IMI851995 IWA851995:IWE851995 JFW851995:JGA851995 JPS851995:JPW851995 JZO851995:JZS851995 KJK851995:KJO851995 KTG851995:KTK851995 LDC851995:LDG851995 LMY851995:LNC851995 LWU851995:LWY851995 MGQ851995:MGU851995 MQM851995:MQQ851995 NAI851995:NAM851995 NKE851995:NKI851995 NUA851995:NUE851995 ODW851995:OEA851995 ONS851995:ONW851995 OXO851995:OXS851995 PHK851995:PHO851995 PRG851995:PRK851995 QBC851995:QBG851995 QKY851995:QLC851995 QUU851995:QUY851995 REQ851995:REU851995 ROM851995:ROQ851995 RYI851995:RYM851995 SIE851995:SII851995 SSA851995:SSE851995 TBW851995:TCA851995 TLS851995:TLW851995 TVO851995:TVS851995 UFK851995:UFO851995 UPG851995:UPK851995 UZC851995:UZG851995 VIY851995:VJC851995 VSU851995:VSY851995 WCQ851995:WCU851995 WMM851995:WMQ851995 WWI851995:WWM851995 Y917531:AC917531 JW917531:KA917531 TS917531:TW917531 ADO917531:ADS917531 ANK917531:ANO917531 AXG917531:AXK917531 BHC917531:BHG917531 BQY917531:BRC917531 CAU917531:CAY917531 CKQ917531:CKU917531 CUM917531:CUQ917531 DEI917531:DEM917531 DOE917531:DOI917531 DYA917531:DYE917531 EHW917531:EIA917531 ERS917531:ERW917531 FBO917531:FBS917531 FLK917531:FLO917531 FVG917531:FVK917531 GFC917531:GFG917531 GOY917531:GPC917531 GYU917531:GYY917531 HIQ917531:HIU917531 HSM917531:HSQ917531 ICI917531:ICM917531 IME917531:IMI917531 IWA917531:IWE917531 JFW917531:JGA917531 JPS917531:JPW917531 JZO917531:JZS917531 KJK917531:KJO917531 KTG917531:KTK917531 LDC917531:LDG917531 LMY917531:LNC917531 LWU917531:LWY917531 MGQ917531:MGU917531 MQM917531:MQQ917531 NAI917531:NAM917531 NKE917531:NKI917531 NUA917531:NUE917531 ODW917531:OEA917531 ONS917531:ONW917531 OXO917531:OXS917531 PHK917531:PHO917531 PRG917531:PRK917531 QBC917531:QBG917531 QKY917531:QLC917531 QUU917531:QUY917531 REQ917531:REU917531 ROM917531:ROQ917531 RYI917531:RYM917531 SIE917531:SII917531 SSA917531:SSE917531 TBW917531:TCA917531 TLS917531:TLW917531 TVO917531:TVS917531 UFK917531:UFO917531 UPG917531:UPK917531 UZC917531:UZG917531 VIY917531:VJC917531 VSU917531:VSY917531 WCQ917531:WCU917531 WMM917531:WMQ917531 WWI917531:WWM917531 Y983067:AC983067 JW983067:KA983067 TS983067:TW983067 ADO983067:ADS983067 ANK983067:ANO983067 AXG983067:AXK983067 BHC983067:BHG983067 BQY983067:BRC983067 CAU983067:CAY983067 CKQ983067:CKU983067 CUM983067:CUQ983067 DEI983067:DEM983067 DOE983067:DOI983067 DYA983067:DYE983067 EHW983067:EIA983067 ERS983067:ERW983067 FBO983067:FBS983067 FLK983067:FLO983067 FVG983067:FVK983067 GFC983067:GFG983067 GOY983067:GPC983067 GYU983067:GYY983067 HIQ983067:HIU983067 HSM983067:HSQ983067 ICI983067:ICM983067 IME983067:IMI983067 IWA983067:IWE983067 JFW983067:JGA983067 JPS983067:JPW983067 JZO983067:JZS983067 KJK983067:KJO983067 KTG983067:KTK983067 LDC983067:LDG983067 LMY983067:LNC983067 LWU983067:LWY983067 MGQ983067:MGU983067 MQM983067:MQQ983067 NAI983067:NAM983067 NKE983067:NKI983067 NUA983067:NUE983067 ODW983067:OEA983067 ONS983067:ONW983067 OXO983067:OXS983067 PHK983067:PHO983067 PRG983067:PRK983067 QBC983067:QBG983067 QKY983067:QLC983067 QUU983067:QUY983067 REQ983067:REU983067 ROM983067:ROQ983067 RYI983067:RYM983067 SIE983067:SII983067 SSA983067:SSE983067 TBW983067:TCA983067 TLS983067:TLW983067 TVO983067:TVS983067 UFK983067:UFO983067 UPG983067:UPK983067 UZC983067:UZG983067 VIY983067:VJC983067 VSU983067:VSY983067 WCQ983067:WCU983067 WMM983067:WMQ983067 WWI983067:WWM983067" xr:uid="{00000000-0002-0000-0A00-00000A000000}">
      <formula1>0</formula1>
      <formula2>9999999</formula2>
    </dataValidation>
    <dataValidation type="list" allowBlank="1" showInputMessage="1" showErrorMessage="1" sqref="WWG983069:WWI983069 V65564:V65565 JT65564:JT65565 TP65564:TP65565 ADL65564:ADL65565 ANH65564:ANH65565 AXD65564:AXD65565 BGZ65564:BGZ65565 BQV65564:BQV65565 CAR65564:CAR65565 CKN65564:CKN65565 CUJ65564:CUJ65565 DEF65564:DEF65565 DOB65564:DOB65565 DXX65564:DXX65565 EHT65564:EHT65565 ERP65564:ERP65565 FBL65564:FBL65565 FLH65564:FLH65565 FVD65564:FVD65565 GEZ65564:GEZ65565 GOV65564:GOV65565 GYR65564:GYR65565 HIN65564:HIN65565 HSJ65564:HSJ65565 ICF65564:ICF65565 IMB65564:IMB65565 IVX65564:IVX65565 JFT65564:JFT65565 JPP65564:JPP65565 JZL65564:JZL65565 KJH65564:KJH65565 KTD65564:KTD65565 LCZ65564:LCZ65565 LMV65564:LMV65565 LWR65564:LWR65565 MGN65564:MGN65565 MQJ65564:MQJ65565 NAF65564:NAF65565 NKB65564:NKB65565 NTX65564:NTX65565 ODT65564:ODT65565 ONP65564:ONP65565 OXL65564:OXL65565 PHH65564:PHH65565 PRD65564:PRD65565 QAZ65564:QAZ65565 QKV65564:QKV65565 QUR65564:QUR65565 REN65564:REN65565 ROJ65564:ROJ65565 RYF65564:RYF65565 SIB65564:SIB65565 SRX65564:SRX65565 TBT65564:TBT65565 TLP65564:TLP65565 TVL65564:TVL65565 UFH65564:UFH65565 UPD65564:UPD65565 UYZ65564:UYZ65565 VIV65564:VIV65565 VSR65564:VSR65565 WCN65564:WCN65565 WMJ65564:WMJ65565 WWF65564:WWF65565 V131100:V131101 JT131100:JT131101 TP131100:TP131101 ADL131100:ADL131101 ANH131100:ANH131101 AXD131100:AXD131101 BGZ131100:BGZ131101 BQV131100:BQV131101 CAR131100:CAR131101 CKN131100:CKN131101 CUJ131100:CUJ131101 DEF131100:DEF131101 DOB131100:DOB131101 DXX131100:DXX131101 EHT131100:EHT131101 ERP131100:ERP131101 FBL131100:FBL131101 FLH131100:FLH131101 FVD131100:FVD131101 GEZ131100:GEZ131101 GOV131100:GOV131101 GYR131100:GYR131101 HIN131100:HIN131101 HSJ131100:HSJ131101 ICF131100:ICF131101 IMB131100:IMB131101 IVX131100:IVX131101 JFT131100:JFT131101 JPP131100:JPP131101 JZL131100:JZL131101 KJH131100:KJH131101 KTD131100:KTD131101 LCZ131100:LCZ131101 LMV131100:LMV131101 LWR131100:LWR131101 MGN131100:MGN131101 MQJ131100:MQJ131101 NAF131100:NAF131101 NKB131100:NKB131101 NTX131100:NTX131101 ODT131100:ODT131101 ONP131100:ONP131101 OXL131100:OXL131101 PHH131100:PHH131101 PRD131100:PRD131101 QAZ131100:QAZ131101 QKV131100:QKV131101 QUR131100:QUR131101 REN131100:REN131101 ROJ131100:ROJ131101 RYF131100:RYF131101 SIB131100:SIB131101 SRX131100:SRX131101 TBT131100:TBT131101 TLP131100:TLP131101 TVL131100:TVL131101 UFH131100:UFH131101 UPD131100:UPD131101 UYZ131100:UYZ131101 VIV131100:VIV131101 VSR131100:VSR131101 WCN131100:WCN131101 WMJ131100:WMJ131101 WWF131100:WWF131101 V196636:V196637 JT196636:JT196637 TP196636:TP196637 ADL196636:ADL196637 ANH196636:ANH196637 AXD196636:AXD196637 BGZ196636:BGZ196637 BQV196636:BQV196637 CAR196636:CAR196637 CKN196636:CKN196637 CUJ196636:CUJ196637 DEF196636:DEF196637 DOB196636:DOB196637 DXX196636:DXX196637 EHT196636:EHT196637 ERP196636:ERP196637 FBL196636:FBL196637 FLH196636:FLH196637 FVD196636:FVD196637 GEZ196636:GEZ196637 GOV196636:GOV196637 GYR196636:GYR196637 HIN196636:HIN196637 HSJ196636:HSJ196637 ICF196636:ICF196637 IMB196636:IMB196637 IVX196636:IVX196637 JFT196636:JFT196637 JPP196636:JPP196637 JZL196636:JZL196637 KJH196636:KJH196637 KTD196636:KTD196637 LCZ196636:LCZ196637 LMV196636:LMV196637 LWR196636:LWR196637 MGN196636:MGN196637 MQJ196636:MQJ196637 NAF196636:NAF196637 NKB196636:NKB196637 NTX196636:NTX196637 ODT196636:ODT196637 ONP196636:ONP196637 OXL196636:OXL196637 PHH196636:PHH196637 PRD196636:PRD196637 QAZ196636:QAZ196637 QKV196636:QKV196637 QUR196636:QUR196637 REN196636:REN196637 ROJ196636:ROJ196637 RYF196636:RYF196637 SIB196636:SIB196637 SRX196636:SRX196637 TBT196636:TBT196637 TLP196636:TLP196637 TVL196636:TVL196637 UFH196636:UFH196637 UPD196636:UPD196637 UYZ196636:UYZ196637 VIV196636:VIV196637 VSR196636:VSR196637 WCN196636:WCN196637 WMJ196636:WMJ196637 WWF196636:WWF196637 V262172:V262173 JT262172:JT262173 TP262172:TP262173 ADL262172:ADL262173 ANH262172:ANH262173 AXD262172:AXD262173 BGZ262172:BGZ262173 BQV262172:BQV262173 CAR262172:CAR262173 CKN262172:CKN262173 CUJ262172:CUJ262173 DEF262172:DEF262173 DOB262172:DOB262173 DXX262172:DXX262173 EHT262172:EHT262173 ERP262172:ERP262173 FBL262172:FBL262173 FLH262172:FLH262173 FVD262172:FVD262173 GEZ262172:GEZ262173 GOV262172:GOV262173 GYR262172:GYR262173 HIN262172:HIN262173 HSJ262172:HSJ262173 ICF262172:ICF262173 IMB262172:IMB262173 IVX262172:IVX262173 JFT262172:JFT262173 JPP262172:JPP262173 JZL262172:JZL262173 KJH262172:KJH262173 KTD262172:KTD262173 LCZ262172:LCZ262173 LMV262172:LMV262173 LWR262172:LWR262173 MGN262172:MGN262173 MQJ262172:MQJ262173 NAF262172:NAF262173 NKB262172:NKB262173 NTX262172:NTX262173 ODT262172:ODT262173 ONP262172:ONP262173 OXL262172:OXL262173 PHH262172:PHH262173 PRD262172:PRD262173 QAZ262172:QAZ262173 QKV262172:QKV262173 QUR262172:QUR262173 REN262172:REN262173 ROJ262172:ROJ262173 RYF262172:RYF262173 SIB262172:SIB262173 SRX262172:SRX262173 TBT262172:TBT262173 TLP262172:TLP262173 TVL262172:TVL262173 UFH262172:UFH262173 UPD262172:UPD262173 UYZ262172:UYZ262173 VIV262172:VIV262173 VSR262172:VSR262173 WCN262172:WCN262173 WMJ262172:WMJ262173 WWF262172:WWF262173 V327708:V327709 JT327708:JT327709 TP327708:TP327709 ADL327708:ADL327709 ANH327708:ANH327709 AXD327708:AXD327709 BGZ327708:BGZ327709 BQV327708:BQV327709 CAR327708:CAR327709 CKN327708:CKN327709 CUJ327708:CUJ327709 DEF327708:DEF327709 DOB327708:DOB327709 DXX327708:DXX327709 EHT327708:EHT327709 ERP327708:ERP327709 FBL327708:FBL327709 FLH327708:FLH327709 FVD327708:FVD327709 GEZ327708:GEZ327709 GOV327708:GOV327709 GYR327708:GYR327709 HIN327708:HIN327709 HSJ327708:HSJ327709 ICF327708:ICF327709 IMB327708:IMB327709 IVX327708:IVX327709 JFT327708:JFT327709 JPP327708:JPP327709 JZL327708:JZL327709 KJH327708:KJH327709 KTD327708:KTD327709 LCZ327708:LCZ327709 LMV327708:LMV327709 LWR327708:LWR327709 MGN327708:MGN327709 MQJ327708:MQJ327709 NAF327708:NAF327709 NKB327708:NKB327709 NTX327708:NTX327709 ODT327708:ODT327709 ONP327708:ONP327709 OXL327708:OXL327709 PHH327708:PHH327709 PRD327708:PRD327709 QAZ327708:QAZ327709 QKV327708:QKV327709 QUR327708:QUR327709 REN327708:REN327709 ROJ327708:ROJ327709 RYF327708:RYF327709 SIB327708:SIB327709 SRX327708:SRX327709 TBT327708:TBT327709 TLP327708:TLP327709 TVL327708:TVL327709 UFH327708:UFH327709 UPD327708:UPD327709 UYZ327708:UYZ327709 VIV327708:VIV327709 VSR327708:VSR327709 WCN327708:WCN327709 WMJ327708:WMJ327709 WWF327708:WWF327709 V393244:V393245 JT393244:JT393245 TP393244:TP393245 ADL393244:ADL393245 ANH393244:ANH393245 AXD393244:AXD393245 BGZ393244:BGZ393245 BQV393244:BQV393245 CAR393244:CAR393245 CKN393244:CKN393245 CUJ393244:CUJ393245 DEF393244:DEF393245 DOB393244:DOB393245 DXX393244:DXX393245 EHT393244:EHT393245 ERP393244:ERP393245 FBL393244:FBL393245 FLH393244:FLH393245 FVD393244:FVD393245 GEZ393244:GEZ393245 GOV393244:GOV393245 GYR393244:GYR393245 HIN393244:HIN393245 HSJ393244:HSJ393245 ICF393244:ICF393245 IMB393244:IMB393245 IVX393244:IVX393245 JFT393244:JFT393245 JPP393244:JPP393245 JZL393244:JZL393245 KJH393244:KJH393245 KTD393244:KTD393245 LCZ393244:LCZ393245 LMV393244:LMV393245 LWR393244:LWR393245 MGN393244:MGN393245 MQJ393244:MQJ393245 NAF393244:NAF393245 NKB393244:NKB393245 NTX393244:NTX393245 ODT393244:ODT393245 ONP393244:ONP393245 OXL393244:OXL393245 PHH393244:PHH393245 PRD393244:PRD393245 QAZ393244:QAZ393245 QKV393244:QKV393245 QUR393244:QUR393245 REN393244:REN393245 ROJ393244:ROJ393245 RYF393244:RYF393245 SIB393244:SIB393245 SRX393244:SRX393245 TBT393244:TBT393245 TLP393244:TLP393245 TVL393244:TVL393245 UFH393244:UFH393245 UPD393244:UPD393245 UYZ393244:UYZ393245 VIV393244:VIV393245 VSR393244:VSR393245 WCN393244:WCN393245 WMJ393244:WMJ393245 WWF393244:WWF393245 V458780:V458781 JT458780:JT458781 TP458780:TP458781 ADL458780:ADL458781 ANH458780:ANH458781 AXD458780:AXD458781 BGZ458780:BGZ458781 BQV458780:BQV458781 CAR458780:CAR458781 CKN458780:CKN458781 CUJ458780:CUJ458781 DEF458780:DEF458781 DOB458780:DOB458781 DXX458780:DXX458781 EHT458780:EHT458781 ERP458780:ERP458781 FBL458780:FBL458781 FLH458780:FLH458781 FVD458780:FVD458781 GEZ458780:GEZ458781 GOV458780:GOV458781 GYR458780:GYR458781 HIN458780:HIN458781 HSJ458780:HSJ458781 ICF458780:ICF458781 IMB458780:IMB458781 IVX458780:IVX458781 JFT458780:JFT458781 JPP458780:JPP458781 JZL458780:JZL458781 KJH458780:KJH458781 KTD458780:KTD458781 LCZ458780:LCZ458781 LMV458780:LMV458781 LWR458780:LWR458781 MGN458780:MGN458781 MQJ458780:MQJ458781 NAF458780:NAF458781 NKB458780:NKB458781 NTX458780:NTX458781 ODT458780:ODT458781 ONP458780:ONP458781 OXL458780:OXL458781 PHH458780:PHH458781 PRD458780:PRD458781 QAZ458780:QAZ458781 QKV458780:QKV458781 QUR458780:QUR458781 REN458780:REN458781 ROJ458780:ROJ458781 RYF458780:RYF458781 SIB458780:SIB458781 SRX458780:SRX458781 TBT458780:TBT458781 TLP458780:TLP458781 TVL458780:TVL458781 UFH458780:UFH458781 UPD458780:UPD458781 UYZ458780:UYZ458781 VIV458780:VIV458781 VSR458780:VSR458781 WCN458780:WCN458781 WMJ458780:WMJ458781 WWF458780:WWF458781 V524316:V524317 JT524316:JT524317 TP524316:TP524317 ADL524316:ADL524317 ANH524316:ANH524317 AXD524316:AXD524317 BGZ524316:BGZ524317 BQV524316:BQV524317 CAR524316:CAR524317 CKN524316:CKN524317 CUJ524316:CUJ524317 DEF524316:DEF524317 DOB524316:DOB524317 DXX524316:DXX524317 EHT524316:EHT524317 ERP524316:ERP524317 FBL524316:FBL524317 FLH524316:FLH524317 FVD524316:FVD524317 GEZ524316:GEZ524317 GOV524316:GOV524317 GYR524316:GYR524317 HIN524316:HIN524317 HSJ524316:HSJ524317 ICF524316:ICF524317 IMB524316:IMB524317 IVX524316:IVX524317 JFT524316:JFT524317 JPP524316:JPP524317 JZL524316:JZL524317 KJH524316:KJH524317 KTD524316:KTD524317 LCZ524316:LCZ524317 LMV524316:LMV524317 LWR524316:LWR524317 MGN524316:MGN524317 MQJ524316:MQJ524317 NAF524316:NAF524317 NKB524316:NKB524317 NTX524316:NTX524317 ODT524316:ODT524317 ONP524316:ONP524317 OXL524316:OXL524317 PHH524316:PHH524317 PRD524316:PRD524317 QAZ524316:QAZ524317 QKV524316:QKV524317 QUR524316:QUR524317 REN524316:REN524317 ROJ524316:ROJ524317 RYF524316:RYF524317 SIB524316:SIB524317 SRX524316:SRX524317 TBT524316:TBT524317 TLP524316:TLP524317 TVL524316:TVL524317 UFH524316:UFH524317 UPD524316:UPD524317 UYZ524316:UYZ524317 VIV524316:VIV524317 VSR524316:VSR524317 WCN524316:WCN524317 WMJ524316:WMJ524317 WWF524316:WWF524317 V589852:V589853 JT589852:JT589853 TP589852:TP589853 ADL589852:ADL589853 ANH589852:ANH589853 AXD589852:AXD589853 BGZ589852:BGZ589853 BQV589852:BQV589853 CAR589852:CAR589853 CKN589852:CKN589853 CUJ589852:CUJ589853 DEF589852:DEF589853 DOB589852:DOB589853 DXX589852:DXX589853 EHT589852:EHT589853 ERP589852:ERP589853 FBL589852:FBL589853 FLH589852:FLH589853 FVD589852:FVD589853 GEZ589852:GEZ589853 GOV589852:GOV589853 GYR589852:GYR589853 HIN589852:HIN589853 HSJ589852:HSJ589853 ICF589852:ICF589853 IMB589852:IMB589853 IVX589852:IVX589853 JFT589852:JFT589853 JPP589852:JPP589853 JZL589852:JZL589853 KJH589852:KJH589853 KTD589852:KTD589853 LCZ589852:LCZ589853 LMV589852:LMV589853 LWR589852:LWR589853 MGN589852:MGN589853 MQJ589852:MQJ589853 NAF589852:NAF589853 NKB589852:NKB589853 NTX589852:NTX589853 ODT589852:ODT589853 ONP589852:ONP589853 OXL589852:OXL589853 PHH589852:PHH589853 PRD589852:PRD589853 QAZ589852:QAZ589853 QKV589852:QKV589853 QUR589852:QUR589853 REN589852:REN589853 ROJ589852:ROJ589853 RYF589852:RYF589853 SIB589852:SIB589853 SRX589852:SRX589853 TBT589852:TBT589853 TLP589852:TLP589853 TVL589852:TVL589853 UFH589852:UFH589853 UPD589852:UPD589853 UYZ589852:UYZ589853 VIV589852:VIV589853 VSR589852:VSR589853 WCN589852:WCN589853 WMJ589852:WMJ589853 WWF589852:WWF589853 V655388:V655389 JT655388:JT655389 TP655388:TP655389 ADL655388:ADL655389 ANH655388:ANH655389 AXD655388:AXD655389 BGZ655388:BGZ655389 BQV655388:BQV655389 CAR655388:CAR655389 CKN655388:CKN655389 CUJ655388:CUJ655389 DEF655388:DEF655389 DOB655388:DOB655389 DXX655388:DXX655389 EHT655388:EHT655389 ERP655388:ERP655389 FBL655388:FBL655389 FLH655388:FLH655389 FVD655388:FVD655389 GEZ655388:GEZ655389 GOV655388:GOV655389 GYR655388:GYR655389 HIN655388:HIN655389 HSJ655388:HSJ655389 ICF655388:ICF655389 IMB655388:IMB655389 IVX655388:IVX655389 JFT655388:JFT655389 JPP655388:JPP655389 JZL655388:JZL655389 KJH655388:KJH655389 KTD655388:KTD655389 LCZ655388:LCZ655389 LMV655388:LMV655389 LWR655388:LWR655389 MGN655388:MGN655389 MQJ655388:MQJ655389 NAF655388:NAF655389 NKB655388:NKB655389 NTX655388:NTX655389 ODT655388:ODT655389 ONP655388:ONP655389 OXL655388:OXL655389 PHH655388:PHH655389 PRD655388:PRD655389 QAZ655388:QAZ655389 QKV655388:QKV655389 QUR655388:QUR655389 REN655388:REN655389 ROJ655388:ROJ655389 RYF655388:RYF655389 SIB655388:SIB655389 SRX655388:SRX655389 TBT655388:TBT655389 TLP655388:TLP655389 TVL655388:TVL655389 UFH655388:UFH655389 UPD655388:UPD655389 UYZ655388:UYZ655389 VIV655388:VIV655389 VSR655388:VSR655389 WCN655388:WCN655389 WMJ655388:WMJ655389 WWF655388:WWF655389 V720924:V720925 JT720924:JT720925 TP720924:TP720925 ADL720924:ADL720925 ANH720924:ANH720925 AXD720924:AXD720925 BGZ720924:BGZ720925 BQV720924:BQV720925 CAR720924:CAR720925 CKN720924:CKN720925 CUJ720924:CUJ720925 DEF720924:DEF720925 DOB720924:DOB720925 DXX720924:DXX720925 EHT720924:EHT720925 ERP720924:ERP720925 FBL720924:FBL720925 FLH720924:FLH720925 FVD720924:FVD720925 GEZ720924:GEZ720925 GOV720924:GOV720925 GYR720924:GYR720925 HIN720924:HIN720925 HSJ720924:HSJ720925 ICF720924:ICF720925 IMB720924:IMB720925 IVX720924:IVX720925 JFT720924:JFT720925 JPP720924:JPP720925 JZL720924:JZL720925 KJH720924:KJH720925 KTD720924:KTD720925 LCZ720924:LCZ720925 LMV720924:LMV720925 LWR720924:LWR720925 MGN720924:MGN720925 MQJ720924:MQJ720925 NAF720924:NAF720925 NKB720924:NKB720925 NTX720924:NTX720925 ODT720924:ODT720925 ONP720924:ONP720925 OXL720924:OXL720925 PHH720924:PHH720925 PRD720924:PRD720925 QAZ720924:QAZ720925 QKV720924:QKV720925 QUR720924:QUR720925 REN720924:REN720925 ROJ720924:ROJ720925 RYF720924:RYF720925 SIB720924:SIB720925 SRX720924:SRX720925 TBT720924:TBT720925 TLP720924:TLP720925 TVL720924:TVL720925 UFH720924:UFH720925 UPD720924:UPD720925 UYZ720924:UYZ720925 VIV720924:VIV720925 VSR720924:VSR720925 WCN720924:WCN720925 WMJ720924:WMJ720925 WWF720924:WWF720925 V786460:V786461 JT786460:JT786461 TP786460:TP786461 ADL786460:ADL786461 ANH786460:ANH786461 AXD786460:AXD786461 BGZ786460:BGZ786461 BQV786460:BQV786461 CAR786460:CAR786461 CKN786460:CKN786461 CUJ786460:CUJ786461 DEF786460:DEF786461 DOB786460:DOB786461 DXX786460:DXX786461 EHT786460:EHT786461 ERP786460:ERP786461 FBL786460:FBL786461 FLH786460:FLH786461 FVD786460:FVD786461 GEZ786460:GEZ786461 GOV786460:GOV786461 GYR786460:GYR786461 HIN786460:HIN786461 HSJ786460:HSJ786461 ICF786460:ICF786461 IMB786460:IMB786461 IVX786460:IVX786461 JFT786460:JFT786461 JPP786460:JPP786461 JZL786460:JZL786461 KJH786460:KJH786461 KTD786460:KTD786461 LCZ786460:LCZ786461 LMV786460:LMV786461 LWR786460:LWR786461 MGN786460:MGN786461 MQJ786460:MQJ786461 NAF786460:NAF786461 NKB786460:NKB786461 NTX786460:NTX786461 ODT786460:ODT786461 ONP786460:ONP786461 OXL786460:OXL786461 PHH786460:PHH786461 PRD786460:PRD786461 QAZ786460:QAZ786461 QKV786460:QKV786461 QUR786460:QUR786461 REN786460:REN786461 ROJ786460:ROJ786461 RYF786460:RYF786461 SIB786460:SIB786461 SRX786460:SRX786461 TBT786460:TBT786461 TLP786460:TLP786461 TVL786460:TVL786461 UFH786460:UFH786461 UPD786460:UPD786461 UYZ786460:UYZ786461 VIV786460:VIV786461 VSR786460:VSR786461 WCN786460:WCN786461 WMJ786460:WMJ786461 WWF786460:WWF786461 V851996:V851997 JT851996:JT851997 TP851996:TP851997 ADL851996:ADL851997 ANH851996:ANH851997 AXD851996:AXD851997 BGZ851996:BGZ851997 BQV851996:BQV851997 CAR851996:CAR851997 CKN851996:CKN851997 CUJ851996:CUJ851997 DEF851996:DEF851997 DOB851996:DOB851997 DXX851996:DXX851997 EHT851996:EHT851997 ERP851996:ERP851997 FBL851996:FBL851997 FLH851996:FLH851997 FVD851996:FVD851997 GEZ851996:GEZ851997 GOV851996:GOV851997 GYR851996:GYR851997 HIN851996:HIN851997 HSJ851996:HSJ851997 ICF851996:ICF851997 IMB851996:IMB851997 IVX851996:IVX851997 JFT851996:JFT851997 JPP851996:JPP851997 JZL851996:JZL851997 KJH851996:KJH851997 KTD851996:KTD851997 LCZ851996:LCZ851997 LMV851996:LMV851997 LWR851996:LWR851997 MGN851996:MGN851997 MQJ851996:MQJ851997 NAF851996:NAF851997 NKB851996:NKB851997 NTX851996:NTX851997 ODT851996:ODT851997 ONP851996:ONP851997 OXL851996:OXL851997 PHH851996:PHH851997 PRD851996:PRD851997 QAZ851996:QAZ851997 QKV851996:QKV851997 QUR851996:QUR851997 REN851996:REN851997 ROJ851996:ROJ851997 RYF851996:RYF851997 SIB851996:SIB851997 SRX851996:SRX851997 TBT851996:TBT851997 TLP851996:TLP851997 TVL851996:TVL851997 UFH851996:UFH851997 UPD851996:UPD851997 UYZ851996:UYZ851997 VIV851996:VIV851997 VSR851996:VSR851997 WCN851996:WCN851997 WMJ851996:WMJ851997 WWF851996:WWF851997 V917532:V917533 JT917532:JT917533 TP917532:TP917533 ADL917532:ADL917533 ANH917532:ANH917533 AXD917532:AXD917533 BGZ917532:BGZ917533 BQV917532:BQV917533 CAR917532:CAR917533 CKN917532:CKN917533 CUJ917532:CUJ917533 DEF917532:DEF917533 DOB917532:DOB917533 DXX917532:DXX917533 EHT917532:EHT917533 ERP917532:ERP917533 FBL917532:FBL917533 FLH917532:FLH917533 FVD917532:FVD917533 GEZ917532:GEZ917533 GOV917532:GOV917533 GYR917532:GYR917533 HIN917532:HIN917533 HSJ917532:HSJ917533 ICF917532:ICF917533 IMB917532:IMB917533 IVX917532:IVX917533 JFT917532:JFT917533 JPP917532:JPP917533 JZL917532:JZL917533 KJH917532:KJH917533 KTD917532:KTD917533 LCZ917532:LCZ917533 LMV917532:LMV917533 LWR917532:LWR917533 MGN917532:MGN917533 MQJ917532:MQJ917533 NAF917532:NAF917533 NKB917532:NKB917533 NTX917532:NTX917533 ODT917532:ODT917533 ONP917532:ONP917533 OXL917532:OXL917533 PHH917532:PHH917533 PRD917532:PRD917533 QAZ917532:QAZ917533 QKV917532:QKV917533 QUR917532:QUR917533 REN917532:REN917533 ROJ917532:ROJ917533 RYF917532:RYF917533 SIB917532:SIB917533 SRX917532:SRX917533 TBT917532:TBT917533 TLP917532:TLP917533 TVL917532:TVL917533 UFH917532:UFH917533 UPD917532:UPD917533 UYZ917532:UYZ917533 VIV917532:VIV917533 VSR917532:VSR917533 WCN917532:WCN917533 WMJ917532:WMJ917533 WWF917532:WWF917533 V983068:V983069 JT983068:JT983069 TP983068:TP983069 ADL983068:ADL983069 ANH983068:ANH983069 AXD983068:AXD983069 BGZ983068:BGZ983069 BQV983068:BQV983069 CAR983068:CAR983069 CKN983068:CKN983069 CUJ983068:CUJ983069 DEF983068:DEF983069 DOB983068:DOB983069 DXX983068:DXX983069 EHT983068:EHT983069 ERP983068:ERP983069 FBL983068:FBL983069 FLH983068:FLH983069 FVD983068:FVD983069 GEZ983068:GEZ983069 GOV983068:GOV983069 GYR983068:GYR983069 HIN983068:HIN983069 HSJ983068:HSJ983069 ICF983068:ICF983069 IMB983068:IMB983069 IVX983068:IVX983069 JFT983068:JFT983069 JPP983068:JPP983069 JZL983068:JZL983069 KJH983068:KJH983069 KTD983068:KTD983069 LCZ983068:LCZ983069 LMV983068:LMV983069 LWR983068:LWR983069 MGN983068:MGN983069 MQJ983068:MQJ983069 NAF983068:NAF983069 NKB983068:NKB983069 NTX983068:NTX983069 ODT983068:ODT983069 ONP983068:ONP983069 OXL983068:OXL983069 PHH983068:PHH983069 PRD983068:PRD983069 QAZ983068:QAZ983069 QKV983068:QKV983069 QUR983068:QUR983069 REN983068:REN983069 ROJ983068:ROJ983069 RYF983068:RYF983069 SIB983068:SIB983069 SRX983068:SRX983069 TBT983068:TBT983069 TLP983068:TLP983069 TVL983068:TVL983069 UFH983068:UFH983069 UPD983068:UPD983069 UYZ983068:UYZ983069 VIV983068:VIV983069 VSR983068:VSR983069 WCN983068:WCN983069 WMJ983068:WMJ983069 WWF983068:WWF983069 W65565:Y65565 JU65565:JW65565 TQ65565:TS65565 ADM65565:ADO65565 ANI65565:ANK65565 AXE65565:AXG65565 BHA65565:BHC65565 BQW65565:BQY65565 CAS65565:CAU65565 CKO65565:CKQ65565 CUK65565:CUM65565 DEG65565:DEI65565 DOC65565:DOE65565 DXY65565:DYA65565 EHU65565:EHW65565 ERQ65565:ERS65565 FBM65565:FBO65565 FLI65565:FLK65565 FVE65565:FVG65565 GFA65565:GFC65565 GOW65565:GOY65565 GYS65565:GYU65565 HIO65565:HIQ65565 HSK65565:HSM65565 ICG65565:ICI65565 IMC65565:IME65565 IVY65565:IWA65565 JFU65565:JFW65565 JPQ65565:JPS65565 JZM65565:JZO65565 KJI65565:KJK65565 KTE65565:KTG65565 LDA65565:LDC65565 LMW65565:LMY65565 LWS65565:LWU65565 MGO65565:MGQ65565 MQK65565:MQM65565 NAG65565:NAI65565 NKC65565:NKE65565 NTY65565:NUA65565 ODU65565:ODW65565 ONQ65565:ONS65565 OXM65565:OXO65565 PHI65565:PHK65565 PRE65565:PRG65565 QBA65565:QBC65565 QKW65565:QKY65565 QUS65565:QUU65565 REO65565:REQ65565 ROK65565:ROM65565 RYG65565:RYI65565 SIC65565:SIE65565 SRY65565:SSA65565 TBU65565:TBW65565 TLQ65565:TLS65565 TVM65565:TVO65565 UFI65565:UFK65565 UPE65565:UPG65565 UZA65565:UZC65565 VIW65565:VIY65565 VSS65565:VSU65565 WCO65565:WCQ65565 WMK65565:WMM65565 WWG65565:WWI65565 W131101:Y131101 JU131101:JW131101 TQ131101:TS131101 ADM131101:ADO131101 ANI131101:ANK131101 AXE131101:AXG131101 BHA131101:BHC131101 BQW131101:BQY131101 CAS131101:CAU131101 CKO131101:CKQ131101 CUK131101:CUM131101 DEG131101:DEI131101 DOC131101:DOE131101 DXY131101:DYA131101 EHU131101:EHW131101 ERQ131101:ERS131101 FBM131101:FBO131101 FLI131101:FLK131101 FVE131101:FVG131101 GFA131101:GFC131101 GOW131101:GOY131101 GYS131101:GYU131101 HIO131101:HIQ131101 HSK131101:HSM131101 ICG131101:ICI131101 IMC131101:IME131101 IVY131101:IWA131101 JFU131101:JFW131101 JPQ131101:JPS131101 JZM131101:JZO131101 KJI131101:KJK131101 KTE131101:KTG131101 LDA131101:LDC131101 LMW131101:LMY131101 LWS131101:LWU131101 MGO131101:MGQ131101 MQK131101:MQM131101 NAG131101:NAI131101 NKC131101:NKE131101 NTY131101:NUA131101 ODU131101:ODW131101 ONQ131101:ONS131101 OXM131101:OXO131101 PHI131101:PHK131101 PRE131101:PRG131101 QBA131101:QBC131101 QKW131101:QKY131101 QUS131101:QUU131101 REO131101:REQ131101 ROK131101:ROM131101 RYG131101:RYI131101 SIC131101:SIE131101 SRY131101:SSA131101 TBU131101:TBW131101 TLQ131101:TLS131101 TVM131101:TVO131101 UFI131101:UFK131101 UPE131101:UPG131101 UZA131101:UZC131101 VIW131101:VIY131101 VSS131101:VSU131101 WCO131101:WCQ131101 WMK131101:WMM131101 WWG131101:WWI131101 W196637:Y196637 JU196637:JW196637 TQ196637:TS196637 ADM196637:ADO196637 ANI196637:ANK196637 AXE196637:AXG196637 BHA196637:BHC196637 BQW196637:BQY196637 CAS196637:CAU196637 CKO196637:CKQ196637 CUK196637:CUM196637 DEG196637:DEI196637 DOC196637:DOE196637 DXY196637:DYA196637 EHU196637:EHW196637 ERQ196637:ERS196637 FBM196637:FBO196637 FLI196637:FLK196637 FVE196637:FVG196637 GFA196637:GFC196637 GOW196637:GOY196637 GYS196637:GYU196637 HIO196637:HIQ196637 HSK196637:HSM196637 ICG196637:ICI196637 IMC196637:IME196637 IVY196637:IWA196637 JFU196637:JFW196637 JPQ196637:JPS196637 JZM196637:JZO196637 KJI196637:KJK196637 KTE196637:KTG196637 LDA196637:LDC196637 LMW196637:LMY196637 LWS196637:LWU196637 MGO196637:MGQ196637 MQK196637:MQM196637 NAG196637:NAI196637 NKC196637:NKE196637 NTY196637:NUA196637 ODU196637:ODW196637 ONQ196637:ONS196637 OXM196637:OXO196637 PHI196637:PHK196637 PRE196637:PRG196637 QBA196637:QBC196637 QKW196637:QKY196637 QUS196637:QUU196637 REO196637:REQ196637 ROK196637:ROM196637 RYG196637:RYI196637 SIC196637:SIE196637 SRY196637:SSA196637 TBU196637:TBW196637 TLQ196637:TLS196637 TVM196637:TVO196637 UFI196637:UFK196637 UPE196637:UPG196637 UZA196637:UZC196637 VIW196637:VIY196637 VSS196637:VSU196637 WCO196637:WCQ196637 WMK196637:WMM196637 WWG196637:WWI196637 W262173:Y262173 JU262173:JW262173 TQ262173:TS262173 ADM262173:ADO262173 ANI262173:ANK262173 AXE262173:AXG262173 BHA262173:BHC262173 BQW262173:BQY262173 CAS262173:CAU262173 CKO262173:CKQ262173 CUK262173:CUM262173 DEG262173:DEI262173 DOC262173:DOE262173 DXY262173:DYA262173 EHU262173:EHW262173 ERQ262173:ERS262173 FBM262173:FBO262173 FLI262173:FLK262173 FVE262173:FVG262173 GFA262173:GFC262173 GOW262173:GOY262173 GYS262173:GYU262173 HIO262173:HIQ262173 HSK262173:HSM262173 ICG262173:ICI262173 IMC262173:IME262173 IVY262173:IWA262173 JFU262173:JFW262173 JPQ262173:JPS262173 JZM262173:JZO262173 KJI262173:KJK262173 KTE262173:KTG262173 LDA262173:LDC262173 LMW262173:LMY262173 LWS262173:LWU262173 MGO262173:MGQ262173 MQK262173:MQM262173 NAG262173:NAI262173 NKC262173:NKE262173 NTY262173:NUA262173 ODU262173:ODW262173 ONQ262173:ONS262173 OXM262173:OXO262173 PHI262173:PHK262173 PRE262173:PRG262173 QBA262173:QBC262173 QKW262173:QKY262173 QUS262173:QUU262173 REO262173:REQ262173 ROK262173:ROM262173 RYG262173:RYI262173 SIC262173:SIE262173 SRY262173:SSA262173 TBU262173:TBW262173 TLQ262173:TLS262173 TVM262173:TVO262173 UFI262173:UFK262173 UPE262173:UPG262173 UZA262173:UZC262173 VIW262173:VIY262173 VSS262173:VSU262173 WCO262173:WCQ262173 WMK262173:WMM262173 WWG262173:WWI262173 W327709:Y327709 JU327709:JW327709 TQ327709:TS327709 ADM327709:ADO327709 ANI327709:ANK327709 AXE327709:AXG327709 BHA327709:BHC327709 BQW327709:BQY327709 CAS327709:CAU327709 CKO327709:CKQ327709 CUK327709:CUM327709 DEG327709:DEI327709 DOC327709:DOE327709 DXY327709:DYA327709 EHU327709:EHW327709 ERQ327709:ERS327709 FBM327709:FBO327709 FLI327709:FLK327709 FVE327709:FVG327709 GFA327709:GFC327709 GOW327709:GOY327709 GYS327709:GYU327709 HIO327709:HIQ327709 HSK327709:HSM327709 ICG327709:ICI327709 IMC327709:IME327709 IVY327709:IWA327709 JFU327709:JFW327709 JPQ327709:JPS327709 JZM327709:JZO327709 KJI327709:KJK327709 KTE327709:KTG327709 LDA327709:LDC327709 LMW327709:LMY327709 LWS327709:LWU327709 MGO327709:MGQ327709 MQK327709:MQM327709 NAG327709:NAI327709 NKC327709:NKE327709 NTY327709:NUA327709 ODU327709:ODW327709 ONQ327709:ONS327709 OXM327709:OXO327709 PHI327709:PHK327709 PRE327709:PRG327709 QBA327709:QBC327709 QKW327709:QKY327709 QUS327709:QUU327709 REO327709:REQ327709 ROK327709:ROM327709 RYG327709:RYI327709 SIC327709:SIE327709 SRY327709:SSA327709 TBU327709:TBW327709 TLQ327709:TLS327709 TVM327709:TVO327709 UFI327709:UFK327709 UPE327709:UPG327709 UZA327709:UZC327709 VIW327709:VIY327709 VSS327709:VSU327709 WCO327709:WCQ327709 WMK327709:WMM327709 WWG327709:WWI327709 W393245:Y393245 JU393245:JW393245 TQ393245:TS393245 ADM393245:ADO393245 ANI393245:ANK393245 AXE393245:AXG393245 BHA393245:BHC393245 BQW393245:BQY393245 CAS393245:CAU393245 CKO393245:CKQ393245 CUK393245:CUM393245 DEG393245:DEI393245 DOC393245:DOE393245 DXY393245:DYA393245 EHU393245:EHW393245 ERQ393245:ERS393245 FBM393245:FBO393245 FLI393245:FLK393245 FVE393245:FVG393245 GFA393245:GFC393245 GOW393245:GOY393245 GYS393245:GYU393245 HIO393245:HIQ393245 HSK393245:HSM393245 ICG393245:ICI393245 IMC393245:IME393245 IVY393245:IWA393245 JFU393245:JFW393245 JPQ393245:JPS393245 JZM393245:JZO393245 KJI393245:KJK393245 KTE393245:KTG393245 LDA393245:LDC393245 LMW393245:LMY393245 LWS393245:LWU393245 MGO393245:MGQ393245 MQK393245:MQM393245 NAG393245:NAI393245 NKC393245:NKE393245 NTY393245:NUA393245 ODU393245:ODW393245 ONQ393245:ONS393245 OXM393245:OXO393245 PHI393245:PHK393245 PRE393245:PRG393245 QBA393245:QBC393245 QKW393245:QKY393245 QUS393245:QUU393245 REO393245:REQ393245 ROK393245:ROM393245 RYG393245:RYI393245 SIC393245:SIE393245 SRY393245:SSA393245 TBU393245:TBW393245 TLQ393245:TLS393245 TVM393245:TVO393245 UFI393245:UFK393245 UPE393245:UPG393245 UZA393245:UZC393245 VIW393245:VIY393245 VSS393245:VSU393245 WCO393245:WCQ393245 WMK393245:WMM393245 WWG393245:WWI393245 W458781:Y458781 JU458781:JW458781 TQ458781:TS458781 ADM458781:ADO458781 ANI458781:ANK458781 AXE458781:AXG458781 BHA458781:BHC458781 BQW458781:BQY458781 CAS458781:CAU458781 CKO458781:CKQ458781 CUK458781:CUM458781 DEG458781:DEI458781 DOC458781:DOE458781 DXY458781:DYA458781 EHU458781:EHW458781 ERQ458781:ERS458781 FBM458781:FBO458781 FLI458781:FLK458781 FVE458781:FVG458781 GFA458781:GFC458781 GOW458781:GOY458781 GYS458781:GYU458781 HIO458781:HIQ458781 HSK458781:HSM458781 ICG458781:ICI458781 IMC458781:IME458781 IVY458781:IWA458781 JFU458781:JFW458781 JPQ458781:JPS458781 JZM458781:JZO458781 KJI458781:KJK458781 KTE458781:KTG458781 LDA458781:LDC458781 LMW458781:LMY458781 LWS458781:LWU458781 MGO458781:MGQ458781 MQK458781:MQM458781 NAG458781:NAI458781 NKC458781:NKE458781 NTY458781:NUA458781 ODU458781:ODW458781 ONQ458781:ONS458781 OXM458781:OXO458781 PHI458781:PHK458781 PRE458781:PRG458781 QBA458781:QBC458781 QKW458781:QKY458781 QUS458781:QUU458781 REO458781:REQ458781 ROK458781:ROM458781 RYG458781:RYI458781 SIC458781:SIE458781 SRY458781:SSA458781 TBU458781:TBW458781 TLQ458781:TLS458781 TVM458781:TVO458781 UFI458781:UFK458781 UPE458781:UPG458781 UZA458781:UZC458781 VIW458781:VIY458781 VSS458781:VSU458781 WCO458781:WCQ458781 WMK458781:WMM458781 WWG458781:WWI458781 W524317:Y524317 JU524317:JW524317 TQ524317:TS524317 ADM524317:ADO524317 ANI524317:ANK524317 AXE524317:AXG524317 BHA524317:BHC524317 BQW524317:BQY524317 CAS524317:CAU524317 CKO524317:CKQ524317 CUK524317:CUM524317 DEG524317:DEI524317 DOC524317:DOE524317 DXY524317:DYA524317 EHU524317:EHW524317 ERQ524317:ERS524317 FBM524317:FBO524317 FLI524317:FLK524317 FVE524317:FVG524317 GFA524317:GFC524317 GOW524317:GOY524317 GYS524317:GYU524317 HIO524317:HIQ524317 HSK524317:HSM524317 ICG524317:ICI524317 IMC524317:IME524317 IVY524317:IWA524317 JFU524317:JFW524317 JPQ524317:JPS524317 JZM524317:JZO524317 KJI524317:KJK524317 KTE524317:KTG524317 LDA524317:LDC524317 LMW524317:LMY524317 LWS524317:LWU524317 MGO524317:MGQ524317 MQK524317:MQM524317 NAG524317:NAI524317 NKC524317:NKE524317 NTY524317:NUA524317 ODU524317:ODW524317 ONQ524317:ONS524317 OXM524317:OXO524317 PHI524317:PHK524317 PRE524317:PRG524317 QBA524317:QBC524317 QKW524317:QKY524317 QUS524317:QUU524317 REO524317:REQ524317 ROK524317:ROM524317 RYG524317:RYI524317 SIC524317:SIE524317 SRY524317:SSA524317 TBU524317:TBW524317 TLQ524317:TLS524317 TVM524317:TVO524317 UFI524317:UFK524317 UPE524317:UPG524317 UZA524317:UZC524317 VIW524317:VIY524317 VSS524317:VSU524317 WCO524317:WCQ524317 WMK524317:WMM524317 WWG524317:WWI524317 W589853:Y589853 JU589853:JW589853 TQ589853:TS589853 ADM589853:ADO589853 ANI589853:ANK589853 AXE589853:AXG589853 BHA589853:BHC589853 BQW589853:BQY589853 CAS589853:CAU589853 CKO589853:CKQ589853 CUK589853:CUM589853 DEG589853:DEI589853 DOC589853:DOE589853 DXY589853:DYA589853 EHU589853:EHW589853 ERQ589853:ERS589853 FBM589853:FBO589853 FLI589853:FLK589853 FVE589853:FVG589853 GFA589853:GFC589853 GOW589853:GOY589853 GYS589853:GYU589853 HIO589853:HIQ589853 HSK589853:HSM589853 ICG589853:ICI589853 IMC589853:IME589853 IVY589853:IWA589853 JFU589853:JFW589853 JPQ589853:JPS589853 JZM589853:JZO589853 KJI589853:KJK589853 KTE589853:KTG589853 LDA589853:LDC589853 LMW589853:LMY589853 LWS589853:LWU589853 MGO589853:MGQ589853 MQK589853:MQM589853 NAG589853:NAI589853 NKC589853:NKE589853 NTY589853:NUA589853 ODU589853:ODW589853 ONQ589853:ONS589853 OXM589853:OXO589853 PHI589853:PHK589853 PRE589853:PRG589853 QBA589853:QBC589853 QKW589853:QKY589853 QUS589853:QUU589853 REO589853:REQ589853 ROK589853:ROM589853 RYG589853:RYI589853 SIC589853:SIE589853 SRY589853:SSA589853 TBU589853:TBW589853 TLQ589853:TLS589853 TVM589853:TVO589853 UFI589853:UFK589853 UPE589853:UPG589853 UZA589853:UZC589853 VIW589853:VIY589853 VSS589853:VSU589853 WCO589853:WCQ589853 WMK589853:WMM589853 WWG589853:WWI589853 W655389:Y655389 JU655389:JW655389 TQ655389:TS655389 ADM655389:ADO655389 ANI655389:ANK655389 AXE655389:AXG655389 BHA655389:BHC655389 BQW655389:BQY655389 CAS655389:CAU655389 CKO655389:CKQ655389 CUK655389:CUM655389 DEG655389:DEI655389 DOC655389:DOE655389 DXY655389:DYA655389 EHU655389:EHW655389 ERQ655389:ERS655389 FBM655389:FBO655389 FLI655389:FLK655389 FVE655389:FVG655389 GFA655389:GFC655389 GOW655389:GOY655389 GYS655389:GYU655389 HIO655389:HIQ655389 HSK655389:HSM655389 ICG655389:ICI655389 IMC655389:IME655389 IVY655389:IWA655389 JFU655389:JFW655389 JPQ655389:JPS655389 JZM655389:JZO655389 KJI655389:KJK655389 KTE655389:KTG655389 LDA655389:LDC655389 LMW655389:LMY655389 LWS655389:LWU655389 MGO655389:MGQ655389 MQK655389:MQM655389 NAG655389:NAI655389 NKC655389:NKE655389 NTY655389:NUA655389 ODU655389:ODW655389 ONQ655389:ONS655389 OXM655389:OXO655389 PHI655389:PHK655389 PRE655389:PRG655389 QBA655389:QBC655389 QKW655389:QKY655389 QUS655389:QUU655389 REO655389:REQ655389 ROK655389:ROM655389 RYG655389:RYI655389 SIC655389:SIE655389 SRY655389:SSA655389 TBU655389:TBW655389 TLQ655389:TLS655389 TVM655389:TVO655389 UFI655389:UFK655389 UPE655389:UPG655389 UZA655389:UZC655389 VIW655389:VIY655389 VSS655389:VSU655389 WCO655389:WCQ655389 WMK655389:WMM655389 WWG655389:WWI655389 W720925:Y720925 JU720925:JW720925 TQ720925:TS720925 ADM720925:ADO720925 ANI720925:ANK720925 AXE720925:AXG720925 BHA720925:BHC720925 BQW720925:BQY720925 CAS720925:CAU720925 CKO720925:CKQ720925 CUK720925:CUM720925 DEG720925:DEI720925 DOC720925:DOE720925 DXY720925:DYA720925 EHU720925:EHW720925 ERQ720925:ERS720925 FBM720925:FBO720925 FLI720925:FLK720925 FVE720925:FVG720925 GFA720925:GFC720925 GOW720925:GOY720925 GYS720925:GYU720925 HIO720925:HIQ720925 HSK720925:HSM720925 ICG720925:ICI720925 IMC720925:IME720925 IVY720925:IWA720925 JFU720925:JFW720925 JPQ720925:JPS720925 JZM720925:JZO720925 KJI720925:KJK720925 KTE720925:KTG720925 LDA720925:LDC720925 LMW720925:LMY720925 LWS720925:LWU720925 MGO720925:MGQ720925 MQK720925:MQM720925 NAG720925:NAI720925 NKC720925:NKE720925 NTY720925:NUA720925 ODU720925:ODW720925 ONQ720925:ONS720925 OXM720925:OXO720925 PHI720925:PHK720925 PRE720925:PRG720925 QBA720925:QBC720925 QKW720925:QKY720925 QUS720925:QUU720925 REO720925:REQ720925 ROK720925:ROM720925 RYG720925:RYI720925 SIC720925:SIE720925 SRY720925:SSA720925 TBU720925:TBW720925 TLQ720925:TLS720925 TVM720925:TVO720925 UFI720925:UFK720925 UPE720925:UPG720925 UZA720925:UZC720925 VIW720925:VIY720925 VSS720925:VSU720925 WCO720925:WCQ720925 WMK720925:WMM720925 WWG720925:WWI720925 W786461:Y786461 JU786461:JW786461 TQ786461:TS786461 ADM786461:ADO786461 ANI786461:ANK786461 AXE786461:AXG786461 BHA786461:BHC786461 BQW786461:BQY786461 CAS786461:CAU786461 CKO786461:CKQ786461 CUK786461:CUM786461 DEG786461:DEI786461 DOC786461:DOE786461 DXY786461:DYA786461 EHU786461:EHW786461 ERQ786461:ERS786461 FBM786461:FBO786461 FLI786461:FLK786461 FVE786461:FVG786461 GFA786461:GFC786461 GOW786461:GOY786461 GYS786461:GYU786461 HIO786461:HIQ786461 HSK786461:HSM786461 ICG786461:ICI786461 IMC786461:IME786461 IVY786461:IWA786461 JFU786461:JFW786461 JPQ786461:JPS786461 JZM786461:JZO786461 KJI786461:KJK786461 KTE786461:KTG786461 LDA786461:LDC786461 LMW786461:LMY786461 LWS786461:LWU786461 MGO786461:MGQ786461 MQK786461:MQM786461 NAG786461:NAI786461 NKC786461:NKE786461 NTY786461:NUA786461 ODU786461:ODW786461 ONQ786461:ONS786461 OXM786461:OXO786461 PHI786461:PHK786461 PRE786461:PRG786461 QBA786461:QBC786461 QKW786461:QKY786461 QUS786461:QUU786461 REO786461:REQ786461 ROK786461:ROM786461 RYG786461:RYI786461 SIC786461:SIE786461 SRY786461:SSA786461 TBU786461:TBW786461 TLQ786461:TLS786461 TVM786461:TVO786461 UFI786461:UFK786461 UPE786461:UPG786461 UZA786461:UZC786461 VIW786461:VIY786461 VSS786461:VSU786461 WCO786461:WCQ786461 WMK786461:WMM786461 WWG786461:WWI786461 W851997:Y851997 JU851997:JW851997 TQ851997:TS851997 ADM851997:ADO851997 ANI851997:ANK851997 AXE851997:AXG851997 BHA851997:BHC851997 BQW851997:BQY851997 CAS851997:CAU851997 CKO851997:CKQ851997 CUK851997:CUM851997 DEG851997:DEI851997 DOC851997:DOE851997 DXY851997:DYA851997 EHU851997:EHW851997 ERQ851997:ERS851997 FBM851997:FBO851997 FLI851997:FLK851997 FVE851997:FVG851997 GFA851997:GFC851997 GOW851997:GOY851997 GYS851997:GYU851997 HIO851997:HIQ851997 HSK851997:HSM851997 ICG851997:ICI851997 IMC851997:IME851997 IVY851997:IWA851997 JFU851997:JFW851997 JPQ851997:JPS851997 JZM851997:JZO851997 KJI851997:KJK851997 KTE851997:KTG851997 LDA851997:LDC851997 LMW851997:LMY851997 LWS851997:LWU851997 MGO851997:MGQ851997 MQK851997:MQM851997 NAG851997:NAI851997 NKC851997:NKE851997 NTY851997:NUA851997 ODU851997:ODW851997 ONQ851997:ONS851997 OXM851997:OXO851997 PHI851997:PHK851997 PRE851997:PRG851997 QBA851997:QBC851997 QKW851997:QKY851997 QUS851997:QUU851997 REO851997:REQ851997 ROK851997:ROM851997 RYG851997:RYI851997 SIC851997:SIE851997 SRY851997:SSA851997 TBU851997:TBW851997 TLQ851997:TLS851997 TVM851997:TVO851997 UFI851997:UFK851997 UPE851997:UPG851997 UZA851997:UZC851997 VIW851997:VIY851997 VSS851997:VSU851997 WCO851997:WCQ851997 WMK851997:WMM851997 WWG851997:WWI851997 W917533:Y917533 JU917533:JW917533 TQ917533:TS917533 ADM917533:ADO917533 ANI917533:ANK917533 AXE917533:AXG917533 BHA917533:BHC917533 BQW917533:BQY917533 CAS917533:CAU917533 CKO917533:CKQ917533 CUK917533:CUM917533 DEG917533:DEI917533 DOC917533:DOE917533 DXY917533:DYA917533 EHU917533:EHW917533 ERQ917533:ERS917533 FBM917533:FBO917533 FLI917533:FLK917533 FVE917533:FVG917533 GFA917533:GFC917533 GOW917533:GOY917533 GYS917533:GYU917533 HIO917533:HIQ917533 HSK917533:HSM917533 ICG917533:ICI917533 IMC917533:IME917533 IVY917533:IWA917533 JFU917533:JFW917533 JPQ917533:JPS917533 JZM917533:JZO917533 KJI917533:KJK917533 KTE917533:KTG917533 LDA917533:LDC917533 LMW917533:LMY917533 LWS917533:LWU917533 MGO917533:MGQ917533 MQK917533:MQM917533 NAG917533:NAI917533 NKC917533:NKE917533 NTY917533:NUA917533 ODU917533:ODW917533 ONQ917533:ONS917533 OXM917533:OXO917533 PHI917533:PHK917533 PRE917533:PRG917533 QBA917533:QBC917533 QKW917533:QKY917533 QUS917533:QUU917533 REO917533:REQ917533 ROK917533:ROM917533 RYG917533:RYI917533 SIC917533:SIE917533 SRY917533:SSA917533 TBU917533:TBW917533 TLQ917533:TLS917533 TVM917533:TVO917533 UFI917533:UFK917533 UPE917533:UPG917533 UZA917533:UZC917533 VIW917533:VIY917533 VSS917533:VSU917533 WCO917533:WCQ917533 WMK917533:WMM917533 WWG917533:WWI917533 W983069:Y983069 JU983069:JW983069 TQ983069:TS983069 ADM983069:ADO983069 ANI983069:ANK983069 AXE983069:AXG983069 BHA983069:BHC983069 BQW983069:BQY983069 CAS983069:CAU983069 CKO983069:CKQ983069 CUK983069:CUM983069 DEG983069:DEI983069 DOC983069:DOE983069 DXY983069:DYA983069 EHU983069:EHW983069 ERQ983069:ERS983069 FBM983069:FBO983069 FLI983069:FLK983069 FVE983069:FVG983069 GFA983069:GFC983069 GOW983069:GOY983069 GYS983069:GYU983069 HIO983069:HIQ983069 HSK983069:HSM983069 ICG983069:ICI983069 IMC983069:IME983069 IVY983069:IWA983069 JFU983069:JFW983069 JPQ983069:JPS983069 JZM983069:JZO983069 KJI983069:KJK983069 KTE983069:KTG983069 LDA983069:LDC983069 LMW983069:LMY983069 LWS983069:LWU983069 MGO983069:MGQ983069 MQK983069:MQM983069 NAG983069:NAI983069 NKC983069:NKE983069 NTY983069:NUA983069 ODU983069:ODW983069 ONQ983069:ONS983069 OXM983069:OXO983069 PHI983069:PHK983069 PRE983069:PRG983069 QBA983069:QBC983069 QKW983069:QKY983069 QUS983069:QUU983069 REO983069:REQ983069 ROK983069:ROM983069 RYG983069:RYI983069 SIC983069:SIE983069 SRY983069:SSA983069 TBU983069:TBW983069 TLQ983069:TLS983069 TVM983069:TVO983069 UFI983069:UFK983069 UPE983069:UPG983069 UZA983069:UZC983069 VIW983069:VIY983069 VSS983069:VSU983069 WCO983069:WCQ983069 WMK983069:WMM983069" xr:uid="{00000000-0002-0000-0A00-00000B000000}">
      <formula1>$M$68:$M$68</formula1>
    </dataValidation>
  </dataValidations>
  <pageMargins left="0.51181102362204722" right="0.51181102362204722" top="0.59055118110236227" bottom="0.59055118110236227" header="0.31496062992125984" footer="0.31496062992125984"/>
  <pageSetup paperSize="9" scale="96" orientation="portrait" r:id="rId1"/>
  <rowBreaks count="1" manualBreakCount="1">
    <brk id="48" min="1" max="3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2:AJ178"/>
  <sheetViews>
    <sheetView showGridLines="0" showRowColHeaders="0" workbookViewId="0"/>
  </sheetViews>
  <sheetFormatPr defaultColWidth="9.140625" defaultRowHeight="15" x14ac:dyDescent="0.25"/>
  <cols>
    <col min="1" max="1" width="2.85546875" style="423" customWidth="1"/>
    <col min="2" max="2" width="0.85546875" style="423" customWidth="1"/>
    <col min="3" max="35" width="2.85546875" style="423" customWidth="1"/>
    <col min="36" max="36" width="0.85546875" style="423" customWidth="1"/>
    <col min="37" max="16384" width="9.140625" style="423"/>
  </cols>
  <sheetData>
    <row r="2" spans="3:36" ht="65.25" customHeight="1" x14ac:dyDescent="0.25">
      <c r="C2" s="995" t="s">
        <v>2321</v>
      </c>
      <c r="D2" s="995"/>
      <c r="E2" s="995"/>
      <c r="F2" s="995"/>
      <c r="G2" s="995"/>
      <c r="H2" s="995"/>
      <c r="I2" s="995"/>
      <c r="J2" s="995"/>
      <c r="K2" s="995"/>
      <c r="L2" s="995"/>
      <c r="M2" s="995"/>
      <c r="N2" s="995"/>
      <c r="O2" s="995"/>
      <c r="P2" s="995"/>
      <c r="Q2" s="995"/>
      <c r="R2" s="995"/>
      <c r="S2" s="995"/>
      <c r="T2" s="995"/>
      <c r="U2" s="995"/>
      <c r="V2" s="995"/>
      <c r="W2" s="995"/>
      <c r="X2" s="995"/>
      <c r="Y2" s="995"/>
      <c r="Z2" s="995"/>
      <c r="AA2" s="995"/>
      <c r="AB2" s="995"/>
      <c r="AC2" s="995"/>
      <c r="AD2" s="995"/>
      <c r="AE2" s="995"/>
      <c r="AF2" s="995"/>
      <c r="AG2" s="995"/>
      <c r="AH2" s="995"/>
      <c r="AI2" s="995"/>
      <c r="AJ2" s="422"/>
    </row>
    <row r="3" spans="3:36" ht="5.0999999999999996" customHeight="1" x14ac:dyDescent="0.25">
      <c r="C3" s="996"/>
      <c r="D3" s="996"/>
      <c r="E3" s="996"/>
      <c r="F3" s="996"/>
      <c r="G3" s="996"/>
      <c r="H3" s="996"/>
      <c r="I3" s="996"/>
      <c r="J3" s="996"/>
      <c r="K3" s="996"/>
      <c r="L3" s="996"/>
      <c r="M3" s="996"/>
      <c r="N3" s="996"/>
      <c r="O3" s="996"/>
      <c r="P3" s="996"/>
      <c r="Q3" s="996"/>
      <c r="R3" s="996"/>
      <c r="S3" s="996"/>
      <c r="T3" s="996"/>
      <c r="U3" s="996"/>
      <c r="V3" s="996"/>
      <c r="W3" s="996"/>
      <c r="X3" s="996"/>
      <c r="Y3" s="996"/>
      <c r="Z3" s="996"/>
      <c r="AA3" s="996"/>
      <c r="AB3" s="996"/>
      <c r="AC3" s="996"/>
      <c r="AD3" s="996"/>
      <c r="AE3" s="996"/>
      <c r="AF3" s="996"/>
      <c r="AG3" s="996"/>
      <c r="AH3" s="996"/>
      <c r="AI3" s="996"/>
      <c r="AJ3" s="422"/>
    </row>
    <row r="4" spans="3:36" x14ac:dyDescent="0.25">
      <c r="C4" s="992" t="s">
        <v>2183</v>
      </c>
      <c r="D4" s="993"/>
      <c r="E4" s="993"/>
      <c r="F4" s="993"/>
      <c r="G4" s="993"/>
      <c r="H4" s="993"/>
      <c r="I4" s="993"/>
      <c r="J4" s="993"/>
      <c r="K4" s="993"/>
      <c r="L4" s="993"/>
      <c r="M4" s="993"/>
      <c r="N4" s="993"/>
      <c r="O4" s="993"/>
      <c r="P4" s="993"/>
      <c r="Q4" s="993"/>
      <c r="R4" s="993"/>
      <c r="S4" s="993"/>
      <c r="T4" s="993"/>
      <c r="U4" s="993"/>
      <c r="V4" s="993"/>
      <c r="W4" s="993"/>
      <c r="X4" s="993"/>
      <c r="Y4" s="993"/>
      <c r="Z4" s="993"/>
      <c r="AA4" s="993"/>
      <c r="AB4" s="993"/>
      <c r="AC4" s="993"/>
      <c r="AD4" s="993"/>
      <c r="AE4" s="993"/>
      <c r="AF4" s="993"/>
      <c r="AG4" s="993"/>
      <c r="AH4" s="993"/>
      <c r="AI4" s="994"/>
      <c r="AJ4" s="422"/>
    </row>
    <row r="5" spans="3:36" x14ac:dyDescent="0.25">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row>
    <row r="6" spans="3:36" ht="34.5" customHeight="1" x14ac:dyDescent="0.25">
      <c r="C6" s="997" t="s">
        <v>1161</v>
      </c>
      <c r="D6" s="997"/>
      <c r="E6" s="997"/>
      <c r="F6" s="997"/>
      <c r="G6" s="997"/>
      <c r="H6" s="998" t="s">
        <v>2120</v>
      </c>
      <c r="I6" s="998"/>
      <c r="J6" s="998"/>
      <c r="K6" s="998"/>
      <c r="L6" s="998"/>
      <c r="M6" s="998"/>
      <c r="N6" s="998"/>
      <c r="O6" s="998"/>
      <c r="P6" s="998"/>
      <c r="Q6" s="998"/>
      <c r="R6" s="998"/>
      <c r="S6" s="998"/>
      <c r="T6" s="997" t="s">
        <v>151</v>
      </c>
      <c r="U6" s="997"/>
      <c r="V6" s="997"/>
      <c r="W6" s="997"/>
      <c r="X6" s="997"/>
      <c r="Y6" s="998" t="s">
        <v>2037</v>
      </c>
      <c r="Z6" s="998"/>
      <c r="AA6" s="998"/>
      <c r="AB6" s="998"/>
      <c r="AC6" s="998" t="s">
        <v>2036</v>
      </c>
      <c r="AD6" s="998"/>
      <c r="AE6" s="998"/>
      <c r="AF6" s="998"/>
      <c r="AG6" s="999" t="s">
        <v>156</v>
      </c>
      <c r="AH6" s="1000"/>
      <c r="AI6" s="1001"/>
      <c r="AJ6" s="422"/>
    </row>
    <row r="7" spans="3:36" s="425" customFormat="1" ht="28.5" customHeight="1" x14ac:dyDescent="0.25">
      <c r="C7" s="985"/>
      <c r="D7" s="985"/>
      <c r="E7" s="985"/>
      <c r="F7" s="985"/>
      <c r="G7" s="985"/>
      <c r="H7" s="986"/>
      <c r="I7" s="986"/>
      <c r="J7" s="986"/>
      <c r="K7" s="986"/>
      <c r="L7" s="986"/>
      <c r="M7" s="986"/>
      <c r="N7" s="986"/>
      <c r="O7" s="986"/>
      <c r="P7" s="986"/>
      <c r="Q7" s="986"/>
      <c r="R7" s="986"/>
      <c r="S7" s="986"/>
      <c r="T7" s="985"/>
      <c r="U7" s="985"/>
      <c r="V7" s="985"/>
      <c r="W7" s="985"/>
      <c r="X7" s="985"/>
      <c r="Y7" s="986"/>
      <c r="Z7" s="986"/>
      <c r="AA7" s="986"/>
      <c r="AB7" s="986"/>
      <c r="AC7" s="986"/>
      <c r="AD7" s="986"/>
      <c r="AE7" s="986"/>
      <c r="AF7" s="986"/>
      <c r="AG7" s="987"/>
      <c r="AH7" s="988"/>
      <c r="AI7" s="989"/>
      <c r="AJ7" s="424"/>
    </row>
    <row r="8" spans="3:36" s="425" customFormat="1" ht="28.5" customHeight="1" x14ac:dyDescent="0.25">
      <c r="C8" s="985"/>
      <c r="D8" s="985"/>
      <c r="E8" s="985"/>
      <c r="F8" s="985"/>
      <c r="G8" s="985"/>
      <c r="H8" s="986"/>
      <c r="I8" s="986"/>
      <c r="J8" s="986"/>
      <c r="K8" s="986"/>
      <c r="L8" s="986"/>
      <c r="M8" s="986"/>
      <c r="N8" s="986"/>
      <c r="O8" s="986"/>
      <c r="P8" s="986"/>
      <c r="Q8" s="986"/>
      <c r="R8" s="986"/>
      <c r="S8" s="986"/>
      <c r="T8" s="985"/>
      <c r="U8" s="985"/>
      <c r="V8" s="985"/>
      <c r="W8" s="985"/>
      <c r="X8" s="985"/>
      <c r="Y8" s="986"/>
      <c r="Z8" s="986"/>
      <c r="AA8" s="986"/>
      <c r="AB8" s="986"/>
      <c r="AC8" s="986"/>
      <c r="AD8" s="986"/>
      <c r="AE8" s="986"/>
      <c r="AF8" s="986"/>
      <c r="AG8" s="987"/>
      <c r="AH8" s="988"/>
      <c r="AI8" s="989"/>
      <c r="AJ8" s="424"/>
    </row>
    <row r="9" spans="3:36" s="425" customFormat="1" ht="28.5" customHeight="1" x14ac:dyDescent="0.25">
      <c r="C9" s="985"/>
      <c r="D9" s="985"/>
      <c r="E9" s="985"/>
      <c r="F9" s="985"/>
      <c r="G9" s="985"/>
      <c r="H9" s="986"/>
      <c r="I9" s="986"/>
      <c r="J9" s="986"/>
      <c r="K9" s="986"/>
      <c r="L9" s="986"/>
      <c r="M9" s="986"/>
      <c r="N9" s="986"/>
      <c r="O9" s="986"/>
      <c r="P9" s="986"/>
      <c r="Q9" s="986"/>
      <c r="R9" s="986"/>
      <c r="S9" s="986"/>
      <c r="T9" s="985"/>
      <c r="U9" s="985"/>
      <c r="V9" s="985"/>
      <c r="W9" s="985"/>
      <c r="X9" s="985"/>
      <c r="Y9" s="986"/>
      <c r="Z9" s="986"/>
      <c r="AA9" s="986"/>
      <c r="AB9" s="986"/>
      <c r="AC9" s="986"/>
      <c r="AD9" s="986"/>
      <c r="AE9" s="986"/>
      <c r="AF9" s="986"/>
      <c r="AG9" s="987"/>
      <c r="AH9" s="988"/>
      <c r="AI9" s="989"/>
      <c r="AJ9" s="424"/>
    </row>
    <row r="10" spans="3:36" s="425" customFormat="1" ht="28.5" customHeight="1" x14ac:dyDescent="0.25">
      <c r="C10" s="985"/>
      <c r="D10" s="985"/>
      <c r="E10" s="985"/>
      <c r="F10" s="985"/>
      <c r="G10" s="985"/>
      <c r="H10" s="986"/>
      <c r="I10" s="986"/>
      <c r="J10" s="986"/>
      <c r="K10" s="986"/>
      <c r="L10" s="986"/>
      <c r="M10" s="986"/>
      <c r="N10" s="986"/>
      <c r="O10" s="986"/>
      <c r="P10" s="986"/>
      <c r="Q10" s="986"/>
      <c r="R10" s="986"/>
      <c r="S10" s="986"/>
      <c r="T10" s="985"/>
      <c r="U10" s="985"/>
      <c r="V10" s="985"/>
      <c r="W10" s="985"/>
      <c r="X10" s="985"/>
      <c r="Y10" s="986"/>
      <c r="Z10" s="986"/>
      <c r="AA10" s="986"/>
      <c r="AB10" s="986"/>
      <c r="AC10" s="986"/>
      <c r="AD10" s="986"/>
      <c r="AE10" s="986"/>
      <c r="AF10" s="986"/>
      <c r="AG10" s="987"/>
      <c r="AH10" s="988"/>
      <c r="AI10" s="989"/>
      <c r="AJ10" s="424"/>
    </row>
    <row r="11" spans="3:36" s="425" customFormat="1" ht="28.5" customHeight="1" x14ac:dyDescent="0.25">
      <c r="C11" s="985"/>
      <c r="D11" s="985"/>
      <c r="E11" s="985"/>
      <c r="F11" s="985"/>
      <c r="G11" s="985"/>
      <c r="H11" s="986"/>
      <c r="I11" s="986"/>
      <c r="J11" s="986"/>
      <c r="K11" s="986"/>
      <c r="L11" s="986"/>
      <c r="M11" s="986"/>
      <c r="N11" s="986"/>
      <c r="O11" s="986"/>
      <c r="P11" s="986"/>
      <c r="Q11" s="986"/>
      <c r="R11" s="986"/>
      <c r="S11" s="986"/>
      <c r="T11" s="985"/>
      <c r="U11" s="985"/>
      <c r="V11" s="985"/>
      <c r="W11" s="985"/>
      <c r="X11" s="985"/>
      <c r="Y11" s="986"/>
      <c r="Z11" s="986"/>
      <c r="AA11" s="986"/>
      <c r="AB11" s="986"/>
      <c r="AC11" s="986"/>
      <c r="AD11" s="986"/>
      <c r="AE11" s="986"/>
      <c r="AF11" s="986"/>
      <c r="AG11" s="987"/>
      <c r="AH11" s="988"/>
      <c r="AI11" s="989"/>
      <c r="AJ11" s="424"/>
    </row>
    <row r="12" spans="3:36" s="425" customFormat="1" ht="28.5" customHeight="1" x14ac:dyDescent="0.25">
      <c r="C12" s="985"/>
      <c r="D12" s="985"/>
      <c r="E12" s="985"/>
      <c r="F12" s="985"/>
      <c r="G12" s="985"/>
      <c r="H12" s="986"/>
      <c r="I12" s="986"/>
      <c r="J12" s="986"/>
      <c r="K12" s="986"/>
      <c r="L12" s="986"/>
      <c r="M12" s="986"/>
      <c r="N12" s="986"/>
      <c r="O12" s="986"/>
      <c r="P12" s="986"/>
      <c r="Q12" s="986"/>
      <c r="R12" s="986"/>
      <c r="S12" s="986"/>
      <c r="T12" s="985"/>
      <c r="U12" s="985"/>
      <c r="V12" s="985"/>
      <c r="W12" s="985"/>
      <c r="X12" s="985"/>
      <c r="Y12" s="986"/>
      <c r="Z12" s="986"/>
      <c r="AA12" s="986"/>
      <c r="AB12" s="986"/>
      <c r="AC12" s="986"/>
      <c r="AD12" s="986"/>
      <c r="AE12" s="986"/>
      <c r="AF12" s="986"/>
      <c r="AG12" s="987"/>
      <c r="AH12" s="988"/>
      <c r="AI12" s="989"/>
      <c r="AJ12" s="424"/>
    </row>
    <row r="13" spans="3:36" s="425" customFormat="1" ht="28.5" customHeight="1" x14ac:dyDescent="0.25">
      <c r="C13" s="985"/>
      <c r="D13" s="985"/>
      <c r="E13" s="985"/>
      <c r="F13" s="985"/>
      <c r="G13" s="985"/>
      <c r="H13" s="986"/>
      <c r="I13" s="986"/>
      <c r="J13" s="986"/>
      <c r="K13" s="986"/>
      <c r="L13" s="986"/>
      <c r="M13" s="986"/>
      <c r="N13" s="986"/>
      <c r="O13" s="986"/>
      <c r="P13" s="986"/>
      <c r="Q13" s="986"/>
      <c r="R13" s="986"/>
      <c r="S13" s="986"/>
      <c r="T13" s="985"/>
      <c r="U13" s="985"/>
      <c r="V13" s="985"/>
      <c r="W13" s="985"/>
      <c r="X13" s="985"/>
      <c r="Y13" s="986"/>
      <c r="Z13" s="986"/>
      <c r="AA13" s="986"/>
      <c r="AB13" s="986"/>
      <c r="AC13" s="986"/>
      <c r="AD13" s="986"/>
      <c r="AE13" s="986"/>
      <c r="AF13" s="986"/>
      <c r="AG13" s="987"/>
      <c r="AH13" s="988"/>
      <c r="AI13" s="989"/>
      <c r="AJ13" s="424"/>
    </row>
    <row r="14" spans="3:36" s="425" customFormat="1" ht="28.5" customHeight="1" x14ac:dyDescent="0.25">
      <c r="C14" s="985"/>
      <c r="D14" s="985"/>
      <c r="E14" s="985"/>
      <c r="F14" s="985"/>
      <c r="G14" s="985"/>
      <c r="H14" s="986"/>
      <c r="I14" s="986"/>
      <c r="J14" s="986"/>
      <c r="K14" s="986"/>
      <c r="L14" s="986"/>
      <c r="M14" s="986"/>
      <c r="N14" s="986"/>
      <c r="O14" s="986"/>
      <c r="P14" s="986"/>
      <c r="Q14" s="986"/>
      <c r="R14" s="986"/>
      <c r="S14" s="986"/>
      <c r="T14" s="985"/>
      <c r="U14" s="985"/>
      <c r="V14" s="985"/>
      <c r="W14" s="985"/>
      <c r="X14" s="985"/>
      <c r="Y14" s="986"/>
      <c r="Z14" s="986"/>
      <c r="AA14" s="986"/>
      <c r="AB14" s="986"/>
      <c r="AC14" s="986"/>
      <c r="AD14" s="986"/>
      <c r="AE14" s="986"/>
      <c r="AF14" s="986"/>
      <c r="AG14" s="987"/>
      <c r="AH14" s="988"/>
      <c r="AI14" s="989"/>
      <c r="AJ14" s="424"/>
    </row>
    <row r="15" spans="3:36" s="425" customFormat="1" ht="28.5" customHeight="1" x14ac:dyDescent="0.25">
      <c r="C15" s="985"/>
      <c r="D15" s="985"/>
      <c r="E15" s="985"/>
      <c r="F15" s="985"/>
      <c r="G15" s="985"/>
      <c r="H15" s="986"/>
      <c r="I15" s="986"/>
      <c r="J15" s="986"/>
      <c r="K15" s="986"/>
      <c r="L15" s="986"/>
      <c r="M15" s="986"/>
      <c r="N15" s="986"/>
      <c r="O15" s="986"/>
      <c r="P15" s="986"/>
      <c r="Q15" s="986"/>
      <c r="R15" s="986"/>
      <c r="S15" s="986"/>
      <c r="T15" s="985"/>
      <c r="U15" s="985"/>
      <c r="V15" s="985"/>
      <c r="W15" s="985"/>
      <c r="X15" s="985"/>
      <c r="Y15" s="986"/>
      <c r="Z15" s="986"/>
      <c r="AA15" s="986"/>
      <c r="AB15" s="986"/>
      <c r="AC15" s="986"/>
      <c r="AD15" s="986"/>
      <c r="AE15" s="986"/>
      <c r="AF15" s="986"/>
      <c r="AG15" s="987"/>
      <c r="AH15" s="988"/>
      <c r="AI15" s="989"/>
      <c r="AJ15" s="424"/>
    </row>
    <row r="16" spans="3:36" s="425" customFormat="1" ht="28.5" customHeight="1" x14ac:dyDescent="0.25">
      <c r="C16" s="985"/>
      <c r="D16" s="985"/>
      <c r="E16" s="985"/>
      <c r="F16" s="985"/>
      <c r="G16" s="985"/>
      <c r="H16" s="986"/>
      <c r="I16" s="986"/>
      <c r="J16" s="986"/>
      <c r="K16" s="986"/>
      <c r="L16" s="986"/>
      <c r="M16" s="986"/>
      <c r="N16" s="986"/>
      <c r="O16" s="986"/>
      <c r="P16" s="986"/>
      <c r="Q16" s="986"/>
      <c r="R16" s="986"/>
      <c r="S16" s="986"/>
      <c r="T16" s="985"/>
      <c r="U16" s="985"/>
      <c r="V16" s="985"/>
      <c r="W16" s="985"/>
      <c r="X16" s="985"/>
      <c r="Y16" s="986"/>
      <c r="Z16" s="986"/>
      <c r="AA16" s="986"/>
      <c r="AB16" s="986"/>
      <c r="AC16" s="986"/>
      <c r="AD16" s="986"/>
      <c r="AE16" s="986"/>
      <c r="AF16" s="986"/>
      <c r="AG16" s="987"/>
      <c r="AH16" s="988"/>
      <c r="AI16" s="989"/>
      <c r="AJ16" s="424"/>
    </row>
    <row r="17" spans="3:36" s="425" customFormat="1" ht="28.5" customHeight="1" x14ac:dyDescent="0.25">
      <c r="C17" s="985"/>
      <c r="D17" s="985"/>
      <c r="E17" s="985"/>
      <c r="F17" s="985"/>
      <c r="G17" s="985"/>
      <c r="H17" s="986"/>
      <c r="I17" s="986"/>
      <c r="J17" s="986"/>
      <c r="K17" s="986"/>
      <c r="L17" s="986"/>
      <c r="M17" s="986"/>
      <c r="N17" s="986"/>
      <c r="O17" s="986"/>
      <c r="P17" s="986"/>
      <c r="Q17" s="986"/>
      <c r="R17" s="986"/>
      <c r="S17" s="986"/>
      <c r="T17" s="985"/>
      <c r="U17" s="985"/>
      <c r="V17" s="985"/>
      <c r="W17" s="985"/>
      <c r="X17" s="985"/>
      <c r="Y17" s="986"/>
      <c r="Z17" s="986"/>
      <c r="AA17" s="986"/>
      <c r="AB17" s="986"/>
      <c r="AC17" s="986"/>
      <c r="AD17" s="986"/>
      <c r="AE17" s="986"/>
      <c r="AF17" s="986"/>
      <c r="AG17" s="985"/>
      <c r="AH17" s="985"/>
      <c r="AI17" s="985"/>
      <c r="AJ17" s="424"/>
    </row>
    <row r="18" spans="3:36" s="425" customFormat="1" ht="5.0999999999999996" customHeight="1" x14ac:dyDescent="0.25">
      <c r="C18" s="990"/>
      <c r="D18" s="990"/>
      <c r="E18" s="990"/>
      <c r="F18" s="990"/>
      <c r="G18" s="990"/>
      <c r="H18" s="991"/>
      <c r="I18" s="991"/>
      <c r="J18" s="991"/>
      <c r="K18" s="991"/>
      <c r="L18" s="991"/>
      <c r="M18" s="991"/>
      <c r="N18" s="991"/>
      <c r="O18" s="991"/>
      <c r="P18" s="991"/>
      <c r="Q18" s="991"/>
      <c r="R18" s="991"/>
      <c r="S18" s="991"/>
      <c r="T18" s="990"/>
      <c r="U18" s="990"/>
      <c r="V18" s="990"/>
      <c r="W18" s="990"/>
      <c r="X18" s="990"/>
      <c r="Y18" s="991"/>
      <c r="Z18" s="991"/>
      <c r="AA18" s="991"/>
      <c r="AB18" s="991"/>
      <c r="AC18" s="991"/>
      <c r="AD18" s="991"/>
      <c r="AE18" s="991"/>
      <c r="AF18" s="991"/>
      <c r="AG18" s="990"/>
      <c r="AH18" s="990"/>
      <c r="AI18" s="990"/>
      <c r="AJ18" s="424"/>
    </row>
    <row r="19" spans="3:36" s="425" customFormat="1" ht="30" customHeight="1" x14ac:dyDescent="0.25">
      <c r="C19" s="984" t="s">
        <v>2322</v>
      </c>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424"/>
    </row>
    <row r="20" spans="3:36" s="425" customFormat="1" ht="28.5" customHeight="1" x14ac:dyDescent="0.25">
      <c r="C20" s="975"/>
      <c r="D20" s="976"/>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76"/>
      <c r="AD20" s="976"/>
      <c r="AE20" s="976"/>
      <c r="AF20" s="976"/>
      <c r="AG20" s="976"/>
      <c r="AH20" s="976"/>
      <c r="AI20" s="977"/>
      <c r="AJ20" s="424"/>
    </row>
    <row r="21" spans="3:36" s="425" customFormat="1" ht="28.5" customHeight="1" x14ac:dyDescent="0.25">
      <c r="C21" s="978"/>
      <c r="D21" s="979"/>
      <c r="E21" s="979"/>
      <c r="F21" s="979"/>
      <c r="G21" s="979"/>
      <c r="H21" s="979"/>
      <c r="I21" s="979"/>
      <c r="J21" s="979"/>
      <c r="K21" s="979"/>
      <c r="L21" s="979"/>
      <c r="M21" s="979"/>
      <c r="N21" s="979"/>
      <c r="O21" s="979"/>
      <c r="P21" s="979"/>
      <c r="Q21" s="979"/>
      <c r="R21" s="979"/>
      <c r="S21" s="979"/>
      <c r="T21" s="979"/>
      <c r="U21" s="979"/>
      <c r="V21" s="979"/>
      <c r="W21" s="979"/>
      <c r="X21" s="979"/>
      <c r="Y21" s="979"/>
      <c r="Z21" s="979"/>
      <c r="AA21" s="979"/>
      <c r="AB21" s="979"/>
      <c r="AC21" s="979"/>
      <c r="AD21" s="979"/>
      <c r="AE21" s="979"/>
      <c r="AF21" s="979"/>
      <c r="AG21" s="979"/>
      <c r="AH21" s="979"/>
      <c r="AI21" s="980"/>
      <c r="AJ21" s="424"/>
    </row>
    <row r="22" spans="3:36" s="425" customFormat="1" ht="28.5" customHeight="1" x14ac:dyDescent="0.25">
      <c r="C22" s="978"/>
      <c r="D22" s="979"/>
      <c r="E22" s="979"/>
      <c r="F22" s="979"/>
      <c r="G22" s="979"/>
      <c r="H22" s="979"/>
      <c r="I22" s="979"/>
      <c r="J22" s="979"/>
      <c r="K22" s="979"/>
      <c r="L22" s="979"/>
      <c r="M22" s="979"/>
      <c r="N22" s="979"/>
      <c r="O22" s="979"/>
      <c r="P22" s="979"/>
      <c r="Q22" s="979"/>
      <c r="R22" s="979"/>
      <c r="S22" s="979"/>
      <c r="T22" s="979"/>
      <c r="U22" s="979"/>
      <c r="V22" s="979"/>
      <c r="W22" s="979"/>
      <c r="X22" s="979"/>
      <c r="Y22" s="979"/>
      <c r="Z22" s="979"/>
      <c r="AA22" s="979"/>
      <c r="AB22" s="979"/>
      <c r="AC22" s="979"/>
      <c r="AD22" s="979"/>
      <c r="AE22" s="979"/>
      <c r="AF22" s="979"/>
      <c r="AG22" s="979"/>
      <c r="AH22" s="979"/>
      <c r="AI22" s="980"/>
      <c r="AJ22" s="424"/>
    </row>
    <row r="23" spans="3:36" s="425" customFormat="1" ht="28.5" customHeight="1" x14ac:dyDescent="0.25">
      <c r="C23" s="978"/>
      <c r="D23" s="979"/>
      <c r="E23" s="979"/>
      <c r="F23" s="979"/>
      <c r="G23" s="979"/>
      <c r="H23" s="979"/>
      <c r="I23" s="979"/>
      <c r="J23" s="979"/>
      <c r="K23" s="979"/>
      <c r="L23" s="979"/>
      <c r="M23" s="979"/>
      <c r="N23" s="979"/>
      <c r="O23" s="979"/>
      <c r="P23" s="979"/>
      <c r="Q23" s="979"/>
      <c r="R23" s="979"/>
      <c r="S23" s="979"/>
      <c r="T23" s="979"/>
      <c r="U23" s="979"/>
      <c r="V23" s="979"/>
      <c r="W23" s="979"/>
      <c r="X23" s="979"/>
      <c r="Y23" s="979"/>
      <c r="Z23" s="979"/>
      <c r="AA23" s="979"/>
      <c r="AB23" s="979"/>
      <c r="AC23" s="979"/>
      <c r="AD23" s="979"/>
      <c r="AE23" s="979"/>
      <c r="AF23" s="979"/>
      <c r="AG23" s="979"/>
      <c r="AH23" s="979"/>
      <c r="AI23" s="980"/>
      <c r="AJ23" s="424"/>
    </row>
    <row r="24" spans="3:36" s="425" customFormat="1" ht="28.5" customHeight="1" x14ac:dyDescent="0.25">
      <c r="C24" s="978"/>
      <c r="D24" s="979"/>
      <c r="E24" s="979"/>
      <c r="F24" s="979"/>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79"/>
      <c r="AI24" s="980"/>
      <c r="AJ24" s="424"/>
    </row>
    <row r="25" spans="3:36" s="425" customFormat="1" ht="28.5" customHeight="1" x14ac:dyDescent="0.25">
      <c r="C25" s="978"/>
      <c r="D25" s="979"/>
      <c r="E25" s="979"/>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80"/>
      <c r="AJ25" s="424"/>
    </row>
    <row r="26" spans="3:36" s="425" customFormat="1" ht="28.5" customHeight="1" x14ac:dyDescent="0.25">
      <c r="C26" s="978"/>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80"/>
      <c r="AJ26" s="424"/>
    </row>
    <row r="27" spans="3:36" s="425" customFormat="1" ht="28.5" customHeight="1" x14ac:dyDescent="0.25">
      <c r="C27" s="978"/>
      <c r="D27" s="979"/>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80"/>
      <c r="AJ27" s="424"/>
    </row>
    <row r="28" spans="3:36" s="425" customFormat="1" ht="28.5" customHeight="1" x14ac:dyDescent="0.25">
      <c r="C28" s="981"/>
      <c r="D28" s="982"/>
      <c r="E28" s="982"/>
      <c r="F28" s="982"/>
      <c r="G28" s="982"/>
      <c r="H28" s="982"/>
      <c r="I28" s="982"/>
      <c r="J28" s="982"/>
      <c r="K28" s="982"/>
      <c r="L28" s="982"/>
      <c r="M28" s="982"/>
      <c r="N28" s="982"/>
      <c r="O28" s="982"/>
      <c r="P28" s="982"/>
      <c r="Q28" s="982"/>
      <c r="R28" s="982"/>
      <c r="S28" s="982"/>
      <c r="T28" s="982"/>
      <c r="U28" s="982"/>
      <c r="V28" s="982"/>
      <c r="W28" s="982"/>
      <c r="X28" s="982"/>
      <c r="Y28" s="982"/>
      <c r="Z28" s="982"/>
      <c r="AA28" s="982"/>
      <c r="AB28" s="982"/>
      <c r="AC28" s="982"/>
      <c r="AD28" s="982"/>
      <c r="AE28" s="982"/>
      <c r="AF28" s="982"/>
      <c r="AG28" s="982"/>
      <c r="AH28" s="982"/>
      <c r="AI28" s="983"/>
      <c r="AJ28" s="424"/>
    </row>
    <row r="29" spans="3:36" ht="15" customHeight="1" x14ac:dyDescent="0.25">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row>
    <row r="30" spans="3:36" ht="15" customHeight="1" x14ac:dyDescent="0.25"/>
    <row r="31" spans="3:36" ht="15" customHeight="1" x14ac:dyDescent="0.25"/>
    <row r="32" spans="3:3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sheetData>
  <mergeCells count="83">
    <mergeCell ref="C4:AI4"/>
    <mergeCell ref="C2:AI2"/>
    <mergeCell ref="C3:AI3"/>
    <mergeCell ref="C7:G7"/>
    <mergeCell ref="H7:S7"/>
    <mergeCell ref="T7:X7"/>
    <mergeCell ref="Y7:AB7"/>
    <mergeCell ref="AC7:AF7"/>
    <mergeCell ref="AG7:AI7"/>
    <mergeCell ref="C6:G6"/>
    <mergeCell ref="H6:S6"/>
    <mergeCell ref="T6:X6"/>
    <mergeCell ref="Y6:AB6"/>
    <mergeCell ref="AC6:AF6"/>
    <mergeCell ref="AG6:AI6"/>
    <mergeCell ref="AG9:AI9"/>
    <mergeCell ref="C8:G8"/>
    <mergeCell ref="H8:S8"/>
    <mergeCell ref="T8:X8"/>
    <mergeCell ref="Y8:AB8"/>
    <mergeCell ref="AC8:AF8"/>
    <mergeCell ref="AG8:AI8"/>
    <mergeCell ref="C9:G9"/>
    <mergeCell ref="H9:S9"/>
    <mergeCell ref="T9:X9"/>
    <mergeCell ref="Y9:AB9"/>
    <mergeCell ref="AC9:AF9"/>
    <mergeCell ref="AG11:AI11"/>
    <mergeCell ref="C10:G10"/>
    <mergeCell ref="H10:S10"/>
    <mergeCell ref="T10:X10"/>
    <mergeCell ref="Y10:AB10"/>
    <mergeCell ref="AC10:AF10"/>
    <mergeCell ref="AG10:AI10"/>
    <mergeCell ref="C11:G11"/>
    <mergeCell ref="H11:S11"/>
    <mergeCell ref="T11:X11"/>
    <mergeCell ref="Y11:AB11"/>
    <mergeCell ref="AC11:AF11"/>
    <mergeCell ref="AG15:AI15"/>
    <mergeCell ref="C12:G12"/>
    <mergeCell ref="H12:S12"/>
    <mergeCell ref="T12:X12"/>
    <mergeCell ref="Y12:AB12"/>
    <mergeCell ref="AC12:AF12"/>
    <mergeCell ref="AG12:AI12"/>
    <mergeCell ref="C15:G15"/>
    <mergeCell ref="H15:S15"/>
    <mergeCell ref="T15:X15"/>
    <mergeCell ref="Y15:AB15"/>
    <mergeCell ref="AC15:AF15"/>
    <mergeCell ref="T17:X17"/>
    <mergeCell ref="Y17:AB17"/>
    <mergeCell ref="AC17:AF17"/>
    <mergeCell ref="AG17:AI17"/>
    <mergeCell ref="C13:G13"/>
    <mergeCell ref="H13:S13"/>
    <mergeCell ref="T13:X13"/>
    <mergeCell ref="Y13:AB13"/>
    <mergeCell ref="AC13:AF13"/>
    <mergeCell ref="AG13:AI13"/>
    <mergeCell ref="C14:G14"/>
    <mergeCell ref="H14:S14"/>
    <mergeCell ref="T14:X14"/>
    <mergeCell ref="Y14:AB14"/>
    <mergeCell ref="AC14:AF14"/>
    <mergeCell ref="AG14:AI14"/>
    <mergeCell ref="C20:AI28"/>
    <mergeCell ref="C19:AI19"/>
    <mergeCell ref="C16:G16"/>
    <mergeCell ref="H16:S16"/>
    <mergeCell ref="T16:X16"/>
    <mergeCell ref="Y16:AB16"/>
    <mergeCell ref="AC16:AF16"/>
    <mergeCell ref="AG16:AI16"/>
    <mergeCell ref="C18:G18"/>
    <mergeCell ref="H18:S18"/>
    <mergeCell ref="T18:X18"/>
    <mergeCell ref="Y18:AB18"/>
    <mergeCell ref="AC18:AF18"/>
    <mergeCell ref="AG18:AI18"/>
    <mergeCell ref="C17:G17"/>
    <mergeCell ref="H17:S17"/>
  </mergeCells>
  <pageMargins left="0.511811024" right="0.511811024" top="0.78740157499999996" bottom="0.78740157499999996" header="0.31496062000000002" footer="0.31496062000000002"/>
  <pageSetup paperSize="9" scale="95"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4C6A8"/>
  </sheetPr>
  <dimension ref="A1:AD260"/>
  <sheetViews>
    <sheetView topLeftCell="A175" workbookViewId="0">
      <selection activeCell="C185" sqref="C185"/>
    </sheetView>
  </sheetViews>
  <sheetFormatPr defaultColWidth="8.85546875" defaultRowHeight="15" x14ac:dyDescent="0.25"/>
  <cols>
    <col min="1" max="1" width="5.85546875" customWidth="1"/>
    <col min="2" max="2" width="6.28515625" customWidth="1"/>
    <col min="3" max="3" width="16.42578125" style="33" customWidth="1"/>
    <col min="4" max="4" width="11.28515625" style="33" customWidth="1"/>
    <col min="5" max="5" width="14.140625" style="33" customWidth="1"/>
    <col min="6" max="7" width="12.42578125" style="33" customWidth="1"/>
    <col min="8" max="8" width="13.140625" style="33" customWidth="1"/>
    <col min="9" max="9" width="11.28515625" style="33" customWidth="1"/>
    <col min="10" max="10" width="19.85546875" style="32" customWidth="1"/>
    <col min="11" max="11" width="9.140625" style="33" customWidth="1"/>
    <col min="12" max="12" width="5" style="33" customWidth="1"/>
    <col min="13" max="13" width="13.42578125" style="34" customWidth="1"/>
    <col min="14" max="14" width="14.28515625" style="35" customWidth="1"/>
    <col min="15" max="15" width="5" customWidth="1"/>
    <col min="16" max="16" width="13.42578125" customWidth="1"/>
    <col min="17" max="17" width="13.28515625" customWidth="1"/>
    <col min="18" max="18" width="9.140625" customWidth="1"/>
    <col min="19" max="19" width="14.7109375" customWidth="1"/>
    <col min="20" max="28" width="9.140625" customWidth="1"/>
    <col min="29" max="29" width="7.28515625" customWidth="1"/>
    <col min="30" max="30" width="61.7109375" style="33" customWidth="1"/>
  </cols>
  <sheetData>
    <row r="1" spans="2:30" ht="25.5" x14ac:dyDescent="0.25">
      <c r="C1" s="30" t="s">
        <v>1789</v>
      </c>
      <c r="D1" s="1002" t="s">
        <v>162</v>
      </c>
      <c r="E1" s="1003"/>
      <c r="F1" s="1003"/>
      <c r="G1" s="1004"/>
      <c r="H1" s="30" t="s">
        <v>151</v>
      </c>
      <c r="I1" s="30" t="s">
        <v>161</v>
      </c>
      <c r="J1" s="31" t="s">
        <v>163</v>
      </c>
      <c r="K1" s="32"/>
      <c r="M1" s="33"/>
      <c r="N1" s="34" t="s">
        <v>254</v>
      </c>
      <c r="O1" s="35"/>
      <c r="AD1"/>
    </row>
    <row r="2" spans="2:30" x14ac:dyDescent="0.25">
      <c r="B2" s="1005">
        <v>1</v>
      </c>
      <c r="C2" s="1006">
        <f>'TELA 3'!C8</f>
        <v>0</v>
      </c>
      <c r="D2" s="1007" t="str">
        <f>IF($C$2=0,"Selecionar código",VLOOKUP($C$2,$C$23:$AD$260,28,FALSE))</f>
        <v>Selecionar código</v>
      </c>
      <c r="E2" s="1008"/>
      <c r="F2" s="1008"/>
      <c r="G2" s="1009"/>
      <c r="H2" s="65" t="str">
        <f>IF($C$2=0,"-",VLOOKUP($C$2,$C$23:$AD$260,8,FALSE))</f>
        <v>-</v>
      </c>
      <c r="I2" s="37" t="str">
        <f>IF('TELA 3'!Y8="","",'TELA 3'!Y8)</f>
        <v/>
      </c>
      <c r="J2" s="36" t="str">
        <f>IF($C$2=0,"-",VLOOKUP($C$2,$C$23:$AD$260,15,FALSE))</f>
        <v>-</v>
      </c>
      <c r="K2" s="1048" t="str">
        <f>IF($C$2=0,"-",VLOOKUP($C$2,$C$23:$AD$260,2,FALSE))</f>
        <v>-</v>
      </c>
      <c r="M2" s="33"/>
      <c r="N2" s="38" t="s">
        <v>1224</v>
      </c>
      <c r="O2" s="38" t="s">
        <v>1225</v>
      </c>
      <c r="AD2"/>
    </row>
    <row r="3" spans="2:30" ht="22.5" customHeight="1" x14ac:dyDescent="0.25">
      <c r="B3" s="1005"/>
      <c r="C3" s="1006"/>
      <c r="D3" s="1010"/>
      <c r="E3" s="1011"/>
      <c r="F3" s="1011"/>
      <c r="G3" s="1012"/>
      <c r="H3" s="65" t="str">
        <f>IF($C$2=0,"-",VLOOKUP($C$2,$C$23:$AD$260,17,FALSE))</f>
        <v>-</v>
      </c>
      <c r="I3" s="37" t="str">
        <f>IF('TELA 3'!Y9="","",'TELA 3'!Y9)</f>
        <v/>
      </c>
      <c r="J3" s="36" t="str">
        <f>IF($C$2=0,"-",VLOOKUP($C$2,$C$23:$AD$260,24,FALSE))</f>
        <v>-</v>
      </c>
      <c r="K3" s="1048"/>
      <c r="M3" s="33"/>
      <c r="N3" s="34"/>
      <c r="O3" s="35"/>
      <c r="AD3"/>
    </row>
    <row r="4" spans="2:30" ht="22.5" customHeight="1" x14ac:dyDescent="0.25">
      <c r="B4" s="1013">
        <v>2</v>
      </c>
      <c r="C4" s="1014">
        <f>'TELA 3'!C10</f>
        <v>0</v>
      </c>
      <c r="D4" s="1015" t="str">
        <f>IF($C$4=0,"Selecionar código",VLOOKUP($C$4,$C$23:$AD$260,28,FALSE))</f>
        <v>Selecionar código</v>
      </c>
      <c r="E4" s="1016"/>
      <c r="F4" s="1016"/>
      <c r="G4" s="1017"/>
      <c r="H4" s="7" t="str">
        <f>IF($C$4=0,"-",VLOOKUP($C$4,$C$23:$AD$260,8,FALSE))</f>
        <v>-</v>
      </c>
      <c r="I4" s="39">
        <f>'TELA 3'!Y10</f>
        <v>0</v>
      </c>
      <c r="J4" s="22" t="str">
        <f>IF($C$4=0,"-",VLOOKUP($C$4,$C$23:$AD$260,15,FALSE))</f>
        <v>-</v>
      </c>
      <c r="K4" s="1048" t="str">
        <f>IF($C$4=0,"-",VLOOKUP($C$4,$C$23:$AD$260,3,FALSE))</f>
        <v>-</v>
      </c>
      <c r="M4" s="33"/>
      <c r="N4" s="34"/>
      <c r="O4" s="35"/>
      <c r="AD4"/>
    </row>
    <row r="5" spans="2:30" ht="22.5" customHeight="1" x14ac:dyDescent="0.25">
      <c r="B5" s="1013"/>
      <c r="C5" s="1014"/>
      <c r="D5" s="1018"/>
      <c r="E5" s="1019"/>
      <c r="F5" s="1019"/>
      <c r="G5" s="1020"/>
      <c r="H5" s="7" t="str">
        <f>IF($C$4=0,"-",VLOOKUP($C$4,$C$23:$AD$260,17,FALSE))</f>
        <v>-</v>
      </c>
      <c r="I5" s="39">
        <f>'TELA 3'!Y11</f>
        <v>0</v>
      </c>
      <c r="J5" s="22" t="str">
        <f>IF($C$4=0,"-",VLOOKUP($C$4,$C$23:$AD$260,24,FALSE))</f>
        <v>-</v>
      </c>
      <c r="K5" s="1048"/>
      <c r="M5" s="33"/>
      <c r="N5" s="34"/>
      <c r="O5" s="35"/>
      <c r="AD5"/>
    </row>
    <row r="6" spans="2:30" ht="22.5" customHeight="1" x14ac:dyDescent="0.25">
      <c r="B6" s="1005">
        <v>3</v>
      </c>
      <c r="C6" s="1006">
        <f>'TELA 3'!C12</f>
        <v>0</v>
      </c>
      <c r="D6" s="1007" t="str">
        <f>IF($C$6=0,"Selecionar código",VLOOKUP($C$6,$C$23:$AD$260,28,FALSE))</f>
        <v>Selecionar código</v>
      </c>
      <c r="E6" s="1008"/>
      <c r="F6" s="1008"/>
      <c r="G6" s="1009"/>
      <c r="H6" s="65" t="str">
        <f>IF($C$6=0,"-",VLOOKUP($C$6,$C$23:$AD$260,8,FALSE))</f>
        <v>-</v>
      </c>
      <c r="I6" s="37">
        <f>'TELA 3'!Y12</f>
        <v>0</v>
      </c>
      <c r="J6" s="36" t="str">
        <f>IF($C$6=0,"-",VLOOKUP($C$6,$C$23:$AD$260,15,FALSE))</f>
        <v>-</v>
      </c>
      <c r="K6" s="1048" t="str">
        <f>IF($C$6=0,"-",VLOOKUP($C$6,$C$23:$AD$260,4,FALSE))</f>
        <v>-</v>
      </c>
      <c r="M6" s="33"/>
      <c r="N6" s="34"/>
      <c r="O6" s="35"/>
      <c r="AD6"/>
    </row>
    <row r="7" spans="2:30" ht="22.5" customHeight="1" x14ac:dyDescent="0.25">
      <c r="B7" s="1005"/>
      <c r="C7" s="1006"/>
      <c r="D7" s="1010"/>
      <c r="E7" s="1011"/>
      <c r="F7" s="1011"/>
      <c r="G7" s="1012"/>
      <c r="H7" s="65" t="str">
        <f>IF($C$6=0,"-",VLOOKUP($C$6,$C$23:$AD$260,17,FALSE))</f>
        <v>-</v>
      </c>
      <c r="I7" s="37">
        <f>'TELA 3'!Y13</f>
        <v>0</v>
      </c>
      <c r="J7" s="36" t="str">
        <f>IF($C$6=0,"-",VLOOKUP($C$6,$C$23:$AD$260,24,FALSE))</f>
        <v>-</v>
      </c>
      <c r="K7" s="1048"/>
      <c r="M7" s="33"/>
      <c r="N7" s="34"/>
      <c r="O7" s="35"/>
      <c r="AD7"/>
    </row>
    <row r="8" spans="2:30" ht="22.5" customHeight="1" x14ac:dyDescent="0.25">
      <c r="B8" s="1013">
        <v>4</v>
      </c>
      <c r="C8" s="1014">
        <f>'TELA 3'!C14</f>
        <v>0</v>
      </c>
      <c r="D8" s="1015" t="str">
        <f>IF($C$8=0,"Selecionar código",VLOOKUP($C$8,$C$23:$AD$260,28,FALSE))</f>
        <v>Selecionar código</v>
      </c>
      <c r="E8" s="1016"/>
      <c r="F8" s="1016"/>
      <c r="G8" s="1017"/>
      <c r="H8" s="7" t="str">
        <f>IF($C$8=0,"-",VLOOKUP($C$8,$C$23:$AD$260,8,FALSE))</f>
        <v>-</v>
      </c>
      <c r="I8" s="39">
        <f>'TELA 3'!Y14</f>
        <v>0</v>
      </c>
      <c r="J8" s="22" t="str">
        <f>IF($C$8=0,"-",VLOOKUP($C$8,$C$23:$AD$260,15,FALSE))</f>
        <v>-</v>
      </c>
      <c r="K8" s="1048" t="str">
        <f>IF($C$8=0,"-",VLOOKUP($C$8,$C$23:$AD$260,5,FALSE))</f>
        <v>-</v>
      </c>
      <c r="M8" s="33"/>
      <c r="N8" s="34"/>
      <c r="O8" s="35"/>
      <c r="AD8"/>
    </row>
    <row r="9" spans="2:30" ht="22.5" customHeight="1" x14ac:dyDescent="0.25">
      <c r="B9" s="1013"/>
      <c r="C9" s="1014"/>
      <c r="D9" s="1018"/>
      <c r="E9" s="1019"/>
      <c r="F9" s="1019"/>
      <c r="G9" s="1020"/>
      <c r="H9" s="7" t="str">
        <f>IF($C$8=0,"-",VLOOKUP($C$8,$C$23:$AD$260,17,FALSE))</f>
        <v>-</v>
      </c>
      <c r="I9" s="39">
        <f>'TELA 3'!Y15</f>
        <v>0</v>
      </c>
      <c r="J9" s="22" t="str">
        <f>IF($C$8=0,"-",VLOOKUP($C$8,$C$23:$AD$260,24,FALSE))</f>
        <v>-</v>
      </c>
      <c r="K9" s="1048"/>
      <c r="M9" s="33"/>
      <c r="N9" s="34"/>
      <c r="O9" s="35"/>
      <c r="AD9"/>
    </row>
    <row r="10" spans="2:30" ht="22.5" customHeight="1" x14ac:dyDescent="0.25">
      <c r="B10" s="1005">
        <v>5</v>
      </c>
      <c r="C10" s="1006">
        <f>'TELA 3'!C16</f>
        <v>0</v>
      </c>
      <c r="D10" s="1007" t="str">
        <f>IF($C$10=0,"Selecionar código",VLOOKUP($C$10,$C$23:$AD$260,28,FALSE))</f>
        <v>Selecionar código</v>
      </c>
      <c r="E10" s="1008"/>
      <c r="F10" s="1008"/>
      <c r="G10" s="1009"/>
      <c r="H10" s="65" t="str">
        <f>IF($C$10=0,"-",VLOOKUP($C$10,$C$23:$AD$260,8,FALSE))</f>
        <v>-</v>
      </c>
      <c r="I10" s="37">
        <f>'TELA 3'!Y16</f>
        <v>0</v>
      </c>
      <c r="J10" s="36" t="str">
        <f>IF($C$10=0,"-",VLOOKUP($C$10,$C$23:$AD$260,15,FALSE))</f>
        <v>-</v>
      </c>
      <c r="K10" s="1048" t="str">
        <f>IF($C$10=0,"-",VLOOKUP($C$10,$C$23:$AD$260,6,FALSE))</f>
        <v>-</v>
      </c>
      <c r="M10" s="33"/>
      <c r="N10" s="34"/>
      <c r="O10" s="35"/>
      <c r="AD10"/>
    </row>
    <row r="11" spans="2:30" ht="22.5" customHeight="1" x14ac:dyDescent="0.25">
      <c r="B11" s="1005"/>
      <c r="C11" s="1006"/>
      <c r="D11" s="1010"/>
      <c r="E11" s="1011"/>
      <c r="F11" s="1011"/>
      <c r="G11" s="1012"/>
      <c r="H11" s="65" t="str">
        <f>IF($C$10=0,"-",VLOOKUP($C$10,$C$23:$AD$260,17,FALSE))</f>
        <v>-</v>
      </c>
      <c r="I11" s="37">
        <f>'TELA 3'!Y17</f>
        <v>0</v>
      </c>
      <c r="J11" s="36" t="str">
        <f>IF($C$10=0,"-",VLOOKUP($C$10,$C$23:$AD$260,24,FALSE))</f>
        <v>-</v>
      </c>
      <c r="K11" s="1048"/>
      <c r="M11" s="33"/>
      <c r="N11" s="34"/>
      <c r="O11" s="35"/>
      <c r="AD11"/>
    </row>
    <row r="12" spans="2:30" x14ac:dyDescent="0.25">
      <c r="J12" s="33"/>
      <c r="K12" s="32"/>
      <c r="M12" s="33"/>
      <c r="N12" s="34"/>
      <c r="O12" s="35"/>
      <c r="AD12"/>
    </row>
    <row r="13" spans="2:30" x14ac:dyDescent="0.25">
      <c r="B13" s="1"/>
      <c r="C13" s="2"/>
      <c r="D13" s="1023" t="s">
        <v>191</v>
      </c>
      <c r="E13" s="1024"/>
      <c r="F13" s="1025"/>
      <c r="J13" s="33"/>
      <c r="K13" s="32"/>
      <c r="M13" s="33"/>
      <c r="N13" s="34"/>
      <c r="O13" s="35"/>
      <c r="AD13"/>
    </row>
    <row r="14" spans="2:30" x14ac:dyDescent="0.25">
      <c r="B14" s="3"/>
      <c r="C14" s="3"/>
      <c r="D14" s="5" t="s">
        <v>152</v>
      </c>
      <c r="E14" s="5" t="s">
        <v>153</v>
      </c>
      <c r="F14" s="5" t="s">
        <v>154</v>
      </c>
      <c r="J14" s="33"/>
      <c r="K14" s="32"/>
      <c r="M14" s="33"/>
      <c r="N14" s="34"/>
      <c r="O14" s="35"/>
      <c r="AD14"/>
    </row>
    <row r="15" spans="2:30" x14ac:dyDescent="0.25">
      <c r="B15" s="1026" t="s">
        <v>155</v>
      </c>
      <c r="C15" s="4" t="s">
        <v>152</v>
      </c>
      <c r="D15" s="4">
        <v>1</v>
      </c>
      <c r="E15" s="4">
        <v>2</v>
      </c>
      <c r="F15" s="4">
        <v>4</v>
      </c>
      <c r="J15" s="33"/>
      <c r="K15" s="32"/>
      <c r="M15" s="33"/>
      <c r="N15" s="34"/>
      <c r="O15" s="35"/>
      <c r="AD15"/>
    </row>
    <row r="16" spans="2:30" x14ac:dyDescent="0.25">
      <c r="B16" s="1026"/>
      <c r="C16" s="4" t="s">
        <v>153</v>
      </c>
      <c r="D16" s="4">
        <v>1</v>
      </c>
      <c r="E16" s="4">
        <v>3</v>
      </c>
      <c r="F16" s="4">
        <v>5</v>
      </c>
      <c r="J16" s="33"/>
      <c r="K16" s="32"/>
      <c r="M16" s="33"/>
      <c r="N16" s="34"/>
      <c r="O16" s="35"/>
      <c r="AD16"/>
    </row>
    <row r="17" spans="1:30" x14ac:dyDescent="0.25">
      <c r="B17" s="1026"/>
      <c r="C17" s="4" t="s">
        <v>154</v>
      </c>
      <c r="D17" s="4">
        <v>1</v>
      </c>
      <c r="E17" s="4">
        <v>4</v>
      </c>
      <c r="F17" s="4">
        <v>6</v>
      </c>
      <c r="J17" s="33"/>
      <c r="K17" s="32"/>
      <c r="M17" s="33"/>
      <c r="N17" s="34"/>
      <c r="O17" s="35"/>
      <c r="AD17"/>
    </row>
    <row r="18" spans="1:30" x14ac:dyDescent="0.25">
      <c r="B18" s="8"/>
      <c r="C18" s="3"/>
      <c r="D18" s="3"/>
      <c r="E18" s="3"/>
      <c r="F18" s="3"/>
      <c r="J18" s="33"/>
      <c r="K18" s="32"/>
      <c r="M18" s="33"/>
      <c r="N18" s="34"/>
      <c r="O18" s="35"/>
      <c r="AD18"/>
    </row>
    <row r="19" spans="1:30" x14ac:dyDescent="0.25">
      <c r="C19" s="33">
        <v>1</v>
      </c>
      <c r="D19" s="33">
        <v>2</v>
      </c>
      <c r="E19" s="33">
        <v>3</v>
      </c>
      <c r="F19" s="33">
        <v>4</v>
      </c>
      <c r="G19" s="33">
        <v>5</v>
      </c>
      <c r="H19" s="33">
        <v>6</v>
      </c>
      <c r="I19" s="33">
        <v>7</v>
      </c>
      <c r="J19" s="33">
        <v>8</v>
      </c>
      <c r="K19" s="33">
        <v>9</v>
      </c>
      <c r="L19" s="33">
        <v>10</v>
      </c>
      <c r="M19" s="33">
        <v>11</v>
      </c>
      <c r="N19" s="33">
        <v>12</v>
      </c>
      <c r="O19" s="33">
        <v>13</v>
      </c>
      <c r="P19" s="33">
        <v>14</v>
      </c>
      <c r="Q19" s="33">
        <v>15</v>
      </c>
      <c r="R19" s="33">
        <v>16</v>
      </c>
      <c r="S19" s="33">
        <v>17</v>
      </c>
      <c r="T19" s="33">
        <v>18</v>
      </c>
      <c r="U19" s="33">
        <v>19</v>
      </c>
      <c r="V19" s="33">
        <v>20</v>
      </c>
      <c r="W19" s="33">
        <v>21</v>
      </c>
      <c r="X19" s="33">
        <v>22</v>
      </c>
      <c r="Y19" s="33">
        <v>23</v>
      </c>
      <c r="Z19" s="33">
        <v>24</v>
      </c>
      <c r="AA19" s="33">
        <v>25</v>
      </c>
      <c r="AB19" s="33">
        <v>26</v>
      </c>
      <c r="AC19" s="33">
        <v>27</v>
      </c>
      <c r="AD19" s="33">
        <v>28</v>
      </c>
    </row>
    <row r="20" spans="1:30" s="6" customFormat="1" x14ac:dyDescent="0.25">
      <c r="A20" s="1021" t="s">
        <v>159</v>
      </c>
      <c r="B20" s="1021" t="s">
        <v>159</v>
      </c>
      <c r="C20" s="1022" t="s">
        <v>2236</v>
      </c>
      <c r="D20" s="1022" t="s">
        <v>1226</v>
      </c>
      <c r="E20" s="1022"/>
      <c r="F20" s="1022"/>
      <c r="G20" s="1022"/>
      <c r="H20" s="1022"/>
      <c r="I20" s="1027" t="s">
        <v>1227</v>
      </c>
      <c r="J20" s="1030" t="s">
        <v>192</v>
      </c>
      <c r="K20" s="1031"/>
      <c r="L20" s="1031"/>
      <c r="M20" s="1031"/>
      <c r="N20" s="1031"/>
      <c r="O20" s="1031"/>
      <c r="P20" s="1031"/>
      <c r="Q20" s="1032"/>
      <c r="R20" s="40"/>
      <c r="S20" s="1033" t="s">
        <v>193</v>
      </c>
      <c r="T20" s="1034"/>
      <c r="U20" s="1034"/>
      <c r="V20" s="1034"/>
      <c r="W20" s="1034"/>
      <c r="X20" s="1034"/>
      <c r="Y20" s="1034"/>
      <c r="Z20" s="1035"/>
      <c r="AA20" s="1036" t="s">
        <v>1228</v>
      </c>
      <c r="AB20" s="1037"/>
      <c r="AC20" s="1037"/>
      <c r="AD20" s="1042" t="s">
        <v>0</v>
      </c>
    </row>
    <row r="21" spans="1:30" s="6" customFormat="1" x14ac:dyDescent="0.25">
      <c r="A21" s="1021"/>
      <c r="B21" s="1021"/>
      <c r="C21" s="1022"/>
      <c r="D21" s="1022"/>
      <c r="E21" s="1022"/>
      <c r="F21" s="1022"/>
      <c r="G21" s="1022"/>
      <c r="H21" s="1022"/>
      <c r="I21" s="1028"/>
      <c r="J21" s="1045" t="s">
        <v>151</v>
      </c>
      <c r="K21" s="1047" t="s">
        <v>160</v>
      </c>
      <c r="L21" s="1047"/>
      <c r="M21" s="1047"/>
      <c r="N21" s="1047"/>
      <c r="O21" s="1047"/>
      <c r="P21" s="1047"/>
      <c r="Q21" s="1022" t="s">
        <v>156</v>
      </c>
      <c r="R21" s="1022" t="s">
        <v>1229</v>
      </c>
      <c r="S21" s="1045" t="s">
        <v>151</v>
      </c>
      <c r="T21" s="1047" t="s">
        <v>160</v>
      </c>
      <c r="U21" s="1047"/>
      <c r="V21" s="1047"/>
      <c r="W21" s="1047"/>
      <c r="X21" s="1047"/>
      <c r="Y21" s="1047"/>
      <c r="Z21" s="1022" t="s">
        <v>156</v>
      </c>
      <c r="AA21" s="1038"/>
      <c r="AB21" s="1039"/>
      <c r="AC21" s="1039"/>
      <c r="AD21" s="1043"/>
    </row>
    <row r="22" spans="1:30" s="6" customFormat="1" ht="30" x14ac:dyDescent="0.25">
      <c r="A22" s="1021"/>
      <c r="B22" s="1021"/>
      <c r="C22" s="1022"/>
      <c r="D22" s="41">
        <v>1</v>
      </c>
      <c r="E22" s="41">
        <v>2</v>
      </c>
      <c r="F22" s="41">
        <v>3</v>
      </c>
      <c r="G22" s="41">
        <v>4</v>
      </c>
      <c r="H22" s="41">
        <v>5</v>
      </c>
      <c r="I22" s="1029"/>
      <c r="J22" s="1046"/>
      <c r="K22" s="42" t="s">
        <v>164</v>
      </c>
      <c r="L22" s="42" t="s">
        <v>1230</v>
      </c>
      <c r="M22" s="41" t="s">
        <v>152</v>
      </c>
      <c r="N22" s="43" t="s">
        <v>153</v>
      </c>
      <c r="O22" s="44" t="s">
        <v>1230</v>
      </c>
      <c r="P22" s="41" t="s">
        <v>154</v>
      </c>
      <c r="Q22" s="1022"/>
      <c r="R22" s="1022"/>
      <c r="S22" s="1046"/>
      <c r="T22" s="42" t="s">
        <v>164</v>
      </c>
      <c r="U22" s="42" t="s">
        <v>1230</v>
      </c>
      <c r="V22" s="41" t="s">
        <v>152</v>
      </c>
      <c r="W22" s="41" t="s">
        <v>153</v>
      </c>
      <c r="X22" s="42" t="s">
        <v>1230</v>
      </c>
      <c r="Y22" s="41" t="s">
        <v>154</v>
      </c>
      <c r="Z22" s="1022"/>
      <c r="AA22" s="1040"/>
      <c r="AB22" s="1041"/>
      <c r="AC22" s="1041"/>
      <c r="AD22" s="1044"/>
    </row>
    <row r="23" spans="1:30" s="584" customFormat="1" ht="30" x14ac:dyDescent="0.25">
      <c r="A23" s="574">
        <v>0</v>
      </c>
      <c r="B23" s="574">
        <v>0</v>
      </c>
      <c r="C23" s="575" t="s">
        <v>2417</v>
      </c>
      <c r="D23" s="575" t="s">
        <v>164</v>
      </c>
      <c r="E23" s="575" t="s">
        <v>164</v>
      </c>
      <c r="F23" s="575" t="s">
        <v>164</v>
      </c>
      <c r="G23" s="575" t="s">
        <v>164</v>
      </c>
      <c r="H23" s="575" t="s">
        <v>164</v>
      </c>
      <c r="I23" s="576" t="s">
        <v>167</v>
      </c>
      <c r="J23" s="577" t="s">
        <v>167</v>
      </c>
      <c r="K23" s="578" t="s">
        <v>167</v>
      </c>
      <c r="L23" s="578" t="s">
        <v>167</v>
      </c>
      <c r="M23" s="575" t="s">
        <v>167</v>
      </c>
      <c r="N23" s="579" t="s">
        <v>167</v>
      </c>
      <c r="O23" s="580" t="s">
        <v>167</v>
      </c>
      <c r="P23" s="575" t="s">
        <v>167</v>
      </c>
      <c r="Q23" s="575" t="s">
        <v>167</v>
      </c>
      <c r="R23" s="575" t="s">
        <v>167</v>
      </c>
      <c r="S23" s="577" t="s">
        <v>167</v>
      </c>
      <c r="T23" s="578" t="s">
        <v>167</v>
      </c>
      <c r="U23" s="578" t="s">
        <v>167</v>
      </c>
      <c r="V23" s="575" t="s">
        <v>167</v>
      </c>
      <c r="W23" s="575" t="s">
        <v>167</v>
      </c>
      <c r="X23" s="578" t="s">
        <v>167</v>
      </c>
      <c r="Y23" s="575" t="s">
        <v>167</v>
      </c>
      <c r="Z23" s="575" t="s">
        <v>167</v>
      </c>
      <c r="AA23" s="581" t="s">
        <v>167</v>
      </c>
      <c r="AB23" s="582" t="s">
        <v>167</v>
      </c>
      <c r="AC23" s="582" t="s">
        <v>167</v>
      </c>
      <c r="AD23" s="583" t="s">
        <v>2418</v>
      </c>
    </row>
    <row r="24" spans="1:30" s="33" customFormat="1" x14ac:dyDescent="0.25">
      <c r="A24" s="45">
        <v>1</v>
      </c>
      <c r="B24" s="46">
        <v>1</v>
      </c>
      <c r="C24" s="46" t="s">
        <v>1</v>
      </c>
      <c r="D24" s="46" t="str">
        <f t="shared" ref="D24:D29" si="0">IF($I$2="","",IF($I$2&gt;P24,AC24,IF($I$2&lt;=K24,$K$22,IF($I$2&lt;=M24,AA24,AB24))))</f>
        <v/>
      </c>
      <c r="E24" s="46" t="str">
        <f t="shared" ref="E24:E29" si="1">IF($I$4="","",IF($I$4&gt;P24,AC24,IF($I$4&lt;=K24,$K$22,IF($I$4&lt;=M24,AA24,AB24))))</f>
        <v>Não passível</v>
      </c>
      <c r="F24" s="46" t="str">
        <f t="shared" ref="F24:F29" si="2">IF($I$6="","",IF($I$6&gt;P24,AC24,IF($I$6&lt;=K24,$K$22,IF($I$6&lt;=M24,AA24,AB24))))</f>
        <v>Não passível</v>
      </c>
      <c r="G24" s="46" t="str">
        <f t="shared" ref="G24:G29" si="3">IF($I$8="","",IF($I$8&gt;P24,AC24,IF($I$8&lt;=K24,$K$22,IF($I$8&lt;=M24,AA24,AB24))))</f>
        <v>Não passível</v>
      </c>
      <c r="H24" s="46" t="str">
        <f t="shared" ref="H24:H29" si="4">IF($I$10="","",IF($I$10&gt;P24,AC24,IF($I$10&lt;=K24,$K$22,IF($I$10&lt;=M24,AA24,AB24))))</f>
        <v>Não passível</v>
      </c>
      <c r="I24" s="46" t="s">
        <v>153</v>
      </c>
      <c r="J24" s="47" t="s">
        <v>166</v>
      </c>
      <c r="K24" s="46">
        <v>0</v>
      </c>
      <c r="L24" s="48" t="s">
        <v>1231</v>
      </c>
      <c r="M24" s="49">
        <v>1200</v>
      </c>
      <c r="N24" s="50" t="s">
        <v>1232</v>
      </c>
      <c r="O24" s="48" t="s">
        <v>1233</v>
      </c>
      <c r="P24" s="51">
        <v>12000</v>
      </c>
      <c r="Q24" s="46" t="s">
        <v>157</v>
      </c>
      <c r="R24" s="48" t="s">
        <v>167</v>
      </c>
      <c r="S24" s="48" t="s">
        <v>167</v>
      </c>
      <c r="T24" s="48" t="s">
        <v>167</v>
      </c>
      <c r="U24" s="48" t="s">
        <v>167</v>
      </c>
      <c r="V24" s="48" t="s">
        <v>167</v>
      </c>
      <c r="W24" s="48" t="s">
        <v>167</v>
      </c>
      <c r="X24" s="48" t="s">
        <v>167</v>
      </c>
      <c r="Y24" s="48" t="s">
        <v>167</v>
      </c>
      <c r="Z24" s="48" t="s">
        <v>167</v>
      </c>
      <c r="AA24" s="52">
        <f>IF(I24="","",IF(I24="P",$D$15,IF(I24="M",$E$15,$F$15)))</f>
        <v>2</v>
      </c>
      <c r="AB24" s="52">
        <f>IF(I24="","",IF(I24="P",$D$16,IF(I24="M",$E$16,$F$16)))</f>
        <v>3</v>
      </c>
      <c r="AC24" s="52">
        <f>IF(I24="","",IF(I24="P",$D$17,IF(I24="M",$E$17,$F$17)))</f>
        <v>4</v>
      </c>
      <c r="AD24" s="53" t="s">
        <v>1234</v>
      </c>
    </row>
    <row r="25" spans="1:30" s="33" customFormat="1" ht="22.5" x14ac:dyDescent="0.25">
      <c r="A25" s="54">
        <v>2</v>
      </c>
      <c r="B25" s="54">
        <v>2</v>
      </c>
      <c r="C25" s="54" t="s">
        <v>2</v>
      </c>
      <c r="D25" s="54" t="str">
        <f t="shared" si="0"/>
        <v/>
      </c>
      <c r="E25" s="54" t="str">
        <f t="shared" si="1"/>
        <v>Não passível</v>
      </c>
      <c r="F25" s="54" t="str">
        <f t="shared" si="2"/>
        <v>Não passível</v>
      </c>
      <c r="G25" s="54" t="str">
        <f t="shared" si="3"/>
        <v>Não passível</v>
      </c>
      <c r="H25" s="54" t="str">
        <f t="shared" si="4"/>
        <v>Não passível</v>
      </c>
      <c r="I25" s="54" t="s">
        <v>154</v>
      </c>
      <c r="J25" s="55" t="s">
        <v>166</v>
      </c>
      <c r="K25" s="54">
        <v>0</v>
      </c>
      <c r="L25" s="56" t="s">
        <v>1231</v>
      </c>
      <c r="M25" s="57">
        <v>100000</v>
      </c>
      <c r="N25" s="58" t="s">
        <v>1235</v>
      </c>
      <c r="O25" s="56" t="s">
        <v>1233</v>
      </c>
      <c r="P25" s="59">
        <v>500000</v>
      </c>
      <c r="Q25" s="54" t="s">
        <v>158</v>
      </c>
      <c r="R25" s="56" t="s">
        <v>167</v>
      </c>
      <c r="S25" s="56" t="s">
        <v>167</v>
      </c>
      <c r="T25" s="56" t="s">
        <v>167</v>
      </c>
      <c r="U25" s="56" t="s">
        <v>167</v>
      </c>
      <c r="V25" s="56" t="s">
        <v>167</v>
      </c>
      <c r="W25" s="56" t="s">
        <v>167</v>
      </c>
      <c r="X25" s="56" t="s">
        <v>167</v>
      </c>
      <c r="Y25" s="56" t="s">
        <v>167</v>
      </c>
      <c r="Z25" s="56" t="s">
        <v>167</v>
      </c>
      <c r="AA25" s="60">
        <f>IF(I25="","",IF(I25="P",$D$15,IF(I25="M",$E$15,$F$15)))</f>
        <v>4</v>
      </c>
      <c r="AB25" s="60">
        <f>IF(I25="","",IF(I25="P",$D$16,IF(I25="M",$E$16,$F$16)))</f>
        <v>5</v>
      </c>
      <c r="AC25" s="60">
        <f>IF(I25="","",IF(I25="P",$D$17,IF(I25="M",$E$17,$F$17)))</f>
        <v>6</v>
      </c>
      <c r="AD25" s="61" t="s">
        <v>1236</v>
      </c>
    </row>
    <row r="26" spans="1:30" s="33" customFormat="1" ht="22.5" x14ac:dyDescent="0.25">
      <c r="A26" s="46">
        <v>3</v>
      </c>
      <c r="B26" s="46">
        <v>3</v>
      </c>
      <c r="C26" s="46" t="s">
        <v>1814</v>
      </c>
      <c r="D26" s="46" t="str">
        <f t="shared" si="0"/>
        <v/>
      </c>
      <c r="E26" s="46" t="str">
        <f t="shared" si="1"/>
        <v>Não passível</v>
      </c>
      <c r="F26" s="46" t="str">
        <f t="shared" si="2"/>
        <v>Não passível</v>
      </c>
      <c r="G26" s="46" t="str">
        <f t="shared" si="3"/>
        <v>Não passível</v>
      </c>
      <c r="H26" s="46" t="str">
        <f t="shared" si="4"/>
        <v>Não passível</v>
      </c>
      <c r="I26" s="46" t="s">
        <v>153</v>
      </c>
      <c r="J26" s="47" t="s">
        <v>166</v>
      </c>
      <c r="K26" s="46">
        <v>0</v>
      </c>
      <c r="L26" s="48" t="s">
        <v>1231</v>
      </c>
      <c r="M26" s="49">
        <v>50000</v>
      </c>
      <c r="N26" s="50" t="s">
        <v>168</v>
      </c>
      <c r="O26" s="48" t="s">
        <v>1233</v>
      </c>
      <c r="P26" s="51">
        <v>500000</v>
      </c>
      <c r="Q26" s="46" t="s">
        <v>158</v>
      </c>
      <c r="R26" s="48" t="s">
        <v>167</v>
      </c>
      <c r="S26" s="48" t="s">
        <v>167</v>
      </c>
      <c r="T26" s="48" t="s">
        <v>167</v>
      </c>
      <c r="U26" s="48" t="s">
        <v>167</v>
      </c>
      <c r="V26" s="48" t="s">
        <v>167</v>
      </c>
      <c r="W26" s="48" t="s">
        <v>167</v>
      </c>
      <c r="X26" s="48" t="s">
        <v>167</v>
      </c>
      <c r="Y26" s="48" t="s">
        <v>167</v>
      </c>
      <c r="Z26" s="48" t="s">
        <v>167</v>
      </c>
      <c r="AA26" s="52">
        <f t="shared" ref="AA26:AA89" si="5">IF(I26="","",IF(I26="P",$D$15,IF(I26="M",$E$15,$F$15)))</f>
        <v>2</v>
      </c>
      <c r="AB26" s="52">
        <f t="shared" ref="AB26:AB89" si="6">IF(I26="","",IF(I26="P",$D$16,IF(I26="M",$E$16,$F$16)))</f>
        <v>3</v>
      </c>
      <c r="AC26" s="52">
        <f t="shared" ref="AC26:AC89" si="7">IF(I26="","",IF(I26="P",$D$17,IF(I26="M",$E$17,$F$17)))</f>
        <v>4</v>
      </c>
      <c r="AD26" s="53" t="s">
        <v>1237</v>
      </c>
    </row>
    <row r="27" spans="1:30" s="33" customFormat="1" ht="22.5" x14ac:dyDescent="0.25">
      <c r="A27" s="54">
        <v>4</v>
      </c>
      <c r="B27" s="54">
        <v>4</v>
      </c>
      <c r="C27" s="54" t="s">
        <v>1815</v>
      </c>
      <c r="D27" s="54" t="str">
        <f t="shared" si="0"/>
        <v/>
      </c>
      <c r="E27" s="54" t="str">
        <f t="shared" si="1"/>
        <v>Não passível</v>
      </c>
      <c r="F27" s="54" t="str">
        <f t="shared" si="2"/>
        <v>Não passível</v>
      </c>
      <c r="G27" s="54" t="str">
        <f t="shared" si="3"/>
        <v>Não passível</v>
      </c>
      <c r="H27" s="54" t="str">
        <f t="shared" si="4"/>
        <v>Não passível</v>
      </c>
      <c r="I27" s="54" t="s">
        <v>153</v>
      </c>
      <c r="J27" s="55" t="s">
        <v>166</v>
      </c>
      <c r="K27" s="54">
        <v>0</v>
      </c>
      <c r="L27" s="56" t="s">
        <v>1231</v>
      </c>
      <c r="M27" s="57">
        <v>300000</v>
      </c>
      <c r="N27" s="58" t="s">
        <v>1238</v>
      </c>
      <c r="O27" s="56" t="s">
        <v>1233</v>
      </c>
      <c r="P27" s="59">
        <v>1500000</v>
      </c>
      <c r="Q27" s="54" t="s">
        <v>158</v>
      </c>
      <c r="R27" s="56" t="s">
        <v>167</v>
      </c>
      <c r="S27" s="56" t="s">
        <v>167</v>
      </c>
      <c r="T27" s="56" t="s">
        <v>167</v>
      </c>
      <c r="U27" s="56" t="s">
        <v>167</v>
      </c>
      <c r="V27" s="56" t="s">
        <v>167</v>
      </c>
      <c r="W27" s="56" t="s">
        <v>167</v>
      </c>
      <c r="X27" s="56" t="s">
        <v>167</v>
      </c>
      <c r="Y27" s="56" t="s">
        <v>167</v>
      </c>
      <c r="Z27" s="56" t="s">
        <v>167</v>
      </c>
      <c r="AA27" s="60">
        <f t="shared" si="5"/>
        <v>2</v>
      </c>
      <c r="AB27" s="60">
        <f t="shared" si="6"/>
        <v>3</v>
      </c>
      <c r="AC27" s="60">
        <f t="shared" si="7"/>
        <v>4</v>
      </c>
      <c r="AD27" s="61" t="s">
        <v>1239</v>
      </c>
    </row>
    <row r="28" spans="1:30" s="33" customFormat="1" x14ac:dyDescent="0.25">
      <c r="A28" s="46">
        <v>5</v>
      </c>
      <c r="B28" s="46">
        <v>5</v>
      </c>
      <c r="C28" s="46" t="s">
        <v>3</v>
      </c>
      <c r="D28" s="46" t="str">
        <f t="shared" si="0"/>
        <v/>
      </c>
      <c r="E28" s="46" t="str">
        <f>IF($I$4="","",IF($I$4&gt;P28,AC28,IF($I$4&lt;=K28,$K$22,IF($I$4&lt;=M28,AA28,AB28))))</f>
        <v>Não passível</v>
      </c>
      <c r="F28" s="46" t="str">
        <f t="shared" si="2"/>
        <v>Não passível</v>
      </c>
      <c r="G28" s="46" t="str">
        <f t="shared" si="3"/>
        <v>Não passível</v>
      </c>
      <c r="H28" s="46" t="str">
        <f t="shared" si="4"/>
        <v>Não passível</v>
      </c>
      <c r="I28" s="46" t="s">
        <v>153</v>
      </c>
      <c r="J28" s="47" t="s">
        <v>166</v>
      </c>
      <c r="K28" s="46">
        <v>0</v>
      </c>
      <c r="L28" s="48" t="s">
        <v>1231</v>
      </c>
      <c r="M28" s="49">
        <v>6000</v>
      </c>
      <c r="N28" s="50" t="s">
        <v>1240</v>
      </c>
      <c r="O28" s="48" t="s">
        <v>1233</v>
      </c>
      <c r="P28" s="51">
        <v>9000</v>
      </c>
      <c r="Q28" s="46" t="s">
        <v>157</v>
      </c>
      <c r="R28" s="48" t="s">
        <v>167</v>
      </c>
      <c r="S28" s="48" t="s">
        <v>167</v>
      </c>
      <c r="T28" s="48" t="s">
        <v>167</v>
      </c>
      <c r="U28" s="48" t="s">
        <v>167</v>
      </c>
      <c r="V28" s="48" t="s">
        <v>167</v>
      </c>
      <c r="W28" s="48" t="s">
        <v>167</v>
      </c>
      <c r="X28" s="48" t="s">
        <v>167</v>
      </c>
      <c r="Y28" s="48" t="s">
        <v>167</v>
      </c>
      <c r="Z28" s="48" t="s">
        <v>167</v>
      </c>
      <c r="AA28" s="52">
        <f t="shared" si="5"/>
        <v>2</v>
      </c>
      <c r="AB28" s="52">
        <f t="shared" si="6"/>
        <v>3</v>
      </c>
      <c r="AC28" s="52">
        <f t="shared" si="7"/>
        <v>4</v>
      </c>
      <c r="AD28" s="53" t="s">
        <v>1241</v>
      </c>
    </row>
    <row r="29" spans="1:30" s="33" customFormat="1" ht="30" x14ac:dyDescent="0.25">
      <c r="A29" s="54">
        <v>6</v>
      </c>
      <c r="B29" s="54">
        <v>6</v>
      </c>
      <c r="C29" s="54" t="s">
        <v>1816</v>
      </c>
      <c r="D29" s="54" t="str">
        <f t="shared" si="0"/>
        <v/>
      </c>
      <c r="E29" s="54" t="str">
        <f t="shared" si="1"/>
        <v>Não passível</v>
      </c>
      <c r="F29" s="54" t="str">
        <f t="shared" si="2"/>
        <v>Não passível</v>
      </c>
      <c r="G29" s="54" t="str">
        <f t="shared" si="3"/>
        <v>Não passível</v>
      </c>
      <c r="H29" s="54" t="str">
        <f t="shared" si="4"/>
        <v>Não passível</v>
      </c>
      <c r="I29" s="54" t="s">
        <v>153</v>
      </c>
      <c r="J29" s="55" t="s">
        <v>166</v>
      </c>
      <c r="K29" s="54">
        <v>0</v>
      </c>
      <c r="L29" s="56" t="s">
        <v>1231</v>
      </c>
      <c r="M29" s="57">
        <v>50000</v>
      </c>
      <c r="N29" s="58" t="s">
        <v>168</v>
      </c>
      <c r="O29" s="56" t="s">
        <v>1233</v>
      </c>
      <c r="P29" s="59">
        <v>500000</v>
      </c>
      <c r="Q29" s="54" t="s">
        <v>158</v>
      </c>
      <c r="R29" s="56" t="s">
        <v>167</v>
      </c>
      <c r="S29" s="56" t="s">
        <v>167</v>
      </c>
      <c r="T29" s="56" t="s">
        <v>167</v>
      </c>
      <c r="U29" s="56" t="s">
        <v>167</v>
      </c>
      <c r="V29" s="56" t="s">
        <v>167</v>
      </c>
      <c r="W29" s="56" t="s">
        <v>167</v>
      </c>
      <c r="X29" s="56" t="s">
        <v>167</v>
      </c>
      <c r="Y29" s="56" t="s">
        <v>167</v>
      </c>
      <c r="Z29" s="56" t="s">
        <v>167</v>
      </c>
      <c r="AA29" s="60">
        <f t="shared" si="5"/>
        <v>2</v>
      </c>
      <c r="AB29" s="60">
        <f t="shared" si="6"/>
        <v>3</v>
      </c>
      <c r="AC29" s="60">
        <f t="shared" si="7"/>
        <v>4</v>
      </c>
      <c r="AD29" s="61" t="s">
        <v>1242</v>
      </c>
    </row>
    <row r="30" spans="1:30" s="33" customFormat="1" ht="22.5" x14ac:dyDescent="0.25">
      <c r="A30" s="46">
        <v>7</v>
      </c>
      <c r="B30" s="46">
        <v>7</v>
      </c>
      <c r="C30" s="46" t="s">
        <v>1817</v>
      </c>
      <c r="D30" s="46" t="str">
        <f>IF(OR($I$2="",$I$3=""),"",IF(AND(OR($I$2&lt;=K30),$I$3&lt;=T30),$K$22,IF(OR($I$2&gt;P30,OR($I$3&gt;Y30)),AC30,IF(AND(OR($I$2&lt;=M30),$I$3&lt;=V30),AA30,AB30))))</f>
        <v/>
      </c>
      <c r="E30" s="46" t="str">
        <f>IF(OR($I$4="",$I$5=""),"",IF(AND(OR($I$4&lt;=K30),$I$5&lt;=T30),$K$22,IF(OR($I$4&gt;P30,OR($I$5&gt;Y30)),AC30,IF(AND(OR($I$4&lt;=M30),$I$5&lt;=V30),AA30,AB30))))</f>
        <v>Não passível</v>
      </c>
      <c r="F30" s="46" t="str">
        <f>IF(OR($I$6="",$I$7=""),"",IF(AND(OR($I$6&lt;=K30),$I$7&lt;=T30),$K$22,IF(OR($I$6&gt;P30,OR($I$7&gt;Y30)),AC30,IF(AND(OR($I$6&lt;=M30),$I$7&lt;=V30),AA30,AB30))))</f>
        <v>Não passível</v>
      </c>
      <c r="G30" s="46" t="str">
        <f>IF(OR($I$8="",$I$9=""),"",IF(AND(OR($I$8&lt;=K30),$I$9&lt;=T30),$K$22,IF(OR($I$8&gt;P30,OR($I$9&gt;Y30)),AC30,IF(AND(OR($I$8&lt;=M30),$I$9&lt;=V30),AA30,AB30))))</f>
        <v>Não passível</v>
      </c>
      <c r="H30" s="46" t="str">
        <f>IF(OR($I$10="",$I$11=""),"",IF(AND(OR($I$10&lt;=K30),$I$11&lt;=T30),$K$22,IF(OR($I$10&gt;P30,OR($I$11&gt;Y30)),AC30,IF(AND(OR($I$10&lt;=M30),$I$11&lt;=V30),AA30,AB30))))</f>
        <v>Não passível</v>
      </c>
      <c r="I30" s="46" t="s">
        <v>153</v>
      </c>
      <c r="J30" s="47" t="s">
        <v>1243</v>
      </c>
      <c r="K30" s="46">
        <v>0</v>
      </c>
      <c r="L30" s="48" t="s">
        <v>1231</v>
      </c>
      <c r="M30" s="49">
        <v>30000</v>
      </c>
      <c r="N30" s="50" t="s">
        <v>1244</v>
      </c>
      <c r="O30" s="48" t="s">
        <v>1233</v>
      </c>
      <c r="P30" s="51">
        <v>200000</v>
      </c>
      <c r="Q30" s="46" t="s">
        <v>1245</v>
      </c>
      <c r="R30" s="48" t="s">
        <v>1246</v>
      </c>
      <c r="S30" s="48" t="s">
        <v>1243</v>
      </c>
      <c r="T30" s="48">
        <v>0</v>
      </c>
      <c r="U30" s="48" t="s">
        <v>1231</v>
      </c>
      <c r="V30" s="48">
        <v>12000</v>
      </c>
      <c r="W30" s="48" t="s">
        <v>1247</v>
      </c>
      <c r="X30" s="48" t="s">
        <v>1233</v>
      </c>
      <c r="Y30" s="48">
        <v>80000</v>
      </c>
      <c r="Z30" s="48" t="s">
        <v>157</v>
      </c>
      <c r="AA30" s="52">
        <f t="shared" si="5"/>
        <v>2</v>
      </c>
      <c r="AB30" s="52">
        <f t="shared" si="6"/>
        <v>3</v>
      </c>
      <c r="AC30" s="52">
        <f t="shared" si="7"/>
        <v>4</v>
      </c>
      <c r="AD30" s="53" t="s">
        <v>1248</v>
      </c>
    </row>
    <row r="31" spans="1:30" s="33" customFormat="1" ht="22.5" x14ac:dyDescent="0.25">
      <c r="A31" s="54">
        <v>8</v>
      </c>
      <c r="B31" s="54">
        <v>8</v>
      </c>
      <c r="C31" s="54" t="s">
        <v>4</v>
      </c>
      <c r="D31" s="54" t="str">
        <f>IF($I$2="","",IF($I$2&gt;P31,AC31,IF($I$2&lt;=K31,$K$22,IF($I$2&lt;=M31,AA31,AB31))))</f>
        <v/>
      </c>
      <c r="E31" s="54" t="str">
        <f>IF($I$4="","",IF($I$4&gt;P31,AC31,IF($I$4&lt;=K31,$K$22,IF($I$4&lt;=M31,AA31,AB31))))</f>
        <v>Não passível</v>
      </c>
      <c r="F31" s="54" t="str">
        <f>IF($I$6="","",IF($I$6&gt;P31,AC31,IF($I$6&lt;=K31,$K$22,IF($I$6&lt;=M31,AA31,AB31))))</f>
        <v>Não passível</v>
      </c>
      <c r="G31" s="54" t="str">
        <f>IF($I$8="","",IF($I$8&gt;P31,AC31,IF($I$8&lt;=K31,$K$22,IF($I$8&lt;=M31,AA31,AB31))))</f>
        <v>Não passível</v>
      </c>
      <c r="H31" s="54" t="str">
        <f>IF($I$10="","",IF($I$10&gt;P31,AC31,IF($I$10&lt;=K31,$K$22,IF($I$10&lt;=M31,AA31,AB31))))</f>
        <v>Não passível</v>
      </c>
      <c r="I31" s="54" t="s">
        <v>153</v>
      </c>
      <c r="J31" s="55" t="s">
        <v>1243</v>
      </c>
      <c r="K31" s="54">
        <v>0</v>
      </c>
      <c r="L31" s="56" t="s">
        <v>1231</v>
      </c>
      <c r="M31" s="57">
        <v>12000</v>
      </c>
      <c r="N31" s="58" t="s">
        <v>1249</v>
      </c>
      <c r="O31" s="56" t="s">
        <v>1233</v>
      </c>
      <c r="P31" s="59">
        <v>100000</v>
      </c>
      <c r="Q31" s="54" t="s">
        <v>157</v>
      </c>
      <c r="R31" s="56" t="s">
        <v>167</v>
      </c>
      <c r="S31" s="56" t="s">
        <v>167</v>
      </c>
      <c r="T31" s="56" t="s">
        <v>167</v>
      </c>
      <c r="U31" s="56" t="s">
        <v>167</v>
      </c>
      <c r="V31" s="56" t="s">
        <v>167</v>
      </c>
      <c r="W31" s="56" t="s">
        <v>167</v>
      </c>
      <c r="X31" s="56" t="s">
        <v>167</v>
      </c>
      <c r="Y31" s="56" t="s">
        <v>167</v>
      </c>
      <c r="Z31" s="56" t="s">
        <v>167</v>
      </c>
      <c r="AA31" s="60">
        <f t="shared" si="5"/>
        <v>2</v>
      </c>
      <c r="AB31" s="60">
        <f t="shared" si="6"/>
        <v>3</v>
      </c>
      <c r="AC31" s="60">
        <f t="shared" si="7"/>
        <v>4</v>
      </c>
      <c r="AD31" s="61" t="s">
        <v>1250</v>
      </c>
    </row>
    <row r="32" spans="1:30" s="33" customFormat="1" ht="30" x14ac:dyDescent="0.25">
      <c r="A32" s="46">
        <v>9</v>
      </c>
      <c r="B32" s="46">
        <v>9</v>
      </c>
      <c r="C32" s="46" t="s">
        <v>5</v>
      </c>
      <c r="D32" s="46" t="str">
        <f>IF($I$2="","",IF($I$2&gt;P32,AC32,IF($I$2&lt;=K32,$K$22,IF($I$2&lt;M32,AA32,AB32))))</f>
        <v/>
      </c>
      <c r="E32" s="46" t="str">
        <f>IF($I$4="","",IF($I$4&gt;P32,AC32,IF($I$4&lt;=K32,$K$22,IF($I$4&lt;M32,AA32,AB32))))</f>
        <v>Não passível</v>
      </c>
      <c r="F32" s="46" t="str">
        <f>IF($I$6="","",IF($I$6&gt;P32,AC32,IF($I$6&lt;=K32,$K$22,IF($I$6&lt;M32,AA32,AB32))))</f>
        <v>Não passível</v>
      </c>
      <c r="G32" s="46" t="str">
        <f>IF($I$8="","",IF($I$8&gt;P32,AC32,IF($I$8&lt;=K32,$K$22,IF($I$8&lt;M32,AA32,AB32))))</f>
        <v>Não passível</v>
      </c>
      <c r="H32" s="46" t="str">
        <f>IF($I$10="","",IF($I$10&gt;P32,AC32,IF($I$10&lt;=K32,$K$22,IF($I$10&lt;M32,AA32,AB32))))</f>
        <v>Não passível</v>
      </c>
      <c r="I32" s="46" t="s">
        <v>153</v>
      </c>
      <c r="J32" s="47" t="s">
        <v>1243</v>
      </c>
      <c r="K32" s="46">
        <v>0</v>
      </c>
      <c r="L32" s="48" t="s">
        <v>1251</v>
      </c>
      <c r="M32" s="49">
        <v>10000</v>
      </c>
      <c r="N32" s="50" t="s">
        <v>1252</v>
      </c>
      <c r="O32" s="48" t="s">
        <v>1233</v>
      </c>
      <c r="P32" s="51">
        <v>50000</v>
      </c>
      <c r="Q32" s="46" t="s">
        <v>157</v>
      </c>
      <c r="R32" s="48" t="s">
        <v>167</v>
      </c>
      <c r="S32" s="48" t="s">
        <v>167</v>
      </c>
      <c r="T32" s="48" t="s">
        <v>167</v>
      </c>
      <c r="U32" s="48" t="s">
        <v>167</v>
      </c>
      <c r="V32" s="48" t="s">
        <v>167</v>
      </c>
      <c r="W32" s="48" t="s">
        <v>167</v>
      </c>
      <c r="X32" s="48" t="s">
        <v>167</v>
      </c>
      <c r="Y32" s="48" t="s">
        <v>167</v>
      </c>
      <c r="Z32" s="48" t="s">
        <v>167</v>
      </c>
      <c r="AA32" s="52">
        <f t="shared" si="5"/>
        <v>2</v>
      </c>
      <c r="AB32" s="52">
        <f t="shared" si="6"/>
        <v>3</v>
      </c>
      <c r="AC32" s="52">
        <f t="shared" si="7"/>
        <v>4</v>
      </c>
      <c r="AD32" s="53" t="s">
        <v>1253</v>
      </c>
    </row>
    <row r="33" spans="1:30" s="33" customFormat="1" ht="75" x14ac:dyDescent="0.25">
      <c r="A33" s="54">
        <v>10</v>
      </c>
      <c r="B33" s="54">
        <v>10</v>
      </c>
      <c r="C33" s="54" t="s">
        <v>1254</v>
      </c>
      <c r="D33" s="54" t="str">
        <f t="shared" ref="D33:D37" si="8">IF($I$2="","",IF($I$2&gt;P33,AC33,IF($I$2&lt;=K33,$K$22,IF($I$2&lt;=M33,AA33,AB33))))</f>
        <v/>
      </c>
      <c r="E33" s="54" t="str">
        <f t="shared" ref="E33:E37" si="9">IF($I$4="","",IF($I$4&gt;P33,AC33,IF($I$4&lt;=K33,$K$22,IF($I$4&lt;=M33,AA33,AB33))))</f>
        <v>Não passível</v>
      </c>
      <c r="F33" s="54" t="str">
        <f t="shared" ref="F33:F37" si="10">IF($I$6="","",IF($I$6&gt;P33,AC33,IF($I$6&lt;=K33,$K$22,IF($I$6&lt;=M33,AA33,AB33))))</f>
        <v>Não passível</v>
      </c>
      <c r="G33" s="54" t="str">
        <f t="shared" ref="G33:G37" si="11">IF($I$8="","",IF($I$8&gt;P33,AC33,IF($I$8&lt;=K33,$K$22,IF($I$8&lt;=M33,AA33,AB33))))</f>
        <v>Não passível</v>
      </c>
      <c r="H33" s="54" t="str">
        <f t="shared" ref="H33:H37" si="12">IF($I$10="","",IF($I$10&gt;P33,AC33,IF($I$10&lt;=K33,$K$22,IF($I$10&lt;=M33,AA33,AB33))))</f>
        <v>Não passível</v>
      </c>
      <c r="I33" s="54" t="s">
        <v>153</v>
      </c>
      <c r="J33" s="55" t="s">
        <v>1255</v>
      </c>
      <c r="K33" s="54">
        <v>0</v>
      </c>
      <c r="L33" s="56" t="s">
        <v>1231</v>
      </c>
      <c r="M33" s="57">
        <v>3</v>
      </c>
      <c r="N33" s="58" t="s">
        <v>1256</v>
      </c>
      <c r="O33" s="56" t="s">
        <v>1233</v>
      </c>
      <c r="P33" s="59">
        <v>5</v>
      </c>
      <c r="Q33" s="54" t="s">
        <v>1257</v>
      </c>
      <c r="R33" s="56" t="s">
        <v>167</v>
      </c>
      <c r="S33" s="56" t="s">
        <v>167</v>
      </c>
      <c r="T33" s="56" t="s">
        <v>167</v>
      </c>
      <c r="U33" s="56" t="s">
        <v>167</v>
      </c>
      <c r="V33" s="56" t="s">
        <v>167</v>
      </c>
      <c r="W33" s="56" t="s">
        <v>167</v>
      </c>
      <c r="X33" s="56" t="s">
        <v>167</v>
      </c>
      <c r="Y33" s="56" t="s">
        <v>167</v>
      </c>
      <c r="Z33" s="56" t="s">
        <v>167</v>
      </c>
      <c r="AA33" s="60">
        <f t="shared" si="5"/>
        <v>2</v>
      </c>
      <c r="AB33" s="60">
        <f t="shared" si="6"/>
        <v>3</v>
      </c>
      <c r="AC33" s="60">
        <f t="shared" si="7"/>
        <v>4</v>
      </c>
      <c r="AD33" s="61" t="s">
        <v>1258</v>
      </c>
    </row>
    <row r="34" spans="1:30" s="33" customFormat="1" ht="22.5" x14ac:dyDescent="0.25">
      <c r="A34" s="46">
        <v>11</v>
      </c>
      <c r="B34" s="46">
        <v>11</v>
      </c>
      <c r="C34" s="46" t="s">
        <v>6</v>
      </c>
      <c r="D34" s="46" t="str">
        <f t="shared" si="8"/>
        <v/>
      </c>
      <c r="E34" s="46" t="str">
        <f t="shared" si="9"/>
        <v>Não passível</v>
      </c>
      <c r="F34" s="46" t="str">
        <f t="shared" si="10"/>
        <v>Não passível</v>
      </c>
      <c r="G34" s="46" t="str">
        <f t="shared" si="11"/>
        <v>Não passível</v>
      </c>
      <c r="H34" s="46" t="str">
        <f t="shared" si="12"/>
        <v>Não passível</v>
      </c>
      <c r="I34" s="46" t="s">
        <v>153</v>
      </c>
      <c r="J34" s="47" t="s">
        <v>166</v>
      </c>
      <c r="K34" s="46">
        <v>0</v>
      </c>
      <c r="L34" s="48" t="s">
        <v>1231</v>
      </c>
      <c r="M34" s="49">
        <v>12000</v>
      </c>
      <c r="N34" s="50" t="s">
        <v>1259</v>
      </c>
      <c r="O34" s="48" t="s">
        <v>1233</v>
      </c>
      <c r="P34" s="51">
        <v>50000</v>
      </c>
      <c r="Q34" s="46" t="s">
        <v>158</v>
      </c>
      <c r="R34" s="48" t="s">
        <v>167</v>
      </c>
      <c r="S34" s="48" t="s">
        <v>167</v>
      </c>
      <c r="T34" s="48" t="s">
        <v>167</v>
      </c>
      <c r="U34" s="48" t="s">
        <v>167</v>
      </c>
      <c r="V34" s="48" t="s">
        <v>167</v>
      </c>
      <c r="W34" s="48" t="s">
        <v>167</v>
      </c>
      <c r="X34" s="48" t="s">
        <v>167</v>
      </c>
      <c r="Y34" s="48" t="s">
        <v>167</v>
      </c>
      <c r="Z34" s="48" t="s">
        <v>167</v>
      </c>
      <c r="AA34" s="52">
        <f t="shared" si="5"/>
        <v>2</v>
      </c>
      <c r="AB34" s="52">
        <f t="shared" si="6"/>
        <v>3</v>
      </c>
      <c r="AC34" s="52">
        <f t="shared" si="7"/>
        <v>4</v>
      </c>
      <c r="AD34" s="53" t="s">
        <v>1260</v>
      </c>
    </row>
    <row r="35" spans="1:30" s="33" customFormat="1" ht="22.5" x14ac:dyDescent="0.25">
      <c r="A35" s="54">
        <v>12</v>
      </c>
      <c r="B35" s="54">
        <v>12</v>
      </c>
      <c r="C35" s="54" t="s">
        <v>7</v>
      </c>
      <c r="D35" s="54" t="str">
        <f t="shared" si="8"/>
        <v/>
      </c>
      <c r="E35" s="54" t="str">
        <f t="shared" si="9"/>
        <v>Não passível</v>
      </c>
      <c r="F35" s="54" t="str">
        <f t="shared" si="10"/>
        <v>Não passível</v>
      </c>
      <c r="G35" s="54" t="str">
        <f t="shared" si="11"/>
        <v>Não passível</v>
      </c>
      <c r="H35" s="54" t="str">
        <f t="shared" si="12"/>
        <v>Não passível</v>
      </c>
      <c r="I35" s="54" t="s">
        <v>152</v>
      </c>
      <c r="J35" s="55" t="s">
        <v>169</v>
      </c>
      <c r="K35" s="54">
        <v>0</v>
      </c>
      <c r="L35" s="56" t="s">
        <v>1231</v>
      </c>
      <c r="M35" s="57">
        <v>6000000</v>
      </c>
      <c r="N35" s="58" t="s">
        <v>1261</v>
      </c>
      <c r="O35" s="56" t="s">
        <v>1233</v>
      </c>
      <c r="P35" s="59">
        <v>15000000</v>
      </c>
      <c r="Q35" s="54" t="s">
        <v>1262</v>
      </c>
      <c r="R35" s="56" t="s">
        <v>167</v>
      </c>
      <c r="S35" s="56" t="s">
        <v>167</v>
      </c>
      <c r="T35" s="56" t="s">
        <v>167</v>
      </c>
      <c r="U35" s="56" t="s">
        <v>167</v>
      </c>
      <c r="V35" s="56" t="s">
        <v>167</v>
      </c>
      <c r="W35" s="56" t="s">
        <v>167</v>
      </c>
      <c r="X35" s="56" t="s">
        <v>167</v>
      </c>
      <c r="Y35" s="56" t="s">
        <v>167</v>
      </c>
      <c r="Z35" s="56" t="s">
        <v>167</v>
      </c>
      <c r="AA35" s="60">
        <f t="shared" si="5"/>
        <v>1</v>
      </c>
      <c r="AB35" s="60">
        <f t="shared" si="6"/>
        <v>1</v>
      </c>
      <c r="AC35" s="60">
        <f t="shared" si="7"/>
        <v>1</v>
      </c>
      <c r="AD35" s="61" t="s">
        <v>1263</v>
      </c>
    </row>
    <row r="36" spans="1:30" s="33" customFormat="1" ht="22.5" x14ac:dyDescent="0.25">
      <c r="A36" s="46">
        <v>13</v>
      </c>
      <c r="B36" s="46">
        <v>13</v>
      </c>
      <c r="C36" s="46" t="s">
        <v>1264</v>
      </c>
      <c r="D36" s="46" t="str">
        <f t="shared" si="8"/>
        <v/>
      </c>
      <c r="E36" s="46" t="str">
        <f t="shared" si="9"/>
        <v>Não passível</v>
      </c>
      <c r="F36" s="46" t="str">
        <f t="shared" si="10"/>
        <v>Não passível</v>
      </c>
      <c r="G36" s="46" t="str">
        <f t="shared" si="11"/>
        <v>Não passível</v>
      </c>
      <c r="H36" s="46" t="str">
        <f t="shared" si="12"/>
        <v>Não passível</v>
      </c>
      <c r="I36" s="46" t="s">
        <v>153</v>
      </c>
      <c r="J36" s="47" t="s">
        <v>172</v>
      </c>
      <c r="K36" s="46">
        <v>0</v>
      </c>
      <c r="L36" s="48" t="s">
        <v>1231</v>
      </c>
      <c r="M36" s="49">
        <v>300000</v>
      </c>
      <c r="N36" s="50" t="s">
        <v>1265</v>
      </c>
      <c r="O36" s="48" t="s">
        <v>1233</v>
      </c>
      <c r="P36" s="51">
        <v>1500000</v>
      </c>
      <c r="Q36" s="46" t="s">
        <v>158</v>
      </c>
      <c r="R36" s="48" t="s">
        <v>167</v>
      </c>
      <c r="S36" s="48" t="s">
        <v>167</v>
      </c>
      <c r="T36" s="48" t="s">
        <v>167</v>
      </c>
      <c r="U36" s="48" t="s">
        <v>167</v>
      </c>
      <c r="V36" s="48" t="s">
        <v>167</v>
      </c>
      <c r="W36" s="48" t="s">
        <v>167</v>
      </c>
      <c r="X36" s="48" t="s">
        <v>167</v>
      </c>
      <c r="Y36" s="48" t="s">
        <v>167</v>
      </c>
      <c r="Z36" s="48" t="s">
        <v>167</v>
      </c>
      <c r="AA36" s="52">
        <f t="shared" si="5"/>
        <v>2</v>
      </c>
      <c r="AB36" s="52">
        <f t="shared" si="6"/>
        <v>3</v>
      </c>
      <c r="AC36" s="52">
        <f t="shared" si="7"/>
        <v>4</v>
      </c>
      <c r="AD36" s="53" t="s">
        <v>1266</v>
      </c>
    </row>
    <row r="37" spans="1:30" s="33" customFormat="1" ht="30" x14ac:dyDescent="0.25">
      <c r="A37" s="54">
        <v>14</v>
      </c>
      <c r="B37" s="54">
        <v>14</v>
      </c>
      <c r="C37" s="54" t="s">
        <v>1267</v>
      </c>
      <c r="D37" s="54" t="str">
        <f t="shared" si="8"/>
        <v/>
      </c>
      <c r="E37" s="54" t="str">
        <f t="shared" si="9"/>
        <v>Não passível</v>
      </c>
      <c r="F37" s="54" t="str">
        <f t="shared" si="10"/>
        <v>Não passível</v>
      </c>
      <c r="G37" s="54" t="str">
        <f t="shared" si="11"/>
        <v>Não passível</v>
      </c>
      <c r="H37" s="54" t="str">
        <f t="shared" si="12"/>
        <v>Não passível</v>
      </c>
      <c r="I37" s="54" t="s">
        <v>154</v>
      </c>
      <c r="J37" s="55" t="s">
        <v>172</v>
      </c>
      <c r="K37" s="54">
        <v>0</v>
      </c>
      <c r="L37" s="56" t="s">
        <v>1231</v>
      </c>
      <c r="M37" s="57">
        <v>300000</v>
      </c>
      <c r="N37" s="58" t="s">
        <v>1265</v>
      </c>
      <c r="O37" s="56" t="s">
        <v>1233</v>
      </c>
      <c r="P37" s="59">
        <v>1500000</v>
      </c>
      <c r="Q37" s="54" t="s">
        <v>158</v>
      </c>
      <c r="R37" s="56" t="s">
        <v>167</v>
      </c>
      <c r="S37" s="56" t="s">
        <v>167</v>
      </c>
      <c r="T37" s="56" t="s">
        <v>167</v>
      </c>
      <c r="U37" s="56" t="s">
        <v>167</v>
      </c>
      <c r="V37" s="56" t="s">
        <v>167</v>
      </c>
      <c r="W37" s="56" t="s">
        <v>167</v>
      </c>
      <c r="X37" s="56" t="s">
        <v>167</v>
      </c>
      <c r="Y37" s="56" t="s">
        <v>167</v>
      </c>
      <c r="Z37" s="56" t="s">
        <v>167</v>
      </c>
      <c r="AA37" s="60">
        <f t="shared" si="5"/>
        <v>4</v>
      </c>
      <c r="AB37" s="60">
        <f t="shared" si="6"/>
        <v>5</v>
      </c>
      <c r="AC37" s="60">
        <f t="shared" si="7"/>
        <v>6</v>
      </c>
      <c r="AD37" s="61" t="s">
        <v>1268</v>
      </c>
    </row>
    <row r="38" spans="1:30" s="33" customFormat="1" ht="30" x14ac:dyDescent="0.25">
      <c r="A38" s="46">
        <v>15</v>
      </c>
      <c r="B38" s="46">
        <v>15</v>
      </c>
      <c r="C38" s="46" t="s">
        <v>8</v>
      </c>
      <c r="D38" s="46" t="str">
        <f>IF($I$2="","",IF($I$2=P38,AC38,IF($I$2=M38,AA38,AB38)))</f>
        <v/>
      </c>
      <c r="E38" s="46">
        <f>IF($I$4="","",IF($I$4=P38,AC38,IF($I$4=M38,AA38,AB38)))</f>
        <v>5</v>
      </c>
      <c r="F38" s="46">
        <f>IF($I$6="","",IF($I$6=P38,AC38,IF($I$6=M38,AA38,AB38)))</f>
        <v>5</v>
      </c>
      <c r="G38" s="46">
        <f>IF($I$8="","",IF($I$8=P38,AC38,IF($I$8=M38,AA38,AB38)))</f>
        <v>5</v>
      </c>
      <c r="H38" s="46">
        <f>IF($I$10="","",IF($I$10=P38,AC38,IF($I$10=M38,AA38,AB38)))</f>
        <v>5</v>
      </c>
      <c r="I38" s="46" t="s">
        <v>154</v>
      </c>
      <c r="J38" s="47" t="s">
        <v>202</v>
      </c>
      <c r="K38" s="46" t="s">
        <v>167</v>
      </c>
      <c r="L38" s="48"/>
      <c r="M38" s="49" t="s">
        <v>199</v>
      </c>
      <c r="N38" s="50" t="s">
        <v>200</v>
      </c>
      <c r="O38" s="48"/>
      <c r="P38" s="51" t="s">
        <v>201</v>
      </c>
      <c r="Q38" s="46" t="s">
        <v>167</v>
      </c>
      <c r="R38" s="48" t="s">
        <v>167</v>
      </c>
      <c r="S38" s="48" t="s">
        <v>167</v>
      </c>
      <c r="T38" s="48" t="s">
        <v>167</v>
      </c>
      <c r="U38" s="48" t="s">
        <v>167</v>
      </c>
      <c r="V38" s="48" t="s">
        <v>167</v>
      </c>
      <c r="W38" s="48" t="s">
        <v>167</v>
      </c>
      <c r="X38" s="48" t="s">
        <v>167</v>
      </c>
      <c r="Y38" s="48" t="s">
        <v>167</v>
      </c>
      <c r="Z38" s="48" t="s">
        <v>167</v>
      </c>
      <c r="AA38" s="52">
        <f t="shared" si="5"/>
        <v>4</v>
      </c>
      <c r="AB38" s="52">
        <f t="shared" si="6"/>
        <v>5</v>
      </c>
      <c r="AC38" s="52">
        <f t="shared" si="7"/>
        <v>6</v>
      </c>
      <c r="AD38" s="53" t="s">
        <v>1269</v>
      </c>
    </row>
    <row r="39" spans="1:30" s="33" customFormat="1" ht="22.5" x14ac:dyDescent="0.25">
      <c r="A39" s="54">
        <v>16</v>
      </c>
      <c r="B39" s="54">
        <v>16</v>
      </c>
      <c r="C39" s="54" t="s">
        <v>9</v>
      </c>
      <c r="D39" s="54" t="str">
        <f t="shared" ref="D39:D48" si="13">IF($I$2="","",IF($I$2&gt;P39,AC39,IF($I$2&lt;=K39,$K$22,IF($I$2&lt;=M39,AA39,AB39))))</f>
        <v/>
      </c>
      <c r="E39" s="54" t="str">
        <f t="shared" ref="E39:E49" si="14">IF($I$4="","",IF($I$4&gt;P39,AC39,IF($I$4&lt;=K39,$K$22,IF($I$4&lt;=M39,AA39,AB39))))</f>
        <v>Não passível</v>
      </c>
      <c r="F39" s="54" t="str">
        <f t="shared" ref="F39:F49" si="15">IF($I$6="","",IF($I$6&gt;P39,AC39,IF($I$6&lt;=K39,$K$22,IF($I$6&lt;=M39,AA39,AB39))))</f>
        <v>Não passível</v>
      </c>
      <c r="G39" s="54" t="str">
        <f t="shared" ref="G39:G49" si="16">IF($I$8="","",IF($I$8&gt;P39,AC39,IF($I$8&lt;=K39,$K$22,IF($I$8&lt;=M39,AA39,AB39))))</f>
        <v>Não passível</v>
      </c>
      <c r="H39" s="54" t="str">
        <f t="shared" ref="H39:H49" si="17">IF($I$10="","",IF($I$10&gt;P39,AC39,IF($I$10&lt;=K39,$K$22,IF($I$10&lt;=M39,AA39,AB39))))</f>
        <v>Não passível</v>
      </c>
      <c r="I39" s="54" t="s">
        <v>154</v>
      </c>
      <c r="J39" s="55" t="s">
        <v>165</v>
      </c>
      <c r="K39" s="54">
        <v>0</v>
      </c>
      <c r="L39" s="56" t="s">
        <v>1231</v>
      </c>
      <c r="M39" s="57">
        <v>5</v>
      </c>
      <c r="N39" s="58" t="s">
        <v>1270</v>
      </c>
      <c r="O39" s="56" t="s">
        <v>1233</v>
      </c>
      <c r="P39" s="59">
        <v>40</v>
      </c>
      <c r="Q39" s="54" t="s">
        <v>1257</v>
      </c>
      <c r="R39" s="56" t="s">
        <v>167</v>
      </c>
      <c r="S39" s="56" t="s">
        <v>167</v>
      </c>
      <c r="T39" s="56" t="s">
        <v>167</v>
      </c>
      <c r="U39" s="56" t="s">
        <v>167</v>
      </c>
      <c r="V39" s="56" t="s">
        <v>167</v>
      </c>
      <c r="W39" s="56" t="s">
        <v>167</v>
      </c>
      <c r="X39" s="56" t="s">
        <v>167</v>
      </c>
      <c r="Y39" s="56" t="s">
        <v>167</v>
      </c>
      <c r="Z39" s="56" t="s">
        <v>167</v>
      </c>
      <c r="AA39" s="60">
        <f t="shared" si="5"/>
        <v>4</v>
      </c>
      <c r="AB39" s="60">
        <f t="shared" si="6"/>
        <v>5</v>
      </c>
      <c r="AC39" s="60">
        <f t="shared" si="7"/>
        <v>6</v>
      </c>
      <c r="AD39" s="61" t="s">
        <v>1271</v>
      </c>
    </row>
    <row r="40" spans="1:30" s="33" customFormat="1" x14ac:dyDescent="0.25">
      <c r="A40" s="46">
        <v>17</v>
      </c>
      <c r="B40" s="46">
        <v>17</v>
      </c>
      <c r="C40" s="46" t="s">
        <v>10</v>
      </c>
      <c r="D40" s="46" t="str">
        <f t="shared" si="13"/>
        <v/>
      </c>
      <c r="E40" s="46" t="str">
        <f t="shared" si="14"/>
        <v>Não passível</v>
      </c>
      <c r="F40" s="46" t="str">
        <f t="shared" si="15"/>
        <v>Não passível</v>
      </c>
      <c r="G40" s="46" t="str">
        <f t="shared" si="16"/>
        <v>Não passível</v>
      </c>
      <c r="H40" s="46" t="str">
        <f t="shared" si="17"/>
        <v>Não passível</v>
      </c>
      <c r="I40" s="46" t="s">
        <v>153</v>
      </c>
      <c r="J40" s="47" t="s">
        <v>165</v>
      </c>
      <c r="K40" s="46">
        <v>0</v>
      </c>
      <c r="L40" s="48" t="s">
        <v>1231</v>
      </c>
      <c r="M40" s="49">
        <v>2</v>
      </c>
      <c r="N40" s="50" t="s">
        <v>1272</v>
      </c>
      <c r="O40" s="48" t="s">
        <v>1233</v>
      </c>
      <c r="P40" s="51">
        <v>5</v>
      </c>
      <c r="Q40" s="46" t="s">
        <v>1257</v>
      </c>
      <c r="R40" s="48" t="s">
        <v>167</v>
      </c>
      <c r="S40" s="48" t="s">
        <v>167</v>
      </c>
      <c r="T40" s="48" t="s">
        <v>167</v>
      </c>
      <c r="U40" s="48" t="s">
        <v>167</v>
      </c>
      <c r="V40" s="48" t="s">
        <v>167</v>
      </c>
      <c r="W40" s="48" t="s">
        <v>167</v>
      </c>
      <c r="X40" s="48" t="s">
        <v>167</v>
      </c>
      <c r="Y40" s="48" t="s">
        <v>167</v>
      </c>
      <c r="Z40" s="48" t="s">
        <v>167</v>
      </c>
      <c r="AA40" s="52">
        <f t="shared" si="5"/>
        <v>2</v>
      </c>
      <c r="AB40" s="52">
        <f t="shared" si="6"/>
        <v>3</v>
      </c>
      <c r="AC40" s="52">
        <f t="shared" si="7"/>
        <v>4</v>
      </c>
      <c r="AD40" s="53" t="s">
        <v>1273</v>
      </c>
    </row>
    <row r="41" spans="1:30" s="33" customFormat="1" ht="22.5" x14ac:dyDescent="0.25">
      <c r="A41" s="54">
        <v>18</v>
      </c>
      <c r="B41" s="54">
        <v>18</v>
      </c>
      <c r="C41" s="54" t="s">
        <v>1274</v>
      </c>
      <c r="D41" s="54" t="str">
        <f t="shared" si="13"/>
        <v/>
      </c>
      <c r="E41" s="54" t="str">
        <f t="shared" si="14"/>
        <v>Não passível</v>
      </c>
      <c r="F41" s="54" t="str">
        <f t="shared" si="15"/>
        <v>Não passível</v>
      </c>
      <c r="G41" s="54" t="str">
        <f t="shared" si="16"/>
        <v>Não passível</v>
      </c>
      <c r="H41" s="54" t="str">
        <f t="shared" si="17"/>
        <v>Não passível</v>
      </c>
      <c r="I41" s="54" t="s">
        <v>153</v>
      </c>
      <c r="J41" s="55" t="s">
        <v>165</v>
      </c>
      <c r="K41" s="54">
        <v>0</v>
      </c>
      <c r="L41" s="56" t="s">
        <v>1231</v>
      </c>
      <c r="M41" s="57">
        <v>5</v>
      </c>
      <c r="N41" s="58" t="s">
        <v>1270</v>
      </c>
      <c r="O41" s="56" t="s">
        <v>1233</v>
      </c>
      <c r="P41" s="59">
        <v>40</v>
      </c>
      <c r="Q41" s="54" t="s">
        <v>1257</v>
      </c>
      <c r="R41" s="56" t="s">
        <v>167</v>
      </c>
      <c r="S41" s="56" t="s">
        <v>167</v>
      </c>
      <c r="T41" s="56" t="s">
        <v>167</v>
      </c>
      <c r="U41" s="56" t="s">
        <v>167</v>
      </c>
      <c r="V41" s="56" t="s">
        <v>167</v>
      </c>
      <c r="W41" s="56" t="s">
        <v>167</v>
      </c>
      <c r="X41" s="56" t="s">
        <v>167</v>
      </c>
      <c r="Y41" s="56" t="s">
        <v>167</v>
      </c>
      <c r="Z41" s="56" t="s">
        <v>167</v>
      </c>
      <c r="AA41" s="60">
        <f t="shared" si="5"/>
        <v>2</v>
      </c>
      <c r="AB41" s="60">
        <f t="shared" si="6"/>
        <v>3</v>
      </c>
      <c r="AC41" s="60">
        <f t="shared" si="7"/>
        <v>4</v>
      </c>
      <c r="AD41" s="61" t="s">
        <v>1275</v>
      </c>
    </row>
    <row r="42" spans="1:30" s="33" customFormat="1" ht="30" x14ac:dyDescent="0.25">
      <c r="A42" s="46">
        <v>19</v>
      </c>
      <c r="B42" s="46">
        <v>19</v>
      </c>
      <c r="C42" s="46" t="s">
        <v>11</v>
      </c>
      <c r="D42" s="46" t="str">
        <f t="shared" si="13"/>
        <v/>
      </c>
      <c r="E42" s="46" t="str">
        <f t="shared" si="14"/>
        <v>Não passível</v>
      </c>
      <c r="F42" s="46" t="str">
        <f t="shared" si="15"/>
        <v>Não passível</v>
      </c>
      <c r="G42" s="46" t="str">
        <f t="shared" si="16"/>
        <v>Não passível</v>
      </c>
      <c r="H42" s="46" t="str">
        <f t="shared" si="17"/>
        <v>Não passível</v>
      </c>
      <c r="I42" s="46" t="s">
        <v>153</v>
      </c>
      <c r="J42" s="47" t="s">
        <v>170</v>
      </c>
      <c r="K42" s="46">
        <v>0</v>
      </c>
      <c r="L42" s="48" t="s">
        <v>1231</v>
      </c>
      <c r="M42" s="49">
        <v>5</v>
      </c>
      <c r="N42" s="50" t="s">
        <v>1276</v>
      </c>
      <c r="O42" s="48" t="s">
        <v>1233</v>
      </c>
      <c r="P42" s="51">
        <v>10</v>
      </c>
      <c r="Q42" s="46" t="s">
        <v>182</v>
      </c>
      <c r="R42" s="48" t="s">
        <v>167</v>
      </c>
      <c r="S42" s="48" t="s">
        <v>167</v>
      </c>
      <c r="T42" s="48" t="s">
        <v>167</v>
      </c>
      <c r="U42" s="48" t="s">
        <v>167</v>
      </c>
      <c r="V42" s="48" t="s">
        <v>167</v>
      </c>
      <c r="W42" s="48" t="s">
        <v>167</v>
      </c>
      <c r="X42" s="48" t="s">
        <v>167</v>
      </c>
      <c r="Y42" s="48" t="s">
        <v>167</v>
      </c>
      <c r="Z42" s="48" t="s">
        <v>167</v>
      </c>
      <c r="AA42" s="52">
        <f t="shared" si="5"/>
        <v>2</v>
      </c>
      <c r="AB42" s="52">
        <f t="shared" si="6"/>
        <v>3</v>
      </c>
      <c r="AC42" s="52">
        <f t="shared" si="7"/>
        <v>4</v>
      </c>
      <c r="AD42" s="53" t="s">
        <v>1277</v>
      </c>
    </row>
    <row r="43" spans="1:30" s="33" customFormat="1" ht="60" x14ac:dyDescent="0.25">
      <c r="A43" s="54">
        <v>20</v>
      </c>
      <c r="B43" s="54">
        <v>20</v>
      </c>
      <c r="C43" s="54" t="s">
        <v>1278</v>
      </c>
      <c r="D43" s="54" t="str">
        <f t="shared" si="13"/>
        <v/>
      </c>
      <c r="E43" s="54" t="str">
        <f t="shared" si="14"/>
        <v>Não passível</v>
      </c>
      <c r="F43" s="54" t="str">
        <f t="shared" si="15"/>
        <v>Não passível</v>
      </c>
      <c r="G43" s="54" t="str">
        <f t="shared" si="16"/>
        <v>Não passível</v>
      </c>
      <c r="H43" s="54" t="str">
        <f t="shared" si="17"/>
        <v>Não passível</v>
      </c>
      <c r="I43" s="54" t="s">
        <v>153</v>
      </c>
      <c r="J43" s="55" t="s">
        <v>1279</v>
      </c>
      <c r="K43" s="54">
        <v>0</v>
      </c>
      <c r="L43" s="56" t="s">
        <v>1231</v>
      </c>
      <c r="M43" s="57">
        <v>20000000</v>
      </c>
      <c r="N43" s="58" t="s">
        <v>1280</v>
      </c>
      <c r="O43" s="56" t="s">
        <v>1233</v>
      </c>
      <c r="P43" s="59">
        <v>40000000</v>
      </c>
      <c r="Q43" s="54" t="s">
        <v>183</v>
      </c>
      <c r="R43" s="56" t="s">
        <v>167</v>
      </c>
      <c r="S43" s="56" t="s">
        <v>167</v>
      </c>
      <c r="T43" s="56" t="s">
        <v>167</v>
      </c>
      <c r="U43" s="56" t="s">
        <v>167</v>
      </c>
      <c r="V43" s="56" t="s">
        <v>167</v>
      </c>
      <c r="W43" s="56" t="s">
        <v>167</v>
      </c>
      <c r="X43" s="56" t="s">
        <v>167</v>
      </c>
      <c r="Y43" s="56" t="s">
        <v>167</v>
      </c>
      <c r="Z43" s="56" t="s">
        <v>167</v>
      </c>
      <c r="AA43" s="60">
        <f t="shared" si="5"/>
        <v>2</v>
      </c>
      <c r="AB43" s="60">
        <f t="shared" si="6"/>
        <v>3</v>
      </c>
      <c r="AC43" s="60">
        <f t="shared" si="7"/>
        <v>4</v>
      </c>
      <c r="AD43" s="61" t="s">
        <v>1281</v>
      </c>
    </row>
    <row r="44" spans="1:30" s="33" customFormat="1" ht="30" x14ac:dyDescent="0.25">
      <c r="A44" s="46">
        <v>21</v>
      </c>
      <c r="B44" s="46">
        <v>21</v>
      </c>
      <c r="C44" s="46" t="s">
        <v>1282</v>
      </c>
      <c r="D44" s="46" t="str">
        <f t="shared" si="13"/>
        <v/>
      </c>
      <c r="E44" s="46" t="str">
        <f t="shared" si="14"/>
        <v>Não passível</v>
      </c>
      <c r="F44" s="46" t="str">
        <f t="shared" si="15"/>
        <v>Não passível</v>
      </c>
      <c r="G44" s="46" t="str">
        <f t="shared" si="16"/>
        <v>Não passível</v>
      </c>
      <c r="H44" s="46" t="str">
        <f t="shared" si="17"/>
        <v>Não passível</v>
      </c>
      <c r="I44" s="46" t="s">
        <v>153</v>
      </c>
      <c r="J44" s="47" t="s">
        <v>1283</v>
      </c>
      <c r="K44" s="46">
        <v>0</v>
      </c>
      <c r="L44" s="48" t="s">
        <v>1231</v>
      </c>
      <c r="M44" s="49">
        <v>2000000</v>
      </c>
      <c r="N44" s="50" t="s">
        <v>1284</v>
      </c>
      <c r="O44" s="48" t="s">
        <v>1233</v>
      </c>
      <c r="P44" s="51">
        <v>7000000</v>
      </c>
      <c r="Q44" s="46" t="s">
        <v>158</v>
      </c>
      <c r="R44" s="48" t="s">
        <v>167</v>
      </c>
      <c r="S44" s="48" t="s">
        <v>167</v>
      </c>
      <c r="T44" s="48" t="s">
        <v>167</v>
      </c>
      <c r="U44" s="48" t="s">
        <v>167</v>
      </c>
      <c r="V44" s="48" t="s">
        <v>167</v>
      </c>
      <c r="W44" s="48" t="s">
        <v>167</v>
      </c>
      <c r="X44" s="48" t="s">
        <v>167</v>
      </c>
      <c r="Y44" s="48" t="s">
        <v>167</v>
      </c>
      <c r="Z44" s="48" t="s">
        <v>167</v>
      </c>
      <c r="AA44" s="52">
        <f t="shared" si="5"/>
        <v>2</v>
      </c>
      <c r="AB44" s="52">
        <f t="shared" si="6"/>
        <v>3</v>
      </c>
      <c r="AC44" s="52">
        <f t="shared" si="7"/>
        <v>4</v>
      </c>
      <c r="AD44" s="53" t="s">
        <v>1285</v>
      </c>
    </row>
    <row r="45" spans="1:30" s="33" customFormat="1" ht="30" x14ac:dyDescent="0.25">
      <c r="A45" s="54">
        <v>22</v>
      </c>
      <c r="B45" s="54">
        <v>22</v>
      </c>
      <c r="C45" s="54" t="s">
        <v>1286</v>
      </c>
      <c r="D45" s="54" t="str">
        <f t="shared" si="13"/>
        <v/>
      </c>
      <c r="E45" s="54" t="str">
        <f t="shared" si="14"/>
        <v>Não passível</v>
      </c>
      <c r="F45" s="54" t="str">
        <f t="shared" si="15"/>
        <v>Não passível</v>
      </c>
      <c r="G45" s="54" t="str">
        <f t="shared" si="16"/>
        <v>Não passível</v>
      </c>
      <c r="H45" s="54" t="str">
        <f t="shared" si="17"/>
        <v>Não passível</v>
      </c>
      <c r="I45" s="54" t="s">
        <v>153</v>
      </c>
      <c r="J45" s="55" t="s">
        <v>1283</v>
      </c>
      <c r="K45" s="54">
        <v>0</v>
      </c>
      <c r="L45" s="56" t="s">
        <v>1231</v>
      </c>
      <c r="M45" s="57">
        <v>2000000</v>
      </c>
      <c r="N45" s="58" t="s">
        <v>1284</v>
      </c>
      <c r="O45" s="56" t="s">
        <v>1233</v>
      </c>
      <c r="P45" s="59">
        <v>7000000</v>
      </c>
      <c r="Q45" s="54" t="s">
        <v>157</v>
      </c>
      <c r="R45" s="56" t="s">
        <v>167</v>
      </c>
      <c r="S45" s="56" t="s">
        <v>167</v>
      </c>
      <c r="T45" s="56" t="s">
        <v>167</v>
      </c>
      <c r="U45" s="56" t="s">
        <v>167</v>
      </c>
      <c r="V45" s="56" t="s">
        <v>167</v>
      </c>
      <c r="W45" s="56" t="s">
        <v>167</v>
      </c>
      <c r="X45" s="56" t="s">
        <v>167</v>
      </c>
      <c r="Y45" s="56" t="s">
        <v>167</v>
      </c>
      <c r="Z45" s="56" t="s">
        <v>167</v>
      </c>
      <c r="AA45" s="60">
        <f t="shared" si="5"/>
        <v>2</v>
      </c>
      <c r="AB45" s="60">
        <f t="shared" si="6"/>
        <v>3</v>
      </c>
      <c r="AC45" s="60">
        <f t="shared" si="7"/>
        <v>4</v>
      </c>
      <c r="AD45" s="61" t="s">
        <v>1287</v>
      </c>
    </row>
    <row r="46" spans="1:30" s="33" customFormat="1" ht="30" x14ac:dyDescent="0.25">
      <c r="A46" s="46">
        <v>23</v>
      </c>
      <c r="B46" s="46">
        <v>23</v>
      </c>
      <c r="C46" s="46" t="s">
        <v>12</v>
      </c>
      <c r="D46" s="46" t="str">
        <f t="shared" si="13"/>
        <v/>
      </c>
      <c r="E46" s="46" t="str">
        <f t="shared" si="14"/>
        <v>Não passível</v>
      </c>
      <c r="F46" s="46" t="str">
        <f t="shared" si="15"/>
        <v>Não passível</v>
      </c>
      <c r="G46" s="46" t="str">
        <f t="shared" si="16"/>
        <v>Não passível</v>
      </c>
      <c r="H46" s="46" t="str">
        <f t="shared" si="17"/>
        <v>Não passível</v>
      </c>
      <c r="I46" s="46" t="s">
        <v>152</v>
      </c>
      <c r="J46" s="47" t="s">
        <v>1288</v>
      </c>
      <c r="K46" s="46">
        <v>0</v>
      </c>
      <c r="L46" s="48" t="s">
        <v>1231</v>
      </c>
      <c r="M46" s="49">
        <v>30</v>
      </c>
      <c r="N46" s="50" t="s">
        <v>1289</v>
      </c>
      <c r="O46" s="48" t="s">
        <v>1233</v>
      </c>
      <c r="P46" s="51">
        <v>200</v>
      </c>
      <c r="Q46" s="46" t="s">
        <v>203</v>
      </c>
      <c r="R46" s="48" t="s">
        <v>167</v>
      </c>
      <c r="S46" s="48" t="s">
        <v>167</v>
      </c>
      <c r="T46" s="48" t="s">
        <v>167</v>
      </c>
      <c r="U46" s="48" t="s">
        <v>167</v>
      </c>
      <c r="V46" s="48" t="s">
        <v>167</v>
      </c>
      <c r="W46" s="48" t="s">
        <v>167</v>
      </c>
      <c r="X46" s="48" t="s">
        <v>167</v>
      </c>
      <c r="Y46" s="48" t="s">
        <v>167</v>
      </c>
      <c r="Z46" s="48" t="s">
        <v>167</v>
      </c>
      <c r="AA46" s="52">
        <f t="shared" si="5"/>
        <v>1</v>
      </c>
      <c r="AB46" s="52">
        <f t="shared" si="6"/>
        <v>1</v>
      </c>
      <c r="AC46" s="52">
        <f t="shared" si="7"/>
        <v>1</v>
      </c>
      <c r="AD46" s="53" t="s">
        <v>1290</v>
      </c>
    </row>
    <row r="47" spans="1:30" s="33" customFormat="1" ht="33.75" x14ac:dyDescent="0.25">
      <c r="A47" s="54">
        <v>24</v>
      </c>
      <c r="B47" s="54">
        <v>24</v>
      </c>
      <c r="C47" s="54" t="s">
        <v>13</v>
      </c>
      <c r="D47" s="54" t="str">
        <f t="shared" si="13"/>
        <v/>
      </c>
      <c r="E47" s="54" t="str">
        <f t="shared" si="14"/>
        <v>Não passível</v>
      </c>
      <c r="F47" s="54" t="str">
        <f t="shared" si="15"/>
        <v>Não passível</v>
      </c>
      <c r="G47" s="54" t="str">
        <f t="shared" si="16"/>
        <v>Não passível</v>
      </c>
      <c r="H47" s="54" t="str">
        <f t="shared" si="17"/>
        <v>Não passível</v>
      </c>
      <c r="I47" s="54" t="s">
        <v>154</v>
      </c>
      <c r="J47" s="55" t="s">
        <v>171</v>
      </c>
      <c r="K47" s="54">
        <v>0</v>
      </c>
      <c r="L47" s="56" t="s">
        <v>1231</v>
      </c>
      <c r="M47" s="57">
        <v>2</v>
      </c>
      <c r="N47" s="58" t="s">
        <v>1291</v>
      </c>
      <c r="O47" s="56" t="s">
        <v>1233</v>
      </c>
      <c r="P47" s="59">
        <v>5</v>
      </c>
      <c r="Q47" s="54" t="s">
        <v>1292</v>
      </c>
      <c r="R47" s="56" t="s">
        <v>167</v>
      </c>
      <c r="S47" s="56" t="s">
        <v>167</v>
      </c>
      <c r="T47" s="56" t="s">
        <v>167</v>
      </c>
      <c r="U47" s="56" t="s">
        <v>167</v>
      </c>
      <c r="V47" s="56" t="s">
        <v>167</v>
      </c>
      <c r="W47" s="56" t="s">
        <v>167</v>
      </c>
      <c r="X47" s="56" t="s">
        <v>167</v>
      </c>
      <c r="Y47" s="56" t="s">
        <v>167</v>
      </c>
      <c r="Z47" s="56" t="s">
        <v>167</v>
      </c>
      <c r="AA47" s="60">
        <f t="shared" si="5"/>
        <v>4</v>
      </c>
      <c r="AB47" s="60">
        <f t="shared" si="6"/>
        <v>5</v>
      </c>
      <c r="AC47" s="60">
        <f t="shared" si="7"/>
        <v>6</v>
      </c>
      <c r="AD47" s="61" t="s">
        <v>1293</v>
      </c>
    </row>
    <row r="48" spans="1:30" s="33" customFormat="1" ht="33.75" x14ac:dyDescent="0.25">
      <c r="A48" s="46">
        <v>25</v>
      </c>
      <c r="B48" s="46">
        <v>25</v>
      </c>
      <c r="C48" s="46" t="s">
        <v>14</v>
      </c>
      <c r="D48" s="46" t="str">
        <f t="shared" si="13"/>
        <v/>
      </c>
      <c r="E48" s="46" t="str">
        <f t="shared" si="14"/>
        <v>Não passível</v>
      </c>
      <c r="F48" s="46" t="str">
        <f t="shared" si="15"/>
        <v>Não passível</v>
      </c>
      <c r="G48" s="46" t="str">
        <f t="shared" si="16"/>
        <v>Não passível</v>
      </c>
      <c r="H48" s="46" t="str">
        <f t="shared" si="17"/>
        <v>Não passível</v>
      </c>
      <c r="I48" s="46" t="s">
        <v>154</v>
      </c>
      <c r="J48" s="47" t="s">
        <v>1294</v>
      </c>
      <c r="K48" s="46">
        <v>0</v>
      </c>
      <c r="L48" s="48" t="s">
        <v>1231</v>
      </c>
      <c r="M48" s="49">
        <v>15</v>
      </c>
      <c r="N48" s="50" t="s">
        <v>1295</v>
      </c>
      <c r="O48" s="48" t="s">
        <v>1233</v>
      </c>
      <c r="P48" s="51">
        <v>25</v>
      </c>
      <c r="Q48" s="46" t="s">
        <v>1292</v>
      </c>
      <c r="R48" s="48" t="s">
        <v>167</v>
      </c>
      <c r="S48" s="48" t="s">
        <v>167</v>
      </c>
      <c r="T48" s="48" t="s">
        <v>167</v>
      </c>
      <c r="U48" s="48" t="s">
        <v>167</v>
      </c>
      <c r="V48" s="48" t="s">
        <v>167</v>
      </c>
      <c r="W48" s="48" t="s">
        <v>167</v>
      </c>
      <c r="X48" s="48" t="s">
        <v>167</v>
      </c>
      <c r="Y48" s="48" t="s">
        <v>167</v>
      </c>
      <c r="Z48" s="48" t="s">
        <v>167</v>
      </c>
      <c r="AA48" s="52">
        <f t="shared" si="5"/>
        <v>4</v>
      </c>
      <c r="AB48" s="52">
        <f t="shared" si="6"/>
        <v>5</v>
      </c>
      <c r="AC48" s="52">
        <f t="shared" si="7"/>
        <v>6</v>
      </c>
      <c r="AD48" s="53" t="s">
        <v>1296</v>
      </c>
    </row>
    <row r="49" spans="1:30" s="33" customFormat="1" ht="60" x14ac:dyDescent="0.25">
      <c r="A49" s="54">
        <v>26</v>
      </c>
      <c r="B49" s="54">
        <v>26</v>
      </c>
      <c r="C49" s="54" t="s">
        <v>15</v>
      </c>
      <c r="D49" s="54" t="str">
        <f>IF($I$2="","",IF($I$2&gt;P49,AC49,IF($I$2&lt;=K49,$K$22,IF($I$2&lt;=M49,AA49,AB49))))</f>
        <v/>
      </c>
      <c r="E49" s="54" t="str">
        <f t="shared" si="14"/>
        <v>Não passível</v>
      </c>
      <c r="F49" s="54" t="str">
        <f t="shared" si="15"/>
        <v>Não passível</v>
      </c>
      <c r="G49" s="54" t="str">
        <f t="shared" si="16"/>
        <v>Não passível</v>
      </c>
      <c r="H49" s="54" t="str">
        <f t="shared" si="17"/>
        <v>Não passível</v>
      </c>
      <c r="I49" s="54" t="s">
        <v>153</v>
      </c>
      <c r="J49" s="55" t="s">
        <v>206</v>
      </c>
      <c r="K49" s="54">
        <v>0</v>
      </c>
      <c r="L49" s="56" t="s">
        <v>1231</v>
      </c>
      <c r="M49" s="57">
        <v>3</v>
      </c>
      <c r="N49" s="58" t="s">
        <v>1297</v>
      </c>
      <c r="O49" s="56" t="s">
        <v>1233</v>
      </c>
      <c r="P49" s="59">
        <v>5</v>
      </c>
      <c r="Q49" s="54" t="s">
        <v>1257</v>
      </c>
      <c r="R49" s="56" t="s">
        <v>167</v>
      </c>
      <c r="S49" s="56" t="s">
        <v>167</v>
      </c>
      <c r="T49" s="56" t="s">
        <v>167</v>
      </c>
      <c r="U49" s="56" t="s">
        <v>167</v>
      </c>
      <c r="V49" s="56" t="s">
        <v>167</v>
      </c>
      <c r="W49" s="56" t="s">
        <v>167</v>
      </c>
      <c r="X49" s="56" t="s">
        <v>167</v>
      </c>
      <c r="Y49" s="56" t="s">
        <v>167</v>
      </c>
      <c r="Z49" s="56" t="s">
        <v>167</v>
      </c>
      <c r="AA49" s="60">
        <f t="shared" si="5"/>
        <v>2</v>
      </c>
      <c r="AB49" s="60">
        <f t="shared" si="6"/>
        <v>3</v>
      </c>
      <c r="AC49" s="60">
        <f t="shared" si="7"/>
        <v>4</v>
      </c>
      <c r="AD49" s="61" t="s">
        <v>1298</v>
      </c>
    </row>
    <row r="50" spans="1:30" s="33" customFormat="1" x14ac:dyDescent="0.25">
      <c r="A50" s="45">
        <v>27</v>
      </c>
      <c r="B50" s="46">
        <v>1</v>
      </c>
      <c r="C50" s="46" t="s">
        <v>16</v>
      </c>
      <c r="D50" s="46" t="str">
        <f>IF($I$2="","",IF($I$2&gt;P50,AC50,IF($I$2&lt;=K50,$K$22,IF($I$2&lt;M50,AA50,AB50))))</f>
        <v/>
      </c>
      <c r="E50" s="46" t="str">
        <f>IF($I$4="","",IF($I$4&gt;P50,AC50,IF($I$4&lt;=K50,$K$22,IF($I$4&lt;M50,AA50,AB50))))</f>
        <v>Não passível</v>
      </c>
      <c r="F50" s="46" t="str">
        <f>IF($I$6="","",IF($I$6&gt;P50,AC50,IF($I$6&lt;=K50,$K$22,IF($I$6&lt;M50,AA50,AB50))))</f>
        <v>Não passível</v>
      </c>
      <c r="G50" s="46" t="str">
        <f>IF($I$8="","",IF($I$8&gt;P50,AC50,IF($I$8&lt;=K50,$K$22,IF($I$8&lt;M50,AA50,AB50))))</f>
        <v>Não passível</v>
      </c>
      <c r="H50" s="46" t="str">
        <f>IF($I$10="","",IF($I$10&gt;P50,AC50,IF($I$10&lt;=K50,$K$22,IF($I$10&lt;M50,AA50,AB50))))</f>
        <v>Não passível</v>
      </c>
      <c r="I50" s="46" t="s">
        <v>153</v>
      </c>
      <c r="J50" s="47" t="s">
        <v>165</v>
      </c>
      <c r="K50" s="46">
        <v>0</v>
      </c>
      <c r="L50" s="48" t="s">
        <v>1251</v>
      </c>
      <c r="M50" s="49">
        <v>3</v>
      </c>
      <c r="N50" s="50" t="s">
        <v>1299</v>
      </c>
      <c r="O50" s="48" t="s">
        <v>1233</v>
      </c>
      <c r="P50" s="51">
        <v>10</v>
      </c>
      <c r="Q50" s="46" t="s">
        <v>1257</v>
      </c>
      <c r="R50" s="48" t="s">
        <v>167</v>
      </c>
      <c r="S50" s="48" t="s">
        <v>167</v>
      </c>
      <c r="T50" s="48" t="s">
        <v>167</v>
      </c>
      <c r="U50" s="48" t="s">
        <v>167</v>
      </c>
      <c r="V50" s="48" t="s">
        <v>167</v>
      </c>
      <c r="W50" s="48" t="s">
        <v>167</v>
      </c>
      <c r="X50" s="48" t="s">
        <v>167</v>
      </c>
      <c r="Y50" s="48" t="s">
        <v>167</v>
      </c>
      <c r="Z50" s="48" t="s">
        <v>167</v>
      </c>
      <c r="AA50" s="52">
        <f t="shared" si="5"/>
        <v>2</v>
      </c>
      <c r="AB50" s="52">
        <f t="shared" si="6"/>
        <v>3</v>
      </c>
      <c r="AC50" s="52">
        <f t="shared" si="7"/>
        <v>4</v>
      </c>
      <c r="AD50" s="53" t="s">
        <v>1300</v>
      </c>
    </row>
    <row r="51" spans="1:30" s="33" customFormat="1" ht="22.5" x14ac:dyDescent="0.25">
      <c r="A51" s="54">
        <v>28</v>
      </c>
      <c r="B51" s="54">
        <v>2</v>
      </c>
      <c r="C51" s="54" t="s">
        <v>17</v>
      </c>
      <c r="D51" s="54" t="str">
        <f>IF($I$2="","",IF($I$2&gt;P51,AC51,IF($I$2&lt;=K51,$K$22,IF($I$2&lt;M51,AA51,AB51))))</f>
        <v/>
      </c>
      <c r="E51" s="54" t="str">
        <f>IF($I$4="","",IF($I$4&gt;P51,AC51,IF($I$4&lt;=K51,$K$22,IF($I$4&lt;M51,AA51,AB51))))</f>
        <v>Não passível</v>
      </c>
      <c r="F51" s="54" t="str">
        <f>IF($I$6="","",IF($I$6&gt;P51,AC51,IF($I$6&lt;=K51,$K$22,IF($I$6&lt;M51,AA51,AB51))))</f>
        <v>Não passível</v>
      </c>
      <c r="G51" s="54" t="str">
        <f>IF($I$8="","",IF($I$8&gt;P51,AC51,IF($I$8&lt;=K51,$K$22,IF($I$8&lt;M51,AA51,AB51))))</f>
        <v>Não passível</v>
      </c>
      <c r="H51" s="54" t="str">
        <f>IF($I$10="","",IF($I$10&gt;P51,AC51,IF($I$10&lt;=K51,$K$22,IF($I$10&lt;M51,AA51,AB51))))</f>
        <v>Não passível</v>
      </c>
      <c r="I51" s="54" t="s">
        <v>153</v>
      </c>
      <c r="J51" s="55" t="s">
        <v>172</v>
      </c>
      <c r="K51" s="54">
        <v>0</v>
      </c>
      <c r="L51" s="56" t="s">
        <v>1251</v>
      </c>
      <c r="M51" s="57">
        <v>7300</v>
      </c>
      <c r="N51" s="58" t="s">
        <v>1301</v>
      </c>
      <c r="O51" s="56" t="s">
        <v>1233</v>
      </c>
      <c r="P51" s="59">
        <v>30000</v>
      </c>
      <c r="Q51" s="54" t="s">
        <v>158</v>
      </c>
      <c r="R51" s="56" t="s">
        <v>167</v>
      </c>
      <c r="S51" s="56" t="s">
        <v>167</v>
      </c>
      <c r="T51" s="56" t="s">
        <v>167</v>
      </c>
      <c r="U51" s="56" t="s">
        <v>167</v>
      </c>
      <c r="V51" s="56" t="s">
        <v>167</v>
      </c>
      <c r="W51" s="56" t="s">
        <v>167</v>
      </c>
      <c r="X51" s="56" t="s">
        <v>167</v>
      </c>
      <c r="Y51" s="56" t="s">
        <v>167</v>
      </c>
      <c r="Z51" s="56" t="s">
        <v>167</v>
      </c>
      <c r="AA51" s="60">
        <f t="shared" si="5"/>
        <v>2</v>
      </c>
      <c r="AB51" s="60">
        <f t="shared" si="6"/>
        <v>3</v>
      </c>
      <c r="AC51" s="60">
        <f t="shared" si="7"/>
        <v>4</v>
      </c>
      <c r="AD51" s="61" t="s">
        <v>1302</v>
      </c>
    </row>
    <row r="52" spans="1:30" s="33" customFormat="1" ht="60" x14ac:dyDescent="0.25">
      <c r="A52" s="46">
        <v>29</v>
      </c>
      <c r="B52" s="46">
        <v>3</v>
      </c>
      <c r="C52" s="46" t="s">
        <v>18</v>
      </c>
      <c r="D52" s="46" t="str">
        <f>IF($I$2="","",IF($I$2&gt;P52,AC52,IF($I$2&lt;K52,$K$22,IF($I$2&lt;M52,AA52,AB52))))</f>
        <v/>
      </c>
      <c r="E52" s="46" t="str">
        <f>IF($I$4="","",IF($I$4&gt;P52,AC52,IF($I$4&lt;K52,$K$22,IF($I$4&lt;M52,AA52,AB52))))</f>
        <v>Não passível</v>
      </c>
      <c r="F52" s="46" t="str">
        <f>IF($I$6="","",IF($I$6&gt;P52,AC52,IF($I$6&lt;K52,$K$22,IF($I$6&lt;M52,AA52,AB52))))</f>
        <v>Não passível</v>
      </c>
      <c r="G52" s="46" t="str">
        <f>IF($I$8="","",IF($I$8&gt;P52,AC52,IF($I$8&lt;K52,$K$22,IF($I$8&lt;M52,AA52,AB52))))</f>
        <v>Não passível</v>
      </c>
      <c r="H52" s="46" t="str">
        <f>IF($I$10="","",IF($I$10&gt;P52,AC52,IF($I$10&lt;K52,$K$22,IF($I$10&lt;M52,AA52,AB52))))</f>
        <v>Não passível</v>
      </c>
      <c r="I52" s="46" t="s">
        <v>152</v>
      </c>
      <c r="J52" s="47" t="s">
        <v>1303</v>
      </c>
      <c r="K52" s="46">
        <v>2400</v>
      </c>
      <c r="L52" s="48" t="s">
        <v>1251</v>
      </c>
      <c r="M52" s="49">
        <v>12000</v>
      </c>
      <c r="N52" s="50" t="s">
        <v>1304</v>
      </c>
      <c r="O52" s="48" t="s">
        <v>1233</v>
      </c>
      <c r="P52" s="51">
        <v>50000</v>
      </c>
      <c r="Q52" s="46" t="s">
        <v>158</v>
      </c>
      <c r="R52" s="48" t="s">
        <v>167</v>
      </c>
      <c r="S52" s="48" t="s">
        <v>167</v>
      </c>
      <c r="T52" s="48" t="s">
        <v>167</v>
      </c>
      <c r="U52" s="48" t="s">
        <v>167</v>
      </c>
      <c r="V52" s="48" t="s">
        <v>167</v>
      </c>
      <c r="W52" s="48" t="s">
        <v>167</v>
      </c>
      <c r="X52" s="48" t="s">
        <v>167</v>
      </c>
      <c r="Y52" s="48" t="s">
        <v>167</v>
      </c>
      <c r="Z52" s="48" t="s">
        <v>167</v>
      </c>
      <c r="AA52" s="52">
        <f t="shared" si="5"/>
        <v>1</v>
      </c>
      <c r="AB52" s="52">
        <f t="shared" si="6"/>
        <v>1</v>
      </c>
      <c r="AC52" s="52">
        <f t="shared" si="7"/>
        <v>1</v>
      </c>
      <c r="AD52" s="53" t="s">
        <v>1305</v>
      </c>
    </row>
    <row r="53" spans="1:30" s="33" customFormat="1" ht="30" x14ac:dyDescent="0.25">
      <c r="A53" s="54">
        <v>30</v>
      </c>
      <c r="B53" s="54">
        <v>4</v>
      </c>
      <c r="C53" s="54" t="s">
        <v>19</v>
      </c>
      <c r="D53" s="54" t="str">
        <f>IF($I$2="","",IF($I$2&gt;P53,AC53,IF($I$2&lt;=K53,$K$22,IF($I$2&lt;M53,AA53,AB53))))</f>
        <v/>
      </c>
      <c r="E53" s="54" t="str">
        <f t="shared" ref="E53:E55" si="18">IF($I$4="","",IF($I$4&gt;P53,AC53,IF($I$4&lt;=K53,$K$22,IF($I$4&lt;M53,AA53,AB53))))</f>
        <v>Não passível</v>
      </c>
      <c r="F53" s="54" t="str">
        <f t="shared" ref="F53:F55" si="19">IF($I$6="","",IF($I$6&gt;P53,AC53,IF($I$6&lt;=K53,$K$22,IF($I$6&lt;M53,AA53,AB53))))</f>
        <v>Não passível</v>
      </c>
      <c r="G53" s="54" t="str">
        <f t="shared" ref="G53:G55" si="20">IF($I$8="","",IF($I$8&gt;P53,AC53,IF($I$8&lt;=K53,$K$22,IF($I$8&lt;M53,AA53,AB53))))</f>
        <v>Não passível</v>
      </c>
      <c r="H53" s="54" t="str">
        <f t="shared" ref="H53:H55" si="21">IF($I$10="","",IF($I$10&gt;P53,AC53,IF($I$10&lt;=K53,$K$22,IF($I$10&lt;M53,AA53,AB53))))</f>
        <v>Não passível</v>
      </c>
      <c r="I53" s="54" t="s">
        <v>153</v>
      </c>
      <c r="J53" s="55" t="s">
        <v>1303</v>
      </c>
      <c r="K53" s="54">
        <v>0</v>
      </c>
      <c r="L53" s="56" t="s">
        <v>1251</v>
      </c>
      <c r="M53" s="57">
        <v>4000</v>
      </c>
      <c r="N53" s="58" t="s">
        <v>1306</v>
      </c>
      <c r="O53" s="56" t="s">
        <v>1233</v>
      </c>
      <c r="P53" s="59">
        <v>20000</v>
      </c>
      <c r="Q53" s="54" t="s">
        <v>158</v>
      </c>
      <c r="R53" s="56" t="s">
        <v>167</v>
      </c>
      <c r="S53" s="56" t="s">
        <v>167</v>
      </c>
      <c r="T53" s="56" t="s">
        <v>167</v>
      </c>
      <c r="U53" s="56" t="s">
        <v>167</v>
      </c>
      <c r="V53" s="56" t="s">
        <v>167</v>
      </c>
      <c r="W53" s="56" t="s">
        <v>167</v>
      </c>
      <c r="X53" s="56" t="s">
        <v>167</v>
      </c>
      <c r="Y53" s="56" t="s">
        <v>167</v>
      </c>
      <c r="Z53" s="56" t="s">
        <v>167</v>
      </c>
      <c r="AA53" s="60">
        <f t="shared" si="5"/>
        <v>2</v>
      </c>
      <c r="AB53" s="60">
        <f t="shared" si="6"/>
        <v>3</v>
      </c>
      <c r="AC53" s="60">
        <f t="shared" si="7"/>
        <v>4</v>
      </c>
      <c r="AD53" s="61" t="s">
        <v>20</v>
      </c>
    </row>
    <row r="54" spans="1:30" s="33" customFormat="1" ht="22.5" x14ac:dyDescent="0.25">
      <c r="A54" s="46">
        <v>31</v>
      </c>
      <c r="B54" s="46">
        <v>5</v>
      </c>
      <c r="C54" s="46" t="s">
        <v>21</v>
      </c>
      <c r="D54" s="46" t="str">
        <f t="shared" ref="D54:D55" si="22">IF($I$2="","",IF($I$2&gt;P54,AC54,IF($I$2&lt;=K54,$K$22,IF($I$2&lt;M54,AA54,AB54))))</f>
        <v/>
      </c>
      <c r="E54" s="46" t="str">
        <f t="shared" si="18"/>
        <v>Não passível</v>
      </c>
      <c r="F54" s="46" t="str">
        <f t="shared" si="19"/>
        <v>Não passível</v>
      </c>
      <c r="G54" s="46" t="str">
        <f t="shared" si="20"/>
        <v>Não passível</v>
      </c>
      <c r="H54" s="46" t="str">
        <f t="shared" si="21"/>
        <v>Não passível</v>
      </c>
      <c r="I54" s="46" t="s">
        <v>154</v>
      </c>
      <c r="J54" s="47" t="s">
        <v>1307</v>
      </c>
      <c r="K54" s="46">
        <v>0</v>
      </c>
      <c r="L54" s="48" t="s">
        <v>1251</v>
      </c>
      <c r="M54" s="49">
        <v>200000</v>
      </c>
      <c r="N54" s="50" t="s">
        <v>1308</v>
      </c>
      <c r="O54" s="48" t="s">
        <v>1233</v>
      </c>
      <c r="P54" s="51">
        <v>1000000</v>
      </c>
      <c r="Q54" s="46" t="s">
        <v>158</v>
      </c>
      <c r="R54" s="48" t="s">
        <v>167</v>
      </c>
      <c r="S54" s="48" t="s">
        <v>167</v>
      </c>
      <c r="T54" s="48" t="s">
        <v>167</v>
      </c>
      <c r="U54" s="48" t="s">
        <v>167</v>
      </c>
      <c r="V54" s="48" t="s">
        <v>167</v>
      </c>
      <c r="W54" s="48" t="s">
        <v>167</v>
      </c>
      <c r="X54" s="48" t="s">
        <v>167</v>
      </c>
      <c r="Y54" s="48" t="s">
        <v>167</v>
      </c>
      <c r="Z54" s="48" t="s">
        <v>167</v>
      </c>
      <c r="AA54" s="52">
        <f t="shared" si="5"/>
        <v>4</v>
      </c>
      <c r="AB54" s="52">
        <f t="shared" si="6"/>
        <v>5</v>
      </c>
      <c r="AC54" s="52">
        <f t="shared" si="7"/>
        <v>6</v>
      </c>
      <c r="AD54" s="53" t="s">
        <v>22</v>
      </c>
    </row>
    <row r="55" spans="1:30" s="33" customFormat="1" x14ac:dyDescent="0.25">
      <c r="A55" s="54">
        <v>32</v>
      </c>
      <c r="B55" s="54">
        <v>6</v>
      </c>
      <c r="C55" s="54" t="s">
        <v>23</v>
      </c>
      <c r="D55" s="54" t="str">
        <f t="shared" si="22"/>
        <v/>
      </c>
      <c r="E55" s="54" t="str">
        <f t="shared" si="18"/>
        <v>Não passível</v>
      </c>
      <c r="F55" s="54" t="str">
        <f t="shared" si="19"/>
        <v>Não passível</v>
      </c>
      <c r="G55" s="54" t="str">
        <f t="shared" si="20"/>
        <v>Não passível</v>
      </c>
      <c r="H55" s="54" t="str">
        <f t="shared" si="21"/>
        <v>Não passível</v>
      </c>
      <c r="I55" s="54" t="s">
        <v>154</v>
      </c>
      <c r="J55" s="55" t="s">
        <v>1309</v>
      </c>
      <c r="K55" s="54">
        <v>0</v>
      </c>
      <c r="L55" s="56" t="s">
        <v>1251</v>
      </c>
      <c r="M55" s="57">
        <v>5</v>
      </c>
      <c r="N55" s="58" t="s">
        <v>1310</v>
      </c>
      <c r="O55" s="56" t="s">
        <v>1233</v>
      </c>
      <c r="P55" s="59">
        <v>20</v>
      </c>
      <c r="Q55" s="54" t="s">
        <v>1257</v>
      </c>
      <c r="R55" s="56" t="s">
        <v>167</v>
      </c>
      <c r="S55" s="56" t="s">
        <v>167</v>
      </c>
      <c r="T55" s="56" t="s">
        <v>167</v>
      </c>
      <c r="U55" s="56" t="s">
        <v>167</v>
      </c>
      <c r="V55" s="56" t="s">
        <v>167</v>
      </c>
      <c r="W55" s="56" t="s">
        <v>167</v>
      </c>
      <c r="X55" s="56" t="s">
        <v>167</v>
      </c>
      <c r="Y55" s="56" t="s">
        <v>167</v>
      </c>
      <c r="Z55" s="56" t="s">
        <v>167</v>
      </c>
      <c r="AA55" s="60">
        <f t="shared" si="5"/>
        <v>4</v>
      </c>
      <c r="AB55" s="60">
        <f t="shared" si="6"/>
        <v>5</v>
      </c>
      <c r="AC55" s="60">
        <f t="shared" si="7"/>
        <v>6</v>
      </c>
      <c r="AD55" s="61" t="s">
        <v>1311</v>
      </c>
    </row>
    <row r="56" spans="1:30" s="33" customFormat="1" ht="30" x14ac:dyDescent="0.25">
      <c r="A56" s="46">
        <v>33</v>
      </c>
      <c r="B56" s="46">
        <v>7</v>
      </c>
      <c r="C56" s="46" t="s">
        <v>24</v>
      </c>
      <c r="D56" s="46" t="str">
        <f>IF($I$2="","",IF($I$2&gt;P56,AC56,IF($I$2&lt;=K56,$K$22,IF($I$2&lt;M56,AA56,AB56))))</f>
        <v/>
      </c>
      <c r="E56" s="46" t="str">
        <f>IF($I$4="","",IF($I$4&gt;P56,AC56,IF($I$4&lt;=K56,$K$22,IF($I$4&lt;M56,AA56,AB56))))</f>
        <v>Não passível</v>
      </c>
      <c r="F56" s="46" t="str">
        <f>IF($I$6="","",IF($I$6&gt;P56,AC56,IF($I$6&lt;=K56,$K$22,IF($I$6&lt;M56,AA56,AB56))))</f>
        <v>Não passível</v>
      </c>
      <c r="G56" s="46" t="str">
        <f>IF($I$8="","",IF($I$8&gt;P56,AC56,IF($I$8&lt;=K56,$K$22,IF($I$8&lt;M56,AA56,AB56))))</f>
        <v>Não passível</v>
      </c>
      <c r="H56" s="46" t="str">
        <f>IF($I$10="","",IF($I$10&gt;P56,AC56,IF($I$10&lt;=K56,$K$22,IF($I$10&lt;M56,AA56,AB56))))</f>
        <v>Não passível</v>
      </c>
      <c r="I56" s="46" t="s">
        <v>153</v>
      </c>
      <c r="J56" s="47" t="s">
        <v>1307</v>
      </c>
      <c r="K56" s="46">
        <v>340</v>
      </c>
      <c r="L56" s="48" t="s">
        <v>1251</v>
      </c>
      <c r="M56" s="49">
        <v>2000</v>
      </c>
      <c r="N56" s="50" t="s">
        <v>1312</v>
      </c>
      <c r="O56" s="48" t="s">
        <v>1233</v>
      </c>
      <c r="P56" s="51">
        <v>40000</v>
      </c>
      <c r="Q56" s="46" t="s">
        <v>158</v>
      </c>
      <c r="R56" s="48" t="s">
        <v>167</v>
      </c>
      <c r="S56" s="48" t="s">
        <v>167</v>
      </c>
      <c r="T56" s="48" t="s">
        <v>167</v>
      </c>
      <c r="U56" s="48" t="s">
        <v>167</v>
      </c>
      <c r="V56" s="48" t="s">
        <v>167</v>
      </c>
      <c r="W56" s="48" t="s">
        <v>167</v>
      </c>
      <c r="X56" s="48" t="s">
        <v>167</v>
      </c>
      <c r="Y56" s="48" t="s">
        <v>167</v>
      </c>
      <c r="Z56" s="48" t="s">
        <v>167</v>
      </c>
      <c r="AA56" s="52">
        <f t="shared" si="5"/>
        <v>2</v>
      </c>
      <c r="AB56" s="52">
        <f t="shared" si="6"/>
        <v>3</v>
      </c>
      <c r="AC56" s="52">
        <f t="shared" si="7"/>
        <v>4</v>
      </c>
      <c r="AD56" s="53" t="s">
        <v>1313</v>
      </c>
    </row>
    <row r="57" spans="1:30" s="33" customFormat="1" ht="45" x14ac:dyDescent="0.25">
      <c r="A57" s="54">
        <v>34</v>
      </c>
      <c r="B57" s="54">
        <v>8</v>
      </c>
      <c r="C57" s="54" t="s">
        <v>25</v>
      </c>
      <c r="D57" s="54" t="str">
        <f>IF($I$2="","",IF($I$2&gt;P57,AC57,IF($I$2&lt;K57,$K$22,IF($I$2&lt;M57,AA57,AB57))))</f>
        <v/>
      </c>
      <c r="E57" s="54" t="str">
        <f>IF($I$4="","",IF($I$4&gt;P57,AC57,IF($I$4&lt;K57,$K$22,IF($I$4&lt;M57,AA57,AB57))))</f>
        <v>Não passível</v>
      </c>
      <c r="F57" s="54" t="str">
        <f>IF($I$6="","",IF($I$6&gt;P57,AC57,IF($I$6&lt;K57,$K$22,IF($I$6&lt;M57,AA57,AB57))))</f>
        <v>Não passível</v>
      </c>
      <c r="G57" s="54" t="str">
        <f>IF($I$8="","",IF($I$8&gt;P57,AC57,IF($I$8&lt;K57,$K$22,IF($I$8&lt;M57,AA57,AB57))))</f>
        <v>Não passível</v>
      </c>
      <c r="H57" s="54" t="str">
        <f>IF($I$10="","",IF($I$10&gt;P57,AC57,IF($I$10&lt;K57,$K$22,IF($I$10&lt;M57,AA57,AB57))))</f>
        <v>Não passível</v>
      </c>
      <c r="I57" s="54" t="s">
        <v>153</v>
      </c>
      <c r="J57" s="55" t="s">
        <v>1309</v>
      </c>
      <c r="K57" s="54">
        <v>0.04</v>
      </c>
      <c r="L57" s="56" t="s">
        <v>1251</v>
      </c>
      <c r="M57" s="57">
        <v>1</v>
      </c>
      <c r="N57" s="58" t="s">
        <v>1314</v>
      </c>
      <c r="O57" s="56" t="s">
        <v>1233</v>
      </c>
      <c r="P57" s="59">
        <v>5</v>
      </c>
      <c r="Q57" s="54" t="s">
        <v>1257</v>
      </c>
      <c r="R57" s="56" t="s">
        <v>167</v>
      </c>
      <c r="S57" s="56" t="s">
        <v>167</v>
      </c>
      <c r="T57" s="56" t="s">
        <v>167</v>
      </c>
      <c r="U57" s="56" t="s">
        <v>167</v>
      </c>
      <c r="V57" s="56" t="s">
        <v>167</v>
      </c>
      <c r="W57" s="56" t="s">
        <v>167</v>
      </c>
      <c r="X57" s="56" t="s">
        <v>167</v>
      </c>
      <c r="Y57" s="56" t="s">
        <v>167</v>
      </c>
      <c r="Z57" s="56" t="s">
        <v>167</v>
      </c>
      <c r="AA57" s="60">
        <f t="shared" si="5"/>
        <v>2</v>
      </c>
      <c r="AB57" s="60">
        <f t="shared" si="6"/>
        <v>3</v>
      </c>
      <c r="AC57" s="60">
        <f t="shared" si="7"/>
        <v>4</v>
      </c>
      <c r="AD57" s="61" t="s">
        <v>1315</v>
      </c>
    </row>
    <row r="58" spans="1:30" s="33" customFormat="1" ht="30" x14ac:dyDescent="0.25">
      <c r="A58" s="46">
        <v>35</v>
      </c>
      <c r="B58" s="46">
        <v>9</v>
      </c>
      <c r="C58" s="46" t="s">
        <v>1818</v>
      </c>
      <c r="D58" s="46" t="str">
        <f t="shared" ref="D58:D75" si="23">IF($I$2="","",IF($I$2&gt;P58,AC58,IF($I$2&lt;=K58,$K$22,IF($I$2&lt;M58,AA58,AB58))))</f>
        <v/>
      </c>
      <c r="E58" s="46" t="str">
        <f t="shared" ref="E58:E75" si="24">IF($I$4="","",IF($I$4&gt;P58,AC58,IF($I$4&lt;=K58,$K$22,IF($I$4&lt;M58,AA58,AB58))))</f>
        <v>Não passível</v>
      </c>
      <c r="F58" s="46" t="str">
        <f t="shared" ref="F58:F75" si="25">IF($I$6="","",IF($I$6&gt;P58,AC58,IF($I$6&lt;=K58,$K$22,IF($I$6&lt;M58,AA58,AB58))))</f>
        <v>Não passível</v>
      </c>
      <c r="G58" s="46" t="str">
        <f t="shared" ref="G58:G75" si="26">IF($I$8="","",IF($I$8&gt;P58,AC58,IF($I$8&lt;=K58,$K$22,IF($I$8&lt;M58,AA58,AB58))))</f>
        <v>Não passível</v>
      </c>
      <c r="H58" s="46" t="str">
        <f t="shared" ref="H58:H75" si="27">IF($I$10="","",IF($I$10&gt;P58,AC58,IF($I$10&lt;=K58,$K$22,IF($I$10&lt;M58,AA58,AB58))))</f>
        <v>Não passível</v>
      </c>
      <c r="I58" s="46" t="s">
        <v>154</v>
      </c>
      <c r="J58" s="47" t="s">
        <v>1307</v>
      </c>
      <c r="K58" s="46">
        <v>0</v>
      </c>
      <c r="L58" s="48" t="s">
        <v>1251</v>
      </c>
      <c r="M58" s="49">
        <v>50</v>
      </c>
      <c r="N58" s="50" t="s">
        <v>1316</v>
      </c>
      <c r="O58" s="48" t="s">
        <v>1233</v>
      </c>
      <c r="P58" s="51">
        <v>500</v>
      </c>
      <c r="Q58" s="46" t="s">
        <v>176</v>
      </c>
      <c r="R58" s="48" t="s">
        <v>167</v>
      </c>
      <c r="S58" s="48" t="s">
        <v>167</v>
      </c>
      <c r="T58" s="48" t="s">
        <v>167</v>
      </c>
      <c r="U58" s="48" t="s">
        <v>167</v>
      </c>
      <c r="V58" s="48" t="s">
        <v>167</v>
      </c>
      <c r="W58" s="48" t="s">
        <v>167</v>
      </c>
      <c r="X58" s="48" t="s">
        <v>167</v>
      </c>
      <c r="Y58" s="48" t="s">
        <v>167</v>
      </c>
      <c r="Z58" s="48" t="s">
        <v>167</v>
      </c>
      <c r="AA58" s="52">
        <f t="shared" si="5"/>
        <v>4</v>
      </c>
      <c r="AB58" s="52">
        <f t="shared" si="6"/>
        <v>5</v>
      </c>
      <c r="AC58" s="52">
        <f t="shared" si="7"/>
        <v>6</v>
      </c>
      <c r="AD58" s="53" t="s">
        <v>1317</v>
      </c>
    </row>
    <row r="59" spans="1:30" s="33" customFormat="1" x14ac:dyDescent="0.25">
      <c r="A59" s="54">
        <v>36</v>
      </c>
      <c r="B59" s="54">
        <v>10</v>
      </c>
      <c r="C59" s="54" t="s">
        <v>1318</v>
      </c>
      <c r="D59" s="54" t="str">
        <f t="shared" si="23"/>
        <v/>
      </c>
      <c r="E59" s="54" t="str">
        <f t="shared" si="24"/>
        <v>Não passível</v>
      </c>
      <c r="F59" s="54" t="str">
        <f t="shared" si="25"/>
        <v>Não passível</v>
      </c>
      <c r="G59" s="54" t="str">
        <f t="shared" si="26"/>
        <v>Não passível</v>
      </c>
      <c r="H59" s="54" t="str">
        <f t="shared" si="27"/>
        <v>Não passível</v>
      </c>
      <c r="I59" s="54" t="s">
        <v>153</v>
      </c>
      <c r="J59" s="55" t="s">
        <v>1307</v>
      </c>
      <c r="K59" s="54">
        <v>0</v>
      </c>
      <c r="L59" s="56" t="s">
        <v>1251</v>
      </c>
      <c r="M59" s="57">
        <v>200</v>
      </c>
      <c r="N59" s="58" t="s">
        <v>1319</v>
      </c>
      <c r="O59" s="56" t="s">
        <v>1233</v>
      </c>
      <c r="P59" s="59">
        <v>1000</v>
      </c>
      <c r="Q59" s="54" t="s">
        <v>176</v>
      </c>
      <c r="R59" s="56" t="s">
        <v>167</v>
      </c>
      <c r="S59" s="56" t="s">
        <v>167</v>
      </c>
      <c r="T59" s="56" t="s">
        <v>167</v>
      </c>
      <c r="U59" s="56" t="s">
        <v>167</v>
      </c>
      <c r="V59" s="56" t="s">
        <v>167</v>
      </c>
      <c r="W59" s="56" t="s">
        <v>167</v>
      </c>
      <c r="X59" s="56" t="s">
        <v>167</v>
      </c>
      <c r="Y59" s="56" t="s">
        <v>167</v>
      </c>
      <c r="Z59" s="56" t="s">
        <v>167</v>
      </c>
      <c r="AA59" s="60">
        <f t="shared" si="5"/>
        <v>2</v>
      </c>
      <c r="AB59" s="60">
        <f t="shared" si="6"/>
        <v>3</v>
      </c>
      <c r="AC59" s="60">
        <f t="shared" si="7"/>
        <v>4</v>
      </c>
      <c r="AD59" s="61" t="s">
        <v>1320</v>
      </c>
    </row>
    <row r="60" spans="1:30" s="33" customFormat="1" ht="30" x14ac:dyDescent="0.25">
      <c r="A60" s="46">
        <v>37</v>
      </c>
      <c r="B60" s="46">
        <v>11</v>
      </c>
      <c r="C60" s="46" t="s">
        <v>1819</v>
      </c>
      <c r="D60" s="46" t="str">
        <f t="shared" si="23"/>
        <v/>
      </c>
      <c r="E60" s="46" t="str">
        <f t="shared" si="24"/>
        <v>Não passível</v>
      </c>
      <c r="F60" s="46" t="str">
        <f t="shared" si="25"/>
        <v>Não passível</v>
      </c>
      <c r="G60" s="46" t="str">
        <f t="shared" si="26"/>
        <v>Não passível</v>
      </c>
      <c r="H60" s="46" t="str">
        <f t="shared" si="27"/>
        <v>Não passível</v>
      </c>
      <c r="I60" s="46" t="s">
        <v>153</v>
      </c>
      <c r="J60" s="47" t="s">
        <v>1307</v>
      </c>
      <c r="K60" s="46">
        <v>0</v>
      </c>
      <c r="L60" s="48" t="s">
        <v>1251</v>
      </c>
      <c r="M60" s="49">
        <v>50</v>
      </c>
      <c r="N60" s="50" t="s">
        <v>1316</v>
      </c>
      <c r="O60" s="48" t="s">
        <v>1233</v>
      </c>
      <c r="P60" s="51">
        <v>500</v>
      </c>
      <c r="Q60" s="46" t="s">
        <v>176</v>
      </c>
      <c r="R60" s="48" t="s">
        <v>167</v>
      </c>
      <c r="S60" s="48" t="s">
        <v>167</v>
      </c>
      <c r="T60" s="48" t="s">
        <v>167</v>
      </c>
      <c r="U60" s="48" t="s">
        <v>167</v>
      </c>
      <c r="V60" s="48" t="s">
        <v>167</v>
      </c>
      <c r="W60" s="48" t="s">
        <v>167</v>
      </c>
      <c r="X60" s="48" t="s">
        <v>167</v>
      </c>
      <c r="Y60" s="48" t="s">
        <v>167</v>
      </c>
      <c r="Z60" s="48" t="s">
        <v>167</v>
      </c>
      <c r="AA60" s="52">
        <f t="shared" si="5"/>
        <v>2</v>
      </c>
      <c r="AB60" s="52">
        <f t="shared" si="6"/>
        <v>3</v>
      </c>
      <c r="AC60" s="52">
        <f t="shared" si="7"/>
        <v>4</v>
      </c>
      <c r="AD60" s="53" t="s">
        <v>1321</v>
      </c>
    </row>
    <row r="61" spans="1:30" s="33" customFormat="1" ht="30" x14ac:dyDescent="0.25">
      <c r="A61" s="54">
        <v>38</v>
      </c>
      <c r="B61" s="54">
        <v>12</v>
      </c>
      <c r="C61" s="54" t="s">
        <v>1820</v>
      </c>
      <c r="D61" s="54" t="str">
        <f t="shared" si="23"/>
        <v/>
      </c>
      <c r="E61" s="54" t="str">
        <f t="shared" si="24"/>
        <v>Não passível</v>
      </c>
      <c r="F61" s="54" t="str">
        <f t="shared" si="25"/>
        <v>Não passível</v>
      </c>
      <c r="G61" s="54" t="str">
        <f t="shared" si="26"/>
        <v>Não passível</v>
      </c>
      <c r="H61" s="54" t="str">
        <f t="shared" si="27"/>
        <v>Não passível</v>
      </c>
      <c r="I61" s="54" t="s">
        <v>154</v>
      </c>
      <c r="J61" s="55" t="s">
        <v>1307</v>
      </c>
      <c r="K61" s="54">
        <v>0</v>
      </c>
      <c r="L61" s="56" t="s">
        <v>1251</v>
      </c>
      <c r="M61" s="57">
        <v>100</v>
      </c>
      <c r="N61" s="58" t="s">
        <v>1322</v>
      </c>
      <c r="O61" s="56" t="s">
        <v>1233</v>
      </c>
      <c r="P61" s="59">
        <v>500</v>
      </c>
      <c r="Q61" s="54" t="s">
        <v>176</v>
      </c>
      <c r="R61" s="56" t="s">
        <v>167</v>
      </c>
      <c r="S61" s="56" t="s">
        <v>167</v>
      </c>
      <c r="T61" s="56" t="s">
        <v>167</v>
      </c>
      <c r="U61" s="56" t="s">
        <v>167</v>
      </c>
      <c r="V61" s="56" t="s">
        <v>167</v>
      </c>
      <c r="W61" s="56" t="s">
        <v>167</v>
      </c>
      <c r="X61" s="56" t="s">
        <v>167</v>
      </c>
      <c r="Y61" s="56" t="s">
        <v>167</v>
      </c>
      <c r="Z61" s="56" t="s">
        <v>167</v>
      </c>
      <c r="AA61" s="60">
        <f t="shared" si="5"/>
        <v>4</v>
      </c>
      <c r="AB61" s="60">
        <f t="shared" si="6"/>
        <v>5</v>
      </c>
      <c r="AC61" s="60">
        <f t="shared" si="7"/>
        <v>6</v>
      </c>
      <c r="AD61" s="61" t="s">
        <v>1323</v>
      </c>
    </row>
    <row r="62" spans="1:30" s="33" customFormat="1" ht="30" x14ac:dyDescent="0.25">
      <c r="A62" s="46">
        <v>39</v>
      </c>
      <c r="B62" s="46">
        <v>13</v>
      </c>
      <c r="C62" s="46" t="s">
        <v>1821</v>
      </c>
      <c r="D62" s="46" t="str">
        <f t="shared" si="23"/>
        <v/>
      </c>
      <c r="E62" s="46" t="str">
        <f t="shared" si="24"/>
        <v>Não passível</v>
      </c>
      <c r="F62" s="46" t="str">
        <f t="shared" si="25"/>
        <v>Não passível</v>
      </c>
      <c r="G62" s="46" t="str">
        <f t="shared" si="26"/>
        <v>Não passível</v>
      </c>
      <c r="H62" s="46" t="str">
        <f t="shared" si="27"/>
        <v>Não passível</v>
      </c>
      <c r="I62" s="46" t="s">
        <v>153</v>
      </c>
      <c r="J62" s="47" t="s">
        <v>1307</v>
      </c>
      <c r="K62" s="46">
        <v>0</v>
      </c>
      <c r="L62" s="48" t="s">
        <v>1251</v>
      </c>
      <c r="M62" s="49">
        <v>100</v>
      </c>
      <c r="N62" s="50" t="s">
        <v>1322</v>
      </c>
      <c r="O62" s="48" t="s">
        <v>1233</v>
      </c>
      <c r="P62" s="51">
        <v>500</v>
      </c>
      <c r="Q62" s="46" t="s">
        <v>176</v>
      </c>
      <c r="R62" s="48" t="s">
        <v>167</v>
      </c>
      <c r="S62" s="48" t="s">
        <v>167</v>
      </c>
      <c r="T62" s="48" t="s">
        <v>167</v>
      </c>
      <c r="U62" s="48" t="s">
        <v>167</v>
      </c>
      <c r="V62" s="48" t="s">
        <v>167</v>
      </c>
      <c r="W62" s="48" t="s">
        <v>167</v>
      </c>
      <c r="X62" s="48" t="s">
        <v>167</v>
      </c>
      <c r="Y62" s="48" t="s">
        <v>167</v>
      </c>
      <c r="Z62" s="48" t="s">
        <v>167</v>
      </c>
      <c r="AA62" s="52">
        <f t="shared" si="5"/>
        <v>2</v>
      </c>
      <c r="AB62" s="52">
        <f t="shared" si="6"/>
        <v>3</v>
      </c>
      <c r="AC62" s="52">
        <f t="shared" si="7"/>
        <v>4</v>
      </c>
      <c r="AD62" s="53" t="s">
        <v>1324</v>
      </c>
    </row>
    <row r="63" spans="1:30" s="33" customFormat="1" ht="30" x14ac:dyDescent="0.25">
      <c r="A63" s="54">
        <v>40</v>
      </c>
      <c r="B63" s="54">
        <v>14</v>
      </c>
      <c r="C63" s="54" t="s">
        <v>1800</v>
      </c>
      <c r="D63" s="54" t="str">
        <f t="shared" si="23"/>
        <v/>
      </c>
      <c r="E63" s="54" t="str">
        <f t="shared" si="24"/>
        <v>Não passível</v>
      </c>
      <c r="F63" s="54" t="str">
        <f t="shared" si="25"/>
        <v>Não passível</v>
      </c>
      <c r="G63" s="54" t="str">
        <f t="shared" si="26"/>
        <v>Não passível</v>
      </c>
      <c r="H63" s="54" t="str">
        <f t="shared" si="27"/>
        <v>Não passível</v>
      </c>
      <c r="I63" s="54" t="s">
        <v>153</v>
      </c>
      <c r="J63" s="55" t="s">
        <v>1307</v>
      </c>
      <c r="K63" s="54">
        <v>0</v>
      </c>
      <c r="L63" s="56" t="s">
        <v>1251</v>
      </c>
      <c r="M63" s="57">
        <v>5</v>
      </c>
      <c r="N63" s="58" t="s">
        <v>1325</v>
      </c>
      <c r="O63" s="56" t="s">
        <v>1233</v>
      </c>
      <c r="P63" s="59">
        <v>30</v>
      </c>
      <c r="Q63" s="54" t="s">
        <v>176</v>
      </c>
      <c r="R63" s="56" t="s">
        <v>167</v>
      </c>
      <c r="S63" s="56" t="s">
        <v>167</v>
      </c>
      <c r="T63" s="56" t="s">
        <v>167</v>
      </c>
      <c r="U63" s="56" t="s">
        <v>167</v>
      </c>
      <c r="V63" s="56" t="s">
        <v>167</v>
      </c>
      <c r="W63" s="56" t="s">
        <v>167</v>
      </c>
      <c r="X63" s="56" t="s">
        <v>167</v>
      </c>
      <c r="Y63" s="56" t="s">
        <v>167</v>
      </c>
      <c r="Z63" s="56" t="s">
        <v>167</v>
      </c>
      <c r="AA63" s="60">
        <f t="shared" si="5"/>
        <v>2</v>
      </c>
      <c r="AB63" s="60">
        <f t="shared" si="6"/>
        <v>3</v>
      </c>
      <c r="AC63" s="60">
        <f t="shared" si="7"/>
        <v>4</v>
      </c>
      <c r="AD63" s="61" t="s">
        <v>1326</v>
      </c>
    </row>
    <row r="64" spans="1:30" s="33" customFormat="1" ht="30" x14ac:dyDescent="0.25">
      <c r="A64" s="46">
        <v>41</v>
      </c>
      <c r="B64" s="46">
        <v>15</v>
      </c>
      <c r="C64" s="46" t="s">
        <v>26</v>
      </c>
      <c r="D64" s="46" t="str">
        <f t="shared" si="23"/>
        <v/>
      </c>
      <c r="E64" s="46" t="str">
        <f t="shared" si="24"/>
        <v>Não passível</v>
      </c>
      <c r="F64" s="46" t="str">
        <f t="shared" si="25"/>
        <v>Não passível</v>
      </c>
      <c r="G64" s="46" t="str">
        <f t="shared" si="26"/>
        <v>Não passível</v>
      </c>
      <c r="H64" s="46" t="str">
        <f t="shared" si="27"/>
        <v>Não passível</v>
      </c>
      <c r="I64" s="46" t="s">
        <v>153</v>
      </c>
      <c r="J64" s="47" t="s">
        <v>1307</v>
      </c>
      <c r="K64" s="46">
        <v>0</v>
      </c>
      <c r="L64" s="48" t="s">
        <v>1251</v>
      </c>
      <c r="M64" s="49">
        <v>30</v>
      </c>
      <c r="N64" s="50" t="s">
        <v>1327</v>
      </c>
      <c r="O64" s="48" t="s">
        <v>1233</v>
      </c>
      <c r="P64" s="51">
        <v>120</v>
      </c>
      <c r="Q64" s="46" t="s">
        <v>176</v>
      </c>
      <c r="R64" s="48" t="s">
        <v>167</v>
      </c>
      <c r="S64" s="48" t="s">
        <v>167</v>
      </c>
      <c r="T64" s="48" t="s">
        <v>167</v>
      </c>
      <c r="U64" s="48" t="s">
        <v>167</v>
      </c>
      <c r="V64" s="48" t="s">
        <v>167</v>
      </c>
      <c r="W64" s="48" t="s">
        <v>167</v>
      </c>
      <c r="X64" s="48" t="s">
        <v>167</v>
      </c>
      <c r="Y64" s="48" t="s">
        <v>167</v>
      </c>
      <c r="Z64" s="48" t="s">
        <v>167</v>
      </c>
      <c r="AA64" s="52">
        <f t="shared" si="5"/>
        <v>2</v>
      </c>
      <c r="AB64" s="52">
        <f t="shared" si="6"/>
        <v>3</v>
      </c>
      <c r="AC64" s="52">
        <f t="shared" si="7"/>
        <v>4</v>
      </c>
      <c r="AD64" s="53" t="s">
        <v>1328</v>
      </c>
    </row>
    <row r="65" spans="1:30" s="33" customFormat="1" ht="30" x14ac:dyDescent="0.25">
      <c r="A65" s="54">
        <v>42</v>
      </c>
      <c r="B65" s="54">
        <v>16</v>
      </c>
      <c r="C65" s="54" t="s">
        <v>27</v>
      </c>
      <c r="D65" s="54" t="str">
        <f t="shared" si="23"/>
        <v/>
      </c>
      <c r="E65" s="54" t="str">
        <f t="shared" si="24"/>
        <v>Não passível</v>
      </c>
      <c r="F65" s="54" t="str">
        <f t="shared" si="25"/>
        <v>Não passível</v>
      </c>
      <c r="G65" s="54" t="str">
        <f t="shared" si="26"/>
        <v>Não passível</v>
      </c>
      <c r="H65" s="54" t="str">
        <f t="shared" si="27"/>
        <v>Não passível</v>
      </c>
      <c r="I65" s="54" t="s">
        <v>154</v>
      </c>
      <c r="J65" s="55" t="s">
        <v>1307</v>
      </c>
      <c r="K65" s="54">
        <v>0</v>
      </c>
      <c r="L65" s="56" t="s">
        <v>1251</v>
      </c>
      <c r="M65" s="57">
        <v>30</v>
      </c>
      <c r="N65" s="58" t="s">
        <v>1327</v>
      </c>
      <c r="O65" s="56" t="s">
        <v>1233</v>
      </c>
      <c r="P65" s="59">
        <v>120</v>
      </c>
      <c r="Q65" s="54" t="s">
        <v>176</v>
      </c>
      <c r="R65" s="56" t="s">
        <v>167</v>
      </c>
      <c r="S65" s="56" t="s">
        <v>167</v>
      </c>
      <c r="T65" s="56" t="s">
        <v>167</v>
      </c>
      <c r="U65" s="56" t="s">
        <v>167</v>
      </c>
      <c r="V65" s="56" t="s">
        <v>167</v>
      </c>
      <c r="W65" s="56" t="s">
        <v>167</v>
      </c>
      <c r="X65" s="56" t="s">
        <v>167</v>
      </c>
      <c r="Y65" s="56" t="s">
        <v>167</v>
      </c>
      <c r="Z65" s="56" t="s">
        <v>167</v>
      </c>
      <c r="AA65" s="60">
        <f t="shared" si="5"/>
        <v>4</v>
      </c>
      <c r="AB65" s="60">
        <f t="shared" si="6"/>
        <v>5</v>
      </c>
      <c r="AC65" s="60">
        <f t="shared" si="7"/>
        <v>6</v>
      </c>
      <c r="AD65" s="61" t="s">
        <v>1329</v>
      </c>
    </row>
    <row r="66" spans="1:30" s="33" customFormat="1" ht="22.5" x14ac:dyDescent="0.25">
      <c r="A66" s="46">
        <v>43</v>
      </c>
      <c r="B66" s="46">
        <v>17</v>
      </c>
      <c r="C66" s="46" t="s">
        <v>28</v>
      </c>
      <c r="D66" s="46" t="str">
        <f t="shared" si="23"/>
        <v/>
      </c>
      <c r="E66" s="46" t="str">
        <f t="shared" si="24"/>
        <v>Não passível</v>
      </c>
      <c r="F66" s="46" t="str">
        <f t="shared" si="25"/>
        <v>Não passível</v>
      </c>
      <c r="G66" s="46" t="str">
        <f t="shared" si="26"/>
        <v>Não passível</v>
      </c>
      <c r="H66" s="46" t="str">
        <f t="shared" si="27"/>
        <v>Não passível</v>
      </c>
      <c r="I66" s="46" t="s">
        <v>153</v>
      </c>
      <c r="J66" s="47" t="s">
        <v>1307</v>
      </c>
      <c r="K66" s="46">
        <v>0</v>
      </c>
      <c r="L66" s="48" t="s">
        <v>1251</v>
      </c>
      <c r="M66" s="49">
        <v>30000</v>
      </c>
      <c r="N66" s="50" t="s">
        <v>1330</v>
      </c>
      <c r="O66" s="48" t="s">
        <v>1233</v>
      </c>
      <c r="P66" s="51">
        <v>400000</v>
      </c>
      <c r="Q66" s="46" t="s">
        <v>158</v>
      </c>
      <c r="R66" s="48" t="s">
        <v>167</v>
      </c>
      <c r="S66" s="48" t="s">
        <v>167</v>
      </c>
      <c r="T66" s="48" t="s">
        <v>167</v>
      </c>
      <c r="U66" s="48" t="s">
        <v>167</v>
      </c>
      <c r="V66" s="48" t="s">
        <v>167</v>
      </c>
      <c r="W66" s="48" t="s">
        <v>167</v>
      </c>
      <c r="X66" s="48" t="s">
        <v>167</v>
      </c>
      <c r="Y66" s="48" t="s">
        <v>167</v>
      </c>
      <c r="Z66" s="48" t="s">
        <v>167</v>
      </c>
      <c r="AA66" s="52">
        <f t="shared" si="5"/>
        <v>2</v>
      </c>
      <c r="AB66" s="52">
        <f t="shared" si="6"/>
        <v>3</v>
      </c>
      <c r="AC66" s="52">
        <f t="shared" si="7"/>
        <v>4</v>
      </c>
      <c r="AD66" s="53" t="s">
        <v>1331</v>
      </c>
    </row>
    <row r="67" spans="1:30" s="33" customFormat="1" ht="30" x14ac:dyDescent="0.25">
      <c r="A67" s="54">
        <v>44</v>
      </c>
      <c r="B67" s="54">
        <v>18</v>
      </c>
      <c r="C67" s="54" t="s">
        <v>29</v>
      </c>
      <c r="D67" s="54" t="str">
        <f t="shared" si="23"/>
        <v/>
      </c>
      <c r="E67" s="54" t="str">
        <f t="shared" si="24"/>
        <v>Não passível</v>
      </c>
      <c r="F67" s="54" t="str">
        <f t="shared" si="25"/>
        <v>Não passível</v>
      </c>
      <c r="G67" s="54" t="str">
        <f t="shared" si="26"/>
        <v>Não passível</v>
      </c>
      <c r="H67" s="54" t="str">
        <f t="shared" si="27"/>
        <v>Não passível</v>
      </c>
      <c r="I67" s="54" t="s">
        <v>154</v>
      </c>
      <c r="J67" s="55" t="s">
        <v>1309</v>
      </c>
      <c r="K67" s="54">
        <v>0</v>
      </c>
      <c r="L67" s="56" t="s">
        <v>1251</v>
      </c>
      <c r="M67" s="57">
        <v>10</v>
      </c>
      <c r="N67" s="58" t="s">
        <v>1332</v>
      </c>
      <c r="O67" s="56" t="s">
        <v>1233</v>
      </c>
      <c r="P67" s="59">
        <v>50</v>
      </c>
      <c r="Q67" s="54" t="s">
        <v>1257</v>
      </c>
      <c r="R67" s="56" t="s">
        <v>167</v>
      </c>
      <c r="S67" s="56" t="s">
        <v>167</v>
      </c>
      <c r="T67" s="56" t="s">
        <v>167</v>
      </c>
      <c r="U67" s="56" t="s">
        <v>167</v>
      </c>
      <c r="V67" s="56" t="s">
        <v>167</v>
      </c>
      <c r="W67" s="56" t="s">
        <v>167</v>
      </c>
      <c r="X67" s="56" t="s">
        <v>167</v>
      </c>
      <c r="Y67" s="56" t="s">
        <v>167</v>
      </c>
      <c r="Z67" s="56" t="s">
        <v>167</v>
      </c>
      <c r="AA67" s="60">
        <f t="shared" si="5"/>
        <v>4</v>
      </c>
      <c r="AB67" s="60">
        <f t="shared" si="6"/>
        <v>5</v>
      </c>
      <c r="AC67" s="60">
        <f t="shared" si="7"/>
        <v>6</v>
      </c>
      <c r="AD67" s="61" t="s">
        <v>1333</v>
      </c>
    </row>
    <row r="68" spans="1:30" s="33" customFormat="1" ht="30" x14ac:dyDescent="0.25">
      <c r="A68" s="46">
        <v>45</v>
      </c>
      <c r="B68" s="46">
        <v>19</v>
      </c>
      <c r="C68" s="46" t="s">
        <v>1822</v>
      </c>
      <c r="D68" s="46" t="str">
        <f t="shared" si="23"/>
        <v/>
      </c>
      <c r="E68" s="46" t="str">
        <f t="shared" si="24"/>
        <v>Não passível</v>
      </c>
      <c r="F68" s="46" t="str">
        <f t="shared" si="25"/>
        <v>Não passível</v>
      </c>
      <c r="G68" s="46" t="str">
        <f t="shared" si="26"/>
        <v>Não passível</v>
      </c>
      <c r="H68" s="46" t="str">
        <f t="shared" si="27"/>
        <v>Não passível</v>
      </c>
      <c r="I68" s="46" t="s">
        <v>153</v>
      </c>
      <c r="J68" s="47" t="s">
        <v>1309</v>
      </c>
      <c r="K68" s="46">
        <v>0</v>
      </c>
      <c r="L68" s="48" t="s">
        <v>1251</v>
      </c>
      <c r="M68" s="49">
        <v>1</v>
      </c>
      <c r="N68" s="50" t="s">
        <v>1334</v>
      </c>
      <c r="O68" s="48" t="s">
        <v>1233</v>
      </c>
      <c r="P68" s="51">
        <v>25</v>
      </c>
      <c r="Q68" s="46" t="s">
        <v>1257</v>
      </c>
      <c r="R68" s="48" t="s">
        <v>167</v>
      </c>
      <c r="S68" s="48" t="s">
        <v>167</v>
      </c>
      <c r="T68" s="48" t="s">
        <v>167</v>
      </c>
      <c r="U68" s="48" t="s">
        <v>167</v>
      </c>
      <c r="V68" s="48" t="s">
        <v>167</v>
      </c>
      <c r="W68" s="48" t="s">
        <v>167</v>
      </c>
      <c r="X68" s="48" t="s">
        <v>167</v>
      </c>
      <c r="Y68" s="48" t="s">
        <v>167</v>
      </c>
      <c r="Z68" s="48" t="s">
        <v>167</v>
      </c>
      <c r="AA68" s="52">
        <f t="shared" si="5"/>
        <v>2</v>
      </c>
      <c r="AB68" s="52">
        <f t="shared" si="6"/>
        <v>3</v>
      </c>
      <c r="AC68" s="52">
        <f t="shared" si="7"/>
        <v>4</v>
      </c>
      <c r="AD68" s="53" t="s">
        <v>1335</v>
      </c>
    </row>
    <row r="69" spans="1:30" s="33" customFormat="1" ht="45" x14ac:dyDescent="0.25">
      <c r="A69" s="54">
        <v>46</v>
      </c>
      <c r="B69" s="54">
        <v>20</v>
      </c>
      <c r="C69" s="54" t="s">
        <v>1823</v>
      </c>
      <c r="D69" s="54" t="str">
        <f t="shared" si="23"/>
        <v/>
      </c>
      <c r="E69" s="54" t="str">
        <f t="shared" si="24"/>
        <v>Não passível</v>
      </c>
      <c r="F69" s="54" t="str">
        <f t="shared" si="25"/>
        <v>Não passível</v>
      </c>
      <c r="G69" s="54" t="str">
        <f t="shared" si="26"/>
        <v>Não passível</v>
      </c>
      <c r="H69" s="54" t="str">
        <f t="shared" si="27"/>
        <v>Não passível</v>
      </c>
      <c r="I69" s="54" t="s">
        <v>154</v>
      </c>
      <c r="J69" s="55" t="s">
        <v>1307</v>
      </c>
      <c r="K69" s="54">
        <v>0</v>
      </c>
      <c r="L69" s="56" t="s">
        <v>1251</v>
      </c>
      <c r="M69" s="57">
        <v>1</v>
      </c>
      <c r="N69" s="58" t="s">
        <v>1336</v>
      </c>
      <c r="O69" s="56" t="s">
        <v>1233</v>
      </c>
      <c r="P69" s="59">
        <v>7</v>
      </c>
      <c r="Q69" s="54" t="s">
        <v>176</v>
      </c>
      <c r="R69" s="56" t="s">
        <v>167</v>
      </c>
      <c r="S69" s="56" t="s">
        <v>167</v>
      </c>
      <c r="T69" s="56" t="s">
        <v>167</v>
      </c>
      <c r="U69" s="56" t="s">
        <v>167</v>
      </c>
      <c r="V69" s="56" t="s">
        <v>167</v>
      </c>
      <c r="W69" s="56" t="s">
        <v>167</v>
      </c>
      <c r="X69" s="56" t="s">
        <v>167</v>
      </c>
      <c r="Y69" s="56" t="s">
        <v>167</v>
      </c>
      <c r="Z69" s="56" t="s">
        <v>167</v>
      </c>
      <c r="AA69" s="60">
        <f t="shared" si="5"/>
        <v>4</v>
      </c>
      <c r="AB69" s="60">
        <f t="shared" si="6"/>
        <v>5</v>
      </c>
      <c r="AC69" s="60">
        <f t="shared" si="7"/>
        <v>6</v>
      </c>
      <c r="AD69" s="61" t="s">
        <v>1337</v>
      </c>
    </row>
    <row r="70" spans="1:30" s="33" customFormat="1" ht="45" x14ac:dyDescent="0.25">
      <c r="A70" s="46">
        <v>47</v>
      </c>
      <c r="B70" s="46">
        <v>21</v>
      </c>
      <c r="C70" s="46" t="s">
        <v>30</v>
      </c>
      <c r="D70" s="46" t="str">
        <f t="shared" si="23"/>
        <v/>
      </c>
      <c r="E70" s="46" t="str">
        <f t="shared" si="24"/>
        <v>Não passível</v>
      </c>
      <c r="F70" s="46" t="str">
        <f t="shared" si="25"/>
        <v>Não passível</v>
      </c>
      <c r="G70" s="46" t="str">
        <f t="shared" si="26"/>
        <v>Não passível</v>
      </c>
      <c r="H70" s="46" t="str">
        <f t="shared" si="27"/>
        <v>Não passível</v>
      </c>
      <c r="I70" s="46" t="s">
        <v>153</v>
      </c>
      <c r="J70" s="47" t="s">
        <v>1307</v>
      </c>
      <c r="K70" s="46">
        <v>0</v>
      </c>
      <c r="L70" s="48" t="s">
        <v>1251</v>
      </c>
      <c r="M70" s="49">
        <v>1</v>
      </c>
      <c r="N70" s="50" t="s">
        <v>1336</v>
      </c>
      <c r="O70" s="48" t="s">
        <v>1233</v>
      </c>
      <c r="P70" s="51">
        <v>7</v>
      </c>
      <c r="Q70" s="46" t="s">
        <v>176</v>
      </c>
      <c r="R70" s="48" t="s">
        <v>167</v>
      </c>
      <c r="S70" s="48" t="s">
        <v>167</v>
      </c>
      <c r="T70" s="48" t="s">
        <v>167</v>
      </c>
      <c r="U70" s="48" t="s">
        <v>167</v>
      </c>
      <c r="V70" s="48" t="s">
        <v>167</v>
      </c>
      <c r="W70" s="48" t="s">
        <v>167</v>
      </c>
      <c r="X70" s="48" t="s">
        <v>167</v>
      </c>
      <c r="Y70" s="48" t="s">
        <v>167</v>
      </c>
      <c r="Z70" s="48" t="s">
        <v>167</v>
      </c>
      <c r="AA70" s="52">
        <f t="shared" si="5"/>
        <v>2</v>
      </c>
      <c r="AB70" s="52">
        <f t="shared" si="6"/>
        <v>3</v>
      </c>
      <c r="AC70" s="52">
        <f t="shared" si="7"/>
        <v>4</v>
      </c>
      <c r="AD70" s="53" t="s">
        <v>1338</v>
      </c>
    </row>
    <row r="71" spans="1:30" s="33" customFormat="1" ht="45" x14ac:dyDescent="0.25">
      <c r="A71" s="54">
        <v>48</v>
      </c>
      <c r="B71" s="54">
        <v>22</v>
      </c>
      <c r="C71" s="54" t="s">
        <v>1824</v>
      </c>
      <c r="D71" s="54" t="str">
        <f t="shared" si="23"/>
        <v/>
      </c>
      <c r="E71" s="54" t="str">
        <f t="shared" si="24"/>
        <v>Não passível</v>
      </c>
      <c r="F71" s="54" t="str">
        <f t="shared" si="25"/>
        <v>Não passível</v>
      </c>
      <c r="G71" s="54" t="str">
        <f t="shared" si="26"/>
        <v>Não passível</v>
      </c>
      <c r="H71" s="54" t="str">
        <f t="shared" si="27"/>
        <v>Não passível</v>
      </c>
      <c r="I71" s="54" t="s">
        <v>153</v>
      </c>
      <c r="J71" s="55" t="s">
        <v>1309</v>
      </c>
      <c r="K71" s="54">
        <v>0</v>
      </c>
      <c r="L71" s="56" t="s">
        <v>1251</v>
      </c>
      <c r="M71" s="57">
        <v>1</v>
      </c>
      <c r="N71" s="58" t="s">
        <v>1339</v>
      </c>
      <c r="O71" s="56" t="s">
        <v>1233</v>
      </c>
      <c r="P71" s="59">
        <v>5</v>
      </c>
      <c r="Q71" s="54" t="s">
        <v>1257</v>
      </c>
      <c r="R71" s="56" t="s">
        <v>167</v>
      </c>
      <c r="S71" s="56" t="s">
        <v>167</v>
      </c>
      <c r="T71" s="56" t="s">
        <v>167</v>
      </c>
      <c r="U71" s="56" t="s">
        <v>167</v>
      </c>
      <c r="V71" s="56" t="s">
        <v>167</v>
      </c>
      <c r="W71" s="56" t="s">
        <v>167</v>
      </c>
      <c r="X71" s="56" t="s">
        <v>167</v>
      </c>
      <c r="Y71" s="56" t="s">
        <v>167</v>
      </c>
      <c r="Z71" s="56" t="s">
        <v>167</v>
      </c>
      <c r="AA71" s="60">
        <f t="shared" si="5"/>
        <v>2</v>
      </c>
      <c r="AB71" s="60">
        <f t="shared" si="6"/>
        <v>3</v>
      </c>
      <c r="AC71" s="60">
        <f t="shared" si="7"/>
        <v>4</v>
      </c>
      <c r="AD71" s="61" t="s">
        <v>1340</v>
      </c>
    </row>
    <row r="72" spans="1:30" s="33" customFormat="1" ht="45" x14ac:dyDescent="0.25">
      <c r="A72" s="46">
        <v>49</v>
      </c>
      <c r="B72" s="46">
        <v>23</v>
      </c>
      <c r="C72" s="46" t="s">
        <v>31</v>
      </c>
      <c r="D72" s="46" t="str">
        <f t="shared" si="23"/>
        <v/>
      </c>
      <c r="E72" s="46" t="str">
        <f t="shared" si="24"/>
        <v>Não passível</v>
      </c>
      <c r="F72" s="46" t="str">
        <f t="shared" si="25"/>
        <v>Não passível</v>
      </c>
      <c r="G72" s="46" t="str">
        <f t="shared" si="26"/>
        <v>Não passível</v>
      </c>
      <c r="H72" s="46" t="str">
        <f t="shared" si="27"/>
        <v>Não passível</v>
      </c>
      <c r="I72" s="46" t="s">
        <v>152</v>
      </c>
      <c r="J72" s="47" t="s">
        <v>1309</v>
      </c>
      <c r="K72" s="46">
        <v>0</v>
      </c>
      <c r="L72" s="48" t="s">
        <v>1251</v>
      </c>
      <c r="M72" s="49">
        <v>1</v>
      </c>
      <c r="N72" s="50" t="s">
        <v>1339</v>
      </c>
      <c r="O72" s="48" t="s">
        <v>1233</v>
      </c>
      <c r="P72" s="51">
        <v>5</v>
      </c>
      <c r="Q72" s="46" t="s">
        <v>1257</v>
      </c>
      <c r="R72" s="48" t="s">
        <v>167</v>
      </c>
      <c r="S72" s="48" t="s">
        <v>167</v>
      </c>
      <c r="T72" s="48" t="s">
        <v>167</v>
      </c>
      <c r="U72" s="48" t="s">
        <v>167</v>
      </c>
      <c r="V72" s="48" t="s">
        <v>167</v>
      </c>
      <c r="W72" s="48" t="s">
        <v>167</v>
      </c>
      <c r="X72" s="48" t="s">
        <v>167</v>
      </c>
      <c r="Y72" s="48" t="s">
        <v>167</v>
      </c>
      <c r="Z72" s="48" t="s">
        <v>167</v>
      </c>
      <c r="AA72" s="52">
        <f t="shared" si="5"/>
        <v>1</v>
      </c>
      <c r="AB72" s="52">
        <f t="shared" si="6"/>
        <v>1</v>
      </c>
      <c r="AC72" s="52">
        <f t="shared" si="7"/>
        <v>1</v>
      </c>
      <c r="AD72" s="53" t="s">
        <v>1341</v>
      </c>
    </row>
    <row r="73" spans="1:30" s="33" customFormat="1" x14ac:dyDescent="0.25">
      <c r="A73" s="54">
        <v>50</v>
      </c>
      <c r="B73" s="54">
        <v>24</v>
      </c>
      <c r="C73" s="54" t="s">
        <v>1825</v>
      </c>
      <c r="D73" s="54" t="str">
        <f t="shared" si="23"/>
        <v/>
      </c>
      <c r="E73" s="54" t="str">
        <f t="shared" si="24"/>
        <v>Não passível</v>
      </c>
      <c r="F73" s="54" t="str">
        <f t="shared" si="25"/>
        <v>Não passível</v>
      </c>
      <c r="G73" s="54" t="str">
        <f t="shared" si="26"/>
        <v>Não passível</v>
      </c>
      <c r="H73" s="54" t="str">
        <f t="shared" si="27"/>
        <v>Não passível</v>
      </c>
      <c r="I73" s="54" t="s">
        <v>153</v>
      </c>
      <c r="J73" s="55" t="s">
        <v>1309</v>
      </c>
      <c r="K73" s="54">
        <v>0</v>
      </c>
      <c r="L73" s="56" t="s">
        <v>1251</v>
      </c>
      <c r="M73" s="57">
        <v>1</v>
      </c>
      <c r="N73" s="58" t="s">
        <v>1339</v>
      </c>
      <c r="O73" s="56" t="s">
        <v>1233</v>
      </c>
      <c r="P73" s="59">
        <v>5</v>
      </c>
      <c r="Q73" s="54" t="s">
        <v>1257</v>
      </c>
      <c r="R73" s="56" t="s">
        <v>167</v>
      </c>
      <c r="S73" s="56" t="s">
        <v>167</v>
      </c>
      <c r="T73" s="56" t="s">
        <v>167</v>
      </c>
      <c r="U73" s="56" t="s">
        <v>167</v>
      </c>
      <c r="V73" s="56" t="s">
        <v>167</v>
      </c>
      <c r="W73" s="56" t="s">
        <v>167</v>
      </c>
      <c r="X73" s="56" t="s">
        <v>167</v>
      </c>
      <c r="Y73" s="56" t="s">
        <v>167</v>
      </c>
      <c r="Z73" s="56" t="s">
        <v>167</v>
      </c>
      <c r="AA73" s="60">
        <f t="shared" si="5"/>
        <v>2</v>
      </c>
      <c r="AB73" s="60">
        <f t="shared" si="6"/>
        <v>3</v>
      </c>
      <c r="AC73" s="60">
        <f t="shared" si="7"/>
        <v>4</v>
      </c>
      <c r="AD73" s="61" t="s">
        <v>1342</v>
      </c>
    </row>
    <row r="74" spans="1:30" s="33" customFormat="1" x14ac:dyDescent="0.25">
      <c r="A74" s="46">
        <v>51</v>
      </c>
      <c r="B74" s="46">
        <v>25</v>
      </c>
      <c r="C74" s="46" t="s">
        <v>32</v>
      </c>
      <c r="D74" s="46" t="str">
        <f t="shared" si="23"/>
        <v/>
      </c>
      <c r="E74" s="46" t="str">
        <f t="shared" si="24"/>
        <v>Não passível</v>
      </c>
      <c r="F74" s="46" t="str">
        <f t="shared" si="25"/>
        <v>Não passível</v>
      </c>
      <c r="G74" s="46" t="str">
        <f t="shared" si="26"/>
        <v>Não passível</v>
      </c>
      <c r="H74" s="46" t="str">
        <f t="shared" si="27"/>
        <v>Não passível</v>
      </c>
      <c r="I74" s="46" t="s">
        <v>153</v>
      </c>
      <c r="J74" s="47" t="s">
        <v>1309</v>
      </c>
      <c r="K74" s="46">
        <v>0</v>
      </c>
      <c r="L74" s="48" t="s">
        <v>1251</v>
      </c>
      <c r="M74" s="49">
        <v>1</v>
      </c>
      <c r="N74" s="50" t="s">
        <v>1339</v>
      </c>
      <c r="O74" s="48" t="s">
        <v>1233</v>
      </c>
      <c r="P74" s="51">
        <v>5</v>
      </c>
      <c r="Q74" s="46" t="s">
        <v>1257</v>
      </c>
      <c r="R74" s="48" t="s">
        <v>167</v>
      </c>
      <c r="S74" s="48" t="s">
        <v>167</v>
      </c>
      <c r="T74" s="48" t="s">
        <v>167</v>
      </c>
      <c r="U74" s="48" t="s">
        <v>167</v>
      </c>
      <c r="V74" s="48" t="s">
        <v>167</v>
      </c>
      <c r="W74" s="48" t="s">
        <v>167</v>
      </c>
      <c r="X74" s="48" t="s">
        <v>167</v>
      </c>
      <c r="Y74" s="48" t="s">
        <v>167</v>
      </c>
      <c r="Z74" s="48" t="s">
        <v>167</v>
      </c>
      <c r="AA74" s="52">
        <f t="shared" si="5"/>
        <v>2</v>
      </c>
      <c r="AB74" s="52">
        <f t="shared" si="6"/>
        <v>3</v>
      </c>
      <c r="AC74" s="52">
        <f t="shared" si="7"/>
        <v>4</v>
      </c>
      <c r="AD74" s="53" t="s">
        <v>1343</v>
      </c>
    </row>
    <row r="75" spans="1:30" s="33" customFormat="1" ht="45" x14ac:dyDescent="0.25">
      <c r="A75" s="54">
        <v>52</v>
      </c>
      <c r="B75" s="54">
        <v>26</v>
      </c>
      <c r="C75" s="54" t="s">
        <v>33</v>
      </c>
      <c r="D75" s="54" t="str">
        <f t="shared" si="23"/>
        <v/>
      </c>
      <c r="E75" s="54" t="str">
        <f t="shared" si="24"/>
        <v>Não passível</v>
      </c>
      <c r="F75" s="54" t="str">
        <f t="shared" si="25"/>
        <v>Não passível</v>
      </c>
      <c r="G75" s="54" t="str">
        <f t="shared" si="26"/>
        <v>Não passível</v>
      </c>
      <c r="H75" s="54" t="str">
        <f t="shared" si="27"/>
        <v>Não passível</v>
      </c>
      <c r="I75" s="54" t="s">
        <v>154</v>
      </c>
      <c r="J75" s="55" t="s">
        <v>1309</v>
      </c>
      <c r="K75" s="54">
        <v>0</v>
      </c>
      <c r="L75" s="56" t="s">
        <v>1251</v>
      </c>
      <c r="M75" s="57">
        <v>3</v>
      </c>
      <c r="N75" s="58" t="s">
        <v>1344</v>
      </c>
      <c r="O75" s="56" t="s">
        <v>1233</v>
      </c>
      <c r="P75" s="59">
        <v>10</v>
      </c>
      <c r="Q75" s="54" t="s">
        <v>1257</v>
      </c>
      <c r="R75" s="56" t="s">
        <v>167</v>
      </c>
      <c r="S75" s="56" t="s">
        <v>167</v>
      </c>
      <c r="T75" s="56" t="s">
        <v>167</v>
      </c>
      <c r="U75" s="56" t="s">
        <v>167</v>
      </c>
      <c r="V75" s="56" t="s">
        <v>167</v>
      </c>
      <c r="W75" s="56" t="s">
        <v>167</v>
      </c>
      <c r="X75" s="56" t="s">
        <v>167</v>
      </c>
      <c r="Y75" s="56" t="s">
        <v>167</v>
      </c>
      <c r="Z75" s="56" t="s">
        <v>167</v>
      </c>
      <c r="AA75" s="60">
        <f t="shared" si="5"/>
        <v>4</v>
      </c>
      <c r="AB75" s="60">
        <f t="shared" si="6"/>
        <v>5</v>
      </c>
      <c r="AC75" s="60">
        <f t="shared" si="7"/>
        <v>6</v>
      </c>
      <c r="AD75" s="61" t="s">
        <v>1345</v>
      </c>
    </row>
    <row r="76" spans="1:30" s="33" customFormat="1" ht="45" x14ac:dyDescent="0.25">
      <c r="A76" s="46">
        <v>53</v>
      </c>
      <c r="B76" s="46">
        <v>27</v>
      </c>
      <c r="C76" s="46" t="s">
        <v>34</v>
      </c>
      <c r="D76" s="46" t="str">
        <f>IF($I$2="","",IF($I$2&gt;P76,AC76,IF($I$2&lt;K76,$K$22,IF($I$2&lt;M76,AA76,AB76))))</f>
        <v/>
      </c>
      <c r="E76" s="46" t="str">
        <f>IF($I$4="","",IF($I$4&gt;P76,AC76,IF($I$4&lt;K76,$K$22,IF($I$4&lt;M76,AA76,AB76))))</f>
        <v>Não passível</v>
      </c>
      <c r="F76" s="46" t="str">
        <f>IF($I$6="","",IF($I$6&gt;P76,AC76,IF($I$6&lt;K76,$K$22,IF($I$6&lt;M76,AA76,AB76))))</f>
        <v>Não passível</v>
      </c>
      <c r="G76" s="46" t="str">
        <f>IF($I$8="","",IF($I$8&gt;P76,AC76,IF($I$8&lt;K76,$K$22,IF($I$8&lt;M76,AA76,AB76))))</f>
        <v>Não passível</v>
      </c>
      <c r="H76" s="46" t="str">
        <f>IF($I$10="","",IF($I$10&gt;P76,AC76,IF($I$10&lt;K76,$K$22,IF($I$10&lt;M76,AA76,AB76))))</f>
        <v>Não passível</v>
      </c>
      <c r="I76" s="46" t="s">
        <v>153</v>
      </c>
      <c r="J76" s="47" t="s">
        <v>1309</v>
      </c>
      <c r="K76" s="46">
        <v>1</v>
      </c>
      <c r="L76" s="48" t="s">
        <v>1251</v>
      </c>
      <c r="M76" s="49">
        <v>3</v>
      </c>
      <c r="N76" s="50" t="s">
        <v>1344</v>
      </c>
      <c r="O76" s="48" t="s">
        <v>1233</v>
      </c>
      <c r="P76" s="51">
        <v>10</v>
      </c>
      <c r="Q76" s="46" t="s">
        <v>1257</v>
      </c>
      <c r="R76" s="48" t="s">
        <v>167</v>
      </c>
      <c r="S76" s="48" t="s">
        <v>167</v>
      </c>
      <c r="T76" s="48" t="s">
        <v>167</v>
      </c>
      <c r="U76" s="48" t="s">
        <v>167</v>
      </c>
      <c r="V76" s="48" t="s">
        <v>167</v>
      </c>
      <c r="W76" s="48" t="s">
        <v>167</v>
      </c>
      <c r="X76" s="48" t="s">
        <v>167</v>
      </c>
      <c r="Y76" s="48" t="s">
        <v>167</v>
      </c>
      <c r="Z76" s="48" t="s">
        <v>167</v>
      </c>
      <c r="AA76" s="52">
        <f t="shared" si="5"/>
        <v>2</v>
      </c>
      <c r="AB76" s="52">
        <f t="shared" si="6"/>
        <v>3</v>
      </c>
      <c r="AC76" s="52">
        <f t="shared" si="7"/>
        <v>4</v>
      </c>
      <c r="AD76" s="53" t="s">
        <v>1346</v>
      </c>
    </row>
    <row r="77" spans="1:30" s="33" customFormat="1" ht="30" x14ac:dyDescent="0.25">
      <c r="A77" s="54">
        <v>54</v>
      </c>
      <c r="B77" s="54">
        <v>28</v>
      </c>
      <c r="C77" s="54" t="s">
        <v>35</v>
      </c>
      <c r="D77" s="54" t="str">
        <f>IF($I$2="","",IF($I$2&gt;P77,AC77,IF($I$2&lt;=K77,$K$22,IF($I$2&lt;M77,AA77,AB77))))</f>
        <v/>
      </c>
      <c r="E77" s="54" t="str">
        <f>IF($I$4="","",IF($I$4&gt;P77,AC77,IF($I$4&lt;=K77,$K$22,IF($I$4&lt;M77,AA77,AB77))))</f>
        <v>Não passível</v>
      </c>
      <c r="F77" s="54" t="str">
        <f t="shared" ref="F77:F88" si="28">IF($I$6="","",IF($I$6&gt;P77,AC77,IF($I$6&lt;=K77,$K$22,IF($I$6&lt;M77,AA77,AB77))))</f>
        <v>Não passível</v>
      </c>
      <c r="G77" s="54" t="str">
        <f t="shared" ref="G77:G88" si="29">IF($I$8="","",IF($I$8&gt;P77,AC77,IF($I$8&lt;=K77,$K$22,IF($I$8&lt;M77,AA77,AB77))))</f>
        <v>Não passível</v>
      </c>
      <c r="H77" s="54" t="str">
        <f t="shared" ref="H77:H88" si="30">IF($I$10="","",IF($I$10&gt;P77,AC77,IF($I$10&lt;=K77,$K$22,IF($I$10&lt;M77,AA77,AB77))))</f>
        <v>Não passível</v>
      </c>
      <c r="I77" s="54" t="s">
        <v>153</v>
      </c>
      <c r="J77" s="55" t="s">
        <v>1309</v>
      </c>
      <c r="K77" s="54">
        <v>0.1</v>
      </c>
      <c r="L77" s="56" t="s">
        <v>1251</v>
      </c>
      <c r="M77" s="57">
        <v>3</v>
      </c>
      <c r="N77" s="58" t="s">
        <v>1344</v>
      </c>
      <c r="O77" s="56" t="s">
        <v>1233</v>
      </c>
      <c r="P77" s="59">
        <v>10</v>
      </c>
      <c r="Q77" s="54" t="s">
        <v>1257</v>
      </c>
      <c r="R77" s="56" t="s">
        <v>167</v>
      </c>
      <c r="S77" s="56" t="s">
        <v>167</v>
      </c>
      <c r="T77" s="56" t="s">
        <v>167</v>
      </c>
      <c r="U77" s="56" t="s">
        <v>167</v>
      </c>
      <c r="V77" s="56" t="s">
        <v>167</v>
      </c>
      <c r="W77" s="56" t="s">
        <v>167</v>
      </c>
      <c r="X77" s="56" t="s">
        <v>167</v>
      </c>
      <c r="Y77" s="56" t="s">
        <v>167</v>
      </c>
      <c r="Z77" s="56" t="s">
        <v>167</v>
      </c>
      <c r="AA77" s="60">
        <f t="shared" si="5"/>
        <v>2</v>
      </c>
      <c r="AB77" s="60">
        <f t="shared" si="6"/>
        <v>3</v>
      </c>
      <c r="AC77" s="60">
        <f t="shared" si="7"/>
        <v>4</v>
      </c>
      <c r="AD77" s="61" t="s">
        <v>1347</v>
      </c>
    </row>
    <row r="78" spans="1:30" s="33" customFormat="1" ht="30" x14ac:dyDescent="0.25">
      <c r="A78" s="46">
        <v>55</v>
      </c>
      <c r="B78" s="46">
        <v>29</v>
      </c>
      <c r="C78" s="46" t="s">
        <v>36</v>
      </c>
      <c r="D78" s="46" t="str">
        <f t="shared" ref="D78:D88" si="31">IF($I$2="","",IF($I$2&gt;P78,AC78,IF($I$2&lt;=K78,$K$22,IF($I$2&lt;M78,AA78,AB78))))</f>
        <v/>
      </c>
      <c r="E78" s="46" t="str">
        <f>IF($I$4="","",IF($I$4&gt;P78,AC78,IF($I$4&lt;=K78,$K$22,IF($I$4&lt;M78,AA78,AB78))))</f>
        <v>Não passível</v>
      </c>
      <c r="F78" s="46" t="str">
        <f t="shared" si="28"/>
        <v>Não passível</v>
      </c>
      <c r="G78" s="46" t="str">
        <f t="shared" si="29"/>
        <v>Não passível</v>
      </c>
      <c r="H78" s="46" t="str">
        <f t="shared" si="30"/>
        <v>Não passível</v>
      </c>
      <c r="I78" s="46" t="s">
        <v>153</v>
      </c>
      <c r="J78" s="47" t="s">
        <v>1309</v>
      </c>
      <c r="K78" s="46">
        <v>0.1</v>
      </c>
      <c r="L78" s="48" t="s">
        <v>1251</v>
      </c>
      <c r="M78" s="49">
        <v>3</v>
      </c>
      <c r="N78" s="50" t="s">
        <v>1344</v>
      </c>
      <c r="O78" s="48" t="s">
        <v>1233</v>
      </c>
      <c r="P78" s="51">
        <v>10</v>
      </c>
      <c r="Q78" s="46" t="s">
        <v>1257</v>
      </c>
      <c r="R78" s="48" t="s">
        <v>167</v>
      </c>
      <c r="S78" s="48" t="s">
        <v>167</v>
      </c>
      <c r="T78" s="48" t="s">
        <v>167</v>
      </c>
      <c r="U78" s="48" t="s">
        <v>167</v>
      </c>
      <c r="V78" s="48" t="s">
        <v>167</v>
      </c>
      <c r="W78" s="48" t="s">
        <v>167</v>
      </c>
      <c r="X78" s="48" t="s">
        <v>167</v>
      </c>
      <c r="Y78" s="48" t="s">
        <v>167</v>
      </c>
      <c r="Z78" s="48" t="s">
        <v>167</v>
      </c>
      <c r="AA78" s="52">
        <f t="shared" si="5"/>
        <v>2</v>
      </c>
      <c r="AB78" s="52">
        <f t="shared" si="6"/>
        <v>3</v>
      </c>
      <c r="AC78" s="52">
        <f t="shared" si="7"/>
        <v>4</v>
      </c>
      <c r="AD78" s="53" t="s">
        <v>1348</v>
      </c>
    </row>
    <row r="79" spans="1:30" s="33" customFormat="1" x14ac:dyDescent="0.25">
      <c r="A79" s="54">
        <v>56</v>
      </c>
      <c r="B79" s="54">
        <v>30</v>
      </c>
      <c r="C79" s="54" t="s">
        <v>1826</v>
      </c>
      <c r="D79" s="54" t="str">
        <f t="shared" si="31"/>
        <v/>
      </c>
      <c r="E79" s="54" t="str">
        <f t="shared" ref="E79:E88" si="32">IF($I$4="","",IF($I$4&gt;P79,AC79,IF($I$4&lt;=K79,$K$22,IF($I$4&lt;M79,AA79,AB79))))</f>
        <v>Não passível</v>
      </c>
      <c r="F79" s="54" t="str">
        <f t="shared" si="28"/>
        <v>Não passível</v>
      </c>
      <c r="G79" s="54" t="str">
        <f t="shared" si="29"/>
        <v>Não passível</v>
      </c>
      <c r="H79" s="54" t="str">
        <f t="shared" si="30"/>
        <v>Não passível</v>
      </c>
      <c r="I79" s="54" t="s">
        <v>154</v>
      </c>
      <c r="J79" s="55" t="s">
        <v>1309</v>
      </c>
      <c r="K79" s="54">
        <v>0</v>
      </c>
      <c r="L79" s="56" t="s">
        <v>1251</v>
      </c>
      <c r="M79" s="57">
        <v>10</v>
      </c>
      <c r="N79" s="58" t="s">
        <v>1349</v>
      </c>
      <c r="O79" s="56" t="s">
        <v>1233</v>
      </c>
      <c r="P79" s="59">
        <v>50</v>
      </c>
      <c r="Q79" s="54" t="s">
        <v>1257</v>
      </c>
      <c r="R79" s="56" t="s">
        <v>167</v>
      </c>
      <c r="S79" s="56" t="s">
        <v>167</v>
      </c>
      <c r="T79" s="56" t="s">
        <v>167</v>
      </c>
      <c r="U79" s="56" t="s">
        <v>167</v>
      </c>
      <c r="V79" s="56" t="s">
        <v>167</v>
      </c>
      <c r="W79" s="56" t="s">
        <v>167</v>
      </c>
      <c r="X79" s="56" t="s">
        <v>167</v>
      </c>
      <c r="Y79" s="56" t="s">
        <v>167</v>
      </c>
      <c r="Z79" s="56" t="s">
        <v>167</v>
      </c>
      <c r="AA79" s="60">
        <f t="shared" si="5"/>
        <v>4</v>
      </c>
      <c r="AB79" s="60">
        <f t="shared" si="6"/>
        <v>5</v>
      </c>
      <c r="AC79" s="60">
        <f t="shared" si="7"/>
        <v>6</v>
      </c>
      <c r="AD79" s="61" t="s">
        <v>1350</v>
      </c>
    </row>
    <row r="80" spans="1:30" s="33" customFormat="1" x14ac:dyDescent="0.25">
      <c r="A80" s="46">
        <v>57</v>
      </c>
      <c r="B80" s="46">
        <v>31</v>
      </c>
      <c r="C80" s="46" t="s">
        <v>37</v>
      </c>
      <c r="D80" s="46" t="str">
        <f t="shared" si="31"/>
        <v/>
      </c>
      <c r="E80" s="46" t="str">
        <f t="shared" si="32"/>
        <v>Não passível</v>
      </c>
      <c r="F80" s="46" t="str">
        <f t="shared" si="28"/>
        <v>Não passível</v>
      </c>
      <c r="G80" s="46" t="str">
        <f t="shared" si="29"/>
        <v>Não passível</v>
      </c>
      <c r="H80" s="46" t="str">
        <f t="shared" si="30"/>
        <v>Não passível</v>
      </c>
      <c r="I80" s="46" t="s">
        <v>153</v>
      </c>
      <c r="J80" s="47" t="s">
        <v>1309</v>
      </c>
      <c r="K80" s="46">
        <v>0</v>
      </c>
      <c r="L80" s="48" t="s">
        <v>1251</v>
      </c>
      <c r="M80" s="49">
        <v>3</v>
      </c>
      <c r="N80" s="50" t="s">
        <v>1344</v>
      </c>
      <c r="O80" s="48" t="s">
        <v>1233</v>
      </c>
      <c r="P80" s="51">
        <v>10</v>
      </c>
      <c r="Q80" s="46" t="s">
        <v>1257</v>
      </c>
      <c r="R80" s="48" t="s">
        <v>167</v>
      </c>
      <c r="S80" s="48" t="s">
        <v>167</v>
      </c>
      <c r="T80" s="48" t="s">
        <v>167</v>
      </c>
      <c r="U80" s="48" t="s">
        <v>167</v>
      </c>
      <c r="V80" s="48" t="s">
        <v>167</v>
      </c>
      <c r="W80" s="48" t="s">
        <v>167</v>
      </c>
      <c r="X80" s="48" t="s">
        <v>167</v>
      </c>
      <c r="Y80" s="48" t="s">
        <v>167</v>
      </c>
      <c r="Z80" s="48" t="s">
        <v>167</v>
      </c>
      <c r="AA80" s="52">
        <f t="shared" si="5"/>
        <v>2</v>
      </c>
      <c r="AB80" s="52">
        <f t="shared" si="6"/>
        <v>3</v>
      </c>
      <c r="AC80" s="52">
        <f t="shared" si="7"/>
        <v>4</v>
      </c>
      <c r="AD80" s="53" t="s">
        <v>1351</v>
      </c>
    </row>
    <row r="81" spans="1:30" s="33" customFormat="1" x14ac:dyDescent="0.25">
      <c r="A81" s="54">
        <v>58</v>
      </c>
      <c r="B81" s="54">
        <v>32</v>
      </c>
      <c r="C81" s="54" t="s">
        <v>38</v>
      </c>
      <c r="D81" s="54" t="str">
        <f t="shared" si="31"/>
        <v/>
      </c>
      <c r="E81" s="54" t="str">
        <f t="shared" si="32"/>
        <v>Não passível</v>
      </c>
      <c r="F81" s="54" t="str">
        <f t="shared" si="28"/>
        <v>Não passível</v>
      </c>
      <c r="G81" s="54" t="str">
        <f t="shared" si="29"/>
        <v>Não passível</v>
      </c>
      <c r="H81" s="54" t="str">
        <f t="shared" si="30"/>
        <v>Não passível</v>
      </c>
      <c r="I81" s="54" t="s">
        <v>153</v>
      </c>
      <c r="J81" s="55" t="s">
        <v>1309</v>
      </c>
      <c r="K81" s="54">
        <v>0</v>
      </c>
      <c r="L81" s="56" t="s">
        <v>1251</v>
      </c>
      <c r="M81" s="57">
        <v>0.1</v>
      </c>
      <c r="N81" s="58" t="s">
        <v>1352</v>
      </c>
      <c r="O81" s="56" t="s">
        <v>1233</v>
      </c>
      <c r="P81" s="59">
        <v>5</v>
      </c>
      <c r="Q81" s="54" t="s">
        <v>1257</v>
      </c>
      <c r="R81" s="56" t="s">
        <v>167</v>
      </c>
      <c r="S81" s="56" t="s">
        <v>167</v>
      </c>
      <c r="T81" s="56" t="s">
        <v>167</v>
      </c>
      <c r="U81" s="56" t="s">
        <v>167</v>
      </c>
      <c r="V81" s="56" t="s">
        <v>167</v>
      </c>
      <c r="W81" s="56" t="s">
        <v>167</v>
      </c>
      <c r="X81" s="56" t="s">
        <v>167</v>
      </c>
      <c r="Y81" s="56" t="s">
        <v>167</v>
      </c>
      <c r="Z81" s="56" t="s">
        <v>167</v>
      </c>
      <c r="AA81" s="60">
        <f t="shared" si="5"/>
        <v>2</v>
      </c>
      <c r="AB81" s="60">
        <f t="shared" si="6"/>
        <v>3</v>
      </c>
      <c r="AC81" s="60">
        <f t="shared" si="7"/>
        <v>4</v>
      </c>
      <c r="AD81" s="61" t="s">
        <v>1353</v>
      </c>
    </row>
    <row r="82" spans="1:30" s="33" customFormat="1" x14ac:dyDescent="0.25">
      <c r="A82" s="46">
        <v>59</v>
      </c>
      <c r="B82" s="46">
        <v>33</v>
      </c>
      <c r="C82" s="46" t="s">
        <v>39</v>
      </c>
      <c r="D82" s="46" t="str">
        <f t="shared" si="31"/>
        <v/>
      </c>
      <c r="E82" s="46" t="str">
        <f t="shared" si="32"/>
        <v>Não passível</v>
      </c>
      <c r="F82" s="46" t="str">
        <f t="shared" si="28"/>
        <v>Não passível</v>
      </c>
      <c r="G82" s="46" t="str">
        <f t="shared" si="29"/>
        <v>Não passível</v>
      </c>
      <c r="H82" s="46" t="str">
        <f t="shared" si="30"/>
        <v>Não passível</v>
      </c>
      <c r="I82" s="46" t="s">
        <v>153</v>
      </c>
      <c r="J82" s="47" t="s">
        <v>1309</v>
      </c>
      <c r="K82" s="46">
        <v>0.1</v>
      </c>
      <c r="L82" s="48" t="s">
        <v>1251</v>
      </c>
      <c r="M82" s="49">
        <v>3</v>
      </c>
      <c r="N82" s="50" t="s">
        <v>1354</v>
      </c>
      <c r="O82" s="48" t="s">
        <v>1233</v>
      </c>
      <c r="P82" s="51">
        <v>10</v>
      </c>
      <c r="Q82" s="46" t="s">
        <v>1257</v>
      </c>
      <c r="R82" s="48" t="s">
        <v>167</v>
      </c>
      <c r="S82" s="48" t="s">
        <v>167</v>
      </c>
      <c r="T82" s="48" t="s">
        <v>167</v>
      </c>
      <c r="U82" s="48" t="s">
        <v>167</v>
      </c>
      <c r="V82" s="48" t="s">
        <v>167</v>
      </c>
      <c r="W82" s="48" t="s">
        <v>167</v>
      </c>
      <c r="X82" s="48" t="s">
        <v>167</v>
      </c>
      <c r="Y82" s="48" t="s">
        <v>167</v>
      </c>
      <c r="Z82" s="48" t="s">
        <v>167</v>
      </c>
      <c r="AA82" s="52">
        <f t="shared" si="5"/>
        <v>2</v>
      </c>
      <c r="AB82" s="52">
        <f t="shared" si="6"/>
        <v>3</v>
      </c>
      <c r="AC82" s="52">
        <f t="shared" si="7"/>
        <v>4</v>
      </c>
      <c r="AD82" s="53" t="s">
        <v>1355</v>
      </c>
    </row>
    <row r="83" spans="1:30" s="33" customFormat="1" ht="30" x14ac:dyDescent="0.25">
      <c r="A83" s="54">
        <v>60</v>
      </c>
      <c r="B83" s="54">
        <v>34</v>
      </c>
      <c r="C83" s="54" t="s">
        <v>40</v>
      </c>
      <c r="D83" s="54" t="str">
        <f>IF($I$2="","",IF($I$2&gt;P83,AC83,IF($I$2&lt;K83,$K$22,IF($I$2&lt;M83,AA83,AB83))))</f>
        <v/>
      </c>
      <c r="E83" s="54" t="str">
        <f>IF($I$4="","",IF($I$4&gt;P83,AC83,IF($I$4&lt;K83,$K$22,IF($I$4&lt;M83,AA83,AB83))))</f>
        <v>Não passível</v>
      </c>
      <c r="F83" s="54" t="str">
        <f>IF($I$6="","",IF($I$6&gt;P83,AC83,IF($I$6&lt;K83,$K$22,IF($I$6&lt;M83,AA83,AB83))))</f>
        <v>Não passível</v>
      </c>
      <c r="G83" s="54" t="str">
        <f>IF($I$8="","",IF($I$8&gt;P83,AC83,IF($I$8&lt;K83,$K$22,IF($I$8&lt;M83,AA83,AB83))))</f>
        <v>Não passível</v>
      </c>
      <c r="H83" s="54" t="str">
        <f>IF($I$10="","",IF($I$10&gt;P83,AC83,IF($I$10&lt;K83,$K$22,IF($I$10&lt;M83,AA83,AB83))))</f>
        <v>Não passível</v>
      </c>
      <c r="I83" s="54" t="s">
        <v>154</v>
      </c>
      <c r="J83" s="55" t="s">
        <v>1309</v>
      </c>
      <c r="K83" s="54">
        <v>0.1</v>
      </c>
      <c r="L83" s="56" t="s">
        <v>1251</v>
      </c>
      <c r="M83" s="57">
        <v>5</v>
      </c>
      <c r="N83" s="58" t="s">
        <v>1356</v>
      </c>
      <c r="O83" s="56" t="s">
        <v>1233</v>
      </c>
      <c r="P83" s="59">
        <v>50</v>
      </c>
      <c r="Q83" s="54" t="s">
        <v>1257</v>
      </c>
      <c r="R83" s="56" t="s">
        <v>167</v>
      </c>
      <c r="S83" s="56" t="s">
        <v>167</v>
      </c>
      <c r="T83" s="56" t="s">
        <v>167</v>
      </c>
      <c r="U83" s="56" t="s">
        <v>167</v>
      </c>
      <c r="V83" s="56" t="s">
        <v>167</v>
      </c>
      <c r="W83" s="56" t="s">
        <v>167</v>
      </c>
      <c r="X83" s="56" t="s">
        <v>167</v>
      </c>
      <c r="Y83" s="56" t="s">
        <v>167</v>
      </c>
      <c r="Z83" s="56" t="s">
        <v>167</v>
      </c>
      <c r="AA83" s="60">
        <f t="shared" si="5"/>
        <v>4</v>
      </c>
      <c r="AB83" s="60">
        <f t="shared" si="6"/>
        <v>5</v>
      </c>
      <c r="AC83" s="60">
        <f t="shared" si="7"/>
        <v>6</v>
      </c>
      <c r="AD83" s="61" t="s">
        <v>1357</v>
      </c>
    </row>
    <row r="84" spans="1:30" s="33" customFormat="1" ht="30" x14ac:dyDescent="0.25">
      <c r="A84" s="46">
        <v>61</v>
      </c>
      <c r="B84" s="46">
        <v>35</v>
      </c>
      <c r="C84" s="46" t="s">
        <v>41</v>
      </c>
      <c r="D84" s="46" t="str">
        <f t="shared" si="31"/>
        <v/>
      </c>
      <c r="E84" s="46" t="str">
        <f t="shared" si="32"/>
        <v>Não passível</v>
      </c>
      <c r="F84" s="46" t="str">
        <f t="shared" si="28"/>
        <v>Não passível</v>
      </c>
      <c r="G84" s="46" t="str">
        <f t="shared" si="29"/>
        <v>Não passível</v>
      </c>
      <c r="H84" s="46" t="str">
        <f t="shared" si="30"/>
        <v>Não passível</v>
      </c>
      <c r="I84" s="46" t="s">
        <v>153</v>
      </c>
      <c r="J84" s="47" t="s">
        <v>1309</v>
      </c>
      <c r="K84" s="46">
        <v>0</v>
      </c>
      <c r="L84" s="48" t="s">
        <v>1251</v>
      </c>
      <c r="M84" s="49">
        <v>5</v>
      </c>
      <c r="N84" s="50" t="s">
        <v>1358</v>
      </c>
      <c r="O84" s="48" t="s">
        <v>1233</v>
      </c>
      <c r="P84" s="51">
        <v>20</v>
      </c>
      <c r="Q84" s="46" t="s">
        <v>1257</v>
      </c>
      <c r="R84" s="48" t="s">
        <v>167</v>
      </c>
      <c r="S84" s="48" t="s">
        <v>167</v>
      </c>
      <c r="T84" s="48" t="s">
        <v>167</v>
      </c>
      <c r="U84" s="48" t="s">
        <v>167</v>
      </c>
      <c r="V84" s="48" t="s">
        <v>167</v>
      </c>
      <c r="W84" s="48" t="s">
        <v>167</v>
      </c>
      <c r="X84" s="48" t="s">
        <v>167</v>
      </c>
      <c r="Y84" s="48" t="s">
        <v>167</v>
      </c>
      <c r="Z84" s="48" t="s">
        <v>167</v>
      </c>
      <c r="AA84" s="52">
        <f t="shared" si="5"/>
        <v>2</v>
      </c>
      <c r="AB84" s="52">
        <f t="shared" si="6"/>
        <v>3</v>
      </c>
      <c r="AC84" s="52">
        <f t="shared" si="7"/>
        <v>4</v>
      </c>
      <c r="AD84" s="53" t="s">
        <v>1359</v>
      </c>
    </row>
    <row r="85" spans="1:30" s="33" customFormat="1" x14ac:dyDescent="0.25">
      <c r="A85" s="54">
        <v>62</v>
      </c>
      <c r="B85" s="54">
        <v>36</v>
      </c>
      <c r="C85" s="54" t="s">
        <v>42</v>
      </c>
      <c r="D85" s="54" t="str">
        <f t="shared" si="31"/>
        <v/>
      </c>
      <c r="E85" s="54" t="str">
        <f t="shared" si="32"/>
        <v>Não passível</v>
      </c>
      <c r="F85" s="54" t="str">
        <f t="shared" si="28"/>
        <v>Não passível</v>
      </c>
      <c r="G85" s="54" t="str">
        <f t="shared" si="29"/>
        <v>Não passível</v>
      </c>
      <c r="H85" s="54" t="str">
        <f t="shared" si="30"/>
        <v>Não passível</v>
      </c>
      <c r="I85" s="54" t="s">
        <v>154</v>
      </c>
      <c r="J85" s="55" t="s">
        <v>1309</v>
      </c>
      <c r="K85" s="54">
        <v>0</v>
      </c>
      <c r="L85" s="56" t="s">
        <v>1251</v>
      </c>
      <c r="M85" s="57">
        <v>5</v>
      </c>
      <c r="N85" s="58" t="s">
        <v>1358</v>
      </c>
      <c r="O85" s="56" t="s">
        <v>1233</v>
      </c>
      <c r="P85" s="59">
        <v>20</v>
      </c>
      <c r="Q85" s="54" t="s">
        <v>1257</v>
      </c>
      <c r="R85" s="56" t="s">
        <v>167</v>
      </c>
      <c r="S85" s="56" t="s">
        <v>167</v>
      </c>
      <c r="T85" s="56" t="s">
        <v>167</v>
      </c>
      <c r="U85" s="56" t="s">
        <v>167</v>
      </c>
      <c r="V85" s="56" t="s">
        <v>167</v>
      </c>
      <c r="W85" s="56" t="s">
        <v>167</v>
      </c>
      <c r="X85" s="56" t="s">
        <v>167</v>
      </c>
      <c r="Y85" s="56" t="s">
        <v>167</v>
      </c>
      <c r="Z85" s="56" t="s">
        <v>167</v>
      </c>
      <c r="AA85" s="60">
        <f t="shared" si="5"/>
        <v>4</v>
      </c>
      <c r="AB85" s="60">
        <f t="shared" si="6"/>
        <v>5</v>
      </c>
      <c r="AC85" s="60">
        <f t="shared" si="7"/>
        <v>6</v>
      </c>
      <c r="AD85" s="61" t="s">
        <v>1360</v>
      </c>
    </row>
    <row r="86" spans="1:30" s="33" customFormat="1" ht="30" x14ac:dyDescent="0.25">
      <c r="A86" s="46">
        <v>63</v>
      </c>
      <c r="B86" s="46">
        <v>37</v>
      </c>
      <c r="C86" s="46" t="s">
        <v>1827</v>
      </c>
      <c r="D86" s="46" t="str">
        <f t="shared" si="31"/>
        <v/>
      </c>
      <c r="E86" s="46" t="str">
        <f t="shared" si="32"/>
        <v>Não passível</v>
      </c>
      <c r="F86" s="46" t="str">
        <f t="shared" si="28"/>
        <v>Não passível</v>
      </c>
      <c r="G86" s="46" t="str">
        <f t="shared" si="29"/>
        <v>Não passível</v>
      </c>
      <c r="H86" s="46" t="str">
        <f t="shared" si="30"/>
        <v>Não passível</v>
      </c>
      <c r="I86" s="46" t="s">
        <v>153</v>
      </c>
      <c r="J86" s="47" t="s">
        <v>1309</v>
      </c>
      <c r="K86" s="46">
        <v>0</v>
      </c>
      <c r="L86" s="48" t="s">
        <v>1251</v>
      </c>
      <c r="M86" s="49">
        <v>10</v>
      </c>
      <c r="N86" s="50" t="s">
        <v>1361</v>
      </c>
      <c r="O86" s="48" t="s">
        <v>1233</v>
      </c>
      <c r="P86" s="51">
        <v>20</v>
      </c>
      <c r="Q86" s="46" t="s">
        <v>1257</v>
      </c>
      <c r="R86" s="48" t="s">
        <v>167</v>
      </c>
      <c r="S86" s="48" t="s">
        <v>167</v>
      </c>
      <c r="T86" s="48" t="s">
        <v>167</v>
      </c>
      <c r="U86" s="48" t="s">
        <v>167</v>
      </c>
      <c r="V86" s="48" t="s">
        <v>167</v>
      </c>
      <c r="W86" s="48" t="s">
        <v>167</v>
      </c>
      <c r="X86" s="48" t="s">
        <v>167</v>
      </c>
      <c r="Y86" s="48" t="s">
        <v>167</v>
      </c>
      <c r="Z86" s="48" t="s">
        <v>167</v>
      </c>
      <c r="AA86" s="52">
        <f t="shared" si="5"/>
        <v>2</v>
      </c>
      <c r="AB86" s="52">
        <f t="shared" si="6"/>
        <v>3</v>
      </c>
      <c r="AC86" s="52">
        <f t="shared" si="7"/>
        <v>4</v>
      </c>
      <c r="AD86" s="53" t="s">
        <v>1362</v>
      </c>
    </row>
    <row r="87" spans="1:30" s="33" customFormat="1" ht="30" x14ac:dyDescent="0.25">
      <c r="A87" s="54">
        <v>64</v>
      </c>
      <c r="B87" s="54">
        <v>38</v>
      </c>
      <c r="C87" s="54" t="s">
        <v>1828</v>
      </c>
      <c r="D87" s="54" t="str">
        <f t="shared" si="31"/>
        <v/>
      </c>
      <c r="E87" s="54" t="str">
        <f t="shared" si="32"/>
        <v>Não passível</v>
      </c>
      <c r="F87" s="54" t="str">
        <f t="shared" si="28"/>
        <v>Não passível</v>
      </c>
      <c r="G87" s="54" t="str">
        <f t="shared" si="29"/>
        <v>Não passível</v>
      </c>
      <c r="H87" s="54" t="str">
        <f t="shared" si="30"/>
        <v>Não passível</v>
      </c>
      <c r="I87" s="54" t="s">
        <v>154</v>
      </c>
      <c r="J87" s="55" t="s">
        <v>1309</v>
      </c>
      <c r="K87" s="54">
        <v>0</v>
      </c>
      <c r="L87" s="56" t="s">
        <v>1251</v>
      </c>
      <c r="M87" s="57">
        <v>10</v>
      </c>
      <c r="N87" s="58" t="s">
        <v>1361</v>
      </c>
      <c r="O87" s="56" t="s">
        <v>1233</v>
      </c>
      <c r="P87" s="59">
        <v>20</v>
      </c>
      <c r="Q87" s="54" t="s">
        <v>1257</v>
      </c>
      <c r="R87" s="56" t="s">
        <v>167</v>
      </c>
      <c r="S87" s="56" t="s">
        <v>167</v>
      </c>
      <c r="T87" s="56" t="s">
        <v>167</v>
      </c>
      <c r="U87" s="56" t="s">
        <v>167</v>
      </c>
      <c r="V87" s="56" t="s">
        <v>167</v>
      </c>
      <c r="W87" s="56" t="s">
        <v>167</v>
      </c>
      <c r="X87" s="56" t="s">
        <v>167</v>
      </c>
      <c r="Y87" s="56" t="s">
        <v>167</v>
      </c>
      <c r="Z87" s="56" t="s">
        <v>167</v>
      </c>
      <c r="AA87" s="60">
        <f t="shared" si="5"/>
        <v>4</v>
      </c>
      <c r="AB87" s="60">
        <f t="shared" si="6"/>
        <v>5</v>
      </c>
      <c r="AC87" s="60">
        <f t="shared" si="7"/>
        <v>6</v>
      </c>
      <c r="AD87" s="61" t="s">
        <v>1363</v>
      </c>
    </row>
    <row r="88" spans="1:30" s="33" customFormat="1" ht="30" x14ac:dyDescent="0.25">
      <c r="A88" s="46">
        <v>65</v>
      </c>
      <c r="B88" s="46">
        <v>39</v>
      </c>
      <c r="C88" s="46" t="s">
        <v>43</v>
      </c>
      <c r="D88" s="46" t="str">
        <f t="shared" si="31"/>
        <v/>
      </c>
      <c r="E88" s="46" t="str">
        <f t="shared" si="32"/>
        <v>Não passível</v>
      </c>
      <c r="F88" s="46" t="str">
        <f t="shared" si="28"/>
        <v>Não passível</v>
      </c>
      <c r="G88" s="46" t="str">
        <f t="shared" si="29"/>
        <v>Não passível</v>
      </c>
      <c r="H88" s="46" t="str">
        <f t="shared" si="30"/>
        <v>Não passível</v>
      </c>
      <c r="I88" s="46" t="s">
        <v>154</v>
      </c>
      <c r="J88" s="47" t="s">
        <v>1309</v>
      </c>
      <c r="K88" s="46">
        <v>0</v>
      </c>
      <c r="L88" s="48" t="s">
        <v>1251</v>
      </c>
      <c r="M88" s="49">
        <v>10</v>
      </c>
      <c r="N88" s="50" t="s">
        <v>1361</v>
      </c>
      <c r="O88" s="48" t="s">
        <v>1233</v>
      </c>
      <c r="P88" s="51">
        <v>20</v>
      </c>
      <c r="Q88" s="46" t="s">
        <v>1257</v>
      </c>
      <c r="R88" s="48" t="s">
        <v>167</v>
      </c>
      <c r="S88" s="48" t="s">
        <v>167</v>
      </c>
      <c r="T88" s="48" t="s">
        <v>167</v>
      </c>
      <c r="U88" s="48" t="s">
        <v>167</v>
      </c>
      <c r="V88" s="48" t="s">
        <v>167</v>
      </c>
      <c r="W88" s="48" t="s">
        <v>167</v>
      </c>
      <c r="X88" s="48" t="s">
        <v>167</v>
      </c>
      <c r="Y88" s="48" t="s">
        <v>167</v>
      </c>
      <c r="Z88" s="48" t="s">
        <v>167</v>
      </c>
      <c r="AA88" s="52">
        <f t="shared" si="5"/>
        <v>4</v>
      </c>
      <c r="AB88" s="52">
        <f t="shared" si="6"/>
        <v>5</v>
      </c>
      <c r="AC88" s="52">
        <f t="shared" si="7"/>
        <v>6</v>
      </c>
      <c r="AD88" s="53" t="s">
        <v>1364</v>
      </c>
    </row>
    <row r="89" spans="1:30" s="33" customFormat="1" ht="30" x14ac:dyDescent="0.25">
      <c r="A89" s="54">
        <v>66</v>
      </c>
      <c r="B89" s="54">
        <v>40</v>
      </c>
      <c r="C89" s="54" t="s">
        <v>1829</v>
      </c>
      <c r="D89" s="54" t="str">
        <f>IF($I$2="","",IF($I$2&gt;P89,AC89,IF($I$2&lt;K89,$K$22,IF($I$2&lt;=M89,AA89,AB89))))</f>
        <v/>
      </c>
      <c r="E89" s="54" t="str">
        <f>IF($I$4="","",IF($I$4&gt;P89,AC89,IF($I$4&lt;K89,$K$22,IF($I$4&lt;=M89,AA89,AB89))))</f>
        <v>Não passível</v>
      </c>
      <c r="F89" s="54" t="str">
        <f>IF($I$6="","",IF($I$6&gt;P89,AC89,IF($I$6&lt;K89,$K$22,IF($I$6&lt;=M89,AA89,AB89))))</f>
        <v>Não passível</v>
      </c>
      <c r="G89" s="54" t="str">
        <f>IF($I$8="","",IF($I$8&gt;P89,AC89,IF($I$8&lt;K89,$K$22,IF($I$8&lt;=M89,AA89,AB89))))</f>
        <v>Não passível</v>
      </c>
      <c r="H89" s="54" t="str">
        <f>IF($I$10="","",IF($I$10&gt;P89,AC89,IF($I$10&lt;K89,$K$22,IF($I$10&lt;=M89,AA89,AB89))))</f>
        <v>Não passível</v>
      </c>
      <c r="I89" s="54" t="s">
        <v>152</v>
      </c>
      <c r="J89" s="55" t="s">
        <v>173</v>
      </c>
      <c r="K89" s="54">
        <v>1500</v>
      </c>
      <c r="L89" s="56" t="s">
        <v>1231</v>
      </c>
      <c r="M89" s="57">
        <v>10000</v>
      </c>
      <c r="N89" s="58" t="s">
        <v>1365</v>
      </c>
      <c r="O89" s="56" t="s">
        <v>1233</v>
      </c>
      <c r="P89" s="59">
        <v>50000</v>
      </c>
      <c r="Q89" s="54" t="s">
        <v>207</v>
      </c>
      <c r="R89" s="56" t="s">
        <v>167</v>
      </c>
      <c r="S89" s="56" t="s">
        <v>167</v>
      </c>
      <c r="T89" s="56" t="s">
        <v>167</v>
      </c>
      <c r="U89" s="56" t="s">
        <v>167</v>
      </c>
      <c r="V89" s="56" t="s">
        <v>167</v>
      </c>
      <c r="W89" s="56" t="s">
        <v>167</v>
      </c>
      <c r="X89" s="56" t="s">
        <v>167</v>
      </c>
      <c r="Y89" s="56" t="s">
        <v>167</v>
      </c>
      <c r="Z89" s="56" t="s">
        <v>167</v>
      </c>
      <c r="AA89" s="60">
        <f t="shared" si="5"/>
        <v>1</v>
      </c>
      <c r="AB89" s="60">
        <f t="shared" si="6"/>
        <v>1</v>
      </c>
      <c r="AC89" s="60">
        <f t="shared" si="7"/>
        <v>1</v>
      </c>
      <c r="AD89" s="61" t="s">
        <v>1366</v>
      </c>
    </row>
    <row r="90" spans="1:30" s="33" customFormat="1" ht="45" x14ac:dyDescent="0.25">
      <c r="A90" s="46">
        <v>67</v>
      </c>
      <c r="B90" s="46">
        <v>41</v>
      </c>
      <c r="C90" s="46" t="s">
        <v>44</v>
      </c>
      <c r="D90" s="46" t="str">
        <f>IF($I$2="","",IF($I$2&gt;P90,AC90,IF($I$2&lt;=K90,$K$22,IF($I$2&lt;=M90,AA90,AB90))))</f>
        <v/>
      </c>
      <c r="E90" s="46" t="str">
        <f>IF($I$4="","",IF($I$4&gt;P90,AC90,IF($I$4&lt;=K90,$K$22,IF($I$4&lt;=M90,AA90,AB90))))</f>
        <v>Não passível</v>
      </c>
      <c r="F90" s="46" t="str">
        <f>IF($I$6="","",IF($I$6&gt;P90,AC90,IF($I$6&lt;=K90,$K$22,IF($I$6&lt;=M90,AA90,AB90))))</f>
        <v>Não passível</v>
      </c>
      <c r="G90" s="46" t="str">
        <f>IF($I$8="","",IF($I$8&gt;P90,AC90,IF($I$8&lt;=K90,$K$22,IF($I$8&lt;=M90,AA90,AB90))))</f>
        <v>Não passível</v>
      </c>
      <c r="H90" s="46" t="str">
        <f>IF($I$10="","",IF($I$10&gt;P90,AC90,IF($I$10&lt;=K90,$K$22,IF($I$10&lt;=M90,AA90,AB90))))</f>
        <v>Não passível</v>
      </c>
      <c r="I90" s="46" t="s">
        <v>153</v>
      </c>
      <c r="J90" s="47" t="s">
        <v>1367</v>
      </c>
      <c r="K90" s="46">
        <v>0</v>
      </c>
      <c r="L90" s="48" t="s">
        <v>1368</v>
      </c>
      <c r="M90" s="49">
        <v>3000</v>
      </c>
      <c r="N90" s="50" t="s">
        <v>1369</v>
      </c>
      <c r="O90" s="48" t="s">
        <v>1233</v>
      </c>
      <c r="P90" s="51">
        <v>8000</v>
      </c>
      <c r="Q90" s="46" t="s">
        <v>183</v>
      </c>
      <c r="R90" s="48" t="s">
        <v>167</v>
      </c>
      <c r="S90" s="48" t="s">
        <v>167</v>
      </c>
      <c r="T90" s="48" t="s">
        <v>167</v>
      </c>
      <c r="U90" s="48" t="s">
        <v>167</v>
      </c>
      <c r="V90" s="48" t="s">
        <v>167</v>
      </c>
      <c r="W90" s="48" t="s">
        <v>167</v>
      </c>
      <c r="X90" s="48" t="s">
        <v>167</v>
      </c>
      <c r="Y90" s="48" t="s">
        <v>167</v>
      </c>
      <c r="Z90" s="48" t="s">
        <v>167</v>
      </c>
      <c r="AA90" s="52">
        <f t="shared" ref="AA90:AA154" si="33">IF(I90="","",IF(I90="P",$D$15,IF(I90="M",$E$15,$F$15)))</f>
        <v>2</v>
      </c>
      <c r="AB90" s="52">
        <f t="shared" ref="AB90:AB154" si="34">IF(I90="","",IF(I90="P",$D$16,IF(I90="M",$E$16,$F$16)))</f>
        <v>3</v>
      </c>
      <c r="AC90" s="52">
        <f t="shared" ref="AC90:AC154" si="35">IF(I90="","",IF(I90="P",$D$17,IF(I90="M",$E$17,$F$17)))</f>
        <v>4</v>
      </c>
      <c r="AD90" s="53" t="s">
        <v>1370</v>
      </c>
    </row>
    <row r="91" spans="1:30" s="33" customFormat="1" ht="30" x14ac:dyDescent="0.25">
      <c r="A91" s="54">
        <v>68</v>
      </c>
      <c r="B91" s="54">
        <v>42</v>
      </c>
      <c r="C91" s="54" t="s">
        <v>45</v>
      </c>
      <c r="D91" s="54" t="str">
        <f t="shared" ref="D91" si="36">IF($I$2="","",IF($I$2&gt;P91,AC91,IF($I$2&lt;=K91,$K$22,IF($I$2&lt;M91,AA91,AB91))))</f>
        <v/>
      </c>
      <c r="E91" s="54" t="str">
        <f t="shared" ref="E91" si="37">IF($I$4="","",IF($I$4&gt;P91,AC91,IF($I$4&lt;=K91,$K$22,IF($I$4&lt;M91,AA91,AB91))))</f>
        <v>Não passível</v>
      </c>
      <c r="F91" s="54" t="str">
        <f t="shared" ref="F91" si="38">IF($I$6="","",IF($I$6&gt;P91,AC91,IF($I$6&lt;=K91,$K$22,IF($I$6&lt;M91,AA91,AB91))))</f>
        <v>Não passível</v>
      </c>
      <c r="G91" s="54" t="str">
        <f t="shared" ref="G91" si="39">IF($I$8="","",IF($I$8&gt;P91,AC91,IF($I$8&lt;=K91,$K$22,IF($I$8&lt;M91,AA91,AB91))))</f>
        <v>Não passível</v>
      </c>
      <c r="H91" s="54" t="str">
        <f t="shared" ref="H91" si="40">IF($I$10="","",IF($I$10&gt;P91,AC91,IF($I$10&lt;=K91,$K$22,IF($I$10&lt;M91,AA91,AB91))))</f>
        <v>Não passível</v>
      </c>
      <c r="I91" s="54" t="s">
        <v>154</v>
      </c>
      <c r="J91" s="55" t="s">
        <v>1371</v>
      </c>
      <c r="K91" s="54">
        <v>0.1</v>
      </c>
      <c r="L91" s="56" t="s">
        <v>1251</v>
      </c>
      <c r="M91" s="57">
        <v>1</v>
      </c>
      <c r="N91" s="58" t="s">
        <v>1372</v>
      </c>
      <c r="O91" s="56" t="s">
        <v>1233</v>
      </c>
      <c r="P91" s="59">
        <v>2</v>
      </c>
      <c r="Q91" s="54" t="s">
        <v>1257</v>
      </c>
      <c r="R91" s="56" t="s">
        <v>167</v>
      </c>
      <c r="S91" s="56" t="s">
        <v>167</v>
      </c>
      <c r="T91" s="56" t="s">
        <v>167</v>
      </c>
      <c r="U91" s="56" t="s">
        <v>167</v>
      </c>
      <c r="V91" s="56" t="s">
        <v>167</v>
      </c>
      <c r="W91" s="56" t="s">
        <v>167</v>
      </c>
      <c r="X91" s="56" t="s">
        <v>167</v>
      </c>
      <c r="Y91" s="56" t="s">
        <v>167</v>
      </c>
      <c r="Z91" s="56" t="s">
        <v>167</v>
      </c>
      <c r="AA91" s="60">
        <f t="shared" si="33"/>
        <v>4</v>
      </c>
      <c r="AB91" s="60">
        <f t="shared" si="34"/>
        <v>5</v>
      </c>
      <c r="AC91" s="60">
        <f t="shared" si="35"/>
        <v>6</v>
      </c>
      <c r="AD91" s="61" t="s">
        <v>1373</v>
      </c>
    </row>
    <row r="92" spans="1:30" s="33" customFormat="1" ht="45" x14ac:dyDescent="0.25">
      <c r="A92" s="46">
        <v>69</v>
      </c>
      <c r="B92" s="46">
        <v>43</v>
      </c>
      <c r="C92" s="46" t="s">
        <v>46</v>
      </c>
      <c r="D92" s="46" t="str">
        <f t="shared" ref="D92:D93" si="41">IF($I$2="","",IF($I$2&gt;P92,AC92,IF($I$2&lt;=K92,$K$22,IF($I$2&lt;=M92,AA92,AB92))))</f>
        <v/>
      </c>
      <c r="E92" s="46" t="str">
        <f t="shared" ref="E92:E93" si="42">IF($I$4="","",IF($I$4&gt;P92,AC92,IF($I$4&lt;=K92,$K$22,IF($I$4&lt;=M92,AA92,AB92))))</f>
        <v>Não passível</v>
      </c>
      <c r="F92" s="46" t="str">
        <f t="shared" ref="F92:F93" si="43">IF($I$6="","",IF($I$6&gt;P92,AC92,IF($I$6&lt;=K92,$K$22,IF($I$6&lt;=M92,AA92,AB92))))</f>
        <v>Não passível</v>
      </c>
      <c r="G92" s="46" t="str">
        <f t="shared" ref="G92:G93" si="44">IF($I$8="","",IF($I$8&gt;P92,AC92,IF($I$8&lt;=K92,$K$22,IF($I$8&lt;=M92,AA92,AB92))))</f>
        <v>Não passível</v>
      </c>
      <c r="H92" s="46" t="str">
        <f t="shared" ref="H92:H93" si="45">IF($I$10="","",IF($I$10&gt;P92,AC92,IF($I$10&lt;=K92,$K$22,IF($I$10&lt;=M92,AA92,AB92))))</f>
        <v>Não passível</v>
      </c>
      <c r="I92" s="46" t="s">
        <v>153</v>
      </c>
      <c r="J92" s="47" t="s">
        <v>1374</v>
      </c>
      <c r="K92" s="46">
        <v>0</v>
      </c>
      <c r="L92" s="48" t="s">
        <v>1368</v>
      </c>
      <c r="M92" s="49">
        <v>1000</v>
      </c>
      <c r="N92" s="50" t="s">
        <v>1375</v>
      </c>
      <c r="O92" s="48" t="s">
        <v>1233</v>
      </c>
      <c r="P92" s="51">
        <v>10000</v>
      </c>
      <c r="Q92" s="46" t="s">
        <v>190</v>
      </c>
      <c r="R92" s="48" t="s">
        <v>167</v>
      </c>
      <c r="S92" s="48" t="s">
        <v>167</v>
      </c>
      <c r="T92" s="48" t="s">
        <v>167</v>
      </c>
      <c r="U92" s="48" t="s">
        <v>167</v>
      </c>
      <c r="V92" s="48" t="s">
        <v>167</v>
      </c>
      <c r="W92" s="48" t="s">
        <v>167</v>
      </c>
      <c r="X92" s="48" t="s">
        <v>167</v>
      </c>
      <c r="Y92" s="48" t="s">
        <v>167</v>
      </c>
      <c r="Z92" s="48" t="s">
        <v>167</v>
      </c>
      <c r="AA92" s="52">
        <f t="shared" si="33"/>
        <v>2</v>
      </c>
      <c r="AB92" s="52">
        <f t="shared" si="34"/>
        <v>3</v>
      </c>
      <c r="AC92" s="52">
        <f t="shared" si="35"/>
        <v>4</v>
      </c>
      <c r="AD92" s="53" t="s">
        <v>1376</v>
      </c>
    </row>
    <row r="93" spans="1:30" s="33" customFormat="1" ht="22.5" x14ac:dyDescent="0.25">
      <c r="A93" s="54">
        <v>70</v>
      </c>
      <c r="B93" s="54">
        <v>44</v>
      </c>
      <c r="C93" s="54" t="s">
        <v>1830</v>
      </c>
      <c r="D93" s="54" t="str">
        <f t="shared" si="41"/>
        <v/>
      </c>
      <c r="E93" s="54" t="str">
        <f t="shared" si="42"/>
        <v>Não passível</v>
      </c>
      <c r="F93" s="54" t="str">
        <f t="shared" si="43"/>
        <v>Não passível</v>
      </c>
      <c r="G93" s="54" t="str">
        <f t="shared" si="44"/>
        <v>Não passível</v>
      </c>
      <c r="H93" s="54" t="str">
        <f t="shared" si="45"/>
        <v>Não passível</v>
      </c>
      <c r="I93" s="54" t="s">
        <v>154</v>
      </c>
      <c r="J93" s="55" t="s">
        <v>173</v>
      </c>
      <c r="K93" s="54">
        <v>0</v>
      </c>
      <c r="L93" s="56" t="s">
        <v>1368</v>
      </c>
      <c r="M93" s="57">
        <v>50000</v>
      </c>
      <c r="N93" s="58" t="s">
        <v>1377</v>
      </c>
      <c r="O93" s="56" t="s">
        <v>1233</v>
      </c>
      <c r="P93" s="59">
        <v>150000</v>
      </c>
      <c r="Q93" s="54" t="s">
        <v>157</v>
      </c>
      <c r="R93" s="56" t="s">
        <v>167</v>
      </c>
      <c r="S93" s="56" t="s">
        <v>167</v>
      </c>
      <c r="T93" s="56" t="s">
        <v>167</v>
      </c>
      <c r="U93" s="56" t="s">
        <v>167</v>
      </c>
      <c r="V93" s="56" t="s">
        <v>167</v>
      </c>
      <c r="W93" s="56" t="s">
        <v>167</v>
      </c>
      <c r="X93" s="56" t="s">
        <v>167</v>
      </c>
      <c r="Y93" s="56" t="s">
        <v>167</v>
      </c>
      <c r="Z93" s="56" t="s">
        <v>167</v>
      </c>
      <c r="AA93" s="60">
        <f t="shared" si="33"/>
        <v>4</v>
      </c>
      <c r="AB93" s="60">
        <f t="shared" si="34"/>
        <v>5</v>
      </c>
      <c r="AC93" s="60">
        <f t="shared" si="35"/>
        <v>6</v>
      </c>
      <c r="AD93" s="61" t="s">
        <v>148</v>
      </c>
    </row>
    <row r="94" spans="1:30" s="33" customFormat="1" x14ac:dyDescent="0.25">
      <c r="A94" s="45">
        <v>71</v>
      </c>
      <c r="B94" s="46">
        <v>1</v>
      </c>
      <c r="C94" s="46" t="s">
        <v>47</v>
      </c>
      <c r="D94" s="46" t="str">
        <f t="shared" ref="D94:D157" si="46">IF($I$2="","",IF($I$2&gt;P94,AC94,IF($I$2&lt;=K94,$K$22,IF($I$2&lt;M94,AA94,AB94))))</f>
        <v/>
      </c>
      <c r="E94" s="46" t="str">
        <f t="shared" ref="E94:E157" si="47">IF($I$4="","",IF($I$4&gt;P94,AC94,IF($I$4&lt;=K94,$K$22,IF($I$4&lt;M94,AA94,AB94))))</f>
        <v>Não passível</v>
      </c>
      <c r="F94" s="46" t="str">
        <f t="shared" ref="F94:F157" si="48">IF($I$6="","",IF($I$6&gt;P94,AC94,IF($I$6&lt;=K94,$K$22,IF($I$6&lt;M94,AA94,AB94))))</f>
        <v>Não passível</v>
      </c>
      <c r="G94" s="46" t="str">
        <f t="shared" ref="G94:G157" si="49">IF($I$8="","",IF($I$8&gt;P94,AC94,IF($I$8&lt;=K94,$K$22,IF($I$8&lt;M94,AA94,AB94))))</f>
        <v>Não passível</v>
      </c>
      <c r="H94" s="46" t="str">
        <f t="shared" ref="H94:H157" si="50">IF($I$10="","",IF($I$10&gt;P94,AC94,IF($I$10&lt;=K94,$K$22,IF($I$10&lt;M94,AA94,AB94))))</f>
        <v>Não passível</v>
      </c>
      <c r="I94" s="46" t="s">
        <v>154</v>
      </c>
      <c r="J94" s="47" t="s">
        <v>165</v>
      </c>
      <c r="K94" s="46">
        <v>0</v>
      </c>
      <c r="L94" s="48" t="s">
        <v>1251</v>
      </c>
      <c r="M94" s="49">
        <v>5</v>
      </c>
      <c r="N94" s="50" t="s">
        <v>1378</v>
      </c>
      <c r="O94" s="48" t="s">
        <v>1233</v>
      </c>
      <c r="P94" s="51">
        <v>10</v>
      </c>
      <c r="Q94" s="46" t="s">
        <v>1257</v>
      </c>
      <c r="R94" s="48" t="s">
        <v>167</v>
      </c>
      <c r="S94" s="48" t="s">
        <v>167</v>
      </c>
      <c r="T94" s="48" t="s">
        <v>167</v>
      </c>
      <c r="U94" s="48" t="s">
        <v>167</v>
      </c>
      <c r="V94" s="48" t="s">
        <v>167</v>
      </c>
      <c r="W94" s="48" t="s">
        <v>167</v>
      </c>
      <c r="X94" s="48" t="s">
        <v>167</v>
      </c>
      <c r="Y94" s="48" t="s">
        <v>167</v>
      </c>
      <c r="Z94" s="48" t="s">
        <v>167</v>
      </c>
      <c r="AA94" s="52">
        <f t="shared" si="33"/>
        <v>4</v>
      </c>
      <c r="AB94" s="52">
        <f t="shared" si="34"/>
        <v>5</v>
      </c>
      <c r="AC94" s="52">
        <f t="shared" si="35"/>
        <v>6</v>
      </c>
      <c r="AD94" s="53" t="s">
        <v>1379</v>
      </c>
    </row>
    <row r="95" spans="1:30" s="33" customFormat="1" ht="33.75" x14ac:dyDescent="0.25">
      <c r="A95" s="54">
        <v>72</v>
      </c>
      <c r="B95" s="54">
        <v>2</v>
      </c>
      <c r="C95" s="54" t="s">
        <v>48</v>
      </c>
      <c r="D95" s="54" t="str">
        <f t="shared" si="46"/>
        <v/>
      </c>
      <c r="E95" s="54" t="str">
        <f t="shared" si="47"/>
        <v>Não passível</v>
      </c>
      <c r="F95" s="54" t="str">
        <f>IF($I$6="","",IF($I$6&gt;P95,AC95,IF($I$6&lt;=K95,$K$22,IF($I$6&lt;M95,AA95,AB95))))</f>
        <v>Não passível</v>
      </c>
      <c r="G95" s="54" t="str">
        <f t="shared" si="49"/>
        <v>Não passível</v>
      </c>
      <c r="H95" s="54" t="str">
        <f t="shared" si="50"/>
        <v>Não passível</v>
      </c>
      <c r="I95" s="54" t="s">
        <v>153</v>
      </c>
      <c r="J95" s="55" t="s">
        <v>1307</v>
      </c>
      <c r="K95" s="54">
        <v>0.5</v>
      </c>
      <c r="L95" s="56" t="s">
        <v>1251</v>
      </c>
      <c r="M95" s="57">
        <v>20</v>
      </c>
      <c r="N95" s="58" t="s">
        <v>1380</v>
      </c>
      <c r="O95" s="56" t="s">
        <v>1233</v>
      </c>
      <c r="P95" s="59">
        <v>80</v>
      </c>
      <c r="Q95" s="54" t="s">
        <v>176</v>
      </c>
      <c r="R95" s="56" t="s">
        <v>167</v>
      </c>
      <c r="S95" s="56" t="s">
        <v>167</v>
      </c>
      <c r="T95" s="56" t="s">
        <v>167</v>
      </c>
      <c r="U95" s="56" t="s">
        <v>167</v>
      </c>
      <c r="V95" s="56" t="s">
        <v>167</v>
      </c>
      <c r="W95" s="56" t="s">
        <v>167</v>
      </c>
      <c r="X95" s="56" t="s">
        <v>167</v>
      </c>
      <c r="Y95" s="56" t="s">
        <v>167</v>
      </c>
      <c r="Z95" s="56" t="s">
        <v>167</v>
      </c>
      <c r="AA95" s="60">
        <f t="shared" si="33"/>
        <v>2</v>
      </c>
      <c r="AB95" s="60">
        <f t="shared" si="34"/>
        <v>3</v>
      </c>
      <c r="AC95" s="60">
        <f t="shared" si="35"/>
        <v>4</v>
      </c>
      <c r="AD95" s="61" t="s">
        <v>1381</v>
      </c>
    </row>
    <row r="96" spans="1:30" s="33" customFormat="1" ht="30" x14ac:dyDescent="0.25">
      <c r="A96" s="46">
        <v>73</v>
      </c>
      <c r="B96" s="46">
        <v>3</v>
      </c>
      <c r="C96" s="46" t="s">
        <v>49</v>
      </c>
      <c r="D96" s="46" t="str">
        <f t="shared" si="46"/>
        <v/>
      </c>
      <c r="E96" s="46" t="str">
        <f t="shared" si="47"/>
        <v>Não passível</v>
      </c>
      <c r="F96" s="46" t="str">
        <f t="shared" si="48"/>
        <v>Não passível</v>
      </c>
      <c r="G96" s="46" t="str">
        <f t="shared" si="49"/>
        <v>Não passível</v>
      </c>
      <c r="H96" s="46" t="str">
        <f t="shared" si="50"/>
        <v>Não passível</v>
      </c>
      <c r="I96" s="46" t="s">
        <v>153</v>
      </c>
      <c r="J96" s="47" t="s">
        <v>165</v>
      </c>
      <c r="K96" s="46">
        <v>0.5</v>
      </c>
      <c r="L96" s="48" t="s">
        <v>1251</v>
      </c>
      <c r="M96" s="49">
        <v>2</v>
      </c>
      <c r="N96" s="50" t="s">
        <v>1382</v>
      </c>
      <c r="O96" s="48" t="s">
        <v>1233</v>
      </c>
      <c r="P96" s="51">
        <v>5</v>
      </c>
      <c r="Q96" s="46" t="s">
        <v>1257</v>
      </c>
      <c r="R96" s="48" t="s">
        <v>167</v>
      </c>
      <c r="S96" s="48" t="s">
        <v>167</v>
      </c>
      <c r="T96" s="48" t="s">
        <v>167</v>
      </c>
      <c r="U96" s="48" t="s">
        <v>167</v>
      </c>
      <c r="V96" s="48" t="s">
        <v>167</v>
      </c>
      <c r="W96" s="48" t="s">
        <v>167</v>
      </c>
      <c r="X96" s="48" t="s">
        <v>167</v>
      </c>
      <c r="Y96" s="48" t="s">
        <v>167</v>
      </c>
      <c r="Z96" s="48" t="s">
        <v>167</v>
      </c>
      <c r="AA96" s="52">
        <f t="shared" si="33"/>
        <v>2</v>
      </c>
      <c r="AB96" s="52">
        <f t="shared" si="34"/>
        <v>3</v>
      </c>
      <c r="AC96" s="52">
        <f t="shared" si="35"/>
        <v>4</v>
      </c>
      <c r="AD96" s="53" t="s">
        <v>1383</v>
      </c>
    </row>
    <row r="97" spans="1:30" s="33" customFormat="1" x14ac:dyDescent="0.25">
      <c r="A97" s="54">
        <v>74</v>
      </c>
      <c r="B97" s="54">
        <v>4</v>
      </c>
      <c r="C97" s="54" t="s">
        <v>50</v>
      </c>
      <c r="D97" s="54" t="str">
        <f t="shared" si="46"/>
        <v/>
      </c>
      <c r="E97" s="54" t="str">
        <f t="shared" si="47"/>
        <v>Não passível</v>
      </c>
      <c r="F97" s="54" t="str">
        <f t="shared" si="48"/>
        <v>Não passível</v>
      </c>
      <c r="G97" s="54" t="str">
        <f t="shared" si="49"/>
        <v>Não passível</v>
      </c>
      <c r="H97" s="54" t="str">
        <f t="shared" si="50"/>
        <v>Não passível</v>
      </c>
      <c r="I97" s="54" t="s">
        <v>154</v>
      </c>
      <c r="J97" s="55" t="s">
        <v>165</v>
      </c>
      <c r="K97" s="54">
        <v>0</v>
      </c>
      <c r="L97" s="56" t="s">
        <v>1251</v>
      </c>
      <c r="M97" s="57">
        <v>2</v>
      </c>
      <c r="N97" s="58" t="s">
        <v>1382</v>
      </c>
      <c r="O97" s="56" t="s">
        <v>1233</v>
      </c>
      <c r="P97" s="59">
        <v>5</v>
      </c>
      <c r="Q97" s="54" t="s">
        <v>1257</v>
      </c>
      <c r="R97" s="56" t="s">
        <v>167</v>
      </c>
      <c r="S97" s="56" t="s">
        <v>167</v>
      </c>
      <c r="T97" s="56" t="s">
        <v>167</v>
      </c>
      <c r="U97" s="56" t="s">
        <v>167</v>
      </c>
      <c r="V97" s="56" t="s">
        <v>167</v>
      </c>
      <c r="W97" s="56" t="s">
        <v>167</v>
      </c>
      <c r="X97" s="56" t="s">
        <v>167</v>
      </c>
      <c r="Y97" s="56" t="s">
        <v>167</v>
      </c>
      <c r="Z97" s="56" t="s">
        <v>167</v>
      </c>
      <c r="AA97" s="60">
        <f t="shared" si="33"/>
        <v>4</v>
      </c>
      <c r="AB97" s="60">
        <f t="shared" si="34"/>
        <v>5</v>
      </c>
      <c r="AC97" s="60">
        <f t="shared" si="35"/>
        <v>6</v>
      </c>
      <c r="AD97" s="61" t="s">
        <v>1384</v>
      </c>
    </row>
    <row r="98" spans="1:30" s="33" customFormat="1" ht="30" x14ac:dyDescent="0.25">
      <c r="A98" s="46">
        <v>75</v>
      </c>
      <c r="B98" s="46">
        <v>5</v>
      </c>
      <c r="C98" s="46" t="s">
        <v>51</v>
      </c>
      <c r="D98" s="46" t="str">
        <f t="shared" si="46"/>
        <v/>
      </c>
      <c r="E98" s="46" t="str">
        <f t="shared" si="47"/>
        <v>Não passível</v>
      </c>
      <c r="F98" s="46" t="str">
        <f t="shared" si="48"/>
        <v>Não passível</v>
      </c>
      <c r="G98" s="46" t="str">
        <f t="shared" si="49"/>
        <v>Não passível</v>
      </c>
      <c r="H98" s="46" t="str">
        <f t="shared" si="50"/>
        <v>Não passível</v>
      </c>
      <c r="I98" s="46" t="s">
        <v>154</v>
      </c>
      <c r="J98" s="47" t="s">
        <v>165</v>
      </c>
      <c r="K98" s="46">
        <v>0</v>
      </c>
      <c r="L98" s="48" t="s">
        <v>1251</v>
      </c>
      <c r="M98" s="49">
        <v>2</v>
      </c>
      <c r="N98" s="50" t="s">
        <v>1382</v>
      </c>
      <c r="O98" s="48" t="s">
        <v>1233</v>
      </c>
      <c r="P98" s="51">
        <v>5</v>
      </c>
      <c r="Q98" s="46" t="s">
        <v>1257</v>
      </c>
      <c r="R98" s="48" t="s">
        <v>167</v>
      </c>
      <c r="S98" s="48" t="s">
        <v>167</v>
      </c>
      <c r="T98" s="48" t="s">
        <v>167</v>
      </c>
      <c r="U98" s="48" t="s">
        <v>167</v>
      </c>
      <c r="V98" s="48" t="s">
        <v>167</v>
      </c>
      <c r="W98" s="48" t="s">
        <v>167</v>
      </c>
      <c r="X98" s="48" t="s">
        <v>167</v>
      </c>
      <c r="Y98" s="48" t="s">
        <v>167</v>
      </c>
      <c r="Z98" s="48" t="s">
        <v>167</v>
      </c>
      <c r="AA98" s="52">
        <f t="shared" si="33"/>
        <v>4</v>
      </c>
      <c r="AB98" s="52">
        <f t="shared" si="34"/>
        <v>5</v>
      </c>
      <c r="AC98" s="52">
        <f t="shared" si="35"/>
        <v>6</v>
      </c>
      <c r="AD98" s="53" t="s">
        <v>1385</v>
      </c>
    </row>
    <row r="99" spans="1:30" s="33" customFormat="1" ht="33.75" x14ac:dyDescent="0.25">
      <c r="A99" s="54">
        <v>76</v>
      </c>
      <c r="B99" s="54">
        <v>6</v>
      </c>
      <c r="C99" s="54" t="s">
        <v>52</v>
      </c>
      <c r="D99" s="54" t="str">
        <f t="shared" si="46"/>
        <v/>
      </c>
      <c r="E99" s="54" t="str">
        <f t="shared" si="47"/>
        <v>Não passível</v>
      </c>
      <c r="F99" s="54" t="str">
        <f t="shared" si="48"/>
        <v>Não passível</v>
      </c>
      <c r="G99" s="54" t="str">
        <f t="shared" si="49"/>
        <v>Não passível</v>
      </c>
      <c r="H99" s="54" t="str">
        <f t="shared" si="50"/>
        <v>Não passível</v>
      </c>
      <c r="I99" s="54" t="s">
        <v>153</v>
      </c>
      <c r="J99" s="55" t="s">
        <v>165</v>
      </c>
      <c r="K99" s="54">
        <v>0</v>
      </c>
      <c r="L99" s="56" t="s">
        <v>1251</v>
      </c>
      <c r="M99" s="62">
        <v>0.3</v>
      </c>
      <c r="N99" s="58" t="s">
        <v>1386</v>
      </c>
      <c r="O99" s="56" t="s">
        <v>1233</v>
      </c>
      <c r="P99" s="63">
        <v>0.6</v>
      </c>
      <c r="Q99" s="54" t="s">
        <v>1257</v>
      </c>
      <c r="R99" s="56" t="s">
        <v>167</v>
      </c>
      <c r="S99" s="56" t="s">
        <v>167</v>
      </c>
      <c r="T99" s="56" t="s">
        <v>167</v>
      </c>
      <c r="U99" s="56" t="s">
        <v>167</v>
      </c>
      <c r="V99" s="56" t="s">
        <v>167</v>
      </c>
      <c r="W99" s="56" t="s">
        <v>167</v>
      </c>
      <c r="X99" s="56" t="s">
        <v>167</v>
      </c>
      <c r="Y99" s="56" t="s">
        <v>167</v>
      </c>
      <c r="Z99" s="56" t="s">
        <v>167</v>
      </c>
      <c r="AA99" s="60">
        <f t="shared" si="33"/>
        <v>2</v>
      </c>
      <c r="AB99" s="60">
        <f t="shared" si="34"/>
        <v>3</v>
      </c>
      <c r="AC99" s="60">
        <f t="shared" si="35"/>
        <v>4</v>
      </c>
      <c r="AD99" s="61" t="s">
        <v>1387</v>
      </c>
    </row>
    <row r="100" spans="1:30" s="33" customFormat="1" ht="30" x14ac:dyDescent="0.25">
      <c r="A100" s="46">
        <v>77</v>
      </c>
      <c r="B100" s="46">
        <v>7</v>
      </c>
      <c r="C100" s="46" t="s">
        <v>53</v>
      </c>
      <c r="D100" s="46" t="str">
        <f t="shared" si="46"/>
        <v/>
      </c>
      <c r="E100" s="46" t="str">
        <f t="shared" si="47"/>
        <v>Não passível</v>
      </c>
      <c r="F100" s="46" t="str">
        <f t="shared" si="48"/>
        <v>Não passível</v>
      </c>
      <c r="G100" s="46" t="str">
        <f t="shared" si="49"/>
        <v>Não passível</v>
      </c>
      <c r="H100" s="46" t="str">
        <f t="shared" si="50"/>
        <v>Não passível</v>
      </c>
      <c r="I100" s="46" t="s">
        <v>153</v>
      </c>
      <c r="J100" s="47" t="s">
        <v>165</v>
      </c>
      <c r="K100" s="46">
        <v>0</v>
      </c>
      <c r="L100" s="48" t="s">
        <v>1251</v>
      </c>
      <c r="M100" s="49">
        <v>2</v>
      </c>
      <c r="N100" s="50" t="s">
        <v>1382</v>
      </c>
      <c r="O100" s="48" t="s">
        <v>1233</v>
      </c>
      <c r="P100" s="51">
        <v>5</v>
      </c>
      <c r="Q100" s="46" t="s">
        <v>1257</v>
      </c>
      <c r="R100" s="48" t="s">
        <v>167</v>
      </c>
      <c r="S100" s="48" t="s">
        <v>167</v>
      </c>
      <c r="T100" s="48" t="s">
        <v>167</v>
      </c>
      <c r="U100" s="48" t="s">
        <v>167</v>
      </c>
      <c r="V100" s="48" t="s">
        <v>167</v>
      </c>
      <c r="W100" s="48" t="s">
        <v>167</v>
      </c>
      <c r="X100" s="48" t="s">
        <v>167</v>
      </c>
      <c r="Y100" s="48" t="s">
        <v>167</v>
      </c>
      <c r="Z100" s="48" t="s">
        <v>167</v>
      </c>
      <c r="AA100" s="52">
        <f t="shared" si="33"/>
        <v>2</v>
      </c>
      <c r="AB100" s="52">
        <f t="shared" si="34"/>
        <v>3</v>
      </c>
      <c r="AC100" s="52">
        <f t="shared" si="35"/>
        <v>4</v>
      </c>
      <c r="AD100" s="53" t="s">
        <v>1388</v>
      </c>
    </row>
    <row r="101" spans="1:30" s="33" customFormat="1" x14ac:dyDescent="0.25">
      <c r="A101" s="54">
        <v>78</v>
      </c>
      <c r="B101" s="54">
        <v>8</v>
      </c>
      <c r="C101" s="54" t="s">
        <v>1831</v>
      </c>
      <c r="D101" s="54" t="str">
        <f t="shared" si="46"/>
        <v/>
      </c>
      <c r="E101" s="54" t="str">
        <f t="shared" si="47"/>
        <v>Não passível</v>
      </c>
      <c r="F101" s="54" t="str">
        <f t="shared" si="48"/>
        <v>Não passível</v>
      </c>
      <c r="G101" s="54" t="str">
        <f t="shared" si="49"/>
        <v>Não passível</v>
      </c>
      <c r="H101" s="54" t="str">
        <f t="shared" si="50"/>
        <v>Não passível</v>
      </c>
      <c r="I101" s="54" t="s">
        <v>153</v>
      </c>
      <c r="J101" s="55" t="s">
        <v>165</v>
      </c>
      <c r="K101" s="54">
        <v>0</v>
      </c>
      <c r="L101" s="56" t="s">
        <v>1251</v>
      </c>
      <c r="M101" s="57">
        <v>2</v>
      </c>
      <c r="N101" s="58" t="s">
        <v>1382</v>
      </c>
      <c r="O101" s="56" t="s">
        <v>1233</v>
      </c>
      <c r="P101" s="59">
        <v>5</v>
      </c>
      <c r="Q101" s="54" t="s">
        <v>1257</v>
      </c>
      <c r="R101" s="56" t="s">
        <v>167</v>
      </c>
      <c r="S101" s="56" t="s">
        <v>167</v>
      </c>
      <c r="T101" s="56" t="s">
        <v>167</v>
      </c>
      <c r="U101" s="56" t="s">
        <v>167</v>
      </c>
      <c r="V101" s="56" t="s">
        <v>167</v>
      </c>
      <c r="W101" s="56" t="s">
        <v>167</v>
      </c>
      <c r="X101" s="56" t="s">
        <v>167</v>
      </c>
      <c r="Y101" s="56" t="s">
        <v>167</v>
      </c>
      <c r="Z101" s="56" t="s">
        <v>167</v>
      </c>
      <c r="AA101" s="60">
        <f t="shared" si="33"/>
        <v>2</v>
      </c>
      <c r="AB101" s="60">
        <f t="shared" si="34"/>
        <v>3</v>
      </c>
      <c r="AC101" s="60">
        <f t="shared" si="35"/>
        <v>4</v>
      </c>
      <c r="AD101" s="61" t="s">
        <v>1389</v>
      </c>
    </row>
    <row r="102" spans="1:30" s="33" customFormat="1" ht="45" x14ac:dyDescent="0.25">
      <c r="A102" s="46">
        <v>79</v>
      </c>
      <c r="B102" s="46">
        <v>9</v>
      </c>
      <c r="C102" s="46" t="s">
        <v>1832</v>
      </c>
      <c r="D102" s="46" t="str">
        <f>IF(OR($I$2="",$I$3=""),"",IF(AND(OR($I$2&lt;=K102),$I$3&lt;=T102),$K$22,IF(OR($I$2&gt;P102,OR($I$3&gt;Y102)),AC102,IF(AND(OR($I$2&lt;M102),$I$3&lt;V102),AA102,AB102))))</f>
        <v/>
      </c>
      <c r="E102" s="46" t="str">
        <f>IF(OR($I$4="",$I$5=""),"",IF(AND(OR($I$4&lt;=K102),$I$5&lt;=T102),$K$22,IF(OR($I$4&gt;P102,OR($I$5&gt;Y102)),AC102,IF(AND(OR($I$4&lt;M102),$I$5&lt;V102),AA102,AB102))))</f>
        <v>Não passível</v>
      </c>
      <c r="F102" s="46" t="str">
        <f>IF(OR($I$6="",$I$7=""),"",IF(AND(OR($I$6&lt;=K102),$I$7&lt;=T102),$K$22,IF(OR($I$6&gt;P102,OR($I$7&gt;Y102)),AC102,IF(AND(OR($I$6&lt;M102),$I$7&lt;V102),AA102,AB102))))</f>
        <v>Não passível</v>
      </c>
      <c r="G102" s="46" t="str">
        <f>IF(OR($I$8="",$I$9=""),"",IF(AND(OR($I$8&lt;=K102),$I$9&lt;=T102),$K$22,IF(OR($I$8&gt;P102,OR($I$9&gt;Y102)),AC102,IF(AND(OR($I$8&lt;M102),$I$9&lt;V102),AA102,AB102))))</f>
        <v>Não passível</v>
      </c>
      <c r="H102" s="46" t="str">
        <f>IF(OR($I$10="",$I$11=""),"",IF(AND(OR($I$10&lt;=K102),$I$11&lt;=T102),$K$22,IF(OR($I$10&gt;P102,OR($I$11&gt;Y102)),AC102,IF(AND(OR($I$10&lt;M102),$I$11&lt;V102),AA102,AB102))))</f>
        <v>Não passível</v>
      </c>
      <c r="I102" s="46" t="s">
        <v>154</v>
      </c>
      <c r="J102" s="47" t="s">
        <v>173</v>
      </c>
      <c r="K102" s="46">
        <v>0</v>
      </c>
      <c r="L102" s="48" t="s">
        <v>1251</v>
      </c>
      <c r="M102" s="49">
        <v>380</v>
      </c>
      <c r="N102" s="50" t="s">
        <v>1390</v>
      </c>
      <c r="O102" s="48" t="s">
        <v>1233</v>
      </c>
      <c r="P102" s="51">
        <v>4400</v>
      </c>
      <c r="Q102" s="46" t="s">
        <v>174</v>
      </c>
      <c r="R102" s="48" t="s">
        <v>1246</v>
      </c>
      <c r="S102" s="48" t="s">
        <v>1391</v>
      </c>
      <c r="T102" s="48">
        <v>0</v>
      </c>
      <c r="U102" s="48" t="s">
        <v>1368</v>
      </c>
      <c r="V102" s="48">
        <v>100</v>
      </c>
      <c r="W102" s="48" t="s">
        <v>1392</v>
      </c>
      <c r="X102" s="48" t="s">
        <v>1233</v>
      </c>
      <c r="Y102" s="48">
        <v>1160</v>
      </c>
      <c r="Z102" s="48" t="s">
        <v>1393</v>
      </c>
      <c r="AA102" s="52">
        <f t="shared" si="33"/>
        <v>4</v>
      </c>
      <c r="AB102" s="52">
        <f t="shared" si="34"/>
        <v>5</v>
      </c>
      <c r="AC102" s="52">
        <f t="shared" si="35"/>
        <v>6</v>
      </c>
      <c r="AD102" s="53" t="s">
        <v>1394</v>
      </c>
    </row>
    <row r="103" spans="1:30" s="33" customFormat="1" ht="30" x14ac:dyDescent="0.25">
      <c r="A103" s="54">
        <v>80</v>
      </c>
      <c r="B103" s="54">
        <v>10</v>
      </c>
      <c r="C103" s="54" t="s">
        <v>54</v>
      </c>
      <c r="D103" s="54" t="str">
        <f>IF(OR($I$2="",$I$3=""),"",IF(AND(OR($I$2&lt;=K103),$I$3&lt;=T103),$K$22,IF(OR($I$2&gt;P103,OR($I$3&gt;Y103)),AC103,IF(AND(OR($I$2&lt;M103),$I$3&lt;V103),AA103,AB103))))</f>
        <v/>
      </c>
      <c r="E103" s="54" t="str">
        <f>IF(OR($I$4="",$I$5=""),"",IF(AND(OR($I$4&lt;=K103),$I$5&lt;=T103),$K$22,IF(OR($I$4&gt;P103,OR($I$5&gt;Y103)),AC103,IF(AND(OR($I$4&lt;M103),$I$5&lt;V103),AA103,AB103))))</f>
        <v>Não passível</v>
      </c>
      <c r="F103" s="54" t="str">
        <f>IF(OR($I$6="",$I$7=""),"",IF(AND(OR($I$6&lt;=K103),$I$7&lt;=T103),$K$22,IF(OR($I$6&gt;P103,OR($I$7&gt;Y103)),AC103,IF(AND(OR($I$6&lt;M103),$I$7&lt;V103),AA103,AB103))))</f>
        <v>Não passível</v>
      </c>
      <c r="G103" s="54" t="str">
        <f>IF(OR($I$8="",$I$9=""),"",IF(AND(OR($I$8&lt;=K103),$I$9&lt;=T103),$K$22,IF(OR($I$8&gt;P103,OR($I$9&gt;Y103)),AC103,IF(AND(OR($I$8&lt;M103),$I$9&lt;V103),AA103,AB103))))</f>
        <v>Não passível</v>
      </c>
      <c r="H103" s="54" t="str">
        <f>IF(OR($I$10="",$I$11=""),"",IF(AND(OR($I$10&lt;=K103),$I$11&lt;=T103),$K$22,IF(OR($I$10&gt;P103,OR($I$11&gt;Y103)),AC103,IF(AND(OR($I$10&lt;M103),$I$11&lt;V103),AA103,AB103))))</f>
        <v>Não passível</v>
      </c>
      <c r="I103" s="54" t="s">
        <v>153</v>
      </c>
      <c r="J103" s="55" t="s">
        <v>173</v>
      </c>
      <c r="K103" s="54">
        <v>0</v>
      </c>
      <c r="L103" s="56" t="s">
        <v>1395</v>
      </c>
      <c r="M103" s="57">
        <v>380</v>
      </c>
      <c r="N103" s="58" t="s">
        <v>1396</v>
      </c>
      <c r="O103" s="56" t="s">
        <v>1233</v>
      </c>
      <c r="P103" s="59">
        <v>4400</v>
      </c>
      <c r="Q103" s="54" t="s">
        <v>174</v>
      </c>
      <c r="R103" s="56" t="s">
        <v>1246</v>
      </c>
      <c r="S103" s="56" t="s">
        <v>1391</v>
      </c>
      <c r="T103" s="56">
        <v>0</v>
      </c>
      <c r="U103" s="56" t="s">
        <v>1251</v>
      </c>
      <c r="V103" s="56">
        <v>100</v>
      </c>
      <c r="W103" s="56" t="s">
        <v>1392</v>
      </c>
      <c r="X103" s="56" t="s">
        <v>1233</v>
      </c>
      <c r="Y103" s="56">
        <v>1160</v>
      </c>
      <c r="Z103" s="56" t="s">
        <v>1393</v>
      </c>
      <c r="AA103" s="60">
        <f t="shared" si="33"/>
        <v>2</v>
      </c>
      <c r="AB103" s="60">
        <f t="shared" si="34"/>
        <v>3</v>
      </c>
      <c r="AC103" s="60">
        <f t="shared" si="35"/>
        <v>4</v>
      </c>
      <c r="AD103" s="61" t="s">
        <v>1397</v>
      </c>
    </row>
    <row r="104" spans="1:30" s="33" customFormat="1" ht="30" x14ac:dyDescent="0.25">
      <c r="A104" s="46">
        <v>81</v>
      </c>
      <c r="B104" s="46">
        <v>11</v>
      </c>
      <c r="C104" s="46" t="s">
        <v>55</v>
      </c>
      <c r="D104" s="46" t="str">
        <f>IF(OR($I$2="",$I$3=""),"",IF(AND(OR($I$2&lt;=K104),$I$3&lt;=T104),$K$22,IF(OR($I$2&gt;P104,OR($I$3&gt;Y104)),AC104,IF(AND(OR($I$2&lt;M104),$I$3&lt;V104),AA104,AB104))))</f>
        <v/>
      </c>
      <c r="E104" s="46" t="str">
        <f>IF(OR($I$4="",$I$5=""),"",IF(AND(OR($I$4&lt;=K104),$I$5&lt;=T104),$K$22,IF(OR($I$4&gt;P104,OR($I$5&gt;Y104)),AC104,IF(AND(OR($I$4&lt;M104),$I$5&lt;V104),AA104,AB104))))</f>
        <v>Não passível</v>
      </c>
      <c r="F104" s="46" t="str">
        <f>IF(OR($I$6="",$I$7=""),"",IF(AND(OR($I$6&lt;=K104),$I$7&lt;=T104),$K$22,IF(OR($I$6&gt;P104,OR($I$7&gt;Y104)),AC104,IF(AND(OR($I$6&lt;M104),$I$7&lt;V104),AA104,AB104))))</f>
        <v>Não passível</v>
      </c>
      <c r="G104" s="46" t="str">
        <f>IF(OR($I$8="",$I$9=""),"",IF(AND(OR($I$8&lt;=K104),$I$9&lt;=T104),$K$22,IF(OR($I$8&gt;P104,OR($I$9&gt;Y104)),AC104,IF(AND(OR($I$8&lt;M104),$I$9&lt;V104),AA104,AB104))))</f>
        <v>Não passível</v>
      </c>
      <c r="H104" s="46" t="str">
        <f>IF(OR($I$10="",$I$11=""),"",IF(AND(OR($I$10&lt;=K104),$I$11&lt;=T104),$K$22,IF(OR($I$10&gt;P104,OR($I$11&gt;Y104)),AC104,IF(AND(OR($I$10&lt;M104),$I$11&lt;V104),AA104,AB104))))</f>
        <v>Não passível</v>
      </c>
      <c r="I104" s="46" t="s">
        <v>153</v>
      </c>
      <c r="J104" s="47" t="s">
        <v>173</v>
      </c>
      <c r="K104" s="46">
        <v>0</v>
      </c>
      <c r="L104" s="48" t="s">
        <v>1395</v>
      </c>
      <c r="M104" s="49">
        <v>380</v>
      </c>
      <c r="N104" s="50" t="s">
        <v>1398</v>
      </c>
      <c r="O104" s="48" t="s">
        <v>1233</v>
      </c>
      <c r="P104" s="51">
        <v>5200</v>
      </c>
      <c r="Q104" s="46" t="s">
        <v>174</v>
      </c>
      <c r="R104" s="48" t="s">
        <v>1246</v>
      </c>
      <c r="S104" s="48" t="s">
        <v>1391</v>
      </c>
      <c r="T104" s="48">
        <v>0</v>
      </c>
      <c r="U104" s="48" t="s">
        <v>1251</v>
      </c>
      <c r="V104" s="48">
        <v>100</v>
      </c>
      <c r="W104" s="48" t="s">
        <v>1399</v>
      </c>
      <c r="X104" s="48" t="s">
        <v>1233</v>
      </c>
      <c r="Y104" s="48">
        <v>1370</v>
      </c>
      <c r="Z104" s="48" t="s">
        <v>1393</v>
      </c>
      <c r="AA104" s="52">
        <f t="shared" si="33"/>
        <v>2</v>
      </c>
      <c r="AB104" s="52">
        <f t="shared" si="34"/>
        <v>3</v>
      </c>
      <c r="AC104" s="52">
        <f t="shared" si="35"/>
        <v>4</v>
      </c>
      <c r="AD104" s="53" t="s">
        <v>1400</v>
      </c>
    </row>
    <row r="105" spans="1:30" s="33" customFormat="1" ht="60" x14ac:dyDescent="0.25">
      <c r="A105" s="54">
        <v>82</v>
      </c>
      <c r="B105" s="54">
        <v>12</v>
      </c>
      <c r="C105" s="54" t="s">
        <v>1833</v>
      </c>
      <c r="D105" s="54" t="str">
        <f t="shared" si="46"/>
        <v/>
      </c>
      <c r="E105" s="54" t="str">
        <f t="shared" si="47"/>
        <v>Não passível</v>
      </c>
      <c r="F105" s="54" t="str">
        <f t="shared" si="48"/>
        <v>Não passível</v>
      </c>
      <c r="G105" s="54" t="str">
        <f t="shared" si="49"/>
        <v>Não passível</v>
      </c>
      <c r="H105" s="54" t="str">
        <f t="shared" si="50"/>
        <v>Não passível</v>
      </c>
      <c r="I105" s="54" t="s">
        <v>153</v>
      </c>
      <c r="J105" s="55" t="s">
        <v>1309</v>
      </c>
      <c r="K105" s="54">
        <v>0</v>
      </c>
      <c r="L105" s="56" t="s">
        <v>1251</v>
      </c>
      <c r="M105" s="57">
        <v>1</v>
      </c>
      <c r="N105" s="58" t="s">
        <v>1401</v>
      </c>
      <c r="O105" s="56" t="s">
        <v>1233</v>
      </c>
      <c r="P105" s="59">
        <v>4</v>
      </c>
      <c r="Q105" s="54" t="s">
        <v>1257</v>
      </c>
      <c r="R105" s="56" t="s">
        <v>167</v>
      </c>
      <c r="S105" s="56" t="s">
        <v>167</v>
      </c>
      <c r="T105" s="56" t="s">
        <v>167</v>
      </c>
      <c r="U105" s="56" t="s">
        <v>167</v>
      </c>
      <c r="V105" s="56" t="s">
        <v>167</v>
      </c>
      <c r="W105" s="56" t="s">
        <v>167</v>
      </c>
      <c r="X105" s="56" t="s">
        <v>167</v>
      </c>
      <c r="Y105" s="56" t="s">
        <v>167</v>
      </c>
      <c r="Z105" s="56" t="s">
        <v>167</v>
      </c>
      <c r="AA105" s="60">
        <f t="shared" si="33"/>
        <v>2</v>
      </c>
      <c r="AB105" s="60">
        <f t="shared" si="34"/>
        <v>3</v>
      </c>
      <c r="AC105" s="60">
        <f t="shared" si="35"/>
        <v>4</v>
      </c>
      <c r="AD105" s="61" t="s">
        <v>1402</v>
      </c>
    </row>
    <row r="106" spans="1:30" s="33" customFormat="1" ht="22.5" x14ac:dyDescent="0.25">
      <c r="A106" s="46">
        <v>83</v>
      </c>
      <c r="B106" s="46">
        <v>13</v>
      </c>
      <c r="C106" s="46" t="s">
        <v>1834</v>
      </c>
      <c r="D106" s="46" t="str">
        <f t="shared" si="46"/>
        <v/>
      </c>
      <c r="E106" s="46" t="str">
        <f t="shared" si="47"/>
        <v>Não passível</v>
      </c>
      <c r="F106" s="46" t="str">
        <f t="shared" si="48"/>
        <v>Não passível</v>
      </c>
      <c r="G106" s="46" t="str">
        <f t="shared" si="49"/>
        <v>Não passível</v>
      </c>
      <c r="H106" s="46" t="str">
        <f t="shared" si="50"/>
        <v>Não passível</v>
      </c>
      <c r="I106" s="46" t="s">
        <v>154</v>
      </c>
      <c r="J106" s="47" t="s">
        <v>172</v>
      </c>
      <c r="K106" s="46">
        <v>0</v>
      </c>
      <c r="L106" s="48" t="s">
        <v>1251</v>
      </c>
      <c r="M106" s="49">
        <v>10000</v>
      </c>
      <c r="N106" s="50" t="s">
        <v>1403</v>
      </c>
      <c r="O106" s="48" t="s">
        <v>1233</v>
      </c>
      <c r="P106" s="51">
        <v>25000</v>
      </c>
      <c r="Q106" s="46" t="s">
        <v>175</v>
      </c>
      <c r="R106" s="48" t="s">
        <v>167</v>
      </c>
      <c r="S106" s="48" t="s">
        <v>167</v>
      </c>
      <c r="T106" s="48" t="s">
        <v>167</v>
      </c>
      <c r="U106" s="48" t="s">
        <v>167</v>
      </c>
      <c r="V106" s="48" t="s">
        <v>167</v>
      </c>
      <c r="W106" s="48" t="s">
        <v>167</v>
      </c>
      <c r="X106" s="48" t="s">
        <v>167</v>
      </c>
      <c r="Y106" s="48" t="s">
        <v>167</v>
      </c>
      <c r="Z106" s="48" t="s">
        <v>167</v>
      </c>
      <c r="AA106" s="52">
        <f t="shared" si="33"/>
        <v>4</v>
      </c>
      <c r="AB106" s="52">
        <f t="shared" si="34"/>
        <v>5</v>
      </c>
      <c r="AC106" s="52">
        <f t="shared" si="35"/>
        <v>6</v>
      </c>
      <c r="AD106" s="53" t="s">
        <v>1404</v>
      </c>
    </row>
    <row r="107" spans="1:30" s="33" customFormat="1" ht="30" x14ac:dyDescent="0.25">
      <c r="A107" s="54">
        <v>84</v>
      </c>
      <c r="B107" s="54">
        <v>14</v>
      </c>
      <c r="C107" s="54" t="s">
        <v>1835</v>
      </c>
      <c r="D107" s="54" t="str">
        <f t="shared" si="46"/>
        <v/>
      </c>
      <c r="E107" s="54" t="str">
        <f t="shared" si="47"/>
        <v>Não passível</v>
      </c>
      <c r="F107" s="54" t="str">
        <f t="shared" si="48"/>
        <v>Não passível</v>
      </c>
      <c r="G107" s="54" t="str">
        <f t="shared" si="49"/>
        <v>Não passível</v>
      </c>
      <c r="H107" s="54" t="str">
        <f t="shared" si="50"/>
        <v>Não passível</v>
      </c>
      <c r="I107" s="54" t="s">
        <v>154</v>
      </c>
      <c r="J107" s="55" t="s">
        <v>172</v>
      </c>
      <c r="K107" s="54">
        <v>0</v>
      </c>
      <c r="L107" s="56" t="s">
        <v>1251</v>
      </c>
      <c r="M107" s="57">
        <v>30000</v>
      </c>
      <c r="N107" s="58" t="s">
        <v>1405</v>
      </c>
      <c r="O107" s="56" t="s">
        <v>1233</v>
      </c>
      <c r="P107" s="59">
        <v>75000</v>
      </c>
      <c r="Q107" s="54" t="s">
        <v>158</v>
      </c>
      <c r="R107" s="56" t="s">
        <v>167</v>
      </c>
      <c r="S107" s="56" t="s">
        <v>167</v>
      </c>
      <c r="T107" s="56" t="s">
        <v>167</v>
      </c>
      <c r="U107" s="56" t="s">
        <v>167</v>
      </c>
      <c r="V107" s="56" t="s">
        <v>167</v>
      </c>
      <c r="W107" s="56" t="s">
        <v>167</v>
      </c>
      <c r="X107" s="56" t="s">
        <v>167</v>
      </c>
      <c r="Y107" s="56" t="s">
        <v>167</v>
      </c>
      <c r="Z107" s="56" t="s">
        <v>167</v>
      </c>
      <c r="AA107" s="60">
        <f t="shared" si="33"/>
        <v>4</v>
      </c>
      <c r="AB107" s="60">
        <f t="shared" si="34"/>
        <v>5</v>
      </c>
      <c r="AC107" s="60">
        <f t="shared" si="35"/>
        <v>6</v>
      </c>
      <c r="AD107" s="61" t="s">
        <v>56</v>
      </c>
    </row>
    <row r="108" spans="1:30" s="33" customFormat="1" ht="30" x14ac:dyDescent="0.25">
      <c r="A108" s="46">
        <v>85</v>
      </c>
      <c r="B108" s="46">
        <v>15</v>
      </c>
      <c r="C108" s="46" t="s">
        <v>1836</v>
      </c>
      <c r="D108" s="46" t="str">
        <f t="shared" si="46"/>
        <v/>
      </c>
      <c r="E108" s="46" t="str">
        <f t="shared" si="47"/>
        <v>Não passível</v>
      </c>
      <c r="F108" s="46" t="str">
        <f t="shared" si="48"/>
        <v>Não passível</v>
      </c>
      <c r="G108" s="46" t="str">
        <f t="shared" si="49"/>
        <v>Não passível</v>
      </c>
      <c r="H108" s="46" t="str">
        <f t="shared" si="50"/>
        <v>Não passível</v>
      </c>
      <c r="I108" s="46" t="s">
        <v>154</v>
      </c>
      <c r="J108" s="47" t="s">
        <v>172</v>
      </c>
      <c r="K108" s="46">
        <v>0</v>
      </c>
      <c r="L108" s="48" t="s">
        <v>1251</v>
      </c>
      <c r="M108" s="49">
        <v>12000</v>
      </c>
      <c r="N108" s="50" t="s">
        <v>1406</v>
      </c>
      <c r="O108" s="48" t="s">
        <v>1233</v>
      </c>
      <c r="P108" s="51">
        <v>25000</v>
      </c>
      <c r="Q108" s="46" t="s">
        <v>158</v>
      </c>
      <c r="R108" s="48" t="s">
        <v>167</v>
      </c>
      <c r="S108" s="48" t="s">
        <v>167</v>
      </c>
      <c r="T108" s="48" t="s">
        <v>167</v>
      </c>
      <c r="U108" s="48" t="s">
        <v>167</v>
      </c>
      <c r="V108" s="48" t="s">
        <v>167</v>
      </c>
      <c r="W108" s="48" t="s">
        <v>167</v>
      </c>
      <c r="X108" s="48" t="s">
        <v>167</v>
      </c>
      <c r="Y108" s="48" t="s">
        <v>167</v>
      </c>
      <c r="Z108" s="48" t="s">
        <v>167</v>
      </c>
      <c r="AA108" s="52">
        <f t="shared" si="33"/>
        <v>4</v>
      </c>
      <c r="AB108" s="52">
        <f t="shared" si="34"/>
        <v>5</v>
      </c>
      <c r="AC108" s="52">
        <f t="shared" si="35"/>
        <v>6</v>
      </c>
      <c r="AD108" s="53" t="s">
        <v>1407</v>
      </c>
    </row>
    <row r="109" spans="1:30" s="33" customFormat="1" x14ac:dyDescent="0.25">
      <c r="A109" s="54">
        <v>86</v>
      </c>
      <c r="B109" s="54">
        <v>16</v>
      </c>
      <c r="C109" s="54" t="s">
        <v>1408</v>
      </c>
      <c r="D109" s="54" t="str">
        <f t="shared" si="46"/>
        <v/>
      </c>
      <c r="E109" s="54" t="str">
        <f t="shared" si="47"/>
        <v>Não passível</v>
      </c>
      <c r="F109" s="54" t="str">
        <f t="shared" si="48"/>
        <v>Não passível</v>
      </c>
      <c r="G109" s="54" t="str">
        <f t="shared" si="49"/>
        <v>Não passível</v>
      </c>
      <c r="H109" s="54" t="str">
        <f t="shared" si="50"/>
        <v>Não passível</v>
      </c>
      <c r="I109" s="54" t="s">
        <v>154</v>
      </c>
      <c r="J109" s="55" t="s">
        <v>172</v>
      </c>
      <c r="K109" s="54">
        <v>0</v>
      </c>
      <c r="L109" s="56" t="s">
        <v>1251</v>
      </c>
      <c r="M109" s="57">
        <v>70</v>
      </c>
      <c r="N109" s="58" t="s">
        <v>1409</v>
      </c>
      <c r="O109" s="56" t="s">
        <v>1233</v>
      </c>
      <c r="P109" s="59">
        <v>120</v>
      </c>
      <c r="Q109" s="54" t="s">
        <v>175</v>
      </c>
      <c r="R109" s="56" t="s">
        <v>167</v>
      </c>
      <c r="S109" s="56" t="s">
        <v>167</v>
      </c>
      <c r="T109" s="56" t="s">
        <v>167</v>
      </c>
      <c r="U109" s="56" t="s">
        <v>167</v>
      </c>
      <c r="V109" s="56" t="s">
        <v>167</v>
      </c>
      <c r="W109" s="56" t="s">
        <v>167</v>
      </c>
      <c r="X109" s="56" t="s">
        <v>167</v>
      </c>
      <c r="Y109" s="56" t="s">
        <v>167</v>
      </c>
      <c r="Z109" s="56" t="s">
        <v>167</v>
      </c>
      <c r="AA109" s="60">
        <f t="shared" si="33"/>
        <v>4</v>
      </c>
      <c r="AB109" s="60">
        <f t="shared" si="34"/>
        <v>5</v>
      </c>
      <c r="AC109" s="60">
        <f t="shared" si="35"/>
        <v>6</v>
      </c>
      <c r="AD109" s="61" t="s">
        <v>1410</v>
      </c>
    </row>
    <row r="110" spans="1:30" s="33" customFormat="1" ht="30" x14ac:dyDescent="0.25">
      <c r="A110" s="46">
        <v>87</v>
      </c>
      <c r="B110" s="46">
        <v>17</v>
      </c>
      <c r="C110" s="46" t="s">
        <v>57</v>
      </c>
      <c r="D110" s="46" t="str">
        <f t="shared" si="46"/>
        <v/>
      </c>
      <c r="E110" s="46" t="str">
        <f t="shared" si="47"/>
        <v>Não passível</v>
      </c>
      <c r="F110" s="46" t="str">
        <f t="shared" si="48"/>
        <v>Não passível</v>
      </c>
      <c r="G110" s="46" t="str">
        <f t="shared" si="49"/>
        <v>Não passível</v>
      </c>
      <c r="H110" s="46" t="str">
        <f t="shared" si="50"/>
        <v>Não passível</v>
      </c>
      <c r="I110" s="46" t="s">
        <v>153</v>
      </c>
      <c r="J110" s="47" t="s">
        <v>1309</v>
      </c>
      <c r="K110" s="46">
        <v>0</v>
      </c>
      <c r="L110" s="48" t="s">
        <v>1251</v>
      </c>
      <c r="M110" s="49">
        <v>1</v>
      </c>
      <c r="N110" s="50" t="s">
        <v>1314</v>
      </c>
      <c r="O110" s="48" t="s">
        <v>1233</v>
      </c>
      <c r="P110" s="51">
        <v>5</v>
      </c>
      <c r="Q110" s="46" t="s">
        <v>1257</v>
      </c>
      <c r="R110" s="48" t="s">
        <v>167</v>
      </c>
      <c r="S110" s="48" t="s">
        <v>167</v>
      </c>
      <c r="T110" s="48" t="s">
        <v>167</v>
      </c>
      <c r="U110" s="48" t="s">
        <v>167</v>
      </c>
      <c r="V110" s="48" t="s">
        <v>167</v>
      </c>
      <c r="W110" s="48" t="s">
        <v>167</v>
      </c>
      <c r="X110" s="48" t="s">
        <v>167</v>
      </c>
      <c r="Y110" s="48" t="s">
        <v>167</v>
      </c>
      <c r="Z110" s="48" t="s">
        <v>167</v>
      </c>
      <c r="AA110" s="52">
        <f t="shared" si="33"/>
        <v>2</v>
      </c>
      <c r="AB110" s="52">
        <f t="shared" si="34"/>
        <v>3</v>
      </c>
      <c r="AC110" s="52">
        <f t="shared" si="35"/>
        <v>4</v>
      </c>
      <c r="AD110" s="53" t="s">
        <v>58</v>
      </c>
    </row>
    <row r="111" spans="1:30" s="33" customFormat="1" ht="45" x14ac:dyDescent="0.25">
      <c r="A111" s="54">
        <v>88</v>
      </c>
      <c r="B111" s="54">
        <v>18</v>
      </c>
      <c r="C111" s="54" t="s">
        <v>1837</v>
      </c>
      <c r="D111" s="54" t="str">
        <f t="shared" si="46"/>
        <v/>
      </c>
      <c r="E111" s="54" t="str">
        <f t="shared" si="47"/>
        <v>Não passível</v>
      </c>
      <c r="F111" s="54" t="str">
        <f t="shared" si="48"/>
        <v>Não passível</v>
      </c>
      <c r="G111" s="54" t="str">
        <f t="shared" si="49"/>
        <v>Não passível</v>
      </c>
      <c r="H111" s="54" t="str">
        <f t="shared" si="50"/>
        <v>Não passível</v>
      </c>
      <c r="I111" s="54" t="s">
        <v>153</v>
      </c>
      <c r="J111" s="55" t="s">
        <v>1371</v>
      </c>
      <c r="K111" s="54">
        <v>0</v>
      </c>
      <c r="L111" s="56" t="s">
        <v>1251</v>
      </c>
      <c r="M111" s="62">
        <v>0.1</v>
      </c>
      <c r="N111" s="58" t="s">
        <v>1411</v>
      </c>
      <c r="O111" s="56" t="s">
        <v>1233</v>
      </c>
      <c r="P111" s="63">
        <v>0.5</v>
      </c>
      <c r="Q111" s="54" t="s">
        <v>1257</v>
      </c>
      <c r="R111" s="56" t="s">
        <v>167</v>
      </c>
      <c r="S111" s="56" t="s">
        <v>167</v>
      </c>
      <c r="T111" s="56" t="s">
        <v>167</v>
      </c>
      <c r="U111" s="56" t="s">
        <v>167</v>
      </c>
      <c r="V111" s="56" t="s">
        <v>167</v>
      </c>
      <c r="W111" s="56" t="s">
        <v>167</v>
      </c>
      <c r="X111" s="56" t="s">
        <v>167</v>
      </c>
      <c r="Y111" s="56" t="s">
        <v>167</v>
      </c>
      <c r="Z111" s="56" t="s">
        <v>167</v>
      </c>
      <c r="AA111" s="60">
        <f t="shared" si="33"/>
        <v>2</v>
      </c>
      <c r="AB111" s="60">
        <f t="shared" si="34"/>
        <v>3</v>
      </c>
      <c r="AC111" s="60">
        <f t="shared" si="35"/>
        <v>4</v>
      </c>
      <c r="AD111" s="61" t="s">
        <v>1412</v>
      </c>
    </row>
    <row r="112" spans="1:30" s="33" customFormat="1" ht="45" x14ac:dyDescent="0.25">
      <c r="A112" s="46">
        <v>89</v>
      </c>
      <c r="B112" s="46">
        <v>19</v>
      </c>
      <c r="C112" s="46" t="s">
        <v>59</v>
      </c>
      <c r="D112" s="46" t="str">
        <f t="shared" si="46"/>
        <v/>
      </c>
      <c r="E112" s="46" t="str">
        <f t="shared" si="47"/>
        <v>Não passível</v>
      </c>
      <c r="F112" s="46" t="str">
        <f t="shared" si="48"/>
        <v>Não passível</v>
      </c>
      <c r="G112" s="46" t="str">
        <f t="shared" si="49"/>
        <v>Não passível</v>
      </c>
      <c r="H112" s="46" t="str">
        <f t="shared" si="50"/>
        <v>Não passível</v>
      </c>
      <c r="I112" s="46" t="s">
        <v>153</v>
      </c>
      <c r="J112" s="47" t="s">
        <v>1309</v>
      </c>
      <c r="K112" s="46">
        <v>0</v>
      </c>
      <c r="L112" s="48" t="s">
        <v>1251</v>
      </c>
      <c r="M112" s="49">
        <v>1</v>
      </c>
      <c r="N112" s="50" t="s">
        <v>1413</v>
      </c>
      <c r="O112" s="48" t="s">
        <v>1233</v>
      </c>
      <c r="P112" s="51">
        <v>3</v>
      </c>
      <c r="Q112" s="46" t="s">
        <v>1257</v>
      </c>
      <c r="R112" s="48" t="s">
        <v>167</v>
      </c>
      <c r="S112" s="48" t="s">
        <v>167</v>
      </c>
      <c r="T112" s="48" t="s">
        <v>167</v>
      </c>
      <c r="U112" s="48" t="s">
        <v>167</v>
      </c>
      <c r="V112" s="48" t="s">
        <v>167</v>
      </c>
      <c r="W112" s="48" t="s">
        <v>167</v>
      </c>
      <c r="X112" s="48" t="s">
        <v>167</v>
      </c>
      <c r="Y112" s="48" t="s">
        <v>167</v>
      </c>
      <c r="Z112" s="48" t="s">
        <v>167</v>
      </c>
      <c r="AA112" s="52">
        <f t="shared" si="33"/>
        <v>2</v>
      </c>
      <c r="AB112" s="52">
        <f t="shared" si="34"/>
        <v>3</v>
      </c>
      <c r="AC112" s="52">
        <f t="shared" si="35"/>
        <v>4</v>
      </c>
      <c r="AD112" s="53" t="s">
        <v>1414</v>
      </c>
    </row>
    <row r="113" spans="1:30" s="33" customFormat="1" ht="45" x14ac:dyDescent="0.25">
      <c r="A113" s="54">
        <v>90</v>
      </c>
      <c r="B113" s="54">
        <v>20</v>
      </c>
      <c r="C113" s="54" t="s">
        <v>60</v>
      </c>
      <c r="D113" s="54" t="str">
        <f t="shared" si="46"/>
        <v/>
      </c>
      <c r="E113" s="54" t="str">
        <f t="shared" si="47"/>
        <v>Não passível</v>
      </c>
      <c r="F113" s="54" t="str">
        <f t="shared" si="48"/>
        <v>Não passível</v>
      </c>
      <c r="G113" s="54" t="str">
        <f t="shared" si="49"/>
        <v>Não passível</v>
      </c>
      <c r="H113" s="54" t="str">
        <f t="shared" si="50"/>
        <v>Não passível</v>
      </c>
      <c r="I113" s="54" t="s">
        <v>153</v>
      </c>
      <c r="J113" s="55" t="s">
        <v>1309</v>
      </c>
      <c r="K113" s="54">
        <v>0.1</v>
      </c>
      <c r="L113" s="56" t="s">
        <v>1251</v>
      </c>
      <c r="M113" s="57">
        <v>1</v>
      </c>
      <c r="N113" s="58" t="s">
        <v>1413</v>
      </c>
      <c r="O113" s="56" t="s">
        <v>1233</v>
      </c>
      <c r="P113" s="59">
        <v>3</v>
      </c>
      <c r="Q113" s="54" t="s">
        <v>1257</v>
      </c>
      <c r="R113" s="56" t="s">
        <v>167</v>
      </c>
      <c r="S113" s="56" t="s">
        <v>167</v>
      </c>
      <c r="T113" s="56" t="s">
        <v>167</v>
      </c>
      <c r="U113" s="56" t="s">
        <v>167</v>
      </c>
      <c r="V113" s="56" t="s">
        <v>167</v>
      </c>
      <c r="W113" s="56" t="s">
        <v>167</v>
      </c>
      <c r="X113" s="56" t="s">
        <v>167</v>
      </c>
      <c r="Y113" s="56" t="s">
        <v>167</v>
      </c>
      <c r="Z113" s="56" t="s">
        <v>167</v>
      </c>
      <c r="AA113" s="60">
        <f t="shared" si="33"/>
        <v>2</v>
      </c>
      <c r="AB113" s="60">
        <f t="shared" si="34"/>
        <v>3</v>
      </c>
      <c r="AC113" s="60">
        <f t="shared" si="35"/>
        <v>4</v>
      </c>
      <c r="AD113" s="61" t="s">
        <v>1415</v>
      </c>
    </row>
    <row r="114" spans="1:30" s="33" customFormat="1" ht="30" x14ac:dyDescent="0.25">
      <c r="A114" s="46">
        <v>91</v>
      </c>
      <c r="B114" s="46">
        <v>21</v>
      </c>
      <c r="C114" s="46" t="s">
        <v>61</v>
      </c>
      <c r="D114" s="46" t="str">
        <f t="shared" si="46"/>
        <v/>
      </c>
      <c r="E114" s="46" t="str">
        <f t="shared" si="47"/>
        <v>Não passível</v>
      </c>
      <c r="F114" s="46" t="str">
        <f t="shared" si="48"/>
        <v>Não passível</v>
      </c>
      <c r="G114" s="46" t="str">
        <f t="shared" si="49"/>
        <v>Não passível</v>
      </c>
      <c r="H114" s="46" t="str">
        <f t="shared" si="50"/>
        <v>Não passível</v>
      </c>
      <c r="I114" s="46" t="s">
        <v>154</v>
      </c>
      <c r="J114" s="47" t="s">
        <v>1309</v>
      </c>
      <c r="K114" s="46">
        <v>0.1</v>
      </c>
      <c r="L114" s="48" t="s">
        <v>1251</v>
      </c>
      <c r="M114" s="49">
        <v>1</v>
      </c>
      <c r="N114" s="50" t="s">
        <v>1413</v>
      </c>
      <c r="O114" s="48" t="s">
        <v>1233</v>
      </c>
      <c r="P114" s="51">
        <v>3</v>
      </c>
      <c r="Q114" s="46" t="s">
        <v>1257</v>
      </c>
      <c r="R114" s="48" t="s">
        <v>167</v>
      </c>
      <c r="S114" s="48" t="s">
        <v>167</v>
      </c>
      <c r="T114" s="48" t="s">
        <v>167</v>
      </c>
      <c r="U114" s="48" t="s">
        <v>167</v>
      </c>
      <c r="V114" s="48" t="s">
        <v>167</v>
      </c>
      <c r="W114" s="48" t="s">
        <v>167</v>
      </c>
      <c r="X114" s="48" t="s">
        <v>167</v>
      </c>
      <c r="Y114" s="48" t="s">
        <v>167</v>
      </c>
      <c r="Z114" s="48" t="s">
        <v>167</v>
      </c>
      <c r="AA114" s="52">
        <f t="shared" si="33"/>
        <v>4</v>
      </c>
      <c r="AB114" s="52">
        <f t="shared" si="34"/>
        <v>5</v>
      </c>
      <c r="AC114" s="52">
        <f t="shared" si="35"/>
        <v>6</v>
      </c>
      <c r="AD114" s="53" t="s">
        <v>1416</v>
      </c>
    </row>
    <row r="115" spans="1:30" s="33" customFormat="1" x14ac:dyDescent="0.25">
      <c r="A115" s="54">
        <v>92</v>
      </c>
      <c r="B115" s="54">
        <v>22</v>
      </c>
      <c r="C115" s="54" t="s">
        <v>1838</v>
      </c>
      <c r="D115" s="54" t="str">
        <f t="shared" si="46"/>
        <v/>
      </c>
      <c r="E115" s="54" t="str">
        <f t="shared" si="47"/>
        <v>Não passível</v>
      </c>
      <c r="F115" s="54" t="str">
        <f t="shared" si="48"/>
        <v>Não passível</v>
      </c>
      <c r="G115" s="54" t="str">
        <f t="shared" si="49"/>
        <v>Não passível</v>
      </c>
      <c r="H115" s="54" t="str">
        <f t="shared" si="50"/>
        <v>Não passível</v>
      </c>
      <c r="I115" s="54" t="s">
        <v>154</v>
      </c>
      <c r="J115" s="55" t="s">
        <v>1309</v>
      </c>
      <c r="K115" s="54">
        <v>0</v>
      </c>
      <c r="L115" s="56" t="s">
        <v>1251</v>
      </c>
      <c r="M115" s="57">
        <v>1</v>
      </c>
      <c r="N115" s="58" t="s">
        <v>1413</v>
      </c>
      <c r="O115" s="56" t="s">
        <v>1233</v>
      </c>
      <c r="P115" s="59">
        <v>3</v>
      </c>
      <c r="Q115" s="54" t="s">
        <v>1257</v>
      </c>
      <c r="R115" s="56" t="s">
        <v>167</v>
      </c>
      <c r="S115" s="56" t="s">
        <v>167</v>
      </c>
      <c r="T115" s="56" t="s">
        <v>167</v>
      </c>
      <c r="U115" s="56" t="s">
        <v>167</v>
      </c>
      <c r="V115" s="56" t="s">
        <v>167</v>
      </c>
      <c r="W115" s="56" t="s">
        <v>167</v>
      </c>
      <c r="X115" s="56" t="s">
        <v>167</v>
      </c>
      <c r="Y115" s="56" t="s">
        <v>167</v>
      </c>
      <c r="Z115" s="56" t="s">
        <v>167</v>
      </c>
      <c r="AA115" s="60">
        <f t="shared" si="33"/>
        <v>4</v>
      </c>
      <c r="AB115" s="60">
        <f t="shared" si="34"/>
        <v>5</v>
      </c>
      <c r="AC115" s="60">
        <f t="shared" si="35"/>
        <v>6</v>
      </c>
      <c r="AD115" s="61" t="s">
        <v>1417</v>
      </c>
    </row>
    <row r="116" spans="1:30" s="33" customFormat="1" ht="30" x14ac:dyDescent="0.25">
      <c r="A116" s="46">
        <v>93</v>
      </c>
      <c r="B116" s="46">
        <v>23</v>
      </c>
      <c r="C116" s="46" t="s">
        <v>1839</v>
      </c>
      <c r="D116" s="46" t="str">
        <f t="shared" si="46"/>
        <v/>
      </c>
      <c r="E116" s="46" t="str">
        <f t="shared" si="47"/>
        <v>Não passível</v>
      </c>
      <c r="F116" s="46" t="str">
        <f t="shared" si="48"/>
        <v>Não passível</v>
      </c>
      <c r="G116" s="46" t="str">
        <f t="shared" si="49"/>
        <v>Não passível</v>
      </c>
      <c r="H116" s="46" t="str">
        <f t="shared" si="50"/>
        <v>Não passível</v>
      </c>
      <c r="I116" s="46" t="s">
        <v>154</v>
      </c>
      <c r="J116" s="47" t="s">
        <v>1309</v>
      </c>
      <c r="K116" s="46">
        <v>0</v>
      </c>
      <c r="L116" s="48" t="s">
        <v>1251</v>
      </c>
      <c r="M116" s="49">
        <v>2</v>
      </c>
      <c r="N116" s="50" t="s">
        <v>1382</v>
      </c>
      <c r="O116" s="48" t="s">
        <v>1233</v>
      </c>
      <c r="P116" s="51">
        <v>5</v>
      </c>
      <c r="Q116" s="46" t="s">
        <v>1257</v>
      </c>
      <c r="R116" s="48" t="s">
        <v>167</v>
      </c>
      <c r="S116" s="48" t="s">
        <v>167</v>
      </c>
      <c r="T116" s="48" t="s">
        <v>167</v>
      </c>
      <c r="U116" s="48" t="s">
        <v>167</v>
      </c>
      <c r="V116" s="48" t="s">
        <v>167</v>
      </c>
      <c r="W116" s="48" t="s">
        <v>167</v>
      </c>
      <c r="X116" s="48" t="s">
        <v>167</v>
      </c>
      <c r="Y116" s="48" t="s">
        <v>167</v>
      </c>
      <c r="Z116" s="48" t="s">
        <v>167</v>
      </c>
      <c r="AA116" s="52">
        <f t="shared" si="33"/>
        <v>4</v>
      </c>
      <c r="AB116" s="52">
        <f t="shared" si="34"/>
        <v>5</v>
      </c>
      <c r="AC116" s="52">
        <f t="shared" si="35"/>
        <v>6</v>
      </c>
      <c r="AD116" s="53" t="s">
        <v>1418</v>
      </c>
    </row>
    <row r="117" spans="1:30" s="33" customFormat="1" ht="45" x14ac:dyDescent="0.25">
      <c r="A117" s="54">
        <v>94</v>
      </c>
      <c r="B117" s="54">
        <v>24</v>
      </c>
      <c r="C117" s="54" t="s">
        <v>1840</v>
      </c>
      <c r="D117" s="54" t="str">
        <f t="shared" si="46"/>
        <v/>
      </c>
      <c r="E117" s="54" t="str">
        <f t="shared" si="47"/>
        <v>Não passível</v>
      </c>
      <c r="F117" s="54" t="str">
        <f t="shared" si="48"/>
        <v>Não passível</v>
      </c>
      <c r="G117" s="54" t="str">
        <f t="shared" si="49"/>
        <v>Não passível</v>
      </c>
      <c r="H117" s="54" t="str">
        <f t="shared" si="50"/>
        <v>Não passível</v>
      </c>
      <c r="I117" s="54" t="s">
        <v>154</v>
      </c>
      <c r="J117" s="55" t="s">
        <v>1307</v>
      </c>
      <c r="K117" s="54">
        <v>0</v>
      </c>
      <c r="L117" s="56" t="s">
        <v>1251</v>
      </c>
      <c r="M117" s="57">
        <v>300000</v>
      </c>
      <c r="N117" s="58" t="s">
        <v>1419</v>
      </c>
      <c r="O117" s="56" t="s">
        <v>1233</v>
      </c>
      <c r="P117" s="59">
        <v>700000</v>
      </c>
      <c r="Q117" s="54" t="s">
        <v>158</v>
      </c>
      <c r="R117" s="56" t="s">
        <v>167</v>
      </c>
      <c r="S117" s="56" t="s">
        <v>167</v>
      </c>
      <c r="T117" s="56" t="s">
        <v>167</v>
      </c>
      <c r="U117" s="56" t="s">
        <v>167</v>
      </c>
      <c r="V117" s="56" t="s">
        <v>167</v>
      </c>
      <c r="W117" s="56" t="s">
        <v>167</v>
      </c>
      <c r="X117" s="56" t="s">
        <v>167</v>
      </c>
      <c r="Y117" s="56" t="s">
        <v>167</v>
      </c>
      <c r="Z117" s="56" t="s">
        <v>167</v>
      </c>
      <c r="AA117" s="60">
        <f t="shared" si="33"/>
        <v>4</v>
      </c>
      <c r="AB117" s="60">
        <f t="shared" si="34"/>
        <v>5</v>
      </c>
      <c r="AC117" s="60">
        <f t="shared" si="35"/>
        <v>6</v>
      </c>
      <c r="AD117" s="61" t="s">
        <v>1420</v>
      </c>
    </row>
    <row r="118" spans="1:30" s="33" customFormat="1" ht="22.5" x14ac:dyDescent="0.25">
      <c r="A118" s="46">
        <v>95</v>
      </c>
      <c r="B118" s="46">
        <v>25</v>
      </c>
      <c r="C118" s="46" t="s">
        <v>1841</v>
      </c>
      <c r="D118" s="46" t="str">
        <f t="shared" si="46"/>
        <v/>
      </c>
      <c r="E118" s="46" t="str">
        <f t="shared" si="47"/>
        <v>Não passível</v>
      </c>
      <c r="F118" s="46" t="str">
        <f t="shared" si="48"/>
        <v>Não passível</v>
      </c>
      <c r="G118" s="46" t="str">
        <f t="shared" si="49"/>
        <v>Não passível</v>
      </c>
      <c r="H118" s="46" t="str">
        <f t="shared" si="50"/>
        <v>Não passível</v>
      </c>
      <c r="I118" s="46" t="s">
        <v>154</v>
      </c>
      <c r="J118" s="47" t="s">
        <v>1307</v>
      </c>
      <c r="K118" s="46">
        <v>0</v>
      </c>
      <c r="L118" s="48" t="s">
        <v>1251</v>
      </c>
      <c r="M118" s="49">
        <v>150000</v>
      </c>
      <c r="N118" s="50" t="s">
        <v>1421</v>
      </c>
      <c r="O118" s="48" t="s">
        <v>1233</v>
      </c>
      <c r="P118" s="51">
        <v>400000</v>
      </c>
      <c r="Q118" s="46" t="s">
        <v>158</v>
      </c>
      <c r="R118" s="48" t="s">
        <v>167</v>
      </c>
      <c r="S118" s="48" t="s">
        <v>167</v>
      </c>
      <c r="T118" s="48" t="s">
        <v>167</v>
      </c>
      <c r="U118" s="48" t="s">
        <v>167</v>
      </c>
      <c r="V118" s="48" t="s">
        <v>167</v>
      </c>
      <c r="W118" s="48" t="s">
        <v>167</v>
      </c>
      <c r="X118" s="48" t="s">
        <v>167</v>
      </c>
      <c r="Y118" s="48" t="s">
        <v>167</v>
      </c>
      <c r="Z118" s="48" t="s">
        <v>167</v>
      </c>
      <c r="AA118" s="52">
        <f t="shared" si="33"/>
        <v>4</v>
      </c>
      <c r="AB118" s="52">
        <f t="shared" si="34"/>
        <v>5</v>
      </c>
      <c r="AC118" s="52">
        <f t="shared" si="35"/>
        <v>6</v>
      </c>
      <c r="AD118" s="53" t="s">
        <v>1422</v>
      </c>
    </row>
    <row r="119" spans="1:30" s="33" customFormat="1" ht="45" x14ac:dyDescent="0.25">
      <c r="A119" s="54">
        <v>96</v>
      </c>
      <c r="B119" s="54">
        <v>26</v>
      </c>
      <c r="C119" s="54" t="s">
        <v>1842</v>
      </c>
      <c r="D119" s="54" t="str">
        <f t="shared" si="46"/>
        <v/>
      </c>
      <c r="E119" s="54" t="str">
        <f t="shared" si="47"/>
        <v>Não passível</v>
      </c>
      <c r="F119" s="54" t="str">
        <f t="shared" si="48"/>
        <v>Não passível</v>
      </c>
      <c r="G119" s="54" t="str">
        <f t="shared" si="49"/>
        <v>Não passível</v>
      </c>
      <c r="H119" s="54" t="str">
        <f t="shared" si="50"/>
        <v>Não passível</v>
      </c>
      <c r="I119" s="54" t="s">
        <v>153</v>
      </c>
      <c r="J119" s="55" t="s">
        <v>1307</v>
      </c>
      <c r="K119" s="54">
        <v>0</v>
      </c>
      <c r="L119" s="56" t="s">
        <v>1251</v>
      </c>
      <c r="M119" s="57">
        <v>150000</v>
      </c>
      <c r="N119" s="58" t="s">
        <v>1423</v>
      </c>
      <c r="O119" s="56" t="s">
        <v>1233</v>
      </c>
      <c r="P119" s="59">
        <v>350000</v>
      </c>
      <c r="Q119" s="54" t="s">
        <v>158</v>
      </c>
      <c r="R119" s="56" t="s">
        <v>167</v>
      </c>
      <c r="S119" s="56" t="s">
        <v>167</v>
      </c>
      <c r="T119" s="56" t="s">
        <v>167</v>
      </c>
      <c r="U119" s="56" t="s">
        <v>167</v>
      </c>
      <c r="V119" s="56" t="s">
        <v>167</v>
      </c>
      <c r="W119" s="56" t="s">
        <v>167</v>
      </c>
      <c r="X119" s="56" t="s">
        <v>167</v>
      </c>
      <c r="Y119" s="56" t="s">
        <v>167</v>
      </c>
      <c r="Z119" s="56" t="s">
        <v>167</v>
      </c>
      <c r="AA119" s="60">
        <f t="shared" si="33"/>
        <v>2</v>
      </c>
      <c r="AB119" s="60">
        <f t="shared" si="34"/>
        <v>3</v>
      </c>
      <c r="AC119" s="60">
        <f t="shared" si="35"/>
        <v>4</v>
      </c>
      <c r="AD119" s="61" t="s">
        <v>1424</v>
      </c>
    </row>
    <row r="120" spans="1:30" s="33" customFormat="1" ht="22.5" x14ac:dyDescent="0.25">
      <c r="A120" s="46">
        <v>97</v>
      </c>
      <c r="B120" s="46">
        <v>27</v>
      </c>
      <c r="C120" s="46" t="s">
        <v>62</v>
      </c>
      <c r="D120" s="46" t="str">
        <f t="shared" si="46"/>
        <v/>
      </c>
      <c r="E120" s="46" t="str">
        <f t="shared" si="47"/>
        <v>Não passível</v>
      </c>
      <c r="F120" s="46" t="str">
        <f t="shared" si="48"/>
        <v>Não passível</v>
      </c>
      <c r="G120" s="46" t="str">
        <f t="shared" si="49"/>
        <v>Não passível</v>
      </c>
      <c r="H120" s="46" t="str">
        <f t="shared" si="50"/>
        <v>Não passível</v>
      </c>
      <c r="I120" s="46" t="s">
        <v>152</v>
      </c>
      <c r="J120" s="47" t="s">
        <v>1307</v>
      </c>
      <c r="K120" s="46">
        <v>0</v>
      </c>
      <c r="L120" s="48" t="s">
        <v>1251</v>
      </c>
      <c r="M120" s="49">
        <v>70000</v>
      </c>
      <c r="N120" s="50" t="s">
        <v>1425</v>
      </c>
      <c r="O120" s="48" t="s">
        <v>1233</v>
      </c>
      <c r="P120" s="51">
        <v>200000</v>
      </c>
      <c r="Q120" s="46" t="s">
        <v>158</v>
      </c>
      <c r="R120" s="48" t="s">
        <v>167</v>
      </c>
      <c r="S120" s="48" t="s">
        <v>167</v>
      </c>
      <c r="T120" s="48" t="s">
        <v>167</v>
      </c>
      <c r="U120" s="48" t="s">
        <v>167</v>
      </c>
      <c r="V120" s="48" t="s">
        <v>167</v>
      </c>
      <c r="W120" s="48" t="s">
        <v>167</v>
      </c>
      <c r="X120" s="48" t="s">
        <v>167</v>
      </c>
      <c r="Y120" s="48" t="s">
        <v>167</v>
      </c>
      <c r="Z120" s="48" t="s">
        <v>167</v>
      </c>
      <c r="AA120" s="52">
        <f t="shared" si="33"/>
        <v>1</v>
      </c>
      <c r="AB120" s="52">
        <f t="shared" si="34"/>
        <v>1</v>
      </c>
      <c r="AC120" s="52">
        <f t="shared" si="35"/>
        <v>1</v>
      </c>
      <c r="AD120" s="53" t="s">
        <v>1426</v>
      </c>
    </row>
    <row r="121" spans="1:30" s="33" customFormat="1" ht="22.5" x14ac:dyDescent="0.25">
      <c r="A121" s="54">
        <v>98</v>
      </c>
      <c r="B121" s="54">
        <v>28</v>
      </c>
      <c r="C121" s="54" t="s">
        <v>1843</v>
      </c>
      <c r="D121" s="54" t="str">
        <f t="shared" si="46"/>
        <v/>
      </c>
      <c r="E121" s="54" t="str">
        <f t="shared" si="47"/>
        <v>Não passível</v>
      </c>
      <c r="F121" s="54" t="str">
        <f t="shared" si="48"/>
        <v>Não passível</v>
      </c>
      <c r="G121" s="54" t="str">
        <f t="shared" si="49"/>
        <v>Não passível</v>
      </c>
      <c r="H121" s="54" t="str">
        <f t="shared" si="50"/>
        <v>Não passível</v>
      </c>
      <c r="I121" s="54" t="s">
        <v>153</v>
      </c>
      <c r="J121" s="55" t="s">
        <v>1307</v>
      </c>
      <c r="K121" s="54">
        <v>0</v>
      </c>
      <c r="L121" s="56" t="s">
        <v>1251</v>
      </c>
      <c r="M121" s="57">
        <v>90000</v>
      </c>
      <c r="N121" s="58" t="s">
        <v>1427</v>
      </c>
      <c r="O121" s="56" t="s">
        <v>1233</v>
      </c>
      <c r="P121" s="59">
        <v>150000</v>
      </c>
      <c r="Q121" s="54" t="s">
        <v>158</v>
      </c>
      <c r="R121" s="56" t="s">
        <v>167</v>
      </c>
      <c r="S121" s="56" t="s">
        <v>167</v>
      </c>
      <c r="T121" s="56" t="s">
        <v>167</v>
      </c>
      <c r="U121" s="56" t="s">
        <v>167</v>
      </c>
      <c r="V121" s="56" t="s">
        <v>167</v>
      </c>
      <c r="W121" s="56" t="s">
        <v>167</v>
      </c>
      <c r="X121" s="56" t="s">
        <v>167</v>
      </c>
      <c r="Y121" s="56" t="s">
        <v>167</v>
      </c>
      <c r="Z121" s="56" t="s">
        <v>167</v>
      </c>
      <c r="AA121" s="60">
        <f t="shared" si="33"/>
        <v>2</v>
      </c>
      <c r="AB121" s="60">
        <f t="shared" si="34"/>
        <v>3</v>
      </c>
      <c r="AC121" s="60">
        <f t="shared" si="35"/>
        <v>4</v>
      </c>
      <c r="AD121" s="61" t="s">
        <v>1428</v>
      </c>
    </row>
    <row r="122" spans="1:30" s="33" customFormat="1" ht="30" x14ac:dyDescent="0.25">
      <c r="A122" s="46">
        <v>99</v>
      </c>
      <c r="B122" s="46">
        <v>29</v>
      </c>
      <c r="C122" s="46" t="s">
        <v>1844</v>
      </c>
      <c r="D122" s="46" t="str">
        <f t="shared" si="46"/>
        <v/>
      </c>
      <c r="E122" s="46" t="str">
        <f t="shared" si="47"/>
        <v>Não passível</v>
      </c>
      <c r="F122" s="46" t="str">
        <f t="shared" si="48"/>
        <v>Não passível</v>
      </c>
      <c r="G122" s="46" t="str">
        <f t="shared" si="49"/>
        <v>Não passível</v>
      </c>
      <c r="H122" s="46" t="str">
        <f t="shared" si="50"/>
        <v>Não passível</v>
      </c>
      <c r="I122" s="46" t="s">
        <v>154</v>
      </c>
      <c r="J122" s="47" t="s">
        <v>1309</v>
      </c>
      <c r="K122" s="46">
        <v>0</v>
      </c>
      <c r="L122" s="48" t="s">
        <v>1251</v>
      </c>
      <c r="M122" s="49">
        <v>2</v>
      </c>
      <c r="N122" s="50" t="s">
        <v>1382</v>
      </c>
      <c r="O122" s="48" t="s">
        <v>1233</v>
      </c>
      <c r="P122" s="51">
        <v>5</v>
      </c>
      <c r="Q122" s="46" t="s">
        <v>1257</v>
      </c>
      <c r="R122" s="48" t="s">
        <v>167</v>
      </c>
      <c r="S122" s="48" t="s">
        <v>167</v>
      </c>
      <c r="T122" s="48" t="s">
        <v>167</v>
      </c>
      <c r="U122" s="48" t="s">
        <v>167</v>
      </c>
      <c r="V122" s="48" t="s">
        <v>167</v>
      </c>
      <c r="W122" s="48" t="s">
        <v>167</v>
      </c>
      <c r="X122" s="48" t="s">
        <v>167</v>
      </c>
      <c r="Y122" s="48" t="s">
        <v>167</v>
      </c>
      <c r="Z122" s="48" t="s">
        <v>167</v>
      </c>
      <c r="AA122" s="52">
        <f t="shared" si="33"/>
        <v>4</v>
      </c>
      <c r="AB122" s="52">
        <f t="shared" si="34"/>
        <v>5</v>
      </c>
      <c r="AC122" s="52">
        <f t="shared" si="35"/>
        <v>6</v>
      </c>
      <c r="AD122" s="53" t="s">
        <v>1429</v>
      </c>
    </row>
    <row r="123" spans="1:30" s="33" customFormat="1" ht="60" x14ac:dyDescent="0.25">
      <c r="A123" s="54">
        <v>100</v>
      </c>
      <c r="B123" s="54">
        <v>30</v>
      </c>
      <c r="C123" s="54" t="s">
        <v>1845</v>
      </c>
      <c r="D123" s="54" t="str">
        <f t="shared" si="46"/>
        <v/>
      </c>
      <c r="E123" s="54" t="str">
        <f t="shared" si="47"/>
        <v>Não passível</v>
      </c>
      <c r="F123" s="54" t="str">
        <f t="shared" si="48"/>
        <v>Não passível</v>
      </c>
      <c r="G123" s="54" t="str">
        <f t="shared" si="49"/>
        <v>Não passível</v>
      </c>
      <c r="H123" s="54" t="str">
        <f t="shared" si="50"/>
        <v>Não passível</v>
      </c>
      <c r="I123" s="54" t="s">
        <v>154</v>
      </c>
      <c r="J123" s="55" t="s">
        <v>1371</v>
      </c>
      <c r="K123" s="54">
        <v>0</v>
      </c>
      <c r="L123" s="56" t="s">
        <v>1251</v>
      </c>
      <c r="M123" s="62">
        <v>0.25</v>
      </c>
      <c r="N123" s="58" t="s">
        <v>1430</v>
      </c>
      <c r="O123" s="56" t="s">
        <v>1233</v>
      </c>
      <c r="P123" s="63">
        <v>1.5</v>
      </c>
      <c r="Q123" s="54" t="s">
        <v>1257</v>
      </c>
      <c r="R123" s="56" t="s">
        <v>167</v>
      </c>
      <c r="S123" s="56" t="s">
        <v>167</v>
      </c>
      <c r="T123" s="56" t="s">
        <v>167</v>
      </c>
      <c r="U123" s="56" t="s">
        <v>167</v>
      </c>
      <c r="V123" s="56" t="s">
        <v>167</v>
      </c>
      <c r="W123" s="56" t="s">
        <v>167</v>
      </c>
      <c r="X123" s="56" t="s">
        <v>167</v>
      </c>
      <c r="Y123" s="56" t="s">
        <v>167</v>
      </c>
      <c r="Z123" s="56" t="s">
        <v>167</v>
      </c>
      <c r="AA123" s="60">
        <f t="shared" si="33"/>
        <v>4</v>
      </c>
      <c r="AB123" s="60">
        <f t="shared" si="34"/>
        <v>5</v>
      </c>
      <c r="AC123" s="60">
        <f t="shared" si="35"/>
        <v>6</v>
      </c>
      <c r="AD123" s="61" t="s">
        <v>1431</v>
      </c>
    </row>
    <row r="124" spans="1:30" s="33" customFormat="1" ht="30" x14ac:dyDescent="0.25">
      <c r="A124" s="46">
        <v>101</v>
      </c>
      <c r="B124" s="46">
        <v>31</v>
      </c>
      <c r="C124" s="46" t="s">
        <v>1846</v>
      </c>
      <c r="D124" s="46" t="str">
        <f t="shared" si="46"/>
        <v/>
      </c>
      <c r="E124" s="46" t="str">
        <f t="shared" si="47"/>
        <v>Não passível</v>
      </c>
      <c r="F124" s="46" t="str">
        <f t="shared" si="48"/>
        <v>Não passível</v>
      </c>
      <c r="G124" s="46" t="str">
        <f t="shared" si="49"/>
        <v>Não passível</v>
      </c>
      <c r="H124" s="46" t="str">
        <f t="shared" si="50"/>
        <v>Não passível</v>
      </c>
      <c r="I124" s="46" t="s">
        <v>153</v>
      </c>
      <c r="J124" s="47" t="s">
        <v>1371</v>
      </c>
      <c r="K124" s="46">
        <v>0</v>
      </c>
      <c r="L124" s="48" t="s">
        <v>1251</v>
      </c>
      <c r="M124" s="426">
        <v>0.25</v>
      </c>
      <c r="N124" s="50" t="s">
        <v>1430</v>
      </c>
      <c r="O124" s="48" t="s">
        <v>1233</v>
      </c>
      <c r="P124" s="64">
        <v>1.5</v>
      </c>
      <c r="Q124" s="46" t="s">
        <v>1257</v>
      </c>
      <c r="R124" s="48" t="s">
        <v>167</v>
      </c>
      <c r="S124" s="48" t="s">
        <v>167</v>
      </c>
      <c r="T124" s="48" t="s">
        <v>167</v>
      </c>
      <c r="U124" s="48" t="s">
        <v>167</v>
      </c>
      <c r="V124" s="48" t="s">
        <v>167</v>
      </c>
      <c r="W124" s="48" t="s">
        <v>167</v>
      </c>
      <c r="X124" s="48" t="s">
        <v>167</v>
      </c>
      <c r="Y124" s="48" t="s">
        <v>167</v>
      </c>
      <c r="Z124" s="48" t="s">
        <v>167</v>
      </c>
      <c r="AA124" s="52">
        <f t="shared" si="33"/>
        <v>2</v>
      </c>
      <c r="AB124" s="52">
        <f t="shared" si="34"/>
        <v>3</v>
      </c>
      <c r="AC124" s="52">
        <f t="shared" si="35"/>
        <v>4</v>
      </c>
      <c r="AD124" s="53" t="s">
        <v>1432</v>
      </c>
    </row>
    <row r="125" spans="1:30" s="33" customFormat="1" ht="22.5" x14ac:dyDescent="0.25">
      <c r="A125" s="54">
        <v>102</v>
      </c>
      <c r="B125" s="54">
        <v>32</v>
      </c>
      <c r="C125" s="54" t="s">
        <v>63</v>
      </c>
      <c r="D125" s="54" t="str">
        <f t="shared" si="46"/>
        <v/>
      </c>
      <c r="E125" s="54" t="str">
        <f t="shared" si="47"/>
        <v>Não passível</v>
      </c>
      <c r="F125" s="54" t="str">
        <f t="shared" si="48"/>
        <v>Não passível</v>
      </c>
      <c r="G125" s="54" t="str">
        <f t="shared" si="49"/>
        <v>Não passível</v>
      </c>
      <c r="H125" s="54" t="str">
        <f t="shared" si="50"/>
        <v>Não passível</v>
      </c>
      <c r="I125" s="54" t="s">
        <v>153</v>
      </c>
      <c r="J125" s="55" t="s">
        <v>1371</v>
      </c>
      <c r="K125" s="54">
        <v>0</v>
      </c>
      <c r="L125" s="56" t="s">
        <v>1251</v>
      </c>
      <c r="M125" s="62">
        <v>0.25</v>
      </c>
      <c r="N125" s="58" t="s">
        <v>1430</v>
      </c>
      <c r="O125" s="56" t="s">
        <v>1233</v>
      </c>
      <c r="P125" s="63">
        <v>1.5</v>
      </c>
      <c r="Q125" s="54" t="s">
        <v>1257</v>
      </c>
      <c r="R125" s="56" t="s">
        <v>167</v>
      </c>
      <c r="S125" s="56" t="s">
        <v>167</v>
      </c>
      <c r="T125" s="56" t="s">
        <v>167</v>
      </c>
      <c r="U125" s="56" t="s">
        <v>167</v>
      </c>
      <c r="V125" s="56" t="s">
        <v>167</v>
      </c>
      <c r="W125" s="56" t="s">
        <v>167</v>
      </c>
      <c r="X125" s="56" t="s">
        <v>167</v>
      </c>
      <c r="Y125" s="56" t="s">
        <v>167</v>
      </c>
      <c r="Z125" s="56" t="s">
        <v>167</v>
      </c>
      <c r="AA125" s="60">
        <f t="shared" si="33"/>
        <v>2</v>
      </c>
      <c r="AB125" s="60">
        <f t="shared" si="34"/>
        <v>3</v>
      </c>
      <c r="AC125" s="60">
        <f t="shared" si="35"/>
        <v>4</v>
      </c>
      <c r="AD125" s="61" t="s">
        <v>1433</v>
      </c>
    </row>
    <row r="126" spans="1:30" s="33" customFormat="1" x14ac:dyDescent="0.25">
      <c r="A126" s="46">
        <v>103</v>
      </c>
      <c r="B126" s="46">
        <v>33</v>
      </c>
      <c r="C126" s="46" t="s">
        <v>64</v>
      </c>
      <c r="D126" s="46" t="str">
        <f t="shared" si="46"/>
        <v/>
      </c>
      <c r="E126" s="46" t="str">
        <f>IF($I$4="","",IF($I$4&gt;P126,AC126,IF($I$4&lt;=K126,$K$22,IF($I$4&lt;M126,AA126,AB126))))</f>
        <v>Não passível</v>
      </c>
      <c r="F126" s="46" t="str">
        <f>IF($I$6="","",IF($I$6&gt;P126,AC126,IF($I$6&lt;=K126,$K$22,IF($I$6&lt;M126,AA126,AB126))))</f>
        <v>Não passível</v>
      </c>
      <c r="G126" s="46" t="str">
        <f t="shared" si="49"/>
        <v>Não passível</v>
      </c>
      <c r="H126" s="46" t="str">
        <f t="shared" si="50"/>
        <v>Não passível</v>
      </c>
      <c r="I126" s="46" t="s">
        <v>153</v>
      </c>
      <c r="J126" s="47" t="s">
        <v>1307</v>
      </c>
      <c r="K126" s="46">
        <v>1</v>
      </c>
      <c r="L126" s="48" t="s">
        <v>1251</v>
      </c>
      <c r="M126" s="49">
        <v>5</v>
      </c>
      <c r="N126" s="50" t="s">
        <v>1434</v>
      </c>
      <c r="O126" s="48" t="s">
        <v>1233</v>
      </c>
      <c r="P126" s="51">
        <v>20</v>
      </c>
      <c r="Q126" s="46" t="s">
        <v>176</v>
      </c>
      <c r="R126" s="48" t="s">
        <v>167</v>
      </c>
      <c r="S126" s="48" t="s">
        <v>167</v>
      </c>
      <c r="T126" s="48" t="s">
        <v>167</v>
      </c>
      <c r="U126" s="48" t="s">
        <v>167</v>
      </c>
      <c r="V126" s="48" t="s">
        <v>167</v>
      </c>
      <c r="W126" s="48" t="s">
        <v>167</v>
      </c>
      <c r="X126" s="48" t="s">
        <v>167</v>
      </c>
      <c r="Y126" s="48" t="s">
        <v>167</v>
      </c>
      <c r="Z126" s="48" t="s">
        <v>167</v>
      </c>
      <c r="AA126" s="52">
        <f t="shared" si="33"/>
        <v>2</v>
      </c>
      <c r="AB126" s="52">
        <f t="shared" si="34"/>
        <v>3</v>
      </c>
      <c r="AC126" s="52">
        <f t="shared" si="35"/>
        <v>4</v>
      </c>
      <c r="AD126" s="53" t="s">
        <v>1435</v>
      </c>
    </row>
    <row r="127" spans="1:30" s="33" customFormat="1" ht="45" x14ac:dyDescent="0.25">
      <c r="A127" s="54">
        <v>104</v>
      </c>
      <c r="B127" s="54">
        <v>34</v>
      </c>
      <c r="C127" s="54" t="s">
        <v>65</v>
      </c>
      <c r="D127" s="54" t="str">
        <f t="shared" si="46"/>
        <v/>
      </c>
      <c r="E127" s="54" t="str">
        <f t="shared" si="47"/>
        <v>Não passível</v>
      </c>
      <c r="F127" s="54" t="str">
        <f t="shared" si="48"/>
        <v>Não passível</v>
      </c>
      <c r="G127" s="54" t="str">
        <f t="shared" si="49"/>
        <v>Não passível</v>
      </c>
      <c r="H127" s="54" t="str">
        <f t="shared" si="50"/>
        <v>Não passível</v>
      </c>
      <c r="I127" s="54" t="s">
        <v>153</v>
      </c>
      <c r="J127" s="55" t="s">
        <v>1307</v>
      </c>
      <c r="K127" s="54">
        <v>1</v>
      </c>
      <c r="L127" s="56" t="s">
        <v>1251</v>
      </c>
      <c r="M127" s="57">
        <v>5</v>
      </c>
      <c r="N127" s="58" t="s">
        <v>1434</v>
      </c>
      <c r="O127" s="56" t="s">
        <v>1233</v>
      </c>
      <c r="P127" s="59">
        <v>20</v>
      </c>
      <c r="Q127" s="54" t="s">
        <v>176</v>
      </c>
      <c r="R127" s="56" t="s">
        <v>167</v>
      </c>
      <c r="S127" s="56" t="s">
        <v>167</v>
      </c>
      <c r="T127" s="56" t="s">
        <v>167</v>
      </c>
      <c r="U127" s="56" t="s">
        <v>167</v>
      </c>
      <c r="V127" s="56" t="s">
        <v>167</v>
      </c>
      <c r="W127" s="56" t="s">
        <v>167</v>
      </c>
      <c r="X127" s="56" t="s">
        <v>167</v>
      </c>
      <c r="Y127" s="56" t="s">
        <v>167</v>
      </c>
      <c r="Z127" s="56" t="s">
        <v>167</v>
      </c>
      <c r="AA127" s="60">
        <f t="shared" si="33"/>
        <v>2</v>
      </c>
      <c r="AB127" s="60">
        <f t="shared" si="34"/>
        <v>3</v>
      </c>
      <c r="AC127" s="60">
        <f t="shared" si="35"/>
        <v>4</v>
      </c>
      <c r="AD127" s="61" t="s">
        <v>1436</v>
      </c>
    </row>
    <row r="128" spans="1:30" s="33" customFormat="1" x14ac:dyDescent="0.25">
      <c r="A128" s="46">
        <v>105</v>
      </c>
      <c r="B128" s="46">
        <v>35</v>
      </c>
      <c r="C128" s="46" t="s">
        <v>66</v>
      </c>
      <c r="D128" s="46" t="str">
        <f t="shared" si="46"/>
        <v/>
      </c>
      <c r="E128" s="46" t="str">
        <f t="shared" si="47"/>
        <v>Não passível</v>
      </c>
      <c r="F128" s="46" t="str">
        <f t="shared" si="48"/>
        <v>Não passível</v>
      </c>
      <c r="G128" s="46" t="str">
        <f t="shared" si="49"/>
        <v>Não passível</v>
      </c>
      <c r="H128" s="46" t="str">
        <f t="shared" si="50"/>
        <v>Não passível</v>
      </c>
      <c r="I128" s="46" t="s">
        <v>153</v>
      </c>
      <c r="J128" s="47" t="s">
        <v>1307</v>
      </c>
      <c r="K128" s="46">
        <v>0.5</v>
      </c>
      <c r="L128" s="48" t="s">
        <v>1251</v>
      </c>
      <c r="M128" s="49">
        <v>3</v>
      </c>
      <c r="N128" s="50" t="s">
        <v>1437</v>
      </c>
      <c r="O128" s="48" t="s">
        <v>1233</v>
      </c>
      <c r="P128" s="51">
        <v>20</v>
      </c>
      <c r="Q128" s="46" t="s">
        <v>176</v>
      </c>
      <c r="R128" s="48" t="s">
        <v>167</v>
      </c>
      <c r="S128" s="48" t="s">
        <v>167</v>
      </c>
      <c r="T128" s="48" t="s">
        <v>167</v>
      </c>
      <c r="U128" s="48" t="s">
        <v>167</v>
      </c>
      <c r="V128" s="48" t="s">
        <v>167</v>
      </c>
      <c r="W128" s="48" t="s">
        <v>167</v>
      </c>
      <c r="X128" s="48" t="s">
        <v>167</v>
      </c>
      <c r="Y128" s="48" t="s">
        <v>167</v>
      </c>
      <c r="Z128" s="48" t="s">
        <v>167</v>
      </c>
      <c r="AA128" s="52">
        <f t="shared" si="33"/>
        <v>2</v>
      </c>
      <c r="AB128" s="52">
        <f t="shared" si="34"/>
        <v>3</v>
      </c>
      <c r="AC128" s="52">
        <f t="shared" si="35"/>
        <v>4</v>
      </c>
      <c r="AD128" s="53" t="s">
        <v>1438</v>
      </c>
    </row>
    <row r="129" spans="1:30" s="33" customFormat="1" ht="30" x14ac:dyDescent="0.25">
      <c r="A129" s="54">
        <v>106</v>
      </c>
      <c r="B129" s="54">
        <v>36</v>
      </c>
      <c r="C129" s="54" t="s">
        <v>67</v>
      </c>
      <c r="D129" s="54" t="str">
        <f t="shared" si="46"/>
        <v/>
      </c>
      <c r="E129" s="54" t="str">
        <f t="shared" si="47"/>
        <v>Não passível</v>
      </c>
      <c r="F129" s="54" t="str">
        <f t="shared" si="48"/>
        <v>Não passível</v>
      </c>
      <c r="G129" s="54" t="str">
        <f>IF($I$8="","",IF($I$8&gt;P129,AC129,IF($I$8&lt;=K129,$K$22,IF($I$8&lt;M129,AA129,AB129))))</f>
        <v>Não passível</v>
      </c>
      <c r="H129" s="54" t="str">
        <f t="shared" si="50"/>
        <v>Não passível</v>
      </c>
      <c r="I129" s="54" t="s">
        <v>153</v>
      </c>
      <c r="J129" s="55" t="s">
        <v>1309</v>
      </c>
      <c r="K129" s="54">
        <v>0.2</v>
      </c>
      <c r="L129" s="56" t="s">
        <v>1251</v>
      </c>
      <c r="M129" s="57">
        <v>3</v>
      </c>
      <c r="N129" s="58" t="s">
        <v>1439</v>
      </c>
      <c r="O129" s="56" t="s">
        <v>1233</v>
      </c>
      <c r="P129" s="59">
        <v>6</v>
      </c>
      <c r="Q129" s="54" t="s">
        <v>1257</v>
      </c>
      <c r="R129" s="56" t="s">
        <v>167</v>
      </c>
      <c r="S129" s="56" t="s">
        <v>167</v>
      </c>
      <c r="T129" s="56" t="s">
        <v>167</v>
      </c>
      <c r="U129" s="56" t="s">
        <v>167</v>
      </c>
      <c r="V129" s="56" t="s">
        <v>167</v>
      </c>
      <c r="W129" s="56" t="s">
        <v>167</v>
      </c>
      <c r="X129" s="56" t="s">
        <v>167</v>
      </c>
      <c r="Y129" s="56" t="s">
        <v>167</v>
      </c>
      <c r="Z129" s="56" t="s">
        <v>167</v>
      </c>
      <c r="AA129" s="60">
        <f t="shared" si="33"/>
        <v>2</v>
      </c>
      <c r="AB129" s="60">
        <f t="shared" si="34"/>
        <v>3</v>
      </c>
      <c r="AC129" s="60">
        <f t="shared" si="35"/>
        <v>4</v>
      </c>
      <c r="AD129" s="61" t="s">
        <v>1440</v>
      </c>
    </row>
    <row r="130" spans="1:30" s="33" customFormat="1" x14ac:dyDescent="0.25">
      <c r="A130" s="46">
        <v>107</v>
      </c>
      <c r="B130" s="46">
        <v>37</v>
      </c>
      <c r="C130" s="46" t="s">
        <v>68</v>
      </c>
      <c r="D130" s="46" t="str">
        <f t="shared" si="46"/>
        <v/>
      </c>
      <c r="E130" s="46" t="str">
        <f t="shared" si="47"/>
        <v>Não passível</v>
      </c>
      <c r="F130" s="46" t="str">
        <f t="shared" si="48"/>
        <v>Não passível</v>
      </c>
      <c r="G130" s="46" t="str">
        <f t="shared" si="49"/>
        <v>Não passível</v>
      </c>
      <c r="H130" s="46" t="str">
        <f t="shared" si="50"/>
        <v>Não passível</v>
      </c>
      <c r="I130" s="46" t="s">
        <v>153</v>
      </c>
      <c r="J130" s="47" t="s">
        <v>1307</v>
      </c>
      <c r="K130" s="46">
        <v>0.2</v>
      </c>
      <c r="L130" s="48" t="s">
        <v>1251</v>
      </c>
      <c r="M130" s="49">
        <v>5</v>
      </c>
      <c r="N130" s="50" t="s">
        <v>1441</v>
      </c>
      <c r="O130" s="48" t="s">
        <v>1233</v>
      </c>
      <c r="P130" s="51">
        <v>17</v>
      </c>
      <c r="Q130" s="46" t="s">
        <v>176</v>
      </c>
      <c r="R130" s="48" t="s">
        <v>167</v>
      </c>
      <c r="S130" s="48" t="s">
        <v>167</v>
      </c>
      <c r="T130" s="48" t="s">
        <v>167</v>
      </c>
      <c r="U130" s="48" t="s">
        <v>167</v>
      </c>
      <c r="V130" s="48" t="s">
        <v>167</v>
      </c>
      <c r="W130" s="48" t="s">
        <v>167</v>
      </c>
      <c r="X130" s="48" t="s">
        <v>167</v>
      </c>
      <c r="Y130" s="48" t="s">
        <v>167</v>
      </c>
      <c r="Z130" s="48" t="s">
        <v>167</v>
      </c>
      <c r="AA130" s="52">
        <f t="shared" si="33"/>
        <v>2</v>
      </c>
      <c r="AB130" s="52">
        <f t="shared" si="34"/>
        <v>3</v>
      </c>
      <c r="AC130" s="52">
        <f t="shared" si="35"/>
        <v>4</v>
      </c>
      <c r="AD130" s="53" t="s">
        <v>1442</v>
      </c>
    </row>
    <row r="131" spans="1:30" s="33" customFormat="1" x14ac:dyDescent="0.25">
      <c r="A131" s="54">
        <v>108</v>
      </c>
      <c r="B131" s="54">
        <v>38</v>
      </c>
      <c r="C131" s="54" t="s">
        <v>1847</v>
      </c>
      <c r="D131" s="54" t="str">
        <f t="shared" si="46"/>
        <v/>
      </c>
      <c r="E131" s="54" t="str">
        <f t="shared" si="47"/>
        <v>Não passível</v>
      </c>
      <c r="F131" s="54" t="str">
        <f t="shared" si="48"/>
        <v>Não passível</v>
      </c>
      <c r="G131" s="54" t="str">
        <f t="shared" si="49"/>
        <v>Não passível</v>
      </c>
      <c r="H131" s="54" t="str">
        <f t="shared" si="50"/>
        <v>Não passível</v>
      </c>
      <c r="I131" s="54" t="s">
        <v>154</v>
      </c>
      <c r="J131" s="55" t="s">
        <v>1307</v>
      </c>
      <c r="K131" s="54">
        <v>0</v>
      </c>
      <c r="L131" s="56" t="s">
        <v>1251</v>
      </c>
      <c r="M131" s="57">
        <v>6</v>
      </c>
      <c r="N131" s="58" t="s">
        <v>1443</v>
      </c>
      <c r="O131" s="56" t="s">
        <v>1233</v>
      </c>
      <c r="P131" s="59">
        <v>20</v>
      </c>
      <c r="Q131" s="54" t="s">
        <v>176</v>
      </c>
      <c r="R131" s="56" t="s">
        <v>167</v>
      </c>
      <c r="S131" s="56" t="s">
        <v>167</v>
      </c>
      <c r="T131" s="56" t="s">
        <v>167</v>
      </c>
      <c r="U131" s="56" t="s">
        <v>167</v>
      </c>
      <c r="V131" s="56" t="s">
        <v>167</v>
      </c>
      <c r="W131" s="56" t="s">
        <v>167</v>
      </c>
      <c r="X131" s="56" t="s">
        <v>167</v>
      </c>
      <c r="Y131" s="56" t="s">
        <v>167</v>
      </c>
      <c r="Z131" s="56" t="s">
        <v>167</v>
      </c>
      <c r="AA131" s="60">
        <f t="shared" si="33"/>
        <v>4</v>
      </c>
      <c r="AB131" s="60">
        <f t="shared" si="34"/>
        <v>5</v>
      </c>
      <c r="AC131" s="60">
        <f t="shared" si="35"/>
        <v>6</v>
      </c>
      <c r="AD131" s="61" t="s">
        <v>1444</v>
      </c>
    </row>
    <row r="132" spans="1:30" s="33" customFormat="1" x14ac:dyDescent="0.25">
      <c r="A132" s="46">
        <v>109</v>
      </c>
      <c r="B132" s="46">
        <v>39</v>
      </c>
      <c r="C132" s="46" t="s">
        <v>69</v>
      </c>
      <c r="D132" s="46" t="str">
        <f t="shared" si="46"/>
        <v/>
      </c>
      <c r="E132" s="46" t="str">
        <f t="shared" si="47"/>
        <v>Não passível</v>
      </c>
      <c r="F132" s="46" t="str">
        <f t="shared" si="48"/>
        <v>Não passível</v>
      </c>
      <c r="G132" s="46" t="str">
        <f t="shared" si="49"/>
        <v>Não passível</v>
      </c>
      <c r="H132" s="46" t="str">
        <f t="shared" si="50"/>
        <v>Não passível</v>
      </c>
      <c r="I132" s="46" t="s">
        <v>153</v>
      </c>
      <c r="J132" s="47" t="s">
        <v>1309</v>
      </c>
      <c r="K132" s="46">
        <v>0</v>
      </c>
      <c r="L132" s="48" t="s">
        <v>1251</v>
      </c>
      <c r="M132" s="49">
        <v>1</v>
      </c>
      <c r="N132" s="50" t="s">
        <v>1445</v>
      </c>
      <c r="O132" s="48" t="s">
        <v>1233</v>
      </c>
      <c r="P132" s="51">
        <v>5</v>
      </c>
      <c r="Q132" s="46" t="s">
        <v>1257</v>
      </c>
      <c r="R132" s="48" t="s">
        <v>167</v>
      </c>
      <c r="S132" s="48" t="s">
        <v>167</v>
      </c>
      <c r="T132" s="48" t="s">
        <v>167</v>
      </c>
      <c r="U132" s="48" t="s">
        <v>167</v>
      </c>
      <c r="V132" s="48" t="s">
        <v>167</v>
      </c>
      <c r="W132" s="48" t="s">
        <v>167</v>
      </c>
      <c r="X132" s="48" t="s">
        <v>167</v>
      </c>
      <c r="Y132" s="48" t="s">
        <v>167</v>
      </c>
      <c r="Z132" s="48" t="s">
        <v>167</v>
      </c>
      <c r="AA132" s="52">
        <f t="shared" si="33"/>
        <v>2</v>
      </c>
      <c r="AB132" s="52">
        <f t="shared" si="34"/>
        <v>3</v>
      </c>
      <c r="AC132" s="52">
        <f t="shared" si="35"/>
        <v>4</v>
      </c>
      <c r="AD132" s="53" t="s">
        <v>1446</v>
      </c>
    </row>
    <row r="133" spans="1:30" s="33" customFormat="1" x14ac:dyDescent="0.25">
      <c r="A133" s="54">
        <v>110</v>
      </c>
      <c r="B133" s="54">
        <v>40</v>
      </c>
      <c r="C133" s="54" t="s">
        <v>70</v>
      </c>
      <c r="D133" s="54" t="str">
        <f t="shared" si="46"/>
        <v/>
      </c>
      <c r="E133" s="54" t="str">
        <f t="shared" si="47"/>
        <v>Não passível</v>
      </c>
      <c r="F133" s="54" t="str">
        <f t="shared" si="48"/>
        <v>Não passível</v>
      </c>
      <c r="G133" s="54" t="str">
        <f t="shared" si="49"/>
        <v>Não passível</v>
      </c>
      <c r="H133" s="54" t="str">
        <f t="shared" si="50"/>
        <v>Não passível</v>
      </c>
      <c r="I133" s="54" t="s">
        <v>153</v>
      </c>
      <c r="J133" s="55" t="s">
        <v>177</v>
      </c>
      <c r="K133" s="54">
        <v>0</v>
      </c>
      <c r="L133" s="56" t="s">
        <v>1251</v>
      </c>
      <c r="M133" s="57">
        <v>9</v>
      </c>
      <c r="N133" s="58" t="s">
        <v>1447</v>
      </c>
      <c r="O133" s="56" t="s">
        <v>1233</v>
      </c>
      <c r="P133" s="59">
        <v>85</v>
      </c>
      <c r="Q133" s="54" t="s">
        <v>178</v>
      </c>
      <c r="R133" s="56" t="s">
        <v>167</v>
      </c>
      <c r="S133" s="56" t="s">
        <v>167</v>
      </c>
      <c r="T133" s="56" t="s">
        <v>167</v>
      </c>
      <c r="U133" s="56" t="s">
        <v>167</v>
      </c>
      <c r="V133" s="56" t="s">
        <v>167</v>
      </c>
      <c r="W133" s="56" t="s">
        <v>167</v>
      </c>
      <c r="X133" s="56" t="s">
        <v>167</v>
      </c>
      <c r="Y133" s="56" t="s">
        <v>167</v>
      </c>
      <c r="Z133" s="56" t="s">
        <v>167</v>
      </c>
      <c r="AA133" s="60">
        <f t="shared" si="33"/>
        <v>2</v>
      </c>
      <c r="AB133" s="60">
        <f t="shared" si="34"/>
        <v>3</v>
      </c>
      <c r="AC133" s="60">
        <f t="shared" si="35"/>
        <v>4</v>
      </c>
      <c r="AD133" s="61" t="s">
        <v>1448</v>
      </c>
    </row>
    <row r="134" spans="1:30" s="33" customFormat="1" x14ac:dyDescent="0.25">
      <c r="A134" s="46">
        <v>111</v>
      </c>
      <c r="B134" s="46">
        <v>41</v>
      </c>
      <c r="C134" s="46" t="s">
        <v>71</v>
      </c>
      <c r="D134" s="46" t="str">
        <f t="shared" si="46"/>
        <v/>
      </c>
      <c r="E134" s="46" t="str">
        <f t="shared" si="47"/>
        <v>Não passível</v>
      </c>
      <c r="F134" s="46" t="str">
        <f t="shared" si="48"/>
        <v>Não passível</v>
      </c>
      <c r="G134" s="46" t="str">
        <f t="shared" si="49"/>
        <v>Não passível</v>
      </c>
      <c r="H134" s="46" t="str">
        <f t="shared" si="50"/>
        <v>Não passível</v>
      </c>
      <c r="I134" s="46" t="s">
        <v>153</v>
      </c>
      <c r="J134" s="47" t="s">
        <v>1449</v>
      </c>
      <c r="K134" s="46">
        <v>0</v>
      </c>
      <c r="L134" s="48" t="s">
        <v>1251</v>
      </c>
      <c r="M134" s="49">
        <v>60</v>
      </c>
      <c r="N134" s="50" t="s">
        <v>1450</v>
      </c>
      <c r="O134" s="48" t="s">
        <v>1233</v>
      </c>
      <c r="P134" s="51">
        <v>100</v>
      </c>
      <c r="Q134" s="46" t="s">
        <v>179</v>
      </c>
      <c r="R134" s="48" t="s">
        <v>167</v>
      </c>
      <c r="S134" s="48" t="s">
        <v>167</v>
      </c>
      <c r="T134" s="48" t="s">
        <v>167</v>
      </c>
      <c r="U134" s="48" t="s">
        <v>167</v>
      </c>
      <c r="V134" s="48" t="s">
        <v>167</v>
      </c>
      <c r="W134" s="48" t="s">
        <v>167</v>
      </c>
      <c r="X134" s="48" t="s">
        <v>167</v>
      </c>
      <c r="Y134" s="48" t="s">
        <v>167</v>
      </c>
      <c r="Z134" s="48" t="s">
        <v>167</v>
      </c>
      <c r="AA134" s="52">
        <f t="shared" si="33"/>
        <v>2</v>
      </c>
      <c r="AB134" s="52">
        <f t="shared" si="34"/>
        <v>3</v>
      </c>
      <c r="AC134" s="52">
        <f t="shared" si="35"/>
        <v>4</v>
      </c>
      <c r="AD134" s="53" t="s">
        <v>1451</v>
      </c>
    </row>
    <row r="135" spans="1:30" s="33" customFormat="1" x14ac:dyDescent="0.25">
      <c r="A135" s="54">
        <v>112</v>
      </c>
      <c r="B135" s="54">
        <v>42</v>
      </c>
      <c r="C135" s="54" t="s">
        <v>72</v>
      </c>
      <c r="D135" s="54" t="str">
        <f t="shared" si="46"/>
        <v/>
      </c>
      <c r="E135" s="54" t="str">
        <f t="shared" si="47"/>
        <v>Não passível</v>
      </c>
      <c r="F135" s="54" t="str">
        <f t="shared" si="48"/>
        <v>Não passível</v>
      </c>
      <c r="G135" s="54" t="str">
        <f t="shared" si="49"/>
        <v>Não passível</v>
      </c>
      <c r="H135" s="54" t="str">
        <f t="shared" si="50"/>
        <v>Não passível</v>
      </c>
      <c r="I135" s="54" t="s">
        <v>153</v>
      </c>
      <c r="J135" s="55" t="s">
        <v>1309</v>
      </c>
      <c r="K135" s="54">
        <v>0.05</v>
      </c>
      <c r="L135" s="56" t="s">
        <v>1251</v>
      </c>
      <c r="M135" s="57">
        <v>0.5</v>
      </c>
      <c r="N135" s="58" t="s">
        <v>1452</v>
      </c>
      <c r="O135" s="56" t="s">
        <v>1233</v>
      </c>
      <c r="P135" s="59">
        <v>5</v>
      </c>
      <c r="Q135" s="54" t="s">
        <v>1257</v>
      </c>
      <c r="R135" s="56" t="s">
        <v>167</v>
      </c>
      <c r="S135" s="56" t="s">
        <v>167</v>
      </c>
      <c r="T135" s="56" t="s">
        <v>167</v>
      </c>
      <c r="U135" s="56" t="s">
        <v>167</v>
      </c>
      <c r="V135" s="56" t="s">
        <v>167</v>
      </c>
      <c r="W135" s="56" t="s">
        <v>167</v>
      </c>
      <c r="X135" s="56" t="s">
        <v>167</v>
      </c>
      <c r="Y135" s="56" t="s">
        <v>167</v>
      </c>
      <c r="Z135" s="56" t="s">
        <v>167</v>
      </c>
      <c r="AA135" s="60">
        <f t="shared" si="33"/>
        <v>2</v>
      </c>
      <c r="AB135" s="60">
        <f t="shared" si="34"/>
        <v>3</v>
      </c>
      <c r="AC135" s="60">
        <f t="shared" si="35"/>
        <v>4</v>
      </c>
      <c r="AD135" s="61" t="s">
        <v>1453</v>
      </c>
    </row>
    <row r="136" spans="1:30" s="33" customFormat="1" x14ac:dyDescent="0.25">
      <c r="A136" s="45">
        <v>113</v>
      </c>
      <c r="B136" s="46">
        <v>1</v>
      </c>
      <c r="C136" s="46" t="s">
        <v>73</v>
      </c>
      <c r="D136" s="46" t="str">
        <f t="shared" si="46"/>
        <v/>
      </c>
      <c r="E136" s="46" t="str">
        <f t="shared" si="47"/>
        <v>Não passível</v>
      </c>
      <c r="F136" s="46" t="str">
        <f t="shared" si="48"/>
        <v>Não passível</v>
      </c>
      <c r="G136" s="46" t="str">
        <f t="shared" si="49"/>
        <v>Não passível</v>
      </c>
      <c r="H136" s="46" t="str">
        <f t="shared" si="50"/>
        <v>Não passível</v>
      </c>
      <c r="I136" s="46" t="s">
        <v>152</v>
      </c>
      <c r="J136" s="47" t="s">
        <v>1307</v>
      </c>
      <c r="K136" s="46">
        <v>0.1</v>
      </c>
      <c r="L136" s="48" t="s">
        <v>1251</v>
      </c>
      <c r="M136" s="49">
        <v>3</v>
      </c>
      <c r="N136" s="50" t="s">
        <v>1454</v>
      </c>
      <c r="O136" s="48" t="s">
        <v>1233</v>
      </c>
      <c r="P136" s="51">
        <v>7</v>
      </c>
      <c r="Q136" s="46" t="s">
        <v>1455</v>
      </c>
      <c r="R136" s="48" t="s">
        <v>167</v>
      </c>
      <c r="S136" s="48" t="s">
        <v>167</v>
      </c>
      <c r="T136" s="48" t="s">
        <v>167</v>
      </c>
      <c r="U136" s="48" t="s">
        <v>167</v>
      </c>
      <c r="V136" s="48" t="s">
        <v>167</v>
      </c>
      <c r="W136" s="48" t="s">
        <v>167</v>
      </c>
      <c r="X136" s="48" t="s">
        <v>167</v>
      </c>
      <c r="Y136" s="48" t="s">
        <v>167</v>
      </c>
      <c r="Z136" s="48" t="s">
        <v>167</v>
      </c>
      <c r="AA136" s="52">
        <f t="shared" si="33"/>
        <v>1</v>
      </c>
      <c r="AB136" s="52">
        <f t="shared" si="34"/>
        <v>1</v>
      </c>
      <c r="AC136" s="52">
        <f t="shared" si="35"/>
        <v>1</v>
      </c>
      <c r="AD136" s="53" t="s">
        <v>1456</v>
      </c>
    </row>
    <row r="137" spans="1:30" s="33" customFormat="1" ht="30" x14ac:dyDescent="0.25">
      <c r="A137" s="54">
        <v>114</v>
      </c>
      <c r="B137" s="54">
        <v>2</v>
      </c>
      <c r="C137" s="54" t="s">
        <v>1848</v>
      </c>
      <c r="D137" s="54" t="str">
        <f t="shared" si="46"/>
        <v/>
      </c>
      <c r="E137" s="54" t="str">
        <f t="shared" si="47"/>
        <v>Não passível</v>
      </c>
      <c r="F137" s="54" t="str">
        <f t="shared" si="48"/>
        <v>Não passível</v>
      </c>
      <c r="G137" s="54" t="str">
        <f t="shared" si="49"/>
        <v>Não passível</v>
      </c>
      <c r="H137" s="54" t="str">
        <f t="shared" si="50"/>
        <v>Não passível</v>
      </c>
      <c r="I137" s="54" t="s">
        <v>153</v>
      </c>
      <c r="J137" s="55" t="s">
        <v>1307</v>
      </c>
      <c r="K137" s="54">
        <v>2</v>
      </c>
      <c r="L137" s="56" t="s">
        <v>1251</v>
      </c>
      <c r="M137" s="57">
        <v>30</v>
      </c>
      <c r="N137" s="58" t="s">
        <v>1457</v>
      </c>
      <c r="O137" s="56" t="s">
        <v>1233</v>
      </c>
      <c r="P137" s="59">
        <v>300</v>
      </c>
      <c r="Q137" s="54" t="s">
        <v>1458</v>
      </c>
      <c r="R137" s="56" t="s">
        <v>167</v>
      </c>
      <c r="S137" s="56" t="s">
        <v>167</v>
      </c>
      <c r="T137" s="56" t="s">
        <v>167</v>
      </c>
      <c r="U137" s="56" t="s">
        <v>167</v>
      </c>
      <c r="V137" s="56" t="s">
        <v>167</v>
      </c>
      <c r="W137" s="56" t="s">
        <v>167</v>
      </c>
      <c r="X137" s="56" t="s">
        <v>167</v>
      </c>
      <c r="Y137" s="56" t="s">
        <v>167</v>
      </c>
      <c r="Z137" s="56" t="s">
        <v>167</v>
      </c>
      <c r="AA137" s="60">
        <f t="shared" si="33"/>
        <v>2</v>
      </c>
      <c r="AB137" s="60">
        <f t="shared" si="34"/>
        <v>3</v>
      </c>
      <c r="AC137" s="60">
        <f t="shared" si="35"/>
        <v>4</v>
      </c>
      <c r="AD137" s="61" t="s">
        <v>1459</v>
      </c>
    </row>
    <row r="138" spans="1:30" s="33" customFormat="1" ht="22.5" x14ac:dyDescent="0.25">
      <c r="A138" s="46">
        <v>115</v>
      </c>
      <c r="B138" s="46">
        <v>3</v>
      </c>
      <c r="C138" s="46" t="s">
        <v>1849</v>
      </c>
      <c r="D138" s="46" t="str">
        <f t="shared" si="46"/>
        <v/>
      </c>
      <c r="E138" s="46" t="str">
        <f t="shared" si="47"/>
        <v>Não passível</v>
      </c>
      <c r="F138" s="46" t="str">
        <f t="shared" si="48"/>
        <v>Não passível</v>
      </c>
      <c r="G138" s="46" t="str">
        <f t="shared" si="49"/>
        <v>Não passível</v>
      </c>
      <c r="H138" s="46" t="str">
        <f t="shared" si="50"/>
        <v>Não passível</v>
      </c>
      <c r="I138" s="46" t="s">
        <v>154</v>
      </c>
      <c r="J138" s="47" t="s">
        <v>1307</v>
      </c>
      <c r="K138" s="46">
        <v>300</v>
      </c>
      <c r="L138" s="48" t="s">
        <v>1251</v>
      </c>
      <c r="M138" s="49">
        <v>20000</v>
      </c>
      <c r="N138" s="50" t="s">
        <v>1460</v>
      </c>
      <c r="O138" s="48" t="s">
        <v>1233</v>
      </c>
      <c r="P138" s="51">
        <v>100000</v>
      </c>
      <c r="Q138" s="46" t="s">
        <v>1461</v>
      </c>
      <c r="R138" s="48" t="s">
        <v>167</v>
      </c>
      <c r="S138" s="48" t="s">
        <v>167</v>
      </c>
      <c r="T138" s="48" t="s">
        <v>167</v>
      </c>
      <c r="U138" s="48" t="s">
        <v>167</v>
      </c>
      <c r="V138" s="48" t="s">
        <v>167</v>
      </c>
      <c r="W138" s="48" t="s">
        <v>167</v>
      </c>
      <c r="X138" s="48" t="s">
        <v>167</v>
      </c>
      <c r="Y138" s="48" t="s">
        <v>167</v>
      </c>
      <c r="Z138" s="48" t="s">
        <v>167</v>
      </c>
      <c r="AA138" s="52">
        <f t="shared" si="33"/>
        <v>4</v>
      </c>
      <c r="AB138" s="52">
        <f t="shared" si="34"/>
        <v>5</v>
      </c>
      <c r="AC138" s="52">
        <f t="shared" si="35"/>
        <v>6</v>
      </c>
      <c r="AD138" s="53" t="s">
        <v>1462</v>
      </c>
    </row>
    <row r="139" spans="1:30" s="33" customFormat="1" x14ac:dyDescent="0.25">
      <c r="A139" s="54">
        <v>116</v>
      </c>
      <c r="B139" s="54">
        <v>4</v>
      </c>
      <c r="C139" s="54" t="s">
        <v>1850</v>
      </c>
      <c r="D139" s="54" t="str">
        <f t="shared" si="46"/>
        <v/>
      </c>
      <c r="E139" s="54" t="str">
        <f t="shared" si="47"/>
        <v>Não passível</v>
      </c>
      <c r="F139" s="54" t="str">
        <f t="shared" si="48"/>
        <v>Não passível</v>
      </c>
      <c r="G139" s="54" t="str">
        <f t="shared" si="49"/>
        <v>Não passível</v>
      </c>
      <c r="H139" s="54" t="str">
        <f t="shared" si="50"/>
        <v>Não passível</v>
      </c>
      <c r="I139" s="54" t="s">
        <v>154</v>
      </c>
      <c r="J139" s="55" t="s">
        <v>1307</v>
      </c>
      <c r="K139" s="54">
        <v>6</v>
      </c>
      <c r="L139" s="56" t="s">
        <v>1251</v>
      </c>
      <c r="M139" s="57">
        <v>180</v>
      </c>
      <c r="N139" s="58" t="s">
        <v>1463</v>
      </c>
      <c r="O139" s="56" t="s">
        <v>1233</v>
      </c>
      <c r="P139" s="59">
        <v>1200</v>
      </c>
      <c r="Q139" s="54" t="s">
        <v>1461</v>
      </c>
      <c r="R139" s="56" t="s">
        <v>167</v>
      </c>
      <c r="S139" s="56" t="s">
        <v>167</v>
      </c>
      <c r="T139" s="56" t="s">
        <v>167</v>
      </c>
      <c r="U139" s="56" t="s">
        <v>167</v>
      </c>
      <c r="V139" s="56" t="s">
        <v>167</v>
      </c>
      <c r="W139" s="56" t="s">
        <v>167</v>
      </c>
      <c r="X139" s="56" t="s">
        <v>167</v>
      </c>
      <c r="Y139" s="56" t="s">
        <v>167</v>
      </c>
      <c r="Z139" s="56" t="s">
        <v>167</v>
      </c>
      <c r="AA139" s="60">
        <f t="shared" si="33"/>
        <v>4</v>
      </c>
      <c r="AB139" s="60">
        <f t="shared" si="34"/>
        <v>5</v>
      </c>
      <c r="AC139" s="60">
        <f t="shared" si="35"/>
        <v>6</v>
      </c>
      <c r="AD139" s="61" t="s">
        <v>1464</v>
      </c>
    </row>
    <row r="140" spans="1:30" s="33" customFormat="1" ht="30" x14ac:dyDescent="0.25">
      <c r="A140" s="46">
        <v>117</v>
      </c>
      <c r="B140" s="46">
        <v>5</v>
      </c>
      <c r="C140" s="46" t="s">
        <v>1851</v>
      </c>
      <c r="D140" s="46" t="str">
        <f t="shared" si="46"/>
        <v/>
      </c>
      <c r="E140" s="46" t="str">
        <f t="shared" si="47"/>
        <v>Não passível</v>
      </c>
      <c r="F140" s="46" t="str">
        <f t="shared" si="48"/>
        <v>Não passível</v>
      </c>
      <c r="G140" s="46" t="str">
        <f t="shared" si="49"/>
        <v>Não passível</v>
      </c>
      <c r="H140" s="46" t="str">
        <f t="shared" si="50"/>
        <v>Não passível</v>
      </c>
      <c r="I140" s="46" t="s">
        <v>154</v>
      </c>
      <c r="J140" s="47" t="s">
        <v>1307</v>
      </c>
      <c r="K140" s="46">
        <v>2</v>
      </c>
      <c r="L140" s="48" t="s">
        <v>1251</v>
      </c>
      <c r="M140" s="49">
        <v>60</v>
      </c>
      <c r="N140" s="50" t="s">
        <v>1465</v>
      </c>
      <c r="O140" s="48" t="s">
        <v>1233</v>
      </c>
      <c r="P140" s="51">
        <v>500</v>
      </c>
      <c r="Q140" s="46" t="s">
        <v>1461</v>
      </c>
      <c r="R140" s="48" t="s">
        <v>167</v>
      </c>
      <c r="S140" s="48" t="s">
        <v>167</v>
      </c>
      <c r="T140" s="48" t="s">
        <v>167</v>
      </c>
      <c r="U140" s="48" t="s">
        <v>167</v>
      </c>
      <c r="V140" s="48" t="s">
        <v>167</v>
      </c>
      <c r="W140" s="48" t="s">
        <v>167</v>
      </c>
      <c r="X140" s="48" t="s">
        <v>167</v>
      </c>
      <c r="Y140" s="48" t="s">
        <v>167</v>
      </c>
      <c r="Z140" s="48" t="s">
        <v>167</v>
      </c>
      <c r="AA140" s="52">
        <f t="shared" si="33"/>
        <v>4</v>
      </c>
      <c r="AB140" s="52">
        <f t="shared" si="34"/>
        <v>5</v>
      </c>
      <c r="AC140" s="52">
        <f t="shared" si="35"/>
        <v>6</v>
      </c>
      <c r="AD140" s="53" t="s">
        <v>1466</v>
      </c>
    </row>
    <row r="141" spans="1:30" s="33" customFormat="1" x14ac:dyDescent="0.25">
      <c r="A141" s="54">
        <v>118</v>
      </c>
      <c r="B141" s="54">
        <v>6</v>
      </c>
      <c r="C141" s="54" t="s">
        <v>1852</v>
      </c>
      <c r="D141" s="54" t="str">
        <f t="shared" si="46"/>
        <v/>
      </c>
      <c r="E141" s="54" t="str">
        <f t="shared" si="47"/>
        <v>Não passível</v>
      </c>
      <c r="F141" s="54" t="str">
        <f t="shared" si="48"/>
        <v>Não passível</v>
      </c>
      <c r="G141" s="54" t="str">
        <f t="shared" si="49"/>
        <v>Não passível</v>
      </c>
      <c r="H141" s="54" t="str">
        <f t="shared" si="50"/>
        <v>Não passível</v>
      </c>
      <c r="I141" s="54" t="s">
        <v>153</v>
      </c>
      <c r="J141" s="55" t="s">
        <v>1307</v>
      </c>
      <c r="K141" s="54">
        <v>1</v>
      </c>
      <c r="L141" s="56" t="s">
        <v>1251</v>
      </c>
      <c r="M141" s="57">
        <v>5</v>
      </c>
      <c r="N141" s="58" t="s">
        <v>1467</v>
      </c>
      <c r="O141" s="56" t="s">
        <v>1233</v>
      </c>
      <c r="P141" s="59">
        <v>50</v>
      </c>
      <c r="Q141" s="54" t="s">
        <v>1468</v>
      </c>
      <c r="R141" s="56" t="s">
        <v>167</v>
      </c>
      <c r="S141" s="56" t="s">
        <v>167</v>
      </c>
      <c r="T141" s="56" t="s">
        <v>167</v>
      </c>
      <c r="U141" s="56" t="s">
        <v>167</v>
      </c>
      <c r="V141" s="56" t="s">
        <v>167</v>
      </c>
      <c r="W141" s="56" t="s">
        <v>167</v>
      </c>
      <c r="X141" s="56" t="s">
        <v>167</v>
      </c>
      <c r="Y141" s="56" t="s">
        <v>167</v>
      </c>
      <c r="Z141" s="56" t="s">
        <v>167</v>
      </c>
      <c r="AA141" s="60">
        <f t="shared" si="33"/>
        <v>2</v>
      </c>
      <c r="AB141" s="60">
        <f t="shared" si="34"/>
        <v>3</v>
      </c>
      <c r="AC141" s="60">
        <f t="shared" si="35"/>
        <v>4</v>
      </c>
      <c r="AD141" s="61" t="s">
        <v>1469</v>
      </c>
    </row>
    <row r="142" spans="1:30" s="33" customFormat="1" ht="30" x14ac:dyDescent="0.25">
      <c r="A142" s="46">
        <v>119</v>
      </c>
      <c r="B142" s="46">
        <v>7</v>
      </c>
      <c r="C142" s="46" t="s">
        <v>74</v>
      </c>
      <c r="D142" s="46" t="str">
        <f t="shared" si="46"/>
        <v/>
      </c>
      <c r="E142" s="46" t="str">
        <f t="shared" si="47"/>
        <v>Não passível</v>
      </c>
      <c r="F142" s="46" t="str">
        <f t="shared" si="48"/>
        <v>Não passível</v>
      </c>
      <c r="G142" s="46" t="str">
        <f t="shared" si="49"/>
        <v>Não passível</v>
      </c>
      <c r="H142" s="46" t="str">
        <f t="shared" si="50"/>
        <v>Não passível</v>
      </c>
      <c r="I142" s="46" t="s">
        <v>153</v>
      </c>
      <c r="J142" s="47" t="s">
        <v>1307</v>
      </c>
      <c r="K142" s="46">
        <v>1</v>
      </c>
      <c r="L142" s="48" t="s">
        <v>1251</v>
      </c>
      <c r="M142" s="49">
        <v>15</v>
      </c>
      <c r="N142" s="50" t="s">
        <v>1470</v>
      </c>
      <c r="O142" s="48" t="s">
        <v>1233</v>
      </c>
      <c r="P142" s="51">
        <v>50</v>
      </c>
      <c r="Q142" s="46" t="s">
        <v>180</v>
      </c>
      <c r="R142" s="48" t="s">
        <v>167</v>
      </c>
      <c r="S142" s="48" t="s">
        <v>167</v>
      </c>
      <c r="T142" s="48" t="s">
        <v>167</v>
      </c>
      <c r="U142" s="48" t="s">
        <v>167</v>
      </c>
      <c r="V142" s="48" t="s">
        <v>167</v>
      </c>
      <c r="W142" s="48" t="s">
        <v>167</v>
      </c>
      <c r="X142" s="48" t="s">
        <v>167</v>
      </c>
      <c r="Y142" s="48" t="s">
        <v>167</v>
      </c>
      <c r="Z142" s="48" t="s">
        <v>167</v>
      </c>
      <c r="AA142" s="52">
        <f t="shared" si="33"/>
        <v>2</v>
      </c>
      <c r="AB142" s="52">
        <f t="shared" si="34"/>
        <v>3</v>
      </c>
      <c r="AC142" s="52">
        <f t="shared" si="35"/>
        <v>4</v>
      </c>
      <c r="AD142" s="53" t="s">
        <v>1471</v>
      </c>
    </row>
    <row r="143" spans="1:30" s="33" customFormat="1" ht="30" x14ac:dyDescent="0.25">
      <c r="A143" s="54">
        <v>120</v>
      </c>
      <c r="B143" s="54">
        <v>8</v>
      </c>
      <c r="C143" s="54" t="s">
        <v>75</v>
      </c>
      <c r="D143" s="54" t="str">
        <f t="shared" si="46"/>
        <v/>
      </c>
      <c r="E143" s="54" t="str">
        <f t="shared" si="47"/>
        <v>Não passível</v>
      </c>
      <c r="F143" s="54" t="str">
        <f t="shared" si="48"/>
        <v>Não passível</v>
      </c>
      <c r="G143" s="54" t="str">
        <f t="shared" si="49"/>
        <v>Não passível</v>
      </c>
      <c r="H143" s="54" t="str">
        <f t="shared" si="50"/>
        <v>Não passível</v>
      </c>
      <c r="I143" s="54" t="s">
        <v>153</v>
      </c>
      <c r="J143" s="55" t="s">
        <v>1307</v>
      </c>
      <c r="K143" s="54">
        <v>0.5</v>
      </c>
      <c r="L143" s="56" t="s">
        <v>1251</v>
      </c>
      <c r="M143" s="57">
        <v>10</v>
      </c>
      <c r="N143" s="58" t="s">
        <v>181</v>
      </c>
      <c r="O143" s="56" t="s">
        <v>1233</v>
      </c>
      <c r="P143" s="59">
        <v>80</v>
      </c>
      <c r="Q143" s="54" t="s">
        <v>1472</v>
      </c>
      <c r="R143" s="56" t="s">
        <v>167</v>
      </c>
      <c r="S143" s="56" t="s">
        <v>167</v>
      </c>
      <c r="T143" s="56" t="s">
        <v>167</v>
      </c>
      <c r="U143" s="56" t="s">
        <v>167</v>
      </c>
      <c r="V143" s="56" t="s">
        <v>167</v>
      </c>
      <c r="W143" s="56" t="s">
        <v>167</v>
      </c>
      <c r="X143" s="56" t="s">
        <v>167</v>
      </c>
      <c r="Y143" s="56" t="s">
        <v>167</v>
      </c>
      <c r="Z143" s="56" t="s">
        <v>167</v>
      </c>
      <c r="AA143" s="60">
        <f t="shared" si="33"/>
        <v>2</v>
      </c>
      <c r="AB143" s="60">
        <f t="shared" si="34"/>
        <v>3</v>
      </c>
      <c r="AC143" s="60">
        <f t="shared" si="35"/>
        <v>4</v>
      </c>
      <c r="AD143" s="61" t="s">
        <v>1473</v>
      </c>
    </row>
    <row r="144" spans="1:30" s="33" customFormat="1" ht="22.5" x14ac:dyDescent="0.25">
      <c r="A144" s="46">
        <v>121</v>
      </c>
      <c r="B144" s="46">
        <v>9</v>
      </c>
      <c r="C144" s="46" t="s">
        <v>1853</v>
      </c>
      <c r="D144" s="46" t="str">
        <f t="shared" si="46"/>
        <v/>
      </c>
      <c r="E144" s="46" t="str">
        <f t="shared" si="47"/>
        <v>Não passível</v>
      </c>
      <c r="F144" s="46" t="str">
        <f t="shared" si="48"/>
        <v>Não passível</v>
      </c>
      <c r="G144" s="46" t="str">
        <f t="shared" si="49"/>
        <v>Não passível</v>
      </c>
      <c r="H144" s="46" t="str">
        <f t="shared" si="50"/>
        <v>Não passível</v>
      </c>
      <c r="I144" s="46" t="s">
        <v>153</v>
      </c>
      <c r="J144" s="47" t="s">
        <v>1307</v>
      </c>
      <c r="K144" s="46">
        <v>500</v>
      </c>
      <c r="L144" s="48" t="s">
        <v>1251</v>
      </c>
      <c r="M144" s="49">
        <v>30000</v>
      </c>
      <c r="N144" s="50" t="s">
        <v>1474</v>
      </c>
      <c r="O144" s="48" t="s">
        <v>1233</v>
      </c>
      <c r="P144" s="51">
        <v>120000</v>
      </c>
      <c r="Q144" s="46" t="s">
        <v>1475</v>
      </c>
      <c r="R144" s="48" t="s">
        <v>167</v>
      </c>
      <c r="S144" s="48" t="s">
        <v>167</v>
      </c>
      <c r="T144" s="48" t="s">
        <v>167</v>
      </c>
      <c r="U144" s="48" t="s">
        <v>167</v>
      </c>
      <c r="V144" s="48" t="s">
        <v>167</v>
      </c>
      <c r="W144" s="48" t="s">
        <v>167</v>
      </c>
      <c r="X144" s="48" t="s">
        <v>167</v>
      </c>
      <c r="Y144" s="48" t="s">
        <v>167</v>
      </c>
      <c r="Z144" s="48" t="s">
        <v>167</v>
      </c>
      <c r="AA144" s="52">
        <f t="shared" si="33"/>
        <v>2</v>
      </c>
      <c r="AB144" s="52">
        <f t="shared" si="34"/>
        <v>3</v>
      </c>
      <c r="AC144" s="52">
        <f t="shared" si="35"/>
        <v>4</v>
      </c>
      <c r="AD144" s="53" t="s">
        <v>1476</v>
      </c>
    </row>
    <row r="145" spans="1:30" s="33" customFormat="1" ht="30" x14ac:dyDescent="0.25">
      <c r="A145" s="54">
        <v>122</v>
      </c>
      <c r="B145" s="54">
        <v>10</v>
      </c>
      <c r="C145" s="54" t="s">
        <v>76</v>
      </c>
      <c r="D145" s="54" t="str">
        <f t="shared" si="46"/>
        <v/>
      </c>
      <c r="E145" s="54" t="str">
        <f t="shared" si="47"/>
        <v>Não passível</v>
      </c>
      <c r="F145" s="54" t="str">
        <f t="shared" si="48"/>
        <v>Não passível</v>
      </c>
      <c r="G145" s="54" t="str">
        <f t="shared" si="49"/>
        <v>Não passível</v>
      </c>
      <c r="H145" s="54" t="str">
        <f t="shared" si="50"/>
        <v>Não passível</v>
      </c>
      <c r="I145" s="54" t="s">
        <v>152</v>
      </c>
      <c r="J145" s="55" t="s">
        <v>1307</v>
      </c>
      <c r="K145" s="54">
        <v>5000</v>
      </c>
      <c r="L145" s="56" t="s">
        <v>1251</v>
      </c>
      <c r="M145" s="57">
        <v>90000</v>
      </c>
      <c r="N145" s="58" t="s">
        <v>1477</v>
      </c>
      <c r="O145" s="56" t="s">
        <v>1233</v>
      </c>
      <c r="P145" s="59">
        <v>180000</v>
      </c>
      <c r="Q145" s="54" t="s">
        <v>1478</v>
      </c>
      <c r="R145" s="56" t="s">
        <v>167</v>
      </c>
      <c r="S145" s="56" t="s">
        <v>167</v>
      </c>
      <c r="T145" s="56" t="s">
        <v>167</v>
      </c>
      <c r="U145" s="56" t="s">
        <v>167</v>
      </c>
      <c r="V145" s="56" t="s">
        <v>167</v>
      </c>
      <c r="W145" s="56" t="s">
        <v>167</v>
      </c>
      <c r="X145" s="56" t="s">
        <v>167</v>
      </c>
      <c r="Y145" s="56" t="s">
        <v>167</v>
      </c>
      <c r="Z145" s="56" t="s">
        <v>167</v>
      </c>
      <c r="AA145" s="60">
        <f t="shared" si="33"/>
        <v>1</v>
      </c>
      <c r="AB145" s="60">
        <f t="shared" si="34"/>
        <v>1</v>
      </c>
      <c r="AC145" s="60">
        <f t="shared" si="35"/>
        <v>1</v>
      </c>
      <c r="AD145" s="61" t="s">
        <v>1479</v>
      </c>
    </row>
    <row r="146" spans="1:30" s="33" customFormat="1" ht="30" x14ac:dyDescent="0.25">
      <c r="A146" s="46">
        <v>123</v>
      </c>
      <c r="B146" s="46">
        <v>11</v>
      </c>
      <c r="C146" s="46" t="s">
        <v>1480</v>
      </c>
      <c r="D146" s="46" t="str">
        <f>IF($I$2="","",IF($I$2&gt;P146,AC146,IF($I$2&lt;=K146,$K$22,IF($I$2&lt;=M146,AA146,AB146))))</f>
        <v/>
      </c>
      <c r="E146" s="46" t="str">
        <f>IF($I$4="","",IF($I$4&gt;P146,AC146,IF($I$4&lt;=K146,$K$22,IF($I$4&lt;=M146,AA146,AB146))))</f>
        <v>Não passível</v>
      </c>
      <c r="F146" s="46" t="str">
        <f>IF($I$6="","",IF($I$6&gt;P146,AC146,IF($I$6&lt;=K146,$K$22,IF($I$6&lt;=M146,AA146,AB146))))</f>
        <v>Não passível</v>
      </c>
      <c r="G146" s="46" t="str">
        <f>IF($I$8="","",IF($I$8&gt;P146,AC146,IF($I$8&lt;=K146,$K$22,IF($I$8&lt;=M146,AA146,AB146))))</f>
        <v>Não passível</v>
      </c>
      <c r="H146" s="46" t="str">
        <f>IF($I$10="","",IF($I$10&gt;P146,AC146,IF($I$10&lt;=K146,$K$22,IF($I$10&lt;=M146,AA146,AB146))))</f>
        <v>Não passível</v>
      </c>
      <c r="I146" s="46" t="s">
        <v>153</v>
      </c>
      <c r="J146" s="47" t="s">
        <v>1307</v>
      </c>
      <c r="K146" s="46">
        <v>0</v>
      </c>
      <c r="L146" s="48" t="s">
        <v>1231</v>
      </c>
      <c r="M146" s="49">
        <v>15000</v>
      </c>
      <c r="N146" s="50" t="s">
        <v>1481</v>
      </c>
      <c r="O146" s="48" t="s">
        <v>1233</v>
      </c>
      <c r="P146" s="51">
        <v>480000</v>
      </c>
      <c r="Q146" s="46" t="s">
        <v>1478</v>
      </c>
      <c r="R146" s="48" t="s">
        <v>167</v>
      </c>
      <c r="S146" s="48" t="s">
        <v>167</v>
      </c>
      <c r="T146" s="48" t="s">
        <v>167</v>
      </c>
      <c r="U146" s="48" t="s">
        <v>167</v>
      </c>
      <c r="V146" s="48" t="s">
        <v>167</v>
      </c>
      <c r="W146" s="48" t="s">
        <v>167</v>
      </c>
      <c r="X146" s="48" t="s">
        <v>167</v>
      </c>
      <c r="Y146" s="48" t="s">
        <v>167</v>
      </c>
      <c r="Z146" s="48" t="s">
        <v>167</v>
      </c>
      <c r="AA146" s="52">
        <f t="shared" si="33"/>
        <v>2</v>
      </c>
      <c r="AB146" s="52">
        <f t="shared" si="34"/>
        <v>3</v>
      </c>
      <c r="AC146" s="52">
        <f t="shared" si="35"/>
        <v>4</v>
      </c>
      <c r="AD146" s="53" t="s">
        <v>1482</v>
      </c>
    </row>
    <row r="147" spans="1:30" s="33" customFormat="1" x14ac:dyDescent="0.25">
      <c r="A147" s="54">
        <v>124</v>
      </c>
      <c r="B147" s="54">
        <v>12</v>
      </c>
      <c r="C147" s="54" t="s">
        <v>1854</v>
      </c>
      <c r="D147" s="54" t="str">
        <f t="shared" si="46"/>
        <v/>
      </c>
      <c r="E147" s="54" t="str">
        <f t="shared" si="47"/>
        <v>Não passível</v>
      </c>
      <c r="F147" s="54" t="str">
        <f t="shared" si="48"/>
        <v>Não passível</v>
      </c>
      <c r="G147" s="54" t="str">
        <f t="shared" si="49"/>
        <v>Não passível</v>
      </c>
      <c r="H147" s="54" t="str">
        <f t="shared" si="50"/>
        <v>Não passível</v>
      </c>
      <c r="I147" s="54" t="s">
        <v>154</v>
      </c>
      <c r="J147" s="55" t="s">
        <v>1307</v>
      </c>
      <c r="K147" s="54">
        <v>0</v>
      </c>
      <c r="L147" s="56" t="s">
        <v>1251</v>
      </c>
      <c r="M147" s="57">
        <v>5000</v>
      </c>
      <c r="N147" s="58" t="s">
        <v>1483</v>
      </c>
      <c r="O147" s="56" t="s">
        <v>1233</v>
      </c>
      <c r="P147" s="59">
        <v>12000</v>
      </c>
      <c r="Q147" s="54" t="s">
        <v>1484</v>
      </c>
      <c r="R147" s="56" t="s">
        <v>167</v>
      </c>
      <c r="S147" s="56" t="s">
        <v>167</v>
      </c>
      <c r="T147" s="56" t="s">
        <v>167</v>
      </c>
      <c r="U147" s="56" t="s">
        <v>167</v>
      </c>
      <c r="V147" s="56" t="s">
        <v>167</v>
      </c>
      <c r="W147" s="56" t="s">
        <v>167</v>
      </c>
      <c r="X147" s="56" t="s">
        <v>167</v>
      </c>
      <c r="Y147" s="56" t="s">
        <v>167</v>
      </c>
      <c r="Z147" s="56" t="s">
        <v>167</v>
      </c>
      <c r="AA147" s="60">
        <f t="shared" si="33"/>
        <v>4</v>
      </c>
      <c r="AB147" s="60">
        <f t="shared" si="34"/>
        <v>5</v>
      </c>
      <c r="AC147" s="60">
        <f t="shared" si="35"/>
        <v>6</v>
      </c>
      <c r="AD147" s="61" t="s">
        <v>1485</v>
      </c>
    </row>
    <row r="148" spans="1:30" s="33" customFormat="1" ht="30" x14ac:dyDescent="0.25">
      <c r="A148" s="46">
        <v>125</v>
      </c>
      <c r="B148" s="46">
        <v>13</v>
      </c>
      <c r="C148" s="46" t="s">
        <v>1855</v>
      </c>
      <c r="D148" s="46" t="str">
        <f t="shared" si="46"/>
        <v/>
      </c>
      <c r="E148" s="46" t="str">
        <f t="shared" si="47"/>
        <v>Não passível</v>
      </c>
      <c r="F148" s="46" t="str">
        <f t="shared" si="48"/>
        <v>Não passível</v>
      </c>
      <c r="G148" s="46" t="str">
        <f t="shared" si="49"/>
        <v>Não passível</v>
      </c>
      <c r="H148" s="46" t="str">
        <f t="shared" si="50"/>
        <v>Não passível</v>
      </c>
      <c r="I148" s="46" t="s">
        <v>152</v>
      </c>
      <c r="J148" s="47" t="s">
        <v>1307</v>
      </c>
      <c r="K148" s="46">
        <v>300</v>
      </c>
      <c r="L148" s="48" t="s">
        <v>1251</v>
      </c>
      <c r="M148" s="49">
        <v>800</v>
      </c>
      <c r="N148" s="50" t="s">
        <v>1486</v>
      </c>
      <c r="O148" s="48" t="s">
        <v>1233</v>
      </c>
      <c r="P148" s="51">
        <v>2000</v>
      </c>
      <c r="Q148" s="46" t="s">
        <v>1478</v>
      </c>
      <c r="R148" s="48" t="s">
        <v>167</v>
      </c>
      <c r="S148" s="48" t="s">
        <v>167</v>
      </c>
      <c r="T148" s="48" t="s">
        <v>167</v>
      </c>
      <c r="U148" s="48" t="s">
        <v>167</v>
      </c>
      <c r="V148" s="48" t="s">
        <v>167</v>
      </c>
      <c r="W148" s="48" t="s">
        <v>167</v>
      </c>
      <c r="X148" s="48" t="s">
        <v>167</v>
      </c>
      <c r="Y148" s="48" t="s">
        <v>167</v>
      </c>
      <c r="Z148" s="48" t="s">
        <v>167</v>
      </c>
      <c r="AA148" s="52">
        <f t="shared" si="33"/>
        <v>1</v>
      </c>
      <c r="AB148" s="52">
        <f t="shared" si="34"/>
        <v>1</v>
      </c>
      <c r="AC148" s="52">
        <f t="shared" si="35"/>
        <v>1</v>
      </c>
      <c r="AD148" s="53" t="s">
        <v>1487</v>
      </c>
    </row>
    <row r="149" spans="1:30" s="33" customFormat="1" ht="45" x14ac:dyDescent="0.25">
      <c r="A149" s="54">
        <v>126</v>
      </c>
      <c r="B149" s="54">
        <v>14</v>
      </c>
      <c r="C149" s="54" t="s">
        <v>77</v>
      </c>
      <c r="D149" s="54" t="str">
        <f t="shared" si="46"/>
        <v/>
      </c>
      <c r="E149" s="54" t="str">
        <f t="shared" si="47"/>
        <v>Não passível</v>
      </c>
      <c r="F149" s="54" t="str">
        <f t="shared" si="48"/>
        <v>Não passível</v>
      </c>
      <c r="G149" s="54" t="str">
        <f t="shared" si="49"/>
        <v>Não passível</v>
      </c>
      <c r="H149" s="54" t="str">
        <f t="shared" si="50"/>
        <v>Não passível</v>
      </c>
      <c r="I149" s="54" t="s">
        <v>153</v>
      </c>
      <c r="J149" s="55" t="s">
        <v>1307</v>
      </c>
      <c r="K149" s="54">
        <v>10</v>
      </c>
      <c r="L149" s="56" t="s">
        <v>1251</v>
      </c>
      <c r="M149" s="57">
        <v>100</v>
      </c>
      <c r="N149" s="58" t="s">
        <v>1488</v>
      </c>
      <c r="O149" s="56" t="s">
        <v>1233</v>
      </c>
      <c r="P149" s="59">
        <v>1000</v>
      </c>
      <c r="Q149" s="54" t="s">
        <v>1484</v>
      </c>
      <c r="R149" s="56" t="s">
        <v>167</v>
      </c>
      <c r="S149" s="56" t="s">
        <v>167</v>
      </c>
      <c r="T149" s="56" t="s">
        <v>167</v>
      </c>
      <c r="U149" s="56" t="s">
        <v>167</v>
      </c>
      <c r="V149" s="56" t="s">
        <v>167</v>
      </c>
      <c r="W149" s="56" t="s">
        <v>167</v>
      </c>
      <c r="X149" s="56" t="s">
        <v>167</v>
      </c>
      <c r="Y149" s="56" t="s">
        <v>167</v>
      </c>
      <c r="Z149" s="56" t="s">
        <v>167</v>
      </c>
      <c r="AA149" s="60">
        <f t="shared" si="33"/>
        <v>2</v>
      </c>
      <c r="AB149" s="60">
        <f t="shared" si="34"/>
        <v>3</v>
      </c>
      <c r="AC149" s="60">
        <f t="shared" si="35"/>
        <v>4</v>
      </c>
      <c r="AD149" s="61" t="s">
        <v>1489</v>
      </c>
    </row>
    <row r="150" spans="1:30" s="33" customFormat="1" x14ac:dyDescent="0.25">
      <c r="A150" s="46">
        <v>127</v>
      </c>
      <c r="B150" s="46">
        <v>15</v>
      </c>
      <c r="C150" s="46" t="s">
        <v>78</v>
      </c>
      <c r="D150" s="46" t="str">
        <f t="shared" si="46"/>
        <v/>
      </c>
      <c r="E150" s="46" t="str">
        <f t="shared" si="47"/>
        <v>Não passível</v>
      </c>
      <c r="F150" s="46" t="str">
        <f t="shared" si="48"/>
        <v>Não passível</v>
      </c>
      <c r="G150" s="46" t="str">
        <f t="shared" si="49"/>
        <v>Não passível</v>
      </c>
      <c r="H150" s="46" t="str">
        <f t="shared" si="50"/>
        <v>Não passível</v>
      </c>
      <c r="I150" s="46" t="s">
        <v>152</v>
      </c>
      <c r="J150" s="47" t="s">
        <v>1309</v>
      </c>
      <c r="K150" s="46">
        <v>0</v>
      </c>
      <c r="L150" s="48" t="s">
        <v>1251</v>
      </c>
      <c r="M150" s="49">
        <v>2</v>
      </c>
      <c r="N150" s="50" t="s">
        <v>1490</v>
      </c>
      <c r="O150" s="48" t="s">
        <v>1233</v>
      </c>
      <c r="P150" s="51">
        <v>5</v>
      </c>
      <c r="Q150" s="46" t="s">
        <v>1257</v>
      </c>
      <c r="R150" s="48" t="s">
        <v>167</v>
      </c>
      <c r="S150" s="48" t="s">
        <v>167</v>
      </c>
      <c r="T150" s="48" t="s">
        <v>167</v>
      </c>
      <c r="U150" s="48" t="s">
        <v>167</v>
      </c>
      <c r="V150" s="48" t="s">
        <v>167</v>
      </c>
      <c r="W150" s="48" t="s">
        <v>167</v>
      </c>
      <c r="X150" s="48" t="s">
        <v>167</v>
      </c>
      <c r="Y150" s="48" t="s">
        <v>167</v>
      </c>
      <c r="Z150" s="48" t="s">
        <v>167</v>
      </c>
      <c r="AA150" s="52">
        <f t="shared" si="33"/>
        <v>1</v>
      </c>
      <c r="AB150" s="52">
        <f t="shared" si="34"/>
        <v>1</v>
      </c>
      <c r="AC150" s="52">
        <f t="shared" si="35"/>
        <v>1</v>
      </c>
      <c r="AD150" s="53" t="s">
        <v>1491</v>
      </c>
    </row>
    <row r="151" spans="1:30" s="33" customFormat="1" x14ac:dyDescent="0.25">
      <c r="A151" s="54">
        <v>128</v>
      </c>
      <c r="B151" s="54">
        <v>16</v>
      </c>
      <c r="C151" s="54" t="s">
        <v>79</v>
      </c>
      <c r="D151" s="54" t="str">
        <f t="shared" si="46"/>
        <v/>
      </c>
      <c r="E151" s="54" t="str">
        <f t="shared" si="47"/>
        <v>Não passível</v>
      </c>
      <c r="F151" s="54" t="str">
        <f t="shared" si="48"/>
        <v>Não passível</v>
      </c>
      <c r="G151" s="54" t="str">
        <f t="shared" si="49"/>
        <v>Não passível</v>
      </c>
      <c r="H151" s="54" t="str">
        <f t="shared" si="50"/>
        <v>Não passível</v>
      </c>
      <c r="I151" s="54" t="s">
        <v>152</v>
      </c>
      <c r="J151" s="55" t="s">
        <v>1309</v>
      </c>
      <c r="K151" s="54">
        <v>0</v>
      </c>
      <c r="L151" s="56" t="s">
        <v>1251</v>
      </c>
      <c r="M151" s="57">
        <v>2</v>
      </c>
      <c r="N151" s="58" t="s">
        <v>1490</v>
      </c>
      <c r="O151" s="56" t="s">
        <v>1233</v>
      </c>
      <c r="P151" s="59">
        <v>5</v>
      </c>
      <c r="Q151" s="54" t="s">
        <v>1257</v>
      </c>
      <c r="R151" s="56" t="s">
        <v>167</v>
      </c>
      <c r="S151" s="56" t="s">
        <v>167</v>
      </c>
      <c r="T151" s="56" t="s">
        <v>167</v>
      </c>
      <c r="U151" s="56" t="s">
        <v>167</v>
      </c>
      <c r="V151" s="56" t="s">
        <v>167</v>
      </c>
      <c r="W151" s="56" t="s">
        <v>167</v>
      </c>
      <c r="X151" s="56" t="s">
        <v>167</v>
      </c>
      <c r="Y151" s="56" t="s">
        <v>167</v>
      </c>
      <c r="Z151" s="56" t="s">
        <v>167</v>
      </c>
      <c r="AA151" s="60">
        <f t="shared" si="33"/>
        <v>1</v>
      </c>
      <c r="AB151" s="60">
        <f t="shared" si="34"/>
        <v>1</v>
      </c>
      <c r="AC151" s="60">
        <f t="shared" si="35"/>
        <v>1</v>
      </c>
      <c r="AD151" s="61" t="s">
        <v>1492</v>
      </c>
    </row>
    <row r="152" spans="1:30" s="33" customFormat="1" ht="30" x14ac:dyDescent="0.25">
      <c r="A152" s="46">
        <v>129</v>
      </c>
      <c r="B152" s="46">
        <v>17</v>
      </c>
      <c r="C152" s="46" t="s">
        <v>80</v>
      </c>
      <c r="D152" s="46" t="str">
        <f t="shared" si="46"/>
        <v/>
      </c>
      <c r="E152" s="46" t="str">
        <f t="shared" si="47"/>
        <v>Não passível</v>
      </c>
      <c r="F152" s="46" t="str">
        <f t="shared" si="48"/>
        <v>Não passível</v>
      </c>
      <c r="G152" s="46" t="str">
        <f t="shared" si="49"/>
        <v>Não passível</v>
      </c>
      <c r="H152" s="46" t="str">
        <f t="shared" si="50"/>
        <v>Não passível</v>
      </c>
      <c r="I152" s="46" t="s">
        <v>152</v>
      </c>
      <c r="J152" s="47" t="s">
        <v>1307</v>
      </c>
      <c r="K152" s="46">
        <v>5</v>
      </c>
      <c r="L152" s="48" t="s">
        <v>1251</v>
      </c>
      <c r="M152" s="49">
        <v>60</v>
      </c>
      <c r="N152" s="50" t="s">
        <v>1493</v>
      </c>
      <c r="O152" s="48" t="s">
        <v>1233</v>
      </c>
      <c r="P152" s="51">
        <v>250</v>
      </c>
      <c r="Q152" s="46" t="s">
        <v>180</v>
      </c>
      <c r="R152" s="48" t="s">
        <v>167</v>
      </c>
      <c r="S152" s="48" t="s">
        <v>167</v>
      </c>
      <c r="T152" s="48" t="s">
        <v>167</v>
      </c>
      <c r="U152" s="48" t="s">
        <v>167</v>
      </c>
      <c r="V152" s="48" t="s">
        <v>167</v>
      </c>
      <c r="W152" s="48" t="s">
        <v>167</v>
      </c>
      <c r="X152" s="48" t="s">
        <v>167</v>
      </c>
      <c r="Y152" s="48" t="s">
        <v>167</v>
      </c>
      <c r="Z152" s="48" t="s">
        <v>167</v>
      </c>
      <c r="AA152" s="52">
        <f t="shared" si="33"/>
        <v>1</v>
      </c>
      <c r="AB152" s="52">
        <f t="shared" si="34"/>
        <v>1</v>
      </c>
      <c r="AC152" s="52">
        <f t="shared" si="35"/>
        <v>1</v>
      </c>
      <c r="AD152" s="53" t="s">
        <v>1494</v>
      </c>
    </row>
    <row r="153" spans="1:30" s="33" customFormat="1" ht="45" x14ac:dyDescent="0.25">
      <c r="A153" s="54">
        <v>130</v>
      </c>
      <c r="B153" s="54">
        <v>18</v>
      </c>
      <c r="C153" s="54" t="s">
        <v>81</v>
      </c>
      <c r="D153" s="54" t="str">
        <f t="shared" si="46"/>
        <v/>
      </c>
      <c r="E153" s="54" t="str">
        <f t="shared" si="47"/>
        <v>Não passível</v>
      </c>
      <c r="F153" s="54" t="str">
        <f t="shared" si="48"/>
        <v>Não passível</v>
      </c>
      <c r="G153" s="54" t="str">
        <f t="shared" si="49"/>
        <v>Não passível</v>
      </c>
      <c r="H153" s="54" t="str">
        <f t="shared" si="50"/>
        <v>Não passível</v>
      </c>
      <c r="I153" s="54" t="s">
        <v>153</v>
      </c>
      <c r="J153" s="55" t="s">
        <v>1309</v>
      </c>
      <c r="K153" s="54">
        <v>0.5</v>
      </c>
      <c r="L153" s="56" t="s">
        <v>1251</v>
      </c>
      <c r="M153" s="57">
        <v>2</v>
      </c>
      <c r="N153" s="58" t="s">
        <v>1490</v>
      </c>
      <c r="O153" s="56" t="s">
        <v>1233</v>
      </c>
      <c r="P153" s="59">
        <v>5</v>
      </c>
      <c r="Q153" s="54" t="s">
        <v>1257</v>
      </c>
      <c r="R153" s="56" t="s">
        <v>167</v>
      </c>
      <c r="S153" s="56" t="s">
        <v>167</v>
      </c>
      <c r="T153" s="56" t="s">
        <v>167</v>
      </c>
      <c r="U153" s="56" t="s">
        <v>167</v>
      </c>
      <c r="V153" s="56" t="s">
        <v>167</v>
      </c>
      <c r="W153" s="56" t="s">
        <v>167</v>
      </c>
      <c r="X153" s="56" t="s">
        <v>167</v>
      </c>
      <c r="Y153" s="56" t="s">
        <v>167</v>
      </c>
      <c r="Z153" s="56" t="s">
        <v>167</v>
      </c>
      <c r="AA153" s="60">
        <f t="shared" si="33"/>
        <v>2</v>
      </c>
      <c r="AB153" s="60">
        <f t="shared" si="34"/>
        <v>3</v>
      </c>
      <c r="AC153" s="60">
        <f t="shared" si="35"/>
        <v>4</v>
      </c>
      <c r="AD153" s="61" t="s">
        <v>1495</v>
      </c>
    </row>
    <row r="154" spans="1:30" s="33" customFormat="1" ht="22.5" x14ac:dyDescent="0.25">
      <c r="A154" s="46">
        <v>131</v>
      </c>
      <c r="B154" s="46">
        <v>19</v>
      </c>
      <c r="C154" s="46" t="s">
        <v>82</v>
      </c>
      <c r="D154" s="46" t="str">
        <f t="shared" si="46"/>
        <v/>
      </c>
      <c r="E154" s="46" t="str">
        <f t="shared" si="47"/>
        <v>Não passível</v>
      </c>
      <c r="F154" s="46" t="str">
        <f t="shared" si="48"/>
        <v>Não passível</v>
      </c>
      <c r="G154" s="46" t="str">
        <f t="shared" si="49"/>
        <v>Não passível</v>
      </c>
      <c r="H154" s="46" t="str">
        <f t="shared" si="50"/>
        <v>Não passível</v>
      </c>
      <c r="I154" s="46" t="s">
        <v>153</v>
      </c>
      <c r="J154" s="47" t="s">
        <v>172</v>
      </c>
      <c r="K154" s="46">
        <v>50000</v>
      </c>
      <c r="L154" s="48" t="s">
        <v>1251</v>
      </c>
      <c r="M154" s="49">
        <v>125000</v>
      </c>
      <c r="N154" s="50" t="s">
        <v>1496</v>
      </c>
      <c r="O154" s="48" t="s">
        <v>1233</v>
      </c>
      <c r="P154" s="51">
        <v>250000</v>
      </c>
      <c r="Q154" s="46" t="s">
        <v>1497</v>
      </c>
      <c r="R154" s="48" t="s">
        <v>167</v>
      </c>
      <c r="S154" s="48" t="s">
        <v>167</v>
      </c>
      <c r="T154" s="48" t="s">
        <v>167</v>
      </c>
      <c r="U154" s="48" t="s">
        <v>167</v>
      </c>
      <c r="V154" s="48" t="s">
        <v>167</v>
      </c>
      <c r="W154" s="48" t="s">
        <v>167</v>
      </c>
      <c r="X154" s="48" t="s">
        <v>167</v>
      </c>
      <c r="Y154" s="48" t="s">
        <v>167</v>
      </c>
      <c r="Z154" s="48" t="s">
        <v>167</v>
      </c>
      <c r="AA154" s="52">
        <f t="shared" si="33"/>
        <v>2</v>
      </c>
      <c r="AB154" s="52">
        <f t="shared" si="34"/>
        <v>3</v>
      </c>
      <c r="AC154" s="52">
        <f t="shared" si="35"/>
        <v>4</v>
      </c>
      <c r="AD154" s="53" t="s">
        <v>1498</v>
      </c>
    </row>
    <row r="155" spans="1:30" s="33" customFormat="1" x14ac:dyDescent="0.25">
      <c r="A155" s="54">
        <v>132</v>
      </c>
      <c r="B155" s="54">
        <v>20</v>
      </c>
      <c r="C155" s="54" t="s">
        <v>83</v>
      </c>
      <c r="D155" s="54" t="str">
        <f t="shared" si="46"/>
        <v/>
      </c>
      <c r="E155" s="54" t="str">
        <f t="shared" si="47"/>
        <v>Não passível</v>
      </c>
      <c r="F155" s="54" t="str">
        <f t="shared" si="48"/>
        <v>Não passível</v>
      </c>
      <c r="G155" s="54" t="str">
        <f t="shared" si="49"/>
        <v>Não passível</v>
      </c>
      <c r="H155" s="54" t="str">
        <f t="shared" si="50"/>
        <v>Não passível</v>
      </c>
      <c r="I155" s="54" t="s">
        <v>153</v>
      </c>
      <c r="J155" s="55" t="s">
        <v>1307</v>
      </c>
      <c r="K155" s="54">
        <v>300</v>
      </c>
      <c r="L155" s="56" t="s">
        <v>1251</v>
      </c>
      <c r="M155" s="57">
        <v>800</v>
      </c>
      <c r="N155" s="58" t="s">
        <v>1499</v>
      </c>
      <c r="O155" s="56" t="s">
        <v>1233</v>
      </c>
      <c r="P155" s="59">
        <v>2000</v>
      </c>
      <c r="Q155" s="54" t="s">
        <v>1500</v>
      </c>
      <c r="R155" s="56" t="s">
        <v>167</v>
      </c>
      <c r="S155" s="56" t="s">
        <v>167</v>
      </c>
      <c r="T155" s="56" t="s">
        <v>167</v>
      </c>
      <c r="U155" s="56" t="s">
        <v>167</v>
      </c>
      <c r="V155" s="56" t="s">
        <v>167</v>
      </c>
      <c r="W155" s="56" t="s">
        <v>167</v>
      </c>
      <c r="X155" s="56" t="s">
        <v>167</v>
      </c>
      <c r="Y155" s="56" t="s">
        <v>167</v>
      </c>
      <c r="Z155" s="56" t="s">
        <v>167</v>
      </c>
      <c r="AA155" s="60">
        <f t="shared" ref="AA155:AA219" si="51">IF(I155="","",IF(I155="P",$D$15,IF(I155="M",$E$15,$F$15)))</f>
        <v>2</v>
      </c>
      <c r="AB155" s="60">
        <f t="shared" ref="AB155:AB219" si="52">IF(I155="","",IF(I155="P",$D$16,IF(I155="M",$E$16,$F$16)))</f>
        <v>3</v>
      </c>
      <c r="AC155" s="60">
        <f t="shared" ref="AC155:AC219" si="53">IF(I155="","",IF(I155="P",$D$17,IF(I155="M",$E$17,$F$17)))</f>
        <v>4</v>
      </c>
      <c r="AD155" s="61" t="s">
        <v>1501</v>
      </c>
    </row>
    <row r="156" spans="1:30" s="33" customFormat="1" ht="22.5" x14ac:dyDescent="0.25">
      <c r="A156" s="46">
        <v>133</v>
      </c>
      <c r="B156" s="46">
        <v>21</v>
      </c>
      <c r="C156" s="46" t="s">
        <v>84</v>
      </c>
      <c r="D156" s="46" t="str">
        <f t="shared" si="46"/>
        <v/>
      </c>
      <c r="E156" s="46" t="str">
        <f t="shared" si="47"/>
        <v>Não passível</v>
      </c>
      <c r="F156" s="46" t="str">
        <f t="shared" si="48"/>
        <v>Não passível</v>
      </c>
      <c r="G156" s="46" t="str">
        <f t="shared" si="49"/>
        <v>Não passível</v>
      </c>
      <c r="H156" s="46" t="str">
        <f t="shared" si="50"/>
        <v>Não passível</v>
      </c>
      <c r="I156" s="46" t="s">
        <v>153</v>
      </c>
      <c r="J156" s="47" t="s">
        <v>1307</v>
      </c>
      <c r="K156" s="46">
        <v>2000</v>
      </c>
      <c r="L156" s="48" t="s">
        <v>1251</v>
      </c>
      <c r="M156" s="49">
        <v>20000</v>
      </c>
      <c r="N156" s="50" t="s">
        <v>1502</v>
      </c>
      <c r="O156" s="48" t="s">
        <v>1233</v>
      </c>
      <c r="P156" s="51">
        <v>1000000</v>
      </c>
      <c r="Q156" s="46" t="s">
        <v>1500</v>
      </c>
      <c r="R156" s="48" t="s">
        <v>167</v>
      </c>
      <c r="S156" s="48" t="s">
        <v>167</v>
      </c>
      <c r="T156" s="48" t="s">
        <v>167</v>
      </c>
      <c r="U156" s="48" t="s">
        <v>167</v>
      </c>
      <c r="V156" s="48" t="s">
        <v>167</v>
      </c>
      <c r="W156" s="48" t="s">
        <v>167</v>
      </c>
      <c r="X156" s="48" t="s">
        <v>167</v>
      </c>
      <c r="Y156" s="48" t="s">
        <v>167</v>
      </c>
      <c r="Z156" s="48" t="s">
        <v>167</v>
      </c>
      <c r="AA156" s="52">
        <f t="shared" si="51"/>
        <v>2</v>
      </c>
      <c r="AB156" s="52">
        <f t="shared" si="52"/>
        <v>3</v>
      </c>
      <c r="AC156" s="52">
        <f t="shared" si="53"/>
        <v>4</v>
      </c>
      <c r="AD156" s="53" t="s">
        <v>1503</v>
      </c>
    </row>
    <row r="157" spans="1:30" s="33" customFormat="1" ht="22.5" x14ac:dyDescent="0.25">
      <c r="A157" s="54">
        <v>134</v>
      </c>
      <c r="B157" s="54">
        <v>22</v>
      </c>
      <c r="C157" s="54" t="s">
        <v>85</v>
      </c>
      <c r="D157" s="54" t="str">
        <f t="shared" si="46"/>
        <v/>
      </c>
      <c r="E157" s="54" t="str">
        <f t="shared" si="47"/>
        <v>Não passível</v>
      </c>
      <c r="F157" s="54" t="str">
        <f t="shared" si="48"/>
        <v>Não passível</v>
      </c>
      <c r="G157" s="54" t="str">
        <f t="shared" si="49"/>
        <v>Não passível</v>
      </c>
      <c r="H157" s="54" t="str">
        <f t="shared" si="50"/>
        <v>Não passível</v>
      </c>
      <c r="I157" s="54" t="s">
        <v>153</v>
      </c>
      <c r="J157" s="55" t="s">
        <v>1307</v>
      </c>
      <c r="K157" s="54">
        <v>5000</v>
      </c>
      <c r="L157" s="56" t="s">
        <v>1251</v>
      </c>
      <c r="M157" s="57">
        <v>10000</v>
      </c>
      <c r="N157" s="58" t="s">
        <v>1504</v>
      </c>
      <c r="O157" s="56" t="s">
        <v>1233</v>
      </c>
      <c r="P157" s="59">
        <v>200000</v>
      </c>
      <c r="Q157" s="54" t="s">
        <v>1500</v>
      </c>
      <c r="R157" s="56" t="s">
        <v>167</v>
      </c>
      <c r="S157" s="56" t="s">
        <v>167</v>
      </c>
      <c r="T157" s="56" t="s">
        <v>167</v>
      </c>
      <c r="U157" s="56" t="s">
        <v>167</v>
      </c>
      <c r="V157" s="56" t="s">
        <v>167</v>
      </c>
      <c r="W157" s="56" t="s">
        <v>167</v>
      </c>
      <c r="X157" s="56" t="s">
        <v>167</v>
      </c>
      <c r="Y157" s="56" t="s">
        <v>167</v>
      </c>
      <c r="Z157" s="56" t="s">
        <v>167</v>
      </c>
      <c r="AA157" s="60">
        <f t="shared" si="51"/>
        <v>2</v>
      </c>
      <c r="AB157" s="60">
        <f t="shared" si="52"/>
        <v>3</v>
      </c>
      <c r="AC157" s="60">
        <f t="shared" si="53"/>
        <v>4</v>
      </c>
      <c r="AD157" s="61" t="s">
        <v>1505</v>
      </c>
    </row>
    <row r="158" spans="1:30" s="33" customFormat="1" x14ac:dyDescent="0.25">
      <c r="A158" s="46">
        <v>135</v>
      </c>
      <c r="B158" s="46">
        <v>23</v>
      </c>
      <c r="C158" s="46" t="s">
        <v>86</v>
      </c>
      <c r="D158" s="46" t="str">
        <f t="shared" ref="D158:D202" si="54">IF($I$2="","",IF($I$2&gt;P158,AC158,IF($I$2&lt;=K158,$K$22,IF($I$2&lt;M158,AA158,AB158))))</f>
        <v/>
      </c>
      <c r="E158" s="46" t="str">
        <f t="shared" ref="E158:E202" si="55">IF($I$4="","",IF($I$4&gt;P158,AC158,IF($I$4&lt;=K158,$K$22,IF($I$4&lt;M158,AA158,AB158))))</f>
        <v>Não passível</v>
      </c>
      <c r="F158" s="46" t="str">
        <f t="shared" ref="F158:F202" si="56">IF($I$6="","",IF($I$6&gt;P158,AC158,IF($I$6&lt;=K158,$K$22,IF($I$6&lt;M158,AA158,AB158))))</f>
        <v>Não passível</v>
      </c>
      <c r="G158" s="46" t="str">
        <f t="shared" ref="G158:G202" si="57">IF($I$8="","",IF($I$8&gt;P158,AC158,IF($I$8&lt;=K158,$K$22,IF($I$8&lt;M158,AA158,AB158))))</f>
        <v>Não passível</v>
      </c>
      <c r="H158" s="46" t="str">
        <f t="shared" ref="H158:H202" si="58">IF($I$10="","",IF($I$10&gt;P158,AC158,IF($I$10&lt;=K158,$K$22,IF($I$10&lt;M158,AA158,AB158))))</f>
        <v>Não passível</v>
      </c>
      <c r="I158" s="46" t="s">
        <v>152</v>
      </c>
      <c r="J158" s="47" t="s">
        <v>1309</v>
      </c>
      <c r="K158" s="46">
        <v>0.05</v>
      </c>
      <c r="L158" s="48" t="s">
        <v>1251</v>
      </c>
      <c r="M158" s="49">
        <v>2</v>
      </c>
      <c r="N158" s="50" t="s">
        <v>1490</v>
      </c>
      <c r="O158" s="48" t="s">
        <v>1233</v>
      </c>
      <c r="P158" s="51">
        <v>5</v>
      </c>
      <c r="Q158" s="46" t="s">
        <v>1257</v>
      </c>
      <c r="R158" s="48" t="s">
        <v>167</v>
      </c>
      <c r="S158" s="48" t="s">
        <v>167</v>
      </c>
      <c r="T158" s="48" t="s">
        <v>167</v>
      </c>
      <c r="U158" s="48" t="s">
        <v>167</v>
      </c>
      <c r="V158" s="48" t="s">
        <v>167</v>
      </c>
      <c r="W158" s="48" t="s">
        <v>167</v>
      </c>
      <c r="X158" s="48" t="s">
        <v>167</v>
      </c>
      <c r="Y158" s="48" t="s">
        <v>167</v>
      </c>
      <c r="Z158" s="48" t="s">
        <v>167</v>
      </c>
      <c r="AA158" s="52">
        <f t="shared" si="51"/>
        <v>1</v>
      </c>
      <c r="AB158" s="52">
        <f t="shared" si="52"/>
        <v>1</v>
      </c>
      <c r="AC158" s="52">
        <f t="shared" si="53"/>
        <v>1</v>
      </c>
      <c r="AD158" s="53" t="s">
        <v>1506</v>
      </c>
    </row>
    <row r="159" spans="1:30" s="33" customFormat="1" ht="30" x14ac:dyDescent="0.25">
      <c r="A159" s="54">
        <v>136</v>
      </c>
      <c r="B159" s="54">
        <v>24</v>
      </c>
      <c r="C159" s="54" t="s">
        <v>87</v>
      </c>
      <c r="D159" s="54" t="str">
        <f t="shared" si="54"/>
        <v/>
      </c>
      <c r="E159" s="54" t="str">
        <f t="shared" si="55"/>
        <v>Não passível</v>
      </c>
      <c r="F159" s="54" t="str">
        <f t="shared" si="56"/>
        <v>Não passível</v>
      </c>
      <c r="G159" s="54" t="str">
        <f t="shared" si="57"/>
        <v>Não passível</v>
      </c>
      <c r="H159" s="54" t="str">
        <f t="shared" si="58"/>
        <v>Não passível</v>
      </c>
      <c r="I159" s="54" t="s">
        <v>153</v>
      </c>
      <c r="J159" s="55" t="s">
        <v>1307</v>
      </c>
      <c r="K159" s="54">
        <v>10000</v>
      </c>
      <c r="L159" s="56" t="s">
        <v>1251</v>
      </c>
      <c r="M159" s="57">
        <v>50000</v>
      </c>
      <c r="N159" s="58" t="s">
        <v>1507</v>
      </c>
      <c r="O159" s="56" t="s">
        <v>1233</v>
      </c>
      <c r="P159" s="59">
        <v>400000</v>
      </c>
      <c r="Q159" s="54" t="s">
        <v>1500</v>
      </c>
      <c r="R159" s="56" t="s">
        <v>167</v>
      </c>
      <c r="S159" s="56" t="s">
        <v>167</v>
      </c>
      <c r="T159" s="56" t="s">
        <v>167</v>
      </c>
      <c r="U159" s="56" t="s">
        <v>167</v>
      </c>
      <c r="V159" s="56" t="s">
        <v>167</v>
      </c>
      <c r="W159" s="56" t="s">
        <v>167</v>
      </c>
      <c r="X159" s="56" t="s">
        <v>167</v>
      </c>
      <c r="Y159" s="56" t="s">
        <v>167</v>
      </c>
      <c r="Z159" s="56" t="s">
        <v>167</v>
      </c>
      <c r="AA159" s="60">
        <f t="shared" si="51"/>
        <v>2</v>
      </c>
      <c r="AB159" s="60">
        <f t="shared" si="52"/>
        <v>3</v>
      </c>
      <c r="AC159" s="60">
        <f t="shared" si="53"/>
        <v>4</v>
      </c>
      <c r="AD159" s="61" t="s">
        <v>1508</v>
      </c>
    </row>
    <row r="160" spans="1:30" s="33" customFormat="1" x14ac:dyDescent="0.25">
      <c r="A160" s="46">
        <v>137</v>
      </c>
      <c r="B160" s="46">
        <v>25</v>
      </c>
      <c r="C160" s="46" t="s">
        <v>88</v>
      </c>
      <c r="D160" s="46" t="str">
        <f t="shared" si="54"/>
        <v/>
      </c>
      <c r="E160" s="46" t="str">
        <f t="shared" si="55"/>
        <v>Não passível</v>
      </c>
      <c r="F160" s="46" t="str">
        <f t="shared" si="56"/>
        <v>Não passível</v>
      </c>
      <c r="G160" s="46" t="str">
        <f t="shared" si="57"/>
        <v>Não passível</v>
      </c>
      <c r="H160" s="46" t="str">
        <f t="shared" si="58"/>
        <v>Não passível</v>
      </c>
      <c r="I160" s="46" t="s">
        <v>153</v>
      </c>
      <c r="J160" s="47" t="s">
        <v>1309</v>
      </c>
      <c r="K160" s="46">
        <v>0.02</v>
      </c>
      <c r="L160" s="48" t="s">
        <v>1251</v>
      </c>
      <c r="M160" s="49">
        <v>1</v>
      </c>
      <c r="N160" s="50" t="s">
        <v>1509</v>
      </c>
      <c r="O160" s="48" t="s">
        <v>1233</v>
      </c>
      <c r="P160" s="51">
        <v>5</v>
      </c>
      <c r="Q160" s="46" t="s">
        <v>1257</v>
      </c>
      <c r="R160" s="48" t="s">
        <v>167</v>
      </c>
      <c r="S160" s="48" t="s">
        <v>167</v>
      </c>
      <c r="T160" s="48" t="s">
        <v>167</v>
      </c>
      <c r="U160" s="48" t="s">
        <v>167</v>
      </c>
      <c r="V160" s="48" t="s">
        <v>167</v>
      </c>
      <c r="W160" s="48" t="s">
        <v>167</v>
      </c>
      <c r="X160" s="48" t="s">
        <v>167</v>
      </c>
      <c r="Y160" s="48" t="s">
        <v>167</v>
      </c>
      <c r="Z160" s="48" t="s">
        <v>167</v>
      </c>
      <c r="AA160" s="52">
        <f t="shared" si="51"/>
        <v>2</v>
      </c>
      <c r="AB160" s="52">
        <f t="shared" si="52"/>
        <v>3</v>
      </c>
      <c r="AC160" s="52">
        <f t="shared" si="53"/>
        <v>4</v>
      </c>
      <c r="AD160" s="53" t="s">
        <v>1510</v>
      </c>
    </row>
    <row r="161" spans="1:30" s="33" customFormat="1" ht="22.5" x14ac:dyDescent="0.25">
      <c r="A161" s="45">
        <v>138</v>
      </c>
      <c r="B161" s="54">
        <v>1</v>
      </c>
      <c r="C161" s="54" t="s">
        <v>1856</v>
      </c>
      <c r="D161" s="54" t="str">
        <f t="shared" si="54"/>
        <v/>
      </c>
      <c r="E161" s="54" t="str">
        <f t="shared" si="55"/>
        <v>Não passível</v>
      </c>
      <c r="F161" s="54" t="str">
        <f t="shared" si="56"/>
        <v>Não passível</v>
      </c>
      <c r="G161" s="54" t="str">
        <f t="shared" si="57"/>
        <v>Não passível</v>
      </c>
      <c r="H161" s="54" t="str">
        <f t="shared" si="58"/>
        <v>Não passível</v>
      </c>
      <c r="I161" s="54" t="s">
        <v>154</v>
      </c>
      <c r="J161" s="55" t="s">
        <v>170</v>
      </c>
      <c r="K161" s="54">
        <v>10</v>
      </c>
      <c r="L161" s="56" t="s">
        <v>1251</v>
      </c>
      <c r="M161" s="57">
        <v>50</v>
      </c>
      <c r="N161" s="58" t="s">
        <v>1511</v>
      </c>
      <c r="O161" s="56" t="s">
        <v>1233</v>
      </c>
      <c r="P161" s="59">
        <v>100</v>
      </c>
      <c r="Q161" s="54" t="s">
        <v>182</v>
      </c>
      <c r="R161" s="56" t="s">
        <v>167</v>
      </c>
      <c r="S161" s="56" t="s">
        <v>167</v>
      </c>
      <c r="T161" s="56" t="s">
        <v>167</v>
      </c>
      <c r="U161" s="56" t="s">
        <v>167</v>
      </c>
      <c r="V161" s="56" t="s">
        <v>167</v>
      </c>
      <c r="W161" s="56" t="s">
        <v>167</v>
      </c>
      <c r="X161" s="56" t="s">
        <v>167</v>
      </c>
      <c r="Y161" s="56" t="s">
        <v>167</v>
      </c>
      <c r="Z161" s="56" t="s">
        <v>167</v>
      </c>
      <c r="AA161" s="60">
        <f t="shared" si="51"/>
        <v>4</v>
      </c>
      <c r="AB161" s="60">
        <f t="shared" si="52"/>
        <v>5</v>
      </c>
      <c r="AC161" s="60">
        <f t="shared" si="53"/>
        <v>6</v>
      </c>
      <c r="AD161" s="61" t="s">
        <v>1512</v>
      </c>
    </row>
    <row r="162" spans="1:30" s="33" customFormat="1" ht="22.5" x14ac:dyDescent="0.25">
      <c r="A162" s="46">
        <v>139</v>
      </c>
      <c r="B162" s="46">
        <v>2</v>
      </c>
      <c r="C162" s="46" t="s">
        <v>1857</v>
      </c>
      <c r="D162" s="46" t="str">
        <f t="shared" si="54"/>
        <v/>
      </c>
      <c r="E162" s="46" t="str">
        <f t="shared" si="55"/>
        <v>Não passível</v>
      </c>
      <c r="F162" s="46" t="str">
        <f t="shared" si="56"/>
        <v>Não passível</v>
      </c>
      <c r="G162" s="46" t="str">
        <f t="shared" si="57"/>
        <v>Não passível</v>
      </c>
      <c r="H162" s="46" t="str">
        <f t="shared" si="58"/>
        <v>Não passível</v>
      </c>
      <c r="I162" s="46" t="s">
        <v>153</v>
      </c>
      <c r="J162" s="47" t="s">
        <v>170</v>
      </c>
      <c r="K162" s="46">
        <v>10</v>
      </c>
      <c r="L162" s="48" t="s">
        <v>1251</v>
      </c>
      <c r="M162" s="49">
        <v>50</v>
      </c>
      <c r="N162" s="50" t="s">
        <v>1511</v>
      </c>
      <c r="O162" s="48" t="s">
        <v>1233</v>
      </c>
      <c r="P162" s="51">
        <v>100</v>
      </c>
      <c r="Q162" s="46" t="s">
        <v>182</v>
      </c>
      <c r="R162" s="48" t="s">
        <v>167</v>
      </c>
      <c r="S162" s="48" t="s">
        <v>167</v>
      </c>
      <c r="T162" s="48" t="s">
        <v>167</v>
      </c>
      <c r="U162" s="48" t="s">
        <v>167</v>
      </c>
      <c r="V162" s="48" t="s">
        <v>167</v>
      </c>
      <c r="W162" s="48" t="s">
        <v>167</v>
      </c>
      <c r="X162" s="48" t="s">
        <v>167</v>
      </c>
      <c r="Y162" s="48" t="s">
        <v>167</v>
      </c>
      <c r="Z162" s="48" t="s">
        <v>167</v>
      </c>
      <c r="AA162" s="52">
        <f t="shared" si="51"/>
        <v>2</v>
      </c>
      <c r="AB162" s="52">
        <f t="shared" si="52"/>
        <v>3</v>
      </c>
      <c r="AC162" s="52">
        <f t="shared" si="53"/>
        <v>4</v>
      </c>
      <c r="AD162" s="53" t="s">
        <v>89</v>
      </c>
    </row>
    <row r="163" spans="1:30" s="33" customFormat="1" x14ac:dyDescent="0.25">
      <c r="A163" s="54">
        <v>140</v>
      </c>
      <c r="B163" s="54">
        <v>3</v>
      </c>
      <c r="C163" s="54" t="s">
        <v>1858</v>
      </c>
      <c r="D163" s="54" t="str">
        <f t="shared" si="54"/>
        <v/>
      </c>
      <c r="E163" s="54" t="str">
        <f t="shared" si="55"/>
        <v>Não passível</v>
      </c>
      <c r="F163" s="54" t="str">
        <f t="shared" si="56"/>
        <v>Não passível</v>
      </c>
      <c r="G163" s="54" t="str">
        <f t="shared" si="57"/>
        <v>Não passível</v>
      </c>
      <c r="H163" s="54" t="str">
        <f t="shared" si="58"/>
        <v>Não passível</v>
      </c>
      <c r="I163" s="54" t="s">
        <v>154</v>
      </c>
      <c r="J163" s="55" t="s">
        <v>170</v>
      </c>
      <c r="K163" s="54">
        <v>10</v>
      </c>
      <c r="L163" s="56" t="s">
        <v>1251</v>
      </c>
      <c r="M163" s="57">
        <v>30</v>
      </c>
      <c r="N163" s="58" t="s">
        <v>1513</v>
      </c>
      <c r="O163" s="56" t="s">
        <v>1233</v>
      </c>
      <c r="P163" s="59">
        <v>50</v>
      </c>
      <c r="Q163" s="54" t="s">
        <v>182</v>
      </c>
      <c r="R163" s="56" t="s">
        <v>167</v>
      </c>
      <c r="S163" s="56" t="s">
        <v>167</v>
      </c>
      <c r="T163" s="56" t="s">
        <v>167</v>
      </c>
      <c r="U163" s="56" t="s">
        <v>167</v>
      </c>
      <c r="V163" s="56" t="s">
        <v>167</v>
      </c>
      <c r="W163" s="56" t="s">
        <v>167</v>
      </c>
      <c r="X163" s="56" t="s">
        <v>167</v>
      </c>
      <c r="Y163" s="56" t="s">
        <v>167</v>
      </c>
      <c r="Z163" s="56" t="s">
        <v>167</v>
      </c>
      <c r="AA163" s="60">
        <f t="shared" si="51"/>
        <v>4</v>
      </c>
      <c r="AB163" s="60">
        <f t="shared" si="52"/>
        <v>5</v>
      </c>
      <c r="AC163" s="60">
        <f t="shared" si="53"/>
        <v>6</v>
      </c>
      <c r="AD163" s="61" t="s">
        <v>90</v>
      </c>
    </row>
    <row r="164" spans="1:30" s="33" customFormat="1" x14ac:dyDescent="0.25">
      <c r="A164" s="46">
        <v>141</v>
      </c>
      <c r="B164" s="46">
        <v>4</v>
      </c>
      <c r="C164" s="46" t="s">
        <v>1859</v>
      </c>
      <c r="D164" s="46" t="str">
        <f t="shared" si="54"/>
        <v/>
      </c>
      <c r="E164" s="46" t="str">
        <f t="shared" si="55"/>
        <v>Não passível</v>
      </c>
      <c r="F164" s="46" t="str">
        <f t="shared" si="56"/>
        <v>Não passível</v>
      </c>
      <c r="G164" s="46" t="str">
        <f t="shared" si="57"/>
        <v>Não passível</v>
      </c>
      <c r="H164" s="46" t="str">
        <f t="shared" si="58"/>
        <v>Não passível</v>
      </c>
      <c r="I164" s="46" t="s">
        <v>153</v>
      </c>
      <c r="J164" s="47" t="s">
        <v>170</v>
      </c>
      <c r="K164" s="46">
        <v>0</v>
      </c>
      <c r="L164" s="48" t="s">
        <v>1251</v>
      </c>
      <c r="M164" s="49">
        <v>10</v>
      </c>
      <c r="N164" s="50" t="s">
        <v>1514</v>
      </c>
      <c r="O164" s="48" t="s">
        <v>1233</v>
      </c>
      <c r="P164" s="51">
        <v>30</v>
      </c>
      <c r="Q164" s="46" t="s">
        <v>182</v>
      </c>
      <c r="R164" s="48" t="s">
        <v>167</v>
      </c>
      <c r="S164" s="48" t="s">
        <v>167</v>
      </c>
      <c r="T164" s="48" t="s">
        <v>167</v>
      </c>
      <c r="U164" s="48" t="s">
        <v>167</v>
      </c>
      <c r="V164" s="48" t="s">
        <v>167</v>
      </c>
      <c r="W164" s="48" t="s">
        <v>167</v>
      </c>
      <c r="X164" s="48" t="s">
        <v>167</v>
      </c>
      <c r="Y164" s="48" t="s">
        <v>167</v>
      </c>
      <c r="Z164" s="48" t="s">
        <v>167</v>
      </c>
      <c r="AA164" s="52">
        <f t="shared" si="51"/>
        <v>2</v>
      </c>
      <c r="AB164" s="52">
        <f t="shared" si="52"/>
        <v>3</v>
      </c>
      <c r="AC164" s="52">
        <f t="shared" si="53"/>
        <v>4</v>
      </c>
      <c r="AD164" s="53" t="s">
        <v>1515</v>
      </c>
    </row>
    <row r="165" spans="1:30" s="33" customFormat="1" x14ac:dyDescent="0.25">
      <c r="A165" s="54">
        <v>142</v>
      </c>
      <c r="B165" s="54">
        <v>5</v>
      </c>
      <c r="C165" s="54" t="s">
        <v>1860</v>
      </c>
      <c r="D165" s="54" t="str">
        <f t="shared" si="54"/>
        <v/>
      </c>
      <c r="E165" s="54" t="str">
        <f t="shared" si="55"/>
        <v>Não passível</v>
      </c>
      <c r="F165" s="54" t="str">
        <f t="shared" si="56"/>
        <v>Não passível</v>
      </c>
      <c r="G165" s="54" t="str">
        <f t="shared" si="57"/>
        <v>Não passível</v>
      </c>
      <c r="H165" s="54" t="str">
        <f t="shared" si="58"/>
        <v>Não passível</v>
      </c>
      <c r="I165" s="54" t="s">
        <v>154</v>
      </c>
      <c r="J165" s="55" t="s">
        <v>170</v>
      </c>
      <c r="K165" s="54">
        <v>0</v>
      </c>
      <c r="L165" s="56" t="s">
        <v>1251</v>
      </c>
      <c r="M165" s="57">
        <v>10</v>
      </c>
      <c r="N165" s="58" t="s">
        <v>1514</v>
      </c>
      <c r="O165" s="56" t="s">
        <v>1233</v>
      </c>
      <c r="P165" s="59">
        <v>30</v>
      </c>
      <c r="Q165" s="54" t="s">
        <v>182</v>
      </c>
      <c r="R165" s="56" t="s">
        <v>167</v>
      </c>
      <c r="S165" s="56" t="s">
        <v>167</v>
      </c>
      <c r="T165" s="56" t="s">
        <v>167</v>
      </c>
      <c r="U165" s="56" t="s">
        <v>167</v>
      </c>
      <c r="V165" s="56" t="s">
        <v>167</v>
      </c>
      <c r="W165" s="56" t="s">
        <v>167</v>
      </c>
      <c r="X165" s="56" t="s">
        <v>167</v>
      </c>
      <c r="Y165" s="56" t="s">
        <v>167</v>
      </c>
      <c r="Z165" s="56" t="s">
        <v>167</v>
      </c>
      <c r="AA165" s="60">
        <f t="shared" si="51"/>
        <v>4</v>
      </c>
      <c r="AB165" s="60">
        <f t="shared" si="52"/>
        <v>5</v>
      </c>
      <c r="AC165" s="60">
        <f t="shared" si="53"/>
        <v>6</v>
      </c>
      <c r="AD165" s="61" t="s">
        <v>1516</v>
      </c>
    </row>
    <row r="166" spans="1:30" s="33" customFormat="1" x14ac:dyDescent="0.25">
      <c r="A166" s="46">
        <v>143</v>
      </c>
      <c r="B166" s="46">
        <v>6</v>
      </c>
      <c r="C166" s="46" t="s">
        <v>1861</v>
      </c>
      <c r="D166" s="46" t="str">
        <f t="shared" si="54"/>
        <v/>
      </c>
      <c r="E166" s="46" t="str">
        <f t="shared" si="55"/>
        <v>Não passível</v>
      </c>
      <c r="F166" s="46" t="str">
        <f t="shared" si="56"/>
        <v>Não passível</v>
      </c>
      <c r="G166" s="46" t="str">
        <f t="shared" si="57"/>
        <v>Não passível</v>
      </c>
      <c r="H166" s="46" t="str">
        <f t="shared" si="58"/>
        <v>Não passível</v>
      </c>
      <c r="I166" s="46" t="s">
        <v>153</v>
      </c>
      <c r="J166" s="47" t="s">
        <v>1517</v>
      </c>
      <c r="K166" s="46">
        <v>0</v>
      </c>
      <c r="L166" s="48" t="s">
        <v>1251</v>
      </c>
      <c r="M166" s="49">
        <v>5</v>
      </c>
      <c r="N166" s="50" t="s">
        <v>1518</v>
      </c>
      <c r="O166" s="48" t="s">
        <v>1233</v>
      </c>
      <c r="P166" s="51">
        <v>15</v>
      </c>
      <c r="Q166" s="46" t="s">
        <v>1257</v>
      </c>
      <c r="R166" s="48" t="s">
        <v>167</v>
      </c>
      <c r="S166" s="48" t="s">
        <v>167</v>
      </c>
      <c r="T166" s="48" t="s">
        <v>167</v>
      </c>
      <c r="U166" s="48" t="s">
        <v>167</v>
      </c>
      <c r="V166" s="48" t="s">
        <v>167</v>
      </c>
      <c r="W166" s="48" t="s">
        <v>167</v>
      </c>
      <c r="X166" s="48" t="s">
        <v>167</v>
      </c>
      <c r="Y166" s="48" t="s">
        <v>167</v>
      </c>
      <c r="Z166" s="48" t="s">
        <v>167</v>
      </c>
      <c r="AA166" s="52">
        <f t="shared" si="51"/>
        <v>2</v>
      </c>
      <c r="AB166" s="52">
        <f t="shared" si="52"/>
        <v>3</v>
      </c>
      <c r="AC166" s="52">
        <f t="shared" si="53"/>
        <v>4</v>
      </c>
      <c r="AD166" s="53" t="s">
        <v>91</v>
      </c>
    </row>
    <row r="167" spans="1:30" s="33" customFormat="1" x14ac:dyDescent="0.25">
      <c r="A167" s="54">
        <v>144</v>
      </c>
      <c r="B167" s="54">
        <v>7</v>
      </c>
      <c r="C167" s="54" t="s">
        <v>1862</v>
      </c>
      <c r="D167" s="54" t="str">
        <f t="shared" si="54"/>
        <v/>
      </c>
      <c r="E167" s="54" t="str">
        <f t="shared" si="55"/>
        <v>Não passível</v>
      </c>
      <c r="F167" s="54" t="str">
        <f t="shared" si="56"/>
        <v>Não passível</v>
      </c>
      <c r="G167" s="54" t="str">
        <f t="shared" si="57"/>
        <v>Não passível</v>
      </c>
      <c r="H167" s="54" t="str">
        <f t="shared" si="58"/>
        <v>Não passível</v>
      </c>
      <c r="I167" s="54" t="s">
        <v>153</v>
      </c>
      <c r="J167" s="55" t="s">
        <v>170</v>
      </c>
      <c r="K167" s="54">
        <v>0</v>
      </c>
      <c r="L167" s="56" t="s">
        <v>1251</v>
      </c>
      <c r="M167" s="57">
        <v>10</v>
      </c>
      <c r="N167" s="58" t="s">
        <v>1519</v>
      </c>
      <c r="O167" s="56" t="s">
        <v>1233</v>
      </c>
      <c r="P167" s="59">
        <v>50</v>
      </c>
      <c r="Q167" s="54" t="s">
        <v>182</v>
      </c>
      <c r="R167" s="56" t="s">
        <v>167</v>
      </c>
      <c r="S167" s="56" t="s">
        <v>167</v>
      </c>
      <c r="T167" s="56" t="s">
        <v>167</v>
      </c>
      <c r="U167" s="56" t="s">
        <v>167</v>
      </c>
      <c r="V167" s="56" t="s">
        <v>167</v>
      </c>
      <c r="W167" s="56" t="s">
        <v>167</v>
      </c>
      <c r="X167" s="56" t="s">
        <v>167</v>
      </c>
      <c r="Y167" s="56" t="s">
        <v>167</v>
      </c>
      <c r="Z167" s="56" t="s">
        <v>167</v>
      </c>
      <c r="AA167" s="60">
        <f t="shared" si="51"/>
        <v>2</v>
      </c>
      <c r="AB167" s="60">
        <f t="shared" si="52"/>
        <v>3</v>
      </c>
      <c r="AC167" s="60">
        <f t="shared" si="53"/>
        <v>4</v>
      </c>
      <c r="AD167" s="61" t="s">
        <v>92</v>
      </c>
    </row>
    <row r="168" spans="1:30" s="33" customFormat="1" x14ac:dyDescent="0.25">
      <c r="A168" s="46">
        <v>145</v>
      </c>
      <c r="B168" s="46">
        <v>8</v>
      </c>
      <c r="C168" s="46" t="s">
        <v>1863</v>
      </c>
      <c r="D168" s="46" t="str">
        <f t="shared" si="54"/>
        <v/>
      </c>
      <c r="E168" s="46" t="str">
        <f t="shared" si="55"/>
        <v>Não passível</v>
      </c>
      <c r="F168" s="46" t="str">
        <f t="shared" si="56"/>
        <v>Não passível</v>
      </c>
      <c r="G168" s="46" t="str">
        <f t="shared" si="57"/>
        <v>Não passível</v>
      </c>
      <c r="H168" s="46" t="str">
        <f t="shared" si="58"/>
        <v>Não passível</v>
      </c>
      <c r="I168" s="46" t="s">
        <v>154</v>
      </c>
      <c r="J168" s="47" t="s">
        <v>165</v>
      </c>
      <c r="K168" s="46">
        <v>0</v>
      </c>
      <c r="L168" s="48" t="s">
        <v>1251</v>
      </c>
      <c r="M168" s="49">
        <v>10</v>
      </c>
      <c r="N168" s="50" t="s">
        <v>1520</v>
      </c>
      <c r="O168" s="48" t="s">
        <v>1233</v>
      </c>
      <c r="P168" s="51">
        <v>30</v>
      </c>
      <c r="Q168" s="46" t="s">
        <v>1257</v>
      </c>
      <c r="R168" s="48" t="s">
        <v>167</v>
      </c>
      <c r="S168" s="48" t="s">
        <v>167</v>
      </c>
      <c r="T168" s="48" t="s">
        <v>167</v>
      </c>
      <c r="U168" s="48" t="s">
        <v>167</v>
      </c>
      <c r="V168" s="48" t="s">
        <v>167</v>
      </c>
      <c r="W168" s="48" t="s">
        <v>167</v>
      </c>
      <c r="X168" s="48" t="s">
        <v>167</v>
      </c>
      <c r="Y168" s="48" t="s">
        <v>167</v>
      </c>
      <c r="Z168" s="48" t="s">
        <v>167</v>
      </c>
      <c r="AA168" s="52">
        <f t="shared" si="51"/>
        <v>4</v>
      </c>
      <c r="AB168" s="52">
        <f t="shared" si="52"/>
        <v>5</v>
      </c>
      <c r="AC168" s="52">
        <f t="shared" si="53"/>
        <v>6</v>
      </c>
      <c r="AD168" s="53" t="s">
        <v>93</v>
      </c>
    </row>
    <row r="169" spans="1:30" s="33" customFormat="1" ht="45" x14ac:dyDescent="0.25">
      <c r="A169" s="54">
        <v>146</v>
      </c>
      <c r="B169" s="54">
        <v>9</v>
      </c>
      <c r="C169" s="54" t="s">
        <v>1812</v>
      </c>
      <c r="D169" s="54" t="str">
        <f t="shared" si="54"/>
        <v/>
      </c>
      <c r="E169" s="54" t="str">
        <f t="shared" si="55"/>
        <v>Não passível</v>
      </c>
      <c r="F169" s="54" t="str">
        <f t="shared" si="56"/>
        <v>Não passível</v>
      </c>
      <c r="G169" s="54" t="str">
        <f t="shared" si="57"/>
        <v>Não passível</v>
      </c>
      <c r="H169" s="54" t="str">
        <f t="shared" si="58"/>
        <v>Não passível</v>
      </c>
      <c r="I169" s="54" t="s">
        <v>154</v>
      </c>
      <c r="J169" s="55" t="s">
        <v>1521</v>
      </c>
      <c r="K169" s="54">
        <v>0</v>
      </c>
      <c r="L169" s="56" t="s">
        <v>1251</v>
      </c>
      <c r="M169" s="57">
        <v>600000</v>
      </c>
      <c r="N169" s="58" t="s">
        <v>1522</v>
      </c>
      <c r="O169" s="56" t="s">
        <v>1523</v>
      </c>
      <c r="P169" s="59">
        <v>6000000</v>
      </c>
      <c r="Q169" s="54" t="s">
        <v>167</v>
      </c>
      <c r="R169" s="56" t="s">
        <v>167</v>
      </c>
      <c r="S169" s="56" t="s">
        <v>167</v>
      </c>
      <c r="T169" s="56" t="s">
        <v>167</v>
      </c>
      <c r="U169" s="56" t="s">
        <v>167</v>
      </c>
      <c r="V169" s="56" t="s">
        <v>167</v>
      </c>
      <c r="W169" s="56" t="s">
        <v>167</v>
      </c>
      <c r="X169" s="56" t="s">
        <v>167</v>
      </c>
      <c r="Y169" s="56" t="s">
        <v>167</v>
      </c>
      <c r="Z169" s="56" t="s">
        <v>167</v>
      </c>
      <c r="AA169" s="60">
        <f t="shared" si="51"/>
        <v>4</v>
      </c>
      <c r="AB169" s="60">
        <f t="shared" si="52"/>
        <v>5</v>
      </c>
      <c r="AC169" s="60">
        <f t="shared" si="53"/>
        <v>6</v>
      </c>
      <c r="AD169" s="61" t="s">
        <v>94</v>
      </c>
    </row>
    <row r="170" spans="1:30" s="33" customFormat="1" ht="30" x14ac:dyDescent="0.25">
      <c r="A170" s="46">
        <v>147</v>
      </c>
      <c r="B170" s="46">
        <v>10</v>
      </c>
      <c r="C170" s="46" t="s">
        <v>1864</v>
      </c>
      <c r="D170" s="46" t="str">
        <f t="shared" si="54"/>
        <v/>
      </c>
      <c r="E170" s="46" t="str">
        <f t="shared" si="55"/>
        <v>Não passível</v>
      </c>
      <c r="F170" s="46" t="str">
        <f t="shared" si="56"/>
        <v>Não passível</v>
      </c>
      <c r="G170" s="46" t="str">
        <f t="shared" si="57"/>
        <v>Não passível</v>
      </c>
      <c r="H170" s="46" t="str">
        <f t="shared" si="58"/>
        <v>Não passível</v>
      </c>
      <c r="I170" s="46" t="s">
        <v>153</v>
      </c>
      <c r="J170" s="47" t="s">
        <v>170</v>
      </c>
      <c r="K170" s="46">
        <v>3</v>
      </c>
      <c r="L170" s="48" t="s">
        <v>1251</v>
      </c>
      <c r="M170" s="49">
        <v>20</v>
      </c>
      <c r="N170" s="50" t="s">
        <v>1524</v>
      </c>
      <c r="O170" s="48" t="s">
        <v>1233</v>
      </c>
      <c r="P170" s="51">
        <v>100</v>
      </c>
      <c r="Q170" s="46" t="s">
        <v>182</v>
      </c>
      <c r="R170" s="48" t="s">
        <v>167</v>
      </c>
      <c r="S170" s="48" t="s">
        <v>167</v>
      </c>
      <c r="T170" s="48" t="s">
        <v>167</v>
      </c>
      <c r="U170" s="48" t="s">
        <v>167</v>
      </c>
      <c r="V170" s="48" t="s">
        <v>167</v>
      </c>
      <c r="W170" s="48" t="s">
        <v>167</v>
      </c>
      <c r="X170" s="48" t="s">
        <v>167</v>
      </c>
      <c r="Y170" s="48" t="s">
        <v>167</v>
      </c>
      <c r="Z170" s="48" t="s">
        <v>167</v>
      </c>
      <c r="AA170" s="52">
        <f t="shared" si="51"/>
        <v>2</v>
      </c>
      <c r="AB170" s="52">
        <f t="shared" si="52"/>
        <v>3</v>
      </c>
      <c r="AC170" s="52">
        <f t="shared" si="53"/>
        <v>4</v>
      </c>
      <c r="AD170" s="53" t="s">
        <v>1525</v>
      </c>
    </row>
    <row r="171" spans="1:30" s="33" customFormat="1" ht="30" x14ac:dyDescent="0.25">
      <c r="A171" s="54">
        <v>148</v>
      </c>
      <c r="B171" s="54">
        <v>11</v>
      </c>
      <c r="C171" s="54" t="s">
        <v>1865</v>
      </c>
      <c r="D171" s="54" t="str">
        <f t="shared" si="54"/>
        <v/>
      </c>
      <c r="E171" s="54" t="str">
        <f t="shared" si="55"/>
        <v>Não passível</v>
      </c>
      <c r="F171" s="54" t="str">
        <f t="shared" si="56"/>
        <v>Não passível</v>
      </c>
      <c r="G171" s="54" t="str">
        <f t="shared" si="57"/>
        <v>Não passível</v>
      </c>
      <c r="H171" s="54" t="str">
        <f t="shared" si="58"/>
        <v>Não passível</v>
      </c>
      <c r="I171" s="54" t="s">
        <v>154</v>
      </c>
      <c r="J171" s="55" t="s">
        <v>170</v>
      </c>
      <c r="K171" s="54">
        <v>1</v>
      </c>
      <c r="L171" s="56" t="s">
        <v>1251</v>
      </c>
      <c r="M171" s="57">
        <v>10</v>
      </c>
      <c r="N171" s="58" t="s">
        <v>1526</v>
      </c>
      <c r="O171" s="56" t="s">
        <v>1233</v>
      </c>
      <c r="P171" s="59">
        <v>50</v>
      </c>
      <c r="Q171" s="54" t="s">
        <v>182</v>
      </c>
      <c r="R171" s="56" t="s">
        <v>167</v>
      </c>
      <c r="S171" s="56" t="s">
        <v>167</v>
      </c>
      <c r="T171" s="56" t="s">
        <v>167</v>
      </c>
      <c r="U171" s="56" t="s">
        <v>167</v>
      </c>
      <c r="V171" s="56" t="s">
        <v>167</v>
      </c>
      <c r="W171" s="56" t="s">
        <v>167</v>
      </c>
      <c r="X171" s="56" t="s">
        <v>167</v>
      </c>
      <c r="Y171" s="56" t="s">
        <v>167</v>
      </c>
      <c r="Z171" s="56" t="s">
        <v>167</v>
      </c>
      <c r="AA171" s="60">
        <f t="shared" si="51"/>
        <v>4</v>
      </c>
      <c r="AB171" s="60">
        <f t="shared" si="52"/>
        <v>5</v>
      </c>
      <c r="AC171" s="60">
        <f t="shared" si="53"/>
        <v>6</v>
      </c>
      <c r="AD171" s="61" t="s">
        <v>1527</v>
      </c>
    </row>
    <row r="172" spans="1:30" s="33" customFormat="1" ht="22.5" x14ac:dyDescent="0.25">
      <c r="A172" s="46">
        <v>149</v>
      </c>
      <c r="B172" s="46">
        <v>12</v>
      </c>
      <c r="C172" s="46" t="s">
        <v>1866</v>
      </c>
      <c r="D172" s="46" t="str">
        <f t="shared" si="54"/>
        <v/>
      </c>
      <c r="E172" s="46" t="str">
        <f t="shared" si="55"/>
        <v>Não passível</v>
      </c>
      <c r="F172" s="46" t="str">
        <f t="shared" si="56"/>
        <v>Não passível</v>
      </c>
      <c r="G172" s="46" t="str">
        <f t="shared" si="57"/>
        <v>Não passível</v>
      </c>
      <c r="H172" s="46" t="str">
        <f t="shared" si="58"/>
        <v>Não passível</v>
      </c>
      <c r="I172" s="46" t="s">
        <v>154</v>
      </c>
      <c r="J172" s="47" t="s">
        <v>170</v>
      </c>
      <c r="K172" s="46">
        <v>1</v>
      </c>
      <c r="L172" s="48" t="s">
        <v>1251</v>
      </c>
      <c r="M172" s="49">
        <v>20</v>
      </c>
      <c r="N172" s="50" t="s">
        <v>1524</v>
      </c>
      <c r="O172" s="48" t="s">
        <v>1233</v>
      </c>
      <c r="P172" s="51">
        <v>100</v>
      </c>
      <c r="Q172" s="46" t="s">
        <v>182</v>
      </c>
      <c r="R172" s="48" t="s">
        <v>167</v>
      </c>
      <c r="S172" s="48" t="s">
        <v>167</v>
      </c>
      <c r="T172" s="48" t="s">
        <v>167</v>
      </c>
      <c r="U172" s="48" t="s">
        <v>167</v>
      </c>
      <c r="V172" s="48" t="s">
        <v>167</v>
      </c>
      <c r="W172" s="48" t="s">
        <v>167</v>
      </c>
      <c r="X172" s="48" t="s">
        <v>167</v>
      </c>
      <c r="Y172" s="48" t="s">
        <v>167</v>
      </c>
      <c r="Z172" s="48" t="s">
        <v>167</v>
      </c>
      <c r="AA172" s="52">
        <f t="shared" si="51"/>
        <v>4</v>
      </c>
      <c r="AB172" s="52">
        <f t="shared" si="52"/>
        <v>5</v>
      </c>
      <c r="AC172" s="52">
        <f t="shared" si="53"/>
        <v>6</v>
      </c>
      <c r="AD172" s="53" t="s">
        <v>95</v>
      </c>
    </row>
    <row r="173" spans="1:30" s="33" customFormat="1" ht="30" x14ac:dyDescent="0.25">
      <c r="A173" s="54">
        <v>150</v>
      </c>
      <c r="B173" s="54">
        <v>13</v>
      </c>
      <c r="C173" s="54" t="s">
        <v>1867</v>
      </c>
      <c r="D173" s="54" t="str">
        <f t="shared" si="54"/>
        <v/>
      </c>
      <c r="E173" s="54" t="str">
        <f t="shared" si="55"/>
        <v>Não passível</v>
      </c>
      <c r="F173" s="54" t="str">
        <f t="shared" si="56"/>
        <v>Não passível</v>
      </c>
      <c r="G173" s="54" t="str">
        <f t="shared" si="57"/>
        <v>Não passível</v>
      </c>
      <c r="H173" s="54" t="str">
        <f t="shared" si="58"/>
        <v>Não passível</v>
      </c>
      <c r="I173" s="54" t="s">
        <v>153</v>
      </c>
      <c r="J173" s="55" t="s">
        <v>170</v>
      </c>
      <c r="K173" s="54">
        <v>0</v>
      </c>
      <c r="L173" s="56" t="s">
        <v>1251</v>
      </c>
      <c r="M173" s="57">
        <v>5</v>
      </c>
      <c r="N173" s="58" t="s">
        <v>1528</v>
      </c>
      <c r="O173" s="56" t="s">
        <v>1233</v>
      </c>
      <c r="P173" s="59">
        <v>20</v>
      </c>
      <c r="Q173" s="54" t="s">
        <v>182</v>
      </c>
      <c r="R173" s="56" t="s">
        <v>167</v>
      </c>
      <c r="S173" s="56" t="s">
        <v>167</v>
      </c>
      <c r="T173" s="56" t="s">
        <v>167</v>
      </c>
      <c r="U173" s="56" t="s">
        <v>167</v>
      </c>
      <c r="V173" s="56" t="s">
        <v>167</v>
      </c>
      <c r="W173" s="56" t="s">
        <v>167</v>
      </c>
      <c r="X173" s="56" t="s">
        <v>167</v>
      </c>
      <c r="Y173" s="56" t="s">
        <v>167</v>
      </c>
      <c r="Z173" s="56" t="s">
        <v>167</v>
      </c>
      <c r="AA173" s="60">
        <f t="shared" si="51"/>
        <v>2</v>
      </c>
      <c r="AB173" s="60">
        <f t="shared" si="52"/>
        <v>3</v>
      </c>
      <c r="AC173" s="60">
        <f t="shared" si="53"/>
        <v>4</v>
      </c>
      <c r="AD173" s="61" t="s">
        <v>1529</v>
      </c>
    </row>
    <row r="174" spans="1:30" s="33" customFormat="1" x14ac:dyDescent="0.25">
      <c r="A174" s="46">
        <v>151</v>
      </c>
      <c r="B174" s="46">
        <v>14</v>
      </c>
      <c r="C174" s="46" t="s">
        <v>1868</v>
      </c>
      <c r="D174" s="46" t="str">
        <f t="shared" si="54"/>
        <v/>
      </c>
      <c r="E174" s="46" t="str">
        <f t="shared" si="55"/>
        <v>Não passível</v>
      </c>
      <c r="F174" s="46" t="str">
        <f t="shared" si="56"/>
        <v>Não passível</v>
      </c>
      <c r="G174" s="46" t="str">
        <f t="shared" si="57"/>
        <v>Não passível</v>
      </c>
      <c r="H174" s="46" t="str">
        <f t="shared" si="58"/>
        <v>Não passível</v>
      </c>
      <c r="I174" s="46" t="s">
        <v>154</v>
      </c>
      <c r="J174" s="47" t="s">
        <v>165</v>
      </c>
      <c r="K174" s="46">
        <v>0</v>
      </c>
      <c r="L174" s="48" t="s">
        <v>1251</v>
      </c>
      <c r="M174" s="49">
        <v>30</v>
      </c>
      <c r="N174" s="50" t="s">
        <v>1530</v>
      </c>
      <c r="O174" s="48" t="s">
        <v>1233</v>
      </c>
      <c r="P174" s="51">
        <v>80</v>
      </c>
      <c r="Q174" s="46" t="s">
        <v>1257</v>
      </c>
      <c r="R174" s="48" t="s">
        <v>167</v>
      </c>
      <c r="S174" s="48" t="s">
        <v>167</v>
      </c>
      <c r="T174" s="48" t="s">
        <v>167</v>
      </c>
      <c r="U174" s="48" t="s">
        <v>167</v>
      </c>
      <c r="V174" s="48" t="s">
        <v>167</v>
      </c>
      <c r="W174" s="48" t="s">
        <v>167</v>
      </c>
      <c r="X174" s="48" t="s">
        <v>167</v>
      </c>
      <c r="Y174" s="48" t="s">
        <v>167</v>
      </c>
      <c r="Z174" s="48" t="s">
        <v>167</v>
      </c>
      <c r="AA174" s="52">
        <f t="shared" si="51"/>
        <v>4</v>
      </c>
      <c r="AB174" s="52">
        <f t="shared" si="52"/>
        <v>5</v>
      </c>
      <c r="AC174" s="52">
        <f t="shared" si="53"/>
        <v>6</v>
      </c>
      <c r="AD174" s="53" t="s">
        <v>96</v>
      </c>
    </row>
    <row r="175" spans="1:30" s="33" customFormat="1" ht="30" x14ac:dyDescent="0.25">
      <c r="A175" s="54">
        <v>152</v>
      </c>
      <c r="B175" s="54">
        <v>15</v>
      </c>
      <c r="C175" s="54" t="s">
        <v>1869</v>
      </c>
      <c r="D175" s="54" t="str">
        <f t="shared" si="54"/>
        <v/>
      </c>
      <c r="E175" s="54" t="str">
        <f t="shared" si="55"/>
        <v>Não passível</v>
      </c>
      <c r="F175" s="54" t="str">
        <f t="shared" si="56"/>
        <v>Não passível</v>
      </c>
      <c r="G175" s="54" t="str">
        <f t="shared" si="57"/>
        <v>Não passível</v>
      </c>
      <c r="H175" s="54" t="str">
        <f t="shared" si="58"/>
        <v>Não passível</v>
      </c>
      <c r="I175" s="54" t="s">
        <v>154</v>
      </c>
      <c r="J175" s="55" t="s">
        <v>1531</v>
      </c>
      <c r="K175" s="54">
        <v>0</v>
      </c>
      <c r="L175" s="56" t="s">
        <v>1251</v>
      </c>
      <c r="M175" s="57">
        <v>4000</v>
      </c>
      <c r="N175" s="58" t="s">
        <v>1532</v>
      </c>
      <c r="O175" s="56" t="s">
        <v>1233</v>
      </c>
      <c r="P175" s="59">
        <v>10000</v>
      </c>
      <c r="Q175" s="54" t="s">
        <v>183</v>
      </c>
      <c r="R175" s="56" t="s">
        <v>167</v>
      </c>
      <c r="S175" s="56" t="s">
        <v>167</v>
      </c>
      <c r="T175" s="56" t="s">
        <v>167</v>
      </c>
      <c r="U175" s="56" t="s">
        <v>167</v>
      </c>
      <c r="V175" s="56" t="s">
        <v>167</v>
      </c>
      <c r="W175" s="56" t="s">
        <v>167</v>
      </c>
      <c r="X175" s="56" t="s">
        <v>167</v>
      </c>
      <c r="Y175" s="56" t="s">
        <v>167</v>
      </c>
      <c r="Z175" s="56" t="s">
        <v>167</v>
      </c>
      <c r="AA175" s="60">
        <f t="shared" si="51"/>
        <v>4</v>
      </c>
      <c r="AB175" s="60">
        <f t="shared" si="52"/>
        <v>5</v>
      </c>
      <c r="AC175" s="60">
        <f t="shared" si="53"/>
        <v>6</v>
      </c>
      <c r="AD175" s="61" t="s">
        <v>97</v>
      </c>
    </row>
    <row r="176" spans="1:30" s="33" customFormat="1" ht="30" x14ac:dyDescent="0.25">
      <c r="A176" s="46">
        <v>153</v>
      </c>
      <c r="B176" s="46">
        <v>16</v>
      </c>
      <c r="C176" s="46" t="s">
        <v>1870</v>
      </c>
      <c r="D176" s="46" t="str">
        <f>IF($I$2="","",IF($I$2&gt;P176,AC176,IF($I$2&lt;=K176,$K$22,IF($I$2&lt;=M176,AA176,AB176))))</f>
        <v/>
      </c>
      <c r="E176" s="46" t="str">
        <f>IF($I$4="","",IF($I$4&gt;P176,AC176,IF($I$4&lt;=K176,$K$22,IF($I$4&lt;=M176,AA176,AB176))))</f>
        <v>Não passível</v>
      </c>
      <c r="F176" s="46" t="str">
        <f>IF($I$6="","",IF($I$6&gt;P176,AC176,IF($I$6&lt;=K176,$K$22,IF($I$6&lt;=M176,AA176,AB176))))</f>
        <v>Não passível</v>
      </c>
      <c r="G176" s="46" t="str">
        <f>IF($I$8="","",IF($I$8&gt;P176,AC176,IF($I$8&lt;=K176,$K$22,IF($I$8&lt;=M176,AA176,AB176))))</f>
        <v>Não passível</v>
      </c>
      <c r="H176" s="46" t="str">
        <f>IF($I$10="","",IF($I$10&gt;P176,AC176,IF($I$10&lt;=K176,$K$22,IF($I$10&lt;=M176,AA176,AB176))))</f>
        <v>Não passível</v>
      </c>
      <c r="I176" s="46" t="s">
        <v>153</v>
      </c>
      <c r="J176" s="47" t="s">
        <v>1531</v>
      </c>
      <c r="K176" s="46">
        <v>0</v>
      </c>
      <c r="L176" s="48" t="s">
        <v>2328</v>
      </c>
      <c r="M176" s="49">
        <v>2000000</v>
      </c>
      <c r="N176" s="50" t="s">
        <v>1533</v>
      </c>
      <c r="O176" s="48" t="s">
        <v>1233</v>
      </c>
      <c r="P176" s="51">
        <v>10000000</v>
      </c>
      <c r="Q176" s="46" t="s">
        <v>183</v>
      </c>
      <c r="R176" s="48" t="s">
        <v>167</v>
      </c>
      <c r="S176" s="48" t="s">
        <v>167</v>
      </c>
      <c r="T176" s="48" t="s">
        <v>167</v>
      </c>
      <c r="U176" s="48" t="s">
        <v>167</v>
      </c>
      <c r="V176" s="48" t="s">
        <v>167</v>
      </c>
      <c r="W176" s="48" t="s">
        <v>167</v>
      </c>
      <c r="X176" s="48" t="s">
        <v>167</v>
      </c>
      <c r="Y176" s="48" t="s">
        <v>167</v>
      </c>
      <c r="Z176" s="48" t="s">
        <v>167</v>
      </c>
      <c r="AA176" s="52">
        <f t="shared" si="51"/>
        <v>2</v>
      </c>
      <c r="AB176" s="52">
        <f t="shared" si="52"/>
        <v>3</v>
      </c>
      <c r="AC176" s="52">
        <f t="shared" si="53"/>
        <v>4</v>
      </c>
      <c r="AD176" s="53" t="s">
        <v>98</v>
      </c>
    </row>
    <row r="177" spans="1:30" s="33" customFormat="1" ht="30" x14ac:dyDescent="0.25">
      <c r="A177" s="54">
        <v>154</v>
      </c>
      <c r="B177" s="54">
        <v>17</v>
      </c>
      <c r="C177" s="54" t="s">
        <v>1871</v>
      </c>
      <c r="D177" s="54" t="str">
        <f t="shared" si="54"/>
        <v/>
      </c>
      <c r="E177" s="54" t="str">
        <f t="shared" si="55"/>
        <v>Não passível</v>
      </c>
      <c r="F177" s="54" t="str">
        <f t="shared" si="56"/>
        <v>Não passível</v>
      </c>
      <c r="G177" s="54" t="str">
        <f t="shared" si="57"/>
        <v>Não passível</v>
      </c>
      <c r="H177" s="54" t="str">
        <f t="shared" si="58"/>
        <v>Não passível</v>
      </c>
      <c r="I177" s="54" t="s">
        <v>154</v>
      </c>
      <c r="J177" s="55" t="s">
        <v>1531</v>
      </c>
      <c r="K177" s="54">
        <v>0</v>
      </c>
      <c r="L177" s="56" t="s">
        <v>1251</v>
      </c>
      <c r="M177" s="57">
        <v>15000</v>
      </c>
      <c r="N177" s="58" t="s">
        <v>1534</v>
      </c>
      <c r="O177" s="56" t="s">
        <v>1233</v>
      </c>
      <c r="P177" s="59">
        <v>50000</v>
      </c>
      <c r="Q177" s="54" t="s">
        <v>183</v>
      </c>
      <c r="R177" s="56" t="s">
        <v>167</v>
      </c>
      <c r="S177" s="56" t="s">
        <v>167</v>
      </c>
      <c r="T177" s="56" t="s">
        <v>167</v>
      </c>
      <c r="U177" s="56" t="s">
        <v>167</v>
      </c>
      <c r="V177" s="56" t="s">
        <v>167</v>
      </c>
      <c r="W177" s="56" t="s">
        <v>167</v>
      </c>
      <c r="X177" s="56" t="s">
        <v>167</v>
      </c>
      <c r="Y177" s="56" t="s">
        <v>167</v>
      </c>
      <c r="Z177" s="56" t="s">
        <v>167</v>
      </c>
      <c r="AA177" s="60">
        <f t="shared" si="51"/>
        <v>4</v>
      </c>
      <c r="AB177" s="60">
        <f t="shared" si="52"/>
        <v>5</v>
      </c>
      <c r="AC177" s="60">
        <f t="shared" si="53"/>
        <v>6</v>
      </c>
      <c r="AD177" s="61" t="s">
        <v>99</v>
      </c>
    </row>
    <row r="178" spans="1:30" s="33" customFormat="1" ht="30" x14ac:dyDescent="0.25">
      <c r="A178" s="46">
        <v>155</v>
      </c>
      <c r="B178" s="46">
        <v>18</v>
      </c>
      <c r="C178" s="46" t="s">
        <v>100</v>
      </c>
      <c r="D178" s="46" t="str">
        <f t="shared" si="54"/>
        <v/>
      </c>
      <c r="E178" s="46" t="str">
        <f t="shared" si="55"/>
        <v>Não passível</v>
      </c>
      <c r="F178" s="46" t="str">
        <f t="shared" si="56"/>
        <v>Não passível</v>
      </c>
      <c r="G178" s="46" t="str">
        <f t="shared" si="57"/>
        <v>Não passível</v>
      </c>
      <c r="H178" s="46" t="str">
        <f t="shared" si="58"/>
        <v>Não passível</v>
      </c>
      <c r="I178" s="46" t="s">
        <v>153</v>
      </c>
      <c r="J178" s="47" t="s">
        <v>170</v>
      </c>
      <c r="K178" s="46">
        <v>0</v>
      </c>
      <c r="L178" s="48" t="s">
        <v>1251</v>
      </c>
      <c r="M178" s="49">
        <v>5</v>
      </c>
      <c r="N178" s="50" t="s">
        <v>1535</v>
      </c>
      <c r="O178" s="48" t="s">
        <v>1233</v>
      </c>
      <c r="P178" s="51">
        <v>20</v>
      </c>
      <c r="Q178" s="46" t="s">
        <v>182</v>
      </c>
      <c r="R178" s="48" t="s">
        <v>167</v>
      </c>
      <c r="S178" s="48" t="s">
        <v>167</v>
      </c>
      <c r="T178" s="48" t="s">
        <v>167</v>
      </c>
      <c r="U178" s="48" t="s">
        <v>167</v>
      </c>
      <c r="V178" s="48" t="s">
        <v>167</v>
      </c>
      <c r="W178" s="48" t="s">
        <v>167</v>
      </c>
      <c r="X178" s="48" t="s">
        <v>167</v>
      </c>
      <c r="Y178" s="48" t="s">
        <v>167</v>
      </c>
      <c r="Z178" s="48" t="s">
        <v>167</v>
      </c>
      <c r="AA178" s="52">
        <f t="shared" si="51"/>
        <v>2</v>
      </c>
      <c r="AB178" s="52">
        <f t="shared" si="52"/>
        <v>3</v>
      </c>
      <c r="AC178" s="52">
        <f t="shared" si="53"/>
        <v>4</v>
      </c>
      <c r="AD178" s="53" t="s">
        <v>1536</v>
      </c>
    </row>
    <row r="179" spans="1:30" s="33" customFormat="1" ht="30" x14ac:dyDescent="0.25">
      <c r="A179" s="54">
        <v>156</v>
      </c>
      <c r="B179" s="54">
        <v>19</v>
      </c>
      <c r="C179" s="54" t="s">
        <v>1744</v>
      </c>
      <c r="D179" s="54" t="str">
        <f>IF($I$2="","",IF($I$2&gt;=P179,$N$2,IF($I$2&gt;N179,AC179,IF($I$2&lt;=K179,$K$22,IF($I$2&lt;M179,AA179,AB179)))))</f>
        <v/>
      </c>
      <c r="E179" s="54" t="str">
        <f>IF($I$4="","",IF($I$4&gt;=P179,$N$2,IF($I$4&gt;N179,AC179,IF($I$4&lt;=K179,$K$22,IF($I$4&lt;M179,AA179,AB179)))))</f>
        <v>Não passível</v>
      </c>
      <c r="F179" s="54" t="str">
        <f>IF($I$6="","",IF($I$6&gt;=P179,$N$2,IF($I$6&gt;N179,AC179,IF($I$6&lt;=K179,$K$22,IF($I$6&lt;M179,AA179,AB179)))))</f>
        <v>Não passível</v>
      </c>
      <c r="G179" s="54" t="str">
        <f>IF($I$8="","",IF($I$8&gt;=P179,$N$2,IF($I$8&gt;N179,AC179,IF($I$8&lt;=K179,$K$22,IF($I$8&lt;M179,AA179,AB179)))))</f>
        <v>Não passível</v>
      </c>
      <c r="H179" s="54" t="str">
        <f>IF($I$10="","",IF($I$10&gt;=P179,$N$2,IF($I$10&gt;N179,AC179,IF($I$10&lt;=K179,$K$22,IF($I$10&lt;M179,AA179,AB179)))))</f>
        <v>Não passível</v>
      </c>
      <c r="I179" s="54" t="s">
        <v>154</v>
      </c>
      <c r="J179" s="55" t="s">
        <v>1307</v>
      </c>
      <c r="K179" s="54">
        <v>5</v>
      </c>
      <c r="L179" s="56" t="s">
        <v>1251</v>
      </c>
      <c r="M179" s="57">
        <v>30</v>
      </c>
      <c r="N179" s="58">
        <v>100</v>
      </c>
      <c r="O179" s="56" t="s">
        <v>1251</v>
      </c>
      <c r="P179" s="59">
        <v>300</v>
      </c>
      <c r="Q179" s="54" t="s">
        <v>184</v>
      </c>
      <c r="R179" s="56" t="s">
        <v>167</v>
      </c>
      <c r="S179" s="56" t="s">
        <v>167</v>
      </c>
      <c r="T179" s="56" t="s">
        <v>167</v>
      </c>
      <c r="U179" s="56" t="s">
        <v>167</v>
      </c>
      <c r="V179" s="56" t="s">
        <v>167</v>
      </c>
      <c r="W179" s="56" t="s">
        <v>167</v>
      </c>
      <c r="X179" s="56" t="s">
        <v>167</v>
      </c>
      <c r="Y179" s="56" t="s">
        <v>167</v>
      </c>
      <c r="Z179" s="56" t="s">
        <v>167</v>
      </c>
      <c r="AA179" s="60">
        <f t="shared" si="51"/>
        <v>4</v>
      </c>
      <c r="AB179" s="60">
        <f t="shared" si="52"/>
        <v>5</v>
      </c>
      <c r="AC179" s="60">
        <f t="shared" si="53"/>
        <v>6</v>
      </c>
      <c r="AD179" s="61" t="s">
        <v>1537</v>
      </c>
    </row>
    <row r="180" spans="1:30" s="33" customFormat="1" ht="30" x14ac:dyDescent="0.25">
      <c r="A180" s="46">
        <v>157</v>
      </c>
      <c r="B180" s="46">
        <v>20</v>
      </c>
      <c r="C180" s="46" t="s">
        <v>1872</v>
      </c>
      <c r="D180" s="46" t="str">
        <f>IF($I$2="","",IF($I$2&gt;P180,AC180,IF($I$2&lt;=K180,$K$22,IF($I$2&lt;=M180,AA180,AB180))))</f>
        <v/>
      </c>
      <c r="E180" s="46" t="str">
        <f>IF($I$4="","",IF($I$4&gt;P180,AC180,IF($I$4&lt;=K180,$K$22,IF($I$4&lt;=M180,AA180,AB180))))</f>
        <v>Não passível</v>
      </c>
      <c r="F180" s="46" t="str">
        <f>IF($I$6="","",IF($I$6&gt;P180,AC180,IF($I$6&lt;=K180,$K$22,IF($I$6&lt;=M180,AA180,AB180))))</f>
        <v>Não passível</v>
      </c>
      <c r="G180" s="46" t="str">
        <f>IF($I$8="","",IF($I$8&gt;P180,AC180,IF($I$8&lt;=K180,$K$22,IF($I$8&lt;=M180,AA180,AB180))))</f>
        <v>Não passível</v>
      </c>
      <c r="H180" s="46" t="str">
        <f>IF($I$10="","",IF($I$10&gt;P180,AC180,IF($I$10&lt;=K180,$K$22,IF($I$10&lt;=M180,AA180,AB180))))</f>
        <v>Não passível</v>
      </c>
      <c r="I180" s="46" t="s">
        <v>153</v>
      </c>
      <c r="J180" s="47" t="s">
        <v>1538</v>
      </c>
      <c r="K180" s="46">
        <v>0</v>
      </c>
      <c r="L180" s="48" t="s">
        <v>2328</v>
      </c>
      <c r="M180" s="49">
        <v>5000</v>
      </c>
      <c r="N180" s="50" t="s">
        <v>1539</v>
      </c>
      <c r="O180" s="48" t="s">
        <v>1233</v>
      </c>
      <c r="P180" s="51">
        <v>10000</v>
      </c>
      <c r="Q180" s="46" t="s">
        <v>183</v>
      </c>
      <c r="R180" s="48" t="s">
        <v>167</v>
      </c>
      <c r="S180" s="48" t="s">
        <v>167</v>
      </c>
      <c r="T180" s="48" t="s">
        <v>167</v>
      </c>
      <c r="U180" s="48" t="s">
        <v>167</v>
      </c>
      <c r="V180" s="48" t="s">
        <v>167</v>
      </c>
      <c r="W180" s="48" t="s">
        <v>167</v>
      </c>
      <c r="X180" s="48" t="s">
        <v>167</v>
      </c>
      <c r="Y180" s="48" t="s">
        <v>167</v>
      </c>
      <c r="Z180" s="48" t="s">
        <v>167</v>
      </c>
      <c r="AA180" s="52">
        <f t="shared" si="51"/>
        <v>2</v>
      </c>
      <c r="AB180" s="52">
        <f t="shared" si="52"/>
        <v>3</v>
      </c>
      <c r="AC180" s="52">
        <f t="shared" si="53"/>
        <v>4</v>
      </c>
      <c r="AD180" s="53" t="s">
        <v>1540</v>
      </c>
    </row>
    <row r="181" spans="1:30" s="33" customFormat="1" ht="30" x14ac:dyDescent="0.25">
      <c r="A181" s="54">
        <v>158</v>
      </c>
      <c r="B181" s="54">
        <v>21</v>
      </c>
      <c r="C181" s="54" t="s">
        <v>1873</v>
      </c>
      <c r="D181" s="54" t="str">
        <f>IF($I$2="","",IF($I$2&gt;=P181,$N$2,IF($I$2&gt;N181,AC181,IF($I$2&lt;K181,$K$22,IF($I$2&lt;=M181,AA181,AB181)))))</f>
        <v/>
      </c>
      <c r="E181" s="54" t="str">
        <f>IF($I$4="","",IF($I$4&gt;=P181,$N$2,IF($I$4&gt;N181,AC181,IF($I$4&lt;K181,$K$22,IF($I$4&lt;=M181,AA181,AB181)))))</f>
        <v>Não passível</v>
      </c>
      <c r="F181" s="54" t="str">
        <f>IF($I$6="","",IF($I$6&gt;=P181,$N$2,IF($I$6&gt;N181,AC181,IF($I$6&lt;K181,$K$22,IF($I$6&lt;=M181,AA181,AB181)))))</f>
        <v>Não passível</v>
      </c>
      <c r="G181" s="54" t="str">
        <f>IF($I$8="","",IF($I$8&gt;=P181,$N$2,IF($I$8&gt;N181,AC181,IF($I$8&lt;K181,$K$22,IF($I$8&lt;=M181,AA181,AB181)))))</f>
        <v>Não passível</v>
      </c>
      <c r="H181" s="54" t="str">
        <f>IF($I$10="","",IF($I$10&gt;=P181,$N$2,IF($I$10&gt;N181,AC181,IF($I$10&lt;K181,$K$22,IF($I$10&lt;=M181,AA181,AB181)))))</f>
        <v>Não passível</v>
      </c>
      <c r="I181" s="54" t="s">
        <v>154</v>
      </c>
      <c r="J181" s="55" t="s">
        <v>1307</v>
      </c>
      <c r="K181" s="54">
        <v>0.5</v>
      </c>
      <c r="L181" s="56" t="s">
        <v>2328</v>
      </c>
      <c r="M181" s="57">
        <v>10</v>
      </c>
      <c r="N181" s="58">
        <v>100</v>
      </c>
      <c r="O181" s="56" t="s">
        <v>1251</v>
      </c>
      <c r="P181" s="59">
        <v>300</v>
      </c>
      <c r="Q181" s="54" t="s">
        <v>184</v>
      </c>
      <c r="R181" s="56" t="s">
        <v>167</v>
      </c>
      <c r="S181" s="56" t="s">
        <v>167</v>
      </c>
      <c r="T181" s="56" t="s">
        <v>167</v>
      </c>
      <c r="U181" s="56" t="s">
        <v>167</v>
      </c>
      <c r="V181" s="56" t="s">
        <v>167</v>
      </c>
      <c r="W181" s="56" t="s">
        <v>167</v>
      </c>
      <c r="X181" s="56" t="s">
        <v>167</v>
      </c>
      <c r="Y181" s="56" t="s">
        <v>167</v>
      </c>
      <c r="Z181" s="56" t="s">
        <v>167</v>
      </c>
      <c r="AA181" s="60">
        <f t="shared" si="51"/>
        <v>4</v>
      </c>
      <c r="AB181" s="60">
        <f t="shared" si="52"/>
        <v>5</v>
      </c>
      <c r="AC181" s="60">
        <f t="shared" si="53"/>
        <v>6</v>
      </c>
      <c r="AD181" s="61" t="s">
        <v>1541</v>
      </c>
    </row>
    <row r="182" spans="1:30" s="33" customFormat="1" ht="30" x14ac:dyDescent="0.25">
      <c r="A182" s="46">
        <v>159</v>
      </c>
      <c r="B182" s="46">
        <v>22</v>
      </c>
      <c r="C182" s="46" t="s">
        <v>1874</v>
      </c>
      <c r="D182" s="46" t="str">
        <f>IF($I$2="","",IF($I$2&gt;=P182,$N$2,IF($I$2&gt;N182,AC182,IF($I$2&lt;K182,$K$22,IF($I$2&lt;=M182,AA182,AB182)))))</f>
        <v/>
      </c>
      <c r="E182" s="46" t="str">
        <f>IF($I$4="","",IF($I$4&gt;=P182,$N$2,IF($I$4&gt;N182,AC182,IF($I$4&lt;K182,$K$22,IF($I$4&lt;=M182,AA182,AB182)))))</f>
        <v>Não passível</v>
      </c>
      <c r="F182" s="46" t="str">
        <f>IF($I$6="","",IF($I$6&gt;=P182,$N$2,IF($I$6&gt;N182,AC182,IF($I$6&lt;K182,$K$22,IF($I$6&lt;=M182,AA182,AB182)))))</f>
        <v>Não passível</v>
      </c>
      <c r="G182" s="46" t="str">
        <f>IF($I$8="","",IF($I$8&gt;=P182,$N$2,IF($I$8&gt;N182,AC182,IF($I$8&lt;K182,$K$22,IF($I$8&lt;=M182,AA182,AB182)))))</f>
        <v>Não passível</v>
      </c>
      <c r="H182" s="46" t="str">
        <f>IF($I$10="","",IF($I$10&gt;=P182,$N$2,IF($I$10&gt;N182,AC182,IF($I$10&lt;K182,$K$22,IF($I$10&lt;=M182,AA182,AB182)))))</f>
        <v>Não passível</v>
      </c>
      <c r="I182" s="46" t="s">
        <v>153</v>
      </c>
      <c r="J182" s="47" t="s">
        <v>1307</v>
      </c>
      <c r="K182" s="46">
        <v>1</v>
      </c>
      <c r="L182" s="48" t="s">
        <v>2328</v>
      </c>
      <c r="M182" s="49">
        <v>10</v>
      </c>
      <c r="N182" s="50">
        <v>100</v>
      </c>
      <c r="O182" s="48" t="s">
        <v>1251</v>
      </c>
      <c r="P182" s="51">
        <v>300</v>
      </c>
      <c r="Q182" s="46" t="s">
        <v>184</v>
      </c>
      <c r="R182" s="48" t="s">
        <v>167</v>
      </c>
      <c r="S182" s="48" t="s">
        <v>167</v>
      </c>
      <c r="T182" s="48" t="s">
        <v>167</v>
      </c>
      <c r="U182" s="48" t="s">
        <v>167</v>
      </c>
      <c r="V182" s="48" t="s">
        <v>167</v>
      </c>
      <c r="W182" s="48" t="s">
        <v>167</v>
      </c>
      <c r="X182" s="48" t="s">
        <v>167</v>
      </c>
      <c r="Y182" s="48" t="s">
        <v>167</v>
      </c>
      <c r="Z182" s="48" t="s">
        <v>167</v>
      </c>
      <c r="AA182" s="52">
        <f t="shared" si="51"/>
        <v>2</v>
      </c>
      <c r="AB182" s="52">
        <f t="shared" si="52"/>
        <v>3</v>
      </c>
      <c r="AC182" s="52">
        <f t="shared" si="53"/>
        <v>4</v>
      </c>
      <c r="AD182" s="53" t="s">
        <v>1542</v>
      </c>
    </row>
    <row r="183" spans="1:30" s="33" customFormat="1" x14ac:dyDescent="0.25">
      <c r="A183" s="54">
        <v>160</v>
      </c>
      <c r="B183" s="54">
        <v>23</v>
      </c>
      <c r="C183" s="54" t="s">
        <v>1875</v>
      </c>
      <c r="D183" s="54" t="str">
        <f t="shared" si="54"/>
        <v/>
      </c>
      <c r="E183" s="54" t="str">
        <f t="shared" si="55"/>
        <v>Não passível</v>
      </c>
      <c r="F183" s="54" t="str">
        <f t="shared" si="56"/>
        <v>Não passível</v>
      </c>
      <c r="G183" s="54" t="str">
        <f t="shared" si="57"/>
        <v>Não passível</v>
      </c>
      <c r="H183" s="54" t="str">
        <f t="shared" si="58"/>
        <v>Não passível</v>
      </c>
      <c r="I183" s="54" t="s">
        <v>153</v>
      </c>
      <c r="J183" s="55" t="s">
        <v>170</v>
      </c>
      <c r="K183" s="54">
        <v>4</v>
      </c>
      <c r="L183" s="56" t="s">
        <v>1251</v>
      </c>
      <c r="M183" s="57">
        <v>10</v>
      </c>
      <c r="N183" s="58" t="s">
        <v>1543</v>
      </c>
      <c r="O183" s="56" t="s">
        <v>1233</v>
      </c>
      <c r="P183" s="59">
        <v>50</v>
      </c>
      <c r="Q183" s="54" t="s">
        <v>182</v>
      </c>
      <c r="R183" s="56" t="s">
        <v>167</v>
      </c>
      <c r="S183" s="56" t="s">
        <v>167</v>
      </c>
      <c r="T183" s="56" t="s">
        <v>167</v>
      </c>
      <c r="U183" s="56" t="s">
        <v>167</v>
      </c>
      <c r="V183" s="56" t="s">
        <v>167</v>
      </c>
      <c r="W183" s="56" t="s">
        <v>167</v>
      </c>
      <c r="X183" s="56" t="s">
        <v>167</v>
      </c>
      <c r="Y183" s="56" t="s">
        <v>167</v>
      </c>
      <c r="Z183" s="56" t="s">
        <v>167</v>
      </c>
      <c r="AA183" s="60">
        <f t="shared" si="51"/>
        <v>2</v>
      </c>
      <c r="AB183" s="60">
        <f t="shared" si="52"/>
        <v>3</v>
      </c>
      <c r="AC183" s="60">
        <f t="shared" si="53"/>
        <v>4</v>
      </c>
      <c r="AD183" s="61" t="s">
        <v>101</v>
      </c>
    </row>
    <row r="184" spans="1:30" s="33" customFormat="1" x14ac:dyDescent="0.25">
      <c r="A184" s="46">
        <v>161</v>
      </c>
      <c r="B184" s="46">
        <v>24</v>
      </c>
      <c r="C184" s="46" t="s">
        <v>1876</v>
      </c>
      <c r="D184" s="46" t="str">
        <f>IF($I$2="","",IF($I$2&gt;P184,AC184,IF($I$2&lt;=K184,$K$22,IF($I$2&lt;=M184,AA184,AB184))))</f>
        <v/>
      </c>
      <c r="E184" s="46" t="str">
        <f>IF($I$4="","",IF($I$4&gt;P184,AC184,IF($I$4&lt;=K184,$K$22,IF($I$4&lt;=M184,AA184,AB184))))</f>
        <v>Não passível</v>
      </c>
      <c r="F184" s="46" t="str">
        <f>IF($I$6="","",IF($I$6&gt;P184,AC184,IF($I$6&lt;=K184,$K$22,IF($I$6&lt;=M184,AA184,AB184))))</f>
        <v>Não passível</v>
      </c>
      <c r="G184" s="46" t="str">
        <f>IF($I$8="","",IF($I$8&gt;P184,AC184,IF($I$8&lt;=K184,$K$22,IF($I$8&lt;=M184,AA184,AB184))))</f>
        <v>Não passível</v>
      </c>
      <c r="H184" s="46" t="str">
        <f>IF($I$10="","",IF($I$10&gt;P184,AC184,IF($I$10&lt;=K184,$K$22,IF($I$10&lt;=M184,AA184,AB184))))</f>
        <v>Não passível</v>
      </c>
      <c r="I184" s="46" t="s">
        <v>152</v>
      </c>
      <c r="J184" s="47" t="s">
        <v>1307</v>
      </c>
      <c r="K184" s="46">
        <v>0</v>
      </c>
      <c r="L184" s="48" t="s">
        <v>2328</v>
      </c>
      <c r="M184" s="49">
        <v>10</v>
      </c>
      <c r="N184" s="50" t="s">
        <v>1544</v>
      </c>
      <c r="O184" s="48" t="s">
        <v>1233</v>
      </c>
      <c r="P184" s="51">
        <v>150</v>
      </c>
      <c r="Q184" s="46" t="s">
        <v>184</v>
      </c>
      <c r="R184" s="48" t="s">
        <v>167</v>
      </c>
      <c r="S184" s="48" t="s">
        <v>167</v>
      </c>
      <c r="T184" s="48" t="s">
        <v>167</v>
      </c>
      <c r="U184" s="48" t="s">
        <v>167</v>
      </c>
      <c r="V184" s="48" t="s">
        <v>167</v>
      </c>
      <c r="W184" s="48" t="s">
        <v>167</v>
      </c>
      <c r="X184" s="48" t="s">
        <v>167</v>
      </c>
      <c r="Y184" s="48" t="s">
        <v>167</v>
      </c>
      <c r="Z184" s="48" t="s">
        <v>167</v>
      </c>
      <c r="AA184" s="52">
        <f t="shared" si="51"/>
        <v>1</v>
      </c>
      <c r="AB184" s="52">
        <f t="shared" si="52"/>
        <v>1</v>
      </c>
      <c r="AC184" s="52">
        <f t="shared" si="53"/>
        <v>1</v>
      </c>
      <c r="AD184" s="53" t="s">
        <v>1545</v>
      </c>
    </row>
    <row r="185" spans="1:30" s="33" customFormat="1" ht="30" x14ac:dyDescent="0.25">
      <c r="A185" s="54">
        <v>162</v>
      </c>
      <c r="B185" s="54">
        <v>25</v>
      </c>
      <c r="C185" s="54" t="s">
        <v>1877</v>
      </c>
      <c r="D185" s="54" t="str">
        <f>IF($I$2="","",IF($I$2&gt;P185,AC185,IF($I$2&lt;=K185,$K$22,IF($I$2&lt;=M185,AA185,AB185))))</f>
        <v/>
      </c>
      <c r="E185" s="54" t="str">
        <f>IF($I$4="","",IF($I$4&gt;P185,AC185,IF($I$4&lt;=K185,$K$22,IF($I$4&lt;=M185,AA185,AB185))))</f>
        <v>Não passível</v>
      </c>
      <c r="F185" s="54" t="str">
        <f>IF($I$6="","",IF($I$6&gt;P185,AC185,IF($I$6&lt;=K185,$K$22,IF($I$6&lt;=M185,AA185,AB185))))</f>
        <v>Não passível</v>
      </c>
      <c r="G185" s="54" t="str">
        <f>IF($I$8="","",IF($I$8&gt;P185,AC185,IF($I$8&lt;=K185,$K$22,IF($I$8&lt;=M185,AA185,AB185))))</f>
        <v>Não passível</v>
      </c>
      <c r="H185" s="54" t="str">
        <f>IF($I$10="","",IF($I$10&gt;P185,AC185,IF($I$10&lt;=K185,$K$22,IF($I$10&lt;=M185,AA185,AB185))))</f>
        <v>Não passível</v>
      </c>
      <c r="I185" s="54" t="s">
        <v>152</v>
      </c>
      <c r="J185" s="55" t="s">
        <v>1546</v>
      </c>
      <c r="K185" s="54">
        <v>5</v>
      </c>
      <c r="L185" s="56" t="s">
        <v>2328</v>
      </c>
      <c r="M185" s="57">
        <v>10</v>
      </c>
      <c r="N185" s="58" t="s">
        <v>1547</v>
      </c>
      <c r="O185" s="56" t="s">
        <v>1233</v>
      </c>
      <c r="P185" s="59">
        <v>80</v>
      </c>
      <c r="Q185" s="54" t="s">
        <v>184</v>
      </c>
      <c r="R185" s="56" t="s">
        <v>167</v>
      </c>
      <c r="S185" s="56" t="s">
        <v>167</v>
      </c>
      <c r="T185" s="56" t="s">
        <v>167</v>
      </c>
      <c r="U185" s="56" t="s">
        <v>167</v>
      </c>
      <c r="V185" s="56" t="s">
        <v>167</v>
      </c>
      <c r="W185" s="56" t="s">
        <v>167</v>
      </c>
      <c r="X185" s="56" t="s">
        <v>167</v>
      </c>
      <c r="Y185" s="56" t="s">
        <v>167</v>
      </c>
      <c r="Z185" s="56" t="s">
        <v>167</v>
      </c>
      <c r="AA185" s="60">
        <f t="shared" si="51"/>
        <v>1</v>
      </c>
      <c r="AB185" s="60">
        <f t="shared" si="52"/>
        <v>1</v>
      </c>
      <c r="AC185" s="60">
        <f t="shared" si="53"/>
        <v>1</v>
      </c>
      <c r="AD185" s="61" t="s">
        <v>1548</v>
      </c>
    </row>
    <row r="186" spans="1:30" s="33" customFormat="1" x14ac:dyDescent="0.25">
      <c r="A186" s="46">
        <v>163</v>
      </c>
      <c r="B186" s="46">
        <v>26</v>
      </c>
      <c r="C186" s="46" t="s">
        <v>1878</v>
      </c>
      <c r="D186" s="46" t="str">
        <f t="shared" si="54"/>
        <v/>
      </c>
      <c r="E186" s="46" t="str">
        <f t="shared" si="55"/>
        <v>Não passível</v>
      </c>
      <c r="F186" s="46" t="str">
        <f t="shared" si="56"/>
        <v>Não passível</v>
      </c>
      <c r="G186" s="46" t="str">
        <f t="shared" si="57"/>
        <v>Não passível</v>
      </c>
      <c r="H186" s="46" t="str">
        <f t="shared" si="58"/>
        <v>Não passível</v>
      </c>
      <c r="I186" s="46" t="s">
        <v>153</v>
      </c>
      <c r="J186" s="47" t="s">
        <v>1307</v>
      </c>
      <c r="K186" s="46">
        <v>0</v>
      </c>
      <c r="L186" s="48" t="s">
        <v>1251</v>
      </c>
      <c r="M186" s="49">
        <v>5</v>
      </c>
      <c r="N186" s="50" t="s">
        <v>1549</v>
      </c>
      <c r="O186" s="48" t="s">
        <v>1233</v>
      </c>
      <c r="P186" s="51">
        <v>60</v>
      </c>
      <c r="Q186" s="46" t="s">
        <v>184</v>
      </c>
      <c r="R186" s="48" t="s">
        <v>167</v>
      </c>
      <c r="S186" s="48" t="s">
        <v>167</v>
      </c>
      <c r="T186" s="48" t="s">
        <v>167</v>
      </c>
      <c r="U186" s="48" t="s">
        <v>167</v>
      </c>
      <c r="V186" s="48" t="s">
        <v>167</v>
      </c>
      <c r="W186" s="48" t="s">
        <v>167</v>
      </c>
      <c r="X186" s="48" t="s">
        <v>167</v>
      </c>
      <c r="Y186" s="48" t="s">
        <v>167</v>
      </c>
      <c r="Z186" s="48" t="s">
        <v>167</v>
      </c>
      <c r="AA186" s="52">
        <f t="shared" si="51"/>
        <v>2</v>
      </c>
      <c r="AB186" s="52">
        <f t="shared" si="52"/>
        <v>3</v>
      </c>
      <c r="AC186" s="52">
        <f t="shared" si="53"/>
        <v>4</v>
      </c>
      <c r="AD186" s="53" t="s">
        <v>1550</v>
      </c>
    </row>
    <row r="187" spans="1:30" s="33" customFormat="1" ht="30" x14ac:dyDescent="0.25">
      <c r="A187" s="54">
        <v>164</v>
      </c>
      <c r="B187" s="54">
        <v>27</v>
      </c>
      <c r="C187" s="54" t="s">
        <v>1879</v>
      </c>
      <c r="D187" s="54" t="str">
        <f t="shared" si="54"/>
        <v/>
      </c>
      <c r="E187" s="54" t="str">
        <f t="shared" si="55"/>
        <v>Não passível</v>
      </c>
      <c r="F187" s="54" t="str">
        <f t="shared" si="56"/>
        <v>Não passível</v>
      </c>
      <c r="G187" s="54" t="str">
        <f t="shared" si="57"/>
        <v>Não passível</v>
      </c>
      <c r="H187" s="54" t="str">
        <f t="shared" si="58"/>
        <v>Não passível</v>
      </c>
      <c r="I187" s="54" t="s">
        <v>154</v>
      </c>
      <c r="J187" s="55" t="s">
        <v>1551</v>
      </c>
      <c r="K187" s="54">
        <v>10</v>
      </c>
      <c r="L187" s="56" t="s">
        <v>1251</v>
      </c>
      <c r="M187" s="57">
        <v>150</v>
      </c>
      <c r="N187" s="58" t="s">
        <v>1552</v>
      </c>
      <c r="O187" s="56" t="s">
        <v>1233</v>
      </c>
      <c r="P187" s="59">
        <v>500</v>
      </c>
      <c r="Q187" s="54" t="s">
        <v>1257</v>
      </c>
      <c r="R187" s="56" t="s">
        <v>167</v>
      </c>
      <c r="S187" s="56" t="s">
        <v>167</v>
      </c>
      <c r="T187" s="56" t="s">
        <v>167</v>
      </c>
      <c r="U187" s="56" t="s">
        <v>167</v>
      </c>
      <c r="V187" s="56" t="s">
        <v>167</v>
      </c>
      <c r="W187" s="56" t="s">
        <v>167</v>
      </c>
      <c r="X187" s="56" t="s">
        <v>167</v>
      </c>
      <c r="Y187" s="56" t="s">
        <v>167</v>
      </c>
      <c r="Z187" s="56" t="s">
        <v>167</v>
      </c>
      <c r="AA187" s="60">
        <f t="shared" si="51"/>
        <v>4</v>
      </c>
      <c r="AB187" s="60">
        <f t="shared" si="52"/>
        <v>5</v>
      </c>
      <c r="AC187" s="60">
        <f t="shared" si="53"/>
        <v>6</v>
      </c>
      <c r="AD187" s="61" t="s">
        <v>1553</v>
      </c>
    </row>
    <row r="188" spans="1:30" s="33" customFormat="1" x14ac:dyDescent="0.25">
      <c r="A188" s="46">
        <v>165</v>
      </c>
      <c r="B188" s="46">
        <v>28</v>
      </c>
      <c r="C188" s="46" t="s">
        <v>1880</v>
      </c>
      <c r="D188" s="46" t="str">
        <f t="shared" si="54"/>
        <v/>
      </c>
      <c r="E188" s="46" t="str">
        <f t="shared" si="55"/>
        <v>Não passível</v>
      </c>
      <c r="F188" s="46" t="str">
        <f t="shared" si="56"/>
        <v>Não passível</v>
      </c>
      <c r="G188" s="46" t="str">
        <f t="shared" si="57"/>
        <v>Não passível</v>
      </c>
      <c r="H188" s="46" t="str">
        <f t="shared" si="58"/>
        <v>Não passível</v>
      </c>
      <c r="I188" s="46" t="s">
        <v>153</v>
      </c>
      <c r="J188" s="47" t="s">
        <v>170</v>
      </c>
      <c r="K188" s="46">
        <v>0.1</v>
      </c>
      <c r="L188" s="48" t="s">
        <v>1251</v>
      </c>
      <c r="M188" s="49">
        <v>2</v>
      </c>
      <c r="N188" s="50" t="s">
        <v>1554</v>
      </c>
      <c r="O188" s="48" t="s">
        <v>1233</v>
      </c>
      <c r="P188" s="51">
        <v>20</v>
      </c>
      <c r="Q188" s="46" t="s">
        <v>182</v>
      </c>
      <c r="R188" s="48" t="s">
        <v>167</v>
      </c>
      <c r="S188" s="48" t="s">
        <v>167</v>
      </c>
      <c r="T188" s="48" t="s">
        <v>167</v>
      </c>
      <c r="U188" s="48" t="s">
        <v>167</v>
      </c>
      <c r="V188" s="48" t="s">
        <v>167</v>
      </c>
      <c r="W188" s="48" t="s">
        <v>167</v>
      </c>
      <c r="X188" s="48" t="s">
        <v>167</v>
      </c>
      <c r="Y188" s="48" t="s">
        <v>167</v>
      </c>
      <c r="Z188" s="48" t="s">
        <v>167</v>
      </c>
      <c r="AA188" s="52">
        <f t="shared" si="51"/>
        <v>2</v>
      </c>
      <c r="AB188" s="52">
        <f t="shared" si="52"/>
        <v>3</v>
      </c>
      <c r="AC188" s="52">
        <f t="shared" si="53"/>
        <v>4</v>
      </c>
      <c r="AD188" s="53" t="s">
        <v>1555</v>
      </c>
    </row>
    <row r="189" spans="1:30" s="33" customFormat="1" ht="30" x14ac:dyDescent="0.25">
      <c r="A189" s="54">
        <v>166</v>
      </c>
      <c r="B189" s="54">
        <v>29</v>
      </c>
      <c r="C189" s="54" t="s">
        <v>102</v>
      </c>
      <c r="D189" s="54" t="str">
        <f t="shared" si="54"/>
        <v/>
      </c>
      <c r="E189" s="54" t="str">
        <f t="shared" si="55"/>
        <v>Não passível</v>
      </c>
      <c r="F189" s="54" t="str">
        <f t="shared" si="56"/>
        <v>Não passível</v>
      </c>
      <c r="G189" s="54" t="str">
        <f t="shared" si="57"/>
        <v>Não passível</v>
      </c>
      <c r="H189" s="54" t="str">
        <f t="shared" si="58"/>
        <v>Não passível</v>
      </c>
      <c r="I189" s="54" t="s">
        <v>152</v>
      </c>
      <c r="J189" s="55" t="s">
        <v>1556</v>
      </c>
      <c r="K189" s="54">
        <v>20</v>
      </c>
      <c r="L189" s="56" t="s">
        <v>1251</v>
      </c>
      <c r="M189" s="57">
        <v>100</v>
      </c>
      <c r="N189" s="58" t="s">
        <v>1557</v>
      </c>
      <c r="O189" s="56" t="s">
        <v>1233</v>
      </c>
      <c r="P189" s="59">
        <v>500</v>
      </c>
      <c r="Q189" s="54" t="s">
        <v>1558</v>
      </c>
      <c r="R189" s="56" t="s">
        <v>167</v>
      </c>
      <c r="S189" s="56" t="s">
        <v>167</v>
      </c>
      <c r="T189" s="56" t="s">
        <v>167</v>
      </c>
      <c r="U189" s="56" t="s">
        <v>167</v>
      </c>
      <c r="V189" s="56" t="s">
        <v>167</v>
      </c>
      <c r="W189" s="56" t="s">
        <v>167</v>
      </c>
      <c r="X189" s="56" t="s">
        <v>167</v>
      </c>
      <c r="Y189" s="56" t="s">
        <v>167</v>
      </c>
      <c r="Z189" s="56" t="s">
        <v>167</v>
      </c>
      <c r="AA189" s="60">
        <f t="shared" si="51"/>
        <v>1</v>
      </c>
      <c r="AB189" s="60">
        <f t="shared" si="52"/>
        <v>1</v>
      </c>
      <c r="AC189" s="60">
        <f t="shared" si="53"/>
        <v>1</v>
      </c>
      <c r="AD189" s="61" t="s">
        <v>1559</v>
      </c>
    </row>
    <row r="190" spans="1:30" s="33" customFormat="1" ht="30" x14ac:dyDescent="0.25">
      <c r="A190" s="46">
        <v>167</v>
      </c>
      <c r="B190" s="46">
        <v>30</v>
      </c>
      <c r="C190" s="46" t="s">
        <v>103</v>
      </c>
      <c r="D190" s="46" t="str">
        <f t="shared" si="54"/>
        <v/>
      </c>
      <c r="E190" s="46" t="str">
        <f t="shared" si="55"/>
        <v>Não passível</v>
      </c>
      <c r="F190" s="46" t="str">
        <f t="shared" si="56"/>
        <v>Não passível</v>
      </c>
      <c r="G190" s="46" t="str">
        <f t="shared" si="57"/>
        <v>Não passível</v>
      </c>
      <c r="H190" s="46" t="str">
        <f t="shared" si="58"/>
        <v>Não passível</v>
      </c>
      <c r="I190" s="46" t="s">
        <v>152</v>
      </c>
      <c r="J190" s="47" t="s">
        <v>1560</v>
      </c>
      <c r="K190" s="46">
        <v>100</v>
      </c>
      <c r="L190" s="48" t="s">
        <v>1251</v>
      </c>
      <c r="M190" s="49">
        <v>250</v>
      </c>
      <c r="N190" s="50" t="s">
        <v>1561</v>
      </c>
      <c r="O190" s="48" t="s">
        <v>1233</v>
      </c>
      <c r="P190" s="51">
        <v>500</v>
      </c>
      <c r="Q190" s="46" t="s">
        <v>1558</v>
      </c>
      <c r="R190" s="48" t="s">
        <v>167</v>
      </c>
      <c r="S190" s="48" t="s">
        <v>167</v>
      </c>
      <c r="T190" s="48" t="s">
        <v>167</v>
      </c>
      <c r="U190" s="48" t="s">
        <v>167</v>
      </c>
      <c r="V190" s="48" t="s">
        <v>167</v>
      </c>
      <c r="W190" s="48" t="s">
        <v>167</v>
      </c>
      <c r="X190" s="48" t="s">
        <v>167</v>
      </c>
      <c r="Y190" s="48" t="s">
        <v>167</v>
      </c>
      <c r="Z190" s="48" t="s">
        <v>167</v>
      </c>
      <c r="AA190" s="52">
        <f t="shared" si="51"/>
        <v>1</v>
      </c>
      <c r="AB190" s="52">
        <f t="shared" si="52"/>
        <v>1</v>
      </c>
      <c r="AC190" s="52">
        <f t="shared" si="53"/>
        <v>1</v>
      </c>
      <c r="AD190" s="53" t="s">
        <v>1562</v>
      </c>
    </row>
    <row r="191" spans="1:30" s="33" customFormat="1" ht="30" x14ac:dyDescent="0.25">
      <c r="A191" s="54">
        <v>168</v>
      </c>
      <c r="B191" s="54">
        <v>31</v>
      </c>
      <c r="C191" s="54" t="s">
        <v>104</v>
      </c>
      <c r="D191" s="54" t="str">
        <f t="shared" si="54"/>
        <v/>
      </c>
      <c r="E191" s="54" t="str">
        <f t="shared" si="55"/>
        <v>Não passível</v>
      </c>
      <c r="F191" s="54" t="str">
        <f t="shared" si="56"/>
        <v>Não passível</v>
      </c>
      <c r="G191" s="54" t="str">
        <f t="shared" si="57"/>
        <v>Não passível</v>
      </c>
      <c r="H191" s="54" t="str">
        <f t="shared" si="58"/>
        <v>Não passível</v>
      </c>
      <c r="I191" s="54" t="s">
        <v>153</v>
      </c>
      <c r="J191" s="55" t="s">
        <v>1563</v>
      </c>
      <c r="K191" s="54">
        <v>0.5</v>
      </c>
      <c r="L191" s="56" t="s">
        <v>1251</v>
      </c>
      <c r="M191" s="57">
        <v>50</v>
      </c>
      <c r="N191" s="58" t="s">
        <v>1564</v>
      </c>
      <c r="O191" s="56" t="s">
        <v>1233</v>
      </c>
      <c r="P191" s="59">
        <v>100</v>
      </c>
      <c r="Q191" s="54" t="s">
        <v>1558</v>
      </c>
      <c r="R191" s="56" t="s">
        <v>167</v>
      </c>
      <c r="S191" s="56" t="s">
        <v>167</v>
      </c>
      <c r="T191" s="56" t="s">
        <v>167</v>
      </c>
      <c r="U191" s="56" t="s">
        <v>167</v>
      </c>
      <c r="V191" s="56" t="s">
        <v>167</v>
      </c>
      <c r="W191" s="56" t="s">
        <v>167</v>
      </c>
      <c r="X191" s="56" t="s">
        <v>167</v>
      </c>
      <c r="Y191" s="56" t="s">
        <v>167</v>
      </c>
      <c r="Z191" s="56" t="s">
        <v>167</v>
      </c>
      <c r="AA191" s="60">
        <f t="shared" si="51"/>
        <v>2</v>
      </c>
      <c r="AB191" s="60">
        <f t="shared" si="52"/>
        <v>3</v>
      </c>
      <c r="AC191" s="60">
        <f t="shared" si="53"/>
        <v>4</v>
      </c>
      <c r="AD191" s="61" t="s">
        <v>1565</v>
      </c>
    </row>
    <row r="192" spans="1:30" s="33" customFormat="1" ht="30" x14ac:dyDescent="0.25">
      <c r="A192" s="46">
        <v>169</v>
      </c>
      <c r="B192" s="46">
        <v>32</v>
      </c>
      <c r="C192" s="46" t="s">
        <v>105</v>
      </c>
      <c r="D192" s="46" t="str">
        <f t="shared" si="54"/>
        <v/>
      </c>
      <c r="E192" s="46" t="str">
        <f t="shared" si="55"/>
        <v>Não passível</v>
      </c>
      <c r="F192" s="46" t="str">
        <f t="shared" si="56"/>
        <v>Não passível</v>
      </c>
      <c r="G192" s="46" t="str">
        <f t="shared" si="57"/>
        <v>Não passível</v>
      </c>
      <c r="H192" s="46" t="str">
        <f t="shared" si="58"/>
        <v>Não passível</v>
      </c>
      <c r="I192" s="46" t="s">
        <v>153</v>
      </c>
      <c r="J192" s="47" t="s">
        <v>1566</v>
      </c>
      <c r="K192" s="46">
        <v>0</v>
      </c>
      <c r="L192" s="48" t="s">
        <v>1251</v>
      </c>
      <c r="M192" s="49">
        <v>110000</v>
      </c>
      <c r="N192" s="50" t="s">
        <v>1567</v>
      </c>
      <c r="O192" s="48" t="s">
        <v>1233</v>
      </c>
      <c r="P192" s="51">
        <v>2700000</v>
      </c>
      <c r="Q192" s="46" t="s">
        <v>190</v>
      </c>
      <c r="R192" s="48" t="s">
        <v>167</v>
      </c>
      <c r="S192" s="48" t="s">
        <v>167</v>
      </c>
      <c r="T192" s="48" t="s">
        <v>167</v>
      </c>
      <c r="U192" s="48" t="s">
        <v>167</v>
      </c>
      <c r="V192" s="48" t="s">
        <v>167</v>
      </c>
      <c r="W192" s="48" t="s">
        <v>167</v>
      </c>
      <c r="X192" s="48" t="s">
        <v>167</v>
      </c>
      <c r="Y192" s="48" t="s">
        <v>167</v>
      </c>
      <c r="Z192" s="48" t="s">
        <v>167</v>
      </c>
      <c r="AA192" s="52">
        <f t="shared" si="51"/>
        <v>2</v>
      </c>
      <c r="AB192" s="52">
        <f t="shared" si="52"/>
        <v>3</v>
      </c>
      <c r="AC192" s="52">
        <f t="shared" si="53"/>
        <v>4</v>
      </c>
      <c r="AD192" s="53" t="s">
        <v>1568</v>
      </c>
    </row>
    <row r="193" spans="1:30" s="33" customFormat="1" ht="30" x14ac:dyDescent="0.25">
      <c r="A193" s="54">
        <v>170</v>
      </c>
      <c r="B193" s="54">
        <v>33</v>
      </c>
      <c r="C193" s="54" t="s">
        <v>106</v>
      </c>
      <c r="D193" s="54" t="str">
        <f t="shared" si="54"/>
        <v/>
      </c>
      <c r="E193" s="54" t="str">
        <f t="shared" si="55"/>
        <v>Não passível</v>
      </c>
      <c r="F193" s="54" t="str">
        <f t="shared" si="56"/>
        <v>Não passível</v>
      </c>
      <c r="G193" s="54" t="str">
        <f t="shared" si="57"/>
        <v>Não passível</v>
      </c>
      <c r="H193" s="54" t="str">
        <f t="shared" si="58"/>
        <v>Não passível</v>
      </c>
      <c r="I193" s="54" t="s">
        <v>153</v>
      </c>
      <c r="J193" s="55" t="s">
        <v>1569</v>
      </c>
      <c r="K193" s="54">
        <v>0</v>
      </c>
      <c r="L193" s="56" t="s">
        <v>1251</v>
      </c>
      <c r="M193" s="57">
        <v>60</v>
      </c>
      <c r="N193" s="58" t="s">
        <v>1570</v>
      </c>
      <c r="O193" s="56" t="s">
        <v>1233</v>
      </c>
      <c r="P193" s="59">
        <v>1000</v>
      </c>
      <c r="Q193" s="54" t="s">
        <v>176</v>
      </c>
      <c r="R193" s="56" t="s">
        <v>167</v>
      </c>
      <c r="S193" s="56" t="s">
        <v>167</v>
      </c>
      <c r="T193" s="56" t="s">
        <v>167</v>
      </c>
      <c r="U193" s="56" t="s">
        <v>167</v>
      </c>
      <c r="V193" s="56" t="s">
        <v>167</v>
      </c>
      <c r="W193" s="56" t="s">
        <v>167</v>
      </c>
      <c r="X193" s="56" t="s">
        <v>167</v>
      </c>
      <c r="Y193" s="56" t="s">
        <v>167</v>
      </c>
      <c r="Z193" s="56" t="s">
        <v>167</v>
      </c>
      <c r="AA193" s="60">
        <f t="shared" si="51"/>
        <v>2</v>
      </c>
      <c r="AB193" s="60">
        <f t="shared" si="52"/>
        <v>3</v>
      </c>
      <c r="AC193" s="60">
        <f t="shared" si="53"/>
        <v>4</v>
      </c>
      <c r="AD193" s="61" t="s">
        <v>107</v>
      </c>
    </row>
    <row r="194" spans="1:30" s="33" customFormat="1" ht="30" x14ac:dyDescent="0.25">
      <c r="A194" s="46">
        <v>171</v>
      </c>
      <c r="B194" s="46">
        <v>34</v>
      </c>
      <c r="C194" s="46" t="s">
        <v>1801</v>
      </c>
      <c r="D194" s="46" t="str">
        <f t="shared" si="54"/>
        <v/>
      </c>
      <c r="E194" s="46" t="str">
        <f t="shared" si="55"/>
        <v>Não passível</v>
      </c>
      <c r="F194" s="46" t="str">
        <f t="shared" si="56"/>
        <v>Não passível</v>
      </c>
      <c r="G194" s="46" t="str">
        <f t="shared" si="57"/>
        <v>Não passível</v>
      </c>
      <c r="H194" s="46" t="str">
        <f t="shared" si="58"/>
        <v>Não passível</v>
      </c>
      <c r="I194" s="46" t="s">
        <v>153</v>
      </c>
      <c r="J194" s="47" t="s">
        <v>1569</v>
      </c>
      <c r="K194" s="46">
        <v>0</v>
      </c>
      <c r="L194" s="48" t="s">
        <v>1251</v>
      </c>
      <c r="M194" s="49">
        <v>20</v>
      </c>
      <c r="N194" s="50" t="s">
        <v>1571</v>
      </c>
      <c r="O194" s="48" t="s">
        <v>1233</v>
      </c>
      <c r="P194" s="51">
        <v>250</v>
      </c>
      <c r="Q194" s="46" t="s">
        <v>176</v>
      </c>
      <c r="R194" s="48" t="s">
        <v>167</v>
      </c>
      <c r="S194" s="48" t="s">
        <v>167</v>
      </c>
      <c r="T194" s="48" t="s">
        <v>167</v>
      </c>
      <c r="U194" s="48" t="s">
        <v>167</v>
      </c>
      <c r="V194" s="48" t="s">
        <v>167</v>
      </c>
      <c r="W194" s="48" t="s">
        <v>167</v>
      </c>
      <c r="X194" s="48" t="s">
        <v>167</v>
      </c>
      <c r="Y194" s="48" t="s">
        <v>167</v>
      </c>
      <c r="Z194" s="48" t="s">
        <v>167</v>
      </c>
      <c r="AA194" s="52">
        <f t="shared" si="51"/>
        <v>2</v>
      </c>
      <c r="AB194" s="52">
        <f t="shared" si="52"/>
        <v>3</v>
      </c>
      <c r="AC194" s="52">
        <f t="shared" si="53"/>
        <v>4</v>
      </c>
      <c r="AD194" s="53" t="s">
        <v>1572</v>
      </c>
    </row>
    <row r="195" spans="1:30" s="33" customFormat="1" ht="30" x14ac:dyDescent="0.25">
      <c r="A195" s="54">
        <v>172</v>
      </c>
      <c r="B195" s="54">
        <v>35</v>
      </c>
      <c r="C195" s="54" t="s">
        <v>1881</v>
      </c>
      <c r="D195" s="54" t="str">
        <f t="shared" si="54"/>
        <v/>
      </c>
      <c r="E195" s="54" t="str">
        <f t="shared" si="55"/>
        <v>Não passível</v>
      </c>
      <c r="F195" s="54" t="str">
        <f t="shared" si="56"/>
        <v>Não passível</v>
      </c>
      <c r="G195" s="54" t="str">
        <f t="shared" si="57"/>
        <v>Não passível</v>
      </c>
      <c r="H195" s="54" t="str">
        <f t="shared" si="58"/>
        <v>Não passível</v>
      </c>
      <c r="I195" s="54" t="s">
        <v>154</v>
      </c>
      <c r="J195" s="55" t="s">
        <v>1309</v>
      </c>
      <c r="K195" s="54">
        <v>0</v>
      </c>
      <c r="L195" s="56" t="s">
        <v>1251</v>
      </c>
      <c r="M195" s="57">
        <v>10</v>
      </c>
      <c r="N195" s="58" t="s">
        <v>1573</v>
      </c>
      <c r="O195" s="56" t="s">
        <v>1233</v>
      </c>
      <c r="P195" s="59">
        <v>50</v>
      </c>
      <c r="Q195" s="54" t="s">
        <v>1257</v>
      </c>
      <c r="R195" s="56" t="s">
        <v>167</v>
      </c>
      <c r="S195" s="56" t="s">
        <v>167</v>
      </c>
      <c r="T195" s="56" t="s">
        <v>167</v>
      </c>
      <c r="U195" s="56" t="s">
        <v>167</v>
      </c>
      <c r="V195" s="56" t="s">
        <v>167</v>
      </c>
      <c r="W195" s="56" t="s">
        <v>167</v>
      </c>
      <c r="X195" s="56" t="s">
        <v>167</v>
      </c>
      <c r="Y195" s="56" t="s">
        <v>167</v>
      </c>
      <c r="Z195" s="56" t="s">
        <v>167</v>
      </c>
      <c r="AA195" s="60">
        <f t="shared" si="51"/>
        <v>4</v>
      </c>
      <c r="AB195" s="60">
        <f t="shared" si="52"/>
        <v>5</v>
      </c>
      <c r="AC195" s="60">
        <f t="shared" si="53"/>
        <v>6</v>
      </c>
      <c r="AD195" s="61" t="s">
        <v>1574</v>
      </c>
    </row>
    <row r="196" spans="1:30" s="33" customFormat="1" ht="22.5" x14ac:dyDescent="0.25">
      <c r="A196" s="46">
        <v>173</v>
      </c>
      <c r="B196" s="46">
        <v>36</v>
      </c>
      <c r="C196" s="46" t="s">
        <v>109</v>
      </c>
      <c r="D196" s="46" t="str">
        <f t="shared" si="54"/>
        <v/>
      </c>
      <c r="E196" s="46" t="str">
        <f t="shared" si="55"/>
        <v>Não passível</v>
      </c>
      <c r="F196" s="46" t="str">
        <f t="shared" si="56"/>
        <v>Não passível</v>
      </c>
      <c r="G196" s="46" t="str">
        <f t="shared" si="57"/>
        <v>Não passível</v>
      </c>
      <c r="H196" s="46" t="str">
        <f t="shared" si="58"/>
        <v>Não passível</v>
      </c>
      <c r="I196" s="46" t="s">
        <v>153</v>
      </c>
      <c r="J196" s="47" t="s">
        <v>1517</v>
      </c>
      <c r="K196" s="46">
        <v>15</v>
      </c>
      <c r="L196" s="48" t="s">
        <v>1251</v>
      </c>
      <c r="M196" s="49">
        <v>50</v>
      </c>
      <c r="N196" s="50" t="s">
        <v>1575</v>
      </c>
      <c r="O196" s="48" t="s">
        <v>1233</v>
      </c>
      <c r="P196" s="51">
        <v>100</v>
      </c>
      <c r="Q196" s="46" t="s">
        <v>1257</v>
      </c>
      <c r="R196" s="48" t="s">
        <v>167</v>
      </c>
      <c r="S196" s="48" t="s">
        <v>167</v>
      </c>
      <c r="T196" s="48" t="s">
        <v>167</v>
      </c>
      <c r="U196" s="48" t="s">
        <v>167</v>
      </c>
      <c r="V196" s="48" t="s">
        <v>167</v>
      </c>
      <c r="W196" s="48" t="s">
        <v>167</v>
      </c>
      <c r="X196" s="48" t="s">
        <v>167</v>
      </c>
      <c r="Y196" s="48" t="s">
        <v>167</v>
      </c>
      <c r="Z196" s="48" t="s">
        <v>167</v>
      </c>
      <c r="AA196" s="52">
        <f t="shared" si="51"/>
        <v>2</v>
      </c>
      <c r="AB196" s="52">
        <f t="shared" si="52"/>
        <v>3</v>
      </c>
      <c r="AC196" s="52">
        <f t="shared" si="53"/>
        <v>4</v>
      </c>
      <c r="AD196" s="53" t="s">
        <v>1576</v>
      </c>
    </row>
    <row r="197" spans="1:30" s="33" customFormat="1" ht="30" x14ac:dyDescent="0.25">
      <c r="A197" s="54">
        <v>174</v>
      </c>
      <c r="B197" s="54">
        <v>37</v>
      </c>
      <c r="C197" s="54" t="s">
        <v>110</v>
      </c>
      <c r="D197" s="54" t="str">
        <f t="shared" si="54"/>
        <v/>
      </c>
      <c r="E197" s="54" t="str">
        <f t="shared" si="55"/>
        <v>Não passível</v>
      </c>
      <c r="F197" s="54" t="str">
        <f t="shared" si="56"/>
        <v>Não passível</v>
      </c>
      <c r="G197" s="54" t="str">
        <f t="shared" si="57"/>
        <v>Não passível</v>
      </c>
      <c r="H197" s="54" t="str">
        <f t="shared" si="58"/>
        <v>Não passível</v>
      </c>
      <c r="I197" s="54" t="s">
        <v>153</v>
      </c>
      <c r="J197" s="55" t="s">
        <v>1517</v>
      </c>
      <c r="K197" s="54">
        <v>0</v>
      </c>
      <c r="L197" s="56" t="s">
        <v>1251</v>
      </c>
      <c r="M197" s="57">
        <v>25</v>
      </c>
      <c r="N197" s="58" t="s">
        <v>1577</v>
      </c>
      <c r="O197" s="56" t="s">
        <v>1233</v>
      </c>
      <c r="P197" s="59">
        <v>100</v>
      </c>
      <c r="Q197" s="54" t="s">
        <v>1257</v>
      </c>
      <c r="R197" s="56" t="s">
        <v>167</v>
      </c>
      <c r="S197" s="56" t="s">
        <v>167</v>
      </c>
      <c r="T197" s="56" t="s">
        <v>167</v>
      </c>
      <c r="U197" s="56" t="s">
        <v>167</v>
      </c>
      <c r="V197" s="56" t="s">
        <v>167</v>
      </c>
      <c r="W197" s="56" t="s">
        <v>167</v>
      </c>
      <c r="X197" s="56" t="s">
        <v>167</v>
      </c>
      <c r="Y197" s="56" t="s">
        <v>167</v>
      </c>
      <c r="Z197" s="56" t="s">
        <v>167</v>
      </c>
      <c r="AA197" s="60">
        <f t="shared" si="51"/>
        <v>2</v>
      </c>
      <c r="AB197" s="60">
        <f t="shared" si="52"/>
        <v>3</v>
      </c>
      <c r="AC197" s="60">
        <f t="shared" si="53"/>
        <v>4</v>
      </c>
      <c r="AD197" s="61" t="s">
        <v>1578</v>
      </c>
    </row>
    <row r="198" spans="1:30" s="33" customFormat="1" ht="30" x14ac:dyDescent="0.25">
      <c r="A198" s="46">
        <v>175</v>
      </c>
      <c r="B198" s="46">
        <v>38</v>
      </c>
      <c r="C198" s="46" t="s">
        <v>1882</v>
      </c>
      <c r="D198" s="46" t="str">
        <f t="shared" si="54"/>
        <v/>
      </c>
      <c r="E198" s="46" t="str">
        <f t="shared" si="55"/>
        <v>Não passível</v>
      </c>
      <c r="F198" s="46" t="str">
        <f t="shared" si="56"/>
        <v>Não passível</v>
      </c>
      <c r="G198" s="46" t="str">
        <f t="shared" si="57"/>
        <v>Não passível</v>
      </c>
      <c r="H198" s="46" t="str">
        <f t="shared" si="58"/>
        <v>Não passível</v>
      </c>
      <c r="I198" s="46" t="s">
        <v>153</v>
      </c>
      <c r="J198" s="47" t="s">
        <v>1579</v>
      </c>
      <c r="K198" s="46">
        <v>1</v>
      </c>
      <c r="L198" s="48" t="s">
        <v>1251</v>
      </c>
      <c r="M198" s="49">
        <v>10</v>
      </c>
      <c r="N198" s="50" t="s">
        <v>1580</v>
      </c>
      <c r="O198" s="48" t="s">
        <v>1233</v>
      </c>
      <c r="P198" s="51">
        <v>50</v>
      </c>
      <c r="Q198" s="46" t="s">
        <v>1257</v>
      </c>
      <c r="R198" s="48" t="s">
        <v>167</v>
      </c>
      <c r="S198" s="48" t="s">
        <v>167</v>
      </c>
      <c r="T198" s="48" t="s">
        <v>167</v>
      </c>
      <c r="U198" s="48" t="s">
        <v>167</v>
      </c>
      <c r="V198" s="48" t="s">
        <v>167</v>
      </c>
      <c r="W198" s="48" t="s">
        <v>167</v>
      </c>
      <c r="X198" s="48" t="s">
        <v>167</v>
      </c>
      <c r="Y198" s="48" t="s">
        <v>167</v>
      </c>
      <c r="Z198" s="48" t="s">
        <v>167</v>
      </c>
      <c r="AA198" s="52">
        <f t="shared" si="51"/>
        <v>2</v>
      </c>
      <c r="AB198" s="52">
        <f t="shared" si="52"/>
        <v>3</v>
      </c>
      <c r="AC198" s="52">
        <f t="shared" si="53"/>
        <v>4</v>
      </c>
      <c r="AD198" s="53" t="s">
        <v>1581</v>
      </c>
    </row>
    <row r="199" spans="1:30" s="33" customFormat="1" x14ac:dyDescent="0.25">
      <c r="A199" s="54">
        <v>176</v>
      </c>
      <c r="B199" s="54">
        <v>39</v>
      </c>
      <c r="C199" s="54" t="s">
        <v>1883</v>
      </c>
      <c r="D199" s="54" t="str">
        <f t="shared" si="54"/>
        <v/>
      </c>
      <c r="E199" s="54" t="str">
        <f t="shared" si="55"/>
        <v>Não passível</v>
      </c>
      <c r="F199" s="54" t="str">
        <f t="shared" si="56"/>
        <v>Não passível</v>
      </c>
      <c r="G199" s="54" t="str">
        <f t="shared" si="57"/>
        <v>Não passível</v>
      </c>
      <c r="H199" s="54" t="str">
        <f t="shared" si="58"/>
        <v>Não passível</v>
      </c>
      <c r="I199" s="54" t="s">
        <v>153</v>
      </c>
      <c r="J199" s="55" t="s">
        <v>1309</v>
      </c>
      <c r="K199" s="54">
        <v>0.1</v>
      </c>
      <c r="L199" s="56" t="s">
        <v>1251</v>
      </c>
      <c r="M199" s="57">
        <v>2</v>
      </c>
      <c r="N199" s="58" t="s">
        <v>1582</v>
      </c>
      <c r="O199" s="56" t="s">
        <v>1233</v>
      </c>
      <c r="P199" s="59">
        <v>20</v>
      </c>
      <c r="Q199" s="54" t="s">
        <v>1257</v>
      </c>
      <c r="R199" s="56" t="s">
        <v>167</v>
      </c>
      <c r="S199" s="56" t="s">
        <v>167</v>
      </c>
      <c r="T199" s="56" t="s">
        <v>167</v>
      </c>
      <c r="U199" s="56" t="s">
        <v>167</v>
      </c>
      <c r="V199" s="56" t="s">
        <v>167</v>
      </c>
      <c r="W199" s="56" t="s">
        <v>167</v>
      </c>
      <c r="X199" s="56" t="s">
        <v>167</v>
      </c>
      <c r="Y199" s="56" t="s">
        <v>167</v>
      </c>
      <c r="Z199" s="56" t="s">
        <v>167</v>
      </c>
      <c r="AA199" s="60">
        <f t="shared" si="51"/>
        <v>2</v>
      </c>
      <c r="AB199" s="60">
        <f t="shared" si="52"/>
        <v>3</v>
      </c>
      <c r="AC199" s="60">
        <f t="shared" si="53"/>
        <v>4</v>
      </c>
      <c r="AD199" s="61" t="s">
        <v>1583</v>
      </c>
    </row>
    <row r="200" spans="1:30" s="33" customFormat="1" ht="30" x14ac:dyDescent="0.25">
      <c r="A200" s="46">
        <v>177</v>
      </c>
      <c r="B200" s="46">
        <v>40</v>
      </c>
      <c r="C200" s="46" t="s">
        <v>111</v>
      </c>
      <c r="D200" s="46" t="str">
        <f t="shared" si="54"/>
        <v/>
      </c>
      <c r="E200" s="46" t="str">
        <f t="shared" si="55"/>
        <v>Não passível</v>
      </c>
      <c r="F200" s="46" t="str">
        <f t="shared" si="56"/>
        <v>Não passível</v>
      </c>
      <c r="G200" s="46" t="str">
        <f t="shared" si="57"/>
        <v>Não passível</v>
      </c>
      <c r="H200" s="46" t="str">
        <f t="shared" si="58"/>
        <v>Não passível</v>
      </c>
      <c r="I200" s="46" t="s">
        <v>153</v>
      </c>
      <c r="J200" s="47" t="s">
        <v>1584</v>
      </c>
      <c r="K200" s="46">
        <v>50000</v>
      </c>
      <c r="L200" s="48" t="s">
        <v>1251</v>
      </c>
      <c r="M200" s="49">
        <v>100000</v>
      </c>
      <c r="N200" s="50" t="s">
        <v>1585</v>
      </c>
      <c r="O200" s="48" t="s">
        <v>1233</v>
      </c>
      <c r="P200" s="51">
        <v>500000</v>
      </c>
      <c r="Q200" s="46" t="s">
        <v>183</v>
      </c>
      <c r="R200" s="48" t="s">
        <v>167</v>
      </c>
      <c r="S200" s="48" t="s">
        <v>167</v>
      </c>
      <c r="T200" s="48" t="s">
        <v>167</v>
      </c>
      <c r="U200" s="48" t="s">
        <v>167</v>
      </c>
      <c r="V200" s="48" t="s">
        <v>167</v>
      </c>
      <c r="W200" s="48" t="s">
        <v>167</v>
      </c>
      <c r="X200" s="48" t="s">
        <v>167</v>
      </c>
      <c r="Y200" s="48" t="s">
        <v>167</v>
      </c>
      <c r="Z200" s="48" t="s">
        <v>167</v>
      </c>
      <c r="AA200" s="52">
        <f t="shared" si="51"/>
        <v>2</v>
      </c>
      <c r="AB200" s="52">
        <f t="shared" si="52"/>
        <v>3</v>
      </c>
      <c r="AC200" s="52">
        <f t="shared" si="53"/>
        <v>4</v>
      </c>
      <c r="AD200" s="53" t="s">
        <v>112</v>
      </c>
    </row>
    <row r="201" spans="1:30" s="33" customFormat="1" ht="30" x14ac:dyDescent="0.25">
      <c r="A201" s="54">
        <v>178</v>
      </c>
      <c r="B201" s="54">
        <v>41</v>
      </c>
      <c r="C201" s="54" t="s">
        <v>1884</v>
      </c>
      <c r="D201" s="54" t="str">
        <f t="shared" si="54"/>
        <v/>
      </c>
      <c r="E201" s="54" t="str">
        <f t="shared" si="55"/>
        <v>Não passível</v>
      </c>
      <c r="F201" s="54" t="str">
        <f t="shared" si="56"/>
        <v>Não passível</v>
      </c>
      <c r="G201" s="54" t="str">
        <f t="shared" si="57"/>
        <v>Não passível</v>
      </c>
      <c r="H201" s="54" t="str">
        <f t="shared" si="58"/>
        <v>Não passível</v>
      </c>
      <c r="I201" s="54" t="s">
        <v>154</v>
      </c>
      <c r="J201" s="55" t="s">
        <v>1563</v>
      </c>
      <c r="K201" s="54">
        <v>0</v>
      </c>
      <c r="L201" s="56" t="s">
        <v>1251</v>
      </c>
      <c r="M201" s="57">
        <v>2</v>
      </c>
      <c r="N201" s="58" t="s">
        <v>1586</v>
      </c>
      <c r="O201" s="56" t="s">
        <v>1233</v>
      </c>
      <c r="P201" s="59">
        <v>20</v>
      </c>
      <c r="Q201" s="54" t="s">
        <v>185</v>
      </c>
      <c r="R201" s="56" t="s">
        <v>167</v>
      </c>
      <c r="S201" s="56" t="s">
        <v>167</v>
      </c>
      <c r="T201" s="56" t="s">
        <v>167</v>
      </c>
      <c r="U201" s="56" t="s">
        <v>167</v>
      </c>
      <c r="V201" s="56" t="s">
        <v>167</v>
      </c>
      <c r="W201" s="56" t="s">
        <v>167</v>
      </c>
      <c r="X201" s="56" t="s">
        <v>167</v>
      </c>
      <c r="Y201" s="56" t="s">
        <v>167</v>
      </c>
      <c r="Z201" s="56" t="s">
        <v>167</v>
      </c>
      <c r="AA201" s="60">
        <f t="shared" si="51"/>
        <v>4</v>
      </c>
      <c r="AB201" s="60">
        <f t="shared" si="52"/>
        <v>5</v>
      </c>
      <c r="AC201" s="60">
        <f t="shared" si="53"/>
        <v>6</v>
      </c>
      <c r="AD201" s="61" t="s">
        <v>113</v>
      </c>
    </row>
    <row r="202" spans="1:30" s="33" customFormat="1" x14ac:dyDescent="0.25">
      <c r="A202" s="46">
        <v>179</v>
      </c>
      <c r="B202" s="46">
        <v>42</v>
      </c>
      <c r="C202" s="46" t="s">
        <v>1885</v>
      </c>
      <c r="D202" s="46" t="str">
        <f t="shared" si="54"/>
        <v/>
      </c>
      <c r="E202" s="46" t="str">
        <f t="shared" si="55"/>
        <v>Não passível</v>
      </c>
      <c r="F202" s="46" t="str">
        <f t="shared" si="56"/>
        <v>Não passível</v>
      </c>
      <c r="G202" s="46" t="str">
        <f t="shared" si="57"/>
        <v>Não passível</v>
      </c>
      <c r="H202" s="46" t="str">
        <f t="shared" si="58"/>
        <v>Não passível</v>
      </c>
      <c r="I202" s="46" t="s">
        <v>153</v>
      </c>
      <c r="J202" s="47" t="s">
        <v>1309</v>
      </c>
      <c r="K202" s="46">
        <v>0</v>
      </c>
      <c r="L202" s="48" t="s">
        <v>1251</v>
      </c>
      <c r="M202" s="49">
        <v>5</v>
      </c>
      <c r="N202" s="50" t="s">
        <v>1587</v>
      </c>
      <c r="O202" s="48" t="s">
        <v>1233</v>
      </c>
      <c r="P202" s="51">
        <v>20</v>
      </c>
      <c r="Q202" s="46" t="s">
        <v>1257</v>
      </c>
      <c r="R202" s="48" t="s">
        <v>167</v>
      </c>
      <c r="S202" s="48" t="s">
        <v>167</v>
      </c>
      <c r="T202" s="48" t="s">
        <v>167</v>
      </c>
      <c r="U202" s="48" t="s">
        <v>167</v>
      </c>
      <c r="V202" s="48" t="s">
        <v>167</v>
      </c>
      <c r="W202" s="48" t="s">
        <v>167</v>
      </c>
      <c r="X202" s="48" t="s">
        <v>167</v>
      </c>
      <c r="Y202" s="48" t="s">
        <v>167</v>
      </c>
      <c r="Z202" s="48" t="s">
        <v>167</v>
      </c>
      <c r="AA202" s="52">
        <f t="shared" si="51"/>
        <v>2</v>
      </c>
      <c r="AB202" s="52">
        <f t="shared" si="52"/>
        <v>3</v>
      </c>
      <c r="AC202" s="52">
        <f t="shared" si="53"/>
        <v>4</v>
      </c>
      <c r="AD202" s="53" t="s">
        <v>119</v>
      </c>
    </row>
    <row r="203" spans="1:30" s="33" customFormat="1" x14ac:dyDescent="0.25">
      <c r="A203" s="54">
        <v>180</v>
      </c>
      <c r="B203" s="54">
        <v>43</v>
      </c>
      <c r="C203" s="54" t="s">
        <v>1886</v>
      </c>
      <c r="D203" s="54" t="str">
        <f>IF($I$2="","",IF($I$2&gt;=P203,AC203,IF($I$2&lt;=K203,$K$22,IF($I$2&lt;=M203,AA203,AB203))))</f>
        <v/>
      </c>
      <c r="E203" s="54" t="str">
        <f>IF($I$4="","",IF($I$4&gt;=P203,AC203,IF($I$4&lt;=K203,$K$22,IF($I$4&lt;=M203,AA203,AB203))))</f>
        <v>Não passível</v>
      </c>
      <c r="F203" s="54" t="str">
        <f>IF($I$6="","",IF($I$6&gt;=P203,AC203,IF($I$6&lt;=K203,$K$22,IF($I$6&lt;=M203,AA203,AB203))))</f>
        <v>Não passível</v>
      </c>
      <c r="G203" s="54" t="str">
        <f>IF($I$8="","",IF($I$8&gt;=P203,AC203,IF($I$8&lt;=K203,$K$22,IF($I$8&lt;=M203,AA203,AB203))))</f>
        <v>Não passível</v>
      </c>
      <c r="H203" s="54" t="str">
        <f>IF($I$10="","",IF($I$10&gt;=P203,AC203,IF($I$10&lt;=K203,$K$22,IF($I$10&lt;=M203,AA203,AB203))))</f>
        <v>Não passível</v>
      </c>
      <c r="I203" s="54" t="s">
        <v>153</v>
      </c>
      <c r="J203" s="55" t="s">
        <v>1307</v>
      </c>
      <c r="K203" s="54">
        <v>0</v>
      </c>
      <c r="L203" s="56" t="s">
        <v>1368</v>
      </c>
      <c r="M203" s="57">
        <v>300</v>
      </c>
      <c r="N203" s="58" t="s">
        <v>1588</v>
      </c>
      <c r="O203" s="56" t="s">
        <v>1589</v>
      </c>
      <c r="P203" s="59">
        <v>3500</v>
      </c>
      <c r="Q203" s="54" t="s">
        <v>187</v>
      </c>
      <c r="R203" s="56" t="s">
        <v>167</v>
      </c>
      <c r="S203" s="56" t="s">
        <v>167</v>
      </c>
      <c r="T203" s="56" t="s">
        <v>167</v>
      </c>
      <c r="U203" s="56" t="s">
        <v>167</v>
      </c>
      <c r="V203" s="56" t="s">
        <v>167</v>
      </c>
      <c r="W203" s="56" t="s">
        <v>167</v>
      </c>
      <c r="X203" s="56" t="s">
        <v>167</v>
      </c>
      <c r="Y203" s="56" t="s">
        <v>167</v>
      </c>
      <c r="Z203" s="56" t="s">
        <v>167</v>
      </c>
      <c r="AA203" s="60">
        <f t="shared" si="51"/>
        <v>2</v>
      </c>
      <c r="AB203" s="60">
        <f t="shared" si="52"/>
        <v>3</v>
      </c>
      <c r="AC203" s="60">
        <f t="shared" si="53"/>
        <v>4</v>
      </c>
      <c r="AD203" s="61" t="s">
        <v>120</v>
      </c>
    </row>
    <row r="204" spans="1:30" s="525" customFormat="1" ht="75" x14ac:dyDescent="0.25">
      <c r="A204" s="517" t="s">
        <v>2329</v>
      </c>
      <c r="B204" s="517">
        <v>44</v>
      </c>
      <c r="C204" s="517" t="s">
        <v>2330</v>
      </c>
      <c r="D204" s="517" t="str">
        <f>IF($I$2="","",IF($I$2&gt;P204,AC204,IF($I$2&lt;=K204,$K$22,IF($I$2&lt;M204,AA204,AB204))))</f>
        <v/>
      </c>
      <c r="E204" s="517" t="str">
        <f t="shared" ref="E204" si="59">IF($I$4="","",IF($I$4&gt;P204,AC204,IF($I$4&lt;=K204,$K$22,IF($I$4&lt;M204,AA204,AB204))))</f>
        <v>Não passível</v>
      </c>
      <c r="F204" s="517" t="str">
        <f t="shared" ref="F204" si="60">IF($I$6="","",IF($I$6&gt;P204,AC204,IF($I$6&lt;=K204,$K$22,IF($I$6&lt;M204,AA204,AB204))))</f>
        <v>Não passível</v>
      </c>
      <c r="G204" s="517" t="str">
        <f t="shared" ref="G204" si="61">IF($I$8="","",IF($I$8&gt;P204,AC204,IF($I$8&lt;=K204,$K$22,IF($I$8&lt;M204,AA204,AB204))))</f>
        <v>Não passível</v>
      </c>
      <c r="H204" s="517" t="str">
        <f t="shared" ref="H204" si="62">IF($I$10="","",IF($I$10&gt;P204,AC204,IF($I$10&lt;=K204,$K$22,IF($I$10&lt;M204,AA204,AB204))))</f>
        <v>Não passível</v>
      </c>
      <c r="I204" s="517" t="s">
        <v>153</v>
      </c>
      <c r="J204" s="518" t="s">
        <v>165</v>
      </c>
      <c r="K204" s="517">
        <v>0.5</v>
      </c>
      <c r="L204" s="519" t="s">
        <v>1251</v>
      </c>
      <c r="M204" s="520">
        <v>1</v>
      </c>
      <c r="N204" s="521" t="s">
        <v>2331</v>
      </c>
      <c r="O204" s="519" t="s">
        <v>1233</v>
      </c>
      <c r="P204" s="522">
        <v>2</v>
      </c>
      <c r="Q204" s="517" t="s">
        <v>1257</v>
      </c>
      <c r="R204" s="519"/>
      <c r="S204" s="519" t="s">
        <v>167</v>
      </c>
      <c r="T204" s="519" t="s">
        <v>167</v>
      </c>
      <c r="U204" s="519" t="s">
        <v>167</v>
      </c>
      <c r="V204" s="519" t="s">
        <v>167</v>
      </c>
      <c r="W204" s="519" t="s">
        <v>167</v>
      </c>
      <c r="X204" s="519" t="s">
        <v>167</v>
      </c>
      <c r="Y204" s="519" t="s">
        <v>167</v>
      </c>
      <c r="Z204" s="519" t="s">
        <v>167</v>
      </c>
      <c r="AA204" s="523">
        <f t="shared" si="51"/>
        <v>2</v>
      </c>
      <c r="AB204" s="523">
        <f t="shared" si="52"/>
        <v>3</v>
      </c>
      <c r="AC204" s="523">
        <f t="shared" si="53"/>
        <v>4</v>
      </c>
      <c r="AD204" s="524" t="s">
        <v>2332</v>
      </c>
    </row>
    <row r="205" spans="1:30" s="33" customFormat="1" ht="60" x14ac:dyDescent="0.25">
      <c r="A205" s="45">
        <v>181</v>
      </c>
      <c r="B205" s="46">
        <v>1</v>
      </c>
      <c r="C205" s="46" t="s">
        <v>114</v>
      </c>
      <c r="D205" s="46" t="str">
        <f>IF($I$2="","",IF($I$2&gt;P205,AC205,IF($I$2&lt;=K205,$K$22,IF($I$2&lt;=M205,AA205,AB205))))</f>
        <v/>
      </c>
      <c r="E205" s="46" t="str">
        <f>IF($I$4="","",IF($I$4&gt;P205,AC205,IF($I$4&lt;=K205,$K$22,IF($I$4&lt;=M205,AA205,AB205))))</f>
        <v>Não passível</v>
      </c>
      <c r="F205" s="46" t="str">
        <f>IF($I$6="","",IF($I$6&gt;P205,AC205,IF($I$6&lt;=K205,$K$22,IF($I$6&lt;=M205,AA205,AB205))))</f>
        <v>Não passível</v>
      </c>
      <c r="G205" s="46" t="str">
        <f>IF($I$8="","",IF($I$8&gt;P205,AC205,IF($I$8&lt;=K205,$K$22,IF($I$8&lt;=M205,AA205,AB205))))</f>
        <v>Não passível</v>
      </c>
      <c r="H205" s="46" t="str">
        <f>IF($I$10="","",IF($I$10&gt;P205,AC205,IF($I$10&lt;=K205,$K$22,IF($I$10&lt;=M205,AA205,AB205))))</f>
        <v>Não passível</v>
      </c>
      <c r="I205" s="46" t="s">
        <v>152</v>
      </c>
      <c r="J205" s="47" t="s">
        <v>1309</v>
      </c>
      <c r="K205" s="46">
        <v>0.2</v>
      </c>
      <c r="L205" s="48" t="s">
        <v>2328</v>
      </c>
      <c r="M205" s="49">
        <v>0.5</v>
      </c>
      <c r="N205" s="50" t="s">
        <v>1590</v>
      </c>
      <c r="O205" s="48" t="s">
        <v>1233</v>
      </c>
      <c r="P205" s="51">
        <v>5</v>
      </c>
      <c r="Q205" s="46" t="s">
        <v>1257</v>
      </c>
      <c r="R205" s="48" t="s">
        <v>167</v>
      </c>
      <c r="S205" s="48" t="s">
        <v>167</v>
      </c>
      <c r="T205" s="48" t="s">
        <v>167</v>
      </c>
      <c r="U205" s="48" t="s">
        <v>167</v>
      </c>
      <c r="V205" s="48" t="s">
        <v>167</v>
      </c>
      <c r="W205" s="48" t="s">
        <v>167</v>
      </c>
      <c r="X205" s="48" t="s">
        <v>167</v>
      </c>
      <c r="Y205" s="48" t="s">
        <v>167</v>
      </c>
      <c r="Z205" s="48" t="s">
        <v>167</v>
      </c>
      <c r="AA205" s="52">
        <f t="shared" si="51"/>
        <v>1</v>
      </c>
      <c r="AB205" s="52">
        <f t="shared" si="52"/>
        <v>1</v>
      </c>
      <c r="AC205" s="52">
        <f t="shared" si="53"/>
        <v>1</v>
      </c>
      <c r="AD205" s="53" t="s">
        <v>1591</v>
      </c>
    </row>
    <row r="206" spans="1:30" s="33" customFormat="1" ht="60" x14ac:dyDescent="0.25">
      <c r="A206" s="54">
        <v>182</v>
      </c>
      <c r="B206" s="54">
        <v>2</v>
      </c>
      <c r="C206" s="54" t="s">
        <v>115</v>
      </c>
      <c r="D206" s="54" t="str">
        <f t="shared" ref="D206:D260" si="63">IF($I$2="","",IF($I$2&gt;P206,AC206,IF($I$2&lt;=K206,$K$22,IF($I$2&lt;M206,AA206,AB206))))</f>
        <v/>
      </c>
      <c r="E206" s="54" t="str">
        <f t="shared" ref="E206:E260" si="64">IF($I$4="","",IF($I$4&gt;P206,AC206,IF($I$4&lt;=K206,$K$22,IF($I$4&lt;M206,AA206,AB206))))</f>
        <v>Não passível</v>
      </c>
      <c r="F206" s="54" t="str">
        <f t="shared" ref="F206:F260" si="65">IF($I$6="","",IF($I$6&gt;P206,AC206,IF($I$6&lt;=K206,$K$22,IF($I$6&lt;M206,AA206,AB206))))</f>
        <v>Não passível</v>
      </c>
      <c r="G206" s="54" t="str">
        <f t="shared" ref="G206:G260" si="66">IF($I$8="","",IF($I$8&gt;P206,AC206,IF($I$8&lt;=K206,$K$22,IF($I$8&lt;M206,AA206,AB206))))</f>
        <v>Não passível</v>
      </c>
      <c r="H206" s="54" t="str">
        <f t="shared" ref="H206:H260" si="67">IF($I$10="","",IF($I$10&gt;P206,AC206,IF($I$10&lt;=K206,$K$22,IF($I$10&lt;M206,AA206,AB206))))</f>
        <v>Não passível</v>
      </c>
      <c r="I206" s="54" t="s">
        <v>153</v>
      </c>
      <c r="J206" s="55" t="s">
        <v>1309</v>
      </c>
      <c r="K206" s="54">
        <v>0</v>
      </c>
      <c r="L206" s="56" t="s">
        <v>1251</v>
      </c>
      <c r="M206" s="57">
        <v>0.1</v>
      </c>
      <c r="N206" s="58" t="s">
        <v>1592</v>
      </c>
      <c r="O206" s="56" t="s">
        <v>1233</v>
      </c>
      <c r="P206" s="59">
        <v>2</v>
      </c>
      <c r="Q206" s="54" t="s">
        <v>1257</v>
      </c>
      <c r="R206" s="56" t="s">
        <v>167</v>
      </c>
      <c r="S206" s="56" t="s">
        <v>167</v>
      </c>
      <c r="T206" s="56" t="s">
        <v>167</v>
      </c>
      <c r="U206" s="56" t="s">
        <v>167</v>
      </c>
      <c r="V206" s="56" t="s">
        <v>167</v>
      </c>
      <c r="W206" s="56" t="s">
        <v>167</v>
      </c>
      <c r="X206" s="56" t="s">
        <v>167</v>
      </c>
      <c r="Y206" s="56" t="s">
        <v>167</v>
      </c>
      <c r="Z206" s="56" t="s">
        <v>167</v>
      </c>
      <c r="AA206" s="60">
        <f t="shared" si="51"/>
        <v>2</v>
      </c>
      <c r="AB206" s="60">
        <f t="shared" si="52"/>
        <v>3</v>
      </c>
      <c r="AC206" s="60">
        <f t="shared" si="53"/>
        <v>4</v>
      </c>
      <c r="AD206" s="61" t="s">
        <v>1593</v>
      </c>
    </row>
    <row r="207" spans="1:30" s="33" customFormat="1" ht="60" x14ac:dyDescent="0.25">
      <c r="A207" s="46">
        <v>183</v>
      </c>
      <c r="B207" s="46">
        <v>3</v>
      </c>
      <c r="C207" s="46" t="s">
        <v>116</v>
      </c>
      <c r="D207" s="46" t="str">
        <f t="shared" si="63"/>
        <v/>
      </c>
      <c r="E207" s="46" t="str">
        <f t="shared" si="64"/>
        <v>Não passível</v>
      </c>
      <c r="F207" s="46" t="str">
        <f t="shared" si="65"/>
        <v>Não passível</v>
      </c>
      <c r="G207" s="46" t="str">
        <f t="shared" si="66"/>
        <v>Não passível</v>
      </c>
      <c r="H207" s="46" t="str">
        <f t="shared" si="67"/>
        <v>Não passível</v>
      </c>
      <c r="I207" s="46" t="s">
        <v>153</v>
      </c>
      <c r="J207" s="47" t="s">
        <v>1309</v>
      </c>
      <c r="K207" s="46">
        <v>0</v>
      </c>
      <c r="L207" s="48" t="s">
        <v>1251</v>
      </c>
      <c r="M207" s="49">
        <v>0.5</v>
      </c>
      <c r="N207" s="50" t="s">
        <v>1594</v>
      </c>
      <c r="O207" s="48" t="s">
        <v>1233</v>
      </c>
      <c r="P207" s="51">
        <v>1</v>
      </c>
      <c r="Q207" s="46" t="s">
        <v>1257</v>
      </c>
      <c r="R207" s="48" t="s">
        <v>167</v>
      </c>
      <c r="S207" s="48" t="s">
        <v>167</v>
      </c>
      <c r="T207" s="48" t="s">
        <v>167</v>
      </c>
      <c r="U207" s="48" t="s">
        <v>167</v>
      </c>
      <c r="V207" s="48" t="s">
        <v>167</v>
      </c>
      <c r="W207" s="48" t="s">
        <v>167</v>
      </c>
      <c r="X207" s="48" t="s">
        <v>167</v>
      </c>
      <c r="Y207" s="48" t="s">
        <v>167</v>
      </c>
      <c r="Z207" s="48" t="s">
        <v>167</v>
      </c>
      <c r="AA207" s="52">
        <f t="shared" si="51"/>
        <v>2</v>
      </c>
      <c r="AB207" s="52">
        <f t="shared" si="52"/>
        <v>3</v>
      </c>
      <c r="AC207" s="52">
        <f t="shared" si="53"/>
        <v>4</v>
      </c>
      <c r="AD207" s="53" t="s">
        <v>1595</v>
      </c>
    </row>
    <row r="208" spans="1:30" s="33" customFormat="1" ht="30" x14ac:dyDescent="0.25">
      <c r="A208" s="54">
        <v>184</v>
      </c>
      <c r="B208" s="54">
        <v>4</v>
      </c>
      <c r="C208" s="54" t="s">
        <v>1887</v>
      </c>
      <c r="D208" s="54" t="str">
        <f t="shared" si="63"/>
        <v/>
      </c>
      <c r="E208" s="54" t="str">
        <f t="shared" si="64"/>
        <v>Não passível</v>
      </c>
      <c r="F208" s="54" t="str">
        <f t="shared" si="65"/>
        <v>Não passível</v>
      </c>
      <c r="G208" s="54" t="str">
        <f t="shared" si="66"/>
        <v>Não passível</v>
      </c>
      <c r="H208" s="54" t="str">
        <f t="shared" si="67"/>
        <v>Não passível</v>
      </c>
      <c r="I208" s="54" t="s">
        <v>153</v>
      </c>
      <c r="J208" s="55" t="s">
        <v>1309</v>
      </c>
      <c r="K208" s="54">
        <v>0</v>
      </c>
      <c r="L208" s="56" t="s">
        <v>1251</v>
      </c>
      <c r="M208" s="57">
        <v>0.5</v>
      </c>
      <c r="N208" s="58" t="s">
        <v>1594</v>
      </c>
      <c r="O208" s="56" t="s">
        <v>1233</v>
      </c>
      <c r="P208" s="59">
        <v>1</v>
      </c>
      <c r="Q208" s="54" t="s">
        <v>1257</v>
      </c>
      <c r="R208" s="56" t="s">
        <v>167</v>
      </c>
      <c r="S208" s="56" t="s">
        <v>167</v>
      </c>
      <c r="T208" s="56" t="s">
        <v>167</v>
      </c>
      <c r="U208" s="56" t="s">
        <v>167</v>
      </c>
      <c r="V208" s="56" t="s">
        <v>167</v>
      </c>
      <c r="W208" s="56" t="s">
        <v>167</v>
      </c>
      <c r="X208" s="56" t="s">
        <v>167</v>
      </c>
      <c r="Y208" s="56" t="s">
        <v>167</v>
      </c>
      <c r="Z208" s="56" t="s">
        <v>167</v>
      </c>
      <c r="AA208" s="60">
        <f t="shared" si="51"/>
        <v>2</v>
      </c>
      <c r="AB208" s="60">
        <f t="shared" si="52"/>
        <v>3</v>
      </c>
      <c r="AC208" s="60">
        <f t="shared" si="53"/>
        <v>4</v>
      </c>
      <c r="AD208" s="61" t="s">
        <v>1596</v>
      </c>
    </row>
    <row r="209" spans="1:30" s="33" customFormat="1" ht="60" x14ac:dyDescent="0.25">
      <c r="A209" s="46">
        <v>185</v>
      </c>
      <c r="B209" s="46">
        <v>5</v>
      </c>
      <c r="C209" s="46" t="s">
        <v>1888</v>
      </c>
      <c r="D209" s="46" t="str">
        <f t="shared" si="63"/>
        <v/>
      </c>
      <c r="E209" s="46" t="str">
        <f t="shared" si="64"/>
        <v>Não passível</v>
      </c>
      <c r="F209" s="46" t="str">
        <f t="shared" si="65"/>
        <v>Não passível</v>
      </c>
      <c r="G209" s="46" t="str">
        <f t="shared" si="66"/>
        <v>Não passível</v>
      </c>
      <c r="H209" s="46" t="str">
        <f t="shared" si="67"/>
        <v>Não passível</v>
      </c>
      <c r="I209" s="46" t="s">
        <v>152</v>
      </c>
      <c r="J209" s="47" t="s">
        <v>1597</v>
      </c>
      <c r="K209" s="46">
        <v>0</v>
      </c>
      <c r="L209" s="48" t="s">
        <v>1251</v>
      </c>
      <c r="M209" s="49">
        <v>3000</v>
      </c>
      <c r="N209" s="50" t="s">
        <v>1598</v>
      </c>
      <c r="O209" s="48" t="s">
        <v>1233</v>
      </c>
      <c r="P209" s="51">
        <v>30000</v>
      </c>
      <c r="Q209" s="46" t="s">
        <v>1599</v>
      </c>
      <c r="R209" s="48" t="s">
        <v>167</v>
      </c>
      <c r="S209" s="48" t="s">
        <v>167</v>
      </c>
      <c r="T209" s="48" t="s">
        <v>167</v>
      </c>
      <c r="U209" s="48" t="s">
        <v>167</v>
      </c>
      <c r="V209" s="48" t="s">
        <v>167</v>
      </c>
      <c r="W209" s="48" t="s">
        <v>167</v>
      </c>
      <c r="X209" s="48" t="s">
        <v>167</v>
      </c>
      <c r="Y209" s="48" t="s">
        <v>167</v>
      </c>
      <c r="Z209" s="48" t="s">
        <v>167</v>
      </c>
      <c r="AA209" s="52">
        <f t="shared" si="51"/>
        <v>1</v>
      </c>
      <c r="AB209" s="52">
        <f t="shared" si="52"/>
        <v>1</v>
      </c>
      <c r="AC209" s="52">
        <f t="shared" si="53"/>
        <v>1</v>
      </c>
      <c r="AD209" s="53" t="s">
        <v>1600</v>
      </c>
    </row>
    <row r="210" spans="1:30" s="33" customFormat="1" ht="30" x14ac:dyDescent="0.25">
      <c r="A210" s="54">
        <v>186</v>
      </c>
      <c r="B210" s="54">
        <v>6</v>
      </c>
      <c r="C210" s="54" t="s">
        <v>1889</v>
      </c>
      <c r="D210" s="54" t="str">
        <f t="shared" si="63"/>
        <v/>
      </c>
      <c r="E210" s="54" t="str">
        <f t="shared" si="64"/>
        <v>Não passível</v>
      </c>
      <c r="F210" s="54" t="str">
        <f t="shared" si="65"/>
        <v>Não passível</v>
      </c>
      <c r="G210" s="54" t="str">
        <f t="shared" si="66"/>
        <v>Não passível</v>
      </c>
      <c r="H210" s="54" t="str">
        <f t="shared" si="67"/>
        <v>Não passível</v>
      </c>
      <c r="I210" s="54" t="s">
        <v>152</v>
      </c>
      <c r="J210" s="55" t="s">
        <v>1309</v>
      </c>
      <c r="K210" s="54">
        <v>0</v>
      </c>
      <c r="L210" s="56" t="s">
        <v>1251</v>
      </c>
      <c r="M210" s="57">
        <v>0.5</v>
      </c>
      <c r="N210" s="58" t="s">
        <v>1594</v>
      </c>
      <c r="O210" s="56" t="s">
        <v>1233</v>
      </c>
      <c r="P210" s="59">
        <v>1</v>
      </c>
      <c r="Q210" s="54" t="s">
        <v>1257</v>
      </c>
      <c r="R210" s="56" t="s">
        <v>167</v>
      </c>
      <c r="S210" s="56" t="s">
        <v>167</v>
      </c>
      <c r="T210" s="56" t="s">
        <v>167</v>
      </c>
      <c r="U210" s="56" t="s">
        <v>167</v>
      </c>
      <c r="V210" s="56" t="s">
        <v>167</v>
      </c>
      <c r="W210" s="56" t="s">
        <v>167</v>
      </c>
      <c r="X210" s="56" t="s">
        <v>167</v>
      </c>
      <c r="Y210" s="56" t="s">
        <v>167</v>
      </c>
      <c r="Z210" s="56" t="s">
        <v>167</v>
      </c>
      <c r="AA210" s="60">
        <f t="shared" si="51"/>
        <v>1</v>
      </c>
      <c r="AB210" s="60">
        <f t="shared" si="52"/>
        <v>1</v>
      </c>
      <c r="AC210" s="60">
        <f t="shared" si="53"/>
        <v>1</v>
      </c>
      <c r="AD210" s="61" t="s">
        <v>1601</v>
      </c>
    </row>
    <row r="211" spans="1:30" s="33" customFormat="1" ht="45" x14ac:dyDescent="0.25">
      <c r="A211" s="46">
        <v>187</v>
      </c>
      <c r="B211" s="46">
        <v>7</v>
      </c>
      <c r="C211" s="46" t="s">
        <v>1890</v>
      </c>
      <c r="D211" s="46" t="str">
        <f t="shared" si="63"/>
        <v/>
      </c>
      <c r="E211" s="46" t="str">
        <f t="shared" si="64"/>
        <v>Não passível</v>
      </c>
      <c r="F211" s="46" t="str">
        <f t="shared" si="65"/>
        <v>Não passível</v>
      </c>
      <c r="G211" s="46" t="str">
        <f t="shared" si="66"/>
        <v>Não passível</v>
      </c>
      <c r="H211" s="46" t="str">
        <f t="shared" si="67"/>
        <v>Não passível</v>
      </c>
      <c r="I211" s="46" t="s">
        <v>153</v>
      </c>
      <c r="J211" s="47" t="s">
        <v>1309</v>
      </c>
      <c r="K211" s="46">
        <v>0</v>
      </c>
      <c r="L211" s="48" t="s">
        <v>1251</v>
      </c>
      <c r="M211" s="49">
        <v>0.5</v>
      </c>
      <c r="N211" s="50" t="s">
        <v>1594</v>
      </c>
      <c r="O211" s="48" t="s">
        <v>1233</v>
      </c>
      <c r="P211" s="51">
        <v>1</v>
      </c>
      <c r="Q211" s="46" t="s">
        <v>1257</v>
      </c>
      <c r="R211" s="48" t="s">
        <v>167</v>
      </c>
      <c r="S211" s="48" t="s">
        <v>167</v>
      </c>
      <c r="T211" s="48" t="s">
        <v>167</v>
      </c>
      <c r="U211" s="48" t="s">
        <v>167</v>
      </c>
      <c r="V211" s="48" t="s">
        <v>167</v>
      </c>
      <c r="W211" s="48" t="s">
        <v>167</v>
      </c>
      <c r="X211" s="48" t="s">
        <v>167</v>
      </c>
      <c r="Y211" s="48" t="s">
        <v>167</v>
      </c>
      <c r="Z211" s="48" t="s">
        <v>167</v>
      </c>
      <c r="AA211" s="52">
        <f t="shared" si="51"/>
        <v>2</v>
      </c>
      <c r="AB211" s="52">
        <f t="shared" si="52"/>
        <v>3</v>
      </c>
      <c r="AC211" s="52">
        <f t="shared" si="53"/>
        <v>4</v>
      </c>
      <c r="AD211" s="53" t="s">
        <v>1602</v>
      </c>
    </row>
    <row r="212" spans="1:30" s="33" customFormat="1" ht="45" x14ac:dyDescent="0.25">
      <c r="A212" s="54">
        <v>188</v>
      </c>
      <c r="B212" s="54">
        <v>8</v>
      </c>
      <c r="C212" s="54" t="s">
        <v>1891</v>
      </c>
      <c r="D212" s="54" t="str">
        <f t="shared" si="63"/>
        <v/>
      </c>
      <c r="E212" s="54" t="str">
        <f t="shared" si="64"/>
        <v>Não passível</v>
      </c>
      <c r="F212" s="54" t="str">
        <f t="shared" si="65"/>
        <v>Não passível</v>
      </c>
      <c r="G212" s="54" t="str">
        <f t="shared" si="66"/>
        <v>Não passível</v>
      </c>
      <c r="H212" s="54" t="str">
        <f t="shared" si="67"/>
        <v>Não passível</v>
      </c>
      <c r="I212" s="54" t="s">
        <v>152</v>
      </c>
      <c r="J212" s="55" t="s">
        <v>1309</v>
      </c>
      <c r="K212" s="54">
        <v>0</v>
      </c>
      <c r="L212" s="56" t="s">
        <v>1251</v>
      </c>
      <c r="M212" s="57">
        <v>0.5</v>
      </c>
      <c r="N212" s="58" t="s">
        <v>1594</v>
      </c>
      <c r="O212" s="56" t="s">
        <v>1233</v>
      </c>
      <c r="P212" s="59">
        <v>1</v>
      </c>
      <c r="Q212" s="54" t="s">
        <v>1257</v>
      </c>
      <c r="R212" s="56" t="s">
        <v>167</v>
      </c>
      <c r="S212" s="56" t="s">
        <v>167</v>
      </c>
      <c r="T212" s="56" t="s">
        <v>167</v>
      </c>
      <c r="U212" s="56" t="s">
        <v>167</v>
      </c>
      <c r="V212" s="56" t="s">
        <v>167</v>
      </c>
      <c r="W212" s="56" t="s">
        <v>167</v>
      </c>
      <c r="X212" s="56" t="s">
        <v>167</v>
      </c>
      <c r="Y212" s="56" t="s">
        <v>167</v>
      </c>
      <c r="Z212" s="56" t="s">
        <v>167</v>
      </c>
      <c r="AA212" s="60">
        <f t="shared" si="51"/>
        <v>1</v>
      </c>
      <c r="AB212" s="60">
        <f t="shared" si="52"/>
        <v>1</v>
      </c>
      <c r="AC212" s="60">
        <f t="shared" si="53"/>
        <v>1</v>
      </c>
      <c r="AD212" s="61" t="s">
        <v>1603</v>
      </c>
    </row>
    <row r="213" spans="1:30" s="33" customFormat="1" ht="30" x14ac:dyDescent="0.25">
      <c r="A213" s="46">
        <v>189</v>
      </c>
      <c r="B213" s="46">
        <v>9</v>
      </c>
      <c r="C213" s="46" t="s">
        <v>1604</v>
      </c>
      <c r="D213" s="46" t="str">
        <f>IF($I$2="","",IF($I$2&gt;P213,AC213,IF($I$2&lt;=K213,$K$22,IF($I$2&lt;=M213,AA213,AB213))))</f>
        <v/>
      </c>
      <c r="E213" s="46" t="str">
        <f>IF($I$4="","",IF($I$4&gt;P213,AC213,IF($I$4&lt;=K213,$K$22,IF($I$4&lt;=M213,AA213,AB213))))</f>
        <v>Não passível</v>
      </c>
      <c r="F213" s="46" t="str">
        <f>IF($I$6="","",IF($I$6&gt;P213,AC213,IF($I$6&lt;=K213,$K$22,IF($I$6&lt;=M213,AA213,AB213))))</f>
        <v>Não passível</v>
      </c>
      <c r="G213" s="46" t="str">
        <f>IF($I$8="","",IF($I$8&gt;P213,AC213,IF($I$8&lt;=K213,$K$22,IF($I$8&lt;=M213,AA213,AB213))))</f>
        <v>Não passível</v>
      </c>
      <c r="H213" s="46" t="str">
        <f>IF($I$10="","",IF($I$10&gt;P213,AC213,IF($I$10&lt;=K213,$K$22,IF($I$10&lt;=M213,AA213,AB213))))</f>
        <v>Não passível</v>
      </c>
      <c r="I213" s="46" t="s">
        <v>153</v>
      </c>
      <c r="J213" s="47" t="s">
        <v>1309</v>
      </c>
      <c r="K213" s="46">
        <v>0</v>
      </c>
      <c r="L213" s="48" t="s">
        <v>2328</v>
      </c>
      <c r="M213" s="49">
        <v>0.5</v>
      </c>
      <c r="N213" s="50" t="s">
        <v>1594</v>
      </c>
      <c r="O213" s="48" t="s">
        <v>1233</v>
      </c>
      <c r="P213" s="51">
        <v>1</v>
      </c>
      <c r="Q213" s="46" t="s">
        <v>1257</v>
      </c>
      <c r="R213" s="48" t="s">
        <v>167</v>
      </c>
      <c r="S213" s="48" t="s">
        <v>167</v>
      </c>
      <c r="T213" s="48" t="s">
        <v>167</v>
      </c>
      <c r="U213" s="48" t="s">
        <v>167</v>
      </c>
      <c r="V213" s="48" t="s">
        <v>167</v>
      </c>
      <c r="W213" s="48" t="s">
        <v>167</v>
      </c>
      <c r="X213" s="48" t="s">
        <v>167</v>
      </c>
      <c r="Y213" s="48" t="s">
        <v>167</v>
      </c>
      <c r="Z213" s="48" t="s">
        <v>167</v>
      </c>
      <c r="AA213" s="52">
        <f t="shared" si="51"/>
        <v>2</v>
      </c>
      <c r="AB213" s="52">
        <f t="shared" si="52"/>
        <v>3</v>
      </c>
      <c r="AC213" s="52">
        <f t="shared" si="53"/>
        <v>4</v>
      </c>
      <c r="AD213" s="53" t="s">
        <v>1605</v>
      </c>
    </row>
    <row r="214" spans="1:30" s="33" customFormat="1" ht="30" x14ac:dyDescent="0.25">
      <c r="A214" s="54">
        <v>190</v>
      </c>
      <c r="B214" s="54">
        <v>10</v>
      </c>
      <c r="C214" s="54" t="s">
        <v>1606</v>
      </c>
      <c r="D214" s="54" t="str">
        <f t="shared" si="63"/>
        <v/>
      </c>
      <c r="E214" s="54" t="str">
        <f t="shared" si="64"/>
        <v>Não passível</v>
      </c>
      <c r="F214" s="54" t="str">
        <f t="shared" si="65"/>
        <v>Não passível</v>
      </c>
      <c r="G214" s="54" t="str">
        <f t="shared" si="66"/>
        <v>Não passível</v>
      </c>
      <c r="H214" s="54" t="str">
        <f t="shared" si="67"/>
        <v>Não passível</v>
      </c>
      <c r="I214" s="54" t="s">
        <v>153</v>
      </c>
      <c r="J214" s="55" t="s">
        <v>1307</v>
      </c>
      <c r="K214" s="54">
        <v>0</v>
      </c>
      <c r="L214" s="56" t="s">
        <v>1251</v>
      </c>
      <c r="M214" s="57">
        <v>10</v>
      </c>
      <c r="N214" s="58" t="s">
        <v>1607</v>
      </c>
      <c r="O214" s="56" t="s">
        <v>1233</v>
      </c>
      <c r="P214" s="59">
        <v>20</v>
      </c>
      <c r="Q214" s="54" t="s">
        <v>175</v>
      </c>
      <c r="R214" s="56" t="s">
        <v>167</v>
      </c>
      <c r="S214" s="56" t="s">
        <v>167</v>
      </c>
      <c r="T214" s="56" t="s">
        <v>167</v>
      </c>
      <c r="U214" s="56" t="s">
        <v>167</v>
      </c>
      <c r="V214" s="56" t="s">
        <v>167</v>
      </c>
      <c r="W214" s="56" t="s">
        <v>167</v>
      </c>
      <c r="X214" s="56" t="s">
        <v>167</v>
      </c>
      <c r="Y214" s="56" t="s">
        <v>167</v>
      </c>
      <c r="Z214" s="56" t="s">
        <v>167</v>
      </c>
      <c r="AA214" s="60">
        <f t="shared" si="51"/>
        <v>2</v>
      </c>
      <c r="AB214" s="60">
        <f t="shared" si="52"/>
        <v>3</v>
      </c>
      <c r="AC214" s="60">
        <f t="shared" si="53"/>
        <v>4</v>
      </c>
      <c r="AD214" s="61" t="s">
        <v>1608</v>
      </c>
    </row>
    <row r="215" spans="1:30" s="33" customFormat="1" ht="30" x14ac:dyDescent="0.25">
      <c r="A215" s="46">
        <v>191</v>
      </c>
      <c r="B215" s="46">
        <v>11</v>
      </c>
      <c r="C215" s="46" t="s">
        <v>1892</v>
      </c>
      <c r="D215" s="46" t="str">
        <f t="shared" si="63"/>
        <v/>
      </c>
      <c r="E215" s="46" t="str">
        <f t="shared" si="64"/>
        <v>Não passível</v>
      </c>
      <c r="F215" s="46" t="str">
        <f t="shared" si="65"/>
        <v>Não passível</v>
      </c>
      <c r="G215" s="46" t="str">
        <f t="shared" si="66"/>
        <v>Não passível</v>
      </c>
      <c r="H215" s="46" t="str">
        <f t="shared" si="67"/>
        <v>Não passível</v>
      </c>
      <c r="I215" s="46" t="s">
        <v>153</v>
      </c>
      <c r="J215" s="47" t="s">
        <v>1609</v>
      </c>
      <c r="K215" s="46">
        <v>0</v>
      </c>
      <c r="L215" s="48" t="s">
        <v>1251</v>
      </c>
      <c r="M215" s="49">
        <v>5</v>
      </c>
      <c r="N215" s="50" t="s">
        <v>1610</v>
      </c>
      <c r="O215" s="48" t="s">
        <v>1233</v>
      </c>
      <c r="P215" s="51">
        <v>15</v>
      </c>
      <c r="Q215" s="46" t="s">
        <v>175</v>
      </c>
      <c r="R215" s="48" t="s">
        <v>167</v>
      </c>
      <c r="S215" s="48" t="s">
        <v>167</v>
      </c>
      <c r="T215" s="48" t="s">
        <v>167</v>
      </c>
      <c r="U215" s="48" t="s">
        <v>167</v>
      </c>
      <c r="V215" s="48" t="s">
        <v>167</v>
      </c>
      <c r="W215" s="48" t="s">
        <v>167</v>
      </c>
      <c r="X215" s="48" t="s">
        <v>167</v>
      </c>
      <c r="Y215" s="48" t="s">
        <v>167</v>
      </c>
      <c r="Z215" s="48" t="s">
        <v>167</v>
      </c>
      <c r="AA215" s="52">
        <f t="shared" si="51"/>
        <v>2</v>
      </c>
      <c r="AB215" s="52">
        <f t="shared" si="52"/>
        <v>3</v>
      </c>
      <c r="AC215" s="52">
        <f t="shared" si="53"/>
        <v>4</v>
      </c>
      <c r="AD215" s="53" t="s">
        <v>108</v>
      </c>
    </row>
    <row r="216" spans="1:30" s="33" customFormat="1" x14ac:dyDescent="0.25">
      <c r="A216" s="54">
        <v>192</v>
      </c>
      <c r="B216" s="54">
        <v>12</v>
      </c>
      <c r="C216" s="54" t="s">
        <v>1740</v>
      </c>
      <c r="D216" s="54" t="str">
        <f t="shared" si="63"/>
        <v/>
      </c>
      <c r="E216" s="54" t="str">
        <f t="shared" si="64"/>
        <v>Não passível</v>
      </c>
      <c r="F216" s="54" t="str">
        <f t="shared" si="65"/>
        <v>Não passível</v>
      </c>
      <c r="G216" s="54" t="str">
        <f t="shared" si="66"/>
        <v>Não passível</v>
      </c>
      <c r="H216" s="54" t="str">
        <f t="shared" si="67"/>
        <v>Não passível</v>
      </c>
      <c r="I216" s="54" t="s">
        <v>152</v>
      </c>
      <c r="J216" s="55" t="s">
        <v>1611</v>
      </c>
      <c r="K216" s="54">
        <v>0</v>
      </c>
      <c r="L216" s="56" t="s">
        <v>1251</v>
      </c>
      <c r="M216" s="57">
        <v>10</v>
      </c>
      <c r="N216" s="58" t="s">
        <v>1612</v>
      </c>
      <c r="O216" s="56" t="s">
        <v>1233</v>
      </c>
      <c r="P216" s="59">
        <v>50</v>
      </c>
      <c r="Q216" s="54" t="s">
        <v>186</v>
      </c>
      <c r="R216" s="56" t="s">
        <v>167</v>
      </c>
      <c r="S216" s="56" t="s">
        <v>167</v>
      </c>
      <c r="T216" s="56" t="s">
        <v>167</v>
      </c>
      <c r="U216" s="56" t="s">
        <v>167</v>
      </c>
      <c r="V216" s="56" t="s">
        <v>167</v>
      </c>
      <c r="W216" s="56" t="s">
        <v>167</v>
      </c>
      <c r="X216" s="56" t="s">
        <v>167</v>
      </c>
      <c r="Y216" s="56" t="s">
        <v>167</v>
      </c>
      <c r="Z216" s="56" t="s">
        <v>167</v>
      </c>
      <c r="AA216" s="60">
        <f t="shared" si="51"/>
        <v>1</v>
      </c>
      <c r="AB216" s="60">
        <f t="shared" si="52"/>
        <v>1</v>
      </c>
      <c r="AC216" s="60">
        <f t="shared" si="53"/>
        <v>1</v>
      </c>
      <c r="AD216" s="61" t="s">
        <v>1613</v>
      </c>
    </row>
    <row r="217" spans="1:30" s="33" customFormat="1" ht="30" x14ac:dyDescent="0.25">
      <c r="A217" s="46">
        <v>193</v>
      </c>
      <c r="B217" s="46">
        <v>13</v>
      </c>
      <c r="C217" s="46" t="s">
        <v>121</v>
      </c>
      <c r="D217" s="46" t="str">
        <f t="shared" si="63"/>
        <v/>
      </c>
      <c r="E217" s="46" t="str">
        <f t="shared" si="64"/>
        <v>Não passível</v>
      </c>
      <c r="F217" s="46" t="str">
        <f t="shared" si="65"/>
        <v>Não passível</v>
      </c>
      <c r="G217" s="46" t="str">
        <f t="shared" si="66"/>
        <v>Não passível</v>
      </c>
      <c r="H217" s="46" t="str">
        <f t="shared" si="67"/>
        <v>Não passível</v>
      </c>
      <c r="I217" s="46" t="s">
        <v>152</v>
      </c>
      <c r="J217" s="47" t="s">
        <v>1307</v>
      </c>
      <c r="K217" s="46">
        <v>1</v>
      </c>
      <c r="L217" s="48" t="s">
        <v>1251</v>
      </c>
      <c r="M217" s="49">
        <v>5</v>
      </c>
      <c r="N217" s="50" t="s">
        <v>1614</v>
      </c>
      <c r="O217" s="48" t="s">
        <v>1233</v>
      </c>
      <c r="P217" s="51">
        <v>30</v>
      </c>
      <c r="Q217" s="46" t="s">
        <v>176</v>
      </c>
      <c r="R217" s="48" t="s">
        <v>167</v>
      </c>
      <c r="S217" s="48" t="s">
        <v>167</v>
      </c>
      <c r="T217" s="48" t="s">
        <v>167</v>
      </c>
      <c r="U217" s="48" t="s">
        <v>167</v>
      </c>
      <c r="V217" s="48" t="s">
        <v>167</v>
      </c>
      <c r="W217" s="48" t="s">
        <v>167</v>
      </c>
      <c r="X217" s="48" t="s">
        <v>167</v>
      </c>
      <c r="Y217" s="48" t="s">
        <v>167</v>
      </c>
      <c r="Z217" s="48" t="s">
        <v>167</v>
      </c>
      <c r="AA217" s="52">
        <f t="shared" si="51"/>
        <v>1</v>
      </c>
      <c r="AB217" s="52">
        <f t="shared" si="52"/>
        <v>1</v>
      </c>
      <c r="AC217" s="52">
        <f t="shared" si="53"/>
        <v>1</v>
      </c>
      <c r="AD217" s="53" t="s">
        <v>1615</v>
      </c>
    </row>
    <row r="218" spans="1:30" s="33" customFormat="1" ht="30" x14ac:dyDescent="0.25">
      <c r="A218" s="54">
        <v>194</v>
      </c>
      <c r="B218" s="54">
        <v>14</v>
      </c>
      <c r="C218" s="54" t="s">
        <v>1893</v>
      </c>
      <c r="D218" s="54" t="str">
        <f t="shared" si="63"/>
        <v/>
      </c>
      <c r="E218" s="54" t="str">
        <f t="shared" si="64"/>
        <v>Não passível</v>
      </c>
      <c r="F218" s="54" t="str">
        <f t="shared" si="65"/>
        <v>Não passível</v>
      </c>
      <c r="G218" s="54" t="str">
        <f t="shared" si="66"/>
        <v>Não passível</v>
      </c>
      <c r="H218" s="54" t="str">
        <f t="shared" si="67"/>
        <v>Não passível</v>
      </c>
      <c r="I218" s="54" t="s">
        <v>153</v>
      </c>
      <c r="J218" s="55" t="s">
        <v>1307</v>
      </c>
      <c r="K218" s="54">
        <v>1</v>
      </c>
      <c r="L218" s="56" t="s">
        <v>1251</v>
      </c>
      <c r="M218" s="57">
        <v>5</v>
      </c>
      <c r="N218" s="58" t="s">
        <v>1614</v>
      </c>
      <c r="O218" s="56" t="s">
        <v>1233</v>
      </c>
      <c r="P218" s="59">
        <v>30</v>
      </c>
      <c r="Q218" s="54" t="s">
        <v>176</v>
      </c>
      <c r="R218" s="56" t="s">
        <v>167</v>
      </c>
      <c r="S218" s="56" t="s">
        <v>167</v>
      </c>
      <c r="T218" s="56" t="s">
        <v>167</v>
      </c>
      <c r="U218" s="56" t="s">
        <v>167</v>
      </c>
      <c r="V218" s="56" t="s">
        <v>167</v>
      </c>
      <c r="W218" s="56" t="s">
        <v>167</v>
      </c>
      <c r="X218" s="56" t="s">
        <v>167</v>
      </c>
      <c r="Y218" s="56" t="s">
        <v>167</v>
      </c>
      <c r="Z218" s="56" t="s">
        <v>167</v>
      </c>
      <c r="AA218" s="60">
        <f t="shared" si="51"/>
        <v>2</v>
      </c>
      <c r="AB218" s="60">
        <f t="shared" si="52"/>
        <v>3</v>
      </c>
      <c r="AC218" s="60">
        <f t="shared" si="53"/>
        <v>4</v>
      </c>
      <c r="AD218" s="61" t="s">
        <v>1616</v>
      </c>
    </row>
    <row r="219" spans="1:30" s="33" customFormat="1" x14ac:dyDescent="0.25">
      <c r="A219" s="46">
        <v>195</v>
      </c>
      <c r="B219" s="46">
        <v>15</v>
      </c>
      <c r="C219" s="46" t="s">
        <v>122</v>
      </c>
      <c r="D219" s="46" t="str">
        <f t="shared" si="63"/>
        <v/>
      </c>
      <c r="E219" s="46" t="str">
        <f t="shared" si="64"/>
        <v>Não passível</v>
      </c>
      <c r="F219" s="46" t="str">
        <f t="shared" si="65"/>
        <v>Não passível</v>
      </c>
      <c r="G219" s="46" t="str">
        <f t="shared" si="66"/>
        <v>Não passível</v>
      </c>
      <c r="H219" s="46" t="str">
        <f t="shared" si="67"/>
        <v>Não passível</v>
      </c>
      <c r="I219" s="46" t="s">
        <v>154</v>
      </c>
      <c r="J219" s="47" t="s">
        <v>1307</v>
      </c>
      <c r="K219" s="46">
        <v>0</v>
      </c>
      <c r="L219" s="48" t="s">
        <v>1251</v>
      </c>
      <c r="M219" s="49">
        <v>5</v>
      </c>
      <c r="N219" s="50" t="s">
        <v>1614</v>
      </c>
      <c r="O219" s="48" t="s">
        <v>1233</v>
      </c>
      <c r="P219" s="51">
        <v>30</v>
      </c>
      <c r="Q219" s="46" t="s">
        <v>176</v>
      </c>
      <c r="R219" s="48" t="s">
        <v>167</v>
      </c>
      <c r="S219" s="48" t="s">
        <v>167</v>
      </c>
      <c r="T219" s="48" t="s">
        <v>167</v>
      </c>
      <c r="U219" s="48" t="s">
        <v>167</v>
      </c>
      <c r="V219" s="48" t="s">
        <v>167</v>
      </c>
      <c r="W219" s="48" t="s">
        <v>167</v>
      </c>
      <c r="X219" s="48" t="s">
        <v>167</v>
      </c>
      <c r="Y219" s="48" t="s">
        <v>167</v>
      </c>
      <c r="Z219" s="48" t="s">
        <v>167</v>
      </c>
      <c r="AA219" s="52">
        <f t="shared" si="51"/>
        <v>4</v>
      </c>
      <c r="AB219" s="52">
        <f t="shared" si="52"/>
        <v>5</v>
      </c>
      <c r="AC219" s="52">
        <f t="shared" si="53"/>
        <v>6</v>
      </c>
      <c r="AD219" s="53" t="s">
        <v>1617</v>
      </c>
    </row>
    <row r="220" spans="1:30" s="33" customFormat="1" x14ac:dyDescent="0.25">
      <c r="A220" s="54">
        <v>196</v>
      </c>
      <c r="B220" s="54">
        <v>16</v>
      </c>
      <c r="C220" s="54" t="s">
        <v>123</v>
      </c>
      <c r="D220" s="54" t="str">
        <f t="shared" si="63"/>
        <v/>
      </c>
      <c r="E220" s="54" t="str">
        <f t="shared" si="64"/>
        <v>Não passível</v>
      </c>
      <c r="F220" s="54" t="str">
        <f t="shared" si="65"/>
        <v>Não passível</v>
      </c>
      <c r="G220" s="54" t="str">
        <f t="shared" si="66"/>
        <v>Não passível</v>
      </c>
      <c r="H220" s="54" t="str">
        <f t="shared" si="67"/>
        <v>Não passível</v>
      </c>
      <c r="I220" s="54" t="s">
        <v>154</v>
      </c>
      <c r="J220" s="55" t="s">
        <v>1309</v>
      </c>
      <c r="K220" s="54">
        <v>0</v>
      </c>
      <c r="L220" s="56" t="s">
        <v>1251</v>
      </c>
      <c r="M220" s="57">
        <v>5</v>
      </c>
      <c r="N220" s="58" t="s">
        <v>1618</v>
      </c>
      <c r="O220" s="56" t="s">
        <v>1233</v>
      </c>
      <c r="P220" s="59">
        <v>10</v>
      </c>
      <c r="Q220" s="54" t="s">
        <v>1257</v>
      </c>
      <c r="R220" s="56" t="s">
        <v>167</v>
      </c>
      <c r="S220" s="56" t="s">
        <v>167</v>
      </c>
      <c r="T220" s="56" t="s">
        <v>167</v>
      </c>
      <c r="U220" s="56" t="s">
        <v>167</v>
      </c>
      <c r="V220" s="56" t="s">
        <v>167</v>
      </c>
      <c r="W220" s="56" t="s">
        <v>167</v>
      </c>
      <c r="X220" s="56" t="s">
        <v>167</v>
      </c>
      <c r="Y220" s="56" t="s">
        <v>167</v>
      </c>
      <c r="Z220" s="56" t="s">
        <v>167</v>
      </c>
      <c r="AA220" s="60">
        <f t="shared" ref="AA220:AA260" si="68">IF(I220="","",IF(I220="P",$D$15,IF(I220="M",$E$15,$F$15)))</f>
        <v>4</v>
      </c>
      <c r="AB220" s="60">
        <f t="shared" ref="AB220:AB260" si="69">IF(I220="","",IF(I220="P",$D$16,IF(I220="M",$E$16,$F$16)))</f>
        <v>5</v>
      </c>
      <c r="AC220" s="60">
        <f t="shared" ref="AC220:AC260" si="70">IF(I220="","",IF(I220="P",$D$17,IF(I220="M",$E$17,$F$17)))</f>
        <v>6</v>
      </c>
      <c r="AD220" s="61" t="s">
        <v>1619</v>
      </c>
    </row>
    <row r="221" spans="1:30" s="33" customFormat="1" x14ac:dyDescent="0.25">
      <c r="A221" s="46">
        <v>197</v>
      </c>
      <c r="B221" s="46">
        <v>17</v>
      </c>
      <c r="C221" s="46" t="s">
        <v>124</v>
      </c>
      <c r="D221" s="46" t="str">
        <f t="shared" si="63"/>
        <v/>
      </c>
      <c r="E221" s="46" t="str">
        <f t="shared" si="64"/>
        <v>Não passível</v>
      </c>
      <c r="F221" s="46" t="str">
        <f t="shared" si="65"/>
        <v>Não passível</v>
      </c>
      <c r="G221" s="46" t="str">
        <f t="shared" si="66"/>
        <v>Não passível</v>
      </c>
      <c r="H221" s="46" t="str">
        <f t="shared" si="67"/>
        <v>Não passível</v>
      </c>
      <c r="I221" s="46" t="s">
        <v>153</v>
      </c>
      <c r="J221" s="47" t="s">
        <v>1309</v>
      </c>
      <c r="K221" s="46">
        <v>0</v>
      </c>
      <c r="L221" s="48" t="s">
        <v>1251</v>
      </c>
      <c r="M221" s="49">
        <v>2</v>
      </c>
      <c r="N221" s="50" t="s">
        <v>1620</v>
      </c>
      <c r="O221" s="48" t="s">
        <v>1233</v>
      </c>
      <c r="P221" s="51">
        <v>10</v>
      </c>
      <c r="Q221" s="46" t="s">
        <v>1257</v>
      </c>
      <c r="R221" s="48" t="s">
        <v>167</v>
      </c>
      <c r="S221" s="48" t="s">
        <v>167</v>
      </c>
      <c r="T221" s="48" t="s">
        <v>167</v>
      </c>
      <c r="U221" s="48" t="s">
        <v>167</v>
      </c>
      <c r="V221" s="48" t="s">
        <v>167</v>
      </c>
      <c r="W221" s="48" t="s">
        <v>167</v>
      </c>
      <c r="X221" s="48" t="s">
        <v>167</v>
      </c>
      <c r="Y221" s="48" t="s">
        <v>167</v>
      </c>
      <c r="Z221" s="48" t="s">
        <v>167</v>
      </c>
      <c r="AA221" s="52">
        <f t="shared" si="68"/>
        <v>2</v>
      </c>
      <c r="AB221" s="52">
        <f t="shared" si="69"/>
        <v>3</v>
      </c>
      <c r="AC221" s="52">
        <f t="shared" si="70"/>
        <v>4</v>
      </c>
      <c r="AD221" s="53" t="s">
        <v>1621</v>
      </c>
    </row>
    <row r="222" spans="1:30" s="33" customFormat="1" ht="30" x14ac:dyDescent="0.25">
      <c r="A222" s="54">
        <v>198</v>
      </c>
      <c r="B222" s="54">
        <v>18</v>
      </c>
      <c r="C222" s="54" t="s">
        <v>125</v>
      </c>
      <c r="D222" s="54" t="str">
        <f t="shared" si="63"/>
        <v/>
      </c>
      <c r="E222" s="54" t="str">
        <f t="shared" si="64"/>
        <v>Não passível</v>
      </c>
      <c r="F222" s="54" t="str">
        <f t="shared" si="65"/>
        <v>Não passível</v>
      </c>
      <c r="G222" s="54" t="str">
        <f t="shared" si="66"/>
        <v>Não passível</v>
      </c>
      <c r="H222" s="54" t="str">
        <f t="shared" si="67"/>
        <v>Não passível</v>
      </c>
      <c r="I222" s="54" t="s">
        <v>154</v>
      </c>
      <c r="J222" s="55" t="s">
        <v>1622</v>
      </c>
      <c r="K222" s="54">
        <v>0</v>
      </c>
      <c r="L222" s="56" t="s">
        <v>1251</v>
      </c>
      <c r="M222" s="57">
        <v>3000</v>
      </c>
      <c r="N222" s="58" t="s">
        <v>1623</v>
      </c>
      <c r="O222" s="56" t="s">
        <v>1233</v>
      </c>
      <c r="P222" s="59">
        <v>30000</v>
      </c>
      <c r="Q222" s="54" t="s">
        <v>1393</v>
      </c>
      <c r="R222" s="56" t="s">
        <v>167</v>
      </c>
      <c r="S222" s="56" t="s">
        <v>167</v>
      </c>
      <c r="T222" s="56" t="s">
        <v>167</v>
      </c>
      <c r="U222" s="56" t="s">
        <v>167</v>
      </c>
      <c r="V222" s="56" t="s">
        <v>167</v>
      </c>
      <c r="W222" s="56" t="s">
        <v>167</v>
      </c>
      <c r="X222" s="56" t="s">
        <v>167</v>
      </c>
      <c r="Y222" s="56" t="s">
        <v>167</v>
      </c>
      <c r="Z222" s="56" t="s">
        <v>167</v>
      </c>
      <c r="AA222" s="60">
        <f t="shared" si="68"/>
        <v>4</v>
      </c>
      <c r="AB222" s="60">
        <f t="shared" si="69"/>
        <v>5</v>
      </c>
      <c r="AC222" s="60">
        <f t="shared" si="70"/>
        <v>6</v>
      </c>
      <c r="AD222" s="61" t="s">
        <v>1624</v>
      </c>
    </row>
    <row r="223" spans="1:30" s="33" customFormat="1" ht="30" x14ac:dyDescent="0.25">
      <c r="A223" s="46">
        <v>199</v>
      </c>
      <c r="B223" s="46">
        <v>19</v>
      </c>
      <c r="C223" s="46" t="s">
        <v>126</v>
      </c>
      <c r="D223" s="46" t="str">
        <f t="shared" si="63"/>
        <v/>
      </c>
      <c r="E223" s="46" t="str">
        <f t="shared" si="64"/>
        <v>Não passível</v>
      </c>
      <c r="F223" s="46" t="str">
        <f t="shared" si="65"/>
        <v>Não passível</v>
      </c>
      <c r="G223" s="46" t="str">
        <f t="shared" si="66"/>
        <v>Não passível</v>
      </c>
      <c r="H223" s="46" t="str">
        <f t="shared" si="67"/>
        <v>Não passível</v>
      </c>
      <c r="I223" s="46" t="s">
        <v>153</v>
      </c>
      <c r="J223" s="47" t="s">
        <v>1307</v>
      </c>
      <c r="K223" s="46">
        <v>0</v>
      </c>
      <c r="L223" s="48" t="s">
        <v>1251</v>
      </c>
      <c r="M223" s="49">
        <v>5</v>
      </c>
      <c r="N223" s="50" t="s">
        <v>1614</v>
      </c>
      <c r="O223" s="48" t="s">
        <v>1233</v>
      </c>
      <c r="P223" s="51">
        <v>30</v>
      </c>
      <c r="Q223" s="46" t="s">
        <v>176</v>
      </c>
      <c r="R223" s="48" t="s">
        <v>167</v>
      </c>
      <c r="S223" s="48" t="s">
        <v>167</v>
      </c>
      <c r="T223" s="48" t="s">
        <v>167</v>
      </c>
      <c r="U223" s="48" t="s">
        <v>167</v>
      </c>
      <c r="V223" s="48" t="s">
        <v>167</v>
      </c>
      <c r="W223" s="48" t="s">
        <v>167</v>
      </c>
      <c r="X223" s="48" t="s">
        <v>167</v>
      </c>
      <c r="Y223" s="48" t="s">
        <v>167</v>
      </c>
      <c r="Z223" s="48" t="s">
        <v>167</v>
      </c>
      <c r="AA223" s="52">
        <f t="shared" si="68"/>
        <v>2</v>
      </c>
      <c r="AB223" s="52">
        <f t="shared" si="69"/>
        <v>3</v>
      </c>
      <c r="AC223" s="52">
        <f t="shared" si="70"/>
        <v>4</v>
      </c>
      <c r="AD223" s="53" t="s">
        <v>1625</v>
      </c>
    </row>
    <row r="224" spans="1:30" s="33" customFormat="1" ht="30" x14ac:dyDescent="0.25">
      <c r="A224" s="54">
        <v>200</v>
      </c>
      <c r="B224" s="54">
        <v>20</v>
      </c>
      <c r="C224" s="54" t="s">
        <v>127</v>
      </c>
      <c r="D224" s="54" t="str">
        <f t="shared" si="63"/>
        <v/>
      </c>
      <c r="E224" s="54" t="str">
        <f t="shared" si="64"/>
        <v>Não passível</v>
      </c>
      <c r="F224" s="54" t="str">
        <f t="shared" si="65"/>
        <v>Não passível</v>
      </c>
      <c r="G224" s="54" t="str">
        <f t="shared" si="66"/>
        <v>Não passível</v>
      </c>
      <c r="H224" s="54" t="str">
        <f t="shared" si="67"/>
        <v>Não passível</v>
      </c>
      <c r="I224" s="54" t="s">
        <v>154</v>
      </c>
      <c r="J224" s="55" t="s">
        <v>1307</v>
      </c>
      <c r="K224" s="54">
        <v>0</v>
      </c>
      <c r="L224" s="56" t="s">
        <v>1251</v>
      </c>
      <c r="M224" s="57">
        <v>5</v>
      </c>
      <c r="N224" s="58" t="s">
        <v>1626</v>
      </c>
      <c r="O224" s="56" t="s">
        <v>1233</v>
      </c>
      <c r="P224" s="59">
        <v>20</v>
      </c>
      <c r="Q224" s="54" t="s">
        <v>176</v>
      </c>
      <c r="R224" s="56" t="s">
        <v>167</v>
      </c>
      <c r="S224" s="56" t="s">
        <v>167</v>
      </c>
      <c r="T224" s="56" t="s">
        <v>167</v>
      </c>
      <c r="U224" s="56" t="s">
        <v>167</v>
      </c>
      <c r="V224" s="56" t="s">
        <v>167</v>
      </c>
      <c r="W224" s="56" t="s">
        <v>167</v>
      </c>
      <c r="X224" s="56" t="s">
        <v>167</v>
      </c>
      <c r="Y224" s="56" t="s">
        <v>167</v>
      </c>
      <c r="Z224" s="56" t="s">
        <v>167</v>
      </c>
      <c r="AA224" s="60">
        <f t="shared" si="68"/>
        <v>4</v>
      </c>
      <c r="AB224" s="60">
        <f t="shared" si="69"/>
        <v>5</v>
      </c>
      <c r="AC224" s="60">
        <f t="shared" si="70"/>
        <v>6</v>
      </c>
      <c r="AD224" s="61" t="s">
        <v>128</v>
      </c>
    </row>
    <row r="225" spans="1:30" s="33" customFormat="1" x14ac:dyDescent="0.25">
      <c r="A225" s="46">
        <v>201</v>
      </c>
      <c r="B225" s="46">
        <v>21</v>
      </c>
      <c r="C225" s="46" t="s">
        <v>1894</v>
      </c>
      <c r="D225" s="46" t="str">
        <f t="shared" si="63"/>
        <v/>
      </c>
      <c r="E225" s="46" t="str">
        <f t="shared" si="64"/>
        <v>Não passível</v>
      </c>
      <c r="F225" s="46" t="str">
        <f t="shared" si="65"/>
        <v>Não passível</v>
      </c>
      <c r="G225" s="46" t="str">
        <f t="shared" si="66"/>
        <v>Não passível</v>
      </c>
      <c r="H225" s="46" t="str">
        <f t="shared" si="67"/>
        <v>Não passível</v>
      </c>
      <c r="I225" s="46" t="s">
        <v>154</v>
      </c>
      <c r="J225" s="47" t="s">
        <v>1307</v>
      </c>
      <c r="K225" s="46">
        <v>0</v>
      </c>
      <c r="L225" s="48" t="s">
        <v>1251</v>
      </c>
      <c r="M225" s="49">
        <v>20</v>
      </c>
      <c r="N225" s="50" t="s">
        <v>1627</v>
      </c>
      <c r="O225" s="48" t="s">
        <v>1233</v>
      </c>
      <c r="P225" s="51">
        <v>100</v>
      </c>
      <c r="Q225" s="46" t="s">
        <v>175</v>
      </c>
      <c r="R225" s="48" t="s">
        <v>167</v>
      </c>
      <c r="S225" s="48" t="s">
        <v>167</v>
      </c>
      <c r="T225" s="48" t="s">
        <v>167</v>
      </c>
      <c r="U225" s="48" t="s">
        <v>167</v>
      </c>
      <c r="V225" s="48" t="s">
        <v>167</v>
      </c>
      <c r="W225" s="48" t="s">
        <v>167</v>
      </c>
      <c r="X225" s="48" t="s">
        <v>167</v>
      </c>
      <c r="Y225" s="48" t="s">
        <v>167</v>
      </c>
      <c r="Z225" s="48" t="s">
        <v>167</v>
      </c>
      <c r="AA225" s="52">
        <f t="shared" si="68"/>
        <v>4</v>
      </c>
      <c r="AB225" s="52">
        <f t="shared" si="69"/>
        <v>5</v>
      </c>
      <c r="AC225" s="52">
        <f t="shared" si="70"/>
        <v>6</v>
      </c>
      <c r="AD225" s="53" t="s">
        <v>1628</v>
      </c>
    </row>
    <row r="226" spans="1:30" s="33" customFormat="1" ht="30" x14ac:dyDescent="0.25">
      <c r="A226" s="54">
        <v>202</v>
      </c>
      <c r="B226" s="54">
        <v>22</v>
      </c>
      <c r="C226" s="54" t="s">
        <v>1895</v>
      </c>
      <c r="D226" s="54" t="str">
        <f t="shared" si="63"/>
        <v/>
      </c>
      <c r="E226" s="54" t="str">
        <f t="shared" si="64"/>
        <v>Não passível</v>
      </c>
      <c r="F226" s="54" t="str">
        <f t="shared" si="65"/>
        <v>Não passível</v>
      </c>
      <c r="G226" s="54" t="str">
        <f t="shared" si="66"/>
        <v>Não passível</v>
      </c>
      <c r="H226" s="54" t="str">
        <f t="shared" si="67"/>
        <v>Não passível</v>
      </c>
      <c r="I226" s="54" t="s">
        <v>154</v>
      </c>
      <c r="J226" s="55" t="s">
        <v>1307</v>
      </c>
      <c r="K226" s="54">
        <v>0</v>
      </c>
      <c r="L226" s="56" t="s">
        <v>1251</v>
      </c>
      <c r="M226" s="57">
        <v>5</v>
      </c>
      <c r="N226" s="58" t="s">
        <v>1614</v>
      </c>
      <c r="O226" s="56" t="s">
        <v>1233</v>
      </c>
      <c r="P226" s="59">
        <v>30</v>
      </c>
      <c r="Q226" s="54" t="s">
        <v>176</v>
      </c>
      <c r="R226" s="56" t="s">
        <v>167</v>
      </c>
      <c r="S226" s="56" t="s">
        <v>167</v>
      </c>
      <c r="T226" s="56" t="s">
        <v>167</v>
      </c>
      <c r="U226" s="56" t="s">
        <v>167</v>
      </c>
      <c r="V226" s="56" t="s">
        <v>167</v>
      </c>
      <c r="W226" s="56" t="s">
        <v>167</v>
      </c>
      <c r="X226" s="56" t="s">
        <v>167</v>
      </c>
      <c r="Y226" s="56" t="s">
        <v>167</v>
      </c>
      <c r="Z226" s="56" t="s">
        <v>167</v>
      </c>
      <c r="AA226" s="60">
        <f t="shared" si="68"/>
        <v>4</v>
      </c>
      <c r="AB226" s="60">
        <f t="shared" si="69"/>
        <v>5</v>
      </c>
      <c r="AC226" s="60">
        <f t="shared" si="70"/>
        <v>6</v>
      </c>
      <c r="AD226" s="61" t="s">
        <v>1629</v>
      </c>
    </row>
    <row r="227" spans="1:30" s="33" customFormat="1" ht="30" x14ac:dyDescent="0.25">
      <c r="A227" s="46">
        <v>203</v>
      </c>
      <c r="B227" s="46">
        <v>23</v>
      </c>
      <c r="C227" s="46" t="s">
        <v>1896</v>
      </c>
      <c r="D227" s="46" t="str">
        <f t="shared" si="63"/>
        <v/>
      </c>
      <c r="E227" s="46" t="str">
        <f t="shared" si="64"/>
        <v>Não passível</v>
      </c>
      <c r="F227" s="46" t="str">
        <f t="shared" si="65"/>
        <v>Não passível</v>
      </c>
      <c r="G227" s="46" t="str">
        <f t="shared" si="66"/>
        <v>Não passível</v>
      </c>
      <c r="H227" s="46" t="str">
        <f t="shared" si="67"/>
        <v>Não passível</v>
      </c>
      <c r="I227" s="46" t="s">
        <v>154</v>
      </c>
      <c r="J227" s="47" t="s">
        <v>1307</v>
      </c>
      <c r="K227" s="46">
        <v>0</v>
      </c>
      <c r="L227" s="48" t="s">
        <v>1251</v>
      </c>
      <c r="M227" s="49">
        <v>1.5</v>
      </c>
      <c r="N227" s="50" t="s">
        <v>1630</v>
      </c>
      <c r="O227" s="48" t="s">
        <v>1233</v>
      </c>
      <c r="P227" s="51">
        <v>15</v>
      </c>
      <c r="Q227" s="46" t="s">
        <v>176</v>
      </c>
      <c r="R227" s="48" t="s">
        <v>167</v>
      </c>
      <c r="S227" s="48" t="s">
        <v>167</v>
      </c>
      <c r="T227" s="48" t="s">
        <v>167</v>
      </c>
      <c r="U227" s="48" t="s">
        <v>167</v>
      </c>
      <c r="V227" s="48" t="s">
        <v>167</v>
      </c>
      <c r="W227" s="48" t="s">
        <v>167</v>
      </c>
      <c r="X227" s="48" t="s">
        <v>167</v>
      </c>
      <c r="Y227" s="48" t="s">
        <v>167</v>
      </c>
      <c r="Z227" s="48" t="s">
        <v>167</v>
      </c>
      <c r="AA227" s="52">
        <f t="shared" si="68"/>
        <v>4</v>
      </c>
      <c r="AB227" s="52">
        <f t="shared" si="69"/>
        <v>5</v>
      </c>
      <c r="AC227" s="52">
        <f t="shared" si="70"/>
        <v>6</v>
      </c>
      <c r="AD227" s="53" t="s">
        <v>1631</v>
      </c>
    </row>
    <row r="228" spans="1:30" s="33" customFormat="1" x14ac:dyDescent="0.25">
      <c r="A228" s="54">
        <v>204</v>
      </c>
      <c r="B228" s="54">
        <v>24</v>
      </c>
      <c r="C228" s="54" t="s">
        <v>129</v>
      </c>
      <c r="D228" s="54" t="str">
        <f t="shared" si="63"/>
        <v/>
      </c>
      <c r="E228" s="54" t="str">
        <f t="shared" si="64"/>
        <v>Não passível</v>
      </c>
      <c r="F228" s="54" t="str">
        <f t="shared" si="65"/>
        <v>Não passível</v>
      </c>
      <c r="G228" s="54" t="str">
        <f t="shared" si="66"/>
        <v>Não passível</v>
      </c>
      <c r="H228" s="54" t="str">
        <f t="shared" si="67"/>
        <v>Não passível</v>
      </c>
      <c r="I228" s="54" t="s">
        <v>154</v>
      </c>
      <c r="J228" s="55" t="s">
        <v>1309</v>
      </c>
      <c r="K228" s="54">
        <v>0</v>
      </c>
      <c r="L228" s="56" t="s">
        <v>1251</v>
      </c>
      <c r="M228" s="57">
        <v>1</v>
      </c>
      <c r="N228" s="58" t="s">
        <v>1339</v>
      </c>
      <c r="O228" s="56" t="s">
        <v>1233</v>
      </c>
      <c r="P228" s="59">
        <v>5</v>
      </c>
      <c r="Q228" s="54" t="s">
        <v>1257</v>
      </c>
      <c r="R228" s="56" t="s">
        <v>167</v>
      </c>
      <c r="S228" s="56" t="s">
        <v>167</v>
      </c>
      <c r="T228" s="56" t="s">
        <v>167</v>
      </c>
      <c r="U228" s="56" t="s">
        <v>167</v>
      </c>
      <c r="V228" s="56" t="s">
        <v>167</v>
      </c>
      <c r="W228" s="56" t="s">
        <v>167</v>
      </c>
      <c r="X228" s="56" t="s">
        <v>167</v>
      </c>
      <c r="Y228" s="56" t="s">
        <v>167</v>
      </c>
      <c r="Z228" s="56" t="s">
        <v>167</v>
      </c>
      <c r="AA228" s="60">
        <f t="shared" si="68"/>
        <v>4</v>
      </c>
      <c r="AB228" s="60">
        <f t="shared" si="69"/>
        <v>5</v>
      </c>
      <c r="AC228" s="60">
        <f t="shared" si="70"/>
        <v>6</v>
      </c>
      <c r="AD228" s="61" t="s">
        <v>1632</v>
      </c>
    </row>
    <row r="229" spans="1:30" s="33" customFormat="1" ht="30" x14ac:dyDescent="0.25">
      <c r="A229" s="46">
        <v>205</v>
      </c>
      <c r="B229" s="46">
        <v>25</v>
      </c>
      <c r="C229" s="46" t="s">
        <v>130</v>
      </c>
      <c r="D229" s="46" t="str">
        <f t="shared" si="63"/>
        <v/>
      </c>
      <c r="E229" s="46" t="str">
        <f t="shared" si="64"/>
        <v>Não passível</v>
      </c>
      <c r="F229" s="46" t="str">
        <f t="shared" si="65"/>
        <v>Não passível</v>
      </c>
      <c r="G229" s="46" t="str">
        <f t="shared" si="66"/>
        <v>Não passível</v>
      </c>
      <c r="H229" s="46" t="str">
        <f t="shared" si="67"/>
        <v>Não passível</v>
      </c>
      <c r="I229" s="46" t="s">
        <v>153</v>
      </c>
      <c r="J229" s="47" t="s">
        <v>1309</v>
      </c>
      <c r="K229" s="46">
        <v>0</v>
      </c>
      <c r="L229" s="48" t="s">
        <v>1251</v>
      </c>
      <c r="M229" s="49">
        <v>1</v>
      </c>
      <c r="N229" s="50" t="s">
        <v>1339</v>
      </c>
      <c r="O229" s="48" t="s">
        <v>1233</v>
      </c>
      <c r="P229" s="51">
        <v>5</v>
      </c>
      <c r="Q229" s="46" t="s">
        <v>1257</v>
      </c>
      <c r="R229" s="48" t="s">
        <v>167</v>
      </c>
      <c r="S229" s="48" t="s">
        <v>167</v>
      </c>
      <c r="T229" s="48" t="s">
        <v>167</v>
      </c>
      <c r="U229" s="48" t="s">
        <v>167</v>
      </c>
      <c r="V229" s="48" t="s">
        <v>167</v>
      </c>
      <c r="W229" s="48" t="s">
        <v>167</v>
      </c>
      <c r="X229" s="48" t="s">
        <v>167</v>
      </c>
      <c r="Y229" s="48" t="s">
        <v>167</v>
      </c>
      <c r="Z229" s="48" t="s">
        <v>167</v>
      </c>
      <c r="AA229" s="52">
        <f t="shared" si="68"/>
        <v>2</v>
      </c>
      <c r="AB229" s="52">
        <f t="shared" si="69"/>
        <v>3</v>
      </c>
      <c r="AC229" s="52">
        <f t="shared" si="70"/>
        <v>4</v>
      </c>
      <c r="AD229" s="53" t="s">
        <v>1633</v>
      </c>
    </row>
    <row r="230" spans="1:30" s="33" customFormat="1" ht="30" x14ac:dyDescent="0.25">
      <c r="A230" s="54">
        <v>206</v>
      </c>
      <c r="B230" s="54">
        <v>26</v>
      </c>
      <c r="C230" s="54" t="s">
        <v>1897</v>
      </c>
      <c r="D230" s="54" t="str">
        <f t="shared" si="63"/>
        <v/>
      </c>
      <c r="E230" s="54" t="str">
        <f t="shared" si="64"/>
        <v>Não passível</v>
      </c>
      <c r="F230" s="54" t="str">
        <f t="shared" si="65"/>
        <v>Não passível</v>
      </c>
      <c r="G230" s="54" t="str">
        <f t="shared" si="66"/>
        <v>Não passível</v>
      </c>
      <c r="H230" s="54" t="str">
        <f t="shared" si="67"/>
        <v>Não passível</v>
      </c>
      <c r="I230" s="54" t="s">
        <v>154</v>
      </c>
      <c r="J230" s="55" t="s">
        <v>1307</v>
      </c>
      <c r="K230" s="54">
        <v>0</v>
      </c>
      <c r="L230" s="56" t="s">
        <v>1251</v>
      </c>
      <c r="M230" s="57">
        <v>0.5</v>
      </c>
      <c r="N230" s="58" t="s">
        <v>1634</v>
      </c>
      <c r="O230" s="56" t="s">
        <v>1233</v>
      </c>
      <c r="P230" s="59">
        <v>2</v>
      </c>
      <c r="Q230" s="54" t="s">
        <v>179</v>
      </c>
      <c r="R230" s="56" t="s">
        <v>167</v>
      </c>
      <c r="S230" s="56" t="s">
        <v>167</v>
      </c>
      <c r="T230" s="56" t="s">
        <v>167</v>
      </c>
      <c r="U230" s="56" t="s">
        <v>167</v>
      </c>
      <c r="V230" s="56" t="s">
        <v>167</v>
      </c>
      <c r="W230" s="56" t="s">
        <v>167</v>
      </c>
      <c r="X230" s="56" t="s">
        <v>167</v>
      </c>
      <c r="Y230" s="56" t="s">
        <v>167</v>
      </c>
      <c r="Z230" s="56" t="s">
        <v>167</v>
      </c>
      <c r="AA230" s="60">
        <f t="shared" si="68"/>
        <v>4</v>
      </c>
      <c r="AB230" s="60">
        <f t="shared" si="69"/>
        <v>5</v>
      </c>
      <c r="AC230" s="60">
        <f t="shared" si="70"/>
        <v>6</v>
      </c>
      <c r="AD230" s="61" t="s">
        <v>1635</v>
      </c>
    </row>
    <row r="231" spans="1:30" s="33" customFormat="1" ht="75" x14ac:dyDescent="0.25">
      <c r="A231" s="46">
        <v>207</v>
      </c>
      <c r="B231" s="46">
        <v>27</v>
      </c>
      <c r="C231" s="46" t="s">
        <v>1802</v>
      </c>
      <c r="D231" s="46" t="str">
        <f t="shared" si="63"/>
        <v/>
      </c>
      <c r="E231" s="46" t="str">
        <f t="shared" si="64"/>
        <v>Não passível</v>
      </c>
      <c r="F231" s="46" t="str">
        <f t="shared" si="65"/>
        <v>Não passível</v>
      </c>
      <c r="G231" s="46" t="str">
        <f t="shared" si="66"/>
        <v>Não passível</v>
      </c>
      <c r="H231" s="46" t="str">
        <f t="shared" si="67"/>
        <v>Não passível</v>
      </c>
      <c r="I231" s="46" t="s">
        <v>153</v>
      </c>
      <c r="J231" s="47" t="s">
        <v>1566</v>
      </c>
      <c r="K231" s="46">
        <v>0</v>
      </c>
      <c r="L231" s="48" t="s">
        <v>1251</v>
      </c>
      <c r="M231" s="49">
        <v>110000</v>
      </c>
      <c r="N231" s="50" t="s">
        <v>1636</v>
      </c>
      <c r="O231" s="48" t="s">
        <v>1233</v>
      </c>
      <c r="P231" s="51">
        <v>2700000</v>
      </c>
      <c r="Q231" s="46" t="s">
        <v>190</v>
      </c>
      <c r="R231" s="48" t="s">
        <v>167</v>
      </c>
      <c r="S231" s="48" t="s">
        <v>167</v>
      </c>
      <c r="T231" s="48" t="s">
        <v>167</v>
      </c>
      <c r="U231" s="48" t="s">
        <v>167</v>
      </c>
      <c r="V231" s="48" t="s">
        <v>167</v>
      </c>
      <c r="W231" s="48" t="s">
        <v>167</v>
      </c>
      <c r="X231" s="48" t="s">
        <v>167</v>
      </c>
      <c r="Y231" s="48" t="s">
        <v>167</v>
      </c>
      <c r="Z231" s="48" t="s">
        <v>167</v>
      </c>
      <c r="AA231" s="52">
        <f t="shared" si="68"/>
        <v>2</v>
      </c>
      <c r="AB231" s="52">
        <f t="shared" si="69"/>
        <v>3</v>
      </c>
      <c r="AC231" s="52">
        <f t="shared" si="70"/>
        <v>4</v>
      </c>
      <c r="AD231" s="53" t="s">
        <v>1637</v>
      </c>
    </row>
    <row r="232" spans="1:30" s="33" customFormat="1" ht="60" x14ac:dyDescent="0.25">
      <c r="A232" s="54">
        <v>208</v>
      </c>
      <c r="B232" s="54">
        <v>28</v>
      </c>
      <c r="C232" s="54" t="s">
        <v>1803</v>
      </c>
      <c r="D232" s="54" t="str">
        <f t="shared" si="63"/>
        <v/>
      </c>
      <c r="E232" s="54" t="str">
        <f t="shared" si="64"/>
        <v>Não passível</v>
      </c>
      <c r="F232" s="54" t="str">
        <f t="shared" si="65"/>
        <v>Não passível</v>
      </c>
      <c r="G232" s="54" t="str">
        <f t="shared" si="66"/>
        <v>Não passível</v>
      </c>
      <c r="H232" s="54" t="str">
        <f t="shared" si="67"/>
        <v>Não passível</v>
      </c>
      <c r="I232" s="54" t="s">
        <v>153</v>
      </c>
      <c r="J232" s="55" t="s">
        <v>1638</v>
      </c>
      <c r="K232" s="54">
        <v>0</v>
      </c>
      <c r="L232" s="56" t="s">
        <v>1251</v>
      </c>
      <c r="M232" s="57">
        <v>1</v>
      </c>
      <c r="N232" s="58" t="s">
        <v>1639</v>
      </c>
      <c r="O232" s="56" t="s">
        <v>1233</v>
      </c>
      <c r="P232" s="59">
        <v>50</v>
      </c>
      <c r="Q232" s="54" t="s">
        <v>176</v>
      </c>
      <c r="R232" s="56" t="s">
        <v>167</v>
      </c>
      <c r="S232" s="56" t="s">
        <v>167</v>
      </c>
      <c r="T232" s="56" t="s">
        <v>167</v>
      </c>
      <c r="U232" s="56" t="s">
        <v>167</v>
      </c>
      <c r="V232" s="56" t="s">
        <v>167</v>
      </c>
      <c r="W232" s="56" t="s">
        <v>167</v>
      </c>
      <c r="X232" s="56" t="s">
        <v>167</v>
      </c>
      <c r="Y232" s="56" t="s">
        <v>167</v>
      </c>
      <c r="Z232" s="56" t="s">
        <v>167</v>
      </c>
      <c r="AA232" s="60">
        <f t="shared" si="68"/>
        <v>2</v>
      </c>
      <c r="AB232" s="60">
        <f t="shared" si="69"/>
        <v>3</v>
      </c>
      <c r="AC232" s="60">
        <f t="shared" si="70"/>
        <v>4</v>
      </c>
      <c r="AD232" s="61" t="s">
        <v>1640</v>
      </c>
    </row>
    <row r="233" spans="1:30" s="33" customFormat="1" ht="30" x14ac:dyDescent="0.25">
      <c r="A233" s="46">
        <v>209</v>
      </c>
      <c r="B233" s="46">
        <v>29</v>
      </c>
      <c r="C233" s="46" t="s">
        <v>1898</v>
      </c>
      <c r="D233" s="46" t="str">
        <f t="shared" si="63"/>
        <v/>
      </c>
      <c r="E233" s="46" t="str">
        <f t="shared" si="64"/>
        <v>Não passível</v>
      </c>
      <c r="F233" s="46" t="str">
        <f t="shared" si="65"/>
        <v>Não passível</v>
      </c>
      <c r="G233" s="46" t="str">
        <f t="shared" si="66"/>
        <v>Não passível</v>
      </c>
      <c r="H233" s="46" t="str">
        <f t="shared" si="67"/>
        <v>Não passível</v>
      </c>
      <c r="I233" s="46" t="s">
        <v>154</v>
      </c>
      <c r="J233" s="47" t="s">
        <v>1307</v>
      </c>
      <c r="K233" s="46">
        <v>0</v>
      </c>
      <c r="L233" s="48" t="s">
        <v>1251</v>
      </c>
      <c r="M233" s="49">
        <v>60</v>
      </c>
      <c r="N233" s="50" t="s">
        <v>1641</v>
      </c>
      <c r="O233" s="48" t="s">
        <v>1233</v>
      </c>
      <c r="P233" s="51">
        <v>500</v>
      </c>
      <c r="Q233" s="46" t="s">
        <v>176</v>
      </c>
      <c r="R233" s="48" t="s">
        <v>167</v>
      </c>
      <c r="S233" s="48" t="s">
        <v>167</v>
      </c>
      <c r="T233" s="48" t="s">
        <v>167</v>
      </c>
      <c r="U233" s="48" t="s">
        <v>167</v>
      </c>
      <c r="V233" s="48" t="s">
        <v>167</v>
      </c>
      <c r="W233" s="48" t="s">
        <v>167</v>
      </c>
      <c r="X233" s="48" t="s">
        <v>167</v>
      </c>
      <c r="Y233" s="48" t="s">
        <v>167</v>
      </c>
      <c r="Z233" s="48" t="s">
        <v>167</v>
      </c>
      <c r="AA233" s="52">
        <f t="shared" si="68"/>
        <v>4</v>
      </c>
      <c r="AB233" s="52">
        <f t="shared" si="69"/>
        <v>5</v>
      </c>
      <c r="AC233" s="52">
        <f t="shared" si="70"/>
        <v>6</v>
      </c>
      <c r="AD233" s="53" t="s">
        <v>1642</v>
      </c>
    </row>
    <row r="234" spans="1:30" s="33" customFormat="1" ht="45" x14ac:dyDescent="0.25">
      <c r="A234" s="54">
        <v>210</v>
      </c>
      <c r="B234" s="54">
        <v>30</v>
      </c>
      <c r="C234" s="54" t="s">
        <v>1899</v>
      </c>
      <c r="D234" s="54" t="str">
        <f t="shared" si="63"/>
        <v/>
      </c>
      <c r="E234" s="54" t="str">
        <f t="shared" si="64"/>
        <v>Não passível</v>
      </c>
      <c r="F234" s="54" t="str">
        <f t="shared" si="65"/>
        <v>Não passível</v>
      </c>
      <c r="G234" s="54" t="str">
        <f t="shared" si="66"/>
        <v>Não passível</v>
      </c>
      <c r="H234" s="54" t="str">
        <f t="shared" si="67"/>
        <v>Não passível</v>
      </c>
      <c r="I234" s="54" t="s">
        <v>154</v>
      </c>
      <c r="J234" s="55" t="s">
        <v>1643</v>
      </c>
      <c r="K234" s="54">
        <v>0</v>
      </c>
      <c r="L234" s="56" t="s">
        <v>1251</v>
      </c>
      <c r="M234" s="57">
        <v>200000</v>
      </c>
      <c r="N234" s="58" t="s">
        <v>1644</v>
      </c>
      <c r="O234" s="56" t="s">
        <v>1233</v>
      </c>
      <c r="P234" s="59">
        <v>1000000</v>
      </c>
      <c r="Q234" s="54" t="s">
        <v>158</v>
      </c>
      <c r="R234" s="56" t="s">
        <v>167</v>
      </c>
      <c r="S234" s="56" t="s">
        <v>167</v>
      </c>
      <c r="T234" s="56" t="s">
        <v>167</v>
      </c>
      <c r="U234" s="56" t="s">
        <v>167</v>
      </c>
      <c r="V234" s="56" t="s">
        <v>167</v>
      </c>
      <c r="W234" s="56" t="s">
        <v>167</v>
      </c>
      <c r="X234" s="56" t="s">
        <v>167</v>
      </c>
      <c r="Y234" s="56" t="s">
        <v>167</v>
      </c>
      <c r="Z234" s="56" t="s">
        <v>167</v>
      </c>
      <c r="AA234" s="60">
        <f t="shared" si="68"/>
        <v>4</v>
      </c>
      <c r="AB234" s="60">
        <f t="shared" si="69"/>
        <v>5</v>
      </c>
      <c r="AC234" s="60">
        <f t="shared" si="70"/>
        <v>6</v>
      </c>
      <c r="AD234" s="61" t="s">
        <v>1645</v>
      </c>
    </row>
    <row r="235" spans="1:30" s="33" customFormat="1" ht="30" x14ac:dyDescent="0.25">
      <c r="A235" s="46">
        <v>211</v>
      </c>
      <c r="B235" s="46">
        <v>31</v>
      </c>
      <c r="C235" s="46" t="s">
        <v>1900</v>
      </c>
      <c r="D235" s="46" t="str">
        <f t="shared" si="63"/>
        <v/>
      </c>
      <c r="E235" s="46" t="str">
        <f t="shared" si="64"/>
        <v>Não passível</v>
      </c>
      <c r="F235" s="46" t="str">
        <f t="shared" si="65"/>
        <v>Não passível</v>
      </c>
      <c r="G235" s="46" t="str">
        <f t="shared" si="66"/>
        <v>Não passível</v>
      </c>
      <c r="H235" s="46" t="str">
        <f t="shared" si="67"/>
        <v>Não passível</v>
      </c>
      <c r="I235" s="46" t="s">
        <v>154</v>
      </c>
      <c r="J235" s="47" t="s">
        <v>1309</v>
      </c>
      <c r="K235" s="46">
        <v>0</v>
      </c>
      <c r="L235" s="48" t="s">
        <v>1251</v>
      </c>
      <c r="M235" s="49">
        <v>1</v>
      </c>
      <c r="N235" s="50" t="s">
        <v>1339</v>
      </c>
      <c r="O235" s="48" t="s">
        <v>1233</v>
      </c>
      <c r="P235" s="51">
        <v>5</v>
      </c>
      <c r="Q235" s="46" t="s">
        <v>1257</v>
      </c>
      <c r="R235" s="48" t="s">
        <v>167</v>
      </c>
      <c r="S235" s="48" t="s">
        <v>167</v>
      </c>
      <c r="T235" s="48" t="s">
        <v>167</v>
      </c>
      <c r="U235" s="48" t="s">
        <v>167</v>
      </c>
      <c r="V235" s="48" t="s">
        <v>167</v>
      </c>
      <c r="W235" s="48" t="s">
        <v>167</v>
      </c>
      <c r="X235" s="48" t="s">
        <v>167</v>
      </c>
      <c r="Y235" s="48" t="s">
        <v>167</v>
      </c>
      <c r="Z235" s="48" t="s">
        <v>167</v>
      </c>
      <c r="AA235" s="52">
        <f t="shared" si="68"/>
        <v>4</v>
      </c>
      <c r="AB235" s="52">
        <f t="shared" si="69"/>
        <v>5</v>
      </c>
      <c r="AC235" s="52">
        <f t="shared" si="70"/>
        <v>6</v>
      </c>
      <c r="AD235" s="53" t="s">
        <v>1646</v>
      </c>
    </row>
    <row r="236" spans="1:30" s="33" customFormat="1" x14ac:dyDescent="0.25">
      <c r="A236" s="54">
        <v>212</v>
      </c>
      <c r="B236" s="54">
        <v>32</v>
      </c>
      <c r="C236" s="54" t="s">
        <v>131</v>
      </c>
      <c r="D236" s="54" t="str">
        <f>IF($I$2="","",IF($I$2&gt;P236,AC236,IF($I$2&lt;K236,$K$22,IF($I$2&lt;=M236,AA236,AB236))))</f>
        <v/>
      </c>
      <c r="E236" s="54" t="str">
        <f>IF($I$4="","",IF($I$4&gt;P236,AC236,IF($I$4&lt;=K236,$K$22,IF($I$4&lt;=M236,AA236,AB236))))</f>
        <v>Não passível</v>
      </c>
      <c r="F236" s="54" t="str">
        <f>IF($I$6="","",IF($I$6&gt;P236,AC236,IF($I$6&lt;=K236,$K$22,IF($I$6&lt;=M236,AA236,AB236))))</f>
        <v>Não passível</v>
      </c>
      <c r="G236" s="54" t="str">
        <f>IF($I$8="","",IF($I$8&gt;P236,AC236,IF($I$8&lt;=K236,$K$22,IF($I$8&lt;=M236,AA236,AB236))))</f>
        <v>Não passível</v>
      </c>
      <c r="H236" s="54" t="str">
        <f>IF($I$10="","",IF($I$10&gt;P236,AC236,IF($I$10&lt;=K236,$K$22,IF($I$10&lt;=M236,AA236,AB236))))</f>
        <v>Não passível</v>
      </c>
      <c r="I236" s="54" t="s">
        <v>153</v>
      </c>
      <c r="J236" s="55" t="s">
        <v>1307</v>
      </c>
      <c r="K236" s="54">
        <v>8</v>
      </c>
      <c r="L236" s="56" t="s">
        <v>1231</v>
      </c>
      <c r="M236" s="57">
        <v>40</v>
      </c>
      <c r="N236" s="58" t="s">
        <v>1647</v>
      </c>
      <c r="O236" s="56" t="s">
        <v>1233</v>
      </c>
      <c r="P236" s="59">
        <v>400</v>
      </c>
      <c r="Q236" s="54" t="s">
        <v>205</v>
      </c>
      <c r="R236" s="56" t="s">
        <v>167</v>
      </c>
      <c r="S236" s="56" t="s">
        <v>167</v>
      </c>
      <c r="T236" s="56" t="s">
        <v>167</v>
      </c>
      <c r="U236" s="56" t="s">
        <v>167</v>
      </c>
      <c r="V236" s="56" t="s">
        <v>167</v>
      </c>
      <c r="W236" s="56" t="s">
        <v>167</v>
      </c>
      <c r="X236" s="56" t="s">
        <v>167</v>
      </c>
      <c r="Y236" s="56" t="s">
        <v>167</v>
      </c>
      <c r="Z236" s="56" t="s">
        <v>167</v>
      </c>
      <c r="AA236" s="60">
        <f t="shared" si="68"/>
        <v>2</v>
      </c>
      <c r="AB236" s="60">
        <f t="shared" si="69"/>
        <v>3</v>
      </c>
      <c r="AC236" s="60">
        <f t="shared" si="70"/>
        <v>4</v>
      </c>
      <c r="AD236" s="61" t="s">
        <v>204</v>
      </c>
    </row>
    <row r="237" spans="1:30" s="33" customFormat="1" x14ac:dyDescent="0.25">
      <c r="A237" s="46">
        <v>213</v>
      </c>
      <c r="B237" s="46">
        <v>33</v>
      </c>
      <c r="C237" s="46" t="s">
        <v>132</v>
      </c>
      <c r="D237" s="46" t="str">
        <f>IF($I$2="","",IF($I$2&gt;P237,AC237,IF($I$2&lt;=K237,$K$22,IF($I$2&lt;=M237,AA237,AB237))))</f>
        <v/>
      </c>
      <c r="E237" s="46" t="str">
        <f>IF($I$4="","",IF($I$4&gt;P237,AC237,IF($I$4&lt;=K237,$K$22,IF($I$4&lt;=M237,AA237,AB237))))</f>
        <v>Não passível</v>
      </c>
      <c r="F237" s="46" t="str">
        <f>IF($I$6="","",IF($I$6&gt;P237,AC237,IF($I$6&lt;=K237,$K$22,IF($I$6&lt;=M237,AA237,AB237))))</f>
        <v>Não passível</v>
      </c>
      <c r="G237" s="46" t="str">
        <f>IF($I$8="","",IF($I$8&gt;P237,AC237,IF($I$8&lt;=K237,$K$22,IF($I$8&lt;=M237,AA237,AB237))))</f>
        <v>Não passível</v>
      </c>
      <c r="H237" s="46" t="str">
        <f>IF($I$10="","",IF($I$10&gt;P237,AC237,IF($I$10&lt;=K237,$K$22,IF($I$10&lt;=M237,AA237,AB237))))</f>
        <v>Não passível</v>
      </c>
      <c r="I237" s="46" t="s">
        <v>153</v>
      </c>
      <c r="J237" s="47" t="s">
        <v>1307</v>
      </c>
      <c r="K237" s="46">
        <v>0</v>
      </c>
      <c r="L237" s="48" t="s">
        <v>1231</v>
      </c>
      <c r="M237" s="49">
        <v>100</v>
      </c>
      <c r="N237" s="50" t="s">
        <v>1648</v>
      </c>
      <c r="O237" s="48" t="s">
        <v>1233</v>
      </c>
      <c r="P237" s="51">
        <v>1000</v>
      </c>
      <c r="Q237" s="46" t="s">
        <v>176</v>
      </c>
      <c r="R237" s="48" t="s">
        <v>167</v>
      </c>
      <c r="S237" s="48" t="s">
        <v>167</v>
      </c>
      <c r="T237" s="48" t="s">
        <v>167</v>
      </c>
      <c r="U237" s="48" t="s">
        <v>167</v>
      </c>
      <c r="V237" s="48" t="s">
        <v>167</v>
      </c>
      <c r="W237" s="48" t="s">
        <v>167</v>
      </c>
      <c r="X237" s="48" t="s">
        <v>167</v>
      </c>
      <c r="Y237" s="48" t="s">
        <v>167</v>
      </c>
      <c r="Z237" s="48" t="s">
        <v>167</v>
      </c>
      <c r="AA237" s="52">
        <f t="shared" si="68"/>
        <v>2</v>
      </c>
      <c r="AB237" s="52">
        <f t="shared" si="69"/>
        <v>3</v>
      </c>
      <c r="AC237" s="52">
        <f t="shared" si="70"/>
        <v>4</v>
      </c>
      <c r="AD237" s="53" t="s">
        <v>133</v>
      </c>
    </row>
    <row r="238" spans="1:30" s="33" customFormat="1" ht="45" x14ac:dyDescent="0.25">
      <c r="A238" s="54">
        <v>214</v>
      </c>
      <c r="B238" s="54">
        <v>34</v>
      </c>
      <c r="C238" s="54" t="s">
        <v>1804</v>
      </c>
      <c r="D238" s="54" t="str">
        <f>IF($I$2="","",IF($I$2&gt;=P238,AC238,IF($I$2&lt;=K238,$K$22,IF($I$2&lt;=M238,AA238,AB238))))</f>
        <v/>
      </c>
      <c r="E238" s="54" t="str">
        <f>IF($I$4="","",IF($I$4&gt;=P238,AC238,IF($I$4&lt;=K238,$K$22,IF($I$4&lt;=M238,AA238,AB238))))</f>
        <v>Não passível</v>
      </c>
      <c r="F238" s="54" t="str">
        <f>IF($I$6="","",IF($I$6&gt;=P238,AC238,IF($I$6&lt;=K238,$K$22,IF($I$6&lt;=M238,AA238,AB238))))</f>
        <v>Não passível</v>
      </c>
      <c r="G238" s="54" t="str">
        <f>IF($I$8="","",IF($I$8&gt;=P238,AC238,IF($I$8&lt;=K238,$K$22,IF($I$8&lt;=M238,AA238,AB238))))</f>
        <v>Não passível</v>
      </c>
      <c r="H238" s="54" t="str">
        <f>IF($I$10="","",IF($I$10&gt;=P238,AC238,IF($I$10&lt;=K238,$K$22,IF($I$10&lt;=M238,AA238,AB238))))</f>
        <v>Não passível</v>
      </c>
      <c r="I238" s="54" t="s">
        <v>153</v>
      </c>
      <c r="J238" s="55" t="s">
        <v>1649</v>
      </c>
      <c r="K238" s="54">
        <v>0</v>
      </c>
      <c r="L238" s="56" t="s">
        <v>1231</v>
      </c>
      <c r="M238" s="57">
        <v>150</v>
      </c>
      <c r="N238" s="58" t="s">
        <v>1650</v>
      </c>
      <c r="O238" s="56" t="s">
        <v>1233</v>
      </c>
      <c r="P238" s="59">
        <v>450</v>
      </c>
      <c r="Q238" s="54" t="s">
        <v>175</v>
      </c>
      <c r="R238" s="56" t="s">
        <v>167</v>
      </c>
      <c r="S238" s="56" t="s">
        <v>167</v>
      </c>
      <c r="T238" s="56" t="s">
        <v>167</v>
      </c>
      <c r="U238" s="56" t="s">
        <v>167</v>
      </c>
      <c r="V238" s="56" t="s">
        <v>167</v>
      </c>
      <c r="W238" s="56" t="s">
        <v>167</v>
      </c>
      <c r="X238" s="56" t="s">
        <v>167</v>
      </c>
      <c r="Y238" s="56" t="s">
        <v>167</v>
      </c>
      <c r="Z238" s="56" t="s">
        <v>167</v>
      </c>
      <c r="AA238" s="60">
        <f t="shared" si="68"/>
        <v>2</v>
      </c>
      <c r="AB238" s="60">
        <f t="shared" si="69"/>
        <v>3</v>
      </c>
      <c r="AC238" s="60">
        <f t="shared" si="70"/>
        <v>4</v>
      </c>
      <c r="AD238" s="61" t="s">
        <v>2407</v>
      </c>
    </row>
    <row r="239" spans="1:30" s="33" customFormat="1" ht="30" x14ac:dyDescent="0.25">
      <c r="A239" s="46">
        <v>215</v>
      </c>
      <c r="B239" s="46">
        <v>35</v>
      </c>
      <c r="C239" s="46" t="s">
        <v>1805</v>
      </c>
      <c r="D239" s="46" t="str">
        <f>IF($I$2="","",IF($I$2&gt;=P239,AC239,IF($I$2&lt;=K239,$K$22,IF($I$2&lt;=M239,AA239,AB239))))</f>
        <v/>
      </c>
      <c r="E239" s="46" t="str">
        <f>IF($I$4="","",IF($I$4&gt;=P239,AC239,IF($I$4&lt;=K239,$K$22,IF($I$4&lt;=M239,AA239,AB239))))</f>
        <v>Não passível</v>
      </c>
      <c r="F239" s="46" t="str">
        <f>IF($I$6="","",IF($I$6&gt;=P239,AC239,IF($I$6&lt;=K239,$K$22,IF($I$6&lt;=M239,AA239,AB239))))</f>
        <v>Não passível</v>
      </c>
      <c r="G239" s="46" t="str">
        <f>IF($I$8="","",IF($I$8&gt;=P239,AC239,IF($I$8&lt;=K239,$K$22,IF($I$8&lt;=M239,AA239,AB239))))</f>
        <v>Não passível</v>
      </c>
      <c r="H239" s="46" t="str">
        <f>IF($I$10="","",IF($I$10&gt;=P239,AC239,IF($I$10&lt;=K239,$K$22,IF($I$10&lt;=M239,AA239,AB239))))</f>
        <v>Não passível</v>
      </c>
      <c r="I239" s="46" t="s">
        <v>153</v>
      </c>
      <c r="J239" s="47" t="s">
        <v>1649</v>
      </c>
      <c r="K239" s="46">
        <v>0</v>
      </c>
      <c r="L239" s="48" t="s">
        <v>1231</v>
      </c>
      <c r="M239" s="49">
        <v>100</v>
      </c>
      <c r="N239" s="50" t="s">
        <v>1651</v>
      </c>
      <c r="O239" s="48" t="s">
        <v>1233</v>
      </c>
      <c r="P239" s="51">
        <v>300</v>
      </c>
      <c r="Q239" s="46" t="s">
        <v>175</v>
      </c>
      <c r="R239" s="48" t="s">
        <v>167</v>
      </c>
      <c r="S239" s="48" t="s">
        <v>167</v>
      </c>
      <c r="T239" s="48" t="s">
        <v>167</v>
      </c>
      <c r="U239" s="48" t="s">
        <v>167</v>
      </c>
      <c r="V239" s="48" t="s">
        <v>167</v>
      </c>
      <c r="W239" s="48" t="s">
        <v>167</v>
      </c>
      <c r="X239" s="48" t="s">
        <v>167</v>
      </c>
      <c r="Y239" s="48" t="s">
        <v>167</v>
      </c>
      <c r="Z239" s="48" t="s">
        <v>167</v>
      </c>
      <c r="AA239" s="52">
        <f t="shared" si="68"/>
        <v>2</v>
      </c>
      <c r="AB239" s="52">
        <f t="shared" si="69"/>
        <v>3</v>
      </c>
      <c r="AC239" s="52">
        <f t="shared" si="70"/>
        <v>4</v>
      </c>
      <c r="AD239" s="53" t="s">
        <v>1652</v>
      </c>
    </row>
    <row r="240" spans="1:30" s="33" customFormat="1" ht="30" x14ac:dyDescent="0.25">
      <c r="A240" s="54">
        <v>216</v>
      </c>
      <c r="B240" s="54">
        <v>36</v>
      </c>
      <c r="C240" s="54" t="s">
        <v>1901</v>
      </c>
      <c r="D240" s="54" t="str">
        <f>IF($I$2="","",IF($I$2=P240,AC240,IF($I$2=M240,AA240,AB240)))</f>
        <v/>
      </c>
      <c r="E240" s="54">
        <f>IF($I$4="","",IF($I$4=P240,AC240,IF($I$4=M240,AA240,AB240)))</f>
        <v>5</v>
      </c>
      <c r="F240" s="54">
        <f>IF($I$6="","",IF($I$6=P240,AC240,IF($I$6=M240,AA240,AB240)))</f>
        <v>5</v>
      </c>
      <c r="G240" s="54">
        <f>IF($I$8="","",IF($I$8=P240,AC240,IF($I$8=M240,AA240,AB240)))</f>
        <v>5</v>
      </c>
      <c r="H240" s="54">
        <f>IF($I$10="","",IF($I$10=P240,AC240,IF($I$10=M240,AA240,AB240)))</f>
        <v>5</v>
      </c>
      <c r="I240" s="54" t="s">
        <v>154</v>
      </c>
      <c r="J240" s="55" t="s">
        <v>202</v>
      </c>
      <c r="K240" s="54"/>
      <c r="L240" s="56"/>
      <c r="M240" s="57" t="s">
        <v>199</v>
      </c>
      <c r="N240" s="58" t="s">
        <v>200</v>
      </c>
      <c r="O240" s="56"/>
      <c r="P240" s="59" t="s">
        <v>201</v>
      </c>
      <c r="Q240" s="54"/>
      <c r="R240" s="56" t="s">
        <v>167</v>
      </c>
      <c r="S240" s="56" t="s">
        <v>167</v>
      </c>
      <c r="T240" s="56" t="s">
        <v>167</v>
      </c>
      <c r="U240" s="56" t="s">
        <v>167</v>
      </c>
      <c r="V240" s="56" t="s">
        <v>167</v>
      </c>
      <c r="W240" s="56" t="s">
        <v>167</v>
      </c>
      <c r="X240" s="56" t="s">
        <v>167</v>
      </c>
      <c r="Y240" s="56" t="s">
        <v>167</v>
      </c>
      <c r="Z240" s="56" t="s">
        <v>167</v>
      </c>
      <c r="AA240" s="60">
        <f t="shared" si="68"/>
        <v>4</v>
      </c>
      <c r="AB240" s="60">
        <f t="shared" si="69"/>
        <v>5</v>
      </c>
      <c r="AC240" s="60">
        <f t="shared" si="70"/>
        <v>6</v>
      </c>
      <c r="AD240" s="61" t="s">
        <v>1653</v>
      </c>
    </row>
    <row r="241" spans="1:30" s="33" customFormat="1" ht="45" x14ac:dyDescent="0.25">
      <c r="A241" s="46">
        <v>217</v>
      </c>
      <c r="B241" s="46">
        <v>37</v>
      </c>
      <c r="C241" s="46" t="s">
        <v>134</v>
      </c>
      <c r="D241" s="46" t="str">
        <f>IF($I$2="","",IF($I$2&gt;P241,AC241,IF($I$2&lt;=K241,$K$22,IF($I$2&lt;=M241,AA241,AB241))))</f>
        <v/>
      </c>
      <c r="E241" s="46" t="str">
        <f>IF($I$4="","",IF($I$4&gt;P241,AC241,IF($I$4&lt;=K241,$K$22,IF($I$4&lt;=M241,AA241,AB241))))</f>
        <v>Não passível</v>
      </c>
      <c r="F241" s="46" t="str">
        <f>IF($I$6="","",IF($I$6&gt;P241,AC241,IF($I$6&lt;=K241,$K$22,IF($I$6&lt;=M241,AA241,AB241))))</f>
        <v>Não passível</v>
      </c>
      <c r="G241" s="46" t="str">
        <f>IF($I$8="","",IF($I$8&gt;P241,AC241,IF($I$8&lt;=K241,$K$22,IF($I$8&lt;=M241,AA241,AB241))))</f>
        <v>Não passível</v>
      </c>
      <c r="H241" s="46" t="str">
        <f>IF($I$10="","",IF($I$10&gt;P241,AC241,IF($I$10&lt;=K241,$K$22,IF($I$10&lt;=M241,AA241,AB241))))</f>
        <v>Não passível</v>
      </c>
      <c r="I241" s="46" t="s">
        <v>153</v>
      </c>
      <c r="J241" s="47" t="s">
        <v>1531</v>
      </c>
      <c r="K241" s="46">
        <v>0</v>
      </c>
      <c r="L241" s="48" t="s">
        <v>1231</v>
      </c>
      <c r="M241" s="49">
        <v>90</v>
      </c>
      <c r="N241" s="50" t="s">
        <v>1654</v>
      </c>
      <c r="O241" s="48" t="s">
        <v>1233</v>
      </c>
      <c r="P241" s="51">
        <v>150</v>
      </c>
      <c r="Q241" s="46" t="s">
        <v>183</v>
      </c>
      <c r="R241" s="48" t="s">
        <v>167</v>
      </c>
      <c r="S241" s="48" t="s">
        <v>167</v>
      </c>
      <c r="T241" s="48" t="s">
        <v>167</v>
      </c>
      <c r="U241" s="48" t="s">
        <v>167</v>
      </c>
      <c r="V241" s="48" t="s">
        <v>167</v>
      </c>
      <c r="W241" s="48" t="s">
        <v>167</v>
      </c>
      <c r="X241" s="48" t="s">
        <v>167</v>
      </c>
      <c r="Y241" s="48" t="s">
        <v>167</v>
      </c>
      <c r="Z241" s="48" t="s">
        <v>167</v>
      </c>
      <c r="AA241" s="52">
        <f t="shared" si="68"/>
        <v>2</v>
      </c>
      <c r="AB241" s="52">
        <f t="shared" si="69"/>
        <v>3</v>
      </c>
      <c r="AC241" s="52">
        <f t="shared" si="70"/>
        <v>4</v>
      </c>
      <c r="AD241" s="53" t="s">
        <v>135</v>
      </c>
    </row>
    <row r="242" spans="1:30" s="33" customFormat="1" ht="45" x14ac:dyDescent="0.25">
      <c r="A242" s="54">
        <v>218</v>
      </c>
      <c r="B242" s="54">
        <v>38</v>
      </c>
      <c r="C242" s="54" t="s">
        <v>136</v>
      </c>
      <c r="D242" s="54" t="str">
        <f t="shared" si="63"/>
        <v/>
      </c>
      <c r="E242" s="54" t="str">
        <f t="shared" si="64"/>
        <v>Não passível</v>
      </c>
      <c r="F242" s="54" t="str">
        <f t="shared" si="65"/>
        <v>Não passível</v>
      </c>
      <c r="G242" s="54" t="str">
        <f t="shared" si="66"/>
        <v>Não passível</v>
      </c>
      <c r="H242" s="54" t="str">
        <f t="shared" si="67"/>
        <v>Não passível</v>
      </c>
      <c r="I242" s="54" t="s">
        <v>154</v>
      </c>
      <c r="J242" s="55" t="s">
        <v>1307</v>
      </c>
      <c r="K242" s="54">
        <v>100</v>
      </c>
      <c r="L242" s="56" t="s">
        <v>1251</v>
      </c>
      <c r="M242" s="57">
        <v>500</v>
      </c>
      <c r="N242" s="58" t="s">
        <v>1655</v>
      </c>
      <c r="O242" s="56" t="s">
        <v>1233</v>
      </c>
      <c r="P242" s="59">
        <v>1500</v>
      </c>
      <c r="Q242" s="54" t="s">
        <v>187</v>
      </c>
      <c r="R242" s="56" t="s">
        <v>167</v>
      </c>
      <c r="S242" s="56" t="s">
        <v>167</v>
      </c>
      <c r="T242" s="56" t="s">
        <v>167</v>
      </c>
      <c r="U242" s="56" t="s">
        <v>167</v>
      </c>
      <c r="V242" s="56" t="s">
        <v>167</v>
      </c>
      <c r="W242" s="56" t="s">
        <v>167</v>
      </c>
      <c r="X242" s="56" t="s">
        <v>167</v>
      </c>
      <c r="Y242" s="56" t="s">
        <v>167</v>
      </c>
      <c r="Z242" s="56" t="s">
        <v>167</v>
      </c>
      <c r="AA242" s="60">
        <f t="shared" si="68"/>
        <v>4</v>
      </c>
      <c r="AB242" s="60">
        <f t="shared" si="69"/>
        <v>5</v>
      </c>
      <c r="AC242" s="60">
        <f t="shared" si="70"/>
        <v>6</v>
      </c>
      <c r="AD242" s="61" t="s">
        <v>1656</v>
      </c>
    </row>
    <row r="243" spans="1:30" s="33" customFormat="1" ht="22.5" x14ac:dyDescent="0.25">
      <c r="A243" s="46">
        <v>219</v>
      </c>
      <c r="B243" s="46">
        <v>39</v>
      </c>
      <c r="C243" s="46" t="s">
        <v>137</v>
      </c>
      <c r="D243" s="46" t="str">
        <f t="shared" si="63"/>
        <v/>
      </c>
      <c r="E243" s="46" t="str">
        <f t="shared" si="64"/>
        <v>Não passível</v>
      </c>
      <c r="F243" s="46" t="str">
        <f t="shared" si="65"/>
        <v>Não passível</v>
      </c>
      <c r="G243" s="46" t="str">
        <f t="shared" si="66"/>
        <v>Não passível</v>
      </c>
      <c r="H243" s="46" t="str">
        <f t="shared" si="67"/>
        <v>Não passível</v>
      </c>
      <c r="I243" s="46" t="s">
        <v>153</v>
      </c>
      <c r="J243" s="47" t="s">
        <v>1657</v>
      </c>
      <c r="K243" s="46">
        <v>0.02</v>
      </c>
      <c r="L243" s="48" t="s">
        <v>1251</v>
      </c>
      <c r="M243" s="49">
        <v>0.1</v>
      </c>
      <c r="N243" s="50" t="s">
        <v>1658</v>
      </c>
      <c r="O243" s="48" t="s">
        <v>1233</v>
      </c>
      <c r="P243" s="51">
        <v>0.3</v>
      </c>
      <c r="Q243" s="46" t="s">
        <v>1257</v>
      </c>
      <c r="R243" s="48" t="s">
        <v>167</v>
      </c>
      <c r="S243" s="48" t="s">
        <v>167</v>
      </c>
      <c r="T243" s="48" t="s">
        <v>167</v>
      </c>
      <c r="U243" s="48" t="s">
        <v>167</v>
      </c>
      <c r="V243" s="48" t="s">
        <v>167</v>
      </c>
      <c r="W243" s="48" t="s">
        <v>167</v>
      </c>
      <c r="X243" s="48" t="s">
        <v>167</v>
      </c>
      <c r="Y243" s="48" t="s">
        <v>167</v>
      </c>
      <c r="Z243" s="48" t="s">
        <v>167</v>
      </c>
      <c r="AA243" s="52">
        <f t="shared" si="68"/>
        <v>2</v>
      </c>
      <c r="AB243" s="52">
        <f t="shared" si="69"/>
        <v>3</v>
      </c>
      <c r="AC243" s="52">
        <f t="shared" si="70"/>
        <v>4</v>
      </c>
      <c r="AD243" s="53" t="s">
        <v>1659</v>
      </c>
    </row>
    <row r="244" spans="1:30" s="33" customFormat="1" ht="45" x14ac:dyDescent="0.25">
      <c r="A244" s="54">
        <v>220</v>
      </c>
      <c r="B244" s="54">
        <v>40</v>
      </c>
      <c r="C244" s="54" t="s">
        <v>1902</v>
      </c>
      <c r="D244" s="54" t="str">
        <f t="shared" si="63"/>
        <v/>
      </c>
      <c r="E244" s="54" t="str">
        <f t="shared" si="64"/>
        <v>Não passível</v>
      </c>
      <c r="F244" s="54" t="str">
        <f t="shared" si="65"/>
        <v>Não passível</v>
      </c>
      <c r="G244" s="54" t="str">
        <f t="shared" si="66"/>
        <v>Não passível</v>
      </c>
      <c r="H244" s="54" t="str">
        <f t="shared" si="67"/>
        <v>Não passível</v>
      </c>
      <c r="I244" s="54" t="s">
        <v>153</v>
      </c>
      <c r="J244" s="55" t="s">
        <v>1531</v>
      </c>
      <c r="K244" s="54">
        <v>0</v>
      </c>
      <c r="L244" s="56" t="s">
        <v>1251</v>
      </c>
      <c r="M244" s="57">
        <v>250</v>
      </c>
      <c r="N244" s="58" t="s">
        <v>1660</v>
      </c>
      <c r="O244" s="56" t="s">
        <v>1233</v>
      </c>
      <c r="P244" s="59">
        <v>3000</v>
      </c>
      <c r="Q244" s="54" t="s">
        <v>183</v>
      </c>
      <c r="R244" s="56" t="s">
        <v>167</v>
      </c>
      <c r="S244" s="56" t="s">
        <v>167</v>
      </c>
      <c r="T244" s="56" t="s">
        <v>167</v>
      </c>
      <c r="U244" s="56" t="s">
        <v>167</v>
      </c>
      <c r="V244" s="56" t="s">
        <v>167</v>
      </c>
      <c r="W244" s="56" t="s">
        <v>167</v>
      </c>
      <c r="X244" s="56" t="s">
        <v>167</v>
      </c>
      <c r="Y244" s="56" t="s">
        <v>167</v>
      </c>
      <c r="Z244" s="56" t="s">
        <v>167</v>
      </c>
      <c r="AA244" s="60">
        <f t="shared" si="68"/>
        <v>2</v>
      </c>
      <c r="AB244" s="60">
        <f t="shared" si="69"/>
        <v>3</v>
      </c>
      <c r="AC244" s="60">
        <f t="shared" si="70"/>
        <v>4</v>
      </c>
      <c r="AD244" s="61" t="s">
        <v>117</v>
      </c>
    </row>
    <row r="245" spans="1:30" s="33" customFormat="1" ht="90" x14ac:dyDescent="0.25">
      <c r="A245" s="46">
        <v>221</v>
      </c>
      <c r="B245" s="46">
        <v>41</v>
      </c>
      <c r="C245" s="46" t="s">
        <v>1903</v>
      </c>
      <c r="D245" s="46" t="str">
        <f t="shared" si="63"/>
        <v/>
      </c>
      <c r="E245" s="46" t="str">
        <f t="shared" si="64"/>
        <v>Não passível</v>
      </c>
      <c r="F245" s="46" t="str">
        <f t="shared" si="65"/>
        <v>Não passível</v>
      </c>
      <c r="G245" s="46" t="str">
        <f t="shared" si="66"/>
        <v>Não passível</v>
      </c>
      <c r="H245" s="46" t="str">
        <f t="shared" si="67"/>
        <v>Não passível</v>
      </c>
      <c r="I245" s="46" t="s">
        <v>153</v>
      </c>
      <c r="J245" s="47" t="s">
        <v>1531</v>
      </c>
      <c r="K245" s="46">
        <v>30</v>
      </c>
      <c r="L245" s="48" t="s">
        <v>1251</v>
      </c>
      <c r="M245" s="49">
        <v>150</v>
      </c>
      <c r="N245" s="50" t="s">
        <v>1661</v>
      </c>
      <c r="O245" s="48" t="s">
        <v>1233</v>
      </c>
      <c r="P245" s="51">
        <v>300</v>
      </c>
      <c r="Q245" s="46" t="s">
        <v>183</v>
      </c>
      <c r="R245" s="48" t="s">
        <v>167</v>
      </c>
      <c r="S245" s="48" t="s">
        <v>167</v>
      </c>
      <c r="T245" s="48" t="s">
        <v>167</v>
      </c>
      <c r="U245" s="48" t="s">
        <v>167</v>
      </c>
      <c r="V245" s="48" t="s">
        <v>167</v>
      </c>
      <c r="W245" s="48" t="s">
        <v>167</v>
      </c>
      <c r="X245" s="48" t="s">
        <v>167</v>
      </c>
      <c r="Y245" s="48" t="s">
        <v>167</v>
      </c>
      <c r="Z245" s="48" t="s">
        <v>167</v>
      </c>
      <c r="AA245" s="52">
        <f t="shared" si="68"/>
        <v>2</v>
      </c>
      <c r="AB245" s="52">
        <f t="shared" si="69"/>
        <v>3</v>
      </c>
      <c r="AC245" s="52">
        <f t="shared" si="70"/>
        <v>4</v>
      </c>
      <c r="AD245" s="53" t="s">
        <v>118</v>
      </c>
    </row>
    <row r="246" spans="1:30" s="33" customFormat="1" ht="30" x14ac:dyDescent="0.25">
      <c r="A246" s="54">
        <v>222</v>
      </c>
      <c r="B246" s="54">
        <v>42</v>
      </c>
      <c r="C246" s="54" t="s">
        <v>1904</v>
      </c>
      <c r="D246" s="54" t="str">
        <f t="shared" si="63"/>
        <v/>
      </c>
      <c r="E246" s="54" t="str">
        <f t="shared" si="64"/>
        <v>Não passível</v>
      </c>
      <c r="F246" s="54" t="str">
        <f t="shared" si="65"/>
        <v>Não passível</v>
      </c>
      <c r="G246" s="54" t="str">
        <f t="shared" si="66"/>
        <v>Não passível</v>
      </c>
      <c r="H246" s="54" t="str">
        <f t="shared" si="67"/>
        <v>Não passível</v>
      </c>
      <c r="I246" s="54" t="s">
        <v>153</v>
      </c>
      <c r="J246" s="55" t="s">
        <v>1531</v>
      </c>
      <c r="K246" s="54">
        <v>0</v>
      </c>
      <c r="L246" s="56" t="s">
        <v>1251</v>
      </c>
      <c r="M246" s="57">
        <v>120</v>
      </c>
      <c r="N246" s="58" t="s">
        <v>1662</v>
      </c>
      <c r="O246" s="56" t="s">
        <v>1233</v>
      </c>
      <c r="P246" s="59">
        <v>240</v>
      </c>
      <c r="Q246" s="54" t="s">
        <v>183</v>
      </c>
      <c r="R246" s="56" t="s">
        <v>167</v>
      </c>
      <c r="S246" s="56" t="s">
        <v>167</v>
      </c>
      <c r="T246" s="56" t="s">
        <v>167</v>
      </c>
      <c r="U246" s="56" t="s">
        <v>167</v>
      </c>
      <c r="V246" s="56" t="s">
        <v>167</v>
      </c>
      <c r="W246" s="56" t="s">
        <v>167</v>
      </c>
      <c r="X246" s="56" t="s">
        <v>167</v>
      </c>
      <c r="Y246" s="56" t="s">
        <v>167</v>
      </c>
      <c r="Z246" s="56" t="s">
        <v>167</v>
      </c>
      <c r="AA246" s="60">
        <f t="shared" si="68"/>
        <v>2</v>
      </c>
      <c r="AB246" s="60">
        <f t="shared" si="69"/>
        <v>3</v>
      </c>
      <c r="AC246" s="60">
        <f t="shared" si="70"/>
        <v>4</v>
      </c>
      <c r="AD246" s="61" t="s">
        <v>1663</v>
      </c>
    </row>
    <row r="247" spans="1:30" s="33" customFormat="1" ht="30" x14ac:dyDescent="0.25">
      <c r="A247" s="46">
        <v>223</v>
      </c>
      <c r="B247" s="46">
        <v>43</v>
      </c>
      <c r="C247" s="46" t="s">
        <v>1905</v>
      </c>
      <c r="D247" s="46" t="str">
        <f t="shared" si="63"/>
        <v/>
      </c>
      <c r="E247" s="46" t="str">
        <f t="shared" si="64"/>
        <v>Não passível</v>
      </c>
      <c r="F247" s="46" t="str">
        <f t="shared" si="65"/>
        <v>Não passível</v>
      </c>
      <c r="G247" s="46" t="str">
        <f t="shared" si="66"/>
        <v>Não passível</v>
      </c>
      <c r="H247" s="46" t="str">
        <f t="shared" si="67"/>
        <v>Não passível</v>
      </c>
      <c r="I247" s="46" t="s">
        <v>153</v>
      </c>
      <c r="J247" s="47" t="s">
        <v>1664</v>
      </c>
      <c r="K247" s="46">
        <v>0</v>
      </c>
      <c r="L247" s="48" t="s">
        <v>1251</v>
      </c>
      <c r="M247" s="49">
        <v>10000</v>
      </c>
      <c r="N247" s="50" t="s">
        <v>1665</v>
      </c>
      <c r="O247" s="48" t="s">
        <v>1233</v>
      </c>
      <c r="P247" s="51">
        <v>20000</v>
      </c>
      <c r="Q247" s="46" t="s">
        <v>175</v>
      </c>
      <c r="R247" s="48" t="s">
        <v>167</v>
      </c>
      <c r="S247" s="48" t="s">
        <v>167</v>
      </c>
      <c r="T247" s="48" t="s">
        <v>167</v>
      </c>
      <c r="U247" s="48" t="s">
        <v>167</v>
      </c>
      <c r="V247" s="48" t="s">
        <v>167</v>
      </c>
      <c r="W247" s="48" t="s">
        <v>167</v>
      </c>
      <c r="X247" s="48" t="s">
        <v>167</v>
      </c>
      <c r="Y247" s="48" t="s">
        <v>167</v>
      </c>
      <c r="Z247" s="48" t="s">
        <v>167</v>
      </c>
      <c r="AA247" s="52">
        <f t="shared" si="68"/>
        <v>2</v>
      </c>
      <c r="AB247" s="52">
        <f t="shared" si="69"/>
        <v>3</v>
      </c>
      <c r="AC247" s="52">
        <f t="shared" si="70"/>
        <v>4</v>
      </c>
      <c r="AD247" s="53" t="s">
        <v>1666</v>
      </c>
    </row>
    <row r="248" spans="1:30" s="33" customFormat="1" ht="30" x14ac:dyDescent="0.25">
      <c r="A248" s="45">
        <v>224</v>
      </c>
      <c r="B248" s="54">
        <v>1</v>
      </c>
      <c r="C248" s="54" t="s">
        <v>138</v>
      </c>
      <c r="D248" s="54" t="str">
        <f t="shared" si="63"/>
        <v/>
      </c>
      <c r="E248" s="54" t="str">
        <f t="shared" si="64"/>
        <v>Não passível</v>
      </c>
      <c r="F248" s="54" t="str">
        <f>IF($I$6="","",IF($I$6&gt;P248,AC248,IF($I$6&lt;=K248,$K$22,IF($I$6&lt;M248,AA248,AB248))))</f>
        <v>Não passível</v>
      </c>
      <c r="G248" s="54" t="str">
        <f t="shared" si="66"/>
        <v>Não passível</v>
      </c>
      <c r="H248" s="54" t="str">
        <f t="shared" si="67"/>
        <v>Não passível</v>
      </c>
      <c r="I248" s="54" t="s">
        <v>153</v>
      </c>
      <c r="J248" s="55" t="s">
        <v>1309</v>
      </c>
      <c r="K248" s="54">
        <v>5</v>
      </c>
      <c r="L248" s="56" t="s">
        <v>1251</v>
      </c>
      <c r="M248" s="57">
        <v>80</v>
      </c>
      <c r="N248" s="58" t="s">
        <v>1667</v>
      </c>
      <c r="O248" s="56" t="s">
        <v>1233</v>
      </c>
      <c r="P248" s="59">
        <v>200</v>
      </c>
      <c r="Q248" s="54" t="s">
        <v>1257</v>
      </c>
      <c r="R248" s="56" t="s">
        <v>167</v>
      </c>
      <c r="S248" s="56" t="s">
        <v>167</v>
      </c>
      <c r="T248" s="56" t="s">
        <v>167</v>
      </c>
      <c r="U248" s="56" t="s">
        <v>167</v>
      </c>
      <c r="V248" s="56" t="s">
        <v>167</v>
      </c>
      <c r="W248" s="56" t="s">
        <v>167</v>
      </c>
      <c r="X248" s="56" t="s">
        <v>167</v>
      </c>
      <c r="Y248" s="56" t="s">
        <v>167</v>
      </c>
      <c r="Z248" s="56" t="s">
        <v>167</v>
      </c>
      <c r="AA248" s="60">
        <f t="shared" si="68"/>
        <v>2</v>
      </c>
      <c r="AB248" s="60">
        <f t="shared" si="69"/>
        <v>3</v>
      </c>
      <c r="AC248" s="60">
        <f t="shared" si="70"/>
        <v>4</v>
      </c>
      <c r="AD248" s="61" t="s">
        <v>1668</v>
      </c>
    </row>
    <row r="249" spans="1:30" s="33" customFormat="1" ht="30" x14ac:dyDescent="0.25">
      <c r="A249" s="46">
        <v>225</v>
      </c>
      <c r="B249" s="46">
        <v>2</v>
      </c>
      <c r="C249" s="46" t="s">
        <v>1906</v>
      </c>
      <c r="D249" s="46" t="str">
        <f>IF($I$2="","",IF($I$2&gt;=P249,AC249,IF($I$2&lt;=K249,$K$22,IF($I$2&lt;M249,AA249,AB249))))</f>
        <v/>
      </c>
      <c r="E249" s="46" t="str">
        <f>IF($I$4="","",IF($I$4&gt;=P249,AC249,IF($I$4&lt;=K249,$K$22,IF($I$4&lt;M249,AA249,AB249))))</f>
        <v>Não passível</v>
      </c>
      <c r="F249" s="46" t="str">
        <f>IF($I$6="","",IF($I$6&gt;=P249,AC249,IF($I$6&lt;=K249,$K$22,IF($I$6&lt;M249,AA249,AB249))))</f>
        <v>Não passível</v>
      </c>
      <c r="G249" s="46" t="str">
        <f>IF($I$8="","",IF($I$8&gt;=P249,AC249,IF($I$8&lt;=K249,$K$22,IF($I$8&lt;M249,AA249,AB249))))</f>
        <v>Não passível</v>
      </c>
      <c r="H249" s="46" t="str">
        <f>IF($I$10="","",IF($I$10&gt;=P249,AC249,IF($I$10&lt;=K249,$K$22,IF($I$10&lt;M249,AA249,AB249))))</f>
        <v>Não passível</v>
      </c>
      <c r="I249" s="46" t="s">
        <v>153</v>
      </c>
      <c r="J249" s="47" t="s">
        <v>1309</v>
      </c>
      <c r="K249" s="46">
        <v>200</v>
      </c>
      <c r="L249" s="48" t="s">
        <v>1251</v>
      </c>
      <c r="M249" s="49">
        <v>600</v>
      </c>
      <c r="N249" s="50" t="s">
        <v>1669</v>
      </c>
      <c r="O249" s="48" t="s">
        <v>1523</v>
      </c>
      <c r="P249" s="51">
        <v>1000</v>
      </c>
      <c r="Q249" s="46" t="s">
        <v>1257</v>
      </c>
      <c r="R249" s="48" t="s">
        <v>167</v>
      </c>
      <c r="S249" s="48" t="s">
        <v>167</v>
      </c>
      <c r="T249" s="48" t="s">
        <v>167</v>
      </c>
      <c r="U249" s="48" t="s">
        <v>167</v>
      </c>
      <c r="V249" s="48" t="s">
        <v>167</v>
      </c>
      <c r="W249" s="48" t="s">
        <v>167</v>
      </c>
      <c r="X249" s="48" t="s">
        <v>167</v>
      </c>
      <c r="Y249" s="48" t="s">
        <v>167</v>
      </c>
      <c r="Z249" s="48" t="s">
        <v>167</v>
      </c>
      <c r="AA249" s="52">
        <f t="shared" si="68"/>
        <v>2</v>
      </c>
      <c r="AB249" s="52">
        <f t="shared" si="69"/>
        <v>3</v>
      </c>
      <c r="AC249" s="52">
        <f t="shared" si="70"/>
        <v>4</v>
      </c>
      <c r="AD249" s="53" t="s">
        <v>1670</v>
      </c>
    </row>
    <row r="250" spans="1:30" s="33" customFormat="1" ht="22.5" x14ac:dyDescent="0.25">
      <c r="A250" s="54">
        <v>226</v>
      </c>
      <c r="B250" s="54">
        <v>3</v>
      </c>
      <c r="C250" s="54" t="s">
        <v>139</v>
      </c>
      <c r="D250" s="54" t="str">
        <f t="shared" si="63"/>
        <v/>
      </c>
      <c r="E250" s="54" t="str">
        <f t="shared" si="64"/>
        <v>Não passível</v>
      </c>
      <c r="F250" s="54" t="str">
        <f t="shared" si="65"/>
        <v>Não passível</v>
      </c>
      <c r="G250" s="54" t="str">
        <f t="shared" si="66"/>
        <v>Não passível</v>
      </c>
      <c r="H250" s="54" t="str">
        <f t="shared" si="67"/>
        <v>Não passível</v>
      </c>
      <c r="I250" s="54" t="s">
        <v>153</v>
      </c>
      <c r="J250" s="55" t="s">
        <v>1671</v>
      </c>
      <c r="K250" s="54">
        <v>20000</v>
      </c>
      <c r="L250" s="56" t="s">
        <v>1251</v>
      </c>
      <c r="M250" s="57">
        <v>150000</v>
      </c>
      <c r="N250" s="58" t="s">
        <v>1672</v>
      </c>
      <c r="O250" s="56" t="s">
        <v>1233</v>
      </c>
      <c r="P250" s="59">
        <v>300000</v>
      </c>
      <c r="Q250" s="54" t="s">
        <v>188</v>
      </c>
      <c r="R250" s="56" t="s">
        <v>167</v>
      </c>
      <c r="S250" s="56" t="s">
        <v>167</v>
      </c>
      <c r="T250" s="56" t="s">
        <v>167</v>
      </c>
      <c r="U250" s="56" t="s">
        <v>167</v>
      </c>
      <c r="V250" s="56" t="s">
        <v>167</v>
      </c>
      <c r="W250" s="56" t="s">
        <v>167</v>
      </c>
      <c r="X250" s="56" t="s">
        <v>167</v>
      </c>
      <c r="Y250" s="56" t="s">
        <v>167</v>
      </c>
      <c r="Z250" s="56" t="s">
        <v>167</v>
      </c>
      <c r="AA250" s="60">
        <f t="shared" si="68"/>
        <v>2</v>
      </c>
      <c r="AB250" s="60">
        <f t="shared" si="69"/>
        <v>3</v>
      </c>
      <c r="AC250" s="60">
        <f t="shared" si="70"/>
        <v>4</v>
      </c>
      <c r="AD250" s="61" t="s">
        <v>1673</v>
      </c>
    </row>
    <row r="251" spans="1:30" s="33" customFormat="1" x14ac:dyDescent="0.25">
      <c r="A251" s="46">
        <v>227</v>
      </c>
      <c r="B251" s="46">
        <v>4</v>
      </c>
      <c r="C251" s="46" t="s">
        <v>140</v>
      </c>
      <c r="D251" s="46" t="str">
        <f t="shared" si="63"/>
        <v/>
      </c>
      <c r="E251" s="46" t="str">
        <f t="shared" si="64"/>
        <v>Não passível</v>
      </c>
      <c r="F251" s="46" t="str">
        <f t="shared" si="65"/>
        <v>Não passível</v>
      </c>
      <c r="G251" s="46" t="str">
        <f t="shared" si="66"/>
        <v>Não passível</v>
      </c>
      <c r="H251" s="46" t="str">
        <f t="shared" si="67"/>
        <v>Não passível</v>
      </c>
      <c r="I251" s="46" t="s">
        <v>153</v>
      </c>
      <c r="J251" s="47" t="s">
        <v>1671</v>
      </c>
      <c r="K251" s="46">
        <v>200</v>
      </c>
      <c r="L251" s="48" t="s">
        <v>1251</v>
      </c>
      <c r="M251" s="49">
        <v>2000</v>
      </c>
      <c r="N251" s="50" t="s">
        <v>1674</v>
      </c>
      <c r="O251" s="48" t="s">
        <v>1233</v>
      </c>
      <c r="P251" s="51">
        <v>10000</v>
      </c>
      <c r="Q251" s="46" t="s">
        <v>188</v>
      </c>
      <c r="R251" s="48" t="s">
        <v>167</v>
      </c>
      <c r="S251" s="48" t="s">
        <v>167</v>
      </c>
      <c r="T251" s="48" t="s">
        <v>167</v>
      </c>
      <c r="U251" s="48" t="s">
        <v>167</v>
      </c>
      <c r="V251" s="48" t="s">
        <v>167</v>
      </c>
      <c r="W251" s="48" t="s">
        <v>167</v>
      </c>
      <c r="X251" s="48" t="s">
        <v>167</v>
      </c>
      <c r="Y251" s="48" t="s">
        <v>167</v>
      </c>
      <c r="Z251" s="48" t="s">
        <v>167</v>
      </c>
      <c r="AA251" s="52">
        <f t="shared" si="68"/>
        <v>2</v>
      </c>
      <c r="AB251" s="52">
        <f t="shared" si="69"/>
        <v>3</v>
      </c>
      <c r="AC251" s="52">
        <f t="shared" si="70"/>
        <v>4</v>
      </c>
      <c r="AD251" s="53" t="s">
        <v>1675</v>
      </c>
    </row>
    <row r="252" spans="1:30" s="33" customFormat="1" ht="30" x14ac:dyDescent="0.25">
      <c r="A252" s="54">
        <v>228</v>
      </c>
      <c r="B252" s="54">
        <v>5</v>
      </c>
      <c r="C252" s="54" t="s">
        <v>141</v>
      </c>
      <c r="D252" s="54" t="str">
        <f>IF($I$2="","",IF($I$2&gt;=P252,AC252,IF($I$2&lt;=K252,$K$22,IF($I$2&lt;M252,AA252,AB252))))</f>
        <v/>
      </c>
      <c r="E252" s="54" t="str">
        <f>IF($I$4="","",IF($I$4&gt;=P252,AC252,IF($I$4&lt;=K252,$K$22,IF($I$4&lt;M252,AA252,AB252))))</f>
        <v>Não passível</v>
      </c>
      <c r="F252" s="54" t="str">
        <f>IF($I$6="","",IF($I$6&gt;=P252,AC252,IF($I$6&lt;=K252,$K$22,IF($I$6&lt;M252,AA252,AB252))))</f>
        <v>Não passível</v>
      </c>
      <c r="G252" s="54" t="str">
        <f>IF($I$8="","",IF($I$8&gt;=P252,AC252,IF($I$8&lt;=K252,$K$22,IF($I$8&lt;M252,AA252,AB252))))</f>
        <v>Não passível</v>
      </c>
      <c r="H252" s="54" t="str">
        <f>IF($I$10="","",IF($I$10&gt;=P252,AC252,IF($I$10&lt;=K252,$K$22,IF($I$10&lt;M252,AA252,AB252))))</f>
        <v>Não passível</v>
      </c>
      <c r="I252" s="54" t="s">
        <v>153</v>
      </c>
      <c r="J252" s="55" t="s">
        <v>1676</v>
      </c>
      <c r="K252" s="54">
        <v>200</v>
      </c>
      <c r="L252" s="56" t="s">
        <v>1251</v>
      </c>
      <c r="M252" s="57">
        <v>600</v>
      </c>
      <c r="N252" s="58" t="s">
        <v>1677</v>
      </c>
      <c r="O252" s="56" t="s">
        <v>1589</v>
      </c>
      <c r="P252" s="59">
        <v>1000</v>
      </c>
      <c r="Q252" s="54" t="s">
        <v>1257</v>
      </c>
      <c r="R252" s="56" t="s">
        <v>167</v>
      </c>
      <c r="S252" s="56" t="s">
        <v>167</v>
      </c>
      <c r="T252" s="56" t="s">
        <v>167</v>
      </c>
      <c r="U252" s="56" t="s">
        <v>167</v>
      </c>
      <c r="V252" s="56" t="s">
        <v>167</v>
      </c>
      <c r="W252" s="56" t="s">
        <v>167</v>
      </c>
      <c r="X252" s="56" t="s">
        <v>167</v>
      </c>
      <c r="Y252" s="56" t="s">
        <v>167</v>
      </c>
      <c r="Z252" s="56" t="s">
        <v>167</v>
      </c>
      <c r="AA252" s="60">
        <f t="shared" si="68"/>
        <v>2</v>
      </c>
      <c r="AB252" s="60">
        <f t="shared" si="69"/>
        <v>3</v>
      </c>
      <c r="AC252" s="60">
        <f t="shared" si="70"/>
        <v>4</v>
      </c>
      <c r="AD252" s="61" t="s">
        <v>1678</v>
      </c>
    </row>
    <row r="253" spans="1:30" s="33" customFormat="1" ht="30" x14ac:dyDescent="0.25">
      <c r="A253" s="46">
        <v>229</v>
      </c>
      <c r="B253" s="46">
        <v>6</v>
      </c>
      <c r="C253" s="46" t="s">
        <v>142</v>
      </c>
      <c r="D253" s="46" t="str">
        <f t="shared" si="63"/>
        <v/>
      </c>
      <c r="E253" s="46" t="str">
        <f t="shared" si="64"/>
        <v>Não passível</v>
      </c>
      <c r="F253" s="46" t="str">
        <f t="shared" si="65"/>
        <v>Não passível</v>
      </c>
      <c r="G253" s="46" t="str">
        <f t="shared" si="66"/>
        <v>Não passível</v>
      </c>
      <c r="H253" s="46" t="str">
        <f t="shared" si="67"/>
        <v>Não passível</v>
      </c>
      <c r="I253" s="46" t="s">
        <v>153</v>
      </c>
      <c r="J253" s="47" t="s">
        <v>1671</v>
      </c>
      <c r="K253" s="46">
        <v>500</v>
      </c>
      <c r="L253" s="48" t="s">
        <v>1251</v>
      </c>
      <c r="M253" s="49">
        <v>1000</v>
      </c>
      <c r="N253" s="50" t="s">
        <v>1679</v>
      </c>
      <c r="O253" s="48" t="s">
        <v>1233</v>
      </c>
      <c r="P253" s="51">
        <v>2000</v>
      </c>
      <c r="Q253" s="46" t="s">
        <v>188</v>
      </c>
      <c r="R253" s="48" t="s">
        <v>167</v>
      </c>
      <c r="S253" s="48" t="s">
        <v>167</v>
      </c>
      <c r="T253" s="48" t="s">
        <v>167</v>
      </c>
      <c r="U253" s="48" t="s">
        <v>167</v>
      </c>
      <c r="V253" s="48" t="s">
        <v>167</v>
      </c>
      <c r="W253" s="48" t="s">
        <v>167</v>
      </c>
      <c r="X253" s="48" t="s">
        <v>167</v>
      </c>
      <c r="Y253" s="48" t="s">
        <v>167</v>
      </c>
      <c r="Z253" s="48" t="s">
        <v>167</v>
      </c>
      <c r="AA253" s="52">
        <f t="shared" si="68"/>
        <v>2</v>
      </c>
      <c r="AB253" s="52">
        <f t="shared" si="69"/>
        <v>3</v>
      </c>
      <c r="AC253" s="52">
        <f t="shared" si="70"/>
        <v>4</v>
      </c>
      <c r="AD253" s="53" t="s">
        <v>1680</v>
      </c>
    </row>
    <row r="254" spans="1:30" s="33" customFormat="1" ht="22.5" x14ac:dyDescent="0.25">
      <c r="A254" s="54">
        <v>230</v>
      </c>
      <c r="B254" s="54">
        <v>7</v>
      </c>
      <c r="C254" s="54" t="s">
        <v>143</v>
      </c>
      <c r="D254" s="54" t="str">
        <f t="shared" si="63"/>
        <v/>
      </c>
      <c r="E254" s="54" t="str">
        <f t="shared" si="64"/>
        <v>Não passível</v>
      </c>
      <c r="F254" s="54" t="str">
        <f t="shared" si="65"/>
        <v>Não passível</v>
      </c>
      <c r="G254" s="54" t="str">
        <f t="shared" si="66"/>
        <v>Não passível</v>
      </c>
      <c r="H254" s="54" t="str">
        <f t="shared" si="67"/>
        <v>Não passível</v>
      </c>
      <c r="I254" s="54" t="s">
        <v>153</v>
      </c>
      <c r="J254" s="55" t="s">
        <v>1551</v>
      </c>
      <c r="K254" s="54">
        <v>2</v>
      </c>
      <c r="L254" s="56" t="s">
        <v>1251</v>
      </c>
      <c r="M254" s="57">
        <v>5</v>
      </c>
      <c r="N254" s="58" t="s">
        <v>1681</v>
      </c>
      <c r="O254" s="56" t="s">
        <v>1233</v>
      </c>
      <c r="P254" s="59">
        <v>50</v>
      </c>
      <c r="Q254" s="54" t="s">
        <v>1257</v>
      </c>
      <c r="R254" s="56" t="s">
        <v>167</v>
      </c>
      <c r="S254" s="56" t="s">
        <v>167</v>
      </c>
      <c r="T254" s="56" t="s">
        <v>167</v>
      </c>
      <c r="U254" s="56" t="s">
        <v>167</v>
      </c>
      <c r="V254" s="56" t="s">
        <v>167</v>
      </c>
      <c r="W254" s="56" t="s">
        <v>167</v>
      </c>
      <c r="X254" s="56" t="s">
        <v>167</v>
      </c>
      <c r="Y254" s="56" t="s">
        <v>167</v>
      </c>
      <c r="Z254" s="56" t="s">
        <v>167</v>
      </c>
      <c r="AA254" s="60">
        <f t="shared" si="68"/>
        <v>2</v>
      </c>
      <c r="AB254" s="60">
        <f t="shared" si="69"/>
        <v>3</v>
      </c>
      <c r="AC254" s="60">
        <f t="shared" si="70"/>
        <v>4</v>
      </c>
      <c r="AD254" s="61" t="s">
        <v>1682</v>
      </c>
    </row>
    <row r="255" spans="1:30" s="33" customFormat="1" x14ac:dyDescent="0.25">
      <c r="A255" s="46">
        <v>231</v>
      </c>
      <c r="B255" s="46">
        <v>8</v>
      </c>
      <c r="C255" s="46" t="s">
        <v>1907</v>
      </c>
      <c r="D255" s="46" t="str">
        <f t="shared" si="63"/>
        <v/>
      </c>
      <c r="E255" s="46" t="str">
        <f t="shared" si="64"/>
        <v>Não passível</v>
      </c>
      <c r="F255" s="46" t="str">
        <f t="shared" si="65"/>
        <v>Não passível</v>
      </c>
      <c r="G255" s="46" t="str">
        <f t="shared" si="66"/>
        <v>Não passível</v>
      </c>
      <c r="H255" s="46" t="str">
        <f t="shared" si="67"/>
        <v>Não passível</v>
      </c>
      <c r="I255" s="46" t="s">
        <v>153</v>
      </c>
      <c r="J255" s="47" t="s">
        <v>1683</v>
      </c>
      <c r="K255" s="46">
        <v>500</v>
      </c>
      <c r="L255" s="48" t="s">
        <v>1251</v>
      </c>
      <c r="M255" s="49">
        <v>1000</v>
      </c>
      <c r="N255" s="50" t="s">
        <v>1684</v>
      </c>
      <c r="O255" s="48" t="s">
        <v>1233</v>
      </c>
      <c r="P255" s="51">
        <v>5000</v>
      </c>
      <c r="Q255" s="46" t="s">
        <v>183</v>
      </c>
      <c r="R255" s="48" t="s">
        <v>167</v>
      </c>
      <c r="S255" s="48" t="s">
        <v>167</v>
      </c>
      <c r="T255" s="48" t="s">
        <v>167</v>
      </c>
      <c r="U255" s="48" t="s">
        <v>167</v>
      </c>
      <c r="V255" s="48" t="s">
        <v>167</v>
      </c>
      <c r="W255" s="48" t="s">
        <v>167</v>
      </c>
      <c r="X255" s="48" t="s">
        <v>167</v>
      </c>
      <c r="Y255" s="48" t="s">
        <v>167</v>
      </c>
      <c r="Z255" s="48" t="s">
        <v>167</v>
      </c>
      <c r="AA255" s="52">
        <f t="shared" si="68"/>
        <v>2</v>
      </c>
      <c r="AB255" s="52">
        <f t="shared" si="69"/>
        <v>3</v>
      </c>
      <c r="AC255" s="52">
        <f t="shared" si="70"/>
        <v>4</v>
      </c>
      <c r="AD255" s="53" t="s">
        <v>1685</v>
      </c>
    </row>
    <row r="256" spans="1:30" s="33" customFormat="1" ht="22.5" x14ac:dyDescent="0.25">
      <c r="A256" s="54">
        <v>232</v>
      </c>
      <c r="B256" s="54">
        <v>9</v>
      </c>
      <c r="C256" s="54" t="s">
        <v>144</v>
      </c>
      <c r="D256" s="54" t="str">
        <f t="shared" si="63"/>
        <v/>
      </c>
      <c r="E256" s="54" t="str">
        <f t="shared" si="64"/>
        <v>Não passível</v>
      </c>
      <c r="F256" s="54" t="str">
        <f t="shared" si="65"/>
        <v>Não passível</v>
      </c>
      <c r="G256" s="54" t="str">
        <f t="shared" si="66"/>
        <v>Não passível</v>
      </c>
      <c r="H256" s="54" t="str">
        <f t="shared" si="67"/>
        <v>Não passível</v>
      </c>
      <c r="I256" s="54" t="s">
        <v>153</v>
      </c>
      <c r="J256" s="55" t="s">
        <v>1449</v>
      </c>
      <c r="K256" s="54">
        <v>50000</v>
      </c>
      <c r="L256" s="56" t="s">
        <v>1251</v>
      </c>
      <c r="M256" s="57">
        <v>75000</v>
      </c>
      <c r="N256" s="58" t="s">
        <v>1686</v>
      </c>
      <c r="O256" s="56" t="s">
        <v>1233</v>
      </c>
      <c r="P256" s="59">
        <v>100000</v>
      </c>
      <c r="Q256" s="54" t="s">
        <v>189</v>
      </c>
      <c r="R256" s="56" t="s">
        <v>167</v>
      </c>
      <c r="S256" s="56" t="s">
        <v>167</v>
      </c>
      <c r="T256" s="56" t="s">
        <v>167</v>
      </c>
      <c r="U256" s="56" t="s">
        <v>167</v>
      </c>
      <c r="V256" s="56" t="s">
        <v>167</v>
      </c>
      <c r="W256" s="56" t="s">
        <v>167</v>
      </c>
      <c r="X256" s="56" t="s">
        <v>167</v>
      </c>
      <c r="Y256" s="56" t="s">
        <v>167</v>
      </c>
      <c r="Z256" s="56" t="s">
        <v>167</v>
      </c>
      <c r="AA256" s="60">
        <f t="shared" si="68"/>
        <v>2</v>
      </c>
      <c r="AB256" s="60">
        <f t="shared" si="69"/>
        <v>3</v>
      </c>
      <c r="AC256" s="60">
        <f t="shared" si="70"/>
        <v>4</v>
      </c>
      <c r="AD256" s="61" t="s">
        <v>145</v>
      </c>
    </row>
    <row r="257" spans="1:30" s="33" customFormat="1" ht="30" x14ac:dyDescent="0.25">
      <c r="A257" s="46">
        <v>233</v>
      </c>
      <c r="B257" s="46">
        <v>10</v>
      </c>
      <c r="C257" s="46" t="s">
        <v>146</v>
      </c>
      <c r="D257" s="46" t="str">
        <f t="shared" si="63"/>
        <v/>
      </c>
      <c r="E257" s="46" t="str">
        <f t="shared" si="64"/>
        <v>Não passível</v>
      </c>
      <c r="F257" s="46" t="str">
        <f t="shared" si="65"/>
        <v>Não passível</v>
      </c>
      <c r="G257" s="46" t="str">
        <f t="shared" si="66"/>
        <v>Não passível</v>
      </c>
      <c r="H257" s="46" t="str">
        <f t="shared" si="67"/>
        <v>Não passível</v>
      </c>
      <c r="I257" s="46" t="s">
        <v>153</v>
      </c>
      <c r="J257" s="47" t="s">
        <v>1449</v>
      </c>
      <c r="K257" s="46">
        <v>500</v>
      </c>
      <c r="L257" s="48" t="s">
        <v>1251</v>
      </c>
      <c r="M257" s="49">
        <v>5000</v>
      </c>
      <c r="N257" s="50" t="s">
        <v>1687</v>
      </c>
      <c r="O257" s="48" t="s">
        <v>1233</v>
      </c>
      <c r="P257" s="51">
        <v>25000</v>
      </c>
      <c r="Q257" s="46" t="s">
        <v>189</v>
      </c>
      <c r="R257" s="48" t="s">
        <v>167</v>
      </c>
      <c r="S257" s="48" t="s">
        <v>167</v>
      </c>
      <c r="T257" s="48" t="s">
        <v>167</v>
      </c>
      <c r="U257" s="48" t="s">
        <v>167</v>
      </c>
      <c r="V257" s="48" t="s">
        <v>167</v>
      </c>
      <c r="W257" s="48" t="s">
        <v>167</v>
      </c>
      <c r="X257" s="48" t="s">
        <v>167</v>
      </c>
      <c r="Y257" s="48" t="s">
        <v>167</v>
      </c>
      <c r="Z257" s="48" t="s">
        <v>167</v>
      </c>
      <c r="AA257" s="52">
        <f t="shared" si="68"/>
        <v>2</v>
      </c>
      <c r="AB257" s="52">
        <f t="shared" si="69"/>
        <v>3</v>
      </c>
      <c r="AC257" s="52">
        <f t="shared" si="70"/>
        <v>4</v>
      </c>
      <c r="AD257" s="53" t="s">
        <v>147</v>
      </c>
    </row>
    <row r="258" spans="1:30" s="33" customFormat="1" ht="45" x14ac:dyDescent="0.25">
      <c r="A258" s="54">
        <v>234</v>
      </c>
      <c r="B258" s="54">
        <v>11</v>
      </c>
      <c r="C258" s="54" t="s">
        <v>149</v>
      </c>
      <c r="D258" s="54" t="str">
        <f t="shared" si="63"/>
        <v/>
      </c>
      <c r="E258" s="54" t="str">
        <f t="shared" si="64"/>
        <v>Não passível</v>
      </c>
      <c r="F258" s="54" t="str">
        <f t="shared" si="65"/>
        <v>Não passível</v>
      </c>
      <c r="G258" s="54" t="str">
        <f t="shared" si="66"/>
        <v>Não passível</v>
      </c>
      <c r="H258" s="54" t="str">
        <f t="shared" si="67"/>
        <v>Não passível</v>
      </c>
      <c r="I258" s="54" t="s">
        <v>153</v>
      </c>
      <c r="J258" s="55" t="s">
        <v>1449</v>
      </c>
      <c r="K258" s="54">
        <v>6000</v>
      </c>
      <c r="L258" s="56" t="s">
        <v>1251</v>
      </c>
      <c r="M258" s="57">
        <v>60000</v>
      </c>
      <c r="N258" s="58" t="s">
        <v>1688</v>
      </c>
      <c r="O258" s="56" t="s">
        <v>1233</v>
      </c>
      <c r="P258" s="59">
        <v>600000</v>
      </c>
      <c r="Q258" s="54" t="s">
        <v>158</v>
      </c>
      <c r="R258" s="56" t="s">
        <v>167</v>
      </c>
      <c r="S258" s="56" t="s">
        <v>167</v>
      </c>
      <c r="T258" s="56" t="s">
        <v>167</v>
      </c>
      <c r="U258" s="56" t="s">
        <v>167</v>
      </c>
      <c r="V258" s="56" t="s">
        <v>167</v>
      </c>
      <c r="W258" s="56" t="s">
        <v>167</v>
      </c>
      <c r="X258" s="56" t="s">
        <v>167</v>
      </c>
      <c r="Y258" s="56" t="s">
        <v>167</v>
      </c>
      <c r="Z258" s="56" t="s">
        <v>167</v>
      </c>
      <c r="AA258" s="60">
        <f t="shared" si="68"/>
        <v>2</v>
      </c>
      <c r="AB258" s="60">
        <f t="shared" si="69"/>
        <v>3</v>
      </c>
      <c r="AC258" s="60">
        <f t="shared" si="70"/>
        <v>4</v>
      </c>
      <c r="AD258" s="61" t="s">
        <v>1689</v>
      </c>
    </row>
    <row r="259" spans="1:30" s="33" customFormat="1" x14ac:dyDescent="0.25">
      <c r="A259" s="46">
        <v>235</v>
      </c>
      <c r="B259" s="46">
        <v>12</v>
      </c>
      <c r="C259" s="46" t="s">
        <v>1908</v>
      </c>
      <c r="D259" s="46" t="str">
        <f t="shared" si="63"/>
        <v/>
      </c>
      <c r="E259" s="46" t="str">
        <f t="shared" si="64"/>
        <v>Não passível</v>
      </c>
      <c r="F259" s="46" t="str">
        <f t="shared" si="65"/>
        <v>Não passível</v>
      </c>
      <c r="G259" s="46" t="str">
        <f t="shared" si="66"/>
        <v>Não passível</v>
      </c>
      <c r="H259" s="46" t="str">
        <f t="shared" si="67"/>
        <v>Não passível</v>
      </c>
      <c r="I259" s="46" t="s">
        <v>154</v>
      </c>
      <c r="J259" s="47" t="s">
        <v>1551</v>
      </c>
      <c r="K259" s="46">
        <v>10</v>
      </c>
      <c r="L259" s="48" t="s">
        <v>1251</v>
      </c>
      <c r="M259" s="49">
        <v>150</v>
      </c>
      <c r="N259" s="50" t="s">
        <v>1690</v>
      </c>
      <c r="O259" s="48" t="s">
        <v>1233</v>
      </c>
      <c r="P259" s="51">
        <v>500</v>
      </c>
      <c r="Q259" s="46" t="s">
        <v>1257</v>
      </c>
      <c r="R259" s="48" t="s">
        <v>167</v>
      </c>
      <c r="S259" s="48" t="s">
        <v>167</v>
      </c>
      <c r="T259" s="48" t="s">
        <v>167</v>
      </c>
      <c r="U259" s="48" t="s">
        <v>167</v>
      </c>
      <c r="V259" s="48" t="s">
        <v>167</v>
      </c>
      <c r="W259" s="48" t="s">
        <v>167</v>
      </c>
      <c r="X259" s="48" t="s">
        <v>167</v>
      </c>
      <c r="Y259" s="48" t="s">
        <v>167</v>
      </c>
      <c r="Z259" s="48" t="s">
        <v>167</v>
      </c>
      <c r="AA259" s="52">
        <f t="shared" si="68"/>
        <v>4</v>
      </c>
      <c r="AB259" s="52">
        <f t="shared" si="69"/>
        <v>5</v>
      </c>
      <c r="AC259" s="52">
        <f t="shared" si="70"/>
        <v>6</v>
      </c>
      <c r="AD259" s="53" t="s">
        <v>1691</v>
      </c>
    </row>
    <row r="260" spans="1:30" s="33" customFormat="1" x14ac:dyDescent="0.25">
      <c r="A260" s="54">
        <v>236</v>
      </c>
      <c r="B260" s="54">
        <v>13</v>
      </c>
      <c r="C260" s="54" t="s">
        <v>1909</v>
      </c>
      <c r="D260" s="54" t="str">
        <f t="shared" si="63"/>
        <v/>
      </c>
      <c r="E260" s="54" t="str">
        <f t="shared" si="64"/>
        <v>Não passível</v>
      </c>
      <c r="F260" s="54" t="str">
        <f t="shared" si="65"/>
        <v>Não passível</v>
      </c>
      <c r="G260" s="54" t="str">
        <f t="shared" si="66"/>
        <v>Não passível</v>
      </c>
      <c r="H260" s="54" t="str">
        <f t="shared" si="67"/>
        <v>Não passível</v>
      </c>
      <c r="I260" s="54" t="s">
        <v>153</v>
      </c>
      <c r="J260" s="55" t="s">
        <v>170</v>
      </c>
      <c r="K260" s="54">
        <v>3</v>
      </c>
      <c r="L260" s="56" t="s">
        <v>1251</v>
      </c>
      <c r="M260" s="57">
        <v>10</v>
      </c>
      <c r="N260" s="58" t="s">
        <v>1692</v>
      </c>
      <c r="O260" s="56" t="s">
        <v>1233</v>
      </c>
      <c r="P260" s="59">
        <v>30</v>
      </c>
      <c r="Q260" s="54" t="s">
        <v>182</v>
      </c>
      <c r="R260" s="56" t="s">
        <v>167</v>
      </c>
      <c r="S260" s="56" t="s">
        <v>167</v>
      </c>
      <c r="T260" s="56" t="s">
        <v>167</v>
      </c>
      <c r="U260" s="56" t="s">
        <v>167</v>
      </c>
      <c r="V260" s="56" t="s">
        <v>167</v>
      </c>
      <c r="W260" s="56" t="s">
        <v>167</v>
      </c>
      <c r="X260" s="56" t="s">
        <v>167</v>
      </c>
      <c r="Y260" s="56" t="s">
        <v>167</v>
      </c>
      <c r="Z260" s="56" t="s">
        <v>167</v>
      </c>
      <c r="AA260" s="60">
        <f t="shared" si="68"/>
        <v>2</v>
      </c>
      <c r="AB260" s="60">
        <f t="shared" si="69"/>
        <v>3</v>
      </c>
      <c r="AC260" s="60">
        <f t="shared" si="70"/>
        <v>4</v>
      </c>
      <c r="AD260" s="61" t="s">
        <v>1693</v>
      </c>
    </row>
  </sheetData>
  <autoFilter ref="A22:AH260" xr:uid="{00000000-0009-0000-0000-00000C000000}">
    <filterColumn colId="26" showButton="0"/>
    <filterColumn colId="27" showButton="0"/>
  </autoFilter>
  <mergeCells count="39">
    <mergeCell ref="K2:K3"/>
    <mergeCell ref="K4:K5"/>
    <mergeCell ref="K6:K7"/>
    <mergeCell ref="K8:K9"/>
    <mergeCell ref="K10:K11"/>
    <mergeCell ref="I20:I22"/>
    <mergeCell ref="J20:Q20"/>
    <mergeCell ref="S20:Z20"/>
    <mergeCell ref="AA20:AC22"/>
    <mergeCell ref="AD20:AD22"/>
    <mergeCell ref="J21:J22"/>
    <mergeCell ref="K21:P21"/>
    <mergeCell ref="Q21:Q22"/>
    <mergeCell ref="R21:R22"/>
    <mergeCell ref="S21:S22"/>
    <mergeCell ref="T21:Y21"/>
    <mergeCell ref="Z21:Z22"/>
    <mergeCell ref="A20:A22"/>
    <mergeCell ref="B20:B22"/>
    <mergeCell ref="C20:C22"/>
    <mergeCell ref="D20:H21"/>
    <mergeCell ref="B6:B7"/>
    <mergeCell ref="C6:C7"/>
    <mergeCell ref="D6:G7"/>
    <mergeCell ref="B8:B9"/>
    <mergeCell ref="C8:C9"/>
    <mergeCell ref="D8:G9"/>
    <mergeCell ref="B10:B11"/>
    <mergeCell ref="C10:C11"/>
    <mergeCell ref="D10:G11"/>
    <mergeCell ref="D13:F13"/>
    <mergeCell ref="B15:B17"/>
    <mergeCell ref="D1:G1"/>
    <mergeCell ref="B2:B3"/>
    <mergeCell ref="C2:C3"/>
    <mergeCell ref="D2:G3"/>
    <mergeCell ref="B4:B5"/>
    <mergeCell ref="C4:C5"/>
    <mergeCell ref="D4:G5"/>
  </mergeCell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K147"/>
  <sheetViews>
    <sheetView workbookViewId="0"/>
  </sheetViews>
  <sheetFormatPr defaultColWidth="9.140625" defaultRowHeight="15" x14ac:dyDescent="0.25"/>
  <cols>
    <col min="1" max="1" width="16.7109375" style="1" customWidth="1"/>
    <col min="2" max="2" width="10.85546875" style="1" customWidth="1"/>
    <col min="3" max="16384" width="9.140625" style="1"/>
  </cols>
  <sheetData>
    <row r="2" spans="1:11" x14ac:dyDescent="0.25">
      <c r="B2" s="1">
        <v>1</v>
      </c>
      <c r="C2" s="1">
        <v>2</v>
      </c>
      <c r="D2" s="1">
        <v>3</v>
      </c>
      <c r="E2" s="1">
        <v>4</v>
      </c>
      <c r="F2" s="1">
        <v>5</v>
      </c>
    </row>
    <row r="3" spans="1:11" x14ac:dyDescent="0.25">
      <c r="A3" s="1" t="s">
        <v>194</v>
      </c>
      <c r="B3" s="119">
        <f>'TELA 3'!C8</f>
        <v>0</v>
      </c>
      <c r="C3" s="120">
        <f>'TELA 3'!C10</f>
        <v>0</v>
      </c>
      <c r="D3" s="120">
        <f>'TELA 3'!C12</f>
        <v>0</v>
      </c>
      <c r="E3" s="120">
        <f>'TELA 3'!C14</f>
        <v>0</v>
      </c>
      <c r="F3" s="120">
        <f>'TELA 3'!C16</f>
        <v>0</v>
      </c>
    </row>
    <row r="4" spans="1:11" x14ac:dyDescent="0.25">
      <c r="B4" s="123" t="str">
        <f>IF($B$3=0,"-",IFERROR(VLOOKUP($B$3,$B$14:$G$147,2,FALSE),"Estado"))</f>
        <v>-</v>
      </c>
      <c r="C4" s="123" t="str">
        <f>IF($C$3=0,"-",IFERROR(VLOOKUP($C$3,$B$14:$D$147,3,FALSE),"Estado"))</f>
        <v>-</v>
      </c>
      <c r="D4" s="123" t="str">
        <f>IF($D$3=0,"-",IFERROR(VLOOKUP($D$3,$B$14:$G$147,4,FALSE),"Estado"))</f>
        <v>-</v>
      </c>
      <c r="E4" s="123" t="str">
        <f>IF($E$3=0,"-",IFERROR(VLOOKUP($E$3,$B$14:$G$147,5,FALSE),"Estado"))</f>
        <v>-</v>
      </c>
      <c r="F4" s="123" t="str">
        <f>IF($F$3=0,"-",IFERROR(VLOOKUP($F$3,$B$14:$G$147,6,FALSE),"Estado"))</f>
        <v>-</v>
      </c>
    </row>
    <row r="5" spans="1:11" x14ac:dyDescent="0.25">
      <c r="A5" s="1" t="s">
        <v>150</v>
      </c>
      <c r="B5" s="123" t="str">
        <f>'TELA 3'!AF8</f>
        <v>-</v>
      </c>
      <c r="C5" s="123" t="str">
        <f>'TELA 3'!AF10</f>
        <v>-</v>
      </c>
      <c r="D5" s="123" t="str">
        <f>'TELA 3'!AF12</f>
        <v>-</v>
      </c>
      <c r="E5" s="123" t="str">
        <f>'TELA 3'!AF14</f>
        <v>-</v>
      </c>
      <c r="F5" s="123" t="str">
        <f>'TELA 3'!AF16</f>
        <v>-</v>
      </c>
    </row>
    <row r="6" spans="1:11" x14ac:dyDescent="0.25">
      <c r="A6" s="1" t="s">
        <v>198</v>
      </c>
      <c r="B6" s="7">
        <f>COUNTIFS(B4:F4,"Estado")</f>
        <v>0</v>
      </c>
      <c r="C6" s="1049" t="str">
        <f>IF(B6=0,$C$8,"")</f>
        <v>ATENÇÃO: Atividade pode ser licenciada pelo município. (DN COPAM nº 213/17)</v>
      </c>
      <c r="D6" s="1049"/>
      <c r="E6" s="1049"/>
      <c r="F6" s="1049"/>
      <c r="G6" s="10"/>
    </row>
    <row r="7" spans="1:11" x14ac:dyDescent="0.25">
      <c r="A7" s="1" t="s">
        <v>1911</v>
      </c>
      <c r="B7" s="324" t="str">
        <f>IF('TELA 3'!N71="Preenchimento incompleto.","",C6)</f>
        <v/>
      </c>
      <c r="C7" s="10"/>
      <c r="D7" s="10"/>
      <c r="E7" s="10"/>
      <c r="F7" s="10"/>
      <c r="G7" s="10"/>
    </row>
    <row r="8" spans="1:11" x14ac:dyDescent="0.25">
      <c r="C8" s="1" t="s">
        <v>1990</v>
      </c>
    </row>
    <row r="9" spans="1:11" x14ac:dyDescent="0.25">
      <c r="C9" t="s">
        <v>1977</v>
      </c>
      <c r="D9"/>
      <c r="E9"/>
      <c r="F9"/>
      <c r="G9"/>
    </row>
    <row r="10" spans="1:11" x14ac:dyDescent="0.25">
      <c r="C10"/>
      <c r="D10"/>
      <c r="E10"/>
      <c r="F10"/>
      <c r="G10"/>
    </row>
    <row r="11" spans="1:11" x14ac:dyDescent="0.25">
      <c r="B11" s="1">
        <v>1</v>
      </c>
      <c r="C11" s="19">
        <v>2</v>
      </c>
      <c r="D11" s="19">
        <v>3</v>
      </c>
      <c r="E11" s="19">
        <v>4</v>
      </c>
      <c r="F11" s="19">
        <v>5</v>
      </c>
      <c r="G11" s="19">
        <v>6</v>
      </c>
    </row>
    <row r="12" spans="1:11" x14ac:dyDescent="0.25">
      <c r="H12" s="1050" t="s">
        <v>150</v>
      </c>
      <c r="I12" s="1051"/>
      <c r="J12" s="1051"/>
      <c r="K12" s="1052"/>
    </row>
    <row r="13" spans="1:11" x14ac:dyDescent="0.25">
      <c r="A13" s="11"/>
      <c r="B13" s="12" t="s">
        <v>195</v>
      </c>
      <c r="C13" s="12" t="s">
        <v>150</v>
      </c>
      <c r="D13" s="12" t="s">
        <v>150</v>
      </c>
      <c r="E13" s="12" t="s">
        <v>150</v>
      </c>
      <c r="F13" s="12" t="s">
        <v>150</v>
      </c>
      <c r="G13" s="12" t="s">
        <v>150</v>
      </c>
      <c r="H13" s="13">
        <v>1</v>
      </c>
      <c r="I13" s="13">
        <v>2</v>
      </c>
      <c r="J13" s="13">
        <v>3</v>
      </c>
      <c r="K13" s="14">
        <v>4</v>
      </c>
    </row>
    <row r="14" spans="1:11" x14ac:dyDescent="0.25">
      <c r="A14" s="15">
        <v>1</v>
      </c>
      <c r="B14" s="46" t="s">
        <v>5</v>
      </c>
      <c r="C14" s="16" t="str">
        <f>IF($B$5&gt;=5,"Estado",IF($B$5=$K$13,K14,IF($B$5=$J$13,J14,IF($B$5=$I$13,I14,H14))))</f>
        <v>Estado</v>
      </c>
      <c r="D14" s="16" t="str">
        <f t="shared" ref="D14:D45" si="0">IF($C$5&gt;=5,"Estado",IF($C$5=$K$13,K14,IF($C$5=$J$13,J14,IF($C$5=$I$13,I14,H14))))</f>
        <v>Estado</v>
      </c>
      <c r="E14" s="16" t="str">
        <f>IF($D$5&gt;=5,"Estado",IF($D$5=$K$13,K14,IF($D$5=$J$13,J14,IF($D$5=$I$13,I14,H14))))</f>
        <v>Estado</v>
      </c>
      <c r="F14" s="16" t="str">
        <f>IF($E$5&gt;=5,"Estado",IF($E$5=$K$13,K14,IF($E$5=$J$13,J14,IF($E$5=$I$13,I14,H14))))</f>
        <v>Estado</v>
      </c>
      <c r="G14" s="16" t="str">
        <f>IF($F$5&gt;=5,"Estado",IF($F$5=$K$13,K14,IF($F$5=$J$13,J14,IF($F$5=$I$13,I14,H14))))</f>
        <v>Estado</v>
      </c>
      <c r="H14" s="121" t="s">
        <v>1976</v>
      </c>
      <c r="I14" s="121" t="s">
        <v>197</v>
      </c>
      <c r="J14" s="121" t="s">
        <v>197</v>
      </c>
      <c r="K14" s="121" t="s">
        <v>1976</v>
      </c>
    </row>
    <row r="15" spans="1:11" x14ac:dyDescent="0.25">
      <c r="A15" s="17">
        <v>2</v>
      </c>
      <c r="B15" s="46" t="s">
        <v>6</v>
      </c>
      <c r="C15" s="16" t="str">
        <f t="shared" ref="C15:C45" si="1">IF($B$5&gt;=5,"Estado",IF($B$5=$K$13,K15,IF($B$5=$J$13,J15,IF($B$5=$I$13,I15,H15))))</f>
        <v>Estado</v>
      </c>
      <c r="D15" s="16" t="str">
        <f t="shared" si="0"/>
        <v>Estado</v>
      </c>
      <c r="E15" s="16" t="str">
        <f t="shared" ref="E15:E78" si="2">IF($D$5&gt;=5,"Estado",IF($D$5=$K$13,K15,IF($D$5=$J$13,J15,IF($D$5=$I$13,I15,H15))))</f>
        <v>Estado</v>
      </c>
      <c r="F15" s="16" t="str">
        <f t="shared" ref="F15:F78" si="3">IF($E$5&gt;=5,"Estado",IF($E$5=$K$13,K15,IF($E$5=$J$13,J15,IF($E$5=$I$13,I15,H15))))</f>
        <v>Estado</v>
      </c>
      <c r="G15" s="16" t="str">
        <f t="shared" ref="G15:G78" si="4">IF($F$5&gt;=5,"Estado",IF($F$5=$K$13,K15,IF($F$5=$J$13,J15,IF($F$5=$I$13,I15,H15))))</f>
        <v>Estado</v>
      </c>
      <c r="H15" s="121" t="s">
        <v>1976</v>
      </c>
      <c r="I15" s="121" t="s">
        <v>197</v>
      </c>
      <c r="J15" s="121" t="s">
        <v>197</v>
      </c>
      <c r="K15" s="121" t="s">
        <v>1976</v>
      </c>
    </row>
    <row r="16" spans="1:11" x14ac:dyDescent="0.25">
      <c r="A16" s="18">
        <v>3</v>
      </c>
      <c r="B16" s="54" t="s">
        <v>7</v>
      </c>
      <c r="C16" s="16" t="str">
        <f t="shared" si="1"/>
        <v>Estado</v>
      </c>
      <c r="D16" s="16" t="str">
        <f t="shared" si="0"/>
        <v>Estado</v>
      </c>
      <c r="E16" s="16" t="str">
        <f t="shared" si="2"/>
        <v>Estado</v>
      </c>
      <c r="F16" s="16" t="str">
        <f t="shared" si="3"/>
        <v>Estado</v>
      </c>
      <c r="G16" s="16" t="str">
        <f t="shared" si="4"/>
        <v>Estado</v>
      </c>
      <c r="H16" s="121" t="s">
        <v>197</v>
      </c>
      <c r="I16" s="121" t="s">
        <v>1976</v>
      </c>
      <c r="J16" s="121" t="s">
        <v>1976</v>
      </c>
      <c r="K16" s="121" t="s">
        <v>1976</v>
      </c>
    </row>
    <row r="17" spans="1:11" x14ac:dyDescent="0.25">
      <c r="A17" s="17">
        <v>4</v>
      </c>
      <c r="B17" s="46" t="s">
        <v>16</v>
      </c>
      <c r="C17" s="16" t="str">
        <f t="shared" si="1"/>
        <v>Estado</v>
      </c>
      <c r="D17" s="16" t="str">
        <f t="shared" si="0"/>
        <v>Estado</v>
      </c>
      <c r="E17" s="16" t="str">
        <f t="shared" si="2"/>
        <v>Estado</v>
      </c>
      <c r="F17" s="16" t="str">
        <f t="shared" si="3"/>
        <v>Estado</v>
      </c>
      <c r="G17" s="16" t="str">
        <f t="shared" si="4"/>
        <v>Estado</v>
      </c>
      <c r="H17" s="121" t="s">
        <v>1976</v>
      </c>
      <c r="I17" s="121" t="s">
        <v>197</v>
      </c>
      <c r="J17" s="121" t="s">
        <v>1976</v>
      </c>
      <c r="K17" s="121" t="s">
        <v>1976</v>
      </c>
    </row>
    <row r="18" spans="1:11" x14ac:dyDescent="0.25">
      <c r="A18" s="17">
        <v>5</v>
      </c>
      <c r="B18" s="46" t="s">
        <v>18</v>
      </c>
      <c r="C18" s="16" t="str">
        <f t="shared" si="1"/>
        <v>Estado</v>
      </c>
      <c r="D18" s="16" t="str">
        <f t="shared" si="0"/>
        <v>Estado</v>
      </c>
      <c r="E18" s="16" t="str">
        <f t="shared" si="2"/>
        <v>Estado</v>
      </c>
      <c r="F18" s="16" t="str">
        <f t="shared" si="3"/>
        <v>Estado</v>
      </c>
      <c r="G18" s="16" t="str">
        <f t="shared" si="4"/>
        <v>Estado</v>
      </c>
      <c r="H18" s="121" t="s">
        <v>197</v>
      </c>
      <c r="I18" s="121" t="s">
        <v>1976</v>
      </c>
      <c r="J18" s="121" t="s">
        <v>1976</v>
      </c>
      <c r="K18" s="121" t="s">
        <v>1976</v>
      </c>
    </row>
    <row r="19" spans="1:11" x14ac:dyDescent="0.25">
      <c r="A19" s="17">
        <v>6</v>
      </c>
      <c r="B19" s="54" t="s">
        <v>19</v>
      </c>
      <c r="C19" s="16" t="str">
        <f t="shared" si="1"/>
        <v>Estado</v>
      </c>
      <c r="D19" s="16" t="str">
        <f t="shared" si="0"/>
        <v>Estado</v>
      </c>
      <c r="E19" s="16" t="str">
        <f t="shared" si="2"/>
        <v>Estado</v>
      </c>
      <c r="F19" s="16" t="str">
        <f t="shared" si="3"/>
        <v>Estado</v>
      </c>
      <c r="G19" s="16" t="str">
        <f t="shared" si="4"/>
        <v>Estado</v>
      </c>
      <c r="H19" s="121" t="s">
        <v>1976</v>
      </c>
      <c r="I19" s="121" t="s">
        <v>197</v>
      </c>
      <c r="J19" s="121" t="s">
        <v>1976</v>
      </c>
      <c r="K19" s="121" t="s">
        <v>1976</v>
      </c>
    </row>
    <row r="20" spans="1:11" x14ac:dyDescent="0.25">
      <c r="A20" s="17">
        <v>7</v>
      </c>
      <c r="B20" s="54" t="s">
        <v>23</v>
      </c>
      <c r="C20" s="16" t="str">
        <f t="shared" si="1"/>
        <v>Estado</v>
      </c>
      <c r="D20" s="16" t="str">
        <f t="shared" si="0"/>
        <v>Estado</v>
      </c>
      <c r="E20" s="16" t="str">
        <f t="shared" si="2"/>
        <v>Estado</v>
      </c>
      <c r="F20" s="16" t="str">
        <f t="shared" si="3"/>
        <v>Estado</v>
      </c>
      <c r="G20" s="16" t="str">
        <f t="shared" si="4"/>
        <v>Estado</v>
      </c>
      <c r="H20" s="121" t="s">
        <v>1976</v>
      </c>
      <c r="I20" s="121" t="s">
        <v>1976</v>
      </c>
      <c r="J20" s="121" t="s">
        <v>1976</v>
      </c>
      <c r="K20" s="121" t="s">
        <v>197</v>
      </c>
    </row>
    <row r="21" spans="1:11" x14ac:dyDescent="0.25">
      <c r="A21" s="17">
        <v>8</v>
      </c>
      <c r="B21" s="46" t="s">
        <v>24</v>
      </c>
      <c r="C21" s="16" t="str">
        <f t="shared" si="1"/>
        <v>Estado</v>
      </c>
      <c r="D21" s="16" t="str">
        <f t="shared" si="0"/>
        <v>Estado</v>
      </c>
      <c r="E21" s="16" t="str">
        <f t="shared" si="2"/>
        <v>Estado</v>
      </c>
      <c r="F21" s="16" t="str">
        <f t="shared" si="3"/>
        <v>Estado</v>
      </c>
      <c r="G21" s="16" t="str">
        <f t="shared" si="4"/>
        <v>Estado</v>
      </c>
      <c r="H21" s="121" t="s">
        <v>1976</v>
      </c>
      <c r="I21" s="121" t="s">
        <v>197</v>
      </c>
      <c r="J21" s="121" t="s">
        <v>1976</v>
      </c>
      <c r="K21" s="121" t="s">
        <v>1976</v>
      </c>
    </row>
    <row r="22" spans="1:11" x14ac:dyDescent="0.25">
      <c r="A22" s="17">
        <v>9</v>
      </c>
      <c r="B22" s="54" t="s">
        <v>25</v>
      </c>
      <c r="C22" s="16" t="str">
        <f t="shared" si="1"/>
        <v>Estado</v>
      </c>
      <c r="D22" s="16" t="str">
        <f t="shared" si="0"/>
        <v>Estado</v>
      </c>
      <c r="E22" s="16" t="str">
        <f t="shared" si="2"/>
        <v>Estado</v>
      </c>
      <c r="F22" s="16" t="str">
        <f t="shared" si="3"/>
        <v>Estado</v>
      </c>
      <c r="G22" s="16" t="str">
        <f t="shared" si="4"/>
        <v>Estado</v>
      </c>
      <c r="H22" s="121" t="s">
        <v>1976</v>
      </c>
      <c r="I22" s="121" t="s">
        <v>197</v>
      </c>
      <c r="J22" s="121" t="s">
        <v>1976</v>
      </c>
      <c r="K22" s="121" t="s">
        <v>1976</v>
      </c>
    </row>
    <row r="23" spans="1:11" x14ac:dyDescent="0.25">
      <c r="A23" s="17">
        <v>10</v>
      </c>
      <c r="B23" s="46" t="s">
        <v>26</v>
      </c>
      <c r="C23" s="16" t="str">
        <f t="shared" si="1"/>
        <v>Estado</v>
      </c>
      <c r="D23" s="16" t="str">
        <f t="shared" si="0"/>
        <v>Estado</v>
      </c>
      <c r="E23" s="16" t="str">
        <f t="shared" si="2"/>
        <v>Estado</v>
      </c>
      <c r="F23" s="16" t="str">
        <f t="shared" si="3"/>
        <v>Estado</v>
      </c>
      <c r="G23" s="16" t="str">
        <f t="shared" si="4"/>
        <v>Estado</v>
      </c>
      <c r="H23" s="121" t="s">
        <v>1976</v>
      </c>
      <c r="I23" s="121" t="s">
        <v>197</v>
      </c>
      <c r="J23" s="121" t="s">
        <v>1976</v>
      </c>
      <c r="K23" s="121" t="s">
        <v>1976</v>
      </c>
    </row>
    <row r="24" spans="1:11" x14ac:dyDescent="0.25">
      <c r="A24" s="17">
        <v>11</v>
      </c>
      <c r="B24" s="54" t="s">
        <v>27</v>
      </c>
      <c r="C24" s="16" t="str">
        <f t="shared" si="1"/>
        <v>Estado</v>
      </c>
      <c r="D24" s="16" t="str">
        <f t="shared" si="0"/>
        <v>Estado</v>
      </c>
      <c r="E24" s="16" t="str">
        <f t="shared" si="2"/>
        <v>Estado</v>
      </c>
      <c r="F24" s="16" t="str">
        <f t="shared" si="3"/>
        <v>Estado</v>
      </c>
      <c r="G24" s="16" t="str">
        <f t="shared" si="4"/>
        <v>Estado</v>
      </c>
      <c r="H24" s="121" t="s">
        <v>1976</v>
      </c>
      <c r="I24" s="121" t="s">
        <v>1976</v>
      </c>
      <c r="J24" s="121" t="s">
        <v>1976</v>
      </c>
      <c r="K24" s="121" t="s">
        <v>197</v>
      </c>
    </row>
    <row r="25" spans="1:11" x14ac:dyDescent="0.25">
      <c r="A25" s="17">
        <v>12</v>
      </c>
      <c r="B25" s="46" t="s">
        <v>28</v>
      </c>
      <c r="C25" s="16" t="str">
        <f t="shared" si="1"/>
        <v>Estado</v>
      </c>
      <c r="D25" s="16" t="str">
        <f t="shared" si="0"/>
        <v>Estado</v>
      </c>
      <c r="E25" s="16" t="str">
        <f t="shared" si="2"/>
        <v>Estado</v>
      </c>
      <c r="F25" s="16" t="str">
        <f t="shared" si="3"/>
        <v>Estado</v>
      </c>
      <c r="G25" s="16" t="str">
        <f t="shared" si="4"/>
        <v>Estado</v>
      </c>
      <c r="H25" s="121" t="s">
        <v>1976</v>
      </c>
      <c r="I25" s="121" t="s">
        <v>197</v>
      </c>
      <c r="J25" s="121" t="s">
        <v>1976</v>
      </c>
      <c r="K25" s="121" t="s">
        <v>1976</v>
      </c>
    </row>
    <row r="26" spans="1:11" x14ac:dyDescent="0.25">
      <c r="A26" s="17">
        <v>13</v>
      </c>
      <c r="B26" s="46" t="s">
        <v>1822</v>
      </c>
      <c r="C26" s="16" t="str">
        <f t="shared" si="1"/>
        <v>Estado</v>
      </c>
      <c r="D26" s="16" t="str">
        <f t="shared" si="0"/>
        <v>Estado</v>
      </c>
      <c r="E26" s="16" t="str">
        <f t="shared" si="2"/>
        <v>Estado</v>
      </c>
      <c r="F26" s="16" t="str">
        <f t="shared" si="3"/>
        <v>Estado</v>
      </c>
      <c r="G26" s="16" t="str">
        <f t="shared" si="4"/>
        <v>Estado</v>
      </c>
      <c r="H26" s="121" t="s">
        <v>1976</v>
      </c>
      <c r="I26" s="121" t="s">
        <v>197</v>
      </c>
      <c r="J26" s="121" t="s">
        <v>1976</v>
      </c>
      <c r="K26" s="121" t="s">
        <v>1976</v>
      </c>
    </row>
    <row r="27" spans="1:11" x14ac:dyDescent="0.25">
      <c r="A27" s="17">
        <v>14</v>
      </c>
      <c r="B27" s="46" t="s">
        <v>30</v>
      </c>
      <c r="C27" s="16" t="str">
        <f t="shared" si="1"/>
        <v>Estado</v>
      </c>
      <c r="D27" s="16" t="str">
        <f t="shared" si="0"/>
        <v>Estado</v>
      </c>
      <c r="E27" s="16" t="str">
        <f t="shared" si="2"/>
        <v>Estado</v>
      </c>
      <c r="F27" s="16" t="str">
        <f t="shared" si="3"/>
        <v>Estado</v>
      </c>
      <c r="G27" s="16" t="str">
        <f t="shared" si="4"/>
        <v>Estado</v>
      </c>
      <c r="H27" s="121" t="s">
        <v>1976</v>
      </c>
      <c r="I27" s="121" t="s">
        <v>197</v>
      </c>
      <c r="J27" s="121" t="s">
        <v>197</v>
      </c>
      <c r="K27" s="121" t="s">
        <v>1976</v>
      </c>
    </row>
    <row r="28" spans="1:11" x14ac:dyDescent="0.25">
      <c r="A28" s="17">
        <v>15</v>
      </c>
      <c r="B28" s="46" t="s">
        <v>31</v>
      </c>
      <c r="C28" s="16" t="str">
        <f t="shared" si="1"/>
        <v>Estado</v>
      </c>
      <c r="D28" s="16" t="str">
        <f t="shared" si="0"/>
        <v>Estado</v>
      </c>
      <c r="E28" s="16" t="str">
        <f t="shared" si="2"/>
        <v>Estado</v>
      </c>
      <c r="F28" s="16" t="str">
        <f t="shared" si="3"/>
        <v>Estado</v>
      </c>
      <c r="G28" s="16" t="str">
        <f t="shared" si="4"/>
        <v>Estado</v>
      </c>
      <c r="H28" s="121" t="s">
        <v>197</v>
      </c>
      <c r="I28" s="121" t="s">
        <v>1976</v>
      </c>
      <c r="J28" s="121" t="s">
        <v>1976</v>
      </c>
      <c r="K28" s="121" t="s">
        <v>1976</v>
      </c>
    </row>
    <row r="29" spans="1:11" x14ac:dyDescent="0.25">
      <c r="A29" s="17">
        <v>16</v>
      </c>
      <c r="B29" s="54" t="s">
        <v>1825</v>
      </c>
      <c r="C29" s="16" t="str">
        <f t="shared" si="1"/>
        <v>Estado</v>
      </c>
      <c r="D29" s="16" t="str">
        <f t="shared" si="0"/>
        <v>Estado</v>
      </c>
      <c r="E29" s="16" t="str">
        <f t="shared" si="2"/>
        <v>Estado</v>
      </c>
      <c r="F29" s="16" t="str">
        <f t="shared" si="3"/>
        <v>Estado</v>
      </c>
      <c r="G29" s="16" t="str">
        <f t="shared" si="4"/>
        <v>Estado</v>
      </c>
      <c r="H29" s="121" t="s">
        <v>1976</v>
      </c>
      <c r="I29" s="121" t="s">
        <v>197</v>
      </c>
      <c r="J29" s="121" t="s">
        <v>197</v>
      </c>
      <c r="K29" s="121" t="s">
        <v>1976</v>
      </c>
    </row>
    <row r="30" spans="1:11" x14ac:dyDescent="0.25">
      <c r="A30" s="17">
        <v>17</v>
      </c>
      <c r="B30" s="46" t="s">
        <v>32</v>
      </c>
      <c r="C30" s="16" t="str">
        <f t="shared" si="1"/>
        <v>Estado</v>
      </c>
      <c r="D30" s="16" t="str">
        <f t="shared" si="0"/>
        <v>Estado</v>
      </c>
      <c r="E30" s="16" t="str">
        <f t="shared" si="2"/>
        <v>Estado</v>
      </c>
      <c r="F30" s="16" t="str">
        <f t="shared" si="3"/>
        <v>Estado</v>
      </c>
      <c r="G30" s="16" t="str">
        <f t="shared" si="4"/>
        <v>Estado</v>
      </c>
      <c r="H30" s="121" t="s">
        <v>1976</v>
      </c>
      <c r="I30" s="121" t="s">
        <v>197</v>
      </c>
      <c r="J30" s="121" t="s">
        <v>197</v>
      </c>
      <c r="K30" s="121" t="s">
        <v>1976</v>
      </c>
    </row>
    <row r="31" spans="1:11" x14ac:dyDescent="0.25">
      <c r="A31" s="17">
        <v>18</v>
      </c>
      <c r="B31" s="54" t="s">
        <v>33</v>
      </c>
      <c r="C31" s="16" t="str">
        <f t="shared" si="1"/>
        <v>Estado</v>
      </c>
      <c r="D31" s="16" t="str">
        <f t="shared" si="0"/>
        <v>Estado</v>
      </c>
      <c r="E31" s="16" t="str">
        <f t="shared" si="2"/>
        <v>Estado</v>
      </c>
      <c r="F31" s="16" t="str">
        <f t="shared" si="3"/>
        <v>Estado</v>
      </c>
      <c r="G31" s="16" t="str">
        <f t="shared" si="4"/>
        <v>Estado</v>
      </c>
      <c r="H31" s="121" t="s">
        <v>1976</v>
      </c>
      <c r="I31" s="121" t="s">
        <v>1976</v>
      </c>
      <c r="J31" s="121" t="s">
        <v>1976</v>
      </c>
      <c r="K31" s="121" t="s">
        <v>197</v>
      </c>
    </row>
    <row r="32" spans="1:11" x14ac:dyDescent="0.25">
      <c r="A32" s="17">
        <v>19</v>
      </c>
      <c r="B32" s="46" t="s">
        <v>34</v>
      </c>
      <c r="C32" s="16" t="str">
        <f t="shared" si="1"/>
        <v>Estado</v>
      </c>
      <c r="D32" s="16" t="str">
        <f t="shared" si="0"/>
        <v>Estado</v>
      </c>
      <c r="E32" s="16" t="str">
        <f t="shared" si="2"/>
        <v>Estado</v>
      </c>
      <c r="F32" s="16" t="str">
        <f t="shared" si="3"/>
        <v>Estado</v>
      </c>
      <c r="G32" s="16" t="str">
        <f t="shared" si="4"/>
        <v>Estado</v>
      </c>
      <c r="H32" s="121" t="s">
        <v>1976</v>
      </c>
      <c r="I32" s="121" t="s">
        <v>197</v>
      </c>
      <c r="J32" s="121" t="s">
        <v>1976</v>
      </c>
      <c r="K32" s="121" t="s">
        <v>1976</v>
      </c>
    </row>
    <row r="33" spans="1:11" x14ac:dyDescent="0.25">
      <c r="A33" s="17">
        <v>20</v>
      </c>
      <c r="B33" s="54" t="s">
        <v>35</v>
      </c>
      <c r="C33" s="16" t="str">
        <f t="shared" si="1"/>
        <v>Estado</v>
      </c>
      <c r="D33" s="16" t="str">
        <f t="shared" si="0"/>
        <v>Estado</v>
      </c>
      <c r="E33" s="16" t="str">
        <f t="shared" si="2"/>
        <v>Estado</v>
      </c>
      <c r="F33" s="16" t="str">
        <f t="shared" si="3"/>
        <v>Estado</v>
      </c>
      <c r="G33" s="16" t="str">
        <f t="shared" si="4"/>
        <v>Estado</v>
      </c>
      <c r="H33" s="121" t="s">
        <v>1976</v>
      </c>
      <c r="I33" s="121" t="s">
        <v>197</v>
      </c>
      <c r="J33" s="121" t="s">
        <v>1976</v>
      </c>
      <c r="K33" s="121" t="s">
        <v>1976</v>
      </c>
    </row>
    <row r="34" spans="1:11" x14ac:dyDescent="0.25">
      <c r="A34" s="17">
        <v>21</v>
      </c>
      <c r="B34" s="46" t="s">
        <v>36</v>
      </c>
      <c r="C34" s="16" t="str">
        <f t="shared" si="1"/>
        <v>Estado</v>
      </c>
      <c r="D34" s="16" t="str">
        <f t="shared" si="0"/>
        <v>Estado</v>
      </c>
      <c r="E34" s="16" t="str">
        <f t="shared" si="2"/>
        <v>Estado</v>
      </c>
      <c r="F34" s="16" t="str">
        <f t="shared" si="3"/>
        <v>Estado</v>
      </c>
      <c r="G34" s="16" t="str">
        <f t="shared" si="4"/>
        <v>Estado</v>
      </c>
      <c r="H34" s="121" t="s">
        <v>1976</v>
      </c>
      <c r="I34" s="121" t="s">
        <v>197</v>
      </c>
      <c r="J34" s="121" t="s">
        <v>1976</v>
      </c>
      <c r="K34" s="121" t="s">
        <v>1976</v>
      </c>
    </row>
    <row r="35" spans="1:11" x14ac:dyDescent="0.25">
      <c r="A35" s="17">
        <v>22</v>
      </c>
      <c r="B35" s="46" t="s">
        <v>37</v>
      </c>
      <c r="C35" s="16" t="str">
        <f t="shared" si="1"/>
        <v>Estado</v>
      </c>
      <c r="D35" s="16" t="str">
        <f t="shared" si="0"/>
        <v>Estado</v>
      </c>
      <c r="E35" s="16" t="str">
        <f t="shared" si="2"/>
        <v>Estado</v>
      </c>
      <c r="F35" s="16" t="str">
        <f t="shared" si="3"/>
        <v>Estado</v>
      </c>
      <c r="G35" s="16" t="str">
        <f t="shared" si="4"/>
        <v>Estado</v>
      </c>
      <c r="H35" s="121" t="s">
        <v>1976</v>
      </c>
      <c r="I35" s="121" t="s">
        <v>197</v>
      </c>
      <c r="J35" s="121" t="s">
        <v>1976</v>
      </c>
      <c r="K35" s="121" t="s">
        <v>1976</v>
      </c>
    </row>
    <row r="36" spans="1:11" x14ac:dyDescent="0.25">
      <c r="A36" s="17">
        <v>23</v>
      </c>
      <c r="B36" s="54" t="s">
        <v>38</v>
      </c>
      <c r="C36" s="16" t="str">
        <f t="shared" si="1"/>
        <v>Estado</v>
      </c>
      <c r="D36" s="16" t="str">
        <f t="shared" si="0"/>
        <v>Estado</v>
      </c>
      <c r="E36" s="16" t="str">
        <f t="shared" si="2"/>
        <v>Estado</v>
      </c>
      <c r="F36" s="16" t="str">
        <f t="shared" si="3"/>
        <v>Estado</v>
      </c>
      <c r="G36" s="16" t="str">
        <f t="shared" si="4"/>
        <v>Estado</v>
      </c>
      <c r="H36" s="121" t="s">
        <v>1976</v>
      </c>
      <c r="I36" s="121" t="s">
        <v>197</v>
      </c>
      <c r="J36" s="121" t="s">
        <v>197</v>
      </c>
      <c r="K36" s="121" t="s">
        <v>1976</v>
      </c>
    </row>
    <row r="37" spans="1:11" x14ac:dyDescent="0.25">
      <c r="A37" s="17">
        <v>24</v>
      </c>
      <c r="B37" s="46" t="s">
        <v>39</v>
      </c>
      <c r="C37" s="16" t="str">
        <f t="shared" si="1"/>
        <v>Estado</v>
      </c>
      <c r="D37" s="16" t="str">
        <f t="shared" si="0"/>
        <v>Estado</v>
      </c>
      <c r="E37" s="16" t="str">
        <f t="shared" si="2"/>
        <v>Estado</v>
      </c>
      <c r="F37" s="16" t="str">
        <f t="shared" si="3"/>
        <v>Estado</v>
      </c>
      <c r="G37" s="16" t="str">
        <f t="shared" si="4"/>
        <v>Estado</v>
      </c>
      <c r="H37" s="121" t="s">
        <v>1976</v>
      </c>
      <c r="I37" s="121" t="s">
        <v>197</v>
      </c>
      <c r="J37" s="121" t="s">
        <v>1976</v>
      </c>
      <c r="K37" s="121" t="s">
        <v>1976</v>
      </c>
    </row>
    <row r="38" spans="1:11" x14ac:dyDescent="0.25">
      <c r="A38" s="17">
        <v>25</v>
      </c>
      <c r="B38" s="54" t="s">
        <v>40</v>
      </c>
      <c r="C38" s="16" t="str">
        <f t="shared" si="1"/>
        <v>Estado</v>
      </c>
      <c r="D38" s="16" t="str">
        <f t="shared" si="0"/>
        <v>Estado</v>
      </c>
      <c r="E38" s="16" t="str">
        <f t="shared" si="2"/>
        <v>Estado</v>
      </c>
      <c r="F38" s="16" t="str">
        <f t="shared" si="3"/>
        <v>Estado</v>
      </c>
      <c r="G38" s="16" t="str">
        <f t="shared" si="4"/>
        <v>Estado</v>
      </c>
      <c r="H38" s="121" t="s">
        <v>1976</v>
      </c>
      <c r="I38" s="121" t="s">
        <v>1976</v>
      </c>
      <c r="J38" s="121" t="s">
        <v>1976</v>
      </c>
      <c r="K38" s="121" t="s">
        <v>197</v>
      </c>
    </row>
    <row r="39" spans="1:11" x14ac:dyDescent="0.25">
      <c r="A39" s="17">
        <v>26</v>
      </c>
      <c r="B39" s="46" t="s">
        <v>41</v>
      </c>
      <c r="C39" s="16" t="str">
        <f t="shared" si="1"/>
        <v>Estado</v>
      </c>
      <c r="D39" s="16" t="str">
        <f t="shared" si="0"/>
        <v>Estado</v>
      </c>
      <c r="E39" s="16" t="str">
        <f t="shared" si="2"/>
        <v>Estado</v>
      </c>
      <c r="F39" s="16" t="str">
        <f t="shared" si="3"/>
        <v>Estado</v>
      </c>
      <c r="G39" s="16" t="str">
        <f t="shared" si="4"/>
        <v>Estado</v>
      </c>
      <c r="H39" s="121" t="s">
        <v>1976</v>
      </c>
      <c r="I39" s="121" t="s">
        <v>197</v>
      </c>
      <c r="J39" s="121" t="s">
        <v>197</v>
      </c>
      <c r="K39" s="121" t="s">
        <v>1976</v>
      </c>
    </row>
    <row r="40" spans="1:11" x14ac:dyDescent="0.25">
      <c r="A40" s="17">
        <v>27</v>
      </c>
      <c r="B40" s="54" t="s">
        <v>42</v>
      </c>
      <c r="C40" s="16" t="str">
        <f t="shared" si="1"/>
        <v>Estado</v>
      </c>
      <c r="D40" s="16" t="str">
        <f t="shared" si="0"/>
        <v>Estado</v>
      </c>
      <c r="E40" s="16" t="str">
        <f t="shared" si="2"/>
        <v>Estado</v>
      </c>
      <c r="F40" s="16" t="str">
        <f t="shared" si="3"/>
        <v>Estado</v>
      </c>
      <c r="G40" s="16" t="str">
        <f t="shared" si="4"/>
        <v>Estado</v>
      </c>
      <c r="H40" s="121" t="s">
        <v>1976</v>
      </c>
      <c r="I40" s="121" t="s">
        <v>1976</v>
      </c>
      <c r="J40" s="121" t="s">
        <v>1976</v>
      </c>
      <c r="K40" s="121" t="s">
        <v>197</v>
      </c>
    </row>
    <row r="41" spans="1:11" x14ac:dyDescent="0.25">
      <c r="A41" s="17">
        <v>28</v>
      </c>
      <c r="B41" s="46" t="s">
        <v>43</v>
      </c>
      <c r="C41" s="16" t="str">
        <f t="shared" si="1"/>
        <v>Estado</v>
      </c>
      <c r="D41" s="16" t="str">
        <f t="shared" si="0"/>
        <v>Estado</v>
      </c>
      <c r="E41" s="16" t="str">
        <f t="shared" si="2"/>
        <v>Estado</v>
      </c>
      <c r="F41" s="16" t="str">
        <f t="shared" si="3"/>
        <v>Estado</v>
      </c>
      <c r="G41" s="16" t="str">
        <f t="shared" si="4"/>
        <v>Estado</v>
      </c>
      <c r="H41" s="121" t="s">
        <v>1976</v>
      </c>
      <c r="I41" s="121" t="s">
        <v>1976</v>
      </c>
      <c r="J41" s="121" t="s">
        <v>1976</v>
      </c>
      <c r="K41" s="121" t="s">
        <v>197</v>
      </c>
    </row>
    <row r="42" spans="1:11" x14ac:dyDescent="0.25">
      <c r="A42" s="17">
        <v>29</v>
      </c>
      <c r="B42" s="54" t="s">
        <v>1829</v>
      </c>
      <c r="C42" s="16" t="str">
        <f t="shared" si="1"/>
        <v>Estado</v>
      </c>
      <c r="D42" s="16" t="str">
        <f t="shared" si="0"/>
        <v>Estado</v>
      </c>
      <c r="E42" s="16" t="str">
        <f t="shared" si="2"/>
        <v>Estado</v>
      </c>
      <c r="F42" s="16" t="str">
        <f t="shared" si="3"/>
        <v>Estado</v>
      </c>
      <c r="G42" s="16" t="str">
        <f t="shared" si="4"/>
        <v>Estado</v>
      </c>
      <c r="H42" s="121" t="s">
        <v>197</v>
      </c>
      <c r="I42" s="121" t="s">
        <v>1976</v>
      </c>
      <c r="J42" s="121" t="s">
        <v>1976</v>
      </c>
      <c r="K42" s="121" t="s">
        <v>1976</v>
      </c>
    </row>
    <row r="43" spans="1:11" x14ac:dyDescent="0.25">
      <c r="A43" s="17">
        <v>30</v>
      </c>
      <c r="B43" s="46" t="s">
        <v>44</v>
      </c>
      <c r="C43" s="16" t="str">
        <f t="shared" si="1"/>
        <v>Estado</v>
      </c>
      <c r="D43" s="16" t="str">
        <f t="shared" si="0"/>
        <v>Estado</v>
      </c>
      <c r="E43" s="16" t="str">
        <f t="shared" si="2"/>
        <v>Estado</v>
      </c>
      <c r="F43" s="16" t="str">
        <f t="shared" si="3"/>
        <v>Estado</v>
      </c>
      <c r="G43" s="16" t="str">
        <f t="shared" si="4"/>
        <v>Estado</v>
      </c>
      <c r="H43" s="121" t="s">
        <v>1976</v>
      </c>
      <c r="I43" s="121" t="s">
        <v>197</v>
      </c>
      <c r="J43" s="121" t="s">
        <v>197</v>
      </c>
      <c r="K43" s="121" t="s">
        <v>1976</v>
      </c>
    </row>
    <row r="44" spans="1:11" x14ac:dyDescent="0.25">
      <c r="A44" s="17">
        <v>31</v>
      </c>
      <c r="B44" s="54" t="s">
        <v>45</v>
      </c>
      <c r="C44" s="16" t="str">
        <f t="shared" si="1"/>
        <v>Estado</v>
      </c>
      <c r="D44" s="16" t="str">
        <f t="shared" si="0"/>
        <v>Estado</v>
      </c>
      <c r="E44" s="16" t="str">
        <f t="shared" si="2"/>
        <v>Estado</v>
      </c>
      <c r="F44" s="16" t="str">
        <f t="shared" si="3"/>
        <v>Estado</v>
      </c>
      <c r="G44" s="16" t="str">
        <f t="shared" si="4"/>
        <v>Estado</v>
      </c>
      <c r="H44" s="121" t="s">
        <v>1976</v>
      </c>
      <c r="I44" s="121" t="s">
        <v>1976</v>
      </c>
      <c r="J44" s="121" t="s">
        <v>1976</v>
      </c>
      <c r="K44" s="121" t="s">
        <v>197</v>
      </c>
    </row>
    <row r="45" spans="1:11" x14ac:dyDescent="0.25">
      <c r="A45" s="17">
        <v>32</v>
      </c>
      <c r="B45" s="46" t="s">
        <v>46</v>
      </c>
      <c r="C45" s="16" t="str">
        <f t="shared" si="1"/>
        <v>Estado</v>
      </c>
      <c r="D45" s="16" t="str">
        <f t="shared" si="0"/>
        <v>Estado</v>
      </c>
      <c r="E45" s="16" t="str">
        <f t="shared" si="2"/>
        <v>Estado</v>
      </c>
      <c r="F45" s="16" t="str">
        <f t="shared" si="3"/>
        <v>Estado</v>
      </c>
      <c r="G45" s="16" t="str">
        <f t="shared" si="4"/>
        <v>Estado</v>
      </c>
      <c r="H45" s="121" t="s">
        <v>1976</v>
      </c>
      <c r="I45" s="121" t="s">
        <v>197</v>
      </c>
      <c r="J45" s="121" t="s">
        <v>1976</v>
      </c>
      <c r="K45" s="121" t="s">
        <v>1976</v>
      </c>
    </row>
    <row r="46" spans="1:11" x14ac:dyDescent="0.25">
      <c r="A46" s="17">
        <v>33</v>
      </c>
      <c r="B46" s="54" t="s">
        <v>1830</v>
      </c>
      <c r="C46" s="16" t="str">
        <f t="shared" ref="C46:C77" si="5">IF($B$5&gt;=5,"Estado",IF($B$5=$K$13,K46,IF($B$5=$J$13,J46,IF($B$5=$I$13,I46,H46))))</f>
        <v>Estado</v>
      </c>
      <c r="D46" s="16" t="str">
        <f t="shared" ref="D46:D77" si="6">IF($C$5&gt;=5,"Estado",IF($C$5=$K$13,K46,IF($C$5=$J$13,J46,IF($C$5=$I$13,I46,H46))))</f>
        <v>Estado</v>
      </c>
      <c r="E46" s="16" t="str">
        <f t="shared" si="2"/>
        <v>Estado</v>
      </c>
      <c r="F46" s="16" t="str">
        <f t="shared" si="3"/>
        <v>Estado</v>
      </c>
      <c r="G46" s="16" t="str">
        <f t="shared" si="4"/>
        <v>Estado</v>
      </c>
      <c r="H46" s="121" t="s">
        <v>1976</v>
      </c>
      <c r="I46" s="121" t="s">
        <v>1976</v>
      </c>
      <c r="J46" s="121" t="s">
        <v>1976</v>
      </c>
      <c r="K46" s="121" t="s">
        <v>197</v>
      </c>
    </row>
    <row r="47" spans="1:11" x14ac:dyDescent="0.25">
      <c r="A47" s="17">
        <v>34</v>
      </c>
      <c r="B47" s="46" t="s">
        <v>47</v>
      </c>
      <c r="C47" s="16" t="str">
        <f t="shared" si="5"/>
        <v>Estado</v>
      </c>
      <c r="D47" s="16" t="str">
        <f t="shared" si="6"/>
        <v>Estado</v>
      </c>
      <c r="E47" s="16" t="str">
        <f t="shared" si="2"/>
        <v>Estado</v>
      </c>
      <c r="F47" s="16" t="str">
        <f t="shared" si="3"/>
        <v>Estado</v>
      </c>
      <c r="G47" s="16" t="str">
        <f t="shared" si="4"/>
        <v>Estado</v>
      </c>
      <c r="H47" s="121" t="s">
        <v>1976</v>
      </c>
      <c r="I47" s="121" t="s">
        <v>1976</v>
      </c>
      <c r="J47" s="121" t="s">
        <v>1976</v>
      </c>
      <c r="K47" s="121" t="s">
        <v>197</v>
      </c>
    </row>
    <row r="48" spans="1:11" x14ac:dyDescent="0.25">
      <c r="A48" s="17">
        <v>35</v>
      </c>
      <c r="B48" s="54" t="s">
        <v>48</v>
      </c>
      <c r="C48" s="16" t="str">
        <f t="shared" si="5"/>
        <v>Estado</v>
      </c>
      <c r="D48" s="16" t="str">
        <f t="shared" si="6"/>
        <v>Estado</v>
      </c>
      <c r="E48" s="16" t="str">
        <f t="shared" si="2"/>
        <v>Estado</v>
      </c>
      <c r="F48" s="16" t="str">
        <f t="shared" si="3"/>
        <v>Estado</v>
      </c>
      <c r="G48" s="16" t="str">
        <f t="shared" si="4"/>
        <v>Estado</v>
      </c>
      <c r="H48" s="121" t="s">
        <v>1976</v>
      </c>
      <c r="I48" s="121" t="s">
        <v>197</v>
      </c>
      <c r="J48" s="121" t="s">
        <v>197</v>
      </c>
      <c r="K48" s="121" t="s">
        <v>1976</v>
      </c>
    </row>
    <row r="49" spans="1:11" x14ac:dyDescent="0.25">
      <c r="A49" s="17">
        <v>36</v>
      </c>
      <c r="B49" s="46" t="s">
        <v>49</v>
      </c>
      <c r="C49" s="16" t="str">
        <f t="shared" si="5"/>
        <v>Estado</v>
      </c>
      <c r="D49" s="16" t="str">
        <f t="shared" si="6"/>
        <v>Estado</v>
      </c>
      <c r="E49" s="16" t="str">
        <f t="shared" si="2"/>
        <v>Estado</v>
      </c>
      <c r="F49" s="16" t="str">
        <f t="shared" si="3"/>
        <v>Estado</v>
      </c>
      <c r="G49" s="16" t="str">
        <f t="shared" si="4"/>
        <v>Estado</v>
      </c>
      <c r="H49" s="121" t="s">
        <v>1976</v>
      </c>
      <c r="I49" s="121" t="s">
        <v>197</v>
      </c>
      <c r="J49" s="121" t="s">
        <v>197</v>
      </c>
      <c r="K49" s="121" t="s">
        <v>1976</v>
      </c>
    </row>
    <row r="50" spans="1:11" x14ac:dyDescent="0.25">
      <c r="A50" s="17">
        <v>37</v>
      </c>
      <c r="B50" s="54" t="s">
        <v>50</v>
      </c>
      <c r="C50" s="16" t="str">
        <f t="shared" si="5"/>
        <v>Estado</v>
      </c>
      <c r="D50" s="16" t="str">
        <f t="shared" si="6"/>
        <v>Estado</v>
      </c>
      <c r="E50" s="16" t="str">
        <f t="shared" si="2"/>
        <v>Estado</v>
      </c>
      <c r="F50" s="16" t="str">
        <f t="shared" si="3"/>
        <v>Estado</v>
      </c>
      <c r="G50" s="16" t="str">
        <f t="shared" si="4"/>
        <v>Estado</v>
      </c>
      <c r="H50" s="121" t="s">
        <v>1976</v>
      </c>
      <c r="I50" s="121" t="s">
        <v>1976</v>
      </c>
      <c r="J50" s="121" t="s">
        <v>1976</v>
      </c>
      <c r="K50" s="121" t="s">
        <v>197</v>
      </c>
    </row>
    <row r="51" spans="1:11" x14ac:dyDescent="0.25">
      <c r="A51" s="17">
        <v>38</v>
      </c>
      <c r="B51" s="46" t="s">
        <v>51</v>
      </c>
      <c r="C51" s="16" t="str">
        <f t="shared" si="5"/>
        <v>Estado</v>
      </c>
      <c r="D51" s="16" t="str">
        <f t="shared" si="6"/>
        <v>Estado</v>
      </c>
      <c r="E51" s="16" t="str">
        <f t="shared" si="2"/>
        <v>Estado</v>
      </c>
      <c r="F51" s="16" t="str">
        <f t="shared" si="3"/>
        <v>Estado</v>
      </c>
      <c r="G51" s="16" t="str">
        <f t="shared" si="4"/>
        <v>Estado</v>
      </c>
      <c r="H51" s="121" t="s">
        <v>1976</v>
      </c>
      <c r="I51" s="121" t="s">
        <v>1976</v>
      </c>
      <c r="J51" s="121" t="s">
        <v>1976</v>
      </c>
      <c r="K51" s="121" t="s">
        <v>197</v>
      </c>
    </row>
    <row r="52" spans="1:11" x14ac:dyDescent="0.25">
      <c r="A52" s="18">
        <v>39</v>
      </c>
      <c r="B52" s="54" t="s">
        <v>52</v>
      </c>
      <c r="C52" s="16" t="str">
        <f t="shared" si="5"/>
        <v>Estado</v>
      </c>
      <c r="D52" s="16" t="str">
        <f t="shared" si="6"/>
        <v>Estado</v>
      </c>
      <c r="E52" s="16" t="str">
        <f t="shared" si="2"/>
        <v>Estado</v>
      </c>
      <c r="F52" s="16" t="str">
        <f t="shared" si="3"/>
        <v>Estado</v>
      </c>
      <c r="G52" s="16" t="str">
        <f t="shared" si="4"/>
        <v>Estado</v>
      </c>
      <c r="H52" s="121" t="s">
        <v>1976</v>
      </c>
      <c r="I52" s="121" t="s">
        <v>197</v>
      </c>
      <c r="J52" s="121" t="s">
        <v>197</v>
      </c>
      <c r="K52" s="121" t="s">
        <v>1976</v>
      </c>
    </row>
    <row r="53" spans="1:11" x14ac:dyDescent="0.25">
      <c r="A53" s="17">
        <v>40</v>
      </c>
      <c r="B53" s="46" t="s">
        <v>53</v>
      </c>
      <c r="C53" s="16" t="str">
        <f t="shared" si="5"/>
        <v>Estado</v>
      </c>
      <c r="D53" s="16" t="str">
        <f t="shared" si="6"/>
        <v>Estado</v>
      </c>
      <c r="E53" s="16" t="str">
        <f t="shared" si="2"/>
        <v>Estado</v>
      </c>
      <c r="F53" s="16" t="str">
        <f t="shared" si="3"/>
        <v>Estado</v>
      </c>
      <c r="G53" s="16" t="str">
        <f t="shared" si="4"/>
        <v>Estado</v>
      </c>
      <c r="H53" s="121" t="s">
        <v>1976</v>
      </c>
      <c r="I53" s="121" t="s">
        <v>197</v>
      </c>
      <c r="J53" s="121" t="s">
        <v>197</v>
      </c>
      <c r="K53" s="121" t="s">
        <v>1976</v>
      </c>
    </row>
    <row r="54" spans="1:11" x14ac:dyDescent="0.25">
      <c r="A54" s="17">
        <v>41</v>
      </c>
      <c r="B54" s="54" t="s">
        <v>1831</v>
      </c>
      <c r="C54" s="16" t="str">
        <f t="shared" si="5"/>
        <v>Estado</v>
      </c>
      <c r="D54" s="16" t="str">
        <f t="shared" si="6"/>
        <v>Estado</v>
      </c>
      <c r="E54" s="16" t="str">
        <f t="shared" si="2"/>
        <v>Estado</v>
      </c>
      <c r="F54" s="16" t="str">
        <f t="shared" si="3"/>
        <v>Estado</v>
      </c>
      <c r="G54" s="16" t="str">
        <f t="shared" si="4"/>
        <v>Estado</v>
      </c>
      <c r="H54" s="121" t="s">
        <v>1976</v>
      </c>
      <c r="I54" s="121" t="s">
        <v>197</v>
      </c>
      <c r="J54" s="121" t="s">
        <v>197</v>
      </c>
      <c r="K54" s="121" t="s">
        <v>197</v>
      </c>
    </row>
    <row r="55" spans="1:11" x14ac:dyDescent="0.25">
      <c r="A55" s="17">
        <v>42</v>
      </c>
      <c r="B55" s="54" t="s">
        <v>54</v>
      </c>
      <c r="C55" s="16" t="str">
        <f t="shared" si="5"/>
        <v>Estado</v>
      </c>
      <c r="D55" s="16" t="str">
        <f t="shared" si="6"/>
        <v>Estado</v>
      </c>
      <c r="E55" s="16" t="str">
        <f t="shared" si="2"/>
        <v>Estado</v>
      </c>
      <c r="F55" s="16" t="str">
        <f t="shared" si="3"/>
        <v>Estado</v>
      </c>
      <c r="G55" s="16" t="str">
        <f t="shared" si="4"/>
        <v>Estado</v>
      </c>
      <c r="H55" s="121" t="s">
        <v>1976</v>
      </c>
      <c r="I55" s="121" t="s">
        <v>197</v>
      </c>
      <c r="J55" s="121" t="s">
        <v>197</v>
      </c>
      <c r="K55" s="121" t="s">
        <v>1976</v>
      </c>
    </row>
    <row r="56" spans="1:11" x14ac:dyDescent="0.25">
      <c r="A56" s="17">
        <v>43</v>
      </c>
      <c r="B56" s="46" t="s">
        <v>55</v>
      </c>
      <c r="C56" s="16" t="str">
        <f t="shared" si="5"/>
        <v>Estado</v>
      </c>
      <c r="D56" s="16" t="str">
        <f t="shared" si="6"/>
        <v>Estado</v>
      </c>
      <c r="E56" s="16" t="str">
        <f t="shared" si="2"/>
        <v>Estado</v>
      </c>
      <c r="F56" s="16" t="str">
        <f t="shared" si="3"/>
        <v>Estado</v>
      </c>
      <c r="G56" s="16" t="str">
        <f t="shared" si="4"/>
        <v>Estado</v>
      </c>
      <c r="H56" s="121" t="s">
        <v>1976</v>
      </c>
      <c r="I56" s="121" t="s">
        <v>197</v>
      </c>
      <c r="J56" s="121" t="s">
        <v>197</v>
      </c>
      <c r="K56" s="121" t="s">
        <v>1976</v>
      </c>
    </row>
    <row r="57" spans="1:11" x14ac:dyDescent="0.25">
      <c r="A57" s="17">
        <v>44</v>
      </c>
      <c r="B57" s="46" t="s">
        <v>57</v>
      </c>
      <c r="C57" s="16" t="str">
        <f t="shared" si="5"/>
        <v>Estado</v>
      </c>
      <c r="D57" s="16" t="str">
        <f t="shared" si="6"/>
        <v>Estado</v>
      </c>
      <c r="E57" s="16" t="str">
        <f t="shared" si="2"/>
        <v>Estado</v>
      </c>
      <c r="F57" s="16" t="str">
        <f t="shared" si="3"/>
        <v>Estado</v>
      </c>
      <c r="G57" s="16" t="str">
        <f t="shared" si="4"/>
        <v>Estado</v>
      </c>
      <c r="H57" s="121" t="s">
        <v>1976</v>
      </c>
      <c r="I57" s="121" t="s">
        <v>197</v>
      </c>
      <c r="J57" s="121" t="s">
        <v>197</v>
      </c>
      <c r="K57" s="121" t="s">
        <v>1976</v>
      </c>
    </row>
    <row r="58" spans="1:11" x14ac:dyDescent="0.25">
      <c r="A58" s="17">
        <v>45</v>
      </c>
      <c r="B58" s="46" t="s">
        <v>59</v>
      </c>
      <c r="C58" s="16" t="str">
        <f t="shared" si="5"/>
        <v>Estado</v>
      </c>
      <c r="D58" s="16" t="str">
        <f t="shared" si="6"/>
        <v>Estado</v>
      </c>
      <c r="E58" s="16" t="str">
        <f t="shared" si="2"/>
        <v>Estado</v>
      </c>
      <c r="F58" s="16" t="str">
        <f t="shared" si="3"/>
        <v>Estado</v>
      </c>
      <c r="G58" s="16" t="str">
        <f t="shared" si="4"/>
        <v>Estado</v>
      </c>
      <c r="H58" s="121" t="s">
        <v>1976</v>
      </c>
      <c r="I58" s="121" t="s">
        <v>197</v>
      </c>
      <c r="J58" s="121" t="s">
        <v>197</v>
      </c>
      <c r="K58" s="121" t="s">
        <v>1976</v>
      </c>
    </row>
    <row r="59" spans="1:11" x14ac:dyDescent="0.25">
      <c r="A59" s="17">
        <v>46</v>
      </c>
      <c r="B59" s="54" t="s">
        <v>60</v>
      </c>
      <c r="C59" s="16" t="str">
        <f t="shared" si="5"/>
        <v>Estado</v>
      </c>
      <c r="D59" s="16" t="str">
        <f t="shared" si="6"/>
        <v>Estado</v>
      </c>
      <c r="E59" s="16" t="str">
        <f t="shared" si="2"/>
        <v>Estado</v>
      </c>
      <c r="F59" s="16" t="str">
        <f t="shared" si="3"/>
        <v>Estado</v>
      </c>
      <c r="G59" s="16" t="str">
        <f t="shared" si="4"/>
        <v>Estado</v>
      </c>
      <c r="H59" s="121" t="s">
        <v>1976</v>
      </c>
      <c r="I59" s="121" t="s">
        <v>197</v>
      </c>
      <c r="J59" s="121" t="s">
        <v>197</v>
      </c>
      <c r="K59" s="121" t="s">
        <v>1976</v>
      </c>
    </row>
    <row r="60" spans="1:11" x14ac:dyDescent="0.25">
      <c r="A60" s="17">
        <v>47</v>
      </c>
      <c r="B60" s="46" t="s">
        <v>61</v>
      </c>
      <c r="C60" s="16" t="str">
        <f t="shared" si="5"/>
        <v>Estado</v>
      </c>
      <c r="D60" s="16" t="str">
        <f t="shared" si="6"/>
        <v>Estado</v>
      </c>
      <c r="E60" s="16" t="str">
        <f t="shared" si="2"/>
        <v>Estado</v>
      </c>
      <c r="F60" s="16" t="str">
        <f t="shared" si="3"/>
        <v>Estado</v>
      </c>
      <c r="G60" s="16" t="str">
        <f t="shared" si="4"/>
        <v>Estado</v>
      </c>
      <c r="H60" s="121" t="s">
        <v>1976</v>
      </c>
      <c r="I60" s="121" t="s">
        <v>1976</v>
      </c>
      <c r="J60" s="121" t="s">
        <v>1976</v>
      </c>
      <c r="K60" s="121" t="s">
        <v>197</v>
      </c>
    </row>
    <row r="61" spans="1:11" x14ac:dyDescent="0.25">
      <c r="A61" s="17">
        <v>48</v>
      </c>
      <c r="B61" s="46" t="s">
        <v>62</v>
      </c>
      <c r="C61" s="16" t="str">
        <f t="shared" si="5"/>
        <v>Estado</v>
      </c>
      <c r="D61" s="16" t="str">
        <f t="shared" si="6"/>
        <v>Estado</v>
      </c>
      <c r="E61" s="16" t="str">
        <f t="shared" si="2"/>
        <v>Estado</v>
      </c>
      <c r="F61" s="16" t="str">
        <f t="shared" si="3"/>
        <v>Estado</v>
      </c>
      <c r="G61" s="16" t="str">
        <f t="shared" si="4"/>
        <v>Estado</v>
      </c>
      <c r="H61" s="121" t="s">
        <v>197</v>
      </c>
      <c r="I61" s="121" t="s">
        <v>1976</v>
      </c>
      <c r="J61" s="121" t="s">
        <v>1976</v>
      </c>
      <c r="K61" s="121" t="s">
        <v>1976</v>
      </c>
    </row>
    <row r="62" spans="1:11" x14ac:dyDescent="0.25">
      <c r="A62" s="17">
        <v>49</v>
      </c>
      <c r="B62" s="46" t="s">
        <v>1846</v>
      </c>
      <c r="C62" s="16" t="str">
        <f t="shared" si="5"/>
        <v>Estado</v>
      </c>
      <c r="D62" s="16" t="str">
        <f t="shared" si="6"/>
        <v>Estado</v>
      </c>
      <c r="E62" s="16" t="str">
        <f t="shared" si="2"/>
        <v>Estado</v>
      </c>
      <c r="F62" s="16" t="str">
        <f t="shared" si="3"/>
        <v>Estado</v>
      </c>
      <c r="G62" s="16" t="str">
        <f t="shared" si="4"/>
        <v>Estado</v>
      </c>
      <c r="H62" s="121" t="s">
        <v>1976</v>
      </c>
      <c r="I62" s="121" t="s">
        <v>197</v>
      </c>
      <c r="J62" s="121" t="s">
        <v>197</v>
      </c>
      <c r="K62" s="121" t="s">
        <v>1976</v>
      </c>
    </row>
    <row r="63" spans="1:11" x14ac:dyDescent="0.25">
      <c r="A63" s="17">
        <v>50</v>
      </c>
      <c r="B63" s="54" t="s">
        <v>63</v>
      </c>
      <c r="C63" s="16" t="str">
        <f t="shared" si="5"/>
        <v>Estado</v>
      </c>
      <c r="D63" s="16" t="str">
        <f t="shared" si="6"/>
        <v>Estado</v>
      </c>
      <c r="E63" s="16" t="str">
        <f t="shared" si="2"/>
        <v>Estado</v>
      </c>
      <c r="F63" s="16" t="str">
        <f t="shared" si="3"/>
        <v>Estado</v>
      </c>
      <c r="G63" s="16" t="str">
        <f t="shared" si="4"/>
        <v>Estado</v>
      </c>
      <c r="H63" s="121" t="s">
        <v>1976</v>
      </c>
      <c r="I63" s="121" t="s">
        <v>197</v>
      </c>
      <c r="J63" s="121" t="s">
        <v>197</v>
      </c>
      <c r="K63" s="121" t="s">
        <v>1976</v>
      </c>
    </row>
    <row r="64" spans="1:11" x14ac:dyDescent="0.25">
      <c r="A64" s="17">
        <v>51</v>
      </c>
      <c r="B64" s="46" t="s">
        <v>64</v>
      </c>
      <c r="C64" s="16" t="str">
        <f t="shared" si="5"/>
        <v>Estado</v>
      </c>
      <c r="D64" s="16" t="str">
        <f t="shared" si="6"/>
        <v>Estado</v>
      </c>
      <c r="E64" s="16" t="str">
        <f t="shared" si="2"/>
        <v>Estado</v>
      </c>
      <c r="F64" s="16" t="str">
        <f t="shared" si="3"/>
        <v>Estado</v>
      </c>
      <c r="G64" s="16" t="str">
        <f t="shared" si="4"/>
        <v>Estado</v>
      </c>
      <c r="H64" s="121" t="s">
        <v>1976</v>
      </c>
      <c r="I64" s="121" t="s">
        <v>197</v>
      </c>
      <c r="J64" s="121" t="s">
        <v>197</v>
      </c>
      <c r="K64" s="121" t="s">
        <v>1976</v>
      </c>
    </row>
    <row r="65" spans="1:11" x14ac:dyDescent="0.25">
      <c r="A65" s="17">
        <v>52</v>
      </c>
      <c r="B65" s="54" t="s">
        <v>65</v>
      </c>
      <c r="C65" s="16" t="str">
        <f t="shared" si="5"/>
        <v>Estado</v>
      </c>
      <c r="D65" s="16" t="str">
        <f t="shared" si="6"/>
        <v>Estado</v>
      </c>
      <c r="E65" s="16" t="str">
        <f t="shared" si="2"/>
        <v>Estado</v>
      </c>
      <c r="F65" s="16" t="str">
        <f t="shared" si="3"/>
        <v>Estado</v>
      </c>
      <c r="G65" s="16" t="str">
        <f t="shared" si="4"/>
        <v>Estado</v>
      </c>
      <c r="H65" s="121" t="s">
        <v>1976</v>
      </c>
      <c r="I65" s="121" t="s">
        <v>197</v>
      </c>
      <c r="J65" s="121" t="s">
        <v>197</v>
      </c>
      <c r="K65" s="121" t="s">
        <v>1976</v>
      </c>
    </row>
    <row r="66" spans="1:11" x14ac:dyDescent="0.25">
      <c r="A66" s="17">
        <v>53</v>
      </c>
      <c r="B66" s="46" t="s">
        <v>66</v>
      </c>
      <c r="C66" s="16" t="str">
        <f t="shared" si="5"/>
        <v>Estado</v>
      </c>
      <c r="D66" s="16" t="str">
        <f t="shared" si="6"/>
        <v>Estado</v>
      </c>
      <c r="E66" s="16" t="str">
        <f t="shared" si="2"/>
        <v>Estado</v>
      </c>
      <c r="F66" s="16" t="str">
        <f t="shared" si="3"/>
        <v>Estado</v>
      </c>
      <c r="G66" s="16" t="str">
        <f t="shared" si="4"/>
        <v>Estado</v>
      </c>
      <c r="H66" s="121" t="s">
        <v>1976</v>
      </c>
      <c r="I66" s="121" t="s">
        <v>197</v>
      </c>
      <c r="J66" s="121" t="s">
        <v>197</v>
      </c>
      <c r="K66" s="121" t="s">
        <v>1976</v>
      </c>
    </row>
    <row r="67" spans="1:11" x14ac:dyDescent="0.25">
      <c r="A67" s="17">
        <v>54</v>
      </c>
      <c r="B67" s="54" t="s">
        <v>67</v>
      </c>
      <c r="C67" s="16" t="str">
        <f t="shared" si="5"/>
        <v>Estado</v>
      </c>
      <c r="D67" s="16" t="str">
        <f t="shared" si="6"/>
        <v>Estado</v>
      </c>
      <c r="E67" s="16" t="str">
        <f t="shared" si="2"/>
        <v>Estado</v>
      </c>
      <c r="F67" s="16" t="str">
        <f t="shared" si="3"/>
        <v>Estado</v>
      </c>
      <c r="G67" s="16" t="str">
        <f t="shared" si="4"/>
        <v>Estado</v>
      </c>
      <c r="H67" s="121" t="s">
        <v>1976</v>
      </c>
      <c r="I67" s="121" t="s">
        <v>197</v>
      </c>
      <c r="J67" s="121" t="s">
        <v>197</v>
      </c>
      <c r="K67" s="121" t="s">
        <v>1976</v>
      </c>
    </row>
    <row r="68" spans="1:11" x14ac:dyDescent="0.25">
      <c r="A68" s="17">
        <v>55</v>
      </c>
      <c r="B68" s="46" t="s">
        <v>68</v>
      </c>
      <c r="C68" s="16" t="str">
        <f t="shared" si="5"/>
        <v>Estado</v>
      </c>
      <c r="D68" s="16" t="str">
        <f t="shared" si="6"/>
        <v>Estado</v>
      </c>
      <c r="E68" s="16" t="str">
        <f t="shared" si="2"/>
        <v>Estado</v>
      </c>
      <c r="F68" s="16" t="str">
        <f t="shared" si="3"/>
        <v>Estado</v>
      </c>
      <c r="G68" s="16" t="str">
        <f t="shared" si="4"/>
        <v>Estado</v>
      </c>
      <c r="H68" s="121" t="s">
        <v>1976</v>
      </c>
      <c r="I68" s="121" t="s">
        <v>197</v>
      </c>
      <c r="J68" s="121" t="s">
        <v>197</v>
      </c>
      <c r="K68" s="121" t="s">
        <v>1976</v>
      </c>
    </row>
    <row r="69" spans="1:11" x14ac:dyDescent="0.25">
      <c r="A69" s="17">
        <v>56</v>
      </c>
      <c r="B69" s="54" t="s">
        <v>1847</v>
      </c>
      <c r="C69" s="16" t="str">
        <f t="shared" si="5"/>
        <v>Estado</v>
      </c>
      <c r="D69" s="16" t="str">
        <f t="shared" si="6"/>
        <v>Estado</v>
      </c>
      <c r="E69" s="16" t="str">
        <f t="shared" si="2"/>
        <v>Estado</v>
      </c>
      <c r="F69" s="16" t="str">
        <f t="shared" si="3"/>
        <v>Estado</v>
      </c>
      <c r="G69" s="16" t="str">
        <f t="shared" si="4"/>
        <v>Estado</v>
      </c>
      <c r="H69" s="121" t="s">
        <v>1976</v>
      </c>
      <c r="I69" s="121" t="s">
        <v>1976</v>
      </c>
      <c r="J69" s="121" t="s">
        <v>1976</v>
      </c>
      <c r="K69" s="121" t="s">
        <v>197</v>
      </c>
    </row>
    <row r="70" spans="1:11" x14ac:dyDescent="0.25">
      <c r="A70" s="17">
        <v>57</v>
      </c>
      <c r="B70" s="46" t="s">
        <v>69</v>
      </c>
      <c r="C70" s="16" t="str">
        <f t="shared" si="5"/>
        <v>Estado</v>
      </c>
      <c r="D70" s="16" t="str">
        <f t="shared" si="6"/>
        <v>Estado</v>
      </c>
      <c r="E70" s="16" t="str">
        <f t="shared" si="2"/>
        <v>Estado</v>
      </c>
      <c r="F70" s="16" t="str">
        <f t="shared" si="3"/>
        <v>Estado</v>
      </c>
      <c r="G70" s="16" t="str">
        <f t="shared" si="4"/>
        <v>Estado</v>
      </c>
      <c r="H70" s="121" t="s">
        <v>1976</v>
      </c>
      <c r="I70" s="121" t="s">
        <v>197</v>
      </c>
      <c r="J70" s="121" t="s">
        <v>197</v>
      </c>
      <c r="K70" s="121" t="s">
        <v>1976</v>
      </c>
    </row>
    <row r="71" spans="1:11" x14ac:dyDescent="0.25">
      <c r="A71" s="17">
        <v>58</v>
      </c>
      <c r="B71" s="54" t="s">
        <v>70</v>
      </c>
      <c r="C71" s="16" t="str">
        <f t="shared" si="5"/>
        <v>Estado</v>
      </c>
      <c r="D71" s="16" t="str">
        <f t="shared" si="6"/>
        <v>Estado</v>
      </c>
      <c r="E71" s="16" t="str">
        <f t="shared" si="2"/>
        <v>Estado</v>
      </c>
      <c r="F71" s="16" t="str">
        <f t="shared" si="3"/>
        <v>Estado</v>
      </c>
      <c r="G71" s="16" t="str">
        <f t="shared" si="4"/>
        <v>Estado</v>
      </c>
      <c r="H71" s="121" t="s">
        <v>1976</v>
      </c>
      <c r="I71" s="121" t="s">
        <v>197</v>
      </c>
      <c r="J71" s="121" t="s">
        <v>197</v>
      </c>
      <c r="K71" s="121" t="s">
        <v>1976</v>
      </c>
    </row>
    <row r="72" spans="1:11" x14ac:dyDescent="0.25">
      <c r="A72" s="17">
        <v>59</v>
      </c>
      <c r="B72" s="46" t="s">
        <v>71</v>
      </c>
      <c r="C72" s="16" t="str">
        <f t="shared" si="5"/>
        <v>Estado</v>
      </c>
      <c r="D72" s="16" t="str">
        <f t="shared" si="6"/>
        <v>Estado</v>
      </c>
      <c r="E72" s="16" t="str">
        <f t="shared" si="2"/>
        <v>Estado</v>
      </c>
      <c r="F72" s="16" t="str">
        <f t="shared" si="3"/>
        <v>Estado</v>
      </c>
      <c r="G72" s="16" t="str">
        <f t="shared" si="4"/>
        <v>Estado</v>
      </c>
      <c r="H72" s="121" t="s">
        <v>1976</v>
      </c>
      <c r="I72" s="121" t="s">
        <v>197</v>
      </c>
      <c r="J72" s="121" t="s">
        <v>1976</v>
      </c>
      <c r="K72" s="121" t="s">
        <v>1976</v>
      </c>
    </row>
    <row r="73" spans="1:11" x14ac:dyDescent="0.25">
      <c r="A73" s="17">
        <v>60</v>
      </c>
      <c r="B73" s="54" t="s">
        <v>72</v>
      </c>
      <c r="C73" s="16" t="str">
        <f t="shared" si="5"/>
        <v>Estado</v>
      </c>
      <c r="D73" s="16" t="str">
        <f t="shared" si="6"/>
        <v>Estado</v>
      </c>
      <c r="E73" s="16" t="str">
        <f t="shared" si="2"/>
        <v>Estado</v>
      </c>
      <c r="F73" s="16" t="str">
        <f t="shared" si="3"/>
        <v>Estado</v>
      </c>
      <c r="G73" s="16" t="str">
        <f t="shared" si="4"/>
        <v>Estado</v>
      </c>
      <c r="H73" s="121" t="s">
        <v>1976</v>
      </c>
      <c r="I73" s="121" t="s">
        <v>197</v>
      </c>
      <c r="J73" s="121" t="s">
        <v>197</v>
      </c>
      <c r="K73" s="121" t="s">
        <v>1976</v>
      </c>
    </row>
    <row r="74" spans="1:11" x14ac:dyDescent="0.25">
      <c r="A74" s="17">
        <v>61</v>
      </c>
      <c r="B74" s="46" t="s">
        <v>73</v>
      </c>
      <c r="C74" s="16" t="str">
        <f t="shared" si="5"/>
        <v>Estado</v>
      </c>
      <c r="D74" s="16" t="str">
        <f t="shared" si="6"/>
        <v>Estado</v>
      </c>
      <c r="E74" s="16" t="str">
        <f t="shared" si="2"/>
        <v>Estado</v>
      </c>
      <c r="F74" s="16" t="str">
        <f t="shared" si="3"/>
        <v>Estado</v>
      </c>
      <c r="G74" s="16" t="str">
        <f t="shared" si="4"/>
        <v>Estado</v>
      </c>
      <c r="H74" s="121" t="s">
        <v>197</v>
      </c>
      <c r="I74" s="121" t="s">
        <v>1976</v>
      </c>
      <c r="J74" s="121" t="s">
        <v>1976</v>
      </c>
      <c r="K74" s="121" t="s">
        <v>1976</v>
      </c>
    </row>
    <row r="75" spans="1:11" x14ac:dyDescent="0.25">
      <c r="A75" s="17">
        <v>62</v>
      </c>
      <c r="B75" s="54" t="s">
        <v>1848</v>
      </c>
      <c r="C75" s="16" t="str">
        <f t="shared" si="5"/>
        <v>Estado</v>
      </c>
      <c r="D75" s="16" t="str">
        <f t="shared" si="6"/>
        <v>Estado</v>
      </c>
      <c r="E75" s="16" t="str">
        <f t="shared" si="2"/>
        <v>Estado</v>
      </c>
      <c r="F75" s="16" t="str">
        <f t="shared" si="3"/>
        <v>Estado</v>
      </c>
      <c r="G75" s="16" t="str">
        <f t="shared" si="4"/>
        <v>Estado</v>
      </c>
      <c r="H75" s="121" t="s">
        <v>1976</v>
      </c>
      <c r="I75" s="121" t="s">
        <v>197</v>
      </c>
      <c r="J75" s="121" t="s">
        <v>197</v>
      </c>
      <c r="K75" s="121" t="s">
        <v>1976</v>
      </c>
    </row>
    <row r="76" spans="1:11" x14ac:dyDescent="0.25">
      <c r="A76" s="17">
        <v>63</v>
      </c>
      <c r="B76" s="54" t="s">
        <v>1852</v>
      </c>
      <c r="C76" s="16" t="str">
        <f t="shared" si="5"/>
        <v>Estado</v>
      </c>
      <c r="D76" s="16" t="str">
        <f t="shared" si="6"/>
        <v>Estado</v>
      </c>
      <c r="E76" s="16" t="str">
        <f t="shared" si="2"/>
        <v>Estado</v>
      </c>
      <c r="F76" s="16" t="str">
        <f t="shared" si="3"/>
        <v>Estado</v>
      </c>
      <c r="G76" s="16" t="str">
        <f t="shared" si="4"/>
        <v>Estado</v>
      </c>
      <c r="H76" s="121" t="s">
        <v>1976</v>
      </c>
      <c r="I76" s="121" t="s">
        <v>197</v>
      </c>
      <c r="J76" s="121" t="s">
        <v>197</v>
      </c>
      <c r="K76" s="121" t="s">
        <v>1976</v>
      </c>
    </row>
    <row r="77" spans="1:11" x14ac:dyDescent="0.25">
      <c r="A77" s="17">
        <v>64</v>
      </c>
      <c r="B77" s="46" t="s">
        <v>74</v>
      </c>
      <c r="C77" s="16" t="str">
        <f t="shared" si="5"/>
        <v>Estado</v>
      </c>
      <c r="D77" s="16" t="str">
        <f t="shared" si="6"/>
        <v>Estado</v>
      </c>
      <c r="E77" s="16" t="str">
        <f t="shared" si="2"/>
        <v>Estado</v>
      </c>
      <c r="F77" s="16" t="str">
        <f t="shared" si="3"/>
        <v>Estado</v>
      </c>
      <c r="G77" s="16" t="str">
        <f t="shared" si="4"/>
        <v>Estado</v>
      </c>
      <c r="H77" s="121" t="s">
        <v>1976</v>
      </c>
      <c r="I77" s="121" t="s">
        <v>197</v>
      </c>
      <c r="J77" s="121" t="s">
        <v>197</v>
      </c>
      <c r="K77" s="121" t="s">
        <v>1976</v>
      </c>
    </row>
    <row r="78" spans="1:11" x14ac:dyDescent="0.25">
      <c r="A78" s="17">
        <v>65</v>
      </c>
      <c r="B78" s="54" t="s">
        <v>75</v>
      </c>
      <c r="C78" s="16" t="str">
        <f t="shared" ref="C78:C109" si="7">IF($B$5&gt;=5,"Estado",IF($B$5=$K$13,K78,IF($B$5=$J$13,J78,IF($B$5=$I$13,I78,H78))))</f>
        <v>Estado</v>
      </c>
      <c r="D78" s="16" t="str">
        <f t="shared" ref="D78:D109" si="8">IF($C$5&gt;=5,"Estado",IF($C$5=$K$13,K78,IF($C$5=$J$13,J78,IF($C$5=$I$13,I78,H78))))</f>
        <v>Estado</v>
      </c>
      <c r="E78" s="16" t="str">
        <f t="shared" si="2"/>
        <v>Estado</v>
      </c>
      <c r="F78" s="16" t="str">
        <f t="shared" si="3"/>
        <v>Estado</v>
      </c>
      <c r="G78" s="16" t="str">
        <f t="shared" si="4"/>
        <v>Estado</v>
      </c>
      <c r="H78" s="121" t="s">
        <v>1976</v>
      </c>
      <c r="I78" s="121" t="s">
        <v>197</v>
      </c>
      <c r="J78" s="121" t="s">
        <v>1976</v>
      </c>
      <c r="K78" s="121" t="s">
        <v>1976</v>
      </c>
    </row>
    <row r="79" spans="1:11" x14ac:dyDescent="0.25">
      <c r="A79" s="17">
        <v>66</v>
      </c>
      <c r="B79" s="46" t="s">
        <v>1853</v>
      </c>
      <c r="C79" s="16" t="str">
        <f t="shared" si="7"/>
        <v>Estado</v>
      </c>
      <c r="D79" s="16" t="str">
        <f t="shared" si="8"/>
        <v>Estado</v>
      </c>
      <c r="E79" s="16" t="str">
        <f t="shared" ref="E79:E142" si="9">IF($D$5&gt;=5,"Estado",IF($D$5=$K$13,K79,IF($D$5=$J$13,J79,IF($D$5=$I$13,I79,H79))))</f>
        <v>Estado</v>
      </c>
      <c r="F79" s="16" t="str">
        <f t="shared" ref="F79:F142" si="10">IF($E$5&gt;=5,"Estado",IF($E$5=$K$13,K79,IF($E$5=$J$13,J79,IF($E$5=$I$13,I79,H79))))</f>
        <v>Estado</v>
      </c>
      <c r="G79" s="16" t="str">
        <f t="shared" ref="G79:G142" si="11">IF($F$5&gt;=5,"Estado",IF($F$5=$K$13,K79,IF($F$5=$J$13,J79,IF($F$5=$I$13,I79,H79))))</f>
        <v>Estado</v>
      </c>
      <c r="H79" s="121" t="s">
        <v>1976</v>
      </c>
      <c r="I79" s="121" t="s">
        <v>197</v>
      </c>
      <c r="J79" s="121" t="s">
        <v>197</v>
      </c>
      <c r="K79" s="121" t="s">
        <v>1976</v>
      </c>
    </row>
    <row r="80" spans="1:11" x14ac:dyDescent="0.25">
      <c r="A80" s="17">
        <v>67</v>
      </c>
      <c r="B80" s="54" t="s">
        <v>76</v>
      </c>
      <c r="C80" s="16" t="str">
        <f t="shared" si="7"/>
        <v>Estado</v>
      </c>
      <c r="D80" s="16" t="str">
        <f t="shared" si="8"/>
        <v>Estado</v>
      </c>
      <c r="E80" s="16" t="str">
        <f t="shared" si="9"/>
        <v>Estado</v>
      </c>
      <c r="F80" s="16" t="str">
        <f t="shared" si="10"/>
        <v>Estado</v>
      </c>
      <c r="G80" s="16" t="str">
        <f t="shared" si="11"/>
        <v>Estado</v>
      </c>
      <c r="H80" s="121" t="s">
        <v>197</v>
      </c>
      <c r="I80" s="121" t="s">
        <v>1976</v>
      </c>
      <c r="J80" s="121" t="s">
        <v>1976</v>
      </c>
      <c r="K80" s="121" t="s">
        <v>1976</v>
      </c>
    </row>
    <row r="81" spans="1:11" x14ac:dyDescent="0.25">
      <c r="A81" s="17">
        <v>68</v>
      </c>
      <c r="B81" s="46" t="s">
        <v>1480</v>
      </c>
      <c r="C81" s="16" t="str">
        <f t="shared" si="7"/>
        <v>Estado</v>
      </c>
      <c r="D81" s="16" t="str">
        <f t="shared" si="8"/>
        <v>Estado</v>
      </c>
      <c r="E81" s="16" t="str">
        <f t="shared" si="9"/>
        <v>Estado</v>
      </c>
      <c r="F81" s="16" t="str">
        <f t="shared" si="10"/>
        <v>Estado</v>
      </c>
      <c r="G81" s="16" t="str">
        <f t="shared" si="11"/>
        <v>Estado</v>
      </c>
      <c r="H81" s="121" t="s">
        <v>1976</v>
      </c>
      <c r="I81" s="121" t="s">
        <v>197</v>
      </c>
      <c r="J81" s="121" t="s">
        <v>197</v>
      </c>
      <c r="K81" s="121" t="s">
        <v>1976</v>
      </c>
    </row>
    <row r="82" spans="1:11" x14ac:dyDescent="0.25">
      <c r="A82" s="17">
        <v>69</v>
      </c>
      <c r="B82" s="46" t="s">
        <v>1855</v>
      </c>
      <c r="C82" s="16" t="str">
        <f t="shared" si="7"/>
        <v>Estado</v>
      </c>
      <c r="D82" s="16" t="str">
        <f t="shared" si="8"/>
        <v>Estado</v>
      </c>
      <c r="E82" s="16" t="str">
        <f t="shared" si="9"/>
        <v>Estado</v>
      </c>
      <c r="F82" s="16" t="str">
        <f t="shared" si="10"/>
        <v>Estado</v>
      </c>
      <c r="G82" s="16" t="str">
        <f t="shared" si="11"/>
        <v>Estado</v>
      </c>
      <c r="H82" s="121" t="s">
        <v>197</v>
      </c>
      <c r="I82" s="121" t="s">
        <v>1976</v>
      </c>
      <c r="J82" s="121" t="s">
        <v>1976</v>
      </c>
      <c r="K82" s="121" t="s">
        <v>1976</v>
      </c>
    </row>
    <row r="83" spans="1:11" x14ac:dyDescent="0.25">
      <c r="A83" s="17">
        <v>70</v>
      </c>
      <c r="B83" s="54" t="s">
        <v>77</v>
      </c>
      <c r="C83" s="16" t="str">
        <f t="shared" si="7"/>
        <v>Estado</v>
      </c>
      <c r="D83" s="16" t="str">
        <f t="shared" si="8"/>
        <v>Estado</v>
      </c>
      <c r="E83" s="16" t="str">
        <f t="shared" si="9"/>
        <v>Estado</v>
      </c>
      <c r="F83" s="16" t="str">
        <f t="shared" si="10"/>
        <v>Estado</v>
      </c>
      <c r="G83" s="16" t="str">
        <f t="shared" si="11"/>
        <v>Estado</v>
      </c>
      <c r="H83" s="121" t="s">
        <v>1976</v>
      </c>
      <c r="I83" s="121" t="s">
        <v>197</v>
      </c>
      <c r="J83" s="121" t="s">
        <v>197</v>
      </c>
      <c r="K83" s="121" t="s">
        <v>1976</v>
      </c>
    </row>
    <row r="84" spans="1:11" x14ac:dyDescent="0.25">
      <c r="A84" s="17">
        <v>71</v>
      </c>
      <c r="B84" s="46" t="s">
        <v>78</v>
      </c>
      <c r="C84" s="16" t="str">
        <f t="shared" si="7"/>
        <v>Estado</v>
      </c>
      <c r="D84" s="16" t="str">
        <f t="shared" si="8"/>
        <v>Estado</v>
      </c>
      <c r="E84" s="16" t="str">
        <f t="shared" si="9"/>
        <v>Estado</v>
      </c>
      <c r="F84" s="16" t="str">
        <f t="shared" si="10"/>
        <v>Estado</v>
      </c>
      <c r="G84" s="16" t="str">
        <f t="shared" si="11"/>
        <v>Estado</v>
      </c>
      <c r="H84" s="121" t="s">
        <v>197</v>
      </c>
      <c r="I84" s="121" t="s">
        <v>1976</v>
      </c>
      <c r="J84" s="121" t="s">
        <v>1976</v>
      </c>
      <c r="K84" s="121" t="s">
        <v>1976</v>
      </c>
    </row>
    <row r="85" spans="1:11" x14ac:dyDescent="0.25">
      <c r="A85" s="17">
        <v>72</v>
      </c>
      <c r="B85" s="54" t="s">
        <v>79</v>
      </c>
      <c r="C85" s="16" t="str">
        <f t="shared" si="7"/>
        <v>Estado</v>
      </c>
      <c r="D85" s="16" t="str">
        <f t="shared" si="8"/>
        <v>Estado</v>
      </c>
      <c r="E85" s="16" t="str">
        <f t="shared" si="9"/>
        <v>Estado</v>
      </c>
      <c r="F85" s="16" t="str">
        <f t="shared" si="10"/>
        <v>Estado</v>
      </c>
      <c r="G85" s="16" t="str">
        <f t="shared" si="11"/>
        <v>Estado</v>
      </c>
      <c r="H85" s="121" t="s">
        <v>197</v>
      </c>
      <c r="I85" s="121" t="s">
        <v>1976</v>
      </c>
      <c r="J85" s="121" t="s">
        <v>1976</v>
      </c>
      <c r="K85" s="121" t="s">
        <v>1976</v>
      </c>
    </row>
    <row r="86" spans="1:11" x14ac:dyDescent="0.25">
      <c r="A86" s="17">
        <v>73</v>
      </c>
      <c r="B86" s="46" t="s">
        <v>80</v>
      </c>
      <c r="C86" s="16" t="str">
        <f t="shared" si="7"/>
        <v>Estado</v>
      </c>
      <c r="D86" s="16" t="str">
        <f t="shared" si="8"/>
        <v>Estado</v>
      </c>
      <c r="E86" s="16" t="str">
        <f t="shared" si="9"/>
        <v>Estado</v>
      </c>
      <c r="F86" s="16" t="str">
        <f t="shared" si="10"/>
        <v>Estado</v>
      </c>
      <c r="G86" s="16" t="str">
        <f t="shared" si="11"/>
        <v>Estado</v>
      </c>
      <c r="H86" s="121" t="s">
        <v>197</v>
      </c>
      <c r="I86" s="121" t="s">
        <v>1976</v>
      </c>
      <c r="J86" s="121" t="s">
        <v>1976</v>
      </c>
      <c r="K86" s="121" t="s">
        <v>1976</v>
      </c>
    </row>
    <row r="87" spans="1:11" x14ac:dyDescent="0.25">
      <c r="A87" s="17">
        <v>74</v>
      </c>
      <c r="B87" s="54" t="s">
        <v>81</v>
      </c>
      <c r="C87" s="16" t="str">
        <f t="shared" si="7"/>
        <v>Estado</v>
      </c>
      <c r="D87" s="16" t="str">
        <f t="shared" si="8"/>
        <v>Estado</v>
      </c>
      <c r="E87" s="16" t="str">
        <f t="shared" si="9"/>
        <v>Estado</v>
      </c>
      <c r="F87" s="16" t="str">
        <f t="shared" si="10"/>
        <v>Estado</v>
      </c>
      <c r="G87" s="16" t="str">
        <f t="shared" si="11"/>
        <v>Estado</v>
      </c>
      <c r="H87" s="121" t="s">
        <v>1976</v>
      </c>
      <c r="I87" s="121" t="s">
        <v>197</v>
      </c>
      <c r="J87" s="121" t="s">
        <v>197</v>
      </c>
      <c r="K87" s="121" t="s">
        <v>1976</v>
      </c>
    </row>
    <row r="88" spans="1:11" x14ac:dyDescent="0.25">
      <c r="A88" s="17">
        <v>75</v>
      </c>
      <c r="B88" s="46" t="s">
        <v>82</v>
      </c>
      <c r="C88" s="16" t="str">
        <f t="shared" si="7"/>
        <v>Estado</v>
      </c>
      <c r="D88" s="16" t="str">
        <f t="shared" si="8"/>
        <v>Estado</v>
      </c>
      <c r="E88" s="16" t="str">
        <f t="shared" si="9"/>
        <v>Estado</v>
      </c>
      <c r="F88" s="16" t="str">
        <f t="shared" si="10"/>
        <v>Estado</v>
      </c>
      <c r="G88" s="16" t="str">
        <f t="shared" si="11"/>
        <v>Estado</v>
      </c>
      <c r="H88" s="121" t="s">
        <v>1976</v>
      </c>
      <c r="I88" s="121" t="s">
        <v>197</v>
      </c>
      <c r="J88" s="121" t="s">
        <v>197</v>
      </c>
      <c r="K88" s="121" t="s">
        <v>1976</v>
      </c>
    </row>
    <row r="89" spans="1:11" x14ac:dyDescent="0.25">
      <c r="A89" s="17">
        <v>76</v>
      </c>
      <c r="B89" s="54" t="s">
        <v>83</v>
      </c>
      <c r="C89" s="16" t="str">
        <f t="shared" si="7"/>
        <v>Estado</v>
      </c>
      <c r="D89" s="16" t="str">
        <f t="shared" si="8"/>
        <v>Estado</v>
      </c>
      <c r="E89" s="16" t="str">
        <f t="shared" si="9"/>
        <v>Estado</v>
      </c>
      <c r="F89" s="16" t="str">
        <f t="shared" si="10"/>
        <v>Estado</v>
      </c>
      <c r="G89" s="16" t="str">
        <f t="shared" si="11"/>
        <v>Estado</v>
      </c>
      <c r="H89" s="121" t="s">
        <v>1976</v>
      </c>
      <c r="I89" s="121" t="s">
        <v>197</v>
      </c>
      <c r="J89" s="121" t="s">
        <v>197</v>
      </c>
      <c r="K89" s="121" t="s">
        <v>1976</v>
      </c>
    </row>
    <row r="90" spans="1:11" x14ac:dyDescent="0.25">
      <c r="A90" s="17">
        <v>77</v>
      </c>
      <c r="B90" s="46" t="s">
        <v>84</v>
      </c>
      <c r="C90" s="16" t="str">
        <f t="shared" si="7"/>
        <v>Estado</v>
      </c>
      <c r="D90" s="16" t="str">
        <f t="shared" si="8"/>
        <v>Estado</v>
      </c>
      <c r="E90" s="16" t="str">
        <f t="shared" si="9"/>
        <v>Estado</v>
      </c>
      <c r="F90" s="16" t="str">
        <f t="shared" si="10"/>
        <v>Estado</v>
      </c>
      <c r="G90" s="16" t="str">
        <f t="shared" si="11"/>
        <v>Estado</v>
      </c>
      <c r="H90" s="121" t="s">
        <v>1976</v>
      </c>
      <c r="I90" s="121" t="s">
        <v>197</v>
      </c>
      <c r="J90" s="121" t="s">
        <v>1976</v>
      </c>
      <c r="K90" s="121" t="s">
        <v>1976</v>
      </c>
    </row>
    <row r="91" spans="1:11" x14ac:dyDescent="0.25">
      <c r="A91" s="17">
        <v>78</v>
      </c>
      <c r="B91" s="54" t="s">
        <v>85</v>
      </c>
      <c r="C91" s="16" t="str">
        <f t="shared" si="7"/>
        <v>Estado</v>
      </c>
      <c r="D91" s="16" t="str">
        <f t="shared" si="8"/>
        <v>Estado</v>
      </c>
      <c r="E91" s="16" t="str">
        <f t="shared" si="9"/>
        <v>Estado</v>
      </c>
      <c r="F91" s="16" t="str">
        <f t="shared" si="10"/>
        <v>Estado</v>
      </c>
      <c r="G91" s="16" t="str">
        <f t="shared" si="11"/>
        <v>Estado</v>
      </c>
      <c r="H91" s="121" t="s">
        <v>1976</v>
      </c>
      <c r="I91" s="121" t="s">
        <v>197</v>
      </c>
      <c r="J91" s="121" t="s">
        <v>197</v>
      </c>
      <c r="K91" s="121" t="s">
        <v>1976</v>
      </c>
    </row>
    <row r="92" spans="1:11" x14ac:dyDescent="0.25">
      <c r="A92" s="17">
        <v>79</v>
      </c>
      <c r="B92" s="46" t="s">
        <v>86</v>
      </c>
      <c r="C92" s="16" t="str">
        <f t="shared" si="7"/>
        <v>Estado</v>
      </c>
      <c r="D92" s="16" t="str">
        <f t="shared" si="8"/>
        <v>Estado</v>
      </c>
      <c r="E92" s="16" t="str">
        <f t="shared" si="9"/>
        <v>Estado</v>
      </c>
      <c r="F92" s="16" t="str">
        <f t="shared" si="10"/>
        <v>Estado</v>
      </c>
      <c r="G92" s="16" t="str">
        <f t="shared" si="11"/>
        <v>Estado</v>
      </c>
      <c r="H92" s="121" t="s">
        <v>197</v>
      </c>
      <c r="I92" s="121" t="s">
        <v>1976</v>
      </c>
      <c r="J92" s="121" t="s">
        <v>1976</v>
      </c>
      <c r="K92" s="121" t="s">
        <v>1976</v>
      </c>
    </row>
    <row r="93" spans="1:11" x14ac:dyDescent="0.25">
      <c r="A93" s="17">
        <v>80</v>
      </c>
      <c r="B93" s="54" t="s">
        <v>87</v>
      </c>
      <c r="C93" s="16" t="str">
        <f t="shared" si="7"/>
        <v>Estado</v>
      </c>
      <c r="D93" s="16" t="str">
        <f t="shared" si="8"/>
        <v>Estado</v>
      </c>
      <c r="E93" s="16" t="str">
        <f t="shared" si="9"/>
        <v>Estado</v>
      </c>
      <c r="F93" s="16" t="str">
        <f t="shared" si="10"/>
        <v>Estado</v>
      </c>
      <c r="G93" s="16" t="str">
        <f t="shared" si="11"/>
        <v>Estado</v>
      </c>
      <c r="H93" s="121" t="s">
        <v>1976</v>
      </c>
      <c r="I93" s="121" t="s">
        <v>197</v>
      </c>
      <c r="J93" s="121" t="s">
        <v>197</v>
      </c>
      <c r="K93" s="121" t="s">
        <v>1976</v>
      </c>
    </row>
    <row r="94" spans="1:11" x14ac:dyDescent="0.25">
      <c r="A94" s="18">
        <v>81</v>
      </c>
      <c r="B94" s="46" t="s">
        <v>88</v>
      </c>
      <c r="C94" s="16" t="str">
        <f t="shared" si="7"/>
        <v>Estado</v>
      </c>
      <c r="D94" s="16" t="str">
        <f t="shared" si="8"/>
        <v>Estado</v>
      </c>
      <c r="E94" s="16" t="str">
        <f t="shared" si="9"/>
        <v>Estado</v>
      </c>
      <c r="F94" s="16" t="str">
        <f t="shared" si="10"/>
        <v>Estado</v>
      </c>
      <c r="G94" s="16" t="str">
        <f t="shared" si="11"/>
        <v>Estado</v>
      </c>
      <c r="H94" s="121" t="s">
        <v>1976</v>
      </c>
      <c r="I94" s="121" t="s">
        <v>197</v>
      </c>
      <c r="J94" s="121" t="s">
        <v>197</v>
      </c>
      <c r="K94" s="121" t="s">
        <v>1976</v>
      </c>
    </row>
    <row r="95" spans="1:11" x14ac:dyDescent="0.25">
      <c r="A95" s="17">
        <v>82</v>
      </c>
      <c r="B95" s="54" t="s">
        <v>102</v>
      </c>
      <c r="C95" s="16" t="str">
        <f t="shared" si="7"/>
        <v>Estado</v>
      </c>
      <c r="D95" s="16" t="str">
        <f t="shared" si="8"/>
        <v>Estado</v>
      </c>
      <c r="E95" s="16" t="str">
        <f t="shared" si="9"/>
        <v>Estado</v>
      </c>
      <c r="F95" s="16" t="str">
        <f t="shared" si="10"/>
        <v>Estado</v>
      </c>
      <c r="G95" s="16" t="str">
        <f t="shared" si="11"/>
        <v>Estado</v>
      </c>
      <c r="H95" s="121" t="s">
        <v>197</v>
      </c>
      <c r="I95" s="121" t="s">
        <v>1976</v>
      </c>
      <c r="J95" s="121" t="s">
        <v>1976</v>
      </c>
      <c r="K95" s="121" t="s">
        <v>1976</v>
      </c>
    </row>
    <row r="96" spans="1:11" x14ac:dyDescent="0.25">
      <c r="A96" s="17">
        <v>83</v>
      </c>
      <c r="B96" s="46" t="s">
        <v>103</v>
      </c>
      <c r="C96" s="16" t="str">
        <f t="shared" si="7"/>
        <v>Estado</v>
      </c>
      <c r="D96" s="16" t="str">
        <f t="shared" si="8"/>
        <v>Estado</v>
      </c>
      <c r="E96" s="16" t="str">
        <f t="shared" si="9"/>
        <v>Estado</v>
      </c>
      <c r="F96" s="16" t="str">
        <f t="shared" si="10"/>
        <v>Estado</v>
      </c>
      <c r="G96" s="16" t="str">
        <f t="shared" si="11"/>
        <v>Estado</v>
      </c>
      <c r="H96" s="121" t="s">
        <v>197</v>
      </c>
      <c r="I96" s="121" t="s">
        <v>1976</v>
      </c>
      <c r="J96" s="121" t="s">
        <v>1976</v>
      </c>
      <c r="K96" s="121" t="s">
        <v>1976</v>
      </c>
    </row>
    <row r="97" spans="1:11" x14ac:dyDescent="0.25">
      <c r="A97" s="17">
        <v>84</v>
      </c>
      <c r="B97" s="54" t="s">
        <v>104</v>
      </c>
      <c r="C97" s="16" t="str">
        <f t="shared" si="7"/>
        <v>Estado</v>
      </c>
      <c r="D97" s="16" t="str">
        <f t="shared" si="8"/>
        <v>Estado</v>
      </c>
      <c r="E97" s="16" t="str">
        <f t="shared" si="9"/>
        <v>Estado</v>
      </c>
      <c r="F97" s="16" t="str">
        <f t="shared" si="10"/>
        <v>Estado</v>
      </c>
      <c r="G97" s="16" t="str">
        <f t="shared" si="11"/>
        <v>Estado</v>
      </c>
      <c r="H97" s="121" t="s">
        <v>1976</v>
      </c>
      <c r="I97" s="121" t="s">
        <v>197</v>
      </c>
      <c r="J97" s="121" t="s">
        <v>197</v>
      </c>
      <c r="K97" s="121" t="s">
        <v>1976</v>
      </c>
    </row>
    <row r="98" spans="1:11" x14ac:dyDescent="0.25">
      <c r="A98" s="17">
        <v>85</v>
      </c>
      <c r="B98" s="46" t="s">
        <v>105</v>
      </c>
      <c r="C98" s="16" t="str">
        <f t="shared" si="7"/>
        <v>Estado</v>
      </c>
      <c r="D98" s="16" t="str">
        <f t="shared" si="8"/>
        <v>Estado</v>
      </c>
      <c r="E98" s="16" t="str">
        <f t="shared" si="9"/>
        <v>Estado</v>
      </c>
      <c r="F98" s="16" t="str">
        <f t="shared" si="10"/>
        <v>Estado</v>
      </c>
      <c r="G98" s="16" t="str">
        <f t="shared" si="11"/>
        <v>Estado</v>
      </c>
      <c r="H98" s="121" t="s">
        <v>1976</v>
      </c>
      <c r="I98" s="121" t="s">
        <v>197</v>
      </c>
      <c r="J98" s="121" t="s">
        <v>197</v>
      </c>
      <c r="K98" s="121" t="s">
        <v>1976</v>
      </c>
    </row>
    <row r="99" spans="1:11" x14ac:dyDescent="0.25">
      <c r="A99" s="17">
        <v>86</v>
      </c>
      <c r="B99" s="54" t="s">
        <v>106</v>
      </c>
      <c r="C99" s="16" t="str">
        <f t="shared" si="7"/>
        <v>Estado</v>
      </c>
      <c r="D99" s="16" t="str">
        <f t="shared" si="8"/>
        <v>Estado</v>
      </c>
      <c r="E99" s="16" t="str">
        <f t="shared" si="9"/>
        <v>Estado</v>
      </c>
      <c r="F99" s="16" t="str">
        <f t="shared" si="10"/>
        <v>Estado</v>
      </c>
      <c r="G99" s="16" t="str">
        <f t="shared" si="11"/>
        <v>Estado</v>
      </c>
      <c r="H99" s="121" t="s">
        <v>1976</v>
      </c>
      <c r="I99" s="121" t="s">
        <v>197</v>
      </c>
      <c r="J99" s="121" t="s">
        <v>197</v>
      </c>
      <c r="K99" s="121" t="s">
        <v>1976</v>
      </c>
    </row>
    <row r="100" spans="1:11" x14ac:dyDescent="0.25">
      <c r="A100" s="17">
        <v>87</v>
      </c>
      <c r="B100" s="46" t="s">
        <v>1801</v>
      </c>
      <c r="C100" s="16" t="str">
        <f t="shared" si="7"/>
        <v>Estado</v>
      </c>
      <c r="D100" s="16" t="str">
        <f t="shared" si="8"/>
        <v>Estado</v>
      </c>
      <c r="E100" s="16" t="str">
        <f t="shared" si="9"/>
        <v>Estado</v>
      </c>
      <c r="F100" s="16" t="str">
        <f t="shared" si="10"/>
        <v>Estado</v>
      </c>
      <c r="G100" s="16" t="str">
        <f t="shared" si="11"/>
        <v>Estado</v>
      </c>
      <c r="H100" s="121" t="s">
        <v>1976</v>
      </c>
      <c r="I100" s="121" t="s">
        <v>197</v>
      </c>
      <c r="J100" s="121" t="s">
        <v>197</v>
      </c>
      <c r="K100" s="121" t="s">
        <v>1976</v>
      </c>
    </row>
    <row r="101" spans="1:11" x14ac:dyDescent="0.25">
      <c r="A101" s="17">
        <v>88</v>
      </c>
      <c r="B101" s="46" t="s">
        <v>109</v>
      </c>
      <c r="C101" s="16" t="str">
        <f t="shared" si="7"/>
        <v>Estado</v>
      </c>
      <c r="D101" s="16" t="str">
        <f t="shared" si="8"/>
        <v>Estado</v>
      </c>
      <c r="E101" s="16" t="str">
        <f t="shared" si="9"/>
        <v>Estado</v>
      </c>
      <c r="F101" s="16" t="str">
        <f t="shared" si="10"/>
        <v>Estado</v>
      </c>
      <c r="G101" s="16" t="str">
        <f t="shared" si="11"/>
        <v>Estado</v>
      </c>
      <c r="H101" s="121" t="s">
        <v>1976</v>
      </c>
      <c r="I101" s="121" t="s">
        <v>197</v>
      </c>
      <c r="J101" s="121" t="s">
        <v>197</v>
      </c>
      <c r="K101" s="121" t="s">
        <v>1976</v>
      </c>
    </row>
    <row r="102" spans="1:11" x14ac:dyDescent="0.25">
      <c r="A102" s="17">
        <v>89</v>
      </c>
      <c r="B102" s="54" t="s">
        <v>110</v>
      </c>
      <c r="C102" s="16" t="str">
        <f t="shared" si="7"/>
        <v>Estado</v>
      </c>
      <c r="D102" s="16" t="str">
        <f t="shared" si="8"/>
        <v>Estado</v>
      </c>
      <c r="E102" s="16" t="str">
        <f t="shared" si="9"/>
        <v>Estado</v>
      </c>
      <c r="F102" s="16" t="str">
        <f t="shared" si="10"/>
        <v>Estado</v>
      </c>
      <c r="G102" s="16" t="str">
        <f t="shared" si="11"/>
        <v>Estado</v>
      </c>
      <c r="H102" s="121" t="s">
        <v>1976</v>
      </c>
      <c r="I102" s="121" t="s">
        <v>197</v>
      </c>
      <c r="J102" s="121" t="s">
        <v>197</v>
      </c>
      <c r="K102" s="121" t="s">
        <v>1976</v>
      </c>
    </row>
    <row r="103" spans="1:11" x14ac:dyDescent="0.25">
      <c r="A103" s="17">
        <v>90</v>
      </c>
      <c r="B103" s="46" t="s">
        <v>111</v>
      </c>
      <c r="C103" s="16" t="str">
        <f t="shared" si="7"/>
        <v>Estado</v>
      </c>
      <c r="D103" s="16" t="str">
        <f t="shared" si="8"/>
        <v>Estado</v>
      </c>
      <c r="E103" s="16" t="str">
        <f t="shared" si="9"/>
        <v>Estado</v>
      </c>
      <c r="F103" s="16" t="str">
        <f t="shared" si="10"/>
        <v>Estado</v>
      </c>
      <c r="G103" s="16" t="str">
        <f t="shared" si="11"/>
        <v>Estado</v>
      </c>
      <c r="H103" s="121" t="s">
        <v>1976</v>
      </c>
      <c r="I103" s="121" t="s">
        <v>197</v>
      </c>
      <c r="J103" s="121" t="s">
        <v>197</v>
      </c>
      <c r="K103" s="121" t="s">
        <v>1976</v>
      </c>
    </row>
    <row r="104" spans="1:11" x14ac:dyDescent="0.25">
      <c r="A104" s="17">
        <v>91</v>
      </c>
      <c r="B104" s="46" t="s">
        <v>1885</v>
      </c>
      <c r="C104" s="16" t="str">
        <f t="shared" si="7"/>
        <v>Estado</v>
      </c>
      <c r="D104" s="16" t="str">
        <f t="shared" si="8"/>
        <v>Estado</v>
      </c>
      <c r="E104" s="16" t="str">
        <f t="shared" si="9"/>
        <v>Estado</v>
      </c>
      <c r="F104" s="16" t="str">
        <f t="shared" si="10"/>
        <v>Estado</v>
      </c>
      <c r="G104" s="16" t="str">
        <f t="shared" si="11"/>
        <v>Estado</v>
      </c>
      <c r="H104" s="121" t="s">
        <v>1976</v>
      </c>
      <c r="I104" s="121" t="s">
        <v>197</v>
      </c>
      <c r="J104" s="121" t="s">
        <v>1976</v>
      </c>
      <c r="K104" s="121" t="s">
        <v>1976</v>
      </c>
    </row>
    <row r="105" spans="1:11" x14ac:dyDescent="0.25">
      <c r="A105" s="17">
        <v>92</v>
      </c>
      <c r="B105" s="54" t="s">
        <v>1886</v>
      </c>
      <c r="C105" s="16" t="str">
        <f t="shared" si="7"/>
        <v>Estado</v>
      </c>
      <c r="D105" s="16" t="str">
        <f t="shared" si="8"/>
        <v>Estado</v>
      </c>
      <c r="E105" s="16" t="str">
        <f t="shared" si="9"/>
        <v>Estado</v>
      </c>
      <c r="F105" s="16" t="str">
        <f t="shared" si="10"/>
        <v>Estado</v>
      </c>
      <c r="G105" s="16" t="str">
        <f t="shared" si="11"/>
        <v>Estado</v>
      </c>
      <c r="H105" s="121" t="s">
        <v>1976</v>
      </c>
      <c r="I105" s="121" t="s">
        <v>197</v>
      </c>
      <c r="J105" s="121" t="s">
        <v>1976</v>
      </c>
      <c r="K105" s="121" t="s">
        <v>1976</v>
      </c>
    </row>
    <row r="106" spans="1:11" x14ac:dyDescent="0.25">
      <c r="A106" s="17">
        <v>93</v>
      </c>
      <c r="B106" s="46" t="s">
        <v>114</v>
      </c>
      <c r="C106" s="16" t="str">
        <f t="shared" si="7"/>
        <v>Estado</v>
      </c>
      <c r="D106" s="16" t="str">
        <f t="shared" si="8"/>
        <v>Estado</v>
      </c>
      <c r="E106" s="16" t="str">
        <f t="shared" si="9"/>
        <v>Estado</v>
      </c>
      <c r="F106" s="16" t="str">
        <f t="shared" si="10"/>
        <v>Estado</v>
      </c>
      <c r="G106" s="16" t="str">
        <f t="shared" si="11"/>
        <v>Estado</v>
      </c>
      <c r="H106" s="121" t="s">
        <v>197</v>
      </c>
      <c r="I106" s="121" t="s">
        <v>1976</v>
      </c>
      <c r="J106" s="121" t="s">
        <v>1976</v>
      </c>
      <c r="K106" s="121" t="s">
        <v>1976</v>
      </c>
    </row>
    <row r="107" spans="1:11" x14ac:dyDescent="0.25">
      <c r="A107" s="17">
        <v>94</v>
      </c>
      <c r="B107" s="54" t="s">
        <v>115</v>
      </c>
      <c r="C107" s="16" t="str">
        <f t="shared" si="7"/>
        <v>Estado</v>
      </c>
      <c r="D107" s="16" t="str">
        <f t="shared" si="8"/>
        <v>Estado</v>
      </c>
      <c r="E107" s="16" t="str">
        <f t="shared" si="9"/>
        <v>Estado</v>
      </c>
      <c r="F107" s="16" t="str">
        <f t="shared" si="10"/>
        <v>Estado</v>
      </c>
      <c r="G107" s="16" t="str">
        <f t="shared" si="11"/>
        <v>Estado</v>
      </c>
      <c r="H107" s="121" t="s">
        <v>1976</v>
      </c>
      <c r="I107" s="121" t="s">
        <v>197</v>
      </c>
      <c r="J107" s="121" t="s">
        <v>197</v>
      </c>
      <c r="K107" s="121" t="s">
        <v>1976</v>
      </c>
    </row>
    <row r="108" spans="1:11" x14ac:dyDescent="0.25">
      <c r="A108" s="17">
        <v>95</v>
      </c>
      <c r="B108" s="46" t="s">
        <v>116</v>
      </c>
      <c r="C108" s="16" t="str">
        <f t="shared" si="7"/>
        <v>Estado</v>
      </c>
      <c r="D108" s="16" t="str">
        <f t="shared" si="8"/>
        <v>Estado</v>
      </c>
      <c r="E108" s="16" t="str">
        <f t="shared" si="9"/>
        <v>Estado</v>
      </c>
      <c r="F108" s="16" t="str">
        <f t="shared" si="10"/>
        <v>Estado</v>
      </c>
      <c r="G108" s="16" t="str">
        <f t="shared" si="11"/>
        <v>Estado</v>
      </c>
      <c r="H108" s="121" t="s">
        <v>1976</v>
      </c>
      <c r="I108" s="121" t="s">
        <v>197</v>
      </c>
      <c r="J108" s="121" t="s">
        <v>197</v>
      </c>
      <c r="K108" s="121" t="s">
        <v>197</v>
      </c>
    </row>
    <row r="109" spans="1:11" x14ac:dyDescent="0.25">
      <c r="A109" s="17">
        <v>96</v>
      </c>
      <c r="B109" s="54" t="s">
        <v>1887</v>
      </c>
      <c r="C109" s="16" t="str">
        <f t="shared" si="7"/>
        <v>Estado</v>
      </c>
      <c r="D109" s="16" t="str">
        <f t="shared" si="8"/>
        <v>Estado</v>
      </c>
      <c r="E109" s="16" t="str">
        <f t="shared" si="9"/>
        <v>Estado</v>
      </c>
      <c r="F109" s="16" t="str">
        <f t="shared" si="10"/>
        <v>Estado</v>
      </c>
      <c r="G109" s="16" t="str">
        <f t="shared" si="11"/>
        <v>Estado</v>
      </c>
      <c r="H109" s="121" t="s">
        <v>1976</v>
      </c>
      <c r="I109" s="121" t="s">
        <v>197</v>
      </c>
      <c r="J109" s="121" t="s">
        <v>197</v>
      </c>
      <c r="K109" s="121" t="s">
        <v>1976</v>
      </c>
    </row>
    <row r="110" spans="1:11" x14ac:dyDescent="0.25">
      <c r="A110" s="17">
        <v>97</v>
      </c>
      <c r="B110" s="46" t="s">
        <v>1888</v>
      </c>
      <c r="C110" s="16" t="str">
        <f t="shared" ref="C110:C141" si="12">IF($B$5&gt;=5,"Estado",IF($B$5=$K$13,K110,IF($B$5=$J$13,J110,IF($B$5=$I$13,I110,H110))))</f>
        <v>Estado</v>
      </c>
      <c r="D110" s="16" t="str">
        <f t="shared" ref="D110:D141" si="13">IF($C$5&gt;=5,"Estado",IF($C$5=$K$13,K110,IF($C$5=$J$13,J110,IF($C$5=$I$13,I110,H110))))</f>
        <v>Estado</v>
      </c>
      <c r="E110" s="16" t="str">
        <f t="shared" si="9"/>
        <v>Estado</v>
      </c>
      <c r="F110" s="16" t="str">
        <f t="shared" si="10"/>
        <v>Estado</v>
      </c>
      <c r="G110" s="16" t="str">
        <f t="shared" si="11"/>
        <v>Estado</v>
      </c>
      <c r="H110" s="121" t="s">
        <v>197</v>
      </c>
      <c r="I110" s="121" t="s">
        <v>1976</v>
      </c>
      <c r="J110" s="121" t="s">
        <v>1976</v>
      </c>
      <c r="K110" s="121" t="s">
        <v>1976</v>
      </c>
    </row>
    <row r="111" spans="1:11" x14ac:dyDescent="0.25">
      <c r="A111" s="17">
        <v>98</v>
      </c>
      <c r="B111" s="54" t="s">
        <v>1889</v>
      </c>
      <c r="C111" s="16" t="str">
        <f t="shared" si="12"/>
        <v>Estado</v>
      </c>
      <c r="D111" s="16" t="str">
        <f t="shared" si="13"/>
        <v>Estado</v>
      </c>
      <c r="E111" s="16" t="str">
        <f t="shared" si="9"/>
        <v>Estado</v>
      </c>
      <c r="F111" s="16" t="str">
        <f t="shared" si="10"/>
        <v>Estado</v>
      </c>
      <c r="G111" s="16" t="str">
        <f t="shared" si="11"/>
        <v>Estado</v>
      </c>
      <c r="H111" s="121" t="s">
        <v>197</v>
      </c>
      <c r="I111" s="121" t="s">
        <v>1976</v>
      </c>
      <c r="J111" s="121" t="s">
        <v>1976</v>
      </c>
      <c r="K111" s="121" t="s">
        <v>1976</v>
      </c>
    </row>
    <row r="112" spans="1:11" x14ac:dyDescent="0.25">
      <c r="A112" s="17">
        <v>99</v>
      </c>
      <c r="B112" s="46" t="s">
        <v>1890</v>
      </c>
      <c r="C112" s="16" t="str">
        <f t="shared" si="12"/>
        <v>Estado</v>
      </c>
      <c r="D112" s="16" t="str">
        <f t="shared" si="13"/>
        <v>Estado</v>
      </c>
      <c r="E112" s="16" t="str">
        <f t="shared" si="9"/>
        <v>Estado</v>
      </c>
      <c r="F112" s="16" t="str">
        <f t="shared" si="10"/>
        <v>Estado</v>
      </c>
      <c r="G112" s="16" t="str">
        <f t="shared" si="11"/>
        <v>Estado</v>
      </c>
      <c r="H112" s="121" t="s">
        <v>1976</v>
      </c>
      <c r="I112" s="121" t="s">
        <v>197</v>
      </c>
      <c r="J112" s="121" t="s">
        <v>197</v>
      </c>
      <c r="K112" s="121" t="s">
        <v>1976</v>
      </c>
    </row>
    <row r="113" spans="1:11" x14ac:dyDescent="0.25">
      <c r="A113" s="17">
        <v>100</v>
      </c>
      <c r="B113" s="54" t="s">
        <v>1891</v>
      </c>
      <c r="C113" s="16" t="str">
        <f t="shared" si="12"/>
        <v>Estado</v>
      </c>
      <c r="D113" s="16" t="str">
        <f t="shared" si="13"/>
        <v>Estado</v>
      </c>
      <c r="E113" s="16" t="str">
        <f t="shared" si="9"/>
        <v>Estado</v>
      </c>
      <c r="F113" s="16" t="str">
        <f t="shared" si="10"/>
        <v>Estado</v>
      </c>
      <c r="G113" s="16" t="str">
        <f t="shared" si="11"/>
        <v>Estado</v>
      </c>
      <c r="H113" s="121" t="s">
        <v>197</v>
      </c>
      <c r="I113" s="121" t="s">
        <v>1976</v>
      </c>
      <c r="J113" s="121" t="s">
        <v>1976</v>
      </c>
      <c r="K113" s="121" t="s">
        <v>1976</v>
      </c>
    </row>
    <row r="114" spans="1:11" x14ac:dyDescent="0.25">
      <c r="A114" s="17">
        <v>101</v>
      </c>
      <c r="B114" s="54" t="s">
        <v>1606</v>
      </c>
      <c r="C114" s="16" t="str">
        <f t="shared" si="12"/>
        <v>Estado</v>
      </c>
      <c r="D114" s="16" t="str">
        <f t="shared" si="13"/>
        <v>Estado</v>
      </c>
      <c r="E114" s="16" t="str">
        <f t="shared" si="9"/>
        <v>Estado</v>
      </c>
      <c r="F114" s="16" t="str">
        <f t="shared" si="10"/>
        <v>Estado</v>
      </c>
      <c r="G114" s="16" t="str">
        <f t="shared" si="11"/>
        <v>Estado</v>
      </c>
      <c r="H114" s="121" t="s">
        <v>1976</v>
      </c>
      <c r="I114" s="121" t="s">
        <v>197</v>
      </c>
      <c r="J114" s="121" t="s">
        <v>197</v>
      </c>
      <c r="K114" s="121" t="s">
        <v>1976</v>
      </c>
    </row>
    <row r="115" spans="1:11" x14ac:dyDescent="0.25">
      <c r="A115" s="15">
        <v>102</v>
      </c>
      <c r="B115" s="46" t="s">
        <v>1892</v>
      </c>
      <c r="C115" s="16" t="str">
        <f t="shared" si="12"/>
        <v>Estado</v>
      </c>
      <c r="D115" s="16" t="str">
        <f t="shared" si="13"/>
        <v>Estado</v>
      </c>
      <c r="E115" s="16" t="str">
        <f t="shared" si="9"/>
        <v>Estado</v>
      </c>
      <c r="F115" s="16" t="str">
        <f t="shared" si="10"/>
        <v>Estado</v>
      </c>
      <c r="G115" s="16" t="str">
        <f t="shared" si="11"/>
        <v>Estado</v>
      </c>
      <c r="H115" s="121" t="s">
        <v>1976</v>
      </c>
      <c r="I115" s="121" t="s">
        <v>197</v>
      </c>
      <c r="J115" s="121" t="s">
        <v>197</v>
      </c>
      <c r="K115" s="121" t="s">
        <v>1976</v>
      </c>
    </row>
    <row r="116" spans="1:11" x14ac:dyDescent="0.25">
      <c r="A116" s="17">
        <v>103</v>
      </c>
      <c r="B116" s="46" t="s">
        <v>121</v>
      </c>
      <c r="C116" s="16" t="str">
        <f t="shared" si="12"/>
        <v>Estado</v>
      </c>
      <c r="D116" s="16" t="str">
        <f t="shared" si="13"/>
        <v>Estado</v>
      </c>
      <c r="E116" s="16" t="str">
        <f t="shared" si="9"/>
        <v>Estado</v>
      </c>
      <c r="F116" s="16" t="str">
        <f t="shared" si="10"/>
        <v>Estado</v>
      </c>
      <c r="G116" s="16" t="str">
        <f t="shared" si="11"/>
        <v>Estado</v>
      </c>
      <c r="H116" s="121" t="s">
        <v>197</v>
      </c>
      <c r="I116" s="121" t="s">
        <v>1976</v>
      </c>
      <c r="J116" s="121" t="s">
        <v>1976</v>
      </c>
      <c r="K116" s="121" t="s">
        <v>1976</v>
      </c>
    </row>
    <row r="117" spans="1:11" x14ac:dyDescent="0.25">
      <c r="A117" s="17">
        <v>104</v>
      </c>
      <c r="B117" s="54" t="s">
        <v>1893</v>
      </c>
      <c r="C117" s="16" t="str">
        <f t="shared" si="12"/>
        <v>Estado</v>
      </c>
      <c r="D117" s="16" t="str">
        <f t="shared" si="13"/>
        <v>Estado</v>
      </c>
      <c r="E117" s="16" t="str">
        <f t="shared" si="9"/>
        <v>Estado</v>
      </c>
      <c r="F117" s="16" t="str">
        <f t="shared" si="10"/>
        <v>Estado</v>
      </c>
      <c r="G117" s="16" t="str">
        <f t="shared" si="11"/>
        <v>Estado</v>
      </c>
      <c r="H117" s="121" t="s">
        <v>1976</v>
      </c>
      <c r="I117" s="121" t="s">
        <v>197</v>
      </c>
      <c r="J117" s="121" t="s">
        <v>197</v>
      </c>
      <c r="K117" s="121" t="s">
        <v>1976</v>
      </c>
    </row>
    <row r="118" spans="1:11" x14ac:dyDescent="0.25">
      <c r="A118" s="17">
        <v>105</v>
      </c>
      <c r="B118" s="46" t="s">
        <v>122</v>
      </c>
      <c r="C118" s="16" t="str">
        <f t="shared" si="12"/>
        <v>Estado</v>
      </c>
      <c r="D118" s="16" t="str">
        <f t="shared" si="13"/>
        <v>Estado</v>
      </c>
      <c r="E118" s="16" t="str">
        <f t="shared" si="9"/>
        <v>Estado</v>
      </c>
      <c r="F118" s="16" t="str">
        <f t="shared" si="10"/>
        <v>Estado</v>
      </c>
      <c r="G118" s="16" t="str">
        <f t="shared" si="11"/>
        <v>Estado</v>
      </c>
      <c r="H118" s="121" t="s">
        <v>1976</v>
      </c>
      <c r="I118" s="121" t="s">
        <v>1976</v>
      </c>
      <c r="J118" s="121" t="s">
        <v>1976</v>
      </c>
      <c r="K118" s="121" t="s">
        <v>197</v>
      </c>
    </row>
    <row r="119" spans="1:11" x14ac:dyDescent="0.25">
      <c r="A119" s="17">
        <v>106</v>
      </c>
      <c r="B119" s="54" t="s">
        <v>123</v>
      </c>
      <c r="C119" s="16" t="str">
        <f t="shared" si="12"/>
        <v>Estado</v>
      </c>
      <c r="D119" s="16" t="str">
        <f t="shared" si="13"/>
        <v>Estado</v>
      </c>
      <c r="E119" s="16" t="str">
        <f t="shared" si="9"/>
        <v>Estado</v>
      </c>
      <c r="F119" s="16" t="str">
        <f t="shared" si="10"/>
        <v>Estado</v>
      </c>
      <c r="G119" s="16" t="str">
        <f t="shared" si="11"/>
        <v>Estado</v>
      </c>
      <c r="H119" s="121" t="s">
        <v>1976</v>
      </c>
      <c r="I119" s="121" t="s">
        <v>1976</v>
      </c>
      <c r="J119" s="121" t="s">
        <v>1976</v>
      </c>
      <c r="K119" s="121" t="s">
        <v>197</v>
      </c>
    </row>
    <row r="120" spans="1:11" x14ac:dyDescent="0.25">
      <c r="A120" s="17">
        <v>107</v>
      </c>
      <c r="B120" s="46" t="s">
        <v>124</v>
      </c>
      <c r="C120" s="16" t="str">
        <f t="shared" si="12"/>
        <v>Estado</v>
      </c>
      <c r="D120" s="16" t="str">
        <f t="shared" si="13"/>
        <v>Estado</v>
      </c>
      <c r="E120" s="16" t="str">
        <f t="shared" si="9"/>
        <v>Estado</v>
      </c>
      <c r="F120" s="16" t="str">
        <f t="shared" si="10"/>
        <v>Estado</v>
      </c>
      <c r="G120" s="16" t="str">
        <f t="shared" si="11"/>
        <v>Estado</v>
      </c>
      <c r="H120" s="121" t="s">
        <v>1976</v>
      </c>
      <c r="I120" s="121" t="s">
        <v>197</v>
      </c>
      <c r="J120" s="121" t="s">
        <v>1976</v>
      </c>
      <c r="K120" s="121" t="s">
        <v>1976</v>
      </c>
    </row>
    <row r="121" spans="1:11" x14ac:dyDescent="0.25">
      <c r="A121" s="17">
        <v>108</v>
      </c>
      <c r="B121" s="54" t="s">
        <v>125</v>
      </c>
      <c r="C121" s="16" t="str">
        <f t="shared" si="12"/>
        <v>Estado</v>
      </c>
      <c r="D121" s="16" t="str">
        <f t="shared" si="13"/>
        <v>Estado</v>
      </c>
      <c r="E121" s="16" t="str">
        <f t="shared" si="9"/>
        <v>Estado</v>
      </c>
      <c r="F121" s="16" t="str">
        <f t="shared" si="10"/>
        <v>Estado</v>
      </c>
      <c r="G121" s="16" t="str">
        <f t="shared" si="11"/>
        <v>Estado</v>
      </c>
      <c r="H121" s="121" t="s">
        <v>1976</v>
      </c>
      <c r="I121" s="121" t="s">
        <v>1976</v>
      </c>
      <c r="J121" s="121" t="s">
        <v>1976</v>
      </c>
      <c r="K121" s="121" t="s">
        <v>197</v>
      </c>
    </row>
    <row r="122" spans="1:11" x14ac:dyDescent="0.25">
      <c r="A122" s="17">
        <v>109</v>
      </c>
      <c r="B122" s="46" t="s">
        <v>126</v>
      </c>
      <c r="C122" s="16" t="str">
        <f t="shared" si="12"/>
        <v>Estado</v>
      </c>
      <c r="D122" s="16" t="str">
        <f t="shared" si="13"/>
        <v>Estado</v>
      </c>
      <c r="E122" s="16" t="str">
        <f t="shared" si="9"/>
        <v>Estado</v>
      </c>
      <c r="F122" s="16" t="str">
        <f t="shared" si="10"/>
        <v>Estado</v>
      </c>
      <c r="G122" s="16" t="str">
        <f t="shared" si="11"/>
        <v>Estado</v>
      </c>
      <c r="H122" s="121" t="s">
        <v>1976</v>
      </c>
      <c r="I122" s="121" t="s">
        <v>197</v>
      </c>
      <c r="J122" s="121" t="s">
        <v>197</v>
      </c>
      <c r="K122" s="121" t="s">
        <v>1976</v>
      </c>
    </row>
    <row r="123" spans="1:11" x14ac:dyDescent="0.25">
      <c r="A123" s="17">
        <v>110</v>
      </c>
      <c r="B123" s="54" t="s">
        <v>127</v>
      </c>
      <c r="C123" s="16" t="str">
        <f t="shared" si="12"/>
        <v>Estado</v>
      </c>
      <c r="D123" s="16" t="str">
        <f t="shared" si="13"/>
        <v>Estado</v>
      </c>
      <c r="E123" s="16" t="str">
        <f t="shared" si="9"/>
        <v>Estado</v>
      </c>
      <c r="F123" s="16" t="str">
        <f t="shared" si="10"/>
        <v>Estado</v>
      </c>
      <c r="G123" s="16" t="str">
        <f t="shared" si="11"/>
        <v>Estado</v>
      </c>
      <c r="H123" s="121" t="s">
        <v>1976</v>
      </c>
      <c r="I123" s="121" t="s">
        <v>1976</v>
      </c>
      <c r="J123" s="121" t="s">
        <v>1976</v>
      </c>
      <c r="K123" s="121" t="s">
        <v>197</v>
      </c>
    </row>
    <row r="124" spans="1:11" x14ac:dyDescent="0.25">
      <c r="A124" s="17">
        <v>111</v>
      </c>
      <c r="B124" s="46" t="s">
        <v>1894</v>
      </c>
      <c r="C124" s="16" t="str">
        <f t="shared" si="12"/>
        <v>Estado</v>
      </c>
      <c r="D124" s="16" t="str">
        <f t="shared" si="13"/>
        <v>Estado</v>
      </c>
      <c r="E124" s="16" t="str">
        <f t="shared" si="9"/>
        <v>Estado</v>
      </c>
      <c r="F124" s="16" t="str">
        <f t="shared" si="10"/>
        <v>Estado</v>
      </c>
      <c r="G124" s="16" t="str">
        <f t="shared" si="11"/>
        <v>Estado</v>
      </c>
      <c r="H124" s="121" t="s">
        <v>1976</v>
      </c>
      <c r="I124" s="121" t="s">
        <v>1976</v>
      </c>
      <c r="J124" s="121" t="s">
        <v>1976</v>
      </c>
      <c r="K124" s="121" t="s">
        <v>197</v>
      </c>
    </row>
    <row r="125" spans="1:11" x14ac:dyDescent="0.25">
      <c r="A125" s="17">
        <v>112</v>
      </c>
      <c r="B125" s="54" t="s">
        <v>1895</v>
      </c>
      <c r="C125" s="16" t="str">
        <f t="shared" si="12"/>
        <v>Estado</v>
      </c>
      <c r="D125" s="16" t="str">
        <f t="shared" si="13"/>
        <v>Estado</v>
      </c>
      <c r="E125" s="16" t="str">
        <f t="shared" si="9"/>
        <v>Estado</v>
      </c>
      <c r="F125" s="16" t="str">
        <f t="shared" si="10"/>
        <v>Estado</v>
      </c>
      <c r="G125" s="16" t="str">
        <f t="shared" si="11"/>
        <v>Estado</v>
      </c>
      <c r="H125" s="121" t="s">
        <v>1976</v>
      </c>
      <c r="I125" s="121" t="s">
        <v>1976</v>
      </c>
      <c r="J125" s="121" t="s">
        <v>1976</v>
      </c>
      <c r="K125" s="121" t="s">
        <v>197</v>
      </c>
    </row>
    <row r="126" spans="1:11" x14ac:dyDescent="0.25">
      <c r="A126" s="17">
        <v>113</v>
      </c>
      <c r="B126" s="46" t="s">
        <v>1896</v>
      </c>
      <c r="C126" s="16" t="str">
        <f t="shared" si="12"/>
        <v>Estado</v>
      </c>
      <c r="D126" s="16" t="str">
        <f t="shared" si="13"/>
        <v>Estado</v>
      </c>
      <c r="E126" s="16" t="str">
        <f t="shared" si="9"/>
        <v>Estado</v>
      </c>
      <c r="F126" s="16" t="str">
        <f t="shared" si="10"/>
        <v>Estado</v>
      </c>
      <c r="G126" s="16" t="str">
        <f t="shared" si="11"/>
        <v>Estado</v>
      </c>
      <c r="H126" s="121" t="s">
        <v>1976</v>
      </c>
      <c r="I126" s="121" t="s">
        <v>1976</v>
      </c>
      <c r="J126" s="121" t="s">
        <v>1976</v>
      </c>
      <c r="K126" s="121" t="s">
        <v>197</v>
      </c>
    </row>
    <row r="127" spans="1:11" x14ac:dyDescent="0.25">
      <c r="A127" s="17">
        <v>114</v>
      </c>
      <c r="B127" s="54" t="s">
        <v>129</v>
      </c>
      <c r="C127" s="16" t="str">
        <f t="shared" si="12"/>
        <v>Estado</v>
      </c>
      <c r="D127" s="16" t="str">
        <f t="shared" si="13"/>
        <v>Estado</v>
      </c>
      <c r="E127" s="16" t="str">
        <f t="shared" si="9"/>
        <v>Estado</v>
      </c>
      <c r="F127" s="16" t="str">
        <f t="shared" si="10"/>
        <v>Estado</v>
      </c>
      <c r="G127" s="16" t="str">
        <f t="shared" si="11"/>
        <v>Estado</v>
      </c>
      <c r="H127" s="121" t="s">
        <v>1976</v>
      </c>
      <c r="I127" s="121" t="s">
        <v>1976</v>
      </c>
      <c r="J127" s="121" t="s">
        <v>1976</v>
      </c>
      <c r="K127" s="121" t="s">
        <v>197</v>
      </c>
    </row>
    <row r="128" spans="1:11" x14ac:dyDescent="0.25">
      <c r="A128" s="17">
        <v>115</v>
      </c>
      <c r="B128" s="46" t="s">
        <v>130</v>
      </c>
      <c r="C128" s="16" t="str">
        <f t="shared" si="12"/>
        <v>Estado</v>
      </c>
      <c r="D128" s="16" t="str">
        <f t="shared" si="13"/>
        <v>Estado</v>
      </c>
      <c r="E128" s="16" t="str">
        <f t="shared" si="9"/>
        <v>Estado</v>
      </c>
      <c r="F128" s="16" t="str">
        <f t="shared" si="10"/>
        <v>Estado</v>
      </c>
      <c r="G128" s="16" t="str">
        <f t="shared" si="11"/>
        <v>Estado</v>
      </c>
      <c r="H128" s="121" t="s">
        <v>1976</v>
      </c>
      <c r="I128" s="121" t="s">
        <v>197</v>
      </c>
      <c r="J128" s="121" t="s">
        <v>197</v>
      </c>
      <c r="K128" s="121" t="s">
        <v>1976</v>
      </c>
    </row>
    <row r="129" spans="1:11" x14ac:dyDescent="0.25">
      <c r="A129" s="17">
        <v>116</v>
      </c>
      <c r="B129" s="54" t="s">
        <v>131</v>
      </c>
      <c r="C129" s="16" t="str">
        <f t="shared" si="12"/>
        <v>Estado</v>
      </c>
      <c r="D129" s="16" t="str">
        <f t="shared" si="13"/>
        <v>Estado</v>
      </c>
      <c r="E129" s="16" t="str">
        <f t="shared" si="9"/>
        <v>Estado</v>
      </c>
      <c r="F129" s="16" t="str">
        <f t="shared" si="10"/>
        <v>Estado</v>
      </c>
      <c r="G129" s="16" t="str">
        <f t="shared" si="11"/>
        <v>Estado</v>
      </c>
      <c r="H129" s="121" t="s">
        <v>1976</v>
      </c>
      <c r="I129" s="121" t="s">
        <v>197</v>
      </c>
      <c r="J129" s="121" t="s">
        <v>197</v>
      </c>
      <c r="K129" s="121" t="s">
        <v>197</v>
      </c>
    </row>
    <row r="130" spans="1:11" x14ac:dyDescent="0.25">
      <c r="A130" s="17">
        <v>117</v>
      </c>
      <c r="B130" s="46" t="s">
        <v>132</v>
      </c>
      <c r="C130" s="16" t="str">
        <f t="shared" si="12"/>
        <v>Estado</v>
      </c>
      <c r="D130" s="16" t="str">
        <f t="shared" si="13"/>
        <v>Estado</v>
      </c>
      <c r="E130" s="16" t="str">
        <f t="shared" si="9"/>
        <v>Estado</v>
      </c>
      <c r="F130" s="16" t="str">
        <f t="shared" si="10"/>
        <v>Estado</v>
      </c>
      <c r="G130" s="16" t="str">
        <f t="shared" si="11"/>
        <v>Estado</v>
      </c>
      <c r="H130" s="121" t="s">
        <v>1976</v>
      </c>
      <c r="I130" s="121" t="s">
        <v>197</v>
      </c>
      <c r="J130" s="121" t="s">
        <v>197</v>
      </c>
      <c r="K130" s="121" t="s">
        <v>1976</v>
      </c>
    </row>
    <row r="131" spans="1:11" x14ac:dyDescent="0.25">
      <c r="A131" s="17">
        <v>118</v>
      </c>
      <c r="B131" s="54" t="s">
        <v>1804</v>
      </c>
      <c r="C131" s="16" t="str">
        <f t="shared" si="12"/>
        <v>Estado</v>
      </c>
      <c r="D131" s="16" t="str">
        <f t="shared" si="13"/>
        <v>Estado</v>
      </c>
      <c r="E131" s="16" t="str">
        <f t="shared" si="9"/>
        <v>Estado</v>
      </c>
      <c r="F131" s="16" t="str">
        <f t="shared" si="10"/>
        <v>Estado</v>
      </c>
      <c r="G131" s="16" t="str">
        <f t="shared" si="11"/>
        <v>Estado</v>
      </c>
      <c r="H131" s="121" t="s">
        <v>1976</v>
      </c>
      <c r="I131" s="121" t="s">
        <v>197</v>
      </c>
      <c r="J131" s="121" t="s">
        <v>197</v>
      </c>
      <c r="K131" s="121" t="s">
        <v>197</v>
      </c>
    </row>
    <row r="132" spans="1:11" x14ac:dyDescent="0.25">
      <c r="A132" s="17">
        <v>119</v>
      </c>
      <c r="B132" s="46" t="s">
        <v>1805</v>
      </c>
      <c r="C132" s="16" t="str">
        <f t="shared" si="12"/>
        <v>Estado</v>
      </c>
      <c r="D132" s="16" t="str">
        <f t="shared" si="13"/>
        <v>Estado</v>
      </c>
      <c r="E132" s="16" t="str">
        <f t="shared" si="9"/>
        <v>Estado</v>
      </c>
      <c r="F132" s="16" t="str">
        <f t="shared" si="10"/>
        <v>Estado</v>
      </c>
      <c r="G132" s="16" t="str">
        <f t="shared" si="11"/>
        <v>Estado</v>
      </c>
      <c r="H132" s="121" t="s">
        <v>1976</v>
      </c>
      <c r="I132" s="121" t="s">
        <v>197</v>
      </c>
      <c r="J132" s="121" t="s">
        <v>197</v>
      </c>
      <c r="K132" s="121" t="s">
        <v>1976</v>
      </c>
    </row>
    <row r="133" spans="1:11" x14ac:dyDescent="0.25">
      <c r="A133" s="18">
        <v>120</v>
      </c>
      <c r="B133" s="54" t="s">
        <v>1901</v>
      </c>
      <c r="C133" s="16" t="str">
        <f t="shared" si="12"/>
        <v>Estado</v>
      </c>
      <c r="D133" s="16" t="str">
        <f t="shared" si="13"/>
        <v>Estado</v>
      </c>
      <c r="E133" s="16" t="str">
        <f t="shared" si="9"/>
        <v>Estado</v>
      </c>
      <c r="F133" s="16" t="str">
        <f t="shared" si="10"/>
        <v>Estado</v>
      </c>
      <c r="G133" s="16" t="str">
        <f t="shared" si="11"/>
        <v>Estado</v>
      </c>
      <c r="H133" s="121" t="s">
        <v>1976</v>
      </c>
      <c r="I133" s="121" t="s">
        <v>1976</v>
      </c>
      <c r="J133" s="121" t="s">
        <v>1976</v>
      </c>
      <c r="K133" s="121" t="s">
        <v>197</v>
      </c>
    </row>
    <row r="134" spans="1:11" x14ac:dyDescent="0.25">
      <c r="A134" s="15">
        <v>121</v>
      </c>
      <c r="B134" s="46" t="s">
        <v>134</v>
      </c>
      <c r="C134" s="16" t="str">
        <f t="shared" si="12"/>
        <v>Estado</v>
      </c>
      <c r="D134" s="16" t="str">
        <f t="shared" si="13"/>
        <v>Estado</v>
      </c>
      <c r="E134" s="16" t="str">
        <f t="shared" si="9"/>
        <v>Estado</v>
      </c>
      <c r="F134" s="16" t="str">
        <f t="shared" si="10"/>
        <v>Estado</v>
      </c>
      <c r="G134" s="16" t="str">
        <f t="shared" si="11"/>
        <v>Estado</v>
      </c>
      <c r="H134" s="121" t="s">
        <v>1976</v>
      </c>
      <c r="I134" s="121" t="s">
        <v>197</v>
      </c>
      <c r="J134" s="121" t="s">
        <v>197</v>
      </c>
      <c r="K134" s="121" t="s">
        <v>1976</v>
      </c>
    </row>
    <row r="135" spans="1:11" x14ac:dyDescent="0.25">
      <c r="A135" s="17">
        <v>122</v>
      </c>
      <c r="B135" s="54" t="s">
        <v>136</v>
      </c>
      <c r="C135" s="16" t="str">
        <f t="shared" si="12"/>
        <v>Estado</v>
      </c>
      <c r="D135" s="16" t="str">
        <f t="shared" si="13"/>
        <v>Estado</v>
      </c>
      <c r="E135" s="16" t="str">
        <f t="shared" si="9"/>
        <v>Estado</v>
      </c>
      <c r="F135" s="16" t="str">
        <f t="shared" si="10"/>
        <v>Estado</v>
      </c>
      <c r="G135" s="16" t="str">
        <f t="shared" si="11"/>
        <v>Estado</v>
      </c>
      <c r="H135" s="121" t="s">
        <v>1976</v>
      </c>
      <c r="I135" s="121" t="s">
        <v>1976</v>
      </c>
      <c r="J135" s="121" t="s">
        <v>1976</v>
      </c>
      <c r="K135" s="121" t="s">
        <v>197</v>
      </c>
    </row>
    <row r="136" spans="1:11" x14ac:dyDescent="0.25">
      <c r="A136" s="18">
        <v>123</v>
      </c>
      <c r="B136" s="46" t="s">
        <v>137</v>
      </c>
      <c r="C136" s="16" t="str">
        <f t="shared" si="12"/>
        <v>Estado</v>
      </c>
      <c r="D136" s="16" t="str">
        <f t="shared" si="13"/>
        <v>Estado</v>
      </c>
      <c r="E136" s="16" t="str">
        <f t="shared" si="9"/>
        <v>Estado</v>
      </c>
      <c r="F136" s="16" t="str">
        <f t="shared" si="10"/>
        <v>Estado</v>
      </c>
      <c r="G136" s="16" t="str">
        <f t="shared" si="11"/>
        <v>Estado</v>
      </c>
      <c r="H136" s="121" t="s">
        <v>1976</v>
      </c>
      <c r="I136" s="121" t="s">
        <v>197</v>
      </c>
      <c r="J136" s="121" t="s">
        <v>197</v>
      </c>
      <c r="K136" s="121" t="s">
        <v>1976</v>
      </c>
    </row>
    <row r="137" spans="1:11" x14ac:dyDescent="0.25">
      <c r="A137" s="15">
        <v>124</v>
      </c>
      <c r="B137" s="54" t="s">
        <v>138</v>
      </c>
      <c r="C137" s="16" t="str">
        <f t="shared" si="12"/>
        <v>Estado</v>
      </c>
      <c r="D137" s="16" t="str">
        <f t="shared" si="13"/>
        <v>Estado</v>
      </c>
      <c r="E137" s="16" t="str">
        <f t="shared" si="9"/>
        <v>Estado</v>
      </c>
      <c r="F137" s="16" t="str">
        <f t="shared" si="10"/>
        <v>Estado</v>
      </c>
      <c r="G137" s="16" t="str">
        <f t="shared" si="11"/>
        <v>Estado</v>
      </c>
      <c r="H137" s="121" t="s">
        <v>1976</v>
      </c>
      <c r="I137" s="121" t="s">
        <v>197</v>
      </c>
      <c r="J137" s="121" t="s">
        <v>197</v>
      </c>
      <c r="K137" s="121" t="s">
        <v>1976</v>
      </c>
    </row>
    <row r="138" spans="1:11" x14ac:dyDescent="0.25">
      <c r="A138" s="17">
        <v>125</v>
      </c>
      <c r="B138" s="46" t="s">
        <v>1906</v>
      </c>
      <c r="C138" s="16" t="str">
        <f t="shared" si="12"/>
        <v>Estado</v>
      </c>
      <c r="D138" s="16" t="str">
        <f t="shared" si="13"/>
        <v>Estado</v>
      </c>
      <c r="E138" s="16" t="str">
        <f t="shared" si="9"/>
        <v>Estado</v>
      </c>
      <c r="F138" s="16" t="str">
        <f t="shared" si="10"/>
        <v>Estado</v>
      </c>
      <c r="G138" s="16" t="str">
        <f t="shared" si="11"/>
        <v>Estado</v>
      </c>
      <c r="H138" s="121" t="s">
        <v>1976</v>
      </c>
      <c r="I138" s="121" t="s">
        <v>197</v>
      </c>
      <c r="J138" s="121" t="s">
        <v>197</v>
      </c>
      <c r="K138" s="121" t="s">
        <v>1976</v>
      </c>
    </row>
    <row r="139" spans="1:11" x14ac:dyDescent="0.25">
      <c r="A139" s="17">
        <v>126</v>
      </c>
      <c r="B139" s="54" t="s">
        <v>139</v>
      </c>
      <c r="C139" s="16" t="str">
        <f t="shared" si="12"/>
        <v>Estado</v>
      </c>
      <c r="D139" s="16" t="str">
        <f t="shared" si="13"/>
        <v>Estado</v>
      </c>
      <c r="E139" s="16" t="str">
        <f t="shared" si="9"/>
        <v>Estado</v>
      </c>
      <c r="F139" s="16" t="str">
        <f t="shared" si="10"/>
        <v>Estado</v>
      </c>
      <c r="G139" s="16" t="str">
        <f t="shared" si="11"/>
        <v>Estado</v>
      </c>
      <c r="H139" s="121" t="s">
        <v>1976</v>
      </c>
      <c r="I139" s="121" t="s">
        <v>197</v>
      </c>
      <c r="J139" s="121" t="s">
        <v>197</v>
      </c>
      <c r="K139" s="121" t="s">
        <v>197</v>
      </c>
    </row>
    <row r="140" spans="1:11" x14ac:dyDescent="0.25">
      <c r="A140" s="17">
        <v>127</v>
      </c>
      <c r="B140" s="46" t="s">
        <v>140</v>
      </c>
      <c r="C140" s="16" t="str">
        <f t="shared" si="12"/>
        <v>Estado</v>
      </c>
      <c r="D140" s="16" t="str">
        <f t="shared" si="13"/>
        <v>Estado</v>
      </c>
      <c r="E140" s="16" t="str">
        <f t="shared" si="9"/>
        <v>Estado</v>
      </c>
      <c r="F140" s="16" t="str">
        <f t="shared" si="10"/>
        <v>Estado</v>
      </c>
      <c r="G140" s="16" t="str">
        <f t="shared" si="11"/>
        <v>Estado</v>
      </c>
      <c r="H140" s="121" t="s">
        <v>1976</v>
      </c>
      <c r="I140" s="121" t="s">
        <v>197</v>
      </c>
      <c r="J140" s="121" t="s">
        <v>197</v>
      </c>
      <c r="K140" s="121" t="s">
        <v>1976</v>
      </c>
    </row>
    <row r="141" spans="1:11" x14ac:dyDescent="0.25">
      <c r="A141" s="17">
        <v>128</v>
      </c>
      <c r="B141" s="54" t="s">
        <v>141</v>
      </c>
      <c r="C141" s="16" t="str">
        <f t="shared" si="12"/>
        <v>Estado</v>
      </c>
      <c r="D141" s="16" t="str">
        <f t="shared" si="13"/>
        <v>Estado</v>
      </c>
      <c r="E141" s="16" t="str">
        <f t="shared" si="9"/>
        <v>Estado</v>
      </c>
      <c r="F141" s="16" t="str">
        <f t="shared" si="10"/>
        <v>Estado</v>
      </c>
      <c r="G141" s="16" t="str">
        <f t="shared" si="11"/>
        <v>Estado</v>
      </c>
      <c r="H141" s="121" t="s">
        <v>1976</v>
      </c>
      <c r="I141" s="121" t="s">
        <v>197</v>
      </c>
      <c r="J141" s="121" t="s">
        <v>197</v>
      </c>
      <c r="K141" s="121" t="s">
        <v>1976</v>
      </c>
    </row>
    <row r="142" spans="1:11" x14ac:dyDescent="0.25">
      <c r="A142" s="17">
        <v>129</v>
      </c>
      <c r="B142" s="46" t="s">
        <v>142</v>
      </c>
      <c r="C142" s="16" t="str">
        <f t="shared" ref="C142:C147" si="14">IF($B$5&gt;=5,"Estado",IF($B$5=$K$13,K142,IF($B$5=$J$13,J142,IF($B$5=$I$13,I142,H142))))</f>
        <v>Estado</v>
      </c>
      <c r="D142" s="16" t="str">
        <f t="shared" ref="D142:D147" si="15">IF($C$5&gt;=5,"Estado",IF($C$5=$K$13,K142,IF($C$5=$J$13,J142,IF($C$5=$I$13,I142,H142))))</f>
        <v>Estado</v>
      </c>
      <c r="E142" s="16" t="str">
        <f t="shared" si="9"/>
        <v>Estado</v>
      </c>
      <c r="F142" s="16" t="str">
        <f t="shared" si="10"/>
        <v>Estado</v>
      </c>
      <c r="G142" s="16" t="str">
        <f t="shared" si="11"/>
        <v>Estado</v>
      </c>
      <c r="H142" s="121" t="s">
        <v>1976</v>
      </c>
      <c r="I142" s="121" t="s">
        <v>197</v>
      </c>
      <c r="J142" s="121" t="s">
        <v>197</v>
      </c>
      <c r="K142" s="121" t="s">
        <v>1976</v>
      </c>
    </row>
    <row r="143" spans="1:11" x14ac:dyDescent="0.25">
      <c r="A143" s="17">
        <v>130</v>
      </c>
      <c r="B143" s="54" t="s">
        <v>143</v>
      </c>
      <c r="C143" s="16" t="str">
        <f t="shared" si="14"/>
        <v>Estado</v>
      </c>
      <c r="D143" s="16" t="str">
        <f t="shared" si="15"/>
        <v>Estado</v>
      </c>
      <c r="E143" s="16" t="str">
        <f t="shared" ref="E143:E147" si="16">IF($D$5&gt;=5,"Estado",IF($D$5=$K$13,K143,IF($D$5=$J$13,J143,IF($D$5=$I$13,I143,H143))))</f>
        <v>Estado</v>
      </c>
      <c r="F143" s="16" t="str">
        <f t="shared" ref="F143:F147" si="17">IF($E$5&gt;=5,"Estado",IF($E$5=$K$13,K143,IF($E$5=$J$13,J143,IF($E$5=$I$13,I143,H143))))</f>
        <v>Estado</v>
      </c>
      <c r="G143" s="16" t="str">
        <f t="shared" ref="G143:G147" si="18">IF($F$5&gt;=5,"Estado",IF($F$5=$K$13,K143,IF($F$5=$J$13,J143,IF($F$5=$I$13,I143,H143))))</f>
        <v>Estado</v>
      </c>
      <c r="H143" s="121" t="s">
        <v>1976</v>
      </c>
      <c r="I143" s="121" t="s">
        <v>197</v>
      </c>
      <c r="J143" s="121" t="s">
        <v>197</v>
      </c>
      <c r="K143" s="121" t="s">
        <v>1976</v>
      </c>
    </row>
    <row r="144" spans="1:11" x14ac:dyDescent="0.25">
      <c r="A144" s="17">
        <v>131</v>
      </c>
      <c r="B144" s="46" t="s">
        <v>1907</v>
      </c>
      <c r="C144" s="16" t="str">
        <f t="shared" si="14"/>
        <v>Estado</v>
      </c>
      <c r="D144" s="16" t="str">
        <f t="shared" si="15"/>
        <v>Estado</v>
      </c>
      <c r="E144" s="16" t="str">
        <f t="shared" si="16"/>
        <v>Estado</v>
      </c>
      <c r="F144" s="16" t="str">
        <f t="shared" si="17"/>
        <v>Estado</v>
      </c>
      <c r="G144" s="16" t="str">
        <f t="shared" si="18"/>
        <v>Estado</v>
      </c>
      <c r="H144" s="121" t="s">
        <v>1976</v>
      </c>
      <c r="I144" s="121" t="s">
        <v>197</v>
      </c>
      <c r="J144" s="121" t="s">
        <v>197</v>
      </c>
      <c r="K144" s="121" t="s">
        <v>1976</v>
      </c>
    </row>
    <row r="145" spans="1:11" x14ac:dyDescent="0.25">
      <c r="A145" s="17">
        <v>132</v>
      </c>
      <c r="B145" s="54" t="s">
        <v>144</v>
      </c>
      <c r="C145" s="16" t="str">
        <f t="shared" si="14"/>
        <v>Estado</v>
      </c>
      <c r="D145" s="16" t="str">
        <f t="shared" si="15"/>
        <v>Estado</v>
      </c>
      <c r="E145" s="16" t="str">
        <f t="shared" si="16"/>
        <v>Estado</v>
      </c>
      <c r="F145" s="16" t="str">
        <f t="shared" si="17"/>
        <v>Estado</v>
      </c>
      <c r="G145" s="16" t="str">
        <f t="shared" si="18"/>
        <v>Estado</v>
      </c>
      <c r="H145" s="121" t="s">
        <v>1976</v>
      </c>
      <c r="I145" s="121" t="s">
        <v>197</v>
      </c>
      <c r="J145" s="121" t="s">
        <v>1976</v>
      </c>
      <c r="K145" s="121" t="s">
        <v>1976</v>
      </c>
    </row>
    <row r="146" spans="1:11" x14ac:dyDescent="0.25">
      <c r="A146" s="17">
        <v>133</v>
      </c>
      <c r="B146" s="46" t="s">
        <v>146</v>
      </c>
      <c r="C146" s="16" t="str">
        <f t="shared" si="14"/>
        <v>Estado</v>
      </c>
      <c r="D146" s="16" t="str">
        <f t="shared" si="15"/>
        <v>Estado</v>
      </c>
      <c r="E146" s="16" t="str">
        <f t="shared" si="16"/>
        <v>Estado</v>
      </c>
      <c r="F146" s="16" t="str">
        <f t="shared" si="17"/>
        <v>Estado</v>
      </c>
      <c r="G146" s="16" t="str">
        <f t="shared" si="18"/>
        <v>Estado</v>
      </c>
      <c r="H146" s="121" t="s">
        <v>1976</v>
      </c>
      <c r="I146" s="121" t="s">
        <v>197</v>
      </c>
      <c r="J146" s="121" t="s">
        <v>197</v>
      </c>
      <c r="K146" s="121" t="s">
        <v>1976</v>
      </c>
    </row>
    <row r="147" spans="1:11" x14ac:dyDescent="0.25">
      <c r="A147" s="18">
        <v>134</v>
      </c>
      <c r="B147" s="54" t="s">
        <v>149</v>
      </c>
      <c r="C147" s="16" t="str">
        <f t="shared" si="14"/>
        <v>Estado</v>
      </c>
      <c r="D147" s="16" t="str">
        <f t="shared" si="15"/>
        <v>Estado</v>
      </c>
      <c r="E147" s="16" t="str">
        <f t="shared" si="16"/>
        <v>Estado</v>
      </c>
      <c r="F147" s="16" t="str">
        <f t="shared" si="17"/>
        <v>Estado</v>
      </c>
      <c r="G147" s="16" t="str">
        <f t="shared" si="18"/>
        <v>Estado</v>
      </c>
      <c r="H147" s="121" t="s">
        <v>1976</v>
      </c>
      <c r="I147" s="122" t="s">
        <v>197</v>
      </c>
      <c r="J147" s="122" t="s">
        <v>197</v>
      </c>
      <c r="K147" s="121" t="s">
        <v>1976</v>
      </c>
    </row>
  </sheetData>
  <autoFilter ref="A13:K147" xr:uid="{00000000-0009-0000-0000-00000D000000}"/>
  <mergeCells count="2">
    <mergeCell ref="C6:F6"/>
    <mergeCell ref="H12:K12"/>
  </mergeCells>
  <conditionalFormatting sqref="B14:B136">
    <cfRule type="expression" dxfId="1" priority="49" stopIfTrue="1">
      <formula>#REF!="OCULTAR"</formula>
    </cfRule>
  </conditionalFormatting>
  <conditionalFormatting sqref="B3:F3">
    <cfRule type="expression" dxfId="0" priority="1" stopIfTrue="1">
      <formula>#REF!="OCULTAR"</formula>
    </cfRule>
  </conditionalFormatting>
  <pageMargins left="0.511811024" right="0.511811024" top="0.78740157499999996" bottom="0.78740157499999996" header="0.31496062000000002" footer="0.31496062000000002"/>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4C6A8"/>
  </sheetPr>
  <dimension ref="A1:T122"/>
  <sheetViews>
    <sheetView workbookViewId="0"/>
  </sheetViews>
  <sheetFormatPr defaultColWidth="9.140625" defaultRowHeight="15" x14ac:dyDescent="0.25"/>
  <cols>
    <col min="1" max="1" width="9.85546875" bestFit="1" customWidth="1"/>
    <col min="3" max="3" width="11.42578125" customWidth="1"/>
    <col min="4" max="4" width="13.42578125" customWidth="1"/>
    <col min="11" max="11" width="12.85546875" customWidth="1"/>
    <col min="13" max="13" width="12" customWidth="1"/>
  </cols>
  <sheetData>
    <row r="1" spans="1:13" ht="15.75" x14ac:dyDescent="0.25">
      <c r="A1" s="177" t="s">
        <v>1694</v>
      </c>
      <c r="B1" s="178"/>
      <c r="C1" s="178"/>
      <c r="D1" s="178"/>
      <c r="E1" s="178"/>
      <c r="F1" s="179"/>
    </row>
    <row r="2" spans="1:13" ht="15.75" x14ac:dyDescent="0.25">
      <c r="A2" s="180"/>
      <c r="D2" s="184" t="s">
        <v>210</v>
      </c>
      <c r="F2" s="181"/>
    </row>
    <row r="3" spans="1:13" x14ac:dyDescent="0.25">
      <c r="A3" s="182" t="s">
        <v>213</v>
      </c>
      <c r="B3" s="183" t="str">
        <f>'TELA 1'!O14</f>
        <v>Resposta obrigatória.</v>
      </c>
      <c r="D3" s="218" t="s">
        <v>2384</v>
      </c>
      <c r="E3" s="185" t="str">
        <f>IF('TELA 1'!D6="x",'TELA 1'!O10,"")</f>
        <v/>
      </c>
      <c r="F3" s="186" t="s">
        <v>1967</v>
      </c>
      <c r="H3" s="187">
        <f>'TELA 3'!C8</f>
        <v>0</v>
      </c>
      <c r="I3" s="187" t="str">
        <f>'TELA 3'!AF8</f>
        <v>-</v>
      </c>
      <c r="K3" s="115" t="s">
        <v>150</v>
      </c>
      <c r="L3" s="188" t="s">
        <v>248</v>
      </c>
      <c r="M3" s="188" t="s">
        <v>249</v>
      </c>
    </row>
    <row r="4" spans="1:13" x14ac:dyDescent="0.25">
      <c r="A4" s="182" t="s">
        <v>215</v>
      </c>
      <c r="B4" s="183" t="str">
        <f>'TELA 1'!O17</f>
        <v>Resposta obrigatória.</v>
      </c>
      <c r="D4" s="218" t="s">
        <v>2385</v>
      </c>
      <c r="E4" s="558" t="str">
        <f>IF('TELA 1'!I6="x",'TELA 1'!O10,"")</f>
        <v/>
      </c>
      <c r="F4" s="186"/>
      <c r="H4" s="187">
        <f>'TELA 3'!C10</f>
        <v>0</v>
      </c>
      <c r="I4" s="187" t="str">
        <f>'TELA 3'!AF10</f>
        <v>-</v>
      </c>
      <c r="K4" s="115" t="s">
        <v>164</v>
      </c>
      <c r="L4" s="115">
        <f>COUNTIF($I$3:$I$7,"Não passível")</f>
        <v>0</v>
      </c>
      <c r="M4" s="1013" t="str">
        <f>IF(L10&gt;0,K10,IF(L9&gt;0,K9,IF(L8&gt;0,K8,IF(L7&gt;0,K7,IF(L6&gt;0,K6:K6,IF(L5&gt;0,K5,IF(L4&gt;0,K4,"")))))))</f>
        <v/>
      </c>
    </row>
    <row r="5" spans="1:13" x14ac:dyDescent="0.25">
      <c r="A5" s="182" t="s">
        <v>217</v>
      </c>
      <c r="B5" s="183" t="str">
        <f>'TELA 1'!O20</f>
        <v>Resposta obrigatória.</v>
      </c>
      <c r="D5" s="115" t="s">
        <v>1184</v>
      </c>
      <c r="E5" s="115" t="str">
        <f>IF('TELA 1'!D7="x",'TELA 1'!O10,"")</f>
        <v/>
      </c>
      <c r="F5" s="181"/>
      <c r="H5" s="187">
        <f>'TELA 3'!C12</f>
        <v>0</v>
      </c>
      <c r="I5" s="187" t="str">
        <f>'TELA 3'!AF12</f>
        <v>-</v>
      </c>
      <c r="K5" s="189">
        <v>1</v>
      </c>
      <c r="L5" s="115">
        <f>COUNTIF($I$3:$I$7,"1")</f>
        <v>0</v>
      </c>
      <c r="M5" s="1013"/>
    </row>
    <row r="6" spans="1:13" x14ac:dyDescent="0.25">
      <c r="A6" s="182" t="s">
        <v>219</v>
      </c>
      <c r="B6" s="183" t="str">
        <f>'TELA 1'!O25</f>
        <v>Resposta obrigatória.</v>
      </c>
      <c r="D6" s="115" t="s">
        <v>1177</v>
      </c>
      <c r="E6" s="115" t="str">
        <f>IF('TELA 1'!D8="x",'TELA 1'!O10,"")</f>
        <v/>
      </c>
      <c r="F6" s="181"/>
      <c r="H6" s="187">
        <f>'TELA 3'!C14</f>
        <v>0</v>
      </c>
      <c r="I6" s="187" t="str">
        <f>'TELA 3'!AF14</f>
        <v>-</v>
      </c>
      <c r="K6" s="189">
        <v>2</v>
      </c>
      <c r="L6" s="115">
        <f>COUNTIF($I$3:$I$7,"2")</f>
        <v>0</v>
      </c>
      <c r="M6" s="1013"/>
    </row>
    <row r="7" spans="1:13" x14ac:dyDescent="0.25">
      <c r="A7" s="182" t="s">
        <v>221</v>
      </c>
      <c r="B7" s="183" t="str">
        <f>'TELA 1'!O28</f>
        <v>Resposta obrigatória.</v>
      </c>
      <c r="D7" t="s">
        <v>2213</v>
      </c>
      <c r="E7">
        <f>COUNTIF(E3:E6,"0")</f>
        <v>0</v>
      </c>
      <c r="F7" s="181"/>
      <c r="H7" s="187">
        <f>'TELA 3'!C16</f>
        <v>0</v>
      </c>
      <c r="I7" s="187" t="str">
        <f>'TELA 3'!AF16</f>
        <v>-</v>
      </c>
      <c r="K7" s="189">
        <v>3</v>
      </c>
      <c r="L7" s="115">
        <f>COUNTIF($I$3:$I$7,"3")</f>
        <v>0</v>
      </c>
      <c r="M7" s="1013"/>
    </row>
    <row r="8" spans="1:13" x14ac:dyDescent="0.25">
      <c r="A8" s="182" t="s">
        <v>223</v>
      </c>
      <c r="B8" s="183" t="str">
        <f>'TELA 1'!O31</f>
        <v>Resposta obrigatória.</v>
      </c>
      <c r="F8" s="181"/>
      <c r="K8" s="189">
        <v>4</v>
      </c>
      <c r="L8" s="115">
        <f>COUNTIF($I$3:$I$7,"4")</f>
        <v>0</v>
      </c>
      <c r="M8" s="1013"/>
    </row>
    <row r="9" spans="1:13" x14ac:dyDescent="0.25">
      <c r="A9" s="182" t="s">
        <v>224</v>
      </c>
      <c r="B9" s="183" t="str">
        <f>'TELA 1'!O34</f>
        <v>Resposta obrigatória.</v>
      </c>
      <c r="F9" s="181"/>
      <c r="K9" s="189">
        <v>5</v>
      </c>
      <c r="L9" s="115">
        <f>COUNTIF($I$3:$I$7,"5")</f>
        <v>0</v>
      </c>
      <c r="M9" s="1013"/>
    </row>
    <row r="10" spans="1:13" x14ac:dyDescent="0.25">
      <c r="A10" s="182" t="s">
        <v>226</v>
      </c>
      <c r="B10" s="183" t="str">
        <f>'TELA 1'!O37</f>
        <v>Resposta obrigatória.</v>
      </c>
      <c r="F10" s="181"/>
      <c r="K10" s="189">
        <v>6</v>
      </c>
      <c r="L10" s="115">
        <f>COUNTIF($I$3:$I$7,"6")</f>
        <v>0</v>
      </c>
      <c r="M10" s="1013"/>
    </row>
    <row r="11" spans="1:13" x14ac:dyDescent="0.25">
      <c r="A11" s="190" t="s">
        <v>228</v>
      </c>
      <c r="B11" s="183" t="str">
        <f>'TELA 1'!O40</f>
        <v>Resposta obrigatória.</v>
      </c>
      <c r="F11" s="181"/>
    </row>
    <row r="12" spans="1:13" x14ac:dyDescent="0.25">
      <c r="A12" s="182" t="s">
        <v>1919</v>
      </c>
      <c r="B12" s="183" t="str">
        <f>'TELA 1'!O54</f>
        <v>Resposta obrigatória.</v>
      </c>
      <c r="F12" s="181"/>
      <c r="G12" t="s">
        <v>2026</v>
      </c>
      <c r="H12" t="s">
        <v>2023</v>
      </c>
    </row>
    <row r="13" spans="1:13" x14ac:dyDescent="0.25">
      <c r="A13" s="182" t="s">
        <v>1919</v>
      </c>
      <c r="B13" s="183" t="str">
        <f>'TELA 1'!O57</f>
        <v>Resposta obrigatória.</v>
      </c>
      <c r="F13" s="181"/>
      <c r="G13">
        <v>1</v>
      </c>
      <c r="I13" t="s">
        <v>2024</v>
      </c>
      <c r="J13" t="s">
        <v>2025</v>
      </c>
    </row>
    <row r="14" spans="1:13" x14ac:dyDescent="0.25">
      <c r="A14" s="182" t="s">
        <v>1965</v>
      </c>
      <c r="B14" s="183" t="str">
        <f>'TELA 1'!O68</f>
        <v>Resposta obrigatória.</v>
      </c>
      <c r="F14" s="181"/>
    </row>
    <row r="15" spans="1:13" x14ac:dyDescent="0.25">
      <c r="A15" s="182" t="s">
        <v>1966</v>
      </c>
      <c r="B15" s="183" t="str">
        <f>'TELA 1'!O71</f>
        <v>Resposta obrigatória.</v>
      </c>
      <c r="F15" s="181"/>
    </row>
    <row r="16" spans="1:13" x14ac:dyDescent="0.25">
      <c r="A16" s="191" t="s">
        <v>247</v>
      </c>
      <c r="B16" s="144" t="str">
        <f>C19</f>
        <v>Preenchimento incompleto.</v>
      </c>
      <c r="F16" s="181"/>
    </row>
    <row r="17" spans="1:20" x14ac:dyDescent="0.25">
      <c r="A17" s="192"/>
      <c r="F17" s="181"/>
    </row>
    <row r="18" spans="1:20" ht="24" x14ac:dyDescent="0.25">
      <c r="A18" s="193" t="s">
        <v>246</v>
      </c>
      <c r="B18" s="188" t="s">
        <v>248</v>
      </c>
      <c r="C18" s="188" t="s">
        <v>249</v>
      </c>
      <c r="F18" s="181"/>
    </row>
    <row r="19" spans="1:20" ht="15" customHeight="1" x14ac:dyDescent="0.25">
      <c r="A19" s="194">
        <v>0</v>
      </c>
      <c r="B19" s="195">
        <f>COUNTIF(B3:B15,"0")</f>
        <v>0</v>
      </c>
      <c r="C19" s="1059" t="str">
        <f>IF(E7&gt;0,A19,IF(B22&gt;A19,A63,IF(B21&gt;A19,A21,IF(B20&lt;&gt;A19,A20,IF(B19&lt;&gt;B22,A19,A63)))))</f>
        <v>Preenchimento incompleto.</v>
      </c>
      <c r="F19" s="181"/>
    </row>
    <row r="20" spans="1:20" ht="15" customHeight="1" x14ac:dyDescent="0.25">
      <c r="A20" s="194">
        <v>1</v>
      </c>
      <c r="B20" s="195">
        <f>COUNTIF(B3:B15,"1")</f>
        <v>0</v>
      </c>
      <c r="C20" s="1060"/>
      <c r="F20" s="181"/>
    </row>
    <row r="21" spans="1:20" ht="15" customHeight="1" x14ac:dyDescent="0.25">
      <c r="A21" s="194">
        <v>2</v>
      </c>
      <c r="B21" s="195">
        <f>COUNTIF(B3:B15,"2")</f>
        <v>0</v>
      </c>
      <c r="C21" s="1060"/>
      <c r="F21" s="181"/>
    </row>
    <row r="22" spans="1:20" ht="45" x14ac:dyDescent="0.25">
      <c r="A22" s="194" t="s">
        <v>1734</v>
      </c>
      <c r="B22" s="195">
        <f>COUNTIF(B3:B15,"Resposta obrigatória.")</f>
        <v>13</v>
      </c>
      <c r="C22" s="1061"/>
      <c r="F22" s="181"/>
    </row>
    <row r="23" spans="1:20" ht="15.75" thickBot="1" x14ac:dyDescent="0.3">
      <c r="A23" s="196"/>
      <c r="B23" s="197"/>
      <c r="C23" s="197"/>
      <c r="D23" s="197"/>
      <c r="E23" s="197"/>
      <c r="F23" s="198"/>
    </row>
    <row r="28" spans="1:20" ht="31.5" customHeight="1" x14ac:dyDescent="0.25">
      <c r="B28" s="199"/>
      <c r="C28" s="200"/>
      <c r="D28" s="1062" t="s">
        <v>232</v>
      </c>
      <c r="E28" s="1062"/>
      <c r="F28" s="1062"/>
      <c r="G28" s="1062"/>
      <c r="H28" s="1062"/>
      <c r="I28" s="1062"/>
      <c r="K28" s="199"/>
      <c r="L28" s="200"/>
      <c r="M28" s="200"/>
      <c r="N28" s="1053"/>
      <c r="O28" s="1053"/>
      <c r="P28" s="1053"/>
      <c r="Q28" s="1053"/>
      <c r="R28" s="1053"/>
      <c r="S28" s="1053"/>
    </row>
    <row r="29" spans="1:20" ht="15.75" x14ac:dyDescent="0.25">
      <c r="B29" s="200"/>
      <c r="C29" s="200"/>
      <c r="D29" s="201" t="s">
        <v>233</v>
      </c>
      <c r="E29" s="201" t="s">
        <v>234</v>
      </c>
      <c r="F29" s="201" t="s">
        <v>235</v>
      </c>
      <c r="G29" s="201" t="s">
        <v>236</v>
      </c>
      <c r="H29" s="201" t="s">
        <v>237</v>
      </c>
      <c r="I29" s="201" t="s">
        <v>238</v>
      </c>
      <c r="K29" s="200"/>
      <c r="L29" s="200"/>
      <c r="M29" s="200"/>
      <c r="N29" s="200"/>
      <c r="O29" s="200"/>
      <c r="P29" s="200"/>
      <c r="Q29" s="200"/>
      <c r="R29" s="200"/>
      <c r="S29" s="200"/>
    </row>
    <row r="30" spans="1:20" ht="15.75" x14ac:dyDescent="0.25">
      <c r="B30" s="200"/>
      <c r="C30" s="200"/>
      <c r="D30" s="201">
        <v>1</v>
      </c>
      <c r="E30" s="201">
        <v>2</v>
      </c>
      <c r="F30" s="201">
        <v>3</v>
      </c>
      <c r="G30" s="201">
        <v>4</v>
      </c>
      <c r="H30" s="201">
        <v>5</v>
      </c>
      <c r="I30" s="201">
        <v>6</v>
      </c>
      <c r="K30" s="200"/>
      <c r="L30" s="200"/>
      <c r="M30" s="200"/>
      <c r="N30" s="200"/>
      <c r="O30" s="200"/>
      <c r="P30" s="200"/>
      <c r="Q30" s="200"/>
      <c r="R30" s="200"/>
      <c r="S30" s="200"/>
    </row>
    <row r="31" spans="1:20" ht="47.25" x14ac:dyDescent="0.25">
      <c r="A31" s="1054" t="s">
        <v>208</v>
      </c>
      <c r="B31" s="46">
        <v>0</v>
      </c>
      <c r="C31" s="202" t="s">
        <v>239</v>
      </c>
      <c r="D31" s="203" t="s">
        <v>240</v>
      </c>
      <c r="E31" s="203" t="s">
        <v>240</v>
      </c>
      <c r="F31" s="203" t="s">
        <v>241</v>
      </c>
      <c r="G31" s="203" t="s">
        <v>244</v>
      </c>
      <c r="H31" s="203" t="s">
        <v>242</v>
      </c>
      <c r="I31" s="203" t="s">
        <v>242</v>
      </c>
      <c r="K31" s="1055"/>
      <c r="L31" s="204"/>
      <c r="M31" s="204"/>
      <c r="N31" s="204"/>
      <c r="O31" s="204"/>
      <c r="P31" s="204"/>
      <c r="Q31" s="204"/>
      <c r="R31" s="204"/>
      <c r="S31" s="204"/>
      <c r="T31" s="204"/>
    </row>
    <row r="32" spans="1:20" ht="31.5" x14ac:dyDescent="0.25">
      <c r="A32" s="1054"/>
      <c r="B32" s="46">
        <v>1</v>
      </c>
      <c r="C32" s="202" t="s">
        <v>243</v>
      </c>
      <c r="D32" s="203" t="s">
        <v>240</v>
      </c>
      <c r="E32" s="203" t="s">
        <v>241</v>
      </c>
      <c r="F32" s="203" t="s">
        <v>244</v>
      </c>
      <c r="G32" s="203" t="s">
        <v>242</v>
      </c>
      <c r="H32" s="203" t="s">
        <v>242</v>
      </c>
      <c r="I32" s="203" t="s">
        <v>1787</v>
      </c>
      <c r="K32" s="1055"/>
      <c r="L32" s="204"/>
      <c r="M32" s="204"/>
      <c r="N32" s="204"/>
      <c r="O32" s="204"/>
      <c r="P32" s="204"/>
      <c r="Q32" s="204"/>
      <c r="R32" s="204"/>
      <c r="S32" s="204"/>
      <c r="T32" s="204"/>
    </row>
    <row r="33" spans="1:20" ht="15.75" x14ac:dyDescent="0.25">
      <c r="A33" s="1054"/>
      <c r="B33" s="46">
        <v>2</v>
      </c>
      <c r="C33" s="202" t="s">
        <v>245</v>
      </c>
      <c r="D33" s="203" t="s">
        <v>241</v>
      </c>
      <c r="E33" s="203" t="s">
        <v>244</v>
      </c>
      <c r="F33" s="203" t="s">
        <v>242</v>
      </c>
      <c r="G33" s="203" t="s">
        <v>242</v>
      </c>
      <c r="H33" s="203" t="s">
        <v>1787</v>
      </c>
      <c r="I33" s="203" t="s">
        <v>1787</v>
      </c>
      <c r="K33" s="1055"/>
      <c r="L33" s="204"/>
      <c r="M33" s="204"/>
      <c r="N33" s="204"/>
      <c r="O33" s="204"/>
      <c r="P33" s="204"/>
      <c r="Q33" s="204"/>
      <c r="R33" s="204"/>
      <c r="S33" s="204"/>
      <c r="T33" s="204"/>
    </row>
    <row r="34" spans="1:20" ht="15.75" x14ac:dyDescent="0.25">
      <c r="L34" s="204"/>
      <c r="M34" s="204"/>
      <c r="N34" s="204"/>
      <c r="O34" s="204"/>
      <c r="P34" s="204"/>
      <c r="Q34" s="204"/>
      <c r="R34" s="204"/>
      <c r="S34" s="204"/>
      <c r="T34" s="204"/>
    </row>
    <row r="35" spans="1:20" x14ac:dyDescent="0.25">
      <c r="A35" s="205"/>
      <c r="B35" s="205"/>
      <c r="C35" s="205"/>
      <c r="D35" s="205"/>
      <c r="E35" s="205"/>
      <c r="F35" s="205"/>
      <c r="G35" s="205"/>
      <c r="H35" s="205"/>
      <c r="I35" s="206" t="s">
        <v>1992</v>
      </c>
      <c r="J35" s="205"/>
      <c r="K35" s="205"/>
      <c r="L35" s="205"/>
    </row>
    <row r="36" spans="1:20" x14ac:dyDescent="0.25">
      <c r="A36" s="205"/>
      <c r="B36" s="205"/>
      <c r="C36" s="205"/>
      <c r="D36" s="205"/>
      <c r="E36" s="205"/>
      <c r="F36" s="205"/>
      <c r="G36" s="205"/>
      <c r="H36" s="205"/>
      <c r="I36" s="206" t="s">
        <v>240</v>
      </c>
      <c r="J36" s="205"/>
      <c r="K36" s="205"/>
      <c r="L36" s="205" t="s">
        <v>197</v>
      </c>
    </row>
    <row r="37" spans="1:20" ht="24" x14ac:dyDescent="0.25">
      <c r="A37" s="205"/>
      <c r="B37" s="205" t="s">
        <v>246</v>
      </c>
      <c r="C37" s="205"/>
      <c r="D37" s="143" t="str">
        <f>B16</f>
        <v>Preenchimento incompleto.</v>
      </c>
      <c r="E37" s="205"/>
      <c r="F37" s="205" t="str">
        <f>IF(D37=B31,C31,IF(D37=B32,C32,IF(D37=B33,C33,"Pendente")))</f>
        <v>Pendente</v>
      </c>
      <c r="G37" s="205"/>
      <c r="H37" s="205"/>
      <c r="I37" s="206" t="s">
        <v>241</v>
      </c>
      <c r="J37" s="205"/>
      <c r="K37" s="205"/>
      <c r="L37" s="205" t="s">
        <v>196</v>
      </c>
    </row>
    <row r="38" spans="1:20" x14ac:dyDescent="0.25">
      <c r="A38" s="205"/>
      <c r="B38" s="205" t="s">
        <v>150</v>
      </c>
      <c r="C38" s="205"/>
      <c r="D38" s="207" t="str">
        <f>M4</f>
        <v/>
      </c>
      <c r="E38" s="205"/>
      <c r="F38" s="205" t="str">
        <f>IF(D38=1,D29,IF(D38=2,E29,IF(D38=3,F29,IF(D38=4,G29,IF(D38=5,H29,IF(D38=6,I29,"Pendente"))))))</f>
        <v>Pendente</v>
      </c>
      <c r="G38" s="205"/>
      <c r="H38" s="205"/>
      <c r="I38" s="206" t="s">
        <v>1967</v>
      </c>
      <c r="J38" s="205"/>
      <c r="K38" s="205"/>
      <c r="L38" s="205" t="s">
        <v>2066</v>
      </c>
    </row>
    <row r="39" spans="1:20" x14ac:dyDescent="0.25">
      <c r="A39" s="205"/>
      <c r="B39" s="205" t="e">
        <f ca="1">INDIRECT(F37) INDIRECT(F38)</f>
        <v>#REF!</v>
      </c>
      <c r="C39" s="205"/>
      <c r="D39" s="205" t="str">
        <f>IF(D37="Preenchimento incompleto.",A63,IFERROR(B39,D38))</f>
        <v>Preenchimento incompleto.</v>
      </c>
      <c r="E39" s="205"/>
      <c r="F39" s="205"/>
      <c r="G39" s="205"/>
      <c r="H39" s="205"/>
      <c r="I39" s="206" t="s">
        <v>244</v>
      </c>
      <c r="J39" s="205"/>
      <c r="K39" s="205"/>
      <c r="L39" s="205"/>
    </row>
    <row r="40" spans="1:20" x14ac:dyDescent="0.25">
      <c r="A40" s="205"/>
      <c r="B40" s="205"/>
      <c r="C40" s="205" t="s">
        <v>2214</v>
      </c>
      <c r="D40" s="208" t="str">
        <f>IF(E40=I37,E40,'Documentos gerais'!AS8)</f>
        <v>Preenchimento incompleto.</v>
      </c>
      <c r="E40" s="571" t="str">
        <f>IF('Documentos gerais'!AY8="Sim",I37,"Não")</f>
        <v>Não</v>
      </c>
      <c r="F40" s="571" t="s">
        <v>2404</v>
      </c>
      <c r="G40" s="205"/>
      <c r="H40" s="205"/>
      <c r="I40" s="205"/>
      <c r="J40" s="205"/>
      <c r="K40" s="205"/>
      <c r="L40" s="205"/>
    </row>
    <row r="41" spans="1:20" x14ac:dyDescent="0.25">
      <c r="A41" s="205"/>
      <c r="B41" s="205"/>
      <c r="C41" s="205" t="s">
        <v>1967</v>
      </c>
      <c r="D41" s="206" t="str">
        <f>IF(OR(E3=0,E4=0),F3,"")</f>
        <v/>
      </c>
      <c r="E41" s="205"/>
      <c r="F41" s="205"/>
      <c r="G41" s="205"/>
      <c r="H41" s="205" t="s">
        <v>1911</v>
      </c>
      <c r="I41" s="205"/>
      <c r="J41" s="205"/>
      <c r="K41" s="205"/>
      <c r="L41" s="205"/>
    </row>
    <row r="42" spans="1:20" x14ac:dyDescent="0.25">
      <c r="A42" s="1056" t="s">
        <v>1994</v>
      </c>
      <c r="B42" s="1056"/>
      <c r="C42" s="205"/>
      <c r="D42" s="205"/>
      <c r="E42" s="205"/>
      <c r="F42" s="205"/>
      <c r="G42" s="205"/>
      <c r="H42" s="325" t="str">
        <f>IF('TELA 3'!N71="Preenchimento incompleto.",L38,IF($D$38="Não passível",$A$75,IF('TELA 3'!N71=I36,A64,IF('TELA 3'!N71=I37,A65,IF(D41=I38,A67,A66)))))</f>
        <v>Aguardando preenchimento.</v>
      </c>
      <c r="I42" s="205"/>
      <c r="J42" s="205"/>
      <c r="K42" s="205"/>
      <c r="L42" s="205"/>
    </row>
    <row r="43" spans="1:20" x14ac:dyDescent="0.25">
      <c r="A43" s="467"/>
      <c r="B43" s="467"/>
      <c r="C43" s="467"/>
      <c r="D43" s="467"/>
      <c r="E43" s="468" t="s">
        <v>1974</v>
      </c>
      <c r="F43" s="467" t="s">
        <v>2032</v>
      </c>
      <c r="G43" s="467" t="s">
        <v>2097</v>
      </c>
      <c r="H43" s="176"/>
      <c r="I43" s="205"/>
      <c r="J43" s="205"/>
      <c r="K43" s="205"/>
      <c r="L43" s="205"/>
    </row>
    <row r="44" spans="1:20" x14ac:dyDescent="0.25">
      <c r="A44" s="1058" t="s">
        <v>1786</v>
      </c>
      <c r="B44" s="1058"/>
      <c r="C44" s="469" t="s">
        <v>1969</v>
      </c>
      <c r="D44" s="470" t="str">
        <f>IF(D38="","",IF(OR(D38&gt;2,L37,'Documentos gerais'!AE8=L37),L37,L36))</f>
        <v/>
      </c>
      <c r="E44" s="471"/>
      <c r="F44" s="472" t="str">
        <f>IF(AND(OR(D39=I36,D39=I37),'Documentos gerais'!W11=$L$36),I39,D40)</f>
        <v>Preenchimento incompleto.</v>
      </c>
      <c r="G44" s="470" t="str">
        <f>IF('TELA 3'!G62="x",CONCATENATE(A70,"."," ",A75),"")</f>
        <v/>
      </c>
      <c r="H44" s="205"/>
      <c r="I44" s="205"/>
      <c r="J44" s="205"/>
      <c r="K44" s="205"/>
      <c r="L44" s="205"/>
    </row>
    <row r="45" spans="1:20" x14ac:dyDescent="0.25">
      <c r="A45" s="1058"/>
      <c r="B45" s="1058"/>
      <c r="C45" s="469" t="s">
        <v>1179</v>
      </c>
      <c r="D45" s="470" t="str">
        <f>IF(AND(D39=I36,$D$44="Sim"),$I$37,D39)</f>
        <v>Preenchimento incompleto.</v>
      </c>
      <c r="E45" s="470" t="str">
        <f>IF(OR('TELA 3'!J29&lt;&gt;"",'TELA 3'!T32&lt;&gt;""),auxiliar!I37,"Não")</f>
        <v>Não</v>
      </c>
      <c r="F45" s="467"/>
      <c r="G45" s="470" t="str">
        <f>IF(G44="","",A75)</f>
        <v/>
      </c>
      <c r="H45" s="205"/>
      <c r="I45" s="205"/>
      <c r="J45" s="205"/>
      <c r="K45" s="205"/>
      <c r="L45" s="205"/>
    </row>
    <row r="46" spans="1:20" x14ac:dyDescent="0.25">
      <c r="A46" s="1058"/>
      <c r="B46" s="1058"/>
      <c r="C46" s="469" t="s">
        <v>1967</v>
      </c>
      <c r="D46" s="473">
        <f>IF(E3=0,F3,C47)</f>
        <v>0</v>
      </c>
      <c r="E46" s="473"/>
      <c r="F46" s="471"/>
      <c r="G46" s="471"/>
    </row>
    <row r="47" spans="1:20" x14ac:dyDescent="0.25">
      <c r="A47" s="1057"/>
      <c r="B47" s="1057"/>
      <c r="C47" s="471"/>
      <c r="D47" s="471"/>
      <c r="E47" s="470" t="str">
        <f>IF(F44=I39,I39,IF(E45=I37,I37,D40))</f>
        <v>Preenchimento incompleto.</v>
      </c>
      <c r="F47" s="471"/>
      <c r="G47" s="471"/>
    </row>
    <row r="48" spans="1:20" x14ac:dyDescent="0.25">
      <c r="A48" s="209" t="s">
        <v>1170</v>
      </c>
    </row>
    <row r="50" spans="1:8" x14ac:dyDescent="0.25">
      <c r="A50" s="210" t="s">
        <v>1171</v>
      </c>
    </row>
    <row r="51" spans="1:8" x14ac:dyDescent="0.25">
      <c r="A51" s="211" t="s">
        <v>1981</v>
      </c>
    </row>
    <row r="52" spans="1:8" x14ac:dyDescent="0.25">
      <c r="A52" s="210" t="s">
        <v>1172</v>
      </c>
    </row>
    <row r="53" spans="1:8" x14ac:dyDescent="0.25">
      <c r="A53" s="211" t="s">
        <v>1982</v>
      </c>
    </row>
    <row r="54" spans="1:8" x14ac:dyDescent="0.25">
      <c r="A54" s="211" t="s">
        <v>1983</v>
      </c>
    </row>
    <row r="55" spans="1:8" x14ac:dyDescent="0.25">
      <c r="A55" s="212" t="s">
        <v>2424</v>
      </c>
    </row>
    <row r="60" spans="1:8" x14ac:dyDescent="0.25">
      <c r="A60" s="213" t="s">
        <v>251</v>
      </c>
      <c r="F60" t="s">
        <v>1920</v>
      </c>
      <c r="H60" s="214" t="s">
        <v>1931</v>
      </c>
    </row>
    <row r="61" spans="1:8" x14ac:dyDescent="0.25">
      <c r="A61" t="s">
        <v>1174</v>
      </c>
      <c r="F61" t="s">
        <v>1921</v>
      </c>
      <c r="H61" s="214" t="s">
        <v>1731</v>
      </c>
    </row>
    <row r="62" spans="1:8" x14ac:dyDescent="0.25">
      <c r="A62" t="s">
        <v>252</v>
      </c>
      <c r="F62" s="215" t="str">
        <f>IF(D40="LAT",F60,IF(OR(D40="LAC1",D40="LAC2"),F61,""))</f>
        <v/>
      </c>
      <c r="H62" s="214" t="s">
        <v>1770</v>
      </c>
    </row>
    <row r="63" spans="1:8" x14ac:dyDescent="0.25">
      <c r="A63" t="s">
        <v>1735</v>
      </c>
    </row>
    <row r="64" spans="1:8" x14ac:dyDescent="0.25">
      <c r="A64" t="s">
        <v>1222</v>
      </c>
      <c r="C64" t="s">
        <v>2252</v>
      </c>
    </row>
    <row r="65" spans="1:11" x14ac:dyDescent="0.25">
      <c r="A65" t="s">
        <v>1223</v>
      </c>
      <c r="E65" t="s">
        <v>2201</v>
      </c>
    </row>
    <row r="66" spans="1:11" x14ac:dyDescent="0.25">
      <c r="A66" t="s">
        <v>1975</v>
      </c>
      <c r="E66" t="s">
        <v>250</v>
      </c>
    </row>
    <row r="67" spans="1:11" x14ac:dyDescent="0.25">
      <c r="A67" t="s">
        <v>1991</v>
      </c>
      <c r="C67" t="s">
        <v>2315</v>
      </c>
      <c r="E67" t="s">
        <v>241</v>
      </c>
    </row>
    <row r="68" spans="1:11" x14ac:dyDescent="0.25">
      <c r="A68" t="s">
        <v>2027</v>
      </c>
      <c r="C68" t="s">
        <v>2341</v>
      </c>
      <c r="E68" t="s">
        <v>300</v>
      </c>
    </row>
    <row r="69" spans="1:11" x14ac:dyDescent="0.25">
      <c r="A69" t="s">
        <v>2200</v>
      </c>
      <c r="E69" t="s">
        <v>1189</v>
      </c>
    </row>
    <row r="70" spans="1:11" x14ac:dyDescent="0.25">
      <c r="A70" t="s">
        <v>164</v>
      </c>
      <c r="E70" t="s">
        <v>1190</v>
      </c>
    </row>
    <row r="71" spans="1:11" x14ac:dyDescent="0.25">
      <c r="A71" s="216" t="s">
        <v>2240</v>
      </c>
      <c r="G71" s="216" t="s">
        <v>2242</v>
      </c>
    </row>
    <row r="72" spans="1:11" x14ac:dyDescent="0.25">
      <c r="A72" s="216" t="s">
        <v>2241</v>
      </c>
      <c r="G72" s="216" t="s">
        <v>2348</v>
      </c>
    </row>
    <row r="73" spans="1:11" x14ac:dyDescent="0.25">
      <c r="A73" s="371" t="s">
        <v>2150</v>
      </c>
      <c r="C73" t="s">
        <v>2135</v>
      </c>
      <c r="K73" s="368"/>
    </row>
    <row r="74" spans="1:11" x14ac:dyDescent="0.25">
      <c r="A74" s="370"/>
      <c r="C74" t="s">
        <v>2243</v>
      </c>
      <c r="K74" s="367" t="str">
        <f>IF('Documentos gerais'!AE11="Não","",auxiliar!C74)</f>
        <v/>
      </c>
    </row>
    <row r="75" spans="1:11" x14ac:dyDescent="0.25">
      <c r="A75" t="s">
        <v>2311</v>
      </c>
      <c r="K75" s="369" t="str">
        <f>CONCATENATE(A74," ",K74)</f>
        <v xml:space="preserve"> </v>
      </c>
    </row>
    <row r="76" spans="1:11" x14ac:dyDescent="0.25">
      <c r="A76" t="s">
        <v>1222</v>
      </c>
      <c r="D76" t="s">
        <v>1975</v>
      </c>
      <c r="K76" t="str">
        <f>IF(D44=$L$36,K75,"")</f>
        <v/>
      </c>
    </row>
    <row r="77" spans="1:11" x14ac:dyDescent="0.25">
      <c r="A77" t="s">
        <v>1223</v>
      </c>
    </row>
    <row r="78" spans="1:11" x14ac:dyDescent="0.25">
      <c r="A78" t="s">
        <v>301</v>
      </c>
    </row>
    <row r="79" spans="1:11" x14ac:dyDescent="0.25">
      <c r="A79" t="s">
        <v>1173</v>
      </c>
      <c r="F79" t="s">
        <v>2405</v>
      </c>
      <c r="H79" s="570" t="s">
        <v>2406</v>
      </c>
    </row>
    <row r="80" spans="1:11" x14ac:dyDescent="0.25">
      <c r="A80" t="s">
        <v>2199</v>
      </c>
    </row>
    <row r="81" spans="1:9" x14ac:dyDescent="0.25">
      <c r="A81" t="s">
        <v>1968</v>
      </c>
    </row>
    <row r="82" spans="1:9" x14ac:dyDescent="0.25">
      <c r="A82" t="s">
        <v>2401</v>
      </c>
    </row>
    <row r="83" spans="1:9" x14ac:dyDescent="0.25">
      <c r="A83" t="s">
        <v>2402</v>
      </c>
      <c r="I83" t="s">
        <v>2340</v>
      </c>
    </row>
    <row r="84" spans="1:9" x14ac:dyDescent="0.25">
      <c r="A84" t="s">
        <v>1807</v>
      </c>
      <c r="G84" t="s">
        <v>1813</v>
      </c>
      <c r="I84" s="115" t="str">
        <f>IF(B86=E87,A87,"")</f>
        <v/>
      </c>
    </row>
    <row r="85" spans="1:9" x14ac:dyDescent="0.25">
      <c r="B85" s="115" t="s">
        <v>1813</v>
      </c>
      <c r="C85" s="115" t="s">
        <v>1912</v>
      </c>
      <c r="G85" t="s">
        <v>1912</v>
      </c>
      <c r="I85" t="str">
        <f>IF(C86=E88,A88,"")</f>
        <v/>
      </c>
    </row>
    <row r="86" spans="1:9" x14ac:dyDescent="0.25">
      <c r="A86" t="s">
        <v>194</v>
      </c>
      <c r="B86" s="115" t="str">
        <f>IF('Documentos gerais'!AK8="Sim",'Documentos gerais'!AK10,"")</f>
        <v/>
      </c>
      <c r="C86" s="115" t="str">
        <f>IF('Documentos gerais'!V8="Sim",'Documentos gerais'!V10,"")</f>
        <v/>
      </c>
    </row>
    <row r="87" spans="1:9" x14ac:dyDescent="0.25">
      <c r="A87" t="s">
        <v>2031</v>
      </c>
      <c r="E87" s="80" t="s">
        <v>1812</v>
      </c>
    </row>
    <row r="88" spans="1:9" x14ac:dyDescent="0.25">
      <c r="A88" t="s">
        <v>2030</v>
      </c>
      <c r="E88" s="80" t="s">
        <v>1744</v>
      </c>
    </row>
    <row r="89" spans="1:9" x14ac:dyDescent="0.25">
      <c r="A89" t="s">
        <v>1810</v>
      </c>
    </row>
    <row r="90" spans="1:9" x14ac:dyDescent="0.25">
      <c r="A90" t="s">
        <v>1811</v>
      </c>
    </row>
    <row r="92" spans="1:9" x14ac:dyDescent="0.25">
      <c r="A92" s="80" t="s">
        <v>1744</v>
      </c>
    </row>
    <row r="93" spans="1:9" ht="15.75" x14ac:dyDescent="0.25">
      <c r="A93" s="114" t="s">
        <v>1799</v>
      </c>
    </row>
    <row r="94" spans="1:9" ht="15.75" x14ac:dyDescent="0.25">
      <c r="A94" s="217" t="s">
        <v>1978</v>
      </c>
    </row>
    <row r="95" spans="1:9" x14ac:dyDescent="0.25">
      <c r="A95" s="216" t="s">
        <v>1979</v>
      </c>
    </row>
    <row r="96" spans="1:9" x14ac:dyDescent="0.25">
      <c r="A96" s="216" t="s">
        <v>2208</v>
      </c>
    </row>
    <row r="98" spans="1:3" x14ac:dyDescent="0.25">
      <c r="A98" s="80" t="s">
        <v>1812</v>
      </c>
    </row>
    <row r="99" spans="1:3" x14ac:dyDescent="0.25">
      <c r="A99" t="s">
        <v>1798</v>
      </c>
    </row>
    <row r="100" spans="1:3" x14ac:dyDescent="0.25">
      <c r="A100" t="s">
        <v>1913</v>
      </c>
      <c r="C100" t="s">
        <v>1971</v>
      </c>
    </row>
    <row r="101" spans="1:3" x14ac:dyDescent="0.25">
      <c r="C101" t="s">
        <v>1914</v>
      </c>
    </row>
    <row r="103" spans="1:3" x14ac:dyDescent="0.25">
      <c r="A103" s="218" t="e">
        <f ca="1">IF(E3=0,F3,B39)</f>
        <v>#REF!</v>
      </c>
    </row>
    <row r="105" spans="1:3" x14ac:dyDescent="0.25">
      <c r="A105" s="80" t="s">
        <v>8</v>
      </c>
      <c r="B105" t="s">
        <v>2246</v>
      </c>
      <c r="C105" t="s">
        <v>2247</v>
      </c>
    </row>
    <row r="106" spans="1:3" x14ac:dyDescent="0.25">
      <c r="B106" s="368" t="s">
        <v>1969</v>
      </c>
      <c r="C106" s="368" t="str">
        <f>IF('Documentos gerais'!$AW$8=$L$36,$C$105,"")</f>
        <v/>
      </c>
    </row>
    <row r="107" spans="1:3" x14ac:dyDescent="0.25">
      <c r="B107" t="s">
        <v>2130</v>
      </c>
    </row>
    <row r="108" spans="1:3" x14ac:dyDescent="0.25">
      <c r="B108" s="360" t="s">
        <v>2131</v>
      </c>
    </row>
    <row r="110" spans="1:3" x14ac:dyDescent="0.25">
      <c r="A110" t="s">
        <v>2133</v>
      </c>
      <c r="B110" t="str">
        <f>CONCATENATE(B112," ",A113," ",C113,";"," ",A114," ",B114,";"," ",A115,":"," ",B115,";"," ",A116," ",B116,,";"," ",A117," ",B117,";"," ",A118," ",B118)</f>
        <v>Licenciamento Ambiental Simplificado - (Cadastro ou processo da atividade E-05-07-0) ;  código(s):     ; empreendimento: ; CNPJ/CPF:: ; município: ; classe: ; critério locacional: Preenchimento incompleto.</v>
      </c>
    </row>
    <row r="112" spans="1:3" x14ac:dyDescent="0.25">
      <c r="B112" t="s">
        <v>2415</v>
      </c>
    </row>
    <row r="113" spans="1:15" x14ac:dyDescent="0.25">
      <c r="A113" t="s">
        <v>2152</v>
      </c>
      <c r="B113" t="str">
        <f>CONCATENATE('Tela 4 - LAS Cadastro'!C43," ",'Tela 4 - LAS Cadastro'!C45," ",'Tela 4 - LAS Cadastro'!C47," ",'Tela 4 - LAS Cadastro'!C49," ",'Tela 4 - LAS Cadastro'!C51)</f>
        <v xml:space="preserve">    </v>
      </c>
      <c r="C113" s="351" t="str">
        <f>IF(B113=";;;;","",B113)</f>
        <v xml:space="preserve">    </v>
      </c>
    </row>
    <row r="114" spans="1:15" x14ac:dyDescent="0.25">
      <c r="A114" t="s">
        <v>2153</v>
      </c>
      <c r="B114" s="351" t="str">
        <f>'Tela 4 - LAS Cadastro'!M19</f>
        <v/>
      </c>
    </row>
    <row r="115" spans="1:15" x14ac:dyDescent="0.25">
      <c r="A115" t="s">
        <v>2154</v>
      </c>
      <c r="B115" s="351" t="str">
        <f>'Tela 4 - LAS Cadastro'!G20</f>
        <v/>
      </c>
    </row>
    <row r="116" spans="1:15" x14ac:dyDescent="0.25">
      <c r="A116" t="s">
        <v>2155</v>
      </c>
      <c r="B116" t="str">
        <f>'Tela 4 - LAS Cadastro'!V24</f>
        <v/>
      </c>
    </row>
    <row r="117" spans="1:15" x14ac:dyDescent="0.25">
      <c r="A117" t="s">
        <v>2156</v>
      </c>
      <c r="B117" s="351" t="str">
        <f>'Tela 4 - LAS Cadastro'!V56</f>
        <v/>
      </c>
    </row>
    <row r="118" spans="1:15" ht="45" x14ac:dyDescent="0.25">
      <c r="A118" s="361" t="s">
        <v>2157</v>
      </c>
      <c r="B118" t="str">
        <f>'TELA 3'!N20</f>
        <v>Preenchimento incompleto.</v>
      </c>
    </row>
    <row r="120" spans="1:15" ht="15.75" customHeight="1" x14ac:dyDescent="0.25">
      <c r="A120" s="595" t="s">
        <v>2443</v>
      </c>
      <c r="B120" s="217"/>
      <c r="C120" s="217"/>
      <c r="D120" s="217"/>
      <c r="E120" s="217"/>
      <c r="F120" s="217"/>
      <c r="G120" s="217"/>
      <c r="H120" s="217"/>
      <c r="I120" s="217"/>
      <c r="J120" s="217"/>
      <c r="K120" s="217"/>
      <c r="L120" s="217"/>
      <c r="M120" s="217"/>
      <c r="N120" s="595"/>
      <c r="O120" s="595"/>
    </row>
    <row r="121" spans="1:15" ht="15.75" customHeight="1" x14ac:dyDescent="0.25">
      <c r="A121" s="598" t="s">
        <v>2432</v>
      </c>
      <c r="B121" s="217"/>
      <c r="C121" s="217"/>
      <c r="D121" s="217"/>
      <c r="E121" s="217"/>
      <c r="F121" s="217"/>
      <c r="G121" s="217"/>
      <c r="H121" s="217"/>
      <c r="I121" s="217"/>
      <c r="J121" s="217"/>
      <c r="K121" s="217"/>
      <c r="L121" s="217"/>
      <c r="M121" s="217"/>
      <c r="N121" s="595"/>
      <c r="O121" s="595"/>
    </row>
    <row r="122" spans="1:15" x14ac:dyDescent="0.25">
      <c r="A122" s="216" t="s">
        <v>2442</v>
      </c>
    </row>
  </sheetData>
  <mergeCells count="9">
    <mergeCell ref="M4:M10"/>
    <mergeCell ref="C19:C22"/>
    <mergeCell ref="D28:I28"/>
    <mergeCell ref="N28:S28"/>
    <mergeCell ref="A31:A33"/>
    <mergeCell ref="K31:K33"/>
    <mergeCell ref="A42:B42"/>
    <mergeCell ref="A47:B47"/>
    <mergeCell ref="A44:B46"/>
  </mergeCells>
  <pageMargins left="0.511811024" right="0.511811024" top="0.78740157499999996" bottom="0.78740157499999996" header="0.31496062000000002" footer="0.31496062000000002"/>
  <pageSetup paperSize="9" orientation="portrait" r:id="rId1"/>
  <ignoredErrors>
    <ignoredError sqref="B39 A103"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
    <tabColor rgb="FF64C6A8"/>
  </sheetPr>
  <dimension ref="A2:AF76"/>
  <sheetViews>
    <sheetView topLeftCell="A25" workbookViewId="0">
      <selection activeCell="B40" sqref="B40"/>
    </sheetView>
  </sheetViews>
  <sheetFormatPr defaultColWidth="8.85546875" defaultRowHeight="15" x14ac:dyDescent="0.25"/>
  <cols>
    <col min="1" max="1" width="13" customWidth="1"/>
    <col min="2" max="2" width="10.7109375" bestFit="1" customWidth="1"/>
  </cols>
  <sheetData>
    <row r="2" spans="1:6" x14ac:dyDescent="0.25">
      <c r="B2" s="216" t="s">
        <v>2181</v>
      </c>
    </row>
    <row r="3" spans="1:6" x14ac:dyDescent="0.25">
      <c r="B3" s="216" t="s">
        <v>2182</v>
      </c>
    </row>
    <row r="4" spans="1:6" ht="15.75" x14ac:dyDescent="0.25">
      <c r="B4" s="216" t="s">
        <v>2095</v>
      </c>
    </row>
    <row r="5" spans="1:6" x14ac:dyDescent="0.25">
      <c r="B5" s="216" t="s">
        <v>2123</v>
      </c>
    </row>
    <row r="7" spans="1:6" x14ac:dyDescent="0.25">
      <c r="B7" t="s">
        <v>194</v>
      </c>
    </row>
    <row r="8" spans="1:6" x14ac:dyDescent="0.25">
      <c r="B8" t="s">
        <v>2232</v>
      </c>
    </row>
    <row r="9" spans="1:6" x14ac:dyDescent="0.25">
      <c r="A9">
        <v>1</v>
      </c>
      <c r="C9">
        <f>IF('TELA 3'!G62="x","Não passível",0)</f>
        <v>0</v>
      </c>
      <c r="F9">
        <v>0</v>
      </c>
    </row>
    <row r="10" spans="1:6" x14ac:dyDescent="0.25">
      <c r="A10" s="529" t="s">
        <v>2338</v>
      </c>
      <c r="B10" t="str">
        <f>'Tela 10 - Dispensa'!C37</f>
        <v/>
      </c>
      <c r="C10" t="str">
        <f>'Tela 10 - Dispensa'!AG37</f>
        <v>-</v>
      </c>
      <c r="F10" t="s">
        <v>2096</v>
      </c>
    </row>
    <row r="11" spans="1:6" x14ac:dyDescent="0.25">
      <c r="A11">
        <v>2</v>
      </c>
      <c r="B11" t="str">
        <f>'Tela 10 - Dispensa'!C39</f>
        <v/>
      </c>
      <c r="C11" t="str">
        <f>'Tela 10 - Dispensa'!AG39</f>
        <v>-</v>
      </c>
    </row>
    <row r="12" spans="1:6" x14ac:dyDescent="0.25">
      <c r="A12">
        <v>3</v>
      </c>
      <c r="B12" t="str">
        <f>'Tela 10 - Dispensa'!C41</f>
        <v/>
      </c>
      <c r="C12" t="str">
        <f>'Tela 10 - Dispensa'!AG41</f>
        <v>-</v>
      </c>
    </row>
    <row r="13" spans="1:6" x14ac:dyDescent="0.25">
      <c r="A13">
        <v>4</v>
      </c>
      <c r="B13" t="str">
        <f>'Tela 10 - Dispensa'!C43</f>
        <v/>
      </c>
      <c r="C13" t="str">
        <f>'Tela 10 - Dispensa'!AG43</f>
        <v>-</v>
      </c>
    </row>
    <row r="14" spans="1:6" x14ac:dyDescent="0.25">
      <c r="A14">
        <v>5</v>
      </c>
      <c r="B14" t="str">
        <f>'Tela 10 - Dispensa'!C45</f>
        <v/>
      </c>
      <c r="C14" t="str">
        <f>'Tela 10 - Dispensa'!AG45</f>
        <v>-</v>
      </c>
    </row>
    <row r="15" spans="1:6" x14ac:dyDescent="0.25">
      <c r="C15" s="338">
        <f>COUNTIFS(C9:C14,"Não passível")</f>
        <v>0</v>
      </c>
      <c r="D15" t="str">
        <f>IF(C15=F9,F10,B3)</f>
        <v>Atividade passível de licenciamento, portanto, não dispensado.</v>
      </c>
    </row>
    <row r="17" spans="1:13" x14ac:dyDescent="0.25">
      <c r="B17" s="339" t="s">
        <v>2097</v>
      </c>
    </row>
    <row r="18" spans="1:13" x14ac:dyDescent="0.25">
      <c r="A18" t="s">
        <v>2098</v>
      </c>
      <c r="B18" t="str">
        <f>IF('Tela 10 - Dispensa'!F18="x",auxdisp!B2,"")</f>
        <v/>
      </c>
    </row>
    <row r="19" spans="1:13" x14ac:dyDescent="0.25">
      <c r="A19" t="s">
        <v>2099</v>
      </c>
      <c r="B19" t="str">
        <f>D15</f>
        <v>Atividade passível de licenciamento, portanto, não dispensado.</v>
      </c>
    </row>
    <row r="21" spans="1:13" x14ac:dyDescent="0.25">
      <c r="A21" t="s">
        <v>2100</v>
      </c>
      <c r="B21" t="str">
        <f>CONCATENATE(B18,CHAR(10),CHAR(10),B19)</f>
        <v xml:space="preserve">
Atividade passível de licenciamento, portanto, não dispensado.</v>
      </c>
    </row>
    <row r="23" spans="1:13" x14ac:dyDescent="0.25">
      <c r="L23" t="s">
        <v>2098</v>
      </c>
      <c r="M23" t="s">
        <v>2101</v>
      </c>
    </row>
    <row r="24" spans="1:13" x14ac:dyDescent="0.25">
      <c r="L24" s="340" t="s">
        <v>2102</v>
      </c>
      <c r="M24" s="341"/>
    </row>
    <row r="25" spans="1:13" ht="15.75" x14ac:dyDescent="0.25">
      <c r="B25" s="342" t="s">
        <v>2334</v>
      </c>
      <c r="L25" s="343">
        <f>'Tela 10 - Dispensa'!L5</f>
        <v>0</v>
      </c>
      <c r="M25" s="341"/>
    </row>
    <row r="26" spans="1:13" ht="15.75" x14ac:dyDescent="0.25">
      <c r="B26" s="526" t="s">
        <v>2335</v>
      </c>
      <c r="L26" s="343">
        <f>'Tela 10 - Dispensa'!M7</f>
        <v>0</v>
      </c>
      <c r="M26" s="341"/>
    </row>
    <row r="27" spans="1:13" x14ac:dyDescent="0.25">
      <c r="B27" t="s">
        <v>2336</v>
      </c>
      <c r="L27" s="527" t="str">
        <f>'Tela 10 - Dispensa'!S12</f>
        <v>Selecionar</v>
      </c>
      <c r="M27" s="341"/>
    </row>
    <row r="28" spans="1:13" x14ac:dyDescent="0.25">
      <c r="B28" t="s">
        <v>2103</v>
      </c>
      <c r="J28" t="str">
        <f>IF('Tela 10 - Dispensa'!E8="x",'Tela 10 - Dispensa'!F8,IF('Tela 10 - Dispensa'!U8="x",'Tela 10 - Dispensa'!V8,"Informar"))</f>
        <v>Informar</v>
      </c>
      <c r="K28" s="343" t="str">
        <f>IF('Tela 10 - Dispensa'!E8="x",'Tela 10 - Dispensa'!I8,IF('Tela 10 - Dispensa'!U8="x",'Tela 10 - Dispensa'!X8,"Informar"))</f>
        <v>Informar</v>
      </c>
      <c r="L28" t="str">
        <f>CONCATENATE(J28," ",K28)</f>
        <v>Informar Informar</v>
      </c>
      <c r="M28" s="341"/>
    </row>
    <row r="29" spans="1:13" x14ac:dyDescent="0.25">
      <c r="B29" s="216" t="s">
        <v>2337</v>
      </c>
      <c r="L29" s="343"/>
      <c r="M29" s="341"/>
    </row>
    <row r="30" spans="1:13" ht="15.75" x14ac:dyDescent="0.25">
      <c r="B30" s="342" t="s">
        <v>2104</v>
      </c>
      <c r="L30" s="343"/>
      <c r="M30" s="341"/>
    </row>
    <row r="31" spans="1:13" ht="15.75" x14ac:dyDescent="0.25">
      <c r="B31" s="342" t="s">
        <v>2105</v>
      </c>
      <c r="F31" s="342" t="s">
        <v>2106</v>
      </c>
      <c r="L31" s="343" t="str">
        <f>'Tela 10 - Dispensa'!S12</f>
        <v>Selecionar</v>
      </c>
      <c r="M31" s="341"/>
    </row>
    <row r="32" spans="1:13" ht="15.75" x14ac:dyDescent="0.25">
      <c r="B32" s="342"/>
      <c r="L32" s="343" t="str">
        <f>IF('Tela 10 - Dispensa'!F18="x",auxdisp!B2,"")</f>
        <v/>
      </c>
      <c r="M32" s="341" t="str">
        <f>D15</f>
        <v>Atividade passível de licenciamento, portanto, não dispensado.</v>
      </c>
    </row>
    <row r="33" spans="1:13" x14ac:dyDescent="0.25">
      <c r="B33" s="216" t="str">
        <f>CONCATENATE(B42,CHAR(10),CHAR(10),B43,CHAR(10),CHAR(10),B44,CHAR(10),CHAR(10),B45,CHAR(10),CHAR(10),B46,CHAR(10),B47)</f>
        <v>NOTAS:
1. Para que tenha validade, esta declaração deverá ser enviada para o Sistema de Requerimento de Licenciamento Ambiental e sempre estar acompanhada do número de protocolo de envio ao órgão ambiental.
2. Esta declaração não exime o responsável pelo empreendimento de obter junto aos órgãos ambientais competentes outorga para direito de uso de recursos hídricos, autorização para intervenção em área de preservação permanente e supressão de vegetação, registro no cadastro ambiental rural, além de obter a anuência do órgão gestor em caso de estar situado no entorno de unidade de conservação do grupo de proteção integral ou em unidade de conservação do grupo de uso sustentável.
3. Esta declaração não dispensa o licenciamento ambiental no âmbito municipal.
4. O órgão ambiental poderá convocar o empreendedor ao licenciamento ambiental deste empreendimento nos casos em que considerar necessário, conforme dispõe a legislação em vigor, sem prejuízo da obtenção de outras licenças e autorizações cabíveis.
5. As informações prestadas são de inteira responsabilidade do empreendedor o qual está ciente que a falsidade na prestação destas informações constitui crime, na forma do artigo 299, do código penal (pena de reclusão de 1 a 5 anos e multa), c/c artigo 3º da Lei de crimes ambientais, c/c artigo 111 do Decreto nº 47.383/18, c/c artigo 19 da Resolução CONAMA 237/97.</v>
      </c>
      <c r="L33" s="343"/>
      <c r="M33" s="341"/>
    </row>
    <row r="34" spans="1:13" x14ac:dyDescent="0.25">
      <c r="L34" s="343"/>
      <c r="M34" s="341"/>
    </row>
    <row r="35" spans="1:13" x14ac:dyDescent="0.25">
      <c r="L35" s="343"/>
      <c r="M35" s="341"/>
    </row>
    <row r="36" spans="1:13" ht="15" customHeight="1" x14ac:dyDescent="0.25">
      <c r="B36" t="str">
        <f>IF('Tela 10 - Dispensa'!L5="","",CONCATENATE(B25," ",L25," ",B26," ",L26,","," ",B27," ",L27,","," ",L28,","," ",B29," ",L29,CHAR(10),CHAR(10),B30," ",L31," ",B31," ",F31))</f>
        <v/>
      </c>
    </row>
    <row r="37" spans="1:13" ht="15" customHeight="1" x14ac:dyDescent="0.25">
      <c r="A37" s="344" t="s">
        <v>2107</v>
      </c>
      <c r="B37" s="355" t="str">
        <f>CONCATENATE(L32,CHAR(10),CHAR(10),B33)</f>
        <v xml:space="preserve">
NOTAS:
1. Para que tenha validade, esta declaração deverá ser enviada para o Sistema de Requerimento de Licenciamento Ambiental e sempre estar acompanhada do número de protocolo de envio ao órgão ambiental.
2. Esta declaração não exime o responsável pelo empreendimento de obter junto aos órgãos ambientais competentes outorga para direito de uso de recursos hídricos, autorização para intervenção em área de preservação permanente e supressão de vegetação, registro no cadastro ambiental rural, além de obter a anuência do órgão gestor em caso de estar situado no entorno de unidade de conservação do grupo de proteção integral ou em unidade de conservação do grupo de uso sustentável.
3. Esta declaração não dispensa o licenciamento ambiental no âmbito municipal.
4. O órgão ambiental poderá convocar o empreendedor ao licenciamento ambiental deste empreendimento nos casos em que considerar necessário, conforme dispõe a legislação em vigor, sem prejuízo da obtenção de outras licenças e autorizações cabíveis.
5. As informações prestadas são de inteira responsabilidade do empreendedor o qual está ciente que a falsidade na prestação destas informações constitui crime, na forma do artigo 299, do código penal (pena de reclusão de 1 a 5 anos e multa), c/c artigo 3º da Lei de crimes ambientais, c/c artigo 111 do Decreto nº 47.383/18, c/c artigo 19 da Resolução CONAMA 237/97.</v>
      </c>
    </row>
    <row r="38" spans="1:13" x14ac:dyDescent="0.25">
      <c r="A38" s="344" t="s">
        <v>2108</v>
      </c>
      <c r="B38" t="str">
        <f>CONCATENATE(M32,CHAR(10),CHAR(10),B33)</f>
        <v>Atividade passível de licenciamento, portanto, não dispensado.
NOTAS:
1. Para que tenha validade, esta declaração deverá ser enviada para o Sistema de Requerimento de Licenciamento Ambiental e sempre estar acompanhada do número de protocolo de envio ao órgão ambiental.
2. Esta declaração não exime o responsável pelo empreendimento de obter junto aos órgãos ambientais competentes outorga para direito de uso de recursos hídricos, autorização para intervenção em área de preservação permanente e supressão de vegetação, registro no cadastro ambiental rural, além de obter a anuência do órgão gestor em caso de estar situado no entorno de unidade de conservação do grupo de proteção integral ou em unidade de conservação do grupo de uso sustentável.
3. Esta declaração não dispensa o licenciamento ambiental no âmbito municipal.
4. O órgão ambiental poderá convocar o empreendedor ao licenciamento ambiental deste empreendimento nos casos em que considerar necessário, conforme dispõe a legislação em vigor, sem prejuízo da obtenção de outras licenças e autorizações cabíveis.
5. As informações prestadas são de inteira responsabilidade do empreendedor o qual está ciente que a falsidade na prestação destas informações constitui crime, na forma do artigo 299, do código penal (pena de reclusão de 1 a 5 anos e multa), c/c artigo 3º da Lei de crimes ambientais, c/c artigo 111 do Decreto nº 47.383/18, c/c artigo 19 da Resolução CONAMA 237/97.</v>
      </c>
    </row>
    <row r="39" spans="1:13" x14ac:dyDescent="0.25">
      <c r="A39" s="344" t="s">
        <v>2451</v>
      </c>
      <c r="B39" t="str">
        <f>CONCATENATE(CHAR(10),B33,CHAR(10),CHAR(10),B48)</f>
        <v xml:space="preserve">
NOTAS:
1. Para que tenha validade, esta declaração deverá ser enviada para o Sistema de Requerimento de Licenciamento Ambiental e sempre estar acompanhada do número de protocolo de envio ao órgão ambiental.
2. Esta declaração não exime o responsável pelo empreendimento de obter junto aos órgãos ambientais competentes outorga para direito de uso de recursos hídricos, autorização para intervenção em área de preservação permanente e supressão de vegetação, registro no cadastro ambiental rural, além de obter a anuência do órgão gestor em caso de estar situado no entorno de unidade de conservação do grupo de proteção integral ou em unidade de conservação do grupo de uso sustentável.
3. Esta declaração não dispensa o licenciamento ambiental no âmbito municipal.
4. O órgão ambiental poderá convocar o empreendedor ao licenciamento ambiental deste empreendimento nos casos em que considerar necessário, conforme dispõe a legislação em vigor, sem prejuízo da obtenção de outras licenças e autorizações cabíveis.
5. As informações prestadas são de inteira responsabilidade do empreendedor o qual está ciente que a falsidade na prestação destas informações constitui crime, na forma do artigo 299, do código penal (pena de reclusão de 1 a 5 anos e multa), c/c artigo 3º da Lei de crimes ambientais, c/c artigo 111 do Decreto nº 47.383/18, c/c artigo 19 da Resolução CONAMA 237/97.
6. O empreendedor declara que apresentou, junto à Superintendência Regional de Meio Ambiente competente, o Formulário de Caracterização do Empreendimento instruido com estudo de tráfego de veículos, acompanhado por ART e devidamente aprovado pelo orgão competente.</v>
      </c>
    </row>
    <row r="40" spans="1:13" x14ac:dyDescent="0.25">
      <c r="A40" s="344" t="s">
        <v>2109</v>
      </c>
      <c r="B40" t="str">
        <f>IF('Tela 10 - Dispensa'!F18="x",B37,IF('Tela 10 - Dispensa'!F28="x",B38,IF('Tela 10 - Dispensa'!C30="x",B39,"")))</f>
        <v/>
      </c>
    </row>
    <row r="42" spans="1:13" x14ac:dyDescent="0.25">
      <c r="B42" s="354" t="s">
        <v>2126</v>
      </c>
    </row>
    <row r="43" spans="1:13" x14ac:dyDescent="0.25">
      <c r="B43" t="s">
        <v>2173</v>
      </c>
    </row>
    <row r="44" spans="1:13" x14ac:dyDescent="0.25">
      <c r="B44" t="s">
        <v>2127</v>
      </c>
    </row>
    <row r="45" spans="1:13" x14ac:dyDescent="0.25">
      <c r="B45" t="s">
        <v>2129</v>
      </c>
    </row>
    <row r="46" spans="1:13" x14ac:dyDescent="0.25">
      <c r="B46" t="s">
        <v>2128</v>
      </c>
    </row>
    <row r="47" spans="1:13" x14ac:dyDescent="0.25">
      <c r="B47" s="360" t="s">
        <v>2450</v>
      </c>
    </row>
    <row r="48" spans="1:13" x14ac:dyDescent="0.25">
      <c r="B48" t="s">
        <v>2452</v>
      </c>
    </row>
    <row r="49" spans="1:32" x14ac:dyDescent="0.25">
      <c r="A49" s="344" t="s">
        <v>2125</v>
      </c>
      <c r="B49" t="str">
        <f>'Tela 10 - Dispensa'!S12</f>
        <v>Selecionar</v>
      </c>
    </row>
    <row r="50" spans="1:32" x14ac:dyDescent="0.25">
      <c r="A50" s="345"/>
      <c r="B50" s="353">
        <f ca="1">TODAY()</f>
        <v>46246</v>
      </c>
    </row>
    <row r="51" spans="1:32" x14ac:dyDescent="0.25">
      <c r="A51" s="346"/>
      <c r="B51" s="214" t="str">
        <f>IF(OR(B49="",B49="Selecionar"),"",CONCATENATE(B49,"."))</f>
        <v/>
      </c>
    </row>
    <row r="54" spans="1:32" x14ac:dyDescent="0.25">
      <c r="A54" s="346"/>
    </row>
    <row r="55" spans="1:32" x14ac:dyDescent="0.25">
      <c r="B55" t="s">
        <v>2235</v>
      </c>
    </row>
    <row r="62" spans="1:32" x14ac:dyDescent="0.25">
      <c r="B62" s="953" t="s">
        <v>159</v>
      </c>
      <c r="C62" s="1064"/>
      <c r="D62" s="347" t="s">
        <v>2083</v>
      </c>
      <c r="E62" s="348"/>
      <c r="F62" s="348"/>
      <c r="G62" s="348"/>
      <c r="H62" s="348"/>
      <c r="I62" s="348"/>
      <c r="J62" s="348"/>
      <c r="K62" s="348"/>
      <c r="L62" s="348"/>
      <c r="M62" s="348"/>
      <c r="N62" s="348"/>
      <c r="O62" s="348"/>
      <c r="P62" s="348"/>
      <c r="Q62" s="348"/>
      <c r="R62" s="348"/>
      <c r="S62" s="348"/>
      <c r="T62" s="348"/>
      <c r="U62" s="348"/>
      <c r="V62" s="348"/>
      <c r="W62" s="348"/>
      <c r="X62" s="348"/>
      <c r="Y62" s="348"/>
      <c r="Z62" s="348"/>
      <c r="AA62" s="348"/>
      <c r="AB62" s="348"/>
      <c r="AC62" s="348"/>
      <c r="AD62" s="348"/>
      <c r="AE62" s="348"/>
      <c r="AF62" s="348"/>
    </row>
    <row r="63" spans="1:32" x14ac:dyDescent="0.25">
      <c r="B63" s="708" t="s">
        <v>210</v>
      </c>
      <c r="C63" s="1063"/>
      <c r="D63" s="349" t="str">
        <f>IF('Tela 10 - Dispensa'!E21="","",'Tela 10 - Dispensa'!E21)</f>
        <v>-</v>
      </c>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row>
    <row r="64" spans="1:32" x14ac:dyDescent="0.25">
      <c r="B64" s="708" t="s">
        <v>213</v>
      </c>
      <c r="C64" s="1063"/>
      <c r="D64" s="349" t="str">
        <f>IF('Tela 10 - Dispensa'!E22="","",'Tela 10 - Dispensa'!E22)</f>
        <v>-</v>
      </c>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row>
    <row r="65" spans="2:32" x14ac:dyDescent="0.25">
      <c r="B65" s="708" t="s">
        <v>215</v>
      </c>
      <c r="C65" s="1063"/>
      <c r="D65" s="349" t="str">
        <f>IF('Tela 10 - Dispensa'!E23="","",'Tela 10 - Dispensa'!E23)</f>
        <v>-</v>
      </c>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row>
    <row r="66" spans="2:32" x14ac:dyDescent="0.25">
      <c r="B66" s="708" t="s">
        <v>217</v>
      </c>
      <c r="C66" s="1063"/>
      <c r="D66" s="349" t="str">
        <f>IF('Tela 10 - Dispensa'!E24="","",'Tela 10 - Dispensa'!E24)</f>
        <v>-</v>
      </c>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row>
    <row r="67" spans="2:32" x14ac:dyDescent="0.25">
      <c r="B67" s="708" t="s">
        <v>219</v>
      </c>
      <c r="C67" s="1063"/>
      <c r="D67" s="349" t="str">
        <f>IF('Tela 10 - Dispensa'!E25="","",'Tela 10 - Dispensa'!E25)</f>
        <v>-</v>
      </c>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row>
    <row r="68" spans="2:32" x14ac:dyDescent="0.25">
      <c r="D68" s="349" t="str">
        <f>IF('Tela 10 - Dispensa'!E26="","",'Tela 10 - Dispensa'!E26)</f>
        <v/>
      </c>
    </row>
    <row r="70" spans="2:32" x14ac:dyDescent="0.25">
      <c r="D70" s="115" t="str">
        <f>IF('Tela 10 - Dispensa'!C37="","",'Tela 10 - Dispensa'!C37)</f>
        <v/>
      </c>
    </row>
    <row r="71" spans="2:32" x14ac:dyDescent="0.25">
      <c r="D71" s="115" t="str">
        <f>IF('Tela 10 - Dispensa'!C39="","",'Tela 10 - Dispensa'!C39)</f>
        <v/>
      </c>
    </row>
    <row r="72" spans="2:32" x14ac:dyDescent="0.25">
      <c r="D72" s="115" t="str">
        <f>IF('Tela 10 - Dispensa'!C41="","",'Tela 10 - Dispensa'!C41)</f>
        <v/>
      </c>
    </row>
    <row r="73" spans="2:32" x14ac:dyDescent="0.25">
      <c r="D73" s="115" t="str">
        <f>IF('Tela 10 - Dispensa'!C43="","",'Tela 10 - Dispensa'!C43)</f>
        <v/>
      </c>
    </row>
    <row r="74" spans="2:32" x14ac:dyDescent="0.25">
      <c r="D74" s="350" t="str">
        <f>IF('Tela 10 - Dispensa'!C45="","",'Tela 10 - Dispensa'!C45)</f>
        <v/>
      </c>
    </row>
    <row r="75" spans="2:32" x14ac:dyDescent="0.25">
      <c r="D75" t="str">
        <f>IF('Tela 10 - Dispensa'!C42="","",'Tela 10 - Dispensa'!C42)</f>
        <v/>
      </c>
    </row>
    <row r="76" spans="2:32" x14ac:dyDescent="0.25">
      <c r="D76" s="351" t="str">
        <f>IF(AND('Tela 10 - Dispensa'!F18="",'Tela 10 - Dispensa'!F28="",D63="",D70=""),"",IF('Tela 10 - Dispensa'!F18="x",D63,CONCATENATE($C$36,"-",$H$36)))</f>
        <v>-</v>
      </c>
    </row>
  </sheetData>
  <mergeCells count="6">
    <mergeCell ref="B65:C65"/>
    <mergeCell ref="B66:C66"/>
    <mergeCell ref="B67:C67"/>
    <mergeCell ref="B62:C62"/>
    <mergeCell ref="B63:C63"/>
    <mergeCell ref="B64:C64"/>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4C6A8"/>
  </sheetPr>
  <dimension ref="A1:BB197"/>
  <sheetViews>
    <sheetView topLeftCell="C28" zoomScaleNormal="100" workbookViewId="0">
      <selection activeCell="K33" sqref="K33"/>
    </sheetView>
  </sheetViews>
  <sheetFormatPr defaultColWidth="52.140625" defaultRowHeight="15" x14ac:dyDescent="0.25"/>
  <cols>
    <col min="1" max="1" width="5.28515625" style="80" bestFit="1" customWidth="1"/>
    <col min="2" max="2" width="6.7109375" style="80" customWidth="1"/>
    <col min="3" max="3" width="67" style="80" customWidth="1"/>
    <col min="4" max="4" width="56.7109375" style="80" customWidth="1"/>
    <col min="5" max="5" width="12.42578125" style="80" customWidth="1"/>
    <col min="6" max="6" width="5.140625" style="80" customWidth="1"/>
    <col min="7" max="7" width="14.42578125" style="80" customWidth="1"/>
    <col min="8" max="8" width="12.140625" style="80" customWidth="1"/>
    <col min="9" max="9" width="10.28515625" style="80" customWidth="1"/>
    <col min="10" max="10" width="13.85546875" style="80" hidden="1" customWidth="1"/>
    <col min="11" max="11" width="13.85546875" style="80" customWidth="1"/>
    <col min="12" max="12" width="20.85546875" style="80" customWidth="1"/>
    <col min="13" max="13" width="21.42578125" style="80" customWidth="1"/>
    <col min="14" max="14" width="19.28515625" style="80" customWidth="1"/>
    <col min="15" max="16" width="14.42578125" style="80" customWidth="1"/>
    <col min="17" max="38" width="16.42578125" style="80" customWidth="1"/>
    <col min="39" max="39" width="12.140625" style="80" customWidth="1"/>
    <col min="40" max="44" width="16.42578125" style="80" customWidth="1"/>
    <col min="45" max="45" width="21.7109375" style="80" customWidth="1"/>
    <col min="46" max="47" width="14" style="80" customWidth="1"/>
    <col min="48" max="49" width="13.28515625" style="80" customWidth="1"/>
    <col min="50" max="50" width="19" style="80" customWidth="1"/>
    <col min="51" max="51" width="17.42578125" style="80" customWidth="1"/>
    <col min="52" max="52" width="13.85546875" style="80" customWidth="1"/>
    <col min="53" max="53" width="22.42578125" style="80" customWidth="1"/>
    <col min="54" max="54" width="23.5703125" style="80" customWidth="1"/>
    <col min="55" max="16384" width="52.140625" style="80"/>
  </cols>
  <sheetData>
    <row r="1" spans="1:54" ht="30" x14ac:dyDescent="0.25">
      <c r="C1" s="80" t="s">
        <v>1733</v>
      </c>
      <c r="J1" s="114"/>
      <c r="K1" s="114"/>
      <c r="O1" s="1074" t="s">
        <v>1747</v>
      </c>
      <c r="P1" s="1075"/>
      <c r="Q1" s="81" t="s">
        <v>1738</v>
      </c>
      <c r="R1" s="81" t="s">
        <v>1739</v>
      </c>
      <c r="S1" s="81" t="s">
        <v>1741</v>
      </c>
      <c r="T1" s="1074" t="s">
        <v>2245</v>
      </c>
      <c r="U1" s="1075"/>
      <c r="V1" s="81" t="s">
        <v>1912</v>
      </c>
      <c r="W1" s="512" t="s">
        <v>2317</v>
      </c>
      <c r="X1" s="511"/>
      <c r="Y1" s="1079" t="s">
        <v>2318</v>
      </c>
      <c r="Z1" s="1079"/>
      <c r="AA1" s="1080"/>
      <c r="AB1" s="1069" t="s">
        <v>1751</v>
      </c>
      <c r="AC1" s="1069"/>
      <c r="AD1" s="1076" t="s">
        <v>1785</v>
      </c>
      <c r="AE1" s="1077"/>
      <c r="AF1" s="1076" t="s">
        <v>1785</v>
      </c>
      <c r="AG1" s="1077"/>
      <c r="AH1" s="1077"/>
      <c r="AI1" s="1078"/>
      <c r="AK1" s="81" t="s">
        <v>1813</v>
      </c>
      <c r="AL1" s="81" t="s">
        <v>2165</v>
      </c>
      <c r="AM1" s="80" t="s">
        <v>159</v>
      </c>
      <c r="AN1" s="80" t="s">
        <v>2167</v>
      </c>
      <c r="AO1" s="80" t="s">
        <v>2168</v>
      </c>
      <c r="AQ1" s="1069" t="s">
        <v>2204</v>
      </c>
      <c r="AR1" s="1069"/>
      <c r="AS1" s="1069" t="s">
        <v>2212</v>
      </c>
      <c r="AT1" s="1069"/>
      <c r="AU1" s="1069"/>
      <c r="AV1" s="80" t="s">
        <v>2246</v>
      </c>
      <c r="AW1" s="80" t="s">
        <v>150</v>
      </c>
      <c r="AY1" s="171" t="s">
        <v>2404</v>
      </c>
      <c r="BA1" s="1065" t="s">
        <v>2435</v>
      </c>
      <c r="BB1" s="1065"/>
    </row>
    <row r="2" spans="1:54" ht="30" x14ac:dyDescent="0.25">
      <c r="C2" s="80" t="s">
        <v>1967</v>
      </c>
      <c r="D2" s="80" t="str">
        <f>'TELA 3'!N71</f>
        <v>Preenchimento incompleto.</v>
      </c>
      <c r="E2" s="80" t="str">
        <f>'TELA 3'!Y71</f>
        <v>Corretiva</v>
      </c>
      <c r="G2" s="80" t="s">
        <v>244</v>
      </c>
      <c r="H2" s="82" t="s">
        <v>197</v>
      </c>
      <c r="L2" s="83">
        <v>1</v>
      </c>
      <c r="M2" s="83" t="str">
        <f>IF(AND(N2&lt;&gt;0,N2&lt;&gt;"Não listado"),$H$2,$H$3)</f>
        <v>Não</v>
      </c>
      <c r="N2" s="84">
        <f>'TELA 3'!C8</f>
        <v>0</v>
      </c>
      <c r="O2" s="84" t="e">
        <f>VLOOKUP(N2,$O$10:$P$197,2,FALSE)</f>
        <v>#N/A</v>
      </c>
      <c r="P2" s="84" t="str">
        <f>IFERROR(O2,"Não")</f>
        <v>Não</v>
      </c>
      <c r="Q2" s="83" t="str">
        <f>IF(N2=$Q$10,$H$2,$H$3)</f>
        <v>Não</v>
      </c>
      <c r="R2" s="81" t="str">
        <f>IF(N2=$R$10,$H$2,$H$3)</f>
        <v>Não</v>
      </c>
      <c r="S2" s="81" t="str">
        <f>IF(N2=$S$10,$H$2,$H$3)</f>
        <v>Não</v>
      </c>
      <c r="T2" s="85" t="e">
        <f>VLOOKUP(N2,$T$10:$U$13,2,FALSE)</f>
        <v>#N/A</v>
      </c>
      <c r="U2" s="85" t="str">
        <f>IFERROR(T2,"Não")</f>
        <v>Não</v>
      </c>
      <c r="V2" s="81" t="str">
        <f>IF(N2=$V$10,$H$2,$H$3)</f>
        <v>Não</v>
      </c>
      <c r="W2" s="454" t="str">
        <f>IF('TELA 3'!$G$59="x",$H$2,$H$3)</f>
        <v>Não</v>
      </c>
      <c r="X2" s="454" t="s">
        <v>2034</v>
      </c>
      <c r="Y2" s="83" t="e">
        <f>VLOOKUP(N2,W13:X59,2,FALSE)</f>
        <v>#N/A</v>
      </c>
      <c r="Z2" s="85" t="str">
        <f>IFERROR(Y2,"Não")</f>
        <v>Não</v>
      </c>
      <c r="AA2" s="590" t="str">
        <f>IF(AND($Z$2=$H$2,$AH$2=$H$2),$H$2,$H$3)</f>
        <v>Não</v>
      </c>
      <c r="AB2" s="84" t="e">
        <f>VLOOKUP(N2,$AB$10:$AC$168,2,FALSE)</f>
        <v>#N/A</v>
      </c>
      <c r="AC2" s="84" t="str">
        <f>IFERROR(AB2,"Não")</f>
        <v>Não</v>
      </c>
      <c r="AF2" s="81" t="e">
        <f>VLOOKUP(N2,$AF$10:$AG$42,2,FALSE)</f>
        <v>#N/A</v>
      </c>
      <c r="AG2" s="140" t="str">
        <f>IFERROR(AF2,"Não")</f>
        <v>Não</v>
      </c>
      <c r="AH2" s="563" t="str">
        <f>IF(OR('TELA 3'!AF8="Não passível",'TELA 3'!AF8="-"),$H$3,$H$2)</f>
        <v>Não</v>
      </c>
      <c r="AI2" s="563" t="str">
        <f>IF(AND($AG$2=$H$2,$AH$2=$H$2),$H$2,$H$3)</f>
        <v>Não</v>
      </c>
      <c r="AJ2" s="568" t="s">
        <v>2403</v>
      </c>
      <c r="AK2" s="81" t="str">
        <f>IF(N2=$AK$10,$H$2,$H$3)</f>
        <v>Não</v>
      </c>
      <c r="AL2" s="81" t="str">
        <f>IF('TELA 2'!$F$46="x",$H$2,$H$3)</f>
        <v>Não</v>
      </c>
      <c r="AM2" s="81" t="s">
        <v>2351</v>
      </c>
      <c r="AN2" s="81" t="str">
        <f>IF('TELA 2'!$D$61="x",$H$2,$H$3)</f>
        <v>Não</v>
      </c>
      <c r="AO2" s="80" t="str">
        <f>IF('Tela 4 - LAS Cadastro'!$Z$109="x",$H$2,$H$3)</f>
        <v>Não</v>
      </c>
      <c r="AP2" s="80" t="s">
        <v>1731</v>
      </c>
      <c r="AQ2" s="81" t="s">
        <v>2383</v>
      </c>
      <c r="AR2" s="465" t="str">
        <f>IF('TELA 1'!D6="x",$H$2,$H$3)</f>
        <v>Não</v>
      </c>
      <c r="AS2" s="392" t="s">
        <v>2206</v>
      </c>
      <c r="AT2" s="392" t="s">
        <v>159</v>
      </c>
      <c r="AU2" s="392" t="s">
        <v>254</v>
      </c>
      <c r="AV2" s="392" t="e">
        <f>VLOOKUP(N2,$AV$10:$AW$197,2,FALSE)</f>
        <v>#N/A</v>
      </c>
      <c r="AW2" s="392" t="e">
        <f>IF(AV2=$H$2,'TELA 3'!Y8,$H$3)</f>
        <v>#N/A</v>
      </c>
      <c r="AX2" s="569" t="s">
        <v>1992</v>
      </c>
      <c r="AY2" s="392" t="e">
        <f>VLOOKUP(N2,AY10:AZ11,2,FALSE)</f>
        <v>#N/A</v>
      </c>
      <c r="AZ2" s="392" t="str">
        <f>IFERROR(AY2,"Não")</f>
        <v>Não</v>
      </c>
      <c r="BA2" s="80" t="s">
        <v>2440</v>
      </c>
      <c r="BB2" s="80" t="str">
        <f>IF('TELA 1'!D6="","",$H$2)</f>
        <v/>
      </c>
    </row>
    <row r="3" spans="1:54" ht="30" x14ac:dyDescent="0.25">
      <c r="C3" s="1" t="s">
        <v>240</v>
      </c>
      <c r="D3" s="175" t="str">
        <f>IF(D2=C8,C8,IF(OR(D2=C5,D2=C6,D2=C7),J10,IF(D2=C3,H10,I10)))</f>
        <v>Preenchimento incompleto.</v>
      </c>
      <c r="H3" s="82" t="s">
        <v>196</v>
      </c>
      <c r="L3" s="83">
        <v>2</v>
      </c>
      <c r="M3" s="83" t="str">
        <f>IF(AND(N3&lt;&gt;0,N3&lt;&gt;"Não listado"),$H$2,$H$3)</f>
        <v>Não</v>
      </c>
      <c r="N3" s="84">
        <f>'TELA 3'!C10</f>
        <v>0</v>
      </c>
      <c r="O3" s="84" t="e">
        <f>VLOOKUP(N3,$O$10:$P$197,2,FALSE)</f>
        <v>#N/A</v>
      </c>
      <c r="P3" s="84" t="str">
        <f t="shared" ref="P3:P6" si="0">IFERROR(O3,"Não")</f>
        <v>Não</v>
      </c>
      <c r="Q3" s="83" t="str">
        <f>IF(N3=$Q$10,$H$2,$H$3)</f>
        <v>Não</v>
      </c>
      <c r="R3" s="81" t="str">
        <f>IF(N3=$R$10,$H$2,$H$3)</f>
        <v>Não</v>
      </c>
      <c r="S3" s="81" t="str">
        <f>IF(N3=$S$10,$H$2,$H$3)</f>
        <v>Não</v>
      </c>
      <c r="T3" s="85" t="e">
        <f t="shared" ref="T3" si="1">VLOOKUP(N3,$T$10:$U$13,2,FALSE)</f>
        <v>#N/A</v>
      </c>
      <c r="U3" s="85" t="str">
        <f t="shared" ref="U3:U6" si="2">IFERROR(T3,"Não")</f>
        <v>Não</v>
      </c>
      <c r="V3" s="81" t="str">
        <f>IF(N3=$V$10,$H$2,$H$3)</f>
        <v>Não</v>
      </c>
      <c r="W3" s="454" t="str">
        <f>IF('TELA 3'!$N$47="x",$H$2,$H$3)</f>
        <v>Não</v>
      </c>
      <c r="X3" s="454" t="s">
        <v>2035</v>
      </c>
      <c r="Y3" s="83" t="e">
        <f>VLOOKUP(N3,W14:X59,2,FALSE)</f>
        <v>#N/A</v>
      </c>
      <c r="Z3" s="85" t="str">
        <f>IFERROR(Y3,"Não")</f>
        <v>Não</v>
      </c>
      <c r="AA3" s="590" t="str">
        <f>IF(AND($Z$3=$H$2,$AH$3=$H$2),$H$2,$H$3)</f>
        <v>Não</v>
      </c>
      <c r="AB3" s="84" t="e">
        <f>VLOOKUP(N3,$AB$10:$AC$168,2,FALSE)</f>
        <v>#N/A</v>
      </c>
      <c r="AC3" s="84" t="str">
        <f t="shared" ref="AC3:AC6" si="3">IFERROR(AB3,"Não")</f>
        <v>Não</v>
      </c>
      <c r="AF3" s="81" t="e">
        <f>VLOOKUP(N3,$AF$10:$AG$42,2,FALSE)</f>
        <v>#N/A</v>
      </c>
      <c r="AG3" s="140" t="str">
        <f>IFERROR(AF3,"Não")</f>
        <v>Não</v>
      </c>
      <c r="AH3" s="563" t="str">
        <f>IF(OR('TELA 3'!AF10="Não passível",'TELA 3'!AF10="-"),$H$3,$H$2)</f>
        <v>Não</v>
      </c>
      <c r="AI3" s="563" t="str">
        <f>IF(AND($AG$3=$H$2,$AH$3=$H$2),$H$2,$H$3)</f>
        <v>Não</v>
      </c>
      <c r="AK3" s="81" t="str">
        <f>IF(N3=$AK$10,$H$2,$H$3)</f>
        <v>Não</v>
      </c>
      <c r="AL3" s="81" t="str">
        <f>IF('TELA 2'!$F$49="x",$H$2,$H$3)</f>
        <v>Não</v>
      </c>
      <c r="AM3" s="81" t="s">
        <v>2352</v>
      </c>
      <c r="AN3" s="81" t="str">
        <f>IF('TELA 2'!$D$67="x",$H$2,$H$3)</f>
        <v>Não</v>
      </c>
      <c r="AO3" s="80" t="str">
        <f>IF('Tela 5 - LAS RAS'!$Z$100="x",$H$2,$H$3)</f>
        <v>Não</v>
      </c>
      <c r="AP3" s="80" t="s">
        <v>1730</v>
      </c>
      <c r="AQ3" s="81" t="s">
        <v>2382</v>
      </c>
      <c r="AR3" s="465" t="str">
        <f>IF('TELA 1'!I6="x",$H$2,$H$3)</f>
        <v>Não</v>
      </c>
      <c r="AS3" s="392" t="str">
        <f>IF(AND(OR('TELA 3'!N21=AX6,'TELA 3'!N21=AX7,'TELA 3'!N21=AX8),'TELA 3'!G29="x"),AX4,$H$3)</f>
        <v>Não</v>
      </c>
      <c r="AT3" s="392" t="s">
        <v>2205</v>
      </c>
      <c r="AU3" s="392"/>
      <c r="AV3" s="392" t="e">
        <f t="shared" ref="AV3:AV6" si="4">VLOOKUP(N3,$AV$10:$AW$197,2,FALSE)</f>
        <v>#N/A</v>
      </c>
      <c r="AW3" s="392" t="e">
        <f>IF(AV3=$H$2,'TELA 3'!Y10,$H$3)</f>
        <v>#N/A</v>
      </c>
      <c r="AX3" s="569" t="s">
        <v>240</v>
      </c>
      <c r="AY3" s="392"/>
      <c r="AZ3" s="392"/>
      <c r="BA3" s="80" t="s">
        <v>2441</v>
      </c>
      <c r="BB3" s="80" t="str">
        <f>IF('TELA 1'!I6="","",$H$2)</f>
        <v/>
      </c>
    </row>
    <row r="4" spans="1:54" x14ac:dyDescent="0.25">
      <c r="C4" s="1" t="s">
        <v>241</v>
      </c>
      <c r="L4" s="83">
        <v>3</v>
      </c>
      <c r="M4" s="83" t="str">
        <f>IF(AND(N4&lt;&gt;0,N4&lt;&gt;"Não listado"),$H$2,$H$3)</f>
        <v>Não</v>
      </c>
      <c r="N4" s="84">
        <f>'TELA 3'!C12</f>
        <v>0</v>
      </c>
      <c r="O4" s="84" t="e">
        <f>VLOOKUP(N4,$O$10:$P$197,2,FALSE)</f>
        <v>#N/A</v>
      </c>
      <c r="P4" s="84" t="str">
        <f t="shared" si="0"/>
        <v>Não</v>
      </c>
      <c r="Q4" s="83" t="str">
        <f>IF(N4=$Q$10,$H$2,$H$3)</f>
        <v>Não</v>
      </c>
      <c r="R4" s="81" t="str">
        <f>IF(N4=$R$10,$H$2,$H$3)</f>
        <v>Não</v>
      </c>
      <c r="S4" s="81" t="str">
        <f>IF(N4=$S$10,$H$2,$H$3)</f>
        <v>Não</v>
      </c>
      <c r="T4" s="85" t="e">
        <f>VLOOKUP(N4,$T$10:$U$13,2,FALSE)</f>
        <v>#N/A</v>
      </c>
      <c r="U4" s="85" t="str">
        <f t="shared" si="2"/>
        <v>Não</v>
      </c>
      <c r="V4" s="81" t="str">
        <f t="shared" ref="V4:V6" si="5">IF(N4=$V$10,$H$2,$H$3)</f>
        <v>Não</v>
      </c>
      <c r="W4" s="454" t="str">
        <f>IF('TELA 3'!$N$50="x",$H$2,$H$3)</f>
        <v>Não</v>
      </c>
      <c r="X4" s="454" t="s">
        <v>2346</v>
      </c>
      <c r="Y4" s="83" t="e">
        <f>VLOOKUP(N4,W15:X61,2,FALSE)</f>
        <v>#N/A</v>
      </c>
      <c r="Z4" s="85" t="str">
        <f t="shared" ref="Z4:Z6" si="6">IFERROR(Y4,"Não")</f>
        <v>Não</v>
      </c>
      <c r="AA4" s="590" t="str">
        <f>IF(AND($Z$4=$H$2,$AH$4=$H$2),$H$2,$H$3)</f>
        <v>Não</v>
      </c>
      <c r="AB4" s="84" t="e">
        <f>VLOOKUP(N4,$AB$10:$AC$168,2,FALSE)</f>
        <v>#N/A</v>
      </c>
      <c r="AC4" s="84" t="str">
        <f t="shared" si="3"/>
        <v>Não</v>
      </c>
      <c r="AF4" s="81" t="e">
        <f>VLOOKUP(N4,$AF$10:$AG$42,2,FALSE)</f>
        <v>#N/A</v>
      </c>
      <c r="AG4" s="140" t="str">
        <f t="shared" ref="AG4:AG6" si="7">IFERROR(AF4,"Não")</f>
        <v>Não</v>
      </c>
      <c r="AH4" s="563" t="str">
        <f>IF(OR('TELA 3'!AF12="Não passível",'TELA 3'!AF12="-"),$H$3,$H$2)</f>
        <v>Não</v>
      </c>
      <c r="AI4" s="563" t="str">
        <f>IF(AND($AG$4=$H$2,$AH$4=$H$2),$H$2,$H$3)</f>
        <v>Não</v>
      </c>
      <c r="AK4" s="81" t="str">
        <f>IF(N4=$AK$10,$H$2,$H$3)</f>
        <v>Não</v>
      </c>
      <c r="AL4" s="81" t="str">
        <f>IF('TELA 2'!$F$52="x",$H$2,$H$3)</f>
        <v>Não</v>
      </c>
      <c r="AM4" s="81" t="s">
        <v>2353</v>
      </c>
      <c r="AQ4" s="81" t="s">
        <v>2198</v>
      </c>
      <c r="AR4" s="465" t="str">
        <f>IF('TELA 1'!D7="x",$H$2,$H$3)</f>
        <v>Não</v>
      </c>
      <c r="AS4" s="392" t="str">
        <f>IF(AND(OR('TELA 3'!N21=AX6,'TELA 3'!N21=AX7,'TELA 3'!N21=AX8),AU4=$H$2),AX4,$H$3)</f>
        <v>Não</v>
      </c>
      <c r="AT4" s="392" t="s">
        <v>2207</v>
      </c>
      <c r="AU4" s="392" t="str">
        <f>IF(AND('TELA 3'!AG35="x",'TELA 3'!AG36="x",'TELA 3'!AG37="x"),$H$2,$H$3)</f>
        <v>Não</v>
      </c>
      <c r="AV4" s="392" t="e">
        <f t="shared" si="4"/>
        <v>#N/A</v>
      </c>
      <c r="AW4" s="392" t="e">
        <f>IF(AV4=$H$2,'TELA 3'!Y12,$H$3)</f>
        <v>#N/A</v>
      </c>
      <c r="AX4" s="569" t="s">
        <v>241</v>
      </c>
      <c r="AY4" s="392"/>
      <c r="AZ4" s="392"/>
      <c r="BA4" s="80" t="s">
        <v>1184</v>
      </c>
      <c r="BB4" s="80" t="str">
        <f>IF('TELA 1'!D7="","",$H$2)</f>
        <v/>
      </c>
    </row>
    <row r="5" spans="1:54" ht="15.75" x14ac:dyDescent="0.25">
      <c r="C5" s="528" t="s">
        <v>244</v>
      </c>
      <c r="L5" s="83">
        <v>4</v>
      </c>
      <c r="M5" s="83" t="str">
        <f>IF(AND(N5&lt;&gt;0,N5&lt;&gt;"Não listado"),$H$2,$H$3)</f>
        <v>Não</v>
      </c>
      <c r="N5" s="84">
        <f>'TELA 3'!C14</f>
        <v>0</v>
      </c>
      <c r="O5" s="84" t="e">
        <f>VLOOKUP(N5,$O$10:$P$197,2,FALSE)</f>
        <v>#N/A</v>
      </c>
      <c r="P5" s="84" t="str">
        <f t="shared" si="0"/>
        <v>Não</v>
      </c>
      <c r="Q5" s="83" t="str">
        <f>IF(N5=$Q$10,$H$2,$H$3)</f>
        <v>Não</v>
      </c>
      <c r="R5" s="81" t="str">
        <f>IF(N5=$R$10,$H$2,$H$3)</f>
        <v>Não</v>
      </c>
      <c r="S5" s="81" t="str">
        <f>IF(N5=$S$10,$H$2,$H$3)</f>
        <v>Não</v>
      </c>
      <c r="T5" s="85" t="e">
        <f t="shared" ref="T5:T6" si="8">VLOOKUP(N5,$T$10:$U$13,2,FALSE)</f>
        <v>#N/A</v>
      </c>
      <c r="U5" s="85" t="str">
        <f t="shared" si="2"/>
        <v>Não</v>
      </c>
      <c r="V5" s="81" t="str">
        <f t="shared" si="5"/>
        <v>Não</v>
      </c>
      <c r="W5" s="454" t="str">
        <f>IF('TELA 3'!$N$53="x",$H$2,$H$3)</f>
        <v>Não</v>
      </c>
      <c r="X5" s="454" t="s">
        <v>2191</v>
      </c>
      <c r="Y5" s="83" t="str">
        <f>VLOOKUP(N5,W16:X62,2,FALSE)</f>
        <v>Não</v>
      </c>
      <c r="Z5" s="85" t="str">
        <f t="shared" si="6"/>
        <v>Não</v>
      </c>
      <c r="AA5" s="590" t="str">
        <f>IF(AND($Z$5=$H$2,$AH$5=$H$2),$H$2,$H$3)</f>
        <v>Não</v>
      </c>
      <c r="AB5" s="84" t="e">
        <f>VLOOKUP(N5,$AB$10:$AC$168,2,FALSE)</f>
        <v>#N/A</v>
      </c>
      <c r="AC5" s="84" t="str">
        <f t="shared" si="3"/>
        <v>Não</v>
      </c>
      <c r="AF5" s="81" t="e">
        <f>VLOOKUP(N5,$AF$10:$AG$42,2,FALSE)</f>
        <v>#N/A</v>
      </c>
      <c r="AG5" s="140" t="str">
        <f t="shared" si="7"/>
        <v>Não</v>
      </c>
      <c r="AH5" s="563" t="str">
        <f>IF(OR('TELA 3'!AF14="Não passível",'TELA 3'!AF14="-"),$H$3,$H$2)</f>
        <v>Não</v>
      </c>
      <c r="AI5" s="563" t="str">
        <f>IF(AND($AG$5=$H$2,$AH$5=$H$2),$H$2,$H$3)</f>
        <v>Não</v>
      </c>
      <c r="AK5" s="81" t="str">
        <f>IF(N5=$AK$10,$H$2,$H$3)</f>
        <v>Não</v>
      </c>
      <c r="AL5" s="81" t="str">
        <f>IF('TELA 2'!$F$55="x",$H$2,$H$3)</f>
        <v>Não</v>
      </c>
      <c r="AM5" s="81" t="s">
        <v>2354</v>
      </c>
      <c r="AQ5" s="81" t="s">
        <v>1177</v>
      </c>
      <c r="AR5" s="465" t="str">
        <f>IF('TELA 1'!D8="x",$H$2,$H$3)</f>
        <v>Não</v>
      </c>
      <c r="AS5" s="392" t="str">
        <f>IF(AND(OR('TELA 3'!N21=AX3,'TELA 3'!N21=AX4),W11=$H$2),AX6,$H$3)</f>
        <v>Não</v>
      </c>
      <c r="AT5" s="392" t="s">
        <v>2209</v>
      </c>
      <c r="AU5" s="392" t="s">
        <v>2211</v>
      </c>
      <c r="AV5" s="392" t="e">
        <f t="shared" si="4"/>
        <v>#N/A</v>
      </c>
      <c r="AW5" s="392" t="e">
        <f>IF(AV5=$H$2,'TELA 3'!Y14,$H$3)</f>
        <v>#N/A</v>
      </c>
      <c r="AX5" s="569" t="s">
        <v>1967</v>
      </c>
      <c r="AY5" s="392"/>
      <c r="AZ5" s="392"/>
      <c r="BA5" s="80" t="s">
        <v>2436</v>
      </c>
      <c r="BB5" s="80" t="str">
        <f>IF('TELA 1'!D8="","",$H$2)</f>
        <v/>
      </c>
    </row>
    <row r="6" spans="1:54" ht="15.75" x14ac:dyDescent="0.25">
      <c r="C6" s="528" t="s">
        <v>242</v>
      </c>
      <c r="E6" s="1073" t="s">
        <v>1737</v>
      </c>
      <c r="F6" s="1073"/>
      <c r="G6" s="1073"/>
      <c r="L6" s="83">
        <v>5</v>
      </c>
      <c r="M6" s="83" t="str">
        <f>IF(AND(N6&lt;&gt;0,N6&lt;&gt;"Não listado"),$H$2,$H$3)</f>
        <v>Não</v>
      </c>
      <c r="N6" s="84">
        <f>'TELA 3'!C16</f>
        <v>0</v>
      </c>
      <c r="O6" s="84" t="e">
        <f>VLOOKUP(N6,$O$10:$P$197,2,FALSE)</f>
        <v>#N/A</v>
      </c>
      <c r="P6" s="84" t="str">
        <f t="shared" si="0"/>
        <v>Não</v>
      </c>
      <c r="Q6" s="83" t="str">
        <f>IF(N6=$Q$10,$H$2,$H$3)</f>
        <v>Não</v>
      </c>
      <c r="R6" s="81" t="str">
        <f>IF(N6=$R$10,$H$2,$H$3)</f>
        <v>Não</v>
      </c>
      <c r="S6" s="81" t="str">
        <f>IF(N6=$S$10,$H$2,$H$3)</f>
        <v>Não</v>
      </c>
      <c r="T6" s="85" t="e">
        <f t="shared" si="8"/>
        <v>#N/A</v>
      </c>
      <c r="U6" s="85" t="str">
        <f t="shared" si="2"/>
        <v>Não</v>
      </c>
      <c r="V6" s="81" t="str">
        <f t="shared" si="5"/>
        <v>Não</v>
      </c>
      <c r="W6" s="454" t="str">
        <f>IF('TELA 3'!$N$56="x",$H$2,$H$3)</f>
        <v>Não</v>
      </c>
      <c r="X6" s="454" t="s">
        <v>2191</v>
      </c>
      <c r="Y6" s="83" t="str">
        <f>VLOOKUP(N6,W17:X63,2,FALSE)</f>
        <v>Não</v>
      </c>
      <c r="Z6" s="85" t="str">
        <f t="shared" si="6"/>
        <v>Não</v>
      </c>
      <c r="AA6" s="590" t="str">
        <f>IF(AND($AZ$6=$H$2,$AH$6=$H$2),$H$2,$H$3)</f>
        <v>Não</v>
      </c>
      <c r="AB6" s="84" t="e">
        <f>VLOOKUP(N6,$AB$10:$AC$168,2,FALSE)</f>
        <v>#N/A</v>
      </c>
      <c r="AC6" s="84" t="str">
        <f t="shared" si="3"/>
        <v>Não</v>
      </c>
      <c r="AF6" s="81" t="e">
        <f>VLOOKUP(N6,$AF$10:$AG$42,2,FALSE)</f>
        <v>#N/A</v>
      </c>
      <c r="AG6" s="140" t="str">
        <f t="shared" si="7"/>
        <v>Não</v>
      </c>
      <c r="AH6" s="563" t="str">
        <f>IF(OR('TELA 3'!AF16="Não passível",'TELA 3'!AF16="-"),$H$3,$H$2)</f>
        <v>Não</v>
      </c>
      <c r="AI6" s="563" t="str">
        <f>IF(AND($AG$6=$H$2,$AH$6=$H$2),$H$2,$H$3)</f>
        <v>Não</v>
      </c>
      <c r="AK6" s="81" t="str">
        <f>IF(N6=$AK$10,$H$2,$H$3)</f>
        <v>Não</v>
      </c>
      <c r="AL6" s="81" t="str">
        <f>IF('TELA 1'!F63="x",$H$2,$H$3)</f>
        <v>Não</v>
      </c>
      <c r="AM6" s="81" t="s">
        <v>2355</v>
      </c>
      <c r="AR6" s="171">
        <f>COUNTIFS(AR2:AR5,"Sim")</f>
        <v>0</v>
      </c>
      <c r="AS6" s="392" t="str">
        <f>IF(AND('TELA 3'!N21=AX3,$AG$8=$H$2),AX4,$H$3)</f>
        <v>Não</v>
      </c>
      <c r="AT6" s="392"/>
      <c r="AU6" s="392" t="s">
        <v>1179</v>
      </c>
      <c r="AV6" s="392" t="e">
        <f t="shared" si="4"/>
        <v>#N/A</v>
      </c>
      <c r="AW6" s="392" t="e">
        <f>IF(AV6=$H$2,'TELA 3'!Y16,$H$3)</f>
        <v>#N/A</v>
      </c>
      <c r="AX6" s="569" t="s">
        <v>244</v>
      </c>
      <c r="AY6" s="392"/>
      <c r="AZ6" s="392"/>
      <c r="BA6" s="80" t="s">
        <v>2437</v>
      </c>
      <c r="BB6" s="80" t="str">
        <f>IF('TELA 1'!D9="","",$H$2)</f>
        <v/>
      </c>
    </row>
    <row r="7" spans="1:54" ht="15.75" x14ac:dyDescent="0.25">
      <c r="C7" s="528" t="s">
        <v>1787</v>
      </c>
      <c r="E7" s="86"/>
      <c r="F7" s="86"/>
      <c r="G7" s="86"/>
      <c r="H7" s="87"/>
      <c r="I7" s="87"/>
      <c r="J7" s="87"/>
      <c r="K7" s="87"/>
      <c r="M7" s="90">
        <f>COUNTIFS(M2:M6,"Sim")</f>
        <v>0</v>
      </c>
      <c r="N7" s="88" t="s">
        <v>249</v>
      </c>
      <c r="O7" s="83">
        <f>COUNTIFS(P2:P6,"Sim")</f>
        <v>0</v>
      </c>
      <c r="P7" s="83" t="str">
        <f>IF(O7&gt;0,$H$2,$H$3)</f>
        <v>Não</v>
      </c>
      <c r="Q7" s="83">
        <f>COUNTIFS(Q2:Q6,"Sim")</f>
        <v>0</v>
      </c>
      <c r="R7" s="83">
        <f>COUNTIFS(R2:R6,"Sim")</f>
        <v>0</v>
      </c>
      <c r="S7" s="83">
        <f>COUNTIFS(S2:S6,"Sim")</f>
        <v>0</v>
      </c>
      <c r="T7" s="83">
        <f>COUNTIFS(U2:U6,"Sim")</f>
        <v>0</v>
      </c>
      <c r="U7" s="83" t="str">
        <f>IF(T7&gt;0,$H$2,$H$3)</f>
        <v>Não</v>
      </c>
      <c r="V7" s="83">
        <f>COUNTIFS(V2:V6,"Sim")</f>
        <v>0</v>
      </c>
      <c r="W7" s="454" t="str">
        <f>IF('TELA 3'!$N$41="x",$H$2,$H$3)</f>
        <v>Não</v>
      </c>
      <c r="X7" s="454" t="s">
        <v>2408</v>
      </c>
      <c r="Y7" s="83">
        <f>COUNTIFS(Y2:Y6,"Sim")</f>
        <v>0</v>
      </c>
      <c r="Z7" s="591" t="s">
        <v>2398</v>
      </c>
      <c r="AA7" s="392">
        <f>COUNTIFS(AA2:AA6,"Sim")</f>
        <v>0</v>
      </c>
      <c r="AB7" s="83">
        <f>COUNTIFS(AC2:AC6,"Sim")</f>
        <v>0</v>
      </c>
      <c r="AC7" s="83" t="str">
        <f>IF(AB7&gt;0,$H$2,$H$3)</f>
        <v>Não</v>
      </c>
      <c r="AD7" s="83">
        <f>COUNTIFS(AE10:AE20,"Sim")</f>
        <v>0</v>
      </c>
      <c r="AE7" s="83" t="str">
        <f>IF(AD7&gt;0,$H$2,$H$3)</f>
        <v>Não</v>
      </c>
      <c r="AF7" s="83">
        <f>COUNTIFS(AG2:AG6,"Sim")</f>
        <v>0</v>
      </c>
      <c r="AG7" s="142" t="str">
        <f>IF(AF7&gt;0,$H$2,$H$3)</f>
        <v>Não</v>
      </c>
      <c r="AH7" s="564">
        <f>COUNTIFS(AI2:AI6,"Sim")</f>
        <v>0</v>
      </c>
      <c r="AI7" s="175"/>
      <c r="AK7" s="83">
        <f>COUNTIFS(AK2:AK6,"Sim")</f>
        <v>0</v>
      </c>
      <c r="AL7" s="81" t="str">
        <f>IF('TELA 1'!F49="x",$H$2,$H$3)</f>
        <v>Não</v>
      </c>
      <c r="AM7" s="81" t="s">
        <v>2356</v>
      </c>
      <c r="AN7" s="83">
        <f>COUNTIFS(AN2:AN5,"Sim")</f>
        <v>0</v>
      </c>
      <c r="AR7" s="466" t="str">
        <f>IF(AR6&gt;0,$H$2,$H$3)</f>
        <v>Não</v>
      </c>
      <c r="AS7" s="83"/>
      <c r="AT7" s="392"/>
      <c r="AU7" s="81"/>
      <c r="AV7" s="392">
        <f>COUNTIFS(AV2:AV6,"Sim")</f>
        <v>0</v>
      </c>
      <c r="AW7" s="392">
        <f>COUNTIFS(AW2:AW6,"I")</f>
        <v>0</v>
      </c>
      <c r="AX7" s="569" t="s">
        <v>242</v>
      </c>
      <c r="AY7" s="392">
        <f>COUNTIFS(AY2:AY6,H2)</f>
        <v>0</v>
      </c>
      <c r="AZ7" s="392"/>
      <c r="BA7" s="80" t="s">
        <v>2439</v>
      </c>
      <c r="BB7" s="80" t="str">
        <f>IF('TELA 1'!D10="","",$H$2)</f>
        <v/>
      </c>
    </row>
    <row r="8" spans="1:54" x14ac:dyDescent="0.25">
      <c r="C8" s="80" t="s">
        <v>1735</v>
      </c>
      <c r="D8" s="80" t="s">
        <v>164</v>
      </c>
      <c r="E8" s="86"/>
      <c r="F8" s="86"/>
      <c r="G8" s="86"/>
      <c r="H8" s="87"/>
      <c r="I8" s="87"/>
      <c r="J8" s="87"/>
      <c r="K8" s="87"/>
      <c r="M8" s="87"/>
      <c r="N8" s="89"/>
      <c r="O8" s="87"/>
      <c r="P8" s="90" t="str">
        <f>P7</f>
        <v>Não</v>
      </c>
      <c r="Q8" s="90" t="str">
        <f>IF(Q7&gt;0,$H$2,$H$3)</f>
        <v>Não</v>
      </c>
      <c r="R8" s="90" t="str">
        <f>IF(R7&gt;0,$H$2,$H$3)</f>
        <v>Não</v>
      </c>
      <c r="S8" s="90" t="str">
        <f>IF(S7&gt;0,$H$2,$H$3)</f>
        <v>Não</v>
      </c>
      <c r="T8" s="91"/>
      <c r="U8" s="90" t="str">
        <f>U7</f>
        <v>Não</v>
      </c>
      <c r="V8" s="90" t="str">
        <f>IF(V7&gt;0,$H$2,$H$3)</f>
        <v>Não</v>
      </c>
      <c r="W8" s="454" t="str">
        <f>IF('TELA 3'!$N$44="x",$H$2,$H$3)</f>
        <v>Não</v>
      </c>
      <c r="X8" s="454" t="s">
        <v>2409</v>
      </c>
      <c r="Y8" s="592" t="str">
        <f>IF(AA7&gt;0,$H$2,$H$3)</f>
        <v>Não</v>
      </c>
      <c r="Z8" s="453"/>
      <c r="AA8" s="453"/>
      <c r="AB8" s="91"/>
      <c r="AC8" s="90" t="str">
        <f>AC7</f>
        <v>Não</v>
      </c>
      <c r="AD8" s="91"/>
      <c r="AE8" s="90" t="str">
        <f>AE7</f>
        <v>Não</v>
      </c>
      <c r="AF8" s="128">
        <f>COUNTIFS(AH2:AH6,"Sim")</f>
        <v>0</v>
      </c>
      <c r="AG8" s="562" t="str">
        <f>IF(AND($AG$7=$H$2,$AH$8=$H$2),$H$2,$H$3)</f>
        <v>Não</v>
      </c>
      <c r="AH8" s="142" t="str">
        <f>IF($AH$7&gt;0,$H$2,$H$3)</f>
        <v>Não</v>
      </c>
      <c r="AK8" s="90" t="str">
        <f>IF(AK7&gt;0,$H$2,$H$3)</f>
        <v>Não</v>
      </c>
      <c r="AN8" s="142" t="str">
        <f>IF(AN7&gt;0,$H$2,$H$3)</f>
        <v>Não</v>
      </c>
      <c r="AS8" s="466" t="str">
        <f>IF(AS3&lt;&gt;$H$3,AS3,IF(AS4&lt;&gt;$H$3,AS4,IF(AS5&lt;&gt;$H$3,AS5,IF(AS6&lt;&gt;$H$3,AS6,auxiliar!D39))))</f>
        <v>Preenchimento incompleto.</v>
      </c>
      <c r="AV8" s="466" t="str">
        <f>IF(AV7&gt;0,$H$2,$H$3)</f>
        <v>Não</v>
      </c>
      <c r="AW8" s="483" t="str">
        <f>IF(AW7&gt;0,$H$2,$H$3)</f>
        <v>Não</v>
      </c>
      <c r="AX8" s="569" t="s">
        <v>1787</v>
      </c>
      <c r="AY8" s="466" t="str">
        <f>IF(AY7&gt;0,$H$2,$H$3)</f>
        <v>Não</v>
      </c>
      <c r="BB8" s="601">
        <f>COUNTIFS(BB2:BB7,"")</f>
        <v>6</v>
      </c>
    </row>
    <row r="9" spans="1:54" ht="30" customHeight="1" x14ac:dyDescent="0.25">
      <c r="C9" s="92"/>
      <c r="E9" s="93" t="s">
        <v>1731</v>
      </c>
      <c r="F9" s="93" t="s">
        <v>1730</v>
      </c>
      <c r="G9" s="93" t="s">
        <v>1732</v>
      </c>
      <c r="H9" s="1068" t="s">
        <v>1729</v>
      </c>
      <c r="I9" s="1068"/>
      <c r="J9" s="1068"/>
      <c r="K9" s="174"/>
      <c r="N9" s="94" t="s">
        <v>1773</v>
      </c>
      <c r="O9" s="94" t="s">
        <v>1742</v>
      </c>
      <c r="P9" s="94"/>
      <c r="Q9" s="95" t="s">
        <v>1738</v>
      </c>
      <c r="R9" s="95" t="s">
        <v>1739</v>
      </c>
      <c r="S9" s="95" t="s">
        <v>1741</v>
      </c>
      <c r="T9" s="1066" t="s">
        <v>1743</v>
      </c>
      <c r="U9" s="1066"/>
      <c r="V9" s="95" t="s">
        <v>1745</v>
      </c>
      <c r="Y9" s="587" t="str">
        <f>IF(OR($W$11=$H$2,$Y$8=$H$2),$H$2,$H$3)</f>
        <v>Não</v>
      </c>
      <c r="Z9" s="509"/>
      <c r="AA9" s="509"/>
      <c r="AB9" s="1069" t="s">
        <v>1751</v>
      </c>
      <c r="AC9" s="1069"/>
      <c r="AD9" s="80" t="s">
        <v>1785</v>
      </c>
      <c r="AF9" s="80" t="s">
        <v>1785</v>
      </c>
      <c r="AH9" s="141" t="s">
        <v>2398</v>
      </c>
      <c r="AK9" s="81" t="s">
        <v>1813</v>
      </c>
      <c r="AL9" s="83">
        <f>COUNTIFS(AL2:AL7,"Sim")</f>
        <v>0</v>
      </c>
      <c r="AM9" s="87"/>
      <c r="AR9" s="141" t="s">
        <v>1994</v>
      </c>
      <c r="AS9" s="565" t="str">
        <f>IF(AS8=AU9,AS18,AS8)</f>
        <v>Preenchimento incompleto.</v>
      </c>
      <c r="AU9" s="203" t="s">
        <v>244</v>
      </c>
      <c r="BB9" s="80" t="str">
        <f>IF(BB8=0,H2,auxiliar!A61)</f>
        <v>Resposta obrigatória.</v>
      </c>
    </row>
    <row r="10" spans="1:54" x14ac:dyDescent="0.25">
      <c r="A10" s="92" t="s">
        <v>159</v>
      </c>
      <c r="B10" s="96"/>
      <c r="C10" s="97" t="s">
        <v>1736</v>
      </c>
      <c r="D10" s="92" t="s">
        <v>1704</v>
      </c>
      <c r="E10" s="98" t="s">
        <v>197</v>
      </c>
      <c r="F10" s="98" t="s">
        <v>197</v>
      </c>
      <c r="G10" s="98" t="s">
        <v>197</v>
      </c>
      <c r="H10" s="99" t="s">
        <v>1731</v>
      </c>
      <c r="I10" s="99" t="s">
        <v>1730</v>
      </c>
      <c r="J10" s="99" t="s">
        <v>1788</v>
      </c>
      <c r="K10" s="99" t="str">
        <f>IF('TELA 3'!Y71="","",'TELA 3'!Y71)</f>
        <v>Corretiva</v>
      </c>
      <c r="L10" s="100" t="s">
        <v>249</v>
      </c>
      <c r="M10" s="87" t="s">
        <v>1774</v>
      </c>
      <c r="N10" s="427"/>
      <c r="O10" s="46" t="s">
        <v>1</v>
      </c>
      <c r="P10" s="101" t="s">
        <v>197</v>
      </c>
      <c r="Q10" s="46" t="s">
        <v>134</v>
      </c>
      <c r="R10" s="46" t="s">
        <v>109</v>
      </c>
      <c r="S10" s="54" t="s">
        <v>1740</v>
      </c>
      <c r="T10" s="54" t="s">
        <v>1854</v>
      </c>
      <c r="U10" s="84" t="s">
        <v>197</v>
      </c>
      <c r="V10" s="54" t="s">
        <v>1873</v>
      </c>
      <c r="W10" s="454">
        <f>COUNTIFS(W2:W8,"Sim")</f>
        <v>0</v>
      </c>
      <c r="X10" s="588"/>
      <c r="Y10" s="589" t="str">
        <f>IF(Y9=$H$2,$H$2,$H$3)</f>
        <v>Não</v>
      </c>
      <c r="Z10" s="510"/>
      <c r="AA10" s="510"/>
      <c r="AB10" s="46" t="s">
        <v>1</v>
      </c>
      <c r="AC10" s="102" t="s">
        <v>197</v>
      </c>
      <c r="AD10" s="80" t="s">
        <v>1773</v>
      </c>
      <c r="AE10" s="427" t="str">
        <f>IF('TELA 1'!$F$46="x",$H$2,$H$3)</f>
        <v>Não</v>
      </c>
      <c r="AF10" s="46" t="s">
        <v>1</v>
      </c>
      <c r="AG10" s="102" t="s">
        <v>197</v>
      </c>
      <c r="AH10" s="560"/>
      <c r="AK10" s="80" t="s">
        <v>1812</v>
      </c>
      <c r="AL10" s="142" t="str">
        <f>IF(AL9&gt;0,$H$2,$H$3)</f>
        <v>Não</v>
      </c>
      <c r="AM10" s="534"/>
      <c r="AV10" s="80" t="s">
        <v>8</v>
      </c>
      <c r="AW10" s="80" t="s">
        <v>197</v>
      </c>
      <c r="AY10" s="517" t="s">
        <v>2330</v>
      </c>
      <c r="AZ10" s="81" t="s">
        <v>197</v>
      </c>
    </row>
    <row r="11" spans="1:54" ht="30" x14ac:dyDescent="0.25">
      <c r="A11" s="163">
        <v>1</v>
      </c>
      <c r="B11" s="103" t="str">
        <f>IF(L11=$H$2,"x","")</f>
        <v/>
      </c>
      <c r="C11" s="412" t="s">
        <v>2419</v>
      </c>
      <c r="D11" s="410" t="s">
        <v>1716</v>
      </c>
      <c r="E11" s="106" t="s">
        <v>197</v>
      </c>
      <c r="F11" s="106" t="s">
        <v>197</v>
      </c>
      <c r="G11" s="106" t="s">
        <v>196</v>
      </c>
      <c r="H11" s="412" t="str">
        <f>IF($R$8="Sim",$H$2,$H$3)</f>
        <v>Não</v>
      </c>
      <c r="I11" s="412" t="str">
        <f>IF($R$8="Sim",$H$2,$H$3)</f>
        <v>Não</v>
      </c>
      <c r="J11" s="412" t="str">
        <f>IF($R$8="Sim",$H$2,$H$3)</f>
        <v>Não</v>
      </c>
      <c r="K11" s="412" t="str">
        <f>IF($R$8="Sim",$H$2,$H$3)</f>
        <v>Não</v>
      </c>
      <c r="L11" s="393" t="str">
        <f t="shared" ref="L11:L55" si="9">IF($D$3="Preenchimento incompleto.","",IF($D$2=$D$8,"",IF($C$2=$K$10,K11,IF($D$3=$H$10,H11,IF($D$3=$I$10,I11,J11)))))</f>
        <v/>
      </c>
      <c r="M11" s="1067" t="s">
        <v>1775</v>
      </c>
      <c r="N11" s="427"/>
      <c r="O11" s="54" t="s">
        <v>2</v>
      </c>
      <c r="P11" s="108" t="s">
        <v>197</v>
      </c>
      <c r="Q11" s="602"/>
      <c r="S11" s="508" t="str">
        <f>IF(AND($M$7=1,$S$8=$H$2),auxiliar!$C$67,IF(AND($M$7&gt;1,auxiliar!D40=auxiliar!I36,$S$8=$H$2),auxiliar!C68,""))</f>
        <v/>
      </c>
      <c r="T11" s="46" t="s">
        <v>1864</v>
      </c>
      <c r="U11" s="81" t="s">
        <v>197</v>
      </c>
      <c r="V11" s="80" t="s">
        <v>1809</v>
      </c>
      <c r="W11" s="453" t="str">
        <f>IF(W10&gt;0,$H$2,$H$3)</f>
        <v>Não</v>
      </c>
      <c r="Y11" s="1070" t="s">
        <v>1744</v>
      </c>
      <c r="Z11" s="392" t="str">
        <f>IF($Y$11=N2,$H$2,$H$3)</f>
        <v>Não</v>
      </c>
      <c r="AA11" s="102" t="str">
        <f>IF(AND(Z11=$H$2,'TELA 3'!$Y$8&gt;10),$H$2,$H$3)</f>
        <v>Não</v>
      </c>
      <c r="AB11" s="54" t="s">
        <v>2</v>
      </c>
      <c r="AC11" s="102" t="s">
        <v>197</v>
      </c>
      <c r="AD11" s="80" t="s">
        <v>1806</v>
      </c>
      <c r="AE11" s="175" t="str">
        <f>AG8</f>
        <v>Não</v>
      </c>
      <c r="AF11" s="54" t="s">
        <v>2</v>
      </c>
      <c r="AG11" s="102" t="s">
        <v>197</v>
      </c>
      <c r="AH11" s="560"/>
      <c r="AK11" s="80" t="s">
        <v>1808</v>
      </c>
      <c r="AS11" s="171" t="str">
        <f>IF(AND('TELA 3'!$R$64="x",'TELA 3'!$AE$64="x"),$AU$11,$AS$14)</f>
        <v>Não</v>
      </c>
      <c r="AT11" s="171" t="s">
        <v>2383</v>
      </c>
      <c r="AU11" s="203" t="s">
        <v>2397</v>
      </c>
    </row>
    <row r="12" spans="1:54" ht="30" x14ac:dyDescent="0.25">
      <c r="A12" s="163">
        <v>2</v>
      </c>
      <c r="B12" s="103" t="str">
        <f t="shared" ref="B12:B31" si="10">IF(L12=$H$2,"x","")</f>
        <v/>
      </c>
      <c r="C12" s="163" t="s">
        <v>1795</v>
      </c>
      <c r="D12" s="409" t="s">
        <v>1724</v>
      </c>
      <c r="E12" s="106" t="s">
        <v>196</v>
      </c>
      <c r="F12" s="106" t="s">
        <v>197</v>
      </c>
      <c r="G12" s="106" t="s">
        <v>196</v>
      </c>
      <c r="H12" s="163" t="str">
        <f>IF('TELA 2'!$H$12="X",$H$2,$H$3)</f>
        <v>Não</v>
      </c>
      <c r="I12" s="163" t="str">
        <f>IF('TELA 2'!$H$12="X",$H$2,$H$3)</f>
        <v>Não</v>
      </c>
      <c r="J12" s="163" t="str">
        <f>IF('TELA 2'!$H$12="X",$H$2,$H$3)</f>
        <v>Não</v>
      </c>
      <c r="K12" s="163" t="str">
        <f>IF('TELA 2'!$H$12="X",$H$2,$H$3)</f>
        <v>Não</v>
      </c>
      <c r="L12" s="393" t="str">
        <f t="shared" si="9"/>
        <v/>
      </c>
      <c r="M12" s="1067"/>
      <c r="N12" s="427"/>
      <c r="O12" s="46" t="s">
        <v>1814</v>
      </c>
      <c r="P12" s="108" t="s">
        <v>197</v>
      </c>
      <c r="S12" s="427"/>
      <c r="T12" s="54" t="s">
        <v>1865</v>
      </c>
      <c r="U12" s="81" t="s">
        <v>197</v>
      </c>
      <c r="W12" s="1069" t="s">
        <v>1746</v>
      </c>
      <c r="X12" s="1069"/>
      <c r="Y12" s="1071"/>
      <c r="Z12" s="392" t="str">
        <f t="shared" ref="Z12:Z15" si="11">IF($Y$11=N3,$H$2,$H$3)</f>
        <v>Não</v>
      </c>
      <c r="AA12" s="102" t="str">
        <f>IF(AND(Z12=$H$2,'TELA 3'!Y10&gt;10),$H$2,$H$3)</f>
        <v>Não</v>
      </c>
      <c r="AB12" s="46" t="s">
        <v>1814</v>
      </c>
      <c r="AC12" s="102" t="s">
        <v>197</v>
      </c>
      <c r="AF12" s="46" t="s">
        <v>1814</v>
      </c>
      <c r="AG12" s="102" t="s">
        <v>197</v>
      </c>
      <c r="AH12" s="560"/>
      <c r="AS12" s="171" t="str">
        <f>IF(OR('TELA 3'!$AE$64="",'TELA 3'!$AE$64="x"),$H$3,$H$2)</f>
        <v>Não</v>
      </c>
      <c r="AT12" s="171" t="s">
        <v>2396</v>
      </c>
      <c r="AU12" s="171"/>
    </row>
    <row r="13" spans="1:54" ht="26.25" customHeight="1" x14ac:dyDescent="0.25">
      <c r="A13" s="163">
        <v>3</v>
      </c>
      <c r="B13" s="103" t="str">
        <f>IF(L13=$H$2,"x","")</f>
        <v/>
      </c>
      <c r="C13" s="395" t="str">
        <f>N13</f>
        <v>Arquivo GEO do polígono do empreendimento (kml ou shape zipado).</v>
      </c>
      <c r="D13" s="398" t="s">
        <v>2316</v>
      </c>
      <c r="E13" s="106" t="s">
        <v>197</v>
      </c>
      <c r="F13" s="106" t="s">
        <v>197</v>
      </c>
      <c r="G13" s="106" t="s">
        <v>197</v>
      </c>
      <c r="H13" s="107" t="s">
        <v>197</v>
      </c>
      <c r="I13" s="107" t="s">
        <v>197</v>
      </c>
      <c r="J13" s="107" t="s">
        <v>197</v>
      </c>
      <c r="K13" s="107" t="s">
        <v>197</v>
      </c>
      <c r="L13" s="393" t="str">
        <f t="shared" si="9"/>
        <v/>
      </c>
      <c r="M13" s="478" t="str">
        <f>IF(AND($M$7=1,$S$8="Sim"),$H$2,IF(AND($M$7&gt;1,$S$8="Sim"),$H$2,$H$3))</f>
        <v>Não</v>
      </c>
      <c r="N13" s="427" t="str">
        <f>IF(AND($M$7=1,$S$8="Sim"),auxiliar!A83,IF(AND($M$7&gt;1,$S$8="Sim"),auxiliar!I83,auxiliar!A82))</f>
        <v>Arquivo GEO do polígono do empreendimento (kml ou shape zipado).</v>
      </c>
      <c r="O13" s="54" t="s">
        <v>1815</v>
      </c>
      <c r="P13" s="108" t="s">
        <v>197</v>
      </c>
      <c r="T13" s="54" t="s">
        <v>1875</v>
      </c>
      <c r="U13" s="81" t="s">
        <v>197</v>
      </c>
      <c r="W13" s="54" t="s">
        <v>2</v>
      </c>
      <c r="X13" s="102" t="s">
        <v>197</v>
      </c>
      <c r="Y13" s="1071"/>
      <c r="Z13" s="392" t="str">
        <f t="shared" si="11"/>
        <v>Não</v>
      </c>
      <c r="AA13" s="102" t="str">
        <f>IF(AND(Z13=$H$2,'TELA 3'!Y12&gt;10),$H$2,$H$3)</f>
        <v>Não</v>
      </c>
      <c r="AB13" s="54" t="s">
        <v>1815</v>
      </c>
      <c r="AC13" s="102" t="s">
        <v>197</v>
      </c>
      <c r="AF13" s="54" t="s">
        <v>1815</v>
      </c>
      <c r="AG13" s="102" t="s">
        <v>197</v>
      </c>
      <c r="AH13" s="560"/>
      <c r="AS13" s="171" t="str">
        <f>IF(OR('TELA 3'!O64="",'TELA 3'!O64="x"),$H$3,$H$2)</f>
        <v>Não</v>
      </c>
      <c r="AT13" s="171" t="s">
        <v>261</v>
      </c>
      <c r="AU13" s="171"/>
    </row>
    <row r="14" spans="1:54" ht="60" x14ac:dyDescent="0.25">
      <c r="A14" s="163">
        <v>4</v>
      </c>
      <c r="B14" s="103" t="str">
        <f t="shared" si="10"/>
        <v/>
      </c>
      <c r="C14" s="414" t="s">
        <v>1714</v>
      </c>
      <c r="D14" s="410" t="s">
        <v>1715</v>
      </c>
      <c r="E14" s="106" t="s">
        <v>197</v>
      </c>
      <c r="F14" s="106" t="s">
        <v>197</v>
      </c>
      <c r="G14" s="106" t="s">
        <v>197</v>
      </c>
      <c r="H14" s="412" t="str">
        <f>IF(AND('Tela 4 - LAS Cadastro'!N79="x",$Q$8="Sim"),$H$2,$H$3)</f>
        <v>Não</v>
      </c>
      <c r="I14" s="412" t="str">
        <f>IF($Q$8="Sim",$H$2,$H$3)</f>
        <v>Não</v>
      </c>
      <c r="J14" s="412" t="str">
        <f>IF($Q$8="Sim",$H$2,$H$3)</f>
        <v>Não</v>
      </c>
      <c r="K14" s="412" t="str">
        <f>IF($Q$8="Sim",$H$2,$H$3)</f>
        <v>Não</v>
      </c>
      <c r="L14" s="393" t="str">
        <f t="shared" si="9"/>
        <v/>
      </c>
      <c r="O14" s="46" t="s">
        <v>3</v>
      </c>
      <c r="P14" s="108" t="s">
        <v>197</v>
      </c>
      <c r="R14" s="80" t="s">
        <v>1812</v>
      </c>
      <c r="W14" s="54" t="s">
        <v>1815</v>
      </c>
      <c r="X14" s="102" t="s">
        <v>197</v>
      </c>
      <c r="Y14" s="1071"/>
      <c r="Z14" s="392" t="str">
        <f t="shared" si="11"/>
        <v>Não</v>
      </c>
      <c r="AA14" s="102" t="str">
        <f>IF(AND(Z14=$H$2,'TELA 3'!Y14&gt;10),$H$2,$H$3)</f>
        <v>Não</v>
      </c>
      <c r="AB14" s="46" t="s">
        <v>3</v>
      </c>
      <c r="AC14" s="102" t="s">
        <v>197</v>
      </c>
      <c r="AD14" s="114"/>
      <c r="AF14" s="46" t="s">
        <v>3</v>
      </c>
      <c r="AG14" s="102" t="s">
        <v>197</v>
      </c>
      <c r="AH14" s="560"/>
      <c r="AS14" s="171" t="str">
        <f>IF(AND('TELA 3'!$R$64="x",'TELA 3'!$AA$64=""),$AU$14,IF(AND('TELA 3'!$R$64="x",'TELA 3'!$AA$64="x"),$AV$14,$H$3))</f>
        <v>Não</v>
      </c>
      <c r="AT14" s="171" t="s">
        <v>262</v>
      </c>
      <c r="AU14" s="203" t="s">
        <v>2386</v>
      </c>
      <c r="AV14" s="203" t="s">
        <v>2387</v>
      </c>
    </row>
    <row r="15" spans="1:54" ht="30" x14ac:dyDescent="0.25">
      <c r="A15" s="163">
        <v>5</v>
      </c>
      <c r="B15" s="103" t="str">
        <f t="shared" si="10"/>
        <v/>
      </c>
      <c r="C15" s="408" t="s">
        <v>1797</v>
      </c>
      <c r="D15" s="408" t="s">
        <v>1718</v>
      </c>
      <c r="E15" s="111" t="s">
        <v>197</v>
      </c>
      <c r="F15" s="111" t="s">
        <v>197</v>
      </c>
      <c r="G15" s="111" t="s">
        <v>197</v>
      </c>
      <c r="H15" s="163" t="str">
        <f>IF('TELA 2'!$D$12="x",$H$2,$H$3)</f>
        <v>Não</v>
      </c>
      <c r="I15" s="163" t="str">
        <f>IF('TELA 2'!$D$12="x",$H$2,$H$3)</f>
        <v>Não</v>
      </c>
      <c r="J15" s="163" t="str">
        <f>IF('TELA 2'!$D$12="x",$H$2,$H$3)</f>
        <v>Não</v>
      </c>
      <c r="K15" s="163" t="str">
        <f>IF('TELA 2'!$D$12="x",$H$2,$H$3)</f>
        <v>Não</v>
      </c>
      <c r="L15" s="393" t="str">
        <f t="shared" si="9"/>
        <v/>
      </c>
      <c r="O15" s="54" t="s">
        <v>1816</v>
      </c>
      <c r="P15" s="108" t="s">
        <v>197</v>
      </c>
      <c r="U15" s="46"/>
      <c r="W15" s="46" t="s">
        <v>8</v>
      </c>
      <c r="X15" s="102" t="s">
        <v>197</v>
      </c>
      <c r="Y15" s="1072"/>
      <c r="Z15" s="392" t="str">
        <f t="shared" si="11"/>
        <v>Não</v>
      </c>
      <c r="AA15" s="102" t="str">
        <f>IF(AND(Z15=$H$2,'TELA 3'!Y16&gt;10),$H$2,$H$3)</f>
        <v>Não</v>
      </c>
      <c r="AB15" s="54" t="s">
        <v>1816</v>
      </c>
      <c r="AC15" s="102" t="s">
        <v>197</v>
      </c>
      <c r="AF15" s="54" t="s">
        <v>1816</v>
      </c>
      <c r="AG15" s="102" t="s">
        <v>197</v>
      </c>
      <c r="AH15" s="560"/>
      <c r="AS15" s="171" t="str">
        <f>IF(AND('TELA 3'!$W$64="x",'TELA 3'!$AE$66="x"),$AU$15,$H$3)</f>
        <v>Não</v>
      </c>
      <c r="AT15" s="171" t="s">
        <v>2388</v>
      </c>
      <c r="AU15" s="203" t="s">
        <v>2389</v>
      </c>
    </row>
    <row r="16" spans="1:54" ht="30" x14ac:dyDescent="0.25">
      <c r="A16" s="163">
        <v>6</v>
      </c>
      <c r="B16" s="103" t="str">
        <f t="shared" si="10"/>
        <v/>
      </c>
      <c r="C16" s="408" t="s">
        <v>1796</v>
      </c>
      <c r="D16" s="408" t="s">
        <v>1717</v>
      </c>
      <c r="E16" s="111" t="s">
        <v>197</v>
      </c>
      <c r="F16" s="111" t="s">
        <v>197</v>
      </c>
      <c r="G16" s="111" t="s">
        <v>197</v>
      </c>
      <c r="H16" s="163" t="str">
        <f>IF('TELA 2'!$D$11="x",$H$2,$H$3)</f>
        <v>Não</v>
      </c>
      <c r="I16" s="163" t="str">
        <f>IF('TELA 2'!$D$11="x",$H$2,$H$3)</f>
        <v>Não</v>
      </c>
      <c r="J16" s="163" t="str">
        <f>IF('TELA 2'!$D$11="x",$H$2,$H$3)</f>
        <v>Não</v>
      </c>
      <c r="K16" s="163" t="str">
        <f>IF('TELA 2'!$D$11="x",$H$2,$H$3)</f>
        <v>Não</v>
      </c>
      <c r="L16" s="393" t="str">
        <f t="shared" si="9"/>
        <v/>
      </c>
      <c r="O16" s="46" t="s">
        <v>1817</v>
      </c>
      <c r="P16" s="108" t="s">
        <v>197</v>
      </c>
      <c r="U16" s="46"/>
      <c r="W16" s="46" t="s">
        <v>14</v>
      </c>
      <c r="X16" s="102" t="s">
        <v>197</v>
      </c>
      <c r="Y16" s="102"/>
      <c r="Z16" s="513" t="str">
        <f>IF(AA16&gt;0,$H$2,$H$3)</f>
        <v>Não</v>
      </c>
      <c r="AA16" s="513">
        <f>COUNTIFS(AA11:AA15,"Sim")</f>
        <v>0</v>
      </c>
      <c r="AB16" s="46" t="s">
        <v>1817</v>
      </c>
      <c r="AC16" s="102" t="s">
        <v>197</v>
      </c>
      <c r="AF16" s="46" t="s">
        <v>1817</v>
      </c>
      <c r="AG16" s="102" t="s">
        <v>197</v>
      </c>
      <c r="AH16" s="560"/>
      <c r="AS16" s="171" t="str">
        <f>IF(AND('TELA 3'!$W$64="x",OR('TELA 3'!$W$66="x",'TELA 3'!$AB$66="x")),$AU$16,$H$3)</f>
        <v>LAT (LO)</v>
      </c>
      <c r="AT16" s="171" t="s">
        <v>2388</v>
      </c>
      <c r="AU16" s="203" t="s">
        <v>2390</v>
      </c>
    </row>
    <row r="17" spans="1:48" ht="30" x14ac:dyDescent="0.25">
      <c r="A17" s="163">
        <v>7</v>
      </c>
      <c r="B17" s="103" t="str">
        <f t="shared" si="10"/>
        <v/>
      </c>
      <c r="C17" s="435" t="s">
        <v>2196</v>
      </c>
      <c r="D17" s="379" t="s">
        <v>2360</v>
      </c>
      <c r="E17" s="106" t="s">
        <v>197</v>
      </c>
      <c r="F17" s="106" t="s">
        <v>197</v>
      </c>
      <c r="G17" s="106" t="s">
        <v>197</v>
      </c>
      <c r="H17" s="377" t="str">
        <f>IF(OR('Tela 4 - LAS Cadastro'!$W$28="x",'Tela 8 - Transporte'!$W$14="x"),$H$2,$H$3)</f>
        <v>Não</v>
      </c>
      <c r="I17" s="377" t="str">
        <f>IF('Tela 5 - LAS RAS'!$W$28="x",$H$2,$H$3)</f>
        <v>Não</v>
      </c>
      <c r="J17" s="377" t="str">
        <f>IF('Tela 6 - LA'!$W$28="x",$H$2,$H$3)</f>
        <v>Não</v>
      </c>
      <c r="K17" s="603" t="str">
        <f>IF(AND($C$2=$E$2,$D$3="Cadastro",'TELA 1'!I6="x"),$H$17,IF('Tela 7 - Renovação'!$W$28="x",$H$2,$H$3))</f>
        <v>Não</v>
      </c>
      <c r="L17" s="393" t="str">
        <f t="shared" si="9"/>
        <v/>
      </c>
      <c r="O17" s="54" t="s">
        <v>4</v>
      </c>
      <c r="P17" s="108" t="s">
        <v>197</v>
      </c>
      <c r="U17" s="46"/>
      <c r="W17" s="46" t="s">
        <v>21</v>
      </c>
      <c r="X17" s="102" t="s">
        <v>197</v>
      </c>
      <c r="Y17" s="1070" t="s">
        <v>1873</v>
      </c>
      <c r="Z17" s="392" t="str">
        <f>IF($Y$17=$N$2,$H$2,$H$3)</f>
        <v>Não</v>
      </c>
      <c r="AA17" s="102" t="str">
        <f>IF(AND(Z17=$H$2,'TELA 3'!$Y$8&gt;10),$H$2,$H$3)</f>
        <v>Não</v>
      </c>
      <c r="AB17" s="54" t="s">
        <v>4</v>
      </c>
      <c r="AC17" s="102" t="s">
        <v>197</v>
      </c>
      <c r="AF17" s="54" t="s">
        <v>4</v>
      </c>
      <c r="AG17" s="102" t="s">
        <v>197</v>
      </c>
      <c r="AH17" s="560"/>
      <c r="AS17" s="171" t="str">
        <f>IF(OR('TELA 3'!$AA$64="",'TELA 3'!$AA$64="x"),$H$3,$H$2)</f>
        <v>Não</v>
      </c>
      <c r="AT17" s="171" t="s">
        <v>2391</v>
      </c>
      <c r="AU17" s="171"/>
      <c r="AV17" s="171"/>
    </row>
    <row r="18" spans="1:48" ht="60" x14ac:dyDescent="0.25">
      <c r="A18" s="163">
        <v>8</v>
      </c>
      <c r="B18" s="103" t="str">
        <f t="shared" si="10"/>
        <v/>
      </c>
      <c r="C18" s="417" t="s">
        <v>2001</v>
      </c>
      <c r="D18" s="418" t="s">
        <v>2237</v>
      </c>
      <c r="E18" s="105" t="s">
        <v>197</v>
      </c>
      <c r="F18" s="105" t="s">
        <v>197</v>
      </c>
      <c r="G18" s="105" t="s">
        <v>197</v>
      </c>
      <c r="H18" s="391" t="str">
        <f>IF($M$18=$H$3,$H$2,$H$3)</f>
        <v>Sim</v>
      </c>
      <c r="I18" s="391" t="str">
        <f t="shared" ref="I18:K18" si="12">IF($M$18=$H$3,$H$2,$H$3)</f>
        <v>Sim</v>
      </c>
      <c r="J18" s="391" t="str">
        <f t="shared" si="12"/>
        <v>Sim</v>
      </c>
      <c r="K18" s="391" t="str">
        <f t="shared" si="12"/>
        <v>Sim</v>
      </c>
      <c r="L18" s="393" t="str">
        <f t="shared" si="9"/>
        <v/>
      </c>
      <c r="M18" s="531" t="str">
        <f>IF(AND($M$7=1,$S$8="Sim"),$H$2,$H$3)</f>
        <v>Não</v>
      </c>
      <c r="O18" s="46" t="s">
        <v>5</v>
      </c>
      <c r="P18" s="108" t="s">
        <v>197</v>
      </c>
      <c r="U18" s="46"/>
      <c r="W18" s="46" t="s">
        <v>1818</v>
      </c>
      <c r="X18" s="102" t="s">
        <v>197</v>
      </c>
      <c r="Y18" s="1071"/>
      <c r="Z18" s="392" t="str">
        <f>IF($Y$17=$N$3,$H$2,$H$3)</f>
        <v>Não</v>
      </c>
      <c r="AA18" s="102" t="str">
        <f>IF(AND(Z18=$H$2,'TELA 3'!$Y$10&gt;10),$H$2,$H$3)</f>
        <v>Não</v>
      </c>
      <c r="AB18" s="46" t="s">
        <v>5</v>
      </c>
      <c r="AC18" s="102" t="s">
        <v>197</v>
      </c>
      <c r="AF18" s="46" t="s">
        <v>1264</v>
      </c>
      <c r="AG18" s="102" t="s">
        <v>197</v>
      </c>
      <c r="AH18" s="560"/>
      <c r="AS18" s="559" t="str">
        <f>IF(AS11&lt;&gt;$H$3,AS11,IF(AS12&lt;&gt;$H$3,AS12,IF(AS13&lt;&gt;$H$3,AS13,IF(AS14&lt;&gt;$H$3,AS14,IF(AS15&lt;&gt;$H$3,AS15,IF(AS16&lt;&gt;$H$3,AS16,IF(AS17&lt;&gt;$H$3,AS17,AU9)))))))</f>
        <v>LAT (LO)</v>
      </c>
    </row>
    <row r="19" spans="1:48" ht="30" x14ac:dyDescent="0.25">
      <c r="A19" s="163">
        <v>9</v>
      </c>
      <c r="B19" s="103" t="str">
        <f t="shared" si="10"/>
        <v/>
      </c>
      <c r="C19" s="413" t="s">
        <v>2410</v>
      </c>
      <c r="D19" s="410" t="s">
        <v>1722</v>
      </c>
      <c r="E19" s="106" t="s">
        <v>197</v>
      </c>
      <c r="F19" s="106" t="s">
        <v>197</v>
      </c>
      <c r="G19" s="106" t="s">
        <v>197</v>
      </c>
      <c r="H19" s="412" t="str">
        <f>IF($S$8="Sim",$H$2,$H$3)</f>
        <v>Não</v>
      </c>
      <c r="I19" s="412" t="str">
        <f>IF($S$8="Sim",$H$2,$H$3)</f>
        <v>Não</v>
      </c>
      <c r="J19" s="412" t="str">
        <f>IF($S$8="Sim",$H$2,$H$3)</f>
        <v>Não</v>
      </c>
      <c r="K19" s="412" t="str">
        <f>IF($S$8="Sim",$H$2,$H$3)</f>
        <v>Não</v>
      </c>
      <c r="L19" s="393" t="str">
        <f t="shared" si="9"/>
        <v/>
      </c>
      <c r="O19" s="54" t="s">
        <v>1254</v>
      </c>
      <c r="P19" s="108" t="s">
        <v>197</v>
      </c>
      <c r="W19" s="46" t="s">
        <v>47</v>
      </c>
      <c r="X19" s="102" t="s">
        <v>197</v>
      </c>
      <c r="Y19" s="1071"/>
      <c r="Z19" s="392" t="str">
        <f>IF($Y$17=$N$4,$H$2,$H$3)</f>
        <v>Não</v>
      </c>
      <c r="AA19" s="102" t="str">
        <f>IF(AND(Z19=$H$2,'TELA 3'!$Y$12&gt;10),$H$2,$H$3)</f>
        <v>Não</v>
      </c>
      <c r="AB19" s="46" t="s">
        <v>6</v>
      </c>
      <c r="AC19" s="102" t="s">
        <v>197</v>
      </c>
      <c r="AF19" s="54" t="s">
        <v>1267</v>
      </c>
      <c r="AG19" s="102" t="s">
        <v>197</v>
      </c>
      <c r="AH19" s="560"/>
    </row>
    <row r="20" spans="1:48" ht="30" x14ac:dyDescent="0.25">
      <c r="A20" s="163">
        <v>10</v>
      </c>
      <c r="B20" s="103" t="str">
        <f t="shared" si="10"/>
        <v/>
      </c>
      <c r="C20" s="414" t="s">
        <v>1946</v>
      </c>
      <c r="D20" s="410" t="s">
        <v>1706</v>
      </c>
      <c r="E20" s="105" t="s">
        <v>197</v>
      </c>
      <c r="F20" s="105" t="s">
        <v>197</v>
      </c>
      <c r="G20" s="105" t="s">
        <v>197</v>
      </c>
      <c r="H20" s="412" t="str">
        <f>IF($AC$8="Sim",$H$2,$H$3)</f>
        <v>Não</v>
      </c>
      <c r="I20" s="412" t="str">
        <f>IF($AC$8="Sim",$H$2,$H$3)</f>
        <v>Não</v>
      </c>
      <c r="J20" s="412" t="str">
        <f>IF($AC$8="Sim",$H$2,$H$3)</f>
        <v>Não</v>
      </c>
      <c r="K20" s="412" t="str">
        <f>IF($AC$8="Sim",$H$2,$H$3)</f>
        <v>Não</v>
      </c>
      <c r="L20" s="393" t="str">
        <f t="shared" si="9"/>
        <v/>
      </c>
      <c r="O20" s="46" t="s">
        <v>6</v>
      </c>
      <c r="P20" s="108" t="s">
        <v>197</v>
      </c>
      <c r="W20" s="46" t="s">
        <v>1834</v>
      </c>
      <c r="X20" s="102" t="s">
        <v>197</v>
      </c>
      <c r="Y20" s="1071"/>
      <c r="Z20" s="392" t="str">
        <f>IF($Y$17=$N$5,$H$2,$H$3)</f>
        <v>Não</v>
      </c>
      <c r="AA20" s="102" t="str">
        <f>IF(AND(Z20=$H$2,'TELA 3'!$Y$14&gt;10),$H$2,$H$3)</f>
        <v>Não</v>
      </c>
      <c r="AB20" s="54" t="s">
        <v>7</v>
      </c>
      <c r="AC20" s="102" t="s">
        <v>197</v>
      </c>
      <c r="AF20" s="46" t="s">
        <v>8</v>
      </c>
      <c r="AG20" s="102" t="s">
        <v>197</v>
      </c>
      <c r="AH20" s="560"/>
    </row>
    <row r="21" spans="1:48" ht="30" x14ac:dyDescent="0.25">
      <c r="A21" s="163">
        <v>11</v>
      </c>
      <c r="B21" s="103" t="str">
        <f t="shared" si="10"/>
        <v/>
      </c>
      <c r="C21" s="417" t="s">
        <v>1999</v>
      </c>
      <c r="D21" s="418" t="s">
        <v>1707</v>
      </c>
      <c r="E21" s="105" t="s">
        <v>197</v>
      </c>
      <c r="F21" s="105" t="s">
        <v>197</v>
      </c>
      <c r="G21" s="105" t="s">
        <v>197</v>
      </c>
      <c r="H21" s="391" t="str">
        <f>IF(OR('Tela 8 - Transporte'!$AD$15="x",'Tela 4 - LAS Cadastro'!$K$14="x"),$H$2,$H$3)</f>
        <v>Não</v>
      </c>
      <c r="I21" s="391" t="str">
        <f>IF('Tela 5 - LAS RAS'!$K$14="x",$H$2,$H$3)</f>
        <v>Não</v>
      </c>
      <c r="J21" s="391" t="str">
        <f>IF('Tela 6 - LA'!$K$14="x",$H$2,$H$3)</f>
        <v>Não</v>
      </c>
      <c r="K21" s="603" t="str">
        <f>IF(AND($C$2=$E$2,$D$3="Cadastro",'TELA 1'!I6="x"),$H$21,IF('Tela 7 - Renovação'!$K$14="x",$H$2,$H$3))</f>
        <v>Não</v>
      </c>
      <c r="L21" s="393" t="str">
        <f>IF($D$3="Preenchimento incompleto.","",IF($D$2=$D$8,"",IF($C$2=$K$10,K21,IF($D$3=$H$10,H21,IF($D$3=$I$10,I21,J21)))))</f>
        <v/>
      </c>
      <c r="M21" s="172"/>
      <c r="O21" s="46" t="s">
        <v>1264</v>
      </c>
      <c r="P21" s="108" t="s">
        <v>197</v>
      </c>
      <c r="W21" s="54" t="s">
        <v>1835</v>
      </c>
      <c r="X21" s="102" t="s">
        <v>197</v>
      </c>
      <c r="Y21" s="1072"/>
      <c r="Z21" s="392" t="str">
        <f>IF($Y$17=$N$6,$H$2,$H$3)</f>
        <v>Não</v>
      </c>
      <c r="AA21" s="102" t="str">
        <f>IF(AND(Z21=$H$2,'TELA 3'!$Y$16&gt;10),$H$2,$H$3)</f>
        <v>Não</v>
      </c>
      <c r="AB21" s="46" t="s">
        <v>1264</v>
      </c>
      <c r="AC21" s="102" t="s">
        <v>197</v>
      </c>
      <c r="AF21" s="54" t="s">
        <v>9</v>
      </c>
      <c r="AG21" s="102" t="s">
        <v>197</v>
      </c>
      <c r="AH21" s="560"/>
    </row>
    <row r="22" spans="1:48" ht="30" x14ac:dyDescent="0.25">
      <c r="A22" s="163">
        <v>12</v>
      </c>
      <c r="B22" s="103" t="str">
        <f t="shared" si="10"/>
        <v/>
      </c>
      <c r="C22" s="417" t="s">
        <v>2000</v>
      </c>
      <c r="D22" s="418" t="s">
        <v>1708</v>
      </c>
      <c r="E22" s="105" t="s">
        <v>197</v>
      </c>
      <c r="F22" s="105" t="s">
        <v>197</v>
      </c>
      <c r="G22" s="105" t="s">
        <v>197</v>
      </c>
      <c r="H22" s="535" t="str">
        <f>IF('Tela 4 - LAS Cadastro'!$Z$14="x",$H$2,$H$3)</f>
        <v>Não</v>
      </c>
      <c r="I22" s="391" t="str">
        <f>IF('Tela 5 - LAS RAS'!$Z$14="x",$H$2,$H$3)</f>
        <v>Não</v>
      </c>
      <c r="J22" s="391" t="str">
        <f>IF('Tela 6 - LA'!$Z$14="x",$H$2,$H$3)</f>
        <v>Não</v>
      </c>
      <c r="K22" s="603" t="str">
        <f>IF(AND($C$2=$E$2,$D$3="Cadastro",'TELA 1'!I6="x"),$H$22,IF('Tela 7 - Renovação'!$Z$14="x",$H$2,$H$3))</f>
        <v>Não</v>
      </c>
      <c r="L22" s="393" t="str">
        <f t="shared" si="9"/>
        <v/>
      </c>
      <c r="O22" s="54" t="s">
        <v>1267</v>
      </c>
      <c r="P22" s="108" t="s">
        <v>197</v>
      </c>
      <c r="W22" s="54" t="s">
        <v>1840</v>
      </c>
      <c r="X22" s="102" t="s">
        <v>197</v>
      </c>
      <c r="Y22" s="102"/>
      <c r="Z22" s="513" t="str">
        <f>IF(AA22&gt;0,$H$2,$H$3)</f>
        <v>Não</v>
      </c>
      <c r="AA22" s="513">
        <f>COUNTIFS(AA17:AA21,"Sim")</f>
        <v>0</v>
      </c>
      <c r="AB22" s="46" t="s">
        <v>8</v>
      </c>
      <c r="AC22" s="102" t="s">
        <v>197</v>
      </c>
      <c r="AF22" s="46" t="s">
        <v>10</v>
      </c>
      <c r="AG22" s="102" t="s">
        <v>197</v>
      </c>
      <c r="AH22" s="560"/>
    </row>
    <row r="23" spans="1:48" ht="30" x14ac:dyDescent="0.25">
      <c r="A23" s="163">
        <v>13</v>
      </c>
      <c r="B23" s="103" t="str">
        <f t="shared" si="10"/>
        <v/>
      </c>
      <c r="C23" s="408" t="s">
        <v>2189</v>
      </c>
      <c r="D23" s="420" t="s">
        <v>1721</v>
      </c>
      <c r="E23" s="106" t="s">
        <v>197</v>
      </c>
      <c r="F23" s="106" t="s">
        <v>197</v>
      </c>
      <c r="G23" s="106" t="s">
        <v>196</v>
      </c>
      <c r="H23" s="390" t="str">
        <f>IF($AN$8=$H$2,$H$2,$H$3)</f>
        <v>Não</v>
      </c>
      <c r="I23" s="390" t="str">
        <f t="shared" ref="I23" si="13">IF($AN$8=$H$2,$H$2,$H$3)</f>
        <v>Não</v>
      </c>
      <c r="J23" s="81" t="s">
        <v>196</v>
      </c>
      <c r="K23" s="594" t="str">
        <f>IF($D$3="Cadastro",$H$23,IF($D$3="RAS",$I$23,$H$3))</f>
        <v>Não</v>
      </c>
      <c r="L23" s="393" t="str">
        <f t="shared" si="9"/>
        <v/>
      </c>
      <c r="O23" s="46" t="s">
        <v>8</v>
      </c>
      <c r="P23" s="108" t="s">
        <v>197</v>
      </c>
      <c r="W23" s="46" t="s">
        <v>1841</v>
      </c>
      <c r="X23" s="102" t="s">
        <v>197</v>
      </c>
      <c r="Y23" s="1070" t="s">
        <v>109</v>
      </c>
      <c r="Z23" s="392" t="str">
        <f>IF($Y$23=$N$2,$H$2,$H$3)</f>
        <v>Não</v>
      </c>
      <c r="AA23" s="102" t="str">
        <f>IF(AND(Z23=$H$2,'TELA 3'!$Y$8&gt;100),$H$2,$H$3)</f>
        <v>Não</v>
      </c>
      <c r="AB23" s="54" t="s">
        <v>9</v>
      </c>
      <c r="AC23" s="102" t="s">
        <v>197</v>
      </c>
      <c r="AF23" s="54" t="s">
        <v>1274</v>
      </c>
      <c r="AG23" s="102" t="s">
        <v>197</v>
      </c>
      <c r="AH23" s="560"/>
    </row>
    <row r="24" spans="1:48" ht="30" x14ac:dyDescent="0.25">
      <c r="A24" s="163"/>
      <c r="B24" s="103" t="str">
        <f t="shared" si="10"/>
        <v/>
      </c>
      <c r="C24" s="419" t="s">
        <v>2176</v>
      </c>
      <c r="D24" s="420" t="s">
        <v>2169</v>
      </c>
      <c r="E24" s="106"/>
      <c r="F24" s="106"/>
      <c r="G24" s="106"/>
      <c r="H24" s="390" t="str">
        <f>AO2</f>
        <v>Não</v>
      </c>
      <c r="I24" s="390" t="str">
        <f>AO3</f>
        <v>Não</v>
      </c>
      <c r="J24" s="81" t="s">
        <v>196</v>
      </c>
      <c r="K24" s="594" t="str">
        <f>IF($D$3="Cadastro",$H$24,IF($D$3="RAS",$I$24,$H$3))</f>
        <v>Não</v>
      </c>
      <c r="L24" s="393" t="str">
        <f t="shared" si="9"/>
        <v/>
      </c>
      <c r="O24" s="46"/>
      <c r="P24" s="108"/>
      <c r="W24" s="54" t="s">
        <v>1842</v>
      </c>
      <c r="X24" s="102" t="s">
        <v>197</v>
      </c>
      <c r="Y24" s="1071"/>
      <c r="Z24" s="392" t="str">
        <f>IF($Y$23=$N$3,$H$2,$H$3)</f>
        <v>Não</v>
      </c>
      <c r="AA24" s="102" t="str">
        <f>IF(AND(Z24=$H$2,'TELA 3'!$Y$118&gt;10),$H$2,$H$3)</f>
        <v>Não</v>
      </c>
      <c r="AB24" s="46" t="s">
        <v>11</v>
      </c>
      <c r="AC24" s="102" t="s">
        <v>197</v>
      </c>
      <c r="AF24" s="46" t="s">
        <v>11</v>
      </c>
      <c r="AG24" s="102" t="s">
        <v>197</v>
      </c>
      <c r="AH24" s="560"/>
    </row>
    <row r="25" spans="1:48" ht="30" x14ac:dyDescent="0.25">
      <c r="A25" s="163"/>
      <c r="B25" s="103" t="str">
        <f t="shared" si="10"/>
        <v/>
      </c>
      <c r="C25" s="419" t="s">
        <v>2175</v>
      </c>
      <c r="D25" s="420" t="s">
        <v>2358</v>
      </c>
      <c r="E25" s="106" t="s">
        <v>197</v>
      </c>
      <c r="F25" s="106" t="s">
        <v>197</v>
      </c>
      <c r="G25" s="106" t="s">
        <v>197</v>
      </c>
      <c r="H25" s="536" t="str">
        <f>IF(OR($AL$10=$H$2,'Tela 4 - LAS Cadastro'!$F$122="x"),$H$2,$H$3)</f>
        <v>Não</v>
      </c>
      <c r="I25" s="537" t="str">
        <f>IF(OR($AL$10=$H$2,'Tela 5 - LAS RAS'!$F$113="x"),$H$2,$H$3)</f>
        <v>Não</v>
      </c>
      <c r="J25" s="81" t="s">
        <v>196</v>
      </c>
      <c r="K25" s="594" t="str">
        <f>IF($D$3="Cadastro",$H$25,IF($D$3="RAS",$I$25,$H$3))</f>
        <v>Não</v>
      </c>
      <c r="L25" s="393" t="str">
        <f t="shared" si="9"/>
        <v/>
      </c>
      <c r="O25" s="54"/>
      <c r="P25" s="108"/>
      <c r="W25" s="54" t="s">
        <v>1843</v>
      </c>
      <c r="X25" s="102" t="s">
        <v>197</v>
      </c>
      <c r="Y25" s="1071"/>
      <c r="Z25" s="392" t="str">
        <f>IF($Y$23=$N$4,$H$2,$H$3)</f>
        <v>Não</v>
      </c>
      <c r="AA25" s="102" t="str">
        <f>IF(AND(Z25=$H$2,'TELA 3'!$Y$12&gt;100),$H$2,$H$3)</f>
        <v>Não</v>
      </c>
      <c r="AB25" s="380" t="s">
        <v>16</v>
      </c>
      <c r="AC25" s="382" t="s">
        <v>197</v>
      </c>
      <c r="AD25" s="175"/>
      <c r="AE25" s="175"/>
      <c r="AF25" s="380" t="s">
        <v>1278</v>
      </c>
      <c r="AG25" s="382" t="s">
        <v>197</v>
      </c>
      <c r="AH25" s="561"/>
    </row>
    <row r="26" spans="1:48" ht="30" x14ac:dyDescent="0.25">
      <c r="A26" s="163"/>
      <c r="B26" s="103" t="str">
        <f t="shared" si="10"/>
        <v/>
      </c>
      <c r="C26" s="435" t="s">
        <v>2411</v>
      </c>
      <c r="D26" s="383" t="s">
        <v>1710</v>
      </c>
      <c r="E26" s="110" t="s">
        <v>197</v>
      </c>
      <c r="F26" s="110" t="s">
        <v>197</v>
      </c>
      <c r="G26" s="110" t="s">
        <v>197</v>
      </c>
      <c r="H26" s="377" t="str">
        <f>IF('Tela 4 - LAS Cadastro'!$W$30="x",$H$2,$H$3)</f>
        <v>Não</v>
      </c>
      <c r="I26" s="377" t="str">
        <f>IF('Tela 5 - LAS RAS'!$W$30="x",$H$2,$H$3)</f>
        <v>Não</v>
      </c>
      <c r="J26" s="377" t="str">
        <f>IF('Tela 6 - LA'!$W$30="x",$H$2,$H$3)</f>
        <v>Não</v>
      </c>
      <c r="K26" s="603" t="str">
        <f>IF(AND($C$2=$E$2,$D$3="Cadastro",'TELA 1'!I6="x"),$H$26,IF('Tela 7 - Renovação'!$W$30="x",$H$2,$H$3))</f>
        <v>Não</v>
      </c>
      <c r="L26" s="393" t="str">
        <f t="shared" si="9"/>
        <v/>
      </c>
      <c r="O26" s="54"/>
      <c r="P26" s="108"/>
      <c r="W26" s="46" t="s">
        <v>1844</v>
      </c>
      <c r="X26" s="102" t="s">
        <v>197</v>
      </c>
      <c r="Y26" s="1071"/>
      <c r="Z26" s="392" t="str">
        <f>IF($Y$23=$N$5,$H$2,$H$3)</f>
        <v>Não</v>
      </c>
      <c r="AA26" s="102" t="str">
        <f>IF(AND(Z26=$H$2,'TELA 3'!$Y$14&gt;100),$H$2,$H$3)</f>
        <v>Não</v>
      </c>
      <c r="AB26" s="54" t="s">
        <v>17</v>
      </c>
      <c r="AC26" s="102" t="s">
        <v>197</v>
      </c>
      <c r="AF26" s="46" t="s">
        <v>1282</v>
      </c>
      <c r="AG26" s="102" t="s">
        <v>197</v>
      </c>
      <c r="AH26" s="560"/>
    </row>
    <row r="27" spans="1:48" ht="75" x14ac:dyDescent="0.25">
      <c r="A27" s="163"/>
      <c r="B27" s="103" t="str">
        <f t="shared" si="10"/>
        <v/>
      </c>
      <c r="C27" s="436" t="s">
        <v>2188</v>
      </c>
      <c r="D27" s="383" t="s">
        <v>1712</v>
      </c>
      <c r="E27" s="110" t="s">
        <v>197</v>
      </c>
      <c r="F27" s="110" t="s">
        <v>197</v>
      </c>
      <c r="G27" s="110" t="s">
        <v>197</v>
      </c>
      <c r="H27" s="377" t="str">
        <f>IF('Tela 4 - LAS Cadastro'!$W$31="x",$H$2,$H$3)</f>
        <v>Não</v>
      </c>
      <c r="I27" s="377" t="str">
        <f>IF('Tela 5 - LAS RAS'!$W$31="x",$H$2,$H$3)</f>
        <v>Não</v>
      </c>
      <c r="J27" s="377" t="str">
        <f>IF('Tela 6 - LA'!$W$31="x",$H$2,$H$3)</f>
        <v>Não</v>
      </c>
      <c r="K27" s="603" t="str">
        <f>IF(AND($C$2=$E$2,$D$3="Cadastro",'TELA 1'!I6="x"),$H$27,IF('Tela 7 - Renovação'!$W$31="x",$H$2,$H$3))</f>
        <v>Não</v>
      </c>
      <c r="L27" s="393" t="str">
        <f t="shared" si="9"/>
        <v/>
      </c>
      <c r="O27" s="54"/>
      <c r="P27" s="108"/>
      <c r="W27" s="54" t="s">
        <v>1854</v>
      </c>
      <c r="X27" s="513" t="str">
        <f>IF('TELA 3'!N41="x",$H$2,$H$3)</f>
        <v>Não</v>
      </c>
      <c r="Y27" s="1072"/>
      <c r="Z27" s="392" t="str">
        <f>IF($Y$23=$N$6,$H$2,$H$3)</f>
        <v>Não</v>
      </c>
      <c r="AA27" s="102" t="str">
        <f>IF(AND(Z27=$H$2,'TELA 3'!$Y$16&gt;100),$H$2,$H$3)</f>
        <v>Não</v>
      </c>
      <c r="AB27" s="46" t="s">
        <v>18</v>
      </c>
      <c r="AC27" s="102" t="s">
        <v>197</v>
      </c>
      <c r="AF27" s="54" t="s">
        <v>1286</v>
      </c>
      <c r="AG27" s="102" t="s">
        <v>197</v>
      </c>
      <c r="AH27" s="560"/>
    </row>
    <row r="28" spans="1:48" x14ac:dyDescent="0.25">
      <c r="A28" s="163">
        <v>14</v>
      </c>
      <c r="B28" s="103" t="str">
        <f t="shared" si="10"/>
        <v/>
      </c>
      <c r="C28" s="395" t="s">
        <v>1998</v>
      </c>
      <c r="D28" s="398" t="s">
        <v>1705</v>
      </c>
      <c r="E28" s="105" t="s">
        <v>197</v>
      </c>
      <c r="F28" s="105" t="s">
        <v>197</v>
      </c>
      <c r="G28" s="105" t="s">
        <v>197</v>
      </c>
      <c r="H28" s="107" t="s">
        <v>197</v>
      </c>
      <c r="I28" s="107" t="s">
        <v>197</v>
      </c>
      <c r="J28" s="107" t="s">
        <v>197</v>
      </c>
      <c r="K28" s="107" t="s">
        <v>197</v>
      </c>
      <c r="L28" s="393" t="str">
        <f t="shared" si="9"/>
        <v/>
      </c>
      <c r="O28" s="54" t="s">
        <v>9</v>
      </c>
      <c r="P28" s="108" t="s">
        <v>197</v>
      </c>
      <c r="W28" s="54" t="s">
        <v>1856</v>
      </c>
      <c r="X28" s="102" t="s">
        <v>197</v>
      </c>
      <c r="Y28" s="102"/>
      <c r="Z28" s="513" t="str">
        <f>IF(AA28&gt;0,$H$2,$H$3)</f>
        <v>Não</v>
      </c>
      <c r="AA28" s="513">
        <f>COUNTIFS(AA23:AA27,"Sim")</f>
        <v>0</v>
      </c>
      <c r="AB28" s="54" t="s">
        <v>19</v>
      </c>
      <c r="AC28" s="102" t="s">
        <v>197</v>
      </c>
      <c r="AF28" s="54" t="s">
        <v>13</v>
      </c>
      <c r="AG28" s="102" t="s">
        <v>197</v>
      </c>
      <c r="AH28" s="560"/>
    </row>
    <row r="29" spans="1:48" s="175" customFormat="1" x14ac:dyDescent="0.25">
      <c r="A29" s="377">
        <v>15</v>
      </c>
      <c r="B29" s="103" t="str">
        <f t="shared" si="10"/>
        <v/>
      </c>
      <c r="C29" s="378" t="s">
        <v>1995</v>
      </c>
      <c r="D29" s="379" t="s">
        <v>2151</v>
      </c>
      <c r="E29" s="379" t="s">
        <v>197</v>
      </c>
      <c r="F29" s="379" t="s">
        <v>197</v>
      </c>
      <c r="G29" s="379" t="s">
        <v>197</v>
      </c>
      <c r="H29" s="377" t="str">
        <f>IF($M$29="Sim","Não","Sim")</f>
        <v>Sim</v>
      </c>
      <c r="I29" s="377" t="str">
        <f t="shared" ref="I29:K29" si="14">IF($M$29="Sim","Não","Sim")</f>
        <v>Sim</v>
      </c>
      <c r="J29" s="377" t="str">
        <f>IF($M$29="Sim","Não","Sim")</f>
        <v>Sim</v>
      </c>
      <c r="K29" s="377" t="str">
        <f t="shared" si="14"/>
        <v>Sim</v>
      </c>
      <c r="L29" s="393" t="str">
        <f t="shared" si="9"/>
        <v/>
      </c>
      <c r="M29" s="82" t="str">
        <f>IF(OR($L$17="Sim",$L$30="Sim",$L$27="Sim",$L$26="Sim"),"Sim","Não")</f>
        <v>Não</v>
      </c>
      <c r="O29" s="380" t="s">
        <v>10</v>
      </c>
      <c r="P29" s="381" t="s">
        <v>197</v>
      </c>
      <c r="W29" s="54" t="s">
        <v>1858</v>
      </c>
      <c r="X29" s="102" t="s">
        <v>197</v>
      </c>
      <c r="Y29" s="1070" t="s">
        <v>110</v>
      </c>
      <c r="Z29" s="392" t="str">
        <f>IF($Y$29=$N$2,$H$2,$H$3)</f>
        <v>Não</v>
      </c>
      <c r="AA29" s="102" t="str">
        <f>IF(AND(Z29=$H$2,'TELA 3'!$Y$8&gt;100),$H$2,$H$3)</f>
        <v>Não</v>
      </c>
      <c r="AB29" s="46" t="s">
        <v>21</v>
      </c>
      <c r="AC29" s="102" t="s">
        <v>197</v>
      </c>
      <c r="AD29" s="80"/>
      <c r="AE29" s="80"/>
      <c r="AF29" s="46" t="s">
        <v>14</v>
      </c>
      <c r="AG29" s="102" t="s">
        <v>197</v>
      </c>
      <c r="AH29" s="560"/>
    </row>
    <row r="30" spans="1:48" ht="60" x14ac:dyDescent="0.25">
      <c r="A30" s="163">
        <v>16</v>
      </c>
      <c r="B30" s="103" t="str">
        <f t="shared" si="10"/>
        <v/>
      </c>
      <c r="C30" s="109" t="s">
        <v>2003</v>
      </c>
      <c r="D30" s="383" t="s">
        <v>1711</v>
      </c>
      <c r="E30" s="110" t="s">
        <v>197</v>
      </c>
      <c r="F30" s="110" t="s">
        <v>197</v>
      </c>
      <c r="G30" s="110" t="s">
        <v>197</v>
      </c>
      <c r="H30" s="394" t="str">
        <f>IF('Tela 4 - LAS Cadastro'!$W$29="x",$H$2,$H$3)</f>
        <v>Não</v>
      </c>
      <c r="I30" s="394" t="str">
        <f>IF('Tela 5 - LAS RAS'!$W$29="x",$H$2,$H$3)</f>
        <v>Não</v>
      </c>
      <c r="J30" s="394" t="str">
        <f>IF('Tela 6 - LA'!$W$29="x",$H$2,$H$3)</f>
        <v>Não</v>
      </c>
      <c r="K30" s="603" t="str">
        <f>IF(AND($C$2=$E$2,$D$3="Cadastro",'TELA 1'!I6="x"),$H$30,IF('Tela 7 - Renovação'!$W$29="x",$H$2,$H$3))</f>
        <v>Não</v>
      </c>
      <c r="L30" s="393" t="str">
        <f t="shared" si="9"/>
        <v/>
      </c>
      <c r="O30" s="54" t="s">
        <v>1274</v>
      </c>
      <c r="P30" s="108" t="s">
        <v>197</v>
      </c>
      <c r="W30" s="46" t="s">
        <v>1861</v>
      </c>
      <c r="X30" s="102" t="s">
        <v>197</v>
      </c>
      <c r="Y30" s="1071"/>
      <c r="Z30" s="392" t="str">
        <f>IF($Y$29=$N$3,$H$2,$H$3)</f>
        <v>Não</v>
      </c>
      <c r="AA30" s="102" t="str">
        <f>IF(AND(Z30=$H$2,'TELA 3'!$Y$10&gt;100),$H$2,$H$3)</f>
        <v>Não</v>
      </c>
      <c r="AB30" s="54" t="s">
        <v>23</v>
      </c>
      <c r="AC30" s="102" t="s">
        <v>197</v>
      </c>
      <c r="AF30" s="54" t="s">
        <v>15</v>
      </c>
      <c r="AG30" s="102" t="s">
        <v>197</v>
      </c>
      <c r="AH30" s="560"/>
    </row>
    <row r="31" spans="1:48" ht="75" x14ac:dyDescent="0.25">
      <c r="A31" s="163">
        <v>17</v>
      </c>
      <c r="B31" s="103" t="str">
        <f t="shared" si="10"/>
        <v/>
      </c>
      <c r="C31" s="413" t="s">
        <v>2197</v>
      </c>
      <c r="D31" s="400" t="s">
        <v>1713</v>
      </c>
      <c r="E31" s="111" t="s">
        <v>197</v>
      </c>
      <c r="F31" s="111" t="s">
        <v>197</v>
      </c>
      <c r="G31" s="111" t="s">
        <v>197</v>
      </c>
      <c r="H31" s="400" t="str">
        <f>IF($P$8="Sim",$H$2,$H$3)</f>
        <v>Não</v>
      </c>
      <c r="I31" s="400" t="str">
        <f>IF($P$8="Sim",$H$2,$H$3)</f>
        <v>Não</v>
      </c>
      <c r="J31" s="400" t="str">
        <f>IF($P$8="Sim",$H$2,$H$3)</f>
        <v>Não</v>
      </c>
      <c r="K31" s="400" t="str">
        <f>IF($P$8="Sim",$H$2,$H$3)</f>
        <v>Não</v>
      </c>
      <c r="L31" s="393" t="str">
        <f t="shared" si="9"/>
        <v/>
      </c>
      <c r="O31" s="46" t="s">
        <v>11</v>
      </c>
      <c r="P31" s="108" t="s">
        <v>197</v>
      </c>
      <c r="W31" s="54" t="s">
        <v>1862</v>
      </c>
      <c r="X31" s="102" t="s">
        <v>197</v>
      </c>
      <c r="Y31" s="1071"/>
      <c r="Z31" s="392" t="str">
        <f>IF($Y$29=$N$4,$H$2,$H$3)</f>
        <v>Não</v>
      </c>
      <c r="AA31" s="102" t="str">
        <f>IF(AND(Z31=$H$2,'TELA 3'!$Y$12&gt;100),$H$2,$H$3)</f>
        <v>Não</v>
      </c>
      <c r="AB31" s="46" t="s">
        <v>24</v>
      </c>
      <c r="AC31" s="102" t="s">
        <v>197</v>
      </c>
      <c r="AF31" s="54" t="s">
        <v>38</v>
      </c>
      <c r="AG31" s="102" t="s">
        <v>197</v>
      </c>
      <c r="AH31" s="560"/>
    </row>
    <row r="32" spans="1:48" x14ac:dyDescent="0.25">
      <c r="A32" s="163">
        <v>18</v>
      </c>
      <c r="B32" s="103" t="str">
        <f>IF(L32=$H$2,"x","")</f>
        <v/>
      </c>
      <c r="C32" s="417" t="s">
        <v>2002</v>
      </c>
      <c r="D32" s="418" t="s">
        <v>1709</v>
      </c>
      <c r="E32" s="105" t="s">
        <v>197</v>
      </c>
      <c r="F32" s="105" t="s">
        <v>197</v>
      </c>
      <c r="G32" s="105" t="s">
        <v>197</v>
      </c>
      <c r="H32" s="535" t="str">
        <f>IF('Tela 4 - LAS Cadastro'!$D$15="x",$H$2,$H$3)</f>
        <v>Não</v>
      </c>
      <c r="I32" s="391" t="str">
        <f>IF('Tela 5 - LAS RAS'!$D$15="x",$H$2,$H$3)</f>
        <v>Não</v>
      </c>
      <c r="J32" s="391" t="str">
        <f>IF('Tela 6 - LA'!$D$15="x",$H$2,$H$3)</f>
        <v>Não</v>
      </c>
      <c r="K32" s="603" t="str">
        <f>IF(AND($C$2=$E$2,$D$3="Cadastro",'TELA 1'!I6="x"),$H$32,IF('Tela 7 - Renovação'!$D$15="x",$H$2,$H$3))</f>
        <v>Não</v>
      </c>
      <c r="L32" s="393" t="str">
        <f t="shared" si="9"/>
        <v/>
      </c>
      <c r="O32" s="54" t="s">
        <v>1278</v>
      </c>
      <c r="P32" s="108" t="s">
        <v>197</v>
      </c>
      <c r="W32" s="46" t="s">
        <v>1863</v>
      </c>
      <c r="X32" s="102" t="s">
        <v>197</v>
      </c>
      <c r="Y32" s="1071"/>
      <c r="Z32" s="392" t="str">
        <f>IF($Y$29=$N$5,$H$2,$H$3)</f>
        <v>Não</v>
      </c>
      <c r="AA32" s="102" t="str">
        <f>IF(AND(Z32=$H$2,'TELA 3'!$Y$14&gt;100),$H$2,$H$3)</f>
        <v>Não</v>
      </c>
      <c r="AB32" s="54" t="s">
        <v>25</v>
      </c>
      <c r="AC32" s="102" t="s">
        <v>197</v>
      </c>
      <c r="AF32" s="46" t="s">
        <v>1800</v>
      </c>
      <c r="AG32" s="102" t="s">
        <v>197</v>
      </c>
      <c r="AH32" s="560"/>
    </row>
    <row r="33" spans="1:34" x14ac:dyDescent="0.25">
      <c r="A33" s="163">
        <v>19</v>
      </c>
      <c r="B33" s="103" t="str">
        <f>IF(L33=$H$2,"x","")</f>
        <v/>
      </c>
      <c r="C33" s="395" t="s">
        <v>1997</v>
      </c>
      <c r="D33" s="398" t="s">
        <v>2427</v>
      </c>
      <c r="E33" s="106" t="s">
        <v>197</v>
      </c>
      <c r="F33" s="106" t="s">
        <v>197</v>
      </c>
      <c r="G33" s="106" t="s">
        <v>197</v>
      </c>
      <c r="H33" s="107" t="str">
        <f>IF($M$33=$H$3,$H$2,$H$3)</f>
        <v>Sim</v>
      </c>
      <c r="I33" s="107" t="str">
        <f>IF($M$33=$H$3,$H$2,$H$3)</f>
        <v>Sim</v>
      </c>
      <c r="J33" s="107" t="str">
        <f t="shared" ref="J33" si="15">IF($M$33=$H$3,$H$2,$H$3)</f>
        <v>Sim</v>
      </c>
      <c r="K33" s="459" t="s">
        <v>196</v>
      </c>
      <c r="L33" s="393" t="str">
        <f>IF($D$3="Preenchimento incompleto.","",IF($D$2=$D$8,"",IF($C$2=$K$10,K33,IF($D$3=$H$10,H33,IF($D$3=$I$10,I33,J33)))))</f>
        <v/>
      </c>
      <c r="M33" s="531" t="str">
        <f>IF(AND($M$7=1,$S$8="Sim"),$H$2,$H$3)</f>
        <v>Não</v>
      </c>
      <c r="O33" s="46" t="s">
        <v>1282</v>
      </c>
      <c r="P33" s="108" t="s">
        <v>197</v>
      </c>
      <c r="W33" s="54" t="s">
        <v>1812</v>
      </c>
      <c r="X33" s="102" t="s">
        <v>197</v>
      </c>
      <c r="Y33" s="1072"/>
      <c r="Z33" s="392" t="str">
        <f>IF($Y$29=$N$6,$H$2,$H$3)</f>
        <v>Não</v>
      </c>
      <c r="AA33" s="102" t="str">
        <f>IF(AND(Z33=$H$2,'TELA 3'!$Y$16&gt;100),$H$2,$H$3)</f>
        <v>Não</v>
      </c>
      <c r="AB33" s="46" t="s">
        <v>1818</v>
      </c>
      <c r="AC33" s="102" t="s">
        <v>197</v>
      </c>
      <c r="AF33" s="46" t="s">
        <v>105</v>
      </c>
      <c r="AG33" s="102" t="s">
        <v>197</v>
      </c>
      <c r="AH33" s="560"/>
    </row>
    <row r="34" spans="1:34" ht="30" x14ac:dyDescent="0.25">
      <c r="A34" s="163">
        <v>20</v>
      </c>
      <c r="B34" s="103" t="str">
        <f t="shared" ref="B34:B54" si="16">IF(L34=$H$2,"x","")</f>
        <v/>
      </c>
      <c r="C34" s="81" t="s">
        <v>2174</v>
      </c>
      <c r="D34" s="105" t="s">
        <v>1720</v>
      </c>
      <c r="E34" s="106" t="s">
        <v>197</v>
      </c>
      <c r="F34" s="106" t="s">
        <v>197</v>
      </c>
      <c r="G34" s="106" t="s">
        <v>197</v>
      </c>
      <c r="H34" s="81" t="s">
        <v>196</v>
      </c>
      <c r="I34" s="81" t="s">
        <v>196</v>
      </c>
      <c r="J34" s="509" t="str">
        <f>IF($Y$10=$H$2,$H$2,$H$3)</f>
        <v>Não</v>
      </c>
      <c r="K34" s="83" t="s">
        <v>196</v>
      </c>
      <c r="L34" s="393" t="str">
        <f t="shared" si="9"/>
        <v/>
      </c>
      <c r="O34" s="54" t="s">
        <v>1286</v>
      </c>
      <c r="P34" s="108" t="s">
        <v>197</v>
      </c>
      <c r="W34" s="46" t="s">
        <v>1864</v>
      </c>
      <c r="X34" s="102" t="s">
        <v>197</v>
      </c>
      <c r="Y34" s="102"/>
      <c r="Z34" s="513" t="str">
        <f>IF(AA34&gt;0,$H$2,$H$3)</f>
        <v>Não</v>
      </c>
      <c r="AA34" s="513">
        <f>COUNTIFS(AA29:AA33,"Sim")</f>
        <v>0</v>
      </c>
      <c r="AB34" s="46" t="s">
        <v>1819</v>
      </c>
      <c r="AC34" s="102" t="s">
        <v>197</v>
      </c>
      <c r="AD34" s="117"/>
      <c r="AE34" s="117"/>
      <c r="AF34" s="46" t="s">
        <v>1801</v>
      </c>
      <c r="AG34" s="102" t="s">
        <v>197</v>
      </c>
      <c r="AH34" s="560"/>
    </row>
    <row r="35" spans="1:34" ht="60" x14ac:dyDescent="0.25">
      <c r="A35" s="163">
        <v>21</v>
      </c>
      <c r="B35" s="103" t="str">
        <f t="shared" si="16"/>
        <v/>
      </c>
      <c r="C35" s="407" t="s">
        <v>2015</v>
      </c>
      <c r="D35" s="407" t="s">
        <v>2012</v>
      </c>
      <c r="E35" s="111" t="s">
        <v>196</v>
      </c>
      <c r="F35" s="111" t="s">
        <v>197</v>
      </c>
      <c r="G35" s="111" t="s">
        <v>197</v>
      </c>
      <c r="H35" s="405" t="s">
        <v>196</v>
      </c>
      <c r="I35" s="406" t="str">
        <f>IF('TELA 1'!$F$37="x",$H$2,$H$3)</f>
        <v>Não</v>
      </c>
      <c r="J35" s="406" t="str">
        <f>IF('TELA 1'!$F$37="x",$H$2,$H$3)</f>
        <v>Não</v>
      </c>
      <c r="K35" s="428" t="s">
        <v>196</v>
      </c>
      <c r="L35" s="393" t="str">
        <f t="shared" si="9"/>
        <v/>
      </c>
      <c r="O35" s="46" t="s">
        <v>16</v>
      </c>
      <c r="P35" s="108" t="s">
        <v>197</v>
      </c>
      <c r="W35" s="54" t="s">
        <v>1865</v>
      </c>
      <c r="X35" s="102" t="s">
        <v>197</v>
      </c>
      <c r="AB35" s="54" t="s">
        <v>1820</v>
      </c>
      <c r="AC35" s="102" t="s">
        <v>197</v>
      </c>
      <c r="AD35" s="89"/>
      <c r="AE35" s="89"/>
      <c r="AF35" s="54" t="s">
        <v>104</v>
      </c>
      <c r="AG35" s="102" t="s">
        <v>197</v>
      </c>
      <c r="AH35" s="560"/>
    </row>
    <row r="36" spans="1:34" ht="45" x14ac:dyDescent="0.25">
      <c r="A36" s="163">
        <v>22</v>
      </c>
      <c r="B36" s="103" t="str">
        <f t="shared" si="16"/>
        <v/>
      </c>
      <c r="C36" s="401" t="s">
        <v>2349</v>
      </c>
      <c r="D36" s="401" t="s">
        <v>1728</v>
      </c>
      <c r="E36" s="111" t="s">
        <v>197</v>
      </c>
      <c r="F36" s="111" t="s">
        <v>197</v>
      </c>
      <c r="G36" s="111" t="s">
        <v>197</v>
      </c>
      <c r="H36" s="405" t="s">
        <v>196</v>
      </c>
      <c r="I36" s="428" t="s">
        <v>196</v>
      </c>
      <c r="J36" s="546" t="str">
        <f>IF(AND('TELA 1'!$F$40="x",'TELA 1'!$D$43="x"),$H$2,$H$3)</f>
        <v>Não</v>
      </c>
      <c r="K36" s="428" t="s">
        <v>196</v>
      </c>
      <c r="L36" s="393" t="str">
        <f t="shared" si="9"/>
        <v/>
      </c>
      <c r="O36" s="54" t="s">
        <v>17</v>
      </c>
      <c r="P36" s="108" t="s">
        <v>197</v>
      </c>
      <c r="W36" s="46" t="s">
        <v>1866</v>
      </c>
      <c r="X36" s="102" t="s">
        <v>197</v>
      </c>
      <c r="AB36" s="46" t="s">
        <v>1821</v>
      </c>
      <c r="AC36" s="102" t="s">
        <v>197</v>
      </c>
      <c r="AF36" s="54" t="s">
        <v>110</v>
      </c>
      <c r="AG36" s="102" t="s">
        <v>197</v>
      </c>
      <c r="AH36" s="560"/>
    </row>
    <row r="37" spans="1:34" ht="60" x14ac:dyDescent="0.25">
      <c r="A37" s="81">
        <v>23</v>
      </c>
      <c r="B37" s="103" t="str">
        <f t="shared" si="16"/>
        <v/>
      </c>
      <c r="C37" s="404" t="s">
        <v>2016</v>
      </c>
      <c r="D37" s="404" t="s">
        <v>2010</v>
      </c>
      <c r="E37" s="111" t="s">
        <v>196</v>
      </c>
      <c r="F37" s="111" t="s">
        <v>197</v>
      </c>
      <c r="G37" s="111" t="s">
        <v>197</v>
      </c>
      <c r="H37" s="405" t="s">
        <v>196</v>
      </c>
      <c r="I37" s="403" t="str">
        <f>IF('TELA 1'!$F$28="x",$H$2,$H$3)</f>
        <v>Não</v>
      </c>
      <c r="J37" s="403" t="str">
        <f>IF('TELA 1'!$F$28="x",$H$2,$H$3)</f>
        <v>Não</v>
      </c>
      <c r="K37" s="428" t="s">
        <v>196</v>
      </c>
      <c r="L37" s="393" t="str">
        <f t="shared" si="9"/>
        <v/>
      </c>
      <c r="M37" s="117"/>
      <c r="O37" s="46" t="s">
        <v>18</v>
      </c>
      <c r="P37" s="108" t="s">
        <v>197</v>
      </c>
      <c r="W37" s="54" t="s">
        <v>1867</v>
      </c>
      <c r="X37" s="102" t="s">
        <v>197</v>
      </c>
      <c r="AB37" s="54" t="s">
        <v>1800</v>
      </c>
      <c r="AC37" s="102" t="s">
        <v>197</v>
      </c>
      <c r="AF37" s="46" t="s">
        <v>130</v>
      </c>
      <c r="AG37" s="102" t="s">
        <v>197</v>
      </c>
      <c r="AH37" s="560"/>
    </row>
    <row r="38" spans="1:34" s="117" customFormat="1" ht="45" x14ac:dyDescent="0.25">
      <c r="A38" s="81">
        <v>24</v>
      </c>
      <c r="B38" s="103" t="str">
        <f t="shared" si="16"/>
        <v/>
      </c>
      <c r="C38" s="407" t="s">
        <v>2350</v>
      </c>
      <c r="D38" s="407" t="s">
        <v>1727</v>
      </c>
      <c r="E38" s="111" t="s">
        <v>196</v>
      </c>
      <c r="F38" s="111" t="s">
        <v>197</v>
      </c>
      <c r="G38" s="111" t="s">
        <v>197</v>
      </c>
      <c r="H38" s="405" t="s">
        <v>196</v>
      </c>
      <c r="I38" s="406" t="str">
        <f>IF('TELA 1'!$F$34="x",$H$2,$H$3)</f>
        <v>Não</v>
      </c>
      <c r="J38" s="406" t="str">
        <f>IF('TELA 1'!$F$34="x",$H$2,$H$3)</f>
        <v>Não</v>
      </c>
      <c r="K38" s="428" t="s">
        <v>196</v>
      </c>
      <c r="L38" s="393" t="str">
        <f t="shared" si="9"/>
        <v/>
      </c>
      <c r="M38" s="89"/>
      <c r="O38" s="54" t="s">
        <v>19</v>
      </c>
      <c r="P38" s="112" t="s">
        <v>197</v>
      </c>
      <c r="W38" s="54" t="s">
        <v>1869</v>
      </c>
      <c r="X38" s="102" t="s">
        <v>197</v>
      </c>
      <c r="Y38" s="80"/>
      <c r="Z38" s="80"/>
      <c r="AA38" s="80"/>
      <c r="AB38" s="46" t="s">
        <v>26</v>
      </c>
      <c r="AC38" s="102" t="s">
        <v>197</v>
      </c>
      <c r="AD38" s="80"/>
      <c r="AE38" s="80"/>
      <c r="AF38" s="46" t="s">
        <v>1802</v>
      </c>
      <c r="AG38" s="102" t="s">
        <v>197</v>
      </c>
      <c r="AH38" s="560"/>
    </row>
    <row r="39" spans="1:34" s="89" customFormat="1" ht="60" x14ac:dyDescent="0.25">
      <c r="A39" s="81">
        <v>25</v>
      </c>
      <c r="B39" s="103" t="str">
        <f t="shared" si="16"/>
        <v/>
      </c>
      <c r="C39" s="401" t="s">
        <v>2017</v>
      </c>
      <c r="D39" s="401" t="s">
        <v>2009</v>
      </c>
      <c r="E39" s="111" t="s">
        <v>196</v>
      </c>
      <c r="F39" s="111" t="s">
        <v>197</v>
      </c>
      <c r="G39" s="111" t="s">
        <v>197</v>
      </c>
      <c r="H39" s="405" t="s">
        <v>196</v>
      </c>
      <c r="I39" s="402" t="str">
        <f>IF('TELA 1'!$F$25="x",$H$2,$H$3)</f>
        <v>Não</v>
      </c>
      <c r="J39" s="402" t="str">
        <f>IF('TELA 1'!$F$25="x",$H$2,$H$3)</f>
        <v>Não</v>
      </c>
      <c r="K39" s="428" t="s">
        <v>196</v>
      </c>
      <c r="L39" s="393" t="str">
        <f t="shared" si="9"/>
        <v/>
      </c>
      <c r="M39" s="80"/>
      <c r="O39" s="46" t="s">
        <v>21</v>
      </c>
      <c r="P39" s="108" t="s">
        <v>197</v>
      </c>
      <c r="W39" s="54" t="s">
        <v>1871</v>
      </c>
      <c r="X39" s="102" t="s">
        <v>197</v>
      </c>
      <c r="Y39" s="80"/>
      <c r="Z39" s="80"/>
      <c r="AA39" s="80"/>
      <c r="AB39" s="54" t="s">
        <v>27</v>
      </c>
      <c r="AC39" s="102" t="s">
        <v>197</v>
      </c>
      <c r="AD39" s="80"/>
      <c r="AE39" s="80"/>
      <c r="AF39" s="54" t="s">
        <v>1803</v>
      </c>
      <c r="AG39" s="102" t="s">
        <v>197</v>
      </c>
      <c r="AH39" s="560"/>
    </row>
    <row r="40" spans="1:34" ht="45" x14ac:dyDescent="0.25">
      <c r="A40" s="163">
        <v>26</v>
      </c>
      <c r="B40" s="103" t="str">
        <f t="shared" si="16"/>
        <v/>
      </c>
      <c r="C40" s="404" t="s">
        <v>2018</v>
      </c>
      <c r="D40" s="404" t="s">
        <v>2011</v>
      </c>
      <c r="E40" s="111" t="s">
        <v>196</v>
      </c>
      <c r="F40" s="111" t="s">
        <v>197</v>
      </c>
      <c r="G40" s="111" t="s">
        <v>197</v>
      </c>
      <c r="H40" s="405" t="s">
        <v>196</v>
      </c>
      <c r="I40" s="403" t="str">
        <f>IF('TELA 1'!$F$31="x",$H$2,$H$3)</f>
        <v>Não</v>
      </c>
      <c r="J40" s="403" t="str">
        <f>IF('TELA 1'!$F$31="x",$H$2,$H$3)</f>
        <v>Não</v>
      </c>
      <c r="K40" s="428" t="s">
        <v>196</v>
      </c>
      <c r="L40" s="393" t="str">
        <f t="shared" si="9"/>
        <v/>
      </c>
      <c r="O40" s="54" t="s">
        <v>23</v>
      </c>
      <c r="P40" s="108" t="s">
        <v>197</v>
      </c>
      <c r="W40" s="54" t="s">
        <v>1744</v>
      </c>
      <c r="X40" s="514" t="str">
        <f>$Z$16</f>
        <v>Não</v>
      </c>
      <c r="AB40" s="46" t="s">
        <v>28</v>
      </c>
      <c r="AC40" s="102" t="s">
        <v>197</v>
      </c>
      <c r="AF40" s="54" t="s">
        <v>1804</v>
      </c>
      <c r="AG40" s="102" t="s">
        <v>197</v>
      </c>
      <c r="AH40" s="560"/>
    </row>
    <row r="41" spans="1:34" ht="60" x14ac:dyDescent="0.25">
      <c r="A41" s="163">
        <v>27</v>
      </c>
      <c r="B41" s="103" t="str">
        <f t="shared" si="16"/>
        <v/>
      </c>
      <c r="C41" s="407" t="s">
        <v>2019</v>
      </c>
      <c r="D41" s="407" t="s">
        <v>2006</v>
      </c>
      <c r="E41" s="111" t="s">
        <v>196</v>
      </c>
      <c r="F41" s="111" t="s">
        <v>197</v>
      </c>
      <c r="G41" s="111" t="s">
        <v>197</v>
      </c>
      <c r="H41" s="405" t="s">
        <v>196</v>
      </c>
      <c r="I41" s="406" t="str">
        <f>IF('TELA 1'!$F$14="x",$H$2,$H$3)</f>
        <v>Não</v>
      </c>
      <c r="J41" s="406" t="str">
        <f>IF('TELA 1'!$F$14="x",$H$2,$H$3)</f>
        <v>Não</v>
      </c>
      <c r="K41" s="428" t="s">
        <v>196</v>
      </c>
      <c r="L41" s="393" t="str">
        <f t="shared" si="9"/>
        <v/>
      </c>
      <c r="O41" s="46" t="s">
        <v>24</v>
      </c>
      <c r="P41" s="108" t="s">
        <v>197</v>
      </c>
      <c r="W41" s="54" t="s">
        <v>1873</v>
      </c>
      <c r="X41" s="514" t="str">
        <f>Z22</f>
        <v>Não</v>
      </c>
      <c r="AB41" s="54" t="s">
        <v>29</v>
      </c>
      <c r="AC41" s="102" t="s">
        <v>197</v>
      </c>
      <c r="AF41" s="46" t="s">
        <v>1805</v>
      </c>
      <c r="AG41" s="102" t="s">
        <v>197</v>
      </c>
      <c r="AH41" s="560"/>
    </row>
    <row r="42" spans="1:34" ht="60" x14ac:dyDescent="0.25">
      <c r="A42" s="163">
        <v>28</v>
      </c>
      <c r="B42" s="103" t="str">
        <f t="shared" si="16"/>
        <v/>
      </c>
      <c r="C42" s="401" t="s">
        <v>2020</v>
      </c>
      <c r="D42" s="401" t="s">
        <v>2008</v>
      </c>
      <c r="E42" s="111" t="s">
        <v>196</v>
      </c>
      <c r="F42" s="111" t="s">
        <v>197</v>
      </c>
      <c r="G42" s="111" t="s">
        <v>197</v>
      </c>
      <c r="H42" s="405" t="s">
        <v>196</v>
      </c>
      <c r="I42" s="402" t="str">
        <f>IF('TELA 1'!$F$20="x",$H$2,$H$3)</f>
        <v>Não</v>
      </c>
      <c r="J42" s="402" t="str">
        <f>IF('TELA 1'!$F$20="x",$H$2,$H$3)</f>
        <v>Não</v>
      </c>
      <c r="K42" s="428" t="s">
        <v>196</v>
      </c>
      <c r="L42" s="393" t="str">
        <f t="shared" si="9"/>
        <v/>
      </c>
      <c r="O42" s="54" t="s">
        <v>25</v>
      </c>
      <c r="P42" s="108" t="s">
        <v>197</v>
      </c>
      <c r="W42" s="54" t="s">
        <v>1879</v>
      </c>
      <c r="X42" s="102" t="s">
        <v>197</v>
      </c>
      <c r="AB42" s="46" t="s">
        <v>1822</v>
      </c>
      <c r="AC42" s="102" t="s">
        <v>197</v>
      </c>
      <c r="AF42" s="46" t="s">
        <v>140</v>
      </c>
      <c r="AG42" s="102" t="s">
        <v>197</v>
      </c>
      <c r="AH42" s="560"/>
    </row>
    <row r="43" spans="1:34" ht="90" x14ac:dyDescent="0.25">
      <c r="A43" s="163">
        <v>29</v>
      </c>
      <c r="B43" s="103" t="str">
        <f t="shared" si="16"/>
        <v/>
      </c>
      <c r="C43" s="404" t="s">
        <v>2021</v>
      </c>
      <c r="D43" s="404" t="s">
        <v>2007</v>
      </c>
      <c r="E43" s="111" t="s">
        <v>196</v>
      </c>
      <c r="F43" s="111" t="s">
        <v>197</v>
      </c>
      <c r="G43" s="111" t="s">
        <v>197</v>
      </c>
      <c r="H43" s="405" t="s">
        <v>196</v>
      </c>
      <c r="I43" s="403" t="str">
        <f>IF('TELA 1'!$F$17="x",$H$2,$H$3)</f>
        <v>Não</v>
      </c>
      <c r="J43" s="403" t="str">
        <f>IF('TELA 1'!$F$17="x",$H$2,$H$3)</f>
        <v>Não</v>
      </c>
      <c r="K43" s="428" t="s">
        <v>196</v>
      </c>
      <c r="L43" s="393" t="str">
        <f t="shared" si="9"/>
        <v/>
      </c>
      <c r="O43" s="46" t="s">
        <v>1818</v>
      </c>
      <c r="P43" s="108" t="s">
        <v>197</v>
      </c>
      <c r="W43" s="46" t="s">
        <v>105</v>
      </c>
      <c r="X43" s="514" t="str">
        <f>IF('TELA 3'!N44="x",$H$2,$H$3)</f>
        <v>Não</v>
      </c>
      <c r="AB43" s="54" t="s">
        <v>1823</v>
      </c>
      <c r="AC43" s="102" t="s">
        <v>197</v>
      </c>
    </row>
    <row r="44" spans="1:34" ht="30" x14ac:dyDescent="0.25">
      <c r="A44" s="163">
        <v>30</v>
      </c>
      <c r="B44" s="103" t="str">
        <f t="shared" si="16"/>
        <v/>
      </c>
      <c r="C44" s="395" t="s">
        <v>2160</v>
      </c>
      <c r="D44" s="398" t="s">
        <v>1705</v>
      </c>
      <c r="E44" s="106" t="s">
        <v>197</v>
      </c>
      <c r="F44" s="106" t="s">
        <v>197</v>
      </c>
      <c r="G44" s="106" t="s">
        <v>197</v>
      </c>
      <c r="H44" s="107" t="s">
        <v>197</v>
      </c>
      <c r="I44" s="107" t="s">
        <v>197</v>
      </c>
      <c r="J44" s="107" t="s">
        <v>197</v>
      </c>
      <c r="K44" s="107" t="s">
        <v>197</v>
      </c>
      <c r="L44" s="393" t="str">
        <f t="shared" si="9"/>
        <v/>
      </c>
      <c r="O44" s="54" t="s">
        <v>1318</v>
      </c>
      <c r="P44" s="108" t="s">
        <v>197</v>
      </c>
      <c r="W44" s="46" t="s">
        <v>109</v>
      </c>
      <c r="X44" s="514" t="str">
        <f>Z28</f>
        <v>Não</v>
      </c>
      <c r="AB44" s="54"/>
      <c r="AC44" s="102"/>
    </row>
    <row r="45" spans="1:34" ht="30" x14ac:dyDescent="0.25">
      <c r="A45" s="163">
        <v>31</v>
      </c>
      <c r="B45" s="103" t="str">
        <f t="shared" si="16"/>
        <v/>
      </c>
      <c r="C45" s="395" t="s">
        <v>2161</v>
      </c>
      <c r="D45" s="398" t="s">
        <v>1705</v>
      </c>
      <c r="E45" s="106" t="s">
        <v>197</v>
      </c>
      <c r="F45" s="106" t="s">
        <v>197</v>
      </c>
      <c r="G45" s="106" t="s">
        <v>197</v>
      </c>
      <c r="H45" s="107" t="s">
        <v>197</v>
      </c>
      <c r="I45" s="107" t="s">
        <v>197</v>
      </c>
      <c r="J45" s="107" t="s">
        <v>197</v>
      </c>
      <c r="K45" s="107" t="s">
        <v>197</v>
      </c>
      <c r="L45" s="393" t="str">
        <f>IF($D$3="Preenchimento incompleto.","",IF($D$2=$D$8,"",IF($C$2=$K$10,K45,IF($D$3=$H$10,H45,IF($D$3=$I$10,I45,J45)))))</f>
        <v/>
      </c>
      <c r="O45" s="46" t="s">
        <v>1819</v>
      </c>
      <c r="P45" s="108" t="s">
        <v>197</v>
      </c>
      <c r="W45" s="54" t="s">
        <v>110</v>
      </c>
      <c r="X45" s="514" t="str">
        <f>Z34</f>
        <v>Não</v>
      </c>
      <c r="AB45" s="46" t="s">
        <v>30</v>
      </c>
      <c r="AC45" s="102" t="s">
        <v>197</v>
      </c>
    </row>
    <row r="46" spans="1:34" ht="30" x14ac:dyDescent="0.25">
      <c r="A46" s="81">
        <v>32</v>
      </c>
      <c r="B46" s="103" t="str">
        <f t="shared" si="16"/>
        <v/>
      </c>
      <c r="C46" s="395" t="s">
        <v>2022</v>
      </c>
      <c r="D46" s="398" t="s">
        <v>1705</v>
      </c>
      <c r="E46" s="389" t="s">
        <v>196</v>
      </c>
      <c r="F46" s="106" t="s">
        <v>197</v>
      </c>
      <c r="G46" s="106" t="s">
        <v>197</v>
      </c>
      <c r="H46" s="107" t="s">
        <v>196</v>
      </c>
      <c r="I46" s="107" t="s">
        <v>197</v>
      </c>
      <c r="J46" s="107" t="s">
        <v>197</v>
      </c>
      <c r="K46" s="593" t="str">
        <f>IF($D$3="Cadastro",$H$46,IF($D$3="RAS",$I$46,$H$2))</f>
        <v>Sim</v>
      </c>
      <c r="L46" s="393" t="str">
        <f t="shared" si="9"/>
        <v/>
      </c>
      <c r="O46" s="54" t="s">
        <v>1820</v>
      </c>
      <c r="P46" s="108" t="s">
        <v>197</v>
      </c>
      <c r="W46" s="54" t="s">
        <v>1884</v>
      </c>
      <c r="X46" s="102" t="s">
        <v>197</v>
      </c>
      <c r="AB46" s="54" t="s">
        <v>1824</v>
      </c>
      <c r="AC46" s="102" t="s">
        <v>197</v>
      </c>
    </row>
    <row r="47" spans="1:34" ht="60" x14ac:dyDescent="0.25">
      <c r="A47" s="163">
        <v>33</v>
      </c>
      <c r="B47" s="103" t="str">
        <f t="shared" si="16"/>
        <v/>
      </c>
      <c r="C47" s="408" t="s">
        <v>2004</v>
      </c>
      <c r="D47" s="408" t="s">
        <v>1719</v>
      </c>
      <c r="E47" s="111" t="s">
        <v>196</v>
      </c>
      <c r="F47" s="111" t="s">
        <v>196</v>
      </c>
      <c r="G47" s="111" t="s">
        <v>197</v>
      </c>
      <c r="H47" s="163" t="str">
        <f>IF('TELA 2'!$H$11="x",$H$2,$H$3)</f>
        <v>Não</v>
      </c>
      <c r="I47" s="163" t="str">
        <f>IF('TELA 2'!$H$11="x",$H$2,$H$3)</f>
        <v>Não</v>
      </c>
      <c r="J47" s="163" t="str">
        <f>IF('TELA 2'!$H$11="x",$H$2,$H$3)</f>
        <v>Não</v>
      </c>
      <c r="K47" s="163" t="str">
        <f>IF('TELA 2'!$H$11="x",$H$2,$H$3)</f>
        <v>Não</v>
      </c>
      <c r="L47" s="393" t="str">
        <f t="shared" si="9"/>
        <v/>
      </c>
      <c r="O47" s="46" t="s">
        <v>1821</v>
      </c>
      <c r="P47" s="108" t="s">
        <v>197</v>
      </c>
      <c r="W47" s="54" t="s">
        <v>129</v>
      </c>
      <c r="X47" s="102" t="s">
        <v>197</v>
      </c>
      <c r="AB47" s="46" t="s">
        <v>31</v>
      </c>
      <c r="AC47" s="102" t="s">
        <v>197</v>
      </c>
    </row>
    <row r="48" spans="1:34" x14ac:dyDescent="0.25">
      <c r="A48" s="163"/>
      <c r="B48" s="103" t="str">
        <f t="shared" si="16"/>
        <v/>
      </c>
      <c r="C48" s="219" t="s">
        <v>2179</v>
      </c>
      <c r="D48" s="221" t="s">
        <v>1750</v>
      </c>
      <c r="E48" s="222" t="s">
        <v>197</v>
      </c>
      <c r="F48" s="222" t="s">
        <v>197</v>
      </c>
      <c r="G48" s="222" t="s">
        <v>197</v>
      </c>
      <c r="H48" s="81" t="s">
        <v>196</v>
      </c>
      <c r="I48" s="81" t="s">
        <v>196</v>
      </c>
      <c r="J48" s="81" t="s">
        <v>197</v>
      </c>
      <c r="K48" s="81" t="s">
        <v>196</v>
      </c>
      <c r="L48" s="393" t="str">
        <f t="shared" si="9"/>
        <v/>
      </c>
      <c r="O48" s="46"/>
      <c r="P48" s="108"/>
      <c r="W48" s="54" t="s">
        <v>1897</v>
      </c>
      <c r="X48" s="102" t="s">
        <v>197</v>
      </c>
      <c r="Y48" s="80" t="s">
        <v>2342</v>
      </c>
      <c r="AB48" s="54" t="s">
        <v>1825</v>
      </c>
      <c r="AC48" s="102" t="s">
        <v>197</v>
      </c>
    </row>
    <row r="49" spans="1:29" ht="30" x14ac:dyDescent="0.25">
      <c r="A49" s="163">
        <v>34</v>
      </c>
      <c r="B49" s="103" t="str">
        <f t="shared" si="16"/>
        <v/>
      </c>
      <c r="C49" s="415" t="s">
        <v>2005</v>
      </c>
      <c r="D49" s="411" t="s">
        <v>1722</v>
      </c>
      <c r="E49" s="222" t="s">
        <v>197</v>
      </c>
      <c r="F49" s="222" t="s">
        <v>197</v>
      </c>
      <c r="G49" s="222" t="s">
        <v>197</v>
      </c>
      <c r="H49" s="412" t="str">
        <f>IF($S$8="Sim",$H$2,$H$3)</f>
        <v>Não</v>
      </c>
      <c r="I49" s="412" t="str">
        <f>IF($S$8="Sim",$H$2,$H$3)</f>
        <v>Não</v>
      </c>
      <c r="J49" s="412" t="str">
        <f>IF($S$8="Sim",$H$2,$H$3)</f>
        <v>Não</v>
      </c>
      <c r="K49" s="412" t="str">
        <f>IF($S$8="Sim",$H$2,$H$3)</f>
        <v>Não</v>
      </c>
      <c r="L49" s="393" t="str">
        <f>IF($D$3="Preenchimento incompleto.","",IF($D$2=$D$8,"",IF($C$2=$K$10,K49,IF($D$3=$H$10,H49,IF($D$3=$I$10,I49,J49)))))</f>
        <v/>
      </c>
      <c r="O49" s="54" t="s">
        <v>1800</v>
      </c>
      <c r="P49" s="108" t="s">
        <v>197</v>
      </c>
      <c r="W49" s="54" t="s">
        <v>1899</v>
      </c>
      <c r="X49" s="102" t="s">
        <v>197</v>
      </c>
      <c r="AB49" s="46" t="s">
        <v>32</v>
      </c>
      <c r="AC49" s="102" t="s">
        <v>197</v>
      </c>
    </row>
    <row r="50" spans="1:29" x14ac:dyDescent="0.25">
      <c r="A50" s="163">
        <v>35</v>
      </c>
      <c r="B50" s="103" t="str">
        <f t="shared" si="16"/>
        <v/>
      </c>
      <c r="C50" s="396" t="s">
        <v>1996</v>
      </c>
      <c r="D50" s="399" t="s">
        <v>1705</v>
      </c>
      <c r="E50" s="222" t="s">
        <v>197</v>
      </c>
      <c r="F50" s="222" t="s">
        <v>197</v>
      </c>
      <c r="G50" s="222" t="s">
        <v>197</v>
      </c>
      <c r="H50" s="107" t="s">
        <v>197</v>
      </c>
      <c r="I50" s="107" t="s">
        <v>197</v>
      </c>
      <c r="J50" s="107" t="s">
        <v>197</v>
      </c>
      <c r="K50" s="107" t="s">
        <v>197</v>
      </c>
      <c r="L50" s="393" t="str">
        <f t="shared" si="9"/>
        <v/>
      </c>
      <c r="O50" s="46" t="s">
        <v>26</v>
      </c>
      <c r="P50" s="108" t="s">
        <v>197</v>
      </c>
      <c r="W50" s="54" t="s">
        <v>1901</v>
      </c>
      <c r="X50" s="102" t="s">
        <v>197</v>
      </c>
      <c r="AB50" s="54" t="s">
        <v>33</v>
      </c>
      <c r="AC50" s="102" t="s">
        <v>197</v>
      </c>
    </row>
    <row r="51" spans="1:29" x14ac:dyDescent="0.25">
      <c r="A51" s="163">
        <v>36</v>
      </c>
      <c r="B51" s="103" t="str">
        <f t="shared" si="16"/>
        <v/>
      </c>
      <c r="C51" s="397" t="s">
        <v>2177</v>
      </c>
      <c r="D51" s="397" t="s">
        <v>1705</v>
      </c>
      <c r="E51" s="168" t="s">
        <v>196</v>
      </c>
      <c r="F51" s="168" t="s">
        <v>197</v>
      </c>
      <c r="G51" s="168" t="s">
        <v>197</v>
      </c>
      <c r="H51" s="81" t="s">
        <v>196</v>
      </c>
      <c r="I51" s="107" t="str">
        <f>IF($D$3="RAS",$H$2,$H$3)</f>
        <v>Não</v>
      </c>
      <c r="J51" s="81" t="s">
        <v>196</v>
      </c>
      <c r="K51" s="81" t="s">
        <v>196</v>
      </c>
      <c r="L51" s="393" t="str">
        <f>IF($D$3="Preenchimento incompleto.","",IF($D$2=$D$8,"",IF($C$2=$K$10,K51,IF($D$3=$H$10,H51,IF($D$3=$I$10,I51,J51)))))</f>
        <v/>
      </c>
      <c r="O51" s="54" t="s">
        <v>27</v>
      </c>
      <c r="P51" s="108" t="s">
        <v>197</v>
      </c>
      <c r="W51" s="54" t="s">
        <v>138</v>
      </c>
      <c r="X51" s="102"/>
      <c r="AB51" s="46" t="s">
        <v>34</v>
      </c>
      <c r="AC51" s="102" t="s">
        <v>197</v>
      </c>
    </row>
    <row r="52" spans="1:29" x14ac:dyDescent="0.25">
      <c r="A52" s="163">
        <v>37</v>
      </c>
      <c r="B52" s="103" t="str">
        <f t="shared" si="16"/>
        <v/>
      </c>
      <c r="C52" s="167" t="s">
        <v>2399</v>
      </c>
      <c r="D52" s="167" t="s">
        <v>2013</v>
      </c>
      <c r="E52" s="168" t="s">
        <v>196</v>
      </c>
      <c r="F52" s="168" t="s">
        <v>197</v>
      </c>
      <c r="G52" s="168" t="s">
        <v>196</v>
      </c>
      <c r="H52" s="81" t="s">
        <v>196</v>
      </c>
      <c r="I52" s="81" t="s">
        <v>196</v>
      </c>
      <c r="J52" s="81" t="s">
        <v>196</v>
      </c>
      <c r="K52" s="107" t="str">
        <f>IF(AND($C$2=$E$2,$D$3="RAS"),$H$2,$H$3)</f>
        <v>Não</v>
      </c>
      <c r="L52" s="393" t="str">
        <f t="shared" si="9"/>
        <v/>
      </c>
      <c r="O52" s="46" t="s">
        <v>28</v>
      </c>
      <c r="P52" s="108" t="s">
        <v>197</v>
      </c>
      <c r="W52" s="46" t="s">
        <v>1906</v>
      </c>
      <c r="X52" s="102"/>
      <c r="AB52" s="46"/>
      <c r="AC52" s="102"/>
    </row>
    <row r="53" spans="1:29" x14ac:dyDescent="0.25">
      <c r="A53" s="163">
        <v>38</v>
      </c>
      <c r="B53" s="103" t="str">
        <f t="shared" si="16"/>
        <v/>
      </c>
      <c r="C53" s="167" t="s">
        <v>2178</v>
      </c>
      <c r="D53" s="167" t="s">
        <v>2170</v>
      </c>
      <c r="E53" s="168"/>
      <c r="F53" s="168"/>
      <c r="G53" s="168"/>
      <c r="H53" s="81" t="s">
        <v>196</v>
      </c>
      <c r="I53" s="81" t="s">
        <v>196</v>
      </c>
      <c r="J53" s="81" t="s">
        <v>196</v>
      </c>
      <c r="K53" s="566" t="str">
        <f>IF(AND($C$2=$E$2,$D$3="LA",'TELA 1'!I6="x"),$H$2,$H$3)</f>
        <v>Não</v>
      </c>
      <c r="L53" s="393" t="str">
        <f t="shared" si="9"/>
        <v/>
      </c>
      <c r="O53" s="54" t="s">
        <v>29</v>
      </c>
      <c r="P53" s="108" t="s">
        <v>197</v>
      </c>
      <c r="W53" s="54" t="s">
        <v>139</v>
      </c>
      <c r="X53" s="102"/>
      <c r="AB53" s="54" t="s">
        <v>35</v>
      </c>
      <c r="AC53" s="102" t="s">
        <v>197</v>
      </c>
    </row>
    <row r="54" spans="1:29" ht="30" x14ac:dyDescent="0.25">
      <c r="A54" s="163">
        <v>39</v>
      </c>
      <c r="B54" s="103" t="str">
        <f t="shared" si="16"/>
        <v/>
      </c>
      <c r="C54" s="167" t="s">
        <v>2180</v>
      </c>
      <c r="D54" s="220" t="s">
        <v>1748</v>
      </c>
      <c r="E54" s="219" t="s">
        <v>196</v>
      </c>
      <c r="F54" s="219" t="s">
        <v>196</v>
      </c>
      <c r="G54" s="219" t="s">
        <v>197</v>
      </c>
      <c r="H54" s="81" t="s">
        <v>196</v>
      </c>
      <c r="I54" s="81" t="s">
        <v>196</v>
      </c>
      <c r="J54" s="107" t="str">
        <f>IF($J$34=$H$2,$H$3,$H$2)</f>
        <v>Sim</v>
      </c>
      <c r="K54" s="81" t="s">
        <v>196</v>
      </c>
      <c r="L54" s="393" t="str">
        <f t="shared" si="9"/>
        <v/>
      </c>
      <c r="O54" s="46" t="s">
        <v>1822</v>
      </c>
      <c r="P54" s="108" t="s">
        <v>197</v>
      </c>
      <c r="W54" s="46" t="s">
        <v>140</v>
      </c>
      <c r="X54" s="102"/>
      <c r="AB54" s="46" t="s">
        <v>36</v>
      </c>
      <c r="AC54" s="102" t="s">
        <v>197</v>
      </c>
    </row>
    <row r="55" spans="1:29" ht="30" x14ac:dyDescent="0.25">
      <c r="A55" s="163">
        <v>40</v>
      </c>
      <c r="B55" s="103" t="str">
        <f>IF(L55=$H$2,"x","")</f>
        <v/>
      </c>
      <c r="C55" s="167" t="s">
        <v>1725</v>
      </c>
      <c r="D55" s="167" t="s">
        <v>1726</v>
      </c>
      <c r="E55" s="168" t="s">
        <v>197</v>
      </c>
      <c r="F55" s="168" t="s">
        <v>197</v>
      </c>
      <c r="G55" s="168" t="s">
        <v>196</v>
      </c>
      <c r="H55" s="81" t="s">
        <v>196</v>
      </c>
      <c r="I55" s="81" t="s">
        <v>196</v>
      </c>
      <c r="J55" s="81" t="s">
        <v>196</v>
      </c>
      <c r="K55" s="377" t="str">
        <f>IF(D3="Cadastro",$H$3,IF($C$2=$E$2,$H$2,$H$3))</f>
        <v>Não</v>
      </c>
      <c r="L55" s="393" t="str">
        <f t="shared" si="9"/>
        <v/>
      </c>
      <c r="O55" s="54" t="s">
        <v>1823</v>
      </c>
      <c r="P55" s="108" t="s">
        <v>197</v>
      </c>
      <c r="W55" s="54" t="s">
        <v>141</v>
      </c>
      <c r="X55" s="102"/>
      <c r="AB55" s="54" t="s">
        <v>1826</v>
      </c>
      <c r="AC55" s="102" t="s">
        <v>197</v>
      </c>
    </row>
    <row r="56" spans="1:29" ht="60" x14ac:dyDescent="0.25">
      <c r="A56" s="163"/>
      <c r="B56" s="103" t="str">
        <f>IF(L56=$H$2,"x","")</f>
        <v/>
      </c>
      <c r="C56" s="416" t="s">
        <v>2447</v>
      </c>
      <c r="D56" s="411" t="s">
        <v>1715</v>
      </c>
      <c r="E56" s="222" t="s">
        <v>197</v>
      </c>
      <c r="F56" s="222" t="s">
        <v>197</v>
      </c>
      <c r="G56" s="222" t="s">
        <v>197</v>
      </c>
      <c r="H56" s="412" t="str">
        <f>IF(AND('Tela 4 - LAS Cadastro'!N79="x",$Q$8="Sim"),$H$2,$H$3)</f>
        <v>Não</v>
      </c>
      <c r="I56" s="412" t="str">
        <f>IF($Q$8="Sim",$H$2,$H$3)</f>
        <v>Não</v>
      </c>
      <c r="J56" s="412" t="str">
        <f>IF($Q$8="Sim",$H$2,$H$3)</f>
        <v>Não</v>
      </c>
      <c r="K56" s="412" t="str">
        <f>IF($Q$8="Sim",$H$2,$H$3)</f>
        <v>Não</v>
      </c>
      <c r="L56" s="393" t="str">
        <f>IF($D$3="Preenchimento incompleto.","",IF($D$2=$D$8,"",IF($C$2=$K$10,K56,IF($D$3=$H$10,H56,IF($D$3=$I$10,I56,J56)))))</f>
        <v/>
      </c>
      <c r="O56" s="54"/>
      <c r="P56" s="108"/>
      <c r="W56" s="46" t="s">
        <v>142</v>
      </c>
      <c r="X56" s="102"/>
      <c r="AB56" s="46" t="s">
        <v>37</v>
      </c>
      <c r="AC56" s="102" t="s">
        <v>197</v>
      </c>
    </row>
    <row r="57" spans="1:29" ht="30" x14ac:dyDescent="0.25">
      <c r="A57" s="163">
        <v>41</v>
      </c>
      <c r="B57" s="103" t="str">
        <f>IF(L57=$H$2,"x","")</f>
        <v/>
      </c>
      <c r="C57" s="572" t="s">
        <v>2421</v>
      </c>
      <c r="D57" s="572" t="s">
        <v>2414</v>
      </c>
      <c r="E57" s="572"/>
      <c r="F57" s="572"/>
      <c r="G57" s="572"/>
      <c r="H57" s="572" t="s">
        <v>196</v>
      </c>
      <c r="I57" s="585" t="str">
        <f>IF($AY$8="Sim",$H$2,$H$3)</f>
        <v>Não</v>
      </c>
      <c r="J57" s="572" t="s">
        <v>196</v>
      </c>
      <c r="K57" s="572" t="s">
        <v>196</v>
      </c>
      <c r="L57" s="393" t="str">
        <f>IF($D$3="Preenchimento incompleto.","",IF($D$2=$D$8,"",IF($C$2=$K$10,K57,IF($D$3=$H$10,H57,IF($D$3=$I$10,I57,J57)))))</f>
        <v/>
      </c>
      <c r="O57" s="46" t="s">
        <v>30</v>
      </c>
      <c r="P57" s="108" t="s">
        <v>197</v>
      </c>
      <c r="W57" s="54" t="s">
        <v>144</v>
      </c>
      <c r="X57" s="102"/>
      <c r="AB57" s="54" t="s">
        <v>38</v>
      </c>
      <c r="AC57" s="102" t="s">
        <v>197</v>
      </c>
    </row>
    <row r="58" spans="1:29" ht="75" x14ac:dyDescent="0.25">
      <c r="A58" s="163">
        <v>42</v>
      </c>
      <c r="B58" s="103" t="str">
        <f>IF(L58=$H$2,"x","")</f>
        <v/>
      </c>
      <c r="C58" s="573" t="s">
        <v>2420</v>
      </c>
      <c r="D58" s="573" t="s">
        <v>2414</v>
      </c>
      <c r="E58" s="573"/>
      <c r="F58" s="573"/>
      <c r="G58" s="573"/>
      <c r="H58" s="573" t="s">
        <v>196</v>
      </c>
      <c r="I58" s="586" t="str">
        <f>IF('TELA 3'!$G$69="x",$H$2,$H$3)</f>
        <v>Não</v>
      </c>
      <c r="J58" s="573" t="s">
        <v>196</v>
      </c>
      <c r="K58" s="573" t="s">
        <v>196</v>
      </c>
      <c r="L58" s="393" t="str">
        <f t="shared" ref="L58" si="17">IF($D$3="Preenchimento incompleto.","",IF($D$2=$D$8,"",IF($C$2=$K$10,K58,IF($D$3=$H$10,H58,IF($D$3=$I$10,I58,J58)))))</f>
        <v/>
      </c>
      <c r="O58" s="54" t="s">
        <v>1824</v>
      </c>
      <c r="P58" s="108" t="s">
        <v>197</v>
      </c>
      <c r="W58" s="46" t="s">
        <v>146</v>
      </c>
      <c r="X58" s="102"/>
      <c r="AB58" s="46" t="s">
        <v>39</v>
      </c>
      <c r="AC58" s="102" t="s">
        <v>197</v>
      </c>
    </row>
    <row r="59" spans="1:29" x14ac:dyDescent="0.25">
      <c r="A59" s="163">
        <v>43</v>
      </c>
      <c r="B59" s="103" t="str">
        <f>IF(L56=$H$2,"x","")</f>
        <v/>
      </c>
      <c r="O59" s="46" t="s">
        <v>31</v>
      </c>
      <c r="P59" s="108" t="s">
        <v>197</v>
      </c>
      <c r="W59" s="46" t="s">
        <v>1908</v>
      </c>
      <c r="X59" s="102" t="s">
        <v>197</v>
      </c>
      <c r="AB59" s="54" t="s">
        <v>40</v>
      </c>
      <c r="AC59" s="102" t="s">
        <v>197</v>
      </c>
    </row>
    <row r="60" spans="1:29" ht="66.75" customHeight="1" x14ac:dyDescent="0.25">
      <c r="A60" s="163"/>
      <c r="B60" s="103" t="str">
        <f t="shared" ref="B60" si="18">IF(L60=$H$2,"x","")</f>
        <v/>
      </c>
      <c r="C60" s="104"/>
      <c r="D60" s="105"/>
      <c r="E60" s="106"/>
      <c r="F60" s="106"/>
      <c r="G60" s="106"/>
      <c r="H60" s="81"/>
      <c r="I60" s="81"/>
      <c r="J60" s="81"/>
      <c r="K60" s="81"/>
      <c r="L60" s="392"/>
      <c r="O60" s="54" t="s">
        <v>1825</v>
      </c>
      <c r="P60" s="108" t="s">
        <v>197</v>
      </c>
      <c r="AB60" s="46" t="s">
        <v>41</v>
      </c>
      <c r="AC60" s="102" t="s">
        <v>197</v>
      </c>
    </row>
    <row r="61" spans="1:29" ht="30" x14ac:dyDescent="0.25">
      <c r="A61" s="163">
        <v>45</v>
      </c>
      <c r="B61" s="170"/>
      <c r="L61" s="171"/>
      <c r="O61" s="46" t="s">
        <v>32</v>
      </c>
      <c r="P61" s="108" t="s">
        <v>197</v>
      </c>
      <c r="V61" s="141" t="s">
        <v>2413</v>
      </c>
      <c r="W61" s="141" t="e">
        <f>VLOOKUP(W59,W62:X66,2,FALSE)</f>
        <v>#N/A</v>
      </c>
      <c r="X61" s="141"/>
      <c r="Y61" s="141">
        <f>COUNTIFS(Y62:Y66,"Sim")</f>
        <v>0</v>
      </c>
      <c r="AB61" s="54" t="s">
        <v>42</v>
      </c>
      <c r="AC61" s="102" t="s">
        <v>197</v>
      </c>
    </row>
    <row r="62" spans="1:29" x14ac:dyDescent="0.25">
      <c r="B62" s="170"/>
      <c r="C62" s="169"/>
      <c r="D62" s="169"/>
      <c r="E62" s="169"/>
      <c r="F62" s="169"/>
      <c r="G62" s="169"/>
      <c r="L62" s="171"/>
      <c r="O62" s="54" t="s">
        <v>33</v>
      </c>
      <c r="P62" s="108" t="s">
        <v>197</v>
      </c>
      <c r="V62" s="141"/>
      <c r="W62" s="141">
        <f>N2</f>
        <v>0</v>
      </c>
      <c r="X62" s="141" t="str">
        <f>IF('TELA 3'!C8=W59,H2,H3)</f>
        <v>Não</v>
      </c>
      <c r="Y62" s="141" t="str">
        <f>IF(AND(X62=H2,'TELA 3'!Y8&gt;1000),H2,H3)</f>
        <v>Não</v>
      </c>
      <c r="AB62" s="46" t="s">
        <v>1827</v>
      </c>
      <c r="AC62" s="102" t="s">
        <v>197</v>
      </c>
    </row>
    <row r="63" spans="1:29" x14ac:dyDescent="0.25">
      <c r="B63" s="170"/>
      <c r="C63" s="81"/>
      <c r="D63" s="169"/>
      <c r="E63" s="169"/>
      <c r="F63" s="169"/>
      <c r="G63" s="169"/>
      <c r="L63" s="171"/>
      <c r="O63" s="46" t="s">
        <v>34</v>
      </c>
      <c r="P63" s="108" t="s">
        <v>197</v>
      </c>
      <c r="V63" s="141"/>
      <c r="W63" s="141">
        <f>N3</f>
        <v>0</v>
      </c>
      <c r="X63" s="141" t="str">
        <f>IF('TELA 3'!C10=W59,H2,H3)</f>
        <v>Não</v>
      </c>
      <c r="Y63" s="141" t="str">
        <f>IF(AND(X63=H2,'TELA 3'!Y10&gt;1000),H2,H3)</f>
        <v>Não</v>
      </c>
      <c r="AB63" s="54" t="s">
        <v>1828</v>
      </c>
      <c r="AC63" s="102" t="s">
        <v>197</v>
      </c>
    </row>
    <row r="64" spans="1:29" x14ac:dyDescent="0.25">
      <c r="B64" s="170"/>
      <c r="D64" s="169"/>
      <c r="E64" s="169"/>
      <c r="F64" s="169"/>
      <c r="G64" s="169"/>
      <c r="L64" s="171"/>
      <c r="O64" s="54" t="s">
        <v>35</v>
      </c>
      <c r="P64" s="108" t="s">
        <v>197</v>
      </c>
      <c r="V64" s="141"/>
      <c r="W64" s="141">
        <f>N4</f>
        <v>0</v>
      </c>
      <c r="X64" s="141" t="str">
        <f>IF('TELA 3'!C12=W59,H2,H3)</f>
        <v>Não</v>
      </c>
      <c r="Y64" s="141" t="str">
        <f>IF(AND(X64=H2,'TELA 3'!Y12&gt;1000),H2,H3)</f>
        <v>Não</v>
      </c>
      <c r="AB64" s="46" t="s">
        <v>43</v>
      </c>
      <c r="AC64" s="102" t="s">
        <v>197</v>
      </c>
    </row>
    <row r="65" spans="2:29" x14ac:dyDescent="0.25">
      <c r="B65" s="170"/>
      <c r="C65" s="109"/>
      <c r="D65" s="169"/>
      <c r="E65" s="169"/>
      <c r="F65" s="169"/>
      <c r="G65" s="169"/>
      <c r="L65" s="171"/>
      <c r="O65" s="46" t="s">
        <v>36</v>
      </c>
      <c r="P65" s="108" t="s">
        <v>197</v>
      </c>
      <c r="V65" s="141"/>
      <c r="W65" s="141">
        <f>N5</f>
        <v>0</v>
      </c>
      <c r="X65" s="141" t="str">
        <f>IF('TELA 3'!C14=W59,H2,H3)</f>
        <v>Não</v>
      </c>
      <c r="Y65" s="141" t="str">
        <f>IF(AND(X65=H2,'TELA 3'!Y14&gt;1000),H2,H3)</f>
        <v>Não</v>
      </c>
      <c r="AB65" s="46" t="s">
        <v>44</v>
      </c>
      <c r="AC65" s="102" t="s">
        <v>197</v>
      </c>
    </row>
    <row r="66" spans="2:29" x14ac:dyDescent="0.25">
      <c r="B66" s="170"/>
      <c r="C66" s="169"/>
      <c r="D66" s="169"/>
      <c r="E66" s="169"/>
      <c r="F66" s="169"/>
      <c r="G66" s="169"/>
      <c r="L66" s="171"/>
      <c r="O66" s="54" t="s">
        <v>1826</v>
      </c>
      <c r="P66" s="108" t="s">
        <v>197</v>
      </c>
      <c r="V66" s="141"/>
      <c r="W66" s="141">
        <f>N6</f>
        <v>0</v>
      </c>
      <c r="X66" s="141" t="str">
        <f>IF('TELA 3'!C16=W59,H2,H3)</f>
        <v>Não</v>
      </c>
      <c r="Y66" s="141" t="str">
        <f>IF(AND(X66=H2,'TELA 3'!Y16&gt;1000),H2,H3)</f>
        <v>Não</v>
      </c>
      <c r="AB66" s="54" t="s">
        <v>45</v>
      </c>
      <c r="AC66" s="102" t="s">
        <v>197</v>
      </c>
    </row>
    <row r="67" spans="2:29" ht="30" x14ac:dyDescent="0.25">
      <c r="B67" s="170"/>
      <c r="C67" s="507" t="s">
        <v>1723</v>
      </c>
      <c r="D67" s="410" t="s">
        <v>1722</v>
      </c>
      <c r="E67" s="106" t="s">
        <v>197</v>
      </c>
      <c r="F67" s="106" t="s">
        <v>197</v>
      </c>
      <c r="G67" s="106" t="s">
        <v>197</v>
      </c>
      <c r="H67" s="412" t="str">
        <f>IF($S$8="Sim",$H$2,$H$3)</f>
        <v>Não</v>
      </c>
      <c r="I67" s="412" t="str">
        <f>IF($S$8="Sim",$H$2,$H$3)</f>
        <v>Não</v>
      </c>
      <c r="J67" s="412" t="str">
        <f>IF($S$8="Sim",$H$2,$H$3)</f>
        <v>Não</v>
      </c>
      <c r="K67" s="412" t="str">
        <f>IF($S$8="Sim",$H$2,$H$3)</f>
        <v>Não</v>
      </c>
      <c r="L67" s="393" t="str">
        <f>IF($D$3="Preenchimento incompleto.","",IF($C$2=$K$10,K67,IF($D$3=$H$10,H67,IF($D$3=$I$10,I67,J67))))</f>
        <v/>
      </c>
      <c r="O67" s="46" t="s">
        <v>37</v>
      </c>
      <c r="P67" s="108" t="s">
        <v>197</v>
      </c>
      <c r="AB67" s="46" t="s">
        <v>46</v>
      </c>
      <c r="AC67" s="102" t="s">
        <v>197</v>
      </c>
    </row>
    <row r="68" spans="2:29" x14ac:dyDescent="0.25">
      <c r="B68" s="170"/>
      <c r="C68" s="169"/>
      <c r="D68" s="169"/>
      <c r="E68" s="169"/>
      <c r="F68" s="169"/>
      <c r="G68" s="169"/>
      <c r="L68" s="171"/>
      <c r="O68" s="54" t="s">
        <v>38</v>
      </c>
      <c r="P68" s="108" t="s">
        <v>197</v>
      </c>
      <c r="AB68" s="46" t="s">
        <v>47</v>
      </c>
      <c r="AC68" s="102" t="s">
        <v>197</v>
      </c>
    </row>
    <row r="69" spans="2:29" x14ac:dyDescent="0.25">
      <c r="B69" s="170"/>
      <c r="C69" s="169"/>
      <c r="D69" s="169"/>
      <c r="E69" s="169"/>
      <c r="F69" s="169"/>
      <c r="G69" s="169"/>
      <c r="L69" s="171"/>
      <c r="O69" s="46" t="s">
        <v>39</v>
      </c>
      <c r="P69" s="108" t="s">
        <v>197</v>
      </c>
      <c r="AB69" s="54" t="s">
        <v>48</v>
      </c>
      <c r="AC69" s="102" t="s">
        <v>197</v>
      </c>
    </row>
    <row r="70" spans="2:29" x14ac:dyDescent="0.25">
      <c r="B70" s="170"/>
      <c r="C70" s="169"/>
      <c r="D70" s="169"/>
      <c r="E70" s="169"/>
      <c r="F70" s="169"/>
      <c r="G70" s="169"/>
      <c r="L70" s="171"/>
      <c r="O70" s="54" t="s">
        <v>40</v>
      </c>
      <c r="P70" s="108" t="s">
        <v>197</v>
      </c>
      <c r="AB70" s="46" t="s">
        <v>49</v>
      </c>
      <c r="AC70" s="102" t="s">
        <v>197</v>
      </c>
    </row>
    <row r="71" spans="2:29" x14ac:dyDescent="0.25">
      <c r="O71" s="46" t="s">
        <v>41</v>
      </c>
      <c r="P71" s="108" t="s">
        <v>197</v>
      </c>
      <c r="AB71" s="54" t="s">
        <v>50</v>
      </c>
      <c r="AC71" s="102" t="s">
        <v>197</v>
      </c>
    </row>
    <row r="72" spans="2:29" x14ac:dyDescent="0.25">
      <c r="O72" s="54" t="s">
        <v>42</v>
      </c>
      <c r="P72" s="108" t="s">
        <v>197</v>
      </c>
      <c r="AB72" s="46" t="s">
        <v>51</v>
      </c>
      <c r="AC72" s="102" t="s">
        <v>197</v>
      </c>
    </row>
    <row r="73" spans="2:29" x14ac:dyDescent="0.25">
      <c r="O73" s="46" t="s">
        <v>1827</v>
      </c>
      <c r="P73" s="108" t="s">
        <v>197</v>
      </c>
      <c r="AB73" s="54" t="s">
        <v>52</v>
      </c>
      <c r="AC73" s="102" t="s">
        <v>197</v>
      </c>
    </row>
    <row r="74" spans="2:29" x14ac:dyDescent="0.25">
      <c r="O74" s="54" t="s">
        <v>1828</v>
      </c>
      <c r="P74" s="108" t="s">
        <v>197</v>
      </c>
      <c r="AB74" s="46" t="s">
        <v>53</v>
      </c>
      <c r="AC74" s="102" t="s">
        <v>197</v>
      </c>
    </row>
    <row r="75" spans="2:29" x14ac:dyDescent="0.25">
      <c r="C75" s="169"/>
      <c r="D75" s="169"/>
      <c r="E75" s="169"/>
      <c r="F75" s="169"/>
      <c r="G75" s="169"/>
      <c r="O75" s="46" t="s">
        <v>43</v>
      </c>
      <c r="P75" s="108" t="s">
        <v>197</v>
      </c>
      <c r="AB75" s="54" t="s">
        <v>1831</v>
      </c>
      <c r="AC75" s="102" t="s">
        <v>197</v>
      </c>
    </row>
    <row r="76" spans="2:29" x14ac:dyDescent="0.25">
      <c r="O76" s="54" t="s">
        <v>1829</v>
      </c>
      <c r="P76" s="108" t="s">
        <v>197</v>
      </c>
      <c r="AB76" s="46" t="s">
        <v>1832</v>
      </c>
      <c r="AC76" s="102" t="s">
        <v>197</v>
      </c>
    </row>
    <row r="77" spans="2:29" x14ac:dyDescent="0.25">
      <c r="D77" s="172"/>
      <c r="E77" s="172"/>
      <c r="F77" s="172"/>
      <c r="G77" s="172"/>
      <c r="O77" s="46" t="s">
        <v>44</v>
      </c>
      <c r="P77" s="108" t="s">
        <v>197</v>
      </c>
      <c r="AB77" s="54" t="s">
        <v>54</v>
      </c>
      <c r="AC77" s="102" t="s">
        <v>197</v>
      </c>
    </row>
    <row r="78" spans="2:29" x14ac:dyDescent="0.25">
      <c r="D78" s="172"/>
      <c r="E78" s="172"/>
      <c r="F78" s="172"/>
      <c r="G78" s="172"/>
      <c r="O78" s="54" t="s">
        <v>45</v>
      </c>
      <c r="P78" s="108" t="s">
        <v>197</v>
      </c>
      <c r="AB78" s="46" t="s">
        <v>55</v>
      </c>
      <c r="AC78" s="102" t="s">
        <v>197</v>
      </c>
    </row>
    <row r="79" spans="2:29" x14ac:dyDescent="0.25">
      <c r="C79" s="173"/>
      <c r="D79" s="172"/>
      <c r="E79" s="172"/>
      <c r="F79" s="172"/>
      <c r="G79" s="172"/>
      <c r="O79" s="46" t="s">
        <v>46</v>
      </c>
      <c r="P79" s="108" t="s">
        <v>197</v>
      </c>
      <c r="AB79" s="54" t="s">
        <v>1833</v>
      </c>
      <c r="AC79" s="102" t="s">
        <v>197</v>
      </c>
    </row>
    <row r="80" spans="2:29" x14ac:dyDescent="0.25">
      <c r="D80" s="172"/>
      <c r="E80" s="172"/>
      <c r="F80" s="172"/>
      <c r="G80" s="172"/>
      <c r="O80" s="54" t="s">
        <v>1830</v>
      </c>
      <c r="P80" s="108" t="s">
        <v>197</v>
      </c>
      <c r="AB80" s="46" t="s">
        <v>1834</v>
      </c>
      <c r="AC80" s="102" t="s">
        <v>197</v>
      </c>
    </row>
    <row r="81" spans="3:29" x14ac:dyDescent="0.25">
      <c r="C81" s="169"/>
      <c r="D81" s="169"/>
      <c r="E81" s="169"/>
      <c r="F81" s="169"/>
      <c r="G81" s="169"/>
      <c r="O81" s="46" t="s">
        <v>47</v>
      </c>
      <c r="P81" s="108" t="s">
        <v>197</v>
      </c>
      <c r="AB81" s="54" t="s">
        <v>1835</v>
      </c>
      <c r="AC81" s="102" t="s">
        <v>197</v>
      </c>
    </row>
    <row r="82" spans="3:29" x14ac:dyDescent="0.25">
      <c r="O82" s="54" t="s">
        <v>48</v>
      </c>
      <c r="P82" s="108" t="s">
        <v>197</v>
      </c>
      <c r="AB82" s="46" t="s">
        <v>1836</v>
      </c>
      <c r="AC82" s="102" t="s">
        <v>197</v>
      </c>
    </row>
    <row r="83" spans="3:29" x14ac:dyDescent="0.25">
      <c r="O83" s="46" t="s">
        <v>49</v>
      </c>
      <c r="P83" s="108" t="s">
        <v>197</v>
      </c>
      <c r="AB83" s="46" t="s">
        <v>57</v>
      </c>
      <c r="AC83" s="102" t="s">
        <v>197</v>
      </c>
    </row>
    <row r="84" spans="3:29" x14ac:dyDescent="0.25">
      <c r="O84" s="54" t="s">
        <v>50</v>
      </c>
      <c r="P84" s="108" t="s">
        <v>197</v>
      </c>
      <c r="AB84" s="54" t="s">
        <v>1837</v>
      </c>
      <c r="AC84" s="102" t="s">
        <v>197</v>
      </c>
    </row>
    <row r="85" spans="3:29" x14ac:dyDescent="0.25">
      <c r="O85" s="46" t="s">
        <v>51</v>
      </c>
      <c r="P85" s="108" t="s">
        <v>197</v>
      </c>
      <c r="AB85" s="46" t="s">
        <v>59</v>
      </c>
      <c r="AC85" s="102" t="s">
        <v>197</v>
      </c>
    </row>
    <row r="86" spans="3:29" x14ac:dyDescent="0.25">
      <c r="O86" s="54" t="s">
        <v>52</v>
      </c>
      <c r="P86" s="108" t="s">
        <v>197</v>
      </c>
      <c r="AB86" s="54" t="s">
        <v>60</v>
      </c>
      <c r="AC86" s="102" t="s">
        <v>197</v>
      </c>
    </row>
    <row r="87" spans="3:29" x14ac:dyDescent="0.25">
      <c r="O87" s="46" t="s">
        <v>53</v>
      </c>
      <c r="P87" s="108" t="s">
        <v>197</v>
      </c>
      <c r="AB87" s="46" t="s">
        <v>61</v>
      </c>
      <c r="AC87" s="102" t="s">
        <v>197</v>
      </c>
    </row>
    <row r="88" spans="3:29" x14ac:dyDescent="0.25">
      <c r="O88" s="54" t="s">
        <v>1831</v>
      </c>
      <c r="P88" s="108" t="s">
        <v>197</v>
      </c>
      <c r="AB88" s="54" t="s">
        <v>1838</v>
      </c>
      <c r="AC88" s="102" t="s">
        <v>197</v>
      </c>
    </row>
    <row r="89" spans="3:29" x14ac:dyDescent="0.25">
      <c r="O89" s="46" t="s">
        <v>1832</v>
      </c>
      <c r="P89" s="108" t="s">
        <v>197</v>
      </c>
      <c r="AB89" s="46" t="s">
        <v>1839</v>
      </c>
      <c r="AC89" s="102" t="s">
        <v>197</v>
      </c>
    </row>
    <row r="90" spans="3:29" x14ac:dyDescent="0.25">
      <c r="O90" s="54" t="s">
        <v>54</v>
      </c>
      <c r="P90" s="108" t="s">
        <v>197</v>
      </c>
      <c r="AB90" s="54" t="s">
        <v>1840</v>
      </c>
      <c r="AC90" s="102" t="s">
        <v>197</v>
      </c>
    </row>
    <row r="91" spans="3:29" x14ac:dyDescent="0.25">
      <c r="O91" s="46" t="s">
        <v>55</v>
      </c>
      <c r="P91" s="108" t="s">
        <v>197</v>
      </c>
      <c r="AB91" s="46" t="s">
        <v>1841</v>
      </c>
      <c r="AC91" s="102" t="s">
        <v>197</v>
      </c>
    </row>
    <row r="92" spans="3:29" x14ac:dyDescent="0.25">
      <c r="O92" s="54" t="s">
        <v>1833</v>
      </c>
      <c r="P92" s="108" t="s">
        <v>197</v>
      </c>
      <c r="AB92" s="54" t="s">
        <v>1842</v>
      </c>
      <c r="AC92" s="102" t="s">
        <v>197</v>
      </c>
    </row>
    <row r="93" spans="3:29" x14ac:dyDescent="0.25">
      <c r="O93" s="46" t="s">
        <v>1834</v>
      </c>
      <c r="P93" s="108" t="s">
        <v>197</v>
      </c>
      <c r="AB93" s="46" t="s">
        <v>62</v>
      </c>
      <c r="AC93" s="102" t="s">
        <v>197</v>
      </c>
    </row>
    <row r="94" spans="3:29" x14ac:dyDescent="0.25">
      <c r="O94" s="54" t="s">
        <v>1835</v>
      </c>
      <c r="P94" s="108" t="s">
        <v>197</v>
      </c>
      <c r="AB94" s="54" t="s">
        <v>1843</v>
      </c>
      <c r="AC94" s="102" t="s">
        <v>197</v>
      </c>
    </row>
    <row r="95" spans="3:29" x14ac:dyDescent="0.25">
      <c r="O95" s="46" t="s">
        <v>1836</v>
      </c>
      <c r="P95" s="108" t="s">
        <v>197</v>
      </c>
      <c r="AB95" s="46" t="s">
        <v>1844</v>
      </c>
      <c r="AC95" s="102" t="s">
        <v>197</v>
      </c>
    </row>
    <row r="96" spans="3:29" x14ac:dyDescent="0.25">
      <c r="O96" s="54" t="s">
        <v>1408</v>
      </c>
      <c r="P96" s="108" t="s">
        <v>197</v>
      </c>
      <c r="AB96" s="54" t="s">
        <v>1845</v>
      </c>
      <c r="AC96" s="102" t="s">
        <v>197</v>
      </c>
    </row>
    <row r="97" spans="15:29" x14ac:dyDescent="0.25">
      <c r="O97" s="46" t="s">
        <v>57</v>
      </c>
      <c r="P97" s="108" t="s">
        <v>197</v>
      </c>
      <c r="AB97" s="46" t="s">
        <v>1846</v>
      </c>
      <c r="AC97" s="102" t="s">
        <v>197</v>
      </c>
    </row>
    <row r="98" spans="15:29" x14ac:dyDescent="0.25">
      <c r="O98" s="54" t="s">
        <v>1837</v>
      </c>
      <c r="P98" s="108" t="s">
        <v>197</v>
      </c>
      <c r="AB98" s="54" t="s">
        <v>63</v>
      </c>
      <c r="AC98" s="102" t="s">
        <v>197</v>
      </c>
    </row>
    <row r="99" spans="15:29" x14ac:dyDescent="0.25">
      <c r="O99" s="46" t="s">
        <v>59</v>
      </c>
      <c r="P99" s="108" t="s">
        <v>197</v>
      </c>
      <c r="AB99" s="46" t="s">
        <v>64</v>
      </c>
      <c r="AC99" s="102" t="s">
        <v>197</v>
      </c>
    </row>
    <row r="100" spans="15:29" x14ac:dyDescent="0.25">
      <c r="O100" s="54" t="s">
        <v>60</v>
      </c>
      <c r="P100" s="108" t="s">
        <v>197</v>
      </c>
      <c r="AB100" s="54" t="s">
        <v>65</v>
      </c>
      <c r="AC100" s="102" t="s">
        <v>197</v>
      </c>
    </row>
    <row r="101" spans="15:29" x14ac:dyDescent="0.25">
      <c r="O101" s="46" t="s">
        <v>61</v>
      </c>
      <c r="P101" s="108" t="s">
        <v>197</v>
      </c>
      <c r="AB101" s="46" t="s">
        <v>66</v>
      </c>
      <c r="AC101" s="102" t="s">
        <v>197</v>
      </c>
    </row>
    <row r="102" spans="15:29" x14ac:dyDescent="0.25">
      <c r="O102" s="54" t="s">
        <v>1838</v>
      </c>
      <c r="P102" s="108" t="s">
        <v>197</v>
      </c>
      <c r="AB102" s="54" t="s">
        <v>67</v>
      </c>
      <c r="AC102" s="102" t="s">
        <v>197</v>
      </c>
    </row>
    <row r="103" spans="15:29" x14ac:dyDescent="0.25">
      <c r="O103" s="46" t="s">
        <v>1839</v>
      </c>
      <c r="P103" s="108" t="s">
        <v>197</v>
      </c>
      <c r="AB103" s="46" t="s">
        <v>68</v>
      </c>
      <c r="AC103" s="102" t="s">
        <v>197</v>
      </c>
    </row>
    <row r="104" spans="15:29" x14ac:dyDescent="0.25">
      <c r="O104" s="54" t="s">
        <v>1840</v>
      </c>
      <c r="P104" s="108" t="s">
        <v>197</v>
      </c>
      <c r="AB104" s="46" t="s">
        <v>69</v>
      </c>
      <c r="AC104" s="102" t="s">
        <v>197</v>
      </c>
    </row>
    <row r="105" spans="15:29" x14ac:dyDescent="0.25">
      <c r="O105" s="46" t="s">
        <v>1841</v>
      </c>
      <c r="P105" s="108" t="s">
        <v>197</v>
      </c>
      <c r="AB105" s="54" t="s">
        <v>70</v>
      </c>
      <c r="AC105" s="102" t="s">
        <v>197</v>
      </c>
    </row>
    <row r="106" spans="15:29" x14ac:dyDescent="0.25">
      <c r="O106" s="54" t="s">
        <v>1842</v>
      </c>
      <c r="P106" s="108" t="s">
        <v>197</v>
      </c>
      <c r="AB106" s="46" t="s">
        <v>71</v>
      </c>
      <c r="AC106" s="102" t="s">
        <v>197</v>
      </c>
    </row>
    <row r="107" spans="15:29" x14ac:dyDescent="0.25">
      <c r="O107" s="46" t="s">
        <v>62</v>
      </c>
      <c r="P107" s="108" t="s">
        <v>197</v>
      </c>
      <c r="AB107" s="54" t="s">
        <v>72</v>
      </c>
      <c r="AC107" s="102" t="s">
        <v>197</v>
      </c>
    </row>
    <row r="108" spans="15:29" x14ac:dyDescent="0.25">
      <c r="O108" s="54" t="s">
        <v>1843</v>
      </c>
      <c r="P108" s="108" t="s">
        <v>197</v>
      </c>
      <c r="AB108" s="46" t="s">
        <v>73</v>
      </c>
      <c r="AC108" s="102" t="s">
        <v>197</v>
      </c>
    </row>
    <row r="109" spans="15:29" x14ac:dyDescent="0.25">
      <c r="O109" s="46" t="s">
        <v>1844</v>
      </c>
      <c r="P109" s="108" t="s">
        <v>197</v>
      </c>
      <c r="AB109" s="46" t="s">
        <v>1849</v>
      </c>
      <c r="AC109" s="102" t="s">
        <v>197</v>
      </c>
    </row>
    <row r="110" spans="15:29" x14ac:dyDescent="0.25">
      <c r="O110" s="54" t="s">
        <v>1845</v>
      </c>
      <c r="P110" s="108" t="s">
        <v>197</v>
      </c>
      <c r="AB110" s="46" t="s">
        <v>74</v>
      </c>
      <c r="AC110" s="102" t="s">
        <v>197</v>
      </c>
    </row>
    <row r="111" spans="15:29" x14ac:dyDescent="0.25">
      <c r="O111" s="46" t="s">
        <v>1846</v>
      </c>
      <c r="P111" s="108" t="s">
        <v>197</v>
      </c>
      <c r="AB111" s="54" t="s">
        <v>75</v>
      </c>
      <c r="AC111" s="102" t="s">
        <v>197</v>
      </c>
    </row>
    <row r="112" spans="15:29" x14ac:dyDescent="0.25">
      <c r="O112" s="54" t="s">
        <v>63</v>
      </c>
      <c r="P112" s="108" t="s">
        <v>197</v>
      </c>
      <c r="AB112" s="54" t="s">
        <v>76</v>
      </c>
      <c r="AC112" s="102" t="s">
        <v>197</v>
      </c>
    </row>
    <row r="113" spans="15:29" x14ac:dyDescent="0.25">
      <c r="O113" s="46" t="s">
        <v>64</v>
      </c>
      <c r="P113" s="108" t="s">
        <v>197</v>
      </c>
      <c r="AB113" s="54" t="s">
        <v>1854</v>
      </c>
      <c r="AC113" s="102" t="s">
        <v>197</v>
      </c>
    </row>
    <row r="114" spans="15:29" x14ac:dyDescent="0.25">
      <c r="O114" s="54" t="s">
        <v>65</v>
      </c>
      <c r="P114" s="108" t="s">
        <v>197</v>
      </c>
      <c r="AB114" s="54" t="s">
        <v>77</v>
      </c>
      <c r="AC114" s="102" t="s">
        <v>197</v>
      </c>
    </row>
    <row r="115" spans="15:29" x14ac:dyDescent="0.25">
      <c r="O115" s="46" t="s">
        <v>66</v>
      </c>
      <c r="P115" s="108" t="s">
        <v>197</v>
      </c>
      <c r="AB115" s="46" t="s">
        <v>78</v>
      </c>
      <c r="AC115" s="102" t="s">
        <v>197</v>
      </c>
    </row>
    <row r="116" spans="15:29" x14ac:dyDescent="0.25">
      <c r="O116" s="54" t="s">
        <v>67</v>
      </c>
      <c r="P116" s="108" t="s">
        <v>197</v>
      </c>
      <c r="AB116" s="54" t="s">
        <v>79</v>
      </c>
      <c r="AC116" s="102" t="s">
        <v>197</v>
      </c>
    </row>
    <row r="117" spans="15:29" x14ac:dyDescent="0.25">
      <c r="O117" s="46" t="s">
        <v>68</v>
      </c>
      <c r="P117" s="108" t="s">
        <v>197</v>
      </c>
      <c r="AB117" s="46" t="s">
        <v>80</v>
      </c>
      <c r="AC117" s="102" t="s">
        <v>197</v>
      </c>
    </row>
    <row r="118" spans="15:29" x14ac:dyDescent="0.25">
      <c r="O118" s="54" t="s">
        <v>1847</v>
      </c>
      <c r="P118" s="108" t="s">
        <v>197</v>
      </c>
      <c r="AB118" s="54" t="s">
        <v>81</v>
      </c>
      <c r="AC118" s="102" t="s">
        <v>197</v>
      </c>
    </row>
    <row r="119" spans="15:29" x14ac:dyDescent="0.25">
      <c r="O119" s="46" t="s">
        <v>69</v>
      </c>
      <c r="P119" s="108" t="s">
        <v>197</v>
      </c>
      <c r="AB119" s="54" t="s">
        <v>83</v>
      </c>
      <c r="AC119" s="102" t="s">
        <v>197</v>
      </c>
    </row>
    <row r="120" spans="15:29" x14ac:dyDescent="0.25">
      <c r="O120" s="54" t="s">
        <v>70</v>
      </c>
      <c r="P120" s="108" t="s">
        <v>197</v>
      </c>
      <c r="AB120" s="46" t="s">
        <v>84</v>
      </c>
      <c r="AC120" s="102" t="s">
        <v>197</v>
      </c>
    </row>
    <row r="121" spans="15:29" x14ac:dyDescent="0.25">
      <c r="O121" s="46" t="s">
        <v>71</v>
      </c>
      <c r="P121" s="108" t="s">
        <v>197</v>
      </c>
      <c r="AB121" s="54" t="s">
        <v>85</v>
      </c>
      <c r="AC121" s="102" t="s">
        <v>197</v>
      </c>
    </row>
    <row r="122" spans="15:29" x14ac:dyDescent="0.25">
      <c r="O122" s="54" t="s">
        <v>72</v>
      </c>
      <c r="P122" s="108" t="s">
        <v>197</v>
      </c>
      <c r="AB122" s="46" t="s">
        <v>86</v>
      </c>
      <c r="AC122" s="102" t="s">
        <v>197</v>
      </c>
    </row>
    <row r="123" spans="15:29" x14ac:dyDescent="0.25">
      <c r="O123" s="46" t="s">
        <v>73</v>
      </c>
      <c r="P123" s="108" t="s">
        <v>197</v>
      </c>
      <c r="AB123" s="54" t="s">
        <v>87</v>
      </c>
      <c r="AC123" s="102" t="s">
        <v>197</v>
      </c>
    </row>
    <row r="124" spans="15:29" x14ac:dyDescent="0.25">
      <c r="O124" s="54" t="s">
        <v>1848</v>
      </c>
      <c r="P124" s="108" t="s">
        <v>197</v>
      </c>
      <c r="AB124" s="46" t="s">
        <v>88</v>
      </c>
      <c r="AC124" s="102" t="s">
        <v>197</v>
      </c>
    </row>
    <row r="125" spans="15:29" x14ac:dyDescent="0.25">
      <c r="O125" s="46" t="s">
        <v>1849</v>
      </c>
      <c r="P125" s="108" t="s">
        <v>197</v>
      </c>
      <c r="AB125" s="54" t="s">
        <v>1856</v>
      </c>
      <c r="AC125" s="102" t="s">
        <v>197</v>
      </c>
    </row>
    <row r="126" spans="15:29" x14ac:dyDescent="0.25">
      <c r="O126" s="54" t="s">
        <v>1850</v>
      </c>
      <c r="P126" s="108" t="s">
        <v>197</v>
      </c>
      <c r="AB126" s="54" t="s">
        <v>1858</v>
      </c>
      <c r="AC126" s="102" t="s">
        <v>197</v>
      </c>
    </row>
    <row r="127" spans="15:29" x14ac:dyDescent="0.25">
      <c r="O127" s="46" t="s">
        <v>1851</v>
      </c>
      <c r="P127" s="108" t="s">
        <v>197</v>
      </c>
      <c r="AB127" s="46" t="s">
        <v>1859</v>
      </c>
      <c r="AC127" s="102" t="s">
        <v>197</v>
      </c>
    </row>
    <row r="128" spans="15:29" x14ac:dyDescent="0.25">
      <c r="O128" s="54" t="s">
        <v>1852</v>
      </c>
      <c r="P128" s="108" t="s">
        <v>197</v>
      </c>
      <c r="AB128" s="46" t="s">
        <v>1861</v>
      </c>
      <c r="AC128" s="102" t="s">
        <v>197</v>
      </c>
    </row>
    <row r="129" spans="15:29" x14ac:dyDescent="0.25">
      <c r="O129" s="46" t="s">
        <v>74</v>
      </c>
      <c r="P129" s="108" t="s">
        <v>197</v>
      </c>
      <c r="AB129" s="54" t="s">
        <v>1862</v>
      </c>
      <c r="AC129" s="102" t="s">
        <v>197</v>
      </c>
    </row>
    <row r="130" spans="15:29" x14ac:dyDescent="0.25">
      <c r="O130" s="54" t="s">
        <v>75</v>
      </c>
      <c r="P130" s="108" t="s">
        <v>197</v>
      </c>
      <c r="AB130" s="46" t="s">
        <v>1863</v>
      </c>
      <c r="AC130" s="102" t="s">
        <v>197</v>
      </c>
    </row>
    <row r="131" spans="15:29" x14ac:dyDescent="0.25">
      <c r="O131" s="46" t="s">
        <v>1853</v>
      </c>
      <c r="P131" s="108" t="s">
        <v>197</v>
      </c>
      <c r="AB131" s="54" t="s">
        <v>1812</v>
      </c>
      <c r="AC131" s="102" t="s">
        <v>197</v>
      </c>
    </row>
    <row r="132" spans="15:29" x14ac:dyDescent="0.25">
      <c r="O132" s="54" t="s">
        <v>76</v>
      </c>
      <c r="P132" s="108" t="s">
        <v>197</v>
      </c>
      <c r="AB132" s="46" t="s">
        <v>1864</v>
      </c>
      <c r="AC132" s="102" t="s">
        <v>197</v>
      </c>
    </row>
    <row r="133" spans="15:29" x14ac:dyDescent="0.25">
      <c r="O133" s="46" t="s">
        <v>1480</v>
      </c>
      <c r="P133" s="108" t="s">
        <v>197</v>
      </c>
      <c r="AB133" s="54" t="s">
        <v>1865</v>
      </c>
      <c r="AC133" s="102" t="s">
        <v>197</v>
      </c>
    </row>
    <row r="134" spans="15:29" x14ac:dyDescent="0.25">
      <c r="O134" s="54" t="s">
        <v>1854</v>
      </c>
      <c r="P134" s="108" t="s">
        <v>197</v>
      </c>
      <c r="AB134" s="46" t="s">
        <v>1866</v>
      </c>
      <c r="AC134" s="102" t="s">
        <v>197</v>
      </c>
    </row>
    <row r="135" spans="15:29" x14ac:dyDescent="0.25">
      <c r="O135" s="46" t="s">
        <v>1855</v>
      </c>
      <c r="P135" s="108" t="s">
        <v>197</v>
      </c>
      <c r="AB135" s="54" t="s">
        <v>1867</v>
      </c>
      <c r="AC135" s="102" t="s">
        <v>197</v>
      </c>
    </row>
    <row r="136" spans="15:29" x14ac:dyDescent="0.25">
      <c r="O136" s="54" t="s">
        <v>77</v>
      </c>
      <c r="P136" s="108" t="s">
        <v>197</v>
      </c>
      <c r="AB136" s="46" t="s">
        <v>1868</v>
      </c>
      <c r="AC136" s="102" t="s">
        <v>197</v>
      </c>
    </row>
    <row r="137" spans="15:29" x14ac:dyDescent="0.25">
      <c r="O137" s="46" t="s">
        <v>78</v>
      </c>
      <c r="P137" s="108" t="s">
        <v>197</v>
      </c>
      <c r="AB137" s="54" t="s">
        <v>1869</v>
      </c>
      <c r="AC137" s="102" t="s">
        <v>197</v>
      </c>
    </row>
    <row r="138" spans="15:29" x14ac:dyDescent="0.25">
      <c r="O138" s="54" t="s">
        <v>79</v>
      </c>
      <c r="P138" s="108" t="s">
        <v>197</v>
      </c>
      <c r="AB138" s="54" t="s">
        <v>1873</v>
      </c>
      <c r="AC138" s="102" t="s">
        <v>197</v>
      </c>
    </row>
    <row r="139" spans="15:29" x14ac:dyDescent="0.25">
      <c r="O139" s="46" t="s">
        <v>80</v>
      </c>
      <c r="P139" s="108" t="s">
        <v>197</v>
      </c>
      <c r="AB139" s="54" t="s">
        <v>1875</v>
      </c>
      <c r="AC139" s="102" t="s">
        <v>197</v>
      </c>
    </row>
    <row r="140" spans="15:29" x14ac:dyDescent="0.25">
      <c r="O140" s="54" t="s">
        <v>81</v>
      </c>
      <c r="P140" s="108" t="s">
        <v>197</v>
      </c>
      <c r="AB140" s="46" t="s">
        <v>1876</v>
      </c>
      <c r="AC140" s="102" t="s">
        <v>197</v>
      </c>
    </row>
    <row r="141" spans="15:29" x14ac:dyDescent="0.25">
      <c r="O141" s="46" t="s">
        <v>82</v>
      </c>
      <c r="P141" s="108" t="s">
        <v>197</v>
      </c>
      <c r="AB141" s="46" t="s">
        <v>1880</v>
      </c>
      <c r="AC141" s="102" t="s">
        <v>197</v>
      </c>
    </row>
    <row r="142" spans="15:29" x14ac:dyDescent="0.25">
      <c r="O142" s="54" t="s">
        <v>83</v>
      </c>
      <c r="P142" s="108" t="s">
        <v>197</v>
      </c>
      <c r="AB142" s="54" t="s">
        <v>102</v>
      </c>
      <c r="AC142" s="102" t="s">
        <v>197</v>
      </c>
    </row>
    <row r="143" spans="15:29" x14ac:dyDescent="0.25">
      <c r="O143" s="46" t="s">
        <v>84</v>
      </c>
      <c r="P143" s="108" t="s">
        <v>197</v>
      </c>
      <c r="AB143" s="46" t="s">
        <v>103</v>
      </c>
      <c r="AC143" s="102" t="s">
        <v>197</v>
      </c>
    </row>
    <row r="144" spans="15:29" x14ac:dyDescent="0.25">
      <c r="O144" s="54" t="s">
        <v>85</v>
      </c>
      <c r="P144" s="108" t="s">
        <v>197</v>
      </c>
      <c r="AB144" s="46" t="s">
        <v>105</v>
      </c>
      <c r="AC144" s="102" t="s">
        <v>197</v>
      </c>
    </row>
    <row r="145" spans="15:29" x14ac:dyDescent="0.25">
      <c r="O145" s="46" t="s">
        <v>86</v>
      </c>
      <c r="P145" s="108" t="s">
        <v>197</v>
      </c>
      <c r="AB145" s="54" t="s">
        <v>110</v>
      </c>
      <c r="AC145" s="102" t="s">
        <v>197</v>
      </c>
    </row>
    <row r="146" spans="15:29" x14ac:dyDescent="0.25">
      <c r="O146" s="54" t="s">
        <v>87</v>
      </c>
      <c r="P146" s="108" t="s">
        <v>197</v>
      </c>
      <c r="AB146" s="54" t="s">
        <v>1883</v>
      </c>
      <c r="AC146" s="102" t="s">
        <v>197</v>
      </c>
    </row>
    <row r="147" spans="15:29" x14ac:dyDescent="0.25">
      <c r="O147" s="46" t="s">
        <v>88</v>
      </c>
      <c r="P147" s="108" t="s">
        <v>197</v>
      </c>
      <c r="AB147" s="46" t="s">
        <v>111</v>
      </c>
      <c r="AC147" s="102" t="s">
        <v>197</v>
      </c>
    </row>
    <row r="148" spans="15:29" x14ac:dyDescent="0.25">
      <c r="O148" s="54" t="s">
        <v>1858</v>
      </c>
      <c r="P148" s="108" t="s">
        <v>197</v>
      </c>
      <c r="AB148" s="54" t="s">
        <v>1884</v>
      </c>
      <c r="AC148" s="102" t="s">
        <v>197</v>
      </c>
    </row>
    <row r="149" spans="15:29" x14ac:dyDescent="0.25">
      <c r="O149" s="54" t="s">
        <v>1812</v>
      </c>
      <c r="P149" s="108" t="s">
        <v>197</v>
      </c>
      <c r="AB149" s="54" t="s">
        <v>1740</v>
      </c>
      <c r="AC149" s="102" t="s">
        <v>197</v>
      </c>
    </row>
    <row r="150" spans="15:29" x14ac:dyDescent="0.25">
      <c r="O150" s="46" t="s">
        <v>1864</v>
      </c>
      <c r="P150" s="108" t="s">
        <v>197</v>
      </c>
      <c r="AB150" s="46" t="s">
        <v>124</v>
      </c>
      <c r="AC150" s="102" t="s">
        <v>197</v>
      </c>
    </row>
    <row r="151" spans="15:29" x14ac:dyDescent="0.25">
      <c r="O151" s="54" t="s">
        <v>1865</v>
      </c>
      <c r="P151" s="108" t="s">
        <v>197</v>
      </c>
      <c r="AB151" s="145" t="s">
        <v>1894</v>
      </c>
      <c r="AC151" s="102" t="s">
        <v>197</v>
      </c>
    </row>
    <row r="152" spans="15:29" x14ac:dyDescent="0.25">
      <c r="O152" s="46" t="s">
        <v>1866</v>
      </c>
      <c r="P152" s="108" t="s">
        <v>197</v>
      </c>
      <c r="AB152" s="54" t="s">
        <v>129</v>
      </c>
      <c r="AC152" s="102" t="s">
        <v>197</v>
      </c>
    </row>
    <row r="153" spans="15:29" x14ac:dyDescent="0.25">
      <c r="O153" s="54" t="s">
        <v>1869</v>
      </c>
      <c r="P153" s="108" t="s">
        <v>197</v>
      </c>
      <c r="AB153" s="46" t="s">
        <v>130</v>
      </c>
      <c r="AC153" s="102" t="s">
        <v>197</v>
      </c>
    </row>
    <row r="154" spans="15:29" x14ac:dyDescent="0.25">
      <c r="O154" s="46" t="s">
        <v>1874</v>
      </c>
      <c r="P154" s="108" t="s">
        <v>197</v>
      </c>
      <c r="AB154" s="54" t="s">
        <v>1897</v>
      </c>
      <c r="AC154" s="102" t="s">
        <v>197</v>
      </c>
    </row>
    <row r="155" spans="15:29" x14ac:dyDescent="0.25">
      <c r="O155" s="46" t="s">
        <v>114</v>
      </c>
      <c r="P155" s="108" t="s">
        <v>197</v>
      </c>
      <c r="AB155" s="54" t="s">
        <v>1899</v>
      </c>
      <c r="AC155" s="102" t="s">
        <v>197</v>
      </c>
    </row>
    <row r="156" spans="15:29" x14ac:dyDescent="0.25">
      <c r="O156" s="54" t="s">
        <v>115</v>
      </c>
      <c r="P156" s="108" t="s">
        <v>197</v>
      </c>
      <c r="AB156" s="46" t="s">
        <v>134</v>
      </c>
      <c r="AC156" s="102" t="s">
        <v>197</v>
      </c>
    </row>
    <row r="157" spans="15:29" x14ac:dyDescent="0.25">
      <c r="O157" s="46" t="s">
        <v>116</v>
      </c>
      <c r="P157" s="108" t="s">
        <v>197</v>
      </c>
      <c r="AB157" s="54" t="s">
        <v>136</v>
      </c>
      <c r="AC157" s="102" t="s">
        <v>197</v>
      </c>
    </row>
    <row r="158" spans="15:29" x14ac:dyDescent="0.25">
      <c r="O158" s="54" t="s">
        <v>1887</v>
      </c>
      <c r="P158" s="108" t="s">
        <v>197</v>
      </c>
      <c r="AB158" s="54" t="s">
        <v>138</v>
      </c>
      <c r="AC158" s="102" t="s">
        <v>197</v>
      </c>
    </row>
    <row r="159" spans="15:29" x14ac:dyDescent="0.25">
      <c r="O159" s="46" t="s">
        <v>1888</v>
      </c>
      <c r="P159" s="108" t="s">
        <v>197</v>
      </c>
      <c r="AB159" s="46" t="s">
        <v>1906</v>
      </c>
      <c r="AC159" s="102" t="s">
        <v>197</v>
      </c>
    </row>
    <row r="160" spans="15:29" x14ac:dyDescent="0.25">
      <c r="O160" s="54" t="s">
        <v>1889</v>
      </c>
      <c r="P160" s="108" t="s">
        <v>197</v>
      </c>
      <c r="AB160" s="54" t="s">
        <v>139</v>
      </c>
      <c r="AC160" s="102" t="s">
        <v>197</v>
      </c>
    </row>
    <row r="161" spans="15:29" x14ac:dyDescent="0.25">
      <c r="O161" s="46" t="s">
        <v>1890</v>
      </c>
      <c r="P161" s="108" t="s">
        <v>197</v>
      </c>
      <c r="AB161" s="46" t="s">
        <v>140</v>
      </c>
      <c r="AC161" s="102" t="s">
        <v>197</v>
      </c>
    </row>
    <row r="162" spans="15:29" x14ac:dyDescent="0.25">
      <c r="O162" s="54" t="s">
        <v>1891</v>
      </c>
      <c r="P162" s="108" t="s">
        <v>197</v>
      </c>
      <c r="AB162" s="54" t="s">
        <v>141</v>
      </c>
      <c r="AC162" s="102" t="s">
        <v>197</v>
      </c>
    </row>
    <row r="163" spans="15:29" x14ac:dyDescent="0.25">
      <c r="O163" s="46" t="s">
        <v>1604</v>
      </c>
      <c r="P163" s="108" t="s">
        <v>197</v>
      </c>
      <c r="AB163" s="46" t="s">
        <v>142</v>
      </c>
      <c r="AC163" s="102" t="s">
        <v>197</v>
      </c>
    </row>
    <row r="164" spans="15:29" x14ac:dyDescent="0.25">
      <c r="O164" s="54" t="s">
        <v>1606</v>
      </c>
      <c r="P164" s="108" t="s">
        <v>197</v>
      </c>
      <c r="AB164" s="54" t="s">
        <v>143</v>
      </c>
      <c r="AC164" s="102" t="s">
        <v>197</v>
      </c>
    </row>
    <row r="165" spans="15:29" x14ac:dyDescent="0.25">
      <c r="O165" s="46" t="s">
        <v>1892</v>
      </c>
      <c r="P165" s="108" t="s">
        <v>197</v>
      </c>
      <c r="AB165" s="46" t="s">
        <v>1907</v>
      </c>
      <c r="AC165" s="102" t="s">
        <v>197</v>
      </c>
    </row>
    <row r="166" spans="15:29" x14ac:dyDescent="0.25">
      <c r="O166" s="54" t="s">
        <v>1740</v>
      </c>
      <c r="P166" s="108" t="s">
        <v>197</v>
      </c>
      <c r="AB166" s="54" t="s">
        <v>144</v>
      </c>
      <c r="AC166" s="102" t="s">
        <v>197</v>
      </c>
    </row>
    <row r="167" spans="15:29" x14ac:dyDescent="0.25">
      <c r="O167" s="46" t="s">
        <v>121</v>
      </c>
      <c r="P167" s="108" t="s">
        <v>197</v>
      </c>
      <c r="AB167" s="46" t="s">
        <v>146</v>
      </c>
      <c r="AC167" s="102" t="s">
        <v>197</v>
      </c>
    </row>
    <row r="168" spans="15:29" x14ac:dyDescent="0.25">
      <c r="O168" s="54" t="s">
        <v>1893</v>
      </c>
      <c r="P168" s="108" t="s">
        <v>197</v>
      </c>
      <c r="AB168" s="54" t="s">
        <v>149</v>
      </c>
      <c r="AC168" s="102" t="s">
        <v>197</v>
      </c>
    </row>
    <row r="169" spans="15:29" x14ac:dyDescent="0.25">
      <c r="O169" s="46" t="s">
        <v>122</v>
      </c>
      <c r="P169" s="108" t="s">
        <v>197</v>
      </c>
    </row>
    <row r="170" spans="15:29" x14ac:dyDescent="0.25">
      <c r="O170" s="54" t="s">
        <v>123</v>
      </c>
      <c r="P170" s="108" t="s">
        <v>197</v>
      </c>
    </row>
    <row r="171" spans="15:29" x14ac:dyDescent="0.25">
      <c r="O171" s="46" t="s">
        <v>124</v>
      </c>
      <c r="P171" s="108" t="s">
        <v>197</v>
      </c>
    </row>
    <row r="172" spans="15:29" x14ac:dyDescent="0.25">
      <c r="O172" s="54" t="s">
        <v>125</v>
      </c>
      <c r="P172" s="108" t="s">
        <v>197</v>
      </c>
    </row>
    <row r="173" spans="15:29" x14ac:dyDescent="0.25">
      <c r="O173" s="46" t="s">
        <v>126</v>
      </c>
      <c r="P173" s="108" t="s">
        <v>197</v>
      </c>
    </row>
    <row r="174" spans="15:29" x14ac:dyDescent="0.25">
      <c r="O174" s="54" t="s">
        <v>127</v>
      </c>
      <c r="P174" s="108" t="s">
        <v>197</v>
      </c>
    </row>
    <row r="175" spans="15:29" x14ac:dyDescent="0.25">
      <c r="O175" s="46" t="s">
        <v>1894</v>
      </c>
      <c r="P175" s="108" t="s">
        <v>197</v>
      </c>
    </row>
    <row r="176" spans="15:29" x14ac:dyDescent="0.25">
      <c r="O176" s="54" t="s">
        <v>1895</v>
      </c>
      <c r="P176" s="108" t="s">
        <v>197</v>
      </c>
    </row>
    <row r="177" spans="15:16" x14ac:dyDescent="0.25">
      <c r="O177" s="46" t="s">
        <v>1896</v>
      </c>
      <c r="P177" s="108" t="s">
        <v>197</v>
      </c>
    </row>
    <row r="178" spans="15:16" x14ac:dyDescent="0.25">
      <c r="O178" s="54" t="s">
        <v>129</v>
      </c>
      <c r="P178" s="108" t="s">
        <v>197</v>
      </c>
    </row>
    <row r="179" spans="15:16" x14ac:dyDescent="0.25">
      <c r="O179" s="46" t="s">
        <v>130</v>
      </c>
      <c r="P179" s="108" t="s">
        <v>197</v>
      </c>
    </row>
    <row r="180" spans="15:16" x14ac:dyDescent="0.25">
      <c r="O180" s="54" t="s">
        <v>1897</v>
      </c>
      <c r="P180" s="108" t="s">
        <v>197</v>
      </c>
    </row>
    <row r="181" spans="15:16" x14ac:dyDescent="0.25">
      <c r="O181" s="46" t="s">
        <v>1802</v>
      </c>
      <c r="P181" s="108" t="s">
        <v>197</v>
      </c>
    </row>
    <row r="182" spans="15:16" x14ac:dyDescent="0.25">
      <c r="O182" s="54" t="s">
        <v>1803</v>
      </c>
      <c r="P182" s="108" t="s">
        <v>197</v>
      </c>
    </row>
    <row r="183" spans="15:16" x14ac:dyDescent="0.25">
      <c r="O183" s="46" t="s">
        <v>1898</v>
      </c>
      <c r="P183" s="108" t="s">
        <v>197</v>
      </c>
    </row>
    <row r="184" spans="15:16" x14ac:dyDescent="0.25">
      <c r="O184" s="54" t="s">
        <v>1899</v>
      </c>
      <c r="P184" s="108" t="s">
        <v>197</v>
      </c>
    </row>
    <row r="185" spans="15:16" x14ac:dyDescent="0.25">
      <c r="O185" s="46" t="s">
        <v>1900</v>
      </c>
      <c r="P185" s="108" t="s">
        <v>197</v>
      </c>
    </row>
    <row r="186" spans="15:16" x14ac:dyDescent="0.25">
      <c r="O186" s="54" t="s">
        <v>131</v>
      </c>
      <c r="P186" s="108" t="s">
        <v>197</v>
      </c>
    </row>
    <row r="187" spans="15:16" x14ac:dyDescent="0.25">
      <c r="O187" s="46" t="s">
        <v>132</v>
      </c>
      <c r="P187" s="108" t="s">
        <v>197</v>
      </c>
    </row>
    <row r="188" spans="15:16" x14ac:dyDescent="0.25">
      <c r="O188" s="54" t="s">
        <v>1804</v>
      </c>
      <c r="P188" s="108" t="s">
        <v>197</v>
      </c>
    </row>
    <row r="189" spans="15:16" x14ac:dyDescent="0.25">
      <c r="O189" s="46" t="s">
        <v>1805</v>
      </c>
      <c r="P189" s="108" t="s">
        <v>197</v>
      </c>
    </row>
    <row r="190" spans="15:16" x14ac:dyDescent="0.25">
      <c r="O190" s="54" t="s">
        <v>1901</v>
      </c>
      <c r="P190" s="108" t="s">
        <v>197</v>
      </c>
    </row>
    <row r="191" spans="15:16" x14ac:dyDescent="0.25">
      <c r="O191" s="46" t="s">
        <v>134</v>
      </c>
      <c r="P191" s="108" t="s">
        <v>197</v>
      </c>
    </row>
    <row r="192" spans="15:16" x14ac:dyDescent="0.25">
      <c r="O192" s="54" t="s">
        <v>136</v>
      </c>
      <c r="P192" s="108" t="s">
        <v>197</v>
      </c>
    </row>
    <row r="193" spans="15:16" x14ac:dyDescent="0.25">
      <c r="O193" s="46" t="s">
        <v>137</v>
      </c>
      <c r="P193" s="108" t="s">
        <v>197</v>
      </c>
    </row>
    <row r="194" spans="15:16" x14ac:dyDescent="0.25">
      <c r="O194" s="54" t="s">
        <v>1902</v>
      </c>
      <c r="P194" s="108" t="s">
        <v>197</v>
      </c>
    </row>
    <row r="195" spans="15:16" x14ac:dyDescent="0.25">
      <c r="O195" s="46" t="s">
        <v>1903</v>
      </c>
      <c r="P195" s="108" t="s">
        <v>197</v>
      </c>
    </row>
    <row r="196" spans="15:16" x14ac:dyDescent="0.25">
      <c r="O196" s="54" t="s">
        <v>1904</v>
      </c>
      <c r="P196" s="108" t="s">
        <v>197</v>
      </c>
    </row>
    <row r="197" spans="15:16" x14ac:dyDescent="0.25">
      <c r="O197" s="46" t="s">
        <v>1905</v>
      </c>
      <c r="P197" s="108" t="s">
        <v>197</v>
      </c>
    </row>
  </sheetData>
  <autoFilter ref="A10:AZ197" xr:uid="{00000000-0009-0000-0000-000010000000}"/>
  <sortState xmlns:xlrd2="http://schemas.microsoft.com/office/spreadsheetml/2017/richdata2" ref="C11:J54">
    <sortCondition ref="C11:C54"/>
  </sortState>
  <mergeCells count="19">
    <mergeCell ref="Y17:Y21"/>
    <mergeCell ref="Y23:Y27"/>
    <mergeCell ref="Y29:Y33"/>
    <mergeCell ref="AQ1:AR1"/>
    <mergeCell ref="AS1:AU1"/>
    <mergeCell ref="E6:G6"/>
    <mergeCell ref="O1:P1"/>
    <mergeCell ref="T1:U1"/>
    <mergeCell ref="AB1:AC1"/>
    <mergeCell ref="AF1:AI1"/>
    <mergeCell ref="AD1:AE1"/>
    <mergeCell ref="Y1:AA1"/>
    <mergeCell ref="BA1:BB1"/>
    <mergeCell ref="T9:U9"/>
    <mergeCell ref="M11:M12"/>
    <mergeCell ref="H9:J9"/>
    <mergeCell ref="AB9:AC9"/>
    <mergeCell ref="W12:X12"/>
    <mergeCell ref="Y11:Y1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E73"/>
  <sheetViews>
    <sheetView showGridLines="0" showRowColHeaders="0" topLeftCell="A51" zoomScaleNormal="100" workbookViewId="0">
      <selection activeCell="D63" sqref="D63"/>
    </sheetView>
  </sheetViews>
  <sheetFormatPr defaultColWidth="9.140625" defaultRowHeight="12.75" x14ac:dyDescent="0.2"/>
  <cols>
    <col min="1" max="1" width="2.85546875" style="23" customWidth="1"/>
    <col min="2" max="2" width="0.85546875" style="23" customWidth="1"/>
    <col min="3" max="3" width="6.140625" style="70" customWidth="1"/>
    <col min="4" max="4" width="2.85546875" style="23" customWidth="1"/>
    <col min="5" max="5" width="9.140625" style="23"/>
    <col min="6" max="6" width="2.85546875" style="23" customWidth="1"/>
    <col min="7" max="7" width="9.140625" style="23"/>
    <col min="8" max="8" width="9.140625" style="23" customWidth="1"/>
    <col min="9" max="9" width="2.85546875" style="23" customWidth="1"/>
    <col min="10" max="10" width="3.42578125" style="23" customWidth="1"/>
    <col min="11" max="11" width="9.140625" style="23"/>
    <col min="12" max="12" width="8.42578125" style="23" customWidth="1"/>
    <col min="13" max="13" width="2.85546875" style="23" customWidth="1"/>
    <col min="14" max="16" width="9.140625" style="23"/>
    <col min="17" max="17" width="12.85546875" style="23" customWidth="1"/>
    <col min="18" max="19" width="1.7109375" style="23" customWidth="1"/>
    <col min="20" max="20" width="9.140625" style="73" hidden="1" customWidth="1"/>
    <col min="21" max="21" width="9.140625" style="23" hidden="1" customWidth="1"/>
    <col min="22" max="16384" width="9.140625" style="23"/>
  </cols>
  <sheetData>
    <row r="1" spans="2:31" ht="13.5" thickBot="1" x14ac:dyDescent="0.25"/>
    <row r="2" spans="2:31" ht="20.100000000000001" customHeight="1" x14ac:dyDescent="0.2">
      <c r="B2" s="619" t="s">
        <v>2116</v>
      </c>
      <c r="C2" s="620"/>
      <c r="D2" s="620"/>
      <c r="E2" s="620"/>
      <c r="F2" s="620"/>
      <c r="G2" s="620"/>
      <c r="H2" s="620"/>
      <c r="I2" s="620"/>
      <c r="J2" s="620"/>
      <c r="K2" s="620"/>
      <c r="L2" s="620"/>
      <c r="M2" s="620"/>
      <c r="N2" s="620"/>
      <c r="O2" s="620"/>
      <c r="P2" s="620"/>
      <c r="Q2" s="620"/>
      <c r="R2" s="621"/>
      <c r="T2" s="76" t="s">
        <v>209</v>
      </c>
    </row>
    <row r="3" spans="2:31" ht="30" customHeight="1" x14ac:dyDescent="0.2">
      <c r="B3" s="223"/>
      <c r="C3" s="622" t="s">
        <v>297</v>
      </c>
      <c r="D3" s="622"/>
      <c r="E3" s="622"/>
      <c r="F3" s="622"/>
      <c r="G3" s="622"/>
      <c r="H3" s="622"/>
      <c r="I3" s="622"/>
      <c r="J3" s="622"/>
      <c r="K3" s="622"/>
      <c r="L3" s="622"/>
      <c r="M3" s="622"/>
      <c r="N3" s="622"/>
      <c r="O3" s="622"/>
      <c r="P3" s="622"/>
      <c r="Q3" s="622"/>
      <c r="R3" s="224"/>
      <c r="T3" s="76"/>
    </row>
    <row r="4" spans="2:31" ht="19.5" customHeight="1" x14ac:dyDescent="0.2">
      <c r="B4" s="223"/>
      <c r="C4" s="623" t="s">
        <v>1989</v>
      </c>
      <c r="D4" s="623"/>
      <c r="E4" s="623"/>
      <c r="F4" s="623"/>
      <c r="G4" s="623"/>
      <c r="H4" s="623"/>
      <c r="I4" s="623"/>
      <c r="J4" s="623"/>
      <c r="K4" s="623"/>
      <c r="L4" s="623"/>
      <c r="M4" s="623"/>
      <c r="N4" s="623"/>
      <c r="O4" s="623"/>
      <c r="P4" s="623"/>
      <c r="Q4" s="623"/>
      <c r="R4" s="224"/>
      <c r="T4" s="76">
        <v>0</v>
      </c>
    </row>
    <row r="5" spans="2:31" ht="15" customHeight="1" x14ac:dyDescent="0.2">
      <c r="B5" s="223"/>
      <c r="C5" s="166" t="s">
        <v>210</v>
      </c>
      <c r="D5" s="604" t="s">
        <v>2446</v>
      </c>
      <c r="E5" s="604"/>
      <c r="F5" s="604"/>
      <c r="G5" s="604"/>
      <c r="H5" s="604"/>
      <c r="I5" s="604"/>
      <c r="J5" s="604"/>
      <c r="K5" s="604"/>
      <c r="L5" s="604"/>
      <c r="M5" s="604"/>
      <c r="N5" s="604"/>
      <c r="O5" s="604"/>
      <c r="P5" s="604"/>
      <c r="Q5" s="604"/>
      <c r="R5" s="224"/>
      <c r="T5" s="76"/>
    </row>
    <row r="6" spans="2:31" ht="15" customHeight="1" x14ac:dyDescent="0.2">
      <c r="B6" s="223"/>
      <c r="C6" s="166"/>
      <c r="D6" s="26"/>
      <c r="E6" s="229" t="s">
        <v>2429</v>
      </c>
      <c r="F6" s="432"/>
      <c r="G6" s="432"/>
      <c r="H6" s="432"/>
      <c r="I6" s="26"/>
      <c r="J6" s="229" t="s">
        <v>2430</v>
      </c>
      <c r="K6" s="229"/>
      <c r="L6" s="432"/>
      <c r="M6" s="432"/>
      <c r="N6" s="432"/>
      <c r="O6" s="432"/>
      <c r="P6" s="432"/>
      <c r="Q6" s="432"/>
      <c r="R6" s="224"/>
      <c r="T6" s="76"/>
      <c r="V6" s="639" t="str">
        <f>IF(OR(D7="x",D8="x"),auxiliar!A120,"")</f>
        <v/>
      </c>
      <c r="W6" s="639"/>
      <c r="X6" s="639"/>
      <c r="Y6" s="639"/>
      <c r="Z6" s="639"/>
      <c r="AA6" s="639"/>
      <c r="AB6" s="639"/>
    </row>
    <row r="7" spans="2:31" ht="30" customHeight="1" x14ac:dyDescent="0.2">
      <c r="B7" s="223"/>
      <c r="C7" s="166"/>
      <c r="D7" s="26"/>
      <c r="E7" s="630" t="s">
        <v>2428</v>
      </c>
      <c r="F7" s="604"/>
      <c r="G7" s="604"/>
      <c r="H7" s="604"/>
      <c r="I7" s="604"/>
      <c r="J7" s="604"/>
      <c r="K7" s="604"/>
      <c r="L7" s="604"/>
      <c r="M7" s="604"/>
      <c r="N7" s="604"/>
      <c r="O7" s="604"/>
      <c r="P7" s="604"/>
      <c r="Q7" s="604"/>
      <c r="R7" s="224"/>
      <c r="T7" s="76"/>
      <c r="V7" s="639"/>
      <c r="W7" s="639"/>
      <c r="X7" s="639"/>
      <c r="Y7" s="639"/>
      <c r="Z7" s="639"/>
      <c r="AA7" s="639"/>
      <c r="AB7" s="639"/>
      <c r="AC7" s="597"/>
      <c r="AD7" s="597"/>
      <c r="AE7" s="597"/>
    </row>
    <row r="8" spans="2:31" ht="30" customHeight="1" x14ac:dyDescent="0.2">
      <c r="B8" s="223"/>
      <c r="C8" s="166"/>
      <c r="D8" s="26"/>
      <c r="E8" s="632" t="s">
        <v>2431</v>
      </c>
      <c r="F8" s="633"/>
      <c r="G8" s="633"/>
      <c r="H8" s="633"/>
      <c r="I8" s="633"/>
      <c r="J8" s="633"/>
      <c r="K8" s="633"/>
      <c r="L8" s="633"/>
      <c r="M8" s="633"/>
      <c r="N8" s="633"/>
      <c r="O8" s="633"/>
      <c r="P8" s="633"/>
      <c r="Q8" s="633"/>
      <c r="R8" s="224"/>
      <c r="T8" s="76"/>
      <c r="V8" s="639"/>
      <c r="W8" s="639"/>
      <c r="X8" s="639"/>
      <c r="Y8" s="639"/>
      <c r="Z8" s="639"/>
      <c r="AA8" s="639"/>
      <c r="AB8" s="639"/>
      <c r="AC8" s="597"/>
      <c r="AD8" s="597"/>
      <c r="AE8" s="597"/>
    </row>
    <row r="9" spans="2:31" ht="15" customHeight="1" x14ac:dyDescent="0.2">
      <c r="B9" s="223"/>
      <c r="C9" s="166"/>
      <c r="D9" s="26"/>
      <c r="E9" s="632" t="s">
        <v>2433</v>
      </c>
      <c r="F9" s="633"/>
      <c r="G9" s="633"/>
      <c r="H9" s="633"/>
      <c r="I9" s="633"/>
      <c r="J9" s="633"/>
      <c r="K9" s="633"/>
      <c r="L9" s="633"/>
      <c r="M9" s="633"/>
      <c r="N9" s="633"/>
      <c r="O9" s="633"/>
      <c r="P9" s="633"/>
      <c r="Q9" s="633"/>
      <c r="R9" s="224"/>
      <c r="T9" s="76"/>
      <c r="V9" s="640" t="str">
        <f>IF(D9="","",auxiliar!A122)</f>
        <v/>
      </c>
      <c r="W9" s="640"/>
      <c r="X9" s="640"/>
      <c r="Y9" s="640"/>
      <c r="Z9" s="640"/>
      <c r="AA9" s="640"/>
      <c r="AB9" s="640"/>
      <c r="AC9" s="597"/>
      <c r="AD9" s="597"/>
      <c r="AE9" s="597"/>
    </row>
    <row r="10" spans="2:31" ht="15" customHeight="1" x14ac:dyDescent="0.2">
      <c r="B10" s="223"/>
      <c r="C10" s="373"/>
      <c r="D10" s="26"/>
      <c r="E10" s="229" t="s">
        <v>2434</v>
      </c>
      <c r="F10" s="463"/>
      <c r="G10" s="600"/>
      <c r="H10" s="600"/>
      <c r="I10" s="463"/>
      <c r="J10" s="463"/>
      <c r="K10" s="463"/>
      <c r="L10" s="463"/>
      <c r="M10" s="463"/>
      <c r="N10" s="464" t="s">
        <v>212</v>
      </c>
      <c r="O10" s="627" t="str">
        <f>IF(OR($D$10="X",$D$9="X"),$T$10,IF('Documentos gerais'!AR7="Sim",T4,'Documentos gerais'!BB9))</f>
        <v>Resposta obrigatória.</v>
      </c>
      <c r="P10" s="628"/>
      <c r="Q10" s="629"/>
      <c r="R10" s="224"/>
      <c r="T10" s="125" t="s">
        <v>2438</v>
      </c>
      <c r="V10" s="640"/>
      <c r="W10" s="640"/>
      <c r="X10" s="640"/>
      <c r="Y10" s="640"/>
      <c r="Z10" s="640"/>
      <c r="AA10" s="640"/>
      <c r="AB10" s="640"/>
    </row>
    <row r="11" spans="2:31" ht="2.1" customHeight="1" x14ac:dyDescent="0.2">
      <c r="B11" s="226"/>
      <c r="C11" s="166"/>
      <c r="D11" s="227"/>
      <c r="E11" s="21"/>
      <c r="F11" s="227"/>
      <c r="G11" s="21"/>
      <c r="H11" s="21"/>
      <c r="I11" s="21"/>
      <c r="J11" s="21"/>
      <c r="K11" s="113"/>
      <c r="L11" s="113"/>
      <c r="M11" s="372"/>
      <c r="N11" s="372"/>
      <c r="O11" s="372"/>
      <c r="P11" s="372"/>
      <c r="Q11" s="372"/>
      <c r="R11" s="228"/>
      <c r="S11" s="71"/>
      <c r="T11" s="72"/>
      <c r="V11" s="640"/>
      <c r="W11" s="640"/>
      <c r="X11" s="640"/>
      <c r="Y11" s="640"/>
      <c r="Z11" s="640"/>
      <c r="AA11" s="640"/>
      <c r="AB11" s="640"/>
    </row>
    <row r="12" spans="2:31" ht="15" customHeight="1" x14ac:dyDescent="0.2">
      <c r="B12" s="226"/>
      <c r="C12" s="166"/>
      <c r="D12" s="599" t="str">
        <f>IF('Documentos gerais'!AR7="Não","",auxiliar!A80)</f>
        <v/>
      </c>
      <c r="E12" s="21"/>
      <c r="F12" s="227"/>
      <c r="G12" s="21"/>
      <c r="H12" s="21"/>
      <c r="I12" s="21"/>
      <c r="J12" s="21"/>
      <c r="K12" s="113"/>
      <c r="L12" s="113"/>
      <c r="M12" s="372"/>
      <c r="N12" s="372"/>
      <c r="O12" s="372"/>
      <c r="P12" s="372"/>
      <c r="Q12" s="372"/>
      <c r="R12" s="228"/>
      <c r="S12" s="71"/>
      <c r="T12" s="72"/>
      <c r="V12" s="640"/>
      <c r="W12" s="640"/>
      <c r="X12" s="640"/>
      <c r="Y12" s="640"/>
      <c r="Z12" s="640"/>
      <c r="AA12" s="640"/>
      <c r="AB12" s="640"/>
    </row>
    <row r="13" spans="2:31" ht="15" customHeight="1" x14ac:dyDescent="0.2">
      <c r="B13" s="226"/>
      <c r="C13" s="166" t="s">
        <v>213</v>
      </c>
      <c r="D13" s="604" t="s">
        <v>211</v>
      </c>
      <c r="E13" s="604"/>
      <c r="F13" s="604"/>
      <c r="G13" s="604"/>
      <c r="H13" s="604"/>
      <c r="I13" s="604"/>
      <c r="J13" s="604"/>
      <c r="K13" s="604"/>
      <c r="L13" s="604"/>
      <c r="M13" s="604"/>
      <c r="N13" s="604"/>
      <c r="O13" s="604"/>
      <c r="P13" s="604"/>
      <c r="Q13" s="604"/>
      <c r="R13" s="228"/>
      <c r="S13" s="71"/>
      <c r="T13" s="72">
        <v>2</v>
      </c>
      <c r="V13" s="596"/>
      <c r="W13" s="596"/>
      <c r="X13" s="596"/>
      <c r="Y13" s="596"/>
      <c r="Z13" s="596"/>
      <c r="AA13" s="596"/>
      <c r="AB13" s="596"/>
    </row>
    <row r="14" spans="2:31" ht="15" customHeight="1" x14ac:dyDescent="0.2">
      <c r="B14" s="226"/>
      <c r="C14" s="166"/>
      <c r="D14" s="26"/>
      <c r="E14" s="21" t="s">
        <v>196</v>
      </c>
      <c r="F14" s="26"/>
      <c r="G14" s="21" t="s">
        <v>197</v>
      </c>
      <c r="H14" s="21"/>
      <c r="I14" s="21"/>
      <c r="J14" s="21"/>
      <c r="K14" s="113"/>
      <c r="L14" s="113"/>
      <c r="M14" s="372"/>
      <c r="N14" s="225" t="s">
        <v>212</v>
      </c>
      <c r="O14" s="624" t="str">
        <f>IF(D14="x",$T$4,IF(F14="X",T13,auxiliar!$A$61))</f>
        <v>Resposta obrigatória.</v>
      </c>
      <c r="P14" s="625"/>
      <c r="Q14" s="626"/>
      <c r="R14" s="228"/>
      <c r="S14" s="71"/>
    </row>
    <row r="15" spans="2:31" ht="2.1" customHeight="1" x14ac:dyDescent="0.2">
      <c r="B15" s="226"/>
      <c r="C15" s="166"/>
      <c r="D15" s="227"/>
      <c r="E15" s="21"/>
      <c r="F15" s="227"/>
      <c r="G15" s="21"/>
      <c r="H15" s="21"/>
      <c r="I15" s="21"/>
      <c r="J15" s="21"/>
      <c r="K15" s="113"/>
      <c r="L15" s="113"/>
      <c r="M15" s="372"/>
      <c r="N15" s="372"/>
      <c r="O15" s="372"/>
      <c r="P15" s="372"/>
      <c r="Q15" s="372"/>
      <c r="R15" s="228"/>
      <c r="S15" s="71"/>
      <c r="T15" s="72"/>
    </row>
    <row r="16" spans="2:31" ht="45" customHeight="1" x14ac:dyDescent="0.2">
      <c r="B16" s="226"/>
      <c r="C16" s="166" t="s">
        <v>215</v>
      </c>
      <c r="D16" s="604" t="s">
        <v>214</v>
      </c>
      <c r="E16" s="604"/>
      <c r="F16" s="604"/>
      <c r="G16" s="604"/>
      <c r="H16" s="604"/>
      <c r="I16" s="604"/>
      <c r="J16" s="604"/>
      <c r="K16" s="604"/>
      <c r="L16" s="604"/>
      <c r="M16" s="604"/>
      <c r="N16" s="604"/>
      <c r="O16" s="604"/>
      <c r="P16" s="604"/>
      <c r="Q16" s="604"/>
      <c r="R16" s="228"/>
      <c r="S16" s="71"/>
      <c r="T16" s="72">
        <v>1</v>
      </c>
    </row>
    <row r="17" spans="2:20" ht="15" customHeight="1" x14ac:dyDescent="0.2">
      <c r="B17" s="226"/>
      <c r="C17" s="166"/>
      <c r="D17" s="26"/>
      <c r="E17" s="21" t="s">
        <v>196</v>
      </c>
      <c r="F17" s="26"/>
      <c r="G17" s="21" t="s">
        <v>197</v>
      </c>
      <c r="H17" s="21"/>
      <c r="I17" s="21"/>
      <c r="J17" s="21"/>
      <c r="K17" s="113"/>
      <c r="L17" s="113"/>
      <c r="M17" s="372"/>
      <c r="N17" s="225" t="s">
        <v>212</v>
      </c>
      <c r="O17" s="624" t="str">
        <f>IF(D17="x",$T$4,IF(F17="X",T16,auxiliar!$A$61))</f>
        <v>Resposta obrigatória.</v>
      </c>
      <c r="P17" s="625"/>
      <c r="Q17" s="626"/>
      <c r="R17" s="228"/>
      <c r="S17" s="71"/>
      <c r="T17" s="72"/>
    </row>
    <row r="18" spans="2:20" ht="2.1" customHeight="1" x14ac:dyDescent="0.2">
      <c r="B18" s="226"/>
      <c r="C18" s="166"/>
      <c r="D18" s="227"/>
      <c r="E18" s="21"/>
      <c r="F18" s="227"/>
      <c r="G18" s="21"/>
      <c r="H18" s="21"/>
      <c r="I18" s="21"/>
      <c r="J18" s="21"/>
      <c r="K18" s="113"/>
      <c r="L18" s="113"/>
      <c r="M18" s="372"/>
      <c r="N18" s="372"/>
      <c r="O18" s="372"/>
      <c r="P18" s="372"/>
      <c r="Q18" s="372"/>
      <c r="R18" s="228"/>
      <c r="S18" s="71"/>
      <c r="T18" s="72"/>
    </row>
    <row r="19" spans="2:20" ht="30" customHeight="1" x14ac:dyDescent="0.2">
      <c r="B19" s="226"/>
      <c r="C19" s="166" t="s">
        <v>217</v>
      </c>
      <c r="D19" s="604" t="s">
        <v>216</v>
      </c>
      <c r="E19" s="604"/>
      <c r="F19" s="604"/>
      <c r="G19" s="604"/>
      <c r="H19" s="604"/>
      <c r="I19" s="604"/>
      <c r="J19" s="604"/>
      <c r="K19" s="604"/>
      <c r="L19" s="604"/>
      <c r="M19" s="604"/>
      <c r="N19" s="604"/>
      <c r="O19" s="604"/>
      <c r="P19" s="604"/>
      <c r="Q19" s="604"/>
      <c r="R19" s="228"/>
      <c r="S19" s="71"/>
      <c r="T19" s="72">
        <v>1</v>
      </c>
    </row>
    <row r="20" spans="2:20" ht="15" customHeight="1" x14ac:dyDescent="0.2">
      <c r="B20" s="226"/>
      <c r="C20" s="166"/>
      <c r="D20" s="26"/>
      <c r="E20" s="21" t="s">
        <v>196</v>
      </c>
      <c r="F20" s="26"/>
      <c r="G20" s="21" t="s">
        <v>197</v>
      </c>
      <c r="H20" s="21"/>
      <c r="I20" s="21"/>
      <c r="J20" s="21"/>
      <c r="K20" s="113"/>
      <c r="L20" s="113"/>
      <c r="M20" s="372"/>
      <c r="N20" s="225" t="s">
        <v>212</v>
      </c>
      <c r="O20" s="624" t="str">
        <f>IF(D20="x",$T$4,IF(F20="X",T19,auxiliar!$A$61))</f>
        <v>Resposta obrigatória.</v>
      </c>
      <c r="P20" s="625"/>
      <c r="Q20" s="626"/>
      <c r="R20" s="228"/>
      <c r="S20" s="71"/>
      <c r="T20" s="72"/>
    </row>
    <row r="21" spans="2:20" ht="2.1" customHeight="1" x14ac:dyDescent="0.2">
      <c r="B21" s="226"/>
      <c r="C21" s="166"/>
      <c r="D21" s="227"/>
      <c r="E21" s="21"/>
      <c r="F21" s="227"/>
      <c r="G21" s="21"/>
      <c r="H21" s="21"/>
      <c r="I21" s="21"/>
      <c r="J21" s="21"/>
      <c r="K21" s="113"/>
      <c r="L21" s="113"/>
      <c r="M21" s="372"/>
      <c r="N21" s="372"/>
      <c r="O21" s="372"/>
      <c r="P21" s="372"/>
      <c r="Q21" s="372"/>
      <c r="R21" s="228"/>
      <c r="S21" s="71"/>
      <c r="T21" s="72"/>
    </row>
    <row r="22" spans="2:20" ht="15" customHeight="1" x14ac:dyDescent="0.2">
      <c r="B22" s="226"/>
      <c r="C22" s="166" t="s">
        <v>2262</v>
      </c>
      <c r="D22" s="604" t="s">
        <v>2261</v>
      </c>
      <c r="E22" s="604"/>
      <c r="F22" s="604"/>
      <c r="G22" s="604"/>
      <c r="H22" s="604"/>
      <c r="I22" s="604"/>
      <c r="J22" s="604"/>
      <c r="K22" s="604"/>
      <c r="L22" s="604"/>
      <c r="M22" s="604"/>
      <c r="N22" s="604"/>
      <c r="O22" s="604"/>
      <c r="P22" s="604"/>
      <c r="Q22" s="604"/>
      <c r="R22" s="228"/>
      <c r="S22" s="71"/>
      <c r="T22" s="72"/>
    </row>
    <row r="23" spans="2:20" ht="15" customHeight="1" x14ac:dyDescent="0.2">
      <c r="B23" s="226"/>
      <c r="C23" s="166"/>
      <c r="D23" s="26"/>
      <c r="E23" s="21" t="s">
        <v>196</v>
      </c>
      <c r="F23" s="26"/>
      <c r="G23" s="21" t="s">
        <v>2327</v>
      </c>
      <c r="H23" s="21"/>
      <c r="I23" s="21"/>
      <c r="J23" s="21"/>
      <c r="K23" s="631"/>
      <c r="L23" s="631"/>
      <c r="M23" s="631"/>
      <c r="N23" s="631"/>
      <c r="O23" s="631"/>
      <c r="P23" s="631"/>
      <c r="Q23" s="631"/>
      <c r="R23" s="228"/>
      <c r="S23" s="71"/>
      <c r="T23" s="72"/>
    </row>
    <row r="24" spans="2:20" ht="15" customHeight="1" x14ac:dyDescent="0.2">
      <c r="B24" s="226"/>
      <c r="C24" s="166" t="s">
        <v>219</v>
      </c>
      <c r="D24" s="604" t="s">
        <v>218</v>
      </c>
      <c r="E24" s="604"/>
      <c r="F24" s="604"/>
      <c r="G24" s="604"/>
      <c r="H24" s="604"/>
      <c r="I24" s="604"/>
      <c r="J24" s="604"/>
      <c r="K24" s="604"/>
      <c r="L24" s="604"/>
      <c r="M24" s="604"/>
      <c r="N24" s="604"/>
      <c r="O24" s="604"/>
      <c r="P24" s="604"/>
      <c r="Q24" s="604"/>
      <c r="R24" s="228"/>
      <c r="S24" s="71"/>
      <c r="T24" s="72">
        <v>1</v>
      </c>
    </row>
    <row r="25" spans="2:20" ht="15" customHeight="1" x14ac:dyDescent="0.2">
      <c r="B25" s="226"/>
      <c r="C25" s="166"/>
      <c r="D25" s="26"/>
      <c r="E25" s="21" t="s">
        <v>196</v>
      </c>
      <c r="F25" s="26"/>
      <c r="G25" s="21" t="s">
        <v>197</v>
      </c>
      <c r="H25" s="21"/>
      <c r="I25" s="21"/>
      <c r="J25" s="21"/>
      <c r="K25" s="113"/>
      <c r="L25" s="113"/>
      <c r="M25" s="372"/>
      <c r="N25" s="225" t="s">
        <v>212</v>
      </c>
      <c r="O25" s="624" t="str">
        <f>IF(D25="x",$T$4,IF(F25="X",T24,auxiliar!$A$61))</f>
        <v>Resposta obrigatória.</v>
      </c>
      <c r="P25" s="625"/>
      <c r="Q25" s="626"/>
      <c r="R25" s="228"/>
      <c r="S25" s="71"/>
      <c r="T25" s="72"/>
    </row>
    <row r="26" spans="2:20" ht="2.1" customHeight="1" x14ac:dyDescent="0.2">
      <c r="B26" s="226"/>
      <c r="C26" s="166"/>
      <c r="D26" s="227"/>
      <c r="E26" s="21"/>
      <c r="F26" s="227"/>
      <c r="G26" s="21"/>
      <c r="H26" s="21"/>
      <c r="I26" s="21"/>
      <c r="J26" s="21"/>
      <c r="K26" s="113"/>
      <c r="L26" s="113"/>
      <c r="M26" s="372"/>
      <c r="N26" s="372"/>
      <c r="O26" s="372"/>
      <c r="P26" s="372"/>
      <c r="Q26" s="372"/>
      <c r="R26" s="228"/>
      <c r="S26" s="71"/>
      <c r="T26" s="72"/>
    </row>
    <row r="27" spans="2:20" ht="15" customHeight="1" x14ac:dyDescent="0.2">
      <c r="B27" s="226"/>
      <c r="C27" s="166" t="s">
        <v>221</v>
      </c>
      <c r="D27" s="604" t="s">
        <v>220</v>
      </c>
      <c r="E27" s="604"/>
      <c r="F27" s="604"/>
      <c r="G27" s="604"/>
      <c r="H27" s="604"/>
      <c r="I27" s="604"/>
      <c r="J27" s="604"/>
      <c r="K27" s="604"/>
      <c r="L27" s="604"/>
      <c r="M27" s="604"/>
      <c r="N27" s="604"/>
      <c r="O27" s="604"/>
      <c r="P27" s="604"/>
      <c r="Q27" s="604"/>
      <c r="R27" s="228"/>
      <c r="S27" s="71"/>
      <c r="T27" s="72">
        <v>1</v>
      </c>
    </row>
    <row r="28" spans="2:20" ht="15" customHeight="1" x14ac:dyDescent="0.2">
      <c r="B28" s="226"/>
      <c r="C28" s="166"/>
      <c r="D28" s="26"/>
      <c r="E28" s="21" t="s">
        <v>196</v>
      </c>
      <c r="F28" s="26"/>
      <c r="G28" s="21" t="s">
        <v>197</v>
      </c>
      <c r="H28" s="21"/>
      <c r="I28" s="21"/>
      <c r="J28" s="21"/>
      <c r="K28" s="113"/>
      <c r="L28" s="113"/>
      <c r="M28" s="372"/>
      <c r="N28" s="225" t="s">
        <v>212</v>
      </c>
      <c r="O28" s="624" t="str">
        <f>IF(D28="x",$T$4,IF(F28="X",T27,auxiliar!$A$61))</f>
        <v>Resposta obrigatória.</v>
      </c>
      <c r="P28" s="625"/>
      <c r="Q28" s="626"/>
      <c r="R28" s="228"/>
      <c r="S28" s="71"/>
      <c r="T28" s="72"/>
    </row>
    <row r="29" spans="2:20" ht="2.1" customHeight="1" x14ac:dyDescent="0.2">
      <c r="B29" s="226"/>
      <c r="C29" s="166"/>
      <c r="D29" s="227"/>
      <c r="E29" s="21"/>
      <c r="F29" s="227"/>
      <c r="G29" s="21"/>
      <c r="H29" s="21"/>
      <c r="I29" s="21"/>
      <c r="J29" s="21"/>
      <c r="K29" s="113"/>
      <c r="L29" s="113"/>
      <c r="M29" s="372"/>
      <c r="N29" s="372"/>
      <c r="O29" s="372"/>
      <c r="P29" s="372"/>
      <c r="Q29" s="372"/>
      <c r="R29" s="228"/>
      <c r="S29" s="71"/>
      <c r="T29" s="72"/>
    </row>
    <row r="30" spans="2:20" ht="15" customHeight="1" x14ac:dyDescent="0.2">
      <c r="B30" s="226"/>
      <c r="C30" s="166" t="s">
        <v>223</v>
      </c>
      <c r="D30" s="604" t="s">
        <v>222</v>
      </c>
      <c r="E30" s="604"/>
      <c r="F30" s="604"/>
      <c r="G30" s="604"/>
      <c r="H30" s="604"/>
      <c r="I30" s="604"/>
      <c r="J30" s="604"/>
      <c r="K30" s="604"/>
      <c r="L30" s="604"/>
      <c r="M30" s="604"/>
      <c r="N30" s="604"/>
      <c r="O30" s="604"/>
      <c r="P30" s="604"/>
      <c r="Q30" s="604"/>
      <c r="R30" s="228"/>
      <c r="S30" s="71"/>
      <c r="T30" s="72">
        <v>2</v>
      </c>
    </row>
    <row r="31" spans="2:20" ht="15" customHeight="1" x14ac:dyDescent="0.2">
      <c r="B31" s="226"/>
      <c r="C31" s="166"/>
      <c r="D31" s="26"/>
      <c r="E31" s="21" t="s">
        <v>196</v>
      </c>
      <c r="F31" s="26"/>
      <c r="G31" s="21" t="s">
        <v>197</v>
      </c>
      <c r="H31" s="21"/>
      <c r="I31" s="21"/>
      <c r="J31" s="21"/>
      <c r="K31" s="113"/>
      <c r="L31" s="113"/>
      <c r="M31" s="372"/>
      <c r="N31" s="225" t="s">
        <v>212</v>
      </c>
      <c r="O31" s="624" t="str">
        <f>IF(D31="x",$T$4,IF(F31="X",T30,auxiliar!$A$61))</f>
        <v>Resposta obrigatória.</v>
      </c>
      <c r="P31" s="625"/>
      <c r="Q31" s="626"/>
      <c r="R31" s="228"/>
      <c r="S31" s="71"/>
      <c r="T31" s="72"/>
    </row>
    <row r="32" spans="2:20" ht="5.0999999999999996" customHeight="1" x14ac:dyDescent="0.2">
      <c r="B32" s="226"/>
      <c r="C32" s="166"/>
      <c r="D32" s="227"/>
      <c r="E32" s="21"/>
      <c r="F32" s="227"/>
      <c r="G32" s="21"/>
      <c r="H32" s="21"/>
      <c r="I32" s="21"/>
      <c r="J32" s="21"/>
      <c r="K32" s="113"/>
      <c r="L32" s="113"/>
      <c r="M32" s="372"/>
      <c r="N32" s="372"/>
      <c r="O32" s="372"/>
      <c r="P32" s="372"/>
      <c r="Q32" s="372"/>
      <c r="R32" s="228"/>
      <c r="S32" s="71"/>
      <c r="T32" s="72"/>
    </row>
    <row r="33" spans="2:27" ht="30" customHeight="1" x14ac:dyDescent="0.2">
      <c r="B33" s="226"/>
      <c r="C33" s="166" t="s">
        <v>224</v>
      </c>
      <c r="D33" s="604" t="s">
        <v>298</v>
      </c>
      <c r="E33" s="604"/>
      <c r="F33" s="604"/>
      <c r="G33" s="604"/>
      <c r="H33" s="604"/>
      <c r="I33" s="604"/>
      <c r="J33" s="604"/>
      <c r="K33" s="604"/>
      <c r="L33" s="604"/>
      <c r="M33" s="604"/>
      <c r="N33" s="604"/>
      <c r="O33" s="604"/>
      <c r="P33" s="604"/>
      <c r="Q33" s="604"/>
      <c r="R33" s="228"/>
      <c r="S33" s="71"/>
      <c r="T33" s="72">
        <v>1</v>
      </c>
    </row>
    <row r="34" spans="2:27" ht="15" customHeight="1" x14ac:dyDescent="0.2">
      <c r="B34" s="226"/>
      <c r="C34" s="166"/>
      <c r="D34" s="26"/>
      <c r="E34" s="21" t="s">
        <v>196</v>
      </c>
      <c r="F34" s="26"/>
      <c r="G34" s="21" t="s">
        <v>197</v>
      </c>
      <c r="H34" s="21"/>
      <c r="I34" s="21"/>
      <c r="J34" s="21"/>
      <c r="K34" s="113"/>
      <c r="L34" s="113"/>
      <c r="M34" s="372"/>
      <c r="N34" s="225" t="s">
        <v>212</v>
      </c>
      <c r="O34" s="624" t="str">
        <f>IF(D34="x",$T$4,IF(F34="X",T33,auxiliar!$A$61))</f>
        <v>Resposta obrigatória.</v>
      </c>
      <c r="P34" s="625"/>
      <c r="Q34" s="626"/>
      <c r="R34" s="228"/>
      <c r="S34" s="71"/>
      <c r="T34" s="72"/>
    </row>
    <row r="35" spans="2:27" ht="5.0999999999999996" customHeight="1" x14ac:dyDescent="0.2">
      <c r="B35" s="226"/>
      <c r="C35" s="166"/>
      <c r="D35" s="227"/>
      <c r="E35" s="21"/>
      <c r="F35" s="227"/>
      <c r="G35" s="21"/>
      <c r="H35" s="21"/>
      <c r="I35" s="21"/>
      <c r="J35" s="21"/>
      <c r="K35" s="113"/>
      <c r="L35" s="113"/>
      <c r="M35" s="372"/>
      <c r="N35" s="372"/>
      <c r="O35" s="372"/>
      <c r="P35" s="372"/>
      <c r="Q35" s="372"/>
      <c r="R35" s="228"/>
      <c r="S35" s="71"/>
      <c r="T35" s="72"/>
    </row>
    <row r="36" spans="2:27" ht="15" customHeight="1" x14ac:dyDescent="0.2">
      <c r="B36" s="226"/>
      <c r="C36" s="166" t="s">
        <v>226</v>
      </c>
      <c r="D36" s="604" t="s">
        <v>225</v>
      </c>
      <c r="E36" s="604"/>
      <c r="F36" s="604"/>
      <c r="G36" s="604"/>
      <c r="H36" s="604"/>
      <c r="I36" s="604"/>
      <c r="J36" s="604"/>
      <c r="K36" s="604"/>
      <c r="L36" s="604"/>
      <c r="M36" s="604"/>
      <c r="N36" s="604"/>
      <c r="O36" s="604"/>
      <c r="P36" s="604"/>
      <c r="Q36" s="604"/>
      <c r="R36" s="228"/>
      <c r="S36" s="71"/>
      <c r="T36" s="72">
        <v>1</v>
      </c>
    </row>
    <row r="37" spans="2:27" ht="15" customHeight="1" x14ac:dyDescent="0.2">
      <c r="B37" s="226"/>
      <c r="C37" s="166"/>
      <c r="D37" s="26"/>
      <c r="E37" s="21" t="s">
        <v>196</v>
      </c>
      <c r="F37" s="26"/>
      <c r="G37" s="21" t="s">
        <v>197</v>
      </c>
      <c r="H37" s="21"/>
      <c r="I37" s="21"/>
      <c r="J37" s="21"/>
      <c r="K37" s="113"/>
      <c r="L37" s="113"/>
      <c r="M37" s="372"/>
      <c r="N37" s="225" t="s">
        <v>212</v>
      </c>
      <c r="O37" s="624" t="str">
        <f>IF(D37="x",$T$4,IF(F37="X",T36,auxiliar!$A$61))</f>
        <v>Resposta obrigatória.</v>
      </c>
      <c r="P37" s="625"/>
      <c r="Q37" s="626"/>
      <c r="R37" s="228"/>
      <c r="S37" s="71"/>
      <c r="T37" s="72"/>
      <c r="U37" s="77"/>
      <c r="V37" s="77"/>
      <c r="W37" s="77"/>
      <c r="X37" s="77"/>
      <c r="Y37" s="77"/>
      <c r="Z37" s="77"/>
      <c r="AA37" s="77"/>
    </row>
    <row r="38" spans="2:27" ht="5.0999999999999996" customHeight="1" x14ac:dyDescent="0.2">
      <c r="B38" s="226"/>
      <c r="C38" s="166"/>
      <c r="D38" s="227"/>
      <c r="E38" s="21"/>
      <c r="F38" s="227"/>
      <c r="G38" s="21"/>
      <c r="H38" s="21"/>
      <c r="I38" s="21"/>
      <c r="J38" s="21"/>
      <c r="K38" s="113"/>
      <c r="L38" s="113"/>
      <c r="M38" s="372"/>
      <c r="N38" s="372"/>
      <c r="O38" s="372"/>
      <c r="P38" s="372"/>
      <c r="Q38" s="372"/>
      <c r="R38" s="228"/>
      <c r="S38" s="71"/>
      <c r="T38" s="72"/>
    </row>
    <row r="39" spans="2:27" ht="30" customHeight="1" x14ac:dyDescent="0.2">
      <c r="B39" s="226"/>
      <c r="C39" s="166" t="s">
        <v>228</v>
      </c>
      <c r="D39" s="604" t="s">
        <v>227</v>
      </c>
      <c r="E39" s="604"/>
      <c r="F39" s="604"/>
      <c r="G39" s="604"/>
      <c r="H39" s="604"/>
      <c r="I39" s="604"/>
      <c r="J39" s="604"/>
      <c r="K39" s="604"/>
      <c r="L39" s="604"/>
      <c r="M39" s="604"/>
      <c r="N39" s="604"/>
      <c r="O39" s="604"/>
      <c r="P39" s="604"/>
      <c r="Q39" s="604"/>
      <c r="R39" s="228"/>
      <c r="S39" s="71"/>
      <c r="T39" s="72">
        <v>1</v>
      </c>
    </row>
    <row r="40" spans="2:27" ht="15" customHeight="1" x14ac:dyDescent="0.2">
      <c r="B40" s="226"/>
      <c r="C40" s="166"/>
      <c r="D40" s="26"/>
      <c r="E40" s="21" t="s">
        <v>196</v>
      </c>
      <c r="F40" s="26"/>
      <c r="G40" s="21" t="s">
        <v>197</v>
      </c>
      <c r="H40" s="21"/>
      <c r="I40" s="21"/>
      <c r="J40" s="21"/>
      <c r="K40" s="113"/>
      <c r="L40" s="113"/>
      <c r="M40" s="372"/>
      <c r="N40" s="225" t="s">
        <v>212</v>
      </c>
      <c r="O40" s="624" t="str">
        <f>IF(D40="x",$T$4,IF(F40="X",T39,auxiliar!$A$61))</f>
        <v>Resposta obrigatória.</v>
      </c>
      <c r="P40" s="625"/>
      <c r="Q40" s="626"/>
      <c r="R40" s="228"/>
      <c r="S40" s="71"/>
      <c r="T40" s="72"/>
    </row>
    <row r="41" spans="2:27" ht="5.0999999999999996" customHeight="1" x14ac:dyDescent="0.2">
      <c r="B41" s="226"/>
      <c r="C41" s="166"/>
      <c r="D41" s="227"/>
      <c r="E41" s="21"/>
      <c r="F41" s="227"/>
      <c r="G41" s="21"/>
      <c r="H41" s="21"/>
      <c r="I41" s="21"/>
      <c r="J41" s="21"/>
      <c r="K41" s="113"/>
      <c r="L41" s="113"/>
      <c r="M41" s="372"/>
      <c r="N41" s="372"/>
      <c r="O41" s="372"/>
      <c r="P41" s="372"/>
      <c r="Q41" s="372"/>
      <c r="R41" s="228"/>
      <c r="S41" s="71"/>
      <c r="T41" s="72"/>
    </row>
    <row r="42" spans="2:27" ht="15" customHeight="1" x14ac:dyDescent="0.2">
      <c r="B42" s="226"/>
      <c r="C42" s="166" t="s">
        <v>229</v>
      </c>
      <c r="D42" s="641" t="s">
        <v>2357</v>
      </c>
      <c r="E42" s="641"/>
      <c r="F42" s="641"/>
      <c r="G42" s="641"/>
      <c r="H42" s="641"/>
      <c r="I42" s="641"/>
      <c r="J42" s="641"/>
      <c r="K42" s="641"/>
      <c r="L42" s="641"/>
      <c r="M42" s="641"/>
      <c r="N42" s="641"/>
      <c r="O42" s="641"/>
      <c r="P42" s="641"/>
      <c r="Q42" s="641"/>
      <c r="R42" s="228"/>
      <c r="S42" s="71"/>
      <c r="T42" s="72"/>
    </row>
    <row r="43" spans="2:27" ht="15" customHeight="1" x14ac:dyDescent="0.2">
      <c r="B43" s="226"/>
      <c r="C43" s="166"/>
      <c r="D43" s="26"/>
      <c r="E43" s="21" t="s">
        <v>196</v>
      </c>
      <c r="F43" s="26"/>
      <c r="G43" s="21" t="s">
        <v>197</v>
      </c>
      <c r="H43" s="21"/>
      <c r="I43" s="21"/>
      <c r="J43" s="21"/>
      <c r="K43" s="113"/>
      <c r="L43" s="113"/>
      <c r="M43" s="372"/>
      <c r="N43" s="225"/>
      <c r="O43" s="608"/>
      <c r="P43" s="608"/>
      <c r="Q43" s="608"/>
      <c r="R43" s="228"/>
      <c r="S43" s="71"/>
      <c r="T43" s="72"/>
    </row>
    <row r="44" spans="2:27" ht="5.0999999999999996" customHeight="1" x14ac:dyDescent="0.2">
      <c r="B44" s="226"/>
      <c r="C44" s="166"/>
      <c r="D44" s="227"/>
      <c r="E44" s="21"/>
      <c r="F44" s="227"/>
      <c r="G44" s="21"/>
      <c r="H44" s="21"/>
      <c r="I44" s="21"/>
      <c r="J44" s="21"/>
      <c r="K44" s="113"/>
      <c r="L44" s="113"/>
      <c r="M44" s="372"/>
      <c r="N44" s="372"/>
      <c r="O44" s="372"/>
      <c r="P44" s="372"/>
      <c r="Q44" s="372"/>
      <c r="R44" s="228"/>
      <c r="S44" s="71"/>
      <c r="T44" s="72"/>
    </row>
    <row r="45" spans="2:27" ht="30" customHeight="1" x14ac:dyDescent="0.2">
      <c r="B45" s="226"/>
      <c r="C45" s="166" t="s">
        <v>230</v>
      </c>
      <c r="D45" s="604" t="s">
        <v>2377</v>
      </c>
      <c r="E45" s="604"/>
      <c r="F45" s="604"/>
      <c r="G45" s="604"/>
      <c r="H45" s="604"/>
      <c r="I45" s="604"/>
      <c r="J45" s="604"/>
      <c r="K45" s="604"/>
      <c r="L45" s="604"/>
      <c r="M45" s="604"/>
      <c r="N45" s="604"/>
      <c r="O45" s="604"/>
      <c r="P45" s="604"/>
      <c r="Q45" s="604"/>
      <c r="R45" s="228"/>
      <c r="S45" s="71"/>
      <c r="T45" s="72"/>
    </row>
    <row r="46" spans="2:27" ht="15" customHeight="1" x14ac:dyDescent="0.2">
      <c r="B46" s="226"/>
      <c r="C46" s="166"/>
      <c r="D46" s="26"/>
      <c r="E46" s="21" t="s">
        <v>196</v>
      </c>
      <c r="F46" s="26"/>
      <c r="G46" s="21" t="s">
        <v>197</v>
      </c>
      <c r="H46" s="21"/>
      <c r="I46" s="21"/>
      <c r="J46" s="21"/>
      <c r="K46" s="113"/>
      <c r="L46" s="113"/>
      <c r="M46" s="372"/>
      <c r="N46" s="225"/>
      <c r="O46" s="608"/>
      <c r="P46" s="608"/>
      <c r="Q46" s="608"/>
      <c r="R46" s="228"/>
      <c r="S46" s="71"/>
      <c r="T46" s="72"/>
    </row>
    <row r="47" spans="2:27" ht="5.0999999999999996" customHeight="1" x14ac:dyDescent="0.2">
      <c r="B47" s="226"/>
      <c r="C47" s="166"/>
      <c r="D47" s="227"/>
      <c r="E47" s="21"/>
      <c r="F47" s="227"/>
      <c r="G47" s="21"/>
      <c r="H47" s="21"/>
      <c r="I47" s="21"/>
      <c r="J47" s="21"/>
      <c r="K47" s="113"/>
      <c r="L47" s="113"/>
      <c r="M47" s="372"/>
      <c r="N47" s="372"/>
      <c r="O47" s="372"/>
      <c r="P47" s="372"/>
      <c r="Q47" s="372"/>
      <c r="R47" s="228"/>
      <c r="S47" s="71"/>
      <c r="T47" s="72"/>
    </row>
    <row r="48" spans="2:27" ht="15" customHeight="1" x14ac:dyDescent="0.2">
      <c r="B48" s="226"/>
      <c r="C48" s="166" t="s">
        <v>1916</v>
      </c>
      <c r="D48" s="604" t="s">
        <v>1917</v>
      </c>
      <c r="E48" s="604"/>
      <c r="F48" s="604"/>
      <c r="G48" s="604"/>
      <c r="H48" s="604"/>
      <c r="I48" s="604"/>
      <c r="J48" s="604"/>
      <c r="K48" s="604"/>
      <c r="L48" s="604"/>
      <c r="M48" s="604"/>
      <c r="N48" s="604"/>
      <c r="O48" s="604"/>
      <c r="P48" s="604"/>
      <c r="Q48" s="604"/>
      <c r="R48" s="228"/>
      <c r="S48" s="71"/>
      <c r="T48" s="72"/>
    </row>
    <row r="49" spans="2:20" ht="15" customHeight="1" x14ac:dyDescent="0.2">
      <c r="B49" s="226"/>
      <c r="C49" s="166"/>
      <c r="D49" s="26"/>
      <c r="E49" s="21" t="s">
        <v>196</v>
      </c>
      <c r="F49" s="26"/>
      <c r="G49" s="21" t="s">
        <v>197</v>
      </c>
      <c r="H49" s="21"/>
      <c r="I49" s="21"/>
      <c r="J49" s="21"/>
      <c r="K49" s="113"/>
      <c r="L49" s="113"/>
      <c r="M49" s="372"/>
      <c r="N49" s="225"/>
      <c r="O49" s="608"/>
      <c r="P49" s="608"/>
      <c r="Q49" s="608"/>
      <c r="R49" s="228"/>
      <c r="S49" s="71"/>
      <c r="T49" s="72"/>
    </row>
    <row r="50" spans="2:20" ht="5.0999999999999996" customHeight="1" x14ac:dyDescent="0.2">
      <c r="B50" s="226"/>
      <c r="C50" s="166"/>
      <c r="D50" s="227"/>
      <c r="E50" s="21"/>
      <c r="F50" s="227"/>
      <c r="G50" s="21"/>
      <c r="H50" s="21"/>
      <c r="I50" s="21"/>
      <c r="J50" s="21"/>
      <c r="K50" s="113"/>
      <c r="L50" s="113"/>
      <c r="M50" s="372"/>
      <c r="N50" s="372"/>
      <c r="O50" s="372"/>
      <c r="P50" s="372"/>
      <c r="Q50" s="372"/>
      <c r="R50" s="228"/>
      <c r="S50" s="71"/>
      <c r="T50" s="72"/>
    </row>
    <row r="51" spans="2:20" ht="15" customHeight="1" x14ac:dyDescent="0.2">
      <c r="B51" s="226"/>
      <c r="C51" s="229" t="s">
        <v>1962</v>
      </c>
      <c r="D51" s="604" t="s">
        <v>2219</v>
      </c>
      <c r="E51" s="604"/>
      <c r="F51" s="604"/>
      <c r="G51" s="604"/>
      <c r="H51" s="604"/>
      <c r="I51" s="604"/>
      <c r="J51" s="604"/>
      <c r="K51" s="604"/>
      <c r="L51" s="604"/>
      <c r="M51" s="604"/>
      <c r="N51" s="604"/>
      <c r="O51" s="604"/>
      <c r="P51" s="604"/>
      <c r="Q51" s="604"/>
      <c r="R51" s="228"/>
      <c r="S51" s="71"/>
      <c r="T51" s="72"/>
    </row>
    <row r="52" spans="2:20" ht="15" customHeight="1" x14ac:dyDescent="0.2">
      <c r="B52" s="226"/>
      <c r="C52" s="229"/>
      <c r="D52" s="26"/>
      <c r="E52" s="21" t="s">
        <v>196</v>
      </c>
      <c r="F52" s="26"/>
      <c r="G52" s="21" t="s">
        <v>2378</v>
      </c>
      <c r="H52" s="21"/>
      <c r="I52" s="21"/>
      <c r="J52" s="21"/>
      <c r="K52" s="113"/>
      <c r="L52" s="113"/>
      <c r="M52" s="372"/>
      <c r="N52" s="372"/>
      <c r="O52" s="372"/>
      <c r="P52" s="372"/>
      <c r="Q52" s="372"/>
      <c r="R52" s="228"/>
      <c r="S52" s="71"/>
      <c r="T52" s="72"/>
    </row>
    <row r="53" spans="2:20" ht="15" customHeight="1" x14ac:dyDescent="0.2">
      <c r="B53" s="226"/>
      <c r="C53" s="229" t="s">
        <v>2227</v>
      </c>
      <c r="D53" s="604" t="s">
        <v>2215</v>
      </c>
      <c r="E53" s="604"/>
      <c r="F53" s="604"/>
      <c r="G53" s="604"/>
      <c r="H53" s="604"/>
      <c r="I53" s="604"/>
      <c r="J53" s="604"/>
      <c r="K53" s="604"/>
      <c r="L53" s="604"/>
      <c r="M53" s="604"/>
      <c r="N53" s="604"/>
      <c r="O53" s="604"/>
      <c r="P53" s="604"/>
      <c r="Q53" s="604"/>
      <c r="R53" s="228"/>
      <c r="S53" s="71"/>
      <c r="T53" s="72">
        <v>1</v>
      </c>
    </row>
    <row r="54" spans="2:20" ht="15" customHeight="1" x14ac:dyDescent="0.2">
      <c r="B54" s="226"/>
      <c r="C54" s="166"/>
      <c r="D54" s="26"/>
      <c r="E54" s="21" t="s">
        <v>196</v>
      </c>
      <c r="F54" s="26"/>
      <c r="G54" s="21" t="s">
        <v>197</v>
      </c>
      <c r="H54" s="21"/>
      <c r="I54" s="21"/>
      <c r="J54" s="21"/>
      <c r="K54" s="113"/>
      <c r="L54" s="113"/>
      <c r="M54" s="372"/>
      <c r="N54" s="225" t="s">
        <v>212</v>
      </c>
      <c r="O54" s="624" t="str">
        <f>IF(OR(F52="x",D49="x",D54="x"),$T$4,IF(F54="X",T53,auxiliar!$A$61))</f>
        <v>Resposta obrigatória.</v>
      </c>
      <c r="P54" s="625"/>
      <c r="Q54" s="626"/>
      <c r="R54" s="228"/>
      <c r="S54" s="71"/>
      <c r="T54" s="72"/>
    </row>
    <row r="55" spans="2:20" ht="5.0999999999999996" customHeight="1" x14ac:dyDescent="0.2">
      <c r="B55" s="226"/>
      <c r="C55" s="166"/>
      <c r="D55" s="227"/>
      <c r="E55" s="21"/>
      <c r="F55" s="227"/>
      <c r="G55" s="21"/>
      <c r="H55" s="21"/>
      <c r="I55" s="21"/>
      <c r="J55" s="21"/>
      <c r="K55" s="113"/>
      <c r="L55" s="113"/>
      <c r="M55" s="372"/>
      <c r="N55" s="372"/>
      <c r="O55" s="372"/>
      <c r="P55" s="372"/>
      <c r="Q55" s="372"/>
      <c r="R55" s="228"/>
      <c r="S55" s="71"/>
      <c r="T55" s="72"/>
    </row>
    <row r="56" spans="2:20" ht="30" customHeight="1" x14ac:dyDescent="0.2">
      <c r="B56" s="226"/>
      <c r="C56" s="229" t="s">
        <v>2228</v>
      </c>
      <c r="D56" s="604" t="s">
        <v>2216</v>
      </c>
      <c r="E56" s="604"/>
      <c r="F56" s="604"/>
      <c r="G56" s="604"/>
      <c r="H56" s="604"/>
      <c r="I56" s="604"/>
      <c r="J56" s="604"/>
      <c r="K56" s="604"/>
      <c r="L56" s="604"/>
      <c r="M56" s="604"/>
      <c r="N56" s="604"/>
      <c r="O56" s="604"/>
      <c r="P56" s="604"/>
      <c r="Q56" s="604"/>
      <c r="R56" s="228"/>
      <c r="S56" s="71"/>
      <c r="T56" s="72">
        <v>2</v>
      </c>
    </row>
    <row r="57" spans="2:20" ht="15" customHeight="1" x14ac:dyDescent="0.2">
      <c r="B57" s="226"/>
      <c r="C57" s="166"/>
      <c r="D57" s="26"/>
      <c r="E57" s="21" t="s">
        <v>196</v>
      </c>
      <c r="F57" s="26"/>
      <c r="G57" s="21" t="s">
        <v>197</v>
      </c>
      <c r="H57" s="21"/>
      <c r="I57" s="21"/>
      <c r="J57" s="21"/>
      <c r="K57" s="113"/>
      <c r="L57" s="113"/>
      <c r="M57" s="372"/>
      <c r="N57" s="225" t="s">
        <v>212</v>
      </c>
      <c r="O57" s="624" t="str">
        <f>IF(OR(F52="x",D49="x",D57="x"),$T$4,IF(F57="X",T56,auxiliar!$A$61))</f>
        <v>Resposta obrigatória.</v>
      </c>
      <c r="P57" s="625"/>
      <c r="Q57" s="626"/>
      <c r="R57" s="228"/>
      <c r="S57" s="71"/>
      <c r="T57" s="72"/>
    </row>
    <row r="58" spans="2:20" ht="5.0999999999999996" customHeight="1" x14ac:dyDescent="0.2">
      <c r="B58" s="226"/>
      <c r="C58" s="166"/>
      <c r="D58" s="227"/>
      <c r="E58" s="21"/>
      <c r="F58" s="227"/>
      <c r="G58" s="21"/>
      <c r="H58" s="21"/>
      <c r="I58" s="21"/>
      <c r="J58" s="21"/>
      <c r="K58" s="113"/>
      <c r="L58" s="113"/>
      <c r="M58" s="372"/>
      <c r="N58" s="372"/>
      <c r="O58" s="372"/>
      <c r="P58" s="372"/>
      <c r="Q58" s="372"/>
      <c r="R58" s="228"/>
      <c r="S58" s="71"/>
      <c r="T58" s="72"/>
    </row>
    <row r="59" spans="2:20" ht="15" customHeight="1" x14ac:dyDescent="0.2">
      <c r="B59" s="226"/>
      <c r="C59" s="166" t="s">
        <v>1919</v>
      </c>
      <c r="D59" s="604" t="s">
        <v>253</v>
      </c>
      <c r="E59" s="604"/>
      <c r="F59" s="604"/>
      <c r="G59" s="604"/>
      <c r="H59" s="604"/>
      <c r="I59" s="604"/>
      <c r="J59" s="604"/>
      <c r="K59" s="604"/>
      <c r="L59" s="604"/>
      <c r="M59" s="604"/>
      <c r="N59" s="604"/>
      <c r="O59" s="604"/>
      <c r="P59" s="604"/>
      <c r="Q59" s="604"/>
      <c r="R59" s="228"/>
      <c r="S59" s="71"/>
      <c r="T59" s="72"/>
    </row>
    <row r="60" spans="2:20" ht="15" customHeight="1" x14ac:dyDescent="0.2">
      <c r="B60" s="226"/>
      <c r="C60" s="166"/>
      <c r="D60" s="26"/>
      <c r="E60" s="21" t="s">
        <v>196</v>
      </c>
      <c r="F60" s="26"/>
      <c r="G60" s="21" t="s">
        <v>197</v>
      </c>
      <c r="H60" s="21"/>
      <c r="I60" s="21"/>
      <c r="J60" s="21"/>
      <c r="K60" s="113"/>
      <c r="L60" s="113"/>
      <c r="M60" s="372"/>
      <c r="N60" s="225"/>
      <c r="O60" s="608"/>
      <c r="P60" s="608"/>
      <c r="Q60" s="608"/>
      <c r="R60" s="228"/>
      <c r="S60" s="71"/>
      <c r="T60" s="72"/>
    </row>
    <row r="61" spans="2:20" ht="5.0999999999999996" customHeight="1" thickBot="1" x14ac:dyDescent="0.25">
      <c r="B61" s="238"/>
      <c r="C61" s="308"/>
      <c r="D61" s="457"/>
      <c r="E61" s="458"/>
      <c r="F61" s="457"/>
      <c r="G61" s="458"/>
      <c r="H61" s="458"/>
      <c r="I61" s="458"/>
      <c r="J61" s="458"/>
      <c r="K61" s="241"/>
      <c r="L61" s="241"/>
      <c r="M61" s="434"/>
      <c r="N61" s="434"/>
      <c r="O61" s="434"/>
      <c r="P61" s="434"/>
      <c r="Q61" s="434"/>
      <c r="R61" s="240"/>
      <c r="S61" s="71"/>
      <c r="T61" s="72"/>
    </row>
    <row r="62" spans="2:20" ht="15" customHeight="1" x14ac:dyDescent="0.2">
      <c r="B62" s="455"/>
      <c r="C62" s="285" t="s">
        <v>1963</v>
      </c>
      <c r="D62" s="638" t="s">
        <v>1918</v>
      </c>
      <c r="E62" s="638"/>
      <c r="F62" s="638"/>
      <c r="G62" s="638"/>
      <c r="H62" s="638"/>
      <c r="I62" s="638"/>
      <c r="J62" s="638"/>
      <c r="K62" s="638"/>
      <c r="L62" s="638"/>
      <c r="M62" s="638"/>
      <c r="N62" s="638"/>
      <c r="O62" s="638"/>
      <c r="P62" s="638"/>
      <c r="Q62" s="638"/>
      <c r="R62" s="456"/>
      <c r="S62" s="71"/>
      <c r="T62" s="72"/>
    </row>
    <row r="63" spans="2:20" ht="15" customHeight="1" x14ac:dyDescent="0.2">
      <c r="B63" s="226"/>
      <c r="C63" s="166"/>
      <c r="D63" s="26"/>
      <c r="E63" s="21" t="s">
        <v>196</v>
      </c>
      <c r="F63" s="26"/>
      <c r="G63" s="21" t="s">
        <v>197</v>
      </c>
      <c r="H63" s="21"/>
      <c r="I63" s="21"/>
      <c r="J63" s="21"/>
      <c r="K63" s="113"/>
      <c r="L63" s="113"/>
      <c r="M63" s="372"/>
      <c r="N63" s="225"/>
      <c r="O63" s="608"/>
      <c r="P63" s="608"/>
      <c r="Q63" s="608"/>
      <c r="R63" s="228"/>
      <c r="S63" s="71"/>
      <c r="T63" s="72"/>
    </row>
    <row r="64" spans="2:20" ht="5.0999999999999996" customHeight="1" x14ac:dyDescent="0.2">
      <c r="B64" s="226"/>
      <c r="C64" s="166"/>
      <c r="D64" s="227"/>
      <c r="E64" s="21"/>
      <c r="F64" s="227"/>
      <c r="G64" s="21"/>
      <c r="H64" s="21"/>
      <c r="I64" s="21"/>
      <c r="J64" s="21"/>
      <c r="K64" s="113"/>
      <c r="L64" s="113"/>
      <c r="M64" s="372"/>
      <c r="N64" s="372"/>
      <c r="O64" s="372"/>
      <c r="P64" s="372"/>
      <c r="Q64" s="372"/>
      <c r="R64" s="228"/>
      <c r="S64" s="71"/>
      <c r="T64" s="72"/>
    </row>
    <row r="65" spans="2:20" ht="15" customHeight="1" x14ac:dyDescent="0.2">
      <c r="B65" s="226"/>
      <c r="C65" s="229" t="s">
        <v>1964</v>
      </c>
      <c r="D65" s="604" t="s">
        <v>2219</v>
      </c>
      <c r="E65" s="604"/>
      <c r="F65" s="604"/>
      <c r="G65" s="604"/>
      <c r="H65" s="604"/>
      <c r="I65" s="604"/>
      <c r="J65" s="604"/>
      <c r="K65" s="604"/>
      <c r="L65" s="604"/>
      <c r="M65" s="604"/>
      <c r="N65" s="604"/>
      <c r="O65" s="604"/>
      <c r="P65" s="604"/>
      <c r="Q65" s="604"/>
      <c r="R65" s="228"/>
      <c r="S65" s="71"/>
      <c r="T65" s="72"/>
    </row>
    <row r="66" spans="2:20" ht="15" customHeight="1" x14ac:dyDescent="0.2">
      <c r="B66" s="226"/>
      <c r="C66" s="229"/>
      <c r="D66" s="26"/>
      <c r="E66" s="21" t="s">
        <v>196</v>
      </c>
      <c r="F66" s="26"/>
      <c r="G66" s="21" t="s">
        <v>197</v>
      </c>
      <c r="H66" s="21"/>
      <c r="I66" s="21"/>
      <c r="J66" s="21"/>
      <c r="K66" s="113"/>
      <c r="L66" s="113"/>
      <c r="M66" s="372"/>
      <c r="N66" s="372"/>
      <c r="O66" s="372"/>
      <c r="P66" s="372"/>
      <c r="Q66" s="372"/>
      <c r="R66" s="228"/>
      <c r="S66" s="71"/>
      <c r="T66" s="72"/>
    </row>
    <row r="67" spans="2:20" ht="15" customHeight="1" x14ac:dyDescent="0.2">
      <c r="B67" s="226"/>
      <c r="C67" s="166" t="s">
        <v>2230</v>
      </c>
      <c r="D67" s="604" t="s">
        <v>2217</v>
      </c>
      <c r="E67" s="604"/>
      <c r="F67" s="604"/>
      <c r="G67" s="604"/>
      <c r="H67" s="604"/>
      <c r="I67" s="604"/>
      <c r="J67" s="604"/>
      <c r="K67" s="604"/>
      <c r="L67" s="604"/>
      <c r="M67" s="604"/>
      <c r="N67" s="604"/>
      <c r="O67" s="604"/>
      <c r="P67" s="604"/>
      <c r="Q67" s="604"/>
      <c r="R67" s="228"/>
      <c r="S67" s="71"/>
      <c r="T67" s="72">
        <v>1</v>
      </c>
    </row>
    <row r="68" spans="2:20" ht="15" customHeight="1" x14ac:dyDescent="0.2">
      <c r="B68" s="226"/>
      <c r="C68" s="166"/>
      <c r="D68" s="26"/>
      <c r="E68" s="21" t="s">
        <v>196</v>
      </c>
      <c r="F68" s="26"/>
      <c r="G68" s="21" t="s">
        <v>197</v>
      </c>
      <c r="H68" s="21"/>
      <c r="I68" s="21"/>
      <c r="J68" s="21"/>
      <c r="K68" s="113"/>
      <c r="L68" s="113"/>
      <c r="M68" s="372"/>
      <c r="N68" s="225" t="s">
        <v>212</v>
      </c>
      <c r="O68" s="624" t="str">
        <f>IF(OR(D63="x",D68="x",F66="x"),$T$4,IF(F68="X",T67,auxiliar!$A$61))</f>
        <v>Resposta obrigatória.</v>
      </c>
      <c r="P68" s="625"/>
      <c r="Q68" s="626"/>
      <c r="R68" s="228"/>
      <c r="S68" s="71"/>
      <c r="T68" s="72"/>
    </row>
    <row r="69" spans="2:20" ht="5.0999999999999996" customHeight="1" x14ac:dyDescent="0.2">
      <c r="B69" s="226"/>
      <c r="C69" s="166"/>
      <c r="D69" s="227"/>
      <c r="E69" s="21"/>
      <c r="F69" s="227"/>
      <c r="G69" s="21"/>
      <c r="H69" s="21"/>
      <c r="I69" s="21"/>
      <c r="J69" s="21"/>
      <c r="K69" s="113"/>
      <c r="L69" s="113"/>
      <c r="M69" s="372"/>
      <c r="N69" s="372"/>
      <c r="O69" s="372"/>
      <c r="P69" s="372"/>
      <c r="Q69" s="372"/>
      <c r="R69" s="228"/>
      <c r="S69" s="71"/>
      <c r="T69" s="72"/>
    </row>
    <row r="70" spans="2:20" ht="30" customHeight="1" x14ac:dyDescent="0.2">
      <c r="B70" s="226"/>
      <c r="C70" s="166" t="s">
        <v>2229</v>
      </c>
      <c r="D70" s="604" t="s">
        <v>2218</v>
      </c>
      <c r="E70" s="604"/>
      <c r="F70" s="604"/>
      <c r="G70" s="604"/>
      <c r="H70" s="604"/>
      <c r="I70" s="604"/>
      <c r="J70" s="604"/>
      <c r="K70" s="604"/>
      <c r="L70" s="604"/>
      <c r="M70" s="604"/>
      <c r="N70" s="604"/>
      <c r="O70" s="604"/>
      <c r="P70" s="604"/>
      <c r="Q70" s="604"/>
      <c r="R70" s="228"/>
      <c r="S70" s="71"/>
      <c r="T70" s="72">
        <v>2</v>
      </c>
    </row>
    <row r="71" spans="2:20" ht="15" customHeight="1" x14ac:dyDescent="0.2">
      <c r="B71" s="226"/>
      <c r="C71" s="133"/>
      <c r="D71" s="26"/>
      <c r="E71" s="21" t="s">
        <v>196</v>
      </c>
      <c r="F71" s="26"/>
      <c r="G71" s="21" t="s">
        <v>197</v>
      </c>
      <c r="H71" s="21"/>
      <c r="I71" s="21"/>
      <c r="J71" s="21"/>
      <c r="K71" s="113"/>
      <c r="L71" s="113"/>
      <c r="M71" s="372"/>
      <c r="N71" s="225" t="s">
        <v>212</v>
      </c>
      <c r="O71" s="624" t="str">
        <f>IF(OR(D63="x",D71="x",F66="x"),$T$4,IF(F71="X",T70,auxiliar!$A$61))</f>
        <v>Resposta obrigatória.</v>
      </c>
      <c r="P71" s="625"/>
      <c r="Q71" s="626"/>
      <c r="R71" s="228"/>
      <c r="S71" s="71"/>
      <c r="T71" s="72"/>
    </row>
    <row r="72" spans="2:20" ht="5.0999999999999996" customHeight="1" x14ac:dyDescent="0.2">
      <c r="B72" s="226"/>
      <c r="C72" s="133"/>
      <c r="D72" s="227"/>
      <c r="E72" s="21"/>
      <c r="F72" s="227"/>
      <c r="G72" s="21"/>
      <c r="H72" s="21"/>
      <c r="I72" s="21"/>
      <c r="J72" s="21"/>
      <c r="K72" s="113"/>
      <c r="L72" s="113"/>
      <c r="M72" s="372"/>
      <c r="N72" s="372"/>
      <c r="O72" s="372"/>
      <c r="P72" s="372"/>
      <c r="Q72" s="372"/>
      <c r="R72" s="228"/>
      <c r="S72" s="71"/>
      <c r="T72" s="72"/>
    </row>
    <row r="73" spans="2:20" ht="15" customHeight="1" thickBot="1" x14ac:dyDescent="0.3">
      <c r="B73" s="238"/>
      <c r="C73" s="239"/>
      <c r="D73" s="605" t="s">
        <v>231</v>
      </c>
      <c r="E73" s="605"/>
      <c r="F73" s="605"/>
      <c r="G73" s="605"/>
      <c r="H73" s="605"/>
      <c r="I73" s="605"/>
      <c r="J73" s="605"/>
      <c r="K73" s="605"/>
      <c r="L73" s="605"/>
      <c r="M73" s="605"/>
      <c r="N73" s="634"/>
      <c r="O73" s="635" t="str">
        <f>auxiliar!C19</f>
        <v>Preenchimento incompleto.</v>
      </c>
      <c r="P73" s="636"/>
      <c r="Q73" s="637"/>
      <c r="R73" s="376"/>
    </row>
  </sheetData>
  <sheetProtection algorithmName="SHA-512" hashValue="3JVZQCjtKChe7we7+oqpBzLUL5VVXPpUhoKsti9/xDdviXtgZl+pmPdBmkwRd1d6AUfQ+MgRnqZnc7V3/XxwvQ==" saltValue="1nNrXv8iY/Ek/d25J0om9Q==" spinCount="100000" sheet="1" objects="1" scenarios="1"/>
  <mergeCells count="52">
    <mergeCell ref="O57:Q57"/>
    <mergeCell ref="D70:Q70"/>
    <mergeCell ref="D51:Q51"/>
    <mergeCell ref="D65:Q65"/>
    <mergeCell ref="O25:Q25"/>
    <mergeCell ref="D27:Q27"/>
    <mergeCell ref="D42:Q42"/>
    <mergeCell ref="O43:Q43"/>
    <mergeCell ref="D45:Q45"/>
    <mergeCell ref="D30:Q30"/>
    <mergeCell ref="O28:Q28"/>
    <mergeCell ref="D39:Q39"/>
    <mergeCell ref="V6:AB8"/>
    <mergeCell ref="V9:AB12"/>
    <mergeCell ref="D22:Q22"/>
    <mergeCell ref="E9:Q9"/>
    <mergeCell ref="D19:Q19"/>
    <mergeCell ref="D13:Q13"/>
    <mergeCell ref="D16:Q16"/>
    <mergeCell ref="O20:Q20"/>
    <mergeCell ref="D73:N73"/>
    <mergeCell ref="O73:Q73"/>
    <mergeCell ref="O40:Q40"/>
    <mergeCell ref="D48:Q48"/>
    <mergeCell ref="O49:Q49"/>
    <mergeCell ref="D53:Q53"/>
    <mergeCell ref="O54:Q54"/>
    <mergeCell ref="D56:Q56"/>
    <mergeCell ref="D59:Q59"/>
    <mergeCell ref="O60:Q60"/>
    <mergeCell ref="D62:Q62"/>
    <mergeCell ref="O63:Q63"/>
    <mergeCell ref="O68:Q68"/>
    <mergeCell ref="O71:Q71"/>
    <mergeCell ref="O46:Q46"/>
    <mergeCell ref="D67:Q67"/>
    <mergeCell ref="B2:R2"/>
    <mergeCell ref="C3:Q3"/>
    <mergeCell ref="C4:Q4"/>
    <mergeCell ref="O37:Q37"/>
    <mergeCell ref="D5:Q5"/>
    <mergeCell ref="O10:Q10"/>
    <mergeCell ref="E7:Q7"/>
    <mergeCell ref="K23:Q23"/>
    <mergeCell ref="D33:Q33"/>
    <mergeCell ref="O34:Q34"/>
    <mergeCell ref="D36:Q36"/>
    <mergeCell ref="O31:Q31"/>
    <mergeCell ref="O14:Q14"/>
    <mergeCell ref="O17:Q17"/>
    <mergeCell ref="E8:Q8"/>
    <mergeCell ref="D24:Q24"/>
  </mergeCells>
  <hyperlinks>
    <hyperlink ref="C4" r:id="rId1" xr:uid="{00000000-0004-0000-0100-000000000000}"/>
  </hyperlinks>
  <pageMargins left="0.39370078740157483" right="0.39370078740157483" top="0.39370078740157483" bottom="0.39370078740157483" header="0.31496062992125984" footer="0.31496062992125984"/>
  <pageSetup paperSize="9" scale="87" orientation="portrait" r:id="rId2"/>
  <rowBreaks count="1" manualBreakCount="1">
    <brk id="61" min="1"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F71"/>
  <sheetViews>
    <sheetView showGridLines="0" showRowColHeaders="0" workbookViewId="0">
      <selection activeCell="D8" sqref="D8"/>
    </sheetView>
  </sheetViews>
  <sheetFormatPr defaultColWidth="9.140625" defaultRowHeight="12.75" x14ac:dyDescent="0.2"/>
  <cols>
    <col min="1" max="1" width="2.85546875" style="73" customWidth="1"/>
    <col min="2" max="2" width="1.85546875" style="73" customWidth="1"/>
    <col min="3" max="3" width="5" style="242" customWidth="1"/>
    <col min="4" max="4" width="2.85546875" style="73" customWidth="1"/>
    <col min="5" max="5" width="9.140625" style="73"/>
    <col min="6" max="9" width="2.85546875" style="73" customWidth="1"/>
    <col min="10" max="10" width="3.85546875" style="73" customWidth="1"/>
    <col min="11" max="11" width="2.85546875" style="73" customWidth="1"/>
    <col min="12" max="14" width="3.85546875" style="73" customWidth="1"/>
    <col min="15" max="17" width="2.85546875" style="73" customWidth="1"/>
    <col min="18" max="23" width="3.85546875" style="73" customWidth="1"/>
    <col min="24" max="27" width="2.85546875" style="73" customWidth="1"/>
    <col min="28" max="29" width="3.85546875" style="73" customWidth="1"/>
    <col min="30" max="30" width="1.7109375" style="73" customWidth="1"/>
    <col min="31" max="32" width="0" style="73" hidden="1" customWidth="1"/>
    <col min="33" max="16384" width="9.140625" style="73"/>
  </cols>
  <sheetData>
    <row r="1" spans="2:32" ht="15" customHeight="1" thickBot="1" x14ac:dyDescent="0.25"/>
    <row r="2" spans="2:32" ht="20.100000000000001" customHeight="1" x14ac:dyDescent="0.2">
      <c r="B2" s="619" t="s">
        <v>2117</v>
      </c>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1"/>
      <c r="AE2" s="76" t="s">
        <v>209</v>
      </c>
      <c r="AF2" s="242" t="s">
        <v>254</v>
      </c>
    </row>
    <row r="3" spans="2:32" ht="5.0999999999999996" customHeight="1" x14ac:dyDescent="0.2">
      <c r="B3" s="226"/>
      <c r="C3" s="133"/>
      <c r="D3" s="227"/>
      <c r="E3" s="21"/>
      <c r="F3" s="227"/>
      <c r="G3" s="21"/>
      <c r="H3" s="21"/>
      <c r="I3" s="21"/>
      <c r="J3" s="113"/>
      <c r="K3" s="113"/>
      <c r="L3" s="372"/>
      <c r="M3" s="372"/>
      <c r="N3" s="372"/>
      <c r="O3" s="372"/>
      <c r="P3" s="372"/>
      <c r="Q3" s="372"/>
      <c r="R3" s="372"/>
      <c r="S3" s="372"/>
      <c r="T3" s="372"/>
      <c r="U3" s="372"/>
      <c r="V3" s="372"/>
      <c r="W3" s="372"/>
      <c r="X3" s="372"/>
      <c r="Y3" s="372"/>
      <c r="Z3" s="372"/>
      <c r="AA3" s="372"/>
      <c r="AB3" s="372"/>
      <c r="AC3" s="372"/>
      <c r="AD3" s="228"/>
      <c r="AE3" s="72"/>
    </row>
    <row r="4" spans="2:32" ht="24" customHeight="1" x14ac:dyDescent="0.2">
      <c r="B4" s="223"/>
      <c r="C4" s="622" t="s">
        <v>297</v>
      </c>
      <c r="D4" s="622"/>
      <c r="E4" s="622"/>
      <c r="F4" s="622"/>
      <c r="G4" s="622"/>
      <c r="H4" s="622"/>
      <c r="I4" s="622"/>
      <c r="J4" s="622"/>
      <c r="K4" s="622"/>
      <c r="L4" s="622"/>
      <c r="M4" s="622"/>
      <c r="N4" s="622"/>
      <c r="O4" s="622"/>
      <c r="P4" s="622"/>
      <c r="Q4" s="622"/>
      <c r="R4" s="622"/>
      <c r="S4" s="622"/>
      <c r="T4" s="622"/>
      <c r="U4" s="622"/>
      <c r="V4" s="622"/>
      <c r="W4" s="622"/>
      <c r="X4" s="622"/>
      <c r="Y4" s="622"/>
      <c r="Z4" s="622"/>
      <c r="AA4" s="622"/>
      <c r="AB4" s="622"/>
      <c r="AC4" s="622"/>
      <c r="AD4" s="234"/>
    </row>
    <row r="5" spans="2:32" ht="13.5" customHeight="1" x14ac:dyDescent="0.2">
      <c r="B5" s="223"/>
      <c r="C5" s="644" t="s">
        <v>1989</v>
      </c>
      <c r="D5" s="616"/>
      <c r="E5" s="616"/>
      <c r="F5" s="616"/>
      <c r="G5" s="616"/>
      <c r="H5" s="616"/>
      <c r="I5" s="616"/>
      <c r="J5" s="616"/>
      <c r="K5" s="616"/>
      <c r="L5" s="616"/>
      <c r="M5" s="616"/>
      <c r="N5" s="616"/>
      <c r="O5" s="616"/>
      <c r="P5" s="616"/>
      <c r="Q5" s="616"/>
      <c r="R5" s="616"/>
      <c r="S5" s="616"/>
      <c r="T5" s="616"/>
      <c r="U5" s="616"/>
      <c r="V5" s="616"/>
      <c r="W5" s="616"/>
      <c r="X5" s="616"/>
      <c r="Y5" s="616"/>
      <c r="Z5" s="616"/>
      <c r="AA5" s="616"/>
      <c r="AB5" s="616"/>
      <c r="AC5" s="616"/>
      <c r="AD5" s="234"/>
    </row>
    <row r="6" spans="2:32" ht="5.0999999999999996" customHeight="1" x14ac:dyDescent="0.2">
      <c r="B6" s="226"/>
      <c r="C6" s="133"/>
      <c r="D6" s="227"/>
      <c r="E6" s="21"/>
      <c r="F6" s="227"/>
      <c r="G6" s="21"/>
      <c r="H6" s="21"/>
      <c r="I6" s="21"/>
      <c r="J6" s="113"/>
      <c r="K6" s="113"/>
      <c r="L6" s="372"/>
      <c r="M6" s="372"/>
      <c r="N6" s="372"/>
      <c r="O6" s="372"/>
      <c r="P6" s="372"/>
      <c r="Q6" s="372"/>
      <c r="R6" s="372"/>
      <c r="S6" s="372"/>
      <c r="T6" s="372"/>
      <c r="U6" s="372"/>
      <c r="V6" s="372"/>
      <c r="W6" s="372"/>
      <c r="X6" s="372"/>
      <c r="Y6" s="372"/>
      <c r="Z6" s="372"/>
      <c r="AA6" s="372"/>
      <c r="AB6" s="372"/>
      <c r="AC6" s="372"/>
      <c r="AD6" s="228"/>
      <c r="AE6" s="72"/>
    </row>
    <row r="7" spans="2:32" ht="30" customHeight="1" x14ac:dyDescent="0.2">
      <c r="B7" s="226"/>
      <c r="C7" s="229" t="s">
        <v>210</v>
      </c>
      <c r="D7" s="642" t="s">
        <v>255</v>
      </c>
      <c r="E7" s="642"/>
      <c r="F7" s="642"/>
      <c r="G7" s="642"/>
      <c r="H7" s="642"/>
      <c r="I7" s="642"/>
      <c r="J7" s="642"/>
      <c r="K7" s="642"/>
      <c r="L7" s="642"/>
      <c r="M7" s="642"/>
      <c r="N7" s="642"/>
      <c r="O7" s="642"/>
      <c r="P7" s="642"/>
      <c r="Q7" s="642"/>
      <c r="R7" s="642"/>
      <c r="S7" s="642"/>
      <c r="T7" s="642"/>
      <c r="U7" s="642"/>
      <c r="V7" s="642"/>
      <c r="W7" s="642"/>
      <c r="X7" s="642"/>
      <c r="Y7" s="642"/>
      <c r="Z7" s="642"/>
      <c r="AA7" s="642"/>
      <c r="AB7" s="642"/>
      <c r="AC7" s="642"/>
      <c r="AD7" s="228"/>
      <c r="AE7" s="72">
        <v>2</v>
      </c>
    </row>
    <row r="8" spans="2:32" ht="15" customHeight="1" x14ac:dyDescent="0.2">
      <c r="B8" s="226"/>
      <c r="C8" s="166"/>
      <c r="D8" s="26"/>
      <c r="E8" s="21" t="s">
        <v>196</v>
      </c>
      <c r="F8" s="26"/>
      <c r="G8" s="21" t="s">
        <v>197</v>
      </c>
      <c r="H8" s="21"/>
      <c r="I8" s="21"/>
      <c r="J8" s="113"/>
      <c r="K8" s="113"/>
      <c r="L8" s="372"/>
      <c r="M8" s="372"/>
      <c r="N8" s="372"/>
      <c r="O8" s="372"/>
      <c r="P8" s="372"/>
      <c r="Q8" s="225"/>
      <c r="R8" s="225"/>
      <c r="S8" s="643" t="str">
        <f>IF(F8="x",auxiliar!A68,"")</f>
        <v/>
      </c>
      <c r="T8" s="643"/>
      <c r="U8" s="643"/>
      <c r="V8" s="643"/>
      <c r="W8" s="643"/>
      <c r="X8" s="643"/>
      <c r="Y8" s="643"/>
      <c r="Z8" s="643"/>
      <c r="AA8" s="643"/>
      <c r="AB8" s="643"/>
      <c r="AC8" s="643"/>
      <c r="AD8" s="228"/>
      <c r="AE8" s="72"/>
    </row>
    <row r="9" spans="2:32" ht="5.0999999999999996" customHeight="1" x14ac:dyDescent="0.2">
      <c r="B9" s="226"/>
      <c r="C9" s="166"/>
      <c r="D9" s="227"/>
      <c r="E9" s="21"/>
      <c r="F9" s="227"/>
      <c r="G9" s="21"/>
      <c r="H9" s="21"/>
      <c r="I9" s="21"/>
      <c r="J9" s="113"/>
      <c r="K9" s="113"/>
      <c r="L9" s="372"/>
      <c r="M9" s="372"/>
      <c r="N9" s="372"/>
      <c r="O9" s="372"/>
      <c r="P9" s="372"/>
      <c r="Q9" s="372"/>
      <c r="R9" s="372"/>
      <c r="S9" s="372"/>
      <c r="T9" s="372"/>
      <c r="U9" s="372"/>
      <c r="V9" s="372"/>
      <c r="W9" s="372"/>
      <c r="X9" s="372"/>
      <c r="Y9" s="372"/>
      <c r="Z9" s="372"/>
      <c r="AA9" s="372"/>
      <c r="AB9" s="372"/>
      <c r="AC9" s="372"/>
      <c r="AD9" s="228"/>
      <c r="AE9" s="72"/>
    </row>
    <row r="10" spans="2:32" ht="18" customHeight="1" x14ac:dyDescent="0.2">
      <c r="B10" s="226"/>
      <c r="C10" s="229" t="s">
        <v>213</v>
      </c>
      <c r="D10" s="235" t="s">
        <v>1695</v>
      </c>
      <c r="E10" s="21"/>
      <c r="F10" s="227"/>
      <c r="G10" s="21"/>
      <c r="H10" s="21"/>
      <c r="I10" s="21"/>
      <c r="J10" s="113"/>
      <c r="K10" s="113"/>
      <c r="L10" s="372"/>
      <c r="M10" s="372"/>
      <c r="N10" s="372"/>
      <c r="O10" s="372"/>
      <c r="P10" s="372"/>
      <c r="Q10" s="372"/>
      <c r="R10" s="372"/>
      <c r="S10" s="372"/>
      <c r="T10" s="372"/>
      <c r="U10" s="372"/>
      <c r="V10" s="372"/>
      <c r="W10" s="372"/>
      <c r="X10" s="372"/>
      <c r="Y10" s="372"/>
      <c r="Z10" s="372"/>
      <c r="AA10" s="372"/>
      <c r="AB10" s="372"/>
      <c r="AC10" s="372"/>
      <c r="AD10" s="228"/>
      <c r="AE10" s="72"/>
    </row>
    <row r="11" spans="2:32" ht="15" customHeight="1" x14ac:dyDescent="0.2">
      <c r="B11" s="226"/>
      <c r="C11" s="229"/>
      <c r="D11" s="26"/>
      <c r="E11" s="21" t="s">
        <v>2221</v>
      </c>
      <c r="F11" s="227"/>
      <c r="G11" s="21"/>
      <c r="H11" s="26"/>
      <c r="I11" s="21" t="s">
        <v>2220</v>
      </c>
      <c r="J11" s="113"/>
      <c r="K11" s="113"/>
      <c r="L11" s="372"/>
      <c r="M11" s="372"/>
      <c r="N11" s="372"/>
      <c r="O11" s="450"/>
      <c r="P11" s="21"/>
      <c r="Q11" s="450"/>
      <c r="R11" s="21"/>
      <c r="S11" s="372"/>
      <c r="T11" s="372"/>
      <c r="U11" s="372"/>
      <c r="V11" s="372"/>
      <c r="W11" s="372"/>
      <c r="X11" s="372"/>
      <c r="Y11" s="372"/>
      <c r="Z11" s="372"/>
      <c r="AA11" s="372"/>
      <c r="AB11" s="372"/>
      <c r="AC11" s="372"/>
      <c r="AD11" s="228"/>
      <c r="AE11" s="72"/>
    </row>
    <row r="12" spans="2:32" ht="15" customHeight="1" x14ac:dyDescent="0.2">
      <c r="B12" s="226"/>
      <c r="C12" s="229"/>
      <c r="D12" s="26"/>
      <c r="E12" s="21" t="s">
        <v>2222</v>
      </c>
      <c r="F12" s="227"/>
      <c r="G12" s="21"/>
      <c r="H12" s="26"/>
      <c r="I12" s="21" t="s">
        <v>2223</v>
      </c>
      <c r="J12" s="113"/>
      <c r="K12" s="113"/>
      <c r="L12" s="113"/>
      <c r="M12" s="372"/>
      <c r="N12" s="236"/>
      <c r="O12" s="26"/>
      <c r="P12" s="21" t="s">
        <v>1696</v>
      </c>
      <c r="Q12" s="474"/>
      <c r="R12" s="474"/>
      <c r="S12" s="113"/>
      <c r="T12" s="113"/>
      <c r="U12" s="631"/>
      <c r="V12" s="631"/>
      <c r="W12" s="631"/>
      <c r="X12" s="631"/>
      <c r="Y12" s="631"/>
      <c r="Z12" s="631"/>
      <c r="AA12" s="631"/>
      <c r="AB12" s="631"/>
      <c r="AC12" s="631"/>
      <c r="AD12" s="228"/>
      <c r="AE12" s="72"/>
    </row>
    <row r="13" spans="2:32" ht="15" customHeight="1" x14ac:dyDescent="0.2">
      <c r="B13" s="226"/>
      <c r="C13" s="229"/>
      <c r="D13" s="26"/>
      <c r="E13" s="21" t="s">
        <v>1914</v>
      </c>
      <c r="F13" s="227"/>
      <c r="G13" s="21"/>
      <c r="H13" s="450"/>
      <c r="I13" s="21"/>
      <c r="J13" s="113"/>
      <c r="K13" s="113"/>
      <c r="L13" s="113"/>
      <c r="M13" s="372"/>
      <c r="N13" s="236"/>
      <c r="O13" s="450"/>
      <c r="P13" s="21"/>
      <c r="Q13" s="474"/>
      <c r="R13" s="474"/>
      <c r="S13" s="113"/>
      <c r="T13" s="113"/>
      <c r="U13" s="538"/>
      <c r="V13" s="538"/>
      <c r="W13" s="538"/>
      <c r="X13" s="538"/>
      <c r="Y13" s="538"/>
      <c r="Z13" s="538"/>
      <c r="AA13" s="538"/>
      <c r="AB13" s="538"/>
      <c r="AC13" s="538"/>
      <c r="AD13" s="228"/>
      <c r="AE13" s="72"/>
    </row>
    <row r="14" spans="2:32" ht="5.0999999999999996" customHeight="1" x14ac:dyDescent="0.2">
      <c r="B14" s="226"/>
      <c r="C14" s="229"/>
      <c r="D14" s="227"/>
      <c r="E14" s="21"/>
      <c r="F14" s="227"/>
      <c r="G14" s="21"/>
      <c r="H14" s="21"/>
      <c r="I14" s="21"/>
      <c r="J14" s="113"/>
      <c r="K14" s="113"/>
      <c r="L14" s="372"/>
      <c r="M14" s="372"/>
      <c r="N14" s="372"/>
      <c r="O14" s="372"/>
      <c r="P14" s="372"/>
      <c r="Q14" s="372"/>
      <c r="R14" s="372"/>
      <c r="S14" s="372"/>
      <c r="T14" s="372"/>
      <c r="U14" s="372"/>
      <c r="V14" s="372"/>
      <c r="W14" s="372"/>
      <c r="X14" s="372"/>
      <c r="Y14" s="372"/>
      <c r="Z14" s="372"/>
      <c r="AA14" s="372"/>
      <c r="AB14" s="372"/>
      <c r="AC14" s="372"/>
      <c r="AD14" s="228"/>
      <c r="AE14" s="72"/>
    </row>
    <row r="15" spans="2:32" ht="15" customHeight="1" x14ac:dyDescent="0.2">
      <c r="B15" s="226"/>
      <c r="C15" s="229" t="s">
        <v>215</v>
      </c>
      <c r="D15" s="642" t="s">
        <v>256</v>
      </c>
      <c r="E15" s="642"/>
      <c r="F15" s="642"/>
      <c r="G15" s="642"/>
      <c r="H15" s="642"/>
      <c r="I15" s="642"/>
      <c r="J15" s="642"/>
      <c r="K15" s="642"/>
      <c r="L15" s="642"/>
      <c r="M15" s="642"/>
      <c r="N15" s="642"/>
      <c r="O15" s="642"/>
      <c r="P15" s="642"/>
      <c r="Q15" s="642"/>
      <c r="R15" s="642"/>
      <c r="S15" s="642"/>
      <c r="T15" s="642"/>
      <c r="U15" s="642"/>
      <c r="V15" s="642"/>
      <c r="W15" s="642"/>
      <c r="X15" s="642"/>
      <c r="Y15" s="642"/>
      <c r="Z15" s="642"/>
      <c r="AA15" s="642"/>
      <c r="AB15" s="642"/>
      <c r="AC15" s="642"/>
      <c r="AD15" s="228"/>
      <c r="AE15" s="72"/>
    </row>
    <row r="16" spans="2:32" ht="15" customHeight="1" x14ac:dyDescent="0.2">
      <c r="B16" s="226"/>
      <c r="C16" s="229"/>
      <c r="D16" s="26"/>
      <c r="E16" s="21" t="s">
        <v>196</v>
      </c>
      <c r="F16" s="26"/>
      <c r="G16" s="21" t="s">
        <v>197</v>
      </c>
      <c r="H16" s="21"/>
      <c r="I16" s="21"/>
      <c r="J16" s="113"/>
      <c r="K16" s="113"/>
      <c r="L16" s="372"/>
      <c r="M16" s="372"/>
      <c r="N16" s="372"/>
      <c r="O16" s="372"/>
      <c r="P16" s="372"/>
      <c r="Q16" s="225"/>
      <c r="R16" s="225"/>
      <c r="S16" s="643" t="str">
        <f>IF($F$16="x",auxiliar!A68,"")</f>
        <v/>
      </c>
      <c r="T16" s="643"/>
      <c r="U16" s="643"/>
      <c r="V16" s="643"/>
      <c r="W16" s="643"/>
      <c r="X16" s="643"/>
      <c r="Y16" s="643"/>
      <c r="Z16" s="643"/>
      <c r="AA16" s="643"/>
      <c r="AB16" s="643"/>
      <c r="AC16" s="643"/>
      <c r="AD16" s="228"/>
      <c r="AE16" s="72"/>
    </row>
    <row r="17" spans="2:32" ht="5.0999999999999996" customHeight="1" x14ac:dyDescent="0.2">
      <c r="B17" s="226"/>
      <c r="C17" s="229"/>
      <c r="D17" s="227"/>
      <c r="E17" s="21"/>
      <c r="F17" s="227"/>
      <c r="G17" s="21"/>
      <c r="H17" s="21"/>
      <c r="I17" s="21"/>
      <c r="J17" s="113"/>
      <c r="K17" s="113"/>
      <c r="L17" s="372"/>
      <c r="M17" s="372"/>
      <c r="N17" s="372"/>
      <c r="O17" s="372"/>
      <c r="P17" s="372"/>
      <c r="Q17" s="372"/>
      <c r="R17" s="372"/>
      <c r="S17" s="372"/>
      <c r="T17" s="372"/>
      <c r="U17" s="372"/>
      <c r="V17" s="372"/>
      <c r="W17" s="372"/>
      <c r="X17" s="372"/>
      <c r="Y17" s="372"/>
      <c r="Z17" s="372"/>
      <c r="AA17" s="372"/>
      <c r="AB17" s="372"/>
      <c r="AC17" s="372"/>
      <c r="AD17" s="228"/>
      <c r="AE17" s="72"/>
    </row>
    <row r="18" spans="2:32" ht="30" customHeight="1" x14ac:dyDescent="0.2">
      <c r="B18" s="226"/>
      <c r="C18" s="432" t="s">
        <v>217</v>
      </c>
      <c r="D18" s="642" t="s">
        <v>1961</v>
      </c>
      <c r="E18" s="642"/>
      <c r="F18" s="642"/>
      <c r="G18" s="642"/>
      <c r="H18" s="642"/>
      <c r="I18" s="642"/>
      <c r="J18" s="642"/>
      <c r="K18" s="642"/>
      <c r="L18" s="642"/>
      <c r="M18" s="642"/>
      <c r="N18" s="642"/>
      <c r="O18" s="642"/>
      <c r="P18" s="642"/>
      <c r="Q18" s="642"/>
      <c r="R18" s="642"/>
      <c r="S18" s="642"/>
      <c r="T18" s="642"/>
      <c r="U18" s="642"/>
      <c r="V18" s="642"/>
      <c r="W18" s="642"/>
      <c r="X18" s="642"/>
      <c r="Y18" s="642"/>
      <c r="Z18" s="642"/>
      <c r="AA18" s="642"/>
      <c r="AB18" s="642"/>
      <c r="AC18" s="642"/>
      <c r="AD18" s="228"/>
      <c r="AE18" s="72"/>
      <c r="AF18" s="74"/>
    </row>
    <row r="19" spans="2:32" ht="15" customHeight="1" x14ac:dyDescent="0.2">
      <c r="B19" s="226"/>
      <c r="C19" s="229"/>
      <c r="D19" s="26"/>
      <c r="E19" s="21" t="s">
        <v>196</v>
      </c>
      <c r="F19" s="26"/>
      <c r="G19" s="21" t="s">
        <v>197</v>
      </c>
      <c r="H19" s="21"/>
      <c r="I19" s="21"/>
      <c r="J19" s="113"/>
      <c r="K19" s="113"/>
      <c r="L19" s="372"/>
      <c r="M19" s="372"/>
      <c r="N19" s="372"/>
      <c r="O19" s="372"/>
      <c r="P19" s="372"/>
      <c r="Q19" s="225"/>
      <c r="R19" s="225"/>
      <c r="S19" s="608"/>
      <c r="T19" s="608"/>
      <c r="U19" s="608"/>
      <c r="V19" s="608"/>
      <c r="W19" s="608"/>
      <c r="X19" s="608"/>
      <c r="Y19" s="608"/>
      <c r="Z19" s="608"/>
      <c r="AA19" s="608"/>
      <c r="AB19" s="608"/>
      <c r="AC19" s="608"/>
      <c r="AD19" s="228"/>
      <c r="AE19" s="72"/>
    </row>
    <row r="20" spans="2:32" ht="5.0999999999999996" customHeight="1" x14ac:dyDescent="0.2">
      <c r="B20" s="226"/>
      <c r="C20" s="235"/>
      <c r="D20" s="227"/>
      <c r="E20" s="21"/>
      <c r="F20" s="227"/>
      <c r="G20" s="21"/>
      <c r="H20" s="21"/>
      <c r="I20" s="21"/>
      <c r="J20" s="113"/>
      <c r="K20" s="113"/>
      <c r="L20" s="372"/>
      <c r="M20" s="372"/>
      <c r="N20" s="372"/>
      <c r="O20" s="372"/>
      <c r="P20" s="372"/>
      <c r="Q20" s="372"/>
      <c r="R20" s="372"/>
      <c r="S20" s="372"/>
      <c r="T20" s="372"/>
      <c r="U20" s="372"/>
      <c r="V20" s="372"/>
      <c r="W20" s="372"/>
      <c r="X20" s="372"/>
      <c r="Y20" s="372"/>
      <c r="Z20" s="372"/>
      <c r="AA20" s="372"/>
      <c r="AB20" s="372"/>
      <c r="AC20" s="372"/>
      <c r="AD20" s="228"/>
      <c r="AE20" s="72"/>
    </row>
    <row r="21" spans="2:32" ht="30" customHeight="1" x14ac:dyDescent="0.2">
      <c r="B21" s="226"/>
      <c r="C21" s="645" t="s">
        <v>2164</v>
      </c>
      <c r="D21" s="646"/>
      <c r="E21" s="646"/>
      <c r="F21" s="646"/>
      <c r="G21" s="646"/>
      <c r="H21" s="646"/>
      <c r="I21" s="646"/>
      <c r="J21" s="646"/>
      <c r="K21" s="646"/>
      <c r="L21" s="646"/>
      <c r="M21" s="646"/>
      <c r="N21" s="646"/>
      <c r="O21" s="646"/>
      <c r="P21" s="646"/>
      <c r="Q21" s="646"/>
      <c r="R21" s="646"/>
      <c r="S21" s="646"/>
      <c r="T21" s="646"/>
      <c r="U21" s="646"/>
      <c r="V21" s="646"/>
      <c r="W21" s="646"/>
      <c r="X21" s="646"/>
      <c r="Y21" s="646"/>
      <c r="Z21" s="646"/>
      <c r="AA21" s="646"/>
      <c r="AB21" s="646"/>
      <c r="AC21" s="647"/>
      <c r="AD21" s="228"/>
      <c r="AE21" s="72"/>
    </row>
    <row r="22" spans="2:32" ht="5.0999999999999996" customHeight="1" x14ac:dyDescent="0.2">
      <c r="B22" s="226"/>
      <c r="C22" s="235"/>
      <c r="D22" s="227"/>
      <c r="E22" s="21"/>
      <c r="F22" s="227"/>
      <c r="G22" s="21"/>
      <c r="H22" s="21"/>
      <c r="I22" s="21"/>
      <c r="J22" s="113"/>
      <c r="K22" s="113"/>
      <c r="L22" s="372"/>
      <c r="M22" s="372"/>
      <c r="N22" s="372"/>
      <c r="O22" s="372"/>
      <c r="P22" s="372"/>
      <c r="Q22" s="372"/>
      <c r="R22" s="372"/>
      <c r="S22" s="372"/>
      <c r="T22" s="372"/>
      <c r="U22" s="372"/>
      <c r="V22" s="372"/>
      <c r="W22" s="372"/>
      <c r="X22" s="372"/>
      <c r="Y22" s="372"/>
      <c r="Z22" s="372"/>
      <c r="AA22" s="372"/>
      <c r="AB22" s="372"/>
      <c r="AC22" s="372"/>
      <c r="AD22" s="228"/>
      <c r="AE22" s="72"/>
    </row>
    <row r="23" spans="2:32" ht="30" customHeight="1" x14ac:dyDescent="0.2">
      <c r="B23" s="226"/>
      <c r="C23" s="237" t="s">
        <v>219</v>
      </c>
      <c r="D23" s="642" t="s">
        <v>257</v>
      </c>
      <c r="E23" s="642"/>
      <c r="F23" s="642"/>
      <c r="G23" s="642"/>
      <c r="H23" s="642"/>
      <c r="I23" s="642"/>
      <c r="J23" s="642"/>
      <c r="K23" s="642"/>
      <c r="L23" s="642"/>
      <c r="M23" s="642"/>
      <c r="N23" s="642"/>
      <c r="O23" s="642"/>
      <c r="P23" s="642"/>
      <c r="Q23" s="642"/>
      <c r="R23" s="642"/>
      <c r="S23" s="642"/>
      <c r="T23" s="642"/>
      <c r="U23" s="642"/>
      <c r="V23" s="642"/>
      <c r="W23" s="642"/>
      <c r="X23" s="642"/>
      <c r="Y23" s="642"/>
      <c r="Z23" s="642"/>
      <c r="AA23" s="642"/>
      <c r="AB23" s="642"/>
      <c r="AC23" s="642"/>
      <c r="AD23" s="228"/>
      <c r="AE23" s="72">
        <v>2</v>
      </c>
      <c r="AF23" s="74">
        <v>0</v>
      </c>
    </row>
    <row r="24" spans="2:32" ht="15" customHeight="1" x14ac:dyDescent="0.2">
      <c r="B24" s="226"/>
      <c r="C24" s="133"/>
      <c r="D24" s="26"/>
      <c r="E24" s="21" t="s">
        <v>2028</v>
      </c>
      <c r="F24" s="113"/>
      <c r="G24" s="113"/>
      <c r="H24" s="21"/>
      <c r="I24" s="113"/>
      <c r="J24" s="113"/>
      <c r="K24" s="26"/>
      <c r="L24" s="21" t="s">
        <v>1194</v>
      </c>
      <c r="M24" s="372"/>
      <c r="N24" s="372"/>
      <c r="O24" s="372"/>
      <c r="P24" s="372"/>
      <c r="Q24" s="225"/>
      <c r="R24" s="225"/>
      <c r="S24" s="608"/>
      <c r="T24" s="608"/>
      <c r="U24" s="608"/>
      <c r="V24" s="608"/>
      <c r="W24" s="608"/>
      <c r="X24" s="608"/>
      <c r="Y24" s="608"/>
      <c r="Z24" s="608"/>
      <c r="AA24" s="608"/>
      <c r="AB24" s="608"/>
      <c r="AC24" s="608"/>
      <c r="AD24" s="228"/>
      <c r="AF24" s="75" t="s">
        <v>258</v>
      </c>
    </row>
    <row r="25" spans="2:32" ht="5.0999999999999996" customHeight="1" x14ac:dyDescent="0.2">
      <c r="B25" s="226"/>
      <c r="C25" s="133"/>
      <c r="D25" s="227"/>
      <c r="E25" s="21"/>
      <c r="F25" s="227"/>
      <c r="G25" s="21"/>
      <c r="H25" s="21"/>
      <c r="I25" s="21"/>
      <c r="J25" s="113"/>
      <c r="K25" s="113"/>
      <c r="L25" s="372"/>
      <c r="M25" s="372"/>
      <c r="N25" s="372"/>
      <c r="O25" s="372"/>
      <c r="P25" s="372"/>
      <c r="Q25" s="372"/>
      <c r="R25" s="372"/>
      <c r="S25" s="372"/>
      <c r="T25" s="372"/>
      <c r="U25" s="372"/>
      <c r="V25" s="372"/>
      <c r="W25" s="372"/>
      <c r="X25" s="372"/>
      <c r="Y25" s="372"/>
      <c r="Z25" s="372"/>
      <c r="AA25" s="372"/>
      <c r="AB25" s="372"/>
      <c r="AC25" s="372"/>
      <c r="AD25" s="228"/>
      <c r="AE25" s="72"/>
    </row>
    <row r="26" spans="2:32" ht="18" customHeight="1" x14ac:dyDescent="0.2">
      <c r="B26" s="226"/>
      <c r="C26" s="237" t="s">
        <v>221</v>
      </c>
      <c r="D26" s="642" t="s">
        <v>259</v>
      </c>
      <c r="E26" s="642"/>
      <c r="F26" s="642"/>
      <c r="G26" s="642"/>
      <c r="H26" s="642"/>
      <c r="I26" s="642"/>
      <c r="J26" s="642"/>
      <c r="K26" s="642"/>
      <c r="L26" s="642"/>
      <c r="M26" s="642"/>
      <c r="N26" s="642"/>
      <c r="O26" s="642"/>
      <c r="P26" s="642"/>
      <c r="Q26" s="642"/>
      <c r="R26" s="642"/>
      <c r="S26" s="642"/>
      <c r="T26" s="642"/>
      <c r="U26" s="642"/>
      <c r="V26" s="642"/>
      <c r="W26" s="642"/>
      <c r="X26" s="642"/>
      <c r="Y26" s="642"/>
      <c r="Z26" s="642"/>
      <c r="AA26" s="642"/>
      <c r="AB26" s="642"/>
      <c r="AC26" s="642"/>
      <c r="AD26" s="228"/>
      <c r="AE26" s="72">
        <v>1</v>
      </c>
    </row>
    <row r="27" spans="2:32" ht="15" customHeight="1" x14ac:dyDescent="0.2">
      <c r="B27" s="226"/>
      <c r="C27" s="133"/>
      <c r="D27" s="26"/>
      <c r="E27" s="21" t="s">
        <v>2028</v>
      </c>
      <c r="F27" s="113"/>
      <c r="G27" s="113"/>
      <c r="H27" s="21"/>
      <c r="I27" s="113"/>
      <c r="J27" s="113"/>
      <c r="K27" s="26"/>
      <c r="L27" s="21" t="s">
        <v>197</v>
      </c>
      <c r="M27" s="372"/>
      <c r="N27" s="372"/>
      <c r="O27" s="372"/>
      <c r="P27" s="372"/>
      <c r="Q27" s="225"/>
      <c r="R27" s="225"/>
      <c r="S27" s="608"/>
      <c r="T27" s="608"/>
      <c r="U27" s="608"/>
      <c r="V27" s="608"/>
      <c r="W27" s="608"/>
      <c r="X27" s="608"/>
      <c r="Y27" s="608"/>
      <c r="Z27" s="608"/>
      <c r="AA27" s="608"/>
      <c r="AB27" s="608"/>
      <c r="AC27" s="608"/>
      <c r="AD27" s="228"/>
      <c r="AE27" s="72"/>
    </row>
    <row r="28" spans="2:32" ht="5.0999999999999996" customHeight="1" x14ac:dyDescent="0.2">
      <c r="B28" s="226"/>
      <c r="C28" s="133"/>
      <c r="D28" s="227"/>
      <c r="E28" s="21"/>
      <c r="F28" s="227"/>
      <c r="G28" s="21"/>
      <c r="H28" s="21"/>
      <c r="I28" s="21"/>
      <c r="J28" s="113"/>
      <c r="K28" s="113"/>
      <c r="L28" s="372"/>
      <c r="M28" s="372"/>
      <c r="N28" s="372"/>
      <c r="O28" s="372"/>
      <c r="P28" s="372"/>
      <c r="Q28" s="372"/>
      <c r="R28" s="372"/>
      <c r="S28" s="372"/>
      <c r="T28" s="372"/>
      <c r="U28" s="372"/>
      <c r="V28" s="372"/>
      <c r="W28" s="372"/>
      <c r="X28" s="372"/>
      <c r="Y28" s="372"/>
      <c r="Z28" s="372"/>
      <c r="AA28" s="372"/>
      <c r="AB28" s="372"/>
      <c r="AC28" s="372"/>
      <c r="AD28" s="228"/>
      <c r="AE28" s="72"/>
    </row>
    <row r="29" spans="2:32" ht="18" customHeight="1" x14ac:dyDescent="0.2">
      <c r="B29" s="226"/>
      <c r="C29" s="237" t="s">
        <v>223</v>
      </c>
      <c r="D29" s="633" t="s">
        <v>260</v>
      </c>
      <c r="E29" s="633"/>
      <c r="F29" s="633"/>
      <c r="G29" s="633"/>
      <c r="H29" s="633"/>
      <c r="I29" s="633"/>
      <c r="J29" s="633"/>
      <c r="K29" s="633"/>
      <c r="L29" s="633"/>
      <c r="M29" s="633"/>
      <c r="N29" s="633"/>
      <c r="O29" s="633"/>
      <c r="P29" s="633"/>
      <c r="Q29" s="633"/>
      <c r="R29" s="633"/>
      <c r="S29" s="633"/>
      <c r="T29" s="633"/>
      <c r="U29" s="633"/>
      <c r="V29" s="633"/>
      <c r="W29" s="633"/>
      <c r="X29" s="633"/>
      <c r="Y29" s="633"/>
      <c r="Z29" s="633"/>
      <c r="AA29" s="633"/>
      <c r="AB29" s="633"/>
      <c r="AC29" s="633"/>
      <c r="AD29" s="228"/>
      <c r="AE29" s="72">
        <v>1</v>
      </c>
    </row>
    <row r="30" spans="2:32" ht="15" customHeight="1" x14ac:dyDescent="0.2">
      <c r="B30" s="226"/>
      <c r="C30" s="133"/>
      <c r="D30" s="26"/>
      <c r="E30" s="21" t="s">
        <v>261</v>
      </c>
      <c r="F30" s="26"/>
      <c r="G30" s="21" t="s">
        <v>262</v>
      </c>
      <c r="H30" s="21"/>
      <c r="I30" s="21"/>
      <c r="J30" s="113"/>
      <c r="K30" s="26"/>
      <c r="L30" s="649" t="s">
        <v>263</v>
      </c>
      <c r="M30" s="650"/>
      <c r="N30" s="650"/>
      <c r="O30" s="650"/>
      <c r="P30" s="650"/>
      <c r="Q30" s="650"/>
      <c r="R30" s="650"/>
      <c r="S30" s="643" t="str">
        <f>IF(OR($D$30="x",$F$30="x"),auxiliar!A69,"")</f>
        <v/>
      </c>
      <c r="T30" s="643"/>
      <c r="U30" s="643"/>
      <c r="V30" s="643"/>
      <c r="W30" s="643"/>
      <c r="X30" s="643"/>
      <c r="Y30" s="643"/>
      <c r="Z30" s="643"/>
      <c r="AA30" s="643"/>
      <c r="AB30" s="643"/>
      <c r="AC30" s="643"/>
      <c r="AD30" s="228"/>
      <c r="AE30" s="72"/>
    </row>
    <row r="31" spans="2:32" ht="5.0999999999999996" customHeight="1" x14ac:dyDescent="0.2">
      <c r="B31" s="226"/>
      <c r="C31" s="133"/>
      <c r="D31" s="227"/>
      <c r="E31" s="21"/>
      <c r="F31" s="227"/>
      <c r="G31" s="21"/>
      <c r="H31" s="21"/>
      <c r="I31" s="21"/>
      <c r="J31" s="113"/>
      <c r="K31" s="113"/>
      <c r="L31" s="372"/>
      <c r="M31" s="372"/>
      <c r="N31" s="372"/>
      <c r="O31" s="372"/>
      <c r="P31" s="372"/>
      <c r="Q31" s="372"/>
      <c r="R31" s="372"/>
      <c r="S31" s="372"/>
      <c r="T31" s="372"/>
      <c r="U31" s="372"/>
      <c r="V31" s="372"/>
      <c r="W31" s="372"/>
      <c r="X31" s="372"/>
      <c r="Y31" s="372"/>
      <c r="Z31" s="372"/>
      <c r="AA31" s="372"/>
      <c r="AB31" s="372"/>
      <c r="AC31" s="372"/>
      <c r="AD31" s="228"/>
      <c r="AE31" s="72"/>
    </row>
    <row r="32" spans="2:32" ht="15" customHeight="1" x14ac:dyDescent="0.2">
      <c r="B32" s="226"/>
      <c r="C32" s="237" t="s">
        <v>1697</v>
      </c>
      <c r="D32" s="633" t="s">
        <v>2190</v>
      </c>
      <c r="E32" s="633"/>
      <c r="F32" s="633"/>
      <c r="G32" s="633"/>
      <c r="H32" s="633"/>
      <c r="I32" s="633"/>
      <c r="J32" s="633"/>
      <c r="K32" s="633"/>
      <c r="L32" s="633"/>
      <c r="M32" s="633"/>
      <c r="N32" s="633"/>
      <c r="O32" s="633"/>
      <c r="P32" s="633"/>
      <c r="Q32" s="633"/>
      <c r="R32" s="633"/>
      <c r="S32" s="633"/>
      <c r="T32" s="633"/>
      <c r="U32" s="633"/>
      <c r="V32" s="633"/>
      <c r="W32" s="633"/>
      <c r="X32" s="633"/>
      <c r="Y32" s="633"/>
      <c r="Z32" s="633"/>
      <c r="AA32" s="633"/>
      <c r="AB32" s="633"/>
      <c r="AC32" s="633"/>
      <c r="AD32" s="228"/>
      <c r="AE32" s="72">
        <v>1</v>
      </c>
    </row>
    <row r="33" spans="2:32" ht="15" customHeight="1" x14ac:dyDescent="0.2">
      <c r="B33" s="226"/>
      <c r="C33" s="133"/>
      <c r="D33" s="26"/>
      <c r="E33" s="21" t="s">
        <v>197</v>
      </c>
      <c r="F33" s="26"/>
      <c r="G33" s="21" t="s">
        <v>196</v>
      </c>
      <c r="H33" s="21"/>
      <c r="I33" s="648" t="str">
        <f>IF($F$33="x",auxiliar!A69,"")</f>
        <v/>
      </c>
      <c r="J33" s="648"/>
      <c r="K33" s="648"/>
      <c r="L33" s="648"/>
      <c r="M33" s="648"/>
      <c r="N33" s="648"/>
      <c r="O33" s="648"/>
      <c r="P33" s="648"/>
      <c r="Q33" s="648"/>
      <c r="R33" s="648"/>
      <c r="S33" s="648"/>
      <c r="T33" s="648"/>
      <c r="U33" s="648"/>
      <c r="V33" s="648"/>
      <c r="W33" s="648"/>
      <c r="X33" s="648"/>
      <c r="Y33" s="648"/>
      <c r="Z33" s="648"/>
      <c r="AA33" s="648"/>
      <c r="AB33" s="648"/>
      <c r="AC33" s="433"/>
      <c r="AD33" s="228"/>
      <c r="AE33" s="72"/>
    </row>
    <row r="34" spans="2:32" ht="5.0999999999999996" customHeight="1" x14ac:dyDescent="0.2">
      <c r="B34" s="226"/>
      <c r="C34" s="133"/>
      <c r="D34" s="227"/>
      <c r="E34" s="21"/>
      <c r="F34" s="227"/>
      <c r="G34" s="21"/>
      <c r="H34" s="21"/>
      <c r="I34" s="643"/>
      <c r="J34" s="643"/>
      <c r="K34" s="643"/>
      <c r="L34" s="643"/>
      <c r="M34" s="643"/>
      <c r="N34" s="643"/>
      <c r="O34" s="643"/>
      <c r="P34" s="643"/>
      <c r="Q34" s="643"/>
      <c r="R34" s="643"/>
      <c r="S34" s="643"/>
      <c r="T34" s="643"/>
      <c r="U34" s="643"/>
      <c r="V34" s="643"/>
      <c r="W34" s="643"/>
      <c r="X34" s="643"/>
      <c r="Y34" s="643"/>
      <c r="Z34" s="643"/>
      <c r="AA34" s="643"/>
      <c r="AB34" s="643"/>
      <c r="AC34" s="433"/>
      <c r="AD34" s="228"/>
      <c r="AE34" s="72"/>
    </row>
    <row r="35" spans="2:32" ht="30" customHeight="1" x14ac:dyDescent="0.2">
      <c r="B35" s="226"/>
      <c r="C35" s="237" t="s">
        <v>224</v>
      </c>
      <c r="D35" s="633" t="s">
        <v>1915</v>
      </c>
      <c r="E35" s="633"/>
      <c r="F35" s="633"/>
      <c r="G35" s="633"/>
      <c r="H35" s="633"/>
      <c r="I35" s="633"/>
      <c r="J35" s="633"/>
      <c r="K35" s="633"/>
      <c r="L35" s="633"/>
      <c r="M35" s="633"/>
      <c r="N35" s="633"/>
      <c r="O35" s="633"/>
      <c r="P35" s="633"/>
      <c r="Q35" s="633"/>
      <c r="R35" s="633"/>
      <c r="S35" s="633"/>
      <c r="T35" s="633"/>
      <c r="U35" s="633"/>
      <c r="V35" s="633"/>
      <c r="W35" s="633"/>
      <c r="X35" s="633"/>
      <c r="Y35" s="633"/>
      <c r="Z35" s="633"/>
      <c r="AA35" s="633"/>
      <c r="AB35" s="633"/>
      <c r="AC35" s="633"/>
      <c r="AD35" s="228"/>
      <c r="AE35" s="72">
        <v>1</v>
      </c>
    </row>
    <row r="36" spans="2:32" ht="15" customHeight="1" x14ac:dyDescent="0.2">
      <c r="B36" s="226"/>
      <c r="C36" s="133"/>
      <c r="D36" s="26"/>
      <c r="E36" s="21" t="s">
        <v>196</v>
      </c>
      <c r="F36" s="26"/>
      <c r="G36" s="21" t="s">
        <v>197</v>
      </c>
      <c r="H36" s="21"/>
      <c r="I36" s="21"/>
      <c r="J36" s="113"/>
      <c r="K36" s="113"/>
      <c r="L36" s="372"/>
      <c r="M36" s="372"/>
      <c r="N36" s="372"/>
      <c r="O36" s="372"/>
      <c r="P36" s="372"/>
      <c r="Q36" s="225"/>
      <c r="R36" s="225"/>
      <c r="S36" s="608"/>
      <c r="T36" s="608"/>
      <c r="U36" s="608"/>
      <c r="V36" s="608"/>
      <c r="W36" s="608"/>
      <c r="X36" s="608"/>
      <c r="Y36" s="608"/>
      <c r="Z36" s="608"/>
      <c r="AA36" s="608"/>
      <c r="AB36" s="608"/>
      <c r="AC36" s="608"/>
      <c r="AD36" s="228"/>
      <c r="AE36" s="72"/>
    </row>
    <row r="37" spans="2:32" ht="5.0999999999999996" customHeight="1" x14ac:dyDescent="0.2">
      <c r="B37" s="226"/>
      <c r="C37" s="133"/>
      <c r="D37" s="227"/>
      <c r="E37" s="21"/>
      <c r="F37" s="227"/>
      <c r="G37" s="21"/>
      <c r="H37" s="21"/>
      <c r="I37" s="21"/>
      <c r="J37" s="113"/>
      <c r="K37" s="113"/>
      <c r="L37" s="372"/>
      <c r="M37" s="372"/>
      <c r="N37" s="372"/>
      <c r="O37" s="372"/>
      <c r="P37" s="372"/>
      <c r="Q37" s="372"/>
      <c r="R37" s="372"/>
      <c r="S37" s="372"/>
      <c r="T37" s="372"/>
      <c r="U37" s="372"/>
      <c r="V37" s="372"/>
      <c r="W37" s="372"/>
      <c r="X37" s="372"/>
      <c r="Y37" s="372"/>
      <c r="Z37" s="372"/>
      <c r="AA37" s="372"/>
      <c r="AB37" s="372"/>
      <c r="AC37" s="372"/>
      <c r="AD37" s="228"/>
      <c r="AE37" s="72"/>
    </row>
    <row r="38" spans="2:32" ht="15" customHeight="1" x14ac:dyDescent="0.2">
      <c r="B38" s="226"/>
      <c r="C38" s="237" t="s">
        <v>226</v>
      </c>
      <c r="D38" s="633" t="s">
        <v>2029</v>
      </c>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228"/>
      <c r="AE38" s="72"/>
    </row>
    <row r="39" spans="2:32" ht="15" customHeight="1" x14ac:dyDescent="0.2">
      <c r="B39" s="226"/>
      <c r="C39" s="133"/>
      <c r="D39" s="26"/>
      <c r="E39" s="21" t="s">
        <v>196</v>
      </c>
      <c r="F39" s="26"/>
      <c r="G39" s="21" t="s">
        <v>197</v>
      </c>
      <c r="H39" s="21"/>
      <c r="I39" s="21"/>
      <c r="J39" s="113"/>
      <c r="K39" s="113"/>
      <c r="L39" s="372"/>
      <c r="M39" s="372"/>
      <c r="N39" s="372"/>
      <c r="O39" s="372"/>
      <c r="P39" s="372"/>
      <c r="Q39" s="225"/>
      <c r="R39" s="225"/>
      <c r="S39" s="608"/>
      <c r="T39" s="608"/>
      <c r="U39" s="608"/>
      <c r="V39" s="608"/>
      <c r="W39" s="608"/>
      <c r="X39" s="608"/>
      <c r="Y39" s="608"/>
      <c r="Z39" s="608"/>
      <c r="AA39" s="608"/>
      <c r="AB39" s="608"/>
      <c r="AC39" s="608"/>
      <c r="AD39" s="228"/>
      <c r="AE39" s="72"/>
    </row>
    <row r="40" spans="2:32" ht="5.0999999999999996" customHeight="1" x14ac:dyDescent="0.2">
      <c r="B40" s="226"/>
      <c r="C40" s="133"/>
      <c r="D40" s="450"/>
      <c r="E40" s="21"/>
      <c r="F40" s="450"/>
      <c r="G40" s="21"/>
      <c r="H40" s="21"/>
      <c r="I40" s="21"/>
      <c r="J40" s="113"/>
      <c r="K40" s="113"/>
      <c r="L40" s="372"/>
      <c r="M40" s="372"/>
      <c r="N40" s="372"/>
      <c r="O40" s="372"/>
      <c r="P40" s="372"/>
      <c r="Q40" s="225"/>
      <c r="R40" s="225"/>
      <c r="S40" s="164"/>
      <c r="T40" s="164"/>
      <c r="U40" s="164"/>
      <c r="V40" s="164"/>
      <c r="W40" s="164"/>
      <c r="X40" s="164"/>
      <c r="Y40" s="164"/>
      <c r="Z40" s="164"/>
      <c r="AA40" s="164"/>
      <c r="AB40" s="164"/>
      <c r="AC40" s="164"/>
      <c r="AD40" s="228"/>
      <c r="AE40" s="72"/>
    </row>
    <row r="41" spans="2:32" ht="31.5" customHeight="1" x14ac:dyDescent="0.2">
      <c r="B41" s="226"/>
      <c r="C41" s="651" t="str">
        <f>IF(AND(S30="",I33=""),"",auxiliar!E65)</f>
        <v/>
      </c>
      <c r="D41" s="651"/>
      <c r="E41" s="651"/>
      <c r="F41" s="651"/>
      <c r="G41" s="651"/>
      <c r="H41" s="651"/>
      <c r="I41" s="651"/>
      <c r="J41" s="651"/>
      <c r="K41" s="651"/>
      <c r="L41" s="651"/>
      <c r="M41" s="651"/>
      <c r="N41" s="651"/>
      <c r="O41" s="651"/>
      <c r="P41" s="651"/>
      <c r="Q41" s="651"/>
      <c r="R41" s="651"/>
      <c r="S41" s="651"/>
      <c r="T41" s="651"/>
      <c r="U41" s="651"/>
      <c r="V41" s="651"/>
      <c r="W41" s="651"/>
      <c r="X41" s="651"/>
      <c r="Y41" s="651"/>
      <c r="Z41" s="651"/>
      <c r="AA41" s="651"/>
      <c r="AB41" s="651"/>
      <c r="AC41" s="651"/>
      <c r="AD41" s="228"/>
      <c r="AE41" s="72"/>
    </row>
    <row r="42" spans="2:32" ht="5.0999999999999996" customHeight="1" thickBot="1" x14ac:dyDescent="0.25">
      <c r="B42" s="238"/>
      <c r="C42" s="239"/>
      <c r="D42" s="652"/>
      <c r="E42" s="652"/>
      <c r="F42" s="652"/>
      <c r="G42" s="652"/>
      <c r="H42" s="652"/>
      <c r="I42" s="652"/>
      <c r="J42" s="652"/>
      <c r="K42" s="652"/>
      <c r="L42" s="652"/>
      <c r="M42" s="652"/>
      <c r="N42" s="652"/>
      <c r="O42" s="652"/>
      <c r="P42" s="652"/>
      <c r="Q42" s="652"/>
      <c r="R42" s="652"/>
      <c r="S42" s="652"/>
      <c r="T42" s="652"/>
      <c r="U42" s="652"/>
      <c r="V42" s="652"/>
      <c r="W42" s="652"/>
      <c r="X42" s="652"/>
      <c r="Y42" s="652"/>
      <c r="Z42" s="652"/>
      <c r="AA42" s="652"/>
      <c r="AB42" s="652"/>
      <c r="AC42" s="652"/>
      <c r="AD42" s="240"/>
      <c r="AE42" s="72"/>
    </row>
    <row r="43" spans="2:32" s="245" customFormat="1" ht="20.100000000000001" customHeight="1" x14ac:dyDescent="0.25">
      <c r="B43" s="619" t="s">
        <v>2118</v>
      </c>
      <c r="C43" s="620"/>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620"/>
      <c r="AB43" s="620"/>
      <c r="AC43" s="620"/>
      <c r="AD43" s="621"/>
      <c r="AE43" s="243"/>
      <c r="AF43" s="244"/>
    </row>
    <row r="44" spans="2:32" ht="5.0999999999999996" customHeight="1" x14ac:dyDescent="0.2">
      <c r="B44" s="226"/>
      <c r="C44" s="133"/>
      <c r="D44" s="227"/>
      <c r="E44" s="21"/>
      <c r="F44" s="227"/>
      <c r="G44" s="21"/>
      <c r="H44" s="21"/>
      <c r="I44" s="21"/>
      <c r="J44" s="113"/>
      <c r="K44" s="113"/>
      <c r="L44" s="372"/>
      <c r="M44" s="372"/>
      <c r="N44" s="372"/>
      <c r="O44" s="372"/>
      <c r="P44" s="372"/>
      <c r="Q44" s="372"/>
      <c r="R44" s="372"/>
      <c r="S44" s="372"/>
      <c r="T44" s="372"/>
      <c r="U44" s="372"/>
      <c r="V44" s="372"/>
      <c r="W44" s="372"/>
      <c r="X44" s="372"/>
      <c r="Y44" s="372"/>
      <c r="Z44" s="372"/>
      <c r="AA44" s="372"/>
      <c r="AB44" s="372"/>
      <c r="AC44" s="372"/>
      <c r="AD44" s="228"/>
      <c r="AE44" s="72"/>
    </row>
    <row r="45" spans="2:32" ht="15" customHeight="1" x14ac:dyDescent="0.2">
      <c r="B45" s="226"/>
      <c r="C45" s="229" t="s">
        <v>210</v>
      </c>
      <c r="D45" s="642" t="s">
        <v>264</v>
      </c>
      <c r="E45" s="642"/>
      <c r="F45" s="642"/>
      <c r="G45" s="642"/>
      <c r="H45" s="642"/>
      <c r="I45" s="642"/>
      <c r="J45" s="642"/>
      <c r="K45" s="642"/>
      <c r="L45" s="642"/>
      <c r="M45" s="642"/>
      <c r="N45" s="642"/>
      <c r="O45" s="642"/>
      <c r="P45" s="642"/>
      <c r="Q45" s="642"/>
      <c r="R45" s="642"/>
      <c r="S45" s="642"/>
      <c r="T45" s="642"/>
      <c r="U45" s="642"/>
      <c r="V45" s="642"/>
      <c r="W45" s="642"/>
      <c r="X45" s="642"/>
      <c r="Y45" s="642"/>
      <c r="Z45" s="642"/>
      <c r="AA45" s="642"/>
      <c r="AB45" s="642"/>
      <c r="AC45" s="642"/>
      <c r="AD45" s="228"/>
      <c r="AE45" s="72">
        <v>2</v>
      </c>
    </row>
    <row r="46" spans="2:32" ht="15" customHeight="1" x14ac:dyDescent="0.2">
      <c r="B46" s="226"/>
      <c r="C46" s="229"/>
      <c r="D46" s="26"/>
      <c r="E46" s="21" t="s">
        <v>196</v>
      </c>
      <c r="F46" s="26"/>
      <c r="G46" s="21" t="s">
        <v>197</v>
      </c>
      <c r="H46" s="21"/>
      <c r="I46" s="21"/>
      <c r="J46" s="113"/>
      <c r="K46" s="113"/>
      <c r="L46" s="372"/>
      <c r="M46" s="372"/>
      <c r="N46" s="372"/>
      <c r="O46" s="372"/>
      <c r="P46" s="372"/>
      <c r="Q46" s="225"/>
      <c r="R46" s="225"/>
      <c r="S46" s="608"/>
      <c r="T46" s="608"/>
      <c r="U46" s="608"/>
      <c r="V46" s="608"/>
      <c r="W46" s="608"/>
      <c r="X46" s="608"/>
      <c r="Y46" s="608"/>
      <c r="Z46" s="608"/>
      <c r="AA46" s="608"/>
      <c r="AB46" s="608"/>
      <c r="AC46" s="608"/>
      <c r="AD46" s="228"/>
      <c r="AE46" s="72"/>
    </row>
    <row r="47" spans="2:32" ht="5.0999999999999996" customHeight="1" x14ac:dyDescent="0.2">
      <c r="B47" s="226"/>
      <c r="C47" s="229"/>
      <c r="D47" s="227"/>
      <c r="E47" s="21"/>
      <c r="F47" s="227"/>
      <c r="G47" s="21"/>
      <c r="H47" s="21"/>
      <c r="I47" s="21"/>
      <c r="J47" s="113"/>
      <c r="K47" s="113"/>
      <c r="L47" s="372"/>
      <c r="M47" s="372"/>
      <c r="N47" s="372"/>
      <c r="O47" s="372"/>
      <c r="P47" s="372"/>
      <c r="Q47" s="372"/>
      <c r="R47" s="372"/>
      <c r="S47" s="372"/>
      <c r="T47" s="372"/>
      <c r="U47" s="372"/>
      <c r="V47" s="372"/>
      <c r="W47" s="372"/>
      <c r="X47" s="372"/>
      <c r="Y47" s="372"/>
      <c r="Z47" s="372"/>
      <c r="AA47" s="372"/>
      <c r="AB47" s="372"/>
      <c r="AC47" s="372"/>
      <c r="AD47" s="228"/>
      <c r="AE47" s="72"/>
    </row>
    <row r="48" spans="2:32" ht="15" customHeight="1" x14ac:dyDescent="0.2">
      <c r="B48" s="226"/>
      <c r="C48" s="229" t="s">
        <v>213</v>
      </c>
      <c r="D48" s="642" t="s">
        <v>265</v>
      </c>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c r="AD48" s="228"/>
      <c r="AE48" s="72">
        <v>1</v>
      </c>
    </row>
    <row r="49" spans="2:31" ht="15" customHeight="1" x14ac:dyDescent="0.2">
      <c r="B49" s="226"/>
      <c r="C49" s="229"/>
      <c r="D49" s="26"/>
      <c r="E49" s="21" t="s">
        <v>196</v>
      </c>
      <c r="F49" s="26"/>
      <c r="G49" s="21" t="s">
        <v>197</v>
      </c>
      <c r="H49" s="21"/>
      <c r="I49" s="21"/>
      <c r="J49" s="113"/>
      <c r="K49" s="113"/>
      <c r="L49" s="372"/>
      <c r="M49" s="372"/>
      <c r="N49" s="372"/>
      <c r="O49" s="372"/>
      <c r="P49" s="372"/>
      <c r="Q49" s="225"/>
      <c r="R49" s="225"/>
      <c r="S49" s="608"/>
      <c r="T49" s="608"/>
      <c r="U49" s="608"/>
      <c r="V49" s="608"/>
      <c r="W49" s="608"/>
      <c r="X49" s="608"/>
      <c r="Y49" s="608"/>
      <c r="Z49" s="608"/>
      <c r="AA49" s="608"/>
      <c r="AB49" s="608"/>
      <c r="AC49" s="608"/>
      <c r="AD49" s="228"/>
      <c r="AE49" s="72"/>
    </row>
    <row r="50" spans="2:31" ht="5.0999999999999996" customHeight="1" x14ac:dyDescent="0.2">
      <c r="B50" s="226"/>
      <c r="C50" s="229"/>
      <c r="D50" s="227"/>
      <c r="E50" s="21"/>
      <c r="F50" s="227"/>
      <c r="G50" s="21"/>
      <c r="H50" s="21"/>
      <c r="I50" s="21"/>
      <c r="J50" s="113"/>
      <c r="K50" s="113"/>
      <c r="L50" s="372"/>
      <c r="M50" s="372"/>
      <c r="N50" s="372"/>
      <c r="O50" s="372"/>
      <c r="P50" s="372"/>
      <c r="Q50" s="372"/>
      <c r="R50" s="372"/>
      <c r="S50" s="372"/>
      <c r="T50" s="372"/>
      <c r="U50" s="372"/>
      <c r="V50" s="372"/>
      <c r="W50" s="372"/>
      <c r="X50" s="372"/>
      <c r="Y50" s="372"/>
      <c r="Z50" s="372"/>
      <c r="AA50" s="372"/>
      <c r="AB50" s="372"/>
      <c r="AC50" s="372"/>
      <c r="AD50" s="228"/>
      <c r="AE50" s="72"/>
    </row>
    <row r="51" spans="2:31" ht="15" customHeight="1" x14ac:dyDescent="0.2">
      <c r="B51" s="226"/>
      <c r="C51" s="229" t="s">
        <v>215</v>
      </c>
      <c r="D51" s="642" t="s">
        <v>2166</v>
      </c>
      <c r="E51" s="642"/>
      <c r="F51" s="642"/>
      <c r="G51" s="642"/>
      <c r="H51" s="642"/>
      <c r="I51" s="642"/>
      <c r="J51" s="642"/>
      <c r="K51" s="642"/>
      <c r="L51" s="642"/>
      <c r="M51" s="642"/>
      <c r="N51" s="642"/>
      <c r="O51" s="642"/>
      <c r="P51" s="642"/>
      <c r="Q51" s="642"/>
      <c r="R51" s="642"/>
      <c r="S51" s="642"/>
      <c r="T51" s="642"/>
      <c r="U51" s="642"/>
      <c r="V51" s="642"/>
      <c r="W51" s="642"/>
      <c r="X51" s="642"/>
      <c r="Y51" s="642"/>
      <c r="Z51" s="642"/>
      <c r="AA51" s="642"/>
      <c r="AB51" s="642"/>
      <c r="AC51" s="642"/>
      <c r="AD51" s="228"/>
      <c r="AE51" s="72">
        <v>1</v>
      </c>
    </row>
    <row r="52" spans="2:31" ht="15" customHeight="1" x14ac:dyDescent="0.2">
      <c r="B52" s="226"/>
      <c r="C52" s="229"/>
      <c r="D52" s="26"/>
      <c r="E52" s="21" t="s">
        <v>196</v>
      </c>
      <c r="F52" s="26"/>
      <c r="G52" s="21" t="s">
        <v>197</v>
      </c>
      <c r="H52" s="21"/>
      <c r="I52" s="21"/>
      <c r="J52" s="113"/>
      <c r="K52" s="113"/>
      <c r="L52" s="372"/>
      <c r="M52" s="372"/>
      <c r="N52" s="372"/>
      <c r="O52" s="372"/>
      <c r="P52" s="372"/>
      <c r="Q52" s="225"/>
      <c r="R52" s="225"/>
      <c r="S52" s="608"/>
      <c r="T52" s="608"/>
      <c r="U52" s="608"/>
      <c r="V52" s="608"/>
      <c r="W52" s="608"/>
      <c r="X52" s="608"/>
      <c r="Y52" s="608"/>
      <c r="Z52" s="608"/>
      <c r="AA52" s="608"/>
      <c r="AB52" s="608"/>
      <c r="AC52" s="608"/>
      <c r="AD52" s="228"/>
      <c r="AE52" s="72"/>
    </row>
    <row r="53" spans="2:31" ht="5.0999999999999996" customHeight="1" x14ac:dyDescent="0.2">
      <c r="B53" s="226"/>
      <c r="C53" s="229"/>
      <c r="D53" s="227"/>
      <c r="E53" s="21"/>
      <c r="F53" s="227"/>
      <c r="G53" s="21"/>
      <c r="H53" s="21"/>
      <c r="I53" s="21"/>
      <c r="J53" s="113"/>
      <c r="K53" s="113"/>
      <c r="L53" s="372"/>
      <c r="M53" s="372"/>
      <c r="N53" s="372"/>
      <c r="O53" s="372"/>
      <c r="P53" s="372"/>
      <c r="Q53" s="372"/>
      <c r="R53" s="372"/>
      <c r="S53" s="372"/>
      <c r="T53" s="372"/>
      <c r="U53" s="372"/>
      <c r="V53" s="372"/>
      <c r="W53" s="372"/>
      <c r="X53" s="372"/>
      <c r="Y53" s="372"/>
      <c r="Z53" s="372"/>
      <c r="AA53" s="372"/>
      <c r="AB53" s="372"/>
      <c r="AC53" s="372"/>
      <c r="AD53" s="228"/>
      <c r="AE53" s="72"/>
    </row>
    <row r="54" spans="2:31" ht="15" customHeight="1" x14ac:dyDescent="0.2">
      <c r="B54" s="226"/>
      <c r="C54" s="229" t="s">
        <v>217</v>
      </c>
      <c r="D54" s="642" t="s">
        <v>266</v>
      </c>
      <c r="E54" s="642"/>
      <c r="F54" s="642"/>
      <c r="G54" s="642"/>
      <c r="H54" s="642"/>
      <c r="I54" s="642"/>
      <c r="J54" s="642"/>
      <c r="K54" s="642"/>
      <c r="L54" s="642"/>
      <c r="M54" s="642"/>
      <c r="N54" s="642"/>
      <c r="O54" s="642"/>
      <c r="P54" s="642"/>
      <c r="Q54" s="642"/>
      <c r="R54" s="642"/>
      <c r="S54" s="642"/>
      <c r="T54" s="642"/>
      <c r="U54" s="642"/>
      <c r="V54" s="642"/>
      <c r="W54" s="642"/>
      <c r="X54" s="642"/>
      <c r="Y54" s="642"/>
      <c r="Z54" s="642"/>
      <c r="AA54" s="642"/>
      <c r="AB54" s="642"/>
      <c r="AC54" s="642"/>
      <c r="AD54" s="228"/>
      <c r="AE54" s="72">
        <v>1</v>
      </c>
    </row>
    <row r="55" spans="2:31" ht="15" customHeight="1" x14ac:dyDescent="0.2">
      <c r="B55" s="226"/>
      <c r="C55" s="229"/>
      <c r="D55" s="26"/>
      <c r="E55" s="21" t="s">
        <v>196</v>
      </c>
      <c r="F55" s="26"/>
      <c r="G55" s="21" t="s">
        <v>197</v>
      </c>
      <c r="H55" s="21"/>
      <c r="I55" s="21"/>
      <c r="J55" s="113"/>
      <c r="K55" s="113"/>
      <c r="L55" s="372"/>
      <c r="M55" s="372"/>
      <c r="N55" s="372"/>
      <c r="O55" s="372"/>
      <c r="P55" s="372"/>
      <c r="Q55" s="225"/>
      <c r="R55" s="225"/>
      <c r="S55" s="608"/>
      <c r="T55" s="608"/>
      <c r="U55" s="608"/>
      <c r="V55" s="608"/>
      <c r="W55" s="608"/>
      <c r="X55" s="608"/>
      <c r="Y55" s="608"/>
      <c r="Z55" s="608"/>
      <c r="AA55" s="608"/>
      <c r="AB55" s="608"/>
      <c r="AC55" s="608"/>
      <c r="AD55" s="228"/>
      <c r="AE55" s="72"/>
    </row>
    <row r="56" spans="2:31" ht="5.0999999999999996" customHeight="1" x14ac:dyDescent="0.2">
      <c r="B56" s="226"/>
      <c r="C56" s="229"/>
      <c r="D56" s="227"/>
      <c r="E56" s="21"/>
      <c r="F56" s="227"/>
      <c r="G56" s="21"/>
      <c r="H56" s="21"/>
      <c r="I56" s="21"/>
      <c r="J56" s="113"/>
      <c r="K56" s="113"/>
      <c r="L56" s="372"/>
      <c r="M56" s="372"/>
      <c r="N56" s="372"/>
      <c r="O56" s="372"/>
      <c r="P56" s="372"/>
      <c r="Q56" s="372"/>
      <c r="R56" s="372"/>
      <c r="S56" s="372"/>
      <c r="T56" s="372"/>
      <c r="U56" s="372"/>
      <c r="V56" s="372"/>
      <c r="W56" s="372"/>
      <c r="X56" s="372"/>
      <c r="Y56" s="372"/>
      <c r="Z56" s="372"/>
      <c r="AA56" s="372"/>
      <c r="AB56" s="372"/>
      <c r="AC56" s="372"/>
      <c r="AD56" s="228"/>
      <c r="AE56" s="72"/>
    </row>
    <row r="57" spans="2:31" ht="15" customHeight="1" x14ac:dyDescent="0.2">
      <c r="B57" s="226"/>
      <c r="C57" s="229" t="s">
        <v>219</v>
      </c>
      <c r="D57" s="642" t="s">
        <v>2259</v>
      </c>
      <c r="E57" s="642"/>
      <c r="F57" s="642"/>
      <c r="G57" s="642"/>
      <c r="H57" s="642"/>
      <c r="I57" s="642"/>
      <c r="J57" s="642"/>
      <c r="K57" s="642"/>
      <c r="L57" s="642"/>
      <c r="M57" s="642"/>
      <c r="N57" s="642"/>
      <c r="O57" s="642"/>
      <c r="P57" s="642"/>
      <c r="Q57" s="642"/>
      <c r="R57" s="642"/>
      <c r="S57" s="642"/>
      <c r="T57" s="642"/>
      <c r="U57" s="642"/>
      <c r="V57" s="642"/>
      <c r="W57" s="642"/>
      <c r="X57" s="642"/>
      <c r="Y57" s="642"/>
      <c r="Z57" s="642"/>
      <c r="AA57" s="642"/>
      <c r="AB57" s="642"/>
      <c r="AC57" s="642"/>
      <c r="AD57" s="228"/>
      <c r="AE57" s="72"/>
    </row>
    <row r="58" spans="2:31" ht="15" customHeight="1" x14ac:dyDescent="0.2">
      <c r="B58" s="226"/>
      <c r="C58" s="229"/>
      <c r="D58" s="26"/>
      <c r="E58" s="21" t="s">
        <v>196</v>
      </c>
      <c r="F58" s="26"/>
      <c r="G58" s="21" t="s">
        <v>197</v>
      </c>
      <c r="H58" s="21"/>
      <c r="I58" s="21"/>
      <c r="J58" s="113"/>
      <c r="K58" s="113"/>
      <c r="L58" s="372"/>
      <c r="M58" s="372"/>
      <c r="N58" s="372"/>
      <c r="O58" s="372"/>
      <c r="P58" s="372"/>
      <c r="Q58" s="225"/>
      <c r="R58" s="225"/>
      <c r="S58" s="608"/>
      <c r="T58" s="608"/>
      <c r="U58" s="608"/>
      <c r="V58" s="608"/>
      <c r="W58" s="608"/>
      <c r="X58" s="608"/>
      <c r="Y58" s="608"/>
      <c r="Z58" s="608"/>
      <c r="AA58" s="608"/>
      <c r="AB58" s="608"/>
      <c r="AC58" s="608"/>
      <c r="AD58" s="228"/>
      <c r="AE58" s="72"/>
    </row>
    <row r="59" spans="2:31" ht="5.0999999999999996" customHeight="1" x14ac:dyDescent="0.2">
      <c r="B59" s="226"/>
      <c r="C59" s="166"/>
      <c r="D59" s="227"/>
      <c r="E59" s="21"/>
      <c r="F59" s="227"/>
      <c r="G59" s="21"/>
      <c r="H59" s="21"/>
      <c r="I59" s="21"/>
      <c r="J59" s="113"/>
      <c r="K59" s="113"/>
      <c r="L59" s="372"/>
      <c r="M59" s="372"/>
      <c r="N59" s="372"/>
      <c r="O59" s="372"/>
      <c r="P59" s="372"/>
      <c r="Q59" s="372"/>
      <c r="R59" s="372"/>
      <c r="S59" s="372"/>
      <c r="T59" s="372"/>
      <c r="U59" s="372"/>
      <c r="V59" s="372"/>
      <c r="W59" s="372"/>
      <c r="X59" s="372"/>
      <c r="Y59" s="372"/>
      <c r="Z59" s="372"/>
      <c r="AA59" s="372"/>
      <c r="AB59" s="372"/>
      <c r="AC59" s="372"/>
      <c r="AD59" s="228"/>
      <c r="AE59" s="72"/>
    </row>
    <row r="60" spans="2:31" ht="15" customHeight="1" x14ac:dyDescent="0.2">
      <c r="B60" s="226"/>
      <c r="C60" s="229" t="s">
        <v>2260</v>
      </c>
      <c r="D60" s="642" t="s">
        <v>2333</v>
      </c>
      <c r="E60" s="642"/>
      <c r="F60" s="642"/>
      <c r="G60" s="642"/>
      <c r="H60" s="642"/>
      <c r="I60" s="642"/>
      <c r="J60" s="642"/>
      <c r="K60" s="642"/>
      <c r="L60" s="642"/>
      <c r="M60" s="642"/>
      <c r="N60" s="642"/>
      <c r="O60" s="642"/>
      <c r="P60" s="642"/>
      <c r="Q60" s="642"/>
      <c r="R60" s="642"/>
      <c r="S60" s="642"/>
      <c r="T60" s="642"/>
      <c r="U60" s="642"/>
      <c r="V60" s="642"/>
      <c r="W60" s="642"/>
      <c r="X60" s="642"/>
      <c r="Y60" s="642"/>
      <c r="Z60" s="642"/>
      <c r="AA60" s="642"/>
      <c r="AB60" s="642"/>
      <c r="AC60" s="642"/>
      <c r="AD60" s="228"/>
      <c r="AE60" s="72"/>
    </row>
    <row r="61" spans="2:31" ht="15" customHeight="1" x14ac:dyDescent="0.2">
      <c r="B61" s="226"/>
      <c r="C61" s="229"/>
      <c r="D61" s="26"/>
      <c r="E61" s="21" t="s">
        <v>196</v>
      </c>
      <c r="F61" s="26"/>
      <c r="G61" s="21" t="s">
        <v>197</v>
      </c>
      <c r="H61" s="21"/>
      <c r="I61" s="21"/>
      <c r="J61" s="237"/>
      <c r="K61" s="237"/>
      <c r="L61" s="237"/>
      <c r="M61" s="237"/>
      <c r="N61" s="237"/>
      <c r="O61" s="237"/>
      <c r="P61" s="237"/>
      <c r="Q61" s="237"/>
      <c r="R61" s="237"/>
      <c r="S61" s="237"/>
      <c r="T61" s="237"/>
      <c r="U61" s="237"/>
      <c r="V61" s="237"/>
      <c r="W61" s="237"/>
      <c r="X61" s="237"/>
      <c r="Y61" s="237"/>
      <c r="Z61" s="237"/>
      <c r="AA61" s="237"/>
      <c r="AB61" s="237"/>
      <c r="AC61" s="237"/>
      <c r="AD61" s="228"/>
      <c r="AE61" s="72"/>
    </row>
    <row r="62" spans="2:31" ht="5.0999999999999996" customHeight="1" x14ac:dyDescent="0.2">
      <c r="B62" s="226"/>
      <c r="C62" s="166"/>
      <c r="D62" s="227"/>
      <c r="E62" s="21"/>
      <c r="F62" s="227"/>
      <c r="G62" s="21"/>
      <c r="H62" s="21"/>
      <c r="I62" s="21"/>
      <c r="J62" s="113"/>
      <c r="K62" s="113"/>
      <c r="L62" s="372"/>
      <c r="M62" s="372"/>
      <c r="N62" s="372"/>
      <c r="O62" s="372"/>
      <c r="P62" s="372"/>
      <c r="Q62" s="372"/>
      <c r="R62" s="372"/>
      <c r="S62" s="372"/>
      <c r="T62" s="372"/>
      <c r="U62" s="372"/>
      <c r="V62" s="372"/>
      <c r="W62" s="372"/>
      <c r="X62" s="372"/>
      <c r="Y62" s="372"/>
      <c r="Z62" s="372"/>
      <c r="AA62" s="372"/>
      <c r="AB62" s="372"/>
      <c r="AC62" s="372"/>
      <c r="AD62" s="228"/>
      <c r="AE62" s="72"/>
    </row>
    <row r="63" spans="2:31" ht="15" customHeight="1" x14ac:dyDescent="0.2">
      <c r="B63" s="226"/>
      <c r="C63" s="229" t="s">
        <v>221</v>
      </c>
      <c r="D63" s="642" t="s">
        <v>267</v>
      </c>
      <c r="E63" s="642"/>
      <c r="F63" s="642"/>
      <c r="G63" s="642"/>
      <c r="H63" s="642"/>
      <c r="I63" s="642"/>
      <c r="J63" s="642"/>
      <c r="K63" s="642"/>
      <c r="L63" s="642"/>
      <c r="M63" s="642"/>
      <c r="N63" s="642"/>
      <c r="O63" s="642"/>
      <c r="P63" s="642"/>
      <c r="Q63" s="642"/>
      <c r="R63" s="642"/>
      <c r="S63" s="642"/>
      <c r="T63" s="642"/>
      <c r="U63" s="642"/>
      <c r="V63" s="642"/>
      <c r="W63" s="642"/>
      <c r="X63" s="642"/>
      <c r="Y63" s="642"/>
      <c r="Z63" s="642"/>
      <c r="AA63" s="642"/>
      <c r="AB63" s="642"/>
      <c r="AC63" s="642"/>
      <c r="AD63" s="228"/>
      <c r="AE63" s="72"/>
    </row>
    <row r="64" spans="2:31" ht="15" customHeight="1" x14ac:dyDescent="0.2">
      <c r="B64" s="226"/>
      <c r="C64" s="229"/>
      <c r="D64" s="26"/>
      <c r="E64" s="21" t="s">
        <v>196</v>
      </c>
      <c r="F64" s="26"/>
      <c r="G64" s="21" t="s">
        <v>197</v>
      </c>
      <c r="H64" s="21"/>
      <c r="I64" s="21"/>
      <c r="J64" s="113"/>
      <c r="K64" s="113"/>
      <c r="L64" s="372"/>
      <c r="M64" s="372"/>
      <c r="N64" s="372"/>
      <c r="O64" s="372"/>
      <c r="P64" s="372"/>
      <c r="Q64" s="225"/>
      <c r="R64" s="225"/>
      <c r="S64" s="608"/>
      <c r="T64" s="608"/>
      <c r="U64" s="608"/>
      <c r="V64" s="608"/>
      <c r="W64" s="608"/>
      <c r="X64" s="608"/>
      <c r="Y64" s="608"/>
      <c r="Z64" s="608"/>
      <c r="AA64" s="608"/>
      <c r="AB64" s="608"/>
      <c r="AC64" s="608"/>
      <c r="AD64" s="228"/>
      <c r="AE64" s="72"/>
    </row>
    <row r="65" spans="2:31" ht="5.0999999999999996" customHeight="1" x14ac:dyDescent="0.2">
      <c r="B65" s="226"/>
      <c r="C65" s="166"/>
      <c r="D65" s="227"/>
      <c r="E65" s="21"/>
      <c r="F65" s="227"/>
      <c r="G65" s="21"/>
      <c r="H65" s="21"/>
      <c r="I65" s="21"/>
      <c r="J65" s="113"/>
      <c r="K65" s="113"/>
      <c r="L65" s="372"/>
      <c r="M65" s="372"/>
      <c r="N65" s="372"/>
      <c r="O65" s="372"/>
      <c r="P65" s="372"/>
      <c r="Q65" s="372"/>
      <c r="R65" s="372"/>
      <c r="S65" s="372"/>
      <c r="T65" s="372"/>
      <c r="U65" s="372"/>
      <c r="V65" s="372"/>
      <c r="W65" s="372"/>
      <c r="X65" s="372"/>
      <c r="Y65" s="372"/>
      <c r="Z65" s="372"/>
      <c r="AA65" s="372"/>
      <c r="AB65" s="372"/>
      <c r="AC65" s="372"/>
      <c r="AD65" s="228"/>
      <c r="AE65" s="72"/>
    </row>
    <row r="66" spans="2:31" ht="15" customHeight="1" x14ac:dyDescent="0.2">
      <c r="B66" s="226"/>
      <c r="C66" s="229" t="s">
        <v>1749</v>
      </c>
      <c r="D66" s="642" t="s">
        <v>2224</v>
      </c>
      <c r="E66" s="642"/>
      <c r="F66" s="642"/>
      <c r="G66" s="642"/>
      <c r="H66" s="642"/>
      <c r="I66" s="642"/>
      <c r="J66" s="642"/>
      <c r="K66" s="642"/>
      <c r="L66" s="642"/>
      <c r="M66" s="642"/>
      <c r="N66" s="642"/>
      <c r="O66" s="642"/>
      <c r="P66" s="642"/>
      <c r="Q66" s="642"/>
      <c r="R66" s="642"/>
      <c r="S66" s="642"/>
      <c r="T66" s="642"/>
      <c r="U66" s="642"/>
      <c r="V66" s="642"/>
      <c r="W66" s="642"/>
      <c r="X66" s="642"/>
      <c r="Y66" s="642"/>
      <c r="Z66" s="642"/>
      <c r="AA66" s="642"/>
      <c r="AB66" s="642"/>
      <c r="AC66" s="642"/>
      <c r="AD66" s="228"/>
      <c r="AE66" s="72"/>
    </row>
    <row r="67" spans="2:31" ht="15" customHeight="1" x14ac:dyDescent="0.2">
      <c r="B67" s="226"/>
      <c r="C67" s="229"/>
      <c r="D67" s="26"/>
      <c r="E67" s="21" t="s">
        <v>196</v>
      </c>
      <c r="F67" s="26"/>
      <c r="G67" s="21" t="s">
        <v>197</v>
      </c>
      <c r="H67" s="21"/>
      <c r="I67" s="21"/>
      <c r="J67" s="237"/>
      <c r="K67" s="237"/>
      <c r="L67" s="237"/>
      <c r="M67" s="237"/>
      <c r="N67" s="237"/>
      <c r="O67" s="237"/>
      <c r="P67" s="237"/>
      <c r="Q67" s="237"/>
      <c r="R67" s="237"/>
      <c r="S67" s="237"/>
      <c r="T67" s="237"/>
      <c r="U67" s="237"/>
      <c r="V67" s="237"/>
      <c r="W67" s="237"/>
      <c r="X67" s="237"/>
      <c r="Y67" s="237"/>
      <c r="Z67" s="237"/>
      <c r="AA67" s="237"/>
      <c r="AB67" s="237"/>
      <c r="AC67" s="237"/>
      <c r="AD67" s="228"/>
      <c r="AE67" s="72"/>
    </row>
    <row r="68" spans="2:31" ht="5.0999999999999996" customHeight="1" x14ac:dyDescent="0.2">
      <c r="B68" s="226"/>
      <c r="C68" s="166"/>
      <c r="D68" s="227"/>
      <c r="E68" s="21"/>
      <c r="F68" s="227"/>
      <c r="G68" s="21"/>
      <c r="H68" s="21"/>
      <c r="I68" s="21"/>
      <c r="J68" s="113"/>
      <c r="K68" s="113"/>
      <c r="L68" s="372"/>
      <c r="M68" s="372"/>
      <c r="N68" s="372"/>
      <c r="O68" s="372"/>
      <c r="P68" s="372"/>
      <c r="Q68" s="372"/>
      <c r="R68" s="372"/>
      <c r="S68" s="372"/>
      <c r="T68" s="372"/>
      <c r="U68" s="372"/>
      <c r="V68" s="372"/>
      <c r="W68" s="372"/>
      <c r="X68" s="372"/>
      <c r="Y68" s="372"/>
      <c r="Z68" s="372"/>
      <c r="AA68" s="372"/>
      <c r="AB68" s="372"/>
      <c r="AC68" s="372"/>
      <c r="AD68" s="228"/>
      <c r="AE68" s="72"/>
    </row>
    <row r="69" spans="2:31" ht="15" customHeight="1" x14ac:dyDescent="0.2">
      <c r="B69" s="226"/>
      <c r="C69" s="229" t="s">
        <v>223</v>
      </c>
      <c r="D69" s="642" t="s">
        <v>268</v>
      </c>
      <c r="E69" s="642"/>
      <c r="F69" s="642"/>
      <c r="G69" s="642"/>
      <c r="H69" s="642"/>
      <c r="I69" s="642"/>
      <c r="J69" s="642"/>
      <c r="K69" s="642"/>
      <c r="L69" s="642"/>
      <c r="M69" s="642"/>
      <c r="N69" s="642"/>
      <c r="O69" s="642"/>
      <c r="P69" s="642"/>
      <c r="Q69" s="642"/>
      <c r="R69" s="642"/>
      <c r="S69" s="642"/>
      <c r="T69" s="642"/>
      <c r="U69" s="642"/>
      <c r="V69" s="642"/>
      <c r="W69" s="642"/>
      <c r="X69" s="642"/>
      <c r="Y69" s="642"/>
      <c r="Z69" s="642"/>
      <c r="AA69" s="642"/>
      <c r="AB69" s="642"/>
      <c r="AC69" s="642"/>
      <c r="AD69" s="228"/>
      <c r="AE69" s="72"/>
    </row>
    <row r="70" spans="2:31" ht="15" customHeight="1" x14ac:dyDescent="0.2">
      <c r="B70" s="226"/>
      <c r="C70" s="229"/>
      <c r="D70" s="26"/>
      <c r="E70" s="21" t="s">
        <v>196</v>
      </c>
      <c r="F70" s="26"/>
      <c r="G70" s="21" t="s">
        <v>197</v>
      </c>
      <c r="H70" s="21"/>
      <c r="I70" s="21"/>
      <c r="J70" s="113"/>
      <c r="K70" s="113"/>
      <c r="L70" s="372"/>
      <c r="M70" s="372"/>
      <c r="N70" s="372"/>
      <c r="O70" s="372"/>
      <c r="P70" s="372"/>
      <c r="Q70" s="225"/>
      <c r="R70" s="225"/>
      <c r="S70" s="608"/>
      <c r="T70" s="608"/>
      <c r="U70" s="608"/>
      <c r="V70" s="608"/>
      <c r="W70" s="608"/>
      <c r="X70" s="608"/>
      <c r="Y70" s="608"/>
      <c r="Z70" s="608"/>
      <c r="AA70" s="608"/>
      <c r="AB70" s="608"/>
      <c r="AC70" s="608"/>
      <c r="AD70" s="228"/>
      <c r="AE70" s="72"/>
    </row>
    <row r="71" spans="2:31" ht="5.0999999999999996" customHeight="1" thickBot="1" x14ac:dyDescent="0.25">
      <c r="B71" s="238"/>
      <c r="C71" s="239"/>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0"/>
    </row>
  </sheetData>
  <sheetProtection algorithmName="SHA-512" hashValue="LYKxPsyrL2utXVb7VSzPOVxIx6iNkysJq7bdzU1d1+sVy4FoGP4hX7kgFwbi7nWOUmNCNrMlxJh24vLaAe7dMw==" saltValue="QFikVBnAu1HV6IxdY5hwBQ==" spinCount="100000" sheet="1" objects="1" scenarios="1"/>
  <mergeCells count="45">
    <mergeCell ref="I34:R34"/>
    <mergeCell ref="S34:AB34"/>
    <mergeCell ref="C41:AC41"/>
    <mergeCell ref="D66:AC66"/>
    <mergeCell ref="D69:AC69"/>
    <mergeCell ref="B43:AD43"/>
    <mergeCell ref="D35:AC35"/>
    <mergeCell ref="S36:AC36"/>
    <mergeCell ref="D38:AC38"/>
    <mergeCell ref="S39:AC39"/>
    <mergeCell ref="D42:AC42"/>
    <mergeCell ref="S70:AC70"/>
    <mergeCell ref="S64:AC64"/>
    <mergeCell ref="D45:AC45"/>
    <mergeCell ref="S46:AC46"/>
    <mergeCell ref="D48:AC48"/>
    <mergeCell ref="S49:AC49"/>
    <mergeCell ref="D51:AC51"/>
    <mergeCell ref="S52:AC52"/>
    <mergeCell ref="D54:AC54"/>
    <mergeCell ref="S55:AC55"/>
    <mergeCell ref="D57:AC57"/>
    <mergeCell ref="S58:AC58"/>
    <mergeCell ref="D63:AC63"/>
    <mergeCell ref="D60:AC60"/>
    <mergeCell ref="I33:AB33"/>
    <mergeCell ref="S27:AC27"/>
    <mergeCell ref="D29:AC29"/>
    <mergeCell ref="D32:AC32"/>
    <mergeCell ref="S30:AC30"/>
    <mergeCell ref="L30:R30"/>
    <mergeCell ref="D26:AC26"/>
    <mergeCell ref="D15:AC15"/>
    <mergeCell ref="S16:AC16"/>
    <mergeCell ref="D18:AC18"/>
    <mergeCell ref="S19:AC19"/>
    <mergeCell ref="D23:AC23"/>
    <mergeCell ref="S24:AC24"/>
    <mergeCell ref="C21:AC21"/>
    <mergeCell ref="U12:AC12"/>
    <mergeCell ref="B2:AD2"/>
    <mergeCell ref="D7:AC7"/>
    <mergeCell ref="S8:AC8"/>
    <mergeCell ref="C4:AC4"/>
    <mergeCell ref="C5:AC5"/>
  </mergeCells>
  <hyperlinks>
    <hyperlink ref="C5" r:id="rId1" xr:uid="{00000000-0004-0000-0200-000000000000}"/>
  </hyperlinks>
  <pageMargins left="0.39370078740157483" right="0.39370078740157483" top="0.59055118110236227" bottom="0.59055118110236227" header="0.31496062992125984" footer="0.31496062992125984"/>
  <pageSetup paperSize="9" scale="8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S78"/>
  <sheetViews>
    <sheetView topLeftCell="A4" workbookViewId="0">
      <selection activeCell="Y8" sqref="Y8:AB8"/>
    </sheetView>
  </sheetViews>
  <sheetFormatPr defaultColWidth="9.140625" defaultRowHeight="15" x14ac:dyDescent="0.25"/>
  <cols>
    <col min="1" max="2" width="1.7109375" style="159" customWidth="1"/>
    <col min="3" max="15" width="2.85546875" style="159" customWidth="1"/>
    <col min="16" max="16" width="3.85546875" style="159" customWidth="1"/>
    <col min="17" max="25" width="2.85546875" style="159" customWidth="1"/>
    <col min="26" max="26" width="4.42578125" style="159" customWidth="1"/>
    <col min="27" max="32" width="2.85546875" style="159" customWidth="1"/>
    <col min="33" max="33" width="2.42578125" style="159" customWidth="1"/>
    <col min="34" max="34" width="2.85546875" style="159" customWidth="1"/>
    <col min="35" max="35" width="1.7109375" style="159" customWidth="1"/>
    <col min="36" max="16384" width="9.140625" style="159"/>
  </cols>
  <sheetData>
    <row r="1" spans="2:43" ht="15" customHeight="1" thickBot="1" x14ac:dyDescent="0.3"/>
    <row r="2" spans="2:43" s="160" customFormat="1" ht="20.100000000000001" customHeight="1" x14ac:dyDescent="0.25">
      <c r="B2" s="619" t="s">
        <v>2138</v>
      </c>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1"/>
      <c r="AJ2" s="481"/>
      <c r="AK2" s="481"/>
      <c r="AL2" s="481"/>
      <c r="AM2" s="481"/>
      <c r="AN2" s="481"/>
      <c r="AO2" s="481"/>
      <c r="AP2" s="481"/>
      <c r="AQ2" s="481"/>
    </row>
    <row r="3" spans="2:43" ht="5.0999999999999996" customHeight="1" x14ac:dyDescent="0.25">
      <c r="B3" s="146"/>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147"/>
      <c r="AJ3" s="482"/>
      <c r="AK3" s="482"/>
      <c r="AL3" s="482"/>
      <c r="AM3" s="482"/>
      <c r="AN3" s="482"/>
      <c r="AO3" s="482"/>
      <c r="AP3" s="482"/>
      <c r="AQ3" s="482"/>
    </row>
    <row r="4" spans="2:43" x14ac:dyDescent="0.25">
      <c r="B4" s="146"/>
      <c r="C4" s="666" t="s">
        <v>1970</v>
      </c>
      <c r="D4" s="666"/>
      <c r="E4" s="666"/>
      <c r="F4" s="666"/>
      <c r="G4" s="666"/>
      <c r="H4" s="666"/>
      <c r="I4" s="666"/>
      <c r="J4" s="666"/>
      <c r="K4" s="666"/>
      <c r="L4" s="666"/>
      <c r="M4" s="666"/>
      <c r="N4" s="666"/>
      <c r="O4" s="666"/>
      <c r="P4" s="666"/>
      <c r="Q4" s="666"/>
      <c r="R4" s="666"/>
      <c r="S4" s="666"/>
      <c r="T4" s="666"/>
      <c r="U4" s="666"/>
      <c r="V4" s="666"/>
      <c r="W4" s="666"/>
      <c r="X4" s="666"/>
      <c r="Y4" s="666"/>
      <c r="Z4" s="666"/>
      <c r="AA4" s="666"/>
      <c r="AB4" s="666"/>
      <c r="AC4" s="666"/>
      <c r="AD4" s="666"/>
      <c r="AE4" s="666"/>
      <c r="AF4" s="666"/>
      <c r="AG4" s="666"/>
      <c r="AH4" s="666"/>
      <c r="AI4" s="147"/>
      <c r="AJ4" s="482"/>
      <c r="AK4" s="482"/>
      <c r="AL4" s="482"/>
      <c r="AM4" s="482"/>
      <c r="AN4" s="482"/>
      <c r="AO4" s="482"/>
      <c r="AP4" s="482"/>
      <c r="AQ4" s="482"/>
    </row>
    <row r="5" spans="2:43" ht="5.0999999999999996" customHeight="1" x14ac:dyDescent="0.25">
      <c r="B5" s="146"/>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147"/>
      <c r="AJ5" s="482"/>
      <c r="AK5" s="482"/>
      <c r="AL5" s="482"/>
      <c r="AM5" s="482"/>
      <c r="AN5" s="482"/>
      <c r="AO5" s="482"/>
      <c r="AP5" s="482"/>
      <c r="AQ5" s="482"/>
    </row>
    <row r="6" spans="2:43" x14ac:dyDescent="0.25">
      <c r="B6" s="146"/>
      <c r="C6" s="678" t="s">
        <v>1161</v>
      </c>
      <c r="D6" s="678"/>
      <c r="E6" s="678"/>
      <c r="F6" s="678"/>
      <c r="G6" s="678"/>
      <c r="H6" s="679" t="s">
        <v>162</v>
      </c>
      <c r="I6" s="679"/>
      <c r="J6" s="679"/>
      <c r="K6" s="679"/>
      <c r="L6" s="679"/>
      <c r="M6" s="679"/>
      <c r="N6" s="679"/>
      <c r="O6" s="679"/>
      <c r="P6" s="679"/>
      <c r="Q6" s="679"/>
      <c r="R6" s="679"/>
      <c r="S6" s="679"/>
      <c r="T6" s="679" t="s">
        <v>151</v>
      </c>
      <c r="U6" s="679"/>
      <c r="V6" s="679"/>
      <c r="W6" s="679"/>
      <c r="X6" s="679"/>
      <c r="Y6" s="679" t="s">
        <v>161</v>
      </c>
      <c r="Z6" s="679"/>
      <c r="AA6" s="679"/>
      <c r="AB6" s="679"/>
      <c r="AC6" s="679" t="s">
        <v>1910</v>
      </c>
      <c r="AD6" s="679"/>
      <c r="AE6" s="679"/>
      <c r="AF6" s="679" t="s">
        <v>150</v>
      </c>
      <c r="AG6" s="679"/>
      <c r="AH6" s="679"/>
      <c r="AI6" s="147"/>
      <c r="AJ6" s="482"/>
      <c r="AK6" s="482"/>
      <c r="AL6" s="482"/>
      <c r="AM6" s="482"/>
      <c r="AN6" s="482"/>
      <c r="AO6" s="482"/>
      <c r="AP6" s="482"/>
      <c r="AQ6" s="482"/>
    </row>
    <row r="7" spans="2:43" ht="15" customHeight="1" x14ac:dyDescent="0.25">
      <c r="B7" s="146"/>
      <c r="C7" s="678"/>
      <c r="D7" s="678"/>
      <c r="E7" s="678"/>
      <c r="F7" s="678"/>
      <c r="G7" s="678"/>
      <c r="H7" s="679"/>
      <c r="I7" s="679"/>
      <c r="J7" s="679"/>
      <c r="K7" s="679"/>
      <c r="L7" s="679"/>
      <c r="M7" s="679"/>
      <c r="N7" s="679"/>
      <c r="O7" s="679"/>
      <c r="P7" s="679"/>
      <c r="Q7" s="679"/>
      <c r="R7" s="679"/>
      <c r="S7" s="679"/>
      <c r="T7" s="679"/>
      <c r="U7" s="679"/>
      <c r="V7" s="679"/>
      <c r="W7" s="679"/>
      <c r="X7" s="679"/>
      <c r="Y7" s="679"/>
      <c r="Z7" s="679"/>
      <c r="AA7" s="679"/>
      <c r="AB7" s="679"/>
      <c r="AC7" s="679"/>
      <c r="AD7" s="679"/>
      <c r="AE7" s="679"/>
      <c r="AF7" s="679"/>
      <c r="AG7" s="679"/>
      <c r="AH7" s="679"/>
      <c r="AI7" s="147"/>
      <c r="AJ7" s="482"/>
      <c r="AK7" s="482"/>
      <c r="AL7" s="482"/>
      <c r="AM7" s="482"/>
      <c r="AN7" s="482"/>
      <c r="AO7" s="482"/>
      <c r="AP7" s="482"/>
      <c r="AQ7" s="482"/>
    </row>
    <row r="8" spans="2:43" ht="30" customHeight="1" x14ac:dyDescent="0.25">
      <c r="B8" s="146"/>
      <c r="C8" s="656"/>
      <c r="D8" s="657"/>
      <c r="E8" s="657"/>
      <c r="F8" s="657"/>
      <c r="G8" s="658"/>
      <c r="H8" s="662" t="str">
        <f>'DN217'!D2</f>
        <v>Selecionar código</v>
      </c>
      <c r="I8" s="662"/>
      <c r="J8" s="662"/>
      <c r="K8" s="662"/>
      <c r="L8" s="662"/>
      <c r="M8" s="662"/>
      <c r="N8" s="662"/>
      <c r="O8" s="662"/>
      <c r="P8" s="662"/>
      <c r="Q8" s="662"/>
      <c r="R8" s="662"/>
      <c r="S8" s="662"/>
      <c r="T8" s="655" t="str">
        <f>'DN217'!H2</f>
        <v>-</v>
      </c>
      <c r="U8" s="655"/>
      <c r="V8" s="655"/>
      <c r="W8" s="655"/>
      <c r="X8" s="655"/>
      <c r="Y8" s="663"/>
      <c r="Z8" s="663"/>
      <c r="AA8" s="663"/>
      <c r="AB8" s="663"/>
      <c r="AC8" s="664" t="str">
        <f>'DN217'!J2</f>
        <v>-</v>
      </c>
      <c r="AD8" s="664"/>
      <c r="AE8" s="664"/>
      <c r="AF8" s="654" t="str">
        <f>'DN217'!K2</f>
        <v>-</v>
      </c>
      <c r="AG8" s="654"/>
      <c r="AH8" s="654"/>
      <c r="AI8" s="147"/>
      <c r="AJ8" s="482"/>
      <c r="AK8" s="653" t="str">
        <f>auxiliar!C106</f>
        <v/>
      </c>
      <c r="AL8" s="653"/>
      <c r="AM8" s="653"/>
      <c r="AN8" s="653"/>
      <c r="AO8" s="653"/>
      <c r="AP8" s="482"/>
      <c r="AQ8" s="482"/>
    </row>
    <row r="9" spans="2:43" ht="30" customHeight="1" x14ac:dyDescent="0.25">
      <c r="B9" s="146"/>
      <c r="C9" s="659"/>
      <c r="D9" s="660"/>
      <c r="E9" s="660"/>
      <c r="F9" s="660"/>
      <c r="G9" s="661"/>
      <c r="H9" s="662"/>
      <c r="I9" s="662"/>
      <c r="J9" s="662"/>
      <c r="K9" s="662"/>
      <c r="L9" s="662"/>
      <c r="M9" s="662"/>
      <c r="N9" s="662"/>
      <c r="O9" s="662"/>
      <c r="P9" s="662"/>
      <c r="Q9" s="662"/>
      <c r="R9" s="662"/>
      <c r="S9" s="662"/>
      <c r="T9" s="655" t="str">
        <f>'DN217'!H3</f>
        <v>-</v>
      </c>
      <c r="U9" s="655"/>
      <c r="V9" s="655"/>
      <c r="W9" s="655"/>
      <c r="X9" s="655"/>
      <c r="Y9" s="663"/>
      <c r="Z9" s="663"/>
      <c r="AA9" s="663"/>
      <c r="AB9" s="663"/>
      <c r="AC9" s="664" t="str">
        <f>'DN217'!J3</f>
        <v>-</v>
      </c>
      <c r="AD9" s="664"/>
      <c r="AE9" s="664"/>
      <c r="AF9" s="654"/>
      <c r="AG9" s="654"/>
      <c r="AH9" s="654"/>
      <c r="AI9" s="147"/>
      <c r="AJ9" s="482"/>
      <c r="AK9" s="653"/>
      <c r="AL9" s="653"/>
      <c r="AM9" s="653"/>
      <c r="AN9" s="653"/>
      <c r="AO9" s="653"/>
      <c r="AP9" s="482"/>
      <c r="AQ9" s="482"/>
    </row>
    <row r="10" spans="2:43" ht="30" customHeight="1" x14ac:dyDescent="0.25">
      <c r="B10" s="146"/>
      <c r="C10" s="656"/>
      <c r="D10" s="657"/>
      <c r="E10" s="657"/>
      <c r="F10" s="657"/>
      <c r="G10" s="658"/>
      <c r="H10" s="662" t="str">
        <f>'DN217'!D4</f>
        <v>Selecionar código</v>
      </c>
      <c r="I10" s="662"/>
      <c r="J10" s="662"/>
      <c r="K10" s="662"/>
      <c r="L10" s="662"/>
      <c r="M10" s="662"/>
      <c r="N10" s="662"/>
      <c r="O10" s="662"/>
      <c r="P10" s="662"/>
      <c r="Q10" s="662"/>
      <c r="R10" s="662"/>
      <c r="S10" s="662"/>
      <c r="T10" s="655" t="str">
        <f>'DN217'!H4</f>
        <v>-</v>
      </c>
      <c r="U10" s="655"/>
      <c r="V10" s="655"/>
      <c r="W10" s="655"/>
      <c r="X10" s="655"/>
      <c r="Y10" s="663"/>
      <c r="Z10" s="663"/>
      <c r="AA10" s="663"/>
      <c r="AB10" s="663"/>
      <c r="AC10" s="664" t="str">
        <f>'DN217'!J4</f>
        <v>-</v>
      </c>
      <c r="AD10" s="664"/>
      <c r="AE10" s="664"/>
      <c r="AF10" s="654" t="str">
        <f>'DN217'!K4</f>
        <v>-</v>
      </c>
      <c r="AG10" s="654"/>
      <c r="AH10" s="654"/>
      <c r="AI10" s="147"/>
      <c r="AJ10" s="482"/>
      <c r="AK10" s="653"/>
      <c r="AL10" s="653"/>
      <c r="AM10" s="653"/>
      <c r="AN10" s="653"/>
      <c r="AO10" s="653"/>
      <c r="AP10" s="482"/>
      <c r="AQ10" s="482"/>
    </row>
    <row r="11" spans="2:43" ht="30" customHeight="1" x14ac:dyDescent="0.25">
      <c r="B11" s="146"/>
      <c r="C11" s="659"/>
      <c r="D11" s="660"/>
      <c r="E11" s="660"/>
      <c r="F11" s="660"/>
      <c r="G11" s="661"/>
      <c r="H11" s="662"/>
      <c r="I11" s="662"/>
      <c r="J11" s="662"/>
      <c r="K11" s="662"/>
      <c r="L11" s="662"/>
      <c r="M11" s="662"/>
      <c r="N11" s="662"/>
      <c r="O11" s="662"/>
      <c r="P11" s="662"/>
      <c r="Q11" s="662"/>
      <c r="R11" s="662"/>
      <c r="S11" s="662"/>
      <c r="T11" s="655" t="str">
        <f>'DN217'!H5</f>
        <v>-</v>
      </c>
      <c r="U11" s="655"/>
      <c r="V11" s="655"/>
      <c r="W11" s="655"/>
      <c r="X11" s="655"/>
      <c r="Y11" s="663"/>
      <c r="Z11" s="663"/>
      <c r="AA11" s="663"/>
      <c r="AB11" s="663"/>
      <c r="AC11" s="664" t="str">
        <f>'DN217'!J5</f>
        <v>-</v>
      </c>
      <c r="AD11" s="664"/>
      <c r="AE11" s="664"/>
      <c r="AF11" s="654"/>
      <c r="AG11" s="654"/>
      <c r="AH11" s="654"/>
      <c r="AI11" s="147"/>
      <c r="AJ11" s="482"/>
      <c r="AK11" s="653"/>
      <c r="AL11" s="653"/>
      <c r="AM11" s="653"/>
      <c r="AN11" s="653"/>
      <c r="AO11" s="653"/>
      <c r="AP11" s="482"/>
      <c r="AQ11" s="482"/>
    </row>
    <row r="12" spans="2:43" ht="30" customHeight="1" x14ac:dyDescent="0.25">
      <c r="B12" s="146"/>
      <c r="C12" s="656"/>
      <c r="D12" s="657"/>
      <c r="E12" s="657"/>
      <c r="F12" s="657"/>
      <c r="G12" s="658"/>
      <c r="H12" s="662" t="str">
        <f>'DN217'!D6</f>
        <v>Selecionar código</v>
      </c>
      <c r="I12" s="662"/>
      <c r="J12" s="662"/>
      <c r="K12" s="662"/>
      <c r="L12" s="662"/>
      <c r="M12" s="662"/>
      <c r="N12" s="662"/>
      <c r="O12" s="662"/>
      <c r="P12" s="662"/>
      <c r="Q12" s="662"/>
      <c r="R12" s="662"/>
      <c r="S12" s="662"/>
      <c r="T12" s="655" t="str">
        <f>'DN217'!H6</f>
        <v>-</v>
      </c>
      <c r="U12" s="655"/>
      <c r="V12" s="655"/>
      <c r="W12" s="655"/>
      <c r="X12" s="655"/>
      <c r="Y12" s="663"/>
      <c r="Z12" s="663"/>
      <c r="AA12" s="663"/>
      <c r="AB12" s="663"/>
      <c r="AC12" s="664" t="str">
        <f>'DN217'!J6</f>
        <v>-</v>
      </c>
      <c r="AD12" s="664"/>
      <c r="AE12" s="664"/>
      <c r="AF12" s="654" t="str">
        <f>'DN217'!K6</f>
        <v>-</v>
      </c>
      <c r="AG12" s="654"/>
      <c r="AH12" s="654"/>
      <c r="AI12" s="147"/>
      <c r="AJ12" s="482"/>
      <c r="AK12" s="482"/>
      <c r="AL12" s="482"/>
      <c r="AM12" s="482"/>
      <c r="AN12" s="482"/>
      <c r="AO12" s="482"/>
      <c r="AP12" s="482"/>
      <c r="AQ12" s="482"/>
    </row>
    <row r="13" spans="2:43" ht="30" customHeight="1" x14ac:dyDescent="0.25">
      <c r="B13" s="146"/>
      <c r="C13" s="659"/>
      <c r="D13" s="660"/>
      <c r="E13" s="660"/>
      <c r="F13" s="660"/>
      <c r="G13" s="661"/>
      <c r="H13" s="662"/>
      <c r="I13" s="662"/>
      <c r="J13" s="662"/>
      <c r="K13" s="662"/>
      <c r="L13" s="662"/>
      <c r="M13" s="662"/>
      <c r="N13" s="662"/>
      <c r="O13" s="662"/>
      <c r="P13" s="662"/>
      <c r="Q13" s="662"/>
      <c r="R13" s="662"/>
      <c r="S13" s="662"/>
      <c r="T13" s="655" t="str">
        <f>'DN217'!H7</f>
        <v>-</v>
      </c>
      <c r="U13" s="655"/>
      <c r="V13" s="655"/>
      <c r="W13" s="655"/>
      <c r="X13" s="655"/>
      <c r="Y13" s="663"/>
      <c r="Z13" s="663"/>
      <c r="AA13" s="663"/>
      <c r="AB13" s="663"/>
      <c r="AC13" s="664" t="str">
        <f>'DN217'!J7</f>
        <v>-</v>
      </c>
      <c r="AD13" s="664"/>
      <c r="AE13" s="664"/>
      <c r="AF13" s="654"/>
      <c r="AG13" s="654"/>
      <c r="AH13" s="654"/>
      <c r="AI13" s="147"/>
      <c r="AJ13" s="482"/>
      <c r="AK13" s="482"/>
      <c r="AL13" s="482"/>
      <c r="AM13" s="482"/>
      <c r="AN13" s="482"/>
      <c r="AO13" s="482"/>
      <c r="AP13" s="482"/>
      <c r="AQ13" s="482"/>
    </row>
    <row r="14" spans="2:43" ht="30" customHeight="1" x14ac:dyDescent="0.25">
      <c r="B14" s="146"/>
      <c r="C14" s="656"/>
      <c r="D14" s="657"/>
      <c r="E14" s="657"/>
      <c r="F14" s="657"/>
      <c r="G14" s="658"/>
      <c r="H14" s="662" t="str">
        <f>'DN217'!D8</f>
        <v>Selecionar código</v>
      </c>
      <c r="I14" s="662"/>
      <c r="J14" s="662"/>
      <c r="K14" s="662"/>
      <c r="L14" s="662"/>
      <c r="M14" s="662"/>
      <c r="N14" s="662"/>
      <c r="O14" s="662"/>
      <c r="P14" s="662"/>
      <c r="Q14" s="662"/>
      <c r="R14" s="662"/>
      <c r="S14" s="662"/>
      <c r="T14" s="655" t="str">
        <f>'DN217'!H8</f>
        <v>-</v>
      </c>
      <c r="U14" s="655"/>
      <c r="V14" s="655"/>
      <c r="W14" s="655"/>
      <c r="X14" s="655"/>
      <c r="Y14" s="663"/>
      <c r="Z14" s="663"/>
      <c r="AA14" s="663"/>
      <c r="AB14" s="663"/>
      <c r="AC14" s="664" t="str">
        <f>'DN217'!J8</f>
        <v>-</v>
      </c>
      <c r="AD14" s="664"/>
      <c r="AE14" s="664"/>
      <c r="AF14" s="654" t="str">
        <f>'DN217'!K8</f>
        <v>-</v>
      </c>
      <c r="AG14" s="654"/>
      <c r="AH14" s="654"/>
      <c r="AI14" s="147"/>
      <c r="AJ14" s="482"/>
      <c r="AK14" s="482"/>
      <c r="AL14" s="482"/>
      <c r="AM14" s="482"/>
      <c r="AN14" s="482"/>
      <c r="AO14" s="482"/>
      <c r="AP14" s="482"/>
      <c r="AQ14" s="482"/>
    </row>
    <row r="15" spans="2:43" ht="30" customHeight="1" x14ac:dyDescent="0.25">
      <c r="B15" s="146"/>
      <c r="C15" s="659"/>
      <c r="D15" s="660"/>
      <c r="E15" s="660"/>
      <c r="F15" s="660"/>
      <c r="G15" s="661"/>
      <c r="H15" s="662"/>
      <c r="I15" s="662"/>
      <c r="J15" s="662"/>
      <c r="K15" s="662"/>
      <c r="L15" s="662"/>
      <c r="M15" s="662"/>
      <c r="N15" s="662"/>
      <c r="O15" s="662"/>
      <c r="P15" s="662"/>
      <c r="Q15" s="662"/>
      <c r="R15" s="662"/>
      <c r="S15" s="662"/>
      <c r="T15" s="655" t="str">
        <f>'DN217'!H9</f>
        <v>-</v>
      </c>
      <c r="U15" s="655"/>
      <c r="V15" s="655"/>
      <c r="W15" s="655"/>
      <c r="X15" s="655"/>
      <c r="Y15" s="663"/>
      <c r="Z15" s="663"/>
      <c r="AA15" s="663"/>
      <c r="AB15" s="663"/>
      <c r="AC15" s="664" t="str">
        <f>'DN217'!J9</f>
        <v>-</v>
      </c>
      <c r="AD15" s="664"/>
      <c r="AE15" s="664"/>
      <c r="AF15" s="654"/>
      <c r="AG15" s="654"/>
      <c r="AH15" s="654"/>
      <c r="AI15" s="147"/>
      <c r="AJ15" s="482"/>
      <c r="AK15" s="482"/>
      <c r="AL15" s="482"/>
      <c r="AM15" s="482"/>
      <c r="AN15" s="482"/>
      <c r="AO15" s="482"/>
      <c r="AP15" s="482"/>
      <c r="AQ15" s="482"/>
    </row>
    <row r="16" spans="2:43" ht="30" customHeight="1" x14ac:dyDescent="0.25">
      <c r="B16" s="146"/>
      <c r="C16" s="656"/>
      <c r="D16" s="657"/>
      <c r="E16" s="657"/>
      <c r="F16" s="657"/>
      <c r="G16" s="658"/>
      <c r="H16" s="662" t="str">
        <f>'DN217'!D10</f>
        <v>Selecionar código</v>
      </c>
      <c r="I16" s="662"/>
      <c r="J16" s="662"/>
      <c r="K16" s="662"/>
      <c r="L16" s="662"/>
      <c r="M16" s="662"/>
      <c r="N16" s="662"/>
      <c r="O16" s="662"/>
      <c r="P16" s="662"/>
      <c r="Q16" s="662"/>
      <c r="R16" s="662"/>
      <c r="S16" s="662"/>
      <c r="T16" s="655" t="str">
        <f>'DN217'!H10</f>
        <v>-</v>
      </c>
      <c r="U16" s="655"/>
      <c r="V16" s="655"/>
      <c r="W16" s="655"/>
      <c r="X16" s="655"/>
      <c r="Y16" s="663"/>
      <c r="Z16" s="663"/>
      <c r="AA16" s="663"/>
      <c r="AB16" s="663"/>
      <c r="AC16" s="664" t="str">
        <f>'DN217'!J10</f>
        <v>-</v>
      </c>
      <c r="AD16" s="664"/>
      <c r="AE16" s="664"/>
      <c r="AF16" s="654" t="str">
        <f>'DN217'!K10</f>
        <v>-</v>
      </c>
      <c r="AG16" s="654"/>
      <c r="AH16" s="654"/>
      <c r="AI16" s="147"/>
      <c r="AJ16" s="482"/>
      <c r="AK16" s="482"/>
      <c r="AL16" s="482"/>
      <c r="AM16" s="482"/>
      <c r="AN16" s="482"/>
      <c r="AO16" s="482"/>
      <c r="AP16" s="482"/>
      <c r="AQ16" s="482"/>
    </row>
    <row r="17" spans="2:45" ht="30" customHeight="1" x14ac:dyDescent="0.25">
      <c r="B17" s="146"/>
      <c r="C17" s="659"/>
      <c r="D17" s="660"/>
      <c r="E17" s="660"/>
      <c r="F17" s="660"/>
      <c r="G17" s="661"/>
      <c r="H17" s="662"/>
      <c r="I17" s="662"/>
      <c r="J17" s="662"/>
      <c r="K17" s="662"/>
      <c r="L17" s="662"/>
      <c r="M17" s="662"/>
      <c r="N17" s="662"/>
      <c r="O17" s="662"/>
      <c r="P17" s="662"/>
      <c r="Q17" s="662"/>
      <c r="R17" s="662"/>
      <c r="S17" s="662"/>
      <c r="T17" s="655" t="str">
        <f>'DN217'!H11</f>
        <v>-</v>
      </c>
      <c r="U17" s="655"/>
      <c r="V17" s="655"/>
      <c r="W17" s="655"/>
      <c r="X17" s="655"/>
      <c r="Y17" s="663"/>
      <c r="Z17" s="663"/>
      <c r="AA17" s="663"/>
      <c r="AB17" s="663"/>
      <c r="AC17" s="664" t="str">
        <f>'DN217'!J11</f>
        <v>-</v>
      </c>
      <c r="AD17" s="664"/>
      <c r="AE17" s="664"/>
      <c r="AF17" s="654"/>
      <c r="AG17" s="654"/>
      <c r="AH17" s="654"/>
      <c r="AI17" s="147"/>
      <c r="AJ17" s="365"/>
      <c r="AK17" s="365"/>
      <c r="AL17" s="365"/>
      <c r="AM17" s="365"/>
      <c r="AN17" s="365"/>
      <c r="AO17" s="365"/>
      <c r="AP17" s="365"/>
      <c r="AQ17" s="365"/>
      <c r="AR17" s="365"/>
      <c r="AS17" s="365"/>
    </row>
    <row r="18" spans="2:45" ht="5.0999999999999996" customHeight="1" x14ac:dyDescent="0.25">
      <c r="B18" s="146"/>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147"/>
      <c r="AJ18" s="365"/>
      <c r="AK18" s="365"/>
      <c r="AL18" s="365"/>
      <c r="AM18" s="365"/>
      <c r="AN18" s="365"/>
      <c r="AO18" s="365"/>
      <c r="AP18" s="365"/>
      <c r="AQ18" s="365"/>
      <c r="AR18" s="365"/>
      <c r="AS18" s="365"/>
    </row>
    <row r="19" spans="2:45" ht="15" customHeight="1" x14ac:dyDescent="0.25">
      <c r="B19" s="146"/>
      <c r="C19" s="674" t="s">
        <v>1175</v>
      </c>
      <c r="D19" s="674"/>
      <c r="E19" s="674"/>
      <c r="F19" s="674"/>
      <c r="G19" s="674"/>
      <c r="H19" s="674"/>
      <c r="I19" s="674"/>
      <c r="J19" s="674"/>
      <c r="K19" s="674"/>
      <c r="L19" s="674"/>
      <c r="M19" s="674"/>
      <c r="N19" s="671" t="str">
        <f>auxiliar!M4</f>
        <v/>
      </c>
      <c r="O19" s="672"/>
      <c r="P19" s="672"/>
      <c r="Q19" s="672"/>
      <c r="R19" s="672"/>
      <c r="S19" s="672"/>
      <c r="T19" s="672"/>
      <c r="U19" s="672"/>
      <c r="V19" s="672"/>
      <c r="W19" s="672"/>
      <c r="X19" s="673"/>
      <c r="Y19" s="20"/>
      <c r="Z19" s="20"/>
      <c r="AA19" s="20"/>
      <c r="AB19" s="20"/>
      <c r="AC19" s="20"/>
      <c r="AD19" s="20"/>
      <c r="AE19" s="20"/>
      <c r="AF19" s="20"/>
      <c r="AG19" s="20"/>
      <c r="AH19" s="20"/>
      <c r="AI19" s="147"/>
      <c r="AJ19" s="365"/>
      <c r="AK19" s="365"/>
      <c r="AL19" s="365"/>
      <c r="AM19" s="365"/>
      <c r="AN19" s="365"/>
      <c r="AO19" s="365"/>
      <c r="AP19" s="365"/>
      <c r="AQ19" s="365"/>
      <c r="AR19" s="365"/>
      <c r="AS19" s="365"/>
    </row>
    <row r="20" spans="2:45" ht="15" customHeight="1" x14ac:dyDescent="0.25">
      <c r="B20" s="146"/>
      <c r="C20" s="674" t="s">
        <v>299</v>
      </c>
      <c r="D20" s="674"/>
      <c r="E20" s="674"/>
      <c r="F20" s="674"/>
      <c r="G20" s="674"/>
      <c r="H20" s="674"/>
      <c r="I20" s="674"/>
      <c r="J20" s="674"/>
      <c r="K20" s="674"/>
      <c r="L20" s="674"/>
      <c r="M20" s="674"/>
      <c r="N20" s="671" t="str">
        <f>auxiliar!C19</f>
        <v>Preenchimento incompleto.</v>
      </c>
      <c r="O20" s="672"/>
      <c r="P20" s="672"/>
      <c r="Q20" s="672"/>
      <c r="R20" s="672"/>
      <c r="S20" s="672"/>
      <c r="T20" s="672"/>
      <c r="U20" s="672"/>
      <c r="V20" s="672"/>
      <c r="W20" s="672"/>
      <c r="X20" s="673"/>
      <c r="Y20" s="20"/>
      <c r="Z20" s="20"/>
      <c r="AA20" s="20"/>
      <c r="AB20" s="20"/>
      <c r="AC20" s="20"/>
      <c r="AD20" s="20"/>
      <c r="AE20" s="20"/>
      <c r="AF20" s="20"/>
      <c r="AG20" s="20"/>
      <c r="AH20" s="20"/>
      <c r="AI20" s="147"/>
      <c r="AJ20" s="365"/>
      <c r="AK20" s="365"/>
      <c r="AL20" s="365"/>
      <c r="AM20" s="365"/>
      <c r="AN20" s="365"/>
      <c r="AO20" s="365"/>
      <c r="AP20" s="365"/>
      <c r="AQ20" s="365"/>
      <c r="AR20" s="365"/>
      <c r="AS20" s="365"/>
    </row>
    <row r="21" spans="2:45" ht="15" customHeight="1" x14ac:dyDescent="0.25">
      <c r="B21" s="146"/>
      <c r="C21" s="675" t="s">
        <v>1973</v>
      </c>
      <c r="D21" s="676"/>
      <c r="E21" s="676"/>
      <c r="F21" s="676"/>
      <c r="G21" s="676"/>
      <c r="H21" s="676"/>
      <c r="I21" s="676"/>
      <c r="J21" s="676"/>
      <c r="K21" s="676"/>
      <c r="L21" s="676"/>
      <c r="M21" s="677"/>
      <c r="N21" s="671" t="str">
        <f>auxiliar!D39</f>
        <v>Preenchimento incompleto.</v>
      </c>
      <c r="O21" s="672"/>
      <c r="P21" s="672"/>
      <c r="Q21" s="672"/>
      <c r="R21" s="672"/>
      <c r="S21" s="672"/>
      <c r="T21" s="672"/>
      <c r="U21" s="672"/>
      <c r="V21" s="672"/>
      <c r="W21" s="672"/>
      <c r="X21" s="673"/>
      <c r="Y21" s="129"/>
      <c r="Z21" s="20"/>
      <c r="AA21" s="20"/>
      <c r="AB21" s="20"/>
      <c r="AC21" s="20"/>
      <c r="AD21" s="20"/>
      <c r="AE21" s="20"/>
      <c r="AF21" s="20"/>
      <c r="AG21" s="20"/>
      <c r="AH21" s="20"/>
      <c r="AI21" s="147"/>
      <c r="AJ21" s="365"/>
      <c r="AK21" s="365"/>
      <c r="AL21" s="365"/>
      <c r="AM21" s="365"/>
      <c r="AN21" s="365"/>
      <c r="AO21" s="365"/>
      <c r="AP21" s="365"/>
      <c r="AQ21" s="365"/>
      <c r="AR21" s="365"/>
      <c r="AS21" s="365"/>
    </row>
    <row r="22" spans="2:45" ht="15" customHeight="1" x14ac:dyDescent="0.25">
      <c r="B22" s="146"/>
      <c r="C22" s="665" t="str">
        <f>auxiliar!K74</f>
        <v/>
      </c>
      <c r="D22" s="665"/>
      <c r="E22" s="665"/>
      <c r="F22" s="665"/>
      <c r="G22" s="665"/>
      <c r="H22" s="665"/>
      <c r="I22" s="665"/>
      <c r="J22" s="665"/>
      <c r="K22" s="665"/>
      <c r="L22" s="665"/>
      <c r="M22" s="665"/>
      <c r="N22" s="665"/>
      <c r="O22" s="665"/>
      <c r="P22" s="665"/>
      <c r="Q22" s="665"/>
      <c r="R22" s="665"/>
      <c r="S22" s="665"/>
      <c r="T22" s="665"/>
      <c r="U22" s="665"/>
      <c r="V22" s="665"/>
      <c r="W22" s="665"/>
      <c r="X22" s="665"/>
      <c r="Y22" s="665"/>
      <c r="Z22" s="665"/>
      <c r="AA22" s="665"/>
      <c r="AB22" s="665"/>
      <c r="AC22" s="665"/>
      <c r="AD22" s="665"/>
      <c r="AE22" s="665"/>
      <c r="AF22" s="665"/>
      <c r="AG22" s="665"/>
      <c r="AH22" s="665"/>
      <c r="AI22" s="147"/>
      <c r="AJ22" s="365"/>
      <c r="AK22" s="365"/>
      <c r="AL22" s="365"/>
      <c r="AM22" s="365"/>
      <c r="AN22" s="365"/>
      <c r="AO22" s="365"/>
      <c r="AP22" s="365"/>
      <c r="AQ22" s="365"/>
      <c r="AR22" s="365"/>
      <c r="AS22" s="365"/>
    </row>
    <row r="23" spans="2:45" ht="5.0999999999999996" customHeight="1" x14ac:dyDescent="0.25">
      <c r="B23" s="146"/>
      <c r="C23" s="126"/>
      <c r="D23" s="126"/>
      <c r="E23" s="126"/>
      <c r="F23" s="126"/>
      <c r="G23" s="126"/>
      <c r="H23" s="126"/>
      <c r="I23" s="126"/>
      <c r="J23" s="126"/>
      <c r="K23" s="126"/>
      <c r="L23" s="126"/>
      <c r="M23" s="126"/>
      <c r="N23" s="127"/>
      <c r="O23" s="127"/>
      <c r="P23" s="127"/>
      <c r="Q23" s="127"/>
      <c r="R23" s="127"/>
      <c r="S23" s="127"/>
      <c r="T23" s="127"/>
      <c r="U23" s="127"/>
      <c r="V23" s="127"/>
      <c r="W23" s="127"/>
      <c r="X23" s="127"/>
      <c r="Y23" s="124"/>
      <c r="Z23" s="124"/>
      <c r="AA23" s="124"/>
      <c r="AB23" s="124"/>
      <c r="AC23" s="124"/>
      <c r="AD23" s="124"/>
      <c r="AE23" s="124"/>
      <c r="AF23" s="124"/>
      <c r="AG23" s="124"/>
      <c r="AH23" s="124"/>
      <c r="AI23" s="147"/>
      <c r="AJ23" s="365"/>
      <c r="AK23" s="365"/>
      <c r="AL23" s="365"/>
      <c r="AM23" s="365"/>
      <c r="AN23" s="365"/>
      <c r="AO23" s="365"/>
      <c r="AP23" s="365"/>
      <c r="AQ23" s="365"/>
      <c r="AR23" s="365"/>
      <c r="AS23" s="365"/>
    </row>
    <row r="24" spans="2:45" ht="15" customHeight="1" x14ac:dyDescent="0.25">
      <c r="B24" s="146"/>
      <c r="C24" s="668" t="s">
        <v>2110</v>
      </c>
      <c r="D24" s="669"/>
      <c r="E24" s="669"/>
      <c r="F24" s="669"/>
      <c r="G24" s="669"/>
      <c r="H24" s="669"/>
      <c r="I24" s="669"/>
      <c r="J24" s="669"/>
      <c r="K24" s="669"/>
      <c r="L24" s="669"/>
      <c r="M24" s="669"/>
      <c r="N24" s="669"/>
      <c r="O24" s="669"/>
      <c r="P24" s="669"/>
      <c r="Q24" s="669"/>
      <c r="R24" s="669"/>
      <c r="S24" s="669"/>
      <c r="T24" s="669"/>
      <c r="U24" s="669"/>
      <c r="V24" s="669"/>
      <c r="W24" s="669"/>
      <c r="X24" s="669"/>
      <c r="Y24" s="669"/>
      <c r="Z24" s="669"/>
      <c r="AA24" s="669"/>
      <c r="AB24" s="669"/>
      <c r="AC24" s="669"/>
      <c r="AD24" s="669"/>
      <c r="AE24" s="669"/>
      <c r="AF24" s="669"/>
      <c r="AG24" s="669"/>
      <c r="AH24" s="670"/>
      <c r="AI24" s="148"/>
      <c r="AJ24" s="365"/>
      <c r="AK24" s="365"/>
      <c r="AL24" s="365"/>
      <c r="AM24" s="365"/>
      <c r="AN24" s="365"/>
      <c r="AO24" s="365"/>
      <c r="AP24" s="365"/>
      <c r="AQ24" s="365"/>
      <c r="AR24" s="365"/>
      <c r="AS24" s="365"/>
    </row>
    <row r="25" spans="2:45" ht="5.0999999999999996" customHeight="1" x14ac:dyDescent="0.25">
      <c r="B25" s="146"/>
      <c r="C25" s="149"/>
      <c r="D25" s="149"/>
      <c r="E25" s="149"/>
      <c r="F25" s="149"/>
      <c r="G25" s="149"/>
      <c r="H25" s="149"/>
      <c r="I25" s="149"/>
      <c r="J25" s="149"/>
      <c r="K25" s="149"/>
      <c r="L25" s="149"/>
      <c r="M25" s="149"/>
      <c r="N25" s="149"/>
      <c r="O25" s="149"/>
      <c r="P25" s="149"/>
      <c r="Q25" s="149"/>
      <c r="R25" s="149"/>
      <c r="S25" s="149"/>
      <c r="T25" s="149"/>
      <c r="U25" s="149"/>
      <c r="V25" s="149"/>
      <c r="W25" s="149"/>
      <c r="X25" s="20"/>
      <c r="Y25" s="20"/>
      <c r="Z25" s="20"/>
      <c r="AA25" s="20"/>
      <c r="AB25" s="20"/>
      <c r="AC25" s="20"/>
      <c r="AD25" s="20"/>
      <c r="AE25" s="20"/>
      <c r="AF25" s="20"/>
      <c r="AG25" s="20"/>
      <c r="AH25" s="20"/>
      <c r="AI25" s="147"/>
      <c r="AJ25" s="365"/>
      <c r="AK25" s="365"/>
      <c r="AL25" s="365"/>
      <c r="AM25" s="365"/>
      <c r="AN25" s="365"/>
      <c r="AO25" s="365"/>
      <c r="AP25" s="365"/>
      <c r="AQ25" s="365"/>
      <c r="AR25" s="365"/>
      <c r="AS25" s="365"/>
    </row>
    <row r="26" spans="2:45" ht="15.75" customHeight="1" x14ac:dyDescent="0.25">
      <c r="B26" s="146"/>
      <c r="C26" s="437" t="s">
        <v>2134</v>
      </c>
      <c r="D26" s="438"/>
      <c r="E26" s="438"/>
      <c r="F26" s="438"/>
      <c r="G26" s="438"/>
      <c r="H26" s="438"/>
      <c r="I26" s="438"/>
      <c r="J26" s="438"/>
      <c r="K26" s="438"/>
      <c r="L26" s="438"/>
      <c r="M26" s="438"/>
      <c r="N26" s="438"/>
      <c r="O26" s="438"/>
      <c r="P26" s="438"/>
      <c r="Q26" s="438"/>
      <c r="R26" s="438"/>
      <c r="S26" s="438"/>
      <c r="T26" s="438"/>
      <c r="U26" s="439"/>
      <c r="V26" s="439"/>
      <c r="W26" s="439"/>
      <c r="X26" s="439"/>
      <c r="Y26" s="439"/>
      <c r="Z26" s="439"/>
      <c r="AA26" s="439"/>
      <c r="AB26" s="439"/>
      <c r="AC26" s="440"/>
      <c r="AD26" s="441"/>
      <c r="AE26" s="235"/>
      <c r="AF26" s="439"/>
      <c r="AG26" s="440"/>
      <c r="AH26" s="441"/>
      <c r="AI26" s="147"/>
      <c r="AJ26" s="365"/>
      <c r="AK26" s="365"/>
      <c r="AL26" s="365"/>
      <c r="AM26" s="365"/>
      <c r="AN26" s="365"/>
      <c r="AO26" s="365"/>
      <c r="AP26" s="365"/>
      <c r="AQ26" s="365"/>
      <c r="AR26" s="365"/>
      <c r="AS26" s="365"/>
    </row>
    <row r="27" spans="2:45" ht="5.0999999999999996" customHeight="1" x14ac:dyDescent="0.25">
      <c r="B27" s="146"/>
      <c r="C27" s="437"/>
      <c r="D27" s="438"/>
      <c r="E27" s="438"/>
      <c r="F27" s="438"/>
      <c r="G27" s="438"/>
      <c r="H27" s="438"/>
      <c r="I27" s="438"/>
      <c r="J27" s="438"/>
      <c r="K27" s="438"/>
      <c r="L27" s="438"/>
      <c r="M27" s="438"/>
      <c r="N27" s="438"/>
      <c r="O27" s="438"/>
      <c r="P27" s="438"/>
      <c r="Q27" s="438"/>
      <c r="R27" s="438"/>
      <c r="S27" s="438"/>
      <c r="T27" s="438"/>
      <c r="U27" s="439"/>
      <c r="V27" s="439"/>
      <c r="W27" s="439"/>
      <c r="X27" s="439"/>
      <c r="Y27" s="439"/>
      <c r="Z27" s="439"/>
      <c r="AA27" s="439"/>
      <c r="AB27" s="439"/>
      <c r="AC27" s="440"/>
      <c r="AD27" s="441"/>
      <c r="AE27" s="235"/>
      <c r="AF27" s="439"/>
      <c r="AG27" s="440"/>
      <c r="AH27" s="441"/>
      <c r="AI27" s="147"/>
      <c r="AJ27" s="365"/>
      <c r="AK27" s="365"/>
      <c r="AL27" s="365"/>
      <c r="AM27" s="365"/>
      <c r="AN27" s="365"/>
      <c r="AO27" s="365"/>
      <c r="AP27" s="365"/>
      <c r="AQ27" s="365"/>
      <c r="AR27" s="365"/>
      <c r="AS27" s="365"/>
    </row>
    <row r="28" spans="2:45" s="161" customFormat="1" ht="30.75" customHeight="1" x14ac:dyDescent="0.25">
      <c r="B28" s="151"/>
      <c r="C28" s="633" t="s">
        <v>2192</v>
      </c>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33"/>
      <c r="AH28" s="633"/>
      <c r="AI28" s="152"/>
      <c r="AJ28" s="366"/>
      <c r="AK28" s="366"/>
      <c r="AL28" s="366"/>
      <c r="AM28" s="366"/>
      <c r="AN28" s="366"/>
      <c r="AO28" s="366"/>
      <c r="AP28" s="366"/>
      <c r="AQ28" s="366"/>
      <c r="AR28" s="366"/>
      <c r="AS28" s="366"/>
    </row>
    <row r="29" spans="2:45" ht="15" customHeight="1" x14ac:dyDescent="0.25">
      <c r="B29" s="146"/>
      <c r="C29" s="235"/>
      <c r="D29" s="442"/>
      <c r="E29" s="441" t="s">
        <v>196</v>
      </c>
      <c r="F29" s="235"/>
      <c r="G29" s="442"/>
      <c r="H29" s="441" t="s">
        <v>197</v>
      </c>
      <c r="I29" s="235"/>
      <c r="J29" s="667" t="str">
        <f>IF(G29="x",auxiliar!C100,"")</f>
        <v/>
      </c>
      <c r="K29" s="667"/>
      <c r="L29" s="667"/>
      <c r="M29" s="667"/>
      <c r="N29" s="667"/>
      <c r="O29" s="667"/>
      <c r="P29" s="667"/>
      <c r="Q29" s="667"/>
      <c r="R29" s="667"/>
      <c r="S29" s="667" t="str">
        <f>IF(J29="","",auxiliar!A87)</f>
        <v/>
      </c>
      <c r="T29" s="667"/>
      <c r="U29" s="667"/>
      <c r="V29" s="667"/>
      <c r="W29" s="667"/>
      <c r="X29" s="667"/>
      <c r="Y29" s="667"/>
      <c r="Z29" s="667"/>
      <c r="AA29" s="667"/>
      <c r="AB29" s="667"/>
      <c r="AC29" s="667"/>
      <c r="AD29" s="667"/>
      <c r="AE29" s="667"/>
      <c r="AF29" s="667"/>
      <c r="AG29" s="667"/>
      <c r="AH29" s="667"/>
      <c r="AI29" s="153"/>
      <c r="AJ29" s="365"/>
      <c r="AK29" s="365"/>
      <c r="AL29" s="365"/>
      <c r="AM29" s="365"/>
      <c r="AN29" s="365"/>
      <c r="AO29" s="365"/>
      <c r="AP29" s="365"/>
      <c r="AQ29" s="365"/>
      <c r="AR29" s="365"/>
      <c r="AS29" s="365"/>
    </row>
    <row r="30" spans="2:45" ht="5.0999999999999996" customHeight="1" x14ac:dyDescent="0.25">
      <c r="B30" s="146"/>
      <c r="C30" s="443"/>
      <c r="D30" s="443"/>
      <c r="E30" s="443"/>
      <c r="F30" s="443"/>
      <c r="G30" s="443"/>
      <c r="H30" s="443"/>
      <c r="I30" s="443"/>
      <c r="J30" s="439"/>
      <c r="K30" s="235"/>
      <c r="L30" s="235"/>
      <c r="M30" s="235"/>
      <c r="N30" s="235"/>
      <c r="O30" s="235"/>
      <c r="P30" s="235"/>
      <c r="Q30" s="235"/>
      <c r="R30" s="235"/>
      <c r="S30" s="235"/>
      <c r="T30" s="235"/>
      <c r="U30" s="235"/>
      <c r="V30" s="235"/>
      <c r="W30" s="235"/>
      <c r="X30" s="235"/>
      <c r="Y30" s="235"/>
      <c r="Z30" s="235"/>
      <c r="AA30" s="235"/>
      <c r="AB30" s="235"/>
      <c r="AC30" s="235"/>
      <c r="AD30" s="235"/>
      <c r="AE30" s="235"/>
      <c r="AF30" s="235"/>
      <c r="AG30" s="235"/>
      <c r="AH30" s="235"/>
      <c r="AI30" s="147"/>
      <c r="AJ30" s="365"/>
      <c r="AK30" s="365"/>
      <c r="AL30" s="365"/>
      <c r="AM30" s="365"/>
      <c r="AN30" s="365"/>
      <c r="AO30" s="365"/>
      <c r="AP30" s="365"/>
      <c r="AQ30" s="365"/>
      <c r="AR30" s="365"/>
      <c r="AS30" s="365"/>
    </row>
    <row r="31" spans="2:45" ht="15" customHeight="1" x14ac:dyDescent="0.25">
      <c r="B31" s="146"/>
      <c r="C31" s="235" t="s">
        <v>2193</v>
      </c>
      <c r="D31" s="235"/>
      <c r="E31" s="235"/>
      <c r="F31" s="235"/>
      <c r="G31" s="235"/>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147"/>
      <c r="AJ31" s="365"/>
      <c r="AK31" s="365"/>
      <c r="AL31" s="365"/>
      <c r="AM31" s="365"/>
      <c r="AN31" s="365"/>
      <c r="AO31" s="365"/>
      <c r="AP31" s="365"/>
      <c r="AQ31" s="365"/>
      <c r="AR31" s="365"/>
      <c r="AS31" s="365"/>
    </row>
    <row r="32" spans="2:45" ht="15" customHeight="1" x14ac:dyDescent="0.25">
      <c r="B32" s="146"/>
      <c r="C32" s="443"/>
      <c r="D32" s="442"/>
      <c r="E32" s="441" t="s">
        <v>2226</v>
      </c>
      <c r="F32" s="235"/>
      <c r="G32" s="20"/>
      <c r="H32" s="20"/>
      <c r="I32" s="443"/>
      <c r="J32" s="443"/>
      <c r="K32" s="443"/>
      <c r="L32" s="20"/>
      <c r="M32" s="20"/>
      <c r="N32" s="442"/>
      <c r="O32" s="441" t="s">
        <v>1194</v>
      </c>
      <c r="P32" s="443"/>
      <c r="Q32" s="443"/>
      <c r="R32" s="443"/>
      <c r="S32" s="443"/>
      <c r="T32" s="667" t="str">
        <f>IF(AND(AG35="x",AG36="x",AG37="x"),auxiliar!C100,"")</f>
        <v/>
      </c>
      <c r="U32" s="667"/>
      <c r="V32" s="667"/>
      <c r="W32" s="667"/>
      <c r="X32" s="667"/>
      <c r="Y32" s="667"/>
      <c r="Z32" s="667"/>
      <c r="AA32" s="695" t="str">
        <f>IF(T32="","",auxiliar!A88)</f>
        <v/>
      </c>
      <c r="AB32" s="695"/>
      <c r="AC32" s="695"/>
      <c r="AD32" s="695"/>
      <c r="AE32" s="695"/>
      <c r="AF32" s="695"/>
      <c r="AG32" s="695"/>
      <c r="AH32" s="695"/>
      <c r="AI32" s="147"/>
      <c r="AJ32" s="365"/>
      <c r="AK32" s="365"/>
      <c r="AL32" s="365"/>
      <c r="AM32" s="365"/>
      <c r="AN32" s="365"/>
      <c r="AO32" s="365"/>
      <c r="AP32" s="365"/>
      <c r="AQ32" s="365"/>
      <c r="AR32" s="365"/>
      <c r="AS32" s="365"/>
    </row>
    <row r="33" spans="2:45" ht="5.0999999999999996" customHeight="1" x14ac:dyDescent="0.25">
      <c r="B33" s="146"/>
      <c r="C33" s="443"/>
      <c r="D33" s="443"/>
      <c r="E33" s="443"/>
      <c r="F33" s="443"/>
      <c r="G33" s="443"/>
      <c r="H33" s="443"/>
      <c r="I33" s="443"/>
      <c r="J33" s="443"/>
      <c r="K33" s="443"/>
      <c r="L33" s="443"/>
      <c r="M33" s="443"/>
      <c r="N33" s="443"/>
      <c r="O33" s="443"/>
      <c r="P33" s="443"/>
      <c r="Q33" s="443"/>
      <c r="R33" s="443"/>
      <c r="S33" s="443"/>
      <c r="T33" s="443"/>
      <c r="U33" s="443"/>
      <c r="V33" s="443"/>
      <c r="W33" s="443"/>
      <c r="X33" s="235"/>
      <c r="Y33" s="235"/>
      <c r="Z33" s="235"/>
      <c r="AA33" s="235"/>
      <c r="AB33" s="235"/>
      <c r="AC33" s="235"/>
      <c r="AD33" s="235"/>
      <c r="AE33" s="235"/>
      <c r="AF33" s="235"/>
      <c r="AG33" s="235"/>
      <c r="AH33" s="235"/>
      <c r="AI33" s="147"/>
      <c r="AJ33" s="365"/>
      <c r="AK33" s="365"/>
      <c r="AL33" s="365"/>
      <c r="AM33" s="365"/>
      <c r="AN33" s="365"/>
      <c r="AO33" s="365"/>
      <c r="AP33" s="365"/>
      <c r="AQ33" s="365"/>
      <c r="AR33" s="365"/>
      <c r="AS33" s="365"/>
    </row>
    <row r="34" spans="2:45" ht="15" customHeight="1" x14ac:dyDescent="0.25">
      <c r="B34" s="146"/>
      <c r="C34" s="235" t="s">
        <v>2225</v>
      </c>
      <c r="D34" s="443"/>
      <c r="E34" s="443"/>
      <c r="F34" s="443"/>
      <c r="G34" s="443"/>
      <c r="H34" s="443"/>
      <c r="I34" s="443"/>
      <c r="J34" s="443"/>
      <c r="K34" s="443"/>
      <c r="L34" s="443"/>
      <c r="M34" s="443"/>
      <c r="N34" s="443"/>
      <c r="O34" s="443"/>
      <c r="P34" s="443"/>
      <c r="Q34" s="443"/>
      <c r="R34" s="443"/>
      <c r="S34" s="443"/>
      <c r="T34" s="443"/>
      <c r="U34" s="443"/>
      <c r="V34" s="443"/>
      <c r="W34" s="443"/>
      <c r="X34" s="235"/>
      <c r="Y34" s="235"/>
      <c r="Z34" s="235"/>
      <c r="AA34" s="235"/>
      <c r="AB34" s="235"/>
      <c r="AC34" s="235"/>
      <c r="AD34" s="235"/>
      <c r="AE34" s="235"/>
      <c r="AF34" s="235"/>
      <c r="AG34" s="235"/>
      <c r="AH34" s="235"/>
      <c r="AI34" s="147"/>
      <c r="AJ34" s="365"/>
      <c r="AK34" s="365"/>
      <c r="AL34" s="365"/>
      <c r="AM34" s="365"/>
      <c r="AN34" s="365"/>
      <c r="AO34" s="365"/>
      <c r="AP34" s="365"/>
      <c r="AQ34" s="365"/>
      <c r="AR34" s="365"/>
      <c r="AS34" s="365"/>
    </row>
    <row r="35" spans="2:45" ht="15" customHeight="1" x14ac:dyDescent="0.25">
      <c r="B35" s="146"/>
      <c r="C35" s="697" t="str">
        <f>auxiliar!A94</f>
        <v>- haverá qualquer modificação na área do reservatório e no trecho de vazão reduzida - TVR?</v>
      </c>
      <c r="D35" s="697"/>
      <c r="E35" s="697"/>
      <c r="F35" s="697"/>
      <c r="G35" s="697"/>
      <c r="H35" s="697"/>
      <c r="I35" s="697"/>
      <c r="J35" s="697"/>
      <c r="K35" s="697"/>
      <c r="L35" s="697"/>
      <c r="M35" s="697"/>
      <c r="N35" s="697"/>
      <c r="O35" s="697"/>
      <c r="P35" s="697"/>
      <c r="Q35" s="697"/>
      <c r="R35" s="697"/>
      <c r="S35" s="697"/>
      <c r="T35" s="697"/>
      <c r="U35" s="697"/>
      <c r="V35" s="697"/>
      <c r="W35" s="697"/>
      <c r="X35" s="697"/>
      <c r="Y35" s="697"/>
      <c r="Z35" s="697"/>
      <c r="AA35" s="697"/>
      <c r="AB35" s="697"/>
      <c r="AC35" s="698"/>
      <c r="AD35" s="442"/>
      <c r="AE35" s="441" t="s">
        <v>197</v>
      </c>
      <c r="AF35" s="235"/>
      <c r="AG35" s="442"/>
      <c r="AH35" s="441" t="s">
        <v>196</v>
      </c>
      <c r="AI35" s="147"/>
      <c r="AJ35" s="365"/>
      <c r="AK35" s="365"/>
      <c r="AL35" s="365"/>
      <c r="AM35" s="365"/>
      <c r="AN35" s="365"/>
      <c r="AO35" s="365"/>
      <c r="AP35" s="365"/>
      <c r="AQ35" s="365"/>
      <c r="AR35" s="365"/>
      <c r="AS35" s="365"/>
    </row>
    <row r="36" spans="2:45" ht="15" customHeight="1" x14ac:dyDescent="0.25">
      <c r="B36" s="146"/>
      <c r="C36" s="697" t="str">
        <f>auxiliar!A95</f>
        <v>- serão necessárias alterações na outorga de direito de uso de recursos hídricos vigente?</v>
      </c>
      <c r="D36" s="697"/>
      <c r="E36" s="697"/>
      <c r="F36" s="697"/>
      <c r="G36" s="697"/>
      <c r="H36" s="697"/>
      <c r="I36" s="697"/>
      <c r="J36" s="697"/>
      <c r="K36" s="697"/>
      <c r="L36" s="697"/>
      <c r="M36" s="697"/>
      <c r="N36" s="697"/>
      <c r="O36" s="697"/>
      <c r="P36" s="697"/>
      <c r="Q36" s="697"/>
      <c r="R36" s="697"/>
      <c r="S36" s="697"/>
      <c r="T36" s="697"/>
      <c r="U36" s="697"/>
      <c r="V36" s="697"/>
      <c r="W36" s="697"/>
      <c r="X36" s="697"/>
      <c r="Y36" s="697"/>
      <c r="Z36" s="697"/>
      <c r="AA36" s="697"/>
      <c r="AB36" s="697"/>
      <c r="AC36" s="698"/>
      <c r="AD36" s="442"/>
      <c r="AE36" s="441" t="s">
        <v>197</v>
      </c>
      <c r="AF36" s="235"/>
      <c r="AG36" s="442"/>
      <c r="AH36" s="441" t="s">
        <v>196</v>
      </c>
      <c r="AI36" s="147"/>
    </row>
    <row r="37" spans="2:45" ht="15" customHeight="1" x14ac:dyDescent="0.25">
      <c r="B37" s="146"/>
      <c r="C37" s="697" t="str">
        <f>auxiliar!A96</f>
        <v>- a capacidade instalada ultrapassará 30 MW (trinta megawatts)?</v>
      </c>
      <c r="D37" s="697"/>
      <c r="E37" s="697"/>
      <c r="F37" s="697"/>
      <c r="G37" s="697"/>
      <c r="H37" s="697"/>
      <c r="I37" s="697"/>
      <c r="J37" s="697"/>
      <c r="K37" s="697"/>
      <c r="L37" s="697"/>
      <c r="M37" s="697"/>
      <c r="N37" s="697"/>
      <c r="O37" s="697"/>
      <c r="P37" s="697"/>
      <c r="Q37" s="697"/>
      <c r="R37" s="697"/>
      <c r="S37" s="697"/>
      <c r="T37" s="697"/>
      <c r="U37" s="697"/>
      <c r="V37" s="697"/>
      <c r="W37" s="697"/>
      <c r="X37" s="697"/>
      <c r="Y37" s="697"/>
      <c r="Z37" s="697"/>
      <c r="AA37" s="697"/>
      <c r="AB37" s="697"/>
      <c r="AC37" s="698"/>
      <c r="AD37" s="442"/>
      <c r="AE37" s="441" t="s">
        <v>197</v>
      </c>
      <c r="AF37" s="235"/>
      <c r="AG37" s="442"/>
      <c r="AH37" s="441" t="s">
        <v>196</v>
      </c>
      <c r="AI37" s="147"/>
    </row>
    <row r="38" spans="2:45" ht="5.0999999999999996" customHeight="1" x14ac:dyDescent="0.25">
      <c r="B38" s="146"/>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440"/>
      <c r="AE38" s="441"/>
      <c r="AF38" s="235"/>
      <c r="AG38" s="440"/>
      <c r="AH38" s="441"/>
      <c r="AI38" s="147"/>
    </row>
    <row r="39" spans="2:45" ht="15" customHeight="1" x14ac:dyDescent="0.25">
      <c r="B39" s="146"/>
      <c r="C39" s="235" t="s">
        <v>2033</v>
      </c>
      <c r="D39" s="444"/>
      <c r="E39" s="444"/>
      <c r="F39" s="444"/>
      <c r="G39" s="444"/>
      <c r="H39" s="444"/>
      <c r="I39" s="444"/>
      <c r="J39" s="444"/>
      <c r="K39" s="444"/>
      <c r="L39" s="444"/>
      <c r="M39" s="444"/>
      <c r="N39" s="444"/>
      <c r="O39" s="444"/>
      <c r="P39" s="444"/>
      <c r="Q39" s="444"/>
      <c r="R39" s="235"/>
      <c r="S39" s="445"/>
      <c r="T39" s="445"/>
      <c r="U39" s="445"/>
      <c r="V39" s="445"/>
      <c r="W39" s="445"/>
      <c r="X39" s="445"/>
      <c r="Y39" s="445"/>
      <c r="Z39" s="445"/>
      <c r="AA39" s="445"/>
      <c r="AB39" s="445"/>
      <c r="AC39" s="445"/>
      <c r="AD39" s="440"/>
      <c r="AE39" s="441"/>
      <c r="AF39" s="235"/>
      <c r="AG39" s="440"/>
      <c r="AH39" s="441"/>
      <c r="AI39" s="147"/>
    </row>
    <row r="40" spans="2:45" ht="15" customHeight="1" x14ac:dyDescent="0.25">
      <c r="B40" s="146"/>
      <c r="C40" s="699" t="s">
        <v>2319</v>
      </c>
      <c r="D40" s="699"/>
      <c r="E40" s="699"/>
      <c r="F40" s="699"/>
      <c r="G40" s="699"/>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699"/>
      <c r="AF40" s="699"/>
      <c r="AG40" s="699"/>
      <c r="AH40" s="699"/>
      <c r="AI40" s="147"/>
    </row>
    <row r="41" spans="2:45" ht="15" customHeight="1" x14ac:dyDescent="0.25">
      <c r="B41" s="146"/>
      <c r="C41" s="235"/>
      <c r="D41" s="515"/>
      <c r="E41" s="441" t="s">
        <v>1914</v>
      </c>
      <c r="F41" s="439"/>
      <c r="G41" s="439"/>
      <c r="H41" s="439"/>
      <c r="I41" s="439"/>
      <c r="J41" s="515"/>
      <c r="K41" s="441" t="s">
        <v>196</v>
      </c>
      <c r="L41" s="235"/>
      <c r="M41" s="439"/>
      <c r="N41" s="515"/>
      <c r="O41" s="441" t="s">
        <v>197</v>
      </c>
      <c r="P41" s="444"/>
      <c r="Q41" s="444"/>
      <c r="R41" s="235"/>
      <c r="S41" s="445"/>
      <c r="T41" s="445"/>
      <c r="U41" s="445"/>
      <c r="V41" s="445"/>
      <c r="W41" s="445"/>
      <c r="X41" s="445"/>
      <c r="Y41" s="445"/>
      <c r="Z41" s="445"/>
      <c r="AA41" s="445"/>
      <c r="AB41" s="445"/>
      <c r="AC41" s="445"/>
      <c r="AD41" s="440"/>
      <c r="AE41" s="441"/>
      <c r="AF41" s="235"/>
      <c r="AG41" s="440"/>
      <c r="AH41" s="441"/>
      <c r="AI41" s="147"/>
    </row>
    <row r="42" spans="2:45" ht="5.0999999999999996" customHeight="1" x14ac:dyDescent="0.25">
      <c r="B42" s="146"/>
      <c r="C42" s="235"/>
      <c r="D42" s="444"/>
      <c r="E42" s="444"/>
      <c r="F42" s="444"/>
      <c r="G42" s="444"/>
      <c r="H42" s="444"/>
      <c r="I42" s="444"/>
      <c r="J42" s="444"/>
      <c r="K42" s="444"/>
      <c r="L42" s="444"/>
      <c r="M42" s="444"/>
      <c r="N42" s="444"/>
      <c r="O42" s="444"/>
      <c r="P42" s="444"/>
      <c r="Q42" s="444"/>
      <c r="R42" s="235"/>
      <c r="S42" s="445"/>
      <c r="T42" s="445"/>
      <c r="U42" s="445"/>
      <c r="V42" s="445"/>
      <c r="W42" s="445"/>
      <c r="X42" s="445"/>
      <c r="Y42" s="445"/>
      <c r="Z42" s="445"/>
      <c r="AA42" s="445"/>
      <c r="AB42" s="445"/>
      <c r="AC42" s="445"/>
      <c r="AD42" s="440"/>
      <c r="AE42" s="441"/>
      <c r="AF42" s="235"/>
      <c r="AG42" s="440"/>
      <c r="AH42" s="441"/>
      <c r="AI42" s="147"/>
    </row>
    <row r="43" spans="2:45" ht="30" customHeight="1" x14ac:dyDescent="0.25">
      <c r="B43" s="146"/>
      <c r="C43" s="696" t="s">
        <v>2320</v>
      </c>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147"/>
    </row>
    <row r="44" spans="2:45" ht="15" customHeight="1" x14ac:dyDescent="0.25">
      <c r="B44" s="146"/>
      <c r="C44" s="235"/>
      <c r="D44" s="515"/>
      <c r="E44" s="441" t="s">
        <v>1914</v>
      </c>
      <c r="F44" s="439"/>
      <c r="G44" s="439"/>
      <c r="H44" s="439"/>
      <c r="I44" s="439"/>
      <c r="J44" s="515"/>
      <c r="K44" s="441" t="s">
        <v>196</v>
      </c>
      <c r="L44" s="235"/>
      <c r="M44" s="439"/>
      <c r="N44" s="515"/>
      <c r="O44" s="441" t="s">
        <v>197</v>
      </c>
      <c r="P44" s="444"/>
      <c r="Q44" s="444"/>
      <c r="R44" s="235"/>
      <c r="S44" s="445"/>
      <c r="T44" s="445"/>
      <c r="U44" s="445"/>
      <c r="V44" s="445"/>
      <c r="W44" s="445"/>
      <c r="X44" s="445"/>
      <c r="Y44" s="445"/>
      <c r="Z44" s="445"/>
      <c r="AA44" s="445"/>
      <c r="AB44" s="445"/>
      <c r="AC44" s="445"/>
      <c r="AD44" s="440"/>
      <c r="AE44" s="441"/>
      <c r="AF44" s="235"/>
      <c r="AG44" s="440"/>
      <c r="AH44" s="441"/>
      <c r="AI44" s="147"/>
    </row>
    <row r="45" spans="2:45" ht="5.0999999999999996" customHeight="1" x14ac:dyDescent="0.25">
      <c r="B45" s="146"/>
      <c r="C45" s="235"/>
      <c r="D45" s="444"/>
      <c r="E45" s="444"/>
      <c r="F45" s="444"/>
      <c r="G45" s="444"/>
      <c r="H45" s="444"/>
      <c r="I45" s="444"/>
      <c r="J45" s="444"/>
      <c r="K45" s="444"/>
      <c r="L45" s="444"/>
      <c r="M45" s="444"/>
      <c r="N45" s="444"/>
      <c r="O45" s="444"/>
      <c r="P45" s="444"/>
      <c r="Q45" s="444"/>
      <c r="R45" s="235"/>
      <c r="S45" s="445"/>
      <c r="T45" s="445"/>
      <c r="U45" s="445"/>
      <c r="V45" s="445"/>
      <c r="W45" s="445"/>
      <c r="X45" s="445"/>
      <c r="Y45" s="445"/>
      <c r="Z45" s="445"/>
      <c r="AA45" s="445"/>
      <c r="AB45" s="445"/>
      <c r="AC45" s="445"/>
      <c r="AD45" s="440"/>
      <c r="AE45" s="441"/>
      <c r="AF45" s="235"/>
      <c r="AG45" s="440"/>
      <c r="AH45" s="441"/>
      <c r="AI45" s="147"/>
    </row>
    <row r="46" spans="2:45" ht="15" customHeight="1" x14ac:dyDescent="0.25">
      <c r="B46" s="146"/>
      <c r="C46" s="446" t="s">
        <v>2210</v>
      </c>
      <c r="D46" s="444"/>
      <c r="E46" s="444"/>
      <c r="F46" s="444"/>
      <c r="G46" s="444"/>
      <c r="H46" s="444"/>
      <c r="I46" s="444"/>
      <c r="J46" s="444"/>
      <c r="K46" s="444"/>
      <c r="L46" s="444"/>
      <c r="M46" s="444"/>
      <c r="N46" s="444"/>
      <c r="O46" s="444"/>
      <c r="P46" s="444"/>
      <c r="Q46" s="444"/>
      <c r="R46" s="235"/>
      <c r="S46" s="445"/>
      <c r="T46" s="445"/>
      <c r="U46" s="445"/>
      <c r="V46" s="445"/>
      <c r="W46" s="445"/>
      <c r="X46" s="445"/>
      <c r="Y46" s="445"/>
      <c r="Z46" s="445"/>
      <c r="AA46" s="445"/>
      <c r="AB46" s="445"/>
      <c r="AC46" s="445"/>
      <c r="AD46" s="440"/>
      <c r="AE46" s="441"/>
      <c r="AF46" s="235"/>
      <c r="AG46" s="440"/>
      <c r="AH46" s="441"/>
      <c r="AI46" s="147"/>
    </row>
    <row r="47" spans="2:45" ht="15" customHeight="1" x14ac:dyDescent="0.25">
      <c r="B47" s="146"/>
      <c r="C47" s="235"/>
      <c r="D47" s="442"/>
      <c r="E47" s="441" t="s">
        <v>1914</v>
      </c>
      <c r="F47" s="439"/>
      <c r="G47" s="439"/>
      <c r="H47" s="439"/>
      <c r="I47" s="439"/>
      <c r="J47" s="442"/>
      <c r="K47" s="441" t="s">
        <v>196</v>
      </c>
      <c r="L47" s="235"/>
      <c r="M47" s="439"/>
      <c r="N47" s="442"/>
      <c r="O47" s="441" t="s">
        <v>197</v>
      </c>
      <c r="P47" s="444"/>
      <c r="Q47" s="445" t="str">
        <f>IF(N$47="x",auxiliar!A72,"")</f>
        <v/>
      </c>
      <c r="R47" s="20"/>
      <c r="S47" s="439"/>
      <c r="T47" s="445"/>
      <c r="U47" s="445"/>
      <c r="V47" s="445"/>
      <c r="W47" s="445"/>
      <c r="X47" s="445"/>
      <c r="Y47" s="445"/>
      <c r="Z47" s="445"/>
      <c r="AA47" s="445"/>
      <c r="AB47" s="445"/>
      <c r="AC47" s="445"/>
      <c r="AD47" s="440"/>
      <c r="AE47" s="441"/>
      <c r="AF47" s="235"/>
      <c r="AG47" s="440"/>
      <c r="AH47" s="441"/>
      <c r="AI47" s="147"/>
    </row>
    <row r="48" spans="2:45" ht="5.0999999999999996" customHeight="1" x14ac:dyDescent="0.25">
      <c r="B48" s="146"/>
      <c r="C48" s="235"/>
      <c r="D48" s="449"/>
      <c r="E48" s="441"/>
      <c r="F48" s="439"/>
      <c r="G48" s="439"/>
      <c r="H48" s="439"/>
      <c r="I48" s="439"/>
      <c r="J48" s="449"/>
      <c r="K48" s="441"/>
      <c r="L48" s="235"/>
      <c r="M48" s="439"/>
      <c r="N48" s="449"/>
      <c r="O48" s="441"/>
      <c r="P48" s="444"/>
      <c r="Q48" s="445"/>
      <c r="R48" s="20"/>
      <c r="S48" s="439"/>
      <c r="T48" s="445"/>
      <c r="U48" s="445"/>
      <c r="V48" s="445"/>
      <c r="W48" s="445"/>
      <c r="X48" s="445"/>
      <c r="Y48" s="445"/>
      <c r="Z48" s="445"/>
      <c r="AA48" s="445"/>
      <c r="AB48" s="445"/>
      <c r="AC48" s="445"/>
      <c r="AD48" s="440"/>
      <c r="AE48" s="441"/>
      <c r="AF48" s="235"/>
      <c r="AG48" s="440"/>
      <c r="AH48" s="441"/>
      <c r="AI48" s="147"/>
    </row>
    <row r="49" spans="2:35" ht="15" customHeight="1" x14ac:dyDescent="0.25">
      <c r="B49" s="146"/>
      <c r="C49" s="446" t="s">
        <v>2347</v>
      </c>
      <c r="D49" s="444"/>
      <c r="E49" s="444"/>
      <c r="F49" s="444"/>
      <c r="G49" s="444"/>
      <c r="H49" s="444"/>
      <c r="I49" s="444"/>
      <c r="J49" s="444"/>
      <c r="K49" s="444"/>
      <c r="L49" s="444"/>
      <c r="M49" s="444"/>
      <c r="N49" s="444"/>
      <c r="O49" s="444"/>
      <c r="P49" s="444"/>
      <c r="Q49" s="444"/>
      <c r="R49" s="235"/>
      <c r="S49" s="445"/>
      <c r="T49" s="445"/>
      <c r="U49" s="445"/>
      <c r="V49" s="445"/>
      <c r="W49" s="445"/>
      <c r="X49" s="445"/>
      <c r="Y49" s="445"/>
      <c r="Z49" s="445"/>
      <c r="AA49" s="445"/>
      <c r="AB49" s="445"/>
      <c r="AC49" s="445"/>
      <c r="AD49" s="440"/>
      <c r="AE49" s="441"/>
      <c r="AF49" s="235"/>
      <c r="AG49" s="440"/>
      <c r="AH49" s="441"/>
      <c r="AI49" s="147"/>
    </row>
    <row r="50" spans="2:35" ht="15" customHeight="1" x14ac:dyDescent="0.25">
      <c r="B50" s="146"/>
      <c r="C50" s="235"/>
      <c r="D50" s="442"/>
      <c r="E50" s="441" t="s">
        <v>1914</v>
      </c>
      <c r="F50" s="439"/>
      <c r="G50" s="439"/>
      <c r="H50" s="439"/>
      <c r="I50" s="439"/>
      <c r="J50" s="442"/>
      <c r="K50" s="441" t="s">
        <v>196</v>
      </c>
      <c r="L50" s="235"/>
      <c r="M50" s="439"/>
      <c r="N50" s="442"/>
      <c r="O50" s="441" t="s">
        <v>197</v>
      </c>
      <c r="P50" s="444"/>
      <c r="Q50" s="445" t="str">
        <f>IF(N$50="x",auxiliar!G72,"")</f>
        <v/>
      </c>
      <c r="R50" s="20"/>
      <c r="S50" s="439"/>
      <c r="T50" s="445"/>
      <c r="U50" s="445"/>
      <c r="V50" s="445"/>
      <c r="W50" s="445"/>
      <c r="X50" s="445"/>
      <c r="Y50" s="445"/>
      <c r="Z50" s="445"/>
      <c r="AA50" s="445"/>
      <c r="AB50" s="445"/>
      <c r="AC50" s="445"/>
      <c r="AD50" s="440"/>
      <c r="AE50" s="441"/>
      <c r="AF50" s="235"/>
      <c r="AG50" s="440"/>
      <c r="AH50" s="441"/>
      <c r="AI50" s="147"/>
    </row>
    <row r="51" spans="2:35" ht="5.0999999999999996" customHeight="1" x14ac:dyDescent="0.25">
      <c r="B51" s="146"/>
      <c r="C51" s="235"/>
      <c r="D51" s="449"/>
      <c r="E51" s="441"/>
      <c r="F51" s="439"/>
      <c r="G51" s="439"/>
      <c r="H51" s="439"/>
      <c r="I51" s="439"/>
      <c r="J51" s="449"/>
      <c r="K51" s="441"/>
      <c r="L51" s="235"/>
      <c r="M51" s="439"/>
      <c r="N51" s="449"/>
      <c r="O51" s="441"/>
      <c r="P51" s="444"/>
      <c r="Q51" s="445"/>
      <c r="R51" s="20"/>
      <c r="S51" s="439"/>
      <c r="T51" s="445"/>
      <c r="U51" s="445"/>
      <c r="V51" s="445"/>
      <c r="W51" s="445"/>
      <c r="X51" s="445"/>
      <c r="Y51" s="445"/>
      <c r="Z51" s="445"/>
      <c r="AA51" s="445"/>
      <c r="AB51" s="445"/>
      <c r="AC51" s="445"/>
      <c r="AD51" s="440"/>
      <c r="AE51" s="441"/>
      <c r="AF51" s="235"/>
      <c r="AG51" s="440"/>
      <c r="AH51" s="441"/>
      <c r="AI51" s="147"/>
    </row>
    <row r="52" spans="2:35" ht="30" customHeight="1" x14ac:dyDescent="0.25">
      <c r="B52" s="146"/>
      <c r="C52" s="696" t="s">
        <v>2194</v>
      </c>
      <c r="D52" s="696"/>
      <c r="E52" s="696"/>
      <c r="F52" s="696"/>
      <c r="G52" s="696"/>
      <c r="H52" s="696"/>
      <c r="I52" s="696"/>
      <c r="J52" s="696"/>
      <c r="K52" s="696"/>
      <c r="L52" s="696"/>
      <c r="M52" s="696"/>
      <c r="N52" s="696"/>
      <c r="O52" s="696"/>
      <c r="P52" s="696"/>
      <c r="Q52" s="696"/>
      <c r="R52" s="696"/>
      <c r="S52" s="696"/>
      <c r="T52" s="696"/>
      <c r="U52" s="696"/>
      <c r="V52" s="696"/>
      <c r="W52" s="696"/>
      <c r="X52" s="696"/>
      <c r="Y52" s="696"/>
      <c r="Z52" s="696"/>
      <c r="AA52" s="696"/>
      <c r="AB52" s="696"/>
      <c r="AC52" s="696"/>
      <c r="AD52" s="696"/>
      <c r="AE52" s="696"/>
      <c r="AF52" s="696"/>
      <c r="AG52" s="696"/>
      <c r="AH52" s="696"/>
      <c r="AI52" s="147"/>
    </row>
    <row r="53" spans="2:35" ht="15" customHeight="1" x14ac:dyDescent="0.25">
      <c r="B53" s="146"/>
      <c r="C53" s="235"/>
      <c r="D53" s="442"/>
      <c r="E53" s="441" t="s">
        <v>1914</v>
      </c>
      <c r="F53" s="439"/>
      <c r="G53" s="439"/>
      <c r="H53" s="439"/>
      <c r="I53" s="439"/>
      <c r="J53" s="442"/>
      <c r="K53" s="441" t="s">
        <v>196</v>
      </c>
      <c r="L53" s="235"/>
      <c r="M53" s="439"/>
      <c r="N53" s="442"/>
      <c r="O53" s="441" t="s">
        <v>197</v>
      </c>
      <c r="P53" s="444"/>
      <c r="Q53" s="445" t="str">
        <f>IF(N$53="x",auxiliar!G71,"")</f>
        <v/>
      </c>
      <c r="R53" s="445"/>
      <c r="S53" s="439"/>
      <c r="T53" s="445"/>
      <c r="U53" s="445"/>
      <c r="V53" s="445"/>
      <c r="W53" s="445"/>
      <c r="X53" s="445"/>
      <c r="Y53" s="445"/>
      <c r="Z53" s="445"/>
      <c r="AA53" s="445"/>
      <c r="AB53" s="445"/>
      <c r="AC53" s="445"/>
      <c r="AD53" s="440"/>
      <c r="AE53" s="441"/>
      <c r="AF53" s="235"/>
      <c r="AG53" s="440"/>
      <c r="AH53" s="441"/>
      <c r="AI53" s="147"/>
    </row>
    <row r="54" spans="2:35" ht="5.0999999999999996" customHeight="1" x14ac:dyDescent="0.25">
      <c r="B54" s="146"/>
      <c r="C54" s="235"/>
      <c r="D54" s="449"/>
      <c r="E54" s="441"/>
      <c r="F54" s="439"/>
      <c r="G54" s="439"/>
      <c r="H54" s="439"/>
      <c r="I54" s="439"/>
      <c r="J54" s="449"/>
      <c r="K54" s="441"/>
      <c r="L54" s="235"/>
      <c r="M54" s="439"/>
      <c r="N54" s="449"/>
      <c r="O54" s="441"/>
      <c r="P54" s="444"/>
      <c r="Q54" s="235"/>
      <c r="R54" s="445"/>
      <c r="S54" s="439"/>
      <c r="T54" s="445"/>
      <c r="U54" s="445"/>
      <c r="V54" s="445"/>
      <c r="W54" s="445"/>
      <c r="X54" s="445"/>
      <c r="Y54" s="445"/>
      <c r="Z54" s="445"/>
      <c r="AA54" s="445"/>
      <c r="AB54" s="445"/>
      <c r="AC54" s="445"/>
      <c r="AD54" s="440"/>
      <c r="AE54" s="441"/>
      <c r="AF54" s="235"/>
      <c r="AG54" s="440"/>
      <c r="AH54" s="441"/>
      <c r="AI54" s="147"/>
    </row>
    <row r="55" spans="2:35" ht="30" customHeight="1" x14ac:dyDescent="0.25">
      <c r="B55" s="146"/>
      <c r="C55" s="696" t="s">
        <v>2195</v>
      </c>
      <c r="D55" s="696"/>
      <c r="E55" s="696"/>
      <c r="F55" s="696"/>
      <c r="G55" s="696"/>
      <c r="H55" s="696"/>
      <c r="I55" s="696"/>
      <c r="J55" s="696"/>
      <c r="K55" s="696"/>
      <c r="L55" s="696"/>
      <c r="M55" s="696"/>
      <c r="N55" s="696"/>
      <c r="O55" s="696"/>
      <c r="P55" s="696"/>
      <c r="Q55" s="696"/>
      <c r="R55" s="696"/>
      <c r="S55" s="696"/>
      <c r="T55" s="696"/>
      <c r="U55" s="696"/>
      <c r="V55" s="696"/>
      <c r="W55" s="696"/>
      <c r="X55" s="696"/>
      <c r="Y55" s="696"/>
      <c r="Z55" s="696"/>
      <c r="AA55" s="696"/>
      <c r="AB55" s="696"/>
      <c r="AC55" s="696"/>
      <c r="AD55" s="696"/>
      <c r="AE55" s="696"/>
      <c r="AF55" s="696"/>
      <c r="AG55" s="696"/>
      <c r="AH55" s="696"/>
      <c r="AI55" s="147"/>
    </row>
    <row r="56" spans="2:35" ht="15" customHeight="1" x14ac:dyDescent="0.25">
      <c r="B56" s="146"/>
      <c r="C56" s="235"/>
      <c r="D56" s="442"/>
      <c r="E56" s="441" t="s">
        <v>1914</v>
      </c>
      <c r="F56" s="439"/>
      <c r="G56" s="439"/>
      <c r="H56" s="439"/>
      <c r="I56" s="439"/>
      <c r="J56" s="442"/>
      <c r="K56" s="441" t="s">
        <v>196</v>
      </c>
      <c r="L56" s="235"/>
      <c r="M56" s="439"/>
      <c r="N56" s="442"/>
      <c r="O56" s="441" t="s">
        <v>197</v>
      </c>
      <c r="P56" s="444"/>
      <c r="Q56" s="445" t="str">
        <f>IF(N$56="x",auxiliar!G71,"")</f>
        <v/>
      </c>
      <c r="R56" s="445"/>
      <c r="S56" s="439"/>
      <c r="T56" s="445"/>
      <c r="U56" s="445"/>
      <c r="V56" s="445"/>
      <c r="W56" s="445"/>
      <c r="X56" s="445"/>
      <c r="Y56" s="445"/>
      <c r="Z56" s="445"/>
      <c r="AA56" s="445"/>
      <c r="AB56" s="445"/>
      <c r="AC56" s="445"/>
      <c r="AD56" s="440"/>
      <c r="AE56" s="441"/>
      <c r="AF56" s="235"/>
      <c r="AG56" s="440"/>
      <c r="AH56" s="441"/>
      <c r="AI56" s="147"/>
    </row>
    <row r="57" spans="2:35" ht="5.0999999999999996" customHeight="1" x14ac:dyDescent="0.25">
      <c r="B57" s="146"/>
      <c r="C57" s="235"/>
      <c r="D57" s="449"/>
      <c r="E57" s="441"/>
      <c r="F57" s="439"/>
      <c r="G57" s="439"/>
      <c r="H57" s="439"/>
      <c r="I57" s="439"/>
      <c r="J57" s="449"/>
      <c r="K57" s="441"/>
      <c r="L57" s="235"/>
      <c r="M57" s="439"/>
      <c r="N57" s="449"/>
      <c r="O57" s="441"/>
      <c r="P57" s="444"/>
      <c r="Q57" s="235"/>
      <c r="R57" s="445"/>
      <c r="S57" s="439"/>
      <c r="T57" s="445"/>
      <c r="U57" s="445"/>
      <c r="V57" s="445"/>
      <c r="W57" s="445"/>
      <c r="X57" s="445"/>
      <c r="Y57" s="445"/>
      <c r="Z57" s="445"/>
      <c r="AA57" s="445"/>
      <c r="AB57" s="445"/>
      <c r="AC57" s="445"/>
      <c r="AD57" s="440"/>
      <c r="AE57" s="441"/>
      <c r="AF57" s="235"/>
      <c r="AG57" s="440"/>
      <c r="AH57" s="441"/>
      <c r="AI57" s="147"/>
    </row>
    <row r="58" spans="2:35" ht="15" customHeight="1" x14ac:dyDescent="0.25">
      <c r="B58" s="146"/>
      <c r="C58" s="446" t="s">
        <v>2244</v>
      </c>
      <c r="D58" s="439"/>
      <c r="E58" s="439"/>
      <c r="F58" s="439"/>
      <c r="G58" s="439"/>
      <c r="H58" s="439"/>
      <c r="I58" s="439"/>
      <c r="J58" s="439"/>
      <c r="K58" s="439"/>
      <c r="L58" s="445"/>
      <c r="M58" s="445"/>
      <c r="N58" s="439"/>
      <c r="O58" s="439"/>
      <c r="P58" s="439"/>
      <c r="Q58" s="20"/>
      <c r="R58" s="20"/>
      <c r="S58" s="20"/>
      <c r="T58" s="20"/>
      <c r="U58" s="20"/>
      <c r="V58" s="20"/>
      <c r="W58" s="20"/>
      <c r="X58" s="20"/>
      <c r="Y58" s="20"/>
      <c r="Z58" s="20"/>
      <c r="AA58" s="20"/>
      <c r="AB58" s="20"/>
      <c r="AC58" s="20"/>
      <c r="AD58" s="20"/>
      <c r="AE58" s="20"/>
      <c r="AF58" s="439"/>
      <c r="AG58" s="439"/>
      <c r="AH58" s="439"/>
      <c r="AI58" s="452"/>
    </row>
    <row r="59" spans="2:35" ht="15" customHeight="1" x14ac:dyDescent="0.25">
      <c r="B59" s="146"/>
      <c r="C59" s="446"/>
      <c r="D59" s="447"/>
      <c r="E59" s="441" t="s">
        <v>196</v>
      </c>
      <c r="F59" s="439"/>
      <c r="G59" s="447" t="str">
        <f>IF('TELA 2'!F36="X","x","")</f>
        <v/>
      </c>
      <c r="H59" s="441" t="s">
        <v>197</v>
      </c>
      <c r="I59" s="439"/>
      <c r="J59" s="451" t="str">
        <f>IF(AND(D59="",G59=""),"","(Resposta automática.)")</f>
        <v/>
      </c>
      <c r="K59" s="439"/>
      <c r="L59" s="445"/>
      <c r="M59" s="445"/>
      <c r="N59" s="439"/>
      <c r="O59" s="439"/>
      <c r="P59" s="439"/>
      <c r="Q59" s="445" t="str">
        <f>IF(G$59="x",auxiliar!A71,"")</f>
        <v/>
      </c>
      <c r="R59" s="20"/>
      <c r="S59" s="20"/>
      <c r="T59" s="20"/>
      <c r="U59" s="20"/>
      <c r="V59" s="20"/>
      <c r="W59" s="20"/>
      <c r="X59" s="440"/>
      <c r="Y59" s="441"/>
      <c r="Z59" s="439"/>
      <c r="AA59" s="440"/>
      <c r="AB59" s="441"/>
      <c r="AC59" s="439"/>
      <c r="AD59" s="448"/>
      <c r="AE59" s="439"/>
      <c r="AF59" s="439"/>
      <c r="AG59" s="439"/>
      <c r="AH59" s="439"/>
      <c r="AI59" s="452"/>
    </row>
    <row r="60" spans="2:35" ht="5.0999999999999996" customHeight="1" x14ac:dyDescent="0.25">
      <c r="B60" s="146"/>
      <c r="C60" s="444"/>
      <c r="D60" s="444"/>
      <c r="E60" s="444"/>
      <c r="F60" s="444"/>
      <c r="G60" s="444"/>
      <c r="H60" s="444"/>
      <c r="I60" s="444"/>
      <c r="J60" s="444"/>
      <c r="K60" s="444"/>
      <c r="L60" s="444"/>
      <c r="M60" s="444"/>
      <c r="N60" s="444"/>
      <c r="O60" s="444"/>
      <c r="P60" s="444"/>
      <c r="Q60" s="444"/>
      <c r="R60" s="235"/>
      <c r="S60" s="445"/>
      <c r="T60" s="445"/>
      <c r="U60" s="445"/>
      <c r="V60" s="445"/>
      <c r="W60" s="445"/>
      <c r="X60" s="445"/>
      <c r="Y60" s="445"/>
      <c r="Z60" s="445"/>
      <c r="AA60" s="445"/>
      <c r="AB60" s="445"/>
      <c r="AC60" s="445"/>
      <c r="AD60" s="235"/>
      <c r="AE60" s="235"/>
      <c r="AF60" s="235"/>
      <c r="AG60" s="235"/>
      <c r="AH60" s="235"/>
      <c r="AI60" s="147"/>
    </row>
    <row r="61" spans="2:35" ht="42" customHeight="1" x14ac:dyDescent="0.25">
      <c r="B61" s="146"/>
      <c r="C61" s="642" t="s">
        <v>2186</v>
      </c>
      <c r="D61" s="642"/>
      <c r="E61" s="642"/>
      <c r="F61" s="642"/>
      <c r="G61" s="642"/>
      <c r="H61" s="642"/>
      <c r="I61" s="642"/>
      <c r="J61" s="642"/>
      <c r="K61" s="642"/>
      <c r="L61" s="642"/>
      <c r="M61" s="642"/>
      <c r="N61" s="642"/>
      <c r="O61" s="642"/>
      <c r="P61" s="642"/>
      <c r="Q61" s="642"/>
      <c r="R61" s="642"/>
      <c r="S61" s="642"/>
      <c r="T61" s="642"/>
      <c r="U61" s="642"/>
      <c r="V61" s="642"/>
      <c r="W61" s="642"/>
      <c r="X61" s="642"/>
      <c r="Y61" s="642"/>
      <c r="Z61" s="642"/>
      <c r="AA61" s="642"/>
      <c r="AB61" s="642"/>
      <c r="AC61" s="642"/>
      <c r="AD61" s="642"/>
      <c r="AE61" s="642"/>
      <c r="AF61" s="642"/>
      <c r="AG61" s="642"/>
      <c r="AH61" s="642"/>
      <c r="AI61" s="147"/>
    </row>
    <row r="62" spans="2:35" ht="15" customHeight="1" x14ac:dyDescent="0.25">
      <c r="B62" s="146"/>
      <c r="C62" s="444"/>
      <c r="D62" s="442"/>
      <c r="E62" s="441" t="s">
        <v>196</v>
      </c>
      <c r="F62" s="235"/>
      <c r="G62" s="442"/>
      <c r="H62" s="441" t="s">
        <v>197</v>
      </c>
      <c r="I62" s="235"/>
      <c r="J62" s="667" t="str">
        <f>auxiliar!G44</f>
        <v/>
      </c>
      <c r="K62" s="667"/>
      <c r="L62" s="667"/>
      <c r="M62" s="667"/>
      <c r="N62" s="667"/>
      <c r="O62" s="667"/>
      <c r="P62" s="667"/>
      <c r="Q62" s="667"/>
      <c r="R62" s="667"/>
      <c r="S62" s="667"/>
      <c r="T62" s="667"/>
      <c r="U62" s="667"/>
      <c r="V62" s="667"/>
      <c r="W62" s="667"/>
      <c r="X62" s="667"/>
      <c r="Y62" s="667"/>
      <c r="Z62" s="667"/>
      <c r="AA62" s="667"/>
      <c r="AB62" s="667"/>
      <c r="AC62" s="667"/>
      <c r="AD62" s="667"/>
      <c r="AE62" s="667"/>
      <c r="AF62" s="667"/>
      <c r="AG62" s="667"/>
      <c r="AH62" s="667"/>
      <c r="AI62" s="147"/>
    </row>
    <row r="63" spans="2:35" ht="5.0999999999999996" customHeight="1" x14ac:dyDescent="0.25">
      <c r="B63" s="146"/>
      <c r="C63" s="444"/>
      <c r="D63" s="449"/>
      <c r="E63" s="441"/>
      <c r="F63" s="235"/>
      <c r="G63" s="449"/>
      <c r="H63" s="441"/>
      <c r="I63" s="235"/>
      <c r="J63" s="444"/>
      <c r="K63" s="444"/>
      <c r="L63" s="444"/>
      <c r="M63" s="444"/>
      <c r="N63" s="444"/>
      <c r="O63" s="444"/>
      <c r="P63" s="444"/>
      <c r="Q63" s="444"/>
      <c r="R63" s="444"/>
      <c r="S63" s="444"/>
      <c r="T63" s="444"/>
      <c r="U63" s="444"/>
      <c r="V63" s="444"/>
      <c r="W63" s="444"/>
      <c r="X63" s="444"/>
      <c r="Y63" s="444"/>
      <c r="Z63" s="444"/>
      <c r="AA63" s="444"/>
      <c r="AB63" s="444"/>
      <c r="AC63" s="444"/>
      <c r="AD63" s="444"/>
      <c r="AE63" s="444"/>
      <c r="AF63" s="444"/>
      <c r="AG63" s="444"/>
      <c r="AH63" s="444"/>
      <c r="AI63" s="147"/>
    </row>
    <row r="64" spans="2:35" ht="15" customHeight="1" x14ac:dyDescent="0.25">
      <c r="B64" s="146"/>
      <c r="C64" s="287" t="s">
        <v>2392</v>
      </c>
      <c r="D64" s="440"/>
      <c r="E64" s="441"/>
      <c r="F64" s="235"/>
      <c r="G64" s="440"/>
      <c r="H64" s="441"/>
      <c r="I64" s="235"/>
      <c r="J64" s="444"/>
      <c r="K64" s="444"/>
      <c r="L64" s="444"/>
      <c r="M64" s="444"/>
      <c r="N64" s="444"/>
      <c r="O64" s="460"/>
      <c r="P64" s="290" t="s">
        <v>261</v>
      </c>
      <c r="Q64" s="20"/>
      <c r="R64" s="460"/>
      <c r="S64" s="290" t="s">
        <v>2393</v>
      </c>
      <c r="T64" s="20"/>
      <c r="U64" s="444"/>
      <c r="V64" s="20"/>
      <c r="W64" s="460" t="s">
        <v>2455</v>
      </c>
      <c r="X64" s="290" t="s">
        <v>2388</v>
      </c>
      <c r="Y64" s="444"/>
      <c r="Z64" s="20"/>
      <c r="AA64" s="460" t="s">
        <v>2455</v>
      </c>
      <c r="AB64" s="290" t="s">
        <v>2391</v>
      </c>
      <c r="AC64" s="444"/>
      <c r="AD64" s="20"/>
      <c r="AE64" s="460"/>
      <c r="AF64" s="290" t="s">
        <v>1967</v>
      </c>
      <c r="AG64" s="444"/>
      <c r="AH64" s="20"/>
      <c r="AI64" s="147"/>
    </row>
    <row r="65" spans="2:35" ht="5.0999999999999996" customHeight="1" x14ac:dyDescent="0.25">
      <c r="B65" s="146"/>
      <c r="C65" s="444"/>
      <c r="D65" s="440"/>
      <c r="E65" s="441"/>
      <c r="F65" s="235"/>
      <c r="G65" s="440"/>
      <c r="H65" s="441"/>
      <c r="I65" s="235"/>
      <c r="J65" s="444"/>
      <c r="K65" s="444"/>
      <c r="L65" s="444"/>
      <c r="M65" s="444"/>
      <c r="N65" s="444"/>
      <c r="O65" s="444"/>
      <c r="P65" s="444"/>
      <c r="Q65" s="444"/>
      <c r="R65" s="444"/>
      <c r="S65" s="444"/>
      <c r="T65" s="444"/>
      <c r="U65" s="444"/>
      <c r="V65" s="444"/>
      <c r="W65" s="444"/>
      <c r="X65" s="444"/>
      <c r="Y65" s="444"/>
      <c r="Z65" s="444"/>
      <c r="AA65" s="444"/>
      <c r="AB65" s="444"/>
      <c r="AC65" s="444"/>
      <c r="AD65" s="444"/>
      <c r="AE65" s="444"/>
      <c r="AF65" s="444"/>
      <c r="AG65" s="444"/>
      <c r="AH65" s="444"/>
      <c r="AI65" s="147"/>
    </row>
    <row r="66" spans="2:35" ht="15" customHeight="1" x14ac:dyDescent="0.25">
      <c r="B66" s="146"/>
      <c r="C66" s="694" t="s">
        <v>2394</v>
      </c>
      <c r="D66" s="694"/>
      <c r="E66" s="694"/>
      <c r="F66" s="694"/>
      <c r="G66" s="694"/>
      <c r="H66" s="694"/>
      <c r="I66" s="694"/>
      <c r="J66" s="694"/>
      <c r="K66" s="694"/>
      <c r="L66" s="694"/>
      <c r="M66" s="694"/>
      <c r="N66" s="694"/>
      <c r="O66" s="694"/>
      <c r="P66" s="694"/>
      <c r="Q66" s="694"/>
      <c r="R66" s="694"/>
      <c r="S66" s="694"/>
      <c r="T66" s="694"/>
      <c r="U66" s="694"/>
      <c r="V66" s="20"/>
      <c r="W66" s="460" t="s">
        <v>2455</v>
      </c>
      <c r="X66" s="259" t="s">
        <v>1914</v>
      </c>
      <c r="Y66" s="444"/>
      <c r="Z66" s="20"/>
      <c r="AA66" s="444"/>
      <c r="AB66" s="460"/>
      <c r="AC66" s="259" t="s">
        <v>2395</v>
      </c>
      <c r="AD66" s="444"/>
      <c r="AE66" s="460"/>
      <c r="AF66" s="259" t="s">
        <v>1194</v>
      </c>
      <c r="AG66" s="444"/>
      <c r="AH66" s="444"/>
      <c r="AI66" s="147"/>
    </row>
    <row r="67" spans="2:35" ht="5.0999999999999996" customHeight="1" x14ac:dyDescent="0.25">
      <c r="B67" s="146"/>
      <c r="C67" s="444"/>
      <c r="D67" s="444"/>
      <c r="E67" s="444"/>
      <c r="F67" s="444"/>
      <c r="G67" s="444"/>
      <c r="H67" s="444"/>
      <c r="I67" s="444"/>
      <c r="J67" s="444"/>
      <c r="K67" s="444"/>
      <c r="L67" s="444"/>
      <c r="M67" s="444"/>
      <c r="N67" s="444"/>
      <c r="O67" s="444"/>
      <c r="P67" s="444"/>
      <c r="Q67" s="444"/>
      <c r="R67" s="235"/>
      <c r="S67" s="445"/>
      <c r="T67" s="445"/>
      <c r="U67" s="445"/>
      <c r="V67" s="445"/>
      <c r="W67" s="445"/>
      <c r="X67" s="445"/>
      <c r="Y67" s="445"/>
      <c r="Z67" s="445"/>
      <c r="AA67" s="445"/>
      <c r="AB67" s="445"/>
      <c r="AC67" s="445"/>
      <c r="AD67" s="235"/>
      <c r="AE67" s="235"/>
      <c r="AF67" s="235"/>
      <c r="AG67" s="235"/>
      <c r="AH67" s="235"/>
      <c r="AI67" s="147"/>
    </row>
    <row r="68" spans="2:35" ht="45" customHeight="1" x14ac:dyDescent="0.25">
      <c r="B68" s="146"/>
      <c r="C68" s="642" t="s">
        <v>2422</v>
      </c>
      <c r="D68" s="642"/>
      <c r="E68" s="642"/>
      <c r="F68" s="642"/>
      <c r="G68" s="642"/>
      <c r="H68" s="642"/>
      <c r="I68" s="642"/>
      <c r="J68" s="642"/>
      <c r="K68" s="642"/>
      <c r="L68" s="642"/>
      <c r="M68" s="642"/>
      <c r="N68" s="642"/>
      <c r="O68" s="642"/>
      <c r="P68" s="642"/>
      <c r="Q68" s="642"/>
      <c r="R68" s="642"/>
      <c r="S68" s="642"/>
      <c r="T68" s="642"/>
      <c r="U68" s="642"/>
      <c r="V68" s="642"/>
      <c r="W68" s="642"/>
      <c r="X68" s="642"/>
      <c r="Y68" s="642"/>
      <c r="Z68" s="642"/>
      <c r="AA68" s="642"/>
      <c r="AB68" s="642"/>
      <c r="AC68" s="642"/>
      <c r="AD68" s="642"/>
      <c r="AE68" s="642"/>
      <c r="AF68" s="642"/>
      <c r="AG68" s="642"/>
      <c r="AH68" s="642"/>
      <c r="AI68" s="147"/>
    </row>
    <row r="69" spans="2:35" ht="15" customHeight="1" x14ac:dyDescent="0.25">
      <c r="B69" s="146"/>
      <c r="C69" s="444"/>
      <c r="D69" s="442"/>
      <c r="E69" s="441" t="s">
        <v>196</v>
      </c>
      <c r="F69" s="235"/>
      <c r="G69" s="442"/>
      <c r="H69" s="441" t="s">
        <v>197</v>
      </c>
      <c r="I69" s="235"/>
      <c r="J69" s="667"/>
      <c r="K69" s="667"/>
      <c r="L69" s="667"/>
      <c r="M69" s="667"/>
      <c r="N69" s="667"/>
      <c r="O69" s="667"/>
      <c r="P69" s="667"/>
      <c r="Q69" s="667"/>
      <c r="R69" s="667"/>
      <c r="S69" s="667"/>
      <c r="T69" s="667"/>
      <c r="U69" s="667"/>
      <c r="V69" s="667"/>
      <c r="W69" s="667"/>
      <c r="X69" s="667"/>
      <c r="Y69" s="667"/>
      <c r="Z69" s="667"/>
      <c r="AA69" s="667"/>
      <c r="AB69" s="667"/>
      <c r="AC69" s="667"/>
      <c r="AD69" s="667"/>
      <c r="AE69" s="667"/>
      <c r="AF69" s="667"/>
      <c r="AG69" s="667"/>
      <c r="AH69" s="667"/>
      <c r="AI69" s="147"/>
    </row>
    <row r="70" spans="2:35" ht="15" customHeight="1" x14ac:dyDescent="0.25">
      <c r="B70" s="146"/>
      <c r="C70" s="444"/>
      <c r="D70" s="444"/>
      <c r="E70" s="444"/>
      <c r="F70" s="444"/>
      <c r="G70" s="444"/>
      <c r="H70" s="444"/>
      <c r="I70" s="444"/>
      <c r="J70" s="444"/>
      <c r="K70" s="444"/>
      <c r="L70" s="444"/>
      <c r="M70" s="444"/>
      <c r="N70" s="444"/>
      <c r="O70" s="444"/>
      <c r="P70" s="444"/>
      <c r="Q70" s="444"/>
      <c r="R70" s="235"/>
      <c r="S70" s="445"/>
      <c r="T70" s="445"/>
      <c r="U70" s="445"/>
      <c r="V70" s="445"/>
      <c r="W70" s="445"/>
      <c r="X70" s="445"/>
      <c r="Y70" s="445"/>
      <c r="Z70" s="445"/>
      <c r="AA70" s="445"/>
      <c r="AB70" s="445"/>
      <c r="AC70" s="445"/>
      <c r="AD70" s="235"/>
      <c r="AE70" s="235"/>
      <c r="AF70" s="235"/>
      <c r="AG70" s="235"/>
      <c r="AH70" s="235"/>
      <c r="AI70" s="147"/>
    </row>
    <row r="71" spans="2:35" x14ac:dyDescent="0.25">
      <c r="B71" s="146"/>
      <c r="C71" s="684" t="s">
        <v>1972</v>
      </c>
      <c r="D71" s="685"/>
      <c r="E71" s="685"/>
      <c r="F71" s="685"/>
      <c r="G71" s="685"/>
      <c r="H71" s="685"/>
      <c r="I71" s="685"/>
      <c r="J71" s="685"/>
      <c r="K71" s="685"/>
      <c r="L71" s="685"/>
      <c r="M71" s="686"/>
      <c r="N71" s="687" t="str">
        <f>IF(G62="x",auxiliar!A70,auxiliar!D40)</f>
        <v>Preenchimento incompleto.</v>
      </c>
      <c r="O71" s="688"/>
      <c r="P71" s="688"/>
      <c r="Q71" s="688"/>
      <c r="R71" s="688"/>
      <c r="S71" s="688"/>
      <c r="T71" s="688"/>
      <c r="U71" s="688"/>
      <c r="V71" s="688"/>
      <c r="W71" s="688"/>
      <c r="X71" s="689"/>
      <c r="Y71" s="681" t="str">
        <f>IF(AE64="x",AF64,IF(AA64="x",AB64,""))</f>
        <v>Corretiva</v>
      </c>
      <c r="Z71" s="682"/>
      <c r="AA71" s="682"/>
      <c r="AB71" s="682"/>
      <c r="AC71" s="690"/>
      <c r="AD71" s="690"/>
      <c r="AE71" s="690"/>
      <c r="AF71" s="690"/>
      <c r="AG71" s="690"/>
      <c r="AH71" s="690"/>
      <c r="AI71" s="147"/>
    </row>
    <row r="72" spans="2:35" ht="5.0999999999999996" customHeight="1" x14ac:dyDescent="0.25">
      <c r="B72" s="146"/>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147"/>
    </row>
    <row r="73" spans="2:35" x14ac:dyDescent="0.25">
      <c r="B73" s="146"/>
      <c r="C73" s="691" t="str">
        <f>IF('Documentos gerais'!S11&lt;&gt;"",'Documentos gerais'!S11,IF(G62="x",auxiliar!A70,auxiliar!H42))</f>
        <v>Aguardando preenchimento.</v>
      </c>
      <c r="D73" s="692"/>
      <c r="E73" s="692"/>
      <c r="F73" s="692"/>
      <c r="G73" s="692"/>
      <c r="H73" s="692"/>
      <c r="I73" s="692"/>
      <c r="J73" s="692"/>
      <c r="K73" s="692"/>
      <c r="L73" s="692"/>
      <c r="M73" s="692"/>
      <c r="N73" s="692"/>
      <c r="O73" s="692"/>
      <c r="P73" s="692"/>
      <c r="Q73" s="692"/>
      <c r="R73" s="692"/>
      <c r="S73" s="692"/>
      <c r="T73" s="692"/>
      <c r="U73" s="692"/>
      <c r="V73" s="692"/>
      <c r="W73" s="692"/>
      <c r="X73" s="692"/>
      <c r="Y73" s="692"/>
      <c r="Z73" s="692"/>
      <c r="AA73" s="692"/>
      <c r="AB73" s="692"/>
      <c r="AC73" s="692"/>
      <c r="AD73" s="692"/>
      <c r="AE73" s="692"/>
      <c r="AF73" s="692"/>
      <c r="AG73" s="692"/>
      <c r="AH73" s="693"/>
      <c r="AI73" s="147"/>
    </row>
    <row r="74" spans="2:35" ht="5.0999999999999996" customHeight="1" x14ac:dyDescent="0.25">
      <c r="B74" s="146"/>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147"/>
    </row>
    <row r="75" spans="2:35" ht="15" customHeight="1" x14ac:dyDescent="0.25">
      <c r="B75" s="146"/>
      <c r="C75" s="567" t="str">
        <f>IF('Documentos gerais'!$AY$8="Sim",auxiliar!$H$79,"")</f>
        <v/>
      </c>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147"/>
    </row>
    <row r="76" spans="2:35" x14ac:dyDescent="0.25">
      <c r="B76" s="146"/>
      <c r="C76" s="683" t="str">
        <f>municipal!B7</f>
        <v/>
      </c>
      <c r="D76" s="683"/>
      <c r="E76" s="683"/>
      <c r="F76" s="683"/>
      <c r="G76" s="683"/>
      <c r="H76" s="683"/>
      <c r="I76" s="683"/>
      <c r="J76" s="683"/>
      <c r="K76" s="683"/>
      <c r="L76" s="683"/>
      <c r="M76" s="683"/>
      <c r="N76" s="683"/>
      <c r="O76" s="683"/>
      <c r="P76" s="683"/>
      <c r="Q76" s="683"/>
      <c r="R76" s="683"/>
      <c r="S76" s="683"/>
      <c r="T76" s="683"/>
      <c r="U76" s="683"/>
      <c r="V76" s="683"/>
      <c r="W76" s="683"/>
      <c r="X76" s="683"/>
      <c r="Y76" s="683"/>
      <c r="Z76" s="683"/>
      <c r="AA76" s="683"/>
      <c r="AB76" s="683"/>
      <c r="AC76" s="683"/>
      <c r="AD76" s="683"/>
      <c r="AE76" s="683"/>
      <c r="AF76" s="683"/>
      <c r="AG76" s="683"/>
      <c r="AH76" s="683"/>
      <c r="AI76" s="147"/>
    </row>
    <row r="77" spans="2:35" s="162" customFormat="1" ht="15" customHeight="1" x14ac:dyDescent="0.25">
      <c r="B77" s="154"/>
      <c r="C77" s="680" t="str">
        <f>IF(C76="","",municipal!C9)</f>
        <v/>
      </c>
      <c r="D77" s="680"/>
      <c r="E77" s="680"/>
      <c r="F77" s="680"/>
      <c r="G77" s="680"/>
      <c r="H77" s="680"/>
      <c r="I77" s="680"/>
      <c r="J77" s="680"/>
      <c r="K77" s="680"/>
      <c r="L77" s="680"/>
      <c r="M77" s="680"/>
      <c r="N77" s="680"/>
      <c r="O77" s="680"/>
      <c r="P77" s="680"/>
      <c r="Q77" s="680"/>
      <c r="R77" s="680"/>
      <c r="S77" s="680"/>
      <c r="T77" s="680"/>
      <c r="U77" s="680"/>
      <c r="V77" s="680"/>
      <c r="W77" s="680"/>
      <c r="X77" s="680"/>
      <c r="Y77" s="680"/>
      <c r="Z77" s="680"/>
      <c r="AA77" s="680"/>
      <c r="AB77" s="680"/>
      <c r="AC77" s="680"/>
      <c r="AD77" s="680"/>
      <c r="AE77" s="680"/>
      <c r="AF77" s="680"/>
      <c r="AG77" s="680"/>
      <c r="AH77" s="680"/>
      <c r="AI77" s="155"/>
    </row>
    <row r="78" spans="2:35" ht="5.0999999999999996" customHeight="1" thickBot="1" x14ac:dyDescent="0.3">
      <c r="B78" s="156"/>
      <c r="C78" s="157"/>
      <c r="D78" s="157"/>
      <c r="E78" s="157"/>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8"/>
    </row>
  </sheetData>
  <sheetProtection algorithmName="SHA-512" hashValue="4cHV41eOhLBA0miVazE+tAa4Fdbhsoj0u1fSYl1MP18paD+oQ4CaQGQrHoDWkSKlBsq345T0mLDJ/xK6t8/BQw==" saltValue="DWvnhoJU2lVMWGe/uVAMWA==" spinCount="100000" sheet="1" objects="1" scenarios="1"/>
  <mergeCells count="86">
    <mergeCell ref="C68:AH68"/>
    <mergeCell ref="J69:AH69"/>
    <mergeCell ref="C66:U66"/>
    <mergeCell ref="C28:AH28"/>
    <mergeCell ref="AA32:AH32"/>
    <mergeCell ref="C61:AH61"/>
    <mergeCell ref="J62:AH62"/>
    <mergeCell ref="T32:Z32"/>
    <mergeCell ref="C52:AH52"/>
    <mergeCell ref="C55:AH55"/>
    <mergeCell ref="C35:AC35"/>
    <mergeCell ref="C36:AC36"/>
    <mergeCell ref="C43:AH43"/>
    <mergeCell ref="C40:AH40"/>
    <mergeCell ref="C37:AC37"/>
    <mergeCell ref="C77:AH77"/>
    <mergeCell ref="Y71:AB71"/>
    <mergeCell ref="C76:AH76"/>
    <mergeCell ref="C71:M71"/>
    <mergeCell ref="N71:X71"/>
    <mergeCell ref="AC71:AH71"/>
    <mergeCell ref="C73:AH73"/>
    <mergeCell ref="C4:AH4"/>
    <mergeCell ref="J29:R29"/>
    <mergeCell ref="S29:AH29"/>
    <mergeCell ref="C24:AH24"/>
    <mergeCell ref="N20:X20"/>
    <mergeCell ref="N21:X21"/>
    <mergeCell ref="C20:M20"/>
    <mergeCell ref="C21:M21"/>
    <mergeCell ref="C6:G7"/>
    <mergeCell ref="H6:S7"/>
    <mergeCell ref="T6:X7"/>
    <mergeCell ref="Y6:AB7"/>
    <mergeCell ref="AC6:AE7"/>
    <mergeCell ref="AF6:AH7"/>
    <mergeCell ref="C19:M19"/>
    <mergeCell ref="N19:X19"/>
    <mergeCell ref="C22:AH22"/>
    <mergeCell ref="T14:X14"/>
    <mergeCell ref="Y14:AB14"/>
    <mergeCell ref="AC14:AE14"/>
    <mergeCell ref="T15:X15"/>
    <mergeCell ref="Y15:AB15"/>
    <mergeCell ref="AC15:AE15"/>
    <mergeCell ref="T16:X16"/>
    <mergeCell ref="Y16:AB16"/>
    <mergeCell ref="AC16:AE16"/>
    <mergeCell ref="T17:X17"/>
    <mergeCell ref="Y17:AB17"/>
    <mergeCell ref="AC17:AE17"/>
    <mergeCell ref="T12:X12"/>
    <mergeCell ref="Y12:AB12"/>
    <mergeCell ref="AC12:AE12"/>
    <mergeCell ref="T13:X13"/>
    <mergeCell ref="Y13:AB13"/>
    <mergeCell ref="AC13:AE13"/>
    <mergeCell ref="T10:X10"/>
    <mergeCell ref="Y10:AB10"/>
    <mergeCell ref="AC10:AE10"/>
    <mergeCell ref="AF8:AH9"/>
    <mergeCell ref="AF10:AH11"/>
    <mergeCell ref="T9:X9"/>
    <mergeCell ref="Y8:AB8"/>
    <mergeCell ref="Y9:AB9"/>
    <mergeCell ref="AC8:AE8"/>
    <mergeCell ref="AC9:AE9"/>
    <mergeCell ref="T11:X11"/>
    <mergeCell ref="Y11:AB11"/>
    <mergeCell ref="AC11:AE11"/>
    <mergeCell ref="AK8:AO11"/>
    <mergeCell ref="B2:AI2"/>
    <mergeCell ref="AF12:AH13"/>
    <mergeCell ref="AF14:AH15"/>
    <mergeCell ref="AF16:AH17"/>
    <mergeCell ref="T8:X8"/>
    <mergeCell ref="C16:G17"/>
    <mergeCell ref="H16:S17"/>
    <mergeCell ref="C14:G15"/>
    <mergeCell ref="H14:S15"/>
    <mergeCell ref="C12:G13"/>
    <mergeCell ref="H12:S13"/>
    <mergeCell ref="C10:G11"/>
    <mergeCell ref="H10:S11"/>
    <mergeCell ref="C8:G9"/>
    <mergeCell ref="H8:S9"/>
  </mergeCells>
  <hyperlinks>
    <hyperlink ref="C77:AH77" r:id="rId1" display="http://www.meioambiente.mg.gov.br/63-pagina-inicial/358-manifestacao-dos-municipios-com-competencia-originaria" xr:uid="{00000000-0004-0000-0300-000000000000}"/>
  </hyperlinks>
  <pageMargins left="0.51181102362204722" right="0.51181102362204722" top="0.39370078740157483" bottom="0.39370078740157483" header="0.31496062992125984" footer="0.31496062992125984"/>
  <pageSetup paperSize="9" scale="95" orientation="portrait" r:id="rId2"/>
  <rowBreaks count="1" manualBreakCount="1">
    <brk id="53" min="1" max="34" man="1"/>
  </rowBreaks>
  <extLst>
    <ext xmlns:x14="http://schemas.microsoft.com/office/spreadsheetml/2009/9/main" uri="{CCE6A557-97BC-4b89-ADB6-D9C93CAAB3DF}">
      <x14:dataValidations xmlns:xm="http://schemas.microsoft.com/office/excel/2006/main" xWindow="96" yWindow="435" count="2">
        <x14:dataValidation type="list" allowBlank="1" showInputMessage="1" showErrorMessage="1" prompt="Selecione o código DN" xr:uid="{00000000-0002-0000-0300-000000000000}">
          <x14:formula1>
            <xm:f>'DN217'!$C$22:$C$260</xm:f>
          </x14:formula1>
          <xm:sqref>C8:G9 C12:G17</xm:sqref>
        </x14:dataValidation>
        <x14:dataValidation type="list" allowBlank="1" showInputMessage="1" showErrorMessage="1" xr:uid="{00000000-0002-0000-0300-000001000000}">
          <x14:formula1>
            <xm:f>'DN217'!$C$22:$C$260</xm:f>
          </x14:formula1>
          <xm:sqref>C10:G11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G2879"/>
  <sheetViews>
    <sheetView showGridLines="0" showRowColHeaders="0" zoomScaleNormal="100" workbookViewId="0">
      <selection activeCell="K14" sqref="K14"/>
    </sheetView>
  </sheetViews>
  <sheetFormatPr defaultColWidth="2.85546875" defaultRowHeight="15" customHeight="1" x14ac:dyDescent="0.25"/>
  <cols>
    <col min="1" max="1" width="2.85546875" style="252"/>
    <col min="2" max="2" width="0.85546875" style="252" customWidth="1"/>
    <col min="3" max="8" width="2.85546875" style="252"/>
    <col min="9" max="9" width="2.85546875" style="252" customWidth="1"/>
    <col min="10" max="35" width="2.85546875" style="252"/>
    <col min="36" max="36" width="0.85546875" style="252" customWidth="1"/>
    <col min="37" max="42" width="2.85546875" style="252"/>
    <col min="43" max="258" width="2.85546875" style="253"/>
    <col min="259" max="259" width="1.7109375" style="253" customWidth="1"/>
    <col min="260" max="266" width="2.85546875" style="253"/>
    <col min="267" max="267" width="2.85546875" style="253" customWidth="1"/>
    <col min="268" max="291" width="2.85546875" style="253"/>
    <col min="292" max="292" width="1.7109375" style="253" customWidth="1"/>
    <col min="293" max="514" width="2.85546875" style="253"/>
    <col min="515" max="515" width="1.7109375" style="253" customWidth="1"/>
    <col min="516" max="522" width="2.85546875" style="253"/>
    <col min="523" max="523" width="2.85546875" style="253" customWidth="1"/>
    <col min="524" max="547" width="2.85546875" style="253"/>
    <col min="548" max="548" width="1.7109375" style="253" customWidth="1"/>
    <col min="549" max="770" width="2.85546875" style="253"/>
    <col min="771" max="771" width="1.7109375" style="253" customWidth="1"/>
    <col min="772" max="778" width="2.85546875" style="253"/>
    <col min="779" max="779" width="2.85546875" style="253" customWidth="1"/>
    <col min="780" max="803" width="2.85546875" style="253"/>
    <col min="804" max="804" width="1.7109375" style="253" customWidth="1"/>
    <col min="805" max="1026" width="2.85546875" style="253"/>
    <col min="1027" max="1027" width="1.7109375" style="253" customWidth="1"/>
    <col min="1028" max="1034" width="2.85546875" style="253"/>
    <col min="1035" max="1035" width="2.85546875" style="253" customWidth="1"/>
    <col min="1036" max="1059" width="2.85546875" style="253"/>
    <col min="1060" max="1060" width="1.7109375" style="253" customWidth="1"/>
    <col min="1061" max="1282" width="2.85546875" style="253"/>
    <col min="1283" max="1283" width="1.7109375" style="253" customWidth="1"/>
    <col min="1284" max="1290" width="2.85546875" style="253"/>
    <col min="1291" max="1291" width="2.85546875" style="253" customWidth="1"/>
    <col min="1292" max="1315" width="2.85546875" style="253"/>
    <col min="1316" max="1316" width="1.7109375" style="253" customWidth="1"/>
    <col min="1317" max="1538" width="2.85546875" style="253"/>
    <col min="1539" max="1539" width="1.7109375" style="253" customWidth="1"/>
    <col min="1540" max="1546" width="2.85546875" style="253"/>
    <col min="1547" max="1547" width="2.85546875" style="253" customWidth="1"/>
    <col min="1548" max="1571" width="2.85546875" style="253"/>
    <col min="1572" max="1572" width="1.7109375" style="253" customWidth="1"/>
    <col min="1573" max="1794" width="2.85546875" style="253"/>
    <col min="1795" max="1795" width="1.7109375" style="253" customWidth="1"/>
    <col min="1796" max="1802" width="2.85546875" style="253"/>
    <col min="1803" max="1803" width="2.85546875" style="253" customWidth="1"/>
    <col min="1804" max="1827" width="2.85546875" style="253"/>
    <col min="1828" max="1828" width="1.7109375" style="253" customWidth="1"/>
    <col min="1829" max="2050" width="2.85546875" style="253"/>
    <col min="2051" max="2051" width="1.7109375" style="253" customWidth="1"/>
    <col min="2052" max="2058" width="2.85546875" style="253"/>
    <col min="2059" max="2059" width="2.85546875" style="253" customWidth="1"/>
    <col min="2060" max="2083" width="2.85546875" style="253"/>
    <col min="2084" max="2084" width="1.7109375" style="253" customWidth="1"/>
    <col min="2085" max="2306" width="2.85546875" style="253"/>
    <col min="2307" max="2307" width="1.7109375" style="253" customWidth="1"/>
    <col min="2308" max="2314" width="2.85546875" style="253"/>
    <col min="2315" max="2315" width="2.85546875" style="253" customWidth="1"/>
    <col min="2316" max="2339" width="2.85546875" style="253"/>
    <col min="2340" max="2340" width="1.7109375" style="253" customWidth="1"/>
    <col min="2341" max="2562" width="2.85546875" style="253"/>
    <col min="2563" max="2563" width="1.7109375" style="253" customWidth="1"/>
    <col min="2564" max="2570" width="2.85546875" style="253"/>
    <col min="2571" max="2571" width="2.85546875" style="253" customWidth="1"/>
    <col min="2572" max="2595" width="2.85546875" style="253"/>
    <col min="2596" max="2596" width="1.7109375" style="253" customWidth="1"/>
    <col min="2597" max="2818" width="2.85546875" style="253"/>
    <col min="2819" max="2819" width="1.7109375" style="253" customWidth="1"/>
    <col min="2820" max="2826" width="2.85546875" style="253"/>
    <col min="2827" max="2827" width="2.85546875" style="253" customWidth="1"/>
    <col min="2828" max="2851" width="2.85546875" style="253"/>
    <col min="2852" max="2852" width="1.7109375" style="253" customWidth="1"/>
    <col min="2853" max="3074" width="2.85546875" style="253"/>
    <col min="3075" max="3075" width="1.7109375" style="253" customWidth="1"/>
    <col min="3076" max="3082" width="2.85546875" style="253"/>
    <col min="3083" max="3083" width="2.85546875" style="253" customWidth="1"/>
    <col min="3084" max="3107" width="2.85546875" style="253"/>
    <col min="3108" max="3108" width="1.7109375" style="253" customWidth="1"/>
    <col min="3109" max="3330" width="2.85546875" style="253"/>
    <col min="3331" max="3331" width="1.7109375" style="253" customWidth="1"/>
    <col min="3332" max="3338" width="2.85546875" style="253"/>
    <col min="3339" max="3339" width="2.85546875" style="253" customWidth="1"/>
    <col min="3340" max="3363" width="2.85546875" style="253"/>
    <col min="3364" max="3364" width="1.7109375" style="253" customWidth="1"/>
    <col min="3365" max="3586" width="2.85546875" style="253"/>
    <col min="3587" max="3587" width="1.7109375" style="253" customWidth="1"/>
    <col min="3588" max="3594" width="2.85546875" style="253"/>
    <col min="3595" max="3595" width="2.85546875" style="253" customWidth="1"/>
    <col min="3596" max="3619" width="2.85546875" style="253"/>
    <col min="3620" max="3620" width="1.7109375" style="253" customWidth="1"/>
    <col min="3621" max="3842" width="2.85546875" style="253"/>
    <col min="3843" max="3843" width="1.7109375" style="253" customWidth="1"/>
    <col min="3844" max="3850" width="2.85546875" style="253"/>
    <col min="3851" max="3851" width="2.85546875" style="253" customWidth="1"/>
    <col min="3852" max="3875" width="2.85546875" style="253"/>
    <col min="3876" max="3876" width="1.7109375" style="253" customWidth="1"/>
    <col min="3877" max="4098" width="2.85546875" style="253"/>
    <col min="4099" max="4099" width="1.7109375" style="253" customWidth="1"/>
    <col min="4100" max="4106" width="2.85546875" style="253"/>
    <col min="4107" max="4107" width="2.85546875" style="253" customWidth="1"/>
    <col min="4108" max="4131" width="2.85546875" style="253"/>
    <col min="4132" max="4132" width="1.7109375" style="253" customWidth="1"/>
    <col min="4133" max="4354" width="2.85546875" style="253"/>
    <col min="4355" max="4355" width="1.7109375" style="253" customWidth="1"/>
    <col min="4356" max="4362" width="2.85546875" style="253"/>
    <col min="4363" max="4363" width="2.85546875" style="253" customWidth="1"/>
    <col min="4364" max="4387" width="2.85546875" style="253"/>
    <col min="4388" max="4388" width="1.7109375" style="253" customWidth="1"/>
    <col min="4389" max="4610" width="2.85546875" style="253"/>
    <col min="4611" max="4611" width="1.7109375" style="253" customWidth="1"/>
    <col min="4612" max="4618" width="2.85546875" style="253"/>
    <col min="4619" max="4619" width="2.85546875" style="253" customWidth="1"/>
    <col min="4620" max="4643" width="2.85546875" style="253"/>
    <col min="4644" max="4644" width="1.7109375" style="253" customWidth="1"/>
    <col min="4645" max="4866" width="2.85546875" style="253"/>
    <col min="4867" max="4867" width="1.7109375" style="253" customWidth="1"/>
    <col min="4868" max="4874" width="2.85546875" style="253"/>
    <col min="4875" max="4875" width="2.85546875" style="253" customWidth="1"/>
    <col min="4876" max="4899" width="2.85546875" style="253"/>
    <col min="4900" max="4900" width="1.7109375" style="253" customWidth="1"/>
    <col min="4901" max="5122" width="2.85546875" style="253"/>
    <col min="5123" max="5123" width="1.7109375" style="253" customWidth="1"/>
    <col min="5124" max="5130" width="2.85546875" style="253"/>
    <col min="5131" max="5131" width="2.85546875" style="253" customWidth="1"/>
    <col min="5132" max="5155" width="2.85546875" style="253"/>
    <col min="5156" max="5156" width="1.7109375" style="253" customWidth="1"/>
    <col min="5157" max="5378" width="2.85546875" style="253"/>
    <col min="5379" max="5379" width="1.7109375" style="253" customWidth="1"/>
    <col min="5380" max="5386" width="2.85546875" style="253"/>
    <col min="5387" max="5387" width="2.85546875" style="253" customWidth="1"/>
    <col min="5388" max="5411" width="2.85546875" style="253"/>
    <col min="5412" max="5412" width="1.7109375" style="253" customWidth="1"/>
    <col min="5413" max="5634" width="2.85546875" style="253"/>
    <col min="5635" max="5635" width="1.7109375" style="253" customWidth="1"/>
    <col min="5636" max="5642" width="2.85546875" style="253"/>
    <col min="5643" max="5643" width="2.85546875" style="253" customWidth="1"/>
    <col min="5644" max="5667" width="2.85546875" style="253"/>
    <col min="5668" max="5668" width="1.7109375" style="253" customWidth="1"/>
    <col min="5669" max="5890" width="2.85546875" style="253"/>
    <col min="5891" max="5891" width="1.7109375" style="253" customWidth="1"/>
    <col min="5892" max="5898" width="2.85546875" style="253"/>
    <col min="5899" max="5899" width="2.85546875" style="253" customWidth="1"/>
    <col min="5900" max="5923" width="2.85546875" style="253"/>
    <col min="5924" max="5924" width="1.7109375" style="253" customWidth="1"/>
    <col min="5925" max="6146" width="2.85546875" style="253"/>
    <col min="6147" max="6147" width="1.7109375" style="253" customWidth="1"/>
    <col min="6148" max="6154" width="2.85546875" style="253"/>
    <col min="6155" max="6155" width="2.85546875" style="253" customWidth="1"/>
    <col min="6156" max="6179" width="2.85546875" style="253"/>
    <col min="6180" max="6180" width="1.7109375" style="253" customWidth="1"/>
    <col min="6181" max="6402" width="2.85546875" style="253"/>
    <col min="6403" max="6403" width="1.7109375" style="253" customWidth="1"/>
    <col min="6404" max="6410" width="2.85546875" style="253"/>
    <col min="6411" max="6411" width="2.85546875" style="253" customWidth="1"/>
    <col min="6412" max="6435" width="2.85546875" style="253"/>
    <col min="6436" max="6436" width="1.7109375" style="253" customWidth="1"/>
    <col min="6437" max="6658" width="2.85546875" style="253"/>
    <col min="6659" max="6659" width="1.7109375" style="253" customWidth="1"/>
    <col min="6660" max="6666" width="2.85546875" style="253"/>
    <col min="6667" max="6667" width="2.85546875" style="253" customWidth="1"/>
    <col min="6668" max="6691" width="2.85546875" style="253"/>
    <col min="6692" max="6692" width="1.7109375" style="253" customWidth="1"/>
    <col min="6693" max="6914" width="2.85546875" style="253"/>
    <col min="6915" max="6915" width="1.7109375" style="253" customWidth="1"/>
    <col min="6916" max="6922" width="2.85546875" style="253"/>
    <col min="6923" max="6923" width="2.85546875" style="253" customWidth="1"/>
    <col min="6924" max="6947" width="2.85546875" style="253"/>
    <col min="6948" max="6948" width="1.7109375" style="253" customWidth="1"/>
    <col min="6949" max="7170" width="2.85546875" style="253"/>
    <col min="7171" max="7171" width="1.7109375" style="253" customWidth="1"/>
    <col min="7172" max="7178" width="2.85546875" style="253"/>
    <col min="7179" max="7179" width="2.85546875" style="253" customWidth="1"/>
    <col min="7180" max="7203" width="2.85546875" style="253"/>
    <col min="7204" max="7204" width="1.7109375" style="253" customWidth="1"/>
    <col min="7205" max="7426" width="2.85546875" style="253"/>
    <col min="7427" max="7427" width="1.7109375" style="253" customWidth="1"/>
    <col min="7428" max="7434" width="2.85546875" style="253"/>
    <col min="7435" max="7435" width="2.85546875" style="253" customWidth="1"/>
    <col min="7436" max="7459" width="2.85546875" style="253"/>
    <col min="7460" max="7460" width="1.7109375" style="253" customWidth="1"/>
    <col min="7461" max="7682" width="2.85546875" style="253"/>
    <col min="7683" max="7683" width="1.7109375" style="253" customWidth="1"/>
    <col min="7684" max="7690" width="2.85546875" style="253"/>
    <col min="7691" max="7691" width="2.85546875" style="253" customWidth="1"/>
    <col min="7692" max="7715" width="2.85546875" style="253"/>
    <col min="7716" max="7716" width="1.7109375" style="253" customWidth="1"/>
    <col min="7717" max="7938" width="2.85546875" style="253"/>
    <col min="7939" max="7939" width="1.7109375" style="253" customWidth="1"/>
    <col min="7940" max="7946" width="2.85546875" style="253"/>
    <col min="7947" max="7947" width="2.85546875" style="253" customWidth="1"/>
    <col min="7948" max="7971" width="2.85546875" style="253"/>
    <col min="7972" max="7972" width="1.7109375" style="253" customWidth="1"/>
    <col min="7973" max="8194" width="2.85546875" style="253"/>
    <col min="8195" max="8195" width="1.7109375" style="253" customWidth="1"/>
    <col min="8196" max="8202" width="2.85546875" style="253"/>
    <col min="8203" max="8203" width="2.85546875" style="253" customWidth="1"/>
    <col min="8204" max="8227" width="2.85546875" style="253"/>
    <col min="8228" max="8228" width="1.7109375" style="253" customWidth="1"/>
    <col min="8229" max="8450" width="2.85546875" style="253"/>
    <col min="8451" max="8451" width="1.7109375" style="253" customWidth="1"/>
    <col min="8452" max="8458" width="2.85546875" style="253"/>
    <col min="8459" max="8459" width="2.85546875" style="253" customWidth="1"/>
    <col min="8460" max="8483" width="2.85546875" style="253"/>
    <col min="8484" max="8484" width="1.7109375" style="253" customWidth="1"/>
    <col min="8485" max="8706" width="2.85546875" style="253"/>
    <col min="8707" max="8707" width="1.7109375" style="253" customWidth="1"/>
    <col min="8708" max="8714" width="2.85546875" style="253"/>
    <col min="8715" max="8715" width="2.85546875" style="253" customWidth="1"/>
    <col min="8716" max="8739" width="2.85546875" style="253"/>
    <col min="8740" max="8740" width="1.7109375" style="253" customWidth="1"/>
    <col min="8741" max="8962" width="2.85546875" style="253"/>
    <col min="8963" max="8963" width="1.7109375" style="253" customWidth="1"/>
    <col min="8964" max="8970" width="2.85546875" style="253"/>
    <col min="8971" max="8971" width="2.85546875" style="253" customWidth="1"/>
    <col min="8972" max="8995" width="2.85546875" style="253"/>
    <col min="8996" max="8996" width="1.7109375" style="253" customWidth="1"/>
    <col min="8997" max="9218" width="2.85546875" style="253"/>
    <col min="9219" max="9219" width="1.7109375" style="253" customWidth="1"/>
    <col min="9220" max="9226" width="2.85546875" style="253"/>
    <col min="9227" max="9227" width="2.85546875" style="253" customWidth="1"/>
    <col min="9228" max="9251" width="2.85546875" style="253"/>
    <col min="9252" max="9252" width="1.7109375" style="253" customWidth="1"/>
    <col min="9253" max="9474" width="2.85546875" style="253"/>
    <col min="9475" max="9475" width="1.7109375" style="253" customWidth="1"/>
    <col min="9476" max="9482" width="2.85546875" style="253"/>
    <col min="9483" max="9483" width="2.85546875" style="253" customWidth="1"/>
    <col min="9484" max="9507" width="2.85546875" style="253"/>
    <col min="9508" max="9508" width="1.7109375" style="253" customWidth="1"/>
    <col min="9509" max="9730" width="2.85546875" style="253"/>
    <col min="9731" max="9731" width="1.7109375" style="253" customWidth="1"/>
    <col min="9732" max="9738" width="2.85546875" style="253"/>
    <col min="9739" max="9739" width="2.85546875" style="253" customWidth="1"/>
    <col min="9740" max="9763" width="2.85546875" style="253"/>
    <col min="9764" max="9764" width="1.7109375" style="253" customWidth="1"/>
    <col min="9765" max="9986" width="2.85546875" style="253"/>
    <col min="9987" max="9987" width="1.7109375" style="253" customWidth="1"/>
    <col min="9988" max="9994" width="2.85546875" style="253"/>
    <col min="9995" max="9995" width="2.85546875" style="253" customWidth="1"/>
    <col min="9996" max="10019" width="2.85546875" style="253"/>
    <col min="10020" max="10020" width="1.7109375" style="253" customWidth="1"/>
    <col min="10021" max="10242" width="2.85546875" style="253"/>
    <col min="10243" max="10243" width="1.7109375" style="253" customWidth="1"/>
    <col min="10244" max="10250" width="2.85546875" style="253"/>
    <col min="10251" max="10251" width="2.85546875" style="253" customWidth="1"/>
    <col min="10252" max="10275" width="2.85546875" style="253"/>
    <col min="10276" max="10276" width="1.7109375" style="253" customWidth="1"/>
    <col min="10277" max="10498" width="2.85546875" style="253"/>
    <col min="10499" max="10499" width="1.7109375" style="253" customWidth="1"/>
    <col min="10500" max="10506" width="2.85546875" style="253"/>
    <col min="10507" max="10507" width="2.85546875" style="253" customWidth="1"/>
    <col min="10508" max="10531" width="2.85546875" style="253"/>
    <col min="10532" max="10532" width="1.7109375" style="253" customWidth="1"/>
    <col min="10533" max="10754" width="2.85546875" style="253"/>
    <col min="10755" max="10755" width="1.7109375" style="253" customWidth="1"/>
    <col min="10756" max="10762" width="2.85546875" style="253"/>
    <col min="10763" max="10763" width="2.85546875" style="253" customWidth="1"/>
    <col min="10764" max="10787" width="2.85546875" style="253"/>
    <col min="10788" max="10788" width="1.7109375" style="253" customWidth="1"/>
    <col min="10789" max="11010" width="2.85546875" style="253"/>
    <col min="11011" max="11011" width="1.7109375" style="253" customWidth="1"/>
    <col min="11012" max="11018" width="2.85546875" style="253"/>
    <col min="11019" max="11019" width="2.85546875" style="253" customWidth="1"/>
    <col min="11020" max="11043" width="2.85546875" style="253"/>
    <col min="11044" max="11044" width="1.7109375" style="253" customWidth="1"/>
    <col min="11045" max="11266" width="2.85546875" style="253"/>
    <col min="11267" max="11267" width="1.7109375" style="253" customWidth="1"/>
    <col min="11268" max="11274" width="2.85546875" style="253"/>
    <col min="11275" max="11275" width="2.85546875" style="253" customWidth="1"/>
    <col min="11276" max="11299" width="2.85546875" style="253"/>
    <col min="11300" max="11300" width="1.7109375" style="253" customWidth="1"/>
    <col min="11301" max="11522" width="2.85546875" style="253"/>
    <col min="11523" max="11523" width="1.7109375" style="253" customWidth="1"/>
    <col min="11524" max="11530" width="2.85546875" style="253"/>
    <col min="11531" max="11531" width="2.85546875" style="253" customWidth="1"/>
    <col min="11532" max="11555" width="2.85546875" style="253"/>
    <col min="11556" max="11556" width="1.7109375" style="253" customWidth="1"/>
    <col min="11557" max="11778" width="2.85546875" style="253"/>
    <col min="11779" max="11779" width="1.7109375" style="253" customWidth="1"/>
    <col min="11780" max="11786" width="2.85546875" style="253"/>
    <col min="11787" max="11787" width="2.85546875" style="253" customWidth="1"/>
    <col min="11788" max="11811" width="2.85546875" style="253"/>
    <col min="11812" max="11812" width="1.7109375" style="253" customWidth="1"/>
    <col min="11813" max="12034" width="2.85546875" style="253"/>
    <col min="12035" max="12035" width="1.7109375" style="253" customWidth="1"/>
    <col min="12036" max="12042" width="2.85546875" style="253"/>
    <col min="12043" max="12043" width="2.85546875" style="253" customWidth="1"/>
    <col min="12044" max="12067" width="2.85546875" style="253"/>
    <col min="12068" max="12068" width="1.7109375" style="253" customWidth="1"/>
    <col min="12069" max="12290" width="2.85546875" style="253"/>
    <col min="12291" max="12291" width="1.7109375" style="253" customWidth="1"/>
    <col min="12292" max="12298" width="2.85546875" style="253"/>
    <col min="12299" max="12299" width="2.85546875" style="253" customWidth="1"/>
    <col min="12300" max="12323" width="2.85546875" style="253"/>
    <col min="12324" max="12324" width="1.7109375" style="253" customWidth="1"/>
    <col min="12325" max="12546" width="2.85546875" style="253"/>
    <col min="12547" max="12547" width="1.7109375" style="253" customWidth="1"/>
    <col min="12548" max="12554" width="2.85546875" style="253"/>
    <col min="12555" max="12555" width="2.85546875" style="253" customWidth="1"/>
    <col min="12556" max="12579" width="2.85546875" style="253"/>
    <col min="12580" max="12580" width="1.7109375" style="253" customWidth="1"/>
    <col min="12581" max="12802" width="2.85546875" style="253"/>
    <col min="12803" max="12803" width="1.7109375" style="253" customWidth="1"/>
    <col min="12804" max="12810" width="2.85546875" style="253"/>
    <col min="12811" max="12811" width="2.85546875" style="253" customWidth="1"/>
    <col min="12812" max="12835" width="2.85546875" style="253"/>
    <col min="12836" max="12836" width="1.7109375" style="253" customWidth="1"/>
    <col min="12837" max="13058" width="2.85546875" style="253"/>
    <col min="13059" max="13059" width="1.7109375" style="253" customWidth="1"/>
    <col min="13060" max="13066" width="2.85546875" style="253"/>
    <col min="13067" max="13067" width="2.85546875" style="253" customWidth="1"/>
    <col min="13068" max="13091" width="2.85546875" style="253"/>
    <col min="13092" max="13092" width="1.7109375" style="253" customWidth="1"/>
    <col min="13093" max="13314" width="2.85546875" style="253"/>
    <col min="13315" max="13315" width="1.7109375" style="253" customWidth="1"/>
    <col min="13316" max="13322" width="2.85546875" style="253"/>
    <col min="13323" max="13323" width="2.85546875" style="253" customWidth="1"/>
    <col min="13324" max="13347" width="2.85546875" style="253"/>
    <col min="13348" max="13348" width="1.7109375" style="253" customWidth="1"/>
    <col min="13349" max="13570" width="2.85546875" style="253"/>
    <col min="13571" max="13571" width="1.7109375" style="253" customWidth="1"/>
    <col min="13572" max="13578" width="2.85546875" style="253"/>
    <col min="13579" max="13579" width="2.85546875" style="253" customWidth="1"/>
    <col min="13580" max="13603" width="2.85546875" style="253"/>
    <col min="13604" max="13604" width="1.7109375" style="253" customWidth="1"/>
    <col min="13605" max="13826" width="2.85546875" style="253"/>
    <col min="13827" max="13827" width="1.7109375" style="253" customWidth="1"/>
    <col min="13828" max="13834" width="2.85546875" style="253"/>
    <col min="13835" max="13835" width="2.85546875" style="253" customWidth="1"/>
    <col min="13836" max="13859" width="2.85546875" style="253"/>
    <col min="13860" max="13860" width="1.7109375" style="253" customWidth="1"/>
    <col min="13861" max="14082" width="2.85546875" style="253"/>
    <col min="14083" max="14083" width="1.7109375" style="253" customWidth="1"/>
    <col min="14084" max="14090" width="2.85546875" style="253"/>
    <col min="14091" max="14091" width="2.85546875" style="253" customWidth="1"/>
    <col min="14092" max="14115" width="2.85546875" style="253"/>
    <col min="14116" max="14116" width="1.7109375" style="253" customWidth="1"/>
    <col min="14117" max="14338" width="2.85546875" style="253"/>
    <col min="14339" max="14339" width="1.7109375" style="253" customWidth="1"/>
    <col min="14340" max="14346" width="2.85546875" style="253"/>
    <col min="14347" max="14347" width="2.85546875" style="253" customWidth="1"/>
    <col min="14348" max="14371" width="2.85546875" style="253"/>
    <col min="14372" max="14372" width="1.7109375" style="253" customWidth="1"/>
    <col min="14373" max="14594" width="2.85546875" style="253"/>
    <col min="14595" max="14595" width="1.7109375" style="253" customWidth="1"/>
    <col min="14596" max="14602" width="2.85546875" style="253"/>
    <col min="14603" max="14603" width="2.85546875" style="253" customWidth="1"/>
    <col min="14604" max="14627" width="2.85546875" style="253"/>
    <col min="14628" max="14628" width="1.7109375" style="253" customWidth="1"/>
    <col min="14629" max="14850" width="2.85546875" style="253"/>
    <col min="14851" max="14851" width="1.7109375" style="253" customWidth="1"/>
    <col min="14852" max="14858" width="2.85546875" style="253"/>
    <col min="14859" max="14859" width="2.85546875" style="253" customWidth="1"/>
    <col min="14860" max="14883" width="2.85546875" style="253"/>
    <col min="14884" max="14884" width="1.7109375" style="253" customWidth="1"/>
    <col min="14885" max="15106" width="2.85546875" style="253"/>
    <col min="15107" max="15107" width="1.7109375" style="253" customWidth="1"/>
    <col min="15108" max="15114" width="2.85546875" style="253"/>
    <col min="15115" max="15115" width="2.85546875" style="253" customWidth="1"/>
    <col min="15116" max="15139" width="2.85546875" style="253"/>
    <col min="15140" max="15140" width="1.7109375" style="253" customWidth="1"/>
    <col min="15141" max="15362" width="2.85546875" style="253"/>
    <col min="15363" max="15363" width="1.7109375" style="253" customWidth="1"/>
    <col min="15364" max="15370" width="2.85546875" style="253"/>
    <col min="15371" max="15371" width="2.85546875" style="253" customWidth="1"/>
    <col min="15372" max="15395" width="2.85546875" style="253"/>
    <col min="15396" max="15396" width="1.7109375" style="253" customWidth="1"/>
    <col min="15397" max="15618" width="2.85546875" style="253"/>
    <col min="15619" max="15619" width="1.7109375" style="253" customWidth="1"/>
    <col min="15620" max="15626" width="2.85546875" style="253"/>
    <col min="15627" max="15627" width="2.85546875" style="253" customWidth="1"/>
    <col min="15628" max="15651" width="2.85546875" style="253"/>
    <col min="15652" max="15652" width="1.7109375" style="253" customWidth="1"/>
    <col min="15653" max="15874" width="2.85546875" style="253"/>
    <col min="15875" max="15875" width="1.7109375" style="253" customWidth="1"/>
    <col min="15876" max="15882" width="2.85546875" style="253"/>
    <col min="15883" max="15883" width="2.85546875" style="253" customWidth="1"/>
    <col min="15884" max="15907" width="2.85546875" style="253"/>
    <col min="15908" max="15908" width="1.7109375" style="253" customWidth="1"/>
    <col min="15909" max="16130" width="2.85546875" style="253"/>
    <col min="16131" max="16131" width="1.7109375" style="253" customWidth="1"/>
    <col min="16132" max="16138" width="2.85546875" style="253"/>
    <col min="16139" max="16139" width="2.85546875" style="253" customWidth="1"/>
    <col min="16140" max="16163" width="2.85546875" style="253"/>
    <col min="16164" max="16164" width="1.7109375" style="253" customWidth="1"/>
    <col min="16165" max="16384" width="2.85546875" style="253"/>
  </cols>
  <sheetData>
    <row r="1" spans="2:111" s="130" customFormat="1" ht="15" customHeight="1" thickBot="1" x14ac:dyDescent="0.3">
      <c r="U1" s="131"/>
      <c r="V1" s="131"/>
      <c r="W1" s="131"/>
      <c r="X1" s="131"/>
      <c r="Y1" s="131"/>
      <c r="Z1" s="131"/>
      <c r="AA1" s="131"/>
      <c r="AB1" s="131"/>
      <c r="AC1" s="131"/>
      <c r="AD1" s="131"/>
      <c r="AE1" s="131"/>
      <c r="AF1" s="131"/>
      <c r="AG1" s="131"/>
      <c r="AH1" s="131"/>
      <c r="AI1" s="131"/>
      <c r="AJ1" s="131"/>
      <c r="AK1" s="131"/>
      <c r="AL1" s="131"/>
      <c r="AM1" s="131"/>
    </row>
    <row r="2" spans="2:111" s="130" customFormat="1" ht="15" customHeight="1" x14ac:dyDescent="0.25">
      <c r="B2" s="619" t="s">
        <v>2119</v>
      </c>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1"/>
      <c r="AK2" s="131"/>
      <c r="AL2" s="131"/>
      <c r="AM2" s="131"/>
    </row>
    <row r="3" spans="2:111" s="130" customFormat="1" ht="5.0999999999999996" customHeight="1" x14ac:dyDescent="0.25">
      <c r="B3" s="246"/>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8"/>
      <c r="AK3" s="131"/>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row>
    <row r="4" spans="2:111" s="130" customFormat="1" ht="15" customHeight="1" x14ac:dyDescent="0.25">
      <c r="B4" s="776" t="s">
        <v>1986</v>
      </c>
      <c r="C4" s="777"/>
      <c r="D4" s="777"/>
      <c r="E4" s="777"/>
      <c r="F4" s="777"/>
      <c r="G4" s="777"/>
      <c r="H4" s="777"/>
      <c r="I4" s="777"/>
      <c r="J4" s="777"/>
      <c r="K4" s="777"/>
      <c r="L4" s="777"/>
      <c r="M4" s="777"/>
      <c r="N4" s="777"/>
      <c r="O4" s="777"/>
      <c r="P4" s="777"/>
      <c r="Q4" s="777"/>
      <c r="R4" s="777"/>
      <c r="S4" s="777"/>
      <c r="T4" s="777"/>
      <c r="U4" s="777"/>
      <c r="V4" s="777"/>
      <c r="W4" s="777"/>
      <c r="X4" s="777"/>
      <c r="Y4" s="777"/>
      <c r="Z4" s="777"/>
      <c r="AA4" s="777"/>
      <c r="AB4" s="777"/>
      <c r="AC4" s="777"/>
      <c r="AD4" s="777"/>
      <c r="AE4" s="777"/>
      <c r="AF4" s="777"/>
      <c r="AG4" s="777"/>
      <c r="AH4" s="777"/>
      <c r="AI4" s="777"/>
      <c r="AJ4" s="778"/>
      <c r="AK4" s="131"/>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2:111" s="130" customFormat="1" ht="6.75" customHeight="1" x14ac:dyDescent="0.25">
      <c r="B5" s="246"/>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8"/>
      <c r="AK5" s="131"/>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row>
    <row r="6" spans="2:111" s="242" customFormat="1" ht="15" customHeight="1" x14ac:dyDescent="0.25">
      <c r="B6" s="249"/>
      <c r="C6" s="719" t="s">
        <v>1195</v>
      </c>
      <c r="D6" s="720"/>
      <c r="E6" s="720"/>
      <c r="F6" s="720"/>
      <c r="G6" s="720"/>
      <c r="H6" s="720"/>
      <c r="I6" s="720"/>
      <c r="J6" s="720"/>
      <c r="K6" s="720"/>
      <c r="L6" s="720"/>
      <c r="M6" s="720"/>
      <c r="N6" s="720"/>
      <c r="O6" s="720"/>
      <c r="P6" s="720"/>
      <c r="Q6" s="720"/>
      <c r="R6" s="720"/>
      <c r="S6" s="720"/>
      <c r="T6" s="720"/>
      <c r="U6" s="720"/>
      <c r="V6" s="720"/>
      <c r="W6" s="720"/>
      <c r="X6" s="720"/>
      <c r="Y6" s="720"/>
      <c r="Z6" s="720"/>
      <c r="AA6" s="720"/>
      <c r="AB6" s="720"/>
      <c r="AC6" s="720"/>
      <c r="AD6" s="720"/>
      <c r="AE6" s="720"/>
      <c r="AF6" s="720"/>
      <c r="AG6" s="720"/>
      <c r="AH6" s="720"/>
      <c r="AI6" s="721"/>
      <c r="AJ6" s="250"/>
      <c r="AK6" s="251"/>
      <c r="AL6" s="252"/>
      <c r="AM6" s="253"/>
      <c r="AN6" s="253"/>
      <c r="AO6" s="253"/>
      <c r="AP6" s="253"/>
      <c r="AQ6" s="253"/>
      <c r="AR6" s="253"/>
      <c r="AS6" s="253"/>
      <c r="AT6" s="253"/>
      <c r="AU6" s="253"/>
      <c r="AV6" s="253"/>
      <c r="AW6" s="253"/>
      <c r="AX6" s="253"/>
      <c r="AY6" s="253"/>
      <c r="AZ6" s="253"/>
      <c r="BA6" s="253"/>
      <c r="BB6" s="253"/>
      <c r="BC6" s="253"/>
      <c r="BD6" s="253"/>
      <c r="BE6" s="252"/>
      <c r="BF6" s="252"/>
      <c r="BG6" s="252"/>
      <c r="BH6" s="252"/>
      <c r="BI6" s="252"/>
      <c r="BJ6" s="252"/>
      <c r="BK6" s="252"/>
      <c r="BL6" s="252"/>
      <c r="BM6" s="252"/>
      <c r="BN6" s="252"/>
      <c r="BO6" s="252"/>
      <c r="BP6" s="252"/>
      <c r="BQ6" s="252"/>
      <c r="BR6" s="252"/>
      <c r="BS6" s="252"/>
      <c r="BT6" s="252"/>
      <c r="BU6" s="252"/>
      <c r="BV6" s="252"/>
      <c r="BW6" s="252"/>
      <c r="BX6" s="252"/>
      <c r="BY6" s="252"/>
      <c r="BZ6" s="252"/>
      <c r="CA6" s="252"/>
      <c r="CB6" s="252"/>
      <c r="CC6" s="252"/>
      <c r="CD6" s="252"/>
      <c r="CE6" s="252"/>
      <c r="CF6" s="252"/>
      <c r="CG6" s="252"/>
      <c r="CH6" s="252"/>
      <c r="CI6" s="252"/>
      <c r="CJ6" s="252"/>
      <c r="CK6" s="252"/>
      <c r="CL6" s="252"/>
      <c r="CM6" s="252"/>
      <c r="CN6" s="252"/>
      <c r="CO6" s="252"/>
      <c r="CP6" s="252"/>
      <c r="CQ6" s="252"/>
      <c r="CR6" s="252"/>
      <c r="CS6" s="252"/>
      <c r="CT6" s="252"/>
      <c r="CU6" s="252"/>
      <c r="CV6" s="252"/>
      <c r="CW6" s="252"/>
      <c r="CX6" s="252"/>
      <c r="CY6" s="252"/>
      <c r="CZ6" s="252"/>
      <c r="DA6" s="252"/>
      <c r="DB6" s="252"/>
      <c r="DC6" s="252"/>
      <c r="DD6" s="252"/>
      <c r="DE6" s="252"/>
      <c r="DF6" s="252"/>
      <c r="DG6" s="252"/>
    </row>
    <row r="7" spans="2:111" s="242" customFormat="1" ht="15" customHeight="1" x14ac:dyDescent="0.25">
      <c r="B7" s="249"/>
      <c r="C7" s="133" t="s">
        <v>1752</v>
      </c>
      <c r="D7" s="318"/>
      <c r="E7" s="318"/>
      <c r="F7" s="318"/>
      <c r="G7" s="318"/>
      <c r="H7" s="318"/>
      <c r="I7" s="318"/>
      <c r="J7" s="318"/>
      <c r="K7" s="318"/>
      <c r="L7" s="779"/>
      <c r="M7" s="779"/>
      <c r="N7" s="779"/>
      <c r="O7" s="779"/>
      <c r="P7" s="779"/>
      <c r="Q7" s="779"/>
      <c r="R7" s="779"/>
      <c r="S7" s="779"/>
      <c r="T7" s="779"/>
      <c r="U7" s="779"/>
      <c r="V7" s="779"/>
      <c r="W7" s="779"/>
      <c r="X7" s="779"/>
      <c r="Y7" s="779"/>
      <c r="Z7" s="779"/>
      <c r="AA7" s="779"/>
      <c r="AB7" s="779"/>
      <c r="AC7" s="779"/>
      <c r="AD7" s="779"/>
      <c r="AE7" s="779"/>
      <c r="AF7" s="779"/>
      <c r="AG7" s="779"/>
      <c r="AH7" s="779"/>
      <c r="AI7" s="779"/>
      <c r="AJ7" s="254"/>
      <c r="AK7" s="251"/>
      <c r="AL7" s="252"/>
      <c r="AM7" s="253"/>
      <c r="AN7" s="253"/>
      <c r="AO7" s="253"/>
      <c r="AP7" s="255"/>
      <c r="AQ7" s="255"/>
      <c r="AR7" s="255"/>
      <c r="AS7" s="255"/>
      <c r="AT7" s="256"/>
      <c r="AU7" s="27"/>
      <c r="AV7" s="165"/>
      <c r="AW7" s="27"/>
      <c r="AX7" s="27"/>
      <c r="AY7" s="27"/>
      <c r="AZ7" s="27"/>
      <c r="BA7" s="772"/>
      <c r="BB7" s="772"/>
      <c r="BC7" s="772"/>
      <c r="BD7" s="253"/>
      <c r="BE7" s="252"/>
      <c r="BF7" s="252"/>
      <c r="BG7" s="252"/>
      <c r="BH7" s="252"/>
      <c r="BI7" s="252"/>
      <c r="BJ7" s="252"/>
      <c r="BK7" s="252"/>
      <c r="BL7" s="252"/>
      <c r="BM7" s="252"/>
      <c r="BN7" s="252"/>
      <c r="BO7" s="252"/>
      <c r="BP7" s="252"/>
      <c r="BQ7" s="252"/>
      <c r="BR7" s="252"/>
      <c r="BS7" s="252"/>
      <c r="BT7" s="252"/>
      <c r="BU7" s="252"/>
      <c r="BV7" s="252"/>
      <c r="BW7" s="252"/>
      <c r="BX7" s="252"/>
      <c r="BY7" s="252"/>
      <c r="BZ7" s="252"/>
      <c r="CA7" s="252"/>
      <c r="CB7" s="252"/>
      <c r="CC7" s="252"/>
      <c r="CD7" s="252"/>
      <c r="CE7" s="252"/>
      <c r="CF7" s="252"/>
      <c r="CG7" s="252"/>
      <c r="CH7" s="252"/>
      <c r="CI7" s="252"/>
      <c r="CJ7" s="252"/>
      <c r="CK7" s="252"/>
      <c r="CL7" s="252"/>
      <c r="CM7" s="252"/>
      <c r="CN7" s="252"/>
      <c r="CO7" s="252"/>
      <c r="CP7" s="252"/>
      <c r="CQ7" s="252"/>
      <c r="CR7" s="252"/>
      <c r="CS7" s="252"/>
      <c r="CT7" s="252"/>
      <c r="CU7" s="252"/>
      <c r="CV7" s="252"/>
      <c r="CW7" s="252"/>
      <c r="CX7" s="252"/>
      <c r="CY7" s="252"/>
      <c r="CZ7" s="252"/>
      <c r="DA7" s="252"/>
      <c r="DB7" s="252"/>
      <c r="DC7" s="252"/>
      <c r="DD7" s="252"/>
      <c r="DE7" s="252"/>
      <c r="DF7" s="252"/>
      <c r="DG7" s="252"/>
    </row>
    <row r="8" spans="2:111" s="242" customFormat="1" ht="15" customHeight="1" x14ac:dyDescent="0.25">
      <c r="B8" s="249"/>
      <c r="C8" s="166" t="s">
        <v>1753</v>
      </c>
      <c r="D8" s="166"/>
      <c r="E8" s="166"/>
      <c r="F8" s="166"/>
      <c r="G8" s="773"/>
      <c r="H8" s="773"/>
      <c r="I8" s="773"/>
      <c r="J8" s="773"/>
      <c r="K8" s="773"/>
      <c r="L8" s="773"/>
      <c r="M8" s="773"/>
      <c r="N8" s="773"/>
      <c r="O8" s="773"/>
      <c r="P8" s="773"/>
      <c r="Q8" s="773"/>
      <c r="R8" s="773"/>
      <c r="S8" s="773"/>
      <c r="T8" s="773"/>
      <c r="U8" s="773"/>
      <c r="V8" s="773"/>
      <c r="W8" s="773"/>
      <c r="X8" s="773"/>
      <c r="Y8" s="773"/>
      <c r="Z8" s="773"/>
      <c r="AA8" s="773"/>
      <c r="AB8" s="773"/>
      <c r="AC8" s="773"/>
      <c r="AD8" s="773"/>
      <c r="AE8" s="773"/>
      <c r="AF8" s="773"/>
      <c r="AG8" s="773"/>
      <c r="AH8" s="773"/>
      <c r="AI8" s="773"/>
      <c r="AJ8" s="257"/>
      <c r="AK8" s="251"/>
      <c r="AL8" s="252"/>
      <c r="AM8" s="253"/>
      <c r="AN8" s="253"/>
      <c r="AO8" s="253"/>
      <c r="AP8" s="258"/>
      <c r="AQ8" s="253"/>
      <c r="AR8" s="253"/>
      <c r="AS8" s="253"/>
      <c r="AT8" s="256"/>
      <c r="AU8" s="27"/>
      <c r="AV8" s="27"/>
      <c r="AW8" s="27"/>
      <c r="AX8" s="27"/>
      <c r="AY8" s="27"/>
      <c r="AZ8" s="27"/>
      <c r="BA8" s="27"/>
      <c r="BB8" s="27"/>
      <c r="BC8" s="27"/>
      <c r="BD8" s="253"/>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2"/>
      <c r="CZ8" s="252"/>
      <c r="DA8" s="252"/>
      <c r="DB8" s="252"/>
      <c r="DC8" s="252"/>
      <c r="DD8" s="252"/>
      <c r="DE8" s="252"/>
      <c r="DF8" s="252"/>
      <c r="DG8" s="252"/>
    </row>
    <row r="9" spans="2:111" s="242" customFormat="1" ht="15" customHeight="1" x14ac:dyDescent="0.25">
      <c r="B9" s="249"/>
      <c r="C9" s="166" t="s">
        <v>1932</v>
      </c>
      <c r="D9" s="166"/>
      <c r="E9" s="166"/>
      <c r="F9" s="166"/>
      <c r="G9" s="764"/>
      <c r="H9" s="764"/>
      <c r="I9" s="764"/>
      <c r="J9" s="764"/>
      <c r="K9" s="764"/>
      <c r="L9" s="764"/>
      <c r="M9" s="764"/>
      <c r="N9" s="764"/>
      <c r="O9" s="764"/>
      <c r="P9" s="764"/>
      <c r="Q9" s="764"/>
      <c r="R9" s="764"/>
      <c r="S9" s="764"/>
      <c r="T9" s="764"/>
      <c r="U9" s="764"/>
      <c r="V9" s="764"/>
      <c r="W9" s="764"/>
      <c r="X9" s="764"/>
      <c r="Y9" s="764"/>
      <c r="Z9" s="764"/>
      <c r="AA9" s="764"/>
      <c r="AB9" s="764"/>
      <c r="AC9" s="259" t="s">
        <v>2042</v>
      </c>
      <c r="AD9" s="326"/>
      <c r="AE9" s="764"/>
      <c r="AF9" s="764"/>
      <c r="AG9" s="764"/>
      <c r="AH9" s="764"/>
      <c r="AI9" s="764"/>
      <c r="AJ9" s="254"/>
      <c r="AK9" s="251"/>
      <c r="AL9" s="252"/>
      <c r="AM9" s="252"/>
      <c r="AN9" s="252"/>
      <c r="AO9" s="252"/>
      <c r="AP9" s="260"/>
      <c r="AQ9" s="252"/>
      <c r="AR9" s="252"/>
      <c r="AS9" s="252"/>
      <c r="AT9" s="260"/>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2"/>
      <c r="CT9" s="252"/>
      <c r="CU9" s="252"/>
      <c r="CV9" s="252"/>
      <c r="CW9" s="252"/>
      <c r="CX9" s="252"/>
      <c r="CY9" s="252"/>
      <c r="CZ9" s="252"/>
      <c r="DA9" s="252"/>
      <c r="DB9" s="252"/>
      <c r="DC9" s="252"/>
      <c r="DD9" s="252"/>
      <c r="DE9" s="252"/>
      <c r="DF9" s="252"/>
      <c r="DG9" s="252"/>
    </row>
    <row r="10" spans="2:111" s="242" customFormat="1" ht="15" customHeight="1" x14ac:dyDescent="0.25">
      <c r="B10" s="249"/>
      <c r="C10" s="166" t="s">
        <v>2043</v>
      </c>
      <c r="D10" s="166"/>
      <c r="E10" s="166"/>
      <c r="F10" s="166"/>
      <c r="G10" s="319"/>
      <c r="H10" s="764"/>
      <c r="I10" s="764"/>
      <c r="J10" s="764"/>
      <c r="K10" s="764"/>
      <c r="L10" s="764"/>
      <c r="M10" s="764"/>
      <c r="N10" s="764"/>
      <c r="O10" s="764"/>
      <c r="P10" s="764"/>
      <c r="Q10" s="764"/>
      <c r="R10" s="764"/>
      <c r="S10" s="764"/>
      <c r="T10" s="166"/>
      <c r="U10" s="259"/>
      <c r="V10" s="261" t="s">
        <v>2044</v>
      </c>
      <c r="W10" s="711"/>
      <c r="X10" s="711"/>
      <c r="Y10" s="711"/>
      <c r="Z10" s="711"/>
      <c r="AA10" s="711"/>
      <c r="AB10" s="711"/>
      <c r="AC10" s="711"/>
      <c r="AD10" s="711"/>
      <c r="AE10" s="711"/>
      <c r="AF10" s="711"/>
      <c r="AG10" s="711"/>
      <c r="AH10" s="711"/>
      <c r="AI10" s="711"/>
      <c r="AJ10" s="254"/>
      <c r="AK10" s="251"/>
      <c r="AL10" s="252"/>
      <c r="AM10" s="252"/>
      <c r="AN10" s="252"/>
      <c r="AO10" s="252"/>
      <c r="AP10" s="260"/>
      <c r="AQ10" s="252"/>
      <c r="AR10" s="252"/>
      <c r="AS10" s="252"/>
      <c r="AT10" s="260"/>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row>
    <row r="11" spans="2:111" s="242" customFormat="1" ht="15" customHeight="1" x14ac:dyDescent="0.25">
      <c r="B11" s="249"/>
      <c r="C11" s="166" t="s">
        <v>2045</v>
      </c>
      <c r="D11" s="166"/>
      <c r="E11" s="166"/>
      <c r="F11" s="166"/>
      <c r="G11" s="319"/>
      <c r="H11" s="764"/>
      <c r="I11" s="764"/>
      <c r="J11" s="319"/>
      <c r="K11" s="262"/>
      <c r="L11" s="263" t="s">
        <v>2046</v>
      </c>
      <c r="M11" s="774"/>
      <c r="N11" s="774"/>
      <c r="O11" s="774"/>
      <c r="P11" s="774"/>
      <c r="Q11" s="774"/>
      <c r="R11" s="264"/>
      <c r="S11" s="166"/>
      <c r="T11" s="166"/>
      <c r="U11" s="261" t="s">
        <v>2047</v>
      </c>
      <c r="V11" s="711"/>
      <c r="W11" s="711"/>
      <c r="X11" s="711"/>
      <c r="Y11" s="711"/>
      <c r="Z11" s="711"/>
      <c r="AA11" s="711"/>
      <c r="AB11" s="711"/>
      <c r="AC11" s="711"/>
      <c r="AD11" s="259" t="s">
        <v>2048</v>
      </c>
      <c r="AE11" s="326"/>
      <c r="AF11" s="326"/>
      <c r="AG11" s="764"/>
      <c r="AH11" s="764"/>
      <c r="AI11" s="764"/>
      <c r="AJ11" s="257"/>
      <c r="AK11" s="251"/>
      <c r="AL11" s="252"/>
      <c r="AM11" s="252"/>
      <c r="AN11" s="252"/>
      <c r="AO11" s="252"/>
      <c r="AP11" s="260"/>
      <c r="AQ11" s="252"/>
      <c r="AR11" s="252"/>
      <c r="AS11" s="252"/>
      <c r="AT11" s="260"/>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row>
    <row r="12" spans="2:111" s="242" customFormat="1" ht="15" customHeight="1" x14ac:dyDescent="0.25">
      <c r="B12" s="249"/>
      <c r="C12" s="166" t="s">
        <v>2049</v>
      </c>
      <c r="D12" s="166"/>
      <c r="E12" s="166"/>
      <c r="F12" s="133"/>
      <c r="G12" s="711"/>
      <c r="H12" s="711"/>
      <c r="I12" s="711"/>
      <c r="J12" s="711"/>
      <c r="K12" s="711"/>
      <c r="L12" s="711"/>
      <c r="M12" s="711"/>
      <c r="N12" s="166" t="s">
        <v>2050</v>
      </c>
      <c r="O12" s="166"/>
      <c r="P12" s="265"/>
      <c r="Q12" s="352"/>
      <c r="R12" s="767"/>
      <c r="S12" s="767"/>
      <c r="T12" s="767"/>
      <c r="U12" s="767"/>
      <c r="V12" s="767"/>
      <c r="W12" s="767"/>
      <c r="X12" s="767"/>
      <c r="Y12" s="767"/>
      <c r="Z12" s="767"/>
      <c r="AA12" s="767"/>
      <c r="AB12" s="767"/>
      <c r="AC12" s="767"/>
      <c r="AD12" s="767"/>
      <c r="AE12" s="767"/>
      <c r="AF12" s="767"/>
      <c r="AG12" s="767"/>
      <c r="AH12" s="767"/>
      <c r="AI12" s="767"/>
      <c r="AJ12" s="254"/>
      <c r="AK12" s="251"/>
      <c r="AL12" s="252"/>
      <c r="AM12" s="252"/>
      <c r="AN12" s="252"/>
      <c r="AO12" s="252"/>
      <c r="AP12" s="260"/>
      <c r="AQ12" s="252"/>
      <c r="AR12" s="252"/>
      <c r="AS12" s="252"/>
      <c r="AT12" s="260"/>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row>
    <row r="13" spans="2:111" s="242" customFormat="1" ht="15" customHeight="1" x14ac:dyDescent="0.25">
      <c r="B13" s="249"/>
      <c r="C13" s="166" t="s">
        <v>2423</v>
      </c>
      <c r="D13" s="166"/>
      <c r="E13" s="166"/>
      <c r="F13" s="266"/>
      <c r="G13" s="266"/>
      <c r="H13" s="266"/>
      <c r="I13" s="266"/>
      <c r="J13" s="266"/>
      <c r="K13" s="266"/>
      <c r="L13" s="266"/>
      <c r="M13" s="266"/>
      <c r="N13" s="166"/>
      <c r="O13" s="166"/>
      <c r="P13" s="267"/>
      <c r="Q13" s="267"/>
      <c r="R13" s="267"/>
      <c r="S13" s="267"/>
      <c r="T13" s="267"/>
      <c r="U13" s="267"/>
      <c r="V13" s="267"/>
      <c r="W13" s="267"/>
      <c r="X13" s="267"/>
      <c r="Y13" s="267"/>
      <c r="Z13" s="267"/>
      <c r="AA13" s="267"/>
      <c r="AB13" s="267"/>
      <c r="AC13" s="267"/>
      <c r="AD13" s="267"/>
      <c r="AE13" s="267"/>
      <c r="AF13" s="267"/>
      <c r="AG13" s="267"/>
      <c r="AH13" s="267"/>
      <c r="AI13" s="267"/>
      <c r="AJ13" s="254"/>
      <c r="AK13" s="251"/>
      <c r="AL13" s="252"/>
      <c r="AM13" s="252"/>
      <c r="AN13" s="252"/>
      <c r="AO13" s="252"/>
      <c r="AP13" s="260"/>
      <c r="AQ13" s="252"/>
      <c r="AR13" s="252"/>
      <c r="AS13" s="252"/>
      <c r="AT13" s="260"/>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252"/>
      <c r="BW13" s="252"/>
      <c r="BX13" s="252"/>
      <c r="BY13" s="252"/>
      <c r="BZ13" s="252"/>
      <c r="CA13" s="252"/>
      <c r="CB13" s="252"/>
      <c r="CC13" s="252"/>
      <c r="CD13" s="252"/>
      <c r="CE13" s="252"/>
      <c r="CF13" s="252"/>
      <c r="CG13" s="252"/>
      <c r="CH13" s="252"/>
      <c r="CI13" s="252"/>
      <c r="CJ13" s="252"/>
      <c r="CK13" s="252"/>
      <c r="CL13" s="252"/>
      <c r="CM13" s="252"/>
      <c r="CN13" s="252"/>
      <c r="CO13" s="252"/>
      <c r="CP13" s="252"/>
      <c r="CQ13" s="252"/>
      <c r="CR13" s="252"/>
      <c r="CS13" s="252"/>
      <c r="CT13" s="252"/>
      <c r="CU13" s="252"/>
      <c r="CV13" s="252"/>
      <c r="CW13" s="252"/>
      <c r="CX13" s="252"/>
      <c r="CY13" s="252"/>
      <c r="CZ13" s="252"/>
      <c r="DA13" s="252"/>
      <c r="DB13" s="252"/>
      <c r="DC13" s="252"/>
      <c r="DD13" s="252"/>
      <c r="DE13" s="252"/>
      <c r="DF13" s="252"/>
      <c r="DG13" s="252"/>
    </row>
    <row r="14" spans="2:111" s="242" customFormat="1" ht="15" customHeight="1" x14ac:dyDescent="0.25">
      <c r="B14" s="249"/>
      <c r="C14" s="166"/>
      <c r="D14" s="460"/>
      <c r="E14" s="259" t="s">
        <v>1698</v>
      </c>
      <c r="F14" s="266"/>
      <c r="G14" s="266"/>
      <c r="H14" s="266"/>
      <c r="I14" s="266"/>
      <c r="J14" s="266"/>
      <c r="K14" s="460"/>
      <c r="L14" s="259" t="s">
        <v>1699</v>
      </c>
      <c r="M14" s="266"/>
      <c r="N14" s="166"/>
      <c r="O14" s="166"/>
      <c r="P14" s="267"/>
      <c r="Q14" s="133"/>
      <c r="R14" s="133"/>
      <c r="S14" s="460"/>
      <c r="T14" s="166" t="s">
        <v>1700</v>
      </c>
      <c r="U14" s="266"/>
      <c r="V14" s="266"/>
      <c r="W14" s="266"/>
      <c r="X14" s="133"/>
      <c r="Y14" s="133"/>
      <c r="Z14" s="460"/>
      <c r="AA14" s="166" t="s">
        <v>1701</v>
      </c>
      <c r="AB14" s="266"/>
      <c r="AC14" s="166"/>
      <c r="AD14" s="166"/>
      <c r="AE14" s="267"/>
      <c r="AF14" s="267"/>
      <c r="AG14" s="267"/>
      <c r="AH14" s="267"/>
      <c r="AI14" s="267"/>
      <c r="AJ14" s="254"/>
      <c r="AK14" s="251"/>
      <c r="AL14" s="252"/>
      <c r="AM14" s="252"/>
      <c r="AN14" s="252"/>
      <c r="AO14" s="252"/>
      <c r="AP14" s="260"/>
      <c r="AQ14" s="252"/>
      <c r="AR14" s="252"/>
      <c r="AS14" s="252"/>
      <c r="AT14" s="260"/>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252"/>
      <c r="DG14" s="252"/>
    </row>
    <row r="15" spans="2:111" s="242" customFormat="1" ht="15" customHeight="1" x14ac:dyDescent="0.25">
      <c r="B15" s="249"/>
      <c r="C15" s="166"/>
      <c r="D15" s="460"/>
      <c r="E15" s="259" t="s">
        <v>1702</v>
      </c>
      <c r="F15" s="266"/>
      <c r="G15" s="266"/>
      <c r="H15" s="266"/>
      <c r="I15" s="266"/>
      <c r="J15" s="266"/>
      <c r="K15" s="460"/>
      <c r="L15" s="166" t="s">
        <v>1703</v>
      </c>
      <c r="M15" s="267"/>
      <c r="N15" s="267"/>
      <c r="O15" s="267"/>
      <c r="P15" s="267"/>
      <c r="Q15" s="267"/>
      <c r="R15" s="775"/>
      <c r="S15" s="775"/>
      <c r="T15" s="775"/>
      <c r="U15" s="775"/>
      <c r="V15" s="775"/>
      <c r="W15" s="775"/>
      <c r="X15" s="775"/>
      <c r="Y15" s="775"/>
      <c r="Z15" s="775"/>
      <c r="AA15" s="775"/>
      <c r="AB15" s="775"/>
      <c r="AC15" s="775"/>
      <c r="AD15" s="775"/>
      <c r="AE15" s="775"/>
      <c r="AF15" s="775"/>
      <c r="AG15" s="775"/>
      <c r="AH15" s="775"/>
      <c r="AI15" s="775"/>
      <c r="AJ15" s="254"/>
      <c r="AK15" s="251"/>
      <c r="AL15" s="252"/>
      <c r="AM15" s="252"/>
      <c r="AN15" s="252"/>
      <c r="AO15" s="252"/>
      <c r="AP15" s="260"/>
      <c r="AQ15" s="252"/>
      <c r="AR15" s="252"/>
      <c r="AS15" s="252"/>
      <c r="AT15" s="260"/>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row>
    <row r="16" spans="2:111" s="242" customFormat="1" ht="8.1" customHeight="1" x14ac:dyDescent="0.25">
      <c r="B16" s="249"/>
      <c r="C16" s="166"/>
      <c r="D16" s="166"/>
      <c r="E16" s="166"/>
      <c r="F16" s="166"/>
      <c r="G16" s="166"/>
      <c r="H16" s="166"/>
      <c r="I16" s="264"/>
      <c r="J16" s="264"/>
      <c r="K16" s="264"/>
      <c r="L16" s="264"/>
      <c r="M16" s="264"/>
      <c r="N16" s="264"/>
      <c r="O16" s="264"/>
      <c r="P16" s="264"/>
      <c r="Q16" s="264"/>
      <c r="R16" s="264"/>
      <c r="S16" s="264"/>
      <c r="T16" s="264"/>
      <c r="U16" s="259"/>
      <c r="V16" s="259"/>
      <c r="W16" s="259"/>
      <c r="X16" s="259"/>
      <c r="Y16" s="259"/>
      <c r="Z16" s="259"/>
      <c r="AA16" s="259"/>
      <c r="AB16" s="259"/>
      <c r="AC16" s="259"/>
      <c r="AD16" s="259"/>
      <c r="AE16" s="259"/>
      <c r="AF16" s="259"/>
      <c r="AG16" s="259"/>
      <c r="AH16" s="259"/>
      <c r="AI16" s="259"/>
      <c r="AJ16" s="257"/>
      <c r="AK16" s="251"/>
      <c r="AL16" s="252"/>
      <c r="AM16" s="252"/>
      <c r="AN16" s="252"/>
      <c r="AO16" s="252"/>
      <c r="AP16" s="260"/>
      <c r="AQ16" s="252"/>
      <c r="AR16" s="252"/>
      <c r="AS16" s="252"/>
      <c r="AT16" s="260"/>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row>
    <row r="17" spans="2:111" s="242" customFormat="1" ht="15" customHeight="1" x14ac:dyDescent="0.25">
      <c r="B17" s="249"/>
      <c r="C17" s="719" t="s">
        <v>1196</v>
      </c>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1"/>
      <c r="AJ17" s="250"/>
      <c r="AK17" s="251"/>
      <c r="AL17" s="252"/>
      <c r="AM17" s="253"/>
      <c r="AN17" s="253"/>
      <c r="AO17" s="253"/>
      <c r="AP17" s="253"/>
      <c r="AQ17" s="253"/>
      <c r="AR17" s="253"/>
      <c r="AS17" s="253"/>
      <c r="AT17" s="253"/>
      <c r="AU17" s="253"/>
      <c r="AV17" s="253"/>
      <c r="AW17" s="253"/>
      <c r="AX17" s="253"/>
      <c r="AY17" s="253"/>
      <c r="AZ17" s="253"/>
      <c r="BA17" s="253"/>
      <c r="BB17" s="253"/>
      <c r="BC17" s="253"/>
      <c r="BD17" s="253"/>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c r="CW17" s="252"/>
      <c r="CX17" s="252"/>
      <c r="CY17" s="252"/>
      <c r="CZ17" s="252"/>
      <c r="DA17" s="252"/>
      <c r="DB17" s="252"/>
      <c r="DC17" s="252"/>
      <c r="DD17" s="252"/>
      <c r="DE17" s="252"/>
      <c r="DF17" s="252"/>
      <c r="DG17" s="252"/>
    </row>
    <row r="18" spans="2:111" s="242" customFormat="1" ht="15" customHeight="1" x14ac:dyDescent="0.25">
      <c r="B18" s="249"/>
      <c r="C18" s="166"/>
      <c r="D18" s="762" t="s">
        <v>309</v>
      </c>
      <c r="E18" s="762"/>
      <c r="F18" s="762"/>
      <c r="G18" s="762"/>
      <c r="H18" s="762"/>
      <c r="I18" s="762"/>
      <c r="J18" s="762"/>
      <c r="K18" s="762"/>
      <c r="L18" s="762"/>
      <c r="M18" s="762"/>
      <c r="N18" s="762"/>
      <c r="O18" s="762"/>
      <c r="P18" s="762"/>
      <c r="Q18" s="762"/>
      <c r="R18" s="762"/>
      <c r="S18" s="762"/>
      <c r="T18" s="762"/>
      <c r="U18" s="762"/>
      <c r="V18" s="763"/>
      <c r="W18" s="460"/>
      <c r="X18" s="259" t="s">
        <v>197</v>
      </c>
      <c r="Y18" s="259"/>
      <c r="Z18" s="460"/>
      <c r="AA18" s="259" t="s">
        <v>196</v>
      </c>
      <c r="AB18" s="259"/>
      <c r="AC18" s="259"/>
      <c r="AD18" s="259"/>
      <c r="AE18" s="259"/>
      <c r="AF18" s="259"/>
      <c r="AG18" s="259"/>
      <c r="AH18" s="259"/>
      <c r="AI18" s="259"/>
      <c r="AJ18" s="257"/>
      <c r="AK18" s="251"/>
      <c r="AL18" s="252"/>
      <c r="AM18" s="252"/>
      <c r="AN18" s="252"/>
      <c r="AO18" s="252"/>
      <c r="AP18" s="260"/>
      <c r="AQ18" s="252"/>
      <c r="AR18" s="252"/>
      <c r="AS18" s="252"/>
      <c r="AT18" s="260"/>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row>
    <row r="19" spans="2:111" s="242" customFormat="1" ht="15" customHeight="1" x14ac:dyDescent="0.25">
      <c r="B19" s="249"/>
      <c r="C19" s="133" t="s">
        <v>2132</v>
      </c>
      <c r="D19" s="133"/>
      <c r="E19" s="133"/>
      <c r="F19" s="133"/>
      <c r="G19" s="133"/>
      <c r="H19" s="133"/>
      <c r="I19" s="133"/>
      <c r="J19" s="133"/>
      <c r="K19" s="133"/>
      <c r="L19" s="133"/>
      <c r="M19" s="761" t="str">
        <f>IF($W$18="X",L7,"")</f>
        <v/>
      </c>
      <c r="N19" s="761"/>
      <c r="O19" s="761"/>
      <c r="P19" s="761"/>
      <c r="Q19" s="761"/>
      <c r="R19" s="761"/>
      <c r="S19" s="761"/>
      <c r="T19" s="761"/>
      <c r="U19" s="761"/>
      <c r="V19" s="761"/>
      <c r="W19" s="761"/>
      <c r="X19" s="761"/>
      <c r="Y19" s="761"/>
      <c r="Z19" s="761"/>
      <c r="AA19" s="761"/>
      <c r="AB19" s="761"/>
      <c r="AC19" s="761"/>
      <c r="AD19" s="761"/>
      <c r="AE19" s="761"/>
      <c r="AF19" s="761"/>
      <c r="AG19" s="761"/>
      <c r="AH19" s="761"/>
      <c r="AI19" s="761"/>
      <c r="AJ19" s="254"/>
      <c r="AK19" s="251"/>
      <c r="AL19" s="252"/>
      <c r="AM19" s="252"/>
      <c r="AN19" s="252"/>
      <c r="AO19" s="252"/>
      <c r="AP19" s="260"/>
      <c r="AQ19" s="252"/>
      <c r="AR19" s="252"/>
      <c r="AS19" s="252"/>
      <c r="AT19" s="260"/>
      <c r="AU19" s="252"/>
      <c r="AV19" s="252"/>
      <c r="AW19" s="252"/>
      <c r="AX19" s="252"/>
      <c r="AY19" s="252"/>
      <c r="AZ19" s="252"/>
      <c r="BA19" s="252"/>
      <c r="BB19" s="252"/>
      <c r="BC19" s="252"/>
      <c r="BD19" s="252"/>
      <c r="BE19" s="252"/>
      <c r="BF19" s="252"/>
      <c r="BG19" s="252"/>
      <c r="BH19" s="252"/>
      <c r="BI19" s="252"/>
      <c r="BJ19" s="252"/>
      <c r="BK19" s="252"/>
      <c r="BL19" s="252"/>
      <c r="BM19" s="252"/>
      <c r="BN19" s="252"/>
      <c r="BO19" s="252"/>
      <c r="BP19" s="260"/>
      <c r="BQ19" s="252"/>
      <c r="BU19" s="252"/>
      <c r="BV19" s="252"/>
      <c r="BW19" s="252"/>
      <c r="BX19" s="252"/>
      <c r="BY19" s="252"/>
      <c r="BZ19" s="252"/>
      <c r="CA19" s="252"/>
      <c r="CB19" s="252"/>
      <c r="CC19" s="252"/>
      <c r="CD19" s="252"/>
      <c r="CE19" s="252"/>
      <c r="CF19" s="252"/>
      <c r="CG19" s="252"/>
      <c r="CH19" s="252"/>
      <c r="CI19" s="252"/>
      <c r="CJ19" s="252"/>
      <c r="CK19" s="252"/>
      <c r="CL19" s="252"/>
      <c r="CM19" s="252"/>
      <c r="CN19" s="252"/>
      <c r="CO19" s="252"/>
      <c r="CP19" s="252"/>
      <c r="CQ19" s="252"/>
      <c r="CR19" s="252"/>
      <c r="CS19" s="252"/>
      <c r="CT19" s="252"/>
      <c r="CU19" s="252"/>
      <c r="CV19" s="252"/>
      <c r="CW19" s="252"/>
      <c r="CX19" s="252"/>
      <c r="CY19" s="252"/>
      <c r="CZ19" s="252"/>
      <c r="DA19" s="252"/>
      <c r="DB19" s="252"/>
      <c r="DC19" s="252"/>
      <c r="DD19" s="252"/>
      <c r="DE19" s="252"/>
      <c r="DF19" s="252"/>
      <c r="DG19" s="252"/>
    </row>
    <row r="20" spans="2:111" s="242" customFormat="1" ht="15" customHeight="1" x14ac:dyDescent="0.25">
      <c r="B20" s="249"/>
      <c r="C20" s="166" t="s">
        <v>1754</v>
      </c>
      <c r="D20" s="166"/>
      <c r="E20" s="166"/>
      <c r="F20" s="166"/>
      <c r="G20" s="759" t="str">
        <f>IF($W$18="X",G8,"")</f>
        <v/>
      </c>
      <c r="H20" s="759"/>
      <c r="I20" s="759"/>
      <c r="J20" s="759"/>
      <c r="K20" s="759"/>
      <c r="L20" s="759"/>
      <c r="M20" s="759"/>
      <c r="N20" s="759"/>
      <c r="O20" s="759"/>
      <c r="P20" s="759"/>
      <c r="Q20" s="759"/>
      <c r="R20" s="759"/>
      <c r="S20" s="759"/>
      <c r="T20" s="759"/>
      <c r="U20" s="759"/>
      <c r="V20" s="759"/>
      <c r="W20" s="759"/>
      <c r="X20" s="759"/>
      <c r="Y20" s="759"/>
      <c r="Z20" s="759"/>
      <c r="AA20" s="759"/>
      <c r="AB20" s="759"/>
      <c r="AC20" s="759"/>
      <c r="AD20" s="759"/>
      <c r="AE20" s="759"/>
      <c r="AF20" s="759"/>
      <c r="AG20" s="759"/>
      <c r="AH20" s="759"/>
      <c r="AI20" s="759"/>
      <c r="AJ20" s="257"/>
      <c r="AK20" s="251"/>
      <c r="AL20" s="252"/>
      <c r="AM20" s="252"/>
      <c r="AN20" s="252"/>
      <c r="AO20" s="252"/>
      <c r="AP20" s="260"/>
      <c r="AQ20" s="252"/>
      <c r="AR20" s="252"/>
      <c r="AS20" s="252"/>
      <c r="AT20" s="260"/>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2"/>
      <c r="CZ20" s="252"/>
      <c r="DA20" s="252"/>
      <c r="DB20" s="252"/>
      <c r="DC20" s="252"/>
      <c r="DD20" s="252"/>
      <c r="DE20" s="252"/>
      <c r="DF20" s="252"/>
      <c r="DG20" s="252"/>
    </row>
    <row r="21" spans="2:111" s="242" customFormat="1" ht="15" customHeight="1" x14ac:dyDescent="0.25">
      <c r="B21" s="249"/>
      <c r="C21" s="650" t="s">
        <v>1934</v>
      </c>
      <c r="D21" s="650"/>
      <c r="E21" s="650"/>
      <c r="F21" s="650"/>
      <c r="G21" s="650"/>
      <c r="H21" s="650"/>
      <c r="I21" s="650"/>
      <c r="J21" s="760" t="str">
        <f>IF($W$18="X","Informar","")</f>
        <v/>
      </c>
      <c r="K21" s="760"/>
      <c r="L21" s="760"/>
      <c r="M21" s="760"/>
      <c r="N21" s="760"/>
      <c r="O21" s="760"/>
      <c r="P21" s="760"/>
      <c r="Q21" s="760"/>
      <c r="R21" s="760"/>
      <c r="S21" s="760"/>
      <c r="T21" s="760"/>
      <c r="U21" s="760"/>
      <c r="V21" s="760"/>
      <c r="W21" s="760"/>
      <c r="X21" s="760"/>
      <c r="Y21" s="760"/>
      <c r="Z21" s="760"/>
      <c r="AA21" s="760"/>
      <c r="AB21" s="760"/>
      <c r="AC21" s="760"/>
      <c r="AD21" s="760"/>
      <c r="AE21" s="760"/>
      <c r="AF21" s="760"/>
      <c r="AG21" s="760"/>
      <c r="AH21" s="760"/>
      <c r="AI21" s="760"/>
      <c r="AJ21" s="268"/>
      <c r="AK21" s="251"/>
      <c r="AL21" s="252"/>
      <c r="AM21" s="252"/>
      <c r="AN21" s="252"/>
      <c r="AO21" s="252"/>
      <c r="AP21" s="260"/>
      <c r="AQ21" s="252"/>
      <c r="AR21" s="252"/>
      <c r="AS21" s="252"/>
      <c r="AT21" s="260"/>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2"/>
      <c r="CR21" s="252"/>
      <c r="CS21" s="252"/>
      <c r="CT21" s="252"/>
      <c r="CU21" s="252"/>
      <c r="CV21" s="252"/>
      <c r="CW21" s="252"/>
      <c r="CX21" s="252"/>
      <c r="CY21" s="252"/>
      <c r="CZ21" s="252"/>
      <c r="DA21" s="252"/>
      <c r="DB21" s="252"/>
      <c r="DC21" s="252"/>
      <c r="DD21" s="252"/>
      <c r="DE21" s="252"/>
      <c r="DF21" s="252"/>
      <c r="DG21" s="252"/>
    </row>
    <row r="22" spans="2:111" s="242" customFormat="1" ht="15" customHeight="1" x14ac:dyDescent="0.25">
      <c r="B22" s="249"/>
      <c r="C22" s="166" t="s">
        <v>1936</v>
      </c>
      <c r="D22" s="166"/>
      <c r="E22" s="166"/>
      <c r="F22" s="166"/>
      <c r="G22" s="761" t="str">
        <f>IF($W$18="X",G9,"")</f>
        <v/>
      </c>
      <c r="H22" s="761"/>
      <c r="I22" s="761"/>
      <c r="J22" s="760"/>
      <c r="K22" s="760"/>
      <c r="L22" s="760"/>
      <c r="M22" s="760"/>
      <c r="N22" s="760"/>
      <c r="O22" s="760"/>
      <c r="P22" s="760"/>
      <c r="Q22" s="760"/>
      <c r="R22" s="760"/>
      <c r="S22" s="760"/>
      <c r="T22" s="760"/>
      <c r="U22" s="760"/>
      <c r="V22" s="760"/>
      <c r="W22" s="760"/>
      <c r="X22" s="760"/>
      <c r="Y22" s="760"/>
      <c r="Z22" s="760"/>
      <c r="AA22" s="760"/>
      <c r="AB22" s="760"/>
      <c r="AC22" s="259" t="s">
        <v>2051</v>
      </c>
      <c r="AD22" s="326"/>
      <c r="AE22" s="760" t="str">
        <f>IF($W$18="x",AE9,"")</f>
        <v/>
      </c>
      <c r="AF22" s="760"/>
      <c r="AG22" s="760"/>
      <c r="AH22" s="760"/>
      <c r="AI22" s="760"/>
      <c r="AJ22" s="254"/>
      <c r="AK22" s="251"/>
      <c r="AL22" s="252"/>
      <c r="AM22" s="252"/>
      <c r="AN22" s="252"/>
      <c r="AO22" s="252"/>
      <c r="AP22" s="260"/>
      <c r="AQ22" s="252"/>
      <c r="AR22" s="252"/>
      <c r="AS22" s="252"/>
      <c r="AT22" s="260"/>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c r="CW22" s="252"/>
      <c r="CX22" s="252"/>
      <c r="CY22" s="252"/>
      <c r="CZ22" s="252"/>
      <c r="DA22" s="252"/>
      <c r="DB22" s="252"/>
      <c r="DC22" s="252"/>
      <c r="DD22" s="252"/>
      <c r="DE22" s="252"/>
      <c r="DF22" s="252"/>
      <c r="DG22" s="252"/>
    </row>
    <row r="23" spans="2:111" s="242" customFormat="1" ht="15" customHeight="1" x14ac:dyDescent="0.25">
      <c r="B23" s="249"/>
      <c r="C23" s="166" t="s">
        <v>2052</v>
      </c>
      <c r="D23" s="166"/>
      <c r="E23" s="166"/>
      <c r="F23" s="166"/>
      <c r="G23" s="319"/>
      <c r="H23" s="760" t="str">
        <f>IF($W$18="X",H10,"")</f>
        <v/>
      </c>
      <c r="I23" s="760"/>
      <c r="J23" s="760"/>
      <c r="K23" s="760"/>
      <c r="L23" s="760"/>
      <c r="M23" s="760"/>
      <c r="N23" s="760"/>
      <c r="O23" s="760"/>
      <c r="P23" s="760"/>
      <c r="Q23" s="760"/>
      <c r="R23" s="760"/>
      <c r="S23" s="760"/>
      <c r="T23" s="166"/>
      <c r="U23" s="259"/>
      <c r="V23" s="261" t="s">
        <v>2053</v>
      </c>
      <c r="W23" s="761" t="str">
        <f>IF($W$18="x",W10,"")</f>
        <v/>
      </c>
      <c r="X23" s="761"/>
      <c r="Y23" s="761"/>
      <c r="Z23" s="761"/>
      <c r="AA23" s="761"/>
      <c r="AB23" s="761"/>
      <c r="AC23" s="761"/>
      <c r="AD23" s="761"/>
      <c r="AE23" s="761"/>
      <c r="AF23" s="761"/>
      <c r="AG23" s="761"/>
      <c r="AH23" s="761"/>
      <c r="AI23" s="761"/>
      <c r="AJ23" s="254"/>
      <c r="AK23" s="251"/>
      <c r="AL23" s="252"/>
      <c r="AM23" s="252"/>
      <c r="AN23" s="252"/>
      <c r="AO23" s="252"/>
      <c r="AP23" s="260"/>
      <c r="AQ23" s="252"/>
      <c r="AR23" s="252"/>
      <c r="AS23" s="252"/>
      <c r="AT23" s="260"/>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row>
    <row r="24" spans="2:111" s="242" customFormat="1" ht="15" customHeight="1" x14ac:dyDescent="0.25">
      <c r="B24" s="249"/>
      <c r="C24" s="166" t="s">
        <v>2054</v>
      </c>
      <c r="D24" s="166"/>
      <c r="E24" s="166"/>
      <c r="F24" s="166"/>
      <c r="G24" s="319"/>
      <c r="H24" s="780" t="str">
        <f>IF($W$18="X",H11,"")</f>
        <v/>
      </c>
      <c r="I24" s="780"/>
      <c r="J24" s="322"/>
      <c r="K24" s="322"/>
      <c r="L24" s="263" t="s">
        <v>2055</v>
      </c>
      <c r="M24" s="782" t="str">
        <f>IF($W$18="X",M11,"")</f>
        <v/>
      </c>
      <c r="N24" s="782"/>
      <c r="O24" s="782"/>
      <c r="P24" s="782"/>
      <c r="Q24" s="321"/>
      <c r="R24" s="264"/>
      <c r="S24" s="166"/>
      <c r="T24" s="166"/>
      <c r="U24" s="261" t="s">
        <v>2056</v>
      </c>
      <c r="V24" s="761" t="str">
        <f>IF($W$18="x",V11,"")</f>
        <v/>
      </c>
      <c r="W24" s="761"/>
      <c r="X24" s="761"/>
      <c r="Y24" s="761"/>
      <c r="Z24" s="761"/>
      <c r="AA24" s="761"/>
      <c r="AB24" s="761"/>
      <c r="AC24" s="761"/>
      <c r="AD24" s="259" t="s">
        <v>2057</v>
      </c>
      <c r="AE24" s="326"/>
      <c r="AF24" s="326"/>
      <c r="AG24" s="760" t="str">
        <f>IF($W$18="x",AG11,"")</f>
        <v/>
      </c>
      <c r="AH24" s="760"/>
      <c r="AI24" s="760"/>
      <c r="AJ24" s="257"/>
      <c r="AK24" s="251"/>
      <c r="AL24" s="252"/>
      <c r="AM24" s="252"/>
      <c r="AN24" s="252"/>
      <c r="AO24" s="252"/>
      <c r="AP24" s="260"/>
      <c r="AQ24" s="252"/>
      <c r="AR24" s="252"/>
      <c r="AS24" s="252"/>
      <c r="AT24" s="260"/>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row>
    <row r="25" spans="2:111" s="242" customFormat="1" ht="15" customHeight="1" x14ac:dyDescent="0.25">
      <c r="B25" s="249"/>
      <c r="C25" s="166" t="s">
        <v>2058</v>
      </c>
      <c r="D25" s="166"/>
      <c r="E25" s="166"/>
      <c r="F25" s="133"/>
      <c r="G25" s="761" t="str">
        <f>IF($W$18="X",G12,"")</f>
        <v/>
      </c>
      <c r="H25" s="761"/>
      <c r="I25" s="761"/>
      <c r="J25" s="761"/>
      <c r="K25" s="761"/>
      <c r="L25" s="761"/>
      <c r="M25" s="761"/>
      <c r="N25" s="166" t="s">
        <v>2059</v>
      </c>
      <c r="O25" s="166"/>
      <c r="P25" s="265"/>
      <c r="Q25" s="320"/>
      <c r="R25" s="781" t="str">
        <f>IF($W$18="X",R12,"")</f>
        <v/>
      </c>
      <c r="S25" s="781"/>
      <c r="T25" s="781"/>
      <c r="U25" s="781"/>
      <c r="V25" s="781"/>
      <c r="W25" s="781"/>
      <c r="X25" s="781"/>
      <c r="Y25" s="781"/>
      <c r="Z25" s="781"/>
      <c r="AA25" s="781"/>
      <c r="AB25" s="781"/>
      <c r="AC25" s="781"/>
      <c r="AD25" s="781"/>
      <c r="AE25" s="781"/>
      <c r="AF25" s="781"/>
      <c r="AG25" s="781"/>
      <c r="AH25" s="781"/>
      <c r="AI25" s="781"/>
      <c r="AJ25" s="254"/>
      <c r="AK25" s="251"/>
      <c r="AL25" s="252"/>
      <c r="AM25" s="252"/>
      <c r="AN25" s="252"/>
      <c r="AO25" s="252"/>
      <c r="AP25" s="260"/>
      <c r="AQ25" s="252"/>
      <c r="AR25" s="252"/>
      <c r="AS25" s="252"/>
      <c r="AT25" s="260"/>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c r="CW25" s="252"/>
      <c r="CX25" s="252"/>
      <c r="CY25" s="252"/>
      <c r="CZ25" s="252"/>
      <c r="DA25" s="252"/>
      <c r="DB25" s="252"/>
      <c r="DC25" s="252"/>
      <c r="DD25" s="252"/>
      <c r="DE25" s="252"/>
      <c r="DF25" s="252"/>
      <c r="DG25" s="252"/>
    </row>
    <row r="26" spans="2:111" s="242" customFormat="1" ht="15" customHeight="1" x14ac:dyDescent="0.25">
      <c r="B26" s="249"/>
      <c r="C26" s="650" t="s">
        <v>2060</v>
      </c>
      <c r="D26" s="650"/>
      <c r="E26" s="650"/>
      <c r="F26" s="650"/>
      <c r="G26" s="650"/>
      <c r="H26" s="650"/>
      <c r="I26" s="650"/>
      <c r="J26" s="761"/>
      <c r="K26" s="761"/>
      <c r="L26" s="761"/>
      <c r="M26" s="761"/>
      <c r="N26" s="761"/>
      <c r="O26" s="761"/>
      <c r="P26" s="761"/>
      <c r="Q26" s="761"/>
      <c r="R26" s="761"/>
      <c r="S26" s="761"/>
      <c r="T26" s="761"/>
      <c r="U26" s="761"/>
      <c r="V26" s="761"/>
      <c r="W26" s="761"/>
      <c r="X26" s="761"/>
      <c r="Y26" s="761"/>
      <c r="Z26" s="761"/>
      <c r="AA26" s="761"/>
      <c r="AB26" s="761"/>
      <c r="AC26" s="761"/>
      <c r="AD26" s="761"/>
      <c r="AE26" s="761"/>
      <c r="AF26" s="761"/>
      <c r="AG26" s="761"/>
      <c r="AH26" s="761"/>
      <c r="AI26" s="761"/>
      <c r="AJ26" s="254"/>
      <c r="AK26" s="251"/>
      <c r="AL26" s="252"/>
      <c r="AM26" s="252"/>
      <c r="AN26" s="252"/>
      <c r="AO26" s="252"/>
      <c r="AP26" s="260"/>
      <c r="AQ26" s="252"/>
      <c r="AR26" s="252"/>
      <c r="AS26" s="252"/>
      <c r="AT26" s="260"/>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row>
    <row r="27" spans="2:111" s="242" customFormat="1" ht="5.0999999999999996" customHeight="1" x14ac:dyDescent="0.25">
      <c r="B27" s="249"/>
      <c r="C27" s="166"/>
      <c r="D27" s="166"/>
      <c r="E27" s="166"/>
      <c r="F27" s="166"/>
      <c r="G27" s="166"/>
      <c r="H27" s="166"/>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54"/>
      <c r="AK27" s="251"/>
      <c r="AL27" s="252"/>
      <c r="AM27" s="252"/>
      <c r="AN27" s="252"/>
      <c r="AO27" s="252"/>
      <c r="AP27" s="260"/>
      <c r="AQ27" s="252"/>
      <c r="AR27" s="252"/>
      <c r="AS27" s="252"/>
      <c r="AT27" s="260"/>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2"/>
      <c r="CR27" s="252"/>
      <c r="CS27" s="252"/>
      <c r="CT27" s="252"/>
      <c r="CU27" s="252"/>
      <c r="CV27" s="252"/>
      <c r="CW27" s="252"/>
      <c r="CX27" s="252"/>
      <c r="CY27" s="252"/>
      <c r="CZ27" s="252"/>
      <c r="DA27" s="252"/>
      <c r="DB27" s="252"/>
      <c r="DC27" s="252"/>
      <c r="DD27" s="252"/>
      <c r="DE27" s="252"/>
      <c r="DF27" s="252"/>
      <c r="DG27" s="252"/>
    </row>
    <row r="28" spans="2:111" s="242" customFormat="1" ht="15" customHeight="1" x14ac:dyDescent="0.25">
      <c r="B28" s="249"/>
      <c r="C28" s="166" t="s">
        <v>2061</v>
      </c>
      <c r="D28" s="166"/>
      <c r="E28" s="166"/>
      <c r="F28" s="166"/>
      <c r="G28" s="166"/>
      <c r="H28" s="166"/>
      <c r="I28" s="269"/>
      <c r="J28" s="269"/>
      <c r="K28" s="269"/>
      <c r="L28" s="269"/>
      <c r="M28" s="269"/>
      <c r="N28" s="269"/>
      <c r="O28" s="269"/>
      <c r="P28" s="269"/>
      <c r="Q28" s="269"/>
      <c r="R28" s="269"/>
      <c r="S28" s="133"/>
      <c r="T28" s="133"/>
      <c r="U28" s="133"/>
      <c r="V28" s="133"/>
      <c r="W28" s="460"/>
      <c r="X28" s="259" t="s">
        <v>197</v>
      </c>
      <c r="Y28" s="259"/>
      <c r="Z28" s="460"/>
      <c r="AA28" s="259" t="s">
        <v>196</v>
      </c>
      <c r="AB28" s="133"/>
      <c r="AC28" s="269"/>
      <c r="AD28" s="269"/>
      <c r="AE28" s="269"/>
      <c r="AF28" s="269"/>
      <c r="AG28" s="269"/>
      <c r="AH28" s="269"/>
      <c r="AI28" s="269"/>
      <c r="AJ28" s="254"/>
      <c r="AK28" s="251"/>
      <c r="AL28" s="252"/>
      <c r="AM28" s="252"/>
      <c r="AN28" s="252"/>
      <c r="AO28" s="252"/>
      <c r="AP28" s="260"/>
      <c r="AQ28" s="252"/>
      <c r="AR28" s="252"/>
      <c r="AS28" s="252"/>
      <c r="AT28" s="260"/>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row>
    <row r="29" spans="2:111" s="242" customFormat="1" ht="15" customHeight="1" x14ac:dyDescent="0.25">
      <c r="B29" s="249"/>
      <c r="C29" s="166" t="s">
        <v>2062</v>
      </c>
      <c r="D29" s="166"/>
      <c r="E29" s="166"/>
      <c r="F29" s="166"/>
      <c r="G29" s="166"/>
      <c r="H29" s="166"/>
      <c r="I29" s="269"/>
      <c r="J29" s="269"/>
      <c r="K29" s="269"/>
      <c r="L29" s="269"/>
      <c r="M29" s="269"/>
      <c r="N29" s="269"/>
      <c r="O29" s="269"/>
      <c r="P29" s="269"/>
      <c r="Q29" s="269"/>
      <c r="R29" s="269"/>
      <c r="S29" s="133"/>
      <c r="T29" s="133"/>
      <c r="U29" s="133"/>
      <c r="V29" s="133"/>
      <c r="W29" s="460"/>
      <c r="X29" s="259" t="s">
        <v>197</v>
      </c>
      <c r="Y29" s="259"/>
      <c r="Z29" s="460"/>
      <c r="AA29" s="259" t="s">
        <v>196</v>
      </c>
      <c r="AB29" s="269"/>
      <c r="AC29" s="269"/>
      <c r="AD29" s="269"/>
      <c r="AE29" s="269"/>
      <c r="AF29" s="269"/>
      <c r="AG29" s="269"/>
      <c r="AH29" s="269"/>
      <c r="AI29" s="269"/>
      <c r="AJ29" s="254"/>
      <c r="AK29" s="251"/>
      <c r="AL29" s="252"/>
      <c r="AM29" s="252"/>
      <c r="AN29" s="252"/>
      <c r="AO29" s="252"/>
      <c r="AP29" s="260"/>
      <c r="AQ29" s="252"/>
      <c r="AR29" s="252"/>
      <c r="AS29" s="252"/>
      <c r="AT29" s="260"/>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row>
    <row r="30" spans="2:111" s="242" customFormat="1" ht="15" customHeight="1" x14ac:dyDescent="0.25">
      <c r="B30" s="249"/>
      <c r="C30" s="166" t="s">
        <v>2063</v>
      </c>
      <c r="D30" s="166"/>
      <c r="E30" s="166"/>
      <c r="F30" s="166"/>
      <c r="G30" s="166"/>
      <c r="H30" s="166"/>
      <c r="I30" s="269"/>
      <c r="J30" s="269"/>
      <c r="K30" s="269"/>
      <c r="L30" s="269"/>
      <c r="M30" s="269"/>
      <c r="N30" s="269"/>
      <c r="O30" s="269"/>
      <c r="P30" s="269"/>
      <c r="Q30" s="269"/>
      <c r="R30" s="269"/>
      <c r="S30" s="269"/>
      <c r="T30" s="269"/>
      <c r="U30" s="269"/>
      <c r="V30" s="133"/>
      <c r="W30" s="460"/>
      <c r="X30" s="259" t="s">
        <v>197</v>
      </c>
      <c r="Y30" s="259"/>
      <c r="Z30" s="460"/>
      <c r="AA30" s="259" t="s">
        <v>196</v>
      </c>
      <c r="AB30" s="269"/>
      <c r="AC30" s="269"/>
      <c r="AD30" s="269"/>
      <c r="AE30" s="269"/>
      <c r="AF30" s="269"/>
      <c r="AG30" s="269"/>
      <c r="AH30" s="269"/>
      <c r="AI30" s="269"/>
      <c r="AJ30" s="254"/>
      <c r="AK30" s="251"/>
      <c r="AL30" s="252"/>
      <c r="AM30" s="252"/>
      <c r="AN30" s="252"/>
      <c r="AO30" s="252"/>
      <c r="AP30" s="260"/>
      <c r="AQ30" s="252"/>
      <c r="AR30" s="252"/>
      <c r="AS30" s="252"/>
      <c r="AT30" s="260"/>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c r="CD30" s="252"/>
      <c r="CE30" s="252"/>
      <c r="CF30" s="252"/>
      <c r="CG30" s="252"/>
      <c r="CH30" s="252"/>
      <c r="CI30" s="252"/>
      <c r="CJ30" s="252"/>
      <c r="CK30" s="252"/>
      <c r="CL30" s="252"/>
      <c r="CM30" s="252"/>
      <c r="CN30" s="252"/>
      <c r="CO30" s="252"/>
      <c r="CP30" s="252"/>
      <c r="CQ30" s="252"/>
      <c r="CR30" s="252"/>
      <c r="CS30" s="252"/>
      <c r="CT30" s="252"/>
      <c r="CU30" s="252"/>
      <c r="CV30" s="252"/>
      <c r="CW30" s="252"/>
      <c r="CX30" s="252"/>
      <c r="CY30" s="252"/>
      <c r="CZ30" s="252"/>
      <c r="DA30" s="252"/>
      <c r="DB30" s="252"/>
      <c r="DC30" s="252"/>
      <c r="DD30" s="252"/>
      <c r="DE30" s="252"/>
      <c r="DF30" s="252"/>
      <c r="DG30" s="252"/>
    </row>
    <row r="31" spans="2:111" s="242" customFormat="1" ht="15" customHeight="1" x14ac:dyDescent="0.25">
      <c r="B31" s="249"/>
      <c r="C31" s="166" t="s">
        <v>2064</v>
      </c>
      <c r="D31" s="166"/>
      <c r="E31" s="166"/>
      <c r="F31" s="166"/>
      <c r="G31" s="166"/>
      <c r="H31" s="166"/>
      <c r="I31" s="269"/>
      <c r="J31" s="269"/>
      <c r="K31" s="269"/>
      <c r="L31" s="269"/>
      <c r="M31" s="269"/>
      <c r="N31" s="269"/>
      <c r="O31" s="269"/>
      <c r="P31" s="269"/>
      <c r="Q31" s="269"/>
      <c r="R31" s="269"/>
      <c r="S31" s="269"/>
      <c r="T31" s="269"/>
      <c r="U31" s="269"/>
      <c r="V31" s="133"/>
      <c r="W31" s="460"/>
      <c r="X31" s="259" t="s">
        <v>197</v>
      </c>
      <c r="Y31" s="259"/>
      <c r="Z31" s="460"/>
      <c r="AA31" s="259" t="s">
        <v>196</v>
      </c>
      <c r="AB31" s="269"/>
      <c r="AC31" s="269"/>
      <c r="AD31" s="269"/>
      <c r="AE31" s="269"/>
      <c r="AF31" s="269"/>
      <c r="AG31" s="269"/>
      <c r="AH31" s="269"/>
      <c r="AI31" s="269"/>
      <c r="AJ31" s="254"/>
      <c r="AK31" s="251"/>
      <c r="AL31" s="252"/>
      <c r="AM31" s="252"/>
      <c r="AN31" s="252"/>
      <c r="AO31" s="252"/>
      <c r="AP31" s="260"/>
      <c r="AQ31" s="252"/>
      <c r="AR31" s="252"/>
      <c r="AS31" s="252"/>
      <c r="AT31" s="260"/>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2"/>
      <c r="CC31" s="252"/>
      <c r="CD31" s="252"/>
      <c r="CE31" s="252"/>
      <c r="CF31" s="252"/>
      <c r="CG31" s="252"/>
      <c r="CH31" s="252"/>
      <c r="CI31" s="252"/>
      <c r="CJ31" s="252"/>
      <c r="CK31" s="252"/>
      <c r="CL31" s="252"/>
      <c r="CM31" s="252"/>
      <c r="CN31" s="252"/>
      <c r="CO31" s="252"/>
      <c r="CP31" s="252"/>
      <c r="CQ31" s="252"/>
      <c r="CR31" s="252"/>
      <c r="CS31" s="252"/>
      <c r="CT31" s="252"/>
      <c r="CU31" s="252"/>
      <c r="CV31" s="252"/>
      <c r="CW31" s="252"/>
      <c r="CX31" s="252"/>
      <c r="CY31" s="252"/>
      <c r="CZ31" s="252"/>
      <c r="DA31" s="252"/>
      <c r="DB31" s="252"/>
      <c r="DC31" s="252"/>
      <c r="DD31" s="252"/>
      <c r="DE31" s="252"/>
      <c r="DF31" s="252"/>
      <c r="DG31" s="252"/>
    </row>
    <row r="32" spans="2:111" s="242" customFormat="1" ht="5.0999999999999996" customHeight="1" x14ac:dyDescent="0.25">
      <c r="B32" s="249"/>
      <c r="C32" s="166"/>
      <c r="D32" s="166"/>
      <c r="E32" s="166"/>
      <c r="F32" s="166"/>
      <c r="G32" s="166"/>
      <c r="H32" s="166"/>
      <c r="I32" s="166"/>
      <c r="J32" s="166"/>
      <c r="K32" s="166"/>
      <c r="L32" s="166"/>
      <c r="M32" s="166"/>
      <c r="N32" s="166"/>
      <c r="O32" s="166"/>
      <c r="P32" s="166"/>
      <c r="Q32" s="166"/>
      <c r="R32" s="166"/>
      <c r="S32" s="166"/>
      <c r="T32" s="166"/>
      <c r="U32" s="259"/>
      <c r="V32" s="259"/>
      <c r="W32" s="259"/>
      <c r="X32" s="259"/>
      <c r="Y32" s="259"/>
      <c r="Z32" s="259"/>
      <c r="AA32" s="259"/>
      <c r="AB32" s="259"/>
      <c r="AC32" s="259"/>
      <c r="AD32" s="259"/>
      <c r="AE32" s="259"/>
      <c r="AF32" s="259"/>
      <c r="AG32" s="259"/>
      <c r="AH32" s="259"/>
      <c r="AI32" s="259"/>
      <c r="AJ32" s="257"/>
      <c r="AK32" s="251"/>
      <c r="AL32" s="252"/>
      <c r="AM32" s="252"/>
      <c r="AN32" s="252"/>
      <c r="AO32" s="252"/>
      <c r="AP32" s="260"/>
      <c r="AQ32" s="252"/>
      <c r="AR32" s="252"/>
      <c r="AS32" s="252"/>
      <c r="AT32" s="260"/>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c r="CD32" s="252"/>
      <c r="CE32" s="252"/>
      <c r="CF32" s="252"/>
      <c r="CG32" s="252"/>
      <c r="CH32" s="252"/>
      <c r="CI32" s="252"/>
      <c r="CJ32" s="252"/>
      <c r="CK32" s="252"/>
      <c r="CL32" s="252"/>
      <c r="CM32" s="252"/>
      <c r="CN32" s="252"/>
      <c r="CO32" s="252"/>
      <c r="CP32" s="252"/>
      <c r="CQ32" s="252"/>
      <c r="CR32" s="252"/>
      <c r="CS32" s="252"/>
      <c r="CT32" s="252"/>
      <c r="CU32" s="252"/>
      <c r="CV32" s="252"/>
      <c r="CW32" s="252"/>
      <c r="CX32" s="252"/>
      <c r="CY32" s="252"/>
      <c r="CZ32" s="252"/>
      <c r="DA32" s="252"/>
      <c r="DB32" s="252"/>
      <c r="DC32" s="252"/>
      <c r="DD32" s="252"/>
      <c r="DE32" s="252"/>
      <c r="DF32" s="252"/>
      <c r="DG32" s="252"/>
    </row>
    <row r="33" spans="2:111" s="242" customFormat="1" ht="15" customHeight="1" x14ac:dyDescent="0.25">
      <c r="B33" s="249"/>
      <c r="C33" s="719" t="s">
        <v>1755</v>
      </c>
      <c r="D33" s="720"/>
      <c r="E33" s="720"/>
      <c r="F33" s="720"/>
      <c r="G33" s="720"/>
      <c r="H33" s="720"/>
      <c r="I33" s="720"/>
      <c r="J33" s="720"/>
      <c r="K33" s="720"/>
      <c r="L33" s="720"/>
      <c r="M33" s="720"/>
      <c r="N33" s="720"/>
      <c r="O33" s="720"/>
      <c r="P33" s="720"/>
      <c r="Q33" s="720"/>
      <c r="R33" s="720"/>
      <c r="S33" s="720"/>
      <c r="T33" s="720"/>
      <c r="U33" s="720"/>
      <c r="V33" s="720"/>
      <c r="W33" s="720"/>
      <c r="X33" s="720"/>
      <c r="Y33" s="720"/>
      <c r="Z33" s="720"/>
      <c r="AA33" s="720"/>
      <c r="AB33" s="720"/>
      <c r="AC33" s="720"/>
      <c r="AD33" s="720"/>
      <c r="AE33" s="720"/>
      <c r="AF33" s="720"/>
      <c r="AG33" s="720"/>
      <c r="AH33" s="720"/>
      <c r="AI33" s="721"/>
      <c r="AJ33" s="250"/>
      <c r="AK33" s="251"/>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row>
    <row r="34" spans="2:111" s="242" customFormat="1" ht="15" customHeight="1" x14ac:dyDescent="0.25">
      <c r="B34" s="249"/>
      <c r="C34" s="166" t="s">
        <v>311</v>
      </c>
      <c r="D34" s="166"/>
      <c r="E34" s="166"/>
      <c r="F34" s="166"/>
      <c r="G34" s="263"/>
      <c r="H34" s="133"/>
      <c r="I34" s="460"/>
      <c r="J34" s="259" t="s">
        <v>312</v>
      </c>
      <c r="K34" s="138"/>
      <c r="L34" s="259"/>
      <c r="M34" s="259"/>
      <c r="N34" s="133"/>
      <c r="O34" s="270" t="s">
        <v>313</v>
      </c>
      <c r="P34" s="133"/>
      <c r="Q34" s="460"/>
      <c r="R34" s="259" t="s">
        <v>314</v>
      </c>
      <c r="S34" s="259"/>
      <c r="T34" s="259"/>
      <c r="U34" s="133"/>
      <c r="V34" s="133"/>
      <c r="W34" s="133"/>
      <c r="X34" s="460"/>
      <c r="Y34" s="259" t="s">
        <v>1156</v>
      </c>
      <c r="Z34" s="261"/>
      <c r="AA34" s="271"/>
      <c r="AB34" s="271"/>
      <c r="AC34" s="271"/>
      <c r="AD34" s="271"/>
      <c r="AE34" s="271"/>
      <c r="AF34" s="271"/>
      <c r="AG34" s="271"/>
      <c r="AH34" s="271"/>
      <c r="AI34" s="271"/>
      <c r="AJ34" s="272"/>
      <c r="AK34" s="251"/>
      <c r="AL34" s="252"/>
      <c r="AM34" s="252"/>
      <c r="AN34" s="252"/>
      <c r="AO34" s="252"/>
      <c r="AP34" s="260"/>
      <c r="AQ34" s="252"/>
      <c r="AR34" s="252"/>
      <c r="AS34" s="252"/>
      <c r="AT34" s="260"/>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row>
    <row r="35" spans="2:111" s="242" customFormat="1" ht="15" customHeight="1" x14ac:dyDescent="0.25">
      <c r="B35" s="249"/>
      <c r="C35" s="166" t="s">
        <v>1935</v>
      </c>
      <c r="D35" s="166"/>
      <c r="E35" s="166"/>
      <c r="F35" s="166"/>
      <c r="G35" s="711"/>
      <c r="H35" s="711"/>
      <c r="I35" s="711"/>
      <c r="J35" s="711"/>
      <c r="K35" s="711"/>
      <c r="L35" s="711"/>
      <c r="M35" s="711"/>
      <c r="N35" s="711"/>
      <c r="O35" s="711"/>
      <c r="P35" s="711"/>
      <c r="Q35" s="711"/>
      <c r="R35" s="711"/>
      <c r="S35" s="711"/>
      <c r="T35" s="711"/>
      <c r="U35" s="711"/>
      <c r="V35" s="711"/>
      <c r="W35" s="711"/>
      <c r="X35" s="711"/>
      <c r="Y35" s="711"/>
      <c r="Z35" s="711"/>
      <c r="AA35" s="711"/>
      <c r="AB35" s="711"/>
      <c r="AC35" s="259" t="s">
        <v>303</v>
      </c>
      <c r="AD35" s="711"/>
      <c r="AE35" s="711"/>
      <c r="AF35" s="711"/>
      <c r="AG35" s="711"/>
      <c r="AH35" s="711"/>
      <c r="AI35" s="711"/>
      <c r="AJ35" s="254"/>
      <c r="AK35" s="251"/>
      <c r="AL35" s="252"/>
      <c r="AM35" s="252"/>
      <c r="AN35" s="252"/>
      <c r="AO35" s="252"/>
      <c r="AP35" s="260"/>
      <c r="AQ35" s="252"/>
      <c r="AR35" s="252"/>
      <c r="AS35" s="252"/>
      <c r="AT35" s="260"/>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row>
    <row r="36" spans="2:111" s="242" customFormat="1" ht="15" customHeight="1" x14ac:dyDescent="0.25">
      <c r="B36" s="249"/>
      <c r="C36" s="166" t="s">
        <v>1933</v>
      </c>
      <c r="D36" s="166"/>
      <c r="E36" s="166"/>
      <c r="F36" s="166"/>
      <c r="G36" s="799"/>
      <c r="H36" s="799"/>
      <c r="I36" s="799"/>
      <c r="J36" s="799"/>
      <c r="K36" s="799"/>
      <c r="L36" s="799"/>
      <c r="M36" s="799"/>
      <c r="N36" s="799"/>
      <c r="O36" s="799"/>
      <c r="P36" s="799"/>
      <c r="Q36" s="799"/>
      <c r="R36" s="799"/>
      <c r="S36" s="799"/>
      <c r="T36" s="166"/>
      <c r="U36" s="259"/>
      <c r="V36" s="261" t="s">
        <v>304</v>
      </c>
      <c r="W36" s="711"/>
      <c r="X36" s="711"/>
      <c r="Y36" s="711"/>
      <c r="Z36" s="711"/>
      <c r="AA36" s="711"/>
      <c r="AB36" s="711"/>
      <c r="AC36" s="711"/>
      <c r="AD36" s="711"/>
      <c r="AE36" s="711"/>
      <c r="AF36" s="711"/>
      <c r="AG36" s="711"/>
      <c r="AH36" s="711"/>
      <c r="AI36" s="711"/>
      <c r="AJ36" s="254"/>
      <c r="AK36" s="251"/>
      <c r="AL36" s="252"/>
      <c r="AM36" s="252"/>
      <c r="AN36" s="252"/>
      <c r="AO36" s="252"/>
      <c r="AP36" s="260"/>
      <c r="AQ36" s="252"/>
      <c r="AR36" s="252"/>
      <c r="AS36" s="252"/>
      <c r="AT36" s="260"/>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row>
    <row r="37" spans="2:111" s="242" customFormat="1" ht="15" customHeight="1" x14ac:dyDescent="0.25">
      <c r="B37" s="249"/>
      <c r="C37" s="166" t="s">
        <v>305</v>
      </c>
      <c r="D37" s="166"/>
      <c r="E37" s="166"/>
      <c r="F37" s="166"/>
      <c r="G37" s="711"/>
      <c r="H37" s="711"/>
      <c r="I37" s="711"/>
      <c r="J37" s="711"/>
      <c r="K37" s="262"/>
      <c r="L37" s="263" t="s">
        <v>306</v>
      </c>
      <c r="M37" s="801"/>
      <c r="N37" s="801"/>
      <c r="O37" s="801"/>
      <c r="P37" s="801"/>
      <c r="Q37" s="801"/>
      <c r="R37" s="264"/>
      <c r="S37" s="166"/>
      <c r="T37" s="166"/>
      <c r="U37" s="261" t="s">
        <v>1757</v>
      </c>
      <c r="V37" s="711"/>
      <c r="W37" s="711"/>
      <c r="X37" s="711"/>
      <c r="Y37" s="711"/>
      <c r="Z37" s="711"/>
      <c r="AA37" s="711"/>
      <c r="AB37" s="711"/>
      <c r="AC37" s="711"/>
      <c r="AD37" s="259" t="s">
        <v>308</v>
      </c>
      <c r="AE37" s="764"/>
      <c r="AF37" s="764"/>
      <c r="AG37" s="764"/>
      <c r="AH37" s="764"/>
      <c r="AI37" s="764"/>
      <c r="AJ37" s="257"/>
      <c r="AK37" s="251"/>
      <c r="AL37" s="252"/>
      <c r="AM37" s="252"/>
      <c r="AN37" s="252"/>
      <c r="AO37" s="252"/>
      <c r="AP37" s="260"/>
      <c r="AQ37" s="252"/>
      <c r="AR37" s="252"/>
      <c r="AS37" s="252"/>
      <c r="AT37" s="260"/>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row>
    <row r="38" spans="2:111" s="242" customFormat="1" ht="15" customHeight="1" x14ac:dyDescent="0.25">
      <c r="B38" s="249"/>
      <c r="C38" s="650" t="s">
        <v>1758</v>
      </c>
      <c r="D38" s="650"/>
      <c r="E38" s="650"/>
      <c r="F38" s="650"/>
      <c r="G38" s="711"/>
      <c r="H38" s="711"/>
      <c r="I38" s="711"/>
      <c r="J38" s="711"/>
      <c r="K38" s="711"/>
      <c r="L38" s="711"/>
      <c r="M38" s="711"/>
      <c r="N38" s="711"/>
      <c r="O38" s="766" t="s">
        <v>1759</v>
      </c>
      <c r="P38" s="766"/>
      <c r="Q38" s="766"/>
      <c r="R38" s="767"/>
      <c r="S38" s="767"/>
      <c r="T38" s="767"/>
      <c r="U38" s="767"/>
      <c r="V38" s="767"/>
      <c r="W38" s="767"/>
      <c r="X38" s="767"/>
      <c r="Y38" s="767"/>
      <c r="Z38" s="767"/>
      <c r="AA38" s="767"/>
      <c r="AB38" s="767"/>
      <c r="AC38" s="767"/>
      <c r="AD38" s="767"/>
      <c r="AE38" s="767"/>
      <c r="AF38" s="767"/>
      <c r="AG38" s="767"/>
      <c r="AH38" s="767"/>
      <c r="AI38" s="767"/>
      <c r="AJ38" s="254"/>
      <c r="AK38" s="251"/>
      <c r="AL38" s="252"/>
      <c r="AM38" s="252"/>
      <c r="AN38" s="252"/>
      <c r="AO38" s="252"/>
      <c r="AP38" s="260"/>
      <c r="AQ38" s="252"/>
      <c r="AR38" s="252"/>
      <c r="AS38" s="252"/>
      <c r="AT38" s="260"/>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row>
    <row r="39" spans="2:111" s="242" customFormat="1" ht="5.0999999999999996" customHeight="1" x14ac:dyDescent="0.25">
      <c r="B39" s="249"/>
      <c r="C39" s="133"/>
      <c r="D39" s="133"/>
      <c r="E39" s="133"/>
      <c r="F39" s="133"/>
      <c r="G39" s="133"/>
      <c r="H39" s="133"/>
      <c r="I39" s="133"/>
      <c r="J39" s="133"/>
      <c r="K39" s="266"/>
      <c r="L39" s="266"/>
      <c r="M39" s="266"/>
      <c r="N39" s="133"/>
      <c r="O39" s="263"/>
      <c r="P39" s="266"/>
      <c r="Q39" s="266"/>
      <c r="R39" s="266"/>
      <c r="S39" s="266"/>
      <c r="T39" s="266"/>
      <c r="U39" s="138"/>
      <c r="V39" s="271"/>
      <c r="W39" s="271"/>
      <c r="X39" s="138"/>
      <c r="Y39" s="138"/>
      <c r="Z39" s="261"/>
      <c r="AA39" s="271"/>
      <c r="AB39" s="271"/>
      <c r="AC39" s="271"/>
      <c r="AD39" s="271"/>
      <c r="AE39" s="271"/>
      <c r="AF39" s="271"/>
      <c r="AG39" s="271"/>
      <c r="AH39" s="271"/>
      <c r="AI39" s="271"/>
      <c r="AJ39" s="272"/>
      <c r="AK39" s="251"/>
      <c r="AL39" s="252"/>
      <c r="AM39" s="252"/>
      <c r="AN39" s="252"/>
      <c r="AO39" s="252"/>
      <c r="AP39" s="260"/>
      <c r="AQ39" s="252"/>
      <c r="AR39" s="252"/>
      <c r="AS39" s="252"/>
      <c r="AT39" s="260"/>
      <c r="AU39" s="252"/>
      <c r="AV39" s="252"/>
      <c r="AW39" s="252"/>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2"/>
      <c r="CR39" s="252"/>
      <c r="CS39" s="252"/>
      <c r="CT39" s="252"/>
      <c r="CU39" s="252"/>
      <c r="CV39" s="252"/>
      <c r="CW39" s="252"/>
      <c r="CX39" s="252"/>
      <c r="CY39" s="252"/>
      <c r="CZ39" s="252"/>
      <c r="DA39" s="252"/>
      <c r="DB39" s="252"/>
      <c r="DC39" s="252"/>
      <c r="DD39" s="252"/>
      <c r="DE39" s="252"/>
      <c r="DF39" s="252"/>
      <c r="DG39" s="252"/>
    </row>
    <row r="40" spans="2:111" s="242" customFormat="1" ht="15" customHeight="1" x14ac:dyDescent="0.25">
      <c r="B40" s="249"/>
      <c r="C40" s="719" t="s">
        <v>1927</v>
      </c>
      <c r="D40" s="720"/>
      <c r="E40" s="720"/>
      <c r="F40" s="720"/>
      <c r="G40" s="720"/>
      <c r="H40" s="720"/>
      <c r="I40" s="720"/>
      <c r="J40" s="720"/>
      <c r="K40" s="720"/>
      <c r="L40" s="720"/>
      <c r="M40" s="720"/>
      <c r="N40" s="720"/>
      <c r="O40" s="720"/>
      <c r="P40" s="720"/>
      <c r="Q40" s="720"/>
      <c r="R40" s="720"/>
      <c r="S40" s="720"/>
      <c r="T40" s="720"/>
      <c r="U40" s="720"/>
      <c r="V40" s="720"/>
      <c r="W40" s="720"/>
      <c r="X40" s="720"/>
      <c r="Y40" s="720"/>
      <c r="Z40" s="720"/>
      <c r="AA40" s="720"/>
      <c r="AB40" s="720"/>
      <c r="AC40" s="720"/>
      <c r="AD40" s="720"/>
      <c r="AE40" s="720"/>
      <c r="AF40" s="720"/>
      <c r="AG40" s="720"/>
      <c r="AH40" s="720"/>
      <c r="AI40" s="721"/>
      <c r="AJ40" s="250"/>
      <c r="AK40" s="251"/>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252"/>
      <c r="CL40" s="252"/>
      <c r="CM40" s="252"/>
      <c r="CN40" s="252"/>
      <c r="CO40" s="252"/>
      <c r="CP40" s="252"/>
      <c r="CQ40" s="252"/>
      <c r="CR40" s="252"/>
      <c r="CS40" s="252"/>
      <c r="CT40" s="252"/>
      <c r="CU40" s="252"/>
      <c r="CV40" s="252"/>
      <c r="CW40" s="252"/>
      <c r="CX40" s="252"/>
      <c r="CY40" s="252"/>
      <c r="CZ40" s="252"/>
      <c r="DA40" s="252"/>
      <c r="DB40" s="252"/>
      <c r="DC40" s="252"/>
      <c r="DD40" s="252"/>
      <c r="DE40" s="252"/>
      <c r="DF40" s="252"/>
      <c r="DG40" s="252"/>
    </row>
    <row r="41" spans="2:111" s="242" customFormat="1" ht="5.0999999999999996" customHeight="1" x14ac:dyDescent="0.25">
      <c r="B41" s="249"/>
      <c r="C41" s="133"/>
      <c r="D41" s="133"/>
      <c r="E41" s="133"/>
      <c r="F41" s="133"/>
      <c r="G41" s="133"/>
      <c r="H41" s="133"/>
      <c r="I41" s="133"/>
      <c r="J41" s="133"/>
      <c r="K41" s="266"/>
      <c r="L41" s="266"/>
      <c r="M41" s="266"/>
      <c r="N41" s="133"/>
      <c r="O41" s="263"/>
      <c r="P41" s="266"/>
      <c r="Q41" s="266"/>
      <c r="R41" s="266"/>
      <c r="S41" s="266"/>
      <c r="T41" s="266"/>
      <c r="U41" s="138"/>
      <c r="V41" s="271"/>
      <c r="W41" s="271"/>
      <c r="X41" s="138"/>
      <c r="Y41" s="138"/>
      <c r="Z41" s="261"/>
      <c r="AA41" s="271"/>
      <c r="AB41" s="271"/>
      <c r="AC41" s="271"/>
      <c r="AD41" s="271"/>
      <c r="AE41" s="271"/>
      <c r="AF41" s="271"/>
      <c r="AG41" s="271"/>
      <c r="AH41" s="271"/>
      <c r="AI41" s="271"/>
      <c r="AJ41" s="272"/>
      <c r="AK41" s="251"/>
      <c r="AL41" s="252"/>
      <c r="AM41" s="252"/>
      <c r="AN41" s="252"/>
      <c r="AO41" s="252"/>
      <c r="AP41" s="260"/>
      <c r="AQ41" s="252"/>
      <c r="AR41" s="252"/>
      <c r="AS41" s="252"/>
      <c r="AT41" s="260"/>
      <c r="AU41" s="252"/>
      <c r="AV41" s="252"/>
      <c r="AW41" s="252"/>
      <c r="AX41" s="252"/>
      <c r="AY41" s="252"/>
      <c r="AZ41" s="252"/>
      <c r="BA41" s="252"/>
      <c r="BB41" s="252"/>
      <c r="BC41" s="252"/>
      <c r="BD41" s="252"/>
      <c r="BE41" s="252"/>
      <c r="BF41" s="252"/>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252"/>
      <c r="CF41" s="252"/>
      <c r="CG41" s="252"/>
      <c r="CH41" s="252"/>
      <c r="CI41" s="252"/>
      <c r="CJ41" s="252"/>
      <c r="CK41" s="252"/>
      <c r="CL41" s="252"/>
      <c r="CM41" s="252"/>
      <c r="CN41" s="252"/>
      <c r="CO41" s="252"/>
      <c r="CP41" s="252"/>
      <c r="CQ41" s="252"/>
      <c r="CR41" s="252"/>
      <c r="CS41" s="252"/>
      <c r="CT41" s="252"/>
      <c r="CU41" s="252"/>
      <c r="CV41" s="252"/>
      <c r="CW41" s="252"/>
      <c r="CX41" s="252"/>
      <c r="CY41" s="252"/>
      <c r="CZ41" s="252"/>
      <c r="DA41" s="252"/>
      <c r="DB41" s="252"/>
      <c r="DC41" s="252"/>
      <c r="DD41" s="252"/>
      <c r="DE41" s="252"/>
      <c r="DF41" s="252"/>
      <c r="DG41" s="252"/>
    </row>
    <row r="42" spans="2:111" s="24" customFormat="1" ht="23.25" customHeight="1" x14ac:dyDescent="0.25">
      <c r="B42" s="273"/>
      <c r="C42" s="800" t="s">
        <v>1161</v>
      </c>
      <c r="D42" s="800"/>
      <c r="E42" s="800"/>
      <c r="F42" s="800"/>
      <c r="G42" s="800"/>
      <c r="H42" s="765" t="s">
        <v>2120</v>
      </c>
      <c r="I42" s="765"/>
      <c r="J42" s="765"/>
      <c r="K42" s="765"/>
      <c r="L42" s="765"/>
      <c r="M42" s="765"/>
      <c r="N42" s="765"/>
      <c r="O42" s="765"/>
      <c r="P42" s="765"/>
      <c r="Q42" s="765"/>
      <c r="R42" s="765"/>
      <c r="S42" s="765"/>
      <c r="T42" s="800" t="s">
        <v>151</v>
      </c>
      <c r="U42" s="800"/>
      <c r="V42" s="800"/>
      <c r="W42" s="800"/>
      <c r="X42" s="800"/>
      <c r="Y42" s="765" t="s">
        <v>161</v>
      </c>
      <c r="Z42" s="765"/>
      <c r="AA42" s="765"/>
      <c r="AB42" s="765"/>
      <c r="AC42" s="765" t="s">
        <v>2036</v>
      </c>
      <c r="AD42" s="765"/>
      <c r="AE42" s="765"/>
      <c r="AF42" s="765"/>
      <c r="AG42" s="768" t="s">
        <v>156</v>
      </c>
      <c r="AH42" s="769"/>
      <c r="AI42" s="770"/>
      <c r="AJ42" s="274"/>
      <c r="AL42" s="758"/>
      <c r="AM42" s="758"/>
      <c r="AN42" s="758"/>
      <c r="AO42" s="758"/>
      <c r="AP42" s="758"/>
      <c r="AQ42" s="758"/>
      <c r="AR42" s="758"/>
      <c r="AS42" s="758"/>
      <c r="AT42" s="758"/>
      <c r="AU42" s="758"/>
      <c r="AV42" s="758"/>
      <c r="AW42" s="758"/>
      <c r="AX42" s="758"/>
      <c r="AY42" s="758"/>
      <c r="AZ42" s="758"/>
      <c r="BA42" s="758"/>
      <c r="BB42" s="758"/>
      <c r="BC42" s="252"/>
      <c r="BD42" s="252"/>
      <c r="BE42" s="252"/>
      <c r="BF42" s="260"/>
      <c r="BH42" s="260"/>
    </row>
    <row r="43" spans="2:111" s="252" customFormat="1" ht="20.100000000000001" customHeight="1" x14ac:dyDescent="0.25">
      <c r="B43" s="275"/>
      <c r="C43" s="797" t="str">
        <f>IF('TELA 3'!C8="","",'TELA 3'!C8)</f>
        <v/>
      </c>
      <c r="D43" s="797"/>
      <c r="E43" s="797"/>
      <c r="F43" s="797"/>
      <c r="G43" s="797"/>
      <c r="H43" s="798"/>
      <c r="I43" s="798"/>
      <c r="J43" s="798"/>
      <c r="K43" s="798"/>
      <c r="L43" s="798"/>
      <c r="M43" s="798"/>
      <c r="N43" s="798"/>
      <c r="O43" s="798"/>
      <c r="P43" s="798"/>
      <c r="Q43" s="798"/>
      <c r="R43" s="798"/>
      <c r="S43" s="798"/>
      <c r="T43" s="771" t="str">
        <f>'TELA 3'!T$8</f>
        <v>-</v>
      </c>
      <c r="U43" s="771"/>
      <c r="V43" s="771"/>
      <c r="W43" s="771"/>
      <c r="X43" s="771"/>
      <c r="Y43" s="750" t="str">
        <f>IF('TELA 3'!Y$8="","",'TELA 3'!Y$8)</f>
        <v/>
      </c>
      <c r="Z43" s="750"/>
      <c r="AA43" s="750"/>
      <c r="AB43" s="750"/>
      <c r="AC43" s="755"/>
      <c r="AD43" s="755"/>
      <c r="AE43" s="755"/>
      <c r="AF43" s="755"/>
      <c r="AG43" s="754" t="str">
        <f>'TELA 3'!$AC$8</f>
        <v>-</v>
      </c>
      <c r="AH43" s="754"/>
      <c r="AI43" s="754"/>
      <c r="AJ43" s="276"/>
      <c r="AL43" s="758"/>
      <c r="AM43" s="758"/>
      <c r="AN43" s="758"/>
      <c r="AO43" s="758"/>
      <c r="AP43" s="758"/>
      <c r="AQ43" s="758"/>
      <c r="AR43" s="758"/>
      <c r="AS43" s="758"/>
      <c r="AT43" s="758"/>
      <c r="AU43" s="758"/>
      <c r="AV43" s="758"/>
      <c r="AW43" s="758"/>
      <c r="AX43" s="758"/>
      <c r="AY43" s="758"/>
      <c r="AZ43" s="758"/>
      <c r="BA43" s="758"/>
      <c r="BB43" s="758"/>
      <c r="BC43" s="24"/>
      <c r="BD43" s="24"/>
      <c r="BE43" s="24"/>
      <c r="BF43" s="24"/>
      <c r="BG43" s="24"/>
      <c r="BH43" s="24"/>
      <c r="BI43" s="24"/>
      <c r="BJ43" s="24"/>
      <c r="BK43" s="24"/>
      <c r="BL43" s="24"/>
      <c r="BM43" s="24"/>
      <c r="BN43" s="24"/>
      <c r="BO43" s="24"/>
      <c r="BP43" s="24"/>
      <c r="BQ43" s="24"/>
      <c r="BR43" s="24"/>
      <c r="BS43" s="24"/>
      <c r="BT43" s="24"/>
    </row>
    <row r="44" spans="2:111" s="252" customFormat="1" ht="20.100000000000001" customHeight="1" x14ac:dyDescent="0.25">
      <c r="B44" s="275"/>
      <c r="C44" s="797"/>
      <c r="D44" s="797"/>
      <c r="E44" s="797"/>
      <c r="F44" s="797"/>
      <c r="G44" s="797"/>
      <c r="H44" s="798"/>
      <c r="I44" s="798"/>
      <c r="J44" s="798"/>
      <c r="K44" s="798"/>
      <c r="L44" s="798"/>
      <c r="M44" s="798"/>
      <c r="N44" s="798"/>
      <c r="O44" s="798"/>
      <c r="P44" s="798"/>
      <c r="Q44" s="798"/>
      <c r="R44" s="798"/>
      <c r="S44" s="798"/>
      <c r="T44" s="771" t="str">
        <f>'TELA 3'!$T$9</f>
        <v>-</v>
      </c>
      <c r="U44" s="771"/>
      <c r="V44" s="771"/>
      <c r="W44" s="771"/>
      <c r="X44" s="771"/>
      <c r="Y44" s="750" t="str">
        <f>IF('TELA 3'!$Y$9="","",'TELA 3'!$Y$9)</f>
        <v/>
      </c>
      <c r="Z44" s="750"/>
      <c r="AA44" s="750"/>
      <c r="AB44" s="750"/>
      <c r="AC44" s="755"/>
      <c r="AD44" s="755"/>
      <c r="AE44" s="755"/>
      <c r="AF44" s="755"/>
      <c r="AG44" s="754" t="str">
        <f>'TELA 3'!$AC$9</f>
        <v>-</v>
      </c>
      <c r="AH44" s="754"/>
      <c r="AI44" s="754"/>
      <c r="AJ44" s="276"/>
      <c r="AP44" s="260"/>
      <c r="AT44" s="260"/>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row>
    <row r="45" spans="2:111" s="252" customFormat="1" ht="20.100000000000001" customHeight="1" x14ac:dyDescent="0.25">
      <c r="B45" s="275"/>
      <c r="C45" s="797" t="str">
        <f>IF('TELA 3'!C10="","",'TELA 3'!C10)</f>
        <v/>
      </c>
      <c r="D45" s="797"/>
      <c r="E45" s="797"/>
      <c r="F45" s="797"/>
      <c r="G45" s="797"/>
      <c r="H45" s="786"/>
      <c r="I45" s="787"/>
      <c r="J45" s="787"/>
      <c r="K45" s="787"/>
      <c r="L45" s="787"/>
      <c r="M45" s="787"/>
      <c r="N45" s="787"/>
      <c r="O45" s="787"/>
      <c r="P45" s="787"/>
      <c r="Q45" s="787"/>
      <c r="R45" s="787"/>
      <c r="S45" s="788"/>
      <c r="T45" s="771" t="str">
        <f>'TELA 3'!T10</f>
        <v>-</v>
      </c>
      <c r="U45" s="771"/>
      <c r="V45" s="771"/>
      <c r="W45" s="771"/>
      <c r="X45" s="771"/>
      <c r="Y45" s="750" t="str">
        <f>IF('TELA 3'!Y10="","",'TELA 3'!Y10)</f>
        <v/>
      </c>
      <c r="Z45" s="750"/>
      <c r="AA45" s="750"/>
      <c r="AB45" s="750"/>
      <c r="AC45" s="755"/>
      <c r="AD45" s="755"/>
      <c r="AE45" s="755"/>
      <c r="AF45" s="755"/>
      <c r="AG45" s="754" t="str">
        <f>'TELA 3'!AC10</f>
        <v>-</v>
      </c>
      <c r="AH45" s="754"/>
      <c r="AI45" s="754"/>
      <c r="AJ45" s="276"/>
      <c r="AP45" s="260"/>
      <c r="AT45" s="260"/>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row>
    <row r="46" spans="2:111" s="252" customFormat="1" ht="20.100000000000001" customHeight="1" x14ac:dyDescent="0.25">
      <c r="B46" s="275"/>
      <c r="C46" s="797"/>
      <c r="D46" s="797"/>
      <c r="E46" s="797"/>
      <c r="F46" s="797"/>
      <c r="G46" s="797"/>
      <c r="H46" s="789"/>
      <c r="I46" s="790"/>
      <c r="J46" s="790"/>
      <c r="K46" s="790"/>
      <c r="L46" s="790"/>
      <c r="M46" s="790"/>
      <c r="N46" s="790"/>
      <c r="O46" s="790"/>
      <c r="P46" s="790"/>
      <c r="Q46" s="790"/>
      <c r="R46" s="790"/>
      <c r="S46" s="791"/>
      <c r="T46" s="771" t="str">
        <f>'TELA 3'!T11</f>
        <v>-</v>
      </c>
      <c r="U46" s="771"/>
      <c r="V46" s="771"/>
      <c r="W46" s="771"/>
      <c r="X46" s="771"/>
      <c r="Y46" s="750" t="str">
        <f>IF('TELA 3'!Y11="","",'TELA 3'!Y11)</f>
        <v/>
      </c>
      <c r="Z46" s="750"/>
      <c r="AA46" s="750"/>
      <c r="AB46" s="750"/>
      <c r="AC46" s="755"/>
      <c r="AD46" s="755"/>
      <c r="AE46" s="755"/>
      <c r="AF46" s="755"/>
      <c r="AG46" s="754" t="str">
        <f>'TELA 3'!AC11</f>
        <v>-</v>
      </c>
      <c r="AH46" s="754"/>
      <c r="AI46" s="754"/>
      <c r="AJ46" s="276"/>
      <c r="AP46" s="260"/>
      <c r="AT46" s="260"/>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row>
    <row r="47" spans="2:111" s="252" customFormat="1" ht="20.100000000000001" customHeight="1" x14ac:dyDescent="0.25">
      <c r="B47" s="275"/>
      <c r="C47" s="797" t="str">
        <f>IF('TELA 3'!C12="","",'TELA 3'!C12)</f>
        <v/>
      </c>
      <c r="D47" s="797"/>
      <c r="E47" s="797"/>
      <c r="F47" s="797"/>
      <c r="G47" s="797"/>
      <c r="H47" s="786"/>
      <c r="I47" s="787"/>
      <c r="J47" s="787"/>
      <c r="K47" s="787"/>
      <c r="L47" s="787"/>
      <c r="M47" s="787"/>
      <c r="N47" s="787"/>
      <c r="O47" s="787"/>
      <c r="P47" s="787"/>
      <c r="Q47" s="787"/>
      <c r="R47" s="787"/>
      <c r="S47" s="788"/>
      <c r="T47" s="771" t="str">
        <f>'TELA 3'!T12</f>
        <v>-</v>
      </c>
      <c r="U47" s="771"/>
      <c r="V47" s="771"/>
      <c r="W47" s="771"/>
      <c r="X47" s="771"/>
      <c r="Y47" s="750" t="str">
        <f>IF('TELA 3'!Y12="","",'TELA 3'!Y12)</f>
        <v/>
      </c>
      <c r="Z47" s="750"/>
      <c r="AA47" s="750"/>
      <c r="AB47" s="750"/>
      <c r="AC47" s="755"/>
      <c r="AD47" s="755"/>
      <c r="AE47" s="755"/>
      <c r="AF47" s="755"/>
      <c r="AG47" s="754" t="str">
        <f>'TELA 3'!AC12</f>
        <v>-</v>
      </c>
      <c r="AH47" s="754"/>
      <c r="AI47" s="754"/>
      <c r="AJ47" s="276"/>
      <c r="AP47" s="260"/>
      <c r="AT47" s="260"/>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row>
    <row r="48" spans="2:111" s="252" customFormat="1" ht="20.100000000000001" customHeight="1" x14ac:dyDescent="0.25">
      <c r="B48" s="275"/>
      <c r="C48" s="797"/>
      <c r="D48" s="797"/>
      <c r="E48" s="797"/>
      <c r="F48" s="797"/>
      <c r="G48" s="797"/>
      <c r="H48" s="789"/>
      <c r="I48" s="790"/>
      <c r="J48" s="790"/>
      <c r="K48" s="790"/>
      <c r="L48" s="790"/>
      <c r="M48" s="790"/>
      <c r="N48" s="790"/>
      <c r="O48" s="790"/>
      <c r="P48" s="790"/>
      <c r="Q48" s="790"/>
      <c r="R48" s="790"/>
      <c r="S48" s="791"/>
      <c r="T48" s="771" t="str">
        <f>'TELA 3'!T13</f>
        <v>-</v>
      </c>
      <c r="U48" s="771"/>
      <c r="V48" s="771"/>
      <c r="W48" s="771"/>
      <c r="X48" s="771"/>
      <c r="Y48" s="750" t="str">
        <f>IF('TELA 3'!Y13="","",'TELA 3'!Y13)</f>
        <v/>
      </c>
      <c r="Z48" s="750"/>
      <c r="AA48" s="750"/>
      <c r="AB48" s="750"/>
      <c r="AC48" s="755"/>
      <c r="AD48" s="755"/>
      <c r="AE48" s="755"/>
      <c r="AF48" s="755"/>
      <c r="AG48" s="754" t="str">
        <f>'TELA 3'!AC13</f>
        <v>-</v>
      </c>
      <c r="AH48" s="754"/>
      <c r="AI48" s="754"/>
      <c r="AJ48" s="276"/>
      <c r="AP48" s="260"/>
      <c r="AT48" s="260"/>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row>
    <row r="49" spans="2:71" s="252" customFormat="1" ht="20.100000000000001" customHeight="1" x14ac:dyDescent="0.25">
      <c r="B49" s="275"/>
      <c r="C49" s="797" t="str">
        <f>IF('TELA 3'!C14="","",'TELA 3'!C14)</f>
        <v/>
      </c>
      <c r="D49" s="797"/>
      <c r="E49" s="797"/>
      <c r="F49" s="797"/>
      <c r="G49" s="797"/>
      <c r="H49" s="786"/>
      <c r="I49" s="787"/>
      <c r="J49" s="787"/>
      <c r="K49" s="787"/>
      <c r="L49" s="787"/>
      <c r="M49" s="787"/>
      <c r="N49" s="787"/>
      <c r="O49" s="787"/>
      <c r="P49" s="787"/>
      <c r="Q49" s="787"/>
      <c r="R49" s="787"/>
      <c r="S49" s="788"/>
      <c r="T49" s="771" t="str">
        <f>'TELA 3'!T14</f>
        <v>-</v>
      </c>
      <c r="U49" s="771"/>
      <c r="V49" s="771"/>
      <c r="W49" s="771"/>
      <c r="X49" s="771"/>
      <c r="Y49" s="750" t="str">
        <f>IF('TELA 3'!Y14="","",'TELA 3'!Y14)</f>
        <v/>
      </c>
      <c r="Z49" s="750"/>
      <c r="AA49" s="750"/>
      <c r="AB49" s="750"/>
      <c r="AC49" s="755"/>
      <c r="AD49" s="755"/>
      <c r="AE49" s="755"/>
      <c r="AF49" s="755"/>
      <c r="AG49" s="754" t="str">
        <f>'TELA 3'!AC14</f>
        <v>-</v>
      </c>
      <c r="AH49" s="754"/>
      <c r="AI49" s="754"/>
      <c r="AJ49" s="276"/>
      <c r="AP49" s="260"/>
      <c r="AT49" s="260"/>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row>
    <row r="50" spans="2:71" s="252" customFormat="1" ht="20.100000000000001" customHeight="1" x14ac:dyDescent="0.25">
      <c r="B50" s="275"/>
      <c r="C50" s="797"/>
      <c r="D50" s="797"/>
      <c r="E50" s="797"/>
      <c r="F50" s="797"/>
      <c r="G50" s="797"/>
      <c r="H50" s="789"/>
      <c r="I50" s="790"/>
      <c r="J50" s="790"/>
      <c r="K50" s="790"/>
      <c r="L50" s="790"/>
      <c r="M50" s="790"/>
      <c r="N50" s="790"/>
      <c r="O50" s="790"/>
      <c r="P50" s="790"/>
      <c r="Q50" s="790"/>
      <c r="R50" s="790"/>
      <c r="S50" s="791"/>
      <c r="T50" s="771" t="str">
        <f>'TELA 3'!T15</f>
        <v>-</v>
      </c>
      <c r="U50" s="771"/>
      <c r="V50" s="771"/>
      <c r="W50" s="771"/>
      <c r="X50" s="771"/>
      <c r="Y50" s="750" t="str">
        <f>IF('TELA 3'!Y15="","",'TELA 3'!Y15)</f>
        <v/>
      </c>
      <c r="Z50" s="750"/>
      <c r="AA50" s="750"/>
      <c r="AB50" s="750"/>
      <c r="AC50" s="755"/>
      <c r="AD50" s="755"/>
      <c r="AE50" s="755"/>
      <c r="AF50" s="755"/>
      <c r="AG50" s="754" t="str">
        <f>'TELA 3'!AC15</f>
        <v>-</v>
      </c>
      <c r="AH50" s="754"/>
      <c r="AI50" s="754"/>
      <c r="AJ50" s="276"/>
      <c r="AP50" s="260"/>
      <c r="AT50" s="260"/>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row>
    <row r="51" spans="2:71" s="252" customFormat="1" ht="20.100000000000001" customHeight="1" x14ac:dyDescent="0.25">
      <c r="B51" s="275"/>
      <c r="C51" s="797" t="str">
        <f>IF('TELA 3'!C16="","",'TELA 3'!C16)</f>
        <v/>
      </c>
      <c r="D51" s="797"/>
      <c r="E51" s="797"/>
      <c r="F51" s="797"/>
      <c r="G51" s="797"/>
      <c r="H51" s="786"/>
      <c r="I51" s="787"/>
      <c r="J51" s="787"/>
      <c r="K51" s="787"/>
      <c r="L51" s="787"/>
      <c r="M51" s="787"/>
      <c r="N51" s="787"/>
      <c r="O51" s="787"/>
      <c r="P51" s="787"/>
      <c r="Q51" s="787"/>
      <c r="R51" s="787"/>
      <c r="S51" s="788"/>
      <c r="T51" s="771" t="str">
        <f>'TELA 3'!T16</f>
        <v>-</v>
      </c>
      <c r="U51" s="771"/>
      <c r="V51" s="771"/>
      <c r="W51" s="771"/>
      <c r="X51" s="771"/>
      <c r="Y51" s="750" t="str">
        <f>IF('TELA 3'!Y16="","",'TELA 3'!Y16)</f>
        <v/>
      </c>
      <c r="Z51" s="750"/>
      <c r="AA51" s="750"/>
      <c r="AB51" s="750"/>
      <c r="AC51" s="755"/>
      <c r="AD51" s="755"/>
      <c r="AE51" s="755"/>
      <c r="AF51" s="755"/>
      <c r="AG51" s="754" t="str">
        <f>'TELA 3'!AC16</f>
        <v>-</v>
      </c>
      <c r="AH51" s="754"/>
      <c r="AI51" s="754"/>
      <c r="AJ51" s="276"/>
      <c r="AP51" s="260"/>
      <c r="AT51" s="260"/>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row>
    <row r="52" spans="2:71" s="252" customFormat="1" ht="20.100000000000001" customHeight="1" x14ac:dyDescent="0.25">
      <c r="B52" s="275"/>
      <c r="C52" s="797"/>
      <c r="D52" s="797"/>
      <c r="E52" s="797"/>
      <c r="F52" s="797"/>
      <c r="G52" s="797"/>
      <c r="H52" s="789"/>
      <c r="I52" s="790"/>
      <c r="J52" s="790"/>
      <c r="K52" s="790"/>
      <c r="L52" s="790"/>
      <c r="M52" s="790"/>
      <c r="N52" s="790"/>
      <c r="O52" s="790"/>
      <c r="P52" s="790"/>
      <c r="Q52" s="790"/>
      <c r="R52" s="790"/>
      <c r="S52" s="791"/>
      <c r="T52" s="771" t="str">
        <f>'TELA 3'!T17</f>
        <v>-</v>
      </c>
      <c r="U52" s="771"/>
      <c r="V52" s="771"/>
      <c r="W52" s="771"/>
      <c r="X52" s="771"/>
      <c r="Y52" s="750" t="str">
        <f>IF('TELA 3'!Y17="","",'TELA 3'!Y17)</f>
        <v/>
      </c>
      <c r="Z52" s="750"/>
      <c r="AA52" s="750"/>
      <c r="AB52" s="750"/>
      <c r="AC52" s="755"/>
      <c r="AD52" s="755"/>
      <c r="AE52" s="755"/>
      <c r="AF52" s="755"/>
      <c r="AG52" s="754" t="str">
        <f>'TELA 3'!AC17</f>
        <v>-</v>
      </c>
      <c r="AH52" s="754"/>
      <c r="AI52" s="754"/>
      <c r="AJ52" s="276"/>
      <c r="AP52" s="260"/>
      <c r="AT52" s="260"/>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row>
    <row r="53" spans="2:71" s="252" customFormat="1" ht="5.0999999999999996" customHeight="1" x14ac:dyDescent="0.25">
      <c r="B53" s="275"/>
      <c r="C53" s="277"/>
      <c r="D53" s="277"/>
      <c r="E53" s="277"/>
      <c r="F53" s="277"/>
      <c r="G53" s="277"/>
      <c r="H53" s="278"/>
      <c r="I53" s="278"/>
      <c r="J53" s="278"/>
      <c r="K53" s="278"/>
      <c r="L53" s="278"/>
      <c r="M53" s="278"/>
      <c r="N53" s="278"/>
      <c r="O53" s="278"/>
      <c r="P53" s="278"/>
      <c r="Q53" s="278"/>
      <c r="R53" s="278"/>
      <c r="S53" s="278"/>
      <c r="T53" s="278"/>
      <c r="U53" s="278"/>
      <c r="V53" s="277"/>
      <c r="W53" s="277"/>
      <c r="X53" s="277"/>
      <c r="Y53" s="277"/>
      <c r="Z53" s="277"/>
      <c r="AA53" s="279"/>
      <c r="AB53" s="279"/>
      <c r="AC53" s="279"/>
      <c r="AD53" s="279"/>
      <c r="AE53" s="277"/>
      <c r="AF53" s="277"/>
      <c r="AG53" s="277"/>
      <c r="AH53" s="277"/>
      <c r="AI53" s="277"/>
      <c r="AJ53" s="276"/>
      <c r="AP53" s="260"/>
      <c r="AT53" s="260"/>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row>
    <row r="54" spans="2:71" s="252" customFormat="1" ht="15" customHeight="1" x14ac:dyDescent="0.25">
      <c r="B54" s="275"/>
      <c r="C54" s="429" t="s">
        <v>2184</v>
      </c>
      <c r="D54" s="277"/>
      <c r="E54" s="277"/>
      <c r="F54" s="277"/>
      <c r="G54" s="277"/>
      <c r="H54" s="278"/>
      <c r="I54" s="278"/>
      <c r="J54" s="278"/>
      <c r="K54" s="278"/>
      <c r="L54" s="278"/>
      <c r="M54" s="278"/>
      <c r="N54" s="278"/>
      <c r="O54" s="278"/>
      <c r="P54" s="278"/>
      <c r="Q54" s="278"/>
      <c r="R54" s="278"/>
      <c r="S54" s="278"/>
      <c r="T54" s="278"/>
      <c r="U54" s="278"/>
      <c r="V54" s="277"/>
      <c r="W54" s="460"/>
      <c r="X54" s="259" t="s">
        <v>196</v>
      </c>
      <c r="Y54" s="259"/>
      <c r="Z54" s="460"/>
      <c r="AA54" s="756" t="s">
        <v>2310</v>
      </c>
      <c r="AB54" s="757"/>
      <c r="AC54" s="757"/>
      <c r="AD54" s="757"/>
      <c r="AE54" s="757"/>
      <c r="AF54" s="757"/>
      <c r="AG54" s="757"/>
      <c r="AH54" s="757"/>
      <c r="AI54" s="757"/>
      <c r="AJ54" s="276"/>
      <c r="AP54" s="260"/>
      <c r="AT54" s="260"/>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row>
    <row r="55" spans="2:71" s="252" customFormat="1" ht="5.0999999999999996" customHeight="1" thickBot="1" x14ac:dyDescent="0.3">
      <c r="B55" s="275"/>
      <c r="C55" s="277"/>
      <c r="D55" s="277"/>
      <c r="E55" s="277"/>
      <c r="F55" s="277"/>
      <c r="G55" s="277"/>
      <c r="H55" s="278"/>
      <c r="I55" s="278"/>
      <c r="J55" s="278"/>
      <c r="K55" s="278"/>
      <c r="L55" s="278"/>
      <c r="M55" s="278"/>
      <c r="N55" s="278"/>
      <c r="O55" s="278"/>
      <c r="P55" s="278"/>
      <c r="Q55" s="278"/>
      <c r="R55" s="278"/>
      <c r="S55" s="278"/>
      <c r="T55" s="278"/>
      <c r="U55" s="278"/>
      <c r="V55" s="277"/>
      <c r="W55" s="277"/>
      <c r="X55" s="277"/>
      <c r="Y55" s="277"/>
      <c r="Z55" s="277"/>
      <c r="AA55" s="279"/>
      <c r="AB55" s="279"/>
      <c r="AC55" s="279"/>
      <c r="AD55" s="279"/>
      <c r="AE55" s="277"/>
      <c r="AF55" s="277"/>
      <c r="AG55" s="277"/>
      <c r="AH55" s="277"/>
      <c r="AI55" s="277"/>
      <c r="AJ55" s="276"/>
      <c r="AP55" s="260"/>
      <c r="AT55" s="260"/>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row>
    <row r="56" spans="2:71" s="252" customFormat="1" ht="15" customHeight="1" thickBot="1" x14ac:dyDescent="0.3">
      <c r="B56" s="275"/>
      <c r="C56" s="796" t="s">
        <v>1760</v>
      </c>
      <c r="D56" s="796"/>
      <c r="E56" s="796"/>
      <c r="F56" s="796"/>
      <c r="G56" s="796"/>
      <c r="H56" s="796"/>
      <c r="I56" s="796"/>
      <c r="J56" s="796"/>
      <c r="K56" s="796"/>
      <c r="L56" s="796"/>
      <c r="M56" s="796"/>
      <c r="N56" s="796"/>
      <c r="O56" s="796"/>
      <c r="P56" s="796"/>
      <c r="Q56" s="796"/>
      <c r="R56" s="796"/>
      <c r="S56" s="796"/>
      <c r="T56" s="796"/>
      <c r="U56" s="796"/>
      <c r="V56" s="783" t="str">
        <f>'TELA 3'!N19</f>
        <v/>
      </c>
      <c r="W56" s="784"/>
      <c r="X56" s="784"/>
      <c r="Y56" s="784"/>
      <c r="Z56" s="784"/>
      <c r="AA56" s="784"/>
      <c r="AB56" s="784"/>
      <c r="AC56" s="784"/>
      <c r="AD56" s="784"/>
      <c r="AE56" s="784"/>
      <c r="AF56" s="784"/>
      <c r="AG56" s="784"/>
      <c r="AH56" s="784"/>
      <c r="AI56" s="785"/>
      <c r="AJ56" s="276"/>
      <c r="AP56" s="260"/>
      <c r="AT56" s="260"/>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2:71" s="252" customFormat="1" ht="9.75" customHeight="1" thickBot="1" x14ac:dyDescent="0.3">
      <c r="B57" s="280"/>
      <c r="C57" s="281"/>
      <c r="D57" s="281"/>
      <c r="E57" s="281"/>
      <c r="F57" s="281"/>
      <c r="G57" s="281"/>
      <c r="H57" s="281"/>
      <c r="I57" s="281"/>
      <c r="J57" s="281"/>
      <c r="K57" s="281"/>
      <c r="L57" s="281"/>
      <c r="M57" s="281"/>
      <c r="N57" s="281"/>
      <c r="O57" s="281"/>
      <c r="P57" s="281"/>
      <c r="Q57" s="281"/>
      <c r="R57" s="281"/>
      <c r="S57" s="281"/>
      <c r="T57" s="281"/>
      <c r="U57" s="281"/>
      <c r="V57" s="282"/>
      <c r="W57" s="282"/>
      <c r="X57" s="282"/>
      <c r="Y57" s="282"/>
      <c r="Z57" s="282"/>
      <c r="AA57" s="282"/>
      <c r="AB57" s="282"/>
      <c r="AC57" s="282"/>
      <c r="AD57" s="282"/>
      <c r="AE57" s="282"/>
      <c r="AF57" s="282"/>
      <c r="AG57" s="282"/>
      <c r="AH57" s="282"/>
      <c r="AI57" s="282"/>
      <c r="AJ57" s="283"/>
      <c r="AP57" s="260"/>
      <c r="AT57" s="260"/>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row>
    <row r="58" spans="2:71" s="252" customFormat="1" x14ac:dyDescent="0.25">
      <c r="B58" s="275"/>
      <c r="C58" s="701" t="s">
        <v>2323</v>
      </c>
      <c r="D58" s="701"/>
      <c r="E58" s="701"/>
      <c r="F58" s="701"/>
      <c r="G58" s="701"/>
      <c r="H58" s="701"/>
      <c r="I58" s="701"/>
      <c r="J58" s="701"/>
      <c r="K58" s="701"/>
      <c r="L58" s="701"/>
      <c r="M58" s="701"/>
      <c r="N58" s="701"/>
      <c r="O58" s="701"/>
      <c r="P58" s="701"/>
      <c r="Q58" s="701"/>
      <c r="R58" s="701"/>
      <c r="S58" s="701"/>
      <c r="T58" s="701"/>
      <c r="U58" s="701"/>
      <c r="V58" s="701"/>
      <c r="W58" s="701"/>
      <c r="X58" s="701"/>
      <c r="Y58" s="701"/>
      <c r="Z58" s="701"/>
      <c r="AA58" s="701"/>
      <c r="AB58" s="701"/>
      <c r="AC58" s="701"/>
      <c r="AD58" s="701"/>
      <c r="AE58" s="701"/>
      <c r="AF58" s="701"/>
      <c r="AG58" s="701"/>
      <c r="AH58" s="701"/>
      <c r="AI58" s="701"/>
      <c r="AJ58" s="276"/>
      <c r="AP58" s="260"/>
      <c r="AT58" s="260"/>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row>
    <row r="59" spans="2:71" s="252" customFormat="1" ht="15" customHeight="1" x14ac:dyDescent="0.25">
      <c r="B59" s="275"/>
      <c r="C59" s="705" t="s">
        <v>2248</v>
      </c>
      <c r="D59" s="705"/>
      <c r="E59" s="705"/>
      <c r="F59" s="705"/>
      <c r="G59" s="705"/>
      <c r="H59" s="705"/>
      <c r="I59" s="705"/>
      <c r="J59" s="702"/>
      <c r="K59" s="702"/>
      <c r="L59" s="702"/>
      <c r="M59" s="702"/>
      <c r="N59" s="702"/>
      <c r="O59" s="702"/>
      <c r="P59" s="702"/>
      <c r="Q59" s="702"/>
      <c r="R59" s="702"/>
      <c r="S59" s="702"/>
      <c r="T59" s="702"/>
      <c r="U59" s="702"/>
      <c r="V59" s="702"/>
      <c r="W59" s="702"/>
      <c r="X59" s="702"/>
      <c r="Y59" s="702"/>
      <c r="Z59" s="702"/>
      <c r="AA59" s="702"/>
      <c r="AB59" s="702"/>
      <c r="AC59" s="702"/>
      <c r="AD59" s="702"/>
      <c r="AE59" s="702"/>
      <c r="AF59" s="702"/>
      <c r="AG59" s="702"/>
      <c r="AH59" s="702"/>
      <c r="AI59" s="702"/>
      <c r="AJ59" s="276"/>
      <c r="AP59" s="260"/>
      <c r="AT59" s="260"/>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row>
    <row r="60" spans="2:71" s="252" customFormat="1" ht="15" customHeight="1" x14ac:dyDescent="0.25">
      <c r="B60" s="275"/>
      <c r="C60" s="705" t="s">
        <v>2263</v>
      </c>
      <c r="D60" s="705"/>
      <c r="E60" s="705"/>
      <c r="F60" s="705"/>
      <c r="G60" s="705"/>
      <c r="H60" s="705"/>
      <c r="I60" s="705"/>
      <c r="J60" s="705"/>
      <c r="K60" s="705"/>
      <c r="L60" s="705"/>
      <c r="M60" s="705"/>
      <c r="N60" s="705"/>
      <c r="O60" s="706"/>
      <c r="P60" s="706"/>
      <c r="Q60" s="706"/>
      <c r="R60" s="706"/>
      <c r="S60" s="706"/>
      <c r="T60" s="706"/>
      <c r="U60" s="706"/>
      <c r="V60" s="706"/>
      <c r="W60" s="706"/>
      <c r="X60" s="706"/>
      <c r="Y60" s="706"/>
      <c r="Z60" s="706"/>
      <c r="AA60" s="706"/>
      <c r="AB60" s="706"/>
      <c r="AC60" s="706"/>
      <c r="AD60" s="706"/>
      <c r="AE60" s="706"/>
      <c r="AF60" s="706"/>
      <c r="AG60" s="706"/>
      <c r="AH60" s="706"/>
      <c r="AI60" s="706"/>
      <c r="AJ60" s="276"/>
      <c r="AP60" s="260"/>
      <c r="AT60" s="260"/>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row>
    <row r="61" spans="2:71" s="252" customFormat="1" ht="15" customHeight="1" x14ac:dyDescent="0.25">
      <c r="B61" s="275"/>
      <c r="C61" s="700"/>
      <c r="D61" s="700"/>
      <c r="E61" s="700"/>
      <c r="F61" s="700"/>
      <c r="G61" s="700"/>
      <c r="H61" s="700"/>
      <c r="I61" s="700"/>
      <c r="J61" s="700"/>
      <c r="K61" s="700"/>
      <c r="L61" s="700"/>
      <c r="M61" s="700"/>
      <c r="N61" s="700"/>
      <c r="O61" s="700"/>
      <c r="P61" s="700"/>
      <c r="Q61" s="700"/>
      <c r="R61" s="700"/>
      <c r="S61" s="700"/>
      <c r="T61" s="700"/>
      <c r="U61" s="700"/>
      <c r="V61" s="700"/>
      <c r="W61" s="700"/>
      <c r="X61" s="700"/>
      <c r="Y61" s="700"/>
      <c r="Z61" s="700"/>
      <c r="AA61" s="700"/>
      <c r="AB61" s="700"/>
      <c r="AC61" s="700"/>
      <c r="AD61" s="700"/>
      <c r="AE61" s="700"/>
      <c r="AF61" s="700"/>
      <c r="AG61" s="700"/>
      <c r="AH61" s="700"/>
      <c r="AI61" s="700"/>
      <c r="AJ61" s="276"/>
      <c r="AP61" s="260"/>
      <c r="AT61" s="260"/>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row>
    <row r="62" spans="2:71" s="252" customFormat="1" ht="15" customHeight="1" x14ac:dyDescent="0.25">
      <c r="B62" s="275"/>
      <c r="C62" s="705" t="s">
        <v>2249</v>
      </c>
      <c r="D62" s="705"/>
      <c r="E62" s="705"/>
      <c r="F62" s="705"/>
      <c r="G62" s="705"/>
      <c r="H62" s="705"/>
      <c r="I62" s="705"/>
      <c r="J62" s="705"/>
      <c r="K62" s="703"/>
      <c r="L62" s="703"/>
      <c r="M62" s="703"/>
      <c r="N62" s="703"/>
      <c r="O62" s="703"/>
      <c r="P62" s="703"/>
      <c r="Q62" s="703"/>
      <c r="R62" s="703"/>
      <c r="S62" s="703"/>
      <c r="T62" s="703"/>
      <c r="U62" s="703"/>
      <c r="V62" s="703"/>
      <c r="W62" s="703"/>
      <c r="X62" s="703"/>
      <c r="Y62" s="703"/>
      <c r="Z62" s="703"/>
      <c r="AA62" s="703"/>
      <c r="AB62" s="703"/>
      <c r="AC62" s="703"/>
      <c r="AD62" s="703"/>
      <c r="AE62" s="703"/>
      <c r="AF62" s="703"/>
      <c r="AG62" s="703"/>
      <c r="AH62" s="703"/>
      <c r="AI62" s="703"/>
      <c r="AJ62" s="276"/>
      <c r="AP62" s="260"/>
      <c r="AT62" s="260"/>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row>
    <row r="63" spans="2:71" s="252" customFormat="1" ht="15" customHeight="1" x14ac:dyDescent="0.25">
      <c r="B63" s="275"/>
      <c r="C63" s="704"/>
      <c r="D63" s="704"/>
      <c r="E63" s="704"/>
      <c r="F63" s="704"/>
      <c r="G63" s="704"/>
      <c r="H63" s="704"/>
      <c r="I63" s="704"/>
      <c r="J63" s="704"/>
      <c r="K63" s="704"/>
      <c r="L63" s="704"/>
      <c r="M63" s="704"/>
      <c r="N63" s="704"/>
      <c r="O63" s="704"/>
      <c r="P63" s="704"/>
      <c r="Q63" s="704"/>
      <c r="R63" s="704"/>
      <c r="S63" s="704"/>
      <c r="T63" s="704"/>
      <c r="U63" s="704"/>
      <c r="V63" s="704"/>
      <c r="W63" s="704"/>
      <c r="X63" s="704"/>
      <c r="Y63" s="704"/>
      <c r="Z63" s="704"/>
      <c r="AA63" s="704"/>
      <c r="AB63" s="704"/>
      <c r="AC63" s="704"/>
      <c r="AD63" s="704"/>
      <c r="AE63" s="704"/>
      <c r="AF63" s="704"/>
      <c r="AG63" s="704"/>
      <c r="AH63" s="704"/>
      <c r="AI63" s="704"/>
      <c r="AJ63" s="276"/>
      <c r="AP63" s="260"/>
      <c r="AT63" s="260"/>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row>
    <row r="64" spans="2:71" s="252" customFormat="1" ht="15" customHeight="1" x14ac:dyDescent="0.25">
      <c r="B64" s="275"/>
      <c r="C64" s="166" t="s">
        <v>2250</v>
      </c>
      <c r="D64" s="166"/>
      <c r="E64" s="166"/>
      <c r="F64" s="166"/>
      <c r="G64" s="166"/>
      <c r="H64" s="166"/>
      <c r="I64" s="269"/>
      <c r="J64" s="269"/>
      <c r="K64" s="269"/>
      <c r="L64" s="269"/>
      <c r="M64" s="269"/>
      <c r="N64" s="269"/>
      <c r="O64" s="269"/>
      <c r="P64" s="269"/>
      <c r="Q64" s="269"/>
      <c r="R64" s="269"/>
      <c r="S64" s="484"/>
      <c r="T64" s="259" t="s">
        <v>196</v>
      </c>
      <c r="U64" s="259"/>
      <c r="V64" s="484"/>
      <c r="W64" s="259" t="s">
        <v>197</v>
      </c>
      <c r="X64" s="134"/>
      <c r="Y64" s="134"/>
      <c r="Z64" s="134"/>
      <c r="AA64" s="134"/>
      <c r="AB64" s="134"/>
      <c r="AC64" s="134"/>
      <c r="AD64" s="134"/>
      <c r="AE64" s="134"/>
      <c r="AF64" s="134"/>
      <c r="AG64" s="134"/>
      <c r="AH64" s="134"/>
      <c r="AI64" s="277"/>
      <c r="AJ64" s="276"/>
      <c r="AP64" s="260"/>
      <c r="AT64" s="260"/>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row>
    <row r="65" spans="2:71" s="252" customFormat="1" ht="15" customHeight="1" x14ac:dyDescent="0.25">
      <c r="B65" s="275"/>
      <c r="C65" s="166" t="s">
        <v>2255</v>
      </c>
      <c r="D65" s="166"/>
      <c r="E65" s="166"/>
      <c r="F65" s="166"/>
      <c r="G65" s="166"/>
      <c r="H65" s="166"/>
      <c r="I65" s="269"/>
      <c r="J65" s="269"/>
      <c r="K65" s="269"/>
      <c r="L65" s="269"/>
      <c r="M65" s="269"/>
      <c r="N65" s="269"/>
      <c r="O65" s="269"/>
      <c r="P65" s="269"/>
      <c r="Q65" s="269"/>
      <c r="R65" s="269"/>
      <c r="S65" s="133"/>
      <c r="T65" s="133"/>
      <c r="U65" s="133"/>
      <c r="V65" s="134"/>
      <c r="W65" s="134"/>
      <c r="X65" s="134"/>
      <c r="Y65" s="134"/>
      <c r="Z65" s="134"/>
      <c r="AA65" s="134"/>
      <c r="AB65" s="134"/>
      <c r="AC65" s="134"/>
      <c r="AD65" s="134"/>
      <c r="AE65" s="134"/>
      <c r="AF65" s="134"/>
      <c r="AG65" s="277"/>
      <c r="AH65" s="277"/>
      <c r="AI65" s="277"/>
      <c r="AJ65" s="276"/>
      <c r="AP65" s="260"/>
      <c r="AT65" s="260"/>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row>
    <row r="66" spans="2:71" s="252" customFormat="1" ht="15" customHeight="1" thickBot="1" x14ac:dyDescent="0.3">
      <c r="B66" s="275"/>
      <c r="C66" s="166" t="s">
        <v>2254</v>
      </c>
      <c r="D66" s="166"/>
      <c r="E66" s="166"/>
      <c r="F66" s="166"/>
      <c r="G66" s="480" t="s">
        <v>2238</v>
      </c>
      <c r="H66" s="166"/>
      <c r="I66" s="269"/>
      <c r="J66" s="269"/>
      <c r="K66" s="269"/>
      <c r="L66" s="269"/>
      <c r="M66" s="732"/>
      <c r="N66" s="732"/>
      <c r="O66" s="732"/>
      <c r="P66" s="732"/>
      <c r="Q66" s="732"/>
      <c r="R66" s="732"/>
      <c r="S66" s="133"/>
      <c r="T66" s="480" t="s">
        <v>2239</v>
      </c>
      <c r="U66" s="166"/>
      <c r="V66" s="269"/>
      <c r="W66" s="269"/>
      <c r="X66" s="269"/>
      <c r="Y66" s="269"/>
      <c r="Z66" s="479"/>
      <c r="AA66" s="732"/>
      <c r="AB66" s="732"/>
      <c r="AC66" s="732"/>
      <c r="AD66" s="732"/>
      <c r="AE66" s="732"/>
      <c r="AF66" s="732"/>
      <c r="AG66" s="732"/>
      <c r="AH66" s="732"/>
      <c r="AI66" s="732"/>
      <c r="AJ66" s="276"/>
      <c r="AP66" s="260"/>
      <c r="AT66" s="260"/>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row>
    <row r="67" spans="2:71" s="252" customFormat="1" ht="15" customHeight="1" x14ac:dyDescent="0.25">
      <c r="B67" s="275"/>
      <c r="C67" s="166" t="s">
        <v>2444</v>
      </c>
      <c r="D67" s="166"/>
      <c r="E67" s="166"/>
      <c r="F67" s="166"/>
      <c r="G67" s="166"/>
      <c r="H67" s="166"/>
      <c r="I67" s="269"/>
      <c r="J67" s="269"/>
      <c r="K67" s="269"/>
      <c r="L67" s="269"/>
      <c r="M67" s="269"/>
      <c r="N67" s="269"/>
      <c r="O67" s="269"/>
      <c r="P67" s="269"/>
      <c r="Q67" s="269"/>
      <c r="R67" s="269"/>
      <c r="S67" s="133"/>
      <c r="T67" s="133"/>
      <c r="U67" s="133"/>
      <c r="V67" s="150"/>
      <c r="W67" s="259"/>
      <c r="X67" s="259"/>
      <c r="Y67" s="150"/>
      <c r="Z67" s="259"/>
      <c r="AA67" s="134"/>
      <c r="AB67" s="461"/>
      <c r="AC67" s="259" t="s">
        <v>196</v>
      </c>
      <c r="AD67" s="259"/>
      <c r="AE67" s="461"/>
      <c r="AF67" s="259" t="s">
        <v>197</v>
      </c>
      <c r="AG67" s="277"/>
      <c r="AH67" s="277"/>
      <c r="AI67" s="277"/>
      <c r="AJ67" s="276"/>
      <c r="AP67" s="260"/>
      <c r="AT67" s="260"/>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row>
    <row r="68" spans="2:71" s="252" customFormat="1" ht="24.75" customHeight="1" x14ac:dyDescent="0.25">
      <c r="B68" s="275"/>
      <c r="C68" s="795" t="s">
        <v>1937</v>
      </c>
      <c r="D68" s="795"/>
      <c r="E68" s="795"/>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276"/>
      <c r="AP68" s="260"/>
      <c r="AT68" s="260"/>
      <c r="AU68" s="116"/>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row>
    <row r="69" spans="2:71" s="252" customFormat="1" ht="5.0999999999999996" customHeight="1" x14ac:dyDescent="0.25">
      <c r="B69" s="275"/>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276"/>
      <c r="AP69" s="260"/>
      <c r="AT69" s="260"/>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row>
    <row r="70" spans="2:71" s="252" customFormat="1" x14ac:dyDescent="0.25">
      <c r="B70" s="275"/>
      <c r="C70" s="753" t="s">
        <v>2345</v>
      </c>
      <c r="D70" s="753"/>
      <c r="E70" s="753"/>
      <c r="F70" s="753"/>
      <c r="G70" s="753"/>
      <c r="H70" s="753"/>
      <c r="I70" s="753"/>
      <c r="J70" s="753"/>
      <c r="K70" s="753"/>
      <c r="L70" s="753"/>
      <c r="M70" s="753"/>
      <c r="N70" s="753"/>
      <c r="O70" s="753"/>
      <c r="P70" s="753"/>
      <c r="Q70" s="753"/>
      <c r="R70" s="753"/>
      <c r="S70" s="753"/>
      <c r="T70" s="753"/>
      <c r="U70" s="753"/>
      <c r="V70" s="753"/>
      <c r="W70" s="753"/>
      <c r="X70" s="753"/>
      <c r="Y70" s="753"/>
      <c r="Z70" s="753"/>
      <c r="AA70" s="753"/>
      <c r="AB70" s="753"/>
      <c r="AC70" s="753"/>
      <c r="AD70" s="753"/>
      <c r="AE70" s="753"/>
      <c r="AF70" s="753"/>
      <c r="AG70" s="753"/>
      <c r="AH70" s="753"/>
      <c r="AI70" s="753"/>
      <c r="AJ70" s="276"/>
      <c r="AP70" s="260"/>
      <c r="AT70" s="260"/>
      <c r="AU70" s="24"/>
      <c r="AV70" s="24"/>
      <c r="AW70" s="24"/>
      <c r="AX70" s="24"/>
      <c r="AY70" s="24"/>
      <c r="AZ70" s="24"/>
      <c r="BA70" s="24"/>
      <c r="BB70" s="24"/>
      <c r="BC70" s="24"/>
    </row>
    <row r="71" spans="2:71" s="252" customFormat="1" ht="15" customHeight="1" x14ac:dyDescent="0.25">
      <c r="B71" s="275"/>
      <c r="C71" s="792" t="s">
        <v>1157</v>
      </c>
      <c r="D71" s="792"/>
      <c r="E71" s="792"/>
      <c r="F71" s="792"/>
      <c r="G71" s="792"/>
      <c r="H71" s="792"/>
      <c r="I71" s="792"/>
      <c r="J71" s="793" t="s">
        <v>1176</v>
      </c>
      <c r="K71" s="793"/>
      <c r="L71" s="793"/>
      <c r="M71" s="793"/>
      <c r="N71" s="793"/>
      <c r="O71" s="793"/>
      <c r="P71" s="793" t="s">
        <v>1158</v>
      </c>
      <c r="Q71" s="793"/>
      <c r="R71" s="793"/>
      <c r="S71" s="793"/>
      <c r="T71" s="793"/>
      <c r="U71" s="793"/>
      <c r="V71" s="793"/>
      <c r="W71" s="793"/>
      <c r="X71" s="793"/>
      <c r="Y71" s="793" t="s">
        <v>1159</v>
      </c>
      <c r="Z71" s="793"/>
      <c r="AA71" s="793"/>
      <c r="AB71" s="793"/>
      <c r="AC71" s="793"/>
      <c r="AD71" s="793"/>
      <c r="AE71" s="794" t="s">
        <v>1160</v>
      </c>
      <c r="AF71" s="794"/>
      <c r="AG71" s="794"/>
      <c r="AH71" s="794"/>
      <c r="AI71" s="794"/>
      <c r="AJ71" s="276"/>
      <c r="AP71" s="260"/>
      <c r="AT71" s="260"/>
      <c r="AV71" s="24"/>
      <c r="AW71" s="24"/>
      <c r="AX71" s="24"/>
      <c r="AY71" s="24"/>
      <c r="AZ71" s="24"/>
      <c r="BA71" s="24"/>
      <c r="BB71" s="24"/>
      <c r="BC71" s="24"/>
    </row>
    <row r="72" spans="2:71" s="252" customFormat="1" ht="15" customHeight="1" x14ac:dyDescent="0.25">
      <c r="B72" s="275"/>
      <c r="C72" s="749"/>
      <c r="D72" s="749"/>
      <c r="E72" s="749"/>
      <c r="F72" s="749"/>
      <c r="G72" s="749"/>
      <c r="H72" s="749"/>
      <c r="I72" s="749"/>
      <c r="J72" s="752"/>
      <c r="K72" s="752"/>
      <c r="L72" s="752"/>
      <c r="M72" s="752"/>
      <c r="N72" s="752"/>
      <c r="O72" s="752"/>
      <c r="P72" s="752"/>
      <c r="Q72" s="752"/>
      <c r="R72" s="752"/>
      <c r="S72" s="752"/>
      <c r="T72" s="752"/>
      <c r="U72" s="752"/>
      <c r="V72" s="752"/>
      <c r="W72" s="752"/>
      <c r="X72" s="752"/>
      <c r="Y72" s="752"/>
      <c r="Z72" s="752"/>
      <c r="AA72" s="752"/>
      <c r="AB72" s="752"/>
      <c r="AC72" s="752"/>
      <c r="AD72" s="752"/>
      <c r="AE72" s="725"/>
      <c r="AF72" s="725"/>
      <c r="AG72" s="725"/>
      <c r="AH72" s="725"/>
      <c r="AI72" s="725"/>
      <c r="AJ72" s="276"/>
      <c r="AP72" s="260"/>
      <c r="AT72" s="260"/>
      <c r="AV72" s="24"/>
      <c r="AW72" s="24"/>
      <c r="AX72" s="24"/>
      <c r="AY72" s="24"/>
      <c r="AZ72" s="24"/>
      <c r="BA72" s="24"/>
      <c r="BB72" s="24"/>
      <c r="BC72" s="24"/>
    </row>
    <row r="73" spans="2:71" s="252" customFormat="1" ht="15" customHeight="1" x14ac:dyDescent="0.25">
      <c r="B73" s="275"/>
      <c r="C73" s="749"/>
      <c r="D73" s="749"/>
      <c r="E73" s="749"/>
      <c r="F73" s="749"/>
      <c r="G73" s="749"/>
      <c r="H73" s="749"/>
      <c r="I73" s="749"/>
      <c r="J73" s="752"/>
      <c r="K73" s="752"/>
      <c r="L73" s="752"/>
      <c r="M73" s="752"/>
      <c r="N73" s="752"/>
      <c r="O73" s="752"/>
      <c r="P73" s="752"/>
      <c r="Q73" s="752"/>
      <c r="R73" s="752"/>
      <c r="S73" s="752"/>
      <c r="T73" s="752"/>
      <c r="U73" s="752"/>
      <c r="V73" s="752"/>
      <c r="W73" s="752"/>
      <c r="X73" s="752"/>
      <c r="Y73" s="752"/>
      <c r="Z73" s="752"/>
      <c r="AA73" s="752"/>
      <c r="AB73" s="752"/>
      <c r="AC73" s="752"/>
      <c r="AD73" s="752"/>
      <c r="AE73" s="725"/>
      <c r="AF73" s="725"/>
      <c r="AG73" s="725"/>
      <c r="AH73" s="725"/>
      <c r="AI73" s="725"/>
      <c r="AJ73" s="276"/>
      <c r="AP73" s="260"/>
      <c r="AT73" s="260"/>
      <c r="AV73" s="24"/>
      <c r="AW73" s="24"/>
      <c r="AX73" s="24"/>
      <c r="AY73" s="24"/>
      <c r="AZ73" s="24"/>
      <c r="BA73" s="24"/>
      <c r="BB73" s="24"/>
      <c r="BC73" s="24"/>
    </row>
    <row r="74" spans="2:71" s="252" customFormat="1" ht="15" customHeight="1" x14ac:dyDescent="0.25">
      <c r="B74" s="275"/>
      <c r="C74" s="749"/>
      <c r="D74" s="749"/>
      <c r="E74" s="749"/>
      <c r="F74" s="749"/>
      <c r="G74" s="749"/>
      <c r="H74" s="749"/>
      <c r="I74" s="749"/>
      <c r="J74" s="752"/>
      <c r="K74" s="752"/>
      <c r="L74" s="752"/>
      <c r="M74" s="752"/>
      <c r="N74" s="752"/>
      <c r="O74" s="752"/>
      <c r="P74" s="752"/>
      <c r="Q74" s="752"/>
      <c r="R74" s="752"/>
      <c r="S74" s="752"/>
      <c r="T74" s="752"/>
      <c r="U74" s="752"/>
      <c r="V74" s="752"/>
      <c r="W74" s="752"/>
      <c r="X74" s="752"/>
      <c r="Y74" s="752"/>
      <c r="Z74" s="752"/>
      <c r="AA74" s="752"/>
      <c r="AB74" s="752"/>
      <c r="AC74" s="752"/>
      <c r="AD74" s="752"/>
      <c r="AE74" s="725"/>
      <c r="AF74" s="725"/>
      <c r="AG74" s="725"/>
      <c r="AH74" s="725"/>
      <c r="AI74" s="725"/>
      <c r="AJ74" s="276"/>
      <c r="AP74" s="260"/>
      <c r="AT74" s="260"/>
      <c r="AV74" s="24"/>
      <c r="AW74" s="24"/>
      <c r="AX74" s="24"/>
      <c r="AY74" s="24"/>
      <c r="AZ74" s="24"/>
      <c r="BA74" s="24"/>
      <c r="BB74" s="24"/>
      <c r="BC74" s="24"/>
    </row>
    <row r="75" spans="2:71" s="252" customFormat="1" ht="15" customHeight="1" x14ac:dyDescent="0.25">
      <c r="B75" s="275"/>
      <c r="C75" s="749"/>
      <c r="D75" s="749"/>
      <c r="E75" s="749"/>
      <c r="F75" s="749"/>
      <c r="G75" s="749"/>
      <c r="H75" s="749"/>
      <c r="I75" s="749"/>
      <c r="J75" s="752"/>
      <c r="K75" s="752"/>
      <c r="L75" s="752"/>
      <c r="M75" s="752"/>
      <c r="N75" s="752"/>
      <c r="O75" s="752"/>
      <c r="P75" s="752"/>
      <c r="Q75" s="752"/>
      <c r="R75" s="752"/>
      <c r="S75" s="752"/>
      <c r="T75" s="752"/>
      <c r="U75" s="752"/>
      <c r="V75" s="752"/>
      <c r="W75" s="752"/>
      <c r="X75" s="752"/>
      <c r="Y75" s="752"/>
      <c r="Z75" s="752"/>
      <c r="AA75" s="752"/>
      <c r="AB75" s="752"/>
      <c r="AC75" s="752"/>
      <c r="AD75" s="752"/>
      <c r="AE75" s="725"/>
      <c r="AF75" s="725"/>
      <c r="AG75" s="725"/>
      <c r="AH75" s="725"/>
      <c r="AI75" s="725"/>
      <c r="AJ75" s="276"/>
      <c r="AP75" s="260"/>
      <c r="AT75" s="260"/>
      <c r="AV75" s="24"/>
      <c r="AW75" s="24"/>
      <c r="AX75" s="24"/>
      <c r="AY75" s="24"/>
      <c r="AZ75" s="24"/>
      <c r="BA75" s="24"/>
      <c r="BB75" s="24"/>
      <c r="BC75" s="24"/>
    </row>
    <row r="76" spans="2:71" s="252" customFormat="1" ht="15" customHeight="1" x14ac:dyDescent="0.25">
      <c r="B76" s="275"/>
      <c r="C76" s="749"/>
      <c r="D76" s="749"/>
      <c r="E76" s="749"/>
      <c r="F76" s="749"/>
      <c r="G76" s="749"/>
      <c r="H76" s="749"/>
      <c r="I76" s="749"/>
      <c r="J76" s="752"/>
      <c r="K76" s="752"/>
      <c r="L76" s="752"/>
      <c r="M76" s="752"/>
      <c r="N76" s="752"/>
      <c r="O76" s="752"/>
      <c r="P76" s="752"/>
      <c r="Q76" s="752"/>
      <c r="R76" s="752"/>
      <c r="S76" s="752"/>
      <c r="T76" s="752"/>
      <c r="U76" s="752"/>
      <c r="V76" s="752"/>
      <c r="W76" s="752"/>
      <c r="X76" s="752"/>
      <c r="Y76" s="752"/>
      <c r="Z76" s="752"/>
      <c r="AA76" s="752"/>
      <c r="AB76" s="752"/>
      <c r="AC76" s="752"/>
      <c r="AD76" s="752"/>
      <c r="AE76" s="725"/>
      <c r="AF76" s="725"/>
      <c r="AG76" s="725"/>
      <c r="AH76" s="725"/>
      <c r="AI76" s="725"/>
      <c r="AJ76" s="276"/>
      <c r="AP76" s="260"/>
      <c r="AT76" s="260"/>
      <c r="AV76" s="24"/>
      <c r="AW76" s="24"/>
      <c r="AX76" s="24"/>
      <c r="AY76" s="24"/>
      <c r="AZ76" s="24"/>
      <c r="BA76" s="24"/>
      <c r="BB76" s="24"/>
      <c r="BC76" s="24"/>
    </row>
    <row r="77" spans="2:71" s="252" customFormat="1" ht="5.0999999999999996" customHeight="1" x14ac:dyDescent="0.25">
      <c r="B77" s="275"/>
      <c r="C77" s="287"/>
      <c r="D77" s="287"/>
      <c r="E77" s="287"/>
      <c r="F77" s="287"/>
      <c r="G77" s="287"/>
      <c r="H77" s="287"/>
      <c r="I77" s="287"/>
      <c r="J77" s="288"/>
      <c r="K77" s="288"/>
      <c r="L77" s="288"/>
      <c r="M77" s="288"/>
      <c r="N77" s="288"/>
      <c r="O77" s="288"/>
      <c r="P77" s="288"/>
      <c r="Q77" s="288"/>
      <c r="R77" s="288"/>
      <c r="S77" s="288"/>
      <c r="T77" s="288"/>
      <c r="U77" s="288"/>
      <c r="V77" s="288"/>
      <c r="W77" s="288"/>
      <c r="X77" s="288"/>
      <c r="Y77" s="288"/>
      <c r="Z77" s="288"/>
      <c r="AA77" s="288"/>
      <c r="AB77" s="288"/>
      <c r="AC77" s="288"/>
      <c r="AD77" s="288"/>
      <c r="AE77" s="289"/>
      <c r="AF77" s="289"/>
      <c r="AG77" s="289"/>
      <c r="AH77" s="289"/>
      <c r="AI77" s="289"/>
      <c r="AJ77" s="276"/>
      <c r="AP77" s="260"/>
      <c r="AT77" s="260"/>
      <c r="AV77" s="24"/>
      <c r="AW77" s="24"/>
      <c r="AX77" s="24"/>
      <c r="AY77" s="24"/>
      <c r="AZ77" s="24"/>
      <c r="BA77" s="24"/>
      <c r="BB77" s="24"/>
      <c r="BC77" s="24"/>
    </row>
    <row r="78" spans="2:71" s="252" customFormat="1" ht="15" customHeight="1" x14ac:dyDescent="0.25">
      <c r="B78" s="275"/>
      <c r="C78" s="731" t="s">
        <v>2251</v>
      </c>
      <c r="D78" s="731"/>
      <c r="E78" s="731"/>
      <c r="F78" s="731"/>
      <c r="G78" s="731"/>
      <c r="H78" s="731"/>
      <c r="I78" s="460"/>
      <c r="J78" s="290" t="s">
        <v>2256</v>
      </c>
      <c r="K78" s="134"/>
      <c r="L78" s="305"/>
      <c r="M78" s="306"/>
      <c r="N78" s="460"/>
      <c r="O78" s="290" t="s">
        <v>1162</v>
      </c>
      <c r="P78" s="134"/>
      <c r="Q78" s="134"/>
      <c r="R78" s="134"/>
      <c r="S78" s="134"/>
      <c r="T78" s="134"/>
      <c r="U78" s="460"/>
      <c r="V78" s="290" t="s">
        <v>1163</v>
      </c>
      <c r="W78" s="134"/>
      <c r="X78" s="134"/>
      <c r="Y78" s="460"/>
      <c r="Z78" s="133" t="s">
        <v>1926</v>
      </c>
      <c r="AA78" s="269"/>
      <c r="AB78" s="269"/>
      <c r="AC78" s="134"/>
      <c r="AD78" s="732"/>
      <c r="AE78" s="732"/>
      <c r="AF78" s="732"/>
      <c r="AG78" s="732"/>
      <c r="AH78" s="732"/>
      <c r="AI78" s="732"/>
      <c r="AJ78" s="276"/>
      <c r="AP78" s="260"/>
      <c r="AT78" s="260"/>
      <c r="AV78" s="24"/>
      <c r="AW78" s="24"/>
      <c r="AX78" s="24"/>
      <c r="AY78" s="24"/>
      <c r="AZ78" s="24"/>
      <c r="BA78" s="24"/>
      <c r="BB78" s="24"/>
      <c r="BC78" s="24"/>
    </row>
    <row r="79" spans="2:71" s="252" customFormat="1" ht="15" customHeight="1" x14ac:dyDescent="0.25">
      <c r="B79" s="275"/>
      <c r="C79" s="731"/>
      <c r="D79" s="731"/>
      <c r="E79" s="731"/>
      <c r="F79" s="731"/>
      <c r="G79" s="731"/>
      <c r="H79" s="731"/>
      <c r="I79" s="305"/>
      <c r="J79" s="305"/>
      <c r="K79" s="305"/>
      <c r="L79" s="305"/>
      <c r="M79" s="306"/>
      <c r="N79" s="460"/>
      <c r="O79" s="290" t="s">
        <v>1164</v>
      </c>
      <c r="P79" s="134"/>
      <c r="Q79" s="134"/>
      <c r="R79" s="134"/>
      <c r="S79" s="134"/>
      <c r="T79" s="134"/>
      <c r="U79" s="460"/>
      <c r="V79" s="290" t="s">
        <v>1163</v>
      </c>
      <c r="W79" s="134"/>
      <c r="X79" s="134"/>
      <c r="Y79" s="460"/>
      <c r="Z79" s="133" t="s">
        <v>1926</v>
      </c>
      <c r="AA79" s="269"/>
      <c r="AB79" s="269"/>
      <c r="AC79" s="134"/>
      <c r="AD79" s="732"/>
      <c r="AE79" s="732"/>
      <c r="AF79" s="732"/>
      <c r="AG79" s="732"/>
      <c r="AH79" s="732"/>
      <c r="AI79" s="732"/>
      <c r="AJ79" s="276"/>
      <c r="AP79" s="260"/>
      <c r="AT79" s="260"/>
      <c r="AV79" s="24"/>
      <c r="AW79" s="24"/>
      <c r="AX79" s="24"/>
      <c r="AY79" s="24"/>
      <c r="AZ79" s="24"/>
      <c r="BA79" s="24"/>
      <c r="BB79" s="24"/>
      <c r="BC79" s="24"/>
    </row>
    <row r="80" spans="2:71" s="252" customFormat="1" ht="15" customHeight="1" x14ac:dyDescent="0.25">
      <c r="B80" s="275"/>
      <c r="C80" s="731"/>
      <c r="D80" s="731"/>
      <c r="E80" s="731"/>
      <c r="F80" s="731"/>
      <c r="G80" s="731"/>
      <c r="H80" s="731"/>
      <c r="I80" s="460"/>
      <c r="J80" s="290" t="s">
        <v>1967</v>
      </c>
      <c r="K80" s="134"/>
      <c r="L80" s="305"/>
      <c r="M80" s="305"/>
      <c r="N80" s="532" t="s">
        <v>2343</v>
      </c>
      <c r="O80" s="134"/>
      <c r="P80" s="134"/>
      <c r="Q80" s="134"/>
      <c r="R80" s="134"/>
      <c r="S80" s="730"/>
      <c r="T80" s="730"/>
      <c r="U80" s="730"/>
      <c r="V80" s="730"/>
      <c r="W80" s="730"/>
      <c r="X80" s="730"/>
      <c r="Y80" s="730"/>
      <c r="Z80" s="730"/>
      <c r="AA80" s="730"/>
      <c r="AB80" s="730"/>
      <c r="AC80" s="730"/>
      <c r="AD80" s="730"/>
      <c r="AE80" s="730"/>
      <c r="AF80" s="730"/>
      <c r="AG80" s="730"/>
      <c r="AH80" s="730"/>
      <c r="AI80" s="730"/>
      <c r="AJ80" s="276"/>
      <c r="AP80" s="260"/>
      <c r="AT80" s="260"/>
      <c r="AV80" s="24"/>
      <c r="AW80" s="24"/>
      <c r="AX80" s="24"/>
      <c r="AY80" s="24"/>
      <c r="AZ80" s="24"/>
      <c r="BA80" s="24"/>
      <c r="BB80" s="24"/>
      <c r="BC80" s="24"/>
    </row>
    <row r="81" spans="2:55" s="252" customFormat="1" ht="5.0999999999999996" customHeight="1" x14ac:dyDescent="0.25">
      <c r="B81" s="275"/>
      <c r="C81" s="291"/>
      <c r="D81" s="291"/>
      <c r="E81" s="291"/>
      <c r="F81" s="291"/>
      <c r="G81" s="291"/>
      <c r="H81" s="291"/>
      <c r="I81" s="291"/>
      <c r="J81" s="291"/>
      <c r="K81" s="291"/>
      <c r="L81" s="266"/>
      <c r="M81" s="134"/>
      <c r="N81" s="290"/>
      <c r="O81" s="134"/>
      <c r="P81" s="134"/>
      <c r="Q81" s="134"/>
      <c r="R81" s="134"/>
      <c r="S81" s="134"/>
      <c r="T81" s="134"/>
      <c r="U81" s="290"/>
      <c r="V81" s="134"/>
      <c r="W81" s="134"/>
      <c r="X81" s="134"/>
      <c r="Y81" s="133"/>
      <c r="Z81" s="133"/>
      <c r="AA81" s="269"/>
      <c r="AB81" s="269"/>
      <c r="AC81" s="266"/>
      <c r="AD81" s="266"/>
      <c r="AE81" s="164"/>
      <c r="AF81" s="164"/>
      <c r="AG81" s="164"/>
      <c r="AH81" s="164"/>
      <c r="AI81" s="164"/>
      <c r="AJ81" s="276"/>
      <c r="AP81" s="260"/>
      <c r="AT81" s="260"/>
      <c r="AV81" s="24"/>
      <c r="AW81" s="24"/>
      <c r="AX81" s="24"/>
      <c r="AY81" s="24"/>
      <c r="AZ81" s="24"/>
      <c r="BA81" s="24"/>
      <c r="BB81" s="24"/>
      <c r="BC81" s="24"/>
    </row>
    <row r="82" spans="2:55" s="252" customFormat="1" ht="15" customHeight="1" x14ac:dyDescent="0.25">
      <c r="B82" s="275"/>
      <c r="C82" s="719" t="s">
        <v>1198</v>
      </c>
      <c r="D82" s="720"/>
      <c r="E82" s="720"/>
      <c r="F82" s="720"/>
      <c r="G82" s="720"/>
      <c r="H82" s="720"/>
      <c r="I82" s="720"/>
      <c r="J82" s="720"/>
      <c r="K82" s="720"/>
      <c r="L82" s="720"/>
      <c r="M82" s="720"/>
      <c r="N82" s="720"/>
      <c r="O82" s="720"/>
      <c r="P82" s="720"/>
      <c r="Q82" s="720"/>
      <c r="R82" s="720"/>
      <c r="S82" s="720"/>
      <c r="T82" s="720"/>
      <c r="U82" s="720"/>
      <c r="V82" s="720"/>
      <c r="W82" s="720"/>
      <c r="X82" s="720"/>
      <c r="Y82" s="720"/>
      <c r="Z82" s="720"/>
      <c r="AA82" s="720"/>
      <c r="AB82" s="720"/>
      <c r="AC82" s="720"/>
      <c r="AD82" s="720"/>
      <c r="AE82" s="720"/>
      <c r="AF82" s="720"/>
      <c r="AG82" s="720"/>
      <c r="AH82" s="720"/>
      <c r="AI82" s="721"/>
      <c r="AJ82" s="276"/>
      <c r="AP82" s="260"/>
      <c r="AT82" s="260"/>
      <c r="AV82" s="24"/>
      <c r="AW82" s="24"/>
      <c r="AX82" s="24"/>
      <c r="AY82" s="24"/>
      <c r="AZ82" s="24"/>
      <c r="BA82" s="24"/>
      <c r="BB82" s="24"/>
      <c r="BC82" s="24"/>
    </row>
    <row r="83" spans="2:55" s="252" customFormat="1" ht="15" customHeight="1" x14ac:dyDescent="0.25">
      <c r="B83" s="275"/>
      <c r="C83" s="133" t="s">
        <v>1210</v>
      </c>
      <c r="D83" s="292"/>
      <c r="E83" s="292"/>
      <c r="F83" s="292"/>
      <c r="G83" s="292"/>
      <c r="H83" s="292"/>
      <c r="I83" s="292"/>
      <c r="J83" s="292"/>
      <c r="K83" s="292"/>
      <c r="L83" s="292"/>
      <c r="M83" s="292"/>
      <c r="N83" s="292"/>
      <c r="O83" s="292"/>
      <c r="P83" s="292"/>
      <c r="Q83" s="292"/>
      <c r="R83" s="292"/>
      <c r="S83" s="292"/>
      <c r="T83" s="292"/>
      <c r="U83" s="292"/>
      <c r="V83" s="134"/>
      <c r="W83" s="460"/>
      <c r="X83" s="259" t="s">
        <v>197</v>
      </c>
      <c r="Y83" s="259"/>
      <c r="Z83" s="460"/>
      <c r="AA83" s="259" t="s">
        <v>196</v>
      </c>
      <c r="AB83" s="292"/>
      <c r="AC83" s="292"/>
      <c r="AD83" s="292"/>
      <c r="AE83" s="292"/>
      <c r="AF83" s="292"/>
      <c r="AG83" s="292"/>
      <c r="AH83" s="292"/>
      <c r="AI83" s="225"/>
      <c r="AJ83" s="276"/>
      <c r="AP83" s="260"/>
      <c r="AT83" s="260"/>
      <c r="AV83" s="24"/>
      <c r="AW83" s="24"/>
      <c r="AX83" s="24"/>
      <c r="AY83" s="24"/>
      <c r="AZ83" s="24"/>
      <c r="BA83" s="24"/>
      <c r="BB83" s="24"/>
      <c r="BC83" s="24"/>
    </row>
    <row r="84" spans="2:55" s="252" customFormat="1" ht="15" customHeight="1" x14ac:dyDescent="0.25">
      <c r="B84" s="275"/>
      <c r="C84" s="133" t="s">
        <v>1761</v>
      </c>
      <c r="D84" s="133"/>
      <c r="E84" s="133"/>
      <c r="F84" s="133"/>
      <c r="G84" s="292"/>
      <c r="H84" s="292"/>
      <c r="I84" s="712"/>
      <c r="J84" s="712"/>
      <c r="K84" s="712"/>
      <c r="L84" s="712"/>
      <c r="M84" s="712"/>
      <c r="N84" s="712"/>
      <c r="O84" s="712"/>
      <c r="P84" s="712"/>
      <c r="Q84" s="712"/>
      <c r="R84" s="712"/>
      <c r="S84" s="712"/>
      <c r="T84" s="712"/>
      <c r="U84" s="712"/>
      <c r="V84" s="712"/>
      <c r="W84" s="712"/>
      <c r="X84" s="712"/>
      <c r="Y84" s="712"/>
      <c r="Z84" s="712"/>
      <c r="AA84" s="712"/>
      <c r="AB84" s="712"/>
      <c r="AC84" s="712"/>
      <c r="AD84" s="712"/>
      <c r="AE84" s="712"/>
      <c r="AF84" s="712"/>
      <c r="AG84" s="712"/>
      <c r="AH84" s="712"/>
      <c r="AI84" s="712"/>
      <c r="AJ84" s="276"/>
      <c r="AP84" s="260"/>
      <c r="AT84" s="260"/>
      <c r="AV84" s="24"/>
      <c r="AW84" s="24"/>
      <c r="AX84" s="24"/>
      <c r="AY84" s="24"/>
      <c r="AZ84" s="24"/>
      <c r="BA84" s="24"/>
      <c r="BB84" s="24"/>
      <c r="BC84" s="24"/>
    </row>
    <row r="85" spans="2:55" s="252" customFormat="1" ht="15" customHeight="1" x14ac:dyDescent="0.25">
      <c r="B85" s="275"/>
      <c r="C85" s="133" t="s">
        <v>1762</v>
      </c>
      <c r="D85" s="133"/>
      <c r="E85" s="133"/>
      <c r="F85" s="133"/>
      <c r="G85" s="133"/>
      <c r="H85" s="133"/>
      <c r="I85" s="133"/>
      <c r="J85" s="133"/>
      <c r="K85" s="133"/>
      <c r="L85" s="133"/>
      <c r="M85" s="133"/>
      <c r="N85" s="133"/>
      <c r="O85" s="133"/>
      <c r="P85" s="133"/>
      <c r="Q85" s="133"/>
      <c r="R85" s="133"/>
      <c r="S85" s="133"/>
      <c r="T85" s="133"/>
      <c r="U85" s="133"/>
      <c r="V85" s="133"/>
      <c r="W85" s="133"/>
      <c r="X85" s="737" t="s">
        <v>310</v>
      </c>
      <c r="Y85" s="737"/>
      <c r="Z85" s="737"/>
      <c r="AA85" s="737"/>
      <c r="AB85" s="737"/>
      <c r="AC85" s="737"/>
      <c r="AD85" s="737"/>
      <c r="AE85" s="737"/>
      <c r="AF85" s="737"/>
      <c r="AG85" s="737"/>
      <c r="AH85" s="737"/>
      <c r="AI85" s="737"/>
      <c r="AJ85" s="276"/>
      <c r="AP85" s="260"/>
      <c r="AT85" s="260"/>
      <c r="AV85" s="24"/>
      <c r="AW85" s="24"/>
      <c r="AX85" s="24"/>
      <c r="AY85" s="24"/>
      <c r="AZ85" s="24"/>
      <c r="BA85" s="24"/>
      <c r="BB85" s="24"/>
      <c r="BC85" s="24"/>
    </row>
    <row r="86" spans="2:55" s="252" customFormat="1" ht="15" customHeight="1" x14ac:dyDescent="0.25">
      <c r="B86" s="275"/>
      <c r="C86" s="738" t="s">
        <v>1213</v>
      </c>
      <c r="D86" s="738"/>
      <c r="E86" s="738"/>
      <c r="F86" s="738"/>
      <c r="G86" s="738"/>
      <c r="H86" s="738"/>
      <c r="I86" s="738"/>
      <c r="J86" s="738"/>
      <c r="K86" s="738"/>
      <c r="L86" s="738"/>
      <c r="M86" s="738"/>
      <c r="N86" s="738"/>
      <c r="O86" s="738"/>
      <c r="P86" s="738"/>
      <c r="Q86" s="738"/>
      <c r="R86" s="738"/>
      <c r="S86" s="738"/>
      <c r="T86" s="738"/>
      <c r="U86" s="738"/>
      <c r="V86" s="738"/>
      <c r="W86" s="133"/>
      <c r="X86" s="739" t="str">
        <f>IF(OR($X$85="",$X$85="Selecionar"),"",VLOOKUP(X85,U150:AP1002,9,FALSE))</f>
        <v/>
      </c>
      <c r="Y86" s="739"/>
      <c r="Z86" s="739"/>
      <c r="AA86" s="739"/>
      <c r="AB86" s="739"/>
      <c r="AC86" s="739"/>
      <c r="AD86" s="739"/>
      <c r="AE86" s="739"/>
      <c r="AF86" s="739"/>
      <c r="AG86" s="739"/>
      <c r="AH86" s="739"/>
      <c r="AI86" s="739"/>
      <c r="AJ86" s="276"/>
      <c r="AP86" s="260"/>
      <c r="AT86" s="260"/>
      <c r="AV86" s="24"/>
      <c r="AW86" s="24"/>
      <c r="AX86" s="24"/>
      <c r="AY86" s="24"/>
      <c r="AZ86" s="24"/>
      <c r="BA86" s="24"/>
      <c r="BB86" s="24"/>
      <c r="BC86" s="24"/>
    </row>
    <row r="87" spans="2:55" s="252" customFormat="1" ht="5.0999999999999996" customHeight="1" x14ac:dyDescent="0.25">
      <c r="B87" s="275"/>
      <c r="C87" s="133"/>
      <c r="D87" s="133"/>
      <c r="E87" s="133"/>
      <c r="F87" s="133"/>
      <c r="G87" s="133"/>
      <c r="H87" s="133"/>
      <c r="I87" s="133"/>
      <c r="J87" s="133"/>
      <c r="K87" s="133"/>
      <c r="L87" s="133"/>
      <c r="M87" s="133"/>
      <c r="N87" s="133"/>
      <c r="O87" s="133"/>
      <c r="P87" s="133"/>
      <c r="Q87" s="133"/>
      <c r="R87" s="133"/>
      <c r="S87" s="133"/>
      <c r="T87" s="133"/>
      <c r="U87" s="133"/>
      <c r="V87" s="133"/>
      <c r="W87" s="133"/>
      <c r="X87" s="225"/>
      <c r="Y87" s="225"/>
      <c r="Z87" s="225"/>
      <c r="AA87" s="225"/>
      <c r="AB87" s="225"/>
      <c r="AC87" s="225"/>
      <c r="AD87" s="225"/>
      <c r="AE87" s="225"/>
      <c r="AF87" s="225"/>
      <c r="AG87" s="225"/>
      <c r="AH87" s="225"/>
      <c r="AI87" s="225"/>
      <c r="AJ87" s="276"/>
      <c r="AP87" s="260"/>
      <c r="AT87" s="260"/>
      <c r="AV87" s="24"/>
      <c r="AW87" s="24"/>
      <c r="AX87" s="24"/>
      <c r="AY87" s="24"/>
      <c r="AZ87" s="24"/>
      <c r="BA87" s="24"/>
      <c r="BB87" s="24"/>
      <c r="BC87" s="24"/>
    </row>
    <row r="88" spans="2:55" s="252" customFormat="1" ht="15" customHeight="1" x14ac:dyDescent="0.25">
      <c r="B88" s="275"/>
      <c r="C88" s="133" t="s">
        <v>1980</v>
      </c>
      <c r="D88" s="166"/>
      <c r="E88" s="166"/>
      <c r="F88" s="166"/>
      <c r="G88" s="166"/>
      <c r="H88" s="166"/>
      <c r="I88" s="166"/>
      <c r="J88" s="266"/>
      <c r="K88" s="266"/>
      <c r="L88" s="266"/>
      <c r="M88" s="266"/>
      <c r="N88" s="266"/>
      <c r="O88" s="266"/>
      <c r="P88" s="266"/>
      <c r="Q88" s="266"/>
      <c r="R88" s="266"/>
      <c r="S88" s="460"/>
      <c r="T88" s="133" t="s">
        <v>1165</v>
      </c>
      <c r="U88" s="266"/>
      <c r="V88" s="266"/>
      <c r="W88" s="460"/>
      <c r="X88" s="133" t="s">
        <v>1166</v>
      </c>
      <c r="Y88" s="134"/>
      <c r="Z88" s="266"/>
      <c r="AA88" s="266"/>
      <c r="AB88" s="266"/>
      <c r="AC88" s="460"/>
      <c r="AD88" s="133" t="s">
        <v>1167</v>
      </c>
      <c r="AE88" s="266"/>
      <c r="AF88" s="164"/>
      <c r="AG88" s="164"/>
      <c r="AH88" s="164"/>
      <c r="AI88" s="164"/>
      <c r="AJ88" s="276"/>
      <c r="AP88" s="260"/>
      <c r="AT88" s="260"/>
      <c r="AV88" s="24"/>
      <c r="AW88" s="24"/>
      <c r="AX88" s="24"/>
      <c r="AY88" s="24"/>
      <c r="AZ88" s="24"/>
      <c r="BA88" s="24"/>
      <c r="BB88" s="24"/>
      <c r="BC88" s="24"/>
    </row>
    <row r="89" spans="2:55" s="252" customFormat="1" ht="5.0999999999999996" customHeight="1" x14ac:dyDescent="0.25">
      <c r="B89" s="275"/>
      <c r="C89" s="166"/>
      <c r="D89" s="166"/>
      <c r="E89" s="166"/>
      <c r="F89" s="166"/>
      <c r="G89" s="166"/>
      <c r="H89" s="166"/>
      <c r="I89" s="166"/>
      <c r="J89" s="266"/>
      <c r="K89" s="266"/>
      <c r="L89" s="266"/>
      <c r="M89" s="266"/>
      <c r="N89" s="266"/>
      <c r="O89" s="266"/>
      <c r="P89" s="266"/>
      <c r="Q89" s="266"/>
      <c r="R89" s="266"/>
      <c r="S89" s="266"/>
      <c r="T89" s="266"/>
      <c r="U89" s="266"/>
      <c r="V89" s="266"/>
      <c r="W89" s="266"/>
      <c r="X89" s="266"/>
      <c r="Y89" s="266"/>
      <c r="Z89" s="266"/>
      <c r="AA89" s="266"/>
      <c r="AB89" s="266"/>
      <c r="AC89" s="266"/>
      <c r="AD89" s="266"/>
      <c r="AE89" s="164"/>
      <c r="AF89" s="164"/>
      <c r="AG89" s="164"/>
      <c r="AH89" s="164"/>
      <c r="AI89" s="164"/>
      <c r="AJ89" s="276"/>
      <c r="AP89" s="260"/>
      <c r="AT89" s="260"/>
      <c r="AV89" s="24"/>
      <c r="AW89" s="24"/>
      <c r="AX89" s="24"/>
      <c r="AY89" s="24"/>
      <c r="AZ89" s="24"/>
      <c r="BA89" s="24"/>
      <c r="BB89" s="24"/>
      <c r="BC89" s="24"/>
    </row>
    <row r="90" spans="2:55" s="252" customFormat="1" ht="15" customHeight="1" x14ac:dyDescent="0.25">
      <c r="B90" s="275"/>
      <c r="C90" s="290" t="s">
        <v>1763</v>
      </c>
      <c r="D90" s="166"/>
      <c r="E90" s="166"/>
      <c r="F90" s="166"/>
      <c r="G90" s="166"/>
      <c r="H90" s="166"/>
      <c r="I90" s="166"/>
      <c r="J90" s="266"/>
      <c r="K90" s="266"/>
      <c r="L90" s="266"/>
      <c r="M90" s="266"/>
      <c r="N90" s="266"/>
      <c r="O90" s="266"/>
      <c r="P90" s="266"/>
      <c r="Q90" s="460"/>
      <c r="R90" s="166" t="s">
        <v>1169</v>
      </c>
      <c r="S90" s="134"/>
      <c r="T90" s="134"/>
      <c r="U90" s="460"/>
      <c r="V90" s="166" t="s">
        <v>1168</v>
      </c>
      <c r="W90" s="134"/>
      <c r="X90" s="150"/>
      <c r="Y90" s="166"/>
      <c r="Z90" s="266"/>
      <c r="AA90" s="266"/>
      <c r="AB90" s="266"/>
      <c r="AC90" s="266"/>
      <c r="AD90" s="266"/>
      <c r="AE90" s="164"/>
      <c r="AF90" s="164"/>
      <c r="AG90" s="164"/>
      <c r="AH90" s="164"/>
      <c r="AI90" s="164"/>
      <c r="AJ90" s="276"/>
      <c r="AP90" s="260"/>
      <c r="AT90" s="260"/>
      <c r="AV90" s="24"/>
      <c r="AW90" s="24"/>
      <c r="AX90" s="24"/>
      <c r="AY90" s="24"/>
      <c r="AZ90" s="24"/>
      <c r="BA90" s="24"/>
      <c r="BB90" s="24"/>
      <c r="BC90" s="24"/>
    </row>
    <row r="91" spans="2:55" s="252" customFormat="1" ht="5.0999999999999996" customHeight="1" x14ac:dyDescent="0.25">
      <c r="B91" s="275"/>
      <c r="C91" s="166"/>
      <c r="D91" s="166"/>
      <c r="E91" s="166"/>
      <c r="F91" s="166"/>
      <c r="G91" s="166"/>
      <c r="H91" s="166"/>
      <c r="I91" s="166"/>
      <c r="J91" s="266"/>
      <c r="K91" s="266"/>
      <c r="L91" s="266"/>
      <c r="M91" s="266"/>
      <c r="N91" s="266"/>
      <c r="O91" s="266"/>
      <c r="P91" s="266"/>
      <c r="Q91" s="266"/>
      <c r="R91" s="266"/>
      <c r="S91" s="266"/>
      <c r="T91" s="266"/>
      <c r="U91" s="266"/>
      <c r="V91" s="266"/>
      <c r="W91" s="266"/>
      <c r="X91" s="266"/>
      <c r="Y91" s="266"/>
      <c r="Z91" s="266"/>
      <c r="AA91" s="266"/>
      <c r="AB91" s="266"/>
      <c r="AC91" s="266"/>
      <c r="AD91" s="266"/>
      <c r="AE91" s="164"/>
      <c r="AF91" s="164"/>
      <c r="AG91" s="164"/>
      <c r="AH91" s="164"/>
      <c r="AI91" s="164"/>
      <c r="AJ91" s="276"/>
      <c r="AP91" s="260"/>
      <c r="AT91" s="260"/>
      <c r="AV91" s="24"/>
      <c r="AW91" s="24"/>
      <c r="AX91" s="24"/>
      <c r="AY91" s="24"/>
      <c r="AZ91" s="24"/>
      <c r="BA91" s="24"/>
      <c r="BB91" s="24"/>
      <c r="BC91" s="24"/>
    </row>
    <row r="92" spans="2:55" s="252" customFormat="1" ht="15" customHeight="1" x14ac:dyDescent="0.25">
      <c r="B92" s="275"/>
      <c r="C92" s="290" t="s">
        <v>1764</v>
      </c>
      <c r="D92" s="166"/>
      <c r="E92" s="166"/>
      <c r="F92" s="166"/>
      <c r="G92" s="166"/>
      <c r="H92" s="166"/>
      <c r="I92" s="166"/>
      <c r="J92" s="266"/>
      <c r="K92" s="134"/>
      <c r="L92" s="460"/>
      <c r="M92" s="259" t="s">
        <v>196</v>
      </c>
      <c r="N92" s="134"/>
      <c r="O92" s="460"/>
      <c r="P92" s="259" t="s">
        <v>2325</v>
      </c>
      <c r="Q92" s="134"/>
      <c r="R92" s="134"/>
      <c r="S92" s="134"/>
      <c r="T92" s="134"/>
      <c r="U92" s="134"/>
      <c r="V92" s="134"/>
      <c r="W92" s="134"/>
      <c r="X92" s="134"/>
      <c r="Y92" s="134"/>
      <c r="Z92" s="134"/>
      <c r="AA92" s="134"/>
      <c r="AB92" s="388"/>
      <c r="AC92" s="388"/>
      <c r="AD92" s="388"/>
      <c r="AE92" s="388"/>
      <c r="AF92" s="388"/>
      <c r="AG92" s="388"/>
      <c r="AH92" s="388"/>
      <c r="AI92" s="388"/>
      <c r="AJ92" s="276"/>
      <c r="AP92" s="260"/>
      <c r="AT92" s="260"/>
      <c r="AV92" s="24"/>
      <c r="AW92" s="24"/>
      <c r="AX92" s="24"/>
      <c r="AY92" s="24"/>
      <c r="AZ92" s="24"/>
      <c r="BA92" s="24"/>
      <c r="BB92" s="24"/>
      <c r="BC92" s="24"/>
    </row>
    <row r="93" spans="2:55" s="252" customFormat="1" ht="5.0999999999999996" customHeight="1" x14ac:dyDescent="0.25">
      <c r="B93" s="275"/>
      <c r="C93" s="166"/>
      <c r="D93" s="166"/>
      <c r="E93" s="166"/>
      <c r="F93" s="166"/>
      <c r="G93" s="166"/>
      <c r="H93" s="166"/>
      <c r="I93" s="166"/>
      <c r="J93" s="266"/>
      <c r="K93" s="266"/>
      <c r="L93" s="266"/>
      <c r="M93" s="266"/>
      <c r="N93" s="266"/>
      <c r="O93" s="266"/>
      <c r="P93" s="266"/>
      <c r="Q93" s="266"/>
      <c r="R93" s="266"/>
      <c r="S93" s="266"/>
      <c r="T93" s="266"/>
      <c r="U93" s="266"/>
      <c r="V93" s="266"/>
      <c r="W93" s="266"/>
      <c r="X93" s="266"/>
      <c r="Y93" s="266"/>
      <c r="Z93" s="266"/>
      <c r="AA93" s="266"/>
      <c r="AB93" s="266"/>
      <c r="AC93" s="266"/>
      <c r="AD93" s="266"/>
      <c r="AE93" s="164"/>
      <c r="AF93" s="164"/>
      <c r="AG93" s="164"/>
      <c r="AH93" s="164"/>
      <c r="AI93" s="164"/>
      <c r="AJ93" s="276"/>
      <c r="AP93" s="260"/>
      <c r="AT93" s="260"/>
      <c r="AV93" s="24"/>
      <c r="AW93" s="24"/>
      <c r="AX93" s="24"/>
      <c r="AY93" s="24"/>
      <c r="AZ93" s="24"/>
      <c r="BA93" s="24"/>
      <c r="BB93" s="24"/>
      <c r="BC93" s="24"/>
    </row>
    <row r="94" spans="2:55" s="252" customFormat="1" ht="15" customHeight="1" x14ac:dyDescent="0.25">
      <c r="B94" s="275"/>
      <c r="C94" s="259" t="s">
        <v>2324</v>
      </c>
      <c r="D94" s="259"/>
      <c r="E94" s="259"/>
      <c r="F94" s="259"/>
      <c r="G94" s="259"/>
      <c r="H94" s="259"/>
      <c r="I94" s="259"/>
      <c r="J94" s="259"/>
      <c r="K94" s="259"/>
      <c r="L94" s="259"/>
      <c r="M94" s="166"/>
      <c r="N94" s="166"/>
      <c r="O94" s="479"/>
      <c r="P94" s="729"/>
      <c r="Q94" s="729"/>
      <c r="R94" s="729"/>
      <c r="S94" s="729"/>
      <c r="T94" s="729"/>
      <c r="U94" s="729"/>
      <c r="V94" s="729"/>
      <c r="W94" s="729"/>
      <c r="X94" s="729"/>
      <c r="Y94" s="729"/>
      <c r="Z94" s="729"/>
      <c r="AA94" s="729"/>
      <c r="AB94" s="729"/>
      <c r="AC94" s="729"/>
      <c r="AD94" s="729"/>
      <c r="AE94" s="729"/>
      <c r="AF94" s="729"/>
      <c r="AG94" s="729"/>
      <c r="AH94" s="729"/>
      <c r="AI94" s="729"/>
      <c r="AJ94" s="276"/>
      <c r="AP94" s="260"/>
      <c r="AT94" s="260"/>
      <c r="AV94" s="24"/>
      <c r="AW94" s="24"/>
      <c r="AX94" s="24"/>
      <c r="AY94" s="24"/>
      <c r="AZ94" s="24"/>
      <c r="BA94" s="24"/>
      <c r="BB94" s="24"/>
      <c r="BC94" s="24"/>
    </row>
    <row r="95" spans="2:55" s="252" customFormat="1" ht="15" customHeight="1" x14ac:dyDescent="0.25">
      <c r="B95" s="275"/>
      <c r="C95" s="732"/>
      <c r="D95" s="732"/>
      <c r="E95" s="732"/>
      <c r="F95" s="732"/>
      <c r="G95" s="732"/>
      <c r="H95" s="732"/>
      <c r="I95" s="732"/>
      <c r="J95" s="732"/>
      <c r="K95" s="732"/>
      <c r="L95" s="732"/>
      <c r="M95" s="732"/>
      <c r="N95" s="732"/>
      <c r="O95" s="732"/>
      <c r="P95" s="732"/>
      <c r="Q95" s="732"/>
      <c r="R95" s="732"/>
      <c r="S95" s="732"/>
      <c r="T95" s="732"/>
      <c r="U95" s="732"/>
      <c r="V95" s="732"/>
      <c r="W95" s="732"/>
      <c r="X95" s="732"/>
      <c r="Y95" s="732"/>
      <c r="Z95" s="732"/>
      <c r="AA95" s="732"/>
      <c r="AB95" s="732"/>
      <c r="AC95" s="732"/>
      <c r="AD95" s="732"/>
      <c r="AE95" s="732"/>
      <c r="AF95" s="732"/>
      <c r="AG95" s="732"/>
      <c r="AH95" s="732"/>
      <c r="AI95" s="732"/>
      <c r="AJ95" s="276"/>
      <c r="AP95" s="260"/>
      <c r="AT95" s="260"/>
      <c r="AV95" s="24"/>
      <c r="AW95" s="24"/>
      <c r="AX95" s="24"/>
      <c r="AY95" s="24"/>
      <c r="AZ95" s="24"/>
      <c r="BA95" s="24"/>
      <c r="BB95" s="24"/>
      <c r="BC95" s="24"/>
    </row>
    <row r="96" spans="2:55" s="252" customFormat="1" ht="5.0999999999999996" customHeight="1" x14ac:dyDescent="0.25">
      <c r="B96" s="275"/>
      <c r="C96" s="166"/>
      <c r="D96" s="166"/>
      <c r="E96" s="166"/>
      <c r="F96" s="166"/>
      <c r="G96" s="166"/>
      <c r="H96" s="166"/>
      <c r="I96" s="166"/>
      <c r="J96" s="266"/>
      <c r="K96" s="266"/>
      <c r="L96" s="266"/>
      <c r="M96" s="266"/>
      <c r="N96" s="266"/>
      <c r="O96" s="266"/>
      <c r="P96" s="266"/>
      <c r="Q96" s="266"/>
      <c r="R96" s="266"/>
      <c r="S96" s="266"/>
      <c r="T96" s="266"/>
      <c r="U96" s="266"/>
      <c r="V96" s="266"/>
      <c r="W96" s="266"/>
      <c r="X96" s="266"/>
      <c r="Y96" s="266"/>
      <c r="Z96" s="266"/>
      <c r="AA96" s="266"/>
      <c r="AB96" s="266"/>
      <c r="AC96" s="266"/>
      <c r="AD96" s="266"/>
      <c r="AE96" s="164"/>
      <c r="AF96" s="164"/>
      <c r="AG96" s="164"/>
      <c r="AH96" s="164"/>
      <c r="AI96" s="164"/>
      <c r="AJ96" s="276"/>
      <c r="AP96" s="260"/>
      <c r="AT96" s="260"/>
      <c r="AV96" s="24"/>
      <c r="AW96" s="24"/>
      <c r="AX96" s="24"/>
      <c r="AY96" s="24"/>
      <c r="AZ96" s="24"/>
      <c r="BA96" s="24"/>
      <c r="BB96" s="24"/>
      <c r="BC96" s="24"/>
    </row>
    <row r="97" spans="2:55" s="252" customFormat="1" ht="15" customHeight="1" x14ac:dyDescent="0.25">
      <c r="B97" s="275"/>
      <c r="C97" s="166" t="s">
        <v>1948</v>
      </c>
      <c r="D97" s="166"/>
      <c r="E97" s="166"/>
      <c r="F97" s="166"/>
      <c r="G97" s="166"/>
      <c r="H97" s="166"/>
      <c r="I97" s="166"/>
      <c r="J97" s="266"/>
      <c r="K97" s="266"/>
      <c r="L97" s="266"/>
      <c r="M97" s="266"/>
      <c r="N97" s="266"/>
      <c r="O97" s="266"/>
      <c r="P97" s="266"/>
      <c r="Q97" s="266"/>
      <c r="R97" s="266"/>
      <c r="S97" s="266"/>
      <c r="T97" s="266"/>
      <c r="U97" s="266"/>
      <c r="V97" s="266"/>
      <c r="W97" s="266"/>
      <c r="X97" s="266"/>
      <c r="Y97" s="266"/>
      <c r="Z97" s="266"/>
      <c r="AA97" s="266"/>
      <c r="AB97" s="266"/>
      <c r="AC97" s="266"/>
      <c r="AD97" s="266"/>
      <c r="AE97" s="164"/>
      <c r="AF97" s="164"/>
      <c r="AG97" s="164"/>
      <c r="AH97" s="164"/>
      <c r="AI97" s="164"/>
      <c r="AJ97" s="276"/>
      <c r="AP97" s="260"/>
      <c r="AT97" s="260"/>
      <c r="AV97" s="24"/>
      <c r="AW97" s="24"/>
      <c r="AX97" s="24"/>
      <c r="AY97" s="24"/>
      <c r="AZ97" s="24"/>
      <c r="BA97" s="24"/>
      <c r="BB97" s="24"/>
      <c r="BC97" s="24"/>
    </row>
    <row r="98" spans="2:55" s="252" customFormat="1" ht="15" customHeight="1" x14ac:dyDescent="0.25">
      <c r="B98" s="275"/>
      <c r="C98" s="733" t="s">
        <v>1949</v>
      </c>
      <c r="D98" s="733"/>
      <c r="E98" s="733"/>
      <c r="F98" s="733"/>
      <c r="G98" s="733"/>
      <c r="H98" s="733"/>
      <c r="I98" s="733"/>
      <c r="J98" s="733"/>
      <c r="K98" s="733"/>
      <c r="L98" s="708" t="s">
        <v>1958</v>
      </c>
      <c r="M98" s="708"/>
      <c r="N98" s="708"/>
      <c r="O98" s="708"/>
      <c r="P98" s="708"/>
      <c r="Q98" s="708"/>
      <c r="R98" s="708"/>
      <c r="S98" s="708"/>
      <c r="T98" s="708"/>
      <c r="U98" s="708"/>
      <c r="V98" s="708"/>
      <c r="W98" s="708"/>
      <c r="X98" s="708" t="s">
        <v>1959</v>
      </c>
      <c r="Y98" s="708"/>
      <c r="Z98" s="708"/>
      <c r="AA98" s="708"/>
      <c r="AB98" s="708"/>
      <c r="AC98" s="708"/>
      <c r="AD98" s="708"/>
      <c r="AE98" s="708"/>
      <c r="AF98" s="708"/>
      <c r="AG98" s="708"/>
      <c r="AH98" s="708"/>
      <c r="AI98" s="708"/>
      <c r="AJ98" s="276"/>
      <c r="AP98" s="260"/>
      <c r="AT98" s="260"/>
      <c r="AV98" s="24"/>
      <c r="AW98" s="24"/>
      <c r="AX98" s="24"/>
      <c r="AY98" s="24"/>
      <c r="AZ98" s="24"/>
      <c r="BA98" s="24"/>
      <c r="BB98" s="24"/>
      <c r="BC98" s="24"/>
    </row>
    <row r="99" spans="2:55" s="252" customFormat="1" ht="15" customHeight="1" x14ac:dyDescent="0.25">
      <c r="B99" s="275"/>
      <c r="C99" s="733"/>
      <c r="D99" s="733"/>
      <c r="E99" s="733"/>
      <c r="F99" s="733"/>
      <c r="G99" s="733"/>
      <c r="H99" s="733"/>
      <c r="I99" s="733"/>
      <c r="J99" s="733"/>
      <c r="K99" s="733"/>
      <c r="L99" s="708" t="s">
        <v>1951</v>
      </c>
      <c r="M99" s="708"/>
      <c r="N99" s="708"/>
      <c r="O99" s="708"/>
      <c r="P99" s="708" t="s">
        <v>1952</v>
      </c>
      <c r="Q99" s="708"/>
      <c r="R99" s="708"/>
      <c r="S99" s="708"/>
      <c r="T99" s="708" t="s">
        <v>1953</v>
      </c>
      <c r="U99" s="708"/>
      <c r="V99" s="708"/>
      <c r="W99" s="708"/>
      <c r="X99" s="708" t="s">
        <v>1951</v>
      </c>
      <c r="Y99" s="708"/>
      <c r="Z99" s="708"/>
      <c r="AA99" s="708"/>
      <c r="AB99" s="708" t="s">
        <v>1952</v>
      </c>
      <c r="AC99" s="708"/>
      <c r="AD99" s="708"/>
      <c r="AE99" s="708"/>
      <c r="AF99" s="708" t="s">
        <v>1953</v>
      </c>
      <c r="AG99" s="708"/>
      <c r="AH99" s="708"/>
      <c r="AI99" s="708"/>
      <c r="AJ99" s="276"/>
      <c r="AP99" s="260"/>
      <c r="AT99" s="260"/>
      <c r="AV99" s="24"/>
      <c r="AW99" s="24"/>
      <c r="AX99" s="24"/>
      <c r="AY99" s="24"/>
      <c r="AZ99" s="24"/>
      <c r="BA99" s="24"/>
      <c r="BB99" s="24"/>
      <c r="BC99" s="24"/>
    </row>
    <row r="100" spans="2:55" s="252" customFormat="1" ht="18" customHeight="1" x14ac:dyDescent="0.25">
      <c r="B100" s="275"/>
      <c r="C100" s="733"/>
      <c r="D100" s="733"/>
      <c r="E100" s="733"/>
      <c r="F100" s="733"/>
      <c r="G100" s="733"/>
      <c r="H100" s="733"/>
      <c r="I100" s="733"/>
      <c r="J100" s="733"/>
      <c r="K100" s="733"/>
      <c r="L100" s="709"/>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276"/>
      <c r="AP100" s="260"/>
      <c r="AT100" s="260"/>
      <c r="AV100" s="24"/>
      <c r="AW100" s="24"/>
      <c r="AX100" s="24"/>
      <c r="AY100" s="24"/>
      <c r="AZ100" s="24"/>
      <c r="BA100" s="24"/>
      <c r="BB100" s="24"/>
      <c r="BC100" s="24"/>
    </row>
    <row r="101" spans="2:55" s="252" customFormat="1" ht="30" customHeight="1" x14ac:dyDescent="0.25">
      <c r="B101" s="275"/>
      <c r="C101" s="624" t="s">
        <v>1950</v>
      </c>
      <c r="D101" s="625"/>
      <c r="E101" s="625"/>
      <c r="F101" s="625"/>
      <c r="G101" s="626"/>
      <c r="H101" s="734" t="s">
        <v>1957</v>
      </c>
      <c r="I101" s="735"/>
      <c r="J101" s="735"/>
      <c r="K101" s="736"/>
      <c r="L101" s="293" t="s">
        <v>1954</v>
      </c>
      <c r="M101" s="710"/>
      <c r="N101" s="709"/>
      <c r="O101" s="709"/>
      <c r="P101" s="709"/>
      <c r="Q101" s="709"/>
      <c r="R101" s="709"/>
      <c r="S101" s="709"/>
      <c r="T101" s="709"/>
      <c r="U101" s="708" t="s">
        <v>2448</v>
      </c>
      <c r="V101" s="708"/>
      <c r="W101" s="708"/>
      <c r="X101" s="293" t="s">
        <v>1955</v>
      </c>
      <c r="Y101" s="710"/>
      <c r="Z101" s="709"/>
      <c r="AA101" s="709"/>
      <c r="AB101" s="709"/>
      <c r="AC101" s="709"/>
      <c r="AD101" s="709"/>
      <c r="AE101" s="709"/>
      <c r="AF101" s="709"/>
      <c r="AG101" s="708" t="s">
        <v>1956</v>
      </c>
      <c r="AH101" s="708"/>
      <c r="AI101" s="708"/>
      <c r="AJ101" s="276"/>
      <c r="AP101" s="260"/>
      <c r="AT101" s="260"/>
      <c r="AV101" s="24"/>
      <c r="AW101" s="24"/>
      <c r="AX101" s="24"/>
      <c r="AY101" s="24"/>
      <c r="AZ101" s="24"/>
      <c r="BA101" s="24"/>
      <c r="BB101" s="24"/>
      <c r="BC101" s="24"/>
    </row>
    <row r="102" spans="2:55" s="252" customFormat="1" ht="5.0999999999999996" customHeight="1" x14ac:dyDescent="0.25">
      <c r="B102" s="275"/>
      <c r="C102" s="166"/>
      <c r="D102" s="166"/>
      <c r="E102" s="166"/>
      <c r="F102" s="166"/>
      <c r="G102" s="166"/>
      <c r="H102" s="166"/>
      <c r="I102" s="1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164"/>
      <c r="AF102" s="164"/>
      <c r="AG102" s="164"/>
      <c r="AH102" s="164"/>
      <c r="AI102" s="164"/>
      <c r="AJ102" s="276"/>
      <c r="AP102" s="260"/>
      <c r="AT102" s="260"/>
      <c r="AV102" s="24"/>
      <c r="AW102" s="24"/>
      <c r="AX102" s="24"/>
      <c r="AY102" s="24"/>
      <c r="AZ102" s="24"/>
      <c r="BA102" s="24"/>
      <c r="BB102" s="24"/>
      <c r="BC102" s="24"/>
    </row>
    <row r="103" spans="2:55" s="252" customFormat="1" ht="15" customHeight="1" x14ac:dyDescent="0.25">
      <c r="B103" s="275"/>
      <c r="C103" s="719" t="s">
        <v>1765</v>
      </c>
      <c r="D103" s="720"/>
      <c r="E103" s="720"/>
      <c r="F103" s="720"/>
      <c r="G103" s="720"/>
      <c r="H103" s="720"/>
      <c r="I103" s="720"/>
      <c r="J103" s="720"/>
      <c r="K103" s="720"/>
      <c r="L103" s="720"/>
      <c r="M103" s="720"/>
      <c r="N103" s="720"/>
      <c r="O103" s="720"/>
      <c r="P103" s="720"/>
      <c r="Q103" s="720"/>
      <c r="R103" s="720"/>
      <c r="S103" s="720"/>
      <c r="T103" s="720"/>
      <c r="U103" s="720"/>
      <c r="V103" s="720"/>
      <c r="W103" s="720"/>
      <c r="X103" s="720"/>
      <c r="Y103" s="720"/>
      <c r="Z103" s="720"/>
      <c r="AA103" s="720"/>
      <c r="AB103" s="720"/>
      <c r="AC103" s="720"/>
      <c r="AD103" s="720"/>
      <c r="AE103" s="720"/>
      <c r="AF103" s="720"/>
      <c r="AG103" s="720"/>
      <c r="AH103" s="720"/>
      <c r="AI103" s="721"/>
      <c r="AJ103" s="276"/>
      <c r="AP103" s="260"/>
      <c r="AT103" s="260"/>
      <c r="AV103" s="24"/>
      <c r="AW103" s="24"/>
      <c r="AX103" s="24"/>
      <c r="AY103" s="24"/>
      <c r="AZ103" s="24"/>
      <c r="BA103" s="24"/>
      <c r="BB103" s="24"/>
      <c r="BC103" s="24"/>
    </row>
    <row r="104" spans="2:55" s="252" customFormat="1" ht="15" customHeight="1" x14ac:dyDescent="0.25">
      <c r="B104" s="275"/>
      <c r="C104" s="728" t="s">
        <v>1938</v>
      </c>
      <c r="D104" s="728"/>
      <c r="E104" s="728"/>
      <c r="F104" s="728"/>
      <c r="G104" s="728"/>
      <c r="H104" s="728"/>
      <c r="I104" s="728"/>
      <c r="J104" s="728"/>
      <c r="K104" s="728"/>
      <c r="L104" s="728"/>
      <c r="M104" s="728"/>
      <c r="N104" s="711"/>
      <c r="O104" s="711"/>
      <c r="P104" s="711"/>
      <c r="Q104" s="711"/>
      <c r="R104" s="711"/>
      <c r="S104" s="711"/>
      <c r="T104" s="711"/>
      <c r="U104" s="711"/>
      <c r="V104" s="711"/>
      <c r="W104" s="711"/>
      <c r="X104" s="711"/>
      <c r="Y104" s="711"/>
      <c r="Z104" s="711"/>
      <c r="AA104" s="711"/>
      <c r="AB104" s="711"/>
      <c r="AC104" s="711"/>
      <c r="AD104" s="711"/>
      <c r="AE104" s="711"/>
      <c r="AF104" s="711"/>
      <c r="AG104" s="711"/>
      <c r="AH104" s="711"/>
      <c r="AI104" s="711"/>
      <c r="AJ104" s="276"/>
      <c r="AP104" s="260"/>
      <c r="AT104" s="260"/>
      <c r="AV104" s="24"/>
      <c r="AW104" s="24"/>
      <c r="AX104" s="24"/>
      <c r="AY104" s="24"/>
      <c r="AZ104" s="24"/>
      <c r="BA104" s="24"/>
      <c r="BB104" s="24"/>
      <c r="BC104" s="24"/>
    </row>
    <row r="105" spans="2:55" s="252" customFormat="1" ht="15" customHeight="1" x14ac:dyDescent="0.25">
      <c r="B105" s="275"/>
      <c r="C105" s="705" t="s">
        <v>1939</v>
      </c>
      <c r="D105" s="705"/>
      <c r="E105" s="705"/>
      <c r="F105" s="705"/>
      <c r="G105" s="705"/>
      <c r="H105" s="711"/>
      <c r="I105" s="711"/>
      <c r="J105" s="711"/>
      <c r="K105" s="711"/>
      <c r="L105" s="711"/>
      <c r="M105" s="711"/>
      <c r="N105" s="711"/>
      <c r="O105" s="711"/>
      <c r="P105" s="711"/>
      <c r="Q105" s="711"/>
      <c r="R105" s="711"/>
      <c r="S105" s="751" t="s">
        <v>1940</v>
      </c>
      <c r="T105" s="751"/>
      <c r="U105" s="751"/>
      <c r="V105" s="751"/>
      <c r="W105" s="751"/>
      <c r="X105" s="751"/>
      <c r="Y105" s="751"/>
      <c r="Z105" s="711"/>
      <c r="AA105" s="711"/>
      <c r="AB105" s="711"/>
      <c r="AC105" s="711"/>
      <c r="AD105" s="711"/>
      <c r="AE105" s="711"/>
      <c r="AF105" s="711"/>
      <c r="AG105" s="711"/>
      <c r="AH105" s="711"/>
      <c r="AI105" s="711"/>
      <c r="AJ105" s="276"/>
      <c r="AP105" s="260"/>
      <c r="AT105" s="260"/>
      <c r="AV105" s="24"/>
      <c r="AW105" s="24"/>
      <c r="AX105" s="24"/>
      <c r="AY105" s="24"/>
      <c r="AZ105" s="24"/>
      <c r="BA105" s="24"/>
      <c r="BB105" s="24"/>
      <c r="BC105" s="24"/>
    </row>
    <row r="106" spans="2:55" s="252" customFormat="1" ht="15" customHeight="1" x14ac:dyDescent="0.25">
      <c r="B106" s="275"/>
      <c r="C106" s="705" t="s">
        <v>1941</v>
      </c>
      <c r="D106" s="705"/>
      <c r="E106" s="705"/>
      <c r="F106" s="705"/>
      <c r="G106" s="705"/>
      <c r="H106" s="705"/>
      <c r="I106" s="705"/>
      <c r="J106" s="705"/>
      <c r="K106" s="705"/>
      <c r="L106" s="705"/>
      <c r="M106" s="705"/>
      <c r="N106" s="705"/>
      <c r="O106" s="711"/>
      <c r="P106" s="711"/>
      <c r="Q106" s="711"/>
      <c r="R106" s="711"/>
      <c r="S106" s="705" t="s">
        <v>1942</v>
      </c>
      <c r="T106" s="705"/>
      <c r="U106" s="705"/>
      <c r="V106" s="705"/>
      <c r="W106" s="705"/>
      <c r="X106" s="705"/>
      <c r="Y106" s="705"/>
      <c r="Z106" s="705"/>
      <c r="AA106" s="705"/>
      <c r="AB106" s="705"/>
      <c r="AC106" s="705"/>
      <c r="AD106" s="705"/>
      <c r="AE106" s="705"/>
      <c r="AF106" s="712"/>
      <c r="AG106" s="712"/>
      <c r="AH106" s="712"/>
      <c r="AI106" s="712"/>
      <c r="AJ106" s="276"/>
      <c r="AP106" s="260"/>
      <c r="AT106" s="260"/>
      <c r="AV106" s="24"/>
      <c r="AW106" s="24"/>
      <c r="AX106" s="24"/>
      <c r="AY106" s="24"/>
      <c r="AZ106" s="24"/>
      <c r="BA106" s="24"/>
      <c r="BB106" s="24"/>
      <c r="BC106" s="24"/>
    </row>
    <row r="107" spans="2:55" s="252" customFormat="1" ht="15" customHeight="1" x14ac:dyDescent="0.25">
      <c r="B107" s="275"/>
      <c r="C107" s="705" t="s">
        <v>1943</v>
      </c>
      <c r="D107" s="705"/>
      <c r="E107" s="705"/>
      <c r="F107" s="705"/>
      <c r="G107" s="705"/>
      <c r="H107" s="705"/>
      <c r="I107" s="705"/>
      <c r="J107" s="705"/>
      <c r="K107" s="712"/>
      <c r="L107" s="712"/>
      <c r="M107" s="712"/>
      <c r="N107" s="712"/>
      <c r="O107" s="712"/>
      <c r="P107" s="712"/>
      <c r="Q107" s="712"/>
      <c r="R107" s="712"/>
      <c r="S107" s="259" t="s">
        <v>1766</v>
      </c>
      <c r="T107" s="136"/>
      <c r="U107" s="136"/>
      <c r="V107" s="136"/>
      <c r="W107" s="136"/>
      <c r="X107" s="136"/>
      <c r="Y107" s="134"/>
      <c r="Z107" s="134"/>
      <c r="AA107" s="294"/>
      <c r="AB107" s="712"/>
      <c r="AC107" s="712"/>
      <c r="AD107" s="712"/>
      <c r="AE107" s="712"/>
      <c r="AF107" s="712"/>
      <c r="AG107" s="712"/>
      <c r="AH107" s="712"/>
      <c r="AI107" s="712"/>
      <c r="AJ107" s="276"/>
      <c r="AP107" s="260"/>
      <c r="AT107" s="260"/>
      <c r="AV107" s="24"/>
      <c r="AW107" s="24"/>
      <c r="AX107" s="24"/>
      <c r="AY107" s="24"/>
      <c r="AZ107" s="24"/>
      <c r="BA107" s="24"/>
      <c r="BB107" s="24"/>
      <c r="BC107" s="24"/>
    </row>
    <row r="108" spans="2:55" s="252" customFormat="1" ht="15" customHeight="1" x14ac:dyDescent="0.25">
      <c r="B108" s="275"/>
      <c r="C108" s="705" t="s">
        <v>2362</v>
      </c>
      <c r="D108" s="705"/>
      <c r="E108" s="705"/>
      <c r="F108" s="705"/>
      <c r="G108" s="705"/>
      <c r="H108" s="705"/>
      <c r="I108" s="705"/>
      <c r="J108" s="705"/>
      <c r="K108" s="705"/>
      <c r="L108" s="705"/>
      <c r="M108" s="705"/>
      <c r="N108" s="705"/>
      <c r="O108" s="705"/>
      <c r="P108" s="705"/>
      <c r="Q108" s="705"/>
      <c r="R108" s="705"/>
      <c r="S108" s="705"/>
      <c r="T108" s="705"/>
      <c r="U108" s="705"/>
      <c r="V108" s="705"/>
      <c r="W108" s="705"/>
      <c r="X108" s="740"/>
      <c r="Y108" s="740"/>
      <c r="Z108" s="740"/>
      <c r="AA108" s="740"/>
      <c r="AB108" s="740"/>
      <c r="AC108" s="740"/>
      <c r="AD108" s="740"/>
      <c r="AE108" s="740"/>
      <c r="AF108" s="740"/>
      <c r="AG108" s="740"/>
      <c r="AH108" s="740"/>
      <c r="AI108" s="740"/>
      <c r="AJ108" s="276"/>
      <c r="AP108" s="260"/>
      <c r="AT108" s="260"/>
      <c r="AV108" s="24"/>
      <c r="AW108" s="24"/>
      <c r="AX108" s="24"/>
      <c r="AY108" s="24"/>
      <c r="AZ108" s="24"/>
      <c r="BA108" s="24"/>
      <c r="BB108" s="24"/>
      <c r="BC108" s="24"/>
    </row>
    <row r="109" spans="2:55" s="252" customFormat="1" ht="15" customHeight="1" x14ac:dyDescent="0.25">
      <c r="B109" s="275"/>
      <c r="C109" s="650" t="s">
        <v>2363</v>
      </c>
      <c r="D109" s="650"/>
      <c r="E109" s="650"/>
      <c r="F109" s="650"/>
      <c r="G109" s="650"/>
      <c r="H109" s="650"/>
      <c r="I109" s="650"/>
      <c r="J109" s="650"/>
      <c r="K109" s="650"/>
      <c r="L109" s="650"/>
      <c r="M109" s="650"/>
      <c r="N109" s="650"/>
      <c r="O109" s="650"/>
      <c r="P109" s="650"/>
      <c r="Q109" s="650"/>
      <c r="R109" s="650"/>
      <c r="S109" s="650"/>
      <c r="T109" s="650"/>
      <c r="U109" s="650"/>
      <c r="V109" s="650"/>
      <c r="W109" s="650"/>
      <c r="X109" s="650"/>
      <c r="Y109" s="742"/>
      <c r="Z109" s="25"/>
      <c r="AA109" s="21" t="s">
        <v>196</v>
      </c>
      <c r="AB109" s="134"/>
      <c r="AC109" s="25"/>
      <c r="AD109" s="21" t="s">
        <v>2365</v>
      </c>
      <c r="AE109" s="295"/>
      <c r="AF109" s="295"/>
      <c r="AG109" s="295"/>
      <c r="AH109" s="295"/>
      <c r="AI109" s="295"/>
      <c r="AJ109" s="276"/>
      <c r="AP109" s="260"/>
      <c r="AT109" s="260"/>
      <c r="AV109" s="24"/>
      <c r="AW109" s="24"/>
      <c r="AX109" s="24"/>
      <c r="AY109" s="24"/>
      <c r="AZ109" s="24"/>
      <c r="BA109" s="24"/>
      <c r="BB109" s="24"/>
      <c r="BC109" s="24"/>
    </row>
    <row r="110" spans="2:55" s="252" customFormat="1" ht="15" customHeight="1" x14ac:dyDescent="0.25">
      <c r="B110" s="275"/>
      <c r="C110" s="650" t="s">
        <v>2364</v>
      </c>
      <c r="D110" s="650"/>
      <c r="E110" s="650"/>
      <c r="F110" s="650"/>
      <c r="G110" s="650"/>
      <c r="H110" s="650"/>
      <c r="I110" s="650"/>
      <c r="J110" s="650"/>
      <c r="K110" s="650"/>
      <c r="L110" s="650"/>
      <c r="M110" s="650"/>
      <c r="N110" s="650"/>
      <c r="O110" s="650"/>
      <c r="P110" s="650"/>
      <c r="Q110" s="650"/>
      <c r="R110" s="650"/>
      <c r="S110" s="650"/>
      <c r="T110" s="650"/>
      <c r="U110" s="650"/>
      <c r="V110" s="650"/>
      <c r="W110" s="650"/>
      <c r="X110" s="650"/>
      <c r="Y110" s="650"/>
      <c r="Z110" s="650"/>
      <c r="AA110" s="650"/>
      <c r="AB110" s="650"/>
      <c r="AC110" s="650"/>
      <c r="AD110" s="650"/>
      <c r="AE110" s="650"/>
      <c r="AF110" s="650"/>
      <c r="AG110" s="650"/>
      <c r="AH110" s="650"/>
      <c r="AI110" s="650"/>
      <c r="AJ110" s="276"/>
      <c r="AP110" s="260"/>
      <c r="AT110" s="260"/>
      <c r="AV110" s="24"/>
      <c r="AW110" s="24"/>
      <c r="AX110" s="24"/>
      <c r="AY110" s="24"/>
      <c r="AZ110" s="24"/>
      <c r="BA110" s="24"/>
      <c r="BB110" s="24"/>
      <c r="BC110" s="24"/>
    </row>
    <row r="111" spans="2:55" s="252" customFormat="1" ht="5.0999999999999996" customHeight="1" x14ac:dyDescent="0.25">
      <c r="B111" s="275"/>
      <c r="C111" s="296"/>
      <c r="D111" s="296"/>
      <c r="E111" s="296"/>
      <c r="F111" s="296"/>
      <c r="G111" s="296"/>
      <c r="H111" s="296"/>
      <c r="I111" s="296"/>
      <c r="J111" s="296"/>
      <c r="K111" s="296"/>
      <c r="L111" s="296"/>
      <c r="M111" s="296"/>
      <c r="N111" s="296"/>
      <c r="O111" s="296"/>
      <c r="P111" s="296"/>
      <c r="Q111" s="296"/>
      <c r="R111" s="296"/>
      <c r="S111" s="296"/>
      <c r="T111" s="296"/>
      <c r="U111" s="296"/>
      <c r="V111" s="296"/>
      <c r="W111" s="296"/>
      <c r="X111" s="296"/>
      <c r="Y111" s="296"/>
      <c r="Z111" s="296"/>
      <c r="AA111" s="296"/>
      <c r="AB111" s="296"/>
      <c r="AC111" s="296"/>
      <c r="AD111" s="296"/>
      <c r="AE111" s="296"/>
      <c r="AF111" s="296"/>
      <c r="AG111" s="296"/>
      <c r="AH111" s="296"/>
      <c r="AI111" s="296"/>
      <c r="AJ111" s="276"/>
      <c r="AP111" s="260"/>
      <c r="AT111" s="260"/>
      <c r="AV111" s="24"/>
      <c r="AW111" s="24"/>
      <c r="AX111" s="24"/>
      <c r="AY111" s="24"/>
      <c r="AZ111" s="24"/>
      <c r="BA111" s="24"/>
      <c r="BB111" s="24"/>
      <c r="BC111" s="24"/>
    </row>
    <row r="112" spans="2:55" s="252" customFormat="1" ht="15" customHeight="1" x14ac:dyDescent="0.25">
      <c r="B112" s="275"/>
      <c r="C112" s="727" t="s">
        <v>1191</v>
      </c>
      <c r="D112" s="727"/>
      <c r="E112" s="727"/>
      <c r="F112" s="727"/>
      <c r="G112" s="727"/>
      <c r="H112" s="727"/>
      <c r="I112" s="727"/>
      <c r="J112" s="727"/>
      <c r="K112" s="727"/>
      <c r="L112" s="727"/>
      <c r="M112" s="727"/>
      <c r="N112" s="727"/>
      <c r="O112" s="727"/>
      <c r="P112" s="727"/>
      <c r="Q112" s="727"/>
      <c r="R112" s="727"/>
      <c r="S112" s="727"/>
      <c r="T112" s="727"/>
      <c r="U112" s="727" t="s">
        <v>1192</v>
      </c>
      <c r="V112" s="727"/>
      <c r="W112" s="727"/>
      <c r="X112" s="727"/>
      <c r="Y112" s="727"/>
      <c r="Z112" s="727"/>
      <c r="AA112" s="727"/>
      <c r="AB112" s="727"/>
      <c r="AC112" s="727"/>
      <c r="AD112" s="727"/>
      <c r="AE112" s="727"/>
      <c r="AF112" s="727"/>
      <c r="AG112" s="727"/>
      <c r="AH112" s="727"/>
      <c r="AI112" s="727"/>
      <c r="AJ112" s="276"/>
      <c r="AP112" s="260"/>
      <c r="AT112" s="260"/>
      <c r="AV112" s="24"/>
      <c r="AW112" s="24"/>
      <c r="AX112" s="24"/>
      <c r="AY112" s="24"/>
      <c r="AZ112" s="24"/>
      <c r="BA112" s="24"/>
      <c r="BB112" s="24"/>
      <c r="BC112" s="24"/>
    </row>
    <row r="113" spans="2:55" s="252" customFormat="1" ht="15" customHeight="1" x14ac:dyDescent="0.25">
      <c r="B113" s="275"/>
      <c r="C113" s="726"/>
      <c r="D113" s="726"/>
      <c r="E113" s="726"/>
      <c r="F113" s="726"/>
      <c r="G113" s="726"/>
      <c r="H113" s="726"/>
      <c r="I113" s="726"/>
      <c r="J113" s="726"/>
      <c r="K113" s="726"/>
      <c r="L113" s="726"/>
      <c r="M113" s="726"/>
      <c r="N113" s="726"/>
      <c r="O113" s="726"/>
      <c r="P113" s="726"/>
      <c r="Q113" s="726"/>
      <c r="R113" s="726"/>
      <c r="S113" s="726"/>
      <c r="T113" s="726"/>
      <c r="U113" s="708" t="str">
        <f>IF(OR($C$113="",$C$113="Selecionar"),"",VLOOKUP($C$113,$I$163:$T$168,8,FALSE))</f>
        <v/>
      </c>
      <c r="V113" s="708"/>
      <c r="W113" s="708"/>
      <c r="X113" s="708"/>
      <c r="Y113" s="708"/>
      <c r="Z113" s="709"/>
      <c r="AA113" s="709"/>
      <c r="AB113" s="709"/>
      <c r="AC113" s="709"/>
      <c r="AD113" s="709"/>
      <c r="AE113" s="709"/>
      <c r="AF113" s="709"/>
      <c r="AG113" s="709"/>
      <c r="AH113" s="709"/>
      <c r="AI113" s="709"/>
      <c r="AJ113" s="276"/>
      <c r="AP113" s="260"/>
      <c r="AT113" s="260"/>
      <c r="AV113" s="24"/>
      <c r="AW113" s="24"/>
      <c r="AX113" s="24"/>
      <c r="AY113" s="24"/>
      <c r="AZ113" s="24"/>
      <c r="BA113" s="24"/>
      <c r="BB113" s="24"/>
      <c r="BC113" s="24"/>
    </row>
    <row r="114" spans="2:55" s="252" customFormat="1" ht="15" customHeight="1" x14ac:dyDescent="0.25">
      <c r="B114" s="275"/>
      <c r="C114" s="726"/>
      <c r="D114" s="726"/>
      <c r="E114" s="726"/>
      <c r="F114" s="726"/>
      <c r="G114" s="726"/>
      <c r="H114" s="726"/>
      <c r="I114" s="726"/>
      <c r="J114" s="726"/>
      <c r="K114" s="726"/>
      <c r="L114" s="726"/>
      <c r="M114" s="726"/>
      <c r="N114" s="726"/>
      <c r="O114" s="726"/>
      <c r="P114" s="726"/>
      <c r="Q114" s="726"/>
      <c r="R114" s="726"/>
      <c r="S114" s="726"/>
      <c r="T114" s="726"/>
      <c r="U114" s="708" t="str">
        <f>IF(OR($C$114="",$C$114="Selecionar"),"",VLOOKUP($C$114,$I$163:$T$168,8,FALSE))</f>
        <v/>
      </c>
      <c r="V114" s="708"/>
      <c r="W114" s="708"/>
      <c r="X114" s="708"/>
      <c r="Y114" s="708"/>
      <c r="Z114" s="709"/>
      <c r="AA114" s="709"/>
      <c r="AB114" s="709"/>
      <c r="AC114" s="709"/>
      <c r="AD114" s="709"/>
      <c r="AE114" s="709"/>
      <c r="AF114" s="709"/>
      <c r="AG114" s="709"/>
      <c r="AH114" s="709"/>
      <c r="AI114" s="709"/>
      <c r="AJ114" s="276"/>
      <c r="AP114" s="260"/>
      <c r="AT114" s="260"/>
      <c r="AV114" s="24"/>
      <c r="AW114" s="24"/>
      <c r="AX114" s="24"/>
      <c r="AY114" s="24"/>
      <c r="AZ114" s="24"/>
      <c r="BA114" s="24"/>
      <c r="BB114" s="24"/>
      <c r="BC114" s="24"/>
    </row>
    <row r="115" spans="2:55" s="252" customFormat="1" ht="15" customHeight="1" x14ac:dyDescent="0.25">
      <c r="B115" s="275"/>
      <c r="C115" s="726"/>
      <c r="D115" s="726"/>
      <c r="E115" s="726"/>
      <c r="F115" s="726"/>
      <c r="G115" s="726"/>
      <c r="H115" s="726"/>
      <c r="I115" s="726"/>
      <c r="J115" s="726"/>
      <c r="K115" s="726"/>
      <c r="L115" s="726"/>
      <c r="M115" s="726"/>
      <c r="N115" s="726"/>
      <c r="O115" s="726"/>
      <c r="P115" s="726"/>
      <c r="Q115" s="726"/>
      <c r="R115" s="726"/>
      <c r="S115" s="726"/>
      <c r="T115" s="726"/>
      <c r="U115" s="708" t="str">
        <f>IF(OR($C$115="",$C$115="Selecionar"),"",VLOOKUP($C$115,$I$163:$T$168,8,FALSE))</f>
        <v/>
      </c>
      <c r="V115" s="708"/>
      <c r="W115" s="708"/>
      <c r="X115" s="708"/>
      <c r="Y115" s="708"/>
      <c r="Z115" s="709"/>
      <c r="AA115" s="709"/>
      <c r="AB115" s="709"/>
      <c r="AC115" s="709"/>
      <c r="AD115" s="709"/>
      <c r="AE115" s="709"/>
      <c r="AF115" s="709"/>
      <c r="AG115" s="709"/>
      <c r="AH115" s="709"/>
      <c r="AI115" s="709"/>
      <c r="AJ115" s="276"/>
      <c r="AP115" s="260"/>
      <c r="AT115" s="260"/>
      <c r="AV115" s="24"/>
      <c r="AW115" s="24"/>
      <c r="AX115" s="24"/>
      <c r="AY115" s="24"/>
      <c r="AZ115" s="24"/>
      <c r="BA115" s="24"/>
      <c r="BB115" s="24"/>
      <c r="BC115" s="24"/>
    </row>
    <row r="116" spans="2:55" s="252" customFormat="1" ht="15" customHeight="1" x14ac:dyDescent="0.25">
      <c r="B116" s="275"/>
      <c r="C116" s="726"/>
      <c r="D116" s="726"/>
      <c r="E116" s="726"/>
      <c r="F116" s="726"/>
      <c r="G116" s="726"/>
      <c r="H116" s="726"/>
      <c r="I116" s="726"/>
      <c r="J116" s="726"/>
      <c r="K116" s="726"/>
      <c r="L116" s="726"/>
      <c r="M116" s="726"/>
      <c r="N116" s="726"/>
      <c r="O116" s="726"/>
      <c r="P116" s="726"/>
      <c r="Q116" s="726"/>
      <c r="R116" s="726"/>
      <c r="S116" s="726"/>
      <c r="T116" s="726"/>
      <c r="U116" s="708" t="str">
        <f>IF(OR($C$116="",$C$116="Selecionar"),"",VLOOKUP($C$116,$I$163:$T$168,8,FALSE))</f>
        <v/>
      </c>
      <c r="V116" s="708"/>
      <c r="W116" s="708"/>
      <c r="X116" s="708"/>
      <c r="Y116" s="708"/>
      <c r="Z116" s="709"/>
      <c r="AA116" s="709"/>
      <c r="AB116" s="709"/>
      <c r="AC116" s="709"/>
      <c r="AD116" s="709"/>
      <c r="AE116" s="709"/>
      <c r="AF116" s="709"/>
      <c r="AG116" s="709"/>
      <c r="AH116" s="709"/>
      <c r="AI116" s="709"/>
      <c r="AJ116" s="276"/>
      <c r="AP116" s="260"/>
      <c r="AT116" s="260"/>
      <c r="AV116" s="24"/>
      <c r="AW116" s="24"/>
      <c r="AX116" s="24"/>
      <c r="AY116" s="24"/>
      <c r="AZ116" s="24"/>
      <c r="BA116" s="24"/>
      <c r="BB116" s="24"/>
      <c r="BC116" s="24"/>
    </row>
    <row r="117" spans="2:55" s="252" customFormat="1" ht="5.0999999999999996" customHeight="1" x14ac:dyDescent="0.25">
      <c r="B117" s="275"/>
      <c r="C117" s="138"/>
      <c r="D117" s="166"/>
      <c r="E117" s="136"/>
      <c r="F117" s="136"/>
      <c r="G117" s="137"/>
      <c r="H117" s="137"/>
      <c r="I117" s="137"/>
      <c r="J117" s="137"/>
      <c r="K117" s="137"/>
      <c r="L117" s="137"/>
      <c r="M117" s="137"/>
      <c r="N117" s="137"/>
      <c r="O117" s="137"/>
      <c r="P117" s="137"/>
      <c r="Q117" s="137"/>
      <c r="R117" s="134"/>
      <c r="S117" s="138"/>
      <c r="T117" s="136"/>
      <c r="U117" s="134"/>
      <c r="V117" s="134"/>
      <c r="W117" s="134"/>
      <c r="X117" s="136"/>
      <c r="Y117" s="137"/>
      <c r="Z117" s="137"/>
      <c r="AA117" s="137"/>
      <c r="AB117" s="137"/>
      <c r="AC117" s="137"/>
      <c r="AD117" s="137"/>
      <c r="AE117" s="137"/>
      <c r="AF117" s="137"/>
      <c r="AG117" s="137"/>
      <c r="AH117" s="137"/>
      <c r="AI117" s="137"/>
      <c r="AJ117" s="276"/>
      <c r="AP117" s="260"/>
      <c r="AT117" s="260"/>
      <c r="AV117" s="24"/>
      <c r="AW117" s="24"/>
      <c r="AX117" s="24"/>
      <c r="AY117" s="24"/>
      <c r="AZ117" s="24"/>
      <c r="BA117" s="24"/>
      <c r="BB117" s="24"/>
      <c r="BC117" s="24"/>
    </row>
    <row r="118" spans="2:55" s="252" customFormat="1" ht="15" customHeight="1" x14ac:dyDescent="0.25">
      <c r="B118" s="275"/>
      <c r="C118" s="138" t="s">
        <v>2366</v>
      </c>
      <c r="D118" s="166"/>
      <c r="E118" s="136"/>
      <c r="F118" s="136"/>
      <c r="G118" s="137"/>
      <c r="H118" s="137"/>
      <c r="I118" s="137"/>
      <c r="J118" s="137"/>
      <c r="K118" s="137"/>
      <c r="L118" s="137"/>
      <c r="M118" s="137"/>
      <c r="N118" s="137"/>
      <c r="O118" s="137"/>
      <c r="P118" s="137"/>
      <c r="Q118" s="137"/>
      <c r="R118" s="134"/>
      <c r="S118" s="138"/>
      <c r="T118" s="136"/>
      <c r="U118" s="134"/>
      <c r="V118" s="134"/>
      <c r="W118" s="134"/>
      <c r="X118" s="136"/>
      <c r="Y118" s="137"/>
      <c r="Z118" s="137"/>
      <c r="AA118" s="137"/>
      <c r="AB118" s="137"/>
      <c r="AC118" s="137"/>
      <c r="AD118" s="137"/>
      <c r="AE118" s="137"/>
      <c r="AF118" s="137"/>
      <c r="AG118" s="137"/>
      <c r="AH118" s="137"/>
      <c r="AI118" s="137"/>
      <c r="AJ118" s="276"/>
      <c r="AP118" s="260"/>
      <c r="AT118" s="260"/>
      <c r="AV118" s="24"/>
      <c r="AW118" s="24"/>
      <c r="AX118" s="24"/>
      <c r="AY118" s="24"/>
      <c r="AZ118" s="24"/>
      <c r="BA118" s="24"/>
      <c r="BB118" s="24"/>
      <c r="BC118" s="24"/>
    </row>
    <row r="119" spans="2:55" s="252" customFormat="1" ht="15" customHeight="1" x14ac:dyDescent="0.25">
      <c r="B119" s="275"/>
      <c r="C119" s="460"/>
      <c r="D119" s="21" t="s">
        <v>196</v>
      </c>
      <c r="E119" s="134"/>
      <c r="F119" s="460"/>
      <c r="G119" s="21" t="s">
        <v>1194</v>
      </c>
      <c r="H119" s="137"/>
      <c r="I119" s="138" t="s">
        <v>1769</v>
      </c>
      <c r="J119" s="138"/>
      <c r="K119" s="138"/>
      <c r="L119" s="138"/>
      <c r="M119" s="138"/>
      <c r="N119" s="700"/>
      <c r="O119" s="700"/>
      <c r="P119" s="700"/>
      <c r="Q119" s="700"/>
      <c r="R119" s="700"/>
      <c r="S119" s="700"/>
      <c r="T119" s="700"/>
      <c r="U119" s="700"/>
      <c r="V119" s="700"/>
      <c r="W119" s="700"/>
      <c r="X119" s="700"/>
      <c r="Y119" s="700"/>
      <c r="Z119" s="700"/>
      <c r="AA119" s="700"/>
      <c r="AB119" s="700"/>
      <c r="AC119" s="700"/>
      <c r="AD119" s="700"/>
      <c r="AE119" s="700"/>
      <c r="AF119" s="700"/>
      <c r="AG119" s="700"/>
      <c r="AH119" s="700"/>
      <c r="AI119" s="700"/>
      <c r="AJ119" s="276"/>
      <c r="AP119" s="260"/>
      <c r="AT119" s="260"/>
      <c r="AV119" s="24"/>
      <c r="AW119" s="24"/>
      <c r="AX119" s="24"/>
      <c r="AY119" s="24"/>
      <c r="AZ119" s="24"/>
      <c r="BA119" s="24"/>
      <c r="BB119" s="24"/>
      <c r="BC119" s="24"/>
    </row>
    <row r="120" spans="2:55" s="252" customFormat="1" ht="5.0999999999999996" customHeight="1" x14ac:dyDescent="0.25">
      <c r="B120" s="275"/>
      <c r="C120" s="138"/>
      <c r="D120" s="166"/>
      <c r="E120" s="136"/>
      <c r="F120" s="136"/>
      <c r="G120" s="137"/>
      <c r="H120" s="137"/>
      <c r="I120" s="137"/>
      <c r="J120" s="137"/>
      <c r="K120" s="137"/>
      <c r="L120" s="137"/>
      <c r="M120" s="137"/>
      <c r="N120" s="137"/>
      <c r="O120" s="137"/>
      <c r="P120" s="137"/>
      <c r="Q120" s="137"/>
      <c r="R120" s="134"/>
      <c r="S120" s="138"/>
      <c r="T120" s="136"/>
      <c r="U120" s="134"/>
      <c r="V120" s="134"/>
      <c r="W120" s="134"/>
      <c r="X120" s="136"/>
      <c r="Y120" s="137"/>
      <c r="Z120" s="137"/>
      <c r="AA120" s="137"/>
      <c r="AB120" s="137"/>
      <c r="AC120" s="137"/>
      <c r="AD120" s="137"/>
      <c r="AE120" s="137"/>
      <c r="AF120" s="137"/>
      <c r="AG120" s="137"/>
      <c r="AH120" s="137"/>
      <c r="AI120" s="137"/>
      <c r="AJ120" s="276"/>
      <c r="AP120" s="260"/>
      <c r="AT120" s="260"/>
      <c r="AV120" s="24"/>
      <c r="AW120" s="24"/>
      <c r="AX120" s="24"/>
      <c r="AY120" s="24"/>
      <c r="AZ120" s="24"/>
      <c r="BA120" s="24"/>
      <c r="BB120" s="24"/>
      <c r="BC120" s="24"/>
    </row>
    <row r="121" spans="2:55" s="252" customFormat="1" ht="15" customHeight="1" x14ac:dyDescent="0.25">
      <c r="B121" s="275"/>
      <c r="C121" s="138" t="s">
        <v>2367</v>
      </c>
      <c r="D121" s="166"/>
      <c r="E121" s="136"/>
      <c r="F121" s="136"/>
      <c r="G121" s="137"/>
      <c r="H121" s="137"/>
      <c r="I121" s="137"/>
      <c r="J121" s="137"/>
      <c r="K121" s="137"/>
      <c r="L121" s="137"/>
      <c r="M121" s="137"/>
      <c r="N121" s="137"/>
      <c r="O121" s="137"/>
      <c r="P121" s="137"/>
      <c r="Q121" s="137"/>
      <c r="R121" s="134"/>
      <c r="S121" s="138"/>
      <c r="T121" s="136"/>
      <c r="U121" s="134"/>
      <c r="V121" s="134"/>
      <c r="W121" s="134"/>
      <c r="X121" s="136"/>
      <c r="Y121" s="137"/>
      <c r="Z121" s="137"/>
      <c r="AA121" s="137"/>
      <c r="AB121" s="137"/>
      <c r="AC121" s="137"/>
      <c r="AD121" s="137"/>
      <c r="AE121" s="137"/>
      <c r="AF121" s="137"/>
      <c r="AG121" s="137"/>
      <c r="AH121" s="137"/>
      <c r="AI121" s="137"/>
      <c r="AJ121" s="276"/>
      <c r="AP121" s="260"/>
      <c r="AT121" s="260"/>
      <c r="AV121" s="24"/>
      <c r="AW121" s="24"/>
      <c r="AX121" s="24"/>
      <c r="AY121" s="24"/>
      <c r="AZ121" s="24"/>
      <c r="BA121" s="24"/>
      <c r="BB121" s="24"/>
      <c r="BC121" s="24"/>
    </row>
    <row r="122" spans="2:55" s="252" customFormat="1" ht="15" customHeight="1" x14ac:dyDescent="0.25">
      <c r="B122" s="275"/>
      <c r="C122" s="460"/>
      <c r="D122" s="21" t="s">
        <v>196</v>
      </c>
      <c r="E122" s="134"/>
      <c r="F122" s="460"/>
      <c r="G122" s="21" t="s">
        <v>1194</v>
      </c>
      <c r="H122" s="295"/>
      <c r="I122" s="705" t="s">
        <v>1767</v>
      </c>
      <c r="J122" s="705"/>
      <c r="K122" s="705"/>
      <c r="L122" s="705"/>
      <c r="M122" s="705"/>
      <c r="N122" s="705"/>
      <c r="O122" s="705"/>
      <c r="P122" s="732"/>
      <c r="Q122" s="732"/>
      <c r="R122" s="732"/>
      <c r="S122" s="732"/>
      <c r="T122" s="732"/>
      <c r="U122" s="732"/>
      <c r="V122" s="732"/>
      <c r="W122" s="732"/>
      <c r="X122" s="732"/>
      <c r="Y122" s="732"/>
      <c r="Z122" s="732"/>
      <c r="AA122" s="732"/>
      <c r="AB122" s="732"/>
      <c r="AC122" s="732"/>
      <c r="AD122" s="732"/>
      <c r="AE122" s="732"/>
      <c r="AF122" s="732"/>
      <c r="AG122" s="732"/>
      <c r="AH122" s="732"/>
      <c r="AI122" s="732"/>
      <c r="AJ122" s="276"/>
      <c r="AP122" s="260"/>
      <c r="AT122" s="260"/>
      <c r="AV122" s="24"/>
      <c r="AW122" s="24"/>
      <c r="AX122" s="24"/>
      <c r="AY122" s="24"/>
      <c r="AZ122" s="24"/>
      <c r="BA122" s="24"/>
      <c r="BB122" s="24"/>
      <c r="BC122" s="24"/>
    </row>
    <row r="123" spans="2:55" s="252" customFormat="1" ht="5.0999999999999996" customHeight="1" x14ac:dyDescent="0.25">
      <c r="B123" s="275"/>
      <c r="C123" s="138"/>
      <c r="D123" s="166"/>
      <c r="E123" s="136"/>
      <c r="F123" s="136"/>
      <c r="G123" s="137"/>
      <c r="H123" s="137"/>
      <c r="I123" s="137"/>
      <c r="J123" s="137"/>
      <c r="K123" s="137"/>
      <c r="L123" s="137"/>
      <c r="M123" s="137"/>
      <c r="N123" s="137"/>
      <c r="O123" s="137"/>
      <c r="P123" s="137"/>
      <c r="Q123" s="137"/>
      <c r="R123" s="134"/>
      <c r="S123" s="138"/>
      <c r="T123" s="136"/>
      <c r="U123" s="134"/>
      <c r="V123" s="134"/>
      <c r="W123" s="134"/>
      <c r="X123" s="136"/>
      <c r="Y123" s="137"/>
      <c r="Z123" s="137"/>
      <c r="AA123" s="137"/>
      <c r="AB123" s="137"/>
      <c r="AC123" s="137"/>
      <c r="AD123" s="137"/>
      <c r="AE123" s="137"/>
      <c r="AF123" s="137"/>
      <c r="AG123" s="137"/>
      <c r="AH123" s="137"/>
      <c r="AI123" s="137"/>
      <c r="AJ123" s="276"/>
      <c r="AP123" s="260"/>
      <c r="AT123" s="260"/>
      <c r="AV123" s="24"/>
      <c r="AW123" s="24"/>
      <c r="AX123" s="24"/>
      <c r="AY123" s="24"/>
      <c r="AZ123" s="24"/>
      <c r="BA123" s="24"/>
      <c r="BB123" s="24"/>
      <c r="BC123" s="24"/>
    </row>
    <row r="124" spans="2:55" s="252" customFormat="1" ht="15" customHeight="1" x14ac:dyDescent="0.25">
      <c r="B124" s="275"/>
      <c r="C124" s="719" t="s">
        <v>1771</v>
      </c>
      <c r="D124" s="720"/>
      <c r="E124" s="720"/>
      <c r="F124" s="720"/>
      <c r="G124" s="720"/>
      <c r="H124" s="720"/>
      <c r="I124" s="720"/>
      <c r="J124" s="720"/>
      <c r="K124" s="720"/>
      <c r="L124" s="720"/>
      <c r="M124" s="720"/>
      <c r="N124" s="720"/>
      <c r="O124" s="720"/>
      <c r="P124" s="720"/>
      <c r="Q124" s="720"/>
      <c r="R124" s="720"/>
      <c r="S124" s="720"/>
      <c r="T124" s="720"/>
      <c r="U124" s="720"/>
      <c r="V124" s="720"/>
      <c r="W124" s="720"/>
      <c r="X124" s="720"/>
      <c r="Y124" s="720"/>
      <c r="Z124" s="720"/>
      <c r="AA124" s="720"/>
      <c r="AB124" s="720"/>
      <c r="AC124" s="720"/>
      <c r="AD124" s="720"/>
      <c r="AE124" s="720"/>
      <c r="AF124" s="720"/>
      <c r="AG124" s="720"/>
      <c r="AH124" s="720"/>
      <c r="AI124" s="721"/>
      <c r="AJ124" s="276"/>
      <c r="AP124" s="260"/>
      <c r="AT124" s="260"/>
      <c r="AV124" s="24"/>
      <c r="AW124" s="24"/>
      <c r="AX124" s="24"/>
      <c r="AY124" s="24"/>
      <c r="AZ124" s="24"/>
      <c r="BA124" s="24"/>
      <c r="BB124" s="24"/>
      <c r="BC124" s="24"/>
    </row>
    <row r="125" spans="2:55" s="252" customFormat="1" ht="5.0999999999999996" customHeight="1" x14ac:dyDescent="0.25">
      <c r="B125" s="27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76"/>
      <c r="AP125" s="260"/>
      <c r="AT125" s="260"/>
      <c r="AV125" s="24"/>
      <c r="AW125" s="24"/>
      <c r="AX125" s="24"/>
      <c r="AY125" s="24"/>
      <c r="AZ125" s="24"/>
      <c r="BA125" s="24"/>
      <c r="BB125" s="24"/>
      <c r="BC125" s="24"/>
    </row>
    <row r="126" spans="2:55" s="252" customFormat="1" ht="15" customHeight="1" x14ac:dyDescent="0.25">
      <c r="B126" s="275"/>
      <c r="C126" s="713" t="str">
        <f>IF($I$78="x",auxiliar!$A$51,IF($U$78="x",auxiliar!$A$51,IF($Y$78="x",auxiliar!$A$51,IF($U$79="x",auxiliar!$A$51,IF($Y$79="x",auxiliar!$A$53,IF($I$80="x",auxiliar!$A$53,auxiliar!$C$64))))))</f>
        <v>Preencher Item 4.5.</v>
      </c>
      <c r="D126" s="714"/>
      <c r="E126" s="714"/>
      <c r="F126" s="714"/>
      <c r="G126" s="714"/>
      <c r="H126" s="714"/>
      <c r="I126" s="714"/>
      <c r="J126" s="714"/>
      <c r="K126" s="714"/>
      <c r="L126" s="714"/>
      <c r="M126" s="714"/>
      <c r="N126" s="714"/>
      <c r="O126" s="714"/>
      <c r="P126" s="714"/>
      <c r="Q126" s="714"/>
      <c r="R126" s="714"/>
      <c r="S126" s="714"/>
      <c r="T126" s="714"/>
      <c r="U126" s="714"/>
      <c r="V126" s="714"/>
      <c r="W126" s="714"/>
      <c r="X126" s="714"/>
      <c r="Y126" s="714"/>
      <c r="Z126" s="714"/>
      <c r="AA126" s="714"/>
      <c r="AB126" s="714"/>
      <c r="AC126" s="714"/>
      <c r="AD126" s="714"/>
      <c r="AE126" s="714"/>
      <c r="AF126" s="714"/>
      <c r="AG126" s="714"/>
      <c r="AH126" s="714"/>
      <c r="AI126" s="715"/>
      <c r="AJ126" s="276"/>
      <c r="AP126" s="260"/>
      <c r="AT126" s="260"/>
      <c r="AV126" s="24"/>
      <c r="AW126" s="24"/>
      <c r="AX126" s="24"/>
      <c r="AY126" s="24"/>
      <c r="AZ126" s="24"/>
      <c r="BA126" s="24"/>
      <c r="BB126" s="24"/>
      <c r="BC126" s="24"/>
    </row>
    <row r="127" spans="2:55" s="252" customFormat="1" ht="15" customHeight="1" x14ac:dyDescent="0.25">
      <c r="B127" s="275"/>
      <c r="C127" s="716"/>
      <c r="D127" s="717"/>
      <c r="E127" s="717"/>
      <c r="F127" s="717"/>
      <c r="G127" s="717"/>
      <c r="H127" s="717"/>
      <c r="I127" s="717"/>
      <c r="J127" s="717"/>
      <c r="K127" s="717"/>
      <c r="L127" s="717"/>
      <c r="M127" s="717"/>
      <c r="N127" s="717"/>
      <c r="O127" s="717"/>
      <c r="P127" s="717"/>
      <c r="Q127" s="717"/>
      <c r="R127" s="717"/>
      <c r="S127" s="717"/>
      <c r="T127" s="717"/>
      <c r="U127" s="717"/>
      <c r="V127" s="717"/>
      <c r="W127" s="717"/>
      <c r="X127" s="717"/>
      <c r="Y127" s="717"/>
      <c r="Z127" s="717"/>
      <c r="AA127" s="717"/>
      <c r="AB127" s="717"/>
      <c r="AC127" s="717"/>
      <c r="AD127" s="717"/>
      <c r="AE127" s="717"/>
      <c r="AF127" s="717"/>
      <c r="AG127" s="717"/>
      <c r="AH127" s="717"/>
      <c r="AI127" s="718"/>
      <c r="AJ127" s="276"/>
      <c r="AP127" s="260"/>
      <c r="AT127" s="260"/>
      <c r="AV127" s="24"/>
      <c r="AW127" s="24"/>
      <c r="AX127" s="24"/>
      <c r="AY127" s="24"/>
      <c r="AZ127" s="24"/>
      <c r="BA127" s="24"/>
      <c r="BB127" s="24"/>
      <c r="BC127" s="24"/>
    </row>
    <row r="128" spans="2:55" s="252" customFormat="1" ht="15" customHeight="1" x14ac:dyDescent="0.25">
      <c r="B128" s="275"/>
      <c r="C128" s="716"/>
      <c r="D128" s="717"/>
      <c r="E128" s="717"/>
      <c r="F128" s="717"/>
      <c r="G128" s="717"/>
      <c r="H128" s="717"/>
      <c r="I128" s="717"/>
      <c r="J128" s="717"/>
      <c r="K128" s="717"/>
      <c r="L128" s="717"/>
      <c r="M128" s="717"/>
      <c r="N128" s="717"/>
      <c r="O128" s="717"/>
      <c r="P128" s="717"/>
      <c r="Q128" s="717"/>
      <c r="R128" s="717"/>
      <c r="S128" s="717"/>
      <c r="T128" s="717"/>
      <c r="U128" s="717"/>
      <c r="V128" s="717"/>
      <c r="W128" s="717"/>
      <c r="X128" s="717"/>
      <c r="Y128" s="717"/>
      <c r="Z128" s="717"/>
      <c r="AA128" s="717"/>
      <c r="AB128" s="717"/>
      <c r="AC128" s="717"/>
      <c r="AD128" s="717"/>
      <c r="AE128" s="717"/>
      <c r="AF128" s="717"/>
      <c r="AG128" s="717"/>
      <c r="AH128" s="717"/>
      <c r="AI128" s="718"/>
      <c r="AJ128" s="276"/>
      <c r="AP128" s="260"/>
      <c r="AT128" s="260"/>
      <c r="AV128" s="24"/>
      <c r="AW128" s="24"/>
      <c r="AX128" s="24"/>
      <c r="AY128" s="24"/>
      <c r="AZ128" s="24"/>
      <c r="BA128" s="24"/>
      <c r="BB128" s="24"/>
      <c r="BC128" s="24"/>
    </row>
    <row r="129" spans="2:55" s="252" customFormat="1" ht="15" customHeight="1" x14ac:dyDescent="0.25">
      <c r="B129" s="275"/>
      <c r="C129" s="716"/>
      <c r="D129" s="717"/>
      <c r="E129" s="717"/>
      <c r="F129" s="717"/>
      <c r="G129" s="717"/>
      <c r="H129" s="717"/>
      <c r="I129" s="717"/>
      <c r="J129" s="717"/>
      <c r="K129" s="717"/>
      <c r="L129" s="717"/>
      <c r="M129" s="717"/>
      <c r="N129" s="717"/>
      <c r="O129" s="717"/>
      <c r="P129" s="717"/>
      <c r="Q129" s="717"/>
      <c r="R129" s="717"/>
      <c r="S129" s="717"/>
      <c r="T129" s="717"/>
      <c r="U129" s="717"/>
      <c r="V129" s="717"/>
      <c r="W129" s="717"/>
      <c r="X129" s="717"/>
      <c r="Y129" s="717"/>
      <c r="Z129" s="717"/>
      <c r="AA129" s="717"/>
      <c r="AB129" s="717"/>
      <c r="AC129" s="717"/>
      <c r="AD129" s="717"/>
      <c r="AE129" s="717"/>
      <c r="AF129" s="717"/>
      <c r="AG129" s="717"/>
      <c r="AH129" s="717"/>
      <c r="AI129" s="718"/>
      <c r="AJ129" s="276"/>
      <c r="AP129" s="260"/>
      <c r="AT129" s="260"/>
      <c r="AV129" s="24"/>
      <c r="AW129" s="24"/>
      <c r="AX129" s="24"/>
      <c r="AY129" s="24"/>
      <c r="AZ129" s="24"/>
      <c r="BA129" s="24"/>
      <c r="BB129" s="24"/>
      <c r="BC129" s="24"/>
    </row>
    <row r="130" spans="2:55" s="252" customFormat="1" ht="5.0999999999999996" customHeight="1" x14ac:dyDescent="0.25">
      <c r="B130" s="275"/>
      <c r="C130" s="135"/>
      <c r="D130" s="166"/>
      <c r="E130" s="136"/>
      <c r="F130" s="136"/>
      <c r="G130" s="137"/>
      <c r="H130" s="137"/>
      <c r="I130" s="137"/>
      <c r="J130" s="137"/>
      <c r="K130" s="137"/>
      <c r="L130" s="137"/>
      <c r="M130" s="137"/>
      <c r="N130" s="137"/>
      <c r="O130" s="137"/>
      <c r="P130" s="137"/>
      <c r="Q130" s="137"/>
      <c r="R130" s="134"/>
      <c r="S130" s="138"/>
      <c r="T130" s="136"/>
      <c r="U130" s="134"/>
      <c r="V130" s="134"/>
      <c r="W130" s="134"/>
      <c r="X130" s="136"/>
      <c r="Y130" s="137"/>
      <c r="Z130" s="137"/>
      <c r="AA130" s="137"/>
      <c r="AB130" s="137"/>
      <c r="AC130" s="137"/>
      <c r="AD130" s="137"/>
      <c r="AE130" s="137"/>
      <c r="AF130" s="137"/>
      <c r="AG130" s="137"/>
      <c r="AH130" s="137"/>
      <c r="AI130" s="139"/>
      <c r="AJ130" s="276"/>
      <c r="AP130" s="260"/>
      <c r="AT130" s="260"/>
      <c r="AV130" s="24"/>
      <c r="AW130" s="24"/>
      <c r="AX130" s="24"/>
      <c r="AY130" s="24"/>
      <c r="AZ130" s="24"/>
      <c r="BA130" s="24"/>
      <c r="BB130" s="24"/>
      <c r="BC130" s="24"/>
    </row>
    <row r="131" spans="2:55" s="252" customFormat="1" ht="39.950000000000003" customHeight="1" x14ac:dyDescent="0.25">
      <c r="B131" s="275"/>
      <c r="C131" s="722" t="str">
        <f>IF(municipal!C6="","",auxiliar!A54)</f>
        <v>- DECLARO, sob as penas da lei, que, na data de hoje, consultei o Cadastro dos Sistemas Municipais de Meio Ambiente de Minas Gerais – SIMMA e o município no qual o empreendimento está localizado não está apto a exercer a atribuição originária de licenciamento das atividades acima.</v>
      </c>
      <c r="D131" s="723"/>
      <c r="E131" s="723"/>
      <c r="F131" s="723"/>
      <c r="G131" s="723"/>
      <c r="H131" s="723"/>
      <c r="I131" s="723"/>
      <c r="J131" s="723"/>
      <c r="K131" s="723"/>
      <c r="L131" s="723"/>
      <c r="M131" s="723"/>
      <c r="N131" s="723"/>
      <c r="O131" s="723"/>
      <c r="P131" s="723"/>
      <c r="Q131" s="723"/>
      <c r="R131" s="723"/>
      <c r="S131" s="723"/>
      <c r="T131" s="723"/>
      <c r="U131" s="723"/>
      <c r="V131" s="723"/>
      <c r="W131" s="723"/>
      <c r="X131" s="723"/>
      <c r="Y131" s="723"/>
      <c r="Z131" s="723"/>
      <c r="AA131" s="723"/>
      <c r="AB131" s="723"/>
      <c r="AC131" s="723"/>
      <c r="AD131" s="723"/>
      <c r="AE131" s="723"/>
      <c r="AF131" s="723"/>
      <c r="AG131" s="723"/>
      <c r="AH131" s="723"/>
      <c r="AI131" s="724"/>
      <c r="AJ131" s="276"/>
      <c r="AP131" s="260"/>
      <c r="AT131" s="260"/>
      <c r="AV131" s="24"/>
      <c r="AW131" s="24"/>
      <c r="AX131" s="24"/>
      <c r="AY131" s="24"/>
      <c r="AZ131" s="24"/>
      <c r="BA131" s="24"/>
      <c r="BB131" s="24"/>
      <c r="BC131" s="24"/>
    </row>
    <row r="132" spans="2:55" s="252" customFormat="1" ht="5.0999999999999996" customHeight="1" x14ac:dyDescent="0.25">
      <c r="B132" s="275"/>
      <c r="C132" s="135"/>
      <c r="D132" s="166"/>
      <c r="E132" s="136"/>
      <c r="F132" s="136"/>
      <c r="G132" s="137"/>
      <c r="H132" s="137"/>
      <c r="I132" s="137"/>
      <c r="J132" s="137"/>
      <c r="K132" s="137"/>
      <c r="L132" s="137"/>
      <c r="M132" s="137"/>
      <c r="N132" s="137"/>
      <c r="O132" s="137"/>
      <c r="P132" s="137"/>
      <c r="Q132" s="137"/>
      <c r="R132" s="134"/>
      <c r="S132" s="138"/>
      <c r="T132" s="136"/>
      <c r="U132" s="134"/>
      <c r="V132" s="134"/>
      <c r="W132" s="134"/>
      <c r="X132" s="136"/>
      <c r="Y132" s="137"/>
      <c r="Z132" s="137"/>
      <c r="AA132" s="137"/>
      <c r="AB132" s="137"/>
      <c r="AC132" s="137"/>
      <c r="AD132" s="137"/>
      <c r="AE132" s="137"/>
      <c r="AF132" s="137"/>
      <c r="AG132" s="137"/>
      <c r="AH132" s="137"/>
      <c r="AI132" s="139"/>
      <c r="AJ132" s="276"/>
      <c r="AP132" s="260"/>
      <c r="AT132" s="260"/>
      <c r="AV132" s="24"/>
      <c r="AW132" s="24"/>
      <c r="AX132" s="24"/>
      <c r="AY132" s="24"/>
      <c r="AZ132" s="24"/>
      <c r="BA132" s="24"/>
      <c r="BB132" s="24"/>
      <c r="BC132" s="24"/>
    </row>
    <row r="133" spans="2:55" s="252" customFormat="1" ht="15" customHeight="1" x14ac:dyDescent="0.25">
      <c r="B133" s="275"/>
      <c r="C133" s="722" t="str">
        <f>auxiliar!A55</f>
        <v>- DECLARO, sob as penas da lei, que as informações prestadas são verdadeiras e que estou ciente de que a falsidade na prestação destas informações constitui crime, na forma do artigo 299, do código penal (pena de reclusão de 1 a 5 anos e multa), c/c artigo 3º da Lei de crimes ambientais, c/c artigo 111 do Decreto nº 47.383/18, c/c artigo 19 da Resolução Conama nº 237/97.</v>
      </c>
      <c r="D133" s="723"/>
      <c r="E133" s="723"/>
      <c r="F133" s="723"/>
      <c r="G133" s="723"/>
      <c r="H133" s="723"/>
      <c r="I133" s="723"/>
      <c r="J133" s="723"/>
      <c r="K133" s="723"/>
      <c r="L133" s="723"/>
      <c r="M133" s="723"/>
      <c r="N133" s="723"/>
      <c r="O133" s="723"/>
      <c r="P133" s="723"/>
      <c r="Q133" s="723"/>
      <c r="R133" s="723"/>
      <c r="S133" s="723"/>
      <c r="T133" s="723"/>
      <c r="U133" s="723"/>
      <c r="V133" s="723"/>
      <c r="W133" s="723"/>
      <c r="X133" s="723"/>
      <c r="Y133" s="723"/>
      <c r="Z133" s="723"/>
      <c r="AA133" s="723"/>
      <c r="AB133" s="723"/>
      <c r="AC133" s="723"/>
      <c r="AD133" s="723"/>
      <c r="AE133" s="723"/>
      <c r="AF133" s="723"/>
      <c r="AG133" s="723"/>
      <c r="AH133" s="723"/>
      <c r="AI133" s="724"/>
      <c r="AJ133" s="276"/>
      <c r="AP133" s="260"/>
      <c r="AT133" s="260"/>
      <c r="AV133" s="24"/>
      <c r="AW133" s="24"/>
      <c r="AX133" s="24"/>
      <c r="AY133" s="24"/>
      <c r="AZ133" s="24"/>
      <c r="BA133" s="24"/>
      <c r="BB133" s="24"/>
      <c r="BC133" s="24"/>
    </row>
    <row r="134" spans="2:55" s="252" customFormat="1" ht="15" customHeight="1" x14ac:dyDescent="0.25">
      <c r="B134" s="275"/>
      <c r="C134" s="722"/>
      <c r="D134" s="723"/>
      <c r="E134" s="723"/>
      <c r="F134" s="723"/>
      <c r="G134" s="723"/>
      <c r="H134" s="723"/>
      <c r="I134" s="723"/>
      <c r="J134" s="723"/>
      <c r="K134" s="723"/>
      <c r="L134" s="723"/>
      <c r="M134" s="723"/>
      <c r="N134" s="723"/>
      <c r="O134" s="723"/>
      <c r="P134" s="723"/>
      <c r="Q134" s="723"/>
      <c r="R134" s="723"/>
      <c r="S134" s="723"/>
      <c r="T134" s="723"/>
      <c r="U134" s="723"/>
      <c r="V134" s="723"/>
      <c r="W134" s="723"/>
      <c r="X134" s="723"/>
      <c r="Y134" s="723"/>
      <c r="Z134" s="723"/>
      <c r="AA134" s="723"/>
      <c r="AB134" s="723"/>
      <c r="AC134" s="723"/>
      <c r="AD134" s="723"/>
      <c r="AE134" s="723"/>
      <c r="AF134" s="723"/>
      <c r="AG134" s="723"/>
      <c r="AH134" s="723"/>
      <c r="AI134" s="724"/>
      <c r="AJ134" s="276"/>
      <c r="AP134" s="260"/>
      <c r="AT134" s="260"/>
      <c r="AV134" s="24"/>
      <c r="AW134" s="24"/>
      <c r="AX134" s="24"/>
      <c r="AY134" s="24"/>
      <c r="AZ134" s="24"/>
      <c r="BA134" s="24"/>
      <c r="BB134" s="24"/>
      <c r="BC134" s="24"/>
    </row>
    <row r="135" spans="2:55" s="252" customFormat="1" ht="15" customHeight="1" x14ac:dyDescent="0.25">
      <c r="B135" s="275"/>
      <c r="C135" s="722"/>
      <c r="D135" s="723"/>
      <c r="E135" s="723"/>
      <c r="F135" s="723"/>
      <c r="G135" s="723"/>
      <c r="H135" s="723"/>
      <c r="I135" s="723"/>
      <c r="J135" s="723"/>
      <c r="K135" s="723"/>
      <c r="L135" s="723"/>
      <c r="M135" s="723"/>
      <c r="N135" s="723"/>
      <c r="O135" s="723"/>
      <c r="P135" s="723"/>
      <c r="Q135" s="723"/>
      <c r="R135" s="723"/>
      <c r="S135" s="723"/>
      <c r="T135" s="723"/>
      <c r="U135" s="723"/>
      <c r="V135" s="723"/>
      <c r="W135" s="723"/>
      <c r="X135" s="723"/>
      <c r="Y135" s="723"/>
      <c r="Z135" s="723"/>
      <c r="AA135" s="723"/>
      <c r="AB135" s="723"/>
      <c r="AC135" s="723"/>
      <c r="AD135" s="723"/>
      <c r="AE135" s="723"/>
      <c r="AF135" s="723"/>
      <c r="AG135" s="723"/>
      <c r="AH135" s="723"/>
      <c r="AI135" s="724"/>
      <c r="AJ135" s="276"/>
      <c r="AP135" s="260"/>
      <c r="AT135" s="260"/>
      <c r="AV135" s="24"/>
      <c r="AW135" s="24"/>
      <c r="AX135" s="24"/>
      <c r="AY135" s="24"/>
      <c r="AZ135" s="24"/>
      <c r="BA135" s="24"/>
      <c r="BB135" s="24"/>
      <c r="BC135" s="24"/>
    </row>
    <row r="136" spans="2:55" s="252" customFormat="1" ht="15" customHeight="1" x14ac:dyDescent="0.25">
      <c r="B136" s="275"/>
      <c r="C136" s="743"/>
      <c r="D136" s="744"/>
      <c r="E136" s="744"/>
      <c r="F136" s="744"/>
      <c r="G136" s="744"/>
      <c r="H136" s="744"/>
      <c r="I136" s="744"/>
      <c r="J136" s="744"/>
      <c r="K136" s="744"/>
      <c r="L136" s="744"/>
      <c r="M136" s="744"/>
      <c r="N136" s="744"/>
      <c r="O136" s="744"/>
      <c r="P136" s="744"/>
      <c r="Q136" s="744"/>
      <c r="R136" s="744"/>
      <c r="S136" s="744"/>
      <c r="T136" s="744"/>
      <c r="U136" s="744"/>
      <c r="V136" s="744"/>
      <c r="W136" s="744"/>
      <c r="X136" s="744"/>
      <c r="Y136" s="744"/>
      <c r="Z136" s="744"/>
      <c r="AA136" s="744"/>
      <c r="AB136" s="744"/>
      <c r="AC136" s="744"/>
      <c r="AD136" s="744"/>
      <c r="AE136" s="744"/>
      <c r="AF136" s="744"/>
      <c r="AG136" s="744"/>
      <c r="AH136" s="744"/>
      <c r="AI136" s="745"/>
      <c r="AJ136" s="276"/>
      <c r="AP136" s="260"/>
      <c r="AT136" s="260"/>
      <c r="AV136" s="24"/>
      <c r="AW136" s="24"/>
      <c r="AX136" s="24"/>
      <c r="AY136" s="24"/>
      <c r="AZ136" s="24"/>
      <c r="BA136" s="24"/>
      <c r="BB136" s="24"/>
      <c r="BC136" s="24"/>
    </row>
    <row r="137" spans="2:55" s="252" customFormat="1" ht="5.0999999999999996" customHeight="1" x14ac:dyDescent="0.25">
      <c r="B137" s="275"/>
      <c r="C137" s="138"/>
      <c r="D137" s="166"/>
      <c r="E137" s="136"/>
      <c r="F137" s="136"/>
      <c r="G137" s="137"/>
      <c r="H137" s="137"/>
      <c r="I137" s="137"/>
      <c r="J137" s="137"/>
      <c r="K137" s="137"/>
      <c r="L137" s="137"/>
      <c r="M137" s="137"/>
      <c r="N137" s="137"/>
      <c r="O137" s="137"/>
      <c r="P137" s="137"/>
      <c r="Q137" s="137"/>
      <c r="R137" s="134"/>
      <c r="S137" s="138"/>
      <c r="T137" s="136"/>
      <c r="U137" s="134"/>
      <c r="V137" s="134"/>
      <c r="W137" s="134"/>
      <c r="X137" s="136"/>
      <c r="Y137" s="137"/>
      <c r="Z137" s="137"/>
      <c r="AA137" s="137"/>
      <c r="AB137" s="137"/>
      <c r="AC137" s="137"/>
      <c r="AD137" s="137"/>
      <c r="AE137" s="137"/>
      <c r="AF137" s="137"/>
      <c r="AG137" s="137"/>
      <c r="AH137" s="137"/>
      <c r="AI137" s="137"/>
      <c r="AJ137" s="276"/>
      <c r="AP137" s="260"/>
      <c r="AT137" s="260"/>
      <c r="AV137" s="24"/>
      <c r="AW137" s="24"/>
      <c r="AX137" s="24"/>
      <c r="AY137" s="24"/>
      <c r="AZ137" s="24"/>
      <c r="BA137" s="24"/>
      <c r="BB137" s="24"/>
      <c r="BC137" s="24"/>
    </row>
    <row r="138" spans="2:55" s="252" customFormat="1" ht="5.0999999999999996" customHeight="1" x14ac:dyDescent="0.25">
      <c r="B138" s="275"/>
      <c r="C138" s="138"/>
      <c r="D138" s="166"/>
      <c r="E138" s="136"/>
      <c r="F138" s="136"/>
      <c r="G138" s="137"/>
      <c r="H138" s="137"/>
      <c r="I138" s="137"/>
      <c r="J138" s="137"/>
      <c r="K138" s="137"/>
      <c r="L138" s="137"/>
      <c r="M138" s="137"/>
      <c r="N138" s="137"/>
      <c r="O138" s="137"/>
      <c r="P138" s="137"/>
      <c r="Q138" s="137"/>
      <c r="R138" s="134"/>
      <c r="S138" s="138"/>
      <c r="T138" s="136"/>
      <c r="U138" s="134"/>
      <c r="V138" s="134"/>
      <c r="W138" s="134"/>
      <c r="X138" s="136"/>
      <c r="Y138" s="137"/>
      <c r="Z138" s="137"/>
      <c r="AA138" s="137"/>
      <c r="AB138" s="137"/>
      <c r="AC138" s="137"/>
      <c r="AD138" s="137"/>
      <c r="AE138" s="137"/>
      <c r="AF138" s="137"/>
      <c r="AG138" s="137"/>
      <c r="AH138" s="137"/>
      <c r="AI138" s="137"/>
      <c r="AJ138" s="276"/>
      <c r="AP138" s="260"/>
      <c r="AT138" s="260"/>
      <c r="AV138" s="24"/>
      <c r="AW138" s="24"/>
      <c r="AX138" s="24"/>
      <c r="AY138" s="24"/>
      <c r="AZ138" s="24"/>
      <c r="BA138" s="24"/>
      <c r="BB138" s="24"/>
      <c r="BC138" s="24"/>
    </row>
    <row r="139" spans="2:55" s="252" customFormat="1" ht="15" customHeight="1" x14ac:dyDescent="0.25">
      <c r="B139" s="275"/>
      <c r="C139" s="746"/>
      <c r="D139" s="746"/>
      <c r="E139" s="746"/>
      <c r="F139" s="746"/>
      <c r="G139" s="746"/>
      <c r="H139" s="746"/>
      <c r="I139" s="746"/>
      <c r="J139" s="746"/>
      <c r="K139" s="132"/>
      <c r="L139" s="748"/>
      <c r="M139" s="748"/>
      <c r="N139" s="748"/>
      <c r="O139" s="748"/>
      <c r="P139" s="748"/>
      <c r="Q139" s="748"/>
      <c r="R139" s="748"/>
      <c r="S139" s="748"/>
      <c r="T139" s="748"/>
      <c r="U139" s="748"/>
      <c r="V139" s="748"/>
      <c r="W139" s="748"/>
      <c r="X139" s="748"/>
      <c r="Y139" s="748"/>
      <c r="Z139" s="748"/>
      <c r="AA139" s="748"/>
      <c r="AB139" s="748"/>
      <c r="AC139" s="748"/>
      <c r="AD139" s="748"/>
      <c r="AE139" s="748"/>
      <c r="AF139" s="748"/>
      <c r="AG139" s="748"/>
      <c r="AH139" s="748"/>
      <c r="AI139" s="748"/>
      <c r="AJ139" s="276"/>
      <c r="AP139" s="260"/>
      <c r="AT139" s="260"/>
      <c r="AV139" s="24"/>
      <c r="AW139" s="24"/>
      <c r="AX139" s="24"/>
      <c r="AY139" s="24"/>
      <c r="AZ139" s="24"/>
      <c r="BA139" s="24"/>
      <c r="BB139" s="24"/>
      <c r="BC139" s="24"/>
    </row>
    <row r="140" spans="2:55" s="252" customFormat="1" ht="15" customHeight="1" x14ac:dyDescent="0.25">
      <c r="B140" s="275"/>
      <c r="C140" s="747" t="s">
        <v>1794</v>
      </c>
      <c r="D140" s="747"/>
      <c r="E140" s="747"/>
      <c r="F140" s="747"/>
      <c r="G140" s="747"/>
      <c r="H140" s="747"/>
      <c r="I140" s="747"/>
      <c r="J140" s="747"/>
      <c r="K140" s="137"/>
      <c r="L140" s="747" t="s">
        <v>1993</v>
      </c>
      <c r="M140" s="747"/>
      <c r="N140" s="747"/>
      <c r="O140" s="747"/>
      <c r="P140" s="747"/>
      <c r="Q140" s="747"/>
      <c r="R140" s="747"/>
      <c r="S140" s="747"/>
      <c r="T140" s="747"/>
      <c r="U140" s="747"/>
      <c r="V140" s="747"/>
      <c r="W140" s="747"/>
      <c r="X140" s="747"/>
      <c r="Y140" s="747"/>
      <c r="Z140" s="747"/>
      <c r="AA140" s="747"/>
      <c r="AB140" s="747"/>
      <c r="AC140" s="747"/>
      <c r="AD140" s="747"/>
      <c r="AE140" s="747"/>
      <c r="AF140" s="747"/>
      <c r="AG140" s="747"/>
      <c r="AH140" s="747"/>
      <c r="AI140" s="747"/>
      <c r="AJ140" s="276"/>
      <c r="AP140" s="260"/>
      <c r="AT140" s="260"/>
      <c r="AV140" s="24"/>
      <c r="AW140" s="24"/>
      <c r="AX140" s="24"/>
      <c r="AY140" s="24"/>
      <c r="AZ140" s="24"/>
      <c r="BA140" s="24"/>
      <c r="BB140" s="24"/>
      <c r="BC140" s="24"/>
    </row>
    <row r="141" spans="2:55" s="252" customFormat="1" ht="5.0999999999999996" customHeight="1" x14ac:dyDescent="0.25">
      <c r="B141" s="275"/>
      <c r="C141" s="138"/>
      <c r="D141" s="166"/>
      <c r="E141" s="136"/>
      <c r="F141" s="136"/>
      <c r="G141" s="137"/>
      <c r="H141" s="137"/>
      <c r="I141" s="137"/>
      <c r="J141" s="137"/>
      <c r="K141" s="137"/>
      <c r="L141" s="137"/>
      <c r="M141" s="137"/>
      <c r="N141" s="137"/>
      <c r="O141" s="137"/>
      <c r="P141" s="137"/>
      <c r="Q141" s="137"/>
      <c r="R141" s="134"/>
      <c r="S141" s="138"/>
      <c r="T141" s="136"/>
      <c r="U141" s="134"/>
      <c r="V141" s="134"/>
      <c r="W141" s="134"/>
      <c r="X141" s="136"/>
      <c r="Y141" s="137"/>
      <c r="Z141" s="137"/>
      <c r="AA141" s="137"/>
      <c r="AB141" s="137"/>
      <c r="AC141" s="137"/>
      <c r="AD141" s="137"/>
      <c r="AE141" s="137"/>
      <c r="AF141" s="137"/>
      <c r="AG141" s="137"/>
      <c r="AH141" s="137"/>
      <c r="AI141" s="137"/>
      <c r="AJ141" s="276"/>
      <c r="AP141" s="260"/>
      <c r="AT141" s="260"/>
      <c r="AV141" s="24"/>
      <c r="AW141" s="24"/>
      <c r="AX141" s="24"/>
      <c r="AY141" s="24"/>
      <c r="AZ141" s="24"/>
      <c r="BA141" s="24"/>
      <c r="BB141" s="24"/>
      <c r="BC141" s="24"/>
    </row>
    <row r="142" spans="2:55" s="252" customFormat="1" ht="15" customHeight="1" x14ac:dyDescent="0.25">
      <c r="B142" s="275"/>
      <c r="C142" s="719" t="s">
        <v>1772</v>
      </c>
      <c r="D142" s="720"/>
      <c r="E142" s="720"/>
      <c r="F142" s="720"/>
      <c r="G142" s="720"/>
      <c r="H142" s="720"/>
      <c r="I142" s="720"/>
      <c r="J142" s="720"/>
      <c r="K142" s="720"/>
      <c r="L142" s="720"/>
      <c r="M142" s="720"/>
      <c r="N142" s="720"/>
      <c r="O142" s="720"/>
      <c r="P142" s="720"/>
      <c r="Q142" s="720"/>
      <c r="R142" s="720"/>
      <c r="S142" s="720"/>
      <c r="T142" s="720"/>
      <c r="U142" s="720"/>
      <c r="V142" s="720"/>
      <c r="W142" s="720"/>
      <c r="X142" s="720"/>
      <c r="Y142" s="720"/>
      <c r="Z142" s="720"/>
      <c r="AA142" s="720"/>
      <c r="AB142" s="720"/>
      <c r="AC142" s="720"/>
      <c r="AD142" s="720"/>
      <c r="AE142" s="720"/>
      <c r="AF142" s="720"/>
      <c r="AG142" s="720"/>
      <c r="AH142" s="720"/>
      <c r="AI142" s="721"/>
      <c r="AJ142" s="276"/>
      <c r="AP142" s="260"/>
      <c r="AT142" s="260"/>
      <c r="AV142" s="24"/>
      <c r="AW142" s="24"/>
      <c r="AX142" s="24"/>
      <c r="AY142" s="24"/>
      <c r="AZ142" s="24"/>
      <c r="BA142" s="24"/>
      <c r="BB142" s="24"/>
      <c r="BC142" s="24"/>
    </row>
    <row r="143" spans="2:55" s="252" customFormat="1" ht="15" customHeight="1" x14ac:dyDescent="0.25">
      <c r="B143" s="275"/>
      <c r="C143" s="707" t="s">
        <v>2308</v>
      </c>
      <c r="D143" s="707"/>
      <c r="E143" s="707"/>
      <c r="F143" s="707"/>
      <c r="G143" s="707"/>
      <c r="H143" s="707"/>
      <c r="I143" s="707"/>
      <c r="J143" s="707"/>
      <c r="K143" s="707"/>
      <c r="L143" s="707"/>
      <c r="M143" s="707"/>
      <c r="N143" s="707"/>
      <c r="O143" s="707"/>
      <c r="P143" s="707"/>
      <c r="Q143" s="707"/>
      <c r="R143" s="707"/>
      <c r="S143" s="707"/>
      <c r="T143" s="707"/>
      <c r="U143" s="707"/>
      <c r="V143" s="707"/>
      <c r="W143" s="707"/>
      <c r="X143" s="707"/>
      <c r="Y143" s="707"/>
      <c r="Z143" s="707"/>
      <c r="AA143" s="707"/>
      <c r="AB143" s="707"/>
      <c r="AC143" s="707"/>
      <c r="AD143" s="707"/>
      <c r="AE143" s="707"/>
      <c r="AF143" s="707"/>
      <c r="AG143" s="707"/>
      <c r="AH143" s="707"/>
      <c r="AI143" s="707"/>
      <c r="AJ143" s="276"/>
      <c r="AP143" s="260"/>
      <c r="AT143" s="260"/>
      <c r="AV143" s="24"/>
      <c r="AW143" s="24"/>
      <c r="AX143" s="24"/>
      <c r="AY143" s="24"/>
      <c r="AZ143" s="24"/>
      <c r="BA143" s="24"/>
      <c r="BB143" s="24"/>
      <c r="BC143" s="24"/>
    </row>
    <row r="144" spans="2:55" s="252" customFormat="1" ht="5.0999999999999996" customHeight="1" thickBot="1" x14ac:dyDescent="0.3">
      <c r="B144" s="280"/>
      <c r="C144" s="741"/>
      <c r="D144" s="741"/>
      <c r="E144" s="741"/>
      <c r="F144" s="741"/>
      <c r="G144" s="741"/>
      <c r="H144" s="741"/>
      <c r="I144" s="741"/>
      <c r="J144" s="741"/>
      <c r="K144" s="741"/>
      <c r="L144" s="741"/>
      <c r="M144" s="741"/>
      <c r="N144" s="741"/>
      <c r="O144" s="741"/>
      <c r="P144" s="741"/>
      <c r="Q144" s="741"/>
      <c r="R144" s="741"/>
      <c r="S144" s="741"/>
      <c r="T144" s="741"/>
      <c r="U144" s="741"/>
      <c r="V144" s="741"/>
      <c r="W144" s="741"/>
      <c r="X144" s="741"/>
      <c r="Y144" s="741"/>
      <c r="Z144" s="741"/>
      <c r="AA144" s="741"/>
      <c r="AB144" s="741"/>
      <c r="AC144" s="741"/>
      <c r="AD144" s="741"/>
      <c r="AE144" s="741"/>
      <c r="AF144" s="741"/>
      <c r="AG144" s="741"/>
      <c r="AH144" s="741"/>
      <c r="AI144" s="741"/>
      <c r="AJ144" s="283"/>
      <c r="AP144" s="260"/>
      <c r="AT144" s="260"/>
      <c r="AV144" s="24"/>
      <c r="AW144" s="24"/>
      <c r="AX144" s="24"/>
      <c r="AY144" s="24"/>
      <c r="AZ144" s="24"/>
      <c r="BA144" s="24"/>
      <c r="BB144" s="24"/>
      <c r="BC144" s="24"/>
    </row>
    <row r="145" spans="1:55" s="252" customFormat="1" ht="15" customHeight="1" x14ac:dyDescent="0.25">
      <c r="A145" s="297"/>
      <c r="B145" s="297"/>
      <c r="C145" s="475"/>
      <c r="D145" s="476"/>
      <c r="E145" s="476"/>
      <c r="F145" s="477"/>
      <c r="G145" s="312"/>
      <c r="H145" s="312"/>
      <c r="I145" s="312"/>
      <c r="J145" s="312"/>
      <c r="K145" s="312"/>
      <c r="L145" s="312"/>
      <c r="M145" s="312"/>
      <c r="N145" s="312"/>
      <c r="O145" s="312"/>
      <c r="P145" s="312"/>
      <c r="Q145" s="312"/>
      <c r="R145" s="312"/>
      <c r="S145" s="312"/>
      <c r="T145" s="312"/>
      <c r="U145" s="312"/>
      <c r="V145" s="312"/>
      <c r="W145" s="312"/>
      <c r="X145" s="312"/>
      <c r="Y145" s="312"/>
      <c r="Z145" s="312"/>
      <c r="AA145" s="312"/>
      <c r="AB145" s="312"/>
      <c r="AC145" s="312"/>
      <c r="AD145" s="312"/>
      <c r="AE145" s="312"/>
      <c r="AF145" s="312"/>
      <c r="AG145" s="312"/>
      <c r="AH145" s="312"/>
      <c r="AI145" s="312"/>
      <c r="AJ145" s="312"/>
      <c r="AK145" s="312"/>
      <c r="AL145" s="312"/>
      <c r="AM145" s="312"/>
      <c r="AN145" s="312"/>
      <c r="AP145" s="260"/>
      <c r="AT145" s="260"/>
      <c r="AV145" s="24"/>
      <c r="AW145" s="24"/>
      <c r="AX145" s="24"/>
      <c r="AY145" s="24"/>
      <c r="AZ145" s="24"/>
      <c r="BA145" s="24"/>
      <c r="BB145" s="24"/>
      <c r="BC145" s="24"/>
    </row>
    <row r="146" spans="1:55" s="252" customFormat="1" ht="15" customHeight="1" x14ac:dyDescent="0.25">
      <c r="A146" s="297"/>
      <c r="B146" s="297"/>
      <c r="C146" s="311"/>
      <c r="D146" s="298"/>
      <c r="E146" s="298"/>
      <c r="F146" s="27"/>
      <c r="G146" s="253"/>
      <c r="H146" s="253"/>
      <c r="I146" s="253"/>
      <c r="J146" s="253"/>
      <c r="K146" s="253"/>
      <c r="L146" s="253"/>
      <c r="M146" s="253"/>
      <c r="N146" s="253"/>
      <c r="O146" s="253"/>
      <c r="P146" s="253"/>
      <c r="Q146" s="253"/>
      <c r="R146" s="253"/>
      <c r="S146" s="253"/>
      <c r="T146" s="253"/>
      <c r="U146" s="253"/>
      <c r="V146" s="253"/>
      <c r="W146" s="253"/>
      <c r="X146" s="253"/>
      <c r="Y146" s="253"/>
      <c r="Z146" s="253"/>
      <c r="AA146" s="253"/>
      <c r="AB146" s="253"/>
      <c r="AC146" s="253"/>
      <c r="AD146" s="253"/>
      <c r="AE146" s="253"/>
      <c r="AF146" s="253"/>
      <c r="AG146" s="253"/>
      <c r="AH146" s="253"/>
      <c r="AI146" s="253"/>
      <c r="AJ146" s="312"/>
      <c r="AK146" s="312"/>
      <c r="AL146" s="312"/>
      <c r="AM146" s="312"/>
      <c r="AN146" s="312"/>
      <c r="AP146" s="260"/>
      <c r="AT146" s="260"/>
      <c r="AV146" s="27"/>
      <c r="AW146" s="27"/>
      <c r="AX146" s="27"/>
      <c r="AY146" s="27"/>
      <c r="AZ146" s="27"/>
      <c r="BA146" s="27"/>
      <c r="BB146" s="24"/>
      <c r="BC146" s="24"/>
    </row>
    <row r="147" spans="1:55" s="252" customFormat="1" ht="15" customHeight="1" x14ac:dyDescent="0.25">
      <c r="A147" s="297"/>
      <c r="B147" s="297"/>
      <c r="C147" s="311"/>
      <c r="D147" s="298"/>
      <c r="E147" s="298"/>
      <c r="F147" s="27"/>
      <c r="G147" s="253"/>
      <c r="H147" s="253"/>
      <c r="I147" s="253"/>
      <c r="J147" s="253"/>
      <c r="K147" s="253"/>
      <c r="L147" s="253"/>
      <c r="M147" s="253"/>
      <c r="N147" s="253"/>
      <c r="O147" s="253"/>
      <c r="P147" s="253"/>
      <c r="Q147" s="253"/>
      <c r="R147" s="253"/>
      <c r="S147" s="253"/>
      <c r="T147" s="253"/>
      <c r="U147" s="253"/>
      <c r="V147" s="253"/>
      <c r="W147" s="253"/>
      <c r="X147" s="253"/>
      <c r="Y147" s="253"/>
      <c r="Z147" s="253"/>
      <c r="AA147" s="253"/>
      <c r="AB147" s="253"/>
      <c r="AC147" s="253"/>
      <c r="AD147" s="253"/>
      <c r="AE147" s="253"/>
      <c r="AF147" s="253"/>
      <c r="AG147" s="253"/>
      <c r="AH147" s="253"/>
      <c r="AI147" s="253"/>
      <c r="AJ147" s="312"/>
      <c r="AK147" s="312"/>
      <c r="AL147" s="312"/>
      <c r="AM147" s="312"/>
      <c r="AN147" s="312"/>
      <c r="AO147" s="253"/>
      <c r="AP147" s="256"/>
      <c r="AQ147" s="253"/>
      <c r="AR147" s="253"/>
      <c r="AS147" s="253"/>
      <c r="AT147" s="256"/>
      <c r="AU147" s="253"/>
      <c r="AV147" s="27"/>
      <c r="AW147" s="27"/>
      <c r="AX147" s="27"/>
      <c r="AY147" s="27"/>
      <c r="AZ147" s="27"/>
      <c r="BA147" s="27"/>
      <c r="BB147" s="24"/>
      <c r="BC147" s="24"/>
    </row>
    <row r="148" spans="1:55" s="252" customFormat="1" ht="15" customHeight="1" x14ac:dyDescent="0.25">
      <c r="A148" s="297"/>
      <c r="B148" s="29"/>
      <c r="C148" s="298"/>
      <c r="D148" s="298"/>
      <c r="E148" s="298"/>
      <c r="F148" s="27"/>
      <c r="G148" s="253"/>
      <c r="H148" s="253"/>
      <c r="I148" s="253"/>
      <c r="J148" s="253"/>
      <c r="K148" s="253"/>
      <c r="L148" s="253"/>
      <c r="M148" s="253"/>
      <c r="N148" s="253"/>
      <c r="O148" s="253"/>
      <c r="P148" s="253"/>
      <c r="Q148" s="253"/>
      <c r="R148" s="253"/>
      <c r="S148" s="253"/>
      <c r="T148" s="253"/>
      <c r="U148" s="253"/>
      <c r="V148" s="253"/>
      <c r="W148" s="253"/>
      <c r="X148" s="253"/>
      <c r="Y148" s="253"/>
      <c r="Z148" s="253"/>
      <c r="AA148" s="253"/>
      <c r="AB148" s="253"/>
      <c r="AC148" s="253"/>
      <c r="AD148" s="253"/>
      <c r="AE148" s="253"/>
      <c r="AF148" s="253"/>
      <c r="AG148" s="253"/>
      <c r="AH148" s="253"/>
      <c r="AI148" s="253"/>
      <c r="AJ148" s="312"/>
      <c r="AK148" s="312"/>
      <c r="AL148" s="312"/>
      <c r="AM148" s="312"/>
      <c r="AN148" s="312"/>
      <c r="AO148" s="253"/>
      <c r="AP148" s="256"/>
      <c r="AQ148" s="253"/>
      <c r="AR148" s="253"/>
      <c r="AS148" s="253"/>
      <c r="AT148" s="256"/>
      <c r="AU148" s="253"/>
      <c r="AV148" s="27"/>
      <c r="AW148" s="27"/>
      <c r="AX148" s="27"/>
      <c r="AY148" s="27"/>
      <c r="AZ148" s="27"/>
      <c r="BA148" s="27"/>
      <c r="BB148" s="24"/>
      <c r="BC148" s="24"/>
    </row>
    <row r="149" spans="1:55" s="312" customFormat="1" ht="15" customHeight="1" x14ac:dyDescent="0.25">
      <c r="A149" s="297"/>
      <c r="B149" s="29"/>
      <c r="C149" s="298"/>
      <c r="D149" s="298"/>
      <c r="E149" s="298"/>
      <c r="F149" s="27"/>
      <c r="G149" s="253"/>
      <c r="H149" s="253"/>
      <c r="I149" s="253"/>
      <c r="J149" s="253"/>
      <c r="K149" s="253"/>
      <c r="L149" s="253"/>
      <c r="M149" s="299"/>
      <c r="N149" s="253"/>
      <c r="O149" s="253"/>
      <c r="P149" s="253"/>
      <c r="Q149" s="253"/>
      <c r="R149" s="253"/>
      <c r="S149" s="253"/>
      <c r="T149" s="253"/>
      <c r="U149" s="253" t="s">
        <v>310</v>
      </c>
      <c r="V149" s="253"/>
      <c r="W149" s="253"/>
      <c r="X149" s="253"/>
      <c r="Y149" s="253"/>
      <c r="Z149" s="253"/>
      <c r="AA149" s="253"/>
      <c r="AB149" s="253"/>
      <c r="AC149" s="253"/>
      <c r="AD149" s="253"/>
      <c r="AE149" s="253"/>
      <c r="AF149" s="253"/>
      <c r="AG149" s="253"/>
      <c r="AH149" s="253"/>
      <c r="AI149" s="253"/>
      <c r="AP149" s="313"/>
      <c r="AT149" s="313"/>
    </row>
    <row r="150" spans="1:55" s="312" customFormat="1" ht="15" customHeight="1" x14ac:dyDescent="0.25">
      <c r="A150" s="297"/>
      <c r="B150" s="29"/>
      <c r="C150" s="253"/>
      <c r="D150" s="253"/>
      <c r="E150" s="253"/>
      <c r="F150" s="253"/>
      <c r="G150" s="253" t="s">
        <v>1957</v>
      </c>
      <c r="H150" s="253"/>
      <c r="I150" s="253"/>
      <c r="J150" s="253"/>
      <c r="K150" s="253"/>
      <c r="L150" s="253"/>
      <c r="M150" s="253" t="s">
        <v>1177</v>
      </c>
      <c r="N150" s="253"/>
      <c r="O150" s="253"/>
      <c r="P150" s="253"/>
      <c r="Q150" s="253"/>
      <c r="R150" s="253"/>
      <c r="S150" s="253"/>
      <c r="T150" s="253"/>
      <c r="U150" s="253" t="s">
        <v>315</v>
      </c>
      <c r="V150" s="253"/>
      <c r="W150" s="253"/>
      <c r="X150" s="253"/>
      <c r="Y150" s="253"/>
      <c r="Z150" s="253"/>
      <c r="AA150" s="253"/>
      <c r="AB150" s="253"/>
      <c r="AC150" s="253" t="s">
        <v>316</v>
      </c>
      <c r="AD150" s="253"/>
      <c r="AE150" s="253"/>
      <c r="AF150" s="253"/>
      <c r="AG150" s="253"/>
      <c r="AH150" s="253"/>
      <c r="AI150" s="253"/>
      <c r="AP150" s="313"/>
      <c r="AT150" s="313"/>
    </row>
    <row r="151" spans="1:55" s="312" customFormat="1" ht="15" customHeight="1" x14ac:dyDescent="0.25">
      <c r="A151" s="297"/>
      <c r="B151" s="29"/>
      <c r="C151" s="253"/>
      <c r="D151" s="253"/>
      <c r="E151" s="253"/>
      <c r="F151" s="253"/>
      <c r="G151" s="253">
        <v>22</v>
      </c>
      <c r="H151" s="253"/>
      <c r="I151" s="253"/>
      <c r="J151" s="253"/>
      <c r="K151" s="253"/>
      <c r="L151" s="253"/>
      <c r="M151" s="253" t="s">
        <v>1178</v>
      </c>
      <c r="N151" s="253"/>
      <c r="O151" s="253"/>
      <c r="P151" s="253"/>
      <c r="Q151" s="253"/>
      <c r="R151" s="253"/>
      <c r="S151" s="253"/>
      <c r="T151" s="253"/>
      <c r="U151" s="253" t="s">
        <v>317</v>
      </c>
      <c r="V151" s="253"/>
      <c r="W151" s="253"/>
      <c r="X151" s="253"/>
      <c r="Y151" s="253"/>
      <c r="Z151" s="253"/>
      <c r="AA151" s="253"/>
      <c r="AB151" s="253"/>
      <c r="AC151" s="253" t="s">
        <v>318</v>
      </c>
      <c r="AD151" s="253"/>
      <c r="AE151" s="253"/>
      <c r="AF151" s="253"/>
      <c r="AG151" s="253"/>
      <c r="AH151" s="253"/>
      <c r="AI151" s="253"/>
      <c r="AP151" s="313"/>
      <c r="AT151" s="313"/>
    </row>
    <row r="152" spans="1:55" s="312" customFormat="1" ht="15" customHeight="1" x14ac:dyDescent="0.25">
      <c r="A152" s="297"/>
      <c r="B152" s="29"/>
      <c r="C152" s="253"/>
      <c r="D152" s="253"/>
      <c r="E152" s="253"/>
      <c r="F152" s="253"/>
      <c r="G152" s="253">
        <v>23</v>
      </c>
      <c r="H152" s="253"/>
      <c r="I152" s="253"/>
      <c r="J152" s="253"/>
      <c r="K152" s="253"/>
      <c r="L152" s="253"/>
      <c r="M152" s="253" t="s">
        <v>1179</v>
      </c>
      <c r="N152" s="253"/>
      <c r="O152" s="253"/>
      <c r="P152" s="253"/>
      <c r="Q152" s="253"/>
      <c r="R152" s="253"/>
      <c r="S152" s="253"/>
      <c r="T152" s="253"/>
      <c r="U152" s="253" t="s">
        <v>319</v>
      </c>
      <c r="V152" s="253"/>
      <c r="W152" s="253"/>
      <c r="X152" s="253"/>
      <c r="Y152" s="253"/>
      <c r="Z152" s="253"/>
      <c r="AA152" s="253"/>
      <c r="AB152" s="253"/>
      <c r="AC152" s="253" t="s">
        <v>320</v>
      </c>
      <c r="AD152" s="253"/>
      <c r="AE152" s="253"/>
      <c r="AF152" s="253"/>
      <c r="AG152" s="253"/>
      <c r="AH152" s="253"/>
      <c r="AI152" s="253"/>
      <c r="AP152" s="313"/>
      <c r="AT152" s="313"/>
    </row>
    <row r="153" spans="1:55" s="312" customFormat="1" ht="15" customHeight="1" x14ac:dyDescent="0.25">
      <c r="A153" s="297"/>
      <c r="B153" s="29"/>
      <c r="C153" s="253"/>
      <c r="D153" s="253"/>
      <c r="E153" s="253"/>
      <c r="F153" s="253"/>
      <c r="G153" s="253">
        <v>24</v>
      </c>
      <c r="H153" s="253"/>
      <c r="I153" s="253"/>
      <c r="J153" s="253"/>
      <c r="K153" s="253"/>
      <c r="L153" s="253"/>
      <c r="M153" s="253" t="s">
        <v>1180</v>
      </c>
      <c r="N153" s="253"/>
      <c r="O153" s="253"/>
      <c r="P153" s="253"/>
      <c r="Q153" s="253"/>
      <c r="R153" s="253"/>
      <c r="S153" s="253"/>
      <c r="T153" s="253"/>
      <c r="U153" s="253" t="s">
        <v>321</v>
      </c>
      <c r="V153" s="253"/>
      <c r="W153" s="253"/>
      <c r="X153" s="253"/>
      <c r="Y153" s="253"/>
      <c r="Z153" s="253"/>
      <c r="AA153" s="253"/>
      <c r="AB153" s="253"/>
      <c r="AC153" s="253" t="s">
        <v>320</v>
      </c>
      <c r="AD153" s="253"/>
      <c r="AE153" s="253"/>
      <c r="AF153" s="253"/>
      <c r="AG153" s="253"/>
      <c r="AH153" s="253"/>
      <c r="AI153" s="253"/>
      <c r="AP153" s="313"/>
      <c r="AT153" s="313"/>
    </row>
    <row r="154" spans="1:55" s="312" customFormat="1" ht="15" customHeight="1" x14ac:dyDescent="0.25">
      <c r="A154" s="297"/>
      <c r="B154" s="29"/>
      <c r="C154" s="253"/>
      <c r="D154" s="253"/>
      <c r="E154" s="253"/>
      <c r="F154" s="253"/>
      <c r="G154" s="253"/>
      <c r="H154" s="253"/>
      <c r="I154" s="253"/>
      <c r="J154" s="253"/>
      <c r="K154" s="253"/>
      <c r="L154" s="253"/>
      <c r="M154" s="253" t="s">
        <v>1181</v>
      </c>
      <c r="N154" s="253"/>
      <c r="O154" s="253"/>
      <c r="P154" s="253"/>
      <c r="Q154" s="253"/>
      <c r="R154" s="253"/>
      <c r="S154" s="253"/>
      <c r="T154" s="253"/>
      <c r="U154" s="253" t="s">
        <v>322</v>
      </c>
      <c r="V154" s="253"/>
      <c r="W154" s="253"/>
      <c r="X154" s="253"/>
      <c r="Y154" s="253"/>
      <c r="Z154" s="253"/>
      <c r="AA154" s="253"/>
      <c r="AB154" s="253"/>
      <c r="AC154" s="253" t="s">
        <v>323</v>
      </c>
      <c r="AD154" s="253"/>
      <c r="AE154" s="253"/>
      <c r="AF154" s="253"/>
      <c r="AG154" s="253"/>
      <c r="AH154" s="253"/>
      <c r="AI154" s="253"/>
      <c r="AP154" s="313"/>
      <c r="AT154" s="313"/>
    </row>
    <row r="155" spans="1:55" s="312" customFormat="1" ht="15" customHeight="1" x14ac:dyDescent="0.25">
      <c r="A155" s="297"/>
      <c r="B155" s="29"/>
      <c r="C155" s="253"/>
      <c r="D155" s="253"/>
      <c r="E155" s="253"/>
      <c r="F155" s="253"/>
      <c r="G155" s="253"/>
      <c r="H155" s="253"/>
      <c r="I155" s="253"/>
      <c r="J155" s="253"/>
      <c r="K155" s="253"/>
      <c r="L155" s="253"/>
      <c r="M155" s="253" t="s">
        <v>1182</v>
      </c>
      <c r="N155" s="253"/>
      <c r="O155" s="253"/>
      <c r="P155" s="253"/>
      <c r="Q155" s="253"/>
      <c r="R155" s="253"/>
      <c r="S155" s="253"/>
      <c r="T155" s="253"/>
      <c r="U155" s="253" t="s">
        <v>324</v>
      </c>
      <c r="V155" s="253"/>
      <c r="W155" s="253"/>
      <c r="X155" s="253"/>
      <c r="Y155" s="253"/>
      <c r="Z155" s="253"/>
      <c r="AA155" s="253"/>
      <c r="AB155" s="253"/>
      <c r="AC155" s="253" t="s">
        <v>323</v>
      </c>
      <c r="AD155" s="253"/>
      <c r="AE155" s="253"/>
      <c r="AF155" s="253"/>
      <c r="AG155" s="253"/>
      <c r="AH155" s="253"/>
      <c r="AI155" s="253"/>
      <c r="AP155" s="313"/>
      <c r="AT155" s="313"/>
    </row>
    <row r="156" spans="1:55" s="312" customFormat="1" ht="15" customHeight="1" x14ac:dyDescent="0.25">
      <c r="A156" s="297"/>
      <c r="B156" s="29"/>
      <c r="C156" s="253"/>
      <c r="D156" s="253"/>
      <c r="E156" s="253"/>
      <c r="F156" s="253"/>
      <c r="G156" s="253"/>
      <c r="H156" s="253"/>
      <c r="I156" s="253"/>
      <c r="J156" s="253"/>
      <c r="K156" s="253"/>
      <c r="L156" s="253"/>
      <c r="M156" s="253" t="s">
        <v>1183</v>
      </c>
      <c r="N156" s="253"/>
      <c r="O156" s="253"/>
      <c r="P156" s="253"/>
      <c r="Q156" s="253"/>
      <c r="R156" s="253"/>
      <c r="S156" s="253"/>
      <c r="T156" s="253"/>
      <c r="U156" s="253" t="s">
        <v>325</v>
      </c>
      <c r="V156" s="253"/>
      <c r="W156" s="253"/>
      <c r="X156" s="253"/>
      <c r="Y156" s="253"/>
      <c r="Z156" s="253"/>
      <c r="AA156" s="253"/>
      <c r="AB156" s="253"/>
      <c r="AC156" s="253" t="s">
        <v>316</v>
      </c>
      <c r="AD156" s="253"/>
      <c r="AE156" s="253"/>
      <c r="AF156" s="253"/>
      <c r="AG156" s="253"/>
      <c r="AH156" s="253"/>
      <c r="AI156" s="253"/>
      <c r="AP156" s="313"/>
      <c r="AT156" s="313"/>
    </row>
    <row r="157" spans="1:55" s="312" customFormat="1" ht="15" customHeight="1" x14ac:dyDescent="0.25">
      <c r="A157" s="297"/>
      <c r="B157" s="29"/>
      <c r="C157" s="253"/>
      <c r="D157" s="253"/>
      <c r="E157" s="253"/>
      <c r="F157" s="253"/>
      <c r="G157" s="253"/>
      <c r="H157" s="253"/>
      <c r="I157" s="253"/>
      <c r="J157" s="253"/>
      <c r="K157" s="253"/>
      <c r="L157" s="253"/>
      <c r="M157" s="253" t="s">
        <v>1184</v>
      </c>
      <c r="N157" s="253"/>
      <c r="O157" s="253"/>
      <c r="P157" s="253"/>
      <c r="Q157" s="253"/>
      <c r="R157" s="253"/>
      <c r="S157" s="253"/>
      <c r="T157" s="253"/>
      <c r="U157" s="253" t="s">
        <v>326</v>
      </c>
      <c r="V157" s="253"/>
      <c r="W157" s="253"/>
      <c r="X157" s="253"/>
      <c r="Y157" s="253"/>
      <c r="Z157" s="253"/>
      <c r="AA157" s="253"/>
      <c r="AB157" s="253"/>
      <c r="AC157" s="253" t="s">
        <v>332</v>
      </c>
      <c r="AD157" s="253"/>
      <c r="AE157" s="253"/>
      <c r="AF157" s="253"/>
      <c r="AG157" s="253"/>
      <c r="AH157" s="253"/>
      <c r="AI157" s="253"/>
      <c r="AP157" s="313"/>
      <c r="AT157" s="313"/>
    </row>
    <row r="158" spans="1:55" s="312" customFormat="1" ht="15" customHeight="1" x14ac:dyDescent="0.25">
      <c r="A158" s="297"/>
      <c r="B158" s="29"/>
      <c r="C158" s="253"/>
      <c r="D158" s="253"/>
      <c r="E158" s="253"/>
      <c r="F158" s="253"/>
      <c r="G158" s="253"/>
      <c r="H158" s="253"/>
      <c r="I158" s="253"/>
      <c r="J158" s="253"/>
      <c r="K158" s="253"/>
      <c r="L158" s="253"/>
      <c r="M158" s="253" t="s">
        <v>1185</v>
      </c>
      <c r="N158" s="253"/>
      <c r="O158" s="253"/>
      <c r="P158" s="253"/>
      <c r="Q158" s="253"/>
      <c r="R158" s="253"/>
      <c r="S158" s="253"/>
      <c r="T158" s="253"/>
      <c r="U158" s="253" t="s">
        <v>327</v>
      </c>
      <c r="V158" s="253"/>
      <c r="W158" s="253"/>
      <c r="X158" s="253"/>
      <c r="Y158" s="253"/>
      <c r="Z158" s="253"/>
      <c r="AA158" s="253"/>
      <c r="AB158" s="253"/>
      <c r="AC158" s="253" t="s">
        <v>323</v>
      </c>
      <c r="AD158" s="253"/>
      <c r="AE158" s="253"/>
      <c r="AF158" s="253"/>
      <c r="AG158" s="253"/>
      <c r="AH158" s="253"/>
      <c r="AI158" s="253"/>
      <c r="AP158" s="313"/>
      <c r="AT158" s="313"/>
    </row>
    <row r="159" spans="1:55" s="312" customFormat="1" ht="15" customHeight="1" x14ac:dyDescent="0.25">
      <c r="A159" s="297"/>
      <c r="B159" s="29"/>
      <c r="C159" s="253"/>
      <c r="D159" s="253"/>
      <c r="E159" s="253"/>
      <c r="F159" s="253"/>
      <c r="G159" s="253"/>
      <c r="H159" s="253"/>
      <c r="I159" s="253"/>
      <c r="J159" s="253"/>
      <c r="K159" s="253"/>
      <c r="L159" s="253"/>
      <c r="M159" s="253" t="s">
        <v>1186</v>
      </c>
      <c r="N159" s="253"/>
      <c r="O159" s="253"/>
      <c r="P159" s="253"/>
      <c r="Q159" s="253"/>
      <c r="R159" s="253"/>
      <c r="S159" s="253"/>
      <c r="T159" s="253"/>
      <c r="U159" s="253" t="s">
        <v>328</v>
      </c>
      <c r="V159" s="253"/>
      <c r="W159" s="253"/>
      <c r="X159" s="253"/>
      <c r="Y159" s="253"/>
      <c r="Z159" s="253"/>
      <c r="AA159" s="253"/>
      <c r="AB159" s="253"/>
      <c r="AC159" s="253" t="s">
        <v>329</v>
      </c>
      <c r="AD159" s="253"/>
      <c r="AE159" s="253"/>
      <c r="AF159" s="253"/>
      <c r="AG159" s="253"/>
      <c r="AH159" s="253"/>
      <c r="AI159" s="253"/>
      <c r="AP159" s="313"/>
      <c r="AT159" s="313"/>
    </row>
    <row r="160" spans="1:55" s="312" customFormat="1" ht="15" customHeight="1" x14ac:dyDescent="0.25">
      <c r="A160" s="297"/>
      <c r="B160" s="29"/>
      <c r="C160" s="253"/>
      <c r="D160" s="253"/>
      <c r="E160" s="253"/>
      <c r="F160" s="253"/>
      <c r="G160" s="253"/>
      <c r="H160" s="253"/>
      <c r="I160" s="253"/>
      <c r="J160" s="253"/>
      <c r="K160" s="253"/>
      <c r="L160" s="253"/>
      <c r="M160" s="253" t="s">
        <v>1187</v>
      </c>
      <c r="N160" s="253"/>
      <c r="O160" s="253"/>
      <c r="P160" s="253"/>
      <c r="Q160" s="253"/>
      <c r="R160" s="253"/>
      <c r="S160" s="253"/>
      <c r="T160" s="253"/>
      <c r="U160" s="253" t="s">
        <v>330</v>
      </c>
      <c r="V160" s="253"/>
      <c r="W160" s="253"/>
      <c r="X160" s="253"/>
      <c r="Y160" s="253"/>
      <c r="Z160" s="253"/>
      <c r="AA160" s="253"/>
      <c r="AB160" s="253"/>
      <c r="AC160" s="253" t="s">
        <v>323</v>
      </c>
      <c r="AD160" s="253"/>
      <c r="AE160" s="253"/>
      <c r="AF160" s="253"/>
      <c r="AG160" s="253"/>
      <c r="AH160" s="253"/>
      <c r="AI160" s="253"/>
      <c r="AP160" s="313"/>
      <c r="AT160" s="313"/>
    </row>
    <row r="161" spans="1:46" s="312" customFormat="1" ht="15" customHeight="1" x14ac:dyDescent="0.25">
      <c r="A161" s="297"/>
      <c r="B161" s="297"/>
      <c r="C161" s="253"/>
      <c r="D161" s="253"/>
      <c r="E161" s="253"/>
      <c r="F161" s="253"/>
      <c r="G161" s="253"/>
      <c r="H161" s="253"/>
      <c r="I161" s="253"/>
      <c r="J161" s="253"/>
      <c r="K161" s="253"/>
      <c r="L161" s="253"/>
      <c r="M161" s="253" t="s">
        <v>1188</v>
      </c>
      <c r="N161" s="253"/>
      <c r="O161" s="253"/>
      <c r="P161" s="253"/>
      <c r="Q161" s="253"/>
      <c r="R161" s="253"/>
      <c r="S161" s="253"/>
      <c r="T161" s="253"/>
      <c r="U161" s="253" t="s">
        <v>331</v>
      </c>
      <c r="V161" s="253"/>
      <c r="W161" s="253"/>
      <c r="X161" s="253"/>
      <c r="Y161" s="253"/>
      <c r="Z161" s="253"/>
      <c r="AA161" s="253"/>
      <c r="AB161" s="253"/>
      <c r="AC161" s="253" t="s">
        <v>332</v>
      </c>
      <c r="AD161" s="253"/>
      <c r="AE161" s="253"/>
      <c r="AF161" s="253"/>
      <c r="AG161" s="253"/>
      <c r="AH161" s="253"/>
      <c r="AI161" s="253"/>
      <c r="AP161" s="313"/>
      <c r="AT161" s="313"/>
    </row>
    <row r="162" spans="1:46" s="312" customFormat="1" ht="15" customHeight="1" x14ac:dyDescent="0.25">
      <c r="A162" s="297"/>
      <c r="B162" s="29"/>
      <c r="C162" s="253"/>
      <c r="D162" s="253"/>
      <c r="E162" s="253"/>
      <c r="F162" s="253"/>
      <c r="G162" s="253"/>
      <c r="H162" s="253"/>
      <c r="I162" s="253"/>
      <c r="J162" s="27"/>
      <c r="K162" s="27"/>
      <c r="L162" s="27"/>
      <c r="M162" s="27"/>
      <c r="N162" s="27"/>
      <c r="O162" s="27"/>
      <c r="P162" s="253"/>
      <c r="Q162" s="253"/>
      <c r="R162" s="253"/>
      <c r="S162" s="253"/>
      <c r="T162" s="253"/>
      <c r="U162" s="253" t="s">
        <v>333</v>
      </c>
      <c r="V162" s="253"/>
      <c r="W162" s="253"/>
      <c r="X162" s="253"/>
      <c r="Y162" s="253"/>
      <c r="Z162" s="253"/>
      <c r="AA162" s="253"/>
      <c r="AB162" s="253"/>
      <c r="AC162" s="253" t="s">
        <v>332</v>
      </c>
      <c r="AD162" s="253"/>
      <c r="AE162" s="253"/>
      <c r="AF162" s="253"/>
      <c r="AG162" s="253"/>
      <c r="AH162" s="253"/>
      <c r="AI162" s="253"/>
      <c r="AP162" s="313"/>
      <c r="AT162" s="313"/>
    </row>
    <row r="163" spans="1:46" s="312" customFormat="1" ht="15" customHeight="1" x14ac:dyDescent="0.25">
      <c r="A163" s="297"/>
      <c r="B163" s="297"/>
      <c r="C163" s="253"/>
      <c r="D163" s="253"/>
      <c r="E163" s="253"/>
      <c r="F163" s="253"/>
      <c r="G163" s="253"/>
      <c r="H163" s="253"/>
      <c r="I163" s="300" t="s">
        <v>272</v>
      </c>
      <c r="J163" s="27"/>
      <c r="K163" s="27"/>
      <c r="L163" s="27"/>
      <c r="M163" s="27"/>
      <c r="N163" s="27"/>
      <c r="O163" s="27"/>
      <c r="P163" s="27" t="s">
        <v>273</v>
      </c>
      <c r="Q163" s="253"/>
      <c r="R163" s="253"/>
      <c r="S163" s="253"/>
      <c r="T163" s="253"/>
      <c r="U163" s="253" t="s">
        <v>334</v>
      </c>
      <c r="V163" s="253"/>
      <c r="W163" s="253"/>
      <c r="X163" s="253"/>
      <c r="Y163" s="253"/>
      <c r="Z163" s="253"/>
      <c r="AA163" s="253"/>
      <c r="AB163" s="253"/>
      <c r="AC163" s="253" t="s">
        <v>332</v>
      </c>
      <c r="AD163" s="253"/>
      <c r="AE163" s="253"/>
      <c r="AF163" s="253"/>
      <c r="AG163" s="253"/>
      <c r="AH163" s="253"/>
      <c r="AI163" s="253"/>
      <c r="AP163" s="313"/>
      <c r="AT163" s="313"/>
    </row>
    <row r="164" spans="1:46" s="312" customFormat="1" ht="15" customHeight="1" x14ac:dyDescent="0.25">
      <c r="A164" s="297"/>
      <c r="B164" s="29"/>
      <c r="C164" s="253"/>
      <c r="D164" s="253"/>
      <c r="E164" s="253"/>
      <c r="F164" s="253"/>
      <c r="G164" s="253"/>
      <c r="H164" s="253"/>
      <c r="I164" s="300" t="s">
        <v>274</v>
      </c>
      <c r="J164" s="27"/>
      <c r="K164" s="27"/>
      <c r="L164" s="27"/>
      <c r="M164" s="27"/>
      <c r="N164" s="27"/>
      <c r="O164" s="27"/>
      <c r="P164" s="27" t="s">
        <v>273</v>
      </c>
      <c r="Q164" s="253"/>
      <c r="R164" s="253"/>
      <c r="S164" s="253"/>
      <c r="T164" s="253"/>
      <c r="U164" s="253" t="s">
        <v>335</v>
      </c>
      <c r="V164" s="253"/>
      <c r="W164" s="253"/>
      <c r="X164" s="253"/>
      <c r="Y164" s="253"/>
      <c r="Z164" s="253"/>
      <c r="AA164" s="253"/>
      <c r="AB164" s="253"/>
      <c r="AC164" s="253" t="s">
        <v>320</v>
      </c>
      <c r="AD164" s="253"/>
      <c r="AE164" s="253"/>
      <c r="AF164" s="253"/>
      <c r="AG164" s="253"/>
      <c r="AH164" s="253"/>
      <c r="AI164" s="253"/>
      <c r="AP164" s="313"/>
      <c r="AT164" s="313"/>
    </row>
    <row r="165" spans="1:46" s="312" customFormat="1" ht="15" customHeight="1" x14ac:dyDescent="0.25">
      <c r="A165" s="297"/>
      <c r="B165" s="29" t="s">
        <v>336</v>
      </c>
      <c r="C165" s="253"/>
      <c r="D165" s="253"/>
      <c r="E165" s="253"/>
      <c r="F165" s="253"/>
      <c r="G165" s="253"/>
      <c r="H165" s="253"/>
      <c r="I165" s="300" t="s">
        <v>270</v>
      </c>
      <c r="J165" s="27"/>
      <c r="K165" s="27"/>
      <c r="L165" s="27"/>
      <c r="M165" s="300"/>
      <c r="N165" s="27"/>
      <c r="O165" s="27"/>
      <c r="P165" s="27" t="s">
        <v>271</v>
      </c>
      <c r="Q165" s="253"/>
      <c r="R165" s="253"/>
      <c r="S165" s="253"/>
      <c r="T165" s="253"/>
      <c r="U165" s="253" t="s">
        <v>337</v>
      </c>
      <c r="V165" s="253"/>
      <c r="W165" s="253"/>
      <c r="X165" s="253"/>
      <c r="Y165" s="253"/>
      <c r="Z165" s="253"/>
      <c r="AA165" s="253"/>
      <c r="AB165" s="253"/>
      <c r="AC165" s="253" t="s">
        <v>332</v>
      </c>
      <c r="AD165" s="253"/>
      <c r="AE165" s="253"/>
      <c r="AF165" s="253"/>
      <c r="AG165" s="253"/>
      <c r="AH165" s="253"/>
      <c r="AI165" s="253"/>
      <c r="AP165" s="313"/>
      <c r="AT165" s="313"/>
    </row>
    <row r="166" spans="1:46" s="312" customFormat="1" ht="15" customHeight="1" x14ac:dyDescent="0.25">
      <c r="A166" s="297"/>
      <c r="B166" s="29" t="s">
        <v>302</v>
      </c>
      <c r="C166" s="253"/>
      <c r="D166" s="253"/>
      <c r="E166" s="253"/>
      <c r="F166" s="253"/>
      <c r="G166" s="253"/>
      <c r="H166" s="253"/>
      <c r="I166" s="300" t="s">
        <v>269</v>
      </c>
      <c r="J166" s="253"/>
      <c r="K166" s="253"/>
      <c r="L166" s="253"/>
      <c r="M166" s="253"/>
      <c r="N166" s="253"/>
      <c r="O166" s="253"/>
      <c r="P166" s="27" t="s">
        <v>1193</v>
      </c>
      <c r="Q166" s="253"/>
      <c r="R166" s="253"/>
      <c r="S166" s="253"/>
      <c r="T166" s="253"/>
      <c r="U166" s="253" t="s">
        <v>338</v>
      </c>
      <c r="V166" s="253"/>
      <c r="W166" s="253"/>
      <c r="X166" s="253"/>
      <c r="Y166" s="253"/>
      <c r="Z166" s="253"/>
      <c r="AA166" s="253"/>
      <c r="AB166" s="253"/>
      <c r="AC166" s="253" t="s">
        <v>320</v>
      </c>
      <c r="AD166" s="253"/>
      <c r="AE166" s="253"/>
      <c r="AF166" s="253"/>
      <c r="AG166" s="253"/>
      <c r="AH166" s="253"/>
      <c r="AI166" s="253"/>
      <c r="AP166" s="313"/>
      <c r="AT166" s="313"/>
    </row>
    <row r="167" spans="1:46" s="312" customFormat="1" ht="15" customHeight="1" x14ac:dyDescent="0.25">
      <c r="A167" s="297"/>
      <c r="B167" s="297"/>
      <c r="C167" s="253"/>
      <c r="D167" s="253"/>
      <c r="E167" s="253"/>
      <c r="F167" s="253"/>
      <c r="G167" s="253"/>
      <c r="H167" s="253"/>
      <c r="I167" s="253"/>
      <c r="J167" s="253"/>
      <c r="K167" s="253"/>
      <c r="L167" s="253"/>
      <c r="M167" s="253"/>
      <c r="N167" s="253"/>
      <c r="O167" s="253"/>
      <c r="P167" s="253"/>
      <c r="Q167" s="253"/>
      <c r="R167" s="253"/>
      <c r="S167" s="253"/>
      <c r="T167" s="253"/>
      <c r="U167" s="253" t="s">
        <v>339</v>
      </c>
      <c r="V167" s="253"/>
      <c r="W167" s="253"/>
      <c r="X167" s="253"/>
      <c r="Y167" s="253"/>
      <c r="Z167" s="253"/>
      <c r="AA167" s="253"/>
      <c r="AB167" s="253"/>
      <c r="AC167" s="253" t="s">
        <v>329</v>
      </c>
      <c r="AD167" s="253"/>
      <c r="AE167" s="253"/>
      <c r="AF167" s="253"/>
      <c r="AG167" s="253"/>
      <c r="AH167" s="253"/>
      <c r="AI167" s="253"/>
      <c r="AP167" s="313"/>
      <c r="AT167" s="313"/>
    </row>
    <row r="168" spans="1:46" s="312" customFormat="1" ht="15" customHeight="1" x14ac:dyDescent="0.25">
      <c r="A168" s="297"/>
      <c r="B168" s="297"/>
      <c r="C168" s="253"/>
      <c r="D168" s="253"/>
      <c r="E168" s="253"/>
      <c r="F168" s="253"/>
      <c r="G168" s="253"/>
      <c r="H168" s="253"/>
      <c r="I168" s="253"/>
      <c r="J168" s="253"/>
      <c r="K168" s="253"/>
      <c r="L168" s="253"/>
      <c r="M168" s="253"/>
      <c r="N168" s="253"/>
      <c r="O168" s="253"/>
      <c r="P168" s="253"/>
      <c r="Q168" s="253"/>
      <c r="R168" s="253"/>
      <c r="S168" s="253"/>
      <c r="T168" s="253"/>
      <c r="U168" s="253" t="s">
        <v>340</v>
      </c>
      <c r="V168" s="253"/>
      <c r="W168" s="253"/>
      <c r="X168" s="253"/>
      <c r="Y168" s="253"/>
      <c r="Z168" s="253"/>
      <c r="AA168" s="253"/>
      <c r="AB168" s="253"/>
      <c r="AC168" s="253" t="s">
        <v>323</v>
      </c>
      <c r="AD168" s="253"/>
      <c r="AE168" s="253"/>
      <c r="AF168" s="253"/>
      <c r="AG168" s="253"/>
      <c r="AH168" s="253"/>
      <c r="AI168" s="253"/>
      <c r="AP168" s="313"/>
      <c r="AT168" s="313"/>
    </row>
    <row r="169" spans="1:46" s="312" customFormat="1" ht="15" customHeight="1" x14ac:dyDescent="0.25">
      <c r="A169" s="297"/>
      <c r="B169" s="297"/>
      <c r="C169" s="253"/>
      <c r="D169" s="253"/>
      <c r="E169" s="253"/>
      <c r="F169" s="253"/>
      <c r="G169" s="253"/>
      <c r="H169" s="253"/>
      <c r="I169" s="253"/>
      <c r="J169" s="253"/>
      <c r="K169" s="253"/>
      <c r="L169" s="253"/>
      <c r="M169" s="253"/>
      <c r="N169" s="253"/>
      <c r="O169" s="253"/>
      <c r="P169" s="253"/>
      <c r="Q169" s="253"/>
      <c r="R169" s="253"/>
      <c r="S169" s="253"/>
      <c r="T169" s="253"/>
      <c r="U169" s="253" t="s">
        <v>341</v>
      </c>
      <c r="V169" s="253"/>
      <c r="W169" s="253"/>
      <c r="X169" s="253"/>
      <c r="Y169" s="253"/>
      <c r="Z169" s="253"/>
      <c r="AA169" s="253"/>
      <c r="AB169" s="253"/>
      <c r="AC169" s="253" t="s">
        <v>332</v>
      </c>
      <c r="AD169" s="253"/>
      <c r="AE169" s="253"/>
      <c r="AF169" s="253"/>
      <c r="AG169" s="253"/>
      <c r="AH169" s="253"/>
      <c r="AI169" s="253"/>
      <c r="AP169" s="313"/>
      <c r="AT169" s="313"/>
    </row>
    <row r="170" spans="1:46" s="312" customFormat="1" ht="15" customHeight="1" x14ac:dyDescent="0.25">
      <c r="A170" s="297"/>
      <c r="B170" s="297"/>
      <c r="C170" s="253"/>
      <c r="D170" s="253"/>
      <c r="E170" s="253"/>
      <c r="F170" s="253"/>
      <c r="G170" s="253"/>
      <c r="H170" s="253"/>
      <c r="I170" s="253"/>
      <c r="J170" s="253"/>
      <c r="K170" s="253"/>
      <c r="L170" s="253"/>
      <c r="M170" s="253"/>
      <c r="N170" s="253"/>
      <c r="O170" s="253"/>
      <c r="P170" s="253"/>
      <c r="Q170" s="253"/>
      <c r="R170" s="253"/>
      <c r="S170" s="253"/>
      <c r="T170" s="253"/>
      <c r="U170" s="253" t="s">
        <v>342</v>
      </c>
      <c r="V170" s="253"/>
      <c r="W170" s="253"/>
      <c r="X170" s="253"/>
      <c r="Y170" s="253"/>
      <c r="Z170" s="253"/>
      <c r="AA170" s="253"/>
      <c r="AB170" s="253"/>
      <c r="AC170" s="253" t="s">
        <v>332</v>
      </c>
      <c r="AD170" s="253"/>
      <c r="AE170" s="253"/>
      <c r="AF170" s="253"/>
      <c r="AG170" s="253"/>
      <c r="AH170" s="253"/>
      <c r="AI170" s="253"/>
      <c r="AP170" s="313"/>
      <c r="AT170" s="313"/>
    </row>
    <row r="171" spans="1:46" s="312" customFormat="1" ht="15" customHeight="1" x14ac:dyDescent="0.25">
      <c r="A171" s="297"/>
      <c r="B171" s="297"/>
      <c r="C171" s="253"/>
      <c r="D171" s="253"/>
      <c r="E171" s="253"/>
      <c r="F171" s="253"/>
      <c r="G171" s="253"/>
      <c r="H171" s="253"/>
      <c r="I171" s="253"/>
      <c r="J171" s="253"/>
      <c r="K171" s="253"/>
      <c r="L171" s="253"/>
      <c r="M171" s="253"/>
      <c r="N171" s="253"/>
      <c r="O171" s="253"/>
      <c r="P171" s="253"/>
      <c r="Q171" s="253"/>
      <c r="R171" s="253"/>
      <c r="S171" s="253"/>
      <c r="T171" s="253"/>
      <c r="U171" s="253" t="s">
        <v>343</v>
      </c>
      <c r="V171" s="253"/>
      <c r="W171" s="253"/>
      <c r="X171" s="253"/>
      <c r="Y171" s="253"/>
      <c r="Z171" s="253"/>
      <c r="AA171" s="253"/>
      <c r="AB171" s="253"/>
      <c r="AC171" s="253" t="s">
        <v>320</v>
      </c>
      <c r="AD171" s="253"/>
      <c r="AE171" s="253"/>
      <c r="AF171" s="253"/>
      <c r="AG171" s="253"/>
      <c r="AH171" s="253"/>
      <c r="AI171" s="253"/>
      <c r="AP171" s="313"/>
      <c r="AT171" s="313"/>
    </row>
    <row r="172" spans="1:46" s="312" customFormat="1" ht="15" customHeight="1" x14ac:dyDescent="0.25">
      <c r="A172" s="297"/>
      <c r="B172" s="297"/>
      <c r="C172" s="253"/>
      <c r="D172" s="253"/>
      <c r="E172" s="253"/>
      <c r="F172" s="253"/>
      <c r="G172" s="253"/>
      <c r="H172" s="253"/>
      <c r="I172" s="253"/>
      <c r="J172" s="253"/>
      <c r="K172" s="253"/>
      <c r="L172" s="253"/>
      <c r="M172" s="253"/>
      <c r="N172" s="253"/>
      <c r="O172" s="253"/>
      <c r="P172" s="253"/>
      <c r="Q172" s="253"/>
      <c r="R172" s="253"/>
      <c r="S172" s="253"/>
      <c r="T172" s="253"/>
      <c r="U172" s="253" t="s">
        <v>344</v>
      </c>
      <c r="V172" s="253"/>
      <c r="W172" s="253"/>
      <c r="X172" s="253"/>
      <c r="Y172" s="253"/>
      <c r="Z172" s="253"/>
      <c r="AA172" s="253"/>
      <c r="AB172" s="253"/>
      <c r="AC172" s="253" t="s">
        <v>320</v>
      </c>
      <c r="AD172" s="253"/>
      <c r="AE172" s="253"/>
      <c r="AF172" s="253"/>
      <c r="AG172" s="253"/>
      <c r="AH172" s="253"/>
      <c r="AI172" s="253"/>
      <c r="AP172" s="313"/>
      <c r="AT172" s="313"/>
    </row>
    <row r="173" spans="1:46" s="312" customFormat="1" ht="15" customHeight="1" x14ac:dyDescent="0.25">
      <c r="A173" s="297"/>
      <c r="B173" s="297"/>
      <c r="C173" s="253"/>
      <c r="D173" s="253"/>
      <c r="E173" s="253"/>
      <c r="F173" s="253"/>
      <c r="G173" s="253"/>
      <c r="H173" s="253"/>
      <c r="I173" s="253"/>
      <c r="J173" s="253"/>
      <c r="K173" s="253"/>
      <c r="L173" s="253"/>
      <c r="M173" s="253"/>
      <c r="N173" s="253"/>
      <c r="O173" s="253"/>
      <c r="P173" s="253"/>
      <c r="Q173" s="253"/>
      <c r="R173" s="253"/>
      <c r="S173" s="253"/>
      <c r="T173" s="253"/>
      <c r="U173" s="253" t="s">
        <v>345</v>
      </c>
      <c r="V173" s="253"/>
      <c r="W173" s="253"/>
      <c r="X173" s="253"/>
      <c r="Y173" s="253"/>
      <c r="Z173" s="253"/>
      <c r="AA173" s="253"/>
      <c r="AB173" s="253"/>
      <c r="AC173" s="253" t="s">
        <v>320</v>
      </c>
      <c r="AD173" s="253"/>
      <c r="AE173" s="253"/>
      <c r="AF173" s="253"/>
      <c r="AG173" s="253"/>
      <c r="AH173" s="253"/>
      <c r="AI173" s="253"/>
      <c r="AP173" s="313"/>
      <c r="AT173" s="313"/>
    </row>
    <row r="174" spans="1:46" s="312" customFormat="1" ht="15" customHeight="1" x14ac:dyDescent="0.25">
      <c r="A174" s="297"/>
      <c r="B174" s="297"/>
      <c r="C174" s="253"/>
      <c r="D174" s="253"/>
      <c r="E174" s="253"/>
      <c r="F174" s="253"/>
      <c r="G174" s="253"/>
      <c r="H174" s="253"/>
      <c r="I174" s="253"/>
      <c r="J174" s="253"/>
      <c r="K174" s="253"/>
      <c r="L174" s="253"/>
      <c r="M174" s="253"/>
      <c r="N174" s="253"/>
      <c r="O174" s="253"/>
      <c r="P174" s="253"/>
      <c r="Q174" s="253"/>
      <c r="R174" s="253"/>
      <c r="S174" s="253"/>
      <c r="T174" s="253"/>
      <c r="U174" s="253" t="s">
        <v>346</v>
      </c>
      <c r="V174" s="253"/>
      <c r="W174" s="253"/>
      <c r="X174" s="253"/>
      <c r="Y174" s="253"/>
      <c r="Z174" s="253"/>
      <c r="AA174" s="253"/>
      <c r="AB174" s="253"/>
      <c r="AC174" s="253" t="s">
        <v>323</v>
      </c>
      <c r="AD174" s="253"/>
      <c r="AE174" s="253"/>
      <c r="AF174" s="253"/>
      <c r="AG174" s="253"/>
      <c r="AH174" s="253"/>
      <c r="AI174" s="253"/>
      <c r="AP174" s="313"/>
      <c r="AT174" s="313"/>
    </row>
    <row r="175" spans="1:46" s="312" customFormat="1" ht="15" customHeight="1" x14ac:dyDescent="0.25">
      <c r="A175" s="297"/>
      <c r="B175" s="297"/>
      <c r="C175" s="253"/>
      <c r="D175" s="253"/>
      <c r="E175" s="253"/>
      <c r="F175" s="253"/>
      <c r="G175" s="253"/>
      <c r="H175" s="253"/>
      <c r="I175" s="253"/>
      <c r="J175" s="253"/>
      <c r="K175" s="253"/>
      <c r="L175" s="253"/>
      <c r="M175" s="253"/>
      <c r="N175" s="253"/>
      <c r="O175" s="253"/>
      <c r="P175" s="253"/>
      <c r="Q175" s="253"/>
      <c r="R175" s="253"/>
      <c r="S175" s="253"/>
      <c r="T175" s="253"/>
      <c r="U175" s="253" t="s">
        <v>347</v>
      </c>
      <c r="V175" s="253"/>
      <c r="W175" s="253"/>
      <c r="X175" s="253"/>
      <c r="Y175" s="253"/>
      <c r="Z175" s="253"/>
      <c r="AA175" s="253"/>
      <c r="AB175" s="253"/>
      <c r="AC175" s="253" t="s">
        <v>323</v>
      </c>
      <c r="AD175" s="253"/>
      <c r="AE175" s="253"/>
      <c r="AF175" s="253"/>
      <c r="AG175" s="253"/>
      <c r="AH175" s="253"/>
      <c r="AI175" s="253"/>
      <c r="AP175" s="313"/>
      <c r="AT175" s="313"/>
    </row>
    <row r="176" spans="1:46" s="312" customFormat="1" ht="15" customHeight="1" x14ac:dyDescent="0.25">
      <c r="A176" s="297"/>
      <c r="B176" s="297"/>
      <c r="C176" s="253"/>
      <c r="D176" s="253"/>
      <c r="E176" s="253"/>
      <c r="F176" s="253"/>
      <c r="G176" s="253"/>
      <c r="H176" s="253"/>
      <c r="I176" s="253"/>
      <c r="J176" s="253"/>
      <c r="K176" s="253"/>
      <c r="L176" s="253"/>
      <c r="M176" s="253"/>
      <c r="N176" s="253"/>
      <c r="O176" s="253"/>
      <c r="P176" s="253"/>
      <c r="Q176" s="253"/>
      <c r="R176" s="253"/>
      <c r="S176" s="253"/>
      <c r="T176" s="253"/>
      <c r="U176" s="253" t="s">
        <v>348</v>
      </c>
      <c r="V176" s="253"/>
      <c r="W176" s="253"/>
      <c r="X176" s="253"/>
      <c r="Y176" s="253"/>
      <c r="Z176" s="253"/>
      <c r="AA176" s="253"/>
      <c r="AB176" s="253"/>
      <c r="AC176" s="253" t="s">
        <v>329</v>
      </c>
      <c r="AD176" s="253"/>
      <c r="AE176" s="253"/>
      <c r="AF176" s="253"/>
      <c r="AG176" s="253"/>
      <c r="AH176" s="253"/>
      <c r="AI176" s="253"/>
      <c r="AP176" s="313"/>
      <c r="AT176" s="313"/>
    </row>
    <row r="177" spans="1:46" s="312" customFormat="1" ht="15" customHeight="1" x14ac:dyDescent="0.25">
      <c r="A177" s="297"/>
      <c r="B177" s="297"/>
      <c r="C177" s="253"/>
      <c r="D177" s="253"/>
      <c r="E177" s="253"/>
      <c r="F177" s="253"/>
      <c r="G177" s="253"/>
      <c r="H177" s="253"/>
      <c r="I177" s="253"/>
      <c r="J177" s="253"/>
      <c r="K177" s="253"/>
      <c r="L177" s="253"/>
      <c r="M177" s="253"/>
      <c r="N177" s="253"/>
      <c r="O177" s="253"/>
      <c r="P177" s="253"/>
      <c r="Q177" s="253"/>
      <c r="R177" s="253"/>
      <c r="S177" s="253"/>
      <c r="T177" s="253"/>
      <c r="U177" s="253" t="s">
        <v>349</v>
      </c>
      <c r="V177" s="253"/>
      <c r="W177" s="253"/>
      <c r="X177" s="253"/>
      <c r="Y177" s="253"/>
      <c r="Z177" s="253"/>
      <c r="AA177" s="253"/>
      <c r="AB177" s="253"/>
      <c r="AC177" s="253" t="s">
        <v>320</v>
      </c>
      <c r="AD177" s="253"/>
      <c r="AE177" s="253"/>
      <c r="AF177" s="253"/>
      <c r="AG177" s="253"/>
      <c r="AH177" s="253"/>
      <c r="AI177" s="253"/>
      <c r="AP177" s="313"/>
      <c r="AT177" s="313"/>
    </row>
    <row r="178" spans="1:46" s="312" customFormat="1" ht="15" customHeight="1" x14ac:dyDescent="0.25">
      <c r="A178" s="297"/>
      <c r="B178" s="297"/>
      <c r="C178" s="253"/>
      <c r="D178" s="253"/>
      <c r="E178" s="253"/>
      <c r="F178" s="253"/>
      <c r="G178" s="253"/>
      <c r="H178" s="253"/>
      <c r="I178" s="253"/>
      <c r="J178" s="253"/>
      <c r="K178" s="253"/>
      <c r="L178" s="253"/>
      <c r="M178" s="253"/>
      <c r="N178" s="253"/>
      <c r="O178" s="253"/>
      <c r="P178" s="253"/>
      <c r="Q178" s="253"/>
      <c r="R178" s="253"/>
      <c r="S178" s="253"/>
      <c r="T178" s="253"/>
      <c r="U178" s="253" t="s">
        <v>350</v>
      </c>
      <c r="V178" s="253"/>
      <c r="W178" s="253"/>
      <c r="X178" s="253"/>
      <c r="Y178" s="253"/>
      <c r="Z178" s="253"/>
      <c r="AA178" s="253"/>
      <c r="AB178" s="253"/>
      <c r="AC178" s="253" t="s">
        <v>332</v>
      </c>
      <c r="AD178" s="253"/>
      <c r="AE178" s="253"/>
      <c r="AF178" s="253"/>
      <c r="AG178" s="253"/>
      <c r="AH178" s="253"/>
      <c r="AI178" s="253"/>
      <c r="AP178" s="313"/>
      <c r="AT178" s="313"/>
    </row>
    <row r="179" spans="1:46" s="312" customFormat="1" ht="15" customHeight="1" x14ac:dyDescent="0.25">
      <c r="A179" s="297"/>
      <c r="B179" s="297"/>
      <c r="C179" s="253"/>
      <c r="D179" s="253"/>
      <c r="E179" s="253"/>
      <c r="F179" s="253"/>
      <c r="G179" s="253"/>
      <c r="H179" s="253"/>
      <c r="I179" s="253"/>
      <c r="J179" s="253"/>
      <c r="K179" s="253"/>
      <c r="L179" s="253"/>
      <c r="M179" s="253"/>
      <c r="N179" s="253"/>
      <c r="O179" s="253"/>
      <c r="P179" s="253"/>
      <c r="Q179" s="253"/>
      <c r="R179" s="253"/>
      <c r="S179" s="253"/>
      <c r="T179" s="253"/>
      <c r="U179" s="253" t="s">
        <v>351</v>
      </c>
      <c r="V179" s="253"/>
      <c r="W179" s="253"/>
      <c r="X179" s="253"/>
      <c r="Y179" s="253"/>
      <c r="Z179" s="253"/>
      <c r="AA179" s="253"/>
      <c r="AB179" s="253"/>
      <c r="AC179" s="253" t="s">
        <v>332</v>
      </c>
      <c r="AD179" s="253"/>
      <c r="AE179" s="253"/>
      <c r="AF179" s="253"/>
      <c r="AG179" s="253"/>
      <c r="AH179" s="253"/>
      <c r="AI179" s="253"/>
      <c r="AP179" s="313"/>
      <c r="AT179" s="313"/>
    </row>
    <row r="180" spans="1:46" s="312" customFormat="1" ht="15" customHeight="1" x14ac:dyDescent="0.25">
      <c r="A180" s="297"/>
      <c r="B180" s="297"/>
      <c r="C180" s="253"/>
      <c r="D180" s="253"/>
      <c r="E180" s="253"/>
      <c r="F180" s="253"/>
      <c r="G180" s="253"/>
      <c r="H180" s="253"/>
      <c r="I180" s="253"/>
      <c r="J180" s="253"/>
      <c r="K180" s="253"/>
      <c r="L180" s="253"/>
      <c r="M180" s="253"/>
      <c r="N180" s="253"/>
      <c r="O180" s="253"/>
      <c r="P180" s="253"/>
      <c r="Q180" s="253"/>
      <c r="R180" s="253"/>
      <c r="S180" s="253"/>
      <c r="T180" s="253"/>
      <c r="U180" s="253" t="s">
        <v>352</v>
      </c>
      <c r="V180" s="253"/>
      <c r="W180" s="253"/>
      <c r="X180" s="253"/>
      <c r="Y180" s="253"/>
      <c r="Z180" s="253"/>
      <c r="AA180" s="253"/>
      <c r="AB180" s="253"/>
      <c r="AC180" s="253" t="s">
        <v>329</v>
      </c>
      <c r="AD180" s="253"/>
      <c r="AE180" s="253"/>
      <c r="AF180" s="253"/>
      <c r="AG180" s="253"/>
      <c r="AH180" s="253"/>
      <c r="AI180" s="253"/>
      <c r="AP180" s="313"/>
      <c r="AT180" s="313"/>
    </row>
    <row r="181" spans="1:46" s="312" customFormat="1" ht="15" customHeight="1" x14ac:dyDescent="0.25">
      <c r="A181" s="297"/>
      <c r="B181" s="297"/>
      <c r="C181" s="253"/>
      <c r="D181" s="253"/>
      <c r="E181" s="253"/>
      <c r="F181" s="253"/>
      <c r="G181" s="253"/>
      <c r="H181" s="253"/>
      <c r="I181" s="253"/>
      <c r="J181" s="253"/>
      <c r="K181" s="253"/>
      <c r="L181" s="253"/>
      <c r="M181" s="253"/>
      <c r="N181" s="253"/>
      <c r="O181" s="253"/>
      <c r="P181" s="253"/>
      <c r="Q181" s="253"/>
      <c r="R181" s="253"/>
      <c r="S181" s="253"/>
      <c r="T181" s="253"/>
      <c r="U181" s="253" t="s">
        <v>353</v>
      </c>
      <c r="V181" s="253"/>
      <c r="W181" s="253"/>
      <c r="X181" s="253"/>
      <c r="Y181" s="253"/>
      <c r="Z181" s="253"/>
      <c r="AA181" s="253"/>
      <c r="AB181" s="253"/>
      <c r="AC181" s="253" t="s">
        <v>320</v>
      </c>
      <c r="AD181" s="253"/>
      <c r="AE181" s="253"/>
      <c r="AF181" s="253"/>
      <c r="AG181" s="253"/>
      <c r="AH181" s="253"/>
      <c r="AI181" s="253"/>
      <c r="AP181" s="313"/>
      <c r="AT181" s="313"/>
    </row>
    <row r="182" spans="1:46" s="312" customFormat="1" ht="15" customHeight="1" x14ac:dyDescent="0.25">
      <c r="A182" s="297"/>
      <c r="B182" s="297"/>
      <c r="C182" s="253"/>
      <c r="D182" s="253"/>
      <c r="E182" s="253"/>
      <c r="F182" s="253"/>
      <c r="G182" s="253"/>
      <c r="H182" s="253"/>
      <c r="I182" s="253"/>
      <c r="J182" s="253"/>
      <c r="K182" s="253"/>
      <c r="L182" s="253"/>
      <c r="M182" s="253"/>
      <c r="N182" s="253"/>
      <c r="O182" s="253"/>
      <c r="P182" s="253"/>
      <c r="Q182" s="253"/>
      <c r="R182" s="253"/>
      <c r="S182" s="253"/>
      <c r="T182" s="253"/>
      <c r="U182" s="253" t="s">
        <v>354</v>
      </c>
      <c r="V182" s="253"/>
      <c r="W182" s="253"/>
      <c r="X182" s="253"/>
      <c r="Y182" s="253"/>
      <c r="Z182" s="253"/>
      <c r="AA182" s="253"/>
      <c r="AB182" s="253"/>
      <c r="AC182" s="253" t="s">
        <v>323</v>
      </c>
      <c r="AD182" s="253"/>
      <c r="AE182" s="253"/>
      <c r="AF182" s="253"/>
      <c r="AG182" s="253"/>
      <c r="AH182" s="253"/>
      <c r="AI182" s="253"/>
      <c r="AP182" s="313"/>
      <c r="AT182" s="313"/>
    </row>
    <row r="183" spans="1:46" s="312" customFormat="1" ht="15" customHeight="1" x14ac:dyDescent="0.25">
      <c r="A183" s="297"/>
      <c r="B183" s="297"/>
      <c r="C183" s="253"/>
      <c r="D183" s="253"/>
      <c r="E183" s="253"/>
      <c r="F183" s="253"/>
      <c r="G183" s="253"/>
      <c r="H183" s="253"/>
      <c r="I183" s="253"/>
      <c r="J183" s="253"/>
      <c r="K183" s="253"/>
      <c r="L183" s="253"/>
      <c r="M183" s="253"/>
      <c r="N183" s="253"/>
      <c r="O183" s="253"/>
      <c r="P183" s="253"/>
      <c r="Q183" s="253"/>
      <c r="R183" s="253"/>
      <c r="S183" s="253"/>
      <c r="T183" s="253"/>
      <c r="U183" s="253" t="s">
        <v>355</v>
      </c>
      <c r="V183" s="253"/>
      <c r="W183" s="253"/>
      <c r="X183" s="253"/>
      <c r="Y183" s="253"/>
      <c r="Z183" s="253"/>
      <c r="AA183" s="253"/>
      <c r="AB183" s="253"/>
      <c r="AC183" s="253" t="s">
        <v>320</v>
      </c>
      <c r="AD183" s="253"/>
      <c r="AE183" s="253"/>
      <c r="AF183" s="253"/>
      <c r="AG183" s="253"/>
      <c r="AH183" s="253"/>
      <c r="AI183" s="253"/>
      <c r="AP183" s="313"/>
      <c r="AT183" s="313"/>
    </row>
    <row r="184" spans="1:46" s="312" customFormat="1" ht="15" customHeight="1" x14ac:dyDescent="0.25">
      <c r="A184" s="297"/>
      <c r="B184" s="297"/>
      <c r="C184" s="253"/>
      <c r="D184" s="253"/>
      <c r="E184" s="253"/>
      <c r="F184" s="253"/>
      <c r="G184" s="253"/>
      <c r="H184" s="253"/>
      <c r="I184" s="253"/>
      <c r="J184" s="253"/>
      <c r="K184" s="253"/>
      <c r="L184" s="253"/>
      <c r="M184" s="253"/>
      <c r="N184" s="253"/>
      <c r="O184" s="253"/>
      <c r="P184" s="253"/>
      <c r="Q184" s="253"/>
      <c r="R184" s="253"/>
      <c r="S184" s="253"/>
      <c r="T184" s="253"/>
      <c r="U184" s="253" t="s">
        <v>356</v>
      </c>
      <c r="V184" s="253"/>
      <c r="W184" s="253"/>
      <c r="X184" s="253"/>
      <c r="Y184" s="253"/>
      <c r="Z184" s="253"/>
      <c r="AA184" s="253"/>
      <c r="AB184" s="253"/>
      <c r="AC184" s="253" t="s">
        <v>357</v>
      </c>
      <c r="AD184" s="253"/>
      <c r="AE184" s="253"/>
      <c r="AF184" s="253"/>
      <c r="AG184" s="253"/>
      <c r="AH184" s="253"/>
      <c r="AI184" s="253"/>
      <c r="AP184" s="313"/>
      <c r="AT184" s="313"/>
    </row>
    <row r="185" spans="1:46" s="312" customFormat="1" ht="15" customHeight="1" x14ac:dyDescent="0.25">
      <c r="A185" s="297"/>
      <c r="B185" s="297"/>
      <c r="C185" s="253"/>
      <c r="D185" s="253"/>
      <c r="E185" s="253"/>
      <c r="F185" s="253"/>
      <c r="G185" s="253"/>
      <c r="H185" s="253"/>
      <c r="I185" s="253"/>
      <c r="J185" s="253"/>
      <c r="K185" s="253"/>
      <c r="L185" s="253"/>
      <c r="M185" s="253"/>
      <c r="N185" s="253"/>
      <c r="O185" s="253"/>
      <c r="P185" s="253"/>
      <c r="Q185" s="253"/>
      <c r="R185" s="253"/>
      <c r="S185" s="253"/>
      <c r="T185" s="253"/>
      <c r="U185" s="253" t="s">
        <v>358</v>
      </c>
      <c r="V185" s="253"/>
      <c r="W185" s="253"/>
      <c r="X185" s="253"/>
      <c r="Y185" s="253"/>
      <c r="Z185" s="253"/>
      <c r="AA185" s="253"/>
      <c r="AB185" s="253"/>
      <c r="AC185" s="253" t="s">
        <v>320</v>
      </c>
      <c r="AD185" s="253"/>
      <c r="AE185" s="253"/>
      <c r="AF185" s="253"/>
      <c r="AG185" s="253"/>
      <c r="AH185" s="253"/>
      <c r="AI185" s="253"/>
      <c r="AP185" s="313"/>
      <c r="AT185" s="313"/>
    </row>
    <row r="186" spans="1:46" s="312" customFormat="1" ht="15" customHeight="1" x14ac:dyDescent="0.25">
      <c r="A186" s="297"/>
      <c r="B186" s="297"/>
      <c r="C186" s="253"/>
      <c r="D186" s="253"/>
      <c r="E186" s="253"/>
      <c r="F186" s="253"/>
      <c r="G186" s="253"/>
      <c r="H186" s="253"/>
      <c r="I186" s="253"/>
      <c r="J186" s="253"/>
      <c r="K186" s="253"/>
      <c r="L186" s="253"/>
      <c r="M186" s="253"/>
      <c r="N186" s="253"/>
      <c r="O186" s="253"/>
      <c r="P186" s="253"/>
      <c r="Q186" s="253"/>
      <c r="R186" s="253"/>
      <c r="S186" s="253"/>
      <c r="T186" s="253"/>
      <c r="U186" s="253" t="s">
        <v>359</v>
      </c>
      <c r="V186" s="253"/>
      <c r="W186" s="253"/>
      <c r="X186" s="253"/>
      <c r="Y186" s="253"/>
      <c r="Z186" s="253"/>
      <c r="AA186" s="253"/>
      <c r="AB186" s="253"/>
      <c r="AC186" s="253" t="s">
        <v>329</v>
      </c>
      <c r="AD186" s="253"/>
      <c r="AE186" s="253"/>
      <c r="AF186" s="253"/>
      <c r="AG186" s="253"/>
      <c r="AH186" s="253"/>
      <c r="AI186" s="253"/>
      <c r="AP186" s="313"/>
      <c r="AT186" s="313"/>
    </row>
    <row r="187" spans="1:46" s="312" customFormat="1" ht="15" customHeight="1" x14ac:dyDescent="0.25">
      <c r="A187" s="297"/>
      <c r="B187" s="297"/>
      <c r="C187" s="253"/>
      <c r="D187" s="253"/>
      <c r="E187" s="253"/>
      <c r="F187" s="253"/>
      <c r="G187" s="253"/>
      <c r="H187" s="253"/>
      <c r="I187" s="253"/>
      <c r="J187" s="253"/>
      <c r="K187" s="253"/>
      <c r="L187" s="253"/>
      <c r="M187" s="253"/>
      <c r="N187" s="253"/>
      <c r="O187" s="253"/>
      <c r="P187" s="253"/>
      <c r="Q187" s="253"/>
      <c r="R187" s="253"/>
      <c r="S187" s="253"/>
      <c r="T187" s="253"/>
      <c r="U187" s="253" t="s">
        <v>360</v>
      </c>
      <c r="V187" s="253"/>
      <c r="W187" s="253"/>
      <c r="X187" s="253"/>
      <c r="Y187" s="253"/>
      <c r="Z187" s="253"/>
      <c r="AA187" s="253"/>
      <c r="AB187" s="253"/>
      <c r="AC187" s="253" t="s">
        <v>316</v>
      </c>
      <c r="AD187" s="253"/>
      <c r="AE187" s="253"/>
      <c r="AF187" s="253"/>
      <c r="AG187" s="253"/>
      <c r="AH187" s="253"/>
      <c r="AI187" s="253"/>
      <c r="AP187" s="313"/>
      <c r="AT187" s="313"/>
    </row>
    <row r="188" spans="1:46" s="312" customFormat="1" ht="15" customHeight="1" x14ac:dyDescent="0.25">
      <c r="A188" s="297"/>
      <c r="B188" s="297"/>
      <c r="C188" s="253"/>
      <c r="D188" s="253"/>
      <c r="E188" s="253"/>
      <c r="F188" s="253"/>
      <c r="G188" s="253"/>
      <c r="H188" s="253"/>
      <c r="I188" s="253"/>
      <c r="J188" s="253"/>
      <c r="K188" s="253"/>
      <c r="L188" s="253"/>
      <c r="M188" s="253"/>
      <c r="N188" s="253"/>
      <c r="O188" s="253"/>
      <c r="P188" s="253"/>
      <c r="Q188" s="253"/>
      <c r="R188" s="253"/>
      <c r="S188" s="253"/>
      <c r="T188" s="253"/>
      <c r="U188" s="253" t="s">
        <v>361</v>
      </c>
      <c r="V188" s="253"/>
      <c r="W188" s="253"/>
      <c r="X188" s="253"/>
      <c r="Y188" s="253"/>
      <c r="Z188" s="253"/>
      <c r="AA188" s="253"/>
      <c r="AB188" s="253"/>
      <c r="AC188" s="253" t="s">
        <v>332</v>
      </c>
      <c r="AD188" s="253"/>
      <c r="AE188" s="253"/>
      <c r="AF188" s="253"/>
      <c r="AG188" s="253"/>
      <c r="AH188" s="253"/>
      <c r="AI188" s="253"/>
      <c r="AP188" s="313"/>
      <c r="AT188" s="313"/>
    </row>
    <row r="189" spans="1:46" s="312" customFormat="1" ht="15" customHeight="1" x14ac:dyDescent="0.25">
      <c r="A189" s="297"/>
      <c r="B189" s="297"/>
      <c r="C189" s="253"/>
      <c r="D189" s="253"/>
      <c r="E189" s="253"/>
      <c r="F189" s="253"/>
      <c r="G189" s="253"/>
      <c r="H189" s="253"/>
      <c r="I189" s="253"/>
      <c r="J189" s="253"/>
      <c r="K189" s="253"/>
      <c r="L189" s="253"/>
      <c r="M189" s="253"/>
      <c r="N189" s="253"/>
      <c r="O189" s="253"/>
      <c r="P189" s="253"/>
      <c r="Q189" s="253"/>
      <c r="R189" s="253"/>
      <c r="S189" s="253"/>
      <c r="T189" s="253"/>
      <c r="U189" s="253" t="s">
        <v>362</v>
      </c>
      <c r="V189" s="253"/>
      <c r="W189" s="253"/>
      <c r="X189" s="253"/>
      <c r="Y189" s="253"/>
      <c r="Z189" s="253"/>
      <c r="AA189" s="253"/>
      <c r="AB189" s="253"/>
      <c r="AC189" s="253" t="s">
        <v>320</v>
      </c>
      <c r="AD189" s="253"/>
      <c r="AE189" s="253"/>
      <c r="AF189" s="253"/>
      <c r="AG189" s="253"/>
      <c r="AH189" s="253"/>
      <c r="AI189" s="253"/>
      <c r="AP189" s="313"/>
      <c r="AT189" s="313"/>
    </row>
    <row r="190" spans="1:46" s="312" customFormat="1" ht="15" customHeight="1" x14ac:dyDescent="0.25">
      <c r="A190" s="297"/>
      <c r="B190" s="297"/>
      <c r="C190" s="253"/>
      <c r="D190" s="253"/>
      <c r="E190" s="253"/>
      <c r="F190" s="253"/>
      <c r="G190" s="253"/>
      <c r="H190" s="253"/>
      <c r="I190" s="253"/>
      <c r="J190" s="253"/>
      <c r="K190" s="253"/>
      <c r="L190" s="253"/>
      <c r="M190" s="253"/>
      <c r="N190" s="253"/>
      <c r="O190" s="253"/>
      <c r="P190" s="253"/>
      <c r="Q190" s="253"/>
      <c r="R190" s="253"/>
      <c r="S190" s="253"/>
      <c r="T190" s="253"/>
      <c r="U190" s="253" t="s">
        <v>363</v>
      </c>
      <c r="V190" s="253"/>
      <c r="W190" s="253"/>
      <c r="X190" s="253"/>
      <c r="Y190" s="253"/>
      <c r="Z190" s="253"/>
      <c r="AA190" s="253"/>
      <c r="AB190" s="253"/>
      <c r="AC190" s="253" t="s">
        <v>316</v>
      </c>
      <c r="AD190" s="253"/>
      <c r="AE190" s="253"/>
      <c r="AF190" s="253"/>
      <c r="AG190" s="253"/>
      <c r="AH190" s="253"/>
      <c r="AI190" s="253"/>
      <c r="AP190" s="313"/>
      <c r="AT190" s="313"/>
    </row>
    <row r="191" spans="1:46" s="312" customFormat="1" ht="15" customHeight="1" x14ac:dyDescent="0.25">
      <c r="A191" s="297"/>
      <c r="B191" s="297"/>
      <c r="C191" s="253"/>
      <c r="D191" s="253"/>
      <c r="E191" s="253"/>
      <c r="F191" s="253"/>
      <c r="G191" s="253"/>
      <c r="H191" s="253"/>
      <c r="I191" s="253"/>
      <c r="J191" s="253"/>
      <c r="K191" s="253"/>
      <c r="L191" s="253"/>
      <c r="M191" s="253"/>
      <c r="N191" s="253"/>
      <c r="O191" s="253"/>
      <c r="P191" s="253"/>
      <c r="Q191" s="253"/>
      <c r="R191" s="253"/>
      <c r="S191" s="253"/>
      <c r="T191" s="253"/>
      <c r="U191" s="253" t="s">
        <v>364</v>
      </c>
      <c r="V191" s="253"/>
      <c r="W191" s="253"/>
      <c r="X191" s="253"/>
      <c r="Y191" s="253"/>
      <c r="Z191" s="253"/>
      <c r="AA191" s="253"/>
      <c r="AB191" s="253"/>
      <c r="AC191" s="253" t="s">
        <v>316</v>
      </c>
      <c r="AD191" s="253"/>
      <c r="AE191" s="253"/>
      <c r="AF191" s="253"/>
      <c r="AG191" s="253"/>
      <c r="AH191" s="253"/>
      <c r="AI191" s="253"/>
      <c r="AP191" s="313"/>
      <c r="AT191" s="313"/>
    </row>
    <row r="192" spans="1:46" s="312" customFormat="1" ht="15" customHeight="1" x14ac:dyDescent="0.25">
      <c r="A192" s="297"/>
      <c r="B192" s="297"/>
      <c r="C192" s="253"/>
      <c r="D192" s="253"/>
      <c r="E192" s="253"/>
      <c r="F192" s="253"/>
      <c r="G192" s="253"/>
      <c r="H192" s="253"/>
      <c r="I192" s="253"/>
      <c r="J192" s="253"/>
      <c r="K192" s="253"/>
      <c r="L192" s="253"/>
      <c r="M192" s="253"/>
      <c r="N192" s="253"/>
      <c r="O192" s="253"/>
      <c r="P192" s="253"/>
      <c r="Q192" s="253"/>
      <c r="R192" s="253"/>
      <c r="S192" s="253"/>
      <c r="T192" s="253"/>
      <c r="U192" s="253" t="s">
        <v>365</v>
      </c>
      <c r="V192" s="253"/>
      <c r="W192" s="253"/>
      <c r="X192" s="253"/>
      <c r="Y192" s="253"/>
      <c r="Z192" s="253"/>
      <c r="AA192" s="253"/>
      <c r="AB192" s="253"/>
      <c r="AC192" s="253" t="s">
        <v>318</v>
      </c>
      <c r="AD192" s="253"/>
      <c r="AE192" s="253"/>
      <c r="AF192" s="253"/>
      <c r="AG192" s="253"/>
      <c r="AH192" s="253"/>
      <c r="AI192" s="253"/>
      <c r="AP192" s="313"/>
      <c r="AT192" s="313"/>
    </row>
    <row r="193" spans="1:46" s="312" customFormat="1" ht="15" customHeight="1" x14ac:dyDescent="0.25">
      <c r="A193" s="297"/>
      <c r="B193" s="297"/>
      <c r="C193" s="253"/>
      <c r="D193" s="253"/>
      <c r="E193" s="253"/>
      <c r="F193" s="253"/>
      <c r="G193" s="253"/>
      <c r="H193" s="253"/>
      <c r="I193" s="253"/>
      <c r="J193" s="253"/>
      <c r="K193" s="253"/>
      <c r="L193" s="253"/>
      <c r="M193" s="253"/>
      <c r="N193" s="253"/>
      <c r="O193" s="253"/>
      <c r="P193" s="253"/>
      <c r="Q193" s="253"/>
      <c r="R193" s="253"/>
      <c r="S193" s="253"/>
      <c r="T193" s="253"/>
      <c r="U193" s="253" t="s">
        <v>366</v>
      </c>
      <c r="V193" s="253"/>
      <c r="W193" s="253"/>
      <c r="X193" s="253"/>
      <c r="Y193" s="253"/>
      <c r="Z193" s="253"/>
      <c r="AA193" s="253"/>
      <c r="AB193" s="253"/>
      <c r="AC193" s="253" t="s">
        <v>316</v>
      </c>
      <c r="AD193" s="253"/>
      <c r="AE193" s="253"/>
      <c r="AF193" s="253"/>
      <c r="AG193" s="253"/>
      <c r="AH193" s="253"/>
      <c r="AI193" s="253"/>
      <c r="AP193" s="313"/>
      <c r="AT193" s="313"/>
    </row>
    <row r="194" spans="1:46" s="312" customFormat="1" ht="15" customHeight="1" x14ac:dyDescent="0.25">
      <c r="A194" s="297"/>
      <c r="B194" s="297"/>
      <c r="C194" s="253"/>
      <c r="D194" s="253"/>
      <c r="E194" s="253"/>
      <c r="F194" s="253"/>
      <c r="G194" s="253"/>
      <c r="H194" s="253"/>
      <c r="I194" s="253"/>
      <c r="J194" s="253"/>
      <c r="K194" s="253"/>
      <c r="L194" s="253"/>
      <c r="M194" s="253"/>
      <c r="N194" s="253"/>
      <c r="O194" s="253"/>
      <c r="P194" s="253"/>
      <c r="Q194" s="253"/>
      <c r="R194" s="253"/>
      <c r="S194" s="253"/>
      <c r="T194" s="253"/>
      <c r="U194" s="253" t="s">
        <v>367</v>
      </c>
      <c r="V194" s="253"/>
      <c r="W194" s="253"/>
      <c r="X194" s="253"/>
      <c r="Y194" s="253"/>
      <c r="Z194" s="253"/>
      <c r="AA194" s="253"/>
      <c r="AB194" s="253"/>
      <c r="AC194" s="253" t="s">
        <v>332</v>
      </c>
      <c r="AD194" s="253"/>
      <c r="AE194" s="253"/>
      <c r="AF194" s="253"/>
      <c r="AG194" s="253"/>
      <c r="AH194" s="253"/>
      <c r="AI194" s="253"/>
      <c r="AP194" s="313"/>
      <c r="AT194" s="313"/>
    </row>
    <row r="195" spans="1:46" s="312" customFormat="1" ht="15" customHeight="1" x14ac:dyDescent="0.25">
      <c r="A195" s="297"/>
      <c r="B195" s="297"/>
      <c r="C195" s="253"/>
      <c r="D195" s="253"/>
      <c r="E195" s="253"/>
      <c r="F195" s="253"/>
      <c r="G195" s="253"/>
      <c r="H195" s="253"/>
      <c r="I195" s="253"/>
      <c r="J195" s="253"/>
      <c r="K195" s="253"/>
      <c r="L195" s="253"/>
      <c r="M195" s="253"/>
      <c r="N195" s="253"/>
      <c r="O195" s="253"/>
      <c r="P195" s="253"/>
      <c r="Q195" s="253"/>
      <c r="R195" s="253"/>
      <c r="S195" s="253"/>
      <c r="T195" s="253"/>
      <c r="U195" s="253" t="s">
        <v>368</v>
      </c>
      <c r="V195" s="253"/>
      <c r="W195" s="253"/>
      <c r="X195" s="253"/>
      <c r="Y195" s="253"/>
      <c r="Z195" s="253"/>
      <c r="AA195" s="253"/>
      <c r="AB195" s="253"/>
      <c r="AC195" s="253" t="s">
        <v>318</v>
      </c>
      <c r="AD195" s="253"/>
      <c r="AE195" s="253"/>
      <c r="AF195" s="253"/>
      <c r="AG195" s="253"/>
      <c r="AH195" s="253"/>
      <c r="AI195" s="253"/>
      <c r="AP195" s="313"/>
      <c r="AT195" s="313"/>
    </row>
    <row r="196" spans="1:46" s="312" customFormat="1" ht="15" customHeight="1" x14ac:dyDescent="0.25">
      <c r="A196" s="297"/>
      <c r="B196" s="297"/>
      <c r="C196" s="253"/>
      <c r="D196" s="253"/>
      <c r="E196" s="253"/>
      <c r="F196" s="253"/>
      <c r="G196" s="253"/>
      <c r="H196" s="253"/>
      <c r="I196" s="253"/>
      <c r="J196" s="253"/>
      <c r="K196" s="253"/>
      <c r="L196" s="253"/>
      <c r="M196" s="253"/>
      <c r="N196" s="253"/>
      <c r="O196" s="253"/>
      <c r="P196" s="253"/>
      <c r="Q196" s="253"/>
      <c r="R196" s="253"/>
      <c r="S196" s="253"/>
      <c r="T196" s="253"/>
      <c r="U196" s="253" t="s">
        <v>369</v>
      </c>
      <c r="V196" s="253"/>
      <c r="W196" s="253"/>
      <c r="X196" s="253"/>
      <c r="Y196" s="253"/>
      <c r="Z196" s="253"/>
      <c r="AA196" s="253"/>
      <c r="AB196" s="253"/>
      <c r="AC196" s="253" t="s">
        <v>332</v>
      </c>
      <c r="AD196" s="253"/>
      <c r="AE196" s="253"/>
      <c r="AF196" s="253"/>
      <c r="AG196" s="253"/>
      <c r="AH196" s="253"/>
      <c r="AI196" s="253"/>
      <c r="AP196" s="313"/>
      <c r="AT196" s="313"/>
    </row>
    <row r="197" spans="1:46" s="312" customFormat="1" ht="15" customHeight="1" x14ac:dyDescent="0.25">
      <c r="A197" s="297"/>
      <c r="B197" s="297"/>
      <c r="C197" s="253"/>
      <c r="D197" s="253"/>
      <c r="E197" s="253"/>
      <c r="F197" s="253"/>
      <c r="G197" s="253"/>
      <c r="H197" s="253"/>
      <c r="I197" s="253"/>
      <c r="J197" s="253"/>
      <c r="K197" s="253"/>
      <c r="L197" s="253"/>
      <c r="M197" s="253"/>
      <c r="N197" s="253"/>
      <c r="O197" s="253"/>
      <c r="P197" s="253"/>
      <c r="Q197" s="253"/>
      <c r="R197" s="253"/>
      <c r="S197" s="253"/>
      <c r="T197" s="253"/>
      <c r="U197" s="253" t="s">
        <v>370</v>
      </c>
      <c r="V197" s="253"/>
      <c r="W197" s="253"/>
      <c r="X197" s="253"/>
      <c r="Y197" s="253"/>
      <c r="Z197" s="253"/>
      <c r="AA197" s="253"/>
      <c r="AB197" s="253"/>
      <c r="AC197" s="253" t="s">
        <v>320</v>
      </c>
      <c r="AD197" s="253"/>
      <c r="AE197" s="253"/>
      <c r="AF197" s="253"/>
      <c r="AG197" s="253"/>
      <c r="AH197" s="253"/>
      <c r="AI197" s="253"/>
      <c r="AP197" s="313"/>
      <c r="AT197" s="313"/>
    </row>
    <row r="198" spans="1:46" s="312" customFormat="1" ht="15" customHeight="1" x14ac:dyDescent="0.25">
      <c r="A198" s="297"/>
      <c r="B198" s="297"/>
      <c r="C198" s="253"/>
      <c r="D198" s="253"/>
      <c r="E198" s="253"/>
      <c r="F198" s="253"/>
      <c r="G198" s="253"/>
      <c r="H198" s="253"/>
      <c r="I198" s="253"/>
      <c r="J198" s="253"/>
      <c r="K198" s="253"/>
      <c r="L198" s="253"/>
      <c r="M198" s="253"/>
      <c r="N198" s="253"/>
      <c r="O198" s="253"/>
      <c r="P198" s="253"/>
      <c r="Q198" s="253"/>
      <c r="R198" s="253"/>
      <c r="S198" s="253"/>
      <c r="T198" s="253"/>
      <c r="U198" s="253" t="s">
        <v>371</v>
      </c>
      <c r="V198" s="253"/>
      <c r="W198" s="253"/>
      <c r="X198" s="253"/>
      <c r="Y198" s="253"/>
      <c r="Z198" s="253"/>
      <c r="AA198" s="253"/>
      <c r="AB198" s="253"/>
      <c r="AC198" s="253" t="s">
        <v>329</v>
      </c>
      <c r="AD198" s="253"/>
      <c r="AE198" s="253"/>
      <c r="AF198" s="253"/>
      <c r="AG198" s="253"/>
      <c r="AH198" s="253"/>
      <c r="AI198" s="253"/>
      <c r="AP198" s="313"/>
      <c r="AT198" s="313"/>
    </row>
    <row r="199" spans="1:46" s="312" customFormat="1" ht="15" customHeight="1" x14ac:dyDescent="0.25">
      <c r="A199" s="297"/>
      <c r="B199" s="297"/>
      <c r="C199" s="253"/>
      <c r="D199" s="253"/>
      <c r="E199" s="253"/>
      <c r="F199" s="253"/>
      <c r="G199" s="253"/>
      <c r="H199" s="253"/>
      <c r="I199" s="253"/>
      <c r="J199" s="253"/>
      <c r="K199" s="253"/>
      <c r="L199" s="253"/>
      <c r="M199" s="253"/>
      <c r="N199" s="253"/>
      <c r="O199" s="253"/>
      <c r="P199" s="253"/>
      <c r="Q199" s="253"/>
      <c r="R199" s="253"/>
      <c r="S199" s="253"/>
      <c r="T199" s="253"/>
      <c r="U199" s="253" t="s">
        <v>372</v>
      </c>
      <c r="V199" s="253"/>
      <c r="W199" s="253"/>
      <c r="X199" s="253"/>
      <c r="Y199" s="253"/>
      <c r="Z199" s="253"/>
      <c r="AA199" s="253"/>
      <c r="AB199" s="253"/>
      <c r="AC199" s="253" t="s">
        <v>373</v>
      </c>
      <c r="AD199" s="253"/>
      <c r="AE199" s="253"/>
      <c r="AF199" s="253"/>
      <c r="AG199" s="253"/>
      <c r="AH199" s="253"/>
      <c r="AI199" s="253"/>
      <c r="AP199" s="313"/>
      <c r="AT199" s="313"/>
    </row>
    <row r="200" spans="1:46" s="312" customFormat="1" ht="15" customHeight="1" x14ac:dyDescent="0.25">
      <c r="A200" s="297"/>
      <c r="B200" s="297"/>
      <c r="C200" s="253"/>
      <c r="D200" s="253"/>
      <c r="E200" s="253"/>
      <c r="F200" s="253"/>
      <c r="G200" s="253"/>
      <c r="H200" s="253"/>
      <c r="I200" s="253"/>
      <c r="J200" s="253"/>
      <c r="K200" s="253"/>
      <c r="L200" s="253"/>
      <c r="M200" s="253"/>
      <c r="N200" s="253"/>
      <c r="O200" s="253"/>
      <c r="P200" s="253"/>
      <c r="Q200" s="253"/>
      <c r="R200" s="253"/>
      <c r="S200" s="253"/>
      <c r="T200" s="253"/>
      <c r="U200" s="253" t="s">
        <v>374</v>
      </c>
      <c r="V200" s="253"/>
      <c r="W200" s="253"/>
      <c r="X200" s="253"/>
      <c r="Y200" s="253"/>
      <c r="Z200" s="253"/>
      <c r="AA200" s="253"/>
      <c r="AB200" s="253"/>
      <c r="AC200" s="253" t="s">
        <v>320</v>
      </c>
      <c r="AD200" s="253"/>
      <c r="AE200" s="253"/>
      <c r="AF200" s="253"/>
      <c r="AG200" s="253"/>
      <c r="AH200" s="253"/>
      <c r="AI200" s="253"/>
      <c r="AP200" s="313"/>
      <c r="AT200" s="313"/>
    </row>
    <row r="201" spans="1:46" s="312" customFormat="1" ht="15" customHeight="1" x14ac:dyDescent="0.25">
      <c r="A201" s="297"/>
      <c r="B201" s="297"/>
      <c r="C201" s="253"/>
      <c r="D201" s="253"/>
      <c r="E201" s="253"/>
      <c r="F201" s="253"/>
      <c r="G201" s="253"/>
      <c r="H201" s="253"/>
      <c r="I201" s="253"/>
      <c r="J201" s="253"/>
      <c r="K201" s="253"/>
      <c r="L201" s="253"/>
      <c r="M201" s="253"/>
      <c r="N201" s="253"/>
      <c r="O201" s="253"/>
      <c r="P201" s="253"/>
      <c r="Q201" s="253"/>
      <c r="R201" s="253"/>
      <c r="S201" s="253"/>
      <c r="T201" s="253"/>
      <c r="U201" s="253" t="s">
        <v>375</v>
      </c>
      <c r="V201" s="253"/>
      <c r="W201" s="253"/>
      <c r="X201" s="253"/>
      <c r="Y201" s="253"/>
      <c r="Z201" s="253"/>
      <c r="AA201" s="253"/>
      <c r="AB201" s="253"/>
      <c r="AC201" s="253" t="s">
        <v>323</v>
      </c>
      <c r="AD201" s="253"/>
      <c r="AE201" s="253"/>
      <c r="AF201" s="253"/>
      <c r="AG201" s="253"/>
      <c r="AH201" s="253"/>
      <c r="AI201" s="253"/>
      <c r="AP201" s="313"/>
      <c r="AT201" s="313"/>
    </row>
    <row r="202" spans="1:46" s="312" customFormat="1" ht="15" customHeight="1" x14ac:dyDescent="0.25">
      <c r="A202" s="297"/>
      <c r="B202" s="297"/>
      <c r="C202" s="253"/>
      <c r="D202" s="253"/>
      <c r="E202" s="253"/>
      <c r="F202" s="253"/>
      <c r="G202" s="253"/>
      <c r="H202" s="253"/>
      <c r="I202" s="253"/>
      <c r="J202" s="253"/>
      <c r="K202" s="253"/>
      <c r="L202" s="253"/>
      <c r="M202" s="253"/>
      <c r="N202" s="253"/>
      <c r="O202" s="253"/>
      <c r="P202" s="253"/>
      <c r="Q202" s="253"/>
      <c r="R202" s="253"/>
      <c r="S202" s="253"/>
      <c r="T202" s="253"/>
      <c r="U202" s="253" t="s">
        <v>376</v>
      </c>
      <c r="V202" s="253"/>
      <c r="W202" s="253"/>
      <c r="X202" s="253"/>
      <c r="Y202" s="253"/>
      <c r="Z202" s="253"/>
      <c r="AA202" s="253"/>
      <c r="AB202" s="253"/>
      <c r="AC202" s="253" t="s">
        <v>357</v>
      </c>
      <c r="AD202" s="253"/>
      <c r="AE202" s="253"/>
      <c r="AF202" s="253"/>
      <c r="AG202" s="253"/>
      <c r="AH202" s="253"/>
      <c r="AI202" s="253"/>
      <c r="AP202" s="313"/>
      <c r="AT202" s="313"/>
    </row>
    <row r="203" spans="1:46" s="312" customFormat="1" ht="15" customHeight="1" x14ac:dyDescent="0.25">
      <c r="A203" s="297"/>
      <c r="B203" s="297"/>
      <c r="C203" s="253"/>
      <c r="D203" s="253"/>
      <c r="E203" s="253"/>
      <c r="F203" s="253"/>
      <c r="G203" s="253"/>
      <c r="H203" s="253"/>
      <c r="I203" s="253"/>
      <c r="J203" s="253"/>
      <c r="K203" s="253"/>
      <c r="L203" s="253"/>
      <c r="M203" s="253"/>
      <c r="N203" s="253"/>
      <c r="O203" s="253"/>
      <c r="P203" s="253"/>
      <c r="Q203" s="253"/>
      <c r="R203" s="253"/>
      <c r="S203" s="253"/>
      <c r="T203" s="253"/>
      <c r="U203" s="253" t="s">
        <v>377</v>
      </c>
      <c r="V203" s="253"/>
      <c r="W203" s="253"/>
      <c r="X203" s="253"/>
      <c r="Y203" s="253"/>
      <c r="Z203" s="253"/>
      <c r="AA203" s="253"/>
      <c r="AB203" s="253"/>
      <c r="AC203" s="253" t="s">
        <v>332</v>
      </c>
      <c r="AD203" s="253"/>
      <c r="AE203" s="253"/>
      <c r="AF203" s="253"/>
      <c r="AG203" s="253"/>
      <c r="AH203" s="253"/>
      <c r="AI203" s="253"/>
      <c r="AP203" s="313"/>
      <c r="AT203" s="313"/>
    </row>
    <row r="204" spans="1:46" s="312" customFormat="1" ht="15" customHeight="1" x14ac:dyDescent="0.25">
      <c r="A204" s="297"/>
      <c r="B204" s="297"/>
      <c r="C204" s="253"/>
      <c r="D204" s="253"/>
      <c r="E204" s="253"/>
      <c r="F204" s="253"/>
      <c r="G204" s="253"/>
      <c r="H204" s="253"/>
      <c r="I204" s="253"/>
      <c r="J204" s="253"/>
      <c r="K204" s="253"/>
      <c r="L204" s="253"/>
      <c r="M204" s="253"/>
      <c r="N204" s="253"/>
      <c r="O204" s="253"/>
      <c r="P204" s="253"/>
      <c r="Q204" s="253"/>
      <c r="R204" s="253"/>
      <c r="S204" s="253"/>
      <c r="T204" s="253"/>
      <c r="U204" s="253" t="s">
        <v>275</v>
      </c>
      <c r="V204" s="253"/>
      <c r="W204" s="253"/>
      <c r="X204" s="253"/>
      <c r="Y204" s="253"/>
      <c r="Z204" s="253"/>
      <c r="AA204" s="253"/>
      <c r="AB204" s="253"/>
      <c r="AC204" s="253" t="s">
        <v>357</v>
      </c>
      <c r="AD204" s="253"/>
      <c r="AE204" s="253"/>
      <c r="AF204" s="253"/>
      <c r="AG204" s="253"/>
      <c r="AH204" s="253"/>
      <c r="AI204" s="253"/>
      <c r="AP204" s="313"/>
      <c r="AT204" s="313"/>
    </row>
    <row r="205" spans="1:46" s="312" customFormat="1" ht="15" customHeight="1" x14ac:dyDescent="0.25">
      <c r="A205" s="297"/>
      <c r="B205" s="297"/>
      <c r="C205" s="253"/>
      <c r="D205" s="253"/>
      <c r="E205" s="253"/>
      <c r="F205" s="253"/>
      <c r="G205" s="253"/>
      <c r="H205" s="253"/>
      <c r="I205" s="253"/>
      <c r="J205" s="253"/>
      <c r="K205" s="253"/>
      <c r="L205" s="253"/>
      <c r="M205" s="253"/>
      <c r="N205" s="253"/>
      <c r="O205" s="253"/>
      <c r="P205" s="253"/>
      <c r="Q205" s="253"/>
      <c r="R205" s="253"/>
      <c r="S205" s="253"/>
      <c r="T205" s="253"/>
      <c r="U205" s="253" t="s">
        <v>378</v>
      </c>
      <c r="V205" s="253"/>
      <c r="W205" s="253"/>
      <c r="X205" s="253"/>
      <c r="Y205" s="253"/>
      <c r="Z205" s="253"/>
      <c r="AA205" s="253"/>
      <c r="AB205" s="253"/>
      <c r="AC205" s="253" t="s">
        <v>318</v>
      </c>
      <c r="AD205" s="253"/>
      <c r="AE205" s="253"/>
      <c r="AF205" s="253"/>
      <c r="AG205" s="253"/>
      <c r="AH205" s="253"/>
      <c r="AI205" s="253"/>
      <c r="AP205" s="313"/>
      <c r="AT205" s="313"/>
    </row>
    <row r="206" spans="1:46" s="312" customFormat="1" ht="15" customHeight="1" x14ac:dyDescent="0.25">
      <c r="A206" s="297"/>
      <c r="B206" s="297"/>
      <c r="C206" s="253"/>
      <c r="D206" s="253"/>
      <c r="E206" s="253"/>
      <c r="F206" s="253"/>
      <c r="G206" s="253"/>
      <c r="H206" s="253"/>
      <c r="I206" s="253"/>
      <c r="J206" s="253"/>
      <c r="K206" s="253"/>
      <c r="L206" s="253"/>
      <c r="M206" s="253"/>
      <c r="N206" s="253"/>
      <c r="O206" s="253"/>
      <c r="P206" s="253"/>
      <c r="Q206" s="253"/>
      <c r="R206" s="253"/>
      <c r="S206" s="253"/>
      <c r="T206" s="253"/>
      <c r="U206" s="253" t="s">
        <v>379</v>
      </c>
      <c r="V206" s="253"/>
      <c r="W206" s="253"/>
      <c r="X206" s="253"/>
      <c r="Y206" s="253"/>
      <c r="Z206" s="253"/>
      <c r="AA206" s="253"/>
      <c r="AB206" s="253"/>
      <c r="AC206" s="253" t="s">
        <v>329</v>
      </c>
      <c r="AD206" s="253"/>
      <c r="AE206" s="253"/>
      <c r="AF206" s="253"/>
      <c r="AG206" s="253"/>
      <c r="AH206" s="253"/>
      <c r="AI206" s="253"/>
      <c r="AP206" s="313"/>
      <c r="AT206" s="313"/>
    </row>
    <row r="207" spans="1:46" s="312" customFormat="1" ht="15" customHeight="1" x14ac:dyDescent="0.25">
      <c r="A207" s="297"/>
      <c r="B207" s="297"/>
      <c r="C207" s="253"/>
      <c r="D207" s="253"/>
      <c r="E207" s="253"/>
      <c r="F207" s="253"/>
      <c r="G207" s="253"/>
      <c r="H207" s="253"/>
      <c r="I207" s="253"/>
      <c r="J207" s="253"/>
      <c r="K207" s="253"/>
      <c r="L207" s="253"/>
      <c r="M207" s="253"/>
      <c r="N207" s="253"/>
      <c r="O207" s="253"/>
      <c r="P207" s="253"/>
      <c r="Q207" s="253"/>
      <c r="R207" s="253"/>
      <c r="S207" s="253"/>
      <c r="T207" s="253"/>
      <c r="U207" s="253" t="s">
        <v>380</v>
      </c>
      <c r="V207" s="253"/>
      <c r="W207" s="253"/>
      <c r="X207" s="253"/>
      <c r="Y207" s="253"/>
      <c r="Z207" s="253"/>
      <c r="AA207" s="253"/>
      <c r="AB207" s="253"/>
      <c r="AC207" s="253" t="s">
        <v>332</v>
      </c>
      <c r="AD207" s="253"/>
      <c r="AE207" s="253"/>
      <c r="AF207" s="253"/>
      <c r="AG207" s="253"/>
      <c r="AH207" s="253"/>
      <c r="AI207" s="253"/>
      <c r="AP207" s="313"/>
      <c r="AT207" s="313"/>
    </row>
    <row r="208" spans="1:46" s="312" customFormat="1" ht="15" customHeight="1" x14ac:dyDescent="0.25">
      <c r="A208" s="297"/>
      <c r="B208" s="297"/>
      <c r="C208" s="253"/>
      <c r="D208" s="253"/>
      <c r="E208" s="253"/>
      <c r="F208" s="253"/>
      <c r="G208" s="253"/>
      <c r="H208" s="253"/>
      <c r="I208" s="253"/>
      <c r="J208" s="253"/>
      <c r="K208" s="253"/>
      <c r="L208" s="253"/>
      <c r="M208" s="253"/>
      <c r="N208" s="253"/>
      <c r="O208" s="253"/>
      <c r="P208" s="253"/>
      <c r="Q208" s="253"/>
      <c r="R208" s="253"/>
      <c r="S208" s="253"/>
      <c r="T208" s="253"/>
      <c r="U208" s="253" t="s">
        <v>381</v>
      </c>
      <c r="V208" s="253"/>
      <c r="W208" s="253"/>
      <c r="X208" s="253"/>
      <c r="Y208" s="253"/>
      <c r="Z208" s="253"/>
      <c r="AA208" s="253"/>
      <c r="AB208" s="253"/>
      <c r="AC208" s="253" t="s">
        <v>323</v>
      </c>
      <c r="AD208" s="253"/>
      <c r="AE208" s="253"/>
      <c r="AF208" s="253"/>
      <c r="AG208" s="253"/>
      <c r="AH208" s="253"/>
      <c r="AI208" s="253"/>
      <c r="AP208" s="313"/>
      <c r="AT208" s="313"/>
    </row>
    <row r="209" spans="1:46" s="312" customFormat="1" ht="15" customHeight="1" x14ac:dyDescent="0.25">
      <c r="A209" s="297"/>
      <c r="B209" s="297"/>
      <c r="C209" s="253"/>
      <c r="D209" s="253"/>
      <c r="E209" s="253"/>
      <c r="F209" s="253"/>
      <c r="G209" s="253"/>
      <c r="H209" s="253"/>
      <c r="I209" s="253"/>
      <c r="J209" s="253"/>
      <c r="K209" s="253"/>
      <c r="L209" s="253"/>
      <c r="M209" s="253"/>
      <c r="N209" s="253"/>
      <c r="O209" s="253"/>
      <c r="P209" s="253"/>
      <c r="Q209" s="253"/>
      <c r="R209" s="253"/>
      <c r="S209" s="253"/>
      <c r="T209" s="253"/>
      <c r="U209" s="253" t="s">
        <v>382</v>
      </c>
      <c r="V209" s="253"/>
      <c r="W209" s="253"/>
      <c r="X209" s="253"/>
      <c r="Y209" s="253"/>
      <c r="Z209" s="253"/>
      <c r="AA209" s="253"/>
      <c r="AB209" s="253"/>
      <c r="AC209" s="253" t="s">
        <v>320</v>
      </c>
      <c r="AD209" s="253"/>
      <c r="AE209" s="253"/>
      <c r="AF209" s="253"/>
      <c r="AG209" s="253"/>
      <c r="AH209" s="253"/>
      <c r="AI209" s="253"/>
      <c r="AP209" s="313"/>
      <c r="AT209" s="313"/>
    </row>
    <row r="210" spans="1:46" s="312" customFormat="1" ht="15" customHeight="1" x14ac:dyDescent="0.25">
      <c r="A210" s="297"/>
      <c r="B210" s="297"/>
      <c r="C210" s="253"/>
      <c r="D210" s="253"/>
      <c r="E210" s="253"/>
      <c r="F210" s="253"/>
      <c r="G210" s="253"/>
      <c r="H210" s="253"/>
      <c r="I210" s="253"/>
      <c r="J210" s="253"/>
      <c r="K210" s="253"/>
      <c r="L210" s="253"/>
      <c r="M210" s="253"/>
      <c r="N210" s="253"/>
      <c r="O210" s="253"/>
      <c r="P210" s="253"/>
      <c r="Q210" s="253"/>
      <c r="R210" s="253"/>
      <c r="S210" s="253"/>
      <c r="T210" s="253"/>
      <c r="U210" s="253" t="s">
        <v>383</v>
      </c>
      <c r="V210" s="253"/>
      <c r="W210" s="253"/>
      <c r="X210" s="253"/>
      <c r="Y210" s="253"/>
      <c r="Z210" s="253"/>
      <c r="AA210" s="253"/>
      <c r="AB210" s="253"/>
      <c r="AC210" s="253" t="s">
        <v>320</v>
      </c>
      <c r="AD210" s="253"/>
      <c r="AE210" s="253"/>
      <c r="AF210" s="253"/>
      <c r="AG210" s="253"/>
      <c r="AH210" s="253"/>
      <c r="AI210" s="253"/>
      <c r="AP210" s="313"/>
      <c r="AT210" s="313"/>
    </row>
    <row r="211" spans="1:46" s="312" customFormat="1" ht="15" customHeight="1" x14ac:dyDescent="0.25">
      <c r="A211" s="297"/>
      <c r="B211" s="297"/>
      <c r="C211" s="253"/>
      <c r="D211" s="253"/>
      <c r="E211" s="253"/>
      <c r="F211" s="253"/>
      <c r="G211" s="253"/>
      <c r="H211" s="253"/>
      <c r="I211" s="253"/>
      <c r="J211" s="253"/>
      <c r="K211" s="253"/>
      <c r="L211" s="253"/>
      <c r="M211" s="253"/>
      <c r="N211" s="253"/>
      <c r="O211" s="253"/>
      <c r="P211" s="253"/>
      <c r="Q211" s="253"/>
      <c r="R211" s="253"/>
      <c r="S211" s="253"/>
      <c r="T211" s="253"/>
      <c r="U211" s="253" t="s">
        <v>384</v>
      </c>
      <c r="V211" s="253"/>
      <c r="W211" s="253"/>
      <c r="X211" s="253"/>
      <c r="Y211" s="253"/>
      <c r="Z211" s="253"/>
      <c r="AA211" s="253"/>
      <c r="AB211" s="253"/>
      <c r="AC211" s="253" t="s">
        <v>320</v>
      </c>
      <c r="AD211" s="253"/>
      <c r="AE211" s="253"/>
      <c r="AF211" s="253"/>
      <c r="AG211" s="253"/>
      <c r="AH211" s="253"/>
      <c r="AI211" s="253"/>
      <c r="AP211" s="313"/>
      <c r="AT211" s="313"/>
    </row>
    <row r="212" spans="1:46" s="312" customFormat="1" ht="15" customHeight="1" x14ac:dyDescent="0.25">
      <c r="A212" s="297"/>
      <c r="B212" s="297"/>
      <c r="C212" s="253"/>
      <c r="D212" s="253"/>
      <c r="E212" s="253"/>
      <c r="F212" s="253"/>
      <c r="G212" s="253"/>
      <c r="H212" s="253"/>
      <c r="I212" s="253"/>
      <c r="J212" s="253"/>
      <c r="K212" s="253"/>
      <c r="L212" s="253"/>
      <c r="M212" s="253"/>
      <c r="N212" s="253"/>
      <c r="O212" s="253"/>
      <c r="P212" s="253"/>
      <c r="Q212" s="253"/>
      <c r="R212" s="253"/>
      <c r="S212" s="253"/>
      <c r="T212" s="253"/>
      <c r="U212" s="253" t="s">
        <v>385</v>
      </c>
      <c r="V212" s="253"/>
      <c r="W212" s="253"/>
      <c r="X212" s="253"/>
      <c r="Y212" s="253"/>
      <c r="Z212" s="253"/>
      <c r="AA212" s="253"/>
      <c r="AB212" s="253"/>
      <c r="AC212" s="253" t="s">
        <v>320</v>
      </c>
      <c r="AD212" s="253"/>
      <c r="AE212" s="253"/>
      <c r="AF212" s="253"/>
      <c r="AG212" s="253"/>
      <c r="AH212" s="253"/>
      <c r="AI212" s="253"/>
      <c r="AP212" s="313"/>
      <c r="AT212" s="313"/>
    </row>
    <row r="213" spans="1:46" s="312" customFormat="1" ht="15" customHeight="1" x14ac:dyDescent="0.25">
      <c r="A213" s="297"/>
      <c r="B213" s="297"/>
      <c r="C213" s="253"/>
      <c r="D213" s="253"/>
      <c r="E213" s="253"/>
      <c r="F213" s="253"/>
      <c r="G213" s="253"/>
      <c r="H213" s="253"/>
      <c r="I213" s="253"/>
      <c r="J213" s="253"/>
      <c r="K213" s="253"/>
      <c r="L213" s="253"/>
      <c r="M213" s="253"/>
      <c r="N213" s="253"/>
      <c r="O213" s="253"/>
      <c r="P213" s="253"/>
      <c r="Q213" s="253"/>
      <c r="R213" s="253"/>
      <c r="S213" s="253"/>
      <c r="T213" s="253"/>
      <c r="U213" s="253" t="s">
        <v>386</v>
      </c>
      <c r="V213" s="253"/>
      <c r="W213" s="253"/>
      <c r="X213" s="253"/>
      <c r="Y213" s="253"/>
      <c r="Z213" s="253"/>
      <c r="AA213" s="253"/>
      <c r="AB213" s="253"/>
      <c r="AC213" s="253" t="s">
        <v>323</v>
      </c>
      <c r="AD213" s="253"/>
      <c r="AE213" s="253"/>
      <c r="AF213" s="253"/>
      <c r="AG213" s="253"/>
      <c r="AH213" s="253"/>
      <c r="AI213" s="253"/>
      <c r="AP213" s="313"/>
      <c r="AT213" s="313"/>
    </row>
    <row r="214" spans="1:46" s="312" customFormat="1" ht="15" customHeight="1" x14ac:dyDescent="0.25">
      <c r="A214" s="297"/>
      <c r="B214" s="297"/>
      <c r="C214" s="253"/>
      <c r="D214" s="253"/>
      <c r="E214" s="253"/>
      <c r="F214" s="253"/>
      <c r="G214" s="253"/>
      <c r="H214" s="253"/>
      <c r="I214" s="253"/>
      <c r="J214" s="253"/>
      <c r="K214" s="253"/>
      <c r="L214" s="253"/>
      <c r="M214" s="253"/>
      <c r="N214" s="253"/>
      <c r="O214" s="253"/>
      <c r="P214" s="253"/>
      <c r="Q214" s="253"/>
      <c r="R214" s="253"/>
      <c r="S214" s="253"/>
      <c r="T214" s="253"/>
      <c r="U214" s="253" t="s">
        <v>387</v>
      </c>
      <c r="V214" s="253"/>
      <c r="W214" s="253"/>
      <c r="X214" s="253"/>
      <c r="Y214" s="253"/>
      <c r="Z214" s="253"/>
      <c r="AA214" s="253"/>
      <c r="AB214" s="253"/>
      <c r="AC214" s="253" t="s">
        <v>320</v>
      </c>
      <c r="AD214" s="253"/>
      <c r="AE214" s="253"/>
      <c r="AF214" s="253"/>
      <c r="AG214" s="253"/>
      <c r="AH214" s="253"/>
      <c r="AI214" s="253"/>
      <c r="AP214" s="313"/>
      <c r="AT214" s="313"/>
    </row>
    <row r="215" spans="1:46" s="312" customFormat="1" ht="15" customHeight="1" x14ac:dyDescent="0.25">
      <c r="A215" s="297"/>
      <c r="B215" s="297"/>
      <c r="C215" s="253"/>
      <c r="D215" s="253"/>
      <c r="E215" s="253"/>
      <c r="F215" s="253"/>
      <c r="G215" s="253"/>
      <c r="H215" s="253"/>
      <c r="I215" s="253"/>
      <c r="J215" s="253"/>
      <c r="K215" s="253"/>
      <c r="L215" s="253"/>
      <c r="M215" s="253"/>
      <c r="N215" s="253"/>
      <c r="O215" s="253"/>
      <c r="P215" s="253"/>
      <c r="Q215" s="253"/>
      <c r="R215" s="253"/>
      <c r="S215" s="253"/>
      <c r="T215" s="253"/>
      <c r="U215" s="253" t="s">
        <v>388</v>
      </c>
      <c r="V215" s="253"/>
      <c r="W215" s="253"/>
      <c r="X215" s="253"/>
      <c r="Y215" s="253"/>
      <c r="Z215" s="253"/>
      <c r="AA215" s="253"/>
      <c r="AB215" s="253"/>
      <c r="AC215" s="253" t="s">
        <v>357</v>
      </c>
      <c r="AD215" s="253"/>
      <c r="AE215" s="253"/>
      <c r="AF215" s="253"/>
      <c r="AG215" s="253"/>
      <c r="AH215" s="253"/>
      <c r="AI215" s="253"/>
      <c r="AP215" s="313"/>
      <c r="AT215" s="313"/>
    </row>
    <row r="216" spans="1:46" s="312" customFormat="1" ht="15" customHeight="1" x14ac:dyDescent="0.25">
      <c r="A216" s="297"/>
      <c r="B216" s="297"/>
      <c r="C216" s="253"/>
      <c r="D216" s="253"/>
      <c r="E216" s="253"/>
      <c r="F216" s="253"/>
      <c r="G216" s="253"/>
      <c r="H216" s="253"/>
      <c r="I216" s="253"/>
      <c r="J216" s="253"/>
      <c r="K216" s="253"/>
      <c r="L216" s="253"/>
      <c r="M216" s="253"/>
      <c r="N216" s="253"/>
      <c r="O216" s="253"/>
      <c r="P216" s="253"/>
      <c r="Q216" s="253"/>
      <c r="R216" s="253"/>
      <c r="S216" s="253"/>
      <c r="T216" s="253"/>
      <c r="U216" s="253" t="s">
        <v>389</v>
      </c>
      <c r="V216" s="253"/>
      <c r="W216" s="253"/>
      <c r="X216" s="253"/>
      <c r="Y216" s="253"/>
      <c r="Z216" s="253"/>
      <c r="AA216" s="253"/>
      <c r="AB216" s="253"/>
      <c r="AC216" s="253" t="s">
        <v>323</v>
      </c>
      <c r="AD216" s="253"/>
      <c r="AE216" s="253"/>
      <c r="AF216" s="253"/>
      <c r="AG216" s="253"/>
      <c r="AH216" s="253"/>
      <c r="AI216" s="253"/>
      <c r="AP216" s="313"/>
      <c r="AT216" s="313"/>
    </row>
    <row r="217" spans="1:46" s="312" customFormat="1" ht="15" customHeight="1" x14ac:dyDescent="0.25">
      <c r="A217" s="297"/>
      <c r="B217" s="297"/>
      <c r="C217" s="253"/>
      <c r="D217" s="253"/>
      <c r="E217" s="253"/>
      <c r="F217" s="253"/>
      <c r="G217" s="253"/>
      <c r="H217" s="253"/>
      <c r="I217" s="253"/>
      <c r="J217" s="253"/>
      <c r="K217" s="253"/>
      <c r="L217" s="253"/>
      <c r="M217" s="253"/>
      <c r="N217" s="253"/>
      <c r="O217" s="253"/>
      <c r="P217" s="253"/>
      <c r="Q217" s="253"/>
      <c r="R217" s="253"/>
      <c r="S217" s="253"/>
      <c r="T217" s="253"/>
      <c r="U217" s="253" t="s">
        <v>390</v>
      </c>
      <c r="V217" s="253"/>
      <c r="W217" s="253"/>
      <c r="X217" s="253"/>
      <c r="Y217" s="253"/>
      <c r="Z217" s="253"/>
      <c r="AA217" s="253"/>
      <c r="AB217" s="253"/>
      <c r="AC217" s="253" t="s">
        <v>357</v>
      </c>
      <c r="AD217" s="253"/>
      <c r="AE217" s="253"/>
      <c r="AF217" s="253"/>
      <c r="AG217" s="253"/>
      <c r="AH217" s="253"/>
      <c r="AI217" s="253"/>
      <c r="AP217" s="313"/>
      <c r="AT217" s="313"/>
    </row>
    <row r="218" spans="1:46" s="312" customFormat="1" ht="15" customHeight="1" x14ac:dyDescent="0.25">
      <c r="A218" s="297"/>
      <c r="B218" s="297"/>
      <c r="C218" s="253"/>
      <c r="D218" s="253"/>
      <c r="E218" s="253"/>
      <c r="F218" s="253"/>
      <c r="G218" s="253"/>
      <c r="H218" s="253"/>
      <c r="I218" s="253"/>
      <c r="J218" s="253"/>
      <c r="K218" s="253"/>
      <c r="L218" s="253"/>
      <c r="M218" s="253"/>
      <c r="N218" s="253"/>
      <c r="O218" s="253"/>
      <c r="P218" s="253"/>
      <c r="Q218" s="253"/>
      <c r="R218" s="253"/>
      <c r="S218" s="253"/>
      <c r="T218" s="253"/>
      <c r="U218" s="253" t="s">
        <v>391</v>
      </c>
      <c r="V218" s="253"/>
      <c r="W218" s="253"/>
      <c r="X218" s="253"/>
      <c r="Y218" s="253"/>
      <c r="Z218" s="253"/>
      <c r="AA218" s="253"/>
      <c r="AB218" s="253"/>
      <c r="AC218" s="253" t="s">
        <v>329</v>
      </c>
      <c r="AD218" s="253"/>
      <c r="AE218" s="253"/>
      <c r="AF218" s="253"/>
      <c r="AG218" s="253"/>
      <c r="AH218" s="253"/>
      <c r="AI218" s="253"/>
      <c r="AP218" s="313"/>
      <c r="AT218" s="313"/>
    </row>
    <row r="219" spans="1:46" s="312" customFormat="1" ht="15" customHeight="1" x14ac:dyDescent="0.25">
      <c r="A219" s="297"/>
      <c r="B219" s="297"/>
      <c r="C219" s="253"/>
      <c r="D219" s="253"/>
      <c r="E219" s="253"/>
      <c r="F219" s="253"/>
      <c r="G219" s="253"/>
      <c r="H219" s="253"/>
      <c r="I219" s="253"/>
      <c r="J219" s="253"/>
      <c r="K219" s="253"/>
      <c r="L219" s="253"/>
      <c r="M219" s="253"/>
      <c r="N219" s="253"/>
      <c r="O219" s="253"/>
      <c r="P219" s="253"/>
      <c r="Q219" s="253"/>
      <c r="R219" s="253"/>
      <c r="S219" s="253"/>
      <c r="T219" s="253"/>
      <c r="U219" s="253" t="s">
        <v>392</v>
      </c>
      <c r="V219" s="253"/>
      <c r="W219" s="253"/>
      <c r="X219" s="253"/>
      <c r="Y219" s="253"/>
      <c r="Z219" s="253"/>
      <c r="AA219" s="253"/>
      <c r="AB219" s="253"/>
      <c r="AC219" s="253" t="s">
        <v>393</v>
      </c>
      <c r="AD219" s="253"/>
      <c r="AE219" s="253"/>
      <c r="AF219" s="253"/>
      <c r="AG219" s="253"/>
      <c r="AH219" s="253"/>
      <c r="AI219" s="253"/>
      <c r="AP219" s="313"/>
      <c r="AT219" s="313"/>
    </row>
    <row r="220" spans="1:46" s="312" customFormat="1" ht="15" customHeight="1" x14ac:dyDescent="0.25">
      <c r="A220" s="297"/>
      <c r="B220" s="297"/>
      <c r="C220" s="253"/>
      <c r="D220" s="253"/>
      <c r="E220" s="253"/>
      <c r="F220" s="253"/>
      <c r="G220" s="253"/>
      <c r="H220" s="253"/>
      <c r="I220" s="253"/>
      <c r="J220" s="253"/>
      <c r="K220" s="253"/>
      <c r="L220" s="253"/>
      <c r="M220" s="253"/>
      <c r="N220" s="253"/>
      <c r="O220" s="253"/>
      <c r="P220" s="253"/>
      <c r="Q220" s="253"/>
      <c r="R220" s="253"/>
      <c r="S220" s="253"/>
      <c r="T220" s="253"/>
      <c r="U220" s="253" t="s">
        <v>394</v>
      </c>
      <c r="V220" s="253"/>
      <c r="W220" s="253"/>
      <c r="X220" s="253"/>
      <c r="Y220" s="253"/>
      <c r="Z220" s="253"/>
      <c r="AA220" s="253"/>
      <c r="AB220" s="253"/>
      <c r="AC220" s="253" t="s">
        <v>323</v>
      </c>
      <c r="AD220" s="253"/>
      <c r="AE220" s="253"/>
      <c r="AF220" s="253"/>
      <c r="AG220" s="253"/>
      <c r="AH220" s="253"/>
      <c r="AI220" s="253"/>
      <c r="AP220" s="313"/>
      <c r="AT220" s="313"/>
    </row>
    <row r="221" spans="1:46" s="312" customFormat="1" ht="15" customHeight="1" x14ac:dyDescent="0.25">
      <c r="A221" s="297"/>
      <c r="B221" s="297"/>
      <c r="C221" s="253"/>
      <c r="D221" s="253"/>
      <c r="E221" s="253"/>
      <c r="F221" s="253"/>
      <c r="G221" s="253"/>
      <c r="H221" s="253"/>
      <c r="I221" s="253"/>
      <c r="J221" s="253"/>
      <c r="K221" s="253"/>
      <c r="L221" s="253"/>
      <c r="M221" s="253"/>
      <c r="N221" s="253"/>
      <c r="O221" s="253"/>
      <c r="P221" s="253"/>
      <c r="Q221" s="253"/>
      <c r="R221" s="253"/>
      <c r="S221" s="253"/>
      <c r="T221" s="253"/>
      <c r="U221" s="253" t="s">
        <v>278</v>
      </c>
      <c r="V221" s="253"/>
      <c r="W221" s="253"/>
      <c r="X221" s="253"/>
      <c r="Y221" s="253"/>
      <c r="Z221" s="253"/>
      <c r="AA221" s="253"/>
      <c r="AB221" s="253"/>
      <c r="AC221" s="253" t="s">
        <v>357</v>
      </c>
      <c r="AD221" s="253"/>
      <c r="AE221" s="253"/>
      <c r="AF221" s="253"/>
      <c r="AG221" s="253"/>
      <c r="AH221" s="253"/>
      <c r="AI221" s="253"/>
      <c r="AP221" s="313"/>
      <c r="AT221" s="313"/>
    </row>
    <row r="222" spans="1:46" s="312" customFormat="1" ht="15" customHeight="1" x14ac:dyDescent="0.25">
      <c r="A222" s="297"/>
      <c r="B222" s="297"/>
      <c r="C222" s="253"/>
      <c r="D222" s="253"/>
      <c r="E222" s="253"/>
      <c r="F222" s="253"/>
      <c r="G222" s="253"/>
      <c r="H222" s="253"/>
      <c r="I222" s="253"/>
      <c r="J222" s="253"/>
      <c r="K222" s="253"/>
      <c r="L222" s="253"/>
      <c r="M222" s="253"/>
      <c r="N222" s="253"/>
      <c r="O222" s="253"/>
      <c r="P222" s="253"/>
      <c r="Q222" s="253"/>
      <c r="R222" s="253"/>
      <c r="S222" s="253"/>
      <c r="T222" s="253"/>
      <c r="U222" s="253" t="s">
        <v>395</v>
      </c>
      <c r="V222" s="253"/>
      <c r="W222" s="253"/>
      <c r="X222" s="253"/>
      <c r="Y222" s="253"/>
      <c r="Z222" s="253"/>
      <c r="AA222" s="253"/>
      <c r="AB222" s="253"/>
      <c r="AC222" s="253" t="s">
        <v>320</v>
      </c>
      <c r="AD222" s="253"/>
      <c r="AE222" s="253"/>
      <c r="AF222" s="253"/>
      <c r="AG222" s="253"/>
      <c r="AH222" s="253"/>
      <c r="AI222" s="253"/>
      <c r="AP222" s="313"/>
      <c r="AT222" s="313"/>
    </row>
    <row r="223" spans="1:46" s="312" customFormat="1" ht="15" customHeight="1" x14ac:dyDescent="0.25">
      <c r="A223" s="297"/>
      <c r="B223" s="297"/>
      <c r="C223" s="253"/>
      <c r="D223" s="253"/>
      <c r="E223" s="253"/>
      <c r="F223" s="253"/>
      <c r="G223" s="253"/>
      <c r="H223" s="253"/>
      <c r="I223" s="253"/>
      <c r="J223" s="253"/>
      <c r="K223" s="253"/>
      <c r="L223" s="253"/>
      <c r="M223" s="253"/>
      <c r="N223" s="253"/>
      <c r="O223" s="253"/>
      <c r="P223" s="253"/>
      <c r="Q223" s="253"/>
      <c r="R223" s="253"/>
      <c r="S223" s="253"/>
      <c r="T223" s="253"/>
      <c r="U223" s="253" t="s">
        <v>396</v>
      </c>
      <c r="V223" s="253"/>
      <c r="W223" s="253"/>
      <c r="X223" s="253"/>
      <c r="Y223" s="253"/>
      <c r="Z223" s="253"/>
      <c r="AA223" s="253"/>
      <c r="AB223" s="253"/>
      <c r="AC223" s="253" t="s">
        <v>320</v>
      </c>
      <c r="AD223" s="253"/>
      <c r="AE223" s="253"/>
      <c r="AF223" s="253"/>
      <c r="AG223" s="253"/>
      <c r="AH223" s="253"/>
      <c r="AI223" s="253"/>
      <c r="AP223" s="313"/>
      <c r="AT223" s="313"/>
    </row>
    <row r="224" spans="1:46" s="312" customFormat="1" ht="15" customHeight="1" x14ac:dyDescent="0.25">
      <c r="A224" s="297"/>
      <c r="B224" s="297"/>
      <c r="C224" s="253"/>
      <c r="D224" s="253"/>
      <c r="E224" s="253"/>
      <c r="F224" s="253"/>
      <c r="G224" s="253"/>
      <c r="H224" s="253"/>
      <c r="I224" s="253"/>
      <c r="J224" s="253"/>
      <c r="K224" s="253"/>
      <c r="L224" s="253"/>
      <c r="M224" s="253"/>
      <c r="N224" s="253"/>
      <c r="O224" s="253"/>
      <c r="P224" s="253"/>
      <c r="Q224" s="253"/>
      <c r="R224" s="253"/>
      <c r="S224" s="253"/>
      <c r="T224" s="253"/>
      <c r="U224" s="253" t="s">
        <v>397</v>
      </c>
      <c r="V224" s="253"/>
      <c r="W224" s="253"/>
      <c r="X224" s="253"/>
      <c r="Y224" s="253"/>
      <c r="Z224" s="253"/>
      <c r="AA224" s="253"/>
      <c r="AB224" s="253"/>
      <c r="AC224" s="253" t="s">
        <v>318</v>
      </c>
      <c r="AD224" s="253"/>
      <c r="AE224" s="253"/>
      <c r="AF224" s="253"/>
      <c r="AG224" s="253"/>
      <c r="AH224" s="253"/>
      <c r="AI224" s="253"/>
      <c r="AP224" s="313"/>
      <c r="AT224" s="313"/>
    </row>
    <row r="225" spans="1:46" s="312" customFormat="1" ht="15" customHeight="1" x14ac:dyDescent="0.25">
      <c r="A225" s="297"/>
      <c r="B225" s="297"/>
      <c r="C225" s="253"/>
      <c r="D225" s="253"/>
      <c r="E225" s="253"/>
      <c r="F225" s="253"/>
      <c r="G225" s="253"/>
      <c r="H225" s="253"/>
      <c r="I225" s="253"/>
      <c r="J225" s="253"/>
      <c r="K225" s="253"/>
      <c r="L225" s="253"/>
      <c r="M225" s="253"/>
      <c r="N225" s="253"/>
      <c r="O225" s="253"/>
      <c r="P225" s="253"/>
      <c r="Q225" s="253"/>
      <c r="R225" s="253"/>
      <c r="S225" s="253"/>
      <c r="T225" s="253"/>
      <c r="U225" s="253" t="s">
        <v>398</v>
      </c>
      <c r="V225" s="253"/>
      <c r="W225" s="253"/>
      <c r="X225" s="253"/>
      <c r="Y225" s="253"/>
      <c r="Z225" s="253"/>
      <c r="AA225" s="253"/>
      <c r="AB225" s="253"/>
      <c r="AC225" s="253" t="s">
        <v>332</v>
      </c>
      <c r="AD225" s="253"/>
      <c r="AE225" s="253"/>
      <c r="AF225" s="253"/>
      <c r="AG225" s="253"/>
      <c r="AH225" s="253"/>
      <c r="AI225" s="253"/>
      <c r="AP225" s="313"/>
      <c r="AT225" s="313"/>
    </row>
    <row r="226" spans="1:46" s="312" customFormat="1" ht="15" customHeight="1" x14ac:dyDescent="0.25">
      <c r="A226" s="297"/>
      <c r="B226" s="297"/>
      <c r="C226" s="253"/>
      <c r="D226" s="253"/>
      <c r="E226" s="253"/>
      <c r="F226" s="253"/>
      <c r="G226" s="253"/>
      <c r="H226" s="253"/>
      <c r="I226" s="253"/>
      <c r="J226" s="253"/>
      <c r="K226" s="253"/>
      <c r="L226" s="253"/>
      <c r="M226" s="253"/>
      <c r="N226" s="253"/>
      <c r="O226" s="253"/>
      <c r="P226" s="253"/>
      <c r="Q226" s="253"/>
      <c r="R226" s="253"/>
      <c r="S226" s="253"/>
      <c r="T226" s="253"/>
      <c r="U226" s="253" t="s">
        <v>399</v>
      </c>
      <c r="V226" s="253"/>
      <c r="W226" s="253"/>
      <c r="X226" s="253"/>
      <c r="Y226" s="253"/>
      <c r="Z226" s="253"/>
      <c r="AA226" s="253"/>
      <c r="AB226" s="253"/>
      <c r="AC226" s="253" t="s">
        <v>332</v>
      </c>
      <c r="AD226" s="253"/>
      <c r="AE226" s="253"/>
      <c r="AF226" s="253"/>
      <c r="AG226" s="253"/>
      <c r="AH226" s="253"/>
      <c r="AI226" s="253"/>
      <c r="AP226" s="313"/>
      <c r="AT226" s="313"/>
    </row>
    <row r="227" spans="1:46" s="312" customFormat="1" ht="15" customHeight="1" x14ac:dyDescent="0.25">
      <c r="A227" s="297"/>
      <c r="B227" s="297"/>
      <c r="C227" s="253"/>
      <c r="D227" s="253"/>
      <c r="E227" s="253"/>
      <c r="F227" s="253"/>
      <c r="G227" s="253"/>
      <c r="H227" s="253"/>
      <c r="I227" s="253"/>
      <c r="J227" s="253"/>
      <c r="K227" s="253"/>
      <c r="L227" s="253"/>
      <c r="M227" s="253"/>
      <c r="N227" s="253"/>
      <c r="O227" s="253"/>
      <c r="P227" s="253"/>
      <c r="Q227" s="253"/>
      <c r="R227" s="253"/>
      <c r="S227" s="253"/>
      <c r="T227" s="253"/>
      <c r="U227" s="253" t="s">
        <v>400</v>
      </c>
      <c r="V227" s="253"/>
      <c r="W227" s="253"/>
      <c r="X227" s="253"/>
      <c r="Y227" s="253"/>
      <c r="Z227" s="253"/>
      <c r="AA227" s="253"/>
      <c r="AB227" s="253"/>
      <c r="AC227" s="253" t="s">
        <v>393</v>
      </c>
      <c r="AD227" s="253"/>
      <c r="AE227" s="253"/>
      <c r="AF227" s="253"/>
      <c r="AG227" s="253"/>
      <c r="AH227" s="253"/>
      <c r="AI227" s="253"/>
      <c r="AP227" s="313"/>
      <c r="AT227" s="313"/>
    </row>
    <row r="228" spans="1:46" s="312" customFormat="1" ht="15" customHeight="1" x14ac:dyDescent="0.25">
      <c r="A228" s="297"/>
      <c r="B228" s="297"/>
      <c r="C228" s="253"/>
      <c r="D228" s="253"/>
      <c r="E228" s="253"/>
      <c r="F228" s="253"/>
      <c r="G228" s="253"/>
      <c r="H228" s="253"/>
      <c r="I228" s="253"/>
      <c r="J228" s="253"/>
      <c r="K228" s="253"/>
      <c r="L228" s="253"/>
      <c r="M228" s="253"/>
      <c r="N228" s="253"/>
      <c r="O228" s="253"/>
      <c r="P228" s="253"/>
      <c r="Q228" s="253"/>
      <c r="R228" s="253"/>
      <c r="S228" s="253"/>
      <c r="T228" s="253"/>
      <c r="U228" s="253" t="s">
        <v>401</v>
      </c>
      <c r="V228" s="253"/>
      <c r="W228" s="253"/>
      <c r="X228" s="253"/>
      <c r="Y228" s="253"/>
      <c r="Z228" s="253"/>
      <c r="AA228" s="253"/>
      <c r="AB228" s="253"/>
      <c r="AC228" s="253" t="s">
        <v>318</v>
      </c>
      <c r="AD228" s="253"/>
      <c r="AE228" s="253"/>
      <c r="AF228" s="253"/>
      <c r="AG228" s="253"/>
      <c r="AH228" s="253"/>
      <c r="AI228" s="253"/>
      <c r="AP228" s="313"/>
      <c r="AT228" s="313"/>
    </row>
    <row r="229" spans="1:46" s="312" customFormat="1" ht="15" customHeight="1" x14ac:dyDescent="0.25">
      <c r="A229" s="297"/>
      <c r="B229" s="297"/>
      <c r="C229" s="253"/>
      <c r="D229" s="253"/>
      <c r="E229" s="253"/>
      <c r="F229" s="253"/>
      <c r="G229" s="253"/>
      <c r="H229" s="253"/>
      <c r="I229" s="253"/>
      <c r="J229" s="253"/>
      <c r="K229" s="253"/>
      <c r="L229" s="253"/>
      <c r="M229" s="253"/>
      <c r="N229" s="253"/>
      <c r="O229" s="253"/>
      <c r="P229" s="253"/>
      <c r="Q229" s="253"/>
      <c r="R229" s="253"/>
      <c r="S229" s="253"/>
      <c r="T229" s="253"/>
      <c r="U229" s="253" t="s">
        <v>402</v>
      </c>
      <c r="V229" s="253"/>
      <c r="W229" s="253"/>
      <c r="X229" s="253"/>
      <c r="Y229" s="253"/>
      <c r="Z229" s="253"/>
      <c r="AA229" s="253"/>
      <c r="AB229" s="253"/>
      <c r="AC229" s="253" t="s">
        <v>332</v>
      </c>
      <c r="AD229" s="253"/>
      <c r="AE229" s="253"/>
      <c r="AF229" s="253"/>
      <c r="AG229" s="253"/>
      <c r="AH229" s="253"/>
      <c r="AI229" s="253"/>
      <c r="AP229" s="313"/>
      <c r="AT229" s="313"/>
    </row>
    <row r="230" spans="1:46" s="312" customFormat="1" ht="15" customHeight="1" x14ac:dyDescent="0.25">
      <c r="A230" s="297"/>
      <c r="B230" s="297"/>
      <c r="C230" s="253"/>
      <c r="D230" s="253"/>
      <c r="E230" s="253"/>
      <c r="F230" s="253"/>
      <c r="G230" s="253"/>
      <c r="H230" s="253"/>
      <c r="I230" s="253"/>
      <c r="J230" s="253"/>
      <c r="K230" s="253"/>
      <c r="L230" s="253"/>
      <c r="M230" s="253"/>
      <c r="N230" s="253"/>
      <c r="O230" s="253"/>
      <c r="P230" s="253"/>
      <c r="Q230" s="253"/>
      <c r="R230" s="253"/>
      <c r="S230" s="253"/>
      <c r="T230" s="253"/>
      <c r="U230" s="253" t="s">
        <v>403</v>
      </c>
      <c r="V230" s="253"/>
      <c r="W230" s="253"/>
      <c r="X230" s="253"/>
      <c r="Y230" s="253"/>
      <c r="Z230" s="253"/>
      <c r="AA230" s="253"/>
      <c r="AB230" s="253"/>
      <c r="AC230" s="253" t="s">
        <v>332</v>
      </c>
      <c r="AD230" s="253"/>
      <c r="AE230" s="253"/>
      <c r="AF230" s="253"/>
      <c r="AG230" s="253"/>
      <c r="AH230" s="253"/>
      <c r="AI230" s="253"/>
      <c r="AP230" s="313"/>
      <c r="AT230" s="313"/>
    </row>
    <row r="231" spans="1:46" s="312" customFormat="1" ht="15" customHeight="1" x14ac:dyDescent="0.25">
      <c r="A231" s="297"/>
      <c r="B231" s="297"/>
      <c r="C231" s="253"/>
      <c r="D231" s="253"/>
      <c r="E231" s="253"/>
      <c r="F231" s="253"/>
      <c r="G231" s="253"/>
      <c r="H231" s="253"/>
      <c r="I231" s="253"/>
      <c r="J231" s="253"/>
      <c r="K231" s="253"/>
      <c r="L231" s="253"/>
      <c r="M231" s="253"/>
      <c r="N231" s="253"/>
      <c r="O231" s="253"/>
      <c r="P231" s="253"/>
      <c r="Q231" s="253"/>
      <c r="R231" s="253"/>
      <c r="S231" s="253"/>
      <c r="T231" s="253"/>
      <c r="U231" s="253" t="s">
        <v>404</v>
      </c>
      <c r="V231" s="253"/>
      <c r="W231" s="253"/>
      <c r="X231" s="253"/>
      <c r="Y231" s="253"/>
      <c r="Z231" s="253"/>
      <c r="AA231" s="253"/>
      <c r="AB231" s="253"/>
      <c r="AC231" s="253" t="s">
        <v>323</v>
      </c>
      <c r="AD231" s="253"/>
      <c r="AE231" s="253"/>
      <c r="AF231" s="253"/>
      <c r="AG231" s="253"/>
      <c r="AH231" s="253"/>
      <c r="AI231" s="253"/>
      <c r="AP231" s="313"/>
      <c r="AT231" s="313"/>
    </row>
    <row r="232" spans="1:46" s="312" customFormat="1" ht="15" customHeight="1" x14ac:dyDescent="0.25">
      <c r="A232" s="297"/>
      <c r="B232" s="297"/>
      <c r="C232" s="253"/>
      <c r="D232" s="253"/>
      <c r="E232" s="253"/>
      <c r="F232" s="253"/>
      <c r="G232" s="253"/>
      <c r="H232" s="253"/>
      <c r="I232" s="253"/>
      <c r="J232" s="253"/>
      <c r="K232" s="253"/>
      <c r="L232" s="253"/>
      <c r="M232" s="253"/>
      <c r="N232" s="253"/>
      <c r="O232" s="253"/>
      <c r="P232" s="253"/>
      <c r="Q232" s="253"/>
      <c r="R232" s="253"/>
      <c r="S232" s="253"/>
      <c r="T232" s="253"/>
      <c r="U232" s="253" t="s">
        <v>405</v>
      </c>
      <c r="V232" s="253"/>
      <c r="W232" s="253"/>
      <c r="X232" s="253"/>
      <c r="Y232" s="253"/>
      <c r="Z232" s="253"/>
      <c r="AA232" s="253"/>
      <c r="AB232" s="253"/>
      <c r="AC232" s="253" t="s">
        <v>323</v>
      </c>
      <c r="AD232" s="253"/>
      <c r="AE232" s="253"/>
      <c r="AF232" s="253"/>
      <c r="AG232" s="253"/>
      <c r="AH232" s="253"/>
      <c r="AI232" s="253"/>
      <c r="AP232" s="313"/>
      <c r="AT232" s="313"/>
    </row>
    <row r="233" spans="1:46" s="312" customFormat="1" ht="15" customHeight="1" x14ac:dyDescent="0.25">
      <c r="A233" s="297"/>
      <c r="B233" s="297"/>
      <c r="C233" s="253"/>
      <c r="D233" s="253"/>
      <c r="E233" s="253"/>
      <c r="F233" s="253"/>
      <c r="G233" s="253"/>
      <c r="H233" s="253"/>
      <c r="I233" s="253"/>
      <c r="J233" s="253"/>
      <c r="K233" s="253"/>
      <c r="L233" s="253"/>
      <c r="M233" s="253"/>
      <c r="N233" s="253"/>
      <c r="O233" s="253"/>
      <c r="P233" s="253"/>
      <c r="Q233" s="253"/>
      <c r="R233" s="253"/>
      <c r="S233" s="253"/>
      <c r="T233" s="253"/>
      <c r="U233" s="253" t="s">
        <v>406</v>
      </c>
      <c r="V233" s="253"/>
      <c r="W233" s="253"/>
      <c r="X233" s="253"/>
      <c r="Y233" s="253"/>
      <c r="Z233" s="253"/>
      <c r="AA233" s="253"/>
      <c r="AB233" s="253"/>
      <c r="AC233" s="253" t="s">
        <v>332</v>
      </c>
      <c r="AD233" s="253"/>
      <c r="AE233" s="253"/>
      <c r="AF233" s="253"/>
      <c r="AG233" s="253"/>
      <c r="AH233" s="253"/>
      <c r="AI233" s="253"/>
      <c r="AP233" s="313"/>
      <c r="AT233" s="313"/>
    </row>
    <row r="234" spans="1:46" s="312" customFormat="1" ht="15" customHeight="1" x14ac:dyDescent="0.25">
      <c r="A234" s="297"/>
      <c r="B234" s="297"/>
      <c r="C234" s="253"/>
      <c r="D234" s="253"/>
      <c r="E234" s="253"/>
      <c r="F234" s="253"/>
      <c r="G234" s="253"/>
      <c r="H234" s="253"/>
      <c r="I234" s="253"/>
      <c r="J234" s="253"/>
      <c r="K234" s="253"/>
      <c r="L234" s="253"/>
      <c r="M234" s="253"/>
      <c r="N234" s="253"/>
      <c r="O234" s="253"/>
      <c r="P234" s="253"/>
      <c r="Q234" s="253"/>
      <c r="R234" s="253"/>
      <c r="S234" s="253"/>
      <c r="T234" s="253"/>
      <c r="U234" s="253" t="s">
        <v>407</v>
      </c>
      <c r="V234" s="253"/>
      <c r="W234" s="253"/>
      <c r="X234" s="253"/>
      <c r="Y234" s="253"/>
      <c r="Z234" s="253"/>
      <c r="AA234" s="253"/>
      <c r="AB234" s="253"/>
      <c r="AC234" s="253" t="s">
        <v>332</v>
      </c>
      <c r="AD234" s="253"/>
      <c r="AE234" s="253"/>
      <c r="AF234" s="253"/>
      <c r="AG234" s="253"/>
      <c r="AH234" s="253"/>
      <c r="AI234" s="253"/>
      <c r="AP234" s="313"/>
      <c r="AT234" s="313"/>
    </row>
    <row r="235" spans="1:46" s="312" customFormat="1" ht="15" customHeight="1" x14ac:dyDescent="0.25">
      <c r="A235" s="297"/>
      <c r="B235" s="297"/>
      <c r="C235" s="253"/>
      <c r="D235" s="253"/>
      <c r="E235" s="253"/>
      <c r="F235" s="253"/>
      <c r="G235" s="253"/>
      <c r="H235" s="253"/>
      <c r="I235" s="253"/>
      <c r="J235" s="253"/>
      <c r="K235" s="253"/>
      <c r="L235" s="253"/>
      <c r="M235" s="253"/>
      <c r="N235" s="253"/>
      <c r="O235" s="253"/>
      <c r="P235" s="253"/>
      <c r="Q235" s="253"/>
      <c r="R235" s="253"/>
      <c r="S235" s="253"/>
      <c r="T235" s="253"/>
      <c r="U235" s="253" t="s">
        <v>408</v>
      </c>
      <c r="V235" s="253"/>
      <c r="W235" s="253"/>
      <c r="X235" s="253"/>
      <c r="Y235" s="253"/>
      <c r="Z235" s="253"/>
      <c r="AA235" s="253"/>
      <c r="AB235" s="253"/>
      <c r="AC235" s="253" t="s">
        <v>357</v>
      </c>
      <c r="AD235" s="253"/>
      <c r="AE235" s="253"/>
      <c r="AF235" s="253"/>
      <c r="AG235" s="253"/>
      <c r="AH235" s="253"/>
      <c r="AI235" s="253"/>
      <c r="AP235" s="313"/>
      <c r="AT235" s="313"/>
    </row>
    <row r="236" spans="1:46" s="312" customFormat="1" ht="15" customHeight="1" x14ac:dyDescent="0.25">
      <c r="A236" s="297"/>
      <c r="B236" s="297"/>
      <c r="C236" s="253"/>
      <c r="D236" s="253"/>
      <c r="E236" s="253"/>
      <c r="F236" s="253"/>
      <c r="G236" s="253"/>
      <c r="H236" s="253"/>
      <c r="I236" s="253"/>
      <c r="J236" s="253"/>
      <c r="K236" s="253"/>
      <c r="L236" s="253"/>
      <c r="M236" s="253"/>
      <c r="N236" s="253"/>
      <c r="O236" s="253"/>
      <c r="P236" s="253"/>
      <c r="Q236" s="253"/>
      <c r="R236" s="253"/>
      <c r="S236" s="253"/>
      <c r="T236" s="253"/>
      <c r="U236" s="253" t="s">
        <v>409</v>
      </c>
      <c r="V236" s="253"/>
      <c r="W236" s="253"/>
      <c r="X236" s="253"/>
      <c r="Y236" s="253"/>
      <c r="Z236" s="253"/>
      <c r="AA236" s="253"/>
      <c r="AB236" s="253"/>
      <c r="AC236" s="253" t="s">
        <v>373</v>
      </c>
      <c r="AD236" s="253"/>
      <c r="AE236" s="253"/>
      <c r="AF236" s="253"/>
      <c r="AG236" s="253"/>
      <c r="AH236" s="253"/>
      <c r="AI236" s="253"/>
      <c r="AP236" s="313"/>
      <c r="AT236" s="313"/>
    </row>
    <row r="237" spans="1:46" s="312" customFormat="1" ht="15" customHeight="1" x14ac:dyDescent="0.25">
      <c r="A237" s="297"/>
      <c r="B237" s="297"/>
      <c r="C237" s="253"/>
      <c r="D237" s="253"/>
      <c r="E237" s="253"/>
      <c r="F237" s="253"/>
      <c r="G237" s="253"/>
      <c r="H237" s="253"/>
      <c r="I237" s="253"/>
      <c r="J237" s="253"/>
      <c r="K237" s="253"/>
      <c r="L237" s="253"/>
      <c r="M237" s="253"/>
      <c r="N237" s="253"/>
      <c r="O237" s="253"/>
      <c r="P237" s="253"/>
      <c r="Q237" s="253"/>
      <c r="R237" s="253"/>
      <c r="S237" s="253"/>
      <c r="T237" s="253"/>
      <c r="U237" s="253" t="s">
        <v>410</v>
      </c>
      <c r="V237" s="253"/>
      <c r="W237" s="253"/>
      <c r="X237" s="253"/>
      <c r="Y237" s="253"/>
      <c r="Z237" s="253"/>
      <c r="AA237" s="253"/>
      <c r="AB237" s="253"/>
      <c r="AC237" s="253" t="s">
        <v>393</v>
      </c>
      <c r="AD237" s="253"/>
      <c r="AE237" s="253"/>
      <c r="AF237" s="253"/>
      <c r="AG237" s="253"/>
      <c r="AH237" s="253"/>
      <c r="AI237" s="253"/>
      <c r="AP237" s="313"/>
      <c r="AT237" s="313"/>
    </row>
    <row r="238" spans="1:46" s="312" customFormat="1" ht="15" customHeight="1" x14ac:dyDescent="0.25">
      <c r="A238" s="297"/>
      <c r="B238" s="297"/>
      <c r="C238" s="253"/>
      <c r="D238" s="253"/>
      <c r="E238" s="253"/>
      <c r="F238" s="253"/>
      <c r="G238" s="253"/>
      <c r="H238" s="253"/>
      <c r="I238" s="253"/>
      <c r="J238" s="253"/>
      <c r="K238" s="253"/>
      <c r="L238" s="253"/>
      <c r="M238" s="253"/>
      <c r="N238" s="253"/>
      <c r="O238" s="253"/>
      <c r="P238" s="253"/>
      <c r="Q238" s="253"/>
      <c r="R238" s="253"/>
      <c r="S238" s="253"/>
      <c r="T238" s="253"/>
      <c r="U238" s="253" t="s">
        <v>411</v>
      </c>
      <c r="V238" s="253"/>
      <c r="W238" s="253"/>
      <c r="X238" s="253"/>
      <c r="Y238" s="253"/>
      <c r="Z238" s="253"/>
      <c r="AA238" s="253"/>
      <c r="AB238" s="253"/>
      <c r="AC238" s="253" t="s">
        <v>332</v>
      </c>
      <c r="AD238" s="253"/>
      <c r="AE238" s="253"/>
      <c r="AF238" s="253"/>
      <c r="AG238" s="253"/>
      <c r="AH238" s="253"/>
      <c r="AI238" s="253"/>
      <c r="AP238" s="313"/>
      <c r="AT238" s="313"/>
    </row>
    <row r="239" spans="1:46" s="312" customFormat="1" ht="15" customHeight="1" x14ac:dyDescent="0.25">
      <c r="A239" s="297"/>
      <c r="B239" s="297"/>
      <c r="C239" s="253"/>
      <c r="D239" s="253"/>
      <c r="E239" s="253"/>
      <c r="F239" s="253"/>
      <c r="G239" s="253"/>
      <c r="H239" s="253"/>
      <c r="I239" s="253"/>
      <c r="J239" s="253"/>
      <c r="K239" s="253"/>
      <c r="L239" s="253"/>
      <c r="M239" s="253"/>
      <c r="N239" s="253"/>
      <c r="O239" s="253"/>
      <c r="P239" s="253"/>
      <c r="Q239" s="253"/>
      <c r="R239" s="253"/>
      <c r="S239" s="253"/>
      <c r="T239" s="253"/>
      <c r="U239" s="253" t="s">
        <v>412</v>
      </c>
      <c r="V239" s="253"/>
      <c r="W239" s="253"/>
      <c r="X239" s="253"/>
      <c r="Y239" s="253"/>
      <c r="Z239" s="253"/>
      <c r="AA239" s="253"/>
      <c r="AB239" s="253"/>
      <c r="AC239" s="253" t="s">
        <v>332</v>
      </c>
      <c r="AD239" s="253"/>
      <c r="AE239" s="253"/>
      <c r="AF239" s="253"/>
      <c r="AG239" s="253"/>
      <c r="AH239" s="253"/>
      <c r="AI239" s="253"/>
      <c r="AP239" s="313"/>
      <c r="AT239" s="313"/>
    </row>
    <row r="240" spans="1:46" s="312" customFormat="1" ht="15" customHeight="1" x14ac:dyDescent="0.25">
      <c r="A240" s="297"/>
      <c r="B240" s="297"/>
      <c r="C240" s="253"/>
      <c r="D240" s="253"/>
      <c r="E240" s="253"/>
      <c r="F240" s="253"/>
      <c r="G240" s="253"/>
      <c r="H240" s="253"/>
      <c r="I240" s="253"/>
      <c r="J240" s="253"/>
      <c r="K240" s="253"/>
      <c r="L240" s="253"/>
      <c r="M240" s="253"/>
      <c r="N240" s="253"/>
      <c r="O240" s="253"/>
      <c r="P240" s="253"/>
      <c r="Q240" s="253"/>
      <c r="R240" s="253"/>
      <c r="S240" s="253"/>
      <c r="T240" s="253"/>
      <c r="U240" s="253" t="s">
        <v>413</v>
      </c>
      <c r="V240" s="253"/>
      <c r="W240" s="253"/>
      <c r="X240" s="253"/>
      <c r="Y240" s="253"/>
      <c r="Z240" s="253"/>
      <c r="AA240" s="253"/>
      <c r="AB240" s="253"/>
      <c r="AC240" s="253" t="s">
        <v>393</v>
      </c>
      <c r="AD240" s="253"/>
      <c r="AE240" s="253"/>
      <c r="AF240" s="253"/>
      <c r="AG240" s="253"/>
      <c r="AH240" s="253"/>
      <c r="AI240" s="253"/>
      <c r="AP240" s="313"/>
      <c r="AT240" s="313"/>
    </row>
    <row r="241" spans="1:46" s="312" customFormat="1" ht="15" customHeight="1" x14ac:dyDescent="0.25">
      <c r="A241" s="297"/>
      <c r="B241" s="297"/>
      <c r="C241" s="253"/>
      <c r="D241" s="253"/>
      <c r="E241" s="253"/>
      <c r="F241" s="253"/>
      <c r="G241" s="253"/>
      <c r="H241" s="253"/>
      <c r="I241" s="253"/>
      <c r="J241" s="253"/>
      <c r="K241" s="253"/>
      <c r="L241" s="253"/>
      <c r="M241" s="253"/>
      <c r="N241" s="253"/>
      <c r="O241" s="253"/>
      <c r="P241" s="253"/>
      <c r="Q241" s="253"/>
      <c r="R241" s="253"/>
      <c r="S241" s="253"/>
      <c r="T241" s="253"/>
      <c r="U241" s="253" t="s">
        <v>414</v>
      </c>
      <c r="V241" s="253"/>
      <c r="W241" s="253"/>
      <c r="X241" s="253"/>
      <c r="Y241" s="253"/>
      <c r="Z241" s="253"/>
      <c r="AA241" s="253"/>
      <c r="AB241" s="253"/>
      <c r="AC241" s="253" t="s">
        <v>320</v>
      </c>
      <c r="AD241" s="253"/>
      <c r="AE241" s="253"/>
      <c r="AF241" s="253"/>
      <c r="AG241" s="253"/>
      <c r="AH241" s="253"/>
      <c r="AI241" s="253"/>
      <c r="AP241" s="313"/>
      <c r="AT241" s="313"/>
    </row>
    <row r="242" spans="1:46" s="312" customFormat="1" ht="15" customHeight="1" x14ac:dyDescent="0.25">
      <c r="A242" s="297"/>
      <c r="B242" s="297"/>
      <c r="C242" s="253"/>
      <c r="D242" s="253"/>
      <c r="E242" s="253"/>
      <c r="F242" s="253"/>
      <c r="G242" s="253"/>
      <c r="H242" s="253"/>
      <c r="I242" s="253"/>
      <c r="J242" s="253"/>
      <c r="K242" s="253"/>
      <c r="L242" s="253"/>
      <c r="M242" s="253"/>
      <c r="N242" s="253"/>
      <c r="O242" s="253"/>
      <c r="P242" s="253"/>
      <c r="Q242" s="253"/>
      <c r="R242" s="253"/>
      <c r="S242" s="253"/>
      <c r="T242" s="253"/>
      <c r="U242" s="253" t="s">
        <v>415</v>
      </c>
      <c r="V242" s="253"/>
      <c r="W242" s="253"/>
      <c r="X242" s="253"/>
      <c r="Y242" s="253"/>
      <c r="Z242" s="253"/>
      <c r="AA242" s="253"/>
      <c r="AB242" s="253"/>
      <c r="AC242" s="253" t="s">
        <v>373</v>
      </c>
      <c r="AD242" s="253"/>
      <c r="AE242" s="253"/>
      <c r="AF242" s="253"/>
      <c r="AG242" s="253"/>
      <c r="AH242" s="253"/>
      <c r="AI242" s="253"/>
      <c r="AP242" s="313"/>
      <c r="AT242" s="313"/>
    </row>
    <row r="243" spans="1:46" s="312" customFormat="1" ht="15" customHeight="1" x14ac:dyDescent="0.25">
      <c r="A243" s="297"/>
      <c r="B243" s="297"/>
      <c r="C243" s="253"/>
      <c r="D243" s="253"/>
      <c r="E243" s="253"/>
      <c r="F243" s="253"/>
      <c r="G243" s="253"/>
      <c r="H243" s="253"/>
      <c r="I243" s="253"/>
      <c r="J243" s="253"/>
      <c r="K243" s="253"/>
      <c r="L243" s="253"/>
      <c r="M243" s="253"/>
      <c r="N243" s="253"/>
      <c r="O243" s="253"/>
      <c r="P243" s="253"/>
      <c r="Q243" s="253"/>
      <c r="R243" s="253"/>
      <c r="S243" s="253"/>
      <c r="T243" s="253"/>
      <c r="U243" s="253" t="s">
        <v>416</v>
      </c>
      <c r="V243" s="253"/>
      <c r="W243" s="253"/>
      <c r="X243" s="253"/>
      <c r="Y243" s="253"/>
      <c r="Z243" s="253"/>
      <c r="AA243" s="253"/>
      <c r="AB243" s="253"/>
      <c r="AC243" s="253" t="s">
        <v>393</v>
      </c>
      <c r="AD243" s="253"/>
      <c r="AE243" s="253"/>
      <c r="AF243" s="253"/>
      <c r="AG243" s="253"/>
      <c r="AH243" s="253"/>
      <c r="AI243" s="253"/>
      <c r="AP243" s="313"/>
      <c r="AT243" s="313"/>
    </row>
    <row r="244" spans="1:46" s="312" customFormat="1" ht="15" customHeight="1" x14ac:dyDescent="0.25">
      <c r="A244" s="297"/>
      <c r="B244" s="297"/>
      <c r="C244" s="253"/>
      <c r="D244" s="253"/>
      <c r="E244" s="253"/>
      <c r="F244" s="253"/>
      <c r="G244" s="253"/>
      <c r="H244" s="253"/>
      <c r="I244" s="253"/>
      <c r="J244" s="253"/>
      <c r="K244" s="253"/>
      <c r="L244" s="253"/>
      <c r="M244" s="253"/>
      <c r="N244" s="253"/>
      <c r="O244" s="253"/>
      <c r="P244" s="253"/>
      <c r="Q244" s="253"/>
      <c r="R244" s="253"/>
      <c r="S244" s="253"/>
      <c r="T244" s="253"/>
      <c r="U244" s="253" t="s">
        <v>417</v>
      </c>
      <c r="V244" s="253"/>
      <c r="W244" s="253"/>
      <c r="X244" s="253"/>
      <c r="Y244" s="253"/>
      <c r="Z244" s="253"/>
      <c r="AA244" s="253"/>
      <c r="AB244" s="253"/>
      <c r="AC244" s="253" t="s">
        <v>332</v>
      </c>
      <c r="AD244" s="253"/>
      <c r="AE244" s="253"/>
      <c r="AF244" s="253"/>
      <c r="AG244" s="253"/>
      <c r="AH244" s="253"/>
      <c r="AI244" s="253"/>
      <c r="AP244" s="313"/>
      <c r="AT244" s="313"/>
    </row>
    <row r="245" spans="1:46" s="312" customFormat="1" ht="15" customHeight="1" x14ac:dyDescent="0.25">
      <c r="A245" s="297"/>
      <c r="B245" s="297"/>
      <c r="C245" s="253"/>
      <c r="D245" s="253"/>
      <c r="E245" s="253"/>
      <c r="F245" s="253"/>
      <c r="G245" s="253"/>
      <c r="H245" s="253"/>
      <c r="I245" s="253"/>
      <c r="J245" s="253"/>
      <c r="K245" s="253"/>
      <c r="L245" s="253"/>
      <c r="M245" s="253"/>
      <c r="N245" s="253"/>
      <c r="O245" s="253"/>
      <c r="P245" s="253"/>
      <c r="Q245" s="253"/>
      <c r="R245" s="253"/>
      <c r="S245" s="253"/>
      <c r="T245" s="253"/>
      <c r="U245" s="253" t="s">
        <v>418</v>
      </c>
      <c r="V245" s="253"/>
      <c r="W245" s="253"/>
      <c r="X245" s="253"/>
      <c r="Y245" s="253"/>
      <c r="Z245" s="253"/>
      <c r="AA245" s="253"/>
      <c r="AB245" s="253"/>
      <c r="AC245" s="253" t="s">
        <v>323</v>
      </c>
      <c r="AD245" s="253"/>
      <c r="AE245" s="253"/>
      <c r="AF245" s="253"/>
      <c r="AG245" s="253"/>
      <c r="AH245" s="253"/>
      <c r="AI245" s="253"/>
      <c r="AP245" s="313"/>
      <c r="AT245" s="313"/>
    </row>
    <row r="246" spans="1:46" s="312" customFormat="1" ht="15" customHeight="1" x14ac:dyDescent="0.25">
      <c r="A246" s="297"/>
      <c r="B246" s="297"/>
      <c r="C246" s="253"/>
      <c r="D246" s="253"/>
      <c r="E246" s="253"/>
      <c r="F246" s="253"/>
      <c r="G246" s="253"/>
      <c r="H246" s="253"/>
      <c r="I246" s="253"/>
      <c r="J246" s="253"/>
      <c r="K246" s="253"/>
      <c r="L246" s="253"/>
      <c r="M246" s="253"/>
      <c r="N246" s="253"/>
      <c r="O246" s="253"/>
      <c r="P246" s="253"/>
      <c r="Q246" s="253"/>
      <c r="R246" s="253"/>
      <c r="S246" s="253"/>
      <c r="T246" s="253"/>
      <c r="U246" s="253" t="s">
        <v>419</v>
      </c>
      <c r="V246" s="253"/>
      <c r="W246" s="253"/>
      <c r="X246" s="253"/>
      <c r="Y246" s="253"/>
      <c r="Z246" s="253"/>
      <c r="AA246" s="253"/>
      <c r="AB246" s="253"/>
      <c r="AC246" s="253" t="s">
        <v>357</v>
      </c>
      <c r="AD246" s="253"/>
      <c r="AE246" s="253"/>
      <c r="AF246" s="253"/>
      <c r="AG246" s="253"/>
      <c r="AH246" s="253"/>
      <c r="AI246" s="253"/>
      <c r="AP246" s="313"/>
      <c r="AT246" s="313"/>
    </row>
    <row r="247" spans="1:46" s="312" customFormat="1" ht="15" customHeight="1" x14ac:dyDescent="0.25">
      <c r="A247" s="297"/>
      <c r="B247" s="297"/>
      <c r="C247" s="253"/>
      <c r="D247" s="253"/>
      <c r="E247" s="253"/>
      <c r="F247" s="253"/>
      <c r="G247" s="253"/>
      <c r="H247" s="253"/>
      <c r="I247" s="253"/>
      <c r="J247" s="253"/>
      <c r="K247" s="253"/>
      <c r="L247" s="253"/>
      <c r="M247" s="253"/>
      <c r="N247" s="253"/>
      <c r="O247" s="253"/>
      <c r="P247" s="253"/>
      <c r="Q247" s="253"/>
      <c r="R247" s="253"/>
      <c r="S247" s="253"/>
      <c r="T247" s="253"/>
      <c r="U247" s="253" t="s">
        <v>420</v>
      </c>
      <c r="V247" s="253"/>
      <c r="W247" s="253"/>
      <c r="X247" s="253"/>
      <c r="Y247" s="253"/>
      <c r="Z247" s="253"/>
      <c r="AA247" s="253"/>
      <c r="AB247" s="253"/>
      <c r="AC247" s="253" t="s">
        <v>332</v>
      </c>
      <c r="AD247" s="253"/>
      <c r="AE247" s="253"/>
      <c r="AF247" s="253"/>
      <c r="AG247" s="253"/>
      <c r="AH247" s="253"/>
      <c r="AI247" s="253"/>
      <c r="AP247" s="313"/>
      <c r="AT247" s="313"/>
    </row>
    <row r="248" spans="1:46" s="312" customFormat="1" ht="15" customHeight="1" x14ac:dyDescent="0.25">
      <c r="A248" s="297"/>
      <c r="B248" s="297"/>
      <c r="C248" s="253"/>
      <c r="D248" s="253"/>
      <c r="E248" s="253"/>
      <c r="F248" s="253"/>
      <c r="G248" s="253"/>
      <c r="H248" s="253"/>
      <c r="I248" s="253"/>
      <c r="J248" s="253"/>
      <c r="K248" s="253"/>
      <c r="L248" s="253"/>
      <c r="M248" s="253"/>
      <c r="N248" s="253"/>
      <c r="O248" s="253"/>
      <c r="P248" s="253"/>
      <c r="Q248" s="253"/>
      <c r="R248" s="253"/>
      <c r="S248" s="253"/>
      <c r="T248" s="253"/>
      <c r="U248" s="253" t="s">
        <v>421</v>
      </c>
      <c r="V248" s="253"/>
      <c r="W248" s="253"/>
      <c r="X248" s="253"/>
      <c r="Y248" s="253"/>
      <c r="Z248" s="253"/>
      <c r="AA248" s="253"/>
      <c r="AB248" s="253"/>
      <c r="AC248" s="253" t="s">
        <v>393</v>
      </c>
      <c r="AD248" s="253"/>
      <c r="AE248" s="253"/>
      <c r="AF248" s="253"/>
      <c r="AG248" s="253"/>
      <c r="AH248" s="253"/>
      <c r="AI248" s="253"/>
      <c r="AP248" s="313"/>
      <c r="AT248" s="313"/>
    </row>
    <row r="249" spans="1:46" s="312" customFormat="1" ht="15" customHeight="1" x14ac:dyDescent="0.25">
      <c r="A249" s="297"/>
      <c r="B249" s="297"/>
      <c r="C249" s="253"/>
      <c r="D249" s="253"/>
      <c r="E249" s="253"/>
      <c r="F249" s="253"/>
      <c r="G249" s="253"/>
      <c r="H249" s="253"/>
      <c r="I249" s="253"/>
      <c r="J249" s="253"/>
      <c r="K249" s="253"/>
      <c r="L249" s="253"/>
      <c r="M249" s="253"/>
      <c r="N249" s="253"/>
      <c r="O249" s="253"/>
      <c r="P249" s="253"/>
      <c r="Q249" s="253"/>
      <c r="R249" s="253"/>
      <c r="S249" s="253"/>
      <c r="T249" s="253"/>
      <c r="U249" s="253" t="s">
        <v>422</v>
      </c>
      <c r="V249" s="253"/>
      <c r="W249" s="253"/>
      <c r="X249" s="253"/>
      <c r="Y249" s="253"/>
      <c r="Z249" s="253"/>
      <c r="AA249" s="253"/>
      <c r="AB249" s="253"/>
      <c r="AC249" s="253" t="s">
        <v>323</v>
      </c>
      <c r="AD249" s="253"/>
      <c r="AE249" s="253"/>
      <c r="AF249" s="253"/>
      <c r="AG249" s="253"/>
      <c r="AH249" s="253"/>
      <c r="AI249" s="253"/>
      <c r="AP249" s="313"/>
      <c r="AT249" s="313"/>
    </row>
    <row r="250" spans="1:46" s="312" customFormat="1" ht="15" customHeight="1" x14ac:dyDescent="0.25">
      <c r="A250" s="297"/>
      <c r="B250" s="297"/>
      <c r="C250" s="253"/>
      <c r="D250" s="253"/>
      <c r="E250" s="253"/>
      <c r="F250" s="253"/>
      <c r="G250" s="253"/>
      <c r="H250" s="253"/>
      <c r="I250" s="253"/>
      <c r="J250" s="253"/>
      <c r="K250" s="253"/>
      <c r="L250" s="253"/>
      <c r="M250" s="253"/>
      <c r="N250" s="253"/>
      <c r="O250" s="253"/>
      <c r="P250" s="253"/>
      <c r="Q250" s="253"/>
      <c r="R250" s="253"/>
      <c r="S250" s="253"/>
      <c r="T250" s="253"/>
      <c r="U250" s="253" t="s">
        <v>423</v>
      </c>
      <c r="V250" s="253"/>
      <c r="W250" s="253"/>
      <c r="X250" s="253"/>
      <c r="Y250" s="253"/>
      <c r="Z250" s="253"/>
      <c r="AA250" s="253"/>
      <c r="AB250" s="253"/>
      <c r="AC250" s="253" t="s">
        <v>373</v>
      </c>
      <c r="AD250" s="253"/>
      <c r="AE250" s="253"/>
      <c r="AF250" s="253"/>
      <c r="AG250" s="253"/>
      <c r="AH250" s="253"/>
      <c r="AI250" s="253"/>
      <c r="AP250" s="313"/>
      <c r="AT250" s="313"/>
    </row>
    <row r="251" spans="1:46" s="312" customFormat="1" ht="15" customHeight="1" x14ac:dyDescent="0.25">
      <c r="A251" s="297"/>
      <c r="B251" s="297"/>
      <c r="C251" s="253"/>
      <c r="D251" s="253"/>
      <c r="E251" s="253"/>
      <c r="F251" s="253"/>
      <c r="G251" s="253"/>
      <c r="H251" s="253"/>
      <c r="I251" s="253"/>
      <c r="J251" s="253"/>
      <c r="K251" s="253"/>
      <c r="L251" s="253"/>
      <c r="M251" s="253"/>
      <c r="N251" s="253"/>
      <c r="O251" s="253"/>
      <c r="P251" s="253"/>
      <c r="Q251" s="253"/>
      <c r="R251" s="253"/>
      <c r="S251" s="253"/>
      <c r="T251" s="253"/>
      <c r="U251" s="253" t="s">
        <v>424</v>
      </c>
      <c r="V251" s="253"/>
      <c r="W251" s="253"/>
      <c r="X251" s="253"/>
      <c r="Y251" s="253"/>
      <c r="Z251" s="253"/>
      <c r="AA251" s="253"/>
      <c r="AB251" s="253"/>
      <c r="AC251" s="253" t="s">
        <v>393</v>
      </c>
      <c r="AD251" s="253"/>
      <c r="AE251" s="253"/>
      <c r="AF251" s="253"/>
      <c r="AG251" s="253"/>
      <c r="AH251" s="253"/>
      <c r="AI251" s="253"/>
      <c r="AP251" s="313"/>
      <c r="AT251" s="313"/>
    </row>
    <row r="252" spans="1:46" s="312" customFormat="1" ht="15" customHeight="1" x14ac:dyDescent="0.25">
      <c r="A252" s="297"/>
      <c r="B252" s="297"/>
      <c r="C252" s="253"/>
      <c r="D252" s="253"/>
      <c r="E252" s="253"/>
      <c r="F252" s="253"/>
      <c r="G252" s="253"/>
      <c r="H252" s="253"/>
      <c r="I252" s="253"/>
      <c r="J252" s="253"/>
      <c r="K252" s="253"/>
      <c r="L252" s="253"/>
      <c r="M252" s="253"/>
      <c r="N252" s="253"/>
      <c r="O252" s="253"/>
      <c r="P252" s="253"/>
      <c r="Q252" s="253"/>
      <c r="R252" s="253"/>
      <c r="S252" s="253"/>
      <c r="T252" s="253"/>
      <c r="U252" s="253" t="s">
        <v>425</v>
      </c>
      <c r="V252" s="253"/>
      <c r="W252" s="253"/>
      <c r="X252" s="253"/>
      <c r="Y252" s="253"/>
      <c r="Z252" s="253"/>
      <c r="AA252" s="253"/>
      <c r="AB252" s="253"/>
      <c r="AC252" s="253" t="s">
        <v>373</v>
      </c>
      <c r="AD252" s="253"/>
      <c r="AE252" s="253"/>
      <c r="AF252" s="253"/>
      <c r="AG252" s="253"/>
      <c r="AH252" s="253"/>
      <c r="AI252" s="253"/>
      <c r="AP252" s="313"/>
      <c r="AT252" s="313"/>
    </row>
    <row r="253" spans="1:46" s="312" customFormat="1" ht="15" customHeight="1" x14ac:dyDescent="0.25">
      <c r="A253" s="297"/>
      <c r="B253" s="297"/>
      <c r="C253" s="253"/>
      <c r="D253" s="253"/>
      <c r="E253" s="253"/>
      <c r="F253" s="253"/>
      <c r="G253" s="253"/>
      <c r="H253" s="253"/>
      <c r="I253" s="253"/>
      <c r="J253" s="253"/>
      <c r="K253" s="253"/>
      <c r="L253" s="253"/>
      <c r="M253" s="253"/>
      <c r="N253" s="253"/>
      <c r="O253" s="253"/>
      <c r="P253" s="253"/>
      <c r="Q253" s="253"/>
      <c r="R253" s="253"/>
      <c r="S253" s="253"/>
      <c r="T253" s="253"/>
      <c r="U253" s="253" t="s">
        <v>426</v>
      </c>
      <c r="V253" s="253"/>
      <c r="W253" s="253"/>
      <c r="X253" s="253"/>
      <c r="Y253" s="253"/>
      <c r="Z253" s="253"/>
      <c r="AA253" s="253"/>
      <c r="AB253" s="253"/>
      <c r="AC253" s="253" t="s">
        <v>332</v>
      </c>
      <c r="AD253" s="253"/>
      <c r="AE253" s="253"/>
      <c r="AF253" s="253"/>
      <c r="AG253" s="253"/>
      <c r="AH253" s="253"/>
      <c r="AI253" s="253"/>
      <c r="AP253" s="313"/>
      <c r="AT253" s="313"/>
    </row>
    <row r="254" spans="1:46" s="312" customFormat="1" ht="15" customHeight="1" x14ac:dyDescent="0.25">
      <c r="A254" s="297"/>
      <c r="B254" s="297"/>
      <c r="C254" s="253"/>
      <c r="D254" s="253"/>
      <c r="E254" s="253"/>
      <c r="F254" s="253"/>
      <c r="G254" s="253"/>
      <c r="H254" s="253"/>
      <c r="I254" s="253"/>
      <c r="J254" s="253"/>
      <c r="K254" s="253"/>
      <c r="L254" s="253"/>
      <c r="M254" s="253"/>
      <c r="N254" s="253"/>
      <c r="O254" s="253"/>
      <c r="P254" s="253"/>
      <c r="Q254" s="253"/>
      <c r="R254" s="253"/>
      <c r="S254" s="253"/>
      <c r="T254" s="253"/>
      <c r="U254" s="253" t="s">
        <v>427</v>
      </c>
      <c r="V254" s="253"/>
      <c r="W254" s="253"/>
      <c r="X254" s="253"/>
      <c r="Y254" s="253"/>
      <c r="Z254" s="253"/>
      <c r="AA254" s="253"/>
      <c r="AB254" s="253"/>
      <c r="AC254" s="253" t="s">
        <v>357</v>
      </c>
      <c r="AD254" s="253"/>
      <c r="AE254" s="253"/>
      <c r="AF254" s="253"/>
      <c r="AG254" s="253"/>
      <c r="AH254" s="253"/>
      <c r="AI254" s="253"/>
      <c r="AP254" s="313"/>
      <c r="AT254" s="313"/>
    </row>
    <row r="255" spans="1:46" s="312" customFormat="1" ht="15" customHeight="1" x14ac:dyDescent="0.25">
      <c r="A255" s="297"/>
      <c r="B255" s="297"/>
      <c r="C255" s="253"/>
      <c r="D255" s="253"/>
      <c r="E255" s="253"/>
      <c r="F255" s="253"/>
      <c r="G255" s="253"/>
      <c r="H255" s="253"/>
      <c r="I255" s="253"/>
      <c r="J255" s="253"/>
      <c r="K255" s="253"/>
      <c r="L255" s="253"/>
      <c r="M255" s="253"/>
      <c r="N255" s="253"/>
      <c r="O255" s="253"/>
      <c r="P255" s="253"/>
      <c r="Q255" s="253"/>
      <c r="R255" s="253"/>
      <c r="S255" s="253"/>
      <c r="T255" s="253"/>
      <c r="U255" s="253" t="s">
        <v>428</v>
      </c>
      <c r="V255" s="253"/>
      <c r="W255" s="253"/>
      <c r="X255" s="253"/>
      <c r="Y255" s="253"/>
      <c r="Z255" s="253"/>
      <c r="AA255" s="253"/>
      <c r="AB255" s="253"/>
      <c r="AC255" s="253" t="s">
        <v>332</v>
      </c>
      <c r="AD255" s="253"/>
      <c r="AE255" s="253"/>
      <c r="AF255" s="253"/>
      <c r="AG255" s="253"/>
      <c r="AH255" s="253"/>
      <c r="AI255" s="253"/>
      <c r="AP255" s="313"/>
      <c r="AT255" s="313"/>
    </row>
    <row r="256" spans="1:46" s="312" customFormat="1" ht="15" customHeight="1" x14ac:dyDescent="0.25">
      <c r="A256" s="297"/>
      <c r="B256" s="297"/>
      <c r="C256" s="253"/>
      <c r="D256" s="253"/>
      <c r="E256" s="253"/>
      <c r="F256" s="253"/>
      <c r="G256" s="253"/>
      <c r="H256" s="253"/>
      <c r="I256" s="253"/>
      <c r="J256" s="253"/>
      <c r="K256" s="253"/>
      <c r="L256" s="253"/>
      <c r="M256" s="253"/>
      <c r="N256" s="253"/>
      <c r="O256" s="253"/>
      <c r="P256" s="253"/>
      <c r="Q256" s="253"/>
      <c r="R256" s="253"/>
      <c r="S256" s="253"/>
      <c r="T256" s="253"/>
      <c r="U256" s="253" t="s">
        <v>429</v>
      </c>
      <c r="V256" s="253"/>
      <c r="W256" s="253"/>
      <c r="X256" s="253"/>
      <c r="Y256" s="253"/>
      <c r="Z256" s="253"/>
      <c r="AA256" s="253"/>
      <c r="AB256" s="253"/>
      <c r="AC256" s="253" t="s">
        <v>329</v>
      </c>
      <c r="AD256" s="253"/>
      <c r="AE256" s="253"/>
      <c r="AF256" s="253"/>
      <c r="AG256" s="253"/>
      <c r="AH256" s="253"/>
      <c r="AI256" s="253"/>
      <c r="AP256" s="313"/>
      <c r="AT256" s="313"/>
    </row>
    <row r="257" spans="1:46" s="312" customFormat="1" ht="15" customHeight="1" x14ac:dyDescent="0.25">
      <c r="A257" s="297"/>
      <c r="B257" s="297"/>
      <c r="C257" s="253"/>
      <c r="D257" s="253"/>
      <c r="E257" s="253"/>
      <c r="F257" s="253"/>
      <c r="G257" s="253"/>
      <c r="H257" s="253"/>
      <c r="I257" s="253"/>
      <c r="J257" s="253"/>
      <c r="K257" s="253"/>
      <c r="L257" s="253"/>
      <c r="M257" s="253"/>
      <c r="N257" s="253"/>
      <c r="O257" s="253"/>
      <c r="P257" s="253"/>
      <c r="Q257" s="253"/>
      <c r="R257" s="253"/>
      <c r="S257" s="253"/>
      <c r="T257" s="253"/>
      <c r="U257" s="253" t="s">
        <v>430</v>
      </c>
      <c r="V257" s="253"/>
      <c r="W257" s="253"/>
      <c r="X257" s="253"/>
      <c r="Y257" s="253"/>
      <c r="Z257" s="253"/>
      <c r="AA257" s="253"/>
      <c r="AB257" s="253"/>
      <c r="AC257" s="253" t="s">
        <v>316</v>
      </c>
      <c r="AD257" s="253"/>
      <c r="AE257" s="253"/>
      <c r="AF257" s="253"/>
      <c r="AG257" s="253"/>
      <c r="AH257" s="253"/>
      <c r="AI257" s="253"/>
      <c r="AP257" s="313"/>
      <c r="AT257" s="313"/>
    </row>
    <row r="258" spans="1:46" s="312" customFormat="1" ht="15" customHeight="1" x14ac:dyDescent="0.25">
      <c r="A258" s="297"/>
      <c r="B258" s="297"/>
      <c r="C258" s="253"/>
      <c r="D258" s="253"/>
      <c r="E258" s="253"/>
      <c r="F258" s="253"/>
      <c r="G258" s="253"/>
      <c r="H258" s="253"/>
      <c r="I258" s="253"/>
      <c r="J258" s="253"/>
      <c r="K258" s="253"/>
      <c r="L258" s="253"/>
      <c r="M258" s="253"/>
      <c r="N258" s="253"/>
      <c r="O258" s="253"/>
      <c r="P258" s="253"/>
      <c r="Q258" s="253"/>
      <c r="R258" s="253"/>
      <c r="S258" s="253"/>
      <c r="T258" s="253"/>
      <c r="U258" s="253" t="s">
        <v>431</v>
      </c>
      <c r="V258" s="253"/>
      <c r="W258" s="253"/>
      <c r="X258" s="253"/>
      <c r="Y258" s="253"/>
      <c r="Z258" s="253"/>
      <c r="AA258" s="253"/>
      <c r="AB258" s="253"/>
      <c r="AC258" s="253" t="s">
        <v>357</v>
      </c>
      <c r="AD258" s="253"/>
      <c r="AE258" s="253"/>
      <c r="AF258" s="253"/>
      <c r="AG258" s="253"/>
      <c r="AH258" s="253"/>
      <c r="AI258" s="253"/>
      <c r="AP258" s="313"/>
      <c r="AT258" s="313"/>
    </row>
    <row r="259" spans="1:46" s="312" customFormat="1" ht="15" customHeight="1" x14ac:dyDescent="0.25">
      <c r="A259" s="297"/>
      <c r="B259" s="297"/>
      <c r="C259" s="253"/>
      <c r="D259" s="253"/>
      <c r="E259" s="253"/>
      <c r="F259" s="253"/>
      <c r="G259" s="253"/>
      <c r="H259" s="253"/>
      <c r="I259" s="253"/>
      <c r="J259" s="253"/>
      <c r="K259" s="253"/>
      <c r="L259" s="253"/>
      <c r="M259" s="253"/>
      <c r="N259" s="253"/>
      <c r="O259" s="253"/>
      <c r="P259" s="253"/>
      <c r="Q259" s="253"/>
      <c r="R259" s="253"/>
      <c r="S259" s="253"/>
      <c r="T259" s="253"/>
      <c r="U259" s="253" t="s">
        <v>432</v>
      </c>
      <c r="V259" s="253"/>
      <c r="W259" s="253"/>
      <c r="X259" s="253"/>
      <c r="Y259" s="253"/>
      <c r="Z259" s="253"/>
      <c r="AA259" s="253"/>
      <c r="AB259" s="253"/>
      <c r="AC259" s="253" t="s">
        <v>357</v>
      </c>
      <c r="AD259" s="253"/>
      <c r="AE259" s="253"/>
      <c r="AF259" s="253"/>
      <c r="AG259" s="253"/>
      <c r="AH259" s="253"/>
      <c r="AI259" s="253"/>
      <c r="AP259" s="313"/>
      <c r="AT259" s="313"/>
    </row>
    <row r="260" spans="1:46" s="312" customFormat="1" ht="15" customHeight="1" x14ac:dyDescent="0.25">
      <c r="A260" s="297"/>
      <c r="B260" s="297"/>
      <c r="C260" s="253"/>
      <c r="D260" s="253"/>
      <c r="E260" s="253"/>
      <c r="F260" s="253"/>
      <c r="G260" s="253"/>
      <c r="H260" s="253"/>
      <c r="I260" s="253"/>
      <c r="J260" s="253"/>
      <c r="K260" s="253"/>
      <c r="L260" s="253"/>
      <c r="M260" s="253"/>
      <c r="N260" s="253"/>
      <c r="O260" s="253"/>
      <c r="P260" s="253"/>
      <c r="Q260" s="253"/>
      <c r="R260" s="253"/>
      <c r="S260" s="253"/>
      <c r="T260" s="253"/>
      <c r="U260" s="253" t="s">
        <v>433</v>
      </c>
      <c r="V260" s="253"/>
      <c r="W260" s="253"/>
      <c r="X260" s="253"/>
      <c r="Y260" s="253"/>
      <c r="Z260" s="253"/>
      <c r="AA260" s="253"/>
      <c r="AB260" s="253"/>
      <c r="AC260" s="253" t="s">
        <v>320</v>
      </c>
      <c r="AD260" s="253"/>
      <c r="AE260" s="253"/>
      <c r="AF260" s="253"/>
      <c r="AG260" s="253"/>
      <c r="AH260" s="253"/>
      <c r="AI260" s="253"/>
      <c r="AP260" s="313"/>
      <c r="AT260" s="313"/>
    </row>
    <row r="261" spans="1:46" s="312" customFormat="1" ht="15" customHeight="1" x14ac:dyDescent="0.25">
      <c r="A261" s="297"/>
      <c r="B261" s="297"/>
      <c r="C261" s="253"/>
      <c r="D261" s="253"/>
      <c r="E261" s="253"/>
      <c r="F261" s="253"/>
      <c r="G261" s="253"/>
      <c r="H261" s="253"/>
      <c r="I261" s="253"/>
      <c r="J261" s="253"/>
      <c r="K261" s="253"/>
      <c r="L261" s="253"/>
      <c r="M261" s="253"/>
      <c r="N261" s="253"/>
      <c r="O261" s="253"/>
      <c r="P261" s="253"/>
      <c r="Q261" s="253"/>
      <c r="R261" s="253"/>
      <c r="S261" s="253"/>
      <c r="T261" s="253"/>
      <c r="U261" s="253" t="s">
        <v>434</v>
      </c>
      <c r="V261" s="253"/>
      <c r="W261" s="253"/>
      <c r="X261" s="253"/>
      <c r="Y261" s="253"/>
      <c r="Z261" s="253"/>
      <c r="AA261" s="253"/>
      <c r="AB261" s="253"/>
      <c r="AC261" s="253" t="s">
        <v>320</v>
      </c>
      <c r="AD261" s="253"/>
      <c r="AE261" s="253"/>
      <c r="AF261" s="253"/>
      <c r="AG261" s="253"/>
      <c r="AH261" s="253"/>
      <c r="AI261" s="253"/>
      <c r="AP261" s="313"/>
      <c r="AT261" s="313"/>
    </row>
    <row r="262" spans="1:46" s="312" customFormat="1" ht="15" customHeight="1" x14ac:dyDescent="0.25">
      <c r="A262" s="297"/>
      <c r="B262" s="297"/>
      <c r="C262" s="253"/>
      <c r="D262" s="253"/>
      <c r="E262" s="253"/>
      <c r="F262" s="253"/>
      <c r="G262" s="253"/>
      <c r="H262" s="253"/>
      <c r="I262" s="253"/>
      <c r="J262" s="253"/>
      <c r="K262" s="253"/>
      <c r="L262" s="253"/>
      <c r="M262" s="253"/>
      <c r="N262" s="253"/>
      <c r="O262" s="253"/>
      <c r="P262" s="253"/>
      <c r="Q262" s="253"/>
      <c r="R262" s="253"/>
      <c r="S262" s="253"/>
      <c r="T262" s="253"/>
      <c r="U262" s="253" t="s">
        <v>435</v>
      </c>
      <c r="V262" s="253"/>
      <c r="W262" s="253"/>
      <c r="X262" s="253"/>
      <c r="Y262" s="253"/>
      <c r="Z262" s="253"/>
      <c r="AA262" s="253"/>
      <c r="AB262" s="253"/>
      <c r="AC262" s="253" t="s">
        <v>332</v>
      </c>
      <c r="AD262" s="253"/>
      <c r="AE262" s="253"/>
      <c r="AF262" s="253"/>
      <c r="AG262" s="253"/>
      <c r="AH262" s="253"/>
      <c r="AI262" s="253"/>
      <c r="AP262" s="313"/>
      <c r="AT262" s="313"/>
    </row>
    <row r="263" spans="1:46" s="312" customFormat="1" ht="15" customHeight="1" x14ac:dyDescent="0.25">
      <c r="A263" s="297"/>
      <c r="B263" s="297"/>
      <c r="C263" s="253"/>
      <c r="D263" s="253"/>
      <c r="E263" s="253"/>
      <c r="F263" s="253"/>
      <c r="G263" s="253"/>
      <c r="H263" s="253"/>
      <c r="I263" s="253"/>
      <c r="J263" s="253"/>
      <c r="K263" s="253"/>
      <c r="L263" s="253"/>
      <c r="M263" s="253"/>
      <c r="N263" s="253"/>
      <c r="O263" s="253"/>
      <c r="P263" s="253"/>
      <c r="Q263" s="253"/>
      <c r="R263" s="253"/>
      <c r="S263" s="253"/>
      <c r="T263" s="253"/>
      <c r="U263" s="253" t="s">
        <v>436</v>
      </c>
      <c r="V263" s="253"/>
      <c r="W263" s="253"/>
      <c r="X263" s="253"/>
      <c r="Y263" s="253"/>
      <c r="Z263" s="253"/>
      <c r="AA263" s="253"/>
      <c r="AB263" s="253"/>
      <c r="AC263" s="253" t="s">
        <v>318</v>
      </c>
      <c r="AD263" s="253"/>
      <c r="AE263" s="253"/>
      <c r="AF263" s="253"/>
      <c r="AG263" s="253"/>
      <c r="AH263" s="253"/>
      <c r="AI263" s="253"/>
      <c r="AP263" s="313"/>
      <c r="AT263" s="313"/>
    </row>
    <row r="264" spans="1:46" s="312" customFormat="1" ht="15" customHeight="1" x14ac:dyDescent="0.25">
      <c r="A264" s="297"/>
      <c r="B264" s="297"/>
      <c r="C264" s="253"/>
      <c r="D264" s="253"/>
      <c r="E264" s="253"/>
      <c r="F264" s="253"/>
      <c r="G264" s="253"/>
      <c r="H264" s="253"/>
      <c r="I264" s="253"/>
      <c r="J264" s="253"/>
      <c r="K264" s="253"/>
      <c r="L264" s="253"/>
      <c r="M264" s="253"/>
      <c r="N264" s="253"/>
      <c r="O264" s="253"/>
      <c r="P264" s="253"/>
      <c r="Q264" s="253"/>
      <c r="R264" s="253"/>
      <c r="S264" s="253"/>
      <c r="T264" s="253"/>
      <c r="U264" s="253" t="s">
        <v>437</v>
      </c>
      <c r="V264" s="253"/>
      <c r="W264" s="253"/>
      <c r="X264" s="253"/>
      <c r="Y264" s="253"/>
      <c r="Z264" s="253"/>
      <c r="AA264" s="253"/>
      <c r="AB264" s="253"/>
      <c r="AC264" s="253" t="s">
        <v>332</v>
      </c>
      <c r="AD264" s="253"/>
      <c r="AE264" s="253"/>
      <c r="AF264" s="253"/>
      <c r="AG264" s="253"/>
      <c r="AH264" s="253"/>
      <c r="AI264" s="253"/>
      <c r="AP264" s="313"/>
      <c r="AT264" s="313"/>
    </row>
    <row r="265" spans="1:46" s="312" customFormat="1" ht="15" customHeight="1" x14ac:dyDescent="0.25">
      <c r="A265" s="297"/>
      <c r="B265" s="297"/>
      <c r="C265" s="253"/>
      <c r="D265" s="253"/>
      <c r="E265" s="253"/>
      <c r="F265" s="253"/>
      <c r="G265" s="253"/>
      <c r="H265" s="253"/>
      <c r="I265" s="253"/>
      <c r="J265" s="253"/>
      <c r="K265" s="253"/>
      <c r="L265" s="253"/>
      <c r="M265" s="253"/>
      <c r="N265" s="253"/>
      <c r="O265" s="253"/>
      <c r="P265" s="253"/>
      <c r="Q265" s="253"/>
      <c r="R265" s="253"/>
      <c r="S265" s="253"/>
      <c r="T265" s="253"/>
      <c r="U265" s="253" t="s">
        <v>438</v>
      </c>
      <c r="V265" s="253"/>
      <c r="W265" s="253"/>
      <c r="X265" s="253"/>
      <c r="Y265" s="253"/>
      <c r="Z265" s="253"/>
      <c r="AA265" s="253"/>
      <c r="AB265" s="253"/>
      <c r="AC265" s="253" t="s">
        <v>332</v>
      </c>
      <c r="AD265" s="253"/>
      <c r="AE265" s="253"/>
      <c r="AF265" s="253"/>
      <c r="AG265" s="253"/>
      <c r="AH265" s="253"/>
      <c r="AI265" s="253"/>
      <c r="AP265" s="313"/>
      <c r="AT265" s="313"/>
    </row>
    <row r="266" spans="1:46" s="312" customFormat="1" ht="15" customHeight="1" x14ac:dyDescent="0.25">
      <c r="A266" s="297"/>
      <c r="B266" s="297"/>
      <c r="C266" s="253"/>
      <c r="D266" s="253"/>
      <c r="E266" s="253"/>
      <c r="F266" s="253"/>
      <c r="G266" s="253"/>
      <c r="H266" s="253"/>
      <c r="I266" s="253"/>
      <c r="J266" s="253"/>
      <c r="K266" s="253"/>
      <c r="L266" s="253"/>
      <c r="M266" s="253"/>
      <c r="N266" s="253"/>
      <c r="O266" s="253"/>
      <c r="P266" s="253"/>
      <c r="Q266" s="253"/>
      <c r="R266" s="253"/>
      <c r="S266" s="253"/>
      <c r="T266" s="253"/>
      <c r="U266" s="253" t="s">
        <v>439</v>
      </c>
      <c r="V266" s="253"/>
      <c r="W266" s="253"/>
      <c r="X266" s="253"/>
      <c r="Y266" s="253"/>
      <c r="Z266" s="253"/>
      <c r="AA266" s="253"/>
      <c r="AB266" s="253"/>
      <c r="AC266" s="253" t="s">
        <v>332</v>
      </c>
      <c r="AD266" s="253"/>
      <c r="AE266" s="253"/>
      <c r="AF266" s="253"/>
      <c r="AG266" s="253"/>
      <c r="AH266" s="253"/>
      <c r="AI266" s="253"/>
      <c r="AP266" s="313"/>
      <c r="AT266" s="313"/>
    </row>
    <row r="267" spans="1:46" s="312" customFormat="1" ht="15" customHeight="1" x14ac:dyDescent="0.25">
      <c r="A267" s="297"/>
      <c r="B267" s="297"/>
      <c r="C267" s="253"/>
      <c r="D267" s="253"/>
      <c r="E267" s="253"/>
      <c r="F267" s="253"/>
      <c r="G267" s="253"/>
      <c r="H267" s="253"/>
      <c r="I267" s="253"/>
      <c r="J267" s="253"/>
      <c r="K267" s="253"/>
      <c r="L267" s="253"/>
      <c r="M267" s="253"/>
      <c r="N267" s="253"/>
      <c r="O267" s="253"/>
      <c r="P267" s="253"/>
      <c r="Q267" s="253"/>
      <c r="R267" s="253"/>
      <c r="S267" s="253"/>
      <c r="T267" s="253"/>
      <c r="U267" s="253" t="s">
        <v>440</v>
      </c>
      <c r="V267" s="253"/>
      <c r="W267" s="253"/>
      <c r="X267" s="253"/>
      <c r="Y267" s="253"/>
      <c r="Z267" s="253"/>
      <c r="AA267" s="253"/>
      <c r="AB267" s="253"/>
      <c r="AC267" s="253" t="s">
        <v>323</v>
      </c>
      <c r="AD267" s="253"/>
      <c r="AE267" s="253"/>
      <c r="AF267" s="253"/>
      <c r="AG267" s="253"/>
      <c r="AH267" s="253"/>
      <c r="AI267" s="253"/>
      <c r="AP267" s="313"/>
      <c r="AT267" s="313"/>
    </row>
    <row r="268" spans="1:46" s="312" customFormat="1" ht="15" customHeight="1" x14ac:dyDescent="0.25">
      <c r="A268" s="297"/>
      <c r="B268" s="297"/>
      <c r="C268" s="253"/>
      <c r="D268" s="253"/>
      <c r="E268" s="253"/>
      <c r="F268" s="253"/>
      <c r="G268" s="253"/>
      <c r="H268" s="253"/>
      <c r="I268" s="253"/>
      <c r="J268" s="253"/>
      <c r="K268" s="253"/>
      <c r="L268" s="253"/>
      <c r="M268" s="253"/>
      <c r="N268" s="253"/>
      <c r="O268" s="253"/>
      <c r="P268" s="253"/>
      <c r="Q268" s="253"/>
      <c r="R268" s="253"/>
      <c r="S268" s="253"/>
      <c r="T268" s="253"/>
      <c r="U268" s="253" t="s">
        <v>441</v>
      </c>
      <c r="V268" s="253"/>
      <c r="W268" s="253"/>
      <c r="X268" s="253"/>
      <c r="Y268" s="253"/>
      <c r="Z268" s="253"/>
      <c r="AA268" s="253"/>
      <c r="AB268" s="253"/>
      <c r="AC268" s="253" t="s">
        <v>332</v>
      </c>
      <c r="AD268" s="253"/>
      <c r="AE268" s="253"/>
      <c r="AF268" s="253"/>
      <c r="AG268" s="253"/>
      <c r="AH268" s="253"/>
      <c r="AI268" s="253"/>
      <c r="AP268" s="313"/>
      <c r="AT268" s="313"/>
    </row>
    <row r="269" spans="1:46" s="312" customFormat="1" ht="15" customHeight="1" x14ac:dyDescent="0.25">
      <c r="A269" s="297"/>
      <c r="B269" s="297"/>
      <c r="C269" s="253"/>
      <c r="D269" s="253"/>
      <c r="E269" s="253"/>
      <c r="F269" s="253"/>
      <c r="G269" s="253"/>
      <c r="H269" s="253"/>
      <c r="I269" s="253"/>
      <c r="J269" s="253"/>
      <c r="K269" s="253"/>
      <c r="L269" s="253"/>
      <c r="M269" s="253"/>
      <c r="N269" s="253"/>
      <c r="O269" s="253"/>
      <c r="P269" s="253"/>
      <c r="Q269" s="253"/>
      <c r="R269" s="253"/>
      <c r="S269" s="253"/>
      <c r="T269" s="253"/>
      <c r="U269" s="253" t="s">
        <v>442</v>
      </c>
      <c r="V269" s="253"/>
      <c r="W269" s="253"/>
      <c r="X269" s="253"/>
      <c r="Y269" s="253"/>
      <c r="Z269" s="253"/>
      <c r="AA269" s="253"/>
      <c r="AB269" s="253"/>
      <c r="AC269" s="253" t="s">
        <v>332</v>
      </c>
      <c r="AD269" s="253"/>
      <c r="AE269" s="253"/>
      <c r="AF269" s="253"/>
      <c r="AG269" s="253"/>
      <c r="AH269" s="253"/>
      <c r="AI269" s="253"/>
      <c r="AP269" s="313"/>
      <c r="AT269" s="313"/>
    </row>
    <row r="270" spans="1:46" s="312" customFormat="1" ht="15" customHeight="1" x14ac:dyDescent="0.25">
      <c r="A270" s="297"/>
      <c r="B270" s="297"/>
      <c r="C270" s="253"/>
      <c r="D270" s="253"/>
      <c r="E270" s="253"/>
      <c r="F270" s="253"/>
      <c r="G270" s="253"/>
      <c r="H270" s="253"/>
      <c r="I270" s="253"/>
      <c r="J270" s="253"/>
      <c r="K270" s="253"/>
      <c r="L270" s="253"/>
      <c r="M270" s="253"/>
      <c r="N270" s="253"/>
      <c r="O270" s="253"/>
      <c r="P270" s="253"/>
      <c r="Q270" s="253"/>
      <c r="R270" s="253"/>
      <c r="S270" s="253"/>
      <c r="T270" s="253"/>
      <c r="U270" s="253" t="s">
        <v>443</v>
      </c>
      <c r="V270" s="253"/>
      <c r="W270" s="253"/>
      <c r="X270" s="253"/>
      <c r="Y270" s="253"/>
      <c r="Z270" s="253"/>
      <c r="AA270" s="253"/>
      <c r="AB270" s="253"/>
      <c r="AC270" s="253" t="s">
        <v>316</v>
      </c>
      <c r="AD270" s="253"/>
      <c r="AE270" s="253"/>
      <c r="AF270" s="253"/>
      <c r="AG270" s="253"/>
      <c r="AH270" s="253"/>
      <c r="AI270" s="253"/>
      <c r="AP270" s="313"/>
      <c r="AT270" s="313"/>
    </row>
    <row r="271" spans="1:46" s="312" customFormat="1" ht="15" customHeight="1" x14ac:dyDescent="0.25">
      <c r="A271" s="297"/>
      <c r="B271" s="297"/>
      <c r="C271" s="253"/>
      <c r="D271" s="253"/>
      <c r="E271" s="253"/>
      <c r="F271" s="253"/>
      <c r="G271" s="253"/>
      <c r="H271" s="253"/>
      <c r="I271" s="253"/>
      <c r="J271" s="253"/>
      <c r="K271" s="253"/>
      <c r="L271" s="253"/>
      <c r="M271" s="253"/>
      <c r="N271" s="253"/>
      <c r="O271" s="253"/>
      <c r="P271" s="253"/>
      <c r="Q271" s="253"/>
      <c r="R271" s="253"/>
      <c r="S271" s="253"/>
      <c r="T271" s="253"/>
      <c r="U271" s="253" t="s">
        <v>444</v>
      </c>
      <c r="V271" s="253"/>
      <c r="W271" s="253"/>
      <c r="X271" s="253"/>
      <c r="Y271" s="253"/>
      <c r="Z271" s="253"/>
      <c r="AA271" s="253"/>
      <c r="AB271" s="253"/>
      <c r="AC271" s="253" t="s">
        <v>393</v>
      </c>
      <c r="AD271" s="253"/>
      <c r="AE271" s="253"/>
      <c r="AF271" s="253"/>
      <c r="AG271" s="253"/>
      <c r="AH271" s="253"/>
      <c r="AI271" s="253"/>
      <c r="AP271" s="313"/>
      <c r="AT271" s="313"/>
    </row>
    <row r="272" spans="1:46" s="312" customFormat="1" ht="15" customHeight="1" x14ac:dyDescent="0.25">
      <c r="A272" s="297"/>
      <c r="B272" s="297"/>
      <c r="C272" s="253"/>
      <c r="D272" s="253"/>
      <c r="E272" s="253"/>
      <c r="F272" s="253"/>
      <c r="G272" s="253"/>
      <c r="H272" s="253"/>
      <c r="I272" s="253"/>
      <c r="J272" s="253"/>
      <c r="K272" s="253"/>
      <c r="L272" s="253"/>
      <c r="M272" s="253"/>
      <c r="N272" s="253"/>
      <c r="O272" s="253"/>
      <c r="P272" s="253"/>
      <c r="Q272" s="253"/>
      <c r="R272" s="253"/>
      <c r="S272" s="253"/>
      <c r="T272" s="253"/>
      <c r="U272" s="253" t="s">
        <v>445</v>
      </c>
      <c r="V272" s="253"/>
      <c r="W272" s="253"/>
      <c r="X272" s="253"/>
      <c r="Y272" s="253"/>
      <c r="Z272" s="253"/>
      <c r="AA272" s="253"/>
      <c r="AB272" s="253"/>
      <c r="AC272" s="253" t="s">
        <v>332</v>
      </c>
      <c r="AD272" s="253"/>
      <c r="AE272" s="253"/>
      <c r="AF272" s="253"/>
      <c r="AG272" s="253"/>
      <c r="AH272" s="253"/>
      <c r="AI272" s="253"/>
      <c r="AP272" s="313"/>
      <c r="AT272" s="313"/>
    </row>
    <row r="273" spans="1:46" s="312" customFormat="1" ht="15" customHeight="1" x14ac:dyDescent="0.25">
      <c r="A273" s="297"/>
      <c r="B273" s="297"/>
      <c r="C273" s="253"/>
      <c r="D273" s="253"/>
      <c r="E273" s="253"/>
      <c r="F273" s="253"/>
      <c r="G273" s="253"/>
      <c r="H273" s="253"/>
      <c r="I273" s="253"/>
      <c r="J273" s="253"/>
      <c r="K273" s="253"/>
      <c r="L273" s="253"/>
      <c r="M273" s="253"/>
      <c r="N273" s="253"/>
      <c r="O273" s="253"/>
      <c r="P273" s="253"/>
      <c r="Q273" s="253"/>
      <c r="R273" s="253"/>
      <c r="S273" s="253"/>
      <c r="T273" s="253"/>
      <c r="U273" s="253" t="s">
        <v>446</v>
      </c>
      <c r="V273" s="253"/>
      <c r="W273" s="253"/>
      <c r="X273" s="253"/>
      <c r="Y273" s="253"/>
      <c r="Z273" s="253"/>
      <c r="AA273" s="253"/>
      <c r="AB273" s="253"/>
      <c r="AC273" s="253" t="s">
        <v>332</v>
      </c>
      <c r="AD273" s="253"/>
      <c r="AE273" s="253"/>
      <c r="AF273" s="253"/>
      <c r="AG273" s="253"/>
      <c r="AH273" s="253"/>
      <c r="AI273" s="253"/>
      <c r="AP273" s="313"/>
      <c r="AT273" s="313"/>
    </row>
    <row r="274" spans="1:46" s="312" customFormat="1" ht="15" customHeight="1" x14ac:dyDescent="0.25">
      <c r="A274" s="297"/>
      <c r="B274" s="297"/>
      <c r="C274" s="253"/>
      <c r="D274" s="253"/>
      <c r="E274" s="253"/>
      <c r="F274" s="253"/>
      <c r="G274" s="253"/>
      <c r="H274" s="253"/>
      <c r="I274" s="253"/>
      <c r="J274" s="253"/>
      <c r="K274" s="253"/>
      <c r="L274" s="253"/>
      <c r="M274" s="253"/>
      <c r="N274" s="253"/>
      <c r="O274" s="253"/>
      <c r="P274" s="253"/>
      <c r="Q274" s="253"/>
      <c r="R274" s="253"/>
      <c r="S274" s="253"/>
      <c r="T274" s="253"/>
      <c r="U274" s="253" t="s">
        <v>447</v>
      </c>
      <c r="V274" s="253"/>
      <c r="W274" s="253"/>
      <c r="X274" s="253"/>
      <c r="Y274" s="253"/>
      <c r="Z274" s="253"/>
      <c r="AA274" s="253"/>
      <c r="AB274" s="253"/>
      <c r="AC274" s="253" t="s">
        <v>316</v>
      </c>
      <c r="AD274" s="253"/>
      <c r="AE274" s="253"/>
      <c r="AF274" s="253"/>
      <c r="AG274" s="253"/>
      <c r="AH274" s="253"/>
      <c r="AI274" s="253"/>
      <c r="AP274" s="313"/>
      <c r="AT274" s="313"/>
    </row>
    <row r="275" spans="1:46" s="312" customFormat="1" ht="15" customHeight="1" x14ac:dyDescent="0.25">
      <c r="A275" s="297"/>
      <c r="B275" s="297"/>
      <c r="C275" s="253"/>
      <c r="D275" s="253"/>
      <c r="E275" s="253"/>
      <c r="F275" s="253"/>
      <c r="G275" s="253"/>
      <c r="H275" s="253"/>
      <c r="I275" s="253"/>
      <c r="J275" s="253"/>
      <c r="K275" s="253"/>
      <c r="L275" s="253"/>
      <c r="M275" s="253"/>
      <c r="N275" s="253"/>
      <c r="O275" s="253"/>
      <c r="P275" s="253"/>
      <c r="Q275" s="253"/>
      <c r="R275" s="253"/>
      <c r="S275" s="253"/>
      <c r="T275" s="253"/>
      <c r="U275" s="253" t="s">
        <v>448</v>
      </c>
      <c r="V275" s="253"/>
      <c r="W275" s="253"/>
      <c r="X275" s="253"/>
      <c r="Y275" s="253"/>
      <c r="Z275" s="253"/>
      <c r="AA275" s="253"/>
      <c r="AB275" s="253"/>
      <c r="AC275" s="253" t="s">
        <v>316</v>
      </c>
      <c r="AD275" s="253"/>
      <c r="AE275" s="253"/>
      <c r="AF275" s="253"/>
      <c r="AG275" s="253"/>
      <c r="AH275" s="253"/>
      <c r="AI275" s="253"/>
      <c r="AP275" s="313"/>
      <c r="AT275" s="313"/>
    </row>
    <row r="276" spans="1:46" s="312" customFormat="1" ht="15" customHeight="1" x14ac:dyDescent="0.25">
      <c r="A276" s="297"/>
      <c r="B276" s="297"/>
      <c r="C276" s="253"/>
      <c r="D276" s="253"/>
      <c r="E276" s="253"/>
      <c r="F276" s="253"/>
      <c r="G276" s="253"/>
      <c r="H276" s="253"/>
      <c r="I276" s="253"/>
      <c r="J276" s="253"/>
      <c r="K276" s="253"/>
      <c r="L276" s="253"/>
      <c r="M276" s="253"/>
      <c r="N276" s="253"/>
      <c r="O276" s="253"/>
      <c r="P276" s="253"/>
      <c r="Q276" s="253"/>
      <c r="R276" s="253"/>
      <c r="S276" s="253"/>
      <c r="T276" s="253"/>
      <c r="U276" s="253" t="s">
        <v>449</v>
      </c>
      <c r="V276" s="253"/>
      <c r="W276" s="253"/>
      <c r="X276" s="253"/>
      <c r="Y276" s="253"/>
      <c r="Z276" s="253"/>
      <c r="AA276" s="253"/>
      <c r="AB276" s="253"/>
      <c r="AC276" s="253" t="s">
        <v>332</v>
      </c>
      <c r="AD276" s="253"/>
      <c r="AE276" s="253"/>
      <c r="AF276" s="253"/>
      <c r="AG276" s="253"/>
      <c r="AH276" s="253"/>
      <c r="AI276" s="253"/>
      <c r="AP276" s="313"/>
      <c r="AT276" s="313"/>
    </row>
    <row r="277" spans="1:46" s="312" customFormat="1" ht="15" customHeight="1" x14ac:dyDescent="0.25">
      <c r="A277" s="297"/>
      <c r="B277" s="297"/>
      <c r="C277" s="253"/>
      <c r="D277" s="253"/>
      <c r="E277" s="253"/>
      <c r="F277" s="253"/>
      <c r="G277" s="253"/>
      <c r="H277" s="253"/>
      <c r="I277" s="253"/>
      <c r="J277" s="253"/>
      <c r="K277" s="253"/>
      <c r="L277" s="253"/>
      <c r="M277" s="253"/>
      <c r="N277" s="253"/>
      <c r="O277" s="253"/>
      <c r="P277" s="253"/>
      <c r="Q277" s="253"/>
      <c r="R277" s="253"/>
      <c r="S277" s="253"/>
      <c r="T277" s="253"/>
      <c r="U277" s="253" t="s">
        <v>450</v>
      </c>
      <c r="V277" s="253"/>
      <c r="W277" s="253"/>
      <c r="X277" s="253"/>
      <c r="Y277" s="253"/>
      <c r="Z277" s="253"/>
      <c r="AA277" s="253"/>
      <c r="AB277" s="253"/>
      <c r="AC277" s="253" t="s">
        <v>332</v>
      </c>
      <c r="AD277" s="253"/>
      <c r="AE277" s="253"/>
      <c r="AF277" s="253"/>
      <c r="AG277" s="253"/>
      <c r="AH277" s="253"/>
      <c r="AI277" s="253"/>
      <c r="AP277" s="313"/>
      <c r="AT277" s="313"/>
    </row>
    <row r="278" spans="1:46" s="312" customFormat="1" ht="15" customHeight="1" x14ac:dyDescent="0.25">
      <c r="A278" s="297"/>
      <c r="B278" s="297"/>
      <c r="C278" s="253"/>
      <c r="D278" s="253"/>
      <c r="E278" s="253"/>
      <c r="F278" s="253"/>
      <c r="G278" s="253"/>
      <c r="H278" s="253"/>
      <c r="I278" s="253"/>
      <c r="J278" s="253"/>
      <c r="K278" s="253"/>
      <c r="L278" s="253"/>
      <c r="M278" s="253"/>
      <c r="N278" s="253"/>
      <c r="O278" s="253"/>
      <c r="P278" s="253"/>
      <c r="Q278" s="253"/>
      <c r="R278" s="253"/>
      <c r="S278" s="253"/>
      <c r="T278" s="253"/>
      <c r="U278" s="253" t="s">
        <v>451</v>
      </c>
      <c r="V278" s="253"/>
      <c r="W278" s="253"/>
      <c r="X278" s="253"/>
      <c r="Y278" s="253"/>
      <c r="Z278" s="253"/>
      <c r="AA278" s="253"/>
      <c r="AB278" s="253"/>
      <c r="AC278" s="253" t="s">
        <v>320</v>
      </c>
      <c r="AD278" s="253"/>
      <c r="AE278" s="253"/>
      <c r="AF278" s="253"/>
      <c r="AG278" s="253"/>
      <c r="AH278" s="253"/>
      <c r="AI278" s="253"/>
      <c r="AP278" s="313"/>
      <c r="AT278" s="313"/>
    </row>
    <row r="279" spans="1:46" s="312" customFormat="1" ht="15" customHeight="1" x14ac:dyDescent="0.25">
      <c r="A279" s="297"/>
      <c r="B279" s="297"/>
      <c r="C279" s="253"/>
      <c r="D279" s="253"/>
      <c r="E279" s="253"/>
      <c r="F279" s="253"/>
      <c r="G279" s="253"/>
      <c r="H279" s="253"/>
      <c r="I279" s="253"/>
      <c r="J279" s="253"/>
      <c r="K279" s="253"/>
      <c r="L279" s="253"/>
      <c r="M279" s="253"/>
      <c r="N279" s="253"/>
      <c r="O279" s="253"/>
      <c r="P279" s="253"/>
      <c r="Q279" s="253"/>
      <c r="R279" s="253"/>
      <c r="S279" s="253"/>
      <c r="T279" s="253"/>
      <c r="U279" s="253" t="s">
        <v>452</v>
      </c>
      <c r="V279" s="253"/>
      <c r="W279" s="253"/>
      <c r="X279" s="253"/>
      <c r="Y279" s="253"/>
      <c r="Z279" s="253"/>
      <c r="AA279" s="253"/>
      <c r="AB279" s="253"/>
      <c r="AC279" s="253" t="s">
        <v>316</v>
      </c>
      <c r="AD279" s="253"/>
      <c r="AE279" s="253"/>
      <c r="AF279" s="253"/>
      <c r="AG279" s="253"/>
      <c r="AH279" s="253"/>
      <c r="AI279" s="253"/>
      <c r="AP279" s="313"/>
      <c r="AT279" s="313"/>
    </row>
    <row r="280" spans="1:46" s="312" customFormat="1" ht="15" customHeight="1" x14ac:dyDescent="0.25">
      <c r="A280" s="297"/>
      <c r="B280" s="297"/>
      <c r="C280" s="253"/>
      <c r="D280" s="253"/>
      <c r="E280" s="253"/>
      <c r="F280" s="253"/>
      <c r="G280" s="253"/>
      <c r="H280" s="253"/>
      <c r="I280" s="253"/>
      <c r="J280" s="253"/>
      <c r="K280" s="253"/>
      <c r="L280" s="253"/>
      <c r="M280" s="253"/>
      <c r="N280" s="253"/>
      <c r="O280" s="253"/>
      <c r="P280" s="253"/>
      <c r="Q280" s="253"/>
      <c r="R280" s="253"/>
      <c r="S280" s="253"/>
      <c r="T280" s="253"/>
      <c r="U280" s="253" t="s">
        <v>453</v>
      </c>
      <c r="V280" s="253"/>
      <c r="W280" s="253"/>
      <c r="X280" s="253"/>
      <c r="Y280" s="253"/>
      <c r="Z280" s="253"/>
      <c r="AA280" s="253"/>
      <c r="AB280" s="253"/>
      <c r="AC280" s="253" t="s">
        <v>332</v>
      </c>
      <c r="AD280" s="253"/>
      <c r="AE280" s="253"/>
      <c r="AF280" s="253"/>
      <c r="AG280" s="253"/>
      <c r="AH280" s="253"/>
      <c r="AI280" s="253"/>
      <c r="AP280" s="313"/>
      <c r="AT280" s="313"/>
    </row>
    <row r="281" spans="1:46" s="312" customFormat="1" ht="15" customHeight="1" x14ac:dyDescent="0.25">
      <c r="A281" s="297"/>
      <c r="B281" s="297"/>
      <c r="C281" s="253"/>
      <c r="D281" s="253"/>
      <c r="E281" s="253"/>
      <c r="F281" s="253"/>
      <c r="G281" s="253"/>
      <c r="H281" s="253"/>
      <c r="I281" s="253"/>
      <c r="J281" s="253"/>
      <c r="K281" s="253"/>
      <c r="L281" s="253"/>
      <c r="M281" s="253"/>
      <c r="N281" s="253"/>
      <c r="O281" s="253"/>
      <c r="P281" s="253"/>
      <c r="Q281" s="253"/>
      <c r="R281" s="253"/>
      <c r="S281" s="253"/>
      <c r="T281" s="253"/>
      <c r="U281" s="253" t="s">
        <v>454</v>
      </c>
      <c r="V281" s="253"/>
      <c r="W281" s="253"/>
      <c r="X281" s="253"/>
      <c r="Y281" s="253"/>
      <c r="Z281" s="253"/>
      <c r="AA281" s="253"/>
      <c r="AB281" s="253"/>
      <c r="AC281" s="253" t="s">
        <v>323</v>
      </c>
      <c r="AD281" s="253"/>
      <c r="AE281" s="253"/>
      <c r="AF281" s="253"/>
      <c r="AG281" s="253"/>
      <c r="AH281" s="253"/>
      <c r="AI281" s="253"/>
      <c r="AP281" s="313"/>
      <c r="AT281" s="313"/>
    </row>
    <row r="282" spans="1:46" s="312" customFormat="1" ht="15" customHeight="1" x14ac:dyDescent="0.25">
      <c r="A282" s="297"/>
      <c r="B282" s="297"/>
      <c r="C282" s="253"/>
      <c r="D282" s="253"/>
      <c r="E282" s="253"/>
      <c r="F282" s="253"/>
      <c r="G282" s="253"/>
      <c r="H282" s="253"/>
      <c r="I282" s="253"/>
      <c r="J282" s="253"/>
      <c r="K282" s="253"/>
      <c r="L282" s="253"/>
      <c r="M282" s="253"/>
      <c r="N282" s="253"/>
      <c r="O282" s="253"/>
      <c r="P282" s="253"/>
      <c r="Q282" s="253"/>
      <c r="R282" s="253"/>
      <c r="S282" s="253"/>
      <c r="T282" s="253"/>
      <c r="U282" s="253" t="s">
        <v>455</v>
      </c>
      <c r="V282" s="253"/>
      <c r="W282" s="253"/>
      <c r="X282" s="253"/>
      <c r="Y282" s="253"/>
      <c r="Z282" s="253"/>
      <c r="AA282" s="253"/>
      <c r="AB282" s="253"/>
      <c r="AC282" s="253" t="s">
        <v>320</v>
      </c>
      <c r="AD282" s="253"/>
      <c r="AE282" s="253"/>
      <c r="AF282" s="253"/>
      <c r="AG282" s="253"/>
      <c r="AH282" s="253"/>
      <c r="AI282" s="253"/>
      <c r="AP282" s="313"/>
      <c r="AT282" s="313"/>
    </row>
    <row r="283" spans="1:46" s="312" customFormat="1" ht="15" customHeight="1" x14ac:dyDescent="0.25">
      <c r="A283" s="297"/>
      <c r="B283" s="297"/>
      <c r="C283" s="253"/>
      <c r="D283" s="253"/>
      <c r="E283" s="253"/>
      <c r="F283" s="253"/>
      <c r="G283" s="253"/>
      <c r="H283" s="253"/>
      <c r="I283" s="253"/>
      <c r="J283" s="253"/>
      <c r="K283" s="253"/>
      <c r="L283" s="253"/>
      <c r="M283" s="253"/>
      <c r="N283" s="253"/>
      <c r="O283" s="253"/>
      <c r="P283" s="253"/>
      <c r="Q283" s="253"/>
      <c r="R283" s="253"/>
      <c r="S283" s="253"/>
      <c r="T283" s="253"/>
      <c r="U283" s="253" t="s">
        <v>456</v>
      </c>
      <c r="V283" s="253"/>
      <c r="W283" s="253"/>
      <c r="X283" s="253"/>
      <c r="Y283" s="253"/>
      <c r="Z283" s="253"/>
      <c r="AA283" s="253"/>
      <c r="AB283" s="253"/>
      <c r="AC283" s="253" t="s">
        <v>320</v>
      </c>
      <c r="AD283" s="253"/>
      <c r="AE283" s="253"/>
      <c r="AF283" s="253"/>
      <c r="AG283" s="253"/>
      <c r="AH283" s="253"/>
      <c r="AI283" s="253"/>
      <c r="AP283" s="313"/>
      <c r="AT283" s="313"/>
    </row>
    <row r="284" spans="1:46" s="312" customFormat="1" ht="15" customHeight="1" x14ac:dyDescent="0.25">
      <c r="A284" s="297"/>
      <c r="B284" s="297"/>
      <c r="C284" s="253"/>
      <c r="D284" s="253"/>
      <c r="E284" s="253"/>
      <c r="F284" s="253"/>
      <c r="G284" s="253"/>
      <c r="H284" s="253"/>
      <c r="I284" s="253"/>
      <c r="J284" s="253"/>
      <c r="K284" s="253"/>
      <c r="L284" s="253"/>
      <c r="M284" s="253"/>
      <c r="N284" s="253"/>
      <c r="O284" s="253"/>
      <c r="P284" s="253"/>
      <c r="Q284" s="253"/>
      <c r="R284" s="253"/>
      <c r="S284" s="253"/>
      <c r="T284" s="253"/>
      <c r="U284" s="253" t="s">
        <v>457</v>
      </c>
      <c r="V284" s="253"/>
      <c r="W284" s="253"/>
      <c r="X284" s="253"/>
      <c r="Y284" s="253"/>
      <c r="Z284" s="253"/>
      <c r="AA284" s="253"/>
      <c r="AB284" s="253"/>
      <c r="AC284" s="253" t="s">
        <v>329</v>
      </c>
      <c r="AD284" s="253"/>
      <c r="AE284" s="253"/>
      <c r="AF284" s="253"/>
      <c r="AG284" s="253"/>
      <c r="AH284" s="253"/>
      <c r="AI284" s="253"/>
      <c r="AP284" s="313"/>
      <c r="AT284" s="313"/>
    </row>
    <row r="285" spans="1:46" s="312" customFormat="1" ht="15" customHeight="1" x14ac:dyDescent="0.25">
      <c r="A285" s="297"/>
      <c r="B285" s="297"/>
      <c r="C285" s="253"/>
      <c r="D285" s="253"/>
      <c r="E285" s="253"/>
      <c r="F285" s="253"/>
      <c r="G285" s="253"/>
      <c r="H285" s="253"/>
      <c r="I285" s="253"/>
      <c r="J285" s="253"/>
      <c r="K285" s="253"/>
      <c r="L285" s="253"/>
      <c r="M285" s="253"/>
      <c r="N285" s="253"/>
      <c r="O285" s="253"/>
      <c r="P285" s="253"/>
      <c r="Q285" s="253"/>
      <c r="R285" s="253"/>
      <c r="S285" s="253"/>
      <c r="T285" s="253"/>
      <c r="U285" s="253" t="s">
        <v>458</v>
      </c>
      <c r="V285" s="253"/>
      <c r="W285" s="253"/>
      <c r="X285" s="253"/>
      <c r="Y285" s="253"/>
      <c r="Z285" s="253"/>
      <c r="AA285" s="253"/>
      <c r="AB285" s="253"/>
      <c r="AC285" s="253" t="s">
        <v>332</v>
      </c>
      <c r="AD285" s="253"/>
      <c r="AE285" s="253"/>
      <c r="AF285" s="253"/>
      <c r="AG285" s="253"/>
      <c r="AH285" s="253"/>
      <c r="AI285" s="253"/>
      <c r="AP285" s="313"/>
      <c r="AT285" s="313"/>
    </row>
    <row r="286" spans="1:46" s="312" customFormat="1" ht="15" customHeight="1" x14ac:dyDescent="0.25">
      <c r="A286" s="297"/>
      <c r="B286" s="297"/>
      <c r="C286" s="253"/>
      <c r="D286" s="253"/>
      <c r="E286" s="253"/>
      <c r="F286" s="253"/>
      <c r="G286" s="253"/>
      <c r="H286" s="253"/>
      <c r="I286" s="253"/>
      <c r="J286" s="253"/>
      <c r="K286" s="253"/>
      <c r="L286" s="253"/>
      <c r="M286" s="253"/>
      <c r="N286" s="253"/>
      <c r="O286" s="253"/>
      <c r="P286" s="253"/>
      <c r="Q286" s="253"/>
      <c r="R286" s="253"/>
      <c r="S286" s="253"/>
      <c r="T286" s="253"/>
      <c r="U286" s="253" t="s">
        <v>281</v>
      </c>
      <c r="V286" s="253"/>
      <c r="W286" s="253"/>
      <c r="X286" s="253"/>
      <c r="Y286" s="253"/>
      <c r="Z286" s="253"/>
      <c r="AA286" s="253"/>
      <c r="AB286" s="253"/>
      <c r="AC286" s="253" t="s">
        <v>357</v>
      </c>
      <c r="AD286" s="253"/>
      <c r="AE286" s="253"/>
      <c r="AF286" s="253"/>
      <c r="AG286" s="253"/>
      <c r="AH286" s="253"/>
      <c r="AI286" s="253"/>
      <c r="AP286" s="313"/>
      <c r="AT286" s="313"/>
    </row>
    <row r="287" spans="1:46" s="312" customFormat="1" ht="15" customHeight="1" x14ac:dyDescent="0.25">
      <c r="A287" s="297"/>
      <c r="B287" s="297"/>
      <c r="C287" s="253"/>
      <c r="D287" s="253"/>
      <c r="E287" s="253"/>
      <c r="F287" s="253"/>
      <c r="G287" s="253"/>
      <c r="H287" s="253"/>
      <c r="I287" s="253"/>
      <c r="J287" s="253"/>
      <c r="K287" s="253"/>
      <c r="L287" s="253"/>
      <c r="M287" s="253"/>
      <c r="N287" s="253"/>
      <c r="O287" s="253"/>
      <c r="P287" s="253"/>
      <c r="Q287" s="253"/>
      <c r="R287" s="253"/>
      <c r="S287" s="253"/>
      <c r="T287" s="253"/>
      <c r="U287" s="253" t="s">
        <v>459</v>
      </c>
      <c r="V287" s="253"/>
      <c r="W287" s="253"/>
      <c r="X287" s="253"/>
      <c r="Y287" s="253"/>
      <c r="Z287" s="253"/>
      <c r="AA287" s="253"/>
      <c r="AB287" s="253"/>
      <c r="AC287" s="253" t="s">
        <v>316</v>
      </c>
      <c r="AD287" s="253"/>
      <c r="AE287" s="253"/>
      <c r="AF287" s="253"/>
      <c r="AG287" s="253"/>
      <c r="AH287" s="253"/>
      <c r="AI287" s="253"/>
      <c r="AP287" s="313"/>
      <c r="AT287" s="313"/>
    </row>
    <row r="288" spans="1:46" s="312" customFormat="1" ht="15" customHeight="1" x14ac:dyDescent="0.25">
      <c r="A288" s="297"/>
      <c r="B288" s="297"/>
      <c r="C288" s="253"/>
      <c r="D288" s="253"/>
      <c r="E288" s="253"/>
      <c r="F288" s="253"/>
      <c r="G288" s="253"/>
      <c r="H288" s="253"/>
      <c r="I288" s="253"/>
      <c r="J288" s="253"/>
      <c r="K288" s="253"/>
      <c r="L288" s="253"/>
      <c r="M288" s="253"/>
      <c r="N288" s="253"/>
      <c r="O288" s="253"/>
      <c r="P288" s="253"/>
      <c r="Q288" s="253"/>
      <c r="R288" s="253"/>
      <c r="S288" s="253"/>
      <c r="T288" s="253"/>
      <c r="U288" s="253" t="s">
        <v>460</v>
      </c>
      <c r="V288" s="253"/>
      <c r="W288" s="253"/>
      <c r="X288" s="253"/>
      <c r="Y288" s="253"/>
      <c r="Z288" s="253"/>
      <c r="AA288" s="253"/>
      <c r="AB288" s="253"/>
      <c r="AC288" s="253" t="s">
        <v>323</v>
      </c>
      <c r="AD288" s="253"/>
      <c r="AE288" s="253"/>
      <c r="AF288" s="253"/>
      <c r="AG288" s="253"/>
      <c r="AH288" s="253"/>
      <c r="AI288" s="253"/>
      <c r="AP288" s="313"/>
      <c r="AT288" s="313"/>
    </row>
    <row r="289" spans="1:46" s="312" customFormat="1" ht="15" customHeight="1" x14ac:dyDescent="0.25">
      <c r="A289" s="297"/>
      <c r="B289" s="297"/>
      <c r="C289" s="253"/>
      <c r="D289" s="253"/>
      <c r="E289" s="253"/>
      <c r="F289" s="253"/>
      <c r="G289" s="253"/>
      <c r="H289" s="253"/>
      <c r="I289" s="253"/>
      <c r="J289" s="253"/>
      <c r="K289" s="253"/>
      <c r="L289" s="253"/>
      <c r="M289" s="253"/>
      <c r="N289" s="253"/>
      <c r="O289" s="253"/>
      <c r="P289" s="253"/>
      <c r="Q289" s="253"/>
      <c r="R289" s="253"/>
      <c r="S289" s="253"/>
      <c r="T289" s="253"/>
      <c r="U289" s="253" t="s">
        <v>461</v>
      </c>
      <c r="V289" s="253"/>
      <c r="W289" s="253"/>
      <c r="X289" s="253"/>
      <c r="Y289" s="253"/>
      <c r="Z289" s="253"/>
      <c r="AA289" s="253"/>
      <c r="AB289" s="253"/>
      <c r="AC289" s="253" t="s">
        <v>393</v>
      </c>
      <c r="AD289" s="253"/>
      <c r="AE289" s="253"/>
      <c r="AF289" s="253"/>
      <c r="AG289" s="253"/>
      <c r="AH289" s="253"/>
      <c r="AI289" s="253"/>
      <c r="AP289" s="313"/>
      <c r="AT289" s="313"/>
    </row>
    <row r="290" spans="1:46" s="312" customFormat="1" ht="15" customHeight="1" x14ac:dyDescent="0.25">
      <c r="A290" s="297"/>
      <c r="B290" s="297"/>
      <c r="C290" s="253"/>
      <c r="D290" s="253"/>
      <c r="E290" s="253"/>
      <c r="F290" s="253"/>
      <c r="G290" s="253"/>
      <c r="H290" s="253"/>
      <c r="I290" s="253"/>
      <c r="J290" s="253"/>
      <c r="K290" s="253"/>
      <c r="L290" s="253"/>
      <c r="M290" s="253"/>
      <c r="N290" s="253"/>
      <c r="O290" s="253"/>
      <c r="P290" s="253"/>
      <c r="Q290" s="253"/>
      <c r="R290" s="253"/>
      <c r="S290" s="253"/>
      <c r="T290" s="253"/>
      <c r="U290" s="253" t="s">
        <v>462</v>
      </c>
      <c r="V290" s="253"/>
      <c r="W290" s="253"/>
      <c r="X290" s="253"/>
      <c r="Y290" s="253"/>
      <c r="Z290" s="253"/>
      <c r="AA290" s="253"/>
      <c r="AB290" s="253"/>
      <c r="AC290" s="253" t="s">
        <v>318</v>
      </c>
      <c r="AD290" s="253"/>
      <c r="AE290" s="253"/>
      <c r="AF290" s="253"/>
      <c r="AG290" s="253"/>
      <c r="AH290" s="253"/>
      <c r="AI290" s="253"/>
      <c r="AP290" s="313"/>
      <c r="AT290" s="313"/>
    </row>
    <row r="291" spans="1:46" s="312" customFormat="1" ht="15" customHeight="1" x14ac:dyDescent="0.25">
      <c r="A291" s="297"/>
      <c r="B291" s="297"/>
      <c r="C291" s="253"/>
      <c r="D291" s="253"/>
      <c r="E291" s="253"/>
      <c r="F291" s="253"/>
      <c r="G291" s="253"/>
      <c r="H291" s="253"/>
      <c r="I291" s="253"/>
      <c r="J291" s="253"/>
      <c r="K291" s="253"/>
      <c r="L291" s="253"/>
      <c r="M291" s="253"/>
      <c r="N291" s="253"/>
      <c r="O291" s="253"/>
      <c r="P291" s="253"/>
      <c r="Q291" s="253"/>
      <c r="R291" s="253"/>
      <c r="S291" s="253"/>
      <c r="T291" s="253"/>
      <c r="U291" s="253" t="s">
        <v>463</v>
      </c>
      <c r="V291" s="253"/>
      <c r="W291" s="253"/>
      <c r="X291" s="253"/>
      <c r="Y291" s="253"/>
      <c r="Z291" s="253"/>
      <c r="AA291" s="253"/>
      <c r="AB291" s="253"/>
      <c r="AC291" s="253" t="s">
        <v>320</v>
      </c>
      <c r="AD291" s="253"/>
      <c r="AE291" s="253"/>
      <c r="AF291" s="253"/>
      <c r="AG291" s="253"/>
      <c r="AH291" s="253"/>
      <c r="AI291" s="253"/>
      <c r="AP291" s="313"/>
      <c r="AT291" s="313"/>
    </row>
    <row r="292" spans="1:46" s="312" customFormat="1" ht="15" customHeight="1" x14ac:dyDescent="0.25">
      <c r="A292" s="297"/>
      <c r="B292" s="297"/>
      <c r="C292" s="253"/>
      <c r="D292" s="253"/>
      <c r="E292" s="253"/>
      <c r="F292" s="253"/>
      <c r="G292" s="253"/>
      <c r="H292" s="253"/>
      <c r="I292" s="253"/>
      <c r="J292" s="253"/>
      <c r="K292" s="253"/>
      <c r="L292" s="253"/>
      <c r="M292" s="253"/>
      <c r="N292" s="253"/>
      <c r="O292" s="253"/>
      <c r="P292" s="253"/>
      <c r="Q292" s="253"/>
      <c r="R292" s="253"/>
      <c r="S292" s="253"/>
      <c r="T292" s="253"/>
      <c r="U292" s="253" t="s">
        <v>464</v>
      </c>
      <c r="V292" s="253"/>
      <c r="W292" s="253"/>
      <c r="X292" s="253"/>
      <c r="Y292" s="253"/>
      <c r="Z292" s="253"/>
      <c r="AA292" s="253"/>
      <c r="AB292" s="253"/>
      <c r="AC292" s="253" t="s">
        <v>323</v>
      </c>
      <c r="AD292" s="253"/>
      <c r="AE292" s="253"/>
      <c r="AF292" s="253"/>
      <c r="AG292" s="253"/>
      <c r="AH292" s="253"/>
      <c r="AI292" s="253"/>
      <c r="AP292" s="313"/>
      <c r="AT292" s="313"/>
    </row>
    <row r="293" spans="1:46" s="312" customFormat="1" ht="15" customHeight="1" x14ac:dyDescent="0.25">
      <c r="A293" s="297"/>
      <c r="B293" s="297"/>
      <c r="C293" s="253"/>
      <c r="D293" s="253"/>
      <c r="E293" s="253"/>
      <c r="F293" s="253"/>
      <c r="G293" s="253"/>
      <c r="H293" s="253"/>
      <c r="I293" s="253"/>
      <c r="J293" s="253"/>
      <c r="K293" s="253"/>
      <c r="L293" s="253"/>
      <c r="M293" s="253"/>
      <c r="N293" s="253"/>
      <c r="O293" s="253"/>
      <c r="P293" s="253"/>
      <c r="Q293" s="253"/>
      <c r="R293" s="253"/>
      <c r="S293" s="253"/>
      <c r="T293" s="253"/>
      <c r="U293" s="253" t="s">
        <v>465</v>
      </c>
      <c r="V293" s="253"/>
      <c r="W293" s="253"/>
      <c r="X293" s="253"/>
      <c r="Y293" s="253"/>
      <c r="Z293" s="253"/>
      <c r="AA293" s="253"/>
      <c r="AB293" s="253"/>
      <c r="AC293" s="253" t="s">
        <v>357</v>
      </c>
      <c r="AD293" s="253"/>
      <c r="AE293" s="253"/>
      <c r="AF293" s="253"/>
      <c r="AG293" s="253"/>
      <c r="AH293" s="253"/>
      <c r="AI293" s="253"/>
      <c r="AP293" s="313"/>
      <c r="AT293" s="313"/>
    </row>
    <row r="294" spans="1:46" s="312" customFormat="1" ht="15" customHeight="1" x14ac:dyDescent="0.25">
      <c r="A294" s="297"/>
      <c r="B294" s="297"/>
      <c r="C294" s="253"/>
      <c r="D294" s="253"/>
      <c r="E294" s="253"/>
      <c r="F294" s="253"/>
      <c r="G294" s="253"/>
      <c r="H294" s="253"/>
      <c r="I294" s="253"/>
      <c r="J294" s="253"/>
      <c r="K294" s="253"/>
      <c r="L294" s="253"/>
      <c r="M294" s="253"/>
      <c r="N294" s="253"/>
      <c r="O294" s="253"/>
      <c r="P294" s="253"/>
      <c r="Q294" s="253"/>
      <c r="R294" s="253"/>
      <c r="S294" s="253"/>
      <c r="T294" s="253"/>
      <c r="U294" s="253" t="s">
        <v>466</v>
      </c>
      <c r="V294" s="253"/>
      <c r="W294" s="253"/>
      <c r="X294" s="253"/>
      <c r="Y294" s="253"/>
      <c r="Z294" s="253"/>
      <c r="AA294" s="253"/>
      <c r="AB294" s="253"/>
      <c r="AC294" s="253" t="s">
        <v>320</v>
      </c>
      <c r="AD294" s="253"/>
      <c r="AE294" s="253"/>
      <c r="AF294" s="253"/>
      <c r="AG294" s="253"/>
      <c r="AH294" s="253"/>
      <c r="AI294" s="253"/>
      <c r="AP294" s="313"/>
      <c r="AT294" s="313"/>
    </row>
    <row r="295" spans="1:46" s="312" customFormat="1" ht="15" customHeight="1" x14ac:dyDescent="0.25">
      <c r="A295" s="297"/>
      <c r="B295" s="297"/>
      <c r="C295" s="253"/>
      <c r="D295" s="253"/>
      <c r="E295" s="253"/>
      <c r="F295" s="253"/>
      <c r="G295" s="253"/>
      <c r="H295" s="253"/>
      <c r="I295" s="253"/>
      <c r="J295" s="253"/>
      <c r="K295" s="253"/>
      <c r="L295" s="253"/>
      <c r="M295" s="253"/>
      <c r="N295" s="253"/>
      <c r="O295" s="253"/>
      <c r="P295" s="253"/>
      <c r="Q295" s="253"/>
      <c r="R295" s="253"/>
      <c r="S295" s="253"/>
      <c r="T295" s="253"/>
      <c r="U295" s="253" t="s">
        <v>467</v>
      </c>
      <c r="V295" s="253"/>
      <c r="W295" s="253"/>
      <c r="X295" s="253"/>
      <c r="Y295" s="253"/>
      <c r="Z295" s="253"/>
      <c r="AA295" s="253"/>
      <c r="AB295" s="253"/>
      <c r="AC295" s="253" t="s">
        <v>320</v>
      </c>
      <c r="AD295" s="253"/>
      <c r="AE295" s="253"/>
      <c r="AF295" s="253"/>
      <c r="AG295" s="253"/>
      <c r="AH295" s="253"/>
      <c r="AI295" s="253"/>
      <c r="AP295" s="313"/>
      <c r="AT295" s="313"/>
    </row>
    <row r="296" spans="1:46" s="312" customFormat="1" ht="15" customHeight="1" x14ac:dyDescent="0.25">
      <c r="A296" s="297"/>
      <c r="B296" s="297"/>
      <c r="C296" s="253"/>
      <c r="D296" s="253"/>
      <c r="E296" s="253"/>
      <c r="F296" s="253"/>
      <c r="G296" s="253"/>
      <c r="H296" s="253"/>
      <c r="I296" s="253"/>
      <c r="J296" s="253"/>
      <c r="K296" s="253"/>
      <c r="L296" s="253"/>
      <c r="M296" s="253"/>
      <c r="N296" s="253"/>
      <c r="O296" s="253"/>
      <c r="P296" s="253"/>
      <c r="Q296" s="253"/>
      <c r="R296" s="253"/>
      <c r="S296" s="253"/>
      <c r="T296" s="253"/>
      <c r="U296" s="253" t="s">
        <v>468</v>
      </c>
      <c r="V296" s="253"/>
      <c r="W296" s="253"/>
      <c r="X296" s="253"/>
      <c r="Y296" s="253"/>
      <c r="Z296" s="253"/>
      <c r="AA296" s="253"/>
      <c r="AB296" s="253"/>
      <c r="AC296" s="253" t="s">
        <v>323</v>
      </c>
      <c r="AD296" s="253"/>
      <c r="AE296" s="253"/>
      <c r="AF296" s="253"/>
      <c r="AG296" s="253"/>
      <c r="AH296" s="253"/>
      <c r="AI296" s="253"/>
      <c r="AP296" s="313"/>
      <c r="AT296" s="313"/>
    </row>
    <row r="297" spans="1:46" s="312" customFormat="1" ht="15" customHeight="1" x14ac:dyDescent="0.25">
      <c r="A297" s="297"/>
      <c r="B297" s="297"/>
      <c r="C297" s="253"/>
      <c r="D297" s="253"/>
      <c r="E297" s="253"/>
      <c r="F297" s="253"/>
      <c r="G297" s="253"/>
      <c r="H297" s="253"/>
      <c r="I297" s="253"/>
      <c r="J297" s="253"/>
      <c r="K297" s="253"/>
      <c r="L297" s="253"/>
      <c r="M297" s="253"/>
      <c r="N297" s="253"/>
      <c r="O297" s="253"/>
      <c r="P297" s="253"/>
      <c r="Q297" s="253"/>
      <c r="R297" s="253"/>
      <c r="S297" s="253"/>
      <c r="T297" s="253"/>
      <c r="U297" s="253" t="s">
        <v>469</v>
      </c>
      <c r="V297" s="253"/>
      <c r="W297" s="253"/>
      <c r="X297" s="253"/>
      <c r="Y297" s="253"/>
      <c r="Z297" s="253"/>
      <c r="AA297" s="253"/>
      <c r="AB297" s="253"/>
      <c r="AC297" s="253" t="s">
        <v>329</v>
      </c>
      <c r="AD297" s="253"/>
      <c r="AE297" s="253"/>
      <c r="AF297" s="253"/>
      <c r="AG297" s="253"/>
      <c r="AH297" s="253"/>
      <c r="AI297" s="253"/>
      <c r="AP297" s="313"/>
      <c r="AT297" s="313"/>
    </row>
    <row r="298" spans="1:46" s="312" customFormat="1" ht="15" customHeight="1" x14ac:dyDescent="0.25">
      <c r="A298" s="297"/>
      <c r="B298" s="297"/>
      <c r="C298" s="253"/>
      <c r="D298" s="253"/>
      <c r="E298" s="253"/>
      <c r="F298" s="253"/>
      <c r="G298" s="253"/>
      <c r="H298" s="253"/>
      <c r="I298" s="253"/>
      <c r="J298" s="253"/>
      <c r="K298" s="253"/>
      <c r="L298" s="253"/>
      <c r="M298" s="253"/>
      <c r="N298" s="253"/>
      <c r="O298" s="253"/>
      <c r="P298" s="253"/>
      <c r="Q298" s="253"/>
      <c r="R298" s="253"/>
      <c r="S298" s="253"/>
      <c r="T298" s="253"/>
      <c r="U298" s="253" t="s">
        <v>470</v>
      </c>
      <c r="V298" s="253"/>
      <c r="W298" s="253"/>
      <c r="X298" s="253"/>
      <c r="Y298" s="253"/>
      <c r="Z298" s="253"/>
      <c r="AA298" s="253"/>
      <c r="AB298" s="253"/>
      <c r="AC298" s="253" t="s">
        <v>332</v>
      </c>
      <c r="AD298" s="253"/>
      <c r="AE298" s="253"/>
      <c r="AF298" s="253"/>
      <c r="AG298" s="253"/>
      <c r="AH298" s="253"/>
      <c r="AI298" s="253"/>
      <c r="AP298" s="313"/>
      <c r="AT298" s="313"/>
    </row>
    <row r="299" spans="1:46" s="312" customFormat="1" ht="15" customHeight="1" x14ac:dyDescent="0.25">
      <c r="A299" s="297"/>
      <c r="B299" s="297"/>
      <c r="C299" s="253"/>
      <c r="D299" s="253"/>
      <c r="E299" s="253"/>
      <c r="F299" s="253"/>
      <c r="G299" s="253"/>
      <c r="H299" s="253"/>
      <c r="I299" s="253"/>
      <c r="J299" s="253"/>
      <c r="K299" s="253"/>
      <c r="L299" s="253"/>
      <c r="M299" s="253"/>
      <c r="N299" s="253"/>
      <c r="O299" s="253"/>
      <c r="P299" s="253"/>
      <c r="Q299" s="253"/>
      <c r="R299" s="253"/>
      <c r="S299" s="253"/>
      <c r="T299" s="253"/>
      <c r="U299" s="253" t="s">
        <v>471</v>
      </c>
      <c r="V299" s="253"/>
      <c r="W299" s="253"/>
      <c r="X299" s="253"/>
      <c r="Y299" s="253"/>
      <c r="Z299" s="253"/>
      <c r="AA299" s="253"/>
      <c r="AB299" s="253"/>
      <c r="AC299" s="253" t="s">
        <v>323</v>
      </c>
      <c r="AD299" s="253"/>
      <c r="AE299" s="253"/>
      <c r="AF299" s="253"/>
      <c r="AG299" s="253"/>
      <c r="AH299" s="253"/>
      <c r="AI299" s="253"/>
      <c r="AP299" s="313"/>
      <c r="AT299" s="313"/>
    </row>
    <row r="300" spans="1:46" s="312" customFormat="1" ht="15" customHeight="1" x14ac:dyDescent="0.25">
      <c r="A300" s="297"/>
      <c r="B300" s="297"/>
      <c r="C300" s="253"/>
      <c r="D300" s="253"/>
      <c r="E300" s="253"/>
      <c r="F300" s="253"/>
      <c r="G300" s="253"/>
      <c r="H300" s="253"/>
      <c r="I300" s="253"/>
      <c r="J300" s="253"/>
      <c r="K300" s="253"/>
      <c r="L300" s="253"/>
      <c r="M300" s="253"/>
      <c r="N300" s="253"/>
      <c r="O300" s="253"/>
      <c r="P300" s="253"/>
      <c r="Q300" s="253"/>
      <c r="R300" s="253"/>
      <c r="S300" s="253"/>
      <c r="T300" s="253"/>
      <c r="U300" s="253" t="s">
        <v>472</v>
      </c>
      <c r="V300" s="253"/>
      <c r="W300" s="253"/>
      <c r="X300" s="253"/>
      <c r="Y300" s="253"/>
      <c r="Z300" s="253"/>
      <c r="AA300" s="253"/>
      <c r="AB300" s="253"/>
      <c r="AC300" s="253" t="s">
        <v>323</v>
      </c>
      <c r="AD300" s="253"/>
      <c r="AE300" s="253"/>
      <c r="AF300" s="253"/>
      <c r="AG300" s="253"/>
      <c r="AH300" s="253"/>
      <c r="AI300" s="253"/>
      <c r="AP300" s="313"/>
      <c r="AT300" s="313"/>
    </row>
    <row r="301" spans="1:46" s="312" customFormat="1" ht="15" customHeight="1" x14ac:dyDescent="0.25">
      <c r="A301" s="297"/>
      <c r="B301" s="297"/>
      <c r="C301" s="253"/>
      <c r="D301" s="253"/>
      <c r="E301" s="253"/>
      <c r="F301" s="253"/>
      <c r="G301" s="253"/>
      <c r="H301" s="253"/>
      <c r="I301" s="253"/>
      <c r="J301" s="253"/>
      <c r="K301" s="253"/>
      <c r="L301" s="253"/>
      <c r="M301" s="253"/>
      <c r="N301" s="253"/>
      <c r="O301" s="253"/>
      <c r="P301" s="253"/>
      <c r="Q301" s="253"/>
      <c r="R301" s="253"/>
      <c r="S301" s="253"/>
      <c r="T301" s="253"/>
      <c r="U301" s="253" t="s">
        <v>473</v>
      </c>
      <c r="V301" s="253"/>
      <c r="W301" s="253"/>
      <c r="X301" s="253"/>
      <c r="Y301" s="253"/>
      <c r="Z301" s="253"/>
      <c r="AA301" s="253"/>
      <c r="AB301" s="253"/>
      <c r="AC301" s="253" t="s">
        <v>332</v>
      </c>
      <c r="AD301" s="253"/>
      <c r="AE301" s="253"/>
      <c r="AF301" s="253"/>
      <c r="AG301" s="253"/>
      <c r="AH301" s="253"/>
      <c r="AI301" s="253"/>
      <c r="AP301" s="313"/>
      <c r="AT301" s="313"/>
    </row>
    <row r="302" spans="1:46" s="312" customFormat="1" ht="15" customHeight="1" x14ac:dyDescent="0.25">
      <c r="A302" s="297"/>
      <c r="B302" s="297"/>
      <c r="C302" s="253"/>
      <c r="D302" s="253"/>
      <c r="E302" s="253"/>
      <c r="F302" s="253"/>
      <c r="G302" s="253"/>
      <c r="H302" s="253"/>
      <c r="I302" s="253"/>
      <c r="J302" s="253"/>
      <c r="K302" s="253"/>
      <c r="L302" s="253"/>
      <c r="M302" s="253"/>
      <c r="N302" s="253"/>
      <c r="O302" s="253"/>
      <c r="P302" s="253"/>
      <c r="Q302" s="253"/>
      <c r="R302" s="253"/>
      <c r="S302" s="253"/>
      <c r="T302" s="253"/>
      <c r="U302" s="253" t="s">
        <v>474</v>
      </c>
      <c r="V302" s="253"/>
      <c r="W302" s="253"/>
      <c r="X302" s="253"/>
      <c r="Y302" s="253"/>
      <c r="Z302" s="253"/>
      <c r="AA302" s="253"/>
      <c r="AB302" s="253"/>
      <c r="AC302" s="253" t="s">
        <v>318</v>
      </c>
      <c r="AD302" s="253"/>
      <c r="AE302" s="253"/>
      <c r="AF302" s="253"/>
      <c r="AG302" s="253"/>
      <c r="AH302" s="253"/>
      <c r="AI302" s="253"/>
      <c r="AP302" s="313"/>
      <c r="AT302" s="313"/>
    </row>
    <row r="303" spans="1:46" s="312" customFormat="1" ht="15" customHeight="1" x14ac:dyDescent="0.25">
      <c r="A303" s="297"/>
      <c r="B303" s="297"/>
      <c r="C303" s="253"/>
      <c r="D303" s="253"/>
      <c r="E303" s="253"/>
      <c r="F303" s="253"/>
      <c r="G303" s="253"/>
      <c r="H303" s="253"/>
      <c r="I303" s="253"/>
      <c r="J303" s="253"/>
      <c r="K303" s="253"/>
      <c r="L303" s="253"/>
      <c r="M303" s="253"/>
      <c r="N303" s="253"/>
      <c r="O303" s="253"/>
      <c r="P303" s="253"/>
      <c r="Q303" s="253"/>
      <c r="R303" s="253"/>
      <c r="S303" s="253"/>
      <c r="T303" s="253"/>
      <c r="U303" s="253" t="s">
        <v>475</v>
      </c>
      <c r="V303" s="253"/>
      <c r="W303" s="253"/>
      <c r="X303" s="253"/>
      <c r="Y303" s="253"/>
      <c r="Z303" s="253"/>
      <c r="AA303" s="253"/>
      <c r="AB303" s="253"/>
      <c r="AC303" s="253" t="s">
        <v>332</v>
      </c>
      <c r="AD303" s="253"/>
      <c r="AE303" s="253"/>
      <c r="AF303" s="253"/>
      <c r="AG303" s="253"/>
      <c r="AH303" s="253"/>
      <c r="AI303" s="253"/>
      <c r="AP303" s="313"/>
      <c r="AT303" s="313"/>
    </row>
    <row r="304" spans="1:46" s="312" customFormat="1" ht="15" customHeight="1" x14ac:dyDescent="0.25">
      <c r="A304" s="297"/>
      <c r="B304" s="297"/>
      <c r="C304" s="253"/>
      <c r="D304" s="253"/>
      <c r="E304" s="253"/>
      <c r="F304" s="253"/>
      <c r="G304" s="253"/>
      <c r="H304" s="253"/>
      <c r="I304" s="253"/>
      <c r="J304" s="253"/>
      <c r="K304" s="253"/>
      <c r="L304" s="253"/>
      <c r="M304" s="253"/>
      <c r="N304" s="253"/>
      <c r="O304" s="253"/>
      <c r="P304" s="253"/>
      <c r="Q304" s="253"/>
      <c r="R304" s="253"/>
      <c r="S304" s="253"/>
      <c r="T304" s="253"/>
      <c r="U304" s="253" t="s">
        <v>476</v>
      </c>
      <c r="V304" s="253"/>
      <c r="W304" s="253"/>
      <c r="X304" s="253"/>
      <c r="Y304" s="253"/>
      <c r="Z304" s="253"/>
      <c r="AA304" s="253"/>
      <c r="AB304" s="253"/>
      <c r="AC304" s="253" t="s">
        <v>318</v>
      </c>
      <c r="AD304" s="253"/>
      <c r="AE304" s="253"/>
      <c r="AF304" s="253"/>
      <c r="AG304" s="253"/>
      <c r="AH304" s="253"/>
      <c r="AI304" s="253"/>
      <c r="AP304" s="313"/>
      <c r="AT304" s="313"/>
    </row>
    <row r="305" spans="1:46" s="312" customFormat="1" ht="15" customHeight="1" x14ac:dyDescent="0.25">
      <c r="A305" s="297"/>
      <c r="B305" s="297"/>
      <c r="C305" s="253"/>
      <c r="D305" s="253"/>
      <c r="E305" s="253"/>
      <c r="F305" s="253"/>
      <c r="G305" s="253"/>
      <c r="H305" s="253"/>
      <c r="I305" s="253"/>
      <c r="J305" s="253"/>
      <c r="K305" s="253"/>
      <c r="L305" s="253"/>
      <c r="M305" s="253"/>
      <c r="N305" s="253"/>
      <c r="O305" s="253"/>
      <c r="P305" s="253"/>
      <c r="Q305" s="253"/>
      <c r="R305" s="253"/>
      <c r="S305" s="253"/>
      <c r="T305" s="253"/>
      <c r="U305" s="253" t="s">
        <v>477</v>
      </c>
      <c r="V305" s="253"/>
      <c r="W305" s="253"/>
      <c r="X305" s="253"/>
      <c r="Y305" s="253"/>
      <c r="Z305" s="253"/>
      <c r="AA305" s="253"/>
      <c r="AB305" s="253"/>
      <c r="AC305" s="253" t="s">
        <v>316</v>
      </c>
      <c r="AD305" s="253"/>
      <c r="AE305" s="253"/>
      <c r="AF305" s="253"/>
      <c r="AG305" s="253"/>
      <c r="AH305" s="253"/>
      <c r="AI305" s="253"/>
      <c r="AP305" s="313"/>
      <c r="AT305" s="313"/>
    </row>
    <row r="306" spans="1:46" s="312" customFormat="1" ht="15" customHeight="1" x14ac:dyDescent="0.25">
      <c r="A306" s="297"/>
      <c r="B306" s="297"/>
      <c r="C306" s="253"/>
      <c r="D306" s="253"/>
      <c r="E306" s="253"/>
      <c r="F306" s="253"/>
      <c r="G306" s="253"/>
      <c r="H306" s="253"/>
      <c r="I306" s="253"/>
      <c r="J306" s="253"/>
      <c r="K306" s="253"/>
      <c r="L306" s="253"/>
      <c r="M306" s="253"/>
      <c r="N306" s="253"/>
      <c r="O306" s="253"/>
      <c r="P306" s="253"/>
      <c r="Q306" s="253"/>
      <c r="R306" s="253"/>
      <c r="S306" s="253"/>
      <c r="T306" s="253"/>
      <c r="U306" s="253" t="s">
        <v>478</v>
      </c>
      <c r="V306" s="253"/>
      <c r="W306" s="253"/>
      <c r="X306" s="253"/>
      <c r="Y306" s="253"/>
      <c r="Z306" s="253"/>
      <c r="AA306" s="253"/>
      <c r="AB306" s="253"/>
      <c r="AC306" s="253" t="s">
        <v>332</v>
      </c>
      <c r="AD306" s="253"/>
      <c r="AE306" s="253"/>
      <c r="AF306" s="253"/>
      <c r="AG306" s="253"/>
      <c r="AH306" s="253"/>
      <c r="AI306" s="253"/>
      <c r="AP306" s="313"/>
      <c r="AT306" s="313"/>
    </row>
    <row r="307" spans="1:46" s="312" customFormat="1" ht="15" customHeight="1" x14ac:dyDescent="0.25">
      <c r="A307" s="297"/>
      <c r="B307" s="297"/>
      <c r="C307" s="253"/>
      <c r="D307" s="253"/>
      <c r="E307" s="253"/>
      <c r="F307" s="253"/>
      <c r="G307" s="253"/>
      <c r="H307" s="253"/>
      <c r="I307" s="253"/>
      <c r="J307" s="253"/>
      <c r="K307" s="253"/>
      <c r="L307" s="253"/>
      <c r="M307" s="253"/>
      <c r="N307" s="253"/>
      <c r="O307" s="253"/>
      <c r="P307" s="253"/>
      <c r="Q307" s="253"/>
      <c r="R307" s="253"/>
      <c r="S307" s="253"/>
      <c r="T307" s="253"/>
      <c r="U307" s="253" t="s">
        <v>479</v>
      </c>
      <c r="V307" s="253"/>
      <c r="W307" s="253"/>
      <c r="X307" s="253"/>
      <c r="Y307" s="253"/>
      <c r="Z307" s="253"/>
      <c r="AA307" s="253"/>
      <c r="AB307" s="253"/>
      <c r="AC307" s="253" t="s">
        <v>318</v>
      </c>
      <c r="AD307" s="253"/>
      <c r="AE307" s="253"/>
      <c r="AF307" s="253"/>
      <c r="AG307" s="253"/>
      <c r="AH307" s="253"/>
      <c r="AI307" s="253"/>
      <c r="AP307" s="313"/>
      <c r="AT307" s="313"/>
    </row>
    <row r="308" spans="1:46" s="312" customFormat="1" ht="15" customHeight="1" x14ac:dyDescent="0.25">
      <c r="A308" s="297"/>
      <c r="B308" s="297"/>
      <c r="C308" s="253"/>
      <c r="D308" s="253"/>
      <c r="E308" s="253"/>
      <c r="F308" s="253"/>
      <c r="G308" s="253"/>
      <c r="H308" s="253"/>
      <c r="I308" s="253"/>
      <c r="J308" s="253"/>
      <c r="K308" s="253"/>
      <c r="L308" s="253"/>
      <c r="M308" s="253"/>
      <c r="N308" s="253"/>
      <c r="O308" s="253"/>
      <c r="P308" s="253"/>
      <c r="Q308" s="253"/>
      <c r="R308" s="253"/>
      <c r="S308" s="253"/>
      <c r="T308" s="253"/>
      <c r="U308" s="253" t="s">
        <v>480</v>
      </c>
      <c r="V308" s="253"/>
      <c r="W308" s="253"/>
      <c r="X308" s="253"/>
      <c r="Y308" s="253"/>
      <c r="Z308" s="253"/>
      <c r="AA308" s="253"/>
      <c r="AB308" s="253"/>
      <c r="AC308" s="253" t="s">
        <v>316</v>
      </c>
      <c r="AD308" s="253"/>
      <c r="AE308" s="253"/>
      <c r="AF308" s="253"/>
      <c r="AG308" s="253"/>
      <c r="AH308" s="253"/>
      <c r="AI308" s="253"/>
      <c r="AP308" s="313"/>
      <c r="AT308" s="313"/>
    </row>
    <row r="309" spans="1:46" s="312" customFormat="1" ht="15" customHeight="1" x14ac:dyDescent="0.25">
      <c r="A309" s="297"/>
      <c r="B309" s="297"/>
      <c r="C309" s="253"/>
      <c r="D309" s="253"/>
      <c r="E309" s="253"/>
      <c r="F309" s="253"/>
      <c r="G309" s="253"/>
      <c r="H309" s="253"/>
      <c r="I309" s="253"/>
      <c r="J309" s="253"/>
      <c r="K309" s="253"/>
      <c r="L309" s="253"/>
      <c r="M309" s="253"/>
      <c r="N309" s="253"/>
      <c r="O309" s="253"/>
      <c r="P309" s="253"/>
      <c r="Q309" s="253"/>
      <c r="R309" s="253"/>
      <c r="S309" s="253"/>
      <c r="T309" s="253"/>
      <c r="U309" s="253" t="s">
        <v>481</v>
      </c>
      <c r="V309" s="253"/>
      <c r="W309" s="253"/>
      <c r="X309" s="253"/>
      <c r="Y309" s="253"/>
      <c r="Z309" s="253"/>
      <c r="AA309" s="253"/>
      <c r="AB309" s="253"/>
      <c r="AC309" s="253" t="s">
        <v>332</v>
      </c>
      <c r="AD309" s="253"/>
      <c r="AE309" s="253"/>
      <c r="AF309" s="253"/>
      <c r="AG309" s="253"/>
      <c r="AH309" s="253"/>
      <c r="AI309" s="253"/>
      <c r="AP309" s="313"/>
      <c r="AT309" s="313"/>
    </row>
    <row r="310" spans="1:46" s="312" customFormat="1" ht="15" customHeight="1" x14ac:dyDescent="0.25">
      <c r="A310" s="297"/>
      <c r="B310" s="297"/>
      <c r="C310" s="253"/>
      <c r="D310" s="253"/>
      <c r="E310" s="253"/>
      <c r="F310" s="253"/>
      <c r="G310" s="253"/>
      <c r="H310" s="253"/>
      <c r="I310" s="253"/>
      <c r="J310" s="253"/>
      <c r="K310" s="253"/>
      <c r="L310" s="253"/>
      <c r="M310" s="253"/>
      <c r="N310" s="253"/>
      <c r="O310" s="253"/>
      <c r="P310" s="253"/>
      <c r="Q310" s="253"/>
      <c r="R310" s="253"/>
      <c r="S310" s="253"/>
      <c r="T310" s="253"/>
      <c r="U310" s="253" t="s">
        <v>482</v>
      </c>
      <c r="V310" s="253"/>
      <c r="W310" s="253"/>
      <c r="X310" s="253"/>
      <c r="Y310" s="253"/>
      <c r="Z310" s="253"/>
      <c r="AA310" s="253"/>
      <c r="AB310" s="253"/>
      <c r="AC310" s="253" t="s">
        <v>332</v>
      </c>
      <c r="AD310" s="253"/>
      <c r="AE310" s="253"/>
      <c r="AF310" s="253"/>
      <c r="AG310" s="253"/>
      <c r="AH310" s="253"/>
      <c r="AI310" s="253"/>
      <c r="AP310" s="313"/>
      <c r="AT310" s="313"/>
    </row>
    <row r="311" spans="1:46" s="312" customFormat="1" ht="15" customHeight="1" x14ac:dyDescent="0.25">
      <c r="A311" s="297"/>
      <c r="B311" s="297"/>
      <c r="C311" s="253"/>
      <c r="D311" s="253"/>
      <c r="E311" s="253"/>
      <c r="F311" s="253"/>
      <c r="G311" s="253"/>
      <c r="H311" s="253"/>
      <c r="I311" s="253"/>
      <c r="J311" s="253"/>
      <c r="K311" s="253"/>
      <c r="L311" s="253"/>
      <c r="M311" s="253"/>
      <c r="N311" s="253"/>
      <c r="O311" s="253"/>
      <c r="P311" s="253"/>
      <c r="Q311" s="253"/>
      <c r="R311" s="253"/>
      <c r="S311" s="253"/>
      <c r="T311" s="253"/>
      <c r="U311" s="253" t="s">
        <v>483</v>
      </c>
      <c r="V311" s="253"/>
      <c r="W311" s="253"/>
      <c r="X311" s="253"/>
      <c r="Y311" s="253"/>
      <c r="Z311" s="253"/>
      <c r="AA311" s="253"/>
      <c r="AB311" s="253"/>
      <c r="AC311" s="253" t="s">
        <v>332</v>
      </c>
      <c r="AD311" s="253"/>
      <c r="AE311" s="253"/>
      <c r="AF311" s="253"/>
      <c r="AG311" s="253"/>
      <c r="AH311" s="253"/>
      <c r="AI311" s="253"/>
      <c r="AP311" s="313"/>
      <c r="AT311" s="313"/>
    </row>
    <row r="312" spans="1:46" s="312" customFormat="1" ht="15" customHeight="1" x14ac:dyDescent="0.25">
      <c r="A312" s="297"/>
      <c r="B312" s="297"/>
      <c r="C312" s="253"/>
      <c r="D312" s="253"/>
      <c r="E312" s="253"/>
      <c r="F312" s="253"/>
      <c r="G312" s="253"/>
      <c r="H312" s="253"/>
      <c r="I312" s="253"/>
      <c r="J312" s="253"/>
      <c r="K312" s="253"/>
      <c r="L312" s="253"/>
      <c r="M312" s="253"/>
      <c r="N312" s="253"/>
      <c r="O312" s="253"/>
      <c r="P312" s="253"/>
      <c r="Q312" s="253"/>
      <c r="R312" s="253"/>
      <c r="S312" s="253"/>
      <c r="T312" s="253"/>
      <c r="U312" s="253" t="s">
        <v>484</v>
      </c>
      <c r="V312" s="253"/>
      <c r="W312" s="253"/>
      <c r="X312" s="253"/>
      <c r="Y312" s="253"/>
      <c r="Z312" s="253"/>
      <c r="AA312" s="253"/>
      <c r="AB312" s="253"/>
      <c r="AC312" s="253" t="s">
        <v>357</v>
      </c>
      <c r="AD312" s="253"/>
      <c r="AE312" s="253"/>
      <c r="AF312" s="253"/>
      <c r="AG312" s="253"/>
      <c r="AH312" s="253"/>
      <c r="AI312" s="253"/>
      <c r="AP312" s="313"/>
      <c r="AT312" s="313"/>
    </row>
    <row r="313" spans="1:46" s="312" customFormat="1" ht="15" customHeight="1" x14ac:dyDescent="0.25">
      <c r="A313" s="297"/>
      <c r="B313" s="297"/>
      <c r="C313" s="253"/>
      <c r="D313" s="253"/>
      <c r="E313" s="253"/>
      <c r="F313" s="253"/>
      <c r="G313" s="253"/>
      <c r="H313" s="253"/>
      <c r="I313" s="253"/>
      <c r="J313" s="253"/>
      <c r="K313" s="253"/>
      <c r="L313" s="253"/>
      <c r="M313" s="253"/>
      <c r="N313" s="253"/>
      <c r="O313" s="253"/>
      <c r="P313" s="253"/>
      <c r="Q313" s="253"/>
      <c r="R313" s="253"/>
      <c r="S313" s="253"/>
      <c r="T313" s="253"/>
      <c r="U313" s="253" t="s">
        <v>485</v>
      </c>
      <c r="V313" s="253"/>
      <c r="W313" s="253"/>
      <c r="X313" s="253"/>
      <c r="Y313" s="253"/>
      <c r="Z313" s="253"/>
      <c r="AA313" s="253"/>
      <c r="AB313" s="253"/>
      <c r="AC313" s="253" t="s">
        <v>316</v>
      </c>
      <c r="AD313" s="253"/>
      <c r="AE313" s="253"/>
      <c r="AF313" s="253"/>
      <c r="AG313" s="253"/>
      <c r="AH313" s="253"/>
      <c r="AI313" s="253"/>
      <c r="AP313" s="313"/>
      <c r="AT313" s="313"/>
    </row>
    <row r="314" spans="1:46" s="312" customFormat="1" ht="15" customHeight="1" x14ac:dyDescent="0.25">
      <c r="A314" s="297"/>
      <c r="B314" s="297"/>
      <c r="C314" s="253"/>
      <c r="D314" s="253"/>
      <c r="E314" s="253"/>
      <c r="F314" s="253"/>
      <c r="G314" s="253"/>
      <c r="H314" s="253"/>
      <c r="I314" s="253"/>
      <c r="J314" s="253"/>
      <c r="K314" s="253"/>
      <c r="L314" s="253"/>
      <c r="M314" s="253"/>
      <c r="N314" s="253"/>
      <c r="O314" s="253"/>
      <c r="P314" s="253"/>
      <c r="Q314" s="253"/>
      <c r="R314" s="253"/>
      <c r="S314" s="253"/>
      <c r="T314" s="253"/>
      <c r="U314" s="253" t="s">
        <v>486</v>
      </c>
      <c r="V314" s="253"/>
      <c r="W314" s="253"/>
      <c r="X314" s="253"/>
      <c r="Y314" s="253"/>
      <c r="Z314" s="253"/>
      <c r="AA314" s="253"/>
      <c r="AB314" s="253"/>
      <c r="AC314" s="253" t="s">
        <v>332</v>
      </c>
      <c r="AD314" s="253"/>
      <c r="AE314" s="253"/>
      <c r="AF314" s="253"/>
      <c r="AG314" s="253"/>
      <c r="AH314" s="253"/>
      <c r="AI314" s="253"/>
      <c r="AP314" s="313"/>
      <c r="AT314" s="313"/>
    </row>
    <row r="315" spans="1:46" s="312" customFormat="1" ht="15" customHeight="1" x14ac:dyDescent="0.25">
      <c r="A315" s="297"/>
      <c r="B315" s="297"/>
      <c r="C315" s="253"/>
      <c r="D315" s="253"/>
      <c r="E315" s="253"/>
      <c r="F315" s="253"/>
      <c r="G315" s="253"/>
      <c r="H315" s="253"/>
      <c r="I315" s="253"/>
      <c r="J315" s="253"/>
      <c r="K315" s="253"/>
      <c r="L315" s="253"/>
      <c r="M315" s="253"/>
      <c r="N315" s="253"/>
      <c r="O315" s="253"/>
      <c r="P315" s="253"/>
      <c r="Q315" s="253"/>
      <c r="R315" s="253"/>
      <c r="S315" s="253"/>
      <c r="T315" s="253"/>
      <c r="U315" s="253" t="s">
        <v>487</v>
      </c>
      <c r="V315" s="253"/>
      <c r="W315" s="253"/>
      <c r="X315" s="253"/>
      <c r="Y315" s="253"/>
      <c r="Z315" s="253"/>
      <c r="AA315" s="253"/>
      <c r="AB315" s="253"/>
      <c r="AC315" s="253" t="s">
        <v>320</v>
      </c>
      <c r="AD315" s="253"/>
      <c r="AE315" s="253"/>
      <c r="AF315" s="253"/>
      <c r="AG315" s="253"/>
      <c r="AH315" s="253"/>
      <c r="AI315" s="253"/>
      <c r="AP315" s="313"/>
      <c r="AT315" s="313"/>
    </row>
    <row r="316" spans="1:46" s="312" customFormat="1" ht="15" customHeight="1" x14ac:dyDescent="0.25">
      <c r="A316" s="297"/>
      <c r="B316" s="297"/>
      <c r="C316" s="253"/>
      <c r="D316" s="253"/>
      <c r="E316" s="253"/>
      <c r="F316" s="253"/>
      <c r="G316" s="253"/>
      <c r="H316" s="253"/>
      <c r="I316" s="253"/>
      <c r="J316" s="253"/>
      <c r="K316" s="253"/>
      <c r="L316" s="253"/>
      <c r="M316" s="253"/>
      <c r="N316" s="253"/>
      <c r="O316" s="253"/>
      <c r="P316" s="253"/>
      <c r="Q316" s="253"/>
      <c r="R316" s="253"/>
      <c r="S316" s="253"/>
      <c r="T316" s="253"/>
      <c r="U316" s="253" t="s">
        <v>488</v>
      </c>
      <c r="V316" s="253"/>
      <c r="W316" s="253"/>
      <c r="X316" s="253"/>
      <c r="Y316" s="253"/>
      <c r="Z316" s="253"/>
      <c r="AA316" s="253"/>
      <c r="AB316" s="253"/>
      <c r="AC316" s="253" t="s">
        <v>323</v>
      </c>
      <c r="AD316" s="253"/>
      <c r="AE316" s="253"/>
      <c r="AF316" s="253"/>
      <c r="AG316" s="253"/>
      <c r="AH316" s="253"/>
      <c r="AI316" s="253"/>
      <c r="AP316" s="313"/>
      <c r="AT316" s="313"/>
    </row>
    <row r="317" spans="1:46" s="312" customFormat="1" ht="15" customHeight="1" x14ac:dyDescent="0.25">
      <c r="A317" s="297"/>
      <c r="B317" s="297"/>
      <c r="C317" s="253"/>
      <c r="D317" s="253"/>
      <c r="E317" s="253"/>
      <c r="F317" s="253"/>
      <c r="G317" s="253"/>
      <c r="H317" s="253"/>
      <c r="I317" s="253"/>
      <c r="J317" s="253"/>
      <c r="K317" s="253"/>
      <c r="L317" s="253"/>
      <c r="M317" s="253"/>
      <c r="N317" s="253"/>
      <c r="O317" s="253"/>
      <c r="P317" s="253"/>
      <c r="Q317" s="253"/>
      <c r="R317" s="253"/>
      <c r="S317" s="253"/>
      <c r="T317" s="253"/>
      <c r="U317" s="253" t="s">
        <v>489</v>
      </c>
      <c r="V317" s="253"/>
      <c r="W317" s="253"/>
      <c r="X317" s="253"/>
      <c r="Y317" s="253"/>
      <c r="Z317" s="253"/>
      <c r="AA317" s="253"/>
      <c r="AB317" s="253"/>
      <c r="AC317" s="253" t="s">
        <v>357</v>
      </c>
      <c r="AD317" s="253"/>
      <c r="AE317" s="253"/>
      <c r="AF317" s="253"/>
      <c r="AG317" s="253"/>
      <c r="AH317" s="253"/>
      <c r="AI317" s="253"/>
      <c r="AP317" s="313"/>
      <c r="AT317" s="313"/>
    </row>
    <row r="318" spans="1:46" s="312" customFormat="1" ht="15" customHeight="1" x14ac:dyDescent="0.25">
      <c r="A318" s="297"/>
      <c r="B318" s="297"/>
      <c r="C318" s="253"/>
      <c r="D318" s="253"/>
      <c r="E318" s="253"/>
      <c r="F318" s="253"/>
      <c r="G318" s="253"/>
      <c r="H318" s="253"/>
      <c r="I318" s="253"/>
      <c r="J318" s="253"/>
      <c r="K318" s="253"/>
      <c r="L318" s="253"/>
      <c r="M318" s="253"/>
      <c r="N318" s="253"/>
      <c r="O318" s="253"/>
      <c r="P318" s="253"/>
      <c r="Q318" s="253"/>
      <c r="R318" s="253"/>
      <c r="S318" s="253"/>
      <c r="T318" s="253"/>
      <c r="U318" s="253" t="s">
        <v>490</v>
      </c>
      <c r="V318" s="253"/>
      <c r="W318" s="253"/>
      <c r="X318" s="253"/>
      <c r="Y318" s="253"/>
      <c r="Z318" s="253"/>
      <c r="AA318" s="253"/>
      <c r="AB318" s="253"/>
      <c r="AC318" s="253" t="s">
        <v>323</v>
      </c>
      <c r="AD318" s="253"/>
      <c r="AE318" s="253"/>
      <c r="AF318" s="253"/>
      <c r="AG318" s="253"/>
      <c r="AH318" s="253"/>
      <c r="AI318" s="253"/>
      <c r="AP318" s="313"/>
      <c r="AT318" s="313"/>
    </row>
    <row r="319" spans="1:46" s="312" customFormat="1" ht="15" customHeight="1" x14ac:dyDescent="0.25">
      <c r="A319" s="297"/>
      <c r="B319" s="297"/>
      <c r="C319" s="253"/>
      <c r="D319" s="253"/>
      <c r="E319" s="253"/>
      <c r="F319" s="253"/>
      <c r="G319" s="253"/>
      <c r="H319" s="253"/>
      <c r="I319" s="253"/>
      <c r="J319" s="253"/>
      <c r="K319" s="253"/>
      <c r="L319" s="253"/>
      <c r="M319" s="253"/>
      <c r="N319" s="253"/>
      <c r="O319" s="253"/>
      <c r="P319" s="253"/>
      <c r="Q319" s="253"/>
      <c r="R319" s="253"/>
      <c r="S319" s="253"/>
      <c r="T319" s="253"/>
      <c r="U319" s="253" t="s">
        <v>491</v>
      </c>
      <c r="V319" s="253"/>
      <c r="W319" s="253"/>
      <c r="X319" s="253"/>
      <c r="Y319" s="253"/>
      <c r="Z319" s="253"/>
      <c r="AA319" s="253"/>
      <c r="AB319" s="253"/>
      <c r="AC319" s="253" t="s">
        <v>393</v>
      </c>
      <c r="AD319" s="253"/>
      <c r="AE319" s="253"/>
      <c r="AF319" s="253"/>
      <c r="AG319" s="253"/>
      <c r="AH319" s="253"/>
      <c r="AI319" s="253"/>
      <c r="AP319" s="313"/>
      <c r="AT319" s="313"/>
    </row>
    <row r="320" spans="1:46" s="312" customFormat="1" ht="15" customHeight="1" x14ac:dyDescent="0.25">
      <c r="A320" s="297"/>
      <c r="B320" s="297"/>
      <c r="C320" s="253"/>
      <c r="D320" s="253"/>
      <c r="E320" s="253"/>
      <c r="F320" s="253"/>
      <c r="G320" s="253"/>
      <c r="H320" s="253"/>
      <c r="I320" s="253"/>
      <c r="J320" s="253"/>
      <c r="K320" s="253"/>
      <c r="L320" s="253"/>
      <c r="M320" s="253"/>
      <c r="N320" s="253"/>
      <c r="O320" s="253"/>
      <c r="P320" s="253"/>
      <c r="Q320" s="253"/>
      <c r="R320" s="253"/>
      <c r="S320" s="253"/>
      <c r="T320" s="253"/>
      <c r="U320" s="253" t="s">
        <v>492</v>
      </c>
      <c r="V320" s="253"/>
      <c r="W320" s="253"/>
      <c r="X320" s="253"/>
      <c r="Y320" s="253"/>
      <c r="Z320" s="253"/>
      <c r="AA320" s="253"/>
      <c r="AB320" s="253"/>
      <c r="AC320" s="253" t="s">
        <v>332</v>
      </c>
      <c r="AD320" s="253"/>
      <c r="AE320" s="253"/>
      <c r="AF320" s="253"/>
      <c r="AG320" s="253"/>
      <c r="AH320" s="253"/>
      <c r="AI320" s="253"/>
      <c r="AP320" s="313"/>
      <c r="AT320" s="313"/>
    </row>
    <row r="321" spans="1:46" s="312" customFormat="1" ht="15" customHeight="1" x14ac:dyDescent="0.25">
      <c r="A321" s="297"/>
      <c r="B321" s="297"/>
      <c r="C321" s="253"/>
      <c r="D321" s="253"/>
      <c r="E321" s="253"/>
      <c r="F321" s="253"/>
      <c r="G321" s="253"/>
      <c r="H321" s="253"/>
      <c r="I321" s="253"/>
      <c r="J321" s="253"/>
      <c r="K321" s="253"/>
      <c r="L321" s="253"/>
      <c r="M321" s="253"/>
      <c r="N321" s="253"/>
      <c r="O321" s="253"/>
      <c r="P321" s="253"/>
      <c r="Q321" s="253"/>
      <c r="R321" s="253"/>
      <c r="S321" s="253"/>
      <c r="T321" s="253"/>
      <c r="U321" s="253" t="s">
        <v>493</v>
      </c>
      <c r="V321" s="253"/>
      <c r="W321" s="253"/>
      <c r="X321" s="253"/>
      <c r="Y321" s="253"/>
      <c r="Z321" s="253"/>
      <c r="AA321" s="253"/>
      <c r="AB321" s="253"/>
      <c r="AC321" s="253" t="s">
        <v>318</v>
      </c>
      <c r="AD321" s="253"/>
      <c r="AE321" s="253"/>
      <c r="AF321" s="253"/>
      <c r="AG321" s="253"/>
      <c r="AH321" s="253"/>
      <c r="AI321" s="253"/>
      <c r="AP321" s="313"/>
      <c r="AT321" s="313"/>
    </row>
    <row r="322" spans="1:46" s="312" customFormat="1" ht="15" customHeight="1" x14ac:dyDescent="0.25">
      <c r="A322" s="297"/>
      <c r="B322" s="297"/>
      <c r="C322" s="253"/>
      <c r="D322" s="253"/>
      <c r="E322" s="253"/>
      <c r="F322" s="253"/>
      <c r="G322" s="253"/>
      <c r="H322" s="253"/>
      <c r="I322" s="253"/>
      <c r="J322" s="253"/>
      <c r="K322" s="253"/>
      <c r="L322" s="253"/>
      <c r="M322" s="253"/>
      <c r="N322" s="253"/>
      <c r="O322" s="253"/>
      <c r="P322" s="253"/>
      <c r="Q322" s="253"/>
      <c r="R322" s="253"/>
      <c r="S322" s="253"/>
      <c r="T322" s="253"/>
      <c r="U322" s="253" t="s">
        <v>494</v>
      </c>
      <c r="V322" s="253"/>
      <c r="W322" s="253"/>
      <c r="X322" s="253"/>
      <c r="Y322" s="253"/>
      <c r="Z322" s="253"/>
      <c r="AA322" s="253"/>
      <c r="AB322" s="253"/>
      <c r="AC322" s="253" t="s">
        <v>323</v>
      </c>
      <c r="AD322" s="253"/>
      <c r="AE322" s="253"/>
      <c r="AF322" s="253"/>
      <c r="AG322" s="253"/>
      <c r="AH322" s="253"/>
      <c r="AI322" s="253"/>
      <c r="AP322" s="313"/>
      <c r="AT322" s="313"/>
    </row>
    <row r="323" spans="1:46" s="312" customFormat="1" ht="15" customHeight="1" x14ac:dyDescent="0.25">
      <c r="A323" s="297"/>
      <c r="B323" s="297"/>
      <c r="C323" s="253"/>
      <c r="D323" s="253"/>
      <c r="E323" s="253"/>
      <c r="F323" s="253"/>
      <c r="G323" s="253"/>
      <c r="H323" s="253"/>
      <c r="I323" s="253"/>
      <c r="J323" s="253"/>
      <c r="K323" s="253"/>
      <c r="L323" s="253"/>
      <c r="M323" s="253"/>
      <c r="N323" s="253"/>
      <c r="O323" s="253"/>
      <c r="P323" s="253"/>
      <c r="Q323" s="253"/>
      <c r="R323" s="253"/>
      <c r="S323" s="253"/>
      <c r="T323" s="253"/>
      <c r="U323" s="253" t="s">
        <v>495</v>
      </c>
      <c r="V323" s="253"/>
      <c r="W323" s="253"/>
      <c r="X323" s="253"/>
      <c r="Y323" s="253"/>
      <c r="Z323" s="253"/>
      <c r="AA323" s="253"/>
      <c r="AB323" s="253"/>
      <c r="AC323" s="253" t="s">
        <v>316</v>
      </c>
      <c r="AD323" s="253"/>
      <c r="AE323" s="253"/>
      <c r="AF323" s="253"/>
      <c r="AG323" s="253"/>
      <c r="AH323" s="253"/>
      <c r="AI323" s="253"/>
      <c r="AP323" s="313"/>
      <c r="AT323" s="313"/>
    </row>
    <row r="324" spans="1:46" s="312" customFormat="1" ht="15" customHeight="1" x14ac:dyDescent="0.25">
      <c r="A324" s="297"/>
      <c r="B324" s="297"/>
      <c r="C324" s="253"/>
      <c r="D324" s="253"/>
      <c r="E324" s="253"/>
      <c r="F324" s="253"/>
      <c r="G324" s="253"/>
      <c r="H324" s="253"/>
      <c r="I324" s="253"/>
      <c r="J324" s="253"/>
      <c r="K324" s="253"/>
      <c r="L324" s="253"/>
      <c r="M324" s="253"/>
      <c r="N324" s="253"/>
      <c r="O324" s="253"/>
      <c r="P324" s="253"/>
      <c r="Q324" s="253"/>
      <c r="R324" s="253"/>
      <c r="S324" s="253"/>
      <c r="T324" s="253"/>
      <c r="U324" s="253" t="s">
        <v>496</v>
      </c>
      <c r="V324" s="253"/>
      <c r="W324" s="253"/>
      <c r="X324" s="253"/>
      <c r="Y324" s="253"/>
      <c r="Z324" s="253"/>
      <c r="AA324" s="253"/>
      <c r="AB324" s="253"/>
      <c r="AC324" s="253" t="s">
        <v>320</v>
      </c>
      <c r="AD324" s="253"/>
      <c r="AE324" s="253"/>
      <c r="AF324" s="253"/>
      <c r="AG324" s="253"/>
      <c r="AH324" s="253"/>
      <c r="AI324" s="253"/>
      <c r="AP324" s="313"/>
      <c r="AT324" s="313"/>
    </row>
    <row r="325" spans="1:46" s="312" customFormat="1" ht="15" customHeight="1" x14ac:dyDescent="0.25">
      <c r="A325" s="297"/>
      <c r="B325" s="297"/>
      <c r="C325" s="253"/>
      <c r="D325" s="253"/>
      <c r="E325" s="253"/>
      <c r="F325" s="253"/>
      <c r="G325" s="253"/>
      <c r="H325" s="253"/>
      <c r="I325" s="253"/>
      <c r="J325" s="253"/>
      <c r="K325" s="253"/>
      <c r="L325" s="253"/>
      <c r="M325" s="253"/>
      <c r="N325" s="253"/>
      <c r="O325" s="253"/>
      <c r="P325" s="253"/>
      <c r="Q325" s="253"/>
      <c r="R325" s="253"/>
      <c r="S325" s="253"/>
      <c r="T325" s="253"/>
      <c r="U325" s="253" t="s">
        <v>497</v>
      </c>
      <c r="V325" s="253"/>
      <c r="W325" s="253"/>
      <c r="X325" s="253"/>
      <c r="Y325" s="253"/>
      <c r="Z325" s="253"/>
      <c r="AA325" s="253"/>
      <c r="AB325" s="253"/>
      <c r="AC325" s="253" t="s">
        <v>320</v>
      </c>
      <c r="AD325" s="253"/>
      <c r="AE325" s="253"/>
      <c r="AF325" s="253"/>
      <c r="AG325" s="253"/>
      <c r="AH325" s="253"/>
      <c r="AI325" s="253"/>
      <c r="AP325" s="313"/>
      <c r="AT325" s="313"/>
    </row>
    <row r="326" spans="1:46" s="312" customFormat="1" ht="15" customHeight="1" x14ac:dyDescent="0.25">
      <c r="A326" s="297"/>
      <c r="B326" s="297"/>
      <c r="C326" s="253"/>
      <c r="D326" s="253"/>
      <c r="E326" s="253"/>
      <c r="F326" s="253"/>
      <c r="G326" s="253"/>
      <c r="H326" s="253"/>
      <c r="I326" s="253"/>
      <c r="J326" s="253"/>
      <c r="K326" s="253"/>
      <c r="L326" s="253"/>
      <c r="M326" s="253"/>
      <c r="N326" s="253"/>
      <c r="O326" s="253"/>
      <c r="P326" s="253"/>
      <c r="Q326" s="253"/>
      <c r="R326" s="253"/>
      <c r="S326" s="253"/>
      <c r="T326" s="253"/>
      <c r="U326" s="253" t="s">
        <v>498</v>
      </c>
      <c r="V326" s="253"/>
      <c r="W326" s="253"/>
      <c r="X326" s="253"/>
      <c r="Y326" s="253"/>
      <c r="Z326" s="253"/>
      <c r="AA326" s="253"/>
      <c r="AB326" s="253"/>
      <c r="AC326" s="253" t="s">
        <v>329</v>
      </c>
      <c r="AD326" s="253"/>
      <c r="AE326" s="253"/>
      <c r="AF326" s="253"/>
      <c r="AG326" s="253"/>
      <c r="AH326" s="253"/>
      <c r="AI326" s="253"/>
      <c r="AP326" s="313"/>
      <c r="AT326" s="313"/>
    </row>
    <row r="327" spans="1:46" s="312" customFormat="1" ht="15" customHeight="1" x14ac:dyDescent="0.25">
      <c r="A327" s="297"/>
      <c r="B327" s="297"/>
      <c r="C327" s="253"/>
      <c r="D327" s="253"/>
      <c r="E327" s="253"/>
      <c r="F327" s="253"/>
      <c r="G327" s="253"/>
      <c r="H327" s="253"/>
      <c r="I327" s="253"/>
      <c r="J327" s="253"/>
      <c r="K327" s="253"/>
      <c r="L327" s="253"/>
      <c r="M327" s="253"/>
      <c r="N327" s="253"/>
      <c r="O327" s="253"/>
      <c r="P327" s="253"/>
      <c r="Q327" s="253"/>
      <c r="R327" s="253"/>
      <c r="S327" s="253"/>
      <c r="T327" s="253"/>
      <c r="U327" s="253" t="s">
        <v>499</v>
      </c>
      <c r="V327" s="253"/>
      <c r="W327" s="253"/>
      <c r="X327" s="253"/>
      <c r="Y327" s="253"/>
      <c r="Z327" s="253"/>
      <c r="AA327" s="253"/>
      <c r="AB327" s="253"/>
      <c r="AC327" s="253" t="s">
        <v>393</v>
      </c>
      <c r="AD327" s="253"/>
      <c r="AE327" s="253"/>
      <c r="AF327" s="253"/>
      <c r="AG327" s="253"/>
      <c r="AH327" s="253"/>
      <c r="AI327" s="253"/>
      <c r="AP327" s="313"/>
      <c r="AT327" s="313"/>
    </row>
    <row r="328" spans="1:46" s="312" customFormat="1" ht="15" customHeight="1" x14ac:dyDescent="0.25">
      <c r="A328" s="297"/>
      <c r="B328" s="297"/>
      <c r="C328" s="253"/>
      <c r="D328" s="253"/>
      <c r="E328" s="253"/>
      <c r="F328" s="253"/>
      <c r="G328" s="253"/>
      <c r="H328" s="253"/>
      <c r="I328" s="253"/>
      <c r="J328" s="253"/>
      <c r="K328" s="253"/>
      <c r="L328" s="253"/>
      <c r="M328" s="253"/>
      <c r="N328" s="253"/>
      <c r="O328" s="253"/>
      <c r="P328" s="253"/>
      <c r="Q328" s="253"/>
      <c r="R328" s="253"/>
      <c r="S328" s="253"/>
      <c r="T328" s="253"/>
      <c r="U328" s="253" t="s">
        <v>500</v>
      </c>
      <c r="V328" s="253"/>
      <c r="W328" s="253"/>
      <c r="X328" s="253"/>
      <c r="Y328" s="253"/>
      <c r="Z328" s="253"/>
      <c r="AA328" s="253"/>
      <c r="AB328" s="253"/>
      <c r="AC328" s="253" t="s">
        <v>320</v>
      </c>
      <c r="AD328" s="253"/>
      <c r="AE328" s="253"/>
      <c r="AF328" s="253"/>
      <c r="AG328" s="253"/>
      <c r="AH328" s="253"/>
      <c r="AI328" s="253"/>
      <c r="AP328" s="313"/>
      <c r="AT328" s="313"/>
    </row>
    <row r="329" spans="1:46" s="312" customFormat="1" ht="15" customHeight="1" x14ac:dyDescent="0.25">
      <c r="A329" s="297"/>
      <c r="B329" s="297"/>
      <c r="C329" s="253"/>
      <c r="D329" s="253"/>
      <c r="E329" s="253"/>
      <c r="F329" s="253"/>
      <c r="G329" s="253"/>
      <c r="H329" s="253"/>
      <c r="I329" s="253"/>
      <c r="J329" s="253"/>
      <c r="K329" s="253"/>
      <c r="L329" s="253"/>
      <c r="M329" s="253"/>
      <c r="N329" s="253"/>
      <c r="O329" s="253"/>
      <c r="P329" s="253"/>
      <c r="Q329" s="253"/>
      <c r="R329" s="253"/>
      <c r="S329" s="253"/>
      <c r="T329" s="253"/>
      <c r="U329" s="253" t="s">
        <v>501</v>
      </c>
      <c r="V329" s="253"/>
      <c r="W329" s="253"/>
      <c r="X329" s="253"/>
      <c r="Y329" s="253"/>
      <c r="Z329" s="253"/>
      <c r="AA329" s="253"/>
      <c r="AB329" s="253"/>
      <c r="AC329" s="253" t="s">
        <v>320</v>
      </c>
      <c r="AD329" s="253"/>
      <c r="AE329" s="253"/>
      <c r="AF329" s="253"/>
      <c r="AG329" s="253"/>
      <c r="AH329" s="253"/>
      <c r="AI329" s="253"/>
      <c r="AP329" s="313"/>
      <c r="AT329" s="313"/>
    </row>
    <row r="330" spans="1:46" s="312" customFormat="1" ht="15" customHeight="1" x14ac:dyDescent="0.25">
      <c r="A330" s="297"/>
      <c r="B330" s="297"/>
      <c r="C330" s="253"/>
      <c r="D330" s="253"/>
      <c r="E330" s="253"/>
      <c r="F330" s="253"/>
      <c r="G330" s="253"/>
      <c r="H330" s="253"/>
      <c r="I330" s="253"/>
      <c r="J330" s="253"/>
      <c r="K330" s="253"/>
      <c r="L330" s="253"/>
      <c r="M330" s="253"/>
      <c r="N330" s="253"/>
      <c r="O330" s="253"/>
      <c r="P330" s="253"/>
      <c r="Q330" s="253"/>
      <c r="R330" s="253"/>
      <c r="S330" s="253"/>
      <c r="T330" s="253"/>
      <c r="U330" s="253" t="s">
        <v>502</v>
      </c>
      <c r="V330" s="253"/>
      <c r="W330" s="253"/>
      <c r="X330" s="253"/>
      <c r="Y330" s="253"/>
      <c r="Z330" s="253"/>
      <c r="AA330" s="253"/>
      <c r="AB330" s="253"/>
      <c r="AC330" s="253" t="s">
        <v>332</v>
      </c>
      <c r="AD330" s="253"/>
      <c r="AE330" s="253"/>
      <c r="AF330" s="253"/>
      <c r="AG330" s="253"/>
      <c r="AH330" s="253"/>
      <c r="AI330" s="253"/>
      <c r="AP330" s="313"/>
      <c r="AT330" s="313"/>
    </row>
    <row r="331" spans="1:46" s="312" customFormat="1" ht="15" customHeight="1" x14ac:dyDescent="0.25">
      <c r="A331" s="297"/>
      <c r="B331" s="297"/>
      <c r="C331" s="253"/>
      <c r="D331" s="253"/>
      <c r="E331" s="253"/>
      <c r="F331" s="253"/>
      <c r="G331" s="253"/>
      <c r="H331" s="253"/>
      <c r="I331" s="253"/>
      <c r="J331" s="253"/>
      <c r="K331" s="253"/>
      <c r="L331" s="253"/>
      <c r="M331" s="253"/>
      <c r="N331" s="253"/>
      <c r="O331" s="253"/>
      <c r="P331" s="253"/>
      <c r="Q331" s="253"/>
      <c r="R331" s="253"/>
      <c r="S331" s="253"/>
      <c r="T331" s="253"/>
      <c r="U331" s="253" t="s">
        <v>503</v>
      </c>
      <c r="V331" s="253"/>
      <c r="W331" s="253"/>
      <c r="X331" s="253"/>
      <c r="Y331" s="253"/>
      <c r="Z331" s="253"/>
      <c r="AA331" s="253"/>
      <c r="AB331" s="253"/>
      <c r="AC331" s="253" t="s">
        <v>393</v>
      </c>
      <c r="AD331" s="253"/>
      <c r="AE331" s="253"/>
      <c r="AF331" s="253"/>
      <c r="AG331" s="253"/>
      <c r="AH331" s="253"/>
      <c r="AI331" s="253"/>
      <c r="AP331" s="313"/>
      <c r="AT331" s="313"/>
    </row>
    <row r="332" spans="1:46" s="312" customFormat="1" ht="15" customHeight="1" x14ac:dyDescent="0.25">
      <c r="A332" s="297"/>
      <c r="B332" s="297"/>
      <c r="C332" s="253"/>
      <c r="D332" s="253"/>
      <c r="E332" s="253"/>
      <c r="F332" s="253"/>
      <c r="G332" s="253"/>
      <c r="H332" s="253"/>
      <c r="I332" s="253"/>
      <c r="J332" s="253"/>
      <c r="K332" s="253"/>
      <c r="L332" s="253"/>
      <c r="M332" s="253"/>
      <c r="N332" s="253"/>
      <c r="O332" s="253"/>
      <c r="P332" s="253"/>
      <c r="Q332" s="253"/>
      <c r="R332" s="253"/>
      <c r="S332" s="253"/>
      <c r="T332" s="253"/>
      <c r="U332" s="253" t="s">
        <v>504</v>
      </c>
      <c r="V332" s="253"/>
      <c r="W332" s="253"/>
      <c r="X332" s="253"/>
      <c r="Y332" s="253"/>
      <c r="Z332" s="253"/>
      <c r="AA332" s="253"/>
      <c r="AB332" s="253"/>
      <c r="AC332" s="253" t="s">
        <v>318</v>
      </c>
      <c r="AD332" s="253"/>
      <c r="AE332" s="253"/>
      <c r="AF332" s="253"/>
      <c r="AG332" s="253"/>
      <c r="AH332" s="253"/>
      <c r="AI332" s="253"/>
      <c r="AP332" s="313"/>
      <c r="AT332" s="313"/>
    </row>
    <row r="333" spans="1:46" s="312" customFormat="1" ht="15" customHeight="1" x14ac:dyDescent="0.25">
      <c r="A333" s="297"/>
      <c r="B333" s="297"/>
      <c r="C333" s="253"/>
      <c r="D333" s="253"/>
      <c r="E333" s="253"/>
      <c r="F333" s="253"/>
      <c r="G333" s="253"/>
      <c r="H333" s="253"/>
      <c r="I333" s="253"/>
      <c r="J333" s="253"/>
      <c r="K333" s="253"/>
      <c r="L333" s="253"/>
      <c r="M333" s="253"/>
      <c r="N333" s="253"/>
      <c r="O333" s="253"/>
      <c r="P333" s="253"/>
      <c r="Q333" s="253"/>
      <c r="R333" s="253"/>
      <c r="S333" s="253"/>
      <c r="T333" s="253"/>
      <c r="U333" s="253" t="s">
        <v>505</v>
      </c>
      <c r="V333" s="253"/>
      <c r="W333" s="253"/>
      <c r="X333" s="253"/>
      <c r="Y333" s="253"/>
      <c r="Z333" s="253"/>
      <c r="AA333" s="253"/>
      <c r="AB333" s="253"/>
      <c r="AC333" s="253" t="s">
        <v>320</v>
      </c>
      <c r="AD333" s="253"/>
      <c r="AE333" s="253"/>
      <c r="AF333" s="253"/>
      <c r="AG333" s="253"/>
      <c r="AH333" s="253"/>
      <c r="AI333" s="253"/>
      <c r="AP333" s="313"/>
      <c r="AT333" s="313"/>
    </row>
    <row r="334" spans="1:46" s="312" customFormat="1" ht="15" customHeight="1" x14ac:dyDescent="0.25">
      <c r="A334" s="297"/>
      <c r="B334" s="297"/>
      <c r="C334" s="253"/>
      <c r="D334" s="253"/>
      <c r="E334" s="253"/>
      <c r="F334" s="253"/>
      <c r="G334" s="253"/>
      <c r="H334" s="253"/>
      <c r="I334" s="253"/>
      <c r="J334" s="253"/>
      <c r="K334" s="253"/>
      <c r="L334" s="253"/>
      <c r="M334" s="253"/>
      <c r="N334" s="253"/>
      <c r="O334" s="253"/>
      <c r="P334" s="253"/>
      <c r="Q334" s="253"/>
      <c r="R334" s="253"/>
      <c r="S334" s="253"/>
      <c r="T334" s="253"/>
      <c r="U334" s="253" t="s">
        <v>506</v>
      </c>
      <c r="V334" s="253"/>
      <c r="W334" s="253"/>
      <c r="X334" s="253"/>
      <c r="Y334" s="253"/>
      <c r="Z334" s="253"/>
      <c r="AA334" s="253"/>
      <c r="AB334" s="253"/>
      <c r="AC334" s="253" t="s">
        <v>329</v>
      </c>
      <c r="AD334" s="253"/>
      <c r="AE334" s="253"/>
      <c r="AF334" s="253"/>
      <c r="AG334" s="253"/>
      <c r="AH334" s="253"/>
      <c r="AI334" s="253"/>
      <c r="AP334" s="313"/>
      <c r="AT334" s="313"/>
    </row>
    <row r="335" spans="1:46" s="312" customFormat="1" ht="15" customHeight="1" x14ac:dyDescent="0.25">
      <c r="A335" s="297"/>
      <c r="B335" s="297"/>
      <c r="C335" s="253"/>
      <c r="D335" s="253"/>
      <c r="E335" s="253"/>
      <c r="F335" s="253"/>
      <c r="G335" s="253"/>
      <c r="H335" s="253"/>
      <c r="I335" s="253"/>
      <c r="J335" s="253"/>
      <c r="K335" s="253"/>
      <c r="L335" s="253"/>
      <c r="M335" s="253"/>
      <c r="N335" s="253"/>
      <c r="O335" s="253"/>
      <c r="P335" s="253"/>
      <c r="Q335" s="253"/>
      <c r="R335" s="253"/>
      <c r="S335" s="253"/>
      <c r="T335" s="253"/>
      <c r="U335" s="253" t="s">
        <v>507</v>
      </c>
      <c r="V335" s="253"/>
      <c r="W335" s="253"/>
      <c r="X335" s="253"/>
      <c r="Y335" s="253"/>
      <c r="Z335" s="253"/>
      <c r="AA335" s="253"/>
      <c r="AB335" s="253"/>
      <c r="AC335" s="253" t="s">
        <v>316</v>
      </c>
      <c r="AD335" s="253"/>
      <c r="AE335" s="253"/>
      <c r="AF335" s="253"/>
      <c r="AG335" s="253"/>
      <c r="AH335" s="253"/>
      <c r="AI335" s="253"/>
      <c r="AP335" s="313"/>
      <c r="AT335" s="313"/>
    </row>
    <row r="336" spans="1:46" s="312" customFormat="1" ht="15" customHeight="1" x14ac:dyDescent="0.25">
      <c r="A336" s="297"/>
      <c r="B336" s="297"/>
      <c r="C336" s="253"/>
      <c r="D336" s="253"/>
      <c r="E336" s="253"/>
      <c r="F336" s="253"/>
      <c r="G336" s="253"/>
      <c r="H336" s="253"/>
      <c r="I336" s="253"/>
      <c r="J336" s="253"/>
      <c r="K336" s="253"/>
      <c r="L336" s="253"/>
      <c r="M336" s="253"/>
      <c r="N336" s="253"/>
      <c r="O336" s="253"/>
      <c r="P336" s="253"/>
      <c r="Q336" s="253"/>
      <c r="R336" s="253"/>
      <c r="S336" s="253"/>
      <c r="T336" s="253"/>
      <c r="U336" s="253" t="s">
        <v>508</v>
      </c>
      <c r="V336" s="253"/>
      <c r="W336" s="253"/>
      <c r="X336" s="253"/>
      <c r="Y336" s="253"/>
      <c r="Z336" s="253"/>
      <c r="AA336" s="253"/>
      <c r="AB336" s="253"/>
      <c r="AC336" s="253" t="s">
        <v>329</v>
      </c>
      <c r="AD336" s="253"/>
      <c r="AE336" s="253"/>
      <c r="AF336" s="253"/>
      <c r="AG336" s="253"/>
      <c r="AH336" s="253"/>
      <c r="AI336" s="253"/>
      <c r="AP336" s="313"/>
      <c r="AT336" s="313"/>
    </row>
    <row r="337" spans="1:46" s="312" customFormat="1" ht="15" customHeight="1" x14ac:dyDescent="0.25">
      <c r="A337" s="297"/>
      <c r="B337" s="297"/>
      <c r="C337" s="253"/>
      <c r="D337" s="253"/>
      <c r="E337" s="253"/>
      <c r="F337" s="253"/>
      <c r="G337" s="253"/>
      <c r="H337" s="253"/>
      <c r="I337" s="253"/>
      <c r="J337" s="253"/>
      <c r="K337" s="253"/>
      <c r="L337" s="253"/>
      <c r="M337" s="253"/>
      <c r="N337" s="253"/>
      <c r="O337" s="253"/>
      <c r="P337" s="253"/>
      <c r="Q337" s="253"/>
      <c r="R337" s="253"/>
      <c r="S337" s="253"/>
      <c r="T337" s="253"/>
      <c r="U337" s="253" t="s">
        <v>509</v>
      </c>
      <c r="V337" s="253"/>
      <c r="W337" s="253"/>
      <c r="X337" s="253"/>
      <c r="Y337" s="253"/>
      <c r="Z337" s="253"/>
      <c r="AA337" s="253"/>
      <c r="AB337" s="253"/>
      <c r="AC337" s="253" t="s">
        <v>332</v>
      </c>
      <c r="AD337" s="253"/>
      <c r="AE337" s="253"/>
      <c r="AF337" s="253"/>
      <c r="AG337" s="253"/>
      <c r="AH337" s="253"/>
      <c r="AI337" s="253"/>
      <c r="AP337" s="313"/>
      <c r="AT337" s="313"/>
    </row>
    <row r="338" spans="1:46" s="312" customFormat="1" ht="15" customHeight="1" x14ac:dyDescent="0.25">
      <c r="A338" s="297"/>
      <c r="B338" s="297"/>
      <c r="C338" s="253"/>
      <c r="D338" s="253"/>
      <c r="E338" s="253"/>
      <c r="F338" s="253"/>
      <c r="G338" s="253"/>
      <c r="H338" s="253"/>
      <c r="I338" s="253"/>
      <c r="J338" s="253"/>
      <c r="K338" s="253"/>
      <c r="L338" s="253"/>
      <c r="M338" s="253"/>
      <c r="N338" s="253"/>
      <c r="O338" s="253"/>
      <c r="P338" s="253"/>
      <c r="Q338" s="253"/>
      <c r="R338" s="253"/>
      <c r="S338" s="253"/>
      <c r="T338" s="253"/>
      <c r="U338" s="253" t="s">
        <v>510</v>
      </c>
      <c r="V338" s="253"/>
      <c r="W338" s="253"/>
      <c r="X338" s="253"/>
      <c r="Y338" s="253"/>
      <c r="Z338" s="253"/>
      <c r="AA338" s="253"/>
      <c r="AB338" s="253"/>
      <c r="AC338" s="253" t="s">
        <v>332</v>
      </c>
      <c r="AD338" s="253"/>
      <c r="AE338" s="253"/>
      <c r="AF338" s="253"/>
      <c r="AG338" s="253"/>
      <c r="AH338" s="253"/>
      <c r="AI338" s="253"/>
      <c r="AP338" s="313"/>
      <c r="AT338" s="313"/>
    </row>
    <row r="339" spans="1:46" s="312" customFormat="1" ht="15" customHeight="1" x14ac:dyDescent="0.25">
      <c r="A339" s="297"/>
      <c r="B339" s="297"/>
      <c r="C339" s="253"/>
      <c r="D339" s="253"/>
      <c r="E339" s="253"/>
      <c r="F339" s="253"/>
      <c r="G339" s="253"/>
      <c r="H339" s="253"/>
      <c r="I339" s="253"/>
      <c r="J339" s="253"/>
      <c r="K339" s="253"/>
      <c r="L339" s="253"/>
      <c r="M339" s="253"/>
      <c r="N339" s="253"/>
      <c r="O339" s="253"/>
      <c r="P339" s="253"/>
      <c r="Q339" s="253"/>
      <c r="R339" s="253"/>
      <c r="S339" s="253"/>
      <c r="T339" s="253"/>
      <c r="U339" s="253" t="s">
        <v>511</v>
      </c>
      <c r="V339" s="253"/>
      <c r="W339" s="253"/>
      <c r="X339" s="253"/>
      <c r="Y339" s="253"/>
      <c r="Z339" s="253"/>
      <c r="AA339" s="253"/>
      <c r="AB339" s="253"/>
      <c r="AC339" s="253" t="s">
        <v>316</v>
      </c>
      <c r="AD339" s="253"/>
      <c r="AE339" s="253"/>
      <c r="AF339" s="253"/>
      <c r="AG339" s="253"/>
      <c r="AH339" s="253"/>
      <c r="AI339" s="253"/>
      <c r="AP339" s="313"/>
      <c r="AT339" s="313"/>
    </row>
    <row r="340" spans="1:46" s="312" customFormat="1" ht="15" customHeight="1" x14ac:dyDescent="0.25">
      <c r="A340" s="297"/>
      <c r="B340" s="297"/>
      <c r="C340" s="253"/>
      <c r="D340" s="253"/>
      <c r="E340" s="253"/>
      <c r="F340" s="253"/>
      <c r="G340" s="253"/>
      <c r="H340" s="253"/>
      <c r="I340" s="253"/>
      <c r="J340" s="253"/>
      <c r="K340" s="253"/>
      <c r="L340" s="253"/>
      <c r="M340" s="253"/>
      <c r="N340" s="253"/>
      <c r="O340" s="253"/>
      <c r="P340" s="253"/>
      <c r="Q340" s="253"/>
      <c r="R340" s="253"/>
      <c r="S340" s="253"/>
      <c r="T340" s="253"/>
      <c r="U340" s="253" t="s">
        <v>512</v>
      </c>
      <c r="V340" s="253"/>
      <c r="W340" s="253"/>
      <c r="X340" s="253"/>
      <c r="Y340" s="253"/>
      <c r="Z340" s="253"/>
      <c r="AA340" s="253"/>
      <c r="AB340" s="253"/>
      <c r="AC340" s="253" t="s">
        <v>332</v>
      </c>
      <c r="AD340" s="253"/>
      <c r="AE340" s="253"/>
      <c r="AF340" s="253"/>
      <c r="AG340" s="253"/>
      <c r="AH340" s="253"/>
      <c r="AI340" s="253"/>
      <c r="AP340" s="313"/>
      <c r="AT340" s="313"/>
    </row>
    <row r="341" spans="1:46" s="312" customFormat="1" ht="15" customHeight="1" x14ac:dyDescent="0.25">
      <c r="A341" s="297"/>
      <c r="B341" s="297"/>
      <c r="C341" s="253"/>
      <c r="D341" s="253"/>
      <c r="E341" s="253"/>
      <c r="F341" s="253"/>
      <c r="G341" s="253"/>
      <c r="H341" s="253"/>
      <c r="I341" s="253"/>
      <c r="J341" s="253"/>
      <c r="K341" s="253"/>
      <c r="L341" s="253"/>
      <c r="M341" s="253"/>
      <c r="N341" s="253"/>
      <c r="O341" s="253"/>
      <c r="P341" s="253"/>
      <c r="Q341" s="253"/>
      <c r="R341" s="253"/>
      <c r="S341" s="253"/>
      <c r="T341" s="253"/>
      <c r="U341" s="253" t="s">
        <v>513</v>
      </c>
      <c r="V341" s="253"/>
      <c r="W341" s="253"/>
      <c r="X341" s="253"/>
      <c r="Y341" s="253"/>
      <c r="Z341" s="253"/>
      <c r="AA341" s="253"/>
      <c r="AB341" s="253"/>
      <c r="AC341" s="253" t="s">
        <v>323</v>
      </c>
      <c r="AD341" s="253"/>
      <c r="AE341" s="253"/>
      <c r="AF341" s="253"/>
      <c r="AG341" s="253"/>
      <c r="AH341" s="253"/>
      <c r="AI341" s="253"/>
      <c r="AP341" s="313"/>
      <c r="AT341" s="313"/>
    </row>
    <row r="342" spans="1:46" s="312" customFormat="1" ht="15" customHeight="1" x14ac:dyDescent="0.25">
      <c r="A342" s="297"/>
      <c r="B342" s="297"/>
      <c r="C342" s="253"/>
      <c r="D342" s="253"/>
      <c r="E342" s="253"/>
      <c r="F342" s="253"/>
      <c r="G342" s="253"/>
      <c r="H342" s="253"/>
      <c r="I342" s="253"/>
      <c r="J342" s="253"/>
      <c r="K342" s="253"/>
      <c r="L342" s="253"/>
      <c r="M342" s="253"/>
      <c r="N342" s="253"/>
      <c r="O342" s="253"/>
      <c r="P342" s="253"/>
      <c r="Q342" s="253"/>
      <c r="R342" s="253"/>
      <c r="S342" s="253"/>
      <c r="T342" s="253"/>
      <c r="U342" s="253" t="s">
        <v>277</v>
      </c>
      <c r="V342" s="253"/>
      <c r="W342" s="253"/>
      <c r="X342" s="253"/>
      <c r="Y342" s="253"/>
      <c r="Z342" s="253"/>
      <c r="AA342" s="253"/>
      <c r="AB342" s="253"/>
      <c r="AC342" s="253" t="s">
        <v>329</v>
      </c>
      <c r="AD342" s="253"/>
      <c r="AE342" s="253"/>
      <c r="AF342" s="253"/>
      <c r="AG342" s="253"/>
      <c r="AH342" s="253"/>
      <c r="AI342" s="253"/>
      <c r="AP342" s="313"/>
      <c r="AT342" s="313"/>
    </row>
    <row r="343" spans="1:46" s="312" customFormat="1" ht="15" customHeight="1" x14ac:dyDescent="0.25">
      <c r="A343" s="297"/>
      <c r="B343" s="297"/>
      <c r="C343" s="253"/>
      <c r="D343" s="253"/>
      <c r="E343" s="253"/>
      <c r="F343" s="253"/>
      <c r="G343" s="253"/>
      <c r="H343" s="253"/>
      <c r="I343" s="253"/>
      <c r="J343" s="253"/>
      <c r="K343" s="253"/>
      <c r="L343" s="253"/>
      <c r="M343" s="253"/>
      <c r="N343" s="253"/>
      <c r="O343" s="253"/>
      <c r="P343" s="253"/>
      <c r="Q343" s="253"/>
      <c r="R343" s="253"/>
      <c r="S343" s="253"/>
      <c r="T343" s="253"/>
      <c r="U343" s="253" t="s">
        <v>514</v>
      </c>
      <c r="V343" s="253"/>
      <c r="W343" s="253"/>
      <c r="X343" s="253"/>
      <c r="Y343" s="253"/>
      <c r="Z343" s="253"/>
      <c r="AA343" s="253"/>
      <c r="AB343" s="253"/>
      <c r="AC343" s="253" t="s">
        <v>318</v>
      </c>
      <c r="AD343" s="253"/>
      <c r="AE343" s="253"/>
      <c r="AF343" s="253"/>
      <c r="AG343" s="253"/>
      <c r="AH343" s="253"/>
      <c r="AI343" s="253"/>
      <c r="AP343" s="313"/>
      <c r="AT343" s="313"/>
    </row>
    <row r="344" spans="1:46" s="312" customFormat="1" ht="15" customHeight="1" x14ac:dyDescent="0.25">
      <c r="A344" s="297"/>
      <c r="B344" s="297"/>
      <c r="C344" s="253"/>
      <c r="D344" s="253"/>
      <c r="E344" s="253"/>
      <c r="F344" s="253"/>
      <c r="G344" s="253"/>
      <c r="H344" s="253"/>
      <c r="I344" s="253"/>
      <c r="J344" s="253"/>
      <c r="K344" s="253"/>
      <c r="L344" s="253"/>
      <c r="M344" s="253"/>
      <c r="N344" s="253"/>
      <c r="O344" s="253"/>
      <c r="P344" s="253"/>
      <c r="Q344" s="253"/>
      <c r="R344" s="253"/>
      <c r="S344" s="253"/>
      <c r="T344" s="253"/>
      <c r="U344" s="253" t="s">
        <v>515</v>
      </c>
      <c r="V344" s="253"/>
      <c r="W344" s="253"/>
      <c r="X344" s="253"/>
      <c r="Y344" s="253"/>
      <c r="Z344" s="253"/>
      <c r="AA344" s="253"/>
      <c r="AB344" s="253"/>
      <c r="AC344" s="253" t="s">
        <v>332</v>
      </c>
      <c r="AD344" s="253"/>
      <c r="AE344" s="253"/>
      <c r="AF344" s="253"/>
      <c r="AG344" s="253"/>
      <c r="AH344" s="253"/>
      <c r="AI344" s="253"/>
      <c r="AP344" s="313"/>
      <c r="AT344" s="313"/>
    </row>
    <row r="345" spans="1:46" s="312" customFormat="1" ht="15" customHeight="1" x14ac:dyDescent="0.25">
      <c r="A345" s="297"/>
      <c r="B345" s="297"/>
      <c r="C345" s="253"/>
      <c r="D345" s="253"/>
      <c r="E345" s="253"/>
      <c r="F345" s="253"/>
      <c r="G345" s="253"/>
      <c r="H345" s="253"/>
      <c r="I345" s="253"/>
      <c r="J345" s="253"/>
      <c r="K345" s="253"/>
      <c r="L345" s="253"/>
      <c r="M345" s="253"/>
      <c r="N345" s="253"/>
      <c r="O345" s="253"/>
      <c r="P345" s="253"/>
      <c r="Q345" s="253"/>
      <c r="R345" s="253"/>
      <c r="S345" s="253"/>
      <c r="T345" s="253"/>
      <c r="U345" s="253" t="s">
        <v>516</v>
      </c>
      <c r="V345" s="253"/>
      <c r="W345" s="253"/>
      <c r="X345" s="253"/>
      <c r="Y345" s="253"/>
      <c r="Z345" s="253"/>
      <c r="AA345" s="253"/>
      <c r="AB345" s="253"/>
      <c r="AC345" s="253" t="s">
        <v>332</v>
      </c>
      <c r="AD345" s="253"/>
      <c r="AE345" s="253"/>
      <c r="AF345" s="253"/>
      <c r="AG345" s="253"/>
      <c r="AH345" s="253"/>
      <c r="AI345" s="253"/>
      <c r="AP345" s="313"/>
      <c r="AT345" s="313"/>
    </row>
    <row r="346" spans="1:46" s="312" customFormat="1" ht="15" customHeight="1" x14ac:dyDescent="0.25">
      <c r="A346" s="297"/>
      <c r="B346" s="297"/>
      <c r="C346" s="253"/>
      <c r="D346" s="253"/>
      <c r="E346" s="253"/>
      <c r="F346" s="253"/>
      <c r="G346" s="253"/>
      <c r="H346" s="253"/>
      <c r="I346" s="253"/>
      <c r="J346" s="253"/>
      <c r="K346" s="253"/>
      <c r="L346" s="253"/>
      <c r="M346" s="253"/>
      <c r="N346" s="253"/>
      <c r="O346" s="253"/>
      <c r="P346" s="253"/>
      <c r="Q346" s="253"/>
      <c r="R346" s="253"/>
      <c r="S346" s="253"/>
      <c r="T346" s="253"/>
      <c r="U346" s="253" t="s">
        <v>517</v>
      </c>
      <c r="V346" s="253"/>
      <c r="W346" s="253"/>
      <c r="X346" s="253"/>
      <c r="Y346" s="253"/>
      <c r="Z346" s="253"/>
      <c r="AA346" s="253"/>
      <c r="AB346" s="253"/>
      <c r="AC346" s="253" t="s">
        <v>393</v>
      </c>
      <c r="AD346" s="253"/>
      <c r="AE346" s="253"/>
      <c r="AF346" s="253"/>
      <c r="AG346" s="253"/>
      <c r="AH346" s="253"/>
      <c r="AI346" s="253"/>
      <c r="AP346" s="313"/>
      <c r="AT346" s="313"/>
    </row>
    <row r="347" spans="1:46" s="312" customFormat="1" ht="15" customHeight="1" x14ac:dyDescent="0.25">
      <c r="A347" s="297"/>
      <c r="B347" s="297"/>
      <c r="C347" s="253"/>
      <c r="D347" s="253"/>
      <c r="E347" s="253"/>
      <c r="F347" s="253"/>
      <c r="G347" s="253"/>
      <c r="H347" s="253"/>
      <c r="I347" s="253"/>
      <c r="J347" s="253"/>
      <c r="K347" s="253"/>
      <c r="L347" s="253"/>
      <c r="M347" s="253"/>
      <c r="N347" s="253"/>
      <c r="O347" s="253"/>
      <c r="P347" s="253"/>
      <c r="Q347" s="253"/>
      <c r="R347" s="253"/>
      <c r="S347" s="253"/>
      <c r="T347" s="253"/>
      <c r="U347" s="253" t="s">
        <v>284</v>
      </c>
      <c r="V347" s="253"/>
      <c r="W347" s="253"/>
      <c r="X347" s="253"/>
      <c r="Y347" s="253"/>
      <c r="Z347" s="253"/>
      <c r="AA347" s="253"/>
      <c r="AB347" s="253"/>
      <c r="AC347" s="253" t="s">
        <v>357</v>
      </c>
      <c r="AD347" s="253"/>
      <c r="AE347" s="253"/>
      <c r="AF347" s="253"/>
      <c r="AG347" s="253"/>
      <c r="AH347" s="253"/>
      <c r="AI347" s="253"/>
      <c r="AP347" s="313"/>
      <c r="AT347" s="313"/>
    </row>
    <row r="348" spans="1:46" s="312" customFormat="1" ht="15" customHeight="1" x14ac:dyDescent="0.25">
      <c r="A348" s="297"/>
      <c r="B348" s="297"/>
      <c r="C348" s="253"/>
      <c r="D348" s="253"/>
      <c r="E348" s="253"/>
      <c r="F348" s="253"/>
      <c r="G348" s="253"/>
      <c r="H348" s="253"/>
      <c r="I348" s="253"/>
      <c r="J348" s="253"/>
      <c r="K348" s="253"/>
      <c r="L348" s="253"/>
      <c r="M348" s="253"/>
      <c r="N348" s="253"/>
      <c r="O348" s="253"/>
      <c r="P348" s="253"/>
      <c r="Q348" s="253"/>
      <c r="R348" s="253"/>
      <c r="S348" s="253"/>
      <c r="T348" s="253"/>
      <c r="U348" s="253" t="s">
        <v>518</v>
      </c>
      <c r="V348" s="253"/>
      <c r="W348" s="253"/>
      <c r="X348" s="253"/>
      <c r="Y348" s="253"/>
      <c r="Z348" s="253"/>
      <c r="AA348" s="253"/>
      <c r="AB348" s="253"/>
      <c r="AC348" s="253" t="s">
        <v>332</v>
      </c>
      <c r="AD348" s="253"/>
      <c r="AE348" s="253"/>
      <c r="AF348" s="253"/>
      <c r="AG348" s="253"/>
      <c r="AH348" s="253"/>
      <c r="AI348" s="253"/>
      <c r="AP348" s="313"/>
      <c r="AT348" s="313"/>
    </row>
    <row r="349" spans="1:46" s="312" customFormat="1" ht="15" customHeight="1" x14ac:dyDescent="0.25">
      <c r="A349" s="297"/>
      <c r="B349" s="297"/>
      <c r="C349" s="253"/>
      <c r="D349" s="253"/>
      <c r="E349" s="253"/>
      <c r="F349" s="253"/>
      <c r="G349" s="253"/>
      <c r="H349" s="253"/>
      <c r="I349" s="253"/>
      <c r="J349" s="253"/>
      <c r="K349" s="253"/>
      <c r="L349" s="253"/>
      <c r="M349" s="253"/>
      <c r="N349" s="253"/>
      <c r="O349" s="253"/>
      <c r="P349" s="253"/>
      <c r="Q349" s="253"/>
      <c r="R349" s="253"/>
      <c r="S349" s="253"/>
      <c r="T349" s="253"/>
      <c r="U349" s="253" t="s">
        <v>519</v>
      </c>
      <c r="V349" s="253"/>
      <c r="W349" s="253"/>
      <c r="X349" s="253"/>
      <c r="Y349" s="253"/>
      <c r="Z349" s="253"/>
      <c r="AA349" s="253"/>
      <c r="AB349" s="253"/>
      <c r="AC349" s="253" t="s">
        <v>357</v>
      </c>
      <c r="AD349" s="253"/>
      <c r="AE349" s="253"/>
      <c r="AF349" s="253"/>
      <c r="AG349" s="253"/>
      <c r="AH349" s="253"/>
      <c r="AI349" s="253"/>
      <c r="AP349" s="313"/>
      <c r="AT349" s="313"/>
    </row>
    <row r="350" spans="1:46" s="312" customFormat="1" ht="15" customHeight="1" x14ac:dyDescent="0.25">
      <c r="A350" s="297"/>
      <c r="B350" s="297"/>
      <c r="C350" s="253"/>
      <c r="D350" s="253"/>
      <c r="E350" s="253"/>
      <c r="F350" s="253"/>
      <c r="G350" s="253"/>
      <c r="H350" s="253"/>
      <c r="I350" s="253"/>
      <c r="J350" s="253"/>
      <c r="K350" s="253"/>
      <c r="L350" s="253"/>
      <c r="M350" s="253"/>
      <c r="N350" s="253"/>
      <c r="O350" s="253"/>
      <c r="P350" s="253"/>
      <c r="Q350" s="253"/>
      <c r="R350" s="253"/>
      <c r="S350" s="253"/>
      <c r="T350" s="253"/>
      <c r="U350" s="253" t="s">
        <v>520</v>
      </c>
      <c r="V350" s="253"/>
      <c r="W350" s="253"/>
      <c r="X350" s="253"/>
      <c r="Y350" s="253"/>
      <c r="Z350" s="253"/>
      <c r="AA350" s="253"/>
      <c r="AB350" s="253"/>
      <c r="AC350" s="253" t="s">
        <v>329</v>
      </c>
      <c r="AD350" s="253"/>
      <c r="AE350" s="253"/>
      <c r="AF350" s="253"/>
      <c r="AG350" s="253"/>
      <c r="AH350" s="253"/>
      <c r="AI350" s="253"/>
      <c r="AP350" s="313"/>
      <c r="AT350" s="313"/>
    </row>
    <row r="351" spans="1:46" s="312" customFormat="1" ht="15" customHeight="1" x14ac:dyDescent="0.25">
      <c r="A351" s="297"/>
      <c r="B351" s="297"/>
      <c r="C351" s="253"/>
      <c r="D351" s="253"/>
      <c r="E351" s="253"/>
      <c r="F351" s="253"/>
      <c r="G351" s="253"/>
      <c r="H351" s="253"/>
      <c r="I351" s="253"/>
      <c r="J351" s="253"/>
      <c r="K351" s="253"/>
      <c r="L351" s="253"/>
      <c r="M351" s="253"/>
      <c r="N351" s="253"/>
      <c r="O351" s="253"/>
      <c r="P351" s="253"/>
      <c r="Q351" s="253"/>
      <c r="R351" s="253"/>
      <c r="S351" s="253"/>
      <c r="T351" s="253"/>
      <c r="U351" s="253" t="s">
        <v>521</v>
      </c>
      <c r="V351" s="253"/>
      <c r="W351" s="253"/>
      <c r="X351" s="253"/>
      <c r="Y351" s="253"/>
      <c r="Z351" s="253"/>
      <c r="AA351" s="253"/>
      <c r="AB351" s="253"/>
      <c r="AC351" s="253" t="s">
        <v>316</v>
      </c>
      <c r="AD351" s="253"/>
      <c r="AE351" s="253"/>
      <c r="AF351" s="253"/>
      <c r="AG351" s="253"/>
      <c r="AH351" s="253"/>
      <c r="AI351" s="253"/>
      <c r="AP351" s="313"/>
      <c r="AT351" s="313"/>
    </row>
    <row r="352" spans="1:46" s="312" customFormat="1" ht="15" customHeight="1" x14ac:dyDescent="0.25">
      <c r="A352" s="297"/>
      <c r="B352" s="297"/>
      <c r="C352" s="253"/>
      <c r="D352" s="253"/>
      <c r="E352" s="253"/>
      <c r="F352" s="253"/>
      <c r="G352" s="253"/>
      <c r="H352" s="253"/>
      <c r="I352" s="253"/>
      <c r="J352" s="253"/>
      <c r="K352" s="253"/>
      <c r="L352" s="253"/>
      <c r="M352" s="253"/>
      <c r="N352" s="253"/>
      <c r="O352" s="253"/>
      <c r="P352" s="253"/>
      <c r="Q352" s="253"/>
      <c r="R352" s="253"/>
      <c r="S352" s="253"/>
      <c r="T352" s="253"/>
      <c r="U352" s="253" t="s">
        <v>522</v>
      </c>
      <c r="V352" s="253"/>
      <c r="W352" s="253"/>
      <c r="X352" s="253"/>
      <c r="Y352" s="253"/>
      <c r="Z352" s="253"/>
      <c r="AA352" s="253"/>
      <c r="AB352" s="253"/>
      <c r="AC352" s="253" t="s">
        <v>357</v>
      </c>
      <c r="AD352" s="253"/>
      <c r="AE352" s="253"/>
      <c r="AF352" s="253"/>
      <c r="AG352" s="253"/>
      <c r="AH352" s="253"/>
      <c r="AI352" s="253"/>
      <c r="AP352" s="313"/>
      <c r="AT352" s="313"/>
    </row>
    <row r="353" spans="1:46" s="312" customFormat="1" ht="15" customHeight="1" x14ac:dyDescent="0.25">
      <c r="A353" s="297"/>
      <c r="B353" s="297"/>
      <c r="C353" s="253"/>
      <c r="D353" s="253"/>
      <c r="E353" s="253"/>
      <c r="F353" s="253"/>
      <c r="G353" s="253"/>
      <c r="H353" s="253"/>
      <c r="I353" s="253"/>
      <c r="J353" s="253"/>
      <c r="K353" s="253"/>
      <c r="L353" s="253"/>
      <c r="M353" s="253"/>
      <c r="N353" s="253"/>
      <c r="O353" s="253"/>
      <c r="P353" s="253"/>
      <c r="Q353" s="253"/>
      <c r="R353" s="253"/>
      <c r="S353" s="253"/>
      <c r="T353" s="253"/>
      <c r="U353" s="253" t="s">
        <v>523</v>
      </c>
      <c r="V353" s="253"/>
      <c r="W353" s="253"/>
      <c r="X353" s="253"/>
      <c r="Y353" s="253"/>
      <c r="Z353" s="253"/>
      <c r="AA353" s="253"/>
      <c r="AB353" s="253"/>
      <c r="AC353" s="253" t="s">
        <v>323</v>
      </c>
      <c r="AD353" s="253"/>
      <c r="AE353" s="253"/>
      <c r="AF353" s="253"/>
      <c r="AG353" s="253"/>
      <c r="AH353" s="253"/>
      <c r="AI353" s="253"/>
      <c r="AP353" s="313"/>
      <c r="AT353" s="313"/>
    </row>
    <row r="354" spans="1:46" s="312" customFormat="1" ht="15" customHeight="1" x14ac:dyDescent="0.25">
      <c r="A354" s="297"/>
      <c r="B354" s="297"/>
      <c r="C354" s="253"/>
      <c r="D354" s="253"/>
      <c r="E354" s="253"/>
      <c r="F354" s="253"/>
      <c r="G354" s="253"/>
      <c r="H354" s="253"/>
      <c r="I354" s="253"/>
      <c r="J354" s="253"/>
      <c r="K354" s="253"/>
      <c r="L354" s="253"/>
      <c r="M354" s="253"/>
      <c r="N354" s="253"/>
      <c r="O354" s="253"/>
      <c r="P354" s="253"/>
      <c r="Q354" s="253"/>
      <c r="R354" s="253"/>
      <c r="S354" s="253"/>
      <c r="T354" s="253"/>
      <c r="U354" s="253" t="s">
        <v>524</v>
      </c>
      <c r="V354" s="253"/>
      <c r="W354" s="253"/>
      <c r="X354" s="253"/>
      <c r="Y354" s="253"/>
      <c r="Z354" s="253"/>
      <c r="AA354" s="253"/>
      <c r="AB354" s="253"/>
      <c r="AC354" s="253" t="s">
        <v>332</v>
      </c>
      <c r="AD354" s="253"/>
      <c r="AE354" s="253"/>
      <c r="AF354" s="253"/>
      <c r="AG354" s="253"/>
      <c r="AH354" s="253"/>
      <c r="AI354" s="253"/>
      <c r="AP354" s="313"/>
      <c r="AT354" s="313"/>
    </row>
    <row r="355" spans="1:46" s="312" customFormat="1" ht="15" customHeight="1" x14ac:dyDescent="0.25">
      <c r="A355" s="297"/>
      <c r="B355" s="297"/>
      <c r="C355" s="253"/>
      <c r="D355" s="253"/>
      <c r="E355" s="253"/>
      <c r="F355" s="253"/>
      <c r="G355" s="253"/>
      <c r="H355" s="253"/>
      <c r="I355" s="253"/>
      <c r="J355" s="253"/>
      <c r="K355" s="253"/>
      <c r="L355" s="253"/>
      <c r="M355" s="253"/>
      <c r="N355" s="253"/>
      <c r="O355" s="253"/>
      <c r="P355" s="253"/>
      <c r="Q355" s="253"/>
      <c r="R355" s="253"/>
      <c r="S355" s="253"/>
      <c r="T355" s="253"/>
      <c r="U355" s="253" t="s">
        <v>287</v>
      </c>
      <c r="V355" s="253"/>
      <c r="W355" s="253"/>
      <c r="X355" s="253"/>
      <c r="Y355" s="253"/>
      <c r="Z355" s="253"/>
      <c r="AA355" s="253"/>
      <c r="AB355" s="253"/>
      <c r="AC355" s="253" t="s">
        <v>357</v>
      </c>
      <c r="AD355" s="253"/>
      <c r="AE355" s="253"/>
      <c r="AF355" s="253"/>
      <c r="AG355" s="253"/>
      <c r="AH355" s="253"/>
      <c r="AI355" s="253"/>
      <c r="AP355" s="313"/>
      <c r="AT355" s="313"/>
    </row>
    <row r="356" spans="1:46" s="312" customFormat="1" ht="15" customHeight="1" x14ac:dyDescent="0.25">
      <c r="A356" s="297"/>
      <c r="B356" s="297"/>
      <c r="C356" s="253"/>
      <c r="D356" s="253"/>
      <c r="E356" s="253"/>
      <c r="F356" s="253"/>
      <c r="G356" s="253"/>
      <c r="H356" s="253"/>
      <c r="I356" s="253"/>
      <c r="J356" s="253"/>
      <c r="K356" s="253"/>
      <c r="L356" s="253"/>
      <c r="M356" s="253"/>
      <c r="N356" s="253"/>
      <c r="O356" s="253"/>
      <c r="P356" s="253"/>
      <c r="Q356" s="253"/>
      <c r="R356" s="253"/>
      <c r="S356" s="253"/>
      <c r="T356" s="253"/>
      <c r="U356" s="253" t="s">
        <v>525</v>
      </c>
      <c r="V356" s="253"/>
      <c r="W356" s="253"/>
      <c r="X356" s="253"/>
      <c r="Y356" s="253"/>
      <c r="Z356" s="253"/>
      <c r="AA356" s="253"/>
      <c r="AB356" s="253"/>
      <c r="AC356" s="253" t="s">
        <v>332</v>
      </c>
      <c r="AD356" s="253"/>
      <c r="AE356" s="253"/>
      <c r="AF356" s="253"/>
      <c r="AG356" s="253"/>
      <c r="AH356" s="253"/>
      <c r="AI356" s="253"/>
      <c r="AP356" s="313"/>
      <c r="AT356" s="313"/>
    </row>
    <row r="357" spans="1:46" s="312" customFormat="1" ht="15" customHeight="1" x14ac:dyDescent="0.25">
      <c r="A357" s="297"/>
      <c r="B357" s="297"/>
      <c r="C357" s="253"/>
      <c r="D357" s="253"/>
      <c r="E357" s="253"/>
      <c r="F357" s="253"/>
      <c r="G357" s="253"/>
      <c r="H357" s="253"/>
      <c r="I357" s="253"/>
      <c r="J357" s="253"/>
      <c r="K357" s="253"/>
      <c r="L357" s="253"/>
      <c r="M357" s="253"/>
      <c r="N357" s="253"/>
      <c r="O357" s="253"/>
      <c r="P357" s="253"/>
      <c r="Q357" s="253"/>
      <c r="R357" s="253"/>
      <c r="S357" s="253"/>
      <c r="T357" s="253"/>
      <c r="U357" s="253" t="s">
        <v>526</v>
      </c>
      <c r="V357" s="253"/>
      <c r="W357" s="253"/>
      <c r="X357" s="253"/>
      <c r="Y357" s="253"/>
      <c r="Z357" s="253"/>
      <c r="AA357" s="253"/>
      <c r="AB357" s="253"/>
      <c r="AC357" s="253" t="s">
        <v>393</v>
      </c>
      <c r="AD357" s="253"/>
      <c r="AE357" s="253"/>
      <c r="AF357" s="253"/>
      <c r="AG357" s="253"/>
      <c r="AH357" s="253"/>
      <c r="AI357" s="253"/>
      <c r="AP357" s="313"/>
      <c r="AT357" s="313"/>
    </row>
    <row r="358" spans="1:46" s="312" customFormat="1" ht="15" customHeight="1" x14ac:dyDescent="0.25">
      <c r="A358" s="297"/>
      <c r="B358" s="297"/>
      <c r="C358" s="253"/>
      <c r="D358" s="253"/>
      <c r="E358" s="253"/>
      <c r="F358" s="253"/>
      <c r="G358" s="253"/>
      <c r="H358" s="253"/>
      <c r="I358" s="253"/>
      <c r="J358" s="253"/>
      <c r="K358" s="253"/>
      <c r="L358" s="253"/>
      <c r="M358" s="253"/>
      <c r="N358" s="253"/>
      <c r="O358" s="253"/>
      <c r="P358" s="253"/>
      <c r="Q358" s="253"/>
      <c r="R358" s="253"/>
      <c r="S358" s="253"/>
      <c r="T358" s="253"/>
      <c r="U358" s="253" t="s">
        <v>527</v>
      </c>
      <c r="V358" s="253"/>
      <c r="W358" s="253"/>
      <c r="X358" s="253"/>
      <c r="Y358" s="253"/>
      <c r="Z358" s="253"/>
      <c r="AA358" s="253"/>
      <c r="AB358" s="253"/>
      <c r="AC358" s="253" t="s">
        <v>357</v>
      </c>
      <c r="AD358" s="253"/>
      <c r="AE358" s="253"/>
      <c r="AF358" s="253"/>
      <c r="AG358" s="253"/>
      <c r="AH358" s="253"/>
      <c r="AI358" s="253"/>
      <c r="AP358" s="313"/>
      <c r="AT358" s="313"/>
    </row>
    <row r="359" spans="1:46" s="312" customFormat="1" ht="15" customHeight="1" x14ac:dyDescent="0.25">
      <c r="A359" s="297"/>
      <c r="B359" s="297"/>
      <c r="C359" s="253"/>
      <c r="D359" s="253"/>
      <c r="E359" s="253"/>
      <c r="F359" s="253"/>
      <c r="G359" s="253"/>
      <c r="H359" s="253"/>
      <c r="I359" s="253"/>
      <c r="J359" s="253"/>
      <c r="K359" s="253"/>
      <c r="L359" s="253"/>
      <c r="M359" s="253"/>
      <c r="N359" s="253"/>
      <c r="O359" s="253"/>
      <c r="P359" s="253"/>
      <c r="Q359" s="253"/>
      <c r="R359" s="253"/>
      <c r="S359" s="253"/>
      <c r="T359" s="253"/>
      <c r="U359" s="253" t="s">
        <v>528</v>
      </c>
      <c r="V359" s="253"/>
      <c r="W359" s="253"/>
      <c r="X359" s="253"/>
      <c r="Y359" s="253"/>
      <c r="Z359" s="253"/>
      <c r="AA359" s="253"/>
      <c r="AB359" s="253"/>
      <c r="AC359" s="253" t="s">
        <v>332</v>
      </c>
      <c r="AD359" s="253"/>
      <c r="AE359" s="253"/>
      <c r="AF359" s="253"/>
      <c r="AG359" s="253"/>
      <c r="AH359" s="253"/>
      <c r="AI359" s="253"/>
      <c r="AP359" s="313"/>
      <c r="AT359" s="313"/>
    </row>
    <row r="360" spans="1:46" s="312" customFormat="1" ht="15" customHeight="1" x14ac:dyDescent="0.25">
      <c r="A360" s="297"/>
      <c r="B360" s="297"/>
      <c r="C360" s="253"/>
      <c r="D360" s="253"/>
      <c r="E360" s="253"/>
      <c r="F360" s="253"/>
      <c r="G360" s="253"/>
      <c r="H360" s="253"/>
      <c r="I360" s="253"/>
      <c r="J360" s="253"/>
      <c r="K360" s="253"/>
      <c r="L360" s="253"/>
      <c r="M360" s="253"/>
      <c r="N360" s="253"/>
      <c r="O360" s="253"/>
      <c r="P360" s="253"/>
      <c r="Q360" s="253"/>
      <c r="R360" s="253"/>
      <c r="S360" s="253"/>
      <c r="T360" s="253"/>
      <c r="U360" s="253" t="s">
        <v>529</v>
      </c>
      <c r="V360" s="253"/>
      <c r="W360" s="253"/>
      <c r="X360" s="253"/>
      <c r="Y360" s="253"/>
      <c r="Z360" s="253"/>
      <c r="AA360" s="253"/>
      <c r="AB360" s="253"/>
      <c r="AC360" s="253" t="s">
        <v>357</v>
      </c>
      <c r="AD360" s="253"/>
      <c r="AE360" s="253"/>
      <c r="AF360" s="253"/>
      <c r="AG360" s="253"/>
      <c r="AH360" s="253"/>
      <c r="AI360" s="253"/>
      <c r="AP360" s="313"/>
      <c r="AT360" s="313"/>
    </row>
    <row r="361" spans="1:46" s="312" customFormat="1" ht="15" customHeight="1" x14ac:dyDescent="0.25">
      <c r="A361" s="297"/>
      <c r="B361" s="297"/>
      <c r="C361" s="253"/>
      <c r="D361" s="253"/>
      <c r="E361" s="253"/>
      <c r="F361" s="253"/>
      <c r="G361" s="253"/>
      <c r="H361" s="253"/>
      <c r="I361" s="253"/>
      <c r="J361" s="253"/>
      <c r="K361" s="253"/>
      <c r="L361" s="253"/>
      <c r="M361" s="253"/>
      <c r="N361" s="253"/>
      <c r="O361" s="253"/>
      <c r="P361" s="253"/>
      <c r="Q361" s="253"/>
      <c r="R361" s="253"/>
      <c r="S361" s="253"/>
      <c r="T361" s="253"/>
      <c r="U361" s="253" t="s">
        <v>530</v>
      </c>
      <c r="V361" s="253"/>
      <c r="W361" s="253"/>
      <c r="X361" s="253"/>
      <c r="Y361" s="253"/>
      <c r="Z361" s="253"/>
      <c r="AA361" s="253"/>
      <c r="AB361" s="253"/>
      <c r="AC361" s="253" t="s">
        <v>323</v>
      </c>
      <c r="AD361" s="253"/>
      <c r="AE361" s="253"/>
      <c r="AF361" s="253"/>
      <c r="AG361" s="253"/>
      <c r="AH361" s="253"/>
      <c r="AI361" s="253"/>
      <c r="AP361" s="313"/>
      <c r="AT361" s="313"/>
    </row>
    <row r="362" spans="1:46" s="312" customFormat="1" ht="15" customHeight="1" x14ac:dyDescent="0.25">
      <c r="A362" s="297"/>
      <c r="B362" s="297"/>
      <c r="C362" s="253"/>
      <c r="D362" s="253"/>
      <c r="E362" s="253"/>
      <c r="F362" s="253"/>
      <c r="G362" s="253"/>
      <c r="H362" s="253"/>
      <c r="I362" s="253"/>
      <c r="J362" s="253"/>
      <c r="K362" s="253"/>
      <c r="L362" s="253"/>
      <c r="M362" s="253"/>
      <c r="N362" s="253"/>
      <c r="O362" s="253"/>
      <c r="P362" s="253"/>
      <c r="Q362" s="253"/>
      <c r="R362" s="253"/>
      <c r="S362" s="253"/>
      <c r="T362" s="253"/>
      <c r="U362" s="253" t="s">
        <v>531</v>
      </c>
      <c r="V362" s="253"/>
      <c r="W362" s="253"/>
      <c r="X362" s="253"/>
      <c r="Y362" s="253"/>
      <c r="Z362" s="253"/>
      <c r="AA362" s="253"/>
      <c r="AB362" s="253"/>
      <c r="AC362" s="253" t="s">
        <v>316</v>
      </c>
      <c r="AD362" s="253"/>
      <c r="AE362" s="253"/>
      <c r="AF362" s="253"/>
      <c r="AG362" s="253"/>
      <c r="AH362" s="253"/>
      <c r="AI362" s="253"/>
      <c r="AP362" s="313"/>
      <c r="AT362" s="313"/>
    </row>
    <row r="363" spans="1:46" s="312" customFormat="1" ht="15" customHeight="1" x14ac:dyDescent="0.25">
      <c r="A363" s="297"/>
      <c r="B363" s="297"/>
      <c r="C363" s="253"/>
      <c r="D363" s="253"/>
      <c r="E363" s="253"/>
      <c r="F363" s="253"/>
      <c r="G363" s="253"/>
      <c r="H363" s="253"/>
      <c r="I363" s="253"/>
      <c r="J363" s="253"/>
      <c r="K363" s="253"/>
      <c r="L363" s="253"/>
      <c r="M363" s="253"/>
      <c r="N363" s="253"/>
      <c r="O363" s="253"/>
      <c r="P363" s="253"/>
      <c r="Q363" s="253"/>
      <c r="R363" s="253"/>
      <c r="S363" s="253"/>
      <c r="T363" s="253"/>
      <c r="U363" s="253" t="s">
        <v>532</v>
      </c>
      <c r="V363" s="253"/>
      <c r="W363" s="253"/>
      <c r="X363" s="253"/>
      <c r="Y363" s="253"/>
      <c r="Z363" s="253"/>
      <c r="AA363" s="253"/>
      <c r="AB363" s="253"/>
      <c r="AC363" s="253" t="s">
        <v>323</v>
      </c>
      <c r="AD363" s="253"/>
      <c r="AE363" s="253"/>
      <c r="AF363" s="253"/>
      <c r="AG363" s="253"/>
      <c r="AH363" s="253"/>
      <c r="AI363" s="253"/>
      <c r="AP363" s="313"/>
      <c r="AT363" s="313"/>
    </row>
    <row r="364" spans="1:46" s="312" customFormat="1" ht="15" customHeight="1" x14ac:dyDescent="0.25">
      <c r="A364" s="297"/>
      <c r="B364" s="297"/>
      <c r="C364" s="253"/>
      <c r="D364" s="253"/>
      <c r="E364" s="253"/>
      <c r="F364" s="253"/>
      <c r="G364" s="253"/>
      <c r="H364" s="253"/>
      <c r="I364" s="253"/>
      <c r="J364" s="253"/>
      <c r="K364" s="253"/>
      <c r="L364" s="253"/>
      <c r="M364" s="253"/>
      <c r="N364" s="253"/>
      <c r="O364" s="253"/>
      <c r="P364" s="253"/>
      <c r="Q364" s="253"/>
      <c r="R364" s="253"/>
      <c r="S364" s="253"/>
      <c r="T364" s="253"/>
      <c r="U364" s="253" t="s">
        <v>533</v>
      </c>
      <c r="V364" s="253"/>
      <c r="W364" s="253"/>
      <c r="X364" s="253"/>
      <c r="Y364" s="253"/>
      <c r="Z364" s="253"/>
      <c r="AA364" s="253"/>
      <c r="AB364" s="253"/>
      <c r="AC364" s="253" t="s">
        <v>329</v>
      </c>
      <c r="AD364" s="253"/>
      <c r="AE364" s="253"/>
      <c r="AF364" s="253"/>
      <c r="AG364" s="253"/>
      <c r="AH364" s="253"/>
      <c r="AI364" s="253"/>
      <c r="AP364" s="313"/>
      <c r="AT364" s="313"/>
    </row>
    <row r="365" spans="1:46" s="312" customFormat="1" ht="15" customHeight="1" x14ac:dyDescent="0.25">
      <c r="A365" s="297"/>
      <c r="B365" s="297"/>
      <c r="C365" s="253"/>
      <c r="D365" s="253"/>
      <c r="E365" s="253"/>
      <c r="F365" s="253"/>
      <c r="G365" s="253"/>
      <c r="H365" s="253"/>
      <c r="I365" s="253"/>
      <c r="J365" s="253"/>
      <c r="K365" s="253"/>
      <c r="L365" s="253"/>
      <c r="M365" s="253"/>
      <c r="N365" s="253"/>
      <c r="O365" s="253"/>
      <c r="P365" s="253"/>
      <c r="Q365" s="253"/>
      <c r="R365" s="253"/>
      <c r="S365" s="253"/>
      <c r="T365" s="253"/>
      <c r="U365" s="253" t="s">
        <v>534</v>
      </c>
      <c r="V365" s="253"/>
      <c r="W365" s="253"/>
      <c r="X365" s="253"/>
      <c r="Y365" s="253"/>
      <c r="Z365" s="253"/>
      <c r="AA365" s="253"/>
      <c r="AB365" s="253"/>
      <c r="AC365" s="253" t="s">
        <v>320</v>
      </c>
      <c r="AD365" s="253"/>
      <c r="AE365" s="253"/>
      <c r="AF365" s="253"/>
      <c r="AG365" s="253"/>
      <c r="AH365" s="253"/>
      <c r="AI365" s="253"/>
      <c r="AP365" s="313"/>
      <c r="AT365" s="313"/>
    </row>
    <row r="366" spans="1:46" s="312" customFormat="1" ht="15" customHeight="1" x14ac:dyDescent="0.25">
      <c r="A366" s="297"/>
      <c r="B366" s="297"/>
      <c r="C366" s="253"/>
      <c r="D366" s="253"/>
      <c r="E366" s="253"/>
      <c r="F366" s="253"/>
      <c r="G366" s="253"/>
      <c r="H366" s="253"/>
      <c r="I366" s="253"/>
      <c r="J366" s="253"/>
      <c r="K366" s="253"/>
      <c r="L366" s="253"/>
      <c r="M366" s="253"/>
      <c r="N366" s="253"/>
      <c r="O366" s="253"/>
      <c r="P366" s="253"/>
      <c r="Q366" s="253"/>
      <c r="R366" s="253"/>
      <c r="S366" s="253"/>
      <c r="T366" s="253"/>
      <c r="U366" s="253" t="s">
        <v>535</v>
      </c>
      <c r="V366" s="253"/>
      <c r="W366" s="253"/>
      <c r="X366" s="253"/>
      <c r="Y366" s="253"/>
      <c r="Z366" s="253"/>
      <c r="AA366" s="253"/>
      <c r="AB366" s="253"/>
      <c r="AC366" s="253" t="s">
        <v>332</v>
      </c>
      <c r="AD366" s="253"/>
      <c r="AE366" s="253"/>
      <c r="AF366" s="253"/>
      <c r="AG366" s="253"/>
      <c r="AH366" s="253"/>
      <c r="AI366" s="253"/>
      <c r="AP366" s="313"/>
      <c r="AT366" s="313"/>
    </row>
    <row r="367" spans="1:46" s="312" customFormat="1" ht="15" customHeight="1" x14ac:dyDescent="0.25">
      <c r="A367" s="297"/>
      <c r="B367" s="297"/>
      <c r="C367" s="253"/>
      <c r="D367" s="253"/>
      <c r="E367" s="253"/>
      <c r="F367" s="253"/>
      <c r="G367" s="253"/>
      <c r="H367" s="253"/>
      <c r="I367" s="253"/>
      <c r="J367" s="253"/>
      <c r="K367" s="253"/>
      <c r="L367" s="253"/>
      <c r="M367" s="253"/>
      <c r="N367" s="253"/>
      <c r="O367" s="253"/>
      <c r="P367" s="253"/>
      <c r="Q367" s="253"/>
      <c r="R367" s="253"/>
      <c r="S367" s="253"/>
      <c r="T367" s="253"/>
      <c r="U367" s="253" t="s">
        <v>536</v>
      </c>
      <c r="V367" s="253"/>
      <c r="W367" s="253"/>
      <c r="X367" s="253"/>
      <c r="Y367" s="253"/>
      <c r="Z367" s="253"/>
      <c r="AA367" s="253"/>
      <c r="AB367" s="253"/>
      <c r="AC367" s="253" t="s">
        <v>318</v>
      </c>
      <c r="AD367" s="253"/>
      <c r="AE367" s="253"/>
      <c r="AF367" s="253"/>
      <c r="AG367" s="253"/>
      <c r="AH367" s="253"/>
      <c r="AI367" s="253"/>
      <c r="AP367" s="313"/>
      <c r="AT367" s="313"/>
    </row>
    <row r="368" spans="1:46" s="312" customFormat="1" ht="15" customHeight="1" x14ac:dyDescent="0.25">
      <c r="A368" s="297"/>
      <c r="B368" s="297"/>
      <c r="C368" s="253"/>
      <c r="D368" s="253"/>
      <c r="E368" s="253"/>
      <c r="F368" s="253"/>
      <c r="G368" s="253"/>
      <c r="H368" s="253"/>
      <c r="I368" s="253"/>
      <c r="J368" s="253"/>
      <c r="K368" s="253"/>
      <c r="L368" s="253"/>
      <c r="M368" s="253"/>
      <c r="N368" s="253"/>
      <c r="O368" s="253"/>
      <c r="P368" s="253"/>
      <c r="Q368" s="253"/>
      <c r="R368" s="253"/>
      <c r="S368" s="253"/>
      <c r="T368" s="253"/>
      <c r="U368" s="253" t="s">
        <v>537</v>
      </c>
      <c r="V368" s="253"/>
      <c r="W368" s="253"/>
      <c r="X368" s="253"/>
      <c r="Y368" s="253"/>
      <c r="Z368" s="253"/>
      <c r="AA368" s="253"/>
      <c r="AB368" s="253"/>
      <c r="AC368" s="253" t="s">
        <v>332</v>
      </c>
      <c r="AD368" s="253"/>
      <c r="AE368" s="253"/>
      <c r="AF368" s="253"/>
      <c r="AG368" s="253"/>
      <c r="AH368" s="253"/>
      <c r="AI368" s="253"/>
      <c r="AP368" s="313"/>
      <c r="AT368" s="313"/>
    </row>
    <row r="369" spans="1:46" s="312" customFormat="1" ht="15" customHeight="1" x14ac:dyDescent="0.25">
      <c r="A369" s="297"/>
      <c r="B369" s="297"/>
      <c r="C369" s="253"/>
      <c r="D369" s="253"/>
      <c r="E369" s="253"/>
      <c r="F369" s="253"/>
      <c r="G369" s="253"/>
      <c r="H369" s="253"/>
      <c r="I369" s="253"/>
      <c r="J369" s="253"/>
      <c r="K369" s="253"/>
      <c r="L369" s="253"/>
      <c r="M369" s="253"/>
      <c r="N369" s="253"/>
      <c r="O369" s="253"/>
      <c r="P369" s="253"/>
      <c r="Q369" s="253"/>
      <c r="R369" s="253"/>
      <c r="S369" s="253"/>
      <c r="T369" s="253"/>
      <c r="U369" s="253" t="s">
        <v>538</v>
      </c>
      <c r="V369" s="253"/>
      <c r="W369" s="253"/>
      <c r="X369" s="253"/>
      <c r="Y369" s="253"/>
      <c r="Z369" s="253"/>
      <c r="AA369" s="253"/>
      <c r="AB369" s="253"/>
      <c r="AC369" s="253" t="s">
        <v>318</v>
      </c>
      <c r="AD369" s="253"/>
      <c r="AE369" s="253"/>
      <c r="AF369" s="253"/>
      <c r="AG369" s="253"/>
      <c r="AH369" s="253"/>
      <c r="AI369" s="253"/>
      <c r="AP369" s="313"/>
      <c r="AT369" s="313"/>
    </row>
    <row r="370" spans="1:46" s="312" customFormat="1" ht="15" customHeight="1" x14ac:dyDescent="0.25">
      <c r="A370" s="297"/>
      <c r="B370" s="297"/>
      <c r="C370" s="253"/>
      <c r="D370" s="253"/>
      <c r="E370" s="253"/>
      <c r="F370" s="253"/>
      <c r="G370" s="253"/>
      <c r="H370" s="253"/>
      <c r="I370" s="253"/>
      <c r="J370" s="253"/>
      <c r="K370" s="253"/>
      <c r="L370" s="253"/>
      <c r="M370" s="253"/>
      <c r="N370" s="253"/>
      <c r="O370" s="253"/>
      <c r="P370" s="253"/>
      <c r="Q370" s="253"/>
      <c r="R370" s="253"/>
      <c r="S370" s="253"/>
      <c r="T370" s="253"/>
      <c r="U370" s="253" t="s">
        <v>539</v>
      </c>
      <c r="V370" s="253"/>
      <c r="W370" s="253"/>
      <c r="X370" s="253"/>
      <c r="Y370" s="253"/>
      <c r="Z370" s="253"/>
      <c r="AA370" s="253"/>
      <c r="AB370" s="253"/>
      <c r="AC370" s="253" t="s">
        <v>323</v>
      </c>
      <c r="AD370" s="253"/>
      <c r="AE370" s="253"/>
      <c r="AF370" s="253"/>
      <c r="AG370" s="253"/>
      <c r="AH370" s="253"/>
      <c r="AI370" s="253"/>
      <c r="AP370" s="313"/>
      <c r="AT370" s="313"/>
    </row>
    <row r="371" spans="1:46" s="312" customFormat="1" ht="15" customHeight="1" x14ac:dyDescent="0.25">
      <c r="A371" s="297"/>
      <c r="B371" s="297"/>
      <c r="C371" s="253"/>
      <c r="D371" s="253"/>
      <c r="E371" s="253"/>
      <c r="F371" s="253"/>
      <c r="G371" s="253"/>
      <c r="H371" s="253"/>
      <c r="I371" s="253"/>
      <c r="J371" s="253"/>
      <c r="K371" s="253"/>
      <c r="L371" s="253"/>
      <c r="M371" s="253"/>
      <c r="N371" s="253"/>
      <c r="O371" s="253"/>
      <c r="P371" s="253"/>
      <c r="Q371" s="253"/>
      <c r="R371" s="253"/>
      <c r="S371" s="253"/>
      <c r="T371" s="253"/>
      <c r="U371" s="253" t="s">
        <v>540</v>
      </c>
      <c r="V371" s="253"/>
      <c r="W371" s="253"/>
      <c r="X371" s="253"/>
      <c r="Y371" s="253"/>
      <c r="Z371" s="253"/>
      <c r="AA371" s="253"/>
      <c r="AB371" s="253"/>
      <c r="AC371" s="253" t="s">
        <v>329</v>
      </c>
      <c r="AD371" s="253"/>
      <c r="AE371" s="253"/>
      <c r="AF371" s="253"/>
      <c r="AG371" s="253"/>
      <c r="AH371" s="253"/>
      <c r="AI371" s="253"/>
      <c r="AP371" s="313"/>
      <c r="AT371" s="313"/>
    </row>
    <row r="372" spans="1:46" s="312" customFormat="1" ht="15" customHeight="1" x14ac:dyDescent="0.25">
      <c r="A372" s="297"/>
      <c r="B372" s="297"/>
      <c r="C372" s="253"/>
      <c r="D372" s="253"/>
      <c r="E372" s="253"/>
      <c r="F372" s="253"/>
      <c r="G372" s="253"/>
      <c r="H372" s="253"/>
      <c r="I372" s="253"/>
      <c r="J372" s="253"/>
      <c r="K372" s="253"/>
      <c r="L372" s="253"/>
      <c r="M372" s="253"/>
      <c r="N372" s="253"/>
      <c r="O372" s="253"/>
      <c r="P372" s="253"/>
      <c r="Q372" s="253"/>
      <c r="R372" s="253"/>
      <c r="S372" s="253"/>
      <c r="T372" s="253"/>
      <c r="U372" s="253" t="s">
        <v>541</v>
      </c>
      <c r="V372" s="253"/>
      <c r="W372" s="253"/>
      <c r="X372" s="253"/>
      <c r="Y372" s="253"/>
      <c r="Z372" s="253"/>
      <c r="AA372" s="253"/>
      <c r="AB372" s="253"/>
      <c r="AC372" s="253" t="s">
        <v>323</v>
      </c>
      <c r="AD372" s="253"/>
      <c r="AE372" s="253"/>
      <c r="AF372" s="253"/>
      <c r="AG372" s="253"/>
      <c r="AH372" s="253"/>
      <c r="AI372" s="253"/>
      <c r="AP372" s="313"/>
      <c r="AT372" s="313"/>
    </row>
    <row r="373" spans="1:46" s="312" customFormat="1" ht="15" customHeight="1" x14ac:dyDescent="0.25">
      <c r="A373" s="297"/>
      <c r="B373" s="297"/>
      <c r="C373" s="253"/>
      <c r="D373" s="253"/>
      <c r="E373" s="253"/>
      <c r="F373" s="253"/>
      <c r="G373" s="253"/>
      <c r="H373" s="253"/>
      <c r="I373" s="253"/>
      <c r="J373" s="253"/>
      <c r="K373" s="253"/>
      <c r="L373" s="253"/>
      <c r="M373" s="253"/>
      <c r="N373" s="253"/>
      <c r="O373" s="253"/>
      <c r="P373" s="253"/>
      <c r="Q373" s="253"/>
      <c r="R373" s="253"/>
      <c r="S373" s="253"/>
      <c r="T373" s="253"/>
      <c r="U373" s="253" t="s">
        <v>542</v>
      </c>
      <c r="V373" s="253"/>
      <c r="W373" s="253"/>
      <c r="X373" s="253"/>
      <c r="Y373" s="253"/>
      <c r="Z373" s="253"/>
      <c r="AA373" s="253"/>
      <c r="AB373" s="253"/>
      <c r="AC373" s="253" t="s">
        <v>332</v>
      </c>
      <c r="AD373" s="253"/>
      <c r="AE373" s="253"/>
      <c r="AF373" s="253"/>
      <c r="AG373" s="253"/>
      <c r="AH373" s="253"/>
      <c r="AI373" s="253"/>
      <c r="AP373" s="313"/>
      <c r="AT373" s="313"/>
    </row>
    <row r="374" spans="1:46" s="312" customFormat="1" ht="15" customHeight="1" x14ac:dyDescent="0.25">
      <c r="A374" s="297"/>
      <c r="B374" s="297"/>
      <c r="C374" s="253"/>
      <c r="D374" s="253"/>
      <c r="E374" s="253"/>
      <c r="F374" s="253"/>
      <c r="G374" s="253"/>
      <c r="H374" s="253"/>
      <c r="I374" s="253"/>
      <c r="J374" s="253"/>
      <c r="K374" s="253"/>
      <c r="L374" s="253"/>
      <c r="M374" s="253"/>
      <c r="N374" s="253"/>
      <c r="O374" s="253"/>
      <c r="P374" s="253"/>
      <c r="Q374" s="253"/>
      <c r="R374" s="253"/>
      <c r="S374" s="253"/>
      <c r="T374" s="253"/>
      <c r="U374" s="253" t="s">
        <v>543</v>
      </c>
      <c r="V374" s="253"/>
      <c r="W374" s="253"/>
      <c r="X374" s="253"/>
      <c r="Y374" s="253"/>
      <c r="Z374" s="253"/>
      <c r="AA374" s="253"/>
      <c r="AB374" s="253"/>
      <c r="AC374" s="253" t="s">
        <v>393</v>
      </c>
      <c r="AD374" s="253"/>
      <c r="AE374" s="253"/>
      <c r="AF374" s="253"/>
      <c r="AG374" s="253"/>
      <c r="AH374" s="253"/>
      <c r="AI374" s="253"/>
      <c r="AP374" s="313"/>
      <c r="AT374" s="313"/>
    </row>
    <row r="375" spans="1:46" s="312" customFormat="1" ht="15" customHeight="1" x14ac:dyDescent="0.25">
      <c r="A375" s="297"/>
      <c r="B375" s="297"/>
      <c r="C375" s="253"/>
      <c r="D375" s="253"/>
      <c r="E375" s="253"/>
      <c r="F375" s="253"/>
      <c r="G375" s="253"/>
      <c r="H375" s="253"/>
      <c r="I375" s="253"/>
      <c r="J375" s="253"/>
      <c r="K375" s="253"/>
      <c r="L375" s="253"/>
      <c r="M375" s="253"/>
      <c r="N375" s="253"/>
      <c r="O375" s="253"/>
      <c r="P375" s="253"/>
      <c r="Q375" s="253"/>
      <c r="R375" s="253"/>
      <c r="S375" s="253"/>
      <c r="T375" s="253"/>
      <c r="U375" s="253" t="s">
        <v>544</v>
      </c>
      <c r="V375" s="253"/>
      <c r="W375" s="253"/>
      <c r="X375" s="253"/>
      <c r="Y375" s="253"/>
      <c r="Z375" s="253"/>
      <c r="AA375" s="253"/>
      <c r="AB375" s="253"/>
      <c r="AC375" s="253" t="s">
        <v>357</v>
      </c>
      <c r="AD375" s="253"/>
      <c r="AE375" s="253"/>
      <c r="AF375" s="253"/>
      <c r="AG375" s="253"/>
      <c r="AH375" s="253"/>
      <c r="AI375" s="253"/>
      <c r="AP375" s="313"/>
      <c r="AT375" s="313"/>
    </row>
    <row r="376" spans="1:46" s="312" customFormat="1" ht="15" customHeight="1" x14ac:dyDescent="0.25">
      <c r="A376" s="297"/>
      <c r="B376" s="297"/>
      <c r="C376" s="253"/>
      <c r="D376" s="253"/>
      <c r="E376" s="253"/>
      <c r="F376" s="253"/>
      <c r="G376" s="253"/>
      <c r="H376" s="253"/>
      <c r="I376" s="253"/>
      <c r="J376" s="253"/>
      <c r="K376" s="253"/>
      <c r="L376" s="253"/>
      <c r="M376" s="253"/>
      <c r="N376" s="253"/>
      <c r="O376" s="253"/>
      <c r="P376" s="253"/>
      <c r="Q376" s="253"/>
      <c r="R376" s="253"/>
      <c r="S376" s="253"/>
      <c r="T376" s="253"/>
      <c r="U376" s="253" t="s">
        <v>545</v>
      </c>
      <c r="V376" s="253"/>
      <c r="W376" s="253"/>
      <c r="X376" s="253"/>
      <c r="Y376" s="253"/>
      <c r="Z376" s="253"/>
      <c r="AA376" s="253"/>
      <c r="AB376" s="253"/>
      <c r="AC376" s="253" t="s">
        <v>332</v>
      </c>
      <c r="AD376" s="253"/>
      <c r="AE376" s="253"/>
      <c r="AF376" s="253"/>
      <c r="AG376" s="253"/>
      <c r="AH376" s="253"/>
      <c r="AI376" s="253"/>
      <c r="AP376" s="313"/>
      <c r="AT376" s="313"/>
    </row>
    <row r="377" spans="1:46" s="312" customFormat="1" ht="15" customHeight="1" x14ac:dyDescent="0.25">
      <c r="A377" s="297"/>
      <c r="B377" s="297"/>
      <c r="C377" s="253"/>
      <c r="D377" s="253"/>
      <c r="E377" s="253"/>
      <c r="F377" s="253"/>
      <c r="G377" s="253"/>
      <c r="H377" s="253"/>
      <c r="I377" s="253"/>
      <c r="J377" s="253"/>
      <c r="K377" s="253"/>
      <c r="L377" s="253"/>
      <c r="M377" s="253"/>
      <c r="N377" s="253"/>
      <c r="O377" s="253"/>
      <c r="P377" s="253"/>
      <c r="Q377" s="253"/>
      <c r="R377" s="253"/>
      <c r="S377" s="253"/>
      <c r="T377" s="253"/>
      <c r="U377" s="253" t="s">
        <v>546</v>
      </c>
      <c r="V377" s="253"/>
      <c r="W377" s="253"/>
      <c r="X377" s="253"/>
      <c r="Y377" s="253"/>
      <c r="Z377" s="253"/>
      <c r="AA377" s="253"/>
      <c r="AB377" s="253"/>
      <c r="AC377" s="253" t="s">
        <v>357</v>
      </c>
      <c r="AD377" s="253"/>
      <c r="AE377" s="253"/>
      <c r="AF377" s="253"/>
      <c r="AG377" s="253"/>
      <c r="AH377" s="253"/>
      <c r="AI377" s="253"/>
      <c r="AP377" s="313"/>
      <c r="AT377" s="313"/>
    </row>
    <row r="378" spans="1:46" s="312" customFormat="1" ht="15" customHeight="1" x14ac:dyDescent="0.25">
      <c r="A378" s="297"/>
      <c r="B378" s="297"/>
      <c r="C378" s="253"/>
      <c r="D378" s="253"/>
      <c r="E378" s="253"/>
      <c r="F378" s="253"/>
      <c r="G378" s="253"/>
      <c r="H378" s="253"/>
      <c r="I378" s="253"/>
      <c r="J378" s="253"/>
      <c r="K378" s="253"/>
      <c r="L378" s="253"/>
      <c r="M378" s="253"/>
      <c r="N378" s="253"/>
      <c r="O378" s="253"/>
      <c r="P378" s="253"/>
      <c r="Q378" s="253"/>
      <c r="R378" s="253"/>
      <c r="S378" s="253"/>
      <c r="T378" s="253"/>
      <c r="U378" s="253" t="s">
        <v>547</v>
      </c>
      <c r="V378" s="253"/>
      <c r="W378" s="253"/>
      <c r="X378" s="253"/>
      <c r="Y378" s="253"/>
      <c r="Z378" s="253"/>
      <c r="AA378" s="253"/>
      <c r="AB378" s="253"/>
      <c r="AC378" s="253" t="s">
        <v>316</v>
      </c>
      <c r="AD378" s="253"/>
      <c r="AE378" s="253"/>
      <c r="AF378" s="253"/>
      <c r="AG378" s="253"/>
      <c r="AH378" s="253"/>
      <c r="AI378" s="253"/>
      <c r="AP378" s="313"/>
      <c r="AT378" s="313"/>
    </row>
    <row r="379" spans="1:46" s="312" customFormat="1" ht="15" customHeight="1" x14ac:dyDescent="0.25">
      <c r="A379" s="297"/>
      <c r="B379" s="297"/>
      <c r="C379" s="253"/>
      <c r="D379" s="253"/>
      <c r="E379" s="253"/>
      <c r="F379" s="253"/>
      <c r="G379" s="253"/>
      <c r="H379" s="253"/>
      <c r="I379" s="253"/>
      <c r="J379" s="253"/>
      <c r="K379" s="253"/>
      <c r="L379" s="253"/>
      <c r="M379" s="253"/>
      <c r="N379" s="253"/>
      <c r="O379" s="253"/>
      <c r="P379" s="253"/>
      <c r="Q379" s="253"/>
      <c r="R379" s="253"/>
      <c r="S379" s="253"/>
      <c r="T379" s="253"/>
      <c r="U379" s="253" t="s">
        <v>548</v>
      </c>
      <c r="V379" s="253"/>
      <c r="W379" s="253"/>
      <c r="X379" s="253"/>
      <c r="Y379" s="253"/>
      <c r="Z379" s="253"/>
      <c r="AA379" s="253"/>
      <c r="AB379" s="253"/>
      <c r="AC379" s="253" t="s">
        <v>332</v>
      </c>
      <c r="AD379" s="253"/>
      <c r="AE379" s="253"/>
      <c r="AF379" s="253"/>
      <c r="AG379" s="253"/>
      <c r="AH379" s="253"/>
      <c r="AI379" s="253"/>
      <c r="AP379" s="313"/>
      <c r="AT379" s="313"/>
    </row>
    <row r="380" spans="1:46" s="312" customFormat="1" ht="15" customHeight="1" x14ac:dyDescent="0.25">
      <c r="A380" s="297"/>
      <c r="B380" s="297"/>
      <c r="C380" s="253"/>
      <c r="D380" s="253"/>
      <c r="E380" s="253"/>
      <c r="F380" s="253"/>
      <c r="G380" s="253"/>
      <c r="H380" s="253"/>
      <c r="I380" s="253"/>
      <c r="J380" s="253"/>
      <c r="K380" s="253"/>
      <c r="L380" s="253"/>
      <c r="M380" s="253"/>
      <c r="N380" s="253"/>
      <c r="O380" s="253"/>
      <c r="P380" s="253"/>
      <c r="Q380" s="253"/>
      <c r="R380" s="253"/>
      <c r="S380" s="253"/>
      <c r="T380" s="253"/>
      <c r="U380" s="253" t="s">
        <v>549</v>
      </c>
      <c r="V380" s="253"/>
      <c r="W380" s="253"/>
      <c r="X380" s="253"/>
      <c r="Y380" s="253"/>
      <c r="Z380" s="253"/>
      <c r="AA380" s="253"/>
      <c r="AB380" s="253"/>
      <c r="AC380" s="253" t="s">
        <v>323</v>
      </c>
      <c r="AD380" s="253"/>
      <c r="AE380" s="253"/>
      <c r="AF380" s="253"/>
      <c r="AG380" s="253"/>
      <c r="AH380" s="253"/>
      <c r="AI380" s="253"/>
      <c r="AP380" s="313"/>
      <c r="AT380" s="313"/>
    </row>
    <row r="381" spans="1:46" s="312" customFormat="1" ht="15" customHeight="1" x14ac:dyDescent="0.25">
      <c r="A381" s="297"/>
      <c r="B381" s="297"/>
      <c r="C381" s="253"/>
      <c r="D381" s="253"/>
      <c r="E381" s="253"/>
      <c r="F381" s="253"/>
      <c r="G381" s="253"/>
      <c r="H381" s="253"/>
      <c r="I381" s="253"/>
      <c r="J381" s="253"/>
      <c r="K381" s="253"/>
      <c r="L381" s="253"/>
      <c r="M381" s="253"/>
      <c r="N381" s="253"/>
      <c r="O381" s="253"/>
      <c r="P381" s="253"/>
      <c r="Q381" s="253"/>
      <c r="R381" s="253"/>
      <c r="S381" s="253"/>
      <c r="T381" s="253"/>
      <c r="U381" s="253" t="s">
        <v>550</v>
      </c>
      <c r="V381" s="253"/>
      <c r="W381" s="253"/>
      <c r="X381" s="253"/>
      <c r="Y381" s="253"/>
      <c r="Z381" s="253"/>
      <c r="AA381" s="253"/>
      <c r="AB381" s="253"/>
      <c r="AC381" s="253" t="s">
        <v>329</v>
      </c>
      <c r="AD381" s="253"/>
      <c r="AE381" s="253"/>
      <c r="AF381" s="253"/>
      <c r="AG381" s="253"/>
      <c r="AH381" s="253"/>
      <c r="AI381" s="253"/>
      <c r="AP381" s="313"/>
      <c r="AT381" s="313"/>
    </row>
    <row r="382" spans="1:46" s="312" customFormat="1" ht="15" customHeight="1" x14ac:dyDescent="0.25">
      <c r="A382" s="297"/>
      <c r="B382" s="297"/>
      <c r="C382" s="253"/>
      <c r="D382" s="253"/>
      <c r="E382" s="253"/>
      <c r="F382" s="253"/>
      <c r="G382" s="253"/>
      <c r="H382" s="253"/>
      <c r="I382" s="253"/>
      <c r="J382" s="253"/>
      <c r="K382" s="253"/>
      <c r="L382" s="253"/>
      <c r="M382" s="253"/>
      <c r="N382" s="253"/>
      <c r="O382" s="253"/>
      <c r="P382" s="253"/>
      <c r="Q382" s="253"/>
      <c r="R382" s="253"/>
      <c r="S382" s="253"/>
      <c r="T382" s="253"/>
      <c r="U382" s="253" t="s">
        <v>551</v>
      </c>
      <c r="V382" s="253"/>
      <c r="W382" s="253"/>
      <c r="X382" s="253"/>
      <c r="Y382" s="253"/>
      <c r="Z382" s="253"/>
      <c r="AA382" s="253"/>
      <c r="AB382" s="253"/>
      <c r="AC382" s="253" t="s">
        <v>357</v>
      </c>
      <c r="AD382" s="253"/>
      <c r="AE382" s="253"/>
      <c r="AF382" s="253"/>
      <c r="AG382" s="253"/>
      <c r="AH382" s="253"/>
      <c r="AI382" s="253"/>
      <c r="AP382" s="313"/>
      <c r="AT382" s="313"/>
    </row>
    <row r="383" spans="1:46" s="312" customFormat="1" ht="15" customHeight="1" x14ac:dyDescent="0.25">
      <c r="A383" s="297"/>
      <c r="B383" s="297"/>
      <c r="C383" s="253"/>
      <c r="D383" s="253"/>
      <c r="E383" s="253"/>
      <c r="F383" s="253"/>
      <c r="G383" s="253"/>
      <c r="H383" s="253"/>
      <c r="I383" s="253"/>
      <c r="J383" s="253"/>
      <c r="K383" s="253"/>
      <c r="L383" s="253"/>
      <c r="M383" s="253"/>
      <c r="N383" s="253"/>
      <c r="O383" s="253"/>
      <c r="P383" s="253"/>
      <c r="Q383" s="253"/>
      <c r="R383" s="253"/>
      <c r="S383" s="253"/>
      <c r="T383" s="253"/>
      <c r="U383" s="253" t="s">
        <v>552</v>
      </c>
      <c r="V383" s="253"/>
      <c r="W383" s="253"/>
      <c r="X383" s="253"/>
      <c r="Y383" s="253"/>
      <c r="Z383" s="253"/>
      <c r="AA383" s="253"/>
      <c r="AB383" s="253"/>
      <c r="AC383" s="253" t="s">
        <v>329</v>
      </c>
      <c r="AD383" s="253"/>
      <c r="AE383" s="253"/>
      <c r="AF383" s="253"/>
      <c r="AG383" s="253"/>
      <c r="AH383" s="253"/>
      <c r="AI383" s="253"/>
      <c r="AP383" s="313"/>
      <c r="AT383" s="313"/>
    </row>
    <row r="384" spans="1:46" s="312" customFormat="1" ht="15" customHeight="1" x14ac:dyDescent="0.25">
      <c r="A384" s="297"/>
      <c r="B384" s="297"/>
      <c r="C384" s="253"/>
      <c r="D384" s="253"/>
      <c r="E384" s="253"/>
      <c r="F384" s="253"/>
      <c r="G384" s="253"/>
      <c r="H384" s="253"/>
      <c r="I384" s="253"/>
      <c r="J384" s="253"/>
      <c r="K384" s="253"/>
      <c r="L384" s="253"/>
      <c r="M384" s="253"/>
      <c r="N384" s="253"/>
      <c r="O384" s="253"/>
      <c r="P384" s="253"/>
      <c r="Q384" s="253"/>
      <c r="R384" s="253"/>
      <c r="S384" s="253"/>
      <c r="T384" s="253"/>
      <c r="U384" s="253" t="s">
        <v>553</v>
      </c>
      <c r="V384" s="253"/>
      <c r="W384" s="253"/>
      <c r="X384" s="253"/>
      <c r="Y384" s="253"/>
      <c r="Z384" s="253"/>
      <c r="AA384" s="253"/>
      <c r="AB384" s="253"/>
      <c r="AC384" s="253" t="s">
        <v>332</v>
      </c>
      <c r="AD384" s="253"/>
      <c r="AE384" s="253"/>
      <c r="AF384" s="253"/>
      <c r="AG384" s="253"/>
      <c r="AH384" s="253"/>
      <c r="AI384" s="253"/>
      <c r="AP384" s="313"/>
      <c r="AT384" s="313"/>
    </row>
    <row r="385" spans="1:46" s="312" customFormat="1" ht="15" customHeight="1" x14ac:dyDescent="0.25">
      <c r="A385" s="297"/>
      <c r="B385" s="297"/>
      <c r="C385" s="253"/>
      <c r="D385" s="253"/>
      <c r="E385" s="253"/>
      <c r="F385" s="253"/>
      <c r="G385" s="253"/>
      <c r="H385" s="253"/>
      <c r="I385" s="253"/>
      <c r="J385" s="253"/>
      <c r="K385" s="253"/>
      <c r="L385" s="253"/>
      <c r="M385" s="253"/>
      <c r="N385" s="253"/>
      <c r="O385" s="253"/>
      <c r="P385" s="253"/>
      <c r="Q385" s="253"/>
      <c r="R385" s="253"/>
      <c r="S385" s="253"/>
      <c r="T385" s="253"/>
      <c r="U385" s="253" t="s">
        <v>554</v>
      </c>
      <c r="V385" s="253"/>
      <c r="W385" s="253"/>
      <c r="X385" s="253"/>
      <c r="Y385" s="253"/>
      <c r="Z385" s="253"/>
      <c r="AA385" s="253"/>
      <c r="AB385" s="253"/>
      <c r="AC385" s="253" t="s">
        <v>332</v>
      </c>
      <c r="AD385" s="253"/>
      <c r="AE385" s="253"/>
      <c r="AF385" s="253"/>
      <c r="AG385" s="253"/>
      <c r="AH385" s="253"/>
      <c r="AI385" s="253"/>
      <c r="AP385" s="313"/>
      <c r="AT385" s="313"/>
    </row>
    <row r="386" spans="1:46" s="312" customFormat="1" ht="15" customHeight="1" x14ac:dyDescent="0.25">
      <c r="A386" s="297"/>
      <c r="B386" s="297"/>
      <c r="C386" s="253"/>
      <c r="D386" s="253"/>
      <c r="E386" s="253"/>
      <c r="F386" s="253"/>
      <c r="G386" s="253"/>
      <c r="H386" s="253"/>
      <c r="I386" s="253"/>
      <c r="J386" s="253"/>
      <c r="K386" s="253"/>
      <c r="L386" s="253"/>
      <c r="M386" s="253"/>
      <c r="N386" s="253"/>
      <c r="O386" s="253"/>
      <c r="P386" s="253"/>
      <c r="Q386" s="253"/>
      <c r="R386" s="253"/>
      <c r="S386" s="253"/>
      <c r="T386" s="253"/>
      <c r="U386" s="253" t="s">
        <v>555</v>
      </c>
      <c r="V386" s="253"/>
      <c r="W386" s="253"/>
      <c r="X386" s="253"/>
      <c r="Y386" s="253"/>
      <c r="Z386" s="253"/>
      <c r="AA386" s="253"/>
      <c r="AB386" s="253"/>
      <c r="AC386" s="253" t="s">
        <v>316</v>
      </c>
      <c r="AD386" s="253"/>
      <c r="AE386" s="253"/>
      <c r="AF386" s="253"/>
      <c r="AG386" s="253"/>
      <c r="AH386" s="253"/>
      <c r="AI386" s="253"/>
      <c r="AP386" s="313"/>
      <c r="AT386" s="313"/>
    </row>
    <row r="387" spans="1:46" s="312" customFormat="1" ht="15" customHeight="1" x14ac:dyDescent="0.25">
      <c r="A387" s="297"/>
      <c r="B387" s="297"/>
      <c r="C387" s="253"/>
      <c r="D387" s="253"/>
      <c r="E387" s="253"/>
      <c r="F387" s="253"/>
      <c r="G387" s="253"/>
      <c r="H387" s="253"/>
      <c r="I387" s="253"/>
      <c r="J387" s="253"/>
      <c r="K387" s="253"/>
      <c r="L387" s="253"/>
      <c r="M387" s="253"/>
      <c r="N387" s="253"/>
      <c r="O387" s="253"/>
      <c r="P387" s="253"/>
      <c r="Q387" s="253"/>
      <c r="R387" s="253"/>
      <c r="S387" s="253"/>
      <c r="T387" s="253"/>
      <c r="U387" s="253" t="s">
        <v>556</v>
      </c>
      <c r="V387" s="253"/>
      <c r="W387" s="253"/>
      <c r="X387" s="253"/>
      <c r="Y387" s="253"/>
      <c r="Z387" s="253"/>
      <c r="AA387" s="253"/>
      <c r="AB387" s="253"/>
      <c r="AC387" s="253" t="s">
        <v>320</v>
      </c>
      <c r="AD387" s="253"/>
      <c r="AE387" s="253"/>
      <c r="AF387" s="253"/>
      <c r="AG387" s="253"/>
      <c r="AH387" s="253"/>
      <c r="AI387" s="253"/>
      <c r="AP387" s="313"/>
      <c r="AT387" s="313"/>
    </row>
    <row r="388" spans="1:46" s="312" customFormat="1" ht="15" customHeight="1" x14ac:dyDescent="0.25">
      <c r="A388" s="297"/>
      <c r="B388" s="297"/>
      <c r="C388" s="253"/>
      <c r="D388" s="253"/>
      <c r="E388" s="253"/>
      <c r="F388" s="253"/>
      <c r="G388" s="253"/>
      <c r="H388" s="253"/>
      <c r="I388" s="253"/>
      <c r="J388" s="253"/>
      <c r="K388" s="253"/>
      <c r="L388" s="253"/>
      <c r="M388" s="253"/>
      <c r="N388" s="253"/>
      <c r="O388" s="253"/>
      <c r="P388" s="253"/>
      <c r="Q388" s="253"/>
      <c r="R388" s="253"/>
      <c r="S388" s="253"/>
      <c r="T388" s="253"/>
      <c r="U388" s="253" t="s">
        <v>557</v>
      </c>
      <c r="V388" s="253"/>
      <c r="W388" s="253"/>
      <c r="X388" s="253"/>
      <c r="Y388" s="253"/>
      <c r="Z388" s="253"/>
      <c r="AA388" s="253"/>
      <c r="AB388" s="253"/>
      <c r="AC388" s="253" t="s">
        <v>318</v>
      </c>
      <c r="AD388" s="253"/>
      <c r="AE388" s="253"/>
      <c r="AF388" s="253"/>
      <c r="AG388" s="253"/>
      <c r="AH388" s="253"/>
      <c r="AI388" s="253"/>
      <c r="AP388" s="313"/>
      <c r="AT388" s="313"/>
    </row>
    <row r="389" spans="1:46" s="312" customFormat="1" ht="15" customHeight="1" x14ac:dyDescent="0.25">
      <c r="A389" s="297"/>
      <c r="B389" s="297"/>
      <c r="C389" s="253"/>
      <c r="D389" s="253"/>
      <c r="E389" s="253"/>
      <c r="F389" s="253"/>
      <c r="G389" s="253"/>
      <c r="H389" s="253"/>
      <c r="I389" s="253"/>
      <c r="J389" s="253"/>
      <c r="K389" s="253"/>
      <c r="L389" s="253"/>
      <c r="M389" s="253"/>
      <c r="N389" s="253"/>
      <c r="O389" s="253"/>
      <c r="P389" s="253"/>
      <c r="Q389" s="253"/>
      <c r="R389" s="253"/>
      <c r="S389" s="253"/>
      <c r="T389" s="253"/>
      <c r="U389" s="253" t="s">
        <v>558</v>
      </c>
      <c r="V389" s="253"/>
      <c r="W389" s="253"/>
      <c r="X389" s="253"/>
      <c r="Y389" s="253"/>
      <c r="Z389" s="253"/>
      <c r="AA389" s="253"/>
      <c r="AB389" s="253"/>
      <c r="AC389" s="253" t="s">
        <v>320</v>
      </c>
      <c r="AD389" s="253"/>
      <c r="AE389" s="253"/>
      <c r="AF389" s="253"/>
      <c r="AG389" s="253"/>
      <c r="AH389" s="253"/>
      <c r="AI389" s="253"/>
      <c r="AP389" s="313"/>
      <c r="AT389" s="313"/>
    </row>
    <row r="390" spans="1:46" s="312" customFormat="1" ht="15" customHeight="1" x14ac:dyDescent="0.25">
      <c r="A390" s="297"/>
      <c r="B390" s="297"/>
      <c r="C390" s="253"/>
      <c r="D390" s="253"/>
      <c r="E390" s="253"/>
      <c r="F390" s="253"/>
      <c r="G390" s="253"/>
      <c r="H390" s="253"/>
      <c r="I390" s="253"/>
      <c r="J390" s="253"/>
      <c r="K390" s="253"/>
      <c r="L390" s="253"/>
      <c r="M390" s="253"/>
      <c r="N390" s="253"/>
      <c r="O390" s="253"/>
      <c r="P390" s="253"/>
      <c r="Q390" s="253"/>
      <c r="R390" s="253"/>
      <c r="S390" s="253"/>
      <c r="T390" s="253"/>
      <c r="U390" s="253" t="s">
        <v>559</v>
      </c>
      <c r="V390" s="253"/>
      <c r="W390" s="253"/>
      <c r="X390" s="253"/>
      <c r="Y390" s="253"/>
      <c r="Z390" s="253"/>
      <c r="AA390" s="253"/>
      <c r="AB390" s="253"/>
      <c r="AC390" s="253" t="s">
        <v>329</v>
      </c>
      <c r="AD390" s="253"/>
      <c r="AE390" s="253"/>
      <c r="AF390" s="253"/>
      <c r="AG390" s="253"/>
      <c r="AH390" s="253"/>
      <c r="AI390" s="253"/>
      <c r="AP390" s="313"/>
      <c r="AT390" s="313"/>
    </row>
    <row r="391" spans="1:46" s="312" customFormat="1" ht="15" customHeight="1" x14ac:dyDescent="0.25">
      <c r="A391" s="297"/>
      <c r="B391" s="297"/>
      <c r="C391" s="253"/>
      <c r="D391" s="253"/>
      <c r="E391" s="253"/>
      <c r="F391" s="253"/>
      <c r="G391" s="253"/>
      <c r="H391" s="253"/>
      <c r="I391" s="253"/>
      <c r="J391" s="253"/>
      <c r="K391" s="253"/>
      <c r="L391" s="253"/>
      <c r="M391" s="253"/>
      <c r="N391" s="253"/>
      <c r="O391" s="253"/>
      <c r="P391" s="253"/>
      <c r="Q391" s="253"/>
      <c r="R391" s="253"/>
      <c r="S391" s="253"/>
      <c r="T391" s="253"/>
      <c r="U391" s="253" t="s">
        <v>560</v>
      </c>
      <c r="V391" s="253"/>
      <c r="W391" s="253"/>
      <c r="X391" s="253"/>
      <c r="Y391" s="253"/>
      <c r="Z391" s="253"/>
      <c r="AA391" s="253"/>
      <c r="AB391" s="253"/>
      <c r="AC391" s="253" t="s">
        <v>357</v>
      </c>
      <c r="AD391" s="253"/>
      <c r="AE391" s="253"/>
      <c r="AF391" s="253"/>
      <c r="AG391" s="253"/>
      <c r="AH391" s="253"/>
      <c r="AI391" s="253"/>
      <c r="AP391" s="313"/>
      <c r="AT391" s="313"/>
    </row>
    <row r="392" spans="1:46" s="312" customFormat="1" ht="15" customHeight="1" x14ac:dyDescent="0.25">
      <c r="A392" s="297"/>
      <c r="B392" s="297"/>
      <c r="C392" s="253"/>
      <c r="D392" s="253"/>
      <c r="E392" s="253"/>
      <c r="F392" s="253"/>
      <c r="G392" s="253"/>
      <c r="H392" s="253"/>
      <c r="I392" s="253"/>
      <c r="J392" s="253"/>
      <c r="K392" s="253"/>
      <c r="L392" s="253"/>
      <c r="M392" s="253"/>
      <c r="N392" s="253"/>
      <c r="O392" s="253"/>
      <c r="P392" s="253"/>
      <c r="Q392" s="253"/>
      <c r="R392" s="253"/>
      <c r="S392" s="253"/>
      <c r="T392" s="253"/>
      <c r="U392" s="253" t="s">
        <v>561</v>
      </c>
      <c r="V392" s="253"/>
      <c r="W392" s="253"/>
      <c r="X392" s="253"/>
      <c r="Y392" s="253"/>
      <c r="Z392" s="253"/>
      <c r="AA392" s="253"/>
      <c r="AB392" s="253"/>
      <c r="AC392" s="253" t="s">
        <v>323</v>
      </c>
      <c r="AD392" s="253"/>
      <c r="AE392" s="253"/>
      <c r="AF392" s="253"/>
      <c r="AG392" s="253"/>
      <c r="AH392" s="253"/>
      <c r="AI392" s="253"/>
      <c r="AP392" s="313"/>
      <c r="AT392" s="313"/>
    </row>
    <row r="393" spans="1:46" s="312" customFormat="1" ht="15" customHeight="1" x14ac:dyDescent="0.25">
      <c r="A393" s="297"/>
      <c r="B393" s="297"/>
      <c r="C393" s="253"/>
      <c r="D393" s="253"/>
      <c r="E393" s="253"/>
      <c r="F393" s="253"/>
      <c r="G393" s="253"/>
      <c r="H393" s="253"/>
      <c r="I393" s="253"/>
      <c r="J393" s="253"/>
      <c r="K393" s="253"/>
      <c r="L393" s="253"/>
      <c r="M393" s="253"/>
      <c r="N393" s="253"/>
      <c r="O393" s="253"/>
      <c r="P393" s="253"/>
      <c r="Q393" s="253"/>
      <c r="R393" s="253"/>
      <c r="S393" s="253"/>
      <c r="T393" s="253"/>
      <c r="U393" s="253" t="s">
        <v>562</v>
      </c>
      <c r="V393" s="253"/>
      <c r="W393" s="253"/>
      <c r="X393" s="253"/>
      <c r="Y393" s="253"/>
      <c r="Z393" s="253"/>
      <c r="AA393" s="253"/>
      <c r="AB393" s="253"/>
      <c r="AC393" s="253" t="s">
        <v>320</v>
      </c>
      <c r="AD393" s="253"/>
      <c r="AE393" s="253"/>
      <c r="AF393" s="253"/>
      <c r="AG393" s="253"/>
      <c r="AH393" s="253"/>
      <c r="AI393" s="253"/>
      <c r="AP393" s="313"/>
      <c r="AT393" s="313"/>
    </row>
    <row r="394" spans="1:46" s="312" customFormat="1" ht="15" customHeight="1" x14ac:dyDescent="0.25">
      <c r="A394" s="297"/>
      <c r="B394" s="297"/>
      <c r="C394" s="253"/>
      <c r="D394" s="253"/>
      <c r="E394" s="253"/>
      <c r="F394" s="253"/>
      <c r="G394" s="253"/>
      <c r="H394" s="253"/>
      <c r="I394" s="253"/>
      <c r="J394" s="253"/>
      <c r="K394" s="253"/>
      <c r="L394" s="253"/>
      <c r="M394" s="253"/>
      <c r="N394" s="253"/>
      <c r="O394" s="253"/>
      <c r="P394" s="253"/>
      <c r="Q394" s="253"/>
      <c r="R394" s="253"/>
      <c r="S394" s="253"/>
      <c r="T394" s="253"/>
      <c r="U394" s="253" t="s">
        <v>563</v>
      </c>
      <c r="V394" s="253"/>
      <c r="W394" s="253"/>
      <c r="X394" s="253"/>
      <c r="Y394" s="253"/>
      <c r="Z394" s="253"/>
      <c r="AA394" s="253"/>
      <c r="AB394" s="253"/>
      <c r="AC394" s="253" t="s">
        <v>320</v>
      </c>
      <c r="AD394" s="253"/>
      <c r="AE394" s="253"/>
      <c r="AF394" s="253"/>
      <c r="AG394" s="253"/>
      <c r="AH394" s="253"/>
      <c r="AI394" s="253"/>
      <c r="AP394" s="313"/>
      <c r="AT394" s="313"/>
    </row>
    <row r="395" spans="1:46" s="312" customFormat="1" ht="15" customHeight="1" x14ac:dyDescent="0.25">
      <c r="A395" s="297"/>
      <c r="B395" s="297"/>
      <c r="C395" s="253"/>
      <c r="D395" s="253"/>
      <c r="E395" s="253"/>
      <c r="F395" s="253"/>
      <c r="G395" s="253"/>
      <c r="H395" s="253"/>
      <c r="I395" s="253"/>
      <c r="J395" s="253"/>
      <c r="K395" s="253"/>
      <c r="L395" s="253"/>
      <c r="M395" s="253"/>
      <c r="N395" s="253"/>
      <c r="O395" s="253"/>
      <c r="P395" s="253"/>
      <c r="Q395" s="253"/>
      <c r="R395" s="253"/>
      <c r="S395" s="253"/>
      <c r="T395" s="253"/>
      <c r="U395" s="253" t="s">
        <v>564</v>
      </c>
      <c r="V395" s="253"/>
      <c r="W395" s="253"/>
      <c r="X395" s="253"/>
      <c r="Y395" s="253"/>
      <c r="Z395" s="253"/>
      <c r="AA395" s="253"/>
      <c r="AB395" s="253"/>
      <c r="AC395" s="253" t="s">
        <v>323</v>
      </c>
      <c r="AD395" s="253"/>
      <c r="AE395" s="253"/>
      <c r="AF395" s="253"/>
      <c r="AG395" s="253"/>
      <c r="AH395" s="253"/>
      <c r="AI395" s="253"/>
      <c r="AP395" s="313"/>
      <c r="AT395" s="313"/>
    </row>
    <row r="396" spans="1:46" s="312" customFormat="1" ht="15" customHeight="1" x14ac:dyDescent="0.25">
      <c r="A396" s="297"/>
      <c r="B396" s="297"/>
      <c r="C396" s="253"/>
      <c r="D396" s="253"/>
      <c r="E396" s="253"/>
      <c r="F396" s="253"/>
      <c r="G396" s="253"/>
      <c r="H396" s="253"/>
      <c r="I396" s="253"/>
      <c r="J396" s="253"/>
      <c r="K396" s="253"/>
      <c r="L396" s="253"/>
      <c r="M396" s="253"/>
      <c r="N396" s="253"/>
      <c r="O396" s="253"/>
      <c r="P396" s="253"/>
      <c r="Q396" s="253"/>
      <c r="R396" s="253"/>
      <c r="S396" s="253"/>
      <c r="T396" s="253"/>
      <c r="U396" s="253" t="s">
        <v>565</v>
      </c>
      <c r="V396" s="253"/>
      <c r="W396" s="253"/>
      <c r="X396" s="253"/>
      <c r="Y396" s="253"/>
      <c r="Z396" s="253"/>
      <c r="AA396" s="253"/>
      <c r="AB396" s="253"/>
      <c r="AC396" s="253" t="s">
        <v>323</v>
      </c>
      <c r="AD396" s="253"/>
      <c r="AE396" s="253"/>
      <c r="AF396" s="253"/>
      <c r="AG396" s="253"/>
      <c r="AH396" s="253"/>
      <c r="AI396" s="253"/>
      <c r="AP396" s="313"/>
      <c r="AT396" s="313"/>
    </row>
    <row r="397" spans="1:46" s="312" customFormat="1" ht="15" customHeight="1" x14ac:dyDescent="0.25">
      <c r="A397" s="297"/>
      <c r="B397" s="297"/>
      <c r="C397" s="253"/>
      <c r="D397" s="253"/>
      <c r="E397" s="253"/>
      <c r="F397" s="253"/>
      <c r="G397" s="253"/>
      <c r="H397" s="253"/>
      <c r="I397" s="253"/>
      <c r="J397" s="253"/>
      <c r="K397" s="253"/>
      <c r="L397" s="253"/>
      <c r="M397" s="253"/>
      <c r="N397" s="253"/>
      <c r="O397" s="253"/>
      <c r="P397" s="253"/>
      <c r="Q397" s="253"/>
      <c r="R397" s="253"/>
      <c r="S397" s="253"/>
      <c r="T397" s="253"/>
      <c r="U397" s="253" t="s">
        <v>566</v>
      </c>
      <c r="V397" s="253"/>
      <c r="W397" s="253"/>
      <c r="X397" s="253"/>
      <c r="Y397" s="253"/>
      <c r="Z397" s="253"/>
      <c r="AA397" s="253"/>
      <c r="AB397" s="253"/>
      <c r="AC397" s="253" t="s">
        <v>318</v>
      </c>
      <c r="AD397" s="253"/>
      <c r="AE397" s="253"/>
      <c r="AF397" s="253"/>
      <c r="AG397" s="253"/>
      <c r="AH397" s="253"/>
      <c r="AI397" s="253"/>
      <c r="AP397" s="313"/>
      <c r="AT397" s="313"/>
    </row>
    <row r="398" spans="1:46" s="312" customFormat="1" ht="15" customHeight="1" x14ac:dyDescent="0.25">
      <c r="A398" s="297"/>
      <c r="B398" s="297"/>
      <c r="C398" s="253"/>
      <c r="D398" s="253"/>
      <c r="E398" s="253"/>
      <c r="F398" s="253"/>
      <c r="G398" s="253"/>
      <c r="H398" s="253"/>
      <c r="I398" s="253"/>
      <c r="J398" s="253"/>
      <c r="K398" s="253"/>
      <c r="L398" s="253"/>
      <c r="M398" s="253"/>
      <c r="N398" s="253"/>
      <c r="O398" s="253"/>
      <c r="P398" s="253"/>
      <c r="Q398" s="253"/>
      <c r="R398" s="253"/>
      <c r="S398" s="253"/>
      <c r="T398" s="253"/>
      <c r="U398" s="253" t="s">
        <v>567</v>
      </c>
      <c r="V398" s="253"/>
      <c r="W398" s="253"/>
      <c r="X398" s="253"/>
      <c r="Y398" s="253"/>
      <c r="Z398" s="253"/>
      <c r="AA398" s="253"/>
      <c r="AB398" s="253"/>
      <c r="AC398" s="253" t="s">
        <v>329</v>
      </c>
      <c r="AD398" s="253"/>
      <c r="AE398" s="253"/>
      <c r="AF398" s="253"/>
      <c r="AG398" s="253"/>
      <c r="AH398" s="253"/>
      <c r="AI398" s="253"/>
      <c r="AP398" s="313"/>
      <c r="AT398" s="313"/>
    </row>
    <row r="399" spans="1:46" s="312" customFormat="1" ht="15" customHeight="1" x14ac:dyDescent="0.25">
      <c r="A399" s="297"/>
      <c r="B399" s="297"/>
      <c r="C399" s="253"/>
      <c r="D399" s="253"/>
      <c r="E399" s="253"/>
      <c r="F399" s="253"/>
      <c r="G399" s="253"/>
      <c r="H399" s="253"/>
      <c r="I399" s="253"/>
      <c r="J399" s="253"/>
      <c r="K399" s="253"/>
      <c r="L399" s="253"/>
      <c r="M399" s="253"/>
      <c r="N399" s="253"/>
      <c r="O399" s="253"/>
      <c r="P399" s="253"/>
      <c r="Q399" s="253"/>
      <c r="R399" s="253"/>
      <c r="S399" s="253"/>
      <c r="T399" s="253"/>
      <c r="U399" s="253" t="s">
        <v>568</v>
      </c>
      <c r="V399" s="253"/>
      <c r="W399" s="253"/>
      <c r="X399" s="253"/>
      <c r="Y399" s="253"/>
      <c r="Z399" s="253"/>
      <c r="AA399" s="253"/>
      <c r="AB399" s="253"/>
      <c r="AC399" s="253" t="s">
        <v>332</v>
      </c>
      <c r="AD399" s="253"/>
      <c r="AE399" s="253"/>
      <c r="AF399" s="253"/>
      <c r="AG399" s="253"/>
      <c r="AH399" s="253"/>
      <c r="AI399" s="253"/>
      <c r="AP399" s="313"/>
      <c r="AT399" s="313"/>
    </row>
    <row r="400" spans="1:46" s="312" customFormat="1" ht="15" customHeight="1" x14ac:dyDescent="0.25">
      <c r="A400" s="297"/>
      <c r="B400" s="297"/>
      <c r="C400" s="253"/>
      <c r="D400" s="253"/>
      <c r="E400" s="253"/>
      <c r="F400" s="253"/>
      <c r="G400" s="253"/>
      <c r="H400" s="253"/>
      <c r="I400" s="253"/>
      <c r="J400" s="253"/>
      <c r="K400" s="253"/>
      <c r="L400" s="253"/>
      <c r="M400" s="253"/>
      <c r="N400" s="253"/>
      <c r="O400" s="253"/>
      <c r="P400" s="253"/>
      <c r="Q400" s="253"/>
      <c r="R400" s="253"/>
      <c r="S400" s="253"/>
      <c r="T400" s="253"/>
      <c r="U400" s="253" t="s">
        <v>569</v>
      </c>
      <c r="V400" s="253"/>
      <c r="W400" s="253"/>
      <c r="X400" s="253"/>
      <c r="Y400" s="253"/>
      <c r="Z400" s="253"/>
      <c r="AA400" s="253"/>
      <c r="AB400" s="253"/>
      <c r="AC400" s="253" t="s">
        <v>329</v>
      </c>
      <c r="AD400" s="253"/>
      <c r="AE400" s="253"/>
      <c r="AF400" s="253"/>
      <c r="AG400" s="253"/>
      <c r="AH400" s="253"/>
      <c r="AI400" s="253"/>
      <c r="AP400" s="313"/>
      <c r="AT400" s="313"/>
    </row>
    <row r="401" spans="1:46" s="312" customFormat="1" ht="15" customHeight="1" x14ac:dyDescent="0.25">
      <c r="A401" s="297"/>
      <c r="B401" s="297"/>
      <c r="C401" s="253"/>
      <c r="D401" s="253"/>
      <c r="E401" s="253"/>
      <c r="F401" s="253"/>
      <c r="G401" s="253"/>
      <c r="H401" s="253"/>
      <c r="I401" s="253"/>
      <c r="J401" s="253"/>
      <c r="K401" s="253"/>
      <c r="L401" s="253"/>
      <c r="M401" s="253"/>
      <c r="N401" s="253"/>
      <c r="O401" s="253"/>
      <c r="P401" s="253"/>
      <c r="Q401" s="253"/>
      <c r="R401" s="253"/>
      <c r="S401" s="253"/>
      <c r="T401" s="253"/>
      <c r="U401" s="253" t="s">
        <v>570</v>
      </c>
      <c r="V401" s="253"/>
      <c r="W401" s="253"/>
      <c r="X401" s="253"/>
      <c r="Y401" s="253"/>
      <c r="Z401" s="253"/>
      <c r="AA401" s="253"/>
      <c r="AB401" s="253"/>
      <c r="AC401" s="253" t="s">
        <v>373</v>
      </c>
      <c r="AD401" s="253"/>
      <c r="AE401" s="253"/>
      <c r="AF401" s="253"/>
      <c r="AG401" s="253"/>
      <c r="AH401" s="253"/>
      <c r="AI401" s="253"/>
      <c r="AP401" s="313"/>
      <c r="AT401" s="313"/>
    </row>
    <row r="402" spans="1:46" s="312" customFormat="1" ht="15" customHeight="1" x14ac:dyDescent="0.25">
      <c r="A402" s="297"/>
      <c r="B402" s="297"/>
      <c r="C402" s="253"/>
      <c r="D402" s="253"/>
      <c r="E402" s="253"/>
      <c r="F402" s="253"/>
      <c r="G402" s="253"/>
      <c r="H402" s="253"/>
      <c r="I402" s="253"/>
      <c r="J402" s="253"/>
      <c r="K402" s="253"/>
      <c r="L402" s="253"/>
      <c r="M402" s="253"/>
      <c r="N402" s="253"/>
      <c r="O402" s="253"/>
      <c r="P402" s="253"/>
      <c r="Q402" s="253"/>
      <c r="R402" s="253"/>
      <c r="S402" s="253"/>
      <c r="T402" s="253"/>
      <c r="U402" s="253" t="s">
        <v>571</v>
      </c>
      <c r="V402" s="253"/>
      <c r="W402" s="253"/>
      <c r="X402" s="253"/>
      <c r="Y402" s="253"/>
      <c r="Z402" s="253"/>
      <c r="AA402" s="253"/>
      <c r="AB402" s="253"/>
      <c r="AC402" s="253" t="s">
        <v>323</v>
      </c>
      <c r="AD402" s="253"/>
      <c r="AE402" s="253"/>
      <c r="AF402" s="253"/>
      <c r="AG402" s="253"/>
      <c r="AH402" s="253"/>
      <c r="AI402" s="253"/>
      <c r="AP402" s="313"/>
      <c r="AT402" s="313"/>
    </row>
    <row r="403" spans="1:46" s="312" customFormat="1" ht="15" customHeight="1" x14ac:dyDescent="0.25">
      <c r="A403" s="297"/>
      <c r="B403" s="297"/>
      <c r="C403" s="253"/>
      <c r="D403" s="253"/>
      <c r="E403" s="253"/>
      <c r="F403" s="253"/>
      <c r="G403" s="253"/>
      <c r="H403" s="253"/>
      <c r="I403" s="253"/>
      <c r="J403" s="253"/>
      <c r="K403" s="253"/>
      <c r="L403" s="253"/>
      <c r="M403" s="253"/>
      <c r="N403" s="253"/>
      <c r="O403" s="253"/>
      <c r="P403" s="253"/>
      <c r="Q403" s="253"/>
      <c r="R403" s="253"/>
      <c r="S403" s="253"/>
      <c r="T403" s="253"/>
      <c r="U403" s="253" t="s">
        <v>572</v>
      </c>
      <c r="V403" s="253"/>
      <c r="W403" s="253"/>
      <c r="X403" s="253"/>
      <c r="Y403" s="253"/>
      <c r="Z403" s="253"/>
      <c r="AA403" s="253"/>
      <c r="AB403" s="253"/>
      <c r="AC403" s="253" t="s">
        <v>323</v>
      </c>
      <c r="AD403" s="253"/>
      <c r="AE403" s="253"/>
      <c r="AF403" s="253"/>
      <c r="AG403" s="253"/>
      <c r="AH403" s="253"/>
      <c r="AI403" s="253"/>
      <c r="AP403" s="313"/>
      <c r="AT403" s="313"/>
    </row>
    <row r="404" spans="1:46" s="312" customFormat="1" ht="15" customHeight="1" x14ac:dyDescent="0.25">
      <c r="A404" s="297"/>
      <c r="B404" s="297"/>
      <c r="C404" s="253"/>
      <c r="D404" s="253"/>
      <c r="E404" s="253"/>
      <c r="F404" s="253"/>
      <c r="G404" s="253"/>
      <c r="H404" s="253"/>
      <c r="I404" s="253"/>
      <c r="J404" s="253"/>
      <c r="K404" s="253"/>
      <c r="L404" s="253"/>
      <c r="M404" s="253"/>
      <c r="N404" s="253"/>
      <c r="O404" s="253"/>
      <c r="P404" s="253"/>
      <c r="Q404" s="253"/>
      <c r="R404" s="253"/>
      <c r="S404" s="253"/>
      <c r="T404" s="253"/>
      <c r="U404" s="253" t="s">
        <v>573</v>
      </c>
      <c r="V404" s="253"/>
      <c r="W404" s="253"/>
      <c r="X404" s="253"/>
      <c r="Y404" s="253"/>
      <c r="Z404" s="253"/>
      <c r="AA404" s="253"/>
      <c r="AB404" s="253"/>
      <c r="AC404" s="253" t="s">
        <v>320</v>
      </c>
      <c r="AD404" s="253"/>
      <c r="AE404" s="253"/>
      <c r="AF404" s="253"/>
      <c r="AG404" s="253"/>
      <c r="AH404" s="253"/>
      <c r="AI404" s="253"/>
      <c r="AP404" s="313"/>
      <c r="AT404" s="313"/>
    </row>
    <row r="405" spans="1:46" s="312" customFormat="1" ht="15" customHeight="1" x14ac:dyDescent="0.25">
      <c r="A405" s="297"/>
      <c r="B405" s="297"/>
      <c r="C405" s="253"/>
      <c r="D405" s="253"/>
      <c r="E405" s="253"/>
      <c r="F405" s="253"/>
      <c r="G405" s="253"/>
      <c r="H405" s="253"/>
      <c r="I405" s="253"/>
      <c r="J405" s="253"/>
      <c r="K405" s="253"/>
      <c r="L405" s="253"/>
      <c r="M405" s="253"/>
      <c r="N405" s="253"/>
      <c r="O405" s="253"/>
      <c r="P405" s="253"/>
      <c r="Q405" s="253"/>
      <c r="R405" s="253"/>
      <c r="S405" s="253"/>
      <c r="T405" s="253"/>
      <c r="U405" s="253" t="s">
        <v>574</v>
      </c>
      <c r="V405" s="253"/>
      <c r="W405" s="253"/>
      <c r="X405" s="253"/>
      <c r="Y405" s="253"/>
      <c r="Z405" s="253"/>
      <c r="AA405" s="253"/>
      <c r="AB405" s="253"/>
      <c r="AC405" s="253" t="s">
        <v>332</v>
      </c>
      <c r="AD405" s="253"/>
      <c r="AE405" s="253"/>
      <c r="AF405" s="253"/>
      <c r="AG405" s="253"/>
      <c r="AH405" s="253"/>
      <c r="AI405" s="253"/>
      <c r="AP405" s="313"/>
      <c r="AT405" s="313"/>
    </row>
    <row r="406" spans="1:46" s="312" customFormat="1" ht="15" customHeight="1" x14ac:dyDescent="0.25">
      <c r="A406" s="297"/>
      <c r="B406" s="297"/>
      <c r="C406" s="253"/>
      <c r="D406" s="253"/>
      <c r="E406" s="253"/>
      <c r="F406" s="253"/>
      <c r="G406" s="253"/>
      <c r="H406" s="253"/>
      <c r="I406" s="253"/>
      <c r="J406" s="253"/>
      <c r="K406" s="253"/>
      <c r="L406" s="253"/>
      <c r="M406" s="253"/>
      <c r="N406" s="253"/>
      <c r="O406" s="253"/>
      <c r="P406" s="253"/>
      <c r="Q406" s="253"/>
      <c r="R406" s="253"/>
      <c r="S406" s="253"/>
      <c r="T406" s="253"/>
      <c r="U406" s="253" t="s">
        <v>575</v>
      </c>
      <c r="V406" s="253"/>
      <c r="W406" s="253"/>
      <c r="X406" s="253"/>
      <c r="Y406" s="253"/>
      <c r="Z406" s="253"/>
      <c r="AA406" s="253"/>
      <c r="AB406" s="253"/>
      <c r="AC406" s="253" t="s">
        <v>320</v>
      </c>
      <c r="AD406" s="253"/>
      <c r="AE406" s="253"/>
      <c r="AF406" s="253"/>
      <c r="AG406" s="253"/>
      <c r="AH406" s="253"/>
      <c r="AI406" s="253"/>
      <c r="AP406" s="313"/>
      <c r="AT406" s="313"/>
    </row>
    <row r="407" spans="1:46" s="312" customFormat="1" ht="15" customHeight="1" x14ac:dyDescent="0.25">
      <c r="A407" s="297"/>
      <c r="B407" s="297"/>
      <c r="C407" s="253"/>
      <c r="D407" s="253"/>
      <c r="E407" s="253"/>
      <c r="F407" s="253"/>
      <c r="G407" s="253"/>
      <c r="H407" s="253"/>
      <c r="I407" s="253"/>
      <c r="J407" s="253"/>
      <c r="K407" s="253"/>
      <c r="L407" s="253"/>
      <c r="M407" s="253"/>
      <c r="N407" s="253"/>
      <c r="O407" s="253"/>
      <c r="P407" s="253"/>
      <c r="Q407" s="253"/>
      <c r="R407" s="253"/>
      <c r="S407" s="253"/>
      <c r="T407" s="253"/>
      <c r="U407" s="253" t="s">
        <v>576</v>
      </c>
      <c r="V407" s="253"/>
      <c r="W407" s="253"/>
      <c r="X407" s="253"/>
      <c r="Y407" s="253"/>
      <c r="Z407" s="253"/>
      <c r="AA407" s="253"/>
      <c r="AB407" s="253"/>
      <c r="AC407" s="253" t="s">
        <v>320</v>
      </c>
      <c r="AD407" s="253"/>
      <c r="AE407" s="253"/>
      <c r="AF407" s="253"/>
      <c r="AG407" s="253"/>
      <c r="AH407" s="253"/>
      <c r="AI407" s="253"/>
      <c r="AP407" s="313"/>
      <c r="AT407" s="313"/>
    </row>
    <row r="408" spans="1:46" s="312" customFormat="1" ht="15" customHeight="1" x14ac:dyDescent="0.25">
      <c r="A408" s="297"/>
      <c r="B408" s="297"/>
      <c r="C408" s="253"/>
      <c r="D408" s="253"/>
      <c r="E408" s="253"/>
      <c r="F408" s="253"/>
      <c r="G408" s="253"/>
      <c r="H408" s="253"/>
      <c r="I408" s="253"/>
      <c r="J408" s="253"/>
      <c r="K408" s="253"/>
      <c r="L408" s="253"/>
      <c r="M408" s="253"/>
      <c r="N408" s="253"/>
      <c r="O408" s="253"/>
      <c r="P408" s="253"/>
      <c r="Q408" s="253"/>
      <c r="R408" s="253"/>
      <c r="S408" s="253"/>
      <c r="T408" s="253"/>
      <c r="U408" s="253" t="s">
        <v>577</v>
      </c>
      <c r="V408" s="253"/>
      <c r="W408" s="253"/>
      <c r="X408" s="253"/>
      <c r="Y408" s="253"/>
      <c r="Z408" s="253"/>
      <c r="AA408" s="253"/>
      <c r="AB408" s="253"/>
      <c r="AC408" s="253" t="s">
        <v>323</v>
      </c>
      <c r="AD408" s="253"/>
      <c r="AE408" s="253"/>
      <c r="AF408" s="253"/>
      <c r="AG408" s="253"/>
      <c r="AH408" s="253"/>
      <c r="AI408" s="253"/>
      <c r="AP408" s="313"/>
      <c r="AT408" s="313"/>
    </row>
    <row r="409" spans="1:46" s="312" customFormat="1" ht="15" customHeight="1" x14ac:dyDescent="0.25">
      <c r="A409" s="297"/>
      <c r="B409" s="297"/>
      <c r="C409" s="253"/>
      <c r="D409" s="253"/>
      <c r="E409" s="253"/>
      <c r="F409" s="253"/>
      <c r="G409" s="253"/>
      <c r="H409" s="253"/>
      <c r="I409" s="253"/>
      <c r="J409" s="253"/>
      <c r="K409" s="253"/>
      <c r="L409" s="253"/>
      <c r="M409" s="253"/>
      <c r="N409" s="253"/>
      <c r="O409" s="253"/>
      <c r="P409" s="253"/>
      <c r="Q409" s="253"/>
      <c r="R409" s="253"/>
      <c r="S409" s="253"/>
      <c r="T409" s="253"/>
      <c r="U409" s="253" t="s">
        <v>578</v>
      </c>
      <c r="V409" s="253"/>
      <c r="W409" s="253"/>
      <c r="X409" s="253"/>
      <c r="Y409" s="253"/>
      <c r="Z409" s="253"/>
      <c r="AA409" s="253"/>
      <c r="AB409" s="253"/>
      <c r="AC409" s="253" t="s">
        <v>318</v>
      </c>
      <c r="AD409" s="253"/>
      <c r="AE409" s="253"/>
      <c r="AF409" s="253"/>
      <c r="AG409" s="253"/>
      <c r="AH409" s="253"/>
      <c r="AI409" s="253"/>
      <c r="AP409" s="313"/>
      <c r="AT409" s="313"/>
    </row>
    <row r="410" spans="1:46" s="312" customFormat="1" ht="15" customHeight="1" x14ac:dyDescent="0.25">
      <c r="A410" s="297"/>
      <c r="B410" s="297"/>
      <c r="C410" s="253"/>
      <c r="D410" s="253"/>
      <c r="E410" s="253"/>
      <c r="F410" s="253"/>
      <c r="G410" s="253"/>
      <c r="H410" s="253"/>
      <c r="I410" s="253"/>
      <c r="J410" s="253"/>
      <c r="K410" s="253"/>
      <c r="L410" s="253"/>
      <c r="M410" s="253"/>
      <c r="N410" s="253"/>
      <c r="O410" s="253"/>
      <c r="P410" s="253"/>
      <c r="Q410" s="253"/>
      <c r="R410" s="253"/>
      <c r="S410" s="253"/>
      <c r="T410" s="253"/>
      <c r="U410" s="253" t="s">
        <v>579</v>
      </c>
      <c r="V410" s="253"/>
      <c r="W410" s="253"/>
      <c r="X410" s="253"/>
      <c r="Y410" s="253"/>
      <c r="Z410" s="253"/>
      <c r="AA410" s="253"/>
      <c r="AB410" s="253"/>
      <c r="AC410" s="253" t="s">
        <v>320</v>
      </c>
      <c r="AD410" s="253"/>
      <c r="AE410" s="253"/>
      <c r="AF410" s="253"/>
      <c r="AG410" s="253"/>
      <c r="AH410" s="253"/>
      <c r="AI410" s="253"/>
      <c r="AP410" s="313"/>
      <c r="AT410" s="313"/>
    </row>
    <row r="411" spans="1:46" s="312" customFormat="1" ht="15" customHeight="1" x14ac:dyDescent="0.25">
      <c r="A411" s="297"/>
      <c r="B411" s="297"/>
      <c r="C411" s="253"/>
      <c r="D411" s="253"/>
      <c r="E411" s="253"/>
      <c r="F411" s="253"/>
      <c r="G411" s="253"/>
      <c r="H411" s="253"/>
      <c r="I411" s="253"/>
      <c r="J411" s="253"/>
      <c r="K411" s="253"/>
      <c r="L411" s="253"/>
      <c r="M411" s="253"/>
      <c r="N411" s="253"/>
      <c r="O411" s="253"/>
      <c r="P411" s="253"/>
      <c r="Q411" s="253"/>
      <c r="R411" s="253"/>
      <c r="S411" s="253"/>
      <c r="T411" s="253"/>
      <c r="U411" s="253" t="s">
        <v>580</v>
      </c>
      <c r="V411" s="253"/>
      <c r="W411" s="253"/>
      <c r="X411" s="253"/>
      <c r="Y411" s="253"/>
      <c r="Z411" s="253"/>
      <c r="AA411" s="253"/>
      <c r="AB411" s="253"/>
      <c r="AC411" s="253" t="s">
        <v>318</v>
      </c>
      <c r="AD411" s="253"/>
      <c r="AE411" s="253"/>
      <c r="AF411" s="253"/>
      <c r="AG411" s="253"/>
      <c r="AH411" s="253"/>
      <c r="AI411" s="253"/>
      <c r="AP411" s="313"/>
      <c r="AT411" s="313"/>
    </row>
    <row r="412" spans="1:46" s="312" customFormat="1" ht="15" customHeight="1" x14ac:dyDescent="0.25">
      <c r="A412" s="297"/>
      <c r="B412" s="297"/>
      <c r="C412" s="253"/>
      <c r="D412" s="253"/>
      <c r="E412" s="253"/>
      <c r="F412" s="253"/>
      <c r="G412" s="253"/>
      <c r="H412" s="253"/>
      <c r="I412" s="253"/>
      <c r="J412" s="253"/>
      <c r="K412" s="253"/>
      <c r="L412" s="253"/>
      <c r="M412" s="253"/>
      <c r="N412" s="253"/>
      <c r="O412" s="253"/>
      <c r="P412" s="253"/>
      <c r="Q412" s="253"/>
      <c r="R412" s="253"/>
      <c r="S412" s="253"/>
      <c r="T412" s="253"/>
      <c r="U412" s="253" t="s">
        <v>581</v>
      </c>
      <c r="V412" s="253"/>
      <c r="W412" s="253"/>
      <c r="X412" s="253"/>
      <c r="Y412" s="253"/>
      <c r="Z412" s="253"/>
      <c r="AA412" s="253"/>
      <c r="AB412" s="253"/>
      <c r="AC412" s="253" t="s">
        <v>316</v>
      </c>
      <c r="AD412" s="253"/>
      <c r="AE412" s="253"/>
      <c r="AF412" s="253"/>
      <c r="AG412" s="253"/>
      <c r="AH412" s="253"/>
      <c r="AI412" s="253"/>
      <c r="AP412" s="313"/>
      <c r="AT412" s="313"/>
    </row>
    <row r="413" spans="1:46" s="312" customFormat="1" ht="15" customHeight="1" x14ac:dyDescent="0.25">
      <c r="A413" s="297"/>
      <c r="B413" s="297"/>
      <c r="C413" s="253"/>
      <c r="D413" s="253"/>
      <c r="E413" s="253"/>
      <c r="F413" s="253"/>
      <c r="G413" s="253"/>
      <c r="H413" s="253"/>
      <c r="I413" s="253"/>
      <c r="J413" s="253"/>
      <c r="K413" s="253"/>
      <c r="L413" s="253"/>
      <c r="M413" s="253"/>
      <c r="N413" s="253"/>
      <c r="O413" s="253"/>
      <c r="P413" s="253"/>
      <c r="Q413" s="253"/>
      <c r="R413" s="253"/>
      <c r="S413" s="253"/>
      <c r="T413" s="253"/>
      <c r="U413" s="253" t="s">
        <v>582</v>
      </c>
      <c r="V413" s="253"/>
      <c r="W413" s="253"/>
      <c r="X413" s="253"/>
      <c r="Y413" s="253"/>
      <c r="Z413" s="253"/>
      <c r="AA413" s="253"/>
      <c r="AB413" s="253"/>
      <c r="AC413" s="253" t="s">
        <v>320</v>
      </c>
      <c r="AD413" s="253"/>
      <c r="AE413" s="253"/>
      <c r="AF413" s="253"/>
      <c r="AG413" s="253"/>
      <c r="AH413" s="253"/>
      <c r="AI413" s="253"/>
      <c r="AP413" s="313"/>
      <c r="AT413" s="313"/>
    </row>
    <row r="414" spans="1:46" s="312" customFormat="1" ht="15" customHeight="1" x14ac:dyDescent="0.25">
      <c r="A414" s="297"/>
      <c r="B414" s="297"/>
      <c r="C414" s="253"/>
      <c r="D414" s="253"/>
      <c r="E414" s="253"/>
      <c r="F414" s="253"/>
      <c r="G414" s="253"/>
      <c r="H414" s="253"/>
      <c r="I414" s="253"/>
      <c r="J414" s="253"/>
      <c r="K414" s="253"/>
      <c r="L414" s="253"/>
      <c r="M414" s="253"/>
      <c r="N414" s="253"/>
      <c r="O414" s="253"/>
      <c r="P414" s="253"/>
      <c r="Q414" s="253"/>
      <c r="R414" s="253"/>
      <c r="S414" s="253"/>
      <c r="T414" s="253"/>
      <c r="U414" s="253" t="s">
        <v>583</v>
      </c>
      <c r="V414" s="253"/>
      <c r="W414" s="253"/>
      <c r="X414" s="253"/>
      <c r="Y414" s="253"/>
      <c r="Z414" s="253"/>
      <c r="AA414" s="253"/>
      <c r="AB414" s="253"/>
      <c r="AC414" s="253" t="s">
        <v>332</v>
      </c>
      <c r="AD414" s="253"/>
      <c r="AE414" s="253"/>
      <c r="AF414" s="253"/>
      <c r="AG414" s="253"/>
      <c r="AH414" s="253"/>
      <c r="AI414" s="253"/>
      <c r="AP414" s="313"/>
      <c r="AT414" s="313"/>
    </row>
    <row r="415" spans="1:46" s="312" customFormat="1" ht="15" customHeight="1" x14ac:dyDescent="0.25">
      <c r="A415" s="297"/>
      <c r="B415" s="297"/>
      <c r="C415" s="253"/>
      <c r="D415" s="253"/>
      <c r="E415" s="253"/>
      <c r="F415" s="253"/>
      <c r="G415" s="253"/>
      <c r="H415" s="253"/>
      <c r="I415" s="253"/>
      <c r="J415" s="253"/>
      <c r="K415" s="253"/>
      <c r="L415" s="253"/>
      <c r="M415" s="253"/>
      <c r="N415" s="253"/>
      <c r="O415" s="253"/>
      <c r="P415" s="253"/>
      <c r="Q415" s="253"/>
      <c r="R415" s="253"/>
      <c r="S415" s="253"/>
      <c r="T415" s="253"/>
      <c r="U415" s="253" t="s">
        <v>584</v>
      </c>
      <c r="V415" s="253"/>
      <c r="W415" s="253"/>
      <c r="X415" s="253"/>
      <c r="Y415" s="253"/>
      <c r="Z415" s="253"/>
      <c r="AA415" s="253"/>
      <c r="AB415" s="253"/>
      <c r="AC415" s="253" t="s">
        <v>323</v>
      </c>
      <c r="AD415" s="253"/>
      <c r="AE415" s="253"/>
      <c r="AF415" s="253"/>
      <c r="AG415" s="253"/>
      <c r="AH415" s="253"/>
      <c r="AI415" s="253"/>
      <c r="AP415" s="313"/>
      <c r="AT415" s="313"/>
    </row>
    <row r="416" spans="1:46" s="312" customFormat="1" ht="15" customHeight="1" x14ac:dyDescent="0.25">
      <c r="A416" s="297"/>
      <c r="B416" s="297"/>
      <c r="C416" s="253"/>
      <c r="D416" s="253"/>
      <c r="E416" s="253"/>
      <c r="F416" s="253"/>
      <c r="G416" s="253"/>
      <c r="H416" s="253"/>
      <c r="I416" s="253"/>
      <c r="J416" s="253"/>
      <c r="K416" s="253"/>
      <c r="L416" s="253"/>
      <c r="M416" s="253"/>
      <c r="N416" s="253"/>
      <c r="O416" s="253"/>
      <c r="P416" s="253"/>
      <c r="Q416" s="253"/>
      <c r="R416" s="253"/>
      <c r="S416" s="253"/>
      <c r="T416" s="253"/>
      <c r="U416" s="253" t="s">
        <v>585</v>
      </c>
      <c r="V416" s="253"/>
      <c r="W416" s="253"/>
      <c r="X416" s="253"/>
      <c r="Y416" s="253"/>
      <c r="Z416" s="253"/>
      <c r="AA416" s="253"/>
      <c r="AB416" s="253"/>
      <c r="AC416" s="253" t="s">
        <v>393</v>
      </c>
      <c r="AD416" s="253"/>
      <c r="AE416" s="253"/>
      <c r="AF416" s="253"/>
      <c r="AG416" s="253"/>
      <c r="AH416" s="253"/>
      <c r="AI416" s="253"/>
      <c r="AP416" s="313"/>
      <c r="AT416" s="313"/>
    </row>
    <row r="417" spans="1:46" s="312" customFormat="1" ht="15" customHeight="1" x14ac:dyDescent="0.25">
      <c r="A417" s="297"/>
      <c r="B417" s="297"/>
      <c r="C417" s="253"/>
      <c r="D417" s="253"/>
      <c r="E417" s="253"/>
      <c r="F417" s="253"/>
      <c r="G417" s="253"/>
      <c r="H417" s="253"/>
      <c r="I417" s="253"/>
      <c r="J417" s="253"/>
      <c r="K417" s="253"/>
      <c r="L417" s="253"/>
      <c r="M417" s="253"/>
      <c r="N417" s="253"/>
      <c r="O417" s="253"/>
      <c r="P417" s="253"/>
      <c r="Q417" s="253"/>
      <c r="R417" s="253"/>
      <c r="S417" s="253"/>
      <c r="T417" s="253"/>
      <c r="U417" s="253" t="s">
        <v>586</v>
      </c>
      <c r="V417" s="253"/>
      <c r="W417" s="253"/>
      <c r="X417" s="253"/>
      <c r="Y417" s="253"/>
      <c r="Z417" s="253"/>
      <c r="AA417" s="253"/>
      <c r="AB417" s="253"/>
      <c r="AC417" s="253" t="s">
        <v>323</v>
      </c>
      <c r="AD417" s="253"/>
      <c r="AE417" s="253"/>
      <c r="AF417" s="253"/>
      <c r="AG417" s="253"/>
      <c r="AH417" s="253"/>
      <c r="AI417" s="253"/>
      <c r="AP417" s="313"/>
      <c r="AT417" s="313"/>
    </row>
    <row r="418" spans="1:46" s="312" customFormat="1" ht="15" customHeight="1" x14ac:dyDescent="0.25">
      <c r="A418" s="297"/>
      <c r="B418" s="297"/>
      <c r="C418" s="253"/>
      <c r="D418" s="253"/>
      <c r="E418" s="253"/>
      <c r="F418" s="253"/>
      <c r="G418" s="253"/>
      <c r="H418" s="253"/>
      <c r="I418" s="253"/>
      <c r="J418" s="253"/>
      <c r="K418" s="253"/>
      <c r="L418" s="253"/>
      <c r="M418" s="253"/>
      <c r="N418" s="253"/>
      <c r="O418" s="253"/>
      <c r="P418" s="253"/>
      <c r="Q418" s="253"/>
      <c r="R418" s="253"/>
      <c r="S418" s="253"/>
      <c r="T418" s="253"/>
      <c r="U418" s="253" t="s">
        <v>587</v>
      </c>
      <c r="V418" s="253"/>
      <c r="W418" s="253"/>
      <c r="X418" s="253"/>
      <c r="Y418" s="253"/>
      <c r="Z418" s="253"/>
      <c r="AA418" s="253"/>
      <c r="AB418" s="253"/>
      <c r="AC418" s="253" t="s">
        <v>357</v>
      </c>
      <c r="AD418" s="253"/>
      <c r="AE418" s="253"/>
      <c r="AF418" s="253"/>
      <c r="AG418" s="253"/>
      <c r="AH418" s="253"/>
      <c r="AI418" s="253"/>
      <c r="AP418" s="313"/>
      <c r="AT418" s="313"/>
    </row>
    <row r="419" spans="1:46" s="312" customFormat="1" ht="15" customHeight="1" x14ac:dyDescent="0.25">
      <c r="A419" s="297"/>
      <c r="B419" s="297"/>
      <c r="C419" s="253"/>
      <c r="D419" s="253"/>
      <c r="E419" s="253"/>
      <c r="F419" s="253"/>
      <c r="G419" s="253"/>
      <c r="H419" s="253"/>
      <c r="I419" s="253"/>
      <c r="J419" s="253"/>
      <c r="K419" s="253"/>
      <c r="L419" s="253"/>
      <c r="M419" s="253"/>
      <c r="N419" s="253"/>
      <c r="O419" s="253"/>
      <c r="P419" s="253"/>
      <c r="Q419" s="253"/>
      <c r="R419" s="253"/>
      <c r="S419" s="253"/>
      <c r="T419" s="253"/>
      <c r="U419" s="253" t="s">
        <v>588</v>
      </c>
      <c r="V419" s="253"/>
      <c r="W419" s="253"/>
      <c r="X419" s="253"/>
      <c r="Y419" s="253"/>
      <c r="Z419" s="253"/>
      <c r="AA419" s="253"/>
      <c r="AB419" s="253"/>
      <c r="AC419" s="253" t="s">
        <v>320</v>
      </c>
      <c r="AD419" s="253"/>
      <c r="AE419" s="253"/>
      <c r="AF419" s="253"/>
      <c r="AG419" s="253"/>
      <c r="AH419" s="253"/>
      <c r="AI419" s="253"/>
      <c r="AP419" s="313"/>
      <c r="AT419" s="313"/>
    </row>
    <row r="420" spans="1:46" s="312" customFormat="1" ht="15" customHeight="1" x14ac:dyDescent="0.25">
      <c r="A420" s="297"/>
      <c r="B420" s="297"/>
      <c r="C420" s="253"/>
      <c r="D420" s="253"/>
      <c r="E420" s="253"/>
      <c r="F420" s="253"/>
      <c r="G420" s="253"/>
      <c r="H420" s="253"/>
      <c r="I420" s="253"/>
      <c r="J420" s="253"/>
      <c r="K420" s="253"/>
      <c r="L420" s="253"/>
      <c r="M420" s="253"/>
      <c r="N420" s="253"/>
      <c r="O420" s="253"/>
      <c r="P420" s="253"/>
      <c r="Q420" s="253"/>
      <c r="R420" s="253"/>
      <c r="S420" s="253"/>
      <c r="T420" s="253"/>
      <c r="U420" s="253" t="s">
        <v>288</v>
      </c>
      <c r="V420" s="253"/>
      <c r="W420" s="253"/>
      <c r="X420" s="253"/>
      <c r="Y420" s="253"/>
      <c r="Z420" s="253"/>
      <c r="AA420" s="253"/>
      <c r="AB420" s="253"/>
      <c r="AC420" s="253" t="s">
        <v>357</v>
      </c>
      <c r="AD420" s="253"/>
      <c r="AE420" s="253"/>
      <c r="AF420" s="253"/>
      <c r="AG420" s="253"/>
      <c r="AH420" s="253"/>
      <c r="AI420" s="253"/>
      <c r="AP420" s="313"/>
      <c r="AT420" s="313"/>
    </row>
    <row r="421" spans="1:46" s="312" customFormat="1" ht="15" customHeight="1" x14ac:dyDescent="0.25">
      <c r="A421" s="297"/>
      <c r="B421" s="297"/>
      <c r="C421" s="253"/>
      <c r="D421" s="253"/>
      <c r="E421" s="253"/>
      <c r="F421" s="253"/>
      <c r="G421" s="253"/>
      <c r="H421" s="253"/>
      <c r="I421" s="253"/>
      <c r="J421" s="253"/>
      <c r="K421" s="253"/>
      <c r="L421" s="253"/>
      <c r="M421" s="253"/>
      <c r="N421" s="253"/>
      <c r="O421" s="253"/>
      <c r="P421" s="253"/>
      <c r="Q421" s="253"/>
      <c r="R421" s="253"/>
      <c r="S421" s="253"/>
      <c r="T421" s="253"/>
      <c r="U421" s="253" t="s">
        <v>589</v>
      </c>
      <c r="V421" s="253"/>
      <c r="W421" s="253"/>
      <c r="X421" s="253"/>
      <c r="Y421" s="253"/>
      <c r="Z421" s="253"/>
      <c r="AA421" s="253"/>
      <c r="AB421" s="253"/>
      <c r="AC421" s="253" t="s">
        <v>320</v>
      </c>
      <c r="AD421" s="253"/>
      <c r="AE421" s="253"/>
      <c r="AF421" s="253"/>
      <c r="AG421" s="253"/>
      <c r="AH421" s="253"/>
      <c r="AI421" s="253"/>
      <c r="AP421" s="313"/>
      <c r="AT421" s="313"/>
    </row>
    <row r="422" spans="1:46" s="312" customFormat="1" ht="15" customHeight="1" x14ac:dyDescent="0.25">
      <c r="A422" s="297"/>
      <c r="B422" s="297"/>
      <c r="C422" s="253"/>
      <c r="D422" s="253"/>
      <c r="E422" s="253"/>
      <c r="F422" s="253"/>
      <c r="G422" s="253"/>
      <c r="H422" s="253"/>
      <c r="I422" s="253"/>
      <c r="J422" s="253"/>
      <c r="K422" s="253"/>
      <c r="L422" s="253"/>
      <c r="M422" s="253"/>
      <c r="N422" s="253"/>
      <c r="O422" s="253"/>
      <c r="P422" s="253"/>
      <c r="Q422" s="253"/>
      <c r="R422" s="253"/>
      <c r="S422" s="253"/>
      <c r="T422" s="253"/>
      <c r="U422" s="253" t="s">
        <v>590</v>
      </c>
      <c r="V422" s="253"/>
      <c r="W422" s="253"/>
      <c r="X422" s="253"/>
      <c r="Y422" s="253"/>
      <c r="Z422" s="253"/>
      <c r="AA422" s="253"/>
      <c r="AB422" s="253"/>
      <c r="AC422" s="253" t="s">
        <v>393</v>
      </c>
      <c r="AD422" s="253"/>
      <c r="AE422" s="253"/>
      <c r="AF422" s="253"/>
      <c r="AG422" s="253"/>
      <c r="AH422" s="253"/>
      <c r="AI422" s="253"/>
      <c r="AP422" s="313"/>
      <c r="AT422" s="313"/>
    </row>
    <row r="423" spans="1:46" s="312" customFormat="1" ht="15" customHeight="1" x14ac:dyDescent="0.25">
      <c r="A423" s="297"/>
      <c r="B423" s="297"/>
      <c r="C423" s="253"/>
      <c r="D423" s="253"/>
      <c r="E423" s="253"/>
      <c r="F423" s="253"/>
      <c r="G423" s="253"/>
      <c r="H423" s="253"/>
      <c r="I423" s="253"/>
      <c r="J423" s="253"/>
      <c r="K423" s="253"/>
      <c r="L423" s="253"/>
      <c r="M423" s="253"/>
      <c r="N423" s="253"/>
      <c r="O423" s="253"/>
      <c r="P423" s="253"/>
      <c r="Q423" s="253"/>
      <c r="R423" s="253"/>
      <c r="S423" s="253"/>
      <c r="T423" s="253"/>
      <c r="U423" s="253" t="s">
        <v>591</v>
      </c>
      <c r="V423" s="253"/>
      <c r="W423" s="253"/>
      <c r="X423" s="253"/>
      <c r="Y423" s="253"/>
      <c r="Z423" s="253"/>
      <c r="AA423" s="253"/>
      <c r="AB423" s="253"/>
      <c r="AC423" s="253" t="s">
        <v>332</v>
      </c>
      <c r="AD423" s="253"/>
      <c r="AE423" s="253"/>
      <c r="AF423" s="253"/>
      <c r="AG423" s="253"/>
      <c r="AH423" s="253"/>
      <c r="AI423" s="253"/>
      <c r="AP423" s="313"/>
      <c r="AT423" s="313"/>
    </row>
    <row r="424" spans="1:46" s="312" customFormat="1" ht="15" customHeight="1" x14ac:dyDescent="0.25">
      <c r="A424" s="297"/>
      <c r="B424" s="297"/>
      <c r="C424" s="253"/>
      <c r="D424" s="253"/>
      <c r="E424" s="253"/>
      <c r="F424" s="253"/>
      <c r="G424" s="253"/>
      <c r="H424" s="253"/>
      <c r="I424" s="253"/>
      <c r="J424" s="253"/>
      <c r="K424" s="253"/>
      <c r="L424" s="253"/>
      <c r="M424" s="253"/>
      <c r="N424" s="253"/>
      <c r="O424" s="253"/>
      <c r="P424" s="253"/>
      <c r="Q424" s="253"/>
      <c r="R424" s="253"/>
      <c r="S424" s="253"/>
      <c r="T424" s="253"/>
      <c r="U424" s="253" t="s">
        <v>592</v>
      </c>
      <c r="V424" s="253"/>
      <c r="W424" s="253"/>
      <c r="X424" s="253"/>
      <c r="Y424" s="253"/>
      <c r="Z424" s="253"/>
      <c r="AA424" s="253"/>
      <c r="AB424" s="253"/>
      <c r="AC424" s="253" t="s">
        <v>332</v>
      </c>
      <c r="AD424" s="253"/>
      <c r="AE424" s="253"/>
      <c r="AF424" s="253"/>
      <c r="AG424" s="253"/>
      <c r="AH424" s="253"/>
      <c r="AI424" s="253"/>
      <c r="AP424" s="313"/>
      <c r="AT424" s="313"/>
    </row>
    <row r="425" spans="1:46" s="312" customFormat="1" ht="15" customHeight="1" x14ac:dyDescent="0.25">
      <c r="A425" s="297"/>
      <c r="B425" s="297"/>
      <c r="C425" s="253"/>
      <c r="D425" s="253"/>
      <c r="E425" s="253"/>
      <c r="F425" s="253"/>
      <c r="G425" s="253"/>
      <c r="H425" s="253"/>
      <c r="I425" s="253"/>
      <c r="J425" s="253"/>
      <c r="K425" s="253"/>
      <c r="L425" s="253"/>
      <c r="M425" s="253"/>
      <c r="N425" s="253"/>
      <c r="O425" s="253"/>
      <c r="P425" s="253"/>
      <c r="Q425" s="253"/>
      <c r="R425" s="253"/>
      <c r="S425" s="253"/>
      <c r="T425" s="253"/>
      <c r="U425" s="253" t="s">
        <v>593</v>
      </c>
      <c r="V425" s="253"/>
      <c r="W425" s="253"/>
      <c r="X425" s="253"/>
      <c r="Y425" s="253"/>
      <c r="Z425" s="253"/>
      <c r="AA425" s="253"/>
      <c r="AB425" s="253"/>
      <c r="AC425" s="253" t="s">
        <v>320</v>
      </c>
      <c r="AD425" s="253"/>
      <c r="AE425" s="253"/>
      <c r="AF425" s="253"/>
      <c r="AG425" s="253"/>
      <c r="AH425" s="253"/>
      <c r="AI425" s="253"/>
      <c r="AP425" s="313"/>
      <c r="AT425" s="313"/>
    </row>
    <row r="426" spans="1:46" s="312" customFormat="1" ht="15" customHeight="1" x14ac:dyDescent="0.25">
      <c r="A426" s="297"/>
      <c r="B426" s="297"/>
      <c r="C426" s="253"/>
      <c r="D426" s="253"/>
      <c r="E426" s="253"/>
      <c r="F426" s="253"/>
      <c r="G426" s="253"/>
      <c r="H426" s="253"/>
      <c r="I426" s="253"/>
      <c r="J426" s="253"/>
      <c r="K426" s="253"/>
      <c r="L426" s="253"/>
      <c r="M426" s="253"/>
      <c r="N426" s="253"/>
      <c r="O426" s="253"/>
      <c r="P426" s="253"/>
      <c r="Q426" s="253"/>
      <c r="R426" s="253"/>
      <c r="S426" s="253"/>
      <c r="T426" s="253"/>
      <c r="U426" s="253" t="s">
        <v>594</v>
      </c>
      <c r="V426" s="253"/>
      <c r="W426" s="253"/>
      <c r="X426" s="253"/>
      <c r="Y426" s="253"/>
      <c r="Z426" s="253"/>
      <c r="AA426" s="253"/>
      <c r="AB426" s="253"/>
      <c r="AC426" s="253" t="s">
        <v>318</v>
      </c>
      <c r="AD426" s="253"/>
      <c r="AE426" s="253"/>
      <c r="AF426" s="253"/>
      <c r="AG426" s="253"/>
      <c r="AH426" s="253"/>
      <c r="AI426" s="253"/>
      <c r="AP426" s="313"/>
      <c r="AT426" s="313"/>
    </row>
    <row r="427" spans="1:46" s="312" customFormat="1" ht="15" customHeight="1" x14ac:dyDescent="0.25">
      <c r="A427" s="297"/>
      <c r="B427" s="297"/>
      <c r="C427" s="253"/>
      <c r="D427" s="253"/>
      <c r="E427" s="253"/>
      <c r="F427" s="253"/>
      <c r="G427" s="253"/>
      <c r="H427" s="253"/>
      <c r="I427" s="253"/>
      <c r="J427" s="253"/>
      <c r="K427" s="253"/>
      <c r="L427" s="253"/>
      <c r="M427" s="253"/>
      <c r="N427" s="253"/>
      <c r="O427" s="253"/>
      <c r="P427" s="253"/>
      <c r="Q427" s="253"/>
      <c r="R427" s="253"/>
      <c r="S427" s="253"/>
      <c r="T427" s="253"/>
      <c r="U427" s="253" t="s">
        <v>595</v>
      </c>
      <c r="V427" s="253"/>
      <c r="W427" s="253"/>
      <c r="X427" s="253"/>
      <c r="Y427" s="253"/>
      <c r="Z427" s="253"/>
      <c r="AA427" s="253"/>
      <c r="AB427" s="253"/>
      <c r="AC427" s="253" t="s">
        <v>316</v>
      </c>
      <c r="AD427" s="253"/>
      <c r="AE427" s="253"/>
      <c r="AF427" s="253"/>
      <c r="AG427" s="253"/>
      <c r="AH427" s="253"/>
      <c r="AI427" s="253"/>
      <c r="AP427" s="313"/>
      <c r="AT427" s="313"/>
    </row>
    <row r="428" spans="1:46" s="312" customFormat="1" ht="15" customHeight="1" x14ac:dyDescent="0.25">
      <c r="A428" s="297"/>
      <c r="B428" s="297"/>
      <c r="C428" s="253"/>
      <c r="D428" s="253"/>
      <c r="E428" s="253"/>
      <c r="F428" s="253"/>
      <c r="G428" s="253"/>
      <c r="H428" s="253"/>
      <c r="I428" s="253"/>
      <c r="J428" s="253"/>
      <c r="K428" s="253"/>
      <c r="L428" s="253"/>
      <c r="M428" s="253"/>
      <c r="N428" s="253"/>
      <c r="O428" s="253"/>
      <c r="P428" s="253"/>
      <c r="Q428" s="253"/>
      <c r="R428" s="253"/>
      <c r="S428" s="253"/>
      <c r="T428" s="253"/>
      <c r="U428" s="253" t="s">
        <v>596</v>
      </c>
      <c r="V428" s="253"/>
      <c r="W428" s="253"/>
      <c r="X428" s="253"/>
      <c r="Y428" s="253"/>
      <c r="Z428" s="253"/>
      <c r="AA428" s="253"/>
      <c r="AB428" s="253"/>
      <c r="AC428" s="253" t="s">
        <v>320</v>
      </c>
      <c r="AD428" s="253"/>
      <c r="AE428" s="253"/>
      <c r="AF428" s="253"/>
      <c r="AG428" s="253"/>
      <c r="AH428" s="253"/>
      <c r="AI428" s="253"/>
      <c r="AP428" s="313"/>
      <c r="AT428" s="313"/>
    </row>
    <row r="429" spans="1:46" s="312" customFormat="1" ht="15" customHeight="1" x14ac:dyDescent="0.25">
      <c r="A429" s="297"/>
      <c r="B429" s="297"/>
      <c r="C429" s="253"/>
      <c r="D429" s="253"/>
      <c r="E429" s="253"/>
      <c r="F429" s="253"/>
      <c r="G429" s="253"/>
      <c r="H429" s="253"/>
      <c r="I429" s="253"/>
      <c r="J429" s="253"/>
      <c r="K429" s="253"/>
      <c r="L429" s="253"/>
      <c r="M429" s="253"/>
      <c r="N429" s="253"/>
      <c r="O429" s="253"/>
      <c r="P429" s="253"/>
      <c r="Q429" s="253"/>
      <c r="R429" s="253"/>
      <c r="S429" s="253"/>
      <c r="T429" s="253"/>
      <c r="U429" s="253" t="s">
        <v>597</v>
      </c>
      <c r="V429" s="253"/>
      <c r="W429" s="253"/>
      <c r="X429" s="253"/>
      <c r="Y429" s="253"/>
      <c r="Z429" s="253"/>
      <c r="AA429" s="253"/>
      <c r="AB429" s="253"/>
      <c r="AC429" s="253" t="s">
        <v>320</v>
      </c>
      <c r="AD429" s="253"/>
      <c r="AE429" s="253"/>
      <c r="AF429" s="253"/>
      <c r="AG429" s="253"/>
      <c r="AH429" s="253"/>
      <c r="AI429" s="253"/>
      <c r="AP429" s="313"/>
      <c r="AT429" s="313"/>
    </row>
    <row r="430" spans="1:46" s="312" customFormat="1" ht="15" customHeight="1" x14ac:dyDescent="0.25">
      <c r="A430" s="297"/>
      <c r="B430" s="297"/>
      <c r="C430" s="253"/>
      <c r="D430" s="253"/>
      <c r="E430" s="253"/>
      <c r="F430" s="253"/>
      <c r="G430" s="253"/>
      <c r="H430" s="253"/>
      <c r="I430" s="253"/>
      <c r="J430" s="253"/>
      <c r="K430" s="253"/>
      <c r="L430" s="253"/>
      <c r="M430" s="253"/>
      <c r="N430" s="253"/>
      <c r="O430" s="253"/>
      <c r="P430" s="253"/>
      <c r="Q430" s="253"/>
      <c r="R430" s="253"/>
      <c r="S430" s="253"/>
      <c r="T430" s="253"/>
      <c r="U430" s="253" t="s">
        <v>598</v>
      </c>
      <c r="V430" s="253"/>
      <c r="W430" s="253"/>
      <c r="X430" s="253"/>
      <c r="Y430" s="253"/>
      <c r="Z430" s="253"/>
      <c r="AA430" s="253"/>
      <c r="AB430" s="253"/>
      <c r="AC430" s="253" t="s">
        <v>332</v>
      </c>
      <c r="AD430" s="253"/>
      <c r="AE430" s="253"/>
      <c r="AF430" s="253"/>
      <c r="AG430" s="253"/>
      <c r="AH430" s="253"/>
      <c r="AI430" s="253"/>
      <c r="AP430" s="313"/>
      <c r="AT430" s="313"/>
    </row>
    <row r="431" spans="1:46" s="312" customFormat="1" ht="15" customHeight="1" x14ac:dyDescent="0.25">
      <c r="A431" s="297"/>
      <c r="B431" s="297"/>
      <c r="C431" s="253"/>
      <c r="D431" s="253"/>
      <c r="E431" s="253"/>
      <c r="F431" s="253"/>
      <c r="G431" s="253"/>
      <c r="H431" s="253"/>
      <c r="I431" s="253"/>
      <c r="J431" s="253"/>
      <c r="K431" s="253"/>
      <c r="L431" s="253"/>
      <c r="M431" s="253"/>
      <c r="N431" s="253"/>
      <c r="O431" s="253"/>
      <c r="P431" s="253"/>
      <c r="Q431" s="253"/>
      <c r="R431" s="253"/>
      <c r="S431" s="253"/>
      <c r="T431" s="253"/>
      <c r="U431" s="253" t="s">
        <v>599</v>
      </c>
      <c r="V431" s="253"/>
      <c r="W431" s="253"/>
      <c r="X431" s="253"/>
      <c r="Y431" s="253"/>
      <c r="Z431" s="253"/>
      <c r="AA431" s="253"/>
      <c r="AB431" s="253"/>
      <c r="AC431" s="253" t="s">
        <v>332</v>
      </c>
      <c r="AD431" s="253"/>
      <c r="AE431" s="253"/>
      <c r="AF431" s="253"/>
      <c r="AG431" s="253"/>
      <c r="AH431" s="253"/>
      <c r="AI431" s="253"/>
      <c r="AP431" s="313"/>
      <c r="AT431" s="313"/>
    </row>
    <row r="432" spans="1:46" s="312" customFormat="1" ht="15" customHeight="1" x14ac:dyDescent="0.25">
      <c r="A432" s="297"/>
      <c r="B432" s="297"/>
      <c r="C432" s="253"/>
      <c r="D432" s="253"/>
      <c r="E432" s="253"/>
      <c r="F432" s="253"/>
      <c r="G432" s="253"/>
      <c r="H432" s="253"/>
      <c r="I432" s="253"/>
      <c r="J432" s="253"/>
      <c r="K432" s="253"/>
      <c r="L432" s="253"/>
      <c r="M432" s="253"/>
      <c r="N432" s="253"/>
      <c r="O432" s="253"/>
      <c r="P432" s="253"/>
      <c r="Q432" s="253"/>
      <c r="R432" s="253"/>
      <c r="S432" s="253"/>
      <c r="T432" s="253"/>
      <c r="U432" s="253" t="s">
        <v>600</v>
      </c>
      <c r="V432" s="253"/>
      <c r="W432" s="253"/>
      <c r="X432" s="253"/>
      <c r="Y432" s="253"/>
      <c r="Z432" s="253"/>
      <c r="AA432" s="253"/>
      <c r="AB432" s="253"/>
      <c r="AC432" s="253" t="s">
        <v>320</v>
      </c>
      <c r="AD432" s="253"/>
      <c r="AE432" s="253"/>
      <c r="AF432" s="253"/>
      <c r="AG432" s="253"/>
      <c r="AH432" s="253"/>
      <c r="AI432" s="253"/>
      <c r="AP432" s="313"/>
      <c r="AT432" s="313"/>
    </row>
    <row r="433" spans="1:46" s="312" customFormat="1" ht="15" customHeight="1" x14ac:dyDescent="0.25">
      <c r="A433" s="297"/>
      <c r="B433" s="297"/>
      <c r="C433" s="253"/>
      <c r="D433" s="253"/>
      <c r="E433" s="253"/>
      <c r="F433" s="253"/>
      <c r="G433" s="253"/>
      <c r="H433" s="253"/>
      <c r="I433" s="253"/>
      <c r="J433" s="253"/>
      <c r="K433" s="253"/>
      <c r="L433" s="253"/>
      <c r="M433" s="253"/>
      <c r="N433" s="253"/>
      <c r="O433" s="253"/>
      <c r="P433" s="253"/>
      <c r="Q433" s="253"/>
      <c r="R433" s="253"/>
      <c r="S433" s="253"/>
      <c r="T433" s="253"/>
      <c r="U433" s="253" t="s">
        <v>601</v>
      </c>
      <c r="V433" s="253"/>
      <c r="W433" s="253"/>
      <c r="X433" s="253"/>
      <c r="Y433" s="253"/>
      <c r="Z433" s="253"/>
      <c r="AA433" s="253"/>
      <c r="AB433" s="253"/>
      <c r="AC433" s="253" t="s">
        <v>329</v>
      </c>
      <c r="AD433" s="253"/>
      <c r="AE433" s="253"/>
      <c r="AF433" s="253"/>
      <c r="AG433" s="253"/>
      <c r="AH433" s="253"/>
      <c r="AI433" s="253"/>
      <c r="AP433" s="313"/>
      <c r="AT433" s="313"/>
    </row>
    <row r="434" spans="1:46" s="312" customFormat="1" ht="15" customHeight="1" x14ac:dyDescent="0.25">
      <c r="A434" s="297"/>
      <c r="B434" s="297"/>
      <c r="C434" s="253"/>
      <c r="D434" s="253"/>
      <c r="E434" s="253"/>
      <c r="F434" s="253"/>
      <c r="G434" s="253"/>
      <c r="H434" s="253"/>
      <c r="I434" s="253"/>
      <c r="J434" s="253"/>
      <c r="K434" s="253"/>
      <c r="L434" s="253"/>
      <c r="M434" s="253"/>
      <c r="N434" s="253"/>
      <c r="O434" s="253"/>
      <c r="P434" s="253"/>
      <c r="Q434" s="253"/>
      <c r="R434" s="253"/>
      <c r="S434" s="253"/>
      <c r="T434" s="253"/>
      <c r="U434" s="253" t="s">
        <v>602</v>
      </c>
      <c r="V434" s="253"/>
      <c r="W434" s="253"/>
      <c r="X434" s="253"/>
      <c r="Y434" s="253"/>
      <c r="Z434" s="253"/>
      <c r="AA434" s="253"/>
      <c r="AB434" s="253"/>
      <c r="AC434" s="253" t="s">
        <v>357</v>
      </c>
      <c r="AD434" s="253"/>
      <c r="AE434" s="253"/>
      <c r="AF434" s="253"/>
      <c r="AG434" s="253"/>
      <c r="AH434" s="253"/>
      <c r="AI434" s="253"/>
      <c r="AP434" s="313"/>
      <c r="AT434" s="313"/>
    </row>
    <row r="435" spans="1:46" s="312" customFormat="1" ht="15" customHeight="1" x14ac:dyDescent="0.25">
      <c r="A435" s="297"/>
      <c r="B435" s="297"/>
      <c r="C435" s="253"/>
      <c r="D435" s="253"/>
      <c r="E435" s="253"/>
      <c r="F435" s="253"/>
      <c r="G435" s="253"/>
      <c r="H435" s="253"/>
      <c r="I435" s="253"/>
      <c r="J435" s="253"/>
      <c r="K435" s="253"/>
      <c r="L435" s="253"/>
      <c r="M435" s="253"/>
      <c r="N435" s="253"/>
      <c r="O435" s="253"/>
      <c r="P435" s="253"/>
      <c r="Q435" s="253"/>
      <c r="R435" s="253"/>
      <c r="S435" s="253"/>
      <c r="T435" s="253"/>
      <c r="U435" s="253" t="s">
        <v>603</v>
      </c>
      <c r="V435" s="253"/>
      <c r="W435" s="253"/>
      <c r="X435" s="253"/>
      <c r="Y435" s="253"/>
      <c r="Z435" s="253"/>
      <c r="AA435" s="253"/>
      <c r="AB435" s="253"/>
      <c r="AC435" s="253" t="s">
        <v>329</v>
      </c>
      <c r="AD435" s="253"/>
      <c r="AE435" s="253"/>
      <c r="AF435" s="253"/>
      <c r="AG435" s="253"/>
      <c r="AH435" s="253"/>
      <c r="AI435" s="253"/>
      <c r="AP435" s="313"/>
      <c r="AT435" s="313"/>
    </row>
    <row r="436" spans="1:46" s="312" customFormat="1" ht="15" customHeight="1" x14ac:dyDescent="0.25">
      <c r="A436" s="297"/>
      <c r="B436" s="297"/>
      <c r="C436" s="253"/>
      <c r="D436" s="253"/>
      <c r="E436" s="253"/>
      <c r="F436" s="253"/>
      <c r="G436" s="253"/>
      <c r="H436" s="253"/>
      <c r="I436" s="253"/>
      <c r="J436" s="253"/>
      <c r="K436" s="253"/>
      <c r="L436" s="253"/>
      <c r="M436" s="253"/>
      <c r="N436" s="253"/>
      <c r="O436" s="253"/>
      <c r="P436" s="253"/>
      <c r="Q436" s="253"/>
      <c r="R436" s="253"/>
      <c r="S436" s="253"/>
      <c r="T436" s="253"/>
      <c r="U436" s="253" t="s">
        <v>604</v>
      </c>
      <c r="V436" s="253"/>
      <c r="W436" s="253"/>
      <c r="X436" s="253"/>
      <c r="Y436" s="253"/>
      <c r="Z436" s="253"/>
      <c r="AA436" s="253"/>
      <c r="AB436" s="253"/>
      <c r="AC436" s="253" t="s">
        <v>323</v>
      </c>
      <c r="AD436" s="253"/>
      <c r="AE436" s="253"/>
      <c r="AF436" s="253"/>
      <c r="AG436" s="253"/>
      <c r="AH436" s="253"/>
      <c r="AI436" s="253"/>
      <c r="AP436" s="313"/>
      <c r="AT436" s="313"/>
    </row>
    <row r="437" spans="1:46" s="312" customFormat="1" ht="15" customHeight="1" x14ac:dyDescent="0.25">
      <c r="A437" s="297"/>
      <c r="B437" s="297"/>
      <c r="C437" s="253"/>
      <c r="D437" s="253"/>
      <c r="E437" s="253"/>
      <c r="F437" s="253"/>
      <c r="G437" s="253"/>
      <c r="H437" s="253"/>
      <c r="I437" s="253"/>
      <c r="J437" s="253"/>
      <c r="K437" s="253"/>
      <c r="L437" s="253"/>
      <c r="M437" s="253"/>
      <c r="N437" s="253"/>
      <c r="O437" s="253"/>
      <c r="P437" s="253"/>
      <c r="Q437" s="253"/>
      <c r="R437" s="253"/>
      <c r="S437" s="253"/>
      <c r="T437" s="253"/>
      <c r="U437" s="253" t="s">
        <v>605</v>
      </c>
      <c r="V437" s="253"/>
      <c r="W437" s="253"/>
      <c r="X437" s="253"/>
      <c r="Y437" s="253"/>
      <c r="Z437" s="253"/>
      <c r="AA437" s="253"/>
      <c r="AB437" s="253"/>
      <c r="AC437" s="253" t="s">
        <v>323</v>
      </c>
      <c r="AD437" s="253"/>
      <c r="AE437" s="253"/>
      <c r="AF437" s="253"/>
      <c r="AG437" s="253"/>
      <c r="AH437" s="253"/>
      <c r="AI437" s="253"/>
      <c r="AP437" s="313"/>
      <c r="AT437" s="313"/>
    </row>
    <row r="438" spans="1:46" s="312" customFormat="1" ht="15" customHeight="1" x14ac:dyDescent="0.25">
      <c r="A438" s="297"/>
      <c r="B438" s="297"/>
      <c r="C438" s="253"/>
      <c r="D438" s="253"/>
      <c r="E438" s="253"/>
      <c r="F438" s="253"/>
      <c r="G438" s="253"/>
      <c r="H438" s="253"/>
      <c r="I438" s="253"/>
      <c r="J438" s="253"/>
      <c r="K438" s="253"/>
      <c r="L438" s="253"/>
      <c r="M438" s="253"/>
      <c r="N438" s="253"/>
      <c r="O438" s="253"/>
      <c r="P438" s="253"/>
      <c r="Q438" s="253"/>
      <c r="R438" s="253"/>
      <c r="S438" s="253"/>
      <c r="T438" s="253"/>
      <c r="U438" s="253" t="s">
        <v>606</v>
      </c>
      <c r="V438" s="253"/>
      <c r="W438" s="253"/>
      <c r="X438" s="253"/>
      <c r="Y438" s="253"/>
      <c r="Z438" s="253"/>
      <c r="AA438" s="253"/>
      <c r="AB438" s="253"/>
      <c r="AC438" s="253" t="s">
        <v>320</v>
      </c>
      <c r="AD438" s="253"/>
      <c r="AE438" s="253"/>
      <c r="AF438" s="253"/>
      <c r="AG438" s="253"/>
      <c r="AH438" s="253"/>
      <c r="AI438" s="253"/>
      <c r="AP438" s="313"/>
      <c r="AT438" s="313"/>
    </row>
    <row r="439" spans="1:46" s="312" customFormat="1" ht="15" customHeight="1" x14ac:dyDescent="0.25">
      <c r="A439" s="297"/>
      <c r="B439" s="297"/>
      <c r="C439" s="253"/>
      <c r="D439" s="253"/>
      <c r="E439" s="253"/>
      <c r="F439" s="253"/>
      <c r="G439" s="253"/>
      <c r="H439" s="253"/>
      <c r="I439" s="253"/>
      <c r="J439" s="253"/>
      <c r="K439" s="253"/>
      <c r="L439" s="253"/>
      <c r="M439" s="253"/>
      <c r="N439" s="253"/>
      <c r="O439" s="253"/>
      <c r="P439" s="253"/>
      <c r="Q439" s="253"/>
      <c r="R439" s="253"/>
      <c r="S439" s="253"/>
      <c r="T439" s="253"/>
      <c r="U439" s="253" t="s">
        <v>607</v>
      </c>
      <c r="V439" s="253"/>
      <c r="W439" s="253"/>
      <c r="X439" s="253"/>
      <c r="Y439" s="253"/>
      <c r="Z439" s="253"/>
      <c r="AA439" s="253"/>
      <c r="AB439" s="253"/>
      <c r="AC439" s="253" t="s">
        <v>357</v>
      </c>
      <c r="AD439" s="253"/>
      <c r="AE439" s="253"/>
      <c r="AF439" s="253"/>
      <c r="AG439" s="253"/>
      <c r="AH439" s="253"/>
      <c r="AI439" s="253"/>
      <c r="AP439" s="313"/>
      <c r="AT439" s="313"/>
    </row>
    <row r="440" spans="1:46" s="312" customFormat="1" ht="15" customHeight="1" x14ac:dyDescent="0.25">
      <c r="A440" s="297"/>
      <c r="B440" s="297"/>
      <c r="C440" s="253"/>
      <c r="D440" s="253"/>
      <c r="E440" s="253"/>
      <c r="F440" s="253"/>
      <c r="G440" s="253"/>
      <c r="H440" s="253"/>
      <c r="I440" s="253"/>
      <c r="J440" s="253"/>
      <c r="K440" s="253"/>
      <c r="L440" s="253"/>
      <c r="M440" s="253"/>
      <c r="N440" s="253"/>
      <c r="O440" s="253"/>
      <c r="P440" s="253"/>
      <c r="Q440" s="253"/>
      <c r="R440" s="253"/>
      <c r="S440" s="253"/>
      <c r="T440" s="253"/>
      <c r="U440" s="253" t="s">
        <v>608</v>
      </c>
      <c r="V440" s="253"/>
      <c r="W440" s="253"/>
      <c r="X440" s="253"/>
      <c r="Y440" s="253"/>
      <c r="Z440" s="253"/>
      <c r="AA440" s="253"/>
      <c r="AB440" s="253"/>
      <c r="AC440" s="253" t="s">
        <v>318</v>
      </c>
      <c r="AD440" s="253"/>
      <c r="AE440" s="253"/>
      <c r="AF440" s="253"/>
      <c r="AG440" s="253"/>
      <c r="AH440" s="253"/>
      <c r="AI440" s="253"/>
      <c r="AP440" s="313"/>
      <c r="AT440" s="313"/>
    </row>
    <row r="441" spans="1:46" s="312" customFormat="1" ht="15" customHeight="1" x14ac:dyDescent="0.25">
      <c r="A441" s="297"/>
      <c r="B441" s="297"/>
      <c r="C441" s="253"/>
      <c r="D441" s="253"/>
      <c r="E441" s="253"/>
      <c r="F441" s="253"/>
      <c r="G441" s="253"/>
      <c r="H441" s="253"/>
      <c r="I441" s="253"/>
      <c r="J441" s="253"/>
      <c r="K441" s="253"/>
      <c r="L441" s="253"/>
      <c r="M441" s="253"/>
      <c r="N441" s="253"/>
      <c r="O441" s="253"/>
      <c r="P441" s="253"/>
      <c r="Q441" s="253"/>
      <c r="R441" s="253"/>
      <c r="S441" s="253"/>
      <c r="T441" s="253"/>
      <c r="U441" s="253" t="s">
        <v>609</v>
      </c>
      <c r="V441" s="253"/>
      <c r="W441" s="253"/>
      <c r="X441" s="253"/>
      <c r="Y441" s="253"/>
      <c r="Z441" s="253"/>
      <c r="AA441" s="253"/>
      <c r="AB441" s="253"/>
      <c r="AC441" s="253" t="s">
        <v>373</v>
      </c>
      <c r="AD441" s="253"/>
      <c r="AE441" s="253"/>
      <c r="AF441" s="253"/>
      <c r="AG441" s="253"/>
      <c r="AH441" s="253"/>
      <c r="AI441" s="253"/>
      <c r="AP441" s="313"/>
      <c r="AT441" s="313"/>
    </row>
    <row r="442" spans="1:46" s="312" customFormat="1" ht="15" customHeight="1" x14ac:dyDescent="0.25">
      <c r="A442" s="297"/>
      <c r="B442" s="297"/>
      <c r="C442" s="253"/>
      <c r="D442" s="253"/>
      <c r="E442" s="253"/>
      <c r="F442" s="253"/>
      <c r="G442" s="253"/>
      <c r="H442" s="253"/>
      <c r="I442" s="253"/>
      <c r="J442" s="253"/>
      <c r="K442" s="253"/>
      <c r="L442" s="253"/>
      <c r="M442" s="253"/>
      <c r="N442" s="253"/>
      <c r="O442" s="253"/>
      <c r="P442" s="253"/>
      <c r="Q442" s="253"/>
      <c r="R442" s="253"/>
      <c r="S442" s="253"/>
      <c r="T442" s="253"/>
      <c r="U442" s="253" t="s">
        <v>610</v>
      </c>
      <c r="V442" s="253"/>
      <c r="W442" s="253"/>
      <c r="X442" s="253"/>
      <c r="Y442" s="253"/>
      <c r="Z442" s="253"/>
      <c r="AA442" s="253"/>
      <c r="AB442" s="253"/>
      <c r="AC442" s="253" t="s">
        <v>332</v>
      </c>
      <c r="AD442" s="253"/>
      <c r="AE442" s="253"/>
      <c r="AF442" s="253"/>
      <c r="AG442" s="253"/>
      <c r="AH442" s="253"/>
      <c r="AI442" s="253"/>
      <c r="AP442" s="313"/>
      <c r="AT442" s="313"/>
    </row>
    <row r="443" spans="1:46" s="312" customFormat="1" ht="15" customHeight="1" x14ac:dyDescent="0.25">
      <c r="A443" s="297"/>
      <c r="B443" s="297"/>
      <c r="C443" s="253"/>
      <c r="D443" s="253"/>
      <c r="E443" s="253"/>
      <c r="F443" s="253"/>
      <c r="G443" s="253"/>
      <c r="H443" s="253"/>
      <c r="I443" s="253"/>
      <c r="J443" s="253"/>
      <c r="K443" s="253"/>
      <c r="L443" s="253"/>
      <c r="M443" s="253"/>
      <c r="N443" s="253"/>
      <c r="O443" s="253"/>
      <c r="P443" s="253"/>
      <c r="Q443" s="253"/>
      <c r="R443" s="253"/>
      <c r="S443" s="253"/>
      <c r="T443" s="253"/>
      <c r="U443" s="253" t="s">
        <v>611</v>
      </c>
      <c r="V443" s="253"/>
      <c r="W443" s="253"/>
      <c r="X443" s="253"/>
      <c r="Y443" s="253"/>
      <c r="Z443" s="253"/>
      <c r="AA443" s="253"/>
      <c r="AB443" s="253"/>
      <c r="AC443" s="253" t="s">
        <v>357</v>
      </c>
      <c r="AD443" s="253"/>
      <c r="AE443" s="253"/>
      <c r="AF443" s="253"/>
      <c r="AG443" s="253"/>
      <c r="AH443" s="253"/>
      <c r="AI443" s="253"/>
      <c r="AP443" s="313"/>
      <c r="AT443" s="313"/>
    </row>
    <row r="444" spans="1:46" s="312" customFormat="1" ht="15" customHeight="1" x14ac:dyDescent="0.25">
      <c r="A444" s="297"/>
      <c r="B444" s="297"/>
      <c r="C444" s="253"/>
      <c r="D444" s="253"/>
      <c r="E444" s="253"/>
      <c r="F444" s="253"/>
      <c r="G444" s="253"/>
      <c r="H444" s="253"/>
      <c r="I444" s="253"/>
      <c r="J444" s="253"/>
      <c r="K444" s="253"/>
      <c r="L444" s="253"/>
      <c r="M444" s="253"/>
      <c r="N444" s="253"/>
      <c r="O444" s="253"/>
      <c r="P444" s="253"/>
      <c r="Q444" s="253"/>
      <c r="R444" s="253"/>
      <c r="S444" s="253"/>
      <c r="T444" s="253"/>
      <c r="U444" s="253" t="s">
        <v>612</v>
      </c>
      <c r="V444" s="253"/>
      <c r="W444" s="253"/>
      <c r="X444" s="253"/>
      <c r="Y444" s="253"/>
      <c r="Z444" s="253"/>
      <c r="AA444" s="253"/>
      <c r="AB444" s="253"/>
      <c r="AC444" s="253" t="s">
        <v>329</v>
      </c>
      <c r="AD444" s="253"/>
      <c r="AE444" s="253"/>
      <c r="AF444" s="253"/>
      <c r="AG444" s="253"/>
      <c r="AH444" s="253"/>
      <c r="AI444" s="253"/>
      <c r="AP444" s="313"/>
      <c r="AT444" s="313"/>
    </row>
    <row r="445" spans="1:46" s="312" customFormat="1" ht="15" customHeight="1" x14ac:dyDescent="0.25">
      <c r="A445" s="297"/>
      <c r="B445" s="297"/>
      <c r="C445" s="253"/>
      <c r="D445" s="253"/>
      <c r="E445" s="253"/>
      <c r="F445" s="253"/>
      <c r="G445" s="253"/>
      <c r="H445" s="253"/>
      <c r="I445" s="253"/>
      <c r="J445" s="253"/>
      <c r="K445" s="253"/>
      <c r="L445" s="253"/>
      <c r="M445" s="253"/>
      <c r="N445" s="253"/>
      <c r="O445" s="253"/>
      <c r="P445" s="253"/>
      <c r="Q445" s="253"/>
      <c r="R445" s="253"/>
      <c r="S445" s="253"/>
      <c r="T445" s="253"/>
      <c r="U445" s="253" t="s">
        <v>613</v>
      </c>
      <c r="V445" s="253"/>
      <c r="W445" s="253"/>
      <c r="X445" s="253"/>
      <c r="Y445" s="253"/>
      <c r="Z445" s="253"/>
      <c r="AA445" s="253"/>
      <c r="AB445" s="253"/>
      <c r="AC445" s="253" t="s">
        <v>393</v>
      </c>
      <c r="AD445" s="253"/>
      <c r="AE445" s="253"/>
      <c r="AF445" s="253"/>
      <c r="AG445" s="253"/>
      <c r="AH445" s="253"/>
      <c r="AI445" s="253"/>
      <c r="AP445" s="313"/>
      <c r="AT445" s="313"/>
    </row>
    <row r="446" spans="1:46" s="312" customFormat="1" ht="15" customHeight="1" x14ac:dyDescent="0.25">
      <c r="A446" s="297"/>
      <c r="B446" s="297"/>
      <c r="C446" s="253"/>
      <c r="D446" s="253"/>
      <c r="E446" s="253"/>
      <c r="F446" s="253"/>
      <c r="G446" s="253"/>
      <c r="H446" s="253"/>
      <c r="I446" s="253"/>
      <c r="J446" s="253"/>
      <c r="K446" s="253"/>
      <c r="L446" s="253"/>
      <c r="M446" s="253"/>
      <c r="N446" s="253"/>
      <c r="O446" s="253"/>
      <c r="P446" s="253"/>
      <c r="Q446" s="253"/>
      <c r="R446" s="253"/>
      <c r="S446" s="253"/>
      <c r="T446" s="253"/>
      <c r="U446" s="253" t="s">
        <v>614</v>
      </c>
      <c r="V446" s="253"/>
      <c r="W446" s="253"/>
      <c r="X446" s="253"/>
      <c r="Y446" s="253"/>
      <c r="Z446" s="253"/>
      <c r="AA446" s="253"/>
      <c r="AB446" s="253"/>
      <c r="AC446" s="253" t="s">
        <v>393</v>
      </c>
      <c r="AD446" s="253"/>
      <c r="AE446" s="253"/>
      <c r="AF446" s="253"/>
      <c r="AG446" s="253"/>
      <c r="AH446" s="253"/>
      <c r="AI446" s="253"/>
      <c r="AP446" s="313"/>
      <c r="AT446" s="313"/>
    </row>
    <row r="447" spans="1:46" s="312" customFormat="1" ht="15" customHeight="1" x14ac:dyDescent="0.25">
      <c r="A447" s="297"/>
      <c r="B447" s="297"/>
      <c r="C447" s="253"/>
      <c r="D447" s="253"/>
      <c r="E447" s="253"/>
      <c r="F447" s="253"/>
      <c r="G447" s="253"/>
      <c r="H447" s="253"/>
      <c r="I447" s="253"/>
      <c r="J447" s="253"/>
      <c r="K447" s="253"/>
      <c r="L447" s="253"/>
      <c r="M447" s="253"/>
      <c r="N447" s="253"/>
      <c r="O447" s="253"/>
      <c r="P447" s="253"/>
      <c r="Q447" s="253"/>
      <c r="R447" s="253"/>
      <c r="S447" s="253"/>
      <c r="T447" s="253"/>
      <c r="U447" s="253" t="s">
        <v>615</v>
      </c>
      <c r="V447" s="253"/>
      <c r="W447" s="253"/>
      <c r="X447" s="253"/>
      <c r="Y447" s="253"/>
      <c r="Z447" s="253"/>
      <c r="AA447" s="253"/>
      <c r="AB447" s="253"/>
      <c r="AC447" s="253" t="s">
        <v>323</v>
      </c>
      <c r="AD447" s="253"/>
      <c r="AE447" s="253"/>
      <c r="AF447" s="253"/>
      <c r="AG447" s="253"/>
      <c r="AH447" s="253"/>
      <c r="AI447" s="253"/>
      <c r="AP447" s="313"/>
      <c r="AT447" s="313"/>
    </row>
    <row r="448" spans="1:46" s="312" customFormat="1" ht="15" customHeight="1" x14ac:dyDescent="0.25">
      <c r="A448" s="297"/>
      <c r="B448" s="297"/>
      <c r="C448" s="253"/>
      <c r="D448" s="253"/>
      <c r="E448" s="253"/>
      <c r="F448" s="253"/>
      <c r="G448" s="253"/>
      <c r="H448" s="253"/>
      <c r="I448" s="253"/>
      <c r="J448" s="253"/>
      <c r="K448" s="253"/>
      <c r="L448" s="253"/>
      <c r="M448" s="253"/>
      <c r="N448" s="253"/>
      <c r="O448" s="253"/>
      <c r="P448" s="253"/>
      <c r="Q448" s="253"/>
      <c r="R448" s="253"/>
      <c r="S448" s="253"/>
      <c r="T448" s="253"/>
      <c r="U448" s="253" t="s">
        <v>616</v>
      </c>
      <c r="V448" s="253"/>
      <c r="W448" s="253"/>
      <c r="X448" s="253"/>
      <c r="Y448" s="253"/>
      <c r="Z448" s="253"/>
      <c r="AA448" s="253"/>
      <c r="AB448" s="253"/>
      <c r="AC448" s="253" t="s">
        <v>323</v>
      </c>
      <c r="AD448" s="253"/>
      <c r="AE448" s="253"/>
      <c r="AF448" s="253"/>
      <c r="AG448" s="253"/>
      <c r="AH448" s="253"/>
      <c r="AI448" s="253"/>
      <c r="AP448" s="313"/>
      <c r="AT448" s="313"/>
    </row>
    <row r="449" spans="1:46" s="312" customFormat="1" ht="15" customHeight="1" x14ac:dyDescent="0.25">
      <c r="A449" s="297"/>
      <c r="B449" s="297"/>
      <c r="C449" s="253"/>
      <c r="D449" s="253"/>
      <c r="E449" s="253"/>
      <c r="F449" s="253"/>
      <c r="G449" s="253"/>
      <c r="H449" s="253"/>
      <c r="I449" s="253"/>
      <c r="J449" s="253"/>
      <c r="K449" s="253"/>
      <c r="L449" s="253"/>
      <c r="M449" s="253"/>
      <c r="N449" s="253"/>
      <c r="O449" s="253"/>
      <c r="P449" s="253"/>
      <c r="Q449" s="253"/>
      <c r="R449" s="253"/>
      <c r="S449" s="253"/>
      <c r="T449" s="253"/>
      <c r="U449" s="253" t="s">
        <v>617</v>
      </c>
      <c r="V449" s="253"/>
      <c r="W449" s="253"/>
      <c r="X449" s="253"/>
      <c r="Y449" s="253"/>
      <c r="Z449" s="253"/>
      <c r="AA449" s="253"/>
      <c r="AB449" s="253"/>
      <c r="AC449" s="253" t="s">
        <v>323</v>
      </c>
      <c r="AD449" s="253"/>
      <c r="AE449" s="253"/>
      <c r="AF449" s="253"/>
      <c r="AG449" s="253"/>
      <c r="AH449" s="253"/>
      <c r="AI449" s="253"/>
      <c r="AP449" s="313"/>
      <c r="AT449" s="313"/>
    </row>
    <row r="450" spans="1:46" s="312" customFormat="1" ht="15" customHeight="1" x14ac:dyDescent="0.25">
      <c r="A450" s="297"/>
      <c r="B450" s="297"/>
      <c r="C450" s="253"/>
      <c r="D450" s="253"/>
      <c r="E450" s="253"/>
      <c r="F450" s="253"/>
      <c r="G450" s="253"/>
      <c r="H450" s="253"/>
      <c r="I450" s="253"/>
      <c r="J450" s="253"/>
      <c r="K450" s="253"/>
      <c r="L450" s="253"/>
      <c r="M450" s="253"/>
      <c r="N450" s="253"/>
      <c r="O450" s="253"/>
      <c r="P450" s="253"/>
      <c r="Q450" s="253"/>
      <c r="R450" s="253"/>
      <c r="S450" s="253"/>
      <c r="T450" s="253"/>
      <c r="U450" s="253" t="s">
        <v>618</v>
      </c>
      <c r="V450" s="253"/>
      <c r="W450" s="253"/>
      <c r="X450" s="253"/>
      <c r="Y450" s="253"/>
      <c r="Z450" s="253"/>
      <c r="AA450" s="253"/>
      <c r="AB450" s="253"/>
      <c r="AC450" s="253" t="s">
        <v>323</v>
      </c>
      <c r="AD450" s="253"/>
      <c r="AE450" s="253"/>
      <c r="AF450" s="253"/>
      <c r="AG450" s="253"/>
      <c r="AH450" s="253"/>
      <c r="AI450" s="253"/>
      <c r="AP450" s="313"/>
      <c r="AT450" s="313"/>
    </row>
    <row r="451" spans="1:46" s="312" customFormat="1" ht="15" customHeight="1" x14ac:dyDescent="0.25">
      <c r="A451" s="297"/>
      <c r="B451" s="297"/>
      <c r="C451" s="253"/>
      <c r="D451" s="253"/>
      <c r="E451" s="253"/>
      <c r="F451" s="253"/>
      <c r="G451" s="253"/>
      <c r="H451" s="253"/>
      <c r="I451" s="253"/>
      <c r="J451" s="253"/>
      <c r="K451" s="253"/>
      <c r="L451" s="253"/>
      <c r="M451" s="253"/>
      <c r="N451" s="253"/>
      <c r="O451" s="253"/>
      <c r="P451" s="253"/>
      <c r="Q451" s="253"/>
      <c r="R451" s="253"/>
      <c r="S451" s="253"/>
      <c r="T451" s="253"/>
      <c r="U451" s="253" t="s">
        <v>619</v>
      </c>
      <c r="V451" s="253"/>
      <c r="W451" s="253"/>
      <c r="X451" s="253"/>
      <c r="Y451" s="253"/>
      <c r="Z451" s="253"/>
      <c r="AA451" s="253"/>
      <c r="AB451" s="253"/>
      <c r="AC451" s="253" t="s">
        <v>316</v>
      </c>
      <c r="AD451" s="253"/>
      <c r="AE451" s="253"/>
      <c r="AF451" s="253"/>
      <c r="AG451" s="253"/>
      <c r="AH451" s="253"/>
      <c r="AI451" s="253"/>
      <c r="AP451" s="313"/>
      <c r="AT451" s="313"/>
    </row>
    <row r="452" spans="1:46" s="312" customFormat="1" ht="15" customHeight="1" x14ac:dyDescent="0.25">
      <c r="A452" s="297"/>
      <c r="B452" s="297"/>
      <c r="C452" s="253"/>
      <c r="D452" s="253"/>
      <c r="E452" s="253"/>
      <c r="F452" s="253"/>
      <c r="G452" s="253"/>
      <c r="H452" s="253"/>
      <c r="I452" s="253"/>
      <c r="J452" s="253"/>
      <c r="K452" s="253"/>
      <c r="L452" s="253"/>
      <c r="M452" s="253"/>
      <c r="N452" s="253"/>
      <c r="O452" s="253"/>
      <c r="P452" s="253"/>
      <c r="Q452" s="253"/>
      <c r="R452" s="253"/>
      <c r="S452" s="253"/>
      <c r="T452" s="253"/>
      <c r="U452" s="253" t="s">
        <v>620</v>
      </c>
      <c r="V452" s="253"/>
      <c r="W452" s="253"/>
      <c r="X452" s="253"/>
      <c r="Y452" s="253"/>
      <c r="Z452" s="253"/>
      <c r="AA452" s="253"/>
      <c r="AB452" s="253"/>
      <c r="AC452" s="253" t="s">
        <v>323</v>
      </c>
      <c r="AD452" s="253"/>
      <c r="AE452" s="253"/>
      <c r="AF452" s="253"/>
      <c r="AG452" s="253"/>
      <c r="AH452" s="253"/>
      <c r="AI452" s="253"/>
      <c r="AP452" s="313"/>
      <c r="AT452" s="313"/>
    </row>
    <row r="453" spans="1:46" s="312" customFormat="1" ht="15" customHeight="1" x14ac:dyDescent="0.25">
      <c r="A453" s="297"/>
      <c r="B453" s="297"/>
      <c r="C453" s="253"/>
      <c r="D453" s="253"/>
      <c r="E453" s="253"/>
      <c r="F453" s="253"/>
      <c r="G453" s="253"/>
      <c r="H453" s="253"/>
      <c r="I453" s="253"/>
      <c r="J453" s="253"/>
      <c r="K453" s="253"/>
      <c r="L453" s="253"/>
      <c r="M453" s="253"/>
      <c r="N453" s="253"/>
      <c r="O453" s="253"/>
      <c r="P453" s="253"/>
      <c r="Q453" s="253"/>
      <c r="R453" s="253"/>
      <c r="S453" s="253"/>
      <c r="T453" s="253"/>
      <c r="U453" s="253" t="s">
        <v>621</v>
      </c>
      <c r="V453" s="253"/>
      <c r="W453" s="253"/>
      <c r="X453" s="253"/>
      <c r="Y453" s="253"/>
      <c r="Z453" s="253"/>
      <c r="AA453" s="253"/>
      <c r="AB453" s="253"/>
      <c r="AC453" s="253" t="s">
        <v>393</v>
      </c>
      <c r="AD453" s="253"/>
      <c r="AE453" s="253"/>
      <c r="AF453" s="253"/>
      <c r="AG453" s="253"/>
      <c r="AH453" s="253"/>
      <c r="AI453" s="253"/>
      <c r="AP453" s="313"/>
      <c r="AT453" s="313"/>
    </row>
    <row r="454" spans="1:46" s="312" customFormat="1" ht="15" customHeight="1" x14ac:dyDescent="0.25">
      <c r="A454" s="297"/>
      <c r="B454" s="297"/>
      <c r="C454" s="253"/>
      <c r="D454" s="253"/>
      <c r="E454" s="253"/>
      <c r="F454" s="253"/>
      <c r="G454" s="253"/>
      <c r="H454" s="253"/>
      <c r="I454" s="253"/>
      <c r="J454" s="253"/>
      <c r="K454" s="253"/>
      <c r="L454" s="253"/>
      <c r="M454" s="253"/>
      <c r="N454" s="253"/>
      <c r="O454" s="253"/>
      <c r="P454" s="253"/>
      <c r="Q454" s="253"/>
      <c r="R454" s="253"/>
      <c r="S454" s="253"/>
      <c r="T454" s="253"/>
      <c r="U454" s="253" t="s">
        <v>622</v>
      </c>
      <c r="V454" s="253"/>
      <c r="W454" s="253"/>
      <c r="X454" s="253"/>
      <c r="Y454" s="253"/>
      <c r="Z454" s="253"/>
      <c r="AA454" s="253"/>
      <c r="AB454" s="253"/>
      <c r="AC454" s="253" t="s">
        <v>316</v>
      </c>
      <c r="AD454" s="253"/>
      <c r="AE454" s="253"/>
      <c r="AF454" s="253"/>
      <c r="AG454" s="253"/>
      <c r="AH454" s="253"/>
      <c r="AI454" s="253"/>
      <c r="AP454" s="313"/>
      <c r="AT454" s="313"/>
    </row>
    <row r="455" spans="1:46" s="312" customFormat="1" ht="15" customHeight="1" x14ac:dyDescent="0.25">
      <c r="A455" s="297"/>
      <c r="B455" s="297"/>
      <c r="C455" s="253"/>
      <c r="D455" s="253"/>
      <c r="E455" s="253"/>
      <c r="F455" s="253"/>
      <c r="G455" s="253"/>
      <c r="H455" s="253"/>
      <c r="I455" s="253"/>
      <c r="J455" s="253"/>
      <c r="K455" s="253"/>
      <c r="L455" s="253"/>
      <c r="M455" s="253"/>
      <c r="N455" s="253"/>
      <c r="O455" s="253"/>
      <c r="P455" s="253"/>
      <c r="Q455" s="253"/>
      <c r="R455" s="253"/>
      <c r="S455" s="253"/>
      <c r="T455" s="253"/>
      <c r="U455" s="253" t="s">
        <v>276</v>
      </c>
      <c r="V455" s="253"/>
      <c r="W455" s="253"/>
      <c r="X455" s="253"/>
      <c r="Y455" s="253"/>
      <c r="Z455" s="253"/>
      <c r="AA455" s="253"/>
      <c r="AB455" s="253"/>
      <c r="AC455" s="253" t="s">
        <v>357</v>
      </c>
      <c r="AD455" s="253"/>
      <c r="AE455" s="253"/>
      <c r="AF455" s="253"/>
      <c r="AG455" s="253"/>
      <c r="AH455" s="253"/>
      <c r="AI455" s="253"/>
      <c r="AP455" s="313"/>
      <c r="AT455" s="313"/>
    </row>
    <row r="456" spans="1:46" s="312" customFormat="1" ht="15" customHeight="1" x14ac:dyDescent="0.25">
      <c r="A456" s="297"/>
      <c r="B456" s="297"/>
      <c r="C456" s="253"/>
      <c r="D456" s="253"/>
      <c r="E456" s="253"/>
      <c r="F456" s="253"/>
      <c r="G456" s="253"/>
      <c r="H456" s="253"/>
      <c r="I456" s="253"/>
      <c r="J456" s="253"/>
      <c r="K456" s="253"/>
      <c r="L456" s="253"/>
      <c r="M456" s="253"/>
      <c r="N456" s="253"/>
      <c r="O456" s="253"/>
      <c r="P456" s="253"/>
      <c r="Q456" s="253"/>
      <c r="R456" s="253"/>
      <c r="S456" s="253"/>
      <c r="T456" s="253"/>
      <c r="U456" s="253" t="s">
        <v>623</v>
      </c>
      <c r="V456" s="253"/>
      <c r="W456" s="253"/>
      <c r="X456" s="253"/>
      <c r="Y456" s="253"/>
      <c r="Z456" s="253"/>
      <c r="AA456" s="253"/>
      <c r="AB456" s="253"/>
      <c r="AC456" s="253" t="s">
        <v>323</v>
      </c>
      <c r="AD456" s="253"/>
      <c r="AE456" s="253"/>
      <c r="AF456" s="253"/>
      <c r="AG456" s="253"/>
      <c r="AH456" s="253"/>
      <c r="AI456" s="253"/>
      <c r="AP456" s="313"/>
      <c r="AT456" s="313"/>
    </row>
    <row r="457" spans="1:46" s="312" customFormat="1" ht="15" customHeight="1" x14ac:dyDescent="0.25">
      <c r="A457" s="297"/>
      <c r="B457" s="297"/>
      <c r="C457" s="253"/>
      <c r="D457" s="253"/>
      <c r="E457" s="253"/>
      <c r="F457" s="253"/>
      <c r="G457" s="253"/>
      <c r="H457" s="253"/>
      <c r="I457" s="253"/>
      <c r="J457" s="253"/>
      <c r="K457" s="253"/>
      <c r="L457" s="253"/>
      <c r="M457" s="253"/>
      <c r="N457" s="253"/>
      <c r="O457" s="253"/>
      <c r="P457" s="253"/>
      <c r="Q457" s="253"/>
      <c r="R457" s="253"/>
      <c r="S457" s="253"/>
      <c r="T457" s="253"/>
      <c r="U457" s="253" t="s">
        <v>624</v>
      </c>
      <c r="V457" s="253"/>
      <c r="W457" s="253"/>
      <c r="X457" s="253"/>
      <c r="Y457" s="253"/>
      <c r="Z457" s="253"/>
      <c r="AA457" s="253"/>
      <c r="AB457" s="253"/>
      <c r="AC457" s="253" t="s">
        <v>393</v>
      </c>
      <c r="AD457" s="253"/>
      <c r="AE457" s="253"/>
      <c r="AF457" s="253"/>
      <c r="AG457" s="253"/>
      <c r="AH457" s="253"/>
      <c r="AI457" s="253"/>
      <c r="AP457" s="313"/>
      <c r="AT457" s="313"/>
    </row>
    <row r="458" spans="1:46" s="312" customFormat="1" ht="15" customHeight="1" x14ac:dyDescent="0.25">
      <c r="A458" s="297"/>
      <c r="B458" s="297"/>
      <c r="C458" s="253"/>
      <c r="D458" s="253"/>
      <c r="E458" s="253"/>
      <c r="F458" s="253"/>
      <c r="G458" s="253"/>
      <c r="H458" s="253"/>
      <c r="I458" s="253"/>
      <c r="J458" s="253"/>
      <c r="K458" s="253"/>
      <c r="L458" s="253"/>
      <c r="M458" s="253"/>
      <c r="N458" s="253"/>
      <c r="O458" s="253"/>
      <c r="P458" s="253"/>
      <c r="Q458" s="253"/>
      <c r="R458" s="253"/>
      <c r="S458" s="253"/>
      <c r="T458" s="253"/>
      <c r="U458" s="253" t="s">
        <v>625</v>
      </c>
      <c r="V458" s="253"/>
      <c r="W458" s="253"/>
      <c r="X458" s="253"/>
      <c r="Y458" s="253"/>
      <c r="Z458" s="253"/>
      <c r="AA458" s="253"/>
      <c r="AB458" s="253"/>
      <c r="AC458" s="253" t="s">
        <v>393</v>
      </c>
      <c r="AD458" s="253"/>
      <c r="AE458" s="253"/>
      <c r="AF458" s="253"/>
      <c r="AG458" s="253"/>
      <c r="AH458" s="253"/>
      <c r="AI458" s="253"/>
      <c r="AP458" s="313"/>
      <c r="AT458" s="313"/>
    </row>
    <row r="459" spans="1:46" s="312" customFormat="1" ht="15" customHeight="1" x14ac:dyDescent="0.25">
      <c r="A459" s="297"/>
      <c r="B459" s="297"/>
      <c r="C459" s="253"/>
      <c r="D459" s="253"/>
      <c r="E459" s="253"/>
      <c r="F459" s="253"/>
      <c r="G459" s="253"/>
      <c r="H459" s="253"/>
      <c r="I459" s="253"/>
      <c r="J459" s="253"/>
      <c r="K459" s="253"/>
      <c r="L459" s="253"/>
      <c r="M459" s="253"/>
      <c r="N459" s="253"/>
      <c r="O459" s="253"/>
      <c r="P459" s="253"/>
      <c r="Q459" s="253"/>
      <c r="R459" s="253"/>
      <c r="S459" s="253"/>
      <c r="T459" s="253"/>
      <c r="U459" s="253" t="s">
        <v>626</v>
      </c>
      <c r="V459" s="253"/>
      <c r="W459" s="253"/>
      <c r="X459" s="253"/>
      <c r="Y459" s="253"/>
      <c r="Z459" s="253"/>
      <c r="AA459" s="253"/>
      <c r="AB459" s="253"/>
      <c r="AC459" s="253" t="s">
        <v>323</v>
      </c>
      <c r="AD459" s="253"/>
      <c r="AE459" s="253"/>
      <c r="AF459" s="253"/>
      <c r="AG459" s="253"/>
      <c r="AH459" s="253"/>
      <c r="AI459" s="253"/>
      <c r="AP459" s="313"/>
      <c r="AT459" s="313"/>
    </row>
    <row r="460" spans="1:46" s="312" customFormat="1" ht="15" customHeight="1" x14ac:dyDescent="0.25">
      <c r="A460" s="297"/>
      <c r="B460" s="297"/>
      <c r="C460" s="253"/>
      <c r="D460" s="253"/>
      <c r="E460" s="253"/>
      <c r="F460" s="253"/>
      <c r="G460" s="253"/>
      <c r="H460" s="253"/>
      <c r="I460" s="253"/>
      <c r="J460" s="253"/>
      <c r="K460" s="253"/>
      <c r="L460" s="253"/>
      <c r="M460" s="253"/>
      <c r="N460" s="253"/>
      <c r="O460" s="253"/>
      <c r="P460" s="253"/>
      <c r="Q460" s="253"/>
      <c r="R460" s="253"/>
      <c r="S460" s="253"/>
      <c r="T460" s="253"/>
      <c r="U460" s="253" t="s">
        <v>627</v>
      </c>
      <c r="V460" s="253"/>
      <c r="W460" s="253"/>
      <c r="X460" s="253"/>
      <c r="Y460" s="253"/>
      <c r="Z460" s="253"/>
      <c r="AA460" s="253"/>
      <c r="AB460" s="253"/>
      <c r="AC460" s="253" t="s">
        <v>320</v>
      </c>
      <c r="AD460" s="253"/>
      <c r="AE460" s="253"/>
      <c r="AF460" s="253"/>
      <c r="AG460" s="253"/>
      <c r="AH460" s="253"/>
      <c r="AI460" s="253"/>
      <c r="AP460" s="313"/>
      <c r="AT460" s="313"/>
    </row>
    <row r="461" spans="1:46" s="312" customFormat="1" ht="15" customHeight="1" x14ac:dyDescent="0.25">
      <c r="A461" s="297"/>
      <c r="B461" s="297"/>
      <c r="C461" s="253"/>
      <c r="D461" s="253"/>
      <c r="E461" s="253"/>
      <c r="F461" s="253"/>
      <c r="G461" s="253"/>
      <c r="H461" s="253"/>
      <c r="I461" s="253"/>
      <c r="J461" s="253"/>
      <c r="K461" s="253"/>
      <c r="L461" s="253"/>
      <c r="M461" s="253"/>
      <c r="N461" s="253"/>
      <c r="O461" s="253"/>
      <c r="P461" s="253"/>
      <c r="Q461" s="253"/>
      <c r="R461" s="253"/>
      <c r="S461" s="253"/>
      <c r="T461" s="253"/>
      <c r="U461" s="253" t="s">
        <v>628</v>
      </c>
      <c r="V461" s="253"/>
      <c r="W461" s="253"/>
      <c r="X461" s="253"/>
      <c r="Y461" s="253"/>
      <c r="Z461" s="253"/>
      <c r="AA461" s="253"/>
      <c r="AB461" s="253"/>
      <c r="AC461" s="253" t="s">
        <v>332</v>
      </c>
      <c r="AD461" s="253"/>
      <c r="AE461" s="253"/>
      <c r="AF461" s="253"/>
      <c r="AG461" s="253"/>
      <c r="AH461" s="253"/>
      <c r="AI461" s="253"/>
      <c r="AP461" s="313"/>
      <c r="AT461" s="313"/>
    </row>
    <row r="462" spans="1:46" s="312" customFormat="1" ht="15" customHeight="1" x14ac:dyDescent="0.25">
      <c r="A462" s="297"/>
      <c r="B462" s="297"/>
      <c r="C462" s="253"/>
      <c r="D462" s="253"/>
      <c r="E462" s="253"/>
      <c r="F462" s="253"/>
      <c r="G462" s="253"/>
      <c r="H462" s="253"/>
      <c r="I462" s="253"/>
      <c r="J462" s="253"/>
      <c r="K462" s="253"/>
      <c r="L462" s="253"/>
      <c r="M462" s="253"/>
      <c r="N462" s="253"/>
      <c r="O462" s="253"/>
      <c r="P462" s="253"/>
      <c r="Q462" s="253"/>
      <c r="R462" s="253"/>
      <c r="S462" s="253"/>
      <c r="T462" s="253"/>
      <c r="U462" s="253" t="s">
        <v>629</v>
      </c>
      <c r="V462" s="253"/>
      <c r="W462" s="253"/>
      <c r="X462" s="253"/>
      <c r="Y462" s="253"/>
      <c r="Z462" s="253"/>
      <c r="AA462" s="253"/>
      <c r="AB462" s="253"/>
      <c r="AC462" s="253" t="s">
        <v>323</v>
      </c>
      <c r="AD462" s="253"/>
      <c r="AE462" s="253"/>
      <c r="AF462" s="253"/>
      <c r="AG462" s="253"/>
      <c r="AH462" s="253"/>
      <c r="AI462" s="253"/>
      <c r="AP462" s="313"/>
      <c r="AT462" s="313"/>
    </row>
    <row r="463" spans="1:46" s="312" customFormat="1" ht="15" customHeight="1" x14ac:dyDescent="0.25">
      <c r="A463" s="297"/>
      <c r="B463" s="297"/>
      <c r="C463" s="253"/>
      <c r="D463" s="253"/>
      <c r="E463" s="253"/>
      <c r="F463" s="253"/>
      <c r="G463" s="253"/>
      <c r="H463" s="253"/>
      <c r="I463" s="253"/>
      <c r="J463" s="253"/>
      <c r="K463" s="253"/>
      <c r="L463" s="253"/>
      <c r="M463" s="253"/>
      <c r="N463" s="253"/>
      <c r="O463" s="253"/>
      <c r="P463" s="253"/>
      <c r="Q463" s="253"/>
      <c r="R463" s="253"/>
      <c r="S463" s="253"/>
      <c r="T463" s="253"/>
      <c r="U463" s="253" t="s">
        <v>630</v>
      </c>
      <c r="V463" s="253"/>
      <c r="W463" s="253"/>
      <c r="X463" s="253"/>
      <c r="Y463" s="253"/>
      <c r="Z463" s="253"/>
      <c r="AA463" s="253"/>
      <c r="AB463" s="253"/>
      <c r="AC463" s="253" t="s">
        <v>329</v>
      </c>
      <c r="AD463" s="253"/>
      <c r="AE463" s="253"/>
      <c r="AF463" s="253"/>
      <c r="AG463" s="253"/>
      <c r="AH463" s="253"/>
      <c r="AI463" s="253"/>
      <c r="AP463" s="313"/>
      <c r="AT463" s="313"/>
    </row>
    <row r="464" spans="1:46" s="312" customFormat="1" ht="15" customHeight="1" x14ac:dyDescent="0.25">
      <c r="A464" s="297"/>
      <c r="B464" s="297"/>
      <c r="C464" s="253"/>
      <c r="D464" s="253"/>
      <c r="E464" s="253"/>
      <c r="F464" s="253"/>
      <c r="G464" s="253"/>
      <c r="H464" s="253"/>
      <c r="I464" s="253"/>
      <c r="J464" s="253"/>
      <c r="K464" s="253"/>
      <c r="L464" s="253"/>
      <c r="M464" s="253"/>
      <c r="N464" s="253"/>
      <c r="O464" s="253"/>
      <c r="P464" s="253"/>
      <c r="Q464" s="253"/>
      <c r="R464" s="253"/>
      <c r="S464" s="253"/>
      <c r="T464" s="253"/>
      <c r="U464" s="253" t="s">
        <v>631</v>
      </c>
      <c r="V464" s="253"/>
      <c r="W464" s="253"/>
      <c r="X464" s="253"/>
      <c r="Y464" s="253"/>
      <c r="Z464" s="253"/>
      <c r="AA464" s="253"/>
      <c r="AB464" s="253"/>
      <c r="AC464" s="253" t="s">
        <v>323</v>
      </c>
      <c r="AD464" s="253"/>
      <c r="AE464" s="253"/>
      <c r="AF464" s="253"/>
      <c r="AG464" s="253"/>
      <c r="AH464" s="253"/>
      <c r="AI464" s="253"/>
      <c r="AP464" s="313"/>
      <c r="AT464" s="313"/>
    </row>
    <row r="465" spans="1:46" s="312" customFormat="1" ht="15" customHeight="1" x14ac:dyDescent="0.25">
      <c r="A465" s="297"/>
      <c r="B465" s="297"/>
      <c r="C465" s="253"/>
      <c r="D465" s="253"/>
      <c r="E465" s="253"/>
      <c r="F465" s="253"/>
      <c r="G465" s="253"/>
      <c r="H465" s="253"/>
      <c r="I465" s="253"/>
      <c r="J465" s="253"/>
      <c r="K465" s="253"/>
      <c r="L465" s="253"/>
      <c r="M465" s="253"/>
      <c r="N465" s="253"/>
      <c r="O465" s="253"/>
      <c r="P465" s="253"/>
      <c r="Q465" s="253"/>
      <c r="R465" s="253"/>
      <c r="S465" s="253"/>
      <c r="T465" s="253"/>
      <c r="U465" s="253" t="s">
        <v>632</v>
      </c>
      <c r="V465" s="253"/>
      <c r="W465" s="253"/>
      <c r="X465" s="253"/>
      <c r="Y465" s="253"/>
      <c r="Z465" s="253"/>
      <c r="AA465" s="253"/>
      <c r="AB465" s="253"/>
      <c r="AC465" s="253" t="s">
        <v>393</v>
      </c>
      <c r="AD465" s="253"/>
      <c r="AE465" s="253"/>
      <c r="AF465" s="253"/>
      <c r="AG465" s="253"/>
      <c r="AH465" s="253"/>
      <c r="AI465" s="253"/>
      <c r="AP465" s="313"/>
      <c r="AT465" s="313"/>
    </row>
    <row r="466" spans="1:46" s="312" customFormat="1" ht="15" customHeight="1" x14ac:dyDescent="0.25">
      <c r="A466" s="297"/>
      <c r="B466" s="297"/>
      <c r="C466" s="253"/>
      <c r="D466" s="253"/>
      <c r="E466" s="253"/>
      <c r="F466" s="253"/>
      <c r="G466" s="253"/>
      <c r="H466" s="253"/>
      <c r="I466" s="253"/>
      <c r="J466" s="253"/>
      <c r="K466" s="253"/>
      <c r="L466" s="253"/>
      <c r="M466" s="253"/>
      <c r="N466" s="253"/>
      <c r="O466" s="253"/>
      <c r="P466" s="253"/>
      <c r="Q466" s="253"/>
      <c r="R466" s="253"/>
      <c r="S466" s="253"/>
      <c r="T466" s="253"/>
      <c r="U466" s="253" t="s">
        <v>633</v>
      </c>
      <c r="V466" s="253"/>
      <c r="W466" s="253"/>
      <c r="X466" s="253"/>
      <c r="Y466" s="253"/>
      <c r="Z466" s="253"/>
      <c r="AA466" s="253"/>
      <c r="AB466" s="253"/>
      <c r="AC466" s="253" t="s">
        <v>316</v>
      </c>
      <c r="AD466" s="253"/>
      <c r="AE466" s="253"/>
      <c r="AF466" s="253"/>
      <c r="AG466" s="253"/>
      <c r="AH466" s="253"/>
      <c r="AI466" s="253"/>
      <c r="AP466" s="313"/>
      <c r="AT466" s="313"/>
    </row>
    <row r="467" spans="1:46" s="312" customFormat="1" ht="15" customHeight="1" x14ac:dyDescent="0.25">
      <c r="A467" s="297"/>
      <c r="B467" s="297"/>
      <c r="C467" s="253"/>
      <c r="D467" s="253"/>
      <c r="E467" s="253"/>
      <c r="F467" s="253"/>
      <c r="G467" s="253"/>
      <c r="H467" s="253"/>
      <c r="I467" s="253"/>
      <c r="J467" s="253"/>
      <c r="K467" s="253"/>
      <c r="L467" s="253"/>
      <c r="M467" s="253"/>
      <c r="N467" s="253"/>
      <c r="O467" s="253"/>
      <c r="P467" s="253"/>
      <c r="Q467" s="253"/>
      <c r="R467" s="253"/>
      <c r="S467" s="253"/>
      <c r="T467" s="253"/>
      <c r="U467" s="253" t="s">
        <v>634</v>
      </c>
      <c r="V467" s="253"/>
      <c r="W467" s="253"/>
      <c r="X467" s="253"/>
      <c r="Y467" s="253"/>
      <c r="Z467" s="253"/>
      <c r="AA467" s="253"/>
      <c r="AB467" s="253"/>
      <c r="AC467" s="253" t="s">
        <v>323</v>
      </c>
      <c r="AD467" s="253"/>
      <c r="AE467" s="253"/>
      <c r="AF467" s="253"/>
      <c r="AG467" s="253"/>
      <c r="AH467" s="253"/>
      <c r="AI467" s="253"/>
      <c r="AP467" s="313"/>
      <c r="AT467" s="313"/>
    </row>
    <row r="468" spans="1:46" s="312" customFormat="1" ht="15" customHeight="1" x14ac:dyDescent="0.25">
      <c r="A468" s="297"/>
      <c r="B468" s="297"/>
      <c r="C468" s="253"/>
      <c r="D468" s="253"/>
      <c r="E468" s="253"/>
      <c r="F468" s="253"/>
      <c r="G468" s="253"/>
      <c r="H468" s="253"/>
      <c r="I468" s="253"/>
      <c r="J468" s="253"/>
      <c r="K468" s="253"/>
      <c r="L468" s="253"/>
      <c r="M468" s="253"/>
      <c r="N468" s="253"/>
      <c r="O468" s="253"/>
      <c r="P468" s="253"/>
      <c r="Q468" s="253"/>
      <c r="R468" s="253"/>
      <c r="S468" s="253"/>
      <c r="T468" s="253"/>
      <c r="U468" s="253" t="s">
        <v>635</v>
      </c>
      <c r="V468" s="253"/>
      <c r="W468" s="253"/>
      <c r="X468" s="253"/>
      <c r="Y468" s="253"/>
      <c r="Z468" s="253"/>
      <c r="AA468" s="253"/>
      <c r="AB468" s="253"/>
      <c r="AC468" s="253" t="s">
        <v>332</v>
      </c>
      <c r="AD468" s="253"/>
      <c r="AE468" s="253"/>
      <c r="AF468" s="253"/>
      <c r="AG468" s="253"/>
      <c r="AH468" s="253"/>
      <c r="AI468" s="253"/>
      <c r="AP468" s="313"/>
      <c r="AT468" s="313"/>
    </row>
    <row r="469" spans="1:46" s="312" customFormat="1" ht="15" customHeight="1" x14ac:dyDescent="0.25">
      <c r="A469" s="297"/>
      <c r="B469" s="297"/>
      <c r="C469" s="253"/>
      <c r="D469" s="253"/>
      <c r="E469" s="253"/>
      <c r="F469" s="253"/>
      <c r="G469" s="253"/>
      <c r="H469" s="253"/>
      <c r="I469" s="253"/>
      <c r="J469" s="253"/>
      <c r="K469" s="253"/>
      <c r="L469" s="253"/>
      <c r="M469" s="253"/>
      <c r="N469" s="253"/>
      <c r="O469" s="253"/>
      <c r="P469" s="253"/>
      <c r="Q469" s="253"/>
      <c r="R469" s="253"/>
      <c r="S469" s="253"/>
      <c r="T469" s="253"/>
      <c r="U469" s="253" t="s">
        <v>636</v>
      </c>
      <c r="V469" s="253"/>
      <c r="W469" s="253"/>
      <c r="X469" s="253"/>
      <c r="Y469" s="253"/>
      <c r="Z469" s="253"/>
      <c r="AA469" s="253"/>
      <c r="AB469" s="253"/>
      <c r="AC469" s="253" t="s">
        <v>320</v>
      </c>
      <c r="AD469" s="253"/>
      <c r="AE469" s="253"/>
      <c r="AF469" s="253"/>
      <c r="AG469" s="253"/>
      <c r="AH469" s="253"/>
      <c r="AI469" s="253"/>
      <c r="AP469" s="313"/>
      <c r="AT469" s="313"/>
    </row>
    <row r="470" spans="1:46" s="312" customFormat="1" ht="15" customHeight="1" x14ac:dyDescent="0.25">
      <c r="A470" s="297"/>
      <c r="B470" s="297"/>
      <c r="C470" s="253"/>
      <c r="D470" s="253"/>
      <c r="E470" s="253"/>
      <c r="F470" s="253"/>
      <c r="G470" s="253"/>
      <c r="H470" s="253"/>
      <c r="I470" s="253"/>
      <c r="J470" s="253"/>
      <c r="K470" s="253"/>
      <c r="L470" s="253"/>
      <c r="M470" s="253"/>
      <c r="N470" s="253"/>
      <c r="O470" s="253"/>
      <c r="P470" s="253"/>
      <c r="Q470" s="253"/>
      <c r="R470" s="253"/>
      <c r="S470" s="253"/>
      <c r="T470" s="253"/>
      <c r="U470" s="253" t="s">
        <v>637</v>
      </c>
      <c r="V470" s="253"/>
      <c r="W470" s="253"/>
      <c r="X470" s="253"/>
      <c r="Y470" s="253"/>
      <c r="Z470" s="253"/>
      <c r="AA470" s="253"/>
      <c r="AB470" s="253"/>
      <c r="AC470" s="253" t="s">
        <v>393</v>
      </c>
      <c r="AD470" s="253"/>
      <c r="AE470" s="253"/>
      <c r="AF470" s="253"/>
      <c r="AG470" s="253"/>
      <c r="AH470" s="253"/>
      <c r="AI470" s="253"/>
      <c r="AP470" s="313"/>
      <c r="AT470" s="313"/>
    </row>
    <row r="471" spans="1:46" s="312" customFormat="1" ht="15" customHeight="1" x14ac:dyDescent="0.25">
      <c r="A471" s="297"/>
      <c r="B471" s="297"/>
      <c r="C471" s="253"/>
      <c r="D471" s="253"/>
      <c r="E471" s="253"/>
      <c r="F471" s="253"/>
      <c r="G471" s="253"/>
      <c r="H471" s="253"/>
      <c r="I471" s="253"/>
      <c r="J471" s="253"/>
      <c r="K471" s="253"/>
      <c r="L471" s="253"/>
      <c r="M471" s="253"/>
      <c r="N471" s="253"/>
      <c r="O471" s="253"/>
      <c r="P471" s="253"/>
      <c r="Q471" s="253"/>
      <c r="R471" s="253"/>
      <c r="S471" s="253"/>
      <c r="T471" s="253"/>
      <c r="U471" s="253" t="s">
        <v>638</v>
      </c>
      <c r="V471" s="253"/>
      <c r="W471" s="253"/>
      <c r="X471" s="253"/>
      <c r="Y471" s="253"/>
      <c r="Z471" s="253"/>
      <c r="AA471" s="253"/>
      <c r="AB471" s="253"/>
      <c r="AC471" s="253" t="s">
        <v>332</v>
      </c>
      <c r="AD471" s="253"/>
      <c r="AE471" s="253"/>
      <c r="AF471" s="253"/>
      <c r="AG471" s="253"/>
      <c r="AH471" s="253"/>
      <c r="AI471" s="253"/>
      <c r="AP471" s="313"/>
      <c r="AT471" s="313"/>
    </row>
    <row r="472" spans="1:46" s="312" customFormat="1" ht="15" customHeight="1" x14ac:dyDescent="0.25">
      <c r="A472" s="297"/>
      <c r="B472" s="297"/>
      <c r="C472" s="253"/>
      <c r="D472" s="253"/>
      <c r="E472" s="253"/>
      <c r="F472" s="253"/>
      <c r="G472" s="253"/>
      <c r="H472" s="253"/>
      <c r="I472" s="253"/>
      <c r="J472" s="253"/>
      <c r="K472" s="253"/>
      <c r="L472" s="253"/>
      <c r="M472" s="253"/>
      <c r="N472" s="253"/>
      <c r="O472" s="253"/>
      <c r="P472" s="253"/>
      <c r="Q472" s="253"/>
      <c r="R472" s="253"/>
      <c r="S472" s="253"/>
      <c r="T472" s="253"/>
      <c r="U472" s="253" t="s">
        <v>639</v>
      </c>
      <c r="V472" s="253"/>
      <c r="W472" s="253"/>
      <c r="X472" s="253"/>
      <c r="Y472" s="253"/>
      <c r="Z472" s="253"/>
      <c r="AA472" s="253"/>
      <c r="AB472" s="253"/>
      <c r="AC472" s="253" t="s">
        <v>320</v>
      </c>
      <c r="AD472" s="253"/>
      <c r="AE472" s="253"/>
      <c r="AF472" s="253"/>
      <c r="AG472" s="253"/>
      <c r="AH472" s="253"/>
      <c r="AI472" s="253"/>
      <c r="AP472" s="313"/>
      <c r="AT472" s="313"/>
    </row>
    <row r="473" spans="1:46" s="312" customFormat="1" ht="15" customHeight="1" x14ac:dyDescent="0.25">
      <c r="A473" s="297"/>
      <c r="B473" s="297"/>
      <c r="C473" s="253"/>
      <c r="D473" s="253"/>
      <c r="E473" s="253"/>
      <c r="F473" s="253"/>
      <c r="G473" s="253"/>
      <c r="H473" s="253"/>
      <c r="I473" s="253"/>
      <c r="J473" s="253"/>
      <c r="K473" s="253"/>
      <c r="L473" s="253"/>
      <c r="M473" s="253"/>
      <c r="N473" s="253"/>
      <c r="O473" s="253"/>
      <c r="P473" s="253"/>
      <c r="Q473" s="253"/>
      <c r="R473" s="253"/>
      <c r="S473" s="253"/>
      <c r="T473" s="253"/>
      <c r="U473" s="253" t="s">
        <v>640</v>
      </c>
      <c r="V473" s="253"/>
      <c r="W473" s="253"/>
      <c r="X473" s="253"/>
      <c r="Y473" s="253"/>
      <c r="Z473" s="253"/>
      <c r="AA473" s="253"/>
      <c r="AB473" s="253"/>
      <c r="AC473" s="253" t="s">
        <v>320</v>
      </c>
      <c r="AD473" s="253"/>
      <c r="AE473" s="253"/>
      <c r="AF473" s="253"/>
      <c r="AG473" s="253"/>
      <c r="AH473" s="253"/>
      <c r="AI473" s="253"/>
      <c r="AP473" s="313"/>
      <c r="AT473" s="313"/>
    </row>
    <row r="474" spans="1:46" s="312" customFormat="1" ht="15" customHeight="1" x14ac:dyDescent="0.25">
      <c r="A474" s="297"/>
      <c r="B474" s="297"/>
      <c r="C474" s="253"/>
      <c r="D474" s="253"/>
      <c r="E474" s="253"/>
      <c r="F474" s="253"/>
      <c r="G474" s="253"/>
      <c r="H474" s="253"/>
      <c r="I474" s="253"/>
      <c r="J474" s="253"/>
      <c r="K474" s="253"/>
      <c r="L474" s="253"/>
      <c r="M474" s="253"/>
      <c r="N474" s="253"/>
      <c r="O474" s="253"/>
      <c r="P474" s="253"/>
      <c r="Q474" s="253"/>
      <c r="R474" s="253"/>
      <c r="S474" s="253"/>
      <c r="T474" s="253"/>
      <c r="U474" s="253" t="s">
        <v>641</v>
      </c>
      <c r="V474" s="253"/>
      <c r="W474" s="253"/>
      <c r="X474" s="253"/>
      <c r="Y474" s="253"/>
      <c r="Z474" s="253"/>
      <c r="AA474" s="253"/>
      <c r="AB474" s="253"/>
      <c r="AC474" s="253" t="s">
        <v>373</v>
      </c>
      <c r="AD474" s="253"/>
      <c r="AE474" s="253"/>
      <c r="AF474" s="253"/>
      <c r="AG474" s="253"/>
      <c r="AH474" s="253"/>
      <c r="AI474" s="253"/>
      <c r="AP474" s="313"/>
      <c r="AT474" s="313"/>
    </row>
    <row r="475" spans="1:46" s="312" customFormat="1" ht="15" customHeight="1" x14ac:dyDescent="0.25">
      <c r="A475" s="297"/>
      <c r="B475" s="297"/>
      <c r="C475" s="253"/>
      <c r="D475" s="253"/>
      <c r="E475" s="253"/>
      <c r="F475" s="253"/>
      <c r="G475" s="253"/>
      <c r="H475" s="253"/>
      <c r="I475" s="253"/>
      <c r="J475" s="253"/>
      <c r="K475" s="253"/>
      <c r="L475" s="253"/>
      <c r="M475" s="253"/>
      <c r="N475" s="253"/>
      <c r="O475" s="253"/>
      <c r="P475" s="253"/>
      <c r="Q475" s="253"/>
      <c r="R475" s="253"/>
      <c r="S475" s="253"/>
      <c r="T475" s="253"/>
      <c r="U475" s="253" t="s">
        <v>642</v>
      </c>
      <c r="V475" s="253"/>
      <c r="W475" s="253"/>
      <c r="X475" s="253"/>
      <c r="Y475" s="253"/>
      <c r="Z475" s="253"/>
      <c r="AA475" s="253"/>
      <c r="AB475" s="253"/>
      <c r="AC475" s="253" t="s">
        <v>332</v>
      </c>
      <c r="AD475" s="253"/>
      <c r="AE475" s="253"/>
      <c r="AF475" s="253"/>
      <c r="AG475" s="253"/>
      <c r="AH475" s="253"/>
      <c r="AI475" s="253"/>
      <c r="AP475" s="313"/>
      <c r="AT475" s="313"/>
    </row>
    <row r="476" spans="1:46" s="312" customFormat="1" ht="15" customHeight="1" x14ac:dyDescent="0.25">
      <c r="A476" s="297"/>
      <c r="B476" s="297"/>
      <c r="C476" s="253"/>
      <c r="D476" s="253"/>
      <c r="E476" s="253"/>
      <c r="F476" s="253"/>
      <c r="G476" s="253"/>
      <c r="H476" s="253"/>
      <c r="I476" s="253"/>
      <c r="J476" s="253"/>
      <c r="K476" s="253"/>
      <c r="L476" s="253"/>
      <c r="M476" s="253"/>
      <c r="N476" s="253"/>
      <c r="O476" s="253"/>
      <c r="P476" s="253"/>
      <c r="Q476" s="253"/>
      <c r="R476" s="253"/>
      <c r="S476" s="253"/>
      <c r="T476" s="253"/>
      <c r="U476" s="253" t="s">
        <v>643</v>
      </c>
      <c r="V476" s="253"/>
      <c r="W476" s="253"/>
      <c r="X476" s="253"/>
      <c r="Y476" s="253"/>
      <c r="Z476" s="253"/>
      <c r="AA476" s="253"/>
      <c r="AB476" s="253"/>
      <c r="AC476" s="253" t="s">
        <v>320</v>
      </c>
      <c r="AD476" s="253"/>
      <c r="AE476" s="253"/>
      <c r="AF476" s="253"/>
      <c r="AG476" s="253"/>
      <c r="AH476" s="253"/>
      <c r="AI476" s="253"/>
      <c r="AP476" s="313"/>
      <c r="AT476" s="313"/>
    </row>
    <row r="477" spans="1:46" s="312" customFormat="1" ht="15" customHeight="1" x14ac:dyDescent="0.25">
      <c r="A477" s="297"/>
      <c r="B477" s="297"/>
      <c r="C477" s="253"/>
      <c r="D477" s="253"/>
      <c r="E477" s="253"/>
      <c r="F477" s="253"/>
      <c r="G477" s="253"/>
      <c r="H477" s="253"/>
      <c r="I477" s="253"/>
      <c r="J477" s="253"/>
      <c r="K477" s="253"/>
      <c r="L477" s="253"/>
      <c r="M477" s="253"/>
      <c r="N477" s="253"/>
      <c r="O477" s="253"/>
      <c r="P477" s="253"/>
      <c r="Q477" s="253"/>
      <c r="R477" s="253"/>
      <c r="S477" s="253"/>
      <c r="T477" s="253"/>
      <c r="U477" s="253" t="s">
        <v>644</v>
      </c>
      <c r="V477" s="253"/>
      <c r="W477" s="253"/>
      <c r="X477" s="253"/>
      <c r="Y477" s="253"/>
      <c r="Z477" s="253"/>
      <c r="AA477" s="253"/>
      <c r="AB477" s="253"/>
      <c r="AC477" s="253" t="s">
        <v>316</v>
      </c>
      <c r="AD477" s="253"/>
      <c r="AE477" s="253"/>
      <c r="AF477" s="253"/>
      <c r="AG477" s="253"/>
      <c r="AH477" s="253"/>
      <c r="AI477" s="253"/>
      <c r="AP477" s="313"/>
      <c r="AT477" s="313"/>
    </row>
    <row r="478" spans="1:46" s="312" customFormat="1" ht="15" customHeight="1" x14ac:dyDescent="0.25">
      <c r="A478" s="297"/>
      <c r="B478" s="297"/>
      <c r="C478" s="253"/>
      <c r="D478" s="253"/>
      <c r="E478" s="253"/>
      <c r="F478" s="253"/>
      <c r="G478" s="253"/>
      <c r="H478" s="253"/>
      <c r="I478" s="253"/>
      <c r="J478" s="253"/>
      <c r="K478" s="253"/>
      <c r="L478" s="253"/>
      <c r="M478" s="253"/>
      <c r="N478" s="253"/>
      <c r="O478" s="253"/>
      <c r="P478" s="253"/>
      <c r="Q478" s="253"/>
      <c r="R478" s="253"/>
      <c r="S478" s="253"/>
      <c r="T478" s="253"/>
      <c r="U478" s="253" t="s">
        <v>645</v>
      </c>
      <c r="V478" s="253"/>
      <c r="W478" s="253"/>
      <c r="X478" s="253"/>
      <c r="Y478" s="253"/>
      <c r="Z478" s="253"/>
      <c r="AA478" s="253"/>
      <c r="AB478" s="253"/>
      <c r="AC478" s="253" t="s">
        <v>320</v>
      </c>
      <c r="AD478" s="253"/>
      <c r="AE478" s="253"/>
      <c r="AF478" s="253"/>
      <c r="AG478" s="253"/>
      <c r="AH478" s="253"/>
      <c r="AI478" s="253"/>
      <c r="AP478" s="313"/>
      <c r="AT478" s="313"/>
    </row>
    <row r="479" spans="1:46" s="312" customFormat="1" ht="15" customHeight="1" x14ac:dyDescent="0.25">
      <c r="A479" s="297"/>
      <c r="B479" s="297"/>
      <c r="C479" s="253"/>
      <c r="D479" s="253"/>
      <c r="E479" s="253"/>
      <c r="F479" s="253"/>
      <c r="G479" s="253"/>
      <c r="H479" s="253"/>
      <c r="I479" s="253"/>
      <c r="J479" s="253"/>
      <c r="K479" s="253"/>
      <c r="L479" s="253"/>
      <c r="M479" s="253"/>
      <c r="N479" s="253"/>
      <c r="O479" s="253"/>
      <c r="P479" s="253"/>
      <c r="Q479" s="253"/>
      <c r="R479" s="253"/>
      <c r="S479" s="253"/>
      <c r="T479" s="253"/>
      <c r="U479" s="253" t="s">
        <v>646</v>
      </c>
      <c r="V479" s="253"/>
      <c r="W479" s="253"/>
      <c r="X479" s="253"/>
      <c r="Y479" s="253"/>
      <c r="Z479" s="253"/>
      <c r="AA479" s="253"/>
      <c r="AB479" s="253"/>
      <c r="AC479" s="253" t="s">
        <v>316</v>
      </c>
      <c r="AD479" s="253"/>
      <c r="AE479" s="253"/>
      <c r="AF479" s="253"/>
      <c r="AG479" s="253"/>
      <c r="AH479" s="253"/>
      <c r="AI479" s="253"/>
      <c r="AP479" s="313"/>
      <c r="AT479" s="313"/>
    </row>
    <row r="480" spans="1:46" s="312" customFormat="1" ht="15" customHeight="1" x14ac:dyDescent="0.25">
      <c r="A480" s="297"/>
      <c r="B480" s="297"/>
      <c r="C480" s="253"/>
      <c r="D480" s="253"/>
      <c r="E480" s="253"/>
      <c r="F480" s="253"/>
      <c r="G480" s="253"/>
      <c r="H480" s="253"/>
      <c r="I480" s="253"/>
      <c r="J480" s="253"/>
      <c r="K480" s="253"/>
      <c r="L480" s="253"/>
      <c r="M480" s="253"/>
      <c r="N480" s="253"/>
      <c r="O480" s="253"/>
      <c r="P480" s="253"/>
      <c r="Q480" s="253"/>
      <c r="R480" s="253"/>
      <c r="S480" s="253"/>
      <c r="T480" s="253"/>
      <c r="U480" s="253" t="s">
        <v>647</v>
      </c>
      <c r="V480" s="253"/>
      <c r="W480" s="253"/>
      <c r="X480" s="253"/>
      <c r="Y480" s="253"/>
      <c r="Z480" s="253"/>
      <c r="AA480" s="253"/>
      <c r="AB480" s="253"/>
      <c r="AC480" s="253" t="s">
        <v>332</v>
      </c>
      <c r="AD480" s="253"/>
      <c r="AE480" s="253"/>
      <c r="AF480" s="253"/>
      <c r="AG480" s="253"/>
      <c r="AH480" s="253"/>
      <c r="AI480" s="253"/>
      <c r="AP480" s="313"/>
      <c r="AT480" s="313"/>
    </row>
    <row r="481" spans="1:46" s="312" customFormat="1" ht="15" customHeight="1" x14ac:dyDescent="0.25">
      <c r="A481" s="297"/>
      <c r="B481" s="297"/>
      <c r="C481" s="253"/>
      <c r="D481" s="253"/>
      <c r="E481" s="253"/>
      <c r="F481" s="253"/>
      <c r="G481" s="253"/>
      <c r="H481" s="253"/>
      <c r="I481" s="253"/>
      <c r="J481" s="253"/>
      <c r="K481" s="253"/>
      <c r="L481" s="253"/>
      <c r="M481" s="253"/>
      <c r="N481" s="253"/>
      <c r="O481" s="253"/>
      <c r="P481" s="253"/>
      <c r="Q481" s="253"/>
      <c r="R481" s="253"/>
      <c r="S481" s="253"/>
      <c r="T481" s="253"/>
      <c r="U481" s="253" t="s">
        <v>648</v>
      </c>
      <c r="V481" s="253"/>
      <c r="W481" s="253"/>
      <c r="X481" s="253"/>
      <c r="Y481" s="253"/>
      <c r="Z481" s="253"/>
      <c r="AA481" s="253"/>
      <c r="AB481" s="253"/>
      <c r="AC481" s="253" t="s">
        <v>323</v>
      </c>
      <c r="AD481" s="253"/>
      <c r="AE481" s="253"/>
      <c r="AF481" s="253"/>
      <c r="AG481" s="253"/>
      <c r="AH481" s="253"/>
      <c r="AI481" s="253"/>
      <c r="AP481" s="313"/>
      <c r="AT481" s="313"/>
    </row>
    <row r="482" spans="1:46" s="312" customFormat="1" ht="15" customHeight="1" x14ac:dyDescent="0.25">
      <c r="A482" s="297"/>
      <c r="B482" s="297"/>
      <c r="C482" s="253"/>
      <c r="D482" s="253"/>
      <c r="E482" s="253"/>
      <c r="F482" s="253"/>
      <c r="G482" s="253"/>
      <c r="H482" s="253"/>
      <c r="I482" s="253"/>
      <c r="J482" s="253"/>
      <c r="K482" s="253"/>
      <c r="L482" s="253"/>
      <c r="M482" s="253"/>
      <c r="N482" s="253"/>
      <c r="O482" s="253"/>
      <c r="P482" s="253"/>
      <c r="Q482" s="253"/>
      <c r="R482" s="253"/>
      <c r="S482" s="253"/>
      <c r="T482" s="253"/>
      <c r="U482" s="253" t="s">
        <v>649</v>
      </c>
      <c r="V482" s="253"/>
      <c r="W482" s="253"/>
      <c r="X482" s="253"/>
      <c r="Y482" s="253"/>
      <c r="Z482" s="253"/>
      <c r="AA482" s="253"/>
      <c r="AB482" s="253"/>
      <c r="AC482" s="253" t="s">
        <v>320</v>
      </c>
      <c r="AD482" s="253"/>
      <c r="AE482" s="253"/>
      <c r="AF482" s="253"/>
      <c r="AG482" s="253"/>
      <c r="AH482" s="253"/>
      <c r="AI482" s="253"/>
      <c r="AP482" s="313"/>
      <c r="AT482" s="313"/>
    </row>
    <row r="483" spans="1:46" s="312" customFormat="1" ht="15" customHeight="1" x14ac:dyDescent="0.25">
      <c r="A483" s="297"/>
      <c r="B483" s="297"/>
      <c r="C483" s="253"/>
      <c r="D483" s="253"/>
      <c r="E483" s="253"/>
      <c r="F483" s="253"/>
      <c r="G483" s="253"/>
      <c r="H483" s="253"/>
      <c r="I483" s="253"/>
      <c r="J483" s="253"/>
      <c r="K483" s="253"/>
      <c r="L483" s="253"/>
      <c r="M483" s="253"/>
      <c r="N483" s="253"/>
      <c r="O483" s="253"/>
      <c r="P483" s="253"/>
      <c r="Q483" s="253"/>
      <c r="R483" s="253"/>
      <c r="S483" s="253"/>
      <c r="T483" s="253"/>
      <c r="U483" s="253" t="s">
        <v>650</v>
      </c>
      <c r="V483" s="253"/>
      <c r="W483" s="253"/>
      <c r="X483" s="253"/>
      <c r="Y483" s="253"/>
      <c r="Z483" s="253"/>
      <c r="AA483" s="253"/>
      <c r="AB483" s="253"/>
      <c r="AC483" s="253" t="s">
        <v>393</v>
      </c>
      <c r="AD483" s="253"/>
      <c r="AE483" s="253"/>
      <c r="AF483" s="253"/>
      <c r="AG483" s="253"/>
      <c r="AH483" s="253"/>
      <c r="AI483" s="253"/>
      <c r="AP483" s="313"/>
      <c r="AT483" s="313"/>
    </row>
    <row r="484" spans="1:46" s="312" customFormat="1" ht="15" customHeight="1" x14ac:dyDescent="0.25">
      <c r="A484" s="297"/>
      <c r="B484" s="297"/>
      <c r="C484" s="253"/>
      <c r="D484" s="253"/>
      <c r="E484" s="253"/>
      <c r="F484" s="253"/>
      <c r="G484" s="253"/>
      <c r="H484" s="253"/>
      <c r="I484" s="253"/>
      <c r="J484" s="253"/>
      <c r="K484" s="253"/>
      <c r="L484" s="253"/>
      <c r="M484" s="253"/>
      <c r="N484" s="253"/>
      <c r="O484" s="253"/>
      <c r="P484" s="253"/>
      <c r="Q484" s="253"/>
      <c r="R484" s="253"/>
      <c r="S484" s="253"/>
      <c r="T484" s="253"/>
      <c r="U484" s="253" t="s">
        <v>651</v>
      </c>
      <c r="V484" s="253"/>
      <c r="W484" s="253"/>
      <c r="X484" s="253"/>
      <c r="Y484" s="253"/>
      <c r="Z484" s="253"/>
      <c r="AA484" s="253"/>
      <c r="AB484" s="253"/>
      <c r="AC484" s="253" t="s">
        <v>316</v>
      </c>
      <c r="AD484" s="253"/>
      <c r="AE484" s="253"/>
      <c r="AF484" s="253"/>
      <c r="AG484" s="253"/>
      <c r="AH484" s="253"/>
      <c r="AI484" s="253"/>
      <c r="AP484" s="313"/>
      <c r="AT484" s="313"/>
    </row>
    <row r="485" spans="1:46" s="312" customFormat="1" ht="15" customHeight="1" x14ac:dyDescent="0.25">
      <c r="A485" s="297"/>
      <c r="B485" s="297"/>
      <c r="C485" s="253"/>
      <c r="D485" s="253"/>
      <c r="E485" s="253"/>
      <c r="F485" s="253"/>
      <c r="G485" s="253"/>
      <c r="H485" s="253"/>
      <c r="I485" s="253"/>
      <c r="J485" s="253"/>
      <c r="K485" s="253"/>
      <c r="L485" s="253"/>
      <c r="M485" s="253"/>
      <c r="N485" s="253"/>
      <c r="O485" s="253"/>
      <c r="P485" s="253"/>
      <c r="Q485" s="253"/>
      <c r="R485" s="253"/>
      <c r="S485" s="253"/>
      <c r="T485" s="253"/>
      <c r="U485" s="253" t="s">
        <v>652</v>
      </c>
      <c r="V485" s="253"/>
      <c r="W485" s="253"/>
      <c r="X485" s="253"/>
      <c r="Y485" s="253"/>
      <c r="Z485" s="253"/>
      <c r="AA485" s="253"/>
      <c r="AB485" s="253"/>
      <c r="AC485" s="253" t="s">
        <v>393</v>
      </c>
      <c r="AD485" s="253"/>
      <c r="AE485" s="253"/>
      <c r="AF485" s="253"/>
      <c r="AG485" s="253"/>
      <c r="AH485" s="253"/>
      <c r="AI485" s="253"/>
      <c r="AP485" s="313"/>
      <c r="AT485" s="313"/>
    </row>
    <row r="486" spans="1:46" s="312" customFormat="1" ht="15" customHeight="1" x14ac:dyDescent="0.25">
      <c r="A486" s="297"/>
      <c r="B486" s="297"/>
      <c r="C486" s="253"/>
      <c r="D486" s="253"/>
      <c r="E486" s="253"/>
      <c r="F486" s="253"/>
      <c r="G486" s="253"/>
      <c r="H486" s="253"/>
      <c r="I486" s="253"/>
      <c r="J486" s="253"/>
      <c r="K486" s="253"/>
      <c r="L486" s="253"/>
      <c r="M486" s="253"/>
      <c r="N486" s="253"/>
      <c r="O486" s="253"/>
      <c r="P486" s="253"/>
      <c r="Q486" s="253"/>
      <c r="R486" s="253"/>
      <c r="S486" s="253"/>
      <c r="T486" s="253"/>
      <c r="U486" s="253" t="s">
        <v>653</v>
      </c>
      <c r="V486" s="253"/>
      <c r="W486" s="253"/>
      <c r="X486" s="253"/>
      <c r="Y486" s="253"/>
      <c r="Z486" s="253"/>
      <c r="AA486" s="253"/>
      <c r="AB486" s="253"/>
      <c r="AC486" s="253" t="s">
        <v>332</v>
      </c>
      <c r="AD486" s="253"/>
      <c r="AE486" s="253"/>
      <c r="AF486" s="253"/>
      <c r="AG486" s="253"/>
      <c r="AH486" s="253"/>
      <c r="AI486" s="253"/>
      <c r="AP486" s="313"/>
      <c r="AT486" s="313"/>
    </row>
    <row r="487" spans="1:46" s="312" customFormat="1" ht="15" customHeight="1" x14ac:dyDescent="0.25">
      <c r="A487" s="297"/>
      <c r="B487" s="297"/>
      <c r="C487" s="253"/>
      <c r="D487" s="253"/>
      <c r="E487" s="253"/>
      <c r="F487" s="253"/>
      <c r="G487" s="253"/>
      <c r="H487" s="253"/>
      <c r="I487" s="253"/>
      <c r="J487" s="253"/>
      <c r="K487" s="253"/>
      <c r="L487" s="253"/>
      <c r="M487" s="253"/>
      <c r="N487" s="253"/>
      <c r="O487" s="253"/>
      <c r="P487" s="253"/>
      <c r="Q487" s="253"/>
      <c r="R487" s="253"/>
      <c r="S487" s="253"/>
      <c r="T487" s="253"/>
      <c r="U487" s="253" t="s">
        <v>654</v>
      </c>
      <c r="V487" s="253"/>
      <c r="W487" s="253"/>
      <c r="X487" s="253"/>
      <c r="Y487" s="253"/>
      <c r="Z487" s="253"/>
      <c r="AA487" s="253"/>
      <c r="AB487" s="253"/>
      <c r="AC487" s="253" t="s">
        <v>357</v>
      </c>
      <c r="AD487" s="253"/>
      <c r="AE487" s="253"/>
      <c r="AF487" s="253"/>
      <c r="AG487" s="253"/>
      <c r="AH487" s="253"/>
      <c r="AI487" s="253"/>
      <c r="AP487" s="313"/>
      <c r="AT487" s="313"/>
    </row>
    <row r="488" spans="1:46" s="312" customFormat="1" ht="15" customHeight="1" x14ac:dyDescent="0.25">
      <c r="A488" s="297"/>
      <c r="B488" s="297"/>
      <c r="C488" s="253"/>
      <c r="D488" s="253"/>
      <c r="E488" s="253"/>
      <c r="F488" s="253"/>
      <c r="G488" s="253"/>
      <c r="H488" s="253"/>
      <c r="I488" s="253"/>
      <c r="J488" s="253"/>
      <c r="K488" s="253"/>
      <c r="L488" s="253"/>
      <c r="M488" s="253"/>
      <c r="N488" s="253"/>
      <c r="O488" s="253"/>
      <c r="P488" s="253"/>
      <c r="Q488" s="253"/>
      <c r="R488" s="253"/>
      <c r="S488" s="253"/>
      <c r="T488" s="253"/>
      <c r="U488" s="253" t="s">
        <v>655</v>
      </c>
      <c r="V488" s="253"/>
      <c r="W488" s="253"/>
      <c r="X488" s="253"/>
      <c r="Y488" s="253"/>
      <c r="Z488" s="253"/>
      <c r="AA488" s="253"/>
      <c r="AB488" s="253"/>
      <c r="AC488" s="253" t="s">
        <v>332</v>
      </c>
      <c r="AD488" s="253"/>
      <c r="AE488" s="253"/>
      <c r="AF488" s="253"/>
      <c r="AG488" s="253"/>
      <c r="AH488" s="253"/>
      <c r="AI488" s="253"/>
      <c r="AP488" s="313"/>
      <c r="AT488" s="313"/>
    </row>
    <row r="489" spans="1:46" s="312" customFormat="1" ht="15" customHeight="1" x14ac:dyDescent="0.25">
      <c r="A489" s="297"/>
      <c r="B489" s="297"/>
      <c r="C489" s="253"/>
      <c r="D489" s="253"/>
      <c r="E489" s="253"/>
      <c r="F489" s="253"/>
      <c r="G489" s="253"/>
      <c r="H489" s="253"/>
      <c r="I489" s="253"/>
      <c r="J489" s="253"/>
      <c r="K489" s="253"/>
      <c r="L489" s="253"/>
      <c r="M489" s="253"/>
      <c r="N489" s="253"/>
      <c r="O489" s="253"/>
      <c r="P489" s="253"/>
      <c r="Q489" s="253"/>
      <c r="R489" s="253"/>
      <c r="S489" s="253"/>
      <c r="T489" s="253"/>
      <c r="U489" s="253" t="s">
        <v>656</v>
      </c>
      <c r="V489" s="253"/>
      <c r="W489" s="253"/>
      <c r="X489" s="253"/>
      <c r="Y489" s="253"/>
      <c r="Z489" s="253"/>
      <c r="AA489" s="253"/>
      <c r="AB489" s="253"/>
      <c r="AC489" s="253" t="s">
        <v>332</v>
      </c>
      <c r="AD489" s="253"/>
      <c r="AE489" s="253"/>
      <c r="AF489" s="253"/>
      <c r="AG489" s="253"/>
      <c r="AH489" s="253"/>
      <c r="AI489" s="253"/>
      <c r="AP489" s="313"/>
      <c r="AT489" s="313"/>
    </row>
    <row r="490" spans="1:46" s="312" customFormat="1" ht="15" customHeight="1" x14ac:dyDescent="0.25">
      <c r="A490" s="297"/>
      <c r="B490" s="297"/>
      <c r="C490" s="253"/>
      <c r="D490" s="253"/>
      <c r="E490" s="253"/>
      <c r="F490" s="253"/>
      <c r="G490" s="253"/>
      <c r="H490" s="253"/>
      <c r="I490" s="253"/>
      <c r="J490" s="253"/>
      <c r="K490" s="253"/>
      <c r="L490" s="253"/>
      <c r="M490" s="253"/>
      <c r="N490" s="253"/>
      <c r="O490" s="253"/>
      <c r="P490" s="253"/>
      <c r="Q490" s="253"/>
      <c r="R490" s="253"/>
      <c r="S490" s="253"/>
      <c r="T490" s="253"/>
      <c r="U490" s="253" t="s">
        <v>657</v>
      </c>
      <c r="V490" s="253"/>
      <c r="W490" s="253"/>
      <c r="X490" s="253"/>
      <c r="Y490" s="253"/>
      <c r="Z490" s="253"/>
      <c r="AA490" s="253"/>
      <c r="AB490" s="253"/>
      <c r="AC490" s="253" t="s">
        <v>393</v>
      </c>
      <c r="AD490" s="253"/>
      <c r="AE490" s="253"/>
      <c r="AF490" s="253"/>
      <c r="AG490" s="253"/>
      <c r="AH490" s="253"/>
      <c r="AI490" s="253"/>
      <c r="AP490" s="313"/>
      <c r="AT490" s="313"/>
    </row>
    <row r="491" spans="1:46" s="312" customFormat="1" ht="15" customHeight="1" x14ac:dyDescent="0.25">
      <c r="A491" s="297"/>
      <c r="B491" s="297"/>
      <c r="C491" s="253"/>
      <c r="D491" s="253"/>
      <c r="E491" s="253"/>
      <c r="F491" s="253"/>
      <c r="G491" s="253"/>
      <c r="H491" s="253"/>
      <c r="I491" s="253"/>
      <c r="J491" s="253"/>
      <c r="K491" s="253"/>
      <c r="L491" s="253"/>
      <c r="M491" s="253"/>
      <c r="N491" s="253"/>
      <c r="O491" s="253"/>
      <c r="P491" s="253"/>
      <c r="Q491" s="253"/>
      <c r="R491" s="253"/>
      <c r="S491" s="253"/>
      <c r="T491" s="253"/>
      <c r="U491" s="253" t="s">
        <v>658</v>
      </c>
      <c r="V491" s="253"/>
      <c r="W491" s="253"/>
      <c r="X491" s="253"/>
      <c r="Y491" s="253"/>
      <c r="Z491" s="253"/>
      <c r="AA491" s="253"/>
      <c r="AB491" s="253"/>
      <c r="AC491" s="253" t="s">
        <v>357</v>
      </c>
      <c r="AD491" s="253"/>
      <c r="AE491" s="253"/>
      <c r="AF491" s="253"/>
      <c r="AG491" s="253"/>
      <c r="AH491" s="253"/>
      <c r="AI491" s="253"/>
      <c r="AP491" s="313"/>
      <c r="AT491" s="313"/>
    </row>
    <row r="492" spans="1:46" s="312" customFormat="1" ht="15" customHeight="1" x14ac:dyDescent="0.25">
      <c r="A492" s="297"/>
      <c r="B492" s="297"/>
      <c r="C492" s="253"/>
      <c r="D492" s="253"/>
      <c r="E492" s="253"/>
      <c r="F492" s="253"/>
      <c r="G492" s="253"/>
      <c r="H492" s="253"/>
      <c r="I492" s="253"/>
      <c r="J492" s="253"/>
      <c r="K492" s="253"/>
      <c r="L492" s="253"/>
      <c r="M492" s="253"/>
      <c r="N492" s="253"/>
      <c r="O492" s="253"/>
      <c r="P492" s="253"/>
      <c r="Q492" s="253"/>
      <c r="R492" s="253"/>
      <c r="S492" s="253"/>
      <c r="T492" s="253"/>
      <c r="U492" s="253" t="s">
        <v>659</v>
      </c>
      <c r="V492" s="253"/>
      <c r="W492" s="253"/>
      <c r="X492" s="253"/>
      <c r="Y492" s="253"/>
      <c r="Z492" s="253"/>
      <c r="AA492" s="253"/>
      <c r="AB492" s="253"/>
      <c r="AC492" s="253" t="s">
        <v>318</v>
      </c>
      <c r="AD492" s="253"/>
      <c r="AE492" s="253"/>
      <c r="AF492" s="253"/>
      <c r="AG492" s="253"/>
      <c r="AH492" s="253"/>
      <c r="AI492" s="253"/>
      <c r="AP492" s="313"/>
      <c r="AT492" s="313"/>
    </row>
    <row r="493" spans="1:46" s="312" customFormat="1" ht="15" customHeight="1" x14ac:dyDescent="0.25">
      <c r="A493" s="297"/>
      <c r="B493" s="297"/>
      <c r="C493" s="253"/>
      <c r="D493" s="253"/>
      <c r="E493" s="253"/>
      <c r="F493" s="253"/>
      <c r="G493" s="253"/>
      <c r="H493" s="253"/>
      <c r="I493" s="253"/>
      <c r="J493" s="253"/>
      <c r="K493" s="253"/>
      <c r="L493" s="253"/>
      <c r="M493" s="253"/>
      <c r="N493" s="253"/>
      <c r="O493" s="253"/>
      <c r="P493" s="253"/>
      <c r="Q493" s="253"/>
      <c r="R493" s="253"/>
      <c r="S493" s="253"/>
      <c r="T493" s="253"/>
      <c r="U493" s="253" t="s">
        <v>660</v>
      </c>
      <c r="V493" s="253"/>
      <c r="W493" s="253"/>
      <c r="X493" s="253"/>
      <c r="Y493" s="253"/>
      <c r="Z493" s="253"/>
      <c r="AA493" s="253"/>
      <c r="AB493" s="253"/>
      <c r="AC493" s="253" t="s">
        <v>318</v>
      </c>
      <c r="AD493" s="253"/>
      <c r="AE493" s="253"/>
      <c r="AF493" s="253"/>
      <c r="AG493" s="253"/>
      <c r="AH493" s="253"/>
      <c r="AI493" s="253"/>
      <c r="AP493" s="313"/>
      <c r="AT493" s="313"/>
    </row>
    <row r="494" spans="1:46" s="312" customFormat="1" ht="15" customHeight="1" x14ac:dyDescent="0.25">
      <c r="A494" s="297"/>
      <c r="B494" s="297"/>
      <c r="C494" s="253"/>
      <c r="D494" s="253"/>
      <c r="E494" s="253"/>
      <c r="F494" s="253"/>
      <c r="G494" s="253"/>
      <c r="H494" s="253"/>
      <c r="I494" s="253"/>
      <c r="J494" s="253"/>
      <c r="K494" s="253"/>
      <c r="L494" s="253"/>
      <c r="M494" s="253"/>
      <c r="N494" s="253"/>
      <c r="O494" s="253"/>
      <c r="P494" s="253"/>
      <c r="Q494" s="253"/>
      <c r="R494" s="253"/>
      <c r="S494" s="253"/>
      <c r="T494" s="253"/>
      <c r="U494" s="253" t="s">
        <v>661</v>
      </c>
      <c r="V494" s="253"/>
      <c r="W494" s="253"/>
      <c r="X494" s="253"/>
      <c r="Y494" s="253"/>
      <c r="Z494" s="253"/>
      <c r="AA494" s="253"/>
      <c r="AB494" s="253"/>
      <c r="AC494" s="253" t="s">
        <v>332</v>
      </c>
      <c r="AD494" s="253"/>
      <c r="AE494" s="253"/>
      <c r="AF494" s="253"/>
      <c r="AG494" s="253"/>
      <c r="AH494" s="253"/>
      <c r="AI494" s="253"/>
      <c r="AP494" s="313"/>
      <c r="AT494" s="313"/>
    </row>
    <row r="495" spans="1:46" s="312" customFormat="1" ht="15" customHeight="1" x14ac:dyDescent="0.25">
      <c r="A495" s="297"/>
      <c r="B495" s="297"/>
      <c r="C495" s="253"/>
      <c r="D495" s="253"/>
      <c r="E495" s="253"/>
      <c r="F495" s="253"/>
      <c r="G495" s="253"/>
      <c r="H495" s="253"/>
      <c r="I495" s="253"/>
      <c r="J495" s="253"/>
      <c r="K495" s="253"/>
      <c r="L495" s="253"/>
      <c r="M495" s="253"/>
      <c r="N495" s="253"/>
      <c r="O495" s="253"/>
      <c r="P495" s="253"/>
      <c r="Q495" s="253"/>
      <c r="R495" s="253"/>
      <c r="S495" s="253"/>
      <c r="T495" s="253"/>
      <c r="U495" s="253" t="s">
        <v>662</v>
      </c>
      <c r="V495" s="253"/>
      <c r="W495" s="253"/>
      <c r="X495" s="253"/>
      <c r="Y495" s="253"/>
      <c r="Z495" s="253"/>
      <c r="AA495" s="253"/>
      <c r="AB495" s="253"/>
      <c r="AC495" s="253" t="s">
        <v>332</v>
      </c>
      <c r="AD495" s="253"/>
      <c r="AE495" s="253"/>
      <c r="AF495" s="253"/>
      <c r="AG495" s="253"/>
      <c r="AH495" s="253"/>
      <c r="AI495" s="253"/>
      <c r="AP495" s="313"/>
      <c r="AT495" s="313"/>
    </row>
    <row r="496" spans="1:46" s="312" customFormat="1" ht="15" customHeight="1" x14ac:dyDescent="0.25">
      <c r="A496" s="297"/>
      <c r="B496" s="297"/>
      <c r="C496" s="253"/>
      <c r="D496" s="253"/>
      <c r="E496" s="253"/>
      <c r="F496" s="253"/>
      <c r="G496" s="253"/>
      <c r="H496" s="253"/>
      <c r="I496" s="253"/>
      <c r="J496" s="253"/>
      <c r="K496" s="253"/>
      <c r="L496" s="253"/>
      <c r="M496" s="253"/>
      <c r="N496" s="253"/>
      <c r="O496" s="253"/>
      <c r="P496" s="253"/>
      <c r="Q496" s="253"/>
      <c r="R496" s="253"/>
      <c r="S496" s="253"/>
      <c r="T496" s="253"/>
      <c r="U496" s="253" t="s">
        <v>663</v>
      </c>
      <c r="V496" s="253"/>
      <c r="W496" s="253"/>
      <c r="X496" s="253"/>
      <c r="Y496" s="253"/>
      <c r="Z496" s="253"/>
      <c r="AA496" s="253"/>
      <c r="AB496" s="253"/>
      <c r="AC496" s="253" t="s">
        <v>323</v>
      </c>
      <c r="AD496" s="253"/>
      <c r="AE496" s="253"/>
      <c r="AF496" s="253"/>
      <c r="AG496" s="253"/>
      <c r="AH496" s="253"/>
      <c r="AI496" s="253"/>
      <c r="AP496" s="313"/>
      <c r="AT496" s="313"/>
    </row>
    <row r="497" spans="1:46" s="312" customFormat="1" ht="15" customHeight="1" x14ac:dyDescent="0.25">
      <c r="A497" s="297"/>
      <c r="B497" s="297"/>
      <c r="C497" s="253"/>
      <c r="D497" s="253"/>
      <c r="E497" s="253"/>
      <c r="F497" s="253"/>
      <c r="G497" s="253"/>
      <c r="H497" s="253"/>
      <c r="I497" s="253"/>
      <c r="J497" s="253"/>
      <c r="K497" s="253"/>
      <c r="L497" s="253"/>
      <c r="M497" s="253"/>
      <c r="N497" s="253"/>
      <c r="O497" s="253"/>
      <c r="P497" s="253"/>
      <c r="Q497" s="253"/>
      <c r="R497" s="253"/>
      <c r="S497" s="253"/>
      <c r="T497" s="253"/>
      <c r="U497" s="253" t="s">
        <v>664</v>
      </c>
      <c r="V497" s="253"/>
      <c r="W497" s="253"/>
      <c r="X497" s="253"/>
      <c r="Y497" s="253"/>
      <c r="Z497" s="253"/>
      <c r="AA497" s="253"/>
      <c r="AB497" s="253"/>
      <c r="AC497" s="253" t="s">
        <v>332</v>
      </c>
      <c r="AD497" s="253"/>
      <c r="AE497" s="253"/>
      <c r="AF497" s="253"/>
      <c r="AG497" s="253"/>
      <c r="AH497" s="253"/>
      <c r="AI497" s="253"/>
      <c r="AP497" s="313"/>
      <c r="AT497" s="313"/>
    </row>
    <row r="498" spans="1:46" s="312" customFormat="1" ht="15" customHeight="1" x14ac:dyDescent="0.25">
      <c r="A498" s="297"/>
      <c r="B498" s="297"/>
      <c r="C498" s="253"/>
      <c r="D498" s="253"/>
      <c r="E498" s="253"/>
      <c r="F498" s="253"/>
      <c r="G498" s="253"/>
      <c r="H498" s="253"/>
      <c r="I498" s="253"/>
      <c r="J498" s="253"/>
      <c r="K498" s="253"/>
      <c r="L498" s="253"/>
      <c r="M498" s="253"/>
      <c r="N498" s="253"/>
      <c r="O498" s="253"/>
      <c r="P498" s="253"/>
      <c r="Q498" s="253"/>
      <c r="R498" s="253"/>
      <c r="S498" s="253"/>
      <c r="T498" s="253"/>
      <c r="U498" s="253" t="s">
        <v>665</v>
      </c>
      <c r="V498" s="253"/>
      <c r="W498" s="253"/>
      <c r="X498" s="253"/>
      <c r="Y498" s="253"/>
      <c r="Z498" s="253"/>
      <c r="AA498" s="253"/>
      <c r="AB498" s="253"/>
      <c r="AC498" s="253" t="s">
        <v>393</v>
      </c>
      <c r="AD498" s="253"/>
      <c r="AE498" s="253"/>
      <c r="AF498" s="253"/>
      <c r="AG498" s="253"/>
      <c r="AH498" s="253"/>
      <c r="AI498" s="253"/>
      <c r="AP498" s="313"/>
      <c r="AT498" s="313"/>
    </row>
    <row r="499" spans="1:46" s="312" customFormat="1" ht="15" customHeight="1" x14ac:dyDescent="0.25">
      <c r="A499" s="297"/>
      <c r="B499" s="297"/>
      <c r="C499" s="253"/>
      <c r="D499" s="253"/>
      <c r="E499" s="253"/>
      <c r="F499" s="253"/>
      <c r="G499" s="253"/>
      <c r="H499" s="253"/>
      <c r="I499" s="253"/>
      <c r="J499" s="253"/>
      <c r="K499" s="253"/>
      <c r="L499" s="253"/>
      <c r="M499" s="253"/>
      <c r="N499" s="253"/>
      <c r="O499" s="253"/>
      <c r="P499" s="253"/>
      <c r="Q499" s="253"/>
      <c r="R499" s="253"/>
      <c r="S499" s="253"/>
      <c r="T499" s="253"/>
      <c r="U499" s="253" t="s">
        <v>666</v>
      </c>
      <c r="V499" s="253"/>
      <c r="W499" s="253"/>
      <c r="X499" s="253"/>
      <c r="Y499" s="253"/>
      <c r="Z499" s="253"/>
      <c r="AA499" s="253"/>
      <c r="AB499" s="253"/>
      <c r="AC499" s="253" t="s">
        <v>316</v>
      </c>
      <c r="AD499" s="253"/>
      <c r="AE499" s="253"/>
      <c r="AF499" s="253"/>
      <c r="AG499" s="253"/>
      <c r="AH499" s="253"/>
      <c r="AI499" s="253"/>
      <c r="AP499" s="313"/>
      <c r="AT499" s="313"/>
    </row>
    <row r="500" spans="1:46" s="312" customFormat="1" ht="15" customHeight="1" x14ac:dyDescent="0.25">
      <c r="A500" s="297"/>
      <c r="B500" s="297"/>
      <c r="C500" s="253"/>
      <c r="D500" s="253"/>
      <c r="E500" s="253"/>
      <c r="F500" s="253"/>
      <c r="G500" s="253"/>
      <c r="H500" s="253"/>
      <c r="I500" s="253"/>
      <c r="J500" s="253"/>
      <c r="K500" s="253"/>
      <c r="L500" s="253"/>
      <c r="M500" s="253"/>
      <c r="N500" s="253"/>
      <c r="O500" s="253"/>
      <c r="P500" s="253"/>
      <c r="Q500" s="253"/>
      <c r="R500" s="253"/>
      <c r="S500" s="253"/>
      <c r="T500" s="253"/>
      <c r="U500" s="253" t="s">
        <v>667</v>
      </c>
      <c r="V500" s="253"/>
      <c r="W500" s="253"/>
      <c r="X500" s="253"/>
      <c r="Y500" s="253"/>
      <c r="Z500" s="253"/>
      <c r="AA500" s="253"/>
      <c r="AB500" s="253"/>
      <c r="AC500" s="253" t="s">
        <v>332</v>
      </c>
      <c r="AD500" s="253"/>
      <c r="AE500" s="253"/>
      <c r="AF500" s="253"/>
      <c r="AG500" s="253"/>
      <c r="AH500" s="253"/>
      <c r="AI500" s="253"/>
      <c r="AP500" s="313"/>
      <c r="AT500" s="313"/>
    </row>
    <row r="501" spans="1:46" s="312" customFormat="1" ht="15" customHeight="1" x14ac:dyDescent="0.25">
      <c r="A501" s="297"/>
      <c r="B501" s="297"/>
      <c r="C501" s="253"/>
      <c r="D501" s="253"/>
      <c r="E501" s="253"/>
      <c r="F501" s="253"/>
      <c r="G501" s="253"/>
      <c r="H501" s="253"/>
      <c r="I501" s="253"/>
      <c r="J501" s="253"/>
      <c r="K501" s="253"/>
      <c r="L501" s="253"/>
      <c r="M501" s="253"/>
      <c r="N501" s="253"/>
      <c r="O501" s="253"/>
      <c r="P501" s="253"/>
      <c r="Q501" s="253"/>
      <c r="R501" s="253"/>
      <c r="S501" s="253"/>
      <c r="T501" s="253"/>
      <c r="U501" s="253" t="s">
        <v>668</v>
      </c>
      <c r="V501" s="253"/>
      <c r="W501" s="253"/>
      <c r="X501" s="253"/>
      <c r="Y501" s="253"/>
      <c r="Z501" s="253"/>
      <c r="AA501" s="253"/>
      <c r="AB501" s="253"/>
      <c r="AC501" s="253" t="s">
        <v>323</v>
      </c>
      <c r="AD501" s="253"/>
      <c r="AE501" s="253"/>
      <c r="AF501" s="253"/>
      <c r="AG501" s="253"/>
      <c r="AH501" s="253"/>
      <c r="AI501" s="253"/>
      <c r="AP501" s="313"/>
      <c r="AT501" s="313"/>
    </row>
    <row r="502" spans="1:46" s="312" customFormat="1" ht="15" customHeight="1" x14ac:dyDescent="0.25">
      <c r="A502" s="297"/>
      <c r="B502" s="297"/>
      <c r="C502" s="253"/>
      <c r="D502" s="253"/>
      <c r="E502" s="253"/>
      <c r="F502" s="253"/>
      <c r="G502" s="253"/>
      <c r="H502" s="253"/>
      <c r="I502" s="253"/>
      <c r="J502" s="253"/>
      <c r="K502" s="253"/>
      <c r="L502" s="253"/>
      <c r="M502" s="253"/>
      <c r="N502" s="253"/>
      <c r="O502" s="253"/>
      <c r="P502" s="253"/>
      <c r="Q502" s="253"/>
      <c r="R502" s="253"/>
      <c r="S502" s="253"/>
      <c r="T502" s="253"/>
      <c r="U502" s="253" t="s">
        <v>669</v>
      </c>
      <c r="V502" s="253"/>
      <c r="W502" s="253"/>
      <c r="X502" s="253"/>
      <c r="Y502" s="253"/>
      <c r="Z502" s="253"/>
      <c r="AA502" s="253"/>
      <c r="AB502" s="253"/>
      <c r="AC502" s="253" t="s">
        <v>357</v>
      </c>
      <c r="AD502" s="253"/>
      <c r="AE502" s="253"/>
      <c r="AF502" s="253"/>
      <c r="AG502" s="253"/>
      <c r="AH502" s="253"/>
      <c r="AI502" s="253"/>
      <c r="AP502" s="313"/>
      <c r="AT502" s="313"/>
    </row>
    <row r="503" spans="1:46" s="312" customFormat="1" ht="15" customHeight="1" x14ac:dyDescent="0.25">
      <c r="A503" s="297"/>
      <c r="B503" s="297"/>
      <c r="C503" s="253"/>
      <c r="D503" s="253"/>
      <c r="E503" s="253"/>
      <c r="F503" s="253"/>
      <c r="G503" s="253"/>
      <c r="H503" s="253"/>
      <c r="I503" s="253"/>
      <c r="J503" s="253"/>
      <c r="K503" s="253"/>
      <c r="L503" s="253"/>
      <c r="M503" s="253"/>
      <c r="N503" s="253"/>
      <c r="O503" s="253"/>
      <c r="P503" s="253"/>
      <c r="Q503" s="253"/>
      <c r="R503" s="253"/>
      <c r="S503" s="253"/>
      <c r="T503" s="253"/>
      <c r="U503" s="253" t="s">
        <v>670</v>
      </c>
      <c r="V503" s="253"/>
      <c r="W503" s="253"/>
      <c r="X503" s="253"/>
      <c r="Y503" s="253"/>
      <c r="Z503" s="253"/>
      <c r="AA503" s="253"/>
      <c r="AB503" s="253"/>
      <c r="AC503" s="253" t="s">
        <v>357</v>
      </c>
      <c r="AD503" s="253"/>
      <c r="AE503" s="253"/>
      <c r="AF503" s="253"/>
      <c r="AG503" s="253"/>
      <c r="AH503" s="253"/>
      <c r="AI503" s="253"/>
      <c r="AP503" s="313"/>
      <c r="AT503" s="313"/>
    </row>
    <row r="504" spans="1:46" s="312" customFormat="1" ht="15" customHeight="1" x14ac:dyDescent="0.25">
      <c r="A504" s="297"/>
      <c r="B504" s="297"/>
      <c r="C504" s="253"/>
      <c r="D504" s="253"/>
      <c r="E504" s="253"/>
      <c r="F504" s="253"/>
      <c r="G504" s="253"/>
      <c r="H504" s="253"/>
      <c r="I504" s="253"/>
      <c r="J504" s="253"/>
      <c r="K504" s="253"/>
      <c r="L504" s="253"/>
      <c r="M504" s="253"/>
      <c r="N504" s="253"/>
      <c r="O504" s="253"/>
      <c r="P504" s="253"/>
      <c r="Q504" s="253"/>
      <c r="R504" s="253"/>
      <c r="S504" s="253"/>
      <c r="T504" s="253"/>
      <c r="U504" s="253" t="s">
        <v>671</v>
      </c>
      <c r="V504" s="253"/>
      <c r="W504" s="253"/>
      <c r="X504" s="253"/>
      <c r="Y504" s="253"/>
      <c r="Z504" s="253"/>
      <c r="AA504" s="253"/>
      <c r="AB504" s="253"/>
      <c r="AC504" s="253" t="s">
        <v>323</v>
      </c>
      <c r="AD504" s="253"/>
      <c r="AE504" s="253"/>
      <c r="AF504" s="253"/>
      <c r="AG504" s="253"/>
      <c r="AH504" s="253"/>
      <c r="AI504" s="253"/>
      <c r="AP504" s="313"/>
      <c r="AT504" s="313"/>
    </row>
    <row r="505" spans="1:46" s="312" customFormat="1" ht="15" customHeight="1" x14ac:dyDescent="0.25">
      <c r="A505" s="297"/>
      <c r="B505" s="297"/>
      <c r="C505" s="253"/>
      <c r="D505" s="253"/>
      <c r="E505" s="253"/>
      <c r="F505" s="253"/>
      <c r="G505" s="253"/>
      <c r="H505" s="253"/>
      <c r="I505" s="253"/>
      <c r="J505" s="253"/>
      <c r="K505" s="253"/>
      <c r="L505" s="253"/>
      <c r="M505" s="253"/>
      <c r="N505" s="253"/>
      <c r="O505" s="253"/>
      <c r="P505" s="253"/>
      <c r="Q505" s="253"/>
      <c r="R505" s="253"/>
      <c r="S505" s="253"/>
      <c r="T505" s="253"/>
      <c r="U505" s="253" t="s">
        <v>672</v>
      </c>
      <c r="V505" s="253"/>
      <c r="W505" s="253"/>
      <c r="X505" s="253"/>
      <c r="Y505" s="253"/>
      <c r="Z505" s="253"/>
      <c r="AA505" s="253"/>
      <c r="AB505" s="253"/>
      <c r="AC505" s="253" t="s">
        <v>323</v>
      </c>
      <c r="AD505" s="253"/>
      <c r="AE505" s="253"/>
      <c r="AF505" s="253"/>
      <c r="AG505" s="253"/>
      <c r="AH505" s="253"/>
      <c r="AI505" s="253"/>
      <c r="AP505" s="313"/>
      <c r="AT505" s="313"/>
    </row>
    <row r="506" spans="1:46" s="312" customFormat="1" ht="15" customHeight="1" x14ac:dyDescent="0.25">
      <c r="A506" s="297"/>
      <c r="B506" s="297"/>
      <c r="C506" s="253"/>
      <c r="D506" s="253"/>
      <c r="E506" s="253"/>
      <c r="F506" s="253"/>
      <c r="G506" s="253"/>
      <c r="H506" s="253"/>
      <c r="I506" s="253"/>
      <c r="J506" s="253"/>
      <c r="K506" s="253"/>
      <c r="L506" s="253"/>
      <c r="M506" s="253"/>
      <c r="N506" s="253"/>
      <c r="O506" s="253"/>
      <c r="P506" s="253"/>
      <c r="Q506" s="253"/>
      <c r="R506" s="253"/>
      <c r="S506" s="253"/>
      <c r="T506" s="253"/>
      <c r="U506" s="253" t="s">
        <v>673</v>
      </c>
      <c r="V506" s="253"/>
      <c r="W506" s="253"/>
      <c r="X506" s="253"/>
      <c r="Y506" s="253"/>
      <c r="Z506" s="253"/>
      <c r="AA506" s="253"/>
      <c r="AB506" s="253"/>
      <c r="AC506" s="253" t="s">
        <v>323</v>
      </c>
      <c r="AD506" s="253"/>
      <c r="AE506" s="253"/>
      <c r="AF506" s="253"/>
      <c r="AG506" s="253"/>
      <c r="AH506" s="253"/>
      <c r="AI506" s="253"/>
      <c r="AP506" s="313"/>
      <c r="AT506" s="313"/>
    </row>
    <row r="507" spans="1:46" s="312" customFormat="1" ht="15" customHeight="1" x14ac:dyDescent="0.25">
      <c r="A507" s="297"/>
      <c r="B507" s="297"/>
      <c r="C507" s="253"/>
      <c r="D507" s="253"/>
      <c r="E507" s="253"/>
      <c r="F507" s="253"/>
      <c r="G507" s="253"/>
      <c r="H507" s="253"/>
      <c r="I507" s="253"/>
      <c r="J507" s="253"/>
      <c r="K507" s="253"/>
      <c r="L507" s="253"/>
      <c r="M507" s="253"/>
      <c r="N507" s="253"/>
      <c r="O507" s="253"/>
      <c r="P507" s="253"/>
      <c r="Q507" s="253"/>
      <c r="R507" s="253"/>
      <c r="S507" s="253"/>
      <c r="T507" s="253"/>
      <c r="U507" s="253" t="s">
        <v>674</v>
      </c>
      <c r="V507" s="253"/>
      <c r="W507" s="253"/>
      <c r="X507" s="253"/>
      <c r="Y507" s="253"/>
      <c r="Z507" s="253"/>
      <c r="AA507" s="253"/>
      <c r="AB507" s="253"/>
      <c r="AC507" s="253" t="s">
        <v>316</v>
      </c>
      <c r="AD507" s="253"/>
      <c r="AE507" s="253"/>
      <c r="AF507" s="253"/>
      <c r="AG507" s="253"/>
      <c r="AH507" s="253"/>
      <c r="AI507" s="253"/>
      <c r="AP507" s="313"/>
      <c r="AT507" s="313"/>
    </row>
    <row r="508" spans="1:46" s="312" customFormat="1" ht="15" customHeight="1" x14ac:dyDescent="0.25">
      <c r="A508" s="297"/>
      <c r="B508" s="297"/>
      <c r="C508" s="253"/>
      <c r="D508" s="253"/>
      <c r="E508" s="253"/>
      <c r="F508" s="253"/>
      <c r="G508" s="253"/>
      <c r="H508" s="253"/>
      <c r="I508" s="253"/>
      <c r="J508" s="253"/>
      <c r="K508" s="253"/>
      <c r="L508" s="253"/>
      <c r="M508" s="253"/>
      <c r="N508" s="253"/>
      <c r="O508" s="253"/>
      <c r="P508" s="253"/>
      <c r="Q508" s="253"/>
      <c r="R508" s="253"/>
      <c r="S508" s="253"/>
      <c r="T508" s="253"/>
      <c r="U508" s="253" t="s">
        <v>675</v>
      </c>
      <c r="V508" s="253"/>
      <c r="W508" s="253"/>
      <c r="X508" s="253"/>
      <c r="Y508" s="253"/>
      <c r="Z508" s="253"/>
      <c r="AA508" s="253"/>
      <c r="AB508" s="253"/>
      <c r="AC508" s="253" t="s">
        <v>332</v>
      </c>
      <c r="AD508" s="253"/>
      <c r="AE508" s="253"/>
      <c r="AF508" s="253"/>
      <c r="AG508" s="253"/>
      <c r="AH508" s="253"/>
      <c r="AI508" s="253"/>
      <c r="AP508" s="313"/>
      <c r="AT508" s="313"/>
    </row>
    <row r="509" spans="1:46" s="312" customFormat="1" ht="15" customHeight="1" x14ac:dyDescent="0.25">
      <c r="A509" s="297"/>
      <c r="B509" s="297"/>
      <c r="C509" s="253"/>
      <c r="D509" s="253"/>
      <c r="E509" s="253"/>
      <c r="F509" s="253"/>
      <c r="G509" s="253"/>
      <c r="H509" s="253"/>
      <c r="I509" s="253"/>
      <c r="J509" s="253"/>
      <c r="K509" s="253"/>
      <c r="L509" s="253"/>
      <c r="M509" s="253"/>
      <c r="N509" s="253"/>
      <c r="O509" s="253"/>
      <c r="P509" s="253"/>
      <c r="Q509" s="253"/>
      <c r="R509" s="253"/>
      <c r="S509" s="253"/>
      <c r="T509" s="253"/>
      <c r="U509" s="253" t="s">
        <v>676</v>
      </c>
      <c r="V509" s="253"/>
      <c r="W509" s="253"/>
      <c r="X509" s="253"/>
      <c r="Y509" s="253"/>
      <c r="Z509" s="253"/>
      <c r="AA509" s="253"/>
      <c r="AB509" s="253"/>
      <c r="AC509" s="253" t="s">
        <v>316</v>
      </c>
      <c r="AD509" s="253"/>
      <c r="AE509" s="253"/>
      <c r="AF509" s="253"/>
      <c r="AG509" s="253"/>
      <c r="AH509" s="253"/>
      <c r="AI509" s="253"/>
      <c r="AP509" s="313"/>
      <c r="AT509" s="313"/>
    </row>
    <row r="510" spans="1:46" s="312" customFormat="1" ht="15" customHeight="1" x14ac:dyDescent="0.25">
      <c r="A510" s="297"/>
      <c r="B510" s="297"/>
      <c r="C510" s="253"/>
      <c r="D510" s="253"/>
      <c r="E510" s="253"/>
      <c r="F510" s="253"/>
      <c r="G510" s="253"/>
      <c r="H510" s="253"/>
      <c r="I510" s="253"/>
      <c r="J510" s="253"/>
      <c r="K510" s="253"/>
      <c r="L510" s="253"/>
      <c r="M510" s="253"/>
      <c r="N510" s="253"/>
      <c r="O510" s="253"/>
      <c r="P510" s="253"/>
      <c r="Q510" s="253"/>
      <c r="R510" s="253"/>
      <c r="S510" s="253"/>
      <c r="T510" s="253"/>
      <c r="U510" s="253" t="s">
        <v>280</v>
      </c>
      <c r="V510" s="253"/>
      <c r="W510" s="253"/>
      <c r="X510" s="253"/>
      <c r="Y510" s="253"/>
      <c r="Z510" s="253"/>
      <c r="AA510" s="253"/>
      <c r="AB510" s="253"/>
      <c r="AC510" s="253" t="s">
        <v>323</v>
      </c>
      <c r="AD510" s="253"/>
      <c r="AE510" s="253"/>
      <c r="AF510" s="253"/>
      <c r="AG510" s="253"/>
      <c r="AH510" s="253"/>
      <c r="AI510" s="253"/>
      <c r="AP510" s="313"/>
      <c r="AT510" s="313"/>
    </row>
    <row r="511" spans="1:46" s="312" customFormat="1" ht="15" customHeight="1" x14ac:dyDescent="0.25">
      <c r="A511" s="297"/>
      <c r="B511" s="297"/>
      <c r="C511" s="253"/>
      <c r="D511" s="253"/>
      <c r="E511" s="253"/>
      <c r="F511" s="253"/>
      <c r="G511" s="253"/>
      <c r="H511" s="253"/>
      <c r="I511" s="253"/>
      <c r="J511" s="253"/>
      <c r="K511" s="253"/>
      <c r="L511" s="253"/>
      <c r="M511" s="253"/>
      <c r="N511" s="253"/>
      <c r="O511" s="253"/>
      <c r="P511" s="253"/>
      <c r="Q511" s="253"/>
      <c r="R511" s="253"/>
      <c r="S511" s="253"/>
      <c r="T511" s="253"/>
      <c r="U511" s="253" t="s">
        <v>677</v>
      </c>
      <c r="V511" s="253"/>
      <c r="W511" s="253"/>
      <c r="X511" s="253"/>
      <c r="Y511" s="253"/>
      <c r="Z511" s="253"/>
      <c r="AA511" s="253"/>
      <c r="AB511" s="253"/>
      <c r="AC511" s="253" t="s">
        <v>323</v>
      </c>
      <c r="AD511" s="253"/>
      <c r="AE511" s="253"/>
      <c r="AF511" s="253"/>
      <c r="AG511" s="253"/>
      <c r="AH511" s="253"/>
      <c r="AI511" s="253"/>
      <c r="AP511" s="313"/>
      <c r="AT511" s="313"/>
    </row>
    <row r="512" spans="1:46" s="312" customFormat="1" ht="15" customHeight="1" x14ac:dyDescent="0.25">
      <c r="A512" s="297"/>
      <c r="B512" s="297"/>
      <c r="C512" s="253"/>
      <c r="D512" s="253"/>
      <c r="E512" s="253"/>
      <c r="F512" s="253"/>
      <c r="G512" s="253"/>
      <c r="H512" s="253"/>
      <c r="I512" s="253"/>
      <c r="J512" s="253"/>
      <c r="K512" s="253"/>
      <c r="L512" s="253"/>
      <c r="M512" s="253"/>
      <c r="N512" s="253"/>
      <c r="O512" s="253"/>
      <c r="P512" s="253"/>
      <c r="Q512" s="253"/>
      <c r="R512" s="253"/>
      <c r="S512" s="253"/>
      <c r="T512" s="253"/>
      <c r="U512" s="253" t="s">
        <v>678</v>
      </c>
      <c r="V512" s="253"/>
      <c r="W512" s="253"/>
      <c r="X512" s="253"/>
      <c r="Y512" s="253"/>
      <c r="Z512" s="253"/>
      <c r="AA512" s="253"/>
      <c r="AB512" s="253"/>
      <c r="AC512" s="253" t="s">
        <v>357</v>
      </c>
      <c r="AD512" s="253"/>
      <c r="AE512" s="253"/>
      <c r="AF512" s="253"/>
      <c r="AG512" s="253"/>
      <c r="AH512" s="253"/>
      <c r="AI512" s="253"/>
      <c r="AP512" s="313"/>
      <c r="AT512" s="313"/>
    </row>
    <row r="513" spans="1:46" s="312" customFormat="1" ht="15" customHeight="1" x14ac:dyDescent="0.25">
      <c r="A513" s="297"/>
      <c r="B513" s="297"/>
      <c r="C513" s="253"/>
      <c r="D513" s="253"/>
      <c r="E513" s="253"/>
      <c r="F513" s="253"/>
      <c r="G513" s="253"/>
      <c r="H513" s="253"/>
      <c r="I513" s="253"/>
      <c r="J513" s="253"/>
      <c r="K513" s="253"/>
      <c r="L513" s="253"/>
      <c r="M513" s="253"/>
      <c r="N513" s="253"/>
      <c r="O513" s="253"/>
      <c r="P513" s="253"/>
      <c r="Q513" s="253"/>
      <c r="R513" s="253"/>
      <c r="S513" s="253"/>
      <c r="T513" s="253"/>
      <c r="U513" s="253" t="s">
        <v>679</v>
      </c>
      <c r="V513" s="253"/>
      <c r="W513" s="253"/>
      <c r="X513" s="253"/>
      <c r="Y513" s="253"/>
      <c r="Z513" s="253"/>
      <c r="AA513" s="253"/>
      <c r="AB513" s="253"/>
      <c r="AC513" s="253" t="s">
        <v>393</v>
      </c>
      <c r="AD513" s="253"/>
      <c r="AE513" s="253"/>
      <c r="AF513" s="253"/>
      <c r="AG513" s="253"/>
      <c r="AH513" s="253"/>
      <c r="AI513" s="253"/>
      <c r="AP513" s="313"/>
      <c r="AT513" s="313"/>
    </row>
    <row r="514" spans="1:46" s="312" customFormat="1" ht="15" customHeight="1" x14ac:dyDescent="0.25">
      <c r="A514" s="297"/>
      <c r="B514" s="297"/>
      <c r="C514" s="253"/>
      <c r="D514" s="253"/>
      <c r="E514" s="253"/>
      <c r="F514" s="253"/>
      <c r="G514" s="253"/>
      <c r="H514" s="253"/>
      <c r="I514" s="253"/>
      <c r="J514" s="253"/>
      <c r="K514" s="253"/>
      <c r="L514" s="253"/>
      <c r="M514" s="253"/>
      <c r="N514" s="253"/>
      <c r="O514" s="253"/>
      <c r="P514" s="253"/>
      <c r="Q514" s="253"/>
      <c r="R514" s="253"/>
      <c r="S514" s="253"/>
      <c r="T514" s="253"/>
      <c r="U514" s="253" t="s">
        <v>680</v>
      </c>
      <c r="V514" s="253"/>
      <c r="W514" s="253"/>
      <c r="X514" s="253"/>
      <c r="Y514" s="253"/>
      <c r="Z514" s="253"/>
      <c r="AA514" s="253"/>
      <c r="AB514" s="253"/>
      <c r="AC514" s="253" t="s">
        <v>393</v>
      </c>
      <c r="AD514" s="253"/>
      <c r="AE514" s="253"/>
      <c r="AF514" s="253"/>
      <c r="AG514" s="253"/>
      <c r="AH514" s="253"/>
      <c r="AI514" s="253"/>
      <c r="AP514" s="313"/>
      <c r="AT514" s="313"/>
    </row>
    <row r="515" spans="1:46" s="312" customFormat="1" ht="15" customHeight="1" x14ac:dyDescent="0.25">
      <c r="A515" s="297"/>
      <c r="B515" s="297"/>
      <c r="C515" s="253"/>
      <c r="D515" s="253"/>
      <c r="E515" s="253"/>
      <c r="F515" s="253"/>
      <c r="G515" s="253"/>
      <c r="H515" s="253"/>
      <c r="I515" s="253"/>
      <c r="J515" s="253"/>
      <c r="K515" s="253"/>
      <c r="L515" s="253"/>
      <c r="M515" s="253"/>
      <c r="N515" s="253"/>
      <c r="O515" s="253"/>
      <c r="P515" s="253"/>
      <c r="Q515" s="253"/>
      <c r="R515" s="253"/>
      <c r="S515" s="253"/>
      <c r="T515" s="253"/>
      <c r="U515" s="253" t="s">
        <v>681</v>
      </c>
      <c r="V515" s="253"/>
      <c r="W515" s="253"/>
      <c r="X515" s="253"/>
      <c r="Y515" s="253"/>
      <c r="Z515" s="253"/>
      <c r="AA515" s="253"/>
      <c r="AB515" s="253"/>
      <c r="AC515" s="253" t="s">
        <v>318</v>
      </c>
      <c r="AD515" s="253"/>
      <c r="AE515" s="253"/>
      <c r="AF515" s="253"/>
      <c r="AG515" s="253"/>
      <c r="AH515" s="253"/>
      <c r="AI515" s="253"/>
      <c r="AP515" s="313"/>
      <c r="AT515" s="313"/>
    </row>
    <row r="516" spans="1:46" s="312" customFormat="1" ht="15" customHeight="1" x14ac:dyDescent="0.25">
      <c r="A516" s="297"/>
      <c r="B516" s="297"/>
      <c r="C516" s="253"/>
      <c r="D516" s="253"/>
      <c r="E516" s="253"/>
      <c r="F516" s="253"/>
      <c r="G516" s="253"/>
      <c r="H516" s="253"/>
      <c r="I516" s="253"/>
      <c r="J516" s="253"/>
      <c r="K516" s="253"/>
      <c r="L516" s="253"/>
      <c r="M516" s="253"/>
      <c r="N516" s="253"/>
      <c r="O516" s="253"/>
      <c r="P516" s="253"/>
      <c r="Q516" s="253"/>
      <c r="R516" s="253"/>
      <c r="S516" s="253"/>
      <c r="T516" s="253"/>
      <c r="U516" s="253" t="s">
        <v>682</v>
      </c>
      <c r="V516" s="253"/>
      <c r="W516" s="253"/>
      <c r="X516" s="253"/>
      <c r="Y516" s="253"/>
      <c r="Z516" s="253"/>
      <c r="AA516" s="253"/>
      <c r="AB516" s="253"/>
      <c r="AC516" s="253" t="s">
        <v>323</v>
      </c>
      <c r="AD516" s="253"/>
      <c r="AE516" s="253"/>
      <c r="AF516" s="253"/>
      <c r="AG516" s="253"/>
      <c r="AH516" s="253"/>
      <c r="AI516" s="253"/>
      <c r="AP516" s="313"/>
      <c r="AT516" s="313"/>
    </row>
    <row r="517" spans="1:46" s="312" customFormat="1" ht="15" customHeight="1" x14ac:dyDescent="0.25">
      <c r="A517" s="297"/>
      <c r="B517" s="297"/>
      <c r="C517" s="253"/>
      <c r="D517" s="253"/>
      <c r="E517" s="253"/>
      <c r="F517" s="253"/>
      <c r="G517" s="253"/>
      <c r="H517" s="253"/>
      <c r="I517" s="253"/>
      <c r="J517" s="253"/>
      <c r="K517" s="253"/>
      <c r="L517" s="253"/>
      <c r="M517" s="253"/>
      <c r="N517" s="253"/>
      <c r="O517" s="253"/>
      <c r="P517" s="253"/>
      <c r="Q517" s="253"/>
      <c r="R517" s="253"/>
      <c r="S517" s="253"/>
      <c r="T517" s="253"/>
      <c r="U517" s="253" t="s">
        <v>683</v>
      </c>
      <c r="V517" s="253"/>
      <c r="W517" s="253"/>
      <c r="X517" s="253"/>
      <c r="Y517" s="253"/>
      <c r="Z517" s="253"/>
      <c r="AA517" s="253"/>
      <c r="AB517" s="253"/>
      <c r="AC517" s="253" t="s">
        <v>332</v>
      </c>
      <c r="AD517" s="253"/>
      <c r="AE517" s="253"/>
      <c r="AF517" s="253"/>
      <c r="AG517" s="253"/>
      <c r="AH517" s="253"/>
      <c r="AI517" s="253"/>
      <c r="AP517" s="313"/>
      <c r="AT517" s="313"/>
    </row>
    <row r="518" spans="1:46" s="312" customFormat="1" ht="15" customHeight="1" x14ac:dyDescent="0.25">
      <c r="A518" s="297"/>
      <c r="B518" s="297"/>
      <c r="C518" s="253"/>
      <c r="D518" s="253"/>
      <c r="E518" s="253"/>
      <c r="F518" s="253"/>
      <c r="G518" s="253"/>
      <c r="H518" s="253"/>
      <c r="I518" s="253"/>
      <c r="J518" s="253"/>
      <c r="K518" s="253"/>
      <c r="L518" s="253"/>
      <c r="M518" s="253"/>
      <c r="N518" s="253"/>
      <c r="O518" s="253"/>
      <c r="P518" s="253"/>
      <c r="Q518" s="253"/>
      <c r="R518" s="253"/>
      <c r="S518" s="253"/>
      <c r="T518" s="253"/>
      <c r="U518" s="253" t="s">
        <v>684</v>
      </c>
      <c r="V518" s="253"/>
      <c r="W518" s="253"/>
      <c r="X518" s="253"/>
      <c r="Y518" s="253"/>
      <c r="Z518" s="253"/>
      <c r="AA518" s="253"/>
      <c r="AB518" s="253"/>
      <c r="AC518" s="253" t="s">
        <v>329</v>
      </c>
      <c r="AD518" s="253"/>
      <c r="AE518" s="253"/>
      <c r="AF518" s="253"/>
      <c r="AG518" s="253"/>
      <c r="AH518" s="253"/>
      <c r="AI518" s="253"/>
      <c r="AP518" s="313"/>
      <c r="AT518" s="313"/>
    </row>
    <row r="519" spans="1:46" s="312" customFormat="1" ht="15" customHeight="1" x14ac:dyDescent="0.25">
      <c r="A519" s="297"/>
      <c r="B519" s="297"/>
      <c r="C519" s="253"/>
      <c r="D519" s="253"/>
      <c r="E519" s="253"/>
      <c r="F519" s="253"/>
      <c r="G519" s="253"/>
      <c r="H519" s="253"/>
      <c r="I519" s="253"/>
      <c r="J519" s="253"/>
      <c r="K519" s="253"/>
      <c r="L519" s="253"/>
      <c r="M519" s="253"/>
      <c r="N519" s="253"/>
      <c r="O519" s="253"/>
      <c r="P519" s="253"/>
      <c r="Q519" s="253"/>
      <c r="R519" s="253"/>
      <c r="S519" s="253"/>
      <c r="T519" s="253"/>
      <c r="U519" s="253" t="s">
        <v>685</v>
      </c>
      <c r="V519" s="253"/>
      <c r="W519" s="253"/>
      <c r="X519" s="253"/>
      <c r="Y519" s="253"/>
      <c r="Z519" s="253"/>
      <c r="AA519" s="253"/>
      <c r="AB519" s="253"/>
      <c r="AC519" s="253" t="s">
        <v>320</v>
      </c>
      <c r="AD519" s="253"/>
      <c r="AE519" s="253"/>
      <c r="AF519" s="253"/>
      <c r="AG519" s="253"/>
      <c r="AH519" s="253"/>
      <c r="AI519" s="253"/>
      <c r="AP519" s="313"/>
      <c r="AT519" s="313"/>
    </row>
    <row r="520" spans="1:46" s="312" customFormat="1" ht="15" customHeight="1" x14ac:dyDescent="0.25">
      <c r="A520" s="297"/>
      <c r="B520" s="297"/>
      <c r="C520" s="253"/>
      <c r="D520" s="253"/>
      <c r="E520" s="253"/>
      <c r="F520" s="253"/>
      <c r="G520" s="253"/>
      <c r="H520" s="253"/>
      <c r="I520" s="253"/>
      <c r="J520" s="253"/>
      <c r="K520" s="253"/>
      <c r="L520" s="253"/>
      <c r="M520" s="253"/>
      <c r="N520" s="253"/>
      <c r="O520" s="253"/>
      <c r="P520" s="253"/>
      <c r="Q520" s="253"/>
      <c r="R520" s="253"/>
      <c r="S520" s="253"/>
      <c r="T520" s="253"/>
      <c r="U520" s="253" t="s">
        <v>686</v>
      </c>
      <c r="V520" s="253"/>
      <c r="W520" s="253"/>
      <c r="X520" s="253"/>
      <c r="Y520" s="253"/>
      <c r="Z520" s="253"/>
      <c r="AA520" s="253"/>
      <c r="AB520" s="253"/>
      <c r="AC520" s="253" t="s">
        <v>323</v>
      </c>
      <c r="AD520" s="253"/>
      <c r="AE520" s="253"/>
      <c r="AF520" s="253"/>
      <c r="AG520" s="253"/>
      <c r="AH520" s="253"/>
      <c r="AI520" s="253"/>
      <c r="AP520" s="313"/>
      <c r="AT520" s="313"/>
    </row>
    <row r="521" spans="1:46" s="312" customFormat="1" ht="15" customHeight="1" x14ac:dyDescent="0.25">
      <c r="A521" s="297"/>
      <c r="B521" s="297"/>
      <c r="C521" s="253"/>
      <c r="D521" s="253"/>
      <c r="E521" s="253"/>
      <c r="F521" s="253"/>
      <c r="G521" s="253"/>
      <c r="H521" s="253"/>
      <c r="I521" s="253"/>
      <c r="J521" s="253"/>
      <c r="K521" s="253"/>
      <c r="L521" s="253"/>
      <c r="M521" s="253"/>
      <c r="N521" s="253"/>
      <c r="O521" s="253"/>
      <c r="P521" s="253"/>
      <c r="Q521" s="253"/>
      <c r="R521" s="253"/>
      <c r="S521" s="253"/>
      <c r="T521" s="253"/>
      <c r="U521" s="253" t="s">
        <v>283</v>
      </c>
      <c r="V521" s="253"/>
      <c r="W521" s="253"/>
      <c r="X521" s="253"/>
      <c r="Y521" s="253"/>
      <c r="Z521" s="253"/>
      <c r="AA521" s="253"/>
      <c r="AB521" s="253"/>
      <c r="AC521" s="253" t="s">
        <v>323</v>
      </c>
      <c r="AD521" s="253"/>
      <c r="AE521" s="253"/>
      <c r="AF521" s="253"/>
      <c r="AG521" s="253"/>
      <c r="AH521" s="253"/>
      <c r="AI521" s="253"/>
      <c r="AP521" s="313"/>
      <c r="AT521" s="313"/>
    </row>
    <row r="522" spans="1:46" s="312" customFormat="1" ht="15" customHeight="1" x14ac:dyDescent="0.25">
      <c r="A522" s="297"/>
      <c r="B522" s="297"/>
      <c r="C522" s="253"/>
      <c r="D522" s="253"/>
      <c r="E522" s="253"/>
      <c r="F522" s="253"/>
      <c r="G522" s="253"/>
      <c r="H522" s="253"/>
      <c r="I522" s="253"/>
      <c r="J522" s="253"/>
      <c r="K522" s="253"/>
      <c r="L522" s="253"/>
      <c r="M522" s="253"/>
      <c r="N522" s="253"/>
      <c r="O522" s="253"/>
      <c r="P522" s="253"/>
      <c r="Q522" s="253"/>
      <c r="R522" s="253"/>
      <c r="S522" s="253"/>
      <c r="T522" s="253"/>
      <c r="U522" s="253" t="s">
        <v>687</v>
      </c>
      <c r="V522" s="253"/>
      <c r="W522" s="253"/>
      <c r="X522" s="253"/>
      <c r="Y522" s="253"/>
      <c r="Z522" s="253"/>
      <c r="AA522" s="253"/>
      <c r="AB522" s="253"/>
      <c r="AC522" s="253" t="s">
        <v>332</v>
      </c>
      <c r="AD522" s="253"/>
      <c r="AE522" s="253"/>
      <c r="AF522" s="253"/>
      <c r="AG522" s="253"/>
      <c r="AH522" s="253"/>
      <c r="AI522" s="253"/>
      <c r="AP522" s="313"/>
      <c r="AT522" s="313"/>
    </row>
    <row r="523" spans="1:46" s="312" customFormat="1" ht="15" customHeight="1" x14ac:dyDescent="0.25">
      <c r="A523" s="297"/>
      <c r="B523" s="297"/>
      <c r="C523" s="253"/>
      <c r="D523" s="253"/>
      <c r="E523" s="253"/>
      <c r="F523" s="253"/>
      <c r="G523" s="253"/>
      <c r="H523" s="253"/>
      <c r="I523" s="253"/>
      <c r="J523" s="253"/>
      <c r="K523" s="253"/>
      <c r="L523" s="253"/>
      <c r="M523" s="253"/>
      <c r="N523" s="253"/>
      <c r="O523" s="253"/>
      <c r="P523" s="253"/>
      <c r="Q523" s="253"/>
      <c r="R523" s="253"/>
      <c r="S523" s="253"/>
      <c r="T523" s="253"/>
      <c r="U523" s="253" t="s">
        <v>688</v>
      </c>
      <c r="V523" s="253"/>
      <c r="W523" s="253"/>
      <c r="X523" s="253"/>
      <c r="Y523" s="253"/>
      <c r="Z523" s="253"/>
      <c r="AA523" s="253"/>
      <c r="AB523" s="253"/>
      <c r="AC523" s="253" t="s">
        <v>332</v>
      </c>
      <c r="AD523" s="253"/>
      <c r="AE523" s="253"/>
      <c r="AF523" s="253"/>
      <c r="AG523" s="253"/>
      <c r="AH523" s="253"/>
      <c r="AI523" s="253"/>
      <c r="AP523" s="313"/>
      <c r="AT523" s="313"/>
    </row>
    <row r="524" spans="1:46" s="312" customFormat="1" ht="15" customHeight="1" x14ac:dyDescent="0.25">
      <c r="A524" s="297"/>
      <c r="B524" s="297"/>
      <c r="C524" s="253"/>
      <c r="D524" s="253"/>
      <c r="E524" s="253"/>
      <c r="F524" s="253"/>
      <c r="G524" s="253"/>
      <c r="H524" s="253"/>
      <c r="I524" s="253"/>
      <c r="J524" s="253"/>
      <c r="K524" s="253"/>
      <c r="L524" s="253"/>
      <c r="M524" s="253"/>
      <c r="N524" s="253"/>
      <c r="O524" s="253"/>
      <c r="P524" s="253"/>
      <c r="Q524" s="253"/>
      <c r="R524" s="253"/>
      <c r="S524" s="253"/>
      <c r="T524" s="253"/>
      <c r="U524" s="253" t="s">
        <v>689</v>
      </c>
      <c r="V524" s="253"/>
      <c r="W524" s="253"/>
      <c r="X524" s="253"/>
      <c r="Y524" s="253"/>
      <c r="Z524" s="253"/>
      <c r="AA524" s="253"/>
      <c r="AB524" s="253"/>
      <c r="AC524" s="253" t="s">
        <v>332</v>
      </c>
      <c r="AD524" s="253"/>
      <c r="AE524" s="253"/>
      <c r="AF524" s="253"/>
      <c r="AG524" s="253"/>
      <c r="AH524" s="253"/>
      <c r="AI524" s="253"/>
      <c r="AP524" s="313"/>
      <c r="AT524" s="313"/>
    </row>
    <row r="525" spans="1:46" s="312" customFormat="1" ht="15" customHeight="1" x14ac:dyDescent="0.25">
      <c r="A525" s="297"/>
      <c r="B525" s="297"/>
      <c r="C525" s="253"/>
      <c r="D525" s="253"/>
      <c r="E525" s="253"/>
      <c r="F525" s="253"/>
      <c r="G525" s="253"/>
      <c r="H525" s="253"/>
      <c r="I525" s="253"/>
      <c r="J525" s="253"/>
      <c r="K525" s="253"/>
      <c r="L525" s="253"/>
      <c r="M525" s="253"/>
      <c r="N525" s="253"/>
      <c r="O525" s="253"/>
      <c r="P525" s="253"/>
      <c r="Q525" s="253"/>
      <c r="R525" s="253"/>
      <c r="S525" s="253"/>
      <c r="T525" s="253"/>
      <c r="U525" s="253" t="s">
        <v>690</v>
      </c>
      <c r="V525" s="253"/>
      <c r="W525" s="253"/>
      <c r="X525" s="253"/>
      <c r="Y525" s="253"/>
      <c r="Z525" s="253"/>
      <c r="AA525" s="253"/>
      <c r="AB525" s="253"/>
      <c r="AC525" s="253" t="s">
        <v>323</v>
      </c>
      <c r="AD525" s="253"/>
      <c r="AE525" s="253"/>
      <c r="AF525" s="253"/>
      <c r="AG525" s="253"/>
      <c r="AH525" s="253"/>
      <c r="AI525" s="253"/>
      <c r="AP525" s="313"/>
      <c r="AT525" s="313"/>
    </row>
    <row r="526" spans="1:46" s="312" customFormat="1" ht="15" customHeight="1" x14ac:dyDescent="0.25">
      <c r="A526" s="297"/>
      <c r="B526" s="297"/>
      <c r="C526" s="253"/>
      <c r="D526" s="253"/>
      <c r="E526" s="253"/>
      <c r="F526" s="253"/>
      <c r="G526" s="253"/>
      <c r="H526" s="253"/>
      <c r="I526" s="253"/>
      <c r="J526" s="253"/>
      <c r="K526" s="253"/>
      <c r="L526" s="253"/>
      <c r="M526" s="253"/>
      <c r="N526" s="253"/>
      <c r="O526" s="253"/>
      <c r="P526" s="253"/>
      <c r="Q526" s="253"/>
      <c r="R526" s="253"/>
      <c r="S526" s="253"/>
      <c r="T526" s="253"/>
      <c r="U526" s="253" t="s">
        <v>691</v>
      </c>
      <c r="V526" s="253"/>
      <c r="W526" s="253"/>
      <c r="X526" s="253"/>
      <c r="Y526" s="253"/>
      <c r="Z526" s="253"/>
      <c r="AA526" s="253"/>
      <c r="AB526" s="253"/>
      <c r="AC526" s="253" t="s">
        <v>329</v>
      </c>
      <c r="AD526" s="253"/>
      <c r="AE526" s="253"/>
      <c r="AF526" s="253"/>
      <c r="AG526" s="253"/>
      <c r="AH526" s="253"/>
      <c r="AI526" s="253"/>
      <c r="AP526" s="313"/>
      <c r="AT526" s="313"/>
    </row>
    <row r="527" spans="1:46" s="312" customFormat="1" ht="15" customHeight="1" x14ac:dyDescent="0.25">
      <c r="A527" s="297"/>
      <c r="B527" s="297"/>
      <c r="C527" s="253"/>
      <c r="D527" s="253"/>
      <c r="E527" s="253"/>
      <c r="F527" s="253"/>
      <c r="G527" s="253"/>
      <c r="H527" s="253"/>
      <c r="I527" s="253"/>
      <c r="J527" s="253"/>
      <c r="K527" s="253"/>
      <c r="L527" s="253"/>
      <c r="M527" s="253"/>
      <c r="N527" s="253"/>
      <c r="O527" s="253"/>
      <c r="P527" s="253"/>
      <c r="Q527" s="253"/>
      <c r="R527" s="253"/>
      <c r="S527" s="253"/>
      <c r="T527" s="253"/>
      <c r="U527" s="253" t="s">
        <v>692</v>
      </c>
      <c r="V527" s="253"/>
      <c r="W527" s="253"/>
      <c r="X527" s="253"/>
      <c r="Y527" s="253"/>
      <c r="Z527" s="253"/>
      <c r="AA527" s="253"/>
      <c r="AB527" s="253"/>
      <c r="AC527" s="253" t="s">
        <v>316</v>
      </c>
      <c r="AD527" s="253"/>
      <c r="AE527" s="253"/>
      <c r="AF527" s="253"/>
      <c r="AG527" s="253"/>
      <c r="AH527" s="253"/>
      <c r="AI527" s="253"/>
      <c r="AP527" s="313"/>
      <c r="AT527" s="313"/>
    </row>
    <row r="528" spans="1:46" s="312" customFormat="1" ht="15" customHeight="1" x14ac:dyDescent="0.25">
      <c r="A528" s="297"/>
      <c r="B528" s="297"/>
      <c r="C528" s="253"/>
      <c r="D528" s="253"/>
      <c r="E528" s="253"/>
      <c r="F528" s="253"/>
      <c r="G528" s="253"/>
      <c r="H528" s="253"/>
      <c r="I528" s="253"/>
      <c r="J528" s="253"/>
      <c r="K528" s="253"/>
      <c r="L528" s="253"/>
      <c r="M528" s="253"/>
      <c r="N528" s="253"/>
      <c r="O528" s="253"/>
      <c r="P528" s="253"/>
      <c r="Q528" s="253"/>
      <c r="R528" s="253"/>
      <c r="S528" s="253"/>
      <c r="T528" s="253"/>
      <c r="U528" s="253" t="s">
        <v>693</v>
      </c>
      <c r="V528" s="253"/>
      <c r="W528" s="253"/>
      <c r="X528" s="253"/>
      <c r="Y528" s="253"/>
      <c r="Z528" s="253"/>
      <c r="AA528" s="253"/>
      <c r="AB528" s="253"/>
      <c r="AC528" s="253" t="s">
        <v>318</v>
      </c>
      <c r="AD528" s="253"/>
      <c r="AE528" s="253"/>
      <c r="AF528" s="253"/>
      <c r="AG528" s="253"/>
      <c r="AH528" s="253"/>
      <c r="AI528" s="253"/>
      <c r="AP528" s="313"/>
      <c r="AT528" s="313"/>
    </row>
    <row r="529" spans="1:46" s="312" customFormat="1" ht="15" customHeight="1" x14ac:dyDescent="0.25">
      <c r="A529" s="297"/>
      <c r="B529" s="297"/>
      <c r="C529" s="253"/>
      <c r="D529" s="253"/>
      <c r="E529" s="253"/>
      <c r="F529" s="253"/>
      <c r="G529" s="253"/>
      <c r="H529" s="253"/>
      <c r="I529" s="253"/>
      <c r="J529" s="253"/>
      <c r="K529" s="253"/>
      <c r="L529" s="253"/>
      <c r="M529" s="253"/>
      <c r="N529" s="253"/>
      <c r="O529" s="253"/>
      <c r="P529" s="253"/>
      <c r="Q529" s="253"/>
      <c r="R529" s="253"/>
      <c r="S529" s="253"/>
      <c r="T529" s="253"/>
      <c r="U529" s="253" t="s">
        <v>694</v>
      </c>
      <c r="V529" s="253"/>
      <c r="W529" s="253"/>
      <c r="X529" s="253"/>
      <c r="Y529" s="253"/>
      <c r="Z529" s="253"/>
      <c r="AA529" s="253"/>
      <c r="AB529" s="253"/>
      <c r="AC529" s="253" t="s">
        <v>332</v>
      </c>
      <c r="AD529" s="253"/>
      <c r="AE529" s="253"/>
      <c r="AF529" s="253"/>
      <c r="AG529" s="253"/>
      <c r="AH529" s="253"/>
      <c r="AI529" s="253"/>
      <c r="AP529" s="313"/>
      <c r="AT529" s="313"/>
    </row>
    <row r="530" spans="1:46" s="312" customFormat="1" ht="15" customHeight="1" x14ac:dyDescent="0.25">
      <c r="A530" s="297"/>
      <c r="B530" s="297"/>
      <c r="C530" s="253"/>
      <c r="D530" s="253"/>
      <c r="E530" s="253"/>
      <c r="F530" s="253"/>
      <c r="G530" s="253"/>
      <c r="H530" s="253"/>
      <c r="I530" s="253"/>
      <c r="J530" s="253"/>
      <c r="K530" s="253"/>
      <c r="L530" s="253"/>
      <c r="M530" s="253"/>
      <c r="N530" s="253"/>
      <c r="O530" s="253"/>
      <c r="P530" s="253"/>
      <c r="Q530" s="253"/>
      <c r="R530" s="253"/>
      <c r="S530" s="253"/>
      <c r="T530" s="253"/>
      <c r="U530" s="253" t="s">
        <v>695</v>
      </c>
      <c r="V530" s="253"/>
      <c r="W530" s="253"/>
      <c r="X530" s="253"/>
      <c r="Y530" s="253"/>
      <c r="Z530" s="253"/>
      <c r="AA530" s="253"/>
      <c r="AB530" s="253"/>
      <c r="AC530" s="253" t="s">
        <v>357</v>
      </c>
      <c r="AD530" s="253"/>
      <c r="AE530" s="253"/>
      <c r="AF530" s="253"/>
      <c r="AG530" s="253"/>
      <c r="AH530" s="253"/>
      <c r="AI530" s="253"/>
      <c r="AP530" s="313"/>
      <c r="AT530" s="313"/>
    </row>
    <row r="531" spans="1:46" s="312" customFormat="1" ht="15" customHeight="1" x14ac:dyDescent="0.25">
      <c r="A531" s="297"/>
      <c r="B531" s="297"/>
      <c r="C531" s="253"/>
      <c r="D531" s="253"/>
      <c r="E531" s="253"/>
      <c r="F531" s="253"/>
      <c r="G531" s="253"/>
      <c r="H531" s="253"/>
      <c r="I531" s="253"/>
      <c r="J531" s="253"/>
      <c r="K531" s="253"/>
      <c r="L531" s="253"/>
      <c r="M531" s="253"/>
      <c r="N531" s="253"/>
      <c r="O531" s="253"/>
      <c r="P531" s="253"/>
      <c r="Q531" s="253"/>
      <c r="R531" s="253"/>
      <c r="S531" s="253"/>
      <c r="T531" s="253"/>
      <c r="U531" s="253" t="s">
        <v>696</v>
      </c>
      <c r="V531" s="253"/>
      <c r="W531" s="253"/>
      <c r="X531" s="253"/>
      <c r="Y531" s="253"/>
      <c r="Z531" s="253"/>
      <c r="AA531" s="253"/>
      <c r="AB531" s="253"/>
      <c r="AC531" s="253" t="s">
        <v>332</v>
      </c>
      <c r="AD531" s="253"/>
      <c r="AE531" s="253"/>
      <c r="AF531" s="253"/>
      <c r="AG531" s="253"/>
      <c r="AH531" s="253"/>
      <c r="AI531" s="253"/>
      <c r="AP531" s="313"/>
      <c r="AT531" s="313"/>
    </row>
    <row r="532" spans="1:46" s="312" customFormat="1" ht="15" customHeight="1" x14ac:dyDescent="0.25">
      <c r="A532" s="297"/>
      <c r="B532" s="297"/>
      <c r="C532" s="253"/>
      <c r="D532" s="253"/>
      <c r="E532" s="253"/>
      <c r="F532" s="253"/>
      <c r="G532" s="253"/>
      <c r="H532" s="253"/>
      <c r="I532" s="253"/>
      <c r="J532" s="253"/>
      <c r="K532" s="253"/>
      <c r="L532" s="253"/>
      <c r="M532" s="253"/>
      <c r="N532" s="253"/>
      <c r="O532" s="253"/>
      <c r="P532" s="253"/>
      <c r="Q532" s="253"/>
      <c r="R532" s="253"/>
      <c r="S532" s="253"/>
      <c r="T532" s="253"/>
      <c r="U532" s="253" t="s">
        <v>697</v>
      </c>
      <c r="V532" s="253"/>
      <c r="W532" s="253"/>
      <c r="X532" s="253"/>
      <c r="Y532" s="253"/>
      <c r="Z532" s="253"/>
      <c r="AA532" s="253"/>
      <c r="AB532" s="253"/>
      <c r="AC532" s="253" t="s">
        <v>318</v>
      </c>
      <c r="AD532" s="253"/>
      <c r="AE532" s="253"/>
      <c r="AF532" s="253"/>
      <c r="AG532" s="253"/>
      <c r="AH532" s="253"/>
      <c r="AI532" s="253"/>
      <c r="AP532" s="313"/>
      <c r="AT532" s="313"/>
    </row>
    <row r="533" spans="1:46" s="312" customFormat="1" ht="15" customHeight="1" x14ac:dyDescent="0.25">
      <c r="A533" s="297"/>
      <c r="B533" s="297"/>
      <c r="C533" s="253"/>
      <c r="D533" s="253"/>
      <c r="E533" s="253"/>
      <c r="F533" s="253"/>
      <c r="G533" s="253"/>
      <c r="H533" s="253"/>
      <c r="I533" s="253"/>
      <c r="J533" s="253"/>
      <c r="K533" s="253"/>
      <c r="L533" s="253"/>
      <c r="M533" s="253"/>
      <c r="N533" s="253"/>
      <c r="O533" s="253"/>
      <c r="P533" s="253"/>
      <c r="Q533" s="253"/>
      <c r="R533" s="253"/>
      <c r="S533" s="253"/>
      <c r="T533" s="253"/>
      <c r="U533" s="253" t="s">
        <v>698</v>
      </c>
      <c r="V533" s="253"/>
      <c r="W533" s="253"/>
      <c r="X533" s="253"/>
      <c r="Y533" s="253"/>
      <c r="Z533" s="253"/>
      <c r="AA533" s="253"/>
      <c r="AB533" s="253"/>
      <c r="AC533" s="253" t="s">
        <v>357</v>
      </c>
      <c r="AD533" s="253"/>
      <c r="AE533" s="253"/>
      <c r="AF533" s="253"/>
      <c r="AG533" s="253"/>
      <c r="AH533" s="253"/>
      <c r="AI533" s="253"/>
      <c r="AP533" s="313"/>
      <c r="AT533" s="313"/>
    </row>
    <row r="534" spans="1:46" s="312" customFormat="1" ht="15" customHeight="1" x14ac:dyDescent="0.25">
      <c r="A534" s="297"/>
      <c r="B534" s="297"/>
      <c r="C534" s="253"/>
      <c r="D534" s="253"/>
      <c r="E534" s="253"/>
      <c r="F534" s="253"/>
      <c r="G534" s="253"/>
      <c r="H534" s="253"/>
      <c r="I534" s="253"/>
      <c r="J534" s="253"/>
      <c r="K534" s="253"/>
      <c r="L534" s="253"/>
      <c r="M534" s="253"/>
      <c r="N534" s="253"/>
      <c r="O534" s="253"/>
      <c r="P534" s="253"/>
      <c r="Q534" s="253"/>
      <c r="R534" s="253"/>
      <c r="S534" s="253"/>
      <c r="T534" s="253"/>
      <c r="U534" s="253" t="s">
        <v>699</v>
      </c>
      <c r="V534" s="253"/>
      <c r="W534" s="253"/>
      <c r="X534" s="253"/>
      <c r="Y534" s="253"/>
      <c r="Z534" s="253"/>
      <c r="AA534" s="253"/>
      <c r="AB534" s="253"/>
      <c r="AC534" s="253" t="s">
        <v>329</v>
      </c>
      <c r="AD534" s="253"/>
      <c r="AE534" s="253"/>
      <c r="AF534" s="253"/>
      <c r="AG534" s="253"/>
      <c r="AH534" s="253"/>
      <c r="AI534" s="253"/>
      <c r="AP534" s="313"/>
      <c r="AT534" s="313"/>
    </row>
    <row r="535" spans="1:46" s="312" customFormat="1" ht="15" customHeight="1" x14ac:dyDescent="0.25">
      <c r="A535" s="297"/>
      <c r="B535" s="297"/>
      <c r="C535" s="253"/>
      <c r="D535" s="253"/>
      <c r="E535" s="253"/>
      <c r="F535" s="253"/>
      <c r="G535" s="253"/>
      <c r="H535" s="253"/>
      <c r="I535" s="253"/>
      <c r="J535" s="253"/>
      <c r="K535" s="253"/>
      <c r="L535" s="253"/>
      <c r="M535" s="253"/>
      <c r="N535" s="253"/>
      <c r="O535" s="253"/>
      <c r="P535" s="253"/>
      <c r="Q535" s="253"/>
      <c r="R535" s="253"/>
      <c r="S535" s="253"/>
      <c r="T535" s="253"/>
      <c r="U535" s="253" t="s">
        <v>700</v>
      </c>
      <c r="V535" s="253"/>
      <c r="W535" s="253"/>
      <c r="X535" s="253"/>
      <c r="Y535" s="253"/>
      <c r="Z535" s="253"/>
      <c r="AA535" s="253"/>
      <c r="AB535" s="253"/>
      <c r="AC535" s="253" t="s">
        <v>323</v>
      </c>
      <c r="AD535" s="253"/>
      <c r="AE535" s="253"/>
      <c r="AF535" s="253"/>
      <c r="AG535" s="253"/>
      <c r="AH535" s="253"/>
      <c r="AI535" s="253"/>
      <c r="AP535" s="313"/>
      <c r="AT535" s="313"/>
    </row>
    <row r="536" spans="1:46" s="312" customFormat="1" ht="15" customHeight="1" x14ac:dyDescent="0.25">
      <c r="A536" s="297"/>
      <c r="B536" s="297"/>
      <c r="C536" s="253"/>
      <c r="D536" s="253"/>
      <c r="E536" s="253"/>
      <c r="F536" s="253"/>
      <c r="G536" s="253"/>
      <c r="H536" s="253"/>
      <c r="I536" s="253"/>
      <c r="J536" s="253"/>
      <c r="K536" s="253"/>
      <c r="L536" s="253"/>
      <c r="M536" s="253"/>
      <c r="N536" s="253"/>
      <c r="O536" s="253"/>
      <c r="P536" s="253"/>
      <c r="Q536" s="253"/>
      <c r="R536" s="253"/>
      <c r="S536" s="253"/>
      <c r="T536" s="253"/>
      <c r="U536" s="253" t="s">
        <v>701</v>
      </c>
      <c r="V536" s="253"/>
      <c r="W536" s="253"/>
      <c r="X536" s="253"/>
      <c r="Y536" s="253"/>
      <c r="Z536" s="253"/>
      <c r="AA536" s="253"/>
      <c r="AB536" s="253"/>
      <c r="AC536" s="253" t="s">
        <v>316</v>
      </c>
      <c r="AD536" s="253"/>
      <c r="AE536" s="253"/>
      <c r="AF536" s="253"/>
      <c r="AG536" s="253"/>
      <c r="AH536" s="253"/>
      <c r="AI536" s="253"/>
      <c r="AP536" s="313"/>
      <c r="AT536" s="313"/>
    </row>
    <row r="537" spans="1:46" s="312" customFormat="1" ht="15" customHeight="1" x14ac:dyDescent="0.25">
      <c r="A537" s="297"/>
      <c r="B537" s="297"/>
      <c r="C537" s="253"/>
      <c r="D537" s="253"/>
      <c r="E537" s="253"/>
      <c r="F537" s="253"/>
      <c r="G537" s="253"/>
      <c r="H537" s="253"/>
      <c r="I537" s="253"/>
      <c r="J537" s="253"/>
      <c r="K537" s="253"/>
      <c r="L537" s="253"/>
      <c r="M537" s="253"/>
      <c r="N537" s="253"/>
      <c r="O537" s="253"/>
      <c r="P537" s="253"/>
      <c r="Q537" s="253"/>
      <c r="R537" s="253"/>
      <c r="S537" s="253"/>
      <c r="T537" s="253"/>
      <c r="U537" s="253" t="s">
        <v>702</v>
      </c>
      <c r="V537" s="253"/>
      <c r="W537" s="253"/>
      <c r="X537" s="253"/>
      <c r="Y537" s="253"/>
      <c r="Z537" s="253"/>
      <c r="AA537" s="253"/>
      <c r="AB537" s="253"/>
      <c r="AC537" s="253" t="s">
        <v>332</v>
      </c>
      <c r="AD537" s="253"/>
      <c r="AE537" s="253"/>
      <c r="AF537" s="253"/>
      <c r="AG537" s="253"/>
      <c r="AH537" s="253"/>
      <c r="AI537" s="253"/>
      <c r="AP537" s="313"/>
      <c r="AT537" s="313"/>
    </row>
    <row r="538" spans="1:46" s="312" customFormat="1" ht="15" customHeight="1" x14ac:dyDescent="0.25">
      <c r="A538" s="297"/>
      <c r="B538" s="297"/>
      <c r="C538" s="253"/>
      <c r="D538" s="253"/>
      <c r="E538" s="253"/>
      <c r="F538" s="253"/>
      <c r="G538" s="253"/>
      <c r="H538" s="253"/>
      <c r="I538" s="253"/>
      <c r="J538" s="253"/>
      <c r="K538" s="253"/>
      <c r="L538" s="253"/>
      <c r="M538" s="253"/>
      <c r="N538" s="253"/>
      <c r="O538" s="253"/>
      <c r="P538" s="253"/>
      <c r="Q538" s="253"/>
      <c r="R538" s="253"/>
      <c r="S538" s="253"/>
      <c r="T538" s="253"/>
      <c r="U538" s="253" t="s">
        <v>703</v>
      </c>
      <c r="V538" s="253"/>
      <c r="W538" s="253"/>
      <c r="X538" s="253"/>
      <c r="Y538" s="253"/>
      <c r="Z538" s="253"/>
      <c r="AA538" s="253"/>
      <c r="AB538" s="253"/>
      <c r="AC538" s="253" t="s">
        <v>316</v>
      </c>
      <c r="AD538" s="253"/>
      <c r="AE538" s="253"/>
      <c r="AF538" s="253"/>
      <c r="AG538" s="253"/>
      <c r="AH538" s="253"/>
      <c r="AI538" s="253"/>
      <c r="AP538" s="313"/>
      <c r="AT538" s="313"/>
    </row>
    <row r="539" spans="1:46" s="312" customFormat="1" ht="15" customHeight="1" x14ac:dyDescent="0.25">
      <c r="A539" s="297"/>
      <c r="B539" s="297"/>
      <c r="C539" s="253"/>
      <c r="D539" s="253"/>
      <c r="E539" s="253"/>
      <c r="F539" s="253"/>
      <c r="G539" s="253"/>
      <c r="H539" s="253"/>
      <c r="I539" s="253"/>
      <c r="J539" s="253"/>
      <c r="K539" s="253"/>
      <c r="L539" s="253"/>
      <c r="M539" s="253"/>
      <c r="N539" s="253"/>
      <c r="O539" s="253"/>
      <c r="P539" s="253"/>
      <c r="Q539" s="253"/>
      <c r="R539" s="253"/>
      <c r="S539" s="253"/>
      <c r="T539" s="253"/>
      <c r="U539" s="253" t="s">
        <v>704</v>
      </c>
      <c r="V539" s="253"/>
      <c r="W539" s="253"/>
      <c r="X539" s="253"/>
      <c r="Y539" s="253"/>
      <c r="Z539" s="253"/>
      <c r="AA539" s="253"/>
      <c r="AB539" s="253"/>
      <c r="AC539" s="253" t="s">
        <v>332</v>
      </c>
      <c r="AD539" s="253"/>
      <c r="AE539" s="253"/>
      <c r="AF539" s="253"/>
      <c r="AG539" s="253"/>
      <c r="AH539" s="253"/>
      <c r="AI539" s="253"/>
      <c r="AP539" s="313"/>
      <c r="AT539" s="313"/>
    </row>
    <row r="540" spans="1:46" s="312" customFormat="1" ht="15" customHeight="1" x14ac:dyDescent="0.25">
      <c r="A540" s="297"/>
      <c r="B540" s="297"/>
      <c r="C540" s="253"/>
      <c r="D540" s="253"/>
      <c r="E540" s="253"/>
      <c r="F540" s="253"/>
      <c r="G540" s="253"/>
      <c r="H540" s="253"/>
      <c r="I540" s="253"/>
      <c r="J540" s="253"/>
      <c r="K540" s="253"/>
      <c r="L540" s="253"/>
      <c r="M540" s="253"/>
      <c r="N540" s="253"/>
      <c r="O540" s="253"/>
      <c r="P540" s="253"/>
      <c r="Q540" s="253"/>
      <c r="R540" s="253"/>
      <c r="S540" s="253"/>
      <c r="T540" s="253"/>
      <c r="U540" s="253" t="s">
        <v>286</v>
      </c>
      <c r="V540" s="253"/>
      <c r="W540" s="253"/>
      <c r="X540" s="253"/>
      <c r="Y540" s="253"/>
      <c r="Z540" s="253"/>
      <c r="AA540" s="253"/>
      <c r="AB540" s="253"/>
      <c r="AC540" s="253" t="s">
        <v>357</v>
      </c>
      <c r="AD540" s="253"/>
      <c r="AE540" s="253"/>
      <c r="AF540" s="253"/>
      <c r="AG540" s="253"/>
      <c r="AH540" s="253"/>
      <c r="AI540" s="253"/>
      <c r="AP540" s="313"/>
      <c r="AT540" s="313"/>
    </row>
    <row r="541" spans="1:46" s="312" customFormat="1" ht="15" customHeight="1" x14ac:dyDescent="0.25">
      <c r="A541" s="297"/>
      <c r="B541" s="297"/>
      <c r="C541" s="253"/>
      <c r="D541" s="253"/>
      <c r="E541" s="253"/>
      <c r="F541" s="253"/>
      <c r="G541" s="253"/>
      <c r="H541" s="253"/>
      <c r="I541" s="253"/>
      <c r="J541" s="253"/>
      <c r="K541" s="253"/>
      <c r="L541" s="253"/>
      <c r="M541" s="253"/>
      <c r="N541" s="253"/>
      <c r="O541" s="253"/>
      <c r="P541" s="253"/>
      <c r="Q541" s="253"/>
      <c r="R541" s="253"/>
      <c r="S541" s="253"/>
      <c r="T541" s="253"/>
      <c r="U541" s="253" t="s">
        <v>705</v>
      </c>
      <c r="V541" s="253"/>
      <c r="W541" s="253"/>
      <c r="X541" s="253"/>
      <c r="Y541" s="253"/>
      <c r="Z541" s="253"/>
      <c r="AA541" s="253"/>
      <c r="AB541" s="253"/>
      <c r="AC541" s="253" t="s">
        <v>329</v>
      </c>
      <c r="AD541" s="253"/>
      <c r="AE541" s="253"/>
      <c r="AF541" s="253"/>
      <c r="AG541" s="253"/>
      <c r="AH541" s="253"/>
      <c r="AI541" s="253"/>
      <c r="AP541" s="313"/>
      <c r="AT541" s="313"/>
    </row>
    <row r="542" spans="1:46" s="312" customFormat="1" ht="15" customHeight="1" x14ac:dyDescent="0.25">
      <c r="A542" s="297"/>
      <c r="B542" s="297"/>
      <c r="C542" s="253"/>
      <c r="D542" s="253"/>
      <c r="E542" s="253"/>
      <c r="F542" s="253"/>
      <c r="G542" s="253"/>
      <c r="H542" s="253"/>
      <c r="I542" s="253"/>
      <c r="J542" s="253"/>
      <c r="K542" s="253"/>
      <c r="L542" s="253"/>
      <c r="M542" s="253"/>
      <c r="N542" s="253"/>
      <c r="O542" s="253"/>
      <c r="P542" s="253"/>
      <c r="Q542" s="253"/>
      <c r="R542" s="253"/>
      <c r="S542" s="253"/>
      <c r="T542" s="253"/>
      <c r="U542" s="253" t="s">
        <v>706</v>
      </c>
      <c r="V542" s="253"/>
      <c r="W542" s="253"/>
      <c r="X542" s="253"/>
      <c r="Y542" s="253"/>
      <c r="Z542" s="253"/>
      <c r="AA542" s="253"/>
      <c r="AB542" s="253"/>
      <c r="AC542" s="253" t="s">
        <v>332</v>
      </c>
      <c r="AD542" s="253"/>
      <c r="AE542" s="253"/>
      <c r="AF542" s="253"/>
      <c r="AG542" s="253"/>
      <c r="AH542" s="253"/>
      <c r="AI542" s="253"/>
      <c r="AP542" s="313"/>
      <c r="AT542" s="313"/>
    </row>
    <row r="543" spans="1:46" s="312" customFormat="1" ht="15" customHeight="1" x14ac:dyDescent="0.25">
      <c r="A543" s="297"/>
      <c r="B543" s="297"/>
      <c r="C543" s="253"/>
      <c r="D543" s="253"/>
      <c r="E543" s="253"/>
      <c r="F543" s="253"/>
      <c r="G543" s="253"/>
      <c r="H543" s="253"/>
      <c r="I543" s="253"/>
      <c r="J543" s="253"/>
      <c r="K543" s="253"/>
      <c r="L543" s="253"/>
      <c r="M543" s="253"/>
      <c r="N543" s="253"/>
      <c r="O543" s="253"/>
      <c r="P543" s="253"/>
      <c r="Q543" s="253"/>
      <c r="R543" s="253"/>
      <c r="S543" s="253"/>
      <c r="T543" s="253"/>
      <c r="U543" s="253" t="s">
        <v>707</v>
      </c>
      <c r="V543" s="253"/>
      <c r="W543" s="253"/>
      <c r="X543" s="253"/>
      <c r="Y543" s="253"/>
      <c r="Z543" s="253"/>
      <c r="AA543" s="253"/>
      <c r="AB543" s="253"/>
      <c r="AC543" s="253" t="s">
        <v>332</v>
      </c>
      <c r="AD543" s="253"/>
      <c r="AE543" s="253"/>
      <c r="AF543" s="253"/>
      <c r="AG543" s="253"/>
      <c r="AH543" s="253"/>
      <c r="AI543" s="253"/>
      <c r="AP543" s="313"/>
      <c r="AT543" s="313"/>
    </row>
    <row r="544" spans="1:46" s="312" customFormat="1" ht="15" customHeight="1" x14ac:dyDescent="0.25">
      <c r="A544" s="297"/>
      <c r="B544" s="297"/>
      <c r="C544" s="253"/>
      <c r="D544" s="253"/>
      <c r="E544" s="253"/>
      <c r="F544" s="253"/>
      <c r="G544" s="253"/>
      <c r="H544" s="253"/>
      <c r="I544" s="253"/>
      <c r="J544" s="253"/>
      <c r="K544" s="253"/>
      <c r="L544" s="253"/>
      <c r="M544" s="253"/>
      <c r="N544" s="253"/>
      <c r="O544" s="253"/>
      <c r="P544" s="253"/>
      <c r="Q544" s="253"/>
      <c r="R544" s="253"/>
      <c r="S544" s="253"/>
      <c r="T544" s="253"/>
      <c r="U544" s="253" t="s">
        <v>708</v>
      </c>
      <c r="V544" s="253"/>
      <c r="W544" s="253"/>
      <c r="X544" s="253"/>
      <c r="Y544" s="253"/>
      <c r="Z544" s="253"/>
      <c r="AA544" s="253"/>
      <c r="AB544" s="253"/>
      <c r="AC544" s="253" t="s">
        <v>323</v>
      </c>
      <c r="AD544" s="253"/>
      <c r="AE544" s="253"/>
      <c r="AF544" s="253"/>
      <c r="AG544" s="253"/>
      <c r="AH544" s="253"/>
      <c r="AI544" s="253"/>
      <c r="AP544" s="313"/>
      <c r="AT544" s="313"/>
    </row>
    <row r="545" spans="1:46" s="312" customFormat="1" ht="15" customHeight="1" x14ac:dyDescent="0.25">
      <c r="A545" s="297"/>
      <c r="B545" s="297"/>
      <c r="C545" s="253"/>
      <c r="D545" s="253"/>
      <c r="E545" s="253"/>
      <c r="F545" s="253"/>
      <c r="G545" s="253"/>
      <c r="H545" s="253"/>
      <c r="I545" s="253"/>
      <c r="J545" s="253"/>
      <c r="K545" s="253"/>
      <c r="L545" s="253"/>
      <c r="M545" s="253"/>
      <c r="N545" s="253"/>
      <c r="O545" s="253"/>
      <c r="P545" s="253"/>
      <c r="Q545" s="253"/>
      <c r="R545" s="253"/>
      <c r="S545" s="253"/>
      <c r="T545" s="253"/>
      <c r="U545" s="253" t="s">
        <v>709</v>
      </c>
      <c r="V545" s="253"/>
      <c r="W545" s="253"/>
      <c r="X545" s="253"/>
      <c r="Y545" s="253"/>
      <c r="Z545" s="253"/>
      <c r="AA545" s="253"/>
      <c r="AB545" s="253"/>
      <c r="AC545" s="253" t="s">
        <v>393</v>
      </c>
      <c r="AD545" s="253"/>
      <c r="AE545" s="253"/>
      <c r="AF545" s="253"/>
      <c r="AG545" s="253"/>
      <c r="AH545" s="253"/>
      <c r="AI545" s="253"/>
      <c r="AP545" s="313"/>
      <c r="AT545" s="313"/>
    </row>
    <row r="546" spans="1:46" s="312" customFormat="1" ht="15" customHeight="1" x14ac:dyDescent="0.25">
      <c r="A546" s="297"/>
      <c r="B546" s="297"/>
      <c r="C546" s="253"/>
      <c r="D546" s="253"/>
      <c r="E546" s="253"/>
      <c r="F546" s="253"/>
      <c r="G546" s="253"/>
      <c r="H546" s="253"/>
      <c r="I546" s="253"/>
      <c r="J546" s="253"/>
      <c r="K546" s="253"/>
      <c r="L546" s="253"/>
      <c r="M546" s="253"/>
      <c r="N546" s="253"/>
      <c r="O546" s="253"/>
      <c r="P546" s="253"/>
      <c r="Q546" s="253"/>
      <c r="R546" s="253"/>
      <c r="S546" s="253"/>
      <c r="T546" s="253"/>
      <c r="U546" s="253" t="s">
        <v>710</v>
      </c>
      <c r="V546" s="253"/>
      <c r="W546" s="253"/>
      <c r="X546" s="253"/>
      <c r="Y546" s="253"/>
      <c r="Z546" s="253"/>
      <c r="AA546" s="253"/>
      <c r="AB546" s="253"/>
      <c r="AC546" s="253" t="s">
        <v>323</v>
      </c>
      <c r="AD546" s="253"/>
      <c r="AE546" s="253"/>
      <c r="AF546" s="253"/>
      <c r="AG546" s="253"/>
      <c r="AH546" s="253"/>
      <c r="AI546" s="253"/>
      <c r="AP546" s="313"/>
      <c r="AT546" s="313"/>
    </row>
    <row r="547" spans="1:46" s="312" customFormat="1" ht="15" customHeight="1" x14ac:dyDescent="0.25">
      <c r="A547" s="297"/>
      <c r="B547" s="297"/>
      <c r="C547" s="253"/>
      <c r="D547" s="253"/>
      <c r="E547" s="253"/>
      <c r="F547" s="253"/>
      <c r="G547" s="253"/>
      <c r="H547" s="253"/>
      <c r="I547" s="253"/>
      <c r="J547" s="253"/>
      <c r="K547" s="253"/>
      <c r="L547" s="253"/>
      <c r="M547" s="253"/>
      <c r="N547" s="253"/>
      <c r="O547" s="253"/>
      <c r="P547" s="253"/>
      <c r="Q547" s="253"/>
      <c r="R547" s="253"/>
      <c r="S547" s="253"/>
      <c r="T547" s="253"/>
      <c r="U547" s="253" t="s">
        <v>711</v>
      </c>
      <c r="V547" s="253"/>
      <c r="W547" s="253"/>
      <c r="X547" s="253"/>
      <c r="Y547" s="253"/>
      <c r="Z547" s="253"/>
      <c r="AA547" s="253"/>
      <c r="AB547" s="253"/>
      <c r="AC547" s="253" t="s">
        <v>393</v>
      </c>
      <c r="AD547" s="253"/>
      <c r="AE547" s="253"/>
      <c r="AF547" s="253"/>
      <c r="AG547" s="253"/>
      <c r="AH547" s="253"/>
      <c r="AI547" s="253"/>
      <c r="AP547" s="313"/>
      <c r="AT547" s="313"/>
    </row>
    <row r="548" spans="1:46" s="312" customFormat="1" ht="15" customHeight="1" x14ac:dyDescent="0.25">
      <c r="A548" s="297"/>
      <c r="B548" s="297"/>
      <c r="C548" s="253"/>
      <c r="D548" s="253"/>
      <c r="E548" s="253"/>
      <c r="F548" s="253"/>
      <c r="G548" s="253"/>
      <c r="H548" s="253"/>
      <c r="I548" s="253"/>
      <c r="J548" s="253"/>
      <c r="K548" s="253"/>
      <c r="L548" s="253"/>
      <c r="M548" s="253"/>
      <c r="N548" s="253"/>
      <c r="O548" s="253"/>
      <c r="P548" s="253"/>
      <c r="Q548" s="253"/>
      <c r="R548" s="253"/>
      <c r="S548" s="253"/>
      <c r="T548" s="253"/>
      <c r="U548" s="253" t="s">
        <v>712</v>
      </c>
      <c r="V548" s="253"/>
      <c r="W548" s="253"/>
      <c r="X548" s="253"/>
      <c r="Y548" s="253"/>
      <c r="Z548" s="253"/>
      <c r="AA548" s="253"/>
      <c r="AB548" s="253"/>
      <c r="AC548" s="253" t="s">
        <v>393</v>
      </c>
      <c r="AD548" s="253"/>
      <c r="AE548" s="253"/>
      <c r="AF548" s="253"/>
      <c r="AG548" s="253"/>
      <c r="AH548" s="253"/>
      <c r="AI548" s="253"/>
      <c r="AP548" s="313"/>
      <c r="AT548" s="313"/>
    </row>
    <row r="549" spans="1:46" s="312" customFormat="1" ht="15" customHeight="1" x14ac:dyDescent="0.25">
      <c r="A549" s="297"/>
      <c r="B549" s="297"/>
      <c r="C549" s="253"/>
      <c r="D549" s="253"/>
      <c r="E549" s="253"/>
      <c r="F549" s="253"/>
      <c r="G549" s="253"/>
      <c r="H549" s="253"/>
      <c r="I549" s="253"/>
      <c r="J549" s="253"/>
      <c r="K549" s="253"/>
      <c r="L549" s="253"/>
      <c r="M549" s="253"/>
      <c r="N549" s="253"/>
      <c r="O549" s="253"/>
      <c r="P549" s="253"/>
      <c r="Q549" s="253"/>
      <c r="R549" s="253"/>
      <c r="S549" s="253"/>
      <c r="T549" s="253"/>
      <c r="U549" s="253" t="s">
        <v>713</v>
      </c>
      <c r="V549" s="253"/>
      <c r="W549" s="253"/>
      <c r="X549" s="253"/>
      <c r="Y549" s="253"/>
      <c r="Z549" s="253"/>
      <c r="AA549" s="253"/>
      <c r="AB549" s="253"/>
      <c r="AC549" s="253" t="s">
        <v>318</v>
      </c>
      <c r="AD549" s="253"/>
      <c r="AE549" s="253"/>
      <c r="AF549" s="253"/>
      <c r="AG549" s="253"/>
      <c r="AH549" s="253"/>
      <c r="AI549" s="253"/>
      <c r="AP549" s="313"/>
      <c r="AT549" s="313"/>
    </row>
    <row r="550" spans="1:46" s="312" customFormat="1" ht="15" customHeight="1" x14ac:dyDescent="0.25">
      <c r="A550" s="297"/>
      <c r="B550" s="297"/>
      <c r="C550" s="253"/>
      <c r="D550" s="253"/>
      <c r="E550" s="253"/>
      <c r="F550" s="253"/>
      <c r="G550" s="253"/>
      <c r="H550" s="253"/>
      <c r="I550" s="253"/>
      <c r="J550" s="253"/>
      <c r="K550" s="253"/>
      <c r="L550" s="253"/>
      <c r="M550" s="253"/>
      <c r="N550" s="253"/>
      <c r="O550" s="253"/>
      <c r="P550" s="253"/>
      <c r="Q550" s="253"/>
      <c r="R550" s="253"/>
      <c r="S550" s="253"/>
      <c r="T550" s="253"/>
      <c r="U550" s="253" t="s">
        <v>714</v>
      </c>
      <c r="V550" s="253"/>
      <c r="W550" s="253"/>
      <c r="X550" s="253"/>
      <c r="Y550" s="253"/>
      <c r="Z550" s="253"/>
      <c r="AA550" s="253"/>
      <c r="AB550" s="253"/>
      <c r="AC550" s="253" t="s">
        <v>393</v>
      </c>
      <c r="AD550" s="253"/>
      <c r="AE550" s="253"/>
      <c r="AF550" s="253"/>
      <c r="AG550" s="253"/>
      <c r="AH550" s="253"/>
      <c r="AI550" s="253"/>
      <c r="AP550" s="313"/>
      <c r="AT550" s="313"/>
    </row>
    <row r="551" spans="1:46" s="312" customFormat="1" ht="15" customHeight="1" x14ac:dyDescent="0.25">
      <c r="A551" s="297"/>
      <c r="B551" s="297"/>
      <c r="C551" s="253"/>
      <c r="D551" s="253"/>
      <c r="E551" s="253"/>
      <c r="F551" s="253"/>
      <c r="G551" s="253"/>
      <c r="H551" s="253"/>
      <c r="I551" s="253"/>
      <c r="J551" s="253"/>
      <c r="K551" s="253"/>
      <c r="L551" s="253"/>
      <c r="M551" s="253"/>
      <c r="N551" s="253"/>
      <c r="O551" s="253"/>
      <c r="P551" s="253"/>
      <c r="Q551" s="253"/>
      <c r="R551" s="253"/>
      <c r="S551" s="253"/>
      <c r="T551" s="253"/>
      <c r="U551" s="253" t="s">
        <v>715</v>
      </c>
      <c r="V551" s="253"/>
      <c r="W551" s="253"/>
      <c r="X551" s="253"/>
      <c r="Y551" s="253"/>
      <c r="Z551" s="253"/>
      <c r="AA551" s="253"/>
      <c r="AB551" s="253"/>
      <c r="AC551" s="253" t="s">
        <v>357</v>
      </c>
      <c r="AD551" s="253"/>
      <c r="AE551" s="253"/>
      <c r="AF551" s="253"/>
      <c r="AG551" s="253"/>
      <c r="AH551" s="253"/>
      <c r="AI551" s="253"/>
      <c r="AP551" s="313"/>
      <c r="AT551" s="313"/>
    </row>
    <row r="552" spans="1:46" s="312" customFormat="1" ht="15" customHeight="1" x14ac:dyDescent="0.25">
      <c r="A552" s="297"/>
      <c r="B552" s="297"/>
      <c r="C552" s="253"/>
      <c r="D552" s="253"/>
      <c r="E552" s="253"/>
      <c r="F552" s="253"/>
      <c r="G552" s="253"/>
      <c r="H552" s="253"/>
      <c r="I552" s="253"/>
      <c r="J552" s="253"/>
      <c r="K552" s="253"/>
      <c r="L552" s="253"/>
      <c r="M552" s="253"/>
      <c r="N552" s="253"/>
      <c r="O552" s="253"/>
      <c r="P552" s="253"/>
      <c r="Q552" s="253"/>
      <c r="R552" s="253"/>
      <c r="S552" s="253"/>
      <c r="T552" s="253"/>
      <c r="U552" s="253" t="s">
        <v>716</v>
      </c>
      <c r="V552" s="253"/>
      <c r="W552" s="253"/>
      <c r="X552" s="253"/>
      <c r="Y552" s="253"/>
      <c r="Z552" s="253"/>
      <c r="AA552" s="253"/>
      <c r="AB552" s="253"/>
      <c r="AC552" s="253" t="s">
        <v>329</v>
      </c>
      <c r="AD552" s="253"/>
      <c r="AE552" s="253"/>
      <c r="AF552" s="253"/>
      <c r="AG552" s="253"/>
      <c r="AH552" s="253"/>
      <c r="AI552" s="253"/>
      <c r="AP552" s="313"/>
      <c r="AT552" s="313"/>
    </row>
    <row r="553" spans="1:46" s="312" customFormat="1" ht="15" customHeight="1" x14ac:dyDescent="0.25">
      <c r="A553" s="297"/>
      <c r="B553" s="297"/>
      <c r="C553" s="253"/>
      <c r="D553" s="253"/>
      <c r="E553" s="253"/>
      <c r="F553" s="253"/>
      <c r="G553" s="253"/>
      <c r="H553" s="253"/>
      <c r="I553" s="253"/>
      <c r="J553" s="253"/>
      <c r="K553" s="253"/>
      <c r="L553" s="253"/>
      <c r="M553" s="253"/>
      <c r="N553" s="253"/>
      <c r="O553" s="253"/>
      <c r="P553" s="253"/>
      <c r="Q553" s="253"/>
      <c r="R553" s="253"/>
      <c r="S553" s="253"/>
      <c r="T553" s="253"/>
      <c r="U553" s="253" t="s">
        <v>717</v>
      </c>
      <c r="V553" s="253"/>
      <c r="W553" s="253"/>
      <c r="X553" s="253"/>
      <c r="Y553" s="253"/>
      <c r="Z553" s="253"/>
      <c r="AA553" s="253"/>
      <c r="AB553" s="253"/>
      <c r="AC553" s="253" t="s">
        <v>320</v>
      </c>
      <c r="AD553" s="253"/>
      <c r="AE553" s="253"/>
      <c r="AF553" s="253"/>
      <c r="AG553" s="253"/>
      <c r="AH553" s="253"/>
      <c r="AI553" s="253"/>
      <c r="AP553" s="313"/>
      <c r="AT553" s="313"/>
    </row>
    <row r="554" spans="1:46" s="312" customFormat="1" ht="15" customHeight="1" x14ac:dyDescent="0.25">
      <c r="A554" s="297"/>
      <c r="B554" s="297"/>
      <c r="C554" s="253"/>
      <c r="D554" s="253"/>
      <c r="E554" s="253"/>
      <c r="F554" s="253"/>
      <c r="G554" s="253"/>
      <c r="H554" s="253"/>
      <c r="I554" s="253"/>
      <c r="J554" s="253"/>
      <c r="K554" s="253"/>
      <c r="L554" s="253"/>
      <c r="M554" s="253"/>
      <c r="N554" s="253"/>
      <c r="O554" s="253"/>
      <c r="P554" s="253"/>
      <c r="Q554" s="253"/>
      <c r="R554" s="253"/>
      <c r="S554" s="253"/>
      <c r="T554" s="253"/>
      <c r="U554" s="253" t="s">
        <v>718</v>
      </c>
      <c r="V554" s="253"/>
      <c r="W554" s="253"/>
      <c r="X554" s="253"/>
      <c r="Y554" s="253"/>
      <c r="Z554" s="253"/>
      <c r="AA554" s="253"/>
      <c r="AB554" s="253"/>
      <c r="AC554" s="253" t="s">
        <v>393</v>
      </c>
      <c r="AD554" s="253"/>
      <c r="AE554" s="253"/>
      <c r="AF554" s="253"/>
      <c r="AG554" s="253"/>
      <c r="AH554" s="253"/>
      <c r="AI554" s="253"/>
      <c r="AP554" s="313"/>
      <c r="AT554" s="313"/>
    </row>
    <row r="555" spans="1:46" s="312" customFormat="1" ht="15" customHeight="1" x14ac:dyDescent="0.25">
      <c r="A555" s="297"/>
      <c r="B555" s="297"/>
      <c r="C555" s="253"/>
      <c r="D555" s="253"/>
      <c r="E555" s="253"/>
      <c r="F555" s="253"/>
      <c r="G555" s="253"/>
      <c r="H555" s="253"/>
      <c r="I555" s="253"/>
      <c r="J555" s="253"/>
      <c r="K555" s="253"/>
      <c r="L555" s="253"/>
      <c r="M555" s="253"/>
      <c r="N555" s="253"/>
      <c r="O555" s="253"/>
      <c r="P555" s="253"/>
      <c r="Q555" s="253"/>
      <c r="R555" s="253"/>
      <c r="S555" s="253"/>
      <c r="T555" s="253"/>
      <c r="U555" s="253" t="s">
        <v>719</v>
      </c>
      <c r="V555" s="253"/>
      <c r="W555" s="253"/>
      <c r="X555" s="253"/>
      <c r="Y555" s="253"/>
      <c r="Z555" s="253"/>
      <c r="AA555" s="253"/>
      <c r="AB555" s="253"/>
      <c r="AC555" s="253" t="s">
        <v>357</v>
      </c>
      <c r="AD555" s="253"/>
      <c r="AE555" s="253"/>
      <c r="AF555" s="253"/>
      <c r="AG555" s="253"/>
      <c r="AH555" s="253"/>
      <c r="AI555" s="253"/>
      <c r="AP555" s="313"/>
      <c r="AT555" s="313"/>
    </row>
    <row r="556" spans="1:46" s="312" customFormat="1" ht="15" customHeight="1" x14ac:dyDescent="0.25">
      <c r="A556" s="297"/>
      <c r="B556" s="297"/>
      <c r="C556" s="253"/>
      <c r="D556" s="253"/>
      <c r="E556" s="253"/>
      <c r="F556" s="253"/>
      <c r="G556" s="253"/>
      <c r="H556" s="253"/>
      <c r="I556" s="253"/>
      <c r="J556" s="253"/>
      <c r="K556" s="253"/>
      <c r="L556" s="253"/>
      <c r="M556" s="253"/>
      <c r="N556" s="253"/>
      <c r="O556" s="253"/>
      <c r="P556" s="253"/>
      <c r="Q556" s="253"/>
      <c r="R556" s="253"/>
      <c r="S556" s="253"/>
      <c r="T556" s="253"/>
      <c r="U556" s="253" t="s">
        <v>720</v>
      </c>
      <c r="V556" s="253"/>
      <c r="W556" s="253"/>
      <c r="X556" s="253"/>
      <c r="Y556" s="253"/>
      <c r="Z556" s="253"/>
      <c r="AA556" s="253"/>
      <c r="AB556" s="253"/>
      <c r="AC556" s="253" t="s">
        <v>329</v>
      </c>
      <c r="AD556" s="253"/>
      <c r="AE556" s="253"/>
      <c r="AF556" s="253"/>
      <c r="AG556" s="253"/>
      <c r="AH556" s="253"/>
      <c r="AI556" s="253"/>
      <c r="AP556" s="313"/>
      <c r="AT556" s="313"/>
    </row>
    <row r="557" spans="1:46" s="312" customFormat="1" ht="15" customHeight="1" x14ac:dyDescent="0.25">
      <c r="A557" s="297"/>
      <c r="B557" s="297"/>
      <c r="C557" s="253"/>
      <c r="D557" s="253"/>
      <c r="E557" s="253"/>
      <c r="F557" s="253"/>
      <c r="G557" s="253"/>
      <c r="H557" s="253"/>
      <c r="I557" s="253"/>
      <c r="J557" s="253"/>
      <c r="K557" s="253"/>
      <c r="L557" s="253"/>
      <c r="M557" s="253"/>
      <c r="N557" s="253"/>
      <c r="O557" s="253"/>
      <c r="P557" s="253"/>
      <c r="Q557" s="253"/>
      <c r="R557" s="253"/>
      <c r="S557" s="253"/>
      <c r="T557" s="253"/>
      <c r="U557" s="253" t="s">
        <v>721</v>
      </c>
      <c r="V557" s="253"/>
      <c r="W557" s="253"/>
      <c r="X557" s="253"/>
      <c r="Y557" s="253"/>
      <c r="Z557" s="253"/>
      <c r="AA557" s="253"/>
      <c r="AB557" s="253"/>
      <c r="AC557" s="253" t="s">
        <v>332</v>
      </c>
      <c r="AD557" s="253"/>
      <c r="AE557" s="253"/>
      <c r="AF557" s="253"/>
      <c r="AG557" s="253"/>
      <c r="AH557" s="253"/>
      <c r="AI557" s="253"/>
      <c r="AP557" s="313"/>
      <c r="AT557" s="313"/>
    </row>
    <row r="558" spans="1:46" s="312" customFormat="1" ht="15" customHeight="1" x14ac:dyDescent="0.25">
      <c r="A558" s="297"/>
      <c r="B558" s="297"/>
      <c r="C558" s="253"/>
      <c r="D558" s="253"/>
      <c r="E558" s="253"/>
      <c r="F558" s="253"/>
      <c r="G558" s="253"/>
      <c r="H558" s="253"/>
      <c r="I558" s="253"/>
      <c r="J558" s="253"/>
      <c r="K558" s="253"/>
      <c r="L558" s="253"/>
      <c r="M558" s="253"/>
      <c r="N558" s="253"/>
      <c r="O558" s="253"/>
      <c r="P558" s="253"/>
      <c r="Q558" s="253"/>
      <c r="R558" s="253"/>
      <c r="S558" s="253"/>
      <c r="T558" s="253"/>
      <c r="U558" s="253" t="s">
        <v>722</v>
      </c>
      <c r="V558" s="253"/>
      <c r="W558" s="253"/>
      <c r="X558" s="253"/>
      <c r="Y558" s="253"/>
      <c r="Z558" s="253"/>
      <c r="AA558" s="253"/>
      <c r="AB558" s="253"/>
      <c r="AC558" s="253" t="s">
        <v>329</v>
      </c>
      <c r="AD558" s="253"/>
      <c r="AE558" s="253"/>
      <c r="AF558" s="253"/>
      <c r="AG558" s="253"/>
      <c r="AH558" s="253"/>
      <c r="AI558" s="253"/>
      <c r="AP558" s="313"/>
      <c r="AT558" s="313"/>
    </row>
    <row r="559" spans="1:46" s="312" customFormat="1" ht="15" customHeight="1" x14ac:dyDescent="0.25">
      <c r="A559" s="297"/>
      <c r="B559" s="297"/>
      <c r="C559" s="253"/>
      <c r="D559" s="253"/>
      <c r="E559" s="253"/>
      <c r="F559" s="253"/>
      <c r="G559" s="253"/>
      <c r="H559" s="253"/>
      <c r="I559" s="253"/>
      <c r="J559" s="253"/>
      <c r="K559" s="253"/>
      <c r="L559" s="253"/>
      <c r="M559" s="253"/>
      <c r="N559" s="253"/>
      <c r="O559" s="253"/>
      <c r="P559" s="253"/>
      <c r="Q559" s="253"/>
      <c r="R559" s="253"/>
      <c r="S559" s="253"/>
      <c r="T559" s="253"/>
      <c r="U559" s="253" t="s">
        <v>723</v>
      </c>
      <c r="V559" s="253"/>
      <c r="W559" s="253"/>
      <c r="X559" s="253"/>
      <c r="Y559" s="253"/>
      <c r="Z559" s="253"/>
      <c r="AA559" s="253"/>
      <c r="AB559" s="253"/>
      <c r="AC559" s="253" t="s">
        <v>323</v>
      </c>
      <c r="AD559" s="253"/>
      <c r="AE559" s="253"/>
      <c r="AF559" s="253"/>
      <c r="AG559" s="253"/>
      <c r="AH559" s="253"/>
      <c r="AI559" s="253"/>
      <c r="AP559" s="313"/>
      <c r="AT559" s="313"/>
    </row>
    <row r="560" spans="1:46" s="312" customFormat="1" ht="15" customHeight="1" x14ac:dyDescent="0.25">
      <c r="A560" s="297"/>
      <c r="B560" s="297"/>
      <c r="C560" s="253"/>
      <c r="D560" s="253"/>
      <c r="E560" s="253"/>
      <c r="F560" s="253"/>
      <c r="G560" s="253"/>
      <c r="H560" s="253"/>
      <c r="I560" s="253"/>
      <c r="J560" s="253"/>
      <c r="K560" s="253"/>
      <c r="L560" s="253"/>
      <c r="M560" s="253"/>
      <c r="N560" s="253"/>
      <c r="O560" s="253"/>
      <c r="P560" s="253"/>
      <c r="Q560" s="253"/>
      <c r="R560" s="253"/>
      <c r="S560" s="253"/>
      <c r="T560" s="253"/>
      <c r="U560" s="253" t="s">
        <v>724</v>
      </c>
      <c r="V560" s="253"/>
      <c r="W560" s="253"/>
      <c r="X560" s="253"/>
      <c r="Y560" s="253"/>
      <c r="Z560" s="253"/>
      <c r="AA560" s="253"/>
      <c r="AB560" s="253"/>
      <c r="AC560" s="253" t="s">
        <v>323</v>
      </c>
      <c r="AD560" s="253"/>
      <c r="AE560" s="253"/>
      <c r="AF560" s="253"/>
      <c r="AG560" s="253"/>
      <c r="AH560" s="253"/>
      <c r="AI560" s="253"/>
      <c r="AP560" s="313"/>
      <c r="AT560" s="313"/>
    </row>
    <row r="561" spans="1:46" s="312" customFormat="1" ht="15" customHeight="1" x14ac:dyDescent="0.25">
      <c r="A561" s="297"/>
      <c r="B561" s="297"/>
      <c r="C561" s="253"/>
      <c r="D561" s="253"/>
      <c r="E561" s="253"/>
      <c r="F561" s="253"/>
      <c r="G561" s="253"/>
      <c r="H561" s="253"/>
      <c r="I561" s="253"/>
      <c r="J561" s="253"/>
      <c r="K561" s="253"/>
      <c r="L561" s="253"/>
      <c r="M561" s="253"/>
      <c r="N561" s="253"/>
      <c r="O561" s="253"/>
      <c r="P561" s="253"/>
      <c r="Q561" s="253"/>
      <c r="R561" s="253"/>
      <c r="S561" s="253"/>
      <c r="T561" s="253"/>
      <c r="U561" s="253" t="s">
        <v>725</v>
      </c>
      <c r="V561" s="253"/>
      <c r="W561" s="253"/>
      <c r="X561" s="253"/>
      <c r="Y561" s="253"/>
      <c r="Z561" s="253"/>
      <c r="AA561" s="253"/>
      <c r="AB561" s="253"/>
      <c r="AC561" s="253" t="s">
        <v>373</v>
      </c>
      <c r="AD561" s="253"/>
      <c r="AE561" s="253"/>
      <c r="AF561" s="253"/>
      <c r="AG561" s="253"/>
      <c r="AH561" s="253"/>
      <c r="AI561" s="253"/>
      <c r="AP561" s="313"/>
      <c r="AT561" s="313"/>
    </row>
    <row r="562" spans="1:46" s="312" customFormat="1" ht="15" customHeight="1" x14ac:dyDescent="0.25">
      <c r="A562" s="297"/>
      <c r="B562" s="297"/>
      <c r="C562" s="253"/>
      <c r="D562" s="253"/>
      <c r="E562" s="253"/>
      <c r="F562" s="253"/>
      <c r="G562" s="253"/>
      <c r="H562" s="253"/>
      <c r="I562" s="253"/>
      <c r="J562" s="253"/>
      <c r="K562" s="253"/>
      <c r="L562" s="253"/>
      <c r="M562" s="253"/>
      <c r="N562" s="253"/>
      <c r="O562" s="253"/>
      <c r="P562" s="253"/>
      <c r="Q562" s="253"/>
      <c r="R562" s="253"/>
      <c r="S562" s="253"/>
      <c r="T562" s="253"/>
      <c r="U562" s="253" t="s">
        <v>726</v>
      </c>
      <c r="V562" s="253"/>
      <c r="W562" s="253"/>
      <c r="X562" s="253"/>
      <c r="Y562" s="253"/>
      <c r="Z562" s="253"/>
      <c r="AA562" s="253"/>
      <c r="AB562" s="253"/>
      <c r="AC562" s="253" t="s">
        <v>393</v>
      </c>
      <c r="AD562" s="253"/>
      <c r="AE562" s="253"/>
      <c r="AF562" s="253"/>
      <c r="AG562" s="253"/>
      <c r="AH562" s="253"/>
      <c r="AI562" s="253"/>
      <c r="AP562" s="313"/>
      <c r="AT562" s="313"/>
    </row>
    <row r="563" spans="1:46" s="312" customFormat="1" ht="15" customHeight="1" x14ac:dyDescent="0.25">
      <c r="A563" s="297"/>
      <c r="B563" s="297"/>
      <c r="C563" s="253"/>
      <c r="D563" s="253"/>
      <c r="E563" s="253"/>
      <c r="F563" s="253"/>
      <c r="G563" s="253"/>
      <c r="H563" s="253"/>
      <c r="I563" s="253"/>
      <c r="J563" s="253"/>
      <c r="K563" s="253"/>
      <c r="L563" s="253"/>
      <c r="M563" s="253"/>
      <c r="N563" s="253"/>
      <c r="O563" s="253"/>
      <c r="P563" s="253"/>
      <c r="Q563" s="253"/>
      <c r="R563" s="253"/>
      <c r="S563" s="253"/>
      <c r="T563" s="253"/>
      <c r="U563" s="253" t="s">
        <v>727</v>
      </c>
      <c r="V563" s="253"/>
      <c r="W563" s="253"/>
      <c r="X563" s="253"/>
      <c r="Y563" s="253"/>
      <c r="Z563" s="253"/>
      <c r="AA563" s="253"/>
      <c r="AB563" s="253"/>
      <c r="AC563" s="253" t="s">
        <v>329</v>
      </c>
      <c r="AD563" s="253"/>
      <c r="AE563" s="253"/>
      <c r="AF563" s="253"/>
      <c r="AG563" s="253"/>
      <c r="AH563" s="253"/>
      <c r="AI563" s="253"/>
      <c r="AP563" s="313"/>
      <c r="AT563" s="313"/>
    </row>
    <row r="564" spans="1:46" s="312" customFormat="1" ht="15" customHeight="1" x14ac:dyDescent="0.25">
      <c r="A564" s="297"/>
      <c r="B564" s="297"/>
      <c r="C564" s="253"/>
      <c r="D564" s="253"/>
      <c r="E564" s="253"/>
      <c r="F564" s="253"/>
      <c r="G564" s="253"/>
      <c r="H564" s="253"/>
      <c r="I564" s="253"/>
      <c r="J564" s="253"/>
      <c r="K564" s="253"/>
      <c r="L564" s="253"/>
      <c r="M564" s="253"/>
      <c r="N564" s="253"/>
      <c r="O564" s="253"/>
      <c r="P564" s="253"/>
      <c r="Q564" s="253"/>
      <c r="R564" s="253"/>
      <c r="S564" s="253"/>
      <c r="T564" s="253"/>
      <c r="U564" s="253" t="s">
        <v>728</v>
      </c>
      <c r="V564" s="253"/>
      <c r="W564" s="253"/>
      <c r="X564" s="253"/>
      <c r="Y564" s="253"/>
      <c r="Z564" s="253"/>
      <c r="AA564" s="253"/>
      <c r="AB564" s="253"/>
      <c r="AC564" s="253" t="s">
        <v>329</v>
      </c>
      <c r="AD564" s="253"/>
      <c r="AE564" s="253"/>
      <c r="AF564" s="253"/>
      <c r="AG564" s="253"/>
      <c r="AH564" s="253"/>
      <c r="AI564" s="253"/>
      <c r="AP564" s="313"/>
      <c r="AT564" s="313"/>
    </row>
    <row r="565" spans="1:46" s="312" customFormat="1" ht="15" customHeight="1" x14ac:dyDescent="0.25">
      <c r="A565" s="297"/>
      <c r="B565" s="297"/>
      <c r="C565" s="253"/>
      <c r="D565" s="253"/>
      <c r="E565" s="253"/>
      <c r="F565" s="253"/>
      <c r="G565" s="253"/>
      <c r="H565" s="253"/>
      <c r="I565" s="253"/>
      <c r="J565" s="253"/>
      <c r="K565" s="253"/>
      <c r="L565" s="253"/>
      <c r="M565" s="253"/>
      <c r="N565" s="253"/>
      <c r="O565" s="253"/>
      <c r="P565" s="253"/>
      <c r="Q565" s="253"/>
      <c r="R565" s="253"/>
      <c r="S565" s="253"/>
      <c r="T565" s="253"/>
      <c r="U565" s="253" t="s">
        <v>729</v>
      </c>
      <c r="V565" s="253"/>
      <c r="W565" s="253"/>
      <c r="X565" s="253"/>
      <c r="Y565" s="253"/>
      <c r="Z565" s="253"/>
      <c r="AA565" s="253"/>
      <c r="AB565" s="253"/>
      <c r="AC565" s="253" t="s">
        <v>323</v>
      </c>
      <c r="AD565" s="253"/>
      <c r="AE565" s="253"/>
      <c r="AF565" s="253"/>
      <c r="AG565" s="253"/>
      <c r="AH565" s="253"/>
      <c r="AI565" s="253"/>
      <c r="AP565" s="313"/>
      <c r="AT565" s="313"/>
    </row>
    <row r="566" spans="1:46" s="312" customFormat="1" ht="15" customHeight="1" x14ac:dyDescent="0.25">
      <c r="A566" s="297"/>
      <c r="B566" s="297"/>
      <c r="C566" s="253"/>
      <c r="D566" s="253"/>
      <c r="E566" s="253"/>
      <c r="F566" s="253"/>
      <c r="G566" s="253"/>
      <c r="H566" s="253"/>
      <c r="I566" s="253"/>
      <c r="J566" s="253"/>
      <c r="K566" s="253"/>
      <c r="L566" s="253"/>
      <c r="M566" s="253"/>
      <c r="N566" s="253"/>
      <c r="O566" s="253"/>
      <c r="P566" s="253"/>
      <c r="Q566" s="253"/>
      <c r="R566" s="253"/>
      <c r="S566" s="253"/>
      <c r="T566" s="253"/>
      <c r="U566" s="253" t="s">
        <v>730</v>
      </c>
      <c r="V566" s="253"/>
      <c r="W566" s="253"/>
      <c r="X566" s="253"/>
      <c r="Y566" s="253"/>
      <c r="Z566" s="253"/>
      <c r="AA566" s="253"/>
      <c r="AB566" s="253"/>
      <c r="AC566" s="253" t="s">
        <v>393</v>
      </c>
      <c r="AD566" s="253"/>
      <c r="AE566" s="253"/>
      <c r="AF566" s="253"/>
      <c r="AG566" s="253"/>
      <c r="AH566" s="253"/>
      <c r="AI566" s="253"/>
      <c r="AP566" s="313"/>
      <c r="AT566" s="313"/>
    </row>
    <row r="567" spans="1:46" s="312" customFormat="1" ht="15" customHeight="1" x14ac:dyDescent="0.25">
      <c r="A567" s="297"/>
      <c r="B567" s="297"/>
      <c r="C567" s="253"/>
      <c r="D567" s="253"/>
      <c r="E567" s="253"/>
      <c r="F567" s="253"/>
      <c r="G567" s="253"/>
      <c r="H567" s="253"/>
      <c r="I567" s="253"/>
      <c r="J567" s="253"/>
      <c r="K567" s="253"/>
      <c r="L567" s="253"/>
      <c r="M567" s="253"/>
      <c r="N567" s="253"/>
      <c r="O567" s="253"/>
      <c r="P567" s="253"/>
      <c r="Q567" s="253"/>
      <c r="R567" s="253"/>
      <c r="S567" s="253"/>
      <c r="T567" s="253"/>
      <c r="U567" s="253" t="s">
        <v>731</v>
      </c>
      <c r="V567" s="253"/>
      <c r="W567" s="253"/>
      <c r="X567" s="253"/>
      <c r="Y567" s="253"/>
      <c r="Z567" s="253"/>
      <c r="AA567" s="253"/>
      <c r="AB567" s="253"/>
      <c r="AC567" s="253" t="s">
        <v>357</v>
      </c>
      <c r="AD567" s="253"/>
      <c r="AE567" s="253"/>
      <c r="AF567" s="253"/>
      <c r="AG567" s="253"/>
      <c r="AH567" s="253"/>
      <c r="AI567" s="253"/>
      <c r="AP567" s="313"/>
      <c r="AT567" s="313"/>
    </row>
    <row r="568" spans="1:46" s="312" customFormat="1" ht="15" customHeight="1" x14ac:dyDescent="0.25">
      <c r="A568" s="297"/>
      <c r="B568" s="297"/>
      <c r="C568" s="253"/>
      <c r="D568" s="253"/>
      <c r="E568" s="253"/>
      <c r="F568" s="253"/>
      <c r="G568" s="253"/>
      <c r="H568" s="253"/>
      <c r="I568" s="253"/>
      <c r="J568" s="253"/>
      <c r="K568" s="253"/>
      <c r="L568" s="253"/>
      <c r="M568" s="253"/>
      <c r="N568" s="253"/>
      <c r="O568" s="253"/>
      <c r="P568" s="253"/>
      <c r="Q568" s="253"/>
      <c r="R568" s="253"/>
      <c r="S568" s="253"/>
      <c r="T568" s="253"/>
      <c r="U568" s="253" t="s">
        <v>732</v>
      </c>
      <c r="V568" s="253"/>
      <c r="W568" s="253"/>
      <c r="X568" s="253"/>
      <c r="Y568" s="253"/>
      <c r="Z568" s="253"/>
      <c r="AA568" s="253"/>
      <c r="AB568" s="253"/>
      <c r="AC568" s="253" t="s">
        <v>320</v>
      </c>
      <c r="AD568" s="253"/>
      <c r="AE568" s="253"/>
      <c r="AF568" s="253"/>
      <c r="AG568" s="253"/>
      <c r="AH568" s="253"/>
      <c r="AI568" s="253"/>
      <c r="AP568" s="313"/>
      <c r="AT568" s="313"/>
    </row>
    <row r="569" spans="1:46" s="312" customFormat="1" ht="15" customHeight="1" x14ac:dyDescent="0.25">
      <c r="A569" s="297"/>
      <c r="B569" s="297"/>
      <c r="C569" s="253"/>
      <c r="D569" s="253"/>
      <c r="E569" s="253"/>
      <c r="F569" s="253"/>
      <c r="G569" s="253"/>
      <c r="H569" s="253"/>
      <c r="I569" s="253"/>
      <c r="J569" s="253"/>
      <c r="K569" s="253"/>
      <c r="L569" s="253"/>
      <c r="M569" s="253"/>
      <c r="N569" s="253"/>
      <c r="O569" s="253"/>
      <c r="P569" s="253"/>
      <c r="Q569" s="253"/>
      <c r="R569" s="253"/>
      <c r="S569" s="253"/>
      <c r="T569" s="253"/>
      <c r="U569" s="253" t="s">
        <v>733</v>
      </c>
      <c r="V569" s="253"/>
      <c r="W569" s="253"/>
      <c r="X569" s="253"/>
      <c r="Y569" s="253"/>
      <c r="Z569" s="253"/>
      <c r="AA569" s="253"/>
      <c r="AB569" s="253"/>
      <c r="AC569" s="253" t="s">
        <v>393</v>
      </c>
      <c r="AD569" s="253"/>
      <c r="AE569" s="253"/>
      <c r="AF569" s="253"/>
      <c r="AG569" s="253"/>
      <c r="AH569" s="253"/>
      <c r="AI569" s="253"/>
      <c r="AP569" s="313"/>
      <c r="AT569" s="313"/>
    </row>
    <row r="570" spans="1:46" s="312" customFormat="1" ht="15" customHeight="1" x14ac:dyDescent="0.25">
      <c r="A570" s="297"/>
      <c r="B570" s="297"/>
      <c r="C570" s="253"/>
      <c r="D570" s="253"/>
      <c r="E570" s="253"/>
      <c r="F570" s="253"/>
      <c r="G570" s="253"/>
      <c r="H570" s="253"/>
      <c r="I570" s="253"/>
      <c r="J570" s="253"/>
      <c r="K570" s="253"/>
      <c r="L570" s="253"/>
      <c r="M570" s="253"/>
      <c r="N570" s="253"/>
      <c r="O570" s="253"/>
      <c r="P570" s="253"/>
      <c r="Q570" s="253"/>
      <c r="R570" s="253"/>
      <c r="S570" s="253"/>
      <c r="T570" s="253"/>
      <c r="U570" s="253" t="s">
        <v>734</v>
      </c>
      <c r="V570" s="253"/>
      <c r="W570" s="253"/>
      <c r="X570" s="253"/>
      <c r="Y570" s="253"/>
      <c r="Z570" s="253"/>
      <c r="AA570" s="253"/>
      <c r="AB570" s="253"/>
      <c r="AC570" s="253" t="s">
        <v>332</v>
      </c>
      <c r="AD570" s="253"/>
      <c r="AE570" s="253"/>
      <c r="AF570" s="253"/>
      <c r="AG570" s="253"/>
      <c r="AH570" s="253"/>
      <c r="AI570" s="253"/>
      <c r="AP570" s="313"/>
      <c r="AT570" s="313"/>
    </row>
    <row r="571" spans="1:46" s="312" customFormat="1" ht="15" customHeight="1" x14ac:dyDescent="0.25">
      <c r="A571" s="297"/>
      <c r="B571" s="297"/>
      <c r="C571" s="253"/>
      <c r="D571" s="253"/>
      <c r="E571" s="253"/>
      <c r="F571" s="253"/>
      <c r="G571" s="253"/>
      <c r="H571" s="253"/>
      <c r="I571" s="253"/>
      <c r="J571" s="253"/>
      <c r="K571" s="253"/>
      <c r="L571" s="253"/>
      <c r="M571" s="253"/>
      <c r="N571" s="253"/>
      <c r="O571" s="253"/>
      <c r="P571" s="253"/>
      <c r="Q571" s="253"/>
      <c r="R571" s="253"/>
      <c r="S571" s="253"/>
      <c r="T571" s="253"/>
      <c r="U571" s="253" t="s">
        <v>735</v>
      </c>
      <c r="V571" s="253"/>
      <c r="W571" s="253"/>
      <c r="X571" s="253"/>
      <c r="Y571" s="253"/>
      <c r="Z571" s="253"/>
      <c r="AA571" s="253"/>
      <c r="AB571" s="253"/>
      <c r="AC571" s="253" t="s">
        <v>393</v>
      </c>
      <c r="AD571" s="253"/>
      <c r="AE571" s="253"/>
      <c r="AF571" s="253"/>
      <c r="AG571" s="253"/>
      <c r="AH571" s="253"/>
      <c r="AI571" s="253"/>
      <c r="AP571" s="313"/>
      <c r="AT571" s="313"/>
    </row>
    <row r="572" spans="1:46" s="312" customFormat="1" ht="15" customHeight="1" x14ac:dyDescent="0.25">
      <c r="A572" s="297"/>
      <c r="B572" s="297"/>
      <c r="C572" s="253"/>
      <c r="D572" s="253"/>
      <c r="E572" s="253"/>
      <c r="F572" s="253"/>
      <c r="G572" s="253"/>
      <c r="H572" s="253"/>
      <c r="I572" s="253"/>
      <c r="J572" s="253"/>
      <c r="K572" s="253"/>
      <c r="L572" s="253"/>
      <c r="M572" s="253"/>
      <c r="N572" s="253"/>
      <c r="O572" s="253"/>
      <c r="P572" s="253"/>
      <c r="Q572" s="253"/>
      <c r="R572" s="253"/>
      <c r="S572" s="253"/>
      <c r="T572" s="253"/>
      <c r="U572" s="253" t="s">
        <v>736</v>
      </c>
      <c r="V572" s="253"/>
      <c r="W572" s="253"/>
      <c r="X572" s="253"/>
      <c r="Y572" s="253"/>
      <c r="Z572" s="253"/>
      <c r="AA572" s="253"/>
      <c r="AB572" s="253"/>
      <c r="AC572" s="253" t="s">
        <v>323</v>
      </c>
      <c r="AD572" s="253"/>
      <c r="AE572" s="253"/>
      <c r="AF572" s="253"/>
      <c r="AG572" s="253"/>
      <c r="AH572" s="253"/>
      <c r="AI572" s="253"/>
      <c r="AP572" s="313"/>
      <c r="AT572" s="313"/>
    </row>
    <row r="573" spans="1:46" s="312" customFormat="1" ht="15" customHeight="1" x14ac:dyDescent="0.25">
      <c r="A573" s="297"/>
      <c r="B573" s="297"/>
      <c r="C573" s="253"/>
      <c r="D573" s="253"/>
      <c r="E573" s="253"/>
      <c r="F573" s="253"/>
      <c r="G573" s="253"/>
      <c r="H573" s="253"/>
      <c r="I573" s="253"/>
      <c r="J573" s="253"/>
      <c r="K573" s="253"/>
      <c r="L573" s="253"/>
      <c r="M573" s="253"/>
      <c r="N573" s="253"/>
      <c r="O573" s="253"/>
      <c r="P573" s="253"/>
      <c r="Q573" s="253"/>
      <c r="R573" s="253"/>
      <c r="S573" s="253"/>
      <c r="T573" s="253"/>
      <c r="U573" s="253" t="s">
        <v>737</v>
      </c>
      <c r="V573" s="253"/>
      <c r="W573" s="253"/>
      <c r="X573" s="253"/>
      <c r="Y573" s="253"/>
      <c r="Z573" s="253"/>
      <c r="AA573" s="253"/>
      <c r="AB573" s="253"/>
      <c r="AC573" s="253" t="s">
        <v>373</v>
      </c>
      <c r="AD573" s="253"/>
      <c r="AE573" s="253"/>
      <c r="AF573" s="253"/>
      <c r="AG573" s="253"/>
      <c r="AH573" s="253"/>
      <c r="AI573" s="253"/>
      <c r="AP573" s="313"/>
      <c r="AT573" s="313"/>
    </row>
    <row r="574" spans="1:46" s="312" customFormat="1" ht="15" customHeight="1" x14ac:dyDescent="0.25">
      <c r="A574" s="297"/>
      <c r="B574" s="297"/>
      <c r="C574" s="253"/>
      <c r="D574" s="253"/>
      <c r="E574" s="253"/>
      <c r="F574" s="253"/>
      <c r="G574" s="253"/>
      <c r="H574" s="253"/>
      <c r="I574" s="253"/>
      <c r="J574" s="253"/>
      <c r="K574" s="253"/>
      <c r="L574" s="253"/>
      <c r="M574" s="253"/>
      <c r="N574" s="253"/>
      <c r="O574" s="253"/>
      <c r="P574" s="253"/>
      <c r="Q574" s="253"/>
      <c r="R574" s="253"/>
      <c r="S574" s="253"/>
      <c r="T574" s="253"/>
      <c r="U574" s="253" t="s">
        <v>738</v>
      </c>
      <c r="V574" s="253"/>
      <c r="W574" s="253"/>
      <c r="X574" s="253"/>
      <c r="Y574" s="253"/>
      <c r="Z574" s="253"/>
      <c r="AA574" s="253"/>
      <c r="AB574" s="253"/>
      <c r="AC574" s="253" t="s">
        <v>318</v>
      </c>
      <c r="AD574" s="253"/>
      <c r="AE574" s="253"/>
      <c r="AF574" s="253"/>
      <c r="AG574" s="253"/>
      <c r="AH574" s="253"/>
      <c r="AI574" s="253"/>
      <c r="AP574" s="313"/>
      <c r="AT574" s="313"/>
    </row>
    <row r="575" spans="1:46" s="312" customFormat="1" ht="15" customHeight="1" x14ac:dyDescent="0.25">
      <c r="A575" s="297"/>
      <c r="B575" s="297"/>
      <c r="C575" s="253"/>
      <c r="D575" s="253"/>
      <c r="E575" s="253"/>
      <c r="F575" s="253"/>
      <c r="G575" s="253"/>
      <c r="H575" s="253"/>
      <c r="I575" s="253"/>
      <c r="J575" s="253"/>
      <c r="K575" s="253"/>
      <c r="L575" s="253"/>
      <c r="M575" s="253"/>
      <c r="N575" s="253"/>
      <c r="O575" s="253"/>
      <c r="P575" s="253"/>
      <c r="Q575" s="253"/>
      <c r="R575" s="253"/>
      <c r="S575" s="253"/>
      <c r="T575" s="253"/>
      <c r="U575" s="253" t="s">
        <v>739</v>
      </c>
      <c r="V575" s="253"/>
      <c r="W575" s="253"/>
      <c r="X575" s="253"/>
      <c r="Y575" s="253"/>
      <c r="Z575" s="253"/>
      <c r="AA575" s="253"/>
      <c r="AB575" s="253"/>
      <c r="AC575" s="253" t="s">
        <v>393</v>
      </c>
      <c r="AD575" s="253"/>
      <c r="AE575" s="253"/>
      <c r="AF575" s="253"/>
      <c r="AG575" s="253"/>
      <c r="AH575" s="253"/>
      <c r="AI575" s="253"/>
      <c r="AP575" s="313"/>
      <c r="AT575" s="313"/>
    </row>
    <row r="576" spans="1:46" s="312" customFormat="1" ht="15" customHeight="1" x14ac:dyDescent="0.25">
      <c r="A576" s="297"/>
      <c r="B576" s="297"/>
      <c r="C576" s="253"/>
      <c r="D576" s="253"/>
      <c r="E576" s="253"/>
      <c r="F576" s="253"/>
      <c r="G576" s="253"/>
      <c r="H576" s="253"/>
      <c r="I576" s="253"/>
      <c r="J576" s="253"/>
      <c r="K576" s="253"/>
      <c r="L576" s="253"/>
      <c r="M576" s="253"/>
      <c r="N576" s="253"/>
      <c r="O576" s="253"/>
      <c r="P576" s="253"/>
      <c r="Q576" s="253"/>
      <c r="R576" s="253"/>
      <c r="S576" s="253"/>
      <c r="T576" s="253"/>
      <c r="U576" s="253" t="s">
        <v>740</v>
      </c>
      <c r="V576" s="253"/>
      <c r="W576" s="253"/>
      <c r="X576" s="253"/>
      <c r="Y576" s="253"/>
      <c r="Z576" s="253"/>
      <c r="AA576" s="253"/>
      <c r="AB576" s="253"/>
      <c r="AC576" s="253" t="s">
        <v>320</v>
      </c>
      <c r="AD576" s="253"/>
      <c r="AE576" s="253"/>
      <c r="AF576" s="253"/>
      <c r="AG576" s="253"/>
      <c r="AH576" s="253"/>
      <c r="AI576" s="253"/>
      <c r="AP576" s="313"/>
      <c r="AT576" s="313"/>
    </row>
    <row r="577" spans="1:46" s="312" customFormat="1" ht="15" customHeight="1" x14ac:dyDescent="0.25">
      <c r="A577" s="297"/>
      <c r="B577" s="297"/>
      <c r="C577" s="253"/>
      <c r="D577" s="253"/>
      <c r="E577" s="253"/>
      <c r="F577" s="253"/>
      <c r="G577" s="253"/>
      <c r="H577" s="253"/>
      <c r="I577" s="253"/>
      <c r="J577" s="253"/>
      <c r="K577" s="253"/>
      <c r="L577" s="253"/>
      <c r="M577" s="253"/>
      <c r="N577" s="253"/>
      <c r="O577" s="253"/>
      <c r="P577" s="253"/>
      <c r="Q577" s="253"/>
      <c r="R577" s="253"/>
      <c r="S577" s="253"/>
      <c r="T577" s="253"/>
      <c r="U577" s="253" t="s">
        <v>741</v>
      </c>
      <c r="V577" s="253"/>
      <c r="W577" s="253"/>
      <c r="X577" s="253"/>
      <c r="Y577" s="253"/>
      <c r="Z577" s="253"/>
      <c r="AA577" s="253"/>
      <c r="AB577" s="253"/>
      <c r="AC577" s="253" t="s">
        <v>316</v>
      </c>
      <c r="AD577" s="253"/>
      <c r="AE577" s="253"/>
      <c r="AF577" s="253"/>
      <c r="AG577" s="253"/>
      <c r="AH577" s="253"/>
      <c r="AI577" s="253"/>
      <c r="AP577" s="313"/>
      <c r="AT577" s="313"/>
    </row>
    <row r="578" spans="1:46" s="312" customFormat="1" ht="15" customHeight="1" x14ac:dyDescent="0.25">
      <c r="A578" s="297"/>
      <c r="B578" s="297"/>
      <c r="C578" s="253"/>
      <c r="D578" s="253"/>
      <c r="E578" s="253"/>
      <c r="F578" s="253"/>
      <c r="G578" s="253"/>
      <c r="H578" s="253"/>
      <c r="I578" s="253"/>
      <c r="J578" s="253"/>
      <c r="K578" s="253"/>
      <c r="L578" s="253"/>
      <c r="M578" s="253"/>
      <c r="N578" s="253"/>
      <c r="O578" s="253"/>
      <c r="P578" s="253"/>
      <c r="Q578" s="253"/>
      <c r="R578" s="253"/>
      <c r="S578" s="253"/>
      <c r="T578" s="253"/>
      <c r="U578" s="253" t="s">
        <v>742</v>
      </c>
      <c r="V578" s="253"/>
      <c r="W578" s="253"/>
      <c r="X578" s="253"/>
      <c r="Y578" s="253"/>
      <c r="Z578" s="253"/>
      <c r="AA578" s="253"/>
      <c r="AB578" s="253"/>
      <c r="AC578" s="253" t="s">
        <v>373</v>
      </c>
      <c r="AD578" s="253"/>
      <c r="AE578" s="253"/>
      <c r="AF578" s="253"/>
      <c r="AG578" s="253"/>
      <c r="AH578" s="253"/>
      <c r="AI578" s="253"/>
      <c r="AP578" s="313"/>
      <c r="AT578" s="313"/>
    </row>
    <row r="579" spans="1:46" s="312" customFormat="1" ht="15" customHeight="1" x14ac:dyDescent="0.25">
      <c r="A579" s="297"/>
      <c r="B579" s="297"/>
      <c r="C579" s="253"/>
      <c r="D579" s="253"/>
      <c r="E579" s="253"/>
      <c r="F579" s="253"/>
      <c r="G579" s="253"/>
      <c r="H579" s="253"/>
      <c r="I579" s="253"/>
      <c r="J579" s="253"/>
      <c r="K579" s="253"/>
      <c r="L579" s="253"/>
      <c r="M579" s="253"/>
      <c r="N579" s="253"/>
      <c r="O579" s="253"/>
      <c r="P579" s="253"/>
      <c r="Q579" s="253"/>
      <c r="R579" s="253"/>
      <c r="S579" s="253"/>
      <c r="T579" s="253"/>
      <c r="U579" s="253" t="s">
        <v>279</v>
      </c>
      <c r="V579" s="253"/>
      <c r="W579" s="253"/>
      <c r="X579" s="253"/>
      <c r="Y579" s="253"/>
      <c r="Z579" s="253"/>
      <c r="AA579" s="253"/>
      <c r="AB579" s="253"/>
      <c r="AC579" s="253" t="s">
        <v>357</v>
      </c>
      <c r="AD579" s="253"/>
      <c r="AE579" s="253"/>
      <c r="AF579" s="253"/>
      <c r="AG579" s="253"/>
      <c r="AH579" s="253"/>
      <c r="AI579" s="253"/>
      <c r="AP579" s="313"/>
      <c r="AT579" s="313"/>
    </row>
    <row r="580" spans="1:46" s="312" customFormat="1" ht="15" customHeight="1" x14ac:dyDescent="0.25">
      <c r="A580" s="297"/>
      <c r="B580" s="297"/>
      <c r="C580" s="253"/>
      <c r="D580" s="253"/>
      <c r="E580" s="253"/>
      <c r="F580" s="253"/>
      <c r="G580" s="253"/>
      <c r="H580" s="253"/>
      <c r="I580" s="253"/>
      <c r="J580" s="253"/>
      <c r="K580" s="253"/>
      <c r="L580" s="253"/>
      <c r="M580" s="253"/>
      <c r="N580" s="253"/>
      <c r="O580" s="253"/>
      <c r="P580" s="253"/>
      <c r="Q580" s="253"/>
      <c r="R580" s="253"/>
      <c r="S580" s="253"/>
      <c r="T580" s="253"/>
      <c r="U580" s="253" t="s">
        <v>743</v>
      </c>
      <c r="V580" s="253"/>
      <c r="W580" s="253"/>
      <c r="X580" s="253"/>
      <c r="Y580" s="253"/>
      <c r="Z580" s="253"/>
      <c r="AA580" s="253"/>
      <c r="AB580" s="253"/>
      <c r="AC580" s="253" t="s">
        <v>320</v>
      </c>
      <c r="AD580" s="253"/>
      <c r="AE580" s="253"/>
      <c r="AF580" s="253"/>
      <c r="AG580" s="253"/>
      <c r="AH580" s="253"/>
      <c r="AI580" s="253"/>
      <c r="AP580" s="313"/>
      <c r="AT580" s="313"/>
    </row>
    <row r="581" spans="1:46" s="312" customFormat="1" ht="15" customHeight="1" x14ac:dyDescent="0.25">
      <c r="A581" s="297"/>
      <c r="B581" s="297"/>
      <c r="C581" s="253"/>
      <c r="D581" s="253"/>
      <c r="E581" s="253"/>
      <c r="F581" s="253"/>
      <c r="G581" s="253"/>
      <c r="H581" s="253"/>
      <c r="I581" s="253"/>
      <c r="J581" s="253"/>
      <c r="K581" s="253"/>
      <c r="L581" s="253"/>
      <c r="M581" s="253"/>
      <c r="N581" s="253"/>
      <c r="O581" s="253"/>
      <c r="P581" s="253"/>
      <c r="Q581" s="253"/>
      <c r="R581" s="253"/>
      <c r="S581" s="253"/>
      <c r="T581" s="253"/>
      <c r="U581" s="253" t="s">
        <v>744</v>
      </c>
      <c r="V581" s="253"/>
      <c r="W581" s="253"/>
      <c r="X581" s="253"/>
      <c r="Y581" s="253"/>
      <c r="Z581" s="253"/>
      <c r="AA581" s="253"/>
      <c r="AB581" s="253"/>
      <c r="AC581" s="253" t="s">
        <v>332</v>
      </c>
      <c r="AD581" s="253"/>
      <c r="AE581" s="253"/>
      <c r="AF581" s="253"/>
      <c r="AG581" s="253"/>
      <c r="AH581" s="253"/>
      <c r="AI581" s="253"/>
      <c r="AP581" s="313"/>
      <c r="AT581" s="313"/>
    </row>
    <row r="582" spans="1:46" s="312" customFormat="1" ht="15" customHeight="1" x14ac:dyDescent="0.25">
      <c r="A582" s="297"/>
      <c r="B582" s="297"/>
      <c r="C582" s="253"/>
      <c r="D582" s="253"/>
      <c r="E582" s="253"/>
      <c r="F582" s="253"/>
      <c r="G582" s="253"/>
      <c r="H582" s="253"/>
      <c r="I582" s="253"/>
      <c r="J582" s="253"/>
      <c r="K582" s="253"/>
      <c r="L582" s="253"/>
      <c r="M582" s="253"/>
      <c r="N582" s="253"/>
      <c r="O582" s="253"/>
      <c r="P582" s="253"/>
      <c r="Q582" s="253"/>
      <c r="R582" s="253"/>
      <c r="S582" s="253"/>
      <c r="T582" s="253"/>
      <c r="U582" s="253" t="s">
        <v>745</v>
      </c>
      <c r="V582" s="253"/>
      <c r="W582" s="253"/>
      <c r="X582" s="253"/>
      <c r="Y582" s="253"/>
      <c r="Z582" s="253"/>
      <c r="AA582" s="253"/>
      <c r="AB582" s="253"/>
      <c r="AC582" s="253" t="s">
        <v>320</v>
      </c>
      <c r="AD582" s="253"/>
      <c r="AE582" s="253"/>
      <c r="AF582" s="253"/>
      <c r="AG582" s="253"/>
      <c r="AH582" s="253"/>
      <c r="AI582" s="253"/>
      <c r="AP582" s="313"/>
      <c r="AT582" s="313"/>
    </row>
    <row r="583" spans="1:46" s="312" customFormat="1" ht="15" customHeight="1" x14ac:dyDescent="0.25">
      <c r="A583" s="297"/>
      <c r="B583" s="297"/>
      <c r="C583" s="253"/>
      <c r="D583" s="253"/>
      <c r="E583" s="253"/>
      <c r="F583" s="253"/>
      <c r="G583" s="253"/>
      <c r="H583" s="253"/>
      <c r="I583" s="253"/>
      <c r="J583" s="253"/>
      <c r="K583" s="253"/>
      <c r="L583" s="253"/>
      <c r="M583" s="253"/>
      <c r="N583" s="253"/>
      <c r="O583" s="253"/>
      <c r="P583" s="253"/>
      <c r="Q583" s="253"/>
      <c r="R583" s="253"/>
      <c r="S583" s="253"/>
      <c r="T583" s="253"/>
      <c r="U583" s="253" t="s">
        <v>746</v>
      </c>
      <c r="V583" s="253"/>
      <c r="W583" s="253"/>
      <c r="X583" s="253"/>
      <c r="Y583" s="253"/>
      <c r="Z583" s="253"/>
      <c r="AA583" s="253"/>
      <c r="AB583" s="253"/>
      <c r="AC583" s="253" t="s">
        <v>320</v>
      </c>
      <c r="AD583" s="253"/>
      <c r="AE583" s="253"/>
      <c r="AF583" s="253"/>
      <c r="AG583" s="253"/>
      <c r="AH583" s="253"/>
      <c r="AI583" s="253"/>
      <c r="AP583" s="313"/>
      <c r="AT583" s="313"/>
    </row>
    <row r="584" spans="1:46" s="312" customFormat="1" ht="15" customHeight="1" x14ac:dyDescent="0.25">
      <c r="A584" s="297"/>
      <c r="B584" s="297"/>
      <c r="C584" s="253"/>
      <c r="D584" s="253"/>
      <c r="E584" s="253"/>
      <c r="F584" s="253"/>
      <c r="G584" s="253"/>
      <c r="H584" s="253"/>
      <c r="I584" s="253"/>
      <c r="J584" s="253"/>
      <c r="K584" s="253"/>
      <c r="L584" s="253"/>
      <c r="M584" s="253"/>
      <c r="N584" s="253"/>
      <c r="O584" s="253"/>
      <c r="P584" s="253"/>
      <c r="Q584" s="253"/>
      <c r="R584" s="253"/>
      <c r="S584" s="253"/>
      <c r="T584" s="253"/>
      <c r="U584" s="253" t="s">
        <v>747</v>
      </c>
      <c r="V584" s="253"/>
      <c r="W584" s="253"/>
      <c r="X584" s="253"/>
      <c r="Y584" s="253"/>
      <c r="Z584" s="253"/>
      <c r="AA584" s="253"/>
      <c r="AB584" s="253"/>
      <c r="AC584" s="253" t="s">
        <v>393</v>
      </c>
      <c r="AD584" s="253"/>
      <c r="AE584" s="253"/>
      <c r="AF584" s="253"/>
      <c r="AG584" s="253"/>
      <c r="AH584" s="253"/>
      <c r="AI584" s="253"/>
      <c r="AP584" s="313"/>
      <c r="AT584" s="313"/>
    </row>
    <row r="585" spans="1:46" s="312" customFormat="1" ht="15" customHeight="1" x14ac:dyDescent="0.25">
      <c r="A585" s="297"/>
      <c r="B585" s="297"/>
      <c r="C585" s="253"/>
      <c r="D585" s="253"/>
      <c r="E585" s="253"/>
      <c r="F585" s="253"/>
      <c r="G585" s="253"/>
      <c r="H585" s="253"/>
      <c r="I585" s="253"/>
      <c r="J585" s="253"/>
      <c r="K585" s="253"/>
      <c r="L585" s="253"/>
      <c r="M585" s="253"/>
      <c r="N585" s="253"/>
      <c r="O585" s="253"/>
      <c r="P585" s="253"/>
      <c r="Q585" s="253"/>
      <c r="R585" s="253"/>
      <c r="S585" s="253"/>
      <c r="T585" s="253"/>
      <c r="U585" s="253" t="s">
        <v>748</v>
      </c>
      <c r="V585" s="253"/>
      <c r="W585" s="253"/>
      <c r="X585" s="253"/>
      <c r="Y585" s="253"/>
      <c r="Z585" s="253"/>
      <c r="AA585" s="253"/>
      <c r="AB585" s="253"/>
      <c r="AC585" s="253" t="s">
        <v>332</v>
      </c>
      <c r="AD585" s="253"/>
      <c r="AE585" s="253"/>
      <c r="AF585" s="253"/>
      <c r="AG585" s="253"/>
      <c r="AH585" s="253"/>
      <c r="AI585" s="253"/>
      <c r="AP585" s="313"/>
      <c r="AT585" s="313"/>
    </row>
    <row r="586" spans="1:46" s="312" customFormat="1" ht="15" customHeight="1" x14ac:dyDescent="0.25">
      <c r="A586" s="297"/>
      <c r="B586" s="297"/>
      <c r="C586" s="253"/>
      <c r="D586" s="253"/>
      <c r="E586" s="253"/>
      <c r="F586" s="253"/>
      <c r="G586" s="253"/>
      <c r="H586" s="253"/>
      <c r="I586" s="253"/>
      <c r="J586" s="253"/>
      <c r="K586" s="253"/>
      <c r="L586" s="253"/>
      <c r="M586" s="253"/>
      <c r="N586" s="253"/>
      <c r="O586" s="253"/>
      <c r="P586" s="253"/>
      <c r="Q586" s="253"/>
      <c r="R586" s="253"/>
      <c r="S586" s="253"/>
      <c r="T586" s="253"/>
      <c r="U586" s="253" t="s">
        <v>749</v>
      </c>
      <c r="V586" s="253"/>
      <c r="W586" s="253"/>
      <c r="X586" s="253"/>
      <c r="Y586" s="253"/>
      <c r="Z586" s="253"/>
      <c r="AA586" s="253"/>
      <c r="AB586" s="253"/>
      <c r="AC586" s="253" t="s">
        <v>318</v>
      </c>
      <c r="AD586" s="253"/>
      <c r="AE586" s="253"/>
      <c r="AF586" s="253"/>
      <c r="AG586" s="253"/>
      <c r="AH586" s="253"/>
      <c r="AI586" s="253"/>
      <c r="AP586" s="313"/>
      <c r="AT586" s="313"/>
    </row>
    <row r="587" spans="1:46" s="312" customFormat="1" ht="15" customHeight="1" x14ac:dyDescent="0.25">
      <c r="A587" s="297"/>
      <c r="B587" s="297"/>
      <c r="C587" s="253"/>
      <c r="D587" s="253"/>
      <c r="E587" s="253"/>
      <c r="F587" s="253"/>
      <c r="G587" s="253"/>
      <c r="H587" s="253"/>
      <c r="I587" s="253"/>
      <c r="J587" s="253"/>
      <c r="K587" s="253"/>
      <c r="L587" s="253"/>
      <c r="M587" s="253"/>
      <c r="N587" s="253"/>
      <c r="O587" s="253"/>
      <c r="P587" s="253"/>
      <c r="Q587" s="253"/>
      <c r="R587" s="253"/>
      <c r="S587" s="253"/>
      <c r="T587" s="253"/>
      <c r="U587" s="253" t="s">
        <v>750</v>
      </c>
      <c r="V587" s="253"/>
      <c r="W587" s="253"/>
      <c r="X587" s="253"/>
      <c r="Y587" s="253"/>
      <c r="Z587" s="253"/>
      <c r="AA587" s="253"/>
      <c r="AB587" s="253"/>
      <c r="AC587" s="253" t="s">
        <v>329</v>
      </c>
      <c r="AD587" s="253"/>
      <c r="AE587" s="253"/>
      <c r="AF587" s="253"/>
      <c r="AG587" s="253"/>
      <c r="AH587" s="253"/>
      <c r="AI587" s="253"/>
      <c r="AP587" s="313"/>
      <c r="AT587" s="313"/>
    </row>
    <row r="588" spans="1:46" s="312" customFormat="1" ht="15" customHeight="1" x14ac:dyDescent="0.25">
      <c r="A588" s="297"/>
      <c r="B588" s="297"/>
      <c r="C588" s="253"/>
      <c r="D588" s="253"/>
      <c r="E588" s="253"/>
      <c r="F588" s="253"/>
      <c r="G588" s="253"/>
      <c r="H588" s="253"/>
      <c r="I588" s="253"/>
      <c r="J588" s="253"/>
      <c r="K588" s="253"/>
      <c r="L588" s="253"/>
      <c r="M588" s="253"/>
      <c r="N588" s="253"/>
      <c r="O588" s="253"/>
      <c r="P588" s="253"/>
      <c r="Q588" s="253"/>
      <c r="R588" s="253"/>
      <c r="S588" s="253"/>
      <c r="T588" s="253"/>
      <c r="U588" s="253" t="s">
        <v>751</v>
      </c>
      <c r="V588" s="253"/>
      <c r="W588" s="253"/>
      <c r="X588" s="253"/>
      <c r="Y588" s="253"/>
      <c r="Z588" s="253"/>
      <c r="AA588" s="253"/>
      <c r="AB588" s="253"/>
      <c r="AC588" s="253" t="s">
        <v>320</v>
      </c>
      <c r="AD588" s="253"/>
      <c r="AE588" s="253"/>
      <c r="AF588" s="253"/>
      <c r="AG588" s="253"/>
      <c r="AH588" s="253"/>
      <c r="AI588" s="253"/>
      <c r="AP588" s="313"/>
      <c r="AT588" s="313"/>
    </row>
    <row r="589" spans="1:46" s="312" customFormat="1" ht="15" customHeight="1" x14ac:dyDescent="0.25">
      <c r="A589" s="297"/>
      <c r="B589" s="297"/>
      <c r="C589" s="253"/>
      <c r="D589" s="253"/>
      <c r="E589" s="253"/>
      <c r="F589" s="253"/>
      <c r="G589" s="253"/>
      <c r="H589" s="253"/>
      <c r="I589" s="253"/>
      <c r="J589" s="253"/>
      <c r="K589" s="253"/>
      <c r="L589" s="253"/>
      <c r="M589" s="253"/>
      <c r="N589" s="253"/>
      <c r="O589" s="253"/>
      <c r="P589" s="253"/>
      <c r="Q589" s="253"/>
      <c r="R589" s="253"/>
      <c r="S589" s="253"/>
      <c r="T589" s="253"/>
      <c r="U589" s="253" t="s">
        <v>752</v>
      </c>
      <c r="V589" s="253"/>
      <c r="W589" s="253"/>
      <c r="X589" s="253"/>
      <c r="Y589" s="253"/>
      <c r="Z589" s="253"/>
      <c r="AA589" s="253"/>
      <c r="AB589" s="253"/>
      <c r="AC589" s="253" t="s">
        <v>332</v>
      </c>
      <c r="AD589" s="253"/>
      <c r="AE589" s="253"/>
      <c r="AF589" s="253"/>
      <c r="AG589" s="253"/>
      <c r="AH589" s="253"/>
      <c r="AI589" s="253"/>
      <c r="AP589" s="313"/>
      <c r="AT589" s="313"/>
    </row>
    <row r="590" spans="1:46" s="312" customFormat="1" ht="15" customHeight="1" x14ac:dyDescent="0.25">
      <c r="A590" s="297"/>
      <c r="B590" s="297"/>
      <c r="C590" s="253"/>
      <c r="D590" s="253"/>
      <c r="E590" s="253"/>
      <c r="F590" s="253"/>
      <c r="G590" s="253"/>
      <c r="H590" s="253"/>
      <c r="I590" s="253"/>
      <c r="J590" s="253"/>
      <c r="K590" s="253"/>
      <c r="L590" s="253"/>
      <c r="M590" s="253"/>
      <c r="N590" s="253"/>
      <c r="O590" s="253"/>
      <c r="P590" s="253"/>
      <c r="Q590" s="253"/>
      <c r="R590" s="253"/>
      <c r="S590" s="253"/>
      <c r="T590" s="253"/>
      <c r="U590" s="253" t="s">
        <v>753</v>
      </c>
      <c r="V590" s="253"/>
      <c r="W590" s="253"/>
      <c r="X590" s="253"/>
      <c r="Y590" s="253"/>
      <c r="Z590" s="253"/>
      <c r="AA590" s="253"/>
      <c r="AB590" s="253"/>
      <c r="AC590" s="253" t="s">
        <v>320</v>
      </c>
      <c r="AD590" s="253"/>
      <c r="AE590" s="253"/>
      <c r="AF590" s="253"/>
      <c r="AG590" s="253"/>
      <c r="AH590" s="253"/>
      <c r="AI590" s="253"/>
      <c r="AP590" s="313"/>
      <c r="AT590" s="313"/>
    </row>
    <row r="591" spans="1:46" s="312" customFormat="1" ht="15" customHeight="1" x14ac:dyDescent="0.25">
      <c r="A591" s="297"/>
      <c r="B591" s="297"/>
      <c r="C591" s="253"/>
      <c r="D591" s="253"/>
      <c r="E591" s="253"/>
      <c r="F591" s="253"/>
      <c r="G591" s="253"/>
      <c r="H591" s="253"/>
      <c r="I591" s="253"/>
      <c r="J591" s="253"/>
      <c r="K591" s="253"/>
      <c r="L591" s="253"/>
      <c r="M591" s="253"/>
      <c r="N591" s="253"/>
      <c r="O591" s="253"/>
      <c r="P591" s="253"/>
      <c r="Q591" s="253"/>
      <c r="R591" s="253"/>
      <c r="S591" s="253"/>
      <c r="T591" s="253"/>
      <c r="U591" s="253" t="s">
        <v>754</v>
      </c>
      <c r="V591" s="253"/>
      <c r="W591" s="253"/>
      <c r="X591" s="253"/>
      <c r="Y591" s="253"/>
      <c r="Z591" s="253"/>
      <c r="AA591" s="253"/>
      <c r="AB591" s="253"/>
      <c r="AC591" s="253" t="s">
        <v>316</v>
      </c>
      <c r="AD591" s="253"/>
      <c r="AE591" s="253"/>
      <c r="AF591" s="253"/>
      <c r="AG591" s="253"/>
      <c r="AH591" s="253"/>
      <c r="AI591" s="253"/>
      <c r="AP591" s="313"/>
      <c r="AT591" s="313"/>
    </row>
    <row r="592" spans="1:46" s="312" customFormat="1" ht="15" customHeight="1" x14ac:dyDescent="0.25">
      <c r="A592" s="297"/>
      <c r="B592" s="297"/>
      <c r="C592" s="253"/>
      <c r="D592" s="253"/>
      <c r="E592" s="253"/>
      <c r="F592" s="253"/>
      <c r="G592" s="253"/>
      <c r="H592" s="253"/>
      <c r="I592" s="253"/>
      <c r="J592" s="253"/>
      <c r="K592" s="253"/>
      <c r="L592" s="253"/>
      <c r="M592" s="253"/>
      <c r="N592" s="253"/>
      <c r="O592" s="253"/>
      <c r="P592" s="253"/>
      <c r="Q592" s="253"/>
      <c r="R592" s="253"/>
      <c r="S592" s="253"/>
      <c r="T592" s="253"/>
      <c r="U592" s="253" t="s">
        <v>755</v>
      </c>
      <c r="V592" s="253"/>
      <c r="W592" s="253"/>
      <c r="X592" s="253"/>
      <c r="Y592" s="253"/>
      <c r="Z592" s="253"/>
      <c r="AA592" s="253"/>
      <c r="AB592" s="253"/>
      <c r="AC592" s="253" t="s">
        <v>393</v>
      </c>
      <c r="AD592" s="253"/>
      <c r="AE592" s="253"/>
      <c r="AF592" s="253"/>
      <c r="AG592" s="253"/>
      <c r="AH592" s="253"/>
      <c r="AI592" s="253"/>
      <c r="AP592" s="313"/>
      <c r="AT592" s="313"/>
    </row>
    <row r="593" spans="1:46" s="312" customFormat="1" ht="15" customHeight="1" x14ac:dyDescent="0.25">
      <c r="A593" s="297"/>
      <c r="B593" s="297"/>
      <c r="C593" s="253"/>
      <c r="D593" s="253"/>
      <c r="E593" s="253"/>
      <c r="F593" s="253"/>
      <c r="G593" s="253"/>
      <c r="H593" s="253"/>
      <c r="I593" s="253"/>
      <c r="J593" s="253"/>
      <c r="K593" s="253"/>
      <c r="L593" s="253"/>
      <c r="M593" s="253"/>
      <c r="N593" s="253"/>
      <c r="O593" s="253"/>
      <c r="P593" s="253"/>
      <c r="Q593" s="253"/>
      <c r="R593" s="253"/>
      <c r="S593" s="253"/>
      <c r="T593" s="253"/>
      <c r="U593" s="253" t="s">
        <v>756</v>
      </c>
      <c r="V593" s="253"/>
      <c r="W593" s="253"/>
      <c r="X593" s="253"/>
      <c r="Y593" s="253"/>
      <c r="Z593" s="253"/>
      <c r="AA593" s="253"/>
      <c r="AB593" s="253"/>
      <c r="AC593" s="253" t="s">
        <v>320</v>
      </c>
      <c r="AD593" s="253"/>
      <c r="AE593" s="253"/>
      <c r="AF593" s="253"/>
      <c r="AG593" s="253"/>
      <c r="AH593" s="253"/>
      <c r="AI593" s="253"/>
      <c r="AP593" s="313"/>
      <c r="AT593" s="313"/>
    </row>
    <row r="594" spans="1:46" s="312" customFormat="1" ht="15" customHeight="1" x14ac:dyDescent="0.25">
      <c r="A594" s="297"/>
      <c r="B594" s="297"/>
      <c r="C594" s="253"/>
      <c r="D594" s="253"/>
      <c r="E594" s="253"/>
      <c r="F594" s="253"/>
      <c r="G594" s="253"/>
      <c r="H594" s="253"/>
      <c r="I594" s="253"/>
      <c r="J594" s="253"/>
      <c r="K594" s="253"/>
      <c r="L594" s="253"/>
      <c r="M594" s="253"/>
      <c r="N594" s="253"/>
      <c r="O594" s="253"/>
      <c r="P594" s="253"/>
      <c r="Q594" s="253"/>
      <c r="R594" s="253"/>
      <c r="S594" s="253"/>
      <c r="T594" s="253"/>
      <c r="U594" s="253" t="s">
        <v>757</v>
      </c>
      <c r="V594" s="253"/>
      <c r="W594" s="253"/>
      <c r="X594" s="253"/>
      <c r="Y594" s="253"/>
      <c r="Z594" s="253"/>
      <c r="AA594" s="253"/>
      <c r="AB594" s="253"/>
      <c r="AC594" s="253" t="s">
        <v>393</v>
      </c>
      <c r="AD594" s="253"/>
      <c r="AE594" s="253"/>
      <c r="AF594" s="253"/>
      <c r="AG594" s="253"/>
      <c r="AH594" s="253"/>
      <c r="AI594" s="253"/>
      <c r="AP594" s="313"/>
      <c r="AT594" s="313"/>
    </row>
    <row r="595" spans="1:46" s="312" customFormat="1" ht="15" customHeight="1" x14ac:dyDescent="0.25">
      <c r="A595" s="297"/>
      <c r="B595" s="297"/>
      <c r="C595" s="253"/>
      <c r="D595" s="253"/>
      <c r="E595" s="253"/>
      <c r="F595" s="253"/>
      <c r="G595" s="253"/>
      <c r="H595" s="253"/>
      <c r="I595" s="253"/>
      <c r="J595" s="253"/>
      <c r="K595" s="253"/>
      <c r="L595" s="253"/>
      <c r="M595" s="253"/>
      <c r="N595" s="253"/>
      <c r="O595" s="253"/>
      <c r="P595" s="253"/>
      <c r="Q595" s="253"/>
      <c r="R595" s="253"/>
      <c r="S595" s="253"/>
      <c r="T595" s="253"/>
      <c r="U595" s="253" t="s">
        <v>758</v>
      </c>
      <c r="V595" s="253"/>
      <c r="W595" s="253"/>
      <c r="X595" s="253"/>
      <c r="Y595" s="253"/>
      <c r="Z595" s="253"/>
      <c r="AA595" s="253"/>
      <c r="AB595" s="253"/>
      <c r="AC595" s="253" t="s">
        <v>332</v>
      </c>
      <c r="AD595" s="253"/>
      <c r="AE595" s="253"/>
      <c r="AF595" s="253"/>
      <c r="AG595" s="253"/>
      <c r="AH595" s="253"/>
      <c r="AI595" s="253"/>
      <c r="AP595" s="313"/>
      <c r="AT595" s="313"/>
    </row>
    <row r="596" spans="1:46" s="312" customFormat="1" ht="15" customHeight="1" x14ac:dyDescent="0.25">
      <c r="A596" s="297"/>
      <c r="B596" s="297"/>
      <c r="C596" s="253"/>
      <c r="D596" s="253"/>
      <c r="E596" s="253"/>
      <c r="F596" s="253"/>
      <c r="G596" s="253"/>
      <c r="H596" s="253"/>
      <c r="I596" s="253"/>
      <c r="J596" s="253"/>
      <c r="K596" s="253"/>
      <c r="L596" s="253"/>
      <c r="M596" s="253"/>
      <c r="N596" s="253"/>
      <c r="O596" s="253"/>
      <c r="P596" s="253"/>
      <c r="Q596" s="253"/>
      <c r="R596" s="253"/>
      <c r="S596" s="253"/>
      <c r="T596" s="253"/>
      <c r="U596" s="253" t="s">
        <v>759</v>
      </c>
      <c r="V596" s="253"/>
      <c r="W596" s="253"/>
      <c r="X596" s="253"/>
      <c r="Y596" s="253"/>
      <c r="Z596" s="253"/>
      <c r="AA596" s="253"/>
      <c r="AB596" s="253"/>
      <c r="AC596" s="253" t="s">
        <v>318</v>
      </c>
      <c r="AD596" s="253"/>
      <c r="AE596" s="253"/>
      <c r="AF596" s="253"/>
      <c r="AG596" s="253"/>
      <c r="AH596" s="253"/>
      <c r="AI596" s="253"/>
      <c r="AP596" s="313"/>
      <c r="AT596" s="313"/>
    </row>
    <row r="597" spans="1:46" s="312" customFormat="1" ht="15" customHeight="1" x14ac:dyDescent="0.25">
      <c r="A597" s="297"/>
      <c r="B597" s="297"/>
      <c r="C597" s="253"/>
      <c r="D597" s="253"/>
      <c r="E597" s="253"/>
      <c r="F597" s="253"/>
      <c r="G597" s="253"/>
      <c r="H597" s="253"/>
      <c r="I597" s="253"/>
      <c r="J597" s="253"/>
      <c r="K597" s="253"/>
      <c r="L597" s="253"/>
      <c r="M597" s="253"/>
      <c r="N597" s="253"/>
      <c r="O597" s="253"/>
      <c r="P597" s="253"/>
      <c r="Q597" s="253"/>
      <c r="R597" s="253"/>
      <c r="S597" s="253"/>
      <c r="T597" s="253"/>
      <c r="U597" s="253" t="s">
        <v>760</v>
      </c>
      <c r="V597" s="253"/>
      <c r="W597" s="253"/>
      <c r="X597" s="253"/>
      <c r="Y597" s="253"/>
      <c r="Z597" s="253"/>
      <c r="AA597" s="253"/>
      <c r="AB597" s="253"/>
      <c r="AC597" s="253" t="s">
        <v>323</v>
      </c>
      <c r="AD597" s="253"/>
      <c r="AE597" s="253"/>
      <c r="AF597" s="253"/>
      <c r="AG597" s="253"/>
      <c r="AH597" s="253"/>
      <c r="AI597" s="253"/>
      <c r="AP597" s="313"/>
      <c r="AT597" s="313"/>
    </row>
    <row r="598" spans="1:46" s="312" customFormat="1" ht="15" customHeight="1" x14ac:dyDescent="0.25">
      <c r="A598" s="297"/>
      <c r="B598" s="297"/>
      <c r="C598" s="253"/>
      <c r="D598" s="253"/>
      <c r="E598" s="253"/>
      <c r="F598" s="253"/>
      <c r="G598" s="253"/>
      <c r="H598" s="253"/>
      <c r="I598" s="253"/>
      <c r="J598" s="253"/>
      <c r="K598" s="253"/>
      <c r="L598" s="253"/>
      <c r="M598" s="253"/>
      <c r="N598" s="253"/>
      <c r="O598" s="253"/>
      <c r="P598" s="253"/>
      <c r="Q598" s="253"/>
      <c r="R598" s="253"/>
      <c r="S598" s="253"/>
      <c r="T598" s="253"/>
      <c r="U598" s="253" t="s">
        <v>761</v>
      </c>
      <c r="V598" s="253"/>
      <c r="W598" s="253"/>
      <c r="X598" s="253"/>
      <c r="Y598" s="253"/>
      <c r="Z598" s="253"/>
      <c r="AA598" s="253"/>
      <c r="AB598" s="253"/>
      <c r="AC598" s="253" t="s">
        <v>332</v>
      </c>
      <c r="AD598" s="253"/>
      <c r="AE598" s="253"/>
      <c r="AF598" s="253"/>
      <c r="AG598" s="253"/>
      <c r="AH598" s="253"/>
      <c r="AI598" s="253"/>
      <c r="AP598" s="313"/>
      <c r="AT598" s="313"/>
    </row>
    <row r="599" spans="1:46" s="312" customFormat="1" ht="15" customHeight="1" x14ac:dyDescent="0.25">
      <c r="A599" s="297"/>
      <c r="B599" s="297"/>
      <c r="C599" s="253"/>
      <c r="D599" s="253"/>
      <c r="E599" s="253"/>
      <c r="F599" s="253"/>
      <c r="G599" s="253"/>
      <c r="H599" s="253"/>
      <c r="I599" s="253"/>
      <c r="J599" s="253"/>
      <c r="K599" s="253"/>
      <c r="L599" s="253"/>
      <c r="M599" s="253"/>
      <c r="N599" s="253"/>
      <c r="O599" s="253"/>
      <c r="P599" s="253"/>
      <c r="Q599" s="253"/>
      <c r="R599" s="253"/>
      <c r="S599" s="253"/>
      <c r="T599" s="253"/>
      <c r="U599" s="253" t="s">
        <v>762</v>
      </c>
      <c r="V599" s="253"/>
      <c r="W599" s="253"/>
      <c r="X599" s="253"/>
      <c r="Y599" s="253"/>
      <c r="Z599" s="253"/>
      <c r="AA599" s="253"/>
      <c r="AB599" s="253"/>
      <c r="AC599" s="253" t="s">
        <v>332</v>
      </c>
      <c r="AD599" s="253"/>
      <c r="AE599" s="253"/>
      <c r="AF599" s="253"/>
      <c r="AG599" s="253"/>
      <c r="AH599" s="253"/>
      <c r="AI599" s="253"/>
      <c r="AP599" s="313"/>
      <c r="AT599" s="313"/>
    </row>
    <row r="600" spans="1:46" s="312" customFormat="1" ht="15" customHeight="1" x14ac:dyDescent="0.25">
      <c r="A600" s="297"/>
      <c r="B600" s="297"/>
      <c r="C600" s="253"/>
      <c r="D600" s="253"/>
      <c r="E600" s="253"/>
      <c r="F600" s="253"/>
      <c r="G600" s="253"/>
      <c r="H600" s="253"/>
      <c r="I600" s="253"/>
      <c r="J600" s="253"/>
      <c r="K600" s="253"/>
      <c r="L600" s="253"/>
      <c r="M600" s="253"/>
      <c r="N600" s="253"/>
      <c r="O600" s="253"/>
      <c r="P600" s="253"/>
      <c r="Q600" s="253"/>
      <c r="R600" s="253"/>
      <c r="S600" s="253"/>
      <c r="T600" s="253"/>
      <c r="U600" s="253" t="s">
        <v>763</v>
      </c>
      <c r="V600" s="253"/>
      <c r="W600" s="253"/>
      <c r="X600" s="253"/>
      <c r="Y600" s="253"/>
      <c r="Z600" s="253"/>
      <c r="AA600" s="253"/>
      <c r="AB600" s="253"/>
      <c r="AC600" s="253" t="s">
        <v>323</v>
      </c>
      <c r="AD600" s="253"/>
      <c r="AE600" s="253"/>
      <c r="AF600" s="253"/>
      <c r="AG600" s="253"/>
      <c r="AH600" s="253"/>
      <c r="AI600" s="253"/>
      <c r="AP600" s="313"/>
      <c r="AT600" s="313"/>
    </row>
    <row r="601" spans="1:46" s="312" customFormat="1" ht="15" customHeight="1" x14ac:dyDescent="0.25">
      <c r="A601" s="297"/>
      <c r="B601" s="297"/>
      <c r="C601" s="253"/>
      <c r="D601" s="253"/>
      <c r="E601" s="253"/>
      <c r="F601" s="253"/>
      <c r="G601" s="253"/>
      <c r="H601" s="253"/>
      <c r="I601" s="253"/>
      <c r="J601" s="253"/>
      <c r="K601" s="253"/>
      <c r="L601" s="253"/>
      <c r="M601" s="253"/>
      <c r="N601" s="253"/>
      <c r="O601" s="253"/>
      <c r="P601" s="253"/>
      <c r="Q601" s="253"/>
      <c r="R601" s="253"/>
      <c r="S601" s="253"/>
      <c r="T601" s="253"/>
      <c r="U601" s="253" t="s">
        <v>764</v>
      </c>
      <c r="V601" s="253"/>
      <c r="W601" s="253"/>
      <c r="X601" s="253"/>
      <c r="Y601" s="253"/>
      <c r="Z601" s="253"/>
      <c r="AA601" s="253"/>
      <c r="AB601" s="253"/>
      <c r="AC601" s="253" t="s">
        <v>393</v>
      </c>
      <c r="AD601" s="253"/>
      <c r="AE601" s="253"/>
      <c r="AF601" s="253"/>
      <c r="AG601" s="253"/>
      <c r="AH601" s="253"/>
      <c r="AI601" s="253"/>
      <c r="AP601" s="313"/>
      <c r="AT601" s="313"/>
    </row>
    <row r="602" spans="1:46" s="312" customFormat="1" ht="15" customHeight="1" x14ac:dyDescent="0.25">
      <c r="A602" s="297"/>
      <c r="B602" s="297"/>
      <c r="C602" s="253"/>
      <c r="D602" s="253"/>
      <c r="E602" s="253"/>
      <c r="F602" s="253"/>
      <c r="G602" s="253"/>
      <c r="H602" s="253"/>
      <c r="I602" s="253"/>
      <c r="J602" s="253"/>
      <c r="K602" s="253"/>
      <c r="L602" s="253"/>
      <c r="M602" s="253"/>
      <c r="N602" s="253"/>
      <c r="O602" s="253"/>
      <c r="P602" s="253"/>
      <c r="Q602" s="253"/>
      <c r="R602" s="253"/>
      <c r="S602" s="253"/>
      <c r="T602" s="253"/>
      <c r="U602" s="253" t="s">
        <v>765</v>
      </c>
      <c r="V602" s="253"/>
      <c r="W602" s="253"/>
      <c r="X602" s="253"/>
      <c r="Y602" s="253"/>
      <c r="Z602" s="253"/>
      <c r="AA602" s="253"/>
      <c r="AB602" s="253"/>
      <c r="AC602" s="253" t="s">
        <v>393</v>
      </c>
      <c r="AD602" s="253"/>
      <c r="AE602" s="253"/>
      <c r="AF602" s="253"/>
      <c r="AG602" s="253"/>
      <c r="AH602" s="253"/>
      <c r="AI602" s="253"/>
      <c r="AP602" s="313"/>
      <c r="AT602" s="313"/>
    </row>
    <row r="603" spans="1:46" s="312" customFormat="1" ht="15" customHeight="1" x14ac:dyDescent="0.25">
      <c r="A603" s="297"/>
      <c r="B603" s="297"/>
      <c r="C603" s="253"/>
      <c r="D603" s="253"/>
      <c r="E603" s="253"/>
      <c r="F603" s="253"/>
      <c r="G603" s="253"/>
      <c r="H603" s="253"/>
      <c r="I603" s="253"/>
      <c r="J603" s="253"/>
      <c r="K603" s="253"/>
      <c r="L603" s="253"/>
      <c r="M603" s="253"/>
      <c r="N603" s="253"/>
      <c r="O603" s="253"/>
      <c r="P603" s="253"/>
      <c r="Q603" s="253"/>
      <c r="R603" s="253"/>
      <c r="S603" s="253"/>
      <c r="T603" s="253"/>
      <c r="U603" s="253" t="s">
        <v>766</v>
      </c>
      <c r="V603" s="253"/>
      <c r="W603" s="253"/>
      <c r="X603" s="253"/>
      <c r="Y603" s="253"/>
      <c r="Z603" s="253"/>
      <c r="AA603" s="253"/>
      <c r="AB603" s="253"/>
      <c r="AC603" s="253" t="s">
        <v>320</v>
      </c>
      <c r="AD603" s="253"/>
      <c r="AE603" s="253"/>
      <c r="AF603" s="253"/>
      <c r="AG603" s="253"/>
      <c r="AH603" s="253"/>
      <c r="AI603" s="253"/>
      <c r="AP603" s="313"/>
      <c r="AT603" s="313"/>
    </row>
    <row r="604" spans="1:46" s="312" customFormat="1" ht="15" customHeight="1" x14ac:dyDescent="0.25">
      <c r="A604" s="297"/>
      <c r="B604" s="297"/>
      <c r="C604" s="253"/>
      <c r="D604" s="253"/>
      <c r="E604" s="253"/>
      <c r="F604" s="253"/>
      <c r="G604" s="253"/>
      <c r="H604" s="253"/>
      <c r="I604" s="253"/>
      <c r="J604" s="253"/>
      <c r="K604" s="253"/>
      <c r="L604" s="253"/>
      <c r="M604" s="253"/>
      <c r="N604" s="253"/>
      <c r="O604" s="253"/>
      <c r="P604" s="253"/>
      <c r="Q604" s="253"/>
      <c r="R604" s="253"/>
      <c r="S604" s="253"/>
      <c r="T604" s="253"/>
      <c r="U604" s="253" t="s">
        <v>767</v>
      </c>
      <c r="V604" s="253"/>
      <c r="W604" s="253"/>
      <c r="X604" s="253"/>
      <c r="Y604" s="253"/>
      <c r="Z604" s="253"/>
      <c r="AA604" s="253"/>
      <c r="AB604" s="253"/>
      <c r="AC604" s="253" t="s">
        <v>320</v>
      </c>
      <c r="AD604" s="253"/>
      <c r="AE604" s="253"/>
      <c r="AF604" s="253"/>
      <c r="AG604" s="253"/>
      <c r="AH604" s="253"/>
      <c r="AI604" s="253"/>
      <c r="AP604" s="313"/>
      <c r="AT604" s="313"/>
    </row>
    <row r="605" spans="1:46" s="312" customFormat="1" ht="15" customHeight="1" x14ac:dyDescent="0.25">
      <c r="A605" s="297"/>
      <c r="B605" s="297"/>
      <c r="C605" s="253"/>
      <c r="D605" s="253"/>
      <c r="E605" s="253"/>
      <c r="F605" s="253"/>
      <c r="G605" s="253"/>
      <c r="H605" s="253"/>
      <c r="I605" s="253"/>
      <c r="J605" s="253"/>
      <c r="K605" s="253"/>
      <c r="L605" s="253"/>
      <c r="M605" s="253"/>
      <c r="N605" s="253"/>
      <c r="O605" s="253"/>
      <c r="P605" s="253"/>
      <c r="Q605" s="253"/>
      <c r="R605" s="253"/>
      <c r="S605" s="253"/>
      <c r="T605" s="253"/>
      <c r="U605" s="253" t="s">
        <v>768</v>
      </c>
      <c r="V605" s="253"/>
      <c r="W605" s="253"/>
      <c r="X605" s="253"/>
      <c r="Y605" s="253"/>
      <c r="Z605" s="253"/>
      <c r="AA605" s="253"/>
      <c r="AB605" s="253"/>
      <c r="AC605" s="253" t="s">
        <v>323</v>
      </c>
      <c r="AD605" s="253"/>
      <c r="AE605" s="253"/>
      <c r="AF605" s="253"/>
      <c r="AG605" s="253"/>
      <c r="AH605" s="253"/>
      <c r="AI605" s="253"/>
      <c r="AP605" s="313"/>
      <c r="AT605" s="313"/>
    </row>
    <row r="606" spans="1:46" s="312" customFormat="1" ht="15" customHeight="1" x14ac:dyDescent="0.25">
      <c r="A606" s="297"/>
      <c r="B606" s="297"/>
      <c r="C606" s="253"/>
      <c r="D606" s="253"/>
      <c r="E606" s="253"/>
      <c r="F606" s="253"/>
      <c r="G606" s="253"/>
      <c r="H606" s="253"/>
      <c r="I606" s="253"/>
      <c r="J606" s="253"/>
      <c r="K606" s="253"/>
      <c r="L606" s="253"/>
      <c r="M606" s="253"/>
      <c r="N606" s="253"/>
      <c r="O606" s="253"/>
      <c r="P606" s="253"/>
      <c r="Q606" s="253"/>
      <c r="R606" s="253"/>
      <c r="S606" s="253"/>
      <c r="T606" s="253"/>
      <c r="U606" s="253" t="s">
        <v>769</v>
      </c>
      <c r="V606" s="253"/>
      <c r="W606" s="253"/>
      <c r="X606" s="253"/>
      <c r="Y606" s="253"/>
      <c r="Z606" s="253"/>
      <c r="AA606" s="253"/>
      <c r="AB606" s="253"/>
      <c r="AC606" s="253" t="s">
        <v>320</v>
      </c>
      <c r="AD606" s="253"/>
      <c r="AE606" s="253"/>
      <c r="AF606" s="253"/>
      <c r="AG606" s="253"/>
      <c r="AH606" s="253"/>
      <c r="AI606" s="253"/>
      <c r="AP606" s="313"/>
      <c r="AT606" s="313"/>
    </row>
    <row r="607" spans="1:46" s="312" customFormat="1" ht="15" customHeight="1" x14ac:dyDescent="0.25">
      <c r="A607" s="297"/>
      <c r="B607" s="297"/>
      <c r="C607" s="253"/>
      <c r="D607" s="253"/>
      <c r="E607" s="253"/>
      <c r="F607" s="253"/>
      <c r="G607" s="253"/>
      <c r="H607" s="253"/>
      <c r="I607" s="253"/>
      <c r="J607" s="253"/>
      <c r="K607" s="253"/>
      <c r="L607" s="253"/>
      <c r="M607" s="253"/>
      <c r="N607" s="253"/>
      <c r="O607" s="253"/>
      <c r="P607" s="253"/>
      <c r="Q607" s="253"/>
      <c r="R607" s="253"/>
      <c r="S607" s="253"/>
      <c r="T607" s="253"/>
      <c r="U607" s="253" t="s">
        <v>770</v>
      </c>
      <c r="V607" s="253"/>
      <c r="W607" s="253"/>
      <c r="X607" s="253"/>
      <c r="Y607" s="253"/>
      <c r="Z607" s="253"/>
      <c r="AA607" s="253"/>
      <c r="AB607" s="253"/>
      <c r="AC607" s="253" t="s">
        <v>318</v>
      </c>
      <c r="AD607" s="253"/>
      <c r="AE607" s="253"/>
      <c r="AF607" s="253"/>
      <c r="AG607" s="253"/>
      <c r="AH607" s="253"/>
      <c r="AI607" s="253"/>
      <c r="AP607" s="313"/>
      <c r="AT607" s="313"/>
    </row>
    <row r="608" spans="1:46" s="312" customFormat="1" ht="15" customHeight="1" x14ac:dyDescent="0.25">
      <c r="A608" s="297"/>
      <c r="B608" s="297"/>
      <c r="C608" s="253"/>
      <c r="D608" s="253"/>
      <c r="E608" s="253"/>
      <c r="F608" s="253"/>
      <c r="G608" s="253"/>
      <c r="H608" s="253"/>
      <c r="I608" s="253"/>
      <c r="J608" s="253"/>
      <c r="K608" s="253"/>
      <c r="L608" s="253"/>
      <c r="M608" s="253"/>
      <c r="N608" s="253"/>
      <c r="O608" s="253"/>
      <c r="P608" s="253"/>
      <c r="Q608" s="253"/>
      <c r="R608" s="253"/>
      <c r="S608" s="253"/>
      <c r="T608" s="253"/>
      <c r="U608" s="253" t="s">
        <v>771</v>
      </c>
      <c r="V608" s="253"/>
      <c r="W608" s="253"/>
      <c r="X608" s="253"/>
      <c r="Y608" s="253"/>
      <c r="Z608" s="253"/>
      <c r="AA608" s="253"/>
      <c r="AB608" s="253"/>
      <c r="AC608" s="253" t="s">
        <v>332</v>
      </c>
      <c r="AD608" s="253"/>
      <c r="AE608" s="253"/>
      <c r="AF608" s="253"/>
      <c r="AG608" s="253"/>
      <c r="AH608" s="253"/>
      <c r="AI608" s="253"/>
      <c r="AP608" s="313"/>
      <c r="AT608" s="313"/>
    </row>
    <row r="609" spans="1:46" s="312" customFormat="1" ht="15" customHeight="1" x14ac:dyDescent="0.25">
      <c r="A609" s="297"/>
      <c r="B609" s="297"/>
      <c r="C609" s="253"/>
      <c r="D609" s="253"/>
      <c r="E609" s="253"/>
      <c r="F609" s="253"/>
      <c r="G609" s="253"/>
      <c r="H609" s="253"/>
      <c r="I609" s="253"/>
      <c r="J609" s="253"/>
      <c r="K609" s="253"/>
      <c r="L609" s="253"/>
      <c r="M609" s="253"/>
      <c r="N609" s="253"/>
      <c r="O609" s="253"/>
      <c r="P609" s="253"/>
      <c r="Q609" s="253"/>
      <c r="R609" s="253"/>
      <c r="S609" s="253"/>
      <c r="T609" s="253"/>
      <c r="U609" s="253" t="s">
        <v>772</v>
      </c>
      <c r="V609" s="253"/>
      <c r="W609" s="253"/>
      <c r="X609" s="253"/>
      <c r="Y609" s="253"/>
      <c r="Z609" s="253"/>
      <c r="AA609" s="253"/>
      <c r="AB609" s="253"/>
      <c r="AC609" s="253" t="s">
        <v>357</v>
      </c>
      <c r="AD609" s="253"/>
      <c r="AE609" s="253"/>
      <c r="AF609" s="253"/>
      <c r="AG609" s="253"/>
      <c r="AH609" s="253"/>
      <c r="AI609" s="253"/>
      <c r="AP609" s="313"/>
      <c r="AT609" s="313"/>
    </row>
    <row r="610" spans="1:46" s="312" customFormat="1" ht="15" customHeight="1" x14ac:dyDescent="0.25">
      <c r="A610" s="297"/>
      <c r="B610" s="297"/>
      <c r="C610" s="253"/>
      <c r="D610" s="253"/>
      <c r="E610" s="253"/>
      <c r="F610" s="253"/>
      <c r="G610" s="253"/>
      <c r="H610" s="253"/>
      <c r="I610" s="253"/>
      <c r="J610" s="253"/>
      <c r="K610" s="253"/>
      <c r="L610" s="253"/>
      <c r="M610" s="253"/>
      <c r="N610" s="253"/>
      <c r="O610" s="253"/>
      <c r="P610" s="253"/>
      <c r="Q610" s="253"/>
      <c r="R610" s="253"/>
      <c r="S610" s="253"/>
      <c r="T610" s="253"/>
      <c r="U610" s="253" t="s">
        <v>773</v>
      </c>
      <c r="V610" s="253"/>
      <c r="W610" s="253"/>
      <c r="X610" s="253"/>
      <c r="Y610" s="253"/>
      <c r="Z610" s="253"/>
      <c r="AA610" s="253"/>
      <c r="AB610" s="253"/>
      <c r="AC610" s="253" t="s">
        <v>323</v>
      </c>
      <c r="AD610" s="253"/>
      <c r="AE610" s="253"/>
      <c r="AF610" s="253"/>
      <c r="AG610" s="253"/>
      <c r="AH610" s="253"/>
      <c r="AI610" s="253"/>
      <c r="AP610" s="313"/>
      <c r="AT610" s="313"/>
    </row>
    <row r="611" spans="1:46" s="312" customFormat="1" ht="15" customHeight="1" x14ac:dyDescent="0.25">
      <c r="A611" s="297"/>
      <c r="B611" s="297"/>
      <c r="C611" s="253"/>
      <c r="D611" s="253"/>
      <c r="E611" s="253"/>
      <c r="F611" s="253"/>
      <c r="G611" s="253"/>
      <c r="H611" s="253"/>
      <c r="I611" s="253"/>
      <c r="J611" s="253"/>
      <c r="K611" s="253"/>
      <c r="L611" s="253"/>
      <c r="M611" s="253"/>
      <c r="N611" s="253"/>
      <c r="O611" s="253"/>
      <c r="P611" s="253"/>
      <c r="Q611" s="253"/>
      <c r="R611" s="253"/>
      <c r="S611" s="253"/>
      <c r="T611" s="253"/>
      <c r="U611" s="253" t="s">
        <v>774</v>
      </c>
      <c r="V611" s="253"/>
      <c r="W611" s="253"/>
      <c r="X611" s="253"/>
      <c r="Y611" s="253"/>
      <c r="Z611" s="253"/>
      <c r="AA611" s="253"/>
      <c r="AB611" s="253"/>
      <c r="AC611" s="253" t="s">
        <v>357</v>
      </c>
      <c r="AD611" s="253"/>
      <c r="AE611" s="253"/>
      <c r="AF611" s="253"/>
      <c r="AG611" s="253"/>
      <c r="AH611" s="253"/>
      <c r="AI611" s="253"/>
      <c r="AP611" s="313"/>
      <c r="AT611" s="313"/>
    </row>
    <row r="612" spans="1:46" s="312" customFormat="1" ht="15" customHeight="1" x14ac:dyDescent="0.25">
      <c r="A612" s="297"/>
      <c r="B612" s="297"/>
      <c r="C612" s="253"/>
      <c r="D612" s="253"/>
      <c r="E612" s="253"/>
      <c r="F612" s="253"/>
      <c r="G612" s="253"/>
      <c r="H612" s="253"/>
      <c r="I612" s="253"/>
      <c r="J612" s="253"/>
      <c r="K612" s="253"/>
      <c r="L612" s="253"/>
      <c r="M612" s="253"/>
      <c r="N612" s="253"/>
      <c r="O612" s="253"/>
      <c r="P612" s="253"/>
      <c r="Q612" s="253"/>
      <c r="R612" s="253"/>
      <c r="S612" s="253"/>
      <c r="T612" s="253"/>
      <c r="U612" s="253" t="s">
        <v>775</v>
      </c>
      <c r="V612" s="253"/>
      <c r="W612" s="253"/>
      <c r="X612" s="253"/>
      <c r="Y612" s="253"/>
      <c r="Z612" s="253"/>
      <c r="AA612" s="253"/>
      <c r="AB612" s="253"/>
      <c r="AC612" s="253" t="s">
        <v>320</v>
      </c>
      <c r="AD612" s="253"/>
      <c r="AE612" s="253"/>
      <c r="AF612" s="253"/>
      <c r="AG612" s="253"/>
      <c r="AH612" s="253"/>
      <c r="AI612" s="253"/>
      <c r="AP612" s="313"/>
      <c r="AT612" s="313"/>
    </row>
    <row r="613" spans="1:46" s="312" customFormat="1" ht="15" customHeight="1" x14ac:dyDescent="0.25">
      <c r="A613" s="297"/>
      <c r="B613" s="297"/>
      <c r="C613" s="253"/>
      <c r="D613" s="253"/>
      <c r="E613" s="253"/>
      <c r="F613" s="253"/>
      <c r="G613" s="253"/>
      <c r="H613" s="253"/>
      <c r="I613" s="253"/>
      <c r="J613" s="253"/>
      <c r="K613" s="253"/>
      <c r="L613" s="253"/>
      <c r="M613" s="253"/>
      <c r="N613" s="253"/>
      <c r="O613" s="253"/>
      <c r="P613" s="253"/>
      <c r="Q613" s="253"/>
      <c r="R613" s="253"/>
      <c r="S613" s="253"/>
      <c r="T613" s="253"/>
      <c r="U613" s="253" t="s">
        <v>776</v>
      </c>
      <c r="V613" s="253"/>
      <c r="W613" s="253"/>
      <c r="X613" s="253"/>
      <c r="Y613" s="253"/>
      <c r="Z613" s="253"/>
      <c r="AA613" s="253"/>
      <c r="AB613" s="253"/>
      <c r="AC613" s="253" t="s">
        <v>323</v>
      </c>
      <c r="AD613" s="253"/>
      <c r="AE613" s="253"/>
      <c r="AF613" s="253"/>
      <c r="AG613" s="253"/>
      <c r="AH613" s="253"/>
      <c r="AI613" s="253"/>
      <c r="AP613" s="313"/>
      <c r="AT613" s="313"/>
    </row>
    <row r="614" spans="1:46" s="312" customFormat="1" ht="15" customHeight="1" x14ac:dyDescent="0.25">
      <c r="A614" s="297"/>
      <c r="B614" s="297"/>
      <c r="C614" s="253"/>
      <c r="D614" s="253"/>
      <c r="E614" s="253"/>
      <c r="F614" s="253"/>
      <c r="G614" s="253"/>
      <c r="H614" s="253"/>
      <c r="I614" s="253"/>
      <c r="J614" s="253"/>
      <c r="K614" s="253"/>
      <c r="L614" s="253"/>
      <c r="M614" s="253"/>
      <c r="N614" s="253"/>
      <c r="O614" s="253"/>
      <c r="P614" s="253"/>
      <c r="Q614" s="253"/>
      <c r="R614" s="253"/>
      <c r="S614" s="253"/>
      <c r="T614" s="253"/>
      <c r="U614" s="253" t="s">
        <v>777</v>
      </c>
      <c r="V614" s="253"/>
      <c r="W614" s="253"/>
      <c r="X614" s="253"/>
      <c r="Y614" s="253"/>
      <c r="Z614" s="253"/>
      <c r="AA614" s="253"/>
      <c r="AB614" s="253"/>
      <c r="AC614" s="253" t="s">
        <v>332</v>
      </c>
      <c r="AD614" s="253"/>
      <c r="AE614" s="253"/>
      <c r="AF614" s="253"/>
      <c r="AG614" s="253"/>
      <c r="AH614" s="253"/>
      <c r="AI614" s="253"/>
      <c r="AP614" s="313"/>
      <c r="AT614" s="313"/>
    </row>
    <row r="615" spans="1:46" s="312" customFormat="1" ht="15" customHeight="1" x14ac:dyDescent="0.25">
      <c r="A615" s="297"/>
      <c r="B615" s="297"/>
      <c r="C615" s="253"/>
      <c r="D615" s="253"/>
      <c r="E615" s="253"/>
      <c r="F615" s="253"/>
      <c r="G615" s="253"/>
      <c r="H615" s="253"/>
      <c r="I615" s="253"/>
      <c r="J615" s="253"/>
      <c r="K615" s="253"/>
      <c r="L615" s="253"/>
      <c r="M615" s="253"/>
      <c r="N615" s="253"/>
      <c r="O615" s="253"/>
      <c r="P615" s="253"/>
      <c r="Q615" s="253"/>
      <c r="R615" s="253"/>
      <c r="S615" s="253"/>
      <c r="T615" s="253"/>
      <c r="U615" s="253" t="s">
        <v>778</v>
      </c>
      <c r="V615" s="253"/>
      <c r="W615" s="253"/>
      <c r="X615" s="253"/>
      <c r="Y615" s="253"/>
      <c r="Z615" s="253"/>
      <c r="AA615" s="253"/>
      <c r="AB615" s="253"/>
      <c r="AC615" s="253" t="s">
        <v>318</v>
      </c>
      <c r="AD615" s="253"/>
      <c r="AE615" s="253"/>
      <c r="AF615" s="253"/>
      <c r="AG615" s="253"/>
      <c r="AH615" s="253"/>
      <c r="AI615" s="253"/>
      <c r="AP615" s="313"/>
      <c r="AT615" s="313"/>
    </row>
    <row r="616" spans="1:46" s="312" customFormat="1" ht="15" customHeight="1" x14ac:dyDescent="0.25">
      <c r="A616" s="297"/>
      <c r="B616" s="297"/>
      <c r="C616" s="253"/>
      <c r="D616" s="253"/>
      <c r="E616" s="253"/>
      <c r="F616" s="253"/>
      <c r="G616" s="253"/>
      <c r="H616" s="253"/>
      <c r="I616" s="253"/>
      <c r="J616" s="253"/>
      <c r="K616" s="253"/>
      <c r="L616" s="253"/>
      <c r="M616" s="253"/>
      <c r="N616" s="253"/>
      <c r="O616" s="253"/>
      <c r="P616" s="253"/>
      <c r="Q616" s="253"/>
      <c r="R616" s="253"/>
      <c r="S616" s="253"/>
      <c r="T616" s="253"/>
      <c r="U616" s="253" t="s">
        <v>779</v>
      </c>
      <c r="V616" s="253"/>
      <c r="W616" s="253"/>
      <c r="X616" s="253"/>
      <c r="Y616" s="253"/>
      <c r="Z616" s="253"/>
      <c r="AA616" s="253"/>
      <c r="AB616" s="253"/>
      <c r="AC616" s="253" t="s">
        <v>320</v>
      </c>
      <c r="AD616" s="253"/>
      <c r="AE616" s="253"/>
      <c r="AF616" s="253"/>
      <c r="AG616" s="253"/>
      <c r="AH616" s="253"/>
      <c r="AI616" s="253"/>
      <c r="AP616" s="313"/>
      <c r="AT616" s="313"/>
    </row>
    <row r="617" spans="1:46" s="312" customFormat="1" ht="15" customHeight="1" x14ac:dyDescent="0.25">
      <c r="A617" s="297"/>
      <c r="B617" s="297"/>
      <c r="C617" s="253"/>
      <c r="D617" s="253"/>
      <c r="E617" s="253"/>
      <c r="F617" s="253"/>
      <c r="G617" s="253"/>
      <c r="H617" s="253"/>
      <c r="I617" s="253"/>
      <c r="J617" s="253"/>
      <c r="K617" s="253"/>
      <c r="L617" s="253"/>
      <c r="M617" s="253"/>
      <c r="N617" s="253"/>
      <c r="O617" s="253"/>
      <c r="P617" s="253"/>
      <c r="Q617" s="253"/>
      <c r="R617" s="253"/>
      <c r="S617" s="253"/>
      <c r="T617" s="253"/>
      <c r="U617" s="253" t="s">
        <v>780</v>
      </c>
      <c r="V617" s="253"/>
      <c r="W617" s="253"/>
      <c r="X617" s="253"/>
      <c r="Y617" s="253"/>
      <c r="Z617" s="253"/>
      <c r="AA617" s="253"/>
      <c r="AB617" s="253"/>
      <c r="AC617" s="253" t="s">
        <v>329</v>
      </c>
      <c r="AD617" s="253"/>
      <c r="AE617" s="253"/>
      <c r="AF617" s="253"/>
      <c r="AG617" s="253"/>
      <c r="AH617" s="253"/>
      <c r="AI617" s="253"/>
      <c r="AP617" s="313"/>
      <c r="AT617" s="313"/>
    </row>
    <row r="618" spans="1:46" s="312" customFormat="1" ht="15" customHeight="1" x14ac:dyDescent="0.25">
      <c r="A618" s="297"/>
      <c r="B618" s="297"/>
      <c r="C618" s="253"/>
      <c r="D618" s="253"/>
      <c r="E618" s="253"/>
      <c r="F618" s="253"/>
      <c r="G618" s="253"/>
      <c r="H618" s="253"/>
      <c r="I618" s="253"/>
      <c r="J618" s="253"/>
      <c r="K618" s="253"/>
      <c r="L618" s="253"/>
      <c r="M618" s="253"/>
      <c r="N618" s="253"/>
      <c r="O618" s="253"/>
      <c r="P618" s="253"/>
      <c r="Q618" s="253"/>
      <c r="R618" s="253"/>
      <c r="S618" s="253"/>
      <c r="T618" s="253"/>
      <c r="U618" s="253" t="s">
        <v>781</v>
      </c>
      <c r="V618" s="253"/>
      <c r="W618" s="253"/>
      <c r="X618" s="253"/>
      <c r="Y618" s="253"/>
      <c r="Z618" s="253"/>
      <c r="AA618" s="253"/>
      <c r="AB618" s="253"/>
      <c r="AC618" s="253" t="s">
        <v>323</v>
      </c>
      <c r="AD618" s="253"/>
      <c r="AE618" s="253"/>
      <c r="AF618" s="253"/>
      <c r="AG618" s="253"/>
      <c r="AH618" s="253"/>
      <c r="AI618" s="253"/>
      <c r="AP618" s="313"/>
      <c r="AT618" s="313"/>
    </row>
    <row r="619" spans="1:46" s="312" customFormat="1" ht="15" customHeight="1" x14ac:dyDescent="0.25">
      <c r="A619" s="297"/>
      <c r="B619" s="297"/>
      <c r="C619" s="253"/>
      <c r="D619" s="253"/>
      <c r="E619" s="253"/>
      <c r="F619" s="253"/>
      <c r="G619" s="253"/>
      <c r="H619" s="253"/>
      <c r="I619" s="253"/>
      <c r="J619" s="253"/>
      <c r="K619" s="253"/>
      <c r="L619" s="253"/>
      <c r="M619" s="253"/>
      <c r="N619" s="253"/>
      <c r="O619" s="253"/>
      <c r="P619" s="253"/>
      <c r="Q619" s="253"/>
      <c r="R619" s="253"/>
      <c r="S619" s="253"/>
      <c r="T619" s="253"/>
      <c r="U619" s="253" t="s">
        <v>782</v>
      </c>
      <c r="V619" s="253"/>
      <c r="W619" s="253"/>
      <c r="X619" s="253"/>
      <c r="Y619" s="253"/>
      <c r="Z619" s="253"/>
      <c r="AA619" s="253"/>
      <c r="AB619" s="253"/>
      <c r="AC619" s="253" t="s">
        <v>357</v>
      </c>
      <c r="AD619" s="253"/>
      <c r="AE619" s="253"/>
      <c r="AF619" s="253"/>
      <c r="AG619" s="253"/>
      <c r="AH619" s="253"/>
      <c r="AI619" s="253"/>
      <c r="AP619" s="313"/>
      <c r="AT619" s="313"/>
    </row>
    <row r="620" spans="1:46" s="312" customFormat="1" ht="15" customHeight="1" x14ac:dyDescent="0.25">
      <c r="A620" s="297"/>
      <c r="B620" s="297"/>
      <c r="C620" s="253"/>
      <c r="D620" s="253"/>
      <c r="E620" s="253"/>
      <c r="F620" s="253"/>
      <c r="G620" s="253"/>
      <c r="H620" s="253"/>
      <c r="I620" s="253"/>
      <c r="J620" s="253"/>
      <c r="K620" s="253"/>
      <c r="L620" s="253"/>
      <c r="M620" s="253"/>
      <c r="N620" s="253"/>
      <c r="O620" s="253"/>
      <c r="P620" s="253"/>
      <c r="Q620" s="253"/>
      <c r="R620" s="253"/>
      <c r="S620" s="253"/>
      <c r="T620" s="253"/>
      <c r="U620" s="253" t="s">
        <v>783</v>
      </c>
      <c r="V620" s="253"/>
      <c r="W620" s="253"/>
      <c r="X620" s="253"/>
      <c r="Y620" s="253"/>
      <c r="Z620" s="253"/>
      <c r="AA620" s="253"/>
      <c r="AB620" s="253"/>
      <c r="AC620" s="253" t="s">
        <v>323</v>
      </c>
      <c r="AD620" s="253"/>
      <c r="AE620" s="253"/>
      <c r="AF620" s="253"/>
      <c r="AG620" s="253"/>
      <c r="AH620" s="253"/>
      <c r="AI620" s="253"/>
      <c r="AP620" s="313"/>
      <c r="AT620" s="313"/>
    </row>
    <row r="621" spans="1:46" s="312" customFormat="1" ht="15" customHeight="1" x14ac:dyDescent="0.25">
      <c r="A621" s="297"/>
      <c r="B621" s="297"/>
      <c r="C621" s="253"/>
      <c r="D621" s="253"/>
      <c r="E621" s="253"/>
      <c r="F621" s="253"/>
      <c r="G621" s="253"/>
      <c r="H621" s="253"/>
      <c r="I621" s="253"/>
      <c r="J621" s="253"/>
      <c r="K621" s="253"/>
      <c r="L621" s="253"/>
      <c r="M621" s="253"/>
      <c r="N621" s="253"/>
      <c r="O621" s="253"/>
      <c r="P621" s="253"/>
      <c r="Q621" s="253"/>
      <c r="R621" s="253"/>
      <c r="S621" s="253"/>
      <c r="T621" s="253"/>
      <c r="U621" s="253" t="s">
        <v>784</v>
      </c>
      <c r="V621" s="253"/>
      <c r="W621" s="253"/>
      <c r="X621" s="253"/>
      <c r="Y621" s="253"/>
      <c r="Z621" s="253"/>
      <c r="AA621" s="253"/>
      <c r="AB621" s="253"/>
      <c r="AC621" s="253" t="s">
        <v>320</v>
      </c>
      <c r="AD621" s="253"/>
      <c r="AE621" s="253"/>
      <c r="AF621" s="253"/>
      <c r="AG621" s="253"/>
      <c r="AH621" s="253"/>
      <c r="AI621" s="253"/>
      <c r="AP621" s="313"/>
      <c r="AT621" s="313"/>
    </row>
    <row r="622" spans="1:46" s="312" customFormat="1" ht="15" customHeight="1" x14ac:dyDescent="0.25">
      <c r="A622" s="297"/>
      <c r="B622" s="297"/>
      <c r="C622" s="253"/>
      <c r="D622" s="253"/>
      <c r="E622" s="253"/>
      <c r="F622" s="253"/>
      <c r="G622" s="253"/>
      <c r="H622" s="253"/>
      <c r="I622" s="253"/>
      <c r="J622" s="253"/>
      <c r="K622" s="253"/>
      <c r="L622" s="253"/>
      <c r="M622" s="253"/>
      <c r="N622" s="253"/>
      <c r="O622" s="253"/>
      <c r="P622" s="253"/>
      <c r="Q622" s="253"/>
      <c r="R622" s="253"/>
      <c r="S622" s="253"/>
      <c r="T622" s="253"/>
      <c r="U622" s="253" t="s">
        <v>785</v>
      </c>
      <c r="V622" s="253"/>
      <c r="W622" s="253"/>
      <c r="X622" s="253"/>
      <c r="Y622" s="253"/>
      <c r="Z622" s="253"/>
      <c r="AA622" s="253"/>
      <c r="AB622" s="253"/>
      <c r="AC622" s="253" t="s">
        <v>393</v>
      </c>
      <c r="AD622" s="253"/>
      <c r="AE622" s="253"/>
      <c r="AF622" s="253"/>
      <c r="AG622" s="253"/>
      <c r="AH622" s="253"/>
      <c r="AI622" s="253"/>
      <c r="AP622" s="313"/>
      <c r="AT622" s="313"/>
    </row>
    <row r="623" spans="1:46" s="312" customFormat="1" ht="15" customHeight="1" x14ac:dyDescent="0.25">
      <c r="A623" s="297"/>
      <c r="B623" s="297"/>
      <c r="C623" s="253"/>
      <c r="D623" s="253"/>
      <c r="E623" s="253"/>
      <c r="F623" s="253"/>
      <c r="G623" s="253"/>
      <c r="H623" s="253"/>
      <c r="I623" s="253"/>
      <c r="J623" s="253"/>
      <c r="K623" s="253"/>
      <c r="L623" s="253"/>
      <c r="M623" s="253"/>
      <c r="N623" s="253"/>
      <c r="O623" s="253"/>
      <c r="P623" s="253"/>
      <c r="Q623" s="253"/>
      <c r="R623" s="253"/>
      <c r="S623" s="253"/>
      <c r="T623" s="253"/>
      <c r="U623" s="253" t="s">
        <v>786</v>
      </c>
      <c r="V623" s="253"/>
      <c r="W623" s="253"/>
      <c r="X623" s="253"/>
      <c r="Y623" s="253"/>
      <c r="Z623" s="253"/>
      <c r="AA623" s="253"/>
      <c r="AB623" s="253"/>
      <c r="AC623" s="253" t="s">
        <v>320</v>
      </c>
      <c r="AD623" s="253"/>
      <c r="AE623" s="253"/>
      <c r="AF623" s="253"/>
      <c r="AG623" s="253"/>
      <c r="AH623" s="253"/>
      <c r="AI623" s="253"/>
      <c r="AP623" s="313"/>
      <c r="AT623" s="313"/>
    </row>
    <row r="624" spans="1:46" s="312" customFormat="1" ht="15" customHeight="1" x14ac:dyDescent="0.25">
      <c r="A624" s="297"/>
      <c r="B624" s="297"/>
      <c r="C624" s="253"/>
      <c r="D624" s="253"/>
      <c r="E624" s="253"/>
      <c r="F624" s="253"/>
      <c r="G624" s="253"/>
      <c r="H624" s="253"/>
      <c r="I624" s="253"/>
      <c r="J624" s="253"/>
      <c r="K624" s="253"/>
      <c r="L624" s="253"/>
      <c r="M624" s="253"/>
      <c r="N624" s="253"/>
      <c r="O624" s="253"/>
      <c r="P624" s="253"/>
      <c r="Q624" s="253"/>
      <c r="R624" s="253"/>
      <c r="S624" s="253"/>
      <c r="T624" s="253"/>
      <c r="U624" s="253" t="s">
        <v>787</v>
      </c>
      <c r="V624" s="253"/>
      <c r="W624" s="253"/>
      <c r="X624" s="253"/>
      <c r="Y624" s="253"/>
      <c r="Z624" s="253"/>
      <c r="AA624" s="253"/>
      <c r="AB624" s="253"/>
      <c r="AC624" s="253" t="s">
        <v>393</v>
      </c>
      <c r="AD624" s="253"/>
      <c r="AE624" s="253"/>
      <c r="AF624" s="253"/>
      <c r="AG624" s="253"/>
      <c r="AH624" s="253"/>
      <c r="AI624" s="253"/>
      <c r="AP624" s="313"/>
      <c r="AT624" s="313"/>
    </row>
    <row r="625" spans="1:46" s="312" customFormat="1" ht="15" customHeight="1" x14ac:dyDescent="0.25">
      <c r="A625" s="297"/>
      <c r="B625" s="297"/>
      <c r="C625" s="253"/>
      <c r="D625" s="253"/>
      <c r="E625" s="253"/>
      <c r="F625" s="253"/>
      <c r="G625" s="253"/>
      <c r="H625" s="253"/>
      <c r="I625" s="253"/>
      <c r="J625" s="253"/>
      <c r="K625" s="253"/>
      <c r="L625" s="253"/>
      <c r="M625" s="253"/>
      <c r="N625" s="253"/>
      <c r="O625" s="253"/>
      <c r="P625" s="253"/>
      <c r="Q625" s="253"/>
      <c r="R625" s="253"/>
      <c r="S625" s="253"/>
      <c r="T625" s="253"/>
      <c r="U625" s="253" t="s">
        <v>282</v>
      </c>
      <c r="V625" s="253"/>
      <c r="W625" s="253"/>
      <c r="X625" s="253"/>
      <c r="Y625" s="253"/>
      <c r="Z625" s="253"/>
      <c r="AA625" s="253"/>
      <c r="AB625" s="253"/>
      <c r="AC625" s="253" t="s">
        <v>357</v>
      </c>
      <c r="AD625" s="253"/>
      <c r="AE625" s="253"/>
      <c r="AF625" s="253"/>
      <c r="AG625" s="253"/>
      <c r="AH625" s="253"/>
      <c r="AI625" s="253"/>
      <c r="AP625" s="313"/>
      <c r="AT625" s="313"/>
    </row>
    <row r="626" spans="1:46" s="312" customFormat="1" ht="15" customHeight="1" x14ac:dyDescent="0.25">
      <c r="A626" s="297"/>
      <c r="B626" s="297"/>
      <c r="C626" s="253"/>
      <c r="D626" s="253"/>
      <c r="E626" s="253"/>
      <c r="F626" s="253"/>
      <c r="G626" s="253"/>
      <c r="H626" s="253"/>
      <c r="I626" s="253"/>
      <c r="J626" s="253"/>
      <c r="K626" s="253"/>
      <c r="L626" s="253"/>
      <c r="M626" s="253"/>
      <c r="N626" s="253"/>
      <c r="O626" s="253"/>
      <c r="P626" s="253"/>
      <c r="Q626" s="253"/>
      <c r="R626" s="253"/>
      <c r="S626" s="253"/>
      <c r="T626" s="253"/>
      <c r="U626" s="253" t="s">
        <v>788</v>
      </c>
      <c r="V626" s="253"/>
      <c r="W626" s="253"/>
      <c r="X626" s="253"/>
      <c r="Y626" s="253"/>
      <c r="Z626" s="253"/>
      <c r="AA626" s="253"/>
      <c r="AB626" s="253"/>
      <c r="AC626" s="253" t="s">
        <v>316</v>
      </c>
      <c r="AD626" s="253"/>
      <c r="AE626" s="253"/>
      <c r="AF626" s="253"/>
      <c r="AG626" s="253"/>
      <c r="AH626" s="253"/>
      <c r="AI626" s="253"/>
      <c r="AP626" s="313"/>
      <c r="AT626" s="313"/>
    </row>
    <row r="627" spans="1:46" s="312" customFormat="1" ht="15" customHeight="1" x14ac:dyDescent="0.25">
      <c r="A627" s="297"/>
      <c r="B627" s="297"/>
      <c r="C627" s="253"/>
      <c r="D627" s="253"/>
      <c r="E627" s="253"/>
      <c r="F627" s="253"/>
      <c r="G627" s="253"/>
      <c r="H627" s="253"/>
      <c r="I627" s="253"/>
      <c r="J627" s="253"/>
      <c r="K627" s="253"/>
      <c r="L627" s="253"/>
      <c r="M627" s="253"/>
      <c r="N627" s="253"/>
      <c r="O627" s="253"/>
      <c r="P627" s="253"/>
      <c r="Q627" s="253"/>
      <c r="R627" s="253"/>
      <c r="S627" s="253"/>
      <c r="T627" s="253"/>
      <c r="U627" s="253" t="s">
        <v>789</v>
      </c>
      <c r="V627" s="253"/>
      <c r="W627" s="253"/>
      <c r="X627" s="253"/>
      <c r="Y627" s="253"/>
      <c r="Z627" s="253"/>
      <c r="AA627" s="253"/>
      <c r="AB627" s="253"/>
      <c r="AC627" s="253" t="s">
        <v>318</v>
      </c>
      <c r="AD627" s="253"/>
      <c r="AE627" s="253"/>
      <c r="AF627" s="253"/>
      <c r="AG627" s="253"/>
      <c r="AH627" s="253"/>
      <c r="AI627" s="253"/>
      <c r="AP627" s="313"/>
      <c r="AT627" s="313"/>
    </row>
    <row r="628" spans="1:46" s="312" customFormat="1" ht="15" customHeight="1" x14ac:dyDescent="0.25">
      <c r="A628" s="297"/>
      <c r="B628" s="297"/>
      <c r="C628" s="253"/>
      <c r="D628" s="253"/>
      <c r="E628" s="253"/>
      <c r="F628" s="253"/>
      <c r="G628" s="253"/>
      <c r="H628" s="253"/>
      <c r="I628" s="253"/>
      <c r="J628" s="253"/>
      <c r="K628" s="253"/>
      <c r="L628" s="253"/>
      <c r="M628" s="253"/>
      <c r="N628" s="253"/>
      <c r="O628" s="253"/>
      <c r="P628" s="253"/>
      <c r="Q628" s="253"/>
      <c r="R628" s="253"/>
      <c r="S628" s="253"/>
      <c r="T628" s="253"/>
      <c r="U628" s="253" t="s">
        <v>790</v>
      </c>
      <c r="V628" s="253"/>
      <c r="W628" s="253"/>
      <c r="X628" s="253"/>
      <c r="Y628" s="253"/>
      <c r="Z628" s="253"/>
      <c r="AA628" s="253"/>
      <c r="AB628" s="253"/>
      <c r="AC628" s="253" t="s">
        <v>329</v>
      </c>
      <c r="AD628" s="253"/>
      <c r="AE628" s="253"/>
      <c r="AF628" s="253"/>
      <c r="AG628" s="253"/>
      <c r="AH628" s="253"/>
      <c r="AI628" s="253"/>
      <c r="AP628" s="313"/>
      <c r="AT628" s="313"/>
    </row>
    <row r="629" spans="1:46" s="312" customFormat="1" ht="15" customHeight="1" x14ac:dyDescent="0.25">
      <c r="A629" s="297"/>
      <c r="B629" s="297"/>
      <c r="C629" s="253"/>
      <c r="D629" s="253"/>
      <c r="E629" s="253"/>
      <c r="F629" s="253"/>
      <c r="G629" s="253"/>
      <c r="H629" s="253"/>
      <c r="I629" s="253"/>
      <c r="J629" s="253"/>
      <c r="K629" s="253"/>
      <c r="L629" s="253"/>
      <c r="M629" s="253"/>
      <c r="N629" s="253"/>
      <c r="O629" s="253"/>
      <c r="P629" s="253"/>
      <c r="Q629" s="253"/>
      <c r="R629" s="253"/>
      <c r="S629" s="253"/>
      <c r="T629" s="253"/>
      <c r="U629" s="253" t="s">
        <v>791</v>
      </c>
      <c r="V629" s="253"/>
      <c r="W629" s="253"/>
      <c r="X629" s="253"/>
      <c r="Y629" s="253"/>
      <c r="Z629" s="253"/>
      <c r="AA629" s="253"/>
      <c r="AB629" s="253"/>
      <c r="AC629" s="253" t="s">
        <v>323</v>
      </c>
      <c r="AD629" s="253"/>
      <c r="AE629" s="253"/>
      <c r="AF629" s="253"/>
      <c r="AG629" s="253"/>
      <c r="AH629" s="253"/>
      <c r="AI629" s="253"/>
      <c r="AP629" s="313"/>
      <c r="AT629" s="313"/>
    </row>
    <row r="630" spans="1:46" s="312" customFormat="1" ht="15" customHeight="1" x14ac:dyDescent="0.25">
      <c r="A630" s="297"/>
      <c r="B630" s="297"/>
      <c r="C630" s="253"/>
      <c r="D630" s="253"/>
      <c r="E630" s="253"/>
      <c r="F630" s="253"/>
      <c r="G630" s="253"/>
      <c r="H630" s="253"/>
      <c r="I630" s="253"/>
      <c r="J630" s="253"/>
      <c r="K630" s="253"/>
      <c r="L630" s="253"/>
      <c r="M630" s="253"/>
      <c r="N630" s="253"/>
      <c r="O630" s="253"/>
      <c r="P630" s="253"/>
      <c r="Q630" s="253"/>
      <c r="R630" s="253"/>
      <c r="S630" s="253"/>
      <c r="T630" s="253"/>
      <c r="U630" s="253" t="s">
        <v>792</v>
      </c>
      <c r="V630" s="253"/>
      <c r="W630" s="253"/>
      <c r="X630" s="253"/>
      <c r="Y630" s="253"/>
      <c r="Z630" s="253"/>
      <c r="AA630" s="253"/>
      <c r="AB630" s="253"/>
      <c r="AC630" s="253" t="s">
        <v>320</v>
      </c>
      <c r="AD630" s="253"/>
      <c r="AE630" s="253"/>
      <c r="AF630" s="253"/>
      <c r="AG630" s="253"/>
      <c r="AH630" s="253"/>
      <c r="AI630" s="253"/>
      <c r="AP630" s="313"/>
      <c r="AT630" s="313"/>
    </row>
    <row r="631" spans="1:46" s="312" customFormat="1" ht="15" customHeight="1" x14ac:dyDescent="0.25">
      <c r="A631" s="297"/>
      <c r="B631" s="297"/>
      <c r="C631" s="253"/>
      <c r="D631" s="253"/>
      <c r="E631" s="253"/>
      <c r="F631" s="253"/>
      <c r="G631" s="253"/>
      <c r="H631" s="253"/>
      <c r="I631" s="253"/>
      <c r="J631" s="253"/>
      <c r="K631" s="253"/>
      <c r="L631" s="253"/>
      <c r="M631" s="253"/>
      <c r="N631" s="253"/>
      <c r="O631" s="253"/>
      <c r="P631" s="253"/>
      <c r="Q631" s="253"/>
      <c r="R631" s="253"/>
      <c r="S631" s="253"/>
      <c r="T631" s="253"/>
      <c r="U631" s="253" t="s">
        <v>793</v>
      </c>
      <c r="V631" s="253"/>
      <c r="W631" s="253"/>
      <c r="X631" s="253"/>
      <c r="Y631" s="253"/>
      <c r="Z631" s="253"/>
      <c r="AA631" s="253"/>
      <c r="AB631" s="253"/>
      <c r="AC631" s="253" t="s">
        <v>323</v>
      </c>
      <c r="AD631" s="253"/>
      <c r="AE631" s="253"/>
      <c r="AF631" s="253"/>
      <c r="AG631" s="253"/>
      <c r="AH631" s="253"/>
      <c r="AI631" s="253"/>
      <c r="AP631" s="313"/>
      <c r="AT631" s="313"/>
    </row>
    <row r="632" spans="1:46" s="312" customFormat="1" ht="15" customHeight="1" x14ac:dyDescent="0.25">
      <c r="A632" s="297"/>
      <c r="B632" s="297"/>
      <c r="C632" s="253"/>
      <c r="D632" s="253"/>
      <c r="E632" s="253"/>
      <c r="F632" s="253"/>
      <c r="G632" s="253"/>
      <c r="H632" s="253"/>
      <c r="I632" s="253"/>
      <c r="J632" s="253"/>
      <c r="K632" s="253"/>
      <c r="L632" s="253"/>
      <c r="M632" s="253"/>
      <c r="N632" s="253"/>
      <c r="O632" s="253"/>
      <c r="P632" s="253"/>
      <c r="Q632" s="253"/>
      <c r="R632" s="253"/>
      <c r="S632" s="253"/>
      <c r="T632" s="253"/>
      <c r="U632" s="253" t="s">
        <v>794</v>
      </c>
      <c r="V632" s="253"/>
      <c r="W632" s="253"/>
      <c r="X632" s="253"/>
      <c r="Y632" s="253"/>
      <c r="Z632" s="253"/>
      <c r="AA632" s="253"/>
      <c r="AB632" s="253"/>
      <c r="AC632" s="253" t="s">
        <v>329</v>
      </c>
      <c r="AD632" s="253"/>
      <c r="AE632" s="253"/>
      <c r="AF632" s="253"/>
      <c r="AG632" s="253"/>
      <c r="AH632" s="253"/>
      <c r="AI632" s="253"/>
      <c r="AP632" s="313"/>
      <c r="AT632" s="313"/>
    </row>
    <row r="633" spans="1:46" s="312" customFormat="1" ht="15" customHeight="1" x14ac:dyDescent="0.25">
      <c r="A633" s="297"/>
      <c r="B633" s="297"/>
      <c r="C633" s="253"/>
      <c r="D633" s="253"/>
      <c r="E633" s="253"/>
      <c r="F633" s="253"/>
      <c r="G633" s="253"/>
      <c r="H633" s="253"/>
      <c r="I633" s="253"/>
      <c r="J633" s="253"/>
      <c r="K633" s="253"/>
      <c r="L633" s="253"/>
      <c r="M633" s="253"/>
      <c r="N633" s="253"/>
      <c r="O633" s="253"/>
      <c r="P633" s="253"/>
      <c r="Q633" s="253"/>
      <c r="R633" s="253"/>
      <c r="S633" s="253"/>
      <c r="T633" s="253"/>
      <c r="U633" s="253" t="s">
        <v>795</v>
      </c>
      <c r="V633" s="253"/>
      <c r="W633" s="253"/>
      <c r="X633" s="253"/>
      <c r="Y633" s="253"/>
      <c r="Z633" s="253"/>
      <c r="AA633" s="253"/>
      <c r="AB633" s="253"/>
      <c r="AC633" s="253" t="s">
        <v>332</v>
      </c>
      <c r="AD633" s="253"/>
      <c r="AE633" s="253"/>
      <c r="AF633" s="253"/>
      <c r="AG633" s="253"/>
      <c r="AH633" s="253"/>
      <c r="AI633" s="253"/>
      <c r="AP633" s="313"/>
      <c r="AT633" s="313"/>
    </row>
    <row r="634" spans="1:46" s="312" customFormat="1" ht="15" customHeight="1" x14ac:dyDescent="0.25">
      <c r="A634" s="297"/>
      <c r="B634" s="297"/>
      <c r="C634" s="253"/>
      <c r="D634" s="253"/>
      <c r="E634" s="253"/>
      <c r="F634" s="253"/>
      <c r="G634" s="253"/>
      <c r="H634" s="253"/>
      <c r="I634" s="253"/>
      <c r="J634" s="253"/>
      <c r="K634" s="253"/>
      <c r="L634" s="253"/>
      <c r="M634" s="253"/>
      <c r="N634" s="253"/>
      <c r="O634" s="253"/>
      <c r="P634" s="253"/>
      <c r="Q634" s="253"/>
      <c r="R634" s="253"/>
      <c r="S634" s="253"/>
      <c r="T634" s="253"/>
      <c r="U634" s="253" t="s">
        <v>796</v>
      </c>
      <c r="V634" s="253"/>
      <c r="W634" s="253"/>
      <c r="X634" s="253"/>
      <c r="Y634" s="253"/>
      <c r="Z634" s="253"/>
      <c r="AA634" s="253"/>
      <c r="AB634" s="253"/>
      <c r="AC634" s="253" t="s">
        <v>393</v>
      </c>
      <c r="AD634" s="253"/>
      <c r="AE634" s="253"/>
      <c r="AF634" s="253"/>
      <c r="AG634" s="253"/>
      <c r="AH634" s="253"/>
      <c r="AI634" s="253"/>
      <c r="AP634" s="313"/>
      <c r="AT634" s="313"/>
    </row>
    <row r="635" spans="1:46" s="312" customFormat="1" ht="15" customHeight="1" x14ac:dyDescent="0.25">
      <c r="A635" s="297"/>
      <c r="B635" s="297"/>
      <c r="C635" s="253"/>
      <c r="D635" s="253"/>
      <c r="E635" s="253"/>
      <c r="F635" s="253"/>
      <c r="G635" s="253"/>
      <c r="H635" s="253"/>
      <c r="I635" s="253"/>
      <c r="J635" s="253"/>
      <c r="K635" s="253"/>
      <c r="L635" s="253"/>
      <c r="M635" s="253"/>
      <c r="N635" s="253"/>
      <c r="O635" s="253"/>
      <c r="P635" s="253"/>
      <c r="Q635" s="253"/>
      <c r="R635" s="253"/>
      <c r="S635" s="253"/>
      <c r="T635" s="253"/>
      <c r="U635" s="253" t="s">
        <v>797</v>
      </c>
      <c r="V635" s="253"/>
      <c r="W635" s="253"/>
      <c r="X635" s="253"/>
      <c r="Y635" s="253"/>
      <c r="Z635" s="253"/>
      <c r="AA635" s="253"/>
      <c r="AB635" s="253"/>
      <c r="AC635" s="253" t="s">
        <v>320</v>
      </c>
      <c r="AD635" s="253"/>
      <c r="AE635" s="253"/>
      <c r="AF635" s="253"/>
      <c r="AG635" s="253"/>
      <c r="AH635" s="253"/>
      <c r="AI635" s="253"/>
      <c r="AP635" s="313"/>
      <c r="AT635" s="313"/>
    </row>
    <row r="636" spans="1:46" s="312" customFormat="1" ht="15" customHeight="1" x14ac:dyDescent="0.25">
      <c r="A636" s="297"/>
      <c r="B636" s="297"/>
      <c r="C636" s="253"/>
      <c r="D636" s="253"/>
      <c r="E636" s="253"/>
      <c r="F636" s="253"/>
      <c r="G636" s="253"/>
      <c r="H636" s="253"/>
      <c r="I636" s="253"/>
      <c r="J636" s="253"/>
      <c r="K636" s="253"/>
      <c r="L636" s="253"/>
      <c r="M636" s="253"/>
      <c r="N636" s="253"/>
      <c r="O636" s="253"/>
      <c r="P636" s="253"/>
      <c r="Q636" s="253"/>
      <c r="R636" s="253"/>
      <c r="S636" s="253"/>
      <c r="T636" s="253"/>
      <c r="U636" s="253" t="s">
        <v>798</v>
      </c>
      <c r="V636" s="253"/>
      <c r="W636" s="253"/>
      <c r="X636" s="253"/>
      <c r="Y636" s="253"/>
      <c r="Z636" s="253"/>
      <c r="AA636" s="253"/>
      <c r="AB636" s="253"/>
      <c r="AC636" s="253" t="s">
        <v>320</v>
      </c>
      <c r="AD636" s="253"/>
      <c r="AE636" s="253"/>
      <c r="AF636" s="253"/>
      <c r="AG636" s="253"/>
      <c r="AH636" s="253"/>
      <c r="AI636" s="253"/>
      <c r="AP636" s="313"/>
      <c r="AT636" s="313"/>
    </row>
    <row r="637" spans="1:46" s="312" customFormat="1" ht="15" customHeight="1" x14ac:dyDescent="0.25">
      <c r="A637" s="297"/>
      <c r="B637" s="297"/>
      <c r="C637" s="253"/>
      <c r="D637" s="253"/>
      <c r="E637" s="253"/>
      <c r="F637" s="253"/>
      <c r="G637" s="253"/>
      <c r="H637" s="253"/>
      <c r="I637" s="253"/>
      <c r="J637" s="253"/>
      <c r="K637" s="253"/>
      <c r="L637" s="253"/>
      <c r="M637" s="253"/>
      <c r="N637" s="253"/>
      <c r="O637" s="253"/>
      <c r="P637" s="253"/>
      <c r="Q637" s="253"/>
      <c r="R637" s="253"/>
      <c r="S637" s="253"/>
      <c r="T637" s="253"/>
      <c r="U637" s="253" t="s">
        <v>799</v>
      </c>
      <c r="V637" s="253"/>
      <c r="W637" s="253"/>
      <c r="X637" s="253"/>
      <c r="Y637" s="253"/>
      <c r="Z637" s="253"/>
      <c r="AA637" s="253"/>
      <c r="AB637" s="253"/>
      <c r="AC637" s="253" t="s">
        <v>393</v>
      </c>
      <c r="AD637" s="253"/>
      <c r="AE637" s="253"/>
      <c r="AF637" s="253"/>
      <c r="AG637" s="253"/>
      <c r="AH637" s="253"/>
      <c r="AI637" s="253"/>
      <c r="AP637" s="313"/>
      <c r="AT637" s="313"/>
    </row>
    <row r="638" spans="1:46" s="312" customFormat="1" ht="15" customHeight="1" x14ac:dyDescent="0.25">
      <c r="A638" s="297"/>
      <c r="B638" s="297"/>
      <c r="C638" s="253"/>
      <c r="D638" s="253"/>
      <c r="E638" s="253"/>
      <c r="F638" s="253"/>
      <c r="G638" s="253"/>
      <c r="H638" s="253"/>
      <c r="I638" s="253"/>
      <c r="J638" s="253"/>
      <c r="K638" s="253"/>
      <c r="L638" s="253"/>
      <c r="M638" s="253"/>
      <c r="N638" s="253"/>
      <c r="O638" s="253"/>
      <c r="P638" s="253"/>
      <c r="Q638" s="253"/>
      <c r="R638" s="253"/>
      <c r="S638" s="253"/>
      <c r="T638" s="253"/>
      <c r="U638" s="253" t="s">
        <v>800</v>
      </c>
      <c r="V638" s="253"/>
      <c r="W638" s="253"/>
      <c r="X638" s="253"/>
      <c r="Y638" s="253"/>
      <c r="Z638" s="253"/>
      <c r="AA638" s="253"/>
      <c r="AB638" s="253"/>
      <c r="AC638" s="253" t="s">
        <v>357</v>
      </c>
      <c r="AD638" s="253"/>
      <c r="AE638" s="253"/>
      <c r="AF638" s="253"/>
      <c r="AG638" s="253"/>
      <c r="AH638" s="253"/>
      <c r="AI638" s="253"/>
      <c r="AP638" s="313"/>
      <c r="AT638" s="313"/>
    </row>
    <row r="639" spans="1:46" s="312" customFormat="1" ht="15" customHeight="1" x14ac:dyDescent="0.25">
      <c r="A639" s="297"/>
      <c r="B639" s="297"/>
      <c r="C639" s="253"/>
      <c r="D639" s="253"/>
      <c r="E639" s="253"/>
      <c r="F639" s="253"/>
      <c r="G639" s="253"/>
      <c r="H639" s="253"/>
      <c r="I639" s="253"/>
      <c r="J639" s="253"/>
      <c r="K639" s="253"/>
      <c r="L639" s="253"/>
      <c r="M639" s="253"/>
      <c r="N639" s="253"/>
      <c r="O639" s="253"/>
      <c r="P639" s="253"/>
      <c r="Q639" s="253"/>
      <c r="R639" s="253"/>
      <c r="S639" s="253"/>
      <c r="T639" s="253"/>
      <c r="U639" s="253" t="s">
        <v>801</v>
      </c>
      <c r="V639" s="253"/>
      <c r="W639" s="253"/>
      <c r="X639" s="253"/>
      <c r="Y639" s="253"/>
      <c r="Z639" s="253"/>
      <c r="AA639" s="253"/>
      <c r="AB639" s="253"/>
      <c r="AC639" s="253" t="s">
        <v>318</v>
      </c>
      <c r="AD639" s="253"/>
      <c r="AE639" s="253"/>
      <c r="AF639" s="253"/>
      <c r="AG639" s="253"/>
      <c r="AH639" s="253"/>
      <c r="AI639" s="253"/>
      <c r="AP639" s="313"/>
      <c r="AT639" s="313"/>
    </row>
    <row r="640" spans="1:46" s="312" customFormat="1" ht="15" customHeight="1" x14ac:dyDescent="0.25">
      <c r="A640" s="297"/>
      <c r="B640" s="297"/>
      <c r="C640" s="253"/>
      <c r="D640" s="253"/>
      <c r="E640" s="253"/>
      <c r="F640" s="253"/>
      <c r="G640" s="253"/>
      <c r="H640" s="253"/>
      <c r="I640" s="253"/>
      <c r="J640" s="253"/>
      <c r="K640" s="253"/>
      <c r="L640" s="253"/>
      <c r="M640" s="253"/>
      <c r="N640" s="253"/>
      <c r="O640" s="253"/>
      <c r="P640" s="253"/>
      <c r="Q640" s="253"/>
      <c r="R640" s="253"/>
      <c r="S640" s="253"/>
      <c r="T640" s="253"/>
      <c r="U640" s="253" t="s">
        <v>802</v>
      </c>
      <c r="V640" s="253"/>
      <c r="W640" s="253"/>
      <c r="X640" s="253"/>
      <c r="Y640" s="253"/>
      <c r="Z640" s="253"/>
      <c r="AA640" s="253"/>
      <c r="AB640" s="253"/>
      <c r="AC640" s="253" t="s">
        <v>357</v>
      </c>
      <c r="AD640" s="253"/>
      <c r="AE640" s="253"/>
      <c r="AF640" s="253"/>
      <c r="AG640" s="253"/>
      <c r="AH640" s="253"/>
      <c r="AI640" s="253"/>
      <c r="AP640" s="313"/>
      <c r="AT640" s="313"/>
    </row>
    <row r="641" spans="1:46" s="312" customFormat="1" ht="15" customHeight="1" x14ac:dyDescent="0.25">
      <c r="A641" s="297"/>
      <c r="B641" s="297"/>
      <c r="C641" s="253"/>
      <c r="D641" s="253"/>
      <c r="E641" s="253"/>
      <c r="F641" s="253"/>
      <c r="G641" s="253"/>
      <c r="H641" s="253"/>
      <c r="I641" s="253"/>
      <c r="J641" s="253"/>
      <c r="K641" s="253"/>
      <c r="L641" s="253"/>
      <c r="M641" s="253"/>
      <c r="N641" s="253"/>
      <c r="O641" s="253"/>
      <c r="P641" s="253"/>
      <c r="Q641" s="253"/>
      <c r="R641" s="253"/>
      <c r="S641" s="253"/>
      <c r="T641" s="253"/>
      <c r="U641" s="253" t="s">
        <v>803</v>
      </c>
      <c r="V641" s="253"/>
      <c r="W641" s="253"/>
      <c r="X641" s="253"/>
      <c r="Y641" s="253"/>
      <c r="Z641" s="253"/>
      <c r="AA641" s="253"/>
      <c r="AB641" s="253"/>
      <c r="AC641" s="253" t="s">
        <v>332</v>
      </c>
      <c r="AD641" s="253"/>
      <c r="AE641" s="253"/>
      <c r="AF641" s="253"/>
      <c r="AG641" s="253"/>
      <c r="AH641" s="253"/>
      <c r="AI641" s="253"/>
      <c r="AP641" s="313"/>
      <c r="AT641" s="313"/>
    </row>
    <row r="642" spans="1:46" s="312" customFormat="1" ht="15" customHeight="1" x14ac:dyDescent="0.25">
      <c r="A642" s="297"/>
      <c r="B642" s="297"/>
      <c r="C642" s="253"/>
      <c r="D642" s="253"/>
      <c r="E642" s="253"/>
      <c r="F642" s="253"/>
      <c r="G642" s="253"/>
      <c r="H642" s="253"/>
      <c r="I642" s="253"/>
      <c r="J642" s="253"/>
      <c r="K642" s="253"/>
      <c r="L642" s="253"/>
      <c r="M642" s="253"/>
      <c r="N642" s="253"/>
      <c r="O642" s="253"/>
      <c r="P642" s="253"/>
      <c r="Q642" s="253"/>
      <c r="R642" s="253"/>
      <c r="S642" s="253"/>
      <c r="T642" s="253"/>
      <c r="U642" s="253" t="s">
        <v>804</v>
      </c>
      <c r="V642" s="253"/>
      <c r="W642" s="253"/>
      <c r="X642" s="253"/>
      <c r="Y642" s="253"/>
      <c r="Z642" s="253"/>
      <c r="AA642" s="253"/>
      <c r="AB642" s="253"/>
      <c r="AC642" s="253" t="s">
        <v>393</v>
      </c>
      <c r="AD642" s="253"/>
      <c r="AE642" s="253"/>
      <c r="AF642" s="253"/>
      <c r="AG642" s="253"/>
      <c r="AH642" s="253"/>
      <c r="AI642" s="253"/>
      <c r="AP642" s="313"/>
      <c r="AT642" s="313"/>
    </row>
    <row r="643" spans="1:46" s="312" customFormat="1" ht="15" customHeight="1" x14ac:dyDescent="0.25">
      <c r="A643" s="297"/>
      <c r="B643" s="297"/>
      <c r="C643" s="253"/>
      <c r="D643" s="253"/>
      <c r="E643" s="253"/>
      <c r="F643" s="253"/>
      <c r="G643" s="253"/>
      <c r="H643" s="253"/>
      <c r="I643" s="253"/>
      <c r="J643" s="253"/>
      <c r="K643" s="253"/>
      <c r="L643" s="253"/>
      <c r="M643" s="253"/>
      <c r="N643" s="253"/>
      <c r="O643" s="253"/>
      <c r="P643" s="253"/>
      <c r="Q643" s="253"/>
      <c r="R643" s="253"/>
      <c r="S643" s="253"/>
      <c r="T643" s="253"/>
      <c r="U643" s="253" t="s">
        <v>805</v>
      </c>
      <c r="V643" s="253"/>
      <c r="W643" s="253"/>
      <c r="X643" s="253"/>
      <c r="Y643" s="253"/>
      <c r="Z643" s="253"/>
      <c r="AA643" s="253"/>
      <c r="AB643" s="253"/>
      <c r="AC643" s="253" t="s">
        <v>316</v>
      </c>
      <c r="AD643" s="253"/>
      <c r="AE643" s="253"/>
      <c r="AF643" s="253"/>
      <c r="AG643" s="253"/>
      <c r="AH643" s="253"/>
      <c r="AI643" s="253"/>
      <c r="AP643" s="313"/>
      <c r="AT643" s="313"/>
    </row>
    <row r="644" spans="1:46" s="312" customFormat="1" ht="15" customHeight="1" x14ac:dyDescent="0.25">
      <c r="A644" s="297"/>
      <c r="B644" s="297"/>
      <c r="C644" s="253"/>
      <c r="D644" s="253"/>
      <c r="E644" s="253"/>
      <c r="F644" s="253"/>
      <c r="G644" s="253"/>
      <c r="H644" s="253"/>
      <c r="I644" s="253"/>
      <c r="J644" s="253"/>
      <c r="K644" s="253"/>
      <c r="L644" s="253"/>
      <c r="M644" s="253"/>
      <c r="N644" s="253"/>
      <c r="O644" s="253"/>
      <c r="P644" s="253"/>
      <c r="Q644" s="253"/>
      <c r="R644" s="253"/>
      <c r="S644" s="253"/>
      <c r="T644" s="253"/>
      <c r="U644" s="253" t="s">
        <v>806</v>
      </c>
      <c r="V644" s="253"/>
      <c r="W644" s="253"/>
      <c r="X644" s="253"/>
      <c r="Y644" s="253"/>
      <c r="Z644" s="253"/>
      <c r="AA644" s="253"/>
      <c r="AB644" s="253"/>
      <c r="AC644" s="253" t="s">
        <v>393</v>
      </c>
      <c r="AD644" s="253"/>
      <c r="AE644" s="253"/>
      <c r="AF644" s="253"/>
      <c r="AG644" s="253"/>
      <c r="AH644" s="253"/>
      <c r="AI644" s="253"/>
      <c r="AP644" s="313"/>
      <c r="AT644" s="313"/>
    </row>
    <row r="645" spans="1:46" s="312" customFormat="1" ht="15" customHeight="1" x14ac:dyDescent="0.25">
      <c r="A645" s="297"/>
      <c r="B645" s="297"/>
      <c r="C645" s="253"/>
      <c r="D645" s="253"/>
      <c r="E645" s="253"/>
      <c r="F645" s="253"/>
      <c r="G645" s="253"/>
      <c r="H645" s="253"/>
      <c r="I645" s="253"/>
      <c r="J645" s="253"/>
      <c r="K645" s="253"/>
      <c r="L645" s="253"/>
      <c r="M645" s="253"/>
      <c r="N645" s="253"/>
      <c r="O645" s="253"/>
      <c r="P645" s="253"/>
      <c r="Q645" s="253"/>
      <c r="R645" s="253"/>
      <c r="S645" s="253"/>
      <c r="T645" s="253"/>
      <c r="U645" s="253" t="s">
        <v>807</v>
      </c>
      <c r="V645" s="253"/>
      <c r="W645" s="253"/>
      <c r="X645" s="253"/>
      <c r="Y645" s="253"/>
      <c r="Z645" s="253"/>
      <c r="AA645" s="253"/>
      <c r="AB645" s="253"/>
      <c r="AC645" s="253" t="s">
        <v>332</v>
      </c>
      <c r="AD645" s="253"/>
      <c r="AE645" s="253"/>
      <c r="AF645" s="253"/>
      <c r="AG645" s="253"/>
      <c r="AH645" s="253"/>
      <c r="AI645" s="253"/>
      <c r="AP645" s="313"/>
      <c r="AT645" s="313"/>
    </row>
    <row r="646" spans="1:46" s="312" customFormat="1" ht="15" customHeight="1" x14ac:dyDescent="0.25">
      <c r="A646" s="297"/>
      <c r="B646" s="297"/>
      <c r="C646" s="253"/>
      <c r="D646" s="253"/>
      <c r="E646" s="253"/>
      <c r="F646" s="253"/>
      <c r="G646" s="253"/>
      <c r="H646" s="253"/>
      <c r="I646" s="253"/>
      <c r="J646" s="253"/>
      <c r="K646" s="253"/>
      <c r="L646" s="253"/>
      <c r="M646" s="253"/>
      <c r="N646" s="253"/>
      <c r="O646" s="253"/>
      <c r="P646" s="253"/>
      <c r="Q646" s="253"/>
      <c r="R646" s="253"/>
      <c r="S646" s="253"/>
      <c r="T646" s="253"/>
      <c r="U646" s="253" t="s">
        <v>808</v>
      </c>
      <c r="V646" s="253"/>
      <c r="W646" s="253"/>
      <c r="X646" s="253"/>
      <c r="Y646" s="253"/>
      <c r="Z646" s="253"/>
      <c r="AA646" s="253"/>
      <c r="AB646" s="253"/>
      <c r="AC646" s="253" t="s">
        <v>316</v>
      </c>
      <c r="AD646" s="253"/>
      <c r="AE646" s="253"/>
      <c r="AF646" s="253"/>
      <c r="AG646" s="253"/>
      <c r="AH646" s="253"/>
      <c r="AI646" s="253"/>
      <c r="AP646" s="313"/>
      <c r="AT646" s="313"/>
    </row>
    <row r="647" spans="1:46" s="312" customFormat="1" ht="15" customHeight="1" x14ac:dyDescent="0.25">
      <c r="A647" s="297"/>
      <c r="B647" s="297"/>
      <c r="C647" s="253"/>
      <c r="D647" s="253"/>
      <c r="E647" s="253"/>
      <c r="F647" s="253"/>
      <c r="G647" s="253"/>
      <c r="H647" s="253"/>
      <c r="I647" s="253"/>
      <c r="J647" s="253"/>
      <c r="K647" s="253"/>
      <c r="L647" s="253"/>
      <c r="M647" s="253"/>
      <c r="N647" s="253"/>
      <c r="O647" s="253"/>
      <c r="P647" s="253"/>
      <c r="Q647" s="253"/>
      <c r="R647" s="253"/>
      <c r="S647" s="253"/>
      <c r="T647" s="253"/>
      <c r="U647" s="253" t="s">
        <v>809</v>
      </c>
      <c r="V647" s="253"/>
      <c r="W647" s="253"/>
      <c r="X647" s="253"/>
      <c r="Y647" s="253"/>
      <c r="Z647" s="253"/>
      <c r="AA647" s="253"/>
      <c r="AB647" s="253"/>
      <c r="AC647" s="253" t="s">
        <v>329</v>
      </c>
      <c r="AD647" s="253"/>
      <c r="AE647" s="253"/>
      <c r="AF647" s="253"/>
      <c r="AG647" s="253"/>
      <c r="AH647" s="253"/>
      <c r="AI647" s="253"/>
      <c r="AP647" s="313"/>
      <c r="AT647" s="313"/>
    </row>
    <row r="648" spans="1:46" s="312" customFormat="1" ht="15" customHeight="1" x14ac:dyDescent="0.25">
      <c r="A648" s="297"/>
      <c r="B648" s="297"/>
      <c r="C648" s="253"/>
      <c r="D648" s="253"/>
      <c r="E648" s="253"/>
      <c r="F648" s="253"/>
      <c r="G648" s="253"/>
      <c r="H648" s="253"/>
      <c r="I648" s="253"/>
      <c r="J648" s="253"/>
      <c r="K648" s="253"/>
      <c r="L648" s="253"/>
      <c r="M648" s="253"/>
      <c r="N648" s="253"/>
      <c r="O648" s="253"/>
      <c r="P648" s="253"/>
      <c r="Q648" s="253"/>
      <c r="R648" s="253"/>
      <c r="S648" s="253"/>
      <c r="T648" s="253"/>
      <c r="U648" s="253" t="s">
        <v>810</v>
      </c>
      <c r="V648" s="253"/>
      <c r="W648" s="253"/>
      <c r="X648" s="253"/>
      <c r="Y648" s="253"/>
      <c r="Z648" s="253"/>
      <c r="AA648" s="253"/>
      <c r="AB648" s="253"/>
      <c r="AC648" s="253" t="s">
        <v>332</v>
      </c>
      <c r="AD648" s="253"/>
      <c r="AE648" s="253"/>
      <c r="AF648" s="253"/>
      <c r="AG648" s="253"/>
      <c r="AH648" s="253"/>
      <c r="AI648" s="253"/>
      <c r="AP648" s="313"/>
      <c r="AT648" s="313"/>
    </row>
    <row r="649" spans="1:46" s="312" customFormat="1" ht="15" customHeight="1" x14ac:dyDescent="0.25">
      <c r="A649" s="297"/>
      <c r="B649" s="297"/>
      <c r="C649" s="253"/>
      <c r="D649" s="253"/>
      <c r="E649" s="253"/>
      <c r="F649" s="253"/>
      <c r="G649" s="253"/>
      <c r="H649" s="253"/>
      <c r="I649" s="253"/>
      <c r="J649" s="253"/>
      <c r="K649" s="253"/>
      <c r="L649" s="253"/>
      <c r="M649" s="253"/>
      <c r="N649" s="253"/>
      <c r="O649" s="253"/>
      <c r="P649" s="253"/>
      <c r="Q649" s="253"/>
      <c r="R649" s="253"/>
      <c r="S649" s="253"/>
      <c r="T649" s="253"/>
      <c r="U649" s="253" t="s">
        <v>811</v>
      </c>
      <c r="V649" s="253"/>
      <c r="W649" s="253"/>
      <c r="X649" s="253"/>
      <c r="Y649" s="253"/>
      <c r="Z649" s="253"/>
      <c r="AA649" s="253"/>
      <c r="AB649" s="253"/>
      <c r="AC649" s="253" t="s">
        <v>332</v>
      </c>
      <c r="AD649" s="253"/>
      <c r="AE649" s="253"/>
      <c r="AF649" s="253"/>
      <c r="AG649" s="253"/>
      <c r="AH649" s="253"/>
      <c r="AI649" s="253"/>
      <c r="AP649" s="313"/>
      <c r="AT649" s="313"/>
    </row>
    <row r="650" spans="1:46" s="312" customFormat="1" ht="15" customHeight="1" x14ac:dyDescent="0.25">
      <c r="A650" s="297"/>
      <c r="B650" s="297"/>
      <c r="C650" s="253"/>
      <c r="D650" s="253"/>
      <c r="E650" s="253"/>
      <c r="F650" s="253"/>
      <c r="G650" s="253"/>
      <c r="H650" s="253"/>
      <c r="I650" s="253"/>
      <c r="J650" s="253"/>
      <c r="K650" s="253"/>
      <c r="L650" s="253"/>
      <c r="M650" s="253"/>
      <c r="N650" s="253"/>
      <c r="O650" s="253"/>
      <c r="P650" s="253"/>
      <c r="Q650" s="253"/>
      <c r="R650" s="253"/>
      <c r="S650" s="253"/>
      <c r="T650" s="253"/>
      <c r="U650" s="253" t="s">
        <v>812</v>
      </c>
      <c r="V650" s="253"/>
      <c r="W650" s="253"/>
      <c r="X650" s="253"/>
      <c r="Y650" s="253"/>
      <c r="Z650" s="253"/>
      <c r="AA650" s="253"/>
      <c r="AB650" s="253"/>
      <c r="AC650" s="253" t="s">
        <v>393</v>
      </c>
      <c r="AD650" s="253"/>
      <c r="AE650" s="253"/>
      <c r="AF650" s="253"/>
      <c r="AG650" s="253"/>
      <c r="AH650" s="253"/>
      <c r="AI650" s="253"/>
      <c r="AP650" s="313"/>
      <c r="AT650" s="313"/>
    </row>
    <row r="651" spans="1:46" s="312" customFormat="1" ht="15" customHeight="1" x14ac:dyDescent="0.25">
      <c r="A651" s="297"/>
      <c r="B651" s="297"/>
      <c r="C651" s="253"/>
      <c r="D651" s="253"/>
      <c r="E651" s="253"/>
      <c r="F651" s="253"/>
      <c r="G651" s="253"/>
      <c r="H651" s="253"/>
      <c r="I651" s="253"/>
      <c r="J651" s="253"/>
      <c r="K651" s="253"/>
      <c r="L651" s="253"/>
      <c r="M651" s="253"/>
      <c r="N651" s="253"/>
      <c r="O651" s="253"/>
      <c r="P651" s="253"/>
      <c r="Q651" s="253"/>
      <c r="R651" s="253"/>
      <c r="S651" s="253"/>
      <c r="T651" s="253"/>
      <c r="U651" s="253" t="s">
        <v>813</v>
      </c>
      <c r="V651" s="253"/>
      <c r="W651" s="253"/>
      <c r="X651" s="253"/>
      <c r="Y651" s="253"/>
      <c r="Z651" s="253"/>
      <c r="AA651" s="253"/>
      <c r="AB651" s="253"/>
      <c r="AC651" s="253" t="s">
        <v>393</v>
      </c>
      <c r="AD651" s="253"/>
      <c r="AE651" s="253"/>
      <c r="AF651" s="253"/>
      <c r="AG651" s="253"/>
      <c r="AH651" s="253"/>
      <c r="AI651" s="253"/>
      <c r="AP651" s="313"/>
      <c r="AT651" s="313"/>
    </row>
    <row r="652" spans="1:46" s="312" customFormat="1" ht="15" customHeight="1" x14ac:dyDescent="0.25">
      <c r="A652" s="297"/>
      <c r="B652" s="297"/>
      <c r="C652" s="253"/>
      <c r="D652" s="253"/>
      <c r="E652" s="253"/>
      <c r="F652" s="253"/>
      <c r="G652" s="253"/>
      <c r="H652" s="253"/>
      <c r="I652" s="253"/>
      <c r="J652" s="253"/>
      <c r="K652" s="253"/>
      <c r="L652" s="253"/>
      <c r="M652" s="253"/>
      <c r="N652" s="253"/>
      <c r="O652" s="253"/>
      <c r="P652" s="253"/>
      <c r="Q652" s="253"/>
      <c r="R652" s="253"/>
      <c r="S652" s="253"/>
      <c r="T652" s="253"/>
      <c r="U652" s="253" t="s">
        <v>814</v>
      </c>
      <c r="V652" s="253"/>
      <c r="W652" s="253"/>
      <c r="X652" s="253"/>
      <c r="Y652" s="253"/>
      <c r="Z652" s="253"/>
      <c r="AA652" s="253"/>
      <c r="AB652" s="253"/>
      <c r="AC652" s="253" t="s">
        <v>318</v>
      </c>
      <c r="AD652" s="253"/>
      <c r="AE652" s="253"/>
      <c r="AF652" s="253"/>
      <c r="AG652" s="253"/>
      <c r="AH652" s="253"/>
      <c r="AI652" s="253"/>
      <c r="AP652" s="313"/>
      <c r="AT652" s="313"/>
    </row>
    <row r="653" spans="1:46" s="312" customFormat="1" ht="15" customHeight="1" x14ac:dyDescent="0.25">
      <c r="A653" s="297"/>
      <c r="B653" s="297"/>
      <c r="C653" s="253"/>
      <c r="D653" s="253"/>
      <c r="E653" s="253"/>
      <c r="F653" s="253"/>
      <c r="G653" s="253"/>
      <c r="H653" s="253"/>
      <c r="I653" s="253"/>
      <c r="J653" s="253"/>
      <c r="K653" s="253"/>
      <c r="L653" s="253"/>
      <c r="M653" s="253"/>
      <c r="N653" s="253"/>
      <c r="O653" s="253"/>
      <c r="P653" s="253"/>
      <c r="Q653" s="253"/>
      <c r="R653" s="253"/>
      <c r="S653" s="253"/>
      <c r="T653" s="253"/>
      <c r="U653" s="253" t="s">
        <v>815</v>
      </c>
      <c r="V653" s="253"/>
      <c r="W653" s="253"/>
      <c r="X653" s="253"/>
      <c r="Y653" s="253"/>
      <c r="Z653" s="253"/>
      <c r="AA653" s="253"/>
      <c r="AB653" s="253"/>
      <c r="AC653" s="253" t="s">
        <v>357</v>
      </c>
      <c r="AD653" s="253"/>
      <c r="AE653" s="253"/>
      <c r="AF653" s="253"/>
      <c r="AG653" s="253"/>
      <c r="AH653" s="253"/>
      <c r="AI653" s="253"/>
      <c r="AP653" s="313"/>
      <c r="AT653" s="313"/>
    </row>
    <row r="654" spans="1:46" s="312" customFormat="1" ht="15" customHeight="1" x14ac:dyDescent="0.25">
      <c r="A654" s="297"/>
      <c r="B654" s="297"/>
      <c r="C654" s="253"/>
      <c r="D654" s="253"/>
      <c r="E654" s="253"/>
      <c r="F654" s="253"/>
      <c r="G654" s="253"/>
      <c r="H654" s="253"/>
      <c r="I654" s="253"/>
      <c r="J654" s="253"/>
      <c r="K654" s="253"/>
      <c r="L654" s="253"/>
      <c r="M654" s="253"/>
      <c r="N654" s="253"/>
      <c r="O654" s="253"/>
      <c r="P654" s="253"/>
      <c r="Q654" s="253"/>
      <c r="R654" s="253"/>
      <c r="S654" s="253"/>
      <c r="T654" s="253"/>
      <c r="U654" s="253" t="s">
        <v>289</v>
      </c>
      <c r="V654" s="253"/>
      <c r="W654" s="253"/>
      <c r="X654" s="253"/>
      <c r="Y654" s="253"/>
      <c r="Z654" s="253"/>
      <c r="AA654" s="253"/>
      <c r="AB654" s="253"/>
      <c r="AC654" s="253" t="s">
        <v>329</v>
      </c>
      <c r="AD654" s="253"/>
      <c r="AE654" s="253"/>
      <c r="AF654" s="253"/>
      <c r="AG654" s="253"/>
      <c r="AH654" s="253"/>
      <c r="AI654" s="253"/>
      <c r="AP654" s="313"/>
      <c r="AT654" s="313"/>
    </row>
    <row r="655" spans="1:46" s="312" customFormat="1" ht="15" customHeight="1" x14ac:dyDescent="0.25">
      <c r="A655" s="297"/>
      <c r="B655" s="297"/>
      <c r="C655" s="253"/>
      <c r="D655" s="253"/>
      <c r="E655" s="253"/>
      <c r="F655" s="253"/>
      <c r="G655" s="253"/>
      <c r="H655" s="253"/>
      <c r="I655" s="253"/>
      <c r="J655" s="253"/>
      <c r="K655" s="253"/>
      <c r="L655" s="253"/>
      <c r="M655" s="253"/>
      <c r="N655" s="253"/>
      <c r="O655" s="253"/>
      <c r="P655" s="253"/>
      <c r="Q655" s="253"/>
      <c r="R655" s="253"/>
      <c r="S655" s="253"/>
      <c r="T655" s="253"/>
      <c r="U655" s="253" t="s">
        <v>816</v>
      </c>
      <c r="V655" s="253"/>
      <c r="W655" s="253"/>
      <c r="X655" s="253"/>
      <c r="Y655" s="253"/>
      <c r="Z655" s="253"/>
      <c r="AA655" s="253"/>
      <c r="AB655" s="253"/>
      <c r="AC655" s="253" t="s">
        <v>332</v>
      </c>
      <c r="AD655" s="253"/>
      <c r="AE655" s="253"/>
      <c r="AF655" s="253"/>
      <c r="AG655" s="253"/>
      <c r="AH655" s="253"/>
      <c r="AI655" s="253"/>
      <c r="AP655" s="313"/>
      <c r="AT655" s="313"/>
    </row>
    <row r="656" spans="1:46" s="312" customFormat="1" ht="15" customHeight="1" x14ac:dyDescent="0.25">
      <c r="A656" s="297"/>
      <c r="B656" s="297"/>
      <c r="C656" s="253"/>
      <c r="D656" s="253"/>
      <c r="E656" s="253"/>
      <c r="F656" s="253"/>
      <c r="G656" s="253"/>
      <c r="H656" s="253"/>
      <c r="I656" s="253"/>
      <c r="J656" s="253"/>
      <c r="K656" s="253"/>
      <c r="L656" s="253"/>
      <c r="M656" s="253"/>
      <c r="N656" s="253"/>
      <c r="O656" s="253"/>
      <c r="P656" s="253"/>
      <c r="Q656" s="253"/>
      <c r="R656" s="253"/>
      <c r="S656" s="253"/>
      <c r="T656" s="253"/>
      <c r="U656" s="253" t="s">
        <v>817</v>
      </c>
      <c r="V656" s="253"/>
      <c r="W656" s="253"/>
      <c r="X656" s="253"/>
      <c r="Y656" s="253"/>
      <c r="Z656" s="253"/>
      <c r="AA656" s="253"/>
      <c r="AB656" s="253"/>
      <c r="AC656" s="253" t="s">
        <v>320</v>
      </c>
      <c r="AD656" s="253"/>
      <c r="AE656" s="253"/>
      <c r="AF656" s="253"/>
      <c r="AG656" s="253"/>
      <c r="AH656" s="253"/>
      <c r="AI656" s="253"/>
      <c r="AP656" s="313"/>
      <c r="AT656" s="313"/>
    </row>
    <row r="657" spans="1:46" s="312" customFormat="1" ht="15" customHeight="1" x14ac:dyDescent="0.25">
      <c r="A657" s="297"/>
      <c r="B657" s="297"/>
      <c r="C657" s="253"/>
      <c r="D657" s="253"/>
      <c r="E657" s="253"/>
      <c r="F657" s="253"/>
      <c r="G657" s="253"/>
      <c r="H657" s="253"/>
      <c r="I657" s="253"/>
      <c r="J657" s="253"/>
      <c r="K657" s="253"/>
      <c r="L657" s="253"/>
      <c r="M657" s="253"/>
      <c r="N657" s="253"/>
      <c r="O657" s="253"/>
      <c r="P657" s="253"/>
      <c r="Q657" s="253"/>
      <c r="R657" s="253"/>
      <c r="S657" s="253"/>
      <c r="T657" s="253"/>
      <c r="U657" s="253" t="s">
        <v>818</v>
      </c>
      <c r="V657" s="253"/>
      <c r="W657" s="253"/>
      <c r="X657" s="253"/>
      <c r="Y657" s="253"/>
      <c r="Z657" s="253"/>
      <c r="AA657" s="253"/>
      <c r="AB657" s="253"/>
      <c r="AC657" s="253" t="s">
        <v>323</v>
      </c>
      <c r="AD657" s="253"/>
      <c r="AE657" s="253"/>
      <c r="AF657" s="253"/>
      <c r="AG657" s="253"/>
      <c r="AH657" s="253"/>
      <c r="AI657" s="253"/>
      <c r="AP657" s="313"/>
      <c r="AT657" s="313"/>
    </row>
    <row r="658" spans="1:46" s="312" customFormat="1" ht="15" customHeight="1" x14ac:dyDescent="0.25">
      <c r="A658" s="297"/>
      <c r="B658" s="297"/>
      <c r="C658" s="253"/>
      <c r="D658" s="253"/>
      <c r="E658" s="253"/>
      <c r="F658" s="253"/>
      <c r="G658" s="253"/>
      <c r="H658" s="253"/>
      <c r="I658" s="253"/>
      <c r="J658" s="253"/>
      <c r="K658" s="253"/>
      <c r="L658" s="253"/>
      <c r="M658" s="253"/>
      <c r="N658" s="253"/>
      <c r="O658" s="253"/>
      <c r="P658" s="253"/>
      <c r="Q658" s="253"/>
      <c r="R658" s="253"/>
      <c r="S658" s="253"/>
      <c r="T658" s="253"/>
      <c r="U658" s="253" t="s">
        <v>819</v>
      </c>
      <c r="V658" s="253"/>
      <c r="W658" s="253"/>
      <c r="X658" s="253"/>
      <c r="Y658" s="253"/>
      <c r="Z658" s="253"/>
      <c r="AA658" s="253"/>
      <c r="AB658" s="253"/>
      <c r="AC658" s="253" t="s">
        <v>332</v>
      </c>
      <c r="AD658" s="253"/>
      <c r="AE658" s="253"/>
      <c r="AF658" s="253"/>
      <c r="AG658" s="253"/>
      <c r="AH658" s="253"/>
      <c r="AI658" s="253"/>
      <c r="AP658" s="313"/>
      <c r="AT658" s="313"/>
    </row>
    <row r="659" spans="1:46" s="312" customFormat="1" ht="15" customHeight="1" x14ac:dyDescent="0.25">
      <c r="A659" s="297"/>
      <c r="B659" s="297"/>
      <c r="C659" s="253"/>
      <c r="D659" s="253"/>
      <c r="E659" s="253"/>
      <c r="F659" s="253"/>
      <c r="G659" s="253"/>
      <c r="H659" s="253"/>
      <c r="I659" s="253"/>
      <c r="J659" s="253"/>
      <c r="K659" s="253"/>
      <c r="L659" s="253"/>
      <c r="M659" s="253"/>
      <c r="N659" s="253"/>
      <c r="O659" s="253"/>
      <c r="P659" s="253"/>
      <c r="Q659" s="253"/>
      <c r="R659" s="253"/>
      <c r="S659" s="253"/>
      <c r="T659" s="253"/>
      <c r="U659" s="253" t="s">
        <v>820</v>
      </c>
      <c r="V659" s="253"/>
      <c r="W659" s="253"/>
      <c r="X659" s="253"/>
      <c r="Y659" s="253"/>
      <c r="Z659" s="253"/>
      <c r="AA659" s="253"/>
      <c r="AB659" s="253"/>
      <c r="AC659" s="253" t="s">
        <v>323</v>
      </c>
      <c r="AD659" s="253"/>
      <c r="AE659" s="253"/>
      <c r="AF659" s="253"/>
      <c r="AG659" s="253"/>
      <c r="AH659" s="253"/>
      <c r="AI659" s="253"/>
      <c r="AP659" s="313"/>
      <c r="AT659" s="313"/>
    </row>
    <row r="660" spans="1:46" s="312" customFormat="1" ht="15" customHeight="1" x14ac:dyDescent="0.25">
      <c r="A660" s="297"/>
      <c r="B660" s="297"/>
      <c r="C660" s="253"/>
      <c r="D660" s="253"/>
      <c r="E660" s="253"/>
      <c r="F660" s="253"/>
      <c r="G660" s="253"/>
      <c r="H660" s="253"/>
      <c r="I660" s="253"/>
      <c r="J660" s="253"/>
      <c r="K660" s="253"/>
      <c r="L660" s="253"/>
      <c r="M660" s="253"/>
      <c r="N660" s="253"/>
      <c r="O660" s="253"/>
      <c r="P660" s="253"/>
      <c r="Q660" s="253"/>
      <c r="R660" s="253"/>
      <c r="S660" s="253"/>
      <c r="T660" s="253"/>
      <c r="U660" s="253" t="s">
        <v>821</v>
      </c>
      <c r="V660" s="253"/>
      <c r="W660" s="253"/>
      <c r="X660" s="253"/>
      <c r="Y660" s="253"/>
      <c r="Z660" s="253"/>
      <c r="AA660" s="253"/>
      <c r="AB660" s="253"/>
      <c r="AC660" s="253" t="s">
        <v>323</v>
      </c>
      <c r="AD660" s="253"/>
      <c r="AE660" s="253"/>
      <c r="AF660" s="253"/>
      <c r="AG660" s="253"/>
      <c r="AH660" s="253"/>
      <c r="AI660" s="253"/>
      <c r="AP660" s="313"/>
      <c r="AT660" s="313"/>
    </row>
    <row r="661" spans="1:46" s="312" customFormat="1" ht="15" customHeight="1" x14ac:dyDescent="0.25">
      <c r="A661" s="297"/>
      <c r="B661" s="297"/>
      <c r="C661" s="253"/>
      <c r="D661" s="253"/>
      <c r="E661" s="253"/>
      <c r="F661" s="253"/>
      <c r="G661" s="253"/>
      <c r="H661" s="253"/>
      <c r="I661" s="253"/>
      <c r="J661" s="253"/>
      <c r="K661" s="253"/>
      <c r="L661" s="253"/>
      <c r="M661" s="253"/>
      <c r="N661" s="253"/>
      <c r="O661" s="253"/>
      <c r="P661" s="253"/>
      <c r="Q661" s="253"/>
      <c r="R661" s="253"/>
      <c r="S661" s="253"/>
      <c r="T661" s="253"/>
      <c r="U661" s="253" t="s">
        <v>822</v>
      </c>
      <c r="V661" s="253"/>
      <c r="W661" s="253"/>
      <c r="X661" s="253"/>
      <c r="Y661" s="253"/>
      <c r="Z661" s="253"/>
      <c r="AA661" s="253"/>
      <c r="AB661" s="253"/>
      <c r="AC661" s="253" t="s">
        <v>323</v>
      </c>
      <c r="AD661" s="253"/>
      <c r="AE661" s="253"/>
      <c r="AF661" s="253"/>
      <c r="AG661" s="253"/>
      <c r="AH661" s="253"/>
      <c r="AI661" s="253"/>
      <c r="AP661" s="313"/>
      <c r="AT661" s="313"/>
    </row>
    <row r="662" spans="1:46" s="312" customFormat="1" ht="15" customHeight="1" x14ac:dyDescent="0.25">
      <c r="A662" s="297"/>
      <c r="B662" s="297"/>
      <c r="C662" s="253"/>
      <c r="D662" s="253"/>
      <c r="E662" s="253"/>
      <c r="F662" s="253"/>
      <c r="G662" s="253"/>
      <c r="H662" s="253"/>
      <c r="I662" s="253"/>
      <c r="J662" s="253"/>
      <c r="K662" s="253"/>
      <c r="L662" s="253"/>
      <c r="M662" s="253"/>
      <c r="N662" s="253"/>
      <c r="O662" s="253"/>
      <c r="P662" s="253"/>
      <c r="Q662" s="253"/>
      <c r="R662" s="253"/>
      <c r="S662" s="253"/>
      <c r="T662" s="253"/>
      <c r="U662" s="253" t="s">
        <v>823</v>
      </c>
      <c r="V662" s="253"/>
      <c r="W662" s="253"/>
      <c r="X662" s="253"/>
      <c r="Y662" s="253"/>
      <c r="Z662" s="253"/>
      <c r="AA662" s="253"/>
      <c r="AB662" s="253"/>
      <c r="AC662" s="253" t="s">
        <v>373</v>
      </c>
      <c r="AD662" s="253"/>
      <c r="AE662" s="253"/>
      <c r="AF662" s="253"/>
      <c r="AG662" s="253"/>
      <c r="AH662" s="253"/>
      <c r="AI662" s="253"/>
      <c r="AP662" s="313"/>
      <c r="AT662" s="313"/>
    </row>
    <row r="663" spans="1:46" s="312" customFormat="1" ht="15" customHeight="1" x14ac:dyDescent="0.25">
      <c r="A663" s="297"/>
      <c r="B663" s="297"/>
      <c r="C663" s="253"/>
      <c r="D663" s="253"/>
      <c r="E663" s="253"/>
      <c r="F663" s="253"/>
      <c r="G663" s="253"/>
      <c r="H663" s="253"/>
      <c r="I663" s="253"/>
      <c r="J663" s="253"/>
      <c r="K663" s="253"/>
      <c r="L663" s="253"/>
      <c r="M663" s="253"/>
      <c r="N663" s="253"/>
      <c r="O663" s="253"/>
      <c r="P663" s="253"/>
      <c r="Q663" s="253"/>
      <c r="R663" s="253"/>
      <c r="S663" s="253"/>
      <c r="T663" s="253"/>
      <c r="U663" s="253" t="s">
        <v>824</v>
      </c>
      <c r="V663" s="253"/>
      <c r="W663" s="253"/>
      <c r="X663" s="253"/>
      <c r="Y663" s="253"/>
      <c r="Z663" s="253"/>
      <c r="AA663" s="253"/>
      <c r="AB663" s="253"/>
      <c r="AC663" s="253" t="s">
        <v>332</v>
      </c>
      <c r="AD663" s="253"/>
      <c r="AE663" s="253"/>
      <c r="AF663" s="253"/>
      <c r="AG663" s="253"/>
      <c r="AH663" s="253"/>
      <c r="AI663" s="253"/>
      <c r="AP663" s="313"/>
      <c r="AT663" s="313"/>
    </row>
    <row r="664" spans="1:46" s="312" customFormat="1" ht="15" customHeight="1" x14ac:dyDescent="0.25">
      <c r="A664" s="297"/>
      <c r="B664" s="297"/>
      <c r="C664" s="253"/>
      <c r="D664" s="253"/>
      <c r="E664" s="253"/>
      <c r="F664" s="253"/>
      <c r="G664" s="253"/>
      <c r="H664" s="253"/>
      <c r="I664" s="253"/>
      <c r="J664" s="253"/>
      <c r="K664" s="253"/>
      <c r="L664" s="253"/>
      <c r="M664" s="253"/>
      <c r="N664" s="253"/>
      <c r="O664" s="253"/>
      <c r="P664" s="253"/>
      <c r="Q664" s="253"/>
      <c r="R664" s="253"/>
      <c r="S664" s="253"/>
      <c r="T664" s="253"/>
      <c r="U664" s="253" t="s">
        <v>825</v>
      </c>
      <c r="V664" s="253"/>
      <c r="W664" s="253"/>
      <c r="X664" s="253"/>
      <c r="Y664" s="253"/>
      <c r="Z664" s="253"/>
      <c r="AA664" s="253"/>
      <c r="AB664" s="253"/>
      <c r="AC664" s="253" t="s">
        <v>332</v>
      </c>
      <c r="AD664" s="253"/>
      <c r="AE664" s="253"/>
      <c r="AF664" s="253"/>
      <c r="AG664" s="253"/>
      <c r="AH664" s="253"/>
      <c r="AI664" s="253"/>
      <c r="AP664" s="313"/>
      <c r="AT664" s="313"/>
    </row>
    <row r="665" spans="1:46" s="312" customFormat="1" ht="15" customHeight="1" x14ac:dyDescent="0.25">
      <c r="A665" s="297"/>
      <c r="B665" s="297"/>
      <c r="C665" s="253"/>
      <c r="D665" s="253"/>
      <c r="E665" s="253"/>
      <c r="F665" s="253"/>
      <c r="G665" s="253"/>
      <c r="H665" s="253"/>
      <c r="I665" s="253"/>
      <c r="J665" s="253"/>
      <c r="K665" s="253"/>
      <c r="L665" s="253"/>
      <c r="M665" s="253"/>
      <c r="N665" s="253"/>
      <c r="O665" s="253"/>
      <c r="P665" s="253"/>
      <c r="Q665" s="253"/>
      <c r="R665" s="253"/>
      <c r="S665" s="253"/>
      <c r="T665" s="253"/>
      <c r="U665" s="253" t="s">
        <v>826</v>
      </c>
      <c r="V665" s="253"/>
      <c r="W665" s="253"/>
      <c r="X665" s="253"/>
      <c r="Y665" s="253"/>
      <c r="Z665" s="253"/>
      <c r="AA665" s="253"/>
      <c r="AB665" s="253"/>
      <c r="AC665" s="253" t="s">
        <v>332</v>
      </c>
      <c r="AD665" s="253"/>
      <c r="AE665" s="253"/>
      <c r="AF665" s="253"/>
      <c r="AG665" s="253"/>
      <c r="AH665" s="253"/>
      <c r="AI665" s="253"/>
      <c r="AP665" s="313"/>
      <c r="AT665" s="313"/>
    </row>
    <row r="666" spans="1:46" s="312" customFormat="1" ht="15" customHeight="1" x14ac:dyDescent="0.25">
      <c r="A666" s="297"/>
      <c r="B666" s="297"/>
      <c r="C666" s="253"/>
      <c r="D666" s="253"/>
      <c r="E666" s="253"/>
      <c r="F666" s="253"/>
      <c r="G666" s="253"/>
      <c r="H666" s="253"/>
      <c r="I666" s="253"/>
      <c r="J666" s="253"/>
      <c r="K666" s="253"/>
      <c r="L666" s="253"/>
      <c r="M666" s="253"/>
      <c r="N666" s="253"/>
      <c r="O666" s="253"/>
      <c r="P666" s="253"/>
      <c r="Q666" s="253"/>
      <c r="R666" s="253"/>
      <c r="S666" s="253"/>
      <c r="T666" s="253"/>
      <c r="U666" s="253" t="s">
        <v>827</v>
      </c>
      <c r="V666" s="253"/>
      <c r="W666" s="253"/>
      <c r="X666" s="253"/>
      <c r="Y666" s="253"/>
      <c r="Z666" s="253"/>
      <c r="AA666" s="253"/>
      <c r="AB666" s="253"/>
      <c r="AC666" s="253" t="s">
        <v>393</v>
      </c>
      <c r="AD666" s="253"/>
      <c r="AE666" s="253"/>
      <c r="AF666" s="253"/>
      <c r="AG666" s="253"/>
      <c r="AH666" s="253"/>
      <c r="AI666" s="253"/>
      <c r="AP666" s="313"/>
      <c r="AT666" s="313"/>
    </row>
    <row r="667" spans="1:46" s="312" customFormat="1" ht="15" customHeight="1" x14ac:dyDescent="0.25">
      <c r="A667" s="297"/>
      <c r="B667" s="297"/>
      <c r="C667" s="253"/>
      <c r="D667" s="253"/>
      <c r="E667" s="253"/>
      <c r="F667" s="253"/>
      <c r="G667" s="253"/>
      <c r="H667" s="253"/>
      <c r="I667" s="253"/>
      <c r="J667" s="253"/>
      <c r="K667" s="253"/>
      <c r="L667" s="253"/>
      <c r="M667" s="253"/>
      <c r="N667" s="253"/>
      <c r="O667" s="253"/>
      <c r="P667" s="253"/>
      <c r="Q667" s="253"/>
      <c r="R667" s="253"/>
      <c r="S667" s="253"/>
      <c r="T667" s="253"/>
      <c r="U667" s="253" t="s">
        <v>828</v>
      </c>
      <c r="V667" s="253"/>
      <c r="W667" s="253"/>
      <c r="X667" s="253"/>
      <c r="Y667" s="253"/>
      <c r="Z667" s="253"/>
      <c r="AA667" s="253"/>
      <c r="AB667" s="253"/>
      <c r="AC667" s="253" t="s">
        <v>323</v>
      </c>
      <c r="AD667" s="253"/>
      <c r="AE667" s="253"/>
      <c r="AF667" s="253"/>
      <c r="AG667" s="253"/>
      <c r="AH667" s="253"/>
      <c r="AI667" s="253"/>
      <c r="AP667" s="313"/>
      <c r="AT667" s="313"/>
    </row>
    <row r="668" spans="1:46" s="312" customFormat="1" ht="15" customHeight="1" x14ac:dyDescent="0.25">
      <c r="A668" s="297"/>
      <c r="B668" s="297"/>
      <c r="C668" s="253"/>
      <c r="D668" s="253"/>
      <c r="E668" s="253"/>
      <c r="F668" s="253"/>
      <c r="G668" s="253"/>
      <c r="H668" s="253"/>
      <c r="I668" s="253"/>
      <c r="J668" s="253"/>
      <c r="K668" s="253"/>
      <c r="L668" s="253"/>
      <c r="M668" s="253"/>
      <c r="N668" s="253"/>
      <c r="O668" s="253"/>
      <c r="P668" s="253"/>
      <c r="Q668" s="253"/>
      <c r="R668" s="253"/>
      <c r="S668" s="253"/>
      <c r="T668" s="253"/>
      <c r="U668" s="253" t="s">
        <v>829</v>
      </c>
      <c r="V668" s="253"/>
      <c r="W668" s="253"/>
      <c r="X668" s="253"/>
      <c r="Y668" s="253"/>
      <c r="Z668" s="253"/>
      <c r="AA668" s="253"/>
      <c r="AB668" s="253"/>
      <c r="AC668" s="253" t="s">
        <v>323</v>
      </c>
      <c r="AD668" s="253"/>
      <c r="AE668" s="253"/>
      <c r="AF668" s="253"/>
      <c r="AG668" s="253"/>
      <c r="AH668" s="253"/>
      <c r="AI668" s="253"/>
      <c r="AP668" s="313"/>
      <c r="AT668" s="313"/>
    </row>
    <row r="669" spans="1:46" s="312" customFormat="1" ht="15" customHeight="1" x14ac:dyDescent="0.25">
      <c r="A669" s="297"/>
      <c r="B669" s="297"/>
      <c r="C669" s="253"/>
      <c r="D669" s="253"/>
      <c r="E669" s="253"/>
      <c r="F669" s="253"/>
      <c r="G669" s="253"/>
      <c r="H669" s="253"/>
      <c r="I669" s="253"/>
      <c r="J669" s="253"/>
      <c r="K669" s="253"/>
      <c r="L669" s="253"/>
      <c r="M669" s="253"/>
      <c r="N669" s="253"/>
      <c r="O669" s="253"/>
      <c r="P669" s="253"/>
      <c r="Q669" s="253"/>
      <c r="R669" s="253"/>
      <c r="S669" s="253"/>
      <c r="T669" s="253"/>
      <c r="U669" s="253" t="s">
        <v>830</v>
      </c>
      <c r="V669" s="253"/>
      <c r="W669" s="253"/>
      <c r="X669" s="253"/>
      <c r="Y669" s="253"/>
      <c r="Z669" s="253"/>
      <c r="AA669" s="253"/>
      <c r="AB669" s="253"/>
      <c r="AC669" s="253" t="s">
        <v>357</v>
      </c>
      <c r="AD669" s="253"/>
      <c r="AE669" s="253"/>
      <c r="AF669" s="253"/>
      <c r="AG669" s="253"/>
      <c r="AH669" s="253"/>
      <c r="AI669" s="253"/>
      <c r="AP669" s="313"/>
      <c r="AT669" s="313"/>
    </row>
    <row r="670" spans="1:46" s="312" customFormat="1" ht="15" customHeight="1" x14ac:dyDescent="0.25">
      <c r="A670" s="297"/>
      <c r="B670" s="297"/>
      <c r="C670" s="253"/>
      <c r="D670" s="253"/>
      <c r="E670" s="253"/>
      <c r="F670" s="253"/>
      <c r="G670" s="253"/>
      <c r="H670" s="253"/>
      <c r="I670" s="253"/>
      <c r="J670" s="253"/>
      <c r="K670" s="253"/>
      <c r="L670" s="253"/>
      <c r="M670" s="253"/>
      <c r="N670" s="253"/>
      <c r="O670" s="253"/>
      <c r="P670" s="253"/>
      <c r="Q670" s="253"/>
      <c r="R670" s="253"/>
      <c r="S670" s="253"/>
      <c r="T670" s="253"/>
      <c r="U670" s="253" t="s">
        <v>831</v>
      </c>
      <c r="V670" s="253"/>
      <c r="W670" s="253"/>
      <c r="X670" s="253"/>
      <c r="Y670" s="253"/>
      <c r="Z670" s="253"/>
      <c r="AA670" s="253"/>
      <c r="AB670" s="253"/>
      <c r="AC670" s="253" t="s">
        <v>323</v>
      </c>
      <c r="AD670" s="253"/>
      <c r="AE670" s="253"/>
      <c r="AF670" s="253"/>
      <c r="AG670" s="253"/>
      <c r="AH670" s="253"/>
      <c r="AI670" s="253"/>
      <c r="AP670" s="313"/>
      <c r="AT670" s="313"/>
    </row>
    <row r="671" spans="1:46" s="312" customFormat="1" ht="15" customHeight="1" x14ac:dyDescent="0.25">
      <c r="A671" s="297"/>
      <c r="B671" s="297"/>
      <c r="C671" s="253"/>
      <c r="D671" s="253"/>
      <c r="E671" s="253"/>
      <c r="F671" s="253"/>
      <c r="G671" s="253"/>
      <c r="H671" s="253"/>
      <c r="I671" s="253"/>
      <c r="J671" s="253"/>
      <c r="K671" s="253"/>
      <c r="L671" s="253"/>
      <c r="M671" s="253"/>
      <c r="N671" s="253"/>
      <c r="O671" s="253"/>
      <c r="P671" s="253"/>
      <c r="Q671" s="253"/>
      <c r="R671" s="253"/>
      <c r="S671" s="253"/>
      <c r="T671" s="253"/>
      <c r="U671" s="253" t="s">
        <v>832</v>
      </c>
      <c r="V671" s="253"/>
      <c r="W671" s="253"/>
      <c r="X671" s="253"/>
      <c r="Y671" s="253"/>
      <c r="Z671" s="253"/>
      <c r="AA671" s="253"/>
      <c r="AB671" s="253"/>
      <c r="AC671" s="253" t="s">
        <v>316</v>
      </c>
      <c r="AD671" s="253"/>
      <c r="AE671" s="253"/>
      <c r="AF671" s="253"/>
      <c r="AG671" s="253"/>
      <c r="AH671" s="253"/>
      <c r="AI671" s="253"/>
      <c r="AP671" s="313"/>
      <c r="AT671" s="313"/>
    </row>
    <row r="672" spans="1:46" s="312" customFormat="1" ht="15" customHeight="1" x14ac:dyDescent="0.25">
      <c r="A672" s="297"/>
      <c r="B672" s="297"/>
      <c r="C672" s="253"/>
      <c r="D672" s="253"/>
      <c r="E672" s="253"/>
      <c r="F672" s="253"/>
      <c r="G672" s="253"/>
      <c r="H672" s="253"/>
      <c r="I672" s="253"/>
      <c r="J672" s="253"/>
      <c r="K672" s="253"/>
      <c r="L672" s="253"/>
      <c r="M672" s="253"/>
      <c r="N672" s="253"/>
      <c r="O672" s="253"/>
      <c r="P672" s="253"/>
      <c r="Q672" s="253"/>
      <c r="R672" s="253"/>
      <c r="S672" s="253"/>
      <c r="T672" s="253"/>
      <c r="U672" s="253" t="s">
        <v>833</v>
      </c>
      <c r="V672" s="253"/>
      <c r="W672" s="253"/>
      <c r="X672" s="253"/>
      <c r="Y672" s="253"/>
      <c r="Z672" s="253"/>
      <c r="AA672" s="253"/>
      <c r="AB672" s="253"/>
      <c r="AC672" s="253" t="s">
        <v>393</v>
      </c>
      <c r="AD672" s="253"/>
      <c r="AE672" s="253"/>
      <c r="AF672" s="253"/>
      <c r="AG672" s="253"/>
      <c r="AH672" s="253"/>
      <c r="AI672" s="253"/>
      <c r="AP672" s="313"/>
      <c r="AT672" s="313"/>
    </row>
    <row r="673" spans="1:46" s="312" customFormat="1" ht="15" customHeight="1" x14ac:dyDescent="0.25">
      <c r="A673" s="297"/>
      <c r="B673" s="297"/>
      <c r="C673" s="253"/>
      <c r="D673" s="253"/>
      <c r="E673" s="253"/>
      <c r="F673" s="253"/>
      <c r="G673" s="253"/>
      <c r="H673" s="253"/>
      <c r="I673" s="253"/>
      <c r="J673" s="253"/>
      <c r="K673" s="253"/>
      <c r="L673" s="253"/>
      <c r="M673" s="253"/>
      <c r="N673" s="253"/>
      <c r="O673" s="253"/>
      <c r="P673" s="253"/>
      <c r="Q673" s="253"/>
      <c r="R673" s="253"/>
      <c r="S673" s="253"/>
      <c r="T673" s="253"/>
      <c r="U673" s="253" t="s">
        <v>834</v>
      </c>
      <c r="V673" s="253"/>
      <c r="W673" s="253"/>
      <c r="X673" s="253"/>
      <c r="Y673" s="253"/>
      <c r="Z673" s="253"/>
      <c r="AA673" s="253"/>
      <c r="AB673" s="253"/>
      <c r="AC673" s="253" t="s">
        <v>332</v>
      </c>
      <c r="AD673" s="253"/>
      <c r="AE673" s="253"/>
      <c r="AF673" s="253"/>
      <c r="AG673" s="253"/>
      <c r="AH673" s="253"/>
      <c r="AI673" s="253"/>
      <c r="AP673" s="313"/>
      <c r="AT673" s="313"/>
    </row>
    <row r="674" spans="1:46" s="312" customFormat="1" ht="15" customHeight="1" x14ac:dyDescent="0.25">
      <c r="A674" s="297"/>
      <c r="B674" s="297"/>
      <c r="C674" s="253"/>
      <c r="D674" s="253"/>
      <c r="E674" s="253"/>
      <c r="F674" s="253"/>
      <c r="G674" s="253"/>
      <c r="H674" s="253"/>
      <c r="I674" s="253"/>
      <c r="J674" s="253"/>
      <c r="K674" s="253"/>
      <c r="L674" s="253"/>
      <c r="M674" s="253"/>
      <c r="N674" s="253"/>
      <c r="O674" s="253"/>
      <c r="P674" s="253"/>
      <c r="Q674" s="253"/>
      <c r="R674" s="253"/>
      <c r="S674" s="253"/>
      <c r="T674" s="253"/>
      <c r="U674" s="253" t="s">
        <v>835</v>
      </c>
      <c r="V674" s="253"/>
      <c r="W674" s="253"/>
      <c r="X674" s="253"/>
      <c r="Y674" s="253"/>
      <c r="Z674" s="253"/>
      <c r="AA674" s="253"/>
      <c r="AB674" s="253"/>
      <c r="AC674" s="253" t="s">
        <v>318</v>
      </c>
      <c r="AD674" s="253"/>
      <c r="AE674" s="253"/>
      <c r="AF674" s="253"/>
      <c r="AG674" s="253"/>
      <c r="AH674" s="253"/>
      <c r="AI674" s="253"/>
      <c r="AP674" s="313"/>
      <c r="AT674" s="313"/>
    </row>
    <row r="675" spans="1:46" s="312" customFormat="1" ht="15" customHeight="1" x14ac:dyDescent="0.25">
      <c r="A675" s="297"/>
      <c r="B675" s="297"/>
      <c r="C675" s="253"/>
      <c r="D675" s="253"/>
      <c r="E675" s="253"/>
      <c r="F675" s="253"/>
      <c r="G675" s="253"/>
      <c r="H675" s="253"/>
      <c r="I675" s="253"/>
      <c r="J675" s="253"/>
      <c r="K675" s="253"/>
      <c r="L675" s="253"/>
      <c r="M675" s="253"/>
      <c r="N675" s="253"/>
      <c r="O675" s="253"/>
      <c r="P675" s="253"/>
      <c r="Q675" s="253"/>
      <c r="R675" s="253"/>
      <c r="S675" s="253"/>
      <c r="T675" s="253"/>
      <c r="U675" s="253" t="s">
        <v>836</v>
      </c>
      <c r="V675" s="253"/>
      <c r="W675" s="253"/>
      <c r="X675" s="253"/>
      <c r="Y675" s="253"/>
      <c r="Z675" s="253"/>
      <c r="AA675" s="253"/>
      <c r="AB675" s="253"/>
      <c r="AC675" s="253" t="s">
        <v>357</v>
      </c>
      <c r="AD675" s="253"/>
      <c r="AE675" s="253"/>
      <c r="AF675" s="253"/>
      <c r="AG675" s="253"/>
      <c r="AH675" s="253"/>
      <c r="AI675" s="253"/>
      <c r="AP675" s="313"/>
      <c r="AT675" s="313"/>
    </row>
    <row r="676" spans="1:46" s="312" customFormat="1" ht="15" customHeight="1" x14ac:dyDescent="0.25">
      <c r="A676" s="297"/>
      <c r="B676" s="297"/>
      <c r="C676" s="253"/>
      <c r="D676" s="253"/>
      <c r="E676" s="253"/>
      <c r="F676" s="253"/>
      <c r="G676" s="253"/>
      <c r="H676" s="253"/>
      <c r="I676" s="253"/>
      <c r="J676" s="253"/>
      <c r="K676" s="253"/>
      <c r="L676" s="253"/>
      <c r="M676" s="253"/>
      <c r="N676" s="253"/>
      <c r="O676" s="253"/>
      <c r="P676" s="253"/>
      <c r="Q676" s="253"/>
      <c r="R676" s="253"/>
      <c r="S676" s="253"/>
      <c r="T676" s="253"/>
      <c r="U676" s="253" t="s">
        <v>837</v>
      </c>
      <c r="V676" s="253"/>
      <c r="W676" s="253"/>
      <c r="X676" s="253"/>
      <c r="Y676" s="253"/>
      <c r="Z676" s="253"/>
      <c r="AA676" s="253"/>
      <c r="AB676" s="253"/>
      <c r="AC676" s="253" t="s">
        <v>323</v>
      </c>
      <c r="AD676" s="253"/>
      <c r="AE676" s="253"/>
      <c r="AF676" s="253"/>
      <c r="AG676" s="253"/>
      <c r="AH676" s="253"/>
      <c r="AI676" s="253"/>
      <c r="AP676" s="313"/>
      <c r="AT676" s="313"/>
    </row>
    <row r="677" spans="1:46" s="312" customFormat="1" ht="15" customHeight="1" x14ac:dyDescent="0.25">
      <c r="A677" s="297"/>
      <c r="B677" s="297"/>
      <c r="C677" s="253"/>
      <c r="D677" s="253"/>
      <c r="E677" s="253"/>
      <c r="F677" s="253"/>
      <c r="G677" s="253"/>
      <c r="H677" s="253"/>
      <c r="I677" s="253"/>
      <c r="J677" s="253"/>
      <c r="K677" s="253"/>
      <c r="L677" s="253"/>
      <c r="M677" s="253"/>
      <c r="N677" s="253"/>
      <c r="O677" s="253"/>
      <c r="P677" s="253"/>
      <c r="Q677" s="253"/>
      <c r="R677" s="253"/>
      <c r="S677" s="253"/>
      <c r="T677" s="253"/>
      <c r="U677" s="253" t="s">
        <v>838</v>
      </c>
      <c r="V677" s="253"/>
      <c r="W677" s="253"/>
      <c r="X677" s="253"/>
      <c r="Y677" s="253"/>
      <c r="Z677" s="253"/>
      <c r="AA677" s="253"/>
      <c r="AB677" s="253"/>
      <c r="AC677" s="253" t="s">
        <v>323</v>
      </c>
      <c r="AD677" s="253"/>
      <c r="AE677" s="253"/>
      <c r="AF677" s="253"/>
      <c r="AG677" s="253"/>
      <c r="AH677" s="253"/>
      <c r="AI677" s="253"/>
      <c r="AP677" s="313"/>
      <c r="AT677" s="313"/>
    </row>
    <row r="678" spans="1:46" s="312" customFormat="1" ht="15" customHeight="1" x14ac:dyDescent="0.25">
      <c r="A678" s="297"/>
      <c r="B678" s="297"/>
      <c r="C678" s="253"/>
      <c r="D678" s="253"/>
      <c r="E678" s="253"/>
      <c r="F678" s="253"/>
      <c r="G678" s="253"/>
      <c r="H678" s="253"/>
      <c r="I678" s="253"/>
      <c r="J678" s="253"/>
      <c r="K678" s="253"/>
      <c r="L678" s="253"/>
      <c r="M678" s="253"/>
      <c r="N678" s="253"/>
      <c r="O678" s="253"/>
      <c r="P678" s="253"/>
      <c r="Q678" s="253"/>
      <c r="R678" s="253"/>
      <c r="S678" s="253"/>
      <c r="T678" s="253"/>
      <c r="U678" s="253" t="s">
        <v>839</v>
      </c>
      <c r="V678" s="253"/>
      <c r="W678" s="253"/>
      <c r="X678" s="253"/>
      <c r="Y678" s="253"/>
      <c r="Z678" s="253"/>
      <c r="AA678" s="253"/>
      <c r="AB678" s="253"/>
      <c r="AC678" s="253" t="s">
        <v>393</v>
      </c>
      <c r="AD678" s="253"/>
      <c r="AE678" s="253"/>
      <c r="AF678" s="253"/>
      <c r="AG678" s="253"/>
      <c r="AH678" s="253"/>
      <c r="AI678" s="253"/>
      <c r="AP678" s="313"/>
      <c r="AT678" s="313"/>
    </row>
    <row r="679" spans="1:46" s="312" customFormat="1" ht="15" customHeight="1" x14ac:dyDescent="0.25">
      <c r="A679" s="297"/>
      <c r="B679" s="297"/>
      <c r="C679" s="253"/>
      <c r="D679" s="253"/>
      <c r="E679" s="253"/>
      <c r="F679" s="253"/>
      <c r="G679" s="253"/>
      <c r="H679" s="253"/>
      <c r="I679" s="253"/>
      <c r="J679" s="253"/>
      <c r="K679" s="253"/>
      <c r="L679" s="253"/>
      <c r="M679" s="253"/>
      <c r="N679" s="253"/>
      <c r="O679" s="253"/>
      <c r="P679" s="253"/>
      <c r="Q679" s="253"/>
      <c r="R679" s="253"/>
      <c r="S679" s="253"/>
      <c r="T679" s="253"/>
      <c r="U679" s="253" t="s">
        <v>840</v>
      </c>
      <c r="V679" s="253"/>
      <c r="W679" s="253"/>
      <c r="X679" s="253"/>
      <c r="Y679" s="253"/>
      <c r="Z679" s="253"/>
      <c r="AA679" s="253"/>
      <c r="AB679" s="253"/>
      <c r="AC679" s="253" t="s">
        <v>320</v>
      </c>
      <c r="AD679" s="253"/>
      <c r="AE679" s="253"/>
      <c r="AF679" s="253"/>
      <c r="AG679" s="253"/>
      <c r="AH679" s="253"/>
      <c r="AI679" s="253"/>
      <c r="AP679" s="313"/>
      <c r="AT679" s="313"/>
    </row>
    <row r="680" spans="1:46" s="312" customFormat="1" ht="15" customHeight="1" x14ac:dyDescent="0.25">
      <c r="A680" s="297"/>
      <c r="B680" s="297"/>
      <c r="C680" s="253"/>
      <c r="D680" s="253"/>
      <c r="E680" s="253"/>
      <c r="F680" s="253"/>
      <c r="G680" s="253"/>
      <c r="H680" s="253"/>
      <c r="I680" s="253"/>
      <c r="J680" s="253"/>
      <c r="K680" s="253"/>
      <c r="L680" s="253"/>
      <c r="M680" s="253"/>
      <c r="N680" s="253"/>
      <c r="O680" s="253"/>
      <c r="P680" s="253"/>
      <c r="Q680" s="253"/>
      <c r="R680" s="253"/>
      <c r="S680" s="253"/>
      <c r="T680" s="253"/>
      <c r="U680" s="253" t="s">
        <v>841</v>
      </c>
      <c r="V680" s="253"/>
      <c r="W680" s="253"/>
      <c r="X680" s="253"/>
      <c r="Y680" s="253"/>
      <c r="Z680" s="253"/>
      <c r="AA680" s="253"/>
      <c r="AB680" s="253"/>
      <c r="AC680" s="253" t="s">
        <v>393</v>
      </c>
      <c r="AD680" s="253"/>
      <c r="AE680" s="253"/>
      <c r="AF680" s="253"/>
      <c r="AG680" s="253"/>
      <c r="AH680" s="253"/>
      <c r="AI680" s="253"/>
      <c r="AP680" s="313"/>
      <c r="AT680" s="313"/>
    </row>
    <row r="681" spans="1:46" s="312" customFormat="1" ht="15" customHeight="1" x14ac:dyDescent="0.25">
      <c r="A681" s="297"/>
      <c r="B681" s="297"/>
      <c r="C681" s="253"/>
      <c r="D681" s="253"/>
      <c r="E681" s="253"/>
      <c r="F681" s="253"/>
      <c r="G681" s="253"/>
      <c r="H681" s="253"/>
      <c r="I681" s="253"/>
      <c r="J681" s="253"/>
      <c r="K681" s="253"/>
      <c r="L681" s="253"/>
      <c r="M681" s="253"/>
      <c r="N681" s="253"/>
      <c r="O681" s="253"/>
      <c r="P681" s="253"/>
      <c r="Q681" s="253"/>
      <c r="R681" s="253"/>
      <c r="S681" s="253"/>
      <c r="T681" s="253"/>
      <c r="U681" s="253" t="s">
        <v>842</v>
      </c>
      <c r="V681" s="253"/>
      <c r="W681" s="253"/>
      <c r="X681" s="253"/>
      <c r="Y681" s="253"/>
      <c r="Z681" s="253"/>
      <c r="AA681" s="253"/>
      <c r="AB681" s="253"/>
      <c r="AC681" s="253" t="s">
        <v>332</v>
      </c>
      <c r="AD681" s="253"/>
      <c r="AE681" s="253"/>
      <c r="AF681" s="253"/>
      <c r="AG681" s="253"/>
      <c r="AH681" s="253"/>
      <c r="AI681" s="253"/>
      <c r="AP681" s="313"/>
      <c r="AT681" s="313"/>
    </row>
    <row r="682" spans="1:46" s="312" customFormat="1" ht="15" customHeight="1" x14ac:dyDescent="0.25">
      <c r="A682" s="297"/>
      <c r="B682" s="297"/>
      <c r="C682" s="253"/>
      <c r="D682" s="253"/>
      <c r="E682" s="253"/>
      <c r="F682" s="253"/>
      <c r="G682" s="253"/>
      <c r="H682" s="253"/>
      <c r="I682" s="253"/>
      <c r="J682" s="253"/>
      <c r="K682" s="253"/>
      <c r="L682" s="253"/>
      <c r="M682" s="253"/>
      <c r="N682" s="253"/>
      <c r="O682" s="253"/>
      <c r="P682" s="253"/>
      <c r="Q682" s="253"/>
      <c r="R682" s="253"/>
      <c r="S682" s="253"/>
      <c r="T682" s="253"/>
      <c r="U682" s="253" t="s">
        <v>843</v>
      </c>
      <c r="V682" s="253"/>
      <c r="W682" s="253"/>
      <c r="X682" s="253"/>
      <c r="Y682" s="253"/>
      <c r="Z682" s="253"/>
      <c r="AA682" s="253"/>
      <c r="AB682" s="253"/>
      <c r="AC682" s="253" t="s">
        <v>318</v>
      </c>
      <c r="AD682" s="253"/>
      <c r="AE682" s="253"/>
      <c r="AF682" s="253"/>
      <c r="AG682" s="253"/>
      <c r="AH682" s="253"/>
      <c r="AI682" s="253"/>
      <c r="AP682" s="313"/>
      <c r="AT682" s="313"/>
    </row>
    <row r="683" spans="1:46" s="312" customFormat="1" ht="15" customHeight="1" x14ac:dyDescent="0.25">
      <c r="A683" s="297"/>
      <c r="B683" s="297"/>
      <c r="C683" s="253"/>
      <c r="D683" s="253"/>
      <c r="E683" s="253"/>
      <c r="F683" s="253"/>
      <c r="G683" s="253"/>
      <c r="H683" s="253"/>
      <c r="I683" s="253"/>
      <c r="J683" s="253"/>
      <c r="K683" s="253"/>
      <c r="L683" s="253"/>
      <c r="M683" s="253"/>
      <c r="N683" s="253"/>
      <c r="O683" s="253"/>
      <c r="P683" s="253"/>
      <c r="Q683" s="253"/>
      <c r="R683" s="253"/>
      <c r="S683" s="253"/>
      <c r="T683" s="253"/>
      <c r="U683" s="253" t="s">
        <v>844</v>
      </c>
      <c r="V683" s="253"/>
      <c r="W683" s="253"/>
      <c r="X683" s="253"/>
      <c r="Y683" s="253"/>
      <c r="Z683" s="253"/>
      <c r="AA683" s="253"/>
      <c r="AB683" s="253"/>
      <c r="AC683" s="253" t="s">
        <v>320</v>
      </c>
      <c r="AD683" s="253"/>
      <c r="AE683" s="253"/>
      <c r="AF683" s="253"/>
      <c r="AG683" s="253"/>
      <c r="AH683" s="253"/>
      <c r="AI683" s="253"/>
      <c r="AP683" s="313"/>
      <c r="AT683" s="313"/>
    </row>
    <row r="684" spans="1:46" s="312" customFormat="1" ht="15" customHeight="1" x14ac:dyDescent="0.25">
      <c r="A684" s="297"/>
      <c r="B684" s="297"/>
      <c r="C684" s="253"/>
      <c r="D684" s="253"/>
      <c r="E684" s="253"/>
      <c r="F684" s="253"/>
      <c r="G684" s="253"/>
      <c r="H684" s="253"/>
      <c r="I684" s="253"/>
      <c r="J684" s="253"/>
      <c r="K684" s="253"/>
      <c r="L684" s="253"/>
      <c r="M684" s="253"/>
      <c r="N684" s="253"/>
      <c r="O684" s="253"/>
      <c r="P684" s="253"/>
      <c r="Q684" s="253"/>
      <c r="R684" s="253"/>
      <c r="S684" s="253"/>
      <c r="T684" s="253"/>
      <c r="U684" s="253" t="s">
        <v>845</v>
      </c>
      <c r="V684" s="253"/>
      <c r="W684" s="253"/>
      <c r="X684" s="253"/>
      <c r="Y684" s="253"/>
      <c r="Z684" s="253"/>
      <c r="AA684" s="253"/>
      <c r="AB684" s="253"/>
      <c r="AC684" s="253" t="s">
        <v>318</v>
      </c>
      <c r="AD684" s="253"/>
      <c r="AE684" s="253"/>
      <c r="AF684" s="253"/>
      <c r="AG684" s="253"/>
      <c r="AH684" s="253"/>
      <c r="AI684" s="253"/>
      <c r="AP684" s="313"/>
      <c r="AT684" s="313"/>
    </row>
    <row r="685" spans="1:46" s="312" customFormat="1" ht="15" customHeight="1" x14ac:dyDescent="0.25">
      <c r="A685" s="297"/>
      <c r="B685" s="297"/>
      <c r="C685" s="253"/>
      <c r="D685" s="253"/>
      <c r="E685" s="253"/>
      <c r="F685" s="253"/>
      <c r="G685" s="253"/>
      <c r="H685" s="253"/>
      <c r="I685" s="253"/>
      <c r="J685" s="253"/>
      <c r="K685" s="253"/>
      <c r="L685" s="253"/>
      <c r="M685" s="253"/>
      <c r="N685" s="253"/>
      <c r="O685" s="253"/>
      <c r="P685" s="253"/>
      <c r="Q685" s="253"/>
      <c r="R685" s="253"/>
      <c r="S685" s="253"/>
      <c r="T685" s="253"/>
      <c r="U685" s="253" t="s">
        <v>846</v>
      </c>
      <c r="V685" s="253"/>
      <c r="W685" s="253"/>
      <c r="X685" s="253"/>
      <c r="Y685" s="253"/>
      <c r="Z685" s="253"/>
      <c r="AA685" s="253"/>
      <c r="AB685" s="253"/>
      <c r="AC685" s="253" t="s">
        <v>320</v>
      </c>
      <c r="AD685" s="253"/>
      <c r="AE685" s="253"/>
      <c r="AF685" s="253"/>
      <c r="AG685" s="253"/>
      <c r="AH685" s="253"/>
      <c r="AI685" s="253"/>
      <c r="AP685" s="313"/>
      <c r="AT685" s="313"/>
    </row>
    <row r="686" spans="1:46" s="312" customFormat="1" ht="15" customHeight="1" x14ac:dyDescent="0.25">
      <c r="A686" s="297"/>
      <c r="B686" s="297"/>
      <c r="C686" s="253"/>
      <c r="D686" s="253"/>
      <c r="E686" s="253"/>
      <c r="F686" s="253"/>
      <c r="G686" s="253"/>
      <c r="H686" s="253"/>
      <c r="I686" s="253"/>
      <c r="J686" s="253"/>
      <c r="K686" s="253"/>
      <c r="L686" s="253"/>
      <c r="M686" s="253"/>
      <c r="N686" s="253"/>
      <c r="O686" s="253"/>
      <c r="P686" s="253"/>
      <c r="Q686" s="253"/>
      <c r="R686" s="253"/>
      <c r="S686" s="253"/>
      <c r="T686" s="253"/>
      <c r="U686" s="253" t="s">
        <v>847</v>
      </c>
      <c r="V686" s="253"/>
      <c r="W686" s="253"/>
      <c r="X686" s="253"/>
      <c r="Y686" s="253"/>
      <c r="Z686" s="253"/>
      <c r="AA686" s="253"/>
      <c r="AB686" s="253"/>
      <c r="AC686" s="253" t="s">
        <v>320</v>
      </c>
      <c r="AD686" s="253"/>
      <c r="AE686" s="253"/>
      <c r="AF686" s="253"/>
      <c r="AG686" s="253"/>
      <c r="AH686" s="253"/>
      <c r="AI686" s="253"/>
      <c r="AP686" s="313"/>
      <c r="AT686" s="313"/>
    </row>
    <row r="687" spans="1:46" s="312" customFormat="1" ht="15" customHeight="1" x14ac:dyDescent="0.25">
      <c r="A687" s="297"/>
      <c r="B687" s="297"/>
      <c r="C687" s="253"/>
      <c r="D687" s="253"/>
      <c r="E687" s="253"/>
      <c r="F687" s="253"/>
      <c r="G687" s="253"/>
      <c r="H687" s="253"/>
      <c r="I687" s="253"/>
      <c r="J687" s="253"/>
      <c r="K687" s="253"/>
      <c r="L687" s="253"/>
      <c r="M687" s="253"/>
      <c r="N687" s="253"/>
      <c r="O687" s="253"/>
      <c r="P687" s="253"/>
      <c r="Q687" s="253"/>
      <c r="R687" s="253"/>
      <c r="S687" s="253"/>
      <c r="T687" s="253"/>
      <c r="U687" s="253" t="s">
        <v>848</v>
      </c>
      <c r="V687" s="253"/>
      <c r="W687" s="253"/>
      <c r="X687" s="253"/>
      <c r="Y687" s="253"/>
      <c r="Z687" s="253"/>
      <c r="AA687" s="253"/>
      <c r="AB687" s="253"/>
      <c r="AC687" s="253" t="s">
        <v>357</v>
      </c>
      <c r="AD687" s="253"/>
      <c r="AE687" s="253"/>
      <c r="AF687" s="253"/>
      <c r="AG687" s="253"/>
      <c r="AH687" s="253"/>
      <c r="AI687" s="253"/>
      <c r="AP687" s="313"/>
      <c r="AT687" s="313"/>
    </row>
    <row r="688" spans="1:46" s="312" customFormat="1" ht="15" customHeight="1" x14ac:dyDescent="0.25">
      <c r="A688" s="297"/>
      <c r="B688" s="297"/>
      <c r="C688" s="253"/>
      <c r="D688" s="253"/>
      <c r="E688" s="253"/>
      <c r="F688" s="253"/>
      <c r="G688" s="253"/>
      <c r="H688" s="253"/>
      <c r="I688" s="253"/>
      <c r="J688" s="253"/>
      <c r="K688" s="253"/>
      <c r="L688" s="253"/>
      <c r="M688" s="253"/>
      <c r="N688" s="253"/>
      <c r="O688" s="253"/>
      <c r="P688" s="253"/>
      <c r="Q688" s="253"/>
      <c r="R688" s="253"/>
      <c r="S688" s="253"/>
      <c r="T688" s="253"/>
      <c r="U688" s="253" t="s">
        <v>849</v>
      </c>
      <c r="V688" s="253"/>
      <c r="W688" s="253"/>
      <c r="X688" s="253"/>
      <c r="Y688" s="253"/>
      <c r="Z688" s="253"/>
      <c r="AA688" s="253"/>
      <c r="AB688" s="253"/>
      <c r="AC688" s="253" t="s">
        <v>332</v>
      </c>
      <c r="AD688" s="253"/>
      <c r="AE688" s="253"/>
      <c r="AF688" s="253"/>
      <c r="AG688" s="253"/>
      <c r="AH688" s="253"/>
      <c r="AI688" s="253"/>
      <c r="AP688" s="313"/>
      <c r="AT688" s="313"/>
    </row>
    <row r="689" spans="1:46" s="312" customFormat="1" ht="15" customHeight="1" x14ac:dyDescent="0.25">
      <c r="A689" s="297"/>
      <c r="B689" s="297"/>
      <c r="C689" s="253"/>
      <c r="D689" s="253"/>
      <c r="E689" s="253"/>
      <c r="F689" s="253"/>
      <c r="G689" s="253"/>
      <c r="H689" s="253"/>
      <c r="I689" s="253"/>
      <c r="J689" s="253"/>
      <c r="K689" s="253"/>
      <c r="L689" s="253"/>
      <c r="M689" s="253"/>
      <c r="N689" s="253"/>
      <c r="O689" s="253"/>
      <c r="P689" s="253"/>
      <c r="Q689" s="253"/>
      <c r="R689" s="253"/>
      <c r="S689" s="253"/>
      <c r="T689" s="253"/>
      <c r="U689" s="253" t="s">
        <v>850</v>
      </c>
      <c r="V689" s="253"/>
      <c r="W689" s="253"/>
      <c r="X689" s="253"/>
      <c r="Y689" s="253"/>
      <c r="Z689" s="253"/>
      <c r="AA689" s="253"/>
      <c r="AB689" s="253"/>
      <c r="AC689" s="253" t="s">
        <v>357</v>
      </c>
      <c r="AD689" s="253"/>
      <c r="AE689" s="253"/>
      <c r="AF689" s="253"/>
      <c r="AG689" s="253"/>
      <c r="AH689" s="253"/>
      <c r="AI689" s="253"/>
      <c r="AP689" s="313"/>
      <c r="AT689" s="313"/>
    </row>
    <row r="690" spans="1:46" s="312" customFormat="1" ht="15" customHeight="1" x14ac:dyDescent="0.25">
      <c r="A690" s="297"/>
      <c r="B690" s="297"/>
      <c r="C690" s="253"/>
      <c r="D690" s="253"/>
      <c r="E690" s="253"/>
      <c r="F690" s="253"/>
      <c r="G690" s="253"/>
      <c r="H690" s="253"/>
      <c r="I690" s="253"/>
      <c r="J690" s="253"/>
      <c r="K690" s="253"/>
      <c r="L690" s="253"/>
      <c r="M690" s="253"/>
      <c r="N690" s="253"/>
      <c r="O690" s="253"/>
      <c r="P690" s="253"/>
      <c r="Q690" s="253"/>
      <c r="R690" s="253"/>
      <c r="S690" s="253"/>
      <c r="T690" s="253"/>
      <c r="U690" s="253" t="s">
        <v>851</v>
      </c>
      <c r="V690" s="253"/>
      <c r="W690" s="253"/>
      <c r="X690" s="253"/>
      <c r="Y690" s="253"/>
      <c r="Z690" s="253"/>
      <c r="AA690" s="253"/>
      <c r="AB690" s="253"/>
      <c r="AC690" s="253" t="s">
        <v>323</v>
      </c>
      <c r="AD690" s="253"/>
      <c r="AE690" s="253"/>
      <c r="AF690" s="253"/>
      <c r="AG690" s="253"/>
      <c r="AH690" s="253"/>
      <c r="AI690" s="253"/>
      <c r="AP690" s="313"/>
      <c r="AT690" s="313"/>
    </row>
    <row r="691" spans="1:46" s="312" customFormat="1" ht="15" customHeight="1" x14ac:dyDescent="0.25">
      <c r="A691" s="297"/>
      <c r="B691" s="297"/>
      <c r="C691" s="253"/>
      <c r="D691" s="253"/>
      <c r="E691" s="253"/>
      <c r="F691" s="253"/>
      <c r="G691" s="253"/>
      <c r="H691" s="253"/>
      <c r="I691" s="253"/>
      <c r="J691" s="253"/>
      <c r="K691" s="253"/>
      <c r="L691" s="253"/>
      <c r="M691" s="253"/>
      <c r="N691" s="253"/>
      <c r="O691" s="253"/>
      <c r="P691" s="253"/>
      <c r="Q691" s="253"/>
      <c r="R691" s="253"/>
      <c r="S691" s="253"/>
      <c r="T691" s="253"/>
      <c r="U691" s="253" t="s">
        <v>852</v>
      </c>
      <c r="V691" s="253"/>
      <c r="W691" s="253"/>
      <c r="X691" s="253"/>
      <c r="Y691" s="253"/>
      <c r="Z691" s="253"/>
      <c r="AA691" s="253"/>
      <c r="AB691" s="253"/>
      <c r="AC691" s="253" t="s">
        <v>393</v>
      </c>
      <c r="AD691" s="253"/>
      <c r="AE691" s="253"/>
      <c r="AF691" s="253"/>
      <c r="AG691" s="253"/>
      <c r="AH691" s="253"/>
      <c r="AI691" s="253"/>
      <c r="AP691" s="313"/>
      <c r="AT691" s="313"/>
    </row>
    <row r="692" spans="1:46" s="312" customFormat="1" ht="15" customHeight="1" x14ac:dyDescent="0.25">
      <c r="A692" s="297"/>
      <c r="B692" s="297"/>
      <c r="C692" s="253"/>
      <c r="D692" s="253"/>
      <c r="E692" s="253"/>
      <c r="F692" s="253"/>
      <c r="G692" s="253"/>
      <c r="H692" s="253"/>
      <c r="I692" s="253"/>
      <c r="J692" s="253"/>
      <c r="K692" s="253"/>
      <c r="L692" s="253"/>
      <c r="M692" s="253"/>
      <c r="N692" s="253"/>
      <c r="O692" s="253"/>
      <c r="P692" s="253"/>
      <c r="Q692" s="253"/>
      <c r="R692" s="253"/>
      <c r="S692" s="253"/>
      <c r="T692" s="253"/>
      <c r="U692" s="253" t="s">
        <v>853</v>
      </c>
      <c r="V692" s="253"/>
      <c r="W692" s="253"/>
      <c r="X692" s="253"/>
      <c r="Y692" s="253"/>
      <c r="Z692" s="253"/>
      <c r="AA692" s="253"/>
      <c r="AB692" s="253"/>
      <c r="AC692" s="253" t="s">
        <v>329</v>
      </c>
      <c r="AD692" s="253"/>
      <c r="AE692" s="253"/>
      <c r="AF692" s="253"/>
      <c r="AG692" s="253"/>
      <c r="AH692" s="253"/>
      <c r="AI692" s="253"/>
      <c r="AP692" s="313"/>
      <c r="AT692" s="313"/>
    </row>
    <row r="693" spans="1:46" s="312" customFormat="1" ht="15" customHeight="1" x14ac:dyDescent="0.25">
      <c r="A693" s="297"/>
      <c r="B693" s="297"/>
      <c r="C693" s="253"/>
      <c r="D693" s="253"/>
      <c r="E693" s="253"/>
      <c r="F693" s="253"/>
      <c r="G693" s="253"/>
      <c r="H693" s="253"/>
      <c r="I693" s="253"/>
      <c r="J693" s="253"/>
      <c r="K693" s="253"/>
      <c r="L693" s="253"/>
      <c r="M693" s="253"/>
      <c r="N693" s="253"/>
      <c r="O693" s="253"/>
      <c r="P693" s="253"/>
      <c r="Q693" s="253"/>
      <c r="R693" s="253"/>
      <c r="S693" s="253"/>
      <c r="T693" s="253"/>
      <c r="U693" s="253" t="s">
        <v>854</v>
      </c>
      <c r="V693" s="253"/>
      <c r="W693" s="253"/>
      <c r="X693" s="253"/>
      <c r="Y693" s="253"/>
      <c r="Z693" s="253"/>
      <c r="AA693" s="253"/>
      <c r="AB693" s="253"/>
      <c r="AC693" s="253" t="s">
        <v>393</v>
      </c>
      <c r="AD693" s="253"/>
      <c r="AE693" s="253"/>
      <c r="AF693" s="253"/>
      <c r="AG693" s="253"/>
      <c r="AH693" s="253"/>
      <c r="AI693" s="253"/>
      <c r="AP693" s="313"/>
      <c r="AT693" s="313"/>
    </row>
    <row r="694" spans="1:46" s="312" customFormat="1" ht="15" customHeight="1" x14ac:dyDescent="0.25">
      <c r="A694" s="297"/>
      <c r="B694" s="297"/>
      <c r="C694" s="253"/>
      <c r="D694" s="253"/>
      <c r="E694" s="253"/>
      <c r="F694" s="253"/>
      <c r="G694" s="253"/>
      <c r="H694" s="253"/>
      <c r="I694" s="253"/>
      <c r="J694" s="253"/>
      <c r="K694" s="253"/>
      <c r="L694" s="253"/>
      <c r="M694" s="253"/>
      <c r="N694" s="253"/>
      <c r="O694" s="253"/>
      <c r="P694" s="253"/>
      <c r="Q694" s="253"/>
      <c r="R694" s="253"/>
      <c r="S694" s="253"/>
      <c r="T694" s="253"/>
      <c r="U694" s="253" t="s">
        <v>855</v>
      </c>
      <c r="V694" s="253"/>
      <c r="W694" s="253"/>
      <c r="X694" s="253"/>
      <c r="Y694" s="253"/>
      <c r="Z694" s="253"/>
      <c r="AA694" s="253"/>
      <c r="AB694" s="253"/>
      <c r="AC694" s="253" t="s">
        <v>318</v>
      </c>
      <c r="AD694" s="253"/>
      <c r="AE694" s="253"/>
      <c r="AF694" s="253"/>
      <c r="AG694" s="253"/>
      <c r="AH694" s="253"/>
      <c r="AI694" s="253"/>
      <c r="AP694" s="313"/>
      <c r="AT694" s="313"/>
    </row>
    <row r="695" spans="1:46" s="312" customFormat="1" ht="15" customHeight="1" x14ac:dyDescent="0.25">
      <c r="A695" s="297"/>
      <c r="B695" s="297"/>
      <c r="C695" s="253"/>
      <c r="D695" s="253"/>
      <c r="E695" s="253"/>
      <c r="F695" s="253"/>
      <c r="G695" s="253"/>
      <c r="H695" s="253"/>
      <c r="I695" s="253"/>
      <c r="J695" s="253"/>
      <c r="K695" s="253"/>
      <c r="L695" s="253"/>
      <c r="M695" s="253"/>
      <c r="N695" s="253"/>
      <c r="O695" s="253"/>
      <c r="P695" s="253"/>
      <c r="Q695" s="253"/>
      <c r="R695" s="253"/>
      <c r="S695" s="253"/>
      <c r="T695" s="253"/>
      <c r="U695" s="253" t="s">
        <v>856</v>
      </c>
      <c r="V695" s="253"/>
      <c r="W695" s="253"/>
      <c r="X695" s="253"/>
      <c r="Y695" s="253"/>
      <c r="Z695" s="253"/>
      <c r="AA695" s="253"/>
      <c r="AB695" s="253"/>
      <c r="AC695" s="253" t="s">
        <v>318</v>
      </c>
      <c r="AD695" s="253"/>
      <c r="AE695" s="253"/>
      <c r="AF695" s="253"/>
      <c r="AG695" s="253"/>
      <c r="AH695" s="253"/>
      <c r="AI695" s="253"/>
      <c r="AP695" s="313"/>
      <c r="AT695" s="313"/>
    </row>
    <row r="696" spans="1:46" s="312" customFormat="1" ht="15" customHeight="1" x14ac:dyDescent="0.25">
      <c r="A696" s="297"/>
      <c r="B696" s="297"/>
      <c r="C696" s="253"/>
      <c r="D696" s="253"/>
      <c r="E696" s="253"/>
      <c r="F696" s="253"/>
      <c r="G696" s="253"/>
      <c r="H696" s="253"/>
      <c r="I696" s="253"/>
      <c r="J696" s="253"/>
      <c r="K696" s="253"/>
      <c r="L696" s="253"/>
      <c r="M696" s="253"/>
      <c r="N696" s="253"/>
      <c r="O696" s="253"/>
      <c r="P696" s="253"/>
      <c r="Q696" s="253"/>
      <c r="R696" s="253"/>
      <c r="S696" s="253"/>
      <c r="T696" s="253"/>
      <c r="U696" s="253" t="s">
        <v>857</v>
      </c>
      <c r="V696" s="253"/>
      <c r="W696" s="253"/>
      <c r="X696" s="253"/>
      <c r="Y696" s="253"/>
      <c r="Z696" s="253"/>
      <c r="AA696" s="253"/>
      <c r="AB696" s="253"/>
      <c r="AC696" s="253" t="s">
        <v>320</v>
      </c>
      <c r="AD696" s="253"/>
      <c r="AE696" s="253"/>
      <c r="AF696" s="253"/>
      <c r="AG696" s="253"/>
      <c r="AH696" s="253"/>
      <c r="AI696" s="253"/>
      <c r="AP696" s="313"/>
      <c r="AT696" s="313"/>
    </row>
    <row r="697" spans="1:46" s="312" customFormat="1" ht="15" customHeight="1" x14ac:dyDescent="0.25">
      <c r="A697" s="297"/>
      <c r="B697" s="297"/>
      <c r="C697" s="253"/>
      <c r="D697" s="253"/>
      <c r="E697" s="253"/>
      <c r="F697" s="253"/>
      <c r="G697" s="253"/>
      <c r="H697" s="253"/>
      <c r="I697" s="253"/>
      <c r="J697" s="253"/>
      <c r="K697" s="253"/>
      <c r="L697" s="253"/>
      <c r="M697" s="253"/>
      <c r="N697" s="253"/>
      <c r="O697" s="253"/>
      <c r="P697" s="253"/>
      <c r="Q697" s="253"/>
      <c r="R697" s="253"/>
      <c r="S697" s="253"/>
      <c r="T697" s="253"/>
      <c r="U697" s="253" t="s">
        <v>858</v>
      </c>
      <c r="V697" s="253"/>
      <c r="W697" s="253"/>
      <c r="X697" s="253"/>
      <c r="Y697" s="253"/>
      <c r="Z697" s="253"/>
      <c r="AA697" s="253"/>
      <c r="AB697" s="253"/>
      <c r="AC697" s="253" t="s">
        <v>320</v>
      </c>
      <c r="AD697" s="253"/>
      <c r="AE697" s="253"/>
      <c r="AF697" s="253"/>
      <c r="AG697" s="253"/>
      <c r="AH697" s="253"/>
      <c r="AI697" s="253"/>
      <c r="AP697" s="313"/>
      <c r="AT697" s="313"/>
    </row>
    <row r="698" spans="1:46" s="312" customFormat="1" ht="15" customHeight="1" x14ac:dyDescent="0.25">
      <c r="A698" s="297"/>
      <c r="B698" s="297"/>
      <c r="C698" s="253"/>
      <c r="D698" s="253"/>
      <c r="E698" s="253"/>
      <c r="F698" s="253"/>
      <c r="G698" s="253"/>
      <c r="H698" s="253"/>
      <c r="I698" s="253"/>
      <c r="J698" s="253"/>
      <c r="K698" s="253"/>
      <c r="L698" s="253"/>
      <c r="M698" s="253"/>
      <c r="N698" s="253"/>
      <c r="O698" s="253"/>
      <c r="P698" s="253"/>
      <c r="Q698" s="253"/>
      <c r="R698" s="253"/>
      <c r="S698" s="253"/>
      <c r="T698" s="253"/>
      <c r="U698" s="253" t="s">
        <v>859</v>
      </c>
      <c r="V698" s="253"/>
      <c r="W698" s="253"/>
      <c r="X698" s="253"/>
      <c r="Y698" s="253"/>
      <c r="Z698" s="253"/>
      <c r="AA698" s="253"/>
      <c r="AB698" s="253"/>
      <c r="AC698" s="253" t="s">
        <v>329</v>
      </c>
      <c r="AD698" s="253"/>
      <c r="AE698" s="253"/>
      <c r="AF698" s="253"/>
      <c r="AG698" s="253"/>
      <c r="AH698" s="253"/>
      <c r="AI698" s="253"/>
      <c r="AP698" s="313"/>
      <c r="AT698" s="313"/>
    </row>
    <row r="699" spans="1:46" s="312" customFormat="1" ht="15" customHeight="1" x14ac:dyDescent="0.25">
      <c r="A699" s="297"/>
      <c r="B699" s="297"/>
      <c r="C699" s="253"/>
      <c r="D699" s="253"/>
      <c r="E699" s="253"/>
      <c r="F699" s="253"/>
      <c r="G699" s="253"/>
      <c r="H699" s="253"/>
      <c r="I699" s="253"/>
      <c r="J699" s="253"/>
      <c r="K699" s="253"/>
      <c r="L699" s="253"/>
      <c r="M699" s="253"/>
      <c r="N699" s="253"/>
      <c r="O699" s="253"/>
      <c r="P699" s="253"/>
      <c r="Q699" s="253"/>
      <c r="R699" s="253"/>
      <c r="S699" s="253"/>
      <c r="T699" s="253"/>
      <c r="U699" s="253" t="s">
        <v>860</v>
      </c>
      <c r="V699" s="253"/>
      <c r="W699" s="253"/>
      <c r="X699" s="253"/>
      <c r="Y699" s="253"/>
      <c r="Z699" s="253"/>
      <c r="AA699" s="253"/>
      <c r="AB699" s="253"/>
      <c r="AC699" s="253" t="s">
        <v>357</v>
      </c>
      <c r="AD699" s="253"/>
      <c r="AE699" s="253"/>
      <c r="AF699" s="253"/>
      <c r="AG699" s="253"/>
      <c r="AH699" s="253"/>
      <c r="AI699" s="253"/>
      <c r="AP699" s="313"/>
      <c r="AT699" s="313"/>
    </row>
    <row r="700" spans="1:46" s="312" customFormat="1" ht="15" customHeight="1" x14ac:dyDescent="0.25">
      <c r="A700" s="297"/>
      <c r="B700" s="297"/>
      <c r="C700" s="253"/>
      <c r="D700" s="253"/>
      <c r="E700" s="253"/>
      <c r="F700" s="253"/>
      <c r="G700" s="253"/>
      <c r="H700" s="253"/>
      <c r="I700" s="253"/>
      <c r="J700" s="253"/>
      <c r="K700" s="253"/>
      <c r="L700" s="253"/>
      <c r="M700" s="253"/>
      <c r="N700" s="253"/>
      <c r="O700" s="253"/>
      <c r="P700" s="253"/>
      <c r="Q700" s="253"/>
      <c r="R700" s="253"/>
      <c r="S700" s="253"/>
      <c r="T700" s="253"/>
      <c r="U700" s="253" t="s">
        <v>861</v>
      </c>
      <c r="V700" s="253"/>
      <c r="W700" s="253"/>
      <c r="X700" s="253"/>
      <c r="Y700" s="253"/>
      <c r="Z700" s="253"/>
      <c r="AA700" s="253"/>
      <c r="AB700" s="253"/>
      <c r="AC700" s="253" t="s">
        <v>318</v>
      </c>
      <c r="AD700" s="253"/>
      <c r="AE700" s="253"/>
      <c r="AF700" s="253"/>
      <c r="AG700" s="253"/>
      <c r="AH700" s="253"/>
      <c r="AI700" s="253"/>
      <c r="AP700" s="313"/>
      <c r="AT700" s="313"/>
    </row>
    <row r="701" spans="1:46" s="312" customFormat="1" ht="15" customHeight="1" x14ac:dyDescent="0.25">
      <c r="A701" s="297"/>
      <c r="B701" s="297"/>
      <c r="C701" s="253"/>
      <c r="D701" s="253"/>
      <c r="E701" s="253"/>
      <c r="F701" s="253"/>
      <c r="G701" s="253"/>
      <c r="H701" s="253"/>
      <c r="I701" s="253"/>
      <c r="J701" s="253"/>
      <c r="K701" s="253"/>
      <c r="L701" s="253"/>
      <c r="M701" s="253"/>
      <c r="N701" s="253"/>
      <c r="O701" s="253"/>
      <c r="P701" s="253"/>
      <c r="Q701" s="253"/>
      <c r="R701" s="253"/>
      <c r="S701" s="253"/>
      <c r="T701" s="253"/>
      <c r="U701" s="253" t="s">
        <v>862</v>
      </c>
      <c r="V701" s="253"/>
      <c r="W701" s="253"/>
      <c r="X701" s="253"/>
      <c r="Y701" s="253"/>
      <c r="Z701" s="253"/>
      <c r="AA701" s="253"/>
      <c r="AB701" s="253"/>
      <c r="AC701" s="253" t="s">
        <v>373</v>
      </c>
      <c r="AD701" s="253"/>
      <c r="AE701" s="253"/>
      <c r="AF701" s="253"/>
      <c r="AG701" s="253"/>
      <c r="AH701" s="253"/>
      <c r="AI701" s="253"/>
      <c r="AP701" s="313"/>
      <c r="AT701" s="313"/>
    </row>
    <row r="702" spans="1:46" s="312" customFormat="1" ht="15" customHeight="1" x14ac:dyDescent="0.25">
      <c r="A702" s="297"/>
      <c r="B702" s="297"/>
      <c r="C702" s="253"/>
      <c r="D702" s="253"/>
      <c r="E702" s="253"/>
      <c r="F702" s="253"/>
      <c r="G702" s="253"/>
      <c r="H702" s="253"/>
      <c r="I702" s="253"/>
      <c r="J702" s="253"/>
      <c r="K702" s="253"/>
      <c r="L702" s="253"/>
      <c r="M702" s="253"/>
      <c r="N702" s="253"/>
      <c r="O702" s="253"/>
      <c r="P702" s="253"/>
      <c r="Q702" s="253"/>
      <c r="R702" s="253"/>
      <c r="S702" s="253"/>
      <c r="T702" s="253"/>
      <c r="U702" s="253" t="s">
        <v>863</v>
      </c>
      <c r="V702" s="253"/>
      <c r="W702" s="253"/>
      <c r="X702" s="253"/>
      <c r="Y702" s="253"/>
      <c r="Z702" s="253"/>
      <c r="AA702" s="253"/>
      <c r="AB702" s="253"/>
      <c r="AC702" s="253" t="s">
        <v>332</v>
      </c>
      <c r="AD702" s="253"/>
      <c r="AE702" s="253"/>
      <c r="AF702" s="253"/>
      <c r="AG702" s="253"/>
      <c r="AH702" s="253"/>
      <c r="AI702" s="253"/>
      <c r="AP702" s="313"/>
      <c r="AT702" s="313"/>
    </row>
    <row r="703" spans="1:46" s="312" customFormat="1" ht="15" customHeight="1" x14ac:dyDescent="0.25">
      <c r="A703" s="297"/>
      <c r="B703" s="297"/>
      <c r="C703" s="253"/>
      <c r="D703" s="253"/>
      <c r="E703" s="253"/>
      <c r="F703" s="253"/>
      <c r="G703" s="253"/>
      <c r="H703" s="253"/>
      <c r="I703" s="253"/>
      <c r="J703" s="253"/>
      <c r="K703" s="253"/>
      <c r="L703" s="253"/>
      <c r="M703" s="253"/>
      <c r="N703" s="253"/>
      <c r="O703" s="253"/>
      <c r="P703" s="253"/>
      <c r="Q703" s="253"/>
      <c r="R703" s="253"/>
      <c r="S703" s="253"/>
      <c r="T703" s="253"/>
      <c r="U703" s="253" t="s">
        <v>864</v>
      </c>
      <c r="V703" s="253"/>
      <c r="W703" s="253"/>
      <c r="X703" s="253"/>
      <c r="Y703" s="253"/>
      <c r="Z703" s="253"/>
      <c r="AA703" s="253"/>
      <c r="AB703" s="253"/>
      <c r="AC703" s="253" t="s">
        <v>332</v>
      </c>
      <c r="AD703" s="253"/>
      <c r="AE703" s="253"/>
      <c r="AF703" s="253"/>
      <c r="AG703" s="253"/>
      <c r="AH703" s="253"/>
      <c r="AI703" s="253"/>
      <c r="AP703" s="313"/>
      <c r="AT703" s="313"/>
    </row>
    <row r="704" spans="1:46" s="312" customFormat="1" ht="15" customHeight="1" x14ac:dyDescent="0.25">
      <c r="A704" s="297"/>
      <c r="B704" s="297"/>
      <c r="C704" s="253"/>
      <c r="D704" s="253"/>
      <c r="E704" s="253"/>
      <c r="F704" s="253"/>
      <c r="G704" s="253"/>
      <c r="H704" s="253"/>
      <c r="I704" s="253"/>
      <c r="J704" s="253"/>
      <c r="K704" s="253"/>
      <c r="L704" s="253"/>
      <c r="M704" s="253"/>
      <c r="N704" s="253"/>
      <c r="O704" s="253"/>
      <c r="P704" s="253"/>
      <c r="Q704" s="253"/>
      <c r="R704" s="253"/>
      <c r="S704" s="253"/>
      <c r="T704" s="253"/>
      <c r="U704" s="253" t="s">
        <v>865</v>
      </c>
      <c r="V704" s="253"/>
      <c r="W704" s="253"/>
      <c r="X704" s="253"/>
      <c r="Y704" s="253"/>
      <c r="Z704" s="253"/>
      <c r="AA704" s="253"/>
      <c r="AB704" s="253"/>
      <c r="AC704" s="253" t="s">
        <v>357</v>
      </c>
      <c r="AD704" s="253"/>
      <c r="AE704" s="253"/>
      <c r="AF704" s="253"/>
      <c r="AG704" s="253"/>
      <c r="AH704" s="253"/>
      <c r="AI704" s="253"/>
      <c r="AP704" s="313"/>
      <c r="AT704" s="313"/>
    </row>
    <row r="705" spans="1:46" s="312" customFormat="1" ht="15" customHeight="1" x14ac:dyDescent="0.25">
      <c r="A705" s="297"/>
      <c r="B705" s="297"/>
      <c r="C705" s="253"/>
      <c r="D705" s="253"/>
      <c r="E705" s="253"/>
      <c r="F705" s="253"/>
      <c r="G705" s="253"/>
      <c r="H705" s="253"/>
      <c r="I705" s="253"/>
      <c r="J705" s="253"/>
      <c r="K705" s="253"/>
      <c r="L705" s="253"/>
      <c r="M705" s="253"/>
      <c r="N705" s="253"/>
      <c r="O705" s="253"/>
      <c r="P705" s="253"/>
      <c r="Q705" s="253"/>
      <c r="R705" s="253"/>
      <c r="S705" s="253"/>
      <c r="T705" s="253"/>
      <c r="U705" s="253" t="s">
        <v>866</v>
      </c>
      <c r="V705" s="253"/>
      <c r="W705" s="253"/>
      <c r="X705" s="253"/>
      <c r="Y705" s="253"/>
      <c r="Z705" s="253"/>
      <c r="AA705" s="253"/>
      <c r="AB705" s="253"/>
      <c r="AC705" s="253" t="s">
        <v>332</v>
      </c>
      <c r="AD705" s="253"/>
      <c r="AE705" s="253"/>
      <c r="AF705" s="253"/>
      <c r="AG705" s="253"/>
      <c r="AH705" s="253"/>
      <c r="AI705" s="253"/>
      <c r="AP705" s="313"/>
      <c r="AT705" s="313"/>
    </row>
    <row r="706" spans="1:46" s="312" customFormat="1" ht="15" customHeight="1" x14ac:dyDescent="0.25">
      <c r="A706" s="297"/>
      <c r="B706" s="297"/>
      <c r="C706" s="253"/>
      <c r="D706" s="253"/>
      <c r="E706" s="253"/>
      <c r="F706" s="253"/>
      <c r="G706" s="253"/>
      <c r="H706" s="253"/>
      <c r="I706" s="253"/>
      <c r="J706" s="253"/>
      <c r="K706" s="253"/>
      <c r="L706" s="253"/>
      <c r="M706" s="253"/>
      <c r="N706" s="253"/>
      <c r="O706" s="253"/>
      <c r="P706" s="253"/>
      <c r="Q706" s="253"/>
      <c r="R706" s="253"/>
      <c r="S706" s="253"/>
      <c r="T706" s="253"/>
      <c r="U706" s="253" t="s">
        <v>867</v>
      </c>
      <c r="V706" s="253"/>
      <c r="W706" s="253"/>
      <c r="X706" s="253"/>
      <c r="Y706" s="253"/>
      <c r="Z706" s="253"/>
      <c r="AA706" s="253"/>
      <c r="AB706" s="253"/>
      <c r="AC706" s="253" t="s">
        <v>318</v>
      </c>
      <c r="AD706" s="253"/>
      <c r="AE706" s="253"/>
      <c r="AF706" s="253"/>
      <c r="AG706" s="253"/>
      <c r="AH706" s="253"/>
      <c r="AI706" s="253"/>
      <c r="AP706" s="313"/>
      <c r="AT706" s="313"/>
    </row>
    <row r="707" spans="1:46" s="312" customFormat="1" ht="15" customHeight="1" x14ac:dyDescent="0.25">
      <c r="A707" s="297"/>
      <c r="B707" s="297"/>
      <c r="C707" s="253"/>
      <c r="D707" s="253"/>
      <c r="E707" s="253"/>
      <c r="F707" s="253"/>
      <c r="G707" s="253"/>
      <c r="H707" s="253"/>
      <c r="I707" s="253"/>
      <c r="J707" s="253"/>
      <c r="K707" s="253"/>
      <c r="L707" s="253"/>
      <c r="M707" s="253"/>
      <c r="N707" s="253"/>
      <c r="O707" s="253"/>
      <c r="P707" s="253"/>
      <c r="Q707" s="253"/>
      <c r="R707" s="253"/>
      <c r="S707" s="253"/>
      <c r="T707" s="253"/>
      <c r="U707" s="253" t="s">
        <v>868</v>
      </c>
      <c r="V707" s="253"/>
      <c r="W707" s="253"/>
      <c r="X707" s="253"/>
      <c r="Y707" s="253"/>
      <c r="Z707" s="253"/>
      <c r="AA707" s="253"/>
      <c r="AB707" s="253"/>
      <c r="AC707" s="253" t="s">
        <v>320</v>
      </c>
      <c r="AD707" s="253"/>
      <c r="AE707" s="253"/>
      <c r="AF707" s="253"/>
      <c r="AG707" s="253"/>
      <c r="AH707" s="253"/>
      <c r="AI707" s="253"/>
      <c r="AP707" s="313"/>
      <c r="AT707" s="313"/>
    </row>
    <row r="708" spans="1:46" s="312" customFormat="1" ht="15" customHeight="1" x14ac:dyDescent="0.25">
      <c r="A708" s="297"/>
      <c r="B708" s="297"/>
      <c r="C708" s="253"/>
      <c r="D708" s="253"/>
      <c r="E708" s="253"/>
      <c r="F708" s="253"/>
      <c r="G708" s="253"/>
      <c r="H708" s="253"/>
      <c r="I708" s="253"/>
      <c r="J708" s="253"/>
      <c r="K708" s="253"/>
      <c r="L708" s="253"/>
      <c r="M708" s="253"/>
      <c r="N708" s="253"/>
      <c r="O708" s="253"/>
      <c r="P708" s="253"/>
      <c r="Q708" s="253"/>
      <c r="R708" s="253"/>
      <c r="S708" s="253"/>
      <c r="T708" s="253"/>
      <c r="U708" s="253" t="s">
        <v>869</v>
      </c>
      <c r="V708" s="253"/>
      <c r="W708" s="253"/>
      <c r="X708" s="253"/>
      <c r="Y708" s="253"/>
      <c r="Z708" s="253"/>
      <c r="AA708" s="253"/>
      <c r="AB708" s="253"/>
      <c r="AC708" s="253" t="s">
        <v>323</v>
      </c>
      <c r="AD708" s="253"/>
      <c r="AE708" s="253"/>
      <c r="AF708" s="253"/>
      <c r="AG708" s="253"/>
      <c r="AH708" s="253"/>
      <c r="AI708" s="253"/>
      <c r="AP708" s="313"/>
      <c r="AT708" s="313"/>
    </row>
    <row r="709" spans="1:46" s="312" customFormat="1" ht="15" customHeight="1" x14ac:dyDescent="0.25">
      <c r="A709" s="297"/>
      <c r="B709" s="297"/>
      <c r="C709" s="253"/>
      <c r="D709" s="253"/>
      <c r="E709" s="253"/>
      <c r="F709" s="253"/>
      <c r="G709" s="253"/>
      <c r="H709" s="253"/>
      <c r="I709" s="253"/>
      <c r="J709" s="253"/>
      <c r="K709" s="253"/>
      <c r="L709" s="253"/>
      <c r="M709" s="253"/>
      <c r="N709" s="253"/>
      <c r="O709" s="253"/>
      <c r="P709" s="253"/>
      <c r="Q709" s="253"/>
      <c r="R709" s="253"/>
      <c r="S709" s="253"/>
      <c r="T709" s="253"/>
      <c r="U709" s="253" t="s">
        <v>870</v>
      </c>
      <c r="V709" s="253"/>
      <c r="W709" s="253"/>
      <c r="X709" s="253"/>
      <c r="Y709" s="253"/>
      <c r="Z709" s="253"/>
      <c r="AA709" s="253"/>
      <c r="AB709" s="253"/>
      <c r="AC709" s="253" t="s">
        <v>332</v>
      </c>
      <c r="AD709" s="253"/>
      <c r="AE709" s="253"/>
      <c r="AF709" s="253"/>
      <c r="AG709" s="253"/>
      <c r="AH709" s="253"/>
      <c r="AI709" s="253"/>
      <c r="AP709" s="313"/>
      <c r="AT709" s="313"/>
    </row>
    <row r="710" spans="1:46" s="312" customFormat="1" ht="15" customHeight="1" x14ac:dyDescent="0.25">
      <c r="A710" s="297"/>
      <c r="B710" s="297"/>
      <c r="C710" s="253"/>
      <c r="D710" s="253"/>
      <c r="E710" s="253"/>
      <c r="F710" s="253"/>
      <c r="G710" s="253"/>
      <c r="H710" s="253"/>
      <c r="I710" s="253"/>
      <c r="J710" s="253"/>
      <c r="K710" s="253"/>
      <c r="L710" s="253"/>
      <c r="M710" s="253"/>
      <c r="N710" s="253"/>
      <c r="O710" s="253"/>
      <c r="P710" s="253"/>
      <c r="Q710" s="253"/>
      <c r="R710" s="253"/>
      <c r="S710" s="253"/>
      <c r="T710" s="253"/>
      <c r="U710" s="253" t="s">
        <v>871</v>
      </c>
      <c r="V710" s="253"/>
      <c r="W710" s="253"/>
      <c r="X710" s="253"/>
      <c r="Y710" s="253"/>
      <c r="Z710" s="253"/>
      <c r="AA710" s="253"/>
      <c r="AB710" s="253"/>
      <c r="AC710" s="253" t="s">
        <v>393</v>
      </c>
      <c r="AD710" s="253"/>
      <c r="AE710" s="253"/>
      <c r="AF710" s="253"/>
      <c r="AG710" s="253"/>
      <c r="AH710" s="253"/>
      <c r="AI710" s="253"/>
      <c r="AP710" s="313"/>
      <c r="AT710" s="313"/>
    </row>
    <row r="711" spans="1:46" s="312" customFormat="1" ht="15" customHeight="1" x14ac:dyDescent="0.25">
      <c r="A711" s="297"/>
      <c r="B711" s="297"/>
      <c r="C711" s="253"/>
      <c r="D711" s="253"/>
      <c r="E711" s="253"/>
      <c r="F711" s="253"/>
      <c r="G711" s="253"/>
      <c r="H711" s="253"/>
      <c r="I711" s="253"/>
      <c r="J711" s="253"/>
      <c r="K711" s="253"/>
      <c r="L711" s="253"/>
      <c r="M711" s="253"/>
      <c r="N711" s="253"/>
      <c r="O711" s="253"/>
      <c r="P711" s="253"/>
      <c r="Q711" s="253"/>
      <c r="R711" s="253"/>
      <c r="S711" s="253"/>
      <c r="T711" s="253"/>
      <c r="U711" s="253" t="s">
        <v>872</v>
      </c>
      <c r="V711" s="253"/>
      <c r="W711" s="253"/>
      <c r="X711" s="253"/>
      <c r="Y711" s="253"/>
      <c r="Z711" s="253"/>
      <c r="AA711" s="253"/>
      <c r="AB711" s="253"/>
      <c r="AC711" s="253" t="s">
        <v>316</v>
      </c>
      <c r="AD711" s="253"/>
      <c r="AE711" s="253"/>
      <c r="AF711" s="253"/>
      <c r="AG711" s="253"/>
      <c r="AH711" s="253"/>
      <c r="AI711" s="253"/>
      <c r="AP711" s="313"/>
      <c r="AT711" s="313"/>
    </row>
    <row r="712" spans="1:46" s="312" customFormat="1" ht="15" customHeight="1" x14ac:dyDescent="0.25">
      <c r="A712" s="297"/>
      <c r="B712" s="297"/>
      <c r="C712" s="253"/>
      <c r="D712" s="253"/>
      <c r="E712" s="253"/>
      <c r="F712" s="253"/>
      <c r="G712" s="253"/>
      <c r="H712" s="253"/>
      <c r="I712" s="253"/>
      <c r="J712" s="253"/>
      <c r="K712" s="253"/>
      <c r="L712" s="253"/>
      <c r="M712" s="253"/>
      <c r="N712" s="253"/>
      <c r="O712" s="253"/>
      <c r="P712" s="253"/>
      <c r="Q712" s="253"/>
      <c r="R712" s="253"/>
      <c r="S712" s="253"/>
      <c r="T712" s="253"/>
      <c r="U712" s="253" t="s">
        <v>873</v>
      </c>
      <c r="V712" s="253"/>
      <c r="W712" s="253"/>
      <c r="X712" s="253"/>
      <c r="Y712" s="253"/>
      <c r="Z712" s="253"/>
      <c r="AA712" s="253"/>
      <c r="AB712" s="253"/>
      <c r="AC712" s="253" t="s">
        <v>316</v>
      </c>
      <c r="AD712" s="253"/>
      <c r="AE712" s="253"/>
      <c r="AF712" s="253"/>
      <c r="AG712" s="253"/>
      <c r="AH712" s="253"/>
      <c r="AI712" s="253"/>
      <c r="AP712" s="313"/>
      <c r="AT712" s="313"/>
    </row>
    <row r="713" spans="1:46" s="312" customFormat="1" ht="15" customHeight="1" x14ac:dyDescent="0.25">
      <c r="A713" s="297"/>
      <c r="B713" s="297"/>
      <c r="C713" s="253"/>
      <c r="D713" s="253"/>
      <c r="E713" s="253"/>
      <c r="F713" s="253"/>
      <c r="G713" s="253"/>
      <c r="H713" s="253"/>
      <c r="I713" s="253"/>
      <c r="J713" s="253"/>
      <c r="K713" s="253"/>
      <c r="L713" s="253"/>
      <c r="M713" s="253"/>
      <c r="N713" s="253"/>
      <c r="O713" s="253"/>
      <c r="P713" s="253"/>
      <c r="Q713" s="253"/>
      <c r="R713" s="253"/>
      <c r="S713" s="253"/>
      <c r="T713" s="253"/>
      <c r="U713" s="253" t="s">
        <v>874</v>
      </c>
      <c r="V713" s="253"/>
      <c r="W713" s="253"/>
      <c r="X713" s="253"/>
      <c r="Y713" s="253"/>
      <c r="Z713" s="253"/>
      <c r="AA713" s="253"/>
      <c r="AB713" s="253"/>
      <c r="AC713" s="253" t="s">
        <v>320</v>
      </c>
      <c r="AD713" s="253"/>
      <c r="AE713" s="253"/>
      <c r="AF713" s="253"/>
      <c r="AG713" s="253"/>
      <c r="AH713" s="253"/>
      <c r="AI713" s="253"/>
      <c r="AP713" s="313"/>
      <c r="AT713" s="313"/>
    </row>
    <row r="714" spans="1:46" s="312" customFormat="1" ht="15" customHeight="1" x14ac:dyDescent="0.25">
      <c r="A714" s="297"/>
      <c r="B714" s="297"/>
      <c r="C714" s="253"/>
      <c r="D714" s="253"/>
      <c r="E714" s="253"/>
      <c r="F714" s="253"/>
      <c r="G714" s="253"/>
      <c r="H714" s="253"/>
      <c r="I714" s="253"/>
      <c r="J714" s="253"/>
      <c r="K714" s="253"/>
      <c r="L714" s="253"/>
      <c r="M714" s="253"/>
      <c r="N714" s="253"/>
      <c r="O714" s="253"/>
      <c r="P714" s="253"/>
      <c r="Q714" s="253"/>
      <c r="R714" s="253"/>
      <c r="S714" s="253"/>
      <c r="T714" s="253"/>
      <c r="U714" s="253" t="s">
        <v>875</v>
      </c>
      <c r="V714" s="253"/>
      <c r="W714" s="253"/>
      <c r="X714" s="253"/>
      <c r="Y714" s="253"/>
      <c r="Z714" s="253"/>
      <c r="AA714" s="253"/>
      <c r="AB714" s="253"/>
      <c r="AC714" s="253" t="s">
        <v>320</v>
      </c>
      <c r="AD714" s="253"/>
      <c r="AE714" s="253"/>
      <c r="AF714" s="253"/>
      <c r="AG714" s="253"/>
      <c r="AH714" s="253"/>
      <c r="AI714" s="253"/>
      <c r="AP714" s="313"/>
      <c r="AT714" s="313"/>
    </row>
    <row r="715" spans="1:46" s="312" customFormat="1" ht="15" customHeight="1" x14ac:dyDescent="0.25">
      <c r="A715" s="297"/>
      <c r="B715" s="297"/>
      <c r="C715" s="253"/>
      <c r="D715" s="253"/>
      <c r="E715" s="253"/>
      <c r="F715" s="253"/>
      <c r="G715" s="253"/>
      <c r="H715" s="253"/>
      <c r="I715" s="253"/>
      <c r="J715" s="253"/>
      <c r="K715" s="253"/>
      <c r="L715" s="253"/>
      <c r="M715" s="253"/>
      <c r="N715" s="253"/>
      <c r="O715" s="253"/>
      <c r="P715" s="253"/>
      <c r="Q715" s="253"/>
      <c r="R715" s="253"/>
      <c r="S715" s="253"/>
      <c r="T715" s="253"/>
      <c r="U715" s="253" t="s">
        <v>876</v>
      </c>
      <c r="V715" s="253"/>
      <c r="W715" s="253"/>
      <c r="X715" s="253"/>
      <c r="Y715" s="253"/>
      <c r="Z715" s="253"/>
      <c r="AA715" s="253"/>
      <c r="AB715" s="253"/>
      <c r="AC715" s="253" t="s">
        <v>323</v>
      </c>
      <c r="AD715" s="253"/>
      <c r="AE715" s="253"/>
      <c r="AF715" s="253"/>
      <c r="AG715" s="253"/>
      <c r="AH715" s="253"/>
      <c r="AI715" s="253"/>
      <c r="AP715" s="313"/>
      <c r="AT715" s="313"/>
    </row>
    <row r="716" spans="1:46" s="312" customFormat="1" ht="15" customHeight="1" x14ac:dyDescent="0.25">
      <c r="A716" s="297"/>
      <c r="B716" s="297"/>
      <c r="C716" s="253"/>
      <c r="D716" s="253"/>
      <c r="E716" s="253"/>
      <c r="F716" s="253"/>
      <c r="G716" s="253"/>
      <c r="H716" s="253"/>
      <c r="I716" s="253"/>
      <c r="J716" s="253"/>
      <c r="K716" s="253"/>
      <c r="L716" s="253"/>
      <c r="M716" s="253"/>
      <c r="N716" s="253"/>
      <c r="O716" s="253"/>
      <c r="P716" s="253"/>
      <c r="Q716" s="253"/>
      <c r="R716" s="253"/>
      <c r="S716" s="253"/>
      <c r="T716" s="253"/>
      <c r="U716" s="253" t="s">
        <v>877</v>
      </c>
      <c r="V716" s="253"/>
      <c r="W716" s="253"/>
      <c r="X716" s="253"/>
      <c r="Y716" s="253"/>
      <c r="Z716" s="253"/>
      <c r="AA716" s="253"/>
      <c r="AB716" s="253"/>
      <c r="AC716" s="253" t="s">
        <v>323</v>
      </c>
      <c r="AD716" s="253"/>
      <c r="AE716" s="253"/>
      <c r="AF716" s="253"/>
      <c r="AG716" s="253"/>
      <c r="AH716" s="253"/>
      <c r="AI716" s="253"/>
      <c r="AP716" s="313"/>
      <c r="AT716" s="313"/>
    </row>
    <row r="717" spans="1:46" s="312" customFormat="1" ht="15" customHeight="1" x14ac:dyDescent="0.25">
      <c r="A717" s="297"/>
      <c r="B717" s="297"/>
      <c r="C717" s="253"/>
      <c r="D717" s="253"/>
      <c r="E717" s="253"/>
      <c r="F717" s="253"/>
      <c r="G717" s="253"/>
      <c r="H717" s="253"/>
      <c r="I717" s="253"/>
      <c r="J717" s="253"/>
      <c r="K717" s="253"/>
      <c r="L717" s="253"/>
      <c r="M717" s="253"/>
      <c r="N717" s="253"/>
      <c r="O717" s="253"/>
      <c r="P717" s="253"/>
      <c r="Q717" s="253"/>
      <c r="R717" s="253"/>
      <c r="S717" s="253"/>
      <c r="T717" s="253"/>
      <c r="U717" s="253" t="s">
        <v>878</v>
      </c>
      <c r="V717" s="253"/>
      <c r="W717" s="253"/>
      <c r="X717" s="253"/>
      <c r="Y717" s="253"/>
      <c r="Z717" s="253"/>
      <c r="AA717" s="253"/>
      <c r="AB717" s="253"/>
      <c r="AC717" s="253" t="s">
        <v>323</v>
      </c>
      <c r="AD717" s="253"/>
      <c r="AE717" s="253"/>
      <c r="AF717" s="253"/>
      <c r="AG717" s="253"/>
      <c r="AH717" s="253"/>
      <c r="AI717" s="253"/>
      <c r="AP717" s="313"/>
      <c r="AT717" s="313"/>
    </row>
    <row r="718" spans="1:46" s="312" customFormat="1" ht="15" customHeight="1" x14ac:dyDescent="0.25">
      <c r="A718" s="297"/>
      <c r="B718" s="297"/>
      <c r="C718" s="253"/>
      <c r="D718" s="253"/>
      <c r="E718" s="253"/>
      <c r="F718" s="253"/>
      <c r="G718" s="253"/>
      <c r="H718" s="253"/>
      <c r="I718" s="253"/>
      <c r="J718" s="253"/>
      <c r="K718" s="253"/>
      <c r="L718" s="253"/>
      <c r="M718" s="253"/>
      <c r="N718" s="253"/>
      <c r="O718" s="253"/>
      <c r="P718" s="253"/>
      <c r="Q718" s="253"/>
      <c r="R718" s="253"/>
      <c r="S718" s="253"/>
      <c r="T718" s="253"/>
      <c r="U718" s="253" t="s">
        <v>879</v>
      </c>
      <c r="V718" s="253"/>
      <c r="W718" s="253"/>
      <c r="X718" s="253"/>
      <c r="Y718" s="253"/>
      <c r="Z718" s="253"/>
      <c r="AA718" s="253"/>
      <c r="AB718" s="253"/>
      <c r="AC718" s="253" t="s">
        <v>329</v>
      </c>
      <c r="AD718" s="253"/>
      <c r="AE718" s="253"/>
      <c r="AF718" s="253"/>
      <c r="AG718" s="253"/>
      <c r="AH718" s="253"/>
      <c r="AI718" s="253"/>
      <c r="AP718" s="313"/>
      <c r="AT718" s="313"/>
    </row>
    <row r="719" spans="1:46" s="312" customFormat="1" ht="15" customHeight="1" x14ac:dyDescent="0.25">
      <c r="A719" s="297"/>
      <c r="B719" s="297"/>
      <c r="C719" s="253"/>
      <c r="D719" s="253"/>
      <c r="E719" s="253"/>
      <c r="F719" s="253"/>
      <c r="G719" s="253"/>
      <c r="H719" s="253"/>
      <c r="I719" s="253"/>
      <c r="J719" s="253"/>
      <c r="K719" s="253"/>
      <c r="L719" s="253"/>
      <c r="M719" s="253"/>
      <c r="N719" s="253"/>
      <c r="O719" s="253"/>
      <c r="P719" s="253"/>
      <c r="Q719" s="253"/>
      <c r="R719" s="253"/>
      <c r="S719" s="253"/>
      <c r="T719" s="253"/>
      <c r="U719" s="253" t="s">
        <v>880</v>
      </c>
      <c r="V719" s="253"/>
      <c r="W719" s="253"/>
      <c r="X719" s="253"/>
      <c r="Y719" s="253"/>
      <c r="Z719" s="253"/>
      <c r="AA719" s="253"/>
      <c r="AB719" s="253"/>
      <c r="AC719" s="253" t="s">
        <v>320</v>
      </c>
      <c r="AD719" s="253"/>
      <c r="AE719" s="253"/>
      <c r="AF719" s="253"/>
      <c r="AG719" s="253"/>
      <c r="AH719" s="253"/>
      <c r="AI719" s="253"/>
      <c r="AP719" s="313"/>
      <c r="AT719" s="313"/>
    </row>
    <row r="720" spans="1:46" s="312" customFormat="1" ht="15" customHeight="1" x14ac:dyDescent="0.25">
      <c r="A720" s="297"/>
      <c r="B720" s="297"/>
      <c r="C720" s="253"/>
      <c r="D720" s="253"/>
      <c r="E720" s="253"/>
      <c r="F720" s="253"/>
      <c r="G720" s="253"/>
      <c r="H720" s="253"/>
      <c r="I720" s="253"/>
      <c r="J720" s="253"/>
      <c r="K720" s="253"/>
      <c r="L720" s="253"/>
      <c r="M720" s="253"/>
      <c r="N720" s="253"/>
      <c r="O720" s="253"/>
      <c r="P720" s="253"/>
      <c r="Q720" s="253"/>
      <c r="R720" s="253"/>
      <c r="S720" s="253"/>
      <c r="T720" s="253"/>
      <c r="U720" s="253" t="s">
        <v>881</v>
      </c>
      <c r="V720" s="253"/>
      <c r="W720" s="253"/>
      <c r="X720" s="253"/>
      <c r="Y720" s="253"/>
      <c r="Z720" s="253"/>
      <c r="AA720" s="253"/>
      <c r="AB720" s="253"/>
      <c r="AC720" s="253" t="s">
        <v>320</v>
      </c>
      <c r="AD720" s="253"/>
      <c r="AE720" s="253"/>
      <c r="AF720" s="253"/>
      <c r="AG720" s="253"/>
      <c r="AH720" s="253"/>
      <c r="AI720" s="253"/>
      <c r="AP720" s="313"/>
      <c r="AT720" s="313"/>
    </row>
    <row r="721" spans="1:46" s="312" customFormat="1" ht="15" customHeight="1" x14ac:dyDescent="0.25">
      <c r="A721" s="297"/>
      <c r="B721" s="297"/>
      <c r="C721" s="253"/>
      <c r="D721" s="253"/>
      <c r="E721" s="253"/>
      <c r="F721" s="253"/>
      <c r="G721" s="253"/>
      <c r="H721" s="253"/>
      <c r="I721" s="253"/>
      <c r="J721" s="253"/>
      <c r="K721" s="253"/>
      <c r="L721" s="253"/>
      <c r="M721" s="253"/>
      <c r="N721" s="253"/>
      <c r="O721" s="253"/>
      <c r="P721" s="253"/>
      <c r="Q721" s="253"/>
      <c r="R721" s="253"/>
      <c r="S721" s="253"/>
      <c r="T721" s="253"/>
      <c r="U721" s="253" t="s">
        <v>882</v>
      </c>
      <c r="V721" s="253"/>
      <c r="W721" s="253"/>
      <c r="X721" s="253"/>
      <c r="Y721" s="253"/>
      <c r="Z721" s="253"/>
      <c r="AA721" s="253"/>
      <c r="AB721" s="253"/>
      <c r="AC721" s="253" t="s">
        <v>318</v>
      </c>
      <c r="AD721" s="253"/>
      <c r="AE721" s="253"/>
      <c r="AF721" s="253"/>
      <c r="AG721" s="253"/>
      <c r="AH721" s="253"/>
      <c r="AI721" s="253"/>
      <c r="AP721" s="313"/>
      <c r="AT721" s="313"/>
    </row>
    <row r="722" spans="1:46" s="312" customFormat="1" ht="15" customHeight="1" x14ac:dyDescent="0.25">
      <c r="A722" s="297"/>
      <c r="B722" s="297"/>
      <c r="C722" s="253"/>
      <c r="D722" s="253"/>
      <c r="E722" s="253"/>
      <c r="F722" s="253"/>
      <c r="G722" s="253"/>
      <c r="H722" s="253"/>
      <c r="I722" s="253"/>
      <c r="J722" s="253"/>
      <c r="K722" s="253"/>
      <c r="L722" s="253"/>
      <c r="M722" s="253"/>
      <c r="N722" s="253"/>
      <c r="O722" s="253"/>
      <c r="P722" s="253"/>
      <c r="Q722" s="253"/>
      <c r="R722" s="253"/>
      <c r="S722" s="253"/>
      <c r="T722" s="253"/>
      <c r="U722" s="253" t="s">
        <v>883</v>
      </c>
      <c r="V722" s="253"/>
      <c r="W722" s="253"/>
      <c r="X722" s="253"/>
      <c r="Y722" s="253"/>
      <c r="Z722" s="253"/>
      <c r="AA722" s="253"/>
      <c r="AB722" s="253"/>
      <c r="AC722" s="253" t="s">
        <v>320</v>
      </c>
      <c r="AD722" s="253"/>
      <c r="AE722" s="253"/>
      <c r="AF722" s="253"/>
      <c r="AG722" s="253"/>
      <c r="AH722" s="253"/>
      <c r="AI722" s="253"/>
      <c r="AP722" s="313"/>
      <c r="AT722" s="313"/>
    </row>
    <row r="723" spans="1:46" s="312" customFormat="1" ht="15" customHeight="1" x14ac:dyDescent="0.25">
      <c r="A723" s="297"/>
      <c r="B723" s="297"/>
      <c r="C723" s="253"/>
      <c r="D723" s="253"/>
      <c r="E723" s="253"/>
      <c r="F723" s="253"/>
      <c r="G723" s="253"/>
      <c r="H723" s="253"/>
      <c r="I723" s="253"/>
      <c r="J723" s="253"/>
      <c r="K723" s="253"/>
      <c r="L723" s="253"/>
      <c r="M723" s="253"/>
      <c r="N723" s="253"/>
      <c r="O723" s="253"/>
      <c r="P723" s="253"/>
      <c r="Q723" s="253"/>
      <c r="R723" s="253"/>
      <c r="S723" s="253"/>
      <c r="T723" s="253"/>
      <c r="U723" s="253" t="s">
        <v>884</v>
      </c>
      <c r="V723" s="253"/>
      <c r="W723" s="253"/>
      <c r="X723" s="253"/>
      <c r="Y723" s="253"/>
      <c r="Z723" s="253"/>
      <c r="AA723" s="253"/>
      <c r="AB723" s="253"/>
      <c r="AC723" s="253" t="s">
        <v>332</v>
      </c>
      <c r="AD723" s="253"/>
      <c r="AE723" s="253"/>
      <c r="AF723" s="253"/>
      <c r="AG723" s="253"/>
      <c r="AH723" s="253"/>
      <c r="AI723" s="253"/>
      <c r="AP723" s="313"/>
      <c r="AT723" s="313"/>
    </row>
    <row r="724" spans="1:46" s="312" customFormat="1" ht="15" customHeight="1" x14ac:dyDescent="0.25">
      <c r="A724" s="297"/>
      <c r="B724" s="297"/>
      <c r="C724" s="253"/>
      <c r="D724" s="253"/>
      <c r="E724" s="253"/>
      <c r="F724" s="253"/>
      <c r="G724" s="253"/>
      <c r="H724" s="253"/>
      <c r="I724" s="253"/>
      <c r="J724" s="253"/>
      <c r="K724" s="253"/>
      <c r="L724" s="253"/>
      <c r="M724" s="253"/>
      <c r="N724" s="253"/>
      <c r="O724" s="253"/>
      <c r="P724" s="253"/>
      <c r="Q724" s="253"/>
      <c r="R724" s="253"/>
      <c r="S724" s="253"/>
      <c r="T724" s="253"/>
      <c r="U724" s="253" t="s">
        <v>885</v>
      </c>
      <c r="V724" s="253"/>
      <c r="W724" s="253"/>
      <c r="X724" s="253"/>
      <c r="Y724" s="253"/>
      <c r="Z724" s="253"/>
      <c r="AA724" s="253"/>
      <c r="AB724" s="253"/>
      <c r="AC724" s="253" t="s">
        <v>393</v>
      </c>
      <c r="AD724" s="253"/>
      <c r="AE724" s="253"/>
      <c r="AF724" s="253"/>
      <c r="AG724" s="253"/>
      <c r="AH724" s="253"/>
      <c r="AI724" s="253"/>
      <c r="AP724" s="313"/>
      <c r="AT724" s="313"/>
    </row>
    <row r="725" spans="1:46" s="312" customFormat="1" ht="15" customHeight="1" x14ac:dyDescent="0.25">
      <c r="A725" s="297"/>
      <c r="B725" s="297"/>
      <c r="C725" s="253"/>
      <c r="D725" s="253"/>
      <c r="E725" s="253"/>
      <c r="F725" s="253"/>
      <c r="G725" s="253"/>
      <c r="H725" s="253"/>
      <c r="I725" s="253"/>
      <c r="J725" s="253"/>
      <c r="K725" s="253"/>
      <c r="L725" s="253"/>
      <c r="M725" s="253"/>
      <c r="N725" s="253"/>
      <c r="O725" s="253"/>
      <c r="P725" s="253"/>
      <c r="Q725" s="253"/>
      <c r="R725" s="253"/>
      <c r="S725" s="253"/>
      <c r="T725" s="253"/>
      <c r="U725" s="253" t="s">
        <v>886</v>
      </c>
      <c r="V725" s="253"/>
      <c r="W725" s="253"/>
      <c r="X725" s="253"/>
      <c r="Y725" s="253"/>
      <c r="Z725" s="253"/>
      <c r="AA725" s="253"/>
      <c r="AB725" s="253"/>
      <c r="AC725" s="253" t="s">
        <v>316</v>
      </c>
      <c r="AD725" s="253"/>
      <c r="AE725" s="253"/>
      <c r="AF725" s="253"/>
      <c r="AG725" s="253"/>
      <c r="AH725" s="253"/>
      <c r="AI725" s="253"/>
      <c r="AP725" s="313"/>
      <c r="AT725" s="313"/>
    </row>
    <row r="726" spans="1:46" s="312" customFormat="1" ht="15" customHeight="1" x14ac:dyDescent="0.25">
      <c r="A726" s="297"/>
      <c r="B726" s="297"/>
      <c r="C726" s="253"/>
      <c r="D726" s="253"/>
      <c r="E726" s="253"/>
      <c r="F726" s="253"/>
      <c r="G726" s="253"/>
      <c r="H726" s="253"/>
      <c r="I726" s="253"/>
      <c r="J726" s="253"/>
      <c r="K726" s="253"/>
      <c r="L726" s="253"/>
      <c r="M726" s="253"/>
      <c r="N726" s="253"/>
      <c r="O726" s="253"/>
      <c r="P726" s="253"/>
      <c r="Q726" s="253"/>
      <c r="R726" s="253"/>
      <c r="S726" s="253"/>
      <c r="T726" s="253"/>
      <c r="U726" s="253" t="s">
        <v>285</v>
      </c>
      <c r="V726" s="253"/>
      <c r="W726" s="253"/>
      <c r="X726" s="253"/>
      <c r="Y726" s="253"/>
      <c r="Z726" s="253"/>
      <c r="AA726" s="253"/>
      <c r="AB726" s="253"/>
      <c r="AC726" s="253" t="s">
        <v>357</v>
      </c>
      <c r="AD726" s="253"/>
      <c r="AE726" s="253"/>
      <c r="AF726" s="253"/>
      <c r="AG726" s="253"/>
      <c r="AH726" s="253"/>
      <c r="AI726" s="253"/>
      <c r="AP726" s="313"/>
      <c r="AT726" s="313"/>
    </row>
    <row r="727" spans="1:46" s="312" customFormat="1" ht="15" customHeight="1" x14ac:dyDescent="0.25">
      <c r="A727" s="297"/>
      <c r="B727" s="297"/>
      <c r="C727" s="253"/>
      <c r="D727" s="253"/>
      <c r="E727" s="253"/>
      <c r="F727" s="253"/>
      <c r="G727" s="253"/>
      <c r="H727" s="253"/>
      <c r="I727" s="253"/>
      <c r="J727" s="253"/>
      <c r="K727" s="253"/>
      <c r="L727" s="253"/>
      <c r="M727" s="253"/>
      <c r="N727" s="253"/>
      <c r="O727" s="253"/>
      <c r="P727" s="253"/>
      <c r="Q727" s="253"/>
      <c r="R727" s="253"/>
      <c r="S727" s="253"/>
      <c r="T727" s="253"/>
      <c r="U727" s="253" t="s">
        <v>887</v>
      </c>
      <c r="V727" s="253"/>
      <c r="W727" s="253"/>
      <c r="X727" s="253"/>
      <c r="Y727" s="253"/>
      <c r="Z727" s="253"/>
      <c r="AA727" s="253"/>
      <c r="AB727" s="253"/>
      <c r="AC727" s="253" t="s">
        <v>320</v>
      </c>
      <c r="AD727" s="253"/>
      <c r="AE727" s="253"/>
      <c r="AF727" s="253"/>
      <c r="AG727" s="253"/>
      <c r="AH727" s="253"/>
      <c r="AI727" s="253"/>
      <c r="AP727" s="313"/>
      <c r="AT727" s="313"/>
    </row>
    <row r="728" spans="1:46" s="312" customFormat="1" ht="15" customHeight="1" x14ac:dyDescent="0.25">
      <c r="A728" s="297"/>
      <c r="B728" s="297"/>
      <c r="C728" s="253"/>
      <c r="D728" s="253"/>
      <c r="E728" s="253"/>
      <c r="F728" s="253"/>
      <c r="G728" s="253"/>
      <c r="H728" s="253"/>
      <c r="I728" s="253"/>
      <c r="J728" s="253"/>
      <c r="K728" s="253"/>
      <c r="L728" s="253"/>
      <c r="M728" s="253"/>
      <c r="N728" s="253"/>
      <c r="O728" s="253"/>
      <c r="P728" s="253"/>
      <c r="Q728" s="253"/>
      <c r="R728" s="253"/>
      <c r="S728" s="253"/>
      <c r="T728" s="253"/>
      <c r="U728" s="253" t="s">
        <v>888</v>
      </c>
      <c r="V728" s="253"/>
      <c r="W728" s="253"/>
      <c r="X728" s="253"/>
      <c r="Y728" s="253"/>
      <c r="Z728" s="253"/>
      <c r="AA728" s="253"/>
      <c r="AB728" s="253"/>
      <c r="AC728" s="253" t="s">
        <v>320</v>
      </c>
      <c r="AD728" s="253"/>
      <c r="AE728" s="253"/>
      <c r="AF728" s="253"/>
      <c r="AG728" s="253"/>
      <c r="AH728" s="253"/>
      <c r="AI728" s="253"/>
      <c r="AP728" s="313"/>
      <c r="AT728" s="313"/>
    </row>
    <row r="729" spans="1:46" s="312" customFormat="1" ht="15" customHeight="1" x14ac:dyDescent="0.25">
      <c r="A729" s="297"/>
      <c r="B729" s="297"/>
      <c r="C729" s="253"/>
      <c r="D729" s="253"/>
      <c r="E729" s="253"/>
      <c r="F729" s="253"/>
      <c r="G729" s="253"/>
      <c r="H729" s="253"/>
      <c r="I729" s="253"/>
      <c r="J729" s="253"/>
      <c r="K729" s="253"/>
      <c r="L729" s="253"/>
      <c r="M729" s="253"/>
      <c r="N729" s="253"/>
      <c r="O729" s="253"/>
      <c r="P729" s="253"/>
      <c r="Q729" s="253"/>
      <c r="R729" s="253"/>
      <c r="S729" s="253"/>
      <c r="T729" s="253"/>
      <c r="U729" s="253" t="s">
        <v>889</v>
      </c>
      <c r="V729" s="253"/>
      <c r="W729" s="253"/>
      <c r="X729" s="253"/>
      <c r="Y729" s="253"/>
      <c r="Z729" s="253"/>
      <c r="AA729" s="253"/>
      <c r="AB729" s="253"/>
      <c r="AC729" s="253" t="s">
        <v>318</v>
      </c>
      <c r="AD729" s="253"/>
      <c r="AE729" s="253"/>
      <c r="AF729" s="253"/>
      <c r="AG729" s="253"/>
      <c r="AH729" s="253"/>
      <c r="AI729" s="253"/>
      <c r="AP729" s="313"/>
      <c r="AT729" s="313"/>
    </row>
    <row r="730" spans="1:46" s="312" customFormat="1" ht="15" customHeight="1" x14ac:dyDescent="0.25">
      <c r="A730" s="297"/>
      <c r="B730" s="297"/>
      <c r="C730" s="253"/>
      <c r="D730" s="253"/>
      <c r="E730" s="253"/>
      <c r="F730" s="253"/>
      <c r="G730" s="253"/>
      <c r="H730" s="253"/>
      <c r="I730" s="253"/>
      <c r="J730" s="253"/>
      <c r="K730" s="253"/>
      <c r="L730" s="253"/>
      <c r="M730" s="253"/>
      <c r="N730" s="253"/>
      <c r="O730" s="253"/>
      <c r="P730" s="253"/>
      <c r="Q730" s="253"/>
      <c r="R730" s="253"/>
      <c r="S730" s="253"/>
      <c r="T730" s="253"/>
      <c r="U730" s="253" t="s">
        <v>890</v>
      </c>
      <c r="V730" s="253"/>
      <c r="W730" s="253"/>
      <c r="X730" s="253"/>
      <c r="Y730" s="253"/>
      <c r="Z730" s="253"/>
      <c r="AA730" s="253"/>
      <c r="AB730" s="253"/>
      <c r="AC730" s="253" t="s">
        <v>318</v>
      </c>
      <c r="AD730" s="253"/>
      <c r="AE730" s="253"/>
      <c r="AF730" s="253"/>
      <c r="AG730" s="253"/>
      <c r="AH730" s="253"/>
      <c r="AI730" s="253"/>
      <c r="AP730" s="313"/>
      <c r="AT730" s="313"/>
    </row>
    <row r="731" spans="1:46" s="312" customFormat="1" ht="15" customHeight="1" x14ac:dyDescent="0.25">
      <c r="A731" s="297"/>
      <c r="B731" s="297"/>
      <c r="C731" s="253"/>
      <c r="D731" s="253"/>
      <c r="E731" s="253"/>
      <c r="F731" s="253"/>
      <c r="G731" s="253"/>
      <c r="H731" s="253"/>
      <c r="I731" s="253"/>
      <c r="J731" s="253"/>
      <c r="K731" s="253"/>
      <c r="L731" s="253"/>
      <c r="M731" s="253"/>
      <c r="N731" s="253"/>
      <c r="O731" s="253"/>
      <c r="P731" s="253"/>
      <c r="Q731" s="253"/>
      <c r="R731" s="253"/>
      <c r="S731" s="253"/>
      <c r="T731" s="253"/>
      <c r="U731" s="253" t="s">
        <v>891</v>
      </c>
      <c r="V731" s="253"/>
      <c r="W731" s="253"/>
      <c r="X731" s="253"/>
      <c r="Y731" s="253"/>
      <c r="Z731" s="253"/>
      <c r="AA731" s="253"/>
      <c r="AB731" s="253"/>
      <c r="AC731" s="253" t="s">
        <v>316</v>
      </c>
      <c r="AD731" s="253"/>
      <c r="AE731" s="253"/>
      <c r="AF731" s="253"/>
      <c r="AG731" s="253"/>
      <c r="AH731" s="253"/>
      <c r="AI731" s="253"/>
      <c r="AP731" s="313"/>
      <c r="AT731" s="313"/>
    </row>
    <row r="732" spans="1:46" s="312" customFormat="1" ht="15" customHeight="1" x14ac:dyDescent="0.25">
      <c r="A732" s="297"/>
      <c r="B732" s="297"/>
      <c r="C732" s="253"/>
      <c r="D732" s="253"/>
      <c r="E732" s="253"/>
      <c r="F732" s="253"/>
      <c r="G732" s="253"/>
      <c r="H732" s="253"/>
      <c r="I732" s="253"/>
      <c r="J732" s="253"/>
      <c r="K732" s="253"/>
      <c r="L732" s="253"/>
      <c r="M732" s="253"/>
      <c r="N732" s="253"/>
      <c r="O732" s="253"/>
      <c r="P732" s="253"/>
      <c r="Q732" s="253"/>
      <c r="R732" s="253"/>
      <c r="S732" s="253"/>
      <c r="T732" s="253"/>
      <c r="U732" s="253" t="s">
        <v>892</v>
      </c>
      <c r="V732" s="253"/>
      <c r="W732" s="253"/>
      <c r="X732" s="253"/>
      <c r="Y732" s="253"/>
      <c r="Z732" s="253"/>
      <c r="AA732" s="253"/>
      <c r="AB732" s="253"/>
      <c r="AC732" s="253" t="s">
        <v>332</v>
      </c>
      <c r="AD732" s="253"/>
      <c r="AE732" s="253"/>
      <c r="AF732" s="253"/>
      <c r="AG732" s="253"/>
      <c r="AH732" s="253"/>
      <c r="AI732" s="253"/>
      <c r="AP732" s="313"/>
      <c r="AT732" s="313"/>
    </row>
    <row r="733" spans="1:46" s="312" customFormat="1" ht="15" customHeight="1" x14ac:dyDescent="0.25">
      <c r="A733" s="297"/>
      <c r="B733" s="297"/>
      <c r="C733" s="253"/>
      <c r="D733" s="253"/>
      <c r="E733" s="253"/>
      <c r="F733" s="253"/>
      <c r="G733" s="253"/>
      <c r="H733" s="253"/>
      <c r="I733" s="253"/>
      <c r="J733" s="253"/>
      <c r="K733" s="253"/>
      <c r="L733" s="253"/>
      <c r="M733" s="253"/>
      <c r="N733" s="253"/>
      <c r="O733" s="253"/>
      <c r="P733" s="253"/>
      <c r="Q733" s="253"/>
      <c r="R733" s="253"/>
      <c r="S733" s="253"/>
      <c r="T733" s="253"/>
      <c r="U733" s="253" t="s">
        <v>893</v>
      </c>
      <c r="V733" s="253"/>
      <c r="W733" s="253"/>
      <c r="X733" s="253"/>
      <c r="Y733" s="253"/>
      <c r="Z733" s="253"/>
      <c r="AA733" s="253"/>
      <c r="AB733" s="253"/>
      <c r="AC733" s="253" t="s">
        <v>323</v>
      </c>
      <c r="AD733" s="253"/>
      <c r="AE733" s="253"/>
      <c r="AF733" s="253"/>
      <c r="AG733" s="253"/>
      <c r="AH733" s="253"/>
      <c r="AI733" s="253"/>
      <c r="AP733" s="313"/>
      <c r="AT733" s="313"/>
    </row>
    <row r="734" spans="1:46" s="312" customFormat="1" ht="15" customHeight="1" x14ac:dyDescent="0.25">
      <c r="A734" s="297"/>
      <c r="B734" s="297"/>
      <c r="C734" s="253"/>
      <c r="D734" s="253"/>
      <c r="E734" s="253"/>
      <c r="F734" s="253"/>
      <c r="G734" s="253"/>
      <c r="H734" s="253"/>
      <c r="I734" s="253"/>
      <c r="J734" s="253"/>
      <c r="K734" s="253"/>
      <c r="L734" s="253"/>
      <c r="M734" s="253"/>
      <c r="N734" s="253"/>
      <c r="O734" s="253"/>
      <c r="P734" s="253"/>
      <c r="Q734" s="253"/>
      <c r="R734" s="253"/>
      <c r="S734" s="253"/>
      <c r="T734" s="253"/>
      <c r="U734" s="253" t="s">
        <v>894</v>
      </c>
      <c r="V734" s="253"/>
      <c r="W734" s="253"/>
      <c r="X734" s="253"/>
      <c r="Y734" s="253"/>
      <c r="Z734" s="253"/>
      <c r="AA734" s="253"/>
      <c r="AB734" s="253"/>
      <c r="AC734" s="253" t="s">
        <v>323</v>
      </c>
      <c r="AD734" s="253"/>
      <c r="AE734" s="253"/>
      <c r="AF734" s="253"/>
      <c r="AG734" s="253"/>
      <c r="AH734" s="253"/>
      <c r="AI734" s="253"/>
      <c r="AP734" s="313"/>
      <c r="AT734" s="313"/>
    </row>
    <row r="735" spans="1:46" s="312" customFormat="1" ht="15" customHeight="1" x14ac:dyDescent="0.25">
      <c r="A735" s="297"/>
      <c r="B735" s="297"/>
      <c r="C735" s="253"/>
      <c r="D735" s="253"/>
      <c r="E735" s="253"/>
      <c r="F735" s="253"/>
      <c r="G735" s="253"/>
      <c r="H735" s="253"/>
      <c r="I735" s="253"/>
      <c r="J735" s="253"/>
      <c r="K735" s="253"/>
      <c r="L735" s="253"/>
      <c r="M735" s="253"/>
      <c r="N735" s="253"/>
      <c r="O735" s="253"/>
      <c r="P735" s="253"/>
      <c r="Q735" s="253"/>
      <c r="R735" s="253"/>
      <c r="S735" s="253"/>
      <c r="T735" s="253"/>
      <c r="U735" s="253" t="s">
        <v>895</v>
      </c>
      <c r="V735" s="253"/>
      <c r="W735" s="253"/>
      <c r="X735" s="253"/>
      <c r="Y735" s="253"/>
      <c r="Z735" s="253"/>
      <c r="AA735" s="253"/>
      <c r="AB735" s="253"/>
      <c r="AC735" s="253" t="s">
        <v>320</v>
      </c>
      <c r="AD735" s="253"/>
      <c r="AE735" s="253"/>
      <c r="AF735" s="253"/>
      <c r="AG735" s="253"/>
      <c r="AH735" s="253"/>
      <c r="AI735" s="253"/>
      <c r="AP735" s="313"/>
      <c r="AT735" s="313"/>
    </row>
    <row r="736" spans="1:46" s="312" customFormat="1" ht="15" customHeight="1" x14ac:dyDescent="0.25">
      <c r="A736" s="297"/>
      <c r="B736" s="297"/>
      <c r="C736" s="253"/>
      <c r="D736" s="253"/>
      <c r="E736" s="253"/>
      <c r="F736" s="253"/>
      <c r="G736" s="253"/>
      <c r="H736" s="253"/>
      <c r="I736" s="253"/>
      <c r="J736" s="253"/>
      <c r="K736" s="253"/>
      <c r="L736" s="253"/>
      <c r="M736" s="253"/>
      <c r="N736" s="253"/>
      <c r="O736" s="253"/>
      <c r="P736" s="253"/>
      <c r="Q736" s="253"/>
      <c r="R736" s="253"/>
      <c r="S736" s="253"/>
      <c r="T736" s="253"/>
      <c r="U736" s="253" t="s">
        <v>896</v>
      </c>
      <c r="V736" s="253"/>
      <c r="W736" s="253"/>
      <c r="X736" s="253"/>
      <c r="Y736" s="253"/>
      <c r="Z736" s="253"/>
      <c r="AA736" s="253"/>
      <c r="AB736" s="253"/>
      <c r="AC736" s="253" t="s">
        <v>323</v>
      </c>
      <c r="AD736" s="253"/>
      <c r="AE736" s="253"/>
      <c r="AF736" s="253"/>
      <c r="AG736" s="253"/>
      <c r="AH736" s="253"/>
      <c r="AI736" s="253"/>
      <c r="AP736" s="313"/>
      <c r="AT736" s="313"/>
    </row>
    <row r="737" spans="1:46" s="312" customFormat="1" ht="15" customHeight="1" x14ac:dyDescent="0.25">
      <c r="A737" s="297"/>
      <c r="B737" s="297"/>
      <c r="C737" s="253"/>
      <c r="D737" s="253"/>
      <c r="E737" s="253"/>
      <c r="F737" s="253"/>
      <c r="G737" s="253"/>
      <c r="H737" s="253"/>
      <c r="I737" s="253"/>
      <c r="J737" s="253"/>
      <c r="K737" s="253"/>
      <c r="L737" s="253"/>
      <c r="M737" s="253"/>
      <c r="N737" s="253"/>
      <c r="O737" s="253"/>
      <c r="P737" s="253"/>
      <c r="Q737" s="253"/>
      <c r="R737" s="253"/>
      <c r="S737" s="253"/>
      <c r="T737" s="253"/>
      <c r="U737" s="253" t="s">
        <v>897</v>
      </c>
      <c r="V737" s="253"/>
      <c r="W737" s="253"/>
      <c r="X737" s="253"/>
      <c r="Y737" s="253"/>
      <c r="Z737" s="253"/>
      <c r="AA737" s="253"/>
      <c r="AB737" s="253"/>
      <c r="AC737" s="253" t="s">
        <v>320</v>
      </c>
      <c r="AD737" s="253"/>
      <c r="AE737" s="253"/>
      <c r="AF737" s="253"/>
      <c r="AG737" s="253"/>
      <c r="AH737" s="253"/>
      <c r="AI737" s="253"/>
      <c r="AP737" s="313"/>
      <c r="AT737" s="313"/>
    </row>
    <row r="738" spans="1:46" s="312" customFormat="1" ht="15" customHeight="1" x14ac:dyDescent="0.25">
      <c r="A738" s="297"/>
      <c r="B738" s="297"/>
      <c r="C738" s="253"/>
      <c r="D738" s="253"/>
      <c r="E738" s="253"/>
      <c r="F738" s="253"/>
      <c r="G738" s="253"/>
      <c r="H738" s="253"/>
      <c r="I738" s="253"/>
      <c r="J738" s="253"/>
      <c r="K738" s="253"/>
      <c r="L738" s="253"/>
      <c r="M738" s="253"/>
      <c r="N738" s="253"/>
      <c r="O738" s="253"/>
      <c r="P738" s="253"/>
      <c r="Q738" s="253"/>
      <c r="R738" s="253"/>
      <c r="S738" s="253"/>
      <c r="T738" s="253"/>
      <c r="U738" s="253" t="s">
        <v>898</v>
      </c>
      <c r="V738" s="253"/>
      <c r="W738" s="253"/>
      <c r="X738" s="253"/>
      <c r="Y738" s="253"/>
      <c r="Z738" s="253"/>
      <c r="AA738" s="253"/>
      <c r="AB738" s="253"/>
      <c r="AC738" s="253" t="s">
        <v>332</v>
      </c>
      <c r="AD738" s="253"/>
      <c r="AE738" s="253"/>
      <c r="AF738" s="253"/>
      <c r="AG738" s="253"/>
      <c r="AH738" s="253"/>
      <c r="AI738" s="253"/>
      <c r="AP738" s="313"/>
      <c r="AT738" s="313"/>
    </row>
    <row r="739" spans="1:46" s="312" customFormat="1" ht="15" customHeight="1" x14ac:dyDescent="0.25">
      <c r="A739" s="297"/>
      <c r="B739" s="297"/>
      <c r="C739" s="253"/>
      <c r="D739" s="253"/>
      <c r="E739" s="253"/>
      <c r="F739" s="253"/>
      <c r="G739" s="253"/>
      <c r="H739" s="253"/>
      <c r="I739" s="253"/>
      <c r="J739" s="253"/>
      <c r="K739" s="253"/>
      <c r="L739" s="253"/>
      <c r="M739" s="253"/>
      <c r="N739" s="253"/>
      <c r="O739" s="253"/>
      <c r="P739" s="253"/>
      <c r="Q739" s="253"/>
      <c r="R739" s="253"/>
      <c r="S739" s="253"/>
      <c r="T739" s="253"/>
      <c r="U739" s="253" t="s">
        <v>899</v>
      </c>
      <c r="V739" s="253"/>
      <c r="W739" s="253"/>
      <c r="X739" s="253"/>
      <c r="Y739" s="253"/>
      <c r="Z739" s="253"/>
      <c r="AA739" s="253"/>
      <c r="AB739" s="253"/>
      <c r="AC739" s="253" t="s">
        <v>357</v>
      </c>
      <c r="AD739" s="253"/>
      <c r="AE739" s="253"/>
      <c r="AF739" s="253"/>
      <c r="AG739" s="253"/>
      <c r="AH739" s="253"/>
      <c r="AI739" s="253"/>
      <c r="AP739" s="313"/>
      <c r="AT739" s="313"/>
    </row>
    <row r="740" spans="1:46" s="312" customFormat="1" ht="15" customHeight="1" x14ac:dyDescent="0.25">
      <c r="A740" s="297"/>
      <c r="B740" s="297"/>
      <c r="C740" s="253"/>
      <c r="D740" s="253"/>
      <c r="E740" s="253"/>
      <c r="F740" s="253"/>
      <c r="G740" s="253"/>
      <c r="H740" s="253"/>
      <c r="I740" s="253"/>
      <c r="J740" s="253"/>
      <c r="K740" s="253"/>
      <c r="L740" s="253"/>
      <c r="M740" s="253"/>
      <c r="N740" s="253"/>
      <c r="O740" s="253"/>
      <c r="P740" s="253"/>
      <c r="Q740" s="253"/>
      <c r="R740" s="253"/>
      <c r="S740" s="253"/>
      <c r="T740" s="253"/>
      <c r="U740" s="253" t="s">
        <v>900</v>
      </c>
      <c r="V740" s="253"/>
      <c r="W740" s="253"/>
      <c r="X740" s="253"/>
      <c r="Y740" s="253"/>
      <c r="Z740" s="253"/>
      <c r="AA740" s="253"/>
      <c r="AB740" s="253"/>
      <c r="AC740" s="253" t="s">
        <v>318</v>
      </c>
      <c r="AD740" s="253"/>
      <c r="AE740" s="253"/>
      <c r="AF740" s="253"/>
      <c r="AG740" s="253"/>
      <c r="AH740" s="253"/>
      <c r="AI740" s="253"/>
      <c r="AP740" s="313"/>
      <c r="AT740" s="313"/>
    </row>
    <row r="741" spans="1:46" s="312" customFormat="1" ht="15" customHeight="1" x14ac:dyDescent="0.25">
      <c r="A741" s="297"/>
      <c r="B741" s="297"/>
      <c r="C741" s="253"/>
      <c r="D741" s="253"/>
      <c r="E741" s="253"/>
      <c r="F741" s="253"/>
      <c r="G741" s="253"/>
      <c r="H741" s="253"/>
      <c r="I741" s="253"/>
      <c r="J741" s="253"/>
      <c r="K741" s="253"/>
      <c r="L741" s="253"/>
      <c r="M741" s="253"/>
      <c r="N741" s="253"/>
      <c r="O741" s="253"/>
      <c r="P741" s="253"/>
      <c r="Q741" s="253"/>
      <c r="R741" s="253"/>
      <c r="S741" s="253"/>
      <c r="T741" s="253"/>
      <c r="U741" s="253" t="s">
        <v>901</v>
      </c>
      <c r="V741" s="253"/>
      <c r="W741" s="253"/>
      <c r="X741" s="253"/>
      <c r="Y741" s="253"/>
      <c r="Z741" s="253"/>
      <c r="AA741" s="253"/>
      <c r="AB741" s="253"/>
      <c r="AC741" s="253" t="s">
        <v>323</v>
      </c>
      <c r="AD741" s="253"/>
      <c r="AE741" s="253"/>
      <c r="AF741" s="253"/>
      <c r="AG741" s="253"/>
      <c r="AH741" s="253"/>
      <c r="AI741" s="253"/>
      <c r="AP741" s="313"/>
      <c r="AT741" s="313"/>
    </row>
    <row r="742" spans="1:46" s="312" customFormat="1" ht="15" customHeight="1" x14ac:dyDescent="0.25">
      <c r="A742" s="297"/>
      <c r="B742" s="297"/>
      <c r="C742" s="253"/>
      <c r="D742" s="253"/>
      <c r="E742" s="253"/>
      <c r="F742" s="253"/>
      <c r="G742" s="253"/>
      <c r="H742" s="253"/>
      <c r="I742" s="253"/>
      <c r="J742" s="253"/>
      <c r="K742" s="253"/>
      <c r="L742" s="253"/>
      <c r="M742" s="253"/>
      <c r="N742" s="253"/>
      <c r="O742" s="253"/>
      <c r="P742" s="253"/>
      <c r="Q742" s="253"/>
      <c r="R742" s="253"/>
      <c r="S742" s="253"/>
      <c r="T742" s="253"/>
      <c r="U742" s="253" t="s">
        <v>902</v>
      </c>
      <c r="V742" s="253"/>
      <c r="W742" s="253"/>
      <c r="X742" s="253"/>
      <c r="Y742" s="253"/>
      <c r="Z742" s="253"/>
      <c r="AA742" s="253"/>
      <c r="AB742" s="253"/>
      <c r="AC742" s="253" t="s">
        <v>393</v>
      </c>
      <c r="AD742" s="253"/>
      <c r="AE742" s="253"/>
      <c r="AF742" s="253"/>
      <c r="AG742" s="253"/>
      <c r="AH742" s="253"/>
      <c r="AI742" s="253"/>
      <c r="AP742" s="313"/>
      <c r="AT742" s="313"/>
    </row>
    <row r="743" spans="1:46" s="312" customFormat="1" ht="15" customHeight="1" x14ac:dyDescent="0.25">
      <c r="A743" s="297"/>
      <c r="B743" s="297"/>
      <c r="C743" s="253"/>
      <c r="D743" s="253"/>
      <c r="E743" s="253"/>
      <c r="F743" s="253"/>
      <c r="G743" s="253"/>
      <c r="H743" s="253"/>
      <c r="I743" s="253"/>
      <c r="J743" s="253"/>
      <c r="K743" s="253"/>
      <c r="L743" s="253"/>
      <c r="M743" s="253"/>
      <c r="N743" s="253"/>
      <c r="O743" s="253"/>
      <c r="P743" s="253"/>
      <c r="Q743" s="253"/>
      <c r="R743" s="253"/>
      <c r="S743" s="253"/>
      <c r="T743" s="253"/>
      <c r="U743" s="253" t="s">
        <v>903</v>
      </c>
      <c r="V743" s="253"/>
      <c r="W743" s="253"/>
      <c r="X743" s="253"/>
      <c r="Y743" s="253"/>
      <c r="Z743" s="253"/>
      <c r="AA743" s="253"/>
      <c r="AB743" s="253"/>
      <c r="AC743" s="253" t="s">
        <v>318</v>
      </c>
      <c r="AD743" s="253"/>
      <c r="AE743" s="253"/>
      <c r="AF743" s="253"/>
      <c r="AG743" s="253"/>
      <c r="AH743" s="253"/>
      <c r="AI743" s="253"/>
      <c r="AP743" s="313"/>
      <c r="AT743" s="313"/>
    </row>
    <row r="744" spans="1:46" s="312" customFormat="1" ht="15" customHeight="1" x14ac:dyDescent="0.25">
      <c r="A744" s="297"/>
      <c r="B744" s="297"/>
      <c r="C744" s="253"/>
      <c r="D744" s="253"/>
      <c r="E744" s="253"/>
      <c r="F744" s="253"/>
      <c r="G744" s="253"/>
      <c r="H744" s="253"/>
      <c r="I744" s="253"/>
      <c r="J744" s="253"/>
      <c r="K744" s="253"/>
      <c r="L744" s="253"/>
      <c r="M744" s="253"/>
      <c r="N744" s="253"/>
      <c r="O744" s="253"/>
      <c r="P744" s="253"/>
      <c r="Q744" s="253"/>
      <c r="R744" s="253"/>
      <c r="S744" s="253"/>
      <c r="T744" s="253"/>
      <c r="U744" s="253" t="s">
        <v>904</v>
      </c>
      <c r="V744" s="253"/>
      <c r="W744" s="253"/>
      <c r="X744" s="253"/>
      <c r="Y744" s="253"/>
      <c r="Z744" s="253"/>
      <c r="AA744" s="253"/>
      <c r="AB744" s="253"/>
      <c r="AC744" s="253" t="s">
        <v>316</v>
      </c>
      <c r="AD744" s="253"/>
      <c r="AE744" s="253"/>
      <c r="AF744" s="253"/>
      <c r="AG744" s="253"/>
      <c r="AH744" s="253"/>
      <c r="AI744" s="253"/>
      <c r="AP744" s="313"/>
      <c r="AT744" s="313"/>
    </row>
    <row r="745" spans="1:46" s="312" customFormat="1" ht="15" customHeight="1" x14ac:dyDescent="0.25">
      <c r="A745" s="297"/>
      <c r="B745" s="297"/>
      <c r="C745" s="253"/>
      <c r="D745" s="253"/>
      <c r="E745" s="253"/>
      <c r="F745" s="253"/>
      <c r="G745" s="253"/>
      <c r="H745" s="253"/>
      <c r="I745" s="253"/>
      <c r="J745" s="253"/>
      <c r="K745" s="253"/>
      <c r="L745" s="253"/>
      <c r="M745" s="253"/>
      <c r="N745" s="253"/>
      <c r="O745" s="253"/>
      <c r="P745" s="253"/>
      <c r="Q745" s="253"/>
      <c r="R745" s="253"/>
      <c r="S745" s="253"/>
      <c r="T745" s="253"/>
      <c r="U745" s="253" t="s">
        <v>905</v>
      </c>
      <c r="V745" s="253"/>
      <c r="W745" s="253"/>
      <c r="X745" s="253"/>
      <c r="Y745" s="253"/>
      <c r="Z745" s="253"/>
      <c r="AA745" s="253"/>
      <c r="AB745" s="253"/>
      <c r="AC745" s="253" t="s">
        <v>320</v>
      </c>
      <c r="AD745" s="253"/>
      <c r="AE745" s="253"/>
      <c r="AF745" s="253"/>
      <c r="AG745" s="253"/>
      <c r="AH745" s="253"/>
      <c r="AI745" s="253"/>
      <c r="AP745" s="313"/>
      <c r="AT745" s="313"/>
    </row>
    <row r="746" spans="1:46" s="312" customFormat="1" ht="15" customHeight="1" x14ac:dyDescent="0.25">
      <c r="A746" s="297"/>
      <c r="B746" s="297"/>
      <c r="C746" s="253"/>
      <c r="D746" s="253"/>
      <c r="E746" s="253"/>
      <c r="F746" s="253"/>
      <c r="G746" s="253"/>
      <c r="H746" s="253"/>
      <c r="I746" s="253"/>
      <c r="J746" s="253"/>
      <c r="K746" s="253"/>
      <c r="L746" s="253"/>
      <c r="M746" s="253"/>
      <c r="N746" s="253"/>
      <c r="O746" s="253"/>
      <c r="P746" s="253"/>
      <c r="Q746" s="253"/>
      <c r="R746" s="253"/>
      <c r="S746" s="253"/>
      <c r="T746" s="253"/>
      <c r="U746" s="253" t="s">
        <v>906</v>
      </c>
      <c r="V746" s="253"/>
      <c r="W746" s="253"/>
      <c r="X746" s="253"/>
      <c r="Y746" s="253"/>
      <c r="Z746" s="253"/>
      <c r="AA746" s="253"/>
      <c r="AB746" s="253"/>
      <c r="AC746" s="253" t="s">
        <v>332</v>
      </c>
      <c r="AD746" s="253"/>
      <c r="AE746" s="253"/>
      <c r="AF746" s="253"/>
      <c r="AG746" s="253"/>
      <c r="AH746" s="253"/>
      <c r="AI746" s="253"/>
      <c r="AP746" s="313"/>
      <c r="AT746" s="313"/>
    </row>
    <row r="747" spans="1:46" s="312" customFormat="1" ht="15" customHeight="1" x14ac:dyDescent="0.25">
      <c r="A747" s="297"/>
      <c r="B747" s="297"/>
      <c r="C747" s="253"/>
      <c r="D747" s="253"/>
      <c r="E747" s="253"/>
      <c r="F747" s="253"/>
      <c r="G747" s="253"/>
      <c r="H747" s="253"/>
      <c r="I747" s="253"/>
      <c r="J747" s="253"/>
      <c r="K747" s="253"/>
      <c r="L747" s="253"/>
      <c r="M747" s="253"/>
      <c r="N747" s="253"/>
      <c r="O747" s="253"/>
      <c r="P747" s="253"/>
      <c r="Q747" s="253"/>
      <c r="R747" s="253"/>
      <c r="S747" s="253"/>
      <c r="T747" s="253"/>
      <c r="U747" s="253" t="s">
        <v>907</v>
      </c>
      <c r="V747" s="253"/>
      <c r="W747" s="253"/>
      <c r="X747" s="253"/>
      <c r="Y747" s="253"/>
      <c r="Z747" s="253"/>
      <c r="AA747" s="253"/>
      <c r="AB747" s="253"/>
      <c r="AC747" s="253" t="s">
        <v>332</v>
      </c>
      <c r="AD747" s="253"/>
      <c r="AE747" s="253"/>
      <c r="AF747" s="253"/>
      <c r="AG747" s="253"/>
      <c r="AH747" s="253"/>
      <c r="AI747" s="253"/>
      <c r="AP747" s="313"/>
      <c r="AT747" s="313"/>
    </row>
    <row r="748" spans="1:46" s="312" customFormat="1" ht="15" customHeight="1" x14ac:dyDescent="0.25">
      <c r="A748" s="297"/>
      <c r="B748" s="297"/>
      <c r="C748" s="253"/>
      <c r="D748" s="253"/>
      <c r="E748" s="253"/>
      <c r="F748" s="253"/>
      <c r="G748" s="253"/>
      <c r="H748" s="253"/>
      <c r="I748" s="253"/>
      <c r="J748" s="253"/>
      <c r="K748" s="253"/>
      <c r="L748" s="253"/>
      <c r="M748" s="253"/>
      <c r="N748" s="253"/>
      <c r="O748" s="253"/>
      <c r="P748" s="253"/>
      <c r="Q748" s="253"/>
      <c r="R748" s="253"/>
      <c r="S748" s="253"/>
      <c r="T748" s="253"/>
      <c r="U748" s="253" t="s">
        <v>908</v>
      </c>
      <c r="V748" s="253"/>
      <c r="W748" s="253"/>
      <c r="X748" s="253"/>
      <c r="Y748" s="253"/>
      <c r="Z748" s="253"/>
      <c r="AA748" s="253"/>
      <c r="AB748" s="253"/>
      <c r="AC748" s="253" t="s">
        <v>320</v>
      </c>
      <c r="AD748" s="253"/>
      <c r="AE748" s="253"/>
      <c r="AF748" s="253"/>
      <c r="AG748" s="253"/>
      <c r="AH748" s="253"/>
      <c r="AI748" s="253"/>
      <c r="AP748" s="313"/>
      <c r="AT748" s="313"/>
    </row>
    <row r="749" spans="1:46" s="312" customFormat="1" ht="15" customHeight="1" x14ac:dyDescent="0.25">
      <c r="A749" s="297"/>
      <c r="B749" s="297"/>
      <c r="C749" s="253"/>
      <c r="D749" s="253"/>
      <c r="E749" s="253"/>
      <c r="F749" s="253"/>
      <c r="G749" s="253"/>
      <c r="H749" s="253"/>
      <c r="I749" s="253"/>
      <c r="J749" s="253"/>
      <c r="K749" s="253"/>
      <c r="L749" s="253"/>
      <c r="M749" s="253"/>
      <c r="N749" s="253"/>
      <c r="O749" s="253"/>
      <c r="P749" s="253"/>
      <c r="Q749" s="253"/>
      <c r="R749" s="253"/>
      <c r="S749" s="253"/>
      <c r="T749" s="253"/>
      <c r="U749" s="253" t="s">
        <v>909</v>
      </c>
      <c r="V749" s="253"/>
      <c r="W749" s="253"/>
      <c r="X749" s="253"/>
      <c r="Y749" s="253"/>
      <c r="Z749" s="253"/>
      <c r="AA749" s="253"/>
      <c r="AB749" s="253"/>
      <c r="AC749" s="253" t="s">
        <v>393</v>
      </c>
      <c r="AD749" s="253"/>
      <c r="AE749" s="253"/>
      <c r="AF749" s="253"/>
      <c r="AG749" s="253"/>
      <c r="AH749" s="253"/>
      <c r="AI749" s="253"/>
      <c r="AP749" s="313"/>
      <c r="AT749" s="313"/>
    </row>
    <row r="750" spans="1:46" s="312" customFormat="1" ht="15" customHeight="1" x14ac:dyDescent="0.25">
      <c r="A750" s="297"/>
      <c r="B750" s="297"/>
      <c r="C750" s="253"/>
      <c r="D750" s="253"/>
      <c r="E750" s="253"/>
      <c r="F750" s="253"/>
      <c r="G750" s="253"/>
      <c r="H750" s="253"/>
      <c r="I750" s="253"/>
      <c r="J750" s="253"/>
      <c r="K750" s="253"/>
      <c r="L750" s="253"/>
      <c r="M750" s="253"/>
      <c r="N750" s="253"/>
      <c r="O750" s="253"/>
      <c r="P750" s="253"/>
      <c r="Q750" s="253"/>
      <c r="R750" s="253"/>
      <c r="S750" s="253"/>
      <c r="T750" s="253"/>
      <c r="U750" s="253" t="s">
        <v>910</v>
      </c>
      <c r="V750" s="253"/>
      <c r="W750" s="253"/>
      <c r="X750" s="253"/>
      <c r="Y750" s="253"/>
      <c r="Z750" s="253"/>
      <c r="AA750" s="253"/>
      <c r="AB750" s="253"/>
      <c r="AC750" s="253" t="s">
        <v>320</v>
      </c>
      <c r="AD750" s="253"/>
      <c r="AE750" s="253"/>
      <c r="AF750" s="253"/>
      <c r="AG750" s="253"/>
      <c r="AH750" s="253"/>
      <c r="AI750" s="253"/>
      <c r="AP750" s="313"/>
      <c r="AT750" s="313"/>
    </row>
    <row r="751" spans="1:46" s="312" customFormat="1" ht="15" customHeight="1" x14ac:dyDescent="0.25">
      <c r="A751" s="297"/>
      <c r="B751" s="297"/>
      <c r="C751" s="253"/>
      <c r="D751" s="253"/>
      <c r="E751" s="253"/>
      <c r="F751" s="253"/>
      <c r="G751" s="253"/>
      <c r="H751" s="253"/>
      <c r="I751" s="253"/>
      <c r="J751" s="253"/>
      <c r="K751" s="253"/>
      <c r="L751" s="253"/>
      <c r="M751" s="253"/>
      <c r="N751" s="253"/>
      <c r="O751" s="253"/>
      <c r="P751" s="253"/>
      <c r="Q751" s="253"/>
      <c r="R751" s="253"/>
      <c r="S751" s="253"/>
      <c r="T751" s="253"/>
      <c r="U751" s="253" t="s">
        <v>911</v>
      </c>
      <c r="V751" s="253"/>
      <c r="W751" s="253"/>
      <c r="X751" s="253"/>
      <c r="Y751" s="253"/>
      <c r="Z751" s="253"/>
      <c r="AA751" s="253"/>
      <c r="AB751" s="253"/>
      <c r="AC751" s="253" t="s">
        <v>318</v>
      </c>
      <c r="AD751" s="253"/>
      <c r="AE751" s="253"/>
      <c r="AF751" s="253"/>
      <c r="AG751" s="253"/>
      <c r="AH751" s="253"/>
      <c r="AI751" s="253"/>
      <c r="AP751" s="313"/>
      <c r="AT751" s="313"/>
    </row>
    <row r="752" spans="1:46" s="312" customFormat="1" ht="15" customHeight="1" x14ac:dyDescent="0.25">
      <c r="A752" s="297"/>
      <c r="B752" s="297"/>
      <c r="C752" s="253"/>
      <c r="D752" s="253"/>
      <c r="E752" s="253"/>
      <c r="F752" s="253"/>
      <c r="G752" s="253"/>
      <c r="H752" s="253"/>
      <c r="I752" s="253"/>
      <c r="J752" s="253"/>
      <c r="K752" s="253"/>
      <c r="L752" s="253"/>
      <c r="M752" s="253"/>
      <c r="N752" s="253"/>
      <c r="O752" s="253"/>
      <c r="P752" s="253"/>
      <c r="Q752" s="253"/>
      <c r="R752" s="253"/>
      <c r="S752" s="253"/>
      <c r="T752" s="253"/>
      <c r="U752" s="253" t="s">
        <v>912</v>
      </c>
      <c r="V752" s="253"/>
      <c r="W752" s="253"/>
      <c r="X752" s="253"/>
      <c r="Y752" s="253"/>
      <c r="Z752" s="253"/>
      <c r="AA752" s="253"/>
      <c r="AB752" s="253"/>
      <c r="AC752" s="253" t="s">
        <v>318</v>
      </c>
      <c r="AD752" s="253"/>
      <c r="AE752" s="253"/>
      <c r="AF752" s="253"/>
      <c r="AG752" s="253"/>
      <c r="AH752" s="253"/>
      <c r="AI752" s="253"/>
      <c r="AP752" s="313"/>
      <c r="AT752" s="313"/>
    </row>
    <row r="753" spans="1:46" s="312" customFormat="1" ht="15" customHeight="1" x14ac:dyDescent="0.25">
      <c r="A753" s="297"/>
      <c r="B753" s="297"/>
      <c r="C753" s="253"/>
      <c r="D753" s="253"/>
      <c r="E753" s="253"/>
      <c r="F753" s="253"/>
      <c r="G753" s="253"/>
      <c r="H753" s="253"/>
      <c r="I753" s="253"/>
      <c r="J753" s="253"/>
      <c r="K753" s="253"/>
      <c r="L753" s="253"/>
      <c r="M753" s="253"/>
      <c r="N753" s="253"/>
      <c r="O753" s="253"/>
      <c r="P753" s="253"/>
      <c r="Q753" s="253"/>
      <c r="R753" s="253"/>
      <c r="S753" s="253"/>
      <c r="T753" s="253"/>
      <c r="U753" s="253" t="s">
        <v>913</v>
      </c>
      <c r="V753" s="253"/>
      <c r="W753" s="253"/>
      <c r="X753" s="253"/>
      <c r="Y753" s="253"/>
      <c r="Z753" s="253"/>
      <c r="AA753" s="253"/>
      <c r="AB753" s="253"/>
      <c r="AC753" s="253" t="s">
        <v>316</v>
      </c>
      <c r="AD753" s="253"/>
      <c r="AE753" s="253"/>
      <c r="AF753" s="253"/>
      <c r="AG753" s="253"/>
      <c r="AH753" s="253"/>
      <c r="AI753" s="253"/>
      <c r="AP753" s="313"/>
      <c r="AT753" s="313"/>
    </row>
    <row r="754" spans="1:46" s="312" customFormat="1" ht="15" customHeight="1" x14ac:dyDescent="0.25">
      <c r="A754" s="297"/>
      <c r="B754" s="297"/>
      <c r="C754" s="253"/>
      <c r="D754" s="253"/>
      <c r="E754" s="253"/>
      <c r="F754" s="253"/>
      <c r="G754" s="253"/>
      <c r="H754" s="253"/>
      <c r="I754" s="253"/>
      <c r="J754" s="253"/>
      <c r="K754" s="253"/>
      <c r="L754" s="253"/>
      <c r="M754" s="253"/>
      <c r="N754" s="253"/>
      <c r="O754" s="253"/>
      <c r="P754" s="253"/>
      <c r="Q754" s="253"/>
      <c r="R754" s="253"/>
      <c r="S754" s="253"/>
      <c r="T754" s="253"/>
      <c r="U754" s="253" t="s">
        <v>914</v>
      </c>
      <c r="V754" s="253"/>
      <c r="W754" s="253"/>
      <c r="X754" s="253"/>
      <c r="Y754" s="253"/>
      <c r="Z754" s="253"/>
      <c r="AA754" s="253"/>
      <c r="AB754" s="253"/>
      <c r="AC754" s="253" t="s">
        <v>332</v>
      </c>
      <c r="AD754" s="253"/>
      <c r="AE754" s="253"/>
      <c r="AF754" s="253"/>
      <c r="AG754" s="253"/>
      <c r="AH754" s="253"/>
      <c r="AI754" s="253"/>
      <c r="AP754" s="313"/>
      <c r="AT754" s="313"/>
    </row>
    <row r="755" spans="1:46" s="312" customFormat="1" ht="15" customHeight="1" x14ac:dyDescent="0.25">
      <c r="A755" s="297"/>
      <c r="B755" s="297"/>
      <c r="C755" s="253"/>
      <c r="D755" s="253"/>
      <c r="E755" s="253"/>
      <c r="F755" s="253"/>
      <c r="G755" s="253"/>
      <c r="H755" s="253"/>
      <c r="I755" s="253"/>
      <c r="J755" s="253"/>
      <c r="K755" s="253"/>
      <c r="L755" s="253"/>
      <c r="M755" s="253"/>
      <c r="N755" s="253"/>
      <c r="O755" s="253"/>
      <c r="P755" s="253"/>
      <c r="Q755" s="253"/>
      <c r="R755" s="253"/>
      <c r="S755" s="253"/>
      <c r="T755" s="253"/>
      <c r="U755" s="253" t="s">
        <v>915</v>
      </c>
      <c r="V755" s="253"/>
      <c r="W755" s="253"/>
      <c r="X755" s="253"/>
      <c r="Y755" s="253"/>
      <c r="Z755" s="253"/>
      <c r="AA755" s="253"/>
      <c r="AB755" s="253"/>
      <c r="AC755" s="253" t="s">
        <v>332</v>
      </c>
      <c r="AD755" s="253"/>
      <c r="AE755" s="253"/>
      <c r="AF755" s="253"/>
      <c r="AG755" s="253"/>
      <c r="AH755" s="253"/>
      <c r="AI755" s="253"/>
      <c r="AP755" s="313"/>
      <c r="AT755" s="313"/>
    </row>
    <row r="756" spans="1:46" s="312" customFormat="1" ht="15" customHeight="1" x14ac:dyDescent="0.25">
      <c r="A756" s="297"/>
      <c r="B756" s="297"/>
      <c r="C756" s="253"/>
      <c r="D756" s="253"/>
      <c r="E756" s="253"/>
      <c r="F756" s="253"/>
      <c r="G756" s="253"/>
      <c r="H756" s="253"/>
      <c r="I756" s="253"/>
      <c r="J756" s="253"/>
      <c r="K756" s="253"/>
      <c r="L756" s="253"/>
      <c r="M756" s="253"/>
      <c r="N756" s="253"/>
      <c r="O756" s="253"/>
      <c r="P756" s="253"/>
      <c r="Q756" s="253"/>
      <c r="R756" s="253"/>
      <c r="S756" s="253"/>
      <c r="T756" s="253"/>
      <c r="U756" s="253" t="s">
        <v>916</v>
      </c>
      <c r="V756" s="253"/>
      <c r="W756" s="253"/>
      <c r="X756" s="253"/>
      <c r="Y756" s="253"/>
      <c r="Z756" s="253"/>
      <c r="AA756" s="253"/>
      <c r="AB756" s="253"/>
      <c r="AC756" s="253" t="s">
        <v>323</v>
      </c>
      <c r="AD756" s="253"/>
      <c r="AE756" s="253"/>
      <c r="AF756" s="253"/>
      <c r="AG756" s="253"/>
      <c r="AH756" s="253"/>
      <c r="AI756" s="253"/>
      <c r="AP756" s="313"/>
      <c r="AT756" s="313"/>
    </row>
    <row r="757" spans="1:46" s="312" customFormat="1" ht="15" customHeight="1" x14ac:dyDescent="0.25">
      <c r="A757" s="297"/>
      <c r="B757" s="297"/>
      <c r="C757" s="253"/>
      <c r="D757" s="253"/>
      <c r="E757" s="253"/>
      <c r="F757" s="253"/>
      <c r="G757" s="253"/>
      <c r="H757" s="253"/>
      <c r="I757" s="253"/>
      <c r="J757" s="253"/>
      <c r="K757" s="253"/>
      <c r="L757" s="253"/>
      <c r="M757" s="253"/>
      <c r="N757" s="253"/>
      <c r="O757" s="253"/>
      <c r="P757" s="253"/>
      <c r="Q757" s="253"/>
      <c r="R757" s="253"/>
      <c r="S757" s="253"/>
      <c r="T757" s="253"/>
      <c r="U757" s="253" t="s">
        <v>917</v>
      </c>
      <c r="V757" s="253"/>
      <c r="W757" s="253"/>
      <c r="X757" s="253"/>
      <c r="Y757" s="253"/>
      <c r="Z757" s="253"/>
      <c r="AA757" s="253"/>
      <c r="AB757" s="253"/>
      <c r="AC757" s="253" t="s">
        <v>318</v>
      </c>
      <c r="AD757" s="253"/>
      <c r="AE757" s="253"/>
      <c r="AF757" s="253"/>
      <c r="AG757" s="253"/>
      <c r="AH757" s="253"/>
      <c r="AI757" s="253"/>
      <c r="AP757" s="313"/>
      <c r="AT757" s="313"/>
    </row>
    <row r="758" spans="1:46" s="312" customFormat="1" ht="15" customHeight="1" x14ac:dyDescent="0.25">
      <c r="A758" s="297"/>
      <c r="B758" s="297"/>
      <c r="C758" s="253"/>
      <c r="D758" s="253"/>
      <c r="E758" s="253"/>
      <c r="F758" s="253"/>
      <c r="G758" s="253"/>
      <c r="H758" s="253"/>
      <c r="I758" s="253"/>
      <c r="J758" s="253"/>
      <c r="K758" s="253"/>
      <c r="L758" s="253"/>
      <c r="M758" s="253"/>
      <c r="N758" s="253"/>
      <c r="O758" s="253"/>
      <c r="P758" s="253"/>
      <c r="Q758" s="253"/>
      <c r="R758" s="253"/>
      <c r="S758" s="253"/>
      <c r="T758" s="253"/>
      <c r="U758" s="253" t="s">
        <v>918</v>
      </c>
      <c r="V758" s="253"/>
      <c r="W758" s="253"/>
      <c r="X758" s="253"/>
      <c r="Y758" s="253"/>
      <c r="Z758" s="253"/>
      <c r="AA758" s="253"/>
      <c r="AB758" s="253"/>
      <c r="AC758" s="253" t="s">
        <v>320</v>
      </c>
      <c r="AD758" s="253"/>
      <c r="AE758" s="253"/>
      <c r="AF758" s="253"/>
      <c r="AG758" s="253"/>
      <c r="AH758" s="253"/>
      <c r="AI758" s="253"/>
      <c r="AP758" s="313"/>
      <c r="AT758" s="313"/>
    </row>
    <row r="759" spans="1:46" s="312" customFormat="1" ht="15" customHeight="1" x14ac:dyDescent="0.25">
      <c r="A759" s="297"/>
      <c r="B759" s="297"/>
      <c r="C759" s="253"/>
      <c r="D759" s="253"/>
      <c r="E759" s="253"/>
      <c r="F759" s="253"/>
      <c r="G759" s="253"/>
      <c r="H759" s="253"/>
      <c r="I759" s="253"/>
      <c r="J759" s="253"/>
      <c r="K759" s="253"/>
      <c r="L759" s="253"/>
      <c r="M759" s="253"/>
      <c r="N759" s="253"/>
      <c r="O759" s="253"/>
      <c r="P759" s="253"/>
      <c r="Q759" s="253"/>
      <c r="R759" s="253"/>
      <c r="S759" s="253"/>
      <c r="T759" s="253"/>
      <c r="U759" s="253" t="s">
        <v>919</v>
      </c>
      <c r="V759" s="253"/>
      <c r="W759" s="253"/>
      <c r="X759" s="253"/>
      <c r="Y759" s="253"/>
      <c r="Z759" s="253"/>
      <c r="AA759" s="253"/>
      <c r="AB759" s="253"/>
      <c r="AC759" s="253" t="s">
        <v>393</v>
      </c>
      <c r="AD759" s="253"/>
      <c r="AE759" s="253"/>
      <c r="AF759" s="253"/>
      <c r="AG759" s="253"/>
      <c r="AH759" s="253"/>
      <c r="AI759" s="253"/>
      <c r="AP759" s="313"/>
      <c r="AT759" s="313"/>
    </row>
    <row r="760" spans="1:46" s="312" customFormat="1" ht="15" customHeight="1" x14ac:dyDescent="0.25">
      <c r="A760" s="297"/>
      <c r="B760" s="297"/>
      <c r="C760" s="253"/>
      <c r="D760" s="253"/>
      <c r="E760" s="253"/>
      <c r="F760" s="253"/>
      <c r="G760" s="253"/>
      <c r="H760" s="253"/>
      <c r="I760" s="253"/>
      <c r="J760" s="253"/>
      <c r="K760" s="253"/>
      <c r="L760" s="253"/>
      <c r="M760" s="253"/>
      <c r="N760" s="253"/>
      <c r="O760" s="253"/>
      <c r="P760" s="253"/>
      <c r="Q760" s="253"/>
      <c r="R760" s="253"/>
      <c r="S760" s="253"/>
      <c r="T760" s="253"/>
      <c r="U760" s="253" t="s">
        <v>920</v>
      </c>
      <c r="V760" s="253"/>
      <c r="W760" s="253"/>
      <c r="X760" s="253"/>
      <c r="Y760" s="253"/>
      <c r="Z760" s="253"/>
      <c r="AA760" s="253"/>
      <c r="AB760" s="253"/>
      <c r="AC760" s="253" t="s">
        <v>329</v>
      </c>
      <c r="AD760" s="253"/>
      <c r="AE760" s="253"/>
      <c r="AF760" s="253"/>
      <c r="AG760" s="253"/>
      <c r="AH760" s="253"/>
      <c r="AI760" s="253"/>
      <c r="AP760" s="313"/>
      <c r="AT760" s="313"/>
    </row>
    <row r="761" spans="1:46" s="312" customFormat="1" ht="15" customHeight="1" x14ac:dyDescent="0.25">
      <c r="A761" s="297"/>
      <c r="B761" s="297"/>
      <c r="C761" s="253"/>
      <c r="D761" s="253"/>
      <c r="E761" s="253"/>
      <c r="F761" s="253"/>
      <c r="G761" s="253"/>
      <c r="H761" s="253"/>
      <c r="I761" s="253"/>
      <c r="J761" s="253"/>
      <c r="K761" s="253"/>
      <c r="L761" s="253"/>
      <c r="M761" s="253"/>
      <c r="N761" s="253"/>
      <c r="O761" s="253"/>
      <c r="P761" s="253"/>
      <c r="Q761" s="253"/>
      <c r="R761" s="253"/>
      <c r="S761" s="253"/>
      <c r="T761" s="253"/>
      <c r="U761" s="253" t="s">
        <v>921</v>
      </c>
      <c r="V761" s="253"/>
      <c r="W761" s="253"/>
      <c r="X761" s="253"/>
      <c r="Y761" s="253"/>
      <c r="Z761" s="253"/>
      <c r="AA761" s="253"/>
      <c r="AB761" s="253"/>
      <c r="AC761" s="253" t="s">
        <v>393</v>
      </c>
      <c r="AD761" s="253"/>
      <c r="AE761" s="253"/>
      <c r="AF761" s="253"/>
      <c r="AG761" s="253"/>
      <c r="AH761" s="253"/>
      <c r="AI761" s="253"/>
      <c r="AP761" s="313"/>
      <c r="AT761" s="313"/>
    </row>
    <row r="762" spans="1:46" s="312" customFormat="1" ht="15" customHeight="1" x14ac:dyDescent="0.25">
      <c r="A762" s="297"/>
      <c r="B762" s="297"/>
      <c r="C762" s="253"/>
      <c r="D762" s="253"/>
      <c r="E762" s="253"/>
      <c r="F762" s="253"/>
      <c r="G762" s="253"/>
      <c r="H762" s="253"/>
      <c r="I762" s="253"/>
      <c r="J762" s="253"/>
      <c r="K762" s="253"/>
      <c r="L762" s="253"/>
      <c r="M762" s="253"/>
      <c r="N762" s="253"/>
      <c r="O762" s="253"/>
      <c r="P762" s="253"/>
      <c r="Q762" s="253"/>
      <c r="R762" s="253"/>
      <c r="S762" s="253"/>
      <c r="T762" s="253"/>
      <c r="U762" s="253" t="s">
        <v>922</v>
      </c>
      <c r="V762" s="253"/>
      <c r="W762" s="253"/>
      <c r="X762" s="253"/>
      <c r="Y762" s="253"/>
      <c r="Z762" s="253"/>
      <c r="AA762" s="253"/>
      <c r="AB762" s="253"/>
      <c r="AC762" s="253" t="s">
        <v>320</v>
      </c>
      <c r="AD762" s="253"/>
      <c r="AE762" s="253"/>
      <c r="AF762" s="253"/>
      <c r="AG762" s="253"/>
      <c r="AH762" s="253"/>
      <c r="AI762" s="253"/>
      <c r="AP762" s="313"/>
      <c r="AT762" s="313"/>
    </row>
    <row r="763" spans="1:46" s="312" customFormat="1" ht="15" customHeight="1" x14ac:dyDescent="0.25">
      <c r="A763" s="297"/>
      <c r="B763" s="297"/>
      <c r="C763" s="253"/>
      <c r="D763" s="253"/>
      <c r="E763" s="253"/>
      <c r="F763" s="253"/>
      <c r="G763" s="253"/>
      <c r="H763" s="253"/>
      <c r="I763" s="253"/>
      <c r="J763" s="253"/>
      <c r="K763" s="253"/>
      <c r="L763" s="253"/>
      <c r="M763" s="253"/>
      <c r="N763" s="253"/>
      <c r="O763" s="253"/>
      <c r="P763" s="253"/>
      <c r="Q763" s="253"/>
      <c r="R763" s="253"/>
      <c r="S763" s="253"/>
      <c r="T763" s="253"/>
      <c r="U763" s="253" t="s">
        <v>923</v>
      </c>
      <c r="V763" s="253"/>
      <c r="W763" s="253"/>
      <c r="X763" s="253"/>
      <c r="Y763" s="253"/>
      <c r="Z763" s="253"/>
      <c r="AA763" s="253"/>
      <c r="AB763" s="253"/>
      <c r="AC763" s="253" t="s">
        <v>323</v>
      </c>
      <c r="AD763" s="253"/>
      <c r="AE763" s="253"/>
      <c r="AF763" s="253"/>
      <c r="AG763" s="253"/>
      <c r="AH763" s="253"/>
      <c r="AI763" s="253"/>
      <c r="AP763" s="313"/>
      <c r="AT763" s="313"/>
    </row>
    <row r="764" spans="1:46" s="312" customFormat="1" ht="15" customHeight="1" x14ac:dyDescent="0.25">
      <c r="A764" s="297"/>
      <c r="B764" s="297"/>
      <c r="C764" s="253"/>
      <c r="D764" s="253"/>
      <c r="E764" s="253"/>
      <c r="F764" s="253"/>
      <c r="G764" s="253"/>
      <c r="H764" s="253"/>
      <c r="I764" s="253"/>
      <c r="J764" s="253"/>
      <c r="K764" s="253"/>
      <c r="L764" s="253"/>
      <c r="M764" s="253"/>
      <c r="N764" s="253"/>
      <c r="O764" s="253"/>
      <c r="P764" s="253"/>
      <c r="Q764" s="253"/>
      <c r="R764" s="253"/>
      <c r="S764" s="253"/>
      <c r="T764" s="253"/>
      <c r="U764" s="253" t="s">
        <v>924</v>
      </c>
      <c r="V764" s="253"/>
      <c r="W764" s="253"/>
      <c r="X764" s="253"/>
      <c r="Y764" s="253"/>
      <c r="Z764" s="253"/>
      <c r="AA764" s="253"/>
      <c r="AB764" s="253"/>
      <c r="AC764" s="253" t="s">
        <v>332</v>
      </c>
      <c r="AD764" s="253"/>
      <c r="AE764" s="253"/>
      <c r="AF764" s="253"/>
      <c r="AG764" s="253"/>
      <c r="AH764" s="253"/>
      <c r="AI764" s="253"/>
      <c r="AP764" s="313"/>
      <c r="AT764" s="313"/>
    </row>
    <row r="765" spans="1:46" s="312" customFormat="1" ht="15" customHeight="1" x14ac:dyDescent="0.25">
      <c r="A765" s="297"/>
      <c r="B765" s="297"/>
      <c r="C765" s="253"/>
      <c r="D765" s="253"/>
      <c r="E765" s="253"/>
      <c r="F765" s="253"/>
      <c r="G765" s="253"/>
      <c r="H765" s="253"/>
      <c r="I765" s="253"/>
      <c r="J765" s="253"/>
      <c r="K765" s="253"/>
      <c r="L765" s="253"/>
      <c r="M765" s="253"/>
      <c r="N765" s="253"/>
      <c r="O765" s="253"/>
      <c r="P765" s="253"/>
      <c r="Q765" s="253"/>
      <c r="R765" s="253"/>
      <c r="S765" s="253"/>
      <c r="T765" s="253"/>
      <c r="U765" s="253" t="s">
        <v>925</v>
      </c>
      <c r="V765" s="253"/>
      <c r="W765" s="253"/>
      <c r="X765" s="253"/>
      <c r="Y765" s="253"/>
      <c r="Z765" s="253"/>
      <c r="AA765" s="253"/>
      <c r="AB765" s="253"/>
      <c r="AC765" s="253" t="s">
        <v>332</v>
      </c>
      <c r="AD765" s="253"/>
      <c r="AE765" s="253"/>
      <c r="AF765" s="253"/>
      <c r="AG765" s="253"/>
      <c r="AH765" s="253"/>
      <c r="AI765" s="253"/>
      <c r="AP765" s="313"/>
      <c r="AT765" s="313"/>
    </row>
    <row r="766" spans="1:46" s="312" customFormat="1" ht="15" customHeight="1" x14ac:dyDescent="0.25">
      <c r="A766" s="297"/>
      <c r="B766" s="297"/>
      <c r="C766" s="253"/>
      <c r="D766" s="253"/>
      <c r="E766" s="253"/>
      <c r="F766" s="253"/>
      <c r="G766" s="253"/>
      <c r="H766" s="253"/>
      <c r="I766" s="253"/>
      <c r="J766" s="253"/>
      <c r="K766" s="253"/>
      <c r="L766" s="253"/>
      <c r="M766" s="253"/>
      <c r="N766" s="253"/>
      <c r="O766" s="253"/>
      <c r="P766" s="253"/>
      <c r="Q766" s="253"/>
      <c r="R766" s="253"/>
      <c r="S766" s="253"/>
      <c r="T766" s="253"/>
      <c r="U766" s="253" t="s">
        <v>926</v>
      </c>
      <c r="V766" s="253"/>
      <c r="W766" s="253"/>
      <c r="X766" s="253"/>
      <c r="Y766" s="253"/>
      <c r="Z766" s="253"/>
      <c r="AA766" s="253"/>
      <c r="AB766" s="253"/>
      <c r="AC766" s="253" t="s">
        <v>332</v>
      </c>
      <c r="AD766" s="253"/>
      <c r="AE766" s="253"/>
      <c r="AF766" s="253"/>
      <c r="AG766" s="253"/>
      <c r="AH766" s="253"/>
      <c r="AI766" s="253"/>
      <c r="AP766" s="313"/>
      <c r="AT766" s="313"/>
    </row>
    <row r="767" spans="1:46" s="312" customFormat="1" ht="15" customHeight="1" x14ac:dyDescent="0.25">
      <c r="A767" s="297"/>
      <c r="B767" s="297"/>
      <c r="C767" s="253"/>
      <c r="D767" s="253"/>
      <c r="E767" s="253"/>
      <c r="F767" s="253"/>
      <c r="G767" s="253"/>
      <c r="H767" s="253"/>
      <c r="I767" s="253"/>
      <c r="J767" s="253"/>
      <c r="K767" s="253"/>
      <c r="L767" s="253"/>
      <c r="M767" s="253"/>
      <c r="N767" s="253"/>
      <c r="O767" s="253"/>
      <c r="P767" s="253"/>
      <c r="Q767" s="253"/>
      <c r="R767" s="253"/>
      <c r="S767" s="253"/>
      <c r="T767" s="253"/>
      <c r="U767" s="253" t="s">
        <v>927</v>
      </c>
      <c r="V767" s="253"/>
      <c r="W767" s="253"/>
      <c r="X767" s="253"/>
      <c r="Y767" s="253"/>
      <c r="Z767" s="253"/>
      <c r="AA767" s="253"/>
      <c r="AB767" s="253"/>
      <c r="AC767" s="253" t="s">
        <v>316</v>
      </c>
      <c r="AD767" s="253"/>
      <c r="AE767" s="253"/>
      <c r="AF767" s="253"/>
      <c r="AG767" s="253"/>
      <c r="AH767" s="253"/>
      <c r="AI767" s="253"/>
      <c r="AP767" s="313"/>
      <c r="AT767" s="313"/>
    </row>
    <row r="768" spans="1:46" s="312" customFormat="1" ht="15" customHeight="1" x14ac:dyDescent="0.25">
      <c r="A768" s="297"/>
      <c r="B768" s="297"/>
      <c r="C768" s="253"/>
      <c r="D768" s="253"/>
      <c r="E768" s="253"/>
      <c r="F768" s="253"/>
      <c r="G768" s="253"/>
      <c r="H768" s="253"/>
      <c r="I768" s="253"/>
      <c r="J768" s="253"/>
      <c r="K768" s="253"/>
      <c r="L768" s="253"/>
      <c r="M768" s="253"/>
      <c r="N768" s="253"/>
      <c r="O768" s="253"/>
      <c r="P768" s="253"/>
      <c r="Q768" s="253"/>
      <c r="R768" s="253"/>
      <c r="S768" s="253"/>
      <c r="T768" s="253"/>
      <c r="U768" s="253" t="s">
        <v>928</v>
      </c>
      <c r="V768" s="253"/>
      <c r="W768" s="253"/>
      <c r="X768" s="253"/>
      <c r="Y768" s="253"/>
      <c r="Z768" s="253"/>
      <c r="AA768" s="253"/>
      <c r="AB768" s="253"/>
      <c r="AC768" s="253" t="s">
        <v>332</v>
      </c>
      <c r="AD768" s="253"/>
      <c r="AE768" s="253"/>
      <c r="AF768" s="253"/>
      <c r="AG768" s="253"/>
      <c r="AH768" s="253"/>
      <c r="AI768" s="253"/>
      <c r="AP768" s="313"/>
      <c r="AT768" s="313"/>
    </row>
    <row r="769" spans="1:46" s="312" customFormat="1" ht="15" customHeight="1" x14ac:dyDescent="0.25">
      <c r="A769" s="297"/>
      <c r="B769" s="297"/>
      <c r="C769" s="253"/>
      <c r="D769" s="253"/>
      <c r="E769" s="253"/>
      <c r="F769" s="253"/>
      <c r="G769" s="253"/>
      <c r="H769" s="253"/>
      <c r="I769" s="253"/>
      <c r="J769" s="253"/>
      <c r="K769" s="253"/>
      <c r="L769" s="253"/>
      <c r="M769" s="253"/>
      <c r="N769" s="253"/>
      <c r="O769" s="253"/>
      <c r="P769" s="253"/>
      <c r="Q769" s="253"/>
      <c r="R769" s="253"/>
      <c r="S769" s="253"/>
      <c r="T769" s="253"/>
      <c r="U769" s="253" t="s">
        <v>929</v>
      </c>
      <c r="V769" s="253"/>
      <c r="W769" s="253"/>
      <c r="X769" s="253"/>
      <c r="Y769" s="253"/>
      <c r="Z769" s="253"/>
      <c r="AA769" s="253"/>
      <c r="AB769" s="253"/>
      <c r="AC769" s="253" t="s">
        <v>316</v>
      </c>
      <c r="AD769" s="253"/>
      <c r="AE769" s="253"/>
      <c r="AF769" s="253"/>
      <c r="AG769" s="253"/>
      <c r="AH769" s="253"/>
      <c r="AI769" s="253"/>
      <c r="AP769" s="313"/>
      <c r="AT769" s="313"/>
    </row>
    <row r="770" spans="1:46" s="312" customFormat="1" ht="15" customHeight="1" x14ac:dyDescent="0.25">
      <c r="A770" s="297"/>
      <c r="B770" s="297"/>
      <c r="C770" s="253"/>
      <c r="D770" s="253"/>
      <c r="E770" s="253"/>
      <c r="F770" s="253"/>
      <c r="G770" s="253"/>
      <c r="H770" s="253"/>
      <c r="I770" s="253"/>
      <c r="J770" s="253"/>
      <c r="K770" s="253"/>
      <c r="L770" s="253"/>
      <c r="M770" s="253"/>
      <c r="N770" s="253"/>
      <c r="O770" s="253"/>
      <c r="P770" s="253"/>
      <c r="Q770" s="253"/>
      <c r="R770" s="253"/>
      <c r="S770" s="253"/>
      <c r="T770" s="253"/>
      <c r="U770" s="253" t="s">
        <v>930</v>
      </c>
      <c r="V770" s="253"/>
      <c r="W770" s="253"/>
      <c r="X770" s="253"/>
      <c r="Y770" s="253"/>
      <c r="Z770" s="253"/>
      <c r="AA770" s="253"/>
      <c r="AB770" s="253"/>
      <c r="AC770" s="253" t="s">
        <v>320</v>
      </c>
      <c r="AD770" s="253"/>
      <c r="AE770" s="253"/>
      <c r="AF770" s="253"/>
      <c r="AG770" s="253"/>
      <c r="AH770" s="253"/>
      <c r="AI770" s="253"/>
      <c r="AP770" s="313"/>
      <c r="AT770" s="313"/>
    </row>
    <row r="771" spans="1:46" s="312" customFormat="1" ht="15" customHeight="1" x14ac:dyDescent="0.25">
      <c r="A771" s="297"/>
      <c r="B771" s="297"/>
      <c r="C771" s="253"/>
      <c r="D771" s="253"/>
      <c r="E771" s="253"/>
      <c r="F771" s="253"/>
      <c r="G771" s="253"/>
      <c r="H771" s="253"/>
      <c r="I771" s="253"/>
      <c r="J771" s="253"/>
      <c r="K771" s="253"/>
      <c r="L771" s="253"/>
      <c r="M771" s="253"/>
      <c r="N771" s="253"/>
      <c r="O771" s="253"/>
      <c r="P771" s="253"/>
      <c r="Q771" s="253"/>
      <c r="R771" s="253"/>
      <c r="S771" s="253"/>
      <c r="T771" s="253"/>
      <c r="U771" s="253" t="s">
        <v>931</v>
      </c>
      <c r="V771" s="253"/>
      <c r="W771" s="253"/>
      <c r="X771" s="253"/>
      <c r="Y771" s="253"/>
      <c r="Z771" s="253"/>
      <c r="AA771" s="253"/>
      <c r="AB771" s="253"/>
      <c r="AC771" s="253" t="s">
        <v>357</v>
      </c>
      <c r="AD771" s="253"/>
      <c r="AE771" s="253"/>
      <c r="AF771" s="253"/>
      <c r="AG771" s="253"/>
      <c r="AH771" s="253"/>
      <c r="AI771" s="253"/>
      <c r="AP771" s="313"/>
      <c r="AT771" s="313"/>
    </row>
    <row r="772" spans="1:46" s="312" customFormat="1" ht="15" customHeight="1" x14ac:dyDescent="0.25">
      <c r="A772" s="297"/>
      <c r="B772" s="297"/>
      <c r="C772" s="253"/>
      <c r="D772" s="253"/>
      <c r="E772" s="253"/>
      <c r="F772" s="253"/>
      <c r="G772" s="253"/>
      <c r="H772" s="253"/>
      <c r="I772" s="253"/>
      <c r="J772" s="253"/>
      <c r="K772" s="253"/>
      <c r="L772" s="253"/>
      <c r="M772" s="253"/>
      <c r="N772" s="253"/>
      <c r="O772" s="253"/>
      <c r="P772" s="253"/>
      <c r="Q772" s="253"/>
      <c r="R772" s="253"/>
      <c r="S772" s="253"/>
      <c r="T772" s="253"/>
      <c r="U772" s="253" t="s">
        <v>932</v>
      </c>
      <c r="V772" s="253"/>
      <c r="W772" s="253"/>
      <c r="X772" s="253"/>
      <c r="Y772" s="253"/>
      <c r="Z772" s="253"/>
      <c r="AA772" s="253"/>
      <c r="AB772" s="253"/>
      <c r="AC772" s="253" t="s">
        <v>329</v>
      </c>
      <c r="AD772" s="253"/>
      <c r="AE772" s="253"/>
      <c r="AF772" s="253"/>
      <c r="AG772" s="253"/>
      <c r="AH772" s="253"/>
      <c r="AI772" s="253"/>
      <c r="AP772" s="313"/>
      <c r="AT772" s="313"/>
    </row>
    <row r="773" spans="1:46" s="312" customFormat="1" ht="15" customHeight="1" x14ac:dyDescent="0.25">
      <c r="A773" s="297"/>
      <c r="B773" s="297"/>
      <c r="C773" s="253"/>
      <c r="D773" s="253"/>
      <c r="E773" s="253"/>
      <c r="F773" s="253"/>
      <c r="G773" s="253"/>
      <c r="H773" s="253"/>
      <c r="I773" s="253"/>
      <c r="J773" s="253"/>
      <c r="K773" s="253"/>
      <c r="L773" s="253"/>
      <c r="M773" s="253"/>
      <c r="N773" s="253"/>
      <c r="O773" s="253"/>
      <c r="P773" s="253"/>
      <c r="Q773" s="253"/>
      <c r="R773" s="253"/>
      <c r="S773" s="253"/>
      <c r="T773" s="253"/>
      <c r="U773" s="253" t="s">
        <v>933</v>
      </c>
      <c r="V773" s="253"/>
      <c r="W773" s="253"/>
      <c r="X773" s="253"/>
      <c r="Y773" s="253"/>
      <c r="Z773" s="253"/>
      <c r="AA773" s="253"/>
      <c r="AB773" s="253"/>
      <c r="AC773" s="253" t="s">
        <v>316</v>
      </c>
      <c r="AD773" s="253"/>
      <c r="AE773" s="253"/>
      <c r="AF773" s="253"/>
      <c r="AG773" s="253"/>
      <c r="AH773" s="253"/>
      <c r="AI773" s="253"/>
      <c r="AP773" s="313"/>
      <c r="AT773" s="313"/>
    </row>
    <row r="774" spans="1:46" s="312" customFormat="1" ht="15" customHeight="1" x14ac:dyDescent="0.25">
      <c r="A774" s="297"/>
      <c r="B774" s="297"/>
      <c r="C774" s="253"/>
      <c r="D774" s="253"/>
      <c r="E774" s="253"/>
      <c r="F774" s="253"/>
      <c r="G774" s="253"/>
      <c r="H774" s="253"/>
      <c r="I774" s="253"/>
      <c r="J774" s="253"/>
      <c r="K774" s="253"/>
      <c r="L774" s="253"/>
      <c r="M774" s="253"/>
      <c r="N774" s="253"/>
      <c r="O774" s="253"/>
      <c r="P774" s="253"/>
      <c r="Q774" s="253"/>
      <c r="R774" s="253"/>
      <c r="S774" s="253"/>
      <c r="T774" s="253"/>
      <c r="U774" s="253" t="s">
        <v>934</v>
      </c>
      <c r="V774" s="253"/>
      <c r="W774" s="253"/>
      <c r="X774" s="253"/>
      <c r="Y774" s="253"/>
      <c r="Z774" s="253"/>
      <c r="AA774" s="253"/>
      <c r="AB774" s="253"/>
      <c r="AC774" s="253" t="s">
        <v>357</v>
      </c>
      <c r="AD774" s="253"/>
      <c r="AE774" s="253"/>
      <c r="AF774" s="253"/>
      <c r="AG774" s="253"/>
      <c r="AH774" s="253"/>
      <c r="AI774" s="253"/>
      <c r="AP774" s="313"/>
      <c r="AT774" s="313"/>
    </row>
    <row r="775" spans="1:46" s="312" customFormat="1" ht="15" customHeight="1" x14ac:dyDescent="0.25">
      <c r="A775" s="297"/>
      <c r="B775" s="297"/>
      <c r="C775" s="253"/>
      <c r="D775" s="253"/>
      <c r="E775" s="253"/>
      <c r="F775" s="253"/>
      <c r="G775" s="253"/>
      <c r="H775" s="253"/>
      <c r="I775" s="253"/>
      <c r="J775" s="253"/>
      <c r="K775" s="253"/>
      <c r="L775" s="253"/>
      <c r="M775" s="253"/>
      <c r="N775" s="253"/>
      <c r="O775" s="253"/>
      <c r="P775" s="253"/>
      <c r="Q775" s="253"/>
      <c r="R775" s="253"/>
      <c r="S775" s="253"/>
      <c r="T775" s="253"/>
      <c r="U775" s="253" t="s">
        <v>935</v>
      </c>
      <c r="V775" s="253"/>
      <c r="W775" s="253"/>
      <c r="X775" s="253"/>
      <c r="Y775" s="253"/>
      <c r="Z775" s="253"/>
      <c r="AA775" s="253"/>
      <c r="AB775" s="253"/>
      <c r="AC775" s="253" t="s">
        <v>318</v>
      </c>
      <c r="AD775" s="253"/>
      <c r="AE775" s="253"/>
      <c r="AF775" s="253"/>
      <c r="AG775" s="253"/>
      <c r="AH775" s="253"/>
      <c r="AI775" s="253"/>
      <c r="AP775" s="313"/>
      <c r="AT775" s="313"/>
    </row>
    <row r="776" spans="1:46" s="312" customFormat="1" ht="15" customHeight="1" x14ac:dyDescent="0.25">
      <c r="A776" s="297"/>
      <c r="B776" s="297"/>
      <c r="C776" s="253"/>
      <c r="D776" s="253"/>
      <c r="E776" s="253"/>
      <c r="F776" s="253"/>
      <c r="G776" s="253"/>
      <c r="H776" s="253"/>
      <c r="I776" s="253"/>
      <c r="J776" s="253"/>
      <c r="K776" s="253"/>
      <c r="L776" s="253"/>
      <c r="M776" s="253"/>
      <c r="N776" s="253"/>
      <c r="O776" s="253"/>
      <c r="P776" s="253"/>
      <c r="Q776" s="253"/>
      <c r="R776" s="253"/>
      <c r="S776" s="253"/>
      <c r="T776" s="253"/>
      <c r="U776" s="253" t="s">
        <v>936</v>
      </c>
      <c r="V776" s="253"/>
      <c r="W776" s="253"/>
      <c r="X776" s="253"/>
      <c r="Y776" s="253"/>
      <c r="Z776" s="253"/>
      <c r="AA776" s="253"/>
      <c r="AB776" s="253"/>
      <c r="AC776" s="253" t="s">
        <v>357</v>
      </c>
      <c r="AD776" s="253"/>
      <c r="AE776" s="253"/>
      <c r="AF776" s="253"/>
      <c r="AG776" s="253"/>
      <c r="AH776" s="253"/>
      <c r="AI776" s="253"/>
      <c r="AP776" s="313"/>
      <c r="AT776" s="313"/>
    </row>
    <row r="777" spans="1:46" s="312" customFormat="1" ht="15" customHeight="1" x14ac:dyDescent="0.25">
      <c r="A777" s="297"/>
      <c r="B777" s="297"/>
      <c r="C777" s="253"/>
      <c r="D777" s="253"/>
      <c r="E777" s="253"/>
      <c r="F777" s="253"/>
      <c r="G777" s="253"/>
      <c r="H777" s="253"/>
      <c r="I777" s="253"/>
      <c r="J777" s="253"/>
      <c r="K777" s="253"/>
      <c r="L777" s="253"/>
      <c r="M777" s="253"/>
      <c r="N777" s="253"/>
      <c r="O777" s="253"/>
      <c r="P777" s="253"/>
      <c r="Q777" s="253"/>
      <c r="R777" s="253"/>
      <c r="S777" s="253"/>
      <c r="T777" s="253"/>
      <c r="U777" s="253" t="s">
        <v>937</v>
      </c>
      <c r="V777" s="253"/>
      <c r="W777" s="253"/>
      <c r="X777" s="253"/>
      <c r="Y777" s="253"/>
      <c r="Z777" s="253"/>
      <c r="AA777" s="253"/>
      <c r="AB777" s="253"/>
      <c r="AC777" s="253" t="s">
        <v>357</v>
      </c>
      <c r="AD777" s="253"/>
      <c r="AE777" s="253"/>
      <c r="AF777" s="253"/>
      <c r="AG777" s="253"/>
      <c r="AH777" s="253"/>
      <c r="AI777" s="253"/>
      <c r="AP777" s="313"/>
      <c r="AT777" s="313"/>
    </row>
    <row r="778" spans="1:46" s="312" customFormat="1" ht="15" customHeight="1" x14ac:dyDescent="0.25">
      <c r="A778" s="297"/>
      <c r="B778" s="297"/>
      <c r="C778" s="253"/>
      <c r="D778" s="253"/>
      <c r="E778" s="253"/>
      <c r="F778" s="253"/>
      <c r="G778" s="253"/>
      <c r="H778" s="253"/>
      <c r="I778" s="253"/>
      <c r="J778" s="253"/>
      <c r="K778" s="253"/>
      <c r="L778" s="253"/>
      <c r="M778" s="253"/>
      <c r="N778" s="253"/>
      <c r="O778" s="253"/>
      <c r="P778" s="253"/>
      <c r="Q778" s="253"/>
      <c r="R778" s="253"/>
      <c r="S778" s="253"/>
      <c r="T778" s="253"/>
      <c r="U778" s="253" t="s">
        <v>938</v>
      </c>
      <c r="V778" s="253"/>
      <c r="W778" s="253"/>
      <c r="X778" s="253"/>
      <c r="Y778" s="253"/>
      <c r="Z778" s="253"/>
      <c r="AA778" s="253"/>
      <c r="AB778" s="253"/>
      <c r="AC778" s="253" t="s">
        <v>320</v>
      </c>
      <c r="AD778" s="253"/>
      <c r="AE778" s="253"/>
      <c r="AF778" s="253"/>
      <c r="AG778" s="253"/>
      <c r="AH778" s="253"/>
      <c r="AI778" s="253"/>
      <c r="AP778" s="313"/>
      <c r="AT778" s="313"/>
    </row>
    <row r="779" spans="1:46" s="312" customFormat="1" ht="15" customHeight="1" x14ac:dyDescent="0.25">
      <c r="A779" s="297"/>
      <c r="B779" s="297"/>
      <c r="C779" s="253"/>
      <c r="D779" s="253"/>
      <c r="E779" s="253"/>
      <c r="F779" s="253"/>
      <c r="G779" s="253"/>
      <c r="H779" s="253"/>
      <c r="I779" s="253"/>
      <c r="J779" s="253"/>
      <c r="K779" s="253"/>
      <c r="L779" s="253"/>
      <c r="M779" s="253"/>
      <c r="N779" s="253"/>
      <c r="O779" s="253"/>
      <c r="P779" s="253"/>
      <c r="Q779" s="253"/>
      <c r="R779" s="253"/>
      <c r="S779" s="253"/>
      <c r="T779" s="253"/>
      <c r="U779" s="253" t="s">
        <v>939</v>
      </c>
      <c r="V779" s="253"/>
      <c r="W779" s="253"/>
      <c r="X779" s="253"/>
      <c r="Y779" s="253"/>
      <c r="Z779" s="253"/>
      <c r="AA779" s="253"/>
      <c r="AB779" s="253"/>
      <c r="AC779" s="253" t="s">
        <v>320</v>
      </c>
      <c r="AD779" s="253"/>
      <c r="AE779" s="253"/>
      <c r="AF779" s="253"/>
      <c r="AG779" s="253"/>
      <c r="AH779" s="253"/>
      <c r="AI779" s="253"/>
      <c r="AP779" s="313"/>
      <c r="AT779" s="313"/>
    </row>
    <row r="780" spans="1:46" s="312" customFormat="1" ht="15" customHeight="1" x14ac:dyDescent="0.25">
      <c r="A780" s="297"/>
      <c r="B780" s="297"/>
      <c r="C780" s="253"/>
      <c r="D780" s="253"/>
      <c r="E780" s="253"/>
      <c r="F780" s="253"/>
      <c r="G780" s="253"/>
      <c r="H780" s="253"/>
      <c r="I780" s="253"/>
      <c r="J780" s="253"/>
      <c r="K780" s="253"/>
      <c r="L780" s="253"/>
      <c r="M780" s="253"/>
      <c r="N780" s="253"/>
      <c r="O780" s="253"/>
      <c r="P780" s="253"/>
      <c r="Q780" s="253"/>
      <c r="R780" s="253"/>
      <c r="S780" s="253"/>
      <c r="T780" s="253"/>
      <c r="U780" s="253" t="s">
        <v>940</v>
      </c>
      <c r="V780" s="253"/>
      <c r="W780" s="253"/>
      <c r="X780" s="253"/>
      <c r="Y780" s="253"/>
      <c r="Z780" s="253"/>
      <c r="AA780" s="253"/>
      <c r="AB780" s="253"/>
      <c r="AC780" s="253" t="s">
        <v>320</v>
      </c>
      <c r="AD780" s="253"/>
      <c r="AE780" s="253"/>
      <c r="AF780" s="253"/>
      <c r="AG780" s="253"/>
      <c r="AH780" s="253"/>
      <c r="AI780" s="253"/>
      <c r="AP780" s="313"/>
      <c r="AT780" s="313"/>
    </row>
    <row r="781" spans="1:46" s="312" customFormat="1" ht="15" customHeight="1" x14ac:dyDescent="0.25">
      <c r="A781" s="297"/>
      <c r="B781" s="297"/>
      <c r="C781" s="253"/>
      <c r="D781" s="253"/>
      <c r="E781" s="253"/>
      <c r="F781" s="253"/>
      <c r="G781" s="253"/>
      <c r="H781" s="253"/>
      <c r="I781" s="253"/>
      <c r="J781" s="253"/>
      <c r="K781" s="253"/>
      <c r="L781" s="253"/>
      <c r="M781" s="253"/>
      <c r="N781" s="253"/>
      <c r="O781" s="253"/>
      <c r="P781" s="253"/>
      <c r="Q781" s="253"/>
      <c r="R781" s="253"/>
      <c r="S781" s="253"/>
      <c r="T781" s="253"/>
      <c r="U781" s="253" t="s">
        <v>941</v>
      </c>
      <c r="V781" s="253"/>
      <c r="W781" s="253"/>
      <c r="X781" s="253"/>
      <c r="Y781" s="253"/>
      <c r="Z781" s="253"/>
      <c r="AA781" s="253"/>
      <c r="AB781" s="253"/>
      <c r="AC781" s="253" t="s">
        <v>332</v>
      </c>
      <c r="AD781" s="253"/>
      <c r="AE781" s="253"/>
      <c r="AF781" s="253"/>
      <c r="AG781" s="253"/>
      <c r="AH781" s="253"/>
      <c r="AI781" s="253"/>
      <c r="AP781" s="313"/>
      <c r="AT781" s="313"/>
    </row>
    <row r="782" spans="1:46" s="312" customFormat="1" ht="15" customHeight="1" x14ac:dyDescent="0.25">
      <c r="A782" s="297"/>
      <c r="B782" s="297"/>
      <c r="C782" s="253"/>
      <c r="D782" s="253"/>
      <c r="E782" s="253"/>
      <c r="F782" s="253"/>
      <c r="G782" s="253"/>
      <c r="H782" s="253"/>
      <c r="I782" s="253"/>
      <c r="J782" s="253"/>
      <c r="K782" s="253"/>
      <c r="L782" s="253"/>
      <c r="M782" s="253"/>
      <c r="N782" s="253"/>
      <c r="O782" s="253"/>
      <c r="P782" s="253"/>
      <c r="Q782" s="253"/>
      <c r="R782" s="253"/>
      <c r="S782" s="253"/>
      <c r="T782" s="253"/>
      <c r="U782" s="253" t="s">
        <v>942</v>
      </c>
      <c r="V782" s="253"/>
      <c r="W782" s="253"/>
      <c r="X782" s="253"/>
      <c r="Y782" s="253"/>
      <c r="Z782" s="253"/>
      <c r="AA782" s="253"/>
      <c r="AB782" s="253"/>
      <c r="AC782" s="253" t="s">
        <v>323</v>
      </c>
      <c r="AD782" s="253"/>
      <c r="AE782" s="253"/>
      <c r="AF782" s="253"/>
      <c r="AG782" s="253"/>
      <c r="AH782" s="253"/>
      <c r="AI782" s="253"/>
      <c r="AP782" s="313"/>
      <c r="AT782" s="313"/>
    </row>
    <row r="783" spans="1:46" s="312" customFormat="1" ht="15" customHeight="1" x14ac:dyDescent="0.25">
      <c r="A783" s="297"/>
      <c r="B783" s="297"/>
      <c r="C783" s="253"/>
      <c r="D783" s="253"/>
      <c r="E783" s="253"/>
      <c r="F783" s="253"/>
      <c r="G783" s="253"/>
      <c r="H783" s="253"/>
      <c r="I783" s="253"/>
      <c r="J783" s="253"/>
      <c r="K783" s="253"/>
      <c r="L783" s="253"/>
      <c r="M783" s="253"/>
      <c r="N783" s="253"/>
      <c r="O783" s="253"/>
      <c r="P783" s="253"/>
      <c r="Q783" s="253"/>
      <c r="R783" s="253"/>
      <c r="S783" s="253"/>
      <c r="T783" s="253"/>
      <c r="U783" s="253" t="s">
        <v>943</v>
      </c>
      <c r="V783" s="253"/>
      <c r="W783" s="253"/>
      <c r="X783" s="253"/>
      <c r="Y783" s="253"/>
      <c r="Z783" s="253"/>
      <c r="AA783" s="253"/>
      <c r="AB783" s="253"/>
      <c r="AC783" s="253" t="s">
        <v>320</v>
      </c>
      <c r="AD783" s="253"/>
      <c r="AE783" s="253"/>
      <c r="AF783" s="253"/>
      <c r="AG783" s="253"/>
      <c r="AH783" s="253"/>
      <c r="AI783" s="253"/>
      <c r="AP783" s="313"/>
      <c r="AT783" s="313"/>
    </row>
    <row r="784" spans="1:46" s="312" customFormat="1" ht="15" customHeight="1" x14ac:dyDescent="0.25">
      <c r="A784" s="297"/>
      <c r="B784" s="297"/>
      <c r="C784" s="253"/>
      <c r="D784" s="253"/>
      <c r="E784" s="253"/>
      <c r="F784" s="253"/>
      <c r="G784" s="253"/>
      <c r="H784" s="253"/>
      <c r="I784" s="253"/>
      <c r="J784" s="253"/>
      <c r="K784" s="253"/>
      <c r="L784" s="253"/>
      <c r="M784" s="253"/>
      <c r="N784" s="253"/>
      <c r="O784" s="253"/>
      <c r="P784" s="253"/>
      <c r="Q784" s="253"/>
      <c r="R784" s="253"/>
      <c r="S784" s="253"/>
      <c r="T784" s="253"/>
      <c r="U784" s="253" t="s">
        <v>944</v>
      </c>
      <c r="V784" s="253"/>
      <c r="W784" s="253"/>
      <c r="X784" s="253"/>
      <c r="Y784" s="253"/>
      <c r="Z784" s="253"/>
      <c r="AA784" s="253"/>
      <c r="AB784" s="253"/>
      <c r="AC784" s="253" t="s">
        <v>373</v>
      </c>
      <c r="AD784" s="253"/>
      <c r="AE784" s="253"/>
      <c r="AF784" s="253"/>
      <c r="AG784" s="253"/>
      <c r="AH784" s="253"/>
      <c r="AI784" s="253"/>
      <c r="AP784" s="313"/>
      <c r="AT784" s="313"/>
    </row>
    <row r="785" spans="1:46" s="312" customFormat="1" ht="15" customHeight="1" x14ac:dyDescent="0.25">
      <c r="A785" s="297"/>
      <c r="B785" s="297"/>
      <c r="C785" s="253"/>
      <c r="D785" s="253"/>
      <c r="E785" s="253"/>
      <c r="F785" s="253"/>
      <c r="G785" s="253"/>
      <c r="H785" s="253"/>
      <c r="I785" s="253"/>
      <c r="J785" s="253"/>
      <c r="K785" s="253"/>
      <c r="L785" s="253"/>
      <c r="M785" s="253"/>
      <c r="N785" s="253"/>
      <c r="O785" s="253"/>
      <c r="P785" s="253"/>
      <c r="Q785" s="253"/>
      <c r="R785" s="253"/>
      <c r="S785" s="253"/>
      <c r="T785" s="253"/>
      <c r="U785" s="253" t="s">
        <v>945</v>
      </c>
      <c r="V785" s="253"/>
      <c r="W785" s="253"/>
      <c r="X785" s="253"/>
      <c r="Y785" s="253"/>
      <c r="Z785" s="253"/>
      <c r="AA785" s="253"/>
      <c r="AB785" s="253"/>
      <c r="AC785" s="253" t="s">
        <v>393</v>
      </c>
      <c r="AD785" s="253"/>
      <c r="AE785" s="253"/>
      <c r="AF785" s="253"/>
      <c r="AG785" s="253"/>
      <c r="AH785" s="253"/>
      <c r="AI785" s="253"/>
      <c r="AP785" s="313"/>
      <c r="AT785" s="313"/>
    </row>
    <row r="786" spans="1:46" s="312" customFormat="1" ht="15" customHeight="1" x14ac:dyDescent="0.25">
      <c r="A786" s="297"/>
      <c r="B786" s="297"/>
      <c r="C786" s="253"/>
      <c r="D786" s="253"/>
      <c r="E786" s="253"/>
      <c r="F786" s="253"/>
      <c r="G786" s="253"/>
      <c r="H786" s="253"/>
      <c r="I786" s="253"/>
      <c r="J786" s="253"/>
      <c r="K786" s="253"/>
      <c r="L786" s="253"/>
      <c r="M786" s="253"/>
      <c r="N786" s="253"/>
      <c r="O786" s="253"/>
      <c r="P786" s="253"/>
      <c r="Q786" s="253"/>
      <c r="R786" s="253"/>
      <c r="S786" s="253"/>
      <c r="T786" s="253"/>
      <c r="U786" s="253" t="s">
        <v>292</v>
      </c>
      <c r="V786" s="253"/>
      <c r="W786" s="253"/>
      <c r="X786" s="253"/>
      <c r="Y786" s="253"/>
      <c r="Z786" s="253"/>
      <c r="AA786" s="253"/>
      <c r="AB786" s="253"/>
      <c r="AC786" s="253" t="s">
        <v>357</v>
      </c>
      <c r="AD786" s="253"/>
      <c r="AE786" s="253"/>
      <c r="AF786" s="253"/>
      <c r="AG786" s="253"/>
      <c r="AH786" s="253"/>
      <c r="AI786" s="253"/>
      <c r="AP786" s="313"/>
      <c r="AT786" s="313"/>
    </row>
    <row r="787" spans="1:46" s="312" customFormat="1" ht="15" customHeight="1" x14ac:dyDescent="0.25">
      <c r="A787" s="297"/>
      <c r="B787" s="297"/>
      <c r="C787" s="253"/>
      <c r="D787" s="253"/>
      <c r="E787" s="253"/>
      <c r="F787" s="253"/>
      <c r="G787" s="253"/>
      <c r="H787" s="253"/>
      <c r="I787" s="253"/>
      <c r="J787" s="253"/>
      <c r="K787" s="253"/>
      <c r="L787" s="253"/>
      <c r="M787" s="253"/>
      <c r="N787" s="253"/>
      <c r="O787" s="253"/>
      <c r="P787" s="253"/>
      <c r="Q787" s="253"/>
      <c r="R787" s="253"/>
      <c r="S787" s="253"/>
      <c r="T787" s="253"/>
      <c r="U787" s="253" t="s">
        <v>946</v>
      </c>
      <c r="V787" s="253"/>
      <c r="W787" s="253"/>
      <c r="X787" s="253"/>
      <c r="Y787" s="253"/>
      <c r="Z787" s="253"/>
      <c r="AA787" s="253"/>
      <c r="AB787" s="253"/>
      <c r="AC787" s="253" t="s">
        <v>332</v>
      </c>
      <c r="AD787" s="253"/>
      <c r="AE787" s="253"/>
      <c r="AF787" s="253"/>
      <c r="AG787" s="253"/>
      <c r="AH787" s="253"/>
      <c r="AI787" s="253"/>
      <c r="AP787" s="313"/>
      <c r="AT787" s="313"/>
    </row>
    <row r="788" spans="1:46" s="312" customFormat="1" ht="15" customHeight="1" x14ac:dyDescent="0.25">
      <c r="A788" s="297"/>
      <c r="B788" s="297"/>
      <c r="C788" s="253"/>
      <c r="D788" s="253"/>
      <c r="E788" s="253"/>
      <c r="F788" s="253"/>
      <c r="G788" s="253"/>
      <c r="H788" s="253"/>
      <c r="I788" s="253"/>
      <c r="J788" s="253"/>
      <c r="K788" s="253"/>
      <c r="L788" s="253"/>
      <c r="M788" s="253"/>
      <c r="N788" s="253"/>
      <c r="O788" s="253"/>
      <c r="P788" s="253"/>
      <c r="Q788" s="253"/>
      <c r="R788" s="253"/>
      <c r="S788" s="253"/>
      <c r="T788" s="253"/>
      <c r="U788" s="253" t="s">
        <v>947</v>
      </c>
      <c r="V788" s="253"/>
      <c r="W788" s="253"/>
      <c r="X788" s="253"/>
      <c r="Y788" s="253"/>
      <c r="Z788" s="253"/>
      <c r="AA788" s="253"/>
      <c r="AB788" s="253"/>
      <c r="AC788" s="253" t="s">
        <v>357</v>
      </c>
      <c r="AD788" s="253"/>
      <c r="AE788" s="253"/>
      <c r="AF788" s="253"/>
      <c r="AG788" s="253"/>
      <c r="AH788" s="253"/>
      <c r="AI788" s="253"/>
      <c r="AP788" s="313"/>
      <c r="AT788" s="313"/>
    </row>
    <row r="789" spans="1:46" s="312" customFormat="1" ht="15" customHeight="1" x14ac:dyDescent="0.25">
      <c r="A789" s="297"/>
      <c r="B789" s="297"/>
      <c r="C789" s="253"/>
      <c r="D789" s="253"/>
      <c r="E789" s="253"/>
      <c r="F789" s="253"/>
      <c r="G789" s="253"/>
      <c r="H789" s="253"/>
      <c r="I789" s="253"/>
      <c r="J789" s="253"/>
      <c r="K789" s="253"/>
      <c r="L789" s="253"/>
      <c r="M789" s="253"/>
      <c r="N789" s="253"/>
      <c r="O789" s="253"/>
      <c r="P789" s="253"/>
      <c r="Q789" s="253"/>
      <c r="R789" s="253"/>
      <c r="S789" s="253"/>
      <c r="T789" s="253"/>
      <c r="U789" s="253" t="s">
        <v>948</v>
      </c>
      <c r="V789" s="253"/>
      <c r="W789" s="253"/>
      <c r="X789" s="253"/>
      <c r="Y789" s="253"/>
      <c r="Z789" s="253"/>
      <c r="AA789" s="253"/>
      <c r="AB789" s="253"/>
      <c r="AC789" s="253" t="s">
        <v>320</v>
      </c>
      <c r="AD789" s="253"/>
      <c r="AE789" s="253"/>
      <c r="AF789" s="253"/>
      <c r="AG789" s="253"/>
      <c r="AH789" s="253"/>
      <c r="AI789" s="253"/>
      <c r="AP789" s="313"/>
      <c r="AT789" s="313"/>
    </row>
    <row r="790" spans="1:46" s="312" customFormat="1" ht="15" customHeight="1" x14ac:dyDescent="0.25">
      <c r="A790" s="297"/>
      <c r="B790" s="297"/>
      <c r="C790" s="253"/>
      <c r="D790" s="253"/>
      <c r="E790" s="253"/>
      <c r="F790" s="253"/>
      <c r="G790" s="253"/>
      <c r="H790" s="253"/>
      <c r="I790" s="253"/>
      <c r="J790" s="253"/>
      <c r="K790" s="253"/>
      <c r="L790" s="253"/>
      <c r="M790" s="253"/>
      <c r="N790" s="253"/>
      <c r="O790" s="253"/>
      <c r="P790" s="253"/>
      <c r="Q790" s="253"/>
      <c r="R790" s="253"/>
      <c r="S790" s="253"/>
      <c r="T790" s="253"/>
      <c r="U790" s="253" t="s">
        <v>949</v>
      </c>
      <c r="V790" s="253"/>
      <c r="W790" s="253"/>
      <c r="X790" s="253"/>
      <c r="Y790" s="253"/>
      <c r="Z790" s="253"/>
      <c r="AA790" s="253"/>
      <c r="AB790" s="253"/>
      <c r="AC790" s="253" t="s">
        <v>329</v>
      </c>
      <c r="AD790" s="253"/>
      <c r="AE790" s="253"/>
      <c r="AF790" s="253"/>
      <c r="AG790" s="253"/>
      <c r="AH790" s="253"/>
      <c r="AI790" s="253"/>
      <c r="AP790" s="313"/>
      <c r="AT790" s="313"/>
    </row>
    <row r="791" spans="1:46" s="312" customFormat="1" ht="15" customHeight="1" x14ac:dyDescent="0.25">
      <c r="A791" s="297"/>
      <c r="B791" s="297"/>
      <c r="C791" s="253"/>
      <c r="D791" s="253"/>
      <c r="E791" s="253"/>
      <c r="F791" s="253"/>
      <c r="G791" s="253"/>
      <c r="H791" s="253"/>
      <c r="I791" s="253"/>
      <c r="J791" s="253"/>
      <c r="K791" s="253"/>
      <c r="L791" s="253"/>
      <c r="M791" s="253"/>
      <c r="N791" s="253"/>
      <c r="O791" s="253"/>
      <c r="P791" s="253"/>
      <c r="Q791" s="253"/>
      <c r="R791" s="253"/>
      <c r="S791" s="253"/>
      <c r="T791" s="253"/>
      <c r="U791" s="253" t="s">
        <v>950</v>
      </c>
      <c r="V791" s="253"/>
      <c r="W791" s="253"/>
      <c r="X791" s="253"/>
      <c r="Y791" s="253"/>
      <c r="Z791" s="253"/>
      <c r="AA791" s="253"/>
      <c r="AB791" s="253"/>
      <c r="AC791" s="253" t="s">
        <v>320</v>
      </c>
      <c r="AD791" s="253"/>
      <c r="AE791" s="253"/>
      <c r="AF791" s="253"/>
      <c r="AG791" s="253"/>
      <c r="AH791" s="253"/>
      <c r="AI791" s="253"/>
      <c r="AP791" s="313"/>
      <c r="AT791" s="313"/>
    </row>
    <row r="792" spans="1:46" s="312" customFormat="1" ht="15" customHeight="1" x14ac:dyDescent="0.25">
      <c r="A792" s="297"/>
      <c r="B792" s="297"/>
      <c r="C792" s="253"/>
      <c r="D792" s="253"/>
      <c r="E792" s="253"/>
      <c r="F792" s="253"/>
      <c r="G792" s="253"/>
      <c r="H792" s="253"/>
      <c r="I792" s="253"/>
      <c r="J792" s="253"/>
      <c r="K792" s="253"/>
      <c r="L792" s="253"/>
      <c r="M792" s="253"/>
      <c r="N792" s="253"/>
      <c r="O792" s="253"/>
      <c r="P792" s="253"/>
      <c r="Q792" s="253"/>
      <c r="R792" s="253"/>
      <c r="S792" s="253"/>
      <c r="T792" s="253"/>
      <c r="U792" s="253" t="s">
        <v>951</v>
      </c>
      <c r="V792" s="253"/>
      <c r="W792" s="253"/>
      <c r="X792" s="253"/>
      <c r="Y792" s="253"/>
      <c r="Z792" s="253"/>
      <c r="AA792" s="253"/>
      <c r="AB792" s="253"/>
      <c r="AC792" s="253" t="s">
        <v>320</v>
      </c>
      <c r="AD792" s="253"/>
      <c r="AE792" s="253"/>
      <c r="AF792" s="253"/>
      <c r="AG792" s="253"/>
      <c r="AH792" s="253"/>
      <c r="AI792" s="253"/>
      <c r="AP792" s="313"/>
      <c r="AT792" s="313"/>
    </row>
    <row r="793" spans="1:46" s="312" customFormat="1" ht="15" customHeight="1" x14ac:dyDescent="0.25">
      <c r="A793" s="297"/>
      <c r="B793" s="297"/>
      <c r="C793" s="253"/>
      <c r="D793" s="253"/>
      <c r="E793" s="253"/>
      <c r="F793" s="253"/>
      <c r="G793" s="253"/>
      <c r="H793" s="253"/>
      <c r="I793" s="253"/>
      <c r="J793" s="253"/>
      <c r="K793" s="253"/>
      <c r="L793" s="253"/>
      <c r="M793" s="253"/>
      <c r="N793" s="253"/>
      <c r="O793" s="253"/>
      <c r="P793" s="253"/>
      <c r="Q793" s="253"/>
      <c r="R793" s="253"/>
      <c r="S793" s="253"/>
      <c r="T793" s="253"/>
      <c r="U793" s="253" t="s">
        <v>952</v>
      </c>
      <c r="V793" s="253"/>
      <c r="W793" s="253"/>
      <c r="X793" s="253"/>
      <c r="Y793" s="253"/>
      <c r="Z793" s="253"/>
      <c r="AA793" s="253"/>
      <c r="AB793" s="253"/>
      <c r="AC793" s="253" t="s">
        <v>357</v>
      </c>
      <c r="AD793" s="253"/>
      <c r="AE793" s="253"/>
      <c r="AF793" s="253"/>
      <c r="AG793" s="253"/>
      <c r="AH793" s="253"/>
      <c r="AI793" s="253"/>
      <c r="AP793" s="313"/>
      <c r="AT793" s="313"/>
    </row>
    <row r="794" spans="1:46" s="312" customFormat="1" ht="15" customHeight="1" x14ac:dyDescent="0.25">
      <c r="A794" s="297"/>
      <c r="B794" s="297"/>
      <c r="C794" s="253"/>
      <c r="D794" s="253"/>
      <c r="E794" s="253"/>
      <c r="F794" s="253"/>
      <c r="G794" s="253"/>
      <c r="H794" s="253"/>
      <c r="I794" s="253"/>
      <c r="J794" s="253"/>
      <c r="K794" s="253"/>
      <c r="L794" s="253"/>
      <c r="M794" s="253"/>
      <c r="N794" s="253"/>
      <c r="O794" s="253"/>
      <c r="P794" s="253"/>
      <c r="Q794" s="253"/>
      <c r="R794" s="253"/>
      <c r="S794" s="253"/>
      <c r="T794" s="253"/>
      <c r="U794" s="253" t="s">
        <v>953</v>
      </c>
      <c r="V794" s="253"/>
      <c r="W794" s="253"/>
      <c r="X794" s="253"/>
      <c r="Y794" s="253"/>
      <c r="Z794" s="253"/>
      <c r="AA794" s="253"/>
      <c r="AB794" s="253"/>
      <c r="AC794" s="253" t="s">
        <v>320</v>
      </c>
      <c r="AD794" s="253"/>
      <c r="AE794" s="253"/>
      <c r="AF794" s="253"/>
      <c r="AG794" s="253"/>
      <c r="AH794" s="253"/>
      <c r="AI794" s="253"/>
      <c r="AP794" s="313"/>
      <c r="AT794" s="313"/>
    </row>
    <row r="795" spans="1:46" s="312" customFormat="1" ht="15" customHeight="1" x14ac:dyDescent="0.25">
      <c r="A795" s="297"/>
      <c r="B795" s="297"/>
      <c r="C795" s="253"/>
      <c r="D795" s="253"/>
      <c r="E795" s="253"/>
      <c r="F795" s="253"/>
      <c r="G795" s="253"/>
      <c r="H795" s="253"/>
      <c r="I795" s="253"/>
      <c r="J795" s="253"/>
      <c r="K795" s="253"/>
      <c r="L795" s="253"/>
      <c r="M795" s="253"/>
      <c r="N795" s="253"/>
      <c r="O795" s="253"/>
      <c r="P795" s="253"/>
      <c r="Q795" s="253"/>
      <c r="R795" s="253"/>
      <c r="S795" s="253"/>
      <c r="T795" s="253"/>
      <c r="U795" s="253" t="s">
        <v>954</v>
      </c>
      <c r="V795" s="253"/>
      <c r="W795" s="253"/>
      <c r="X795" s="253"/>
      <c r="Y795" s="253"/>
      <c r="Z795" s="253"/>
      <c r="AA795" s="253"/>
      <c r="AB795" s="253"/>
      <c r="AC795" s="253" t="s">
        <v>316</v>
      </c>
      <c r="AD795" s="253"/>
      <c r="AE795" s="253"/>
      <c r="AF795" s="253"/>
      <c r="AG795" s="253"/>
      <c r="AH795" s="253"/>
      <c r="AI795" s="253"/>
      <c r="AP795" s="313"/>
      <c r="AT795" s="313"/>
    </row>
    <row r="796" spans="1:46" s="312" customFormat="1" ht="15" customHeight="1" x14ac:dyDescent="0.25">
      <c r="A796" s="297"/>
      <c r="B796" s="297"/>
      <c r="C796" s="253"/>
      <c r="D796" s="253"/>
      <c r="E796" s="253"/>
      <c r="F796" s="253"/>
      <c r="G796" s="253"/>
      <c r="H796" s="253"/>
      <c r="I796" s="253"/>
      <c r="J796" s="253"/>
      <c r="K796" s="253"/>
      <c r="L796" s="253"/>
      <c r="M796" s="253"/>
      <c r="N796" s="253"/>
      <c r="O796" s="253"/>
      <c r="P796" s="253"/>
      <c r="Q796" s="253"/>
      <c r="R796" s="253"/>
      <c r="S796" s="253"/>
      <c r="T796" s="253"/>
      <c r="U796" s="253" t="s">
        <v>955</v>
      </c>
      <c r="V796" s="253"/>
      <c r="W796" s="253"/>
      <c r="X796" s="253"/>
      <c r="Y796" s="253"/>
      <c r="Z796" s="253"/>
      <c r="AA796" s="253"/>
      <c r="AB796" s="253"/>
      <c r="AC796" s="253" t="s">
        <v>393</v>
      </c>
      <c r="AD796" s="253"/>
      <c r="AE796" s="253"/>
      <c r="AF796" s="253"/>
      <c r="AG796" s="253"/>
      <c r="AH796" s="253"/>
      <c r="AI796" s="253"/>
      <c r="AP796" s="313"/>
      <c r="AT796" s="313"/>
    </row>
    <row r="797" spans="1:46" s="312" customFormat="1" ht="15" customHeight="1" x14ac:dyDescent="0.25">
      <c r="A797" s="297"/>
      <c r="B797" s="297"/>
      <c r="C797" s="253"/>
      <c r="D797" s="253"/>
      <c r="E797" s="253"/>
      <c r="F797" s="253"/>
      <c r="G797" s="253"/>
      <c r="H797" s="253"/>
      <c r="I797" s="253"/>
      <c r="J797" s="253"/>
      <c r="K797" s="253"/>
      <c r="L797" s="253"/>
      <c r="M797" s="253"/>
      <c r="N797" s="253"/>
      <c r="O797" s="253"/>
      <c r="P797" s="253"/>
      <c r="Q797" s="253"/>
      <c r="R797" s="253"/>
      <c r="S797" s="253"/>
      <c r="T797" s="253"/>
      <c r="U797" s="253" t="s">
        <v>956</v>
      </c>
      <c r="V797" s="253"/>
      <c r="W797" s="253"/>
      <c r="X797" s="253"/>
      <c r="Y797" s="253"/>
      <c r="Z797" s="253"/>
      <c r="AA797" s="253"/>
      <c r="AB797" s="253"/>
      <c r="AC797" s="253" t="s">
        <v>323</v>
      </c>
      <c r="AD797" s="253"/>
      <c r="AE797" s="253"/>
      <c r="AF797" s="253"/>
      <c r="AG797" s="253"/>
      <c r="AH797" s="253"/>
      <c r="AI797" s="253"/>
      <c r="AP797" s="313"/>
      <c r="AT797" s="313"/>
    </row>
    <row r="798" spans="1:46" s="312" customFormat="1" ht="15" customHeight="1" x14ac:dyDescent="0.25">
      <c r="A798" s="297"/>
      <c r="B798" s="297"/>
      <c r="C798" s="253"/>
      <c r="D798" s="253"/>
      <c r="E798" s="253"/>
      <c r="F798" s="253"/>
      <c r="G798" s="253"/>
      <c r="H798" s="253"/>
      <c r="I798" s="253"/>
      <c r="J798" s="253"/>
      <c r="K798" s="253"/>
      <c r="L798" s="253"/>
      <c r="M798" s="253"/>
      <c r="N798" s="253"/>
      <c r="O798" s="253"/>
      <c r="P798" s="253"/>
      <c r="Q798" s="253"/>
      <c r="R798" s="253"/>
      <c r="S798" s="253"/>
      <c r="T798" s="253"/>
      <c r="U798" s="253" t="s">
        <v>957</v>
      </c>
      <c r="V798" s="253"/>
      <c r="W798" s="253"/>
      <c r="X798" s="253"/>
      <c r="Y798" s="253"/>
      <c r="Z798" s="253"/>
      <c r="AA798" s="253"/>
      <c r="AB798" s="253"/>
      <c r="AC798" s="253" t="s">
        <v>320</v>
      </c>
      <c r="AD798" s="253"/>
      <c r="AE798" s="253"/>
      <c r="AF798" s="253"/>
      <c r="AG798" s="253"/>
      <c r="AH798" s="253"/>
      <c r="AI798" s="253"/>
      <c r="AP798" s="313"/>
      <c r="AT798" s="313"/>
    </row>
    <row r="799" spans="1:46" s="312" customFormat="1" ht="15" customHeight="1" x14ac:dyDescent="0.25">
      <c r="A799" s="297"/>
      <c r="B799" s="297"/>
      <c r="C799" s="253"/>
      <c r="D799" s="253"/>
      <c r="E799" s="253"/>
      <c r="F799" s="253"/>
      <c r="G799" s="253"/>
      <c r="H799" s="253"/>
      <c r="I799" s="253"/>
      <c r="J799" s="253"/>
      <c r="K799" s="253"/>
      <c r="L799" s="253"/>
      <c r="M799" s="253"/>
      <c r="N799" s="253"/>
      <c r="O799" s="253"/>
      <c r="P799" s="253"/>
      <c r="Q799" s="253"/>
      <c r="R799" s="253"/>
      <c r="S799" s="253"/>
      <c r="T799" s="253"/>
      <c r="U799" s="253" t="s">
        <v>958</v>
      </c>
      <c r="V799" s="253"/>
      <c r="W799" s="253"/>
      <c r="X799" s="253"/>
      <c r="Y799" s="253"/>
      <c r="Z799" s="253"/>
      <c r="AA799" s="253"/>
      <c r="AB799" s="253"/>
      <c r="AC799" s="253" t="s">
        <v>320</v>
      </c>
      <c r="AD799" s="253"/>
      <c r="AE799" s="253"/>
      <c r="AF799" s="253"/>
      <c r="AG799" s="253"/>
      <c r="AH799" s="253"/>
      <c r="AI799" s="253"/>
      <c r="AP799" s="313"/>
      <c r="AT799" s="313"/>
    </row>
    <row r="800" spans="1:46" s="312" customFormat="1" ht="15" customHeight="1" x14ac:dyDescent="0.25">
      <c r="A800" s="297"/>
      <c r="B800" s="297"/>
      <c r="C800" s="253"/>
      <c r="D800" s="253"/>
      <c r="E800" s="253"/>
      <c r="F800" s="253"/>
      <c r="G800" s="253"/>
      <c r="H800" s="253"/>
      <c r="I800" s="253"/>
      <c r="J800" s="253"/>
      <c r="K800" s="253"/>
      <c r="L800" s="253"/>
      <c r="M800" s="253"/>
      <c r="N800" s="253"/>
      <c r="O800" s="253"/>
      <c r="P800" s="253"/>
      <c r="Q800" s="253"/>
      <c r="R800" s="253"/>
      <c r="S800" s="253"/>
      <c r="T800" s="253"/>
      <c r="U800" s="253" t="s">
        <v>959</v>
      </c>
      <c r="V800" s="253"/>
      <c r="W800" s="253"/>
      <c r="X800" s="253"/>
      <c r="Y800" s="253"/>
      <c r="Z800" s="253"/>
      <c r="AA800" s="253"/>
      <c r="AB800" s="253"/>
      <c r="AC800" s="253" t="s">
        <v>329</v>
      </c>
      <c r="AD800" s="253"/>
      <c r="AE800" s="253"/>
      <c r="AF800" s="253"/>
      <c r="AG800" s="253"/>
      <c r="AH800" s="253"/>
      <c r="AI800" s="253"/>
      <c r="AP800" s="313"/>
      <c r="AT800" s="313"/>
    </row>
    <row r="801" spans="1:46" s="312" customFormat="1" ht="15" customHeight="1" x14ac:dyDescent="0.25">
      <c r="A801" s="297"/>
      <c r="B801" s="297"/>
      <c r="C801" s="253"/>
      <c r="D801" s="253"/>
      <c r="E801" s="253"/>
      <c r="F801" s="253"/>
      <c r="G801" s="253"/>
      <c r="H801" s="253"/>
      <c r="I801" s="253"/>
      <c r="J801" s="253"/>
      <c r="K801" s="253"/>
      <c r="L801" s="253"/>
      <c r="M801" s="253"/>
      <c r="N801" s="253"/>
      <c r="O801" s="253"/>
      <c r="P801" s="253"/>
      <c r="Q801" s="253"/>
      <c r="R801" s="253"/>
      <c r="S801" s="253"/>
      <c r="T801" s="253"/>
      <c r="U801" s="253" t="s">
        <v>960</v>
      </c>
      <c r="V801" s="253"/>
      <c r="W801" s="253"/>
      <c r="X801" s="253"/>
      <c r="Y801" s="253"/>
      <c r="Z801" s="253"/>
      <c r="AA801" s="253"/>
      <c r="AB801" s="253"/>
      <c r="AC801" s="253" t="s">
        <v>332</v>
      </c>
      <c r="AD801" s="253"/>
      <c r="AE801" s="253"/>
      <c r="AF801" s="253"/>
      <c r="AG801" s="253"/>
      <c r="AH801" s="253"/>
      <c r="AI801" s="253"/>
      <c r="AP801" s="313"/>
      <c r="AT801" s="313"/>
    </row>
    <row r="802" spans="1:46" s="312" customFormat="1" ht="15" customHeight="1" x14ac:dyDescent="0.25">
      <c r="A802" s="297"/>
      <c r="B802" s="297"/>
      <c r="C802" s="253"/>
      <c r="D802" s="253"/>
      <c r="E802" s="253"/>
      <c r="F802" s="253"/>
      <c r="G802" s="253"/>
      <c r="H802" s="253"/>
      <c r="I802" s="253"/>
      <c r="J802" s="253"/>
      <c r="K802" s="253"/>
      <c r="L802" s="253"/>
      <c r="M802" s="253"/>
      <c r="N802" s="253"/>
      <c r="O802" s="253"/>
      <c r="P802" s="253"/>
      <c r="Q802" s="253"/>
      <c r="R802" s="253"/>
      <c r="S802" s="253"/>
      <c r="T802" s="253"/>
      <c r="U802" s="253" t="s">
        <v>961</v>
      </c>
      <c r="V802" s="253"/>
      <c r="W802" s="253"/>
      <c r="X802" s="253"/>
      <c r="Y802" s="253"/>
      <c r="Z802" s="253"/>
      <c r="AA802" s="253"/>
      <c r="AB802" s="253"/>
      <c r="AC802" s="253" t="s">
        <v>320</v>
      </c>
      <c r="AD802" s="253"/>
      <c r="AE802" s="253"/>
      <c r="AF802" s="253"/>
      <c r="AG802" s="253"/>
      <c r="AH802" s="253"/>
      <c r="AI802" s="253"/>
      <c r="AP802" s="313"/>
      <c r="AT802" s="313"/>
    </row>
    <row r="803" spans="1:46" s="312" customFormat="1" ht="15" customHeight="1" x14ac:dyDescent="0.25">
      <c r="A803" s="297"/>
      <c r="B803" s="297"/>
      <c r="C803" s="253"/>
      <c r="D803" s="253"/>
      <c r="E803" s="253"/>
      <c r="F803" s="253"/>
      <c r="G803" s="253"/>
      <c r="H803" s="253"/>
      <c r="I803" s="253"/>
      <c r="J803" s="253"/>
      <c r="K803" s="253"/>
      <c r="L803" s="253"/>
      <c r="M803" s="253"/>
      <c r="N803" s="253"/>
      <c r="O803" s="253"/>
      <c r="P803" s="253"/>
      <c r="Q803" s="253"/>
      <c r="R803" s="253"/>
      <c r="S803" s="253"/>
      <c r="T803" s="253"/>
      <c r="U803" s="253" t="s">
        <v>962</v>
      </c>
      <c r="V803" s="253"/>
      <c r="W803" s="253"/>
      <c r="X803" s="253"/>
      <c r="Y803" s="253"/>
      <c r="Z803" s="253"/>
      <c r="AA803" s="253"/>
      <c r="AB803" s="253"/>
      <c r="AC803" s="253" t="s">
        <v>320</v>
      </c>
      <c r="AD803" s="253"/>
      <c r="AE803" s="253"/>
      <c r="AF803" s="253"/>
      <c r="AG803" s="253"/>
      <c r="AH803" s="253"/>
      <c r="AI803" s="253"/>
      <c r="AP803" s="313"/>
      <c r="AT803" s="313"/>
    </row>
    <row r="804" spans="1:46" s="312" customFormat="1" ht="15" customHeight="1" x14ac:dyDescent="0.25">
      <c r="A804" s="297"/>
      <c r="B804" s="297"/>
      <c r="C804" s="253"/>
      <c r="D804" s="253"/>
      <c r="E804" s="253"/>
      <c r="F804" s="253"/>
      <c r="G804" s="253"/>
      <c r="H804" s="253"/>
      <c r="I804" s="253"/>
      <c r="J804" s="253"/>
      <c r="K804" s="253"/>
      <c r="L804" s="253"/>
      <c r="M804" s="253"/>
      <c r="N804" s="253"/>
      <c r="O804" s="253"/>
      <c r="P804" s="253"/>
      <c r="Q804" s="253"/>
      <c r="R804" s="253"/>
      <c r="S804" s="253"/>
      <c r="T804" s="253"/>
      <c r="U804" s="253" t="s">
        <v>963</v>
      </c>
      <c r="V804" s="253"/>
      <c r="W804" s="253"/>
      <c r="X804" s="253"/>
      <c r="Y804" s="253"/>
      <c r="Z804" s="253"/>
      <c r="AA804" s="253"/>
      <c r="AB804" s="253"/>
      <c r="AC804" s="253" t="s">
        <v>316</v>
      </c>
      <c r="AD804" s="253"/>
      <c r="AE804" s="253"/>
      <c r="AF804" s="253"/>
      <c r="AG804" s="253"/>
      <c r="AH804" s="253"/>
      <c r="AI804" s="253"/>
      <c r="AP804" s="313"/>
      <c r="AT804" s="313"/>
    </row>
    <row r="805" spans="1:46" s="312" customFormat="1" ht="15" customHeight="1" x14ac:dyDescent="0.25">
      <c r="A805" s="297"/>
      <c r="B805" s="297"/>
      <c r="C805" s="253"/>
      <c r="D805" s="253"/>
      <c r="E805" s="253"/>
      <c r="F805" s="253"/>
      <c r="G805" s="253"/>
      <c r="H805" s="253"/>
      <c r="I805" s="253"/>
      <c r="J805" s="253"/>
      <c r="K805" s="253"/>
      <c r="L805" s="253"/>
      <c r="M805" s="253"/>
      <c r="N805" s="253"/>
      <c r="O805" s="253"/>
      <c r="P805" s="253"/>
      <c r="Q805" s="253"/>
      <c r="R805" s="253"/>
      <c r="S805" s="253"/>
      <c r="T805" s="253"/>
      <c r="U805" s="253" t="s">
        <v>964</v>
      </c>
      <c r="V805" s="253"/>
      <c r="W805" s="253"/>
      <c r="X805" s="253"/>
      <c r="Y805" s="253"/>
      <c r="Z805" s="253"/>
      <c r="AA805" s="253"/>
      <c r="AB805" s="253"/>
      <c r="AC805" s="253" t="s">
        <v>320</v>
      </c>
      <c r="AD805" s="253"/>
      <c r="AE805" s="253"/>
      <c r="AF805" s="253"/>
      <c r="AG805" s="253"/>
      <c r="AH805" s="253"/>
      <c r="AI805" s="253"/>
      <c r="AP805" s="313"/>
      <c r="AT805" s="313"/>
    </row>
    <row r="806" spans="1:46" s="312" customFormat="1" ht="15" customHeight="1" x14ac:dyDescent="0.25">
      <c r="A806" s="297"/>
      <c r="B806" s="297"/>
      <c r="C806" s="253"/>
      <c r="D806" s="253"/>
      <c r="E806" s="253"/>
      <c r="F806" s="253"/>
      <c r="G806" s="253"/>
      <c r="H806" s="253"/>
      <c r="I806" s="253"/>
      <c r="J806" s="253"/>
      <c r="K806" s="253"/>
      <c r="L806" s="253"/>
      <c r="M806" s="253"/>
      <c r="N806" s="253"/>
      <c r="O806" s="253"/>
      <c r="P806" s="253"/>
      <c r="Q806" s="253"/>
      <c r="R806" s="253"/>
      <c r="S806" s="253"/>
      <c r="T806" s="253"/>
      <c r="U806" s="253" t="s">
        <v>965</v>
      </c>
      <c r="V806" s="253"/>
      <c r="W806" s="253"/>
      <c r="X806" s="253"/>
      <c r="Y806" s="253"/>
      <c r="Z806" s="253"/>
      <c r="AA806" s="253"/>
      <c r="AB806" s="253"/>
      <c r="AC806" s="253" t="s">
        <v>393</v>
      </c>
      <c r="AD806" s="253"/>
      <c r="AE806" s="253"/>
      <c r="AF806" s="253"/>
      <c r="AG806" s="253"/>
      <c r="AH806" s="253"/>
      <c r="AI806" s="253"/>
      <c r="AP806" s="313"/>
      <c r="AT806" s="313"/>
    </row>
    <row r="807" spans="1:46" s="312" customFormat="1" ht="15" customHeight="1" x14ac:dyDescent="0.25">
      <c r="A807" s="297"/>
      <c r="B807" s="297"/>
      <c r="C807" s="253"/>
      <c r="D807" s="253"/>
      <c r="E807" s="253"/>
      <c r="F807" s="253"/>
      <c r="G807" s="253"/>
      <c r="H807" s="253"/>
      <c r="I807" s="253"/>
      <c r="J807" s="253"/>
      <c r="K807" s="253"/>
      <c r="L807" s="253"/>
      <c r="M807" s="253"/>
      <c r="N807" s="253"/>
      <c r="O807" s="253"/>
      <c r="P807" s="253"/>
      <c r="Q807" s="253"/>
      <c r="R807" s="253"/>
      <c r="S807" s="253"/>
      <c r="T807" s="253"/>
      <c r="U807" s="253" t="s">
        <v>966</v>
      </c>
      <c r="V807" s="253"/>
      <c r="W807" s="253"/>
      <c r="X807" s="253"/>
      <c r="Y807" s="253"/>
      <c r="Z807" s="253"/>
      <c r="AA807" s="253"/>
      <c r="AB807" s="253"/>
      <c r="AC807" s="253" t="s">
        <v>329</v>
      </c>
      <c r="AD807" s="253"/>
      <c r="AE807" s="253"/>
      <c r="AF807" s="253"/>
      <c r="AG807" s="253"/>
      <c r="AH807" s="253"/>
      <c r="AI807" s="253"/>
      <c r="AP807" s="313"/>
      <c r="AT807" s="313"/>
    </row>
    <row r="808" spans="1:46" s="312" customFormat="1" ht="15" customHeight="1" x14ac:dyDescent="0.25">
      <c r="A808" s="297"/>
      <c r="B808" s="297"/>
      <c r="C808" s="253"/>
      <c r="D808" s="253"/>
      <c r="E808" s="253"/>
      <c r="F808" s="253"/>
      <c r="G808" s="253"/>
      <c r="H808" s="253"/>
      <c r="I808" s="253"/>
      <c r="J808" s="253"/>
      <c r="K808" s="253"/>
      <c r="L808" s="253"/>
      <c r="M808" s="253"/>
      <c r="N808" s="253"/>
      <c r="O808" s="253"/>
      <c r="P808" s="253"/>
      <c r="Q808" s="253"/>
      <c r="R808" s="253"/>
      <c r="S808" s="253"/>
      <c r="T808" s="253"/>
      <c r="U808" s="253" t="s">
        <v>293</v>
      </c>
      <c r="V808" s="253"/>
      <c r="W808" s="253"/>
      <c r="X808" s="253"/>
      <c r="Y808" s="253"/>
      <c r="Z808" s="253"/>
      <c r="AA808" s="253"/>
      <c r="AB808" s="253"/>
      <c r="AC808" s="253" t="s">
        <v>357</v>
      </c>
      <c r="AD808" s="253"/>
      <c r="AE808" s="253"/>
      <c r="AF808" s="253"/>
      <c r="AG808" s="253"/>
      <c r="AH808" s="253"/>
      <c r="AI808" s="253"/>
      <c r="AP808" s="313"/>
      <c r="AT808" s="313"/>
    </row>
    <row r="809" spans="1:46" s="312" customFormat="1" ht="15" customHeight="1" x14ac:dyDescent="0.25">
      <c r="A809" s="297"/>
      <c r="B809" s="297"/>
      <c r="C809" s="253"/>
      <c r="D809" s="253"/>
      <c r="E809" s="253"/>
      <c r="F809" s="253"/>
      <c r="G809" s="253"/>
      <c r="H809" s="253"/>
      <c r="I809" s="253"/>
      <c r="J809" s="253"/>
      <c r="K809" s="253"/>
      <c r="L809" s="253"/>
      <c r="M809" s="253"/>
      <c r="N809" s="253"/>
      <c r="O809" s="253"/>
      <c r="P809" s="253"/>
      <c r="Q809" s="253"/>
      <c r="R809" s="253"/>
      <c r="S809" s="253"/>
      <c r="T809" s="253"/>
      <c r="U809" s="253" t="s">
        <v>967</v>
      </c>
      <c r="V809" s="253"/>
      <c r="W809" s="253"/>
      <c r="X809" s="253"/>
      <c r="Y809" s="253"/>
      <c r="Z809" s="253"/>
      <c r="AA809" s="253"/>
      <c r="AB809" s="253"/>
      <c r="AC809" s="253" t="s">
        <v>323</v>
      </c>
      <c r="AD809" s="253"/>
      <c r="AE809" s="253"/>
      <c r="AF809" s="253"/>
      <c r="AG809" s="253"/>
      <c r="AH809" s="253"/>
      <c r="AI809" s="253"/>
      <c r="AP809" s="313"/>
      <c r="AT809" s="313"/>
    </row>
    <row r="810" spans="1:46" s="312" customFormat="1" ht="15" customHeight="1" x14ac:dyDescent="0.25">
      <c r="A810" s="297"/>
      <c r="B810" s="297"/>
      <c r="C810" s="253"/>
      <c r="D810" s="253"/>
      <c r="E810" s="253"/>
      <c r="F810" s="253"/>
      <c r="G810" s="253"/>
      <c r="H810" s="253"/>
      <c r="I810" s="253"/>
      <c r="J810" s="253"/>
      <c r="K810" s="253"/>
      <c r="L810" s="253"/>
      <c r="M810" s="253"/>
      <c r="N810" s="253"/>
      <c r="O810" s="253"/>
      <c r="P810" s="253"/>
      <c r="Q810" s="253"/>
      <c r="R810" s="253"/>
      <c r="S810" s="253"/>
      <c r="T810" s="253"/>
      <c r="U810" s="253" t="s">
        <v>968</v>
      </c>
      <c r="V810" s="253"/>
      <c r="W810" s="253"/>
      <c r="X810" s="253"/>
      <c r="Y810" s="253"/>
      <c r="Z810" s="253"/>
      <c r="AA810" s="253"/>
      <c r="AB810" s="253"/>
      <c r="AC810" s="253" t="s">
        <v>316</v>
      </c>
      <c r="AD810" s="253"/>
      <c r="AE810" s="253"/>
      <c r="AF810" s="253"/>
      <c r="AG810" s="253"/>
      <c r="AH810" s="253"/>
      <c r="AI810" s="253"/>
      <c r="AP810" s="313"/>
      <c r="AT810" s="313"/>
    </row>
    <row r="811" spans="1:46" s="312" customFormat="1" ht="15" customHeight="1" x14ac:dyDescent="0.25">
      <c r="A811" s="297"/>
      <c r="B811" s="297"/>
      <c r="C811" s="253"/>
      <c r="D811" s="253"/>
      <c r="E811" s="253"/>
      <c r="F811" s="253"/>
      <c r="G811" s="253"/>
      <c r="H811" s="253"/>
      <c r="I811" s="253"/>
      <c r="J811" s="253"/>
      <c r="K811" s="253"/>
      <c r="L811" s="253"/>
      <c r="M811" s="253"/>
      <c r="N811" s="253"/>
      <c r="O811" s="253"/>
      <c r="P811" s="253"/>
      <c r="Q811" s="253"/>
      <c r="R811" s="253"/>
      <c r="S811" s="253"/>
      <c r="T811" s="253"/>
      <c r="U811" s="253" t="s">
        <v>969</v>
      </c>
      <c r="V811" s="253"/>
      <c r="W811" s="253"/>
      <c r="X811" s="253"/>
      <c r="Y811" s="253"/>
      <c r="Z811" s="253"/>
      <c r="AA811" s="253"/>
      <c r="AB811" s="253"/>
      <c r="AC811" s="253" t="s">
        <v>393</v>
      </c>
      <c r="AD811" s="253"/>
      <c r="AE811" s="253"/>
      <c r="AF811" s="253"/>
      <c r="AG811" s="253"/>
      <c r="AH811" s="253"/>
      <c r="AI811" s="253"/>
      <c r="AP811" s="313"/>
      <c r="AT811" s="313"/>
    </row>
    <row r="812" spans="1:46" s="312" customFormat="1" ht="15" customHeight="1" x14ac:dyDescent="0.25">
      <c r="A812" s="297"/>
      <c r="B812" s="297"/>
      <c r="C812" s="253"/>
      <c r="D812" s="253"/>
      <c r="E812" s="253"/>
      <c r="F812" s="253"/>
      <c r="G812" s="253"/>
      <c r="H812" s="253"/>
      <c r="I812" s="253"/>
      <c r="J812" s="253"/>
      <c r="K812" s="253"/>
      <c r="L812" s="253"/>
      <c r="M812" s="253"/>
      <c r="N812" s="253"/>
      <c r="O812" s="253"/>
      <c r="P812" s="253"/>
      <c r="Q812" s="253"/>
      <c r="R812" s="253"/>
      <c r="S812" s="253"/>
      <c r="T812" s="253"/>
      <c r="U812" s="253" t="s">
        <v>970</v>
      </c>
      <c r="V812" s="253"/>
      <c r="W812" s="253"/>
      <c r="X812" s="253"/>
      <c r="Y812" s="253"/>
      <c r="Z812" s="253"/>
      <c r="AA812" s="253"/>
      <c r="AB812" s="253"/>
      <c r="AC812" s="253" t="s">
        <v>329</v>
      </c>
      <c r="AD812" s="253"/>
      <c r="AE812" s="253"/>
      <c r="AF812" s="253"/>
      <c r="AG812" s="253"/>
      <c r="AH812" s="253"/>
      <c r="AI812" s="253"/>
      <c r="AP812" s="313"/>
      <c r="AT812" s="313"/>
    </row>
    <row r="813" spans="1:46" s="312" customFormat="1" ht="15" customHeight="1" x14ac:dyDescent="0.25">
      <c r="A813" s="297"/>
      <c r="B813" s="297"/>
      <c r="C813" s="253"/>
      <c r="D813" s="253"/>
      <c r="E813" s="253"/>
      <c r="F813" s="253"/>
      <c r="G813" s="253"/>
      <c r="H813" s="253"/>
      <c r="I813" s="253"/>
      <c r="J813" s="253"/>
      <c r="K813" s="253"/>
      <c r="L813" s="253"/>
      <c r="M813" s="253"/>
      <c r="N813" s="253"/>
      <c r="O813" s="253"/>
      <c r="P813" s="253"/>
      <c r="Q813" s="253"/>
      <c r="R813" s="253"/>
      <c r="S813" s="253"/>
      <c r="T813" s="253"/>
      <c r="U813" s="253" t="s">
        <v>971</v>
      </c>
      <c r="V813" s="253"/>
      <c r="W813" s="253"/>
      <c r="X813" s="253"/>
      <c r="Y813" s="253"/>
      <c r="Z813" s="253"/>
      <c r="AA813" s="253"/>
      <c r="AB813" s="253"/>
      <c r="AC813" s="253" t="s">
        <v>323</v>
      </c>
      <c r="AD813" s="253"/>
      <c r="AE813" s="253"/>
      <c r="AF813" s="253"/>
      <c r="AG813" s="253"/>
      <c r="AH813" s="253"/>
      <c r="AI813" s="253"/>
      <c r="AP813" s="313"/>
      <c r="AT813" s="313"/>
    </row>
    <row r="814" spans="1:46" s="312" customFormat="1" ht="15" customHeight="1" x14ac:dyDescent="0.25">
      <c r="A814" s="297"/>
      <c r="B814" s="297"/>
      <c r="C814" s="253"/>
      <c r="D814" s="253"/>
      <c r="E814" s="253"/>
      <c r="F814" s="253"/>
      <c r="G814" s="253"/>
      <c r="H814" s="253"/>
      <c r="I814" s="253"/>
      <c r="J814" s="253"/>
      <c r="K814" s="253"/>
      <c r="L814" s="253"/>
      <c r="M814" s="253"/>
      <c r="N814" s="253"/>
      <c r="O814" s="253"/>
      <c r="P814" s="253"/>
      <c r="Q814" s="253"/>
      <c r="R814" s="253"/>
      <c r="S814" s="253"/>
      <c r="T814" s="253"/>
      <c r="U814" s="253" t="s">
        <v>972</v>
      </c>
      <c r="V814" s="253"/>
      <c r="W814" s="253"/>
      <c r="X814" s="253"/>
      <c r="Y814" s="253"/>
      <c r="Z814" s="253"/>
      <c r="AA814" s="253"/>
      <c r="AB814" s="253"/>
      <c r="AC814" s="253" t="s">
        <v>323</v>
      </c>
      <c r="AD814" s="253"/>
      <c r="AE814" s="253"/>
      <c r="AF814" s="253"/>
      <c r="AG814" s="253"/>
      <c r="AH814" s="253"/>
      <c r="AI814" s="253"/>
      <c r="AP814" s="313"/>
      <c r="AT814" s="313"/>
    </row>
    <row r="815" spans="1:46" s="312" customFormat="1" ht="15" customHeight="1" x14ac:dyDescent="0.25">
      <c r="A815" s="297"/>
      <c r="B815" s="297"/>
      <c r="C815" s="253"/>
      <c r="D815" s="253"/>
      <c r="E815" s="253"/>
      <c r="F815" s="253"/>
      <c r="G815" s="253"/>
      <c r="H815" s="253"/>
      <c r="I815" s="253"/>
      <c r="J815" s="253"/>
      <c r="K815" s="253"/>
      <c r="L815" s="253"/>
      <c r="M815" s="253"/>
      <c r="N815" s="253"/>
      <c r="O815" s="253"/>
      <c r="P815" s="253"/>
      <c r="Q815" s="253"/>
      <c r="R815" s="253"/>
      <c r="S815" s="253"/>
      <c r="T815" s="253"/>
      <c r="U815" s="253" t="s">
        <v>973</v>
      </c>
      <c r="V815" s="253"/>
      <c r="W815" s="253"/>
      <c r="X815" s="253"/>
      <c r="Y815" s="253"/>
      <c r="Z815" s="253"/>
      <c r="AA815" s="253"/>
      <c r="AB815" s="253"/>
      <c r="AC815" s="253" t="s">
        <v>320</v>
      </c>
      <c r="AD815" s="253"/>
      <c r="AE815" s="253"/>
      <c r="AF815" s="253"/>
      <c r="AG815" s="253"/>
      <c r="AH815" s="253"/>
      <c r="AI815" s="253"/>
      <c r="AP815" s="313"/>
      <c r="AT815" s="313"/>
    </row>
    <row r="816" spans="1:46" s="312" customFormat="1" ht="15" customHeight="1" x14ac:dyDescent="0.25">
      <c r="A816" s="297"/>
      <c r="B816" s="297"/>
      <c r="C816" s="253"/>
      <c r="D816" s="253"/>
      <c r="E816" s="253"/>
      <c r="F816" s="253"/>
      <c r="G816" s="253"/>
      <c r="H816" s="253"/>
      <c r="I816" s="253"/>
      <c r="J816" s="253"/>
      <c r="K816" s="253"/>
      <c r="L816" s="253"/>
      <c r="M816" s="253"/>
      <c r="N816" s="253"/>
      <c r="O816" s="253"/>
      <c r="P816" s="253"/>
      <c r="Q816" s="253"/>
      <c r="R816" s="253"/>
      <c r="S816" s="253"/>
      <c r="T816" s="253"/>
      <c r="U816" s="253" t="s">
        <v>974</v>
      </c>
      <c r="V816" s="253"/>
      <c r="W816" s="253"/>
      <c r="X816" s="253"/>
      <c r="Y816" s="253"/>
      <c r="Z816" s="253"/>
      <c r="AA816" s="253"/>
      <c r="AB816" s="253"/>
      <c r="AC816" s="253" t="s">
        <v>320</v>
      </c>
      <c r="AD816" s="253"/>
      <c r="AE816" s="253"/>
      <c r="AF816" s="253"/>
      <c r="AG816" s="253"/>
      <c r="AH816" s="253"/>
      <c r="AI816" s="253"/>
      <c r="AP816" s="313"/>
      <c r="AT816" s="313"/>
    </row>
    <row r="817" spans="1:46" s="312" customFormat="1" ht="15" customHeight="1" x14ac:dyDescent="0.25">
      <c r="A817" s="297"/>
      <c r="B817" s="297"/>
      <c r="C817" s="253"/>
      <c r="D817" s="253"/>
      <c r="E817" s="253"/>
      <c r="F817" s="253"/>
      <c r="G817" s="253"/>
      <c r="H817" s="253"/>
      <c r="I817" s="253"/>
      <c r="J817" s="253"/>
      <c r="K817" s="253"/>
      <c r="L817" s="253"/>
      <c r="M817" s="253"/>
      <c r="N817" s="253"/>
      <c r="O817" s="253"/>
      <c r="P817" s="253"/>
      <c r="Q817" s="253"/>
      <c r="R817" s="253"/>
      <c r="S817" s="253"/>
      <c r="T817" s="253"/>
      <c r="U817" s="253" t="s">
        <v>975</v>
      </c>
      <c r="V817" s="253"/>
      <c r="W817" s="253"/>
      <c r="X817" s="253"/>
      <c r="Y817" s="253"/>
      <c r="Z817" s="253"/>
      <c r="AA817" s="253"/>
      <c r="AB817" s="253"/>
      <c r="AC817" s="253" t="s">
        <v>332</v>
      </c>
      <c r="AD817" s="253"/>
      <c r="AE817" s="253"/>
      <c r="AF817" s="253"/>
      <c r="AG817" s="253"/>
      <c r="AH817" s="253"/>
      <c r="AI817" s="253"/>
      <c r="AP817" s="313"/>
      <c r="AT817" s="313"/>
    </row>
    <row r="818" spans="1:46" s="312" customFormat="1" ht="15" customHeight="1" x14ac:dyDescent="0.25">
      <c r="A818" s="297"/>
      <c r="B818" s="297"/>
      <c r="C818" s="253"/>
      <c r="D818" s="253"/>
      <c r="E818" s="253"/>
      <c r="F818" s="253"/>
      <c r="G818" s="253"/>
      <c r="H818" s="253"/>
      <c r="I818" s="253"/>
      <c r="J818" s="253"/>
      <c r="K818" s="253"/>
      <c r="L818" s="253"/>
      <c r="M818" s="253"/>
      <c r="N818" s="253"/>
      <c r="O818" s="253"/>
      <c r="P818" s="253"/>
      <c r="Q818" s="253"/>
      <c r="R818" s="253"/>
      <c r="S818" s="253"/>
      <c r="T818" s="253"/>
      <c r="U818" s="253" t="s">
        <v>976</v>
      </c>
      <c r="V818" s="253"/>
      <c r="W818" s="253"/>
      <c r="X818" s="253"/>
      <c r="Y818" s="253"/>
      <c r="Z818" s="253"/>
      <c r="AA818" s="253"/>
      <c r="AB818" s="253"/>
      <c r="AC818" s="253" t="s">
        <v>329</v>
      </c>
      <c r="AD818" s="253"/>
      <c r="AE818" s="253"/>
      <c r="AF818" s="253"/>
      <c r="AG818" s="253"/>
      <c r="AH818" s="253"/>
      <c r="AI818" s="253"/>
      <c r="AP818" s="313"/>
      <c r="AT818" s="313"/>
    </row>
    <row r="819" spans="1:46" s="312" customFormat="1" ht="15" customHeight="1" x14ac:dyDescent="0.25">
      <c r="A819" s="297"/>
      <c r="B819" s="297"/>
      <c r="C819" s="253"/>
      <c r="D819" s="253"/>
      <c r="E819" s="253"/>
      <c r="F819" s="253"/>
      <c r="G819" s="253"/>
      <c r="H819" s="253"/>
      <c r="I819" s="253"/>
      <c r="J819" s="253"/>
      <c r="K819" s="253"/>
      <c r="L819" s="253"/>
      <c r="M819" s="253"/>
      <c r="N819" s="253"/>
      <c r="O819" s="253"/>
      <c r="P819" s="253"/>
      <c r="Q819" s="253"/>
      <c r="R819" s="253"/>
      <c r="S819" s="253"/>
      <c r="T819" s="253"/>
      <c r="U819" s="253" t="s">
        <v>977</v>
      </c>
      <c r="V819" s="253"/>
      <c r="W819" s="253"/>
      <c r="X819" s="253"/>
      <c r="Y819" s="253"/>
      <c r="Z819" s="253"/>
      <c r="AA819" s="253"/>
      <c r="AB819" s="253"/>
      <c r="AC819" s="253" t="s">
        <v>320</v>
      </c>
      <c r="AD819" s="253"/>
      <c r="AE819" s="253"/>
      <c r="AF819" s="253"/>
      <c r="AG819" s="253"/>
      <c r="AH819" s="253"/>
      <c r="AI819" s="253"/>
      <c r="AP819" s="313"/>
      <c r="AT819" s="313"/>
    </row>
    <row r="820" spans="1:46" s="312" customFormat="1" ht="15" customHeight="1" x14ac:dyDescent="0.25">
      <c r="A820" s="297"/>
      <c r="B820" s="297"/>
      <c r="C820" s="253"/>
      <c r="D820" s="253"/>
      <c r="E820" s="253"/>
      <c r="F820" s="253"/>
      <c r="G820" s="253"/>
      <c r="H820" s="253"/>
      <c r="I820" s="253"/>
      <c r="J820" s="253"/>
      <c r="K820" s="253"/>
      <c r="L820" s="253"/>
      <c r="M820" s="253"/>
      <c r="N820" s="253"/>
      <c r="O820" s="253"/>
      <c r="P820" s="253"/>
      <c r="Q820" s="253"/>
      <c r="R820" s="253"/>
      <c r="S820" s="253"/>
      <c r="T820" s="253"/>
      <c r="U820" s="253" t="s">
        <v>978</v>
      </c>
      <c r="V820" s="253"/>
      <c r="W820" s="253"/>
      <c r="X820" s="253"/>
      <c r="Y820" s="253"/>
      <c r="Z820" s="253"/>
      <c r="AA820" s="253"/>
      <c r="AB820" s="253"/>
      <c r="AC820" s="253" t="s">
        <v>323</v>
      </c>
      <c r="AD820" s="253"/>
      <c r="AE820" s="253"/>
      <c r="AF820" s="253"/>
      <c r="AG820" s="253"/>
      <c r="AH820" s="253"/>
      <c r="AI820" s="253"/>
      <c r="AP820" s="313"/>
      <c r="AT820" s="313"/>
    </row>
    <row r="821" spans="1:46" s="312" customFormat="1" ht="15" customHeight="1" x14ac:dyDescent="0.25">
      <c r="A821" s="297"/>
      <c r="B821" s="297"/>
      <c r="C821" s="253"/>
      <c r="D821" s="253"/>
      <c r="E821" s="253"/>
      <c r="F821" s="253"/>
      <c r="G821" s="253"/>
      <c r="H821" s="253"/>
      <c r="I821" s="253"/>
      <c r="J821" s="253"/>
      <c r="K821" s="253"/>
      <c r="L821" s="253"/>
      <c r="M821" s="253"/>
      <c r="N821" s="253"/>
      <c r="O821" s="253"/>
      <c r="P821" s="253"/>
      <c r="Q821" s="253"/>
      <c r="R821" s="253"/>
      <c r="S821" s="253"/>
      <c r="T821" s="253"/>
      <c r="U821" s="253" t="s">
        <v>979</v>
      </c>
      <c r="V821" s="253"/>
      <c r="W821" s="253"/>
      <c r="X821" s="253"/>
      <c r="Y821" s="253"/>
      <c r="Z821" s="253"/>
      <c r="AA821" s="253"/>
      <c r="AB821" s="253"/>
      <c r="AC821" s="253" t="s">
        <v>393</v>
      </c>
      <c r="AD821" s="253"/>
      <c r="AE821" s="253"/>
      <c r="AF821" s="253"/>
      <c r="AG821" s="253"/>
      <c r="AH821" s="253"/>
      <c r="AI821" s="253"/>
      <c r="AP821" s="313"/>
      <c r="AT821" s="313"/>
    </row>
    <row r="822" spans="1:46" s="312" customFormat="1" ht="15" customHeight="1" x14ac:dyDescent="0.25">
      <c r="A822" s="297"/>
      <c r="B822" s="297"/>
      <c r="C822" s="253"/>
      <c r="D822" s="253"/>
      <c r="E822" s="253"/>
      <c r="F822" s="253"/>
      <c r="G822" s="253"/>
      <c r="H822" s="253"/>
      <c r="I822" s="253"/>
      <c r="J822" s="253"/>
      <c r="K822" s="253"/>
      <c r="L822" s="253"/>
      <c r="M822" s="253"/>
      <c r="N822" s="253"/>
      <c r="O822" s="253"/>
      <c r="P822" s="253"/>
      <c r="Q822" s="253"/>
      <c r="R822" s="253"/>
      <c r="S822" s="253"/>
      <c r="T822" s="253"/>
      <c r="U822" s="253" t="s">
        <v>980</v>
      </c>
      <c r="V822" s="253"/>
      <c r="W822" s="253"/>
      <c r="X822" s="253"/>
      <c r="Y822" s="253"/>
      <c r="Z822" s="253"/>
      <c r="AA822" s="253"/>
      <c r="AB822" s="253"/>
      <c r="AC822" s="253" t="s">
        <v>323</v>
      </c>
      <c r="AD822" s="253"/>
      <c r="AE822" s="253"/>
      <c r="AF822" s="253"/>
      <c r="AG822" s="253"/>
      <c r="AH822" s="253"/>
      <c r="AI822" s="253"/>
      <c r="AP822" s="313"/>
      <c r="AT822" s="313"/>
    </row>
    <row r="823" spans="1:46" s="312" customFormat="1" ht="15" customHeight="1" x14ac:dyDescent="0.25">
      <c r="A823" s="297"/>
      <c r="B823" s="297"/>
      <c r="C823" s="253"/>
      <c r="D823" s="253"/>
      <c r="E823" s="253"/>
      <c r="F823" s="253"/>
      <c r="G823" s="253"/>
      <c r="H823" s="253"/>
      <c r="I823" s="253"/>
      <c r="J823" s="253"/>
      <c r="K823" s="253"/>
      <c r="L823" s="253"/>
      <c r="M823" s="253"/>
      <c r="N823" s="253"/>
      <c r="O823" s="253"/>
      <c r="P823" s="253"/>
      <c r="Q823" s="253"/>
      <c r="R823" s="253"/>
      <c r="S823" s="253"/>
      <c r="T823" s="253"/>
      <c r="U823" s="253" t="s">
        <v>981</v>
      </c>
      <c r="V823" s="253"/>
      <c r="W823" s="253"/>
      <c r="X823" s="253"/>
      <c r="Y823" s="253"/>
      <c r="Z823" s="253"/>
      <c r="AA823" s="253"/>
      <c r="AB823" s="253"/>
      <c r="AC823" s="253" t="s">
        <v>316</v>
      </c>
      <c r="AD823" s="253"/>
      <c r="AE823" s="253"/>
      <c r="AF823" s="253"/>
      <c r="AG823" s="253"/>
      <c r="AH823" s="253"/>
      <c r="AI823" s="253"/>
      <c r="AP823" s="313"/>
      <c r="AT823" s="313"/>
    </row>
    <row r="824" spans="1:46" s="312" customFormat="1" ht="15" customHeight="1" x14ac:dyDescent="0.25">
      <c r="A824" s="297"/>
      <c r="B824" s="297"/>
      <c r="C824" s="253"/>
      <c r="D824" s="253"/>
      <c r="E824" s="253"/>
      <c r="F824" s="253"/>
      <c r="G824" s="253"/>
      <c r="H824" s="253"/>
      <c r="I824" s="253"/>
      <c r="J824" s="253"/>
      <c r="K824" s="253"/>
      <c r="L824" s="253"/>
      <c r="M824" s="253"/>
      <c r="N824" s="253"/>
      <c r="O824" s="253"/>
      <c r="P824" s="253"/>
      <c r="Q824" s="253"/>
      <c r="R824" s="253"/>
      <c r="S824" s="253"/>
      <c r="T824" s="253"/>
      <c r="U824" s="253" t="s">
        <v>294</v>
      </c>
      <c r="V824" s="253"/>
      <c r="W824" s="253"/>
      <c r="X824" s="253"/>
      <c r="Y824" s="253"/>
      <c r="Z824" s="253"/>
      <c r="AA824" s="253"/>
      <c r="AB824" s="253"/>
      <c r="AC824" s="253" t="s">
        <v>357</v>
      </c>
      <c r="AD824" s="253"/>
      <c r="AE824" s="253"/>
      <c r="AF824" s="253"/>
      <c r="AG824" s="253"/>
      <c r="AH824" s="253"/>
      <c r="AI824" s="253"/>
      <c r="AP824" s="313"/>
      <c r="AT824" s="313"/>
    </row>
    <row r="825" spans="1:46" s="312" customFormat="1" ht="15" customHeight="1" x14ac:dyDescent="0.25">
      <c r="A825" s="297"/>
      <c r="B825" s="297"/>
      <c r="C825" s="253"/>
      <c r="D825" s="253"/>
      <c r="E825" s="253"/>
      <c r="F825" s="253"/>
      <c r="G825" s="253"/>
      <c r="H825" s="253"/>
      <c r="I825" s="253"/>
      <c r="J825" s="253"/>
      <c r="K825" s="253"/>
      <c r="L825" s="253"/>
      <c r="M825" s="253"/>
      <c r="N825" s="253"/>
      <c r="O825" s="253"/>
      <c r="P825" s="253"/>
      <c r="Q825" s="253"/>
      <c r="R825" s="253"/>
      <c r="S825" s="253"/>
      <c r="T825" s="253"/>
      <c r="U825" s="253" t="s">
        <v>982</v>
      </c>
      <c r="V825" s="253"/>
      <c r="W825" s="253"/>
      <c r="X825" s="253"/>
      <c r="Y825" s="253"/>
      <c r="Z825" s="253"/>
      <c r="AA825" s="253"/>
      <c r="AB825" s="253"/>
      <c r="AC825" s="253" t="s">
        <v>320</v>
      </c>
      <c r="AD825" s="253"/>
      <c r="AE825" s="253"/>
      <c r="AF825" s="253"/>
      <c r="AG825" s="253"/>
      <c r="AH825" s="253"/>
      <c r="AI825" s="253"/>
      <c r="AP825" s="313"/>
      <c r="AT825" s="313"/>
    </row>
    <row r="826" spans="1:46" s="312" customFormat="1" ht="15" customHeight="1" x14ac:dyDescent="0.25">
      <c r="A826" s="297"/>
      <c r="B826" s="297"/>
      <c r="C826" s="253"/>
      <c r="D826" s="253"/>
      <c r="E826" s="253"/>
      <c r="F826" s="253"/>
      <c r="G826" s="253"/>
      <c r="H826" s="253"/>
      <c r="I826" s="253"/>
      <c r="J826" s="253"/>
      <c r="K826" s="253"/>
      <c r="L826" s="253"/>
      <c r="M826" s="253"/>
      <c r="N826" s="253"/>
      <c r="O826" s="253"/>
      <c r="P826" s="253"/>
      <c r="Q826" s="253"/>
      <c r="R826" s="253"/>
      <c r="S826" s="253"/>
      <c r="T826" s="253"/>
      <c r="U826" s="253" t="s">
        <v>983</v>
      </c>
      <c r="V826" s="253"/>
      <c r="W826" s="253"/>
      <c r="X826" s="253"/>
      <c r="Y826" s="253"/>
      <c r="Z826" s="253"/>
      <c r="AA826" s="253"/>
      <c r="AB826" s="253"/>
      <c r="AC826" s="253" t="s">
        <v>323</v>
      </c>
      <c r="AD826" s="253"/>
      <c r="AE826" s="253"/>
      <c r="AF826" s="253"/>
      <c r="AG826" s="253"/>
      <c r="AH826" s="253"/>
      <c r="AI826" s="253"/>
      <c r="AP826" s="313"/>
      <c r="AT826" s="313"/>
    </row>
    <row r="827" spans="1:46" s="312" customFormat="1" ht="15" customHeight="1" x14ac:dyDescent="0.25">
      <c r="A827" s="297"/>
      <c r="B827" s="297"/>
      <c r="C827" s="253"/>
      <c r="D827" s="253"/>
      <c r="E827" s="253"/>
      <c r="F827" s="253"/>
      <c r="G827" s="253"/>
      <c r="H827" s="253"/>
      <c r="I827" s="253"/>
      <c r="J827" s="253"/>
      <c r="K827" s="253"/>
      <c r="L827" s="253"/>
      <c r="M827" s="253"/>
      <c r="N827" s="253"/>
      <c r="O827" s="253"/>
      <c r="P827" s="253"/>
      <c r="Q827" s="253"/>
      <c r="R827" s="253"/>
      <c r="S827" s="253"/>
      <c r="T827" s="253"/>
      <c r="U827" s="253" t="s">
        <v>984</v>
      </c>
      <c r="V827" s="253"/>
      <c r="W827" s="253"/>
      <c r="X827" s="253"/>
      <c r="Y827" s="253"/>
      <c r="Z827" s="253"/>
      <c r="AA827" s="253"/>
      <c r="AB827" s="253"/>
      <c r="AC827" s="253" t="s">
        <v>329</v>
      </c>
      <c r="AD827" s="253"/>
      <c r="AE827" s="253"/>
      <c r="AF827" s="253"/>
      <c r="AG827" s="253"/>
      <c r="AH827" s="253"/>
      <c r="AI827" s="253"/>
      <c r="AP827" s="313"/>
      <c r="AT827" s="313"/>
    </row>
    <row r="828" spans="1:46" s="312" customFormat="1" ht="15" customHeight="1" x14ac:dyDescent="0.25">
      <c r="A828" s="297"/>
      <c r="B828" s="297"/>
      <c r="C828" s="253"/>
      <c r="D828" s="253"/>
      <c r="E828" s="253"/>
      <c r="F828" s="253"/>
      <c r="G828" s="253"/>
      <c r="H828" s="253"/>
      <c r="I828" s="253"/>
      <c r="J828" s="253"/>
      <c r="K828" s="253"/>
      <c r="L828" s="253"/>
      <c r="M828" s="253"/>
      <c r="N828" s="253"/>
      <c r="O828" s="253"/>
      <c r="P828" s="253"/>
      <c r="Q828" s="253"/>
      <c r="R828" s="253"/>
      <c r="S828" s="253"/>
      <c r="T828" s="253"/>
      <c r="U828" s="253" t="s">
        <v>985</v>
      </c>
      <c r="V828" s="253"/>
      <c r="W828" s="253"/>
      <c r="X828" s="253"/>
      <c r="Y828" s="253"/>
      <c r="Z828" s="253"/>
      <c r="AA828" s="253"/>
      <c r="AB828" s="253"/>
      <c r="AC828" s="253" t="s">
        <v>323</v>
      </c>
      <c r="AD828" s="253"/>
      <c r="AE828" s="253"/>
      <c r="AF828" s="253"/>
      <c r="AG828" s="253"/>
      <c r="AH828" s="253"/>
      <c r="AI828" s="253"/>
      <c r="AP828" s="313"/>
      <c r="AT828" s="313"/>
    </row>
    <row r="829" spans="1:46" s="312" customFormat="1" ht="15" customHeight="1" x14ac:dyDescent="0.25">
      <c r="A829" s="297"/>
      <c r="B829" s="297"/>
      <c r="C829" s="253"/>
      <c r="D829" s="253"/>
      <c r="E829" s="253"/>
      <c r="F829" s="253"/>
      <c r="G829" s="253"/>
      <c r="H829" s="253"/>
      <c r="I829" s="253"/>
      <c r="J829" s="253"/>
      <c r="K829" s="253"/>
      <c r="L829" s="253"/>
      <c r="M829" s="253"/>
      <c r="N829" s="253"/>
      <c r="O829" s="253"/>
      <c r="P829" s="253"/>
      <c r="Q829" s="253"/>
      <c r="R829" s="253"/>
      <c r="S829" s="253"/>
      <c r="T829" s="253"/>
      <c r="U829" s="253" t="s">
        <v>986</v>
      </c>
      <c r="V829" s="253"/>
      <c r="W829" s="253"/>
      <c r="X829" s="253"/>
      <c r="Y829" s="253"/>
      <c r="Z829" s="253"/>
      <c r="AA829" s="253"/>
      <c r="AB829" s="253"/>
      <c r="AC829" s="253" t="s">
        <v>332</v>
      </c>
      <c r="AD829" s="253"/>
      <c r="AE829" s="253"/>
      <c r="AF829" s="253"/>
      <c r="AG829" s="253"/>
      <c r="AH829" s="253"/>
      <c r="AI829" s="253"/>
      <c r="AP829" s="313"/>
      <c r="AT829" s="313"/>
    </row>
    <row r="830" spans="1:46" s="312" customFormat="1" ht="15" customHeight="1" x14ac:dyDescent="0.25">
      <c r="A830" s="297"/>
      <c r="B830" s="297"/>
      <c r="C830" s="253"/>
      <c r="D830" s="253"/>
      <c r="E830" s="253"/>
      <c r="F830" s="253"/>
      <c r="G830" s="253"/>
      <c r="H830" s="253"/>
      <c r="I830" s="253"/>
      <c r="J830" s="253"/>
      <c r="K830" s="253"/>
      <c r="L830" s="253"/>
      <c r="M830" s="253"/>
      <c r="N830" s="253"/>
      <c r="O830" s="253"/>
      <c r="P830" s="253"/>
      <c r="Q830" s="253"/>
      <c r="R830" s="253"/>
      <c r="S830" s="253"/>
      <c r="T830" s="253"/>
      <c r="U830" s="253" t="s">
        <v>987</v>
      </c>
      <c r="V830" s="253"/>
      <c r="W830" s="253"/>
      <c r="X830" s="253"/>
      <c r="Y830" s="253"/>
      <c r="Z830" s="253"/>
      <c r="AA830" s="253"/>
      <c r="AB830" s="253"/>
      <c r="AC830" s="253" t="s">
        <v>323</v>
      </c>
      <c r="AD830" s="253"/>
      <c r="AE830" s="253"/>
      <c r="AF830" s="253"/>
      <c r="AG830" s="253"/>
      <c r="AH830" s="253"/>
      <c r="AI830" s="253"/>
      <c r="AP830" s="313"/>
      <c r="AT830" s="313"/>
    </row>
    <row r="831" spans="1:46" s="312" customFormat="1" ht="15" customHeight="1" x14ac:dyDescent="0.25">
      <c r="A831" s="297"/>
      <c r="B831" s="297"/>
      <c r="C831" s="253"/>
      <c r="D831" s="253"/>
      <c r="E831" s="253"/>
      <c r="F831" s="253"/>
      <c r="G831" s="253"/>
      <c r="H831" s="253"/>
      <c r="I831" s="253"/>
      <c r="J831" s="253"/>
      <c r="K831" s="253"/>
      <c r="L831" s="253"/>
      <c r="M831" s="253"/>
      <c r="N831" s="253"/>
      <c r="O831" s="253"/>
      <c r="P831" s="253"/>
      <c r="Q831" s="253"/>
      <c r="R831" s="253"/>
      <c r="S831" s="253"/>
      <c r="T831" s="253"/>
      <c r="U831" s="253" t="s">
        <v>988</v>
      </c>
      <c r="V831" s="253"/>
      <c r="W831" s="253"/>
      <c r="X831" s="253"/>
      <c r="Y831" s="253"/>
      <c r="Z831" s="253"/>
      <c r="AA831" s="253"/>
      <c r="AB831" s="253"/>
      <c r="AC831" s="253" t="s">
        <v>320</v>
      </c>
      <c r="AD831" s="253"/>
      <c r="AE831" s="253"/>
      <c r="AF831" s="253"/>
      <c r="AG831" s="253"/>
      <c r="AH831" s="253"/>
      <c r="AI831" s="253"/>
      <c r="AP831" s="313"/>
      <c r="AT831" s="313"/>
    </row>
    <row r="832" spans="1:46" s="312" customFormat="1" ht="15" customHeight="1" x14ac:dyDescent="0.25">
      <c r="A832" s="297"/>
      <c r="B832" s="297"/>
      <c r="C832" s="253"/>
      <c r="D832" s="253"/>
      <c r="E832" s="253"/>
      <c r="F832" s="253"/>
      <c r="G832" s="253"/>
      <c r="H832" s="253"/>
      <c r="I832" s="253"/>
      <c r="J832" s="253"/>
      <c r="K832" s="253"/>
      <c r="L832" s="253"/>
      <c r="M832" s="253"/>
      <c r="N832" s="253"/>
      <c r="O832" s="253"/>
      <c r="P832" s="253"/>
      <c r="Q832" s="253"/>
      <c r="R832" s="253"/>
      <c r="S832" s="253"/>
      <c r="T832" s="253"/>
      <c r="U832" s="253" t="s">
        <v>989</v>
      </c>
      <c r="V832" s="253"/>
      <c r="W832" s="253"/>
      <c r="X832" s="253"/>
      <c r="Y832" s="253"/>
      <c r="Z832" s="253"/>
      <c r="AA832" s="253"/>
      <c r="AB832" s="253"/>
      <c r="AC832" s="253" t="s">
        <v>323</v>
      </c>
      <c r="AD832" s="253"/>
      <c r="AE832" s="253"/>
      <c r="AF832" s="253"/>
      <c r="AG832" s="253"/>
      <c r="AH832" s="253"/>
      <c r="AI832" s="253"/>
      <c r="AP832" s="313"/>
      <c r="AT832" s="313"/>
    </row>
    <row r="833" spans="1:46" s="312" customFormat="1" ht="15" customHeight="1" x14ac:dyDescent="0.25">
      <c r="A833" s="297"/>
      <c r="B833" s="297"/>
      <c r="C833" s="253"/>
      <c r="D833" s="253"/>
      <c r="E833" s="253"/>
      <c r="F833" s="253"/>
      <c r="G833" s="253"/>
      <c r="H833" s="253"/>
      <c r="I833" s="253"/>
      <c r="J833" s="253"/>
      <c r="K833" s="253"/>
      <c r="L833" s="253"/>
      <c r="M833" s="253"/>
      <c r="N833" s="253"/>
      <c r="O833" s="253"/>
      <c r="P833" s="253"/>
      <c r="Q833" s="253"/>
      <c r="R833" s="253"/>
      <c r="S833" s="253"/>
      <c r="T833" s="253"/>
      <c r="U833" s="253" t="s">
        <v>990</v>
      </c>
      <c r="V833" s="253"/>
      <c r="W833" s="253"/>
      <c r="X833" s="253"/>
      <c r="Y833" s="253"/>
      <c r="Z833" s="253"/>
      <c r="AA833" s="253"/>
      <c r="AB833" s="253"/>
      <c r="AC833" s="253" t="s">
        <v>320</v>
      </c>
      <c r="AD833" s="253"/>
      <c r="AE833" s="253"/>
      <c r="AF833" s="253"/>
      <c r="AG833" s="253"/>
      <c r="AH833" s="253"/>
      <c r="AI833" s="253"/>
      <c r="AP833" s="313"/>
      <c r="AT833" s="313"/>
    </row>
    <row r="834" spans="1:46" s="312" customFormat="1" ht="15" customHeight="1" x14ac:dyDescent="0.25">
      <c r="A834" s="297"/>
      <c r="B834" s="297"/>
      <c r="C834" s="253"/>
      <c r="D834" s="253"/>
      <c r="E834" s="253"/>
      <c r="F834" s="253"/>
      <c r="G834" s="253"/>
      <c r="H834" s="253"/>
      <c r="I834" s="253"/>
      <c r="J834" s="253"/>
      <c r="K834" s="253"/>
      <c r="L834" s="253"/>
      <c r="M834" s="253"/>
      <c r="N834" s="253"/>
      <c r="O834" s="253"/>
      <c r="P834" s="253"/>
      <c r="Q834" s="253"/>
      <c r="R834" s="253"/>
      <c r="S834" s="253"/>
      <c r="T834" s="253"/>
      <c r="U834" s="253" t="s">
        <v>991</v>
      </c>
      <c r="V834" s="253"/>
      <c r="W834" s="253"/>
      <c r="X834" s="253"/>
      <c r="Y834" s="253"/>
      <c r="Z834" s="253"/>
      <c r="AA834" s="253"/>
      <c r="AB834" s="253"/>
      <c r="AC834" s="253" t="s">
        <v>332</v>
      </c>
      <c r="AD834" s="253"/>
      <c r="AE834" s="253"/>
      <c r="AF834" s="253"/>
      <c r="AG834" s="253"/>
      <c r="AH834" s="253"/>
      <c r="AI834" s="253"/>
      <c r="AP834" s="313"/>
      <c r="AT834" s="313"/>
    </row>
    <row r="835" spans="1:46" s="312" customFormat="1" ht="15" customHeight="1" x14ac:dyDescent="0.25">
      <c r="A835" s="297"/>
      <c r="B835" s="297"/>
      <c r="C835" s="253"/>
      <c r="D835" s="253"/>
      <c r="E835" s="253"/>
      <c r="F835" s="253"/>
      <c r="G835" s="253"/>
      <c r="H835" s="253"/>
      <c r="I835" s="253"/>
      <c r="J835" s="253"/>
      <c r="K835" s="253"/>
      <c r="L835" s="253"/>
      <c r="M835" s="253"/>
      <c r="N835" s="253"/>
      <c r="O835" s="253"/>
      <c r="P835" s="253"/>
      <c r="Q835" s="253"/>
      <c r="R835" s="253"/>
      <c r="S835" s="253"/>
      <c r="T835" s="253"/>
      <c r="U835" s="253" t="s">
        <v>992</v>
      </c>
      <c r="V835" s="253"/>
      <c r="W835" s="253"/>
      <c r="X835" s="253"/>
      <c r="Y835" s="253"/>
      <c r="Z835" s="253"/>
      <c r="AA835" s="253"/>
      <c r="AB835" s="253"/>
      <c r="AC835" s="253" t="s">
        <v>316</v>
      </c>
      <c r="AD835" s="253"/>
      <c r="AE835" s="253"/>
      <c r="AF835" s="253"/>
      <c r="AG835" s="253"/>
      <c r="AH835" s="253"/>
      <c r="AI835" s="253"/>
      <c r="AP835" s="313"/>
      <c r="AT835" s="313"/>
    </row>
    <row r="836" spans="1:46" s="312" customFormat="1" ht="15" customHeight="1" x14ac:dyDescent="0.25">
      <c r="A836" s="297"/>
      <c r="B836" s="297"/>
      <c r="C836" s="253"/>
      <c r="D836" s="253"/>
      <c r="E836" s="253"/>
      <c r="F836" s="253"/>
      <c r="G836" s="253"/>
      <c r="H836" s="253"/>
      <c r="I836" s="253"/>
      <c r="J836" s="253"/>
      <c r="K836" s="253"/>
      <c r="L836" s="253"/>
      <c r="M836" s="253"/>
      <c r="N836" s="253"/>
      <c r="O836" s="253"/>
      <c r="P836" s="253"/>
      <c r="Q836" s="253"/>
      <c r="R836" s="253"/>
      <c r="S836" s="253"/>
      <c r="T836" s="253"/>
      <c r="U836" s="253" t="s">
        <v>993</v>
      </c>
      <c r="V836" s="253"/>
      <c r="W836" s="253"/>
      <c r="X836" s="253"/>
      <c r="Y836" s="253"/>
      <c r="Z836" s="253"/>
      <c r="AA836" s="253"/>
      <c r="AB836" s="253"/>
      <c r="AC836" s="253" t="s">
        <v>316</v>
      </c>
      <c r="AD836" s="253"/>
      <c r="AE836" s="253"/>
      <c r="AF836" s="253"/>
      <c r="AG836" s="253"/>
      <c r="AH836" s="253"/>
      <c r="AI836" s="253"/>
      <c r="AP836" s="313"/>
      <c r="AT836" s="313"/>
    </row>
    <row r="837" spans="1:46" s="312" customFormat="1" ht="15" customHeight="1" x14ac:dyDescent="0.25">
      <c r="A837" s="297"/>
      <c r="B837" s="297"/>
      <c r="C837" s="253"/>
      <c r="D837" s="253"/>
      <c r="E837" s="253"/>
      <c r="F837" s="253"/>
      <c r="G837" s="253"/>
      <c r="H837" s="253"/>
      <c r="I837" s="253"/>
      <c r="J837" s="253"/>
      <c r="K837" s="253"/>
      <c r="L837" s="253"/>
      <c r="M837" s="253"/>
      <c r="N837" s="253"/>
      <c r="O837" s="253"/>
      <c r="P837" s="253"/>
      <c r="Q837" s="253"/>
      <c r="R837" s="253"/>
      <c r="S837" s="253"/>
      <c r="T837" s="253"/>
      <c r="U837" s="253" t="s">
        <v>994</v>
      </c>
      <c r="V837" s="253"/>
      <c r="W837" s="253"/>
      <c r="X837" s="253"/>
      <c r="Y837" s="253"/>
      <c r="Z837" s="253"/>
      <c r="AA837" s="253"/>
      <c r="AB837" s="253"/>
      <c r="AC837" s="253" t="s">
        <v>332</v>
      </c>
      <c r="AD837" s="253"/>
      <c r="AE837" s="253"/>
      <c r="AF837" s="253"/>
      <c r="AG837" s="253"/>
      <c r="AH837" s="253"/>
      <c r="AI837" s="253"/>
      <c r="AP837" s="313"/>
      <c r="AT837" s="313"/>
    </row>
    <row r="838" spans="1:46" s="312" customFormat="1" ht="15" customHeight="1" x14ac:dyDescent="0.25">
      <c r="A838" s="297"/>
      <c r="B838" s="297"/>
      <c r="C838" s="253"/>
      <c r="D838" s="253"/>
      <c r="E838" s="253"/>
      <c r="F838" s="253"/>
      <c r="G838" s="253"/>
      <c r="H838" s="253"/>
      <c r="I838" s="253"/>
      <c r="J838" s="253"/>
      <c r="K838" s="253"/>
      <c r="L838" s="253"/>
      <c r="M838" s="253"/>
      <c r="N838" s="253"/>
      <c r="O838" s="253"/>
      <c r="P838" s="253"/>
      <c r="Q838" s="253"/>
      <c r="R838" s="253"/>
      <c r="S838" s="253"/>
      <c r="T838" s="253"/>
      <c r="U838" s="253" t="s">
        <v>995</v>
      </c>
      <c r="V838" s="253"/>
      <c r="W838" s="253"/>
      <c r="X838" s="253"/>
      <c r="Y838" s="253"/>
      <c r="Z838" s="253"/>
      <c r="AA838" s="253"/>
      <c r="AB838" s="253"/>
      <c r="AC838" s="253" t="s">
        <v>320</v>
      </c>
      <c r="AD838" s="253"/>
      <c r="AE838" s="253"/>
      <c r="AF838" s="253"/>
      <c r="AG838" s="253"/>
      <c r="AH838" s="253"/>
      <c r="AI838" s="253"/>
      <c r="AP838" s="313"/>
      <c r="AT838" s="313"/>
    </row>
    <row r="839" spans="1:46" s="312" customFormat="1" ht="15" customHeight="1" x14ac:dyDescent="0.25">
      <c r="A839" s="297"/>
      <c r="B839" s="297"/>
      <c r="C839" s="253"/>
      <c r="D839" s="253"/>
      <c r="E839" s="253"/>
      <c r="F839" s="253"/>
      <c r="G839" s="253"/>
      <c r="H839" s="253"/>
      <c r="I839" s="253"/>
      <c r="J839" s="253"/>
      <c r="K839" s="253"/>
      <c r="L839" s="253"/>
      <c r="M839" s="253"/>
      <c r="N839" s="253"/>
      <c r="O839" s="253"/>
      <c r="P839" s="253"/>
      <c r="Q839" s="253"/>
      <c r="R839" s="253"/>
      <c r="S839" s="253"/>
      <c r="T839" s="253"/>
      <c r="U839" s="253" t="s">
        <v>996</v>
      </c>
      <c r="V839" s="253"/>
      <c r="W839" s="253"/>
      <c r="X839" s="253"/>
      <c r="Y839" s="253"/>
      <c r="Z839" s="253"/>
      <c r="AA839" s="253"/>
      <c r="AB839" s="253"/>
      <c r="AC839" s="253" t="s">
        <v>357</v>
      </c>
      <c r="AD839" s="253"/>
      <c r="AE839" s="253"/>
      <c r="AF839" s="253"/>
      <c r="AG839" s="253"/>
      <c r="AH839" s="253"/>
      <c r="AI839" s="253"/>
      <c r="AP839" s="313"/>
      <c r="AT839" s="313"/>
    </row>
    <row r="840" spans="1:46" s="312" customFormat="1" ht="15" customHeight="1" x14ac:dyDescent="0.25">
      <c r="A840" s="297"/>
      <c r="B840" s="297"/>
      <c r="C840" s="253"/>
      <c r="D840" s="253"/>
      <c r="E840" s="253"/>
      <c r="F840" s="253"/>
      <c r="G840" s="253"/>
      <c r="H840" s="253"/>
      <c r="I840" s="253"/>
      <c r="J840" s="253"/>
      <c r="K840" s="253"/>
      <c r="L840" s="253"/>
      <c r="M840" s="253"/>
      <c r="N840" s="253"/>
      <c r="O840" s="253"/>
      <c r="P840" s="253"/>
      <c r="Q840" s="253"/>
      <c r="R840" s="253"/>
      <c r="S840" s="253"/>
      <c r="T840" s="253"/>
      <c r="U840" s="253" t="s">
        <v>997</v>
      </c>
      <c r="V840" s="253"/>
      <c r="W840" s="253"/>
      <c r="X840" s="253"/>
      <c r="Y840" s="253"/>
      <c r="Z840" s="253"/>
      <c r="AA840" s="253"/>
      <c r="AB840" s="253"/>
      <c r="AC840" s="253" t="s">
        <v>320</v>
      </c>
      <c r="AD840" s="253"/>
      <c r="AE840" s="253"/>
      <c r="AF840" s="253"/>
      <c r="AG840" s="253"/>
      <c r="AH840" s="253"/>
      <c r="AI840" s="253"/>
      <c r="AP840" s="313"/>
      <c r="AT840" s="313"/>
    </row>
    <row r="841" spans="1:46" s="312" customFormat="1" ht="15" customHeight="1" x14ac:dyDescent="0.25">
      <c r="A841" s="297"/>
      <c r="B841" s="297"/>
      <c r="C841" s="253"/>
      <c r="D841" s="253"/>
      <c r="E841" s="253"/>
      <c r="F841" s="253"/>
      <c r="G841" s="253"/>
      <c r="H841" s="253"/>
      <c r="I841" s="253"/>
      <c r="J841" s="253"/>
      <c r="K841" s="253"/>
      <c r="L841" s="253"/>
      <c r="M841" s="253"/>
      <c r="N841" s="253"/>
      <c r="O841" s="253"/>
      <c r="P841" s="253"/>
      <c r="Q841" s="253"/>
      <c r="R841" s="253"/>
      <c r="S841" s="253"/>
      <c r="T841" s="253"/>
      <c r="U841" s="253" t="s">
        <v>998</v>
      </c>
      <c r="V841" s="253"/>
      <c r="W841" s="253"/>
      <c r="X841" s="253"/>
      <c r="Y841" s="253"/>
      <c r="Z841" s="253"/>
      <c r="AA841" s="253"/>
      <c r="AB841" s="253"/>
      <c r="AC841" s="253" t="s">
        <v>332</v>
      </c>
      <c r="AD841" s="253"/>
      <c r="AE841" s="253"/>
      <c r="AF841" s="253"/>
      <c r="AG841" s="253"/>
      <c r="AH841" s="253"/>
      <c r="AI841" s="253"/>
      <c r="AP841" s="313"/>
      <c r="AT841" s="313"/>
    </row>
    <row r="842" spans="1:46" s="312" customFormat="1" ht="15" customHeight="1" x14ac:dyDescent="0.25">
      <c r="A842" s="297"/>
      <c r="B842" s="297"/>
      <c r="C842" s="253"/>
      <c r="D842" s="253"/>
      <c r="E842" s="253"/>
      <c r="F842" s="253"/>
      <c r="G842" s="253"/>
      <c r="H842" s="253"/>
      <c r="I842" s="253"/>
      <c r="J842" s="253"/>
      <c r="K842" s="253"/>
      <c r="L842" s="253"/>
      <c r="M842" s="253"/>
      <c r="N842" s="253"/>
      <c r="O842" s="253"/>
      <c r="P842" s="253"/>
      <c r="Q842" s="253"/>
      <c r="R842" s="253"/>
      <c r="S842" s="253"/>
      <c r="T842" s="253"/>
      <c r="U842" s="253" t="s">
        <v>999</v>
      </c>
      <c r="V842" s="253"/>
      <c r="W842" s="253"/>
      <c r="X842" s="253"/>
      <c r="Y842" s="253"/>
      <c r="Z842" s="253"/>
      <c r="AA842" s="253"/>
      <c r="AB842" s="253"/>
      <c r="AC842" s="253" t="s">
        <v>332</v>
      </c>
      <c r="AD842" s="253"/>
      <c r="AE842" s="253"/>
      <c r="AF842" s="253"/>
      <c r="AG842" s="253"/>
      <c r="AH842" s="253"/>
      <c r="AI842" s="253"/>
      <c r="AP842" s="313"/>
      <c r="AT842" s="313"/>
    </row>
    <row r="843" spans="1:46" s="312" customFormat="1" ht="15" customHeight="1" x14ac:dyDescent="0.25">
      <c r="A843" s="297"/>
      <c r="B843" s="297"/>
      <c r="C843" s="253"/>
      <c r="D843" s="253"/>
      <c r="E843" s="253"/>
      <c r="F843" s="253"/>
      <c r="G843" s="253"/>
      <c r="H843" s="253"/>
      <c r="I843" s="253"/>
      <c r="J843" s="253"/>
      <c r="K843" s="253"/>
      <c r="L843" s="253"/>
      <c r="M843" s="253"/>
      <c r="N843" s="253"/>
      <c r="O843" s="253"/>
      <c r="P843" s="253"/>
      <c r="Q843" s="253"/>
      <c r="R843" s="253"/>
      <c r="S843" s="253"/>
      <c r="T843" s="253"/>
      <c r="U843" s="253" t="s">
        <v>1000</v>
      </c>
      <c r="V843" s="253"/>
      <c r="W843" s="253"/>
      <c r="X843" s="253"/>
      <c r="Y843" s="253"/>
      <c r="Z843" s="253"/>
      <c r="AA843" s="253"/>
      <c r="AB843" s="253"/>
      <c r="AC843" s="253" t="s">
        <v>320</v>
      </c>
      <c r="AD843" s="253"/>
      <c r="AE843" s="253"/>
      <c r="AF843" s="253"/>
      <c r="AG843" s="253"/>
      <c r="AH843" s="253"/>
      <c r="AI843" s="253"/>
      <c r="AP843" s="313"/>
      <c r="AT843" s="313"/>
    </row>
    <row r="844" spans="1:46" s="312" customFormat="1" ht="15" customHeight="1" x14ac:dyDescent="0.25">
      <c r="A844" s="297"/>
      <c r="B844" s="297"/>
      <c r="C844" s="253"/>
      <c r="D844" s="253"/>
      <c r="E844" s="253"/>
      <c r="F844" s="253"/>
      <c r="G844" s="253"/>
      <c r="H844" s="253"/>
      <c r="I844" s="253"/>
      <c r="J844" s="253"/>
      <c r="K844" s="253"/>
      <c r="L844" s="253"/>
      <c r="M844" s="253"/>
      <c r="N844" s="253"/>
      <c r="O844" s="253"/>
      <c r="P844" s="253"/>
      <c r="Q844" s="253"/>
      <c r="R844" s="253"/>
      <c r="S844" s="253"/>
      <c r="T844" s="253"/>
      <c r="U844" s="253" t="s">
        <v>1001</v>
      </c>
      <c r="V844" s="253"/>
      <c r="W844" s="253"/>
      <c r="X844" s="253"/>
      <c r="Y844" s="253"/>
      <c r="Z844" s="253"/>
      <c r="AA844" s="253"/>
      <c r="AB844" s="253"/>
      <c r="AC844" s="253" t="s">
        <v>323</v>
      </c>
      <c r="AD844" s="253"/>
      <c r="AE844" s="253"/>
      <c r="AF844" s="253"/>
      <c r="AG844" s="253"/>
      <c r="AH844" s="253"/>
      <c r="AI844" s="253"/>
      <c r="AP844" s="313"/>
      <c r="AT844" s="313"/>
    </row>
    <row r="845" spans="1:46" s="312" customFormat="1" ht="15" customHeight="1" x14ac:dyDescent="0.25">
      <c r="A845" s="297"/>
      <c r="B845" s="297"/>
      <c r="C845" s="253"/>
      <c r="D845" s="253"/>
      <c r="E845" s="253"/>
      <c r="F845" s="253"/>
      <c r="G845" s="253"/>
      <c r="H845" s="253"/>
      <c r="I845" s="253"/>
      <c r="J845" s="253"/>
      <c r="K845" s="253"/>
      <c r="L845" s="253"/>
      <c r="M845" s="253"/>
      <c r="N845" s="253"/>
      <c r="O845" s="253"/>
      <c r="P845" s="253"/>
      <c r="Q845" s="253"/>
      <c r="R845" s="253"/>
      <c r="S845" s="253"/>
      <c r="T845" s="253"/>
      <c r="U845" s="253" t="s">
        <v>290</v>
      </c>
      <c r="V845" s="253"/>
      <c r="W845" s="253"/>
      <c r="X845" s="253"/>
      <c r="Y845" s="253"/>
      <c r="Z845" s="253"/>
      <c r="AA845" s="253"/>
      <c r="AB845" s="253"/>
      <c r="AC845" s="253" t="s">
        <v>357</v>
      </c>
      <c r="AD845" s="253"/>
      <c r="AE845" s="253"/>
      <c r="AF845" s="253"/>
      <c r="AG845" s="253"/>
      <c r="AH845" s="253"/>
      <c r="AI845" s="253"/>
      <c r="AP845" s="313"/>
      <c r="AT845" s="313"/>
    </row>
    <row r="846" spans="1:46" s="312" customFormat="1" ht="15" customHeight="1" x14ac:dyDescent="0.25">
      <c r="A846" s="297"/>
      <c r="B846" s="297"/>
      <c r="C846" s="253"/>
      <c r="D846" s="253"/>
      <c r="E846" s="253"/>
      <c r="F846" s="253"/>
      <c r="G846" s="253"/>
      <c r="H846" s="253"/>
      <c r="I846" s="253"/>
      <c r="J846" s="253"/>
      <c r="K846" s="253"/>
      <c r="L846" s="253"/>
      <c r="M846" s="253"/>
      <c r="N846" s="253"/>
      <c r="O846" s="253"/>
      <c r="P846" s="253"/>
      <c r="Q846" s="253"/>
      <c r="R846" s="253"/>
      <c r="S846" s="253"/>
      <c r="T846" s="253"/>
      <c r="U846" s="253" t="s">
        <v>1002</v>
      </c>
      <c r="V846" s="253"/>
      <c r="W846" s="253"/>
      <c r="X846" s="253"/>
      <c r="Y846" s="253"/>
      <c r="Z846" s="253"/>
      <c r="AA846" s="253"/>
      <c r="AB846" s="253"/>
      <c r="AC846" s="253" t="s">
        <v>357</v>
      </c>
      <c r="AD846" s="253"/>
      <c r="AE846" s="253"/>
      <c r="AF846" s="253"/>
      <c r="AG846" s="253"/>
      <c r="AH846" s="253"/>
      <c r="AI846" s="253"/>
      <c r="AP846" s="313"/>
      <c r="AT846" s="313"/>
    </row>
    <row r="847" spans="1:46" s="312" customFormat="1" ht="15" customHeight="1" x14ac:dyDescent="0.25">
      <c r="A847" s="297"/>
      <c r="B847" s="297"/>
      <c r="C847" s="253"/>
      <c r="D847" s="253"/>
      <c r="E847" s="253"/>
      <c r="F847" s="253"/>
      <c r="G847" s="253"/>
      <c r="H847" s="253"/>
      <c r="I847" s="253"/>
      <c r="J847" s="253"/>
      <c r="K847" s="253"/>
      <c r="L847" s="253"/>
      <c r="M847" s="253"/>
      <c r="N847" s="253"/>
      <c r="O847" s="253"/>
      <c r="P847" s="253"/>
      <c r="Q847" s="253"/>
      <c r="R847" s="253"/>
      <c r="S847" s="253"/>
      <c r="T847" s="253"/>
      <c r="U847" s="253" t="s">
        <v>1003</v>
      </c>
      <c r="V847" s="253"/>
      <c r="W847" s="253"/>
      <c r="X847" s="253"/>
      <c r="Y847" s="253"/>
      <c r="Z847" s="253"/>
      <c r="AA847" s="253"/>
      <c r="AB847" s="253"/>
      <c r="AC847" s="253" t="s">
        <v>332</v>
      </c>
      <c r="AD847" s="253"/>
      <c r="AE847" s="253"/>
      <c r="AF847" s="253"/>
      <c r="AG847" s="253"/>
      <c r="AH847" s="253"/>
      <c r="AI847" s="253"/>
      <c r="AP847" s="313"/>
      <c r="AT847" s="313"/>
    </row>
    <row r="848" spans="1:46" s="312" customFormat="1" ht="15" customHeight="1" x14ac:dyDescent="0.25">
      <c r="A848" s="297"/>
      <c r="B848" s="297"/>
      <c r="C848" s="253"/>
      <c r="D848" s="253"/>
      <c r="E848" s="253"/>
      <c r="F848" s="253"/>
      <c r="G848" s="253"/>
      <c r="H848" s="253"/>
      <c r="I848" s="253"/>
      <c r="J848" s="253"/>
      <c r="K848" s="253"/>
      <c r="L848" s="253"/>
      <c r="M848" s="253"/>
      <c r="N848" s="253"/>
      <c r="O848" s="253"/>
      <c r="P848" s="253"/>
      <c r="Q848" s="253"/>
      <c r="R848" s="253"/>
      <c r="S848" s="253"/>
      <c r="T848" s="253"/>
      <c r="U848" s="253" t="s">
        <v>1004</v>
      </c>
      <c r="V848" s="253"/>
      <c r="W848" s="253"/>
      <c r="X848" s="253"/>
      <c r="Y848" s="253"/>
      <c r="Z848" s="253"/>
      <c r="AA848" s="253"/>
      <c r="AB848" s="253"/>
      <c r="AC848" s="253" t="s">
        <v>320</v>
      </c>
      <c r="AD848" s="253"/>
      <c r="AE848" s="253"/>
      <c r="AF848" s="253"/>
      <c r="AG848" s="253"/>
      <c r="AH848" s="253"/>
      <c r="AI848" s="253"/>
      <c r="AP848" s="313"/>
      <c r="AT848" s="313"/>
    </row>
    <row r="849" spans="1:46" s="312" customFormat="1" ht="15" customHeight="1" x14ac:dyDescent="0.25">
      <c r="A849" s="297"/>
      <c r="B849" s="297"/>
      <c r="C849" s="253"/>
      <c r="D849" s="253"/>
      <c r="E849" s="253"/>
      <c r="F849" s="253"/>
      <c r="G849" s="253"/>
      <c r="H849" s="253"/>
      <c r="I849" s="253"/>
      <c r="J849" s="253"/>
      <c r="K849" s="253"/>
      <c r="L849" s="253"/>
      <c r="M849" s="253"/>
      <c r="N849" s="253"/>
      <c r="O849" s="253"/>
      <c r="P849" s="253"/>
      <c r="Q849" s="253"/>
      <c r="R849" s="253"/>
      <c r="S849" s="253"/>
      <c r="T849" s="253"/>
      <c r="U849" s="253" t="s">
        <v>1005</v>
      </c>
      <c r="V849" s="253"/>
      <c r="W849" s="253"/>
      <c r="X849" s="253"/>
      <c r="Y849" s="253"/>
      <c r="Z849" s="253"/>
      <c r="AA849" s="253"/>
      <c r="AB849" s="253"/>
      <c r="AC849" s="253" t="s">
        <v>320</v>
      </c>
      <c r="AD849" s="253"/>
      <c r="AE849" s="253"/>
      <c r="AF849" s="253"/>
      <c r="AG849" s="253"/>
      <c r="AH849" s="253"/>
      <c r="AI849" s="253"/>
      <c r="AP849" s="313"/>
      <c r="AT849" s="313"/>
    </row>
    <row r="850" spans="1:46" s="312" customFormat="1" ht="15" customHeight="1" x14ac:dyDescent="0.25">
      <c r="A850" s="297"/>
      <c r="B850" s="297"/>
      <c r="C850" s="253"/>
      <c r="D850" s="253"/>
      <c r="E850" s="253"/>
      <c r="F850" s="253"/>
      <c r="G850" s="253"/>
      <c r="H850" s="253"/>
      <c r="I850" s="253"/>
      <c r="J850" s="253"/>
      <c r="K850" s="253"/>
      <c r="L850" s="253"/>
      <c r="M850" s="253"/>
      <c r="N850" s="253"/>
      <c r="O850" s="253"/>
      <c r="P850" s="253"/>
      <c r="Q850" s="253"/>
      <c r="R850" s="253"/>
      <c r="S850" s="253"/>
      <c r="T850" s="253"/>
      <c r="U850" s="253" t="s">
        <v>1006</v>
      </c>
      <c r="V850" s="253"/>
      <c r="W850" s="253"/>
      <c r="X850" s="253"/>
      <c r="Y850" s="253"/>
      <c r="Z850" s="253"/>
      <c r="AA850" s="253"/>
      <c r="AB850" s="253"/>
      <c r="AC850" s="253" t="s">
        <v>329</v>
      </c>
      <c r="AD850" s="253"/>
      <c r="AE850" s="253"/>
      <c r="AF850" s="253"/>
      <c r="AG850" s="253"/>
      <c r="AH850" s="253"/>
      <c r="AI850" s="253"/>
      <c r="AP850" s="313"/>
      <c r="AT850" s="313"/>
    </row>
    <row r="851" spans="1:46" s="312" customFormat="1" ht="15" customHeight="1" x14ac:dyDescent="0.25">
      <c r="A851" s="297"/>
      <c r="B851" s="297"/>
      <c r="C851" s="253"/>
      <c r="D851" s="253"/>
      <c r="E851" s="253"/>
      <c r="F851" s="253"/>
      <c r="G851" s="253"/>
      <c r="H851" s="253"/>
      <c r="I851" s="253"/>
      <c r="J851" s="253"/>
      <c r="K851" s="253"/>
      <c r="L851" s="253"/>
      <c r="M851" s="253"/>
      <c r="N851" s="253"/>
      <c r="O851" s="253"/>
      <c r="P851" s="253"/>
      <c r="Q851" s="253"/>
      <c r="R851" s="253"/>
      <c r="S851" s="253"/>
      <c r="T851" s="253"/>
      <c r="U851" s="253" t="s">
        <v>1007</v>
      </c>
      <c r="V851" s="253"/>
      <c r="W851" s="253"/>
      <c r="X851" s="253"/>
      <c r="Y851" s="253"/>
      <c r="Z851" s="253"/>
      <c r="AA851" s="253"/>
      <c r="AB851" s="253"/>
      <c r="AC851" s="253" t="s">
        <v>329</v>
      </c>
      <c r="AD851" s="253"/>
      <c r="AE851" s="253"/>
      <c r="AF851" s="253"/>
      <c r="AG851" s="253"/>
      <c r="AH851" s="253"/>
      <c r="AI851" s="253"/>
      <c r="AP851" s="313"/>
      <c r="AT851" s="313"/>
    </row>
    <row r="852" spans="1:46" s="312" customFormat="1" ht="15" customHeight="1" x14ac:dyDescent="0.25">
      <c r="A852" s="297"/>
      <c r="B852" s="297"/>
      <c r="C852" s="253"/>
      <c r="D852" s="253"/>
      <c r="E852" s="253"/>
      <c r="F852" s="253"/>
      <c r="G852" s="253"/>
      <c r="H852" s="253"/>
      <c r="I852" s="253"/>
      <c r="J852" s="253"/>
      <c r="K852" s="253"/>
      <c r="L852" s="253"/>
      <c r="M852" s="253"/>
      <c r="N852" s="253"/>
      <c r="O852" s="253"/>
      <c r="P852" s="253"/>
      <c r="Q852" s="253"/>
      <c r="R852" s="253"/>
      <c r="S852" s="253"/>
      <c r="T852" s="253"/>
      <c r="U852" s="253" t="s">
        <v>1008</v>
      </c>
      <c r="V852" s="253"/>
      <c r="W852" s="253"/>
      <c r="X852" s="253"/>
      <c r="Y852" s="253"/>
      <c r="Z852" s="253"/>
      <c r="AA852" s="253"/>
      <c r="AB852" s="253"/>
      <c r="AC852" s="253" t="s">
        <v>318</v>
      </c>
      <c r="AD852" s="253"/>
      <c r="AE852" s="253"/>
      <c r="AF852" s="253"/>
      <c r="AG852" s="253"/>
      <c r="AH852" s="253"/>
      <c r="AI852" s="253"/>
      <c r="AP852" s="313"/>
      <c r="AT852" s="313"/>
    </row>
    <row r="853" spans="1:46" s="312" customFormat="1" ht="15" customHeight="1" x14ac:dyDescent="0.25">
      <c r="A853" s="297"/>
      <c r="B853" s="297"/>
      <c r="C853" s="253"/>
      <c r="D853" s="253"/>
      <c r="E853" s="253"/>
      <c r="F853" s="253"/>
      <c r="G853" s="253"/>
      <c r="H853" s="253"/>
      <c r="I853" s="253"/>
      <c r="J853" s="253"/>
      <c r="K853" s="253"/>
      <c r="L853" s="253"/>
      <c r="M853" s="253"/>
      <c r="N853" s="253"/>
      <c r="O853" s="253"/>
      <c r="P853" s="253"/>
      <c r="Q853" s="253"/>
      <c r="R853" s="253"/>
      <c r="S853" s="253"/>
      <c r="T853" s="253"/>
      <c r="U853" s="253" t="s">
        <v>1009</v>
      </c>
      <c r="V853" s="253"/>
      <c r="W853" s="253"/>
      <c r="X853" s="253"/>
      <c r="Y853" s="253"/>
      <c r="Z853" s="253"/>
      <c r="AA853" s="253"/>
      <c r="AB853" s="253"/>
      <c r="AC853" s="253" t="s">
        <v>393</v>
      </c>
      <c r="AD853" s="253"/>
      <c r="AE853" s="253"/>
      <c r="AF853" s="253"/>
      <c r="AG853" s="253"/>
      <c r="AH853" s="253"/>
      <c r="AI853" s="253"/>
      <c r="AP853" s="313"/>
      <c r="AT853" s="313"/>
    </row>
    <row r="854" spans="1:46" s="312" customFormat="1" ht="15" customHeight="1" x14ac:dyDescent="0.25">
      <c r="A854" s="297"/>
      <c r="B854" s="297"/>
      <c r="C854" s="253"/>
      <c r="D854" s="253"/>
      <c r="E854" s="253"/>
      <c r="F854" s="253"/>
      <c r="G854" s="253"/>
      <c r="H854" s="253"/>
      <c r="I854" s="253"/>
      <c r="J854" s="253"/>
      <c r="K854" s="253"/>
      <c r="L854" s="253"/>
      <c r="M854" s="253"/>
      <c r="N854" s="253"/>
      <c r="O854" s="253"/>
      <c r="P854" s="253"/>
      <c r="Q854" s="253"/>
      <c r="R854" s="253"/>
      <c r="S854" s="253"/>
      <c r="T854" s="253"/>
      <c r="U854" s="253" t="s">
        <v>1010</v>
      </c>
      <c r="V854" s="253"/>
      <c r="W854" s="253"/>
      <c r="X854" s="253"/>
      <c r="Y854" s="253"/>
      <c r="Z854" s="253"/>
      <c r="AA854" s="253"/>
      <c r="AB854" s="253"/>
      <c r="AC854" s="253" t="s">
        <v>323</v>
      </c>
      <c r="AD854" s="253"/>
      <c r="AE854" s="253"/>
      <c r="AF854" s="253"/>
      <c r="AG854" s="253"/>
      <c r="AH854" s="253"/>
      <c r="AI854" s="253"/>
      <c r="AP854" s="313"/>
      <c r="AT854" s="313"/>
    </row>
    <row r="855" spans="1:46" s="312" customFormat="1" ht="15" customHeight="1" x14ac:dyDescent="0.25">
      <c r="A855" s="297"/>
      <c r="B855" s="297"/>
      <c r="C855" s="253"/>
      <c r="D855" s="253"/>
      <c r="E855" s="253"/>
      <c r="F855" s="253"/>
      <c r="G855" s="253"/>
      <c r="H855" s="253"/>
      <c r="I855" s="253"/>
      <c r="J855" s="253"/>
      <c r="K855" s="253"/>
      <c r="L855" s="253"/>
      <c r="M855" s="253"/>
      <c r="N855" s="253"/>
      <c r="O855" s="253"/>
      <c r="P855" s="253"/>
      <c r="Q855" s="253"/>
      <c r="R855" s="253"/>
      <c r="S855" s="253"/>
      <c r="T855" s="253"/>
      <c r="U855" s="253" t="s">
        <v>1011</v>
      </c>
      <c r="V855" s="253"/>
      <c r="W855" s="253"/>
      <c r="X855" s="253"/>
      <c r="Y855" s="253"/>
      <c r="Z855" s="253"/>
      <c r="AA855" s="253"/>
      <c r="AB855" s="253"/>
      <c r="AC855" s="253" t="s">
        <v>357</v>
      </c>
      <c r="AD855" s="253"/>
      <c r="AE855" s="253"/>
      <c r="AF855" s="253"/>
      <c r="AG855" s="253"/>
      <c r="AH855" s="253"/>
      <c r="AI855" s="253"/>
      <c r="AP855" s="313"/>
      <c r="AT855" s="313"/>
    </row>
    <row r="856" spans="1:46" s="312" customFormat="1" ht="15" customHeight="1" x14ac:dyDescent="0.25">
      <c r="A856" s="297"/>
      <c r="B856" s="297"/>
      <c r="C856" s="253"/>
      <c r="D856" s="253"/>
      <c r="E856" s="253"/>
      <c r="F856" s="253"/>
      <c r="G856" s="253"/>
      <c r="H856" s="253"/>
      <c r="I856" s="253"/>
      <c r="J856" s="253"/>
      <c r="K856" s="253"/>
      <c r="L856" s="253"/>
      <c r="M856" s="253"/>
      <c r="N856" s="253"/>
      <c r="O856" s="253"/>
      <c r="P856" s="253"/>
      <c r="Q856" s="253"/>
      <c r="R856" s="253"/>
      <c r="S856" s="253"/>
      <c r="T856" s="253"/>
      <c r="U856" s="253" t="s">
        <v>1012</v>
      </c>
      <c r="V856" s="253"/>
      <c r="W856" s="253"/>
      <c r="X856" s="253"/>
      <c r="Y856" s="253"/>
      <c r="Z856" s="253"/>
      <c r="AA856" s="253"/>
      <c r="AB856" s="253"/>
      <c r="AC856" s="253" t="s">
        <v>320</v>
      </c>
      <c r="AD856" s="253"/>
      <c r="AE856" s="253"/>
      <c r="AF856" s="253"/>
      <c r="AG856" s="253"/>
      <c r="AH856" s="253"/>
      <c r="AI856" s="253"/>
      <c r="AP856" s="313"/>
      <c r="AT856" s="313"/>
    </row>
    <row r="857" spans="1:46" s="312" customFormat="1" ht="15" customHeight="1" x14ac:dyDescent="0.25">
      <c r="A857" s="297"/>
      <c r="B857" s="297"/>
      <c r="C857" s="253"/>
      <c r="D857" s="253"/>
      <c r="E857" s="253"/>
      <c r="F857" s="253"/>
      <c r="G857" s="253"/>
      <c r="H857" s="253"/>
      <c r="I857" s="253"/>
      <c r="J857" s="253"/>
      <c r="K857" s="253"/>
      <c r="L857" s="253"/>
      <c r="M857" s="253"/>
      <c r="N857" s="253"/>
      <c r="O857" s="253"/>
      <c r="P857" s="253"/>
      <c r="Q857" s="253"/>
      <c r="R857" s="253"/>
      <c r="S857" s="253"/>
      <c r="T857" s="253"/>
      <c r="U857" s="253" t="s">
        <v>1013</v>
      </c>
      <c r="V857" s="253"/>
      <c r="W857" s="253"/>
      <c r="X857" s="253"/>
      <c r="Y857" s="253"/>
      <c r="Z857" s="253"/>
      <c r="AA857" s="253"/>
      <c r="AB857" s="253"/>
      <c r="AC857" s="253" t="s">
        <v>332</v>
      </c>
      <c r="AD857" s="253"/>
      <c r="AE857" s="253"/>
      <c r="AF857" s="253"/>
      <c r="AG857" s="253"/>
      <c r="AH857" s="253"/>
      <c r="AI857" s="253"/>
      <c r="AP857" s="313"/>
      <c r="AT857" s="313"/>
    </row>
    <row r="858" spans="1:46" s="312" customFormat="1" ht="15" customHeight="1" x14ac:dyDescent="0.25">
      <c r="A858" s="297"/>
      <c r="B858" s="297"/>
      <c r="C858" s="253"/>
      <c r="D858" s="253"/>
      <c r="E858" s="253"/>
      <c r="F858" s="253"/>
      <c r="G858" s="253"/>
      <c r="H858" s="253"/>
      <c r="I858" s="253"/>
      <c r="J858" s="253"/>
      <c r="K858" s="253"/>
      <c r="L858" s="253"/>
      <c r="M858" s="253"/>
      <c r="N858" s="253"/>
      <c r="O858" s="253"/>
      <c r="P858" s="253"/>
      <c r="Q858" s="253"/>
      <c r="R858" s="253"/>
      <c r="S858" s="253"/>
      <c r="T858" s="253"/>
      <c r="U858" s="253" t="s">
        <v>1014</v>
      </c>
      <c r="V858" s="253"/>
      <c r="W858" s="253"/>
      <c r="X858" s="253"/>
      <c r="Y858" s="253"/>
      <c r="Z858" s="253"/>
      <c r="AA858" s="253"/>
      <c r="AB858" s="253"/>
      <c r="AC858" s="253" t="s">
        <v>357</v>
      </c>
      <c r="AD858" s="253"/>
      <c r="AE858" s="253"/>
      <c r="AF858" s="253"/>
      <c r="AG858" s="253"/>
      <c r="AH858" s="253"/>
      <c r="AI858" s="253"/>
      <c r="AP858" s="313"/>
      <c r="AT858" s="313"/>
    </row>
    <row r="859" spans="1:46" s="312" customFormat="1" ht="15" customHeight="1" x14ac:dyDescent="0.25">
      <c r="A859" s="297"/>
      <c r="B859" s="297"/>
      <c r="C859" s="253"/>
      <c r="D859" s="253"/>
      <c r="E859" s="253"/>
      <c r="F859" s="253"/>
      <c r="G859" s="253"/>
      <c r="H859" s="253"/>
      <c r="I859" s="253"/>
      <c r="J859" s="253"/>
      <c r="K859" s="253"/>
      <c r="L859" s="253"/>
      <c r="M859" s="253"/>
      <c r="N859" s="253"/>
      <c r="O859" s="253"/>
      <c r="P859" s="253"/>
      <c r="Q859" s="253"/>
      <c r="R859" s="253"/>
      <c r="S859" s="253"/>
      <c r="T859" s="253"/>
      <c r="U859" s="253" t="s">
        <v>1015</v>
      </c>
      <c r="V859" s="253"/>
      <c r="W859" s="253"/>
      <c r="X859" s="253"/>
      <c r="Y859" s="253"/>
      <c r="Z859" s="253"/>
      <c r="AA859" s="253"/>
      <c r="AB859" s="253"/>
      <c r="AC859" s="253" t="s">
        <v>323</v>
      </c>
      <c r="AD859" s="253"/>
      <c r="AE859" s="253"/>
      <c r="AF859" s="253"/>
      <c r="AG859" s="253"/>
      <c r="AH859" s="253"/>
      <c r="AI859" s="253"/>
      <c r="AP859" s="313"/>
      <c r="AT859" s="313"/>
    </row>
    <row r="860" spans="1:46" s="312" customFormat="1" ht="15" customHeight="1" x14ac:dyDescent="0.25">
      <c r="A860" s="297"/>
      <c r="B860" s="297"/>
      <c r="C860" s="253"/>
      <c r="D860" s="253"/>
      <c r="E860" s="253"/>
      <c r="F860" s="253"/>
      <c r="G860" s="253"/>
      <c r="H860" s="253"/>
      <c r="I860" s="253"/>
      <c r="J860" s="253"/>
      <c r="K860" s="253"/>
      <c r="L860" s="253"/>
      <c r="M860" s="253"/>
      <c r="N860" s="253"/>
      <c r="O860" s="253"/>
      <c r="P860" s="253"/>
      <c r="Q860" s="253"/>
      <c r="R860" s="253"/>
      <c r="S860" s="253"/>
      <c r="T860" s="253"/>
      <c r="U860" s="253" t="s">
        <v>1016</v>
      </c>
      <c r="V860" s="253"/>
      <c r="W860" s="253"/>
      <c r="X860" s="253"/>
      <c r="Y860" s="253"/>
      <c r="Z860" s="253"/>
      <c r="AA860" s="253"/>
      <c r="AB860" s="253"/>
      <c r="AC860" s="253" t="s">
        <v>323</v>
      </c>
      <c r="AD860" s="253"/>
      <c r="AE860" s="253"/>
      <c r="AF860" s="253"/>
      <c r="AG860" s="253"/>
      <c r="AH860" s="253"/>
      <c r="AI860" s="253"/>
      <c r="AP860" s="313"/>
      <c r="AT860" s="313"/>
    </row>
    <row r="861" spans="1:46" s="312" customFormat="1" ht="15" customHeight="1" x14ac:dyDescent="0.25">
      <c r="A861" s="297"/>
      <c r="B861" s="297"/>
      <c r="C861" s="253"/>
      <c r="D861" s="253"/>
      <c r="E861" s="253"/>
      <c r="F861" s="253"/>
      <c r="G861" s="253"/>
      <c r="H861" s="253"/>
      <c r="I861" s="253"/>
      <c r="J861" s="253"/>
      <c r="K861" s="253"/>
      <c r="L861" s="253"/>
      <c r="M861" s="253"/>
      <c r="N861" s="253"/>
      <c r="O861" s="253"/>
      <c r="P861" s="253"/>
      <c r="Q861" s="253"/>
      <c r="R861" s="253"/>
      <c r="S861" s="253"/>
      <c r="T861" s="253"/>
      <c r="U861" s="253" t="s">
        <v>1017</v>
      </c>
      <c r="V861" s="253"/>
      <c r="W861" s="253"/>
      <c r="X861" s="253"/>
      <c r="Y861" s="253"/>
      <c r="Z861" s="253"/>
      <c r="AA861" s="253"/>
      <c r="AB861" s="253"/>
      <c r="AC861" s="253" t="s">
        <v>323</v>
      </c>
      <c r="AD861" s="253"/>
      <c r="AE861" s="253"/>
      <c r="AF861" s="253"/>
      <c r="AG861" s="253"/>
      <c r="AH861" s="253"/>
      <c r="AI861" s="253"/>
      <c r="AP861" s="313"/>
      <c r="AT861" s="313"/>
    </row>
    <row r="862" spans="1:46" s="312" customFormat="1" ht="15" customHeight="1" x14ac:dyDescent="0.25">
      <c r="A862" s="297"/>
      <c r="B862" s="297"/>
      <c r="C862" s="253"/>
      <c r="D862" s="253"/>
      <c r="E862" s="253"/>
      <c r="F862" s="253"/>
      <c r="G862" s="253"/>
      <c r="H862" s="253"/>
      <c r="I862" s="253"/>
      <c r="J862" s="253"/>
      <c r="K862" s="253"/>
      <c r="L862" s="253"/>
      <c r="M862" s="253"/>
      <c r="N862" s="253"/>
      <c r="O862" s="253"/>
      <c r="P862" s="253"/>
      <c r="Q862" s="253"/>
      <c r="R862" s="253"/>
      <c r="S862" s="253"/>
      <c r="T862" s="253"/>
      <c r="U862" s="253" t="s">
        <v>1018</v>
      </c>
      <c r="V862" s="253"/>
      <c r="W862" s="253"/>
      <c r="X862" s="253"/>
      <c r="Y862" s="253"/>
      <c r="Z862" s="253"/>
      <c r="AA862" s="253"/>
      <c r="AB862" s="253"/>
      <c r="AC862" s="253" t="s">
        <v>393</v>
      </c>
      <c r="AD862" s="253"/>
      <c r="AE862" s="253"/>
      <c r="AF862" s="253"/>
      <c r="AG862" s="253"/>
      <c r="AH862" s="253"/>
      <c r="AI862" s="253"/>
      <c r="AP862" s="313"/>
      <c r="AT862" s="313"/>
    </row>
    <row r="863" spans="1:46" s="312" customFormat="1" ht="15" customHeight="1" x14ac:dyDescent="0.25">
      <c r="A863" s="297"/>
      <c r="B863" s="297"/>
      <c r="C863" s="253"/>
      <c r="D863" s="253"/>
      <c r="E863" s="253"/>
      <c r="F863" s="253"/>
      <c r="G863" s="253"/>
      <c r="H863" s="253"/>
      <c r="I863" s="253"/>
      <c r="J863" s="253"/>
      <c r="K863" s="253"/>
      <c r="L863" s="253"/>
      <c r="M863" s="253"/>
      <c r="N863" s="253"/>
      <c r="O863" s="253"/>
      <c r="P863" s="253"/>
      <c r="Q863" s="253"/>
      <c r="R863" s="253"/>
      <c r="S863" s="253"/>
      <c r="T863" s="253"/>
      <c r="U863" s="253" t="s">
        <v>1019</v>
      </c>
      <c r="V863" s="253"/>
      <c r="W863" s="253"/>
      <c r="X863" s="253"/>
      <c r="Y863" s="253"/>
      <c r="Z863" s="253"/>
      <c r="AA863" s="253"/>
      <c r="AB863" s="253"/>
      <c r="AC863" s="253" t="s">
        <v>318</v>
      </c>
      <c r="AD863" s="253"/>
      <c r="AE863" s="253"/>
      <c r="AF863" s="253"/>
      <c r="AG863" s="253"/>
      <c r="AH863" s="253"/>
      <c r="AI863" s="253"/>
      <c r="AP863" s="313"/>
      <c r="AT863" s="313"/>
    </row>
    <row r="864" spans="1:46" s="312" customFormat="1" ht="15" customHeight="1" x14ac:dyDescent="0.25">
      <c r="A864" s="297"/>
      <c r="B864" s="297"/>
      <c r="C864" s="253"/>
      <c r="D864" s="253"/>
      <c r="E864" s="253"/>
      <c r="F864" s="253"/>
      <c r="G864" s="253"/>
      <c r="H864" s="253"/>
      <c r="I864" s="253"/>
      <c r="J864" s="253"/>
      <c r="K864" s="253"/>
      <c r="L864" s="253"/>
      <c r="M864" s="253"/>
      <c r="N864" s="253"/>
      <c r="O864" s="253"/>
      <c r="P864" s="253"/>
      <c r="Q864" s="253"/>
      <c r="R864" s="253"/>
      <c r="S864" s="253"/>
      <c r="T864" s="253"/>
      <c r="U864" s="253" t="s">
        <v>1020</v>
      </c>
      <c r="V864" s="253"/>
      <c r="W864" s="253"/>
      <c r="X864" s="253"/>
      <c r="Y864" s="253"/>
      <c r="Z864" s="253"/>
      <c r="AA864" s="253"/>
      <c r="AB864" s="253"/>
      <c r="AC864" s="253" t="s">
        <v>316</v>
      </c>
      <c r="AD864" s="253"/>
      <c r="AE864" s="253"/>
      <c r="AF864" s="253"/>
      <c r="AG864" s="253"/>
      <c r="AH864" s="253"/>
      <c r="AI864" s="253"/>
      <c r="AP864" s="313"/>
      <c r="AT864" s="313"/>
    </row>
    <row r="865" spans="1:46" s="312" customFormat="1" ht="15" customHeight="1" x14ac:dyDescent="0.25">
      <c r="A865" s="297"/>
      <c r="B865" s="297"/>
      <c r="C865" s="253"/>
      <c r="D865" s="253"/>
      <c r="E865" s="253"/>
      <c r="F865" s="253"/>
      <c r="G865" s="253"/>
      <c r="H865" s="253"/>
      <c r="I865" s="253"/>
      <c r="J865" s="253"/>
      <c r="K865" s="253"/>
      <c r="L865" s="253"/>
      <c r="M865" s="253"/>
      <c r="N865" s="253"/>
      <c r="O865" s="253"/>
      <c r="P865" s="253"/>
      <c r="Q865" s="253"/>
      <c r="R865" s="253"/>
      <c r="S865" s="253"/>
      <c r="T865" s="253"/>
      <c r="U865" s="253" t="s">
        <v>1021</v>
      </c>
      <c r="V865" s="253"/>
      <c r="W865" s="253"/>
      <c r="X865" s="253"/>
      <c r="Y865" s="253"/>
      <c r="Z865" s="253"/>
      <c r="AA865" s="253"/>
      <c r="AB865" s="253"/>
      <c r="AC865" s="253" t="s">
        <v>320</v>
      </c>
      <c r="AD865" s="253"/>
      <c r="AE865" s="253"/>
      <c r="AF865" s="253"/>
      <c r="AG865" s="253"/>
      <c r="AH865" s="253"/>
      <c r="AI865" s="253"/>
      <c r="AP865" s="313"/>
      <c r="AT865" s="313"/>
    </row>
    <row r="866" spans="1:46" s="312" customFormat="1" ht="15" customHeight="1" x14ac:dyDescent="0.25">
      <c r="A866" s="297"/>
      <c r="B866" s="297"/>
      <c r="C866" s="253"/>
      <c r="D866" s="253"/>
      <c r="E866" s="253"/>
      <c r="F866" s="253"/>
      <c r="G866" s="253"/>
      <c r="H866" s="253"/>
      <c r="I866" s="253"/>
      <c r="J866" s="253"/>
      <c r="K866" s="253"/>
      <c r="L866" s="253"/>
      <c r="M866" s="253"/>
      <c r="N866" s="253"/>
      <c r="O866" s="253"/>
      <c r="P866" s="253"/>
      <c r="Q866" s="253"/>
      <c r="R866" s="253"/>
      <c r="S866" s="253"/>
      <c r="T866" s="253"/>
      <c r="U866" s="253" t="s">
        <v>1022</v>
      </c>
      <c r="V866" s="253"/>
      <c r="W866" s="253"/>
      <c r="X866" s="253"/>
      <c r="Y866" s="253"/>
      <c r="Z866" s="253"/>
      <c r="AA866" s="253"/>
      <c r="AB866" s="253"/>
      <c r="AC866" s="253" t="s">
        <v>320</v>
      </c>
      <c r="AD866" s="253"/>
      <c r="AE866" s="253"/>
      <c r="AF866" s="253"/>
      <c r="AG866" s="253"/>
      <c r="AH866" s="253"/>
      <c r="AI866" s="253"/>
      <c r="AP866" s="313"/>
      <c r="AT866" s="313"/>
    </row>
    <row r="867" spans="1:46" s="312" customFormat="1" ht="15" customHeight="1" x14ac:dyDescent="0.25">
      <c r="A867" s="297"/>
      <c r="B867" s="297"/>
      <c r="C867" s="253"/>
      <c r="D867" s="253"/>
      <c r="E867" s="253"/>
      <c r="F867" s="253"/>
      <c r="G867" s="253"/>
      <c r="H867" s="253"/>
      <c r="I867" s="253"/>
      <c r="J867" s="253"/>
      <c r="K867" s="253"/>
      <c r="L867" s="253"/>
      <c r="M867" s="253"/>
      <c r="N867" s="253"/>
      <c r="O867" s="253"/>
      <c r="P867" s="253"/>
      <c r="Q867" s="253"/>
      <c r="R867" s="253"/>
      <c r="S867" s="253"/>
      <c r="T867" s="253"/>
      <c r="U867" s="253" t="s">
        <v>1023</v>
      </c>
      <c r="V867" s="253"/>
      <c r="W867" s="253"/>
      <c r="X867" s="253"/>
      <c r="Y867" s="253"/>
      <c r="Z867" s="253"/>
      <c r="AA867" s="253"/>
      <c r="AB867" s="253"/>
      <c r="AC867" s="253" t="s">
        <v>323</v>
      </c>
      <c r="AD867" s="253"/>
      <c r="AE867" s="253"/>
      <c r="AF867" s="253"/>
      <c r="AG867" s="253"/>
      <c r="AH867" s="253"/>
      <c r="AI867" s="253"/>
      <c r="AP867" s="313"/>
      <c r="AT867" s="313"/>
    </row>
    <row r="868" spans="1:46" s="312" customFormat="1" ht="15" customHeight="1" x14ac:dyDescent="0.25">
      <c r="A868" s="297"/>
      <c r="B868" s="297"/>
      <c r="C868" s="253"/>
      <c r="D868" s="253"/>
      <c r="E868" s="253"/>
      <c r="F868" s="253"/>
      <c r="G868" s="253"/>
      <c r="H868" s="253"/>
      <c r="I868" s="253"/>
      <c r="J868" s="253"/>
      <c r="K868" s="253"/>
      <c r="L868" s="253"/>
      <c r="M868" s="253"/>
      <c r="N868" s="253"/>
      <c r="O868" s="253"/>
      <c r="P868" s="253"/>
      <c r="Q868" s="253"/>
      <c r="R868" s="253"/>
      <c r="S868" s="253"/>
      <c r="T868" s="253"/>
      <c r="U868" s="253" t="s">
        <v>1024</v>
      </c>
      <c r="V868" s="253"/>
      <c r="W868" s="253"/>
      <c r="X868" s="253"/>
      <c r="Y868" s="253"/>
      <c r="Z868" s="253"/>
      <c r="AA868" s="253"/>
      <c r="AB868" s="253"/>
      <c r="AC868" s="253" t="s">
        <v>323</v>
      </c>
      <c r="AD868" s="253"/>
      <c r="AE868" s="253"/>
      <c r="AF868" s="253"/>
      <c r="AG868" s="253"/>
      <c r="AH868" s="253"/>
      <c r="AI868" s="253"/>
      <c r="AP868" s="313"/>
      <c r="AT868" s="313"/>
    </row>
    <row r="869" spans="1:46" s="312" customFormat="1" ht="15" customHeight="1" x14ac:dyDescent="0.25">
      <c r="A869" s="297"/>
      <c r="B869" s="297"/>
      <c r="C869" s="253"/>
      <c r="D869" s="253"/>
      <c r="E869" s="253"/>
      <c r="F869" s="253"/>
      <c r="G869" s="253"/>
      <c r="H869" s="253"/>
      <c r="I869" s="253"/>
      <c r="J869" s="253"/>
      <c r="K869" s="253"/>
      <c r="L869" s="253"/>
      <c r="M869" s="253"/>
      <c r="N869" s="253"/>
      <c r="O869" s="253"/>
      <c r="P869" s="253"/>
      <c r="Q869" s="253"/>
      <c r="R869" s="253"/>
      <c r="S869" s="253"/>
      <c r="T869" s="253"/>
      <c r="U869" s="253" t="s">
        <v>1025</v>
      </c>
      <c r="V869" s="253"/>
      <c r="W869" s="253"/>
      <c r="X869" s="253"/>
      <c r="Y869" s="253"/>
      <c r="Z869" s="253"/>
      <c r="AA869" s="253"/>
      <c r="AB869" s="253"/>
      <c r="AC869" s="253" t="s">
        <v>373</v>
      </c>
      <c r="AD869" s="253"/>
      <c r="AE869" s="253"/>
      <c r="AF869" s="253"/>
      <c r="AG869" s="253"/>
      <c r="AH869" s="253"/>
      <c r="AI869" s="253"/>
      <c r="AP869" s="313"/>
      <c r="AT869" s="313"/>
    </row>
    <row r="870" spans="1:46" s="312" customFormat="1" ht="15" customHeight="1" x14ac:dyDescent="0.25">
      <c r="A870" s="297"/>
      <c r="B870" s="297"/>
      <c r="C870" s="253"/>
      <c r="D870" s="253"/>
      <c r="E870" s="253"/>
      <c r="F870" s="253"/>
      <c r="G870" s="253"/>
      <c r="H870" s="253"/>
      <c r="I870" s="253"/>
      <c r="J870" s="253"/>
      <c r="K870" s="253"/>
      <c r="L870" s="253"/>
      <c r="M870" s="253"/>
      <c r="N870" s="253"/>
      <c r="O870" s="253"/>
      <c r="P870" s="253"/>
      <c r="Q870" s="253"/>
      <c r="R870" s="253"/>
      <c r="S870" s="253"/>
      <c r="T870" s="253"/>
      <c r="U870" s="253" t="s">
        <v>1026</v>
      </c>
      <c r="V870" s="253"/>
      <c r="W870" s="253"/>
      <c r="X870" s="253"/>
      <c r="Y870" s="253"/>
      <c r="Z870" s="253"/>
      <c r="AA870" s="253"/>
      <c r="AB870" s="253"/>
      <c r="AC870" s="253" t="s">
        <v>318</v>
      </c>
      <c r="AD870" s="253"/>
      <c r="AE870" s="253"/>
      <c r="AF870" s="253"/>
      <c r="AG870" s="253"/>
      <c r="AH870" s="253"/>
      <c r="AI870" s="253"/>
      <c r="AP870" s="313"/>
      <c r="AT870" s="313"/>
    </row>
    <row r="871" spans="1:46" s="312" customFormat="1" ht="15" customHeight="1" x14ac:dyDescent="0.25">
      <c r="A871" s="297"/>
      <c r="B871" s="297"/>
      <c r="C871" s="253"/>
      <c r="D871" s="253"/>
      <c r="E871" s="253"/>
      <c r="F871" s="253"/>
      <c r="G871" s="253"/>
      <c r="H871" s="253"/>
      <c r="I871" s="253"/>
      <c r="J871" s="253"/>
      <c r="K871" s="253"/>
      <c r="L871" s="253"/>
      <c r="M871" s="253"/>
      <c r="N871" s="253"/>
      <c r="O871" s="253"/>
      <c r="P871" s="253"/>
      <c r="Q871" s="253"/>
      <c r="R871" s="253"/>
      <c r="S871" s="253"/>
      <c r="T871" s="253"/>
      <c r="U871" s="253" t="s">
        <v>1027</v>
      </c>
      <c r="V871" s="253"/>
      <c r="W871" s="253"/>
      <c r="X871" s="253"/>
      <c r="Y871" s="253"/>
      <c r="Z871" s="253"/>
      <c r="AA871" s="253"/>
      <c r="AB871" s="253"/>
      <c r="AC871" s="253" t="s">
        <v>323</v>
      </c>
      <c r="AD871" s="253"/>
      <c r="AE871" s="253"/>
      <c r="AF871" s="253"/>
      <c r="AG871" s="253"/>
      <c r="AH871" s="253"/>
      <c r="AI871" s="253"/>
      <c r="AP871" s="313"/>
      <c r="AT871" s="313"/>
    </row>
    <row r="872" spans="1:46" s="312" customFormat="1" ht="15" customHeight="1" x14ac:dyDescent="0.25">
      <c r="A872" s="297"/>
      <c r="B872" s="297"/>
      <c r="C872" s="253"/>
      <c r="D872" s="253"/>
      <c r="E872" s="253"/>
      <c r="F872" s="253"/>
      <c r="G872" s="253"/>
      <c r="H872" s="253"/>
      <c r="I872" s="253"/>
      <c r="J872" s="253"/>
      <c r="K872" s="253"/>
      <c r="L872" s="253"/>
      <c r="M872" s="253"/>
      <c r="N872" s="253"/>
      <c r="O872" s="253"/>
      <c r="P872" s="253"/>
      <c r="Q872" s="253"/>
      <c r="R872" s="253"/>
      <c r="S872" s="253"/>
      <c r="T872" s="253"/>
      <c r="U872" s="253" t="s">
        <v>1028</v>
      </c>
      <c r="V872" s="253"/>
      <c r="W872" s="253"/>
      <c r="X872" s="253"/>
      <c r="Y872" s="253"/>
      <c r="Z872" s="253"/>
      <c r="AA872" s="253"/>
      <c r="AB872" s="253"/>
      <c r="AC872" s="253" t="s">
        <v>329</v>
      </c>
      <c r="AD872" s="253"/>
      <c r="AE872" s="253"/>
      <c r="AF872" s="253"/>
      <c r="AG872" s="253"/>
      <c r="AH872" s="253"/>
      <c r="AI872" s="253"/>
      <c r="AP872" s="313"/>
      <c r="AT872" s="313"/>
    </row>
    <row r="873" spans="1:46" s="312" customFormat="1" ht="15" customHeight="1" x14ac:dyDescent="0.25">
      <c r="A873" s="297"/>
      <c r="B873" s="297"/>
      <c r="C873" s="253"/>
      <c r="D873" s="253"/>
      <c r="E873" s="253"/>
      <c r="F873" s="253"/>
      <c r="G873" s="253"/>
      <c r="H873" s="253"/>
      <c r="I873" s="253"/>
      <c r="J873" s="253"/>
      <c r="K873" s="253"/>
      <c r="L873" s="253"/>
      <c r="M873" s="253"/>
      <c r="N873" s="253"/>
      <c r="O873" s="253"/>
      <c r="P873" s="253"/>
      <c r="Q873" s="253"/>
      <c r="R873" s="253"/>
      <c r="S873" s="253"/>
      <c r="T873" s="253"/>
      <c r="U873" s="253" t="s">
        <v>1029</v>
      </c>
      <c r="V873" s="253"/>
      <c r="W873" s="253"/>
      <c r="X873" s="253"/>
      <c r="Y873" s="253"/>
      <c r="Z873" s="253"/>
      <c r="AA873" s="253"/>
      <c r="AB873" s="253"/>
      <c r="AC873" s="253" t="s">
        <v>332</v>
      </c>
      <c r="AD873" s="253"/>
      <c r="AE873" s="253"/>
      <c r="AF873" s="253"/>
      <c r="AG873" s="253"/>
      <c r="AH873" s="253"/>
      <c r="AI873" s="253"/>
      <c r="AP873" s="313"/>
      <c r="AT873" s="313"/>
    </row>
    <row r="874" spans="1:46" s="312" customFormat="1" ht="15" customHeight="1" x14ac:dyDescent="0.25">
      <c r="A874" s="297"/>
      <c r="B874" s="297"/>
      <c r="C874" s="253"/>
      <c r="D874" s="253"/>
      <c r="E874" s="253"/>
      <c r="F874" s="253"/>
      <c r="G874" s="253"/>
      <c r="H874" s="253"/>
      <c r="I874" s="253"/>
      <c r="J874" s="253"/>
      <c r="K874" s="253"/>
      <c r="L874" s="253"/>
      <c r="M874" s="253"/>
      <c r="N874" s="253"/>
      <c r="O874" s="253"/>
      <c r="P874" s="253"/>
      <c r="Q874" s="253"/>
      <c r="R874" s="253"/>
      <c r="S874" s="253"/>
      <c r="T874" s="253"/>
      <c r="U874" s="253" t="s">
        <v>1030</v>
      </c>
      <c r="V874" s="253"/>
      <c r="W874" s="253"/>
      <c r="X874" s="253"/>
      <c r="Y874" s="253"/>
      <c r="Z874" s="253"/>
      <c r="AA874" s="253"/>
      <c r="AB874" s="253"/>
      <c r="AC874" s="253" t="s">
        <v>316</v>
      </c>
      <c r="AD874" s="253"/>
      <c r="AE874" s="253"/>
      <c r="AF874" s="253"/>
      <c r="AG874" s="253"/>
      <c r="AH874" s="253"/>
      <c r="AI874" s="253"/>
      <c r="AP874" s="313"/>
      <c r="AT874" s="313"/>
    </row>
    <row r="875" spans="1:46" s="312" customFormat="1" ht="15" customHeight="1" x14ac:dyDescent="0.25">
      <c r="A875" s="297"/>
      <c r="B875" s="297"/>
      <c r="C875" s="253"/>
      <c r="D875" s="253"/>
      <c r="E875" s="253"/>
      <c r="F875" s="253"/>
      <c r="G875" s="253"/>
      <c r="H875" s="253"/>
      <c r="I875" s="253"/>
      <c r="J875" s="253"/>
      <c r="K875" s="253"/>
      <c r="L875" s="253"/>
      <c r="M875" s="253"/>
      <c r="N875" s="253"/>
      <c r="O875" s="253"/>
      <c r="P875" s="253"/>
      <c r="Q875" s="253"/>
      <c r="R875" s="253"/>
      <c r="S875" s="253"/>
      <c r="T875" s="253"/>
      <c r="U875" s="253" t="s">
        <v>1031</v>
      </c>
      <c r="V875" s="253"/>
      <c r="W875" s="253"/>
      <c r="X875" s="253"/>
      <c r="Y875" s="253"/>
      <c r="Z875" s="253"/>
      <c r="AA875" s="253"/>
      <c r="AB875" s="253"/>
      <c r="AC875" s="253" t="s">
        <v>332</v>
      </c>
      <c r="AD875" s="253"/>
      <c r="AE875" s="253"/>
      <c r="AF875" s="253"/>
      <c r="AG875" s="253"/>
      <c r="AH875" s="253"/>
      <c r="AI875" s="253"/>
      <c r="AP875" s="313"/>
      <c r="AT875" s="313"/>
    </row>
    <row r="876" spans="1:46" s="312" customFormat="1" ht="15" customHeight="1" x14ac:dyDescent="0.25">
      <c r="A876" s="297"/>
      <c r="B876" s="297"/>
      <c r="C876" s="253"/>
      <c r="D876" s="253"/>
      <c r="E876" s="253"/>
      <c r="F876" s="253"/>
      <c r="G876" s="253"/>
      <c r="H876" s="253"/>
      <c r="I876" s="253"/>
      <c r="J876" s="253"/>
      <c r="K876" s="253"/>
      <c r="L876" s="253"/>
      <c r="M876" s="253"/>
      <c r="N876" s="253"/>
      <c r="O876" s="253"/>
      <c r="P876" s="253"/>
      <c r="Q876" s="253"/>
      <c r="R876" s="253"/>
      <c r="S876" s="253"/>
      <c r="T876" s="253"/>
      <c r="U876" s="253" t="s">
        <v>1032</v>
      </c>
      <c r="V876" s="253"/>
      <c r="W876" s="253"/>
      <c r="X876" s="253"/>
      <c r="Y876" s="253"/>
      <c r="Z876" s="253"/>
      <c r="AA876" s="253"/>
      <c r="AB876" s="253"/>
      <c r="AC876" s="253" t="s">
        <v>393</v>
      </c>
      <c r="AD876" s="253"/>
      <c r="AE876" s="253"/>
      <c r="AF876" s="253"/>
      <c r="AG876" s="253"/>
      <c r="AH876" s="253"/>
      <c r="AI876" s="253"/>
      <c r="AP876" s="313"/>
      <c r="AT876" s="313"/>
    </row>
    <row r="877" spans="1:46" s="312" customFormat="1" ht="15" customHeight="1" x14ac:dyDescent="0.25">
      <c r="A877" s="297"/>
      <c r="B877" s="297"/>
      <c r="C877" s="253"/>
      <c r="D877" s="253"/>
      <c r="E877" s="253"/>
      <c r="F877" s="253"/>
      <c r="G877" s="253"/>
      <c r="H877" s="253"/>
      <c r="I877" s="253"/>
      <c r="J877" s="253"/>
      <c r="K877" s="253"/>
      <c r="L877" s="253"/>
      <c r="M877" s="253"/>
      <c r="N877" s="253"/>
      <c r="O877" s="253"/>
      <c r="P877" s="253"/>
      <c r="Q877" s="253"/>
      <c r="R877" s="253"/>
      <c r="S877" s="253"/>
      <c r="T877" s="253"/>
      <c r="U877" s="253" t="s">
        <v>1033</v>
      </c>
      <c r="V877" s="253"/>
      <c r="W877" s="253"/>
      <c r="X877" s="253"/>
      <c r="Y877" s="253"/>
      <c r="Z877" s="253"/>
      <c r="AA877" s="253"/>
      <c r="AB877" s="253"/>
      <c r="AC877" s="253" t="s">
        <v>332</v>
      </c>
      <c r="AD877" s="253"/>
      <c r="AE877" s="253"/>
      <c r="AF877" s="253"/>
      <c r="AG877" s="253"/>
      <c r="AH877" s="253"/>
      <c r="AI877" s="253"/>
      <c r="AP877" s="313"/>
      <c r="AT877" s="313"/>
    </row>
    <row r="878" spans="1:46" s="312" customFormat="1" ht="15" customHeight="1" x14ac:dyDescent="0.25">
      <c r="A878" s="297"/>
      <c r="B878" s="297"/>
      <c r="C878" s="253"/>
      <c r="D878" s="253"/>
      <c r="E878" s="253"/>
      <c r="F878" s="253"/>
      <c r="G878" s="253"/>
      <c r="H878" s="253"/>
      <c r="I878" s="253"/>
      <c r="J878" s="253"/>
      <c r="K878" s="253"/>
      <c r="L878" s="253"/>
      <c r="M878" s="253"/>
      <c r="N878" s="253"/>
      <c r="O878" s="253"/>
      <c r="P878" s="253"/>
      <c r="Q878" s="253"/>
      <c r="R878" s="253"/>
      <c r="S878" s="253"/>
      <c r="T878" s="253"/>
      <c r="U878" s="253" t="s">
        <v>1034</v>
      </c>
      <c r="V878" s="253"/>
      <c r="W878" s="253"/>
      <c r="X878" s="253"/>
      <c r="Y878" s="253"/>
      <c r="Z878" s="253"/>
      <c r="AA878" s="253"/>
      <c r="AB878" s="253"/>
      <c r="AC878" s="253" t="s">
        <v>393</v>
      </c>
      <c r="AD878" s="253"/>
      <c r="AE878" s="253"/>
      <c r="AF878" s="253"/>
      <c r="AG878" s="253"/>
      <c r="AH878" s="253"/>
      <c r="AI878" s="253"/>
      <c r="AP878" s="313"/>
      <c r="AT878" s="313"/>
    </row>
    <row r="879" spans="1:46" s="312" customFormat="1" ht="15" customHeight="1" x14ac:dyDescent="0.25">
      <c r="A879" s="297"/>
      <c r="B879" s="297"/>
      <c r="C879" s="253"/>
      <c r="D879" s="253"/>
      <c r="E879" s="253"/>
      <c r="F879" s="253"/>
      <c r="G879" s="253"/>
      <c r="H879" s="253"/>
      <c r="I879" s="253"/>
      <c r="J879" s="253"/>
      <c r="K879" s="253"/>
      <c r="L879" s="253"/>
      <c r="M879" s="253"/>
      <c r="N879" s="253"/>
      <c r="O879" s="253"/>
      <c r="P879" s="253"/>
      <c r="Q879" s="253"/>
      <c r="R879" s="253"/>
      <c r="S879" s="253"/>
      <c r="T879" s="253"/>
      <c r="U879" s="253" t="s">
        <v>1035</v>
      </c>
      <c r="V879" s="253"/>
      <c r="W879" s="253"/>
      <c r="X879" s="253"/>
      <c r="Y879" s="253"/>
      <c r="Z879" s="253"/>
      <c r="AA879" s="253"/>
      <c r="AB879" s="253"/>
      <c r="AC879" s="253" t="s">
        <v>393</v>
      </c>
      <c r="AD879" s="253"/>
      <c r="AE879" s="253"/>
      <c r="AF879" s="253"/>
      <c r="AG879" s="253"/>
      <c r="AH879" s="253"/>
      <c r="AI879" s="253"/>
      <c r="AP879" s="313"/>
      <c r="AT879" s="313"/>
    </row>
    <row r="880" spans="1:46" s="312" customFormat="1" ht="15" customHeight="1" x14ac:dyDescent="0.25">
      <c r="A880" s="297"/>
      <c r="B880" s="297"/>
      <c r="C880" s="253"/>
      <c r="D880" s="253"/>
      <c r="E880" s="253"/>
      <c r="F880" s="253"/>
      <c r="G880" s="253"/>
      <c r="H880" s="253"/>
      <c r="I880" s="253"/>
      <c r="J880" s="253"/>
      <c r="K880" s="253"/>
      <c r="L880" s="253"/>
      <c r="M880" s="253"/>
      <c r="N880" s="253"/>
      <c r="O880" s="253"/>
      <c r="P880" s="253"/>
      <c r="Q880" s="253"/>
      <c r="R880" s="253"/>
      <c r="S880" s="253"/>
      <c r="T880" s="253"/>
      <c r="U880" s="253" t="s">
        <v>1036</v>
      </c>
      <c r="V880" s="253"/>
      <c r="W880" s="253"/>
      <c r="X880" s="253"/>
      <c r="Y880" s="253"/>
      <c r="Z880" s="253"/>
      <c r="AA880" s="253"/>
      <c r="AB880" s="253"/>
      <c r="AC880" s="253" t="s">
        <v>332</v>
      </c>
      <c r="AD880" s="253"/>
      <c r="AE880" s="253"/>
      <c r="AF880" s="253"/>
      <c r="AG880" s="253"/>
      <c r="AH880" s="253"/>
      <c r="AI880" s="253"/>
      <c r="AP880" s="313"/>
      <c r="AT880" s="313"/>
    </row>
    <row r="881" spans="1:46" s="312" customFormat="1" ht="15" customHeight="1" x14ac:dyDescent="0.25">
      <c r="A881" s="297"/>
      <c r="B881" s="297"/>
      <c r="C881" s="253"/>
      <c r="D881" s="253"/>
      <c r="E881" s="253"/>
      <c r="F881" s="253"/>
      <c r="G881" s="253"/>
      <c r="H881" s="253"/>
      <c r="I881" s="253"/>
      <c r="J881" s="253"/>
      <c r="K881" s="253"/>
      <c r="L881" s="253"/>
      <c r="M881" s="253"/>
      <c r="N881" s="253"/>
      <c r="O881" s="253"/>
      <c r="P881" s="253"/>
      <c r="Q881" s="253"/>
      <c r="R881" s="253"/>
      <c r="S881" s="253"/>
      <c r="T881" s="253"/>
      <c r="U881" s="253" t="s">
        <v>1037</v>
      </c>
      <c r="V881" s="253"/>
      <c r="W881" s="253"/>
      <c r="X881" s="253"/>
      <c r="Y881" s="253"/>
      <c r="Z881" s="253"/>
      <c r="AA881" s="253"/>
      <c r="AB881" s="253"/>
      <c r="AC881" s="253" t="s">
        <v>320</v>
      </c>
      <c r="AD881" s="253"/>
      <c r="AE881" s="253"/>
      <c r="AF881" s="253"/>
      <c r="AG881" s="253"/>
      <c r="AH881" s="253"/>
      <c r="AI881" s="253"/>
      <c r="AP881" s="313"/>
      <c r="AT881" s="313"/>
    </row>
    <row r="882" spans="1:46" s="312" customFormat="1" ht="15" customHeight="1" x14ac:dyDescent="0.25">
      <c r="A882" s="297"/>
      <c r="B882" s="297"/>
      <c r="C882" s="253"/>
      <c r="D882" s="253"/>
      <c r="E882" s="253"/>
      <c r="F882" s="253"/>
      <c r="G882" s="253"/>
      <c r="H882" s="253"/>
      <c r="I882" s="253"/>
      <c r="J882" s="253"/>
      <c r="K882" s="253"/>
      <c r="L882" s="253"/>
      <c r="M882" s="253"/>
      <c r="N882" s="253"/>
      <c r="O882" s="253"/>
      <c r="P882" s="253"/>
      <c r="Q882" s="253"/>
      <c r="R882" s="253"/>
      <c r="S882" s="253"/>
      <c r="T882" s="253"/>
      <c r="U882" s="253" t="s">
        <v>1038</v>
      </c>
      <c r="V882" s="253"/>
      <c r="W882" s="253"/>
      <c r="X882" s="253"/>
      <c r="Y882" s="253"/>
      <c r="Z882" s="253"/>
      <c r="AA882" s="253"/>
      <c r="AB882" s="253"/>
      <c r="AC882" s="253" t="s">
        <v>323</v>
      </c>
      <c r="AD882" s="253"/>
      <c r="AE882" s="253"/>
      <c r="AF882" s="253"/>
      <c r="AG882" s="253"/>
      <c r="AH882" s="253"/>
      <c r="AI882" s="253"/>
      <c r="AP882" s="313"/>
      <c r="AT882" s="313"/>
    </row>
    <row r="883" spans="1:46" s="312" customFormat="1" ht="15" customHeight="1" x14ac:dyDescent="0.25">
      <c r="A883" s="297"/>
      <c r="B883" s="297"/>
      <c r="C883" s="253"/>
      <c r="D883" s="253"/>
      <c r="E883" s="253"/>
      <c r="F883" s="253"/>
      <c r="G883" s="253"/>
      <c r="H883" s="253"/>
      <c r="I883" s="253"/>
      <c r="J883" s="253"/>
      <c r="K883" s="253"/>
      <c r="L883" s="253"/>
      <c r="M883" s="253"/>
      <c r="N883" s="253"/>
      <c r="O883" s="253"/>
      <c r="P883" s="253"/>
      <c r="Q883" s="253"/>
      <c r="R883" s="253"/>
      <c r="S883" s="253"/>
      <c r="T883" s="253"/>
      <c r="U883" s="253" t="s">
        <v>1039</v>
      </c>
      <c r="V883" s="253"/>
      <c r="W883" s="253"/>
      <c r="X883" s="253"/>
      <c r="Y883" s="253"/>
      <c r="Z883" s="253"/>
      <c r="AA883" s="253"/>
      <c r="AB883" s="253"/>
      <c r="AC883" s="253" t="s">
        <v>323</v>
      </c>
      <c r="AD883" s="253"/>
      <c r="AE883" s="253"/>
      <c r="AF883" s="253"/>
      <c r="AG883" s="253"/>
      <c r="AH883" s="253"/>
      <c r="AI883" s="253"/>
      <c r="AP883" s="313"/>
      <c r="AT883" s="313"/>
    </row>
    <row r="884" spans="1:46" s="312" customFormat="1" ht="15" customHeight="1" x14ac:dyDescent="0.25">
      <c r="A884" s="297"/>
      <c r="B884" s="297"/>
      <c r="C884" s="253"/>
      <c r="D884" s="253"/>
      <c r="E884" s="253"/>
      <c r="F884" s="253"/>
      <c r="G884" s="253"/>
      <c r="H884" s="253"/>
      <c r="I884" s="253"/>
      <c r="J884" s="253"/>
      <c r="K884" s="253"/>
      <c r="L884" s="253"/>
      <c r="M884" s="253"/>
      <c r="N884" s="253"/>
      <c r="O884" s="253"/>
      <c r="P884" s="253"/>
      <c r="Q884" s="253"/>
      <c r="R884" s="253"/>
      <c r="S884" s="253"/>
      <c r="T884" s="253"/>
      <c r="U884" s="253" t="s">
        <v>1040</v>
      </c>
      <c r="V884" s="253"/>
      <c r="W884" s="253"/>
      <c r="X884" s="253"/>
      <c r="Y884" s="253"/>
      <c r="Z884" s="253"/>
      <c r="AA884" s="253"/>
      <c r="AB884" s="253"/>
      <c r="AC884" s="253" t="s">
        <v>393</v>
      </c>
      <c r="AD884" s="253"/>
      <c r="AE884" s="253"/>
      <c r="AF884" s="253"/>
      <c r="AG884" s="253"/>
      <c r="AH884" s="253"/>
      <c r="AI884" s="253"/>
      <c r="AP884" s="313"/>
      <c r="AT884" s="313"/>
    </row>
    <row r="885" spans="1:46" s="312" customFormat="1" ht="15" customHeight="1" x14ac:dyDescent="0.25">
      <c r="A885" s="297"/>
      <c r="B885" s="297"/>
      <c r="C885" s="253"/>
      <c r="D885" s="253"/>
      <c r="E885" s="253"/>
      <c r="F885" s="253"/>
      <c r="G885" s="253"/>
      <c r="H885" s="253"/>
      <c r="I885" s="253"/>
      <c r="J885" s="253"/>
      <c r="K885" s="253"/>
      <c r="L885" s="253"/>
      <c r="M885" s="253"/>
      <c r="N885" s="253"/>
      <c r="O885" s="253"/>
      <c r="P885" s="253"/>
      <c r="Q885" s="253"/>
      <c r="R885" s="253"/>
      <c r="S885" s="253"/>
      <c r="T885" s="253"/>
      <c r="U885" s="253" t="s">
        <v>1041</v>
      </c>
      <c r="V885" s="253"/>
      <c r="W885" s="253"/>
      <c r="X885" s="253"/>
      <c r="Y885" s="253"/>
      <c r="Z885" s="253"/>
      <c r="AA885" s="253"/>
      <c r="AB885" s="253"/>
      <c r="AC885" s="253" t="s">
        <v>393</v>
      </c>
      <c r="AD885" s="253"/>
      <c r="AE885" s="253"/>
      <c r="AF885" s="253"/>
      <c r="AG885" s="253"/>
      <c r="AH885" s="253"/>
      <c r="AI885" s="253"/>
      <c r="AP885" s="313"/>
      <c r="AT885" s="313"/>
    </row>
    <row r="886" spans="1:46" s="312" customFormat="1" ht="15" customHeight="1" x14ac:dyDescent="0.25">
      <c r="A886" s="297"/>
      <c r="B886" s="297"/>
      <c r="C886" s="253"/>
      <c r="D886" s="253"/>
      <c r="E886" s="253"/>
      <c r="F886" s="253"/>
      <c r="G886" s="253"/>
      <c r="H886" s="253"/>
      <c r="I886" s="253"/>
      <c r="J886" s="253"/>
      <c r="K886" s="253"/>
      <c r="L886" s="253"/>
      <c r="M886" s="253"/>
      <c r="N886" s="253"/>
      <c r="O886" s="253"/>
      <c r="P886" s="253"/>
      <c r="Q886" s="253"/>
      <c r="R886" s="253"/>
      <c r="S886" s="253"/>
      <c r="T886" s="253"/>
      <c r="U886" s="253" t="s">
        <v>1042</v>
      </c>
      <c r="V886" s="253"/>
      <c r="W886" s="253"/>
      <c r="X886" s="253"/>
      <c r="Y886" s="253"/>
      <c r="Z886" s="253"/>
      <c r="AA886" s="253"/>
      <c r="AB886" s="253"/>
      <c r="AC886" s="253" t="s">
        <v>323</v>
      </c>
      <c r="AD886" s="253"/>
      <c r="AE886" s="253"/>
      <c r="AF886" s="253"/>
      <c r="AG886" s="253"/>
      <c r="AH886" s="253"/>
      <c r="AI886" s="253"/>
      <c r="AP886" s="313"/>
      <c r="AT886" s="313"/>
    </row>
    <row r="887" spans="1:46" s="312" customFormat="1" ht="15" customHeight="1" x14ac:dyDescent="0.25">
      <c r="A887" s="297"/>
      <c r="B887" s="297"/>
      <c r="C887" s="253"/>
      <c r="D887" s="253"/>
      <c r="E887" s="253"/>
      <c r="F887" s="253"/>
      <c r="G887" s="253"/>
      <c r="H887" s="253"/>
      <c r="I887" s="253"/>
      <c r="J887" s="253"/>
      <c r="K887" s="253"/>
      <c r="L887" s="253"/>
      <c r="M887" s="253"/>
      <c r="N887" s="253"/>
      <c r="O887" s="253"/>
      <c r="P887" s="253"/>
      <c r="Q887" s="253"/>
      <c r="R887" s="253"/>
      <c r="S887" s="253"/>
      <c r="T887" s="253"/>
      <c r="U887" s="253" t="s">
        <v>1043</v>
      </c>
      <c r="V887" s="253"/>
      <c r="W887" s="253"/>
      <c r="X887" s="253"/>
      <c r="Y887" s="253"/>
      <c r="Z887" s="253"/>
      <c r="AA887" s="253"/>
      <c r="AB887" s="253"/>
      <c r="AC887" s="253" t="s">
        <v>320</v>
      </c>
      <c r="AD887" s="253"/>
      <c r="AE887" s="253"/>
      <c r="AF887" s="253"/>
      <c r="AG887" s="253"/>
      <c r="AH887" s="253"/>
      <c r="AI887" s="253"/>
      <c r="AP887" s="313"/>
      <c r="AT887" s="313"/>
    </row>
    <row r="888" spans="1:46" s="312" customFormat="1" ht="15" customHeight="1" x14ac:dyDescent="0.25">
      <c r="A888" s="297"/>
      <c r="B888" s="297"/>
      <c r="C888" s="253"/>
      <c r="D888" s="253"/>
      <c r="E888" s="253"/>
      <c r="F888" s="253"/>
      <c r="G888" s="253"/>
      <c r="H888" s="253"/>
      <c r="I888" s="253"/>
      <c r="J888" s="253"/>
      <c r="K888" s="253"/>
      <c r="L888" s="253"/>
      <c r="M888" s="253"/>
      <c r="N888" s="253"/>
      <c r="O888" s="253"/>
      <c r="P888" s="253"/>
      <c r="Q888" s="253"/>
      <c r="R888" s="253"/>
      <c r="S888" s="253"/>
      <c r="T888" s="253"/>
      <c r="U888" s="253" t="s">
        <v>1044</v>
      </c>
      <c r="V888" s="253"/>
      <c r="W888" s="253"/>
      <c r="X888" s="253"/>
      <c r="Y888" s="253"/>
      <c r="Z888" s="253"/>
      <c r="AA888" s="253"/>
      <c r="AB888" s="253"/>
      <c r="AC888" s="253" t="s">
        <v>357</v>
      </c>
      <c r="AD888" s="253"/>
      <c r="AE888" s="253"/>
      <c r="AF888" s="253"/>
      <c r="AG888" s="253"/>
      <c r="AH888" s="253"/>
      <c r="AI888" s="253"/>
      <c r="AP888" s="313"/>
      <c r="AT888" s="313"/>
    </row>
    <row r="889" spans="1:46" s="312" customFormat="1" ht="15" customHeight="1" x14ac:dyDescent="0.25">
      <c r="A889" s="297"/>
      <c r="B889" s="297"/>
      <c r="C889" s="253"/>
      <c r="D889" s="253"/>
      <c r="E889" s="253"/>
      <c r="F889" s="253"/>
      <c r="G889" s="253"/>
      <c r="H889" s="253"/>
      <c r="I889" s="253"/>
      <c r="J889" s="253"/>
      <c r="K889" s="253"/>
      <c r="L889" s="253"/>
      <c r="M889" s="253"/>
      <c r="N889" s="253"/>
      <c r="O889" s="253"/>
      <c r="P889" s="253"/>
      <c r="Q889" s="253"/>
      <c r="R889" s="253"/>
      <c r="S889" s="253"/>
      <c r="T889" s="253"/>
      <c r="U889" s="253" t="s">
        <v>1045</v>
      </c>
      <c r="V889" s="253"/>
      <c r="W889" s="253"/>
      <c r="X889" s="253"/>
      <c r="Y889" s="253"/>
      <c r="Z889" s="253"/>
      <c r="AA889" s="253"/>
      <c r="AB889" s="253"/>
      <c r="AC889" s="253" t="s">
        <v>332</v>
      </c>
      <c r="AD889" s="253"/>
      <c r="AE889" s="253"/>
      <c r="AF889" s="253"/>
      <c r="AG889" s="253"/>
      <c r="AH889" s="253"/>
      <c r="AI889" s="253"/>
      <c r="AP889" s="313"/>
      <c r="AT889" s="313"/>
    </row>
    <row r="890" spans="1:46" s="312" customFormat="1" ht="15" customHeight="1" x14ac:dyDescent="0.25">
      <c r="A890" s="297"/>
      <c r="B890" s="297"/>
      <c r="C890" s="253"/>
      <c r="D890" s="253"/>
      <c r="E890" s="253"/>
      <c r="F890" s="253"/>
      <c r="G890" s="253"/>
      <c r="H890" s="253"/>
      <c r="I890" s="253"/>
      <c r="J890" s="253"/>
      <c r="K890" s="253"/>
      <c r="L890" s="253"/>
      <c r="M890" s="253"/>
      <c r="N890" s="253"/>
      <c r="O890" s="253"/>
      <c r="P890" s="253"/>
      <c r="Q890" s="253"/>
      <c r="R890" s="253"/>
      <c r="S890" s="253"/>
      <c r="T890" s="253"/>
      <c r="U890" s="253" t="s">
        <v>295</v>
      </c>
      <c r="V890" s="253"/>
      <c r="W890" s="253"/>
      <c r="X890" s="253"/>
      <c r="Y890" s="253"/>
      <c r="Z890" s="253"/>
      <c r="AA890" s="253"/>
      <c r="AB890" s="253"/>
      <c r="AC890" s="253" t="s">
        <v>357</v>
      </c>
      <c r="AD890" s="253"/>
      <c r="AE890" s="253"/>
      <c r="AF890" s="253"/>
      <c r="AG890" s="253"/>
      <c r="AH890" s="253"/>
      <c r="AI890" s="253"/>
      <c r="AP890" s="313"/>
      <c r="AT890" s="313"/>
    </row>
    <row r="891" spans="1:46" s="312" customFormat="1" ht="15" customHeight="1" x14ac:dyDescent="0.25">
      <c r="A891" s="297"/>
      <c r="B891" s="297"/>
      <c r="C891" s="253"/>
      <c r="D891" s="253"/>
      <c r="E891" s="253"/>
      <c r="F891" s="253"/>
      <c r="G891" s="253"/>
      <c r="H891" s="253"/>
      <c r="I891" s="253"/>
      <c r="J891" s="253"/>
      <c r="K891" s="253"/>
      <c r="L891" s="253"/>
      <c r="M891" s="253"/>
      <c r="N891" s="253"/>
      <c r="O891" s="253"/>
      <c r="P891" s="253"/>
      <c r="Q891" s="253"/>
      <c r="R891" s="253"/>
      <c r="S891" s="253"/>
      <c r="T891" s="253"/>
      <c r="U891" s="253" t="s">
        <v>1046</v>
      </c>
      <c r="V891" s="253"/>
      <c r="W891" s="253"/>
      <c r="X891" s="253"/>
      <c r="Y891" s="253"/>
      <c r="Z891" s="253"/>
      <c r="AA891" s="253"/>
      <c r="AB891" s="253"/>
      <c r="AC891" s="253" t="s">
        <v>323</v>
      </c>
      <c r="AD891" s="253"/>
      <c r="AE891" s="253"/>
      <c r="AF891" s="253"/>
      <c r="AG891" s="253"/>
      <c r="AH891" s="253"/>
      <c r="AI891" s="253"/>
      <c r="AP891" s="313"/>
      <c r="AT891" s="313"/>
    </row>
    <row r="892" spans="1:46" s="312" customFormat="1" ht="15" customHeight="1" x14ac:dyDescent="0.25">
      <c r="A892" s="297"/>
      <c r="B892" s="297"/>
      <c r="C892" s="253"/>
      <c r="D892" s="253"/>
      <c r="E892" s="253"/>
      <c r="F892" s="253"/>
      <c r="G892" s="253"/>
      <c r="H892" s="253"/>
      <c r="I892" s="253"/>
      <c r="J892" s="253"/>
      <c r="K892" s="253"/>
      <c r="L892" s="253"/>
      <c r="M892" s="253"/>
      <c r="N892" s="253"/>
      <c r="O892" s="253"/>
      <c r="P892" s="253"/>
      <c r="Q892" s="253"/>
      <c r="R892" s="253"/>
      <c r="S892" s="253"/>
      <c r="T892" s="253"/>
      <c r="U892" s="253" t="s">
        <v>1047</v>
      </c>
      <c r="V892" s="253"/>
      <c r="W892" s="253"/>
      <c r="X892" s="253"/>
      <c r="Y892" s="253"/>
      <c r="Z892" s="253"/>
      <c r="AA892" s="253"/>
      <c r="AB892" s="253"/>
      <c r="AC892" s="253" t="s">
        <v>318</v>
      </c>
      <c r="AD892" s="253"/>
      <c r="AE892" s="253"/>
      <c r="AF892" s="253"/>
      <c r="AG892" s="253"/>
      <c r="AH892" s="253"/>
      <c r="AI892" s="253"/>
      <c r="AP892" s="313"/>
      <c r="AT892" s="313"/>
    </row>
    <row r="893" spans="1:46" s="312" customFormat="1" ht="15" customHeight="1" x14ac:dyDescent="0.25">
      <c r="A893" s="297"/>
      <c r="B893" s="297"/>
      <c r="C893" s="253"/>
      <c r="D893" s="253"/>
      <c r="E893" s="253"/>
      <c r="F893" s="253"/>
      <c r="G893" s="253"/>
      <c r="H893" s="253"/>
      <c r="I893" s="253"/>
      <c r="J893" s="253"/>
      <c r="K893" s="253"/>
      <c r="L893" s="253"/>
      <c r="M893" s="253"/>
      <c r="N893" s="253"/>
      <c r="O893" s="253"/>
      <c r="P893" s="253"/>
      <c r="Q893" s="253"/>
      <c r="R893" s="253"/>
      <c r="S893" s="253"/>
      <c r="T893" s="253"/>
      <c r="U893" s="253" t="s">
        <v>1048</v>
      </c>
      <c r="V893" s="253"/>
      <c r="W893" s="253"/>
      <c r="X893" s="253"/>
      <c r="Y893" s="253"/>
      <c r="Z893" s="253"/>
      <c r="AA893" s="253"/>
      <c r="AB893" s="253"/>
      <c r="AC893" s="253" t="s">
        <v>332</v>
      </c>
      <c r="AD893" s="253"/>
      <c r="AE893" s="253"/>
      <c r="AF893" s="253"/>
      <c r="AG893" s="253"/>
      <c r="AH893" s="253"/>
      <c r="AI893" s="253"/>
      <c r="AP893" s="313"/>
      <c r="AT893" s="313"/>
    </row>
    <row r="894" spans="1:46" s="312" customFormat="1" ht="15" customHeight="1" x14ac:dyDescent="0.25">
      <c r="A894" s="297"/>
      <c r="B894" s="297"/>
      <c r="C894" s="253"/>
      <c r="D894" s="253"/>
      <c r="E894" s="253"/>
      <c r="F894" s="253"/>
      <c r="G894" s="253"/>
      <c r="H894" s="253"/>
      <c r="I894" s="253"/>
      <c r="J894" s="253"/>
      <c r="K894" s="253"/>
      <c r="L894" s="253"/>
      <c r="M894" s="253"/>
      <c r="N894" s="253"/>
      <c r="O894" s="253"/>
      <c r="P894" s="253"/>
      <c r="Q894" s="253"/>
      <c r="R894" s="253"/>
      <c r="S894" s="253"/>
      <c r="T894" s="253"/>
      <c r="U894" s="253" t="s">
        <v>1049</v>
      </c>
      <c r="V894" s="253"/>
      <c r="W894" s="253"/>
      <c r="X894" s="253"/>
      <c r="Y894" s="253"/>
      <c r="Z894" s="253"/>
      <c r="AA894" s="253"/>
      <c r="AB894" s="253"/>
      <c r="AC894" s="253" t="s">
        <v>323</v>
      </c>
      <c r="AD894" s="253"/>
      <c r="AE894" s="253"/>
      <c r="AF894" s="253"/>
      <c r="AG894" s="253"/>
      <c r="AH894" s="253"/>
      <c r="AI894" s="253"/>
      <c r="AP894" s="313"/>
      <c r="AT894" s="313"/>
    </row>
    <row r="895" spans="1:46" s="312" customFormat="1" ht="15" customHeight="1" x14ac:dyDescent="0.25">
      <c r="A895" s="297"/>
      <c r="B895" s="297"/>
      <c r="C895" s="253"/>
      <c r="D895" s="253"/>
      <c r="E895" s="253"/>
      <c r="F895" s="253"/>
      <c r="G895" s="253"/>
      <c r="H895" s="253"/>
      <c r="I895" s="253"/>
      <c r="J895" s="253"/>
      <c r="K895" s="253"/>
      <c r="L895" s="253"/>
      <c r="M895" s="253"/>
      <c r="N895" s="253"/>
      <c r="O895" s="253"/>
      <c r="P895" s="253"/>
      <c r="Q895" s="253"/>
      <c r="R895" s="253"/>
      <c r="S895" s="253"/>
      <c r="T895" s="253"/>
      <c r="U895" s="253" t="s">
        <v>1050</v>
      </c>
      <c r="V895" s="253"/>
      <c r="W895" s="253"/>
      <c r="X895" s="253"/>
      <c r="Y895" s="253"/>
      <c r="Z895" s="253"/>
      <c r="AA895" s="253"/>
      <c r="AB895" s="253"/>
      <c r="AC895" s="253" t="s">
        <v>323</v>
      </c>
      <c r="AD895" s="253"/>
      <c r="AE895" s="253"/>
      <c r="AF895" s="253"/>
      <c r="AG895" s="253"/>
      <c r="AH895" s="253"/>
      <c r="AI895" s="253"/>
      <c r="AP895" s="313"/>
      <c r="AT895" s="313"/>
    </row>
    <row r="896" spans="1:46" s="312" customFormat="1" ht="15" customHeight="1" x14ac:dyDescent="0.25">
      <c r="A896" s="297"/>
      <c r="B896" s="297"/>
      <c r="C896" s="253"/>
      <c r="D896" s="253"/>
      <c r="E896" s="253"/>
      <c r="F896" s="253"/>
      <c r="G896" s="253"/>
      <c r="H896" s="253"/>
      <c r="I896" s="253"/>
      <c r="J896" s="253"/>
      <c r="K896" s="253"/>
      <c r="L896" s="253"/>
      <c r="M896" s="253"/>
      <c r="N896" s="253"/>
      <c r="O896" s="253"/>
      <c r="P896" s="253"/>
      <c r="Q896" s="253"/>
      <c r="R896" s="253"/>
      <c r="S896" s="253"/>
      <c r="T896" s="253"/>
      <c r="U896" s="253" t="s">
        <v>1051</v>
      </c>
      <c r="V896" s="253"/>
      <c r="W896" s="253"/>
      <c r="X896" s="253"/>
      <c r="Y896" s="253"/>
      <c r="Z896" s="253"/>
      <c r="AA896" s="253"/>
      <c r="AB896" s="253"/>
      <c r="AC896" s="253" t="s">
        <v>323</v>
      </c>
      <c r="AD896" s="253"/>
      <c r="AE896" s="253"/>
      <c r="AF896" s="253"/>
      <c r="AG896" s="253"/>
      <c r="AH896" s="253"/>
      <c r="AI896" s="253"/>
      <c r="AP896" s="313"/>
      <c r="AT896" s="313"/>
    </row>
    <row r="897" spans="1:46" s="312" customFormat="1" ht="15" customHeight="1" x14ac:dyDescent="0.25">
      <c r="A897" s="297"/>
      <c r="B897" s="297"/>
      <c r="C897" s="253"/>
      <c r="D897" s="253"/>
      <c r="E897" s="253"/>
      <c r="F897" s="253"/>
      <c r="G897" s="253"/>
      <c r="H897" s="253"/>
      <c r="I897" s="253"/>
      <c r="J897" s="253"/>
      <c r="K897" s="253"/>
      <c r="L897" s="253"/>
      <c r="M897" s="253"/>
      <c r="N897" s="253"/>
      <c r="O897" s="253"/>
      <c r="P897" s="253"/>
      <c r="Q897" s="253"/>
      <c r="R897" s="253"/>
      <c r="S897" s="253"/>
      <c r="T897" s="253"/>
      <c r="U897" s="253" t="s">
        <v>1052</v>
      </c>
      <c r="V897" s="253"/>
      <c r="W897" s="253"/>
      <c r="X897" s="253"/>
      <c r="Y897" s="253"/>
      <c r="Z897" s="253"/>
      <c r="AA897" s="253"/>
      <c r="AB897" s="253"/>
      <c r="AC897" s="253" t="s">
        <v>320</v>
      </c>
      <c r="AD897" s="253"/>
      <c r="AE897" s="253"/>
      <c r="AF897" s="253"/>
      <c r="AG897" s="253"/>
      <c r="AH897" s="253"/>
      <c r="AI897" s="253"/>
      <c r="AP897" s="313"/>
      <c r="AT897" s="313"/>
    </row>
    <row r="898" spans="1:46" s="312" customFormat="1" ht="15" customHeight="1" x14ac:dyDescent="0.25">
      <c r="A898" s="297"/>
      <c r="B898" s="297"/>
      <c r="C898" s="253"/>
      <c r="D898" s="253"/>
      <c r="E898" s="253"/>
      <c r="F898" s="253"/>
      <c r="G898" s="253"/>
      <c r="H898" s="253"/>
      <c r="I898" s="253"/>
      <c r="J898" s="253"/>
      <c r="K898" s="253"/>
      <c r="L898" s="253"/>
      <c r="M898" s="253"/>
      <c r="N898" s="253"/>
      <c r="O898" s="253"/>
      <c r="P898" s="253"/>
      <c r="Q898" s="253"/>
      <c r="R898" s="253"/>
      <c r="S898" s="253"/>
      <c r="T898" s="253"/>
      <c r="U898" s="253" t="s">
        <v>1053</v>
      </c>
      <c r="V898" s="253"/>
      <c r="W898" s="253"/>
      <c r="X898" s="253"/>
      <c r="Y898" s="253"/>
      <c r="Z898" s="253"/>
      <c r="AA898" s="253"/>
      <c r="AB898" s="253"/>
      <c r="AC898" s="253" t="s">
        <v>332</v>
      </c>
      <c r="AD898" s="253"/>
      <c r="AE898" s="253"/>
      <c r="AF898" s="253"/>
      <c r="AG898" s="253"/>
      <c r="AH898" s="253"/>
      <c r="AI898" s="253"/>
      <c r="AP898" s="313"/>
      <c r="AT898" s="313"/>
    </row>
    <row r="899" spans="1:46" s="312" customFormat="1" ht="15" customHeight="1" x14ac:dyDescent="0.25">
      <c r="A899" s="297"/>
      <c r="B899" s="297"/>
      <c r="C899" s="253"/>
      <c r="D899" s="253"/>
      <c r="E899" s="253"/>
      <c r="F899" s="253"/>
      <c r="G899" s="253"/>
      <c r="H899" s="253"/>
      <c r="I899" s="253"/>
      <c r="J899" s="253"/>
      <c r="K899" s="253"/>
      <c r="L899" s="253"/>
      <c r="M899" s="253"/>
      <c r="N899" s="253"/>
      <c r="O899" s="253"/>
      <c r="P899" s="253"/>
      <c r="Q899" s="253"/>
      <c r="R899" s="253"/>
      <c r="S899" s="253"/>
      <c r="T899" s="253"/>
      <c r="U899" s="253" t="s">
        <v>1054</v>
      </c>
      <c r="V899" s="253"/>
      <c r="W899" s="253"/>
      <c r="X899" s="253"/>
      <c r="Y899" s="253"/>
      <c r="Z899" s="253"/>
      <c r="AA899" s="253"/>
      <c r="AB899" s="253"/>
      <c r="AC899" s="253" t="s">
        <v>320</v>
      </c>
      <c r="AD899" s="253"/>
      <c r="AE899" s="253"/>
      <c r="AF899" s="253"/>
      <c r="AG899" s="253"/>
      <c r="AH899" s="253"/>
      <c r="AI899" s="253"/>
      <c r="AP899" s="313"/>
      <c r="AT899" s="313"/>
    </row>
    <row r="900" spans="1:46" s="312" customFormat="1" ht="15" customHeight="1" x14ac:dyDescent="0.25">
      <c r="A900" s="297"/>
      <c r="B900" s="297"/>
      <c r="C900" s="253"/>
      <c r="D900" s="253"/>
      <c r="E900" s="253"/>
      <c r="F900" s="253"/>
      <c r="G900" s="253"/>
      <c r="H900" s="253"/>
      <c r="I900" s="253"/>
      <c r="J900" s="253"/>
      <c r="K900" s="253"/>
      <c r="L900" s="253"/>
      <c r="M900" s="253"/>
      <c r="N900" s="253"/>
      <c r="O900" s="253"/>
      <c r="P900" s="253"/>
      <c r="Q900" s="253"/>
      <c r="R900" s="253"/>
      <c r="S900" s="253"/>
      <c r="T900" s="253"/>
      <c r="U900" s="253" t="s">
        <v>1055</v>
      </c>
      <c r="V900" s="253"/>
      <c r="W900" s="253"/>
      <c r="X900" s="253"/>
      <c r="Y900" s="253"/>
      <c r="Z900" s="253"/>
      <c r="AA900" s="253"/>
      <c r="AB900" s="253"/>
      <c r="AC900" s="253" t="s">
        <v>332</v>
      </c>
      <c r="AD900" s="253"/>
      <c r="AE900" s="253"/>
      <c r="AF900" s="253"/>
      <c r="AG900" s="253"/>
      <c r="AH900" s="253"/>
      <c r="AI900" s="253"/>
      <c r="AP900" s="313"/>
      <c r="AT900" s="313"/>
    </row>
    <row r="901" spans="1:46" s="312" customFormat="1" ht="15" customHeight="1" x14ac:dyDescent="0.25">
      <c r="A901" s="297"/>
      <c r="B901" s="297"/>
      <c r="C901" s="253"/>
      <c r="D901" s="253"/>
      <c r="E901" s="253"/>
      <c r="F901" s="253"/>
      <c r="G901" s="253"/>
      <c r="H901" s="253"/>
      <c r="I901" s="253"/>
      <c r="J901" s="253"/>
      <c r="K901" s="253"/>
      <c r="L901" s="253"/>
      <c r="M901" s="253"/>
      <c r="N901" s="253"/>
      <c r="O901" s="253"/>
      <c r="P901" s="253"/>
      <c r="Q901" s="253"/>
      <c r="R901" s="253"/>
      <c r="S901" s="253"/>
      <c r="T901" s="253"/>
      <c r="U901" s="253" t="s">
        <v>1056</v>
      </c>
      <c r="V901" s="253"/>
      <c r="W901" s="253"/>
      <c r="X901" s="253"/>
      <c r="Y901" s="253"/>
      <c r="Z901" s="253"/>
      <c r="AA901" s="253"/>
      <c r="AB901" s="253"/>
      <c r="AC901" s="253" t="s">
        <v>323</v>
      </c>
      <c r="AD901" s="253"/>
      <c r="AE901" s="253"/>
      <c r="AF901" s="253"/>
      <c r="AG901" s="253"/>
      <c r="AH901" s="253"/>
      <c r="AI901" s="253"/>
      <c r="AP901" s="313"/>
      <c r="AT901" s="313"/>
    </row>
    <row r="902" spans="1:46" s="312" customFormat="1" ht="15" customHeight="1" x14ac:dyDescent="0.25">
      <c r="A902" s="297"/>
      <c r="B902" s="297"/>
      <c r="C902" s="253"/>
      <c r="D902" s="253"/>
      <c r="E902" s="253"/>
      <c r="F902" s="253"/>
      <c r="G902" s="253"/>
      <c r="H902" s="253"/>
      <c r="I902" s="253"/>
      <c r="J902" s="253"/>
      <c r="K902" s="253"/>
      <c r="L902" s="253"/>
      <c r="M902" s="253"/>
      <c r="N902" s="253"/>
      <c r="O902" s="253"/>
      <c r="P902" s="253"/>
      <c r="Q902" s="253"/>
      <c r="R902" s="253"/>
      <c r="S902" s="253"/>
      <c r="T902" s="253"/>
      <c r="U902" s="253" t="s">
        <v>1057</v>
      </c>
      <c r="V902" s="253"/>
      <c r="W902" s="253"/>
      <c r="X902" s="253"/>
      <c r="Y902" s="253"/>
      <c r="Z902" s="253"/>
      <c r="AA902" s="253"/>
      <c r="AB902" s="253"/>
      <c r="AC902" s="253" t="s">
        <v>320</v>
      </c>
      <c r="AD902" s="253"/>
      <c r="AE902" s="253"/>
      <c r="AF902" s="253"/>
      <c r="AG902" s="253"/>
      <c r="AH902" s="253"/>
      <c r="AI902" s="253"/>
      <c r="AP902" s="313"/>
      <c r="AT902" s="313"/>
    </row>
    <row r="903" spans="1:46" s="312" customFormat="1" ht="15" customHeight="1" x14ac:dyDescent="0.25">
      <c r="A903" s="297"/>
      <c r="B903" s="297"/>
      <c r="C903" s="253"/>
      <c r="D903" s="253"/>
      <c r="E903" s="253"/>
      <c r="F903" s="253"/>
      <c r="G903" s="253"/>
      <c r="H903" s="253"/>
      <c r="I903" s="253"/>
      <c r="J903" s="253"/>
      <c r="K903" s="253"/>
      <c r="L903" s="253"/>
      <c r="M903" s="253"/>
      <c r="N903" s="253"/>
      <c r="O903" s="253"/>
      <c r="P903" s="253"/>
      <c r="Q903" s="253"/>
      <c r="R903" s="253"/>
      <c r="S903" s="253"/>
      <c r="T903" s="253"/>
      <c r="U903" s="253" t="s">
        <v>1058</v>
      </c>
      <c r="V903" s="253"/>
      <c r="W903" s="253"/>
      <c r="X903" s="253"/>
      <c r="Y903" s="253"/>
      <c r="Z903" s="253"/>
      <c r="AA903" s="253"/>
      <c r="AB903" s="253"/>
      <c r="AC903" s="253" t="s">
        <v>393</v>
      </c>
      <c r="AD903" s="253"/>
      <c r="AE903" s="253"/>
      <c r="AF903" s="253"/>
      <c r="AG903" s="253"/>
      <c r="AH903" s="253"/>
      <c r="AI903" s="253"/>
      <c r="AP903" s="313"/>
      <c r="AT903" s="313"/>
    </row>
    <row r="904" spans="1:46" s="312" customFormat="1" ht="15" customHeight="1" x14ac:dyDescent="0.25">
      <c r="A904" s="297"/>
      <c r="B904" s="297"/>
      <c r="C904" s="253"/>
      <c r="D904" s="253"/>
      <c r="E904" s="253"/>
      <c r="F904" s="253"/>
      <c r="G904" s="253"/>
      <c r="H904" s="253"/>
      <c r="I904" s="253"/>
      <c r="J904" s="253"/>
      <c r="K904" s="253"/>
      <c r="L904" s="253"/>
      <c r="M904" s="253"/>
      <c r="N904" s="253"/>
      <c r="O904" s="253"/>
      <c r="P904" s="253"/>
      <c r="Q904" s="253"/>
      <c r="R904" s="253"/>
      <c r="S904" s="253"/>
      <c r="T904" s="253"/>
      <c r="U904" s="253" t="s">
        <v>1059</v>
      </c>
      <c r="V904" s="253"/>
      <c r="W904" s="253"/>
      <c r="X904" s="253"/>
      <c r="Y904" s="253"/>
      <c r="Z904" s="253"/>
      <c r="AA904" s="253"/>
      <c r="AB904" s="253"/>
      <c r="AC904" s="253" t="s">
        <v>318</v>
      </c>
      <c r="AD904" s="253"/>
      <c r="AE904" s="253"/>
      <c r="AF904" s="253"/>
      <c r="AG904" s="253"/>
      <c r="AH904" s="253"/>
      <c r="AI904" s="253"/>
      <c r="AP904" s="313"/>
      <c r="AT904" s="313"/>
    </row>
    <row r="905" spans="1:46" s="312" customFormat="1" ht="15" customHeight="1" x14ac:dyDescent="0.25">
      <c r="A905" s="297"/>
      <c r="B905" s="297"/>
      <c r="C905" s="253"/>
      <c r="D905" s="253"/>
      <c r="E905" s="253"/>
      <c r="F905" s="253"/>
      <c r="G905" s="253"/>
      <c r="H905" s="253"/>
      <c r="I905" s="253"/>
      <c r="J905" s="253"/>
      <c r="K905" s="253"/>
      <c r="L905" s="253"/>
      <c r="M905" s="253"/>
      <c r="N905" s="253"/>
      <c r="O905" s="253"/>
      <c r="P905" s="253"/>
      <c r="Q905" s="253"/>
      <c r="R905" s="253"/>
      <c r="S905" s="253"/>
      <c r="T905" s="253"/>
      <c r="U905" s="253" t="s">
        <v>1060</v>
      </c>
      <c r="V905" s="253"/>
      <c r="W905" s="253"/>
      <c r="X905" s="253"/>
      <c r="Y905" s="253"/>
      <c r="Z905" s="253"/>
      <c r="AA905" s="253"/>
      <c r="AB905" s="253"/>
      <c r="AC905" s="253" t="s">
        <v>332</v>
      </c>
      <c r="AD905" s="253"/>
      <c r="AE905" s="253"/>
      <c r="AF905" s="253"/>
      <c r="AG905" s="253"/>
      <c r="AH905" s="253"/>
      <c r="AI905" s="253"/>
      <c r="AP905" s="313"/>
      <c r="AT905" s="313"/>
    </row>
    <row r="906" spans="1:46" s="312" customFormat="1" ht="15" customHeight="1" x14ac:dyDescent="0.25">
      <c r="A906" s="297"/>
      <c r="B906" s="297"/>
      <c r="C906" s="253"/>
      <c r="D906" s="253"/>
      <c r="E906" s="253"/>
      <c r="F906" s="253"/>
      <c r="G906" s="253"/>
      <c r="H906" s="253"/>
      <c r="I906" s="253"/>
      <c r="J906" s="253"/>
      <c r="K906" s="253"/>
      <c r="L906" s="253"/>
      <c r="M906" s="253"/>
      <c r="N906" s="253"/>
      <c r="O906" s="253"/>
      <c r="P906" s="253"/>
      <c r="Q906" s="253"/>
      <c r="R906" s="253"/>
      <c r="S906" s="253"/>
      <c r="T906" s="253"/>
      <c r="U906" s="253" t="s">
        <v>1061</v>
      </c>
      <c r="V906" s="253"/>
      <c r="W906" s="253"/>
      <c r="X906" s="253"/>
      <c r="Y906" s="253"/>
      <c r="Z906" s="253"/>
      <c r="AA906" s="253"/>
      <c r="AB906" s="253"/>
      <c r="AC906" s="253" t="s">
        <v>320</v>
      </c>
      <c r="AD906" s="253"/>
      <c r="AE906" s="253"/>
      <c r="AF906" s="253"/>
      <c r="AG906" s="253"/>
      <c r="AH906" s="253"/>
      <c r="AI906" s="253"/>
      <c r="AP906" s="313"/>
      <c r="AT906" s="313"/>
    </row>
    <row r="907" spans="1:46" s="312" customFormat="1" ht="15" customHeight="1" x14ac:dyDescent="0.25">
      <c r="A907" s="297"/>
      <c r="B907" s="297"/>
      <c r="C907" s="253"/>
      <c r="D907" s="253"/>
      <c r="E907" s="253"/>
      <c r="F907" s="253"/>
      <c r="G907" s="253"/>
      <c r="H907" s="253"/>
      <c r="I907" s="253"/>
      <c r="J907" s="253"/>
      <c r="K907" s="253"/>
      <c r="L907" s="253"/>
      <c r="M907" s="253"/>
      <c r="N907" s="253"/>
      <c r="O907" s="253"/>
      <c r="P907" s="253"/>
      <c r="Q907" s="253"/>
      <c r="R907" s="253"/>
      <c r="S907" s="253"/>
      <c r="T907" s="253"/>
      <c r="U907" s="253" t="s">
        <v>1062</v>
      </c>
      <c r="V907" s="253"/>
      <c r="W907" s="253"/>
      <c r="X907" s="253"/>
      <c r="Y907" s="253"/>
      <c r="Z907" s="253"/>
      <c r="AA907" s="253"/>
      <c r="AB907" s="253"/>
      <c r="AC907" s="253" t="s">
        <v>323</v>
      </c>
      <c r="AD907" s="253"/>
      <c r="AE907" s="253"/>
      <c r="AF907" s="253"/>
      <c r="AG907" s="253"/>
      <c r="AH907" s="253"/>
      <c r="AI907" s="253"/>
      <c r="AP907" s="313"/>
      <c r="AT907" s="313"/>
    </row>
    <row r="908" spans="1:46" s="312" customFormat="1" ht="15" customHeight="1" x14ac:dyDescent="0.25">
      <c r="A908" s="297"/>
      <c r="B908" s="297"/>
      <c r="C908" s="253"/>
      <c r="D908" s="253"/>
      <c r="E908" s="253"/>
      <c r="F908" s="253"/>
      <c r="G908" s="253"/>
      <c r="H908" s="253"/>
      <c r="I908" s="253"/>
      <c r="J908" s="253"/>
      <c r="K908" s="253"/>
      <c r="L908" s="253"/>
      <c r="M908" s="253"/>
      <c r="N908" s="253"/>
      <c r="O908" s="253"/>
      <c r="P908" s="253"/>
      <c r="Q908" s="253"/>
      <c r="R908" s="253"/>
      <c r="S908" s="253"/>
      <c r="T908" s="253"/>
      <c r="U908" s="253" t="s">
        <v>1063</v>
      </c>
      <c r="V908" s="253"/>
      <c r="W908" s="253"/>
      <c r="X908" s="253"/>
      <c r="Y908" s="253"/>
      <c r="Z908" s="253"/>
      <c r="AA908" s="253"/>
      <c r="AB908" s="253"/>
      <c r="AC908" s="253" t="s">
        <v>323</v>
      </c>
      <c r="AD908" s="253"/>
      <c r="AE908" s="253"/>
      <c r="AF908" s="253"/>
      <c r="AG908" s="253"/>
      <c r="AH908" s="253"/>
      <c r="AI908" s="253"/>
      <c r="AP908" s="313"/>
      <c r="AT908" s="313"/>
    </row>
    <row r="909" spans="1:46" s="312" customFormat="1" ht="15" customHeight="1" x14ac:dyDescent="0.25">
      <c r="A909" s="297"/>
      <c r="B909" s="297"/>
      <c r="C909" s="253"/>
      <c r="D909" s="253"/>
      <c r="E909" s="253"/>
      <c r="F909" s="253"/>
      <c r="G909" s="253"/>
      <c r="H909" s="253"/>
      <c r="I909" s="253"/>
      <c r="J909" s="253"/>
      <c r="K909" s="253"/>
      <c r="L909" s="253"/>
      <c r="M909" s="253"/>
      <c r="N909" s="253"/>
      <c r="O909" s="253"/>
      <c r="P909" s="253"/>
      <c r="Q909" s="253"/>
      <c r="R909" s="253"/>
      <c r="S909" s="253"/>
      <c r="T909" s="253"/>
      <c r="U909" s="253" t="s">
        <v>1064</v>
      </c>
      <c r="V909" s="253"/>
      <c r="W909" s="253"/>
      <c r="X909" s="253"/>
      <c r="Y909" s="253"/>
      <c r="Z909" s="253"/>
      <c r="AA909" s="253"/>
      <c r="AB909" s="253"/>
      <c r="AC909" s="253" t="s">
        <v>318</v>
      </c>
      <c r="AD909" s="253"/>
      <c r="AE909" s="253"/>
      <c r="AF909" s="253"/>
      <c r="AG909" s="253"/>
      <c r="AH909" s="253"/>
      <c r="AI909" s="253"/>
      <c r="AP909" s="313"/>
      <c r="AT909" s="313"/>
    </row>
    <row r="910" spans="1:46" s="312" customFormat="1" ht="15" customHeight="1" x14ac:dyDescent="0.25">
      <c r="A910" s="297"/>
      <c r="B910" s="297"/>
      <c r="C910" s="253"/>
      <c r="D910" s="253"/>
      <c r="E910" s="253"/>
      <c r="F910" s="253"/>
      <c r="G910" s="253"/>
      <c r="H910" s="253"/>
      <c r="I910" s="253"/>
      <c r="J910" s="253"/>
      <c r="K910" s="253"/>
      <c r="L910" s="253"/>
      <c r="M910" s="253"/>
      <c r="N910" s="253"/>
      <c r="O910" s="253"/>
      <c r="P910" s="253"/>
      <c r="Q910" s="253"/>
      <c r="R910" s="253"/>
      <c r="S910" s="253"/>
      <c r="T910" s="253"/>
      <c r="U910" s="253" t="s">
        <v>1065</v>
      </c>
      <c r="V910" s="253"/>
      <c r="W910" s="253"/>
      <c r="X910" s="253"/>
      <c r="Y910" s="253"/>
      <c r="Z910" s="253"/>
      <c r="AA910" s="253"/>
      <c r="AB910" s="253"/>
      <c r="AC910" s="253" t="s">
        <v>332</v>
      </c>
      <c r="AD910" s="253"/>
      <c r="AE910" s="253"/>
      <c r="AF910" s="253"/>
      <c r="AG910" s="253"/>
      <c r="AH910" s="253"/>
      <c r="AI910" s="253"/>
      <c r="AP910" s="313"/>
      <c r="AT910" s="313"/>
    </row>
    <row r="911" spans="1:46" s="312" customFormat="1" ht="15" customHeight="1" x14ac:dyDescent="0.25">
      <c r="A911" s="297"/>
      <c r="B911" s="297"/>
      <c r="C911" s="253"/>
      <c r="D911" s="253"/>
      <c r="E911" s="253"/>
      <c r="F911" s="253"/>
      <c r="G911" s="253"/>
      <c r="H911" s="253"/>
      <c r="I911" s="253"/>
      <c r="J911" s="253"/>
      <c r="K911" s="253"/>
      <c r="L911" s="253"/>
      <c r="M911" s="253"/>
      <c r="N911" s="253"/>
      <c r="O911" s="253"/>
      <c r="P911" s="253"/>
      <c r="Q911" s="253"/>
      <c r="R911" s="253"/>
      <c r="S911" s="253"/>
      <c r="T911" s="253"/>
      <c r="U911" s="253" t="s">
        <v>1066</v>
      </c>
      <c r="V911" s="253"/>
      <c r="W911" s="253"/>
      <c r="X911" s="253"/>
      <c r="Y911" s="253"/>
      <c r="Z911" s="253"/>
      <c r="AA911" s="253"/>
      <c r="AB911" s="253"/>
      <c r="AC911" s="253" t="s">
        <v>323</v>
      </c>
      <c r="AD911" s="253"/>
      <c r="AE911" s="253"/>
      <c r="AF911" s="253"/>
      <c r="AG911" s="253"/>
      <c r="AH911" s="253"/>
      <c r="AI911" s="253"/>
      <c r="AP911" s="313"/>
      <c r="AT911" s="313"/>
    </row>
    <row r="912" spans="1:46" s="312" customFormat="1" ht="15" customHeight="1" x14ac:dyDescent="0.25">
      <c r="A912" s="297"/>
      <c r="B912" s="297"/>
      <c r="C912" s="253"/>
      <c r="D912" s="253"/>
      <c r="E912" s="253"/>
      <c r="F912" s="253"/>
      <c r="G912" s="253"/>
      <c r="H912" s="253"/>
      <c r="I912" s="253"/>
      <c r="J912" s="253"/>
      <c r="K912" s="253"/>
      <c r="L912" s="253"/>
      <c r="M912" s="253"/>
      <c r="N912" s="253"/>
      <c r="O912" s="253"/>
      <c r="P912" s="253"/>
      <c r="Q912" s="253"/>
      <c r="R912" s="253"/>
      <c r="S912" s="253"/>
      <c r="T912" s="253"/>
      <c r="U912" s="253" t="s">
        <v>1067</v>
      </c>
      <c r="V912" s="253"/>
      <c r="W912" s="253"/>
      <c r="X912" s="253"/>
      <c r="Y912" s="253"/>
      <c r="Z912" s="253"/>
      <c r="AA912" s="253"/>
      <c r="AB912" s="253"/>
      <c r="AC912" s="253" t="s">
        <v>332</v>
      </c>
      <c r="AD912" s="253"/>
      <c r="AE912" s="253"/>
      <c r="AF912" s="253"/>
      <c r="AG912" s="253"/>
      <c r="AH912" s="253"/>
      <c r="AI912" s="253"/>
      <c r="AP912" s="313"/>
      <c r="AT912" s="313"/>
    </row>
    <row r="913" spans="1:46" s="312" customFormat="1" ht="15" customHeight="1" x14ac:dyDescent="0.25">
      <c r="A913" s="297"/>
      <c r="B913" s="297"/>
      <c r="C913" s="253"/>
      <c r="D913" s="253"/>
      <c r="E913" s="253"/>
      <c r="F913" s="253"/>
      <c r="G913" s="253"/>
      <c r="H913" s="253"/>
      <c r="I913" s="253"/>
      <c r="J913" s="253"/>
      <c r="K913" s="253"/>
      <c r="L913" s="253"/>
      <c r="M913" s="253"/>
      <c r="N913" s="253"/>
      <c r="O913" s="253"/>
      <c r="P913" s="253"/>
      <c r="Q913" s="253"/>
      <c r="R913" s="253"/>
      <c r="S913" s="253"/>
      <c r="T913" s="253"/>
      <c r="U913" s="253" t="s">
        <v>1068</v>
      </c>
      <c r="V913" s="253"/>
      <c r="W913" s="253"/>
      <c r="X913" s="253"/>
      <c r="Y913" s="253"/>
      <c r="Z913" s="253"/>
      <c r="AA913" s="253"/>
      <c r="AB913" s="253"/>
      <c r="AC913" s="253" t="s">
        <v>332</v>
      </c>
      <c r="AD913" s="253"/>
      <c r="AE913" s="253"/>
      <c r="AF913" s="253"/>
      <c r="AG913" s="253"/>
      <c r="AH913" s="253"/>
      <c r="AI913" s="253"/>
      <c r="AP913" s="313"/>
      <c r="AT913" s="313"/>
    </row>
    <row r="914" spans="1:46" s="312" customFormat="1" ht="15" customHeight="1" x14ac:dyDescent="0.25">
      <c r="A914" s="297"/>
      <c r="B914" s="297"/>
      <c r="C914" s="253"/>
      <c r="D914" s="253"/>
      <c r="E914" s="253"/>
      <c r="F914" s="253"/>
      <c r="G914" s="253"/>
      <c r="H914" s="253"/>
      <c r="I914" s="253"/>
      <c r="J914" s="253"/>
      <c r="K914" s="253"/>
      <c r="L914" s="253"/>
      <c r="M914" s="253"/>
      <c r="N914" s="253"/>
      <c r="O914" s="253"/>
      <c r="P914" s="253"/>
      <c r="Q914" s="253"/>
      <c r="R914" s="253"/>
      <c r="S914" s="253"/>
      <c r="T914" s="253"/>
      <c r="U914" s="253" t="s">
        <v>1069</v>
      </c>
      <c r="V914" s="253"/>
      <c r="W914" s="253"/>
      <c r="X914" s="253"/>
      <c r="Y914" s="253"/>
      <c r="Z914" s="253"/>
      <c r="AA914" s="253"/>
      <c r="AB914" s="253"/>
      <c r="AC914" s="253" t="s">
        <v>332</v>
      </c>
      <c r="AD914" s="253"/>
      <c r="AE914" s="253"/>
      <c r="AF914" s="253"/>
      <c r="AG914" s="253"/>
      <c r="AH914" s="253"/>
      <c r="AI914" s="253"/>
      <c r="AP914" s="313"/>
      <c r="AT914" s="313"/>
    </row>
    <row r="915" spans="1:46" s="312" customFormat="1" ht="15" customHeight="1" x14ac:dyDescent="0.25">
      <c r="A915" s="297"/>
      <c r="B915" s="297"/>
      <c r="C915" s="253"/>
      <c r="D915" s="253"/>
      <c r="E915" s="253"/>
      <c r="F915" s="253"/>
      <c r="G915" s="253"/>
      <c r="H915" s="253"/>
      <c r="I915" s="253"/>
      <c r="J915" s="253"/>
      <c r="K915" s="253"/>
      <c r="L915" s="253"/>
      <c r="M915" s="253"/>
      <c r="N915" s="253"/>
      <c r="O915" s="253"/>
      <c r="P915" s="253"/>
      <c r="Q915" s="253"/>
      <c r="R915" s="253"/>
      <c r="S915" s="253"/>
      <c r="T915" s="253"/>
      <c r="U915" s="253" t="s">
        <v>1070</v>
      </c>
      <c r="V915" s="253"/>
      <c r="W915" s="253"/>
      <c r="X915" s="253"/>
      <c r="Y915" s="253"/>
      <c r="Z915" s="253"/>
      <c r="AA915" s="253"/>
      <c r="AB915" s="253"/>
      <c r="AC915" s="253" t="s">
        <v>332</v>
      </c>
      <c r="AD915" s="253"/>
      <c r="AE915" s="253"/>
      <c r="AF915" s="253"/>
      <c r="AG915" s="253"/>
      <c r="AH915" s="253"/>
      <c r="AI915" s="253"/>
      <c r="AP915" s="313"/>
      <c r="AT915" s="313"/>
    </row>
    <row r="916" spans="1:46" s="312" customFormat="1" ht="15" customHeight="1" x14ac:dyDescent="0.25">
      <c r="A916" s="297"/>
      <c r="B916" s="297"/>
      <c r="C916" s="253"/>
      <c r="D916" s="253"/>
      <c r="E916" s="253"/>
      <c r="F916" s="253"/>
      <c r="G916" s="253"/>
      <c r="H916" s="253"/>
      <c r="I916" s="253"/>
      <c r="J916" s="253"/>
      <c r="K916" s="253"/>
      <c r="L916" s="253"/>
      <c r="M916" s="253"/>
      <c r="N916" s="253"/>
      <c r="O916" s="253"/>
      <c r="P916" s="253"/>
      <c r="Q916" s="253"/>
      <c r="R916" s="253"/>
      <c r="S916" s="253"/>
      <c r="T916" s="253"/>
      <c r="U916" s="253" t="s">
        <v>1071</v>
      </c>
      <c r="V916" s="253"/>
      <c r="W916" s="253"/>
      <c r="X916" s="253"/>
      <c r="Y916" s="253"/>
      <c r="Z916" s="253"/>
      <c r="AA916" s="253"/>
      <c r="AB916" s="253"/>
      <c r="AC916" s="253" t="s">
        <v>332</v>
      </c>
      <c r="AD916" s="253"/>
      <c r="AE916" s="253"/>
      <c r="AF916" s="253"/>
      <c r="AG916" s="253"/>
      <c r="AH916" s="253"/>
      <c r="AI916" s="253"/>
      <c r="AP916" s="313"/>
      <c r="AT916" s="313"/>
    </row>
    <row r="917" spans="1:46" s="312" customFormat="1" ht="15" customHeight="1" x14ac:dyDescent="0.25">
      <c r="A917" s="297"/>
      <c r="B917" s="297"/>
      <c r="C917" s="253"/>
      <c r="D917" s="253"/>
      <c r="E917" s="253"/>
      <c r="F917" s="253"/>
      <c r="G917" s="253"/>
      <c r="H917" s="253"/>
      <c r="I917" s="253"/>
      <c r="J917" s="253"/>
      <c r="K917" s="253"/>
      <c r="L917" s="253"/>
      <c r="M917" s="253"/>
      <c r="N917" s="253"/>
      <c r="O917" s="253"/>
      <c r="P917" s="253"/>
      <c r="Q917" s="253"/>
      <c r="R917" s="253"/>
      <c r="S917" s="253"/>
      <c r="T917" s="253"/>
      <c r="U917" s="253" t="s">
        <v>1072</v>
      </c>
      <c r="V917" s="253"/>
      <c r="W917" s="253"/>
      <c r="X917" s="253"/>
      <c r="Y917" s="253"/>
      <c r="Z917" s="253"/>
      <c r="AA917" s="253"/>
      <c r="AB917" s="253"/>
      <c r="AC917" s="253" t="s">
        <v>332</v>
      </c>
      <c r="AD917" s="253"/>
      <c r="AE917" s="253"/>
      <c r="AF917" s="253"/>
      <c r="AG917" s="253"/>
      <c r="AH917" s="253"/>
      <c r="AI917" s="253"/>
      <c r="AP917" s="313"/>
      <c r="AT917" s="313"/>
    </row>
    <row r="918" spans="1:46" s="312" customFormat="1" ht="15" customHeight="1" x14ac:dyDescent="0.25">
      <c r="A918" s="297"/>
      <c r="B918" s="297"/>
      <c r="C918" s="253"/>
      <c r="D918" s="253"/>
      <c r="E918" s="253"/>
      <c r="F918" s="253"/>
      <c r="G918" s="253"/>
      <c r="H918" s="253"/>
      <c r="I918" s="253"/>
      <c r="J918" s="253"/>
      <c r="K918" s="253"/>
      <c r="L918" s="253"/>
      <c r="M918" s="253"/>
      <c r="N918" s="253"/>
      <c r="O918" s="253"/>
      <c r="P918" s="253"/>
      <c r="Q918" s="253"/>
      <c r="R918" s="253"/>
      <c r="S918" s="253"/>
      <c r="T918" s="253"/>
      <c r="U918" s="253" t="s">
        <v>1073</v>
      </c>
      <c r="V918" s="253"/>
      <c r="W918" s="253"/>
      <c r="X918" s="253"/>
      <c r="Y918" s="253"/>
      <c r="Z918" s="253"/>
      <c r="AA918" s="253"/>
      <c r="AB918" s="253"/>
      <c r="AC918" s="253" t="s">
        <v>323</v>
      </c>
      <c r="AD918" s="253"/>
      <c r="AE918" s="253"/>
      <c r="AF918" s="253"/>
      <c r="AG918" s="253"/>
      <c r="AH918" s="253"/>
      <c r="AI918" s="253"/>
      <c r="AP918" s="313"/>
      <c r="AT918" s="313"/>
    </row>
    <row r="919" spans="1:46" s="312" customFormat="1" ht="15" customHeight="1" x14ac:dyDescent="0.25">
      <c r="A919" s="297"/>
      <c r="B919" s="297"/>
      <c r="C919" s="253"/>
      <c r="D919" s="253"/>
      <c r="E919" s="253"/>
      <c r="F919" s="253"/>
      <c r="G919" s="253"/>
      <c r="H919" s="253"/>
      <c r="I919" s="253"/>
      <c r="J919" s="253"/>
      <c r="K919" s="253"/>
      <c r="L919" s="253"/>
      <c r="M919" s="253"/>
      <c r="N919" s="253"/>
      <c r="O919" s="253"/>
      <c r="P919" s="253"/>
      <c r="Q919" s="253"/>
      <c r="R919" s="253"/>
      <c r="S919" s="253"/>
      <c r="T919" s="253"/>
      <c r="U919" s="253" t="s">
        <v>1074</v>
      </c>
      <c r="V919" s="253"/>
      <c r="W919" s="253"/>
      <c r="X919" s="253"/>
      <c r="Y919" s="253"/>
      <c r="Z919" s="253"/>
      <c r="AA919" s="253"/>
      <c r="AB919" s="253"/>
      <c r="AC919" s="253" t="s">
        <v>357</v>
      </c>
      <c r="AD919" s="253"/>
      <c r="AE919" s="253"/>
      <c r="AF919" s="253"/>
      <c r="AG919" s="253"/>
      <c r="AH919" s="253"/>
      <c r="AI919" s="253"/>
      <c r="AP919" s="313"/>
      <c r="AT919" s="313"/>
    </row>
    <row r="920" spans="1:46" s="312" customFormat="1" ht="15" customHeight="1" x14ac:dyDescent="0.25">
      <c r="A920" s="297"/>
      <c r="B920" s="297"/>
      <c r="C920" s="253"/>
      <c r="D920" s="253"/>
      <c r="E920" s="253"/>
      <c r="F920" s="253"/>
      <c r="G920" s="253"/>
      <c r="H920" s="253"/>
      <c r="I920" s="253"/>
      <c r="J920" s="253"/>
      <c r="K920" s="253"/>
      <c r="L920" s="253"/>
      <c r="M920" s="253"/>
      <c r="N920" s="253"/>
      <c r="O920" s="253"/>
      <c r="P920" s="253"/>
      <c r="Q920" s="253"/>
      <c r="R920" s="253"/>
      <c r="S920" s="253"/>
      <c r="T920" s="253"/>
      <c r="U920" s="253" t="s">
        <v>1075</v>
      </c>
      <c r="V920" s="253"/>
      <c r="W920" s="253"/>
      <c r="X920" s="253"/>
      <c r="Y920" s="253"/>
      <c r="Z920" s="253"/>
      <c r="AA920" s="253"/>
      <c r="AB920" s="253"/>
      <c r="AC920" s="253" t="s">
        <v>320</v>
      </c>
      <c r="AD920" s="253"/>
      <c r="AE920" s="253"/>
      <c r="AF920" s="253"/>
      <c r="AG920" s="253"/>
      <c r="AH920" s="253"/>
      <c r="AI920" s="253"/>
      <c r="AP920" s="313"/>
      <c r="AT920" s="313"/>
    </row>
    <row r="921" spans="1:46" s="312" customFormat="1" ht="15" customHeight="1" x14ac:dyDescent="0.25">
      <c r="A921" s="297"/>
      <c r="B921" s="297"/>
      <c r="C921" s="253"/>
      <c r="D921" s="253"/>
      <c r="E921" s="253"/>
      <c r="F921" s="253"/>
      <c r="G921" s="253"/>
      <c r="H921" s="253"/>
      <c r="I921" s="253"/>
      <c r="J921" s="253"/>
      <c r="K921" s="253"/>
      <c r="L921" s="253"/>
      <c r="M921" s="253"/>
      <c r="N921" s="253"/>
      <c r="O921" s="253"/>
      <c r="P921" s="253"/>
      <c r="Q921" s="253"/>
      <c r="R921" s="253"/>
      <c r="S921" s="253"/>
      <c r="T921" s="253"/>
      <c r="U921" s="253" t="s">
        <v>1076</v>
      </c>
      <c r="V921" s="253"/>
      <c r="W921" s="253"/>
      <c r="X921" s="253"/>
      <c r="Y921" s="253"/>
      <c r="Z921" s="253"/>
      <c r="AA921" s="253"/>
      <c r="AB921" s="253"/>
      <c r="AC921" s="253" t="s">
        <v>332</v>
      </c>
      <c r="AD921" s="253"/>
      <c r="AE921" s="253"/>
      <c r="AF921" s="253"/>
      <c r="AG921" s="253"/>
      <c r="AH921" s="253"/>
      <c r="AI921" s="253"/>
      <c r="AP921" s="313"/>
      <c r="AT921" s="313"/>
    </row>
    <row r="922" spans="1:46" s="312" customFormat="1" ht="15" customHeight="1" x14ac:dyDescent="0.25">
      <c r="A922" s="297"/>
      <c r="B922" s="297"/>
      <c r="C922" s="253"/>
      <c r="D922" s="253"/>
      <c r="E922" s="253"/>
      <c r="F922" s="253"/>
      <c r="G922" s="253"/>
      <c r="H922" s="253"/>
      <c r="I922" s="253"/>
      <c r="J922" s="253"/>
      <c r="K922" s="253"/>
      <c r="L922" s="253"/>
      <c r="M922" s="253"/>
      <c r="N922" s="253"/>
      <c r="O922" s="253"/>
      <c r="P922" s="253"/>
      <c r="Q922" s="253"/>
      <c r="R922" s="253"/>
      <c r="S922" s="253"/>
      <c r="T922" s="253"/>
      <c r="U922" s="253" t="s">
        <v>1077</v>
      </c>
      <c r="V922" s="253"/>
      <c r="W922" s="253"/>
      <c r="X922" s="253"/>
      <c r="Y922" s="253"/>
      <c r="Z922" s="253"/>
      <c r="AA922" s="253"/>
      <c r="AB922" s="253"/>
      <c r="AC922" s="253" t="s">
        <v>320</v>
      </c>
      <c r="AD922" s="253"/>
      <c r="AE922" s="253"/>
      <c r="AF922" s="253"/>
      <c r="AG922" s="253"/>
      <c r="AH922" s="253"/>
      <c r="AI922" s="253"/>
      <c r="AP922" s="313"/>
      <c r="AT922" s="313"/>
    </row>
    <row r="923" spans="1:46" s="312" customFormat="1" ht="15" customHeight="1" x14ac:dyDescent="0.25">
      <c r="A923" s="297"/>
      <c r="B923" s="297"/>
      <c r="C923" s="253"/>
      <c r="D923" s="253"/>
      <c r="E923" s="253"/>
      <c r="F923" s="253"/>
      <c r="G923" s="253"/>
      <c r="H923" s="253"/>
      <c r="I923" s="253"/>
      <c r="J923" s="253"/>
      <c r="K923" s="253"/>
      <c r="L923" s="253"/>
      <c r="M923" s="253"/>
      <c r="N923" s="253"/>
      <c r="O923" s="253"/>
      <c r="P923" s="253"/>
      <c r="Q923" s="253"/>
      <c r="R923" s="253"/>
      <c r="S923" s="253"/>
      <c r="T923" s="253"/>
      <c r="U923" s="253" t="s">
        <v>1078</v>
      </c>
      <c r="V923" s="253"/>
      <c r="W923" s="253"/>
      <c r="X923" s="253"/>
      <c r="Y923" s="253"/>
      <c r="Z923" s="253"/>
      <c r="AA923" s="253"/>
      <c r="AB923" s="253"/>
      <c r="AC923" s="253" t="s">
        <v>320</v>
      </c>
      <c r="AD923" s="253"/>
      <c r="AE923" s="253"/>
      <c r="AF923" s="253"/>
      <c r="AG923" s="253"/>
      <c r="AH923" s="253"/>
      <c r="AI923" s="253"/>
      <c r="AP923" s="313"/>
      <c r="AT923" s="313"/>
    </row>
    <row r="924" spans="1:46" s="312" customFormat="1" ht="15" customHeight="1" x14ac:dyDescent="0.25">
      <c r="A924" s="297"/>
      <c r="B924" s="297"/>
      <c r="C924" s="253"/>
      <c r="D924" s="253"/>
      <c r="E924" s="253"/>
      <c r="F924" s="253"/>
      <c r="G924" s="253"/>
      <c r="H924" s="253"/>
      <c r="I924" s="253"/>
      <c r="J924" s="253"/>
      <c r="K924" s="253"/>
      <c r="L924" s="253"/>
      <c r="M924" s="253"/>
      <c r="N924" s="253"/>
      <c r="O924" s="253"/>
      <c r="P924" s="253"/>
      <c r="Q924" s="253"/>
      <c r="R924" s="253"/>
      <c r="S924" s="253"/>
      <c r="T924" s="253"/>
      <c r="U924" s="253" t="s">
        <v>1079</v>
      </c>
      <c r="V924" s="253"/>
      <c r="W924" s="253"/>
      <c r="X924" s="253"/>
      <c r="Y924" s="253"/>
      <c r="Z924" s="253"/>
      <c r="AA924" s="253"/>
      <c r="AB924" s="253"/>
      <c r="AC924" s="253" t="s">
        <v>332</v>
      </c>
      <c r="AD924" s="253"/>
      <c r="AE924" s="253"/>
      <c r="AF924" s="253"/>
      <c r="AG924" s="253"/>
      <c r="AH924" s="253"/>
      <c r="AI924" s="253"/>
      <c r="AP924" s="313"/>
      <c r="AT924" s="313"/>
    </row>
    <row r="925" spans="1:46" s="312" customFormat="1" ht="15" customHeight="1" x14ac:dyDescent="0.25">
      <c r="A925" s="297"/>
      <c r="B925" s="297"/>
      <c r="C925" s="253"/>
      <c r="D925" s="253"/>
      <c r="E925" s="253"/>
      <c r="F925" s="253"/>
      <c r="G925" s="253"/>
      <c r="H925" s="253"/>
      <c r="I925" s="253"/>
      <c r="J925" s="253"/>
      <c r="K925" s="253"/>
      <c r="L925" s="253"/>
      <c r="M925" s="253"/>
      <c r="N925" s="253"/>
      <c r="O925" s="253"/>
      <c r="P925" s="253"/>
      <c r="Q925" s="253"/>
      <c r="R925" s="253"/>
      <c r="S925" s="253"/>
      <c r="T925" s="253"/>
      <c r="U925" s="253" t="s">
        <v>1080</v>
      </c>
      <c r="V925" s="253"/>
      <c r="W925" s="253"/>
      <c r="X925" s="253"/>
      <c r="Y925" s="253"/>
      <c r="Z925" s="253"/>
      <c r="AA925" s="253"/>
      <c r="AB925" s="253"/>
      <c r="AC925" s="253" t="s">
        <v>329</v>
      </c>
      <c r="AD925" s="253"/>
      <c r="AE925" s="253"/>
      <c r="AF925" s="253"/>
      <c r="AG925" s="253"/>
      <c r="AH925" s="253"/>
      <c r="AI925" s="253"/>
      <c r="AP925" s="313"/>
      <c r="AT925" s="313"/>
    </row>
    <row r="926" spans="1:46" s="312" customFormat="1" ht="15" customHeight="1" x14ac:dyDescent="0.25">
      <c r="A926" s="297"/>
      <c r="B926" s="297"/>
      <c r="C926" s="253"/>
      <c r="D926" s="253"/>
      <c r="E926" s="253"/>
      <c r="F926" s="253"/>
      <c r="G926" s="253"/>
      <c r="H926" s="253"/>
      <c r="I926" s="253"/>
      <c r="J926" s="253"/>
      <c r="K926" s="253"/>
      <c r="L926" s="253"/>
      <c r="M926" s="253"/>
      <c r="N926" s="253"/>
      <c r="O926" s="253"/>
      <c r="P926" s="253"/>
      <c r="Q926" s="253"/>
      <c r="R926" s="253"/>
      <c r="S926" s="253"/>
      <c r="T926" s="253"/>
      <c r="U926" s="253" t="s">
        <v>1081</v>
      </c>
      <c r="V926" s="253"/>
      <c r="W926" s="253"/>
      <c r="X926" s="253"/>
      <c r="Y926" s="253"/>
      <c r="Z926" s="253"/>
      <c r="AA926" s="253"/>
      <c r="AB926" s="253"/>
      <c r="AC926" s="253" t="s">
        <v>320</v>
      </c>
      <c r="AD926" s="253"/>
      <c r="AE926" s="253"/>
      <c r="AF926" s="253"/>
      <c r="AG926" s="253"/>
      <c r="AH926" s="253"/>
      <c r="AI926" s="253"/>
      <c r="AP926" s="313"/>
      <c r="AT926" s="313"/>
    </row>
    <row r="927" spans="1:46" s="312" customFormat="1" ht="15" customHeight="1" x14ac:dyDescent="0.25">
      <c r="A927" s="297"/>
      <c r="B927" s="297"/>
      <c r="C927" s="253"/>
      <c r="D927" s="253"/>
      <c r="E927" s="253"/>
      <c r="F927" s="253"/>
      <c r="G927" s="253"/>
      <c r="H927" s="253"/>
      <c r="I927" s="253"/>
      <c r="J927" s="253"/>
      <c r="K927" s="253"/>
      <c r="L927" s="253"/>
      <c r="M927" s="253"/>
      <c r="N927" s="253"/>
      <c r="O927" s="253"/>
      <c r="P927" s="253"/>
      <c r="Q927" s="253"/>
      <c r="R927" s="253"/>
      <c r="S927" s="253"/>
      <c r="T927" s="253"/>
      <c r="U927" s="253" t="s">
        <v>1082</v>
      </c>
      <c r="V927" s="253"/>
      <c r="W927" s="253"/>
      <c r="X927" s="253"/>
      <c r="Y927" s="253"/>
      <c r="Z927" s="253"/>
      <c r="AA927" s="253"/>
      <c r="AB927" s="253"/>
      <c r="AC927" s="253" t="s">
        <v>323</v>
      </c>
      <c r="AD927" s="253"/>
      <c r="AE927" s="253"/>
      <c r="AF927" s="253"/>
      <c r="AG927" s="253"/>
      <c r="AH927" s="253"/>
      <c r="AI927" s="253"/>
      <c r="AP927" s="313"/>
      <c r="AT927" s="313"/>
    </row>
    <row r="928" spans="1:46" s="312" customFormat="1" ht="15" customHeight="1" x14ac:dyDescent="0.25">
      <c r="A928" s="297"/>
      <c r="B928" s="297"/>
      <c r="C928" s="253"/>
      <c r="D928" s="253"/>
      <c r="E928" s="253"/>
      <c r="F928" s="253"/>
      <c r="G928" s="253"/>
      <c r="H928" s="253"/>
      <c r="I928" s="253"/>
      <c r="J928" s="253"/>
      <c r="K928" s="253"/>
      <c r="L928" s="253"/>
      <c r="M928" s="253"/>
      <c r="N928" s="253"/>
      <c r="O928" s="253"/>
      <c r="P928" s="253"/>
      <c r="Q928" s="253"/>
      <c r="R928" s="253"/>
      <c r="S928" s="253"/>
      <c r="T928" s="253"/>
      <c r="U928" s="253" t="s">
        <v>1083</v>
      </c>
      <c r="V928" s="253"/>
      <c r="W928" s="253"/>
      <c r="X928" s="253"/>
      <c r="Y928" s="253"/>
      <c r="Z928" s="253"/>
      <c r="AA928" s="253"/>
      <c r="AB928" s="253"/>
      <c r="AC928" s="253" t="s">
        <v>320</v>
      </c>
      <c r="AD928" s="253"/>
      <c r="AE928" s="253"/>
      <c r="AF928" s="253"/>
      <c r="AG928" s="253"/>
      <c r="AH928" s="253"/>
      <c r="AI928" s="253"/>
      <c r="AP928" s="313"/>
      <c r="AT928" s="313"/>
    </row>
    <row r="929" spans="1:46" s="312" customFormat="1" ht="15" customHeight="1" x14ac:dyDescent="0.25">
      <c r="A929" s="297"/>
      <c r="B929" s="297"/>
      <c r="C929" s="253"/>
      <c r="D929" s="253"/>
      <c r="E929" s="253"/>
      <c r="F929" s="253"/>
      <c r="G929" s="253"/>
      <c r="H929" s="253"/>
      <c r="I929" s="253"/>
      <c r="J929" s="253"/>
      <c r="K929" s="253"/>
      <c r="L929" s="253"/>
      <c r="M929" s="253"/>
      <c r="N929" s="253"/>
      <c r="O929" s="253"/>
      <c r="P929" s="253"/>
      <c r="Q929" s="253"/>
      <c r="R929" s="253"/>
      <c r="S929" s="253"/>
      <c r="T929" s="253"/>
      <c r="U929" s="253" t="s">
        <v>1084</v>
      </c>
      <c r="V929" s="253"/>
      <c r="W929" s="253"/>
      <c r="X929" s="253"/>
      <c r="Y929" s="253"/>
      <c r="Z929" s="253"/>
      <c r="AA929" s="253"/>
      <c r="AB929" s="253"/>
      <c r="AC929" s="253" t="s">
        <v>320</v>
      </c>
      <c r="AD929" s="253"/>
      <c r="AE929" s="253"/>
      <c r="AF929" s="253"/>
      <c r="AG929" s="253"/>
      <c r="AH929" s="253"/>
      <c r="AI929" s="253"/>
      <c r="AP929" s="313"/>
      <c r="AT929" s="313"/>
    </row>
    <row r="930" spans="1:46" s="312" customFormat="1" ht="15" customHeight="1" x14ac:dyDescent="0.25">
      <c r="A930" s="297"/>
      <c r="B930" s="297"/>
      <c r="C930" s="253"/>
      <c r="D930" s="253"/>
      <c r="E930" s="253"/>
      <c r="F930" s="253"/>
      <c r="G930" s="253"/>
      <c r="H930" s="253"/>
      <c r="I930" s="253"/>
      <c r="J930" s="253"/>
      <c r="K930" s="253"/>
      <c r="L930" s="253"/>
      <c r="M930" s="253"/>
      <c r="N930" s="253"/>
      <c r="O930" s="253"/>
      <c r="P930" s="253"/>
      <c r="Q930" s="253"/>
      <c r="R930" s="253"/>
      <c r="S930" s="253"/>
      <c r="T930" s="253"/>
      <c r="U930" s="253" t="s">
        <v>1085</v>
      </c>
      <c r="V930" s="253"/>
      <c r="W930" s="253"/>
      <c r="X930" s="253"/>
      <c r="Y930" s="253"/>
      <c r="Z930" s="253"/>
      <c r="AA930" s="253"/>
      <c r="AB930" s="253"/>
      <c r="AC930" s="253" t="s">
        <v>332</v>
      </c>
      <c r="AD930" s="253"/>
      <c r="AE930" s="253"/>
      <c r="AF930" s="253"/>
      <c r="AG930" s="253"/>
      <c r="AH930" s="253"/>
      <c r="AI930" s="253"/>
      <c r="AP930" s="313"/>
      <c r="AT930" s="313"/>
    </row>
    <row r="931" spans="1:46" s="312" customFormat="1" ht="15" customHeight="1" x14ac:dyDescent="0.25">
      <c r="A931" s="297"/>
      <c r="B931" s="297"/>
      <c r="C931" s="253"/>
      <c r="D931" s="253"/>
      <c r="E931" s="253"/>
      <c r="F931" s="253"/>
      <c r="G931" s="253"/>
      <c r="H931" s="253"/>
      <c r="I931" s="253"/>
      <c r="J931" s="253"/>
      <c r="K931" s="253"/>
      <c r="L931" s="253"/>
      <c r="M931" s="253"/>
      <c r="N931" s="253"/>
      <c r="O931" s="253"/>
      <c r="P931" s="253"/>
      <c r="Q931" s="253"/>
      <c r="R931" s="253"/>
      <c r="S931" s="253"/>
      <c r="T931" s="253"/>
      <c r="U931" s="253" t="s">
        <v>1086</v>
      </c>
      <c r="V931" s="253"/>
      <c r="W931" s="253"/>
      <c r="X931" s="253"/>
      <c r="Y931" s="253"/>
      <c r="Z931" s="253"/>
      <c r="AA931" s="253"/>
      <c r="AB931" s="253"/>
      <c r="AC931" s="253" t="s">
        <v>329</v>
      </c>
      <c r="AD931" s="253"/>
      <c r="AE931" s="253"/>
      <c r="AF931" s="253"/>
      <c r="AG931" s="253"/>
      <c r="AH931" s="253"/>
      <c r="AI931" s="253"/>
      <c r="AP931" s="313"/>
      <c r="AT931" s="313"/>
    </row>
    <row r="932" spans="1:46" s="312" customFormat="1" ht="15" customHeight="1" x14ac:dyDescent="0.25">
      <c r="A932" s="297"/>
      <c r="B932" s="297"/>
      <c r="C932" s="253"/>
      <c r="D932" s="253"/>
      <c r="E932" s="253"/>
      <c r="F932" s="253"/>
      <c r="G932" s="253"/>
      <c r="H932" s="253"/>
      <c r="I932" s="253"/>
      <c r="J932" s="253"/>
      <c r="K932" s="253"/>
      <c r="L932" s="253"/>
      <c r="M932" s="253"/>
      <c r="N932" s="253"/>
      <c r="O932" s="253"/>
      <c r="P932" s="253"/>
      <c r="Q932" s="253"/>
      <c r="R932" s="253"/>
      <c r="S932" s="253"/>
      <c r="T932" s="253"/>
      <c r="U932" s="253" t="s">
        <v>1087</v>
      </c>
      <c r="V932" s="253"/>
      <c r="W932" s="253"/>
      <c r="X932" s="253"/>
      <c r="Y932" s="253"/>
      <c r="Z932" s="253"/>
      <c r="AA932" s="253"/>
      <c r="AB932" s="253"/>
      <c r="AC932" s="253" t="s">
        <v>318</v>
      </c>
      <c r="AD932" s="253"/>
      <c r="AE932" s="253"/>
      <c r="AF932" s="253"/>
      <c r="AG932" s="253"/>
      <c r="AH932" s="253"/>
      <c r="AI932" s="253"/>
      <c r="AP932" s="313"/>
      <c r="AT932" s="313"/>
    </row>
    <row r="933" spans="1:46" s="312" customFormat="1" ht="15" customHeight="1" x14ac:dyDescent="0.25">
      <c r="A933" s="297"/>
      <c r="B933" s="297"/>
      <c r="C933" s="253"/>
      <c r="D933" s="253"/>
      <c r="E933" s="253"/>
      <c r="F933" s="253"/>
      <c r="G933" s="253"/>
      <c r="H933" s="253"/>
      <c r="I933" s="253"/>
      <c r="J933" s="253"/>
      <c r="K933" s="253"/>
      <c r="L933" s="253"/>
      <c r="M933" s="253"/>
      <c r="N933" s="253"/>
      <c r="O933" s="253"/>
      <c r="P933" s="253"/>
      <c r="Q933" s="253"/>
      <c r="R933" s="253"/>
      <c r="S933" s="253"/>
      <c r="T933" s="253"/>
      <c r="U933" s="253" t="s">
        <v>1088</v>
      </c>
      <c r="V933" s="253"/>
      <c r="W933" s="253"/>
      <c r="X933" s="253"/>
      <c r="Y933" s="253"/>
      <c r="Z933" s="253"/>
      <c r="AA933" s="253"/>
      <c r="AB933" s="253"/>
      <c r="AC933" s="253" t="s">
        <v>316</v>
      </c>
      <c r="AD933" s="253"/>
      <c r="AE933" s="253"/>
      <c r="AF933" s="253"/>
      <c r="AG933" s="253"/>
      <c r="AH933" s="253"/>
      <c r="AI933" s="253"/>
      <c r="AP933" s="313"/>
      <c r="AT933" s="313"/>
    </row>
    <row r="934" spans="1:46" s="312" customFormat="1" ht="15" customHeight="1" x14ac:dyDescent="0.25">
      <c r="A934" s="297"/>
      <c r="B934" s="297"/>
      <c r="C934" s="253"/>
      <c r="D934" s="253"/>
      <c r="E934" s="253"/>
      <c r="F934" s="253"/>
      <c r="G934" s="253"/>
      <c r="H934" s="253"/>
      <c r="I934" s="253"/>
      <c r="J934" s="253"/>
      <c r="K934" s="253"/>
      <c r="L934" s="253"/>
      <c r="M934" s="253"/>
      <c r="N934" s="253"/>
      <c r="O934" s="253"/>
      <c r="P934" s="253"/>
      <c r="Q934" s="253"/>
      <c r="R934" s="253"/>
      <c r="S934" s="253"/>
      <c r="T934" s="253"/>
      <c r="U934" s="253" t="s">
        <v>1089</v>
      </c>
      <c r="V934" s="253"/>
      <c r="W934" s="253"/>
      <c r="X934" s="253"/>
      <c r="Y934" s="253"/>
      <c r="Z934" s="253"/>
      <c r="AA934" s="253"/>
      <c r="AB934" s="253"/>
      <c r="AC934" s="253" t="s">
        <v>323</v>
      </c>
      <c r="AD934" s="253"/>
      <c r="AE934" s="253"/>
      <c r="AF934" s="253"/>
      <c r="AG934" s="253"/>
      <c r="AH934" s="253"/>
      <c r="AI934" s="253"/>
      <c r="AP934" s="313"/>
      <c r="AT934" s="313"/>
    </row>
    <row r="935" spans="1:46" s="312" customFormat="1" ht="15" customHeight="1" x14ac:dyDescent="0.25">
      <c r="A935" s="297"/>
      <c r="B935" s="297"/>
      <c r="C935" s="253"/>
      <c r="D935" s="253"/>
      <c r="E935" s="253"/>
      <c r="F935" s="253"/>
      <c r="G935" s="253"/>
      <c r="H935" s="253"/>
      <c r="I935" s="253"/>
      <c r="J935" s="253"/>
      <c r="K935" s="253"/>
      <c r="L935" s="253"/>
      <c r="M935" s="253"/>
      <c r="N935" s="253"/>
      <c r="O935" s="253"/>
      <c r="P935" s="253"/>
      <c r="Q935" s="253"/>
      <c r="R935" s="253"/>
      <c r="S935" s="253"/>
      <c r="T935" s="253"/>
      <c r="U935" s="253" t="s">
        <v>1090</v>
      </c>
      <c r="V935" s="253"/>
      <c r="W935" s="253"/>
      <c r="X935" s="253"/>
      <c r="Y935" s="253"/>
      <c r="Z935" s="253"/>
      <c r="AA935" s="253"/>
      <c r="AB935" s="253"/>
      <c r="AC935" s="253" t="s">
        <v>332</v>
      </c>
      <c r="AD935" s="253"/>
      <c r="AE935" s="253"/>
      <c r="AF935" s="253"/>
      <c r="AG935" s="253"/>
      <c r="AH935" s="253"/>
      <c r="AI935" s="253"/>
      <c r="AP935" s="313"/>
      <c r="AT935" s="313"/>
    </row>
    <row r="936" spans="1:46" s="312" customFormat="1" ht="15" customHeight="1" x14ac:dyDescent="0.25">
      <c r="A936" s="297"/>
      <c r="B936" s="297"/>
      <c r="C936" s="253"/>
      <c r="D936" s="253"/>
      <c r="E936" s="253"/>
      <c r="F936" s="253"/>
      <c r="G936" s="253"/>
      <c r="H936" s="253"/>
      <c r="I936" s="253"/>
      <c r="J936" s="253"/>
      <c r="K936" s="253"/>
      <c r="L936" s="253"/>
      <c r="M936" s="253"/>
      <c r="N936" s="253"/>
      <c r="O936" s="253"/>
      <c r="P936" s="253"/>
      <c r="Q936" s="253"/>
      <c r="R936" s="253"/>
      <c r="S936" s="253"/>
      <c r="T936" s="253"/>
      <c r="U936" s="253" t="s">
        <v>1091</v>
      </c>
      <c r="V936" s="253"/>
      <c r="W936" s="253"/>
      <c r="X936" s="253"/>
      <c r="Y936" s="253"/>
      <c r="Z936" s="253"/>
      <c r="AA936" s="253"/>
      <c r="AB936" s="253"/>
      <c r="AC936" s="253" t="s">
        <v>393</v>
      </c>
      <c r="AD936" s="253"/>
      <c r="AE936" s="253"/>
      <c r="AF936" s="253"/>
      <c r="AG936" s="253"/>
      <c r="AH936" s="253"/>
      <c r="AI936" s="253"/>
      <c r="AP936" s="313"/>
      <c r="AT936" s="313"/>
    </row>
    <row r="937" spans="1:46" s="312" customFormat="1" ht="15" customHeight="1" x14ac:dyDescent="0.25">
      <c r="A937" s="297"/>
      <c r="B937" s="297"/>
      <c r="C937" s="253"/>
      <c r="D937" s="253"/>
      <c r="E937" s="253"/>
      <c r="F937" s="253"/>
      <c r="G937" s="253"/>
      <c r="H937" s="253"/>
      <c r="I937" s="253"/>
      <c r="J937" s="253"/>
      <c r="K937" s="253"/>
      <c r="L937" s="253"/>
      <c r="M937" s="253"/>
      <c r="N937" s="253"/>
      <c r="O937" s="253"/>
      <c r="P937" s="253"/>
      <c r="Q937" s="253"/>
      <c r="R937" s="253"/>
      <c r="S937" s="253"/>
      <c r="T937" s="253"/>
      <c r="U937" s="253" t="s">
        <v>1092</v>
      </c>
      <c r="V937" s="253"/>
      <c r="W937" s="253"/>
      <c r="X937" s="253"/>
      <c r="Y937" s="253"/>
      <c r="Z937" s="253"/>
      <c r="AA937" s="253"/>
      <c r="AB937" s="253"/>
      <c r="AC937" s="253" t="s">
        <v>332</v>
      </c>
      <c r="AD937" s="253"/>
      <c r="AE937" s="253"/>
      <c r="AF937" s="253"/>
      <c r="AG937" s="253"/>
      <c r="AH937" s="253"/>
      <c r="AI937" s="253"/>
      <c r="AP937" s="313"/>
      <c r="AT937" s="313"/>
    </row>
    <row r="938" spans="1:46" s="312" customFormat="1" ht="15" customHeight="1" x14ac:dyDescent="0.25">
      <c r="A938" s="297"/>
      <c r="B938" s="297"/>
      <c r="C938" s="253"/>
      <c r="D938" s="253"/>
      <c r="E938" s="253"/>
      <c r="F938" s="253"/>
      <c r="G938" s="253"/>
      <c r="H938" s="253"/>
      <c r="I938" s="253"/>
      <c r="J938" s="253"/>
      <c r="K938" s="253"/>
      <c r="L938" s="253"/>
      <c r="M938" s="253"/>
      <c r="N938" s="253"/>
      <c r="O938" s="253"/>
      <c r="P938" s="253"/>
      <c r="Q938" s="253"/>
      <c r="R938" s="253"/>
      <c r="S938" s="253"/>
      <c r="T938" s="253"/>
      <c r="U938" s="253" t="s">
        <v>1093</v>
      </c>
      <c r="V938" s="253"/>
      <c r="W938" s="253"/>
      <c r="X938" s="253"/>
      <c r="Y938" s="253"/>
      <c r="Z938" s="253"/>
      <c r="AA938" s="253"/>
      <c r="AB938" s="253"/>
      <c r="AC938" s="253" t="s">
        <v>329</v>
      </c>
      <c r="AD938" s="253"/>
      <c r="AE938" s="253"/>
      <c r="AF938" s="253"/>
      <c r="AG938" s="253"/>
      <c r="AH938" s="253"/>
      <c r="AI938" s="253"/>
      <c r="AP938" s="313"/>
      <c r="AT938" s="313"/>
    </row>
    <row r="939" spans="1:46" s="312" customFormat="1" ht="15" customHeight="1" x14ac:dyDescent="0.25">
      <c r="A939" s="297"/>
      <c r="B939" s="297"/>
      <c r="C939" s="253"/>
      <c r="D939" s="253"/>
      <c r="E939" s="253"/>
      <c r="F939" s="253"/>
      <c r="G939" s="253"/>
      <c r="H939" s="253"/>
      <c r="I939" s="253"/>
      <c r="J939" s="253"/>
      <c r="K939" s="253"/>
      <c r="L939" s="253"/>
      <c r="M939" s="253"/>
      <c r="N939" s="253"/>
      <c r="O939" s="253"/>
      <c r="P939" s="253"/>
      <c r="Q939" s="253"/>
      <c r="R939" s="253"/>
      <c r="S939" s="253"/>
      <c r="T939" s="253"/>
      <c r="U939" s="253" t="s">
        <v>1094</v>
      </c>
      <c r="V939" s="253"/>
      <c r="W939" s="253"/>
      <c r="X939" s="253"/>
      <c r="Y939" s="253"/>
      <c r="Z939" s="253"/>
      <c r="AA939" s="253"/>
      <c r="AB939" s="253"/>
      <c r="AC939" s="253" t="s">
        <v>357</v>
      </c>
      <c r="AD939" s="253"/>
      <c r="AE939" s="253"/>
      <c r="AF939" s="253"/>
      <c r="AG939" s="253"/>
      <c r="AH939" s="253"/>
      <c r="AI939" s="253"/>
      <c r="AP939" s="313"/>
      <c r="AT939" s="313"/>
    </row>
    <row r="940" spans="1:46" s="312" customFormat="1" ht="15" customHeight="1" x14ac:dyDescent="0.25">
      <c r="A940" s="297"/>
      <c r="B940" s="297"/>
      <c r="C940" s="253"/>
      <c r="D940" s="253"/>
      <c r="E940" s="253"/>
      <c r="F940" s="253"/>
      <c r="G940" s="253"/>
      <c r="H940" s="253"/>
      <c r="I940" s="253"/>
      <c r="J940" s="253"/>
      <c r="K940" s="253"/>
      <c r="L940" s="253"/>
      <c r="M940" s="253"/>
      <c r="N940" s="253"/>
      <c r="O940" s="253"/>
      <c r="P940" s="253"/>
      <c r="Q940" s="253"/>
      <c r="R940" s="253"/>
      <c r="S940" s="253"/>
      <c r="T940" s="253"/>
      <c r="U940" s="253" t="s">
        <v>1095</v>
      </c>
      <c r="V940" s="253"/>
      <c r="W940" s="253"/>
      <c r="X940" s="253"/>
      <c r="Y940" s="253"/>
      <c r="Z940" s="253"/>
      <c r="AA940" s="253"/>
      <c r="AB940" s="253"/>
      <c r="AC940" s="253" t="s">
        <v>329</v>
      </c>
      <c r="AD940" s="253"/>
      <c r="AE940" s="253"/>
      <c r="AF940" s="253"/>
      <c r="AG940" s="253"/>
      <c r="AH940" s="253"/>
      <c r="AI940" s="253"/>
      <c r="AP940" s="313"/>
      <c r="AT940" s="313"/>
    </row>
    <row r="941" spans="1:46" s="312" customFormat="1" ht="15" customHeight="1" x14ac:dyDescent="0.25">
      <c r="A941" s="297"/>
      <c r="B941" s="297"/>
      <c r="C941" s="253"/>
      <c r="D941" s="253"/>
      <c r="E941" s="253"/>
      <c r="F941" s="253"/>
      <c r="G941" s="253"/>
      <c r="H941" s="253"/>
      <c r="I941" s="253"/>
      <c r="J941" s="253"/>
      <c r="K941" s="253"/>
      <c r="L941" s="253"/>
      <c r="M941" s="253"/>
      <c r="N941" s="253"/>
      <c r="O941" s="253"/>
      <c r="P941" s="253"/>
      <c r="Q941" s="253"/>
      <c r="R941" s="253"/>
      <c r="S941" s="253"/>
      <c r="T941" s="253"/>
      <c r="U941" s="253" t="s">
        <v>1096</v>
      </c>
      <c r="V941" s="253"/>
      <c r="W941" s="253"/>
      <c r="X941" s="253"/>
      <c r="Y941" s="253"/>
      <c r="Z941" s="253"/>
      <c r="AA941" s="253"/>
      <c r="AB941" s="253"/>
      <c r="AC941" s="253" t="s">
        <v>320</v>
      </c>
      <c r="AD941" s="253"/>
      <c r="AE941" s="253"/>
      <c r="AF941" s="253"/>
      <c r="AG941" s="253"/>
      <c r="AH941" s="253"/>
      <c r="AI941" s="253"/>
      <c r="AP941" s="313"/>
      <c r="AT941" s="313"/>
    </row>
    <row r="942" spans="1:46" s="312" customFormat="1" ht="15" customHeight="1" x14ac:dyDescent="0.25">
      <c r="A942" s="297"/>
      <c r="B942" s="297"/>
      <c r="C942" s="253"/>
      <c r="D942" s="253"/>
      <c r="E942" s="253"/>
      <c r="F942" s="253"/>
      <c r="G942" s="253"/>
      <c r="H942" s="253"/>
      <c r="I942" s="253"/>
      <c r="J942" s="253"/>
      <c r="K942" s="253"/>
      <c r="L942" s="253"/>
      <c r="M942" s="253"/>
      <c r="N942" s="253"/>
      <c r="O942" s="253"/>
      <c r="P942" s="253"/>
      <c r="Q942" s="253"/>
      <c r="R942" s="253"/>
      <c r="S942" s="253"/>
      <c r="T942" s="253"/>
      <c r="U942" s="253" t="s">
        <v>1097</v>
      </c>
      <c r="V942" s="253"/>
      <c r="W942" s="253"/>
      <c r="X942" s="253"/>
      <c r="Y942" s="253"/>
      <c r="Z942" s="253"/>
      <c r="AA942" s="253"/>
      <c r="AB942" s="253"/>
      <c r="AC942" s="253" t="s">
        <v>332</v>
      </c>
      <c r="AD942" s="253"/>
      <c r="AE942" s="253"/>
      <c r="AF942" s="253"/>
      <c r="AG942" s="253"/>
      <c r="AH942" s="253"/>
      <c r="AI942" s="253"/>
      <c r="AP942" s="313"/>
      <c r="AT942" s="313"/>
    </row>
    <row r="943" spans="1:46" s="312" customFormat="1" ht="15" customHeight="1" x14ac:dyDescent="0.25">
      <c r="A943" s="297"/>
      <c r="B943" s="297"/>
      <c r="C943" s="253"/>
      <c r="D943" s="253"/>
      <c r="E943" s="253"/>
      <c r="F943" s="253"/>
      <c r="G943" s="253"/>
      <c r="H943" s="253"/>
      <c r="I943" s="253"/>
      <c r="J943" s="253"/>
      <c r="K943" s="253"/>
      <c r="L943" s="253"/>
      <c r="M943" s="253"/>
      <c r="N943" s="253"/>
      <c r="O943" s="253"/>
      <c r="P943" s="253"/>
      <c r="Q943" s="253"/>
      <c r="R943" s="253"/>
      <c r="S943" s="253"/>
      <c r="T943" s="253"/>
      <c r="U943" s="253" t="s">
        <v>1098</v>
      </c>
      <c r="V943" s="253"/>
      <c r="W943" s="253"/>
      <c r="X943" s="253"/>
      <c r="Y943" s="253"/>
      <c r="Z943" s="253"/>
      <c r="AA943" s="253"/>
      <c r="AB943" s="253"/>
      <c r="AC943" s="253" t="s">
        <v>320</v>
      </c>
      <c r="AD943" s="253"/>
      <c r="AE943" s="253"/>
      <c r="AF943" s="253"/>
      <c r="AG943" s="253"/>
      <c r="AH943" s="253"/>
      <c r="AI943" s="253"/>
      <c r="AP943" s="313"/>
      <c r="AT943" s="313"/>
    </row>
    <row r="944" spans="1:46" s="312" customFormat="1" ht="15" customHeight="1" x14ac:dyDescent="0.25">
      <c r="A944" s="297"/>
      <c r="B944" s="297"/>
      <c r="C944" s="253"/>
      <c r="D944" s="253"/>
      <c r="E944" s="253"/>
      <c r="F944" s="253"/>
      <c r="G944" s="253"/>
      <c r="H944" s="253"/>
      <c r="I944" s="253"/>
      <c r="J944" s="253"/>
      <c r="K944" s="253"/>
      <c r="L944" s="253"/>
      <c r="M944" s="253"/>
      <c r="N944" s="253"/>
      <c r="O944" s="253"/>
      <c r="P944" s="253"/>
      <c r="Q944" s="253"/>
      <c r="R944" s="253"/>
      <c r="S944" s="253"/>
      <c r="T944" s="253"/>
      <c r="U944" s="253" t="s">
        <v>1099</v>
      </c>
      <c r="V944" s="253"/>
      <c r="W944" s="253"/>
      <c r="X944" s="253"/>
      <c r="Y944" s="253"/>
      <c r="Z944" s="253"/>
      <c r="AA944" s="253"/>
      <c r="AB944" s="253"/>
      <c r="AC944" s="253" t="s">
        <v>320</v>
      </c>
      <c r="AD944" s="253"/>
      <c r="AE944" s="253"/>
      <c r="AF944" s="253"/>
      <c r="AG944" s="253"/>
      <c r="AH944" s="253"/>
      <c r="AI944" s="253"/>
      <c r="AP944" s="313"/>
      <c r="AT944" s="313"/>
    </row>
    <row r="945" spans="1:46" s="312" customFormat="1" ht="15" customHeight="1" x14ac:dyDescent="0.25">
      <c r="A945" s="297"/>
      <c r="B945" s="297"/>
      <c r="C945" s="253"/>
      <c r="D945" s="253"/>
      <c r="E945" s="253"/>
      <c r="F945" s="253"/>
      <c r="G945" s="253"/>
      <c r="H945" s="253"/>
      <c r="I945" s="253"/>
      <c r="J945" s="253"/>
      <c r="K945" s="253"/>
      <c r="L945" s="253"/>
      <c r="M945" s="253"/>
      <c r="N945" s="253"/>
      <c r="O945" s="253"/>
      <c r="P945" s="253"/>
      <c r="Q945" s="253"/>
      <c r="R945" s="253"/>
      <c r="S945" s="253"/>
      <c r="T945" s="253"/>
      <c r="U945" s="253" t="s">
        <v>1100</v>
      </c>
      <c r="V945" s="253"/>
      <c r="W945" s="253"/>
      <c r="X945" s="253"/>
      <c r="Y945" s="253"/>
      <c r="Z945" s="253"/>
      <c r="AA945" s="253"/>
      <c r="AB945" s="253"/>
      <c r="AC945" s="253" t="s">
        <v>323</v>
      </c>
      <c r="AD945" s="253"/>
      <c r="AE945" s="253"/>
      <c r="AF945" s="253"/>
      <c r="AG945" s="253"/>
      <c r="AH945" s="253"/>
      <c r="AI945" s="253"/>
      <c r="AP945" s="313"/>
      <c r="AT945" s="313"/>
    </row>
    <row r="946" spans="1:46" s="312" customFormat="1" ht="15" customHeight="1" x14ac:dyDescent="0.25">
      <c r="A946" s="297"/>
      <c r="B946" s="297"/>
      <c r="C946" s="253"/>
      <c r="D946" s="253"/>
      <c r="E946" s="253"/>
      <c r="F946" s="253"/>
      <c r="G946" s="253"/>
      <c r="H946" s="253"/>
      <c r="I946" s="253"/>
      <c r="J946" s="253"/>
      <c r="K946" s="253"/>
      <c r="L946" s="253"/>
      <c r="M946" s="253"/>
      <c r="N946" s="253"/>
      <c r="O946" s="253"/>
      <c r="P946" s="253"/>
      <c r="Q946" s="253"/>
      <c r="R946" s="253"/>
      <c r="S946" s="253"/>
      <c r="T946" s="253"/>
      <c r="U946" s="253" t="s">
        <v>1101</v>
      </c>
      <c r="V946" s="253"/>
      <c r="W946" s="253"/>
      <c r="X946" s="253"/>
      <c r="Y946" s="253"/>
      <c r="Z946" s="253"/>
      <c r="AA946" s="253"/>
      <c r="AB946" s="253"/>
      <c r="AC946" s="253" t="s">
        <v>332</v>
      </c>
      <c r="AD946" s="253"/>
      <c r="AE946" s="253"/>
      <c r="AF946" s="253"/>
      <c r="AG946" s="253"/>
      <c r="AH946" s="253"/>
      <c r="AI946" s="253"/>
      <c r="AP946" s="313"/>
      <c r="AT946" s="313"/>
    </row>
    <row r="947" spans="1:46" s="312" customFormat="1" ht="15" customHeight="1" x14ac:dyDescent="0.25">
      <c r="A947" s="297"/>
      <c r="B947" s="297"/>
      <c r="C947" s="253"/>
      <c r="D947" s="253"/>
      <c r="E947" s="253"/>
      <c r="F947" s="253"/>
      <c r="G947" s="253"/>
      <c r="H947" s="253"/>
      <c r="I947" s="253"/>
      <c r="J947" s="253"/>
      <c r="K947" s="253"/>
      <c r="L947" s="253"/>
      <c r="M947" s="253"/>
      <c r="N947" s="253"/>
      <c r="O947" s="253"/>
      <c r="P947" s="253"/>
      <c r="Q947" s="253"/>
      <c r="R947" s="253"/>
      <c r="S947" s="253"/>
      <c r="T947" s="253"/>
      <c r="U947" s="253" t="s">
        <v>1102</v>
      </c>
      <c r="V947" s="253"/>
      <c r="W947" s="253"/>
      <c r="X947" s="253"/>
      <c r="Y947" s="253"/>
      <c r="Z947" s="253"/>
      <c r="AA947" s="253"/>
      <c r="AB947" s="253"/>
      <c r="AC947" s="253" t="s">
        <v>320</v>
      </c>
      <c r="AD947" s="253"/>
      <c r="AE947" s="253"/>
      <c r="AF947" s="253"/>
      <c r="AG947" s="253"/>
      <c r="AH947" s="253"/>
      <c r="AI947" s="253"/>
      <c r="AP947" s="313"/>
      <c r="AT947" s="313"/>
    </row>
    <row r="948" spans="1:46" s="312" customFormat="1" ht="15" customHeight="1" x14ac:dyDescent="0.25">
      <c r="A948" s="297"/>
      <c r="B948" s="297"/>
      <c r="C948" s="253"/>
      <c r="D948" s="253"/>
      <c r="E948" s="253"/>
      <c r="F948" s="253"/>
      <c r="G948" s="253"/>
      <c r="H948" s="253"/>
      <c r="I948" s="253"/>
      <c r="J948" s="253"/>
      <c r="K948" s="253"/>
      <c r="L948" s="253"/>
      <c r="M948" s="253"/>
      <c r="N948" s="253"/>
      <c r="O948" s="253"/>
      <c r="P948" s="253"/>
      <c r="Q948" s="253"/>
      <c r="R948" s="253"/>
      <c r="S948" s="253"/>
      <c r="T948" s="253"/>
      <c r="U948" s="253" t="s">
        <v>1103</v>
      </c>
      <c r="V948" s="253"/>
      <c r="W948" s="253"/>
      <c r="X948" s="253"/>
      <c r="Y948" s="253"/>
      <c r="Z948" s="253"/>
      <c r="AA948" s="253"/>
      <c r="AB948" s="253"/>
      <c r="AC948" s="253" t="s">
        <v>393</v>
      </c>
      <c r="AD948" s="253"/>
      <c r="AE948" s="253"/>
      <c r="AF948" s="253"/>
      <c r="AG948" s="253"/>
      <c r="AH948" s="253"/>
      <c r="AI948" s="253"/>
      <c r="AP948" s="313"/>
      <c r="AT948" s="313"/>
    </row>
    <row r="949" spans="1:46" s="312" customFormat="1" ht="15" customHeight="1" x14ac:dyDescent="0.25">
      <c r="A949" s="297"/>
      <c r="B949" s="297"/>
      <c r="C949" s="253"/>
      <c r="D949" s="253"/>
      <c r="E949" s="253"/>
      <c r="F949" s="253"/>
      <c r="G949" s="253"/>
      <c r="H949" s="253"/>
      <c r="I949" s="253"/>
      <c r="J949" s="253"/>
      <c r="K949" s="253"/>
      <c r="L949" s="253"/>
      <c r="M949" s="253"/>
      <c r="N949" s="253"/>
      <c r="O949" s="253"/>
      <c r="P949" s="253"/>
      <c r="Q949" s="253"/>
      <c r="R949" s="253"/>
      <c r="S949" s="253"/>
      <c r="T949" s="253"/>
      <c r="U949" s="253" t="s">
        <v>1104</v>
      </c>
      <c r="V949" s="253"/>
      <c r="W949" s="253"/>
      <c r="X949" s="253"/>
      <c r="Y949" s="253"/>
      <c r="Z949" s="253"/>
      <c r="AA949" s="253"/>
      <c r="AB949" s="253"/>
      <c r="AC949" s="253" t="s">
        <v>323</v>
      </c>
      <c r="AD949" s="253"/>
      <c r="AE949" s="253"/>
      <c r="AF949" s="253"/>
      <c r="AG949" s="253"/>
      <c r="AH949" s="253"/>
      <c r="AI949" s="253"/>
      <c r="AP949" s="313"/>
      <c r="AT949" s="313"/>
    </row>
    <row r="950" spans="1:46" s="312" customFormat="1" ht="15" customHeight="1" x14ac:dyDescent="0.25">
      <c r="A950" s="297"/>
      <c r="B950" s="297"/>
      <c r="C950" s="253"/>
      <c r="D950" s="253"/>
      <c r="E950" s="253"/>
      <c r="F950" s="253"/>
      <c r="G950" s="253"/>
      <c r="H950" s="253"/>
      <c r="I950" s="253"/>
      <c r="J950" s="253"/>
      <c r="K950" s="253"/>
      <c r="L950" s="253"/>
      <c r="M950" s="253"/>
      <c r="N950" s="253"/>
      <c r="O950" s="253"/>
      <c r="P950" s="253"/>
      <c r="Q950" s="253"/>
      <c r="R950" s="253"/>
      <c r="S950" s="253"/>
      <c r="T950" s="253"/>
      <c r="U950" s="253" t="s">
        <v>1105</v>
      </c>
      <c r="V950" s="253"/>
      <c r="W950" s="253"/>
      <c r="X950" s="253"/>
      <c r="Y950" s="253"/>
      <c r="Z950" s="253"/>
      <c r="AA950" s="253"/>
      <c r="AB950" s="253"/>
      <c r="AC950" s="253" t="s">
        <v>316</v>
      </c>
      <c r="AD950" s="253"/>
      <c r="AE950" s="253"/>
      <c r="AF950" s="253"/>
      <c r="AG950" s="253"/>
      <c r="AH950" s="253"/>
      <c r="AI950" s="253"/>
      <c r="AP950" s="313"/>
      <c r="AT950" s="313"/>
    </row>
    <row r="951" spans="1:46" s="312" customFormat="1" ht="15" customHeight="1" x14ac:dyDescent="0.25">
      <c r="A951" s="297"/>
      <c r="B951" s="297"/>
      <c r="C951" s="253"/>
      <c r="D951" s="253"/>
      <c r="E951" s="253"/>
      <c r="F951" s="253"/>
      <c r="G951" s="253"/>
      <c r="H951" s="253"/>
      <c r="I951" s="253"/>
      <c r="J951" s="253"/>
      <c r="K951" s="253"/>
      <c r="L951" s="253"/>
      <c r="M951" s="253"/>
      <c r="N951" s="253"/>
      <c r="O951" s="253"/>
      <c r="P951" s="253"/>
      <c r="Q951" s="253"/>
      <c r="R951" s="253"/>
      <c r="S951" s="253"/>
      <c r="T951" s="253"/>
      <c r="U951" s="253" t="s">
        <v>1106</v>
      </c>
      <c r="V951" s="253"/>
      <c r="W951" s="253"/>
      <c r="X951" s="253"/>
      <c r="Y951" s="253"/>
      <c r="Z951" s="253"/>
      <c r="AA951" s="253"/>
      <c r="AB951" s="253"/>
      <c r="AC951" s="253" t="s">
        <v>318</v>
      </c>
      <c r="AD951" s="253"/>
      <c r="AE951" s="253"/>
      <c r="AF951" s="253"/>
      <c r="AG951" s="253"/>
      <c r="AH951" s="253"/>
      <c r="AI951" s="253"/>
      <c r="AP951" s="313"/>
      <c r="AT951" s="313"/>
    </row>
    <row r="952" spans="1:46" s="312" customFormat="1" ht="15" customHeight="1" x14ac:dyDescent="0.25">
      <c r="A952" s="297"/>
      <c r="B952" s="297"/>
      <c r="C952" s="253"/>
      <c r="D952" s="253"/>
      <c r="E952" s="253"/>
      <c r="F952" s="253"/>
      <c r="G952" s="253"/>
      <c r="H952" s="253"/>
      <c r="I952" s="253"/>
      <c r="J952" s="253"/>
      <c r="K952" s="253"/>
      <c r="L952" s="253"/>
      <c r="M952" s="253"/>
      <c r="N952" s="253"/>
      <c r="O952" s="253"/>
      <c r="P952" s="253"/>
      <c r="Q952" s="253"/>
      <c r="R952" s="253"/>
      <c r="S952" s="253"/>
      <c r="T952" s="253"/>
      <c r="U952" s="253" t="s">
        <v>291</v>
      </c>
      <c r="V952" s="253"/>
      <c r="W952" s="253"/>
      <c r="X952" s="253"/>
      <c r="Y952" s="253"/>
      <c r="Z952" s="253"/>
      <c r="AA952" s="253"/>
      <c r="AB952" s="253"/>
      <c r="AC952" s="253" t="s">
        <v>357</v>
      </c>
      <c r="AD952" s="253"/>
      <c r="AE952" s="253"/>
      <c r="AF952" s="253"/>
      <c r="AG952" s="253"/>
      <c r="AH952" s="253"/>
      <c r="AI952" s="253"/>
      <c r="AP952" s="313"/>
      <c r="AT952" s="313"/>
    </row>
    <row r="953" spans="1:46" s="312" customFormat="1" ht="15" customHeight="1" x14ac:dyDescent="0.25">
      <c r="A953" s="297"/>
      <c r="B953" s="297"/>
      <c r="C953" s="253"/>
      <c r="D953" s="253"/>
      <c r="E953" s="253"/>
      <c r="F953" s="253"/>
      <c r="G953" s="253"/>
      <c r="H953" s="253"/>
      <c r="I953" s="253"/>
      <c r="J953" s="253"/>
      <c r="K953" s="253"/>
      <c r="L953" s="253"/>
      <c r="M953" s="253"/>
      <c r="N953" s="253"/>
      <c r="O953" s="253"/>
      <c r="P953" s="253"/>
      <c r="Q953" s="253"/>
      <c r="R953" s="253"/>
      <c r="S953" s="253"/>
      <c r="T953" s="253"/>
      <c r="U953" s="253" t="s">
        <v>1107</v>
      </c>
      <c r="V953" s="253"/>
      <c r="W953" s="253"/>
      <c r="X953" s="253"/>
      <c r="Y953" s="253"/>
      <c r="Z953" s="253"/>
      <c r="AA953" s="253"/>
      <c r="AB953" s="253"/>
      <c r="AC953" s="253" t="s">
        <v>323</v>
      </c>
      <c r="AD953" s="253"/>
      <c r="AE953" s="253"/>
      <c r="AF953" s="253"/>
      <c r="AG953" s="253"/>
      <c r="AH953" s="253"/>
      <c r="AI953" s="253"/>
      <c r="AP953" s="313"/>
      <c r="AT953" s="313"/>
    </row>
    <row r="954" spans="1:46" s="312" customFormat="1" ht="15" customHeight="1" x14ac:dyDescent="0.25">
      <c r="A954" s="297"/>
      <c r="B954" s="297"/>
      <c r="C954" s="253"/>
      <c r="D954" s="253"/>
      <c r="E954" s="253"/>
      <c r="F954" s="253"/>
      <c r="G954" s="253"/>
      <c r="H954" s="253"/>
      <c r="I954" s="253"/>
      <c r="J954" s="253"/>
      <c r="K954" s="253"/>
      <c r="L954" s="253"/>
      <c r="M954" s="253"/>
      <c r="N954" s="253"/>
      <c r="O954" s="253"/>
      <c r="P954" s="253"/>
      <c r="Q954" s="253"/>
      <c r="R954" s="253"/>
      <c r="S954" s="253"/>
      <c r="T954" s="253"/>
      <c r="U954" s="253" t="s">
        <v>1108</v>
      </c>
      <c r="V954" s="253"/>
      <c r="W954" s="253"/>
      <c r="X954" s="253"/>
      <c r="Y954" s="253"/>
      <c r="Z954" s="253"/>
      <c r="AA954" s="253"/>
      <c r="AB954" s="253"/>
      <c r="AC954" s="253" t="s">
        <v>320</v>
      </c>
      <c r="AD954" s="253"/>
      <c r="AE954" s="253"/>
      <c r="AF954" s="253"/>
      <c r="AG954" s="253"/>
      <c r="AH954" s="253"/>
      <c r="AI954" s="253"/>
      <c r="AP954" s="313"/>
      <c r="AT954" s="313"/>
    </row>
    <row r="955" spans="1:46" s="312" customFormat="1" ht="15" customHeight="1" x14ac:dyDescent="0.25">
      <c r="A955" s="297"/>
      <c r="B955" s="297"/>
      <c r="C955" s="253"/>
      <c r="D955" s="253"/>
      <c r="E955" s="253"/>
      <c r="F955" s="253"/>
      <c r="G955" s="253"/>
      <c r="H955" s="253"/>
      <c r="I955" s="253"/>
      <c r="J955" s="253"/>
      <c r="K955" s="253"/>
      <c r="L955" s="253"/>
      <c r="M955" s="253"/>
      <c r="N955" s="253"/>
      <c r="O955" s="253"/>
      <c r="P955" s="253"/>
      <c r="Q955" s="253"/>
      <c r="R955" s="253"/>
      <c r="S955" s="253"/>
      <c r="T955" s="253"/>
      <c r="U955" s="253" t="s">
        <v>1109</v>
      </c>
      <c r="V955" s="253"/>
      <c r="W955" s="253"/>
      <c r="X955" s="253"/>
      <c r="Y955" s="253"/>
      <c r="Z955" s="253"/>
      <c r="AA955" s="253"/>
      <c r="AB955" s="253"/>
      <c r="AC955" s="253" t="s">
        <v>323</v>
      </c>
      <c r="AD955" s="253"/>
      <c r="AE955" s="253"/>
      <c r="AF955" s="253"/>
      <c r="AG955" s="253"/>
      <c r="AH955" s="253"/>
      <c r="AI955" s="253"/>
      <c r="AP955" s="313"/>
      <c r="AT955" s="313"/>
    </row>
    <row r="956" spans="1:46" s="312" customFormat="1" ht="15" customHeight="1" x14ac:dyDescent="0.25">
      <c r="A956" s="297"/>
      <c r="B956" s="297"/>
      <c r="C956" s="253"/>
      <c r="D956" s="253"/>
      <c r="E956" s="253"/>
      <c r="F956" s="253"/>
      <c r="G956" s="253"/>
      <c r="H956" s="253"/>
      <c r="I956" s="253"/>
      <c r="J956" s="253"/>
      <c r="K956" s="253"/>
      <c r="L956" s="253"/>
      <c r="M956" s="253"/>
      <c r="N956" s="253"/>
      <c r="O956" s="253"/>
      <c r="P956" s="253"/>
      <c r="Q956" s="253"/>
      <c r="R956" s="253"/>
      <c r="S956" s="253"/>
      <c r="T956" s="253"/>
      <c r="U956" s="253" t="s">
        <v>1110</v>
      </c>
      <c r="V956" s="253"/>
      <c r="W956" s="253"/>
      <c r="X956" s="253"/>
      <c r="Y956" s="253"/>
      <c r="Z956" s="253"/>
      <c r="AA956" s="253"/>
      <c r="AB956" s="253"/>
      <c r="AC956" s="253" t="s">
        <v>323</v>
      </c>
      <c r="AD956" s="253"/>
      <c r="AE956" s="253"/>
      <c r="AF956" s="253"/>
      <c r="AG956" s="253"/>
      <c r="AH956" s="253"/>
      <c r="AI956" s="253"/>
      <c r="AP956" s="313"/>
      <c r="AT956" s="313"/>
    </row>
    <row r="957" spans="1:46" s="312" customFormat="1" ht="15" customHeight="1" x14ac:dyDescent="0.25">
      <c r="A957" s="297"/>
      <c r="B957" s="297"/>
      <c r="C957" s="253"/>
      <c r="D957" s="253"/>
      <c r="E957" s="253"/>
      <c r="F957" s="253"/>
      <c r="G957" s="253"/>
      <c r="H957" s="253"/>
      <c r="I957" s="253"/>
      <c r="J957" s="253"/>
      <c r="K957" s="253"/>
      <c r="L957" s="253"/>
      <c r="M957" s="253"/>
      <c r="N957" s="253"/>
      <c r="O957" s="253"/>
      <c r="P957" s="253"/>
      <c r="Q957" s="253"/>
      <c r="R957" s="253"/>
      <c r="S957" s="253"/>
      <c r="T957" s="253"/>
      <c r="U957" s="253" t="s">
        <v>1111</v>
      </c>
      <c r="V957" s="253"/>
      <c r="W957" s="253"/>
      <c r="X957" s="253"/>
      <c r="Y957" s="253"/>
      <c r="Z957" s="253"/>
      <c r="AA957" s="253"/>
      <c r="AB957" s="253"/>
      <c r="AC957" s="253" t="s">
        <v>332</v>
      </c>
      <c r="AD957" s="253"/>
      <c r="AE957" s="253"/>
      <c r="AF957" s="253"/>
      <c r="AG957" s="253"/>
      <c r="AH957" s="253"/>
      <c r="AI957" s="253"/>
      <c r="AP957" s="313"/>
      <c r="AT957" s="313"/>
    </row>
    <row r="958" spans="1:46" s="312" customFormat="1" ht="15" customHeight="1" x14ac:dyDescent="0.25">
      <c r="A958" s="297"/>
      <c r="B958" s="297"/>
      <c r="C958" s="253"/>
      <c r="D958" s="253"/>
      <c r="E958" s="253"/>
      <c r="F958" s="253"/>
      <c r="G958" s="253"/>
      <c r="H958" s="253"/>
      <c r="I958" s="253"/>
      <c r="J958" s="253"/>
      <c r="K958" s="253"/>
      <c r="L958" s="253"/>
      <c r="M958" s="253"/>
      <c r="N958" s="253"/>
      <c r="O958" s="253"/>
      <c r="P958" s="253"/>
      <c r="Q958" s="253"/>
      <c r="R958" s="253"/>
      <c r="S958" s="253"/>
      <c r="T958" s="253"/>
      <c r="U958" s="253" t="s">
        <v>1112</v>
      </c>
      <c r="V958" s="253"/>
      <c r="W958" s="253"/>
      <c r="X958" s="253"/>
      <c r="Y958" s="253"/>
      <c r="Z958" s="253"/>
      <c r="AA958" s="253"/>
      <c r="AB958" s="253"/>
      <c r="AC958" s="253" t="s">
        <v>316</v>
      </c>
      <c r="AD958" s="253"/>
      <c r="AE958" s="253"/>
      <c r="AF958" s="253"/>
      <c r="AG958" s="253"/>
      <c r="AH958" s="253"/>
      <c r="AI958" s="253"/>
      <c r="AP958" s="313"/>
      <c r="AT958" s="313"/>
    </row>
    <row r="959" spans="1:46" s="312" customFormat="1" ht="15" customHeight="1" x14ac:dyDescent="0.25">
      <c r="A959" s="297"/>
      <c r="B959" s="297"/>
      <c r="C959" s="253"/>
      <c r="D959" s="253"/>
      <c r="E959" s="253"/>
      <c r="F959" s="253"/>
      <c r="G959" s="253"/>
      <c r="H959" s="253"/>
      <c r="I959" s="253"/>
      <c r="J959" s="253"/>
      <c r="K959" s="253"/>
      <c r="L959" s="253"/>
      <c r="M959" s="253"/>
      <c r="N959" s="253"/>
      <c r="O959" s="253"/>
      <c r="P959" s="253"/>
      <c r="Q959" s="253"/>
      <c r="R959" s="253"/>
      <c r="S959" s="253"/>
      <c r="T959" s="253"/>
      <c r="U959" s="253" t="s">
        <v>1113</v>
      </c>
      <c r="V959" s="253"/>
      <c r="W959" s="253"/>
      <c r="X959" s="253"/>
      <c r="Y959" s="253"/>
      <c r="Z959" s="253"/>
      <c r="AA959" s="253"/>
      <c r="AB959" s="253"/>
      <c r="AC959" s="253" t="s">
        <v>320</v>
      </c>
      <c r="AD959" s="253"/>
      <c r="AE959" s="253"/>
      <c r="AF959" s="253"/>
      <c r="AG959" s="253"/>
      <c r="AH959" s="253"/>
      <c r="AI959" s="253"/>
      <c r="AP959" s="313"/>
      <c r="AT959" s="313"/>
    </row>
    <row r="960" spans="1:46" s="312" customFormat="1" ht="15" customHeight="1" x14ac:dyDescent="0.25">
      <c r="A960" s="297"/>
      <c r="B960" s="297"/>
      <c r="C960" s="253"/>
      <c r="D960" s="253"/>
      <c r="E960" s="253"/>
      <c r="F960" s="253"/>
      <c r="G960" s="253"/>
      <c r="H960" s="253"/>
      <c r="I960" s="253"/>
      <c r="J960" s="253"/>
      <c r="K960" s="253"/>
      <c r="L960" s="253"/>
      <c r="M960" s="253"/>
      <c r="N960" s="253"/>
      <c r="O960" s="253"/>
      <c r="P960" s="253"/>
      <c r="Q960" s="253"/>
      <c r="R960" s="253"/>
      <c r="S960" s="253"/>
      <c r="T960" s="253"/>
      <c r="U960" s="253" t="s">
        <v>1114</v>
      </c>
      <c r="V960" s="253"/>
      <c r="W960" s="253"/>
      <c r="X960" s="253"/>
      <c r="Y960" s="253"/>
      <c r="Z960" s="253"/>
      <c r="AA960" s="253"/>
      <c r="AB960" s="253"/>
      <c r="AC960" s="253" t="s">
        <v>332</v>
      </c>
      <c r="AD960" s="253"/>
      <c r="AE960" s="253"/>
      <c r="AF960" s="253"/>
      <c r="AG960" s="253"/>
      <c r="AH960" s="253"/>
      <c r="AI960" s="253"/>
      <c r="AP960" s="313"/>
      <c r="AT960" s="313"/>
    </row>
    <row r="961" spans="1:46" s="312" customFormat="1" ht="15" customHeight="1" x14ac:dyDescent="0.25">
      <c r="A961" s="297"/>
      <c r="B961" s="297"/>
      <c r="C961" s="253"/>
      <c r="D961" s="253"/>
      <c r="E961" s="253"/>
      <c r="F961" s="253"/>
      <c r="G961" s="253"/>
      <c r="H961" s="253"/>
      <c r="I961" s="253"/>
      <c r="J961" s="253"/>
      <c r="K961" s="253"/>
      <c r="L961" s="253"/>
      <c r="M961" s="253"/>
      <c r="N961" s="253"/>
      <c r="O961" s="253"/>
      <c r="P961" s="253"/>
      <c r="Q961" s="253"/>
      <c r="R961" s="253"/>
      <c r="S961" s="253"/>
      <c r="T961" s="253"/>
      <c r="U961" s="253" t="s">
        <v>1115</v>
      </c>
      <c r="V961" s="253"/>
      <c r="W961" s="253"/>
      <c r="X961" s="253"/>
      <c r="Y961" s="253"/>
      <c r="Z961" s="253"/>
      <c r="AA961" s="253"/>
      <c r="AB961" s="253"/>
      <c r="AC961" s="253" t="s">
        <v>332</v>
      </c>
      <c r="AD961" s="253"/>
      <c r="AE961" s="253"/>
      <c r="AF961" s="253"/>
      <c r="AG961" s="253"/>
      <c r="AH961" s="253"/>
      <c r="AI961" s="253"/>
      <c r="AP961" s="313"/>
      <c r="AT961" s="313"/>
    </row>
    <row r="962" spans="1:46" s="312" customFormat="1" ht="15" customHeight="1" x14ac:dyDescent="0.25">
      <c r="A962" s="297"/>
      <c r="B962" s="297"/>
      <c r="C962" s="253"/>
      <c r="D962" s="253"/>
      <c r="E962" s="253"/>
      <c r="F962" s="253"/>
      <c r="G962" s="253"/>
      <c r="H962" s="253"/>
      <c r="I962" s="253"/>
      <c r="J962" s="253"/>
      <c r="K962" s="253"/>
      <c r="L962" s="253"/>
      <c r="M962" s="253"/>
      <c r="N962" s="253"/>
      <c r="O962" s="253"/>
      <c r="P962" s="253"/>
      <c r="Q962" s="253"/>
      <c r="R962" s="253"/>
      <c r="S962" s="253"/>
      <c r="T962" s="253"/>
      <c r="U962" s="253" t="s">
        <v>1116</v>
      </c>
      <c r="V962" s="253"/>
      <c r="W962" s="253"/>
      <c r="X962" s="253"/>
      <c r="Y962" s="253"/>
      <c r="Z962" s="253"/>
      <c r="AA962" s="253"/>
      <c r="AB962" s="253"/>
      <c r="AC962" s="253" t="s">
        <v>320</v>
      </c>
      <c r="AD962" s="253"/>
      <c r="AE962" s="253"/>
      <c r="AF962" s="253"/>
      <c r="AG962" s="253"/>
      <c r="AH962" s="253"/>
      <c r="AI962" s="253"/>
      <c r="AP962" s="313"/>
      <c r="AT962" s="313"/>
    </row>
    <row r="963" spans="1:46" s="312" customFormat="1" ht="15" customHeight="1" x14ac:dyDescent="0.25">
      <c r="A963" s="297"/>
      <c r="B963" s="297"/>
      <c r="C963" s="253"/>
      <c r="D963" s="253"/>
      <c r="E963" s="253"/>
      <c r="F963" s="253"/>
      <c r="G963" s="253"/>
      <c r="H963" s="253"/>
      <c r="I963" s="253"/>
      <c r="J963" s="253"/>
      <c r="K963" s="253"/>
      <c r="L963" s="253"/>
      <c r="M963" s="253"/>
      <c r="N963" s="253"/>
      <c r="O963" s="253"/>
      <c r="P963" s="253"/>
      <c r="Q963" s="253"/>
      <c r="R963" s="253"/>
      <c r="S963" s="253"/>
      <c r="T963" s="253"/>
      <c r="U963" s="253" t="s">
        <v>1117</v>
      </c>
      <c r="V963" s="253"/>
      <c r="W963" s="253"/>
      <c r="X963" s="253"/>
      <c r="Y963" s="253"/>
      <c r="Z963" s="253"/>
      <c r="AA963" s="253"/>
      <c r="AB963" s="253"/>
      <c r="AC963" s="253" t="s">
        <v>332</v>
      </c>
      <c r="AD963" s="253"/>
      <c r="AE963" s="253"/>
      <c r="AF963" s="253"/>
      <c r="AG963" s="253"/>
      <c r="AH963" s="253"/>
      <c r="AI963" s="253"/>
      <c r="AP963" s="313"/>
      <c r="AT963" s="313"/>
    </row>
    <row r="964" spans="1:46" s="312" customFormat="1" ht="15" customHeight="1" x14ac:dyDescent="0.25">
      <c r="A964" s="297"/>
      <c r="B964" s="297"/>
      <c r="C964" s="253"/>
      <c r="D964" s="253"/>
      <c r="E964" s="253"/>
      <c r="F964" s="253"/>
      <c r="G964" s="253"/>
      <c r="H964" s="253"/>
      <c r="I964" s="253"/>
      <c r="J964" s="253"/>
      <c r="K964" s="253"/>
      <c r="L964" s="253"/>
      <c r="M964" s="253"/>
      <c r="N964" s="253"/>
      <c r="O964" s="253"/>
      <c r="P964" s="253"/>
      <c r="Q964" s="253"/>
      <c r="R964" s="253"/>
      <c r="S964" s="253"/>
      <c r="T964" s="253"/>
      <c r="U964" s="253" t="s">
        <v>1118</v>
      </c>
      <c r="V964" s="253"/>
      <c r="W964" s="253"/>
      <c r="X964" s="253"/>
      <c r="Y964" s="253"/>
      <c r="Z964" s="253"/>
      <c r="AA964" s="253"/>
      <c r="AB964" s="253"/>
      <c r="AC964" s="253" t="s">
        <v>357</v>
      </c>
      <c r="AD964" s="253"/>
      <c r="AE964" s="253"/>
      <c r="AF964" s="253"/>
      <c r="AG964" s="253"/>
      <c r="AH964" s="253"/>
      <c r="AI964" s="253"/>
      <c r="AP964" s="313"/>
      <c r="AT964" s="313"/>
    </row>
    <row r="965" spans="1:46" s="312" customFormat="1" ht="15" customHeight="1" x14ac:dyDescent="0.25">
      <c r="A965" s="297"/>
      <c r="B965" s="297"/>
      <c r="C965" s="253"/>
      <c r="D965" s="253"/>
      <c r="E965" s="253"/>
      <c r="F965" s="253"/>
      <c r="G965" s="253"/>
      <c r="H965" s="253"/>
      <c r="I965" s="253"/>
      <c r="J965" s="253"/>
      <c r="K965" s="253"/>
      <c r="L965" s="253"/>
      <c r="M965" s="253"/>
      <c r="N965" s="253"/>
      <c r="O965" s="253"/>
      <c r="P965" s="253"/>
      <c r="Q965" s="253"/>
      <c r="R965" s="253"/>
      <c r="S965" s="253"/>
      <c r="T965" s="253"/>
      <c r="U965" s="253" t="s">
        <v>1119</v>
      </c>
      <c r="V965" s="253"/>
      <c r="W965" s="253"/>
      <c r="X965" s="253"/>
      <c r="Y965" s="253"/>
      <c r="Z965" s="253"/>
      <c r="AA965" s="253"/>
      <c r="AB965" s="253"/>
      <c r="AC965" s="253" t="s">
        <v>332</v>
      </c>
      <c r="AD965" s="253"/>
      <c r="AE965" s="253"/>
      <c r="AF965" s="253"/>
      <c r="AG965" s="253"/>
      <c r="AH965" s="253"/>
      <c r="AI965" s="253"/>
      <c r="AP965" s="313"/>
      <c r="AT965" s="313"/>
    </row>
    <row r="966" spans="1:46" s="312" customFormat="1" ht="15" customHeight="1" x14ac:dyDescent="0.25">
      <c r="A966" s="297"/>
      <c r="B966" s="297"/>
      <c r="C966" s="253"/>
      <c r="D966" s="253"/>
      <c r="E966" s="253"/>
      <c r="F966" s="253"/>
      <c r="G966" s="253"/>
      <c r="H966" s="253"/>
      <c r="I966" s="253"/>
      <c r="J966" s="253"/>
      <c r="K966" s="253"/>
      <c r="L966" s="253"/>
      <c r="M966" s="253"/>
      <c r="N966" s="253"/>
      <c r="O966" s="253"/>
      <c r="P966" s="253"/>
      <c r="Q966" s="253"/>
      <c r="R966" s="253"/>
      <c r="S966" s="253"/>
      <c r="T966" s="253"/>
      <c r="U966" s="253" t="s">
        <v>1120</v>
      </c>
      <c r="V966" s="253"/>
      <c r="W966" s="253"/>
      <c r="X966" s="253"/>
      <c r="Y966" s="253"/>
      <c r="Z966" s="253"/>
      <c r="AA966" s="253"/>
      <c r="AB966" s="253"/>
      <c r="AC966" s="253" t="s">
        <v>323</v>
      </c>
      <c r="AD966" s="253"/>
      <c r="AE966" s="253"/>
      <c r="AF966" s="253"/>
      <c r="AG966" s="253"/>
      <c r="AH966" s="253"/>
      <c r="AI966" s="253"/>
      <c r="AP966" s="313"/>
      <c r="AT966" s="313"/>
    </row>
    <row r="967" spans="1:46" s="312" customFormat="1" ht="15" customHeight="1" x14ac:dyDescent="0.25">
      <c r="A967" s="297"/>
      <c r="B967" s="297"/>
      <c r="C967" s="253"/>
      <c r="D967" s="253"/>
      <c r="E967" s="253"/>
      <c r="F967" s="253"/>
      <c r="G967" s="253"/>
      <c r="H967" s="253"/>
      <c r="I967" s="253"/>
      <c r="J967" s="253"/>
      <c r="K967" s="253"/>
      <c r="L967" s="253"/>
      <c r="M967" s="253"/>
      <c r="N967" s="253"/>
      <c r="O967" s="253"/>
      <c r="P967" s="253"/>
      <c r="Q967" s="253"/>
      <c r="R967" s="253"/>
      <c r="S967" s="253"/>
      <c r="T967" s="253"/>
      <c r="U967" s="253" t="s">
        <v>1121</v>
      </c>
      <c r="V967" s="253"/>
      <c r="W967" s="253"/>
      <c r="X967" s="253"/>
      <c r="Y967" s="253"/>
      <c r="Z967" s="253"/>
      <c r="AA967" s="253"/>
      <c r="AB967" s="253"/>
      <c r="AC967" s="253" t="s">
        <v>316</v>
      </c>
      <c r="AD967" s="253"/>
      <c r="AE967" s="253"/>
      <c r="AF967" s="253"/>
      <c r="AG967" s="253"/>
      <c r="AH967" s="253"/>
      <c r="AI967" s="253"/>
      <c r="AP967" s="313"/>
      <c r="AT967" s="313"/>
    </row>
    <row r="968" spans="1:46" s="312" customFormat="1" ht="15" customHeight="1" x14ac:dyDescent="0.25">
      <c r="A968" s="297"/>
      <c r="B968" s="297"/>
      <c r="C968" s="253"/>
      <c r="D968" s="253"/>
      <c r="E968" s="253"/>
      <c r="F968" s="253"/>
      <c r="G968" s="253"/>
      <c r="H968" s="253"/>
      <c r="I968" s="253"/>
      <c r="J968" s="253"/>
      <c r="K968" s="253"/>
      <c r="L968" s="253"/>
      <c r="M968" s="253"/>
      <c r="N968" s="253"/>
      <c r="O968" s="253"/>
      <c r="P968" s="253"/>
      <c r="Q968" s="253"/>
      <c r="R968" s="253"/>
      <c r="S968" s="253"/>
      <c r="T968" s="253"/>
      <c r="U968" s="253" t="s">
        <v>1122</v>
      </c>
      <c r="V968" s="253"/>
      <c r="W968" s="253"/>
      <c r="X968" s="253"/>
      <c r="Y968" s="253"/>
      <c r="Z968" s="253"/>
      <c r="AA968" s="253"/>
      <c r="AB968" s="253"/>
      <c r="AC968" s="253" t="s">
        <v>329</v>
      </c>
      <c r="AD968" s="253"/>
      <c r="AE968" s="253"/>
      <c r="AF968" s="253"/>
      <c r="AG968" s="253"/>
      <c r="AH968" s="253"/>
      <c r="AI968" s="253"/>
      <c r="AP968" s="313"/>
      <c r="AT968" s="313"/>
    </row>
    <row r="969" spans="1:46" s="312" customFormat="1" ht="15" customHeight="1" x14ac:dyDescent="0.25">
      <c r="A969" s="297"/>
      <c r="B969" s="297"/>
      <c r="C969" s="253"/>
      <c r="D969" s="253"/>
      <c r="E969" s="253"/>
      <c r="F969" s="253"/>
      <c r="G969" s="253"/>
      <c r="H969" s="253"/>
      <c r="I969" s="253"/>
      <c r="J969" s="253"/>
      <c r="K969" s="253"/>
      <c r="L969" s="253"/>
      <c r="M969" s="253"/>
      <c r="N969" s="253"/>
      <c r="O969" s="253"/>
      <c r="P969" s="253"/>
      <c r="Q969" s="253"/>
      <c r="R969" s="253"/>
      <c r="S969" s="253"/>
      <c r="T969" s="253"/>
      <c r="U969" s="253" t="s">
        <v>1123</v>
      </c>
      <c r="V969" s="253"/>
      <c r="W969" s="253"/>
      <c r="X969" s="253"/>
      <c r="Y969" s="253"/>
      <c r="Z969" s="253"/>
      <c r="AA969" s="253"/>
      <c r="AB969" s="253"/>
      <c r="AC969" s="253" t="s">
        <v>332</v>
      </c>
      <c r="AD969" s="253"/>
      <c r="AE969" s="253"/>
      <c r="AF969" s="253"/>
      <c r="AG969" s="253"/>
      <c r="AH969" s="253"/>
      <c r="AI969" s="253"/>
      <c r="AP969" s="313"/>
      <c r="AT969" s="313"/>
    </row>
    <row r="970" spans="1:46" s="312" customFormat="1" ht="15" customHeight="1" x14ac:dyDescent="0.25">
      <c r="A970" s="297"/>
      <c r="B970" s="297"/>
      <c r="C970" s="253"/>
      <c r="D970" s="253"/>
      <c r="E970" s="253"/>
      <c r="F970" s="253"/>
      <c r="G970" s="253"/>
      <c r="H970" s="253"/>
      <c r="I970" s="253"/>
      <c r="J970" s="253"/>
      <c r="K970" s="253"/>
      <c r="L970" s="253"/>
      <c r="M970" s="253"/>
      <c r="N970" s="253"/>
      <c r="O970" s="253"/>
      <c r="P970" s="253"/>
      <c r="Q970" s="253"/>
      <c r="R970" s="253"/>
      <c r="S970" s="253"/>
      <c r="T970" s="253"/>
      <c r="U970" s="253" t="s">
        <v>1124</v>
      </c>
      <c r="V970" s="253"/>
      <c r="W970" s="253"/>
      <c r="X970" s="253"/>
      <c r="Y970" s="253"/>
      <c r="Z970" s="253"/>
      <c r="AA970" s="253"/>
      <c r="AB970" s="253"/>
      <c r="AC970" s="253" t="s">
        <v>393</v>
      </c>
      <c r="AD970" s="253"/>
      <c r="AE970" s="253"/>
      <c r="AF970" s="253"/>
      <c r="AG970" s="253"/>
      <c r="AH970" s="253"/>
      <c r="AI970" s="253"/>
      <c r="AP970" s="313"/>
      <c r="AT970" s="313"/>
    </row>
    <row r="971" spans="1:46" s="312" customFormat="1" ht="15" customHeight="1" x14ac:dyDescent="0.25">
      <c r="A971" s="297"/>
      <c r="B971" s="297"/>
      <c r="C971" s="253"/>
      <c r="D971" s="253"/>
      <c r="E971" s="253"/>
      <c r="F971" s="253"/>
      <c r="G971" s="253"/>
      <c r="H971" s="253"/>
      <c r="I971" s="253"/>
      <c r="J971" s="253"/>
      <c r="K971" s="253"/>
      <c r="L971" s="253"/>
      <c r="M971" s="253"/>
      <c r="N971" s="253"/>
      <c r="O971" s="253"/>
      <c r="P971" s="253"/>
      <c r="Q971" s="253"/>
      <c r="R971" s="253"/>
      <c r="S971" s="253"/>
      <c r="T971" s="253"/>
      <c r="U971" s="253" t="s">
        <v>1125</v>
      </c>
      <c r="V971" s="253"/>
      <c r="W971" s="253"/>
      <c r="X971" s="253"/>
      <c r="Y971" s="253"/>
      <c r="Z971" s="253"/>
      <c r="AA971" s="253"/>
      <c r="AB971" s="253"/>
      <c r="AC971" s="253" t="s">
        <v>323</v>
      </c>
      <c r="AD971" s="253"/>
      <c r="AE971" s="253"/>
      <c r="AF971" s="253"/>
      <c r="AG971" s="253"/>
      <c r="AH971" s="253"/>
      <c r="AI971" s="253"/>
      <c r="AP971" s="313"/>
      <c r="AT971" s="313"/>
    </row>
    <row r="972" spans="1:46" s="312" customFormat="1" ht="15" customHeight="1" x14ac:dyDescent="0.25">
      <c r="A972" s="297"/>
      <c r="B972" s="297"/>
      <c r="C972" s="253"/>
      <c r="D972" s="253"/>
      <c r="E972" s="253"/>
      <c r="F972" s="253"/>
      <c r="G972" s="253"/>
      <c r="H972" s="253"/>
      <c r="I972" s="253"/>
      <c r="J972" s="253"/>
      <c r="K972" s="253"/>
      <c r="L972" s="253"/>
      <c r="M972" s="253"/>
      <c r="N972" s="253"/>
      <c r="O972" s="253"/>
      <c r="P972" s="253"/>
      <c r="Q972" s="253"/>
      <c r="R972" s="253"/>
      <c r="S972" s="253"/>
      <c r="T972" s="253"/>
      <c r="U972" s="253" t="s">
        <v>1126</v>
      </c>
      <c r="V972" s="253"/>
      <c r="W972" s="253"/>
      <c r="X972" s="253"/>
      <c r="Y972" s="253"/>
      <c r="Z972" s="253"/>
      <c r="AA972" s="253"/>
      <c r="AB972" s="253"/>
      <c r="AC972" s="253" t="s">
        <v>320</v>
      </c>
      <c r="AD972" s="253"/>
      <c r="AE972" s="253"/>
      <c r="AF972" s="253"/>
      <c r="AG972" s="253"/>
      <c r="AH972" s="253"/>
      <c r="AI972" s="253"/>
      <c r="AP972" s="313"/>
      <c r="AT972" s="313"/>
    </row>
    <row r="973" spans="1:46" s="312" customFormat="1" ht="15" customHeight="1" x14ac:dyDescent="0.25">
      <c r="A973" s="297"/>
      <c r="B973" s="297"/>
      <c r="C973" s="253"/>
      <c r="D973" s="253"/>
      <c r="E973" s="253"/>
      <c r="F973" s="253"/>
      <c r="G973" s="253"/>
      <c r="H973" s="253"/>
      <c r="I973" s="253"/>
      <c r="J973" s="253"/>
      <c r="K973" s="253"/>
      <c r="L973" s="253"/>
      <c r="M973" s="253"/>
      <c r="N973" s="253"/>
      <c r="O973" s="253"/>
      <c r="P973" s="253"/>
      <c r="Q973" s="253"/>
      <c r="R973" s="253"/>
      <c r="S973" s="253"/>
      <c r="T973" s="253"/>
      <c r="U973" s="253" t="s">
        <v>1127</v>
      </c>
      <c r="V973" s="253"/>
      <c r="W973" s="253"/>
      <c r="X973" s="253"/>
      <c r="Y973" s="253"/>
      <c r="Z973" s="253"/>
      <c r="AA973" s="253"/>
      <c r="AB973" s="253"/>
      <c r="AC973" s="253" t="s">
        <v>316</v>
      </c>
      <c r="AD973" s="253"/>
      <c r="AE973" s="253"/>
      <c r="AF973" s="253"/>
      <c r="AG973" s="253"/>
      <c r="AH973" s="253"/>
      <c r="AI973" s="253"/>
      <c r="AP973" s="313"/>
      <c r="AT973" s="313"/>
    </row>
    <row r="974" spans="1:46" s="312" customFormat="1" ht="15" customHeight="1" x14ac:dyDescent="0.25">
      <c r="A974" s="297"/>
      <c r="B974" s="297"/>
      <c r="C974" s="253"/>
      <c r="D974" s="253"/>
      <c r="E974" s="253"/>
      <c r="F974" s="253"/>
      <c r="G974" s="253"/>
      <c r="H974" s="253"/>
      <c r="I974" s="253"/>
      <c r="J974" s="253"/>
      <c r="K974" s="253"/>
      <c r="L974" s="253"/>
      <c r="M974" s="253"/>
      <c r="N974" s="253"/>
      <c r="O974" s="253"/>
      <c r="P974" s="253"/>
      <c r="Q974" s="253"/>
      <c r="R974" s="253"/>
      <c r="S974" s="253"/>
      <c r="T974" s="253"/>
      <c r="U974" s="253" t="s">
        <v>1128</v>
      </c>
      <c r="V974" s="253"/>
      <c r="W974" s="253"/>
      <c r="X974" s="253"/>
      <c r="Y974" s="253"/>
      <c r="Z974" s="253"/>
      <c r="AA974" s="253"/>
      <c r="AB974" s="253"/>
      <c r="AC974" s="253" t="s">
        <v>316</v>
      </c>
      <c r="AD974" s="253"/>
      <c r="AE974" s="253"/>
      <c r="AF974" s="253"/>
      <c r="AG974" s="253"/>
      <c r="AH974" s="253"/>
      <c r="AI974" s="253"/>
      <c r="AP974" s="313"/>
      <c r="AT974" s="313"/>
    </row>
    <row r="975" spans="1:46" s="312" customFormat="1" ht="15" customHeight="1" x14ac:dyDescent="0.25">
      <c r="A975" s="297"/>
      <c r="B975" s="297"/>
      <c r="C975" s="253"/>
      <c r="D975" s="253"/>
      <c r="E975" s="253"/>
      <c r="F975" s="253"/>
      <c r="G975" s="253"/>
      <c r="H975" s="253"/>
      <c r="I975" s="253"/>
      <c r="J975" s="253"/>
      <c r="K975" s="253"/>
      <c r="L975" s="253"/>
      <c r="M975" s="253"/>
      <c r="N975" s="253"/>
      <c r="O975" s="253"/>
      <c r="P975" s="253"/>
      <c r="Q975" s="253"/>
      <c r="R975" s="253"/>
      <c r="S975" s="253"/>
      <c r="T975" s="253"/>
      <c r="U975" s="253" t="s">
        <v>1129</v>
      </c>
      <c r="V975" s="253"/>
      <c r="W975" s="253"/>
      <c r="X975" s="253"/>
      <c r="Y975" s="253"/>
      <c r="Z975" s="253"/>
      <c r="AA975" s="253"/>
      <c r="AB975" s="253"/>
      <c r="AC975" s="253" t="s">
        <v>323</v>
      </c>
      <c r="AD975" s="253"/>
      <c r="AE975" s="253"/>
      <c r="AF975" s="253"/>
      <c r="AG975" s="253"/>
      <c r="AH975" s="253"/>
      <c r="AI975" s="253"/>
      <c r="AP975" s="313"/>
      <c r="AT975" s="313"/>
    </row>
    <row r="976" spans="1:46" s="312" customFormat="1" ht="15" customHeight="1" x14ac:dyDescent="0.25">
      <c r="A976" s="297"/>
      <c r="B976" s="297"/>
      <c r="C976" s="253"/>
      <c r="D976" s="253"/>
      <c r="E976" s="253"/>
      <c r="F976" s="253"/>
      <c r="G976" s="253"/>
      <c r="H976" s="253"/>
      <c r="I976" s="253"/>
      <c r="J976" s="253"/>
      <c r="K976" s="253"/>
      <c r="L976" s="253"/>
      <c r="M976" s="253"/>
      <c r="N976" s="253"/>
      <c r="O976" s="253"/>
      <c r="P976" s="253"/>
      <c r="Q976" s="253"/>
      <c r="R976" s="253"/>
      <c r="S976" s="253"/>
      <c r="T976" s="253"/>
      <c r="U976" s="253" t="s">
        <v>1130</v>
      </c>
      <c r="V976" s="253"/>
      <c r="W976" s="253"/>
      <c r="X976" s="253"/>
      <c r="Y976" s="253"/>
      <c r="Z976" s="253"/>
      <c r="AA976" s="253"/>
      <c r="AB976" s="253"/>
      <c r="AC976" s="253" t="s">
        <v>373</v>
      </c>
      <c r="AD976" s="253"/>
      <c r="AE976" s="253"/>
      <c r="AF976" s="253"/>
      <c r="AG976" s="253"/>
      <c r="AH976" s="253"/>
      <c r="AI976" s="253"/>
      <c r="AP976" s="313"/>
      <c r="AT976" s="313"/>
    </row>
    <row r="977" spans="1:46" s="312" customFormat="1" ht="15" customHeight="1" x14ac:dyDescent="0.25">
      <c r="A977" s="297"/>
      <c r="B977" s="297"/>
      <c r="C977" s="253"/>
      <c r="D977" s="253"/>
      <c r="E977" s="253"/>
      <c r="F977" s="253"/>
      <c r="G977" s="253"/>
      <c r="H977" s="253"/>
      <c r="I977" s="253"/>
      <c r="J977" s="253"/>
      <c r="K977" s="253"/>
      <c r="L977" s="253"/>
      <c r="M977" s="253"/>
      <c r="N977" s="253"/>
      <c r="O977" s="253"/>
      <c r="P977" s="253"/>
      <c r="Q977" s="253"/>
      <c r="R977" s="253"/>
      <c r="S977" s="253"/>
      <c r="T977" s="253"/>
      <c r="U977" s="253" t="s">
        <v>1131</v>
      </c>
      <c r="V977" s="253"/>
      <c r="W977" s="253"/>
      <c r="X977" s="253"/>
      <c r="Y977" s="253"/>
      <c r="Z977" s="253"/>
      <c r="AA977" s="253"/>
      <c r="AB977" s="253"/>
      <c r="AC977" s="253" t="s">
        <v>316</v>
      </c>
      <c r="AD977" s="253"/>
      <c r="AE977" s="253"/>
      <c r="AF977" s="253"/>
      <c r="AG977" s="253"/>
      <c r="AH977" s="253"/>
      <c r="AI977" s="253"/>
      <c r="AP977" s="313"/>
      <c r="AT977" s="313"/>
    </row>
    <row r="978" spans="1:46" s="312" customFormat="1" ht="15" customHeight="1" x14ac:dyDescent="0.25">
      <c r="A978" s="297"/>
      <c r="B978" s="297"/>
      <c r="C978" s="253"/>
      <c r="D978" s="253"/>
      <c r="E978" s="253"/>
      <c r="F978" s="253"/>
      <c r="G978" s="253"/>
      <c r="H978" s="253"/>
      <c r="I978" s="253"/>
      <c r="J978" s="253"/>
      <c r="K978" s="253"/>
      <c r="L978" s="253"/>
      <c r="M978" s="253"/>
      <c r="N978" s="253"/>
      <c r="O978" s="253"/>
      <c r="P978" s="253"/>
      <c r="Q978" s="253"/>
      <c r="R978" s="253"/>
      <c r="S978" s="253"/>
      <c r="T978" s="253"/>
      <c r="U978" s="253" t="s">
        <v>1132</v>
      </c>
      <c r="V978" s="253"/>
      <c r="W978" s="253"/>
      <c r="X978" s="253"/>
      <c r="Y978" s="253"/>
      <c r="Z978" s="253"/>
      <c r="AA978" s="253"/>
      <c r="AB978" s="253"/>
      <c r="AC978" s="253" t="s">
        <v>373</v>
      </c>
      <c r="AD978" s="253"/>
      <c r="AE978" s="253"/>
      <c r="AF978" s="253"/>
      <c r="AG978" s="253"/>
      <c r="AH978" s="253"/>
      <c r="AI978" s="253"/>
      <c r="AP978" s="313"/>
      <c r="AT978" s="313"/>
    </row>
    <row r="979" spans="1:46" s="312" customFormat="1" ht="15" customHeight="1" x14ac:dyDescent="0.25">
      <c r="A979" s="297"/>
      <c r="B979" s="297"/>
      <c r="C979" s="253"/>
      <c r="D979" s="253"/>
      <c r="E979" s="253"/>
      <c r="F979" s="253"/>
      <c r="G979" s="253"/>
      <c r="H979" s="253"/>
      <c r="I979" s="253"/>
      <c r="J979" s="253"/>
      <c r="K979" s="253"/>
      <c r="L979" s="253"/>
      <c r="M979" s="253"/>
      <c r="N979" s="253"/>
      <c r="O979" s="253"/>
      <c r="P979" s="253"/>
      <c r="Q979" s="253"/>
      <c r="R979" s="253"/>
      <c r="S979" s="253"/>
      <c r="T979" s="253"/>
      <c r="U979" s="253" t="s">
        <v>1133</v>
      </c>
      <c r="V979" s="253"/>
      <c r="W979" s="253"/>
      <c r="X979" s="253"/>
      <c r="Y979" s="253"/>
      <c r="Z979" s="253"/>
      <c r="AA979" s="253"/>
      <c r="AB979" s="253"/>
      <c r="AC979" s="253" t="s">
        <v>320</v>
      </c>
      <c r="AD979" s="253"/>
      <c r="AE979" s="253"/>
      <c r="AF979" s="253"/>
      <c r="AG979" s="253"/>
      <c r="AH979" s="253"/>
      <c r="AI979" s="253"/>
      <c r="AP979" s="313"/>
      <c r="AT979" s="313"/>
    </row>
    <row r="980" spans="1:46" s="312" customFormat="1" ht="15" customHeight="1" x14ac:dyDescent="0.25">
      <c r="A980" s="297"/>
      <c r="B980" s="297"/>
      <c r="C980" s="253"/>
      <c r="D980" s="253"/>
      <c r="E980" s="253"/>
      <c r="F980" s="253"/>
      <c r="G980" s="253"/>
      <c r="H980" s="253"/>
      <c r="I980" s="253"/>
      <c r="J980" s="253"/>
      <c r="K980" s="253"/>
      <c r="L980" s="253"/>
      <c r="M980" s="253"/>
      <c r="N980" s="253"/>
      <c r="O980" s="253"/>
      <c r="P980" s="253"/>
      <c r="Q980" s="253"/>
      <c r="R980" s="253"/>
      <c r="S980" s="253"/>
      <c r="T980" s="253"/>
      <c r="U980" s="253" t="s">
        <v>1134</v>
      </c>
      <c r="V980" s="253"/>
      <c r="W980" s="253"/>
      <c r="X980" s="253"/>
      <c r="Y980" s="253"/>
      <c r="Z980" s="253"/>
      <c r="AA980" s="253"/>
      <c r="AB980" s="253"/>
      <c r="AC980" s="253" t="s">
        <v>373</v>
      </c>
      <c r="AD980" s="253"/>
      <c r="AE980" s="253"/>
      <c r="AF980" s="253"/>
      <c r="AG980" s="253"/>
      <c r="AH980" s="253"/>
      <c r="AI980" s="253"/>
      <c r="AP980" s="313"/>
      <c r="AT980" s="313"/>
    </row>
    <row r="981" spans="1:46" s="312" customFormat="1" ht="15" customHeight="1" x14ac:dyDescent="0.25">
      <c r="A981" s="297"/>
      <c r="B981" s="297"/>
      <c r="C981" s="253"/>
      <c r="D981" s="253"/>
      <c r="E981" s="253"/>
      <c r="F981" s="253"/>
      <c r="G981" s="253"/>
      <c r="H981" s="253"/>
      <c r="I981" s="253"/>
      <c r="J981" s="253"/>
      <c r="K981" s="253"/>
      <c r="L981" s="253"/>
      <c r="M981" s="253"/>
      <c r="N981" s="253"/>
      <c r="O981" s="253"/>
      <c r="P981" s="253"/>
      <c r="Q981" s="253"/>
      <c r="R981" s="253"/>
      <c r="S981" s="253"/>
      <c r="T981" s="253"/>
      <c r="U981" s="253" t="s">
        <v>1135</v>
      </c>
      <c r="V981" s="253"/>
      <c r="W981" s="253"/>
      <c r="X981" s="253"/>
      <c r="Y981" s="253"/>
      <c r="Z981" s="253"/>
      <c r="AA981" s="253"/>
      <c r="AB981" s="253"/>
      <c r="AC981" s="253" t="s">
        <v>323</v>
      </c>
      <c r="AD981" s="253"/>
      <c r="AE981" s="253"/>
      <c r="AF981" s="253"/>
      <c r="AG981" s="253"/>
      <c r="AH981" s="253"/>
      <c r="AI981" s="253"/>
      <c r="AP981" s="313"/>
      <c r="AT981" s="313"/>
    </row>
    <row r="982" spans="1:46" s="312" customFormat="1" ht="15" customHeight="1" x14ac:dyDescent="0.25">
      <c r="A982" s="297"/>
      <c r="B982" s="297"/>
      <c r="C982" s="253"/>
      <c r="D982" s="253"/>
      <c r="E982" s="253"/>
      <c r="F982" s="253"/>
      <c r="G982" s="253"/>
      <c r="H982" s="253"/>
      <c r="I982" s="253"/>
      <c r="J982" s="253"/>
      <c r="K982" s="253"/>
      <c r="L982" s="253"/>
      <c r="M982" s="253"/>
      <c r="N982" s="253"/>
      <c r="O982" s="253"/>
      <c r="P982" s="253"/>
      <c r="Q982" s="253"/>
      <c r="R982" s="253"/>
      <c r="S982" s="253"/>
      <c r="T982" s="253"/>
      <c r="U982" s="253" t="s">
        <v>1136</v>
      </c>
      <c r="V982" s="253"/>
      <c r="W982" s="253"/>
      <c r="X982" s="253"/>
      <c r="Y982" s="253"/>
      <c r="Z982" s="253"/>
      <c r="AA982" s="253"/>
      <c r="AB982" s="253"/>
      <c r="AC982" s="253" t="s">
        <v>318</v>
      </c>
      <c r="AD982" s="253"/>
      <c r="AE982" s="253"/>
      <c r="AF982" s="253"/>
      <c r="AG982" s="253"/>
      <c r="AH982" s="253"/>
      <c r="AI982" s="253"/>
      <c r="AP982" s="313"/>
      <c r="AT982" s="313"/>
    </row>
    <row r="983" spans="1:46" s="312" customFormat="1" ht="15" customHeight="1" x14ac:dyDescent="0.25">
      <c r="A983" s="297"/>
      <c r="B983" s="297"/>
      <c r="C983" s="253"/>
      <c r="D983" s="253"/>
      <c r="E983" s="253"/>
      <c r="F983" s="253"/>
      <c r="G983" s="253"/>
      <c r="H983" s="253"/>
      <c r="I983" s="253"/>
      <c r="J983" s="253"/>
      <c r="K983" s="253"/>
      <c r="L983" s="253"/>
      <c r="M983" s="253"/>
      <c r="N983" s="253"/>
      <c r="O983" s="253"/>
      <c r="P983" s="253"/>
      <c r="Q983" s="253"/>
      <c r="R983" s="253"/>
      <c r="S983" s="253"/>
      <c r="T983" s="253"/>
      <c r="U983" s="253" t="s">
        <v>1137</v>
      </c>
      <c r="V983" s="253"/>
      <c r="W983" s="253"/>
      <c r="X983" s="253"/>
      <c r="Y983" s="253"/>
      <c r="Z983" s="253"/>
      <c r="AA983" s="253"/>
      <c r="AB983" s="253"/>
      <c r="AC983" s="253" t="s">
        <v>393</v>
      </c>
      <c r="AD983" s="253"/>
      <c r="AE983" s="253"/>
      <c r="AF983" s="253"/>
      <c r="AG983" s="253"/>
      <c r="AH983" s="253"/>
      <c r="AI983" s="253"/>
      <c r="AP983" s="313"/>
      <c r="AT983" s="313"/>
    </row>
    <row r="984" spans="1:46" s="312" customFormat="1" ht="15" customHeight="1" x14ac:dyDescent="0.25">
      <c r="A984" s="297"/>
      <c r="B984" s="297"/>
      <c r="C984" s="253"/>
      <c r="D984" s="253"/>
      <c r="E984" s="253"/>
      <c r="F984" s="253"/>
      <c r="G984" s="253"/>
      <c r="H984" s="253"/>
      <c r="I984" s="253"/>
      <c r="J984" s="253"/>
      <c r="K984" s="253"/>
      <c r="L984" s="253"/>
      <c r="M984" s="253"/>
      <c r="N984" s="253"/>
      <c r="O984" s="253"/>
      <c r="P984" s="253"/>
      <c r="Q984" s="253"/>
      <c r="R984" s="253"/>
      <c r="S984" s="253"/>
      <c r="T984" s="253"/>
      <c r="U984" s="253" t="s">
        <v>1138</v>
      </c>
      <c r="V984" s="253"/>
      <c r="W984" s="253"/>
      <c r="X984" s="253"/>
      <c r="Y984" s="253"/>
      <c r="Z984" s="253"/>
      <c r="AA984" s="253"/>
      <c r="AB984" s="253"/>
      <c r="AC984" s="253" t="s">
        <v>332</v>
      </c>
      <c r="AD984" s="253"/>
      <c r="AE984" s="253"/>
      <c r="AF984" s="253"/>
      <c r="AG984" s="253"/>
      <c r="AH984" s="253"/>
      <c r="AI984" s="253"/>
      <c r="AP984" s="313"/>
      <c r="AT984" s="313"/>
    </row>
    <row r="985" spans="1:46" s="312" customFormat="1" ht="15" customHeight="1" x14ac:dyDescent="0.25">
      <c r="A985" s="297"/>
      <c r="B985" s="297"/>
      <c r="C985" s="253"/>
      <c r="D985" s="253"/>
      <c r="E985" s="253"/>
      <c r="F985" s="253"/>
      <c r="G985" s="253"/>
      <c r="H985" s="253"/>
      <c r="I985" s="253"/>
      <c r="J985" s="253"/>
      <c r="K985" s="253"/>
      <c r="L985" s="253"/>
      <c r="M985" s="253"/>
      <c r="N985" s="253"/>
      <c r="O985" s="253"/>
      <c r="P985" s="253"/>
      <c r="Q985" s="253"/>
      <c r="R985" s="253"/>
      <c r="S985" s="253"/>
      <c r="T985" s="253"/>
      <c r="U985" s="253" t="s">
        <v>1139</v>
      </c>
      <c r="V985" s="253"/>
      <c r="W985" s="253"/>
      <c r="X985" s="253"/>
      <c r="Y985" s="253"/>
      <c r="Z985" s="253"/>
      <c r="AA985" s="253"/>
      <c r="AB985" s="253"/>
      <c r="AC985" s="253" t="s">
        <v>373</v>
      </c>
      <c r="AD985" s="253"/>
      <c r="AE985" s="253"/>
      <c r="AF985" s="253"/>
      <c r="AG985" s="253"/>
      <c r="AH985" s="253"/>
      <c r="AI985" s="253"/>
      <c r="AP985" s="313"/>
      <c r="AT985" s="313"/>
    </row>
    <row r="986" spans="1:46" s="312" customFormat="1" ht="15" customHeight="1" x14ac:dyDescent="0.25">
      <c r="A986" s="297"/>
      <c r="B986" s="297"/>
      <c r="C986" s="253"/>
      <c r="D986" s="253"/>
      <c r="E986" s="253"/>
      <c r="F986" s="253"/>
      <c r="G986" s="253"/>
      <c r="H986" s="253"/>
      <c r="I986" s="253"/>
      <c r="J986" s="253"/>
      <c r="K986" s="253"/>
      <c r="L986" s="253"/>
      <c r="M986" s="253"/>
      <c r="N986" s="253"/>
      <c r="O986" s="253"/>
      <c r="P986" s="253"/>
      <c r="Q986" s="253"/>
      <c r="R986" s="253"/>
      <c r="S986" s="253"/>
      <c r="T986" s="253"/>
      <c r="U986" s="253" t="s">
        <v>1140</v>
      </c>
      <c r="V986" s="253"/>
      <c r="W986" s="253"/>
      <c r="X986" s="253"/>
      <c r="Y986" s="253"/>
      <c r="Z986" s="253"/>
      <c r="AA986" s="253"/>
      <c r="AB986" s="253"/>
      <c r="AC986" s="253" t="s">
        <v>393</v>
      </c>
      <c r="AD986" s="253"/>
      <c r="AE986" s="253"/>
      <c r="AF986" s="253"/>
      <c r="AG986" s="253"/>
      <c r="AH986" s="253"/>
      <c r="AI986" s="253"/>
      <c r="AP986" s="313"/>
      <c r="AT986" s="313"/>
    </row>
    <row r="987" spans="1:46" s="312" customFormat="1" ht="15" customHeight="1" x14ac:dyDescent="0.25">
      <c r="A987" s="297"/>
      <c r="B987" s="297"/>
      <c r="C987" s="253"/>
      <c r="D987" s="253"/>
      <c r="E987" s="253"/>
      <c r="F987" s="253"/>
      <c r="G987" s="253"/>
      <c r="H987" s="253"/>
      <c r="I987" s="253"/>
      <c r="J987" s="253"/>
      <c r="K987" s="253"/>
      <c r="L987" s="253"/>
      <c r="M987" s="253"/>
      <c r="N987" s="253"/>
      <c r="O987" s="253"/>
      <c r="P987" s="253"/>
      <c r="Q987" s="253"/>
      <c r="R987" s="253"/>
      <c r="S987" s="253"/>
      <c r="T987" s="253"/>
      <c r="U987" s="253" t="s">
        <v>1141</v>
      </c>
      <c r="V987" s="253"/>
      <c r="W987" s="253"/>
      <c r="X987" s="253"/>
      <c r="Y987" s="253"/>
      <c r="Z987" s="253"/>
      <c r="AA987" s="253"/>
      <c r="AB987" s="253"/>
      <c r="AC987" s="253" t="s">
        <v>393</v>
      </c>
      <c r="AD987" s="253"/>
      <c r="AE987" s="253"/>
      <c r="AF987" s="253"/>
      <c r="AG987" s="253"/>
      <c r="AH987" s="253"/>
      <c r="AI987" s="253"/>
      <c r="AP987" s="313"/>
      <c r="AT987" s="313"/>
    </row>
    <row r="988" spans="1:46" s="312" customFormat="1" ht="15" customHeight="1" x14ac:dyDescent="0.25">
      <c r="A988" s="297"/>
      <c r="B988" s="297"/>
      <c r="C988" s="253"/>
      <c r="D988" s="253"/>
      <c r="E988" s="253"/>
      <c r="F988" s="253"/>
      <c r="G988" s="253"/>
      <c r="H988" s="253"/>
      <c r="I988" s="253"/>
      <c r="J988" s="253"/>
      <c r="K988" s="253"/>
      <c r="L988" s="253"/>
      <c r="M988" s="253"/>
      <c r="N988" s="253"/>
      <c r="O988" s="253"/>
      <c r="P988" s="253"/>
      <c r="Q988" s="253"/>
      <c r="R988" s="253"/>
      <c r="S988" s="253"/>
      <c r="T988" s="253"/>
      <c r="U988" s="253" t="s">
        <v>1142</v>
      </c>
      <c r="V988" s="253"/>
      <c r="W988" s="253"/>
      <c r="X988" s="253"/>
      <c r="Y988" s="253"/>
      <c r="Z988" s="253"/>
      <c r="AA988" s="253"/>
      <c r="AB988" s="253"/>
      <c r="AC988" s="253" t="s">
        <v>373</v>
      </c>
      <c r="AD988" s="253"/>
      <c r="AE988" s="253"/>
      <c r="AF988" s="253"/>
      <c r="AG988" s="253"/>
      <c r="AH988" s="253"/>
      <c r="AI988" s="253"/>
      <c r="AP988" s="313"/>
      <c r="AT988" s="313"/>
    </row>
    <row r="989" spans="1:46" s="312" customFormat="1" ht="15" customHeight="1" x14ac:dyDescent="0.25">
      <c r="A989" s="297"/>
      <c r="B989" s="297"/>
      <c r="C989" s="253"/>
      <c r="D989" s="253"/>
      <c r="E989" s="253"/>
      <c r="F989" s="253"/>
      <c r="G989" s="253"/>
      <c r="H989" s="253"/>
      <c r="I989" s="253"/>
      <c r="J989" s="253"/>
      <c r="K989" s="253"/>
      <c r="L989" s="253"/>
      <c r="M989" s="253"/>
      <c r="N989" s="253"/>
      <c r="O989" s="253"/>
      <c r="P989" s="253"/>
      <c r="Q989" s="253"/>
      <c r="R989" s="253"/>
      <c r="S989" s="253"/>
      <c r="T989" s="253"/>
      <c r="U989" s="253" t="s">
        <v>1143</v>
      </c>
      <c r="V989" s="253"/>
      <c r="W989" s="253"/>
      <c r="X989" s="253"/>
      <c r="Y989" s="253"/>
      <c r="Z989" s="253"/>
      <c r="AA989" s="253"/>
      <c r="AB989" s="253"/>
      <c r="AC989" s="253" t="s">
        <v>393</v>
      </c>
      <c r="AD989" s="253"/>
      <c r="AE989" s="253"/>
      <c r="AF989" s="253"/>
      <c r="AG989" s="253"/>
      <c r="AH989" s="253"/>
      <c r="AI989" s="253"/>
      <c r="AP989" s="313"/>
      <c r="AT989" s="313"/>
    </row>
    <row r="990" spans="1:46" s="312" customFormat="1" ht="15" customHeight="1" x14ac:dyDescent="0.25">
      <c r="A990" s="297"/>
      <c r="B990" s="297"/>
      <c r="C990" s="253"/>
      <c r="D990" s="253"/>
      <c r="E990" s="253"/>
      <c r="F990" s="253"/>
      <c r="G990" s="253"/>
      <c r="H990" s="253"/>
      <c r="I990" s="253"/>
      <c r="J990" s="253"/>
      <c r="K990" s="253"/>
      <c r="L990" s="253"/>
      <c r="M990" s="253"/>
      <c r="N990" s="253"/>
      <c r="O990" s="253"/>
      <c r="P990" s="253"/>
      <c r="Q990" s="253"/>
      <c r="R990" s="253"/>
      <c r="S990" s="253"/>
      <c r="T990" s="253"/>
      <c r="U990" s="253" t="s">
        <v>1144</v>
      </c>
      <c r="V990" s="253"/>
      <c r="W990" s="253"/>
      <c r="X990" s="253"/>
      <c r="Y990" s="253"/>
      <c r="Z990" s="253"/>
      <c r="AA990" s="253"/>
      <c r="AB990" s="253"/>
      <c r="AC990" s="253" t="s">
        <v>329</v>
      </c>
      <c r="AD990" s="253"/>
      <c r="AE990" s="253"/>
      <c r="AF990" s="253"/>
      <c r="AG990" s="253"/>
      <c r="AH990" s="253"/>
      <c r="AI990" s="253"/>
      <c r="AP990" s="313"/>
      <c r="AT990" s="313"/>
    </row>
    <row r="991" spans="1:46" s="312" customFormat="1" ht="15" customHeight="1" x14ac:dyDescent="0.25">
      <c r="A991" s="297"/>
      <c r="B991" s="297"/>
      <c r="C991" s="253"/>
      <c r="D991" s="253"/>
      <c r="E991" s="253"/>
      <c r="F991" s="253"/>
      <c r="G991" s="253"/>
      <c r="H991" s="253"/>
      <c r="I991" s="253"/>
      <c r="J991" s="253"/>
      <c r="K991" s="253"/>
      <c r="L991" s="253"/>
      <c r="M991" s="253"/>
      <c r="N991" s="253"/>
      <c r="O991" s="253"/>
      <c r="P991" s="253"/>
      <c r="Q991" s="253"/>
      <c r="R991" s="253"/>
      <c r="S991" s="253"/>
      <c r="T991" s="253"/>
      <c r="U991" s="253" t="s">
        <v>1145</v>
      </c>
      <c r="V991" s="253"/>
      <c r="W991" s="253"/>
      <c r="X991" s="253"/>
      <c r="Y991" s="253"/>
      <c r="Z991" s="253"/>
      <c r="AA991" s="253"/>
      <c r="AB991" s="253"/>
      <c r="AC991" s="253" t="s">
        <v>316</v>
      </c>
      <c r="AD991" s="253"/>
      <c r="AE991" s="253"/>
      <c r="AF991" s="253"/>
      <c r="AG991" s="253"/>
      <c r="AH991" s="253"/>
      <c r="AI991" s="253"/>
      <c r="AP991" s="313"/>
      <c r="AT991" s="313"/>
    </row>
    <row r="992" spans="1:46" s="312" customFormat="1" ht="15" customHeight="1" x14ac:dyDescent="0.25">
      <c r="A992" s="297"/>
      <c r="B992" s="297"/>
      <c r="C992" s="253"/>
      <c r="D992" s="253"/>
      <c r="E992" s="253"/>
      <c r="F992" s="253"/>
      <c r="G992" s="253"/>
      <c r="H992" s="253"/>
      <c r="I992" s="253"/>
      <c r="J992" s="253"/>
      <c r="K992" s="253"/>
      <c r="L992" s="253"/>
      <c r="M992" s="253"/>
      <c r="N992" s="253"/>
      <c r="O992" s="253"/>
      <c r="P992" s="253"/>
      <c r="Q992" s="253"/>
      <c r="R992" s="253"/>
      <c r="S992" s="253"/>
      <c r="T992" s="253"/>
      <c r="U992" s="253" t="s">
        <v>1146</v>
      </c>
      <c r="V992" s="253"/>
      <c r="W992" s="253"/>
      <c r="X992" s="253"/>
      <c r="Y992" s="253"/>
      <c r="Z992" s="253"/>
      <c r="AA992" s="253"/>
      <c r="AB992" s="253"/>
      <c r="AC992" s="253" t="s">
        <v>320</v>
      </c>
      <c r="AD992" s="253"/>
      <c r="AE992" s="253"/>
      <c r="AF992" s="253"/>
      <c r="AG992" s="253"/>
      <c r="AH992" s="253"/>
      <c r="AI992" s="253"/>
      <c r="AP992" s="313"/>
      <c r="AT992" s="313"/>
    </row>
    <row r="993" spans="1:46" s="312" customFormat="1" ht="15" customHeight="1" x14ac:dyDescent="0.25">
      <c r="A993" s="297"/>
      <c r="B993" s="297"/>
      <c r="C993" s="253"/>
      <c r="D993" s="253"/>
      <c r="E993" s="253"/>
      <c r="F993" s="253"/>
      <c r="G993" s="253"/>
      <c r="H993" s="253"/>
      <c r="I993" s="253"/>
      <c r="J993" s="253"/>
      <c r="K993" s="253"/>
      <c r="L993" s="253"/>
      <c r="M993" s="253"/>
      <c r="N993" s="253"/>
      <c r="O993" s="253"/>
      <c r="P993" s="253"/>
      <c r="Q993" s="253"/>
      <c r="R993" s="253"/>
      <c r="S993" s="253"/>
      <c r="T993" s="253"/>
      <c r="U993" s="253" t="s">
        <v>296</v>
      </c>
      <c r="V993" s="253"/>
      <c r="W993" s="253"/>
      <c r="X993" s="253"/>
      <c r="Y993" s="253"/>
      <c r="Z993" s="253"/>
      <c r="AA993" s="253"/>
      <c r="AB993" s="253"/>
      <c r="AC993" s="253" t="s">
        <v>357</v>
      </c>
      <c r="AD993" s="253"/>
      <c r="AE993" s="253"/>
      <c r="AF993" s="253"/>
      <c r="AG993" s="253"/>
      <c r="AH993" s="253"/>
      <c r="AI993" s="253"/>
      <c r="AP993" s="313"/>
      <c r="AT993" s="313"/>
    </row>
    <row r="994" spans="1:46" s="312" customFormat="1" ht="15" customHeight="1" x14ac:dyDescent="0.25">
      <c r="A994" s="297"/>
      <c r="B994" s="297"/>
      <c r="C994" s="253"/>
      <c r="D994" s="253"/>
      <c r="E994" s="253"/>
      <c r="F994" s="253"/>
      <c r="G994" s="253"/>
      <c r="H994" s="253"/>
      <c r="I994" s="253"/>
      <c r="J994" s="253"/>
      <c r="K994" s="253"/>
      <c r="L994" s="253"/>
      <c r="M994" s="253"/>
      <c r="N994" s="253"/>
      <c r="O994" s="253"/>
      <c r="P994" s="253"/>
      <c r="Q994" s="253"/>
      <c r="R994" s="253"/>
      <c r="S994" s="253"/>
      <c r="T994" s="253"/>
      <c r="U994" s="253" t="s">
        <v>1147</v>
      </c>
      <c r="V994" s="253"/>
      <c r="W994" s="253"/>
      <c r="X994" s="253"/>
      <c r="Y994" s="253"/>
      <c r="Z994" s="253"/>
      <c r="AA994" s="253"/>
      <c r="AB994" s="253"/>
      <c r="AC994" s="253" t="s">
        <v>320</v>
      </c>
      <c r="AD994" s="253"/>
      <c r="AE994" s="253"/>
      <c r="AF994" s="253"/>
      <c r="AG994" s="253"/>
      <c r="AH994" s="253"/>
      <c r="AI994" s="253"/>
      <c r="AP994" s="313"/>
      <c r="AT994" s="313"/>
    </row>
    <row r="995" spans="1:46" s="312" customFormat="1" ht="15" customHeight="1" x14ac:dyDescent="0.25">
      <c r="A995" s="297"/>
      <c r="B995" s="297"/>
      <c r="C995" s="253"/>
      <c r="D995" s="253"/>
      <c r="E995" s="253"/>
      <c r="F995" s="253"/>
      <c r="G995" s="253"/>
      <c r="H995" s="253"/>
      <c r="I995" s="253"/>
      <c r="J995" s="253"/>
      <c r="K995" s="253"/>
      <c r="L995" s="253"/>
      <c r="M995" s="253"/>
      <c r="N995" s="253"/>
      <c r="O995" s="253"/>
      <c r="P995" s="253"/>
      <c r="Q995" s="253"/>
      <c r="R995" s="253"/>
      <c r="S995" s="253"/>
      <c r="T995" s="253"/>
      <c r="U995" s="253" t="s">
        <v>1148</v>
      </c>
      <c r="V995" s="253"/>
      <c r="W995" s="253"/>
      <c r="X995" s="253"/>
      <c r="Y995" s="253"/>
      <c r="Z995" s="253"/>
      <c r="AA995" s="253"/>
      <c r="AB995" s="253"/>
      <c r="AC995" s="253" t="s">
        <v>320</v>
      </c>
      <c r="AD995" s="253"/>
      <c r="AE995" s="253"/>
      <c r="AF995" s="253"/>
      <c r="AG995" s="253"/>
      <c r="AH995" s="253"/>
      <c r="AI995" s="253"/>
      <c r="AP995" s="313"/>
      <c r="AT995" s="313"/>
    </row>
    <row r="996" spans="1:46" s="312" customFormat="1" ht="15" customHeight="1" x14ac:dyDescent="0.25">
      <c r="A996" s="297"/>
      <c r="B996" s="297"/>
      <c r="C996" s="253"/>
      <c r="D996" s="253"/>
      <c r="E996" s="253"/>
      <c r="F996" s="253"/>
      <c r="G996" s="253"/>
      <c r="H996" s="253"/>
      <c r="I996" s="253"/>
      <c r="J996" s="253"/>
      <c r="K996" s="253"/>
      <c r="L996" s="253"/>
      <c r="M996" s="253"/>
      <c r="N996" s="253"/>
      <c r="O996" s="253"/>
      <c r="P996" s="253"/>
      <c r="Q996" s="253"/>
      <c r="R996" s="253"/>
      <c r="S996" s="253"/>
      <c r="T996" s="253"/>
      <c r="U996" s="253" t="s">
        <v>1149</v>
      </c>
      <c r="V996" s="253"/>
      <c r="W996" s="253"/>
      <c r="X996" s="253"/>
      <c r="Y996" s="253"/>
      <c r="Z996" s="253"/>
      <c r="AA996" s="253"/>
      <c r="AB996" s="253"/>
      <c r="AC996" s="253" t="s">
        <v>329</v>
      </c>
      <c r="AD996" s="253"/>
      <c r="AE996" s="253"/>
      <c r="AF996" s="253"/>
      <c r="AG996" s="253"/>
      <c r="AH996" s="253"/>
      <c r="AI996" s="253"/>
      <c r="AP996" s="313"/>
      <c r="AT996" s="313"/>
    </row>
    <row r="997" spans="1:46" s="312" customFormat="1" ht="15" customHeight="1" x14ac:dyDescent="0.25">
      <c r="A997" s="297"/>
      <c r="B997" s="297"/>
      <c r="C997" s="253"/>
      <c r="D997" s="253"/>
      <c r="E997" s="253"/>
      <c r="F997" s="253"/>
      <c r="G997" s="253"/>
      <c r="H997" s="253"/>
      <c r="I997" s="253"/>
      <c r="J997" s="253"/>
      <c r="K997" s="253"/>
      <c r="L997" s="253"/>
      <c r="M997" s="253"/>
      <c r="N997" s="253"/>
      <c r="O997" s="253"/>
      <c r="P997" s="253"/>
      <c r="Q997" s="253"/>
      <c r="R997" s="253"/>
      <c r="S997" s="253"/>
      <c r="T997" s="253"/>
      <c r="U997" s="253" t="s">
        <v>1150</v>
      </c>
      <c r="V997" s="253"/>
      <c r="W997" s="253"/>
      <c r="X997" s="253"/>
      <c r="Y997" s="253"/>
      <c r="Z997" s="253"/>
      <c r="AA997" s="253"/>
      <c r="AB997" s="253"/>
      <c r="AC997" s="253" t="s">
        <v>332</v>
      </c>
      <c r="AD997" s="253"/>
      <c r="AE997" s="253"/>
      <c r="AF997" s="253"/>
      <c r="AG997" s="253"/>
      <c r="AH997" s="253"/>
      <c r="AI997" s="253"/>
      <c r="AP997" s="313"/>
      <c r="AT997" s="313"/>
    </row>
    <row r="998" spans="1:46" s="312" customFormat="1" ht="15" customHeight="1" x14ac:dyDescent="0.25">
      <c r="A998" s="297"/>
      <c r="B998" s="297"/>
      <c r="C998" s="253"/>
      <c r="D998" s="253"/>
      <c r="E998" s="253"/>
      <c r="F998" s="253"/>
      <c r="G998" s="253"/>
      <c r="H998" s="253"/>
      <c r="I998" s="253"/>
      <c r="J998" s="253"/>
      <c r="K998" s="253"/>
      <c r="L998" s="253"/>
      <c r="M998" s="253"/>
      <c r="N998" s="253"/>
      <c r="O998" s="253"/>
      <c r="P998" s="253"/>
      <c r="Q998" s="253"/>
      <c r="R998" s="253"/>
      <c r="S998" s="253"/>
      <c r="T998" s="253"/>
      <c r="U998" s="253" t="s">
        <v>1151</v>
      </c>
      <c r="V998" s="253"/>
      <c r="W998" s="253"/>
      <c r="X998" s="253"/>
      <c r="Y998" s="253"/>
      <c r="Z998" s="253"/>
      <c r="AA998" s="253"/>
      <c r="AB998" s="253"/>
      <c r="AC998" s="253" t="s">
        <v>323</v>
      </c>
      <c r="AD998" s="253"/>
      <c r="AE998" s="253"/>
      <c r="AF998" s="253"/>
      <c r="AG998" s="253"/>
      <c r="AH998" s="253"/>
      <c r="AI998" s="253"/>
      <c r="AP998" s="313"/>
      <c r="AT998" s="313"/>
    </row>
    <row r="999" spans="1:46" s="312" customFormat="1" ht="15" customHeight="1" x14ac:dyDescent="0.25">
      <c r="A999" s="297"/>
      <c r="B999" s="297"/>
      <c r="C999" s="253"/>
      <c r="D999" s="253"/>
      <c r="E999" s="253"/>
      <c r="F999" s="253"/>
      <c r="G999" s="253"/>
      <c r="H999" s="253"/>
      <c r="I999" s="253"/>
      <c r="J999" s="253"/>
      <c r="K999" s="253"/>
      <c r="L999" s="253"/>
      <c r="M999" s="253"/>
      <c r="N999" s="253"/>
      <c r="O999" s="253"/>
      <c r="P999" s="253"/>
      <c r="Q999" s="253"/>
      <c r="R999" s="253"/>
      <c r="S999" s="253"/>
      <c r="T999" s="253"/>
      <c r="U999" s="253" t="s">
        <v>1152</v>
      </c>
      <c r="V999" s="253"/>
      <c r="W999" s="253"/>
      <c r="X999" s="253"/>
      <c r="Y999" s="253"/>
      <c r="Z999" s="253"/>
      <c r="AA999" s="253"/>
      <c r="AB999" s="253"/>
      <c r="AC999" s="253" t="s">
        <v>323</v>
      </c>
      <c r="AD999" s="253"/>
      <c r="AE999" s="253"/>
      <c r="AF999" s="253"/>
      <c r="AG999" s="253"/>
      <c r="AH999" s="253"/>
      <c r="AI999" s="253"/>
      <c r="AP999" s="313"/>
      <c r="AT999" s="313"/>
    </row>
    <row r="1000" spans="1:46" s="312" customFormat="1" ht="15" customHeight="1" x14ac:dyDescent="0.25">
      <c r="A1000" s="297"/>
      <c r="B1000" s="297"/>
      <c r="C1000" s="253"/>
      <c r="D1000" s="253"/>
      <c r="E1000" s="253"/>
      <c r="F1000" s="253"/>
      <c r="G1000" s="253"/>
      <c r="H1000" s="253"/>
      <c r="I1000" s="253"/>
      <c r="J1000" s="253"/>
      <c r="K1000" s="253"/>
      <c r="L1000" s="253"/>
      <c r="M1000" s="253"/>
      <c r="N1000" s="253"/>
      <c r="O1000" s="253"/>
      <c r="P1000" s="253"/>
      <c r="Q1000" s="253"/>
      <c r="R1000" s="253"/>
      <c r="S1000" s="253"/>
      <c r="T1000" s="253"/>
      <c r="U1000" s="253" t="s">
        <v>1153</v>
      </c>
      <c r="V1000" s="253"/>
      <c r="W1000" s="253"/>
      <c r="X1000" s="253"/>
      <c r="Y1000" s="253"/>
      <c r="Z1000" s="253"/>
      <c r="AA1000" s="253"/>
      <c r="AB1000" s="253"/>
      <c r="AC1000" s="253" t="s">
        <v>320</v>
      </c>
      <c r="AD1000" s="253"/>
      <c r="AE1000" s="253"/>
      <c r="AF1000" s="253"/>
      <c r="AG1000" s="253"/>
      <c r="AH1000" s="253"/>
      <c r="AI1000" s="253"/>
      <c r="AP1000" s="313"/>
      <c r="AT1000" s="313"/>
    </row>
    <row r="1001" spans="1:46" s="312" customFormat="1" ht="15" customHeight="1" x14ac:dyDescent="0.25">
      <c r="A1001" s="297"/>
      <c r="B1001" s="297"/>
      <c r="C1001" s="253"/>
      <c r="D1001" s="253"/>
      <c r="E1001" s="253"/>
      <c r="F1001" s="253"/>
      <c r="G1001" s="253"/>
      <c r="H1001" s="253"/>
      <c r="I1001" s="253"/>
      <c r="J1001" s="253"/>
      <c r="K1001" s="253"/>
      <c r="L1001" s="253"/>
      <c r="M1001" s="253"/>
      <c r="N1001" s="253"/>
      <c r="O1001" s="253"/>
      <c r="P1001" s="253"/>
      <c r="Q1001" s="253"/>
      <c r="R1001" s="253"/>
      <c r="S1001" s="253"/>
      <c r="T1001" s="253"/>
      <c r="U1001" s="253" t="s">
        <v>1154</v>
      </c>
      <c r="V1001" s="253"/>
      <c r="W1001" s="253"/>
      <c r="X1001" s="253"/>
      <c r="Y1001" s="253"/>
      <c r="Z1001" s="253"/>
      <c r="AA1001" s="253"/>
      <c r="AB1001" s="253"/>
      <c r="AC1001" s="253" t="s">
        <v>320</v>
      </c>
      <c r="AD1001" s="253"/>
      <c r="AE1001" s="253"/>
      <c r="AF1001" s="253"/>
      <c r="AG1001" s="253"/>
      <c r="AH1001" s="253"/>
      <c r="AI1001" s="253"/>
      <c r="AP1001" s="313"/>
      <c r="AT1001" s="313"/>
    </row>
    <row r="1002" spans="1:46" s="312" customFormat="1" ht="15" customHeight="1" x14ac:dyDescent="0.25">
      <c r="A1002" s="297"/>
      <c r="B1002" s="297"/>
      <c r="C1002" s="253"/>
      <c r="D1002" s="253"/>
      <c r="E1002" s="253"/>
      <c r="F1002" s="253"/>
      <c r="G1002" s="253"/>
      <c r="H1002" s="253"/>
      <c r="I1002" s="253"/>
      <c r="J1002" s="253"/>
      <c r="K1002" s="253"/>
      <c r="L1002" s="253"/>
      <c r="M1002" s="253"/>
      <c r="N1002" s="253"/>
      <c r="O1002" s="253"/>
      <c r="P1002" s="253"/>
      <c r="Q1002" s="253"/>
      <c r="R1002" s="253"/>
      <c r="S1002" s="253"/>
      <c r="T1002" s="253"/>
      <c r="U1002" s="253" t="s">
        <v>1155</v>
      </c>
      <c r="V1002" s="253"/>
      <c r="W1002" s="253"/>
      <c r="X1002" s="253"/>
      <c r="Y1002" s="253"/>
      <c r="Z1002" s="253"/>
      <c r="AA1002" s="253"/>
      <c r="AB1002" s="253"/>
      <c r="AC1002" s="253" t="s">
        <v>332</v>
      </c>
      <c r="AD1002" s="253"/>
      <c r="AE1002" s="253"/>
      <c r="AF1002" s="253"/>
      <c r="AG1002" s="253"/>
      <c r="AH1002" s="253"/>
      <c r="AI1002" s="253"/>
      <c r="AP1002" s="313"/>
      <c r="AT1002" s="313"/>
    </row>
    <row r="1003" spans="1:46" s="312" customFormat="1" ht="15" customHeight="1" x14ac:dyDescent="0.25">
      <c r="A1003" s="297"/>
      <c r="B1003" s="297"/>
      <c r="C1003" s="253"/>
      <c r="D1003" s="253"/>
      <c r="E1003" s="253"/>
      <c r="F1003" s="253"/>
      <c r="G1003" s="253"/>
      <c r="H1003" s="253"/>
      <c r="I1003" s="253"/>
      <c r="J1003" s="253"/>
      <c r="K1003" s="253"/>
      <c r="L1003" s="253"/>
      <c r="M1003" s="253"/>
      <c r="N1003" s="253"/>
      <c r="O1003" s="253"/>
      <c r="P1003" s="253"/>
      <c r="Q1003" s="253"/>
      <c r="R1003" s="253"/>
      <c r="S1003" s="253"/>
      <c r="T1003" s="253"/>
      <c r="U1003" s="253"/>
      <c r="V1003" s="253"/>
      <c r="W1003" s="253"/>
      <c r="X1003" s="253"/>
      <c r="Y1003" s="253"/>
      <c r="Z1003" s="253"/>
      <c r="AA1003" s="253"/>
      <c r="AB1003" s="253"/>
      <c r="AC1003" s="253"/>
      <c r="AD1003" s="253"/>
      <c r="AE1003" s="253"/>
      <c r="AF1003" s="253"/>
      <c r="AG1003" s="253"/>
      <c r="AH1003" s="253"/>
      <c r="AI1003" s="253"/>
      <c r="AP1003" s="313"/>
      <c r="AT1003" s="313"/>
    </row>
    <row r="1004" spans="1:46" s="312" customFormat="1" ht="15" customHeight="1" x14ac:dyDescent="0.25">
      <c r="A1004" s="297"/>
      <c r="B1004" s="297"/>
      <c r="C1004" s="253"/>
      <c r="D1004" s="253"/>
      <c r="E1004" s="253"/>
      <c r="F1004" s="253"/>
      <c r="G1004" s="253"/>
      <c r="H1004" s="253"/>
      <c r="I1004" s="253"/>
      <c r="J1004" s="253"/>
      <c r="K1004" s="253"/>
      <c r="L1004" s="253"/>
      <c r="M1004" s="253"/>
      <c r="N1004" s="253"/>
      <c r="O1004" s="253"/>
      <c r="P1004" s="253"/>
      <c r="Q1004" s="253"/>
      <c r="R1004" s="253"/>
      <c r="S1004" s="253"/>
      <c r="T1004" s="253"/>
      <c r="U1004" s="253"/>
      <c r="V1004" s="253"/>
      <c r="W1004" s="253"/>
      <c r="X1004" s="253"/>
      <c r="Y1004" s="253"/>
      <c r="Z1004" s="253"/>
      <c r="AA1004" s="253"/>
      <c r="AB1004" s="253"/>
      <c r="AC1004" s="253"/>
      <c r="AD1004" s="253"/>
      <c r="AE1004" s="253"/>
      <c r="AF1004" s="253"/>
      <c r="AG1004" s="253"/>
      <c r="AH1004" s="253"/>
      <c r="AI1004" s="253"/>
      <c r="AP1004" s="313"/>
      <c r="AT1004" s="313"/>
    </row>
    <row r="1005" spans="1:46" s="312" customFormat="1" ht="15" customHeight="1" x14ac:dyDescent="0.25">
      <c r="A1005" s="297"/>
      <c r="B1005" s="297"/>
      <c r="C1005" s="253"/>
      <c r="D1005" s="253"/>
      <c r="E1005" s="253"/>
      <c r="F1005" s="253"/>
      <c r="G1005" s="253"/>
      <c r="H1005" s="253"/>
      <c r="I1005" s="253"/>
      <c r="J1005" s="253"/>
      <c r="K1005" s="253"/>
      <c r="L1005" s="253"/>
      <c r="M1005" s="253"/>
      <c r="N1005" s="253"/>
      <c r="O1005" s="253"/>
      <c r="P1005" s="253"/>
      <c r="Q1005" s="253"/>
      <c r="R1005" s="253"/>
      <c r="S1005" s="253"/>
      <c r="T1005" s="253"/>
      <c r="U1005" s="253"/>
      <c r="V1005" s="253"/>
      <c r="W1005" s="253"/>
      <c r="X1005" s="253"/>
      <c r="Y1005" s="253"/>
      <c r="Z1005" s="253"/>
      <c r="AA1005" s="253"/>
      <c r="AB1005" s="253"/>
      <c r="AC1005" s="253"/>
      <c r="AD1005" s="253"/>
      <c r="AE1005" s="253"/>
      <c r="AF1005" s="253"/>
      <c r="AG1005" s="253"/>
      <c r="AH1005" s="253"/>
      <c r="AI1005" s="253"/>
      <c r="AP1005" s="313"/>
      <c r="AT1005" s="313"/>
    </row>
    <row r="1006" spans="1:46" s="312" customFormat="1" ht="15" customHeight="1" x14ac:dyDescent="0.25">
      <c r="A1006" s="297"/>
      <c r="B1006" s="297"/>
      <c r="C1006" s="253"/>
      <c r="D1006" s="253"/>
      <c r="E1006" s="253"/>
      <c r="F1006" s="253"/>
      <c r="G1006" s="253"/>
      <c r="H1006" s="253"/>
      <c r="I1006" s="253"/>
      <c r="J1006" s="253"/>
      <c r="K1006" s="253"/>
      <c r="L1006" s="253"/>
      <c r="M1006" s="253"/>
      <c r="N1006" s="253"/>
      <c r="O1006" s="253"/>
      <c r="P1006" s="253"/>
      <c r="Q1006" s="253"/>
      <c r="R1006" s="253"/>
      <c r="S1006" s="253"/>
      <c r="T1006" s="253"/>
      <c r="U1006" s="253"/>
      <c r="V1006" s="253"/>
      <c r="W1006" s="253"/>
      <c r="X1006" s="253"/>
      <c r="Y1006" s="253"/>
      <c r="Z1006" s="253"/>
      <c r="AA1006" s="253"/>
      <c r="AB1006" s="253"/>
      <c r="AC1006" s="253"/>
      <c r="AD1006" s="253"/>
      <c r="AE1006" s="253"/>
      <c r="AF1006" s="253"/>
      <c r="AG1006" s="253"/>
      <c r="AH1006" s="253"/>
      <c r="AI1006" s="253"/>
      <c r="AP1006" s="313"/>
      <c r="AT1006" s="313"/>
    </row>
    <row r="1007" spans="1:46" s="312" customFormat="1" ht="15" customHeight="1" x14ac:dyDescent="0.25">
      <c r="A1007" s="297"/>
      <c r="B1007" s="297"/>
      <c r="C1007" s="253"/>
      <c r="D1007" s="253"/>
      <c r="E1007" s="253"/>
      <c r="F1007" s="253"/>
      <c r="G1007" s="253"/>
      <c r="H1007" s="253"/>
      <c r="I1007" s="253"/>
      <c r="J1007" s="253"/>
      <c r="K1007" s="253"/>
      <c r="L1007" s="253"/>
      <c r="M1007" s="253"/>
      <c r="N1007" s="253"/>
      <c r="O1007" s="253"/>
      <c r="P1007" s="253"/>
      <c r="Q1007" s="253"/>
      <c r="R1007" s="253"/>
      <c r="S1007" s="253"/>
      <c r="T1007" s="253"/>
      <c r="U1007" s="253"/>
      <c r="V1007" s="253"/>
      <c r="W1007" s="253"/>
      <c r="X1007" s="253"/>
      <c r="Y1007" s="253"/>
      <c r="Z1007" s="253"/>
      <c r="AA1007" s="253"/>
      <c r="AB1007" s="253"/>
      <c r="AC1007" s="253"/>
      <c r="AD1007" s="253"/>
      <c r="AE1007" s="253"/>
      <c r="AF1007" s="253"/>
      <c r="AG1007" s="253"/>
      <c r="AH1007" s="253"/>
      <c r="AI1007" s="253"/>
      <c r="AP1007" s="313"/>
      <c r="AT1007" s="313"/>
    </row>
    <row r="1008" spans="1:46" s="312" customFormat="1" ht="15" customHeight="1" x14ac:dyDescent="0.25">
      <c r="A1008" s="297"/>
      <c r="B1008" s="297"/>
      <c r="C1008" s="253"/>
      <c r="D1008" s="253"/>
      <c r="E1008" s="253"/>
      <c r="F1008" s="253"/>
      <c r="G1008" s="253"/>
      <c r="H1008" s="253"/>
      <c r="I1008" s="253"/>
      <c r="J1008" s="253"/>
      <c r="K1008" s="253"/>
      <c r="L1008" s="253"/>
      <c r="M1008" s="253"/>
      <c r="N1008" s="253"/>
      <c r="O1008" s="253"/>
      <c r="P1008" s="253"/>
      <c r="Q1008" s="253"/>
      <c r="R1008" s="253"/>
      <c r="S1008" s="253"/>
      <c r="T1008" s="253"/>
      <c r="U1008" s="253"/>
      <c r="V1008" s="253"/>
      <c r="W1008" s="253"/>
      <c r="X1008" s="253"/>
      <c r="Y1008" s="253"/>
      <c r="Z1008" s="253"/>
      <c r="AA1008" s="253"/>
      <c r="AB1008" s="253"/>
      <c r="AC1008" s="253"/>
      <c r="AD1008" s="253"/>
      <c r="AE1008" s="253"/>
      <c r="AF1008" s="253"/>
      <c r="AG1008" s="253"/>
      <c r="AH1008" s="253"/>
      <c r="AI1008" s="253"/>
      <c r="AP1008" s="313"/>
      <c r="AT1008" s="313"/>
    </row>
    <row r="1009" spans="1:46" s="312" customFormat="1" ht="15" customHeight="1" x14ac:dyDescent="0.25">
      <c r="A1009" s="297"/>
      <c r="B1009" s="297"/>
      <c r="C1009" s="253"/>
      <c r="D1009" s="253"/>
      <c r="E1009" s="253"/>
      <c r="F1009" s="253"/>
      <c r="G1009" s="253"/>
      <c r="H1009" s="253"/>
      <c r="I1009" s="253"/>
      <c r="J1009" s="253"/>
      <c r="K1009" s="253"/>
      <c r="L1009" s="253"/>
      <c r="M1009" s="253"/>
      <c r="N1009" s="253"/>
      <c r="O1009" s="253"/>
      <c r="P1009" s="253"/>
      <c r="Q1009" s="253"/>
      <c r="R1009" s="253"/>
      <c r="S1009" s="253"/>
      <c r="T1009" s="253"/>
      <c r="U1009" s="253"/>
      <c r="V1009" s="253"/>
      <c r="W1009" s="253"/>
      <c r="X1009" s="253"/>
      <c r="Y1009" s="253"/>
      <c r="Z1009" s="253"/>
      <c r="AA1009" s="253"/>
      <c r="AB1009" s="253"/>
      <c r="AC1009" s="253"/>
      <c r="AD1009" s="253"/>
      <c r="AE1009" s="253"/>
      <c r="AF1009" s="253"/>
      <c r="AG1009" s="253"/>
      <c r="AH1009" s="253"/>
      <c r="AI1009" s="253"/>
      <c r="AP1009" s="313"/>
      <c r="AT1009" s="313"/>
    </row>
    <row r="1010" spans="1:46" s="312" customFormat="1" ht="15" customHeight="1" x14ac:dyDescent="0.25">
      <c r="A1010" s="297"/>
      <c r="B1010" s="297"/>
      <c r="C1010" s="253"/>
      <c r="D1010" s="253"/>
      <c r="E1010" s="253"/>
      <c r="F1010" s="253"/>
      <c r="G1010" s="253"/>
      <c r="H1010" s="253"/>
      <c r="I1010" s="253"/>
      <c r="J1010" s="253"/>
      <c r="K1010" s="253"/>
      <c r="L1010" s="253"/>
      <c r="M1010" s="253"/>
      <c r="N1010" s="253"/>
      <c r="O1010" s="253"/>
      <c r="P1010" s="253"/>
      <c r="Q1010" s="253"/>
      <c r="R1010" s="253"/>
      <c r="S1010" s="253"/>
      <c r="T1010" s="253"/>
      <c r="U1010" s="253"/>
      <c r="V1010" s="253"/>
      <c r="W1010" s="253"/>
      <c r="X1010" s="253"/>
      <c r="Y1010" s="253"/>
      <c r="Z1010" s="253"/>
      <c r="AA1010" s="253"/>
      <c r="AB1010" s="253"/>
      <c r="AC1010" s="253"/>
      <c r="AD1010" s="253"/>
      <c r="AE1010" s="253"/>
      <c r="AF1010" s="253"/>
      <c r="AG1010" s="253"/>
      <c r="AH1010" s="253"/>
      <c r="AI1010" s="253"/>
      <c r="AP1010" s="313"/>
      <c r="AT1010" s="313"/>
    </row>
    <row r="1011" spans="1:46" s="312" customFormat="1" ht="15" customHeight="1" x14ac:dyDescent="0.25">
      <c r="A1011" s="297"/>
      <c r="B1011" s="297"/>
      <c r="C1011" s="253"/>
      <c r="D1011" s="253"/>
      <c r="E1011" s="253"/>
      <c r="F1011" s="253"/>
      <c r="G1011" s="253"/>
      <c r="H1011" s="253"/>
      <c r="I1011" s="253"/>
      <c r="J1011" s="253"/>
      <c r="K1011" s="253"/>
      <c r="L1011" s="253"/>
      <c r="M1011" s="253"/>
      <c r="N1011" s="253"/>
      <c r="O1011" s="253"/>
      <c r="P1011" s="253"/>
      <c r="Q1011" s="253"/>
      <c r="R1011" s="253"/>
      <c r="S1011" s="253"/>
      <c r="T1011" s="253"/>
      <c r="U1011" s="253"/>
      <c r="V1011" s="253"/>
      <c r="W1011" s="253"/>
      <c r="X1011" s="253"/>
      <c r="Y1011" s="253"/>
      <c r="Z1011" s="253"/>
      <c r="AA1011" s="253"/>
      <c r="AB1011" s="253"/>
      <c r="AC1011" s="253"/>
      <c r="AD1011" s="253"/>
      <c r="AE1011" s="253"/>
      <c r="AF1011" s="253"/>
      <c r="AG1011" s="253"/>
      <c r="AH1011" s="253"/>
      <c r="AI1011" s="253"/>
      <c r="AP1011" s="313"/>
      <c r="AT1011" s="313"/>
    </row>
    <row r="1012" spans="1:46" s="312" customFormat="1" ht="15" customHeight="1" x14ac:dyDescent="0.25">
      <c r="A1012" s="297"/>
      <c r="B1012" s="297"/>
      <c r="C1012" s="253"/>
      <c r="D1012" s="253"/>
      <c r="E1012" s="253"/>
      <c r="F1012" s="253"/>
      <c r="G1012" s="253"/>
      <c r="H1012" s="253"/>
      <c r="I1012" s="253"/>
      <c r="J1012" s="253"/>
      <c r="K1012" s="253"/>
      <c r="L1012" s="253"/>
      <c r="M1012" s="253"/>
      <c r="N1012" s="253"/>
      <c r="O1012" s="253"/>
      <c r="P1012" s="253"/>
      <c r="Q1012" s="253"/>
      <c r="R1012" s="253"/>
      <c r="S1012" s="253"/>
      <c r="T1012" s="253"/>
      <c r="U1012" s="253"/>
      <c r="V1012" s="253"/>
      <c r="W1012" s="253"/>
      <c r="X1012" s="253"/>
      <c r="Y1012" s="253"/>
      <c r="Z1012" s="253"/>
      <c r="AA1012" s="253"/>
      <c r="AB1012" s="253"/>
      <c r="AC1012" s="253"/>
      <c r="AD1012" s="253"/>
      <c r="AE1012" s="253"/>
      <c r="AF1012" s="253"/>
      <c r="AG1012" s="253"/>
      <c r="AH1012" s="253"/>
      <c r="AI1012" s="253"/>
      <c r="AP1012" s="313"/>
      <c r="AT1012" s="313"/>
    </row>
    <row r="1013" spans="1:46" s="312" customFormat="1" ht="15" customHeight="1" x14ac:dyDescent="0.25">
      <c r="A1013" s="297"/>
      <c r="B1013" s="297"/>
      <c r="C1013" s="253"/>
      <c r="D1013" s="253"/>
      <c r="E1013" s="253"/>
      <c r="F1013" s="253"/>
      <c r="G1013" s="253"/>
      <c r="H1013" s="253"/>
      <c r="I1013" s="253"/>
      <c r="J1013" s="253"/>
      <c r="K1013" s="253"/>
      <c r="L1013" s="253"/>
      <c r="M1013" s="253"/>
      <c r="N1013" s="253"/>
      <c r="O1013" s="253"/>
      <c r="P1013" s="253"/>
      <c r="Q1013" s="253"/>
      <c r="R1013" s="253"/>
      <c r="S1013" s="253"/>
      <c r="T1013" s="253"/>
      <c r="U1013" s="253"/>
      <c r="V1013" s="253"/>
      <c r="W1013" s="253"/>
      <c r="X1013" s="253"/>
      <c r="Y1013" s="253"/>
      <c r="Z1013" s="253"/>
      <c r="AA1013" s="253"/>
      <c r="AB1013" s="253"/>
      <c r="AC1013" s="253"/>
      <c r="AD1013" s="253"/>
      <c r="AE1013" s="253"/>
      <c r="AF1013" s="253"/>
      <c r="AG1013" s="253"/>
      <c r="AH1013" s="253"/>
      <c r="AI1013" s="253"/>
      <c r="AP1013" s="313"/>
      <c r="AT1013" s="313"/>
    </row>
    <row r="1014" spans="1:46" s="312" customFormat="1" ht="15" customHeight="1" x14ac:dyDescent="0.25">
      <c r="A1014" s="297"/>
      <c r="B1014" s="297"/>
      <c r="C1014" s="253"/>
      <c r="D1014" s="253"/>
      <c r="E1014" s="253"/>
      <c r="F1014" s="253"/>
      <c r="G1014" s="253"/>
      <c r="H1014" s="253"/>
      <c r="I1014" s="253"/>
      <c r="J1014" s="253"/>
      <c r="K1014" s="253"/>
      <c r="L1014" s="253"/>
      <c r="M1014" s="253"/>
      <c r="N1014" s="253"/>
      <c r="O1014" s="253"/>
      <c r="P1014" s="253"/>
      <c r="Q1014" s="253"/>
      <c r="R1014" s="253"/>
      <c r="S1014" s="253"/>
      <c r="T1014" s="253"/>
      <c r="U1014" s="253"/>
      <c r="V1014" s="253"/>
      <c r="W1014" s="253"/>
      <c r="X1014" s="253"/>
      <c r="Y1014" s="253"/>
      <c r="Z1014" s="253"/>
      <c r="AA1014" s="253"/>
      <c r="AB1014" s="253"/>
      <c r="AC1014" s="253"/>
      <c r="AD1014" s="253"/>
      <c r="AE1014" s="253"/>
      <c r="AF1014" s="253"/>
      <c r="AG1014" s="253"/>
      <c r="AH1014" s="253"/>
      <c r="AI1014" s="253"/>
      <c r="AP1014" s="313"/>
      <c r="AT1014" s="313"/>
    </row>
    <row r="1015" spans="1:46" s="312" customFormat="1" ht="15" customHeight="1" x14ac:dyDescent="0.25">
      <c r="A1015" s="297"/>
      <c r="B1015" s="297"/>
      <c r="C1015" s="253"/>
      <c r="D1015" s="253"/>
      <c r="E1015" s="253"/>
      <c r="F1015" s="253"/>
      <c r="G1015" s="253"/>
      <c r="H1015" s="253"/>
      <c r="I1015" s="253"/>
      <c r="J1015" s="253"/>
      <c r="K1015" s="253"/>
      <c r="L1015" s="253"/>
      <c r="M1015" s="253"/>
      <c r="N1015" s="253"/>
      <c r="O1015" s="253"/>
      <c r="P1015" s="253"/>
      <c r="Q1015" s="253"/>
      <c r="R1015" s="253"/>
      <c r="S1015" s="253"/>
      <c r="T1015" s="253"/>
      <c r="U1015" s="253"/>
      <c r="V1015" s="253"/>
      <c r="W1015" s="253"/>
      <c r="X1015" s="253"/>
      <c r="Y1015" s="253"/>
      <c r="Z1015" s="253"/>
      <c r="AA1015" s="253"/>
      <c r="AB1015" s="253"/>
      <c r="AC1015" s="253"/>
      <c r="AD1015" s="253"/>
      <c r="AE1015" s="253"/>
      <c r="AF1015" s="253"/>
      <c r="AG1015" s="253"/>
      <c r="AH1015" s="253"/>
      <c r="AI1015" s="253"/>
      <c r="AP1015" s="313"/>
      <c r="AT1015" s="313"/>
    </row>
    <row r="1016" spans="1:46" s="312" customFormat="1" ht="15" customHeight="1" x14ac:dyDescent="0.25">
      <c r="A1016" s="297"/>
      <c r="B1016" s="297"/>
      <c r="C1016" s="253"/>
      <c r="D1016" s="253"/>
      <c r="E1016" s="253"/>
      <c r="F1016" s="253"/>
      <c r="G1016" s="253"/>
      <c r="H1016" s="253"/>
      <c r="I1016" s="253"/>
      <c r="J1016" s="253"/>
      <c r="K1016" s="253"/>
      <c r="L1016" s="253"/>
      <c r="M1016" s="253"/>
      <c r="N1016" s="253"/>
      <c r="O1016" s="253"/>
      <c r="P1016" s="253"/>
      <c r="Q1016" s="253"/>
      <c r="R1016" s="253"/>
      <c r="S1016" s="253"/>
      <c r="T1016" s="253"/>
      <c r="U1016" s="253"/>
      <c r="V1016" s="253"/>
      <c r="W1016" s="253"/>
      <c r="X1016" s="253"/>
      <c r="Y1016" s="253"/>
      <c r="Z1016" s="253"/>
      <c r="AA1016" s="253"/>
      <c r="AB1016" s="253"/>
      <c r="AC1016" s="253"/>
      <c r="AD1016" s="253"/>
      <c r="AE1016" s="253"/>
      <c r="AF1016" s="253"/>
      <c r="AG1016" s="253"/>
      <c r="AH1016" s="253"/>
      <c r="AI1016" s="253"/>
      <c r="AP1016" s="313"/>
      <c r="AT1016" s="313"/>
    </row>
    <row r="1017" spans="1:46" s="312" customFormat="1" ht="15" customHeight="1" x14ac:dyDescent="0.25">
      <c r="A1017" s="297"/>
      <c r="B1017" s="297"/>
      <c r="C1017" s="253"/>
      <c r="D1017" s="253"/>
      <c r="E1017" s="253"/>
      <c r="F1017" s="253"/>
      <c r="G1017" s="253"/>
      <c r="H1017" s="253"/>
      <c r="I1017" s="253"/>
      <c r="J1017" s="253"/>
      <c r="K1017" s="253"/>
      <c r="L1017" s="253"/>
      <c r="M1017" s="253"/>
      <c r="N1017" s="253"/>
      <c r="O1017" s="253"/>
      <c r="P1017" s="253"/>
      <c r="Q1017" s="253"/>
      <c r="R1017" s="253"/>
      <c r="S1017" s="253"/>
      <c r="T1017" s="253"/>
      <c r="U1017" s="253"/>
      <c r="V1017" s="253"/>
      <c r="W1017" s="253"/>
      <c r="X1017" s="253"/>
      <c r="Y1017" s="253"/>
      <c r="Z1017" s="253"/>
      <c r="AA1017" s="253"/>
      <c r="AB1017" s="253"/>
      <c r="AC1017" s="253"/>
      <c r="AD1017" s="253"/>
      <c r="AE1017" s="253"/>
      <c r="AF1017" s="253"/>
      <c r="AG1017" s="253"/>
      <c r="AH1017" s="253"/>
      <c r="AI1017" s="253"/>
      <c r="AP1017" s="313"/>
      <c r="AT1017" s="313"/>
    </row>
    <row r="1018" spans="1:46" s="312" customFormat="1" ht="15" customHeight="1" x14ac:dyDescent="0.25">
      <c r="A1018" s="297"/>
      <c r="B1018" s="297"/>
      <c r="C1018" s="253"/>
      <c r="D1018" s="253"/>
      <c r="E1018" s="253"/>
      <c r="F1018" s="253"/>
      <c r="G1018" s="253"/>
      <c r="H1018" s="253"/>
      <c r="I1018" s="253"/>
      <c r="J1018" s="253"/>
      <c r="K1018" s="253"/>
      <c r="L1018" s="253"/>
      <c r="M1018" s="253"/>
      <c r="N1018" s="253"/>
      <c r="O1018" s="253"/>
      <c r="P1018" s="253"/>
      <c r="Q1018" s="253"/>
      <c r="R1018" s="253"/>
      <c r="S1018" s="253"/>
      <c r="T1018" s="253"/>
      <c r="U1018" s="253"/>
      <c r="V1018" s="253"/>
      <c r="W1018" s="253"/>
      <c r="X1018" s="253"/>
      <c r="Y1018" s="253"/>
      <c r="Z1018" s="253"/>
      <c r="AA1018" s="253"/>
      <c r="AB1018" s="253"/>
      <c r="AC1018" s="253"/>
      <c r="AD1018" s="253"/>
      <c r="AE1018" s="253"/>
      <c r="AF1018" s="253"/>
      <c r="AG1018" s="253"/>
      <c r="AH1018" s="253"/>
      <c r="AI1018" s="253"/>
      <c r="AP1018" s="313"/>
      <c r="AT1018" s="313"/>
    </row>
    <row r="1019" spans="1:46" s="312" customFormat="1" ht="15" customHeight="1" x14ac:dyDescent="0.25">
      <c r="A1019" s="297"/>
      <c r="B1019" s="297"/>
      <c r="C1019" s="253"/>
      <c r="D1019" s="253"/>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P1019" s="313"/>
      <c r="AT1019" s="313"/>
    </row>
    <row r="1020" spans="1:46" s="312" customFormat="1" ht="15" customHeight="1" x14ac:dyDescent="0.25">
      <c r="A1020" s="297"/>
      <c r="B1020" s="297"/>
      <c r="C1020" s="253"/>
      <c r="D1020" s="253"/>
      <c r="E1020" s="253"/>
      <c r="F1020" s="253"/>
      <c r="G1020" s="253"/>
      <c r="H1020" s="253"/>
      <c r="I1020" s="253"/>
      <c r="J1020" s="253"/>
      <c r="K1020" s="253"/>
      <c r="L1020" s="253"/>
      <c r="M1020" s="253"/>
      <c r="N1020" s="253"/>
      <c r="O1020" s="253"/>
      <c r="P1020" s="253"/>
      <c r="Q1020" s="253"/>
      <c r="R1020" s="253"/>
      <c r="S1020" s="253"/>
      <c r="T1020" s="253"/>
      <c r="U1020" s="253"/>
      <c r="V1020" s="253"/>
      <c r="W1020" s="253"/>
      <c r="X1020" s="253"/>
      <c r="Y1020" s="253"/>
      <c r="Z1020" s="253"/>
      <c r="AA1020" s="253"/>
      <c r="AB1020" s="253"/>
      <c r="AC1020" s="253"/>
      <c r="AD1020" s="253"/>
      <c r="AE1020" s="253"/>
      <c r="AF1020" s="253"/>
      <c r="AG1020" s="253"/>
      <c r="AH1020" s="253"/>
      <c r="AI1020" s="253"/>
      <c r="AP1020" s="313"/>
      <c r="AT1020" s="313"/>
    </row>
    <row r="1021" spans="1:46" s="312" customFormat="1" ht="15" customHeight="1" x14ac:dyDescent="0.25">
      <c r="A1021" s="297"/>
      <c r="B1021" s="297"/>
      <c r="C1021" s="253"/>
      <c r="D1021" s="253"/>
      <c r="E1021" s="253"/>
      <c r="F1021" s="253"/>
      <c r="G1021" s="253"/>
      <c r="H1021" s="253"/>
      <c r="I1021" s="253"/>
      <c r="J1021" s="253"/>
      <c r="K1021" s="253"/>
      <c r="L1021" s="253"/>
      <c r="M1021" s="253"/>
      <c r="N1021" s="253"/>
      <c r="O1021" s="253"/>
      <c r="P1021" s="253"/>
      <c r="Q1021" s="253"/>
      <c r="R1021" s="253"/>
      <c r="S1021" s="253"/>
      <c r="T1021" s="253"/>
      <c r="U1021" s="253"/>
      <c r="V1021" s="253"/>
      <c r="W1021" s="253"/>
      <c r="X1021" s="253"/>
      <c r="Y1021" s="253"/>
      <c r="Z1021" s="253"/>
      <c r="AA1021" s="253"/>
      <c r="AB1021" s="253"/>
      <c r="AC1021" s="253"/>
      <c r="AD1021" s="253"/>
      <c r="AE1021" s="253"/>
      <c r="AF1021" s="253"/>
      <c r="AG1021" s="253"/>
      <c r="AH1021" s="253"/>
      <c r="AI1021" s="253"/>
      <c r="AP1021" s="313"/>
      <c r="AT1021" s="313"/>
    </row>
    <row r="1022" spans="1:46" s="312" customFormat="1" ht="15" customHeight="1" x14ac:dyDescent="0.25">
      <c r="A1022" s="297"/>
      <c r="B1022" s="297"/>
      <c r="C1022" s="253"/>
      <c r="D1022" s="253"/>
      <c r="E1022" s="253"/>
      <c r="F1022" s="253"/>
      <c r="G1022" s="253"/>
      <c r="H1022" s="253"/>
      <c r="I1022" s="253"/>
      <c r="J1022" s="253"/>
      <c r="K1022" s="253"/>
      <c r="L1022" s="253"/>
      <c r="M1022" s="253"/>
      <c r="N1022" s="253"/>
      <c r="O1022" s="253"/>
      <c r="P1022" s="253"/>
      <c r="Q1022" s="253"/>
      <c r="R1022" s="253"/>
      <c r="S1022" s="253"/>
      <c r="T1022" s="253"/>
      <c r="U1022" s="253"/>
      <c r="V1022" s="253"/>
      <c r="W1022" s="253"/>
      <c r="X1022" s="253"/>
      <c r="Y1022" s="253"/>
      <c r="Z1022" s="253"/>
      <c r="AA1022" s="253"/>
      <c r="AB1022" s="253"/>
      <c r="AC1022" s="253"/>
      <c r="AD1022" s="253"/>
      <c r="AE1022" s="253"/>
      <c r="AF1022" s="253"/>
      <c r="AG1022" s="253"/>
      <c r="AH1022" s="253"/>
      <c r="AI1022" s="253"/>
      <c r="AP1022" s="313"/>
      <c r="AT1022" s="313"/>
    </row>
    <row r="1023" spans="1:46" s="312" customFormat="1" ht="15" customHeight="1" x14ac:dyDescent="0.25">
      <c r="A1023" s="297"/>
      <c r="B1023" s="297"/>
      <c r="C1023" s="253"/>
      <c r="D1023" s="253"/>
      <c r="E1023" s="253"/>
      <c r="F1023" s="253"/>
      <c r="G1023" s="253"/>
      <c r="H1023" s="253"/>
      <c r="I1023" s="253"/>
      <c r="J1023" s="253"/>
      <c r="K1023" s="253"/>
      <c r="L1023" s="253"/>
      <c r="M1023" s="253"/>
      <c r="N1023" s="253"/>
      <c r="O1023" s="253"/>
      <c r="P1023" s="253"/>
      <c r="Q1023" s="253"/>
      <c r="R1023" s="253"/>
      <c r="S1023" s="253"/>
      <c r="T1023" s="253"/>
      <c r="U1023" s="253"/>
      <c r="V1023" s="253"/>
      <c r="W1023" s="253"/>
      <c r="X1023" s="253"/>
      <c r="Y1023" s="253"/>
      <c r="Z1023" s="253"/>
      <c r="AA1023" s="253"/>
      <c r="AB1023" s="253"/>
      <c r="AC1023" s="253"/>
      <c r="AD1023" s="253"/>
      <c r="AE1023" s="253"/>
      <c r="AF1023" s="253"/>
      <c r="AG1023" s="253"/>
      <c r="AH1023" s="253"/>
      <c r="AI1023" s="253"/>
      <c r="AP1023" s="313"/>
      <c r="AT1023" s="313"/>
    </row>
    <row r="1024" spans="1:46" s="312" customFormat="1" ht="15" customHeight="1" x14ac:dyDescent="0.25">
      <c r="A1024" s="297"/>
      <c r="B1024" s="297"/>
      <c r="C1024" s="253"/>
      <c r="D1024" s="253"/>
      <c r="E1024" s="253"/>
      <c r="F1024" s="253"/>
      <c r="G1024" s="253"/>
      <c r="H1024" s="253"/>
      <c r="I1024" s="253"/>
      <c r="J1024" s="253"/>
      <c r="K1024" s="253"/>
      <c r="L1024" s="253"/>
      <c r="M1024" s="253"/>
      <c r="N1024" s="253"/>
      <c r="O1024" s="253"/>
      <c r="P1024" s="253"/>
      <c r="Q1024" s="253"/>
      <c r="R1024" s="253"/>
      <c r="S1024" s="253"/>
      <c r="T1024" s="253"/>
      <c r="U1024" s="253"/>
      <c r="V1024" s="253"/>
      <c r="W1024" s="253"/>
      <c r="X1024" s="253"/>
      <c r="Y1024" s="253"/>
      <c r="Z1024" s="253"/>
      <c r="AA1024" s="253"/>
      <c r="AB1024" s="253"/>
      <c r="AC1024" s="253"/>
      <c r="AD1024" s="253"/>
      <c r="AE1024" s="253"/>
      <c r="AF1024" s="253"/>
      <c r="AG1024" s="253"/>
      <c r="AH1024" s="253"/>
      <c r="AI1024" s="253"/>
      <c r="AP1024" s="313"/>
      <c r="AT1024" s="313"/>
    </row>
    <row r="1025" spans="1:46" s="312" customFormat="1" ht="15" customHeight="1" x14ac:dyDescent="0.25">
      <c r="A1025" s="297"/>
      <c r="B1025" s="297"/>
      <c r="C1025" s="253"/>
      <c r="D1025" s="253"/>
      <c r="E1025" s="253"/>
      <c r="F1025" s="253"/>
      <c r="G1025" s="253"/>
      <c r="H1025" s="253"/>
      <c r="I1025" s="253"/>
      <c r="J1025" s="253"/>
      <c r="K1025" s="253"/>
      <c r="L1025" s="253"/>
      <c r="M1025" s="253"/>
      <c r="N1025" s="253"/>
      <c r="O1025" s="253"/>
      <c r="P1025" s="253"/>
      <c r="Q1025" s="253"/>
      <c r="R1025" s="253"/>
      <c r="S1025" s="253"/>
      <c r="T1025" s="253"/>
      <c r="U1025" s="253"/>
      <c r="V1025" s="253"/>
      <c r="W1025" s="253"/>
      <c r="X1025" s="253"/>
      <c r="Y1025" s="253"/>
      <c r="Z1025" s="253"/>
      <c r="AA1025" s="253"/>
      <c r="AB1025" s="253"/>
      <c r="AC1025" s="253"/>
      <c r="AD1025" s="253"/>
      <c r="AE1025" s="253"/>
      <c r="AF1025" s="253"/>
      <c r="AG1025" s="253"/>
      <c r="AH1025" s="253"/>
      <c r="AI1025" s="253"/>
      <c r="AP1025" s="313"/>
      <c r="AT1025" s="313"/>
    </row>
    <row r="1026" spans="1:46" s="312" customFormat="1" ht="15" customHeight="1" x14ac:dyDescent="0.25">
      <c r="A1026" s="297"/>
      <c r="B1026" s="297"/>
      <c r="C1026" s="253"/>
      <c r="D1026" s="253"/>
      <c r="E1026" s="253"/>
      <c r="F1026" s="253"/>
      <c r="G1026" s="253"/>
      <c r="H1026" s="253"/>
      <c r="I1026" s="253"/>
      <c r="J1026" s="253"/>
      <c r="K1026" s="253"/>
      <c r="L1026" s="253"/>
      <c r="M1026" s="253"/>
      <c r="N1026" s="253"/>
      <c r="O1026" s="253"/>
      <c r="P1026" s="253"/>
      <c r="Q1026" s="253"/>
      <c r="R1026" s="253"/>
      <c r="S1026" s="253"/>
      <c r="T1026" s="253"/>
      <c r="U1026" s="253"/>
      <c r="V1026" s="253"/>
      <c r="W1026" s="253"/>
      <c r="X1026" s="253"/>
      <c r="Y1026" s="253"/>
      <c r="Z1026" s="253"/>
      <c r="AA1026" s="253"/>
      <c r="AB1026" s="253"/>
      <c r="AC1026" s="253"/>
      <c r="AD1026" s="253"/>
      <c r="AE1026" s="253"/>
      <c r="AF1026" s="253"/>
      <c r="AG1026" s="253"/>
      <c r="AH1026" s="253"/>
      <c r="AI1026" s="253"/>
      <c r="AP1026" s="313"/>
      <c r="AT1026" s="313"/>
    </row>
    <row r="1027" spans="1:46" s="312" customFormat="1" ht="15" customHeight="1" x14ac:dyDescent="0.25">
      <c r="A1027" s="297"/>
      <c r="B1027" s="297"/>
      <c r="C1027" s="253"/>
      <c r="D1027" s="253"/>
      <c r="E1027" s="253"/>
      <c r="F1027" s="253"/>
      <c r="G1027" s="253"/>
      <c r="H1027" s="253"/>
      <c r="I1027" s="253"/>
      <c r="J1027" s="253"/>
      <c r="K1027" s="253"/>
      <c r="L1027" s="253"/>
      <c r="M1027" s="253"/>
      <c r="N1027" s="253"/>
      <c r="O1027" s="253"/>
      <c r="P1027" s="253"/>
      <c r="Q1027" s="253"/>
      <c r="R1027" s="253"/>
      <c r="S1027" s="253"/>
      <c r="T1027" s="253"/>
      <c r="U1027" s="253"/>
      <c r="V1027" s="253"/>
      <c r="W1027" s="253"/>
      <c r="X1027" s="253"/>
      <c r="Y1027" s="253"/>
      <c r="Z1027" s="253"/>
      <c r="AA1027" s="253"/>
      <c r="AB1027" s="253"/>
      <c r="AC1027" s="253"/>
      <c r="AD1027" s="253"/>
      <c r="AE1027" s="253"/>
      <c r="AF1027" s="253"/>
      <c r="AG1027" s="253"/>
      <c r="AH1027" s="253"/>
      <c r="AI1027" s="253"/>
      <c r="AP1027" s="313"/>
      <c r="AT1027" s="313"/>
    </row>
    <row r="1028" spans="1:46" s="312" customFormat="1" ht="15" customHeight="1" x14ac:dyDescent="0.25">
      <c r="A1028" s="297"/>
      <c r="B1028" s="297"/>
      <c r="C1028" s="253"/>
      <c r="D1028" s="253"/>
      <c r="E1028" s="253"/>
      <c r="F1028" s="253"/>
      <c r="G1028" s="253"/>
      <c r="H1028" s="253"/>
      <c r="I1028" s="253"/>
      <c r="J1028" s="253"/>
      <c r="K1028" s="253"/>
      <c r="L1028" s="253"/>
      <c r="M1028" s="253"/>
      <c r="N1028" s="253"/>
      <c r="O1028" s="253"/>
      <c r="P1028" s="253"/>
      <c r="Q1028" s="253"/>
      <c r="R1028" s="253"/>
      <c r="S1028" s="253"/>
      <c r="T1028" s="253"/>
      <c r="U1028" s="253"/>
      <c r="V1028" s="253"/>
      <c r="W1028" s="253"/>
      <c r="X1028" s="253"/>
      <c r="Y1028" s="253"/>
      <c r="Z1028" s="253"/>
      <c r="AA1028" s="253"/>
      <c r="AB1028" s="253"/>
      <c r="AC1028" s="253"/>
      <c r="AD1028" s="253"/>
      <c r="AE1028" s="253"/>
      <c r="AF1028" s="253"/>
      <c r="AG1028" s="253"/>
      <c r="AH1028" s="253"/>
      <c r="AI1028" s="253"/>
      <c r="AP1028" s="313"/>
      <c r="AT1028" s="313"/>
    </row>
    <row r="1029" spans="1:46" s="312" customFormat="1" ht="15" customHeight="1" x14ac:dyDescent="0.25">
      <c r="A1029" s="297"/>
      <c r="B1029" s="297"/>
      <c r="C1029" s="253"/>
      <c r="D1029" s="253"/>
      <c r="E1029" s="253"/>
      <c r="F1029" s="253"/>
      <c r="G1029" s="253"/>
      <c r="H1029" s="253"/>
      <c r="I1029" s="253"/>
      <c r="J1029" s="253"/>
      <c r="K1029" s="253"/>
      <c r="L1029" s="253"/>
      <c r="M1029" s="253"/>
      <c r="N1029" s="253"/>
      <c r="O1029" s="253"/>
      <c r="P1029" s="253"/>
      <c r="Q1029" s="253"/>
      <c r="R1029" s="253"/>
      <c r="S1029" s="253"/>
      <c r="T1029" s="253"/>
      <c r="U1029" s="253"/>
      <c r="V1029" s="253"/>
      <c r="W1029" s="253"/>
      <c r="X1029" s="253"/>
      <c r="Y1029" s="253"/>
      <c r="Z1029" s="253"/>
      <c r="AA1029" s="253"/>
      <c r="AB1029" s="253"/>
      <c r="AC1029" s="253"/>
      <c r="AD1029" s="253"/>
      <c r="AE1029" s="253"/>
      <c r="AF1029" s="253"/>
      <c r="AG1029" s="253"/>
      <c r="AH1029" s="253"/>
      <c r="AI1029" s="253"/>
      <c r="AP1029" s="313"/>
      <c r="AT1029" s="313"/>
    </row>
    <row r="1030" spans="1:46" s="312" customFormat="1" ht="15" customHeight="1" x14ac:dyDescent="0.25">
      <c r="A1030" s="297"/>
      <c r="B1030" s="297"/>
      <c r="C1030" s="253"/>
      <c r="D1030" s="253"/>
      <c r="E1030" s="253"/>
      <c r="F1030" s="253"/>
      <c r="G1030" s="253"/>
      <c r="H1030" s="253"/>
      <c r="I1030" s="253"/>
      <c r="J1030" s="253"/>
      <c r="K1030" s="253"/>
      <c r="L1030" s="253"/>
      <c r="M1030" s="253"/>
      <c r="N1030" s="253"/>
      <c r="O1030" s="253"/>
      <c r="P1030" s="253"/>
      <c r="Q1030" s="253"/>
      <c r="R1030" s="253"/>
      <c r="S1030" s="253"/>
      <c r="T1030" s="253"/>
      <c r="U1030" s="253"/>
      <c r="V1030" s="253"/>
      <c r="W1030" s="253"/>
      <c r="X1030" s="253"/>
      <c r="Y1030" s="253"/>
      <c r="Z1030" s="253"/>
      <c r="AA1030" s="253"/>
      <c r="AB1030" s="253"/>
      <c r="AC1030" s="253"/>
      <c r="AD1030" s="253"/>
      <c r="AE1030" s="253"/>
      <c r="AF1030" s="253"/>
      <c r="AG1030" s="253"/>
      <c r="AH1030" s="253"/>
      <c r="AI1030" s="253"/>
      <c r="AP1030" s="313"/>
      <c r="AT1030" s="313"/>
    </row>
    <row r="1031" spans="1:46" s="312" customFormat="1" ht="15" customHeight="1" x14ac:dyDescent="0.25">
      <c r="A1031" s="297"/>
      <c r="B1031" s="297"/>
      <c r="C1031" s="253"/>
      <c r="D1031" s="253"/>
      <c r="E1031" s="253"/>
      <c r="F1031" s="253"/>
      <c r="G1031" s="253"/>
      <c r="H1031" s="253"/>
      <c r="I1031" s="253"/>
      <c r="J1031" s="253"/>
      <c r="K1031" s="253"/>
      <c r="L1031" s="253"/>
      <c r="M1031" s="253"/>
      <c r="N1031" s="253"/>
      <c r="O1031" s="253"/>
      <c r="P1031" s="253"/>
      <c r="Q1031" s="253"/>
      <c r="R1031" s="253"/>
      <c r="S1031" s="253"/>
      <c r="T1031" s="253"/>
      <c r="U1031" s="253"/>
      <c r="V1031" s="253"/>
      <c r="W1031" s="253"/>
      <c r="X1031" s="253"/>
      <c r="Y1031" s="253"/>
      <c r="Z1031" s="253"/>
      <c r="AA1031" s="253"/>
      <c r="AB1031" s="253"/>
      <c r="AC1031" s="253"/>
      <c r="AD1031" s="253"/>
      <c r="AE1031" s="253"/>
      <c r="AF1031" s="253"/>
      <c r="AG1031" s="253"/>
      <c r="AH1031" s="253"/>
      <c r="AI1031" s="253"/>
      <c r="AP1031" s="313"/>
      <c r="AT1031" s="313"/>
    </row>
    <row r="1032" spans="1:46" s="312" customFormat="1" ht="15" customHeight="1" x14ac:dyDescent="0.25">
      <c r="A1032" s="297"/>
      <c r="B1032" s="297"/>
      <c r="C1032" s="253"/>
      <c r="D1032" s="253"/>
      <c r="E1032" s="253"/>
      <c r="F1032" s="253"/>
      <c r="G1032" s="253"/>
      <c r="H1032" s="253"/>
      <c r="I1032" s="253"/>
      <c r="J1032" s="253"/>
      <c r="K1032" s="253"/>
      <c r="L1032" s="253"/>
      <c r="M1032" s="253"/>
      <c r="N1032" s="253"/>
      <c r="O1032" s="253"/>
      <c r="P1032" s="253"/>
      <c r="Q1032" s="253"/>
      <c r="R1032" s="253"/>
      <c r="S1032" s="253"/>
      <c r="T1032" s="253"/>
      <c r="U1032" s="253"/>
      <c r="V1032" s="253"/>
      <c r="W1032" s="253"/>
      <c r="X1032" s="253"/>
      <c r="Y1032" s="253"/>
      <c r="Z1032" s="253"/>
      <c r="AA1032" s="253"/>
      <c r="AB1032" s="253"/>
      <c r="AC1032" s="253"/>
      <c r="AD1032" s="253"/>
      <c r="AE1032" s="253"/>
      <c r="AF1032" s="253"/>
      <c r="AG1032" s="253"/>
      <c r="AH1032" s="253"/>
      <c r="AI1032" s="253"/>
      <c r="AP1032" s="313"/>
      <c r="AT1032" s="313"/>
    </row>
    <row r="1033" spans="1:46" s="312" customFormat="1" ht="15" customHeight="1" x14ac:dyDescent="0.25">
      <c r="A1033" s="297"/>
      <c r="B1033" s="297"/>
      <c r="C1033" s="253"/>
      <c r="D1033" s="253"/>
      <c r="E1033" s="253"/>
      <c r="F1033" s="253"/>
      <c r="G1033" s="253"/>
      <c r="H1033" s="253"/>
      <c r="I1033" s="253"/>
      <c r="J1033" s="253"/>
      <c r="K1033" s="253"/>
      <c r="L1033" s="253"/>
      <c r="M1033" s="253"/>
      <c r="N1033" s="253"/>
      <c r="O1033" s="253"/>
      <c r="P1033" s="253"/>
      <c r="Q1033" s="253"/>
      <c r="R1033" s="253"/>
      <c r="S1033" s="253"/>
      <c r="T1033" s="253"/>
      <c r="U1033" s="253"/>
      <c r="V1033" s="253"/>
      <c r="W1033" s="253"/>
      <c r="X1033" s="253"/>
      <c r="Y1033" s="253"/>
      <c r="Z1033" s="253"/>
      <c r="AA1033" s="253"/>
      <c r="AB1033" s="253"/>
      <c r="AC1033" s="253"/>
      <c r="AD1033" s="253"/>
      <c r="AE1033" s="253"/>
      <c r="AF1033" s="253"/>
      <c r="AG1033" s="253"/>
      <c r="AH1033" s="253"/>
      <c r="AI1033" s="253"/>
      <c r="AP1033" s="313"/>
      <c r="AT1033" s="313"/>
    </row>
    <row r="1034" spans="1:46" s="312" customFormat="1" ht="15" customHeight="1" x14ac:dyDescent="0.25">
      <c r="A1034" s="297"/>
      <c r="B1034" s="297"/>
      <c r="C1034" s="253"/>
      <c r="D1034" s="253"/>
      <c r="E1034" s="253"/>
      <c r="F1034" s="253"/>
      <c r="G1034" s="253"/>
      <c r="H1034" s="253"/>
      <c r="I1034" s="253"/>
      <c r="J1034" s="253"/>
      <c r="K1034" s="253"/>
      <c r="L1034" s="253"/>
      <c r="M1034" s="253"/>
      <c r="N1034" s="253"/>
      <c r="O1034" s="253"/>
      <c r="P1034" s="253"/>
      <c r="Q1034" s="253"/>
      <c r="R1034" s="253"/>
      <c r="S1034" s="253"/>
      <c r="T1034" s="253"/>
      <c r="U1034" s="253"/>
      <c r="V1034" s="253"/>
      <c r="W1034" s="253"/>
      <c r="X1034" s="253"/>
      <c r="Y1034" s="253"/>
      <c r="Z1034" s="253"/>
      <c r="AA1034" s="253"/>
      <c r="AB1034" s="253"/>
      <c r="AC1034" s="253"/>
      <c r="AD1034" s="253"/>
      <c r="AE1034" s="253"/>
      <c r="AF1034" s="253"/>
      <c r="AG1034" s="253"/>
      <c r="AH1034" s="253"/>
      <c r="AI1034" s="253"/>
      <c r="AP1034" s="313"/>
      <c r="AT1034" s="313"/>
    </row>
    <row r="1035" spans="1:46" s="312" customFormat="1" ht="15" customHeight="1" x14ac:dyDescent="0.25">
      <c r="A1035" s="297"/>
      <c r="B1035" s="297"/>
      <c r="C1035" s="253"/>
      <c r="D1035" s="253"/>
      <c r="E1035" s="253"/>
      <c r="F1035" s="253"/>
      <c r="G1035" s="253"/>
      <c r="H1035" s="253"/>
      <c r="I1035" s="253"/>
      <c r="J1035" s="253"/>
      <c r="K1035" s="253"/>
      <c r="L1035" s="253"/>
      <c r="M1035" s="253"/>
      <c r="N1035" s="253"/>
      <c r="O1035" s="253"/>
      <c r="P1035" s="253"/>
      <c r="Q1035" s="253"/>
      <c r="R1035" s="253"/>
      <c r="S1035" s="253"/>
      <c r="T1035" s="253"/>
      <c r="U1035" s="253"/>
      <c r="V1035" s="253"/>
      <c r="W1035" s="253"/>
      <c r="X1035" s="253"/>
      <c r="Y1035" s="253"/>
      <c r="Z1035" s="253"/>
      <c r="AA1035" s="253"/>
      <c r="AB1035" s="253"/>
      <c r="AC1035" s="253"/>
      <c r="AD1035" s="253"/>
      <c r="AE1035" s="253"/>
      <c r="AF1035" s="253"/>
      <c r="AG1035" s="253"/>
      <c r="AH1035" s="253"/>
      <c r="AI1035" s="253"/>
      <c r="AP1035" s="313"/>
      <c r="AT1035" s="313"/>
    </row>
    <row r="1036" spans="1:46" s="312" customFormat="1" ht="15" customHeight="1" x14ac:dyDescent="0.25">
      <c r="A1036" s="297"/>
      <c r="B1036" s="297"/>
      <c r="C1036" s="253"/>
      <c r="D1036" s="253"/>
      <c r="E1036" s="253"/>
      <c r="F1036" s="253"/>
      <c r="G1036" s="253"/>
      <c r="H1036" s="253"/>
      <c r="I1036" s="253"/>
      <c r="J1036" s="253"/>
      <c r="K1036" s="253"/>
      <c r="L1036" s="253"/>
      <c r="M1036" s="253"/>
      <c r="N1036" s="253"/>
      <c r="O1036" s="253"/>
      <c r="P1036" s="253"/>
      <c r="Q1036" s="253"/>
      <c r="R1036" s="253"/>
      <c r="S1036" s="253"/>
      <c r="T1036" s="253"/>
      <c r="U1036" s="253"/>
      <c r="V1036" s="253"/>
      <c r="W1036" s="253"/>
      <c r="X1036" s="253"/>
      <c r="Y1036" s="253"/>
      <c r="Z1036" s="253"/>
      <c r="AA1036" s="253"/>
      <c r="AB1036" s="253"/>
      <c r="AC1036" s="253"/>
      <c r="AD1036" s="253"/>
      <c r="AE1036" s="253"/>
      <c r="AF1036" s="253"/>
      <c r="AG1036" s="253"/>
      <c r="AH1036" s="253"/>
      <c r="AI1036" s="253"/>
      <c r="AP1036" s="313"/>
      <c r="AT1036" s="313"/>
    </row>
    <row r="1037" spans="1:46" s="312" customFormat="1" ht="15" customHeight="1" x14ac:dyDescent="0.25">
      <c r="A1037" s="297"/>
      <c r="B1037" s="297"/>
      <c r="C1037" s="253"/>
      <c r="D1037" s="253"/>
      <c r="E1037" s="253"/>
      <c r="F1037" s="253"/>
      <c r="G1037" s="253"/>
      <c r="H1037" s="253"/>
      <c r="I1037" s="253"/>
      <c r="J1037" s="253"/>
      <c r="K1037" s="253"/>
      <c r="L1037" s="253"/>
      <c r="M1037" s="253"/>
      <c r="N1037" s="253"/>
      <c r="O1037" s="253"/>
      <c r="P1037" s="253"/>
      <c r="Q1037" s="253"/>
      <c r="R1037" s="253"/>
      <c r="S1037" s="253"/>
      <c r="T1037" s="253"/>
      <c r="U1037" s="253"/>
      <c r="V1037" s="253"/>
      <c r="W1037" s="253"/>
      <c r="X1037" s="253"/>
      <c r="Y1037" s="253"/>
      <c r="Z1037" s="253"/>
      <c r="AA1037" s="253"/>
      <c r="AB1037" s="253"/>
      <c r="AC1037" s="253"/>
      <c r="AD1037" s="253"/>
      <c r="AE1037" s="253"/>
      <c r="AF1037" s="253"/>
      <c r="AG1037" s="253"/>
      <c r="AH1037" s="253"/>
      <c r="AI1037" s="253"/>
      <c r="AP1037" s="313"/>
      <c r="AT1037" s="313"/>
    </row>
    <row r="1038" spans="1:46" s="312" customFormat="1" ht="15" customHeight="1" x14ac:dyDescent="0.25">
      <c r="A1038" s="297"/>
      <c r="B1038" s="297"/>
      <c r="C1038" s="253"/>
      <c r="D1038" s="253"/>
      <c r="E1038" s="253"/>
      <c r="F1038" s="253"/>
      <c r="G1038" s="253"/>
      <c r="H1038" s="253"/>
      <c r="I1038" s="253"/>
      <c r="J1038" s="253"/>
      <c r="K1038" s="253"/>
      <c r="L1038" s="253"/>
      <c r="M1038" s="253"/>
      <c r="N1038" s="253"/>
      <c r="O1038" s="253"/>
      <c r="P1038" s="253"/>
      <c r="Q1038" s="253"/>
      <c r="R1038" s="253"/>
      <c r="S1038" s="253"/>
      <c r="T1038" s="253"/>
      <c r="U1038" s="253"/>
      <c r="V1038" s="253"/>
      <c r="W1038" s="253"/>
      <c r="X1038" s="253"/>
      <c r="Y1038" s="253"/>
      <c r="Z1038" s="253"/>
      <c r="AA1038" s="253"/>
      <c r="AB1038" s="253"/>
      <c r="AC1038" s="253"/>
      <c r="AD1038" s="253"/>
      <c r="AE1038" s="253"/>
      <c r="AF1038" s="253"/>
      <c r="AG1038" s="253"/>
      <c r="AH1038" s="253"/>
      <c r="AI1038" s="253"/>
      <c r="AP1038" s="313"/>
      <c r="AT1038" s="313"/>
    </row>
    <row r="1039" spans="1:46" s="312" customFormat="1" ht="15" customHeight="1" x14ac:dyDescent="0.25">
      <c r="A1039" s="297"/>
      <c r="B1039" s="297"/>
      <c r="C1039" s="253"/>
      <c r="D1039" s="253"/>
      <c r="E1039" s="253"/>
      <c r="F1039" s="253"/>
      <c r="G1039" s="253"/>
      <c r="H1039" s="253"/>
      <c r="I1039" s="253"/>
      <c r="J1039" s="253"/>
      <c r="K1039" s="253"/>
      <c r="L1039" s="253"/>
      <c r="M1039" s="253"/>
      <c r="N1039" s="253"/>
      <c r="O1039" s="253"/>
      <c r="P1039" s="253"/>
      <c r="Q1039" s="253"/>
      <c r="R1039" s="253"/>
      <c r="S1039" s="253"/>
      <c r="T1039" s="253"/>
      <c r="U1039" s="253"/>
      <c r="V1039" s="253"/>
      <c r="W1039" s="253"/>
      <c r="X1039" s="253"/>
      <c r="Y1039" s="253"/>
      <c r="Z1039" s="253"/>
      <c r="AA1039" s="253"/>
      <c r="AB1039" s="253"/>
      <c r="AC1039" s="253"/>
      <c r="AD1039" s="253"/>
      <c r="AE1039" s="253"/>
      <c r="AF1039" s="253"/>
      <c r="AG1039" s="253"/>
      <c r="AH1039" s="253"/>
      <c r="AI1039" s="253"/>
      <c r="AP1039" s="313"/>
      <c r="AT1039" s="313"/>
    </row>
    <row r="1040" spans="1:46" s="312" customFormat="1" ht="15" customHeight="1" x14ac:dyDescent="0.25">
      <c r="A1040" s="297"/>
      <c r="B1040" s="297"/>
      <c r="C1040" s="253"/>
      <c r="D1040" s="253"/>
      <c r="E1040" s="253"/>
      <c r="F1040" s="253"/>
      <c r="G1040" s="253"/>
      <c r="H1040" s="253"/>
      <c r="I1040" s="253"/>
      <c r="J1040" s="253"/>
      <c r="K1040" s="253"/>
      <c r="L1040" s="253"/>
      <c r="M1040" s="253"/>
      <c r="N1040" s="253"/>
      <c r="O1040" s="253"/>
      <c r="P1040" s="253"/>
      <c r="Q1040" s="253"/>
      <c r="R1040" s="253"/>
      <c r="S1040" s="253"/>
      <c r="T1040" s="253"/>
      <c r="U1040" s="253"/>
      <c r="V1040" s="253"/>
      <c r="W1040" s="253"/>
      <c r="X1040" s="253"/>
      <c r="Y1040" s="253"/>
      <c r="Z1040" s="253"/>
      <c r="AA1040" s="253"/>
      <c r="AB1040" s="253"/>
      <c r="AC1040" s="253"/>
      <c r="AD1040" s="253"/>
      <c r="AE1040" s="253"/>
      <c r="AF1040" s="253"/>
      <c r="AG1040" s="253"/>
      <c r="AH1040" s="253"/>
      <c r="AI1040" s="253"/>
      <c r="AP1040" s="313"/>
      <c r="AT1040" s="313"/>
    </row>
    <row r="1041" spans="1:46" s="312" customFormat="1" ht="15" customHeight="1" x14ac:dyDescent="0.25">
      <c r="A1041" s="297"/>
      <c r="B1041" s="297"/>
      <c r="C1041" s="253"/>
      <c r="D1041" s="253"/>
      <c r="E1041" s="253"/>
      <c r="F1041" s="253"/>
      <c r="G1041" s="253"/>
      <c r="H1041" s="253"/>
      <c r="I1041" s="253"/>
      <c r="J1041" s="253"/>
      <c r="K1041" s="253"/>
      <c r="L1041" s="253"/>
      <c r="M1041" s="253"/>
      <c r="N1041" s="253"/>
      <c r="O1041" s="253"/>
      <c r="P1041" s="253"/>
      <c r="Q1041" s="253"/>
      <c r="R1041" s="253"/>
      <c r="S1041" s="253"/>
      <c r="T1041" s="253"/>
      <c r="U1041" s="253"/>
      <c r="V1041" s="253"/>
      <c r="W1041" s="253"/>
      <c r="X1041" s="253"/>
      <c r="Y1041" s="253"/>
      <c r="Z1041" s="253"/>
      <c r="AA1041" s="253"/>
      <c r="AB1041" s="253"/>
      <c r="AC1041" s="253"/>
      <c r="AD1041" s="253"/>
      <c r="AE1041" s="253"/>
      <c r="AF1041" s="253"/>
      <c r="AG1041" s="253"/>
      <c r="AH1041" s="253"/>
      <c r="AI1041" s="253"/>
      <c r="AP1041" s="313"/>
      <c r="AT1041" s="313"/>
    </row>
    <row r="1042" spans="1:46" s="312" customFormat="1" ht="15" customHeight="1" x14ac:dyDescent="0.25">
      <c r="A1042" s="297"/>
      <c r="B1042" s="297"/>
      <c r="C1042" s="253"/>
      <c r="D1042" s="253"/>
      <c r="E1042" s="253"/>
      <c r="F1042" s="253"/>
      <c r="G1042" s="253"/>
      <c r="H1042" s="253"/>
      <c r="I1042" s="253"/>
      <c r="J1042" s="253"/>
      <c r="K1042" s="253"/>
      <c r="L1042" s="253"/>
      <c r="M1042" s="253"/>
      <c r="N1042" s="253"/>
      <c r="O1042" s="253"/>
      <c r="P1042" s="253"/>
      <c r="Q1042" s="253"/>
      <c r="R1042" s="253"/>
      <c r="S1042" s="253"/>
      <c r="T1042" s="253"/>
      <c r="U1042" s="253"/>
      <c r="V1042" s="253"/>
      <c r="W1042" s="253"/>
      <c r="X1042" s="253"/>
      <c r="Y1042" s="253"/>
      <c r="Z1042" s="253"/>
      <c r="AA1042" s="253"/>
      <c r="AB1042" s="253"/>
      <c r="AC1042" s="253"/>
      <c r="AD1042" s="253"/>
      <c r="AE1042" s="253"/>
      <c r="AF1042" s="253"/>
      <c r="AG1042" s="253"/>
      <c r="AH1042" s="253"/>
      <c r="AI1042" s="253"/>
      <c r="AP1042" s="313"/>
      <c r="AT1042" s="313"/>
    </row>
    <row r="1043" spans="1:46" s="312" customFormat="1" ht="15" customHeight="1" x14ac:dyDescent="0.25">
      <c r="A1043" s="297"/>
      <c r="B1043" s="297"/>
      <c r="C1043" s="253"/>
      <c r="D1043" s="253"/>
      <c r="E1043" s="253"/>
      <c r="F1043" s="253"/>
      <c r="G1043" s="253"/>
      <c r="H1043" s="253"/>
      <c r="I1043" s="253"/>
      <c r="J1043" s="253"/>
      <c r="K1043" s="253"/>
      <c r="L1043" s="253"/>
      <c r="M1043" s="253"/>
      <c r="N1043" s="253"/>
      <c r="O1043" s="253"/>
      <c r="P1043" s="253"/>
      <c r="Q1043" s="253"/>
      <c r="R1043" s="253"/>
      <c r="S1043" s="253"/>
      <c r="T1043" s="253"/>
      <c r="U1043" s="253"/>
      <c r="V1043" s="253"/>
      <c r="W1043" s="253"/>
      <c r="X1043" s="253"/>
      <c r="Y1043" s="253"/>
      <c r="Z1043" s="253"/>
      <c r="AA1043" s="253"/>
      <c r="AB1043" s="253"/>
      <c r="AC1043" s="253"/>
      <c r="AD1043" s="253"/>
      <c r="AE1043" s="253"/>
      <c r="AF1043" s="253"/>
      <c r="AG1043" s="253"/>
      <c r="AH1043" s="253"/>
      <c r="AI1043" s="253"/>
      <c r="AP1043" s="313"/>
      <c r="AT1043" s="313"/>
    </row>
    <row r="1044" spans="1:46" s="312" customFormat="1" ht="15" customHeight="1" x14ac:dyDescent="0.25">
      <c r="A1044" s="297"/>
      <c r="B1044" s="297"/>
      <c r="C1044" s="253"/>
      <c r="D1044" s="253"/>
      <c r="E1044" s="253"/>
      <c r="F1044" s="253"/>
      <c r="G1044" s="253"/>
      <c r="H1044" s="253"/>
      <c r="I1044" s="253"/>
      <c r="J1044" s="253"/>
      <c r="K1044" s="253"/>
      <c r="L1044" s="253"/>
      <c r="M1044" s="253"/>
      <c r="N1044" s="253"/>
      <c r="O1044" s="253"/>
      <c r="P1044" s="253"/>
      <c r="Q1044" s="253"/>
      <c r="R1044" s="253"/>
      <c r="S1044" s="253"/>
      <c r="T1044" s="253"/>
      <c r="U1044" s="253"/>
      <c r="V1044" s="253"/>
      <c r="W1044" s="253"/>
      <c r="X1044" s="253"/>
      <c r="Y1044" s="253"/>
      <c r="Z1044" s="253"/>
      <c r="AA1044" s="253"/>
      <c r="AB1044" s="253"/>
      <c r="AC1044" s="253"/>
      <c r="AD1044" s="253"/>
      <c r="AE1044" s="253"/>
      <c r="AF1044" s="253"/>
      <c r="AG1044" s="253"/>
      <c r="AH1044" s="253"/>
      <c r="AI1044" s="253"/>
      <c r="AP1044" s="313"/>
      <c r="AT1044" s="313"/>
    </row>
    <row r="1045" spans="1:46" s="312" customFormat="1" ht="15" customHeight="1" x14ac:dyDescent="0.25">
      <c r="A1045" s="297"/>
      <c r="B1045" s="297"/>
      <c r="C1045" s="253"/>
      <c r="D1045" s="253"/>
      <c r="E1045" s="253"/>
      <c r="F1045" s="253"/>
      <c r="G1045" s="253"/>
      <c r="H1045" s="253"/>
      <c r="I1045" s="253"/>
      <c r="J1045" s="253"/>
      <c r="K1045" s="253"/>
      <c r="L1045" s="253"/>
      <c r="M1045" s="253"/>
      <c r="N1045" s="253"/>
      <c r="O1045" s="253"/>
      <c r="P1045" s="253"/>
      <c r="Q1045" s="253"/>
      <c r="R1045" s="253"/>
      <c r="S1045" s="253"/>
      <c r="T1045" s="253"/>
      <c r="U1045" s="253"/>
      <c r="V1045" s="253"/>
      <c r="W1045" s="253"/>
      <c r="X1045" s="253"/>
      <c r="Y1045" s="253"/>
      <c r="Z1045" s="253"/>
      <c r="AA1045" s="253"/>
      <c r="AB1045" s="253"/>
      <c r="AC1045" s="253"/>
      <c r="AD1045" s="253"/>
      <c r="AE1045" s="253"/>
      <c r="AF1045" s="253"/>
      <c r="AG1045" s="253"/>
      <c r="AH1045" s="253"/>
      <c r="AI1045" s="253"/>
      <c r="AP1045" s="313"/>
      <c r="AT1045" s="313"/>
    </row>
    <row r="1046" spans="1:46" s="312" customFormat="1" ht="15" customHeight="1" x14ac:dyDescent="0.25">
      <c r="A1046" s="297"/>
      <c r="B1046" s="297"/>
      <c r="C1046" s="253"/>
      <c r="D1046" s="253"/>
      <c r="E1046" s="253"/>
      <c r="F1046" s="253"/>
      <c r="G1046" s="253"/>
      <c r="H1046" s="253"/>
      <c r="I1046" s="253"/>
      <c r="J1046" s="253"/>
      <c r="K1046" s="253"/>
      <c r="L1046" s="253"/>
      <c r="M1046" s="253"/>
      <c r="N1046" s="253"/>
      <c r="O1046" s="253"/>
      <c r="P1046" s="253"/>
      <c r="Q1046" s="253"/>
      <c r="R1046" s="253"/>
      <c r="S1046" s="253"/>
      <c r="T1046" s="253"/>
      <c r="U1046" s="253"/>
      <c r="V1046" s="253"/>
      <c r="W1046" s="253"/>
      <c r="X1046" s="253"/>
      <c r="Y1046" s="253"/>
      <c r="Z1046" s="253"/>
      <c r="AA1046" s="253"/>
      <c r="AB1046" s="253"/>
      <c r="AC1046" s="253"/>
      <c r="AD1046" s="253"/>
      <c r="AE1046" s="253"/>
      <c r="AF1046" s="253"/>
      <c r="AG1046" s="253"/>
      <c r="AH1046" s="253"/>
      <c r="AI1046" s="253"/>
      <c r="AP1046" s="313"/>
      <c r="AT1046" s="313"/>
    </row>
    <row r="1047" spans="1:46" s="312" customFormat="1" ht="15" customHeight="1" x14ac:dyDescent="0.25">
      <c r="A1047" s="297"/>
      <c r="B1047" s="297"/>
      <c r="C1047" s="253"/>
      <c r="D1047" s="253"/>
      <c r="E1047" s="253"/>
      <c r="F1047" s="253"/>
      <c r="G1047" s="253"/>
      <c r="H1047" s="253"/>
      <c r="I1047" s="253"/>
      <c r="J1047" s="253"/>
      <c r="K1047" s="253"/>
      <c r="L1047" s="253"/>
      <c r="M1047" s="253"/>
      <c r="N1047" s="253"/>
      <c r="O1047" s="253"/>
      <c r="P1047" s="253"/>
      <c r="Q1047" s="253"/>
      <c r="R1047" s="253"/>
      <c r="S1047" s="253"/>
      <c r="T1047" s="253"/>
      <c r="U1047" s="253"/>
      <c r="V1047" s="253"/>
      <c r="W1047" s="253"/>
      <c r="X1047" s="253"/>
      <c r="Y1047" s="253"/>
      <c r="Z1047" s="253"/>
      <c r="AA1047" s="253"/>
      <c r="AB1047" s="253"/>
      <c r="AC1047" s="253"/>
      <c r="AD1047" s="253"/>
      <c r="AE1047" s="253"/>
      <c r="AF1047" s="253"/>
      <c r="AG1047" s="253"/>
      <c r="AH1047" s="253"/>
      <c r="AI1047" s="253"/>
      <c r="AP1047" s="313"/>
      <c r="AT1047" s="313"/>
    </row>
    <row r="1048" spans="1:46" s="312" customFormat="1" ht="15" customHeight="1" x14ac:dyDescent="0.25">
      <c r="A1048" s="297"/>
      <c r="B1048" s="297"/>
      <c r="C1048" s="253"/>
      <c r="D1048" s="253"/>
      <c r="E1048" s="253"/>
      <c r="F1048" s="253"/>
      <c r="G1048" s="253"/>
      <c r="H1048" s="253"/>
      <c r="I1048" s="253"/>
      <c r="J1048" s="253"/>
      <c r="K1048" s="253"/>
      <c r="L1048" s="253"/>
      <c r="M1048" s="253"/>
      <c r="N1048" s="253"/>
      <c r="O1048" s="253"/>
      <c r="P1048" s="253"/>
      <c r="Q1048" s="253"/>
      <c r="R1048" s="253"/>
      <c r="S1048" s="253"/>
      <c r="T1048" s="253"/>
      <c r="U1048" s="253"/>
      <c r="V1048" s="253"/>
      <c r="W1048" s="253"/>
      <c r="X1048" s="253"/>
      <c r="Y1048" s="253"/>
      <c r="Z1048" s="253"/>
      <c r="AA1048" s="253"/>
      <c r="AB1048" s="253"/>
      <c r="AC1048" s="253"/>
      <c r="AD1048" s="253"/>
      <c r="AE1048" s="253"/>
      <c r="AF1048" s="253"/>
      <c r="AG1048" s="253"/>
      <c r="AH1048" s="253"/>
      <c r="AI1048" s="253"/>
      <c r="AP1048" s="313"/>
      <c r="AT1048" s="313"/>
    </row>
    <row r="1049" spans="1:46" s="312" customFormat="1" ht="15" customHeight="1" x14ac:dyDescent="0.25">
      <c r="A1049" s="297"/>
      <c r="B1049" s="297"/>
      <c r="C1049" s="253"/>
      <c r="D1049" s="253"/>
      <c r="E1049" s="253"/>
      <c r="F1049" s="253"/>
      <c r="G1049" s="253"/>
      <c r="H1049" s="253"/>
      <c r="I1049" s="253"/>
      <c r="J1049" s="253"/>
      <c r="K1049" s="253"/>
      <c r="L1049" s="253"/>
      <c r="M1049" s="253"/>
      <c r="N1049" s="253"/>
      <c r="O1049" s="253"/>
      <c r="P1049" s="253"/>
      <c r="Q1049" s="253"/>
      <c r="R1049" s="253"/>
      <c r="S1049" s="253"/>
      <c r="T1049" s="253"/>
      <c r="U1049" s="253"/>
      <c r="V1049" s="253"/>
      <c r="W1049" s="253"/>
      <c r="X1049" s="253"/>
      <c r="Y1049" s="253"/>
      <c r="Z1049" s="253"/>
      <c r="AA1049" s="253"/>
      <c r="AB1049" s="253"/>
      <c r="AC1049" s="253"/>
      <c r="AD1049" s="253"/>
      <c r="AE1049" s="253"/>
      <c r="AF1049" s="253"/>
      <c r="AG1049" s="253"/>
      <c r="AH1049" s="253"/>
      <c r="AI1049" s="253"/>
      <c r="AP1049" s="313"/>
      <c r="AT1049" s="313"/>
    </row>
    <row r="1050" spans="1:46" s="312" customFormat="1" ht="15" customHeight="1" x14ac:dyDescent="0.25">
      <c r="A1050" s="297"/>
      <c r="B1050" s="297"/>
      <c r="C1050" s="253"/>
      <c r="D1050" s="253"/>
      <c r="E1050" s="253"/>
      <c r="F1050" s="253"/>
      <c r="G1050" s="253"/>
      <c r="H1050" s="253"/>
      <c r="I1050" s="253"/>
      <c r="J1050" s="253"/>
      <c r="K1050" s="253"/>
      <c r="L1050" s="253"/>
      <c r="M1050" s="253"/>
      <c r="N1050" s="253"/>
      <c r="O1050" s="253"/>
      <c r="P1050" s="253"/>
      <c r="Q1050" s="253"/>
      <c r="R1050" s="253"/>
      <c r="S1050" s="253"/>
      <c r="T1050" s="253"/>
      <c r="U1050" s="253"/>
      <c r="V1050" s="253"/>
      <c r="W1050" s="253"/>
      <c r="X1050" s="253"/>
      <c r="Y1050" s="253"/>
      <c r="Z1050" s="253"/>
      <c r="AA1050" s="253"/>
      <c r="AB1050" s="253"/>
      <c r="AC1050" s="253"/>
      <c r="AD1050" s="253"/>
      <c r="AE1050" s="253"/>
      <c r="AF1050" s="253"/>
      <c r="AG1050" s="253"/>
      <c r="AH1050" s="253"/>
      <c r="AI1050" s="253"/>
      <c r="AP1050" s="313"/>
      <c r="AT1050" s="313"/>
    </row>
    <row r="1051" spans="1:46" s="312" customFormat="1" ht="15" customHeight="1" x14ac:dyDescent="0.25">
      <c r="A1051" s="297"/>
      <c r="B1051" s="297"/>
      <c r="C1051" s="253"/>
      <c r="D1051" s="253"/>
      <c r="E1051" s="253"/>
      <c r="F1051" s="253"/>
      <c r="G1051" s="253"/>
      <c r="H1051" s="253"/>
      <c r="I1051" s="253"/>
      <c r="J1051" s="253"/>
      <c r="K1051" s="253"/>
      <c r="L1051" s="253"/>
      <c r="M1051" s="253"/>
      <c r="N1051" s="253"/>
      <c r="O1051" s="253"/>
      <c r="P1051" s="253"/>
      <c r="Q1051" s="253"/>
      <c r="R1051" s="253"/>
      <c r="S1051" s="253"/>
      <c r="T1051" s="253"/>
      <c r="U1051" s="253"/>
      <c r="V1051" s="253"/>
      <c r="W1051" s="253"/>
      <c r="X1051" s="253"/>
      <c r="Y1051" s="253"/>
      <c r="Z1051" s="253"/>
      <c r="AA1051" s="253"/>
      <c r="AB1051" s="253"/>
      <c r="AC1051" s="253"/>
      <c r="AD1051" s="253"/>
      <c r="AE1051" s="253"/>
      <c r="AF1051" s="253"/>
      <c r="AG1051" s="253"/>
      <c r="AH1051" s="253"/>
      <c r="AI1051" s="253"/>
      <c r="AP1051" s="313"/>
      <c r="AT1051" s="313"/>
    </row>
    <row r="1052" spans="1:46" s="312" customFormat="1" ht="15" customHeight="1" x14ac:dyDescent="0.25">
      <c r="A1052" s="297"/>
      <c r="B1052" s="297"/>
      <c r="C1052" s="253"/>
      <c r="D1052" s="253"/>
      <c r="E1052" s="253"/>
      <c r="F1052" s="253"/>
      <c r="G1052" s="253"/>
      <c r="H1052" s="253"/>
      <c r="I1052" s="253"/>
      <c r="J1052" s="253"/>
      <c r="K1052" s="253"/>
      <c r="L1052" s="253"/>
      <c r="M1052" s="253"/>
      <c r="N1052" s="253"/>
      <c r="O1052" s="253"/>
      <c r="P1052" s="253"/>
      <c r="Q1052" s="253"/>
      <c r="R1052" s="253"/>
      <c r="S1052" s="253"/>
      <c r="T1052" s="253"/>
      <c r="U1052" s="253"/>
      <c r="V1052" s="253"/>
      <c r="W1052" s="253"/>
      <c r="X1052" s="253"/>
      <c r="Y1052" s="253"/>
      <c r="Z1052" s="253"/>
      <c r="AA1052" s="253"/>
      <c r="AB1052" s="253"/>
      <c r="AC1052" s="253"/>
      <c r="AD1052" s="253"/>
      <c r="AE1052" s="253"/>
      <c r="AF1052" s="253"/>
      <c r="AG1052" s="253"/>
      <c r="AH1052" s="253"/>
      <c r="AI1052" s="253"/>
      <c r="AP1052" s="313"/>
      <c r="AT1052" s="313"/>
    </row>
    <row r="1053" spans="1:46" s="312" customFormat="1" ht="15" customHeight="1" x14ac:dyDescent="0.25">
      <c r="A1053" s="297"/>
      <c r="B1053" s="297"/>
      <c r="C1053" s="253"/>
      <c r="D1053" s="253"/>
      <c r="E1053" s="253"/>
      <c r="F1053" s="253"/>
      <c r="G1053" s="253"/>
      <c r="H1053" s="253"/>
      <c r="I1053" s="253"/>
      <c r="J1053" s="253"/>
      <c r="K1053" s="253"/>
      <c r="L1053" s="253"/>
      <c r="M1053" s="253"/>
      <c r="N1053" s="253"/>
      <c r="O1053" s="253"/>
      <c r="P1053" s="253"/>
      <c r="Q1053" s="253"/>
      <c r="R1053" s="253"/>
      <c r="S1053" s="253"/>
      <c r="T1053" s="253"/>
      <c r="U1053" s="253"/>
      <c r="V1053" s="253"/>
      <c r="W1053" s="253"/>
      <c r="X1053" s="253"/>
      <c r="Y1053" s="253"/>
      <c r="Z1053" s="253"/>
      <c r="AA1053" s="253"/>
      <c r="AB1053" s="253"/>
      <c r="AC1053" s="253"/>
      <c r="AD1053" s="253"/>
      <c r="AE1053" s="253"/>
      <c r="AF1053" s="253"/>
      <c r="AG1053" s="253"/>
      <c r="AH1053" s="253"/>
      <c r="AI1053" s="253"/>
      <c r="AP1053" s="313"/>
      <c r="AT1053" s="313"/>
    </row>
    <row r="1054" spans="1:46" s="312" customFormat="1" ht="15" customHeight="1" x14ac:dyDescent="0.25">
      <c r="A1054" s="297"/>
      <c r="B1054" s="297"/>
      <c r="C1054" s="253"/>
      <c r="D1054" s="253"/>
      <c r="E1054" s="253"/>
      <c r="F1054" s="253"/>
      <c r="G1054" s="253"/>
      <c r="H1054" s="253"/>
      <c r="I1054" s="253"/>
      <c r="J1054" s="253"/>
      <c r="K1054" s="253"/>
      <c r="L1054" s="253"/>
      <c r="M1054" s="253"/>
      <c r="N1054" s="253"/>
      <c r="O1054" s="253"/>
      <c r="P1054" s="253"/>
      <c r="Q1054" s="253"/>
      <c r="R1054" s="253"/>
      <c r="S1054" s="253"/>
      <c r="T1054" s="253"/>
      <c r="U1054" s="253"/>
      <c r="V1054" s="253"/>
      <c r="W1054" s="253"/>
      <c r="X1054" s="253"/>
      <c r="Y1054" s="253"/>
      <c r="Z1054" s="253"/>
      <c r="AA1054" s="253"/>
      <c r="AB1054" s="253"/>
      <c r="AC1054" s="253"/>
      <c r="AD1054" s="253"/>
      <c r="AE1054" s="253"/>
      <c r="AF1054" s="253"/>
      <c r="AG1054" s="253"/>
      <c r="AH1054" s="253"/>
      <c r="AI1054" s="253"/>
      <c r="AP1054" s="313"/>
      <c r="AT1054" s="313"/>
    </row>
    <row r="1055" spans="1:46" s="312" customFormat="1" ht="15" customHeight="1" x14ac:dyDescent="0.25">
      <c r="A1055" s="297"/>
      <c r="B1055" s="297"/>
      <c r="C1055" s="253"/>
      <c r="D1055" s="253"/>
      <c r="E1055" s="253"/>
      <c r="F1055" s="253"/>
      <c r="G1055" s="253"/>
      <c r="H1055" s="253"/>
      <c r="I1055" s="253"/>
      <c r="J1055" s="253"/>
      <c r="K1055" s="253"/>
      <c r="L1055" s="253"/>
      <c r="M1055" s="253"/>
      <c r="N1055" s="253"/>
      <c r="O1055" s="253"/>
      <c r="P1055" s="253"/>
      <c r="Q1055" s="253"/>
      <c r="R1055" s="253"/>
      <c r="S1055" s="253"/>
      <c r="T1055" s="253"/>
      <c r="U1055" s="253"/>
      <c r="V1055" s="253"/>
      <c r="W1055" s="253"/>
      <c r="X1055" s="253"/>
      <c r="Y1055" s="253"/>
      <c r="Z1055" s="253"/>
      <c r="AA1055" s="253"/>
      <c r="AB1055" s="253"/>
      <c r="AC1055" s="253"/>
      <c r="AD1055" s="253"/>
      <c r="AE1055" s="253"/>
      <c r="AF1055" s="253"/>
      <c r="AG1055" s="253"/>
      <c r="AH1055" s="253"/>
      <c r="AI1055" s="253"/>
      <c r="AP1055" s="313"/>
      <c r="AT1055" s="313"/>
    </row>
    <row r="1056" spans="1:46" s="312" customFormat="1" ht="15" customHeight="1" x14ac:dyDescent="0.25">
      <c r="A1056" s="297"/>
      <c r="B1056" s="297"/>
      <c r="C1056" s="253"/>
      <c r="D1056" s="253"/>
      <c r="E1056" s="253"/>
      <c r="F1056" s="253"/>
      <c r="G1056" s="253"/>
      <c r="H1056" s="253"/>
      <c r="I1056" s="253"/>
      <c r="J1056" s="253"/>
      <c r="K1056" s="253"/>
      <c r="L1056" s="253"/>
      <c r="M1056" s="253"/>
      <c r="N1056" s="253"/>
      <c r="O1056" s="253"/>
      <c r="P1056" s="253"/>
      <c r="Q1056" s="253"/>
      <c r="R1056" s="253"/>
      <c r="S1056" s="253"/>
      <c r="T1056" s="253"/>
      <c r="U1056" s="253"/>
      <c r="V1056" s="253"/>
      <c r="W1056" s="253"/>
      <c r="X1056" s="253"/>
      <c r="Y1056" s="253"/>
      <c r="Z1056" s="253"/>
      <c r="AA1056" s="253"/>
      <c r="AB1056" s="253"/>
      <c r="AC1056" s="253"/>
      <c r="AD1056" s="253"/>
      <c r="AE1056" s="253"/>
      <c r="AF1056" s="253"/>
      <c r="AG1056" s="253"/>
      <c r="AH1056" s="253"/>
      <c r="AI1056" s="253"/>
      <c r="AP1056" s="313"/>
      <c r="AT1056" s="313"/>
    </row>
    <row r="1057" spans="1:46" s="312" customFormat="1" ht="15" customHeight="1" x14ac:dyDescent="0.25">
      <c r="A1057" s="297"/>
      <c r="B1057" s="297"/>
      <c r="C1057" s="253"/>
      <c r="D1057" s="253"/>
      <c r="E1057" s="253"/>
      <c r="F1057" s="253"/>
      <c r="G1057" s="253"/>
      <c r="H1057" s="253"/>
      <c r="I1057" s="253"/>
      <c r="J1057" s="253"/>
      <c r="K1057" s="253"/>
      <c r="L1057" s="253"/>
      <c r="M1057" s="253"/>
      <c r="N1057" s="253"/>
      <c r="O1057" s="253"/>
      <c r="P1057" s="253"/>
      <c r="Q1057" s="253"/>
      <c r="R1057" s="253"/>
      <c r="S1057" s="253"/>
      <c r="T1057" s="253"/>
      <c r="U1057" s="253"/>
      <c r="V1057" s="253"/>
      <c r="W1057" s="253"/>
      <c r="X1057" s="253"/>
      <c r="Y1057" s="253"/>
      <c r="Z1057" s="253"/>
      <c r="AA1057" s="253"/>
      <c r="AB1057" s="253"/>
      <c r="AC1057" s="253"/>
      <c r="AD1057" s="253"/>
      <c r="AE1057" s="253"/>
      <c r="AF1057" s="253"/>
      <c r="AG1057" s="253"/>
      <c r="AH1057" s="253"/>
      <c r="AI1057" s="253"/>
      <c r="AP1057" s="313"/>
      <c r="AT1057" s="313"/>
    </row>
    <row r="1058" spans="1:46" s="312" customFormat="1" ht="15" customHeight="1" x14ac:dyDescent="0.25">
      <c r="A1058" s="297"/>
      <c r="B1058" s="297"/>
      <c r="C1058" s="253"/>
      <c r="D1058" s="253"/>
      <c r="E1058" s="253"/>
      <c r="F1058" s="253"/>
      <c r="G1058" s="253"/>
      <c r="H1058" s="253"/>
      <c r="I1058" s="253"/>
      <c r="J1058" s="253"/>
      <c r="K1058" s="253"/>
      <c r="L1058" s="253"/>
      <c r="M1058" s="253"/>
      <c r="N1058" s="253"/>
      <c r="O1058" s="253"/>
      <c r="P1058" s="253"/>
      <c r="Q1058" s="253"/>
      <c r="R1058" s="253"/>
      <c r="S1058" s="253"/>
      <c r="T1058" s="253"/>
      <c r="U1058" s="253"/>
      <c r="V1058" s="253"/>
      <c r="W1058" s="253"/>
      <c r="X1058" s="253"/>
      <c r="Y1058" s="253"/>
      <c r="Z1058" s="253"/>
      <c r="AA1058" s="253"/>
      <c r="AB1058" s="253"/>
      <c r="AC1058" s="253"/>
      <c r="AD1058" s="253"/>
      <c r="AE1058" s="253"/>
      <c r="AF1058" s="253"/>
      <c r="AG1058" s="253"/>
      <c r="AH1058" s="253"/>
      <c r="AI1058" s="253"/>
      <c r="AP1058" s="313"/>
      <c r="AT1058" s="313"/>
    </row>
    <row r="1059" spans="1:46" s="312" customFormat="1" ht="15" customHeight="1" x14ac:dyDescent="0.25">
      <c r="A1059" s="297"/>
      <c r="B1059" s="297"/>
      <c r="C1059" s="253"/>
      <c r="D1059" s="253"/>
      <c r="E1059" s="253"/>
      <c r="F1059" s="253"/>
      <c r="G1059" s="253"/>
      <c r="H1059" s="253"/>
      <c r="I1059" s="253"/>
      <c r="J1059" s="253"/>
      <c r="K1059" s="253"/>
      <c r="L1059" s="253"/>
      <c r="M1059" s="253"/>
      <c r="N1059" s="253"/>
      <c r="O1059" s="253"/>
      <c r="P1059" s="253"/>
      <c r="Q1059" s="253"/>
      <c r="R1059" s="253"/>
      <c r="S1059" s="253"/>
      <c r="T1059" s="253"/>
      <c r="U1059" s="253"/>
      <c r="V1059" s="253"/>
      <c r="W1059" s="253"/>
      <c r="X1059" s="253"/>
      <c r="Y1059" s="253"/>
      <c r="Z1059" s="253"/>
      <c r="AA1059" s="253"/>
      <c r="AB1059" s="253"/>
      <c r="AC1059" s="253"/>
      <c r="AD1059" s="253"/>
      <c r="AE1059" s="253"/>
      <c r="AF1059" s="253"/>
      <c r="AG1059" s="253"/>
      <c r="AH1059" s="253"/>
      <c r="AI1059" s="253"/>
      <c r="AP1059" s="313"/>
      <c r="AT1059" s="313"/>
    </row>
    <row r="1060" spans="1:46" s="312" customFormat="1" ht="15" customHeight="1" x14ac:dyDescent="0.25">
      <c r="A1060" s="297"/>
      <c r="B1060" s="297"/>
      <c r="C1060" s="253"/>
      <c r="D1060" s="253"/>
      <c r="E1060" s="253"/>
      <c r="F1060" s="253"/>
      <c r="G1060" s="253"/>
      <c r="H1060" s="253"/>
      <c r="I1060" s="253"/>
      <c r="J1060" s="253"/>
      <c r="K1060" s="253"/>
      <c r="L1060" s="253"/>
      <c r="M1060" s="253"/>
      <c r="N1060" s="253"/>
      <c r="O1060" s="253"/>
      <c r="P1060" s="253"/>
      <c r="Q1060" s="253"/>
      <c r="R1060" s="253"/>
      <c r="S1060" s="253"/>
      <c r="T1060" s="253"/>
      <c r="U1060" s="253"/>
      <c r="V1060" s="253"/>
      <c r="W1060" s="253"/>
      <c r="X1060" s="253"/>
      <c r="Y1060" s="253"/>
      <c r="Z1060" s="253"/>
      <c r="AA1060" s="253"/>
      <c r="AB1060" s="253"/>
      <c r="AC1060" s="253"/>
      <c r="AD1060" s="253"/>
      <c r="AE1060" s="253"/>
      <c r="AF1060" s="253"/>
      <c r="AG1060" s="253"/>
      <c r="AH1060" s="253"/>
      <c r="AI1060" s="253"/>
      <c r="AP1060" s="313"/>
      <c r="AT1060" s="313"/>
    </row>
    <row r="1061" spans="1:46" s="312" customFormat="1" ht="15" customHeight="1" x14ac:dyDescent="0.25">
      <c r="A1061" s="297"/>
      <c r="B1061" s="297"/>
      <c r="C1061" s="253"/>
      <c r="D1061" s="253"/>
      <c r="E1061" s="253"/>
      <c r="F1061" s="253"/>
      <c r="G1061" s="253"/>
      <c r="H1061" s="253"/>
      <c r="I1061" s="253"/>
      <c r="J1061" s="253"/>
      <c r="K1061" s="253"/>
      <c r="L1061" s="253"/>
      <c r="M1061" s="253"/>
      <c r="N1061" s="253"/>
      <c r="O1061" s="253"/>
      <c r="P1061" s="253"/>
      <c r="Q1061" s="253"/>
      <c r="R1061" s="253"/>
      <c r="S1061" s="253"/>
      <c r="T1061" s="253"/>
      <c r="U1061" s="253"/>
      <c r="V1061" s="253"/>
      <c r="W1061" s="253"/>
      <c r="X1061" s="253"/>
      <c r="Y1061" s="253"/>
      <c r="Z1061" s="253"/>
      <c r="AA1061" s="253"/>
      <c r="AB1061" s="253"/>
      <c r="AC1061" s="253"/>
      <c r="AD1061" s="253"/>
      <c r="AE1061" s="253"/>
      <c r="AF1061" s="253"/>
      <c r="AG1061" s="253"/>
      <c r="AH1061" s="253"/>
      <c r="AI1061" s="253"/>
      <c r="AP1061" s="313"/>
      <c r="AT1061" s="313"/>
    </row>
    <row r="1062" spans="1:46" s="312" customFormat="1" ht="15" customHeight="1" x14ac:dyDescent="0.25">
      <c r="A1062" s="297"/>
      <c r="B1062" s="297"/>
      <c r="C1062" s="253"/>
      <c r="D1062" s="253"/>
      <c r="E1062" s="253"/>
      <c r="F1062" s="253"/>
      <c r="G1062" s="253"/>
      <c r="H1062" s="253"/>
      <c r="I1062" s="253"/>
      <c r="J1062" s="253"/>
      <c r="K1062" s="253"/>
      <c r="L1062" s="253"/>
      <c r="M1062" s="253"/>
      <c r="N1062" s="253"/>
      <c r="O1062" s="253"/>
      <c r="P1062" s="253"/>
      <c r="Q1062" s="253"/>
      <c r="R1062" s="253"/>
      <c r="S1062" s="253"/>
      <c r="T1062" s="253"/>
      <c r="U1062" s="253"/>
      <c r="V1062" s="253"/>
      <c r="W1062" s="253"/>
      <c r="X1062" s="253"/>
      <c r="Y1062" s="253"/>
      <c r="Z1062" s="253"/>
      <c r="AA1062" s="253"/>
      <c r="AB1062" s="253"/>
      <c r="AC1062" s="253"/>
      <c r="AD1062" s="253"/>
      <c r="AE1062" s="253"/>
      <c r="AF1062" s="253"/>
      <c r="AG1062" s="253"/>
      <c r="AH1062" s="253"/>
      <c r="AI1062" s="253"/>
      <c r="AP1062" s="313"/>
      <c r="AT1062" s="313"/>
    </row>
    <row r="1063" spans="1:46" s="312" customFormat="1" ht="15" customHeight="1" x14ac:dyDescent="0.25">
      <c r="A1063" s="297"/>
      <c r="B1063" s="297"/>
      <c r="C1063" s="253"/>
      <c r="D1063" s="253"/>
      <c r="E1063" s="253"/>
      <c r="F1063" s="253"/>
      <c r="G1063" s="253"/>
      <c r="H1063" s="253"/>
      <c r="I1063" s="253"/>
      <c r="J1063" s="253"/>
      <c r="K1063" s="253"/>
      <c r="L1063" s="253"/>
      <c r="M1063" s="253"/>
      <c r="N1063" s="253"/>
      <c r="O1063" s="253"/>
      <c r="P1063" s="253"/>
      <c r="Q1063" s="253"/>
      <c r="R1063" s="253"/>
      <c r="S1063" s="253"/>
      <c r="T1063" s="253"/>
      <c r="U1063" s="253"/>
      <c r="V1063" s="253"/>
      <c r="W1063" s="253"/>
      <c r="X1063" s="253"/>
      <c r="Y1063" s="253"/>
      <c r="Z1063" s="253"/>
      <c r="AA1063" s="253"/>
      <c r="AB1063" s="253"/>
      <c r="AC1063" s="253"/>
      <c r="AD1063" s="253"/>
      <c r="AE1063" s="253"/>
      <c r="AF1063" s="253"/>
      <c r="AG1063" s="253"/>
      <c r="AH1063" s="253"/>
      <c r="AI1063" s="253"/>
      <c r="AP1063" s="313"/>
      <c r="AT1063" s="313"/>
    </row>
    <row r="1064" spans="1:46" s="312" customFormat="1" ht="15" customHeight="1" x14ac:dyDescent="0.25">
      <c r="A1064" s="297"/>
      <c r="B1064" s="297"/>
      <c r="C1064" s="253"/>
      <c r="D1064" s="253"/>
      <c r="E1064" s="253"/>
      <c r="F1064" s="253"/>
      <c r="G1064" s="253"/>
      <c r="H1064" s="253"/>
      <c r="I1064" s="253"/>
      <c r="J1064" s="253"/>
      <c r="K1064" s="253"/>
      <c r="L1064" s="253"/>
      <c r="M1064" s="253"/>
      <c r="N1064" s="253"/>
      <c r="O1064" s="253"/>
      <c r="P1064" s="253"/>
      <c r="Q1064" s="253"/>
      <c r="R1064" s="253"/>
      <c r="S1064" s="253"/>
      <c r="T1064" s="253"/>
      <c r="U1064" s="253"/>
      <c r="V1064" s="253"/>
      <c r="W1064" s="253"/>
      <c r="X1064" s="253"/>
      <c r="Y1064" s="253"/>
      <c r="Z1064" s="253"/>
      <c r="AA1064" s="253"/>
      <c r="AB1064" s="253"/>
      <c r="AC1064" s="253"/>
      <c r="AD1064" s="253"/>
      <c r="AE1064" s="253"/>
      <c r="AF1064" s="253"/>
      <c r="AG1064" s="253"/>
      <c r="AH1064" s="253"/>
      <c r="AI1064" s="253"/>
      <c r="AP1064" s="313"/>
      <c r="AT1064" s="313"/>
    </row>
    <row r="1065" spans="1:46" s="312" customFormat="1" ht="15" customHeight="1" x14ac:dyDescent="0.25">
      <c r="A1065" s="297"/>
      <c r="B1065" s="297"/>
      <c r="C1065" s="253"/>
      <c r="D1065" s="253"/>
      <c r="E1065" s="253"/>
      <c r="F1065" s="253"/>
      <c r="G1065" s="253"/>
      <c r="H1065" s="253"/>
      <c r="I1065" s="253"/>
      <c r="J1065" s="253"/>
      <c r="K1065" s="253"/>
      <c r="L1065" s="253"/>
      <c r="M1065" s="253"/>
      <c r="N1065" s="253"/>
      <c r="O1065" s="253"/>
      <c r="P1065" s="253"/>
      <c r="Q1065" s="253"/>
      <c r="R1065" s="253"/>
      <c r="S1065" s="253"/>
      <c r="T1065" s="253"/>
      <c r="U1065" s="253"/>
      <c r="V1065" s="253"/>
      <c r="W1065" s="253"/>
      <c r="X1065" s="253"/>
      <c r="Y1065" s="253"/>
      <c r="Z1065" s="253"/>
      <c r="AA1065" s="253"/>
      <c r="AB1065" s="253"/>
      <c r="AC1065" s="253"/>
      <c r="AD1065" s="253"/>
      <c r="AE1065" s="253"/>
      <c r="AF1065" s="253"/>
      <c r="AG1065" s="253"/>
      <c r="AH1065" s="253"/>
      <c r="AI1065" s="253"/>
      <c r="AP1065" s="313"/>
      <c r="AT1065" s="313"/>
    </row>
    <row r="1066" spans="1:46" s="312" customFormat="1" ht="15" customHeight="1" x14ac:dyDescent="0.25">
      <c r="A1066" s="297"/>
      <c r="B1066" s="297"/>
      <c r="C1066" s="253"/>
      <c r="D1066" s="253"/>
      <c r="E1066" s="253"/>
      <c r="F1066" s="253"/>
      <c r="G1066" s="253"/>
      <c r="H1066" s="253"/>
      <c r="I1066" s="253"/>
      <c r="J1066" s="253"/>
      <c r="K1066" s="253"/>
      <c r="L1066" s="253"/>
      <c r="M1066" s="253"/>
      <c r="N1066" s="253"/>
      <c r="O1066" s="253"/>
      <c r="P1066" s="253"/>
      <c r="Q1066" s="253"/>
      <c r="R1066" s="253"/>
      <c r="S1066" s="253"/>
      <c r="T1066" s="253"/>
      <c r="U1066" s="253"/>
      <c r="V1066" s="253"/>
      <c r="W1066" s="253"/>
      <c r="X1066" s="253"/>
      <c r="Y1066" s="253"/>
      <c r="Z1066" s="253"/>
      <c r="AA1066" s="253"/>
      <c r="AB1066" s="253"/>
      <c r="AC1066" s="253"/>
      <c r="AD1066" s="253"/>
      <c r="AE1066" s="253"/>
      <c r="AF1066" s="253"/>
      <c r="AG1066" s="253"/>
      <c r="AH1066" s="253"/>
      <c r="AI1066" s="253"/>
      <c r="AP1066" s="313"/>
      <c r="AT1066" s="313"/>
    </row>
    <row r="1067" spans="1:46" s="312" customFormat="1" ht="15" customHeight="1" x14ac:dyDescent="0.25">
      <c r="A1067" s="297"/>
      <c r="B1067" s="297"/>
      <c r="C1067" s="253"/>
      <c r="D1067" s="253"/>
      <c r="E1067" s="253"/>
      <c r="F1067" s="253"/>
      <c r="G1067" s="253"/>
      <c r="H1067" s="253"/>
      <c r="I1067" s="253"/>
      <c r="J1067" s="253"/>
      <c r="K1067" s="253"/>
      <c r="L1067" s="253"/>
      <c r="M1067" s="253"/>
      <c r="N1067" s="253"/>
      <c r="O1067" s="253"/>
      <c r="P1067" s="253"/>
      <c r="Q1067" s="253"/>
      <c r="R1067" s="253"/>
      <c r="S1067" s="253"/>
      <c r="T1067" s="253"/>
      <c r="U1067" s="253"/>
      <c r="V1067" s="253"/>
      <c r="W1067" s="253"/>
      <c r="X1067" s="253"/>
      <c r="Y1067" s="253"/>
      <c r="Z1067" s="253"/>
      <c r="AA1067" s="253"/>
      <c r="AB1067" s="253"/>
      <c r="AC1067" s="253"/>
      <c r="AD1067" s="253"/>
      <c r="AE1067" s="253"/>
      <c r="AF1067" s="253"/>
      <c r="AG1067" s="253"/>
      <c r="AH1067" s="253"/>
      <c r="AI1067" s="253"/>
      <c r="AP1067" s="313"/>
      <c r="AT1067" s="313"/>
    </row>
    <row r="1068" spans="1:46" s="312" customFormat="1" ht="15" customHeight="1" x14ac:dyDescent="0.25">
      <c r="A1068" s="297"/>
      <c r="B1068" s="297"/>
      <c r="C1068" s="253"/>
      <c r="D1068" s="253"/>
      <c r="E1068" s="253"/>
      <c r="F1068" s="253"/>
      <c r="G1068" s="253"/>
      <c r="H1068" s="253"/>
      <c r="I1068" s="253"/>
      <c r="J1068" s="253"/>
      <c r="K1068" s="253"/>
      <c r="L1068" s="253"/>
      <c r="M1068" s="253"/>
      <c r="N1068" s="253"/>
      <c r="O1068" s="253"/>
      <c r="P1068" s="253"/>
      <c r="Q1068" s="253"/>
      <c r="R1068" s="253"/>
      <c r="S1068" s="253"/>
      <c r="T1068" s="253"/>
      <c r="U1068" s="253"/>
      <c r="V1068" s="253"/>
      <c r="W1068" s="253"/>
      <c r="X1068" s="253"/>
      <c r="Y1068" s="253"/>
      <c r="Z1068" s="253"/>
      <c r="AA1068" s="253"/>
      <c r="AB1068" s="253"/>
      <c r="AC1068" s="253"/>
      <c r="AD1068" s="253"/>
      <c r="AE1068" s="253"/>
      <c r="AF1068" s="253"/>
      <c r="AG1068" s="253"/>
      <c r="AH1068" s="253"/>
      <c r="AI1068" s="253"/>
      <c r="AP1068" s="313"/>
      <c r="AT1068" s="313"/>
    </row>
    <row r="1069" spans="1:46" s="312" customFormat="1" ht="15" customHeight="1" x14ac:dyDescent="0.25">
      <c r="A1069" s="297"/>
      <c r="B1069" s="297"/>
      <c r="C1069" s="253"/>
      <c r="D1069" s="253"/>
      <c r="E1069" s="253"/>
      <c r="F1069" s="253"/>
      <c r="G1069" s="253"/>
      <c r="H1069" s="253"/>
      <c r="I1069" s="253"/>
      <c r="J1069" s="253"/>
      <c r="K1069" s="253"/>
      <c r="L1069" s="253"/>
      <c r="M1069" s="253"/>
      <c r="N1069" s="253"/>
      <c r="O1069" s="253"/>
      <c r="P1069" s="253"/>
      <c r="Q1069" s="253"/>
      <c r="R1069" s="253"/>
      <c r="S1069" s="253"/>
      <c r="T1069" s="253"/>
      <c r="U1069" s="253"/>
      <c r="V1069" s="253"/>
      <c r="W1069" s="253"/>
      <c r="X1069" s="253"/>
      <c r="Y1069" s="253"/>
      <c r="Z1069" s="253"/>
      <c r="AA1069" s="253"/>
      <c r="AB1069" s="253"/>
      <c r="AC1069" s="253"/>
      <c r="AD1069" s="253"/>
      <c r="AE1069" s="253"/>
      <c r="AF1069" s="253"/>
      <c r="AG1069" s="253"/>
      <c r="AH1069" s="253"/>
      <c r="AI1069" s="253"/>
      <c r="AP1069" s="313"/>
      <c r="AT1069" s="313"/>
    </row>
    <row r="1070" spans="1:46" s="312" customFormat="1" ht="15" customHeight="1" x14ac:dyDescent="0.25">
      <c r="A1070" s="297"/>
      <c r="B1070" s="297"/>
      <c r="C1070" s="253"/>
      <c r="D1070" s="253"/>
      <c r="E1070" s="253"/>
      <c r="F1070" s="253"/>
      <c r="G1070" s="253"/>
      <c r="H1070" s="253"/>
      <c r="I1070" s="253"/>
      <c r="J1070" s="253"/>
      <c r="K1070" s="253"/>
      <c r="L1070" s="253"/>
      <c r="M1070" s="253"/>
      <c r="N1070" s="253"/>
      <c r="O1070" s="253"/>
      <c r="P1070" s="253"/>
      <c r="Q1070" s="253"/>
      <c r="R1070" s="253"/>
      <c r="S1070" s="253"/>
      <c r="T1070" s="253"/>
      <c r="U1070" s="253"/>
      <c r="V1070" s="253"/>
      <c r="W1070" s="253"/>
      <c r="X1070" s="253"/>
      <c r="Y1070" s="253"/>
      <c r="Z1070" s="253"/>
      <c r="AA1070" s="253"/>
      <c r="AB1070" s="253"/>
      <c r="AC1070" s="253"/>
      <c r="AD1070" s="253"/>
      <c r="AE1070" s="253"/>
      <c r="AF1070" s="253"/>
      <c r="AG1070" s="253"/>
      <c r="AH1070" s="253"/>
      <c r="AI1070" s="253"/>
      <c r="AP1070" s="313"/>
      <c r="AT1070" s="313"/>
    </row>
    <row r="1071" spans="1:46" s="312" customFormat="1" ht="15" customHeight="1" x14ac:dyDescent="0.25">
      <c r="A1071" s="297"/>
      <c r="B1071" s="297"/>
      <c r="C1071" s="253"/>
      <c r="D1071" s="253"/>
      <c r="E1071" s="253"/>
      <c r="F1071" s="253"/>
      <c r="G1071" s="253"/>
      <c r="H1071" s="253"/>
      <c r="I1071" s="253"/>
      <c r="J1071" s="253"/>
      <c r="K1071" s="253"/>
      <c r="L1071" s="253"/>
      <c r="M1071" s="253"/>
      <c r="N1071" s="253"/>
      <c r="O1071" s="253"/>
      <c r="P1071" s="253"/>
      <c r="Q1071" s="253"/>
      <c r="R1071" s="253"/>
      <c r="S1071" s="253"/>
      <c r="T1071" s="253"/>
      <c r="U1071" s="253"/>
      <c r="V1071" s="253"/>
      <c r="W1071" s="253"/>
      <c r="X1071" s="253"/>
      <c r="Y1071" s="253"/>
      <c r="Z1071" s="253"/>
      <c r="AA1071" s="253"/>
      <c r="AB1071" s="253"/>
      <c r="AC1071" s="253"/>
      <c r="AD1071" s="253"/>
      <c r="AE1071" s="253"/>
      <c r="AF1071" s="253"/>
      <c r="AG1071" s="253"/>
      <c r="AH1071" s="253"/>
      <c r="AI1071" s="253"/>
      <c r="AP1071" s="313"/>
      <c r="AT1071" s="313"/>
    </row>
    <row r="1072" spans="1:46" s="312" customFormat="1" ht="15" customHeight="1" x14ac:dyDescent="0.25">
      <c r="A1072" s="297"/>
      <c r="B1072" s="297"/>
      <c r="C1072" s="253"/>
      <c r="D1072" s="253"/>
      <c r="E1072" s="253"/>
      <c r="F1072" s="253"/>
      <c r="G1072" s="253"/>
      <c r="H1072" s="253"/>
      <c r="I1072" s="253"/>
      <c r="J1072" s="253"/>
      <c r="K1072" s="253"/>
      <c r="L1072" s="253"/>
      <c r="M1072" s="253"/>
      <c r="N1072" s="253"/>
      <c r="O1072" s="253"/>
      <c r="P1072" s="253"/>
      <c r="Q1072" s="253"/>
      <c r="R1072" s="253"/>
      <c r="S1072" s="253"/>
      <c r="T1072" s="253"/>
      <c r="U1072" s="253"/>
      <c r="V1072" s="253"/>
      <c r="W1072" s="253"/>
      <c r="X1072" s="253"/>
      <c r="Y1072" s="253"/>
      <c r="Z1072" s="253"/>
      <c r="AA1072" s="253"/>
      <c r="AB1072" s="253"/>
      <c r="AC1072" s="253"/>
      <c r="AD1072" s="253"/>
      <c r="AE1072" s="253"/>
      <c r="AF1072" s="253"/>
      <c r="AG1072" s="253"/>
      <c r="AH1072" s="253"/>
      <c r="AI1072" s="253"/>
      <c r="AP1072" s="313"/>
      <c r="AT1072" s="313"/>
    </row>
    <row r="1073" spans="1:46" s="312" customFormat="1" ht="15" customHeight="1" x14ac:dyDescent="0.25">
      <c r="A1073" s="297"/>
      <c r="B1073" s="297"/>
      <c r="C1073" s="253"/>
      <c r="D1073" s="253"/>
      <c r="E1073" s="253"/>
      <c r="F1073" s="253"/>
      <c r="G1073" s="253"/>
      <c r="H1073" s="253"/>
      <c r="I1073" s="253"/>
      <c r="J1073" s="253"/>
      <c r="K1073" s="253"/>
      <c r="L1073" s="253"/>
      <c r="M1073" s="253"/>
      <c r="N1073" s="253"/>
      <c r="O1073" s="253"/>
      <c r="P1073" s="253"/>
      <c r="Q1073" s="253"/>
      <c r="R1073" s="253"/>
      <c r="S1073" s="253"/>
      <c r="T1073" s="253"/>
      <c r="U1073" s="253"/>
      <c r="V1073" s="253"/>
      <c r="W1073" s="253"/>
      <c r="X1073" s="253"/>
      <c r="Y1073" s="253"/>
      <c r="Z1073" s="253"/>
      <c r="AA1073" s="253"/>
      <c r="AB1073" s="253"/>
      <c r="AC1073" s="253"/>
      <c r="AD1073" s="253"/>
      <c r="AE1073" s="253"/>
      <c r="AF1073" s="253"/>
      <c r="AG1073" s="253"/>
      <c r="AH1073" s="253"/>
      <c r="AI1073" s="253"/>
      <c r="AP1073" s="313"/>
      <c r="AT1073" s="313"/>
    </row>
    <row r="1074" spans="1:46" s="312" customFormat="1" ht="15" customHeight="1" x14ac:dyDescent="0.25">
      <c r="A1074" s="297"/>
      <c r="B1074" s="297"/>
      <c r="C1074" s="253"/>
      <c r="D1074" s="253"/>
      <c r="E1074" s="253"/>
      <c r="F1074" s="253"/>
      <c r="G1074" s="253"/>
      <c r="H1074" s="253"/>
      <c r="I1074" s="253"/>
      <c r="J1074" s="253"/>
      <c r="K1074" s="253"/>
      <c r="L1074" s="253"/>
      <c r="M1074" s="253"/>
      <c r="N1074" s="253"/>
      <c r="O1074" s="253"/>
      <c r="P1074" s="253"/>
      <c r="Q1074" s="253"/>
      <c r="R1074" s="253"/>
      <c r="S1074" s="253"/>
      <c r="T1074" s="253"/>
      <c r="U1074" s="253"/>
      <c r="V1074" s="253"/>
      <c r="W1074" s="253"/>
      <c r="X1074" s="253"/>
      <c r="Y1074" s="253"/>
      <c r="Z1074" s="253"/>
      <c r="AA1074" s="253"/>
      <c r="AB1074" s="253"/>
      <c r="AC1074" s="253"/>
      <c r="AD1074" s="253"/>
      <c r="AE1074" s="253"/>
      <c r="AF1074" s="253"/>
      <c r="AG1074" s="253"/>
      <c r="AH1074" s="253"/>
      <c r="AI1074" s="253"/>
      <c r="AP1074" s="313"/>
      <c r="AT1074" s="313"/>
    </row>
    <row r="1075" spans="1:46" s="312" customFormat="1" ht="15" customHeight="1" x14ac:dyDescent="0.25">
      <c r="A1075" s="297"/>
      <c r="B1075" s="297"/>
      <c r="C1075" s="253"/>
      <c r="D1075" s="253"/>
      <c r="E1075" s="253"/>
      <c r="F1075" s="253"/>
      <c r="G1075" s="253"/>
      <c r="H1075" s="253"/>
      <c r="I1075" s="253"/>
      <c r="J1075" s="253"/>
      <c r="K1075" s="253"/>
      <c r="L1075" s="253"/>
      <c r="M1075" s="253"/>
      <c r="N1075" s="253"/>
      <c r="O1075" s="253"/>
      <c r="P1075" s="253"/>
      <c r="Q1075" s="253"/>
      <c r="R1075" s="253"/>
      <c r="S1075" s="253"/>
      <c r="T1075" s="253"/>
      <c r="U1075" s="253"/>
      <c r="V1075" s="253"/>
      <c r="W1075" s="253"/>
      <c r="X1075" s="253"/>
      <c r="Y1075" s="253"/>
      <c r="Z1075" s="253"/>
      <c r="AA1075" s="253"/>
      <c r="AB1075" s="253"/>
      <c r="AC1075" s="253"/>
      <c r="AD1075" s="253"/>
      <c r="AE1075" s="253"/>
      <c r="AF1075" s="253"/>
      <c r="AG1075" s="253"/>
      <c r="AH1075" s="253"/>
      <c r="AI1075" s="253"/>
      <c r="AP1075" s="313"/>
      <c r="AT1075" s="313"/>
    </row>
    <row r="1076" spans="1:46" s="312" customFormat="1" ht="15" customHeight="1" x14ac:dyDescent="0.25">
      <c r="A1076" s="297"/>
      <c r="B1076" s="297"/>
      <c r="C1076" s="253"/>
      <c r="D1076" s="253"/>
      <c r="E1076" s="253"/>
      <c r="F1076" s="253"/>
      <c r="G1076" s="253"/>
      <c r="H1076" s="253"/>
      <c r="I1076" s="253"/>
      <c r="J1076" s="253"/>
      <c r="K1076" s="253"/>
      <c r="L1076" s="253"/>
      <c r="M1076" s="253"/>
      <c r="N1076" s="253"/>
      <c r="O1076" s="253"/>
      <c r="P1076" s="253"/>
      <c r="Q1076" s="253"/>
      <c r="R1076" s="253"/>
      <c r="S1076" s="253"/>
      <c r="T1076" s="253"/>
      <c r="U1076" s="253"/>
      <c r="V1076" s="253"/>
      <c r="W1076" s="253"/>
      <c r="X1076" s="253"/>
      <c r="Y1076" s="253"/>
      <c r="Z1076" s="253"/>
      <c r="AA1076" s="253"/>
      <c r="AB1076" s="253"/>
      <c r="AC1076" s="253"/>
      <c r="AD1076" s="253"/>
      <c r="AE1076" s="253"/>
      <c r="AF1076" s="253"/>
      <c r="AG1076" s="253"/>
      <c r="AH1076" s="253"/>
      <c r="AI1076" s="253"/>
      <c r="AP1076" s="313"/>
      <c r="AT1076" s="313"/>
    </row>
    <row r="1077" spans="1:46" s="312" customFormat="1" ht="15" customHeight="1" x14ac:dyDescent="0.25">
      <c r="A1077" s="297"/>
      <c r="B1077" s="297"/>
      <c r="C1077" s="253"/>
      <c r="D1077" s="253"/>
      <c r="E1077" s="253"/>
      <c r="F1077" s="253"/>
      <c r="G1077" s="253"/>
      <c r="H1077" s="253"/>
      <c r="I1077" s="253"/>
      <c r="J1077" s="253"/>
      <c r="K1077" s="253"/>
      <c r="L1077" s="253"/>
      <c r="M1077" s="253"/>
      <c r="N1077" s="253"/>
      <c r="O1077" s="253"/>
      <c r="P1077" s="253"/>
      <c r="Q1077" s="253"/>
      <c r="R1077" s="253"/>
      <c r="S1077" s="253"/>
      <c r="T1077" s="253"/>
      <c r="U1077" s="253"/>
      <c r="V1077" s="253"/>
      <c r="W1077" s="253"/>
      <c r="X1077" s="253"/>
      <c r="Y1077" s="253"/>
      <c r="Z1077" s="253"/>
      <c r="AA1077" s="253"/>
      <c r="AB1077" s="253"/>
      <c r="AC1077" s="253"/>
      <c r="AD1077" s="253"/>
      <c r="AE1077" s="253"/>
      <c r="AF1077" s="253"/>
      <c r="AG1077" s="253"/>
      <c r="AH1077" s="253"/>
      <c r="AI1077" s="253"/>
      <c r="AP1077" s="313"/>
      <c r="AT1077" s="313"/>
    </row>
    <row r="1078" spans="1:46" s="312" customFormat="1" ht="15" customHeight="1" x14ac:dyDescent="0.25">
      <c r="A1078" s="297"/>
      <c r="B1078" s="297"/>
      <c r="C1078" s="253"/>
      <c r="D1078" s="253"/>
      <c r="E1078" s="253"/>
      <c r="F1078" s="253"/>
      <c r="G1078" s="253"/>
      <c r="H1078" s="253"/>
      <c r="I1078" s="253"/>
      <c r="J1078" s="253"/>
      <c r="K1078" s="253"/>
      <c r="L1078" s="253"/>
      <c r="M1078" s="253"/>
      <c r="N1078" s="253"/>
      <c r="O1078" s="253"/>
      <c r="P1078" s="253"/>
      <c r="Q1078" s="253"/>
      <c r="R1078" s="253"/>
      <c r="S1078" s="253"/>
      <c r="T1078" s="253"/>
      <c r="U1078" s="253"/>
      <c r="V1078" s="253"/>
      <c r="W1078" s="253"/>
      <c r="X1078" s="253"/>
      <c r="Y1078" s="253"/>
      <c r="Z1078" s="253"/>
      <c r="AA1078" s="253"/>
      <c r="AB1078" s="253"/>
      <c r="AC1078" s="253"/>
      <c r="AD1078" s="253"/>
      <c r="AE1078" s="253"/>
      <c r="AF1078" s="253"/>
      <c r="AG1078" s="253"/>
      <c r="AH1078" s="253"/>
      <c r="AI1078" s="253"/>
      <c r="AP1078" s="313"/>
      <c r="AT1078" s="313"/>
    </row>
    <row r="1079" spans="1:46" s="312" customFormat="1" ht="15" customHeight="1" x14ac:dyDescent="0.25">
      <c r="A1079" s="297"/>
      <c r="B1079" s="297"/>
      <c r="C1079" s="253"/>
      <c r="D1079" s="253"/>
      <c r="E1079" s="253"/>
      <c r="F1079" s="253"/>
      <c r="G1079" s="253"/>
      <c r="H1079" s="253"/>
      <c r="I1079" s="253"/>
      <c r="J1079" s="253"/>
      <c r="K1079" s="253"/>
      <c r="L1079" s="253"/>
      <c r="M1079" s="253"/>
      <c r="N1079" s="253"/>
      <c r="O1079" s="253"/>
      <c r="P1079" s="253"/>
      <c r="Q1079" s="253"/>
      <c r="R1079" s="253"/>
      <c r="S1079" s="253"/>
      <c r="T1079" s="253"/>
      <c r="U1079" s="253"/>
      <c r="V1079" s="253"/>
      <c r="W1079" s="253"/>
      <c r="X1079" s="253"/>
      <c r="Y1079" s="253"/>
      <c r="Z1079" s="253"/>
      <c r="AA1079" s="253"/>
      <c r="AB1079" s="253"/>
      <c r="AC1079" s="253"/>
      <c r="AD1079" s="253"/>
      <c r="AE1079" s="253"/>
      <c r="AF1079" s="253"/>
      <c r="AG1079" s="253"/>
      <c r="AH1079" s="253"/>
      <c r="AI1079" s="253"/>
      <c r="AP1079" s="313"/>
      <c r="AT1079" s="313"/>
    </row>
    <row r="1080" spans="1:46" s="312" customFormat="1" ht="15" customHeight="1" x14ac:dyDescent="0.25">
      <c r="A1080" s="297"/>
      <c r="B1080" s="297"/>
      <c r="C1080" s="253"/>
      <c r="D1080" s="253"/>
      <c r="E1080" s="253"/>
      <c r="F1080" s="253"/>
      <c r="G1080" s="253"/>
      <c r="H1080" s="253"/>
      <c r="I1080" s="253"/>
      <c r="J1080" s="253"/>
      <c r="K1080" s="253"/>
      <c r="L1080" s="253"/>
      <c r="M1080" s="253"/>
      <c r="N1080" s="253"/>
      <c r="O1080" s="253"/>
      <c r="P1080" s="253"/>
      <c r="Q1080" s="253"/>
      <c r="R1080" s="253"/>
      <c r="S1080" s="253"/>
      <c r="T1080" s="253"/>
      <c r="U1080" s="253"/>
      <c r="V1080" s="253"/>
      <c r="W1080" s="253"/>
      <c r="X1080" s="253"/>
      <c r="Y1080" s="253"/>
      <c r="Z1080" s="253"/>
      <c r="AA1080" s="253"/>
      <c r="AB1080" s="253"/>
      <c r="AC1080" s="253"/>
      <c r="AD1080" s="253"/>
      <c r="AE1080" s="253"/>
      <c r="AF1080" s="253"/>
      <c r="AG1080" s="253"/>
      <c r="AH1080" s="253"/>
      <c r="AI1080" s="253"/>
      <c r="AP1080" s="313"/>
      <c r="AT1080" s="313"/>
    </row>
    <row r="1081" spans="1:46" s="312" customFormat="1" ht="15" customHeight="1" x14ac:dyDescent="0.25">
      <c r="A1081" s="297"/>
      <c r="B1081" s="297"/>
      <c r="C1081" s="253"/>
      <c r="D1081" s="253"/>
      <c r="E1081" s="253"/>
      <c r="F1081" s="253"/>
      <c r="G1081" s="253"/>
      <c r="H1081" s="253"/>
      <c r="I1081" s="253"/>
      <c r="J1081" s="253"/>
      <c r="K1081" s="253"/>
      <c r="L1081" s="253"/>
      <c r="M1081" s="253"/>
      <c r="N1081" s="253"/>
      <c r="O1081" s="253"/>
      <c r="P1081" s="253"/>
      <c r="Q1081" s="253"/>
      <c r="R1081" s="253"/>
      <c r="S1081" s="253"/>
      <c r="T1081" s="253"/>
      <c r="U1081" s="253"/>
      <c r="V1081" s="253"/>
      <c r="W1081" s="253"/>
      <c r="X1081" s="253"/>
      <c r="Y1081" s="253"/>
      <c r="Z1081" s="253"/>
      <c r="AA1081" s="253"/>
      <c r="AB1081" s="253"/>
      <c r="AC1081" s="253"/>
      <c r="AD1081" s="253"/>
      <c r="AE1081" s="253"/>
      <c r="AF1081" s="253"/>
      <c r="AG1081" s="253"/>
      <c r="AH1081" s="253"/>
      <c r="AI1081" s="253"/>
      <c r="AP1081" s="313"/>
      <c r="AT1081" s="313"/>
    </row>
    <row r="1082" spans="1:46" s="312" customFormat="1" ht="15" customHeight="1" x14ac:dyDescent="0.25">
      <c r="A1082" s="297"/>
      <c r="B1082" s="297"/>
      <c r="C1082" s="253"/>
      <c r="D1082" s="253"/>
      <c r="E1082" s="253"/>
      <c r="F1082" s="253"/>
      <c r="G1082" s="253"/>
      <c r="H1082" s="253"/>
      <c r="I1082" s="253"/>
      <c r="J1082" s="253"/>
      <c r="K1082" s="253"/>
      <c r="L1082" s="253"/>
      <c r="M1082" s="253"/>
      <c r="N1082" s="253"/>
      <c r="O1082" s="253"/>
      <c r="P1082" s="253"/>
      <c r="Q1082" s="253"/>
      <c r="R1082" s="253"/>
      <c r="S1082" s="253"/>
      <c r="T1082" s="253"/>
      <c r="U1082" s="253"/>
      <c r="V1082" s="253"/>
      <c r="W1082" s="253"/>
      <c r="X1082" s="253"/>
      <c r="Y1082" s="253"/>
      <c r="Z1082" s="253"/>
      <c r="AA1082" s="253"/>
      <c r="AB1082" s="253"/>
      <c r="AC1082" s="253"/>
      <c r="AD1082" s="253"/>
      <c r="AE1082" s="253"/>
      <c r="AF1082" s="253"/>
      <c r="AG1082" s="253"/>
      <c r="AH1082" s="253"/>
      <c r="AI1082" s="253"/>
      <c r="AP1082" s="313"/>
      <c r="AT1082" s="313"/>
    </row>
    <row r="1083" spans="1:46" s="312" customFormat="1" ht="15" customHeight="1" x14ac:dyDescent="0.25">
      <c r="A1083" s="297"/>
      <c r="B1083" s="297"/>
      <c r="C1083" s="253"/>
      <c r="D1083" s="253"/>
      <c r="E1083" s="253"/>
      <c r="F1083" s="253"/>
      <c r="G1083" s="253"/>
      <c r="H1083" s="253"/>
      <c r="I1083" s="253"/>
      <c r="J1083" s="253"/>
      <c r="K1083" s="253"/>
      <c r="L1083" s="253"/>
      <c r="M1083" s="253"/>
      <c r="N1083" s="253"/>
      <c r="O1083" s="253"/>
      <c r="P1083" s="253"/>
      <c r="Q1083" s="253"/>
      <c r="R1083" s="253"/>
      <c r="S1083" s="253"/>
      <c r="T1083" s="253"/>
      <c r="U1083" s="253"/>
      <c r="V1083" s="253"/>
      <c r="W1083" s="253"/>
      <c r="X1083" s="253"/>
      <c r="Y1083" s="253"/>
      <c r="Z1083" s="253"/>
      <c r="AA1083" s="253"/>
      <c r="AB1083" s="253"/>
      <c r="AC1083" s="253"/>
      <c r="AD1083" s="253"/>
      <c r="AE1083" s="253"/>
      <c r="AF1083" s="253"/>
      <c r="AG1083" s="253"/>
      <c r="AH1083" s="253"/>
      <c r="AI1083" s="253"/>
      <c r="AP1083" s="313"/>
      <c r="AT1083" s="313"/>
    </row>
    <row r="1084" spans="1:46" s="312" customFormat="1" ht="15" customHeight="1" x14ac:dyDescent="0.25">
      <c r="A1084" s="297"/>
      <c r="B1084" s="297"/>
      <c r="C1084" s="253"/>
      <c r="D1084" s="253"/>
      <c r="E1084" s="253"/>
      <c r="F1084" s="253"/>
      <c r="G1084" s="253"/>
      <c r="H1084" s="253"/>
      <c r="I1084" s="253"/>
      <c r="J1084" s="253"/>
      <c r="K1084" s="253"/>
      <c r="L1084" s="253"/>
      <c r="M1084" s="253"/>
      <c r="N1084" s="253"/>
      <c r="O1084" s="253"/>
      <c r="P1084" s="253"/>
      <c r="Q1084" s="253"/>
      <c r="R1084" s="253"/>
      <c r="S1084" s="253"/>
      <c r="T1084" s="253"/>
      <c r="U1084" s="253"/>
      <c r="V1084" s="253"/>
      <c r="W1084" s="253"/>
      <c r="X1084" s="253"/>
      <c r="Y1084" s="253"/>
      <c r="Z1084" s="253"/>
      <c r="AA1084" s="253"/>
      <c r="AB1084" s="253"/>
      <c r="AC1084" s="253"/>
      <c r="AD1084" s="253"/>
      <c r="AE1084" s="253"/>
      <c r="AF1084" s="253"/>
      <c r="AG1084" s="253"/>
      <c r="AH1084" s="253"/>
      <c r="AI1084" s="253"/>
      <c r="AP1084" s="313"/>
      <c r="AT1084" s="313"/>
    </row>
    <row r="1085" spans="1:46" s="312" customFormat="1" ht="15" customHeight="1" x14ac:dyDescent="0.25">
      <c r="A1085" s="297"/>
      <c r="B1085" s="297"/>
      <c r="C1085" s="253"/>
      <c r="D1085" s="253"/>
      <c r="E1085" s="253"/>
      <c r="F1085" s="253"/>
      <c r="G1085" s="253"/>
      <c r="H1085" s="253"/>
      <c r="I1085" s="253"/>
      <c r="J1085" s="253"/>
      <c r="K1085" s="253"/>
      <c r="L1085" s="253"/>
      <c r="M1085" s="253"/>
      <c r="N1085" s="253"/>
      <c r="O1085" s="253"/>
      <c r="P1085" s="253"/>
      <c r="Q1085" s="253"/>
      <c r="R1085" s="253"/>
      <c r="S1085" s="253"/>
      <c r="T1085" s="253"/>
      <c r="U1085" s="253"/>
      <c r="V1085" s="253"/>
      <c r="W1085" s="253"/>
      <c r="X1085" s="253"/>
      <c r="Y1085" s="253"/>
      <c r="Z1085" s="253"/>
      <c r="AA1085" s="253"/>
      <c r="AB1085" s="253"/>
      <c r="AC1085" s="253"/>
      <c r="AD1085" s="253"/>
      <c r="AE1085" s="253"/>
      <c r="AF1085" s="253"/>
      <c r="AG1085" s="253"/>
      <c r="AH1085" s="253"/>
      <c r="AI1085" s="253"/>
      <c r="AP1085" s="313"/>
      <c r="AT1085" s="313"/>
    </row>
    <row r="1086" spans="1:46" s="312" customFormat="1" ht="15" customHeight="1" x14ac:dyDescent="0.25">
      <c r="A1086" s="297"/>
      <c r="B1086" s="297"/>
      <c r="C1086" s="253"/>
      <c r="D1086" s="253"/>
      <c r="E1086" s="253"/>
      <c r="F1086" s="253"/>
      <c r="G1086" s="253"/>
      <c r="H1086" s="253"/>
      <c r="I1086" s="253"/>
      <c r="J1086" s="253"/>
      <c r="K1086" s="253"/>
      <c r="L1086" s="253"/>
      <c r="M1086" s="253"/>
      <c r="N1086" s="253"/>
      <c r="O1086" s="253"/>
      <c r="P1086" s="253"/>
      <c r="Q1086" s="253"/>
      <c r="R1086" s="253"/>
      <c r="S1086" s="253"/>
      <c r="T1086" s="253"/>
      <c r="U1086" s="253"/>
      <c r="V1086" s="253"/>
      <c r="W1086" s="253"/>
      <c r="X1086" s="253"/>
      <c r="Y1086" s="253"/>
      <c r="Z1086" s="253"/>
      <c r="AA1086" s="253"/>
      <c r="AB1086" s="253"/>
      <c r="AC1086" s="253"/>
      <c r="AD1086" s="253"/>
      <c r="AE1086" s="253"/>
      <c r="AF1086" s="253"/>
      <c r="AG1086" s="253"/>
      <c r="AH1086" s="253"/>
      <c r="AI1086" s="253"/>
      <c r="AP1086" s="313"/>
      <c r="AT1086" s="313"/>
    </row>
    <row r="1087" spans="1:46" s="312" customFormat="1" ht="15" customHeight="1" x14ac:dyDescent="0.25">
      <c r="A1087" s="297"/>
      <c r="B1087" s="297"/>
      <c r="C1087" s="253"/>
      <c r="D1087" s="253"/>
      <c r="E1087" s="253"/>
      <c r="F1087" s="253"/>
      <c r="G1087" s="253"/>
      <c r="H1087" s="253"/>
      <c r="I1087" s="253"/>
      <c r="J1087" s="253"/>
      <c r="K1087" s="253"/>
      <c r="L1087" s="253"/>
      <c r="M1087" s="253"/>
      <c r="N1087" s="253"/>
      <c r="O1087" s="253"/>
      <c r="P1087" s="253"/>
      <c r="Q1087" s="253"/>
      <c r="R1087" s="253"/>
      <c r="S1087" s="253"/>
      <c r="T1087" s="253"/>
      <c r="U1087" s="253"/>
      <c r="V1087" s="253"/>
      <c r="W1087" s="253"/>
      <c r="X1087" s="253"/>
      <c r="Y1087" s="253"/>
      <c r="Z1087" s="253"/>
      <c r="AA1087" s="253"/>
      <c r="AB1087" s="253"/>
      <c r="AC1087" s="253"/>
      <c r="AD1087" s="253"/>
      <c r="AE1087" s="253"/>
      <c r="AF1087" s="253"/>
      <c r="AG1087" s="253"/>
      <c r="AH1087" s="253"/>
      <c r="AI1087" s="253"/>
      <c r="AP1087" s="313"/>
      <c r="AT1087" s="313"/>
    </row>
    <row r="1088" spans="1:46" s="312" customFormat="1" ht="15" customHeight="1" x14ac:dyDescent="0.25">
      <c r="A1088" s="297"/>
      <c r="B1088" s="297"/>
      <c r="C1088" s="253"/>
      <c r="D1088" s="253"/>
      <c r="E1088" s="253"/>
      <c r="F1088" s="253"/>
      <c r="G1088" s="253"/>
      <c r="H1088" s="253"/>
      <c r="I1088" s="253"/>
      <c r="J1088" s="253"/>
      <c r="K1088" s="253"/>
      <c r="L1088" s="253"/>
      <c r="M1088" s="253"/>
      <c r="N1088" s="253"/>
      <c r="O1088" s="253"/>
      <c r="P1088" s="253"/>
      <c r="Q1088" s="253"/>
      <c r="R1088" s="253"/>
      <c r="S1088" s="253"/>
      <c r="T1088" s="253"/>
      <c r="U1088" s="253"/>
      <c r="V1088" s="253"/>
      <c r="W1088" s="253"/>
      <c r="X1088" s="253"/>
      <c r="Y1088" s="253"/>
      <c r="Z1088" s="253"/>
      <c r="AA1088" s="253"/>
      <c r="AB1088" s="253"/>
      <c r="AC1088" s="253"/>
      <c r="AD1088" s="253"/>
      <c r="AE1088" s="253"/>
      <c r="AF1088" s="253"/>
      <c r="AG1088" s="253"/>
      <c r="AH1088" s="253"/>
      <c r="AI1088" s="253"/>
      <c r="AP1088" s="313"/>
      <c r="AT1088" s="313"/>
    </row>
    <row r="1089" spans="1:46" s="312" customFormat="1" ht="15" customHeight="1" x14ac:dyDescent="0.25">
      <c r="A1089" s="297"/>
      <c r="B1089" s="297"/>
      <c r="C1089" s="253"/>
      <c r="D1089" s="253"/>
      <c r="E1089" s="253"/>
      <c r="F1089" s="253"/>
      <c r="G1089" s="253"/>
      <c r="H1089" s="253"/>
      <c r="I1089" s="253"/>
      <c r="J1089" s="253"/>
      <c r="K1089" s="253"/>
      <c r="L1089" s="253"/>
      <c r="M1089" s="253"/>
      <c r="N1089" s="253"/>
      <c r="O1089" s="253"/>
      <c r="P1089" s="253"/>
      <c r="Q1089" s="253"/>
      <c r="R1089" s="253"/>
      <c r="S1089" s="253"/>
      <c r="T1089" s="253"/>
      <c r="U1089" s="253"/>
      <c r="V1089" s="253"/>
      <c r="W1089" s="253"/>
      <c r="X1089" s="253"/>
      <c r="Y1089" s="253"/>
      <c r="Z1089" s="253"/>
      <c r="AA1089" s="253"/>
      <c r="AB1089" s="253"/>
      <c r="AC1089" s="253"/>
      <c r="AD1089" s="253"/>
      <c r="AE1089" s="253"/>
      <c r="AF1089" s="253"/>
      <c r="AG1089" s="253"/>
      <c r="AH1089" s="253"/>
      <c r="AI1089" s="253"/>
      <c r="AP1089" s="313"/>
      <c r="AT1089" s="313"/>
    </row>
    <row r="1090" spans="1:46" s="312" customFormat="1" ht="15" customHeight="1" x14ac:dyDescent="0.25">
      <c r="A1090" s="297"/>
      <c r="B1090" s="297"/>
      <c r="C1090" s="253"/>
      <c r="D1090" s="253"/>
      <c r="E1090" s="253"/>
      <c r="F1090" s="253"/>
      <c r="G1090" s="253"/>
      <c r="H1090" s="253"/>
      <c r="I1090" s="253"/>
      <c r="J1090" s="253"/>
      <c r="K1090" s="253"/>
      <c r="L1090" s="253"/>
      <c r="M1090" s="253"/>
      <c r="N1090" s="253"/>
      <c r="O1090" s="253"/>
      <c r="P1090" s="253"/>
      <c r="Q1090" s="253"/>
      <c r="R1090" s="253"/>
      <c r="S1090" s="253"/>
      <c r="T1090" s="253"/>
      <c r="U1090" s="253"/>
      <c r="V1090" s="253"/>
      <c r="W1090" s="253"/>
      <c r="X1090" s="253"/>
      <c r="Y1090" s="253"/>
      <c r="Z1090" s="253"/>
      <c r="AA1090" s="253"/>
      <c r="AB1090" s="253"/>
      <c r="AC1090" s="253"/>
      <c r="AD1090" s="253"/>
      <c r="AE1090" s="253"/>
      <c r="AF1090" s="253"/>
      <c r="AG1090" s="253"/>
      <c r="AH1090" s="253"/>
      <c r="AI1090" s="253"/>
      <c r="AP1090" s="313"/>
      <c r="AT1090" s="313"/>
    </row>
    <row r="1091" spans="1:46" s="312" customFormat="1" ht="15" customHeight="1" x14ac:dyDescent="0.25">
      <c r="A1091" s="297"/>
      <c r="B1091" s="297"/>
      <c r="C1091" s="253"/>
      <c r="D1091" s="253"/>
      <c r="E1091" s="253"/>
      <c r="F1091" s="253"/>
      <c r="G1091" s="253"/>
      <c r="H1091" s="253"/>
      <c r="I1091" s="253"/>
      <c r="J1091" s="253"/>
      <c r="K1091" s="253"/>
      <c r="L1091" s="253"/>
      <c r="M1091" s="253"/>
      <c r="N1091" s="253"/>
      <c r="O1091" s="253"/>
      <c r="P1091" s="253"/>
      <c r="Q1091" s="253"/>
      <c r="R1091" s="253"/>
      <c r="S1091" s="253"/>
      <c r="T1091" s="253"/>
      <c r="U1091" s="253"/>
      <c r="V1091" s="253"/>
      <c r="W1091" s="253"/>
      <c r="X1091" s="253"/>
      <c r="Y1091" s="253"/>
      <c r="Z1091" s="253"/>
      <c r="AA1091" s="253"/>
      <c r="AB1091" s="253"/>
      <c r="AC1091" s="253"/>
      <c r="AD1091" s="253"/>
      <c r="AE1091" s="253"/>
      <c r="AF1091" s="253"/>
      <c r="AG1091" s="253"/>
      <c r="AH1091" s="253"/>
      <c r="AI1091" s="253"/>
      <c r="AP1091" s="313"/>
      <c r="AT1091" s="313"/>
    </row>
    <row r="1092" spans="1:46" s="312" customFormat="1" ht="15" customHeight="1" x14ac:dyDescent="0.25">
      <c r="A1092" s="297"/>
      <c r="B1092" s="297"/>
      <c r="C1092" s="253"/>
      <c r="D1092" s="253"/>
      <c r="E1092" s="253"/>
      <c r="F1092" s="253"/>
      <c r="G1092" s="253"/>
      <c r="H1092" s="253"/>
      <c r="I1092" s="253"/>
      <c r="J1092" s="253"/>
      <c r="K1092" s="253"/>
      <c r="L1092" s="253"/>
      <c r="M1092" s="253"/>
      <c r="N1092" s="253"/>
      <c r="O1092" s="253"/>
      <c r="P1092" s="253"/>
      <c r="Q1092" s="253"/>
      <c r="R1092" s="253"/>
      <c r="S1092" s="253"/>
      <c r="T1092" s="253"/>
      <c r="U1092" s="253"/>
      <c r="V1092" s="253"/>
      <c r="W1092" s="253"/>
      <c r="X1092" s="253"/>
      <c r="Y1092" s="253"/>
      <c r="Z1092" s="253"/>
      <c r="AA1092" s="253"/>
      <c r="AB1092" s="253"/>
      <c r="AC1092" s="253"/>
      <c r="AD1092" s="253"/>
      <c r="AE1092" s="253"/>
      <c r="AF1092" s="253"/>
      <c r="AG1092" s="253"/>
      <c r="AH1092" s="253"/>
      <c r="AI1092" s="253"/>
      <c r="AP1092" s="313"/>
      <c r="AT1092" s="313"/>
    </row>
    <row r="1093" spans="1:46" s="312" customFormat="1" ht="15" customHeight="1" x14ac:dyDescent="0.25">
      <c r="A1093" s="297"/>
      <c r="B1093" s="297"/>
      <c r="C1093" s="253"/>
      <c r="D1093" s="253"/>
      <c r="E1093" s="253"/>
      <c r="F1093" s="253"/>
      <c r="G1093" s="253"/>
      <c r="H1093" s="253"/>
      <c r="I1093" s="253"/>
      <c r="J1093" s="253"/>
      <c r="K1093" s="253"/>
      <c r="L1093" s="253"/>
      <c r="M1093" s="253"/>
      <c r="N1093" s="253"/>
      <c r="O1093" s="253"/>
      <c r="P1093" s="253"/>
      <c r="Q1093" s="253"/>
      <c r="R1093" s="253"/>
      <c r="S1093" s="253"/>
      <c r="T1093" s="253"/>
      <c r="U1093" s="253"/>
      <c r="V1093" s="253"/>
      <c r="W1093" s="253"/>
      <c r="X1093" s="253"/>
      <c r="Y1093" s="253"/>
      <c r="Z1093" s="253"/>
      <c r="AA1093" s="253"/>
      <c r="AB1093" s="253"/>
      <c r="AC1093" s="253"/>
      <c r="AD1093" s="253"/>
      <c r="AE1093" s="253"/>
      <c r="AF1093" s="253"/>
      <c r="AG1093" s="253"/>
      <c r="AH1093" s="253"/>
      <c r="AI1093" s="253"/>
      <c r="AP1093" s="313"/>
      <c r="AT1093" s="313"/>
    </row>
    <row r="1094" spans="1:46" s="312" customFormat="1" ht="15" customHeight="1" x14ac:dyDescent="0.25">
      <c r="A1094" s="297"/>
      <c r="B1094" s="297"/>
      <c r="C1094" s="253"/>
      <c r="D1094" s="253"/>
      <c r="E1094" s="253"/>
      <c r="F1094" s="253"/>
      <c r="G1094" s="253"/>
      <c r="H1094" s="253"/>
      <c r="I1094" s="253"/>
      <c r="J1094" s="253"/>
      <c r="K1094" s="253"/>
      <c r="L1094" s="253"/>
      <c r="M1094" s="253"/>
      <c r="N1094" s="253"/>
      <c r="O1094" s="253"/>
      <c r="P1094" s="253"/>
      <c r="Q1094" s="253"/>
      <c r="R1094" s="253"/>
      <c r="S1094" s="253"/>
      <c r="T1094" s="253"/>
      <c r="U1094" s="253"/>
      <c r="V1094" s="253"/>
      <c r="W1094" s="253"/>
      <c r="X1094" s="253"/>
      <c r="Y1094" s="253"/>
      <c r="Z1094" s="253"/>
      <c r="AA1094" s="253"/>
      <c r="AB1094" s="253"/>
      <c r="AC1094" s="253"/>
      <c r="AD1094" s="253"/>
      <c r="AE1094" s="253"/>
      <c r="AF1094" s="253"/>
      <c r="AG1094" s="253"/>
      <c r="AH1094" s="253"/>
      <c r="AI1094" s="253"/>
      <c r="AP1094" s="313"/>
      <c r="AT1094" s="313"/>
    </row>
    <row r="1095" spans="1:46" s="312" customFormat="1" ht="15" customHeight="1" x14ac:dyDescent="0.25">
      <c r="A1095" s="297"/>
      <c r="B1095" s="297"/>
      <c r="C1095" s="253"/>
      <c r="D1095" s="253"/>
      <c r="E1095" s="253"/>
      <c r="F1095" s="253"/>
      <c r="G1095" s="253"/>
      <c r="H1095" s="253"/>
      <c r="I1095" s="253"/>
      <c r="J1095" s="253"/>
      <c r="K1095" s="253"/>
      <c r="L1095" s="253"/>
      <c r="M1095" s="253"/>
      <c r="N1095" s="253"/>
      <c r="O1095" s="253"/>
      <c r="P1095" s="253"/>
      <c r="Q1095" s="253"/>
      <c r="R1095" s="253"/>
      <c r="S1095" s="253"/>
      <c r="T1095" s="253"/>
      <c r="U1095" s="253"/>
      <c r="V1095" s="253"/>
      <c r="W1095" s="253"/>
      <c r="X1095" s="253"/>
      <c r="Y1095" s="253"/>
      <c r="Z1095" s="253"/>
      <c r="AA1095" s="253"/>
      <c r="AB1095" s="253"/>
      <c r="AC1095" s="253"/>
      <c r="AD1095" s="253"/>
      <c r="AE1095" s="253"/>
      <c r="AF1095" s="253"/>
      <c r="AG1095" s="253"/>
      <c r="AH1095" s="253"/>
      <c r="AI1095" s="253"/>
      <c r="AP1095" s="313"/>
      <c r="AT1095" s="313"/>
    </row>
    <row r="1096" spans="1:46" s="312" customFormat="1" ht="15" customHeight="1" x14ac:dyDescent="0.25">
      <c r="A1096" s="297"/>
      <c r="B1096" s="297"/>
      <c r="C1096" s="253"/>
      <c r="D1096" s="253"/>
      <c r="E1096" s="253"/>
      <c r="F1096" s="253"/>
      <c r="G1096" s="253"/>
      <c r="H1096" s="253"/>
      <c r="I1096" s="253"/>
      <c r="J1096" s="253"/>
      <c r="K1096" s="253"/>
      <c r="L1096" s="253"/>
      <c r="M1096" s="253"/>
      <c r="N1096" s="253"/>
      <c r="O1096" s="253"/>
      <c r="P1096" s="253"/>
      <c r="Q1096" s="253"/>
      <c r="R1096" s="253"/>
      <c r="S1096" s="253"/>
      <c r="T1096" s="253"/>
      <c r="U1096" s="253"/>
      <c r="V1096" s="253"/>
      <c r="W1096" s="253"/>
      <c r="X1096" s="253"/>
      <c r="Y1096" s="253"/>
      <c r="Z1096" s="253"/>
      <c r="AA1096" s="253"/>
      <c r="AB1096" s="253"/>
      <c r="AC1096" s="253"/>
      <c r="AD1096" s="253"/>
      <c r="AE1096" s="253"/>
      <c r="AF1096" s="253"/>
      <c r="AG1096" s="253"/>
      <c r="AH1096" s="253"/>
      <c r="AI1096" s="253"/>
      <c r="AP1096" s="313"/>
      <c r="AT1096" s="313"/>
    </row>
    <row r="1097" spans="1:46" s="312" customFormat="1" ht="15" customHeight="1" x14ac:dyDescent="0.25">
      <c r="A1097" s="297"/>
      <c r="B1097" s="297"/>
      <c r="C1097" s="253"/>
      <c r="D1097" s="253"/>
      <c r="E1097" s="253"/>
      <c r="F1097" s="253"/>
      <c r="G1097" s="253"/>
      <c r="H1097" s="253"/>
      <c r="I1097" s="253"/>
      <c r="J1097" s="253"/>
      <c r="K1097" s="253"/>
      <c r="L1097" s="253"/>
      <c r="M1097" s="253"/>
      <c r="N1097" s="253"/>
      <c r="O1097" s="253"/>
      <c r="P1097" s="253"/>
      <c r="Q1097" s="253"/>
      <c r="R1097" s="253"/>
      <c r="S1097" s="253"/>
      <c r="T1097" s="253"/>
      <c r="U1097" s="253"/>
      <c r="V1097" s="253"/>
      <c r="W1097" s="253"/>
      <c r="X1097" s="253"/>
      <c r="Y1097" s="253"/>
      <c r="Z1097" s="253"/>
      <c r="AA1097" s="253"/>
      <c r="AB1097" s="253"/>
      <c r="AC1097" s="253"/>
      <c r="AD1097" s="253"/>
      <c r="AE1097" s="253"/>
      <c r="AF1097" s="253"/>
      <c r="AG1097" s="253"/>
      <c r="AH1097" s="253"/>
      <c r="AI1097" s="253"/>
      <c r="AP1097" s="313"/>
      <c r="AT1097" s="313"/>
    </row>
    <row r="1098" spans="1:46" s="312" customFormat="1" ht="15" customHeight="1" x14ac:dyDescent="0.25">
      <c r="A1098" s="297"/>
      <c r="B1098" s="297"/>
      <c r="C1098" s="253"/>
      <c r="D1098" s="253"/>
      <c r="E1098" s="253"/>
      <c r="F1098" s="253"/>
      <c r="G1098" s="253"/>
      <c r="H1098" s="253"/>
      <c r="I1098" s="253"/>
      <c r="J1098" s="253"/>
      <c r="K1098" s="253"/>
      <c r="L1098" s="253"/>
      <c r="M1098" s="253"/>
      <c r="N1098" s="253"/>
      <c r="O1098" s="253"/>
      <c r="P1098" s="253"/>
      <c r="Q1098" s="253"/>
      <c r="R1098" s="253"/>
      <c r="S1098" s="253"/>
      <c r="T1098" s="253"/>
      <c r="U1098" s="253"/>
      <c r="V1098" s="253"/>
      <c r="W1098" s="253"/>
      <c r="X1098" s="253"/>
      <c r="Y1098" s="253"/>
      <c r="Z1098" s="253"/>
      <c r="AA1098" s="253"/>
      <c r="AB1098" s="253"/>
      <c r="AC1098" s="253"/>
      <c r="AD1098" s="253"/>
      <c r="AE1098" s="253"/>
      <c r="AF1098" s="253"/>
      <c r="AG1098" s="253"/>
      <c r="AH1098" s="253"/>
      <c r="AI1098" s="253"/>
      <c r="AP1098" s="313"/>
      <c r="AT1098" s="313"/>
    </row>
    <row r="1099" spans="1:46" s="312" customFormat="1" ht="15" customHeight="1" x14ac:dyDescent="0.25">
      <c r="A1099" s="297"/>
      <c r="B1099" s="297"/>
      <c r="C1099" s="253"/>
      <c r="D1099" s="253"/>
      <c r="E1099" s="253"/>
      <c r="F1099" s="253"/>
      <c r="G1099" s="253"/>
      <c r="H1099" s="253"/>
      <c r="I1099" s="253"/>
      <c r="J1099" s="253"/>
      <c r="K1099" s="253"/>
      <c r="L1099" s="253"/>
      <c r="M1099" s="253"/>
      <c r="N1099" s="253"/>
      <c r="O1099" s="253"/>
      <c r="P1099" s="253"/>
      <c r="Q1099" s="253"/>
      <c r="R1099" s="253"/>
      <c r="S1099" s="253"/>
      <c r="T1099" s="253"/>
      <c r="U1099" s="253"/>
      <c r="V1099" s="253"/>
      <c r="W1099" s="253"/>
      <c r="X1099" s="253"/>
      <c r="Y1099" s="253"/>
      <c r="Z1099" s="253"/>
      <c r="AA1099" s="253"/>
      <c r="AB1099" s="253"/>
      <c r="AC1099" s="253"/>
      <c r="AD1099" s="253"/>
      <c r="AE1099" s="253"/>
      <c r="AF1099" s="253"/>
      <c r="AG1099" s="253"/>
      <c r="AH1099" s="253"/>
      <c r="AI1099" s="253"/>
      <c r="AP1099" s="313"/>
      <c r="AT1099" s="313"/>
    </row>
    <row r="1100" spans="1:46" s="312" customFormat="1" ht="15" customHeight="1" x14ac:dyDescent="0.25">
      <c r="A1100" s="297"/>
      <c r="B1100" s="297"/>
      <c r="C1100" s="253"/>
      <c r="D1100" s="253"/>
      <c r="E1100" s="253"/>
      <c r="F1100" s="253"/>
      <c r="G1100" s="253"/>
      <c r="H1100" s="253"/>
      <c r="I1100" s="253"/>
      <c r="J1100" s="253"/>
      <c r="K1100" s="253"/>
      <c r="L1100" s="253"/>
      <c r="M1100" s="253"/>
      <c r="N1100" s="253"/>
      <c r="O1100" s="253"/>
      <c r="P1100" s="253"/>
      <c r="Q1100" s="253"/>
      <c r="R1100" s="253"/>
      <c r="S1100" s="253"/>
      <c r="T1100" s="253"/>
      <c r="U1100" s="253"/>
      <c r="V1100" s="253"/>
      <c r="W1100" s="253"/>
      <c r="X1100" s="253"/>
      <c r="Y1100" s="253"/>
      <c r="Z1100" s="253"/>
      <c r="AA1100" s="253"/>
      <c r="AB1100" s="253"/>
      <c r="AC1100" s="253"/>
      <c r="AD1100" s="253"/>
      <c r="AE1100" s="253"/>
      <c r="AF1100" s="253"/>
      <c r="AG1100" s="253"/>
      <c r="AH1100" s="253"/>
      <c r="AI1100" s="253"/>
      <c r="AP1100" s="313"/>
      <c r="AT1100" s="313"/>
    </row>
    <row r="1101" spans="1:46" s="312" customFormat="1" ht="15" customHeight="1" x14ac:dyDescent="0.25">
      <c r="A1101" s="297"/>
      <c r="B1101" s="297"/>
      <c r="C1101" s="253"/>
      <c r="D1101" s="253"/>
      <c r="E1101" s="253"/>
      <c r="F1101" s="253"/>
      <c r="G1101" s="253"/>
      <c r="H1101" s="253"/>
      <c r="I1101" s="253"/>
      <c r="J1101" s="253"/>
      <c r="K1101" s="253"/>
      <c r="L1101" s="253"/>
      <c r="M1101" s="253"/>
      <c r="N1101" s="253"/>
      <c r="O1101" s="253"/>
      <c r="P1101" s="253"/>
      <c r="Q1101" s="253"/>
      <c r="R1101" s="253"/>
      <c r="S1101" s="253"/>
      <c r="T1101" s="253"/>
      <c r="U1101" s="253"/>
      <c r="V1101" s="253"/>
      <c r="W1101" s="253"/>
      <c r="X1101" s="253"/>
      <c r="Y1101" s="253"/>
      <c r="Z1101" s="253"/>
      <c r="AA1101" s="253"/>
      <c r="AB1101" s="253"/>
      <c r="AC1101" s="253"/>
      <c r="AD1101" s="253"/>
      <c r="AE1101" s="253"/>
      <c r="AF1101" s="253"/>
      <c r="AG1101" s="253"/>
      <c r="AH1101" s="253"/>
      <c r="AI1101" s="253"/>
      <c r="AP1101" s="313"/>
      <c r="AT1101" s="313"/>
    </row>
    <row r="1102" spans="1:46" s="312" customFormat="1" ht="15" customHeight="1" x14ac:dyDescent="0.25">
      <c r="A1102" s="297"/>
      <c r="B1102" s="297"/>
      <c r="C1102" s="253"/>
      <c r="D1102" s="253"/>
      <c r="E1102" s="253"/>
      <c r="F1102" s="253"/>
      <c r="G1102" s="253"/>
      <c r="H1102" s="253"/>
      <c r="I1102" s="253"/>
      <c r="J1102" s="253"/>
      <c r="K1102" s="253"/>
      <c r="L1102" s="253"/>
      <c r="M1102" s="253"/>
      <c r="N1102" s="253"/>
      <c r="O1102" s="253"/>
      <c r="P1102" s="253"/>
      <c r="Q1102" s="253"/>
      <c r="R1102" s="253"/>
      <c r="S1102" s="253"/>
      <c r="T1102" s="253"/>
      <c r="U1102" s="253"/>
      <c r="V1102" s="253"/>
      <c r="W1102" s="253"/>
      <c r="X1102" s="253"/>
      <c r="Y1102" s="253"/>
      <c r="Z1102" s="253"/>
      <c r="AA1102" s="253"/>
      <c r="AB1102" s="253"/>
      <c r="AC1102" s="253"/>
      <c r="AD1102" s="253"/>
      <c r="AE1102" s="253"/>
      <c r="AF1102" s="253"/>
      <c r="AG1102" s="253"/>
      <c r="AH1102" s="253"/>
      <c r="AI1102" s="253"/>
      <c r="AP1102" s="313"/>
      <c r="AT1102" s="313"/>
    </row>
    <row r="1103" spans="1:46" s="312" customFormat="1" ht="15" customHeight="1" x14ac:dyDescent="0.25">
      <c r="A1103" s="297"/>
      <c r="B1103" s="297"/>
      <c r="C1103" s="253"/>
      <c r="D1103" s="253"/>
      <c r="E1103" s="253"/>
      <c r="F1103" s="253"/>
      <c r="G1103" s="253"/>
      <c r="H1103" s="253"/>
      <c r="I1103" s="253"/>
      <c r="J1103" s="253"/>
      <c r="K1103" s="253"/>
      <c r="L1103" s="253"/>
      <c r="M1103" s="253"/>
      <c r="N1103" s="253"/>
      <c r="O1103" s="253"/>
      <c r="P1103" s="253"/>
      <c r="Q1103" s="253"/>
      <c r="R1103" s="253"/>
      <c r="S1103" s="253"/>
      <c r="T1103" s="253"/>
      <c r="U1103" s="253"/>
      <c r="V1103" s="253"/>
      <c r="W1103" s="253"/>
      <c r="X1103" s="253"/>
      <c r="Y1103" s="253"/>
      <c r="Z1103" s="253"/>
      <c r="AA1103" s="253"/>
      <c r="AB1103" s="253"/>
      <c r="AC1103" s="253"/>
      <c r="AD1103" s="253"/>
      <c r="AE1103" s="253"/>
      <c r="AF1103" s="253"/>
      <c r="AG1103" s="253"/>
      <c r="AH1103" s="253"/>
      <c r="AI1103" s="253"/>
      <c r="AP1103" s="313"/>
      <c r="AT1103" s="313"/>
    </row>
    <row r="1104" spans="1:46" s="312" customFormat="1" ht="15" customHeight="1" x14ac:dyDescent="0.25">
      <c r="A1104" s="297"/>
      <c r="B1104" s="297"/>
      <c r="C1104" s="253"/>
      <c r="D1104" s="253"/>
      <c r="E1104" s="253"/>
      <c r="F1104" s="253"/>
      <c r="G1104" s="253"/>
      <c r="H1104" s="253"/>
      <c r="I1104" s="253"/>
      <c r="J1104" s="253"/>
      <c r="K1104" s="253"/>
      <c r="L1104" s="253"/>
      <c r="M1104" s="253"/>
      <c r="N1104" s="253"/>
      <c r="O1104" s="253"/>
      <c r="P1104" s="253"/>
      <c r="Q1104" s="253"/>
      <c r="R1104" s="253"/>
      <c r="S1104" s="253"/>
      <c r="T1104" s="253"/>
      <c r="U1104" s="253"/>
      <c r="V1104" s="253"/>
      <c r="W1104" s="253"/>
      <c r="X1104" s="253"/>
      <c r="Y1104" s="253"/>
      <c r="Z1104" s="253"/>
      <c r="AA1104" s="253"/>
      <c r="AB1104" s="253"/>
      <c r="AC1104" s="253"/>
      <c r="AD1104" s="253"/>
      <c r="AE1104" s="253"/>
      <c r="AF1104" s="253"/>
      <c r="AG1104" s="253"/>
      <c r="AH1104" s="253"/>
      <c r="AI1104" s="253"/>
      <c r="AP1104" s="313"/>
      <c r="AT1104" s="313"/>
    </row>
    <row r="1105" spans="1:46" s="312" customFormat="1" ht="15" customHeight="1" x14ac:dyDescent="0.25">
      <c r="A1105" s="297"/>
      <c r="B1105" s="297"/>
      <c r="C1105" s="253"/>
      <c r="D1105" s="253"/>
      <c r="E1105" s="253"/>
      <c r="F1105" s="253"/>
      <c r="G1105" s="253"/>
      <c r="H1105" s="253"/>
      <c r="I1105" s="253"/>
      <c r="J1105" s="253"/>
      <c r="K1105" s="253"/>
      <c r="L1105" s="253"/>
      <c r="M1105" s="253"/>
      <c r="N1105" s="253"/>
      <c r="O1105" s="253"/>
      <c r="P1105" s="253"/>
      <c r="Q1105" s="253"/>
      <c r="R1105" s="253"/>
      <c r="S1105" s="253"/>
      <c r="T1105" s="253"/>
      <c r="U1105" s="253"/>
      <c r="V1105" s="253"/>
      <c r="W1105" s="253"/>
      <c r="X1105" s="253"/>
      <c r="Y1105" s="253"/>
      <c r="Z1105" s="253"/>
      <c r="AA1105" s="253"/>
      <c r="AB1105" s="253"/>
      <c r="AC1105" s="253"/>
      <c r="AD1105" s="253"/>
      <c r="AE1105" s="253"/>
      <c r="AF1105" s="253"/>
      <c r="AG1105" s="253"/>
      <c r="AH1105" s="253"/>
      <c r="AI1105" s="253"/>
      <c r="AP1105" s="313"/>
      <c r="AT1105" s="313"/>
    </row>
    <row r="1106" spans="1:46" s="312" customFormat="1" ht="15" customHeight="1" x14ac:dyDescent="0.25">
      <c r="A1106" s="297"/>
      <c r="B1106" s="297"/>
      <c r="C1106" s="253"/>
      <c r="D1106" s="253"/>
      <c r="E1106" s="253"/>
      <c r="F1106" s="253"/>
      <c r="G1106" s="253"/>
      <c r="H1106" s="253"/>
      <c r="I1106" s="253"/>
      <c r="J1106" s="253"/>
      <c r="K1106" s="253"/>
      <c r="L1106" s="253"/>
      <c r="M1106" s="253"/>
      <c r="N1106" s="253"/>
      <c r="O1106" s="253"/>
      <c r="P1106" s="253"/>
      <c r="Q1106" s="253"/>
      <c r="R1106" s="253"/>
      <c r="S1106" s="253"/>
      <c r="T1106" s="253"/>
      <c r="U1106" s="253"/>
      <c r="V1106" s="253"/>
      <c r="W1106" s="253"/>
      <c r="X1106" s="253"/>
      <c r="Y1106" s="253"/>
      <c r="Z1106" s="253"/>
      <c r="AA1106" s="253"/>
      <c r="AB1106" s="253"/>
      <c r="AC1106" s="253"/>
      <c r="AD1106" s="253"/>
      <c r="AE1106" s="253"/>
      <c r="AF1106" s="253"/>
      <c r="AG1106" s="253"/>
      <c r="AH1106" s="253"/>
      <c r="AI1106" s="253"/>
      <c r="AP1106" s="313"/>
      <c r="AT1106" s="313"/>
    </row>
    <row r="1107" spans="1:46" s="312" customFormat="1" ht="15" customHeight="1" x14ac:dyDescent="0.25">
      <c r="A1107" s="297"/>
      <c r="B1107" s="297"/>
      <c r="C1107" s="253"/>
      <c r="D1107" s="253"/>
      <c r="E1107" s="253"/>
      <c r="F1107" s="253"/>
      <c r="G1107" s="253"/>
      <c r="H1107" s="253"/>
      <c r="I1107" s="253"/>
      <c r="J1107" s="253"/>
      <c r="K1107" s="253"/>
      <c r="L1107" s="253"/>
      <c r="M1107" s="253"/>
      <c r="N1107" s="253"/>
      <c r="O1107" s="253"/>
      <c r="P1107" s="253"/>
      <c r="Q1107" s="253"/>
      <c r="R1107" s="253"/>
      <c r="S1107" s="253"/>
      <c r="T1107" s="253"/>
      <c r="U1107" s="253"/>
      <c r="V1107" s="253"/>
      <c r="W1107" s="253"/>
      <c r="X1107" s="253"/>
      <c r="Y1107" s="253"/>
      <c r="Z1107" s="253"/>
      <c r="AA1107" s="253"/>
      <c r="AB1107" s="253"/>
      <c r="AC1107" s="253"/>
      <c r="AD1107" s="253"/>
      <c r="AE1107" s="253"/>
      <c r="AF1107" s="253"/>
      <c r="AG1107" s="253"/>
      <c r="AH1107" s="253"/>
      <c r="AI1107" s="253"/>
      <c r="AP1107" s="313"/>
      <c r="AT1107" s="313"/>
    </row>
    <row r="1108" spans="1:46" s="312" customFormat="1" ht="15" customHeight="1" x14ac:dyDescent="0.25">
      <c r="A1108" s="297"/>
      <c r="B1108" s="297"/>
      <c r="C1108" s="253"/>
      <c r="D1108" s="253"/>
      <c r="E1108" s="253"/>
      <c r="F1108" s="253"/>
      <c r="G1108" s="253"/>
      <c r="H1108" s="253"/>
      <c r="I1108" s="253"/>
      <c r="J1108" s="253"/>
      <c r="K1108" s="253"/>
      <c r="L1108" s="253"/>
      <c r="M1108" s="253"/>
      <c r="N1108" s="253"/>
      <c r="O1108" s="253"/>
      <c r="P1108" s="253"/>
      <c r="Q1108" s="253"/>
      <c r="R1108" s="253"/>
      <c r="S1108" s="253"/>
      <c r="T1108" s="253"/>
      <c r="U1108" s="253"/>
      <c r="V1108" s="253"/>
      <c r="W1108" s="253"/>
      <c r="X1108" s="253"/>
      <c r="Y1108" s="253"/>
      <c r="Z1108" s="253"/>
      <c r="AA1108" s="253"/>
      <c r="AB1108" s="253"/>
      <c r="AC1108" s="253"/>
      <c r="AD1108" s="253"/>
      <c r="AE1108" s="253"/>
      <c r="AF1108" s="253"/>
      <c r="AG1108" s="253"/>
      <c r="AH1108" s="253"/>
      <c r="AI1108" s="253"/>
      <c r="AP1108" s="313"/>
      <c r="AT1108" s="313"/>
    </row>
    <row r="1109" spans="1:46" s="312" customFormat="1" ht="15" customHeight="1" x14ac:dyDescent="0.25">
      <c r="A1109" s="297"/>
      <c r="B1109" s="297"/>
      <c r="C1109" s="253"/>
      <c r="D1109" s="253"/>
      <c r="E1109" s="253"/>
      <c r="F1109" s="253"/>
      <c r="G1109" s="253"/>
      <c r="H1109" s="253"/>
      <c r="I1109" s="253"/>
      <c r="J1109" s="253"/>
      <c r="K1109" s="253"/>
      <c r="L1109" s="253"/>
      <c r="M1109" s="253"/>
      <c r="N1109" s="253"/>
      <c r="O1109" s="253"/>
      <c r="P1109" s="253"/>
      <c r="Q1109" s="253"/>
      <c r="R1109" s="253"/>
      <c r="S1109" s="253"/>
      <c r="T1109" s="253"/>
      <c r="U1109" s="253"/>
      <c r="V1109" s="253"/>
      <c r="W1109" s="253"/>
      <c r="X1109" s="253"/>
      <c r="Y1109" s="253"/>
      <c r="Z1109" s="253"/>
      <c r="AA1109" s="253"/>
      <c r="AB1109" s="253"/>
      <c r="AC1109" s="253"/>
      <c r="AD1109" s="253"/>
      <c r="AE1109" s="253"/>
      <c r="AF1109" s="253"/>
      <c r="AG1109" s="253"/>
      <c r="AH1109" s="253"/>
      <c r="AI1109" s="253"/>
      <c r="AP1109" s="313"/>
      <c r="AT1109" s="313"/>
    </row>
    <row r="1110" spans="1:46" s="312" customFormat="1" ht="15" customHeight="1" x14ac:dyDescent="0.25">
      <c r="A1110" s="297"/>
      <c r="B1110" s="297"/>
      <c r="C1110" s="253"/>
      <c r="D1110" s="253"/>
      <c r="E1110" s="253"/>
      <c r="F1110" s="253"/>
      <c r="G1110" s="253"/>
      <c r="H1110" s="253"/>
      <c r="I1110" s="253"/>
      <c r="J1110" s="253"/>
      <c r="K1110" s="253"/>
      <c r="L1110" s="253"/>
      <c r="M1110" s="253"/>
      <c r="N1110" s="253"/>
      <c r="O1110" s="253"/>
      <c r="P1110" s="253"/>
      <c r="Q1110" s="253"/>
      <c r="R1110" s="253"/>
      <c r="S1110" s="253"/>
      <c r="T1110" s="253"/>
      <c r="U1110" s="253"/>
      <c r="V1110" s="253"/>
      <c r="W1110" s="253"/>
      <c r="X1110" s="253"/>
      <c r="Y1110" s="253"/>
      <c r="Z1110" s="253"/>
      <c r="AA1110" s="253"/>
      <c r="AB1110" s="253"/>
      <c r="AC1110" s="253"/>
      <c r="AD1110" s="253"/>
      <c r="AE1110" s="253"/>
      <c r="AF1110" s="253"/>
      <c r="AG1110" s="253"/>
      <c r="AH1110" s="253"/>
      <c r="AI1110" s="253"/>
      <c r="AP1110" s="313"/>
      <c r="AT1110" s="313"/>
    </row>
    <row r="1111" spans="1:46" s="312" customFormat="1" ht="15" customHeight="1" x14ac:dyDescent="0.25">
      <c r="A1111" s="297"/>
      <c r="B1111" s="297"/>
      <c r="C1111" s="253"/>
      <c r="D1111" s="253"/>
      <c r="E1111" s="253"/>
      <c r="F1111" s="253"/>
      <c r="G1111" s="253"/>
      <c r="H1111" s="253"/>
      <c r="I1111" s="253"/>
      <c r="J1111" s="253"/>
      <c r="K1111" s="253"/>
      <c r="L1111" s="253"/>
      <c r="M1111" s="253"/>
      <c r="N1111" s="253"/>
      <c r="O1111" s="253"/>
      <c r="P1111" s="253"/>
      <c r="Q1111" s="253"/>
      <c r="R1111" s="253"/>
      <c r="S1111" s="253"/>
      <c r="T1111" s="253"/>
      <c r="U1111" s="253"/>
      <c r="V1111" s="253"/>
      <c r="W1111" s="253"/>
      <c r="X1111" s="253"/>
      <c r="Y1111" s="253"/>
      <c r="Z1111" s="253"/>
      <c r="AA1111" s="253"/>
      <c r="AB1111" s="253"/>
      <c r="AC1111" s="253"/>
      <c r="AD1111" s="253"/>
      <c r="AE1111" s="253"/>
      <c r="AF1111" s="253"/>
      <c r="AG1111" s="253"/>
      <c r="AH1111" s="253"/>
      <c r="AI1111" s="253"/>
      <c r="AP1111" s="313"/>
      <c r="AT1111" s="313"/>
    </row>
    <row r="1112" spans="1:46" s="312" customFormat="1" ht="15" customHeight="1" x14ac:dyDescent="0.25">
      <c r="A1112" s="297"/>
      <c r="B1112" s="297"/>
      <c r="C1112" s="253"/>
      <c r="D1112" s="253"/>
      <c r="E1112" s="253"/>
      <c r="F1112" s="253"/>
      <c r="G1112" s="253"/>
      <c r="H1112" s="253"/>
      <c r="I1112" s="253"/>
      <c r="J1112" s="253"/>
      <c r="K1112" s="253"/>
      <c r="L1112" s="253"/>
      <c r="M1112" s="253"/>
      <c r="N1112" s="253"/>
      <c r="O1112" s="253"/>
      <c r="P1112" s="253"/>
      <c r="Q1112" s="253"/>
      <c r="R1112" s="253"/>
      <c r="S1112" s="253"/>
      <c r="T1112" s="253"/>
      <c r="U1112" s="253"/>
      <c r="V1112" s="253"/>
      <c r="W1112" s="253"/>
      <c r="X1112" s="253"/>
      <c r="Y1112" s="253"/>
      <c r="Z1112" s="253"/>
      <c r="AA1112" s="253"/>
      <c r="AB1112" s="253"/>
      <c r="AC1112" s="253"/>
      <c r="AD1112" s="253"/>
      <c r="AE1112" s="253"/>
      <c r="AF1112" s="253"/>
      <c r="AG1112" s="253"/>
      <c r="AH1112" s="253"/>
      <c r="AI1112" s="253"/>
      <c r="AP1112" s="313"/>
      <c r="AT1112" s="313"/>
    </row>
    <row r="1113" spans="1:46" s="312" customFormat="1" ht="15" customHeight="1" x14ac:dyDescent="0.25">
      <c r="A1113" s="297"/>
      <c r="B1113" s="297"/>
      <c r="C1113" s="253"/>
      <c r="D1113" s="253"/>
      <c r="E1113" s="253"/>
      <c r="F1113" s="253"/>
      <c r="G1113" s="253"/>
      <c r="H1113" s="253"/>
      <c r="I1113" s="253"/>
      <c r="J1113" s="253"/>
      <c r="K1113" s="253"/>
      <c r="L1113" s="253"/>
      <c r="M1113" s="253"/>
      <c r="N1113" s="253"/>
      <c r="O1113" s="253"/>
      <c r="P1113" s="253"/>
      <c r="Q1113" s="253"/>
      <c r="R1113" s="253"/>
      <c r="S1113" s="253"/>
      <c r="T1113" s="253"/>
      <c r="U1113" s="253"/>
      <c r="V1113" s="253"/>
      <c r="W1113" s="253"/>
      <c r="X1113" s="253"/>
      <c r="Y1113" s="253"/>
      <c r="Z1113" s="253"/>
      <c r="AA1113" s="253"/>
      <c r="AB1113" s="253"/>
      <c r="AC1113" s="253"/>
      <c r="AD1113" s="253"/>
      <c r="AE1113" s="253"/>
      <c r="AF1113" s="253"/>
      <c r="AG1113" s="253"/>
      <c r="AH1113" s="253"/>
      <c r="AI1113" s="253"/>
      <c r="AP1113" s="313"/>
      <c r="AT1113" s="313"/>
    </row>
    <row r="1114" spans="1:46" s="312" customFormat="1" ht="15" customHeight="1" x14ac:dyDescent="0.25">
      <c r="A1114" s="297"/>
      <c r="B1114" s="297"/>
      <c r="C1114" s="253"/>
      <c r="D1114" s="253"/>
      <c r="E1114" s="253"/>
      <c r="F1114" s="253"/>
      <c r="G1114" s="253"/>
      <c r="H1114" s="253"/>
      <c r="I1114" s="253"/>
      <c r="J1114" s="253"/>
      <c r="K1114" s="253"/>
      <c r="L1114" s="253"/>
      <c r="M1114" s="253"/>
      <c r="N1114" s="253"/>
      <c r="O1114" s="253"/>
      <c r="P1114" s="253"/>
      <c r="Q1114" s="253"/>
      <c r="R1114" s="253"/>
      <c r="S1114" s="253"/>
      <c r="T1114" s="253"/>
      <c r="U1114" s="253"/>
      <c r="V1114" s="253"/>
      <c r="W1114" s="253"/>
      <c r="X1114" s="253"/>
      <c r="Y1114" s="253"/>
      <c r="Z1114" s="253"/>
      <c r="AA1114" s="253"/>
      <c r="AB1114" s="253"/>
      <c r="AC1114" s="253"/>
      <c r="AD1114" s="253"/>
      <c r="AE1114" s="253"/>
      <c r="AF1114" s="253"/>
      <c r="AG1114" s="253"/>
      <c r="AH1114" s="253"/>
      <c r="AI1114" s="253"/>
      <c r="AP1114" s="313"/>
      <c r="AT1114" s="313"/>
    </row>
    <row r="1115" spans="1:46" s="312" customFormat="1" ht="15" customHeight="1" x14ac:dyDescent="0.25">
      <c r="A1115" s="297"/>
      <c r="B1115" s="297"/>
      <c r="C1115" s="253"/>
      <c r="D1115" s="253"/>
      <c r="E1115" s="253"/>
      <c r="F1115" s="253"/>
      <c r="G1115" s="253"/>
      <c r="H1115" s="253"/>
      <c r="I1115" s="253"/>
      <c r="J1115" s="253"/>
      <c r="K1115" s="253"/>
      <c r="L1115" s="253"/>
      <c r="M1115" s="253"/>
      <c r="N1115" s="253"/>
      <c r="O1115" s="253"/>
      <c r="P1115" s="253"/>
      <c r="Q1115" s="253"/>
      <c r="R1115" s="253"/>
      <c r="S1115" s="253"/>
      <c r="T1115" s="253"/>
      <c r="U1115" s="253"/>
      <c r="V1115" s="253"/>
      <c r="W1115" s="253"/>
      <c r="X1115" s="253"/>
      <c r="Y1115" s="253"/>
      <c r="Z1115" s="253"/>
      <c r="AA1115" s="253"/>
      <c r="AB1115" s="253"/>
      <c r="AC1115" s="253"/>
      <c r="AD1115" s="253"/>
      <c r="AE1115" s="253"/>
      <c r="AF1115" s="253"/>
      <c r="AG1115" s="253"/>
      <c r="AH1115" s="253"/>
      <c r="AI1115" s="253"/>
      <c r="AP1115" s="313"/>
      <c r="AT1115" s="313"/>
    </row>
    <row r="1116" spans="1:46" s="312" customFormat="1" ht="15" customHeight="1" x14ac:dyDescent="0.25">
      <c r="A1116" s="297"/>
      <c r="B1116" s="297"/>
      <c r="C1116" s="253"/>
      <c r="D1116" s="253"/>
      <c r="E1116" s="253"/>
      <c r="F1116" s="253"/>
      <c r="G1116" s="253"/>
      <c r="H1116" s="253"/>
      <c r="I1116" s="253"/>
      <c r="J1116" s="253"/>
      <c r="K1116" s="253"/>
      <c r="L1116" s="253"/>
      <c r="M1116" s="253"/>
      <c r="N1116" s="253"/>
      <c r="O1116" s="253"/>
      <c r="P1116" s="253"/>
      <c r="Q1116" s="253"/>
      <c r="R1116" s="253"/>
      <c r="S1116" s="253"/>
      <c r="T1116" s="253"/>
      <c r="U1116" s="253"/>
      <c r="V1116" s="253"/>
      <c r="W1116" s="253"/>
      <c r="X1116" s="253"/>
      <c r="Y1116" s="253"/>
      <c r="Z1116" s="253"/>
      <c r="AA1116" s="253"/>
      <c r="AB1116" s="253"/>
      <c r="AC1116" s="253"/>
      <c r="AD1116" s="253"/>
      <c r="AE1116" s="253"/>
      <c r="AF1116" s="253"/>
      <c r="AG1116" s="253"/>
      <c r="AH1116" s="253"/>
      <c r="AI1116" s="253"/>
      <c r="AP1116" s="313"/>
      <c r="AT1116" s="313"/>
    </row>
    <row r="1117" spans="1:46" s="312" customFormat="1" ht="15" customHeight="1" x14ac:dyDescent="0.25">
      <c r="A1117" s="297"/>
      <c r="B1117" s="297"/>
      <c r="C1117" s="253"/>
      <c r="D1117" s="253"/>
      <c r="E1117" s="253"/>
      <c r="F1117" s="253"/>
      <c r="G1117" s="253"/>
      <c r="H1117" s="253"/>
      <c r="I1117" s="253"/>
      <c r="J1117" s="253"/>
      <c r="K1117" s="253"/>
      <c r="L1117" s="253"/>
      <c r="M1117" s="253"/>
      <c r="N1117" s="253"/>
      <c r="O1117" s="253"/>
      <c r="P1117" s="253"/>
      <c r="Q1117" s="253"/>
      <c r="R1117" s="253"/>
      <c r="S1117" s="253"/>
      <c r="T1117" s="253"/>
      <c r="U1117" s="253"/>
      <c r="V1117" s="253"/>
      <c r="W1117" s="253"/>
      <c r="X1117" s="253"/>
      <c r="Y1117" s="253"/>
      <c r="Z1117" s="253"/>
      <c r="AA1117" s="253"/>
      <c r="AB1117" s="253"/>
      <c r="AC1117" s="253"/>
      <c r="AD1117" s="253"/>
      <c r="AE1117" s="253"/>
      <c r="AF1117" s="253"/>
      <c r="AG1117" s="253"/>
      <c r="AH1117" s="253"/>
      <c r="AI1117" s="253"/>
      <c r="AP1117" s="313"/>
      <c r="AT1117" s="313"/>
    </row>
    <row r="1118" spans="1:46" s="312" customFormat="1" ht="15" customHeight="1" x14ac:dyDescent="0.25">
      <c r="A1118" s="297"/>
      <c r="B1118" s="297"/>
      <c r="C1118" s="253"/>
      <c r="D1118" s="253"/>
      <c r="E1118" s="253"/>
      <c r="F1118" s="253"/>
      <c r="G1118" s="253"/>
      <c r="H1118" s="253"/>
      <c r="I1118" s="253"/>
      <c r="J1118" s="253"/>
      <c r="K1118" s="253"/>
      <c r="L1118" s="253"/>
      <c r="M1118" s="253"/>
      <c r="N1118" s="253"/>
      <c r="O1118" s="253"/>
      <c r="P1118" s="253"/>
      <c r="Q1118" s="253"/>
      <c r="R1118" s="253"/>
      <c r="S1118" s="253"/>
      <c r="T1118" s="253"/>
      <c r="U1118" s="253"/>
      <c r="V1118" s="253"/>
      <c r="W1118" s="253"/>
      <c r="X1118" s="253"/>
      <c r="Y1118" s="253"/>
      <c r="Z1118" s="253"/>
      <c r="AA1118" s="253"/>
      <c r="AB1118" s="253"/>
      <c r="AC1118" s="253"/>
      <c r="AD1118" s="253"/>
      <c r="AE1118" s="253"/>
      <c r="AF1118" s="253"/>
      <c r="AG1118" s="253"/>
      <c r="AH1118" s="253"/>
      <c r="AI1118" s="253"/>
      <c r="AP1118" s="313"/>
      <c r="AT1118" s="313"/>
    </row>
    <row r="1119" spans="1:46" s="312" customFormat="1" ht="15" customHeight="1" x14ac:dyDescent="0.25">
      <c r="A1119" s="297"/>
      <c r="B1119" s="297"/>
      <c r="C1119" s="253"/>
      <c r="D1119" s="253"/>
      <c r="E1119" s="253"/>
      <c r="F1119" s="253"/>
      <c r="G1119" s="253"/>
      <c r="H1119" s="253"/>
      <c r="I1119" s="253"/>
      <c r="J1119" s="253"/>
      <c r="K1119" s="253"/>
      <c r="L1119" s="253"/>
      <c r="M1119" s="253"/>
      <c r="N1119" s="253"/>
      <c r="O1119" s="253"/>
      <c r="P1119" s="253"/>
      <c r="Q1119" s="253"/>
      <c r="R1119" s="253"/>
      <c r="S1119" s="253"/>
      <c r="T1119" s="253"/>
      <c r="U1119" s="253"/>
      <c r="V1119" s="253"/>
      <c r="W1119" s="253"/>
      <c r="X1119" s="253"/>
      <c r="Y1119" s="253"/>
      <c r="Z1119" s="253"/>
      <c r="AA1119" s="253"/>
      <c r="AB1119" s="253"/>
      <c r="AC1119" s="253"/>
      <c r="AD1119" s="253"/>
      <c r="AE1119" s="253"/>
      <c r="AF1119" s="253"/>
      <c r="AG1119" s="253"/>
      <c r="AH1119" s="253"/>
      <c r="AI1119" s="253"/>
      <c r="AP1119" s="313"/>
      <c r="AT1119" s="313"/>
    </row>
    <row r="1120" spans="1:46" s="312" customFormat="1" ht="15" customHeight="1" x14ac:dyDescent="0.25">
      <c r="A1120" s="297"/>
      <c r="B1120" s="297"/>
      <c r="C1120" s="253"/>
      <c r="D1120" s="253"/>
      <c r="E1120" s="253"/>
      <c r="F1120" s="253"/>
      <c r="G1120" s="253"/>
      <c r="H1120" s="253"/>
      <c r="I1120" s="253"/>
      <c r="J1120" s="253"/>
      <c r="K1120" s="253"/>
      <c r="L1120" s="253"/>
      <c r="M1120" s="253"/>
      <c r="N1120" s="253"/>
      <c r="O1120" s="253"/>
      <c r="P1120" s="253"/>
      <c r="Q1120" s="253"/>
      <c r="R1120" s="253"/>
      <c r="S1120" s="253"/>
      <c r="T1120" s="253"/>
      <c r="U1120" s="253"/>
      <c r="V1120" s="253"/>
      <c r="W1120" s="253"/>
      <c r="X1120" s="253"/>
      <c r="Y1120" s="253"/>
      <c r="Z1120" s="253"/>
      <c r="AA1120" s="253"/>
      <c r="AB1120" s="253"/>
      <c r="AC1120" s="253"/>
      <c r="AD1120" s="253"/>
      <c r="AE1120" s="253"/>
      <c r="AF1120" s="253"/>
      <c r="AG1120" s="253"/>
      <c r="AH1120" s="253"/>
      <c r="AI1120" s="253"/>
      <c r="AP1120" s="313"/>
      <c r="AT1120" s="313"/>
    </row>
    <row r="1121" spans="1:46" s="312" customFormat="1" ht="15" customHeight="1" x14ac:dyDescent="0.25">
      <c r="A1121" s="297"/>
      <c r="B1121" s="297"/>
      <c r="C1121" s="253"/>
      <c r="D1121" s="253"/>
      <c r="E1121" s="253"/>
      <c r="F1121" s="253"/>
      <c r="G1121" s="253"/>
      <c r="H1121" s="253"/>
      <c r="I1121" s="253"/>
      <c r="J1121" s="253"/>
      <c r="K1121" s="253"/>
      <c r="L1121" s="253"/>
      <c r="M1121" s="253"/>
      <c r="N1121" s="253"/>
      <c r="O1121" s="253"/>
      <c r="P1121" s="253"/>
      <c r="Q1121" s="253"/>
      <c r="R1121" s="253"/>
      <c r="S1121" s="253"/>
      <c r="T1121" s="253"/>
      <c r="U1121" s="253"/>
      <c r="V1121" s="253"/>
      <c r="W1121" s="253"/>
      <c r="X1121" s="253"/>
      <c r="Y1121" s="253"/>
      <c r="Z1121" s="253"/>
      <c r="AA1121" s="253"/>
      <c r="AB1121" s="253"/>
      <c r="AC1121" s="253"/>
      <c r="AD1121" s="253"/>
      <c r="AE1121" s="253"/>
      <c r="AF1121" s="253"/>
      <c r="AG1121" s="253"/>
      <c r="AH1121" s="253"/>
      <c r="AI1121" s="253"/>
      <c r="AP1121" s="313"/>
      <c r="AT1121" s="313"/>
    </row>
    <row r="1122" spans="1:46" s="312" customFormat="1" ht="15" customHeight="1" x14ac:dyDescent="0.25">
      <c r="A1122" s="297"/>
      <c r="B1122" s="297"/>
      <c r="C1122" s="253"/>
      <c r="D1122" s="253"/>
      <c r="E1122" s="253"/>
      <c r="F1122" s="253"/>
      <c r="G1122" s="253"/>
      <c r="H1122" s="253"/>
      <c r="I1122" s="253"/>
      <c r="J1122" s="253"/>
      <c r="K1122" s="253"/>
      <c r="L1122" s="253"/>
      <c r="M1122" s="253"/>
      <c r="N1122" s="253"/>
      <c r="O1122" s="253"/>
      <c r="P1122" s="253"/>
      <c r="Q1122" s="253"/>
      <c r="R1122" s="253"/>
      <c r="S1122" s="253"/>
      <c r="T1122" s="253"/>
      <c r="U1122" s="253"/>
      <c r="V1122" s="253"/>
      <c r="W1122" s="253"/>
      <c r="X1122" s="253"/>
      <c r="Y1122" s="253"/>
      <c r="Z1122" s="253"/>
      <c r="AA1122" s="253"/>
      <c r="AB1122" s="253"/>
      <c r="AC1122" s="253"/>
      <c r="AD1122" s="253"/>
      <c r="AE1122" s="253"/>
      <c r="AF1122" s="253"/>
      <c r="AG1122" s="253"/>
      <c r="AH1122" s="253"/>
      <c r="AI1122" s="253"/>
      <c r="AP1122" s="313"/>
      <c r="AT1122" s="313"/>
    </row>
    <row r="1123" spans="1:46" s="312" customFormat="1" ht="15" customHeight="1" x14ac:dyDescent="0.25">
      <c r="A1123" s="297"/>
      <c r="B1123" s="297"/>
      <c r="C1123" s="253"/>
      <c r="D1123" s="253"/>
      <c r="E1123" s="253"/>
      <c r="F1123" s="253"/>
      <c r="G1123" s="253"/>
      <c r="H1123" s="253"/>
      <c r="I1123" s="253"/>
      <c r="J1123" s="253"/>
      <c r="K1123" s="253"/>
      <c r="L1123" s="253"/>
      <c r="M1123" s="253"/>
      <c r="N1123" s="253"/>
      <c r="O1123" s="253"/>
      <c r="P1123" s="253"/>
      <c r="Q1123" s="253"/>
      <c r="R1123" s="253"/>
      <c r="S1123" s="253"/>
      <c r="T1123" s="253"/>
      <c r="U1123" s="253"/>
      <c r="V1123" s="253"/>
      <c r="W1123" s="253"/>
      <c r="X1123" s="253"/>
      <c r="Y1123" s="253"/>
      <c r="Z1123" s="253"/>
      <c r="AA1123" s="253"/>
      <c r="AB1123" s="253"/>
      <c r="AC1123" s="253"/>
      <c r="AD1123" s="253"/>
      <c r="AE1123" s="253"/>
      <c r="AF1123" s="253"/>
      <c r="AG1123" s="253"/>
      <c r="AH1123" s="253"/>
      <c r="AI1123" s="253"/>
      <c r="AP1123" s="313"/>
      <c r="AT1123" s="313"/>
    </row>
    <row r="1124" spans="1:46" s="312" customFormat="1" ht="15" customHeight="1" x14ac:dyDescent="0.25">
      <c r="A1124" s="297"/>
      <c r="B1124" s="297"/>
      <c r="C1124" s="253"/>
      <c r="D1124" s="253"/>
      <c r="E1124" s="253"/>
      <c r="F1124" s="253"/>
      <c r="G1124" s="253"/>
      <c r="H1124" s="253"/>
      <c r="I1124" s="253"/>
      <c r="J1124" s="253"/>
      <c r="K1124" s="253"/>
      <c r="L1124" s="253"/>
      <c r="M1124" s="253"/>
      <c r="N1124" s="253"/>
      <c r="O1124" s="253"/>
      <c r="P1124" s="253"/>
      <c r="Q1124" s="253"/>
      <c r="R1124" s="253"/>
      <c r="S1124" s="253"/>
      <c r="T1124" s="253"/>
      <c r="U1124" s="253"/>
      <c r="V1124" s="253"/>
      <c r="W1124" s="253"/>
      <c r="X1124" s="253"/>
      <c r="Y1124" s="253"/>
      <c r="Z1124" s="253"/>
      <c r="AA1124" s="253"/>
      <c r="AB1124" s="253"/>
      <c r="AC1124" s="253"/>
      <c r="AD1124" s="253"/>
      <c r="AE1124" s="253"/>
      <c r="AF1124" s="253"/>
      <c r="AG1124" s="253"/>
      <c r="AH1124" s="253"/>
      <c r="AI1124" s="253"/>
      <c r="AP1124" s="313"/>
      <c r="AT1124" s="313"/>
    </row>
    <row r="1125" spans="1:46" s="312" customFormat="1" ht="15" customHeight="1" x14ac:dyDescent="0.25">
      <c r="A1125" s="297"/>
      <c r="B1125" s="297"/>
      <c r="C1125" s="253"/>
      <c r="D1125" s="253"/>
      <c r="E1125" s="253"/>
      <c r="F1125" s="253"/>
      <c r="G1125" s="253"/>
      <c r="H1125" s="253"/>
      <c r="I1125" s="253"/>
      <c r="J1125" s="253"/>
      <c r="K1125" s="253"/>
      <c r="L1125" s="253"/>
      <c r="M1125" s="253"/>
      <c r="N1125" s="253"/>
      <c r="O1125" s="253"/>
      <c r="P1125" s="253"/>
      <c r="Q1125" s="253"/>
      <c r="R1125" s="253"/>
      <c r="S1125" s="253"/>
      <c r="T1125" s="253"/>
      <c r="U1125" s="253"/>
      <c r="V1125" s="253"/>
      <c r="W1125" s="253"/>
      <c r="X1125" s="253"/>
      <c r="Y1125" s="253"/>
      <c r="Z1125" s="253"/>
      <c r="AA1125" s="253"/>
      <c r="AB1125" s="253"/>
      <c r="AC1125" s="253"/>
      <c r="AD1125" s="253"/>
      <c r="AE1125" s="253"/>
      <c r="AF1125" s="253"/>
      <c r="AG1125" s="253"/>
      <c r="AH1125" s="253"/>
      <c r="AI1125" s="253"/>
      <c r="AP1125" s="313"/>
      <c r="AT1125" s="313"/>
    </row>
    <row r="1126" spans="1:46" s="312" customFormat="1" ht="15" customHeight="1" x14ac:dyDescent="0.25">
      <c r="A1126" s="297"/>
      <c r="B1126" s="297"/>
      <c r="C1126" s="253"/>
      <c r="D1126" s="253"/>
      <c r="E1126" s="253"/>
      <c r="F1126" s="253"/>
      <c r="G1126" s="253"/>
      <c r="H1126" s="253"/>
      <c r="I1126" s="253"/>
      <c r="J1126" s="253"/>
      <c r="K1126" s="253"/>
      <c r="L1126" s="253"/>
      <c r="M1126" s="253"/>
      <c r="N1126" s="253"/>
      <c r="O1126" s="253"/>
      <c r="P1126" s="253"/>
      <c r="Q1126" s="253"/>
      <c r="R1126" s="253"/>
      <c r="S1126" s="253"/>
      <c r="T1126" s="253"/>
      <c r="U1126" s="253"/>
      <c r="V1126" s="253"/>
      <c r="W1126" s="253"/>
      <c r="X1126" s="253"/>
      <c r="Y1126" s="253"/>
      <c r="Z1126" s="253"/>
      <c r="AA1126" s="253"/>
      <c r="AB1126" s="253"/>
      <c r="AC1126" s="253"/>
      <c r="AD1126" s="253"/>
      <c r="AE1126" s="253"/>
      <c r="AF1126" s="253"/>
      <c r="AG1126" s="253"/>
      <c r="AH1126" s="253"/>
      <c r="AI1126" s="253"/>
      <c r="AP1126" s="313"/>
      <c r="AT1126" s="313"/>
    </row>
    <row r="1127" spans="1:46" s="312" customFormat="1" ht="15" customHeight="1" x14ac:dyDescent="0.25">
      <c r="A1127" s="297"/>
      <c r="B1127" s="297"/>
      <c r="C1127" s="253"/>
      <c r="D1127" s="253"/>
      <c r="E1127" s="253"/>
      <c r="F1127" s="253"/>
      <c r="G1127" s="253"/>
      <c r="H1127" s="253"/>
      <c r="I1127" s="253"/>
      <c r="J1127" s="253"/>
      <c r="K1127" s="253"/>
      <c r="L1127" s="253"/>
      <c r="M1127" s="253"/>
      <c r="N1127" s="253"/>
      <c r="O1127" s="253"/>
      <c r="P1127" s="253"/>
      <c r="Q1127" s="253"/>
      <c r="R1127" s="253"/>
      <c r="S1127" s="253"/>
      <c r="T1127" s="253"/>
      <c r="U1127" s="253"/>
      <c r="V1127" s="253"/>
      <c r="W1127" s="253"/>
      <c r="X1127" s="253"/>
      <c r="Y1127" s="253"/>
      <c r="Z1127" s="253"/>
      <c r="AA1127" s="253"/>
      <c r="AB1127" s="253"/>
      <c r="AC1127" s="253"/>
      <c r="AD1127" s="253"/>
      <c r="AE1127" s="253"/>
      <c r="AF1127" s="253"/>
      <c r="AG1127" s="253"/>
      <c r="AH1127" s="253"/>
      <c r="AI1127" s="253"/>
      <c r="AP1127" s="313"/>
      <c r="AT1127" s="313"/>
    </row>
    <row r="1128" spans="1:46" s="312" customFormat="1" ht="15" customHeight="1" x14ac:dyDescent="0.25">
      <c r="A1128" s="297"/>
      <c r="B1128" s="297"/>
      <c r="C1128" s="253"/>
      <c r="D1128" s="253"/>
      <c r="E1128" s="253"/>
      <c r="F1128" s="253"/>
      <c r="G1128" s="253"/>
      <c r="H1128" s="253"/>
      <c r="I1128" s="253"/>
      <c r="J1128" s="253"/>
      <c r="K1128" s="253"/>
      <c r="L1128" s="253"/>
      <c r="M1128" s="253"/>
      <c r="N1128" s="253"/>
      <c r="O1128" s="253"/>
      <c r="P1128" s="253"/>
      <c r="Q1128" s="253"/>
      <c r="R1128" s="253"/>
      <c r="S1128" s="253"/>
      <c r="T1128" s="253"/>
      <c r="U1128" s="253"/>
      <c r="V1128" s="253"/>
      <c r="W1128" s="253"/>
      <c r="X1128" s="253"/>
      <c r="Y1128" s="253"/>
      <c r="Z1128" s="253"/>
      <c r="AA1128" s="253"/>
      <c r="AB1128" s="253"/>
      <c r="AC1128" s="253"/>
      <c r="AD1128" s="253"/>
      <c r="AE1128" s="253"/>
      <c r="AF1128" s="253"/>
      <c r="AG1128" s="253"/>
      <c r="AH1128" s="253"/>
      <c r="AI1128" s="253"/>
      <c r="AP1128" s="313"/>
      <c r="AT1128" s="313"/>
    </row>
    <row r="1129" spans="1:46" s="312" customFormat="1" ht="15" customHeight="1" x14ac:dyDescent="0.25">
      <c r="A1129" s="297"/>
      <c r="B1129" s="297"/>
      <c r="C1129" s="253"/>
      <c r="D1129" s="253"/>
      <c r="E1129" s="253"/>
      <c r="F1129" s="253"/>
      <c r="G1129" s="253"/>
      <c r="H1129" s="253"/>
      <c r="I1129" s="253"/>
      <c r="J1129" s="253"/>
      <c r="K1129" s="253"/>
      <c r="L1129" s="253"/>
      <c r="M1129" s="253"/>
      <c r="N1129" s="253"/>
      <c r="O1129" s="253"/>
      <c r="P1129" s="253"/>
      <c r="Q1129" s="253"/>
      <c r="R1129" s="253"/>
      <c r="S1129" s="253"/>
      <c r="T1129" s="253"/>
      <c r="U1129" s="253"/>
      <c r="V1129" s="253"/>
      <c r="W1129" s="253"/>
      <c r="X1129" s="253"/>
      <c r="Y1129" s="253"/>
      <c r="Z1129" s="253"/>
      <c r="AA1129" s="253"/>
      <c r="AB1129" s="253"/>
      <c r="AC1129" s="253"/>
      <c r="AD1129" s="253"/>
      <c r="AE1129" s="253"/>
      <c r="AF1129" s="253"/>
      <c r="AG1129" s="253"/>
      <c r="AH1129" s="253"/>
      <c r="AI1129" s="253"/>
      <c r="AP1129" s="313"/>
      <c r="AT1129" s="313"/>
    </row>
    <row r="1130" spans="1:46" s="312" customFormat="1" ht="15" customHeight="1" x14ac:dyDescent="0.25">
      <c r="A1130" s="297"/>
      <c r="B1130" s="297"/>
      <c r="C1130" s="253"/>
      <c r="D1130" s="253"/>
      <c r="E1130" s="253"/>
      <c r="F1130" s="253"/>
      <c r="G1130" s="253"/>
      <c r="H1130" s="253"/>
      <c r="I1130" s="253"/>
      <c r="J1130" s="253"/>
      <c r="K1130" s="253"/>
      <c r="L1130" s="253"/>
      <c r="M1130" s="253"/>
      <c r="N1130" s="253"/>
      <c r="O1130" s="253"/>
      <c r="P1130" s="253"/>
      <c r="Q1130" s="253"/>
      <c r="R1130" s="253"/>
      <c r="S1130" s="253"/>
      <c r="T1130" s="253"/>
      <c r="U1130" s="253"/>
      <c r="V1130" s="253"/>
      <c r="W1130" s="253"/>
      <c r="X1130" s="253"/>
      <c r="Y1130" s="253"/>
      <c r="Z1130" s="253"/>
      <c r="AA1130" s="253"/>
      <c r="AB1130" s="253"/>
      <c r="AC1130" s="253"/>
      <c r="AD1130" s="253"/>
      <c r="AE1130" s="253"/>
      <c r="AF1130" s="253"/>
      <c r="AG1130" s="253"/>
      <c r="AH1130" s="253"/>
      <c r="AI1130" s="253"/>
      <c r="AP1130" s="313"/>
      <c r="AT1130" s="313"/>
    </row>
    <row r="1131" spans="1:46" s="312" customFormat="1" ht="15" customHeight="1" x14ac:dyDescent="0.25">
      <c r="A1131" s="297"/>
      <c r="B1131" s="297"/>
      <c r="C1131" s="253"/>
      <c r="D1131" s="253"/>
      <c r="E1131" s="253"/>
      <c r="F1131" s="253"/>
      <c r="G1131" s="253"/>
      <c r="H1131" s="253"/>
      <c r="I1131" s="253"/>
      <c r="J1131" s="253"/>
      <c r="K1131" s="253"/>
      <c r="L1131" s="253"/>
      <c r="M1131" s="253"/>
      <c r="N1131" s="253"/>
      <c r="O1131" s="253"/>
      <c r="P1131" s="253"/>
      <c r="Q1131" s="253"/>
      <c r="R1131" s="253"/>
      <c r="S1131" s="253"/>
      <c r="T1131" s="253"/>
      <c r="U1131" s="253"/>
      <c r="V1131" s="253"/>
      <c r="W1131" s="253"/>
      <c r="X1131" s="253"/>
      <c r="Y1131" s="253"/>
      <c r="Z1131" s="253"/>
      <c r="AA1131" s="253"/>
      <c r="AB1131" s="253"/>
      <c r="AC1131" s="253"/>
      <c r="AD1131" s="253"/>
      <c r="AE1131" s="253"/>
      <c r="AF1131" s="253"/>
      <c r="AG1131" s="253"/>
      <c r="AH1131" s="253"/>
      <c r="AI1131" s="253"/>
      <c r="AP1131" s="313"/>
      <c r="AT1131" s="313"/>
    </row>
    <row r="1132" spans="1:46" s="312" customFormat="1" ht="15" customHeight="1" x14ac:dyDescent="0.25">
      <c r="A1132" s="297"/>
      <c r="B1132" s="297"/>
      <c r="C1132" s="253"/>
      <c r="D1132" s="253"/>
      <c r="E1132" s="253"/>
      <c r="F1132" s="253"/>
      <c r="G1132" s="253"/>
      <c r="H1132" s="253"/>
      <c r="I1132" s="253"/>
      <c r="J1132" s="253"/>
      <c r="K1132" s="253"/>
      <c r="L1132" s="253"/>
      <c r="M1132" s="253"/>
      <c r="N1132" s="253"/>
      <c r="O1132" s="253"/>
      <c r="P1132" s="253"/>
      <c r="Q1132" s="253"/>
      <c r="R1132" s="253"/>
      <c r="S1132" s="253"/>
      <c r="T1132" s="253"/>
      <c r="U1132" s="253"/>
      <c r="V1132" s="253"/>
      <c r="W1132" s="253"/>
      <c r="X1132" s="253"/>
      <c r="Y1132" s="253"/>
      <c r="Z1132" s="253"/>
      <c r="AA1132" s="253"/>
      <c r="AB1132" s="253"/>
      <c r="AC1132" s="253"/>
      <c r="AD1132" s="253"/>
      <c r="AE1132" s="253"/>
      <c r="AF1132" s="253"/>
      <c r="AG1132" s="253"/>
      <c r="AH1132" s="253"/>
      <c r="AI1132" s="253"/>
      <c r="AP1132" s="313"/>
      <c r="AT1132" s="313"/>
    </row>
    <row r="1133" spans="1:46" s="312" customFormat="1" ht="15" customHeight="1" x14ac:dyDescent="0.25">
      <c r="A1133" s="297"/>
      <c r="B1133" s="297"/>
      <c r="C1133" s="253"/>
      <c r="D1133" s="253"/>
      <c r="E1133" s="253"/>
      <c r="F1133" s="253"/>
      <c r="G1133" s="253"/>
      <c r="H1133" s="253"/>
      <c r="I1133" s="253"/>
      <c r="J1133" s="253"/>
      <c r="K1133" s="253"/>
      <c r="L1133" s="253"/>
      <c r="M1133" s="253"/>
      <c r="N1133" s="253"/>
      <c r="O1133" s="253"/>
      <c r="P1133" s="253"/>
      <c r="Q1133" s="253"/>
      <c r="R1133" s="253"/>
      <c r="S1133" s="253"/>
      <c r="T1133" s="253"/>
      <c r="U1133" s="253"/>
      <c r="V1133" s="253"/>
      <c r="W1133" s="253"/>
      <c r="X1133" s="253"/>
      <c r="Y1133" s="253"/>
      <c r="Z1133" s="253"/>
      <c r="AA1133" s="253"/>
      <c r="AB1133" s="253"/>
      <c r="AC1133" s="253"/>
      <c r="AD1133" s="253"/>
      <c r="AE1133" s="253"/>
      <c r="AF1133" s="253"/>
      <c r="AG1133" s="253"/>
      <c r="AH1133" s="253"/>
      <c r="AI1133" s="253"/>
      <c r="AP1133" s="313"/>
      <c r="AT1133" s="313"/>
    </row>
    <row r="1134" spans="1:46" s="312" customFormat="1" ht="15" customHeight="1" x14ac:dyDescent="0.25">
      <c r="A1134" s="297"/>
      <c r="B1134" s="297"/>
      <c r="C1134" s="253"/>
      <c r="D1134" s="253"/>
      <c r="E1134" s="253"/>
      <c r="F1134" s="253"/>
      <c r="G1134" s="253"/>
      <c r="H1134" s="253"/>
      <c r="I1134" s="253"/>
      <c r="J1134" s="253"/>
      <c r="K1134" s="253"/>
      <c r="L1134" s="253"/>
      <c r="M1134" s="253"/>
      <c r="N1134" s="253"/>
      <c r="O1134" s="253"/>
      <c r="P1134" s="253"/>
      <c r="Q1134" s="253"/>
      <c r="R1134" s="253"/>
      <c r="S1134" s="253"/>
      <c r="T1134" s="253"/>
      <c r="U1134" s="253"/>
      <c r="V1134" s="253"/>
      <c r="W1134" s="253"/>
      <c r="X1134" s="253"/>
      <c r="Y1134" s="253"/>
      <c r="Z1134" s="253"/>
      <c r="AA1134" s="253"/>
      <c r="AB1134" s="253"/>
      <c r="AC1134" s="253"/>
      <c r="AD1134" s="253"/>
      <c r="AE1134" s="253"/>
      <c r="AF1134" s="253"/>
      <c r="AG1134" s="253"/>
      <c r="AH1134" s="253"/>
      <c r="AI1134" s="253"/>
      <c r="AP1134" s="313"/>
      <c r="AT1134" s="313"/>
    </row>
    <row r="1135" spans="1:46" s="312" customFormat="1" ht="15" customHeight="1" x14ac:dyDescent="0.25">
      <c r="A1135" s="297"/>
      <c r="B1135" s="297"/>
      <c r="C1135" s="253"/>
      <c r="D1135" s="253"/>
      <c r="E1135" s="253"/>
      <c r="F1135" s="253"/>
      <c r="G1135" s="253"/>
      <c r="H1135" s="253"/>
      <c r="I1135" s="253"/>
      <c r="J1135" s="253"/>
      <c r="K1135" s="253"/>
      <c r="L1135" s="253"/>
      <c r="M1135" s="253"/>
      <c r="N1135" s="253"/>
      <c r="O1135" s="253"/>
      <c r="P1135" s="253"/>
      <c r="Q1135" s="253"/>
      <c r="R1135" s="253"/>
      <c r="S1135" s="253"/>
      <c r="T1135" s="253"/>
      <c r="U1135" s="253"/>
      <c r="V1135" s="253"/>
      <c r="W1135" s="253"/>
      <c r="X1135" s="253"/>
      <c r="Y1135" s="253"/>
      <c r="Z1135" s="253"/>
      <c r="AA1135" s="253"/>
      <c r="AB1135" s="253"/>
      <c r="AC1135" s="253"/>
      <c r="AD1135" s="253"/>
      <c r="AE1135" s="253"/>
      <c r="AF1135" s="253"/>
      <c r="AG1135" s="253"/>
      <c r="AH1135" s="253"/>
      <c r="AI1135" s="253"/>
      <c r="AP1135" s="313"/>
      <c r="AT1135" s="313"/>
    </row>
    <row r="1136" spans="1:46" s="312" customFormat="1" ht="15" customHeight="1" x14ac:dyDescent="0.25">
      <c r="A1136" s="297"/>
      <c r="B1136" s="297"/>
      <c r="C1136" s="253"/>
      <c r="D1136" s="253"/>
      <c r="E1136" s="253"/>
      <c r="F1136" s="253"/>
      <c r="G1136" s="253"/>
      <c r="H1136" s="253"/>
      <c r="I1136" s="253"/>
      <c r="J1136" s="253"/>
      <c r="K1136" s="253"/>
      <c r="L1136" s="253"/>
      <c r="M1136" s="253"/>
      <c r="N1136" s="253"/>
      <c r="O1136" s="253"/>
      <c r="P1136" s="253"/>
      <c r="Q1136" s="253"/>
      <c r="R1136" s="253"/>
      <c r="S1136" s="253"/>
      <c r="T1136" s="253"/>
      <c r="U1136" s="253"/>
      <c r="V1136" s="253"/>
      <c r="W1136" s="253"/>
      <c r="X1136" s="253"/>
      <c r="Y1136" s="253"/>
      <c r="Z1136" s="253"/>
      <c r="AA1136" s="253"/>
      <c r="AB1136" s="253"/>
      <c r="AC1136" s="253"/>
      <c r="AD1136" s="253"/>
      <c r="AE1136" s="253"/>
      <c r="AF1136" s="253"/>
      <c r="AG1136" s="253"/>
      <c r="AH1136" s="253"/>
      <c r="AI1136" s="253"/>
      <c r="AP1136" s="313"/>
      <c r="AT1136" s="313"/>
    </row>
    <row r="1137" spans="1:46" s="312" customFormat="1" ht="15" customHeight="1" x14ac:dyDescent="0.25">
      <c r="A1137" s="297"/>
      <c r="B1137" s="297"/>
      <c r="C1137" s="253"/>
      <c r="D1137" s="253"/>
      <c r="E1137" s="253"/>
      <c r="F1137" s="253"/>
      <c r="G1137" s="253"/>
      <c r="H1137" s="253"/>
      <c r="I1137" s="253"/>
      <c r="J1137" s="253"/>
      <c r="K1137" s="253"/>
      <c r="L1137" s="253"/>
      <c r="M1137" s="253"/>
      <c r="N1137" s="253"/>
      <c r="O1137" s="253"/>
      <c r="P1137" s="253"/>
      <c r="Q1137" s="253"/>
      <c r="R1137" s="253"/>
      <c r="S1137" s="253"/>
      <c r="T1137" s="253"/>
      <c r="U1137" s="253"/>
      <c r="V1137" s="253"/>
      <c r="W1137" s="253"/>
      <c r="X1137" s="253"/>
      <c r="Y1137" s="253"/>
      <c r="Z1137" s="253"/>
      <c r="AA1137" s="253"/>
      <c r="AB1137" s="253"/>
      <c r="AC1137" s="253"/>
      <c r="AD1137" s="253"/>
      <c r="AE1137" s="253"/>
      <c r="AF1137" s="253"/>
      <c r="AG1137" s="253"/>
      <c r="AH1137" s="253"/>
      <c r="AI1137" s="253"/>
      <c r="AP1137" s="313"/>
      <c r="AT1137" s="313"/>
    </row>
    <row r="1138" spans="1:46" s="312" customFormat="1" ht="15" customHeight="1" x14ac:dyDescent="0.25">
      <c r="A1138" s="297"/>
      <c r="B1138" s="297"/>
      <c r="C1138" s="253"/>
      <c r="D1138" s="253"/>
      <c r="E1138" s="253"/>
      <c r="F1138" s="253"/>
      <c r="G1138" s="253"/>
      <c r="H1138" s="253"/>
      <c r="I1138" s="253"/>
      <c r="J1138" s="253"/>
      <c r="K1138" s="253"/>
      <c r="L1138" s="253"/>
      <c r="M1138" s="253"/>
      <c r="N1138" s="253"/>
      <c r="O1138" s="253"/>
      <c r="P1138" s="253"/>
      <c r="Q1138" s="253"/>
      <c r="R1138" s="253"/>
      <c r="S1138" s="253"/>
      <c r="T1138" s="253"/>
      <c r="U1138" s="253"/>
      <c r="V1138" s="253"/>
      <c r="W1138" s="253"/>
      <c r="X1138" s="253"/>
      <c r="Y1138" s="253"/>
      <c r="Z1138" s="253"/>
      <c r="AA1138" s="253"/>
      <c r="AB1138" s="253"/>
      <c r="AC1138" s="253"/>
      <c r="AD1138" s="253"/>
      <c r="AE1138" s="253"/>
      <c r="AF1138" s="253"/>
      <c r="AG1138" s="253"/>
      <c r="AH1138" s="253"/>
      <c r="AI1138" s="253"/>
      <c r="AP1138" s="313"/>
      <c r="AT1138" s="313"/>
    </row>
    <row r="1139" spans="1:46" s="312" customFormat="1" ht="15" customHeight="1" x14ac:dyDescent="0.25">
      <c r="A1139" s="297"/>
      <c r="B1139" s="297"/>
      <c r="C1139" s="253"/>
      <c r="D1139" s="253"/>
      <c r="E1139" s="253"/>
      <c r="F1139" s="253"/>
      <c r="G1139" s="253"/>
      <c r="H1139" s="253"/>
      <c r="I1139" s="253"/>
      <c r="J1139" s="253"/>
      <c r="K1139" s="253"/>
      <c r="L1139" s="253"/>
      <c r="M1139" s="253"/>
      <c r="N1139" s="253"/>
      <c r="O1139" s="253"/>
      <c r="P1139" s="253"/>
      <c r="Q1139" s="253"/>
      <c r="R1139" s="253"/>
      <c r="S1139" s="253"/>
      <c r="T1139" s="253"/>
      <c r="U1139" s="253"/>
      <c r="V1139" s="253"/>
      <c r="W1139" s="253"/>
      <c r="X1139" s="253"/>
      <c r="Y1139" s="253"/>
      <c r="Z1139" s="253"/>
      <c r="AA1139" s="253"/>
      <c r="AB1139" s="253"/>
      <c r="AC1139" s="253"/>
      <c r="AD1139" s="253"/>
      <c r="AE1139" s="253"/>
      <c r="AF1139" s="253"/>
      <c r="AG1139" s="253"/>
      <c r="AH1139" s="253"/>
      <c r="AI1139" s="253"/>
      <c r="AP1139" s="313"/>
      <c r="AT1139" s="313"/>
    </row>
    <row r="1140" spans="1:46" s="312" customFormat="1" ht="15" customHeight="1" x14ac:dyDescent="0.25">
      <c r="A1140" s="297"/>
      <c r="B1140" s="297"/>
      <c r="C1140" s="253"/>
      <c r="D1140" s="253"/>
      <c r="E1140" s="253"/>
      <c r="F1140" s="253"/>
      <c r="G1140" s="253"/>
      <c r="H1140" s="253"/>
      <c r="I1140" s="253"/>
      <c r="J1140" s="253"/>
      <c r="K1140" s="253"/>
      <c r="L1140" s="253"/>
      <c r="M1140" s="253"/>
      <c r="N1140" s="253"/>
      <c r="O1140" s="253"/>
      <c r="P1140" s="253"/>
      <c r="Q1140" s="253"/>
      <c r="R1140" s="253"/>
      <c r="S1140" s="253"/>
      <c r="T1140" s="253"/>
      <c r="U1140" s="253"/>
      <c r="V1140" s="253"/>
      <c r="W1140" s="253"/>
      <c r="X1140" s="253"/>
      <c r="Y1140" s="253"/>
      <c r="Z1140" s="253"/>
      <c r="AA1140" s="253"/>
      <c r="AB1140" s="253"/>
      <c r="AC1140" s="253"/>
      <c r="AD1140" s="253"/>
      <c r="AE1140" s="253"/>
      <c r="AF1140" s="253"/>
      <c r="AG1140" s="253"/>
      <c r="AH1140" s="253"/>
      <c r="AI1140" s="253"/>
      <c r="AP1140" s="313"/>
      <c r="AT1140" s="313"/>
    </row>
    <row r="1141" spans="1:46" s="312" customFormat="1" ht="15" customHeight="1" x14ac:dyDescent="0.25">
      <c r="A1141" s="297"/>
      <c r="B1141" s="297"/>
      <c r="C1141" s="253"/>
      <c r="D1141" s="253"/>
      <c r="E1141" s="253"/>
      <c r="F1141" s="253"/>
      <c r="G1141" s="253"/>
      <c r="H1141" s="253"/>
      <c r="I1141" s="253"/>
      <c r="J1141" s="253"/>
      <c r="K1141" s="253"/>
      <c r="L1141" s="253"/>
      <c r="M1141" s="253"/>
      <c r="N1141" s="253"/>
      <c r="O1141" s="253"/>
      <c r="P1141" s="253"/>
      <c r="Q1141" s="253"/>
      <c r="R1141" s="253"/>
      <c r="S1141" s="253"/>
      <c r="T1141" s="253"/>
      <c r="U1141" s="253"/>
      <c r="V1141" s="253"/>
      <c r="W1141" s="253"/>
      <c r="X1141" s="253"/>
      <c r="Y1141" s="253"/>
      <c r="Z1141" s="253"/>
      <c r="AA1141" s="253"/>
      <c r="AB1141" s="253"/>
      <c r="AC1141" s="253"/>
      <c r="AD1141" s="253"/>
      <c r="AE1141" s="253"/>
      <c r="AF1141" s="253"/>
      <c r="AG1141" s="253"/>
      <c r="AH1141" s="253"/>
      <c r="AI1141" s="253"/>
      <c r="AP1141" s="313"/>
      <c r="AT1141" s="313"/>
    </row>
    <row r="1142" spans="1:46" s="312" customFormat="1" ht="15" customHeight="1" x14ac:dyDescent="0.25">
      <c r="A1142" s="297"/>
      <c r="B1142" s="297"/>
      <c r="C1142" s="253"/>
      <c r="D1142" s="253"/>
      <c r="E1142" s="253"/>
      <c r="F1142" s="253"/>
      <c r="G1142" s="253"/>
      <c r="H1142" s="253"/>
      <c r="I1142" s="253"/>
      <c r="J1142" s="253"/>
      <c r="K1142" s="253"/>
      <c r="L1142" s="253"/>
      <c r="M1142" s="253"/>
      <c r="N1142" s="253"/>
      <c r="O1142" s="253"/>
      <c r="P1142" s="253"/>
      <c r="Q1142" s="253"/>
      <c r="R1142" s="253"/>
      <c r="S1142" s="253"/>
      <c r="T1142" s="253"/>
      <c r="U1142" s="253"/>
      <c r="V1142" s="253"/>
      <c r="W1142" s="253"/>
      <c r="X1142" s="253"/>
      <c r="Y1142" s="253"/>
      <c r="Z1142" s="253"/>
      <c r="AA1142" s="253"/>
      <c r="AB1142" s="253"/>
      <c r="AC1142" s="253"/>
      <c r="AD1142" s="253"/>
      <c r="AE1142" s="253"/>
      <c r="AF1142" s="253"/>
      <c r="AG1142" s="253"/>
      <c r="AH1142" s="253"/>
      <c r="AI1142" s="253"/>
      <c r="AP1142" s="313"/>
      <c r="AT1142" s="313"/>
    </row>
    <row r="1143" spans="1:46" s="312" customFormat="1" ht="15" customHeight="1" x14ac:dyDescent="0.25">
      <c r="A1143" s="297"/>
      <c r="B1143" s="297"/>
      <c r="C1143" s="253"/>
      <c r="D1143" s="253"/>
      <c r="E1143" s="253"/>
      <c r="F1143" s="253"/>
      <c r="G1143" s="253"/>
      <c r="H1143" s="253"/>
      <c r="I1143" s="253"/>
      <c r="J1143" s="253"/>
      <c r="K1143" s="253"/>
      <c r="L1143" s="253"/>
      <c r="M1143" s="253"/>
      <c r="N1143" s="253"/>
      <c r="O1143" s="253"/>
      <c r="P1143" s="253"/>
      <c r="Q1143" s="253"/>
      <c r="R1143" s="253"/>
      <c r="S1143" s="253"/>
      <c r="T1143" s="253"/>
      <c r="U1143" s="253"/>
      <c r="V1143" s="253"/>
      <c r="W1143" s="253"/>
      <c r="X1143" s="253"/>
      <c r="Y1143" s="253"/>
      <c r="Z1143" s="253"/>
      <c r="AA1143" s="253"/>
      <c r="AB1143" s="253"/>
      <c r="AC1143" s="253"/>
      <c r="AD1143" s="253"/>
      <c r="AE1143" s="253"/>
      <c r="AF1143" s="253"/>
      <c r="AG1143" s="253"/>
      <c r="AH1143" s="253"/>
      <c r="AI1143" s="253"/>
      <c r="AP1143" s="313"/>
      <c r="AT1143" s="313"/>
    </row>
    <row r="1144" spans="1:46" s="312" customFormat="1" ht="15" customHeight="1" x14ac:dyDescent="0.25">
      <c r="A1144" s="297"/>
      <c r="B1144" s="297"/>
      <c r="C1144" s="253"/>
      <c r="D1144" s="253"/>
      <c r="E1144" s="253"/>
      <c r="F1144" s="253"/>
      <c r="G1144" s="253"/>
      <c r="H1144" s="253"/>
      <c r="I1144" s="253"/>
      <c r="J1144" s="253"/>
      <c r="K1144" s="253"/>
      <c r="L1144" s="253"/>
      <c r="M1144" s="253"/>
      <c r="N1144" s="253"/>
      <c r="O1144" s="253"/>
      <c r="P1144" s="253"/>
      <c r="Q1144" s="253"/>
      <c r="R1144" s="253"/>
      <c r="S1144" s="253"/>
      <c r="T1144" s="253"/>
      <c r="U1144" s="253"/>
      <c r="V1144" s="253"/>
      <c r="W1144" s="253"/>
      <c r="X1144" s="253"/>
      <c r="Y1144" s="253"/>
      <c r="Z1144" s="253"/>
      <c r="AA1144" s="253"/>
      <c r="AB1144" s="253"/>
      <c r="AC1144" s="253"/>
      <c r="AD1144" s="253"/>
      <c r="AE1144" s="253"/>
      <c r="AF1144" s="253"/>
      <c r="AG1144" s="253"/>
      <c r="AH1144" s="253"/>
      <c r="AI1144" s="253"/>
      <c r="AP1144" s="313"/>
      <c r="AT1144" s="313"/>
    </row>
    <row r="1145" spans="1:46" s="312" customFormat="1" ht="15" customHeight="1" x14ac:dyDescent="0.25">
      <c r="A1145" s="297"/>
      <c r="B1145" s="297"/>
      <c r="C1145" s="253"/>
      <c r="D1145" s="253"/>
      <c r="E1145" s="253"/>
      <c r="F1145" s="253"/>
      <c r="G1145" s="253"/>
      <c r="H1145" s="253"/>
      <c r="I1145" s="253"/>
      <c r="J1145" s="253"/>
      <c r="K1145" s="253"/>
      <c r="L1145" s="253"/>
      <c r="M1145" s="253"/>
      <c r="N1145" s="253"/>
      <c r="O1145" s="253"/>
      <c r="P1145" s="253"/>
      <c r="Q1145" s="253"/>
      <c r="R1145" s="253"/>
      <c r="S1145" s="253"/>
      <c r="T1145" s="253"/>
      <c r="U1145" s="253"/>
      <c r="V1145" s="253"/>
      <c r="W1145" s="253"/>
      <c r="X1145" s="253"/>
      <c r="Y1145" s="253"/>
      <c r="Z1145" s="253"/>
      <c r="AA1145" s="253"/>
      <c r="AB1145" s="253"/>
      <c r="AC1145" s="253"/>
      <c r="AD1145" s="253"/>
      <c r="AE1145" s="253"/>
      <c r="AF1145" s="253"/>
      <c r="AG1145" s="253"/>
      <c r="AH1145" s="253"/>
      <c r="AI1145" s="253"/>
      <c r="AP1145" s="313"/>
      <c r="AT1145" s="313"/>
    </row>
    <row r="1146" spans="1:46" s="312" customFormat="1" ht="15" customHeight="1" x14ac:dyDescent="0.25">
      <c r="A1146" s="297"/>
      <c r="B1146" s="297"/>
      <c r="C1146" s="253"/>
      <c r="D1146" s="253"/>
      <c r="E1146" s="253"/>
      <c r="F1146" s="253"/>
      <c r="G1146" s="253"/>
      <c r="H1146" s="253"/>
      <c r="I1146" s="253"/>
      <c r="J1146" s="253"/>
      <c r="K1146" s="253"/>
      <c r="L1146" s="253"/>
      <c r="M1146" s="253"/>
      <c r="N1146" s="253"/>
      <c r="O1146" s="253"/>
      <c r="P1146" s="253"/>
      <c r="Q1146" s="253"/>
      <c r="R1146" s="253"/>
      <c r="S1146" s="253"/>
      <c r="T1146" s="253"/>
      <c r="U1146" s="253"/>
      <c r="V1146" s="253"/>
      <c r="W1146" s="253"/>
      <c r="X1146" s="253"/>
      <c r="Y1146" s="253"/>
      <c r="Z1146" s="253"/>
      <c r="AA1146" s="253"/>
      <c r="AB1146" s="253"/>
      <c r="AC1146" s="253"/>
      <c r="AD1146" s="253"/>
      <c r="AE1146" s="253"/>
      <c r="AF1146" s="253"/>
      <c r="AG1146" s="253"/>
      <c r="AH1146" s="253"/>
      <c r="AI1146" s="253"/>
      <c r="AP1146" s="313"/>
      <c r="AT1146" s="313"/>
    </row>
    <row r="1147" spans="1:46" s="312" customFormat="1" ht="15" customHeight="1" x14ac:dyDescent="0.25">
      <c r="A1147" s="297"/>
      <c r="B1147" s="297"/>
      <c r="C1147" s="253"/>
      <c r="D1147" s="253"/>
      <c r="E1147" s="253"/>
      <c r="F1147" s="253"/>
      <c r="G1147" s="253"/>
      <c r="H1147" s="253"/>
      <c r="I1147" s="253"/>
      <c r="J1147" s="253"/>
      <c r="K1147" s="253"/>
      <c r="L1147" s="253"/>
      <c r="M1147" s="253"/>
      <c r="N1147" s="253"/>
      <c r="O1147" s="253"/>
      <c r="P1147" s="253"/>
      <c r="Q1147" s="253"/>
      <c r="R1147" s="253"/>
      <c r="S1147" s="253"/>
      <c r="T1147" s="253"/>
      <c r="U1147" s="253"/>
      <c r="V1147" s="253"/>
      <c r="W1147" s="253"/>
      <c r="X1147" s="253"/>
      <c r="Y1147" s="253"/>
      <c r="Z1147" s="253"/>
      <c r="AA1147" s="253"/>
      <c r="AB1147" s="253"/>
      <c r="AC1147" s="253"/>
      <c r="AD1147" s="253"/>
      <c r="AE1147" s="253"/>
      <c r="AF1147" s="253"/>
      <c r="AG1147" s="253"/>
      <c r="AH1147" s="253"/>
      <c r="AI1147" s="253"/>
      <c r="AP1147" s="313"/>
      <c r="AT1147" s="313"/>
    </row>
    <row r="1148" spans="1:46" s="312" customFormat="1" ht="15" customHeight="1" x14ac:dyDescent="0.25">
      <c r="A1148" s="297"/>
      <c r="B1148" s="297"/>
      <c r="C1148" s="253"/>
      <c r="D1148" s="253"/>
      <c r="E1148" s="253"/>
      <c r="F1148" s="253"/>
      <c r="G1148" s="253"/>
      <c r="H1148" s="253"/>
      <c r="I1148" s="253"/>
      <c r="J1148" s="253"/>
      <c r="K1148" s="253"/>
      <c r="L1148" s="253"/>
      <c r="M1148" s="253"/>
      <c r="N1148" s="253"/>
      <c r="O1148" s="253"/>
      <c r="P1148" s="253"/>
      <c r="Q1148" s="253"/>
      <c r="R1148" s="253"/>
      <c r="S1148" s="253"/>
      <c r="T1148" s="253"/>
      <c r="U1148" s="253"/>
      <c r="V1148" s="253"/>
      <c r="W1148" s="253"/>
      <c r="X1148" s="253"/>
      <c r="Y1148" s="253"/>
      <c r="Z1148" s="253"/>
      <c r="AA1148" s="253"/>
      <c r="AB1148" s="253"/>
      <c r="AC1148" s="253"/>
      <c r="AD1148" s="253"/>
      <c r="AE1148" s="253"/>
      <c r="AF1148" s="253"/>
      <c r="AG1148" s="253"/>
      <c r="AH1148" s="253"/>
      <c r="AI1148" s="253"/>
      <c r="AP1148" s="313"/>
      <c r="AT1148" s="313"/>
    </row>
    <row r="1149" spans="1:46" s="312" customFormat="1" ht="15" customHeight="1" x14ac:dyDescent="0.25">
      <c r="A1149" s="297"/>
      <c r="B1149" s="297"/>
      <c r="C1149" s="253"/>
      <c r="D1149" s="253"/>
      <c r="E1149" s="253"/>
      <c r="F1149" s="253"/>
      <c r="G1149" s="253"/>
      <c r="H1149" s="253"/>
      <c r="I1149" s="253"/>
      <c r="J1149" s="253"/>
      <c r="K1149" s="253"/>
      <c r="L1149" s="253"/>
      <c r="M1149" s="253"/>
      <c r="N1149" s="253"/>
      <c r="O1149" s="253"/>
      <c r="P1149" s="253"/>
      <c r="Q1149" s="253"/>
      <c r="R1149" s="253"/>
      <c r="S1149" s="253"/>
      <c r="T1149" s="253"/>
      <c r="U1149" s="253"/>
      <c r="V1149" s="253"/>
      <c r="W1149" s="253"/>
      <c r="X1149" s="253"/>
      <c r="Y1149" s="253"/>
      <c r="Z1149" s="253"/>
      <c r="AA1149" s="253"/>
      <c r="AB1149" s="253"/>
      <c r="AC1149" s="253"/>
      <c r="AD1149" s="253"/>
      <c r="AE1149" s="253"/>
      <c r="AF1149" s="253"/>
      <c r="AG1149" s="253"/>
      <c r="AH1149" s="253"/>
      <c r="AI1149" s="253"/>
      <c r="AP1149" s="313"/>
      <c r="AT1149" s="313"/>
    </row>
    <row r="1150" spans="1:46" s="312" customFormat="1" ht="15" customHeight="1" x14ac:dyDescent="0.25">
      <c r="A1150" s="297"/>
      <c r="B1150" s="297"/>
      <c r="C1150" s="253"/>
      <c r="D1150" s="253"/>
      <c r="E1150" s="253"/>
      <c r="F1150" s="253"/>
      <c r="G1150" s="253"/>
      <c r="H1150" s="253"/>
      <c r="I1150" s="253"/>
      <c r="J1150" s="253"/>
      <c r="K1150" s="253"/>
      <c r="L1150" s="253"/>
      <c r="M1150" s="253"/>
      <c r="N1150" s="253"/>
      <c r="O1150" s="253"/>
      <c r="P1150" s="253"/>
      <c r="Q1150" s="253"/>
      <c r="R1150" s="253"/>
      <c r="S1150" s="253"/>
      <c r="T1150" s="253"/>
      <c r="U1150" s="253"/>
      <c r="V1150" s="253"/>
      <c r="W1150" s="253"/>
      <c r="X1150" s="253"/>
      <c r="Y1150" s="253"/>
      <c r="Z1150" s="253"/>
      <c r="AA1150" s="253"/>
      <c r="AB1150" s="253"/>
      <c r="AC1150" s="253"/>
      <c r="AD1150" s="253"/>
      <c r="AE1150" s="253"/>
      <c r="AF1150" s="253"/>
      <c r="AG1150" s="253"/>
      <c r="AH1150" s="253"/>
      <c r="AI1150" s="253"/>
      <c r="AP1150" s="313"/>
      <c r="AT1150" s="313"/>
    </row>
    <row r="1151" spans="1:46" s="312" customFormat="1" ht="15" customHeight="1" x14ac:dyDescent="0.25">
      <c r="A1151" s="297"/>
      <c r="B1151" s="297"/>
      <c r="C1151" s="253"/>
      <c r="D1151" s="253"/>
      <c r="E1151" s="253"/>
      <c r="F1151" s="253"/>
      <c r="G1151" s="253"/>
      <c r="H1151" s="253"/>
      <c r="I1151" s="253"/>
      <c r="J1151" s="253"/>
      <c r="K1151" s="253"/>
      <c r="L1151" s="253"/>
      <c r="M1151" s="253"/>
      <c r="N1151" s="253"/>
      <c r="O1151" s="253"/>
      <c r="P1151" s="253"/>
      <c r="Q1151" s="253"/>
      <c r="R1151" s="253"/>
      <c r="S1151" s="253"/>
      <c r="T1151" s="253"/>
      <c r="U1151" s="253"/>
      <c r="V1151" s="253"/>
      <c r="W1151" s="253"/>
      <c r="X1151" s="253"/>
      <c r="Y1151" s="253"/>
      <c r="Z1151" s="253"/>
      <c r="AA1151" s="253"/>
      <c r="AB1151" s="253"/>
      <c r="AC1151" s="253"/>
      <c r="AD1151" s="253"/>
      <c r="AE1151" s="253"/>
      <c r="AF1151" s="253"/>
      <c r="AG1151" s="253"/>
      <c r="AH1151" s="253"/>
      <c r="AI1151" s="253"/>
      <c r="AP1151" s="313"/>
      <c r="AT1151" s="313"/>
    </row>
    <row r="1152" spans="1:46" s="312" customFormat="1" ht="15" customHeight="1" x14ac:dyDescent="0.25">
      <c r="A1152" s="297"/>
      <c r="B1152" s="297"/>
      <c r="C1152" s="253"/>
      <c r="D1152" s="253"/>
      <c r="E1152" s="253"/>
      <c r="F1152" s="253"/>
      <c r="G1152" s="253"/>
      <c r="H1152" s="253"/>
      <c r="I1152" s="253"/>
      <c r="J1152" s="253"/>
      <c r="K1152" s="253"/>
      <c r="L1152" s="253"/>
      <c r="M1152" s="253"/>
      <c r="N1152" s="253"/>
      <c r="O1152" s="253"/>
      <c r="P1152" s="253"/>
      <c r="Q1152" s="253"/>
      <c r="R1152" s="253"/>
      <c r="S1152" s="253"/>
      <c r="T1152" s="253"/>
      <c r="U1152" s="253"/>
      <c r="V1152" s="253"/>
      <c r="W1152" s="253"/>
      <c r="X1152" s="253"/>
      <c r="Y1152" s="253"/>
      <c r="Z1152" s="253"/>
      <c r="AA1152" s="253"/>
      <c r="AB1152" s="253"/>
      <c r="AC1152" s="253"/>
      <c r="AD1152" s="253"/>
      <c r="AE1152" s="253"/>
      <c r="AF1152" s="253"/>
      <c r="AG1152" s="253"/>
      <c r="AH1152" s="253"/>
      <c r="AI1152" s="253"/>
      <c r="AP1152" s="313"/>
      <c r="AT1152" s="313"/>
    </row>
    <row r="1153" spans="1:46" s="312" customFormat="1" ht="15" customHeight="1" x14ac:dyDescent="0.25">
      <c r="A1153" s="297"/>
      <c r="B1153" s="297"/>
      <c r="C1153" s="253"/>
      <c r="D1153" s="253"/>
      <c r="E1153" s="253"/>
      <c r="F1153" s="253"/>
      <c r="G1153" s="253"/>
      <c r="H1153" s="253"/>
      <c r="I1153" s="253"/>
      <c r="J1153" s="253"/>
      <c r="K1153" s="253"/>
      <c r="L1153" s="253"/>
      <c r="M1153" s="253"/>
      <c r="N1153" s="253"/>
      <c r="O1153" s="253"/>
      <c r="P1153" s="253"/>
      <c r="Q1153" s="253"/>
      <c r="R1153" s="253"/>
      <c r="S1153" s="253"/>
      <c r="T1153" s="253"/>
      <c r="U1153" s="253"/>
      <c r="V1153" s="253"/>
      <c r="W1153" s="253"/>
      <c r="X1153" s="253"/>
      <c r="Y1153" s="253"/>
      <c r="Z1153" s="253"/>
      <c r="AA1153" s="253"/>
      <c r="AB1153" s="253"/>
      <c r="AC1153" s="253"/>
      <c r="AD1153" s="253"/>
      <c r="AE1153" s="253"/>
      <c r="AF1153" s="253"/>
      <c r="AG1153" s="253"/>
      <c r="AH1153" s="253"/>
      <c r="AI1153" s="253"/>
      <c r="AP1153" s="313"/>
      <c r="AT1153" s="313"/>
    </row>
    <row r="1154" spans="1:46" s="312" customFormat="1" ht="15" customHeight="1" x14ac:dyDescent="0.25">
      <c r="A1154" s="297"/>
      <c r="B1154" s="297"/>
      <c r="C1154" s="253"/>
      <c r="D1154" s="253"/>
      <c r="E1154" s="253"/>
      <c r="F1154" s="253"/>
      <c r="G1154" s="253"/>
      <c r="H1154" s="253"/>
      <c r="I1154" s="253"/>
      <c r="J1154" s="253"/>
      <c r="K1154" s="253"/>
      <c r="L1154" s="253"/>
      <c r="M1154" s="253"/>
      <c r="N1154" s="253"/>
      <c r="O1154" s="253"/>
      <c r="P1154" s="253"/>
      <c r="Q1154" s="253"/>
      <c r="R1154" s="253"/>
      <c r="S1154" s="253"/>
      <c r="T1154" s="253"/>
      <c r="U1154" s="253"/>
      <c r="V1154" s="253"/>
      <c r="W1154" s="253"/>
      <c r="X1154" s="253"/>
      <c r="Y1154" s="253"/>
      <c r="Z1154" s="253"/>
      <c r="AA1154" s="253"/>
      <c r="AB1154" s="253"/>
      <c r="AC1154" s="253"/>
      <c r="AD1154" s="253"/>
      <c r="AE1154" s="253"/>
      <c r="AF1154" s="253"/>
      <c r="AG1154" s="253"/>
      <c r="AH1154" s="253"/>
      <c r="AI1154" s="253"/>
      <c r="AP1154" s="313"/>
      <c r="AT1154" s="313"/>
    </row>
    <row r="1155" spans="1:46" s="312" customFormat="1" ht="15" customHeight="1" x14ac:dyDescent="0.25">
      <c r="A1155" s="297"/>
      <c r="B1155" s="297"/>
      <c r="C1155" s="253"/>
      <c r="D1155" s="253"/>
      <c r="E1155" s="253"/>
      <c r="F1155" s="253"/>
      <c r="G1155" s="253"/>
      <c r="H1155" s="253"/>
      <c r="I1155" s="253"/>
      <c r="J1155" s="253"/>
      <c r="K1155" s="253"/>
      <c r="L1155" s="253"/>
      <c r="M1155" s="253"/>
      <c r="N1155" s="253"/>
      <c r="O1155" s="253"/>
      <c r="P1155" s="253"/>
      <c r="Q1155" s="253"/>
      <c r="R1155" s="253"/>
      <c r="S1155" s="253"/>
      <c r="T1155" s="253"/>
      <c r="U1155" s="253"/>
      <c r="V1155" s="253"/>
      <c r="W1155" s="253"/>
      <c r="X1155" s="253"/>
      <c r="Y1155" s="253"/>
      <c r="Z1155" s="253"/>
      <c r="AA1155" s="253"/>
      <c r="AB1155" s="253"/>
      <c r="AC1155" s="253"/>
      <c r="AD1155" s="253"/>
      <c r="AE1155" s="253"/>
      <c r="AF1155" s="253"/>
      <c r="AG1155" s="253"/>
      <c r="AH1155" s="253"/>
      <c r="AI1155" s="253"/>
      <c r="AP1155" s="313"/>
      <c r="AT1155" s="313"/>
    </row>
    <row r="1156" spans="1:46" s="312" customFormat="1" ht="15" customHeight="1" x14ac:dyDescent="0.25">
      <c r="A1156" s="297"/>
      <c r="B1156" s="297"/>
      <c r="C1156" s="253"/>
      <c r="D1156" s="253"/>
      <c r="E1156" s="253"/>
      <c r="F1156" s="253"/>
      <c r="G1156" s="253"/>
      <c r="H1156" s="253"/>
      <c r="I1156" s="253"/>
      <c r="J1156" s="253"/>
      <c r="K1156" s="253"/>
      <c r="L1156" s="253"/>
      <c r="M1156" s="253"/>
      <c r="N1156" s="253"/>
      <c r="O1156" s="253"/>
      <c r="P1156" s="253"/>
      <c r="Q1156" s="253"/>
      <c r="R1156" s="253"/>
      <c r="S1156" s="253"/>
      <c r="T1156" s="253"/>
      <c r="U1156" s="253"/>
      <c r="V1156" s="253"/>
      <c r="W1156" s="253"/>
      <c r="X1156" s="253"/>
      <c r="Y1156" s="253"/>
      <c r="Z1156" s="253"/>
      <c r="AA1156" s="253"/>
      <c r="AB1156" s="253"/>
      <c r="AC1156" s="253"/>
      <c r="AD1156" s="253"/>
      <c r="AE1156" s="253"/>
      <c r="AF1156" s="253"/>
      <c r="AG1156" s="253"/>
      <c r="AH1156" s="253"/>
      <c r="AI1156" s="253"/>
      <c r="AP1156" s="313"/>
      <c r="AT1156" s="313"/>
    </row>
    <row r="1157" spans="1:46" s="312" customFormat="1" ht="15" customHeight="1" x14ac:dyDescent="0.25">
      <c r="A1157" s="297"/>
      <c r="B1157" s="297"/>
      <c r="C1157" s="253"/>
      <c r="D1157" s="253"/>
      <c r="E1157" s="253"/>
      <c r="F1157" s="253"/>
      <c r="G1157" s="253"/>
      <c r="H1157" s="253"/>
      <c r="I1157" s="253"/>
      <c r="J1157" s="253"/>
      <c r="K1157" s="253"/>
      <c r="L1157" s="253"/>
      <c r="M1157" s="253"/>
      <c r="N1157" s="253"/>
      <c r="O1157" s="253"/>
      <c r="P1157" s="253"/>
      <c r="Q1157" s="253"/>
      <c r="R1157" s="253"/>
      <c r="S1157" s="253"/>
      <c r="T1157" s="253"/>
      <c r="U1157" s="253"/>
      <c r="V1157" s="253"/>
      <c r="W1157" s="253"/>
      <c r="X1157" s="253"/>
      <c r="Y1157" s="253"/>
      <c r="Z1157" s="253"/>
      <c r="AA1157" s="253"/>
      <c r="AB1157" s="253"/>
      <c r="AC1157" s="253"/>
      <c r="AD1157" s="253"/>
      <c r="AE1157" s="253"/>
      <c r="AF1157" s="253"/>
      <c r="AG1157" s="253"/>
      <c r="AH1157" s="253"/>
      <c r="AI1157" s="253"/>
      <c r="AP1157" s="313"/>
      <c r="AT1157" s="313"/>
    </row>
    <row r="1158" spans="1:46" s="312" customFormat="1" ht="15" customHeight="1" x14ac:dyDescent="0.25">
      <c r="A1158" s="297"/>
      <c r="B1158" s="297"/>
      <c r="C1158" s="253"/>
      <c r="D1158" s="253"/>
      <c r="E1158" s="253"/>
      <c r="F1158" s="253"/>
      <c r="G1158" s="253"/>
      <c r="H1158" s="253"/>
      <c r="I1158" s="253"/>
      <c r="J1158" s="253"/>
      <c r="K1158" s="253"/>
      <c r="L1158" s="253"/>
      <c r="M1158" s="253"/>
      <c r="N1158" s="253"/>
      <c r="O1158" s="253"/>
      <c r="P1158" s="253"/>
      <c r="Q1158" s="253"/>
      <c r="R1158" s="253"/>
      <c r="S1158" s="253"/>
      <c r="T1158" s="253"/>
      <c r="U1158" s="253"/>
      <c r="V1158" s="253"/>
      <c r="W1158" s="253"/>
      <c r="X1158" s="253"/>
      <c r="Y1158" s="253"/>
      <c r="Z1158" s="253"/>
      <c r="AA1158" s="253"/>
      <c r="AB1158" s="253"/>
      <c r="AC1158" s="253"/>
      <c r="AD1158" s="253"/>
      <c r="AE1158" s="253"/>
      <c r="AF1158" s="253"/>
      <c r="AG1158" s="253"/>
      <c r="AH1158" s="253"/>
      <c r="AI1158" s="253"/>
      <c r="AP1158" s="313"/>
      <c r="AT1158" s="313"/>
    </row>
    <row r="1159" spans="1:46" s="312" customFormat="1" ht="15" customHeight="1" x14ac:dyDescent="0.25">
      <c r="A1159" s="297"/>
      <c r="B1159" s="297"/>
      <c r="C1159" s="253"/>
      <c r="D1159" s="253"/>
      <c r="E1159" s="253"/>
      <c r="F1159" s="253"/>
      <c r="G1159" s="253"/>
      <c r="H1159" s="253"/>
      <c r="I1159" s="253"/>
      <c r="J1159" s="253"/>
      <c r="K1159" s="253"/>
      <c r="L1159" s="253"/>
      <c r="M1159" s="253"/>
      <c r="N1159" s="253"/>
      <c r="O1159" s="253"/>
      <c r="P1159" s="253"/>
      <c r="Q1159" s="253"/>
      <c r="R1159" s="253"/>
      <c r="S1159" s="253"/>
      <c r="T1159" s="253"/>
      <c r="U1159" s="253"/>
      <c r="V1159" s="253"/>
      <c r="W1159" s="253"/>
      <c r="X1159" s="253"/>
      <c r="Y1159" s="253"/>
      <c r="Z1159" s="253"/>
      <c r="AA1159" s="253"/>
      <c r="AB1159" s="253"/>
      <c r="AC1159" s="253"/>
      <c r="AD1159" s="253"/>
      <c r="AE1159" s="253"/>
      <c r="AF1159" s="253"/>
      <c r="AG1159" s="253"/>
      <c r="AH1159" s="253"/>
      <c r="AI1159" s="253"/>
      <c r="AP1159" s="313"/>
      <c r="AT1159" s="313"/>
    </row>
    <row r="1160" spans="1:46" s="312" customFormat="1" ht="15" customHeight="1" x14ac:dyDescent="0.25">
      <c r="A1160" s="297"/>
      <c r="B1160" s="297"/>
      <c r="C1160" s="253"/>
      <c r="D1160" s="253"/>
      <c r="E1160" s="253"/>
      <c r="F1160" s="253"/>
      <c r="G1160" s="253"/>
      <c r="H1160" s="253"/>
      <c r="I1160" s="253"/>
      <c r="J1160" s="253"/>
      <c r="K1160" s="253"/>
      <c r="L1160" s="253"/>
      <c r="M1160" s="253"/>
      <c r="N1160" s="253"/>
      <c r="O1160" s="253"/>
      <c r="P1160" s="253"/>
      <c r="Q1160" s="253"/>
      <c r="R1160" s="253"/>
      <c r="S1160" s="253"/>
      <c r="T1160" s="253"/>
      <c r="U1160" s="253"/>
      <c r="V1160" s="253"/>
      <c r="W1160" s="253"/>
      <c r="X1160" s="253"/>
      <c r="Y1160" s="253"/>
      <c r="Z1160" s="253"/>
      <c r="AA1160" s="253"/>
      <c r="AB1160" s="253"/>
      <c r="AC1160" s="253"/>
      <c r="AD1160" s="253"/>
      <c r="AE1160" s="253"/>
      <c r="AF1160" s="253"/>
      <c r="AG1160" s="253"/>
      <c r="AH1160" s="253"/>
      <c r="AI1160" s="253"/>
      <c r="AP1160" s="313"/>
      <c r="AT1160" s="313"/>
    </row>
    <row r="1161" spans="1:46" s="312" customFormat="1" ht="15" customHeight="1" x14ac:dyDescent="0.25">
      <c r="A1161" s="297"/>
      <c r="B1161" s="297"/>
      <c r="C1161" s="253"/>
      <c r="D1161" s="253"/>
      <c r="E1161" s="253"/>
      <c r="F1161" s="253"/>
      <c r="G1161" s="253"/>
      <c r="H1161" s="253"/>
      <c r="I1161" s="253"/>
      <c r="J1161" s="253"/>
      <c r="K1161" s="253"/>
      <c r="L1161" s="253"/>
      <c r="M1161" s="253"/>
      <c r="N1161" s="253"/>
      <c r="O1161" s="253"/>
      <c r="P1161" s="253"/>
      <c r="Q1161" s="253"/>
      <c r="R1161" s="253"/>
      <c r="S1161" s="253"/>
      <c r="T1161" s="253"/>
      <c r="U1161" s="253"/>
      <c r="V1161" s="253"/>
      <c r="W1161" s="253"/>
      <c r="X1161" s="253"/>
      <c r="Y1161" s="253"/>
      <c r="Z1161" s="253"/>
      <c r="AA1161" s="253"/>
      <c r="AB1161" s="253"/>
      <c r="AC1161" s="253"/>
      <c r="AD1161" s="253"/>
      <c r="AE1161" s="253"/>
      <c r="AF1161" s="253"/>
      <c r="AG1161" s="253"/>
      <c r="AH1161" s="253"/>
      <c r="AI1161" s="253"/>
      <c r="AP1161" s="313"/>
      <c r="AT1161" s="313"/>
    </row>
    <row r="1162" spans="1:46" s="312" customFormat="1" ht="15" customHeight="1" x14ac:dyDescent="0.25">
      <c r="A1162" s="297"/>
      <c r="B1162" s="297"/>
      <c r="C1162" s="253"/>
      <c r="D1162" s="253"/>
      <c r="E1162" s="253"/>
      <c r="F1162" s="253"/>
      <c r="G1162" s="253"/>
      <c r="H1162" s="253"/>
      <c r="I1162" s="253"/>
      <c r="J1162" s="253"/>
      <c r="K1162" s="253"/>
      <c r="L1162" s="253"/>
      <c r="M1162" s="253"/>
      <c r="N1162" s="253"/>
      <c r="O1162" s="253"/>
      <c r="P1162" s="253"/>
      <c r="Q1162" s="253"/>
      <c r="R1162" s="253"/>
      <c r="S1162" s="253"/>
      <c r="T1162" s="253"/>
      <c r="U1162" s="253"/>
      <c r="V1162" s="253"/>
      <c r="W1162" s="253"/>
      <c r="X1162" s="253"/>
      <c r="Y1162" s="253"/>
      <c r="Z1162" s="253"/>
      <c r="AA1162" s="253"/>
      <c r="AB1162" s="253"/>
      <c r="AC1162" s="253"/>
      <c r="AD1162" s="253"/>
      <c r="AE1162" s="253"/>
      <c r="AF1162" s="253"/>
      <c r="AG1162" s="253"/>
      <c r="AH1162" s="253"/>
      <c r="AI1162" s="253"/>
      <c r="AP1162" s="313"/>
      <c r="AT1162" s="313"/>
    </row>
    <row r="1163" spans="1:46" s="312" customFormat="1" ht="15" customHeight="1" x14ac:dyDescent="0.25">
      <c r="A1163" s="297"/>
      <c r="B1163" s="297"/>
      <c r="C1163" s="253"/>
      <c r="D1163" s="253"/>
      <c r="E1163" s="253"/>
      <c r="F1163" s="253"/>
      <c r="G1163" s="253"/>
      <c r="H1163" s="253"/>
      <c r="I1163" s="253"/>
      <c r="J1163" s="253"/>
      <c r="K1163" s="253"/>
      <c r="L1163" s="253"/>
      <c r="M1163" s="253"/>
      <c r="N1163" s="253"/>
      <c r="O1163" s="253"/>
      <c r="P1163" s="253"/>
      <c r="Q1163" s="253"/>
      <c r="R1163" s="253"/>
      <c r="S1163" s="253"/>
      <c r="T1163" s="253"/>
      <c r="U1163" s="253"/>
      <c r="V1163" s="253"/>
      <c r="W1163" s="253"/>
      <c r="X1163" s="253"/>
      <c r="Y1163" s="253"/>
      <c r="Z1163" s="253"/>
      <c r="AA1163" s="253"/>
      <c r="AB1163" s="253"/>
      <c r="AC1163" s="253"/>
      <c r="AD1163" s="253"/>
      <c r="AE1163" s="253"/>
      <c r="AF1163" s="253"/>
      <c r="AG1163" s="253"/>
      <c r="AH1163" s="253"/>
      <c r="AI1163" s="253"/>
      <c r="AP1163" s="313"/>
      <c r="AT1163" s="313"/>
    </row>
    <row r="1164" spans="1:46" s="312" customFormat="1" ht="15" customHeight="1" x14ac:dyDescent="0.25">
      <c r="A1164" s="297"/>
      <c r="B1164" s="297"/>
      <c r="C1164" s="253"/>
      <c r="D1164" s="253"/>
      <c r="E1164" s="253"/>
      <c r="F1164" s="253"/>
      <c r="G1164" s="253"/>
      <c r="H1164" s="253"/>
      <c r="I1164" s="253"/>
      <c r="J1164" s="253"/>
      <c r="K1164" s="253"/>
      <c r="L1164" s="253"/>
      <c r="M1164" s="253"/>
      <c r="N1164" s="253"/>
      <c r="O1164" s="253"/>
      <c r="P1164" s="253"/>
      <c r="Q1164" s="253"/>
      <c r="R1164" s="253"/>
      <c r="S1164" s="253"/>
      <c r="T1164" s="253"/>
      <c r="U1164" s="253"/>
      <c r="V1164" s="253"/>
      <c r="W1164" s="253"/>
      <c r="X1164" s="253"/>
      <c r="Y1164" s="253"/>
      <c r="Z1164" s="253"/>
      <c r="AA1164" s="253"/>
      <c r="AB1164" s="253"/>
      <c r="AC1164" s="253"/>
      <c r="AD1164" s="253"/>
      <c r="AE1164" s="253"/>
      <c r="AF1164" s="253"/>
      <c r="AG1164" s="253"/>
      <c r="AH1164" s="253"/>
      <c r="AI1164" s="253"/>
      <c r="AP1164" s="313"/>
      <c r="AT1164" s="313"/>
    </row>
    <row r="1165" spans="1:46" s="312" customFormat="1" ht="15" customHeight="1" x14ac:dyDescent="0.25">
      <c r="A1165" s="297"/>
      <c r="B1165" s="297"/>
      <c r="C1165" s="253"/>
      <c r="D1165" s="253"/>
      <c r="E1165" s="253"/>
      <c r="F1165" s="253"/>
      <c r="G1165" s="253"/>
      <c r="H1165" s="253"/>
      <c r="I1165" s="253"/>
      <c r="J1165" s="253"/>
      <c r="K1165" s="253"/>
      <c r="L1165" s="253"/>
      <c r="M1165" s="253"/>
      <c r="N1165" s="253"/>
      <c r="O1165" s="253"/>
      <c r="P1165" s="253"/>
      <c r="Q1165" s="253"/>
      <c r="R1165" s="253"/>
      <c r="S1165" s="253"/>
      <c r="T1165" s="253"/>
      <c r="U1165" s="253"/>
      <c r="V1165" s="253"/>
      <c r="W1165" s="253"/>
      <c r="X1165" s="253"/>
      <c r="Y1165" s="253"/>
      <c r="Z1165" s="253"/>
      <c r="AA1165" s="253"/>
      <c r="AB1165" s="253"/>
      <c r="AC1165" s="253"/>
      <c r="AD1165" s="253"/>
      <c r="AE1165" s="253"/>
      <c r="AF1165" s="253"/>
      <c r="AG1165" s="253"/>
      <c r="AH1165" s="253"/>
      <c r="AI1165" s="253"/>
      <c r="AP1165" s="313"/>
      <c r="AT1165" s="313"/>
    </row>
    <row r="1166" spans="1:46" s="312" customFormat="1" ht="15" customHeight="1" x14ac:dyDescent="0.25">
      <c r="A1166" s="297"/>
      <c r="B1166" s="297"/>
      <c r="C1166" s="253"/>
      <c r="D1166" s="253"/>
      <c r="E1166" s="253"/>
      <c r="F1166" s="253"/>
      <c r="G1166" s="253"/>
      <c r="H1166" s="253"/>
      <c r="I1166" s="253"/>
      <c r="J1166" s="253"/>
      <c r="K1166" s="253"/>
      <c r="L1166" s="253"/>
      <c r="M1166" s="253"/>
      <c r="N1166" s="253"/>
      <c r="O1166" s="253"/>
      <c r="P1166" s="253"/>
      <c r="Q1166" s="253"/>
      <c r="R1166" s="253"/>
      <c r="S1166" s="253"/>
      <c r="T1166" s="253"/>
      <c r="U1166" s="253"/>
      <c r="V1166" s="253"/>
      <c r="W1166" s="253"/>
      <c r="X1166" s="253"/>
      <c r="Y1166" s="253"/>
      <c r="Z1166" s="253"/>
      <c r="AA1166" s="253"/>
      <c r="AB1166" s="253"/>
      <c r="AC1166" s="253"/>
      <c r="AD1166" s="253"/>
      <c r="AE1166" s="253"/>
      <c r="AF1166" s="253"/>
      <c r="AG1166" s="253"/>
      <c r="AH1166" s="253"/>
      <c r="AI1166" s="253"/>
      <c r="AP1166" s="313"/>
      <c r="AT1166" s="313"/>
    </row>
    <row r="1167" spans="1:46" s="312" customFormat="1" ht="15" customHeight="1" x14ac:dyDescent="0.25">
      <c r="A1167" s="297"/>
      <c r="B1167" s="297"/>
      <c r="C1167" s="253"/>
      <c r="D1167" s="253"/>
      <c r="E1167" s="253"/>
      <c r="F1167" s="253"/>
      <c r="G1167" s="253"/>
      <c r="H1167" s="253"/>
      <c r="I1167" s="253"/>
      <c r="J1167" s="253"/>
      <c r="K1167" s="253"/>
      <c r="L1167" s="253"/>
      <c r="M1167" s="253"/>
      <c r="N1167" s="253"/>
      <c r="O1167" s="253"/>
      <c r="P1167" s="253"/>
      <c r="Q1167" s="253"/>
      <c r="R1167" s="253"/>
      <c r="S1167" s="253"/>
      <c r="T1167" s="253"/>
      <c r="U1167" s="253"/>
      <c r="V1167" s="253"/>
      <c r="W1167" s="253"/>
      <c r="X1167" s="253"/>
      <c r="Y1167" s="253"/>
      <c r="Z1167" s="253"/>
      <c r="AA1167" s="253"/>
      <c r="AB1167" s="253"/>
      <c r="AC1167" s="253"/>
      <c r="AD1167" s="253"/>
      <c r="AE1167" s="253"/>
      <c r="AF1167" s="253"/>
      <c r="AG1167" s="253"/>
      <c r="AH1167" s="253"/>
      <c r="AI1167" s="253"/>
      <c r="AP1167" s="313"/>
      <c r="AT1167" s="313"/>
    </row>
    <row r="1168" spans="1:46" s="312" customFormat="1" ht="15" customHeight="1" x14ac:dyDescent="0.25">
      <c r="A1168" s="297"/>
      <c r="B1168" s="297"/>
      <c r="C1168" s="253"/>
      <c r="D1168" s="253"/>
      <c r="E1168" s="253"/>
      <c r="F1168" s="253"/>
      <c r="G1168" s="253"/>
      <c r="H1168" s="253"/>
      <c r="I1168" s="253"/>
      <c r="J1168" s="253"/>
      <c r="K1168" s="253"/>
      <c r="L1168" s="253"/>
      <c r="M1168" s="253"/>
      <c r="N1168" s="253"/>
      <c r="O1168" s="253"/>
      <c r="P1168" s="253"/>
      <c r="Q1168" s="253"/>
      <c r="R1168" s="253"/>
      <c r="S1168" s="253"/>
      <c r="T1168" s="253"/>
      <c r="U1168" s="253"/>
      <c r="V1168" s="253"/>
      <c r="W1168" s="253"/>
      <c r="X1168" s="253"/>
      <c r="Y1168" s="253"/>
      <c r="Z1168" s="253"/>
      <c r="AA1168" s="253"/>
      <c r="AB1168" s="253"/>
      <c r="AC1168" s="253"/>
      <c r="AD1168" s="253"/>
      <c r="AE1168" s="253"/>
      <c r="AF1168" s="253"/>
      <c r="AG1168" s="253"/>
      <c r="AH1168" s="253"/>
      <c r="AI1168" s="253"/>
      <c r="AP1168" s="313"/>
      <c r="AT1168" s="313"/>
    </row>
    <row r="1169" spans="1:46" s="312" customFormat="1" ht="15" customHeight="1" x14ac:dyDescent="0.25">
      <c r="A1169" s="297"/>
      <c r="B1169" s="297"/>
      <c r="C1169" s="253"/>
      <c r="D1169" s="253"/>
      <c r="E1169" s="253"/>
      <c r="F1169" s="253"/>
      <c r="G1169" s="253"/>
      <c r="H1169" s="253"/>
      <c r="I1169" s="253"/>
      <c r="J1169" s="253"/>
      <c r="K1169" s="253"/>
      <c r="L1169" s="253"/>
      <c r="M1169" s="253"/>
      <c r="N1169" s="253"/>
      <c r="O1169" s="253"/>
      <c r="P1169" s="253"/>
      <c r="Q1169" s="253"/>
      <c r="R1169" s="253"/>
      <c r="S1169" s="253"/>
      <c r="T1169" s="253"/>
      <c r="U1169" s="253"/>
      <c r="V1169" s="253"/>
      <c r="W1169" s="253"/>
      <c r="X1169" s="253"/>
      <c r="Y1169" s="253"/>
      <c r="Z1169" s="253"/>
      <c r="AA1169" s="253"/>
      <c r="AB1169" s="253"/>
      <c r="AC1169" s="253"/>
      <c r="AD1169" s="253"/>
      <c r="AE1169" s="253"/>
      <c r="AF1169" s="253"/>
      <c r="AG1169" s="253"/>
      <c r="AH1169" s="253"/>
      <c r="AI1169" s="253"/>
      <c r="AP1169" s="313"/>
      <c r="AT1169" s="313"/>
    </row>
    <row r="1170" spans="1:46" s="312" customFormat="1" ht="15" customHeight="1" x14ac:dyDescent="0.25">
      <c r="A1170" s="297"/>
      <c r="B1170" s="297"/>
      <c r="C1170" s="253"/>
      <c r="D1170" s="253"/>
      <c r="E1170" s="253"/>
      <c r="F1170" s="253"/>
      <c r="G1170" s="253"/>
      <c r="H1170" s="253"/>
      <c r="I1170" s="253"/>
      <c r="J1170" s="253"/>
      <c r="K1170" s="253"/>
      <c r="L1170" s="253"/>
      <c r="M1170" s="253"/>
      <c r="N1170" s="253"/>
      <c r="O1170" s="253"/>
      <c r="P1170" s="253"/>
      <c r="Q1170" s="253"/>
      <c r="R1170" s="253"/>
      <c r="S1170" s="253"/>
      <c r="T1170" s="253"/>
      <c r="U1170" s="253"/>
      <c r="V1170" s="253"/>
      <c r="W1170" s="253"/>
      <c r="X1170" s="253"/>
      <c r="Y1170" s="253"/>
      <c r="Z1170" s="253"/>
      <c r="AA1170" s="253"/>
      <c r="AB1170" s="253"/>
      <c r="AC1170" s="253"/>
      <c r="AD1170" s="253"/>
      <c r="AE1170" s="253"/>
      <c r="AF1170" s="253"/>
      <c r="AG1170" s="253"/>
      <c r="AH1170" s="253"/>
      <c r="AI1170" s="253"/>
      <c r="AP1170" s="313"/>
      <c r="AT1170" s="313"/>
    </row>
    <row r="1171" spans="1:46" s="312" customFormat="1" ht="15" customHeight="1" x14ac:dyDescent="0.25">
      <c r="A1171" s="297"/>
      <c r="B1171" s="297"/>
      <c r="C1171" s="253"/>
      <c r="D1171" s="253"/>
      <c r="E1171" s="253"/>
      <c r="F1171" s="253"/>
      <c r="G1171" s="253"/>
      <c r="H1171" s="253"/>
      <c r="I1171" s="253"/>
      <c r="J1171" s="253"/>
      <c r="K1171" s="253"/>
      <c r="L1171" s="253"/>
      <c r="M1171" s="253"/>
      <c r="N1171" s="253"/>
      <c r="O1171" s="253"/>
      <c r="P1171" s="253"/>
      <c r="Q1171" s="253"/>
      <c r="R1171" s="253"/>
      <c r="S1171" s="253"/>
      <c r="T1171" s="253"/>
      <c r="U1171" s="253"/>
      <c r="V1171" s="253"/>
      <c r="W1171" s="253"/>
      <c r="X1171" s="253"/>
      <c r="Y1171" s="253"/>
      <c r="Z1171" s="253"/>
      <c r="AA1171" s="253"/>
      <c r="AB1171" s="253"/>
      <c r="AC1171" s="253"/>
      <c r="AD1171" s="253"/>
      <c r="AE1171" s="253"/>
      <c r="AF1171" s="253"/>
      <c r="AG1171" s="253"/>
      <c r="AH1171" s="253"/>
      <c r="AI1171" s="253"/>
      <c r="AP1171" s="313"/>
      <c r="AT1171" s="313"/>
    </row>
    <row r="1172" spans="1:46" s="312" customFormat="1" ht="15" customHeight="1" x14ac:dyDescent="0.25">
      <c r="A1172" s="297"/>
      <c r="B1172" s="297"/>
      <c r="C1172" s="253"/>
      <c r="D1172" s="253"/>
      <c r="E1172" s="253"/>
      <c r="F1172" s="253"/>
      <c r="G1172" s="253"/>
      <c r="H1172" s="253"/>
      <c r="I1172" s="253"/>
      <c r="J1172" s="253"/>
      <c r="K1172" s="253"/>
      <c r="L1172" s="253"/>
      <c r="M1172" s="253"/>
      <c r="N1172" s="253"/>
      <c r="O1172" s="253"/>
      <c r="P1172" s="253"/>
      <c r="Q1172" s="253"/>
      <c r="R1172" s="253"/>
      <c r="S1172" s="253"/>
      <c r="T1172" s="253"/>
      <c r="U1172" s="253"/>
      <c r="V1172" s="253"/>
      <c r="W1172" s="253"/>
      <c r="X1172" s="253"/>
      <c r="Y1172" s="253"/>
      <c r="Z1172" s="253"/>
      <c r="AA1172" s="253"/>
      <c r="AB1172" s="253"/>
      <c r="AC1172" s="253"/>
      <c r="AD1172" s="253"/>
      <c r="AE1172" s="253"/>
      <c r="AF1172" s="253"/>
      <c r="AG1172" s="253"/>
      <c r="AH1172" s="253"/>
      <c r="AI1172" s="253"/>
      <c r="AP1172" s="313"/>
      <c r="AT1172" s="313"/>
    </row>
    <row r="1173" spans="1:46" s="312" customFormat="1" ht="15" customHeight="1" x14ac:dyDescent="0.25">
      <c r="A1173" s="297"/>
      <c r="B1173" s="297"/>
      <c r="C1173" s="253"/>
      <c r="D1173" s="253"/>
      <c r="E1173" s="253"/>
      <c r="F1173" s="253"/>
      <c r="G1173" s="253"/>
      <c r="H1173" s="253"/>
      <c r="I1173" s="253"/>
      <c r="J1173" s="253"/>
      <c r="K1173" s="253"/>
      <c r="L1173" s="253"/>
      <c r="M1173" s="253"/>
      <c r="N1173" s="253"/>
      <c r="O1173" s="253"/>
      <c r="P1173" s="253"/>
      <c r="Q1173" s="253"/>
      <c r="R1173" s="253"/>
      <c r="S1173" s="253"/>
      <c r="T1173" s="253"/>
      <c r="U1173" s="253"/>
      <c r="V1173" s="253"/>
      <c r="W1173" s="253"/>
      <c r="X1173" s="253"/>
      <c r="Y1173" s="253"/>
      <c r="Z1173" s="253"/>
      <c r="AA1173" s="253"/>
      <c r="AB1173" s="253"/>
      <c r="AC1173" s="253"/>
      <c r="AD1173" s="253"/>
      <c r="AE1173" s="253"/>
      <c r="AF1173" s="253"/>
      <c r="AG1173" s="253"/>
      <c r="AH1173" s="253"/>
      <c r="AI1173" s="253"/>
      <c r="AP1173" s="313"/>
      <c r="AT1173" s="313"/>
    </row>
    <row r="1174" spans="1:46" s="312" customFormat="1" ht="15" customHeight="1" x14ac:dyDescent="0.25">
      <c r="A1174" s="297"/>
      <c r="B1174" s="297"/>
      <c r="C1174" s="253"/>
      <c r="D1174" s="253"/>
      <c r="E1174" s="253"/>
      <c r="F1174" s="253"/>
      <c r="G1174" s="253"/>
      <c r="H1174" s="253"/>
      <c r="I1174" s="253"/>
      <c r="J1174" s="253"/>
      <c r="K1174" s="253"/>
      <c r="L1174" s="253"/>
      <c r="M1174" s="253"/>
      <c r="N1174" s="253"/>
      <c r="O1174" s="253"/>
      <c r="P1174" s="253"/>
      <c r="Q1174" s="253"/>
      <c r="R1174" s="253"/>
      <c r="S1174" s="253"/>
      <c r="T1174" s="253"/>
      <c r="U1174" s="253"/>
      <c r="V1174" s="253"/>
      <c r="W1174" s="253"/>
      <c r="X1174" s="253"/>
      <c r="Y1174" s="253"/>
      <c r="Z1174" s="253"/>
      <c r="AA1174" s="253"/>
      <c r="AB1174" s="253"/>
      <c r="AC1174" s="253"/>
      <c r="AD1174" s="253"/>
      <c r="AE1174" s="253"/>
      <c r="AF1174" s="253"/>
      <c r="AG1174" s="253"/>
      <c r="AH1174" s="253"/>
      <c r="AI1174" s="253"/>
      <c r="AP1174" s="313"/>
      <c r="AT1174" s="313"/>
    </row>
    <row r="1175" spans="1:46" s="312" customFormat="1" ht="15" customHeight="1" x14ac:dyDescent="0.25">
      <c r="A1175" s="297"/>
      <c r="B1175" s="297"/>
      <c r="C1175" s="253"/>
      <c r="D1175" s="253"/>
      <c r="E1175" s="253"/>
      <c r="F1175" s="253"/>
      <c r="G1175" s="253"/>
      <c r="H1175" s="253"/>
      <c r="I1175" s="253"/>
      <c r="J1175" s="253"/>
      <c r="K1175" s="253"/>
      <c r="L1175" s="253"/>
      <c r="M1175" s="253"/>
      <c r="N1175" s="253"/>
      <c r="O1175" s="253"/>
      <c r="P1175" s="253"/>
      <c r="Q1175" s="253"/>
      <c r="R1175" s="253"/>
      <c r="S1175" s="253"/>
      <c r="T1175" s="253"/>
      <c r="U1175" s="253"/>
      <c r="V1175" s="253"/>
      <c r="W1175" s="253"/>
      <c r="X1175" s="253"/>
      <c r="Y1175" s="253"/>
      <c r="Z1175" s="253"/>
      <c r="AA1175" s="253"/>
      <c r="AB1175" s="253"/>
      <c r="AC1175" s="253"/>
      <c r="AD1175" s="253"/>
      <c r="AE1175" s="253"/>
      <c r="AF1175" s="253"/>
      <c r="AG1175" s="253"/>
      <c r="AH1175" s="253"/>
      <c r="AI1175" s="253"/>
      <c r="AP1175" s="313"/>
      <c r="AT1175" s="313"/>
    </row>
    <row r="1176" spans="1:46" s="312" customFormat="1" ht="15" customHeight="1" x14ac:dyDescent="0.25">
      <c r="A1176" s="297"/>
      <c r="B1176" s="297"/>
      <c r="C1176" s="253"/>
      <c r="D1176" s="253"/>
      <c r="E1176" s="253"/>
      <c r="F1176" s="253"/>
      <c r="G1176" s="253"/>
      <c r="H1176" s="253"/>
      <c r="I1176" s="253"/>
      <c r="J1176" s="253"/>
      <c r="K1176" s="253"/>
      <c r="L1176" s="253"/>
      <c r="M1176" s="253"/>
      <c r="N1176" s="253"/>
      <c r="O1176" s="253"/>
      <c r="P1176" s="253"/>
      <c r="Q1176" s="253"/>
      <c r="R1176" s="253"/>
      <c r="S1176" s="253"/>
      <c r="T1176" s="253"/>
      <c r="U1176" s="253"/>
      <c r="V1176" s="253"/>
      <c r="W1176" s="253"/>
      <c r="X1176" s="253"/>
      <c r="Y1176" s="253"/>
      <c r="Z1176" s="253"/>
      <c r="AA1176" s="253"/>
      <c r="AB1176" s="253"/>
      <c r="AC1176" s="253"/>
      <c r="AD1176" s="253"/>
      <c r="AE1176" s="253"/>
      <c r="AF1176" s="253"/>
      <c r="AG1176" s="253"/>
      <c r="AH1176" s="253"/>
      <c r="AI1176" s="253"/>
      <c r="AP1176" s="313"/>
      <c r="AT1176" s="313"/>
    </row>
    <row r="1177" spans="1:46" s="312" customFormat="1" ht="15" customHeight="1" x14ac:dyDescent="0.25">
      <c r="A1177" s="297"/>
      <c r="B1177" s="297"/>
      <c r="C1177" s="253"/>
      <c r="D1177" s="253"/>
      <c r="E1177" s="253"/>
      <c r="F1177" s="253"/>
      <c r="G1177" s="253"/>
      <c r="H1177" s="253"/>
      <c r="I1177" s="253"/>
      <c r="J1177" s="253"/>
      <c r="K1177" s="253"/>
      <c r="L1177" s="253"/>
      <c r="M1177" s="253"/>
      <c r="N1177" s="253"/>
      <c r="O1177" s="253"/>
      <c r="P1177" s="253"/>
      <c r="Q1177" s="253"/>
      <c r="R1177" s="253"/>
      <c r="S1177" s="253"/>
      <c r="T1177" s="253"/>
      <c r="U1177" s="253"/>
      <c r="V1177" s="253"/>
      <c r="W1177" s="253"/>
      <c r="X1177" s="253"/>
      <c r="Y1177" s="253"/>
      <c r="Z1177" s="253"/>
      <c r="AA1177" s="253"/>
      <c r="AB1177" s="253"/>
      <c r="AC1177" s="253"/>
      <c r="AD1177" s="253"/>
      <c r="AE1177" s="253"/>
      <c r="AF1177" s="253"/>
      <c r="AG1177" s="253"/>
      <c r="AH1177" s="253"/>
      <c r="AI1177" s="253"/>
      <c r="AP1177" s="313"/>
      <c r="AT1177" s="313"/>
    </row>
    <row r="1178" spans="1:46" s="312" customFormat="1" ht="15" customHeight="1" x14ac:dyDescent="0.25">
      <c r="A1178" s="297"/>
      <c r="B1178" s="297"/>
      <c r="C1178" s="253"/>
      <c r="D1178" s="253"/>
      <c r="E1178" s="253"/>
      <c r="F1178" s="253"/>
      <c r="G1178" s="253"/>
      <c r="H1178" s="253"/>
      <c r="I1178" s="253"/>
      <c r="J1178" s="253"/>
      <c r="K1178" s="253"/>
      <c r="L1178" s="253"/>
      <c r="M1178" s="253"/>
      <c r="N1178" s="253"/>
      <c r="O1178" s="253"/>
      <c r="P1178" s="253"/>
      <c r="Q1178" s="253"/>
      <c r="R1178" s="253"/>
      <c r="S1178" s="253"/>
      <c r="T1178" s="253"/>
      <c r="U1178" s="253"/>
      <c r="V1178" s="253"/>
      <c r="W1178" s="253"/>
      <c r="X1178" s="253"/>
      <c r="Y1178" s="253"/>
      <c r="Z1178" s="253"/>
      <c r="AA1178" s="253"/>
      <c r="AB1178" s="253"/>
      <c r="AC1178" s="253"/>
      <c r="AD1178" s="253"/>
      <c r="AE1178" s="253"/>
      <c r="AF1178" s="253"/>
      <c r="AG1178" s="253"/>
      <c r="AH1178" s="253"/>
      <c r="AI1178" s="253"/>
      <c r="AP1178" s="313"/>
      <c r="AT1178" s="313"/>
    </row>
    <row r="1179" spans="1:46" s="312" customFormat="1" ht="15" customHeight="1" x14ac:dyDescent="0.25">
      <c r="A1179" s="297"/>
      <c r="B1179" s="297"/>
      <c r="C1179" s="253"/>
      <c r="D1179" s="253"/>
      <c r="E1179" s="253"/>
      <c r="F1179" s="253"/>
      <c r="G1179" s="253"/>
      <c r="H1179" s="253"/>
      <c r="I1179" s="253"/>
      <c r="J1179" s="253"/>
      <c r="K1179" s="253"/>
      <c r="L1179" s="253"/>
      <c r="M1179" s="253"/>
      <c r="N1179" s="253"/>
      <c r="O1179" s="253"/>
      <c r="P1179" s="253"/>
      <c r="Q1179" s="253"/>
      <c r="R1179" s="253"/>
      <c r="S1179" s="253"/>
      <c r="T1179" s="253"/>
      <c r="U1179" s="253"/>
      <c r="V1179" s="253"/>
      <c r="W1179" s="253"/>
      <c r="X1179" s="253"/>
      <c r="Y1179" s="253"/>
      <c r="Z1179" s="253"/>
      <c r="AA1179" s="253"/>
      <c r="AB1179" s="253"/>
      <c r="AC1179" s="253"/>
      <c r="AD1179" s="253"/>
      <c r="AE1179" s="253"/>
      <c r="AF1179" s="253"/>
      <c r="AG1179" s="253"/>
      <c r="AH1179" s="253"/>
      <c r="AI1179" s="253"/>
      <c r="AP1179" s="313"/>
      <c r="AT1179" s="313"/>
    </row>
    <row r="1180" spans="1:46" s="312" customFormat="1" ht="15" customHeight="1" x14ac:dyDescent="0.25">
      <c r="A1180" s="297"/>
      <c r="B1180" s="297"/>
      <c r="C1180" s="253"/>
      <c r="D1180" s="253"/>
      <c r="E1180" s="253"/>
      <c r="F1180" s="253"/>
      <c r="G1180" s="253"/>
      <c r="H1180" s="253"/>
      <c r="I1180" s="253"/>
      <c r="J1180" s="253"/>
      <c r="K1180" s="253"/>
      <c r="L1180" s="253"/>
      <c r="M1180" s="253"/>
      <c r="N1180" s="253"/>
      <c r="O1180" s="253"/>
      <c r="P1180" s="253"/>
      <c r="Q1180" s="253"/>
      <c r="R1180" s="253"/>
      <c r="S1180" s="253"/>
      <c r="T1180" s="253"/>
      <c r="U1180" s="253"/>
      <c r="V1180" s="253"/>
      <c r="W1180" s="253"/>
      <c r="X1180" s="253"/>
      <c r="Y1180" s="253"/>
      <c r="Z1180" s="253"/>
      <c r="AA1180" s="253"/>
      <c r="AB1180" s="253"/>
      <c r="AC1180" s="253"/>
      <c r="AD1180" s="253"/>
      <c r="AE1180" s="253"/>
      <c r="AF1180" s="253"/>
      <c r="AG1180" s="253"/>
      <c r="AH1180" s="253"/>
      <c r="AI1180" s="253"/>
      <c r="AP1180" s="313"/>
      <c r="AT1180" s="313"/>
    </row>
    <row r="1181" spans="1:46" s="312" customFormat="1" ht="15" customHeight="1" x14ac:dyDescent="0.25">
      <c r="A1181" s="297"/>
      <c r="B1181" s="297"/>
      <c r="C1181" s="253"/>
      <c r="D1181" s="253"/>
      <c r="E1181" s="253"/>
      <c r="F1181" s="253"/>
      <c r="G1181" s="253"/>
      <c r="H1181" s="253"/>
      <c r="I1181" s="253"/>
      <c r="J1181" s="253"/>
      <c r="K1181" s="253"/>
      <c r="L1181" s="253"/>
      <c r="M1181" s="253"/>
      <c r="N1181" s="253"/>
      <c r="O1181" s="253"/>
      <c r="P1181" s="253"/>
      <c r="Q1181" s="253"/>
      <c r="R1181" s="253"/>
      <c r="S1181" s="253"/>
      <c r="T1181" s="253"/>
      <c r="U1181" s="253"/>
      <c r="V1181" s="253"/>
      <c r="W1181" s="253"/>
      <c r="X1181" s="253"/>
      <c r="Y1181" s="253"/>
      <c r="Z1181" s="253"/>
      <c r="AA1181" s="253"/>
      <c r="AB1181" s="253"/>
      <c r="AC1181" s="253"/>
      <c r="AD1181" s="253"/>
      <c r="AE1181" s="253"/>
      <c r="AF1181" s="253"/>
      <c r="AG1181" s="253"/>
      <c r="AH1181" s="253"/>
      <c r="AI1181" s="253"/>
      <c r="AP1181" s="313"/>
      <c r="AT1181" s="313"/>
    </row>
    <row r="1182" spans="1:46" s="312" customFormat="1" ht="15" customHeight="1" x14ac:dyDescent="0.25">
      <c r="A1182" s="297"/>
      <c r="B1182" s="297"/>
      <c r="C1182" s="253"/>
      <c r="D1182" s="253"/>
      <c r="E1182" s="253"/>
      <c r="F1182" s="253"/>
      <c r="G1182" s="253"/>
      <c r="H1182" s="253"/>
      <c r="I1182" s="253"/>
      <c r="J1182" s="253"/>
      <c r="K1182" s="253"/>
      <c r="L1182" s="253"/>
      <c r="M1182" s="253"/>
      <c r="N1182" s="253"/>
      <c r="O1182" s="253"/>
      <c r="P1182" s="253"/>
      <c r="Q1182" s="253"/>
      <c r="R1182" s="253"/>
      <c r="S1182" s="253"/>
      <c r="T1182" s="253"/>
      <c r="U1182" s="253"/>
      <c r="V1182" s="253"/>
      <c r="W1182" s="253"/>
      <c r="X1182" s="253"/>
      <c r="Y1182" s="253"/>
      <c r="Z1182" s="253"/>
      <c r="AA1182" s="253"/>
      <c r="AB1182" s="253"/>
      <c r="AC1182" s="253"/>
      <c r="AD1182" s="253"/>
      <c r="AE1182" s="253"/>
      <c r="AF1182" s="253"/>
      <c r="AG1182" s="253"/>
      <c r="AH1182" s="253"/>
      <c r="AI1182" s="253"/>
      <c r="AP1182" s="313"/>
      <c r="AT1182" s="313"/>
    </row>
    <row r="1183" spans="1:46" s="312" customFormat="1" ht="15" customHeight="1" x14ac:dyDescent="0.25">
      <c r="A1183" s="297"/>
      <c r="B1183" s="297"/>
      <c r="C1183" s="253"/>
      <c r="D1183" s="253"/>
      <c r="E1183" s="253"/>
      <c r="F1183" s="253"/>
      <c r="G1183" s="253"/>
      <c r="H1183" s="253"/>
      <c r="I1183" s="253"/>
      <c r="J1183" s="253"/>
      <c r="K1183" s="253"/>
      <c r="L1183" s="253"/>
      <c r="M1183" s="253"/>
      <c r="N1183" s="253"/>
      <c r="O1183" s="253"/>
      <c r="P1183" s="253"/>
      <c r="Q1183" s="253"/>
      <c r="R1183" s="253"/>
      <c r="S1183" s="253"/>
      <c r="T1183" s="253"/>
      <c r="U1183" s="253"/>
      <c r="V1183" s="253"/>
      <c r="W1183" s="253"/>
      <c r="X1183" s="253"/>
      <c r="Y1183" s="253"/>
      <c r="Z1183" s="253"/>
      <c r="AA1183" s="253"/>
      <c r="AB1183" s="253"/>
      <c r="AC1183" s="253"/>
      <c r="AD1183" s="253"/>
      <c r="AE1183" s="253"/>
      <c r="AF1183" s="253"/>
      <c r="AG1183" s="253"/>
      <c r="AH1183" s="253"/>
      <c r="AI1183" s="253"/>
      <c r="AP1183" s="313"/>
      <c r="AT1183" s="313"/>
    </row>
    <row r="1184" spans="1:46" s="312" customFormat="1" ht="15" customHeight="1" x14ac:dyDescent="0.25">
      <c r="A1184" s="297"/>
      <c r="B1184" s="297"/>
      <c r="C1184" s="253"/>
      <c r="D1184" s="253"/>
      <c r="E1184" s="253"/>
      <c r="F1184" s="253"/>
      <c r="G1184" s="253"/>
      <c r="H1184" s="253"/>
      <c r="I1184" s="253"/>
      <c r="J1184" s="253"/>
      <c r="K1184" s="253"/>
      <c r="L1184" s="253"/>
      <c r="M1184" s="253"/>
      <c r="N1184" s="253"/>
      <c r="O1184" s="253"/>
      <c r="P1184" s="253"/>
      <c r="Q1184" s="253"/>
      <c r="R1184" s="253"/>
      <c r="S1184" s="253"/>
      <c r="T1184" s="253"/>
      <c r="U1184" s="253"/>
      <c r="V1184" s="253"/>
      <c r="W1184" s="253"/>
      <c r="X1184" s="253"/>
      <c r="Y1184" s="253"/>
      <c r="Z1184" s="253"/>
      <c r="AA1184" s="253"/>
      <c r="AB1184" s="253"/>
      <c r="AC1184" s="253"/>
      <c r="AD1184" s="253"/>
      <c r="AE1184" s="253"/>
      <c r="AF1184" s="253"/>
      <c r="AG1184" s="253"/>
      <c r="AH1184" s="253"/>
      <c r="AI1184" s="253"/>
      <c r="AP1184" s="313"/>
      <c r="AT1184" s="313"/>
    </row>
    <row r="1185" spans="1:46" s="312" customFormat="1" ht="15" customHeight="1" x14ac:dyDescent="0.25">
      <c r="A1185" s="297"/>
      <c r="B1185" s="297"/>
      <c r="C1185" s="253"/>
      <c r="D1185" s="253"/>
      <c r="E1185" s="253"/>
      <c r="F1185" s="253"/>
      <c r="G1185" s="253"/>
      <c r="H1185" s="253"/>
      <c r="I1185" s="253"/>
      <c r="J1185" s="253"/>
      <c r="K1185" s="253"/>
      <c r="L1185" s="253"/>
      <c r="M1185" s="253"/>
      <c r="N1185" s="253"/>
      <c r="O1185" s="253"/>
      <c r="P1185" s="253"/>
      <c r="Q1185" s="253"/>
      <c r="R1185" s="253"/>
      <c r="S1185" s="253"/>
      <c r="T1185" s="253"/>
      <c r="U1185" s="253"/>
      <c r="V1185" s="253"/>
      <c r="W1185" s="253"/>
      <c r="X1185" s="253"/>
      <c r="Y1185" s="253"/>
      <c r="Z1185" s="253"/>
      <c r="AA1185" s="253"/>
      <c r="AB1185" s="253"/>
      <c r="AC1185" s="253"/>
      <c r="AD1185" s="253"/>
      <c r="AE1185" s="253"/>
      <c r="AF1185" s="253"/>
      <c r="AG1185" s="253"/>
      <c r="AH1185" s="253"/>
      <c r="AI1185" s="253"/>
      <c r="AP1185" s="313"/>
      <c r="AT1185" s="313"/>
    </row>
    <row r="1186" spans="1:46" s="312" customFormat="1" ht="15" customHeight="1" x14ac:dyDescent="0.25">
      <c r="A1186" s="297"/>
      <c r="B1186" s="297"/>
      <c r="C1186" s="253"/>
      <c r="D1186" s="253"/>
      <c r="E1186" s="253"/>
      <c r="F1186" s="253"/>
      <c r="G1186" s="253"/>
      <c r="H1186" s="253"/>
      <c r="I1186" s="253"/>
      <c r="J1186" s="253"/>
      <c r="K1186" s="253"/>
      <c r="L1186" s="253"/>
      <c r="M1186" s="253"/>
      <c r="N1186" s="253"/>
      <c r="O1186" s="253"/>
      <c r="P1186" s="253"/>
      <c r="Q1186" s="253"/>
      <c r="R1186" s="253"/>
      <c r="S1186" s="253"/>
      <c r="T1186" s="253"/>
      <c r="U1186" s="253"/>
      <c r="V1186" s="253"/>
      <c r="W1186" s="253"/>
      <c r="X1186" s="253"/>
      <c r="Y1186" s="253"/>
      <c r="Z1186" s="253"/>
      <c r="AA1186" s="253"/>
      <c r="AB1186" s="253"/>
      <c r="AC1186" s="253"/>
      <c r="AD1186" s="253"/>
      <c r="AE1186" s="253"/>
      <c r="AF1186" s="253"/>
      <c r="AG1186" s="253"/>
      <c r="AH1186" s="253"/>
      <c r="AI1186" s="253"/>
      <c r="AP1186" s="313"/>
      <c r="AT1186" s="313"/>
    </row>
    <row r="1187" spans="1:46" s="312" customFormat="1" ht="15" customHeight="1" x14ac:dyDescent="0.25">
      <c r="A1187" s="297"/>
      <c r="B1187" s="297"/>
      <c r="C1187" s="253"/>
      <c r="D1187" s="253"/>
      <c r="E1187" s="253"/>
      <c r="F1187" s="253"/>
      <c r="G1187" s="253"/>
      <c r="H1187" s="253"/>
      <c r="I1187" s="253"/>
      <c r="J1187" s="253"/>
      <c r="K1187" s="253"/>
      <c r="L1187" s="253"/>
      <c r="M1187" s="253"/>
      <c r="N1187" s="253"/>
      <c r="O1187" s="253"/>
      <c r="P1187" s="253"/>
      <c r="Q1187" s="253"/>
      <c r="R1187" s="253"/>
      <c r="S1187" s="253"/>
      <c r="T1187" s="253"/>
      <c r="U1187" s="253"/>
      <c r="V1187" s="253"/>
      <c r="W1187" s="253"/>
      <c r="X1187" s="253"/>
      <c r="Y1187" s="253"/>
      <c r="Z1187" s="253"/>
      <c r="AA1187" s="253"/>
      <c r="AB1187" s="253"/>
      <c r="AC1187" s="253"/>
      <c r="AD1187" s="253"/>
      <c r="AE1187" s="253"/>
      <c r="AF1187" s="253"/>
      <c r="AG1187" s="253"/>
      <c r="AH1187" s="253"/>
      <c r="AI1187" s="253"/>
      <c r="AP1187" s="313"/>
      <c r="AT1187" s="313"/>
    </row>
    <row r="1188" spans="1:46" s="312" customFormat="1" ht="15" customHeight="1" x14ac:dyDescent="0.25">
      <c r="A1188" s="297"/>
      <c r="B1188" s="297"/>
      <c r="C1188" s="253"/>
      <c r="D1188" s="253"/>
      <c r="E1188" s="253"/>
      <c r="F1188" s="253"/>
      <c r="G1188" s="253"/>
      <c r="H1188" s="253"/>
      <c r="I1188" s="253"/>
      <c r="J1188" s="253"/>
      <c r="K1188" s="253"/>
      <c r="L1188" s="253"/>
      <c r="M1188" s="253"/>
      <c r="N1188" s="253"/>
      <c r="O1188" s="253"/>
      <c r="P1188" s="253"/>
      <c r="Q1188" s="253"/>
      <c r="R1188" s="253"/>
      <c r="S1188" s="253"/>
      <c r="T1188" s="253"/>
      <c r="U1188" s="253"/>
      <c r="V1188" s="253"/>
      <c r="W1188" s="253"/>
      <c r="X1188" s="253"/>
      <c r="Y1188" s="253"/>
      <c r="Z1188" s="253"/>
      <c r="AA1188" s="253"/>
      <c r="AB1188" s="253"/>
      <c r="AC1188" s="253"/>
      <c r="AD1188" s="253"/>
      <c r="AE1188" s="253"/>
      <c r="AF1188" s="253"/>
      <c r="AG1188" s="253"/>
      <c r="AH1188" s="253"/>
      <c r="AI1188" s="253"/>
      <c r="AP1188" s="313"/>
      <c r="AT1188" s="313"/>
    </row>
    <row r="1189" spans="1:46" s="312" customFormat="1" ht="15" customHeight="1" x14ac:dyDescent="0.25">
      <c r="A1189" s="297"/>
      <c r="B1189" s="297"/>
      <c r="C1189" s="253"/>
      <c r="D1189" s="253"/>
      <c r="E1189" s="253"/>
      <c r="F1189" s="253"/>
      <c r="G1189" s="253"/>
      <c r="H1189" s="253"/>
      <c r="I1189" s="253"/>
      <c r="J1189" s="253"/>
      <c r="K1189" s="253"/>
      <c r="L1189" s="253"/>
      <c r="M1189" s="253"/>
      <c r="N1189" s="253"/>
      <c r="O1189" s="253"/>
      <c r="P1189" s="253"/>
      <c r="Q1189" s="253"/>
      <c r="R1189" s="253"/>
      <c r="S1189" s="253"/>
      <c r="T1189" s="253"/>
      <c r="U1189" s="253"/>
      <c r="V1189" s="253"/>
      <c r="W1189" s="253"/>
      <c r="X1189" s="253"/>
      <c r="Y1189" s="253"/>
      <c r="Z1189" s="253"/>
      <c r="AA1189" s="253"/>
      <c r="AB1189" s="253"/>
      <c r="AC1189" s="253"/>
      <c r="AD1189" s="253"/>
      <c r="AE1189" s="253"/>
      <c r="AF1189" s="253"/>
      <c r="AG1189" s="253"/>
      <c r="AH1189" s="253"/>
      <c r="AI1189" s="253"/>
      <c r="AP1189" s="313"/>
      <c r="AT1189" s="313"/>
    </row>
    <row r="1190" spans="1:46" s="312" customFormat="1" ht="15" customHeight="1" x14ac:dyDescent="0.25">
      <c r="A1190" s="297"/>
      <c r="B1190" s="297"/>
      <c r="C1190" s="253"/>
      <c r="D1190" s="253"/>
      <c r="E1190" s="253"/>
      <c r="F1190" s="253"/>
      <c r="G1190" s="253"/>
      <c r="H1190" s="253"/>
      <c r="I1190" s="253"/>
      <c r="J1190" s="253"/>
      <c r="K1190" s="253"/>
      <c r="L1190" s="253"/>
      <c r="M1190" s="253"/>
      <c r="N1190" s="253"/>
      <c r="O1190" s="253"/>
      <c r="P1190" s="253"/>
      <c r="Q1190" s="253"/>
      <c r="R1190" s="253"/>
      <c r="S1190" s="253"/>
      <c r="T1190" s="253"/>
      <c r="U1190" s="253"/>
      <c r="V1190" s="253"/>
      <c r="W1190" s="253"/>
      <c r="X1190" s="253"/>
      <c r="Y1190" s="253"/>
      <c r="Z1190" s="253"/>
      <c r="AA1190" s="253"/>
      <c r="AB1190" s="253"/>
      <c r="AC1190" s="253"/>
      <c r="AD1190" s="253"/>
      <c r="AE1190" s="253"/>
      <c r="AF1190" s="253"/>
      <c r="AG1190" s="253"/>
      <c r="AH1190" s="253"/>
      <c r="AI1190" s="253"/>
      <c r="AP1190" s="313"/>
      <c r="AT1190" s="313"/>
    </row>
    <row r="1191" spans="1:46" s="312" customFormat="1" ht="15" customHeight="1" x14ac:dyDescent="0.25">
      <c r="A1191" s="297"/>
      <c r="B1191" s="297"/>
      <c r="C1191" s="253"/>
      <c r="D1191" s="253"/>
      <c r="E1191" s="253"/>
      <c r="F1191" s="253"/>
      <c r="G1191" s="253"/>
      <c r="H1191" s="253"/>
      <c r="I1191" s="253"/>
      <c r="J1191" s="253"/>
      <c r="K1191" s="253"/>
      <c r="L1191" s="253"/>
      <c r="M1191" s="253"/>
      <c r="N1191" s="253"/>
      <c r="O1191" s="253"/>
      <c r="P1191" s="253"/>
      <c r="Q1191" s="253"/>
      <c r="R1191" s="253"/>
      <c r="S1191" s="253"/>
      <c r="T1191" s="253"/>
      <c r="U1191" s="253"/>
      <c r="V1191" s="253"/>
      <c r="W1191" s="253"/>
      <c r="X1191" s="253"/>
      <c r="Y1191" s="253"/>
      <c r="Z1191" s="253"/>
      <c r="AA1191" s="253"/>
      <c r="AB1191" s="253"/>
      <c r="AC1191" s="253"/>
      <c r="AD1191" s="253"/>
      <c r="AE1191" s="253"/>
      <c r="AF1191" s="253"/>
      <c r="AG1191" s="253"/>
      <c r="AH1191" s="253"/>
      <c r="AI1191" s="253"/>
      <c r="AP1191" s="313"/>
      <c r="AT1191" s="313"/>
    </row>
    <row r="1192" spans="1:46" s="312" customFormat="1" ht="15" customHeight="1" x14ac:dyDescent="0.25">
      <c r="A1192" s="297"/>
      <c r="B1192" s="297"/>
      <c r="C1192" s="253"/>
      <c r="D1192" s="253"/>
      <c r="E1192" s="253"/>
      <c r="F1192" s="253"/>
      <c r="G1192" s="253"/>
      <c r="H1192" s="253"/>
      <c r="I1192" s="253"/>
      <c r="J1192" s="253"/>
      <c r="K1192" s="253"/>
      <c r="L1192" s="253"/>
      <c r="M1192" s="253"/>
      <c r="N1192" s="253"/>
      <c r="O1192" s="253"/>
      <c r="P1192" s="253"/>
      <c r="Q1192" s="253"/>
      <c r="R1192" s="253"/>
      <c r="S1192" s="253"/>
      <c r="T1192" s="253"/>
      <c r="U1192" s="253"/>
      <c r="V1192" s="253"/>
      <c r="W1192" s="253"/>
      <c r="X1192" s="253"/>
      <c r="Y1192" s="253"/>
      <c r="Z1192" s="253"/>
      <c r="AA1192" s="253"/>
      <c r="AB1192" s="253"/>
      <c r="AC1192" s="253"/>
      <c r="AD1192" s="253"/>
      <c r="AE1192" s="253"/>
      <c r="AF1192" s="253"/>
      <c r="AG1192" s="253"/>
      <c r="AH1192" s="253"/>
      <c r="AI1192" s="253"/>
      <c r="AP1192" s="313"/>
      <c r="AT1192" s="313"/>
    </row>
    <row r="1193" spans="1:46" s="312" customFormat="1" ht="15" customHeight="1" x14ac:dyDescent="0.25">
      <c r="A1193" s="297"/>
      <c r="B1193" s="297"/>
      <c r="C1193" s="253"/>
      <c r="D1193" s="253"/>
      <c r="E1193" s="253"/>
      <c r="F1193" s="253"/>
      <c r="G1193" s="253"/>
      <c r="H1193" s="253"/>
      <c r="I1193" s="253"/>
      <c r="J1193" s="253"/>
      <c r="K1193" s="253"/>
      <c r="L1193" s="253"/>
      <c r="M1193" s="253"/>
      <c r="N1193" s="253"/>
      <c r="O1193" s="253"/>
      <c r="P1193" s="253"/>
      <c r="Q1193" s="253"/>
      <c r="R1193" s="253"/>
      <c r="S1193" s="253"/>
      <c r="T1193" s="253"/>
      <c r="U1193" s="253"/>
      <c r="V1193" s="253"/>
      <c r="W1193" s="253"/>
      <c r="X1193" s="253"/>
      <c r="Y1193" s="253"/>
      <c r="Z1193" s="253"/>
      <c r="AA1193" s="253"/>
      <c r="AB1193" s="253"/>
      <c r="AC1193" s="253"/>
      <c r="AD1193" s="253"/>
      <c r="AE1193" s="253"/>
      <c r="AF1193" s="253"/>
      <c r="AG1193" s="253"/>
      <c r="AH1193" s="253"/>
      <c r="AI1193" s="253"/>
      <c r="AP1193" s="313"/>
      <c r="AT1193" s="313"/>
    </row>
    <row r="1194" spans="1:46" s="312" customFormat="1" ht="15" customHeight="1" x14ac:dyDescent="0.25">
      <c r="A1194" s="297"/>
      <c r="B1194" s="297"/>
      <c r="C1194" s="253"/>
      <c r="D1194" s="253"/>
      <c r="E1194" s="253"/>
      <c r="F1194" s="253"/>
      <c r="G1194" s="253"/>
      <c r="H1194" s="253"/>
      <c r="I1194" s="253"/>
      <c r="J1194" s="253"/>
      <c r="K1194" s="253"/>
      <c r="L1194" s="253"/>
      <c r="M1194" s="253"/>
      <c r="N1194" s="253"/>
      <c r="O1194" s="253"/>
      <c r="P1194" s="253"/>
      <c r="Q1194" s="253"/>
      <c r="R1194" s="253"/>
      <c r="S1194" s="253"/>
      <c r="T1194" s="253"/>
      <c r="U1194" s="253"/>
      <c r="V1194" s="253"/>
      <c r="W1194" s="253"/>
      <c r="X1194" s="253"/>
      <c r="Y1194" s="253"/>
      <c r="Z1194" s="253"/>
      <c r="AA1194" s="253"/>
      <c r="AB1194" s="253"/>
      <c r="AC1194" s="253"/>
      <c r="AD1194" s="253"/>
      <c r="AE1194" s="253"/>
      <c r="AF1194" s="253"/>
      <c r="AG1194" s="253"/>
      <c r="AH1194" s="253"/>
      <c r="AI1194" s="253"/>
      <c r="AP1194" s="313"/>
      <c r="AT1194" s="313"/>
    </row>
    <row r="1195" spans="1:46" s="312" customFormat="1" ht="15" customHeight="1" x14ac:dyDescent="0.25">
      <c r="A1195" s="297"/>
      <c r="B1195" s="297"/>
      <c r="C1195" s="253"/>
      <c r="D1195" s="253"/>
      <c r="E1195" s="253"/>
      <c r="F1195" s="253"/>
      <c r="G1195" s="253"/>
      <c r="H1195" s="253"/>
      <c r="I1195" s="253"/>
      <c r="J1195" s="253"/>
      <c r="K1195" s="253"/>
      <c r="L1195" s="253"/>
      <c r="M1195" s="253"/>
      <c r="N1195" s="253"/>
      <c r="O1195" s="253"/>
      <c r="P1195" s="253"/>
      <c r="Q1195" s="253"/>
      <c r="R1195" s="253"/>
      <c r="S1195" s="253"/>
      <c r="T1195" s="253"/>
      <c r="U1195" s="253"/>
      <c r="V1195" s="253"/>
      <c r="W1195" s="253"/>
      <c r="X1195" s="253"/>
      <c r="Y1195" s="253"/>
      <c r="Z1195" s="253"/>
      <c r="AA1195" s="253"/>
      <c r="AB1195" s="253"/>
      <c r="AC1195" s="253"/>
      <c r="AD1195" s="253"/>
      <c r="AE1195" s="253"/>
      <c r="AF1195" s="253"/>
      <c r="AG1195" s="253"/>
      <c r="AH1195" s="253"/>
      <c r="AI1195" s="253"/>
      <c r="AP1195" s="313"/>
      <c r="AT1195" s="313"/>
    </row>
    <row r="1196" spans="1:46" s="312" customFormat="1" ht="15" customHeight="1" x14ac:dyDescent="0.25">
      <c r="A1196" s="297"/>
      <c r="B1196" s="297"/>
      <c r="C1196" s="253"/>
      <c r="D1196" s="253"/>
      <c r="E1196" s="253"/>
      <c r="F1196" s="253"/>
      <c r="G1196" s="253"/>
      <c r="H1196" s="253"/>
      <c r="I1196" s="253"/>
      <c r="J1196" s="253"/>
      <c r="K1196" s="253"/>
      <c r="L1196" s="253"/>
      <c r="M1196" s="253"/>
      <c r="N1196" s="253"/>
      <c r="O1196" s="253"/>
      <c r="P1196" s="253"/>
      <c r="Q1196" s="253"/>
      <c r="R1196" s="253"/>
      <c r="S1196" s="253"/>
      <c r="T1196" s="253"/>
      <c r="U1196" s="253"/>
      <c r="V1196" s="253"/>
      <c r="W1196" s="253"/>
      <c r="X1196" s="253"/>
      <c r="Y1196" s="253"/>
      <c r="Z1196" s="253"/>
      <c r="AA1196" s="253"/>
      <c r="AB1196" s="253"/>
      <c r="AC1196" s="253"/>
      <c r="AD1196" s="253"/>
      <c r="AE1196" s="253"/>
      <c r="AF1196" s="253"/>
      <c r="AG1196" s="253"/>
      <c r="AH1196" s="253"/>
      <c r="AI1196" s="253"/>
      <c r="AP1196" s="313"/>
      <c r="AT1196" s="313"/>
    </row>
    <row r="1197" spans="1:46" s="312" customFormat="1" ht="15" customHeight="1" x14ac:dyDescent="0.25">
      <c r="A1197" s="297"/>
      <c r="B1197" s="297"/>
      <c r="C1197" s="253"/>
      <c r="D1197" s="253"/>
      <c r="E1197" s="253"/>
      <c r="F1197" s="253"/>
      <c r="G1197" s="253"/>
      <c r="H1197" s="253"/>
      <c r="I1197" s="253"/>
      <c r="J1197" s="253"/>
      <c r="K1197" s="253"/>
      <c r="L1197" s="253"/>
      <c r="M1197" s="253"/>
      <c r="N1197" s="253"/>
      <c r="O1197" s="253"/>
      <c r="P1197" s="253"/>
      <c r="Q1197" s="253"/>
      <c r="R1197" s="253"/>
      <c r="S1197" s="253"/>
      <c r="T1197" s="253"/>
      <c r="U1197" s="253"/>
      <c r="V1197" s="253"/>
      <c r="W1197" s="253"/>
      <c r="X1197" s="253"/>
      <c r="Y1197" s="253"/>
      <c r="Z1197" s="253"/>
      <c r="AA1197" s="253"/>
      <c r="AB1197" s="253"/>
      <c r="AC1197" s="253"/>
      <c r="AD1197" s="253"/>
      <c r="AE1197" s="253"/>
      <c r="AF1197" s="253"/>
      <c r="AG1197" s="253"/>
      <c r="AH1197" s="253"/>
      <c r="AI1197" s="253"/>
      <c r="AP1197" s="313"/>
      <c r="AT1197" s="313"/>
    </row>
    <row r="1198" spans="1:46" s="312" customFormat="1" ht="15" customHeight="1" x14ac:dyDescent="0.25">
      <c r="A1198" s="297"/>
      <c r="B1198" s="297"/>
      <c r="C1198" s="253"/>
      <c r="D1198" s="253"/>
      <c r="E1198" s="253"/>
      <c r="F1198" s="253"/>
      <c r="G1198" s="253"/>
      <c r="H1198" s="253"/>
      <c r="I1198" s="253"/>
      <c r="J1198" s="253"/>
      <c r="K1198" s="253"/>
      <c r="L1198" s="253"/>
      <c r="M1198" s="253"/>
      <c r="N1198" s="253"/>
      <c r="O1198" s="253"/>
      <c r="P1198" s="253"/>
      <c r="Q1198" s="253"/>
      <c r="R1198" s="253"/>
      <c r="S1198" s="253"/>
      <c r="T1198" s="253"/>
      <c r="U1198" s="253"/>
      <c r="V1198" s="253"/>
      <c r="W1198" s="253"/>
      <c r="X1198" s="253"/>
      <c r="Y1198" s="253"/>
      <c r="Z1198" s="253"/>
      <c r="AA1198" s="253"/>
      <c r="AB1198" s="253"/>
      <c r="AC1198" s="253"/>
      <c r="AD1198" s="253"/>
      <c r="AE1198" s="253"/>
      <c r="AF1198" s="253"/>
      <c r="AG1198" s="253"/>
      <c r="AH1198" s="253"/>
      <c r="AI1198" s="253"/>
      <c r="AP1198" s="313"/>
      <c r="AT1198" s="313"/>
    </row>
    <row r="1199" spans="1:46" s="312" customFormat="1" ht="15" customHeight="1" x14ac:dyDescent="0.25">
      <c r="A1199" s="297"/>
      <c r="B1199" s="297"/>
      <c r="C1199" s="253"/>
      <c r="D1199" s="253"/>
      <c r="E1199" s="253"/>
      <c r="F1199" s="253"/>
      <c r="G1199" s="253"/>
      <c r="H1199" s="253"/>
      <c r="I1199" s="253"/>
      <c r="J1199" s="253"/>
      <c r="K1199" s="253"/>
      <c r="L1199" s="253"/>
      <c r="M1199" s="253"/>
      <c r="N1199" s="253"/>
      <c r="O1199" s="253"/>
      <c r="P1199" s="253"/>
      <c r="Q1199" s="253"/>
      <c r="R1199" s="253"/>
      <c r="S1199" s="253"/>
      <c r="T1199" s="253"/>
      <c r="U1199" s="253"/>
      <c r="V1199" s="253"/>
      <c r="W1199" s="253"/>
      <c r="X1199" s="253"/>
      <c r="Y1199" s="253"/>
      <c r="Z1199" s="253"/>
      <c r="AA1199" s="253"/>
      <c r="AB1199" s="253"/>
      <c r="AC1199" s="253"/>
      <c r="AD1199" s="253"/>
      <c r="AE1199" s="253"/>
      <c r="AF1199" s="253"/>
      <c r="AG1199" s="253"/>
      <c r="AH1199" s="253"/>
      <c r="AI1199" s="253"/>
      <c r="AP1199" s="313"/>
      <c r="AT1199" s="313"/>
    </row>
    <row r="1200" spans="1:46" s="312" customFormat="1" ht="15" customHeight="1" x14ac:dyDescent="0.25">
      <c r="A1200" s="297"/>
      <c r="B1200" s="297"/>
      <c r="C1200" s="253"/>
      <c r="D1200" s="253"/>
      <c r="E1200" s="253"/>
      <c r="F1200" s="253"/>
      <c r="G1200" s="253"/>
      <c r="H1200" s="253"/>
      <c r="I1200" s="253"/>
      <c r="J1200" s="253"/>
      <c r="K1200" s="253"/>
      <c r="L1200" s="253"/>
      <c r="M1200" s="253"/>
      <c r="N1200" s="253"/>
      <c r="O1200" s="253"/>
      <c r="P1200" s="253"/>
      <c r="Q1200" s="253"/>
      <c r="R1200" s="253"/>
      <c r="S1200" s="253"/>
      <c r="T1200" s="253"/>
      <c r="U1200" s="253"/>
      <c r="V1200" s="253"/>
      <c r="W1200" s="253"/>
      <c r="X1200" s="253"/>
      <c r="Y1200" s="253"/>
      <c r="Z1200" s="253"/>
      <c r="AA1200" s="253"/>
      <c r="AB1200" s="253"/>
      <c r="AC1200" s="253"/>
      <c r="AD1200" s="253"/>
      <c r="AE1200" s="253"/>
      <c r="AF1200" s="253"/>
      <c r="AG1200" s="253"/>
      <c r="AH1200" s="253"/>
      <c r="AI1200" s="253"/>
      <c r="AP1200" s="313"/>
      <c r="AT1200" s="313"/>
    </row>
    <row r="1201" spans="1:46" s="312" customFormat="1" ht="15" customHeight="1" x14ac:dyDescent="0.25">
      <c r="A1201" s="297"/>
      <c r="B1201" s="297"/>
      <c r="C1201" s="253"/>
      <c r="D1201" s="253"/>
      <c r="E1201" s="253"/>
      <c r="F1201" s="253"/>
      <c r="G1201" s="253"/>
      <c r="H1201" s="253"/>
      <c r="I1201" s="253"/>
      <c r="J1201" s="253"/>
      <c r="K1201" s="253"/>
      <c r="L1201" s="253"/>
      <c r="M1201" s="253"/>
      <c r="N1201" s="253"/>
      <c r="O1201" s="253"/>
      <c r="P1201" s="253"/>
      <c r="Q1201" s="253"/>
      <c r="R1201" s="253"/>
      <c r="S1201" s="253"/>
      <c r="T1201" s="253"/>
      <c r="U1201" s="253"/>
      <c r="V1201" s="253"/>
      <c r="W1201" s="253"/>
      <c r="X1201" s="253"/>
      <c r="Y1201" s="253"/>
      <c r="Z1201" s="253"/>
      <c r="AA1201" s="253"/>
      <c r="AB1201" s="253"/>
      <c r="AC1201" s="253"/>
      <c r="AD1201" s="253"/>
      <c r="AE1201" s="253"/>
      <c r="AF1201" s="253"/>
      <c r="AG1201" s="253"/>
      <c r="AH1201" s="253"/>
      <c r="AI1201" s="253"/>
      <c r="AP1201" s="313"/>
      <c r="AT1201" s="313"/>
    </row>
    <row r="1202" spans="1:46" s="312" customFormat="1" ht="15" customHeight="1" x14ac:dyDescent="0.25">
      <c r="A1202" s="297"/>
      <c r="B1202" s="297"/>
      <c r="C1202" s="253"/>
      <c r="D1202" s="253"/>
      <c r="E1202" s="253"/>
      <c r="F1202" s="253"/>
      <c r="G1202" s="253"/>
      <c r="H1202" s="253"/>
      <c r="I1202" s="253"/>
      <c r="J1202" s="253"/>
      <c r="K1202" s="253"/>
      <c r="L1202" s="253"/>
      <c r="M1202" s="253"/>
      <c r="N1202" s="253"/>
      <c r="O1202" s="253"/>
      <c r="P1202" s="253"/>
      <c r="Q1202" s="253"/>
      <c r="R1202" s="253"/>
      <c r="S1202" s="253"/>
      <c r="T1202" s="253"/>
      <c r="U1202" s="253"/>
      <c r="V1202" s="253"/>
      <c r="W1202" s="253"/>
      <c r="X1202" s="253"/>
      <c r="Y1202" s="253"/>
      <c r="Z1202" s="253"/>
      <c r="AA1202" s="253"/>
      <c r="AB1202" s="253"/>
      <c r="AC1202" s="253"/>
      <c r="AD1202" s="253"/>
      <c r="AE1202" s="253"/>
      <c r="AF1202" s="253"/>
      <c r="AG1202" s="253"/>
      <c r="AH1202" s="253"/>
      <c r="AI1202" s="253"/>
      <c r="AP1202" s="313"/>
      <c r="AT1202" s="313"/>
    </row>
    <row r="1203" spans="1:46" s="312" customFormat="1" ht="15" customHeight="1" x14ac:dyDescent="0.25">
      <c r="A1203" s="297"/>
      <c r="B1203" s="297"/>
      <c r="C1203" s="253"/>
      <c r="D1203" s="253"/>
      <c r="E1203" s="253"/>
      <c r="F1203" s="253"/>
      <c r="G1203" s="253"/>
      <c r="H1203" s="253"/>
      <c r="I1203" s="253"/>
      <c r="J1203" s="253"/>
      <c r="K1203" s="253"/>
      <c r="L1203" s="253"/>
      <c r="M1203" s="253"/>
      <c r="N1203" s="253"/>
      <c r="O1203" s="253"/>
      <c r="P1203" s="253"/>
      <c r="Q1203" s="253"/>
      <c r="R1203" s="253"/>
      <c r="S1203" s="253"/>
      <c r="T1203" s="253"/>
      <c r="U1203" s="253"/>
      <c r="V1203" s="253"/>
      <c r="W1203" s="253"/>
      <c r="X1203" s="253"/>
      <c r="Y1203" s="253"/>
      <c r="Z1203" s="253"/>
      <c r="AA1203" s="253"/>
      <c r="AB1203" s="253"/>
      <c r="AC1203" s="253"/>
      <c r="AD1203" s="253"/>
      <c r="AE1203" s="253"/>
      <c r="AF1203" s="253"/>
      <c r="AG1203" s="253"/>
      <c r="AH1203" s="253"/>
      <c r="AI1203" s="253"/>
      <c r="AP1203" s="313"/>
      <c r="AT1203" s="313"/>
    </row>
    <row r="1204" spans="1:46" s="312" customFormat="1" ht="15" customHeight="1" x14ac:dyDescent="0.25">
      <c r="A1204" s="297"/>
      <c r="B1204" s="297"/>
      <c r="C1204" s="253"/>
      <c r="D1204" s="253"/>
      <c r="E1204" s="253"/>
      <c r="F1204" s="253"/>
      <c r="G1204" s="253"/>
      <c r="H1204" s="253"/>
      <c r="I1204" s="253"/>
      <c r="J1204" s="253"/>
      <c r="K1204" s="253"/>
      <c r="L1204" s="253"/>
      <c r="M1204" s="253"/>
      <c r="N1204" s="253"/>
      <c r="O1204" s="253"/>
      <c r="P1204" s="253"/>
      <c r="Q1204" s="253"/>
      <c r="R1204" s="253"/>
      <c r="S1204" s="253"/>
      <c r="T1204" s="253"/>
      <c r="U1204" s="253"/>
      <c r="V1204" s="253"/>
      <c r="W1204" s="253"/>
      <c r="X1204" s="253"/>
      <c r="Y1204" s="253"/>
      <c r="Z1204" s="253"/>
      <c r="AA1204" s="253"/>
      <c r="AB1204" s="253"/>
      <c r="AC1204" s="253"/>
      <c r="AD1204" s="253"/>
      <c r="AE1204" s="253"/>
      <c r="AF1204" s="253"/>
      <c r="AG1204" s="253"/>
      <c r="AH1204" s="253"/>
      <c r="AI1204" s="253"/>
      <c r="AP1204" s="313"/>
      <c r="AT1204" s="313"/>
    </row>
    <row r="1205" spans="1:46" s="312" customFormat="1" ht="15" customHeight="1" x14ac:dyDescent="0.25">
      <c r="A1205" s="297"/>
      <c r="B1205" s="297"/>
      <c r="C1205" s="253"/>
      <c r="D1205" s="253"/>
      <c r="E1205" s="253"/>
      <c r="F1205" s="253"/>
      <c r="G1205" s="253"/>
      <c r="H1205" s="253"/>
      <c r="I1205" s="253"/>
      <c r="J1205" s="253"/>
      <c r="K1205" s="253"/>
      <c r="L1205" s="253"/>
      <c r="M1205" s="253"/>
      <c r="N1205" s="253"/>
      <c r="O1205" s="253"/>
      <c r="P1205" s="253"/>
      <c r="Q1205" s="253"/>
      <c r="R1205" s="253"/>
      <c r="S1205" s="253"/>
      <c r="T1205" s="253"/>
      <c r="U1205" s="253"/>
      <c r="V1205" s="253"/>
      <c r="W1205" s="253"/>
      <c r="X1205" s="253"/>
      <c r="Y1205" s="253"/>
      <c r="Z1205" s="253"/>
      <c r="AA1205" s="253"/>
      <c r="AB1205" s="253"/>
      <c r="AC1205" s="253"/>
      <c r="AD1205" s="253"/>
      <c r="AE1205" s="253"/>
      <c r="AF1205" s="253"/>
      <c r="AG1205" s="253"/>
      <c r="AH1205" s="253"/>
      <c r="AI1205" s="253"/>
      <c r="AP1205" s="313"/>
      <c r="AT1205" s="313"/>
    </row>
    <row r="1206" spans="1:46" s="312" customFormat="1" ht="15" customHeight="1" x14ac:dyDescent="0.25">
      <c r="A1206" s="297"/>
      <c r="B1206" s="297"/>
      <c r="C1206" s="253"/>
      <c r="D1206" s="253"/>
      <c r="E1206" s="253"/>
      <c r="F1206" s="253"/>
      <c r="G1206" s="253"/>
      <c r="H1206" s="253"/>
      <c r="I1206" s="253"/>
      <c r="J1206" s="253"/>
      <c r="K1206" s="253"/>
      <c r="L1206" s="253"/>
      <c r="M1206" s="253"/>
      <c r="N1206" s="253"/>
      <c r="O1206" s="253"/>
      <c r="P1206" s="253"/>
      <c r="Q1206" s="253"/>
      <c r="R1206" s="253"/>
      <c r="S1206" s="253"/>
      <c r="T1206" s="253"/>
      <c r="U1206" s="253"/>
      <c r="V1206" s="253"/>
      <c r="W1206" s="253"/>
      <c r="X1206" s="253"/>
      <c r="Y1206" s="253"/>
      <c r="Z1206" s="253"/>
      <c r="AA1206" s="253"/>
      <c r="AB1206" s="253"/>
      <c r="AC1206" s="253"/>
      <c r="AD1206" s="253"/>
      <c r="AE1206" s="253"/>
      <c r="AF1206" s="253"/>
      <c r="AG1206" s="253"/>
      <c r="AH1206" s="253"/>
      <c r="AI1206" s="253"/>
      <c r="AP1206" s="313"/>
      <c r="AT1206" s="313"/>
    </row>
    <row r="1207" spans="1:46" s="312" customFormat="1" ht="15" customHeight="1" x14ac:dyDescent="0.25">
      <c r="A1207" s="297"/>
      <c r="B1207" s="297"/>
      <c r="C1207" s="253"/>
      <c r="D1207" s="253"/>
      <c r="E1207" s="253"/>
      <c r="F1207" s="253"/>
      <c r="G1207" s="253"/>
      <c r="H1207" s="253"/>
      <c r="I1207" s="253"/>
      <c r="J1207" s="253"/>
      <c r="K1207" s="253"/>
      <c r="L1207" s="253"/>
      <c r="M1207" s="253"/>
      <c r="N1207" s="253"/>
      <c r="O1207" s="253"/>
      <c r="P1207" s="253"/>
      <c r="Q1207" s="253"/>
      <c r="R1207" s="253"/>
      <c r="S1207" s="253"/>
      <c r="T1207" s="253"/>
      <c r="U1207" s="253"/>
      <c r="V1207" s="253"/>
      <c r="W1207" s="253"/>
      <c r="X1207" s="253"/>
      <c r="Y1207" s="253"/>
      <c r="Z1207" s="253"/>
      <c r="AA1207" s="253"/>
      <c r="AB1207" s="253"/>
      <c r="AC1207" s="253"/>
      <c r="AD1207" s="253"/>
      <c r="AE1207" s="253"/>
      <c r="AF1207" s="253"/>
      <c r="AG1207" s="253"/>
      <c r="AH1207" s="253"/>
      <c r="AI1207" s="253"/>
      <c r="AP1207" s="313"/>
      <c r="AT1207" s="313"/>
    </row>
    <row r="1208" spans="1:46" s="312" customFormat="1" ht="15" customHeight="1" x14ac:dyDescent="0.25">
      <c r="A1208" s="297"/>
      <c r="B1208" s="297"/>
      <c r="C1208" s="253"/>
      <c r="D1208" s="253"/>
      <c r="E1208" s="253"/>
      <c r="F1208" s="253"/>
      <c r="G1208" s="253"/>
      <c r="H1208" s="253"/>
      <c r="I1208" s="253"/>
      <c r="J1208" s="253"/>
      <c r="K1208" s="253"/>
      <c r="L1208" s="253"/>
      <c r="M1208" s="253"/>
      <c r="N1208" s="253"/>
      <c r="O1208" s="253"/>
      <c r="P1208" s="253"/>
      <c r="Q1208" s="253"/>
      <c r="R1208" s="253"/>
      <c r="S1208" s="253"/>
      <c r="T1208" s="253"/>
      <c r="U1208" s="253"/>
      <c r="V1208" s="253"/>
      <c r="W1208" s="253"/>
      <c r="X1208" s="253"/>
      <c r="Y1208" s="253"/>
      <c r="Z1208" s="253"/>
      <c r="AA1208" s="253"/>
      <c r="AB1208" s="253"/>
      <c r="AC1208" s="253"/>
      <c r="AD1208" s="253"/>
      <c r="AE1208" s="253"/>
      <c r="AF1208" s="253"/>
      <c r="AG1208" s="253"/>
      <c r="AH1208" s="253"/>
      <c r="AI1208" s="253"/>
      <c r="AP1208" s="313"/>
      <c r="AT1208" s="313"/>
    </row>
    <row r="1209" spans="1:46" s="312" customFormat="1" ht="15" customHeight="1" x14ac:dyDescent="0.25">
      <c r="A1209" s="297"/>
      <c r="B1209" s="297"/>
      <c r="C1209" s="253"/>
      <c r="D1209" s="253"/>
      <c r="E1209" s="253"/>
      <c r="F1209" s="253"/>
      <c r="G1209" s="253"/>
      <c r="H1209" s="253"/>
      <c r="I1209" s="253"/>
      <c r="J1209" s="253"/>
      <c r="K1209" s="253"/>
      <c r="L1209" s="253"/>
      <c r="M1209" s="253"/>
      <c r="N1209" s="253"/>
      <c r="O1209" s="253"/>
      <c r="P1209" s="253"/>
      <c r="Q1209" s="253"/>
      <c r="R1209" s="253"/>
      <c r="S1209" s="253"/>
      <c r="T1209" s="253"/>
      <c r="U1209" s="253"/>
      <c r="V1209" s="253"/>
      <c r="W1209" s="253"/>
      <c r="X1209" s="253"/>
      <c r="Y1209" s="253"/>
      <c r="Z1209" s="253"/>
      <c r="AA1209" s="253"/>
      <c r="AB1209" s="253"/>
      <c r="AC1209" s="253"/>
      <c r="AD1209" s="253"/>
      <c r="AE1209" s="253"/>
      <c r="AF1209" s="253"/>
      <c r="AG1209" s="253"/>
      <c r="AH1209" s="253"/>
      <c r="AI1209" s="253"/>
      <c r="AP1209" s="313"/>
      <c r="AT1209" s="313"/>
    </row>
    <row r="1210" spans="1:46" s="312" customFormat="1" ht="15" customHeight="1" x14ac:dyDescent="0.25">
      <c r="A1210" s="297"/>
      <c r="B1210" s="297"/>
      <c r="C1210" s="253"/>
      <c r="D1210" s="253"/>
      <c r="E1210" s="253"/>
      <c r="F1210" s="253"/>
      <c r="G1210" s="253"/>
      <c r="H1210" s="253"/>
      <c r="I1210" s="253"/>
      <c r="J1210" s="253"/>
      <c r="K1210" s="253"/>
      <c r="L1210" s="253"/>
      <c r="M1210" s="253"/>
      <c r="N1210" s="253"/>
      <c r="O1210" s="253"/>
      <c r="P1210" s="253"/>
      <c r="Q1210" s="253"/>
      <c r="R1210" s="253"/>
      <c r="S1210" s="253"/>
      <c r="T1210" s="253"/>
      <c r="U1210" s="253"/>
      <c r="V1210" s="253"/>
      <c r="W1210" s="253"/>
      <c r="X1210" s="253"/>
      <c r="Y1210" s="253"/>
      <c r="Z1210" s="253"/>
      <c r="AA1210" s="253"/>
      <c r="AB1210" s="253"/>
      <c r="AC1210" s="253"/>
      <c r="AD1210" s="253"/>
      <c r="AE1210" s="253"/>
      <c r="AF1210" s="253"/>
      <c r="AG1210" s="253"/>
      <c r="AH1210" s="253"/>
      <c r="AI1210" s="253"/>
      <c r="AP1210" s="313"/>
      <c r="AT1210" s="313"/>
    </row>
    <row r="1211" spans="1:46" s="312" customFormat="1" ht="15" customHeight="1" x14ac:dyDescent="0.25">
      <c r="A1211" s="297"/>
      <c r="B1211" s="297"/>
      <c r="C1211" s="253"/>
      <c r="D1211" s="253"/>
      <c r="E1211" s="253"/>
      <c r="F1211" s="253"/>
      <c r="G1211" s="253"/>
      <c r="H1211" s="253"/>
      <c r="I1211" s="253"/>
      <c r="J1211" s="253"/>
      <c r="K1211" s="253"/>
      <c r="L1211" s="253"/>
      <c r="M1211" s="253"/>
      <c r="N1211" s="253"/>
      <c r="O1211" s="253"/>
      <c r="P1211" s="253"/>
      <c r="Q1211" s="253"/>
      <c r="R1211" s="253"/>
      <c r="S1211" s="253"/>
      <c r="T1211" s="253"/>
      <c r="U1211" s="253"/>
      <c r="V1211" s="253"/>
      <c r="W1211" s="253"/>
      <c r="X1211" s="253"/>
      <c r="Y1211" s="253"/>
      <c r="Z1211" s="253"/>
      <c r="AA1211" s="253"/>
      <c r="AB1211" s="253"/>
      <c r="AC1211" s="253"/>
      <c r="AD1211" s="253"/>
      <c r="AE1211" s="253"/>
      <c r="AF1211" s="253"/>
      <c r="AG1211" s="253"/>
      <c r="AH1211" s="253"/>
      <c r="AI1211" s="253"/>
      <c r="AP1211" s="313"/>
      <c r="AT1211" s="313"/>
    </row>
    <row r="1212" spans="1:46" s="312" customFormat="1" ht="15" customHeight="1" x14ac:dyDescent="0.25">
      <c r="A1212" s="297"/>
      <c r="B1212" s="297"/>
      <c r="C1212" s="253"/>
      <c r="D1212" s="253"/>
      <c r="E1212" s="253"/>
      <c r="F1212" s="253"/>
      <c r="G1212" s="253"/>
      <c r="H1212" s="253"/>
      <c r="I1212" s="253"/>
      <c r="J1212" s="253"/>
      <c r="K1212" s="253"/>
      <c r="L1212" s="253"/>
      <c r="M1212" s="253"/>
      <c r="N1212" s="253"/>
      <c r="O1212" s="253"/>
      <c r="P1212" s="253"/>
      <c r="Q1212" s="253"/>
      <c r="R1212" s="253"/>
      <c r="S1212" s="253"/>
      <c r="T1212" s="253"/>
      <c r="U1212" s="253"/>
      <c r="V1212" s="253"/>
      <c r="W1212" s="253"/>
      <c r="X1212" s="253"/>
      <c r="Y1212" s="253"/>
      <c r="Z1212" s="253"/>
      <c r="AA1212" s="253"/>
      <c r="AB1212" s="253"/>
      <c r="AC1212" s="253"/>
      <c r="AD1212" s="253"/>
      <c r="AE1212" s="253"/>
      <c r="AF1212" s="253"/>
      <c r="AG1212" s="253"/>
      <c r="AH1212" s="253"/>
      <c r="AI1212" s="253"/>
      <c r="AP1212" s="313"/>
      <c r="AT1212" s="313"/>
    </row>
    <row r="1213" spans="1:46" s="312" customFormat="1" ht="15" customHeight="1" x14ac:dyDescent="0.25">
      <c r="A1213" s="297"/>
      <c r="B1213" s="297"/>
      <c r="C1213" s="253"/>
      <c r="D1213" s="253"/>
      <c r="E1213" s="253"/>
      <c r="F1213" s="253"/>
      <c r="G1213" s="253"/>
      <c r="H1213" s="253"/>
      <c r="I1213" s="253"/>
      <c r="J1213" s="253"/>
      <c r="K1213" s="253"/>
      <c r="L1213" s="253"/>
      <c r="M1213" s="253"/>
      <c r="N1213" s="253"/>
      <c r="O1213" s="253"/>
      <c r="P1213" s="253"/>
      <c r="Q1213" s="253"/>
      <c r="R1213" s="253"/>
      <c r="S1213" s="253"/>
      <c r="T1213" s="253"/>
      <c r="U1213" s="253"/>
      <c r="V1213" s="253"/>
      <c r="W1213" s="253"/>
      <c r="X1213" s="253"/>
      <c r="Y1213" s="253"/>
      <c r="Z1213" s="253"/>
      <c r="AA1213" s="253"/>
      <c r="AB1213" s="253"/>
      <c r="AC1213" s="253"/>
      <c r="AD1213" s="253"/>
      <c r="AE1213" s="253"/>
      <c r="AF1213" s="253"/>
      <c r="AG1213" s="253"/>
      <c r="AH1213" s="253"/>
      <c r="AI1213" s="253"/>
      <c r="AP1213" s="313"/>
      <c r="AT1213" s="313"/>
    </row>
    <row r="1214" spans="1:46" s="312" customFormat="1" ht="15" customHeight="1" x14ac:dyDescent="0.25">
      <c r="A1214" s="297"/>
      <c r="B1214" s="297"/>
      <c r="C1214" s="253"/>
      <c r="D1214" s="253"/>
      <c r="E1214" s="253"/>
      <c r="F1214" s="253"/>
      <c r="G1214" s="253"/>
      <c r="H1214" s="253"/>
      <c r="I1214" s="253"/>
      <c r="J1214" s="253"/>
      <c r="K1214" s="253"/>
      <c r="L1214" s="253"/>
      <c r="M1214" s="253"/>
      <c r="N1214" s="253"/>
      <c r="O1214" s="253"/>
      <c r="P1214" s="253"/>
      <c r="Q1214" s="253"/>
      <c r="R1214" s="253"/>
      <c r="S1214" s="253"/>
      <c r="T1214" s="253"/>
      <c r="U1214" s="253"/>
      <c r="V1214" s="253"/>
      <c r="W1214" s="253"/>
      <c r="X1214" s="253"/>
      <c r="Y1214" s="253"/>
      <c r="Z1214" s="253"/>
      <c r="AA1214" s="253"/>
      <c r="AB1214" s="253"/>
      <c r="AC1214" s="253"/>
      <c r="AD1214" s="253"/>
      <c r="AE1214" s="253"/>
      <c r="AF1214" s="253"/>
      <c r="AG1214" s="253"/>
      <c r="AH1214" s="253"/>
      <c r="AI1214" s="253"/>
      <c r="AP1214" s="313"/>
      <c r="AT1214" s="313"/>
    </row>
    <row r="1215" spans="1:46" s="312" customFormat="1" ht="15" customHeight="1" x14ac:dyDescent="0.25">
      <c r="A1215" s="297"/>
      <c r="B1215" s="297"/>
      <c r="C1215" s="253"/>
      <c r="D1215" s="253"/>
      <c r="E1215" s="253"/>
      <c r="F1215" s="253"/>
      <c r="G1215" s="253"/>
      <c r="H1215" s="253"/>
      <c r="I1215" s="253"/>
      <c r="J1215" s="253"/>
      <c r="K1215" s="253"/>
      <c r="L1215" s="253"/>
      <c r="M1215" s="253"/>
      <c r="N1215" s="253"/>
      <c r="O1215" s="253"/>
      <c r="P1215" s="253"/>
      <c r="Q1215" s="253"/>
      <c r="R1215" s="253"/>
      <c r="S1215" s="253"/>
      <c r="T1215" s="253"/>
      <c r="U1215" s="253"/>
      <c r="V1215" s="253"/>
      <c r="W1215" s="253"/>
      <c r="X1215" s="253"/>
      <c r="Y1215" s="253"/>
      <c r="Z1215" s="253"/>
      <c r="AA1215" s="253"/>
      <c r="AB1215" s="253"/>
      <c r="AC1215" s="253"/>
      <c r="AD1215" s="253"/>
      <c r="AE1215" s="253"/>
      <c r="AF1215" s="253"/>
      <c r="AG1215" s="253"/>
      <c r="AH1215" s="253"/>
      <c r="AI1215" s="253"/>
      <c r="AP1215" s="313"/>
      <c r="AT1215" s="313"/>
    </row>
    <row r="1216" spans="1:46" s="312" customFormat="1" ht="15" customHeight="1" x14ac:dyDescent="0.25">
      <c r="A1216" s="297"/>
      <c r="B1216" s="297"/>
      <c r="C1216" s="253"/>
      <c r="D1216" s="253"/>
      <c r="E1216" s="253"/>
      <c r="F1216" s="253"/>
      <c r="G1216" s="253"/>
      <c r="H1216" s="253"/>
      <c r="I1216" s="253"/>
      <c r="J1216" s="253"/>
      <c r="K1216" s="253"/>
      <c r="L1216" s="253"/>
      <c r="M1216" s="253"/>
      <c r="N1216" s="253"/>
      <c r="O1216" s="253"/>
      <c r="P1216" s="253"/>
      <c r="Q1216" s="253"/>
      <c r="R1216" s="253"/>
      <c r="S1216" s="253"/>
      <c r="T1216" s="253"/>
      <c r="U1216" s="253"/>
      <c r="V1216" s="253"/>
      <c r="W1216" s="253"/>
      <c r="X1216" s="253"/>
      <c r="Y1216" s="253"/>
      <c r="Z1216" s="253"/>
      <c r="AA1216" s="253"/>
      <c r="AB1216" s="253"/>
      <c r="AC1216" s="253"/>
      <c r="AD1216" s="253"/>
      <c r="AE1216" s="253"/>
      <c r="AF1216" s="253"/>
      <c r="AG1216" s="253"/>
      <c r="AH1216" s="253"/>
      <c r="AI1216" s="253"/>
      <c r="AP1216" s="313"/>
      <c r="AT1216" s="313"/>
    </row>
    <row r="1217" spans="1:46" s="312" customFormat="1" ht="15" customHeight="1" x14ac:dyDescent="0.25">
      <c r="A1217" s="297"/>
      <c r="B1217" s="297"/>
      <c r="C1217" s="253"/>
      <c r="D1217" s="253"/>
      <c r="E1217" s="253"/>
      <c r="F1217" s="253"/>
      <c r="G1217" s="253"/>
      <c r="H1217" s="253"/>
      <c r="I1217" s="253"/>
      <c r="J1217" s="253"/>
      <c r="K1217" s="253"/>
      <c r="L1217" s="253"/>
      <c r="M1217" s="253"/>
      <c r="N1217" s="253"/>
      <c r="O1217" s="253"/>
      <c r="P1217" s="253"/>
      <c r="Q1217" s="253"/>
      <c r="R1217" s="253"/>
      <c r="S1217" s="253"/>
      <c r="T1217" s="253"/>
      <c r="U1217" s="253"/>
      <c r="V1217" s="253"/>
      <c r="W1217" s="253"/>
      <c r="X1217" s="253"/>
      <c r="Y1217" s="253"/>
      <c r="Z1217" s="253"/>
      <c r="AA1217" s="253"/>
      <c r="AB1217" s="253"/>
      <c r="AC1217" s="253"/>
      <c r="AD1217" s="253"/>
      <c r="AE1217" s="253"/>
      <c r="AF1217" s="253"/>
      <c r="AG1217" s="253"/>
      <c r="AH1217" s="253"/>
      <c r="AI1217" s="253"/>
      <c r="AP1217" s="313"/>
      <c r="AT1217" s="313"/>
    </row>
    <row r="1218" spans="1:46" s="312" customFormat="1" ht="15" customHeight="1" x14ac:dyDescent="0.25">
      <c r="A1218" s="297"/>
      <c r="B1218" s="297"/>
      <c r="C1218" s="253"/>
      <c r="D1218" s="253"/>
      <c r="E1218" s="253"/>
      <c r="F1218" s="253"/>
      <c r="G1218" s="253"/>
      <c r="H1218" s="253"/>
      <c r="I1218" s="253"/>
      <c r="J1218" s="253"/>
      <c r="K1218" s="253"/>
      <c r="L1218" s="253"/>
      <c r="M1218" s="253"/>
      <c r="N1218" s="253"/>
      <c r="O1218" s="253"/>
      <c r="P1218" s="253"/>
      <c r="Q1218" s="253"/>
      <c r="R1218" s="253"/>
      <c r="S1218" s="253"/>
      <c r="T1218" s="253"/>
      <c r="U1218" s="253"/>
      <c r="V1218" s="253"/>
      <c r="W1218" s="253"/>
      <c r="X1218" s="253"/>
      <c r="Y1218" s="253"/>
      <c r="Z1218" s="253"/>
      <c r="AA1218" s="253"/>
      <c r="AB1218" s="253"/>
      <c r="AC1218" s="253"/>
      <c r="AD1218" s="253"/>
      <c r="AE1218" s="253"/>
      <c r="AF1218" s="253"/>
      <c r="AG1218" s="253"/>
      <c r="AH1218" s="253"/>
      <c r="AI1218" s="253"/>
      <c r="AP1218" s="313"/>
      <c r="AT1218" s="313"/>
    </row>
    <row r="1219" spans="1:46" s="312" customFormat="1" ht="15" customHeight="1" x14ac:dyDescent="0.25">
      <c r="A1219" s="297"/>
      <c r="B1219" s="297"/>
      <c r="C1219" s="253"/>
      <c r="D1219" s="253"/>
      <c r="E1219" s="253"/>
      <c r="F1219" s="253"/>
      <c r="G1219" s="253"/>
      <c r="H1219" s="253"/>
      <c r="I1219" s="253"/>
      <c r="J1219" s="253"/>
      <c r="K1219" s="253"/>
      <c r="L1219" s="253"/>
      <c r="M1219" s="253"/>
      <c r="N1219" s="253"/>
      <c r="O1219" s="253"/>
      <c r="P1219" s="253"/>
      <c r="Q1219" s="253"/>
      <c r="R1219" s="253"/>
      <c r="S1219" s="253"/>
      <c r="T1219" s="253"/>
      <c r="U1219" s="253"/>
      <c r="V1219" s="253"/>
      <c r="W1219" s="253"/>
      <c r="X1219" s="253"/>
      <c r="Y1219" s="253"/>
      <c r="Z1219" s="253"/>
      <c r="AA1219" s="253"/>
      <c r="AB1219" s="253"/>
      <c r="AC1219" s="253"/>
      <c r="AD1219" s="253"/>
      <c r="AE1219" s="253"/>
      <c r="AF1219" s="253"/>
      <c r="AG1219" s="253"/>
      <c r="AH1219" s="253"/>
      <c r="AI1219" s="253"/>
      <c r="AP1219" s="313"/>
      <c r="AT1219" s="313"/>
    </row>
    <row r="1220" spans="1:46" s="312" customFormat="1" ht="15" customHeight="1" x14ac:dyDescent="0.25">
      <c r="A1220" s="297"/>
      <c r="B1220" s="297"/>
      <c r="C1220" s="253"/>
      <c r="D1220" s="253"/>
      <c r="E1220" s="253"/>
      <c r="F1220" s="253"/>
      <c r="G1220" s="253"/>
      <c r="H1220" s="253"/>
      <c r="I1220" s="253"/>
      <c r="J1220" s="253"/>
      <c r="K1220" s="253"/>
      <c r="L1220" s="253"/>
      <c r="M1220" s="253"/>
      <c r="N1220" s="253"/>
      <c r="O1220" s="253"/>
      <c r="P1220" s="253"/>
      <c r="Q1220" s="253"/>
      <c r="R1220" s="253"/>
      <c r="S1220" s="253"/>
      <c r="T1220" s="253"/>
      <c r="U1220" s="253"/>
      <c r="V1220" s="253"/>
      <c r="W1220" s="253"/>
      <c r="X1220" s="253"/>
      <c r="Y1220" s="253"/>
      <c r="Z1220" s="253"/>
      <c r="AA1220" s="253"/>
      <c r="AB1220" s="253"/>
      <c r="AC1220" s="253"/>
      <c r="AD1220" s="253"/>
      <c r="AE1220" s="253"/>
      <c r="AF1220" s="253"/>
      <c r="AG1220" s="253"/>
      <c r="AH1220" s="253"/>
      <c r="AI1220" s="253"/>
      <c r="AP1220" s="313"/>
      <c r="AT1220" s="313"/>
    </row>
    <row r="1221" spans="1:46" s="312" customFormat="1" ht="15" customHeight="1" x14ac:dyDescent="0.25">
      <c r="A1221" s="297"/>
      <c r="B1221" s="297"/>
      <c r="C1221" s="253"/>
      <c r="D1221" s="253"/>
      <c r="E1221" s="253"/>
      <c r="F1221" s="253"/>
      <c r="G1221" s="253"/>
      <c r="H1221" s="253"/>
      <c r="I1221" s="253"/>
      <c r="J1221" s="253"/>
      <c r="K1221" s="253"/>
      <c r="L1221" s="253"/>
      <c r="M1221" s="253"/>
      <c r="N1221" s="253"/>
      <c r="O1221" s="253"/>
      <c r="P1221" s="253"/>
      <c r="Q1221" s="253"/>
      <c r="R1221" s="253"/>
      <c r="S1221" s="253"/>
      <c r="T1221" s="253"/>
      <c r="U1221" s="253"/>
      <c r="V1221" s="253"/>
      <c r="W1221" s="253"/>
      <c r="X1221" s="253"/>
      <c r="Y1221" s="253"/>
      <c r="Z1221" s="253"/>
      <c r="AA1221" s="253"/>
      <c r="AB1221" s="253"/>
      <c r="AC1221" s="253"/>
      <c r="AD1221" s="253"/>
      <c r="AE1221" s="253"/>
      <c r="AF1221" s="253"/>
      <c r="AG1221" s="253"/>
      <c r="AH1221" s="253"/>
      <c r="AI1221" s="253"/>
      <c r="AP1221" s="313"/>
      <c r="AT1221" s="313"/>
    </row>
    <row r="1222" spans="1:46" s="312" customFormat="1" ht="15" customHeight="1" x14ac:dyDescent="0.25">
      <c r="A1222" s="297"/>
      <c r="B1222" s="297"/>
      <c r="C1222" s="253"/>
      <c r="D1222" s="253"/>
      <c r="E1222" s="253"/>
      <c r="F1222" s="253"/>
      <c r="G1222" s="253"/>
      <c r="H1222" s="253"/>
      <c r="I1222" s="253"/>
      <c r="J1222" s="253"/>
      <c r="K1222" s="253"/>
      <c r="L1222" s="253"/>
      <c r="M1222" s="253"/>
      <c r="N1222" s="253"/>
      <c r="O1222" s="253"/>
      <c r="P1222" s="253"/>
      <c r="Q1222" s="253"/>
      <c r="R1222" s="253"/>
      <c r="S1222" s="253"/>
      <c r="T1222" s="253"/>
      <c r="U1222" s="253"/>
      <c r="V1222" s="253"/>
      <c r="W1222" s="253"/>
      <c r="X1222" s="253"/>
      <c r="Y1222" s="253"/>
      <c r="Z1222" s="253"/>
      <c r="AA1222" s="253"/>
      <c r="AB1222" s="253"/>
      <c r="AC1222" s="253"/>
      <c r="AD1222" s="253"/>
      <c r="AE1222" s="253"/>
      <c r="AF1222" s="253"/>
      <c r="AG1222" s="253"/>
      <c r="AH1222" s="253"/>
      <c r="AI1222" s="253"/>
      <c r="AP1222" s="313"/>
      <c r="AT1222" s="313"/>
    </row>
    <row r="1223" spans="1:46" s="312" customFormat="1" ht="15" customHeight="1" x14ac:dyDescent="0.25">
      <c r="A1223" s="297"/>
      <c r="B1223" s="297"/>
      <c r="C1223" s="253"/>
      <c r="D1223" s="253"/>
      <c r="E1223" s="253"/>
      <c r="F1223" s="253"/>
      <c r="G1223" s="253"/>
      <c r="H1223" s="253"/>
      <c r="I1223" s="253"/>
      <c r="J1223" s="253"/>
      <c r="K1223" s="253"/>
      <c r="L1223" s="253"/>
      <c r="M1223" s="253"/>
      <c r="N1223" s="253"/>
      <c r="O1223" s="253"/>
      <c r="P1223" s="253"/>
      <c r="Q1223" s="253"/>
      <c r="R1223" s="253"/>
      <c r="S1223" s="253"/>
      <c r="T1223" s="253"/>
      <c r="U1223" s="253"/>
      <c r="V1223" s="253"/>
      <c r="W1223" s="253"/>
      <c r="X1223" s="253"/>
      <c r="Y1223" s="253"/>
      <c r="Z1223" s="253"/>
      <c r="AA1223" s="253"/>
      <c r="AB1223" s="253"/>
      <c r="AC1223" s="253"/>
      <c r="AD1223" s="253"/>
      <c r="AE1223" s="253"/>
      <c r="AF1223" s="253"/>
      <c r="AG1223" s="253"/>
      <c r="AH1223" s="253"/>
      <c r="AI1223" s="253"/>
      <c r="AP1223" s="313"/>
      <c r="AT1223" s="313"/>
    </row>
    <row r="1224" spans="1:46" s="312" customFormat="1" ht="15" customHeight="1" x14ac:dyDescent="0.25">
      <c r="A1224" s="297"/>
      <c r="B1224" s="297"/>
      <c r="C1224" s="253"/>
      <c r="D1224" s="253"/>
      <c r="E1224" s="253"/>
      <c r="F1224" s="253"/>
      <c r="G1224" s="253"/>
      <c r="H1224" s="253"/>
      <c r="I1224" s="253"/>
      <c r="J1224" s="253"/>
      <c r="K1224" s="253"/>
      <c r="L1224" s="253"/>
      <c r="M1224" s="253"/>
      <c r="N1224" s="253"/>
      <c r="O1224" s="253"/>
      <c r="P1224" s="253"/>
      <c r="Q1224" s="253"/>
      <c r="R1224" s="253"/>
      <c r="S1224" s="253"/>
      <c r="T1224" s="253"/>
      <c r="U1224" s="253"/>
      <c r="V1224" s="253"/>
      <c r="W1224" s="253"/>
      <c r="X1224" s="253"/>
      <c r="Y1224" s="253"/>
      <c r="Z1224" s="253"/>
      <c r="AA1224" s="253"/>
      <c r="AB1224" s="253"/>
      <c r="AC1224" s="253"/>
      <c r="AD1224" s="253"/>
      <c r="AE1224" s="253"/>
      <c r="AF1224" s="253"/>
      <c r="AG1224" s="253"/>
      <c r="AH1224" s="253"/>
      <c r="AI1224" s="253"/>
      <c r="AP1224" s="313"/>
      <c r="AT1224" s="313"/>
    </row>
    <row r="1225" spans="1:46" s="312" customFormat="1" ht="15" customHeight="1" x14ac:dyDescent="0.25">
      <c r="A1225" s="297"/>
      <c r="B1225" s="297"/>
      <c r="C1225" s="253"/>
      <c r="D1225" s="253"/>
      <c r="E1225" s="253"/>
      <c r="F1225" s="253"/>
      <c r="G1225" s="253"/>
      <c r="H1225" s="253"/>
      <c r="I1225" s="253"/>
      <c r="J1225" s="253"/>
      <c r="K1225" s="253"/>
      <c r="L1225" s="253"/>
      <c r="M1225" s="253"/>
      <c r="N1225" s="253"/>
      <c r="O1225" s="253"/>
      <c r="P1225" s="253"/>
      <c r="Q1225" s="253"/>
      <c r="R1225" s="253"/>
      <c r="S1225" s="253"/>
      <c r="T1225" s="253"/>
      <c r="U1225" s="253"/>
      <c r="V1225" s="253"/>
      <c r="W1225" s="253"/>
      <c r="X1225" s="253"/>
      <c r="Y1225" s="253"/>
      <c r="Z1225" s="253"/>
      <c r="AA1225" s="253"/>
      <c r="AB1225" s="253"/>
      <c r="AC1225" s="253"/>
      <c r="AD1225" s="253"/>
      <c r="AE1225" s="253"/>
      <c r="AF1225" s="253"/>
      <c r="AG1225" s="253"/>
      <c r="AH1225" s="253"/>
      <c r="AI1225" s="253"/>
      <c r="AP1225" s="313"/>
      <c r="AT1225" s="313"/>
    </row>
    <row r="1226" spans="1:46" s="312" customFormat="1" ht="15" customHeight="1" x14ac:dyDescent="0.25">
      <c r="A1226" s="297"/>
      <c r="B1226" s="297"/>
      <c r="C1226" s="253"/>
      <c r="D1226" s="253"/>
      <c r="E1226" s="253"/>
      <c r="F1226" s="253"/>
      <c r="G1226" s="253"/>
      <c r="H1226" s="253"/>
      <c r="I1226" s="253"/>
      <c r="J1226" s="253"/>
      <c r="K1226" s="253"/>
      <c r="L1226" s="253"/>
      <c r="M1226" s="253"/>
      <c r="N1226" s="253"/>
      <c r="O1226" s="253"/>
      <c r="P1226" s="253"/>
      <c r="Q1226" s="253"/>
      <c r="R1226" s="253"/>
      <c r="S1226" s="253"/>
      <c r="T1226" s="253"/>
      <c r="U1226" s="253"/>
      <c r="V1226" s="253"/>
      <c r="W1226" s="253"/>
      <c r="X1226" s="253"/>
      <c r="Y1226" s="253"/>
      <c r="Z1226" s="253"/>
      <c r="AA1226" s="253"/>
      <c r="AB1226" s="253"/>
      <c r="AC1226" s="253"/>
      <c r="AD1226" s="253"/>
      <c r="AE1226" s="253"/>
      <c r="AF1226" s="253"/>
      <c r="AG1226" s="253"/>
      <c r="AH1226" s="253"/>
      <c r="AI1226" s="253"/>
      <c r="AP1226" s="313"/>
      <c r="AT1226" s="313"/>
    </row>
    <row r="1227" spans="1:46" s="312" customFormat="1" ht="15" customHeight="1" x14ac:dyDescent="0.25">
      <c r="A1227" s="297"/>
      <c r="B1227" s="297"/>
      <c r="C1227" s="253"/>
      <c r="D1227" s="253"/>
      <c r="E1227" s="253"/>
      <c r="F1227" s="253"/>
      <c r="G1227" s="253"/>
      <c r="H1227" s="253"/>
      <c r="I1227" s="253"/>
      <c r="J1227" s="253"/>
      <c r="K1227" s="253"/>
      <c r="L1227" s="253"/>
      <c r="M1227" s="253"/>
      <c r="N1227" s="253"/>
      <c r="O1227" s="253"/>
      <c r="P1227" s="253"/>
      <c r="Q1227" s="253"/>
      <c r="R1227" s="253"/>
      <c r="S1227" s="253"/>
      <c r="T1227" s="253"/>
      <c r="U1227" s="253"/>
      <c r="V1227" s="253"/>
      <c r="W1227" s="253"/>
      <c r="X1227" s="253"/>
      <c r="Y1227" s="253"/>
      <c r="Z1227" s="253"/>
      <c r="AA1227" s="253"/>
      <c r="AB1227" s="253"/>
      <c r="AC1227" s="253"/>
      <c r="AD1227" s="253"/>
      <c r="AE1227" s="253"/>
      <c r="AF1227" s="253"/>
      <c r="AG1227" s="253"/>
      <c r="AH1227" s="253"/>
      <c r="AI1227" s="253"/>
      <c r="AP1227" s="313"/>
      <c r="AT1227" s="313"/>
    </row>
    <row r="1228" spans="1:46" s="312" customFormat="1" ht="15" customHeight="1" x14ac:dyDescent="0.25">
      <c r="A1228" s="297"/>
      <c r="B1228" s="297"/>
      <c r="C1228" s="253"/>
      <c r="D1228" s="253"/>
      <c r="E1228" s="253"/>
      <c r="F1228" s="253"/>
      <c r="G1228" s="253"/>
      <c r="H1228" s="253"/>
      <c r="I1228" s="253"/>
      <c r="J1228" s="253"/>
      <c r="K1228" s="253"/>
      <c r="L1228" s="253"/>
      <c r="M1228" s="253"/>
      <c r="N1228" s="253"/>
      <c r="O1228" s="253"/>
      <c r="P1228" s="253"/>
      <c r="Q1228" s="253"/>
      <c r="R1228" s="253"/>
      <c r="S1228" s="253"/>
      <c r="T1228" s="253"/>
      <c r="U1228" s="253"/>
      <c r="V1228" s="253"/>
      <c r="W1228" s="253"/>
      <c r="X1228" s="253"/>
      <c r="Y1228" s="253"/>
      <c r="Z1228" s="253"/>
      <c r="AA1228" s="253"/>
      <c r="AB1228" s="253"/>
      <c r="AC1228" s="253"/>
      <c r="AD1228" s="253"/>
      <c r="AE1228" s="253"/>
      <c r="AF1228" s="253"/>
      <c r="AG1228" s="253"/>
      <c r="AH1228" s="253"/>
      <c r="AI1228" s="253"/>
      <c r="AP1228" s="313"/>
      <c r="AT1228" s="313"/>
    </row>
    <row r="1229" spans="1:46" s="312" customFormat="1" ht="15" customHeight="1" x14ac:dyDescent="0.25">
      <c r="A1229" s="297"/>
      <c r="B1229" s="297"/>
      <c r="C1229" s="253"/>
      <c r="D1229" s="253"/>
      <c r="E1229" s="253"/>
      <c r="F1229" s="253"/>
      <c r="G1229" s="253"/>
      <c r="H1229" s="253"/>
      <c r="I1229" s="253"/>
      <c r="J1229" s="253"/>
      <c r="K1229" s="253"/>
      <c r="L1229" s="253"/>
      <c r="M1229" s="253"/>
      <c r="N1229" s="253"/>
      <c r="O1229" s="253"/>
      <c r="P1229" s="253"/>
      <c r="Q1229" s="253"/>
      <c r="R1229" s="253"/>
      <c r="S1229" s="253"/>
      <c r="T1229" s="253"/>
      <c r="U1229" s="253"/>
      <c r="V1229" s="253"/>
      <c r="W1229" s="253"/>
      <c r="X1229" s="253"/>
      <c r="Y1229" s="253"/>
      <c r="Z1229" s="253"/>
      <c r="AA1229" s="253"/>
      <c r="AB1229" s="253"/>
      <c r="AC1229" s="253"/>
      <c r="AD1229" s="253"/>
      <c r="AE1229" s="253"/>
      <c r="AF1229" s="253"/>
      <c r="AG1229" s="253"/>
      <c r="AH1229" s="253"/>
      <c r="AI1229" s="253"/>
      <c r="AP1229" s="313"/>
      <c r="AT1229" s="313"/>
    </row>
    <row r="1230" spans="1:46" s="312" customFormat="1" ht="15" customHeight="1" x14ac:dyDescent="0.25">
      <c r="A1230" s="297"/>
      <c r="B1230" s="297"/>
      <c r="C1230" s="253"/>
      <c r="D1230" s="253"/>
      <c r="E1230" s="253"/>
      <c r="F1230" s="253"/>
      <c r="G1230" s="253"/>
      <c r="H1230" s="253"/>
      <c r="I1230" s="253"/>
      <c r="J1230" s="253"/>
      <c r="K1230" s="253"/>
      <c r="L1230" s="253"/>
      <c r="M1230" s="253"/>
      <c r="N1230" s="253"/>
      <c r="O1230" s="253"/>
      <c r="P1230" s="253"/>
      <c r="Q1230" s="253"/>
      <c r="R1230" s="253"/>
      <c r="S1230" s="253"/>
      <c r="T1230" s="253"/>
      <c r="U1230" s="253"/>
      <c r="V1230" s="253"/>
      <c r="W1230" s="253"/>
      <c r="X1230" s="253"/>
      <c r="Y1230" s="253"/>
      <c r="Z1230" s="253"/>
      <c r="AA1230" s="253"/>
      <c r="AB1230" s="253"/>
      <c r="AC1230" s="253"/>
      <c r="AD1230" s="253"/>
      <c r="AE1230" s="253"/>
      <c r="AF1230" s="253"/>
      <c r="AG1230" s="253"/>
      <c r="AH1230" s="253"/>
      <c r="AI1230" s="253"/>
      <c r="AP1230" s="313"/>
      <c r="AT1230" s="313"/>
    </row>
    <row r="1231" spans="1:46" s="312" customFormat="1" ht="15" customHeight="1" x14ac:dyDescent="0.25">
      <c r="A1231" s="297"/>
      <c r="B1231" s="297"/>
      <c r="C1231" s="253"/>
      <c r="D1231" s="253"/>
      <c r="E1231" s="253"/>
      <c r="F1231" s="253"/>
      <c r="G1231" s="253"/>
      <c r="H1231" s="253"/>
      <c r="I1231" s="253"/>
      <c r="J1231" s="253"/>
      <c r="K1231" s="253"/>
      <c r="L1231" s="253"/>
      <c r="M1231" s="253"/>
      <c r="N1231" s="253"/>
      <c r="O1231" s="253"/>
      <c r="P1231" s="253"/>
      <c r="Q1231" s="253"/>
      <c r="R1231" s="253"/>
      <c r="S1231" s="253"/>
      <c r="T1231" s="253"/>
      <c r="U1231" s="253"/>
      <c r="V1231" s="253"/>
      <c r="W1231" s="253"/>
      <c r="X1231" s="253"/>
      <c r="Y1231" s="253"/>
      <c r="Z1231" s="253"/>
      <c r="AA1231" s="253"/>
      <c r="AB1231" s="253"/>
      <c r="AC1231" s="253"/>
      <c r="AD1231" s="253"/>
      <c r="AE1231" s="253"/>
      <c r="AF1231" s="253"/>
      <c r="AG1231" s="253"/>
      <c r="AH1231" s="253"/>
      <c r="AI1231" s="253"/>
      <c r="AP1231" s="313"/>
      <c r="AT1231" s="313"/>
    </row>
    <row r="1232" spans="1:46" s="312" customFormat="1" ht="15" customHeight="1" x14ac:dyDescent="0.25">
      <c r="A1232" s="297"/>
      <c r="B1232" s="297"/>
      <c r="C1232" s="253"/>
      <c r="D1232" s="253"/>
      <c r="E1232" s="253"/>
      <c r="F1232" s="253"/>
      <c r="G1232" s="253"/>
      <c r="H1232" s="253"/>
      <c r="I1232" s="253"/>
      <c r="J1232" s="253"/>
      <c r="K1232" s="253"/>
      <c r="L1232" s="253"/>
      <c r="M1232" s="253"/>
      <c r="N1232" s="253"/>
      <c r="O1232" s="253"/>
      <c r="P1232" s="253"/>
      <c r="Q1232" s="253"/>
      <c r="R1232" s="253"/>
      <c r="S1232" s="253"/>
      <c r="T1232" s="253"/>
      <c r="U1232" s="253"/>
      <c r="V1232" s="253"/>
      <c r="W1232" s="253"/>
      <c r="X1232" s="253"/>
      <c r="Y1232" s="253"/>
      <c r="Z1232" s="253"/>
      <c r="AA1232" s="253"/>
      <c r="AB1232" s="253"/>
      <c r="AC1232" s="253"/>
      <c r="AD1232" s="253"/>
      <c r="AE1232" s="253"/>
      <c r="AF1232" s="253"/>
      <c r="AG1232" s="253"/>
      <c r="AH1232" s="253"/>
      <c r="AI1232" s="253"/>
      <c r="AP1232" s="313"/>
      <c r="AT1232" s="313"/>
    </row>
    <row r="1233" spans="1:46" s="312" customFormat="1" ht="15" customHeight="1" x14ac:dyDescent="0.25">
      <c r="A1233" s="297"/>
      <c r="B1233" s="297"/>
      <c r="C1233" s="253"/>
      <c r="D1233" s="253"/>
      <c r="E1233" s="253"/>
      <c r="F1233" s="253"/>
      <c r="G1233" s="253"/>
      <c r="H1233" s="253"/>
      <c r="I1233" s="253"/>
      <c r="J1233" s="253"/>
      <c r="K1233" s="253"/>
      <c r="L1233" s="253"/>
      <c r="M1233" s="253"/>
      <c r="N1233" s="253"/>
      <c r="O1233" s="253"/>
      <c r="P1233" s="253"/>
      <c r="Q1233" s="253"/>
      <c r="R1233" s="253"/>
      <c r="S1233" s="253"/>
      <c r="T1233" s="253"/>
      <c r="U1233" s="253"/>
      <c r="V1233" s="253"/>
      <c r="W1233" s="253"/>
      <c r="X1233" s="253"/>
      <c r="Y1233" s="253"/>
      <c r="Z1233" s="253"/>
      <c r="AA1233" s="253"/>
      <c r="AB1233" s="253"/>
      <c r="AC1233" s="253"/>
      <c r="AD1233" s="253"/>
      <c r="AE1233" s="253"/>
      <c r="AF1233" s="253"/>
      <c r="AG1233" s="253"/>
      <c r="AH1233" s="253"/>
      <c r="AI1233" s="253"/>
      <c r="AP1233" s="313"/>
      <c r="AT1233" s="313"/>
    </row>
    <row r="1234" spans="1:46" s="312" customFormat="1" ht="15" customHeight="1" x14ac:dyDescent="0.25">
      <c r="A1234" s="297"/>
      <c r="B1234" s="297"/>
      <c r="C1234" s="253"/>
      <c r="D1234" s="253"/>
      <c r="E1234" s="253"/>
      <c r="F1234" s="253"/>
      <c r="G1234" s="253"/>
      <c r="H1234" s="253"/>
      <c r="I1234" s="253"/>
      <c r="J1234" s="253"/>
      <c r="K1234" s="253"/>
      <c r="L1234" s="253"/>
      <c r="M1234" s="253"/>
      <c r="N1234" s="253"/>
      <c r="O1234" s="253"/>
      <c r="P1234" s="253"/>
      <c r="Q1234" s="253"/>
      <c r="R1234" s="253"/>
      <c r="S1234" s="253"/>
      <c r="T1234" s="253"/>
      <c r="U1234" s="253"/>
      <c r="V1234" s="253"/>
      <c r="W1234" s="253"/>
      <c r="X1234" s="253"/>
      <c r="Y1234" s="253"/>
      <c r="Z1234" s="253"/>
      <c r="AA1234" s="253"/>
      <c r="AB1234" s="253"/>
      <c r="AC1234" s="253"/>
      <c r="AD1234" s="253"/>
      <c r="AE1234" s="253"/>
      <c r="AF1234" s="253"/>
      <c r="AG1234" s="253"/>
      <c r="AH1234" s="253"/>
      <c r="AI1234" s="253"/>
      <c r="AP1234" s="313"/>
      <c r="AT1234" s="313"/>
    </row>
    <row r="1235" spans="1:46" s="312" customFormat="1" ht="15" customHeight="1" x14ac:dyDescent="0.25">
      <c r="A1235" s="297"/>
      <c r="B1235" s="297"/>
      <c r="C1235" s="253"/>
      <c r="D1235" s="253"/>
      <c r="E1235" s="253"/>
      <c r="F1235" s="253"/>
      <c r="G1235" s="253"/>
      <c r="H1235" s="253"/>
      <c r="I1235" s="253"/>
      <c r="J1235" s="253"/>
      <c r="K1235" s="253"/>
      <c r="L1235" s="253"/>
      <c r="M1235" s="253"/>
      <c r="N1235" s="253"/>
      <c r="O1235" s="253"/>
      <c r="P1235" s="253"/>
      <c r="Q1235" s="253"/>
      <c r="R1235" s="253"/>
      <c r="S1235" s="253"/>
      <c r="T1235" s="253"/>
      <c r="U1235" s="253"/>
      <c r="V1235" s="253"/>
      <c r="W1235" s="253"/>
      <c r="X1235" s="253"/>
      <c r="Y1235" s="253"/>
      <c r="Z1235" s="253"/>
      <c r="AA1235" s="253"/>
      <c r="AB1235" s="253"/>
      <c r="AC1235" s="253"/>
      <c r="AD1235" s="253"/>
      <c r="AE1235" s="253"/>
      <c r="AF1235" s="253"/>
      <c r="AG1235" s="253"/>
      <c r="AH1235" s="253"/>
      <c r="AI1235" s="253"/>
      <c r="AP1235" s="313"/>
      <c r="AT1235" s="313"/>
    </row>
    <row r="1236" spans="1:46" s="312" customFormat="1" ht="15" customHeight="1" x14ac:dyDescent="0.25">
      <c r="A1236" s="297"/>
      <c r="B1236" s="297"/>
      <c r="C1236" s="253"/>
      <c r="D1236" s="253"/>
      <c r="E1236" s="253"/>
      <c r="F1236" s="253"/>
      <c r="G1236" s="253"/>
      <c r="H1236" s="253"/>
      <c r="I1236" s="253"/>
      <c r="J1236" s="253"/>
      <c r="K1236" s="253"/>
      <c r="L1236" s="253"/>
      <c r="M1236" s="253"/>
      <c r="N1236" s="253"/>
      <c r="O1236" s="253"/>
      <c r="P1236" s="253"/>
      <c r="Q1236" s="253"/>
      <c r="R1236" s="253"/>
      <c r="S1236" s="253"/>
      <c r="T1236" s="253"/>
      <c r="U1236" s="253"/>
      <c r="V1236" s="253"/>
      <c r="W1236" s="253"/>
      <c r="X1236" s="253"/>
      <c r="Y1236" s="253"/>
      <c r="Z1236" s="253"/>
      <c r="AA1236" s="253"/>
      <c r="AB1236" s="253"/>
      <c r="AC1236" s="253"/>
      <c r="AD1236" s="253"/>
      <c r="AE1236" s="253"/>
      <c r="AF1236" s="253"/>
      <c r="AG1236" s="253"/>
      <c r="AH1236" s="253"/>
      <c r="AI1236" s="253"/>
      <c r="AP1236" s="313"/>
      <c r="AT1236" s="313"/>
    </row>
    <row r="1237" spans="1:46" s="312" customFormat="1" ht="15" customHeight="1" x14ac:dyDescent="0.25">
      <c r="A1237" s="297"/>
      <c r="B1237" s="297"/>
      <c r="C1237" s="253"/>
      <c r="D1237" s="253"/>
      <c r="E1237" s="253"/>
      <c r="F1237" s="253"/>
      <c r="G1237" s="253"/>
      <c r="H1237" s="253"/>
      <c r="I1237" s="253"/>
      <c r="J1237" s="253"/>
      <c r="K1237" s="253"/>
      <c r="L1237" s="253"/>
      <c r="M1237" s="253"/>
      <c r="N1237" s="253"/>
      <c r="O1237" s="253"/>
      <c r="P1237" s="253"/>
      <c r="Q1237" s="253"/>
      <c r="R1237" s="253"/>
      <c r="S1237" s="253"/>
      <c r="T1237" s="253"/>
      <c r="U1237" s="253"/>
      <c r="V1237" s="253"/>
      <c r="W1237" s="253"/>
      <c r="X1237" s="253"/>
      <c r="Y1237" s="253"/>
      <c r="Z1237" s="253"/>
      <c r="AA1237" s="253"/>
      <c r="AB1237" s="253"/>
      <c r="AC1237" s="253"/>
      <c r="AD1237" s="253"/>
      <c r="AE1237" s="253"/>
      <c r="AF1237" s="253"/>
      <c r="AG1237" s="253"/>
      <c r="AH1237" s="253"/>
      <c r="AI1237" s="253"/>
      <c r="AP1237" s="313"/>
      <c r="AT1237" s="313"/>
    </row>
    <row r="1238" spans="1:46" s="312" customFormat="1" ht="15" customHeight="1" x14ac:dyDescent="0.25">
      <c r="A1238" s="297"/>
      <c r="B1238" s="297"/>
      <c r="C1238" s="253"/>
      <c r="D1238" s="253"/>
      <c r="E1238" s="253"/>
      <c r="F1238" s="253"/>
      <c r="G1238" s="253"/>
      <c r="H1238" s="253"/>
      <c r="I1238" s="253"/>
      <c r="J1238" s="253"/>
      <c r="K1238" s="253"/>
      <c r="L1238" s="253"/>
      <c r="M1238" s="253"/>
      <c r="N1238" s="253"/>
      <c r="O1238" s="253"/>
      <c r="P1238" s="253"/>
      <c r="Q1238" s="253"/>
      <c r="R1238" s="253"/>
      <c r="S1238" s="253"/>
      <c r="T1238" s="253"/>
      <c r="U1238" s="253"/>
      <c r="V1238" s="253"/>
      <c r="W1238" s="253"/>
      <c r="X1238" s="253"/>
      <c r="Y1238" s="253"/>
      <c r="Z1238" s="253"/>
      <c r="AA1238" s="253"/>
      <c r="AB1238" s="253"/>
      <c r="AC1238" s="253"/>
      <c r="AD1238" s="253"/>
      <c r="AE1238" s="253"/>
      <c r="AF1238" s="253"/>
      <c r="AG1238" s="253"/>
      <c r="AH1238" s="253"/>
      <c r="AI1238" s="253"/>
      <c r="AP1238" s="313"/>
      <c r="AT1238" s="313"/>
    </row>
    <row r="1239" spans="1:46" s="312" customFormat="1" ht="15" customHeight="1" x14ac:dyDescent="0.25">
      <c r="A1239" s="297"/>
      <c r="B1239" s="297"/>
      <c r="C1239" s="253"/>
      <c r="D1239" s="253"/>
      <c r="E1239" s="253"/>
      <c r="F1239" s="253"/>
      <c r="G1239" s="253"/>
      <c r="H1239" s="253"/>
      <c r="I1239" s="253"/>
      <c r="J1239" s="253"/>
      <c r="K1239" s="253"/>
      <c r="L1239" s="253"/>
      <c r="M1239" s="253"/>
      <c r="N1239" s="253"/>
      <c r="O1239" s="253"/>
      <c r="P1239" s="253"/>
      <c r="Q1239" s="253"/>
      <c r="R1239" s="253"/>
      <c r="S1239" s="253"/>
      <c r="T1239" s="253"/>
      <c r="U1239" s="253"/>
      <c r="V1239" s="253"/>
      <c r="W1239" s="253"/>
      <c r="X1239" s="253"/>
      <c r="Y1239" s="253"/>
      <c r="Z1239" s="253"/>
      <c r="AA1239" s="253"/>
      <c r="AB1239" s="253"/>
      <c r="AC1239" s="253"/>
      <c r="AD1239" s="253"/>
      <c r="AE1239" s="253"/>
      <c r="AF1239" s="253"/>
      <c r="AG1239" s="253"/>
      <c r="AH1239" s="253"/>
      <c r="AI1239" s="253"/>
      <c r="AP1239" s="313"/>
      <c r="AT1239" s="313"/>
    </row>
    <row r="1240" spans="1:46" s="312" customFormat="1" ht="15" customHeight="1" x14ac:dyDescent="0.25">
      <c r="A1240" s="297"/>
      <c r="B1240" s="297"/>
      <c r="C1240" s="253"/>
      <c r="D1240" s="253"/>
      <c r="E1240" s="253"/>
      <c r="F1240" s="253"/>
      <c r="G1240" s="253"/>
      <c r="H1240" s="253"/>
      <c r="I1240" s="253"/>
      <c r="J1240" s="253"/>
      <c r="K1240" s="253"/>
      <c r="L1240" s="253"/>
      <c r="M1240" s="253"/>
      <c r="N1240" s="253"/>
      <c r="O1240" s="253"/>
      <c r="P1240" s="253"/>
      <c r="Q1240" s="253"/>
      <c r="R1240" s="253"/>
      <c r="S1240" s="253"/>
      <c r="T1240" s="253"/>
      <c r="U1240" s="253"/>
      <c r="V1240" s="253"/>
      <c r="W1240" s="253"/>
      <c r="X1240" s="253"/>
      <c r="Y1240" s="253"/>
      <c r="Z1240" s="253"/>
      <c r="AA1240" s="253"/>
      <c r="AB1240" s="253"/>
      <c r="AC1240" s="253"/>
      <c r="AD1240" s="253"/>
      <c r="AE1240" s="253"/>
      <c r="AF1240" s="253"/>
      <c r="AG1240" s="253"/>
      <c r="AH1240" s="253"/>
      <c r="AI1240" s="253"/>
      <c r="AP1240" s="313"/>
      <c r="AT1240" s="313"/>
    </row>
    <row r="1241" spans="1:46" s="312" customFormat="1" ht="15" customHeight="1" x14ac:dyDescent="0.25">
      <c r="A1241" s="297"/>
      <c r="B1241" s="297"/>
      <c r="C1241" s="253"/>
      <c r="D1241" s="253"/>
      <c r="E1241" s="253"/>
      <c r="F1241" s="253"/>
      <c r="G1241" s="253"/>
      <c r="H1241" s="253"/>
      <c r="I1241" s="253"/>
      <c r="J1241" s="253"/>
      <c r="K1241" s="253"/>
      <c r="L1241" s="253"/>
      <c r="M1241" s="253"/>
      <c r="N1241" s="253"/>
      <c r="O1241" s="253"/>
      <c r="P1241" s="253"/>
      <c r="Q1241" s="253"/>
      <c r="R1241" s="253"/>
      <c r="S1241" s="253"/>
      <c r="T1241" s="253"/>
      <c r="U1241" s="253"/>
      <c r="V1241" s="253"/>
      <c r="W1241" s="253"/>
      <c r="X1241" s="253"/>
      <c r="Y1241" s="253"/>
      <c r="Z1241" s="253"/>
      <c r="AA1241" s="253"/>
      <c r="AB1241" s="253"/>
      <c r="AC1241" s="253"/>
      <c r="AD1241" s="253"/>
      <c r="AE1241" s="253"/>
      <c r="AF1241" s="253"/>
      <c r="AG1241" s="253"/>
      <c r="AH1241" s="253"/>
      <c r="AI1241" s="253"/>
      <c r="AP1241" s="313"/>
      <c r="AT1241" s="313"/>
    </row>
    <row r="1242" spans="1:46" s="312" customFormat="1" ht="15" customHeight="1" x14ac:dyDescent="0.25">
      <c r="A1242" s="297"/>
      <c r="B1242" s="297"/>
      <c r="C1242" s="253"/>
      <c r="D1242" s="253"/>
      <c r="E1242" s="253"/>
      <c r="F1242" s="253"/>
      <c r="G1242" s="253"/>
      <c r="H1242" s="253"/>
      <c r="I1242" s="253"/>
      <c r="J1242" s="253"/>
      <c r="K1242" s="253"/>
      <c r="L1242" s="253"/>
      <c r="M1242" s="253"/>
      <c r="N1242" s="253"/>
      <c r="O1242" s="253"/>
      <c r="P1242" s="253"/>
      <c r="Q1242" s="253"/>
      <c r="R1242" s="253"/>
      <c r="S1242" s="253"/>
      <c r="T1242" s="253"/>
      <c r="U1242" s="253"/>
      <c r="V1242" s="253"/>
      <c r="W1242" s="253"/>
      <c r="X1242" s="253"/>
      <c r="Y1242" s="253"/>
      <c r="Z1242" s="253"/>
      <c r="AA1242" s="253"/>
      <c r="AB1242" s="253"/>
      <c r="AC1242" s="253"/>
      <c r="AD1242" s="253"/>
      <c r="AE1242" s="253"/>
      <c r="AF1242" s="253"/>
      <c r="AG1242" s="253"/>
      <c r="AH1242" s="253"/>
      <c r="AI1242" s="253"/>
      <c r="AP1242" s="313"/>
      <c r="AT1242" s="313"/>
    </row>
    <row r="1243" spans="1:46" s="312" customFormat="1" ht="15" customHeight="1" x14ac:dyDescent="0.25">
      <c r="A1243" s="297"/>
      <c r="B1243" s="297"/>
      <c r="C1243" s="253"/>
      <c r="D1243" s="253"/>
      <c r="E1243" s="253"/>
      <c r="F1243" s="253"/>
      <c r="G1243" s="253"/>
      <c r="H1243" s="253"/>
      <c r="I1243" s="253"/>
      <c r="J1243" s="253"/>
      <c r="K1243" s="253"/>
      <c r="L1243" s="253"/>
      <c r="M1243" s="253"/>
      <c r="N1243" s="253"/>
      <c r="O1243" s="253"/>
      <c r="P1243" s="253"/>
      <c r="Q1243" s="253"/>
      <c r="R1243" s="253"/>
      <c r="S1243" s="253"/>
      <c r="T1243" s="253"/>
      <c r="U1243" s="253"/>
      <c r="V1243" s="253"/>
      <c r="W1243" s="253"/>
      <c r="X1243" s="253"/>
      <c r="Y1243" s="253"/>
      <c r="Z1243" s="253"/>
      <c r="AA1243" s="253"/>
      <c r="AB1243" s="253"/>
      <c r="AC1243" s="253"/>
      <c r="AD1243" s="253"/>
      <c r="AE1243" s="253"/>
      <c r="AF1243" s="253"/>
      <c r="AG1243" s="253"/>
      <c r="AH1243" s="253"/>
      <c r="AI1243" s="253"/>
      <c r="AP1243" s="313"/>
      <c r="AT1243" s="313"/>
    </row>
    <row r="1244" spans="1:46" s="312" customFormat="1" ht="15" customHeight="1" x14ac:dyDescent="0.25">
      <c r="A1244" s="297"/>
      <c r="B1244" s="297"/>
      <c r="C1244" s="253"/>
      <c r="D1244" s="253"/>
      <c r="E1244" s="253"/>
      <c r="F1244" s="253"/>
      <c r="G1244" s="253"/>
      <c r="H1244" s="253"/>
      <c r="I1244" s="253"/>
      <c r="J1244" s="253"/>
      <c r="K1244" s="253"/>
      <c r="L1244" s="253"/>
      <c r="M1244" s="253"/>
      <c r="N1244" s="253"/>
      <c r="O1244" s="253"/>
      <c r="P1244" s="253"/>
      <c r="Q1244" s="253"/>
      <c r="R1244" s="253"/>
      <c r="S1244" s="253"/>
      <c r="T1244" s="253"/>
      <c r="U1244" s="253"/>
      <c r="V1244" s="253"/>
      <c r="W1244" s="253"/>
      <c r="X1244" s="253"/>
      <c r="Y1244" s="253"/>
      <c r="Z1244" s="253"/>
      <c r="AA1244" s="253"/>
      <c r="AB1244" s="253"/>
      <c r="AC1244" s="253"/>
      <c r="AD1244" s="253"/>
      <c r="AE1244" s="253"/>
      <c r="AF1244" s="253"/>
      <c r="AG1244" s="253"/>
      <c r="AH1244" s="253"/>
      <c r="AI1244" s="253"/>
      <c r="AP1244" s="313"/>
      <c r="AT1244" s="313"/>
    </row>
    <row r="1245" spans="1:46" s="312" customFormat="1" ht="15" customHeight="1" x14ac:dyDescent="0.25">
      <c r="A1245" s="297"/>
      <c r="B1245" s="297"/>
      <c r="C1245" s="253"/>
      <c r="D1245" s="253"/>
      <c r="E1245" s="253"/>
      <c r="F1245" s="253"/>
      <c r="G1245" s="253"/>
      <c r="H1245" s="253"/>
      <c r="I1245" s="253"/>
      <c r="J1245" s="253"/>
      <c r="K1245" s="253"/>
      <c r="L1245" s="253"/>
      <c r="M1245" s="253"/>
      <c r="N1245" s="253"/>
      <c r="O1245" s="253"/>
      <c r="P1245" s="253"/>
      <c r="Q1245" s="253"/>
      <c r="R1245" s="253"/>
      <c r="S1245" s="253"/>
      <c r="T1245" s="253"/>
      <c r="U1245" s="253"/>
      <c r="V1245" s="253"/>
      <c r="W1245" s="253"/>
      <c r="X1245" s="253"/>
      <c r="Y1245" s="253"/>
      <c r="Z1245" s="253"/>
      <c r="AA1245" s="253"/>
      <c r="AB1245" s="253"/>
      <c r="AC1245" s="253"/>
      <c r="AD1245" s="253"/>
      <c r="AE1245" s="253"/>
      <c r="AF1245" s="253"/>
      <c r="AG1245" s="253"/>
      <c r="AH1245" s="253"/>
      <c r="AI1245" s="253"/>
      <c r="AP1245" s="313"/>
      <c r="AT1245" s="313"/>
    </row>
    <row r="1246" spans="1:46" s="312" customFormat="1" ht="15" customHeight="1" x14ac:dyDescent="0.25">
      <c r="A1246" s="297"/>
      <c r="B1246" s="297"/>
      <c r="C1246" s="253"/>
      <c r="D1246" s="253"/>
      <c r="E1246" s="253"/>
      <c r="F1246" s="253"/>
      <c r="G1246" s="253"/>
      <c r="H1246" s="253"/>
      <c r="I1246" s="253"/>
      <c r="J1246" s="253"/>
      <c r="K1246" s="253"/>
      <c r="L1246" s="253"/>
      <c r="M1246" s="253"/>
      <c r="N1246" s="253"/>
      <c r="O1246" s="253"/>
      <c r="P1246" s="253"/>
      <c r="Q1246" s="253"/>
      <c r="R1246" s="253"/>
      <c r="S1246" s="253"/>
      <c r="T1246" s="253"/>
      <c r="U1246" s="253"/>
      <c r="V1246" s="253"/>
      <c r="W1246" s="253"/>
      <c r="X1246" s="253"/>
      <c r="Y1246" s="253"/>
      <c r="Z1246" s="253"/>
      <c r="AA1246" s="253"/>
      <c r="AB1246" s="253"/>
      <c r="AC1246" s="253"/>
      <c r="AD1246" s="253"/>
      <c r="AE1246" s="253"/>
      <c r="AF1246" s="253"/>
      <c r="AG1246" s="253"/>
      <c r="AH1246" s="253"/>
      <c r="AI1246" s="253"/>
      <c r="AP1246" s="313"/>
      <c r="AT1246" s="313"/>
    </row>
    <row r="1247" spans="1:46" s="312" customFormat="1" ht="15" customHeight="1" x14ac:dyDescent="0.25">
      <c r="A1247" s="297"/>
      <c r="B1247" s="297"/>
      <c r="C1247" s="253"/>
      <c r="D1247" s="253"/>
      <c r="E1247" s="253"/>
      <c r="F1247" s="253"/>
      <c r="G1247" s="253"/>
      <c r="H1247" s="253"/>
      <c r="I1247" s="253"/>
      <c r="J1247" s="253"/>
      <c r="K1247" s="253"/>
      <c r="L1247" s="253"/>
      <c r="M1247" s="253"/>
      <c r="N1247" s="253"/>
      <c r="O1247" s="253"/>
      <c r="P1247" s="253"/>
      <c r="Q1247" s="253"/>
      <c r="R1247" s="253"/>
      <c r="S1247" s="253"/>
      <c r="T1247" s="253"/>
      <c r="U1247" s="253"/>
      <c r="V1247" s="253"/>
      <c r="W1247" s="253"/>
      <c r="X1247" s="253"/>
      <c r="Y1247" s="253"/>
      <c r="Z1247" s="253"/>
      <c r="AA1247" s="253"/>
      <c r="AB1247" s="253"/>
      <c r="AC1247" s="253"/>
      <c r="AD1247" s="253"/>
      <c r="AE1247" s="253"/>
      <c r="AF1247" s="253"/>
      <c r="AG1247" s="253"/>
      <c r="AH1247" s="253"/>
      <c r="AI1247" s="253"/>
      <c r="AP1247" s="313"/>
      <c r="AT1247" s="313"/>
    </row>
    <row r="1248" spans="1:46" s="312" customFormat="1" ht="15" customHeight="1" x14ac:dyDescent="0.25">
      <c r="A1248" s="297"/>
      <c r="B1248" s="297"/>
      <c r="C1248" s="253"/>
      <c r="D1248" s="253"/>
      <c r="E1248" s="253"/>
      <c r="F1248" s="253"/>
      <c r="G1248" s="253"/>
      <c r="H1248" s="253"/>
      <c r="I1248" s="253"/>
      <c r="J1248" s="253"/>
      <c r="K1248" s="253"/>
      <c r="L1248" s="253"/>
      <c r="M1248" s="253"/>
      <c r="N1248" s="253"/>
      <c r="O1248" s="253"/>
      <c r="P1248" s="253"/>
      <c r="Q1248" s="253"/>
      <c r="R1248" s="253"/>
      <c r="S1248" s="253"/>
      <c r="T1248" s="253"/>
      <c r="U1248" s="253"/>
      <c r="V1248" s="253"/>
      <c r="W1248" s="253"/>
      <c r="X1248" s="253"/>
      <c r="Y1248" s="253"/>
      <c r="Z1248" s="253"/>
      <c r="AA1248" s="253"/>
      <c r="AB1248" s="253"/>
      <c r="AC1248" s="253"/>
      <c r="AD1248" s="253"/>
      <c r="AE1248" s="253"/>
      <c r="AF1248" s="253"/>
      <c r="AG1248" s="253"/>
      <c r="AH1248" s="253"/>
      <c r="AI1248" s="253"/>
      <c r="AP1248" s="313"/>
      <c r="AT1248" s="313"/>
    </row>
    <row r="1249" spans="1:46" s="312" customFormat="1" ht="15" customHeight="1" x14ac:dyDescent="0.25">
      <c r="A1249" s="297"/>
      <c r="B1249" s="297"/>
      <c r="C1249" s="253"/>
      <c r="D1249" s="253"/>
      <c r="E1249" s="253"/>
      <c r="F1249" s="253"/>
      <c r="G1249" s="253"/>
      <c r="H1249" s="253"/>
      <c r="I1249" s="253"/>
      <c r="J1249" s="253"/>
      <c r="K1249" s="253"/>
      <c r="L1249" s="253"/>
      <c r="M1249" s="253"/>
      <c r="N1249" s="253"/>
      <c r="O1249" s="253"/>
      <c r="P1249" s="253"/>
      <c r="Q1249" s="253"/>
      <c r="R1249" s="253"/>
      <c r="S1249" s="253"/>
      <c r="T1249" s="253"/>
      <c r="U1249" s="253"/>
      <c r="V1249" s="253"/>
      <c r="W1249" s="253"/>
      <c r="X1249" s="253"/>
      <c r="Y1249" s="253"/>
      <c r="Z1249" s="253"/>
      <c r="AA1249" s="253"/>
      <c r="AB1249" s="253"/>
      <c r="AC1249" s="253"/>
      <c r="AD1249" s="253"/>
      <c r="AE1249" s="253"/>
      <c r="AF1249" s="253"/>
      <c r="AG1249" s="253"/>
      <c r="AH1249" s="253"/>
      <c r="AI1249" s="253"/>
      <c r="AP1249" s="313"/>
      <c r="AT1249" s="313"/>
    </row>
    <row r="1250" spans="1:46" s="312" customFormat="1" ht="15" customHeight="1" x14ac:dyDescent="0.25">
      <c r="A1250" s="297"/>
      <c r="B1250" s="297"/>
      <c r="C1250" s="253"/>
      <c r="D1250" s="253"/>
      <c r="E1250" s="253"/>
      <c r="F1250" s="253"/>
      <c r="G1250" s="253"/>
      <c r="H1250" s="253"/>
      <c r="I1250" s="253"/>
      <c r="J1250" s="253"/>
      <c r="K1250" s="253"/>
      <c r="L1250" s="253"/>
      <c r="M1250" s="253"/>
      <c r="N1250" s="253"/>
      <c r="O1250" s="253"/>
      <c r="P1250" s="253"/>
      <c r="Q1250" s="253"/>
      <c r="R1250" s="253"/>
      <c r="S1250" s="253"/>
      <c r="T1250" s="253"/>
      <c r="U1250" s="253"/>
      <c r="V1250" s="253"/>
      <c r="W1250" s="253"/>
      <c r="X1250" s="253"/>
      <c r="Y1250" s="253"/>
      <c r="Z1250" s="253"/>
      <c r="AA1250" s="253"/>
      <c r="AB1250" s="253"/>
      <c r="AC1250" s="253"/>
      <c r="AD1250" s="253"/>
      <c r="AE1250" s="253"/>
      <c r="AF1250" s="253"/>
      <c r="AG1250" s="253"/>
      <c r="AH1250" s="253"/>
      <c r="AI1250" s="253"/>
      <c r="AP1250" s="313"/>
      <c r="AT1250" s="313"/>
    </row>
    <row r="1251" spans="1:46" s="312" customFormat="1" ht="15" customHeight="1" x14ac:dyDescent="0.25">
      <c r="A1251" s="297"/>
      <c r="B1251" s="297"/>
      <c r="C1251" s="253"/>
      <c r="D1251" s="253"/>
      <c r="E1251" s="253"/>
      <c r="F1251" s="253"/>
      <c r="G1251" s="253"/>
      <c r="H1251" s="253"/>
      <c r="I1251" s="253"/>
      <c r="J1251" s="253"/>
      <c r="K1251" s="253"/>
      <c r="L1251" s="253"/>
      <c r="M1251" s="253"/>
      <c r="N1251" s="253"/>
      <c r="O1251" s="253"/>
      <c r="P1251" s="253"/>
      <c r="Q1251" s="253"/>
      <c r="R1251" s="253"/>
      <c r="S1251" s="253"/>
      <c r="T1251" s="253"/>
      <c r="U1251" s="253"/>
      <c r="V1251" s="253"/>
      <c r="W1251" s="253"/>
      <c r="X1251" s="253"/>
      <c r="Y1251" s="253"/>
      <c r="Z1251" s="253"/>
      <c r="AA1251" s="253"/>
      <c r="AB1251" s="253"/>
      <c r="AC1251" s="253"/>
      <c r="AD1251" s="253"/>
      <c r="AE1251" s="253"/>
      <c r="AF1251" s="253"/>
      <c r="AG1251" s="253"/>
      <c r="AH1251" s="253"/>
      <c r="AI1251" s="253"/>
      <c r="AP1251" s="313"/>
      <c r="AT1251" s="313"/>
    </row>
    <row r="1252" spans="1:46" s="312" customFormat="1" ht="15" customHeight="1" x14ac:dyDescent="0.25">
      <c r="A1252" s="297"/>
      <c r="B1252" s="297"/>
      <c r="C1252" s="253"/>
      <c r="D1252" s="253"/>
      <c r="E1252" s="253"/>
      <c r="F1252" s="253"/>
      <c r="G1252" s="253"/>
      <c r="H1252" s="253"/>
      <c r="I1252" s="253"/>
      <c r="J1252" s="253"/>
      <c r="K1252" s="253"/>
      <c r="L1252" s="253"/>
      <c r="M1252" s="253"/>
      <c r="N1252" s="253"/>
      <c r="O1252" s="253"/>
      <c r="P1252" s="253"/>
      <c r="Q1252" s="253"/>
      <c r="R1252" s="253"/>
      <c r="S1252" s="253"/>
      <c r="T1252" s="253"/>
      <c r="U1252" s="253"/>
      <c r="V1252" s="253"/>
      <c r="W1252" s="253"/>
      <c r="X1252" s="253"/>
      <c r="Y1252" s="253"/>
      <c r="Z1252" s="253"/>
      <c r="AA1252" s="253"/>
      <c r="AB1252" s="253"/>
      <c r="AC1252" s="253"/>
      <c r="AD1252" s="253"/>
      <c r="AE1252" s="253"/>
      <c r="AF1252" s="253"/>
      <c r="AG1252" s="253"/>
      <c r="AH1252" s="253"/>
      <c r="AI1252" s="253"/>
      <c r="AP1252" s="313"/>
      <c r="AT1252" s="313"/>
    </row>
    <row r="1253" spans="1:46" s="312" customFormat="1" ht="15" customHeight="1" x14ac:dyDescent="0.25">
      <c r="A1253" s="297"/>
      <c r="B1253" s="297"/>
      <c r="C1253" s="253"/>
      <c r="D1253" s="253"/>
      <c r="E1253" s="253"/>
      <c r="F1253" s="253"/>
      <c r="G1253" s="253"/>
      <c r="H1253" s="253"/>
      <c r="I1253" s="253"/>
      <c r="J1253" s="253"/>
      <c r="K1253" s="253"/>
      <c r="L1253" s="253"/>
      <c r="M1253" s="253"/>
      <c r="N1253" s="253"/>
      <c r="O1253" s="253"/>
      <c r="P1253" s="253"/>
      <c r="Q1253" s="253"/>
      <c r="R1253" s="253"/>
      <c r="S1253" s="253"/>
      <c r="T1253" s="253"/>
      <c r="U1253" s="253"/>
      <c r="V1253" s="253"/>
      <c r="W1253" s="253"/>
      <c r="X1253" s="253"/>
      <c r="Y1253" s="253"/>
      <c r="Z1253" s="253"/>
      <c r="AA1253" s="253"/>
      <c r="AB1253" s="253"/>
      <c r="AC1253" s="253"/>
      <c r="AD1253" s="253"/>
      <c r="AE1253" s="253"/>
      <c r="AF1253" s="253"/>
      <c r="AG1253" s="253"/>
      <c r="AH1253" s="253"/>
      <c r="AI1253" s="253"/>
      <c r="AP1253" s="313"/>
      <c r="AT1253" s="313"/>
    </row>
    <row r="1254" spans="1:46" s="312" customFormat="1" ht="15" customHeight="1" x14ac:dyDescent="0.25">
      <c r="A1254" s="297"/>
      <c r="B1254" s="297"/>
      <c r="C1254" s="253"/>
      <c r="D1254" s="253"/>
      <c r="E1254" s="253"/>
      <c r="F1254" s="253"/>
      <c r="G1254" s="253"/>
      <c r="H1254" s="253"/>
      <c r="I1254" s="253"/>
      <c r="J1254" s="253"/>
      <c r="K1254" s="253"/>
      <c r="L1254" s="253"/>
      <c r="M1254" s="253"/>
      <c r="N1254" s="253"/>
      <c r="O1254" s="253"/>
      <c r="P1254" s="253"/>
      <c r="Q1254" s="253"/>
      <c r="R1254" s="253"/>
      <c r="S1254" s="253"/>
      <c r="T1254" s="253"/>
      <c r="U1254" s="253"/>
      <c r="V1254" s="253"/>
      <c r="W1254" s="253"/>
      <c r="X1254" s="253"/>
      <c r="Y1254" s="253"/>
      <c r="Z1254" s="253"/>
      <c r="AA1254" s="253"/>
      <c r="AB1254" s="253"/>
      <c r="AC1254" s="253"/>
      <c r="AD1254" s="253"/>
      <c r="AE1254" s="253"/>
      <c r="AF1254" s="253"/>
      <c r="AG1254" s="253"/>
      <c r="AH1254" s="253"/>
      <c r="AI1254" s="253"/>
      <c r="AP1254" s="313"/>
      <c r="AT1254" s="313"/>
    </row>
    <row r="1255" spans="1:46" s="312" customFormat="1" ht="15" customHeight="1" x14ac:dyDescent="0.25">
      <c r="A1255" s="297"/>
      <c r="B1255" s="297"/>
      <c r="C1255" s="253"/>
      <c r="D1255" s="253"/>
      <c r="E1255" s="253"/>
      <c r="F1255" s="253"/>
      <c r="G1255" s="253"/>
      <c r="H1255" s="253"/>
      <c r="I1255" s="253"/>
      <c r="J1255" s="253"/>
      <c r="K1255" s="253"/>
      <c r="L1255" s="253"/>
      <c r="M1255" s="253"/>
      <c r="N1255" s="253"/>
      <c r="O1255" s="253"/>
      <c r="P1255" s="253"/>
      <c r="Q1255" s="253"/>
      <c r="R1255" s="253"/>
      <c r="S1255" s="253"/>
      <c r="T1255" s="253"/>
      <c r="U1255" s="253"/>
      <c r="V1255" s="253"/>
      <c r="W1255" s="253"/>
      <c r="X1255" s="253"/>
      <c r="Y1255" s="253"/>
      <c r="Z1255" s="253"/>
      <c r="AA1255" s="253"/>
      <c r="AB1255" s="253"/>
      <c r="AC1255" s="253"/>
      <c r="AD1255" s="253"/>
      <c r="AE1255" s="253"/>
      <c r="AF1255" s="253"/>
      <c r="AG1255" s="253"/>
      <c r="AH1255" s="253"/>
      <c r="AI1255" s="253"/>
      <c r="AP1255" s="313"/>
      <c r="AT1255" s="313"/>
    </row>
    <row r="1256" spans="1:46" s="312" customFormat="1" ht="15" customHeight="1" x14ac:dyDescent="0.25">
      <c r="A1256" s="297"/>
      <c r="B1256" s="297"/>
      <c r="C1256" s="253"/>
      <c r="D1256" s="253"/>
      <c r="E1256" s="253"/>
      <c r="F1256" s="253"/>
      <c r="G1256" s="253"/>
      <c r="H1256" s="253"/>
      <c r="I1256" s="253"/>
      <c r="J1256" s="253"/>
      <c r="K1256" s="253"/>
      <c r="L1256" s="253"/>
      <c r="M1256" s="253"/>
      <c r="N1256" s="253"/>
      <c r="O1256" s="253"/>
      <c r="P1256" s="253"/>
      <c r="Q1256" s="253"/>
      <c r="R1256" s="253"/>
      <c r="S1256" s="253"/>
      <c r="T1256" s="253"/>
      <c r="U1256" s="253"/>
      <c r="V1256" s="253"/>
      <c r="W1256" s="253"/>
      <c r="X1256" s="253"/>
      <c r="Y1256" s="253"/>
      <c r="Z1256" s="253"/>
      <c r="AA1256" s="253"/>
      <c r="AB1256" s="253"/>
      <c r="AC1256" s="253"/>
      <c r="AD1256" s="253"/>
      <c r="AE1256" s="253"/>
      <c r="AF1256" s="253"/>
      <c r="AG1256" s="253"/>
      <c r="AH1256" s="253"/>
      <c r="AI1256" s="253"/>
      <c r="AP1256" s="313"/>
      <c r="AT1256" s="313"/>
    </row>
    <row r="1257" spans="1:46" s="312" customFormat="1" ht="15" customHeight="1" x14ac:dyDescent="0.25">
      <c r="A1257" s="297"/>
      <c r="B1257" s="297"/>
      <c r="C1257" s="253"/>
      <c r="D1257" s="253"/>
      <c r="E1257" s="253"/>
      <c r="F1257" s="253"/>
      <c r="G1257" s="253"/>
      <c r="H1257" s="253"/>
      <c r="I1257" s="253"/>
      <c r="J1257" s="253"/>
      <c r="K1257" s="253"/>
      <c r="L1257" s="253"/>
      <c r="M1257" s="253"/>
      <c r="N1257" s="253"/>
      <c r="O1257" s="253"/>
      <c r="P1257" s="253"/>
      <c r="Q1257" s="253"/>
      <c r="R1257" s="253"/>
      <c r="S1257" s="253"/>
      <c r="T1257" s="253"/>
      <c r="U1257" s="253"/>
      <c r="V1257" s="253"/>
      <c r="W1257" s="253"/>
      <c r="X1257" s="253"/>
      <c r="Y1257" s="253"/>
      <c r="Z1257" s="253"/>
      <c r="AA1257" s="253"/>
      <c r="AB1257" s="253"/>
      <c r="AC1257" s="253"/>
      <c r="AD1257" s="253"/>
      <c r="AE1257" s="253"/>
      <c r="AF1257" s="253"/>
      <c r="AG1257" s="253"/>
      <c r="AH1257" s="253"/>
      <c r="AI1257" s="253"/>
      <c r="AP1257" s="313"/>
      <c r="AT1257" s="313"/>
    </row>
    <row r="1258" spans="1:46" s="312" customFormat="1" ht="15" customHeight="1" x14ac:dyDescent="0.25">
      <c r="A1258" s="297"/>
      <c r="B1258" s="297"/>
      <c r="C1258" s="253"/>
      <c r="D1258" s="253"/>
      <c r="E1258" s="253"/>
      <c r="F1258" s="253"/>
      <c r="G1258" s="253"/>
      <c r="H1258" s="253"/>
      <c r="I1258" s="253"/>
      <c r="J1258" s="253"/>
      <c r="K1258" s="253"/>
      <c r="L1258" s="253"/>
      <c r="M1258" s="253"/>
      <c r="N1258" s="253"/>
      <c r="O1258" s="253"/>
      <c r="P1258" s="253"/>
      <c r="Q1258" s="253"/>
      <c r="R1258" s="253"/>
      <c r="S1258" s="253"/>
      <c r="T1258" s="253"/>
      <c r="U1258" s="253"/>
      <c r="V1258" s="253"/>
      <c r="W1258" s="253"/>
      <c r="X1258" s="253"/>
      <c r="Y1258" s="253"/>
      <c r="Z1258" s="253"/>
      <c r="AA1258" s="253"/>
      <c r="AB1258" s="253"/>
      <c r="AC1258" s="253"/>
      <c r="AD1258" s="253"/>
      <c r="AE1258" s="253"/>
      <c r="AF1258" s="253"/>
      <c r="AG1258" s="253"/>
      <c r="AH1258" s="253"/>
      <c r="AI1258" s="253"/>
      <c r="AP1258" s="313"/>
      <c r="AT1258" s="313"/>
    </row>
    <row r="1259" spans="1:46" s="312" customFormat="1" ht="15" customHeight="1" x14ac:dyDescent="0.25">
      <c r="A1259" s="297"/>
      <c r="B1259" s="297"/>
      <c r="C1259" s="253"/>
      <c r="D1259" s="253"/>
      <c r="E1259" s="253"/>
      <c r="F1259" s="253"/>
      <c r="G1259" s="253"/>
      <c r="H1259" s="253"/>
      <c r="I1259" s="253"/>
      <c r="J1259" s="253"/>
      <c r="K1259" s="253"/>
      <c r="L1259" s="253"/>
      <c r="M1259" s="253"/>
      <c r="N1259" s="253"/>
      <c r="O1259" s="253"/>
      <c r="P1259" s="253"/>
      <c r="Q1259" s="253"/>
      <c r="R1259" s="253"/>
      <c r="S1259" s="253"/>
      <c r="T1259" s="253"/>
      <c r="U1259" s="253"/>
      <c r="V1259" s="253"/>
      <c r="W1259" s="253"/>
      <c r="X1259" s="253"/>
      <c r="Y1259" s="253"/>
      <c r="Z1259" s="253"/>
      <c r="AA1259" s="253"/>
      <c r="AB1259" s="253"/>
      <c r="AC1259" s="253"/>
      <c r="AD1259" s="253"/>
      <c r="AE1259" s="253"/>
      <c r="AF1259" s="253"/>
      <c r="AG1259" s="253"/>
      <c r="AH1259" s="253"/>
      <c r="AI1259" s="253"/>
      <c r="AP1259" s="313"/>
      <c r="AT1259" s="313"/>
    </row>
    <row r="1260" spans="1:46" s="312" customFormat="1" ht="15" customHeight="1" x14ac:dyDescent="0.25">
      <c r="A1260" s="297"/>
      <c r="B1260" s="297"/>
      <c r="C1260" s="253"/>
      <c r="D1260" s="253"/>
      <c r="E1260" s="253"/>
      <c r="F1260" s="253"/>
      <c r="G1260" s="253"/>
      <c r="H1260" s="253"/>
      <c r="I1260" s="253"/>
      <c r="J1260" s="253"/>
      <c r="K1260" s="253"/>
      <c r="L1260" s="253"/>
      <c r="M1260" s="253"/>
      <c r="N1260" s="253"/>
      <c r="O1260" s="253"/>
      <c r="P1260" s="253"/>
      <c r="Q1260" s="253"/>
      <c r="R1260" s="253"/>
      <c r="S1260" s="253"/>
      <c r="T1260" s="253"/>
      <c r="U1260" s="253"/>
      <c r="V1260" s="253"/>
      <c r="W1260" s="253"/>
      <c r="X1260" s="253"/>
      <c r="Y1260" s="253"/>
      <c r="Z1260" s="253"/>
      <c r="AA1260" s="253"/>
      <c r="AB1260" s="253"/>
      <c r="AC1260" s="253"/>
      <c r="AD1260" s="253"/>
      <c r="AE1260" s="253"/>
      <c r="AF1260" s="253"/>
      <c r="AG1260" s="253"/>
      <c r="AH1260" s="253"/>
      <c r="AI1260" s="253"/>
      <c r="AP1260" s="313"/>
      <c r="AT1260" s="313"/>
    </row>
    <row r="1261" spans="1:46" s="312" customFormat="1" ht="15" customHeight="1" x14ac:dyDescent="0.25">
      <c r="A1261" s="297"/>
      <c r="B1261" s="297"/>
      <c r="C1261" s="253"/>
      <c r="D1261" s="253"/>
      <c r="E1261" s="253"/>
      <c r="F1261" s="253"/>
      <c r="G1261" s="253"/>
      <c r="H1261" s="253"/>
      <c r="I1261" s="253"/>
      <c r="J1261" s="253"/>
      <c r="K1261" s="253"/>
      <c r="L1261" s="253"/>
      <c r="M1261" s="253"/>
      <c r="N1261" s="253"/>
      <c r="O1261" s="253"/>
      <c r="P1261" s="253"/>
      <c r="Q1261" s="253"/>
      <c r="R1261" s="253"/>
      <c r="S1261" s="253"/>
      <c r="T1261" s="253"/>
      <c r="U1261" s="253"/>
      <c r="V1261" s="253"/>
      <c r="W1261" s="253"/>
      <c r="X1261" s="253"/>
      <c r="Y1261" s="253"/>
      <c r="Z1261" s="253"/>
      <c r="AA1261" s="253"/>
      <c r="AB1261" s="253"/>
      <c r="AC1261" s="253"/>
      <c r="AD1261" s="253"/>
      <c r="AE1261" s="253"/>
      <c r="AF1261" s="253"/>
      <c r="AG1261" s="253"/>
      <c r="AH1261" s="253"/>
      <c r="AI1261" s="253"/>
      <c r="AP1261" s="313"/>
      <c r="AT1261" s="313"/>
    </row>
    <row r="1262" spans="1:46" s="312" customFormat="1" ht="15" customHeight="1" x14ac:dyDescent="0.25">
      <c r="A1262" s="297"/>
      <c r="B1262" s="297"/>
      <c r="C1262" s="253"/>
      <c r="D1262" s="253"/>
      <c r="E1262" s="253"/>
      <c r="F1262" s="253"/>
      <c r="G1262" s="253"/>
      <c r="H1262" s="253"/>
      <c r="I1262" s="253"/>
      <c r="J1262" s="253"/>
      <c r="K1262" s="253"/>
      <c r="L1262" s="253"/>
      <c r="M1262" s="253"/>
      <c r="N1262" s="253"/>
      <c r="O1262" s="253"/>
      <c r="P1262" s="253"/>
      <c r="Q1262" s="253"/>
      <c r="R1262" s="253"/>
      <c r="S1262" s="253"/>
      <c r="T1262" s="253"/>
      <c r="U1262" s="253"/>
      <c r="V1262" s="253"/>
      <c r="W1262" s="253"/>
      <c r="X1262" s="253"/>
      <c r="Y1262" s="253"/>
      <c r="Z1262" s="253"/>
      <c r="AA1262" s="253"/>
      <c r="AB1262" s="253"/>
      <c r="AC1262" s="253"/>
      <c r="AD1262" s="253"/>
      <c r="AE1262" s="253"/>
      <c r="AF1262" s="253"/>
      <c r="AG1262" s="253"/>
      <c r="AH1262" s="253"/>
      <c r="AI1262" s="253"/>
      <c r="AP1262" s="313"/>
      <c r="AT1262" s="313"/>
    </row>
    <row r="1263" spans="1:46" s="312" customFormat="1" ht="15" customHeight="1" x14ac:dyDescent="0.25">
      <c r="A1263" s="297"/>
      <c r="B1263" s="297"/>
      <c r="C1263" s="253"/>
      <c r="D1263" s="253"/>
      <c r="E1263" s="253"/>
      <c r="F1263" s="253"/>
      <c r="G1263" s="253"/>
      <c r="H1263" s="253"/>
      <c r="I1263" s="253"/>
      <c r="J1263" s="253"/>
      <c r="K1263" s="253"/>
      <c r="L1263" s="253"/>
      <c r="M1263" s="253"/>
      <c r="N1263" s="253"/>
      <c r="O1263" s="253"/>
      <c r="P1263" s="253"/>
      <c r="Q1263" s="253"/>
      <c r="R1263" s="253"/>
      <c r="S1263" s="253"/>
      <c r="T1263" s="253"/>
      <c r="U1263" s="253"/>
      <c r="V1263" s="253"/>
      <c r="W1263" s="253"/>
      <c r="X1263" s="253"/>
      <c r="Y1263" s="253"/>
      <c r="Z1263" s="253"/>
      <c r="AA1263" s="253"/>
      <c r="AB1263" s="253"/>
      <c r="AC1263" s="253"/>
      <c r="AD1263" s="253"/>
      <c r="AE1263" s="253"/>
      <c r="AF1263" s="253"/>
      <c r="AG1263" s="253"/>
      <c r="AH1263" s="253"/>
      <c r="AI1263" s="253"/>
      <c r="AP1263" s="313"/>
      <c r="AT1263" s="313"/>
    </row>
    <row r="1264" spans="1:46" s="312" customFormat="1" ht="15" customHeight="1" x14ac:dyDescent="0.25">
      <c r="A1264" s="297"/>
      <c r="B1264" s="297"/>
      <c r="C1264" s="253"/>
      <c r="D1264" s="253"/>
      <c r="E1264" s="253"/>
      <c r="F1264" s="253"/>
      <c r="G1264" s="253"/>
      <c r="H1264" s="253"/>
      <c r="I1264" s="253"/>
      <c r="J1264" s="253"/>
      <c r="K1264" s="253"/>
      <c r="L1264" s="253"/>
      <c r="M1264" s="253"/>
      <c r="N1264" s="253"/>
      <c r="O1264" s="253"/>
      <c r="P1264" s="253"/>
      <c r="Q1264" s="253"/>
      <c r="R1264" s="253"/>
      <c r="S1264" s="253"/>
      <c r="T1264" s="253"/>
      <c r="U1264" s="253"/>
      <c r="V1264" s="253"/>
      <c r="W1264" s="253"/>
      <c r="X1264" s="253"/>
      <c r="Y1264" s="253"/>
      <c r="Z1264" s="253"/>
      <c r="AA1264" s="253"/>
      <c r="AB1264" s="253"/>
      <c r="AC1264" s="253"/>
      <c r="AD1264" s="253"/>
      <c r="AE1264" s="253"/>
      <c r="AF1264" s="253"/>
      <c r="AG1264" s="253"/>
      <c r="AH1264" s="253"/>
      <c r="AI1264" s="253"/>
      <c r="AP1264" s="313"/>
      <c r="AT1264" s="313"/>
    </row>
    <row r="1265" spans="1:46" s="312" customFormat="1" ht="15" customHeight="1" x14ac:dyDescent="0.25">
      <c r="A1265" s="297"/>
      <c r="B1265" s="297"/>
      <c r="C1265" s="253"/>
      <c r="D1265" s="253"/>
      <c r="E1265" s="253"/>
      <c r="F1265" s="253"/>
      <c r="G1265" s="253"/>
      <c r="H1265" s="253"/>
      <c r="I1265" s="253"/>
      <c r="J1265" s="253"/>
      <c r="K1265" s="253"/>
      <c r="L1265" s="253"/>
      <c r="M1265" s="253"/>
      <c r="N1265" s="253"/>
      <c r="O1265" s="253"/>
      <c r="P1265" s="253"/>
      <c r="Q1265" s="253"/>
      <c r="R1265" s="253"/>
      <c r="S1265" s="253"/>
      <c r="T1265" s="253"/>
      <c r="U1265" s="253"/>
      <c r="V1265" s="253"/>
      <c r="W1265" s="253"/>
      <c r="X1265" s="253"/>
      <c r="Y1265" s="253"/>
      <c r="Z1265" s="253"/>
      <c r="AA1265" s="253"/>
      <c r="AB1265" s="253"/>
      <c r="AC1265" s="253"/>
      <c r="AD1265" s="253"/>
      <c r="AE1265" s="253"/>
      <c r="AF1265" s="253"/>
      <c r="AG1265" s="253"/>
      <c r="AH1265" s="253"/>
      <c r="AI1265" s="253"/>
      <c r="AP1265" s="313"/>
      <c r="AT1265" s="313"/>
    </row>
    <row r="1266" spans="1:46" s="312" customFormat="1" ht="15" customHeight="1" x14ac:dyDescent="0.25">
      <c r="A1266" s="297"/>
      <c r="B1266" s="297"/>
      <c r="C1266" s="253"/>
      <c r="D1266" s="253"/>
      <c r="E1266" s="253"/>
      <c r="F1266" s="253"/>
      <c r="G1266" s="253"/>
      <c r="H1266" s="253"/>
      <c r="I1266" s="253"/>
      <c r="J1266" s="253"/>
      <c r="K1266" s="253"/>
      <c r="L1266" s="253"/>
      <c r="M1266" s="253"/>
      <c r="N1266" s="253"/>
      <c r="O1266" s="253"/>
      <c r="P1266" s="253"/>
      <c r="Q1266" s="253"/>
      <c r="R1266" s="253"/>
      <c r="S1266" s="253"/>
      <c r="T1266" s="253"/>
      <c r="U1266" s="253"/>
      <c r="V1266" s="253"/>
      <c r="W1266" s="253"/>
      <c r="X1266" s="253"/>
      <c r="Y1266" s="253"/>
      <c r="Z1266" s="253"/>
      <c r="AA1266" s="253"/>
      <c r="AB1266" s="253"/>
      <c r="AC1266" s="253"/>
      <c r="AD1266" s="253"/>
      <c r="AE1266" s="253"/>
      <c r="AF1266" s="253"/>
      <c r="AG1266" s="253"/>
      <c r="AH1266" s="253"/>
      <c r="AI1266" s="253"/>
      <c r="AP1266" s="313"/>
      <c r="AT1266" s="313"/>
    </row>
    <row r="1267" spans="1:46" s="312" customFormat="1" ht="15" customHeight="1" x14ac:dyDescent="0.25">
      <c r="A1267" s="297"/>
      <c r="B1267" s="297"/>
      <c r="C1267" s="253"/>
      <c r="D1267" s="253"/>
      <c r="E1267" s="253"/>
      <c r="F1267" s="253"/>
      <c r="G1267" s="253"/>
      <c r="H1267" s="253"/>
      <c r="I1267" s="253"/>
      <c r="J1267" s="253"/>
      <c r="K1267" s="253"/>
      <c r="L1267" s="253"/>
      <c r="M1267" s="253"/>
      <c r="N1267" s="253"/>
      <c r="O1267" s="253"/>
      <c r="P1267" s="253"/>
      <c r="Q1267" s="253"/>
      <c r="R1267" s="253"/>
      <c r="S1267" s="253"/>
      <c r="T1267" s="253"/>
      <c r="U1267" s="253"/>
      <c r="V1267" s="253"/>
      <c r="W1267" s="253"/>
      <c r="X1267" s="253"/>
      <c r="Y1267" s="253"/>
      <c r="Z1267" s="253"/>
      <c r="AA1267" s="253"/>
      <c r="AB1267" s="253"/>
      <c r="AC1267" s="253"/>
      <c r="AD1267" s="253"/>
      <c r="AE1267" s="253"/>
      <c r="AF1267" s="253"/>
      <c r="AG1267" s="253"/>
      <c r="AH1267" s="253"/>
      <c r="AI1267" s="253"/>
      <c r="AP1267" s="313"/>
      <c r="AT1267" s="313"/>
    </row>
    <row r="1268" spans="1:46" s="312" customFormat="1" ht="15" customHeight="1" x14ac:dyDescent="0.25">
      <c r="A1268" s="297"/>
      <c r="B1268" s="297"/>
      <c r="C1268" s="253"/>
      <c r="D1268" s="253"/>
      <c r="E1268" s="253"/>
      <c r="F1268" s="253"/>
      <c r="G1268" s="253"/>
      <c r="H1268" s="253"/>
      <c r="I1268" s="253"/>
      <c r="J1268" s="253"/>
      <c r="K1268" s="253"/>
      <c r="L1268" s="253"/>
      <c r="M1268" s="253"/>
      <c r="N1268" s="253"/>
      <c r="O1268" s="253"/>
      <c r="P1268" s="253"/>
      <c r="Q1268" s="253"/>
      <c r="R1268" s="253"/>
      <c r="S1268" s="253"/>
      <c r="T1268" s="253"/>
      <c r="U1268" s="253"/>
      <c r="V1268" s="253"/>
      <c r="W1268" s="253"/>
      <c r="X1268" s="253"/>
      <c r="Y1268" s="253"/>
      <c r="Z1268" s="253"/>
      <c r="AA1268" s="253"/>
      <c r="AB1268" s="253"/>
      <c r="AC1268" s="253"/>
      <c r="AD1268" s="253"/>
      <c r="AE1268" s="253"/>
      <c r="AF1268" s="253"/>
      <c r="AG1268" s="253"/>
      <c r="AH1268" s="253"/>
      <c r="AI1268" s="253"/>
      <c r="AP1268" s="313"/>
      <c r="AT1268" s="313"/>
    </row>
    <row r="1269" spans="1:46" s="312" customFormat="1" ht="15" customHeight="1" x14ac:dyDescent="0.25">
      <c r="A1269" s="297"/>
      <c r="B1269" s="297"/>
      <c r="C1269" s="253"/>
      <c r="D1269" s="253"/>
      <c r="E1269" s="253"/>
      <c r="F1269" s="253"/>
      <c r="G1269" s="253"/>
      <c r="H1269" s="253"/>
      <c r="I1269" s="253"/>
      <c r="J1269" s="253"/>
      <c r="K1269" s="253"/>
      <c r="L1269" s="253"/>
      <c r="M1269" s="253"/>
      <c r="N1269" s="253"/>
      <c r="O1269" s="253"/>
      <c r="P1269" s="253"/>
      <c r="Q1269" s="253"/>
      <c r="R1269" s="253"/>
      <c r="S1269" s="253"/>
      <c r="T1269" s="253"/>
      <c r="U1269" s="253"/>
      <c r="V1269" s="253"/>
      <c r="W1269" s="253"/>
      <c r="X1269" s="253"/>
      <c r="Y1269" s="253"/>
      <c r="Z1269" s="253"/>
      <c r="AA1269" s="253"/>
      <c r="AB1269" s="253"/>
      <c r="AC1269" s="253"/>
      <c r="AD1269" s="253"/>
      <c r="AE1269" s="253"/>
      <c r="AF1269" s="253"/>
      <c r="AG1269" s="253"/>
      <c r="AH1269" s="253"/>
      <c r="AI1269" s="253"/>
      <c r="AP1269" s="313"/>
      <c r="AT1269" s="313"/>
    </row>
    <row r="1270" spans="1:46" s="312" customFormat="1" ht="15" customHeight="1" x14ac:dyDescent="0.25">
      <c r="A1270" s="297"/>
      <c r="B1270" s="297"/>
      <c r="C1270" s="253"/>
      <c r="D1270" s="253"/>
      <c r="E1270" s="253"/>
      <c r="F1270" s="253"/>
      <c r="G1270" s="253"/>
      <c r="H1270" s="253"/>
      <c r="I1270" s="253"/>
      <c r="J1270" s="253"/>
      <c r="K1270" s="253"/>
      <c r="L1270" s="253"/>
      <c r="M1270" s="253"/>
      <c r="N1270" s="253"/>
      <c r="O1270" s="253"/>
      <c r="P1270" s="253"/>
      <c r="Q1270" s="253"/>
      <c r="R1270" s="253"/>
      <c r="S1270" s="253"/>
      <c r="T1270" s="253"/>
      <c r="U1270" s="253"/>
      <c r="V1270" s="253"/>
      <c r="W1270" s="253"/>
      <c r="X1270" s="253"/>
      <c r="Y1270" s="253"/>
      <c r="Z1270" s="253"/>
      <c r="AA1270" s="253"/>
      <c r="AB1270" s="253"/>
      <c r="AC1270" s="253"/>
      <c r="AD1270" s="253"/>
      <c r="AE1270" s="253"/>
      <c r="AF1270" s="253"/>
      <c r="AG1270" s="253"/>
      <c r="AH1270" s="253"/>
      <c r="AI1270" s="253"/>
      <c r="AP1270" s="313"/>
      <c r="AT1270" s="313"/>
    </row>
    <row r="1271" spans="1:46" s="312" customFormat="1" ht="15" customHeight="1" x14ac:dyDescent="0.25">
      <c r="A1271" s="297"/>
      <c r="B1271" s="297"/>
      <c r="C1271" s="253"/>
      <c r="D1271" s="253"/>
      <c r="E1271" s="253"/>
      <c r="F1271" s="253"/>
      <c r="G1271" s="253"/>
      <c r="H1271" s="253"/>
      <c r="I1271" s="253"/>
      <c r="J1271" s="253"/>
      <c r="K1271" s="253"/>
      <c r="L1271" s="253"/>
      <c r="M1271" s="253"/>
      <c r="N1271" s="253"/>
      <c r="O1271" s="253"/>
      <c r="P1271" s="253"/>
      <c r="Q1271" s="253"/>
      <c r="R1271" s="253"/>
      <c r="S1271" s="253"/>
      <c r="T1271" s="253"/>
      <c r="U1271" s="253"/>
      <c r="V1271" s="253"/>
      <c r="W1271" s="253"/>
      <c r="X1271" s="253"/>
      <c r="Y1271" s="253"/>
      <c r="Z1271" s="253"/>
      <c r="AA1271" s="253"/>
      <c r="AB1271" s="253"/>
      <c r="AC1271" s="253"/>
      <c r="AD1271" s="253"/>
      <c r="AE1271" s="253"/>
      <c r="AF1271" s="253"/>
      <c r="AG1271" s="253"/>
      <c r="AH1271" s="253"/>
      <c r="AI1271" s="253"/>
      <c r="AP1271" s="313"/>
      <c r="AT1271" s="313"/>
    </row>
    <row r="1272" spans="1:46" s="312" customFormat="1" ht="15" customHeight="1" x14ac:dyDescent="0.25">
      <c r="A1272" s="297"/>
      <c r="B1272" s="297"/>
      <c r="C1272" s="253"/>
      <c r="D1272" s="253"/>
      <c r="E1272" s="253"/>
      <c r="F1272" s="253"/>
      <c r="G1272" s="253"/>
      <c r="H1272" s="253"/>
      <c r="I1272" s="253"/>
      <c r="J1272" s="253"/>
      <c r="K1272" s="253"/>
      <c r="L1272" s="253"/>
      <c r="M1272" s="253"/>
      <c r="N1272" s="253"/>
      <c r="O1272" s="253"/>
      <c r="P1272" s="253"/>
      <c r="Q1272" s="253"/>
      <c r="R1272" s="253"/>
      <c r="S1272" s="253"/>
      <c r="T1272" s="253"/>
      <c r="U1272" s="253"/>
      <c r="V1272" s="253"/>
      <c r="W1272" s="253"/>
      <c r="X1272" s="253"/>
      <c r="Y1272" s="253"/>
      <c r="Z1272" s="253"/>
      <c r="AA1272" s="253"/>
      <c r="AB1272" s="253"/>
      <c r="AC1272" s="253"/>
      <c r="AD1272" s="253"/>
      <c r="AE1272" s="253"/>
      <c r="AF1272" s="253"/>
      <c r="AG1272" s="253"/>
      <c r="AH1272" s="253"/>
      <c r="AI1272" s="253"/>
      <c r="AP1272" s="313"/>
      <c r="AT1272" s="313"/>
    </row>
    <row r="1273" spans="1:46" s="312" customFormat="1" ht="15" customHeight="1" x14ac:dyDescent="0.25">
      <c r="A1273" s="297"/>
      <c r="B1273" s="297"/>
      <c r="C1273" s="253"/>
      <c r="D1273" s="253"/>
      <c r="E1273" s="253"/>
      <c r="F1273" s="253"/>
      <c r="G1273" s="253"/>
      <c r="H1273" s="253"/>
      <c r="I1273" s="253"/>
      <c r="J1273" s="253"/>
      <c r="K1273" s="253"/>
      <c r="L1273" s="253"/>
      <c r="M1273" s="253"/>
      <c r="N1273" s="253"/>
      <c r="O1273" s="253"/>
      <c r="P1273" s="253"/>
      <c r="Q1273" s="253"/>
      <c r="R1273" s="253"/>
      <c r="S1273" s="253"/>
      <c r="T1273" s="253"/>
      <c r="U1273" s="253"/>
      <c r="V1273" s="253"/>
      <c r="W1273" s="253"/>
      <c r="X1273" s="253"/>
      <c r="Y1273" s="253"/>
      <c r="Z1273" s="253"/>
      <c r="AA1273" s="253"/>
      <c r="AB1273" s="253"/>
      <c r="AC1273" s="253"/>
      <c r="AD1273" s="253"/>
      <c r="AE1273" s="253"/>
      <c r="AF1273" s="253"/>
      <c r="AG1273" s="253"/>
      <c r="AH1273" s="253"/>
      <c r="AI1273" s="253"/>
      <c r="AP1273" s="313"/>
      <c r="AT1273" s="313"/>
    </row>
    <row r="1274" spans="1:46" s="312" customFormat="1" ht="15" customHeight="1" x14ac:dyDescent="0.25">
      <c r="A1274" s="297"/>
      <c r="B1274" s="297"/>
      <c r="C1274" s="253"/>
      <c r="D1274" s="253"/>
      <c r="E1274" s="253"/>
      <c r="F1274" s="253"/>
      <c r="G1274" s="253"/>
      <c r="H1274" s="253"/>
      <c r="I1274" s="253"/>
      <c r="J1274" s="253"/>
      <c r="K1274" s="253"/>
      <c r="L1274" s="253"/>
      <c r="M1274" s="253"/>
      <c r="N1274" s="253"/>
      <c r="O1274" s="253"/>
      <c r="P1274" s="253"/>
      <c r="Q1274" s="253"/>
      <c r="R1274" s="253"/>
      <c r="S1274" s="253"/>
      <c r="T1274" s="253"/>
      <c r="U1274" s="253"/>
      <c r="V1274" s="253"/>
      <c r="W1274" s="253"/>
      <c r="X1274" s="253"/>
      <c r="Y1274" s="253"/>
      <c r="Z1274" s="253"/>
      <c r="AA1274" s="253"/>
      <c r="AB1274" s="253"/>
      <c r="AC1274" s="253"/>
      <c r="AD1274" s="253"/>
      <c r="AE1274" s="253"/>
      <c r="AF1274" s="253"/>
      <c r="AG1274" s="253"/>
      <c r="AH1274" s="253"/>
      <c r="AI1274" s="253"/>
      <c r="AP1274" s="313"/>
      <c r="AT1274" s="313"/>
    </row>
    <row r="1275" spans="1:46" s="312" customFormat="1" ht="15" customHeight="1" x14ac:dyDescent="0.25">
      <c r="A1275" s="297"/>
      <c r="B1275" s="297"/>
      <c r="C1275" s="253"/>
      <c r="D1275" s="253"/>
      <c r="E1275" s="253"/>
      <c r="F1275" s="253"/>
      <c r="G1275" s="253"/>
      <c r="H1275" s="253"/>
      <c r="I1275" s="253"/>
      <c r="J1275" s="253"/>
      <c r="K1275" s="253"/>
      <c r="L1275" s="253"/>
      <c r="M1275" s="253"/>
      <c r="N1275" s="253"/>
      <c r="O1275" s="253"/>
      <c r="P1275" s="253"/>
      <c r="Q1275" s="253"/>
      <c r="R1275" s="253"/>
      <c r="S1275" s="253"/>
      <c r="T1275" s="253"/>
      <c r="U1275" s="253"/>
      <c r="V1275" s="253"/>
      <c r="W1275" s="253"/>
      <c r="X1275" s="253"/>
      <c r="Y1275" s="253"/>
      <c r="Z1275" s="253"/>
      <c r="AA1275" s="253"/>
      <c r="AB1275" s="253"/>
      <c r="AC1275" s="253"/>
      <c r="AD1275" s="253"/>
      <c r="AE1275" s="253"/>
      <c r="AF1275" s="253"/>
      <c r="AG1275" s="253"/>
      <c r="AH1275" s="253"/>
      <c r="AI1275" s="253"/>
      <c r="AP1275" s="313"/>
      <c r="AT1275" s="313"/>
    </row>
    <row r="1276" spans="1:46" s="312" customFormat="1" ht="15" customHeight="1" x14ac:dyDescent="0.25">
      <c r="A1276" s="297"/>
      <c r="B1276" s="297"/>
      <c r="C1276" s="253"/>
      <c r="D1276" s="253"/>
      <c r="E1276" s="253"/>
      <c r="F1276" s="253"/>
      <c r="G1276" s="253"/>
      <c r="H1276" s="253"/>
      <c r="I1276" s="253"/>
      <c r="J1276" s="253"/>
      <c r="K1276" s="253"/>
      <c r="L1276" s="253"/>
      <c r="M1276" s="253"/>
      <c r="N1276" s="253"/>
      <c r="O1276" s="253"/>
      <c r="P1276" s="253"/>
      <c r="Q1276" s="253"/>
      <c r="R1276" s="253"/>
      <c r="S1276" s="253"/>
      <c r="T1276" s="253"/>
      <c r="U1276" s="253"/>
      <c r="V1276" s="253"/>
      <c r="W1276" s="253"/>
      <c r="X1276" s="253"/>
      <c r="Y1276" s="253"/>
      <c r="Z1276" s="253"/>
      <c r="AA1276" s="253"/>
      <c r="AB1276" s="253"/>
      <c r="AC1276" s="253"/>
      <c r="AD1276" s="253"/>
      <c r="AE1276" s="253"/>
      <c r="AF1276" s="253"/>
      <c r="AG1276" s="253"/>
      <c r="AH1276" s="253"/>
      <c r="AI1276" s="253"/>
      <c r="AP1276" s="313"/>
      <c r="AT1276" s="313"/>
    </row>
    <row r="1277" spans="1:46" s="312" customFormat="1" ht="15" customHeight="1" x14ac:dyDescent="0.25">
      <c r="A1277" s="297"/>
      <c r="B1277" s="297"/>
      <c r="C1277" s="253"/>
      <c r="D1277" s="253"/>
      <c r="E1277" s="253"/>
      <c r="F1277" s="253"/>
      <c r="G1277" s="253"/>
      <c r="H1277" s="253"/>
      <c r="I1277" s="253"/>
      <c r="J1277" s="253"/>
      <c r="K1277" s="253"/>
      <c r="L1277" s="253"/>
      <c r="M1277" s="253"/>
      <c r="N1277" s="253"/>
      <c r="O1277" s="253"/>
      <c r="P1277" s="253"/>
      <c r="Q1277" s="253"/>
      <c r="R1277" s="253"/>
      <c r="S1277" s="253"/>
      <c r="T1277" s="253"/>
      <c r="U1277" s="253"/>
      <c r="V1277" s="253"/>
      <c r="W1277" s="253"/>
      <c r="X1277" s="253"/>
      <c r="Y1277" s="253"/>
      <c r="Z1277" s="253"/>
      <c r="AA1277" s="253"/>
      <c r="AB1277" s="253"/>
      <c r="AC1277" s="253"/>
      <c r="AD1277" s="253"/>
      <c r="AE1277" s="253"/>
      <c r="AF1277" s="253"/>
      <c r="AG1277" s="253"/>
      <c r="AH1277" s="253"/>
      <c r="AI1277" s="253"/>
      <c r="AP1277" s="313"/>
      <c r="AT1277" s="313"/>
    </row>
    <row r="1278" spans="1:46" s="312" customFormat="1" ht="15" customHeight="1" x14ac:dyDescent="0.25">
      <c r="A1278" s="297"/>
      <c r="B1278" s="297"/>
      <c r="C1278" s="253"/>
      <c r="D1278" s="253"/>
      <c r="E1278" s="253"/>
      <c r="F1278" s="253"/>
      <c r="G1278" s="253"/>
      <c r="H1278" s="253"/>
      <c r="I1278" s="253"/>
      <c r="J1278" s="253"/>
      <c r="K1278" s="253"/>
      <c r="L1278" s="253"/>
      <c r="M1278" s="253"/>
      <c r="N1278" s="253"/>
      <c r="O1278" s="253"/>
      <c r="P1278" s="253"/>
      <c r="Q1278" s="253"/>
      <c r="R1278" s="253"/>
      <c r="S1278" s="253"/>
      <c r="T1278" s="253"/>
      <c r="U1278" s="253"/>
      <c r="V1278" s="253"/>
      <c r="W1278" s="253"/>
      <c r="X1278" s="253"/>
      <c r="Y1278" s="253"/>
      <c r="Z1278" s="253"/>
      <c r="AA1278" s="253"/>
      <c r="AB1278" s="253"/>
      <c r="AC1278" s="253"/>
      <c r="AD1278" s="253"/>
      <c r="AE1278" s="253"/>
      <c r="AF1278" s="253"/>
      <c r="AG1278" s="253"/>
      <c r="AH1278" s="253"/>
      <c r="AI1278" s="253"/>
      <c r="AP1278" s="313"/>
      <c r="AT1278" s="313"/>
    </row>
    <row r="1279" spans="1:46" s="312" customFormat="1" ht="15" customHeight="1" x14ac:dyDescent="0.25">
      <c r="A1279" s="297"/>
      <c r="B1279" s="297"/>
      <c r="C1279" s="253"/>
      <c r="D1279" s="253"/>
      <c r="E1279" s="253"/>
      <c r="F1279" s="253"/>
      <c r="G1279" s="253"/>
      <c r="H1279" s="253"/>
      <c r="I1279" s="253"/>
      <c r="J1279" s="253"/>
      <c r="K1279" s="253"/>
      <c r="L1279" s="253"/>
      <c r="M1279" s="253"/>
      <c r="N1279" s="253"/>
      <c r="O1279" s="253"/>
      <c r="P1279" s="253"/>
      <c r="Q1279" s="253"/>
      <c r="R1279" s="253"/>
      <c r="S1279" s="253"/>
      <c r="T1279" s="253"/>
      <c r="U1279" s="253"/>
      <c r="V1279" s="253"/>
      <c r="W1279" s="253"/>
      <c r="X1279" s="253"/>
      <c r="Y1279" s="253"/>
      <c r="Z1279" s="253"/>
      <c r="AA1279" s="253"/>
      <c r="AB1279" s="253"/>
      <c r="AC1279" s="253"/>
      <c r="AD1279" s="253"/>
      <c r="AE1279" s="253"/>
      <c r="AF1279" s="253"/>
      <c r="AG1279" s="253"/>
      <c r="AH1279" s="253"/>
      <c r="AI1279" s="253"/>
      <c r="AP1279" s="313"/>
      <c r="AT1279" s="313"/>
    </row>
    <row r="1280" spans="1:46" s="312" customFormat="1" ht="15" customHeight="1" x14ac:dyDescent="0.25">
      <c r="A1280" s="297"/>
      <c r="B1280" s="297"/>
      <c r="C1280" s="253"/>
      <c r="D1280" s="253"/>
      <c r="E1280" s="253"/>
      <c r="F1280" s="253"/>
      <c r="G1280" s="253"/>
      <c r="H1280" s="253"/>
      <c r="I1280" s="253"/>
      <c r="J1280" s="253"/>
      <c r="K1280" s="253"/>
      <c r="L1280" s="253"/>
      <c r="M1280" s="253"/>
      <c r="N1280" s="253"/>
      <c r="O1280" s="253"/>
      <c r="P1280" s="253"/>
      <c r="Q1280" s="253"/>
      <c r="R1280" s="253"/>
      <c r="S1280" s="253"/>
      <c r="T1280" s="253"/>
      <c r="U1280" s="253"/>
      <c r="V1280" s="253"/>
      <c r="W1280" s="253"/>
      <c r="X1280" s="253"/>
      <c r="Y1280" s="253"/>
      <c r="Z1280" s="253"/>
      <c r="AA1280" s="253"/>
      <c r="AB1280" s="253"/>
      <c r="AC1280" s="253"/>
      <c r="AD1280" s="253"/>
      <c r="AE1280" s="253"/>
      <c r="AF1280" s="253"/>
      <c r="AG1280" s="253"/>
      <c r="AH1280" s="253"/>
      <c r="AI1280" s="253"/>
      <c r="AP1280" s="313"/>
      <c r="AT1280" s="313"/>
    </row>
    <row r="1281" spans="1:46" s="312" customFormat="1" ht="15" customHeight="1" x14ac:dyDescent="0.25">
      <c r="A1281" s="297"/>
      <c r="B1281" s="297"/>
      <c r="C1281" s="253"/>
      <c r="D1281" s="253"/>
      <c r="E1281" s="253"/>
      <c r="F1281" s="253"/>
      <c r="G1281" s="253"/>
      <c r="H1281" s="253"/>
      <c r="I1281" s="253"/>
      <c r="J1281" s="253"/>
      <c r="K1281" s="253"/>
      <c r="L1281" s="253"/>
      <c r="M1281" s="253"/>
      <c r="N1281" s="253"/>
      <c r="O1281" s="253"/>
      <c r="P1281" s="253"/>
      <c r="Q1281" s="253"/>
      <c r="R1281" s="253"/>
      <c r="S1281" s="253"/>
      <c r="T1281" s="253"/>
      <c r="U1281" s="253"/>
      <c r="V1281" s="253"/>
      <c r="W1281" s="253"/>
      <c r="X1281" s="253"/>
      <c r="Y1281" s="253"/>
      <c r="Z1281" s="253"/>
      <c r="AA1281" s="253"/>
      <c r="AB1281" s="253"/>
      <c r="AC1281" s="253"/>
      <c r="AD1281" s="253"/>
      <c r="AE1281" s="253"/>
      <c r="AF1281" s="253"/>
      <c r="AG1281" s="253"/>
      <c r="AH1281" s="253"/>
      <c r="AI1281" s="253"/>
      <c r="AP1281" s="313"/>
      <c r="AT1281" s="313"/>
    </row>
    <row r="1282" spans="1:46" s="312" customFormat="1" ht="15" customHeight="1" x14ac:dyDescent="0.25">
      <c r="A1282" s="297"/>
      <c r="B1282" s="297"/>
      <c r="C1282" s="253"/>
      <c r="D1282" s="253"/>
      <c r="E1282" s="253"/>
      <c r="F1282" s="253"/>
      <c r="G1282" s="253"/>
      <c r="H1282" s="253"/>
      <c r="I1282" s="253"/>
      <c r="J1282" s="253"/>
      <c r="K1282" s="253"/>
      <c r="L1282" s="253"/>
      <c r="M1282" s="253"/>
      <c r="N1282" s="253"/>
      <c r="O1282" s="253"/>
      <c r="P1282" s="253"/>
      <c r="Q1282" s="253"/>
      <c r="R1282" s="253"/>
      <c r="S1282" s="253"/>
      <c r="T1282" s="253"/>
      <c r="U1282" s="253"/>
      <c r="V1282" s="253"/>
      <c r="W1282" s="253"/>
      <c r="X1282" s="253"/>
      <c r="Y1282" s="253"/>
      <c r="Z1282" s="253"/>
      <c r="AA1282" s="253"/>
      <c r="AB1282" s="253"/>
      <c r="AC1282" s="253"/>
      <c r="AD1282" s="253"/>
      <c r="AE1282" s="253"/>
      <c r="AF1282" s="253"/>
      <c r="AG1282" s="253"/>
      <c r="AH1282" s="253"/>
      <c r="AI1282" s="253"/>
      <c r="AP1282" s="313"/>
      <c r="AT1282" s="313"/>
    </row>
    <row r="1283" spans="1:46" s="312" customFormat="1" ht="15" customHeight="1" x14ac:dyDescent="0.25">
      <c r="A1283" s="297"/>
      <c r="B1283" s="297"/>
      <c r="C1283" s="253"/>
      <c r="D1283" s="253"/>
      <c r="E1283" s="253"/>
      <c r="F1283" s="253"/>
      <c r="G1283" s="253"/>
      <c r="H1283" s="253"/>
      <c r="I1283" s="253"/>
      <c r="J1283" s="253"/>
      <c r="K1283" s="253"/>
      <c r="L1283" s="253"/>
      <c r="M1283" s="253"/>
      <c r="N1283" s="253"/>
      <c r="O1283" s="253"/>
      <c r="P1283" s="253"/>
      <c r="Q1283" s="253"/>
      <c r="R1283" s="253"/>
      <c r="S1283" s="253"/>
      <c r="T1283" s="253"/>
      <c r="U1283" s="253"/>
      <c r="V1283" s="253"/>
      <c r="W1283" s="253"/>
      <c r="X1283" s="253"/>
      <c r="Y1283" s="253"/>
      <c r="Z1283" s="253"/>
      <c r="AA1283" s="253"/>
      <c r="AB1283" s="253"/>
      <c r="AC1283" s="253"/>
      <c r="AD1283" s="253"/>
      <c r="AE1283" s="253"/>
      <c r="AF1283" s="253"/>
      <c r="AG1283" s="253"/>
      <c r="AH1283" s="253"/>
      <c r="AI1283" s="253"/>
      <c r="AP1283" s="313"/>
      <c r="AT1283" s="313"/>
    </row>
    <row r="1284" spans="1:46" s="312" customFormat="1" ht="15" customHeight="1" x14ac:dyDescent="0.25">
      <c r="A1284" s="297"/>
      <c r="B1284" s="297"/>
      <c r="C1284" s="253"/>
      <c r="D1284" s="253"/>
      <c r="E1284" s="253"/>
      <c r="F1284" s="253"/>
      <c r="G1284" s="253"/>
      <c r="H1284" s="253"/>
      <c r="I1284" s="253"/>
      <c r="J1284" s="253"/>
      <c r="K1284" s="253"/>
      <c r="L1284" s="253"/>
      <c r="M1284" s="253"/>
      <c r="N1284" s="253"/>
      <c r="O1284" s="253"/>
      <c r="P1284" s="253"/>
      <c r="Q1284" s="253"/>
      <c r="R1284" s="253"/>
      <c r="S1284" s="253"/>
      <c r="T1284" s="253"/>
      <c r="U1284" s="253"/>
      <c r="V1284" s="253"/>
      <c r="W1284" s="253"/>
      <c r="X1284" s="253"/>
      <c r="Y1284" s="253"/>
      <c r="Z1284" s="253"/>
      <c r="AA1284" s="253"/>
      <c r="AB1284" s="253"/>
      <c r="AC1284" s="253"/>
      <c r="AD1284" s="253"/>
      <c r="AE1284" s="253"/>
      <c r="AF1284" s="253"/>
      <c r="AG1284" s="253"/>
      <c r="AH1284" s="253"/>
      <c r="AI1284" s="253"/>
      <c r="AP1284" s="313"/>
      <c r="AT1284" s="313"/>
    </row>
    <row r="1285" spans="1:46" s="312" customFormat="1" ht="15" customHeight="1" x14ac:dyDescent="0.25">
      <c r="A1285" s="297"/>
      <c r="B1285" s="297"/>
      <c r="C1285" s="253"/>
      <c r="D1285" s="253"/>
      <c r="E1285" s="253"/>
      <c r="F1285" s="253"/>
      <c r="G1285" s="253"/>
      <c r="H1285" s="253"/>
      <c r="I1285" s="253"/>
      <c r="J1285" s="253"/>
      <c r="K1285" s="253"/>
      <c r="L1285" s="253"/>
      <c r="M1285" s="253"/>
      <c r="N1285" s="253"/>
      <c r="O1285" s="253"/>
      <c r="P1285" s="253"/>
      <c r="Q1285" s="253"/>
      <c r="R1285" s="253"/>
      <c r="S1285" s="253"/>
      <c r="T1285" s="253"/>
      <c r="U1285" s="253"/>
      <c r="V1285" s="253"/>
      <c r="W1285" s="253"/>
      <c r="X1285" s="253"/>
      <c r="Y1285" s="253"/>
      <c r="Z1285" s="253"/>
      <c r="AA1285" s="253"/>
      <c r="AB1285" s="253"/>
      <c r="AC1285" s="253"/>
      <c r="AD1285" s="253"/>
      <c r="AE1285" s="253"/>
      <c r="AF1285" s="253"/>
      <c r="AG1285" s="253"/>
      <c r="AH1285" s="253"/>
      <c r="AI1285" s="253"/>
      <c r="AP1285" s="313"/>
      <c r="AT1285" s="313"/>
    </row>
    <row r="1286" spans="1:46" s="312" customFormat="1" ht="15" customHeight="1" x14ac:dyDescent="0.25">
      <c r="A1286" s="297"/>
      <c r="B1286" s="297"/>
      <c r="C1286" s="253"/>
      <c r="D1286" s="253"/>
      <c r="E1286" s="253"/>
      <c r="F1286" s="253"/>
      <c r="G1286" s="253"/>
      <c r="H1286" s="253"/>
      <c r="I1286" s="253"/>
      <c r="J1286" s="253"/>
      <c r="K1286" s="253"/>
      <c r="L1286" s="253"/>
      <c r="M1286" s="253"/>
      <c r="N1286" s="253"/>
      <c r="O1286" s="253"/>
      <c r="P1286" s="253"/>
      <c r="Q1286" s="253"/>
      <c r="R1286" s="253"/>
      <c r="S1286" s="253"/>
      <c r="T1286" s="253"/>
      <c r="U1286" s="253"/>
      <c r="V1286" s="253"/>
      <c r="W1286" s="253"/>
      <c r="X1286" s="253"/>
      <c r="Y1286" s="253"/>
      <c r="Z1286" s="253"/>
      <c r="AA1286" s="253"/>
      <c r="AB1286" s="253"/>
      <c r="AC1286" s="253"/>
      <c r="AD1286" s="253"/>
      <c r="AE1286" s="253"/>
      <c r="AF1286" s="253"/>
      <c r="AG1286" s="253"/>
      <c r="AH1286" s="253"/>
      <c r="AI1286" s="253"/>
      <c r="AP1286" s="313"/>
      <c r="AT1286" s="313"/>
    </row>
    <row r="1287" spans="1:46" s="312" customFormat="1" ht="15" customHeight="1" x14ac:dyDescent="0.25">
      <c r="A1287" s="297"/>
      <c r="B1287" s="297"/>
      <c r="C1287" s="253"/>
      <c r="D1287" s="253"/>
      <c r="E1287" s="253"/>
      <c r="F1287" s="253"/>
      <c r="G1287" s="253"/>
      <c r="H1287" s="253"/>
      <c r="I1287" s="253"/>
      <c r="J1287" s="253"/>
      <c r="K1287" s="253"/>
      <c r="L1287" s="253"/>
      <c r="M1287" s="253"/>
      <c r="N1287" s="253"/>
      <c r="O1287" s="253"/>
      <c r="P1287" s="253"/>
      <c r="Q1287" s="253"/>
      <c r="R1287" s="253"/>
      <c r="S1287" s="253"/>
      <c r="T1287" s="253"/>
      <c r="U1287" s="253"/>
      <c r="V1287" s="253"/>
      <c r="W1287" s="253"/>
      <c r="X1287" s="253"/>
      <c r="Y1287" s="253"/>
      <c r="Z1287" s="253"/>
      <c r="AA1287" s="253"/>
      <c r="AB1287" s="253"/>
      <c r="AC1287" s="253"/>
      <c r="AD1287" s="253"/>
      <c r="AE1287" s="253"/>
      <c r="AF1287" s="253"/>
      <c r="AG1287" s="253"/>
      <c r="AH1287" s="253"/>
      <c r="AI1287" s="253"/>
      <c r="AP1287" s="313"/>
      <c r="AT1287" s="313"/>
    </row>
    <row r="1288" spans="1:46" s="312" customFormat="1" ht="15" customHeight="1" x14ac:dyDescent="0.25">
      <c r="A1288" s="297"/>
      <c r="B1288" s="297"/>
      <c r="C1288" s="253"/>
      <c r="D1288" s="253"/>
      <c r="E1288" s="253"/>
      <c r="F1288" s="253"/>
      <c r="G1288" s="253"/>
      <c r="H1288" s="253"/>
      <c r="I1288" s="253"/>
      <c r="J1288" s="253"/>
      <c r="K1288" s="253"/>
      <c r="L1288" s="253"/>
      <c r="M1288" s="253"/>
      <c r="N1288" s="253"/>
      <c r="O1288" s="253"/>
      <c r="P1288" s="253"/>
      <c r="Q1288" s="253"/>
      <c r="R1288" s="253"/>
      <c r="S1288" s="253"/>
      <c r="T1288" s="253"/>
      <c r="U1288" s="253"/>
      <c r="V1288" s="253"/>
      <c r="W1288" s="253"/>
      <c r="X1288" s="253"/>
      <c r="Y1288" s="253"/>
      <c r="Z1288" s="253"/>
      <c r="AA1288" s="253"/>
      <c r="AB1288" s="253"/>
      <c r="AC1288" s="253"/>
      <c r="AD1288" s="253"/>
      <c r="AE1288" s="253"/>
      <c r="AF1288" s="253"/>
      <c r="AG1288" s="253"/>
      <c r="AH1288" s="253"/>
      <c r="AI1288" s="253"/>
      <c r="AP1288" s="313"/>
      <c r="AT1288" s="313"/>
    </row>
    <row r="1289" spans="1:46" s="312" customFormat="1" ht="15" customHeight="1" x14ac:dyDescent="0.25">
      <c r="A1289" s="297"/>
      <c r="B1289" s="297"/>
      <c r="C1289" s="253"/>
      <c r="D1289" s="253"/>
      <c r="E1289" s="253"/>
      <c r="F1289" s="253"/>
      <c r="G1289" s="253"/>
      <c r="H1289" s="253"/>
      <c r="I1289" s="253"/>
      <c r="J1289" s="253"/>
      <c r="K1289" s="253"/>
      <c r="L1289" s="253"/>
      <c r="M1289" s="253"/>
      <c r="N1289" s="253"/>
      <c r="O1289" s="253"/>
      <c r="P1289" s="253"/>
      <c r="Q1289" s="253"/>
      <c r="R1289" s="253"/>
      <c r="S1289" s="253"/>
      <c r="T1289" s="253"/>
      <c r="U1289" s="253"/>
      <c r="V1289" s="253"/>
      <c r="W1289" s="253"/>
      <c r="X1289" s="253"/>
      <c r="Y1289" s="253"/>
      <c r="Z1289" s="253"/>
      <c r="AA1289" s="253"/>
      <c r="AB1289" s="253"/>
      <c r="AC1289" s="253"/>
      <c r="AD1289" s="253"/>
      <c r="AE1289" s="253"/>
      <c r="AF1289" s="253"/>
      <c r="AG1289" s="253"/>
      <c r="AH1289" s="253"/>
      <c r="AI1289" s="253"/>
      <c r="AP1289" s="313"/>
      <c r="AT1289" s="313"/>
    </row>
    <row r="1290" spans="1:46" s="312" customFormat="1" ht="15" customHeight="1" x14ac:dyDescent="0.25">
      <c r="A1290" s="297"/>
      <c r="B1290" s="297"/>
      <c r="C1290" s="253"/>
      <c r="D1290" s="253"/>
      <c r="E1290" s="253"/>
      <c r="F1290" s="253"/>
      <c r="G1290" s="253"/>
      <c r="H1290" s="253"/>
      <c r="I1290" s="253"/>
      <c r="J1290" s="253"/>
      <c r="K1290" s="253"/>
      <c r="L1290" s="253"/>
      <c r="M1290" s="253"/>
      <c r="N1290" s="253"/>
      <c r="O1290" s="253"/>
      <c r="P1290" s="253"/>
      <c r="Q1290" s="253"/>
      <c r="R1290" s="253"/>
      <c r="S1290" s="253"/>
      <c r="T1290" s="253"/>
      <c r="U1290" s="253"/>
      <c r="V1290" s="253"/>
      <c r="W1290" s="253"/>
      <c r="X1290" s="253"/>
      <c r="Y1290" s="253"/>
      <c r="Z1290" s="253"/>
      <c r="AA1290" s="253"/>
      <c r="AB1290" s="253"/>
      <c r="AC1290" s="253"/>
      <c r="AD1290" s="253"/>
      <c r="AE1290" s="253"/>
      <c r="AF1290" s="253"/>
      <c r="AG1290" s="253"/>
      <c r="AH1290" s="253"/>
      <c r="AI1290" s="253"/>
      <c r="AP1290" s="313"/>
      <c r="AT1290" s="313"/>
    </row>
    <row r="1291" spans="1:46" s="312" customFormat="1" ht="15" customHeight="1" x14ac:dyDescent="0.25">
      <c r="A1291" s="297"/>
      <c r="B1291" s="297"/>
      <c r="C1291" s="253"/>
      <c r="D1291" s="253"/>
      <c r="E1291" s="253"/>
      <c r="F1291" s="253"/>
      <c r="G1291" s="253"/>
      <c r="H1291" s="253"/>
      <c r="I1291" s="253"/>
      <c r="J1291" s="253"/>
      <c r="K1291" s="253"/>
      <c r="L1291" s="253"/>
      <c r="M1291" s="253"/>
      <c r="N1291" s="253"/>
      <c r="O1291" s="253"/>
      <c r="P1291" s="253"/>
      <c r="Q1291" s="253"/>
      <c r="R1291" s="253"/>
      <c r="S1291" s="253"/>
      <c r="T1291" s="253"/>
      <c r="U1291" s="253"/>
      <c r="V1291" s="253"/>
      <c r="W1291" s="253"/>
      <c r="X1291" s="253"/>
      <c r="Y1291" s="253"/>
      <c r="Z1291" s="253"/>
      <c r="AA1291" s="253"/>
      <c r="AB1291" s="253"/>
      <c r="AC1291" s="253"/>
      <c r="AD1291" s="253"/>
      <c r="AE1291" s="253"/>
      <c r="AF1291" s="253"/>
      <c r="AG1291" s="253"/>
      <c r="AH1291" s="253"/>
      <c r="AI1291" s="253"/>
      <c r="AP1291" s="313"/>
      <c r="AT1291" s="313"/>
    </row>
    <row r="1292" spans="1:46" s="312" customFormat="1" ht="15" customHeight="1" x14ac:dyDescent="0.25">
      <c r="A1292" s="297"/>
      <c r="B1292" s="297"/>
      <c r="C1292" s="253"/>
      <c r="D1292" s="253"/>
      <c r="E1292" s="253"/>
      <c r="F1292" s="253"/>
      <c r="G1292" s="253"/>
      <c r="H1292" s="253"/>
      <c r="I1292" s="253"/>
      <c r="J1292" s="253"/>
      <c r="K1292" s="253"/>
      <c r="L1292" s="253"/>
      <c r="M1292" s="253"/>
      <c r="N1292" s="253"/>
      <c r="O1292" s="253"/>
      <c r="P1292" s="253"/>
      <c r="Q1292" s="253"/>
      <c r="R1292" s="253"/>
      <c r="S1292" s="253"/>
      <c r="T1292" s="253"/>
      <c r="U1292" s="253"/>
      <c r="V1292" s="253"/>
      <c r="W1292" s="253"/>
      <c r="X1292" s="253"/>
      <c r="Y1292" s="253"/>
      <c r="Z1292" s="253"/>
      <c r="AA1292" s="253"/>
      <c r="AB1292" s="253"/>
      <c r="AC1292" s="253"/>
      <c r="AD1292" s="253"/>
      <c r="AE1292" s="253"/>
      <c r="AF1292" s="253"/>
      <c r="AG1292" s="253"/>
      <c r="AH1292" s="253"/>
      <c r="AI1292" s="253"/>
      <c r="AP1292" s="313"/>
      <c r="AT1292" s="313"/>
    </row>
    <row r="1293" spans="1:46" s="312" customFormat="1" ht="15" customHeight="1" x14ac:dyDescent="0.25">
      <c r="A1293" s="297"/>
      <c r="B1293" s="297"/>
      <c r="C1293" s="253"/>
      <c r="D1293" s="253"/>
      <c r="E1293" s="253"/>
      <c r="F1293" s="253"/>
      <c r="G1293" s="253"/>
      <c r="H1293" s="253"/>
      <c r="I1293" s="253"/>
      <c r="J1293" s="253"/>
      <c r="K1293" s="253"/>
      <c r="L1293" s="253"/>
      <c r="M1293" s="253"/>
      <c r="N1293" s="253"/>
      <c r="O1293" s="253"/>
      <c r="P1293" s="253"/>
      <c r="Q1293" s="253"/>
      <c r="R1293" s="253"/>
      <c r="S1293" s="253"/>
      <c r="T1293" s="253"/>
      <c r="U1293" s="253"/>
      <c r="V1293" s="253"/>
      <c r="W1293" s="253"/>
      <c r="X1293" s="253"/>
      <c r="Y1293" s="253"/>
      <c r="Z1293" s="253"/>
      <c r="AA1293" s="253"/>
      <c r="AB1293" s="253"/>
      <c r="AC1293" s="253"/>
      <c r="AD1293" s="253"/>
      <c r="AE1293" s="253"/>
      <c r="AF1293" s="253"/>
      <c r="AG1293" s="253"/>
      <c r="AH1293" s="253"/>
      <c r="AI1293" s="253"/>
      <c r="AP1293" s="313"/>
      <c r="AT1293" s="313"/>
    </row>
    <row r="1294" spans="1:46" s="312" customFormat="1" ht="15" customHeight="1" x14ac:dyDescent="0.25">
      <c r="A1294" s="297"/>
      <c r="B1294" s="297"/>
      <c r="C1294" s="253"/>
      <c r="D1294" s="253"/>
      <c r="E1294" s="253"/>
      <c r="F1294" s="253"/>
      <c r="G1294" s="253"/>
      <c r="H1294" s="253"/>
      <c r="I1294" s="253"/>
      <c r="J1294" s="253"/>
      <c r="K1294" s="253"/>
      <c r="L1294" s="253"/>
      <c r="M1294" s="253"/>
      <c r="N1294" s="253"/>
      <c r="O1294" s="253"/>
      <c r="P1294" s="253"/>
      <c r="Q1294" s="253"/>
      <c r="R1294" s="253"/>
      <c r="S1294" s="253"/>
      <c r="T1294" s="253"/>
      <c r="U1294" s="253"/>
      <c r="V1294" s="253"/>
      <c r="W1294" s="253"/>
      <c r="X1294" s="253"/>
      <c r="Y1294" s="253"/>
      <c r="Z1294" s="253"/>
      <c r="AA1294" s="253"/>
      <c r="AB1294" s="253"/>
      <c r="AC1294" s="253"/>
      <c r="AD1294" s="253"/>
      <c r="AE1294" s="253"/>
      <c r="AF1294" s="253"/>
      <c r="AG1294" s="253"/>
      <c r="AH1294" s="253"/>
      <c r="AI1294" s="253"/>
      <c r="AP1294" s="313"/>
      <c r="AT1294" s="313"/>
    </row>
    <row r="1295" spans="1:46" s="312" customFormat="1" ht="15" customHeight="1" x14ac:dyDescent="0.25">
      <c r="A1295" s="297"/>
      <c r="B1295" s="297"/>
      <c r="C1295" s="253"/>
      <c r="D1295" s="253"/>
      <c r="E1295" s="253"/>
      <c r="F1295" s="253"/>
      <c r="G1295" s="253"/>
      <c r="H1295" s="253"/>
      <c r="I1295" s="253"/>
      <c r="J1295" s="253"/>
      <c r="K1295" s="253"/>
      <c r="L1295" s="253"/>
      <c r="M1295" s="253"/>
      <c r="N1295" s="253"/>
      <c r="O1295" s="253"/>
      <c r="P1295" s="253"/>
      <c r="Q1295" s="253"/>
      <c r="R1295" s="253"/>
      <c r="S1295" s="253"/>
      <c r="T1295" s="253"/>
      <c r="U1295" s="253"/>
      <c r="V1295" s="253"/>
      <c r="W1295" s="253"/>
      <c r="X1295" s="253"/>
      <c r="Y1295" s="253"/>
      <c r="Z1295" s="253"/>
      <c r="AA1295" s="253"/>
      <c r="AB1295" s="253"/>
      <c r="AC1295" s="253"/>
      <c r="AD1295" s="253"/>
      <c r="AE1295" s="253"/>
      <c r="AF1295" s="253"/>
      <c r="AG1295" s="253"/>
      <c r="AH1295" s="253"/>
      <c r="AI1295" s="253"/>
      <c r="AP1295" s="313"/>
      <c r="AT1295" s="313"/>
    </row>
    <row r="1296" spans="1:46" s="312" customFormat="1" ht="15" customHeight="1" x14ac:dyDescent="0.25">
      <c r="A1296" s="297"/>
      <c r="B1296" s="297"/>
      <c r="C1296" s="253"/>
      <c r="D1296" s="253"/>
      <c r="E1296" s="253"/>
      <c r="F1296" s="253"/>
      <c r="G1296" s="253"/>
      <c r="H1296" s="253"/>
      <c r="I1296" s="253"/>
      <c r="J1296" s="253"/>
      <c r="K1296" s="253"/>
      <c r="L1296" s="253"/>
      <c r="M1296" s="253"/>
      <c r="N1296" s="253"/>
      <c r="O1296" s="253"/>
      <c r="P1296" s="253"/>
      <c r="Q1296" s="253"/>
      <c r="R1296" s="253"/>
      <c r="S1296" s="253"/>
      <c r="T1296" s="253"/>
      <c r="U1296" s="253"/>
      <c r="V1296" s="253"/>
      <c r="W1296" s="253"/>
      <c r="X1296" s="253"/>
      <c r="Y1296" s="253"/>
      <c r="Z1296" s="253"/>
      <c r="AA1296" s="253"/>
      <c r="AB1296" s="253"/>
      <c r="AC1296" s="253"/>
      <c r="AD1296" s="253"/>
      <c r="AE1296" s="253"/>
      <c r="AF1296" s="253"/>
      <c r="AG1296" s="253"/>
      <c r="AH1296" s="253"/>
      <c r="AI1296" s="253"/>
      <c r="AP1296" s="313"/>
      <c r="AT1296" s="313"/>
    </row>
    <row r="1297" spans="1:46" s="312" customFormat="1" ht="15" customHeight="1" x14ac:dyDescent="0.25">
      <c r="A1297" s="297"/>
      <c r="B1297" s="297"/>
      <c r="C1297" s="253"/>
      <c r="D1297" s="253"/>
      <c r="E1297" s="253"/>
      <c r="F1297" s="253"/>
      <c r="G1297" s="253"/>
      <c r="H1297" s="253"/>
      <c r="I1297" s="253"/>
      <c r="J1297" s="253"/>
      <c r="K1297" s="253"/>
      <c r="L1297" s="253"/>
      <c r="M1297" s="253"/>
      <c r="N1297" s="253"/>
      <c r="O1297" s="253"/>
      <c r="P1297" s="253"/>
      <c r="Q1297" s="253"/>
      <c r="R1297" s="253"/>
      <c r="S1297" s="253"/>
      <c r="T1297" s="253"/>
      <c r="U1297" s="253"/>
      <c r="V1297" s="253"/>
      <c r="W1297" s="253"/>
      <c r="X1297" s="253"/>
      <c r="Y1297" s="253"/>
      <c r="Z1297" s="253"/>
      <c r="AA1297" s="253"/>
      <c r="AB1297" s="253"/>
      <c r="AC1297" s="253"/>
      <c r="AD1297" s="253"/>
      <c r="AE1297" s="253"/>
      <c r="AF1297" s="253"/>
      <c r="AG1297" s="253"/>
      <c r="AH1297" s="253"/>
      <c r="AI1297" s="253"/>
      <c r="AP1297" s="313"/>
      <c r="AT1297" s="313"/>
    </row>
    <row r="1298" spans="1:46" s="312" customFormat="1" ht="15" customHeight="1" x14ac:dyDescent="0.25">
      <c r="A1298" s="297"/>
      <c r="B1298" s="297"/>
      <c r="C1298" s="253"/>
      <c r="D1298" s="253"/>
      <c r="E1298" s="253"/>
      <c r="F1298" s="253"/>
      <c r="G1298" s="253"/>
      <c r="H1298" s="253"/>
      <c r="I1298" s="253"/>
      <c r="J1298" s="253"/>
      <c r="K1298" s="253"/>
      <c r="L1298" s="253"/>
      <c r="M1298" s="253"/>
      <c r="N1298" s="253"/>
      <c r="O1298" s="253"/>
      <c r="P1298" s="253"/>
      <c r="Q1298" s="253"/>
      <c r="R1298" s="253"/>
      <c r="S1298" s="253"/>
      <c r="T1298" s="253"/>
      <c r="U1298" s="253"/>
      <c r="V1298" s="253"/>
      <c r="W1298" s="253"/>
      <c r="X1298" s="253"/>
      <c r="Y1298" s="253"/>
      <c r="Z1298" s="253"/>
      <c r="AA1298" s="253"/>
      <c r="AB1298" s="253"/>
      <c r="AC1298" s="253"/>
      <c r="AD1298" s="253"/>
      <c r="AE1298" s="253"/>
      <c r="AF1298" s="253"/>
      <c r="AG1298" s="253"/>
      <c r="AH1298" s="253"/>
      <c r="AI1298" s="253"/>
      <c r="AP1298" s="313"/>
      <c r="AT1298" s="313"/>
    </row>
    <row r="1299" spans="1:46" s="312" customFormat="1" ht="15" customHeight="1" x14ac:dyDescent="0.25">
      <c r="A1299" s="297"/>
      <c r="B1299" s="297"/>
      <c r="C1299" s="253"/>
      <c r="D1299" s="253"/>
      <c r="E1299" s="253"/>
      <c r="F1299" s="253"/>
      <c r="G1299" s="253"/>
      <c r="H1299" s="253"/>
      <c r="I1299" s="253"/>
      <c r="J1299" s="253"/>
      <c r="K1299" s="253"/>
      <c r="L1299" s="253"/>
      <c r="M1299" s="253"/>
      <c r="N1299" s="253"/>
      <c r="O1299" s="253"/>
      <c r="P1299" s="253"/>
      <c r="Q1299" s="253"/>
      <c r="R1299" s="253"/>
      <c r="S1299" s="253"/>
      <c r="T1299" s="253"/>
      <c r="U1299" s="253"/>
      <c r="V1299" s="253"/>
      <c r="W1299" s="253"/>
      <c r="X1299" s="253"/>
      <c r="Y1299" s="253"/>
      <c r="Z1299" s="253"/>
      <c r="AA1299" s="253"/>
      <c r="AB1299" s="253"/>
      <c r="AC1299" s="253"/>
      <c r="AD1299" s="253"/>
      <c r="AE1299" s="253"/>
      <c r="AF1299" s="253"/>
      <c r="AG1299" s="253"/>
      <c r="AH1299" s="253"/>
      <c r="AI1299" s="253"/>
      <c r="AP1299" s="313"/>
      <c r="AT1299" s="313"/>
    </row>
    <row r="1300" spans="1:46" s="312" customFormat="1" ht="15" customHeight="1" x14ac:dyDescent="0.25">
      <c r="A1300" s="297"/>
      <c r="B1300" s="297"/>
      <c r="C1300" s="253"/>
      <c r="D1300" s="253"/>
      <c r="E1300" s="253"/>
      <c r="F1300" s="253"/>
      <c r="G1300" s="253"/>
      <c r="H1300" s="253"/>
      <c r="I1300" s="253"/>
      <c r="J1300" s="253"/>
      <c r="K1300" s="253"/>
      <c r="L1300" s="253"/>
      <c r="M1300" s="253"/>
      <c r="N1300" s="253"/>
      <c r="O1300" s="253"/>
      <c r="P1300" s="253"/>
      <c r="Q1300" s="253"/>
      <c r="R1300" s="253"/>
      <c r="S1300" s="253"/>
      <c r="T1300" s="253"/>
      <c r="U1300" s="253"/>
      <c r="V1300" s="253"/>
      <c r="W1300" s="253"/>
      <c r="X1300" s="253"/>
      <c r="Y1300" s="253"/>
      <c r="Z1300" s="253"/>
      <c r="AA1300" s="253"/>
      <c r="AB1300" s="253"/>
      <c r="AC1300" s="253"/>
      <c r="AD1300" s="253"/>
      <c r="AE1300" s="253"/>
      <c r="AF1300" s="253"/>
      <c r="AG1300" s="253"/>
      <c r="AH1300" s="253"/>
      <c r="AI1300" s="253"/>
      <c r="AP1300" s="313"/>
      <c r="AT1300" s="313"/>
    </row>
    <row r="1301" spans="1:46" s="312" customFormat="1" ht="15" customHeight="1" x14ac:dyDescent="0.25">
      <c r="A1301" s="297"/>
      <c r="B1301" s="297"/>
      <c r="C1301" s="253"/>
      <c r="D1301" s="253"/>
      <c r="E1301" s="253"/>
      <c r="F1301" s="253"/>
      <c r="G1301" s="253"/>
      <c r="H1301" s="253"/>
      <c r="I1301" s="253"/>
      <c r="J1301" s="253"/>
      <c r="K1301" s="253"/>
      <c r="L1301" s="253"/>
      <c r="M1301" s="253"/>
      <c r="N1301" s="253"/>
      <c r="O1301" s="253"/>
      <c r="P1301" s="253"/>
      <c r="Q1301" s="253"/>
      <c r="R1301" s="253"/>
      <c r="S1301" s="253"/>
      <c r="T1301" s="253"/>
      <c r="U1301" s="253"/>
      <c r="V1301" s="253"/>
      <c r="W1301" s="253"/>
      <c r="X1301" s="253"/>
      <c r="Y1301" s="253"/>
      <c r="Z1301" s="253"/>
      <c r="AA1301" s="253"/>
      <c r="AB1301" s="253"/>
      <c r="AC1301" s="253"/>
      <c r="AD1301" s="253"/>
      <c r="AE1301" s="253"/>
      <c r="AF1301" s="253"/>
      <c r="AG1301" s="253"/>
      <c r="AH1301" s="253"/>
      <c r="AI1301" s="253"/>
      <c r="AP1301" s="313"/>
      <c r="AT1301" s="313"/>
    </row>
    <row r="1302" spans="1:46" s="312" customFormat="1" ht="15" customHeight="1" x14ac:dyDescent="0.25">
      <c r="A1302" s="297"/>
      <c r="B1302" s="297"/>
      <c r="C1302" s="253"/>
      <c r="D1302" s="253"/>
      <c r="E1302" s="253"/>
      <c r="F1302" s="253"/>
      <c r="G1302" s="253"/>
      <c r="H1302" s="253"/>
      <c r="I1302" s="253"/>
      <c r="J1302" s="253"/>
      <c r="K1302" s="253"/>
      <c r="L1302" s="253"/>
      <c r="M1302" s="253"/>
      <c r="N1302" s="253"/>
      <c r="O1302" s="253"/>
      <c r="P1302" s="253"/>
      <c r="Q1302" s="253"/>
      <c r="R1302" s="253"/>
      <c r="S1302" s="253"/>
      <c r="T1302" s="253"/>
      <c r="U1302" s="253"/>
      <c r="V1302" s="253"/>
      <c r="W1302" s="253"/>
      <c r="X1302" s="253"/>
      <c r="Y1302" s="253"/>
      <c r="Z1302" s="253"/>
      <c r="AA1302" s="253"/>
      <c r="AB1302" s="253"/>
      <c r="AC1302" s="253"/>
      <c r="AD1302" s="253"/>
      <c r="AE1302" s="253"/>
      <c r="AF1302" s="253"/>
      <c r="AG1302" s="253"/>
      <c r="AH1302" s="253"/>
      <c r="AI1302" s="253"/>
      <c r="AP1302" s="313"/>
      <c r="AT1302" s="313"/>
    </row>
    <row r="1303" spans="1:46" s="312" customFormat="1" ht="15" customHeight="1" x14ac:dyDescent="0.25">
      <c r="A1303" s="297"/>
      <c r="B1303" s="297"/>
      <c r="C1303" s="253"/>
      <c r="D1303" s="253"/>
      <c r="E1303" s="253"/>
      <c r="F1303" s="253"/>
      <c r="G1303" s="253"/>
      <c r="H1303" s="253"/>
      <c r="I1303" s="253"/>
      <c r="J1303" s="253"/>
      <c r="K1303" s="253"/>
      <c r="L1303" s="253"/>
      <c r="M1303" s="253"/>
      <c r="N1303" s="253"/>
      <c r="O1303" s="253"/>
      <c r="P1303" s="253"/>
      <c r="Q1303" s="253"/>
      <c r="R1303" s="253"/>
      <c r="S1303" s="253"/>
      <c r="T1303" s="253"/>
      <c r="U1303" s="253"/>
      <c r="V1303" s="253"/>
      <c r="W1303" s="253"/>
      <c r="X1303" s="253"/>
      <c r="Y1303" s="253"/>
      <c r="Z1303" s="253"/>
      <c r="AA1303" s="253"/>
      <c r="AB1303" s="253"/>
      <c r="AC1303" s="253"/>
      <c r="AD1303" s="253"/>
      <c r="AE1303" s="253"/>
      <c r="AF1303" s="253"/>
      <c r="AG1303" s="253"/>
      <c r="AH1303" s="253"/>
      <c r="AI1303" s="253"/>
      <c r="AP1303" s="313"/>
      <c r="AT1303" s="313"/>
    </row>
    <row r="1304" spans="1:46" s="312" customFormat="1" ht="15" customHeight="1" x14ac:dyDescent="0.25">
      <c r="A1304" s="297"/>
      <c r="B1304" s="297"/>
      <c r="C1304" s="253"/>
      <c r="D1304" s="253"/>
      <c r="E1304" s="253"/>
      <c r="F1304" s="253"/>
      <c r="G1304" s="253"/>
      <c r="H1304" s="253"/>
      <c r="I1304" s="253"/>
      <c r="J1304" s="253"/>
      <c r="K1304" s="253"/>
      <c r="L1304" s="253"/>
      <c r="M1304" s="253"/>
      <c r="N1304" s="253"/>
      <c r="O1304" s="253"/>
      <c r="P1304" s="253"/>
      <c r="Q1304" s="253"/>
      <c r="R1304" s="253"/>
      <c r="S1304" s="253"/>
      <c r="T1304" s="253"/>
      <c r="U1304" s="253"/>
      <c r="V1304" s="253"/>
      <c r="W1304" s="253"/>
      <c r="X1304" s="253"/>
      <c r="Y1304" s="253"/>
      <c r="Z1304" s="253"/>
      <c r="AA1304" s="253"/>
      <c r="AB1304" s="253"/>
      <c r="AC1304" s="253"/>
      <c r="AD1304" s="253"/>
      <c r="AE1304" s="253"/>
      <c r="AF1304" s="253"/>
      <c r="AG1304" s="253"/>
      <c r="AH1304" s="253"/>
      <c r="AI1304" s="253"/>
      <c r="AP1304" s="313"/>
      <c r="AT1304" s="313"/>
    </row>
    <row r="1305" spans="1:46" s="312" customFormat="1" ht="15" customHeight="1" x14ac:dyDescent="0.25">
      <c r="A1305" s="297"/>
      <c r="B1305" s="297"/>
      <c r="C1305" s="253"/>
      <c r="D1305" s="253"/>
      <c r="E1305" s="253"/>
      <c r="F1305" s="253"/>
      <c r="G1305" s="253"/>
      <c r="H1305" s="253"/>
      <c r="I1305" s="253"/>
      <c r="J1305" s="253"/>
      <c r="K1305" s="253"/>
      <c r="L1305" s="253"/>
      <c r="M1305" s="253"/>
      <c r="N1305" s="253"/>
      <c r="O1305" s="253"/>
      <c r="P1305" s="253"/>
      <c r="Q1305" s="253"/>
      <c r="R1305" s="253"/>
      <c r="S1305" s="253"/>
      <c r="T1305" s="253"/>
      <c r="U1305" s="253"/>
      <c r="V1305" s="253"/>
      <c r="W1305" s="253"/>
      <c r="X1305" s="253"/>
      <c r="Y1305" s="253"/>
      <c r="Z1305" s="253"/>
      <c r="AA1305" s="253"/>
      <c r="AB1305" s="253"/>
      <c r="AC1305" s="253"/>
      <c r="AD1305" s="253"/>
      <c r="AE1305" s="253"/>
      <c r="AF1305" s="253"/>
      <c r="AG1305" s="253"/>
      <c r="AH1305" s="253"/>
      <c r="AI1305" s="253"/>
      <c r="AP1305" s="313"/>
      <c r="AT1305" s="313"/>
    </row>
    <row r="1306" spans="1:46" s="312" customFormat="1" ht="15" customHeight="1" x14ac:dyDescent="0.25">
      <c r="A1306" s="297"/>
      <c r="B1306" s="297"/>
      <c r="C1306" s="253"/>
      <c r="D1306" s="253"/>
      <c r="E1306" s="253"/>
      <c r="F1306" s="253"/>
      <c r="G1306" s="253"/>
      <c r="H1306" s="253"/>
      <c r="I1306" s="253"/>
      <c r="J1306" s="253"/>
      <c r="K1306" s="253"/>
      <c r="L1306" s="253"/>
      <c r="M1306" s="253"/>
      <c r="N1306" s="253"/>
      <c r="O1306" s="253"/>
      <c r="P1306" s="253"/>
      <c r="Q1306" s="253"/>
      <c r="R1306" s="253"/>
      <c r="S1306" s="253"/>
      <c r="T1306" s="253"/>
      <c r="U1306" s="253"/>
      <c r="V1306" s="253"/>
      <c r="W1306" s="253"/>
      <c r="X1306" s="253"/>
      <c r="Y1306" s="253"/>
      <c r="Z1306" s="253"/>
      <c r="AA1306" s="253"/>
      <c r="AB1306" s="253"/>
      <c r="AC1306" s="253"/>
      <c r="AD1306" s="253"/>
      <c r="AE1306" s="253"/>
      <c r="AF1306" s="253"/>
      <c r="AG1306" s="253"/>
      <c r="AH1306" s="253"/>
      <c r="AI1306" s="253"/>
      <c r="AP1306" s="313"/>
      <c r="AT1306" s="313"/>
    </row>
    <row r="1307" spans="1:46" s="312" customFormat="1" ht="15" customHeight="1" x14ac:dyDescent="0.25">
      <c r="A1307" s="297"/>
      <c r="B1307" s="297"/>
      <c r="C1307" s="253"/>
      <c r="D1307" s="253"/>
      <c r="E1307" s="253"/>
      <c r="F1307" s="253"/>
      <c r="G1307" s="253"/>
      <c r="H1307" s="253"/>
      <c r="I1307" s="253"/>
      <c r="J1307" s="253"/>
      <c r="K1307" s="253"/>
      <c r="L1307" s="253"/>
      <c r="M1307" s="253"/>
      <c r="N1307" s="253"/>
      <c r="O1307" s="253"/>
      <c r="P1307" s="253"/>
      <c r="Q1307" s="253"/>
      <c r="R1307" s="253"/>
      <c r="S1307" s="253"/>
      <c r="T1307" s="253"/>
      <c r="U1307" s="253"/>
      <c r="V1307" s="253"/>
      <c r="W1307" s="253"/>
      <c r="X1307" s="253"/>
      <c r="Y1307" s="253"/>
      <c r="Z1307" s="253"/>
      <c r="AA1307" s="253"/>
      <c r="AB1307" s="253"/>
      <c r="AC1307" s="253"/>
      <c r="AD1307" s="253"/>
      <c r="AE1307" s="253"/>
      <c r="AF1307" s="253"/>
      <c r="AG1307" s="253"/>
      <c r="AH1307" s="253"/>
      <c r="AI1307" s="253"/>
      <c r="AP1307" s="313"/>
      <c r="AT1307" s="313"/>
    </row>
    <row r="1308" spans="1:46" s="312" customFormat="1" ht="15" customHeight="1" x14ac:dyDescent="0.25">
      <c r="A1308" s="297"/>
      <c r="B1308" s="297"/>
      <c r="C1308" s="253"/>
      <c r="D1308" s="253"/>
      <c r="E1308" s="253"/>
      <c r="F1308" s="253"/>
      <c r="G1308" s="253"/>
      <c r="H1308" s="253"/>
      <c r="I1308" s="253"/>
      <c r="J1308" s="253"/>
      <c r="K1308" s="253"/>
      <c r="L1308" s="253"/>
      <c r="M1308" s="253"/>
      <c r="N1308" s="253"/>
      <c r="O1308" s="253"/>
      <c r="P1308" s="253"/>
      <c r="Q1308" s="253"/>
      <c r="R1308" s="253"/>
      <c r="S1308" s="253"/>
      <c r="T1308" s="253"/>
      <c r="U1308" s="253"/>
      <c r="V1308" s="253"/>
      <c r="W1308" s="253"/>
      <c r="X1308" s="253"/>
      <c r="Y1308" s="253"/>
      <c r="Z1308" s="253"/>
      <c r="AA1308" s="253"/>
      <c r="AB1308" s="253"/>
      <c r="AC1308" s="253"/>
      <c r="AD1308" s="253"/>
      <c r="AE1308" s="253"/>
      <c r="AF1308" s="253"/>
      <c r="AG1308" s="253"/>
      <c r="AH1308" s="253"/>
      <c r="AI1308" s="253"/>
      <c r="AP1308" s="313"/>
      <c r="AT1308" s="313"/>
    </row>
    <row r="1309" spans="1:46" s="312" customFormat="1" ht="15" customHeight="1" x14ac:dyDescent="0.25">
      <c r="A1309" s="297"/>
      <c r="B1309" s="297"/>
      <c r="C1309" s="253"/>
      <c r="D1309" s="253"/>
      <c r="E1309" s="253"/>
      <c r="F1309" s="253"/>
      <c r="G1309" s="253"/>
      <c r="H1309" s="253"/>
      <c r="I1309" s="253"/>
      <c r="J1309" s="253"/>
      <c r="K1309" s="253"/>
      <c r="L1309" s="253"/>
      <c r="M1309" s="253"/>
      <c r="N1309" s="253"/>
      <c r="O1309" s="253"/>
      <c r="P1309" s="253"/>
      <c r="Q1309" s="253"/>
      <c r="R1309" s="253"/>
      <c r="S1309" s="253"/>
      <c r="T1309" s="253"/>
      <c r="U1309" s="253"/>
      <c r="V1309" s="253"/>
      <c r="W1309" s="253"/>
      <c r="X1309" s="253"/>
      <c r="Y1309" s="253"/>
      <c r="Z1309" s="253"/>
      <c r="AA1309" s="253"/>
      <c r="AB1309" s="253"/>
      <c r="AC1309" s="253"/>
      <c r="AD1309" s="253"/>
      <c r="AE1309" s="253"/>
      <c r="AF1309" s="253"/>
      <c r="AG1309" s="253"/>
      <c r="AH1309" s="253"/>
      <c r="AI1309" s="253"/>
      <c r="AP1309" s="313"/>
      <c r="AT1309" s="313"/>
    </row>
    <row r="1310" spans="1:46" s="312" customFormat="1" ht="15" customHeight="1" x14ac:dyDescent="0.25">
      <c r="A1310" s="297"/>
      <c r="B1310" s="297"/>
      <c r="C1310" s="253"/>
      <c r="D1310" s="253"/>
      <c r="E1310" s="253"/>
      <c r="F1310" s="253"/>
      <c r="G1310" s="253"/>
      <c r="H1310" s="253"/>
      <c r="I1310" s="253"/>
      <c r="J1310" s="253"/>
      <c r="K1310" s="253"/>
      <c r="L1310" s="253"/>
      <c r="M1310" s="253"/>
      <c r="N1310" s="253"/>
      <c r="O1310" s="253"/>
      <c r="P1310" s="253"/>
      <c r="Q1310" s="253"/>
      <c r="R1310" s="253"/>
      <c r="S1310" s="253"/>
      <c r="T1310" s="253"/>
      <c r="U1310" s="253"/>
      <c r="V1310" s="253"/>
      <c r="W1310" s="253"/>
      <c r="X1310" s="253"/>
      <c r="Y1310" s="253"/>
      <c r="Z1310" s="253"/>
      <c r="AA1310" s="253"/>
      <c r="AB1310" s="253"/>
      <c r="AC1310" s="253"/>
      <c r="AD1310" s="253"/>
      <c r="AE1310" s="253"/>
      <c r="AF1310" s="253"/>
      <c r="AG1310" s="253"/>
      <c r="AH1310" s="253"/>
      <c r="AI1310" s="253"/>
      <c r="AP1310" s="313"/>
      <c r="AT1310" s="313"/>
    </row>
    <row r="1311" spans="1:46" s="312" customFormat="1" ht="15" customHeight="1" x14ac:dyDescent="0.25">
      <c r="A1311" s="297"/>
      <c r="B1311" s="297"/>
      <c r="C1311" s="253"/>
      <c r="D1311" s="253"/>
      <c r="E1311" s="253"/>
      <c r="F1311" s="253"/>
      <c r="G1311" s="253"/>
      <c r="H1311" s="253"/>
      <c r="I1311" s="253"/>
      <c r="J1311" s="253"/>
      <c r="K1311" s="253"/>
      <c r="L1311" s="253"/>
      <c r="M1311" s="253"/>
      <c r="N1311" s="253"/>
      <c r="O1311" s="253"/>
      <c r="P1311" s="253"/>
      <c r="Q1311" s="253"/>
      <c r="R1311" s="253"/>
      <c r="S1311" s="253"/>
      <c r="T1311" s="253"/>
      <c r="U1311" s="253"/>
      <c r="V1311" s="253"/>
      <c r="W1311" s="253"/>
      <c r="X1311" s="253"/>
      <c r="Y1311" s="253"/>
      <c r="Z1311" s="253"/>
      <c r="AA1311" s="253"/>
      <c r="AB1311" s="253"/>
      <c r="AC1311" s="253"/>
      <c r="AD1311" s="253"/>
      <c r="AE1311" s="253"/>
      <c r="AF1311" s="253"/>
      <c r="AG1311" s="253"/>
      <c r="AH1311" s="253"/>
      <c r="AI1311" s="253"/>
      <c r="AP1311" s="313"/>
      <c r="AT1311" s="313"/>
    </row>
    <row r="1312" spans="1:46" s="312" customFormat="1" ht="15" customHeight="1" x14ac:dyDescent="0.25">
      <c r="A1312" s="297"/>
      <c r="B1312" s="297"/>
      <c r="C1312" s="253"/>
      <c r="D1312" s="253"/>
      <c r="E1312" s="253"/>
      <c r="F1312" s="253"/>
      <c r="G1312" s="253"/>
      <c r="H1312" s="253"/>
      <c r="I1312" s="253"/>
      <c r="J1312" s="253"/>
      <c r="K1312" s="253"/>
      <c r="L1312" s="253"/>
      <c r="M1312" s="253"/>
      <c r="N1312" s="253"/>
      <c r="O1312" s="253"/>
      <c r="P1312" s="253"/>
      <c r="Q1312" s="253"/>
      <c r="R1312" s="253"/>
      <c r="S1312" s="253"/>
      <c r="T1312" s="253"/>
      <c r="U1312" s="253"/>
      <c r="V1312" s="253"/>
      <c r="W1312" s="253"/>
      <c r="X1312" s="253"/>
      <c r="Y1312" s="253"/>
      <c r="Z1312" s="253"/>
      <c r="AA1312" s="253"/>
      <c r="AB1312" s="253"/>
      <c r="AC1312" s="253"/>
      <c r="AD1312" s="253"/>
      <c r="AE1312" s="253"/>
      <c r="AF1312" s="253"/>
      <c r="AG1312" s="253"/>
      <c r="AH1312" s="253"/>
      <c r="AI1312" s="253"/>
      <c r="AP1312" s="313"/>
      <c r="AT1312" s="313"/>
    </row>
    <row r="1313" spans="1:46" s="312" customFormat="1" ht="15" customHeight="1" x14ac:dyDescent="0.25">
      <c r="A1313" s="297"/>
      <c r="B1313" s="297"/>
      <c r="C1313" s="253"/>
      <c r="D1313" s="253"/>
      <c r="E1313" s="253"/>
      <c r="F1313" s="253"/>
      <c r="G1313" s="253"/>
      <c r="H1313" s="253"/>
      <c r="I1313" s="253"/>
      <c r="J1313" s="253"/>
      <c r="K1313" s="253"/>
      <c r="L1313" s="253"/>
      <c r="M1313" s="253"/>
      <c r="N1313" s="253"/>
      <c r="O1313" s="253"/>
      <c r="P1313" s="253"/>
      <c r="Q1313" s="253"/>
      <c r="R1313" s="253"/>
      <c r="S1313" s="253"/>
      <c r="T1313" s="253"/>
      <c r="U1313" s="253"/>
      <c r="V1313" s="253"/>
      <c r="W1313" s="253"/>
      <c r="X1313" s="253"/>
      <c r="Y1313" s="253"/>
      <c r="Z1313" s="253"/>
      <c r="AA1313" s="253"/>
      <c r="AB1313" s="253"/>
      <c r="AC1313" s="253"/>
      <c r="AD1313" s="253"/>
      <c r="AE1313" s="253"/>
      <c r="AF1313" s="253"/>
      <c r="AG1313" s="253"/>
      <c r="AH1313" s="253"/>
      <c r="AI1313" s="253"/>
      <c r="AP1313" s="313"/>
      <c r="AT1313" s="313"/>
    </row>
    <row r="1314" spans="1:46" s="312" customFormat="1" ht="15" customHeight="1" x14ac:dyDescent="0.25">
      <c r="A1314" s="297"/>
      <c r="B1314" s="297"/>
      <c r="C1314" s="253"/>
      <c r="D1314" s="253"/>
      <c r="E1314" s="253"/>
      <c r="F1314" s="253"/>
      <c r="G1314" s="253"/>
      <c r="H1314" s="253"/>
      <c r="I1314" s="253"/>
      <c r="J1314" s="253"/>
      <c r="K1314" s="253"/>
      <c r="L1314" s="253"/>
      <c r="M1314" s="253"/>
      <c r="N1314" s="253"/>
      <c r="O1314" s="253"/>
      <c r="P1314" s="253"/>
      <c r="Q1314" s="253"/>
      <c r="R1314" s="253"/>
      <c r="S1314" s="253"/>
      <c r="T1314" s="253"/>
      <c r="U1314" s="253"/>
      <c r="V1314" s="253"/>
      <c r="W1314" s="253"/>
      <c r="X1314" s="253"/>
      <c r="Y1314" s="253"/>
      <c r="Z1314" s="253"/>
      <c r="AA1314" s="253"/>
      <c r="AB1314" s="253"/>
      <c r="AC1314" s="253"/>
      <c r="AD1314" s="253"/>
      <c r="AE1314" s="253"/>
      <c r="AF1314" s="253"/>
      <c r="AG1314" s="253"/>
      <c r="AH1314" s="253"/>
      <c r="AI1314" s="253"/>
      <c r="AP1314" s="313"/>
      <c r="AT1314" s="313"/>
    </row>
    <row r="1315" spans="1:46" s="312" customFormat="1" ht="15" customHeight="1" x14ac:dyDescent="0.25">
      <c r="A1315" s="297"/>
      <c r="B1315" s="297"/>
      <c r="C1315" s="253"/>
      <c r="D1315" s="253"/>
      <c r="E1315" s="253"/>
      <c r="F1315" s="253"/>
      <c r="G1315" s="253"/>
      <c r="H1315" s="253"/>
      <c r="I1315" s="253"/>
      <c r="J1315" s="253"/>
      <c r="K1315" s="253"/>
      <c r="L1315" s="253"/>
      <c r="M1315" s="253"/>
      <c r="N1315" s="253"/>
      <c r="O1315" s="253"/>
      <c r="P1315" s="253"/>
      <c r="Q1315" s="253"/>
      <c r="R1315" s="253"/>
      <c r="S1315" s="253"/>
      <c r="T1315" s="253"/>
      <c r="U1315" s="253"/>
      <c r="V1315" s="253"/>
      <c r="W1315" s="253"/>
      <c r="X1315" s="253"/>
      <c r="Y1315" s="253"/>
      <c r="Z1315" s="253"/>
      <c r="AA1315" s="253"/>
      <c r="AB1315" s="253"/>
      <c r="AC1315" s="253"/>
      <c r="AD1315" s="253"/>
      <c r="AE1315" s="253"/>
      <c r="AF1315" s="253"/>
      <c r="AG1315" s="253"/>
      <c r="AH1315" s="253"/>
      <c r="AI1315" s="253"/>
      <c r="AP1315" s="313"/>
      <c r="AT1315" s="313"/>
    </row>
    <row r="1316" spans="1:46" s="312" customFormat="1" ht="15" customHeight="1" x14ac:dyDescent="0.25">
      <c r="A1316" s="297"/>
      <c r="B1316" s="297"/>
      <c r="C1316" s="253"/>
      <c r="D1316" s="253"/>
      <c r="E1316" s="253"/>
      <c r="F1316" s="253"/>
      <c r="G1316" s="253"/>
      <c r="H1316" s="253"/>
      <c r="I1316" s="253"/>
      <c r="J1316" s="253"/>
      <c r="K1316" s="253"/>
      <c r="L1316" s="253"/>
      <c r="M1316" s="253"/>
      <c r="N1316" s="253"/>
      <c r="O1316" s="253"/>
      <c r="P1316" s="253"/>
      <c r="Q1316" s="253"/>
      <c r="R1316" s="253"/>
      <c r="S1316" s="253"/>
      <c r="T1316" s="253"/>
      <c r="U1316" s="253"/>
      <c r="V1316" s="253"/>
      <c r="W1316" s="253"/>
      <c r="X1316" s="253"/>
      <c r="Y1316" s="253"/>
      <c r="Z1316" s="253"/>
      <c r="AA1316" s="253"/>
      <c r="AB1316" s="253"/>
      <c r="AC1316" s="253"/>
      <c r="AD1316" s="253"/>
      <c r="AE1316" s="253"/>
      <c r="AF1316" s="253"/>
      <c r="AG1316" s="253"/>
      <c r="AH1316" s="253"/>
      <c r="AI1316" s="253"/>
      <c r="AP1316" s="313"/>
      <c r="AT1316" s="313"/>
    </row>
    <row r="1317" spans="1:46" s="312" customFormat="1" ht="15" customHeight="1" x14ac:dyDescent="0.25">
      <c r="A1317" s="297"/>
      <c r="B1317" s="297"/>
      <c r="C1317" s="253"/>
      <c r="D1317" s="253"/>
      <c r="E1317" s="253"/>
      <c r="F1317" s="253"/>
      <c r="G1317" s="253"/>
      <c r="H1317" s="253"/>
      <c r="I1317" s="253"/>
      <c r="J1317" s="253"/>
      <c r="K1317" s="253"/>
      <c r="L1317" s="253"/>
      <c r="M1317" s="253"/>
      <c r="N1317" s="253"/>
      <c r="O1317" s="253"/>
      <c r="P1317" s="253"/>
      <c r="Q1317" s="253"/>
      <c r="R1317" s="253"/>
      <c r="S1317" s="253"/>
      <c r="T1317" s="253"/>
      <c r="U1317" s="253"/>
      <c r="V1317" s="253"/>
      <c r="W1317" s="253"/>
      <c r="X1317" s="253"/>
      <c r="Y1317" s="253"/>
      <c r="Z1317" s="253"/>
      <c r="AA1317" s="253"/>
      <c r="AB1317" s="253"/>
      <c r="AC1317" s="253"/>
      <c r="AD1317" s="253"/>
      <c r="AE1317" s="253"/>
      <c r="AF1317" s="253"/>
      <c r="AG1317" s="253"/>
      <c r="AH1317" s="253"/>
      <c r="AI1317" s="253"/>
      <c r="AP1317" s="313"/>
      <c r="AT1317" s="313"/>
    </row>
    <row r="1318" spans="1:46" s="312" customFormat="1" ht="15" customHeight="1" x14ac:dyDescent="0.25">
      <c r="A1318" s="297"/>
      <c r="B1318" s="297"/>
      <c r="C1318" s="253"/>
      <c r="D1318" s="253"/>
      <c r="E1318" s="253"/>
      <c r="F1318" s="253"/>
      <c r="G1318" s="253"/>
      <c r="H1318" s="253"/>
      <c r="I1318" s="253"/>
      <c r="J1318" s="253"/>
      <c r="K1318" s="253"/>
      <c r="L1318" s="253"/>
      <c r="M1318" s="253"/>
      <c r="N1318" s="253"/>
      <c r="O1318" s="253"/>
      <c r="P1318" s="253"/>
      <c r="Q1318" s="253"/>
      <c r="R1318" s="253"/>
      <c r="S1318" s="253"/>
      <c r="T1318" s="253"/>
      <c r="U1318" s="253"/>
      <c r="V1318" s="253"/>
      <c r="W1318" s="253"/>
      <c r="X1318" s="253"/>
      <c r="Y1318" s="253"/>
      <c r="Z1318" s="253"/>
      <c r="AA1318" s="253"/>
      <c r="AB1318" s="253"/>
      <c r="AC1318" s="253"/>
      <c r="AD1318" s="253"/>
      <c r="AE1318" s="253"/>
      <c r="AF1318" s="253"/>
      <c r="AG1318" s="253"/>
      <c r="AH1318" s="253"/>
      <c r="AI1318" s="253"/>
      <c r="AP1318" s="313"/>
      <c r="AT1318" s="313"/>
    </row>
    <row r="1319" spans="1:46" s="312" customFormat="1" ht="15" customHeight="1" x14ac:dyDescent="0.25">
      <c r="A1319" s="297"/>
      <c r="B1319" s="297"/>
      <c r="C1319" s="253"/>
      <c r="D1319" s="253"/>
      <c r="E1319" s="253"/>
      <c r="F1319" s="253"/>
      <c r="G1319" s="253"/>
      <c r="H1319" s="253"/>
      <c r="I1319" s="253"/>
      <c r="J1319" s="253"/>
      <c r="K1319" s="253"/>
      <c r="L1319" s="253"/>
      <c r="M1319" s="253"/>
      <c r="N1319" s="253"/>
      <c r="O1319" s="253"/>
      <c r="P1319" s="253"/>
      <c r="Q1319" s="253"/>
      <c r="R1319" s="253"/>
      <c r="S1319" s="253"/>
      <c r="T1319" s="253"/>
      <c r="U1319" s="253"/>
      <c r="V1319" s="253"/>
      <c r="W1319" s="253"/>
      <c r="X1319" s="253"/>
      <c r="Y1319" s="253"/>
      <c r="Z1319" s="253"/>
      <c r="AA1319" s="253"/>
      <c r="AB1319" s="253"/>
      <c r="AC1319" s="253"/>
      <c r="AD1319" s="253"/>
      <c r="AE1319" s="253"/>
      <c r="AF1319" s="253"/>
      <c r="AG1319" s="253"/>
      <c r="AH1319" s="253"/>
      <c r="AI1319" s="253"/>
      <c r="AP1319" s="313"/>
      <c r="AT1319" s="313"/>
    </row>
    <row r="1320" spans="1:46" s="312" customFormat="1" ht="15" customHeight="1" x14ac:dyDescent="0.25">
      <c r="A1320" s="297"/>
      <c r="B1320" s="297"/>
      <c r="C1320" s="253"/>
      <c r="D1320" s="253"/>
      <c r="E1320" s="253"/>
      <c r="F1320" s="253"/>
      <c r="G1320" s="253"/>
      <c r="H1320" s="253"/>
      <c r="I1320" s="253"/>
      <c r="J1320" s="253"/>
      <c r="K1320" s="253"/>
      <c r="L1320" s="253"/>
      <c r="M1320" s="253"/>
      <c r="N1320" s="253"/>
      <c r="O1320" s="253"/>
      <c r="P1320" s="253"/>
      <c r="Q1320" s="253"/>
      <c r="R1320" s="253"/>
      <c r="S1320" s="253"/>
      <c r="T1320" s="253"/>
      <c r="U1320" s="253"/>
      <c r="V1320" s="253"/>
      <c r="W1320" s="253"/>
      <c r="X1320" s="253"/>
      <c r="Y1320" s="253"/>
      <c r="Z1320" s="253"/>
      <c r="AA1320" s="253"/>
      <c r="AB1320" s="253"/>
      <c r="AC1320" s="253"/>
      <c r="AD1320" s="253"/>
      <c r="AE1320" s="253"/>
      <c r="AF1320" s="253"/>
      <c r="AG1320" s="253"/>
      <c r="AH1320" s="253"/>
      <c r="AI1320" s="253"/>
      <c r="AP1320" s="313"/>
      <c r="AT1320" s="313"/>
    </row>
    <row r="1321" spans="1:46" s="312" customFormat="1" ht="15" customHeight="1" x14ac:dyDescent="0.25">
      <c r="A1321" s="297"/>
      <c r="B1321" s="297"/>
      <c r="C1321" s="253"/>
      <c r="D1321" s="253"/>
      <c r="E1321" s="253"/>
      <c r="F1321" s="253"/>
      <c r="G1321" s="253"/>
      <c r="H1321" s="253"/>
      <c r="I1321" s="253"/>
      <c r="J1321" s="253"/>
      <c r="K1321" s="253"/>
      <c r="L1321" s="253"/>
      <c r="M1321" s="253"/>
      <c r="N1321" s="253"/>
      <c r="O1321" s="253"/>
      <c r="P1321" s="253"/>
      <c r="Q1321" s="253"/>
      <c r="R1321" s="253"/>
      <c r="S1321" s="253"/>
      <c r="T1321" s="253"/>
      <c r="U1321" s="253"/>
      <c r="V1321" s="253"/>
      <c r="W1321" s="253"/>
      <c r="X1321" s="253"/>
      <c r="Y1321" s="253"/>
      <c r="Z1321" s="253"/>
      <c r="AA1321" s="253"/>
      <c r="AB1321" s="253"/>
      <c r="AC1321" s="253"/>
      <c r="AD1321" s="253"/>
      <c r="AE1321" s="253"/>
      <c r="AF1321" s="253"/>
      <c r="AG1321" s="253"/>
      <c r="AH1321" s="253"/>
      <c r="AI1321" s="253"/>
      <c r="AP1321" s="313"/>
      <c r="AT1321" s="313"/>
    </row>
    <row r="1322" spans="1:46" s="312" customFormat="1" ht="15" customHeight="1" x14ac:dyDescent="0.25">
      <c r="A1322" s="297"/>
      <c r="B1322" s="297"/>
      <c r="C1322" s="253"/>
      <c r="D1322" s="253"/>
      <c r="E1322" s="253"/>
      <c r="F1322" s="253"/>
      <c r="G1322" s="253"/>
      <c r="H1322" s="253"/>
      <c r="I1322" s="253"/>
      <c r="J1322" s="253"/>
      <c r="K1322" s="253"/>
      <c r="L1322" s="253"/>
      <c r="M1322" s="253"/>
      <c r="N1322" s="253"/>
      <c r="O1322" s="253"/>
      <c r="P1322" s="253"/>
      <c r="Q1322" s="253"/>
      <c r="R1322" s="253"/>
      <c r="S1322" s="253"/>
      <c r="T1322" s="253"/>
      <c r="U1322" s="253"/>
      <c r="V1322" s="253"/>
      <c r="W1322" s="253"/>
      <c r="X1322" s="253"/>
      <c r="Y1322" s="253"/>
      <c r="Z1322" s="253"/>
      <c r="AA1322" s="253"/>
      <c r="AB1322" s="253"/>
      <c r="AC1322" s="253"/>
      <c r="AD1322" s="253"/>
      <c r="AE1322" s="253"/>
      <c r="AF1322" s="253"/>
      <c r="AG1322" s="253"/>
      <c r="AH1322" s="253"/>
      <c r="AI1322" s="253"/>
      <c r="AP1322" s="313"/>
      <c r="AT1322" s="313"/>
    </row>
    <row r="1323" spans="1:46" s="312" customFormat="1" ht="15" customHeight="1" x14ac:dyDescent="0.25">
      <c r="A1323" s="297"/>
      <c r="B1323" s="297"/>
      <c r="C1323" s="253"/>
      <c r="D1323" s="253"/>
      <c r="E1323" s="253"/>
      <c r="F1323" s="253"/>
      <c r="G1323" s="253"/>
      <c r="H1323" s="253"/>
      <c r="I1323" s="253"/>
      <c r="J1323" s="253"/>
      <c r="K1323" s="253"/>
      <c r="L1323" s="253"/>
      <c r="M1323" s="253"/>
      <c r="N1323" s="253"/>
      <c r="O1323" s="253"/>
      <c r="P1323" s="253"/>
      <c r="Q1323" s="253"/>
      <c r="R1323" s="253"/>
      <c r="S1323" s="253"/>
      <c r="T1323" s="253"/>
      <c r="U1323" s="253"/>
      <c r="V1323" s="253"/>
      <c r="W1323" s="253"/>
      <c r="X1323" s="253"/>
      <c r="Y1323" s="253"/>
      <c r="Z1323" s="253"/>
      <c r="AA1323" s="253"/>
      <c r="AB1323" s="253"/>
      <c r="AC1323" s="253"/>
      <c r="AD1323" s="253"/>
      <c r="AE1323" s="253"/>
      <c r="AF1323" s="253"/>
      <c r="AG1323" s="253"/>
      <c r="AH1323" s="253"/>
      <c r="AI1323" s="253"/>
      <c r="AP1323" s="313"/>
      <c r="AT1323" s="313"/>
    </row>
    <row r="1324" spans="1:46" s="312" customFormat="1" ht="15" customHeight="1" x14ac:dyDescent="0.25">
      <c r="A1324" s="297"/>
      <c r="B1324" s="297"/>
      <c r="C1324" s="253"/>
      <c r="D1324" s="253"/>
      <c r="E1324" s="253"/>
      <c r="F1324" s="253"/>
      <c r="G1324" s="253"/>
      <c r="H1324" s="253"/>
      <c r="I1324" s="253"/>
      <c r="J1324" s="253"/>
      <c r="K1324" s="253"/>
      <c r="L1324" s="253"/>
      <c r="M1324" s="253"/>
      <c r="N1324" s="253"/>
      <c r="O1324" s="253"/>
      <c r="P1324" s="253"/>
      <c r="Q1324" s="253"/>
      <c r="R1324" s="253"/>
      <c r="S1324" s="253"/>
      <c r="T1324" s="253"/>
      <c r="U1324" s="253"/>
      <c r="V1324" s="253"/>
      <c r="W1324" s="253"/>
      <c r="X1324" s="253"/>
      <c r="Y1324" s="253"/>
      <c r="Z1324" s="253"/>
      <c r="AA1324" s="253"/>
      <c r="AB1324" s="253"/>
      <c r="AC1324" s="253"/>
      <c r="AD1324" s="253"/>
      <c r="AE1324" s="253"/>
      <c r="AF1324" s="253"/>
      <c r="AG1324" s="253"/>
      <c r="AH1324" s="253"/>
      <c r="AI1324" s="253"/>
      <c r="AP1324" s="313"/>
      <c r="AT1324" s="313"/>
    </row>
    <row r="1325" spans="1:46" s="312" customFormat="1" ht="15" customHeight="1" x14ac:dyDescent="0.25">
      <c r="A1325" s="297"/>
      <c r="B1325" s="297"/>
      <c r="C1325" s="253"/>
      <c r="D1325" s="253"/>
      <c r="E1325" s="253"/>
      <c r="F1325" s="253"/>
      <c r="G1325" s="253"/>
      <c r="H1325" s="253"/>
      <c r="I1325" s="253"/>
      <c r="J1325" s="253"/>
      <c r="K1325" s="253"/>
      <c r="L1325" s="253"/>
      <c r="M1325" s="253"/>
      <c r="N1325" s="253"/>
      <c r="O1325" s="253"/>
      <c r="P1325" s="253"/>
      <c r="Q1325" s="253"/>
      <c r="R1325" s="253"/>
      <c r="S1325" s="253"/>
      <c r="T1325" s="253"/>
      <c r="U1325" s="253"/>
      <c r="V1325" s="253"/>
      <c r="W1325" s="253"/>
      <c r="X1325" s="253"/>
      <c r="Y1325" s="253"/>
      <c r="Z1325" s="253"/>
      <c r="AA1325" s="253"/>
      <c r="AB1325" s="253"/>
      <c r="AC1325" s="253"/>
      <c r="AD1325" s="253"/>
      <c r="AE1325" s="253"/>
      <c r="AF1325" s="253"/>
      <c r="AG1325" s="253"/>
      <c r="AH1325" s="253"/>
      <c r="AI1325" s="253"/>
      <c r="AP1325" s="313"/>
      <c r="AT1325" s="313"/>
    </row>
    <row r="1326" spans="1:46" s="312" customFormat="1" ht="15" customHeight="1" x14ac:dyDescent="0.25">
      <c r="A1326" s="297"/>
      <c r="B1326" s="297"/>
      <c r="C1326" s="253"/>
      <c r="D1326" s="253"/>
      <c r="E1326" s="253"/>
      <c r="F1326" s="253"/>
      <c r="G1326" s="253"/>
      <c r="H1326" s="253"/>
      <c r="I1326" s="253"/>
      <c r="J1326" s="253"/>
      <c r="K1326" s="253"/>
      <c r="L1326" s="253"/>
      <c r="M1326" s="253"/>
      <c r="N1326" s="253"/>
      <c r="O1326" s="253"/>
      <c r="P1326" s="253"/>
      <c r="Q1326" s="253"/>
      <c r="R1326" s="253"/>
      <c r="S1326" s="253"/>
      <c r="T1326" s="253"/>
      <c r="U1326" s="253"/>
      <c r="V1326" s="253"/>
      <c r="W1326" s="253"/>
      <c r="X1326" s="253"/>
      <c r="Y1326" s="253"/>
      <c r="Z1326" s="253"/>
      <c r="AA1326" s="253"/>
      <c r="AB1326" s="253"/>
      <c r="AC1326" s="253"/>
      <c r="AD1326" s="253"/>
      <c r="AE1326" s="253"/>
      <c r="AF1326" s="253"/>
      <c r="AG1326" s="253"/>
      <c r="AH1326" s="253"/>
      <c r="AI1326" s="253"/>
      <c r="AP1326" s="313"/>
      <c r="AT1326" s="313"/>
    </row>
    <row r="1327" spans="1:46" s="312" customFormat="1" ht="15" customHeight="1" x14ac:dyDescent="0.25">
      <c r="A1327" s="297"/>
      <c r="B1327" s="297"/>
      <c r="C1327" s="253"/>
      <c r="D1327" s="253"/>
      <c r="E1327" s="253"/>
      <c r="F1327" s="253"/>
      <c r="G1327" s="253"/>
      <c r="H1327" s="253"/>
      <c r="I1327" s="253"/>
      <c r="J1327" s="253"/>
      <c r="K1327" s="253"/>
      <c r="L1327" s="253"/>
      <c r="M1327" s="253"/>
      <c r="N1327" s="253"/>
      <c r="O1327" s="253"/>
      <c r="P1327" s="253"/>
      <c r="Q1327" s="253"/>
      <c r="R1327" s="253"/>
      <c r="S1327" s="253"/>
      <c r="T1327" s="253"/>
      <c r="U1327" s="253"/>
      <c r="V1327" s="253"/>
      <c r="W1327" s="253"/>
      <c r="X1327" s="253"/>
      <c r="Y1327" s="253"/>
      <c r="Z1327" s="253"/>
      <c r="AA1327" s="253"/>
      <c r="AB1327" s="253"/>
      <c r="AC1327" s="253"/>
      <c r="AD1327" s="253"/>
      <c r="AE1327" s="253"/>
      <c r="AF1327" s="253"/>
      <c r="AG1327" s="253"/>
      <c r="AH1327" s="253"/>
      <c r="AI1327" s="253"/>
      <c r="AP1327" s="313"/>
      <c r="AT1327" s="313"/>
    </row>
    <row r="1328" spans="1:46" s="312" customFormat="1" ht="15" customHeight="1" x14ac:dyDescent="0.25">
      <c r="A1328" s="297"/>
      <c r="B1328" s="297"/>
      <c r="C1328" s="253"/>
      <c r="D1328" s="253"/>
      <c r="E1328" s="253"/>
      <c r="F1328" s="253"/>
      <c r="G1328" s="253"/>
      <c r="H1328" s="253"/>
      <c r="I1328" s="253"/>
      <c r="J1328" s="253"/>
      <c r="K1328" s="253"/>
      <c r="L1328" s="253"/>
      <c r="M1328" s="253"/>
      <c r="N1328" s="253"/>
      <c r="O1328" s="253"/>
      <c r="P1328" s="253"/>
      <c r="Q1328" s="253"/>
      <c r="R1328" s="253"/>
      <c r="S1328" s="253"/>
      <c r="T1328" s="253"/>
      <c r="U1328" s="253"/>
      <c r="V1328" s="253"/>
      <c r="W1328" s="253"/>
      <c r="X1328" s="253"/>
      <c r="Y1328" s="253"/>
      <c r="Z1328" s="253"/>
      <c r="AA1328" s="253"/>
      <c r="AB1328" s="253"/>
      <c r="AC1328" s="253"/>
      <c r="AD1328" s="253"/>
      <c r="AE1328" s="253"/>
      <c r="AF1328" s="253"/>
      <c r="AG1328" s="253"/>
      <c r="AH1328" s="253"/>
      <c r="AI1328" s="253"/>
      <c r="AP1328" s="313"/>
      <c r="AT1328" s="313"/>
    </row>
    <row r="1329" spans="1:46" s="312" customFormat="1" ht="15" customHeight="1" x14ac:dyDescent="0.25">
      <c r="A1329" s="297"/>
      <c r="B1329" s="297"/>
      <c r="C1329" s="253"/>
      <c r="D1329" s="253"/>
      <c r="E1329" s="253"/>
      <c r="F1329" s="253"/>
      <c r="G1329" s="253"/>
      <c r="H1329" s="253"/>
      <c r="I1329" s="253"/>
      <c r="J1329" s="253"/>
      <c r="K1329" s="253"/>
      <c r="L1329" s="253"/>
      <c r="M1329" s="253"/>
      <c r="N1329" s="253"/>
      <c r="O1329" s="253"/>
      <c r="P1329" s="253"/>
      <c r="Q1329" s="253"/>
      <c r="R1329" s="253"/>
      <c r="S1329" s="253"/>
      <c r="T1329" s="253"/>
      <c r="U1329" s="253"/>
      <c r="V1329" s="253"/>
      <c r="W1329" s="253"/>
      <c r="X1329" s="253"/>
      <c r="Y1329" s="253"/>
      <c r="Z1329" s="253"/>
      <c r="AA1329" s="253"/>
      <c r="AB1329" s="253"/>
      <c r="AC1329" s="253"/>
      <c r="AD1329" s="253"/>
      <c r="AE1329" s="253"/>
      <c r="AF1329" s="253"/>
      <c r="AG1329" s="253"/>
      <c r="AH1329" s="253"/>
      <c r="AI1329" s="253"/>
      <c r="AP1329" s="313"/>
      <c r="AT1329" s="313"/>
    </row>
    <row r="1330" spans="1:46" s="312" customFormat="1" ht="15" customHeight="1" x14ac:dyDescent="0.25">
      <c r="A1330" s="297"/>
      <c r="B1330" s="297"/>
      <c r="C1330" s="253"/>
      <c r="D1330" s="253"/>
      <c r="E1330" s="253"/>
      <c r="F1330" s="253"/>
      <c r="G1330" s="253"/>
      <c r="H1330" s="253"/>
      <c r="I1330" s="253"/>
      <c r="J1330" s="253"/>
      <c r="K1330" s="253"/>
      <c r="L1330" s="253"/>
      <c r="M1330" s="253"/>
      <c r="N1330" s="253"/>
      <c r="O1330" s="253"/>
      <c r="P1330" s="253"/>
      <c r="Q1330" s="253"/>
      <c r="R1330" s="253"/>
      <c r="S1330" s="253"/>
      <c r="T1330" s="253"/>
      <c r="U1330" s="253"/>
      <c r="V1330" s="253"/>
      <c r="W1330" s="253"/>
      <c r="X1330" s="253"/>
      <c r="Y1330" s="253"/>
      <c r="Z1330" s="253"/>
      <c r="AA1330" s="253"/>
      <c r="AB1330" s="253"/>
      <c r="AC1330" s="253"/>
      <c r="AD1330" s="253"/>
      <c r="AE1330" s="253"/>
      <c r="AF1330" s="253"/>
      <c r="AG1330" s="253"/>
      <c r="AH1330" s="253"/>
      <c r="AI1330" s="253"/>
      <c r="AP1330" s="313"/>
      <c r="AT1330" s="313"/>
    </row>
    <row r="1331" spans="1:46" s="312" customFormat="1" ht="15" customHeight="1" x14ac:dyDescent="0.25">
      <c r="A1331" s="297"/>
      <c r="B1331" s="297"/>
      <c r="C1331" s="253"/>
      <c r="D1331" s="253"/>
      <c r="E1331" s="253"/>
      <c r="F1331" s="253"/>
      <c r="G1331" s="253"/>
      <c r="H1331" s="253"/>
      <c r="I1331" s="253"/>
      <c r="J1331" s="253"/>
      <c r="K1331" s="253"/>
      <c r="L1331" s="253"/>
      <c r="M1331" s="253"/>
      <c r="N1331" s="253"/>
      <c r="O1331" s="253"/>
      <c r="P1331" s="253"/>
      <c r="Q1331" s="253"/>
      <c r="R1331" s="253"/>
      <c r="S1331" s="253"/>
      <c r="T1331" s="253"/>
      <c r="U1331" s="253"/>
      <c r="V1331" s="253"/>
      <c r="W1331" s="253"/>
      <c r="X1331" s="253"/>
      <c r="Y1331" s="253"/>
      <c r="Z1331" s="253"/>
      <c r="AA1331" s="253"/>
      <c r="AB1331" s="253"/>
      <c r="AC1331" s="253"/>
      <c r="AD1331" s="253"/>
      <c r="AE1331" s="253"/>
      <c r="AF1331" s="253"/>
      <c r="AG1331" s="253"/>
      <c r="AH1331" s="253"/>
      <c r="AI1331" s="253"/>
      <c r="AP1331" s="313"/>
      <c r="AT1331" s="313"/>
    </row>
    <row r="1332" spans="1:46" s="312" customFormat="1" ht="15" customHeight="1" x14ac:dyDescent="0.25">
      <c r="A1332" s="297"/>
      <c r="B1332" s="297"/>
      <c r="C1332" s="253"/>
      <c r="D1332" s="253"/>
      <c r="E1332" s="253"/>
      <c r="F1332" s="253"/>
      <c r="G1332" s="253"/>
      <c r="H1332" s="253"/>
      <c r="I1332" s="253"/>
      <c r="J1332" s="253"/>
      <c r="K1332" s="253"/>
      <c r="L1332" s="253"/>
      <c r="M1332" s="253"/>
      <c r="N1332" s="253"/>
      <c r="O1332" s="253"/>
      <c r="P1332" s="253"/>
      <c r="Q1332" s="253"/>
      <c r="R1332" s="253"/>
      <c r="S1332" s="253"/>
      <c r="T1332" s="253"/>
      <c r="U1332" s="253"/>
      <c r="V1332" s="253"/>
      <c r="W1332" s="253"/>
      <c r="X1332" s="253"/>
      <c r="Y1332" s="253"/>
      <c r="Z1332" s="253"/>
      <c r="AA1332" s="253"/>
      <c r="AB1332" s="253"/>
      <c r="AC1332" s="253"/>
      <c r="AD1332" s="253"/>
      <c r="AE1332" s="253"/>
      <c r="AF1332" s="253"/>
      <c r="AG1332" s="253"/>
      <c r="AH1332" s="253"/>
      <c r="AI1332" s="253"/>
      <c r="AP1332" s="313"/>
      <c r="AT1332" s="313"/>
    </row>
    <row r="1333" spans="1:46" s="312" customFormat="1" ht="15" customHeight="1" x14ac:dyDescent="0.25">
      <c r="A1333" s="297"/>
      <c r="B1333" s="297"/>
      <c r="C1333" s="253"/>
      <c r="D1333" s="253"/>
      <c r="E1333" s="253"/>
      <c r="F1333" s="253"/>
      <c r="G1333" s="253"/>
      <c r="H1333" s="253"/>
      <c r="I1333" s="253"/>
      <c r="J1333" s="253"/>
      <c r="K1333" s="253"/>
      <c r="L1333" s="253"/>
      <c r="M1333" s="253"/>
      <c r="N1333" s="253"/>
      <c r="O1333" s="253"/>
      <c r="P1333" s="253"/>
      <c r="Q1333" s="253"/>
      <c r="R1333" s="253"/>
      <c r="S1333" s="253"/>
      <c r="T1333" s="253"/>
      <c r="U1333" s="253"/>
      <c r="V1333" s="253"/>
      <c r="W1333" s="253"/>
      <c r="X1333" s="253"/>
      <c r="Y1333" s="253"/>
      <c r="Z1333" s="253"/>
      <c r="AA1333" s="253"/>
      <c r="AB1333" s="253"/>
      <c r="AC1333" s="253"/>
      <c r="AD1333" s="253"/>
      <c r="AE1333" s="253"/>
      <c r="AF1333" s="253"/>
      <c r="AG1333" s="253"/>
      <c r="AH1333" s="253"/>
      <c r="AI1333" s="253"/>
      <c r="AP1333" s="313"/>
      <c r="AT1333" s="313"/>
    </row>
    <row r="1334" spans="1:46" s="312" customFormat="1" ht="15" customHeight="1" x14ac:dyDescent="0.25">
      <c r="A1334" s="297"/>
      <c r="B1334" s="297"/>
      <c r="C1334" s="253"/>
      <c r="D1334" s="253"/>
      <c r="E1334" s="253"/>
      <c r="F1334" s="253"/>
      <c r="G1334" s="253"/>
      <c r="H1334" s="253"/>
      <c r="I1334" s="253"/>
      <c r="J1334" s="253"/>
      <c r="K1334" s="253"/>
      <c r="L1334" s="253"/>
      <c r="M1334" s="253"/>
      <c r="N1334" s="253"/>
      <c r="O1334" s="253"/>
      <c r="P1334" s="253"/>
      <c r="Q1334" s="253"/>
      <c r="R1334" s="253"/>
      <c r="S1334" s="253"/>
      <c r="T1334" s="253"/>
      <c r="U1334" s="253"/>
      <c r="V1334" s="253"/>
      <c r="W1334" s="253"/>
      <c r="X1334" s="253"/>
      <c r="Y1334" s="253"/>
      <c r="Z1334" s="253"/>
      <c r="AA1334" s="253"/>
      <c r="AB1334" s="253"/>
      <c r="AC1334" s="253"/>
      <c r="AD1334" s="253"/>
      <c r="AE1334" s="253"/>
      <c r="AF1334" s="253"/>
      <c r="AG1334" s="253"/>
      <c r="AH1334" s="253"/>
      <c r="AI1334" s="253"/>
      <c r="AP1334" s="313"/>
      <c r="AT1334" s="313"/>
    </row>
    <row r="1335" spans="1:46" s="312" customFormat="1" ht="15" customHeight="1" x14ac:dyDescent="0.25">
      <c r="A1335" s="297"/>
      <c r="B1335" s="297"/>
      <c r="C1335" s="253"/>
      <c r="D1335" s="253"/>
      <c r="E1335" s="253"/>
      <c r="F1335" s="253"/>
      <c r="G1335" s="253"/>
      <c r="H1335" s="253"/>
      <c r="I1335" s="253"/>
      <c r="J1335" s="253"/>
      <c r="K1335" s="253"/>
      <c r="L1335" s="253"/>
      <c r="M1335" s="253"/>
      <c r="N1335" s="253"/>
      <c r="O1335" s="253"/>
      <c r="P1335" s="253"/>
      <c r="Q1335" s="253"/>
      <c r="R1335" s="253"/>
      <c r="S1335" s="253"/>
      <c r="T1335" s="253"/>
      <c r="U1335" s="253"/>
      <c r="V1335" s="253"/>
      <c r="W1335" s="253"/>
      <c r="X1335" s="253"/>
      <c r="Y1335" s="253"/>
      <c r="Z1335" s="253"/>
      <c r="AA1335" s="253"/>
      <c r="AB1335" s="253"/>
      <c r="AC1335" s="253"/>
      <c r="AD1335" s="253"/>
      <c r="AE1335" s="253"/>
      <c r="AF1335" s="253"/>
      <c r="AG1335" s="253"/>
      <c r="AH1335" s="253"/>
      <c r="AI1335" s="253"/>
      <c r="AP1335" s="313"/>
      <c r="AT1335" s="313"/>
    </row>
    <row r="1336" spans="1:46" s="312" customFormat="1" ht="15" customHeight="1" x14ac:dyDescent="0.25">
      <c r="A1336" s="297"/>
      <c r="B1336" s="297"/>
      <c r="C1336" s="253"/>
      <c r="D1336" s="253"/>
      <c r="E1336" s="253"/>
      <c r="F1336" s="253"/>
      <c r="G1336" s="253"/>
      <c r="H1336" s="253"/>
      <c r="I1336" s="253"/>
      <c r="J1336" s="253"/>
      <c r="K1336" s="253"/>
      <c r="L1336" s="253"/>
      <c r="M1336" s="253"/>
      <c r="N1336" s="253"/>
      <c r="O1336" s="253"/>
      <c r="P1336" s="253"/>
      <c r="Q1336" s="253"/>
      <c r="R1336" s="253"/>
      <c r="S1336" s="253"/>
      <c r="T1336" s="253"/>
      <c r="U1336" s="253"/>
      <c r="V1336" s="253"/>
      <c r="W1336" s="253"/>
      <c r="X1336" s="253"/>
      <c r="Y1336" s="253"/>
      <c r="Z1336" s="253"/>
      <c r="AA1336" s="253"/>
      <c r="AB1336" s="253"/>
      <c r="AC1336" s="253"/>
      <c r="AD1336" s="253"/>
      <c r="AE1336" s="253"/>
      <c r="AF1336" s="253"/>
      <c r="AG1336" s="253"/>
      <c r="AH1336" s="253"/>
      <c r="AI1336" s="253"/>
      <c r="AP1336" s="313"/>
      <c r="AT1336" s="313"/>
    </row>
    <row r="1337" spans="1:46" s="312" customFormat="1" ht="15" customHeight="1" x14ac:dyDescent="0.25">
      <c r="A1337" s="297"/>
      <c r="B1337" s="297"/>
      <c r="C1337" s="253"/>
      <c r="D1337" s="253"/>
      <c r="E1337" s="253"/>
      <c r="F1337" s="253"/>
      <c r="G1337" s="253"/>
      <c r="H1337" s="253"/>
      <c r="I1337" s="253"/>
      <c r="J1337" s="253"/>
      <c r="K1337" s="253"/>
      <c r="L1337" s="253"/>
      <c r="M1337" s="253"/>
      <c r="N1337" s="253"/>
      <c r="O1337" s="253"/>
      <c r="P1337" s="253"/>
      <c r="Q1337" s="253"/>
      <c r="R1337" s="253"/>
      <c r="S1337" s="253"/>
      <c r="T1337" s="253"/>
      <c r="U1337" s="253"/>
      <c r="V1337" s="253"/>
      <c r="W1337" s="253"/>
      <c r="X1337" s="253"/>
      <c r="Y1337" s="253"/>
      <c r="Z1337" s="253"/>
      <c r="AA1337" s="253"/>
      <c r="AB1337" s="253"/>
      <c r="AC1337" s="253"/>
      <c r="AD1337" s="253"/>
      <c r="AE1337" s="253"/>
      <c r="AF1337" s="253"/>
      <c r="AG1337" s="253"/>
      <c r="AH1337" s="253"/>
      <c r="AI1337" s="253"/>
      <c r="AP1337" s="313"/>
      <c r="AT1337" s="313"/>
    </row>
    <row r="1338" spans="1:46" s="312" customFormat="1" ht="15" customHeight="1" x14ac:dyDescent="0.25">
      <c r="A1338" s="297"/>
      <c r="B1338" s="297"/>
      <c r="C1338" s="253"/>
      <c r="D1338" s="253"/>
      <c r="E1338" s="253"/>
      <c r="F1338" s="253"/>
      <c r="G1338" s="253"/>
      <c r="H1338" s="253"/>
      <c r="I1338" s="253"/>
      <c r="J1338" s="253"/>
      <c r="K1338" s="253"/>
      <c r="L1338" s="253"/>
      <c r="M1338" s="253"/>
      <c r="N1338" s="253"/>
      <c r="O1338" s="253"/>
      <c r="P1338" s="253"/>
      <c r="Q1338" s="253"/>
      <c r="R1338" s="253"/>
      <c r="S1338" s="253"/>
      <c r="T1338" s="253"/>
      <c r="U1338" s="253"/>
      <c r="V1338" s="253"/>
      <c r="W1338" s="253"/>
      <c r="X1338" s="253"/>
      <c r="Y1338" s="253"/>
      <c r="Z1338" s="253"/>
      <c r="AA1338" s="253"/>
      <c r="AB1338" s="253"/>
      <c r="AC1338" s="253"/>
      <c r="AD1338" s="253"/>
      <c r="AE1338" s="253"/>
      <c r="AF1338" s="253"/>
      <c r="AG1338" s="253"/>
      <c r="AH1338" s="253"/>
      <c r="AI1338" s="253"/>
      <c r="AP1338" s="313"/>
      <c r="AT1338" s="313"/>
    </row>
    <row r="1339" spans="1:46" s="312" customFormat="1" ht="15" customHeight="1" x14ac:dyDescent="0.25">
      <c r="A1339" s="297"/>
      <c r="B1339" s="297"/>
      <c r="C1339" s="253"/>
      <c r="D1339" s="253"/>
      <c r="E1339" s="253"/>
      <c r="F1339" s="253"/>
      <c r="G1339" s="253"/>
      <c r="H1339" s="253"/>
      <c r="I1339" s="253"/>
      <c r="J1339" s="253"/>
      <c r="K1339" s="253"/>
      <c r="L1339" s="253"/>
      <c r="M1339" s="253"/>
      <c r="N1339" s="253"/>
      <c r="O1339" s="253"/>
      <c r="P1339" s="253"/>
      <c r="Q1339" s="253"/>
      <c r="R1339" s="253"/>
      <c r="S1339" s="253"/>
      <c r="T1339" s="253"/>
      <c r="U1339" s="253"/>
      <c r="V1339" s="253"/>
      <c r="W1339" s="253"/>
      <c r="X1339" s="253"/>
      <c r="Y1339" s="253"/>
      <c r="Z1339" s="253"/>
      <c r="AA1339" s="253"/>
      <c r="AB1339" s="253"/>
      <c r="AC1339" s="253"/>
      <c r="AD1339" s="253"/>
      <c r="AE1339" s="253"/>
      <c r="AF1339" s="253"/>
      <c r="AG1339" s="253"/>
      <c r="AH1339" s="253"/>
      <c r="AI1339" s="253"/>
      <c r="AP1339" s="313"/>
      <c r="AT1339" s="313"/>
    </row>
    <row r="1340" spans="1:46" s="312" customFormat="1" ht="15" customHeight="1" x14ac:dyDescent="0.25">
      <c r="A1340" s="297"/>
      <c r="B1340" s="297"/>
      <c r="C1340" s="253"/>
      <c r="D1340" s="253"/>
      <c r="E1340" s="253"/>
      <c r="F1340" s="253"/>
      <c r="G1340" s="253"/>
      <c r="H1340" s="253"/>
      <c r="I1340" s="253"/>
      <c r="J1340" s="253"/>
      <c r="K1340" s="253"/>
      <c r="L1340" s="253"/>
      <c r="M1340" s="253"/>
      <c r="N1340" s="253"/>
      <c r="O1340" s="253"/>
      <c r="P1340" s="253"/>
      <c r="Q1340" s="253"/>
      <c r="R1340" s="253"/>
      <c r="S1340" s="253"/>
      <c r="T1340" s="253"/>
      <c r="U1340" s="253"/>
      <c r="V1340" s="253"/>
      <c r="W1340" s="253"/>
      <c r="X1340" s="253"/>
      <c r="Y1340" s="253"/>
      <c r="Z1340" s="253"/>
      <c r="AA1340" s="253"/>
      <c r="AB1340" s="253"/>
      <c r="AC1340" s="253"/>
      <c r="AD1340" s="253"/>
      <c r="AE1340" s="253"/>
      <c r="AF1340" s="253"/>
      <c r="AG1340" s="253"/>
      <c r="AH1340" s="253"/>
      <c r="AI1340" s="253"/>
      <c r="AP1340" s="313"/>
      <c r="AT1340" s="313"/>
    </row>
    <row r="1341" spans="1:46" s="312" customFormat="1" ht="15" customHeight="1" x14ac:dyDescent="0.25">
      <c r="A1341" s="297"/>
      <c r="B1341" s="297"/>
      <c r="C1341" s="253"/>
      <c r="D1341" s="253"/>
      <c r="E1341" s="253"/>
      <c r="F1341" s="253"/>
      <c r="G1341" s="253"/>
      <c r="H1341" s="253"/>
      <c r="I1341" s="253"/>
      <c r="J1341" s="253"/>
      <c r="K1341" s="253"/>
      <c r="L1341" s="253"/>
      <c r="M1341" s="253"/>
      <c r="N1341" s="253"/>
      <c r="O1341" s="253"/>
      <c r="P1341" s="253"/>
      <c r="Q1341" s="253"/>
      <c r="R1341" s="253"/>
      <c r="S1341" s="253"/>
      <c r="T1341" s="253"/>
      <c r="U1341" s="253"/>
      <c r="V1341" s="253"/>
      <c r="W1341" s="253"/>
      <c r="X1341" s="253"/>
      <c r="Y1341" s="253"/>
      <c r="Z1341" s="253"/>
      <c r="AA1341" s="253"/>
      <c r="AB1341" s="253"/>
      <c r="AC1341" s="253"/>
      <c r="AD1341" s="253"/>
      <c r="AE1341" s="253"/>
      <c r="AF1341" s="253"/>
      <c r="AG1341" s="253"/>
      <c r="AH1341" s="253"/>
      <c r="AI1341" s="253"/>
      <c r="AP1341" s="313"/>
      <c r="AT1341" s="313"/>
    </row>
    <row r="1342" spans="1:46" s="312" customFormat="1" ht="15" customHeight="1" x14ac:dyDescent="0.25">
      <c r="A1342" s="297"/>
      <c r="B1342" s="297"/>
      <c r="C1342" s="253"/>
      <c r="D1342" s="253"/>
      <c r="E1342" s="253"/>
      <c r="F1342" s="253"/>
      <c r="G1342" s="253"/>
      <c r="H1342" s="253"/>
      <c r="I1342" s="253"/>
      <c r="J1342" s="253"/>
      <c r="K1342" s="253"/>
      <c r="L1342" s="253"/>
      <c r="M1342" s="253"/>
      <c r="N1342" s="253"/>
      <c r="O1342" s="253"/>
      <c r="P1342" s="253"/>
      <c r="Q1342" s="253"/>
      <c r="R1342" s="253"/>
      <c r="S1342" s="253"/>
      <c r="T1342" s="253"/>
      <c r="U1342" s="253"/>
      <c r="V1342" s="253"/>
      <c r="W1342" s="253"/>
      <c r="X1342" s="253"/>
      <c r="Y1342" s="253"/>
      <c r="Z1342" s="253"/>
      <c r="AA1342" s="253"/>
      <c r="AB1342" s="253"/>
      <c r="AC1342" s="253"/>
      <c r="AD1342" s="253"/>
      <c r="AE1342" s="253"/>
      <c r="AF1342" s="253"/>
      <c r="AG1342" s="253"/>
      <c r="AH1342" s="253"/>
      <c r="AI1342" s="253"/>
      <c r="AP1342" s="313"/>
      <c r="AT1342" s="313"/>
    </row>
    <row r="1343" spans="1:46" s="312" customFormat="1" ht="15" customHeight="1" x14ac:dyDescent="0.25">
      <c r="A1343" s="297"/>
      <c r="B1343" s="297"/>
      <c r="C1343" s="253"/>
      <c r="D1343" s="253"/>
      <c r="E1343" s="253"/>
      <c r="F1343" s="253"/>
      <c r="G1343" s="253"/>
      <c r="H1343" s="253"/>
      <c r="I1343" s="253"/>
      <c r="J1343" s="253"/>
      <c r="K1343" s="253"/>
      <c r="L1343" s="253"/>
      <c r="M1343" s="253"/>
      <c r="N1343" s="253"/>
      <c r="O1343" s="253"/>
      <c r="P1343" s="253"/>
      <c r="Q1343" s="253"/>
      <c r="R1343" s="253"/>
      <c r="S1343" s="253"/>
      <c r="T1343" s="253"/>
      <c r="U1343" s="253"/>
      <c r="V1343" s="253"/>
      <c r="W1343" s="253"/>
      <c r="X1343" s="253"/>
      <c r="Y1343" s="253"/>
      <c r="Z1343" s="253"/>
      <c r="AA1343" s="253"/>
      <c r="AB1343" s="253"/>
      <c r="AC1343" s="253"/>
      <c r="AD1343" s="253"/>
      <c r="AE1343" s="253"/>
      <c r="AF1343" s="253"/>
      <c r="AG1343" s="253"/>
      <c r="AH1343" s="253"/>
      <c r="AI1343" s="253"/>
      <c r="AP1343" s="313"/>
      <c r="AT1343" s="313"/>
    </row>
    <row r="1344" spans="1:46" s="312" customFormat="1" ht="15" customHeight="1" x14ac:dyDescent="0.25">
      <c r="A1344" s="297"/>
      <c r="B1344" s="297"/>
      <c r="C1344" s="253"/>
      <c r="D1344" s="253"/>
      <c r="E1344" s="253"/>
      <c r="F1344" s="253"/>
      <c r="G1344" s="253"/>
      <c r="H1344" s="253"/>
      <c r="I1344" s="253"/>
      <c r="J1344" s="253"/>
      <c r="K1344" s="253"/>
      <c r="L1344" s="253"/>
      <c r="M1344" s="253"/>
      <c r="N1344" s="253"/>
      <c r="O1344" s="253"/>
      <c r="P1344" s="253"/>
      <c r="Q1344" s="253"/>
      <c r="R1344" s="253"/>
      <c r="S1344" s="253"/>
      <c r="T1344" s="253"/>
      <c r="U1344" s="253"/>
      <c r="V1344" s="253"/>
      <c r="W1344" s="253"/>
      <c r="X1344" s="253"/>
      <c r="Y1344" s="253"/>
      <c r="Z1344" s="253"/>
      <c r="AA1344" s="253"/>
      <c r="AB1344" s="253"/>
      <c r="AC1344" s="253"/>
      <c r="AD1344" s="253"/>
      <c r="AE1344" s="253"/>
      <c r="AF1344" s="253"/>
      <c r="AG1344" s="253"/>
      <c r="AH1344" s="253"/>
      <c r="AI1344" s="253"/>
      <c r="AP1344" s="313"/>
      <c r="AT1344" s="313"/>
    </row>
    <row r="1345" spans="1:46" s="312" customFormat="1" ht="15" customHeight="1" x14ac:dyDescent="0.25">
      <c r="A1345" s="297"/>
      <c r="B1345" s="297"/>
      <c r="C1345" s="253"/>
      <c r="D1345" s="253"/>
      <c r="E1345" s="253"/>
      <c r="F1345" s="253"/>
      <c r="G1345" s="253"/>
      <c r="H1345" s="253"/>
      <c r="I1345" s="253"/>
      <c r="J1345" s="253"/>
      <c r="K1345" s="253"/>
      <c r="L1345" s="253"/>
      <c r="M1345" s="253"/>
      <c r="N1345" s="253"/>
      <c r="O1345" s="253"/>
      <c r="P1345" s="253"/>
      <c r="Q1345" s="253"/>
      <c r="R1345" s="253"/>
      <c r="S1345" s="253"/>
      <c r="T1345" s="253"/>
      <c r="U1345" s="253"/>
      <c r="V1345" s="253"/>
      <c r="W1345" s="253"/>
      <c r="X1345" s="253"/>
      <c r="Y1345" s="253"/>
      <c r="Z1345" s="253"/>
      <c r="AA1345" s="253"/>
      <c r="AB1345" s="253"/>
      <c r="AC1345" s="253"/>
      <c r="AD1345" s="253"/>
      <c r="AE1345" s="253"/>
      <c r="AF1345" s="253"/>
      <c r="AG1345" s="253"/>
      <c r="AH1345" s="253"/>
      <c r="AI1345" s="253"/>
      <c r="AP1345" s="313"/>
      <c r="AT1345" s="313"/>
    </row>
    <row r="1346" spans="1:46" s="312" customFormat="1" ht="15" customHeight="1" x14ac:dyDescent="0.25">
      <c r="A1346" s="297"/>
      <c r="B1346" s="297"/>
      <c r="C1346" s="253"/>
      <c r="D1346" s="253"/>
      <c r="E1346" s="253"/>
      <c r="F1346" s="253"/>
      <c r="G1346" s="253"/>
      <c r="H1346" s="253"/>
      <c r="I1346" s="253"/>
      <c r="J1346" s="253"/>
      <c r="K1346" s="253"/>
      <c r="L1346" s="253"/>
      <c r="M1346" s="253"/>
      <c r="N1346" s="253"/>
      <c r="O1346" s="253"/>
      <c r="P1346" s="253"/>
      <c r="Q1346" s="253"/>
      <c r="R1346" s="253"/>
      <c r="S1346" s="253"/>
      <c r="T1346" s="253"/>
      <c r="U1346" s="253"/>
      <c r="V1346" s="253"/>
      <c r="W1346" s="253"/>
      <c r="X1346" s="253"/>
      <c r="Y1346" s="253"/>
      <c r="Z1346" s="253"/>
      <c r="AA1346" s="253"/>
      <c r="AB1346" s="253"/>
      <c r="AC1346" s="253"/>
      <c r="AD1346" s="253"/>
      <c r="AE1346" s="253"/>
      <c r="AF1346" s="253"/>
      <c r="AG1346" s="253"/>
      <c r="AH1346" s="253"/>
      <c r="AI1346" s="253"/>
      <c r="AP1346" s="313"/>
      <c r="AT1346" s="313"/>
    </row>
    <row r="1347" spans="1:46" s="312" customFormat="1" ht="15" customHeight="1" x14ac:dyDescent="0.25">
      <c r="A1347" s="297"/>
      <c r="B1347" s="297"/>
      <c r="C1347" s="253"/>
      <c r="D1347" s="253"/>
      <c r="E1347" s="253"/>
      <c r="F1347" s="253"/>
      <c r="G1347" s="253"/>
      <c r="H1347" s="253"/>
      <c r="I1347" s="253"/>
      <c r="J1347" s="253"/>
      <c r="K1347" s="253"/>
      <c r="L1347" s="253"/>
      <c r="M1347" s="253"/>
      <c r="N1347" s="253"/>
      <c r="O1347" s="253"/>
      <c r="P1347" s="253"/>
      <c r="Q1347" s="253"/>
      <c r="R1347" s="253"/>
      <c r="S1347" s="253"/>
      <c r="T1347" s="253"/>
      <c r="U1347" s="253"/>
      <c r="V1347" s="253"/>
      <c r="W1347" s="253"/>
      <c r="X1347" s="253"/>
      <c r="Y1347" s="253"/>
      <c r="Z1347" s="253"/>
      <c r="AA1347" s="253"/>
      <c r="AB1347" s="253"/>
      <c r="AC1347" s="253"/>
      <c r="AD1347" s="253"/>
      <c r="AE1347" s="253"/>
      <c r="AF1347" s="253"/>
      <c r="AG1347" s="253"/>
      <c r="AH1347" s="253"/>
      <c r="AI1347" s="253"/>
      <c r="AP1347" s="313"/>
      <c r="AT1347" s="313"/>
    </row>
    <row r="1348" spans="1:46" s="312" customFormat="1" ht="15" customHeight="1" x14ac:dyDescent="0.25">
      <c r="A1348" s="297"/>
      <c r="B1348" s="297"/>
      <c r="C1348" s="253"/>
      <c r="D1348" s="253"/>
      <c r="E1348" s="253"/>
      <c r="F1348" s="253"/>
      <c r="G1348" s="253"/>
      <c r="H1348" s="253"/>
      <c r="I1348" s="253"/>
      <c r="J1348" s="253"/>
      <c r="K1348" s="253"/>
      <c r="L1348" s="253"/>
      <c r="M1348" s="253"/>
      <c r="N1348" s="253"/>
      <c r="O1348" s="253"/>
      <c r="P1348" s="253"/>
      <c r="Q1348" s="253"/>
      <c r="R1348" s="253"/>
      <c r="S1348" s="253"/>
      <c r="T1348" s="253"/>
      <c r="U1348" s="253"/>
      <c r="V1348" s="253"/>
      <c r="W1348" s="253"/>
      <c r="X1348" s="253"/>
      <c r="Y1348" s="253"/>
      <c r="Z1348" s="253"/>
      <c r="AA1348" s="253"/>
      <c r="AB1348" s="253"/>
      <c r="AC1348" s="253"/>
      <c r="AD1348" s="253"/>
      <c r="AE1348" s="253"/>
      <c r="AF1348" s="253"/>
      <c r="AG1348" s="253"/>
      <c r="AH1348" s="253"/>
      <c r="AI1348" s="253"/>
      <c r="AP1348" s="313"/>
      <c r="AT1348" s="313"/>
    </row>
    <row r="1349" spans="1:46" s="312" customFormat="1" ht="15" customHeight="1" x14ac:dyDescent="0.25">
      <c r="A1349" s="297"/>
      <c r="B1349" s="297"/>
      <c r="C1349" s="253"/>
      <c r="D1349" s="253"/>
      <c r="E1349" s="253"/>
      <c r="F1349" s="253"/>
      <c r="G1349" s="253"/>
      <c r="H1349" s="253"/>
      <c r="I1349" s="253"/>
      <c r="J1349" s="253"/>
      <c r="K1349" s="253"/>
      <c r="L1349" s="253"/>
      <c r="M1349" s="253"/>
      <c r="N1349" s="253"/>
      <c r="O1349" s="253"/>
      <c r="P1349" s="253"/>
      <c r="Q1349" s="253"/>
      <c r="R1349" s="253"/>
      <c r="S1349" s="253"/>
      <c r="T1349" s="253"/>
      <c r="U1349" s="253"/>
      <c r="V1349" s="253"/>
      <c r="W1349" s="253"/>
      <c r="X1349" s="253"/>
      <c r="Y1349" s="253"/>
      <c r="Z1349" s="253"/>
      <c r="AA1349" s="253"/>
      <c r="AB1349" s="253"/>
      <c r="AC1349" s="253"/>
      <c r="AD1349" s="253"/>
      <c r="AE1349" s="253"/>
      <c r="AF1349" s="253"/>
      <c r="AG1349" s="253"/>
      <c r="AH1349" s="253"/>
      <c r="AI1349" s="253"/>
      <c r="AP1349" s="313"/>
      <c r="AT1349" s="313"/>
    </row>
    <row r="1350" spans="1:46" s="312" customFormat="1" ht="15" customHeight="1" x14ac:dyDescent="0.25">
      <c r="A1350" s="297"/>
      <c r="B1350" s="297"/>
      <c r="C1350" s="253"/>
      <c r="D1350" s="253"/>
      <c r="E1350" s="253"/>
      <c r="F1350" s="253"/>
      <c r="G1350" s="253"/>
      <c r="H1350" s="253"/>
      <c r="I1350" s="253"/>
      <c r="J1350" s="253"/>
      <c r="K1350" s="253"/>
      <c r="L1350" s="253"/>
      <c r="M1350" s="253"/>
      <c r="N1350" s="253"/>
      <c r="O1350" s="253"/>
      <c r="P1350" s="253"/>
      <c r="Q1350" s="253"/>
      <c r="R1350" s="253"/>
      <c r="S1350" s="253"/>
      <c r="T1350" s="253"/>
      <c r="U1350" s="253"/>
      <c r="V1350" s="253"/>
      <c r="W1350" s="253"/>
      <c r="X1350" s="253"/>
      <c r="Y1350" s="253"/>
      <c r="Z1350" s="253"/>
      <c r="AA1350" s="253"/>
      <c r="AB1350" s="253"/>
      <c r="AC1350" s="253"/>
      <c r="AD1350" s="253"/>
      <c r="AE1350" s="253"/>
      <c r="AF1350" s="253"/>
      <c r="AG1350" s="253"/>
      <c r="AH1350" s="253"/>
      <c r="AI1350" s="253"/>
      <c r="AP1350" s="313"/>
      <c r="AT1350" s="313"/>
    </row>
    <row r="1351" spans="1:46" s="312" customFormat="1" ht="15" customHeight="1" x14ac:dyDescent="0.25">
      <c r="A1351" s="297"/>
      <c r="B1351" s="297"/>
      <c r="C1351" s="253"/>
      <c r="D1351" s="253"/>
      <c r="E1351" s="253"/>
      <c r="F1351" s="253"/>
      <c r="G1351" s="253"/>
      <c r="H1351" s="253"/>
      <c r="I1351" s="253"/>
      <c r="J1351" s="253"/>
      <c r="K1351" s="253"/>
      <c r="L1351" s="253"/>
      <c r="M1351" s="253"/>
      <c r="N1351" s="253"/>
      <c r="O1351" s="253"/>
      <c r="P1351" s="253"/>
      <c r="Q1351" s="253"/>
      <c r="R1351" s="253"/>
      <c r="S1351" s="253"/>
      <c r="T1351" s="253"/>
      <c r="U1351" s="253"/>
      <c r="V1351" s="253"/>
      <c r="W1351" s="253"/>
      <c r="X1351" s="253"/>
      <c r="Y1351" s="253"/>
      <c r="Z1351" s="253"/>
      <c r="AA1351" s="253"/>
      <c r="AB1351" s="253"/>
      <c r="AC1351" s="253"/>
      <c r="AD1351" s="253"/>
      <c r="AE1351" s="253"/>
      <c r="AF1351" s="253"/>
      <c r="AG1351" s="253"/>
      <c r="AH1351" s="253"/>
      <c r="AI1351" s="253"/>
      <c r="AP1351" s="313"/>
      <c r="AT1351" s="313"/>
    </row>
    <row r="1352" spans="1:46" s="312" customFormat="1" ht="15" customHeight="1" x14ac:dyDescent="0.25">
      <c r="A1352" s="297"/>
      <c r="B1352" s="297"/>
      <c r="C1352" s="253"/>
      <c r="D1352" s="253"/>
      <c r="E1352" s="253"/>
      <c r="F1352" s="253"/>
      <c r="G1352" s="253"/>
      <c r="H1352" s="253"/>
      <c r="I1352" s="253"/>
      <c r="J1352" s="253"/>
      <c r="K1352" s="253"/>
      <c r="L1352" s="253"/>
      <c r="M1352" s="253"/>
      <c r="N1352" s="253"/>
      <c r="O1352" s="253"/>
      <c r="P1352" s="253"/>
      <c r="Q1352" s="253"/>
      <c r="R1352" s="253"/>
      <c r="S1352" s="253"/>
      <c r="T1352" s="253"/>
      <c r="U1352" s="253"/>
      <c r="V1352" s="253"/>
      <c r="W1352" s="253"/>
      <c r="X1352" s="253"/>
      <c r="Y1352" s="253"/>
      <c r="Z1352" s="253"/>
      <c r="AA1352" s="253"/>
      <c r="AB1352" s="253"/>
      <c r="AC1352" s="253"/>
      <c r="AD1352" s="253"/>
      <c r="AE1352" s="253"/>
      <c r="AF1352" s="253"/>
      <c r="AG1352" s="253"/>
      <c r="AH1352" s="253"/>
      <c r="AI1352" s="253"/>
      <c r="AP1352" s="313"/>
      <c r="AT1352" s="313"/>
    </row>
    <row r="1353" spans="1:46" s="312" customFormat="1" ht="15" customHeight="1" x14ac:dyDescent="0.25">
      <c r="A1353" s="297"/>
      <c r="B1353" s="297"/>
      <c r="C1353" s="253"/>
      <c r="D1353" s="253"/>
      <c r="E1353" s="253"/>
      <c r="F1353" s="253"/>
      <c r="G1353" s="253"/>
      <c r="H1353" s="253"/>
      <c r="I1353" s="253"/>
      <c r="J1353" s="253"/>
      <c r="K1353" s="253"/>
      <c r="L1353" s="253"/>
      <c r="M1353" s="253"/>
      <c r="N1353" s="253"/>
      <c r="O1353" s="253"/>
      <c r="P1353" s="253"/>
      <c r="Q1353" s="253"/>
      <c r="R1353" s="253"/>
      <c r="S1353" s="253"/>
      <c r="T1353" s="253"/>
      <c r="U1353" s="253"/>
      <c r="V1353" s="253"/>
      <c r="W1353" s="253"/>
      <c r="X1353" s="253"/>
      <c r="Y1353" s="253"/>
      <c r="Z1353" s="253"/>
      <c r="AA1353" s="253"/>
      <c r="AB1353" s="253"/>
      <c r="AC1353" s="253"/>
      <c r="AD1353" s="253"/>
      <c r="AE1353" s="253"/>
      <c r="AF1353" s="253"/>
      <c r="AG1353" s="253"/>
      <c r="AH1353" s="253"/>
      <c r="AI1353" s="253"/>
      <c r="AP1353" s="313"/>
      <c r="AT1353" s="313"/>
    </row>
    <row r="1354" spans="1:46" s="312" customFormat="1" ht="15" customHeight="1" x14ac:dyDescent="0.25">
      <c r="A1354" s="297"/>
      <c r="B1354" s="297"/>
      <c r="C1354" s="253"/>
      <c r="D1354" s="253"/>
      <c r="E1354" s="253"/>
      <c r="F1354" s="253"/>
      <c r="G1354" s="253"/>
      <c r="H1354" s="253"/>
      <c r="I1354" s="253"/>
      <c r="J1354" s="253"/>
      <c r="K1354" s="253"/>
      <c r="L1354" s="253"/>
      <c r="M1354" s="253"/>
      <c r="N1354" s="253"/>
      <c r="O1354" s="253"/>
      <c r="P1354" s="253"/>
      <c r="Q1354" s="253"/>
      <c r="R1354" s="253"/>
      <c r="S1354" s="253"/>
      <c r="T1354" s="253"/>
      <c r="U1354" s="253"/>
      <c r="V1354" s="253"/>
      <c r="W1354" s="253"/>
      <c r="X1354" s="253"/>
      <c r="Y1354" s="253"/>
      <c r="Z1354" s="253"/>
      <c r="AA1354" s="253"/>
      <c r="AB1354" s="253"/>
      <c r="AC1354" s="253"/>
      <c r="AD1354" s="253"/>
      <c r="AE1354" s="253"/>
      <c r="AF1354" s="253"/>
      <c r="AG1354" s="253"/>
      <c r="AH1354" s="253"/>
      <c r="AI1354" s="253"/>
      <c r="AP1354" s="313"/>
      <c r="AT1354" s="313"/>
    </row>
    <row r="1355" spans="1:46" s="312" customFormat="1" ht="15" customHeight="1" x14ac:dyDescent="0.25">
      <c r="A1355" s="297"/>
      <c r="B1355" s="297"/>
      <c r="C1355" s="253"/>
      <c r="D1355" s="253"/>
      <c r="E1355" s="253"/>
      <c r="F1355" s="253"/>
      <c r="G1355" s="253"/>
      <c r="H1355" s="253"/>
      <c r="I1355" s="253"/>
      <c r="J1355" s="253"/>
      <c r="K1355" s="253"/>
      <c r="L1355" s="253"/>
      <c r="M1355" s="253"/>
      <c r="N1355" s="253"/>
      <c r="O1355" s="253"/>
      <c r="P1355" s="253"/>
      <c r="Q1355" s="253"/>
      <c r="R1355" s="253"/>
      <c r="S1355" s="253"/>
      <c r="T1355" s="253"/>
      <c r="U1355" s="253"/>
      <c r="V1355" s="253"/>
      <c r="W1355" s="253"/>
      <c r="X1355" s="253"/>
      <c r="Y1355" s="253"/>
      <c r="Z1355" s="253"/>
      <c r="AA1355" s="253"/>
      <c r="AB1355" s="253"/>
      <c r="AC1355" s="253"/>
      <c r="AD1355" s="253"/>
      <c r="AE1355" s="253"/>
      <c r="AF1355" s="253"/>
      <c r="AG1355" s="253"/>
      <c r="AH1355" s="253"/>
      <c r="AI1355" s="253"/>
      <c r="AP1355" s="313"/>
      <c r="AT1355" s="313"/>
    </row>
    <row r="1356" spans="1:46" s="312" customFormat="1" ht="15" customHeight="1" x14ac:dyDescent="0.25">
      <c r="A1356" s="297"/>
      <c r="B1356" s="297"/>
      <c r="C1356" s="253"/>
      <c r="D1356" s="253"/>
      <c r="E1356" s="253"/>
      <c r="F1356" s="253"/>
      <c r="G1356" s="253"/>
      <c r="H1356" s="253"/>
      <c r="I1356" s="253"/>
      <c r="J1356" s="253"/>
      <c r="K1356" s="253"/>
      <c r="L1356" s="253"/>
      <c r="M1356" s="253"/>
      <c r="N1356" s="253"/>
      <c r="O1356" s="253"/>
      <c r="P1356" s="253"/>
      <c r="Q1356" s="253"/>
      <c r="R1356" s="253"/>
      <c r="S1356" s="253"/>
      <c r="T1356" s="253"/>
      <c r="U1356" s="253"/>
      <c r="V1356" s="253"/>
      <c r="W1356" s="253"/>
      <c r="X1356" s="253"/>
      <c r="Y1356" s="253"/>
      <c r="Z1356" s="253"/>
      <c r="AA1356" s="253"/>
      <c r="AB1356" s="253"/>
      <c r="AC1356" s="253"/>
      <c r="AD1356" s="253"/>
      <c r="AE1356" s="253"/>
      <c r="AF1356" s="253"/>
      <c r="AG1356" s="253"/>
      <c r="AH1356" s="253"/>
      <c r="AI1356" s="253"/>
      <c r="AP1356" s="313"/>
      <c r="AT1356" s="313"/>
    </row>
    <row r="1357" spans="1:46" s="312" customFormat="1" ht="15" customHeight="1" x14ac:dyDescent="0.25">
      <c r="A1357" s="297"/>
      <c r="B1357" s="297"/>
      <c r="C1357" s="253"/>
      <c r="D1357" s="253"/>
      <c r="E1357" s="253"/>
      <c r="F1357" s="253"/>
      <c r="G1357" s="253"/>
      <c r="H1357" s="253"/>
      <c r="I1357" s="253"/>
      <c r="J1357" s="253"/>
      <c r="K1357" s="253"/>
      <c r="L1357" s="253"/>
      <c r="M1357" s="253"/>
      <c r="N1357" s="253"/>
      <c r="O1357" s="253"/>
      <c r="P1357" s="253"/>
      <c r="Q1357" s="253"/>
      <c r="R1357" s="253"/>
      <c r="S1357" s="253"/>
      <c r="T1357" s="253"/>
      <c r="U1357" s="253"/>
      <c r="V1357" s="253"/>
      <c r="W1357" s="253"/>
      <c r="X1357" s="253"/>
      <c r="Y1357" s="253"/>
      <c r="Z1357" s="253"/>
      <c r="AA1357" s="253"/>
      <c r="AB1357" s="253"/>
      <c r="AC1357" s="253"/>
      <c r="AD1357" s="253"/>
      <c r="AE1357" s="253"/>
      <c r="AF1357" s="253"/>
      <c r="AG1357" s="253"/>
      <c r="AH1357" s="253"/>
      <c r="AI1357" s="253"/>
      <c r="AP1357" s="313"/>
      <c r="AT1357" s="313"/>
    </row>
    <row r="1358" spans="1:46" s="312" customFormat="1" ht="15" customHeight="1" x14ac:dyDescent="0.25">
      <c r="A1358" s="297"/>
      <c r="B1358" s="297"/>
      <c r="C1358" s="253"/>
      <c r="D1358" s="253"/>
      <c r="E1358" s="253"/>
      <c r="F1358" s="253"/>
      <c r="G1358" s="253"/>
      <c r="H1358" s="253"/>
      <c r="I1358" s="253"/>
      <c r="J1358" s="253"/>
      <c r="K1358" s="253"/>
      <c r="L1358" s="253"/>
      <c r="M1358" s="253"/>
      <c r="N1358" s="253"/>
      <c r="O1358" s="253"/>
      <c r="P1358" s="253"/>
      <c r="Q1358" s="253"/>
      <c r="R1358" s="253"/>
      <c r="S1358" s="253"/>
      <c r="T1358" s="253"/>
      <c r="U1358" s="253"/>
      <c r="V1358" s="253"/>
      <c r="W1358" s="253"/>
      <c r="X1358" s="253"/>
      <c r="Y1358" s="253"/>
      <c r="Z1358" s="253"/>
      <c r="AA1358" s="253"/>
      <c r="AB1358" s="253"/>
      <c r="AC1358" s="253"/>
      <c r="AD1358" s="253"/>
      <c r="AE1358" s="253"/>
      <c r="AF1358" s="253"/>
      <c r="AG1358" s="253"/>
      <c r="AH1358" s="253"/>
      <c r="AI1358" s="253"/>
      <c r="AP1358" s="313"/>
      <c r="AT1358" s="313"/>
    </row>
    <row r="1359" spans="1:46" s="312" customFormat="1" ht="15" customHeight="1" x14ac:dyDescent="0.25">
      <c r="A1359" s="297"/>
      <c r="B1359" s="297"/>
      <c r="C1359" s="253"/>
      <c r="D1359" s="253"/>
      <c r="E1359" s="253"/>
      <c r="F1359" s="253"/>
      <c r="G1359" s="253"/>
      <c r="H1359" s="253"/>
      <c r="I1359" s="253"/>
      <c r="J1359" s="253"/>
      <c r="K1359" s="253"/>
      <c r="L1359" s="253"/>
      <c r="M1359" s="253"/>
      <c r="N1359" s="253"/>
      <c r="O1359" s="253"/>
      <c r="P1359" s="253"/>
      <c r="Q1359" s="253"/>
      <c r="R1359" s="253"/>
      <c r="S1359" s="253"/>
      <c r="T1359" s="253"/>
      <c r="U1359" s="253"/>
      <c r="V1359" s="253"/>
      <c r="W1359" s="253"/>
      <c r="X1359" s="253"/>
      <c r="Y1359" s="253"/>
      <c r="Z1359" s="253"/>
      <c r="AA1359" s="253"/>
      <c r="AB1359" s="253"/>
      <c r="AC1359" s="253"/>
      <c r="AD1359" s="253"/>
      <c r="AE1359" s="253"/>
      <c r="AF1359" s="253"/>
      <c r="AG1359" s="253"/>
      <c r="AH1359" s="253"/>
      <c r="AI1359" s="253"/>
      <c r="AP1359" s="313"/>
      <c r="AT1359" s="313"/>
    </row>
    <row r="1360" spans="1:46" s="312" customFormat="1" ht="15" customHeight="1" x14ac:dyDescent="0.25">
      <c r="A1360" s="297"/>
      <c r="B1360" s="297"/>
      <c r="C1360" s="253"/>
      <c r="D1360" s="253"/>
      <c r="E1360" s="253"/>
      <c r="F1360" s="253"/>
      <c r="G1360" s="253"/>
      <c r="H1360" s="253"/>
      <c r="I1360" s="253"/>
      <c r="J1360" s="253"/>
      <c r="K1360" s="253"/>
      <c r="L1360" s="253"/>
      <c r="M1360" s="253"/>
      <c r="N1360" s="253"/>
      <c r="O1360" s="253"/>
      <c r="P1360" s="253"/>
      <c r="Q1360" s="253"/>
      <c r="R1360" s="253"/>
      <c r="S1360" s="253"/>
      <c r="T1360" s="253"/>
      <c r="U1360" s="253"/>
      <c r="V1360" s="253"/>
      <c r="W1360" s="253"/>
      <c r="X1360" s="253"/>
      <c r="Y1360" s="253"/>
      <c r="Z1360" s="253"/>
      <c r="AA1360" s="253"/>
      <c r="AB1360" s="253"/>
      <c r="AC1360" s="253"/>
      <c r="AD1360" s="253"/>
      <c r="AE1360" s="253"/>
      <c r="AF1360" s="253"/>
      <c r="AG1360" s="253"/>
      <c r="AH1360" s="253"/>
      <c r="AI1360" s="253"/>
      <c r="AP1360" s="313"/>
      <c r="AT1360" s="313"/>
    </row>
    <row r="1361" spans="1:46" s="312" customFormat="1" ht="15" customHeight="1" x14ac:dyDescent="0.25">
      <c r="A1361" s="297"/>
      <c r="B1361" s="297"/>
      <c r="C1361" s="253"/>
      <c r="D1361" s="253"/>
      <c r="E1361" s="253"/>
      <c r="F1361" s="253"/>
      <c r="G1361" s="253"/>
      <c r="H1361" s="253"/>
      <c r="I1361" s="253"/>
      <c r="J1361" s="253"/>
      <c r="K1361" s="253"/>
      <c r="L1361" s="253"/>
      <c r="M1361" s="253"/>
      <c r="N1361" s="253"/>
      <c r="O1361" s="253"/>
      <c r="P1361" s="253"/>
      <c r="Q1361" s="253"/>
      <c r="R1361" s="253"/>
      <c r="S1361" s="253"/>
      <c r="T1361" s="253"/>
      <c r="U1361" s="253"/>
      <c r="V1361" s="253"/>
      <c r="W1361" s="253"/>
      <c r="X1361" s="253"/>
      <c r="Y1361" s="253"/>
      <c r="Z1361" s="253"/>
      <c r="AA1361" s="253"/>
      <c r="AB1361" s="253"/>
      <c r="AC1361" s="253"/>
      <c r="AD1361" s="253"/>
      <c r="AE1361" s="253"/>
      <c r="AF1361" s="253"/>
      <c r="AG1361" s="253"/>
      <c r="AH1361" s="253"/>
      <c r="AI1361" s="253"/>
      <c r="AP1361" s="313"/>
      <c r="AT1361" s="313"/>
    </row>
    <row r="1362" spans="1:46" s="312" customFormat="1" ht="15" customHeight="1" x14ac:dyDescent="0.25">
      <c r="A1362" s="297"/>
      <c r="B1362" s="297"/>
      <c r="C1362" s="253"/>
      <c r="D1362" s="253"/>
      <c r="E1362" s="253"/>
      <c r="F1362" s="253"/>
      <c r="G1362" s="253"/>
      <c r="H1362" s="253"/>
      <c r="I1362" s="253"/>
      <c r="J1362" s="253"/>
      <c r="K1362" s="253"/>
      <c r="L1362" s="253"/>
      <c r="M1362" s="253"/>
      <c r="N1362" s="253"/>
      <c r="O1362" s="253"/>
      <c r="P1362" s="253"/>
      <c r="Q1362" s="253"/>
      <c r="R1362" s="253"/>
      <c r="S1362" s="253"/>
      <c r="T1362" s="253"/>
      <c r="U1362" s="253"/>
      <c r="V1362" s="253"/>
      <c r="W1362" s="253"/>
      <c r="X1362" s="253"/>
      <c r="Y1362" s="253"/>
      <c r="Z1362" s="253"/>
      <c r="AA1362" s="253"/>
      <c r="AB1362" s="253"/>
      <c r="AC1362" s="253"/>
      <c r="AD1362" s="253"/>
      <c r="AE1362" s="253"/>
      <c r="AF1362" s="253"/>
      <c r="AG1362" s="253"/>
      <c r="AH1362" s="253"/>
      <c r="AI1362" s="253"/>
      <c r="AP1362" s="313"/>
      <c r="AT1362" s="313"/>
    </row>
    <row r="1363" spans="1:46" s="312" customFormat="1" ht="15" customHeight="1" x14ac:dyDescent="0.25">
      <c r="A1363" s="297"/>
      <c r="B1363" s="297"/>
      <c r="C1363" s="253"/>
      <c r="D1363" s="253"/>
      <c r="E1363" s="253"/>
      <c r="F1363" s="253"/>
      <c r="G1363" s="253"/>
      <c r="H1363" s="253"/>
      <c r="I1363" s="253"/>
      <c r="J1363" s="253"/>
      <c r="K1363" s="253"/>
      <c r="L1363" s="253"/>
      <c r="M1363" s="253"/>
      <c r="N1363" s="253"/>
      <c r="O1363" s="253"/>
      <c r="P1363" s="253"/>
      <c r="Q1363" s="253"/>
      <c r="R1363" s="253"/>
      <c r="S1363" s="253"/>
      <c r="T1363" s="253"/>
      <c r="U1363" s="253"/>
      <c r="V1363" s="253"/>
      <c r="W1363" s="253"/>
      <c r="X1363" s="253"/>
      <c r="Y1363" s="253"/>
      <c r="Z1363" s="253"/>
      <c r="AA1363" s="253"/>
      <c r="AB1363" s="253"/>
      <c r="AC1363" s="253"/>
      <c r="AD1363" s="253"/>
      <c r="AE1363" s="253"/>
      <c r="AF1363" s="253"/>
      <c r="AG1363" s="253"/>
      <c r="AH1363" s="253"/>
      <c r="AI1363" s="253"/>
      <c r="AP1363" s="313"/>
      <c r="AT1363" s="313"/>
    </row>
    <row r="1364" spans="1:46" s="312" customFormat="1" ht="15" customHeight="1" x14ac:dyDescent="0.25">
      <c r="A1364" s="297"/>
      <c r="B1364" s="297"/>
      <c r="C1364" s="253"/>
      <c r="D1364" s="253"/>
      <c r="E1364" s="253"/>
      <c r="F1364" s="253"/>
      <c r="G1364" s="253"/>
      <c r="H1364" s="253"/>
      <c r="I1364" s="253"/>
      <c r="J1364" s="253"/>
      <c r="K1364" s="253"/>
      <c r="L1364" s="253"/>
      <c r="M1364" s="253"/>
      <c r="N1364" s="253"/>
      <c r="O1364" s="253"/>
      <c r="P1364" s="253"/>
      <c r="Q1364" s="253"/>
      <c r="R1364" s="253"/>
      <c r="S1364" s="253"/>
      <c r="T1364" s="253"/>
      <c r="U1364" s="253"/>
      <c r="V1364" s="253"/>
      <c r="W1364" s="253"/>
      <c r="X1364" s="253"/>
      <c r="Y1364" s="253"/>
      <c r="Z1364" s="253"/>
      <c r="AA1364" s="253"/>
      <c r="AB1364" s="253"/>
      <c r="AC1364" s="253"/>
      <c r="AD1364" s="253"/>
      <c r="AE1364" s="253"/>
      <c r="AF1364" s="253"/>
      <c r="AG1364" s="253"/>
      <c r="AH1364" s="253"/>
      <c r="AI1364" s="253"/>
      <c r="AP1364" s="313"/>
      <c r="AT1364" s="313"/>
    </row>
    <row r="1365" spans="1:46" s="312" customFormat="1" ht="15" customHeight="1" x14ac:dyDescent="0.25">
      <c r="A1365" s="297"/>
      <c r="B1365" s="297"/>
      <c r="C1365" s="253"/>
      <c r="D1365" s="253"/>
      <c r="E1365" s="253"/>
      <c r="F1365" s="253"/>
      <c r="G1365" s="253"/>
      <c r="H1365" s="253"/>
      <c r="I1365" s="253"/>
      <c r="J1365" s="253"/>
      <c r="K1365" s="253"/>
      <c r="L1365" s="253"/>
      <c r="M1365" s="253"/>
      <c r="N1365" s="253"/>
      <c r="O1365" s="253"/>
      <c r="P1365" s="253"/>
      <c r="Q1365" s="253"/>
      <c r="R1365" s="253"/>
      <c r="S1365" s="253"/>
      <c r="T1365" s="253"/>
      <c r="U1365" s="253"/>
      <c r="V1365" s="253"/>
      <c r="W1365" s="253"/>
      <c r="X1365" s="253"/>
      <c r="Y1365" s="253"/>
      <c r="Z1365" s="253"/>
      <c r="AA1365" s="253"/>
      <c r="AB1365" s="253"/>
      <c r="AC1365" s="253"/>
      <c r="AD1365" s="253"/>
      <c r="AE1365" s="253"/>
      <c r="AF1365" s="253"/>
      <c r="AG1365" s="253"/>
      <c r="AH1365" s="253"/>
      <c r="AI1365" s="253"/>
      <c r="AP1365" s="313"/>
      <c r="AT1365" s="313"/>
    </row>
    <row r="1366" spans="1:46" s="312" customFormat="1" ht="15" customHeight="1" x14ac:dyDescent="0.25">
      <c r="A1366" s="297"/>
      <c r="B1366" s="297"/>
      <c r="C1366" s="253"/>
      <c r="D1366" s="253"/>
      <c r="E1366" s="253"/>
      <c r="F1366" s="253"/>
      <c r="G1366" s="253"/>
      <c r="H1366" s="253"/>
      <c r="I1366" s="253"/>
      <c r="J1366" s="253"/>
      <c r="K1366" s="253"/>
      <c r="L1366" s="253"/>
      <c r="M1366" s="253"/>
      <c r="N1366" s="253"/>
      <c r="O1366" s="253"/>
      <c r="P1366" s="253"/>
      <c r="Q1366" s="253"/>
      <c r="R1366" s="253"/>
      <c r="S1366" s="253"/>
      <c r="T1366" s="253"/>
      <c r="U1366" s="253"/>
      <c r="V1366" s="253"/>
      <c r="W1366" s="253"/>
      <c r="X1366" s="253"/>
      <c r="Y1366" s="253"/>
      <c r="Z1366" s="253"/>
      <c r="AA1366" s="253"/>
      <c r="AB1366" s="253"/>
      <c r="AC1366" s="253"/>
      <c r="AD1366" s="253"/>
      <c r="AE1366" s="253"/>
      <c r="AF1366" s="253"/>
      <c r="AG1366" s="253"/>
      <c r="AH1366" s="253"/>
      <c r="AI1366" s="253"/>
      <c r="AP1366" s="313"/>
      <c r="AT1366" s="313"/>
    </row>
    <row r="1367" spans="1:46" s="312" customFormat="1" ht="15" customHeight="1" x14ac:dyDescent="0.25">
      <c r="A1367" s="297"/>
      <c r="B1367" s="297"/>
      <c r="C1367" s="253"/>
      <c r="D1367" s="253"/>
      <c r="E1367" s="253"/>
      <c r="F1367" s="253"/>
      <c r="G1367" s="253"/>
      <c r="H1367" s="253"/>
      <c r="I1367" s="253"/>
      <c r="J1367" s="253"/>
      <c r="K1367" s="253"/>
      <c r="L1367" s="253"/>
      <c r="M1367" s="253"/>
      <c r="N1367" s="253"/>
      <c r="O1367" s="253"/>
      <c r="P1367" s="253"/>
      <c r="Q1367" s="253"/>
      <c r="R1367" s="253"/>
      <c r="S1367" s="253"/>
      <c r="T1367" s="253"/>
      <c r="U1367" s="253"/>
      <c r="V1367" s="253"/>
      <c r="W1367" s="253"/>
      <c r="X1367" s="253"/>
      <c r="Y1367" s="253"/>
      <c r="Z1367" s="253"/>
      <c r="AA1367" s="253"/>
      <c r="AB1367" s="253"/>
      <c r="AC1367" s="253"/>
      <c r="AD1367" s="253"/>
      <c r="AE1367" s="253"/>
      <c r="AF1367" s="253"/>
      <c r="AG1367" s="253"/>
      <c r="AH1367" s="253"/>
      <c r="AI1367" s="253"/>
      <c r="AP1367" s="313"/>
      <c r="AT1367" s="313"/>
    </row>
    <row r="1368" spans="1:46" s="312" customFormat="1" ht="15" customHeight="1" x14ac:dyDescent="0.25">
      <c r="A1368" s="297"/>
      <c r="B1368" s="297"/>
      <c r="C1368" s="253"/>
      <c r="D1368" s="253"/>
      <c r="E1368" s="253"/>
      <c r="F1368" s="253"/>
      <c r="G1368" s="253"/>
      <c r="H1368" s="253"/>
      <c r="I1368" s="253"/>
      <c r="J1368" s="253"/>
      <c r="K1368" s="253"/>
      <c r="L1368" s="253"/>
      <c r="M1368" s="253"/>
      <c r="N1368" s="253"/>
      <c r="O1368" s="253"/>
      <c r="P1368" s="253"/>
      <c r="Q1368" s="253"/>
      <c r="R1368" s="253"/>
      <c r="S1368" s="253"/>
      <c r="T1368" s="253"/>
      <c r="U1368" s="253"/>
      <c r="V1368" s="253"/>
      <c r="W1368" s="253"/>
      <c r="X1368" s="253"/>
      <c r="Y1368" s="253"/>
      <c r="Z1368" s="253"/>
      <c r="AA1368" s="253"/>
      <c r="AB1368" s="253"/>
      <c r="AC1368" s="253"/>
      <c r="AD1368" s="253"/>
      <c r="AE1368" s="253"/>
      <c r="AF1368" s="253"/>
      <c r="AG1368" s="253"/>
      <c r="AH1368" s="253"/>
      <c r="AI1368" s="253"/>
      <c r="AP1368" s="313"/>
      <c r="AT1368" s="313"/>
    </row>
    <row r="1369" spans="1:46" s="312" customFormat="1" ht="15" customHeight="1" x14ac:dyDescent="0.25">
      <c r="A1369" s="297"/>
      <c r="B1369" s="297"/>
      <c r="C1369" s="253"/>
      <c r="D1369" s="253"/>
      <c r="E1369" s="253"/>
      <c r="F1369" s="253"/>
      <c r="G1369" s="253"/>
      <c r="H1369" s="253"/>
      <c r="I1369" s="253"/>
      <c r="J1369" s="253"/>
      <c r="K1369" s="253"/>
      <c r="L1369" s="253"/>
      <c r="M1369" s="253"/>
      <c r="N1369" s="253"/>
      <c r="O1369" s="253"/>
      <c r="P1369" s="253"/>
      <c r="Q1369" s="253"/>
      <c r="R1369" s="253"/>
      <c r="S1369" s="253"/>
      <c r="T1369" s="253"/>
      <c r="U1369" s="253"/>
      <c r="V1369" s="253"/>
      <c r="W1369" s="253"/>
      <c r="X1369" s="253"/>
      <c r="Y1369" s="253"/>
      <c r="Z1369" s="253"/>
      <c r="AA1369" s="253"/>
      <c r="AB1369" s="253"/>
      <c r="AC1369" s="253"/>
      <c r="AD1369" s="253"/>
      <c r="AE1369" s="253"/>
      <c r="AF1369" s="253"/>
      <c r="AG1369" s="253"/>
      <c r="AH1369" s="253"/>
      <c r="AI1369" s="253"/>
      <c r="AP1369" s="313"/>
      <c r="AT1369" s="313"/>
    </row>
    <row r="1370" spans="1:46" s="312" customFormat="1" ht="15" customHeight="1" x14ac:dyDescent="0.25">
      <c r="A1370" s="297"/>
      <c r="B1370" s="297"/>
      <c r="C1370" s="253"/>
      <c r="D1370" s="253"/>
      <c r="E1370" s="253"/>
      <c r="F1370" s="253"/>
      <c r="G1370" s="253"/>
      <c r="H1370" s="253"/>
      <c r="I1370" s="253"/>
      <c r="J1370" s="253"/>
      <c r="K1370" s="253"/>
      <c r="L1370" s="253"/>
      <c r="M1370" s="253"/>
      <c r="N1370" s="253"/>
      <c r="O1370" s="253"/>
      <c r="P1370" s="253"/>
      <c r="Q1370" s="253"/>
      <c r="R1370" s="253"/>
      <c r="S1370" s="253"/>
      <c r="T1370" s="253"/>
      <c r="U1370" s="253"/>
      <c r="V1370" s="253"/>
      <c r="W1370" s="253"/>
      <c r="X1370" s="253"/>
      <c r="Y1370" s="253"/>
      <c r="Z1370" s="253"/>
      <c r="AA1370" s="253"/>
      <c r="AB1370" s="253"/>
      <c r="AC1370" s="253"/>
      <c r="AD1370" s="253"/>
      <c r="AE1370" s="253"/>
      <c r="AF1370" s="253"/>
      <c r="AG1370" s="253"/>
      <c r="AH1370" s="253"/>
      <c r="AI1370" s="253"/>
      <c r="AP1370" s="313"/>
      <c r="AT1370" s="313"/>
    </row>
    <row r="1371" spans="1:46" s="312" customFormat="1" ht="15" customHeight="1" x14ac:dyDescent="0.25">
      <c r="A1371" s="297"/>
      <c r="B1371" s="297"/>
      <c r="C1371" s="253"/>
      <c r="D1371" s="253"/>
      <c r="E1371" s="253"/>
      <c r="F1371" s="253"/>
      <c r="G1371" s="253"/>
      <c r="H1371" s="253"/>
      <c r="I1371" s="253"/>
      <c r="J1371" s="253"/>
      <c r="K1371" s="253"/>
      <c r="L1371" s="253"/>
      <c r="M1371" s="253"/>
      <c r="N1371" s="253"/>
      <c r="O1371" s="253"/>
      <c r="P1371" s="253"/>
      <c r="Q1371" s="253"/>
      <c r="R1371" s="253"/>
      <c r="S1371" s="253"/>
      <c r="T1371" s="253"/>
      <c r="U1371" s="253"/>
      <c r="V1371" s="253"/>
      <c r="W1371" s="253"/>
      <c r="X1371" s="253"/>
      <c r="Y1371" s="253"/>
      <c r="Z1371" s="253"/>
      <c r="AA1371" s="253"/>
      <c r="AB1371" s="253"/>
      <c r="AC1371" s="253"/>
      <c r="AD1371" s="253"/>
      <c r="AE1371" s="253"/>
      <c r="AF1371" s="253"/>
      <c r="AG1371" s="253"/>
      <c r="AH1371" s="253"/>
      <c r="AI1371" s="253"/>
      <c r="AP1371" s="313"/>
      <c r="AT1371" s="313"/>
    </row>
    <row r="1372" spans="1:46" s="312" customFormat="1" ht="15" customHeight="1" x14ac:dyDescent="0.25">
      <c r="A1372" s="297"/>
      <c r="B1372" s="297"/>
      <c r="C1372" s="253"/>
      <c r="D1372" s="253"/>
      <c r="E1372" s="253"/>
      <c r="F1372" s="253"/>
      <c r="G1372" s="253"/>
      <c r="H1372" s="253"/>
      <c r="I1372" s="253"/>
      <c r="J1372" s="253"/>
      <c r="K1372" s="253"/>
      <c r="L1372" s="253"/>
      <c r="M1372" s="253"/>
      <c r="N1372" s="253"/>
      <c r="O1372" s="253"/>
      <c r="P1372" s="253"/>
      <c r="Q1372" s="253"/>
      <c r="R1372" s="253"/>
      <c r="S1372" s="253"/>
      <c r="T1372" s="253"/>
      <c r="U1372" s="253"/>
      <c r="V1372" s="253"/>
      <c r="W1372" s="253"/>
      <c r="X1372" s="253"/>
      <c r="Y1372" s="253"/>
      <c r="Z1372" s="253"/>
      <c r="AA1372" s="253"/>
      <c r="AB1372" s="253"/>
      <c r="AC1372" s="253"/>
      <c r="AD1372" s="253"/>
      <c r="AE1372" s="253"/>
      <c r="AF1372" s="253"/>
      <c r="AG1372" s="253"/>
      <c r="AH1372" s="253"/>
      <c r="AI1372" s="253"/>
      <c r="AP1372" s="313"/>
      <c r="AT1372" s="313"/>
    </row>
    <row r="1373" spans="1:46" s="312" customFormat="1" ht="15" customHeight="1" x14ac:dyDescent="0.25">
      <c r="A1373" s="297"/>
      <c r="B1373" s="297"/>
      <c r="C1373" s="253"/>
      <c r="D1373" s="253"/>
      <c r="E1373" s="253"/>
      <c r="F1373" s="253"/>
      <c r="G1373" s="253"/>
      <c r="H1373" s="253"/>
      <c r="I1373" s="253"/>
      <c r="J1373" s="253"/>
      <c r="K1373" s="253"/>
      <c r="L1373" s="253"/>
      <c r="M1373" s="253"/>
      <c r="N1373" s="253"/>
      <c r="O1373" s="253"/>
      <c r="P1373" s="253"/>
      <c r="Q1373" s="253"/>
      <c r="R1373" s="253"/>
      <c r="S1373" s="253"/>
      <c r="T1373" s="253"/>
      <c r="U1373" s="253"/>
      <c r="V1373" s="253"/>
      <c r="W1373" s="253"/>
      <c r="X1373" s="253"/>
      <c r="Y1373" s="253"/>
      <c r="Z1373" s="253"/>
      <c r="AA1373" s="253"/>
      <c r="AB1373" s="253"/>
      <c r="AC1373" s="253"/>
      <c r="AD1373" s="253"/>
      <c r="AE1373" s="253"/>
      <c r="AF1373" s="253"/>
      <c r="AG1373" s="253"/>
      <c r="AH1373" s="253"/>
      <c r="AI1373" s="253"/>
      <c r="AP1373" s="313"/>
      <c r="AT1373" s="313"/>
    </row>
    <row r="1374" spans="1:46" s="312" customFormat="1" ht="15" customHeight="1" x14ac:dyDescent="0.25">
      <c r="A1374" s="297"/>
      <c r="B1374" s="297"/>
      <c r="C1374" s="253"/>
      <c r="D1374" s="253"/>
      <c r="E1374" s="253"/>
      <c r="F1374" s="253"/>
      <c r="G1374" s="253"/>
      <c r="H1374" s="253"/>
      <c r="I1374" s="253"/>
      <c r="J1374" s="253"/>
      <c r="K1374" s="253"/>
      <c r="L1374" s="253"/>
      <c r="M1374" s="253"/>
      <c r="N1374" s="253"/>
      <c r="O1374" s="253"/>
      <c r="P1374" s="253"/>
      <c r="Q1374" s="253"/>
      <c r="R1374" s="253"/>
      <c r="S1374" s="253"/>
      <c r="T1374" s="253"/>
      <c r="U1374" s="253"/>
      <c r="V1374" s="253"/>
      <c r="W1374" s="253"/>
      <c r="X1374" s="253"/>
      <c r="Y1374" s="253"/>
      <c r="Z1374" s="253"/>
      <c r="AA1374" s="253"/>
      <c r="AB1374" s="253"/>
      <c r="AC1374" s="253"/>
      <c r="AD1374" s="253"/>
      <c r="AE1374" s="253"/>
      <c r="AF1374" s="253"/>
      <c r="AG1374" s="253"/>
      <c r="AH1374" s="253"/>
      <c r="AI1374" s="253"/>
      <c r="AP1374" s="313"/>
      <c r="AT1374" s="313"/>
    </row>
    <row r="1375" spans="1:46" s="312" customFormat="1" ht="15" customHeight="1" x14ac:dyDescent="0.25">
      <c r="A1375" s="297"/>
      <c r="B1375" s="297"/>
      <c r="C1375" s="253"/>
      <c r="D1375" s="253"/>
      <c r="E1375" s="253"/>
      <c r="F1375" s="253"/>
      <c r="G1375" s="253"/>
      <c r="H1375" s="253"/>
      <c r="I1375" s="253"/>
      <c r="J1375" s="253"/>
      <c r="K1375" s="253"/>
      <c r="L1375" s="253"/>
      <c r="M1375" s="253"/>
      <c r="N1375" s="253"/>
      <c r="O1375" s="253"/>
      <c r="P1375" s="253"/>
      <c r="Q1375" s="253"/>
      <c r="R1375" s="253"/>
      <c r="S1375" s="253"/>
      <c r="T1375" s="253"/>
      <c r="U1375" s="253"/>
      <c r="V1375" s="253"/>
      <c r="W1375" s="253"/>
      <c r="X1375" s="253"/>
      <c r="Y1375" s="253"/>
      <c r="Z1375" s="253"/>
      <c r="AA1375" s="253"/>
      <c r="AB1375" s="253"/>
      <c r="AC1375" s="253"/>
      <c r="AD1375" s="253"/>
      <c r="AE1375" s="253"/>
      <c r="AF1375" s="253"/>
      <c r="AG1375" s="253"/>
      <c r="AH1375" s="253"/>
      <c r="AI1375" s="253"/>
      <c r="AP1375" s="313"/>
      <c r="AT1375" s="313"/>
    </row>
    <row r="1376" spans="1:46" s="312" customFormat="1" ht="15" customHeight="1" x14ac:dyDescent="0.25">
      <c r="A1376" s="297"/>
      <c r="B1376" s="297"/>
      <c r="C1376" s="253"/>
      <c r="D1376" s="253"/>
      <c r="E1376" s="253"/>
      <c r="F1376" s="253"/>
      <c r="G1376" s="253"/>
      <c r="H1376" s="253"/>
      <c r="I1376" s="253"/>
      <c r="J1376" s="253"/>
      <c r="K1376" s="253"/>
      <c r="L1376" s="253"/>
      <c r="M1376" s="253"/>
      <c r="N1376" s="253"/>
      <c r="O1376" s="253"/>
      <c r="P1376" s="253"/>
      <c r="Q1376" s="253"/>
      <c r="R1376" s="253"/>
      <c r="S1376" s="253"/>
      <c r="T1376" s="253"/>
      <c r="U1376" s="253"/>
      <c r="V1376" s="253"/>
      <c r="W1376" s="253"/>
      <c r="X1376" s="253"/>
      <c r="Y1376" s="253"/>
      <c r="Z1376" s="253"/>
      <c r="AA1376" s="253"/>
      <c r="AB1376" s="253"/>
      <c r="AC1376" s="253"/>
      <c r="AD1376" s="253"/>
      <c r="AE1376" s="253"/>
      <c r="AF1376" s="253"/>
      <c r="AG1376" s="253"/>
      <c r="AH1376" s="253"/>
      <c r="AI1376" s="253"/>
      <c r="AP1376" s="313"/>
      <c r="AT1376" s="313"/>
    </row>
    <row r="1377" spans="1:46" s="312" customFormat="1" ht="15" customHeight="1" x14ac:dyDescent="0.25">
      <c r="A1377" s="297"/>
      <c r="B1377" s="297"/>
      <c r="C1377" s="253"/>
      <c r="D1377" s="253"/>
      <c r="E1377" s="253"/>
      <c r="F1377" s="253"/>
      <c r="G1377" s="253"/>
      <c r="H1377" s="253"/>
      <c r="I1377" s="253"/>
      <c r="J1377" s="253"/>
      <c r="K1377" s="253"/>
      <c r="L1377" s="253"/>
      <c r="M1377" s="253"/>
      <c r="N1377" s="253"/>
      <c r="O1377" s="253"/>
      <c r="P1377" s="253"/>
      <c r="Q1377" s="253"/>
      <c r="R1377" s="253"/>
      <c r="S1377" s="253"/>
      <c r="T1377" s="253"/>
      <c r="U1377" s="253"/>
      <c r="V1377" s="253"/>
      <c r="W1377" s="253"/>
      <c r="X1377" s="253"/>
      <c r="Y1377" s="253"/>
      <c r="Z1377" s="253"/>
      <c r="AA1377" s="253"/>
      <c r="AB1377" s="253"/>
      <c r="AC1377" s="253"/>
      <c r="AD1377" s="253"/>
      <c r="AE1377" s="253"/>
      <c r="AF1377" s="253"/>
      <c r="AG1377" s="253"/>
      <c r="AH1377" s="253"/>
      <c r="AI1377" s="253"/>
      <c r="AP1377" s="313"/>
      <c r="AT1377" s="313"/>
    </row>
    <row r="1378" spans="1:46" s="312" customFormat="1" ht="15" customHeight="1" x14ac:dyDescent="0.25">
      <c r="A1378" s="297"/>
      <c r="B1378" s="297"/>
      <c r="C1378" s="253"/>
      <c r="D1378" s="253"/>
      <c r="E1378" s="253"/>
      <c r="F1378" s="253"/>
      <c r="G1378" s="253"/>
      <c r="H1378" s="253"/>
      <c r="I1378" s="253"/>
      <c r="J1378" s="253"/>
      <c r="K1378" s="253"/>
      <c r="L1378" s="253"/>
      <c r="M1378" s="253"/>
      <c r="N1378" s="253"/>
      <c r="O1378" s="253"/>
      <c r="P1378" s="253"/>
      <c r="Q1378" s="253"/>
      <c r="R1378" s="253"/>
      <c r="S1378" s="253"/>
      <c r="T1378" s="253"/>
      <c r="U1378" s="253"/>
      <c r="V1378" s="253"/>
      <c r="W1378" s="253"/>
      <c r="X1378" s="253"/>
      <c r="Y1378" s="253"/>
      <c r="Z1378" s="253"/>
      <c r="AA1378" s="253"/>
      <c r="AB1378" s="253"/>
      <c r="AC1378" s="253"/>
      <c r="AD1378" s="253"/>
      <c r="AE1378" s="253"/>
      <c r="AF1378" s="253"/>
      <c r="AG1378" s="253"/>
      <c r="AH1378" s="253"/>
      <c r="AI1378" s="253"/>
      <c r="AP1378" s="313"/>
      <c r="AT1378" s="313"/>
    </row>
    <row r="1379" spans="1:46" s="312" customFormat="1" ht="15" customHeight="1" x14ac:dyDescent="0.25">
      <c r="A1379" s="297"/>
      <c r="B1379" s="297"/>
      <c r="C1379" s="253"/>
      <c r="D1379" s="253"/>
      <c r="E1379" s="253"/>
      <c r="F1379" s="253"/>
      <c r="G1379" s="253"/>
      <c r="H1379" s="253"/>
      <c r="I1379" s="253"/>
      <c r="J1379" s="253"/>
      <c r="K1379" s="253"/>
      <c r="L1379" s="253"/>
      <c r="M1379" s="253"/>
      <c r="N1379" s="253"/>
      <c r="O1379" s="253"/>
      <c r="P1379" s="253"/>
      <c r="Q1379" s="253"/>
      <c r="R1379" s="253"/>
      <c r="S1379" s="253"/>
      <c r="T1379" s="253"/>
      <c r="U1379" s="253"/>
      <c r="V1379" s="253"/>
      <c r="W1379" s="253"/>
      <c r="X1379" s="253"/>
      <c r="Y1379" s="253"/>
      <c r="Z1379" s="253"/>
      <c r="AA1379" s="253"/>
      <c r="AB1379" s="253"/>
      <c r="AC1379" s="253"/>
      <c r="AD1379" s="253"/>
      <c r="AE1379" s="253"/>
      <c r="AF1379" s="253"/>
      <c r="AG1379" s="253"/>
      <c r="AH1379" s="253"/>
      <c r="AI1379" s="253"/>
      <c r="AP1379" s="313"/>
      <c r="AT1379" s="313"/>
    </row>
    <row r="1380" spans="1:46" s="312" customFormat="1" ht="15" customHeight="1" x14ac:dyDescent="0.25">
      <c r="A1380" s="297"/>
      <c r="B1380" s="297"/>
      <c r="C1380" s="253"/>
      <c r="D1380" s="253"/>
      <c r="E1380" s="253"/>
      <c r="F1380" s="253"/>
      <c r="G1380" s="253"/>
      <c r="H1380" s="253"/>
      <c r="I1380" s="253"/>
      <c r="J1380" s="253"/>
      <c r="K1380" s="253"/>
      <c r="L1380" s="253"/>
      <c r="M1380" s="253"/>
      <c r="N1380" s="253"/>
      <c r="O1380" s="253"/>
      <c r="P1380" s="253"/>
      <c r="Q1380" s="253"/>
      <c r="R1380" s="253"/>
      <c r="S1380" s="253"/>
      <c r="T1380" s="253"/>
      <c r="U1380" s="253"/>
      <c r="V1380" s="253"/>
      <c r="W1380" s="253"/>
      <c r="X1380" s="253"/>
      <c r="Y1380" s="253"/>
      <c r="Z1380" s="253"/>
      <c r="AA1380" s="253"/>
      <c r="AB1380" s="253"/>
      <c r="AC1380" s="253"/>
      <c r="AD1380" s="253"/>
      <c r="AE1380" s="253"/>
      <c r="AF1380" s="253"/>
      <c r="AG1380" s="253"/>
      <c r="AH1380" s="253"/>
      <c r="AI1380" s="253"/>
      <c r="AP1380" s="313"/>
      <c r="AT1380" s="313"/>
    </row>
    <row r="1381" spans="1:46" s="312" customFormat="1" ht="15" customHeight="1" x14ac:dyDescent="0.25">
      <c r="A1381" s="297"/>
      <c r="B1381" s="297"/>
      <c r="C1381" s="253"/>
      <c r="D1381" s="253"/>
      <c r="E1381" s="253"/>
      <c r="F1381" s="253"/>
      <c r="G1381" s="253"/>
      <c r="H1381" s="253"/>
      <c r="I1381" s="253"/>
      <c r="J1381" s="253"/>
      <c r="K1381" s="253"/>
      <c r="L1381" s="253"/>
      <c r="M1381" s="253"/>
      <c r="N1381" s="253"/>
      <c r="O1381" s="253"/>
      <c r="P1381" s="253"/>
      <c r="Q1381" s="253"/>
      <c r="R1381" s="253"/>
      <c r="S1381" s="253"/>
      <c r="T1381" s="253"/>
      <c r="U1381" s="253"/>
      <c r="V1381" s="253"/>
      <c r="W1381" s="253"/>
      <c r="X1381" s="253"/>
      <c r="Y1381" s="253"/>
      <c r="Z1381" s="253"/>
      <c r="AA1381" s="253"/>
      <c r="AB1381" s="253"/>
      <c r="AC1381" s="253"/>
      <c r="AD1381" s="253"/>
      <c r="AE1381" s="253"/>
      <c r="AF1381" s="253"/>
      <c r="AG1381" s="253"/>
      <c r="AH1381" s="253"/>
      <c r="AI1381" s="253"/>
      <c r="AP1381" s="313"/>
      <c r="AT1381" s="313"/>
    </row>
    <row r="1382" spans="1:46" s="312" customFormat="1" ht="15" customHeight="1" x14ac:dyDescent="0.25">
      <c r="A1382" s="297"/>
      <c r="B1382" s="297"/>
      <c r="C1382" s="253"/>
      <c r="D1382" s="253"/>
      <c r="E1382" s="253"/>
      <c r="F1382" s="253"/>
      <c r="G1382" s="253"/>
      <c r="H1382" s="253"/>
      <c r="I1382" s="253"/>
      <c r="J1382" s="253"/>
      <c r="K1382" s="253"/>
      <c r="L1382" s="253"/>
      <c r="M1382" s="253"/>
      <c r="N1382" s="253"/>
      <c r="O1382" s="253"/>
      <c r="P1382" s="253"/>
      <c r="Q1382" s="253"/>
      <c r="R1382" s="253"/>
      <c r="S1382" s="253"/>
      <c r="T1382" s="253"/>
      <c r="U1382" s="253"/>
      <c r="V1382" s="253"/>
      <c r="W1382" s="253"/>
      <c r="X1382" s="253"/>
      <c r="Y1382" s="253"/>
      <c r="Z1382" s="253"/>
      <c r="AA1382" s="253"/>
      <c r="AB1382" s="253"/>
      <c r="AC1382" s="253"/>
      <c r="AD1382" s="253"/>
      <c r="AE1382" s="253"/>
      <c r="AF1382" s="253"/>
      <c r="AG1382" s="253"/>
      <c r="AH1382" s="253"/>
      <c r="AI1382" s="253"/>
      <c r="AP1382" s="313"/>
      <c r="AT1382" s="313"/>
    </row>
    <row r="1383" spans="1:46" s="312" customFormat="1" ht="15" customHeight="1" x14ac:dyDescent="0.25">
      <c r="A1383" s="297"/>
      <c r="B1383" s="297"/>
      <c r="C1383" s="253"/>
      <c r="D1383" s="253"/>
      <c r="E1383" s="253"/>
      <c r="F1383" s="253"/>
      <c r="G1383" s="253"/>
      <c r="H1383" s="253"/>
      <c r="I1383" s="253"/>
      <c r="J1383" s="253"/>
      <c r="K1383" s="253"/>
      <c r="L1383" s="253"/>
      <c r="M1383" s="253"/>
      <c r="N1383" s="253"/>
      <c r="O1383" s="253"/>
      <c r="P1383" s="253"/>
      <c r="Q1383" s="253"/>
      <c r="R1383" s="253"/>
      <c r="S1383" s="253"/>
      <c r="T1383" s="253"/>
      <c r="U1383" s="253"/>
      <c r="V1383" s="253"/>
      <c r="W1383" s="253"/>
      <c r="X1383" s="253"/>
      <c r="Y1383" s="253"/>
      <c r="Z1383" s="253"/>
      <c r="AA1383" s="253"/>
      <c r="AB1383" s="253"/>
      <c r="AC1383" s="253"/>
      <c r="AD1383" s="253"/>
      <c r="AE1383" s="253"/>
      <c r="AF1383" s="253"/>
      <c r="AG1383" s="253"/>
      <c r="AH1383" s="253"/>
      <c r="AI1383" s="253"/>
      <c r="AP1383" s="313"/>
      <c r="AT1383" s="313"/>
    </row>
    <row r="1384" spans="1:46" s="312" customFormat="1" ht="15" customHeight="1" x14ac:dyDescent="0.25">
      <c r="A1384" s="297"/>
      <c r="B1384" s="297"/>
      <c r="C1384" s="253"/>
      <c r="D1384" s="253"/>
      <c r="E1384" s="253"/>
      <c r="F1384" s="253"/>
      <c r="G1384" s="253"/>
      <c r="H1384" s="253"/>
      <c r="I1384" s="253"/>
      <c r="J1384" s="253"/>
      <c r="K1384" s="253"/>
      <c r="L1384" s="253"/>
      <c r="M1384" s="253"/>
      <c r="N1384" s="253"/>
      <c r="O1384" s="253"/>
      <c r="P1384" s="253"/>
      <c r="Q1384" s="253"/>
      <c r="R1384" s="253"/>
      <c r="S1384" s="253"/>
      <c r="T1384" s="253"/>
      <c r="U1384" s="253"/>
      <c r="V1384" s="253"/>
      <c r="W1384" s="253"/>
      <c r="X1384" s="253"/>
      <c r="Y1384" s="253"/>
      <c r="Z1384" s="253"/>
      <c r="AA1384" s="253"/>
      <c r="AB1384" s="253"/>
      <c r="AC1384" s="253"/>
      <c r="AD1384" s="253"/>
      <c r="AE1384" s="253"/>
      <c r="AF1384" s="253"/>
      <c r="AG1384" s="253"/>
      <c r="AH1384" s="253"/>
      <c r="AI1384" s="253"/>
      <c r="AP1384" s="313"/>
      <c r="AT1384" s="313"/>
    </row>
    <row r="1385" spans="1:46" s="312" customFormat="1" ht="15" customHeight="1" x14ac:dyDescent="0.25">
      <c r="A1385" s="297"/>
      <c r="B1385" s="297"/>
      <c r="C1385" s="253"/>
      <c r="D1385" s="253"/>
      <c r="E1385" s="253"/>
      <c r="F1385" s="253"/>
      <c r="G1385" s="253"/>
      <c r="H1385" s="253"/>
      <c r="I1385" s="253"/>
      <c r="J1385" s="253"/>
      <c r="K1385" s="253"/>
      <c r="L1385" s="253"/>
      <c r="M1385" s="253"/>
      <c r="N1385" s="253"/>
      <c r="O1385" s="253"/>
      <c r="P1385" s="253"/>
      <c r="Q1385" s="253"/>
      <c r="R1385" s="253"/>
      <c r="S1385" s="253"/>
      <c r="T1385" s="253"/>
      <c r="U1385" s="253"/>
      <c r="V1385" s="253"/>
      <c r="W1385" s="253"/>
      <c r="X1385" s="253"/>
      <c r="Y1385" s="253"/>
      <c r="Z1385" s="253"/>
      <c r="AA1385" s="253"/>
      <c r="AB1385" s="253"/>
      <c r="AC1385" s="253"/>
      <c r="AD1385" s="253"/>
      <c r="AE1385" s="253"/>
      <c r="AF1385" s="253"/>
      <c r="AG1385" s="253"/>
      <c r="AH1385" s="253"/>
      <c r="AI1385" s="253"/>
      <c r="AP1385" s="313"/>
      <c r="AT1385" s="313"/>
    </row>
    <row r="1386" spans="1:46" s="312" customFormat="1" ht="15" customHeight="1" x14ac:dyDescent="0.25">
      <c r="A1386" s="297"/>
      <c r="B1386" s="297"/>
      <c r="C1386" s="253"/>
      <c r="D1386" s="253"/>
      <c r="E1386" s="253"/>
      <c r="F1386" s="253"/>
      <c r="G1386" s="253"/>
      <c r="H1386" s="253"/>
      <c r="I1386" s="253"/>
      <c r="J1386" s="253"/>
      <c r="K1386" s="253"/>
      <c r="L1386" s="253"/>
      <c r="M1386" s="253"/>
      <c r="N1386" s="253"/>
      <c r="O1386" s="253"/>
      <c r="P1386" s="253"/>
      <c r="Q1386" s="253"/>
      <c r="R1386" s="253"/>
      <c r="S1386" s="253"/>
      <c r="T1386" s="253"/>
      <c r="U1386" s="253"/>
      <c r="V1386" s="253"/>
      <c r="W1386" s="253"/>
      <c r="X1386" s="253"/>
      <c r="Y1386" s="253"/>
      <c r="Z1386" s="253"/>
      <c r="AA1386" s="253"/>
      <c r="AB1386" s="253"/>
      <c r="AC1386" s="253"/>
      <c r="AD1386" s="253"/>
      <c r="AE1386" s="253"/>
      <c r="AF1386" s="253"/>
      <c r="AG1386" s="253"/>
      <c r="AH1386" s="253"/>
      <c r="AI1386" s="253"/>
      <c r="AP1386" s="313"/>
      <c r="AT1386" s="313"/>
    </row>
    <row r="1387" spans="1:46" s="312" customFormat="1" ht="15" customHeight="1" x14ac:dyDescent="0.25">
      <c r="A1387" s="297"/>
      <c r="B1387" s="297"/>
      <c r="C1387" s="253"/>
      <c r="D1387" s="253"/>
      <c r="E1387" s="253"/>
      <c r="F1387" s="253"/>
      <c r="G1387" s="253"/>
      <c r="H1387" s="253"/>
      <c r="I1387" s="253"/>
      <c r="J1387" s="253"/>
      <c r="K1387" s="253"/>
      <c r="L1387" s="253"/>
      <c r="M1387" s="253"/>
      <c r="N1387" s="253"/>
      <c r="O1387" s="253"/>
      <c r="P1387" s="253"/>
      <c r="Q1387" s="253"/>
      <c r="R1387" s="253"/>
      <c r="S1387" s="253"/>
      <c r="T1387" s="253"/>
      <c r="U1387" s="253"/>
      <c r="V1387" s="253"/>
      <c r="W1387" s="253"/>
      <c r="X1387" s="253"/>
      <c r="Y1387" s="253"/>
      <c r="Z1387" s="253"/>
      <c r="AA1387" s="253"/>
      <c r="AB1387" s="253"/>
      <c r="AC1387" s="253"/>
      <c r="AD1387" s="253"/>
      <c r="AE1387" s="253"/>
      <c r="AF1387" s="253"/>
      <c r="AG1387" s="253"/>
      <c r="AH1387" s="253"/>
      <c r="AI1387" s="253"/>
      <c r="AP1387" s="313"/>
      <c r="AT1387" s="313"/>
    </row>
    <row r="1388" spans="1:46" s="312" customFormat="1" ht="15" customHeight="1" x14ac:dyDescent="0.25">
      <c r="A1388" s="297"/>
      <c r="B1388" s="297"/>
      <c r="C1388" s="253"/>
      <c r="D1388" s="253"/>
      <c r="E1388" s="253"/>
      <c r="F1388" s="253"/>
      <c r="G1388" s="253"/>
      <c r="H1388" s="253"/>
      <c r="I1388" s="253"/>
      <c r="J1388" s="253"/>
      <c r="K1388" s="253"/>
      <c r="L1388" s="253"/>
      <c r="M1388" s="253"/>
      <c r="N1388" s="253"/>
      <c r="O1388" s="253"/>
      <c r="P1388" s="253"/>
      <c r="Q1388" s="253"/>
      <c r="R1388" s="253"/>
      <c r="S1388" s="253"/>
      <c r="T1388" s="253"/>
      <c r="U1388" s="253"/>
      <c r="V1388" s="253"/>
      <c r="W1388" s="253"/>
      <c r="X1388" s="253"/>
      <c r="Y1388" s="253"/>
      <c r="Z1388" s="253"/>
      <c r="AA1388" s="253"/>
      <c r="AB1388" s="253"/>
      <c r="AC1388" s="253"/>
      <c r="AD1388" s="253"/>
      <c r="AE1388" s="253"/>
      <c r="AF1388" s="253"/>
      <c r="AG1388" s="253"/>
      <c r="AH1388" s="253"/>
      <c r="AI1388" s="253"/>
      <c r="AP1388" s="313"/>
      <c r="AT1388" s="313"/>
    </row>
    <row r="1389" spans="1:46" s="312" customFormat="1" ht="15" customHeight="1" x14ac:dyDescent="0.25">
      <c r="A1389" s="297"/>
      <c r="B1389" s="297"/>
      <c r="C1389" s="253"/>
      <c r="D1389" s="253"/>
      <c r="E1389" s="253"/>
      <c r="F1389" s="253"/>
      <c r="G1389" s="253"/>
      <c r="H1389" s="253"/>
      <c r="I1389" s="253"/>
      <c r="J1389" s="253"/>
      <c r="K1389" s="253"/>
      <c r="L1389" s="253"/>
      <c r="M1389" s="253"/>
      <c r="N1389" s="253"/>
      <c r="O1389" s="253"/>
      <c r="P1389" s="253"/>
      <c r="Q1389" s="253"/>
      <c r="R1389" s="253"/>
      <c r="S1389" s="253"/>
      <c r="T1389" s="253"/>
      <c r="U1389" s="253"/>
      <c r="V1389" s="253"/>
      <c r="W1389" s="253"/>
      <c r="X1389" s="253"/>
      <c r="Y1389" s="253"/>
      <c r="Z1389" s="253"/>
      <c r="AA1389" s="253"/>
      <c r="AB1389" s="253"/>
      <c r="AC1389" s="253"/>
      <c r="AD1389" s="253"/>
      <c r="AE1389" s="253"/>
      <c r="AF1389" s="253"/>
      <c r="AG1389" s="253"/>
      <c r="AH1389" s="253"/>
      <c r="AI1389" s="253"/>
      <c r="AP1389" s="313"/>
      <c r="AT1389" s="313"/>
    </row>
    <row r="1390" spans="1:46" s="312" customFormat="1" ht="15" customHeight="1" x14ac:dyDescent="0.25">
      <c r="A1390" s="297"/>
      <c r="B1390" s="297"/>
      <c r="C1390" s="253"/>
      <c r="D1390" s="253"/>
      <c r="E1390" s="253"/>
      <c r="F1390" s="253"/>
      <c r="G1390" s="253"/>
      <c r="H1390" s="253"/>
      <c r="I1390" s="253"/>
      <c r="J1390" s="253"/>
      <c r="K1390" s="253"/>
      <c r="L1390" s="253"/>
      <c r="M1390" s="253"/>
      <c r="N1390" s="253"/>
      <c r="O1390" s="253"/>
      <c r="P1390" s="253"/>
      <c r="Q1390" s="253"/>
      <c r="R1390" s="253"/>
      <c r="S1390" s="253"/>
      <c r="T1390" s="253"/>
      <c r="U1390" s="253"/>
      <c r="V1390" s="253"/>
      <c r="W1390" s="253"/>
      <c r="X1390" s="253"/>
      <c r="Y1390" s="253"/>
      <c r="Z1390" s="253"/>
      <c r="AA1390" s="253"/>
      <c r="AB1390" s="253"/>
      <c r="AC1390" s="253"/>
      <c r="AD1390" s="253"/>
      <c r="AE1390" s="253"/>
      <c r="AF1390" s="253"/>
      <c r="AG1390" s="253"/>
      <c r="AH1390" s="253"/>
      <c r="AI1390" s="253"/>
      <c r="AP1390" s="313"/>
      <c r="AT1390" s="313"/>
    </row>
    <row r="1391" spans="1:46" s="312" customFormat="1" ht="15" customHeight="1" x14ac:dyDescent="0.25">
      <c r="A1391" s="297"/>
      <c r="B1391" s="297"/>
      <c r="C1391" s="253"/>
      <c r="D1391" s="253"/>
      <c r="E1391" s="253"/>
      <c r="F1391" s="253"/>
      <c r="G1391" s="253"/>
      <c r="H1391" s="253"/>
      <c r="I1391" s="253"/>
      <c r="J1391" s="253"/>
      <c r="K1391" s="253"/>
      <c r="L1391" s="253"/>
      <c r="M1391" s="253"/>
      <c r="N1391" s="253"/>
      <c r="O1391" s="253"/>
      <c r="P1391" s="253"/>
      <c r="Q1391" s="253"/>
      <c r="R1391" s="253"/>
      <c r="S1391" s="253"/>
      <c r="T1391" s="253"/>
      <c r="U1391" s="253"/>
      <c r="V1391" s="253"/>
      <c r="W1391" s="253"/>
      <c r="X1391" s="253"/>
      <c r="Y1391" s="253"/>
      <c r="Z1391" s="253"/>
      <c r="AA1391" s="253"/>
      <c r="AB1391" s="253"/>
      <c r="AC1391" s="253"/>
      <c r="AD1391" s="253"/>
      <c r="AE1391" s="253"/>
      <c r="AF1391" s="253"/>
      <c r="AG1391" s="253"/>
      <c r="AH1391" s="253"/>
      <c r="AI1391" s="253"/>
      <c r="AP1391" s="313"/>
      <c r="AT1391" s="313"/>
    </row>
    <row r="1392" spans="1:46" s="312" customFormat="1" ht="15" customHeight="1" x14ac:dyDescent="0.25">
      <c r="A1392" s="297"/>
      <c r="B1392" s="297"/>
      <c r="C1392" s="253"/>
      <c r="D1392" s="253"/>
      <c r="E1392" s="253"/>
      <c r="F1392" s="253"/>
      <c r="G1392" s="253"/>
      <c r="H1392" s="253"/>
      <c r="I1392" s="253"/>
      <c r="J1392" s="253"/>
      <c r="K1392" s="253"/>
      <c r="L1392" s="253"/>
      <c r="M1392" s="253"/>
      <c r="N1392" s="253"/>
      <c r="O1392" s="253"/>
      <c r="P1392" s="253"/>
      <c r="Q1392" s="253"/>
      <c r="R1392" s="253"/>
      <c r="S1392" s="253"/>
      <c r="T1392" s="253"/>
      <c r="U1392" s="253"/>
      <c r="V1392" s="253"/>
      <c r="W1392" s="253"/>
      <c r="X1392" s="253"/>
      <c r="Y1392" s="253"/>
      <c r="Z1392" s="253"/>
      <c r="AA1392" s="253"/>
      <c r="AB1392" s="253"/>
      <c r="AC1392" s="253"/>
      <c r="AD1392" s="253"/>
      <c r="AE1392" s="253"/>
      <c r="AF1392" s="253"/>
      <c r="AG1392" s="253"/>
      <c r="AH1392" s="253"/>
      <c r="AI1392" s="253"/>
      <c r="AP1392" s="313"/>
      <c r="AT1392" s="313"/>
    </row>
    <row r="1393" spans="1:46" s="312" customFormat="1" ht="15" customHeight="1" x14ac:dyDescent="0.25">
      <c r="A1393" s="297"/>
      <c r="B1393" s="297"/>
      <c r="C1393" s="253"/>
      <c r="D1393" s="253"/>
      <c r="E1393" s="253"/>
      <c r="F1393" s="253"/>
      <c r="G1393" s="253"/>
      <c r="H1393" s="253"/>
      <c r="I1393" s="253"/>
      <c r="J1393" s="253"/>
      <c r="K1393" s="253"/>
      <c r="L1393" s="253"/>
      <c r="M1393" s="253"/>
      <c r="N1393" s="253"/>
      <c r="O1393" s="253"/>
      <c r="P1393" s="253"/>
      <c r="Q1393" s="253"/>
      <c r="R1393" s="253"/>
      <c r="S1393" s="253"/>
      <c r="T1393" s="253"/>
      <c r="U1393" s="253"/>
      <c r="V1393" s="253"/>
      <c r="W1393" s="253"/>
      <c r="X1393" s="253"/>
      <c r="Y1393" s="253"/>
      <c r="Z1393" s="253"/>
      <c r="AA1393" s="253"/>
      <c r="AB1393" s="253"/>
      <c r="AC1393" s="253"/>
      <c r="AD1393" s="253"/>
      <c r="AE1393" s="253"/>
      <c r="AF1393" s="253"/>
      <c r="AG1393" s="253"/>
      <c r="AH1393" s="253"/>
      <c r="AI1393" s="253"/>
      <c r="AP1393" s="313"/>
      <c r="AT1393" s="313"/>
    </row>
    <row r="1394" spans="1:46" s="312" customFormat="1" ht="15" customHeight="1" x14ac:dyDescent="0.25">
      <c r="A1394" s="297"/>
      <c r="B1394" s="297"/>
      <c r="C1394" s="253"/>
      <c r="D1394" s="253"/>
      <c r="E1394" s="253"/>
      <c r="F1394" s="253"/>
      <c r="G1394" s="253"/>
      <c r="H1394" s="253"/>
      <c r="I1394" s="253"/>
      <c r="J1394" s="253"/>
      <c r="K1394" s="253"/>
      <c r="L1394" s="253"/>
      <c r="M1394" s="253"/>
      <c r="N1394" s="253"/>
      <c r="O1394" s="253"/>
      <c r="P1394" s="253"/>
      <c r="Q1394" s="253"/>
      <c r="R1394" s="253"/>
      <c r="S1394" s="253"/>
      <c r="T1394" s="253"/>
      <c r="U1394" s="253"/>
      <c r="V1394" s="253"/>
      <c r="W1394" s="253"/>
      <c r="X1394" s="253"/>
      <c r="Y1394" s="253"/>
      <c r="Z1394" s="253"/>
      <c r="AA1394" s="253"/>
      <c r="AB1394" s="253"/>
      <c r="AC1394" s="253"/>
      <c r="AD1394" s="253"/>
      <c r="AE1394" s="253"/>
      <c r="AF1394" s="253"/>
      <c r="AG1394" s="253"/>
      <c r="AH1394" s="253"/>
      <c r="AI1394" s="253"/>
      <c r="AP1394" s="313"/>
      <c r="AT1394" s="313"/>
    </row>
    <row r="1395" spans="1:46" s="312" customFormat="1" ht="15" customHeight="1" x14ac:dyDescent="0.25">
      <c r="A1395" s="297"/>
      <c r="B1395" s="297"/>
      <c r="C1395" s="253"/>
      <c r="D1395" s="253"/>
      <c r="E1395" s="253"/>
      <c r="F1395" s="253"/>
      <c r="G1395" s="253"/>
      <c r="H1395" s="253"/>
      <c r="I1395" s="253"/>
      <c r="J1395" s="253"/>
      <c r="K1395" s="253"/>
      <c r="L1395" s="253"/>
      <c r="M1395" s="253"/>
      <c r="N1395" s="253"/>
      <c r="O1395" s="253"/>
      <c r="P1395" s="253"/>
      <c r="Q1395" s="253"/>
      <c r="R1395" s="253"/>
      <c r="S1395" s="253"/>
      <c r="T1395" s="253"/>
      <c r="U1395" s="253"/>
      <c r="V1395" s="253"/>
      <c r="W1395" s="253"/>
      <c r="X1395" s="253"/>
      <c r="Y1395" s="253"/>
      <c r="Z1395" s="253"/>
      <c r="AA1395" s="253"/>
      <c r="AB1395" s="253"/>
      <c r="AC1395" s="253"/>
      <c r="AD1395" s="253"/>
      <c r="AE1395" s="253"/>
      <c r="AF1395" s="253"/>
      <c r="AG1395" s="253"/>
      <c r="AH1395" s="253"/>
      <c r="AI1395" s="253"/>
      <c r="AP1395" s="313"/>
      <c r="AT1395" s="313"/>
    </row>
    <row r="1396" spans="1:46" s="312" customFormat="1" ht="15" customHeight="1" x14ac:dyDescent="0.25">
      <c r="A1396" s="297"/>
      <c r="B1396" s="297"/>
      <c r="C1396" s="253"/>
      <c r="D1396" s="253"/>
      <c r="E1396" s="253"/>
      <c r="F1396" s="253"/>
      <c r="G1396" s="253"/>
      <c r="H1396" s="253"/>
      <c r="I1396" s="253"/>
      <c r="J1396" s="253"/>
      <c r="K1396" s="253"/>
      <c r="L1396" s="253"/>
      <c r="M1396" s="253"/>
      <c r="N1396" s="253"/>
      <c r="O1396" s="253"/>
      <c r="P1396" s="253"/>
      <c r="Q1396" s="253"/>
      <c r="R1396" s="253"/>
      <c r="S1396" s="253"/>
      <c r="T1396" s="253"/>
      <c r="U1396" s="253"/>
      <c r="V1396" s="253"/>
      <c r="W1396" s="253"/>
      <c r="X1396" s="253"/>
      <c r="Y1396" s="253"/>
      <c r="Z1396" s="253"/>
      <c r="AA1396" s="253"/>
      <c r="AB1396" s="253"/>
      <c r="AC1396" s="253"/>
      <c r="AD1396" s="253"/>
      <c r="AE1396" s="253"/>
      <c r="AF1396" s="253"/>
      <c r="AG1396" s="253"/>
      <c r="AH1396" s="253"/>
      <c r="AI1396" s="253"/>
      <c r="AP1396" s="313"/>
      <c r="AT1396" s="313"/>
    </row>
    <row r="1397" spans="1:46" s="312" customFormat="1" ht="15" customHeight="1" x14ac:dyDescent="0.25">
      <c r="A1397" s="297"/>
      <c r="B1397" s="297"/>
      <c r="C1397" s="253"/>
      <c r="D1397" s="253"/>
      <c r="E1397" s="253"/>
      <c r="F1397" s="253"/>
      <c r="G1397" s="253"/>
      <c r="H1397" s="253"/>
      <c r="I1397" s="253"/>
      <c r="J1397" s="253"/>
      <c r="K1397" s="253"/>
      <c r="L1397" s="253"/>
      <c r="M1397" s="253"/>
      <c r="N1397" s="253"/>
      <c r="O1397" s="253"/>
      <c r="P1397" s="253"/>
      <c r="Q1397" s="253"/>
      <c r="R1397" s="253"/>
      <c r="S1397" s="253"/>
      <c r="T1397" s="253"/>
      <c r="U1397" s="253"/>
      <c r="V1397" s="253"/>
      <c r="W1397" s="253"/>
      <c r="X1397" s="253"/>
      <c r="Y1397" s="253"/>
      <c r="Z1397" s="253"/>
      <c r="AA1397" s="253"/>
      <c r="AB1397" s="253"/>
      <c r="AC1397" s="253"/>
      <c r="AD1397" s="253"/>
      <c r="AE1397" s="253"/>
      <c r="AF1397" s="253"/>
      <c r="AG1397" s="253"/>
      <c r="AH1397" s="253"/>
      <c r="AI1397" s="253"/>
      <c r="AP1397" s="313"/>
      <c r="AT1397" s="313"/>
    </row>
    <row r="1398" spans="1:46" s="312" customFormat="1" ht="15" customHeight="1" x14ac:dyDescent="0.25">
      <c r="A1398" s="297"/>
      <c r="B1398" s="297"/>
      <c r="C1398" s="253"/>
      <c r="D1398" s="253"/>
      <c r="E1398" s="253"/>
      <c r="F1398" s="253"/>
      <c r="G1398" s="253"/>
      <c r="H1398" s="253"/>
      <c r="I1398" s="253"/>
      <c r="J1398" s="253"/>
      <c r="K1398" s="253"/>
      <c r="L1398" s="253"/>
      <c r="M1398" s="253"/>
      <c r="N1398" s="253"/>
      <c r="O1398" s="253"/>
      <c r="P1398" s="253"/>
      <c r="Q1398" s="253"/>
      <c r="R1398" s="253"/>
      <c r="S1398" s="253"/>
      <c r="T1398" s="253"/>
      <c r="U1398" s="253"/>
      <c r="V1398" s="253"/>
      <c r="W1398" s="253"/>
      <c r="X1398" s="253"/>
      <c r="Y1398" s="253"/>
      <c r="Z1398" s="253"/>
      <c r="AA1398" s="253"/>
      <c r="AB1398" s="253"/>
      <c r="AC1398" s="253"/>
      <c r="AD1398" s="253"/>
      <c r="AE1398" s="253"/>
      <c r="AF1398" s="253"/>
      <c r="AG1398" s="253"/>
      <c r="AH1398" s="253"/>
      <c r="AI1398" s="253"/>
      <c r="AP1398" s="313"/>
      <c r="AT1398" s="313"/>
    </row>
    <row r="1399" spans="1:46" s="312" customFormat="1" ht="15" customHeight="1" x14ac:dyDescent="0.25">
      <c r="A1399" s="297"/>
      <c r="B1399" s="297"/>
      <c r="C1399" s="253"/>
      <c r="D1399" s="253"/>
      <c r="E1399" s="253"/>
      <c r="F1399" s="253"/>
      <c r="G1399" s="253"/>
      <c r="H1399" s="253"/>
      <c r="I1399" s="253"/>
      <c r="J1399" s="253"/>
      <c r="K1399" s="253"/>
      <c r="L1399" s="253"/>
      <c r="M1399" s="253"/>
      <c r="N1399" s="253"/>
      <c r="O1399" s="253"/>
      <c r="P1399" s="253"/>
      <c r="Q1399" s="253"/>
      <c r="R1399" s="253"/>
      <c r="S1399" s="253"/>
      <c r="T1399" s="253"/>
      <c r="U1399" s="253"/>
      <c r="V1399" s="253"/>
      <c r="W1399" s="253"/>
      <c r="X1399" s="253"/>
      <c r="Y1399" s="253"/>
      <c r="Z1399" s="253"/>
      <c r="AA1399" s="253"/>
      <c r="AB1399" s="253"/>
      <c r="AC1399" s="253"/>
      <c r="AD1399" s="253"/>
      <c r="AE1399" s="253"/>
      <c r="AF1399" s="253"/>
      <c r="AG1399" s="253"/>
      <c r="AH1399" s="253"/>
      <c r="AI1399" s="253"/>
      <c r="AP1399" s="313"/>
      <c r="AT1399" s="313"/>
    </row>
    <row r="1400" spans="1:46" s="312" customFormat="1" ht="15" customHeight="1" x14ac:dyDescent="0.25">
      <c r="A1400" s="297"/>
      <c r="B1400" s="297"/>
      <c r="C1400" s="253"/>
      <c r="D1400" s="253"/>
      <c r="E1400" s="253"/>
      <c r="F1400" s="253"/>
      <c r="G1400" s="253"/>
      <c r="H1400" s="253"/>
      <c r="I1400" s="253"/>
      <c r="J1400" s="253"/>
      <c r="K1400" s="253"/>
      <c r="L1400" s="253"/>
      <c r="M1400" s="253"/>
      <c r="N1400" s="253"/>
      <c r="O1400" s="253"/>
      <c r="P1400" s="253"/>
      <c r="Q1400" s="253"/>
      <c r="R1400" s="253"/>
      <c r="S1400" s="253"/>
      <c r="T1400" s="253"/>
      <c r="U1400" s="253"/>
      <c r="V1400" s="253"/>
      <c r="W1400" s="253"/>
      <c r="X1400" s="253"/>
      <c r="Y1400" s="253"/>
      <c r="Z1400" s="253"/>
      <c r="AA1400" s="253"/>
      <c r="AB1400" s="253"/>
      <c r="AC1400" s="253"/>
      <c r="AD1400" s="253"/>
      <c r="AE1400" s="253"/>
      <c r="AF1400" s="253"/>
      <c r="AG1400" s="253"/>
      <c r="AH1400" s="253"/>
      <c r="AI1400" s="253"/>
      <c r="AP1400" s="313"/>
      <c r="AT1400" s="313"/>
    </row>
    <row r="1401" spans="1:46" s="312" customFormat="1" ht="15" customHeight="1" x14ac:dyDescent="0.25">
      <c r="A1401" s="297"/>
      <c r="B1401" s="297"/>
      <c r="C1401" s="253"/>
      <c r="D1401" s="253"/>
      <c r="E1401" s="253"/>
      <c r="F1401" s="253"/>
      <c r="G1401" s="253"/>
      <c r="H1401" s="253"/>
      <c r="I1401" s="253"/>
      <c r="J1401" s="253"/>
      <c r="K1401" s="253"/>
      <c r="L1401" s="253"/>
      <c r="M1401" s="253"/>
      <c r="N1401" s="253"/>
      <c r="O1401" s="253"/>
      <c r="P1401" s="253"/>
      <c r="Q1401" s="253"/>
      <c r="R1401" s="253"/>
      <c r="S1401" s="253"/>
      <c r="T1401" s="253"/>
      <c r="U1401" s="253"/>
      <c r="V1401" s="253"/>
      <c r="W1401" s="253"/>
      <c r="X1401" s="253"/>
      <c r="Y1401" s="253"/>
      <c r="Z1401" s="253"/>
      <c r="AA1401" s="253"/>
      <c r="AB1401" s="253"/>
      <c r="AC1401" s="253"/>
      <c r="AD1401" s="253"/>
      <c r="AE1401" s="253"/>
      <c r="AF1401" s="253"/>
      <c r="AG1401" s="253"/>
      <c r="AH1401" s="253"/>
      <c r="AI1401" s="253"/>
      <c r="AP1401" s="313"/>
      <c r="AT1401" s="313"/>
    </row>
    <row r="1402" spans="1:46" s="312" customFormat="1" ht="15" customHeight="1" x14ac:dyDescent="0.25">
      <c r="A1402" s="297"/>
      <c r="B1402" s="297"/>
      <c r="C1402" s="253"/>
      <c r="D1402" s="253"/>
      <c r="E1402" s="253"/>
      <c r="F1402" s="253"/>
      <c r="G1402" s="253"/>
      <c r="H1402" s="253"/>
      <c r="I1402" s="253"/>
      <c r="J1402" s="253"/>
      <c r="K1402" s="253"/>
      <c r="L1402" s="253"/>
      <c r="M1402" s="253"/>
      <c r="N1402" s="253"/>
      <c r="O1402" s="253"/>
      <c r="P1402" s="253"/>
      <c r="Q1402" s="253"/>
      <c r="R1402" s="253"/>
      <c r="S1402" s="253"/>
      <c r="T1402" s="253"/>
      <c r="U1402" s="253"/>
      <c r="V1402" s="253"/>
      <c r="W1402" s="253"/>
      <c r="X1402" s="253"/>
      <c r="Y1402" s="253"/>
      <c r="Z1402" s="253"/>
      <c r="AA1402" s="253"/>
      <c r="AB1402" s="253"/>
      <c r="AC1402" s="253"/>
      <c r="AD1402" s="253"/>
      <c r="AE1402" s="253"/>
      <c r="AF1402" s="253"/>
      <c r="AG1402" s="253"/>
      <c r="AH1402" s="253"/>
      <c r="AI1402" s="253"/>
      <c r="AP1402" s="313"/>
      <c r="AT1402" s="313"/>
    </row>
    <row r="1403" spans="1:46" s="312" customFormat="1" ht="15" customHeight="1" x14ac:dyDescent="0.25">
      <c r="A1403" s="297"/>
      <c r="B1403" s="297"/>
      <c r="C1403" s="253"/>
      <c r="D1403" s="253"/>
      <c r="E1403" s="253"/>
      <c r="F1403" s="253"/>
      <c r="G1403" s="253"/>
      <c r="H1403" s="253"/>
      <c r="I1403" s="253"/>
      <c r="J1403" s="253"/>
      <c r="K1403" s="253"/>
      <c r="L1403" s="253"/>
      <c r="M1403" s="253"/>
      <c r="N1403" s="253"/>
      <c r="O1403" s="253"/>
      <c r="P1403" s="253"/>
      <c r="Q1403" s="253"/>
      <c r="R1403" s="253"/>
      <c r="S1403" s="253"/>
      <c r="T1403" s="253"/>
      <c r="U1403" s="253"/>
      <c r="V1403" s="253"/>
      <c r="W1403" s="253"/>
      <c r="X1403" s="253"/>
      <c r="Y1403" s="253"/>
      <c r="Z1403" s="253"/>
      <c r="AA1403" s="253"/>
      <c r="AB1403" s="253"/>
      <c r="AC1403" s="253"/>
      <c r="AD1403" s="253"/>
      <c r="AE1403" s="253"/>
      <c r="AF1403" s="253"/>
      <c r="AG1403" s="253"/>
      <c r="AH1403" s="253"/>
      <c r="AI1403" s="253"/>
      <c r="AP1403" s="313"/>
      <c r="AT1403" s="313"/>
    </row>
    <row r="1404" spans="1:46" s="312" customFormat="1" ht="15" customHeight="1" x14ac:dyDescent="0.25">
      <c r="A1404" s="297"/>
      <c r="B1404" s="297"/>
      <c r="C1404" s="253"/>
      <c r="D1404" s="253"/>
      <c r="E1404" s="253"/>
      <c r="F1404" s="253"/>
      <c r="G1404" s="253"/>
      <c r="H1404" s="253"/>
      <c r="I1404" s="253"/>
      <c r="J1404" s="253"/>
      <c r="K1404" s="253"/>
      <c r="L1404" s="253"/>
      <c r="M1404" s="253"/>
      <c r="N1404" s="253"/>
      <c r="O1404" s="253"/>
      <c r="P1404" s="253"/>
      <c r="Q1404" s="253"/>
      <c r="R1404" s="253"/>
      <c r="S1404" s="253"/>
      <c r="T1404" s="253"/>
      <c r="U1404" s="253"/>
      <c r="V1404" s="253"/>
      <c r="W1404" s="253"/>
      <c r="X1404" s="253"/>
      <c r="Y1404" s="253"/>
      <c r="Z1404" s="253"/>
      <c r="AA1404" s="253"/>
      <c r="AB1404" s="253"/>
      <c r="AC1404" s="253"/>
      <c r="AD1404" s="253"/>
      <c r="AE1404" s="253"/>
      <c r="AF1404" s="253"/>
      <c r="AG1404" s="253"/>
      <c r="AH1404" s="253"/>
      <c r="AI1404" s="253"/>
      <c r="AP1404" s="313"/>
      <c r="AT1404" s="313"/>
    </row>
    <row r="1405" spans="1:46" s="312" customFormat="1" ht="15" customHeight="1" x14ac:dyDescent="0.25">
      <c r="A1405" s="297"/>
      <c r="B1405" s="297"/>
      <c r="C1405" s="253"/>
      <c r="D1405" s="253"/>
      <c r="E1405" s="253"/>
      <c r="F1405" s="253"/>
      <c r="G1405" s="253"/>
      <c r="H1405" s="253"/>
      <c r="I1405" s="253"/>
      <c r="J1405" s="253"/>
      <c r="K1405" s="253"/>
      <c r="L1405" s="253"/>
      <c r="M1405" s="253"/>
      <c r="N1405" s="253"/>
      <c r="O1405" s="253"/>
      <c r="P1405" s="253"/>
      <c r="Q1405" s="253"/>
      <c r="R1405" s="253"/>
      <c r="S1405" s="253"/>
      <c r="T1405" s="253"/>
      <c r="U1405" s="253"/>
      <c r="V1405" s="253"/>
      <c r="W1405" s="253"/>
      <c r="X1405" s="253"/>
      <c r="Y1405" s="253"/>
      <c r="Z1405" s="253"/>
      <c r="AA1405" s="253"/>
      <c r="AB1405" s="253"/>
      <c r="AC1405" s="253"/>
      <c r="AD1405" s="253"/>
      <c r="AE1405" s="253"/>
      <c r="AF1405" s="253"/>
      <c r="AG1405" s="253"/>
      <c r="AH1405" s="253"/>
      <c r="AI1405" s="253"/>
      <c r="AP1405" s="313"/>
      <c r="AT1405" s="313"/>
    </row>
    <row r="1406" spans="1:46" s="312" customFormat="1" ht="15" customHeight="1" x14ac:dyDescent="0.25">
      <c r="A1406" s="297"/>
      <c r="B1406" s="297"/>
      <c r="C1406" s="253"/>
      <c r="D1406" s="253"/>
      <c r="E1406" s="253"/>
      <c r="F1406" s="253"/>
      <c r="G1406" s="253"/>
      <c r="H1406" s="253"/>
      <c r="I1406" s="253"/>
      <c r="J1406" s="253"/>
      <c r="K1406" s="253"/>
      <c r="L1406" s="253"/>
      <c r="M1406" s="253"/>
      <c r="N1406" s="253"/>
      <c r="O1406" s="253"/>
      <c r="P1406" s="253"/>
      <c r="Q1406" s="253"/>
      <c r="R1406" s="253"/>
      <c r="S1406" s="253"/>
      <c r="T1406" s="253"/>
      <c r="U1406" s="253"/>
      <c r="V1406" s="253"/>
      <c r="W1406" s="253"/>
      <c r="X1406" s="253"/>
      <c r="Y1406" s="253"/>
      <c r="Z1406" s="253"/>
      <c r="AA1406" s="253"/>
      <c r="AB1406" s="253"/>
      <c r="AC1406" s="253"/>
      <c r="AD1406" s="253"/>
      <c r="AE1406" s="253"/>
      <c r="AF1406" s="253"/>
      <c r="AG1406" s="253"/>
      <c r="AH1406" s="253"/>
      <c r="AI1406" s="253"/>
      <c r="AP1406" s="313"/>
      <c r="AT1406" s="313"/>
    </row>
    <row r="1407" spans="1:46" s="312" customFormat="1" ht="15" customHeight="1" x14ac:dyDescent="0.25">
      <c r="A1407" s="297"/>
      <c r="B1407" s="297"/>
      <c r="C1407" s="253"/>
      <c r="D1407" s="253"/>
      <c r="E1407" s="253"/>
      <c r="F1407" s="253"/>
      <c r="G1407" s="253"/>
      <c r="H1407" s="253"/>
      <c r="I1407" s="253"/>
      <c r="J1407" s="253"/>
      <c r="K1407" s="253"/>
      <c r="L1407" s="253"/>
      <c r="M1407" s="253"/>
      <c r="N1407" s="253"/>
      <c r="O1407" s="253"/>
      <c r="P1407" s="253"/>
      <c r="Q1407" s="253"/>
      <c r="R1407" s="253"/>
      <c r="S1407" s="253"/>
      <c r="T1407" s="253"/>
      <c r="U1407" s="253"/>
      <c r="V1407" s="253"/>
      <c r="W1407" s="253"/>
      <c r="X1407" s="253"/>
      <c r="Y1407" s="253"/>
      <c r="Z1407" s="253"/>
      <c r="AA1407" s="253"/>
      <c r="AB1407" s="253"/>
      <c r="AC1407" s="253"/>
      <c r="AD1407" s="253"/>
      <c r="AE1407" s="253"/>
      <c r="AF1407" s="253"/>
      <c r="AG1407" s="253"/>
      <c r="AH1407" s="253"/>
      <c r="AI1407" s="253"/>
      <c r="AP1407" s="313"/>
      <c r="AT1407" s="313"/>
    </row>
    <row r="1408" spans="1:46" s="312" customFormat="1" ht="15" customHeight="1" x14ac:dyDescent="0.25">
      <c r="A1408" s="297"/>
      <c r="B1408" s="297"/>
      <c r="C1408" s="253"/>
      <c r="D1408" s="253"/>
      <c r="E1408" s="253"/>
      <c r="F1408" s="253"/>
      <c r="G1408" s="253"/>
      <c r="H1408" s="253"/>
      <c r="I1408" s="253"/>
      <c r="J1408" s="253"/>
      <c r="K1408" s="253"/>
      <c r="L1408" s="253"/>
      <c r="M1408" s="253"/>
      <c r="N1408" s="253"/>
      <c r="O1408" s="253"/>
      <c r="P1408" s="253"/>
      <c r="Q1408" s="253"/>
      <c r="R1408" s="253"/>
      <c r="S1408" s="253"/>
      <c r="T1408" s="253"/>
      <c r="U1408" s="253"/>
      <c r="V1408" s="253"/>
      <c r="W1408" s="253"/>
      <c r="X1408" s="253"/>
      <c r="Y1408" s="253"/>
      <c r="Z1408" s="253"/>
      <c r="AA1408" s="253"/>
      <c r="AB1408" s="253"/>
      <c r="AC1408" s="253"/>
      <c r="AD1408" s="253"/>
      <c r="AE1408" s="253"/>
      <c r="AF1408" s="253"/>
      <c r="AG1408" s="253"/>
      <c r="AH1408" s="253"/>
      <c r="AI1408" s="253"/>
      <c r="AP1408" s="313"/>
      <c r="AT1408" s="313"/>
    </row>
    <row r="1409" spans="1:46" s="312" customFormat="1" ht="15" customHeight="1" x14ac:dyDescent="0.25">
      <c r="A1409" s="297"/>
      <c r="B1409" s="297"/>
      <c r="C1409" s="253"/>
      <c r="D1409" s="253"/>
      <c r="E1409" s="253"/>
      <c r="F1409" s="253"/>
      <c r="G1409" s="253"/>
      <c r="H1409" s="253"/>
      <c r="I1409" s="253"/>
      <c r="J1409" s="253"/>
      <c r="K1409" s="253"/>
      <c r="L1409" s="253"/>
      <c r="M1409" s="253"/>
      <c r="N1409" s="253"/>
      <c r="O1409" s="253"/>
      <c r="P1409" s="253"/>
      <c r="Q1409" s="253"/>
      <c r="R1409" s="253"/>
      <c r="S1409" s="253"/>
      <c r="T1409" s="253"/>
      <c r="U1409" s="253"/>
      <c r="V1409" s="253"/>
      <c r="W1409" s="253"/>
      <c r="X1409" s="253"/>
      <c r="Y1409" s="253"/>
      <c r="Z1409" s="253"/>
      <c r="AA1409" s="253"/>
      <c r="AB1409" s="253"/>
      <c r="AC1409" s="253"/>
      <c r="AD1409" s="253"/>
      <c r="AE1409" s="253"/>
      <c r="AF1409" s="253"/>
      <c r="AG1409" s="253"/>
      <c r="AH1409" s="253"/>
      <c r="AI1409" s="253"/>
      <c r="AP1409" s="313"/>
      <c r="AT1409" s="313"/>
    </row>
    <row r="1410" spans="1:46" s="312" customFormat="1" ht="15" customHeight="1" x14ac:dyDescent="0.25">
      <c r="A1410" s="297"/>
      <c r="B1410" s="297"/>
      <c r="C1410" s="253"/>
      <c r="D1410" s="253"/>
      <c r="E1410" s="253"/>
      <c r="F1410" s="253"/>
      <c r="G1410" s="253"/>
      <c r="H1410" s="253"/>
      <c r="I1410" s="253"/>
      <c r="J1410" s="253"/>
      <c r="K1410" s="253"/>
      <c r="L1410" s="253"/>
      <c r="M1410" s="253"/>
      <c r="N1410" s="253"/>
      <c r="O1410" s="253"/>
      <c r="P1410" s="253"/>
      <c r="Q1410" s="253"/>
      <c r="R1410" s="253"/>
      <c r="S1410" s="253"/>
      <c r="T1410" s="253"/>
      <c r="U1410" s="253"/>
      <c r="V1410" s="253"/>
      <c r="W1410" s="253"/>
      <c r="X1410" s="253"/>
      <c r="Y1410" s="253"/>
      <c r="Z1410" s="253"/>
      <c r="AA1410" s="253"/>
      <c r="AB1410" s="253"/>
      <c r="AC1410" s="253"/>
      <c r="AD1410" s="253"/>
      <c r="AE1410" s="253"/>
      <c r="AF1410" s="253"/>
      <c r="AG1410" s="253"/>
      <c r="AH1410" s="253"/>
      <c r="AI1410" s="253"/>
      <c r="AP1410" s="313"/>
      <c r="AT1410" s="313"/>
    </row>
    <row r="1411" spans="1:46" s="312" customFormat="1" ht="15" customHeight="1" x14ac:dyDescent="0.25">
      <c r="A1411" s="297"/>
      <c r="B1411" s="297"/>
      <c r="C1411" s="253"/>
      <c r="D1411" s="253"/>
      <c r="E1411" s="253"/>
      <c r="F1411" s="253"/>
      <c r="G1411" s="253"/>
      <c r="H1411" s="253"/>
      <c r="I1411" s="253"/>
      <c r="J1411" s="253"/>
      <c r="K1411" s="253"/>
      <c r="L1411" s="253"/>
      <c r="M1411" s="253"/>
      <c r="N1411" s="253"/>
      <c r="O1411" s="253"/>
      <c r="P1411" s="253"/>
      <c r="Q1411" s="253"/>
      <c r="R1411" s="253"/>
      <c r="S1411" s="253"/>
      <c r="T1411" s="253"/>
      <c r="U1411" s="253"/>
      <c r="V1411" s="253"/>
      <c r="W1411" s="253"/>
      <c r="X1411" s="253"/>
      <c r="Y1411" s="253"/>
      <c r="Z1411" s="253"/>
      <c r="AA1411" s="253"/>
      <c r="AB1411" s="253"/>
      <c r="AC1411" s="253"/>
      <c r="AD1411" s="253"/>
      <c r="AE1411" s="253"/>
      <c r="AF1411" s="253"/>
      <c r="AG1411" s="253"/>
      <c r="AH1411" s="253"/>
      <c r="AI1411" s="253"/>
      <c r="AP1411" s="313"/>
      <c r="AT1411" s="313"/>
    </row>
    <row r="1412" spans="1:46" s="312" customFormat="1" ht="15" customHeight="1" x14ac:dyDescent="0.25">
      <c r="A1412" s="297"/>
      <c r="B1412" s="297"/>
      <c r="C1412" s="253"/>
      <c r="D1412" s="253"/>
      <c r="E1412" s="253"/>
      <c r="F1412" s="253"/>
      <c r="G1412" s="253"/>
      <c r="H1412" s="253"/>
      <c r="I1412" s="253"/>
      <c r="J1412" s="253"/>
      <c r="K1412" s="253"/>
      <c r="L1412" s="253"/>
      <c r="M1412" s="253"/>
      <c r="N1412" s="253"/>
      <c r="O1412" s="253"/>
      <c r="P1412" s="253"/>
      <c r="Q1412" s="253"/>
      <c r="R1412" s="253"/>
      <c r="S1412" s="253"/>
      <c r="T1412" s="253"/>
      <c r="U1412" s="253"/>
      <c r="V1412" s="253"/>
      <c r="W1412" s="253"/>
      <c r="X1412" s="253"/>
      <c r="Y1412" s="253"/>
      <c r="Z1412" s="253"/>
      <c r="AA1412" s="253"/>
      <c r="AB1412" s="253"/>
      <c r="AC1412" s="253"/>
      <c r="AD1412" s="253"/>
      <c r="AE1412" s="253"/>
      <c r="AF1412" s="253"/>
      <c r="AG1412" s="253"/>
      <c r="AH1412" s="253"/>
      <c r="AI1412" s="253"/>
      <c r="AP1412" s="313"/>
      <c r="AT1412" s="313"/>
    </row>
    <row r="1413" spans="1:46" s="312" customFormat="1" ht="15" customHeight="1" x14ac:dyDescent="0.25">
      <c r="A1413" s="297"/>
      <c r="B1413" s="297"/>
      <c r="C1413" s="253"/>
      <c r="D1413" s="253"/>
      <c r="E1413" s="253"/>
      <c r="F1413" s="253"/>
      <c r="G1413" s="253"/>
      <c r="H1413" s="253"/>
      <c r="I1413" s="253"/>
      <c r="J1413" s="253"/>
      <c r="K1413" s="253"/>
      <c r="L1413" s="253"/>
      <c r="M1413" s="253"/>
      <c r="N1413" s="253"/>
      <c r="O1413" s="253"/>
      <c r="P1413" s="253"/>
      <c r="Q1413" s="253"/>
      <c r="R1413" s="253"/>
      <c r="S1413" s="253"/>
      <c r="T1413" s="253"/>
      <c r="U1413" s="253"/>
      <c r="V1413" s="253"/>
      <c r="W1413" s="253"/>
      <c r="X1413" s="253"/>
      <c r="Y1413" s="253"/>
      <c r="Z1413" s="253"/>
      <c r="AA1413" s="253"/>
      <c r="AB1413" s="253"/>
      <c r="AC1413" s="253"/>
      <c r="AD1413" s="253"/>
      <c r="AE1413" s="253"/>
      <c r="AF1413" s="253"/>
      <c r="AG1413" s="253"/>
      <c r="AH1413" s="253"/>
      <c r="AI1413" s="253"/>
      <c r="AP1413" s="313"/>
      <c r="AT1413" s="313"/>
    </row>
    <row r="1414" spans="1:46" s="312" customFormat="1" ht="15" customHeight="1" x14ac:dyDescent="0.25">
      <c r="A1414" s="297"/>
      <c r="B1414" s="297"/>
      <c r="C1414" s="253"/>
      <c r="D1414" s="253"/>
      <c r="E1414" s="253"/>
      <c r="F1414" s="253"/>
      <c r="G1414" s="253"/>
      <c r="H1414" s="253"/>
      <c r="I1414" s="253"/>
      <c r="J1414" s="253"/>
      <c r="K1414" s="253"/>
      <c r="L1414" s="253"/>
      <c r="M1414" s="253"/>
      <c r="N1414" s="253"/>
      <c r="O1414" s="253"/>
      <c r="P1414" s="253"/>
      <c r="Q1414" s="253"/>
      <c r="R1414" s="253"/>
      <c r="S1414" s="253"/>
      <c r="T1414" s="253"/>
      <c r="U1414" s="253"/>
      <c r="V1414" s="253"/>
      <c r="W1414" s="253"/>
      <c r="X1414" s="253"/>
      <c r="Y1414" s="253"/>
      <c r="Z1414" s="253"/>
      <c r="AA1414" s="253"/>
      <c r="AB1414" s="253"/>
      <c r="AC1414" s="253"/>
      <c r="AD1414" s="253"/>
      <c r="AE1414" s="253"/>
      <c r="AF1414" s="253"/>
      <c r="AG1414" s="253"/>
      <c r="AH1414" s="253"/>
      <c r="AI1414" s="253"/>
      <c r="AP1414" s="313"/>
      <c r="AT1414" s="313"/>
    </row>
    <row r="1415" spans="1:46" s="312" customFormat="1" ht="15" customHeight="1" x14ac:dyDescent="0.25">
      <c r="A1415" s="297"/>
      <c r="B1415" s="297"/>
      <c r="C1415" s="253"/>
      <c r="D1415" s="253"/>
      <c r="E1415" s="253"/>
      <c r="F1415" s="253"/>
      <c r="G1415" s="253"/>
      <c r="H1415" s="253"/>
      <c r="I1415" s="253"/>
      <c r="J1415" s="253"/>
      <c r="K1415" s="253"/>
      <c r="L1415" s="253"/>
      <c r="M1415" s="253"/>
      <c r="N1415" s="253"/>
      <c r="O1415" s="253"/>
      <c r="P1415" s="253"/>
      <c r="Q1415" s="253"/>
      <c r="R1415" s="253"/>
      <c r="S1415" s="253"/>
      <c r="T1415" s="253"/>
      <c r="U1415" s="253"/>
      <c r="V1415" s="253"/>
      <c r="W1415" s="253"/>
      <c r="X1415" s="253"/>
      <c r="Y1415" s="253"/>
      <c r="Z1415" s="253"/>
      <c r="AA1415" s="253"/>
      <c r="AB1415" s="253"/>
      <c r="AC1415" s="253"/>
      <c r="AD1415" s="253"/>
      <c r="AE1415" s="253"/>
      <c r="AF1415" s="253"/>
      <c r="AG1415" s="253"/>
      <c r="AH1415" s="253"/>
      <c r="AI1415" s="253"/>
      <c r="AP1415" s="313"/>
      <c r="AT1415" s="313"/>
    </row>
    <row r="1416" spans="1:46" s="312" customFormat="1" ht="15" customHeight="1" x14ac:dyDescent="0.25">
      <c r="A1416" s="297"/>
      <c r="B1416" s="297"/>
      <c r="C1416" s="253"/>
      <c r="D1416" s="253"/>
      <c r="E1416" s="253"/>
      <c r="F1416" s="253"/>
      <c r="G1416" s="253"/>
      <c r="H1416" s="253"/>
      <c r="I1416" s="253"/>
      <c r="J1416" s="253"/>
      <c r="K1416" s="253"/>
      <c r="L1416" s="253"/>
      <c r="M1416" s="253"/>
      <c r="N1416" s="253"/>
      <c r="O1416" s="253"/>
      <c r="P1416" s="253"/>
      <c r="Q1416" s="253"/>
      <c r="R1416" s="253"/>
      <c r="S1416" s="253"/>
      <c r="T1416" s="253"/>
      <c r="U1416" s="253"/>
      <c r="V1416" s="253"/>
      <c r="W1416" s="253"/>
      <c r="X1416" s="253"/>
      <c r="Y1416" s="253"/>
      <c r="Z1416" s="253"/>
      <c r="AA1416" s="253"/>
      <c r="AB1416" s="253"/>
      <c r="AC1416" s="253"/>
      <c r="AD1416" s="253"/>
      <c r="AE1416" s="253"/>
      <c r="AF1416" s="253"/>
      <c r="AG1416" s="253"/>
      <c r="AH1416" s="253"/>
      <c r="AI1416" s="253"/>
      <c r="AP1416" s="313"/>
      <c r="AT1416" s="313"/>
    </row>
    <row r="1417" spans="1:46" s="312" customFormat="1" ht="15" customHeight="1" x14ac:dyDescent="0.25">
      <c r="A1417" s="297"/>
      <c r="B1417" s="297"/>
      <c r="C1417" s="253"/>
      <c r="D1417" s="253"/>
      <c r="E1417" s="253"/>
      <c r="F1417" s="253"/>
      <c r="G1417" s="253"/>
      <c r="H1417" s="253"/>
      <c r="I1417" s="253"/>
      <c r="J1417" s="253"/>
      <c r="K1417" s="253"/>
      <c r="L1417" s="253"/>
      <c r="M1417" s="253"/>
      <c r="N1417" s="253"/>
      <c r="O1417" s="253"/>
      <c r="P1417" s="253"/>
      <c r="Q1417" s="253"/>
      <c r="R1417" s="253"/>
      <c r="S1417" s="253"/>
      <c r="T1417" s="253"/>
      <c r="U1417" s="253"/>
      <c r="V1417" s="253"/>
      <c r="W1417" s="253"/>
      <c r="X1417" s="253"/>
      <c r="Y1417" s="253"/>
      <c r="Z1417" s="253"/>
      <c r="AA1417" s="253"/>
      <c r="AB1417" s="253"/>
      <c r="AC1417" s="253"/>
      <c r="AD1417" s="253"/>
      <c r="AE1417" s="253"/>
      <c r="AF1417" s="253"/>
      <c r="AG1417" s="253"/>
      <c r="AH1417" s="253"/>
      <c r="AI1417" s="253"/>
      <c r="AP1417" s="313"/>
      <c r="AT1417" s="313"/>
    </row>
    <row r="1418" spans="1:46" s="312" customFormat="1" ht="15" customHeight="1" x14ac:dyDescent="0.25">
      <c r="A1418" s="297"/>
      <c r="B1418" s="297"/>
      <c r="C1418" s="253"/>
      <c r="D1418" s="253"/>
      <c r="E1418" s="253"/>
      <c r="F1418" s="253"/>
      <c r="G1418" s="253"/>
      <c r="H1418" s="253"/>
      <c r="I1418" s="253"/>
      <c r="J1418" s="253"/>
      <c r="K1418" s="253"/>
      <c r="L1418" s="253"/>
      <c r="M1418" s="253"/>
      <c r="N1418" s="253"/>
      <c r="O1418" s="253"/>
      <c r="P1418" s="253"/>
      <c r="Q1418" s="253"/>
      <c r="R1418" s="253"/>
      <c r="S1418" s="253"/>
      <c r="T1418" s="253"/>
      <c r="U1418" s="253"/>
      <c r="V1418" s="253"/>
      <c r="W1418" s="253"/>
      <c r="X1418" s="253"/>
      <c r="Y1418" s="253"/>
      <c r="Z1418" s="253"/>
      <c r="AA1418" s="253"/>
      <c r="AB1418" s="253"/>
      <c r="AC1418" s="253"/>
      <c r="AD1418" s="253"/>
      <c r="AE1418" s="253"/>
      <c r="AF1418" s="253"/>
      <c r="AG1418" s="253"/>
      <c r="AH1418" s="253"/>
      <c r="AI1418" s="253"/>
      <c r="AP1418" s="313"/>
      <c r="AT1418" s="313"/>
    </row>
    <row r="1419" spans="1:46" s="312" customFormat="1" ht="15" customHeight="1" x14ac:dyDescent="0.25">
      <c r="A1419" s="297"/>
      <c r="B1419" s="297"/>
      <c r="C1419" s="253"/>
      <c r="D1419" s="253"/>
      <c r="E1419" s="253"/>
      <c r="F1419" s="253"/>
      <c r="G1419" s="253"/>
      <c r="H1419" s="253"/>
      <c r="I1419" s="253"/>
      <c r="J1419" s="253"/>
      <c r="K1419" s="253"/>
      <c r="L1419" s="253"/>
      <c r="M1419" s="253"/>
      <c r="N1419" s="253"/>
      <c r="O1419" s="253"/>
      <c r="P1419" s="253"/>
      <c r="Q1419" s="253"/>
      <c r="R1419" s="253"/>
      <c r="S1419" s="253"/>
      <c r="T1419" s="253"/>
      <c r="U1419" s="253"/>
      <c r="V1419" s="253"/>
      <c r="W1419" s="253"/>
      <c r="X1419" s="253"/>
      <c r="Y1419" s="253"/>
      <c r="Z1419" s="253"/>
      <c r="AA1419" s="253"/>
      <c r="AB1419" s="253"/>
      <c r="AC1419" s="253"/>
      <c r="AD1419" s="253"/>
      <c r="AE1419" s="253"/>
      <c r="AF1419" s="253"/>
      <c r="AG1419" s="253"/>
      <c r="AH1419" s="253"/>
      <c r="AI1419" s="253"/>
      <c r="AP1419" s="313"/>
      <c r="AT1419" s="313"/>
    </row>
    <row r="1420" spans="1:46" s="312" customFormat="1" ht="15" customHeight="1" x14ac:dyDescent="0.25">
      <c r="A1420" s="297"/>
      <c r="B1420" s="297"/>
      <c r="C1420" s="253"/>
      <c r="D1420" s="253"/>
      <c r="E1420" s="253"/>
      <c r="F1420" s="253"/>
      <c r="G1420" s="253"/>
      <c r="H1420" s="253"/>
      <c r="I1420" s="253"/>
      <c r="J1420" s="253"/>
      <c r="K1420" s="253"/>
      <c r="L1420" s="253"/>
      <c r="M1420" s="253"/>
      <c r="N1420" s="253"/>
      <c r="O1420" s="253"/>
      <c r="P1420" s="253"/>
      <c r="Q1420" s="253"/>
      <c r="R1420" s="253"/>
      <c r="S1420" s="253"/>
      <c r="T1420" s="253"/>
      <c r="U1420" s="253"/>
      <c r="V1420" s="253"/>
      <c r="W1420" s="253"/>
      <c r="X1420" s="253"/>
      <c r="Y1420" s="253"/>
      <c r="Z1420" s="253"/>
      <c r="AA1420" s="253"/>
      <c r="AB1420" s="253"/>
      <c r="AC1420" s="253"/>
      <c r="AD1420" s="253"/>
      <c r="AE1420" s="253"/>
      <c r="AF1420" s="253"/>
      <c r="AG1420" s="253"/>
      <c r="AH1420" s="253"/>
      <c r="AI1420" s="253"/>
      <c r="AP1420" s="313"/>
      <c r="AT1420" s="313"/>
    </row>
    <row r="1421" spans="1:46" s="312" customFormat="1" ht="15" customHeight="1" x14ac:dyDescent="0.25">
      <c r="A1421" s="297"/>
      <c r="B1421" s="297"/>
      <c r="C1421" s="253"/>
      <c r="D1421" s="253"/>
      <c r="E1421" s="253"/>
      <c r="F1421" s="253"/>
      <c r="G1421" s="253"/>
      <c r="H1421" s="253"/>
      <c r="I1421" s="253"/>
      <c r="J1421" s="253"/>
      <c r="K1421" s="253"/>
      <c r="L1421" s="253"/>
      <c r="M1421" s="253"/>
      <c r="N1421" s="253"/>
      <c r="O1421" s="253"/>
      <c r="P1421" s="253"/>
      <c r="Q1421" s="253"/>
      <c r="R1421" s="253"/>
      <c r="S1421" s="253"/>
      <c r="T1421" s="253"/>
      <c r="U1421" s="253"/>
      <c r="V1421" s="253"/>
      <c r="W1421" s="253"/>
      <c r="X1421" s="253"/>
      <c r="Y1421" s="253"/>
      <c r="Z1421" s="253"/>
      <c r="AA1421" s="253"/>
      <c r="AB1421" s="253"/>
      <c r="AC1421" s="253"/>
      <c r="AD1421" s="253"/>
      <c r="AE1421" s="253"/>
      <c r="AF1421" s="253"/>
      <c r="AG1421" s="253"/>
      <c r="AH1421" s="253"/>
      <c r="AI1421" s="253"/>
      <c r="AP1421" s="313"/>
      <c r="AT1421" s="313"/>
    </row>
    <row r="1422" spans="1:46" s="312" customFormat="1" ht="15" customHeight="1" x14ac:dyDescent="0.25">
      <c r="A1422" s="297"/>
      <c r="B1422" s="297"/>
      <c r="C1422" s="253"/>
      <c r="D1422" s="253"/>
      <c r="E1422" s="253"/>
      <c r="F1422" s="253"/>
      <c r="G1422" s="253"/>
      <c r="H1422" s="253"/>
      <c r="I1422" s="253"/>
      <c r="J1422" s="253"/>
      <c r="K1422" s="253"/>
      <c r="L1422" s="253"/>
      <c r="M1422" s="253"/>
      <c r="N1422" s="253"/>
      <c r="O1422" s="253"/>
      <c r="P1422" s="253"/>
      <c r="Q1422" s="253"/>
      <c r="R1422" s="253"/>
      <c r="S1422" s="253"/>
      <c r="T1422" s="253"/>
      <c r="U1422" s="253"/>
      <c r="V1422" s="253"/>
      <c r="W1422" s="253"/>
      <c r="X1422" s="253"/>
      <c r="Y1422" s="253"/>
      <c r="Z1422" s="253"/>
      <c r="AA1422" s="253"/>
      <c r="AB1422" s="253"/>
      <c r="AC1422" s="253"/>
      <c r="AD1422" s="253"/>
      <c r="AE1422" s="253"/>
      <c r="AF1422" s="253"/>
      <c r="AG1422" s="253"/>
      <c r="AH1422" s="253"/>
      <c r="AI1422" s="253"/>
      <c r="AP1422" s="313"/>
      <c r="AT1422" s="313"/>
    </row>
    <row r="1423" spans="1:46" s="312" customFormat="1" ht="15" customHeight="1" x14ac:dyDescent="0.25">
      <c r="A1423" s="297"/>
      <c r="B1423" s="297"/>
      <c r="C1423" s="253"/>
      <c r="D1423" s="253"/>
      <c r="E1423" s="253"/>
      <c r="F1423" s="253"/>
      <c r="G1423" s="253"/>
      <c r="H1423" s="253"/>
      <c r="I1423" s="253"/>
      <c r="J1423" s="253"/>
      <c r="K1423" s="253"/>
      <c r="L1423" s="253"/>
      <c r="M1423" s="253"/>
      <c r="N1423" s="253"/>
      <c r="O1423" s="253"/>
      <c r="P1423" s="253"/>
      <c r="Q1423" s="253"/>
      <c r="R1423" s="253"/>
      <c r="S1423" s="253"/>
      <c r="T1423" s="253"/>
      <c r="U1423" s="253"/>
      <c r="V1423" s="253"/>
      <c r="W1423" s="253"/>
      <c r="X1423" s="253"/>
      <c r="Y1423" s="253"/>
      <c r="Z1423" s="253"/>
      <c r="AA1423" s="253"/>
      <c r="AB1423" s="253"/>
      <c r="AC1423" s="253"/>
      <c r="AD1423" s="253"/>
      <c r="AE1423" s="253"/>
      <c r="AF1423" s="253"/>
      <c r="AG1423" s="253"/>
      <c r="AH1423" s="253"/>
      <c r="AI1423" s="253"/>
      <c r="AP1423" s="313"/>
      <c r="AT1423" s="313"/>
    </row>
    <row r="1424" spans="1:46" s="312" customFormat="1" ht="15" customHeight="1" x14ac:dyDescent="0.25">
      <c r="A1424" s="297"/>
      <c r="B1424" s="297"/>
      <c r="C1424" s="253"/>
      <c r="D1424" s="253"/>
      <c r="E1424" s="253"/>
      <c r="F1424" s="253"/>
      <c r="G1424" s="253"/>
      <c r="H1424" s="253"/>
      <c r="I1424" s="253"/>
      <c r="J1424" s="253"/>
      <c r="K1424" s="253"/>
      <c r="L1424" s="253"/>
      <c r="M1424" s="253"/>
      <c r="N1424" s="253"/>
      <c r="O1424" s="253"/>
      <c r="P1424" s="253"/>
      <c r="Q1424" s="253"/>
      <c r="R1424" s="253"/>
      <c r="S1424" s="253"/>
      <c r="T1424" s="253"/>
      <c r="U1424" s="253"/>
      <c r="V1424" s="253"/>
      <c r="W1424" s="253"/>
      <c r="X1424" s="253"/>
      <c r="Y1424" s="253"/>
      <c r="Z1424" s="253"/>
      <c r="AA1424" s="253"/>
      <c r="AB1424" s="253"/>
      <c r="AC1424" s="253"/>
      <c r="AD1424" s="253"/>
      <c r="AE1424" s="253"/>
      <c r="AF1424" s="253"/>
      <c r="AG1424" s="253"/>
      <c r="AH1424" s="253"/>
      <c r="AI1424" s="253"/>
      <c r="AP1424" s="313"/>
      <c r="AT1424" s="313"/>
    </row>
    <row r="1425" spans="1:46" s="312" customFormat="1" ht="15" customHeight="1" x14ac:dyDescent="0.25">
      <c r="A1425" s="297"/>
      <c r="B1425" s="297"/>
      <c r="C1425" s="253"/>
      <c r="D1425" s="253"/>
      <c r="E1425" s="253"/>
      <c r="F1425" s="253"/>
      <c r="G1425" s="253"/>
      <c r="H1425" s="253"/>
      <c r="I1425" s="253"/>
      <c r="J1425" s="253"/>
      <c r="K1425" s="253"/>
      <c r="L1425" s="253"/>
      <c r="M1425" s="253"/>
      <c r="N1425" s="253"/>
      <c r="O1425" s="253"/>
      <c r="P1425" s="253"/>
      <c r="Q1425" s="253"/>
      <c r="R1425" s="253"/>
      <c r="S1425" s="253"/>
      <c r="T1425" s="253"/>
      <c r="U1425" s="253"/>
      <c r="V1425" s="253"/>
      <c r="W1425" s="253"/>
      <c r="X1425" s="253"/>
      <c r="Y1425" s="253"/>
      <c r="Z1425" s="253"/>
      <c r="AA1425" s="253"/>
      <c r="AB1425" s="253"/>
      <c r="AC1425" s="253"/>
      <c r="AD1425" s="253"/>
      <c r="AE1425" s="253"/>
      <c r="AF1425" s="253"/>
      <c r="AG1425" s="253"/>
      <c r="AH1425" s="253"/>
      <c r="AI1425" s="253"/>
      <c r="AP1425" s="313"/>
      <c r="AT1425" s="313"/>
    </row>
    <row r="1426" spans="1:46" s="312" customFormat="1" ht="15" customHeight="1" x14ac:dyDescent="0.25">
      <c r="A1426" s="297"/>
      <c r="B1426" s="297"/>
      <c r="C1426" s="253"/>
      <c r="D1426" s="253"/>
      <c r="E1426" s="253"/>
      <c r="F1426" s="253"/>
      <c r="G1426" s="253"/>
      <c r="H1426" s="253"/>
      <c r="I1426" s="253"/>
      <c r="J1426" s="253"/>
      <c r="K1426" s="253"/>
      <c r="L1426" s="253"/>
      <c r="M1426" s="253"/>
      <c r="N1426" s="253"/>
      <c r="O1426" s="253"/>
      <c r="P1426" s="253"/>
      <c r="Q1426" s="253"/>
      <c r="R1426" s="253"/>
      <c r="S1426" s="253"/>
      <c r="T1426" s="253"/>
      <c r="U1426" s="253"/>
      <c r="V1426" s="253"/>
      <c r="W1426" s="253"/>
      <c r="X1426" s="253"/>
      <c r="Y1426" s="253"/>
      <c r="Z1426" s="253"/>
      <c r="AA1426" s="253"/>
      <c r="AB1426" s="253"/>
      <c r="AC1426" s="253"/>
      <c r="AD1426" s="253"/>
      <c r="AE1426" s="253"/>
      <c r="AF1426" s="253"/>
      <c r="AG1426" s="253"/>
      <c r="AH1426" s="253"/>
      <c r="AI1426" s="253"/>
      <c r="AP1426" s="313"/>
      <c r="AT1426" s="313"/>
    </row>
    <row r="1427" spans="1:46" s="312" customFormat="1" ht="15" customHeight="1" x14ac:dyDescent="0.25">
      <c r="A1427" s="297"/>
      <c r="B1427" s="297"/>
      <c r="C1427" s="253"/>
      <c r="D1427" s="253"/>
      <c r="E1427" s="253"/>
      <c r="F1427" s="253"/>
      <c r="G1427" s="253"/>
      <c r="H1427" s="253"/>
      <c r="I1427" s="253"/>
      <c r="J1427" s="253"/>
      <c r="K1427" s="253"/>
      <c r="L1427" s="253"/>
      <c r="M1427" s="253"/>
      <c r="N1427" s="253"/>
      <c r="O1427" s="253"/>
      <c r="P1427" s="253"/>
      <c r="Q1427" s="253"/>
      <c r="R1427" s="253"/>
      <c r="S1427" s="253"/>
      <c r="T1427" s="253"/>
      <c r="U1427" s="253"/>
      <c r="V1427" s="253"/>
      <c r="W1427" s="253"/>
      <c r="X1427" s="253"/>
      <c r="Y1427" s="253"/>
      <c r="Z1427" s="253"/>
      <c r="AA1427" s="253"/>
      <c r="AB1427" s="253"/>
      <c r="AC1427" s="253"/>
      <c r="AD1427" s="253"/>
      <c r="AE1427" s="253"/>
      <c r="AF1427" s="253"/>
      <c r="AG1427" s="253"/>
      <c r="AH1427" s="253"/>
      <c r="AI1427" s="253"/>
      <c r="AP1427" s="313"/>
      <c r="AT1427" s="313"/>
    </row>
    <row r="1428" spans="1:46" s="312" customFormat="1" ht="15" customHeight="1" x14ac:dyDescent="0.25">
      <c r="A1428" s="297"/>
      <c r="B1428" s="297"/>
      <c r="C1428" s="253"/>
      <c r="D1428" s="253"/>
      <c r="E1428" s="253"/>
      <c r="F1428" s="253"/>
      <c r="G1428" s="253"/>
      <c r="H1428" s="253"/>
      <c r="I1428" s="253"/>
      <c r="J1428" s="253"/>
      <c r="K1428" s="253"/>
      <c r="L1428" s="253"/>
      <c r="M1428" s="253"/>
      <c r="N1428" s="253"/>
      <c r="O1428" s="253"/>
      <c r="P1428" s="253"/>
      <c r="Q1428" s="253"/>
      <c r="R1428" s="253"/>
      <c r="S1428" s="253"/>
      <c r="T1428" s="253"/>
      <c r="U1428" s="253"/>
      <c r="V1428" s="253"/>
      <c r="W1428" s="253"/>
      <c r="X1428" s="253"/>
      <c r="Y1428" s="253"/>
      <c r="Z1428" s="253"/>
      <c r="AA1428" s="253"/>
      <c r="AB1428" s="253"/>
      <c r="AC1428" s="253"/>
      <c r="AD1428" s="253"/>
      <c r="AE1428" s="253"/>
      <c r="AF1428" s="253"/>
      <c r="AG1428" s="253"/>
      <c r="AH1428" s="253"/>
      <c r="AI1428" s="253"/>
      <c r="AP1428" s="313"/>
      <c r="AT1428" s="313"/>
    </row>
    <row r="1429" spans="1:46" s="312" customFormat="1" ht="15" customHeight="1" x14ac:dyDescent="0.25">
      <c r="A1429" s="297"/>
      <c r="B1429" s="297"/>
      <c r="C1429" s="253"/>
      <c r="D1429" s="253"/>
      <c r="E1429" s="253"/>
      <c r="F1429" s="253"/>
      <c r="G1429" s="253"/>
      <c r="H1429" s="253"/>
      <c r="I1429" s="253"/>
      <c r="J1429" s="253"/>
      <c r="K1429" s="253"/>
      <c r="L1429" s="253"/>
      <c r="M1429" s="253"/>
      <c r="N1429" s="253"/>
      <c r="O1429" s="253"/>
      <c r="P1429" s="253"/>
      <c r="Q1429" s="253"/>
      <c r="R1429" s="253"/>
      <c r="S1429" s="253"/>
      <c r="T1429" s="253"/>
      <c r="U1429" s="253"/>
      <c r="V1429" s="253"/>
      <c r="W1429" s="253"/>
      <c r="X1429" s="253"/>
      <c r="Y1429" s="253"/>
      <c r="Z1429" s="253"/>
      <c r="AA1429" s="253"/>
      <c r="AB1429" s="253"/>
      <c r="AC1429" s="253"/>
      <c r="AD1429" s="253"/>
      <c r="AE1429" s="253"/>
      <c r="AF1429" s="253"/>
      <c r="AG1429" s="253"/>
      <c r="AH1429" s="253"/>
      <c r="AI1429" s="253"/>
      <c r="AP1429" s="313"/>
      <c r="AT1429" s="313"/>
    </row>
    <row r="1430" spans="1:46" s="312" customFormat="1" ht="15" customHeight="1" x14ac:dyDescent="0.25">
      <c r="A1430" s="297"/>
      <c r="B1430" s="297"/>
      <c r="C1430" s="253"/>
      <c r="D1430" s="253"/>
      <c r="E1430" s="253"/>
      <c r="F1430" s="253"/>
      <c r="G1430" s="253"/>
      <c r="H1430" s="253"/>
      <c r="I1430" s="253"/>
      <c r="J1430" s="253"/>
      <c r="K1430" s="253"/>
      <c r="L1430" s="253"/>
      <c r="M1430" s="253"/>
      <c r="N1430" s="253"/>
      <c r="O1430" s="253"/>
      <c r="P1430" s="253"/>
      <c r="Q1430" s="253"/>
      <c r="R1430" s="253"/>
      <c r="S1430" s="253"/>
      <c r="T1430" s="253"/>
      <c r="U1430" s="253"/>
      <c r="V1430" s="253"/>
      <c r="W1430" s="253"/>
      <c r="X1430" s="253"/>
      <c r="Y1430" s="253"/>
      <c r="Z1430" s="253"/>
      <c r="AA1430" s="253"/>
      <c r="AB1430" s="253"/>
      <c r="AC1430" s="253"/>
      <c r="AD1430" s="253"/>
      <c r="AE1430" s="253"/>
      <c r="AF1430" s="253"/>
      <c r="AG1430" s="253"/>
      <c r="AH1430" s="253"/>
      <c r="AI1430" s="253"/>
      <c r="AP1430" s="313"/>
      <c r="AT1430" s="313"/>
    </row>
    <row r="1431" spans="1:46" s="312" customFormat="1" ht="15" customHeight="1" x14ac:dyDescent="0.25">
      <c r="A1431" s="297"/>
      <c r="B1431" s="297"/>
      <c r="C1431" s="253"/>
      <c r="D1431" s="253"/>
      <c r="E1431" s="253"/>
      <c r="F1431" s="253"/>
      <c r="G1431" s="253"/>
      <c r="H1431" s="253"/>
      <c r="I1431" s="253"/>
      <c r="J1431" s="253"/>
      <c r="K1431" s="253"/>
      <c r="L1431" s="253"/>
      <c r="M1431" s="253"/>
      <c r="N1431" s="253"/>
      <c r="O1431" s="253"/>
      <c r="P1431" s="253"/>
      <c r="Q1431" s="253"/>
      <c r="R1431" s="253"/>
      <c r="S1431" s="253"/>
      <c r="T1431" s="253"/>
      <c r="U1431" s="253"/>
      <c r="V1431" s="253"/>
      <c r="W1431" s="253"/>
      <c r="X1431" s="253"/>
      <c r="Y1431" s="253"/>
      <c r="Z1431" s="253"/>
      <c r="AA1431" s="253"/>
      <c r="AB1431" s="253"/>
      <c r="AC1431" s="253"/>
      <c r="AD1431" s="253"/>
      <c r="AE1431" s="253"/>
      <c r="AF1431" s="253"/>
      <c r="AG1431" s="253"/>
      <c r="AH1431" s="253"/>
      <c r="AI1431" s="253"/>
      <c r="AP1431" s="313"/>
      <c r="AT1431" s="313"/>
    </row>
    <row r="1432" spans="1:46" s="312" customFormat="1" ht="15" customHeight="1" x14ac:dyDescent="0.25">
      <c r="A1432" s="297"/>
      <c r="B1432" s="297"/>
      <c r="C1432" s="253"/>
      <c r="D1432" s="253"/>
      <c r="E1432" s="253"/>
      <c r="F1432" s="253"/>
      <c r="G1432" s="253"/>
      <c r="H1432" s="253"/>
      <c r="I1432" s="253"/>
      <c r="J1432" s="253"/>
      <c r="K1432" s="253"/>
      <c r="L1432" s="253"/>
      <c r="M1432" s="253"/>
      <c r="N1432" s="253"/>
      <c r="O1432" s="253"/>
      <c r="P1432" s="253"/>
      <c r="Q1432" s="253"/>
      <c r="R1432" s="253"/>
      <c r="S1432" s="253"/>
      <c r="T1432" s="253"/>
      <c r="U1432" s="253"/>
      <c r="V1432" s="253"/>
      <c r="W1432" s="253"/>
      <c r="X1432" s="253"/>
      <c r="Y1432" s="253"/>
      <c r="Z1432" s="253"/>
      <c r="AA1432" s="253"/>
      <c r="AB1432" s="253"/>
      <c r="AC1432" s="253"/>
      <c r="AD1432" s="253"/>
      <c r="AE1432" s="253"/>
      <c r="AF1432" s="253"/>
      <c r="AG1432" s="253"/>
      <c r="AH1432" s="253"/>
      <c r="AI1432" s="253"/>
      <c r="AP1432" s="313"/>
      <c r="AT1432" s="313"/>
    </row>
    <row r="1433" spans="1:46" s="312" customFormat="1" ht="15" customHeight="1" x14ac:dyDescent="0.25">
      <c r="A1433" s="297"/>
      <c r="B1433" s="297"/>
      <c r="C1433" s="253"/>
      <c r="D1433" s="253"/>
      <c r="E1433" s="253"/>
      <c r="F1433" s="253"/>
      <c r="G1433" s="253"/>
      <c r="H1433" s="253"/>
      <c r="I1433" s="253"/>
      <c r="J1433" s="253"/>
      <c r="K1433" s="253"/>
      <c r="L1433" s="253"/>
      <c r="M1433" s="253"/>
      <c r="N1433" s="253"/>
      <c r="O1433" s="253"/>
      <c r="P1433" s="253"/>
      <c r="Q1433" s="253"/>
      <c r="R1433" s="253"/>
      <c r="S1433" s="253"/>
      <c r="T1433" s="253"/>
      <c r="U1433" s="253"/>
      <c r="V1433" s="253"/>
      <c r="W1433" s="253"/>
      <c r="X1433" s="253"/>
      <c r="Y1433" s="253"/>
      <c r="Z1433" s="253"/>
      <c r="AA1433" s="253"/>
      <c r="AB1433" s="253"/>
      <c r="AC1433" s="253"/>
      <c r="AD1433" s="253"/>
      <c r="AE1433" s="253"/>
      <c r="AF1433" s="253"/>
      <c r="AG1433" s="253"/>
      <c r="AH1433" s="253"/>
      <c r="AI1433" s="253"/>
      <c r="AP1433" s="313"/>
      <c r="AT1433" s="313"/>
    </row>
    <row r="1434" spans="1:46" s="312" customFormat="1" ht="15" customHeight="1" x14ac:dyDescent="0.25">
      <c r="A1434" s="297"/>
      <c r="B1434" s="297"/>
      <c r="C1434" s="253"/>
      <c r="D1434" s="253"/>
      <c r="E1434" s="253"/>
      <c r="F1434" s="253"/>
      <c r="G1434" s="253"/>
      <c r="H1434" s="253"/>
      <c r="I1434" s="253"/>
      <c r="J1434" s="253"/>
      <c r="K1434" s="253"/>
      <c r="L1434" s="253"/>
      <c r="M1434" s="253"/>
      <c r="N1434" s="253"/>
      <c r="O1434" s="253"/>
      <c r="P1434" s="253"/>
      <c r="Q1434" s="253"/>
      <c r="R1434" s="253"/>
      <c r="S1434" s="253"/>
      <c r="T1434" s="253"/>
      <c r="U1434" s="253"/>
      <c r="V1434" s="253"/>
      <c r="W1434" s="253"/>
      <c r="X1434" s="253"/>
      <c r="Y1434" s="253"/>
      <c r="Z1434" s="253"/>
      <c r="AA1434" s="253"/>
      <c r="AB1434" s="253"/>
      <c r="AC1434" s="253"/>
      <c r="AD1434" s="253"/>
      <c r="AE1434" s="253"/>
      <c r="AF1434" s="253"/>
      <c r="AG1434" s="253"/>
      <c r="AH1434" s="253"/>
      <c r="AI1434" s="253"/>
      <c r="AP1434" s="313"/>
      <c r="AT1434" s="313"/>
    </row>
    <row r="1435" spans="1:46" s="312" customFormat="1" ht="15" customHeight="1" x14ac:dyDescent="0.25">
      <c r="A1435" s="297"/>
      <c r="B1435" s="297"/>
      <c r="C1435" s="253"/>
      <c r="D1435" s="253"/>
      <c r="E1435" s="253"/>
      <c r="F1435" s="253"/>
      <c r="G1435" s="253"/>
      <c r="H1435" s="253"/>
      <c r="I1435" s="253"/>
      <c r="J1435" s="253"/>
      <c r="K1435" s="253"/>
      <c r="L1435" s="253"/>
      <c r="M1435" s="253"/>
      <c r="N1435" s="253"/>
      <c r="O1435" s="253"/>
      <c r="P1435" s="253"/>
      <c r="Q1435" s="253"/>
      <c r="R1435" s="253"/>
      <c r="S1435" s="253"/>
      <c r="T1435" s="253"/>
      <c r="U1435" s="253"/>
      <c r="V1435" s="253"/>
      <c r="W1435" s="253"/>
      <c r="X1435" s="253"/>
      <c r="Y1435" s="253"/>
      <c r="Z1435" s="253"/>
      <c r="AA1435" s="253"/>
      <c r="AB1435" s="253"/>
      <c r="AC1435" s="253"/>
      <c r="AD1435" s="253"/>
      <c r="AE1435" s="253"/>
      <c r="AF1435" s="253"/>
      <c r="AG1435" s="253"/>
      <c r="AH1435" s="253"/>
      <c r="AI1435" s="253"/>
      <c r="AP1435" s="313"/>
      <c r="AT1435" s="313"/>
    </row>
    <row r="1436" spans="1:46" s="312" customFormat="1" ht="15" customHeight="1" x14ac:dyDescent="0.25">
      <c r="A1436" s="297"/>
      <c r="B1436" s="297"/>
      <c r="C1436" s="253"/>
      <c r="D1436" s="253"/>
      <c r="E1436" s="253"/>
      <c r="F1436" s="253"/>
      <c r="G1436" s="253"/>
      <c r="H1436" s="253"/>
      <c r="I1436" s="253"/>
      <c r="J1436" s="253"/>
      <c r="K1436" s="253"/>
      <c r="L1436" s="253"/>
      <c r="M1436" s="253"/>
      <c r="N1436" s="253"/>
      <c r="O1436" s="253"/>
      <c r="P1436" s="253"/>
      <c r="Q1436" s="253"/>
      <c r="R1436" s="253"/>
      <c r="S1436" s="253"/>
      <c r="T1436" s="253"/>
      <c r="U1436" s="253"/>
      <c r="V1436" s="253"/>
      <c r="W1436" s="253"/>
      <c r="X1436" s="253"/>
      <c r="Y1436" s="253"/>
      <c r="Z1436" s="253"/>
      <c r="AA1436" s="253"/>
      <c r="AB1436" s="253"/>
      <c r="AC1436" s="253"/>
      <c r="AD1436" s="253"/>
      <c r="AE1436" s="253"/>
      <c r="AF1436" s="253"/>
      <c r="AG1436" s="253"/>
      <c r="AH1436" s="253"/>
      <c r="AI1436" s="253"/>
      <c r="AP1436" s="313"/>
      <c r="AT1436" s="313"/>
    </row>
    <row r="1437" spans="1:46" s="312" customFormat="1" ht="15" customHeight="1" x14ac:dyDescent="0.25">
      <c r="A1437" s="297"/>
      <c r="B1437" s="297"/>
      <c r="C1437" s="253"/>
      <c r="D1437" s="253"/>
      <c r="E1437" s="253"/>
      <c r="F1437" s="253"/>
      <c r="G1437" s="253"/>
      <c r="H1437" s="253"/>
      <c r="I1437" s="253"/>
      <c r="J1437" s="253"/>
      <c r="K1437" s="253"/>
      <c r="L1437" s="253"/>
      <c r="M1437" s="253"/>
      <c r="N1437" s="253"/>
      <c r="O1437" s="253"/>
      <c r="P1437" s="253"/>
      <c r="Q1437" s="253"/>
      <c r="R1437" s="253"/>
      <c r="S1437" s="253"/>
      <c r="T1437" s="253"/>
      <c r="U1437" s="253"/>
      <c r="V1437" s="253"/>
      <c r="W1437" s="253"/>
      <c r="X1437" s="253"/>
      <c r="Y1437" s="253"/>
      <c r="Z1437" s="253"/>
      <c r="AA1437" s="253"/>
      <c r="AB1437" s="253"/>
      <c r="AC1437" s="253"/>
      <c r="AD1437" s="253"/>
      <c r="AE1437" s="253"/>
      <c r="AF1437" s="253"/>
      <c r="AG1437" s="253"/>
      <c r="AH1437" s="253"/>
      <c r="AI1437" s="253"/>
      <c r="AP1437" s="313"/>
      <c r="AT1437" s="313"/>
    </row>
    <row r="1438" spans="1:46" s="312" customFormat="1" ht="15" customHeight="1" x14ac:dyDescent="0.25">
      <c r="A1438" s="297"/>
      <c r="B1438" s="297"/>
      <c r="C1438" s="253"/>
      <c r="D1438" s="253"/>
      <c r="E1438" s="253"/>
      <c r="F1438" s="253"/>
      <c r="G1438" s="253"/>
      <c r="H1438" s="253"/>
      <c r="I1438" s="253"/>
      <c r="J1438" s="253"/>
      <c r="K1438" s="253"/>
      <c r="L1438" s="253"/>
      <c r="M1438" s="253"/>
      <c r="N1438" s="253"/>
      <c r="O1438" s="253"/>
      <c r="P1438" s="253"/>
      <c r="Q1438" s="253"/>
      <c r="R1438" s="253"/>
      <c r="S1438" s="253"/>
      <c r="T1438" s="253"/>
      <c r="U1438" s="253"/>
      <c r="V1438" s="253"/>
      <c r="W1438" s="253"/>
      <c r="X1438" s="253"/>
      <c r="Y1438" s="253"/>
      <c r="Z1438" s="253"/>
      <c r="AA1438" s="253"/>
      <c r="AB1438" s="253"/>
      <c r="AC1438" s="253"/>
      <c r="AD1438" s="253"/>
      <c r="AE1438" s="253"/>
      <c r="AF1438" s="253"/>
      <c r="AG1438" s="253"/>
      <c r="AH1438" s="253"/>
      <c r="AI1438" s="253"/>
      <c r="AP1438" s="313"/>
      <c r="AT1438" s="313"/>
    </row>
    <row r="1439" spans="1:46" s="312" customFormat="1" ht="15" customHeight="1" x14ac:dyDescent="0.25">
      <c r="A1439" s="297"/>
      <c r="B1439" s="297"/>
      <c r="C1439" s="253"/>
      <c r="D1439" s="253"/>
      <c r="E1439" s="253"/>
      <c r="F1439" s="253"/>
      <c r="G1439" s="253"/>
      <c r="H1439" s="253"/>
      <c r="I1439" s="253"/>
      <c r="J1439" s="253"/>
      <c r="K1439" s="253"/>
      <c r="L1439" s="253"/>
      <c r="M1439" s="253"/>
      <c r="N1439" s="253"/>
      <c r="O1439" s="253"/>
      <c r="P1439" s="253"/>
      <c r="Q1439" s="253"/>
      <c r="R1439" s="253"/>
      <c r="S1439" s="253"/>
      <c r="T1439" s="253"/>
      <c r="U1439" s="253"/>
      <c r="V1439" s="253"/>
      <c r="W1439" s="253"/>
      <c r="X1439" s="253"/>
      <c r="Y1439" s="253"/>
      <c r="Z1439" s="253"/>
      <c r="AA1439" s="253"/>
      <c r="AB1439" s="253"/>
      <c r="AC1439" s="253"/>
      <c r="AD1439" s="253"/>
      <c r="AE1439" s="253"/>
      <c r="AF1439" s="253"/>
      <c r="AG1439" s="253"/>
      <c r="AH1439" s="253"/>
      <c r="AI1439" s="253"/>
      <c r="AP1439" s="313"/>
      <c r="AT1439" s="313"/>
    </row>
    <row r="1440" spans="1:46" s="312" customFormat="1" ht="15" customHeight="1" x14ac:dyDescent="0.25">
      <c r="A1440" s="297"/>
      <c r="B1440" s="297"/>
      <c r="C1440" s="253"/>
      <c r="D1440" s="253"/>
      <c r="E1440" s="253"/>
      <c r="F1440" s="253"/>
      <c r="G1440" s="253"/>
      <c r="H1440" s="253"/>
      <c r="I1440" s="253"/>
      <c r="J1440" s="253"/>
      <c r="K1440" s="253"/>
      <c r="L1440" s="253"/>
      <c r="M1440" s="253"/>
      <c r="N1440" s="253"/>
      <c r="O1440" s="253"/>
      <c r="P1440" s="253"/>
      <c r="Q1440" s="253"/>
      <c r="R1440" s="253"/>
      <c r="S1440" s="253"/>
      <c r="T1440" s="253"/>
      <c r="U1440" s="253"/>
      <c r="V1440" s="253"/>
      <c r="W1440" s="253"/>
      <c r="X1440" s="253"/>
      <c r="Y1440" s="253"/>
      <c r="Z1440" s="253"/>
      <c r="AA1440" s="253"/>
      <c r="AB1440" s="253"/>
      <c r="AC1440" s="253"/>
      <c r="AD1440" s="253"/>
      <c r="AE1440" s="253"/>
      <c r="AF1440" s="253"/>
      <c r="AG1440" s="253"/>
      <c r="AH1440" s="253"/>
      <c r="AI1440" s="253"/>
      <c r="AP1440" s="313"/>
      <c r="AT1440" s="313"/>
    </row>
    <row r="1441" spans="1:46" s="312" customFormat="1" ht="15" customHeight="1" x14ac:dyDescent="0.25">
      <c r="A1441" s="297"/>
      <c r="B1441" s="297"/>
      <c r="C1441" s="253"/>
      <c r="D1441" s="253"/>
      <c r="E1441" s="253"/>
      <c r="F1441" s="253"/>
      <c r="G1441" s="253"/>
      <c r="H1441" s="253"/>
      <c r="I1441" s="253"/>
      <c r="J1441" s="253"/>
      <c r="K1441" s="253"/>
      <c r="L1441" s="253"/>
      <c r="M1441" s="253"/>
      <c r="N1441" s="253"/>
      <c r="O1441" s="253"/>
      <c r="P1441" s="253"/>
      <c r="Q1441" s="253"/>
      <c r="R1441" s="253"/>
      <c r="S1441" s="253"/>
      <c r="T1441" s="253"/>
      <c r="U1441" s="253"/>
      <c r="V1441" s="253"/>
      <c r="W1441" s="253"/>
      <c r="X1441" s="253"/>
      <c r="Y1441" s="253"/>
      <c r="Z1441" s="253"/>
      <c r="AA1441" s="253"/>
      <c r="AB1441" s="253"/>
      <c r="AC1441" s="253"/>
      <c r="AD1441" s="253"/>
      <c r="AE1441" s="253"/>
      <c r="AF1441" s="253"/>
      <c r="AG1441" s="253"/>
      <c r="AH1441" s="253"/>
      <c r="AI1441" s="253"/>
      <c r="AP1441" s="313"/>
      <c r="AT1441" s="313"/>
    </row>
    <row r="1442" spans="1:46" s="312" customFormat="1" ht="15" customHeight="1" x14ac:dyDescent="0.25">
      <c r="A1442" s="297"/>
      <c r="B1442" s="297"/>
      <c r="C1442" s="253"/>
      <c r="D1442" s="253"/>
      <c r="E1442" s="253"/>
      <c r="F1442" s="253"/>
      <c r="G1442" s="253"/>
      <c r="H1442" s="253"/>
      <c r="I1442" s="253"/>
      <c r="J1442" s="253"/>
      <c r="K1442" s="253"/>
      <c r="L1442" s="253"/>
      <c r="M1442" s="253"/>
      <c r="N1442" s="253"/>
      <c r="O1442" s="253"/>
      <c r="P1442" s="253"/>
      <c r="Q1442" s="253"/>
      <c r="R1442" s="253"/>
      <c r="S1442" s="253"/>
      <c r="T1442" s="253"/>
      <c r="U1442" s="253"/>
      <c r="V1442" s="253"/>
      <c r="W1442" s="253"/>
      <c r="X1442" s="253"/>
      <c r="Y1442" s="253"/>
      <c r="Z1442" s="253"/>
      <c r="AA1442" s="253"/>
      <c r="AB1442" s="253"/>
      <c r="AC1442" s="253"/>
      <c r="AD1442" s="253"/>
      <c r="AE1442" s="253"/>
      <c r="AF1442" s="253"/>
      <c r="AG1442" s="253"/>
      <c r="AH1442" s="253"/>
      <c r="AI1442" s="253"/>
      <c r="AP1442" s="313"/>
      <c r="AT1442" s="313"/>
    </row>
    <row r="1443" spans="1:46" s="312" customFormat="1" ht="15" customHeight="1" x14ac:dyDescent="0.25">
      <c r="A1443" s="297"/>
      <c r="B1443" s="297"/>
      <c r="C1443" s="253"/>
      <c r="D1443" s="253"/>
      <c r="E1443" s="253"/>
      <c r="F1443" s="253"/>
      <c r="G1443" s="253"/>
      <c r="H1443" s="253"/>
      <c r="I1443" s="253"/>
      <c r="J1443" s="253"/>
      <c r="K1443" s="253"/>
      <c r="L1443" s="253"/>
      <c r="M1443" s="253"/>
      <c r="N1443" s="253"/>
      <c r="O1443" s="253"/>
      <c r="P1443" s="253"/>
      <c r="Q1443" s="253"/>
      <c r="R1443" s="253"/>
      <c r="S1443" s="253"/>
      <c r="T1443" s="253"/>
      <c r="U1443" s="253"/>
      <c r="V1443" s="253"/>
      <c r="W1443" s="253"/>
      <c r="X1443" s="253"/>
      <c r="Y1443" s="253"/>
      <c r="Z1443" s="253"/>
      <c r="AA1443" s="253"/>
      <c r="AB1443" s="253"/>
      <c r="AC1443" s="253"/>
      <c r="AD1443" s="253"/>
      <c r="AE1443" s="253"/>
      <c r="AF1443" s="253"/>
      <c r="AG1443" s="253"/>
      <c r="AH1443" s="253"/>
      <c r="AI1443" s="253"/>
      <c r="AP1443" s="313"/>
      <c r="AT1443" s="313"/>
    </row>
    <row r="1444" spans="1:46" s="312" customFormat="1" ht="15" customHeight="1" x14ac:dyDescent="0.25">
      <c r="A1444" s="297"/>
      <c r="B1444" s="297"/>
      <c r="C1444" s="253"/>
      <c r="D1444" s="253"/>
      <c r="E1444" s="253"/>
      <c r="F1444" s="253"/>
      <c r="G1444" s="253"/>
      <c r="H1444" s="253"/>
      <c r="I1444" s="253"/>
      <c r="J1444" s="253"/>
      <c r="K1444" s="253"/>
      <c r="L1444" s="253"/>
      <c r="M1444" s="253"/>
      <c r="N1444" s="253"/>
      <c r="O1444" s="253"/>
      <c r="P1444" s="253"/>
      <c r="Q1444" s="253"/>
      <c r="R1444" s="253"/>
      <c r="S1444" s="253"/>
      <c r="T1444" s="253"/>
      <c r="U1444" s="253"/>
      <c r="V1444" s="253"/>
      <c r="W1444" s="253"/>
      <c r="X1444" s="253"/>
      <c r="Y1444" s="253"/>
      <c r="Z1444" s="253"/>
      <c r="AA1444" s="253"/>
      <c r="AB1444" s="253"/>
      <c r="AC1444" s="253"/>
      <c r="AD1444" s="253"/>
      <c r="AE1444" s="253"/>
      <c r="AF1444" s="253"/>
      <c r="AG1444" s="253"/>
      <c r="AH1444" s="253"/>
      <c r="AI1444" s="253"/>
      <c r="AP1444" s="313"/>
      <c r="AT1444" s="313"/>
    </row>
    <row r="1445" spans="1:46" s="312" customFormat="1" ht="15" customHeight="1" x14ac:dyDescent="0.25">
      <c r="A1445" s="297"/>
      <c r="B1445" s="297"/>
      <c r="C1445" s="253"/>
      <c r="D1445" s="253"/>
      <c r="E1445" s="253"/>
      <c r="F1445" s="253"/>
      <c r="G1445" s="253"/>
      <c r="H1445" s="253"/>
      <c r="I1445" s="253"/>
      <c r="J1445" s="253"/>
      <c r="K1445" s="253"/>
      <c r="L1445" s="253"/>
      <c r="M1445" s="253"/>
      <c r="N1445" s="253"/>
      <c r="O1445" s="253"/>
      <c r="P1445" s="253"/>
      <c r="Q1445" s="253"/>
      <c r="R1445" s="253"/>
      <c r="S1445" s="253"/>
      <c r="T1445" s="253"/>
      <c r="U1445" s="253"/>
      <c r="V1445" s="253"/>
      <c r="W1445" s="253"/>
      <c r="X1445" s="253"/>
      <c r="Y1445" s="253"/>
      <c r="Z1445" s="253"/>
      <c r="AA1445" s="253"/>
      <c r="AB1445" s="253"/>
      <c r="AC1445" s="253"/>
      <c r="AD1445" s="253"/>
      <c r="AE1445" s="253"/>
      <c r="AF1445" s="253"/>
      <c r="AG1445" s="253"/>
      <c r="AH1445" s="253"/>
      <c r="AI1445" s="253"/>
      <c r="AP1445" s="313"/>
      <c r="AT1445" s="313"/>
    </row>
    <row r="1446" spans="1:46" s="312" customFormat="1" ht="15" customHeight="1" x14ac:dyDescent="0.25">
      <c r="A1446" s="297"/>
      <c r="B1446" s="297"/>
      <c r="C1446" s="253"/>
      <c r="D1446" s="253"/>
      <c r="E1446" s="253"/>
      <c r="F1446" s="253"/>
      <c r="G1446" s="253"/>
      <c r="H1446" s="253"/>
      <c r="I1446" s="253"/>
      <c r="J1446" s="253"/>
      <c r="K1446" s="253"/>
      <c r="L1446" s="253"/>
      <c r="M1446" s="253"/>
      <c r="N1446" s="253"/>
      <c r="O1446" s="253"/>
      <c r="P1446" s="253"/>
      <c r="Q1446" s="253"/>
      <c r="R1446" s="253"/>
      <c r="S1446" s="253"/>
      <c r="T1446" s="253"/>
      <c r="U1446" s="253"/>
      <c r="V1446" s="253"/>
      <c r="W1446" s="253"/>
      <c r="X1446" s="253"/>
      <c r="Y1446" s="253"/>
      <c r="Z1446" s="253"/>
      <c r="AA1446" s="253"/>
      <c r="AB1446" s="253"/>
      <c r="AC1446" s="253"/>
      <c r="AD1446" s="253"/>
      <c r="AE1446" s="253"/>
      <c r="AF1446" s="253"/>
      <c r="AG1446" s="253"/>
      <c r="AH1446" s="253"/>
      <c r="AI1446" s="253"/>
      <c r="AP1446" s="313"/>
      <c r="AT1446" s="313"/>
    </row>
    <row r="1447" spans="1:46" s="312" customFormat="1" ht="15" customHeight="1" x14ac:dyDescent="0.25">
      <c r="A1447" s="297"/>
      <c r="B1447" s="297"/>
      <c r="C1447" s="253"/>
      <c r="D1447" s="253"/>
      <c r="E1447" s="253"/>
      <c r="F1447" s="253"/>
      <c r="G1447" s="253"/>
      <c r="H1447" s="253"/>
      <c r="I1447" s="253"/>
      <c r="J1447" s="253"/>
      <c r="K1447" s="253"/>
      <c r="L1447" s="253"/>
      <c r="M1447" s="253"/>
      <c r="N1447" s="253"/>
      <c r="O1447" s="253"/>
      <c r="P1447" s="253"/>
      <c r="Q1447" s="253"/>
      <c r="R1447" s="253"/>
      <c r="S1447" s="253"/>
      <c r="T1447" s="253"/>
      <c r="U1447" s="253"/>
      <c r="V1447" s="253"/>
      <c r="W1447" s="253"/>
      <c r="X1447" s="253"/>
      <c r="Y1447" s="253"/>
      <c r="Z1447" s="253"/>
      <c r="AA1447" s="253"/>
      <c r="AB1447" s="253"/>
      <c r="AC1447" s="253"/>
      <c r="AD1447" s="253"/>
      <c r="AE1447" s="253"/>
      <c r="AF1447" s="253"/>
      <c r="AG1447" s="253"/>
      <c r="AH1447" s="253"/>
      <c r="AI1447" s="253"/>
      <c r="AP1447" s="313"/>
      <c r="AT1447" s="313"/>
    </row>
    <row r="1448" spans="1:46" s="312" customFormat="1" ht="15" customHeight="1" x14ac:dyDescent="0.25">
      <c r="A1448" s="297"/>
      <c r="B1448" s="297"/>
      <c r="C1448" s="253"/>
      <c r="D1448" s="253"/>
      <c r="E1448" s="253"/>
      <c r="F1448" s="253"/>
      <c r="G1448" s="253"/>
      <c r="H1448" s="253"/>
      <c r="I1448" s="253"/>
      <c r="J1448" s="253"/>
      <c r="K1448" s="253"/>
      <c r="L1448" s="253"/>
      <c r="M1448" s="253"/>
      <c r="N1448" s="253"/>
      <c r="O1448" s="253"/>
      <c r="P1448" s="253"/>
      <c r="Q1448" s="253"/>
      <c r="R1448" s="253"/>
      <c r="S1448" s="253"/>
      <c r="T1448" s="253"/>
      <c r="U1448" s="253"/>
      <c r="V1448" s="253"/>
      <c r="W1448" s="253"/>
      <c r="X1448" s="253"/>
      <c r="Y1448" s="253"/>
      <c r="Z1448" s="253"/>
      <c r="AA1448" s="253"/>
      <c r="AB1448" s="253"/>
      <c r="AC1448" s="253"/>
      <c r="AD1448" s="253"/>
      <c r="AE1448" s="253"/>
      <c r="AF1448" s="253"/>
      <c r="AG1448" s="253"/>
      <c r="AH1448" s="253"/>
      <c r="AI1448" s="253"/>
      <c r="AP1448" s="313"/>
      <c r="AT1448" s="313"/>
    </row>
    <row r="1449" spans="1:46" s="312" customFormat="1" ht="15" customHeight="1" x14ac:dyDescent="0.25">
      <c r="A1449" s="297"/>
      <c r="B1449" s="297"/>
      <c r="C1449" s="253"/>
      <c r="D1449" s="253"/>
      <c r="E1449" s="253"/>
      <c r="F1449" s="253"/>
      <c r="G1449" s="253"/>
      <c r="H1449" s="253"/>
      <c r="I1449" s="253"/>
      <c r="J1449" s="253"/>
      <c r="K1449" s="253"/>
      <c r="L1449" s="253"/>
      <c r="M1449" s="253"/>
      <c r="N1449" s="253"/>
      <c r="O1449" s="253"/>
      <c r="P1449" s="253"/>
      <c r="Q1449" s="253"/>
      <c r="R1449" s="253"/>
      <c r="S1449" s="253"/>
      <c r="T1449" s="253"/>
      <c r="U1449" s="253"/>
      <c r="V1449" s="253"/>
      <c r="W1449" s="253"/>
      <c r="X1449" s="253"/>
      <c r="Y1449" s="253"/>
      <c r="Z1449" s="253"/>
      <c r="AA1449" s="253"/>
      <c r="AB1449" s="253"/>
      <c r="AC1449" s="253"/>
      <c r="AD1449" s="253"/>
      <c r="AE1449" s="253"/>
      <c r="AF1449" s="253"/>
      <c r="AG1449" s="253"/>
      <c r="AH1449" s="253"/>
      <c r="AI1449" s="253"/>
      <c r="AP1449" s="313"/>
      <c r="AT1449" s="313"/>
    </row>
    <row r="1450" spans="1:46" s="312" customFormat="1" ht="15" customHeight="1" x14ac:dyDescent="0.25">
      <c r="A1450" s="297"/>
      <c r="B1450" s="297"/>
      <c r="C1450" s="253"/>
      <c r="D1450" s="253"/>
      <c r="E1450" s="253"/>
      <c r="F1450" s="253"/>
      <c r="G1450" s="253"/>
      <c r="H1450" s="253"/>
      <c r="I1450" s="253"/>
      <c r="J1450" s="253"/>
      <c r="K1450" s="253"/>
      <c r="L1450" s="253"/>
      <c r="M1450" s="253"/>
      <c r="N1450" s="253"/>
      <c r="O1450" s="253"/>
      <c r="P1450" s="253"/>
      <c r="Q1450" s="253"/>
      <c r="R1450" s="253"/>
      <c r="S1450" s="253"/>
      <c r="T1450" s="253"/>
      <c r="U1450" s="253"/>
      <c r="V1450" s="253"/>
      <c r="W1450" s="253"/>
      <c r="X1450" s="253"/>
      <c r="Y1450" s="253"/>
      <c r="Z1450" s="253"/>
      <c r="AA1450" s="253"/>
      <c r="AB1450" s="253"/>
      <c r="AC1450" s="253"/>
      <c r="AD1450" s="253"/>
      <c r="AE1450" s="253"/>
      <c r="AF1450" s="253"/>
      <c r="AG1450" s="253"/>
      <c r="AH1450" s="253"/>
      <c r="AI1450" s="253"/>
      <c r="AP1450" s="313"/>
      <c r="AT1450" s="313"/>
    </row>
    <row r="1451" spans="1:46" s="312" customFormat="1" ht="15" customHeight="1" x14ac:dyDescent="0.25">
      <c r="A1451" s="297"/>
      <c r="B1451" s="297"/>
      <c r="C1451" s="253"/>
      <c r="D1451" s="253"/>
      <c r="E1451" s="253"/>
      <c r="F1451" s="253"/>
      <c r="G1451" s="253"/>
      <c r="H1451" s="253"/>
      <c r="I1451" s="253"/>
      <c r="J1451" s="253"/>
      <c r="K1451" s="253"/>
      <c r="L1451" s="253"/>
      <c r="M1451" s="253"/>
      <c r="N1451" s="253"/>
      <c r="O1451" s="253"/>
      <c r="P1451" s="253"/>
      <c r="Q1451" s="253"/>
      <c r="R1451" s="253"/>
      <c r="S1451" s="253"/>
      <c r="T1451" s="253"/>
      <c r="U1451" s="253"/>
      <c r="V1451" s="253"/>
      <c r="W1451" s="253"/>
      <c r="X1451" s="253"/>
      <c r="Y1451" s="253"/>
      <c r="Z1451" s="253"/>
      <c r="AA1451" s="253"/>
      <c r="AB1451" s="253"/>
      <c r="AC1451" s="253"/>
      <c r="AD1451" s="253"/>
      <c r="AE1451" s="253"/>
      <c r="AF1451" s="253"/>
      <c r="AG1451" s="253"/>
      <c r="AH1451" s="253"/>
      <c r="AI1451" s="253"/>
      <c r="AP1451" s="313"/>
      <c r="AT1451" s="313"/>
    </row>
    <row r="1452" spans="1:46" s="312" customFormat="1" ht="15" customHeight="1" x14ac:dyDescent="0.25">
      <c r="A1452" s="297"/>
      <c r="B1452" s="297"/>
      <c r="C1452" s="253"/>
      <c r="D1452" s="253"/>
      <c r="E1452" s="253"/>
      <c r="F1452" s="253"/>
      <c r="G1452" s="253"/>
      <c r="H1452" s="253"/>
      <c r="I1452" s="253"/>
      <c r="J1452" s="253"/>
      <c r="K1452" s="253"/>
      <c r="L1452" s="253"/>
      <c r="M1452" s="253"/>
      <c r="N1452" s="253"/>
      <c r="O1452" s="253"/>
      <c r="P1452" s="253"/>
      <c r="Q1452" s="253"/>
      <c r="R1452" s="253"/>
      <c r="S1452" s="253"/>
      <c r="T1452" s="253"/>
      <c r="U1452" s="253"/>
      <c r="V1452" s="253"/>
      <c r="W1452" s="253"/>
      <c r="X1452" s="253"/>
      <c r="Y1452" s="253"/>
      <c r="Z1452" s="253"/>
      <c r="AA1452" s="253"/>
      <c r="AB1452" s="253"/>
      <c r="AC1452" s="253"/>
      <c r="AD1452" s="253"/>
      <c r="AE1452" s="253"/>
      <c r="AF1452" s="253"/>
      <c r="AG1452" s="253"/>
      <c r="AH1452" s="253"/>
      <c r="AI1452" s="253"/>
      <c r="AP1452" s="313"/>
      <c r="AT1452" s="313"/>
    </row>
    <row r="1453" spans="1:46" s="312" customFormat="1" ht="15" customHeight="1" x14ac:dyDescent="0.25">
      <c r="A1453" s="297"/>
      <c r="B1453" s="297"/>
      <c r="C1453" s="253"/>
      <c r="D1453" s="253"/>
      <c r="E1453" s="253"/>
      <c r="F1453" s="253"/>
      <c r="G1453" s="253"/>
      <c r="H1453" s="253"/>
      <c r="I1453" s="253"/>
      <c r="J1453" s="253"/>
      <c r="K1453" s="253"/>
      <c r="L1453" s="253"/>
      <c r="M1453" s="253"/>
      <c r="N1453" s="253"/>
      <c r="O1453" s="253"/>
      <c r="P1453" s="253"/>
      <c r="Q1453" s="253"/>
      <c r="R1453" s="253"/>
      <c r="S1453" s="253"/>
      <c r="T1453" s="253"/>
      <c r="U1453" s="253"/>
      <c r="V1453" s="253"/>
      <c r="W1453" s="253"/>
      <c r="X1453" s="253"/>
      <c r="Y1453" s="253"/>
      <c r="Z1453" s="253"/>
      <c r="AA1453" s="253"/>
      <c r="AB1453" s="253"/>
      <c r="AC1453" s="253"/>
      <c r="AD1453" s="253"/>
      <c r="AE1453" s="253"/>
      <c r="AF1453" s="253"/>
      <c r="AG1453" s="253"/>
      <c r="AH1453" s="253"/>
      <c r="AI1453" s="253"/>
      <c r="AP1453" s="313"/>
      <c r="AT1453" s="313"/>
    </row>
    <row r="1454" spans="1:46" s="312" customFormat="1" ht="15" customHeight="1" x14ac:dyDescent="0.25">
      <c r="A1454" s="297"/>
      <c r="B1454" s="297"/>
      <c r="C1454" s="253"/>
      <c r="D1454" s="253"/>
      <c r="E1454" s="253"/>
      <c r="F1454" s="253"/>
      <c r="G1454" s="253"/>
      <c r="H1454" s="253"/>
      <c r="I1454" s="253"/>
      <c r="J1454" s="253"/>
      <c r="K1454" s="253"/>
      <c r="L1454" s="253"/>
      <c r="M1454" s="253"/>
      <c r="N1454" s="253"/>
      <c r="O1454" s="253"/>
      <c r="P1454" s="253"/>
      <c r="Q1454" s="253"/>
      <c r="R1454" s="253"/>
      <c r="S1454" s="253"/>
      <c r="T1454" s="253"/>
      <c r="U1454" s="253"/>
      <c r="V1454" s="253"/>
      <c r="W1454" s="253"/>
      <c r="X1454" s="253"/>
      <c r="Y1454" s="253"/>
      <c r="Z1454" s="253"/>
      <c r="AA1454" s="253"/>
      <c r="AB1454" s="253"/>
      <c r="AC1454" s="253"/>
      <c r="AD1454" s="253"/>
      <c r="AE1454" s="253"/>
      <c r="AF1454" s="253"/>
      <c r="AG1454" s="253"/>
      <c r="AH1454" s="253"/>
      <c r="AI1454" s="253"/>
      <c r="AP1454" s="313"/>
      <c r="AT1454" s="313"/>
    </row>
    <row r="1455" spans="1:46" s="312" customFormat="1" ht="15" customHeight="1" x14ac:dyDescent="0.25">
      <c r="A1455" s="297"/>
      <c r="B1455" s="297"/>
      <c r="C1455" s="253"/>
      <c r="D1455" s="253"/>
      <c r="E1455" s="253"/>
      <c r="F1455" s="253"/>
      <c r="G1455" s="253"/>
      <c r="H1455" s="253"/>
      <c r="I1455" s="253"/>
      <c r="J1455" s="253"/>
      <c r="K1455" s="253"/>
      <c r="L1455" s="253"/>
      <c r="M1455" s="253"/>
      <c r="N1455" s="253"/>
      <c r="O1455" s="253"/>
      <c r="P1455" s="253"/>
      <c r="Q1455" s="253"/>
      <c r="R1455" s="253"/>
      <c r="S1455" s="253"/>
      <c r="T1455" s="253"/>
      <c r="U1455" s="253"/>
      <c r="V1455" s="253"/>
      <c r="W1455" s="253"/>
      <c r="X1455" s="253"/>
      <c r="Y1455" s="253"/>
      <c r="Z1455" s="253"/>
      <c r="AA1455" s="253"/>
      <c r="AB1455" s="253"/>
      <c r="AC1455" s="253"/>
      <c r="AD1455" s="253"/>
      <c r="AE1455" s="253"/>
      <c r="AF1455" s="253"/>
      <c r="AG1455" s="253"/>
      <c r="AH1455" s="253"/>
      <c r="AI1455" s="253"/>
      <c r="AP1455" s="313"/>
      <c r="AT1455" s="313"/>
    </row>
    <row r="1456" spans="1:46" s="312" customFormat="1" ht="15" customHeight="1" x14ac:dyDescent="0.25">
      <c r="A1456" s="297"/>
      <c r="B1456" s="297"/>
      <c r="C1456" s="253"/>
      <c r="D1456" s="253"/>
      <c r="E1456" s="253"/>
      <c r="F1456" s="253"/>
      <c r="G1456" s="253"/>
      <c r="H1456" s="253"/>
      <c r="I1456" s="253"/>
      <c r="J1456" s="253"/>
      <c r="K1456" s="253"/>
      <c r="L1456" s="253"/>
      <c r="M1456" s="253"/>
      <c r="N1456" s="253"/>
      <c r="O1456" s="253"/>
      <c r="P1456" s="253"/>
      <c r="Q1456" s="253"/>
      <c r="R1456" s="253"/>
      <c r="S1456" s="253"/>
      <c r="T1456" s="253"/>
      <c r="U1456" s="253"/>
      <c r="V1456" s="253"/>
      <c r="W1456" s="253"/>
      <c r="X1456" s="253"/>
      <c r="Y1456" s="253"/>
      <c r="Z1456" s="253"/>
      <c r="AA1456" s="253"/>
      <c r="AB1456" s="253"/>
      <c r="AC1456" s="253"/>
      <c r="AD1456" s="253"/>
      <c r="AE1456" s="253"/>
      <c r="AF1456" s="253"/>
      <c r="AG1456" s="253"/>
      <c r="AH1456" s="253"/>
      <c r="AI1456" s="253"/>
      <c r="AP1456" s="313"/>
      <c r="AT1456" s="313"/>
    </row>
    <row r="1457" spans="1:46" s="312" customFormat="1" ht="15" customHeight="1" x14ac:dyDescent="0.25">
      <c r="A1457" s="297"/>
      <c r="B1457" s="297"/>
      <c r="C1457" s="253"/>
      <c r="D1457" s="253"/>
      <c r="E1457" s="253"/>
      <c r="F1457" s="253"/>
      <c r="G1457" s="253"/>
      <c r="H1457" s="253"/>
      <c r="I1457" s="253"/>
      <c r="J1457" s="253"/>
      <c r="K1457" s="253"/>
      <c r="L1457" s="253"/>
      <c r="M1457" s="253"/>
      <c r="N1457" s="253"/>
      <c r="O1457" s="253"/>
      <c r="P1457" s="253"/>
      <c r="Q1457" s="253"/>
      <c r="R1457" s="253"/>
      <c r="S1457" s="253"/>
      <c r="T1457" s="253"/>
      <c r="U1457" s="253"/>
      <c r="V1457" s="253"/>
      <c r="W1457" s="253"/>
      <c r="X1457" s="253"/>
      <c r="Y1457" s="253"/>
      <c r="Z1457" s="253"/>
      <c r="AA1457" s="253"/>
      <c r="AB1457" s="253"/>
      <c r="AC1457" s="253"/>
      <c r="AD1457" s="253"/>
      <c r="AE1457" s="253"/>
      <c r="AF1457" s="253"/>
      <c r="AG1457" s="253"/>
      <c r="AH1457" s="253"/>
      <c r="AI1457" s="253"/>
      <c r="AP1457" s="313"/>
      <c r="AT1457" s="313"/>
    </row>
    <row r="1458" spans="1:46" s="312" customFormat="1" ht="15" customHeight="1" x14ac:dyDescent="0.25">
      <c r="A1458" s="297"/>
      <c r="B1458" s="297"/>
      <c r="C1458" s="253"/>
      <c r="D1458" s="253"/>
      <c r="E1458" s="253"/>
      <c r="F1458" s="253"/>
      <c r="G1458" s="253"/>
      <c r="H1458" s="253"/>
      <c r="I1458" s="253"/>
      <c r="J1458" s="253"/>
      <c r="K1458" s="253"/>
      <c r="L1458" s="253"/>
      <c r="M1458" s="253"/>
      <c r="N1458" s="253"/>
      <c r="O1458" s="253"/>
      <c r="P1458" s="253"/>
      <c r="Q1458" s="253"/>
      <c r="R1458" s="253"/>
      <c r="S1458" s="253"/>
      <c r="T1458" s="253"/>
      <c r="U1458" s="253"/>
      <c r="V1458" s="253"/>
      <c r="W1458" s="253"/>
      <c r="X1458" s="253"/>
      <c r="Y1458" s="253"/>
      <c r="Z1458" s="253"/>
      <c r="AA1458" s="253"/>
      <c r="AB1458" s="253"/>
      <c r="AC1458" s="253"/>
      <c r="AD1458" s="253"/>
      <c r="AE1458" s="253"/>
      <c r="AF1458" s="253"/>
      <c r="AG1458" s="253"/>
      <c r="AH1458" s="253"/>
      <c r="AI1458" s="253"/>
      <c r="AP1458" s="313"/>
      <c r="AT1458" s="313"/>
    </row>
    <row r="1459" spans="1:46" s="312" customFormat="1" ht="15" customHeight="1" x14ac:dyDescent="0.25">
      <c r="A1459" s="297"/>
      <c r="B1459" s="297"/>
      <c r="C1459" s="253"/>
      <c r="D1459" s="253"/>
      <c r="E1459" s="253"/>
      <c r="F1459" s="253"/>
      <c r="G1459" s="253"/>
      <c r="H1459" s="253"/>
      <c r="I1459" s="253"/>
      <c r="J1459" s="253"/>
      <c r="K1459" s="253"/>
      <c r="L1459" s="253"/>
      <c r="M1459" s="253"/>
      <c r="N1459" s="253"/>
      <c r="O1459" s="253"/>
      <c r="P1459" s="253"/>
      <c r="Q1459" s="253"/>
      <c r="R1459" s="253"/>
      <c r="S1459" s="253"/>
      <c r="T1459" s="253"/>
      <c r="U1459" s="253"/>
      <c r="V1459" s="253"/>
      <c r="W1459" s="253"/>
      <c r="X1459" s="253"/>
      <c r="Y1459" s="253"/>
      <c r="Z1459" s="253"/>
      <c r="AA1459" s="253"/>
      <c r="AB1459" s="253"/>
      <c r="AC1459" s="253"/>
      <c r="AD1459" s="253"/>
      <c r="AE1459" s="253"/>
      <c r="AF1459" s="253"/>
      <c r="AG1459" s="253"/>
      <c r="AH1459" s="253"/>
      <c r="AI1459" s="253"/>
      <c r="AP1459" s="313"/>
      <c r="AT1459" s="313"/>
    </row>
    <row r="1460" spans="1:46" s="312" customFormat="1" ht="15" customHeight="1" x14ac:dyDescent="0.25">
      <c r="A1460" s="297"/>
      <c r="B1460" s="297"/>
      <c r="C1460" s="253"/>
      <c r="D1460" s="253"/>
      <c r="E1460" s="253"/>
      <c r="F1460" s="253"/>
      <c r="G1460" s="253"/>
      <c r="H1460" s="253"/>
      <c r="I1460" s="253"/>
      <c r="J1460" s="253"/>
      <c r="K1460" s="253"/>
      <c r="L1460" s="253"/>
      <c r="M1460" s="253"/>
      <c r="N1460" s="253"/>
      <c r="O1460" s="253"/>
      <c r="P1460" s="253"/>
      <c r="Q1460" s="253"/>
      <c r="R1460" s="253"/>
      <c r="S1460" s="253"/>
      <c r="T1460" s="253"/>
      <c r="U1460" s="253"/>
      <c r="V1460" s="253"/>
      <c r="W1460" s="253"/>
      <c r="X1460" s="253"/>
      <c r="Y1460" s="253"/>
      <c r="Z1460" s="253"/>
      <c r="AA1460" s="253"/>
      <c r="AB1460" s="253"/>
      <c r="AC1460" s="253"/>
      <c r="AD1460" s="253"/>
      <c r="AE1460" s="253"/>
      <c r="AF1460" s="253"/>
      <c r="AG1460" s="253"/>
      <c r="AH1460" s="253"/>
      <c r="AI1460" s="253"/>
      <c r="AP1460" s="313"/>
      <c r="AT1460" s="313"/>
    </row>
    <row r="1461" spans="1:46" s="312" customFormat="1" ht="15" customHeight="1" x14ac:dyDescent="0.25">
      <c r="A1461" s="297"/>
      <c r="B1461" s="297"/>
      <c r="C1461" s="253"/>
      <c r="D1461" s="253"/>
      <c r="E1461" s="253"/>
      <c r="F1461" s="253"/>
      <c r="G1461" s="253"/>
      <c r="H1461" s="253"/>
      <c r="I1461" s="253"/>
      <c r="J1461" s="253"/>
      <c r="K1461" s="253"/>
      <c r="L1461" s="253"/>
      <c r="M1461" s="253"/>
      <c r="N1461" s="253"/>
      <c r="O1461" s="253"/>
      <c r="P1461" s="253"/>
      <c r="Q1461" s="253"/>
      <c r="R1461" s="253"/>
      <c r="S1461" s="253"/>
      <c r="T1461" s="253"/>
      <c r="U1461" s="253"/>
      <c r="V1461" s="253"/>
      <c r="W1461" s="253"/>
      <c r="X1461" s="253"/>
      <c r="Y1461" s="253"/>
      <c r="Z1461" s="253"/>
      <c r="AA1461" s="253"/>
      <c r="AB1461" s="253"/>
      <c r="AC1461" s="253"/>
      <c r="AD1461" s="253"/>
      <c r="AE1461" s="253"/>
      <c r="AF1461" s="253"/>
      <c r="AG1461" s="253"/>
      <c r="AH1461" s="253"/>
      <c r="AI1461" s="253"/>
      <c r="AP1461" s="313"/>
      <c r="AT1461" s="313"/>
    </row>
    <row r="1462" spans="1:46" s="312" customFormat="1" ht="15" customHeight="1" x14ac:dyDescent="0.25">
      <c r="A1462" s="297"/>
      <c r="B1462" s="297"/>
      <c r="C1462" s="253"/>
      <c r="D1462" s="253"/>
      <c r="E1462" s="253"/>
      <c r="F1462" s="253"/>
      <c r="G1462" s="253"/>
      <c r="H1462" s="253"/>
      <c r="I1462" s="253"/>
      <c r="J1462" s="253"/>
      <c r="K1462" s="253"/>
      <c r="L1462" s="253"/>
      <c r="M1462" s="253"/>
      <c r="N1462" s="253"/>
      <c r="O1462" s="253"/>
      <c r="P1462" s="253"/>
      <c r="Q1462" s="253"/>
      <c r="R1462" s="253"/>
      <c r="S1462" s="253"/>
      <c r="T1462" s="253"/>
      <c r="U1462" s="253"/>
      <c r="V1462" s="253"/>
      <c r="W1462" s="253"/>
      <c r="X1462" s="253"/>
      <c r="Y1462" s="253"/>
      <c r="Z1462" s="253"/>
      <c r="AA1462" s="253"/>
      <c r="AB1462" s="253"/>
      <c r="AC1462" s="253"/>
      <c r="AD1462" s="253"/>
      <c r="AE1462" s="253"/>
      <c r="AF1462" s="253"/>
      <c r="AG1462" s="253"/>
      <c r="AH1462" s="253"/>
      <c r="AI1462" s="253"/>
      <c r="AP1462" s="313"/>
      <c r="AT1462" s="313"/>
    </row>
    <row r="1463" spans="1:46" s="312" customFormat="1" ht="15" customHeight="1" x14ac:dyDescent="0.25">
      <c r="A1463" s="297"/>
      <c r="B1463" s="297"/>
      <c r="C1463" s="253"/>
      <c r="D1463" s="253"/>
      <c r="E1463" s="253"/>
      <c r="F1463" s="253"/>
      <c r="G1463" s="253"/>
      <c r="H1463" s="253"/>
      <c r="I1463" s="253"/>
      <c r="J1463" s="253"/>
      <c r="K1463" s="253"/>
      <c r="L1463" s="253"/>
      <c r="M1463" s="253"/>
      <c r="N1463" s="253"/>
      <c r="O1463" s="253"/>
      <c r="P1463" s="253"/>
      <c r="Q1463" s="253"/>
      <c r="R1463" s="253"/>
      <c r="S1463" s="253"/>
      <c r="T1463" s="253"/>
      <c r="U1463" s="253"/>
      <c r="V1463" s="253"/>
      <c r="W1463" s="253"/>
      <c r="X1463" s="253"/>
      <c r="Y1463" s="253"/>
      <c r="Z1463" s="253"/>
      <c r="AA1463" s="253"/>
      <c r="AB1463" s="253"/>
      <c r="AC1463" s="253"/>
      <c r="AD1463" s="253"/>
      <c r="AE1463" s="253"/>
      <c r="AF1463" s="253"/>
      <c r="AG1463" s="253"/>
      <c r="AH1463" s="253"/>
      <c r="AI1463" s="253"/>
      <c r="AP1463" s="313"/>
      <c r="AT1463" s="313"/>
    </row>
    <row r="1464" spans="1:46" s="312" customFormat="1" ht="15" customHeight="1" x14ac:dyDescent="0.25">
      <c r="A1464" s="297"/>
      <c r="B1464" s="297"/>
      <c r="C1464" s="253"/>
      <c r="D1464" s="253"/>
      <c r="E1464" s="253"/>
      <c r="F1464" s="253"/>
      <c r="G1464" s="253"/>
      <c r="H1464" s="253"/>
      <c r="I1464" s="253"/>
      <c r="J1464" s="253"/>
      <c r="K1464" s="253"/>
      <c r="L1464" s="253"/>
      <c r="M1464" s="253"/>
      <c r="N1464" s="253"/>
      <c r="O1464" s="253"/>
      <c r="P1464" s="253"/>
      <c r="Q1464" s="253"/>
      <c r="R1464" s="253"/>
      <c r="S1464" s="253"/>
      <c r="T1464" s="253"/>
      <c r="U1464" s="253"/>
      <c r="V1464" s="253"/>
      <c r="W1464" s="253"/>
      <c r="X1464" s="253"/>
      <c r="Y1464" s="253"/>
      <c r="Z1464" s="253"/>
      <c r="AA1464" s="253"/>
      <c r="AB1464" s="253"/>
      <c r="AC1464" s="253"/>
      <c r="AD1464" s="253"/>
      <c r="AE1464" s="253"/>
      <c r="AF1464" s="253"/>
      <c r="AG1464" s="253"/>
      <c r="AH1464" s="253"/>
      <c r="AI1464" s="253"/>
      <c r="AP1464" s="313"/>
      <c r="AT1464" s="313"/>
    </row>
    <row r="1465" spans="1:46" s="312" customFormat="1" ht="15" customHeight="1" x14ac:dyDescent="0.25">
      <c r="A1465" s="297"/>
      <c r="B1465" s="297"/>
      <c r="C1465" s="253"/>
      <c r="D1465" s="253"/>
      <c r="E1465" s="253"/>
      <c r="F1465" s="253"/>
      <c r="G1465" s="253"/>
      <c r="H1465" s="253"/>
      <c r="I1465" s="253"/>
      <c r="J1465" s="253"/>
      <c r="K1465" s="253"/>
      <c r="L1465" s="253"/>
      <c r="M1465" s="253"/>
      <c r="N1465" s="253"/>
      <c r="O1465" s="253"/>
      <c r="P1465" s="253"/>
      <c r="Q1465" s="253"/>
      <c r="R1465" s="253"/>
      <c r="S1465" s="253"/>
      <c r="T1465" s="253"/>
      <c r="U1465" s="253"/>
      <c r="V1465" s="253"/>
      <c r="W1465" s="253"/>
      <c r="X1465" s="253"/>
      <c r="Y1465" s="253"/>
      <c r="Z1465" s="253"/>
      <c r="AA1465" s="253"/>
      <c r="AB1465" s="253"/>
      <c r="AC1465" s="253"/>
      <c r="AD1465" s="253"/>
      <c r="AE1465" s="253"/>
      <c r="AF1465" s="253"/>
      <c r="AG1465" s="253"/>
      <c r="AH1465" s="253"/>
      <c r="AI1465" s="253"/>
      <c r="AP1465" s="313"/>
      <c r="AT1465" s="313"/>
    </row>
    <row r="1466" spans="1:46" s="312" customFormat="1" ht="15" customHeight="1" x14ac:dyDescent="0.25">
      <c r="A1466" s="297"/>
      <c r="B1466" s="297"/>
      <c r="C1466" s="253"/>
      <c r="D1466" s="253"/>
      <c r="E1466" s="253"/>
      <c r="F1466" s="253"/>
      <c r="G1466" s="253"/>
      <c r="H1466" s="253"/>
      <c r="I1466" s="253"/>
      <c r="J1466" s="253"/>
      <c r="K1466" s="253"/>
      <c r="L1466" s="253"/>
      <c r="M1466" s="253"/>
      <c r="N1466" s="253"/>
      <c r="O1466" s="253"/>
      <c r="P1466" s="253"/>
      <c r="Q1466" s="253"/>
      <c r="R1466" s="253"/>
      <c r="S1466" s="253"/>
      <c r="T1466" s="253"/>
      <c r="U1466" s="253"/>
      <c r="V1466" s="253"/>
      <c r="W1466" s="253"/>
      <c r="X1466" s="253"/>
      <c r="Y1466" s="253"/>
      <c r="Z1466" s="253"/>
      <c r="AA1466" s="253"/>
      <c r="AB1466" s="253"/>
      <c r="AC1466" s="253"/>
      <c r="AD1466" s="253"/>
      <c r="AE1466" s="253"/>
      <c r="AF1466" s="253"/>
      <c r="AG1466" s="253"/>
      <c r="AH1466" s="253"/>
      <c r="AI1466" s="253"/>
      <c r="AP1466" s="313"/>
      <c r="AT1466" s="313"/>
    </row>
    <row r="1467" spans="1:46" s="312" customFormat="1" ht="15" customHeight="1" x14ac:dyDescent="0.25">
      <c r="A1467" s="297"/>
      <c r="B1467" s="297"/>
      <c r="C1467" s="253"/>
      <c r="D1467" s="253"/>
      <c r="E1467" s="253"/>
      <c r="F1467" s="253"/>
      <c r="G1467" s="253"/>
      <c r="H1467" s="253"/>
      <c r="I1467" s="253"/>
      <c r="J1467" s="253"/>
      <c r="K1467" s="253"/>
      <c r="L1467" s="253"/>
      <c r="M1467" s="253"/>
      <c r="N1467" s="253"/>
      <c r="O1467" s="253"/>
      <c r="P1467" s="253"/>
      <c r="Q1467" s="253"/>
      <c r="R1467" s="253"/>
      <c r="S1467" s="253"/>
      <c r="T1467" s="253"/>
      <c r="U1467" s="253"/>
      <c r="V1467" s="253"/>
      <c r="W1467" s="253"/>
      <c r="X1467" s="253"/>
      <c r="Y1467" s="253"/>
      <c r="Z1467" s="253"/>
      <c r="AA1467" s="253"/>
      <c r="AB1467" s="253"/>
      <c r="AC1467" s="253"/>
      <c r="AD1467" s="253"/>
      <c r="AE1467" s="253"/>
      <c r="AF1467" s="253"/>
      <c r="AG1467" s="253"/>
      <c r="AH1467" s="253"/>
      <c r="AI1467" s="253"/>
      <c r="AP1467" s="313"/>
      <c r="AT1467" s="313"/>
    </row>
    <row r="1468" spans="1:46" s="312" customFormat="1" ht="15" customHeight="1" x14ac:dyDescent="0.25">
      <c r="A1468" s="297"/>
      <c r="B1468" s="297"/>
      <c r="C1468" s="253"/>
      <c r="D1468" s="253"/>
      <c r="E1468" s="253"/>
      <c r="F1468" s="253"/>
      <c r="G1468" s="253"/>
      <c r="H1468" s="253"/>
      <c r="I1468" s="253"/>
      <c r="J1468" s="253"/>
      <c r="K1468" s="253"/>
      <c r="L1468" s="253"/>
      <c r="M1468" s="253"/>
      <c r="N1468" s="253"/>
      <c r="O1468" s="253"/>
      <c r="P1468" s="253"/>
      <c r="Q1468" s="253"/>
      <c r="R1468" s="253"/>
      <c r="S1468" s="253"/>
      <c r="T1468" s="253"/>
      <c r="U1468" s="253"/>
      <c r="V1468" s="253"/>
      <c r="W1468" s="253"/>
      <c r="X1468" s="253"/>
      <c r="Y1468" s="253"/>
      <c r="Z1468" s="253"/>
      <c r="AA1468" s="253"/>
      <c r="AB1468" s="253"/>
      <c r="AC1468" s="253"/>
      <c r="AD1468" s="253"/>
      <c r="AE1468" s="253"/>
      <c r="AF1468" s="253"/>
      <c r="AG1468" s="253"/>
      <c r="AH1468" s="253"/>
      <c r="AI1468" s="253"/>
      <c r="AP1468" s="313"/>
      <c r="AT1468" s="313"/>
    </row>
    <row r="1469" spans="1:46" s="312" customFormat="1" ht="15" customHeight="1" x14ac:dyDescent="0.25">
      <c r="A1469" s="297"/>
      <c r="B1469" s="297"/>
      <c r="C1469" s="253"/>
      <c r="D1469" s="253"/>
      <c r="E1469" s="253"/>
      <c r="F1469" s="253"/>
      <c r="G1469" s="253"/>
      <c r="H1469" s="253"/>
      <c r="I1469" s="253"/>
      <c r="J1469" s="253"/>
      <c r="K1469" s="253"/>
      <c r="L1469" s="253"/>
      <c r="M1469" s="253"/>
      <c r="N1469" s="253"/>
      <c r="O1469" s="253"/>
      <c r="P1469" s="253"/>
      <c r="Q1469" s="253"/>
      <c r="R1469" s="253"/>
      <c r="S1469" s="253"/>
      <c r="T1469" s="253"/>
      <c r="U1469" s="253"/>
      <c r="V1469" s="253"/>
      <c r="W1469" s="253"/>
      <c r="X1469" s="253"/>
      <c r="Y1469" s="253"/>
      <c r="Z1469" s="253"/>
      <c r="AA1469" s="253"/>
      <c r="AB1469" s="253"/>
      <c r="AC1469" s="253"/>
      <c r="AD1469" s="253"/>
      <c r="AE1469" s="253"/>
      <c r="AF1469" s="253"/>
      <c r="AG1469" s="253"/>
      <c r="AH1469" s="253"/>
      <c r="AI1469" s="253"/>
      <c r="AP1469" s="313"/>
      <c r="AT1469" s="313"/>
    </row>
    <row r="1470" spans="1:46" s="312" customFormat="1" ht="15" customHeight="1" x14ac:dyDescent="0.25">
      <c r="A1470" s="297"/>
      <c r="B1470" s="297"/>
      <c r="C1470" s="253"/>
      <c r="D1470" s="253"/>
      <c r="E1470" s="253"/>
      <c r="F1470" s="253"/>
      <c r="G1470" s="253"/>
      <c r="H1470" s="253"/>
      <c r="I1470" s="253"/>
      <c r="J1470" s="253"/>
      <c r="K1470" s="253"/>
      <c r="L1470" s="253"/>
      <c r="M1470" s="253"/>
      <c r="N1470" s="253"/>
      <c r="O1470" s="253"/>
      <c r="P1470" s="253"/>
      <c r="Q1470" s="253"/>
      <c r="R1470" s="253"/>
      <c r="S1470" s="253"/>
      <c r="T1470" s="253"/>
      <c r="U1470" s="253"/>
      <c r="V1470" s="253"/>
      <c r="W1470" s="253"/>
      <c r="X1470" s="253"/>
      <c r="Y1470" s="253"/>
      <c r="Z1470" s="253"/>
      <c r="AA1470" s="253"/>
      <c r="AB1470" s="253"/>
      <c r="AC1470" s="253"/>
      <c r="AD1470" s="253"/>
      <c r="AE1470" s="253"/>
      <c r="AF1470" s="253"/>
      <c r="AG1470" s="253"/>
      <c r="AH1470" s="253"/>
      <c r="AI1470" s="253"/>
      <c r="AP1470" s="313"/>
      <c r="AT1470" s="313"/>
    </row>
    <row r="1471" spans="1:46" s="312" customFormat="1" ht="15" customHeight="1" x14ac:dyDescent="0.25">
      <c r="A1471" s="297"/>
      <c r="B1471" s="297"/>
      <c r="C1471" s="253"/>
      <c r="D1471" s="253"/>
      <c r="E1471" s="253"/>
      <c r="F1471" s="253"/>
      <c r="G1471" s="253"/>
      <c r="H1471" s="253"/>
      <c r="I1471" s="253"/>
      <c r="J1471" s="253"/>
      <c r="K1471" s="253"/>
      <c r="L1471" s="253"/>
      <c r="M1471" s="253"/>
      <c r="N1471" s="253"/>
      <c r="O1471" s="253"/>
      <c r="P1471" s="253"/>
      <c r="Q1471" s="253"/>
      <c r="R1471" s="253"/>
      <c r="S1471" s="253"/>
      <c r="T1471" s="253"/>
      <c r="U1471" s="253"/>
      <c r="V1471" s="253"/>
      <c r="W1471" s="253"/>
      <c r="X1471" s="253"/>
      <c r="Y1471" s="253"/>
      <c r="Z1471" s="253"/>
      <c r="AA1471" s="253"/>
      <c r="AB1471" s="253"/>
      <c r="AC1471" s="253"/>
      <c r="AD1471" s="253"/>
      <c r="AE1471" s="253"/>
      <c r="AF1471" s="253"/>
      <c r="AG1471" s="253"/>
      <c r="AH1471" s="253"/>
      <c r="AI1471" s="253"/>
      <c r="AP1471" s="313"/>
      <c r="AT1471" s="313"/>
    </row>
    <row r="1472" spans="1:46" s="312" customFormat="1" ht="15" customHeight="1" x14ac:dyDescent="0.25">
      <c r="A1472" s="297"/>
      <c r="B1472" s="297"/>
      <c r="C1472" s="253"/>
      <c r="D1472" s="253"/>
      <c r="E1472" s="253"/>
      <c r="F1472" s="253"/>
      <c r="G1472" s="253"/>
      <c r="H1472" s="253"/>
      <c r="I1472" s="253"/>
      <c r="J1472" s="253"/>
      <c r="K1472" s="253"/>
      <c r="L1472" s="253"/>
      <c r="M1472" s="253"/>
      <c r="N1472" s="253"/>
      <c r="O1472" s="253"/>
      <c r="P1472" s="253"/>
      <c r="Q1472" s="253"/>
      <c r="R1472" s="253"/>
      <c r="S1472" s="253"/>
      <c r="T1472" s="253"/>
      <c r="U1472" s="253"/>
      <c r="V1472" s="253"/>
      <c r="W1472" s="253"/>
      <c r="X1472" s="253"/>
      <c r="Y1472" s="253"/>
      <c r="Z1472" s="253"/>
      <c r="AA1472" s="253"/>
      <c r="AB1472" s="253"/>
      <c r="AC1472" s="253"/>
      <c r="AD1472" s="253"/>
      <c r="AE1472" s="253"/>
      <c r="AF1472" s="253"/>
      <c r="AG1472" s="253"/>
      <c r="AH1472" s="253"/>
      <c r="AI1472" s="253"/>
      <c r="AP1472" s="313"/>
      <c r="AT1472" s="313"/>
    </row>
    <row r="1473" spans="1:46" s="312" customFormat="1" ht="15" customHeight="1" x14ac:dyDescent="0.25">
      <c r="A1473" s="297"/>
      <c r="B1473" s="297"/>
      <c r="C1473" s="253"/>
      <c r="D1473" s="253"/>
      <c r="E1473" s="253"/>
      <c r="F1473" s="253"/>
      <c r="G1473" s="253"/>
      <c r="H1473" s="253"/>
      <c r="I1473" s="253"/>
      <c r="J1473" s="253"/>
      <c r="K1473" s="253"/>
      <c r="L1473" s="253"/>
      <c r="M1473" s="253"/>
      <c r="N1473" s="253"/>
      <c r="O1473" s="253"/>
      <c r="P1473" s="253"/>
      <c r="Q1473" s="253"/>
      <c r="R1473" s="253"/>
      <c r="S1473" s="253"/>
      <c r="T1473" s="253"/>
      <c r="U1473" s="253"/>
      <c r="V1473" s="253"/>
      <c r="W1473" s="253"/>
      <c r="X1473" s="253"/>
      <c r="Y1473" s="253"/>
      <c r="Z1473" s="253"/>
      <c r="AA1473" s="253"/>
      <c r="AB1473" s="253"/>
      <c r="AC1473" s="253"/>
      <c r="AD1473" s="253"/>
      <c r="AE1473" s="253"/>
      <c r="AF1473" s="253"/>
      <c r="AG1473" s="253"/>
      <c r="AH1473" s="253"/>
      <c r="AI1473" s="253"/>
      <c r="AP1473" s="313"/>
      <c r="AT1473" s="313"/>
    </row>
    <row r="1474" spans="1:46" s="312" customFormat="1" ht="15" customHeight="1" x14ac:dyDescent="0.25">
      <c r="A1474" s="297"/>
      <c r="B1474" s="297"/>
      <c r="C1474" s="253"/>
      <c r="D1474" s="253"/>
      <c r="E1474" s="253"/>
      <c r="F1474" s="253"/>
      <c r="G1474" s="253"/>
      <c r="H1474" s="253"/>
      <c r="I1474" s="253"/>
      <c r="J1474" s="253"/>
      <c r="K1474" s="253"/>
      <c r="L1474" s="253"/>
      <c r="M1474" s="253"/>
      <c r="N1474" s="253"/>
      <c r="O1474" s="253"/>
      <c r="P1474" s="253"/>
      <c r="Q1474" s="253"/>
      <c r="R1474" s="253"/>
      <c r="S1474" s="253"/>
      <c r="T1474" s="253"/>
      <c r="U1474" s="253"/>
      <c r="V1474" s="253"/>
      <c r="W1474" s="253"/>
      <c r="X1474" s="253"/>
      <c r="Y1474" s="253"/>
      <c r="Z1474" s="253"/>
      <c r="AA1474" s="253"/>
      <c r="AB1474" s="253"/>
      <c r="AC1474" s="253"/>
      <c r="AD1474" s="253"/>
      <c r="AE1474" s="253"/>
      <c r="AF1474" s="253"/>
      <c r="AG1474" s="253"/>
      <c r="AH1474" s="253"/>
      <c r="AI1474" s="253"/>
      <c r="AP1474" s="313"/>
      <c r="AT1474" s="313"/>
    </row>
    <row r="1475" spans="1:46" s="312" customFormat="1" ht="15" customHeight="1" x14ac:dyDescent="0.25">
      <c r="A1475" s="297"/>
      <c r="B1475" s="297"/>
      <c r="C1475" s="253"/>
      <c r="D1475" s="253"/>
      <c r="E1475" s="253"/>
      <c r="F1475" s="253"/>
      <c r="G1475" s="253"/>
      <c r="H1475" s="253"/>
      <c r="I1475" s="253"/>
      <c r="J1475" s="253"/>
      <c r="K1475" s="253"/>
      <c r="L1475" s="253"/>
      <c r="M1475" s="253"/>
      <c r="N1475" s="253"/>
      <c r="O1475" s="253"/>
      <c r="P1475" s="253"/>
      <c r="Q1475" s="253"/>
      <c r="R1475" s="253"/>
      <c r="S1475" s="253"/>
      <c r="T1475" s="253"/>
      <c r="U1475" s="253"/>
      <c r="V1475" s="253"/>
      <c r="W1475" s="253"/>
      <c r="X1475" s="253"/>
      <c r="Y1475" s="253"/>
      <c r="Z1475" s="253"/>
      <c r="AA1475" s="253"/>
      <c r="AB1475" s="253"/>
      <c r="AC1475" s="253"/>
      <c r="AD1475" s="253"/>
      <c r="AE1475" s="253"/>
      <c r="AF1475" s="253"/>
      <c r="AG1475" s="253"/>
      <c r="AH1475" s="253"/>
      <c r="AI1475" s="253"/>
      <c r="AP1475" s="313"/>
      <c r="AT1475" s="313"/>
    </row>
    <row r="1476" spans="1:46" s="312" customFormat="1" ht="15" customHeight="1" x14ac:dyDescent="0.25">
      <c r="A1476" s="297"/>
      <c r="B1476" s="297"/>
      <c r="C1476" s="253"/>
      <c r="D1476" s="253"/>
      <c r="E1476" s="253"/>
      <c r="F1476" s="253"/>
      <c r="G1476" s="253"/>
      <c r="H1476" s="253"/>
      <c r="I1476" s="253"/>
      <c r="J1476" s="253"/>
      <c r="K1476" s="253"/>
      <c r="L1476" s="253"/>
      <c r="M1476" s="253"/>
      <c r="N1476" s="253"/>
      <c r="O1476" s="253"/>
      <c r="P1476" s="253"/>
      <c r="Q1476" s="253"/>
      <c r="R1476" s="253"/>
      <c r="S1476" s="253"/>
      <c r="T1476" s="253"/>
      <c r="U1476" s="253"/>
      <c r="V1476" s="253"/>
      <c r="W1476" s="253"/>
      <c r="X1476" s="253"/>
      <c r="Y1476" s="253"/>
      <c r="Z1476" s="253"/>
      <c r="AA1476" s="253"/>
      <c r="AB1476" s="253"/>
      <c r="AC1476" s="253"/>
      <c r="AD1476" s="253"/>
      <c r="AE1476" s="253"/>
      <c r="AF1476" s="253"/>
      <c r="AG1476" s="253"/>
      <c r="AH1476" s="253"/>
      <c r="AI1476" s="253"/>
      <c r="AP1476" s="313"/>
      <c r="AT1476" s="313"/>
    </row>
    <row r="1477" spans="1:46" s="312" customFormat="1" ht="15" customHeight="1" x14ac:dyDescent="0.25">
      <c r="A1477" s="297"/>
      <c r="B1477" s="297"/>
      <c r="C1477" s="253"/>
      <c r="D1477" s="253"/>
      <c r="E1477" s="253"/>
      <c r="F1477" s="253"/>
      <c r="G1477" s="253"/>
      <c r="H1477" s="253"/>
      <c r="I1477" s="253"/>
      <c r="J1477" s="253"/>
      <c r="K1477" s="253"/>
      <c r="L1477" s="253"/>
      <c r="M1477" s="253"/>
      <c r="N1477" s="253"/>
      <c r="O1477" s="253"/>
      <c r="P1477" s="253"/>
      <c r="Q1477" s="253"/>
      <c r="R1477" s="253"/>
      <c r="S1477" s="253"/>
      <c r="T1477" s="253"/>
      <c r="U1477" s="253"/>
      <c r="V1477" s="253"/>
      <c r="W1477" s="253"/>
      <c r="X1477" s="253"/>
      <c r="Y1477" s="253"/>
      <c r="Z1477" s="253"/>
      <c r="AA1477" s="253"/>
      <c r="AB1477" s="253"/>
      <c r="AC1477" s="253"/>
      <c r="AD1477" s="253"/>
      <c r="AE1477" s="253"/>
      <c r="AF1477" s="253"/>
      <c r="AG1477" s="253"/>
      <c r="AH1477" s="253"/>
      <c r="AI1477" s="253"/>
      <c r="AP1477" s="313"/>
      <c r="AT1477" s="313"/>
    </row>
    <row r="1478" spans="1:46" s="312" customFormat="1" ht="15" customHeight="1" x14ac:dyDescent="0.25">
      <c r="A1478" s="297"/>
      <c r="B1478" s="297"/>
      <c r="C1478" s="253"/>
      <c r="D1478" s="253"/>
      <c r="E1478" s="253"/>
      <c r="F1478" s="253"/>
      <c r="G1478" s="253"/>
      <c r="H1478" s="253"/>
      <c r="I1478" s="253"/>
      <c r="J1478" s="253"/>
      <c r="K1478" s="253"/>
      <c r="L1478" s="253"/>
      <c r="M1478" s="253"/>
      <c r="N1478" s="253"/>
      <c r="O1478" s="253"/>
      <c r="P1478" s="253"/>
      <c r="Q1478" s="253"/>
      <c r="R1478" s="253"/>
      <c r="S1478" s="253"/>
      <c r="T1478" s="253"/>
      <c r="U1478" s="253"/>
      <c r="V1478" s="253"/>
      <c r="W1478" s="253"/>
      <c r="X1478" s="253"/>
      <c r="Y1478" s="253"/>
      <c r="Z1478" s="253"/>
      <c r="AA1478" s="253"/>
      <c r="AB1478" s="253"/>
      <c r="AC1478" s="253"/>
      <c r="AD1478" s="253"/>
      <c r="AE1478" s="253"/>
      <c r="AF1478" s="253"/>
      <c r="AG1478" s="253"/>
      <c r="AH1478" s="253"/>
      <c r="AI1478" s="253"/>
      <c r="AP1478" s="313"/>
      <c r="AT1478" s="313"/>
    </row>
    <row r="1479" spans="1:46" s="312" customFormat="1" ht="15" customHeight="1" x14ac:dyDescent="0.25">
      <c r="A1479" s="297"/>
      <c r="B1479" s="297"/>
      <c r="C1479" s="253"/>
      <c r="D1479" s="253"/>
      <c r="E1479" s="253"/>
      <c r="F1479" s="253"/>
      <c r="G1479" s="253"/>
      <c r="H1479" s="253"/>
      <c r="I1479" s="253"/>
      <c r="J1479" s="253"/>
      <c r="K1479" s="253"/>
      <c r="L1479" s="253"/>
      <c r="M1479" s="253"/>
      <c r="N1479" s="253"/>
      <c r="O1479" s="253"/>
      <c r="P1479" s="253"/>
      <c r="Q1479" s="253"/>
      <c r="R1479" s="253"/>
      <c r="S1479" s="253"/>
      <c r="T1479" s="253"/>
      <c r="U1479" s="253"/>
      <c r="V1479" s="253"/>
      <c r="W1479" s="253"/>
      <c r="X1479" s="253"/>
      <c r="Y1479" s="253"/>
      <c r="Z1479" s="253"/>
      <c r="AA1479" s="253"/>
      <c r="AB1479" s="253"/>
      <c r="AC1479" s="253"/>
      <c r="AD1479" s="253"/>
      <c r="AE1479" s="253"/>
      <c r="AF1479" s="253"/>
      <c r="AG1479" s="253"/>
      <c r="AH1479" s="253"/>
      <c r="AI1479" s="253"/>
      <c r="AP1479" s="313"/>
      <c r="AT1479" s="313"/>
    </row>
    <row r="1480" spans="1:46" s="312" customFormat="1" ht="15" customHeight="1" x14ac:dyDescent="0.25">
      <c r="A1480" s="297"/>
      <c r="B1480" s="297"/>
      <c r="C1480" s="253"/>
      <c r="D1480" s="253"/>
      <c r="E1480" s="253"/>
      <c r="F1480" s="253"/>
      <c r="G1480" s="253"/>
      <c r="H1480" s="253"/>
      <c r="I1480" s="253"/>
      <c r="J1480" s="253"/>
      <c r="K1480" s="253"/>
      <c r="L1480" s="253"/>
      <c r="M1480" s="253"/>
      <c r="N1480" s="253"/>
      <c r="O1480" s="253"/>
      <c r="P1480" s="253"/>
      <c r="Q1480" s="253"/>
      <c r="R1480" s="253"/>
      <c r="S1480" s="253"/>
      <c r="T1480" s="253"/>
      <c r="U1480" s="253"/>
      <c r="V1480" s="253"/>
      <c r="W1480" s="253"/>
      <c r="X1480" s="253"/>
      <c r="Y1480" s="253"/>
      <c r="Z1480" s="253"/>
      <c r="AA1480" s="253"/>
      <c r="AB1480" s="253"/>
      <c r="AC1480" s="253"/>
      <c r="AD1480" s="253"/>
      <c r="AE1480" s="253"/>
      <c r="AF1480" s="253"/>
      <c r="AG1480" s="253"/>
      <c r="AH1480" s="253"/>
      <c r="AI1480" s="253"/>
      <c r="AP1480" s="313"/>
      <c r="AT1480" s="313"/>
    </row>
    <row r="1481" spans="1:46" s="312" customFormat="1" ht="15" customHeight="1" x14ac:dyDescent="0.25">
      <c r="A1481" s="297"/>
      <c r="B1481" s="297"/>
      <c r="C1481" s="253"/>
      <c r="D1481" s="253"/>
      <c r="E1481" s="253"/>
      <c r="F1481" s="253"/>
      <c r="G1481" s="253"/>
      <c r="H1481" s="253"/>
      <c r="I1481" s="253"/>
      <c r="J1481" s="253"/>
      <c r="K1481" s="253"/>
      <c r="L1481" s="253"/>
      <c r="M1481" s="253"/>
      <c r="N1481" s="253"/>
      <c r="O1481" s="253"/>
      <c r="P1481" s="253"/>
      <c r="Q1481" s="253"/>
      <c r="R1481" s="253"/>
      <c r="S1481" s="253"/>
      <c r="T1481" s="253"/>
      <c r="U1481" s="253"/>
      <c r="V1481" s="253"/>
      <c r="W1481" s="253"/>
      <c r="X1481" s="253"/>
      <c r="Y1481" s="253"/>
      <c r="Z1481" s="253"/>
      <c r="AA1481" s="253"/>
      <c r="AB1481" s="253"/>
      <c r="AC1481" s="253"/>
      <c r="AD1481" s="253"/>
      <c r="AE1481" s="253"/>
      <c r="AF1481" s="253"/>
      <c r="AG1481" s="253"/>
      <c r="AH1481" s="253"/>
      <c r="AI1481" s="253"/>
      <c r="AP1481" s="313"/>
      <c r="AT1481" s="313"/>
    </row>
    <row r="1482" spans="1:46" s="312" customFormat="1" ht="15" customHeight="1" x14ac:dyDescent="0.25">
      <c r="A1482" s="297"/>
      <c r="B1482" s="297"/>
      <c r="C1482" s="253"/>
      <c r="D1482" s="253"/>
      <c r="E1482" s="253"/>
      <c r="F1482" s="253"/>
      <c r="G1482" s="253"/>
      <c r="H1482" s="253"/>
      <c r="I1482" s="253"/>
      <c r="J1482" s="253"/>
      <c r="K1482" s="253"/>
      <c r="L1482" s="253"/>
      <c r="M1482" s="253"/>
      <c r="N1482" s="253"/>
      <c r="O1482" s="253"/>
      <c r="P1482" s="253"/>
      <c r="Q1482" s="253"/>
      <c r="R1482" s="253"/>
      <c r="S1482" s="253"/>
      <c r="T1482" s="253"/>
      <c r="U1482" s="253"/>
      <c r="V1482" s="253"/>
      <c r="W1482" s="253"/>
      <c r="X1482" s="253"/>
      <c r="Y1482" s="253"/>
      <c r="Z1482" s="253"/>
      <c r="AA1482" s="253"/>
      <c r="AB1482" s="253"/>
      <c r="AC1482" s="253"/>
      <c r="AD1482" s="253"/>
      <c r="AE1482" s="253"/>
      <c r="AF1482" s="253"/>
      <c r="AG1482" s="253"/>
      <c r="AH1482" s="253"/>
      <c r="AI1482" s="253"/>
      <c r="AP1482" s="313"/>
      <c r="AT1482" s="313"/>
    </row>
    <row r="1483" spans="1:46" s="312" customFormat="1" ht="15" customHeight="1" x14ac:dyDescent="0.25">
      <c r="A1483" s="297"/>
      <c r="B1483" s="297"/>
      <c r="C1483" s="253"/>
      <c r="D1483" s="253"/>
      <c r="E1483" s="253"/>
      <c r="F1483" s="253"/>
      <c r="G1483" s="253"/>
      <c r="H1483" s="253"/>
      <c r="I1483" s="253"/>
      <c r="J1483" s="253"/>
      <c r="K1483" s="253"/>
      <c r="L1483" s="253"/>
      <c r="M1483" s="253"/>
      <c r="N1483" s="253"/>
      <c r="O1483" s="253"/>
      <c r="P1483" s="253"/>
      <c r="Q1483" s="253"/>
      <c r="R1483" s="253"/>
      <c r="S1483" s="253"/>
      <c r="T1483" s="253"/>
      <c r="U1483" s="253"/>
      <c r="V1483" s="253"/>
      <c r="W1483" s="253"/>
      <c r="X1483" s="253"/>
      <c r="Y1483" s="253"/>
      <c r="Z1483" s="253"/>
      <c r="AA1483" s="253"/>
      <c r="AB1483" s="253"/>
      <c r="AC1483" s="253"/>
      <c r="AD1483" s="253"/>
      <c r="AE1483" s="253"/>
      <c r="AF1483" s="253"/>
      <c r="AG1483" s="253"/>
      <c r="AH1483" s="253"/>
      <c r="AI1483" s="253"/>
      <c r="AP1483" s="313"/>
      <c r="AT1483" s="313"/>
    </row>
    <row r="1484" spans="1:46" s="312" customFormat="1" ht="15" customHeight="1" x14ac:dyDescent="0.25">
      <c r="A1484" s="297"/>
      <c r="B1484" s="297"/>
      <c r="C1484" s="253"/>
      <c r="D1484" s="253"/>
      <c r="E1484" s="253"/>
      <c r="F1484" s="253"/>
      <c r="G1484" s="253"/>
      <c r="H1484" s="253"/>
      <c r="I1484" s="253"/>
      <c r="J1484" s="253"/>
      <c r="K1484" s="253"/>
      <c r="L1484" s="253"/>
      <c r="M1484" s="253"/>
      <c r="N1484" s="253"/>
      <c r="O1484" s="253"/>
      <c r="P1484" s="253"/>
      <c r="Q1484" s="253"/>
      <c r="R1484" s="253"/>
      <c r="S1484" s="253"/>
      <c r="T1484" s="253"/>
      <c r="U1484" s="253"/>
      <c r="V1484" s="253"/>
      <c r="W1484" s="253"/>
      <c r="X1484" s="253"/>
      <c r="Y1484" s="253"/>
      <c r="Z1484" s="253"/>
      <c r="AA1484" s="253"/>
      <c r="AB1484" s="253"/>
      <c r="AC1484" s="253"/>
      <c r="AD1484" s="253"/>
      <c r="AE1484" s="253"/>
      <c r="AF1484" s="253"/>
      <c r="AG1484" s="253"/>
      <c r="AH1484" s="253"/>
      <c r="AI1484" s="253"/>
      <c r="AP1484" s="313"/>
      <c r="AT1484" s="313"/>
    </row>
    <row r="1485" spans="1:46" s="312" customFormat="1" ht="15" customHeight="1" x14ac:dyDescent="0.25">
      <c r="A1485" s="297"/>
      <c r="B1485" s="297"/>
      <c r="C1485" s="253"/>
      <c r="D1485" s="253"/>
      <c r="E1485" s="253"/>
      <c r="F1485" s="253"/>
      <c r="G1485" s="253"/>
      <c r="H1485" s="253"/>
      <c r="I1485" s="253"/>
      <c r="J1485" s="253"/>
      <c r="K1485" s="253"/>
      <c r="L1485" s="253"/>
      <c r="M1485" s="253"/>
      <c r="N1485" s="253"/>
      <c r="O1485" s="253"/>
      <c r="P1485" s="253"/>
      <c r="Q1485" s="253"/>
      <c r="R1485" s="253"/>
      <c r="S1485" s="253"/>
      <c r="T1485" s="253"/>
      <c r="U1485" s="253"/>
      <c r="V1485" s="253"/>
      <c r="W1485" s="253"/>
      <c r="X1485" s="253"/>
      <c r="Y1485" s="253"/>
      <c r="Z1485" s="253"/>
      <c r="AA1485" s="253"/>
      <c r="AB1485" s="253"/>
      <c r="AC1485" s="253"/>
      <c r="AD1485" s="253"/>
      <c r="AE1485" s="253"/>
      <c r="AF1485" s="253"/>
      <c r="AG1485" s="253"/>
      <c r="AH1485" s="253"/>
      <c r="AI1485" s="253"/>
      <c r="AP1485" s="313"/>
      <c r="AT1485" s="313"/>
    </row>
    <row r="1486" spans="1:46" s="312" customFormat="1" ht="15" customHeight="1" x14ac:dyDescent="0.25">
      <c r="A1486" s="297"/>
      <c r="B1486" s="297"/>
      <c r="C1486" s="253"/>
      <c r="D1486" s="253"/>
      <c r="E1486" s="253"/>
      <c r="F1486" s="253"/>
      <c r="G1486" s="253"/>
      <c r="H1486" s="253"/>
      <c r="I1486" s="253"/>
      <c r="J1486" s="253"/>
      <c r="K1486" s="253"/>
      <c r="L1486" s="253"/>
      <c r="M1486" s="253"/>
      <c r="N1486" s="253"/>
      <c r="O1486" s="253"/>
      <c r="P1486" s="253"/>
      <c r="Q1486" s="253"/>
      <c r="R1486" s="253"/>
      <c r="S1486" s="253"/>
      <c r="T1486" s="253"/>
      <c r="U1486" s="253"/>
      <c r="V1486" s="253"/>
      <c r="W1486" s="253"/>
      <c r="X1486" s="253"/>
      <c r="Y1486" s="253"/>
      <c r="Z1486" s="253"/>
      <c r="AA1486" s="253"/>
      <c r="AB1486" s="253"/>
      <c r="AC1486" s="253"/>
      <c r="AD1486" s="253"/>
      <c r="AE1486" s="253"/>
      <c r="AF1486" s="253"/>
      <c r="AG1486" s="253"/>
      <c r="AH1486" s="253"/>
      <c r="AI1486" s="253"/>
      <c r="AP1486" s="313"/>
      <c r="AT1486" s="313"/>
    </row>
    <row r="1487" spans="1:46" s="312" customFormat="1" ht="15" customHeight="1" x14ac:dyDescent="0.25">
      <c r="A1487" s="297"/>
      <c r="B1487" s="297"/>
      <c r="C1487" s="253"/>
      <c r="D1487" s="253"/>
      <c r="E1487" s="253"/>
      <c r="F1487" s="253"/>
      <c r="G1487" s="253"/>
      <c r="H1487" s="253"/>
      <c r="I1487" s="253"/>
      <c r="J1487" s="253"/>
      <c r="K1487" s="253"/>
      <c r="L1487" s="253"/>
      <c r="M1487" s="253"/>
      <c r="N1487" s="253"/>
      <c r="O1487" s="253"/>
      <c r="P1487" s="253"/>
      <c r="Q1487" s="253"/>
      <c r="R1487" s="253"/>
      <c r="S1487" s="253"/>
      <c r="T1487" s="253"/>
      <c r="U1487" s="253"/>
      <c r="V1487" s="253"/>
      <c r="W1487" s="253"/>
      <c r="X1487" s="253"/>
      <c r="Y1487" s="253"/>
      <c r="Z1487" s="253"/>
      <c r="AA1487" s="253"/>
      <c r="AB1487" s="253"/>
      <c r="AC1487" s="253"/>
      <c r="AD1487" s="253"/>
      <c r="AE1487" s="253"/>
      <c r="AF1487" s="253"/>
      <c r="AG1487" s="253"/>
      <c r="AH1487" s="253"/>
      <c r="AI1487" s="253"/>
      <c r="AP1487" s="313"/>
      <c r="AT1487" s="313"/>
    </row>
    <row r="1488" spans="1:46" s="312" customFormat="1" ht="15" customHeight="1" x14ac:dyDescent="0.25">
      <c r="A1488" s="297"/>
      <c r="B1488" s="297"/>
      <c r="C1488" s="253"/>
      <c r="D1488" s="253"/>
      <c r="E1488" s="253"/>
      <c r="F1488" s="253"/>
      <c r="G1488" s="253"/>
      <c r="H1488" s="253"/>
      <c r="I1488" s="253"/>
      <c r="J1488" s="253"/>
      <c r="K1488" s="253"/>
      <c r="L1488" s="253"/>
      <c r="M1488" s="253"/>
      <c r="N1488" s="253"/>
      <c r="O1488" s="253"/>
      <c r="P1488" s="253"/>
      <c r="Q1488" s="253"/>
      <c r="R1488" s="253"/>
      <c r="S1488" s="253"/>
      <c r="T1488" s="253"/>
      <c r="U1488" s="253"/>
      <c r="V1488" s="253"/>
      <c r="W1488" s="253"/>
      <c r="X1488" s="253"/>
      <c r="Y1488" s="253"/>
      <c r="Z1488" s="253"/>
      <c r="AA1488" s="253"/>
      <c r="AB1488" s="253"/>
      <c r="AC1488" s="253"/>
      <c r="AD1488" s="253"/>
      <c r="AE1488" s="253"/>
      <c r="AF1488" s="253"/>
      <c r="AG1488" s="253"/>
      <c r="AH1488" s="253"/>
      <c r="AI1488" s="253"/>
      <c r="AP1488" s="313"/>
      <c r="AT1488" s="313"/>
    </row>
    <row r="1489" spans="1:46" s="312" customFormat="1" ht="15" customHeight="1" x14ac:dyDescent="0.25">
      <c r="A1489" s="297"/>
      <c r="B1489" s="297"/>
      <c r="C1489" s="253"/>
      <c r="D1489" s="253"/>
      <c r="E1489" s="253"/>
      <c r="F1489" s="253"/>
      <c r="G1489" s="253"/>
      <c r="H1489" s="253"/>
      <c r="I1489" s="253"/>
      <c r="J1489" s="253"/>
      <c r="K1489" s="253"/>
      <c r="L1489" s="253"/>
      <c r="M1489" s="253"/>
      <c r="N1489" s="253"/>
      <c r="O1489" s="253"/>
      <c r="P1489" s="253"/>
      <c r="Q1489" s="253"/>
      <c r="R1489" s="253"/>
      <c r="S1489" s="253"/>
      <c r="T1489" s="253"/>
      <c r="U1489" s="253"/>
      <c r="V1489" s="253"/>
      <c r="W1489" s="253"/>
      <c r="X1489" s="253"/>
      <c r="Y1489" s="253"/>
      <c r="Z1489" s="253"/>
      <c r="AA1489" s="253"/>
      <c r="AB1489" s="253"/>
      <c r="AC1489" s="253"/>
      <c r="AD1489" s="253"/>
      <c r="AE1489" s="253"/>
      <c r="AF1489" s="253"/>
      <c r="AG1489" s="253"/>
      <c r="AH1489" s="253"/>
      <c r="AI1489" s="253"/>
      <c r="AP1489" s="313"/>
      <c r="AT1489" s="313"/>
    </row>
    <row r="1490" spans="1:46" s="312" customFormat="1" ht="15" customHeight="1" x14ac:dyDescent="0.25">
      <c r="A1490" s="297"/>
      <c r="B1490" s="297"/>
      <c r="C1490" s="253"/>
      <c r="D1490" s="253"/>
      <c r="E1490" s="253"/>
      <c r="F1490" s="253"/>
      <c r="G1490" s="253"/>
      <c r="H1490" s="253"/>
      <c r="I1490" s="253"/>
      <c r="J1490" s="253"/>
      <c r="K1490" s="253"/>
      <c r="L1490" s="253"/>
      <c r="M1490" s="253"/>
      <c r="N1490" s="253"/>
      <c r="O1490" s="253"/>
      <c r="P1490" s="253"/>
      <c r="Q1490" s="253"/>
      <c r="R1490" s="253"/>
      <c r="S1490" s="253"/>
      <c r="T1490" s="253"/>
      <c r="U1490" s="253"/>
      <c r="V1490" s="253"/>
      <c r="W1490" s="253"/>
      <c r="X1490" s="253"/>
      <c r="Y1490" s="253"/>
      <c r="Z1490" s="253"/>
      <c r="AA1490" s="253"/>
      <c r="AB1490" s="253"/>
      <c r="AC1490" s="253"/>
      <c r="AD1490" s="253"/>
      <c r="AE1490" s="253"/>
      <c r="AF1490" s="253"/>
      <c r="AG1490" s="253"/>
      <c r="AH1490" s="253"/>
      <c r="AI1490" s="253"/>
      <c r="AP1490" s="313"/>
      <c r="AT1490" s="313"/>
    </row>
    <row r="1491" spans="1:46" s="312" customFormat="1" ht="15" customHeight="1" x14ac:dyDescent="0.25">
      <c r="A1491" s="297"/>
      <c r="B1491" s="297"/>
      <c r="C1491" s="253"/>
      <c r="D1491" s="253"/>
      <c r="E1491" s="253"/>
      <c r="F1491" s="253"/>
      <c r="G1491" s="253"/>
      <c r="H1491" s="253"/>
      <c r="I1491" s="253"/>
      <c r="J1491" s="253"/>
      <c r="K1491" s="253"/>
      <c r="L1491" s="253"/>
      <c r="M1491" s="253"/>
      <c r="N1491" s="253"/>
      <c r="O1491" s="253"/>
      <c r="P1491" s="253"/>
      <c r="Q1491" s="253"/>
      <c r="R1491" s="253"/>
      <c r="S1491" s="253"/>
      <c r="T1491" s="253"/>
      <c r="U1491" s="253"/>
      <c r="V1491" s="253"/>
      <c r="W1491" s="253"/>
      <c r="X1491" s="253"/>
      <c r="Y1491" s="253"/>
      <c r="Z1491" s="253"/>
      <c r="AA1491" s="253"/>
      <c r="AB1491" s="253"/>
      <c r="AC1491" s="253"/>
      <c r="AD1491" s="253"/>
      <c r="AE1491" s="253"/>
      <c r="AF1491" s="253"/>
      <c r="AG1491" s="253"/>
      <c r="AH1491" s="253"/>
      <c r="AI1491" s="253"/>
      <c r="AP1491" s="313"/>
      <c r="AT1491" s="313"/>
    </row>
    <row r="1492" spans="1:46" s="312" customFormat="1" ht="15" customHeight="1" x14ac:dyDescent="0.25">
      <c r="A1492" s="297"/>
      <c r="B1492" s="297"/>
      <c r="C1492" s="253"/>
      <c r="D1492" s="253"/>
      <c r="E1492" s="253"/>
      <c r="F1492" s="253"/>
      <c r="G1492" s="253"/>
      <c r="H1492" s="253"/>
      <c r="I1492" s="253"/>
      <c r="J1492" s="253"/>
      <c r="K1492" s="253"/>
      <c r="L1492" s="253"/>
      <c r="M1492" s="253"/>
      <c r="N1492" s="253"/>
      <c r="O1492" s="253"/>
      <c r="P1492" s="253"/>
      <c r="Q1492" s="253"/>
      <c r="R1492" s="253"/>
      <c r="S1492" s="253"/>
      <c r="T1492" s="253"/>
      <c r="U1492" s="253"/>
      <c r="V1492" s="253"/>
      <c r="W1492" s="253"/>
      <c r="X1492" s="253"/>
      <c r="Y1492" s="253"/>
      <c r="Z1492" s="253"/>
      <c r="AA1492" s="253"/>
      <c r="AB1492" s="253"/>
      <c r="AC1492" s="253"/>
      <c r="AD1492" s="253"/>
      <c r="AE1492" s="253"/>
      <c r="AF1492" s="253"/>
      <c r="AG1492" s="253"/>
      <c r="AH1492" s="253"/>
      <c r="AI1492" s="253"/>
      <c r="AP1492" s="313"/>
      <c r="AT1492" s="313"/>
    </row>
    <row r="1493" spans="1:46" s="312" customFormat="1" ht="15" customHeight="1" x14ac:dyDescent="0.25">
      <c r="A1493" s="297"/>
      <c r="B1493" s="297"/>
      <c r="C1493" s="253"/>
      <c r="D1493" s="253"/>
      <c r="E1493" s="253"/>
      <c r="F1493" s="253"/>
      <c r="G1493" s="253"/>
      <c r="H1493" s="253"/>
      <c r="I1493" s="253"/>
      <c r="J1493" s="253"/>
      <c r="K1493" s="253"/>
      <c r="L1493" s="253"/>
      <c r="M1493" s="253"/>
      <c r="N1493" s="253"/>
      <c r="O1493" s="253"/>
      <c r="P1493" s="253"/>
      <c r="Q1493" s="253"/>
      <c r="R1493" s="253"/>
      <c r="S1493" s="253"/>
      <c r="T1493" s="253"/>
      <c r="U1493" s="253"/>
      <c r="V1493" s="253"/>
      <c r="W1493" s="253"/>
      <c r="X1493" s="253"/>
      <c r="Y1493" s="253"/>
      <c r="Z1493" s="253"/>
      <c r="AA1493" s="253"/>
      <c r="AB1493" s="253"/>
      <c r="AC1493" s="253"/>
      <c r="AD1493" s="253"/>
      <c r="AE1493" s="253"/>
      <c r="AF1493" s="253"/>
      <c r="AG1493" s="253"/>
      <c r="AH1493" s="253"/>
      <c r="AI1493" s="253"/>
      <c r="AP1493" s="313"/>
      <c r="AT1493" s="313"/>
    </row>
    <row r="1494" spans="1:46" s="312" customFormat="1" ht="15" customHeight="1" x14ac:dyDescent="0.25">
      <c r="A1494" s="297"/>
      <c r="B1494" s="297"/>
      <c r="C1494" s="253"/>
      <c r="D1494" s="253"/>
      <c r="E1494" s="253"/>
      <c r="F1494" s="253"/>
      <c r="G1494" s="253"/>
      <c r="H1494" s="253"/>
      <c r="I1494" s="253"/>
      <c r="J1494" s="253"/>
      <c r="K1494" s="253"/>
      <c r="L1494" s="253"/>
      <c r="M1494" s="253"/>
      <c r="N1494" s="253"/>
      <c r="O1494" s="253"/>
      <c r="P1494" s="253"/>
      <c r="Q1494" s="253"/>
      <c r="R1494" s="253"/>
      <c r="S1494" s="253"/>
      <c r="T1494" s="253"/>
      <c r="U1494" s="253"/>
      <c r="V1494" s="253"/>
      <c r="W1494" s="253"/>
      <c r="X1494" s="253"/>
      <c r="Y1494" s="253"/>
      <c r="Z1494" s="253"/>
      <c r="AA1494" s="253"/>
      <c r="AB1494" s="253"/>
      <c r="AC1494" s="253"/>
      <c r="AD1494" s="253"/>
      <c r="AE1494" s="253"/>
      <c r="AF1494" s="253"/>
      <c r="AG1494" s="253"/>
      <c r="AH1494" s="253"/>
      <c r="AI1494" s="253"/>
      <c r="AP1494" s="313"/>
      <c r="AT1494" s="313"/>
    </row>
    <row r="1495" spans="1:46" s="312" customFormat="1" ht="15" customHeight="1" x14ac:dyDescent="0.25">
      <c r="A1495" s="297"/>
      <c r="B1495" s="297"/>
      <c r="C1495" s="253"/>
      <c r="D1495" s="253"/>
      <c r="E1495" s="253"/>
      <c r="F1495" s="253"/>
      <c r="G1495" s="253"/>
      <c r="H1495" s="253"/>
      <c r="I1495" s="253"/>
      <c r="J1495" s="253"/>
      <c r="K1495" s="253"/>
      <c r="L1495" s="253"/>
      <c r="M1495" s="253"/>
      <c r="N1495" s="253"/>
      <c r="O1495" s="253"/>
      <c r="P1495" s="253"/>
      <c r="Q1495" s="253"/>
      <c r="R1495" s="253"/>
      <c r="S1495" s="253"/>
      <c r="T1495" s="253"/>
      <c r="U1495" s="253"/>
      <c r="V1495" s="253"/>
      <c r="W1495" s="253"/>
      <c r="X1495" s="253"/>
      <c r="Y1495" s="253"/>
      <c r="Z1495" s="253"/>
      <c r="AA1495" s="253"/>
      <c r="AB1495" s="253"/>
      <c r="AC1495" s="253"/>
      <c r="AD1495" s="253"/>
      <c r="AE1495" s="253"/>
      <c r="AF1495" s="253"/>
      <c r="AG1495" s="253"/>
      <c r="AH1495" s="253"/>
      <c r="AI1495" s="253"/>
      <c r="AP1495" s="313"/>
      <c r="AT1495" s="313"/>
    </row>
    <row r="1496" spans="1:46" s="312" customFormat="1" ht="15" customHeight="1" x14ac:dyDescent="0.25">
      <c r="A1496" s="297"/>
      <c r="B1496" s="297"/>
      <c r="C1496" s="253"/>
      <c r="D1496" s="253"/>
      <c r="E1496" s="253"/>
      <c r="F1496" s="253"/>
      <c r="G1496" s="253"/>
      <c r="H1496" s="253"/>
      <c r="I1496" s="253"/>
      <c r="J1496" s="253"/>
      <c r="K1496" s="253"/>
      <c r="L1496" s="253"/>
      <c r="M1496" s="253"/>
      <c r="N1496" s="253"/>
      <c r="O1496" s="253"/>
      <c r="P1496" s="253"/>
      <c r="Q1496" s="253"/>
      <c r="R1496" s="253"/>
      <c r="S1496" s="253"/>
      <c r="T1496" s="253"/>
      <c r="U1496" s="253"/>
      <c r="V1496" s="253"/>
      <c r="W1496" s="253"/>
      <c r="X1496" s="253"/>
      <c r="Y1496" s="253"/>
      <c r="Z1496" s="253"/>
      <c r="AA1496" s="253"/>
      <c r="AB1496" s="253"/>
      <c r="AC1496" s="253"/>
      <c r="AD1496" s="253"/>
      <c r="AE1496" s="253"/>
      <c r="AF1496" s="253"/>
      <c r="AG1496" s="253"/>
      <c r="AH1496" s="253"/>
      <c r="AI1496" s="253"/>
      <c r="AP1496" s="313"/>
      <c r="AT1496" s="313"/>
    </row>
    <row r="1497" spans="1:46" s="312" customFormat="1" ht="15" customHeight="1" x14ac:dyDescent="0.25">
      <c r="A1497" s="297"/>
      <c r="B1497" s="297"/>
      <c r="C1497" s="253"/>
      <c r="D1497" s="253"/>
      <c r="E1497" s="253"/>
      <c r="F1497" s="253"/>
      <c r="G1497" s="253"/>
      <c r="H1497" s="253"/>
      <c r="I1497" s="253"/>
      <c r="J1497" s="253"/>
      <c r="K1497" s="253"/>
      <c r="L1497" s="253"/>
      <c r="M1497" s="253"/>
      <c r="N1497" s="253"/>
      <c r="O1497" s="253"/>
      <c r="P1497" s="253"/>
      <c r="Q1497" s="253"/>
      <c r="R1497" s="253"/>
      <c r="S1497" s="253"/>
      <c r="T1497" s="253"/>
      <c r="U1497" s="253"/>
      <c r="V1497" s="253"/>
      <c r="W1497" s="253"/>
      <c r="X1497" s="253"/>
      <c r="Y1497" s="253"/>
      <c r="Z1497" s="253"/>
      <c r="AA1497" s="253"/>
      <c r="AB1497" s="253"/>
      <c r="AC1497" s="253"/>
      <c r="AD1497" s="253"/>
      <c r="AE1497" s="253"/>
      <c r="AF1497" s="253"/>
      <c r="AG1497" s="253"/>
      <c r="AH1497" s="253"/>
      <c r="AI1497" s="253"/>
      <c r="AP1497" s="313"/>
      <c r="AT1497" s="313"/>
    </row>
    <row r="1498" spans="1:46" s="312" customFormat="1" ht="15" customHeight="1" x14ac:dyDescent="0.25">
      <c r="A1498" s="297"/>
      <c r="B1498" s="297"/>
      <c r="C1498" s="253"/>
      <c r="D1498" s="253"/>
      <c r="E1498" s="253"/>
      <c r="F1498" s="253"/>
      <c r="G1498" s="253"/>
      <c r="H1498" s="253"/>
      <c r="I1498" s="253"/>
      <c r="J1498" s="253"/>
      <c r="K1498" s="253"/>
      <c r="L1498" s="253"/>
      <c r="M1498" s="253"/>
      <c r="N1498" s="253"/>
      <c r="O1498" s="253"/>
      <c r="P1498" s="253"/>
      <c r="Q1498" s="253"/>
      <c r="R1498" s="253"/>
      <c r="S1498" s="253"/>
      <c r="T1498" s="253"/>
      <c r="U1498" s="253"/>
      <c r="V1498" s="253"/>
      <c r="W1498" s="253"/>
      <c r="X1498" s="253"/>
      <c r="Y1498" s="253"/>
      <c r="Z1498" s="253"/>
      <c r="AA1498" s="253"/>
      <c r="AB1498" s="253"/>
      <c r="AC1498" s="253"/>
      <c r="AD1498" s="253"/>
      <c r="AE1498" s="253"/>
      <c r="AF1498" s="253"/>
      <c r="AG1498" s="253"/>
      <c r="AH1498" s="253"/>
      <c r="AI1498" s="253"/>
      <c r="AP1498" s="313"/>
      <c r="AT1498" s="313"/>
    </row>
    <row r="1499" spans="1:46" s="312" customFormat="1" ht="15" customHeight="1" x14ac:dyDescent="0.25">
      <c r="A1499" s="297"/>
      <c r="B1499" s="297"/>
      <c r="C1499" s="253"/>
      <c r="D1499" s="253"/>
      <c r="E1499" s="253"/>
      <c r="F1499" s="253"/>
      <c r="G1499" s="253"/>
      <c r="H1499" s="253"/>
      <c r="I1499" s="253"/>
      <c r="J1499" s="253"/>
      <c r="K1499" s="253"/>
      <c r="L1499" s="253"/>
      <c r="M1499" s="253"/>
      <c r="N1499" s="253"/>
      <c r="O1499" s="253"/>
      <c r="P1499" s="253"/>
      <c r="Q1499" s="253"/>
      <c r="R1499" s="253"/>
      <c r="S1499" s="253"/>
      <c r="T1499" s="253"/>
      <c r="U1499" s="253"/>
      <c r="V1499" s="253"/>
      <c r="W1499" s="253"/>
      <c r="X1499" s="253"/>
      <c r="Y1499" s="253"/>
      <c r="Z1499" s="253"/>
      <c r="AA1499" s="253"/>
      <c r="AB1499" s="253"/>
      <c r="AC1499" s="253"/>
      <c r="AD1499" s="253"/>
      <c r="AE1499" s="253"/>
      <c r="AF1499" s="253"/>
      <c r="AG1499" s="253"/>
      <c r="AH1499" s="253"/>
      <c r="AI1499" s="253"/>
      <c r="AP1499" s="313"/>
      <c r="AT1499" s="313"/>
    </row>
    <row r="1500" spans="1:46" s="312" customFormat="1" ht="15" customHeight="1" x14ac:dyDescent="0.25">
      <c r="A1500" s="297"/>
      <c r="B1500" s="297"/>
      <c r="C1500" s="253"/>
      <c r="D1500" s="253"/>
      <c r="E1500" s="253"/>
      <c r="F1500" s="253"/>
      <c r="G1500" s="253"/>
      <c r="H1500" s="253"/>
      <c r="I1500" s="253"/>
      <c r="J1500" s="253"/>
      <c r="K1500" s="253"/>
      <c r="L1500" s="253"/>
      <c r="M1500" s="253"/>
      <c r="N1500" s="253"/>
      <c r="O1500" s="253"/>
      <c r="P1500" s="253"/>
      <c r="Q1500" s="253"/>
      <c r="R1500" s="253"/>
      <c r="S1500" s="253"/>
      <c r="T1500" s="253"/>
      <c r="U1500" s="253"/>
      <c r="V1500" s="253"/>
      <c r="W1500" s="253"/>
      <c r="X1500" s="253"/>
      <c r="Y1500" s="253"/>
      <c r="Z1500" s="253"/>
      <c r="AA1500" s="253"/>
      <c r="AB1500" s="253"/>
      <c r="AC1500" s="253"/>
      <c r="AD1500" s="253"/>
      <c r="AE1500" s="253"/>
      <c r="AF1500" s="253"/>
      <c r="AG1500" s="253"/>
      <c r="AH1500" s="253"/>
      <c r="AI1500" s="253"/>
      <c r="AP1500" s="313"/>
      <c r="AT1500" s="313"/>
    </row>
    <row r="1501" spans="1:46" s="312" customFormat="1" ht="15" customHeight="1" x14ac:dyDescent="0.25">
      <c r="A1501" s="297"/>
      <c r="B1501" s="297"/>
      <c r="C1501" s="253"/>
      <c r="D1501" s="253"/>
      <c r="E1501" s="253"/>
      <c r="F1501" s="253"/>
      <c r="G1501" s="253"/>
      <c r="H1501" s="253"/>
      <c r="I1501" s="253"/>
      <c r="J1501" s="253"/>
      <c r="K1501" s="253"/>
      <c r="L1501" s="253"/>
      <c r="M1501" s="253"/>
      <c r="N1501" s="253"/>
      <c r="O1501" s="253"/>
      <c r="P1501" s="253"/>
      <c r="Q1501" s="253"/>
      <c r="R1501" s="253"/>
      <c r="S1501" s="253"/>
      <c r="T1501" s="253"/>
      <c r="U1501" s="253"/>
      <c r="V1501" s="253"/>
      <c r="W1501" s="253"/>
      <c r="X1501" s="253"/>
      <c r="Y1501" s="253"/>
      <c r="Z1501" s="253"/>
      <c r="AA1501" s="253"/>
      <c r="AB1501" s="253"/>
      <c r="AC1501" s="253"/>
      <c r="AD1501" s="253"/>
      <c r="AE1501" s="253"/>
      <c r="AF1501" s="253"/>
      <c r="AG1501" s="253"/>
      <c r="AH1501" s="253"/>
      <c r="AI1501" s="253"/>
      <c r="AP1501" s="313"/>
      <c r="AT1501" s="313"/>
    </row>
    <row r="1502" spans="1:46" s="312" customFormat="1" ht="15" customHeight="1" x14ac:dyDescent="0.25">
      <c r="A1502" s="297"/>
      <c r="B1502" s="297"/>
      <c r="C1502" s="253"/>
      <c r="D1502" s="253"/>
      <c r="E1502" s="253"/>
      <c r="F1502" s="253"/>
      <c r="G1502" s="253"/>
      <c r="H1502" s="253"/>
      <c r="I1502" s="253"/>
      <c r="J1502" s="253"/>
      <c r="K1502" s="253"/>
      <c r="L1502" s="253"/>
      <c r="M1502" s="253"/>
      <c r="N1502" s="253"/>
      <c r="O1502" s="253"/>
      <c r="P1502" s="253"/>
      <c r="Q1502" s="253"/>
      <c r="R1502" s="253"/>
      <c r="S1502" s="253"/>
      <c r="T1502" s="253"/>
      <c r="U1502" s="253"/>
      <c r="V1502" s="253"/>
      <c r="W1502" s="253"/>
      <c r="X1502" s="253"/>
      <c r="Y1502" s="253"/>
      <c r="Z1502" s="253"/>
      <c r="AA1502" s="253"/>
      <c r="AB1502" s="253"/>
      <c r="AC1502" s="253"/>
      <c r="AD1502" s="253"/>
      <c r="AE1502" s="253"/>
      <c r="AF1502" s="253"/>
      <c r="AG1502" s="253"/>
      <c r="AH1502" s="253"/>
      <c r="AI1502" s="253"/>
      <c r="AP1502" s="313"/>
      <c r="AT1502" s="313"/>
    </row>
    <row r="1503" spans="1:46" s="312" customFormat="1" ht="15" customHeight="1" x14ac:dyDescent="0.25">
      <c r="A1503" s="297"/>
      <c r="B1503" s="297"/>
      <c r="C1503" s="253"/>
      <c r="D1503" s="253"/>
      <c r="E1503" s="253"/>
      <c r="F1503" s="253"/>
      <c r="G1503" s="253"/>
      <c r="H1503" s="253"/>
      <c r="I1503" s="253"/>
      <c r="J1503" s="253"/>
      <c r="K1503" s="253"/>
      <c r="L1503" s="253"/>
      <c r="M1503" s="253"/>
      <c r="N1503" s="253"/>
      <c r="O1503" s="253"/>
      <c r="P1503" s="253"/>
      <c r="Q1503" s="253"/>
      <c r="R1503" s="253"/>
      <c r="S1503" s="253"/>
      <c r="T1503" s="253"/>
      <c r="U1503" s="253"/>
      <c r="V1503" s="253"/>
      <c r="W1503" s="253"/>
      <c r="X1503" s="253"/>
      <c r="Y1503" s="253"/>
      <c r="Z1503" s="253"/>
      <c r="AA1503" s="253"/>
      <c r="AB1503" s="253"/>
      <c r="AC1503" s="253"/>
      <c r="AD1503" s="253"/>
      <c r="AE1503" s="253"/>
      <c r="AF1503" s="253"/>
      <c r="AG1503" s="253"/>
      <c r="AH1503" s="253"/>
      <c r="AI1503" s="253"/>
      <c r="AP1503" s="313"/>
      <c r="AT1503" s="313"/>
    </row>
    <row r="1504" spans="1:46" s="312" customFormat="1" ht="15" customHeight="1" x14ac:dyDescent="0.25">
      <c r="A1504" s="297"/>
      <c r="B1504" s="297"/>
      <c r="C1504" s="253"/>
      <c r="D1504" s="253"/>
      <c r="E1504" s="253"/>
      <c r="F1504" s="253"/>
      <c r="G1504" s="253"/>
      <c r="H1504" s="253"/>
      <c r="I1504" s="253"/>
      <c r="J1504" s="253"/>
      <c r="K1504" s="253"/>
      <c r="L1504" s="253"/>
      <c r="M1504" s="253"/>
      <c r="N1504" s="253"/>
      <c r="O1504" s="253"/>
      <c r="P1504" s="253"/>
      <c r="Q1504" s="253"/>
      <c r="R1504" s="253"/>
      <c r="S1504" s="253"/>
      <c r="T1504" s="253"/>
      <c r="U1504" s="253"/>
      <c r="V1504" s="253"/>
      <c r="W1504" s="253"/>
      <c r="X1504" s="253"/>
      <c r="Y1504" s="253"/>
      <c r="Z1504" s="253"/>
      <c r="AA1504" s="253"/>
      <c r="AB1504" s="253"/>
      <c r="AC1504" s="253"/>
      <c r="AD1504" s="253"/>
      <c r="AE1504" s="253"/>
      <c r="AF1504" s="253"/>
      <c r="AG1504" s="253"/>
      <c r="AH1504" s="253"/>
      <c r="AI1504" s="253"/>
      <c r="AP1504" s="313"/>
      <c r="AT1504" s="313"/>
    </row>
    <row r="1505" spans="1:46" s="312" customFormat="1" ht="15" customHeight="1" x14ac:dyDescent="0.25">
      <c r="A1505" s="297"/>
      <c r="B1505" s="297"/>
      <c r="C1505" s="253"/>
      <c r="D1505" s="253"/>
      <c r="E1505" s="253"/>
      <c r="F1505" s="253"/>
      <c r="G1505" s="253"/>
      <c r="H1505" s="253"/>
      <c r="I1505" s="253"/>
      <c r="J1505" s="253"/>
      <c r="K1505" s="253"/>
      <c r="L1505" s="253"/>
      <c r="M1505" s="253"/>
      <c r="N1505" s="253"/>
      <c r="O1505" s="253"/>
      <c r="P1505" s="253"/>
      <c r="Q1505" s="253"/>
      <c r="R1505" s="253"/>
      <c r="S1505" s="253"/>
      <c r="T1505" s="253"/>
      <c r="U1505" s="253"/>
      <c r="V1505" s="253"/>
      <c r="W1505" s="253"/>
      <c r="X1505" s="253"/>
      <c r="Y1505" s="253"/>
      <c r="Z1505" s="253"/>
      <c r="AA1505" s="253"/>
      <c r="AB1505" s="253"/>
      <c r="AC1505" s="253"/>
      <c r="AD1505" s="253"/>
      <c r="AE1505" s="253"/>
      <c r="AF1505" s="253"/>
      <c r="AG1505" s="253"/>
      <c r="AH1505" s="253"/>
      <c r="AI1505" s="253"/>
      <c r="AP1505" s="313"/>
      <c r="AT1505" s="313"/>
    </row>
    <row r="1506" spans="1:46" s="312" customFormat="1" ht="15" customHeight="1" x14ac:dyDescent="0.25">
      <c r="A1506" s="297"/>
      <c r="B1506" s="297"/>
      <c r="C1506" s="253"/>
      <c r="D1506" s="253"/>
      <c r="E1506" s="253"/>
      <c r="F1506" s="253"/>
      <c r="G1506" s="253"/>
      <c r="H1506" s="253"/>
      <c r="I1506" s="253"/>
      <c r="J1506" s="253"/>
      <c r="K1506" s="253"/>
      <c r="L1506" s="253"/>
      <c r="M1506" s="253"/>
      <c r="N1506" s="253"/>
      <c r="O1506" s="253"/>
      <c r="P1506" s="253"/>
      <c r="Q1506" s="253"/>
      <c r="R1506" s="253"/>
      <c r="S1506" s="253"/>
      <c r="T1506" s="253"/>
      <c r="U1506" s="253"/>
      <c r="V1506" s="253"/>
      <c r="W1506" s="253"/>
      <c r="X1506" s="253"/>
      <c r="Y1506" s="253"/>
      <c r="Z1506" s="253"/>
      <c r="AA1506" s="253"/>
      <c r="AB1506" s="253"/>
      <c r="AC1506" s="253"/>
      <c r="AD1506" s="253"/>
      <c r="AE1506" s="253"/>
      <c r="AF1506" s="253"/>
      <c r="AG1506" s="253"/>
      <c r="AH1506" s="253"/>
      <c r="AI1506" s="253"/>
      <c r="AP1506" s="313"/>
      <c r="AT1506" s="313"/>
    </row>
    <row r="1507" spans="1:46" s="312" customFormat="1" ht="15" customHeight="1" x14ac:dyDescent="0.25">
      <c r="A1507" s="297"/>
      <c r="B1507" s="297"/>
      <c r="C1507" s="253"/>
      <c r="D1507" s="253"/>
      <c r="E1507" s="253"/>
      <c r="F1507" s="253"/>
      <c r="G1507" s="253"/>
      <c r="H1507" s="253"/>
      <c r="I1507" s="253"/>
      <c r="J1507" s="253"/>
      <c r="K1507" s="253"/>
      <c r="L1507" s="253"/>
      <c r="M1507" s="253"/>
      <c r="N1507" s="253"/>
      <c r="O1507" s="253"/>
      <c r="P1507" s="253"/>
      <c r="Q1507" s="253"/>
      <c r="R1507" s="253"/>
      <c r="S1507" s="253"/>
      <c r="T1507" s="253"/>
      <c r="U1507" s="253"/>
      <c r="V1507" s="253"/>
      <c r="W1507" s="253"/>
      <c r="X1507" s="253"/>
      <c r="Y1507" s="253"/>
      <c r="Z1507" s="253"/>
      <c r="AA1507" s="253"/>
      <c r="AB1507" s="253"/>
      <c r="AC1507" s="253"/>
      <c r="AD1507" s="253"/>
      <c r="AE1507" s="253"/>
      <c r="AF1507" s="253"/>
      <c r="AG1507" s="253"/>
      <c r="AH1507" s="253"/>
      <c r="AI1507" s="253"/>
      <c r="AP1507" s="313"/>
      <c r="AT1507" s="313"/>
    </row>
    <row r="1508" spans="1:46" s="312" customFormat="1" ht="15" customHeight="1" x14ac:dyDescent="0.25">
      <c r="A1508" s="297"/>
      <c r="B1508" s="297"/>
      <c r="C1508" s="253"/>
      <c r="D1508" s="253"/>
      <c r="E1508" s="253"/>
      <c r="F1508" s="253"/>
      <c r="G1508" s="253"/>
      <c r="H1508" s="253"/>
      <c r="I1508" s="253"/>
      <c r="J1508" s="253"/>
      <c r="K1508" s="253"/>
      <c r="L1508" s="253"/>
      <c r="M1508" s="253"/>
      <c r="N1508" s="253"/>
      <c r="O1508" s="253"/>
      <c r="P1508" s="253"/>
      <c r="Q1508" s="253"/>
      <c r="R1508" s="253"/>
      <c r="S1508" s="253"/>
      <c r="T1508" s="253"/>
      <c r="U1508" s="253"/>
      <c r="V1508" s="253"/>
      <c r="W1508" s="253"/>
      <c r="X1508" s="253"/>
      <c r="Y1508" s="253"/>
      <c r="Z1508" s="253"/>
      <c r="AA1508" s="253"/>
      <c r="AB1508" s="253"/>
      <c r="AC1508" s="253"/>
      <c r="AD1508" s="253"/>
      <c r="AE1508" s="253"/>
      <c r="AF1508" s="253"/>
      <c r="AG1508" s="253"/>
      <c r="AH1508" s="253"/>
      <c r="AI1508" s="253"/>
      <c r="AP1508" s="313"/>
      <c r="AT1508" s="313"/>
    </row>
    <row r="1509" spans="1:46" s="312" customFormat="1" ht="15" customHeight="1" x14ac:dyDescent="0.25">
      <c r="A1509" s="297"/>
      <c r="B1509" s="297"/>
      <c r="C1509" s="253"/>
      <c r="D1509" s="253"/>
      <c r="E1509" s="253"/>
      <c r="F1509" s="253"/>
      <c r="G1509" s="253"/>
      <c r="H1509" s="253"/>
      <c r="I1509" s="253"/>
      <c r="J1509" s="253"/>
      <c r="K1509" s="253"/>
      <c r="L1509" s="253"/>
      <c r="M1509" s="253"/>
      <c r="N1509" s="253"/>
      <c r="O1509" s="253"/>
      <c r="P1509" s="253"/>
      <c r="Q1509" s="253"/>
      <c r="R1509" s="253"/>
      <c r="S1509" s="253"/>
      <c r="T1509" s="253"/>
      <c r="U1509" s="253"/>
      <c r="V1509" s="253"/>
      <c r="W1509" s="253"/>
      <c r="X1509" s="253"/>
      <c r="Y1509" s="253"/>
      <c r="Z1509" s="253"/>
      <c r="AA1509" s="253"/>
      <c r="AB1509" s="253"/>
      <c r="AC1509" s="253"/>
      <c r="AD1509" s="253"/>
      <c r="AE1509" s="253"/>
      <c r="AF1509" s="253"/>
      <c r="AG1509" s="253"/>
      <c r="AH1509" s="253"/>
      <c r="AI1509" s="253"/>
      <c r="AP1509" s="313"/>
      <c r="AT1509" s="313"/>
    </row>
    <row r="1510" spans="1:46" s="312" customFormat="1" ht="15" customHeight="1" x14ac:dyDescent="0.25">
      <c r="A1510" s="297"/>
      <c r="B1510" s="297"/>
      <c r="C1510" s="253"/>
      <c r="D1510" s="253"/>
      <c r="E1510" s="253"/>
      <c r="F1510" s="253"/>
      <c r="G1510" s="253"/>
      <c r="H1510" s="253"/>
      <c r="I1510" s="253"/>
      <c r="J1510" s="253"/>
      <c r="K1510" s="253"/>
      <c r="L1510" s="253"/>
      <c r="M1510" s="253"/>
      <c r="N1510" s="253"/>
      <c r="O1510" s="253"/>
      <c r="P1510" s="253"/>
      <c r="Q1510" s="253"/>
      <c r="R1510" s="253"/>
      <c r="S1510" s="253"/>
      <c r="T1510" s="253"/>
      <c r="U1510" s="253"/>
      <c r="V1510" s="253"/>
      <c r="W1510" s="253"/>
      <c r="X1510" s="253"/>
      <c r="Y1510" s="253"/>
      <c r="Z1510" s="253"/>
      <c r="AA1510" s="253"/>
      <c r="AB1510" s="253"/>
      <c r="AC1510" s="253"/>
      <c r="AD1510" s="253"/>
      <c r="AE1510" s="253"/>
      <c r="AF1510" s="253"/>
      <c r="AG1510" s="253"/>
      <c r="AH1510" s="253"/>
      <c r="AI1510" s="253"/>
      <c r="AP1510" s="313"/>
      <c r="AT1510" s="313"/>
    </row>
    <row r="1511" spans="1:46" s="312" customFormat="1" ht="15" customHeight="1" x14ac:dyDescent="0.25">
      <c r="A1511" s="297"/>
      <c r="B1511" s="297"/>
      <c r="C1511" s="253"/>
      <c r="D1511" s="253"/>
      <c r="E1511" s="253"/>
      <c r="F1511" s="253"/>
      <c r="G1511" s="253"/>
      <c r="H1511" s="253"/>
      <c r="I1511" s="253"/>
      <c r="J1511" s="253"/>
      <c r="K1511" s="253"/>
      <c r="L1511" s="253"/>
      <c r="M1511" s="253"/>
      <c r="N1511" s="253"/>
      <c r="O1511" s="253"/>
      <c r="P1511" s="253"/>
      <c r="Q1511" s="253"/>
      <c r="R1511" s="253"/>
      <c r="S1511" s="253"/>
      <c r="T1511" s="253"/>
      <c r="U1511" s="253"/>
      <c r="V1511" s="253"/>
      <c r="W1511" s="253"/>
      <c r="X1511" s="253"/>
      <c r="Y1511" s="253"/>
      <c r="Z1511" s="253"/>
      <c r="AA1511" s="253"/>
      <c r="AB1511" s="253"/>
      <c r="AC1511" s="253"/>
      <c r="AD1511" s="253"/>
      <c r="AE1511" s="253"/>
      <c r="AF1511" s="253"/>
      <c r="AG1511" s="253"/>
      <c r="AH1511" s="253"/>
      <c r="AI1511" s="253"/>
      <c r="AP1511" s="313"/>
      <c r="AT1511" s="313"/>
    </row>
    <row r="1512" spans="1:46" s="312" customFormat="1" ht="15" customHeight="1" x14ac:dyDescent="0.25">
      <c r="A1512" s="297"/>
      <c r="B1512" s="297"/>
      <c r="C1512" s="253"/>
      <c r="D1512" s="253"/>
      <c r="E1512" s="253"/>
      <c r="F1512" s="253"/>
      <c r="G1512" s="253"/>
      <c r="H1512" s="253"/>
      <c r="I1512" s="253"/>
      <c r="J1512" s="253"/>
      <c r="K1512" s="253"/>
      <c r="L1512" s="253"/>
      <c r="M1512" s="253"/>
      <c r="N1512" s="253"/>
      <c r="O1512" s="253"/>
      <c r="P1512" s="253"/>
      <c r="Q1512" s="253"/>
      <c r="R1512" s="253"/>
      <c r="S1512" s="253"/>
      <c r="T1512" s="253"/>
      <c r="U1512" s="253"/>
      <c r="V1512" s="253"/>
      <c r="W1512" s="253"/>
      <c r="X1512" s="253"/>
      <c r="Y1512" s="253"/>
      <c r="Z1512" s="253"/>
      <c r="AA1512" s="253"/>
      <c r="AB1512" s="253"/>
      <c r="AC1512" s="253"/>
      <c r="AD1512" s="253"/>
      <c r="AE1512" s="253"/>
      <c r="AF1512" s="253"/>
      <c r="AG1512" s="253"/>
      <c r="AH1512" s="253"/>
      <c r="AI1512" s="253"/>
      <c r="AP1512" s="313"/>
      <c r="AT1512" s="313"/>
    </row>
    <row r="1513" spans="1:46" s="312" customFormat="1" ht="15" customHeight="1" x14ac:dyDescent="0.25">
      <c r="A1513" s="297"/>
      <c r="B1513" s="297"/>
      <c r="C1513" s="253"/>
      <c r="D1513" s="253"/>
      <c r="E1513" s="253"/>
      <c r="F1513" s="253"/>
      <c r="G1513" s="253"/>
      <c r="H1513" s="253"/>
      <c r="I1513" s="253"/>
      <c r="J1513" s="253"/>
      <c r="K1513" s="253"/>
      <c r="L1513" s="253"/>
      <c r="M1513" s="253"/>
      <c r="N1513" s="253"/>
      <c r="O1513" s="253"/>
      <c r="P1513" s="253"/>
      <c r="Q1513" s="253"/>
      <c r="R1513" s="253"/>
      <c r="S1513" s="253"/>
      <c r="T1513" s="253"/>
      <c r="U1513" s="253"/>
      <c r="V1513" s="253"/>
      <c r="W1513" s="253"/>
      <c r="X1513" s="253"/>
      <c r="Y1513" s="253"/>
      <c r="Z1513" s="253"/>
      <c r="AA1513" s="253"/>
      <c r="AB1513" s="253"/>
      <c r="AC1513" s="253"/>
      <c r="AD1513" s="253"/>
      <c r="AE1513" s="253"/>
      <c r="AF1513" s="253"/>
      <c r="AG1513" s="253"/>
      <c r="AH1513" s="253"/>
      <c r="AI1513" s="253"/>
      <c r="AP1513" s="313"/>
      <c r="AT1513" s="313"/>
    </row>
    <row r="1514" spans="1:46" s="312" customFormat="1" ht="15" customHeight="1" x14ac:dyDescent="0.25">
      <c r="A1514" s="297"/>
      <c r="B1514" s="297"/>
      <c r="C1514" s="253"/>
      <c r="D1514" s="253"/>
      <c r="E1514" s="253"/>
      <c r="F1514" s="253"/>
      <c r="G1514" s="253"/>
      <c r="H1514" s="253"/>
      <c r="I1514" s="253"/>
      <c r="J1514" s="253"/>
      <c r="K1514" s="253"/>
      <c r="L1514" s="253"/>
      <c r="M1514" s="253"/>
      <c r="N1514" s="253"/>
      <c r="O1514" s="253"/>
      <c r="P1514" s="253"/>
      <c r="Q1514" s="253"/>
      <c r="R1514" s="253"/>
      <c r="S1514" s="253"/>
      <c r="T1514" s="253"/>
      <c r="U1514" s="253"/>
      <c r="V1514" s="253"/>
      <c r="W1514" s="253"/>
      <c r="X1514" s="253"/>
      <c r="Y1514" s="253"/>
      <c r="Z1514" s="253"/>
      <c r="AA1514" s="253"/>
      <c r="AB1514" s="253"/>
      <c r="AC1514" s="253"/>
      <c r="AD1514" s="253"/>
      <c r="AE1514" s="253"/>
      <c r="AF1514" s="253"/>
      <c r="AG1514" s="253"/>
      <c r="AH1514" s="253"/>
      <c r="AI1514" s="253"/>
      <c r="AP1514" s="313"/>
      <c r="AT1514" s="313"/>
    </row>
    <row r="1515" spans="1:46" s="312" customFormat="1" ht="15" customHeight="1" x14ac:dyDescent="0.25">
      <c r="A1515" s="297"/>
      <c r="B1515" s="297"/>
      <c r="C1515" s="253"/>
      <c r="D1515" s="253"/>
      <c r="E1515" s="253"/>
      <c r="F1515" s="253"/>
      <c r="G1515" s="253"/>
      <c r="H1515" s="253"/>
      <c r="I1515" s="253"/>
      <c r="J1515" s="253"/>
      <c r="K1515" s="253"/>
      <c r="L1515" s="253"/>
      <c r="M1515" s="253"/>
      <c r="N1515" s="253"/>
      <c r="O1515" s="253"/>
      <c r="P1515" s="253"/>
      <c r="Q1515" s="253"/>
      <c r="R1515" s="253"/>
      <c r="S1515" s="253"/>
      <c r="T1515" s="253"/>
      <c r="U1515" s="253"/>
      <c r="V1515" s="253"/>
      <c r="W1515" s="253"/>
      <c r="X1515" s="253"/>
      <c r="Y1515" s="253"/>
      <c r="Z1515" s="253"/>
      <c r="AA1515" s="253"/>
      <c r="AB1515" s="253"/>
      <c r="AC1515" s="253"/>
      <c r="AD1515" s="253"/>
      <c r="AE1515" s="253"/>
      <c r="AF1515" s="253"/>
      <c r="AG1515" s="253"/>
      <c r="AH1515" s="253"/>
      <c r="AI1515" s="253"/>
      <c r="AP1515" s="313"/>
      <c r="AT1515" s="313"/>
    </row>
    <row r="1516" spans="1:46" s="312" customFormat="1" ht="15" customHeight="1" x14ac:dyDescent="0.25">
      <c r="A1516" s="297"/>
      <c r="B1516" s="297"/>
      <c r="C1516" s="253"/>
      <c r="D1516" s="253"/>
      <c r="E1516" s="253"/>
      <c r="F1516" s="253"/>
      <c r="G1516" s="253"/>
      <c r="H1516" s="253"/>
      <c r="I1516" s="253"/>
      <c r="J1516" s="253"/>
      <c r="K1516" s="253"/>
      <c r="L1516" s="253"/>
      <c r="M1516" s="253"/>
      <c r="N1516" s="253"/>
      <c r="O1516" s="253"/>
      <c r="P1516" s="253"/>
      <c r="Q1516" s="253"/>
      <c r="R1516" s="253"/>
      <c r="S1516" s="253"/>
      <c r="T1516" s="253"/>
      <c r="U1516" s="253"/>
      <c r="V1516" s="253"/>
      <c r="W1516" s="253"/>
      <c r="X1516" s="253"/>
      <c r="Y1516" s="253"/>
      <c r="Z1516" s="253"/>
      <c r="AA1516" s="253"/>
      <c r="AB1516" s="253"/>
      <c r="AC1516" s="253"/>
      <c r="AD1516" s="253"/>
      <c r="AE1516" s="253"/>
      <c r="AF1516" s="253"/>
      <c r="AG1516" s="253"/>
      <c r="AH1516" s="253"/>
      <c r="AI1516" s="253"/>
      <c r="AP1516" s="313"/>
      <c r="AT1516" s="313"/>
    </row>
    <row r="1517" spans="1:46" s="312" customFormat="1" ht="15" customHeight="1" x14ac:dyDescent="0.25">
      <c r="A1517" s="297"/>
      <c r="B1517" s="297"/>
      <c r="C1517" s="253"/>
      <c r="D1517" s="253"/>
      <c r="E1517" s="253"/>
      <c r="F1517" s="253"/>
      <c r="G1517" s="253"/>
      <c r="H1517" s="253"/>
      <c r="I1517" s="253"/>
      <c r="J1517" s="253"/>
      <c r="K1517" s="253"/>
      <c r="L1517" s="253"/>
      <c r="M1517" s="253"/>
      <c r="N1517" s="253"/>
      <c r="O1517" s="253"/>
      <c r="P1517" s="253"/>
      <c r="Q1517" s="253"/>
      <c r="R1517" s="253"/>
      <c r="S1517" s="253"/>
      <c r="T1517" s="253"/>
      <c r="U1517" s="253"/>
      <c r="V1517" s="253"/>
      <c r="W1517" s="253"/>
      <c r="X1517" s="253"/>
      <c r="Y1517" s="253"/>
      <c r="Z1517" s="253"/>
      <c r="AA1517" s="253"/>
      <c r="AB1517" s="253"/>
      <c r="AC1517" s="253"/>
      <c r="AD1517" s="253"/>
      <c r="AE1517" s="253"/>
      <c r="AF1517" s="253"/>
      <c r="AG1517" s="253"/>
      <c r="AH1517" s="253"/>
      <c r="AI1517" s="253"/>
      <c r="AP1517" s="313"/>
      <c r="AT1517" s="313"/>
    </row>
    <row r="1518" spans="1:46" s="312" customFormat="1" ht="15" customHeight="1" x14ac:dyDescent="0.25">
      <c r="A1518" s="297"/>
      <c r="B1518" s="297"/>
      <c r="C1518" s="253"/>
      <c r="D1518" s="253"/>
      <c r="E1518" s="253"/>
      <c r="F1518" s="253"/>
      <c r="G1518" s="253"/>
      <c r="H1518" s="253"/>
      <c r="I1518" s="253"/>
      <c r="J1518" s="253"/>
      <c r="K1518" s="253"/>
      <c r="L1518" s="253"/>
      <c r="M1518" s="253"/>
      <c r="N1518" s="253"/>
      <c r="O1518" s="253"/>
      <c r="P1518" s="253"/>
      <c r="Q1518" s="253"/>
      <c r="R1518" s="253"/>
      <c r="S1518" s="253"/>
      <c r="T1518" s="253"/>
      <c r="U1518" s="253"/>
      <c r="V1518" s="253"/>
      <c r="W1518" s="253"/>
      <c r="X1518" s="253"/>
      <c r="Y1518" s="253"/>
      <c r="Z1518" s="253"/>
      <c r="AA1518" s="253"/>
      <c r="AB1518" s="253"/>
      <c r="AC1518" s="253"/>
      <c r="AD1518" s="253"/>
      <c r="AE1518" s="253"/>
      <c r="AF1518" s="253"/>
      <c r="AG1518" s="253"/>
      <c r="AH1518" s="253"/>
      <c r="AI1518" s="253"/>
      <c r="AP1518" s="313"/>
      <c r="AT1518" s="313"/>
    </row>
    <row r="1519" spans="1:46" s="312" customFormat="1" ht="15" customHeight="1" x14ac:dyDescent="0.25">
      <c r="A1519" s="297"/>
      <c r="B1519" s="297"/>
      <c r="C1519" s="253"/>
      <c r="D1519" s="253"/>
      <c r="E1519" s="253"/>
      <c r="F1519" s="253"/>
      <c r="G1519" s="253"/>
      <c r="H1519" s="253"/>
      <c r="I1519" s="253"/>
      <c r="J1519" s="253"/>
      <c r="K1519" s="253"/>
      <c r="L1519" s="253"/>
      <c r="M1519" s="253"/>
      <c r="N1519" s="253"/>
      <c r="O1519" s="253"/>
      <c r="P1519" s="253"/>
      <c r="Q1519" s="253"/>
      <c r="R1519" s="253"/>
      <c r="S1519" s="253"/>
      <c r="T1519" s="253"/>
      <c r="U1519" s="253"/>
      <c r="V1519" s="253"/>
      <c r="W1519" s="253"/>
      <c r="X1519" s="253"/>
      <c r="Y1519" s="253"/>
      <c r="Z1519" s="253"/>
      <c r="AA1519" s="253"/>
      <c r="AB1519" s="253"/>
      <c r="AC1519" s="253"/>
      <c r="AD1519" s="253"/>
      <c r="AE1519" s="253"/>
      <c r="AF1519" s="253"/>
      <c r="AG1519" s="253"/>
      <c r="AH1519" s="253"/>
      <c r="AI1519" s="253"/>
      <c r="AP1519" s="313"/>
      <c r="AT1519" s="313"/>
    </row>
    <row r="1520" spans="1:46" s="312" customFormat="1" ht="15" customHeight="1" x14ac:dyDescent="0.25">
      <c r="A1520" s="297"/>
      <c r="B1520" s="297"/>
      <c r="C1520" s="253"/>
      <c r="D1520" s="253"/>
      <c r="E1520" s="253"/>
      <c r="F1520" s="253"/>
      <c r="G1520" s="253"/>
      <c r="H1520" s="253"/>
      <c r="I1520" s="253"/>
      <c r="J1520" s="253"/>
      <c r="K1520" s="253"/>
      <c r="L1520" s="253"/>
      <c r="M1520" s="253"/>
      <c r="N1520" s="253"/>
      <c r="O1520" s="253"/>
      <c r="P1520" s="253"/>
      <c r="Q1520" s="253"/>
      <c r="R1520" s="253"/>
      <c r="S1520" s="253"/>
      <c r="T1520" s="253"/>
      <c r="U1520" s="253"/>
      <c r="V1520" s="253"/>
      <c r="W1520" s="253"/>
      <c r="X1520" s="253"/>
      <c r="Y1520" s="253"/>
      <c r="Z1520" s="253"/>
      <c r="AA1520" s="253"/>
      <c r="AB1520" s="253"/>
      <c r="AC1520" s="253"/>
      <c r="AD1520" s="253"/>
      <c r="AE1520" s="253"/>
      <c r="AF1520" s="253"/>
      <c r="AG1520" s="253"/>
      <c r="AH1520" s="253"/>
      <c r="AI1520" s="253"/>
      <c r="AP1520" s="313"/>
      <c r="AT1520" s="313"/>
    </row>
    <row r="1521" spans="1:46" s="312" customFormat="1" ht="15" customHeight="1" x14ac:dyDescent="0.25">
      <c r="A1521" s="297"/>
      <c r="B1521" s="297"/>
      <c r="C1521" s="253"/>
      <c r="D1521" s="253"/>
      <c r="E1521" s="253"/>
      <c r="F1521" s="253"/>
      <c r="G1521" s="253"/>
      <c r="H1521" s="253"/>
      <c r="I1521" s="253"/>
      <c r="J1521" s="253"/>
      <c r="K1521" s="253"/>
      <c r="L1521" s="253"/>
      <c r="M1521" s="253"/>
      <c r="N1521" s="253"/>
      <c r="O1521" s="253"/>
      <c r="P1521" s="253"/>
      <c r="Q1521" s="253"/>
      <c r="R1521" s="253"/>
      <c r="S1521" s="253"/>
      <c r="T1521" s="253"/>
      <c r="U1521" s="253"/>
      <c r="V1521" s="253"/>
      <c r="W1521" s="253"/>
      <c r="X1521" s="253"/>
      <c r="Y1521" s="253"/>
      <c r="Z1521" s="253"/>
      <c r="AA1521" s="253"/>
      <c r="AB1521" s="253"/>
      <c r="AC1521" s="253"/>
      <c r="AD1521" s="253"/>
      <c r="AE1521" s="253"/>
      <c r="AF1521" s="253"/>
      <c r="AG1521" s="253"/>
      <c r="AH1521" s="253"/>
      <c r="AI1521" s="253"/>
      <c r="AP1521" s="313"/>
      <c r="AT1521" s="313"/>
    </row>
    <row r="1522" spans="1:46" s="312" customFormat="1" ht="15" customHeight="1" x14ac:dyDescent="0.25">
      <c r="A1522" s="297"/>
      <c r="B1522" s="297"/>
      <c r="C1522" s="253"/>
      <c r="D1522" s="253"/>
      <c r="E1522" s="253"/>
      <c r="F1522" s="253"/>
      <c r="G1522" s="253"/>
      <c r="H1522" s="253"/>
      <c r="I1522" s="253"/>
      <c r="J1522" s="253"/>
      <c r="K1522" s="253"/>
      <c r="L1522" s="253"/>
      <c r="M1522" s="253"/>
      <c r="N1522" s="253"/>
      <c r="O1522" s="253"/>
      <c r="P1522" s="253"/>
      <c r="Q1522" s="253"/>
      <c r="R1522" s="253"/>
      <c r="S1522" s="253"/>
      <c r="T1522" s="253"/>
      <c r="U1522" s="253"/>
      <c r="V1522" s="253"/>
      <c r="W1522" s="253"/>
      <c r="X1522" s="253"/>
      <c r="Y1522" s="253"/>
      <c r="Z1522" s="253"/>
      <c r="AA1522" s="253"/>
      <c r="AB1522" s="253"/>
      <c r="AC1522" s="253"/>
      <c r="AD1522" s="253"/>
      <c r="AE1522" s="253"/>
      <c r="AF1522" s="253"/>
      <c r="AG1522" s="253"/>
      <c r="AH1522" s="253"/>
      <c r="AI1522" s="253"/>
      <c r="AP1522" s="313"/>
      <c r="AT1522" s="313"/>
    </row>
    <row r="1523" spans="1:46" s="312" customFormat="1" ht="15" customHeight="1" x14ac:dyDescent="0.25">
      <c r="A1523" s="297"/>
      <c r="B1523" s="297"/>
      <c r="C1523" s="253"/>
      <c r="D1523" s="253"/>
      <c r="E1523" s="253"/>
      <c r="F1523" s="253"/>
      <c r="G1523" s="253"/>
      <c r="H1523" s="253"/>
      <c r="I1523" s="253"/>
      <c r="J1523" s="253"/>
      <c r="K1523" s="253"/>
      <c r="L1523" s="253"/>
      <c r="M1523" s="253"/>
      <c r="N1523" s="253"/>
      <c r="O1523" s="253"/>
      <c r="P1523" s="253"/>
      <c r="Q1523" s="253"/>
      <c r="R1523" s="253"/>
      <c r="S1523" s="253"/>
      <c r="T1523" s="253"/>
      <c r="U1523" s="253"/>
      <c r="V1523" s="253"/>
      <c r="W1523" s="253"/>
      <c r="X1523" s="253"/>
      <c r="Y1523" s="253"/>
      <c r="Z1523" s="253"/>
      <c r="AA1523" s="253"/>
      <c r="AB1523" s="253"/>
      <c r="AC1523" s="253"/>
      <c r="AD1523" s="253"/>
      <c r="AE1523" s="253"/>
      <c r="AF1523" s="253"/>
      <c r="AG1523" s="253"/>
      <c r="AH1523" s="253"/>
      <c r="AI1523" s="253"/>
      <c r="AP1523" s="313"/>
      <c r="AT1523" s="313"/>
    </row>
    <row r="1524" spans="1:46" s="312" customFormat="1" ht="15" customHeight="1" x14ac:dyDescent="0.25">
      <c r="A1524" s="297"/>
      <c r="B1524" s="297"/>
      <c r="C1524" s="253"/>
      <c r="D1524" s="253"/>
      <c r="E1524" s="253"/>
      <c r="F1524" s="253"/>
      <c r="G1524" s="253"/>
      <c r="H1524" s="253"/>
      <c r="I1524" s="253"/>
      <c r="J1524" s="253"/>
      <c r="K1524" s="253"/>
      <c r="L1524" s="253"/>
      <c r="M1524" s="253"/>
      <c r="N1524" s="253"/>
      <c r="O1524" s="253"/>
      <c r="P1524" s="253"/>
      <c r="Q1524" s="253"/>
      <c r="R1524" s="253"/>
      <c r="S1524" s="253"/>
      <c r="T1524" s="253"/>
      <c r="U1524" s="253"/>
      <c r="V1524" s="253"/>
      <c r="W1524" s="253"/>
      <c r="X1524" s="253"/>
      <c r="Y1524" s="253"/>
      <c r="Z1524" s="253"/>
      <c r="AA1524" s="253"/>
      <c r="AB1524" s="253"/>
      <c r="AC1524" s="253"/>
      <c r="AD1524" s="253"/>
      <c r="AE1524" s="253"/>
      <c r="AF1524" s="253"/>
      <c r="AG1524" s="253"/>
      <c r="AH1524" s="253"/>
      <c r="AI1524" s="253"/>
      <c r="AP1524" s="313"/>
      <c r="AT1524" s="313"/>
    </row>
    <row r="1525" spans="1:46" s="312" customFormat="1" ht="15" customHeight="1" x14ac:dyDescent="0.25">
      <c r="A1525" s="297"/>
      <c r="B1525" s="297"/>
      <c r="C1525" s="253"/>
      <c r="D1525" s="253"/>
      <c r="E1525" s="253"/>
      <c r="F1525" s="253"/>
      <c r="G1525" s="253"/>
      <c r="H1525" s="253"/>
      <c r="I1525" s="253"/>
      <c r="J1525" s="253"/>
      <c r="K1525" s="253"/>
      <c r="L1525" s="253"/>
      <c r="M1525" s="253"/>
      <c r="N1525" s="253"/>
      <c r="O1525" s="253"/>
      <c r="P1525" s="253"/>
      <c r="Q1525" s="253"/>
      <c r="R1525" s="253"/>
      <c r="S1525" s="253"/>
      <c r="T1525" s="253"/>
      <c r="U1525" s="253"/>
      <c r="V1525" s="253"/>
      <c r="W1525" s="253"/>
      <c r="X1525" s="253"/>
      <c r="Y1525" s="253"/>
      <c r="Z1525" s="253"/>
      <c r="AA1525" s="253"/>
      <c r="AB1525" s="253"/>
      <c r="AC1525" s="253"/>
      <c r="AD1525" s="253"/>
      <c r="AE1525" s="253"/>
      <c r="AF1525" s="253"/>
      <c r="AG1525" s="253"/>
      <c r="AH1525" s="253"/>
      <c r="AI1525" s="253"/>
      <c r="AP1525" s="313"/>
      <c r="AT1525" s="313"/>
    </row>
    <row r="1526" spans="1:46" s="312" customFormat="1" ht="15" customHeight="1" x14ac:dyDescent="0.25">
      <c r="A1526" s="297"/>
      <c r="B1526" s="297"/>
      <c r="C1526" s="253"/>
      <c r="D1526" s="253"/>
      <c r="E1526" s="253"/>
      <c r="F1526" s="253"/>
      <c r="G1526" s="253"/>
      <c r="H1526" s="253"/>
      <c r="I1526" s="253"/>
      <c r="J1526" s="253"/>
      <c r="K1526" s="253"/>
      <c r="L1526" s="253"/>
      <c r="M1526" s="253"/>
      <c r="N1526" s="253"/>
      <c r="O1526" s="253"/>
      <c r="P1526" s="253"/>
      <c r="Q1526" s="253"/>
      <c r="R1526" s="253"/>
      <c r="S1526" s="253"/>
      <c r="T1526" s="253"/>
      <c r="U1526" s="253"/>
      <c r="V1526" s="253"/>
      <c r="W1526" s="253"/>
      <c r="X1526" s="253"/>
      <c r="Y1526" s="253"/>
      <c r="Z1526" s="253"/>
      <c r="AA1526" s="253"/>
      <c r="AB1526" s="253"/>
      <c r="AC1526" s="253"/>
      <c r="AD1526" s="253"/>
      <c r="AE1526" s="253"/>
      <c r="AF1526" s="253"/>
      <c r="AG1526" s="253"/>
      <c r="AH1526" s="253"/>
      <c r="AI1526" s="253"/>
      <c r="AP1526" s="313"/>
      <c r="AT1526" s="313"/>
    </row>
    <row r="1527" spans="1:46" s="312" customFormat="1" ht="15" customHeight="1" x14ac:dyDescent="0.25">
      <c r="A1527" s="297"/>
      <c r="B1527" s="297"/>
      <c r="C1527" s="253"/>
      <c r="D1527" s="253"/>
      <c r="E1527" s="253"/>
      <c r="F1527" s="253"/>
      <c r="G1527" s="253"/>
      <c r="H1527" s="253"/>
      <c r="I1527" s="253"/>
      <c r="J1527" s="253"/>
      <c r="K1527" s="253"/>
      <c r="L1527" s="253"/>
      <c r="M1527" s="253"/>
      <c r="N1527" s="253"/>
      <c r="O1527" s="253"/>
      <c r="P1527" s="253"/>
      <c r="Q1527" s="253"/>
      <c r="R1527" s="253"/>
      <c r="S1527" s="253"/>
      <c r="T1527" s="253"/>
      <c r="U1527" s="253"/>
      <c r="V1527" s="253"/>
      <c r="W1527" s="253"/>
      <c r="X1527" s="253"/>
      <c r="Y1527" s="253"/>
      <c r="Z1527" s="253"/>
      <c r="AA1527" s="253"/>
      <c r="AB1527" s="253"/>
      <c r="AC1527" s="253"/>
      <c r="AD1527" s="253"/>
      <c r="AE1527" s="253"/>
      <c r="AF1527" s="253"/>
      <c r="AG1527" s="253"/>
      <c r="AH1527" s="253"/>
      <c r="AI1527" s="253"/>
      <c r="AP1527" s="313"/>
      <c r="AT1527" s="313"/>
    </row>
    <row r="1528" spans="1:46" s="312" customFormat="1" ht="15" customHeight="1" x14ac:dyDescent="0.25">
      <c r="A1528" s="297"/>
      <c r="B1528" s="297"/>
      <c r="C1528" s="253"/>
      <c r="D1528" s="253"/>
      <c r="E1528" s="253"/>
      <c r="F1528" s="253"/>
      <c r="G1528" s="253"/>
      <c r="H1528" s="253"/>
      <c r="I1528" s="253"/>
      <c r="J1528" s="253"/>
      <c r="K1528" s="253"/>
      <c r="L1528" s="253"/>
      <c r="M1528" s="253"/>
      <c r="N1528" s="253"/>
      <c r="O1528" s="253"/>
      <c r="P1528" s="253"/>
      <c r="Q1528" s="253"/>
      <c r="R1528" s="253"/>
      <c r="S1528" s="253"/>
      <c r="T1528" s="253"/>
      <c r="U1528" s="253"/>
      <c r="V1528" s="253"/>
      <c r="W1528" s="253"/>
      <c r="X1528" s="253"/>
      <c r="Y1528" s="253"/>
      <c r="Z1528" s="253"/>
      <c r="AA1528" s="253"/>
      <c r="AB1528" s="253"/>
      <c r="AC1528" s="253"/>
      <c r="AD1528" s="253"/>
      <c r="AE1528" s="253"/>
      <c r="AF1528" s="253"/>
      <c r="AG1528" s="253"/>
      <c r="AH1528" s="253"/>
      <c r="AI1528" s="253"/>
      <c r="AP1528" s="313"/>
      <c r="AT1528" s="313"/>
    </row>
    <row r="1529" spans="1:46" s="312" customFormat="1" ht="15" customHeight="1" x14ac:dyDescent="0.25">
      <c r="A1529" s="297"/>
      <c r="B1529" s="297"/>
      <c r="C1529" s="253"/>
      <c r="D1529" s="253"/>
      <c r="E1529" s="253"/>
      <c r="F1529" s="253"/>
      <c r="G1529" s="253"/>
      <c r="H1529" s="253"/>
      <c r="I1529" s="253"/>
      <c r="J1529" s="253"/>
      <c r="K1529" s="253"/>
      <c r="L1529" s="253"/>
      <c r="M1529" s="253"/>
      <c r="N1529" s="253"/>
      <c r="O1529" s="253"/>
      <c r="P1529" s="253"/>
      <c r="Q1529" s="253"/>
      <c r="R1529" s="253"/>
      <c r="S1529" s="253"/>
      <c r="T1529" s="253"/>
      <c r="U1529" s="253"/>
      <c r="V1529" s="253"/>
      <c r="W1529" s="253"/>
      <c r="X1529" s="253"/>
      <c r="Y1529" s="253"/>
      <c r="Z1529" s="253"/>
      <c r="AA1529" s="253"/>
      <c r="AB1529" s="253"/>
      <c r="AC1529" s="253"/>
      <c r="AD1529" s="253"/>
      <c r="AE1529" s="253"/>
      <c r="AF1529" s="253"/>
      <c r="AG1529" s="253"/>
      <c r="AH1529" s="253"/>
      <c r="AI1529" s="253"/>
      <c r="AP1529" s="313"/>
      <c r="AT1529" s="313"/>
    </row>
    <row r="1530" spans="1:46" s="312" customFormat="1" ht="15" customHeight="1" x14ac:dyDescent="0.25">
      <c r="A1530" s="297"/>
      <c r="B1530" s="297"/>
      <c r="C1530" s="253"/>
      <c r="D1530" s="253"/>
      <c r="E1530" s="253"/>
      <c r="F1530" s="253"/>
      <c r="G1530" s="253"/>
      <c r="H1530" s="253"/>
      <c r="I1530" s="253"/>
      <c r="J1530" s="253"/>
      <c r="K1530" s="253"/>
      <c r="L1530" s="253"/>
      <c r="M1530" s="253"/>
      <c r="N1530" s="253"/>
      <c r="O1530" s="253"/>
      <c r="P1530" s="253"/>
      <c r="Q1530" s="253"/>
      <c r="R1530" s="253"/>
      <c r="S1530" s="253"/>
      <c r="T1530" s="253"/>
      <c r="U1530" s="253"/>
      <c r="V1530" s="253"/>
      <c r="W1530" s="253"/>
      <c r="X1530" s="253"/>
      <c r="Y1530" s="253"/>
      <c r="Z1530" s="253"/>
      <c r="AA1530" s="253"/>
      <c r="AB1530" s="253"/>
      <c r="AC1530" s="253"/>
      <c r="AD1530" s="253"/>
      <c r="AE1530" s="253"/>
      <c r="AF1530" s="253"/>
      <c r="AG1530" s="253"/>
      <c r="AH1530" s="253"/>
      <c r="AI1530" s="253"/>
      <c r="AP1530" s="313"/>
      <c r="AT1530" s="313"/>
    </row>
    <row r="1531" spans="1:46" s="312" customFormat="1" ht="15" customHeight="1" x14ac:dyDescent="0.25">
      <c r="A1531" s="297"/>
      <c r="B1531" s="297"/>
      <c r="C1531" s="253"/>
      <c r="D1531" s="253"/>
      <c r="E1531" s="253"/>
      <c r="F1531" s="253"/>
      <c r="G1531" s="253"/>
      <c r="H1531" s="253"/>
      <c r="I1531" s="253"/>
      <c r="J1531" s="253"/>
      <c r="K1531" s="253"/>
      <c r="L1531" s="253"/>
      <c r="M1531" s="253"/>
      <c r="N1531" s="253"/>
      <c r="O1531" s="253"/>
      <c r="P1531" s="253"/>
      <c r="Q1531" s="253"/>
      <c r="R1531" s="253"/>
      <c r="S1531" s="253"/>
      <c r="T1531" s="253"/>
      <c r="U1531" s="253"/>
      <c r="V1531" s="253"/>
      <c r="W1531" s="253"/>
      <c r="X1531" s="253"/>
      <c r="Y1531" s="253"/>
      <c r="Z1531" s="253"/>
      <c r="AA1531" s="253"/>
      <c r="AB1531" s="253"/>
      <c r="AC1531" s="253"/>
      <c r="AD1531" s="253"/>
      <c r="AE1531" s="253"/>
      <c r="AF1531" s="253"/>
      <c r="AG1531" s="253"/>
      <c r="AH1531" s="253"/>
      <c r="AI1531" s="253"/>
      <c r="AP1531" s="313"/>
      <c r="AT1531" s="313"/>
    </row>
    <row r="1532" spans="1:46" s="312" customFormat="1" ht="15" customHeight="1" x14ac:dyDescent="0.25">
      <c r="A1532" s="297"/>
      <c r="B1532" s="297"/>
      <c r="C1532" s="253"/>
      <c r="D1532" s="253"/>
      <c r="E1532" s="253"/>
      <c r="F1532" s="253"/>
      <c r="G1532" s="253"/>
      <c r="H1532" s="253"/>
      <c r="I1532" s="253"/>
      <c r="J1532" s="253"/>
      <c r="K1532" s="253"/>
      <c r="L1532" s="253"/>
      <c r="M1532" s="253"/>
      <c r="N1532" s="253"/>
      <c r="O1532" s="253"/>
      <c r="P1532" s="253"/>
      <c r="Q1532" s="253"/>
      <c r="R1532" s="253"/>
      <c r="S1532" s="253"/>
      <c r="T1532" s="253"/>
      <c r="U1532" s="253"/>
      <c r="V1532" s="253"/>
      <c r="W1532" s="253"/>
      <c r="X1532" s="253"/>
      <c r="Y1532" s="253"/>
      <c r="Z1532" s="253"/>
      <c r="AA1532" s="253"/>
      <c r="AB1532" s="253"/>
      <c r="AC1532" s="253"/>
      <c r="AD1532" s="253"/>
      <c r="AE1532" s="253"/>
      <c r="AF1532" s="253"/>
      <c r="AG1532" s="253"/>
      <c r="AH1532" s="253"/>
      <c r="AI1532" s="253"/>
      <c r="AP1532" s="313"/>
      <c r="AT1532" s="313"/>
    </row>
    <row r="1533" spans="1:46" s="312" customFormat="1" ht="15" customHeight="1" x14ac:dyDescent="0.25">
      <c r="A1533" s="297"/>
      <c r="B1533" s="297"/>
      <c r="C1533" s="253"/>
      <c r="D1533" s="253"/>
      <c r="E1533" s="253"/>
      <c r="F1533" s="253"/>
      <c r="G1533" s="253"/>
      <c r="H1533" s="253"/>
      <c r="I1533" s="253"/>
      <c r="J1533" s="253"/>
      <c r="K1533" s="253"/>
      <c r="L1533" s="253"/>
      <c r="M1533" s="253"/>
      <c r="N1533" s="253"/>
      <c r="O1533" s="253"/>
      <c r="P1533" s="253"/>
      <c r="Q1533" s="253"/>
      <c r="R1533" s="253"/>
      <c r="S1533" s="253"/>
      <c r="T1533" s="253"/>
      <c r="U1533" s="253"/>
      <c r="V1533" s="253"/>
      <c r="W1533" s="253"/>
      <c r="X1533" s="253"/>
      <c r="Y1533" s="253"/>
      <c r="Z1533" s="253"/>
      <c r="AA1533" s="253"/>
      <c r="AB1533" s="253"/>
      <c r="AC1533" s="253"/>
      <c r="AD1533" s="253"/>
      <c r="AE1533" s="253"/>
      <c r="AF1533" s="253"/>
      <c r="AG1533" s="253"/>
      <c r="AH1533" s="253"/>
      <c r="AI1533" s="253"/>
      <c r="AP1533" s="313"/>
      <c r="AT1533" s="313"/>
    </row>
    <row r="1534" spans="1:46" s="312" customFormat="1" ht="15" customHeight="1" x14ac:dyDescent="0.25">
      <c r="A1534" s="297"/>
      <c r="B1534" s="297"/>
      <c r="C1534" s="253"/>
      <c r="D1534" s="253"/>
      <c r="E1534" s="253"/>
      <c r="F1534" s="253"/>
      <c r="G1534" s="253"/>
      <c r="H1534" s="253"/>
      <c r="I1534" s="253"/>
      <c r="J1534" s="253"/>
      <c r="K1534" s="253"/>
      <c r="L1534" s="253"/>
      <c r="M1534" s="253"/>
      <c r="N1534" s="253"/>
      <c r="O1534" s="253"/>
      <c r="P1534" s="253"/>
      <c r="Q1534" s="253"/>
      <c r="R1534" s="253"/>
      <c r="S1534" s="253"/>
      <c r="T1534" s="253"/>
      <c r="U1534" s="253"/>
      <c r="V1534" s="253"/>
      <c r="W1534" s="253"/>
      <c r="X1534" s="253"/>
      <c r="Y1534" s="253"/>
      <c r="Z1534" s="253"/>
      <c r="AA1534" s="253"/>
      <c r="AB1534" s="253"/>
      <c r="AC1534" s="253"/>
      <c r="AD1534" s="253"/>
      <c r="AE1534" s="253"/>
      <c r="AF1534" s="253"/>
      <c r="AG1534" s="253"/>
      <c r="AH1534" s="253"/>
      <c r="AI1534" s="253"/>
      <c r="AP1534" s="313"/>
      <c r="AT1534" s="313"/>
    </row>
    <row r="1535" spans="1:46" s="312" customFormat="1" ht="15" customHeight="1" x14ac:dyDescent="0.25">
      <c r="A1535" s="297"/>
      <c r="B1535" s="297"/>
      <c r="C1535" s="253"/>
      <c r="D1535" s="253"/>
      <c r="E1535" s="253"/>
      <c r="F1535" s="253"/>
      <c r="G1535" s="253"/>
      <c r="H1535" s="253"/>
      <c r="I1535" s="253"/>
      <c r="J1535" s="253"/>
      <c r="K1535" s="253"/>
      <c r="L1535" s="253"/>
      <c r="M1535" s="253"/>
      <c r="N1535" s="253"/>
      <c r="O1535" s="253"/>
      <c r="P1535" s="253"/>
      <c r="Q1535" s="253"/>
      <c r="R1535" s="253"/>
      <c r="S1535" s="253"/>
      <c r="T1535" s="253"/>
      <c r="U1535" s="253"/>
      <c r="V1535" s="253"/>
      <c r="W1535" s="253"/>
      <c r="X1535" s="253"/>
      <c r="Y1535" s="253"/>
      <c r="Z1535" s="253"/>
      <c r="AA1535" s="253"/>
      <c r="AB1535" s="253"/>
      <c r="AC1535" s="253"/>
      <c r="AD1535" s="253"/>
      <c r="AE1535" s="253"/>
      <c r="AF1535" s="253"/>
      <c r="AG1535" s="253"/>
      <c r="AH1535" s="253"/>
      <c r="AI1535" s="253"/>
      <c r="AP1535" s="313"/>
      <c r="AT1535" s="313"/>
    </row>
    <row r="1536" spans="1:46" s="312" customFormat="1" ht="15" customHeight="1" x14ac:dyDescent="0.25">
      <c r="A1536" s="297"/>
      <c r="B1536" s="297"/>
      <c r="C1536" s="253"/>
      <c r="D1536" s="253"/>
      <c r="E1536" s="253"/>
      <c r="F1536" s="253"/>
      <c r="G1536" s="253"/>
      <c r="H1536" s="253"/>
      <c r="I1536" s="253"/>
      <c r="J1536" s="253"/>
      <c r="K1536" s="253"/>
      <c r="L1536" s="253"/>
      <c r="M1536" s="253"/>
      <c r="N1536" s="253"/>
      <c r="O1536" s="253"/>
      <c r="P1536" s="253"/>
      <c r="Q1536" s="253"/>
      <c r="R1536" s="253"/>
      <c r="S1536" s="253"/>
      <c r="T1536" s="253"/>
      <c r="U1536" s="253"/>
      <c r="V1536" s="253"/>
      <c r="W1536" s="253"/>
      <c r="X1536" s="253"/>
      <c r="Y1536" s="253"/>
      <c r="Z1536" s="253"/>
      <c r="AA1536" s="253"/>
      <c r="AB1536" s="253"/>
      <c r="AC1536" s="253"/>
      <c r="AD1536" s="253"/>
      <c r="AE1536" s="253"/>
      <c r="AF1536" s="253"/>
      <c r="AG1536" s="253"/>
      <c r="AH1536" s="253"/>
      <c r="AI1536" s="253"/>
      <c r="AP1536" s="313"/>
      <c r="AT1536" s="313"/>
    </row>
    <row r="1537" spans="1:46" s="312" customFormat="1" ht="15" customHeight="1" x14ac:dyDescent="0.25">
      <c r="A1537" s="297"/>
      <c r="B1537" s="297"/>
      <c r="C1537" s="253"/>
      <c r="D1537" s="253"/>
      <c r="E1537" s="253"/>
      <c r="F1537" s="253"/>
      <c r="G1537" s="253"/>
      <c r="H1537" s="253"/>
      <c r="I1537" s="253"/>
      <c r="J1537" s="253"/>
      <c r="K1537" s="253"/>
      <c r="L1537" s="253"/>
      <c r="M1537" s="253"/>
      <c r="N1537" s="253"/>
      <c r="O1537" s="253"/>
      <c r="P1537" s="253"/>
      <c r="Q1537" s="253"/>
      <c r="R1537" s="253"/>
      <c r="S1537" s="253"/>
      <c r="T1537" s="253"/>
      <c r="U1537" s="253"/>
      <c r="V1537" s="253"/>
      <c r="W1537" s="253"/>
      <c r="X1537" s="253"/>
      <c r="Y1537" s="253"/>
      <c r="Z1537" s="253"/>
      <c r="AA1537" s="253"/>
      <c r="AB1537" s="253"/>
      <c r="AC1537" s="253"/>
      <c r="AD1537" s="253"/>
      <c r="AE1537" s="253"/>
      <c r="AF1537" s="253"/>
      <c r="AG1537" s="253"/>
      <c r="AH1537" s="253"/>
      <c r="AI1537" s="253"/>
      <c r="AP1537" s="313"/>
      <c r="AT1537" s="313"/>
    </row>
    <row r="1538" spans="1:46" s="312" customFormat="1" ht="15" customHeight="1" x14ac:dyDescent="0.25">
      <c r="A1538" s="297"/>
      <c r="B1538" s="297"/>
      <c r="C1538" s="253"/>
      <c r="D1538" s="253"/>
      <c r="E1538" s="253"/>
      <c r="F1538" s="253"/>
      <c r="G1538" s="253"/>
      <c r="H1538" s="253"/>
      <c r="I1538" s="253"/>
      <c r="J1538" s="253"/>
      <c r="K1538" s="253"/>
      <c r="L1538" s="253"/>
      <c r="M1538" s="253"/>
      <c r="N1538" s="253"/>
      <c r="O1538" s="253"/>
      <c r="P1538" s="253"/>
      <c r="Q1538" s="253"/>
      <c r="R1538" s="253"/>
      <c r="S1538" s="253"/>
      <c r="T1538" s="253"/>
      <c r="U1538" s="253"/>
      <c r="V1538" s="253"/>
      <c r="W1538" s="253"/>
      <c r="X1538" s="253"/>
      <c r="Y1538" s="253"/>
      <c r="Z1538" s="253"/>
      <c r="AA1538" s="253"/>
      <c r="AB1538" s="253"/>
      <c r="AC1538" s="253"/>
      <c r="AD1538" s="253"/>
      <c r="AE1538" s="253"/>
      <c r="AF1538" s="253"/>
      <c r="AG1538" s="253"/>
      <c r="AH1538" s="253"/>
      <c r="AI1538" s="253"/>
      <c r="AP1538" s="313"/>
      <c r="AT1538" s="313"/>
    </row>
    <row r="1539" spans="1:46" s="312" customFormat="1" ht="15" customHeight="1" x14ac:dyDescent="0.25">
      <c r="A1539" s="297"/>
      <c r="B1539" s="297"/>
      <c r="C1539" s="253"/>
      <c r="D1539" s="253"/>
      <c r="E1539" s="253"/>
      <c r="F1539" s="253"/>
      <c r="G1539" s="253"/>
      <c r="H1539" s="253"/>
      <c r="I1539" s="253"/>
      <c r="J1539" s="253"/>
      <c r="K1539" s="253"/>
      <c r="L1539" s="253"/>
      <c r="M1539" s="253"/>
      <c r="N1539" s="253"/>
      <c r="O1539" s="253"/>
      <c r="P1539" s="253"/>
      <c r="Q1539" s="253"/>
      <c r="R1539" s="253"/>
      <c r="S1539" s="253"/>
      <c r="T1539" s="253"/>
      <c r="U1539" s="253"/>
      <c r="V1539" s="253"/>
      <c r="W1539" s="253"/>
      <c r="X1539" s="253"/>
      <c r="Y1539" s="253"/>
      <c r="Z1539" s="253"/>
      <c r="AA1539" s="253"/>
      <c r="AB1539" s="253"/>
      <c r="AC1539" s="253"/>
      <c r="AD1539" s="253"/>
      <c r="AE1539" s="253"/>
      <c r="AF1539" s="253"/>
      <c r="AG1539" s="253"/>
      <c r="AH1539" s="253"/>
      <c r="AI1539" s="253"/>
      <c r="AP1539" s="313"/>
      <c r="AT1539" s="313"/>
    </row>
    <row r="1540" spans="1:46" s="312" customFormat="1" ht="15" customHeight="1" x14ac:dyDescent="0.25">
      <c r="A1540" s="297"/>
      <c r="B1540" s="297"/>
      <c r="C1540" s="253"/>
      <c r="D1540" s="253"/>
      <c r="E1540" s="253"/>
      <c r="F1540" s="253"/>
      <c r="G1540" s="253"/>
      <c r="H1540" s="253"/>
      <c r="I1540" s="253"/>
      <c r="J1540" s="253"/>
      <c r="K1540" s="253"/>
      <c r="L1540" s="253"/>
      <c r="M1540" s="253"/>
      <c r="N1540" s="253"/>
      <c r="O1540" s="253"/>
      <c r="P1540" s="253"/>
      <c r="Q1540" s="253"/>
      <c r="R1540" s="253"/>
      <c r="S1540" s="253"/>
      <c r="T1540" s="253"/>
      <c r="U1540" s="253"/>
      <c r="V1540" s="253"/>
      <c r="W1540" s="253"/>
      <c r="X1540" s="253"/>
      <c r="Y1540" s="253"/>
      <c r="Z1540" s="253"/>
      <c r="AA1540" s="253"/>
      <c r="AB1540" s="253"/>
      <c r="AC1540" s="253"/>
      <c r="AD1540" s="253"/>
      <c r="AE1540" s="253"/>
      <c r="AF1540" s="253"/>
      <c r="AG1540" s="253"/>
      <c r="AH1540" s="253"/>
      <c r="AI1540" s="253"/>
      <c r="AP1540" s="313"/>
      <c r="AT1540" s="313"/>
    </row>
    <row r="1541" spans="1:46" s="312" customFormat="1" ht="15" customHeight="1" x14ac:dyDescent="0.25">
      <c r="A1541" s="297"/>
      <c r="B1541" s="297"/>
      <c r="C1541" s="253"/>
      <c r="D1541" s="253"/>
      <c r="E1541" s="253"/>
      <c r="F1541" s="253"/>
      <c r="G1541" s="253"/>
      <c r="H1541" s="253"/>
      <c r="I1541" s="253"/>
      <c r="J1541" s="253"/>
      <c r="K1541" s="253"/>
      <c r="L1541" s="253"/>
      <c r="M1541" s="253"/>
      <c r="N1541" s="253"/>
      <c r="O1541" s="253"/>
      <c r="P1541" s="253"/>
      <c r="Q1541" s="253"/>
      <c r="R1541" s="253"/>
      <c r="S1541" s="253"/>
      <c r="T1541" s="253"/>
      <c r="U1541" s="253"/>
      <c r="V1541" s="253"/>
      <c r="W1541" s="253"/>
      <c r="X1541" s="253"/>
      <c r="Y1541" s="253"/>
      <c r="Z1541" s="253"/>
      <c r="AA1541" s="253"/>
      <c r="AB1541" s="253"/>
      <c r="AC1541" s="253"/>
      <c r="AD1541" s="253"/>
      <c r="AE1541" s="253"/>
      <c r="AF1541" s="253"/>
      <c r="AG1541" s="253"/>
      <c r="AH1541" s="253"/>
      <c r="AI1541" s="253"/>
      <c r="AP1541" s="313"/>
      <c r="AT1541" s="313"/>
    </row>
    <row r="1542" spans="1:46" s="312" customFormat="1" ht="15" customHeight="1" x14ac:dyDescent="0.25">
      <c r="A1542" s="297"/>
      <c r="B1542" s="297"/>
      <c r="C1542" s="253"/>
      <c r="D1542" s="253"/>
      <c r="E1542" s="253"/>
      <c r="F1542" s="253"/>
      <c r="G1542" s="253"/>
      <c r="H1542" s="253"/>
      <c r="I1542" s="253"/>
      <c r="J1542" s="253"/>
      <c r="K1542" s="253"/>
      <c r="L1542" s="253"/>
      <c r="M1542" s="253"/>
      <c r="N1542" s="253"/>
      <c r="O1542" s="253"/>
      <c r="P1542" s="253"/>
      <c r="Q1542" s="253"/>
      <c r="R1542" s="253"/>
      <c r="S1542" s="253"/>
      <c r="T1542" s="253"/>
      <c r="U1542" s="253"/>
      <c r="V1542" s="253"/>
      <c r="W1542" s="253"/>
      <c r="X1542" s="253"/>
      <c r="Y1542" s="253"/>
      <c r="Z1542" s="253"/>
      <c r="AA1542" s="253"/>
      <c r="AB1542" s="253"/>
      <c r="AC1542" s="253"/>
      <c r="AD1542" s="253"/>
      <c r="AE1542" s="253"/>
      <c r="AF1542" s="253"/>
      <c r="AG1542" s="253"/>
      <c r="AH1542" s="253"/>
      <c r="AI1542" s="253"/>
      <c r="AP1542" s="313"/>
      <c r="AT1542" s="313"/>
    </row>
    <row r="1543" spans="1:46" s="312" customFormat="1" ht="15" customHeight="1" x14ac:dyDescent="0.25">
      <c r="A1543" s="297"/>
      <c r="B1543" s="297"/>
      <c r="C1543" s="253"/>
      <c r="D1543" s="253"/>
      <c r="E1543" s="253"/>
      <c r="F1543" s="253"/>
      <c r="G1543" s="253"/>
      <c r="H1543" s="253"/>
      <c r="I1543" s="253"/>
      <c r="J1543" s="253"/>
      <c r="K1543" s="253"/>
      <c r="L1543" s="253"/>
      <c r="M1543" s="253"/>
      <c r="N1543" s="253"/>
      <c r="O1543" s="253"/>
      <c r="P1543" s="253"/>
      <c r="Q1543" s="253"/>
      <c r="R1543" s="253"/>
      <c r="S1543" s="253"/>
      <c r="T1543" s="253"/>
      <c r="U1543" s="253"/>
      <c r="V1543" s="253"/>
      <c r="W1543" s="253"/>
      <c r="X1543" s="253"/>
      <c r="Y1543" s="253"/>
      <c r="Z1543" s="253"/>
      <c r="AA1543" s="253"/>
      <c r="AB1543" s="253"/>
      <c r="AC1543" s="253"/>
      <c r="AD1543" s="253"/>
      <c r="AE1543" s="253"/>
      <c r="AF1543" s="253"/>
      <c r="AG1543" s="253"/>
      <c r="AH1543" s="253"/>
      <c r="AI1543" s="253"/>
      <c r="AP1543" s="313"/>
      <c r="AT1543" s="313"/>
    </row>
    <row r="1544" spans="1:46" s="312" customFormat="1" ht="15" customHeight="1" x14ac:dyDescent="0.25">
      <c r="A1544" s="297"/>
      <c r="B1544" s="297"/>
      <c r="C1544" s="253"/>
      <c r="D1544" s="253"/>
      <c r="E1544" s="253"/>
      <c r="F1544" s="253"/>
      <c r="G1544" s="253"/>
      <c r="H1544" s="253"/>
      <c r="I1544" s="253"/>
      <c r="J1544" s="253"/>
      <c r="K1544" s="253"/>
      <c r="L1544" s="253"/>
      <c r="M1544" s="253"/>
      <c r="N1544" s="253"/>
      <c r="O1544" s="253"/>
      <c r="P1544" s="253"/>
      <c r="Q1544" s="253"/>
      <c r="R1544" s="253"/>
      <c r="S1544" s="253"/>
      <c r="T1544" s="253"/>
      <c r="U1544" s="253"/>
      <c r="V1544" s="253"/>
      <c r="W1544" s="253"/>
      <c r="X1544" s="253"/>
      <c r="Y1544" s="253"/>
      <c r="Z1544" s="253"/>
      <c r="AA1544" s="253"/>
      <c r="AB1544" s="253"/>
      <c r="AC1544" s="253"/>
      <c r="AD1544" s="253"/>
      <c r="AE1544" s="253"/>
      <c r="AF1544" s="253"/>
      <c r="AG1544" s="253"/>
      <c r="AH1544" s="253"/>
      <c r="AI1544" s="253"/>
      <c r="AP1544" s="313"/>
      <c r="AT1544" s="313"/>
    </row>
    <row r="1545" spans="1:46" s="312" customFormat="1" ht="15" customHeight="1" x14ac:dyDescent="0.25">
      <c r="A1545" s="297"/>
      <c r="B1545" s="297"/>
      <c r="C1545" s="253"/>
      <c r="D1545" s="253"/>
      <c r="E1545" s="253"/>
      <c r="F1545" s="253"/>
      <c r="G1545" s="253"/>
      <c r="H1545" s="253"/>
      <c r="I1545" s="253"/>
      <c r="J1545" s="253"/>
      <c r="K1545" s="253"/>
      <c r="L1545" s="253"/>
      <c r="M1545" s="253"/>
      <c r="N1545" s="253"/>
      <c r="O1545" s="253"/>
      <c r="P1545" s="253"/>
      <c r="Q1545" s="253"/>
      <c r="R1545" s="253"/>
      <c r="S1545" s="253"/>
      <c r="T1545" s="253"/>
      <c r="U1545" s="253"/>
      <c r="V1545" s="253"/>
      <c r="W1545" s="253"/>
      <c r="X1545" s="253"/>
      <c r="Y1545" s="253"/>
      <c r="Z1545" s="253"/>
      <c r="AA1545" s="253"/>
      <c r="AB1545" s="253"/>
      <c r="AC1545" s="253"/>
      <c r="AD1545" s="253"/>
      <c r="AE1545" s="253"/>
      <c r="AF1545" s="253"/>
      <c r="AG1545" s="253"/>
      <c r="AH1545" s="253"/>
      <c r="AI1545" s="253"/>
      <c r="AP1545" s="313"/>
      <c r="AT1545" s="313"/>
    </row>
    <row r="1546" spans="1:46" s="312" customFormat="1" ht="15" customHeight="1" x14ac:dyDescent="0.25">
      <c r="A1546" s="297"/>
      <c r="B1546" s="297"/>
      <c r="C1546" s="253"/>
      <c r="D1546" s="253"/>
      <c r="E1546" s="253"/>
      <c r="F1546" s="253"/>
      <c r="G1546" s="253"/>
      <c r="H1546" s="253"/>
      <c r="I1546" s="253"/>
      <c r="J1546" s="253"/>
      <c r="K1546" s="253"/>
      <c r="L1546" s="253"/>
      <c r="M1546" s="253"/>
      <c r="N1546" s="253"/>
      <c r="O1546" s="253"/>
      <c r="P1546" s="253"/>
      <c r="Q1546" s="253"/>
      <c r="R1546" s="253"/>
      <c r="S1546" s="253"/>
      <c r="T1546" s="253"/>
      <c r="U1546" s="253"/>
      <c r="V1546" s="253"/>
      <c r="W1546" s="253"/>
      <c r="X1546" s="253"/>
      <c r="Y1546" s="253"/>
      <c r="Z1546" s="253"/>
      <c r="AA1546" s="253"/>
      <c r="AB1546" s="253"/>
      <c r="AC1546" s="253"/>
      <c r="AD1546" s="253"/>
      <c r="AE1546" s="253"/>
      <c r="AF1546" s="253"/>
      <c r="AG1546" s="253"/>
      <c r="AH1546" s="253"/>
      <c r="AI1546" s="253"/>
      <c r="AP1546" s="313"/>
      <c r="AT1546" s="313"/>
    </row>
    <row r="1547" spans="1:46" s="312" customFormat="1" ht="15" customHeight="1" x14ac:dyDescent="0.25">
      <c r="A1547" s="297"/>
      <c r="B1547" s="297"/>
      <c r="C1547" s="253"/>
      <c r="D1547" s="253"/>
      <c r="E1547" s="253"/>
      <c r="F1547" s="253"/>
      <c r="G1547" s="253"/>
      <c r="H1547" s="253"/>
      <c r="I1547" s="253"/>
      <c r="J1547" s="253"/>
      <c r="K1547" s="253"/>
      <c r="L1547" s="253"/>
      <c r="M1547" s="253"/>
      <c r="N1547" s="253"/>
      <c r="O1547" s="253"/>
      <c r="P1547" s="253"/>
      <c r="Q1547" s="253"/>
      <c r="R1547" s="253"/>
      <c r="S1547" s="253"/>
      <c r="T1547" s="253"/>
      <c r="U1547" s="253"/>
      <c r="V1547" s="253"/>
      <c r="W1547" s="253"/>
      <c r="X1547" s="253"/>
      <c r="Y1547" s="253"/>
      <c r="Z1547" s="253"/>
      <c r="AA1547" s="253"/>
      <c r="AB1547" s="253"/>
      <c r="AC1547" s="253"/>
      <c r="AD1547" s="253"/>
      <c r="AE1547" s="253"/>
      <c r="AF1547" s="253"/>
      <c r="AG1547" s="253"/>
      <c r="AH1547" s="253"/>
      <c r="AI1547" s="253"/>
      <c r="AP1547" s="313"/>
      <c r="AT1547" s="313"/>
    </row>
    <row r="1548" spans="1:46" s="312" customFormat="1" ht="15" customHeight="1" x14ac:dyDescent="0.25">
      <c r="A1548" s="297"/>
      <c r="B1548" s="297"/>
      <c r="C1548" s="253"/>
      <c r="D1548" s="253"/>
      <c r="E1548" s="253"/>
      <c r="F1548" s="253"/>
      <c r="G1548" s="253"/>
      <c r="H1548" s="253"/>
      <c r="I1548" s="253"/>
      <c r="J1548" s="253"/>
      <c r="K1548" s="253"/>
      <c r="L1548" s="253"/>
      <c r="M1548" s="253"/>
      <c r="N1548" s="253"/>
      <c r="O1548" s="253"/>
      <c r="P1548" s="253"/>
      <c r="Q1548" s="253"/>
      <c r="R1548" s="253"/>
      <c r="S1548" s="253"/>
      <c r="T1548" s="253"/>
      <c r="U1548" s="253"/>
      <c r="V1548" s="253"/>
      <c r="W1548" s="253"/>
      <c r="X1548" s="253"/>
      <c r="Y1548" s="253"/>
      <c r="Z1548" s="253"/>
      <c r="AA1548" s="253"/>
      <c r="AB1548" s="253"/>
      <c r="AC1548" s="253"/>
      <c r="AD1548" s="253"/>
      <c r="AE1548" s="253"/>
      <c r="AF1548" s="253"/>
      <c r="AG1548" s="253"/>
      <c r="AH1548" s="253"/>
      <c r="AI1548" s="253"/>
      <c r="AP1548" s="313"/>
      <c r="AT1548" s="313"/>
    </row>
    <row r="1549" spans="1:46" s="312" customFormat="1" ht="15" customHeight="1" x14ac:dyDescent="0.25">
      <c r="A1549" s="297"/>
      <c r="B1549" s="297"/>
      <c r="C1549" s="253"/>
      <c r="D1549" s="253"/>
      <c r="E1549" s="253"/>
      <c r="F1549" s="253"/>
      <c r="G1549" s="253"/>
      <c r="H1549" s="253"/>
      <c r="I1549" s="253"/>
      <c r="J1549" s="253"/>
      <c r="K1549" s="253"/>
      <c r="L1549" s="253"/>
      <c r="M1549" s="253"/>
      <c r="N1549" s="253"/>
      <c r="O1549" s="253"/>
      <c r="P1549" s="253"/>
      <c r="Q1549" s="253"/>
      <c r="R1549" s="253"/>
      <c r="S1549" s="253"/>
      <c r="T1549" s="253"/>
      <c r="U1549" s="253"/>
      <c r="V1549" s="253"/>
      <c r="W1549" s="253"/>
      <c r="X1549" s="253"/>
      <c r="Y1549" s="253"/>
      <c r="Z1549" s="253"/>
      <c r="AA1549" s="253"/>
      <c r="AB1549" s="253"/>
      <c r="AC1549" s="253"/>
      <c r="AD1549" s="253"/>
      <c r="AE1549" s="253"/>
      <c r="AF1549" s="253"/>
      <c r="AG1549" s="253"/>
      <c r="AH1549" s="253"/>
      <c r="AI1549" s="253"/>
      <c r="AP1549" s="313"/>
      <c r="AT1549" s="313"/>
    </row>
    <row r="1550" spans="1:46" s="312" customFormat="1" ht="15" customHeight="1" x14ac:dyDescent="0.25">
      <c r="A1550" s="297"/>
      <c r="B1550" s="297"/>
      <c r="C1550" s="253"/>
      <c r="D1550" s="253"/>
      <c r="E1550" s="253"/>
      <c r="F1550" s="253"/>
      <c r="G1550" s="253"/>
      <c r="H1550" s="253"/>
      <c r="I1550" s="253"/>
      <c r="J1550" s="253"/>
      <c r="K1550" s="253"/>
      <c r="L1550" s="253"/>
      <c r="M1550" s="253"/>
      <c r="N1550" s="253"/>
      <c r="O1550" s="253"/>
      <c r="P1550" s="253"/>
      <c r="Q1550" s="253"/>
      <c r="R1550" s="253"/>
      <c r="S1550" s="253"/>
      <c r="T1550" s="253"/>
      <c r="U1550" s="253"/>
      <c r="V1550" s="253"/>
      <c r="W1550" s="253"/>
      <c r="X1550" s="253"/>
      <c r="Y1550" s="253"/>
      <c r="Z1550" s="253"/>
      <c r="AA1550" s="253"/>
      <c r="AB1550" s="253"/>
      <c r="AC1550" s="253"/>
      <c r="AD1550" s="253"/>
      <c r="AE1550" s="253"/>
      <c r="AF1550" s="253"/>
      <c r="AG1550" s="253"/>
      <c r="AH1550" s="253"/>
      <c r="AI1550" s="253"/>
      <c r="AP1550" s="313"/>
      <c r="AT1550" s="313"/>
    </row>
    <row r="1551" spans="1:46" s="312" customFormat="1" ht="15" customHeight="1" x14ac:dyDescent="0.25">
      <c r="A1551" s="297"/>
      <c r="B1551" s="297"/>
      <c r="C1551" s="253"/>
      <c r="D1551" s="253"/>
      <c r="E1551" s="253"/>
      <c r="F1551" s="253"/>
      <c r="G1551" s="253"/>
      <c r="H1551" s="253"/>
      <c r="I1551" s="253"/>
      <c r="J1551" s="253"/>
      <c r="K1551" s="253"/>
      <c r="L1551" s="253"/>
      <c r="M1551" s="253"/>
      <c r="N1551" s="253"/>
      <c r="O1551" s="253"/>
      <c r="P1551" s="253"/>
      <c r="Q1551" s="253"/>
      <c r="R1551" s="253"/>
      <c r="S1551" s="253"/>
      <c r="T1551" s="253"/>
      <c r="U1551" s="253"/>
      <c r="V1551" s="253"/>
      <c r="W1551" s="253"/>
      <c r="X1551" s="253"/>
      <c r="Y1551" s="253"/>
      <c r="Z1551" s="253"/>
      <c r="AA1551" s="253"/>
      <c r="AB1551" s="253"/>
      <c r="AC1551" s="253"/>
      <c r="AD1551" s="253"/>
      <c r="AE1551" s="253"/>
      <c r="AF1551" s="253"/>
      <c r="AG1551" s="253"/>
      <c r="AH1551" s="253"/>
      <c r="AI1551" s="253"/>
      <c r="AP1551" s="313"/>
      <c r="AT1551" s="313"/>
    </row>
    <row r="1552" spans="1:46" s="312" customFormat="1" ht="15" customHeight="1" x14ac:dyDescent="0.25">
      <c r="A1552" s="297"/>
      <c r="B1552" s="297"/>
      <c r="C1552" s="253"/>
      <c r="D1552" s="253"/>
      <c r="E1552" s="253"/>
      <c r="F1552" s="253"/>
      <c r="G1552" s="253"/>
      <c r="H1552" s="253"/>
      <c r="I1552" s="253"/>
      <c r="J1552" s="253"/>
      <c r="K1552" s="253"/>
      <c r="L1552" s="253"/>
      <c r="M1552" s="253"/>
      <c r="N1552" s="253"/>
      <c r="O1552" s="253"/>
      <c r="P1552" s="253"/>
      <c r="Q1552" s="253"/>
      <c r="R1552" s="253"/>
      <c r="S1552" s="253"/>
      <c r="T1552" s="253"/>
      <c r="U1552" s="253"/>
      <c r="V1552" s="253"/>
      <c r="W1552" s="253"/>
      <c r="X1552" s="253"/>
      <c r="Y1552" s="253"/>
      <c r="Z1552" s="253"/>
      <c r="AA1552" s="253"/>
      <c r="AB1552" s="253"/>
      <c r="AC1552" s="253"/>
      <c r="AD1552" s="253"/>
      <c r="AE1552" s="253"/>
      <c r="AF1552" s="253"/>
      <c r="AG1552" s="253"/>
      <c r="AH1552" s="253"/>
      <c r="AI1552" s="253"/>
      <c r="AP1552" s="313"/>
      <c r="AT1552" s="313"/>
    </row>
    <row r="1553" spans="1:46" s="312" customFormat="1" ht="15" customHeight="1" x14ac:dyDescent="0.25">
      <c r="A1553" s="297"/>
      <c r="B1553" s="297"/>
      <c r="C1553" s="253"/>
      <c r="D1553" s="253"/>
      <c r="E1553" s="253"/>
      <c r="F1553" s="253"/>
      <c r="G1553" s="253"/>
      <c r="H1553" s="253"/>
      <c r="I1553" s="253"/>
      <c r="J1553" s="253"/>
      <c r="K1553" s="253"/>
      <c r="L1553" s="253"/>
      <c r="M1553" s="253"/>
      <c r="N1553" s="253"/>
      <c r="O1553" s="253"/>
      <c r="P1553" s="253"/>
      <c r="Q1553" s="253"/>
      <c r="R1553" s="253"/>
      <c r="S1553" s="253"/>
      <c r="T1553" s="253"/>
      <c r="U1553" s="253"/>
      <c r="V1553" s="253"/>
      <c r="W1553" s="253"/>
      <c r="X1553" s="253"/>
      <c r="Y1553" s="253"/>
      <c r="Z1553" s="253"/>
      <c r="AA1553" s="253"/>
      <c r="AB1553" s="253"/>
      <c r="AC1553" s="253"/>
      <c r="AD1553" s="253"/>
      <c r="AE1553" s="253"/>
      <c r="AF1553" s="253"/>
      <c r="AG1553" s="253"/>
      <c r="AH1553" s="253"/>
      <c r="AI1553" s="253"/>
      <c r="AP1553" s="313"/>
      <c r="AT1553" s="313"/>
    </row>
    <row r="1554" spans="1:46" s="312" customFormat="1" ht="15" customHeight="1" x14ac:dyDescent="0.25">
      <c r="A1554" s="297"/>
      <c r="B1554" s="297"/>
      <c r="C1554" s="253"/>
      <c r="D1554" s="253"/>
      <c r="E1554" s="253"/>
      <c r="F1554" s="253"/>
      <c r="G1554" s="253"/>
      <c r="H1554" s="253"/>
      <c r="I1554" s="253"/>
      <c r="J1554" s="253"/>
      <c r="K1554" s="253"/>
      <c r="L1554" s="253"/>
      <c r="M1554" s="253"/>
      <c r="N1554" s="253"/>
      <c r="O1554" s="253"/>
      <c r="P1554" s="253"/>
      <c r="Q1554" s="253"/>
      <c r="R1554" s="253"/>
      <c r="S1554" s="253"/>
      <c r="T1554" s="253"/>
      <c r="U1554" s="253"/>
      <c r="V1554" s="253"/>
      <c r="W1554" s="253"/>
      <c r="X1554" s="253"/>
      <c r="Y1554" s="253"/>
      <c r="Z1554" s="253"/>
      <c r="AA1554" s="253"/>
      <c r="AB1554" s="253"/>
      <c r="AC1554" s="253"/>
      <c r="AD1554" s="253"/>
      <c r="AE1554" s="253"/>
      <c r="AF1554" s="253"/>
      <c r="AG1554" s="253"/>
      <c r="AH1554" s="253"/>
      <c r="AI1554" s="253"/>
      <c r="AP1554" s="313"/>
      <c r="AT1554" s="313"/>
    </row>
    <row r="1555" spans="1:46" s="312" customFormat="1" ht="15" customHeight="1" x14ac:dyDescent="0.25">
      <c r="A1555" s="297"/>
      <c r="B1555" s="297"/>
      <c r="C1555" s="253"/>
      <c r="D1555" s="253"/>
      <c r="E1555" s="253"/>
      <c r="F1555" s="253"/>
      <c r="G1555" s="253"/>
      <c r="H1555" s="253"/>
      <c r="I1555" s="253"/>
      <c r="J1555" s="253"/>
      <c r="K1555" s="253"/>
      <c r="L1555" s="253"/>
      <c r="M1555" s="253"/>
      <c r="N1555" s="253"/>
      <c r="O1555" s="253"/>
      <c r="P1555" s="253"/>
      <c r="Q1555" s="253"/>
      <c r="R1555" s="253"/>
      <c r="S1555" s="253"/>
      <c r="T1555" s="253"/>
      <c r="U1555" s="253"/>
      <c r="V1555" s="253"/>
      <c r="W1555" s="253"/>
      <c r="X1555" s="253"/>
      <c r="Y1555" s="253"/>
      <c r="Z1555" s="253"/>
      <c r="AA1555" s="253"/>
      <c r="AB1555" s="253"/>
      <c r="AC1555" s="253"/>
      <c r="AD1555" s="253"/>
      <c r="AE1555" s="253"/>
      <c r="AF1555" s="253"/>
      <c r="AG1555" s="253"/>
      <c r="AH1555" s="253"/>
      <c r="AI1555" s="253"/>
      <c r="AP1555" s="313"/>
      <c r="AT1555" s="313"/>
    </row>
    <row r="1556" spans="1:46" s="312" customFormat="1" ht="15" customHeight="1" x14ac:dyDescent="0.25">
      <c r="A1556" s="297"/>
      <c r="B1556" s="297"/>
      <c r="C1556" s="253"/>
      <c r="D1556" s="253"/>
      <c r="E1556" s="253"/>
      <c r="F1556" s="253"/>
      <c r="G1556" s="253"/>
      <c r="H1556" s="253"/>
      <c r="I1556" s="253"/>
      <c r="J1556" s="253"/>
      <c r="K1556" s="253"/>
      <c r="L1556" s="253"/>
      <c r="M1556" s="253"/>
      <c r="N1556" s="253"/>
      <c r="O1556" s="253"/>
      <c r="P1556" s="253"/>
      <c r="Q1556" s="253"/>
      <c r="R1556" s="253"/>
      <c r="S1556" s="253"/>
      <c r="T1556" s="253"/>
      <c r="U1556" s="253"/>
      <c r="V1556" s="253"/>
      <c r="W1556" s="253"/>
      <c r="X1556" s="253"/>
      <c r="Y1556" s="253"/>
      <c r="Z1556" s="253"/>
      <c r="AA1556" s="253"/>
      <c r="AB1556" s="253"/>
      <c r="AC1556" s="253"/>
      <c r="AD1556" s="253"/>
      <c r="AE1556" s="253"/>
      <c r="AF1556" s="253"/>
      <c r="AG1556" s="253"/>
      <c r="AH1556" s="253"/>
      <c r="AI1556" s="253"/>
      <c r="AP1556" s="313"/>
      <c r="AT1556" s="313"/>
    </row>
    <row r="1557" spans="1:46" s="312" customFormat="1" ht="15" customHeight="1" x14ac:dyDescent="0.25">
      <c r="A1557" s="297"/>
      <c r="B1557" s="297"/>
      <c r="C1557" s="253"/>
      <c r="D1557" s="253"/>
      <c r="E1557" s="253"/>
      <c r="F1557" s="253"/>
      <c r="G1557" s="253"/>
      <c r="H1557" s="253"/>
      <c r="I1557" s="253"/>
      <c r="J1557" s="253"/>
      <c r="K1557" s="253"/>
      <c r="L1557" s="253"/>
      <c r="M1557" s="253"/>
      <c r="N1557" s="253"/>
      <c r="O1557" s="253"/>
      <c r="P1557" s="253"/>
      <c r="Q1557" s="253"/>
      <c r="R1557" s="253"/>
      <c r="S1557" s="253"/>
      <c r="T1557" s="253"/>
      <c r="U1557" s="253"/>
      <c r="V1557" s="253"/>
      <c r="W1557" s="253"/>
      <c r="X1557" s="253"/>
      <c r="Y1557" s="253"/>
      <c r="Z1557" s="253"/>
      <c r="AA1557" s="253"/>
      <c r="AB1557" s="253"/>
      <c r="AC1557" s="253"/>
      <c r="AD1557" s="253"/>
      <c r="AE1557" s="253"/>
      <c r="AF1557" s="253"/>
      <c r="AG1557" s="253"/>
      <c r="AH1557" s="253"/>
      <c r="AI1557" s="253"/>
      <c r="AP1557" s="313"/>
      <c r="AT1557" s="313"/>
    </row>
    <row r="1558" spans="1:46" s="312" customFormat="1" ht="15" customHeight="1" x14ac:dyDescent="0.25">
      <c r="A1558" s="297"/>
      <c r="B1558" s="297"/>
      <c r="C1558" s="253"/>
      <c r="D1558" s="253"/>
      <c r="E1558" s="253"/>
      <c r="F1558" s="253"/>
      <c r="G1558" s="253"/>
      <c r="H1558" s="253"/>
      <c r="I1558" s="253"/>
      <c r="J1558" s="253"/>
      <c r="K1558" s="253"/>
      <c r="L1558" s="253"/>
      <c r="M1558" s="253"/>
      <c r="N1558" s="253"/>
      <c r="O1558" s="253"/>
      <c r="P1558" s="253"/>
      <c r="Q1558" s="253"/>
      <c r="R1558" s="253"/>
      <c r="S1558" s="253"/>
      <c r="T1558" s="253"/>
      <c r="U1558" s="253"/>
      <c r="V1558" s="253"/>
      <c r="W1558" s="253"/>
      <c r="X1558" s="253"/>
      <c r="Y1558" s="253"/>
      <c r="Z1558" s="253"/>
      <c r="AA1558" s="253"/>
      <c r="AB1558" s="253"/>
      <c r="AC1558" s="253"/>
      <c r="AD1558" s="253"/>
      <c r="AE1558" s="253"/>
      <c r="AF1558" s="253"/>
      <c r="AG1558" s="253"/>
      <c r="AH1558" s="253"/>
      <c r="AI1558" s="253"/>
      <c r="AP1558" s="313"/>
      <c r="AT1558" s="313"/>
    </row>
    <row r="1559" spans="1:46" s="312" customFormat="1" ht="15" customHeight="1" x14ac:dyDescent="0.25">
      <c r="A1559" s="297"/>
      <c r="B1559" s="297"/>
      <c r="C1559" s="253"/>
      <c r="D1559" s="253"/>
      <c r="E1559" s="253"/>
      <c r="F1559" s="253"/>
      <c r="G1559" s="253"/>
      <c r="H1559" s="253"/>
      <c r="I1559" s="253"/>
      <c r="J1559" s="253"/>
      <c r="K1559" s="253"/>
      <c r="L1559" s="253"/>
      <c r="M1559" s="253"/>
      <c r="N1559" s="253"/>
      <c r="O1559" s="253"/>
      <c r="P1559" s="253"/>
      <c r="Q1559" s="253"/>
      <c r="R1559" s="253"/>
      <c r="S1559" s="253"/>
      <c r="T1559" s="253"/>
      <c r="U1559" s="253"/>
      <c r="V1559" s="253"/>
      <c r="W1559" s="253"/>
      <c r="X1559" s="253"/>
      <c r="Y1559" s="253"/>
      <c r="Z1559" s="253"/>
      <c r="AA1559" s="253"/>
      <c r="AB1559" s="253"/>
      <c r="AC1559" s="253"/>
      <c r="AD1559" s="253"/>
      <c r="AE1559" s="253"/>
      <c r="AF1559" s="253"/>
      <c r="AG1559" s="253"/>
      <c r="AH1559" s="253"/>
      <c r="AI1559" s="253"/>
      <c r="AP1559" s="313"/>
      <c r="AT1559" s="313"/>
    </row>
    <row r="1560" spans="1:46" s="312" customFormat="1" ht="15" customHeight="1" x14ac:dyDescent="0.25">
      <c r="A1560" s="297"/>
      <c r="B1560" s="297"/>
      <c r="C1560" s="253"/>
      <c r="D1560" s="253"/>
      <c r="E1560" s="253"/>
      <c r="F1560" s="253"/>
      <c r="G1560" s="253"/>
      <c r="H1560" s="253"/>
      <c r="I1560" s="253"/>
      <c r="J1560" s="253"/>
      <c r="K1560" s="253"/>
      <c r="L1560" s="253"/>
      <c r="M1560" s="253"/>
      <c r="N1560" s="253"/>
      <c r="O1560" s="253"/>
      <c r="P1560" s="253"/>
      <c r="Q1560" s="253"/>
      <c r="R1560" s="253"/>
      <c r="S1560" s="253"/>
      <c r="T1560" s="253"/>
      <c r="U1560" s="253"/>
      <c r="V1560" s="253"/>
      <c r="W1560" s="253"/>
      <c r="X1560" s="253"/>
      <c r="Y1560" s="253"/>
      <c r="Z1560" s="253"/>
      <c r="AA1560" s="253"/>
      <c r="AB1560" s="253"/>
      <c r="AC1560" s="253"/>
      <c r="AD1560" s="253"/>
      <c r="AE1560" s="253"/>
      <c r="AF1560" s="253"/>
      <c r="AG1560" s="253"/>
      <c r="AH1560" s="253"/>
      <c r="AI1560" s="253"/>
      <c r="AP1560" s="313"/>
      <c r="AT1560" s="313"/>
    </row>
    <row r="1561" spans="1:46" s="312" customFormat="1" ht="15" customHeight="1" x14ac:dyDescent="0.25">
      <c r="A1561" s="297"/>
      <c r="B1561" s="297"/>
      <c r="C1561" s="253"/>
      <c r="D1561" s="253"/>
      <c r="E1561" s="253"/>
      <c r="F1561" s="253"/>
      <c r="G1561" s="253"/>
      <c r="H1561" s="253"/>
      <c r="I1561" s="253"/>
      <c r="J1561" s="253"/>
      <c r="K1561" s="253"/>
      <c r="L1561" s="253"/>
      <c r="M1561" s="253"/>
      <c r="N1561" s="253"/>
      <c r="O1561" s="253"/>
      <c r="P1561" s="253"/>
      <c r="Q1561" s="253"/>
      <c r="R1561" s="253"/>
      <c r="S1561" s="253"/>
      <c r="T1561" s="253"/>
      <c r="U1561" s="253"/>
      <c r="V1561" s="253"/>
      <c r="W1561" s="253"/>
      <c r="X1561" s="253"/>
      <c r="Y1561" s="253"/>
      <c r="Z1561" s="253"/>
      <c r="AA1561" s="253"/>
      <c r="AB1561" s="253"/>
      <c r="AC1561" s="253"/>
      <c r="AD1561" s="253"/>
      <c r="AE1561" s="253"/>
      <c r="AF1561" s="253"/>
      <c r="AG1561" s="253"/>
      <c r="AH1561" s="253"/>
      <c r="AI1561" s="253"/>
      <c r="AP1561" s="313"/>
      <c r="AT1561" s="313"/>
    </row>
    <row r="1562" spans="1:46" s="312" customFormat="1" ht="15" customHeight="1" x14ac:dyDescent="0.25">
      <c r="A1562" s="297"/>
      <c r="B1562" s="297"/>
      <c r="C1562" s="253"/>
      <c r="D1562" s="253"/>
      <c r="E1562" s="253"/>
      <c r="F1562" s="253"/>
      <c r="G1562" s="253"/>
      <c r="H1562" s="253"/>
      <c r="I1562" s="253"/>
      <c r="J1562" s="253"/>
      <c r="K1562" s="253"/>
      <c r="L1562" s="253"/>
      <c r="M1562" s="253"/>
      <c r="N1562" s="253"/>
      <c r="O1562" s="253"/>
      <c r="P1562" s="253"/>
      <c r="Q1562" s="253"/>
      <c r="R1562" s="253"/>
      <c r="S1562" s="253"/>
      <c r="T1562" s="253"/>
      <c r="U1562" s="253"/>
      <c r="V1562" s="253"/>
      <c r="W1562" s="253"/>
      <c r="X1562" s="253"/>
      <c r="Y1562" s="253"/>
      <c r="Z1562" s="253"/>
      <c r="AA1562" s="253"/>
      <c r="AB1562" s="253"/>
      <c r="AC1562" s="253"/>
      <c r="AD1562" s="253"/>
      <c r="AE1562" s="253"/>
      <c r="AF1562" s="253"/>
      <c r="AG1562" s="253"/>
      <c r="AH1562" s="253"/>
      <c r="AI1562" s="253"/>
      <c r="AP1562" s="313"/>
      <c r="AT1562" s="313"/>
    </row>
    <row r="1563" spans="1:46" s="312" customFormat="1" ht="15" customHeight="1" x14ac:dyDescent="0.25">
      <c r="A1563" s="297"/>
      <c r="B1563" s="297"/>
      <c r="C1563" s="253"/>
      <c r="D1563" s="253"/>
      <c r="E1563" s="253"/>
      <c r="F1563" s="253"/>
      <c r="G1563" s="253"/>
      <c r="H1563" s="253"/>
      <c r="I1563" s="253"/>
      <c r="J1563" s="253"/>
      <c r="K1563" s="253"/>
      <c r="L1563" s="253"/>
      <c r="M1563" s="253"/>
      <c r="N1563" s="253"/>
      <c r="O1563" s="253"/>
      <c r="P1563" s="253"/>
      <c r="Q1563" s="253"/>
      <c r="R1563" s="253"/>
      <c r="S1563" s="253"/>
      <c r="T1563" s="253"/>
      <c r="U1563" s="253"/>
      <c r="V1563" s="253"/>
      <c r="W1563" s="253"/>
      <c r="X1563" s="253"/>
      <c r="Y1563" s="253"/>
      <c r="Z1563" s="253"/>
      <c r="AA1563" s="253"/>
      <c r="AB1563" s="253"/>
      <c r="AC1563" s="253"/>
      <c r="AD1563" s="253"/>
      <c r="AE1563" s="253"/>
      <c r="AF1563" s="253"/>
      <c r="AG1563" s="253"/>
      <c r="AH1563" s="253"/>
      <c r="AI1563" s="253"/>
      <c r="AP1563" s="313"/>
      <c r="AT1563" s="313"/>
    </row>
    <row r="1564" spans="1:46" s="312" customFormat="1" ht="15" customHeight="1" x14ac:dyDescent="0.25">
      <c r="A1564" s="297"/>
      <c r="B1564" s="297"/>
      <c r="C1564" s="253"/>
      <c r="D1564" s="253"/>
      <c r="E1564" s="253"/>
      <c r="F1564" s="253"/>
      <c r="G1564" s="253"/>
      <c r="H1564" s="253"/>
      <c r="I1564" s="253"/>
      <c r="J1564" s="253"/>
      <c r="K1564" s="253"/>
      <c r="L1564" s="253"/>
      <c r="M1564" s="253"/>
      <c r="N1564" s="253"/>
      <c r="O1564" s="253"/>
      <c r="P1564" s="253"/>
      <c r="Q1564" s="253"/>
      <c r="R1564" s="253"/>
      <c r="S1564" s="253"/>
      <c r="T1564" s="253"/>
      <c r="U1564" s="253"/>
      <c r="V1564" s="253"/>
      <c r="W1564" s="253"/>
      <c r="X1564" s="253"/>
      <c r="Y1564" s="253"/>
      <c r="Z1564" s="253"/>
      <c r="AA1564" s="253"/>
      <c r="AB1564" s="253"/>
      <c r="AC1564" s="253"/>
      <c r="AD1564" s="253"/>
      <c r="AE1564" s="253"/>
      <c r="AF1564" s="253"/>
      <c r="AG1564" s="253"/>
      <c r="AH1564" s="253"/>
      <c r="AI1564" s="253"/>
      <c r="AP1564" s="313"/>
      <c r="AT1564" s="313"/>
    </row>
    <row r="1565" spans="1:46" s="312" customFormat="1" ht="15" customHeight="1" x14ac:dyDescent="0.25">
      <c r="A1565" s="297"/>
      <c r="B1565" s="297"/>
      <c r="C1565" s="253"/>
      <c r="D1565" s="253"/>
      <c r="E1565" s="253"/>
      <c r="F1565" s="253"/>
      <c r="G1565" s="253"/>
      <c r="H1565" s="253"/>
      <c r="I1565" s="253"/>
      <c r="J1565" s="253"/>
      <c r="K1565" s="253"/>
      <c r="L1565" s="253"/>
      <c r="M1565" s="253"/>
      <c r="N1565" s="253"/>
      <c r="O1565" s="253"/>
      <c r="P1565" s="253"/>
      <c r="Q1565" s="253"/>
      <c r="R1565" s="253"/>
      <c r="S1565" s="253"/>
      <c r="T1565" s="253"/>
      <c r="U1565" s="253"/>
      <c r="V1565" s="253"/>
      <c r="W1565" s="253"/>
      <c r="X1565" s="253"/>
      <c r="Y1565" s="253"/>
      <c r="Z1565" s="253"/>
      <c r="AA1565" s="253"/>
      <c r="AB1565" s="253"/>
      <c r="AC1565" s="253"/>
      <c r="AD1565" s="253"/>
      <c r="AE1565" s="253"/>
      <c r="AF1565" s="253"/>
      <c r="AG1565" s="253"/>
      <c r="AH1565" s="253"/>
      <c r="AI1565" s="253"/>
      <c r="AP1565" s="313"/>
      <c r="AT1565" s="313"/>
    </row>
    <row r="1566" spans="1:46" s="312" customFormat="1" ht="15" customHeight="1" x14ac:dyDescent="0.25">
      <c r="A1566" s="297"/>
      <c r="B1566" s="297"/>
      <c r="C1566" s="253"/>
      <c r="D1566" s="253"/>
      <c r="E1566" s="253"/>
      <c r="F1566" s="253"/>
      <c r="G1566" s="253"/>
      <c r="H1566" s="253"/>
      <c r="I1566" s="253"/>
      <c r="J1566" s="253"/>
      <c r="K1566" s="253"/>
      <c r="L1566" s="253"/>
      <c r="M1566" s="253"/>
      <c r="N1566" s="253"/>
      <c r="O1566" s="253"/>
      <c r="P1566" s="253"/>
      <c r="Q1566" s="253"/>
      <c r="R1566" s="253"/>
      <c r="S1566" s="253"/>
      <c r="T1566" s="253"/>
      <c r="U1566" s="253"/>
      <c r="V1566" s="253"/>
      <c r="W1566" s="253"/>
      <c r="X1566" s="253"/>
      <c r="Y1566" s="253"/>
      <c r="Z1566" s="253"/>
      <c r="AA1566" s="253"/>
      <c r="AB1566" s="253"/>
      <c r="AC1566" s="253"/>
      <c r="AD1566" s="253"/>
      <c r="AE1566" s="253"/>
      <c r="AF1566" s="253"/>
      <c r="AG1566" s="253"/>
      <c r="AH1566" s="253"/>
      <c r="AI1566" s="253"/>
      <c r="AP1566" s="313"/>
      <c r="AT1566" s="313"/>
    </row>
    <row r="1567" spans="1:46" s="312" customFormat="1" ht="15" customHeight="1" x14ac:dyDescent="0.25">
      <c r="A1567" s="297"/>
      <c r="B1567" s="297"/>
      <c r="C1567" s="253"/>
      <c r="D1567" s="253"/>
      <c r="E1567" s="253"/>
      <c r="F1567" s="253"/>
      <c r="G1567" s="253"/>
      <c r="H1567" s="253"/>
      <c r="I1567" s="253"/>
      <c r="J1567" s="253"/>
      <c r="K1567" s="253"/>
      <c r="L1567" s="253"/>
      <c r="M1567" s="253"/>
      <c r="N1567" s="253"/>
      <c r="O1567" s="253"/>
      <c r="P1567" s="253"/>
      <c r="Q1567" s="253"/>
      <c r="R1567" s="253"/>
      <c r="S1567" s="253"/>
      <c r="T1567" s="253"/>
      <c r="U1567" s="253"/>
      <c r="V1567" s="253"/>
      <c r="W1567" s="253"/>
      <c r="X1567" s="253"/>
      <c r="Y1567" s="253"/>
      <c r="Z1567" s="253"/>
      <c r="AA1567" s="253"/>
      <c r="AB1567" s="253"/>
      <c r="AC1567" s="253"/>
      <c r="AD1567" s="253"/>
      <c r="AE1567" s="253"/>
      <c r="AF1567" s="253"/>
      <c r="AG1567" s="253"/>
      <c r="AH1567" s="253"/>
      <c r="AI1567" s="253"/>
      <c r="AP1567" s="313"/>
      <c r="AT1567" s="313"/>
    </row>
    <row r="1568" spans="1:46" s="312" customFormat="1" ht="15" customHeight="1" x14ac:dyDescent="0.25">
      <c r="A1568" s="297"/>
      <c r="B1568" s="297"/>
      <c r="C1568" s="253"/>
      <c r="D1568" s="253"/>
      <c r="E1568" s="253"/>
      <c r="F1568" s="253"/>
      <c r="G1568" s="253"/>
      <c r="H1568" s="253"/>
      <c r="I1568" s="253"/>
      <c r="J1568" s="253"/>
      <c r="K1568" s="253"/>
      <c r="L1568" s="253"/>
      <c r="M1568" s="253"/>
      <c r="N1568" s="253"/>
      <c r="O1568" s="253"/>
      <c r="P1568" s="253"/>
      <c r="Q1568" s="253"/>
      <c r="R1568" s="253"/>
      <c r="S1568" s="253"/>
      <c r="T1568" s="253"/>
      <c r="U1568" s="253"/>
      <c r="V1568" s="253"/>
      <c r="W1568" s="253"/>
      <c r="X1568" s="253"/>
      <c r="Y1568" s="253"/>
      <c r="Z1568" s="253"/>
      <c r="AA1568" s="253"/>
      <c r="AB1568" s="253"/>
      <c r="AC1568" s="253"/>
      <c r="AD1568" s="253"/>
      <c r="AE1568" s="253"/>
      <c r="AF1568" s="253"/>
      <c r="AG1568" s="253"/>
      <c r="AH1568" s="253"/>
      <c r="AI1568" s="253"/>
      <c r="AP1568" s="313"/>
      <c r="AT1568" s="313"/>
    </row>
    <row r="1569" spans="1:46" s="312" customFormat="1" ht="15" customHeight="1" x14ac:dyDescent="0.25">
      <c r="A1569" s="297"/>
      <c r="B1569" s="297"/>
      <c r="C1569" s="253"/>
      <c r="D1569" s="253"/>
      <c r="E1569" s="253"/>
      <c r="F1569" s="253"/>
      <c r="G1569" s="253"/>
      <c r="H1569" s="253"/>
      <c r="I1569" s="253"/>
      <c r="J1569" s="253"/>
      <c r="K1569" s="253"/>
      <c r="L1569" s="253"/>
      <c r="M1569" s="253"/>
      <c r="N1569" s="253"/>
      <c r="O1569" s="253"/>
      <c r="P1569" s="253"/>
      <c r="Q1569" s="253"/>
      <c r="R1569" s="253"/>
      <c r="S1569" s="253"/>
      <c r="T1569" s="253"/>
      <c r="U1569" s="253"/>
      <c r="V1569" s="253"/>
      <c r="W1569" s="253"/>
      <c r="X1569" s="253"/>
      <c r="Y1569" s="253"/>
      <c r="Z1569" s="253"/>
      <c r="AA1569" s="253"/>
      <c r="AB1569" s="253"/>
      <c r="AC1569" s="253"/>
      <c r="AD1569" s="253"/>
      <c r="AE1569" s="253"/>
      <c r="AF1569" s="253"/>
      <c r="AG1569" s="253"/>
      <c r="AH1569" s="253"/>
      <c r="AI1569" s="253"/>
      <c r="AP1569" s="313"/>
      <c r="AT1569" s="313"/>
    </row>
    <row r="1570" spans="1:46" s="312" customFormat="1" ht="15" customHeight="1" x14ac:dyDescent="0.25">
      <c r="A1570" s="297"/>
      <c r="B1570" s="297"/>
      <c r="C1570" s="253"/>
      <c r="D1570" s="253"/>
      <c r="E1570" s="253"/>
      <c r="F1570" s="253"/>
      <c r="G1570" s="253"/>
      <c r="H1570" s="253"/>
      <c r="I1570" s="253"/>
      <c r="J1570" s="253"/>
      <c r="K1570" s="253"/>
      <c r="L1570" s="253"/>
      <c r="M1570" s="253"/>
      <c r="N1570" s="253"/>
      <c r="O1570" s="253"/>
      <c r="P1570" s="253"/>
      <c r="Q1570" s="253"/>
      <c r="R1570" s="253"/>
      <c r="S1570" s="253"/>
      <c r="T1570" s="253"/>
      <c r="U1570" s="253"/>
      <c r="V1570" s="253"/>
      <c r="W1570" s="253"/>
      <c r="X1570" s="253"/>
      <c r="Y1570" s="253"/>
      <c r="Z1570" s="253"/>
      <c r="AA1570" s="253"/>
      <c r="AB1570" s="253"/>
      <c r="AC1570" s="253"/>
      <c r="AD1570" s="253"/>
      <c r="AE1570" s="253"/>
      <c r="AF1570" s="253"/>
      <c r="AG1570" s="253"/>
      <c r="AH1570" s="253"/>
      <c r="AI1570" s="253"/>
      <c r="AP1570" s="313"/>
      <c r="AT1570" s="313"/>
    </row>
    <row r="1571" spans="1:46" s="312" customFormat="1" ht="15" customHeight="1" x14ac:dyDescent="0.25">
      <c r="A1571" s="297"/>
      <c r="B1571" s="297"/>
      <c r="C1571" s="253"/>
      <c r="D1571" s="253"/>
      <c r="E1571" s="253"/>
      <c r="F1571" s="253"/>
      <c r="G1571" s="253"/>
      <c r="H1571" s="253"/>
      <c r="I1571" s="253"/>
      <c r="J1571" s="253"/>
      <c r="K1571" s="253"/>
      <c r="L1571" s="253"/>
      <c r="M1571" s="253"/>
      <c r="N1571" s="253"/>
      <c r="O1571" s="253"/>
      <c r="P1571" s="253"/>
      <c r="Q1571" s="253"/>
      <c r="R1571" s="253"/>
      <c r="S1571" s="253"/>
      <c r="T1571" s="253"/>
      <c r="U1571" s="253"/>
      <c r="V1571" s="253"/>
      <c r="W1571" s="253"/>
      <c r="X1571" s="253"/>
      <c r="Y1571" s="253"/>
      <c r="Z1571" s="253"/>
      <c r="AA1571" s="253"/>
      <c r="AB1571" s="253"/>
      <c r="AC1571" s="253"/>
      <c r="AD1571" s="253"/>
      <c r="AE1571" s="253"/>
      <c r="AF1571" s="253"/>
      <c r="AG1571" s="253"/>
      <c r="AH1571" s="253"/>
      <c r="AI1571" s="253"/>
      <c r="AP1571" s="313"/>
      <c r="AT1571" s="313"/>
    </row>
    <row r="1572" spans="1:46" s="312" customFormat="1" ht="15" customHeight="1" x14ac:dyDescent="0.25">
      <c r="A1572" s="297"/>
      <c r="B1572" s="297"/>
      <c r="C1572" s="253"/>
      <c r="D1572" s="253"/>
      <c r="E1572" s="253"/>
      <c r="F1572" s="253"/>
      <c r="G1572" s="253"/>
      <c r="H1572" s="253"/>
      <c r="I1572" s="253"/>
      <c r="J1572" s="253"/>
      <c r="K1572" s="253"/>
      <c r="L1572" s="253"/>
      <c r="M1572" s="253"/>
      <c r="N1572" s="253"/>
      <c r="O1572" s="253"/>
      <c r="P1572" s="253"/>
      <c r="Q1572" s="253"/>
      <c r="R1572" s="253"/>
      <c r="S1572" s="253"/>
      <c r="T1572" s="253"/>
      <c r="U1572" s="253"/>
      <c r="V1572" s="253"/>
      <c r="W1572" s="253"/>
      <c r="X1572" s="253"/>
      <c r="Y1572" s="253"/>
      <c r="Z1572" s="253"/>
      <c r="AA1572" s="253"/>
      <c r="AB1572" s="253"/>
      <c r="AC1572" s="253"/>
      <c r="AD1572" s="253"/>
      <c r="AE1572" s="253"/>
      <c r="AF1572" s="253"/>
      <c r="AG1572" s="253"/>
      <c r="AH1572" s="253"/>
      <c r="AI1572" s="253"/>
      <c r="AP1572" s="313"/>
      <c r="AT1572" s="313"/>
    </row>
    <row r="1573" spans="1:46" s="312" customFormat="1" ht="15" customHeight="1" x14ac:dyDescent="0.25">
      <c r="A1573" s="297"/>
      <c r="B1573" s="297"/>
      <c r="C1573" s="253"/>
      <c r="D1573" s="253"/>
      <c r="E1573" s="253"/>
      <c r="F1573" s="253"/>
      <c r="G1573" s="253"/>
      <c r="H1573" s="253"/>
      <c r="I1573" s="253"/>
      <c r="J1573" s="253"/>
      <c r="K1573" s="253"/>
      <c r="L1573" s="253"/>
      <c r="M1573" s="253"/>
      <c r="N1573" s="253"/>
      <c r="O1573" s="253"/>
      <c r="P1573" s="253"/>
      <c r="Q1573" s="253"/>
      <c r="R1573" s="253"/>
      <c r="S1573" s="253"/>
      <c r="T1573" s="253"/>
      <c r="U1573" s="253"/>
      <c r="V1573" s="253"/>
      <c r="W1573" s="253"/>
      <c r="X1573" s="253"/>
      <c r="Y1573" s="253"/>
      <c r="Z1573" s="253"/>
      <c r="AA1573" s="253"/>
      <c r="AB1573" s="253"/>
      <c r="AC1573" s="253"/>
      <c r="AD1573" s="253"/>
      <c r="AE1573" s="253"/>
      <c r="AF1573" s="253"/>
      <c r="AG1573" s="253"/>
      <c r="AH1573" s="253"/>
      <c r="AI1573" s="253"/>
      <c r="AP1573" s="313"/>
      <c r="AT1573" s="313"/>
    </row>
    <row r="1574" spans="1:46" s="312" customFormat="1" ht="15" customHeight="1" x14ac:dyDescent="0.25">
      <c r="A1574" s="297"/>
      <c r="B1574" s="297"/>
      <c r="C1574" s="253"/>
      <c r="D1574" s="253"/>
      <c r="E1574" s="253"/>
      <c r="F1574" s="253"/>
      <c r="G1574" s="253"/>
      <c r="H1574" s="253"/>
      <c r="I1574" s="253"/>
      <c r="J1574" s="253"/>
      <c r="K1574" s="253"/>
      <c r="L1574" s="253"/>
      <c r="M1574" s="253"/>
      <c r="N1574" s="253"/>
      <c r="O1574" s="253"/>
      <c r="P1574" s="253"/>
      <c r="Q1574" s="253"/>
      <c r="R1574" s="253"/>
      <c r="S1574" s="253"/>
      <c r="T1574" s="253"/>
      <c r="U1574" s="253"/>
      <c r="V1574" s="253"/>
      <c r="W1574" s="253"/>
      <c r="X1574" s="253"/>
      <c r="Y1574" s="253"/>
      <c r="Z1574" s="253"/>
      <c r="AA1574" s="253"/>
      <c r="AB1574" s="253"/>
      <c r="AC1574" s="253"/>
      <c r="AD1574" s="253"/>
      <c r="AE1574" s="253"/>
      <c r="AF1574" s="253"/>
      <c r="AG1574" s="253"/>
      <c r="AH1574" s="253"/>
      <c r="AI1574" s="253"/>
      <c r="AP1574" s="313"/>
      <c r="AT1574" s="313"/>
    </row>
    <row r="1575" spans="1:46" s="312" customFormat="1" ht="15" customHeight="1" x14ac:dyDescent="0.25">
      <c r="A1575" s="297"/>
      <c r="B1575" s="297"/>
      <c r="C1575" s="253"/>
      <c r="D1575" s="253"/>
      <c r="E1575" s="253"/>
      <c r="F1575" s="253"/>
      <c r="G1575" s="253"/>
      <c r="H1575" s="253"/>
      <c r="I1575" s="253"/>
      <c r="J1575" s="253"/>
      <c r="K1575" s="253"/>
      <c r="L1575" s="253"/>
      <c r="M1575" s="253"/>
      <c r="N1575" s="253"/>
      <c r="O1575" s="253"/>
      <c r="P1575" s="253"/>
      <c r="Q1575" s="253"/>
      <c r="R1575" s="253"/>
      <c r="S1575" s="253"/>
      <c r="T1575" s="253"/>
      <c r="U1575" s="253"/>
      <c r="V1575" s="253"/>
      <c r="W1575" s="253"/>
      <c r="X1575" s="253"/>
      <c r="Y1575" s="253"/>
      <c r="Z1575" s="253"/>
      <c r="AA1575" s="253"/>
      <c r="AB1575" s="253"/>
      <c r="AC1575" s="253"/>
      <c r="AD1575" s="253"/>
      <c r="AE1575" s="253"/>
      <c r="AF1575" s="253"/>
      <c r="AG1575" s="253"/>
      <c r="AH1575" s="253"/>
      <c r="AI1575" s="253"/>
      <c r="AP1575" s="313"/>
      <c r="AT1575" s="313"/>
    </row>
    <row r="1576" spans="1:46" s="312" customFormat="1" ht="15" customHeight="1" x14ac:dyDescent="0.25">
      <c r="A1576" s="297"/>
      <c r="B1576" s="297"/>
      <c r="C1576" s="253"/>
      <c r="D1576" s="253"/>
      <c r="E1576" s="253"/>
      <c r="F1576" s="253"/>
      <c r="G1576" s="253"/>
      <c r="H1576" s="253"/>
      <c r="I1576" s="253"/>
      <c r="J1576" s="253"/>
      <c r="K1576" s="253"/>
      <c r="L1576" s="253"/>
      <c r="M1576" s="253"/>
      <c r="N1576" s="253"/>
      <c r="O1576" s="253"/>
      <c r="P1576" s="253"/>
      <c r="Q1576" s="253"/>
      <c r="R1576" s="253"/>
      <c r="S1576" s="253"/>
      <c r="T1576" s="253"/>
      <c r="U1576" s="253"/>
      <c r="V1576" s="253"/>
      <c r="W1576" s="253"/>
      <c r="X1576" s="253"/>
      <c r="Y1576" s="253"/>
      <c r="Z1576" s="253"/>
      <c r="AA1576" s="253"/>
      <c r="AB1576" s="253"/>
      <c r="AC1576" s="253"/>
      <c r="AD1576" s="253"/>
      <c r="AE1576" s="253"/>
      <c r="AF1576" s="253"/>
      <c r="AG1576" s="253"/>
      <c r="AH1576" s="253"/>
      <c r="AI1576" s="253"/>
      <c r="AP1576" s="313"/>
      <c r="AT1576" s="313"/>
    </row>
    <row r="1577" spans="1:46" s="312" customFormat="1" ht="15" customHeight="1" x14ac:dyDescent="0.25">
      <c r="A1577" s="297"/>
      <c r="B1577" s="297"/>
      <c r="C1577" s="253"/>
      <c r="D1577" s="253"/>
      <c r="E1577" s="253"/>
      <c r="F1577" s="253"/>
      <c r="G1577" s="253"/>
      <c r="H1577" s="253"/>
      <c r="I1577" s="253"/>
      <c r="J1577" s="253"/>
      <c r="K1577" s="253"/>
      <c r="L1577" s="253"/>
      <c r="M1577" s="253"/>
      <c r="N1577" s="253"/>
      <c r="O1577" s="253"/>
      <c r="P1577" s="253"/>
      <c r="Q1577" s="253"/>
      <c r="R1577" s="253"/>
      <c r="S1577" s="253"/>
      <c r="T1577" s="253"/>
      <c r="U1577" s="253"/>
      <c r="V1577" s="253"/>
      <c r="W1577" s="253"/>
      <c r="X1577" s="253"/>
      <c r="Y1577" s="253"/>
      <c r="Z1577" s="253"/>
      <c r="AA1577" s="253"/>
      <c r="AB1577" s="253"/>
      <c r="AC1577" s="253"/>
      <c r="AD1577" s="253"/>
      <c r="AE1577" s="253"/>
      <c r="AF1577" s="253"/>
      <c r="AG1577" s="253"/>
      <c r="AH1577" s="253"/>
      <c r="AI1577" s="253"/>
      <c r="AP1577" s="313"/>
      <c r="AT1577" s="313"/>
    </row>
    <row r="1578" spans="1:46" s="312" customFormat="1" ht="15" customHeight="1" x14ac:dyDescent="0.25">
      <c r="A1578" s="297"/>
      <c r="B1578" s="297"/>
      <c r="C1578" s="253"/>
      <c r="D1578" s="253"/>
      <c r="E1578" s="253"/>
      <c r="F1578" s="253"/>
      <c r="G1578" s="253"/>
      <c r="H1578" s="253"/>
      <c r="I1578" s="253"/>
      <c r="J1578" s="253"/>
      <c r="K1578" s="253"/>
      <c r="L1578" s="253"/>
      <c r="M1578" s="253"/>
      <c r="N1578" s="253"/>
      <c r="O1578" s="253"/>
      <c r="P1578" s="253"/>
      <c r="Q1578" s="253"/>
      <c r="R1578" s="253"/>
      <c r="S1578" s="253"/>
      <c r="T1578" s="253"/>
      <c r="U1578" s="253"/>
      <c r="V1578" s="253"/>
      <c r="W1578" s="253"/>
      <c r="X1578" s="253"/>
      <c r="Y1578" s="253"/>
      <c r="Z1578" s="253"/>
      <c r="AA1578" s="253"/>
      <c r="AB1578" s="253"/>
      <c r="AC1578" s="253"/>
      <c r="AD1578" s="253"/>
      <c r="AE1578" s="253"/>
      <c r="AF1578" s="253"/>
      <c r="AG1578" s="253"/>
      <c r="AH1578" s="253"/>
      <c r="AI1578" s="253"/>
      <c r="AP1578" s="313"/>
      <c r="AT1578" s="313"/>
    </row>
    <row r="1579" spans="1:46" s="312" customFormat="1" ht="15" customHeight="1" x14ac:dyDescent="0.25">
      <c r="A1579" s="297"/>
      <c r="B1579" s="297"/>
      <c r="C1579" s="253"/>
      <c r="D1579" s="253"/>
      <c r="E1579" s="253"/>
      <c r="F1579" s="253"/>
      <c r="G1579" s="253"/>
      <c r="H1579" s="253"/>
      <c r="I1579" s="253"/>
      <c r="J1579" s="253"/>
      <c r="K1579" s="253"/>
      <c r="L1579" s="253"/>
      <c r="M1579" s="253"/>
      <c r="N1579" s="253"/>
      <c r="O1579" s="253"/>
      <c r="P1579" s="253"/>
      <c r="Q1579" s="253"/>
      <c r="R1579" s="253"/>
      <c r="S1579" s="253"/>
      <c r="T1579" s="253"/>
      <c r="U1579" s="253"/>
      <c r="V1579" s="253"/>
      <c r="W1579" s="253"/>
      <c r="X1579" s="253"/>
      <c r="Y1579" s="253"/>
      <c r="Z1579" s="253"/>
      <c r="AA1579" s="253"/>
      <c r="AB1579" s="253"/>
      <c r="AC1579" s="253"/>
      <c r="AD1579" s="253"/>
      <c r="AE1579" s="253"/>
      <c r="AF1579" s="253"/>
      <c r="AG1579" s="253"/>
      <c r="AH1579" s="253"/>
      <c r="AI1579" s="253"/>
      <c r="AP1579" s="313"/>
      <c r="AT1579" s="313"/>
    </row>
    <row r="1580" spans="1:46" s="312" customFormat="1" ht="15" customHeight="1" x14ac:dyDescent="0.25">
      <c r="A1580" s="297"/>
      <c r="B1580" s="297"/>
      <c r="C1580" s="253"/>
      <c r="D1580" s="253"/>
      <c r="E1580" s="253"/>
      <c r="F1580" s="253"/>
      <c r="G1580" s="253"/>
      <c r="H1580" s="253"/>
      <c r="I1580" s="253"/>
      <c r="J1580" s="253"/>
      <c r="K1580" s="253"/>
      <c r="L1580" s="253"/>
      <c r="M1580" s="253"/>
      <c r="N1580" s="253"/>
      <c r="O1580" s="253"/>
      <c r="P1580" s="253"/>
      <c r="Q1580" s="253"/>
      <c r="R1580" s="253"/>
      <c r="S1580" s="253"/>
      <c r="T1580" s="253"/>
      <c r="U1580" s="253"/>
      <c r="V1580" s="253"/>
      <c r="W1580" s="253"/>
      <c r="X1580" s="253"/>
      <c r="Y1580" s="253"/>
      <c r="Z1580" s="253"/>
      <c r="AA1580" s="253"/>
      <c r="AB1580" s="253"/>
      <c r="AC1580" s="253"/>
      <c r="AD1580" s="253"/>
      <c r="AE1580" s="253"/>
      <c r="AF1580" s="253"/>
      <c r="AG1580" s="253"/>
      <c r="AH1580" s="253"/>
      <c r="AI1580" s="253"/>
      <c r="AP1580" s="313"/>
      <c r="AT1580" s="313"/>
    </row>
    <row r="1581" spans="1:46" s="312" customFormat="1" ht="15" customHeight="1" x14ac:dyDescent="0.25">
      <c r="A1581" s="297"/>
      <c r="B1581" s="297"/>
      <c r="C1581" s="253"/>
      <c r="D1581" s="253"/>
      <c r="E1581" s="253"/>
      <c r="F1581" s="253"/>
      <c r="G1581" s="253"/>
      <c r="H1581" s="253"/>
      <c r="I1581" s="253"/>
      <c r="J1581" s="253"/>
      <c r="K1581" s="253"/>
      <c r="L1581" s="253"/>
      <c r="M1581" s="253"/>
      <c r="N1581" s="253"/>
      <c r="O1581" s="253"/>
      <c r="P1581" s="253"/>
      <c r="Q1581" s="253"/>
      <c r="R1581" s="253"/>
      <c r="S1581" s="253"/>
      <c r="T1581" s="253"/>
      <c r="U1581" s="253"/>
      <c r="V1581" s="253"/>
      <c r="W1581" s="253"/>
      <c r="X1581" s="253"/>
      <c r="Y1581" s="253"/>
      <c r="Z1581" s="253"/>
      <c r="AA1581" s="253"/>
      <c r="AB1581" s="253"/>
      <c r="AC1581" s="253"/>
      <c r="AD1581" s="253"/>
      <c r="AE1581" s="253"/>
      <c r="AF1581" s="253"/>
      <c r="AG1581" s="253"/>
      <c r="AH1581" s="253"/>
      <c r="AI1581" s="253"/>
      <c r="AP1581" s="313"/>
      <c r="AT1581" s="313"/>
    </row>
    <row r="1582" spans="1:46" s="312" customFormat="1" ht="15" customHeight="1" x14ac:dyDescent="0.25">
      <c r="A1582" s="297"/>
      <c r="B1582" s="297"/>
      <c r="C1582" s="253"/>
      <c r="D1582" s="253"/>
      <c r="E1582" s="253"/>
      <c r="F1582" s="253"/>
      <c r="G1582" s="253"/>
      <c r="H1582" s="253"/>
      <c r="I1582" s="253"/>
      <c r="J1582" s="253"/>
      <c r="K1582" s="253"/>
      <c r="L1582" s="253"/>
      <c r="M1582" s="253"/>
      <c r="N1582" s="253"/>
      <c r="O1582" s="253"/>
      <c r="P1582" s="253"/>
      <c r="Q1582" s="253"/>
      <c r="R1582" s="253"/>
      <c r="S1582" s="253"/>
      <c r="T1582" s="253"/>
      <c r="U1582" s="253"/>
      <c r="V1582" s="253"/>
      <c r="W1582" s="253"/>
      <c r="X1582" s="253"/>
      <c r="Y1582" s="253"/>
      <c r="Z1582" s="253"/>
      <c r="AA1582" s="253"/>
      <c r="AB1582" s="253"/>
      <c r="AC1582" s="253"/>
      <c r="AD1582" s="253"/>
      <c r="AE1582" s="253"/>
      <c r="AF1582" s="253"/>
      <c r="AG1582" s="253"/>
      <c r="AH1582" s="253"/>
      <c r="AI1582" s="253"/>
      <c r="AP1582" s="313"/>
      <c r="AT1582" s="313"/>
    </row>
    <row r="1583" spans="1:46" s="312" customFormat="1" ht="15" customHeight="1" x14ac:dyDescent="0.25">
      <c r="A1583" s="297"/>
      <c r="B1583" s="297"/>
      <c r="C1583" s="253"/>
      <c r="D1583" s="253"/>
      <c r="E1583" s="253"/>
      <c r="F1583" s="253"/>
      <c r="G1583" s="253"/>
      <c r="H1583" s="253"/>
      <c r="I1583" s="253"/>
      <c r="J1583" s="253"/>
      <c r="K1583" s="253"/>
      <c r="L1583" s="253"/>
      <c r="M1583" s="253"/>
      <c r="N1583" s="253"/>
      <c r="O1583" s="253"/>
      <c r="P1583" s="253"/>
      <c r="Q1583" s="253"/>
      <c r="R1583" s="253"/>
      <c r="S1583" s="253"/>
      <c r="T1583" s="253"/>
      <c r="U1583" s="253"/>
      <c r="V1583" s="253"/>
      <c r="W1583" s="253"/>
      <c r="X1583" s="253"/>
      <c r="Y1583" s="253"/>
      <c r="Z1583" s="253"/>
      <c r="AA1583" s="253"/>
      <c r="AB1583" s="253"/>
      <c r="AC1583" s="253"/>
      <c r="AD1583" s="253"/>
      <c r="AE1583" s="253"/>
      <c r="AF1583" s="253"/>
      <c r="AG1583" s="253"/>
      <c r="AH1583" s="253"/>
      <c r="AI1583" s="253"/>
      <c r="AP1583" s="313"/>
      <c r="AT1583" s="313"/>
    </row>
    <row r="1584" spans="1:46" s="312" customFormat="1" ht="15" customHeight="1" x14ac:dyDescent="0.25">
      <c r="A1584" s="297"/>
      <c r="B1584" s="297"/>
      <c r="C1584" s="253"/>
      <c r="D1584" s="253"/>
      <c r="E1584" s="253"/>
      <c r="F1584" s="253"/>
      <c r="G1584" s="253"/>
      <c r="H1584" s="253"/>
      <c r="I1584" s="253"/>
      <c r="J1584" s="253"/>
      <c r="K1584" s="253"/>
      <c r="L1584" s="253"/>
      <c r="M1584" s="253"/>
      <c r="N1584" s="253"/>
      <c r="O1584" s="253"/>
      <c r="P1584" s="253"/>
      <c r="Q1584" s="253"/>
      <c r="R1584" s="253"/>
      <c r="S1584" s="253"/>
      <c r="T1584" s="253"/>
      <c r="U1584" s="253"/>
      <c r="V1584" s="253"/>
      <c r="W1584" s="253"/>
      <c r="X1584" s="253"/>
      <c r="Y1584" s="253"/>
      <c r="Z1584" s="253"/>
      <c r="AA1584" s="253"/>
      <c r="AB1584" s="253"/>
      <c r="AC1584" s="253"/>
      <c r="AD1584" s="253"/>
      <c r="AE1584" s="253"/>
      <c r="AF1584" s="253"/>
      <c r="AG1584" s="253"/>
      <c r="AH1584" s="253"/>
      <c r="AI1584" s="253"/>
      <c r="AP1584" s="313"/>
      <c r="AT1584" s="313"/>
    </row>
    <row r="1585" spans="1:46" s="312" customFormat="1" ht="15" customHeight="1" x14ac:dyDescent="0.25">
      <c r="A1585" s="297"/>
      <c r="B1585" s="297"/>
      <c r="C1585" s="253"/>
      <c r="D1585" s="253"/>
      <c r="E1585" s="253"/>
      <c r="F1585" s="253"/>
      <c r="G1585" s="253"/>
      <c r="H1585" s="253"/>
      <c r="I1585" s="253"/>
      <c r="J1585" s="253"/>
      <c r="K1585" s="253"/>
      <c r="L1585" s="253"/>
      <c r="M1585" s="253"/>
      <c r="N1585" s="253"/>
      <c r="O1585" s="253"/>
      <c r="P1585" s="253"/>
      <c r="Q1585" s="253"/>
      <c r="R1585" s="253"/>
      <c r="S1585" s="253"/>
      <c r="T1585" s="253"/>
      <c r="U1585" s="253"/>
      <c r="V1585" s="253"/>
      <c r="W1585" s="253"/>
      <c r="X1585" s="253"/>
      <c r="Y1585" s="253"/>
      <c r="Z1585" s="253"/>
      <c r="AA1585" s="253"/>
      <c r="AB1585" s="253"/>
      <c r="AC1585" s="253"/>
      <c r="AD1585" s="253"/>
      <c r="AE1585" s="253"/>
      <c r="AF1585" s="253"/>
      <c r="AG1585" s="253"/>
      <c r="AH1585" s="253"/>
      <c r="AI1585" s="253"/>
      <c r="AP1585" s="313"/>
      <c r="AT1585" s="313"/>
    </row>
    <row r="1586" spans="1:46" s="312" customFormat="1" ht="15" customHeight="1" x14ac:dyDescent="0.25">
      <c r="A1586" s="297"/>
      <c r="B1586" s="297"/>
      <c r="C1586" s="253"/>
      <c r="D1586" s="253"/>
      <c r="E1586" s="253"/>
      <c r="F1586" s="253"/>
      <c r="G1586" s="253"/>
      <c r="H1586" s="253"/>
      <c r="I1586" s="253"/>
      <c r="J1586" s="253"/>
      <c r="K1586" s="253"/>
      <c r="L1586" s="253"/>
      <c r="M1586" s="253"/>
      <c r="N1586" s="253"/>
      <c r="O1586" s="253"/>
      <c r="P1586" s="253"/>
      <c r="Q1586" s="253"/>
      <c r="R1586" s="253"/>
      <c r="S1586" s="253"/>
      <c r="T1586" s="253"/>
      <c r="U1586" s="253"/>
      <c r="V1586" s="253"/>
      <c r="W1586" s="253"/>
      <c r="X1586" s="253"/>
      <c r="Y1586" s="253"/>
      <c r="Z1586" s="253"/>
      <c r="AA1586" s="253"/>
      <c r="AB1586" s="253"/>
      <c r="AC1586" s="253"/>
      <c r="AD1586" s="253"/>
      <c r="AE1586" s="253"/>
      <c r="AF1586" s="253"/>
      <c r="AG1586" s="253"/>
      <c r="AH1586" s="253"/>
      <c r="AI1586" s="253"/>
      <c r="AP1586" s="313"/>
      <c r="AT1586" s="313"/>
    </row>
    <row r="1587" spans="1:46" s="312" customFormat="1" ht="15" customHeight="1" x14ac:dyDescent="0.25">
      <c r="A1587" s="297"/>
      <c r="B1587" s="297"/>
      <c r="C1587" s="253"/>
      <c r="D1587" s="253"/>
      <c r="E1587" s="253"/>
      <c r="F1587" s="253"/>
      <c r="G1587" s="253"/>
      <c r="H1587" s="253"/>
      <c r="I1587" s="253"/>
      <c r="J1587" s="253"/>
      <c r="K1587" s="253"/>
      <c r="L1587" s="253"/>
      <c r="M1587" s="253"/>
      <c r="N1587" s="253"/>
      <c r="O1587" s="253"/>
      <c r="P1587" s="253"/>
      <c r="Q1587" s="253"/>
      <c r="R1587" s="253"/>
      <c r="S1587" s="253"/>
      <c r="T1587" s="253"/>
      <c r="U1587" s="253"/>
      <c r="V1587" s="253"/>
      <c r="W1587" s="253"/>
      <c r="X1587" s="253"/>
      <c r="Y1587" s="253"/>
      <c r="Z1587" s="253"/>
      <c r="AA1587" s="253"/>
      <c r="AB1587" s="253"/>
      <c r="AC1587" s="253"/>
      <c r="AD1587" s="253"/>
      <c r="AE1587" s="253"/>
      <c r="AF1587" s="253"/>
      <c r="AG1587" s="253"/>
      <c r="AH1587" s="253"/>
      <c r="AI1587" s="253"/>
      <c r="AP1587" s="313"/>
      <c r="AT1587" s="313"/>
    </row>
    <row r="1588" spans="1:46" s="312" customFormat="1" ht="15" customHeight="1" x14ac:dyDescent="0.25">
      <c r="A1588" s="297"/>
      <c r="B1588" s="297"/>
      <c r="C1588" s="253"/>
      <c r="D1588" s="253"/>
      <c r="E1588" s="253"/>
      <c r="F1588" s="253"/>
      <c r="G1588" s="253"/>
      <c r="H1588" s="253"/>
      <c r="I1588" s="253"/>
      <c r="J1588" s="253"/>
      <c r="K1588" s="253"/>
      <c r="L1588" s="253"/>
      <c r="M1588" s="253"/>
      <c r="N1588" s="253"/>
      <c r="O1588" s="253"/>
      <c r="P1588" s="253"/>
      <c r="Q1588" s="253"/>
      <c r="R1588" s="253"/>
      <c r="S1588" s="253"/>
      <c r="T1588" s="253"/>
      <c r="U1588" s="253"/>
      <c r="V1588" s="253"/>
      <c r="W1588" s="253"/>
      <c r="X1588" s="253"/>
      <c r="Y1588" s="253"/>
      <c r="Z1588" s="253"/>
      <c r="AA1588" s="253"/>
      <c r="AB1588" s="253"/>
      <c r="AC1588" s="253"/>
      <c r="AD1588" s="253"/>
      <c r="AE1588" s="253"/>
      <c r="AF1588" s="253"/>
      <c r="AG1588" s="253"/>
      <c r="AH1588" s="253"/>
      <c r="AI1588" s="253"/>
      <c r="AP1588" s="313"/>
      <c r="AT1588" s="313"/>
    </row>
    <row r="1589" spans="1:46" s="312" customFormat="1" ht="15" customHeight="1" x14ac:dyDescent="0.25">
      <c r="A1589" s="297"/>
      <c r="B1589" s="297"/>
      <c r="C1589" s="253"/>
      <c r="D1589" s="253"/>
      <c r="E1589" s="253"/>
      <c r="F1589" s="253"/>
      <c r="G1589" s="253"/>
      <c r="H1589" s="253"/>
      <c r="I1589" s="253"/>
      <c r="J1589" s="253"/>
      <c r="K1589" s="253"/>
      <c r="L1589" s="253"/>
      <c r="M1589" s="253"/>
      <c r="N1589" s="253"/>
      <c r="O1589" s="253"/>
      <c r="P1589" s="253"/>
      <c r="Q1589" s="253"/>
      <c r="R1589" s="253"/>
      <c r="S1589" s="253"/>
      <c r="T1589" s="253"/>
      <c r="U1589" s="253"/>
      <c r="V1589" s="253"/>
      <c r="W1589" s="253"/>
      <c r="X1589" s="253"/>
      <c r="Y1589" s="253"/>
      <c r="Z1589" s="253"/>
      <c r="AA1589" s="253"/>
      <c r="AB1589" s="253"/>
      <c r="AC1589" s="253"/>
      <c r="AD1589" s="253"/>
      <c r="AE1589" s="253"/>
      <c r="AF1589" s="253"/>
      <c r="AG1589" s="253"/>
      <c r="AH1589" s="253"/>
      <c r="AI1589" s="253"/>
      <c r="AP1589" s="313"/>
      <c r="AT1589" s="313"/>
    </row>
    <row r="1590" spans="1:46" s="312" customFormat="1" ht="15" customHeight="1" x14ac:dyDescent="0.25">
      <c r="A1590" s="297"/>
      <c r="B1590" s="297"/>
      <c r="C1590" s="253"/>
      <c r="D1590" s="253"/>
      <c r="E1590" s="253"/>
      <c r="F1590" s="253"/>
      <c r="G1590" s="253"/>
      <c r="H1590" s="253"/>
      <c r="I1590" s="253"/>
      <c r="J1590" s="253"/>
      <c r="K1590" s="253"/>
      <c r="L1590" s="253"/>
      <c r="M1590" s="253"/>
      <c r="N1590" s="253"/>
      <c r="O1590" s="253"/>
      <c r="P1590" s="253"/>
      <c r="Q1590" s="253"/>
      <c r="R1590" s="253"/>
      <c r="S1590" s="253"/>
      <c r="T1590" s="253"/>
      <c r="U1590" s="253"/>
      <c r="V1590" s="253"/>
      <c r="W1590" s="253"/>
      <c r="X1590" s="253"/>
      <c r="Y1590" s="253"/>
      <c r="Z1590" s="253"/>
      <c r="AA1590" s="253"/>
      <c r="AB1590" s="253"/>
      <c r="AC1590" s="253"/>
      <c r="AD1590" s="253"/>
      <c r="AE1590" s="253"/>
      <c r="AF1590" s="253"/>
      <c r="AG1590" s="253"/>
      <c r="AH1590" s="253"/>
      <c r="AI1590" s="253"/>
      <c r="AP1590" s="313"/>
      <c r="AT1590" s="313"/>
    </row>
    <row r="1591" spans="1:46" s="312" customFormat="1" ht="15" customHeight="1" x14ac:dyDescent="0.25">
      <c r="A1591" s="297"/>
      <c r="B1591" s="297"/>
      <c r="C1591" s="253"/>
      <c r="D1591" s="253"/>
      <c r="E1591" s="253"/>
      <c r="F1591" s="253"/>
      <c r="G1591" s="253"/>
      <c r="H1591" s="253"/>
      <c r="I1591" s="253"/>
      <c r="J1591" s="253"/>
      <c r="K1591" s="253"/>
      <c r="L1591" s="253"/>
      <c r="M1591" s="253"/>
      <c r="N1591" s="253"/>
      <c r="O1591" s="253"/>
      <c r="P1591" s="253"/>
      <c r="Q1591" s="253"/>
      <c r="R1591" s="253"/>
      <c r="S1591" s="253"/>
      <c r="T1591" s="253"/>
      <c r="U1591" s="253"/>
      <c r="V1591" s="253"/>
      <c r="W1591" s="253"/>
      <c r="X1591" s="253"/>
      <c r="Y1591" s="253"/>
      <c r="Z1591" s="253"/>
      <c r="AA1591" s="253"/>
      <c r="AB1591" s="253"/>
      <c r="AC1591" s="253"/>
      <c r="AD1591" s="253"/>
      <c r="AE1591" s="253"/>
      <c r="AF1591" s="253"/>
      <c r="AG1591" s="253"/>
      <c r="AH1591" s="253"/>
      <c r="AI1591" s="253"/>
      <c r="AP1591" s="313"/>
      <c r="AT1591" s="313"/>
    </row>
    <row r="1592" spans="1:46" s="312" customFormat="1" ht="15" customHeight="1" x14ac:dyDescent="0.25">
      <c r="A1592" s="297"/>
      <c r="B1592" s="297"/>
      <c r="C1592" s="253"/>
      <c r="D1592" s="253"/>
      <c r="E1592" s="253"/>
      <c r="F1592" s="253"/>
      <c r="G1592" s="253"/>
      <c r="H1592" s="253"/>
      <c r="I1592" s="253"/>
      <c r="J1592" s="253"/>
      <c r="K1592" s="253"/>
      <c r="L1592" s="253"/>
      <c r="M1592" s="253"/>
      <c r="N1592" s="253"/>
      <c r="O1592" s="253"/>
      <c r="P1592" s="253"/>
      <c r="Q1592" s="253"/>
      <c r="R1592" s="253"/>
      <c r="S1592" s="253"/>
      <c r="T1592" s="253"/>
      <c r="U1592" s="253"/>
      <c r="V1592" s="253"/>
      <c r="W1592" s="253"/>
      <c r="X1592" s="253"/>
      <c r="Y1592" s="253"/>
      <c r="Z1592" s="253"/>
      <c r="AA1592" s="253"/>
      <c r="AB1592" s="253"/>
      <c r="AC1592" s="253"/>
      <c r="AD1592" s="253"/>
      <c r="AE1592" s="253"/>
      <c r="AF1592" s="253"/>
      <c r="AG1592" s="253"/>
      <c r="AH1592" s="253"/>
      <c r="AI1592" s="253"/>
      <c r="AP1592" s="313"/>
      <c r="AT1592" s="313"/>
    </row>
    <row r="1593" spans="1:46" s="312" customFormat="1" ht="15" customHeight="1" x14ac:dyDescent="0.25">
      <c r="A1593" s="297"/>
      <c r="B1593" s="297"/>
      <c r="C1593" s="253"/>
      <c r="D1593" s="253"/>
      <c r="E1593" s="253"/>
      <c r="F1593" s="253"/>
      <c r="G1593" s="253"/>
      <c r="H1593" s="253"/>
      <c r="I1593" s="253"/>
      <c r="J1593" s="253"/>
      <c r="K1593" s="253"/>
      <c r="L1593" s="253"/>
      <c r="M1593" s="253"/>
      <c r="N1593" s="253"/>
      <c r="O1593" s="253"/>
      <c r="P1593" s="253"/>
      <c r="Q1593" s="253"/>
      <c r="R1593" s="253"/>
      <c r="S1593" s="253"/>
      <c r="T1593" s="253"/>
      <c r="U1593" s="253"/>
      <c r="V1593" s="253"/>
      <c r="W1593" s="253"/>
      <c r="X1593" s="253"/>
      <c r="Y1593" s="253"/>
      <c r="Z1593" s="253"/>
      <c r="AA1593" s="253"/>
      <c r="AB1593" s="253"/>
      <c r="AC1593" s="253"/>
      <c r="AD1593" s="253"/>
      <c r="AE1593" s="253"/>
      <c r="AF1593" s="253"/>
      <c r="AG1593" s="253"/>
      <c r="AH1593" s="253"/>
      <c r="AI1593" s="253"/>
      <c r="AP1593" s="313"/>
      <c r="AT1593" s="313"/>
    </row>
    <row r="1594" spans="1:46" s="312" customFormat="1" ht="15" customHeight="1" x14ac:dyDescent="0.25">
      <c r="A1594" s="297"/>
      <c r="B1594" s="297"/>
      <c r="C1594" s="253"/>
      <c r="D1594" s="253"/>
      <c r="E1594" s="253"/>
      <c r="F1594" s="253"/>
      <c r="G1594" s="253"/>
      <c r="H1594" s="253"/>
      <c r="I1594" s="253"/>
      <c r="J1594" s="253"/>
      <c r="K1594" s="253"/>
      <c r="L1594" s="253"/>
      <c r="M1594" s="253"/>
      <c r="N1594" s="253"/>
      <c r="O1594" s="253"/>
      <c r="P1594" s="253"/>
      <c r="Q1594" s="253"/>
      <c r="R1594" s="253"/>
      <c r="S1594" s="253"/>
      <c r="T1594" s="253"/>
      <c r="U1594" s="253"/>
      <c r="V1594" s="253"/>
      <c r="W1594" s="253"/>
      <c r="X1594" s="253"/>
      <c r="Y1594" s="253"/>
      <c r="Z1594" s="253"/>
      <c r="AA1594" s="253"/>
      <c r="AB1594" s="253"/>
      <c r="AC1594" s="253"/>
      <c r="AD1594" s="253"/>
      <c r="AE1594" s="253"/>
      <c r="AF1594" s="253"/>
      <c r="AG1594" s="253"/>
      <c r="AH1594" s="253"/>
      <c r="AI1594" s="253"/>
      <c r="AP1594" s="313"/>
      <c r="AT1594" s="313"/>
    </row>
    <row r="1595" spans="1:46" s="312" customFormat="1" ht="15" customHeight="1" x14ac:dyDescent="0.25">
      <c r="A1595" s="297"/>
      <c r="B1595" s="297"/>
      <c r="C1595" s="253"/>
      <c r="D1595" s="253"/>
      <c r="E1595" s="253"/>
      <c r="F1595" s="253"/>
      <c r="G1595" s="253"/>
      <c r="H1595" s="253"/>
      <c r="I1595" s="253"/>
      <c r="J1595" s="253"/>
      <c r="K1595" s="253"/>
      <c r="L1595" s="253"/>
      <c r="M1595" s="253"/>
      <c r="N1595" s="253"/>
      <c r="O1595" s="253"/>
      <c r="P1595" s="253"/>
      <c r="Q1595" s="253"/>
      <c r="R1595" s="253"/>
      <c r="S1595" s="253"/>
      <c r="T1595" s="253"/>
      <c r="U1595" s="253"/>
      <c r="V1595" s="253"/>
      <c r="W1595" s="253"/>
      <c r="X1595" s="253"/>
      <c r="Y1595" s="253"/>
      <c r="Z1595" s="253"/>
      <c r="AA1595" s="253"/>
      <c r="AB1595" s="253"/>
      <c r="AC1595" s="253"/>
      <c r="AD1595" s="253"/>
      <c r="AE1595" s="253"/>
      <c r="AF1595" s="253"/>
      <c r="AG1595" s="253"/>
      <c r="AH1595" s="253"/>
      <c r="AI1595" s="253"/>
      <c r="AP1595" s="313"/>
      <c r="AT1595" s="313"/>
    </row>
    <row r="1596" spans="1:46" s="312" customFormat="1" ht="15" customHeight="1" x14ac:dyDescent="0.25">
      <c r="A1596" s="297"/>
      <c r="B1596" s="297"/>
      <c r="C1596" s="253"/>
      <c r="D1596" s="253"/>
      <c r="E1596" s="253"/>
      <c r="F1596" s="253"/>
      <c r="G1596" s="253"/>
      <c r="H1596" s="253"/>
      <c r="I1596" s="253"/>
      <c r="J1596" s="253"/>
      <c r="K1596" s="253"/>
      <c r="L1596" s="253"/>
      <c r="M1596" s="253"/>
      <c r="N1596" s="253"/>
      <c r="O1596" s="253"/>
      <c r="P1596" s="253"/>
      <c r="Q1596" s="253"/>
      <c r="R1596" s="253"/>
      <c r="S1596" s="253"/>
      <c r="T1596" s="253"/>
      <c r="U1596" s="253"/>
      <c r="V1596" s="253"/>
      <c r="W1596" s="253"/>
      <c r="X1596" s="253"/>
      <c r="Y1596" s="253"/>
      <c r="Z1596" s="253"/>
      <c r="AA1596" s="253"/>
      <c r="AB1596" s="253"/>
      <c r="AC1596" s="253"/>
      <c r="AD1596" s="253"/>
      <c r="AE1596" s="253"/>
      <c r="AF1596" s="253"/>
      <c r="AG1596" s="253"/>
      <c r="AH1596" s="253"/>
      <c r="AI1596" s="253"/>
      <c r="AP1596" s="313"/>
      <c r="AT1596" s="313"/>
    </row>
    <row r="1597" spans="1:46" s="312" customFormat="1" ht="15" customHeight="1" x14ac:dyDescent="0.25">
      <c r="A1597" s="297"/>
      <c r="B1597" s="297"/>
      <c r="C1597" s="253"/>
      <c r="D1597" s="253"/>
      <c r="E1597" s="253"/>
      <c r="F1597" s="253"/>
      <c r="G1597" s="253"/>
      <c r="H1597" s="253"/>
      <c r="I1597" s="253"/>
      <c r="J1597" s="253"/>
      <c r="K1597" s="253"/>
      <c r="L1597" s="253"/>
      <c r="M1597" s="253"/>
      <c r="N1597" s="253"/>
      <c r="O1597" s="253"/>
      <c r="P1597" s="253"/>
      <c r="Q1597" s="253"/>
      <c r="R1597" s="253"/>
      <c r="S1597" s="253"/>
      <c r="T1597" s="253"/>
      <c r="U1597" s="253"/>
      <c r="V1597" s="253"/>
      <c r="W1597" s="253"/>
      <c r="X1597" s="253"/>
      <c r="Y1597" s="253"/>
      <c r="Z1597" s="253"/>
      <c r="AA1597" s="253"/>
      <c r="AB1597" s="253"/>
      <c r="AC1597" s="253"/>
      <c r="AD1597" s="253"/>
      <c r="AE1597" s="253"/>
      <c r="AF1597" s="253"/>
      <c r="AG1597" s="253"/>
      <c r="AH1597" s="253"/>
      <c r="AI1597" s="253"/>
      <c r="AP1597" s="313"/>
      <c r="AT1597" s="313"/>
    </row>
    <row r="1598" spans="1:46" s="312" customFormat="1" ht="15" customHeight="1" x14ac:dyDescent="0.25">
      <c r="A1598" s="297"/>
      <c r="B1598" s="297"/>
      <c r="C1598" s="253"/>
      <c r="D1598" s="253"/>
      <c r="E1598" s="253"/>
      <c r="F1598" s="253"/>
      <c r="G1598" s="253"/>
      <c r="H1598" s="253"/>
      <c r="I1598" s="253"/>
      <c r="J1598" s="253"/>
      <c r="K1598" s="253"/>
      <c r="L1598" s="253"/>
      <c r="M1598" s="253"/>
      <c r="N1598" s="253"/>
      <c r="O1598" s="253"/>
      <c r="P1598" s="253"/>
      <c r="Q1598" s="253"/>
      <c r="R1598" s="253"/>
      <c r="S1598" s="253"/>
      <c r="T1598" s="253"/>
      <c r="U1598" s="253"/>
      <c r="V1598" s="253"/>
      <c r="W1598" s="253"/>
      <c r="X1598" s="253"/>
      <c r="Y1598" s="253"/>
      <c r="Z1598" s="253"/>
      <c r="AA1598" s="253"/>
      <c r="AB1598" s="253"/>
      <c r="AC1598" s="253"/>
      <c r="AD1598" s="253"/>
      <c r="AE1598" s="253"/>
      <c r="AF1598" s="253"/>
      <c r="AG1598" s="253"/>
      <c r="AH1598" s="253"/>
      <c r="AI1598" s="253"/>
      <c r="AP1598" s="313"/>
      <c r="AT1598" s="313"/>
    </row>
    <row r="1599" spans="1:46" s="312" customFormat="1" ht="15" customHeight="1" x14ac:dyDescent="0.25">
      <c r="A1599" s="297"/>
      <c r="B1599" s="297"/>
      <c r="C1599" s="253"/>
      <c r="D1599" s="253"/>
      <c r="E1599" s="253"/>
      <c r="F1599" s="253"/>
      <c r="G1599" s="253"/>
      <c r="H1599" s="253"/>
      <c r="I1599" s="253"/>
      <c r="J1599" s="253"/>
      <c r="K1599" s="253"/>
      <c r="L1599" s="253"/>
      <c r="M1599" s="253"/>
      <c r="N1599" s="253"/>
      <c r="O1599" s="253"/>
      <c r="P1599" s="253"/>
      <c r="Q1599" s="253"/>
      <c r="R1599" s="253"/>
      <c r="S1599" s="253"/>
      <c r="T1599" s="253"/>
      <c r="U1599" s="253"/>
      <c r="V1599" s="253"/>
      <c r="W1599" s="253"/>
      <c r="X1599" s="253"/>
      <c r="Y1599" s="253"/>
      <c r="Z1599" s="253"/>
      <c r="AA1599" s="253"/>
      <c r="AB1599" s="253"/>
      <c r="AC1599" s="253"/>
      <c r="AD1599" s="253"/>
      <c r="AE1599" s="253"/>
      <c r="AF1599" s="253"/>
      <c r="AG1599" s="253"/>
      <c r="AH1599" s="253"/>
      <c r="AI1599" s="253"/>
      <c r="AP1599" s="313"/>
      <c r="AT1599" s="313"/>
    </row>
    <row r="1600" spans="1:46" s="312" customFormat="1" ht="15" customHeight="1" x14ac:dyDescent="0.25">
      <c r="A1600" s="297"/>
      <c r="B1600" s="297"/>
      <c r="C1600" s="253"/>
      <c r="D1600" s="253"/>
      <c r="E1600" s="253"/>
      <c r="F1600" s="253"/>
      <c r="G1600" s="253"/>
      <c r="H1600" s="253"/>
      <c r="I1600" s="253"/>
      <c r="J1600" s="253"/>
      <c r="K1600" s="253"/>
      <c r="L1600" s="253"/>
      <c r="M1600" s="253"/>
      <c r="N1600" s="253"/>
      <c r="O1600" s="253"/>
      <c r="P1600" s="253"/>
      <c r="Q1600" s="253"/>
      <c r="R1600" s="253"/>
      <c r="S1600" s="253"/>
      <c r="T1600" s="253"/>
      <c r="U1600" s="253"/>
      <c r="V1600" s="253"/>
      <c r="W1600" s="253"/>
      <c r="X1600" s="253"/>
      <c r="Y1600" s="253"/>
      <c r="Z1600" s="253"/>
      <c r="AA1600" s="253"/>
      <c r="AB1600" s="253"/>
      <c r="AC1600" s="253"/>
      <c r="AD1600" s="253"/>
      <c r="AE1600" s="253"/>
      <c r="AF1600" s="253"/>
      <c r="AG1600" s="253"/>
      <c r="AH1600" s="253"/>
      <c r="AI1600" s="253"/>
      <c r="AP1600" s="313"/>
      <c r="AT1600" s="313"/>
    </row>
    <row r="1601" spans="1:46" s="312" customFormat="1" ht="15" customHeight="1" x14ac:dyDescent="0.25">
      <c r="A1601" s="297"/>
      <c r="B1601" s="297"/>
      <c r="C1601" s="253"/>
      <c r="D1601" s="253"/>
      <c r="E1601" s="253"/>
      <c r="F1601" s="253"/>
      <c r="G1601" s="253"/>
      <c r="H1601" s="253"/>
      <c r="I1601" s="253"/>
      <c r="J1601" s="253"/>
      <c r="K1601" s="253"/>
      <c r="L1601" s="253"/>
      <c r="M1601" s="253"/>
      <c r="N1601" s="253"/>
      <c r="O1601" s="253"/>
      <c r="P1601" s="253"/>
      <c r="Q1601" s="253"/>
      <c r="R1601" s="253"/>
      <c r="S1601" s="253"/>
      <c r="T1601" s="253"/>
      <c r="U1601" s="253"/>
      <c r="V1601" s="253"/>
      <c r="W1601" s="253"/>
      <c r="X1601" s="253"/>
      <c r="Y1601" s="253"/>
      <c r="Z1601" s="253"/>
      <c r="AA1601" s="253"/>
      <c r="AB1601" s="253"/>
      <c r="AC1601" s="253"/>
      <c r="AD1601" s="253"/>
      <c r="AE1601" s="253"/>
      <c r="AF1601" s="253"/>
      <c r="AG1601" s="253"/>
      <c r="AH1601" s="253"/>
      <c r="AI1601" s="253"/>
      <c r="AP1601" s="313"/>
      <c r="AT1601" s="313"/>
    </row>
    <row r="1602" spans="1:46" s="312" customFormat="1" ht="15" customHeight="1" x14ac:dyDescent="0.25">
      <c r="A1602" s="297"/>
      <c r="B1602" s="297"/>
      <c r="C1602" s="253"/>
      <c r="D1602" s="253"/>
      <c r="E1602" s="253"/>
      <c r="F1602" s="253"/>
      <c r="G1602" s="253"/>
      <c r="H1602" s="253"/>
      <c r="I1602" s="253"/>
      <c r="J1602" s="253"/>
      <c r="K1602" s="253"/>
      <c r="L1602" s="253"/>
      <c r="M1602" s="253"/>
      <c r="N1602" s="253"/>
      <c r="O1602" s="253"/>
      <c r="P1602" s="253"/>
      <c r="Q1602" s="253"/>
      <c r="R1602" s="253"/>
      <c r="S1602" s="253"/>
      <c r="T1602" s="253"/>
      <c r="U1602" s="253"/>
      <c r="V1602" s="253"/>
      <c r="W1602" s="253"/>
      <c r="X1602" s="253"/>
      <c r="Y1602" s="253"/>
      <c r="Z1602" s="253"/>
      <c r="AA1602" s="253"/>
      <c r="AB1602" s="253"/>
      <c r="AC1602" s="253"/>
      <c r="AD1602" s="253"/>
      <c r="AE1602" s="253"/>
      <c r="AF1602" s="253"/>
      <c r="AG1602" s="253"/>
      <c r="AH1602" s="253"/>
      <c r="AI1602" s="253"/>
      <c r="AP1602" s="313"/>
      <c r="AT1602" s="313"/>
    </row>
    <row r="1603" spans="1:46" s="312" customFormat="1" ht="15" customHeight="1" x14ac:dyDescent="0.25">
      <c r="A1603" s="297"/>
      <c r="B1603" s="297"/>
      <c r="C1603" s="253"/>
      <c r="D1603" s="253"/>
      <c r="E1603" s="253"/>
      <c r="F1603" s="253"/>
      <c r="G1603" s="253"/>
      <c r="H1603" s="253"/>
      <c r="I1603" s="253"/>
      <c r="J1603" s="253"/>
      <c r="K1603" s="253"/>
      <c r="L1603" s="253"/>
      <c r="M1603" s="253"/>
      <c r="N1603" s="253"/>
      <c r="O1603" s="253"/>
      <c r="P1603" s="253"/>
      <c r="Q1603" s="253"/>
      <c r="R1603" s="253"/>
      <c r="S1603" s="253"/>
      <c r="T1603" s="253"/>
      <c r="U1603" s="253"/>
      <c r="V1603" s="253"/>
      <c r="W1603" s="253"/>
      <c r="X1603" s="253"/>
      <c r="Y1603" s="253"/>
      <c r="Z1603" s="253"/>
      <c r="AA1603" s="253"/>
      <c r="AB1603" s="253"/>
      <c r="AC1603" s="253"/>
      <c r="AD1603" s="253"/>
      <c r="AE1603" s="253"/>
      <c r="AF1603" s="253"/>
      <c r="AG1603" s="253"/>
      <c r="AH1603" s="253"/>
      <c r="AI1603" s="253"/>
      <c r="AP1603" s="313"/>
      <c r="AT1603" s="313"/>
    </row>
    <row r="1604" spans="1:46" s="312" customFormat="1" ht="15" customHeight="1" x14ac:dyDescent="0.25">
      <c r="A1604" s="297"/>
      <c r="B1604" s="297"/>
      <c r="C1604" s="253"/>
      <c r="D1604" s="253"/>
      <c r="E1604" s="253"/>
      <c r="F1604" s="253"/>
      <c r="G1604" s="253"/>
      <c r="H1604" s="253"/>
      <c r="I1604" s="253"/>
      <c r="J1604" s="253"/>
      <c r="K1604" s="253"/>
      <c r="L1604" s="253"/>
      <c r="M1604" s="253"/>
      <c r="N1604" s="253"/>
      <c r="O1604" s="253"/>
      <c r="P1604" s="253"/>
      <c r="Q1604" s="253"/>
      <c r="R1604" s="253"/>
      <c r="S1604" s="253"/>
      <c r="T1604" s="253"/>
      <c r="U1604" s="253"/>
      <c r="V1604" s="253"/>
      <c r="W1604" s="253"/>
      <c r="X1604" s="253"/>
      <c r="Y1604" s="253"/>
      <c r="Z1604" s="253"/>
      <c r="AA1604" s="253"/>
      <c r="AB1604" s="253"/>
      <c r="AC1604" s="253"/>
      <c r="AD1604" s="253"/>
      <c r="AE1604" s="253"/>
      <c r="AF1604" s="253"/>
      <c r="AG1604" s="253"/>
      <c r="AH1604" s="253"/>
      <c r="AI1604" s="253"/>
      <c r="AP1604" s="313"/>
      <c r="AT1604" s="313"/>
    </row>
    <row r="1605" spans="1:46" s="312" customFormat="1" ht="15" customHeight="1" x14ac:dyDescent="0.25">
      <c r="A1605" s="297"/>
      <c r="B1605" s="297"/>
      <c r="C1605" s="253"/>
      <c r="D1605" s="253"/>
      <c r="E1605" s="253"/>
      <c r="F1605" s="253"/>
      <c r="G1605" s="253"/>
      <c r="H1605" s="253"/>
      <c r="I1605" s="253"/>
      <c r="J1605" s="253"/>
      <c r="K1605" s="253"/>
      <c r="L1605" s="253"/>
      <c r="M1605" s="253"/>
      <c r="N1605" s="253"/>
      <c r="O1605" s="253"/>
      <c r="P1605" s="253"/>
      <c r="Q1605" s="253"/>
      <c r="R1605" s="253"/>
      <c r="S1605" s="253"/>
      <c r="T1605" s="253"/>
      <c r="U1605" s="253"/>
      <c r="V1605" s="253"/>
      <c r="W1605" s="253"/>
      <c r="X1605" s="253"/>
      <c r="Y1605" s="253"/>
      <c r="Z1605" s="253"/>
      <c r="AA1605" s="253"/>
      <c r="AB1605" s="253"/>
      <c r="AC1605" s="253"/>
      <c r="AD1605" s="253"/>
      <c r="AE1605" s="253"/>
      <c r="AF1605" s="253"/>
      <c r="AG1605" s="253"/>
      <c r="AH1605" s="253"/>
      <c r="AI1605" s="253"/>
      <c r="AP1605" s="313"/>
      <c r="AT1605" s="313"/>
    </row>
    <row r="1606" spans="1:46" s="312" customFormat="1" ht="15" customHeight="1" x14ac:dyDescent="0.25">
      <c r="A1606" s="297"/>
      <c r="B1606" s="297"/>
      <c r="C1606" s="253"/>
      <c r="D1606" s="253"/>
      <c r="E1606" s="253"/>
      <c r="F1606" s="253"/>
      <c r="G1606" s="253"/>
      <c r="H1606" s="253"/>
      <c r="I1606" s="253"/>
      <c r="J1606" s="253"/>
      <c r="K1606" s="253"/>
      <c r="L1606" s="253"/>
      <c r="M1606" s="253"/>
      <c r="N1606" s="253"/>
      <c r="O1606" s="253"/>
      <c r="P1606" s="253"/>
      <c r="Q1606" s="253"/>
      <c r="R1606" s="253"/>
      <c r="S1606" s="253"/>
      <c r="T1606" s="253"/>
      <c r="U1606" s="253"/>
      <c r="V1606" s="253"/>
      <c r="W1606" s="253"/>
      <c r="X1606" s="253"/>
      <c r="Y1606" s="253"/>
      <c r="Z1606" s="253"/>
      <c r="AA1606" s="253"/>
      <c r="AB1606" s="253"/>
      <c r="AC1606" s="253"/>
      <c r="AD1606" s="253"/>
      <c r="AE1606" s="253"/>
      <c r="AF1606" s="253"/>
      <c r="AG1606" s="253"/>
      <c r="AH1606" s="253"/>
      <c r="AI1606" s="253"/>
      <c r="AP1606" s="313"/>
      <c r="AT1606" s="313"/>
    </row>
    <row r="1607" spans="1:46" s="312" customFormat="1" ht="15" customHeight="1" x14ac:dyDescent="0.25">
      <c r="A1607" s="297"/>
      <c r="B1607" s="297"/>
      <c r="C1607" s="253"/>
      <c r="D1607" s="253"/>
      <c r="E1607" s="253"/>
      <c r="F1607" s="253"/>
      <c r="G1607" s="253"/>
      <c r="H1607" s="253"/>
      <c r="I1607" s="253"/>
      <c r="J1607" s="253"/>
      <c r="K1607" s="253"/>
      <c r="L1607" s="253"/>
      <c r="M1607" s="253"/>
      <c r="N1607" s="253"/>
      <c r="O1607" s="253"/>
      <c r="P1607" s="253"/>
      <c r="Q1607" s="253"/>
      <c r="R1607" s="253"/>
      <c r="S1607" s="253"/>
      <c r="T1607" s="253"/>
      <c r="U1607" s="253"/>
      <c r="V1607" s="253"/>
      <c r="W1607" s="253"/>
      <c r="X1607" s="253"/>
      <c r="Y1607" s="253"/>
      <c r="Z1607" s="253"/>
      <c r="AA1607" s="253"/>
      <c r="AB1607" s="253"/>
      <c r="AC1607" s="253"/>
      <c r="AD1607" s="253"/>
      <c r="AE1607" s="253"/>
      <c r="AF1607" s="253"/>
      <c r="AG1607" s="253"/>
      <c r="AH1607" s="253"/>
      <c r="AI1607" s="253"/>
      <c r="AP1607" s="313"/>
      <c r="AT1607" s="313"/>
    </row>
    <row r="1608" spans="1:46" s="312" customFormat="1" ht="15" customHeight="1" x14ac:dyDescent="0.25">
      <c r="A1608" s="297"/>
      <c r="B1608" s="297"/>
      <c r="C1608" s="253"/>
      <c r="D1608" s="253"/>
      <c r="E1608" s="253"/>
      <c r="F1608" s="253"/>
      <c r="G1608" s="253"/>
      <c r="H1608" s="253"/>
      <c r="I1608" s="253"/>
      <c r="J1608" s="253"/>
      <c r="K1608" s="253"/>
      <c r="L1608" s="253"/>
      <c r="M1608" s="253"/>
      <c r="N1608" s="253"/>
      <c r="O1608" s="253"/>
      <c r="P1608" s="253"/>
      <c r="Q1608" s="253"/>
      <c r="R1608" s="253"/>
      <c r="S1608" s="253"/>
      <c r="T1608" s="253"/>
      <c r="U1608" s="253"/>
      <c r="V1608" s="253"/>
      <c r="W1608" s="253"/>
      <c r="X1608" s="253"/>
      <c r="Y1608" s="253"/>
      <c r="Z1608" s="253"/>
      <c r="AA1608" s="253"/>
      <c r="AB1608" s="253"/>
      <c r="AC1608" s="253"/>
      <c r="AD1608" s="253"/>
      <c r="AE1608" s="253"/>
      <c r="AF1608" s="253"/>
      <c r="AG1608" s="253"/>
      <c r="AH1608" s="253"/>
      <c r="AI1608" s="253"/>
      <c r="AP1608" s="313"/>
      <c r="AT1608" s="313"/>
    </row>
    <row r="1609" spans="1:46" s="312" customFormat="1" ht="15" customHeight="1" x14ac:dyDescent="0.25">
      <c r="A1609" s="297"/>
      <c r="B1609" s="297"/>
      <c r="C1609" s="253"/>
      <c r="D1609" s="253"/>
      <c r="E1609" s="253"/>
      <c r="F1609" s="253"/>
      <c r="G1609" s="253"/>
      <c r="H1609" s="253"/>
      <c r="I1609" s="253"/>
      <c r="J1609" s="253"/>
      <c r="K1609" s="253"/>
      <c r="L1609" s="253"/>
      <c r="M1609" s="253"/>
      <c r="N1609" s="253"/>
      <c r="O1609" s="253"/>
      <c r="P1609" s="253"/>
      <c r="Q1609" s="253"/>
      <c r="R1609" s="253"/>
      <c r="S1609" s="253"/>
      <c r="T1609" s="253"/>
      <c r="U1609" s="253"/>
      <c r="V1609" s="253"/>
      <c r="W1609" s="253"/>
      <c r="X1609" s="253"/>
      <c r="Y1609" s="253"/>
      <c r="Z1609" s="253"/>
      <c r="AA1609" s="253"/>
      <c r="AB1609" s="253"/>
      <c r="AC1609" s="253"/>
      <c r="AD1609" s="253"/>
      <c r="AE1609" s="253"/>
      <c r="AF1609" s="253"/>
      <c r="AG1609" s="253"/>
      <c r="AH1609" s="253"/>
      <c r="AI1609" s="253"/>
      <c r="AP1609" s="313"/>
      <c r="AT1609" s="313"/>
    </row>
    <row r="1610" spans="1:46" s="312" customFormat="1" ht="15" customHeight="1" x14ac:dyDescent="0.25">
      <c r="A1610" s="297"/>
      <c r="B1610" s="297"/>
      <c r="C1610" s="253"/>
      <c r="D1610" s="253"/>
      <c r="E1610" s="253"/>
      <c r="F1610" s="253"/>
      <c r="G1610" s="253"/>
      <c r="H1610" s="253"/>
      <c r="I1610" s="253"/>
      <c r="J1610" s="253"/>
      <c r="K1610" s="253"/>
      <c r="L1610" s="253"/>
      <c r="M1610" s="253"/>
      <c r="N1610" s="253"/>
      <c r="O1610" s="253"/>
      <c r="P1610" s="253"/>
      <c r="Q1610" s="253"/>
      <c r="R1610" s="253"/>
      <c r="S1610" s="253"/>
      <c r="T1610" s="253"/>
      <c r="U1610" s="253"/>
      <c r="V1610" s="253"/>
      <c r="W1610" s="253"/>
      <c r="X1610" s="253"/>
      <c r="Y1610" s="253"/>
      <c r="Z1610" s="253"/>
      <c r="AA1610" s="253"/>
      <c r="AB1610" s="253"/>
      <c r="AC1610" s="253"/>
      <c r="AD1610" s="253"/>
      <c r="AE1610" s="253"/>
      <c r="AF1610" s="253"/>
      <c r="AG1610" s="253"/>
      <c r="AH1610" s="253"/>
      <c r="AI1610" s="253"/>
      <c r="AP1610" s="313"/>
      <c r="AT1610" s="313"/>
    </row>
    <row r="1611" spans="1:46" s="312" customFormat="1" ht="15" customHeight="1" x14ac:dyDescent="0.25">
      <c r="A1611" s="297"/>
      <c r="B1611" s="297"/>
      <c r="C1611" s="253"/>
      <c r="D1611" s="253"/>
      <c r="E1611" s="253"/>
      <c r="F1611" s="253"/>
      <c r="G1611" s="253"/>
      <c r="H1611" s="253"/>
      <c r="I1611" s="253"/>
      <c r="J1611" s="253"/>
      <c r="K1611" s="253"/>
      <c r="L1611" s="253"/>
      <c r="M1611" s="253"/>
      <c r="N1611" s="253"/>
      <c r="O1611" s="253"/>
      <c r="P1611" s="253"/>
      <c r="Q1611" s="253"/>
      <c r="R1611" s="253"/>
      <c r="S1611" s="253"/>
      <c r="T1611" s="253"/>
      <c r="U1611" s="253"/>
      <c r="V1611" s="253"/>
      <c r="W1611" s="253"/>
      <c r="X1611" s="253"/>
      <c r="Y1611" s="253"/>
      <c r="Z1611" s="253"/>
      <c r="AA1611" s="253"/>
      <c r="AB1611" s="253"/>
      <c r="AC1611" s="253"/>
      <c r="AD1611" s="253"/>
      <c r="AE1611" s="253"/>
      <c r="AF1611" s="253"/>
      <c r="AG1611" s="253"/>
      <c r="AH1611" s="253"/>
      <c r="AI1611" s="253"/>
      <c r="AP1611" s="313"/>
      <c r="AT1611" s="313"/>
    </row>
    <row r="1612" spans="1:46" s="312" customFormat="1" ht="15" customHeight="1" x14ac:dyDescent="0.25">
      <c r="A1612" s="297"/>
      <c r="B1612" s="297"/>
      <c r="C1612" s="253"/>
      <c r="D1612" s="253"/>
      <c r="E1612" s="253"/>
      <c r="F1612" s="253"/>
      <c r="G1612" s="253"/>
      <c r="H1612" s="253"/>
      <c r="I1612" s="253"/>
      <c r="J1612" s="253"/>
      <c r="K1612" s="253"/>
      <c r="L1612" s="253"/>
      <c r="M1612" s="253"/>
      <c r="N1612" s="253"/>
      <c r="O1612" s="253"/>
      <c r="P1612" s="253"/>
      <c r="Q1612" s="253"/>
      <c r="R1612" s="253"/>
      <c r="S1612" s="253"/>
      <c r="T1612" s="253"/>
      <c r="U1612" s="253"/>
      <c r="V1612" s="253"/>
      <c r="W1612" s="253"/>
      <c r="X1612" s="253"/>
      <c r="Y1612" s="253"/>
      <c r="Z1612" s="253"/>
      <c r="AA1612" s="253"/>
      <c r="AB1612" s="253"/>
      <c r="AC1612" s="253"/>
      <c r="AD1612" s="253"/>
      <c r="AE1612" s="253"/>
      <c r="AF1612" s="253"/>
      <c r="AG1612" s="253"/>
      <c r="AH1612" s="253"/>
      <c r="AI1612" s="253"/>
      <c r="AP1612" s="313"/>
      <c r="AT1612" s="313"/>
    </row>
    <row r="1613" spans="1:46" s="312" customFormat="1" ht="15" customHeight="1" x14ac:dyDescent="0.25">
      <c r="A1613" s="297"/>
      <c r="B1613" s="297"/>
      <c r="C1613" s="253"/>
      <c r="D1613" s="253"/>
      <c r="E1613" s="253"/>
      <c r="F1613" s="253"/>
      <c r="G1613" s="253"/>
      <c r="H1613" s="253"/>
      <c r="I1613" s="253"/>
      <c r="J1613" s="253"/>
      <c r="K1613" s="253"/>
      <c r="L1613" s="253"/>
      <c r="M1613" s="253"/>
      <c r="N1613" s="253"/>
      <c r="O1613" s="253"/>
      <c r="P1613" s="253"/>
      <c r="Q1613" s="253"/>
      <c r="R1613" s="253"/>
      <c r="S1613" s="253"/>
      <c r="T1613" s="253"/>
      <c r="U1613" s="253"/>
      <c r="V1613" s="253"/>
      <c r="W1613" s="253"/>
      <c r="X1613" s="253"/>
      <c r="Y1613" s="253"/>
      <c r="Z1613" s="253"/>
      <c r="AA1613" s="253"/>
      <c r="AB1613" s="253"/>
      <c r="AC1613" s="253"/>
      <c r="AD1613" s="253"/>
      <c r="AE1613" s="253"/>
      <c r="AF1613" s="253"/>
      <c r="AG1613" s="253"/>
      <c r="AH1613" s="253"/>
      <c r="AI1613" s="253"/>
      <c r="AP1613" s="313"/>
      <c r="AT1613" s="313"/>
    </row>
    <row r="1614" spans="1:46" s="312" customFormat="1" ht="15" customHeight="1" x14ac:dyDescent="0.25">
      <c r="A1614" s="297"/>
      <c r="B1614" s="297"/>
      <c r="C1614" s="253"/>
      <c r="D1614" s="253"/>
      <c r="E1614" s="253"/>
      <c r="F1614" s="253"/>
      <c r="G1614" s="253"/>
      <c r="H1614" s="253"/>
      <c r="I1614" s="253"/>
      <c r="J1614" s="253"/>
      <c r="K1614" s="253"/>
      <c r="L1614" s="253"/>
      <c r="M1614" s="253"/>
      <c r="N1614" s="253"/>
      <c r="O1614" s="253"/>
      <c r="P1614" s="253"/>
      <c r="Q1614" s="253"/>
      <c r="R1614" s="253"/>
      <c r="S1614" s="253"/>
      <c r="T1614" s="253"/>
      <c r="U1614" s="253"/>
      <c r="V1614" s="253"/>
      <c r="W1614" s="253"/>
      <c r="X1614" s="253"/>
      <c r="Y1614" s="253"/>
      <c r="Z1614" s="253"/>
      <c r="AA1614" s="253"/>
      <c r="AB1614" s="253"/>
      <c r="AC1614" s="253"/>
      <c r="AD1614" s="253"/>
      <c r="AE1614" s="253"/>
      <c r="AF1614" s="253"/>
      <c r="AG1614" s="253"/>
      <c r="AH1614" s="253"/>
      <c r="AI1614" s="253"/>
      <c r="AP1614" s="313"/>
      <c r="AT1614" s="313"/>
    </row>
    <row r="1615" spans="1:46" s="312" customFormat="1" ht="15" customHeight="1" x14ac:dyDescent="0.25">
      <c r="A1615" s="297"/>
      <c r="B1615" s="297"/>
      <c r="C1615" s="253"/>
      <c r="D1615" s="253"/>
      <c r="E1615" s="253"/>
      <c r="F1615" s="253"/>
      <c r="G1615" s="253"/>
      <c r="H1615" s="253"/>
      <c r="I1615" s="253"/>
      <c r="J1615" s="253"/>
      <c r="K1615" s="253"/>
      <c r="L1615" s="253"/>
      <c r="M1615" s="253"/>
      <c r="N1615" s="253"/>
      <c r="O1615" s="253"/>
      <c r="P1615" s="253"/>
      <c r="Q1615" s="253"/>
      <c r="R1615" s="253"/>
      <c r="S1615" s="253"/>
      <c r="T1615" s="253"/>
      <c r="U1615" s="253"/>
      <c r="V1615" s="253"/>
      <c r="W1615" s="253"/>
      <c r="X1615" s="253"/>
      <c r="Y1615" s="253"/>
      <c r="Z1615" s="253"/>
      <c r="AA1615" s="253"/>
      <c r="AB1615" s="253"/>
      <c r="AC1615" s="253"/>
      <c r="AD1615" s="253"/>
      <c r="AE1615" s="253"/>
      <c r="AF1615" s="253"/>
      <c r="AG1615" s="253"/>
      <c r="AH1615" s="253"/>
      <c r="AI1615" s="253"/>
      <c r="AP1615" s="313"/>
      <c r="AT1615" s="313"/>
    </row>
    <row r="1616" spans="1:46" s="312" customFormat="1" ht="15" customHeight="1" x14ac:dyDescent="0.25">
      <c r="A1616" s="297"/>
      <c r="B1616" s="297"/>
      <c r="C1616" s="253"/>
      <c r="D1616" s="253"/>
      <c r="E1616" s="253"/>
      <c r="F1616" s="253"/>
      <c r="G1616" s="253"/>
      <c r="H1616" s="253"/>
      <c r="I1616" s="253"/>
      <c r="J1616" s="253"/>
      <c r="K1616" s="253"/>
      <c r="L1616" s="253"/>
      <c r="M1616" s="253"/>
      <c r="N1616" s="253"/>
      <c r="O1616" s="253"/>
      <c r="P1616" s="253"/>
      <c r="Q1616" s="253"/>
      <c r="R1616" s="253"/>
      <c r="S1616" s="253"/>
      <c r="T1616" s="253"/>
      <c r="U1616" s="253"/>
      <c r="V1616" s="253"/>
      <c r="W1616" s="253"/>
      <c r="X1616" s="253"/>
      <c r="Y1616" s="253"/>
      <c r="Z1616" s="253"/>
      <c r="AA1616" s="253"/>
      <c r="AB1616" s="253"/>
      <c r="AC1616" s="253"/>
      <c r="AD1616" s="253"/>
      <c r="AE1616" s="253"/>
      <c r="AF1616" s="253"/>
      <c r="AG1616" s="253"/>
      <c r="AH1616" s="253"/>
      <c r="AI1616" s="253"/>
      <c r="AP1616" s="313"/>
      <c r="AT1616" s="313"/>
    </row>
    <row r="1617" spans="1:46" s="312" customFormat="1" ht="15" customHeight="1" x14ac:dyDescent="0.25">
      <c r="A1617" s="297"/>
      <c r="B1617" s="297"/>
      <c r="C1617" s="253"/>
      <c r="D1617" s="253"/>
      <c r="E1617" s="253"/>
      <c r="F1617" s="253"/>
      <c r="G1617" s="253"/>
      <c r="H1617" s="253"/>
      <c r="I1617" s="253"/>
      <c r="J1617" s="253"/>
      <c r="K1617" s="253"/>
      <c r="L1617" s="253"/>
      <c r="M1617" s="253"/>
      <c r="N1617" s="253"/>
      <c r="O1617" s="253"/>
      <c r="P1617" s="253"/>
      <c r="Q1617" s="253"/>
      <c r="R1617" s="253"/>
      <c r="S1617" s="253"/>
      <c r="T1617" s="253"/>
      <c r="U1617" s="253"/>
      <c r="V1617" s="253"/>
      <c r="W1617" s="253"/>
      <c r="X1617" s="253"/>
      <c r="Y1617" s="253"/>
      <c r="Z1617" s="253"/>
      <c r="AA1617" s="253"/>
      <c r="AB1617" s="253"/>
      <c r="AC1617" s="253"/>
      <c r="AD1617" s="253"/>
      <c r="AE1617" s="253"/>
      <c r="AF1617" s="253"/>
      <c r="AG1617" s="253"/>
      <c r="AH1617" s="253"/>
      <c r="AI1617" s="253"/>
      <c r="AP1617" s="313"/>
      <c r="AT1617" s="313"/>
    </row>
    <row r="1618" spans="1:46" s="312" customFormat="1" ht="15" customHeight="1" x14ac:dyDescent="0.25">
      <c r="A1618" s="297"/>
      <c r="B1618" s="297"/>
      <c r="C1618" s="253"/>
      <c r="D1618" s="253"/>
      <c r="E1618" s="253"/>
      <c r="F1618" s="253"/>
      <c r="G1618" s="253"/>
      <c r="H1618" s="253"/>
      <c r="I1618" s="253"/>
      <c r="J1618" s="253"/>
      <c r="K1618" s="253"/>
      <c r="L1618" s="253"/>
      <c r="M1618" s="253"/>
      <c r="N1618" s="253"/>
      <c r="O1618" s="253"/>
      <c r="P1618" s="253"/>
      <c r="Q1618" s="253"/>
      <c r="R1618" s="253"/>
      <c r="S1618" s="253"/>
      <c r="T1618" s="253"/>
      <c r="U1618" s="253"/>
      <c r="V1618" s="253"/>
      <c r="W1618" s="253"/>
      <c r="X1618" s="253"/>
      <c r="Y1618" s="253"/>
      <c r="Z1618" s="253"/>
      <c r="AA1618" s="253"/>
      <c r="AB1618" s="253"/>
      <c r="AC1618" s="253"/>
      <c r="AD1618" s="253"/>
      <c r="AE1618" s="253"/>
      <c r="AF1618" s="253"/>
      <c r="AG1618" s="253"/>
      <c r="AH1618" s="253"/>
      <c r="AI1618" s="253"/>
      <c r="AP1618" s="313"/>
      <c r="AT1618" s="313"/>
    </row>
    <row r="1619" spans="1:46" s="312" customFormat="1" ht="15" customHeight="1" x14ac:dyDescent="0.25">
      <c r="A1619" s="297"/>
      <c r="B1619" s="297"/>
      <c r="C1619" s="253"/>
      <c r="D1619" s="253"/>
      <c r="E1619" s="253"/>
      <c r="F1619" s="253"/>
      <c r="G1619" s="253"/>
      <c r="H1619" s="253"/>
      <c r="I1619" s="253"/>
      <c r="J1619" s="253"/>
      <c r="K1619" s="253"/>
      <c r="L1619" s="253"/>
      <c r="M1619" s="253"/>
      <c r="N1619" s="253"/>
      <c r="O1619" s="253"/>
      <c r="P1619" s="253"/>
      <c r="Q1619" s="253"/>
      <c r="R1619" s="253"/>
      <c r="S1619" s="253"/>
      <c r="T1619" s="253"/>
      <c r="U1619" s="253"/>
      <c r="V1619" s="253"/>
      <c r="W1619" s="253"/>
      <c r="X1619" s="253"/>
      <c r="Y1619" s="253"/>
      <c r="Z1619" s="253"/>
      <c r="AA1619" s="253"/>
      <c r="AB1619" s="253"/>
      <c r="AC1619" s="253"/>
      <c r="AD1619" s="253"/>
      <c r="AE1619" s="253"/>
      <c r="AF1619" s="253"/>
      <c r="AG1619" s="253"/>
      <c r="AH1619" s="253"/>
      <c r="AI1619" s="253"/>
      <c r="AP1619" s="313"/>
      <c r="AT1619" s="313"/>
    </row>
    <row r="1620" spans="1:46" s="312" customFormat="1" ht="15" customHeight="1" x14ac:dyDescent="0.25">
      <c r="A1620" s="297"/>
      <c r="B1620" s="297"/>
      <c r="C1620" s="253"/>
      <c r="D1620" s="253"/>
      <c r="E1620" s="253"/>
      <c r="F1620" s="253"/>
      <c r="G1620" s="253"/>
      <c r="H1620" s="253"/>
      <c r="I1620" s="253"/>
      <c r="J1620" s="253"/>
      <c r="K1620" s="253"/>
      <c r="L1620" s="253"/>
      <c r="M1620" s="253"/>
      <c r="N1620" s="253"/>
      <c r="O1620" s="253"/>
      <c r="P1620" s="253"/>
      <c r="Q1620" s="253"/>
      <c r="R1620" s="253"/>
      <c r="S1620" s="253"/>
      <c r="T1620" s="253"/>
      <c r="U1620" s="253"/>
      <c r="V1620" s="253"/>
      <c r="W1620" s="253"/>
      <c r="X1620" s="253"/>
      <c r="Y1620" s="253"/>
      <c r="Z1620" s="253"/>
      <c r="AA1620" s="253"/>
      <c r="AB1620" s="253"/>
      <c r="AC1620" s="253"/>
      <c r="AD1620" s="253"/>
      <c r="AE1620" s="253"/>
      <c r="AF1620" s="253"/>
      <c r="AG1620" s="253"/>
      <c r="AH1620" s="253"/>
      <c r="AI1620" s="253"/>
      <c r="AP1620" s="313"/>
      <c r="AT1620" s="313"/>
    </row>
    <row r="1621" spans="1:46" s="312" customFormat="1" ht="15" customHeight="1" x14ac:dyDescent="0.25">
      <c r="A1621" s="297"/>
      <c r="B1621" s="297"/>
      <c r="C1621" s="253"/>
      <c r="D1621" s="253"/>
      <c r="E1621" s="253"/>
      <c r="F1621" s="253"/>
      <c r="G1621" s="253"/>
      <c r="H1621" s="253"/>
      <c r="I1621" s="253"/>
      <c r="J1621" s="253"/>
      <c r="K1621" s="253"/>
      <c r="L1621" s="253"/>
      <c r="M1621" s="253"/>
      <c r="N1621" s="253"/>
      <c r="O1621" s="253"/>
      <c r="P1621" s="253"/>
      <c r="Q1621" s="253"/>
      <c r="R1621" s="253"/>
      <c r="S1621" s="253"/>
      <c r="T1621" s="253"/>
      <c r="U1621" s="253"/>
      <c r="V1621" s="253"/>
      <c r="W1621" s="253"/>
      <c r="X1621" s="253"/>
      <c r="Y1621" s="253"/>
      <c r="Z1621" s="253"/>
      <c r="AA1621" s="253"/>
      <c r="AB1621" s="253"/>
      <c r="AC1621" s="253"/>
      <c r="AD1621" s="253"/>
      <c r="AE1621" s="253"/>
      <c r="AF1621" s="253"/>
      <c r="AG1621" s="253"/>
      <c r="AH1621" s="253"/>
      <c r="AI1621" s="253"/>
      <c r="AP1621" s="313"/>
      <c r="AT1621" s="313"/>
    </row>
    <row r="1622" spans="1:46" s="312" customFormat="1" ht="15" customHeight="1" x14ac:dyDescent="0.25">
      <c r="A1622" s="297"/>
      <c r="B1622" s="297"/>
      <c r="C1622" s="253"/>
      <c r="D1622" s="253"/>
      <c r="E1622" s="253"/>
      <c r="F1622" s="253"/>
      <c r="G1622" s="253"/>
      <c r="H1622" s="253"/>
      <c r="I1622" s="253"/>
      <c r="J1622" s="253"/>
      <c r="K1622" s="253"/>
      <c r="L1622" s="253"/>
      <c r="M1622" s="253"/>
      <c r="N1622" s="253"/>
      <c r="O1622" s="253"/>
      <c r="P1622" s="253"/>
      <c r="Q1622" s="253"/>
      <c r="R1622" s="253"/>
      <c r="S1622" s="253"/>
      <c r="T1622" s="253"/>
      <c r="U1622" s="253"/>
      <c r="V1622" s="253"/>
      <c r="W1622" s="253"/>
      <c r="X1622" s="253"/>
      <c r="Y1622" s="253"/>
      <c r="Z1622" s="253"/>
      <c r="AA1622" s="253"/>
      <c r="AB1622" s="253"/>
      <c r="AC1622" s="253"/>
      <c r="AD1622" s="253"/>
      <c r="AE1622" s="253"/>
      <c r="AF1622" s="253"/>
      <c r="AG1622" s="253"/>
      <c r="AH1622" s="253"/>
      <c r="AI1622" s="253"/>
      <c r="AP1622" s="313"/>
      <c r="AT1622" s="313"/>
    </row>
    <row r="1623" spans="1:46" s="312" customFormat="1" ht="15" customHeight="1" x14ac:dyDescent="0.25">
      <c r="A1623" s="297"/>
      <c r="B1623" s="297"/>
      <c r="C1623" s="253"/>
      <c r="D1623" s="253"/>
      <c r="E1623" s="253"/>
      <c r="F1623" s="253"/>
      <c r="G1623" s="253"/>
      <c r="H1623" s="253"/>
      <c r="I1623" s="253"/>
      <c r="J1623" s="253"/>
      <c r="K1623" s="253"/>
      <c r="L1623" s="253"/>
      <c r="M1623" s="253"/>
      <c r="N1623" s="253"/>
      <c r="O1623" s="253"/>
      <c r="P1623" s="253"/>
      <c r="Q1623" s="253"/>
      <c r="R1623" s="253"/>
      <c r="S1623" s="253"/>
      <c r="T1623" s="253"/>
      <c r="U1623" s="253"/>
      <c r="V1623" s="253"/>
      <c r="W1623" s="253"/>
      <c r="X1623" s="253"/>
      <c r="Y1623" s="253"/>
      <c r="Z1623" s="253"/>
      <c r="AA1623" s="253"/>
      <c r="AB1623" s="253"/>
      <c r="AC1623" s="253"/>
      <c r="AD1623" s="253"/>
      <c r="AE1623" s="253"/>
      <c r="AF1623" s="253"/>
      <c r="AG1623" s="253"/>
      <c r="AH1623" s="253"/>
      <c r="AI1623" s="253"/>
      <c r="AP1623" s="313"/>
      <c r="AT1623" s="313"/>
    </row>
    <row r="1624" spans="1:46" s="312" customFormat="1" ht="15" customHeight="1" x14ac:dyDescent="0.25">
      <c r="A1624" s="297"/>
      <c r="B1624" s="297"/>
      <c r="C1624" s="253"/>
      <c r="D1624" s="253"/>
      <c r="E1624" s="253"/>
      <c r="F1624" s="253"/>
      <c r="G1624" s="253"/>
      <c r="H1624" s="253"/>
      <c r="I1624" s="253"/>
      <c r="J1624" s="253"/>
      <c r="K1624" s="253"/>
      <c r="L1624" s="253"/>
      <c r="M1624" s="253"/>
      <c r="N1624" s="253"/>
      <c r="O1624" s="253"/>
      <c r="P1624" s="253"/>
      <c r="Q1624" s="253"/>
      <c r="R1624" s="253"/>
      <c r="S1624" s="253"/>
      <c r="T1624" s="253"/>
      <c r="U1624" s="253"/>
      <c r="V1624" s="253"/>
      <c r="W1624" s="253"/>
      <c r="X1624" s="253"/>
      <c r="Y1624" s="253"/>
      <c r="Z1624" s="253"/>
      <c r="AA1624" s="253"/>
      <c r="AB1624" s="253"/>
      <c r="AC1624" s="253"/>
      <c r="AD1624" s="253"/>
      <c r="AE1624" s="253"/>
      <c r="AF1624" s="253"/>
      <c r="AG1624" s="253"/>
      <c r="AH1624" s="253"/>
      <c r="AI1624" s="253"/>
      <c r="AP1624" s="313"/>
      <c r="AT1624" s="313"/>
    </row>
    <row r="1625" spans="1:46" s="312" customFormat="1" ht="15" customHeight="1" x14ac:dyDescent="0.25">
      <c r="A1625" s="297"/>
      <c r="B1625" s="297"/>
      <c r="C1625" s="253"/>
      <c r="D1625" s="253"/>
      <c r="E1625" s="253"/>
      <c r="F1625" s="253"/>
      <c r="G1625" s="253"/>
      <c r="H1625" s="253"/>
      <c r="I1625" s="253"/>
      <c r="J1625" s="253"/>
      <c r="K1625" s="253"/>
      <c r="L1625" s="253"/>
      <c r="M1625" s="253"/>
      <c r="N1625" s="253"/>
      <c r="O1625" s="253"/>
      <c r="P1625" s="253"/>
      <c r="Q1625" s="253"/>
      <c r="R1625" s="253"/>
      <c r="S1625" s="253"/>
      <c r="T1625" s="253"/>
      <c r="U1625" s="253"/>
      <c r="V1625" s="253"/>
      <c r="W1625" s="253"/>
      <c r="X1625" s="253"/>
      <c r="Y1625" s="253"/>
      <c r="Z1625" s="253"/>
      <c r="AA1625" s="253"/>
      <c r="AB1625" s="253"/>
      <c r="AC1625" s="253"/>
      <c r="AD1625" s="253"/>
      <c r="AE1625" s="253"/>
      <c r="AF1625" s="253"/>
      <c r="AG1625" s="253"/>
      <c r="AH1625" s="253"/>
      <c r="AI1625" s="253"/>
      <c r="AP1625" s="313"/>
      <c r="AT1625" s="313"/>
    </row>
    <row r="1626" spans="1:46" s="312" customFormat="1" ht="15" customHeight="1" x14ac:dyDescent="0.25">
      <c r="A1626" s="297"/>
      <c r="B1626" s="297"/>
      <c r="C1626" s="253"/>
      <c r="D1626" s="253"/>
      <c r="E1626" s="253"/>
      <c r="F1626" s="253"/>
      <c r="G1626" s="253"/>
      <c r="H1626" s="253"/>
      <c r="I1626" s="253"/>
      <c r="J1626" s="253"/>
      <c r="K1626" s="253"/>
      <c r="L1626" s="253"/>
      <c r="M1626" s="253"/>
      <c r="N1626" s="253"/>
      <c r="O1626" s="253"/>
      <c r="P1626" s="253"/>
      <c r="Q1626" s="253"/>
      <c r="R1626" s="253"/>
      <c r="S1626" s="253"/>
      <c r="T1626" s="253"/>
      <c r="U1626" s="253"/>
      <c r="V1626" s="253"/>
      <c r="W1626" s="253"/>
      <c r="X1626" s="253"/>
      <c r="Y1626" s="253"/>
      <c r="Z1626" s="253"/>
      <c r="AA1626" s="253"/>
      <c r="AB1626" s="253"/>
      <c r="AC1626" s="253"/>
      <c r="AD1626" s="253"/>
      <c r="AE1626" s="253"/>
      <c r="AF1626" s="253"/>
      <c r="AG1626" s="253"/>
      <c r="AH1626" s="253"/>
      <c r="AI1626" s="253"/>
      <c r="AP1626" s="313"/>
      <c r="AT1626" s="313"/>
    </row>
    <row r="1627" spans="1:46" s="312" customFormat="1" ht="15" customHeight="1" x14ac:dyDescent="0.25">
      <c r="A1627" s="297"/>
      <c r="B1627" s="297"/>
      <c r="C1627" s="253"/>
      <c r="D1627" s="253"/>
      <c r="E1627" s="253"/>
      <c r="F1627" s="253"/>
      <c r="G1627" s="253"/>
      <c r="H1627" s="253"/>
      <c r="I1627" s="253"/>
      <c r="J1627" s="253"/>
      <c r="K1627" s="253"/>
      <c r="L1627" s="253"/>
      <c r="M1627" s="253"/>
      <c r="N1627" s="253"/>
      <c r="O1627" s="253"/>
      <c r="P1627" s="253"/>
      <c r="Q1627" s="253"/>
      <c r="R1627" s="253"/>
      <c r="S1627" s="253"/>
      <c r="T1627" s="253"/>
      <c r="U1627" s="253"/>
      <c r="V1627" s="253"/>
      <c r="W1627" s="253"/>
      <c r="X1627" s="253"/>
      <c r="Y1627" s="253"/>
      <c r="Z1627" s="253"/>
      <c r="AA1627" s="253"/>
      <c r="AB1627" s="253"/>
      <c r="AC1627" s="253"/>
      <c r="AD1627" s="253"/>
      <c r="AE1627" s="253"/>
      <c r="AF1627" s="253"/>
      <c r="AG1627" s="253"/>
      <c r="AH1627" s="253"/>
      <c r="AI1627" s="253"/>
      <c r="AP1627" s="313"/>
      <c r="AT1627" s="313"/>
    </row>
    <row r="1628" spans="1:46" s="312" customFormat="1" ht="15" customHeight="1" x14ac:dyDescent="0.25">
      <c r="A1628" s="297"/>
      <c r="B1628" s="297"/>
      <c r="C1628" s="253"/>
      <c r="D1628" s="253"/>
      <c r="E1628" s="253"/>
      <c r="F1628" s="253"/>
      <c r="G1628" s="253"/>
      <c r="H1628" s="253"/>
      <c r="I1628" s="253"/>
      <c r="J1628" s="253"/>
      <c r="K1628" s="253"/>
      <c r="L1628" s="253"/>
      <c r="M1628" s="253"/>
      <c r="N1628" s="253"/>
      <c r="O1628" s="253"/>
      <c r="P1628" s="253"/>
      <c r="Q1628" s="253"/>
      <c r="R1628" s="253"/>
      <c r="S1628" s="253"/>
      <c r="T1628" s="253"/>
      <c r="U1628" s="253"/>
      <c r="V1628" s="253"/>
      <c r="W1628" s="253"/>
      <c r="X1628" s="253"/>
      <c r="Y1628" s="253"/>
      <c r="Z1628" s="253"/>
      <c r="AA1628" s="253"/>
      <c r="AB1628" s="253"/>
      <c r="AC1628" s="253"/>
      <c r="AD1628" s="253"/>
      <c r="AE1628" s="253"/>
      <c r="AF1628" s="253"/>
      <c r="AG1628" s="253"/>
      <c r="AH1628" s="253"/>
      <c r="AI1628" s="253"/>
      <c r="AP1628" s="313"/>
      <c r="AT1628" s="313"/>
    </row>
    <row r="1629" spans="1:46" s="312" customFormat="1" ht="15" customHeight="1" x14ac:dyDescent="0.25">
      <c r="A1629" s="297"/>
      <c r="B1629" s="297"/>
      <c r="C1629" s="253"/>
      <c r="D1629" s="253"/>
      <c r="E1629" s="253"/>
      <c r="F1629" s="253"/>
      <c r="G1629" s="253"/>
      <c r="H1629" s="253"/>
      <c r="I1629" s="253"/>
      <c r="J1629" s="253"/>
      <c r="K1629" s="253"/>
      <c r="L1629" s="253"/>
      <c r="M1629" s="253"/>
      <c r="N1629" s="253"/>
      <c r="O1629" s="253"/>
      <c r="P1629" s="253"/>
      <c r="Q1629" s="253"/>
      <c r="R1629" s="253"/>
      <c r="S1629" s="253"/>
      <c r="T1629" s="253"/>
      <c r="U1629" s="253"/>
      <c r="V1629" s="253"/>
      <c r="W1629" s="253"/>
      <c r="X1629" s="253"/>
      <c r="Y1629" s="253"/>
      <c r="Z1629" s="253"/>
      <c r="AA1629" s="253"/>
      <c r="AB1629" s="253"/>
      <c r="AC1629" s="253"/>
      <c r="AD1629" s="253"/>
      <c r="AE1629" s="253"/>
      <c r="AF1629" s="253"/>
      <c r="AG1629" s="253"/>
      <c r="AH1629" s="253"/>
      <c r="AI1629" s="253"/>
      <c r="AP1629" s="313"/>
      <c r="AT1629" s="313"/>
    </row>
    <row r="1630" spans="1:46" s="312" customFormat="1" ht="15" customHeight="1" x14ac:dyDescent="0.25">
      <c r="A1630" s="297"/>
      <c r="B1630" s="297"/>
      <c r="C1630" s="253"/>
      <c r="D1630" s="253"/>
      <c r="E1630" s="253"/>
      <c r="F1630" s="253"/>
      <c r="G1630" s="253"/>
      <c r="H1630" s="253"/>
      <c r="I1630" s="253"/>
      <c r="J1630" s="253"/>
      <c r="K1630" s="253"/>
      <c r="L1630" s="253"/>
      <c r="M1630" s="253"/>
      <c r="N1630" s="253"/>
      <c r="O1630" s="253"/>
      <c r="P1630" s="253"/>
      <c r="Q1630" s="253"/>
      <c r="R1630" s="253"/>
      <c r="S1630" s="253"/>
      <c r="T1630" s="253"/>
      <c r="U1630" s="253"/>
      <c r="V1630" s="253"/>
      <c r="W1630" s="253"/>
      <c r="X1630" s="253"/>
      <c r="Y1630" s="253"/>
      <c r="Z1630" s="253"/>
      <c r="AA1630" s="253"/>
      <c r="AB1630" s="253"/>
      <c r="AC1630" s="253"/>
      <c r="AD1630" s="253"/>
      <c r="AE1630" s="253"/>
      <c r="AF1630" s="253"/>
      <c r="AG1630" s="253"/>
      <c r="AH1630" s="253"/>
      <c r="AI1630" s="253"/>
      <c r="AP1630" s="313"/>
      <c r="AT1630" s="313"/>
    </row>
    <row r="1631" spans="1:46" s="312" customFormat="1" ht="15" customHeight="1" x14ac:dyDescent="0.25">
      <c r="A1631" s="297"/>
      <c r="B1631" s="297"/>
      <c r="C1631" s="253"/>
      <c r="D1631" s="253"/>
      <c r="E1631" s="253"/>
      <c r="F1631" s="253"/>
      <c r="G1631" s="253"/>
      <c r="H1631" s="253"/>
      <c r="I1631" s="253"/>
      <c r="J1631" s="253"/>
      <c r="K1631" s="253"/>
      <c r="L1631" s="253"/>
      <c r="M1631" s="253"/>
      <c r="N1631" s="253"/>
      <c r="O1631" s="253"/>
      <c r="P1631" s="253"/>
      <c r="Q1631" s="253"/>
      <c r="R1631" s="253"/>
      <c r="S1631" s="253"/>
      <c r="T1631" s="253"/>
      <c r="U1631" s="253"/>
      <c r="V1631" s="253"/>
      <c r="W1631" s="253"/>
      <c r="X1631" s="253"/>
      <c r="Y1631" s="253"/>
      <c r="Z1631" s="253"/>
      <c r="AA1631" s="253"/>
      <c r="AB1631" s="253"/>
      <c r="AC1631" s="253"/>
      <c r="AD1631" s="253"/>
      <c r="AE1631" s="253"/>
      <c r="AF1631" s="253"/>
      <c r="AG1631" s="253"/>
      <c r="AH1631" s="253"/>
      <c r="AI1631" s="253"/>
      <c r="AP1631" s="313"/>
      <c r="AT1631" s="313"/>
    </row>
    <row r="1632" spans="1:46" s="312" customFormat="1" ht="15" customHeight="1" x14ac:dyDescent="0.25">
      <c r="A1632" s="297"/>
      <c r="B1632" s="297"/>
      <c r="C1632" s="253"/>
      <c r="D1632" s="253"/>
      <c r="E1632" s="253"/>
      <c r="F1632" s="253"/>
      <c r="G1632" s="253"/>
      <c r="H1632" s="253"/>
      <c r="I1632" s="253"/>
      <c r="J1632" s="253"/>
      <c r="K1632" s="253"/>
      <c r="L1632" s="253"/>
      <c r="M1632" s="253"/>
      <c r="N1632" s="253"/>
      <c r="O1632" s="253"/>
      <c r="P1632" s="253"/>
      <c r="Q1632" s="253"/>
      <c r="R1632" s="253"/>
      <c r="S1632" s="253"/>
      <c r="T1632" s="253"/>
      <c r="U1632" s="253"/>
      <c r="V1632" s="253"/>
      <c r="W1632" s="253"/>
      <c r="X1632" s="253"/>
      <c r="Y1632" s="253"/>
      <c r="Z1632" s="253"/>
      <c r="AA1632" s="253"/>
      <c r="AB1632" s="253"/>
      <c r="AC1632" s="253"/>
      <c r="AD1632" s="253"/>
      <c r="AE1632" s="253"/>
      <c r="AF1632" s="253"/>
      <c r="AG1632" s="253"/>
      <c r="AH1632" s="253"/>
      <c r="AI1632" s="253"/>
      <c r="AP1632" s="313"/>
      <c r="AT1632" s="313"/>
    </row>
    <row r="1633" spans="1:46" s="312" customFormat="1" ht="15" customHeight="1" x14ac:dyDescent="0.25">
      <c r="A1633" s="297"/>
      <c r="B1633" s="297"/>
      <c r="C1633" s="253"/>
      <c r="D1633" s="253"/>
      <c r="E1633" s="253"/>
      <c r="F1633" s="253"/>
      <c r="G1633" s="253"/>
      <c r="H1633" s="253"/>
      <c r="I1633" s="253"/>
      <c r="J1633" s="253"/>
      <c r="K1633" s="253"/>
      <c r="L1633" s="253"/>
      <c r="M1633" s="253"/>
      <c r="N1633" s="253"/>
      <c r="O1633" s="253"/>
      <c r="P1633" s="253"/>
      <c r="Q1633" s="253"/>
      <c r="R1633" s="253"/>
      <c r="S1633" s="253"/>
      <c r="T1633" s="253"/>
      <c r="U1633" s="253"/>
      <c r="V1633" s="253"/>
      <c r="W1633" s="253"/>
      <c r="X1633" s="253"/>
      <c r="Y1633" s="253"/>
      <c r="Z1633" s="253"/>
      <c r="AA1633" s="253"/>
      <c r="AB1633" s="253"/>
      <c r="AC1633" s="253"/>
      <c r="AD1633" s="253"/>
      <c r="AE1633" s="253"/>
      <c r="AF1633" s="253"/>
      <c r="AG1633" s="253"/>
      <c r="AH1633" s="253"/>
      <c r="AI1633" s="253"/>
      <c r="AP1633" s="313"/>
      <c r="AT1633" s="313"/>
    </row>
    <row r="1634" spans="1:46" s="312" customFormat="1" ht="15" customHeight="1" x14ac:dyDescent="0.25">
      <c r="A1634" s="297"/>
      <c r="B1634" s="297"/>
      <c r="C1634" s="253"/>
      <c r="D1634" s="253"/>
      <c r="E1634" s="253"/>
      <c r="F1634" s="253"/>
      <c r="G1634" s="253"/>
      <c r="H1634" s="253"/>
      <c r="I1634" s="253"/>
      <c r="J1634" s="253"/>
      <c r="K1634" s="253"/>
      <c r="L1634" s="253"/>
      <c r="M1634" s="253"/>
      <c r="N1634" s="253"/>
      <c r="O1634" s="253"/>
      <c r="P1634" s="253"/>
      <c r="Q1634" s="253"/>
      <c r="R1634" s="253"/>
      <c r="S1634" s="253"/>
      <c r="T1634" s="253"/>
      <c r="U1634" s="253"/>
      <c r="V1634" s="253"/>
      <c r="W1634" s="253"/>
      <c r="X1634" s="253"/>
      <c r="Y1634" s="253"/>
      <c r="Z1634" s="253"/>
      <c r="AA1634" s="253"/>
      <c r="AB1634" s="253"/>
      <c r="AC1634" s="253"/>
      <c r="AD1634" s="253"/>
      <c r="AE1634" s="253"/>
      <c r="AF1634" s="253"/>
      <c r="AG1634" s="253"/>
      <c r="AH1634" s="253"/>
      <c r="AI1634" s="253"/>
      <c r="AP1634" s="313"/>
      <c r="AT1634" s="313"/>
    </row>
    <row r="1635" spans="1:46" s="312" customFormat="1" ht="15" customHeight="1" x14ac:dyDescent="0.25">
      <c r="A1635" s="297"/>
      <c r="B1635" s="297"/>
      <c r="C1635" s="253"/>
      <c r="D1635" s="253"/>
      <c r="E1635" s="253"/>
      <c r="F1635" s="253"/>
      <c r="G1635" s="253"/>
      <c r="H1635" s="253"/>
      <c r="I1635" s="253"/>
      <c r="J1635" s="253"/>
      <c r="K1635" s="253"/>
      <c r="L1635" s="253"/>
      <c r="M1635" s="253"/>
      <c r="N1635" s="253"/>
      <c r="O1635" s="253"/>
      <c r="P1635" s="253"/>
      <c r="Q1635" s="253"/>
      <c r="R1635" s="253"/>
      <c r="S1635" s="253"/>
      <c r="T1635" s="253"/>
      <c r="U1635" s="253"/>
      <c r="V1635" s="253"/>
      <c r="W1635" s="253"/>
      <c r="X1635" s="253"/>
      <c r="Y1635" s="253"/>
      <c r="Z1635" s="253"/>
      <c r="AA1635" s="253"/>
      <c r="AB1635" s="253"/>
      <c r="AC1635" s="253"/>
      <c r="AD1635" s="253"/>
      <c r="AE1635" s="253"/>
      <c r="AF1635" s="253"/>
      <c r="AG1635" s="253"/>
      <c r="AH1635" s="253"/>
      <c r="AI1635" s="253"/>
      <c r="AP1635" s="313"/>
      <c r="AT1635" s="313"/>
    </row>
    <row r="1636" spans="1:46" s="312" customFormat="1" ht="15" customHeight="1" x14ac:dyDescent="0.25">
      <c r="A1636" s="297"/>
      <c r="B1636" s="297"/>
      <c r="C1636" s="253"/>
      <c r="D1636" s="253"/>
      <c r="E1636" s="253"/>
      <c r="F1636" s="253"/>
      <c r="G1636" s="253"/>
      <c r="H1636" s="253"/>
      <c r="I1636" s="253"/>
      <c r="J1636" s="253"/>
      <c r="K1636" s="253"/>
      <c r="L1636" s="253"/>
      <c r="M1636" s="253"/>
      <c r="N1636" s="253"/>
      <c r="O1636" s="253"/>
      <c r="P1636" s="253"/>
      <c r="Q1636" s="253"/>
      <c r="R1636" s="253"/>
      <c r="S1636" s="253"/>
      <c r="T1636" s="253"/>
      <c r="U1636" s="253"/>
      <c r="V1636" s="253"/>
      <c r="W1636" s="253"/>
      <c r="X1636" s="253"/>
      <c r="Y1636" s="253"/>
      <c r="Z1636" s="253"/>
      <c r="AA1636" s="253"/>
      <c r="AB1636" s="253"/>
      <c r="AC1636" s="253"/>
      <c r="AD1636" s="253"/>
      <c r="AE1636" s="253"/>
      <c r="AF1636" s="253"/>
      <c r="AG1636" s="253"/>
      <c r="AH1636" s="253"/>
      <c r="AI1636" s="253"/>
      <c r="AP1636" s="313"/>
      <c r="AT1636" s="313"/>
    </row>
    <row r="1637" spans="1:46" s="312" customFormat="1" ht="15" customHeight="1" x14ac:dyDescent="0.25">
      <c r="A1637" s="297"/>
      <c r="B1637" s="297"/>
      <c r="C1637" s="253"/>
      <c r="D1637" s="253"/>
      <c r="E1637" s="253"/>
      <c r="F1637" s="253"/>
      <c r="G1637" s="253"/>
      <c r="H1637" s="253"/>
      <c r="I1637" s="253"/>
      <c r="J1637" s="253"/>
      <c r="K1637" s="253"/>
      <c r="L1637" s="253"/>
      <c r="M1637" s="253"/>
      <c r="N1637" s="253"/>
      <c r="O1637" s="253"/>
      <c r="P1637" s="253"/>
      <c r="Q1637" s="253"/>
      <c r="R1637" s="253"/>
      <c r="S1637" s="253"/>
      <c r="T1637" s="253"/>
      <c r="U1637" s="253"/>
      <c r="V1637" s="253"/>
      <c r="W1637" s="253"/>
      <c r="X1637" s="253"/>
      <c r="Y1637" s="253"/>
      <c r="Z1637" s="253"/>
      <c r="AA1637" s="253"/>
      <c r="AB1637" s="253"/>
      <c r="AC1637" s="253"/>
      <c r="AD1637" s="253"/>
      <c r="AE1637" s="253"/>
      <c r="AF1637" s="253"/>
      <c r="AG1637" s="253"/>
      <c r="AH1637" s="253"/>
      <c r="AI1637" s="253"/>
      <c r="AP1637" s="313"/>
      <c r="AT1637" s="313"/>
    </row>
    <row r="1638" spans="1:46" s="312" customFormat="1" ht="15" customHeight="1" x14ac:dyDescent="0.25">
      <c r="A1638" s="297"/>
      <c r="B1638" s="297"/>
      <c r="C1638" s="253"/>
      <c r="D1638" s="253"/>
      <c r="E1638" s="253"/>
      <c r="F1638" s="253"/>
      <c r="G1638" s="253"/>
      <c r="H1638" s="253"/>
      <c r="I1638" s="253"/>
      <c r="J1638" s="253"/>
      <c r="K1638" s="253"/>
      <c r="L1638" s="253"/>
      <c r="M1638" s="253"/>
      <c r="N1638" s="253"/>
      <c r="O1638" s="253"/>
      <c r="P1638" s="253"/>
      <c r="Q1638" s="253"/>
      <c r="R1638" s="253"/>
      <c r="S1638" s="253"/>
      <c r="T1638" s="253"/>
      <c r="U1638" s="253"/>
      <c r="V1638" s="253"/>
      <c r="W1638" s="253"/>
      <c r="X1638" s="253"/>
      <c r="Y1638" s="253"/>
      <c r="Z1638" s="253"/>
      <c r="AA1638" s="253"/>
      <c r="AB1638" s="253"/>
      <c r="AC1638" s="253"/>
      <c r="AD1638" s="253"/>
      <c r="AE1638" s="253"/>
      <c r="AF1638" s="253"/>
      <c r="AG1638" s="253"/>
      <c r="AH1638" s="253"/>
      <c r="AI1638" s="253"/>
      <c r="AP1638" s="313"/>
      <c r="AT1638" s="313"/>
    </row>
    <row r="1639" spans="1:46" s="312" customFormat="1" ht="15" customHeight="1" x14ac:dyDescent="0.25">
      <c r="A1639" s="297"/>
      <c r="B1639" s="297"/>
      <c r="C1639" s="253"/>
      <c r="D1639" s="253"/>
      <c r="E1639" s="253"/>
      <c r="F1639" s="253"/>
      <c r="G1639" s="253"/>
      <c r="H1639" s="253"/>
      <c r="I1639" s="253"/>
      <c r="J1639" s="253"/>
      <c r="K1639" s="253"/>
      <c r="L1639" s="253"/>
      <c r="M1639" s="253"/>
      <c r="N1639" s="253"/>
      <c r="O1639" s="253"/>
      <c r="P1639" s="253"/>
      <c r="Q1639" s="253"/>
      <c r="R1639" s="253"/>
      <c r="S1639" s="253"/>
      <c r="T1639" s="253"/>
      <c r="U1639" s="253"/>
      <c r="V1639" s="253"/>
      <c r="W1639" s="253"/>
      <c r="X1639" s="253"/>
      <c r="Y1639" s="253"/>
      <c r="Z1639" s="253"/>
      <c r="AA1639" s="253"/>
      <c r="AB1639" s="253"/>
      <c r="AC1639" s="253"/>
      <c r="AD1639" s="253"/>
      <c r="AE1639" s="253"/>
      <c r="AF1639" s="253"/>
      <c r="AG1639" s="253"/>
      <c r="AH1639" s="253"/>
      <c r="AI1639" s="253"/>
      <c r="AP1639" s="313"/>
      <c r="AT1639" s="313"/>
    </row>
    <row r="1640" spans="1:46" s="312" customFormat="1" ht="15" customHeight="1" x14ac:dyDescent="0.25">
      <c r="A1640" s="297"/>
      <c r="B1640" s="297"/>
      <c r="C1640" s="253"/>
      <c r="D1640" s="253"/>
      <c r="E1640" s="253"/>
      <c r="F1640" s="253"/>
      <c r="G1640" s="253"/>
      <c r="H1640" s="253"/>
      <c r="I1640" s="253"/>
      <c r="J1640" s="253"/>
      <c r="K1640" s="253"/>
      <c r="L1640" s="253"/>
      <c r="M1640" s="253"/>
      <c r="N1640" s="253"/>
      <c r="O1640" s="253"/>
      <c r="P1640" s="253"/>
      <c r="Q1640" s="253"/>
      <c r="R1640" s="253"/>
      <c r="S1640" s="253"/>
      <c r="T1640" s="253"/>
      <c r="U1640" s="253"/>
      <c r="V1640" s="253"/>
      <c r="W1640" s="253"/>
      <c r="X1640" s="253"/>
      <c r="Y1640" s="253"/>
      <c r="Z1640" s="253"/>
      <c r="AA1640" s="253"/>
      <c r="AB1640" s="253"/>
      <c r="AC1640" s="253"/>
      <c r="AD1640" s="253"/>
      <c r="AE1640" s="253"/>
      <c r="AF1640" s="253"/>
      <c r="AG1640" s="253"/>
      <c r="AH1640" s="253"/>
      <c r="AI1640" s="253"/>
      <c r="AP1640" s="313"/>
      <c r="AT1640" s="313"/>
    </row>
    <row r="1641" spans="1:46" s="312" customFormat="1" ht="15" customHeight="1" x14ac:dyDescent="0.25">
      <c r="A1641" s="297"/>
      <c r="B1641" s="297"/>
      <c r="C1641" s="253"/>
      <c r="D1641" s="253"/>
      <c r="E1641" s="253"/>
      <c r="F1641" s="253"/>
      <c r="G1641" s="253"/>
      <c r="H1641" s="253"/>
      <c r="I1641" s="253"/>
      <c r="J1641" s="253"/>
      <c r="K1641" s="253"/>
      <c r="L1641" s="253"/>
      <c r="M1641" s="253"/>
      <c r="N1641" s="253"/>
      <c r="O1641" s="253"/>
      <c r="P1641" s="253"/>
      <c r="Q1641" s="253"/>
      <c r="R1641" s="253"/>
      <c r="S1641" s="253"/>
      <c r="T1641" s="253"/>
      <c r="U1641" s="253"/>
      <c r="V1641" s="253"/>
      <c r="W1641" s="253"/>
      <c r="X1641" s="253"/>
      <c r="Y1641" s="253"/>
      <c r="Z1641" s="253"/>
      <c r="AA1641" s="253"/>
      <c r="AB1641" s="253"/>
      <c r="AC1641" s="253"/>
      <c r="AD1641" s="253"/>
      <c r="AE1641" s="253"/>
      <c r="AF1641" s="253"/>
      <c r="AG1641" s="253"/>
      <c r="AH1641" s="253"/>
      <c r="AI1641" s="253"/>
      <c r="AP1641" s="313"/>
      <c r="AT1641" s="313"/>
    </row>
    <row r="1642" spans="1:46" s="312" customFormat="1" ht="15" customHeight="1" x14ac:dyDescent="0.25">
      <c r="A1642" s="297"/>
      <c r="B1642" s="297"/>
      <c r="C1642" s="253"/>
      <c r="D1642" s="253"/>
      <c r="E1642" s="253"/>
      <c r="F1642" s="253"/>
      <c r="G1642" s="253"/>
      <c r="H1642" s="253"/>
      <c r="I1642" s="253"/>
      <c r="J1642" s="253"/>
      <c r="K1642" s="253"/>
      <c r="L1642" s="253"/>
      <c r="M1642" s="253"/>
      <c r="N1642" s="253"/>
      <c r="O1642" s="253"/>
      <c r="P1642" s="253"/>
      <c r="Q1642" s="253"/>
      <c r="R1642" s="253"/>
      <c r="S1642" s="253"/>
      <c r="T1642" s="253"/>
      <c r="U1642" s="253"/>
      <c r="V1642" s="253"/>
      <c r="W1642" s="253"/>
      <c r="X1642" s="253"/>
      <c r="Y1642" s="253"/>
      <c r="Z1642" s="253"/>
      <c r="AA1642" s="253"/>
      <c r="AB1642" s="253"/>
      <c r="AC1642" s="253"/>
      <c r="AD1642" s="253"/>
      <c r="AE1642" s="253"/>
      <c r="AF1642" s="253"/>
      <c r="AG1642" s="253"/>
      <c r="AH1642" s="253"/>
      <c r="AI1642" s="253"/>
      <c r="AP1642" s="313"/>
      <c r="AT1642" s="313"/>
    </row>
    <row r="1643" spans="1:46" s="312" customFormat="1" ht="15" customHeight="1" x14ac:dyDescent="0.25">
      <c r="A1643" s="297"/>
      <c r="B1643" s="297"/>
      <c r="C1643" s="253"/>
      <c r="D1643" s="253"/>
      <c r="E1643" s="253"/>
      <c r="F1643" s="253"/>
      <c r="G1643" s="253"/>
      <c r="H1643" s="253"/>
      <c r="I1643" s="253"/>
      <c r="J1643" s="253"/>
      <c r="K1643" s="253"/>
      <c r="L1643" s="253"/>
      <c r="M1643" s="253"/>
      <c r="N1643" s="253"/>
      <c r="O1643" s="253"/>
      <c r="P1643" s="253"/>
      <c r="Q1643" s="253"/>
      <c r="R1643" s="253"/>
      <c r="S1643" s="253"/>
      <c r="T1643" s="253"/>
      <c r="U1643" s="253"/>
      <c r="V1643" s="253"/>
      <c r="W1643" s="253"/>
      <c r="X1643" s="253"/>
      <c r="Y1643" s="253"/>
      <c r="Z1643" s="253"/>
      <c r="AA1643" s="253"/>
      <c r="AB1643" s="253"/>
      <c r="AC1643" s="253"/>
      <c r="AD1643" s="253"/>
      <c r="AE1643" s="253"/>
      <c r="AF1643" s="253"/>
      <c r="AG1643" s="253"/>
      <c r="AH1643" s="253"/>
      <c r="AI1643" s="253"/>
      <c r="AP1643" s="313"/>
      <c r="AT1643" s="313"/>
    </row>
    <row r="1644" spans="1:46" s="312" customFormat="1" ht="15" customHeight="1" x14ac:dyDescent="0.25">
      <c r="A1644" s="297"/>
      <c r="B1644" s="297"/>
      <c r="C1644" s="253"/>
      <c r="D1644" s="253"/>
      <c r="E1644" s="253"/>
      <c r="F1644" s="253"/>
      <c r="G1644" s="253"/>
      <c r="H1644" s="253"/>
      <c r="I1644" s="253"/>
      <c r="J1644" s="253"/>
      <c r="K1644" s="253"/>
      <c r="L1644" s="253"/>
      <c r="M1644" s="253"/>
      <c r="N1644" s="253"/>
      <c r="O1644" s="253"/>
      <c r="P1644" s="253"/>
      <c r="Q1644" s="253"/>
      <c r="R1644" s="253"/>
      <c r="S1644" s="253"/>
      <c r="T1644" s="253"/>
      <c r="U1644" s="253"/>
      <c r="V1644" s="253"/>
      <c r="W1644" s="253"/>
      <c r="X1644" s="253"/>
      <c r="Y1644" s="253"/>
      <c r="Z1644" s="253"/>
      <c r="AA1644" s="253"/>
      <c r="AB1644" s="253"/>
      <c r="AC1644" s="253"/>
      <c r="AD1644" s="253"/>
      <c r="AE1644" s="253"/>
      <c r="AF1644" s="253"/>
      <c r="AG1644" s="253"/>
      <c r="AH1644" s="253"/>
      <c r="AI1644" s="253"/>
      <c r="AP1644" s="313"/>
      <c r="AT1644" s="313"/>
    </row>
    <row r="1645" spans="1:46" s="312" customFormat="1" ht="15" customHeight="1" x14ac:dyDescent="0.25">
      <c r="A1645" s="297"/>
      <c r="B1645" s="297"/>
      <c r="C1645" s="253"/>
      <c r="D1645" s="253"/>
      <c r="E1645" s="253"/>
      <c r="F1645" s="253"/>
      <c r="G1645" s="253"/>
      <c r="H1645" s="253"/>
      <c r="I1645" s="253"/>
      <c r="J1645" s="253"/>
      <c r="K1645" s="253"/>
      <c r="L1645" s="253"/>
      <c r="M1645" s="253"/>
      <c r="N1645" s="253"/>
      <c r="O1645" s="253"/>
      <c r="P1645" s="253"/>
      <c r="Q1645" s="253"/>
      <c r="R1645" s="253"/>
      <c r="S1645" s="253"/>
      <c r="T1645" s="253"/>
      <c r="U1645" s="253"/>
      <c r="V1645" s="253"/>
      <c r="W1645" s="253"/>
      <c r="X1645" s="253"/>
      <c r="Y1645" s="253"/>
      <c r="Z1645" s="253"/>
      <c r="AA1645" s="253"/>
      <c r="AB1645" s="253"/>
      <c r="AC1645" s="253"/>
      <c r="AD1645" s="253"/>
      <c r="AE1645" s="253"/>
      <c r="AF1645" s="253"/>
      <c r="AG1645" s="253"/>
      <c r="AH1645" s="253"/>
      <c r="AI1645" s="253"/>
      <c r="AP1645" s="313"/>
      <c r="AT1645" s="313"/>
    </row>
    <row r="1646" spans="1:46" s="312" customFormat="1" ht="15" customHeight="1" x14ac:dyDescent="0.25">
      <c r="A1646" s="297"/>
      <c r="B1646" s="297"/>
      <c r="C1646" s="253"/>
      <c r="D1646" s="253"/>
      <c r="E1646" s="253"/>
      <c r="F1646" s="253"/>
      <c r="G1646" s="253"/>
      <c r="H1646" s="253"/>
      <c r="I1646" s="253"/>
      <c r="J1646" s="253"/>
      <c r="K1646" s="253"/>
      <c r="L1646" s="253"/>
      <c r="M1646" s="253"/>
      <c r="N1646" s="253"/>
      <c r="O1646" s="253"/>
      <c r="P1646" s="253"/>
      <c r="Q1646" s="253"/>
      <c r="R1646" s="253"/>
      <c r="S1646" s="253"/>
      <c r="T1646" s="253"/>
      <c r="U1646" s="253"/>
      <c r="V1646" s="253"/>
      <c r="W1646" s="253"/>
      <c r="X1646" s="253"/>
      <c r="Y1646" s="253"/>
      <c r="Z1646" s="253"/>
      <c r="AA1646" s="253"/>
      <c r="AB1646" s="253"/>
      <c r="AC1646" s="253"/>
      <c r="AD1646" s="253"/>
      <c r="AE1646" s="253"/>
      <c r="AF1646" s="253"/>
      <c r="AG1646" s="253"/>
      <c r="AH1646" s="253"/>
      <c r="AI1646" s="253"/>
      <c r="AP1646" s="313"/>
      <c r="AT1646" s="313"/>
    </row>
    <row r="1647" spans="1:46" s="312" customFormat="1" ht="15" customHeight="1" x14ac:dyDescent="0.25">
      <c r="A1647" s="297"/>
      <c r="B1647" s="297"/>
      <c r="C1647" s="253"/>
      <c r="D1647" s="253"/>
      <c r="E1647" s="253"/>
      <c r="F1647" s="253"/>
      <c r="G1647" s="253"/>
      <c r="H1647" s="253"/>
      <c r="I1647" s="253"/>
      <c r="J1647" s="253"/>
      <c r="K1647" s="253"/>
      <c r="L1647" s="253"/>
      <c r="M1647" s="253"/>
      <c r="N1647" s="253"/>
      <c r="O1647" s="253"/>
      <c r="P1647" s="253"/>
      <c r="Q1647" s="253"/>
      <c r="R1647" s="253"/>
      <c r="S1647" s="253"/>
      <c r="T1647" s="253"/>
      <c r="U1647" s="253"/>
      <c r="V1647" s="253"/>
      <c r="W1647" s="253"/>
      <c r="X1647" s="253"/>
      <c r="Y1647" s="253"/>
      <c r="Z1647" s="253"/>
      <c r="AA1647" s="253"/>
      <c r="AB1647" s="253"/>
      <c r="AC1647" s="253"/>
      <c r="AD1647" s="253"/>
      <c r="AE1647" s="253"/>
      <c r="AF1647" s="253"/>
      <c r="AG1647" s="253"/>
      <c r="AH1647" s="253"/>
      <c r="AI1647" s="253"/>
      <c r="AP1647" s="313"/>
      <c r="AT1647" s="313"/>
    </row>
    <row r="1648" spans="1:46" s="312" customFormat="1" ht="15" customHeight="1" x14ac:dyDescent="0.25">
      <c r="A1648" s="297"/>
      <c r="B1648" s="297"/>
      <c r="C1648" s="253"/>
      <c r="D1648" s="253"/>
      <c r="E1648" s="253"/>
      <c r="F1648" s="253"/>
      <c r="G1648" s="253"/>
      <c r="H1648" s="253"/>
      <c r="I1648" s="253"/>
      <c r="J1648" s="253"/>
      <c r="K1648" s="253"/>
      <c r="L1648" s="253"/>
      <c r="M1648" s="253"/>
      <c r="N1648" s="253"/>
      <c r="O1648" s="253"/>
      <c r="P1648" s="253"/>
      <c r="Q1648" s="253"/>
      <c r="R1648" s="253"/>
      <c r="S1648" s="253"/>
      <c r="T1648" s="253"/>
      <c r="U1648" s="253"/>
      <c r="V1648" s="253"/>
      <c r="W1648" s="253"/>
      <c r="X1648" s="253"/>
      <c r="Y1648" s="253"/>
      <c r="Z1648" s="253"/>
      <c r="AA1648" s="253"/>
      <c r="AB1648" s="253"/>
      <c r="AC1648" s="253"/>
      <c r="AD1648" s="253"/>
      <c r="AE1648" s="253"/>
      <c r="AF1648" s="253"/>
      <c r="AG1648" s="253"/>
      <c r="AH1648" s="253"/>
      <c r="AI1648" s="253"/>
      <c r="AP1648" s="313"/>
      <c r="AT1648" s="313"/>
    </row>
    <row r="1649" spans="1:46" s="312" customFormat="1" ht="15" customHeight="1" x14ac:dyDescent="0.25">
      <c r="A1649" s="297"/>
      <c r="B1649" s="297"/>
      <c r="C1649" s="253"/>
      <c r="D1649" s="253"/>
      <c r="E1649" s="253"/>
      <c r="F1649" s="253"/>
      <c r="G1649" s="253"/>
      <c r="H1649" s="253"/>
      <c r="I1649" s="253"/>
      <c r="J1649" s="253"/>
      <c r="K1649" s="253"/>
      <c r="L1649" s="253"/>
      <c r="M1649" s="253"/>
      <c r="N1649" s="253"/>
      <c r="O1649" s="253"/>
      <c r="P1649" s="253"/>
      <c r="Q1649" s="253"/>
      <c r="R1649" s="253"/>
      <c r="S1649" s="253"/>
      <c r="T1649" s="253"/>
      <c r="U1649" s="253"/>
      <c r="V1649" s="253"/>
      <c r="W1649" s="253"/>
      <c r="X1649" s="253"/>
      <c r="Y1649" s="253"/>
      <c r="Z1649" s="253"/>
      <c r="AA1649" s="253"/>
      <c r="AB1649" s="253"/>
      <c r="AC1649" s="253"/>
      <c r="AD1649" s="253"/>
      <c r="AE1649" s="253"/>
      <c r="AF1649" s="253"/>
      <c r="AG1649" s="253"/>
      <c r="AH1649" s="253"/>
      <c r="AI1649" s="253"/>
      <c r="AP1649" s="313"/>
      <c r="AT1649" s="313"/>
    </row>
    <row r="1650" spans="1:46" s="312" customFormat="1" ht="15" customHeight="1" x14ac:dyDescent="0.25">
      <c r="A1650" s="297"/>
      <c r="B1650" s="297"/>
      <c r="C1650" s="253"/>
      <c r="D1650" s="253"/>
      <c r="E1650" s="253"/>
      <c r="F1650" s="253"/>
      <c r="G1650" s="253"/>
      <c r="H1650" s="253"/>
      <c r="I1650" s="253"/>
      <c r="J1650" s="253"/>
      <c r="K1650" s="253"/>
      <c r="L1650" s="253"/>
      <c r="M1650" s="253"/>
      <c r="N1650" s="253"/>
      <c r="O1650" s="253"/>
      <c r="P1650" s="253"/>
      <c r="Q1650" s="253"/>
      <c r="R1650" s="253"/>
      <c r="S1650" s="253"/>
      <c r="T1650" s="253"/>
      <c r="U1650" s="253"/>
      <c r="V1650" s="253"/>
      <c r="W1650" s="253"/>
      <c r="X1650" s="253"/>
      <c r="Y1650" s="253"/>
      <c r="Z1650" s="253"/>
      <c r="AA1650" s="253"/>
      <c r="AB1650" s="253"/>
      <c r="AC1650" s="253"/>
      <c r="AD1650" s="253"/>
      <c r="AE1650" s="253"/>
      <c r="AF1650" s="253"/>
      <c r="AG1650" s="253"/>
      <c r="AH1650" s="253"/>
      <c r="AI1650" s="253"/>
      <c r="AP1650" s="313"/>
      <c r="AT1650" s="313"/>
    </row>
    <row r="1651" spans="1:46" s="312" customFormat="1" ht="15" customHeight="1" x14ac:dyDescent="0.25">
      <c r="A1651" s="297"/>
      <c r="B1651" s="297"/>
      <c r="C1651" s="253"/>
      <c r="D1651" s="253"/>
      <c r="E1651" s="253"/>
      <c r="F1651" s="253"/>
      <c r="G1651" s="253"/>
      <c r="H1651" s="253"/>
      <c r="I1651" s="253"/>
      <c r="J1651" s="253"/>
      <c r="K1651" s="253"/>
      <c r="L1651" s="253"/>
      <c r="M1651" s="253"/>
      <c r="N1651" s="253"/>
      <c r="O1651" s="253"/>
      <c r="P1651" s="253"/>
      <c r="Q1651" s="253"/>
      <c r="R1651" s="253"/>
      <c r="S1651" s="253"/>
      <c r="T1651" s="253"/>
      <c r="U1651" s="253"/>
      <c r="V1651" s="253"/>
      <c r="W1651" s="253"/>
      <c r="X1651" s="253"/>
      <c r="Y1651" s="253"/>
      <c r="Z1651" s="253"/>
      <c r="AA1651" s="253"/>
      <c r="AB1651" s="253"/>
      <c r="AC1651" s="253"/>
      <c r="AD1651" s="253"/>
      <c r="AE1651" s="253"/>
      <c r="AF1651" s="253"/>
      <c r="AG1651" s="253"/>
      <c r="AH1651" s="253"/>
      <c r="AI1651" s="253"/>
      <c r="AP1651" s="313"/>
      <c r="AT1651" s="313"/>
    </row>
    <row r="1652" spans="1:46" s="312" customFormat="1" ht="15" customHeight="1" x14ac:dyDescent="0.25">
      <c r="A1652" s="297"/>
      <c r="B1652" s="297"/>
      <c r="C1652" s="253"/>
      <c r="D1652" s="253"/>
      <c r="E1652" s="253"/>
      <c r="F1652" s="253"/>
      <c r="G1652" s="253"/>
      <c r="H1652" s="253"/>
      <c r="I1652" s="253"/>
      <c r="J1652" s="253"/>
      <c r="K1652" s="253"/>
      <c r="L1652" s="253"/>
      <c r="M1652" s="253"/>
      <c r="N1652" s="253"/>
      <c r="O1652" s="253"/>
      <c r="P1652" s="253"/>
      <c r="Q1652" s="253"/>
      <c r="R1652" s="253"/>
      <c r="S1652" s="253"/>
      <c r="T1652" s="253"/>
      <c r="U1652" s="253"/>
      <c r="V1652" s="253"/>
      <c r="W1652" s="253"/>
      <c r="X1652" s="253"/>
      <c r="Y1652" s="253"/>
      <c r="Z1652" s="253"/>
      <c r="AA1652" s="253"/>
      <c r="AB1652" s="253"/>
      <c r="AC1652" s="253"/>
      <c r="AD1652" s="253"/>
      <c r="AE1652" s="253"/>
      <c r="AF1652" s="253"/>
      <c r="AG1652" s="253"/>
      <c r="AH1652" s="253"/>
      <c r="AI1652" s="253"/>
      <c r="AP1652" s="313"/>
      <c r="AT1652" s="313"/>
    </row>
    <row r="1653" spans="1:46" s="312" customFormat="1" ht="15" customHeight="1" x14ac:dyDescent="0.25">
      <c r="A1653" s="297"/>
      <c r="B1653" s="297"/>
      <c r="C1653" s="253"/>
      <c r="D1653" s="253"/>
      <c r="E1653" s="253"/>
      <c r="F1653" s="253"/>
      <c r="G1653" s="253"/>
      <c r="H1653" s="253"/>
      <c r="I1653" s="253"/>
      <c r="J1653" s="253"/>
      <c r="K1653" s="253"/>
      <c r="L1653" s="253"/>
      <c r="M1653" s="253"/>
      <c r="N1653" s="253"/>
      <c r="O1653" s="253"/>
      <c r="P1653" s="253"/>
      <c r="Q1653" s="253"/>
      <c r="R1653" s="253"/>
      <c r="S1653" s="253"/>
      <c r="T1653" s="253"/>
      <c r="U1653" s="253"/>
      <c r="V1653" s="253"/>
      <c r="W1653" s="253"/>
      <c r="X1653" s="253"/>
      <c r="Y1653" s="253"/>
      <c r="Z1653" s="253"/>
      <c r="AA1653" s="253"/>
      <c r="AB1653" s="253"/>
      <c r="AC1653" s="253"/>
      <c r="AD1653" s="253"/>
      <c r="AE1653" s="253"/>
      <c r="AF1653" s="253"/>
      <c r="AG1653" s="253"/>
      <c r="AH1653" s="253"/>
      <c r="AI1653" s="253"/>
      <c r="AP1653" s="313"/>
      <c r="AT1653" s="313"/>
    </row>
    <row r="1654" spans="1:46" s="312" customFormat="1" ht="15" customHeight="1" x14ac:dyDescent="0.25">
      <c r="A1654" s="297"/>
      <c r="B1654" s="297"/>
      <c r="C1654" s="253"/>
      <c r="D1654" s="253"/>
      <c r="E1654" s="253"/>
      <c r="F1654" s="253"/>
      <c r="G1654" s="253"/>
      <c r="H1654" s="253"/>
      <c r="I1654" s="253"/>
      <c r="J1654" s="253"/>
      <c r="K1654" s="253"/>
      <c r="L1654" s="253"/>
      <c r="M1654" s="253"/>
      <c r="N1654" s="253"/>
      <c r="O1654" s="253"/>
      <c r="P1654" s="253"/>
      <c r="Q1654" s="253"/>
      <c r="R1654" s="253"/>
      <c r="S1654" s="253"/>
      <c r="T1654" s="253"/>
      <c r="U1654" s="253"/>
      <c r="V1654" s="253"/>
      <c r="W1654" s="253"/>
      <c r="X1654" s="253"/>
      <c r="Y1654" s="253"/>
      <c r="Z1654" s="253"/>
      <c r="AA1654" s="253"/>
      <c r="AB1654" s="253"/>
      <c r="AC1654" s="253"/>
      <c r="AD1654" s="253"/>
      <c r="AE1654" s="253"/>
      <c r="AF1654" s="253"/>
      <c r="AG1654" s="253"/>
      <c r="AH1654" s="253"/>
      <c r="AI1654" s="253"/>
      <c r="AP1654" s="313"/>
      <c r="AT1654" s="313"/>
    </row>
    <row r="1655" spans="1:46" s="312" customFormat="1" ht="15" customHeight="1" x14ac:dyDescent="0.25">
      <c r="A1655" s="297"/>
      <c r="B1655" s="297"/>
      <c r="C1655" s="253"/>
      <c r="D1655" s="253"/>
      <c r="E1655" s="253"/>
      <c r="F1655" s="253"/>
      <c r="G1655" s="253"/>
      <c r="H1655" s="253"/>
      <c r="I1655" s="253"/>
      <c r="J1655" s="253"/>
      <c r="K1655" s="253"/>
      <c r="L1655" s="253"/>
      <c r="M1655" s="253"/>
      <c r="N1655" s="253"/>
      <c r="O1655" s="253"/>
      <c r="P1655" s="253"/>
      <c r="Q1655" s="253"/>
      <c r="R1655" s="253"/>
      <c r="S1655" s="253"/>
      <c r="T1655" s="253"/>
      <c r="U1655" s="253"/>
      <c r="V1655" s="253"/>
      <c r="W1655" s="253"/>
      <c r="X1655" s="253"/>
      <c r="Y1655" s="253"/>
      <c r="Z1655" s="253"/>
      <c r="AA1655" s="253"/>
      <c r="AB1655" s="253"/>
      <c r="AC1655" s="253"/>
      <c r="AD1655" s="253"/>
      <c r="AE1655" s="253"/>
      <c r="AF1655" s="253"/>
      <c r="AG1655" s="253"/>
      <c r="AH1655" s="253"/>
      <c r="AI1655" s="253"/>
      <c r="AP1655" s="313"/>
      <c r="AT1655" s="313"/>
    </row>
    <row r="1656" spans="1:46" s="312" customFormat="1" ht="15" customHeight="1" x14ac:dyDescent="0.25">
      <c r="A1656" s="297"/>
      <c r="B1656" s="297"/>
      <c r="C1656" s="253"/>
      <c r="D1656" s="253"/>
      <c r="E1656" s="253"/>
      <c r="F1656" s="253"/>
      <c r="G1656" s="253"/>
      <c r="H1656" s="253"/>
      <c r="I1656" s="253"/>
      <c r="J1656" s="253"/>
      <c r="K1656" s="253"/>
      <c r="L1656" s="253"/>
      <c r="M1656" s="253"/>
      <c r="N1656" s="253"/>
      <c r="O1656" s="253"/>
      <c r="P1656" s="253"/>
      <c r="Q1656" s="253"/>
      <c r="R1656" s="253"/>
      <c r="S1656" s="253"/>
      <c r="T1656" s="253"/>
      <c r="U1656" s="253"/>
      <c r="V1656" s="253"/>
      <c r="W1656" s="253"/>
      <c r="X1656" s="253"/>
      <c r="Y1656" s="253"/>
      <c r="Z1656" s="253"/>
      <c r="AA1656" s="253"/>
      <c r="AB1656" s="253"/>
      <c r="AC1656" s="253"/>
      <c r="AD1656" s="253"/>
      <c r="AE1656" s="253"/>
      <c r="AF1656" s="253"/>
      <c r="AG1656" s="253"/>
      <c r="AH1656" s="253"/>
      <c r="AI1656" s="253"/>
      <c r="AP1656" s="313"/>
      <c r="AT1656" s="313"/>
    </row>
    <row r="1657" spans="1:46" s="312" customFormat="1" ht="15" customHeight="1" x14ac:dyDescent="0.25">
      <c r="A1657" s="297"/>
      <c r="B1657" s="297"/>
      <c r="C1657" s="253"/>
      <c r="D1657" s="253"/>
      <c r="E1657" s="253"/>
      <c r="F1657" s="253"/>
      <c r="G1657" s="253"/>
      <c r="H1657" s="253"/>
      <c r="I1657" s="253"/>
      <c r="J1657" s="253"/>
      <c r="K1657" s="253"/>
      <c r="L1657" s="253"/>
      <c r="M1657" s="253"/>
      <c r="N1657" s="253"/>
      <c r="O1657" s="253"/>
      <c r="P1657" s="253"/>
      <c r="Q1657" s="253"/>
      <c r="R1657" s="253"/>
      <c r="S1657" s="253"/>
      <c r="T1657" s="253"/>
      <c r="U1657" s="253"/>
      <c r="V1657" s="253"/>
      <c r="W1657" s="253"/>
      <c r="X1657" s="253"/>
      <c r="Y1657" s="253"/>
      <c r="Z1657" s="253"/>
      <c r="AA1657" s="253"/>
      <c r="AB1657" s="253"/>
      <c r="AC1657" s="253"/>
      <c r="AD1657" s="253"/>
      <c r="AE1657" s="253"/>
      <c r="AF1657" s="253"/>
      <c r="AG1657" s="253"/>
      <c r="AH1657" s="253"/>
      <c r="AI1657" s="253"/>
      <c r="AP1657" s="313"/>
      <c r="AT1657" s="313"/>
    </row>
    <row r="1658" spans="1:46" s="312" customFormat="1" ht="15" customHeight="1" x14ac:dyDescent="0.25">
      <c r="A1658" s="297"/>
      <c r="B1658" s="297"/>
      <c r="C1658" s="253"/>
      <c r="D1658" s="253"/>
      <c r="E1658" s="253"/>
      <c r="F1658" s="253"/>
      <c r="G1658" s="253"/>
      <c r="H1658" s="253"/>
      <c r="I1658" s="253"/>
      <c r="J1658" s="253"/>
      <c r="K1658" s="253"/>
      <c r="L1658" s="253"/>
      <c r="M1658" s="253"/>
      <c r="N1658" s="253"/>
      <c r="O1658" s="253"/>
      <c r="P1658" s="253"/>
      <c r="Q1658" s="253"/>
      <c r="R1658" s="253"/>
      <c r="S1658" s="253"/>
      <c r="T1658" s="253"/>
      <c r="U1658" s="253"/>
      <c r="V1658" s="253"/>
      <c r="W1658" s="253"/>
      <c r="X1658" s="253"/>
      <c r="Y1658" s="253"/>
      <c r="Z1658" s="253"/>
      <c r="AA1658" s="253"/>
      <c r="AB1658" s="253"/>
      <c r="AC1658" s="253"/>
      <c r="AD1658" s="253"/>
      <c r="AE1658" s="253"/>
      <c r="AF1658" s="253"/>
      <c r="AG1658" s="253"/>
      <c r="AH1658" s="253"/>
      <c r="AI1658" s="253"/>
      <c r="AP1658" s="313"/>
      <c r="AT1658" s="313"/>
    </row>
    <row r="1659" spans="1:46" s="312" customFormat="1" ht="15" customHeight="1" x14ac:dyDescent="0.25">
      <c r="A1659" s="297"/>
      <c r="B1659" s="297"/>
      <c r="C1659" s="253"/>
      <c r="D1659" s="253"/>
      <c r="E1659" s="253"/>
      <c r="F1659" s="253"/>
      <c r="G1659" s="253"/>
      <c r="H1659" s="253"/>
      <c r="I1659" s="253"/>
      <c r="J1659" s="253"/>
      <c r="K1659" s="253"/>
      <c r="L1659" s="253"/>
      <c r="M1659" s="253"/>
      <c r="N1659" s="253"/>
      <c r="O1659" s="253"/>
      <c r="P1659" s="253"/>
      <c r="Q1659" s="253"/>
      <c r="R1659" s="253"/>
      <c r="S1659" s="253"/>
      <c r="T1659" s="253"/>
      <c r="U1659" s="253"/>
      <c r="V1659" s="253"/>
      <c r="W1659" s="253"/>
      <c r="X1659" s="253"/>
      <c r="Y1659" s="253"/>
      <c r="Z1659" s="253"/>
      <c r="AA1659" s="253"/>
      <c r="AB1659" s="253"/>
      <c r="AC1659" s="253"/>
      <c r="AD1659" s="253"/>
      <c r="AE1659" s="253"/>
      <c r="AF1659" s="253"/>
      <c r="AG1659" s="253"/>
      <c r="AH1659" s="253"/>
      <c r="AI1659" s="253"/>
      <c r="AP1659" s="313"/>
      <c r="AT1659" s="313"/>
    </row>
    <row r="1660" spans="1:46" s="312" customFormat="1" ht="15" customHeight="1" x14ac:dyDescent="0.25">
      <c r="A1660" s="297"/>
      <c r="B1660" s="297"/>
      <c r="C1660" s="253"/>
      <c r="D1660" s="253"/>
      <c r="E1660" s="253"/>
      <c r="F1660" s="253"/>
      <c r="G1660" s="253"/>
      <c r="H1660" s="253"/>
      <c r="I1660" s="253"/>
      <c r="J1660" s="253"/>
      <c r="K1660" s="253"/>
      <c r="L1660" s="253"/>
      <c r="M1660" s="253"/>
      <c r="N1660" s="253"/>
      <c r="O1660" s="253"/>
      <c r="P1660" s="253"/>
      <c r="Q1660" s="253"/>
      <c r="R1660" s="253"/>
      <c r="S1660" s="253"/>
      <c r="T1660" s="253"/>
      <c r="U1660" s="253"/>
      <c r="V1660" s="253"/>
      <c r="W1660" s="253"/>
      <c r="X1660" s="253"/>
      <c r="Y1660" s="253"/>
      <c r="Z1660" s="253"/>
      <c r="AA1660" s="253"/>
      <c r="AB1660" s="253"/>
      <c r="AC1660" s="253"/>
      <c r="AD1660" s="253"/>
      <c r="AE1660" s="253"/>
      <c r="AF1660" s="253"/>
      <c r="AG1660" s="253"/>
      <c r="AH1660" s="253"/>
      <c r="AI1660" s="253"/>
      <c r="AP1660" s="313"/>
      <c r="AT1660" s="313"/>
    </row>
    <row r="1661" spans="1:46" s="312" customFormat="1" ht="15" customHeight="1" x14ac:dyDescent="0.25">
      <c r="A1661" s="297"/>
      <c r="B1661" s="297"/>
      <c r="C1661" s="253"/>
      <c r="D1661" s="253"/>
      <c r="E1661" s="253"/>
      <c r="F1661" s="253"/>
      <c r="G1661" s="253"/>
      <c r="H1661" s="253"/>
      <c r="I1661" s="253"/>
      <c r="J1661" s="253"/>
      <c r="K1661" s="253"/>
      <c r="L1661" s="253"/>
      <c r="M1661" s="253"/>
      <c r="N1661" s="253"/>
      <c r="O1661" s="253"/>
      <c r="P1661" s="253"/>
      <c r="Q1661" s="253"/>
      <c r="R1661" s="253"/>
      <c r="S1661" s="253"/>
      <c r="T1661" s="253"/>
      <c r="U1661" s="253"/>
      <c r="V1661" s="253"/>
      <c r="W1661" s="253"/>
      <c r="X1661" s="253"/>
      <c r="Y1661" s="253"/>
      <c r="Z1661" s="253"/>
      <c r="AA1661" s="253"/>
      <c r="AB1661" s="253"/>
      <c r="AC1661" s="253"/>
      <c r="AD1661" s="253"/>
      <c r="AE1661" s="253"/>
      <c r="AF1661" s="253"/>
      <c r="AG1661" s="253"/>
      <c r="AH1661" s="253"/>
      <c r="AI1661" s="253"/>
      <c r="AP1661" s="313"/>
      <c r="AT1661" s="313"/>
    </row>
    <row r="1662" spans="1:46" s="312" customFormat="1" ht="15" customHeight="1" x14ac:dyDescent="0.25">
      <c r="A1662" s="297"/>
      <c r="B1662" s="297"/>
      <c r="C1662" s="253"/>
      <c r="D1662" s="253"/>
      <c r="E1662" s="253"/>
      <c r="F1662" s="253"/>
      <c r="G1662" s="253"/>
      <c r="H1662" s="253"/>
      <c r="I1662" s="253"/>
      <c r="J1662" s="253"/>
      <c r="K1662" s="253"/>
      <c r="L1662" s="253"/>
      <c r="M1662" s="253"/>
      <c r="N1662" s="253"/>
      <c r="O1662" s="253"/>
      <c r="P1662" s="253"/>
      <c r="Q1662" s="253"/>
      <c r="R1662" s="253"/>
      <c r="S1662" s="253"/>
      <c r="T1662" s="253"/>
      <c r="U1662" s="253"/>
      <c r="V1662" s="253"/>
      <c r="W1662" s="253"/>
      <c r="X1662" s="253"/>
      <c r="Y1662" s="253"/>
      <c r="Z1662" s="253"/>
      <c r="AA1662" s="253"/>
      <c r="AB1662" s="253"/>
      <c r="AC1662" s="253"/>
      <c r="AD1662" s="253"/>
      <c r="AE1662" s="253"/>
      <c r="AF1662" s="253"/>
      <c r="AG1662" s="253"/>
      <c r="AH1662" s="253"/>
      <c r="AI1662" s="253"/>
      <c r="AP1662" s="313"/>
      <c r="AT1662" s="313"/>
    </row>
    <row r="1663" spans="1:46" s="312" customFormat="1" ht="15" customHeight="1" x14ac:dyDescent="0.25">
      <c r="A1663" s="297"/>
      <c r="B1663" s="297"/>
      <c r="C1663" s="253"/>
      <c r="D1663" s="253"/>
      <c r="E1663" s="253"/>
      <c r="F1663" s="253"/>
      <c r="G1663" s="253"/>
      <c r="H1663" s="253"/>
      <c r="I1663" s="253"/>
      <c r="J1663" s="253"/>
      <c r="K1663" s="253"/>
      <c r="L1663" s="253"/>
      <c r="M1663" s="253"/>
      <c r="N1663" s="253"/>
      <c r="O1663" s="253"/>
      <c r="P1663" s="253"/>
      <c r="Q1663" s="253"/>
      <c r="R1663" s="253"/>
      <c r="S1663" s="253"/>
      <c r="T1663" s="253"/>
      <c r="U1663" s="253"/>
      <c r="V1663" s="253"/>
      <c r="W1663" s="253"/>
      <c r="X1663" s="253"/>
      <c r="Y1663" s="253"/>
      <c r="Z1663" s="253"/>
      <c r="AA1663" s="253"/>
      <c r="AB1663" s="253"/>
      <c r="AC1663" s="253"/>
      <c r="AD1663" s="253"/>
      <c r="AE1663" s="253"/>
      <c r="AF1663" s="253"/>
      <c r="AG1663" s="253"/>
      <c r="AH1663" s="253"/>
      <c r="AI1663" s="253"/>
      <c r="AP1663" s="313"/>
      <c r="AT1663" s="313"/>
    </row>
    <row r="1664" spans="1:46" s="312" customFormat="1" ht="15" customHeight="1" x14ac:dyDescent="0.25">
      <c r="A1664" s="297"/>
      <c r="B1664" s="297"/>
      <c r="C1664" s="253"/>
      <c r="D1664" s="253"/>
      <c r="E1664" s="253"/>
      <c r="F1664" s="253"/>
      <c r="G1664" s="253"/>
      <c r="H1664" s="253"/>
      <c r="I1664" s="253"/>
      <c r="J1664" s="253"/>
      <c r="K1664" s="253"/>
      <c r="L1664" s="253"/>
      <c r="M1664" s="253"/>
      <c r="N1664" s="253"/>
      <c r="O1664" s="253"/>
      <c r="P1664" s="253"/>
      <c r="Q1664" s="253"/>
      <c r="R1664" s="253"/>
      <c r="S1664" s="253"/>
      <c r="T1664" s="253"/>
      <c r="U1664" s="253"/>
      <c r="V1664" s="253"/>
      <c r="W1664" s="253"/>
      <c r="X1664" s="253"/>
      <c r="Y1664" s="253"/>
      <c r="Z1664" s="253"/>
      <c r="AA1664" s="253"/>
      <c r="AB1664" s="253"/>
      <c r="AC1664" s="253"/>
      <c r="AD1664" s="253"/>
      <c r="AE1664" s="253"/>
      <c r="AF1664" s="253"/>
      <c r="AG1664" s="253"/>
      <c r="AH1664" s="253"/>
      <c r="AI1664" s="253"/>
      <c r="AP1664" s="313"/>
      <c r="AT1664" s="313"/>
    </row>
    <row r="1665" spans="1:46" s="312" customFormat="1" ht="15" customHeight="1" x14ac:dyDescent="0.25">
      <c r="A1665" s="297"/>
      <c r="B1665" s="297"/>
      <c r="C1665" s="253"/>
      <c r="D1665" s="253"/>
      <c r="E1665" s="253"/>
      <c r="F1665" s="253"/>
      <c r="G1665" s="253"/>
      <c r="H1665" s="253"/>
      <c r="I1665" s="253"/>
      <c r="J1665" s="253"/>
      <c r="K1665" s="253"/>
      <c r="L1665" s="253"/>
      <c r="M1665" s="253"/>
      <c r="N1665" s="253"/>
      <c r="O1665" s="253"/>
      <c r="P1665" s="253"/>
      <c r="Q1665" s="253"/>
      <c r="R1665" s="253"/>
      <c r="S1665" s="253"/>
      <c r="T1665" s="253"/>
      <c r="U1665" s="253"/>
      <c r="V1665" s="253"/>
      <c r="W1665" s="253"/>
      <c r="X1665" s="253"/>
      <c r="Y1665" s="253"/>
      <c r="Z1665" s="253"/>
      <c r="AA1665" s="253"/>
      <c r="AB1665" s="253"/>
      <c r="AC1665" s="253"/>
      <c r="AD1665" s="253"/>
      <c r="AE1665" s="253"/>
      <c r="AF1665" s="253"/>
      <c r="AG1665" s="253"/>
      <c r="AH1665" s="253"/>
      <c r="AI1665" s="253"/>
      <c r="AP1665" s="313"/>
      <c r="AT1665" s="313"/>
    </row>
    <row r="1666" spans="1:46" s="312" customFormat="1" ht="15" customHeight="1" x14ac:dyDescent="0.25">
      <c r="A1666" s="297"/>
      <c r="B1666" s="297"/>
      <c r="C1666" s="253"/>
      <c r="D1666" s="253"/>
      <c r="E1666" s="253"/>
      <c r="F1666" s="253"/>
      <c r="G1666" s="253"/>
      <c r="H1666" s="253"/>
      <c r="I1666" s="253"/>
      <c r="J1666" s="253"/>
      <c r="K1666" s="253"/>
      <c r="L1666" s="253"/>
      <c r="M1666" s="253"/>
      <c r="N1666" s="253"/>
      <c r="O1666" s="253"/>
      <c r="P1666" s="253"/>
      <c r="Q1666" s="253"/>
      <c r="R1666" s="253"/>
      <c r="S1666" s="253"/>
      <c r="T1666" s="253"/>
      <c r="U1666" s="253"/>
      <c r="V1666" s="253"/>
      <c r="W1666" s="253"/>
      <c r="X1666" s="253"/>
      <c r="Y1666" s="253"/>
      <c r="Z1666" s="253"/>
      <c r="AA1666" s="253"/>
      <c r="AB1666" s="253"/>
      <c r="AC1666" s="253"/>
      <c r="AD1666" s="253"/>
      <c r="AE1666" s="253"/>
      <c r="AF1666" s="253"/>
      <c r="AG1666" s="253"/>
      <c r="AH1666" s="253"/>
      <c r="AI1666" s="253"/>
      <c r="AP1666" s="313"/>
      <c r="AT1666" s="313"/>
    </row>
    <row r="1667" spans="1:46" s="312" customFormat="1" ht="15" customHeight="1" x14ac:dyDescent="0.25">
      <c r="A1667" s="297"/>
      <c r="B1667" s="297"/>
      <c r="C1667" s="253"/>
      <c r="D1667" s="253"/>
      <c r="E1667" s="253"/>
      <c r="F1667" s="253"/>
      <c r="G1667" s="253"/>
      <c r="H1667" s="253"/>
      <c r="I1667" s="253"/>
      <c r="J1667" s="253"/>
      <c r="K1667" s="253"/>
      <c r="L1667" s="253"/>
      <c r="M1667" s="253"/>
      <c r="N1667" s="253"/>
      <c r="O1667" s="253"/>
      <c r="P1667" s="253"/>
      <c r="Q1667" s="253"/>
      <c r="R1667" s="253"/>
      <c r="S1667" s="253"/>
      <c r="T1667" s="253"/>
      <c r="U1667" s="253"/>
      <c r="V1667" s="253"/>
      <c r="W1667" s="253"/>
      <c r="X1667" s="253"/>
      <c r="Y1667" s="253"/>
      <c r="Z1667" s="253"/>
      <c r="AA1667" s="253"/>
      <c r="AB1667" s="253"/>
      <c r="AC1667" s="253"/>
      <c r="AD1667" s="253"/>
      <c r="AE1667" s="253"/>
      <c r="AF1667" s="253"/>
      <c r="AG1667" s="253"/>
      <c r="AH1667" s="253"/>
      <c r="AI1667" s="253"/>
      <c r="AP1667" s="313"/>
      <c r="AT1667" s="313"/>
    </row>
    <row r="1668" spans="1:46" s="312" customFormat="1" ht="15" customHeight="1" x14ac:dyDescent="0.25">
      <c r="A1668" s="297"/>
      <c r="B1668" s="297"/>
      <c r="C1668" s="253"/>
      <c r="D1668" s="253"/>
      <c r="E1668" s="253"/>
      <c r="F1668" s="253"/>
      <c r="G1668" s="253"/>
      <c r="H1668" s="253"/>
      <c r="I1668" s="253"/>
      <c r="J1668" s="253"/>
      <c r="K1668" s="253"/>
      <c r="L1668" s="253"/>
      <c r="M1668" s="253"/>
      <c r="N1668" s="253"/>
      <c r="O1668" s="253"/>
      <c r="P1668" s="253"/>
      <c r="Q1668" s="253"/>
      <c r="R1668" s="253"/>
      <c r="S1668" s="253"/>
      <c r="T1668" s="253"/>
      <c r="U1668" s="253"/>
      <c r="V1668" s="253"/>
      <c r="W1668" s="253"/>
      <c r="X1668" s="253"/>
      <c r="Y1668" s="253"/>
      <c r="Z1668" s="253"/>
      <c r="AA1668" s="253"/>
      <c r="AB1668" s="253"/>
      <c r="AC1668" s="253"/>
      <c r="AD1668" s="253"/>
      <c r="AE1668" s="253"/>
      <c r="AF1668" s="253"/>
      <c r="AG1668" s="253"/>
      <c r="AH1668" s="253"/>
      <c r="AI1668" s="253"/>
      <c r="AP1668" s="313"/>
      <c r="AT1668" s="313"/>
    </row>
    <row r="1669" spans="1:46" s="312" customFormat="1" ht="15" customHeight="1" x14ac:dyDescent="0.25">
      <c r="A1669" s="297"/>
      <c r="B1669" s="297"/>
      <c r="C1669" s="253"/>
      <c r="D1669" s="253"/>
      <c r="E1669" s="253"/>
      <c r="F1669" s="253"/>
      <c r="G1669" s="253"/>
      <c r="H1669" s="253"/>
      <c r="I1669" s="253"/>
      <c r="J1669" s="253"/>
      <c r="K1669" s="253"/>
      <c r="L1669" s="253"/>
      <c r="M1669" s="253"/>
      <c r="N1669" s="253"/>
      <c r="O1669" s="253"/>
      <c r="P1669" s="253"/>
      <c r="Q1669" s="253"/>
      <c r="R1669" s="253"/>
      <c r="S1669" s="253"/>
      <c r="T1669" s="253"/>
      <c r="U1669" s="253"/>
      <c r="V1669" s="253"/>
      <c r="W1669" s="253"/>
      <c r="X1669" s="253"/>
      <c r="Y1669" s="253"/>
      <c r="Z1669" s="253"/>
      <c r="AA1669" s="253"/>
      <c r="AB1669" s="253"/>
      <c r="AC1669" s="253"/>
      <c r="AD1669" s="253"/>
      <c r="AE1669" s="253"/>
      <c r="AF1669" s="253"/>
      <c r="AG1669" s="253"/>
      <c r="AH1669" s="253"/>
      <c r="AI1669" s="253"/>
      <c r="AP1669" s="313"/>
      <c r="AT1669" s="313"/>
    </row>
    <row r="1670" spans="1:46" s="312" customFormat="1" ht="15" customHeight="1" x14ac:dyDescent="0.25">
      <c r="A1670" s="297"/>
      <c r="B1670" s="297"/>
      <c r="C1670" s="253"/>
      <c r="D1670" s="253"/>
      <c r="E1670" s="253"/>
      <c r="F1670" s="253"/>
      <c r="G1670" s="253"/>
      <c r="H1670" s="253"/>
      <c r="I1670" s="253"/>
      <c r="J1670" s="253"/>
      <c r="K1670" s="253"/>
      <c r="L1670" s="253"/>
      <c r="M1670" s="253"/>
      <c r="N1670" s="253"/>
      <c r="O1670" s="253"/>
      <c r="P1670" s="253"/>
      <c r="Q1670" s="253"/>
      <c r="R1670" s="253"/>
      <c r="S1670" s="253"/>
      <c r="T1670" s="253"/>
      <c r="U1670" s="253"/>
      <c r="V1670" s="253"/>
      <c r="W1670" s="253"/>
      <c r="X1670" s="253"/>
      <c r="Y1670" s="253"/>
      <c r="Z1670" s="253"/>
      <c r="AA1670" s="253"/>
      <c r="AB1670" s="253"/>
      <c r="AC1670" s="253"/>
      <c r="AD1670" s="253"/>
      <c r="AE1670" s="253"/>
      <c r="AF1670" s="253"/>
      <c r="AG1670" s="253"/>
      <c r="AH1670" s="253"/>
      <c r="AI1670" s="253"/>
      <c r="AP1670" s="313"/>
      <c r="AT1670" s="313"/>
    </row>
    <row r="1671" spans="1:46" s="312" customFormat="1" ht="15" customHeight="1" x14ac:dyDescent="0.25">
      <c r="A1671" s="297"/>
      <c r="B1671" s="297"/>
      <c r="C1671" s="253"/>
      <c r="D1671" s="253"/>
      <c r="E1671" s="253"/>
      <c r="F1671" s="253"/>
      <c r="G1671" s="253"/>
      <c r="H1671" s="253"/>
      <c r="I1671" s="253"/>
      <c r="J1671" s="253"/>
      <c r="K1671" s="253"/>
      <c r="L1671" s="253"/>
      <c r="M1671" s="253"/>
      <c r="N1671" s="253"/>
      <c r="O1671" s="253"/>
      <c r="P1671" s="253"/>
      <c r="Q1671" s="253"/>
      <c r="R1671" s="253"/>
      <c r="S1671" s="253"/>
      <c r="T1671" s="253"/>
      <c r="U1671" s="253"/>
      <c r="V1671" s="253"/>
      <c r="W1671" s="253"/>
      <c r="X1671" s="253"/>
      <c r="Y1671" s="253"/>
      <c r="Z1671" s="253"/>
      <c r="AA1671" s="253"/>
      <c r="AB1671" s="253"/>
      <c r="AC1671" s="253"/>
      <c r="AD1671" s="253"/>
      <c r="AE1671" s="253"/>
      <c r="AF1671" s="253"/>
      <c r="AG1671" s="253"/>
      <c r="AH1671" s="253"/>
      <c r="AI1671" s="253"/>
      <c r="AP1671" s="313"/>
      <c r="AT1671" s="313"/>
    </row>
    <row r="1672" spans="1:46" s="312" customFormat="1" ht="15" customHeight="1" x14ac:dyDescent="0.25">
      <c r="A1672" s="297"/>
      <c r="B1672" s="297"/>
      <c r="C1672" s="253"/>
      <c r="D1672" s="253"/>
      <c r="E1672" s="253"/>
      <c r="F1672" s="253"/>
      <c r="G1672" s="253"/>
      <c r="H1672" s="253"/>
      <c r="I1672" s="253"/>
      <c r="J1672" s="253"/>
      <c r="K1672" s="253"/>
      <c r="L1672" s="253"/>
      <c r="M1672" s="253"/>
      <c r="N1672" s="253"/>
      <c r="O1672" s="253"/>
      <c r="P1672" s="253"/>
      <c r="Q1672" s="253"/>
      <c r="R1672" s="253"/>
      <c r="S1672" s="253"/>
      <c r="T1672" s="253"/>
      <c r="U1672" s="253"/>
      <c r="V1672" s="253"/>
      <c r="W1672" s="253"/>
      <c r="X1672" s="253"/>
      <c r="Y1672" s="253"/>
      <c r="Z1672" s="253"/>
      <c r="AA1672" s="253"/>
      <c r="AB1672" s="253"/>
      <c r="AC1672" s="253"/>
      <c r="AD1672" s="253"/>
      <c r="AE1672" s="253"/>
      <c r="AF1672" s="253"/>
      <c r="AG1672" s="253"/>
      <c r="AH1672" s="253"/>
      <c r="AI1672" s="253"/>
      <c r="AP1672" s="313"/>
      <c r="AT1672" s="313"/>
    </row>
    <row r="1673" spans="1:46" s="312" customFormat="1" ht="15" customHeight="1" x14ac:dyDescent="0.25">
      <c r="A1673" s="297"/>
      <c r="B1673" s="297"/>
      <c r="C1673" s="253"/>
      <c r="D1673" s="253"/>
      <c r="E1673" s="253"/>
      <c r="F1673" s="253"/>
      <c r="G1673" s="253"/>
      <c r="H1673" s="253"/>
      <c r="I1673" s="253"/>
      <c r="J1673" s="253"/>
      <c r="K1673" s="253"/>
      <c r="L1673" s="253"/>
      <c r="M1673" s="253"/>
      <c r="N1673" s="253"/>
      <c r="O1673" s="253"/>
      <c r="P1673" s="253"/>
      <c r="Q1673" s="253"/>
      <c r="R1673" s="253"/>
      <c r="S1673" s="253"/>
      <c r="T1673" s="253"/>
      <c r="U1673" s="253"/>
      <c r="V1673" s="253"/>
      <c r="W1673" s="253"/>
      <c r="X1673" s="253"/>
      <c r="Y1673" s="253"/>
      <c r="Z1673" s="253"/>
      <c r="AA1673" s="253"/>
      <c r="AB1673" s="253"/>
      <c r="AC1673" s="253"/>
      <c r="AD1673" s="253"/>
      <c r="AE1673" s="253"/>
      <c r="AF1673" s="253"/>
      <c r="AG1673" s="253"/>
      <c r="AH1673" s="253"/>
      <c r="AI1673" s="253"/>
      <c r="AP1673" s="313"/>
      <c r="AT1673" s="313"/>
    </row>
    <row r="1674" spans="1:46" s="312" customFormat="1" ht="15" customHeight="1" x14ac:dyDescent="0.25">
      <c r="A1674" s="297"/>
      <c r="B1674" s="297"/>
      <c r="C1674" s="253"/>
      <c r="D1674" s="253"/>
      <c r="E1674" s="253"/>
      <c r="F1674" s="253"/>
      <c r="G1674" s="253"/>
      <c r="H1674" s="253"/>
      <c r="I1674" s="253"/>
      <c r="J1674" s="253"/>
      <c r="K1674" s="253"/>
      <c r="L1674" s="253"/>
      <c r="M1674" s="253"/>
      <c r="N1674" s="253"/>
      <c r="O1674" s="253"/>
      <c r="P1674" s="253"/>
      <c r="Q1674" s="253"/>
      <c r="R1674" s="253"/>
      <c r="S1674" s="253"/>
      <c r="T1674" s="253"/>
      <c r="U1674" s="253"/>
      <c r="V1674" s="253"/>
      <c r="W1674" s="253"/>
      <c r="X1674" s="253"/>
      <c r="Y1674" s="253"/>
      <c r="Z1674" s="253"/>
      <c r="AA1674" s="253"/>
      <c r="AB1674" s="253"/>
      <c r="AC1674" s="253"/>
      <c r="AD1674" s="253"/>
      <c r="AE1674" s="253"/>
      <c r="AF1674" s="253"/>
      <c r="AG1674" s="253"/>
      <c r="AH1674" s="253"/>
      <c r="AI1674" s="253"/>
      <c r="AP1674" s="313"/>
      <c r="AT1674" s="313"/>
    </row>
    <row r="1675" spans="1:46" s="312" customFormat="1" ht="15" customHeight="1" x14ac:dyDescent="0.25">
      <c r="A1675" s="297"/>
      <c r="B1675" s="297"/>
      <c r="C1675" s="253"/>
      <c r="D1675" s="253"/>
      <c r="E1675" s="253"/>
      <c r="F1675" s="253"/>
      <c r="G1675" s="253"/>
      <c r="H1675" s="253"/>
      <c r="I1675" s="253"/>
      <c r="J1675" s="253"/>
      <c r="K1675" s="253"/>
      <c r="L1675" s="253"/>
      <c r="M1675" s="253"/>
      <c r="N1675" s="253"/>
      <c r="O1675" s="253"/>
      <c r="P1675" s="253"/>
      <c r="Q1675" s="253"/>
      <c r="R1675" s="253"/>
      <c r="S1675" s="253"/>
      <c r="T1675" s="253"/>
      <c r="U1675" s="253"/>
      <c r="V1675" s="253"/>
      <c r="W1675" s="253"/>
      <c r="X1675" s="253"/>
      <c r="Y1675" s="253"/>
      <c r="Z1675" s="253"/>
      <c r="AA1675" s="253"/>
      <c r="AB1675" s="253"/>
      <c r="AC1675" s="253"/>
      <c r="AD1675" s="253"/>
      <c r="AE1675" s="253"/>
      <c r="AF1675" s="253"/>
      <c r="AG1675" s="253"/>
      <c r="AH1675" s="253"/>
      <c r="AI1675" s="253"/>
      <c r="AP1675" s="313"/>
      <c r="AT1675" s="313"/>
    </row>
    <row r="1676" spans="1:46" s="312" customFormat="1" ht="15" customHeight="1" x14ac:dyDescent="0.25">
      <c r="A1676" s="297"/>
      <c r="B1676" s="297"/>
      <c r="C1676" s="253"/>
      <c r="D1676" s="253"/>
      <c r="E1676" s="253"/>
      <c r="F1676" s="253"/>
      <c r="G1676" s="253"/>
      <c r="H1676" s="253"/>
      <c r="I1676" s="253"/>
      <c r="J1676" s="253"/>
      <c r="K1676" s="253"/>
      <c r="L1676" s="253"/>
      <c r="M1676" s="253"/>
      <c r="N1676" s="253"/>
      <c r="O1676" s="253"/>
      <c r="P1676" s="253"/>
      <c r="Q1676" s="253"/>
      <c r="R1676" s="253"/>
      <c r="S1676" s="253"/>
      <c r="T1676" s="253"/>
      <c r="U1676" s="253"/>
      <c r="V1676" s="253"/>
      <c r="W1676" s="253"/>
      <c r="X1676" s="253"/>
      <c r="Y1676" s="253"/>
      <c r="Z1676" s="253"/>
      <c r="AA1676" s="253"/>
      <c r="AB1676" s="253"/>
      <c r="AC1676" s="253"/>
      <c r="AD1676" s="253"/>
      <c r="AE1676" s="253"/>
      <c r="AF1676" s="253"/>
      <c r="AG1676" s="253"/>
      <c r="AH1676" s="253"/>
      <c r="AI1676" s="253"/>
      <c r="AP1676" s="313"/>
      <c r="AT1676" s="313"/>
    </row>
    <row r="1677" spans="1:46" s="312" customFormat="1" ht="15" customHeight="1" x14ac:dyDescent="0.25">
      <c r="A1677" s="297"/>
      <c r="B1677" s="297"/>
      <c r="C1677" s="253"/>
      <c r="D1677" s="253"/>
      <c r="E1677" s="253"/>
      <c r="F1677" s="253"/>
      <c r="G1677" s="253"/>
      <c r="H1677" s="253"/>
      <c r="I1677" s="253"/>
      <c r="J1677" s="253"/>
      <c r="K1677" s="253"/>
      <c r="L1677" s="253"/>
      <c r="M1677" s="253"/>
      <c r="N1677" s="253"/>
      <c r="O1677" s="253"/>
      <c r="P1677" s="253"/>
      <c r="Q1677" s="253"/>
      <c r="R1677" s="253"/>
      <c r="S1677" s="253"/>
      <c r="T1677" s="253"/>
      <c r="U1677" s="253"/>
      <c r="V1677" s="253"/>
      <c r="W1677" s="253"/>
      <c r="X1677" s="253"/>
      <c r="Y1677" s="253"/>
      <c r="Z1677" s="253"/>
      <c r="AA1677" s="253"/>
      <c r="AB1677" s="253"/>
      <c r="AC1677" s="253"/>
      <c r="AD1677" s="253"/>
      <c r="AE1677" s="253"/>
      <c r="AF1677" s="253"/>
      <c r="AG1677" s="253"/>
      <c r="AH1677" s="253"/>
      <c r="AI1677" s="253"/>
      <c r="AP1677" s="313"/>
      <c r="AT1677" s="313"/>
    </row>
    <row r="1678" spans="1:46" s="312" customFormat="1" ht="15" customHeight="1" x14ac:dyDescent="0.25">
      <c r="A1678" s="297"/>
      <c r="B1678" s="297"/>
      <c r="C1678" s="253"/>
      <c r="D1678" s="253"/>
      <c r="E1678" s="253"/>
      <c r="F1678" s="253"/>
      <c r="G1678" s="253"/>
      <c r="H1678" s="253"/>
      <c r="I1678" s="253"/>
      <c r="J1678" s="253"/>
      <c r="K1678" s="253"/>
      <c r="L1678" s="253"/>
      <c r="M1678" s="253"/>
      <c r="N1678" s="253"/>
      <c r="O1678" s="253"/>
      <c r="P1678" s="253"/>
      <c r="Q1678" s="253"/>
      <c r="R1678" s="253"/>
      <c r="S1678" s="253"/>
      <c r="T1678" s="253"/>
      <c r="U1678" s="253"/>
      <c r="V1678" s="253"/>
      <c r="W1678" s="253"/>
      <c r="X1678" s="253"/>
      <c r="Y1678" s="253"/>
      <c r="Z1678" s="253"/>
      <c r="AA1678" s="253"/>
      <c r="AB1678" s="253"/>
      <c r="AC1678" s="253"/>
      <c r="AD1678" s="253"/>
      <c r="AE1678" s="253"/>
      <c r="AF1678" s="253"/>
      <c r="AG1678" s="253"/>
      <c r="AH1678" s="253"/>
      <c r="AI1678" s="253"/>
      <c r="AP1678" s="313"/>
      <c r="AT1678" s="313"/>
    </row>
    <row r="1679" spans="1:46" s="312" customFormat="1" ht="15" customHeight="1" x14ac:dyDescent="0.25">
      <c r="A1679" s="297"/>
      <c r="B1679" s="297"/>
      <c r="C1679" s="253"/>
      <c r="D1679" s="253"/>
      <c r="E1679" s="253"/>
      <c r="F1679" s="253"/>
      <c r="G1679" s="253"/>
      <c r="H1679" s="253"/>
      <c r="I1679" s="253"/>
      <c r="J1679" s="253"/>
      <c r="K1679" s="253"/>
      <c r="L1679" s="253"/>
      <c r="M1679" s="253"/>
      <c r="N1679" s="253"/>
      <c r="O1679" s="253"/>
      <c r="P1679" s="253"/>
      <c r="Q1679" s="253"/>
      <c r="R1679" s="253"/>
      <c r="S1679" s="253"/>
      <c r="T1679" s="253"/>
      <c r="U1679" s="253"/>
      <c r="V1679" s="253"/>
      <c r="W1679" s="253"/>
      <c r="X1679" s="253"/>
      <c r="Y1679" s="253"/>
      <c r="Z1679" s="253"/>
      <c r="AA1679" s="253"/>
      <c r="AB1679" s="253"/>
      <c r="AC1679" s="253"/>
      <c r="AD1679" s="253"/>
      <c r="AE1679" s="253"/>
      <c r="AF1679" s="253"/>
      <c r="AG1679" s="253"/>
      <c r="AH1679" s="253"/>
      <c r="AI1679" s="253"/>
      <c r="AP1679" s="313"/>
      <c r="AT1679" s="313"/>
    </row>
    <row r="1680" spans="1:46" s="312" customFormat="1" ht="15" customHeight="1" x14ac:dyDescent="0.25">
      <c r="A1680" s="297"/>
      <c r="B1680" s="297"/>
      <c r="C1680" s="253"/>
      <c r="D1680" s="253"/>
      <c r="E1680" s="253"/>
      <c r="F1680" s="253"/>
      <c r="G1680" s="253"/>
      <c r="H1680" s="253"/>
      <c r="I1680" s="253"/>
      <c r="J1680" s="253"/>
      <c r="K1680" s="253"/>
      <c r="L1680" s="253"/>
      <c r="M1680" s="253"/>
      <c r="N1680" s="253"/>
      <c r="O1680" s="253"/>
      <c r="P1680" s="253"/>
      <c r="Q1680" s="253"/>
      <c r="R1680" s="253"/>
      <c r="S1680" s="253"/>
      <c r="T1680" s="253"/>
      <c r="U1680" s="253"/>
      <c r="V1680" s="253"/>
      <c r="W1680" s="253"/>
      <c r="X1680" s="253"/>
      <c r="Y1680" s="253"/>
      <c r="Z1680" s="253"/>
      <c r="AA1680" s="253"/>
      <c r="AB1680" s="253"/>
      <c r="AC1680" s="253"/>
      <c r="AD1680" s="253"/>
      <c r="AE1680" s="253"/>
      <c r="AF1680" s="253"/>
      <c r="AG1680" s="253"/>
      <c r="AH1680" s="253"/>
      <c r="AI1680" s="253"/>
      <c r="AP1680" s="313"/>
      <c r="AT1680" s="313"/>
    </row>
    <row r="1681" spans="1:46" s="312" customFormat="1" ht="15" customHeight="1" x14ac:dyDescent="0.25">
      <c r="A1681" s="297"/>
      <c r="B1681" s="297"/>
      <c r="C1681" s="253"/>
      <c r="D1681" s="253"/>
      <c r="E1681" s="253"/>
      <c r="F1681" s="253"/>
      <c r="G1681" s="253"/>
      <c r="H1681" s="253"/>
      <c r="I1681" s="253"/>
      <c r="J1681" s="253"/>
      <c r="K1681" s="253"/>
      <c r="L1681" s="253"/>
      <c r="M1681" s="253"/>
      <c r="N1681" s="253"/>
      <c r="O1681" s="253"/>
      <c r="P1681" s="253"/>
      <c r="Q1681" s="253"/>
      <c r="R1681" s="253"/>
      <c r="S1681" s="253"/>
      <c r="T1681" s="253"/>
      <c r="U1681" s="253"/>
      <c r="V1681" s="253"/>
      <c r="W1681" s="253"/>
      <c r="X1681" s="253"/>
      <c r="Y1681" s="253"/>
      <c r="Z1681" s="253"/>
      <c r="AA1681" s="253"/>
      <c r="AB1681" s="253"/>
      <c r="AC1681" s="253"/>
      <c r="AD1681" s="253"/>
      <c r="AE1681" s="253"/>
      <c r="AF1681" s="253"/>
      <c r="AG1681" s="253"/>
      <c r="AH1681" s="253"/>
      <c r="AI1681" s="253"/>
      <c r="AP1681" s="313"/>
      <c r="AT1681" s="313"/>
    </row>
    <row r="1682" spans="1:46" s="312" customFormat="1" ht="15" customHeight="1" x14ac:dyDescent="0.25">
      <c r="A1682" s="297"/>
      <c r="B1682" s="297"/>
      <c r="C1682" s="253"/>
      <c r="D1682" s="253"/>
      <c r="E1682" s="253"/>
      <c r="F1682" s="253"/>
      <c r="G1682" s="253"/>
      <c r="H1682" s="253"/>
      <c r="I1682" s="253"/>
      <c r="J1682" s="253"/>
      <c r="K1682" s="253"/>
      <c r="L1682" s="253"/>
      <c r="M1682" s="253"/>
      <c r="N1682" s="253"/>
      <c r="O1682" s="253"/>
      <c r="P1682" s="253"/>
      <c r="Q1682" s="253"/>
      <c r="R1682" s="253"/>
      <c r="S1682" s="253"/>
      <c r="T1682" s="253"/>
      <c r="U1682" s="253"/>
      <c r="V1682" s="253"/>
      <c r="W1682" s="253"/>
      <c r="X1682" s="253"/>
      <c r="Y1682" s="253"/>
      <c r="Z1682" s="253"/>
      <c r="AA1682" s="253"/>
      <c r="AB1682" s="253"/>
      <c r="AC1682" s="253"/>
      <c r="AD1682" s="253"/>
      <c r="AE1682" s="253"/>
      <c r="AF1682" s="253"/>
      <c r="AG1682" s="253"/>
      <c r="AH1682" s="253"/>
      <c r="AI1682" s="253"/>
      <c r="AP1682" s="313"/>
      <c r="AT1682" s="313"/>
    </row>
    <row r="1683" spans="1:46" s="312" customFormat="1" ht="15" customHeight="1" x14ac:dyDescent="0.25">
      <c r="A1683" s="297"/>
      <c r="B1683" s="297"/>
      <c r="C1683" s="253"/>
      <c r="D1683" s="253"/>
      <c r="E1683" s="253"/>
      <c r="F1683" s="253"/>
      <c r="G1683" s="253"/>
      <c r="H1683" s="253"/>
      <c r="I1683" s="253"/>
      <c r="J1683" s="253"/>
      <c r="K1683" s="253"/>
      <c r="L1683" s="253"/>
      <c r="M1683" s="253"/>
      <c r="N1683" s="253"/>
      <c r="O1683" s="253"/>
      <c r="P1683" s="253"/>
      <c r="Q1683" s="253"/>
      <c r="R1683" s="253"/>
      <c r="S1683" s="253"/>
      <c r="T1683" s="253"/>
      <c r="U1683" s="253"/>
      <c r="V1683" s="253"/>
      <c r="W1683" s="253"/>
      <c r="X1683" s="253"/>
      <c r="Y1683" s="253"/>
      <c r="Z1683" s="253"/>
      <c r="AA1683" s="253"/>
      <c r="AB1683" s="253"/>
      <c r="AC1683" s="253"/>
      <c r="AD1683" s="253"/>
      <c r="AE1683" s="253"/>
      <c r="AF1683" s="253"/>
      <c r="AG1683" s="253"/>
      <c r="AH1683" s="253"/>
      <c r="AI1683" s="253"/>
      <c r="AP1683" s="313"/>
      <c r="AT1683" s="313"/>
    </row>
    <row r="1684" spans="1:46" s="312" customFormat="1" ht="15" customHeight="1" x14ac:dyDescent="0.25">
      <c r="A1684" s="297"/>
      <c r="B1684" s="297"/>
      <c r="C1684" s="253"/>
      <c r="D1684" s="253"/>
      <c r="E1684" s="253"/>
      <c r="F1684" s="253"/>
      <c r="G1684" s="253"/>
      <c r="H1684" s="253"/>
      <c r="I1684" s="253"/>
      <c r="J1684" s="253"/>
      <c r="K1684" s="253"/>
      <c r="L1684" s="253"/>
      <c r="M1684" s="253"/>
      <c r="N1684" s="253"/>
      <c r="O1684" s="253"/>
      <c r="P1684" s="253"/>
      <c r="Q1684" s="253"/>
      <c r="R1684" s="253"/>
      <c r="S1684" s="253"/>
      <c r="T1684" s="253"/>
      <c r="U1684" s="253"/>
      <c r="V1684" s="253"/>
      <c r="W1684" s="253"/>
      <c r="X1684" s="253"/>
      <c r="Y1684" s="253"/>
      <c r="Z1684" s="253"/>
      <c r="AA1684" s="253"/>
      <c r="AB1684" s="253"/>
      <c r="AC1684" s="253"/>
      <c r="AD1684" s="253"/>
      <c r="AE1684" s="253"/>
      <c r="AF1684" s="253"/>
      <c r="AG1684" s="253"/>
      <c r="AH1684" s="253"/>
      <c r="AI1684" s="253"/>
      <c r="AP1684" s="313"/>
      <c r="AT1684" s="313"/>
    </row>
    <row r="1685" spans="1:46" s="312" customFormat="1" ht="15" customHeight="1" x14ac:dyDescent="0.25">
      <c r="A1685" s="297"/>
      <c r="B1685" s="297"/>
      <c r="C1685" s="253"/>
      <c r="D1685" s="253"/>
      <c r="E1685" s="253"/>
      <c r="F1685" s="253"/>
      <c r="G1685" s="253"/>
      <c r="H1685" s="253"/>
      <c r="I1685" s="253"/>
      <c r="J1685" s="253"/>
      <c r="K1685" s="253"/>
      <c r="L1685" s="253"/>
      <c r="M1685" s="253"/>
      <c r="N1685" s="253"/>
      <c r="O1685" s="253"/>
      <c r="P1685" s="253"/>
      <c r="Q1685" s="253"/>
      <c r="R1685" s="253"/>
      <c r="S1685" s="253"/>
      <c r="T1685" s="253"/>
      <c r="U1685" s="253"/>
      <c r="V1685" s="253"/>
      <c r="W1685" s="253"/>
      <c r="X1685" s="253"/>
      <c r="Y1685" s="253"/>
      <c r="Z1685" s="253"/>
      <c r="AA1685" s="253"/>
      <c r="AB1685" s="253"/>
      <c r="AC1685" s="253"/>
      <c r="AD1685" s="253"/>
      <c r="AE1685" s="253"/>
      <c r="AF1685" s="253"/>
      <c r="AG1685" s="253"/>
      <c r="AH1685" s="253"/>
      <c r="AI1685" s="253"/>
      <c r="AP1685" s="313"/>
      <c r="AT1685" s="313"/>
    </row>
    <row r="1686" spans="1:46" s="312" customFormat="1" ht="15" customHeight="1" x14ac:dyDescent="0.25">
      <c r="A1686" s="297"/>
      <c r="B1686" s="297"/>
      <c r="C1686" s="253"/>
      <c r="D1686" s="253"/>
      <c r="E1686" s="253"/>
      <c r="F1686" s="253"/>
      <c r="G1686" s="253"/>
      <c r="H1686" s="253"/>
      <c r="I1686" s="253"/>
      <c r="J1686" s="253"/>
      <c r="K1686" s="253"/>
      <c r="L1686" s="253"/>
      <c r="M1686" s="253"/>
      <c r="N1686" s="253"/>
      <c r="O1686" s="253"/>
      <c r="P1686" s="253"/>
      <c r="Q1686" s="253"/>
      <c r="R1686" s="253"/>
      <c r="S1686" s="253"/>
      <c r="T1686" s="253"/>
      <c r="U1686" s="253"/>
      <c r="V1686" s="253"/>
      <c r="W1686" s="253"/>
      <c r="X1686" s="253"/>
      <c r="Y1686" s="253"/>
      <c r="Z1686" s="253"/>
      <c r="AA1686" s="253"/>
      <c r="AB1686" s="253"/>
      <c r="AC1686" s="253"/>
      <c r="AD1686" s="253"/>
      <c r="AE1686" s="253"/>
      <c r="AF1686" s="253"/>
      <c r="AG1686" s="253"/>
      <c r="AH1686" s="253"/>
      <c r="AI1686" s="253"/>
      <c r="AP1686" s="313"/>
      <c r="AT1686" s="313"/>
    </row>
    <row r="1687" spans="1:46" s="312" customFormat="1" ht="15" customHeight="1" x14ac:dyDescent="0.25">
      <c r="A1687" s="297"/>
      <c r="B1687" s="297"/>
      <c r="C1687" s="253"/>
      <c r="D1687" s="253"/>
      <c r="E1687" s="253"/>
      <c r="F1687" s="253"/>
      <c r="G1687" s="253"/>
      <c r="H1687" s="253"/>
      <c r="I1687" s="253"/>
      <c r="J1687" s="253"/>
      <c r="K1687" s="253"/>
      <c r="L1687" s="253"/>
      <c r="M1687" s="253"/>
      <c r="N1687" s="253"/>
      <c r="O1687" s="253"/>
      <c r="P1687" s="253"/>
      <c r="Q1687" s="253"/>
      <c r="R1687" s="253"/>
      <c r="S1687" s="253"/>
      <c r="T1687" s="253"/>
      <c r="U1687" s="253"/>
      <c r="V1687" s="253"/>
      <c r="W1687" s="253"/>
      <c r="X1687" s="253"/>
      <c r="Y1687" s="253"/>
      <c r="Z1687" s="253"/>
      <c r="AA1687" s="253"/>
      <c r="AB1687" s="253"/>
      <c r="AC1687" s="253"/>
      <c r="AD1687" s="253"/>
      <c r="AE1687" s="253"/>
      <c r="AF1687" s="253"/>
      <c r="AG1687" s="253"/>
      <c r="AH1687" s="253"/>
      <c r="AI1687" s="253"/>
      <c r="AP1687" s="313"/>
      <c r="AT1687" s="313"/>
    </row>
    <row r="1688" spans="1:46" s="312" customFormat="1" ht="15" customHeight="1" x14ac:dyDescent="0.25">
      <c r="A1688" s="297"/>
      <c r="B1688" s="297"/>
      <c r="C1688" s="253"/>
      <c r="D1688" s="253"/>
      <c r="E1688" s="253"/>
      <c r="F1688" s="253"/>
      <c r="G1688" s="253"/>
      <c r="H1688" s="253"/>
      <c r="I1688" s="253"/>
      <c r="J1688" s="253"/>
      <c r="K1688" s="253"/>
      <c r="L1688" s="253"/>
      <c r="M1688" s="253"/>
      <c r="N1688" s="253"/>
      <c r="O1688" s="253"/>
      <c r="P1688" s="253"/>
      <c r="Q1688" s="253"/>
      <c r="R1688" s="253"/>
      <c r="S1688" s="253"/>
      <c r="T1688" s="253"/>
      <c r="U1688" s="253"/>
      <c r="V1688" s="253"/>
      <c r="W1688" s="253"/>
      <c r="X1688" s="253"/>
      <c r="Y1688" s="253"/>
      <c r="Z1688" s="253"/>
      <c r="AA1688" s="253"/>
      <c r="AB1688" s="253"/>
      <c r="AC1688" s="253"/>
      <c r="AD1688" s="253"/>
      <c r="AE1688" s="253"/>
      <c r="AF1688" s="253"/>
      <c r="AG1688" s="253"/>
      <c r="AH1688" s="253"/>
      <c r="AI1688" s="253"/>
      <c r="AP1688" s="313"/>
      <c r="AT1688" s="313"/>
    </row>
    <row r="1689" spans="1:46" s="312" customFormat="1" ht="15" customHeight="1" x14ac:dyDescent="0.25">
      <c r="A1689" s="297"/>
      <c r="B1689" s="297"/>
      <c r="C1689" s="253"/>
      <c r="D1689" s="253"/>
      <c r="E1689" s="253"/>
      <c r="F1689" s="253"/>
      <c r="G1689" s="253"/>
      <c r="H1689" s="253"/>
      <c r="I1689" s="253"/>
      <c r="J1689" s="253"/>
      <c r="K1689" s="253"/>
      <c r="L1689" s="253"/>
      <c r="M1689" s="253"/>
      <c r="N1689" s="253"/>
      <c r="O1689" s="253"/>
      <c r="P1689" s="253"/>
      <c r="Q1689" s="253"/>
      <c r="R1689" s="253"/>
      <c r="S1689" s="253"/>
      <c r="T1689" s="253"/>
      <c r="U1689" s="253"/>
      <c r="V1689" s="253"/>
      <c r="W1689" s="253"/>
      <c r="X1689" s="253"/>
      <c r="Y1689" s="253"/>
      <c r="Z1689" s="253"/>
      <c r="AA1689" s="253"/>
      <c r="AB1689" s="253"/>
      <c r="AC1689" s="253"/>
      <c r="AD1689" s="253"/>
      <c r="AE1689" s="253"/>
      <c r="AF1689" s="253"/>
      <c r="AG1689" s="253"/>
      <c r="AH1689" s="253"/>
      <c r="AI1689" s="253"/>
      <c r="AP1689" s="313"/>
      <c r="AT1689" s="313"/>
    </row>
    <row r="1690" spans="1:46" s="312" customFormat="1" ht="15" customHeight="1" x14ac:dyDescent="0.25">
      <c r="A1690" s="297"/>
      <c r="B1690" s="297"/>
      <c r="C1690" s="253"/>
      <c r="D1690" s="253"/>
      <c r="E1690" s="253"/>
      <c r="F1690" s="253"/>
      <c r="G1690" s="253"/>
      <c r="H1690" s="253"/>
      <c r="I1690" s="253"/>
      <c r="J1690" s="253"/>
      <c r="K1690" s="253"/>
      <c r="L1690" s="253"/>
      <c r="M1690" s="253"/>
      <c r="N1690" s="253"/>
      <c r="O1690" s="253"/>
      <c r="P1690" s="253"/>
      <c r="Q1690" s="253"/>
      <c r="R1690" s="253"/>
      <c r="S1690" s="253"/>
      <c r="T1690" s="253"/>
      <c r="U1690" s="253"/>
      <c r="V1690" s="253"/>
      <c r="W1690" s="253"/>
      <c r="X1690" s="253"/>
      <c r="Y1690" s="253"/>
      <c r="Z1690" s="253"/>
      <c r="AA1690" s="253"/>
      <c r="AB1690" s="253"/>
      <c r="AC1690" s="253"/>
      <c r="AD1690" s="253"/>
      <c r="AE1690" s="253"/>
      <c r="AF1690" s="253"/>
      <c r="AG1690" s="253"/>
      <c r="AH1690" s="253"/>
      <c r="AI1690" s="253"/>
      <c r="AP1690" s="313"/>
      <c r="AT1690" s="313"/>
    </row>
    <row r="1691" spans="1:46" s="312" customFormat="1" ht="15" customHeight="1" x14ac:dyDescent="0.25">
      <c r="A1691" s="297"/>
      <c r="B1691" s="297"/>
      <c r="C1691" s="253"/>
      <c r="D1691" s="253"/>
      <c r="E1691" s="253"/>
      <c r="F1691" s="253"/>
      <c r="G1691" s="253"/>
      <c r="H1691" s="253"/>
      <c r="I1691" s="253"/>
      <c r="J1691" s="253"/>
      <c r="K1691" s="253"/>
      <c r="L1691" s="253"/>
      <c r="M1691" s="253"/>
      <c r="N1691" s="253"/>
      <c r="O1691" s="253"/>
      <c r="P1691" s="253"/>
      <c r="Q1691" s="253"/>
      <c r="R1691" s="253"/>
      <c r="S1691" s="253"/>
      <c r="T1691" s="253"/>
      <c r="U1691" s="253"/>
      <c r="V1691" s="253"/>
      <c r="W1691" s="253"/>
      <c r="X1691" s="253"/>
      <c r="Y1691" s="253"/>
      <c r="Z1691" s="253"/>
      <c r="AA1691" s="253"/>
      <c r="AB1691" s="253"/>
      <c r="AC1691" s="253"/>
      <c r="AD1691" s="253"/>
      <c r="AE1691" s="253"/>
      <c r="AF1691" s="253"/>
      <c r="AG1691" s="253"/>
      <c r="AH1691" s="253"/>
      <c r="AI1691" s="253"/>
      <c r="AP1691" s="313"/>
      <c r="AT1691" s="313"/>
    </row>
    <row r="1692" spans="1:46" s="312" customFormat="1" ht="15" customHeight="1" x14ac:dyDescent="0.25">
      <c r="A1692" s="297"/>
      <c r="B1692" s="297"/>
      <c r="C1692" s="253"/>
      <c r="D1692" s="253"/>
      <c r="E1692" s="253"/>
      <c r="F1692" s="253"/>
      <c r="G1692" s="253"/>
      <c r="H1692" s="253"/>
      <c r="I1692" s="253"/>
      <c r="J1692" s="253"/>
      <c r="K1692" s="253"/>
      <c r="L1692" s="253"/>
      <c r="M1692" s="253"/>
      <c r="N1692" s="253"/>
      <c r="O1692" s="253"/>
      <c r="P1692" s="253"/>
      <c r="Q1692" s="253"/>
      <c r="R1692" s="253"/>
      <c r="S1692" s="253"/>
      <c r="T1692" s="253"/>
      <c r="U1692" s="253"/>
      <c r="V1692" s="253"/>
      <c r="W1692" s="253"/>
      <c r="X1692" s="253"/>
      <c r="Y1692" s="253"/>
      <c r="Z1692" s="253"/>
      <c r="AA1692" s="253"/>
      <c r="AB1692" s="253"/>
      <c r="AC1692" s="253"/>
      <c r="AD1692" s="253"/>
      <c r="AE1692" s="253"/>
      <c r="AF1692" s="253"/>
      <c r="AG1692" s="253"/>
      <c r="AH1692" s="253"/>
      <c r="AI1692" s="253"/>
      <c r="AP1692" s="313"/>
      <c r="AT1692" s="313"/>
    </row>
    <row r="1693" spans="1:46" s="312" customFormat="1" ht="15" customHeight="1" x14ac:dyDescent="0.25">
      <c r="A1693" s="297"/>
      <c r="B1693" s="297"/>
      <c r="C1693" s="253"/>
      <c r="D1693" s="253"/>
      <c r="E1693" s="253"/>
      <c r="F1693" s="253"/>
      <c r="G1693" s="253"/>
      <c r="H1693" s="253"/>
      <c r="I1693" s="253"/>
      <c r="J1693" s="253"/>
      <c r="K1693" s="253"/>
      <c r="L1693" s="253"/>
      <c r="M1693" s="253"/>
      <c r="N1693" s="253"/>
      <c r="O1693" s="253"/>
      <c r="P1693" s="253"/>
      <c r="Q1693" s="253"/>
      <c r="R1693" s="253"/>
      <c r="S1693" s="253"/>
      <c r="T1693" s="253"/>
      <c r="U1693" s="253"/>
      <c r="V1693" s="253"/>
      <c r="W1693" s="253"/>
      <c r="X1693" s="253"/>
      <c r="Y1693" s="253"/>
      <c r="Z1693" s="253"/>
      <c r="AA1693" s="253"/>
      <c r="AB1693" s="253"/>
      <c r="AC1693" s="253"/>
      <c r="AD1693" s="253"/>
      <c r="AE1693" s="253"/>
      <c r="AF1693" s="253"/>
      <c r="AG1693" s="253"/>
      <c r="AH1693" s="253"/>
      <c r="AI1693" s="253"/>
      <c r="AP1693" s="313"/>
      <c r="AT1693" s="313"/>
    </row>
    <row r="1694" spans="1:46" s="312" customFormat="1" ht="15" customHeight="1" x14ac:dyDescent="0.25">
      <c r="A1694" s="297"/>
      <c r="B1694" s="297"/>
      <c r="C1694" s="253"/>
      <c r="D1694" s="253"/>
      <c r="E1694" s="253"/>
      <c r="F1694" s="253"/>
      <c r="G1694" s="253"/>
      <c r="H1694" s="253"/>
      <c r="I1694" s="253"/>
      <c r="J1694" s="253"/>
      <c r="K1694" s="253"/>
      <c r="L1694" s="253"/>
      <c r="M1694" s="253"/>
      <c r="N1694" s="253"/>
      <c r="O1694" s="253"/>
      <c r="P1694" s="253"/>
      <c r="Q1694" s="253"/>
      <c r="R1694" s="253"/>
      <c r="S1694" s="253"/>
      <c r="T1694" s="253"/>
      <c r="U1694" s="253"/>
      <c r="V1694" s="253"/>
      <c r="W1694" s="253"/>
      <c r="X1694" s="253"/>
      <c r="Y1694" s="253"/>
      <c r="Z1694" s="253"/>
      <c r="AA1694" s="253"/>
      <c r="AB1694" s="253"/>
      <c r="AC1694" s="253"/>
      <c r="AD1694" s="253"/>
      <c r="AE1694" s="253"/>
      <c r="AF1694" s="253"/>
      <c r="AG1694" s="253"/>
      <c r="AH1694" s="253"/>
      <c r="AI1694" s="253"/>
      <c r="AP1694" s="313"/>
      <c r="AT1694" s="313"/>
    </row>
    <row r="1695" spans="1:46" s="312" customFormat="1" ht="15" customHeight="1" x14ac:dyDescent="0.25">
      <c r="A1695" s="297"/>
      <c r="B1695" s="297"/>
      <c r="C1695" s="253"/>
      <c r="D1695" s="253"/>
      <c r="E1695" s="253"/>
      <c r="F1695" s="253"/>
      <c r="G1695" s="253"/>
      <c r="H1695" s="253"/>
      <c r="I1695" s="253"/>
      <c r="J1695" s="253"/>
      <c r="K1695" s="253"/>
      <c r="L1695" s="253"/>
      <c r="M1695" s="253"/>
      <c r="N1695" s="253"/>
      <c r="O1695" s="253"/>
      <c r="P1695" s="253"/>
      <c r="Q1695" s="253"/>
      <c r="R1695" s="253"/>
      <c r="S1695" s="253"/>
      <c r="T1695" s="253"/>
      <c r="U1695" s="253"/>
      <c r="V1695" s="253"/>
      <c r="W1695" s="253"/>
      <c r="X1695" s="253"/>
      <c r="Y1695" s="253"/>
      <c r="Z1695" s="253"/>
      <c r="AA1695" s="253"/>
      <c r="AB1695" s="253"/>
      <c r="AC1695" s="253"/>
      <c r="AD1695" s="253"/>
      <c r="AE1695" s="253"/>
      <c r="AF1695" s="253"/>
      <c r="AG1695" s="253"/>
      <c r="AH1695" s="253"/>
      <c r="AI1695" s="253"/>
      <c r="AP1695" s="313"/>
      <c r="AT1695" s="313"/>
    </row>
    <row r="1696" spans="1:46" s="312" customFormat="1" ht="15" customHeight="1" x14ac:dyDescent="0.25">
      <c r="A1696" s="297"/>
      <c r="B1696" s="297"/>
      <c r="C1696" s="253"/>
      <c r="D1696" s="253"/>
      <c r="E1696" s="253"/>
      <c r="F1696" s="253"/>
      <c r="G1696" s="253"/>
      <c r="H1696" s="253"/>
      <c r="I1696" s="253"/>
      <c r="J1696" s="253"/>
      <c r="K1696" s="253"/>
      <c r="L1696" s="253"/>
      <c r="M1696" s="253"/>
      <c r="N1696" s="253"/>
      <c r="O1696" s="253"/>
      <c r="P1696" s="253"/>
      <c r="Q1696" s="253"/>
      <c r="R1696" s="253"/>
      <c r="S1696" s="253"/>
      <c r="T1696" s="253"/>
      <c r="U1696" s="253"/>
      <c r="V1696" s="253"/>
      <c r="W1696" s="253"/>
      <c r="X1696" s="253"/>
      <c r="Y1696" s="253"/>
      <c r="Z1696" s="253"/>
      <c r="AA1696" s="253"/>
      <c r="AB1696" s="253"/>
      <c r="AC1696" s="253"/>
      <c r="AD1696" s="253"/>
      <c r="AE1696" s="253"/>
      <c r="AF1696" s="253"/>
      <c r="AG1696" s="253"/>
      <c r="AH1696" s="253"/>
      <c r="AI1696" s="253"/>
      <c r="AP1696" s="313"/>
      <c r="AT1696" s="313"/>
    </row>
    <row r="1697" spans="1:46" s="312" customFormat="1" ht="15" customHeight="1" x14ac:dyDescent="0.25">
      <c r="A1697" s="297"/>
      <c r="B1697" s="297"/>
      <c r="C1697" s="253"/>
      <c r="D1697" s="253"/>
      <c r="E1697" s="253"/>
      <c r="F1697" s="253"/>
      <c r="G1697" s="253"/>
      <c r="H1697" s="253"/>
      <c r="I1697" s="253"/>
      <c r="J1697" s="253"/>
      <c r="K1697" s="253"/>
      <c r="L1697" s="253"/>
      <c r="M1697" s="253"/>
      <c r="N1697" s="253"/>
      <c r="O1697" s="253"/>
      <c r="P1697" s="253"/>
      <c r="Q1697" s="253"/>
      <c r="R1697" s="253"/>
      <c r="S1697" s="253"/>
      <c r="T1697" s="253"/>
      <c r="U1697" s="253"/>
      <c r="V1697" s="253"/>
      <c r="W1697" s="253"/>
      <c r="X1697" s="253"/>
      <c r="Y1697" s="253"/>
      <c r="Z1697" s="253"/>
      <c r="AA1697" s="253"/>
      <c r="AB1697" s="253"/>
      <c r="AC1697" s="253"/>
      <c r="AD1697" s="253"/>
      <c r="AE1697" s="253"/>
      <c r="AF1697" s="253"/>
      <c r="AG1697" s="253"/>
      <c r="AH1697" s="253"/>
      <c r="AI1697" s="253"/>
      <c r="AP1697" s="313"/>
      <c r="AT1697" s="313"/>
    </row>
    <row r="1698" spans="1:46" s="312" customFormat="1" ht="15" customHeight="1" x14ac:dyDescent="0.25">
      <c r="A1698" s="297"/>
      <c r="B1698" s="297"/>
      <c r="C1698" s="253"/>
      <c r="D1698" s="253"/>
      <c r="E1698" s="253"/>
      <c r="F1698" s="253"/>
      <c r="G1698" s="253"/>
      <c r="H1698" s="253"/>
      <c r="I1698" s="253"/>
      <c r="J1698" s="253"/>
      <c r="K1698" s="253"/>
      <c r="L1698" s="253"/>
      <c r="M1698" s="253"/>
      <c r="N1698" s="253"/>
      <c r="O1698" s="253"/>
      <c r="P1698" s="253"/>
      <c r="Q1698" s="253"/>
      <c r="R1698" s="253"/>
      <c r="S1698" s="253"/>
      <c r="T1698" s="253"/>
      <c r="U1698" s="253"/>
      <c r="V1698" s="253"/>
      <c r="W1698" s="253"/>
      <c r="X1698" s="253"/>
      <c r="Y1698" s="253"/>
      <c r="Z1698" s="253"/>
      <c r="AA1698" s="253"/>
      <c r="AB1698" s="253"/>
      <c r="AC1698" s="253"/>
      <c r="AD1698" s="253"/>
      <c r="AE1698" s="253"/>
      <c r="AF1698" s="253"/>
      <c r="AG1698" s="253"/>
      <c r="AH1698" s="253"/>
      <c r="AI1698" s="253"/>
      <c r="AP1698" s="313"/>
      <c r="AT1698" s="313"/>
    </row>
    <row r="1699" spans="1:46" s="312" customFormat="1" ht="15" customHeight="1" x14ac:dyDescent="0.25">
      <c r="A1699" s="297"/>
      <c r="B1699" s="297"/>
      <c r="C1699" s="253"/>
      <c r="D1699" s="253"/>
      <c r="E1699" s="253"/>
      <c r="F1699" s="253"/>
      <c r="G1699" s="253"/>
      <c r="H1699" s="253"/>
      <c r="I1699" s="253"/>
      <c r="J1699" s="253"/>
      <c r="K1699" s="253"/>
      <c r="L1699" s="253"/>
      <c r="M1699" s="253"/>
      <c r="N1699" s="253"/>
      <c r="O1699" s="253"/>
      <c r="P1699" s="253"/>
      <c r="Q1699" s="253"/>
      <c r="R1699" s="253"/>
      <c r="S1699" s="253"/>
      <c r="T1699" s="253"/>
      <c r="U1699" s="253"/>
      <c r="V1699" s="253"/>
      <c r="W1699" s="253"/>
      <c r="X1699" s="253"/>
      <c r="Y1699" s="253"/>
      <c r="Z1699" s="253"/>
      <c r="AA1699" s="253"/>
      <c r="AB1699" s="253"/>
      <c r="AC1699" s="253"/>
      <c r="AD1699" s="253"/>
      <c r="AE1699" s="253"/>
      <c r="AF1699" s="253"/>
      <c r="AG1699" s="253"/>
      <c r="AH1699" s="253"/>
      <c r="AI1699" s="253"/>
      <c r="AP1699" s="313"/>
      <c r="AT1699" s="313"/>
    </row>
    <row r="1700" spans="1:46" s="312" customFormat="1" ht="15" customHeight="1" x14ac:dyDescent="0.25">
      <c r="A1700" s="297"/>
      <c r="B1700" s="297"/>
      <c r="C1700" s="253"/>
      <c r="D1700" s="253"/>
      <c r="E1700" s="253"/>
      <c r="F1700" s="253"/>
      <c r="G1700" s="253"/>
      <c r="H1700" s="253"/>
      <c r="I1700" s="253"/>
      <c r="J1700" s="253"/>
      <c r="K1700" s="253"/>
      <c r="L1700" s="253"/>
      <c r="M1700" s="253"/>
      <c r="N1700" s="253"/>
      <c r="O1700" s="253"/>
      <c r="P1700" s="253"/>
      <c r="Q1700" s="253"/>
      <c r="R1700" s="253"/>
      <c r="S1700" s="253"/>
      <c r="T1700" s="253"/>
      <c r="U1700" s="253"/>
      <c r="V1700" s="253"/>
      <c r="W1700" s="253"/>
      <c r="X1700" s="253"/>
      <c r="Y1700" s="253"/>
      <c r="Z1700" s="253"/>
      <c r="AA1700" s="253"/>
      <c r="AB1700" s="253"/>
      <c r="AC1700" s="253"/>
      <c r="AD1700" s="253"/>
      <c r="AE1700" s="253"/>
      <c r="AF1700" s="253"/>
      <c r="AG1700" s="253"/>
      <c r="AH1700" s="253"/>
      <c r="AI1700" s="253"/>
      <c r="AP1700" s="313"/>
      <c r="AT1700" s="313"/>
    </row>
    <row r="1701" spans="1:46" s="312" customFormat="1" ht="15" customHeight="1" x14ac:dyDescent="0.25">
      <c r="A1701" s="297"/>
      <c r="B1701" s="297"/>
      <c r="C1701" s="253"/>
      <c r="D1701" s="253"/>
      <c r="E1701" s="253"/>
      <c r="F1701" s="253"/>
      <c r="G1701" s="253"/>
      <c r="H1701" s="253"/>
      <c r="I1701" s="253"/>
      <c r="J1701" s="253"/>
      <c r="K1701" s="253"/>
      <c r="L1701" s="253"/>
      <c r="M1701" s="253"/>
      <c r="N1701" s="253"/>
      <c r="O1701" s="253"/>
      <c r="P1701" s="253"/>
      <c r="Q1701" s="253"/>
      <c r="R1701" s="253"/>
      <c r="S1701" s="253"/>
      <c r="T1701" s="253"/>
      <c r="U1701" s="253"/>
      <c r="V1701" s="253"/>
      <c r="W1701" s="253"/>
      <c r="X1701" s="253"/>
      <c r="Y1701" s="253"/>
      <c r="Z1701" s="253"/>
      <c r="AA1701" s="253"/>
      <c r="AB1701" s="253"/>
      <c r="AC1701" s="253"/>
      <c r="AD1701" s="253"/>
      <c r="AE1701" s="253"/>
      <c r="AF1701" s="253"/>
      <c r="AG1701" s="253"/>
      <c r="AH1701" s="253"/>
      <c r="AI1701" s="253"/>
      <c r="AP1701" s="313"/>
      <c r="AT1701" s="313"/>
    </row>
    <row r="1702" spans="1:46" s="312" customFormat="1" ht="15" customHeight="1" x14ac:dyDescent="0.25">
      <c r="A1702" s="297"/>
      <c r="B1702" s="297"/>
      <c r="C1702" s="253"/>
      <c r="D1702" s="253"/>
      <c r="E1702" s="253"/>
      <c r="F1702" s="253"/>
      <c r="G1702" s="253"/>
      <c r="H1702" s="253"/>
      <c r="I1702" s="253"/>
      <c r="J1702" s="253"/>
      <c r="K1702" s="253"/>
      <c r="L1702" s="253"/>
      <c r="M1702" s="253"/>
      <c r="N1702" s="253"/>
      <c r="O1702" s="253"/>
      <c r="P1702" s="253"/>
      <c r="Q1702" s="253"/>
      <c r="R1702" s="253"/>
      <c r="S1702" s="253"/>
      <c r="T1702" s="253"/>
      <c r="U1702" s="253"/>
      <c r="V1702" s="253"/>
      <c r="W1702" s="253"/>
      <c r="X1702" s="253"/>
      <c r="Y1702" s="253"/>
      <c r="Z1702" s="253"/>
      <c r="AA1702" s="253"/>
      <c r="AB1702" s="253"/>
      <c r="AC1702" s="253"/>
      <c r="AD1702" s="253"/>
      <c r="AE1702" s="253"/>
      <c r="AF1702" s="253"/>
      <c r="AG1702" s="253"/>
      <c r="AH1702" s="253"/>
      <c r="AI1702" s="253"/>
      <c r="AP1702" s="313"/>
      <c r="AT1702" s="313"/>
    </row>
    <row r="1703" spans="1:46" s="312" customFormat="1" ht="15" customHeight="1" x14ac:dyDescent="0.25">
      <c r="A1703" s="297"/>
      <c r="B1703" s="297"/>
      <c r="C1703" s="253"/>
      <c r="D1703" s="253"/>
      <c r="E1703" s="253"/>
      <c r="F1703" s="253"/>
      <c r="G1703" s="253"/>
      <c r="H1703" s="253"/>
      <c r="I1703" s="253"/>
      <c r="J1703" s="253"/>
      <c r="K1703" s="253"/>
      <c r="L1703" s="253"/>
      <c r="M1703" s="253"/>
      <c r="N1703" s="253"/>
      <c r="O1703" s="253"/>
      <c r="P1703" s="253"/>
      <c r="Q1703" s="253"/>
      <c r="R1703" s="253"/>
      <c r="S1703" s="253"/>
      <c r="T1703" s="253"/>
      <c r="U1703" s="253"/>
      <c r="V1703" s="253"/>
      <c r="W1703" s="253"/>
      <c r="X1703" s="253"/>
      <c r="Y1703" s="253"/>
      <c r="Z1703" s="253"/>
      <c r="AA1703" s="253"/>
      <c r="AB1703" s="253"/>
      <c r="AC1703" s="253"/>
      <c r="AD1703" s="253"/>
      <c r="AE1703" s="253"/>
      <c r="AF1703" s="253"/>
      <c r="AG1703" s="253"/>
      <c r="AH1703" s="253"/>
      <c r="AI1703" s="253"/>
      <c r="AP1703" s="313"/>
      <c r="AT1703" s="313"/>
    </row>
    <row r="1704" spans="1:46" s="312" customFormat="1" ht="15" customHeight="1" x14ac:dyDescent="0.25">
      <c r="A1704" s="297"/>
      <c r="B1704" s="297"/>
      <c r="C1704" s="253"/>
      <c r="D1704" s="253"/>
      <c r="E1704" s="253"/>
      <c r="F1704" s="253"/>
      <c r="G1704" s="253"/>
      <c r="H1704" s="253"/>
      <c r="I1704" s="253"/>
      <c r="J1704" s="253"/>
      <c r="K1704" s="253"/>
      <c r="L1704" s="253"/>
      <c r="M1704" s="253"/>
      <c r="N1704" s="253"/>
      <c r="O1704" s="253"/>
      <c r="P1704" s="253"/>
      <c r="Q1704" s="253"/>
      <c r="R1704" s="253"/>
      <c r="S1704" s="253"/>
      <c r="T1704" s="253"/>
      <c r="U1704" s="253"/>
      <c r="V1704" s="253"/>
      <c r="W1704" s="253"/>
      <c r="X1704" s="253"/>
      <c r="Y1704" s="253"/>
      <c r="Z1704" s="253"/>
      <c r="AA1704" s="253"/>
      <c r="AB1704" s="253"/>
      <c r="AC1704" s="253"/>
      <c r="AD1704" s="253"/>
      <c r="AE1704" s="253"/>
      <c r="AF1704" s="253"/>
      <c r="AG1704" s="253"/>
      <c r="AH1704" s="253"/>
      <c r="AI1704" s="253"/>
      <c r="AP1704" s="313"/>
      <c r="AT1704" s="313"/>
    </row>
    <row r="1705" spans="1:46" s="312" customFormat="1" ht="15" customHeight="1" x14ac:dyDescent="0.25">
      <c r="A1705" s="297"/>
      <c r="B1705" s="297"/>
      <c r="C1705" s="253"/>
      <c r="D1705" s="253"/>
      <c r="E1705" s="253"/>
      <c r="F1705" s="253"/>
      <c r="G1705" s="253"/>
      <c r="H1705" s="253"/>
      <c r="I1705" s="253"/>
      <c r="J1705" s="253"/>
      <c r="K1705" s="253"/>
      <c r="L1705" s="253"/>
      <c r="M1705" s="253"/>
      <c r="N1705" s="253"/>
      <c r="O1705" s="253"/>
      <c r="P1705" s="253"/>
      <c r="Q1705" s="253"/>
      <c r="R1705" s="253"/>
      <c r="S1705" s="253"/>
      <c r="T1705" s="253"/>
      <c r="U1705" s="253"/>
      <c r="V1705" s="253"/>
      <c r="W1705" s="253"/>
      <c r="X1705" s="253"/>
      <c r="Y1705" s="253"/>
      <c r="Z1705" s="253"/>
      <c r="AA1705" s="253"/>
      <c r="AB1705" s="253"/>
      <c r="AC1705" s="253"/>
      <c r="AD1705" s="253"/>
      <c r="AE1705" s="253"/>
      <c r="AF1705" s="253"/>
      <c r="AG1705" s="253"/>
      <c r="AH1705" s="253"/>
      <c r="AI1705" s="253"/>
      <c r="AP1705" s="313"/>
      <c r="AT1705" s="313"/>
    </row>
    <row r="1706" spans="1:46" s="312" customFormat="1" ht="15" customHeight="1" x14ac:dyDescent="0.25">
      <c r="A1706" s="297"/>
      <c r="B1706" s="297"/>
      <c r="C1706" s="253"/>
      <c r="D1706" s="253"/>
      <c r="E1706" s="253"/>
      <c r="F1706" s="253"/>
      <c r="G1706" s="253"/>
      <c r="H1706" s="253"/>
      <c r="I1706" s="253"/>
      <c r="J1706" s="253"/>
      <c r="K1706" s="253"/>
      <c r="L1706" s="253"/>
      <c r="M1706" s="253"/>
      <c r="N1706" s="253"/>
      <c r="O1706" s="253"/>
      <c r="P1706" s="253"/>
      <c r="Q1706" s="253"/>
      <c r="R1706" s="253"/>
      <c r="S1706" s="253"/>
      <c r="T1706" s="253"/>
      <c r="U1706" s="253"/>
      <c r="V1706" s="253"/>
      <c r="W1706" s="253"/>
      <c r="X1706" s="253"/>
      <c r="Y1706" s="253"/>
      <c r="Z1706" s="253"/>
      <c r="AA1706" s="253"/>
      <c r="AB1706" s="253"/>
      <c r="AC1706" s="253"/>
      <c r="AD1706" s="253"/>
      <c r="AE1706" s="253"/>
      <c r="AF1706" s="253"/>
      <c r="AG1706" s="253"/>
      <c r="AH1706" s="253"/>
      <c r="AI1706" s="253"/>
      <c r="AP1706" s="313"/>
      <c r="AT1706" s="313"/>
    </row>
    <row r="1707" spans="1:46" s="312" customFormat="1" ht="15" customHeight="1" x14ac:dyDescent="0.25">
      <c r="A1707" s="297"/>
      <c r="B1707" s="297"/>
      <c r="C1707" s="253"/>
      <c r="D1707" s="253"/>
      <c r="E1707" s="253"/>
      <c r="F1707" s="253"/>
      <c r="G1707" s="253"/>
      <c r="H1707" s="253"/>
      <c r="I1707" s="253"/>
      <c r="J1707" s="253"/>
      <c r="K1707" s="253"/>
      <c r="L1707" s="253"/>
      <c r="M1707" s="253"/>
      <c r="N1707" s="253"/>
      <c r="O1707" s="253"/>
      <c r="P1707" s="253"/>
      <c r="Q1707" s="253"/>
      <c r="R1707" s="253"/>
      <c r="S1707" s="253"/>
      <c r="T1707" s="253"/>
      <c r="U1707" s="253"/>
      <c r="V1707" s="253"/>
      <c r="W1707" s="253"/>
      <c r="X1707" s="253"/>
      <c r="Y1707" s="253"/>
      <c r="Z1707" s="253"/>
      <c r="AA1707" s="253"/>
      <c r="AB1707" s="253"/>
      <c r="AC1707" s="253"/>
      <c r="AD1707" s="253"/>
      <c r="AE1707" s="253"/>
      <c r="AF1707" s="253"/>
      <c r="AG1707" s="253"/>
      <c r="AH1707" s="253"/>
      <c r="AI1707" s="253"/>
      <c r="AP1707" s="313"/>
      <c r="AT1707" s="313"/>
    </row>
    <row r="1708" spans="1:46" s="312" customFormat="1" ht="15" customHeight="1" x14ac:dyDescent="0.25">
      <c r="A1708" s="297"/>
      <c r="B1708" s="297"/>
      <c r="C1708" s="253"/>
      <c r="D1708" s="253"/>
      <c r="E1708" s="253"/>
      <c r="F1708" s="253"/>
      <c r="G1708" s="253"/>
      <c r="H1708" s="253"/>
      <c r="I1708" s="253"/>
      <c r="J1708" s="253"/>
      <c r="K1708" s="253"/>
      <c r="L1708" s="253"/>
      <c r="M1708" s="253"/>
      <c r="N1708" s="253"/>
      <c r="O1708" s="253"/>
      <c r="P1708" s="253"/>
      <c r="Q1708" s="253"/>
      <c r="R1708" s="253"/>
      <c r="S1708" s="253"/>
      <c r="T1708" s="253"/>
      <c r="U1708" s="253"/>
      <c r="V1708" s="253"/>
      <c r="W1708" s="253"/>
      <c r="X1708" s="253"/>
      <c r="Y1708" s="253"/>
      <c r="Z1708" s="253"/>
      <c r="AA1708" s="253"/>
      <c r="AB1708" s="253"/>
      <c r="AC1708" s="253"/>
      <c r="AD1708" s="253"/>
      <c r="AE1708" s="253"/>
      <c r="AF1708" s="253"/>
      <c r="AG1708" s="253"/>
      <c r="AH1708" s="253"/>
      <c r="AI1708" s="253"/>
      <c r="AP1708" s="313"/>
      <c r="AT1708" s="313"/>
    </row>
    <row r="1709" spans="1:46" s="312" customFormat="1" ht="15" customHeight="1" x14ac:dyDescent="0.25">
      <c r="A1709" s="297"/>
      <c r="B1709" s="297"/>
      <c r="C1709" s="253"/>
      <c r="D1709" s="253"/>
      <c r="E1709" s="253"/>
      <c r="F1709" s="253"/>
      <c r="G1709" s="253"/>
      <c r="H1709" s="253"/>
      <c r="I1709" s="253"/>
      <c r="J1709" s="253"/>
      <c r="K1709" s="253"/>
      <c r="L1709" s="253"/>
      <c r="M1709" s="253"/>
      <c r="N1709" s="253"/>
      <c r="O1709" s="253"/>
      <c r="P1709" s="253"/>
      <c r="Q1709" s="253"/>
      <c r="R1709" s="253"/>
      <c r="S1709" s="253"/>
      <c r="T1709" s="253"/>
      <c r="U1709" s="253"/>
      <c r="V1709" s="253"/>
      <c r="W1709" s="253"/>
      <c r="X1709" s="253"/>
      <c r="Y1709" s="253"/>
      <c r="Z1709" s="253"/>
      <c r="AA1709" s="253"/>
      <c r="AB1709" s="253"/>
      <c r="AC1709" s="253"/>
      <c r="AD1709" s="253"/>
      <c r="AE1709" s="253"/>
      <c r="AF1709" s="253"/>
      <c r="AG1709" s="253"/>
      <c r="AH1709" s="253"/>
      <c r="AI1709" s="253"/>
      <c r="AP1709" s="313"/>
      <c r="AT1709" s="313"/>
    </row>
    <row r="1710" spans="1:46" s="312" customFormat="1" ht="15" customHeight="1" x14ac:dyDescent="0.25">
      <c r="A1710" s="297"/>
      <c r="B1710" s="297"/>
      <c r="C1710" s="253"/>
      <c r="D1710" s="253"/>
      <c r="E1710" s="253"/>
      <c r="F1710" s="253"/>
      <c r="G1710" s="253"/>
      <c r="H1710" s="253"/>
      <c r="I1710" s="253"/>
      <c r="J1710" s="253"/>
      <c r="K1710" s="253"/>
      <c r="L1710" s="253"/>
      <c r="M1710" s="253"/>
      <c r="N1710" s="253"/>
      <c r="O1710" s="253"/>
      <c r="P1710" s="253"/>
      <c r="Q1710" s="253"/>
      <c r="R1710" s="253"/>
      <c r="S1710" s="253"/>
      <c r="T1710" s="253"/>
      <c r="U1710" s="253"/>
      <c r="V1710" s="253"/>
      <c r="W1710" s="253"/>
      <c r="X1710" s="253"/>
      <c r="Y1710" s="253"/>
      <c r="Z1710" s="253"/>
      <c r="AA1710" s="253"/>
      <c r="AB1710" s="253"/>
      <c r="AC1710" s="253"/>
      <c r="AD1710" s="253"/>
      <c r="AE1710" s="253"/>
      <c r="AF1710" s="253"/>
      <c r="AG1710" s="253"/>
      <c r="AH1710" s="253"/>
      <c r="AI1710" s="253"/>
      <c r="AP1710" s="313"/>
      <c r="AT1710" s="313"/>
    </row>
    <row r="1711" spans="1:46" s="312" customFormat="1" ht="15" customHeight="1" x14ac:dyDescent="0.25">
      <c r="A1711" s="297"/>
      <c r="B1711" s="297"/>
      <c r="C1711" s="253"/>
      <c r="D1711" s="253"/>
      <c r="E1711" s="253"/>
      <c r="F1711" s="253"/>
      <c r="G1711" s="253"/>
      <c r="H1711" s="253"/>
      <c r="I1711" s="253"/>
      <c r="J1711" s="253"/>
      <c r="K1711" s="253"/>
      <c r="L1711" s="253"/>
      <c r="M1711" s="253"/>
      <c r="N1711" s="253"/>
      <c r="O1711" s="253"/>
      <c r="P1711" s="253"/>
      <c r="Q1711" s="253"/>
      <c r="R1711" s="253"/>
      <c r="S1711" s="253"/>
      <c r="T1711" s="253"/>
      <c r="U1711" s="253"/>
      <c r="V1711" s="253"/>
      <c r="W1711" s="253"/>
      <c r="X1711" s="253"/>
      <c r="Y1711" s="253"/>
      <c r="Z1711" s="253"/>
      <c r="AA1711" s="253"/>
      <c r="AB1711" s="253"/>
      <c r="AC1711" s="253"/>
      <c r="AD1711" s="253"/>
      <c r="AE1711" s="253"/>
      <c r="AF1711" s="253"/>
      <c r="AG1711" s="253"/>
      <c r="AH1711" s="253"/>
      <c r="AI1711" s="253"/>
      <c r="AP1711" s="313"/>
      <c r="AT1711" s="313"/>
    </row>
    <row r="1712" spans="1:46" s="312" customFormat="1" ht="15" customHeight="1" x14ac:dyDescent="0.25">
      <c r="A1712" s="297"/>
      <c r="B1712" s="297"/>
      <c r="C1712" s="253"/>
      <c r="D1712" s="253"/>
      <c r="E1712" s="253"/>
      <c r="F1712" s="253"/>
      <c r="G1712" s="253"/>
      <c r="H1712" s="253"/>
      <c r="I1712" s="253"/>
      <c r="J1712" s="253"/>
      <c r="K1712" s="253"/>
      <c r="L1712" s="253"/>
      <c r="M1712" s="253"/>
      <c r="N1712" s="253"/>
      <c r="O1712" s="253"/>
      <c r="P1712" s="253"/>
      <c r="Q1712" s="253"/>
      <c r="R1712" s="253"/>
      <c r="S1712" s="253"/>
      <c r="T1712" s="253"/>
      <c r="U1712" s="253"/>
      <c r="V1712" s="253"/>
      <c r="W1712" s="253"/>
      <c r="X1712" s="253"/>
      <c r="Y1712" s="253"/>
      <c r="Z1712" s="253"/>
      <c r="AA1712" s="253"/>
      <c r="AB1712" s="253"/>
      <c r="AC1712" s="253"/>
      <c r="AD1712" s="253"/>
      <c r="AE1712" s="253"/>
      <c r="AF1712" s="253"/>
      <c r="AG1712" s="253"/>
      <c r="AH1712" s="253"/>
      <c r="AI1712" s="253"/>
      <c r="AP1712" s="313"/>
      <c r="AT1712" s="313"/>
    </row>
    <row r="1713" spans="1:46" s="312" customFormat="1" ht="15" customHeight="1" x14ac:dyDescent="0.25">
      <c r="A1713" s="297"/>
      <c r="B1713" s="297"/>
      <c r="C1713" s="253"/>
      <c r="D1713" s="253"/>
      <c r="E1713" s="253"/>
      <c r="F1713" s="253"/>
      <c r="G1713" s="253"/>
      <c r="H1713" s="253"/>
      <c r="I1713" s="253"/>
      <c r="J1713" s="253"/>
      <c r="K1713" s="253"/>
      <c r="L1713" s="253"/>
      <c r="M1713" s="253"/>
      <c r="N1713" s="253"/>
      <c r="O1713" s="253"/>
      <c r="P1713" s="253"/>
      <c r="Q1713" s="253"/>
      <c r="R1713" s="253"/>
      <c r="S1713" s="253"/>
      <c r="T1713" s="253"/>
      <c r="U1713" s="253"/>
      <c r="V1713" s="253"/>
      <c r="W1713" s="253"/>
      <c r="X1713" s="253"/>
      <c r="Y1713" s="253"/>
      <c r="Z1713" s="253"/>
      <c r="AA1713" s="253"/>
      <c r="AB1713" s="253"/>
      <c r="AC1713" s="253"/>
      <c r="AD1713" s="253"/>
      <c r="AE1713" s="253"/>
      <c r="AF1713" s="253"/>
      <c r="AG1713" s="253"/>
      <c r="AH1713" s="253"/>
      <c r="AI1713" s="253"/>
      <c r="AP1713" s="313"/>
      <c r="AT1713" s="313"/>
    </row>
    <row r="1714" spans="1:46" s="312" customFormat="1" ht="15" customHeight="1" x14ac:dyDescent="0.25">
      <c r="A1714" s="297"/>
      <c r="B1714" s="297"/>
      <c r="C1714" s="253"/>
      <c r="D1714" s="253"/>
      <c r="E1714" s="253"/>
      <c r="F1714" s="253"/>
      <c r="G1714" s="253"/>
      <c r="H1714" s="253"/>
      <c r="I1714" s="253"/>
      <c r="J1714" s="253"/>
      <c r="K1714" s="253"/>
      <c r="L1714" s="253"/>
      <c r="M1714" s="253"/>
      <c r="N1714" s="253"/>
      <c r="O1714" s="253"/>
      <c r="P1714" s="253"/>
      <c r="Q1714" s="253"/>
      <c r="R1714" s="253"/>
      <c r="S1714" s="253"/>
      <c r="T1714" s="253"/>
      <c r="U1714" s="253"/>
      <c r="V1714" s="253"/>
      <c r="W1714" s="253"/>
      <c r="X1714" s="253"/>
      <c r="Y1714" s="253"/>
      <c r="Z1714" s="253"/>
      <c r="AA1714" s="253"/>
      <c r="AB1714" s="253"/>
      <c r="AC1714" s="253"/>
      <c r="AD1714" s="253"/>
      <c r="AE1714" s="253"/>
      <c r="AF1714" s="253"/>
      <c r="AG1714" s="253"/>
      <c r="AH1714" s="253"/>
      <c r="AI1714" s="253"/>
      <c r="AP1714" s="313"/>
      <c r="AT1714" s="313"/>
    </row>
    <row r="1715" spans="1:46" s="312" customFormat="1" ht="15" customHeight="1" x14ac:dyDescent="0.25">
      <c r="A1715" s="297"/>
      <c r="B1715" s="297"/>
      <c r="C1715" s="253"/>
      <c r="D1715" s="253"/>
      <c r="E1715" s="253"/>
      <c r="F1715" s="253"/>
      <c r="G1715" s="253"/>
      <c r="H1715" s="253"/>
      <c r="I1715" s="253"/>
      <c r="J1715" s="253"/>
      <c r="K1715" s="253"/>
      <c r="L1715" s="253"/>
      <c r="M1715" s="253"/>
      <c r="N1715" s="253"/>
      <c r="O1715" s="253"/>
      <c r="P1715" s="253"/>
      <c r="Q1715" s="253"/>
      <c r="R1715" s="253"/>
      <c r="S1715" s="253"/>
      <c r="T1715" s="253"/>
      <c r="U1715" s="253"/>
      <c r="V1715" s="253"/>
      <c r="W1715" s="253"/>
      <c r="X1715" s="253"/>
      <c r="Y1715" s="253"/>
      <c r="Z1715" s="253"/>
      <c r="AA1715" s="253"/>
      <c r="AB1715" s="253"/>
      <c r="AC1715" s="253"/>
      <c r="AD1715" s="253"/>
      <c r="AE1715" s="253"/>
      <c r="AF1715" s="253"/>
      <c r="AG1715" s="253"/>
      <c r="AH1715" s="253"/>
      <c r="AI1715" s="253"/>
      <c r="AP1715" s="313"/>
      <c r="AT1715" s="313"/>
    </row>
    <row r="1716" spans="1:46" s="312" customFormat="1" ht="15" customHeight="1" x14ac:dyDescent="0.25">
      <c r="A1716" s="297"/>
      <c r="B1716" s="297"/>
      <c r="C1716" s="253"/>
      <c r="D1716" s="253"/>
      <c r="E1716" s="253"/>
      <c r="F1716" s="253"/>
      <c r="G1716" s="253"/>
      <c r="H1716" s="253"/>
      <c r="I1716" s="253"/>
      <c r="J1716" s="253"/>
      <c r="K1716" s="253"/>
      <c r="L1716" s="253"/>
      <c r="M1716" s="253"/>
      <c r="N1716" s="253"/>
      <c r="O1716" s="253"/>
      <c r="P1716" s="253"/>
      <c r="Q1716" s="253"/>
      <c r="R1716" s="253"/>
      <c r="S1716" s="253"/>
      <c r="T1716" s="253"/>
      <c r="U1716" s="253"/>
      <c r="V1716" s="253"/>
      <c r="W1716" s="253"/>
      <c r="X1716" s="253"/>
      <c r="Y1716" s="253"/>
      <c r="Z1716" s="253"/>
      <c r="AA1716" s="253"/>
      <c r="AB1716" s="253"/>
      <c r="AC1716" s="253"/>
      <c r="AD1716" s="253"/>
      <c r="AE1716" s="253"/>
      <c r="AF1716" s="253"/>
      <c r="AG1716" s="253"/>
      <c r="AH1716" s="253"/>
      <c r="AI1716" s="253"/>
      <c r="AP1716" s="313"/>
      <c r="AT1716" s="313"/>
    </row>
    <row r="1717" spans="1:46" s="312" customFormat="1" ht="15" customHeight="1" x14ac:dyDescent="0.25">
      <c r="A1717" s="297"/>
      <c r="B1717" s="297"/>
      <c r="C1717" s="253"/>
      <c r="D1717" s="253"/>
      <c r="E1717" s="253"/>
      <c r="F1717" s="253"/>
      <c r="G1717" s="253"/>
      <c r="H1717" s="253"/>
      <c r="I1717" s="253"/>
      <c r="J1717" s="253"/>
      <c r="K1717" s="253"/>
      <c r="L1717" s="253"/>
      <c r="M1717" s="253"/>
      <c r="N1717" s="253"/>
      <c r="O1717" s="253"/>
      <c r="P1717" s="253"/>
      <c r="Q1717" s="253"/>
      <c r="R1717" s="253"/>
      <c r="S1717" s="253"/>
      <c r="T1717" s="253"/>
      <c r="U1717" s="253"/>
      <c r="V1717" s="253"/>
      <c r="W1717" s="253"/>
      <c r="X1717" s="253"/>
      <c r="Y1717" s="253"/>
      <c r="Z1717" s="253"/>
      <c r="AA1717" s="253"/>
      <c r="AB1717" s="253"/>
      <c r="AC1717" s="253"/>
      <c r="AD1717" s="253"/>
      <c r="AE1717" s="253"/>
      <c r="AF1717" s="253"/>
      <c r="AG1717" s="253"/>
      <c r="AH1717" s="253"/>
      <c r="AI1717" s="253"/>
      <c r="AP1717" s="313"/>
      <c r="AT1717" s="313"/>
    </row>
    <row r="1718" spans="1:46" s="312" customFormat="1" ht="15" customHeight="1" x14ac:dyDescent="0.25">
      <c r="A1718" s="297"/>
      <c r="B1718" s="297"/>
      <c r="C1718" s="253"/>
      <c r="D1718" s="253"/>
      <c r="E1718" s="253"/>
      <c r="F1718" s="253"/>
      <c r="G1718" s="253"/>
      <c r="H1718" s="253"/>
      <c r="I1718" s="253"/>
      <c r="J1718" s="253"/>
      <c r="K1718" s="253"/>
      <c r="L1718" s="253"/>
      <c r="M1718" s="253"/>
      <c r="N1718" s="253"/>
      <c r="O1718" s="253"/>
      <c r="P1718" s="253"/>
      <c r="Q1718" s="253"/>
      <c r="R1718" s="253"/>
      <c r="S1718" s="253"/>
      <c r="T1718" s="253"/>
      <c r="U1718" s="253"/>
      <c r="V1718" s="253"/>
      <c r="W1718" s="253"/>
      <c r="X1718" s="253"/>
      <c r="Y1718" s="253"/>
      <c r="Z1718" s="253"/>
      <c r="AA1718" s="253"/>
      <c r="AB1718" s="253"/>
      <c r="AC1718" s="253"/>
      <c r="AD1718" s="253"/>
      <c r="AE1718" s="253"/>
      <c r="AF1718" s="253"/>
      <c r="AG1718" s="253"/>
      <c r="AH1718" s="253"/>
      <c r="AI1718" s="253"/>
      <c r="AP1718" s="313"/>
      <c r="AT1718" s="313"/>
    </row>
    <row r="1719" spans="1:46" s="312" customFormat="1" ht="15" customHeight="1" x14ac:dyDescent="0.25">
      <c r="A1719" s="297"/>
      <c r="B1719" s="297"/>
      <c r="C1719" s="253"/>
      <c r="D1719" s="253"/>
      <c r="E1719" s="253"/>
      <c r="F1719" s="253"/>
      <c r="G1719" s="253"/>
      <c r="H1719" s="253"/>
      <c r="I1719" s="253"/>
      <c r="J1719" s="253"/>
      <c r="K1719" s="253"/>
      <c r="L1719" s="253"/>
      <c r="M1719" s="253"/>
      <c r="N1719" s="253"/>
      <c r="O1719" s="253"/>
      <c r="P1719" s="253"/>
      <c r="Q1719" s="253"/>
      <c r="R1719" s="253"/>
      <c r="S1719" s="253"/>
      <c r="T1719" s="253"/>
      <c r="U1719" s="253"/>
      <c r="V1719" s="253"/>
      <c r="W1719" s="253"/>
      <c r="X1719" s="253"/>
      <c r="Y1719" s="253"/>
      <c r="Z1719" s="253"/>
      <c r="AA1719" s="253"/>
      <c r="AB1719" s="253"/>
      <c r="AC1719" s="253"/>
      <c r="AD1719" s="253"/>
      <c r="AE1719" s="253"/>
      <c r="AF1719" s="253"/>
      <c r="AG1719" s="253"/>
      <c r="AH1719" s="253"/>
      <c r="AI1719" s="253"/>
      <c r="AP1719" s="313"/>
      <c r="AT1719" s="313"/>
    </row>
    <row r="1720" spans="1:46" s="312" customFormat="1" ht="15" customHeight="1" x14ac:dyDescent="0.25">
      <c r="A1720" s="297"/>
      <c r="B1720" s="297"/>
      <c r="C1720" s="253"/>
      <c r="D1720" s="253"/>
      <c r="E1720" s="253"/>
      <c r="F1720" s="253"/>
      <c r="G1720" s="253"/>
      <c r="H1720" s="253"/>
      <c r="I1720" s="253"/>
      <c r="J1720" s="253"/>
      <c r="K1720" s="253"/>
      <c r="L1720" s="253"/>
      <c r="M1720" s="253"/>
      <c r="N1720" s="253"/>
      <c r="O1720" s="253"/>
      <c r="P1720" s="253"/>
      <c r="Q1720" s="253"/>
      <c r="R1720" s="253"/>
      <c r="S1720" s="253"/>
      <c r="T1720" s="253"/>
      <c r="U1720" s="253"/>
      <c r="V1720" s="253"/>
      <c r="W1720" s="253"/>
      <c r="X1720" s="253"/>
      <c r="Y1720" s="253"/>
      <c r="Z1720" s="253"/>
      <c r="AA1720" s="253"/>
      <c r="AB1720" s="253"/>
      <c r="AC1720" s="253"/>
      <c r="AD1720" s="253"/>
      <c r="AE1720" s="253"/>
      <c r="AF1720" s="253"/>
      <c r="AG1720" s="253"/>
      <c r="AH1720" s="253"/>
      <c r="AI1720" s="253"/>
      <c r="AP1720" s="313"/>
      <c r="AT1720" s="313"/>
    </row>
    <row r="1721" spans="1:46" s="312" customFormat="1" ht="15" customHeight="1" x14ac:dyDescent="0.25">
      <c r="A1721" s="297"/>
      <c r="B1721" s="297"/>
      <c r="C1721" s="253"/>
      <c r="D1721" s="253"/>
      <c r="E1721" s="253"/>
      <c r="F1721" s="253"/>
      <c r="G1721" s="253"/>
      <c r="H1721" s="253"/>
      <c r="I1721" s="253"/>
      <c r="J1721" s="253"/>
      <c r="K1721" s="253"/>
      <c r="L1721" s="253"/>
      <c r="M1721" s="253"/>
      <c r="N1721" s="253"/>
      <c r="O1721" s="253"/>
      <c r="P1721" s="253"/>
      <c r="Q1721" s="253"/>
      <c r="R1721" s="253"/>
      <c r="S1721" s="253"/>
      <c r="T1721" s="253"/>
      <c r="U1721" s="253"/>
      <c r="V1721" s="253"/>
      <c r="W1721" s="253"/>
      <c r="X1721" s="253"/>
      <c r="Y1721" s="253"/>
      <c r="Z1721" s="253"/>
      <c r="AA1721" s="253"/>
      <c r="AB1721" s="253"/>
      <c r="AC1721" s="253"/>
      <c r="AD1721" s="253"/>
      <c r="AE1721" s="253"/>
      <c r="AF1721" s="253"/>
      <c r="AG1721" s="253"/>
      <c r="AH1721" s="253"/>
      <c r="AI1721" s="253"/>
      <c r="AP1721" s="313"/>
      <c r="AT1721" s="313"/>
    </row>
    <row r="1722" spans="1:46" s="312" customFormat="1" ht="15" customHeight="1" x14ac:dyDescent="0.25">
      <c r="A1722" s="297"/>
      <c r="B1722" s="297"/>
      <c r="C1722" s="253"/>
      <c r="D1722" s="253"/>
      <c r="E1722" s="253"/>
      <c r="F1722" s="253"/>
      <c r="G1722" s="253"/>
      <c r="H1722" s="253"/>
      <c r="I1722" s="253"/>
      <c r="J1722" s="253"/>
      <c r="K1722" s="253"/>
      <c r="L1722" s="253"/>
      <c r="M1722" s="253"/>
      <c r="N1722" s="253"/>
      <c r="O1722" s="253"/>
      <c r="P1722" s="253"/>
      <c r="Q1722" s="253"/>
      <c r="R1722" s="253"/>
      <c r="S1722" s="253"/>
      <c r="T1722" s="253"/>
      <c r="U1722" s="253"/>
      <c r="V1722" s="253"/>
      <c r="W1722" s="253"/>
      <c r="X1722" s="253"/>
      <c r="Y1722" s="253"/>
      <c r="Z1722" s="253"/>
      <c r="AA1722" s="253"/>
      <c r="AB1722" s="253"/>
      <c r="AC1722" s="253"/>
      <c r="AD1722" s="253"/>
      <c r="AE1722" s="253"/>
      <c r="AF1722" s="253"/>
      <c r="AG1722" s="253"/>
      <c r="AH1722" s="253"/>
      <c r="AI1722" s="253"/>
      <c r="AP1722" s="313"/>
      <c r="AT1722" s="313"/>
    </row>
    <row r="1723" spans="1:46" s="312" customFormat="1" ht="15" customHeight="1" x14ac:dyDescent="0.25">
      <c r="A1723" s="297"/>
      <c r="B1723" s="297"/>
      <c r="C1723" s="253"/>
      <c r="D1723" s="253"/>
      <c r="E1723" s="253"/>
      <c r="F1723" s="253"/>
      <c r="G1723" s="253"/>
      <c r="H1723" s="253"/>
      <c r="I1723" s="253"/>
      <c r="J1723" s="253"/>
      <c r="K1723" s="253"/>
      <c r="L1723" s="253"/>
      <c r="M1723" s="253"/>
      <c r="N1723" s="253"/>
      <c r="O1723" s="253"/>
      <c r="P1723" s="253"/>
      <c r="Q1723" s="253"/>
      <c r="R1723" s="253"/>
      <c r="S1723" s="253"/>
      <c r="T1723" s="253"/>
      <c r="U1723" s="253"/>
      <c r="V1723" s="253"/>
      <c r="W1723" s="253"/>
      <c r="X1723" s="253"/>
      <c r="Y1723" s="253"/>
      <c r="Z1723" s="253"/>
      <c r="AA1723" s="253"/>
      <c r="AB1723" s="253"/>
      <c r="AC1723" s="253"/>
      <c r="AD1723" s="253"/>
      <c r="AE1723" s="253"/>
      <c r="AF1723" s="253"/>
      <c r="AG1723" s="253"/>
      <c r="AH1723" s="253"/>
      <c r="AI1723" s="253"/>
      <c r="AP1723" s="313"/>
      <c r="AT1723" s="313"/>
    </row>
    <row r="1724" spans="1:46" s="312" customFormat="1" ht="15" customHeight="1" x14ac:dyDescent="0.25">
      <c r="A1724" s="297"/>
      <c r="B1724" s="297"/>
      <c r="C1724" s="253"/>
      <c r="D1724" s="253"/>
      <c r="E1724" s="253"/>
      <c r="F1724" s="253"/>
      <c r="G1724" s="253"/>
      <c r="H1724" s="253"/>
      <c r="I1724" s="253"/>
      <c r="J1724" s="253"/>
      <c r="K1724" s="253"/>
      <c r="L1724" s="253"/>
      <c r="M1724" s="253"/>
      <c r="N1724" s="253"/>
      <c r="O1724" s="253"/>
      <c r="P1724" s="253"/>
      <c r="Q1724" s="253"/>
      <c r="R1724" s="253"/>
      <c r="S1724" s="253"/>
      <c r="T1724" s="253"/>
      <c r="U1724" s="253"/>
      <c r="V1724" s="253"/>
      <c r="W1724" s="253"/>
      <c r="X1724" s="253"/>
      <c r="Y1724" s="253"/>
      <c r="Z1724" s="253"/>
      <c r="AA1724" s="253"/>
      <c r="AB1724" s="253"/>
      <c r="AC1724" s="253"/>
      <c r="AD1724" s="253"/>
      <c r="AE1724" s="253"/>
      <c r="AF1724" s="253"/>
      <c r="AG1724" s="253"/>
      <c r="AH1724" s="253"/>
      <c r="AI1724" s="253"/>
      <c r="AP1724" s="313"/>
      <c r="AT1724" s="313"/>
    </row>
    <row r="1725" spans="1:46" s="312" customFormat="1" ht="15" customHeight="1" x14ac:dyDescent="0.25">
      <c r="A1725" s="297"/>
      <c r="B1725" s="297"/>
      <c r="C1725" s="253"/>
      <c r="D1725" s="253"/>
      <c r="E1725" s="253"/>
      <c r="F1725" s="253"/>
      <c r="G1725" s="253"/>
      <c r="H1725" s="253"/>
      <c r="I1725" s="253"/>
      <c r="J1725" s="253"/>
      <c r="K1725" s="253"/>
      <c r="L1725" s="253"/>
      <c r="M1725" s="253"/>
      <c r="N1725" s="253"/>
      <c r="O1725" s="253"/>
      <c r="P1725" s="253"/>
      <c r="Q1725" s="253"/>
      <c r="R1725" s="253"/>
      <c r="S1725" s="253"/>
      <c r="T1725" s="253"/>
      <c r="U1725" s="253"/>
      <c r="V1725" s="253"/>
      <c r="W1725" s="253"/>
      <c r="X1725" s="253"/>
      <c r="Y1725" s="253"/>
      <c r="Z1725" s="253"/>
      <c r="AA1725" s="253"/>
      <c r="AB1725" s="253"/>
      <c r="AC1725" s="253"/>
      <c r="AD1725" s="253"/>
      <c r="AE1725" s="253"/>
      <c r="AF1725" s="253"/>
      <c r="AG1725" s="253"/>
      <c r="AH1725" s="253"/>
      <c r="AI1725" s="253"/>
      <c r="AP1725" s="313"/>
      <c r="AT1725" s="313"/>
    </row>
    <row r="1726" spans="1:46" s="312" customFormat="1" ht="15" customHeight="1" x14ac:dyDescent="0.25">
      <c r="A1726" s="297"/>
      <c r="B1726" s="297"/>
      <c r="C1726" s="253"/>
      <c r="D1726" s="253"/>
      <c r="E1726" s="253"/>
      <c r="F1726" s="253"/>
      <c r="G1726" s="253"/>
      <c r="H1726" s="253"/>
      <c r="I1726" s="253"/>
      <c r="J1726" s="253"/>
      <c r="K1726" s="253"/>
      <c r="L1726" s="253"/>
      <c r="M1726" s="253"/>
      <c r="N1726" s="253"/>
      <c r="O1726" s="253"/>
      <c r="P1726" s="253"/>
      <c r="Q1726" s="253"/>
      <c r="R1726" s="253"/>
      <c r="S1726" s="253"/>
      <c r="T1726" s="253"/>
      <c r="U1726" s="253"/>
      <c r="V1726" s="253"/>
      <c r="W1726" s="253"/>
      <c r="X1726" s="253"/>
      <c r="Y1726" s="253"/>
      <c r="Z1726" s="253"/>
      <c r="AA1726" s="253"/>
      <c r="AB1726" s="253"/>
      <c r="AC1726" s="253"/>
      <c r="AD1726" s="253"/>
      <c r="AE1726" s="253"/>
      <c r="AF1726" s="253"/>
      <c r="AG1726" s="253"/>
      <c r="AH1726" s="253"/>
      <c r="AI1726" s="253"/>
      <c r="AP1726" s="313"/>
      <c r="AT1726" s="313"/>
    </row>
    <row r="1727" spans="1:46" s="312" customFormat="1" ht="15" customHeight="1" x14ac:dyDescent="0.25">
      <c r="A1727" s="297"/>
      <c r="B1727" s="297"/>
      <c r="C1727" s="253"/>
      <c r="D1727" s="253"/>
      <c r="E1727" s="253"/>
      <c r="F1727" s="253"/>
      <c r="G1727" s="253"/>
      <c r="H1727" s="253"/>
      <c r="I1727" s="253"/>
      <c r="J1727" s="253"/>
      <c r="K1727" s="253"/>
      <c r="L1727" s="253"/>
      <c r="M1727" s="253"/>
      <c r="N1727" s="253"/>
      <c r="O1727" s="253"/>
      <c r="P1727" s="253"/>
      <c r="Q1727" s="253"/>
      <c r="R1727" s="253"/>
      <c r="S1727" s="253"/>
      <c r="T1727" s="253"/>
      <c r="U1727" s="253"/>
      <c r="V1727" s="253"/>
      <c r="W1727" s="253"/>
      <c r="X1727" s="253"/>
      <c r="Y1727" s="253"/>
      <c r="Z1727" s="253"/>
      <c r="AA1727" s="253"/>
      <c r="AB1727" s="253"/>
      <c r="AC1727" s="253"/>
      <c r="AD1727" s="253"/>
      <c r="AE1727" s="253"/>
      <c r="AF1727" s="253"/>
      <c r="AG1727" s="253"/>
      <c r="AH1727" s="253"/>
      <c r="AI1727" s="253"/>
      <c r="AP1727" s="313"/>
      <c r="AT1727" s="313"/>
    </row>
    <row r="1728" spans="1:46" s="312" customFormat="1" ht="15" customHeight="1" x14ac:dyDescent="0.25">
      <c r="A1728" s="297"/>
      <c r="B1728" s="297"/>
      <c r="C1728" s="253"/>
      <c r="D1728" s="253"/>
      <c r="E1728" s="253"/>
      <c r="F1728" s="253"/>
      <c r="G1728" s="253"/>
      <c r="H1728" s="253"/>
      <c r="I1728" s="253"/>
      <c r="J1728" s="253"/>
      <c r="K1728" s="253"/>
      <c r="L1728" s="253"/>
      <c r="M1728" s="253"/>
      <c r="N1728" s="253"/>
      <c r="O1728" s="253"/>
      <c r="P1728" s="253"/>
      <c r="Q1728" s="253"/>
      <c r="R1728" s="253"/>
      <c r="S1728" s="253"/>
      <c r="T1728" s="253"/>
      <c r="U1728" s="253"/>
      <c r="V1728" s="253"/>
      <c r="W1728" s="253"/>
      <c r="X1728" s="253"/>
      <c r="Y1728" s="253"/>
      <c r="Z1728" s="253"/>
      <c r="AA1728" s="253"/>
      <c r="AB1728" s="253"/>
      <c r="AC1728" s="253"/>
      <c r="AD1728" s="253"/>
      <c r="AE1728" s="253"/>
      <c r="AF1728" s="253"/>
      <c r="AG1728" s="253"/>
      <c r="AH1728" s="253"/>
      <c r="AI1728" s="253"/>
      <c r="AP1728" s="313"/>
      <c r="AT1728" s="313"/>
    </row>
    <row r="1729" spans="1:46" s="312" customFormat="1" ht="15" customHeight="1" x14ac:dyDescent="0.25">
      <c r="A1729" s="297"/>
      <c r="B1729" s="297"/>
      <c r="C1729" s="253"/>
      <c r="D1729" s="253"/>
      <c r="E1729" s="253"/>
      <c r="F1729" s="253"/>
      <c r="G1729" s="253"/>
      <c r="H1729" s="253"/>
      <c r="I1729" s="253"/>
      <c r="J1729" s="253"/>
      <c r="K1729" s="253"/>
      <c r="L1729" s="253"/>
      <c r="M1729" s="253"/>
      <c r="N1729" s="253"/>
      <c r="O1729" s="253"/>
      <c r="P1729" s="253"/>
      <c r="Q1729" s="253"/>
      <c r="R1729" s="253"/>
      <c r="S1729" s="253"/>
      <c r="T1729" s="253"/>
      <c r="U1729" s="253"/>
      <c r="V1729" s="253"/>
      <c r="W1729" s="253"/>
      <c r="X1729" s="253"/>
      <c r="Y1729" s="253"/>
      <c r="Z1729" s="253"/>
      <c r="AA1729" s="253"/>
      <c r="AB1729" s="253"/>
      <c r="AC1729" s="253"/>
      <c r="AD1729" s="253"/>
      <c r="AE1729" s="253"/>
      <c r="AF1729" s="253"/>
      <c r="AG1729" s="253"/>
      <c r="AH1729" s="253"/>
      <c r="AI1729" s="253"/>
      <c r="AP1729" s="313"/>
      <c r="AT1729" s="313"/>
    </row>
    <row r="1730" spans="1:46" s="312" customFormat="1" ht="15" customHeight="1" x14ac:dyDescent="0.25">
      <c r="A1730" s="297"/>
      <c r="B1730" s="297"/>
      <c r="C1730" s="253"/>
      <c r="D1730" s="253"/>
      <c r="E1730" s="253"/>
      <c r="F1730" s="253"/>
      <c r="G1730" s="253"/>
      <c r="H1730" s="253"/>
      <c r="I1730" s="253"/>
      <c r="J1730" s="253"/>
      <c r="K1730" s="253"/>
      <c r="L1730" s="253"/>
      <c r="M1730" s="253"/>
      <c r="N1730" s="253"/>
      <c r="O1730" s="253"/>
      <c r="P1730" s="253"/>
      <c r="Q1730" s="253"/>
      <c r="R1730" s="253"/>
      <c r="S1730" s="253"/>
      <c r="T1730" s="253"/>
      <c r="U1730" s="253"/>
      <c r="V1730" s="253"/>
      <c r="W1730" s="253"/>
      <c r="X1730" s="253"/>
      <c r="Y1730" s="253"/>
      <c r="Z1730" s="253"/>
      <c r="AA1730" s="253"/>
      <c r="AB1730" s="253"/>
      <c r="AC1730" s="253"/>
      <c r="AD1730" s="253"/>
      <c r="AE1730" s="253"/>
      <c r="AF1730" s="253"/>
      <c r="AG1730" s="253"/>
      <c r="AH1730" s="253"/>
      <c r="AI1730" s="253"/>
      <c r="AP1730" s="313"/>
      <c r="AT1730" s="313"/>
    </row>
    <row r="1731" spans="1:46" s="312" customFormat="1" ht="15" customHeight="1" x14ac:dyDescent="0.25">
      <c r="A1731" s="297"/>
      <c r="B1731" s="297"/>
      <c r="C1731" s="253"/>
      <c r="D1731" s="253"/>
      <c r="E1731" s="253"/>
      <c r="F1731" s="253"/>
      <c r="G1731" s="253"/>
      <c r="H1731" s="253"/>
      <c r="I1731" s="253"/>
      <c r="J1731" s="253"/>
      <c r="K1731" s="253"/>
      <c r="L1731" s="253"/>
      <c r="M1731" s="253"/>
      <c r="N1731" s="253"/>
      <c r="O1731" s="253"/>
      <c r="P1731" s="253"/>
      <c r="Q1731" s="253"/>
      <c r="R1731" s="253"/>
      <c r="S1731" s="253"/>
      <c r="T1731" s="253"/>
      <c r="U1731" s="253"/>
      <c r="V1731" s="253"/>
      <c r="W1731" s="253"/>
      <c r="X1731" s="253"/>
      <c r="Y1731" s="253"/>
      <c r="Z1731" s="253"/>
      <c r="AA1731" s="253"/>
      <c r="AB1731" s="253"/>
      <c r="AC1731" s="253"/>
      <c r="AD1731" s="253"/>
      <c r="AE1731" s="253"/>
      <c r="AF1731" s="253"/>
      <c r="AG1731" s="253"/>
      <c r="AH1731" s="253"/>
      <c r="AI1731" s="253"/>
      <c r="AP1731" s="313"/>
      <c r="AT1731" s="313"/>
    </row>
    <row r="1732" spans="1:46" s="312" customFormat="1" ht="15" customHeight="1" x14ac:dyDescent="0.25">
      <c r="A1732" s="297"/>
      <c r="B1732" s="297"/>
      <c r="C1732" s="253"/>
      <c r="D1732" s="253"/>
      <c r="E1732" s="253"/>
      <c r="F1732" s="253"/>
      <c r="G1732" s="253"/>
      <c r="H1732" s="253"/>
      <c r="I1732" s="253"/>
      <c r="J1732" s="253"/>
      <c r="K1732" s="253"/>
      <c r="L1732" s="253"/>
      <c r="M1732" s="253"/>
      <c r="N1732" s="253"/>
      <c r="O1732" s="253"/>
      <c r="P1732" s="253"/>
      <c r="Q1732" s="253"/>
      <c r="R1732" s="253"/>
      <c r="S1732" s="253"/>
      <c r="T1732" s="253"/>
      <c r="U1732" s="253"/>
      <c r="V1732" s="253"/>
      <c r="W1732" s="253"/>
      <c r="X1732" s="253"/>
      <c r="Y1732" s="253"/>
      <c r="Z1732" s="253"/>
      <c r="AA1732" s="253"/>
      <c r="AB1732" s="253"/>
      <c r="AC1732" s="253"/>
      <c r="AD1732" s="253"/>
      <c r="AE1732" s="253"/>
      <c r="AF1732" s="253"/>
      <c r="AG1732" s="253"/>
      <c r="AH1732" s="253"/>
      <c r="AI1732" s="253"/>
      <c r="AP1732" s="313"/>
      <c r="AT1732" s="313"/>
    </row>
    <row r="1733" spans="1:46" s="312" customFormat="1" ht="15" customHeight="1" x14ac:dyDescent="0.25">
      <c r="A1733" s="297"/>
      <c r="B1733" s="297"/>
      <c r="C1733" s="253"/>
      <c r="D1733" s="253"/>
      <c r="E1733" s="253"/>
      <c r="F1733" s="253"/>
      <c r="G1733" s="253"/>
      <c r="H1733" s="253"/>
      <c r="I1733" s="253"/>
      <c r="J1733" s="253"/>
      <c r="K1733" s="253"/>
      <c r="L1733" s="253"/>
      <c r="M1733" s="253"/>
      <c r="N1733" s="253"/>
      <c r="O1733" s="253"/>
      <c r="P1733" s="253"/>
      <c r="Q1733" s="253"/>
      <c r="R1733" s="253"/>
      <c r="S1733" s="253"/>
      <c r="T1733" s="253"/>
      <c r="U1733" s="253"/>
      <c r="V1733" s="253"/>
      <c r="W1733" s="253"/>
      <c r="X1733" s="253"/>
      <c r="Y1733" s="253"/>
      <c r="Z1733" s="253"/>
      <c r="AA1733" s="253"/>
      <c r="AB1733" s="253"/>
      <c r="AC1733" s="253"/>
      <c r="AD1733" s="253"/>
      <c r="AE1733" s="253"/>
      <c r="AF1733" s="253"/>
      <c r="AG1733" s="253"/>
      <c r="AH1733" s="253"/>
      <c r="AI1733" s="253"/>
      <c r="AP1733" s="313"/>
      <c r="AT1733" s="313"/>
    </row>
    <row r="1734" spans="1:46" s="312" customFormat="1" ht="15" customHeight="1" x14ac:dyDescent="0.25">
      <c r="A1734" s="297"/>
      <c r="B1734" s="297"/>
      <c r="C1734" s="253"/>
      <c r="D1734" s="253"/>
      <c r="E1734" s="253"/>
      <c r="F1734" s="253"/>
      <c r="G1734" s="253"/>
      <c r="H1734" s="253"/>
      <c r="I1734" s="253"/>
      <c r="J1734" s="253"/>
      <c r="K1734" s="253"/>
      <c r="L1734" s="253"/>
      <c r="M1734" s="253"/>
      <c r="N1734" s="253"/>
      <c r="O1734" s="253"/>
      <c r="P1734" s="253"/>
      <c r="Q1734" s="253"/>
      <c r="R1734" s="253"/>
      <c r="S1734" s="253"/>
      <c r="T1734" s="253"/>
      <c r="U1734" s="253"/>
      <c r="V1734" s="253"/>
      <c r="W1734" s="253"/>
      <c r="X1734" s="253"/>
      <c r="Y1734" s="253"/>
      <c r="Z1734" s="253"/>
      <c r="AA1734" s="253"/>
      <c r="AB1734" s="253"/>
      <c r="AC1734" s="253"/>
      <c r="AD1734" s="253"/>
      <c r="AE1734" s="253"/>
      <c r="AF1734" s="253"/>
      <c r="AG1734" s="253"/>
      <c r="AH1734" s="253"/>
      <c r="AI1734" s="253"/>
      <c r="AP1734" s="313"/>
      <c r="AT1734" s="313"/>
    </row>
    <row r="1735" spans="1:46" s="312" customFormat="1" ht="15" customHeight="1" x14ac:dyDescent="0.25">
      <c r="A1735" s="297"/>
      <c r="B1735" s="297"/>
      <c r="C1735" s="253"/>
      <c r="D1735" s="253"/>
      <c r="E1735" s="253"/>
      <c r="F1735" s="253"/>
      <c r="G1735" s="253"/>
      <c r="H1735" s="253"/>
      <c r="I1735" s="253"/>
      <c r="J1735" s="253"/>
      <c r="K1735" s="253"/>
      <c r="L1735" s="253"/>
      <c r="M1735" s="253"/>
      <c r="N1735" s="253"/>
      <c r="O1735" s="253"/>
      <c r="P1735" s="253"/>
      <c r="Q1735" s="253"/>
      <c r="R1735" s="253"/>
      <c r="S1735" s="253"/>
      <c r="T1735" s="253"/>
      <c r="U1735" s="253"/>
      <c r="V1735" s="253"/>
      <c r="W1735" s="253"/>
      <c r="X1735" s="253"/>
      <c r="Y1735" s="253"/>
      <c r="Z1735" s="253"/>
      <c r="AA1735" s="253"/>
      <c r="AB1735" s="253"/>
      <c r="AC1735" s="253"/>
      <c r="AD1735" s="253"/>
      <c r="AE1735" s="253"/>
      <c r="AF1735" s="253"/>
      <c r="AG1735" s="253"/>
      <c r="AH1735" s="253"/>
      <c r="AI1735" s="253"/>
      <c r="AP1735" s="313"/>
      <c r="AT1735" s="313"/>
    </row>
    <row r="1736" spans="1:46" s="312" customFormat="1" ht="15" customHeight="1" x14ac:dyDescent="0.25">
      <c r="A1736" s="297"/>
      <c r="B1736" s="297"/>
      <c r="C1736" s="253"/>
      <c r="D1736" s="253"/>
      <c r="E1736" s="253"/>
      <c r="F1736" s="253"/>
      <c r="G1736" s="253"/>
      <c r="H1736" s="253"/>
      <c r="I1736" s="253"/>
      <c r="J1736" s="253"/>
      <c r="K1736" s="253"/>
      <c r="L1736" s="253"/>
      <c r="M1736" s="253"/>
      <c r="N1736" s="253"/>
      <c r="O1736" s="253"/>
      <c r="P1736" s="253"/>
      <c r="Q1736" s="253"/>
      <c r="R1736" s="253"/>
      <c r="S1736" s="253"/>
      <c r="T1736" s="253"/>
      <c r="U1736" s="253"/>
      <c r="V1736" s="253"/>
      <c r="W1736" s="253"/>
      <c r="X1736" s="253"/>
      <c r="Y1736" s="253"/>
      <c r="Z1736" s="253"/>
      <c r="AA1736" s="253"/>
      <c r="AB1736" s="253"/>
      <c r="AC1736" s="253"/>
      <c r="AD1736" s="253"/>
      <c r="AE1736" s="253"/>
      <c r="AF1736" s="253"/>
      <c r="AG1736" s="253"/>
      <c r="AH1736" s="253"/>
      <c r="AI1736" s="253"/>
      <c r="AP1736" s="313"/>
      <c r="AT1736" s="313"/>
    </row>
    <row r="1737" spans="1:46" s="312" customFormat="1" ht="15" customHeight="1" x14ac:dyDescent="0.25">
      <c r="A1737" s="297"/>
      <c r="B1737" s="297"/>
      <c r="C1737" s="253"/>
      <c r="D1737" s="253"/>
      <c r="E1737" s="253"/>
      <c r="F1737" s="253"/>
      <c r="G1737" s="253"/>
      <c r="H1737" s="253"/>
      <c r="I1737" s="253"/>
      <c r="J1737" s="253"/>
      <c r="K1737" s="253"/>
      <c r="L1737" s="253"/>
      <c r="M1737" s="253"/>
      <c r="N1737" s="253"/>
      <c r="O1737" s="253"/>
      <c r="P1737" s="253"/>
      <c r="Q1737" s="253"/>
      <c r="R1737" s="253"/>
      <c r="S1737" s="253"/>
      <c r="T1737" s="253"/>
      <c r="U1737" s="253"/>
      <c r="V1737" s="253"/>
      <c r="W1737" s="253"/>
      <c r="X1737" s="253"/>
      <c r="Y1737" s="253"/>
      <c r="Z1737" s="253"/>
      <c r="AA1737" s="253"/>
      <c r="AB1737" s="253"/>
      <c r="AC1737" s="253"/>
      <c r="AD1737" s="253"/>
      <c r="AE1737" s="253"/>
      <c r="AF1737" s="253"/>
      <c r="AG1737" s="253"/>
      <c r="AH1737" s="253"/>
      <c r="AI1737" s="253"/>
      <c r="AP1737" s="313"/>
      <c r="AT1737" s="313"/>
    </row>
    <row r="1738" spans="1:46" s="312" customFormat="1" ht="15" customHeight="1" x14ac:dyDescent="0.25">
      <c r="A1738" s="297"/>
      <c r="B1738" s="297"/>
      <c r="C1738" s="253"/>
      <c r="D1738" s="253"/>
      <c r="E1738" s="253"/>
      <c r="F1738" s="253"/>
      <c r="G1738" s="253"/>
      <c r="H1738" s="253"/>
      <c r="I1738" s="253"/>
      <c r="J1738" s="253"/>
      <c r="K1738" s="253"/>
      <c r="L1738" s="253"/>
      <c r="M1738" s="253"/>
      <c r="N1738" s="253"/>
      <c r="O1738" s="253"/>
      <c r="P1738" s="253"/>
      <c r="Q1738" s="253"/>
      <c r="R1738" s="253"/>
      <c r="S1738" s="253"/>
      <c r="T1738" s="253"/>
      <c r="U1738" s="253"/>
      <c r="V1738" s="253"/>
      <c r="W1738" s="253"/>
      <c r="X1738" s="253"/>
      <c r="Y1738" s="253"/>
      <c r="Z1738" s="253"/>
      <c r="AA1738" s="253"/>
      <c r="AB1738" s="253"/>
      <c r="AC1738" s="253"/>
      <c r="AD1738" s="253"/>
      <c r="AE1738" s="253"/>
      <c r="AF1738" s="253"/>
      <c r="AG1738" s="253"/>
      <c r="AH1738" s="253"/>
      <c r="AI1738" s="253"/>
      <c r="AP1738" s="313"/>
      <c r="AT1738" s="313"/>
    </row>
    <row r="1739" spans="1:46" s="312" customFormat="1" ht="15" customHeight="1" x14ac:dyDescent="0.25">
      <c r="A1739" s="297"/>
      <c r="B1739" s="297"/>
      <c r="C1739" s="253"/>
      <c r="D1739" s="253"/>
      <c r="E1739" s="253"/>
      <c r="F1739" s="253"/>
      <c r="G1739" s="253"/>
      <c r="H1739" s="253"/>
      <c r="I1739" s="253"/>
      <c r="J1739" s="253"/>
      <c r="K1739" s="253"/>
      <c r="L1739" s="253"/>
      <c r="M1739" s="253"/>
      <c r="N1739" s="253"/>
      <c r="O1739" s="253"/>
      <c r="P1739" s="253"/>
      <c r="Q1739" s="253"/>
      <c r="R1739" s="253"/>
      <c r="S1739" s="253"/>
      <c r="T1739" s="253"/>
      <c r="U1739" s="253"/>
      <c r="V1739" s="253"/>
      <c r="W1739" s="253"/>
      <c r="X1739" s="253"/>
      <c r="Y1739" s="253"/>
      <c r="Z1739" s="253"/>
      <c r="AA1739" s="253"/>
      <c r="AB1739" s="253"/>
      <c r="AC1739" s="253"/>
      <c r="AD1739" s="253"/>
      <c r="AE1739" s="253"/>
      <c r="AF1739" s="253"/>
      <c r="AG1739" s="253"/>
      <c r="AH1739" s="253"/>
      <c r="AI1739" s="253"/>
      <c r="AP1739" s="313"/>
      <c r="AT1739" s="313"/>
    </row>
    <row r="1740" spans="1:46" s="312" customFormat="1" ht="15" customHeight="1" x14ac:dyDescent="0.25">
      <c r="A1740" s="297"/>
      <c r="B1740" s="297"/>
      <c r="C1740" s="253"/>
      <c r="D1740" s="253"/>
      <c r="E1740" s="253"/>
      <c r="F1740" s="253"/>
      <c r="G1740" s="253"/>
      <c r="H1740" s="253"/>
      <c r="I1740" s="253"/>
      <c r="J1740" s="253"/>
      <c r="K1740" s="253"/>
      <c r="L1740" s="253"/>
      <c r="M1740" s="253"/>
      <c r="N1740" s="253"/>
      <c r="O1740" s="253"/>
      <c r="P1740" s="253"/>
      <c r="Q1740" s="253"/>
      <c r="R1740" s="253"/>
      <c r="S1740" s="253"/>
      <c r="T1740" s="253"/>
      <c r="U1740" s="253"/>
      <c r="V1740" s="253"/>
      <c r="W1740" s="253"/>
      <c r="X1740" s="253"/>
      <c r="Y1740" s="253"/>
      <c r="Z1740" s="253"/>
      <c r="AA1740" s="253"/>
      <c r="AB1740" s="253"/>
      <c r="AC1740" s="253"/>
      <c r="AD1740" s="253"/>
      <c r="AE1740" s="253"/>
      <c r="AF1740" s="253"/>
      <c r="AG1740" s="253"/>
      <c r="AH1740" s="253"/>
      <c r="AI1740" s="253"/>
      <c r="AP1740" s="313"/>
      <c r="AT1740" s="313"/>
    </row>
    <row r="1741" spans="1:46" s="312" customFormat="1" ht="15" customHeight="1" x14ac:dyDescent="0.25">
      <c r="A1741" s="297"/>
      <c r="B1741" s="297"/>
      <c r="C1741" s="253"/>
      <c r="D1741" s="253"/>
      <c r="E1741" s="253"/>
      <c r="F1741" s="253"/>
      <c r="G1741" s="253"/>
      <c r="H1741" s="253"/>
      <c r="I1741" s="253"/>
      <c r="J1741" s="253"/>
      <c r="K1741" s="253"/>
      <c r="L1741" s="253"/>
      <c r="M1741" s="253"/>
      <c r="N1741" s="253"/>
      <c r="O1741" s="253"/>
      <c r="P1741" s="253"/>
      <c r="Q1741" s="253"/>
      <c r="R1741" s="253"/>
      <c r="S1741" s="253"/>
      <c r="T1741" s="253"/>
      <c r="U1741" s="253"/>
      <c r="V1741" s="253"/>
      <c r="W1741" s="253"/>
      <c r="X1741" s="253"/>
      <c r="Y1741" s="253"/>
      <c r="Z1741" s="253"/>
      <c r="AA1741" s="253"/>
      <c r="AB1741" s="253"/>
      <c r="AC1741" s="253"/>
      <c r="AD1741" s="253"/>
      <c r="AE1741" s="253"/>
      <c r="AF1741" s="253"/>
      <c r="AG1741" s="253"/>
      <c r="AH1741" s="253"/>
      <c r="AI1741" s="253"/>
      <c r="AP1741" s="313"/>
      <c r="AT1741" s="313"/>
    </row>
    <row r="1742" spans="1:46" s="312" customFormat="1" ht="15" customHeight="1" x14ac:dyDescent="0.25">
      <c r="A1742" s="297"/>
      <c r="B1742" s="297"/>
      <c r="C1742" s="253"/>
      <c r="D1742" s="253"/>
      <c r="E1742" s="253"/>
      <c r="F1742" s="253"/>
      <c r="G1742" s="253"/>
      <c r="H1742" s="253"/>
      <c r="I1742" s="253"/>
      <c r="J1742" s="253"/>
      <c r="K1742" s="253"/>
      <c r="L1742" s="253"/>
      <c r="M1742" s="253"/>
      <c r="N1742" s="253"/>
      <c r="O1742" s="253"/>
      <c r="P1742" s="253"/>
      <c r="Q1742" s="253"/>
      <c r="R1742" s="253"/>
      <c r="S1742" s="253"/>
      <c r="T1742" s="253"/>
      <c r="U1742" s="253"/>
      <c r="V1742" s="253"/>
      <c r="W1742" s="253"/>
      <c r="X1742" s="253"/>
      <c r="Y1742" s="253"/>
      <c r="Z1742" s="253"/>
      <c r="AA1742" s="253"/>
      <c r="AB1742" s="253"/>
      <c r="AC1742" s="253"/>
      <c r="AD1742" s="253"/>
      <c r="AE1742" s="253"/>
      <c r="AF1742" s="253"/>
      <c r="AG1742" s="253"/>
      <c r="AH1742" s="253"/>
      <c r="AI1742" s="253"/>
      <c r="AP1742" s="313"/>
      <c r="AT1742" s="313"/>
    </row>
    <row r="1743" spans="1:46" s="312" customFormat="1" ht="15" customHeight="1" x14ac:dyDescent="0.25">
      <c r="A1743" s="297"/>
      <c r="B1743" s="297"/>
      <c r="C1743" s="253"/>
      <c r="D1743" s="253"/>
      <c r="E1743" s="253"/>
      <c r="F1743" s="253"/>
      <c r="G1743" s="253"/>
      <c r="H1743" s="253"/>
      <c r="I1743" s="253"/>
      <c r="J1743" s="253"/>
      <c r="K1743" s="253"/>
      <c r="L1743" s="253"/>
      <c r="M1743" s="253"/>
      <c r="N1743" s="253"/>
      <c r="O1743" s="253"/>
      <c r="P1743" s="253"/>
      <c r="Q1743" s="253"/>
      <c r="R1743" s="253"/>
      <c r="S1743" s="253"/>
      <c r="T1743" s="253"/>
      <c r="U1743" s="253"/>
      <c r="V1743" s="253"/>
      <c r="W1743" s="253"/>
      <c r="X1743" s="253"/>
      <c r="Y1743" s="253"/>
      <c r="Z1743" s="253"/>
      <c r="AA1743" s="253"/>
      <c r="AB1743" s="253"/>
      <c r="AC1743" s="253"/>
      <c r="AD1743" s="253"/>
      <c r="AE1743" s="253"/>
      <c r="AF1743" s="253"/>
      <c r="AG1743" s="253"/>
      <c r="AH1743" s="253"/>
      <c r="AI1743" s="253"/>
      <c r="AP1743" s="313"/>
      <c r="AT1743" s="313"/>
    </row>
    <row r="1744" spans="1:46" s="312" customFormat="1" ht="15" customHeight="1" x14ac:dyDescent="0.25">
      <c r="A1744" s="297"/>
      <c r="B1744" s="297"/>
      <c r="C1744" s="253"/>
      <c r="D1744" s="253"/>
      <c r="E1744" s="253"/>
      <c r="F1744" s="253"/>
      <c r="G1744" s="253"/>
      <c r="H1744" s="253"/>
      <c r="I1744" s="253"/>
      <c r="J1744" s="253"/>
      <c r="K1744" s="253"/>
      <c r="L1744" s="253"/>
      <c r="M1744" s="253"/>
      <c r="N1744" s="253"/>
      <c r="O1744" s="253"/>
      <c r="P1744" s="253"/>
      <c r="Q1744" s="253"/>
      <c r="R1744" s="253"/>
      <c r="S1744" s="253"/>
      <c r="T1744" s="253"/>
      <c r="U1744" s="253"/>
      <c r="V1744" s="253"/>
      <c r="W1744" s="253"/>
      <c r="X1744" s="253"/>
      <c r="Y1744" s="253"/>
      <c r="Z1744" s="253"/>
      <c r="AA1744" s="253"/>
      <c r="AB1744" s="253"/>
      <c r="AC1744" s="253"/>
      <c r="AD1744" s="253"/>
      <c r="AE1744" s="253"/>
      <c r="AF1744" s="253"/>
      <c r="AG1744" s="253"/>
      <c r="AH1744" s="253"/>
      <c r="AI1744" s="253"/>
      <c r="AP1744" s="313"/>
      <c r="AT1744" s="313"/>
    </row>
    <row r="1745" spans="1:46" s="312" customFormat="1" ht="15" customHeight="1" x14ac:dyDescent="0.25">
      <c r="A1745" s="297"/>
      <c r="B1745" s="297"/>
      <c r="C1745" s="253"/>
      <c r="D1745" s="253"/>
      <c r="E1745" s="253"/>
      <c r="F1745" s="253"/>
      <c r="G1745" s="253"/>
      <c r="H1745" s="253"/>
      <c r="I1745" s="253"/>
      <c r="J1745" s="253"/>
      <c r="K1745" s="253"/>
      <c r="L1745" s="253"/>
      <c r="M1745" s="253"/>
      <c r="N1745" s="253"/>
      <c r="O1745" s="253"/>
      <c r="P1745" s="253"/>
      <c r="Q1745" s="253"/>
      <c r="R1745" s="253"/>
      <c r="S1745" s="253"/>
      <c r="T1745" s="253"/>
      <c r="U1745" s="253"/>
      <c r="V1745" s="253"/>
      <c r="W1745" s="253"/>
      <c r="X1745" s="253"/>
      <c r="Y1745" s="253"/>
      <c r="Z1745" s="253"/>
      <c r="AA1745" s="253"/>
      <c r="AB1745" s="253"/>
      <c r="AC1745" s="253"/>
      <c r="AD1745" s="253"/>
      <c r="AE1745" s="253"/>
      <c r="AF1745" s="253"/>
      <c r="AG1745" s="253"/>
      <c r="AH1745" s="253"/>
      <c r="AI1745" s="253"/>
      <c r="AP1745" s="313"/>
      <c r="AT1745" s="313"/>
    </row>
    <row r="1746" spans="1:46" s="312" customFormat="1" ht="15" customHeight="1" x14ac:dyDescent="0.25">
      <c r="A1746" s="297"/>
      <c r="B1746" s="297"/>
      <c r="C1746" s="253"/>
      <c r="D1746" s="253"/>
      <c r="E1746" s="253"/>
      <c r="F1746" s="253"/>
      <c r="G1746" s="253"/>
      <c r="H1746" s="253"/>
      <c r="I1746" s="253"/>
      <c r="J1746" s="253"/>
      <c r="K1746" s="253"/>
      <c r="L1746" s="253"/>
      <c r="M1746" s="253"/>
      <c r="N1746" s="253"/>
      <c r="O1746" s="253"/>
      <c r="P1746" s="253"/>
      <c r="Q1746" s="253"/>
      <c r="R1746" s="253"/>
      <c r="S1746" s="253"/>
      <c r="T1746" s="253"/>
      <c r="U1746" s="253"/>
      <c r="V1746" s="253"/>
      <c r="W1746" s="253"/>
      <c r="X1746" s="253"/>
      <c r="Y1746" s="253"/>
      <c r="Z1746" s="253"/>
      <c r="AA1746" s="253"/>
      <c r="AB1746" s="253"/>
      <c r="AC1746" s="253"/>
      <c r="AD1746" s="253"/>
      <c r="AE1746" s="253"/>
      <c r="AF1746" s="253"/>
      <c r="AG1746" s="253"/>
      <c r="AH1746" s="253"/>
      <c r="AI1746" s="253"/>
      <c r="AP1746" s="313"/>
      <c r="AT1746" s="313"/>
    </row>
    <row r="1747" spans="1:46" s="312" customFormat="1" ht="15" customHeight="1" x14ac:dyDescent="0.25">
      <c r="A1747" s="297"/>
      <c r="B1747" s="297"/>
      <c r="C1747" s="253"/>
      <c r="D1747" s="253"/>
      <c r="E1747" s="253"/>
      <c r="F1747" s="253"/>
      <c r="G1747" s="253"/>
      <c r="H1747" s="253"/>
      <c r="I1747" s="253"/>
      <c r="J1747" s="253"/>
      <c r="K1747" s="253"/>
      <c r="L1747" s="253"/>
      <c r="M1747" s="253"/>
      <c r="N1747" s="253"/>
      <c r="O1747" s="253"/>
      <c r="P1747" s="253"/>
      <c r="Q1747" s="253"/>
      <c r="R1747" s="253"/>
      <c r="S1747" s="253"/>
      <c r="T1747" s="253"/>
      <c r="U1747" s="253"/>
      <c r="V1747" s="253"/>
      <c r="W1747" s="253"/>
      <c r="X1747" s="253"/>
      <c r="Y1747" s="253"/>
      <c r="Z1747" s="253"/>
      <c r="AA1747" s="253"/>
      <c r="AB1747" s="253"/>
      <c r="AC1747" s="253"/>
      <c r="AD1747" s="253"/>
      <c r="AE1747" s="253"/>
      <c r="AF1747" s="253"/>
      <c r="AG1747" s="253"/>
      <c r="AH1747" s="253"/>
      <c r="AI1747" s="253"/>
      <c r="AP1747" s="313"/>
      <c r="AT1747" s="313"/>
    </row>
    <row r="1748" spans="1:46" s="312" customFormat="1" ht="15" customHeight="1" x14ac:dyDescent="0.25">
      <c r="A1748" s="297"/>
      <c r="B1748" s="297"/>
      <c r="C1748" s="253"/>
      <c r="D1748" s="253"/>
      <c r="E1748" s="253"/>
      <c r="F1748" s="253"/>
      <c r="G1748" s="253"/>
      <c r="H1748" s="253"/>
      <c r="I1748" s="253"/>
      <c r="J1748" s="253"/>
      <c r="K1748" s="253"/>
      <c r="L1748" s="253"/>
      <c r="M1748" s="253"/>
      <c r="N1748" s="253"/>
      <c r="O1748" s="253"/>
      <c r="P1748" s="253"/>
      <c r="Q1748" s="253"/>
      <c r="R1748" s="253"/>
      <c r="S1748" s="253"/>
      <c r="T1748" s="253"/>
      <c r="U1748" s="253"/>
      <c r="V1748" s="253"/>
      <c r="W1748" s="253"/>
      <c r="X1748" s="253"/>
      <c r="Y1748" s="253"/>
      <c r="Z1748" s="253"/>
      <c r="AA1748" s="253"/>
      <c r="AB1748" s="253"/>
      <c r="AC1748" s="253"/>
      <c r="AD1748" s="253"/>
      <c r="AE1748" s="253"/>
      <c r="AF1748" s="253"/>
      <c r="AG1748" s="253"/>
      <c r="AH1748" s="253"/>
      <c r="AI1748" s="253"/>
      <c r="AP1748" s="313"/>
      <c r="AT1748" s="313"/>
    </row>
    <row r="1749" spans="1:46" s="312" customFormat="1" ht="15" customHeight="1" x14ac:dyDescent="0.25">
      <c r="A1749" s="297"/>
      <c r="B1749" s="297"/>
      <c r="C1749" s="253"/>
      <c r="D1749" s="253"/>
      <c r="E1749" s="253"/>
      <c r="F1749" s="253"/>
      <c r="G1749" s="253"/>
      <c r="H1749" s="253"/>
      <c r="I1749" s="253"/>
      <c r="J1749" s="253"/>
      <c r="K1749" s="253"/>
      <c r="L1749" s="253"/>
      <c r="M1749" s="253"/>
      <c r="N1749" s="253"/>
      <c r="O1749" s="253"/>
      <c r="P1749" s="253"/>
      <c r="Q1749" s="253"/>
      <c r="R1749" s="253"/>
      <c r="S1749" s="253"/>
      <c r="T1749" s="253"/>
      <c r="U1749" s="253"/>
      <c r="V1749" s="253"/>
      <c r="W1749" s="253"/>
      <c r="X1749" s="253"/>
      <c r="Y1749" s="253"/>
      <c r="Z1749" s="253"/>
      <c r="AA1749" s="253"/>
      <c r="AB1749" s="253"/>
      <c r="AC1749" s="253"/>
      <c r="AD1749" s="253"/>
      <c r="AE1749" s="253"/>
      <c r="AF1749" s="253"/>
      <c r="AG1749" s="253"/>
      <c r="AH1749" s="253"/>
      <c r="AI1749" s="253"/>
      <c r="AP1749" s="313"/>
      <c r="AT1749" s="313"/>
    </row>
    <row r="1750" spans="1:46" s="312" customFormat="1" ht="15" customHeight="1" x14ac:dyDescent="0.25">
      <c r="A1750" s="297"/>
      <c r="B1750" s="297"/>
      <c r="C1750" s="253"/>
      <c r="D1750" s="253"/>
      <c r="E1750" s="253"/>
      <c r="F1750" s="253"/>
      <c r="G1750" s="253"/>
      <c r="H1750" s="253"/>
      <c r="I1750" s="253"/>
      <c r="J1750" s="253"/>
      <c r="K1750" s="253"/>
      <c r="L1750" s="253"/>
      <c r="M1750" s="253"/>
      <c r="N1750" s="253"/>
      <c r="O1750" s="253"/>
      <c r="P1750" s="253"/>
      <c r="Q1750" s="253"/>
      <c r="R1750" s="253"/>
      <c r="S1750" s="253"/>
      <c r="T1750" s="253"/>
      <c r="U1750" s="253"/>
      <c r="V1750" s="253"/>
      <c r="W1750" s="253"/>
      <c r="X1750" s="253"/>
      <c r="Y1750" s="253"/>
      <c r="Z1750" s="253"/>
      <c r="AA1750" s="253"/>
      <c r="AB1750" s="253"/>
      <c r="AC1750" s="253"/>
      <c r="AD1750" s="253"/>
      <c r="AE1750" s="253"/>
      <c r="AF1750" s="253"/>
      <c r="AG1750" s="253"/>
      <c r="AH1750" s="253"/>
      <c r="AI1750" s="253"/>
      <c r="AP1750" s="313"/>
      <c r="AT1750" s="313"/>
    </row>
    <row r="1751" spans="1:46" s="312" customFormat="1" ht="15" customHeight="1" x14ac:dyDescent="0.25">
      <c r="A1751" s="297"/>
      <c r="B1751" s="297"/>
      <c r="C1751" s="253"/>
      <c r="D1751" s="253"/>
      <c r="E1751" s="253"/>
      <c r="F1751" s="253"/>
      <c r="G1751" s="253"/>
      <c r="H1751" s="253"/>
      <c r="I1751" s="253"/>
      <c r="J1751" s="253"/>
      <c r="K1751" s="253"/>
      <c r="L1751" s="253"/>
      <c r="M1751" s="253"/>
      <c r="N1751" s="253"/>
      <c r="O1751" s="253"/>
      <c r="P1751" s="253"/>
      <c r="Q1751" s="253"/>
      <c r="R1751" s="253"/>
      <c r="S1751" s="253"/>
      <c r="T1751" s="253"/>
      <c r="U1751" s="253"/>
      <c r="V1751" s="253"/>
      <c r="W1751" s="253"/>
      <c r="X1751" s="253"/>
      <c r="Y1751" s="253"/>
      <c r="Z1751" s="253"/>
      <c r="AA1751" s="253"/>
      <c r="AB1751" s="253"/>
      <c r="AC1751" s="253"/>
      <c r="AD1751" s="253"/>
      <c r="AE1751" s="253"/>
      <c r="AF1751" s="253"/>
      <c r="AG1751" s="253"/>
      <c r="AH1751" s="253"/>
      <c r="AI1751" s="253"/>
      <c r="AP1751" s="313"/>
      <c r="AT1751" s="313"/>
    </row>
    <row r="1752" spans="1:46" s="312" customFormat="1" ht="15" customHeight="1" x14ac:dyDescent="0.25">
      <c r="A1752" s="297"/>
      <c r="B1752" s="297"/>
      <c r="C1752" s="253"/>
      <c r="D1752" s="253"/>
      <c r="E1752" s="253"/>
      <c r="F1752" s="253"/>
      <c r="G1752" s="253"/>
      <c r="H1752" s="253"/>
      <c r="I1752" s="253"/>
      <c r="J1752" s="253"/>
      <c r="K1752" s="253"/>
      <c r="L1752" s="253"/>
      <c r="M1752" s="253"/>
      <c r="N1752" s="253"/>
      <c r="O1752" s="253"/>
      <c r="P1752" s="253"/>
      <c r="Q1752" s="253"/>
      <c r="R1752" s="253"/>
      <c r="S1752" s="253"/>
      <c r="T1752" s="253"/>
      <c r="U1752" s="253"/>
      <c r="V1752" s="253"/>
      <c r="W1752" s="253"/>
      <c r="X1752" s="253"/>
      <c r="Y1752" s="253"/>
      <c r="Z1752" s="253"/>
      <c r="AA1752" s="253"/>
      <c r="AB1752" s="253"/>
      <c r="AC1752" s="253"/>
      <c r="AD1752" s="253"/>
      <c r="AE1752" s="253"/>
      <c r="AF1752" s="253"/>
      <c r="AG1752" s="253"/>
      <c r="AH1752" s="253"/>
      <c r="AI1752" s="253"/>
      <c r="AP1752" s="313"/>
      <c r="AT1752" s="313"/>
    </row>
    <row r="1753" spans="1:46" s="312" customFormat="1" ht="15" customHeight="1" x14ac:dyDescent="0.25">
      <c r="A1753" s="297"/>
      <c r="B1753" s="297"/>
      <c r="C1753" s="253"/>
      <c r="D1753" s="253"/>
      <c r="E1753" s="253"/>
      <c r="F1753" s="253"/>
      <c r="G1753" s="253"/>
      <c r="H1753" s="253"/>
      <c r="I1753" s="253"/>
      <c r="J1753" s="253"/>
      <c r="K1753" s="253"/>
      <c r="L1753" s="253"/>
      <c r="M1753" s="253"/>
      <c r="N1753" s="253"/>
      <c r="O1753" s="253"/>
      <c r="P1753" s="253"/>
      <c r="Q1753" s="253"/>
      <c r="R1753" s="253"/>
      <c r="S1753" s="253"/>
      <c r="T1753" s="253"/>
      <c r="U1753" s="253"/>
      <c r="V1753" s="253"/>
      <c r="W1753" s="253"/>
      <c r="X1753" s="253"/>
      <c r="Y1753" s="253"/>
      <c r="Z1753" s="253"/>
      <c r="AA1753" s="253"/>
      <c r="AB1753" s="253"/>
      <c r="AC1753" s="253"/>
      <c r="AD1753" s="253"/>
      <c r="AE1753" s="253"/>
      <c r="AF1753" s="253"/>
      <c r="AG1753" s="253"/>
      <c r="AH1753" s="253"/>
      <c r="AI1753" s="253"/>
      <c r="AP1753" s="313"/>
      <c r="AT1753" s="313"/>
    </row>
    <row r="1754" spans="1:46" s="312" customFormat="1" ht="15" customHeight="1" x14ac:dyDescent="0.25">
      <c r="A1754" s="297"/>
      <c r="B1754" s="297"/>
      <c r="C1754" s="253"/>
      <c r="D1754" s="253"/>
      <c r="E1754" s="253"/>
      <c r="F1754" s="253"/>
      <c r="G1754" s="253"/>
      <c r="H1754" s="253"/>
      <c r="I1754" s="253"/>
      <c r="J1754" s="253"/>
      <c r="K1754" s="253"/>
      <c r="L1754" s="253"/>
      <c r="M1754" s="253"/>
      <c r="N1754" s="253"/>
      <c r="O1754" s="253"/>
      <c r="P1754" s="253"/>
      <c r="Q1754" s="253"/>
      <c r="R1754" s="253"/>
      <c r="S1754" s="253"/>
      <c r="T1754" s="253"/>
      <c r="U1754" s="253"/>
      <c r="V1754" s="253"/>
      <c r="W1754" s="253"/>
      <c r="X1754" s="253"/>
      <c r="Y1754" s="253"/>
      <c r="Z1754" s="253"/>
      <c r="AA1754" s="253"/>
      <c r="AB1754" s="253"/>
      <c r="AC1754" s="253"/>
      <c r="AD1754" s="253"/>
      <c r="AE1754" s="253"/>
      <c r="AF1754" s="253"/>
      <c r="AG1754" s="253"/>
      <c r="AH1754" s="253"/>
      <c r="AI1754" s="253"/>
      <c r="AP1754" s="313"/>
      <c r="AT1754" s="313"/>
    </row>
    <row r="1755" spans="1:46" s="312" customFormat="1" ht="15" customHeight="1" x14ac:dyDescent="0.25">
      <c r="A1755" s="297"/>
      <c r="B1755" s="297"/>
      <c r="C1755" s="253"/>
      <c r="D1755" s="253"/>
      <c r="E1755" s="253"/>
      <c r="F1755" s="253"/>
      <c r="G1755" s="253"/>
      <c r="H1755" s="253"/>
      <c r="I1755" s="253"/>
      <c r="J1755" s="253"/>
      <c r="K1755" s="253"/>
      <c r="L1755" s="253"/>
      <c r="M1755" s="253"/>
      <c r="N1755" s="253"/>
      <c r="O1755" s="253"/>
      <c r="P1755" s="253"/>
      <c r="Q1755" s="253"/>
      <c r="R1755" s="253"/>
      <c r="S1755" s="253"/>
      <c r="T1755" s="253"/>
      <c r="U1755" s="253"/>
      <c r="V1755" s="253"/>
      <c r="W1755" s="253"/>
      <c r="X1755" s="253"/>
      <c r="Y1755" s="253"/>
      <c r="Z1755" s="253"/>
      <c r="AA1755" s="253"/>
      <c r="AB1755" s="253"/>
      <c r="AC1755" s="253"/>
      <c r="AD1755" s="253"/>
      <c r="AE1755" s="253"/>
      <c r="AF1755" s="253"/>
      <c r="AG1755" s="253"/>
      <c r="AH1755" s="253"/>
      <c r="AI1755" s="253"/>
      <c r="AP1755" s="313"/>
      <c r="AT1755" s="313"/>
    </row>
    <row r="1756" spans="1:46" s="312" customFormat="1" ht="15" customHeight="1" x14ac:dyDescent="0.25">
      <c r="A1756" s="297"/>
      <c r="B1756" s="297"/>
      <c r="C1756" s="253"/>
      <c r="D1756" s="253"/>
      <c r="E1756" s="253"/>
      <c r="F1756" s="253"/>
      <c r="G1756" s="253"/>
      <c r="H1756" s="253"/>
      <c r="I1756" s="253"/>
      <c r="J1756" s="253"/>
      <c r="K1756" s="253"/>
      <c r="L1756" s="253"/>
      <c r="M1756" s="253"/>
      <c r="N1756" s="253"/>
      <c r="O1756" s="253"/>
      <c r="P1756" s="253"/>
      <c r="Q1756" s="253"/>
      <c r="R1756" s="253"/>
      <c r="S1756" s="253"/>
      <c r="T1756" s="253"/>
      <c r="U1756" s="253"/>
      <c r="V1756" s="253"/>
      <c r="W1756" s="253"/>
      <c r="X1756" s="253"/>
      <c r="Y1756" s="253"/>
      <c r="Z1756" s="253"/>
      <c r="AA1756" s="253"/>
      <c r="AB1756" s="253"/>
      <c r="AC1756" s="253"/>
      <c r="AD1756" s="253"/>
      <c r="AE1756" s="253"/>
      <c r="AF1756" s="253"/>
      <c r="AG1756" s="253"/>
      <c r="AH1756" s="253"/>
      <c r="AI1756" s="253"/>
      <c r="AP1756" s="313"/>
      <c r="AT1756" s="313"/>
    </row>
    <row r="1757" spans="1:46" s="312" customFormat="1" ht="15" customHeight="1" x14ac:dyDescent="0.25">
      <c r="A1757" s="297"/>
      <c r="B1757" s="297"/>
      <c r="C1757" s="253"/>
      <c r="D1757" s="253"/>
      <c r="E1757" s="253"/>
      <c r="F1757" s="253"/>
      <c r="G1757" s="253"/>
      <c r="H1757" s="253"/>
      <c r="I1757" s="253"/>
      <c r="J1757" s="253"/>
      <c r="K1757" s="253"/>
      <c r="L1757" s="253"/>
      <c r="M1757" s="253"/>
      <c r="N1757" s="253"/>
      <c r="O1757" s="253"/>
      <c r="P1757" s="253"/>
      <c r="Q1757" s="253"/>
      <c r="R1757" s="253"/>
      <c r="S1757" s="253"/>
      <c r="T1757" s="253"/>
      <c r="U1757" s="253"/>
      <c r="V1757" s="253"/>
      <c r="W1757" s="253"/>
      <c r="X1757" s="253"/>
      <c r="Y1757" s="253"/>
      <c r="Z1757" s="253"/>
      <c r="AA1757" s="253"/>
      <c r="AB1757" s="253"/>
      <c r="AC1757" s="253"/>
      <c r="AD1757" s="253"/>
      <c r="AE1757" s="253"/>
      <c r="AF1757" s="253"/>
      <c r="AG1757" s="253"/>
      <c r="AH1757" s="253"/>
      <c r="AI1757" s="253"/>
      <c r="AP1757" s="313"/>
      <c r="AT1757" s="313"/>
    </row>
    <row r="1758" spans="1:46" s="312" customFormat="1" ht="15" customHeight="1" x14ac:dyDescent="0.25">
      <c r="A1758" s="297"/>
      <c r="B1758" s="297"/>
      <c r="C1758" s="253"/>
      <c r="D1758" s="253"/>
      <c r="E1758" s="253"/>
      <c r="F1758" s="253"/>
      <c r="G1758" s="253"/>
      <c r="H1758" s="253"/>
      <c r="I1758" s="253"/>
      <c r="J1758" s="253"/>
      <c r="K1758" s="253"/>
      <c r="L1758" s="253"/>
      <c r="M1758" s="253"/>
      <c r="N1758" s="253"/>
      <c r="O1758" s="253"/>
      <c r="P1758" s="253"/>
      <c r="Q1758" s="253"/>
      <c r="R1758" s="253"/>
      <c r="S1758" s="253"/>
      <c r="T1758" s="253"/>
      <c r="U1758" s="253"/>
      <c r="V1758" s="253"/>
      <c r="W1758" s="253"/>
      <c r="X1758" s="253"/>
      <c r="Y1758" s="253"/>
      <c r="Z1758" s="253"/>
      <c r="AA1758" s="253"/>
      <c r="AB1758" s="253"/>
      <c r="AC1758" s="253"/>
      <c r="AD1758" s="253"/>
      <c r="AE1758" s="253"/>
      <c r="AF1758" s="253"/>
      <c r="AG1758" s="253"/>
      <c r="AH1758" s="253"/>
      <c r="AI1758" s="253"/>
      <c r="AP1758" s="313"/>
      <c r="AT1758" s="313"/>
    </row>
    <row r="1759" spans="1:46" s="312" customFormat="1" ht="15" customHeight="1" x14ac:dyDescent="0.25">
      <c r="A1759" s="297"/>
      <c r="B1759" s="297"/>
      <c r="C1759" s="253"/>
      <c r="D1759" s="253"/>
      <c r="E1759" s="253"/>
      <c r="F1759" s="253"/>
      <c r="G1759" s="253"/>
      <c r="H1759" s="253"/>
      <c r="I1759" s="253"/>
      <c r="J1759" s="253"/>
      <c r="K1759" s="253"/>
      <c r="L1759" s="253"/>
      <c r="M1759" s="253"/>
      <c r="N1759" s="253"/>
      <c r="O1759" s="253"/>
      <c r="P1759" s="253"/>
      <c r="Q1759" s="253"/>
      <c r="R1759" s="253"/>
      <c r="S1759" s="253"/>
      <c r="T1759" s="253"/>
      <c r="U1759" s="253"/>
      <c r="V1759" s="253"/>
      <c r="W1759" s="253"/>
      <c r="X1759" s="253"/>
      <c r="Y1759" s="253"/>
      <c r="Z1759" s="253"/>
      <c r="AA1759" s="253"/>
      <c r="AB1759" s="253"/>
      <c r="AC1759" s="253"/>
      <c r="AD1759" s="253"/>
      <c r="AE1759" s="253"/>
      <c r="AF1759" s="253"/>
      <c r="AG1759" s="253"/>
      <c r="AH1759" s="253"/>
      <c r="AI1759" s="253"/>
      <c r="AP1759" s="313"/>
      <c r="AT1759" s="313"/>
    </row>
    <row r="1760" spans="1:46" s="312" customFormat="1" ht="15" customHeight="1" x14ac:dyDescent="0.25">
      <c r="A1760" s="297"/>
      <c r="B1760" s="297"/>
      <c r="C1760" s="253"/>
      <c r="D1760" s="253"/>
      <c r="E1760" s="253"/>
      <c r="F1760" s="253"/>
      <c r="G1760" s="253"/>
      <c r="H1760" s="253"/>
      <c r="I1760" s="253"/>
      <c r="J1760" s="253"/>
      <c r="K1760" s="253"/>
      <c r="L1760" s="253"/>
      <c r="M1760" s="253"/>
      <c r="N1760" s="253"/>
      <c r="O1760" s="253"/>
      <c r="P1760" s="253"/>
      <c r="Q1760" s="253"/>
      <c r="R1760" s="253"/>
      <c r="S1760" s="253"/>
      <c r="T1760" s="253"/>
      <c r="U1760" s="253"/>
      <c r="V1760" s="253"/>
      <c r="W1760" s="253"/>
      <c r="X1760" s="253"/>
      <c r="Y1760" s="253"/>
      <c r="Z1760" s="253"/>
      <c r="AA1760" s="253"/>
      <c r="AB1760" s="253"/>
      <c r="AC1760" s="253"/>
      <c r="AD1760" s="253"/>
      <c r="AE1760" s="253"/>
      <c r="AF1760" s="253"/>
      <c r="AG1760" s="253"/>
      <c r="AH1760" s="253"/>
      <c r="AI1760" s="253"/>
      <c r="AP1760" s="313"/>
      <c r="AT1760" s="313"/>
    </row>
    <row r="1761" spans="1:46" s="312" customFormat="1" ht="15" customHeight="1" x14ac:dyDescent="0.25">
      <c r="A1761" s="297"/>
      <c r="B1761" s="297"/>
      <c r="C1761" s="253"/>
      <c r="D1761" s="253"/>
      <c r="E1761" s="253"/>
      <c r="F1761" s="253"/>
      <c r="G1761" s="253"/>
      <c r="H1761" s="253"/>
      <c r="I1761" s="253"/>
      <c r="J1761" s="253"/>
      <c r="K1761" s="253"/>
      <c r="L1761" s="253"/>
      <c r="M1761" s="253"/>
      <c r="N1761" s="253"/>
      <c r="O1761" s="253"/>
      <c r="P1761" s="253"/>
      <c r="Q1761" s="253"/>
      <c r="R1761" s="253"/>
      <c r="S1761" s="253"/>
      <c r="T1761" s="253"/>
      <c r="U1761" s="253"/>
      <c r="V1761" s="253"/>
      <c r="W1761" s="253"/>
      <c r="X1761" s="253"/>
      <c r="Y1761" s="253"/>
      <c r="Z1761" s="253"/>
      <c r="AA1761" s="253"/>
      <c r="AB1761" s="253"/>
      <c r="AC1761" s="253"/>
      <c r="AD1761" s="253"/>
      <c r="AE1761" s="253"/>
      <c r="AF1761" s="253"/>
      <c r="AG1761" s="253"/>
      <c r="AH1761" s="253"/>
      <c r="AI1761" s="253"/>
      <c r="AP1761" s="313"/>
      <c r="AT1761" s="313"/>
    </row>
    <row r="1762" spans="1:46" s="312" customFormat="1" ht="15" customHeight="1" x14ac:dyDescent="0.25">
      <c r="A1762" s="297"/>
      <c r="B1762" s="297"/>
      <c r="C1762" s="253"/>
      <c r="D1762" s="253"/>
      <c r="E1762" s="253"/>
      <c r="F1762" s="253"/>
      <c r="G1762" s="253"/>
      <c r="H1762" s="253"/>
      <c r="I1762" s="253"/>
      <c r="J1762" s="253"/>
      <c r="K1762" s="253"/>
      <c r="L1762" s="253"/>
      <c r="M1762" s="253"/>
      <c r="N1762" s="253"/>
      <c r="O1762" s="253"/>
      <c r="P1762" s="253"/>
      <c r="Q1762" s="253"/>
      <c r="R1762" s="253"/>
      <c r="S1762" s="253"/>
      <c r="T1762" s="253"/>
      <c r="U1762" s="253"/>
      <c r="V1762" s="253"/>
      <c r="W1762" s="253"/>
      <c r="X1762" s="253"/>
      <c r="Y1762" s="253"/>
      <c r="Z1762" s="253"/>
      <c r="AA1762" s="253"/>
      <c r="AB1762" s="253"/>
      <c r="AC1762" s="253"/>
      <c r="AD1762" s="253"/>
      <c r="AE1762" s="253"/>
      <c r="AF1762" s="253"/>
      <c r="AG1762" s="253"/>
      <c r="AH1762" s="253"/>
      <c r="AI1762" s="253"/>
      <c r="AP1762" s="313"/>
      <c r="AT1762" s="313"/>
    </row>
    <row r="1763" spans="1:46" s="312" customFormat="1" ht="15" customHeight="1" x14ac:dyDescent="0.25">
      <c r="A1763" s="297"/>
      <c r="B1763" s="297"/>
      <c r="C1763" s="253"/>
      <c r="D1763" s="253"/>
      <c r="E1763" s="253"/>
      <c r="F1763" s="253"/>
      <c r="G1763" s="253"/>
      <c r="H1763" s="253"/>
      <c r="I1763" s="253"/>
      <c r="J1763" s="253"/>
      <c r="K1763" s="253"/>
      <c r="L1763" s="253"/>
      <c r="M1763" s="253"/>
      <c r="N1763" s="253"/>
      <c r="O1763" s="253"/>
      <c r="P1763" s="253"/>
      <c r="Q1763" s="253"/>
      <c r="R1763" s="253"/>
      <c r="S1763" s="253"/>
      <c r="T1763" s="253"/>
      <c r="U1763" s="253"/>
      <c r="V1763" s="253"/>
      <c r="W1763" s="253"/>
      <c r="X1763" s="253"/>
      <c r="Y1763" s="253"/>
      <c r="Z1763" s="253"/>
      <c r="AA1763" s="253"/>
      <c r="AB1763" s="253"/>
      <c r="AC1763" s="253"/>
      <c r="AD1763" s="253"/>
      <c r="AE1763" s="253"/>
      <c r="AF1763" s="253"/>
      <c r="AG1763" s="253"/>
      <c r="AH1763" s="253"/>
      <c r="AI1763" s="253"/>
      <c r="AP1763" s="313"/>
      <c r="AT1763" s="313"/>
    </row>
    <row r="1764" spans="1:46" s="312" customFormat="1" ht="15" customHeight="1" x14ac:dyDescent="0.25">
      <c r="A1764" s="297"/>
      <c r="B1764" s="297"/>
      <c r="C1764" s="253"/>
      <c r="D1764" s="253"/>
      <c r="E1764" s="253"/>
      <c r="F1764" s="253"/>
      <c r="G1764" s="253"/>
      <c r="H1764" s="253"/>
      <c r="I1764" s="253"/>
      <c r="J1764" s="253"/>
      <c r="K1764" s="253"/>
      <c r="L1764" s="253"/>
      <c r="M1764" s="253"/>
      <c r="N1764" s="253"/>
      <c r="O1764" s="253"/>
      <c r="P1764" s="253"/>
      <c r="Q1764" s="253"/>
      <c r="R1764" s="253"/>
      <c r="S1764" s="253"/>
      <c r="T1764" s="253"/>
      <c r="U1764" s="253"/>
      <c r="V1764" s="253"/>
      <c r="W1764" s="253"/>
      <c r="X1764" s="253"/>
      <c r="Y1764" s="253"/>
      <c r="Z1764" s="253"/>
      <c r="AA1764" s="253"/>
      <c r="AB1764" s="253"/>
      <c r="AC1764" s="253"/>
      <c r="AD1764" s="253"/>
      <c r="AE1764" s="253"/>
      <c r="AF1764" s="253"/>
      <c r="AG1764" s="253"/>
      <c r="AH1764" s="253"/>
      <c r="AI1764" s="253"/>
      <c r="AP1764" s="313"/>
      <c r="AT1764" s="313"/>
    </row>
    <row r="1765" spans="1:46" s="312" customFormat="1" ht="15" customHeight="1" x14ac:dyDescent="0.25">
      <c r="A1765" s="297"/>
      <c r="B1765" s="297"/>
      <c r="C1765" s="253"/>
      <c r="D1765" s="253"/>
      <c r="E1765" s="253"/>
      <c r="F1765" s="253"/>
      <c r="G1765" s="253"/>
      <c r="H1765" s="253"/>
      <c r="I1765" s="253"/>
      <c r="J1765" s="253"/>
      <c r="K1765" s="253"/>
      <c r="L1765" s="253"/>
      <c r="M1765" s="253"/>
      <c r="N1765" s="253"/>
      <c r="O1765" s="253"/>
      <c r="P1765" s="253"/>
      <c r="Q1765" s="253"/>
      <c r="R1765" s="253"/>
      <c r="S1765" s="253"/>
      <c r="T1765" s="253"/>
      <c r="U1765" s="253"/>
      <c r="V1765" s="253"/>
      <c r="W1765" s="253"/>
      <c r="X1765" s="253"/>
      <c r="Y1765" s="253"/>
      <c r="Z1765" s="253"/>
      <c r="AA1765" s="253"/>
      <c r="AB1765" s="253"/>
      <c r="AC1765" s="253"/>
      <c r="AD1765" s="253"/>
      <c r="AE1765" s="253"/>
      <c r="AF1765" s="253"/>
      <c r="AG1765" s="253"/>
      <c r="AH1765" s="253"/>
      <c r="AI1765" s="253"/>
      <c r="AP1765" s="313"/>
      <c r="AT1765" s="313"/>
    </row>
    <row r="1766" spans="1:46" s="312" customFormat="1" ht="15" customHeight="1" x14ac:dyDescent="0.25">
      <c r="A1766" s="297"/>
      <c r="B1766" s="297"/>
      <c r="C1766" s="253"/>
      <c r="D1766" s="253"/>
      <c r="E1766" s="253"/>
      <c r="F1766" s="253"/>
      <c r="G1766" s="253"/>
      <c r="H1766" s="253"/>
      <c r="I1766" s="253"/>
      <c r="J1766" s="253"/>
      <c r="K1766" s="253"/>
      <c r="L1766" s="253"/>
      <c r="M1766" s="253"/>
      <c r="N1766" s="253"/>
      <c r="O1766" s="253"/>
      <c r="P1766" s="253"/>
      <c r="Q1766" s="253"/>
      <c r="R1766" s="253"/>
      <c r="S1766" s="253"/>
      <c r="T1766" s="253"/>
      <c r="U1766" s="253"/>
      <c r="V1766" s="253"/>
      <c r="W1766" s="253"/>
      <c r="X1766" s="253"/>
      <c r="Y1766" s="253"/>
      <c r="Z1766" s="253"/>
      <c r="AA1766" s="253"/>
      <c r="AB1766" s="253"/>
      <c r="AC1766" s="253"/>
      <c r="AD1766" s="253"/>
      <c r="AE1766" s="253"/>
      <c r="AF1766" s="253"/>
      <c r="AG1766" s="253"/>
      <c r="AH1766" s="253"/>
      <c r="AI1766" s="253"/>
      <c r="AP1766" s="313"/>
      <c r="AT1766" s="313"/>
    </row>
    <row r="1767" spans="1:46" s="312" customFormat="1" ht="15" customHeight="1" x14ac:dyDescent="0.25">
      <c r="A1767" s="297"/>
      <c r="B1767" s="297"/>
      <c r="C1767" s="253"/>
      <c r="D1767" s="253"/>
      <c r="E1767" s="253"/>
      <c r="F1767" s="253"/>
      <c r="G1767" s="253"/>
      <c r="H1767" s="253"/>
      <c r="I1767" s="253"/>
      <c r="J1767" s="253"/>
      <c r="K1767" s="253"/>
      <c r="L1767" s="253"/>
      <c r="M1767" s="253"/>
      <c r="N1767" s="253"/>
      <c r="O1767" s="253"/>
      <c r="P1767" s="253"/>
      <c r="Q1767" s="253"/>
      <c r="R1767" s="253"/>
      <c r="S1767" s="253"/>
      <c r="T1767" s="253"/>
      <c r="U1767" s="253"/>
      <c r="V1767" s="253"/>
      <c r="W1767" s="253"/>
      <c r="X1767" s="253"/>
      <c r="Y1767" s="253"/>
      <c r="Z1767" s="253"/>
      <c r="AA1767" s="253"/>
      <c r="AB1767" s="253"/>
      <c r="AC1767" s="253"/>
      <c r="AD1767" s="253"/>
      <c r="AE1767" s="253"/>
      <c r="AF1767" s="253"/>
      <c r="AG1767" s="253"/>
      <c r="AH1767" s="253"/>
      <c r="AI1767" s="253"/>
      <c r="AP1767" s="313"/>
      <c r="AT1767" s="313"/>
    </row>
    <row r="1768" spans="1:46" s="312" customFormat="1" ht="15" customHeight="1" x14ac:dyDescent="0.25">
      <c r="A1768" s="297"/>
      <c r="B1768" s="297"/>
      <c r="C1768" s="253"/>
      <c r="D1768" s="253"/>
      <c r="E1768" s="253"/>
      <c r="F1768" s="253"/>
      <c r="G1768" s="253"/>
      <c r="H1768" s="253"/>
      <c r="I1768" s="253"/>
      <c r="J1768" s="253"/>
      <c r="K1768" s="253"/>
      <c r="L1768" s="253"/>
      <c r="M1768" s="253"/>
      <c r="N1768" s="253"/>
      <c r="O1768" s="253"/>
      <c r="P1768" s="253"/>
      <c r="Q1768" s="253"/>
      <c r="R1768" s="253"/>
      <c r="S1768" s="253"/>
      <c r="T1768" s="253"/>
      <c r="U1768" s="253"/>
      <c r="V1768" s="253"/>
      <c r="W1768" s="253"/>
      <c r="X1768" s="253"/>
      <c r="Y1768" s="253"/>
      <c r="Z1768" s="253"/>
      <c r="AA1768" s="253"/>
      <c r="AB1768" s="253"/>
      <c r="AC1768" s="253"/>
      <c r="AD1768" s="253"/>
      <c r="AE1768" s="253"/>
      <c r="AF1768" s="253"/>
      <c r="AG1768" s="253"/>
      <c r="AH1768" s="253"/>
      <c r="AI1768" s="253"/>
      <c r="AP1768" s="313"/>
      <c r="AT1768" s="313"/>
    </row>
    <row r="1769" spans="1:46" s="312" customFormat="1" ht="15" customHeight="1" x14ac:dyDescent="0.25">
      <c r="A1769" s="297"/>
      <c r="B1769" s="297"/>
      <c r="C1769" s="253"/>
      <c r="D1769" s="253"/>
      <c r="E1769" s="253"/>
      <c r="F1769" s="253"/>
      <c r="G1769" s="253"/>
      <c r="H1769" s="253"/>
      <c r="I1769" s="253"/>
      <c r="J1769" s="253"/>
      <c r="K1769" s="253"/>
      <c r="L1769" s="253"/>
      <c r="M1769" s="253"/>
      <c r="N1769" s="253"/>
      <c r="O1769" s="253"/>
      <c r="P1769" s="253"/>
      <c r="Q1769" s="253"/>
      <c r="R1769" s="253"/>
      <c r="S1769" s="253"/>
      <c r="T1769" s="253"/>
      <c r="U1769" s="253"/>
      <c r="V1769" s="253"/>
      <c r="W1769" s="253"/>
      <c r="X1769" s="253"/>
      <c r="Y1769" s="253"/>
      <c r="Z1769" s="253"/>
      <c r="AA1769" s="253"/>
      <c r="AB1769" s="253"/>
      <c r="AC1769" s="253"/>
      <c r="AD1769" s="253"/>
      <c r="AE1769" s="253"/>
      <c r="AF1769" s="253"/>
      <c r="AG1769" s="253"/>
      <c r="AH1769" s="253"/>
      <c r="AI1769" s="253"/>
      <c r="AP1769" s="313"/>
      <c r="AT1769" s="313"/>
    </row>
    <row r="1770" spans="1:46" s="312" customFormat="1" ht="15" customHeight="1" x14ac:dyDescent="0.25">
      <c r="A1770" s="297"/>
      <c r="B1770" s="297"/>
      <c r="C1770" s="253"/>
      <c r="D1770" s="253"/>
      <c r="E1770" s="253"/>
      <c r="F1770" s="253"/>
      <c r="G1770" s="253"/>
      <c r="H1770" s="253"/>
      <c r="I1770" s="253"/>
      <c r="J1770" s="253"/>
      <c r="K1770" s="253"/>
      <c r="L1770" s="253"/>
      <c r="M1770" s="253"/>
      <c r="N1770" s="253"/>
      <c r="O1770" s="253"/>
      <c r="P1770" s="253"/>
      <c r="Q1770" s="253"/>
      <c r="R1770" s="253"/>
      <c r="S1770" s="253"/>
      <c r="T1770" s="253"/>
      <c r="U1770" s="253"/>
      <c r="V1770" s="253"/>
      <c r="W1770" s="253"/>
      <c r="X1770" s="253"/>
      <c r="Y1770" s="253"/>
      <c r="Z1770" s="253"/>
      <c r="AA1770" s="253"/>
      <c r="AB1770" s="253"/>
      <c r="AC1770" s="253"/>
      <c r="AD1770" s="253"/>
      <c r="AE1770" s="253"/>
      <c r="AF1770" s="253"/>
      <c r="AG1770" s="253"/>
      <c r="AH1770" s="253"/>
      <c r="AI1770" s="253"/>
      <c r="AP1770" s="313"/>
      <c r="AT1770" s="313"/>
    </row>
    <row r="1771" spans="1:46" s="312" customFormat="1" ht="15" customHeight="1" x14ac:dyDescent="0.25">
      <c r="A1771" s="297"/>
      <c r="B1771" s="297"/>
      <c r="C1771" s="253"/>
      <c r="D1771" s="253"/>
      <c r="E1771" s="253"/>
      <c r="F1771" s="253"/>
      <c r="G1771" s="253"/>
      <c r="H1771" s="253"/>
      <c r="I1771" s="253"/>
      <c r="J1771" s="253"/>
      <c r="K1771" s="253"/>
      <c r="L1771" s="253"/>
      <c r="M1771" s="253"/>
      <c r="N1771" s="253"/>
      <c r="O1771" s="253"/>
      <c r="P1771" s="253"/>
      <c r="Q1771" s="253"/>
      <c r="R1771" s="253"/>
      <c r="S1771" s="253"/>
      <c r="T1771" s="253"/>
      <c r="U1771" s="253"/>
      <c r="V1771" s="253"/>
      <c r="W1771" s="253"/>
      <c r="X1771" s="253"/>
      <c r="Y1771" s="253"/>
      <c r="Z1771" s="253"/>
      <c r="AA1771" s="253"/>
      <c r="AB1771" s="253"/>
      <c r="AC1771" s="253"/>
      <c r="AD1771" s="253"/>
      <c r="AE1771" s="253"/>
      <c r="AF1771" s="253"/>
      <c r="AG1771" s="253"/>
      <c r="AH1771" s="253"/>
      <c r="AI1771" s="253"/>
      <c r="AP1771" s="313"/>
      <c r="AT1771" s="313"/>
    </row>
    <row r="1772" spans="1:46" s="312" customFormat="1" ht="15" customHeight="1" x14ac:dyDescent="0.25">
      <c r="A1772" s="297"/>
      <c r="B1772" s="297"/>
      <c r="C1772" s="253"/>
      <c r="D1772" s="253"/>
      <c r="E1772" s="253"/>
      <c r="F1772" s="253"/>
      <c r="G1772" s="253"/>
      <c r="H1772" s="253"/>
      <c r="I1772" s="253"/>
      <c r="J1772" s="253"/>
      <c r="K1772" s="253"/>
      <c r="L1772" s="253"/>
      <c r="M1772" s="253"/>
      <c r="N1772" s="253"/>
      <c r="O1772" s="253"/>
      <c r="P1772" s="253"/>
      <c r="Q1772" s="253"/>
      <c r="R1772" s="253"/>
      <c r="S1772" s="253"/>
      <c r="T1772" s="253"/>
      <c r="U1772" s="253"/>
      <c r="V1772" s="253"/>
      <c r="W1772" s="253"/>
      <c r="X1772" s="253"/>
      <c r="Y1772" s="253"/>
      <c r="Z1772" s="253"/>
      <c r="AA1772" s="253"/>
      <c r="AB1772" s="253"/>
      <c r="AC1772" s="253"/>
      <c r="AD1772" s="253"/>
      <c r="AE1772" s="253"/>
      <c r="AF1772" s="253"/>
      <c r="AG1772" s="253"/>
      <c r="AH1772" s="253"/>
      <c r="AI1772" s="253"/>
      <c r="AP1772" s="313"/>
      <c r="AT1772" s="313"/>
    </row>
    <row r="1773" spans="1:46" s="312" customFormat="1" ht="15" customHeight="1" x14ac:dyDescent="0.25">
      <c r="A1773" s="297"/>
      <c r="B1773" s="297"/>
      <c r="C1773" s="253"/>
      <c r="D1773" s="253"/>
      <c r="E1773" s="253"/>
      <c r="F1773" s="253"/>
      <c r="G1773" s="253"/>
      <c r="H1773" s="253"/>
      <c r="I1773" s="253"/>
      <c r="J1773" s="253"/>
      <c r="K1773" s="253"/>
      <c r="L1773" s="253"/>
      <c r="M1773" s="253"/>
      <c r="N1773" s="253"/>
      <c r="O1773" s="253"/>
      <c r="P1773" s="253"/>
      <c r="Q1773" s="253"/>
      <c r="R1773" s="253"/>
      <c r="S1773" s="253"/>
      <c r="T1773" s="253"/>
      <c r="U1773" s="253"/>
      <c r="V1773" s="253"/>
      <c r="W1773" s="253"/>
      <c r="X1773" s="253"/>
      <c r="Y1773" s="253"/>
      <c r="Z1773" s="253"/>
      <c r="AA1773" s="253"/>
      <c r="AB1773" s="253"/>
      <c r="AC1773" s="253"/>
      <c r="AD1773" s="253"/>
      <c r="AE1773" s="253"/>
      <c r="AF1773" s="253"/>
      <c r="AG1773" s="253"/>
      <c r="AH1773" s="253"/>
      <c r="AI1773" s="253"/>
      <c r="AP1773" s="313"/>
      <c r="AT1773" s="313"/>
    </row>
    <row r="1774" spans="1:46" s="312" customFormat="1" ht="15" customHeight="1" x14ac:dyDescent="0.25">
      <c r="A1774" s="297"/>
      <c r="B1774" s="297"/>
      <c r="C1774" s="253"/>
      <c r="D1774" s="253"/>
      <c r="E1774" s="253"/>
      <c r="F1774" s="253"/>
      <c r="G1774" s="253"/>
      <c r="H1774" s="253"/>
      <c r="I1774" s="253"/>
      <c r="J1774" s="253"/>
      <c r="K1774" s="253"/>
      <c r="L1774" s="253"/>
      <c r="M1774" s="253"/>
      <c r="N1774" s="253"/>
      <c r="O1774" s="253"/>
      <c r="P1774" s="253"/>
      <c r="Q1774" s="253"/>
      <c r="R1774" s="253"/>
      <c r="S1774" s="253"/>
      <c r="T1774" s="253"/>
      <c r="U1774" s="253"/>
      <c r="V1774" s="253"/>
      <c r="W1774" s="253"/>
      <c r="X1774" s="253"/>
      <c r="Y1774" s="253"/>
      <c r="Z1774" s="253"/>
      <c r="AA1774" s="253"/>
      <c r="AB1774" s="253"/>
      <c r="AC1774" s="253"/>
      <c r="AD1774" s="253"/>
      <c r="AE1774" s="253"/>
      <c r="AF1774" s="253"/>
      <c r="AG1774" s="253"/>
      <c r="AH1774" s="253"/>
      <c r="AI1774" s="253"/>
      <c r="AP1774" s="313"/>
      <c r="AT1774" s="313"/>
    </row>
    <row r="1775" spans="1:46" s="312" customFormat="1" ht="15" customHeight="1" x14ac:dyDescent="0.25">
      <c r="A1775" s="297"/>
      <c r="B1775" s="297"/>
      <c r="C1775" s="253"/>
      <c r="D1775" s="253"/>
      <c r="E1775" s="253"/>
      <c r="F1775" s="253"/>
      <c r="G1775" s="253"/>
      <c r="H1775" s="253"/>
      <c r="I1775" s="253"/>
      <c r="J1775" s="253"/>
      <c r="K1775" s="253"/>
      <c r="L1775" s="253"/>
      <c r="M1775" s="253"/>
      <c r="N1775" s="253"/>
      <c r="O1775" s="253"/>
      <c r="P1775" s="253"/>
      <c r="Q1775" s="253"/>
      <c r="R1775" s="253"/>
      <c r="S1775" s="253"/>
      <c r="T1775" s="253"/>
      <c r="U1775" s="253"/>
      <c r="V1775" s="253"/>
      <c r="W1775" s="253"/>
      <c r="X1775" s="253"/>
      <c r="Y1775" s="253"/>
      <c r="Z1775" s="253"/>
      <c r="AA1775" s="253"/>
      <c r="AB1775" s="253"/>
      <c r="AC1775" s="253"/>
      <c r="AD1775" s="253"/>
      <c r="AE1775" s="253"/>
      <c r="AF1775" s="253"/>
      <c r="AG1775" s="253"/>
      <c r="AH1775" s="253"/>
      <c r="AI1775" s="253"/>
      <c r="AP1775" s="313"/>
      <c r="AT1775" s="313"/>
    </row>
    <row r="1776" spans="1:46" s="312" customFormat="1" ht="15" customHeight="1" x14ac:dyDescent="0.25">
      <c r="A1776" s="297"/>
      <c r="B1776" s="297"/>
      <c r="C1776" s="253"/>
      <c r="D1776" s="253"/>
      <c r="E1776" s="253"/>
      <c r="F1776" s="253"/>
      <c r="G1776" s="253"/>
      <c r="H1776" s="253"/>
      <c r="I1776" s="253"/>
      <c r="J1776" s="253"/>
      <c r="K1776" s="253"/>
      <c r="L1776" s="253"/>
      <c r="M1776" s="253"/>
      <c r="N1776" s="253"/>
      <c r="O1776" s="253"/>
      <c r="P1776" s="253"/>
      <c r="Q1776" s="253"/>
      <c r="R1776" s="253"/>
      <c r="S1776" s="253"/>
      <c r="T1776" s="253"/>
      <c r="U1776" s="253"/>
      <c r="V1776" s="253"/>
      <c r="W1776" s="253"/>
      <c r="X1776" s="253"/>
      <c r="Y1776" s="253"/>
      <c r="Z1776" s="253"/>
      <c r="AA1776" s="253"/>
      <c r="AB1776" s="253"/>
      <c r="AC1776" s="253"/>
      <c r="AD1776" s="253"/>
      <c r="AE1776" s="253"/>
      <c r="AF1776" s="253"/>
      <c r="AG1776" s="253"/>
      <c r="AH1776" s="253"/>
      <c r="AI1776" s="253"/>
      <c r="AP1776" s="313"/>
      <c r="AT1776" s="313"/>
    </row>
    <row r="1777" spans="1:46" s="312" customFormat="1" ht="15" customHeight="1" x14ac:dyDescent="0.25">
      <c r="A1777" s="297"/>
      <c r="B1777" s="297"/>
      <c r="C1777" s="253"/>
      <c r="D1777" s="253"/>
      <c r="E1777" s="253"/>
      <c r="F1777" s="253"/>
      <c r="G1777" s="253"/>
      <c r="H1777" s="253"/>
      <c r="I1777" s="253"/>
      <c r="J1777" s="253"/>
      <c r="K1777" s="253"/>
      <c r="L1777" s="253"/>
      <c r="M1777" s="253"/>
      <c r="N1777" s="253"/>
      <c r="O1777" s="253"/>
      <c r="P1777" s="253"/>
      <c r="Q1777" s="253"/>
      <c r="R1777" s="253"/>
      <c r="S1777" s="253"/>
      <c r="T1777" s="253"/>
      <c r="U1777" s="253"/>
      <c r="V1777" s="253"/>
      <c r="W1777" s="253"/>
      <c r="X1777" s="253"/>
      <c r="Y1777" s="253"/>
      <c r="Z1777" s="253"/>
      <c r="AA1777" s="253"/>
      <c r="AB1777" s="253"/>
      <c r="AC1777" s="253"/>
      <c r="AD1777" s="253"/>
      <c r="AE1777" s="253"/>
      <c r="AF1777" s="253"/>
      <c r="AG1777" s="253"/>
      <c r="AH1777" s="253"/>
      <c r="AI1777" s="253"/>
      <c r="AP1777" s="313"/>
      <c r="AT1777" s="313"/>
    </row>
    <row r="1778" spans="1:46" s="312" customFormat="1" ht="15" customHeight="1" x14ac:dyDescent="0.25">
      <c r="A1778" s="297"/>
      <c r="B1778" s="297"/>
      <c r="C1778" s="253"/>
      <c r="D1778" s="253"/>
      <c r="E1778" s="253"/>
      <c r="F1778" s="253"/>
      <c r="G1778" s="253"/>
      <c r="H1778" s="253"/>
      <c r="I1778" s="253"/>
      <c r="J1778" s="253"/>
      <c r="K1778" s="253"/>
      <c r="L1778" s="253"/>
      <c r="M1778" s="253"/>
      <c r="N1778" s="253"/>
      <c r="O1778" s="253"/>
      <c r="P1778" s="253"/>
      <c r="Q1778" s="253"/>
      <c r="R1778" s="253"/>
      <c r="S1778" s="253"/>
      <c r="T1778" s="253"/>
      <c r="U1778" s="253"/>
      <c r="V1778" s="253"/>
      <c r="W1778" s="253"/>
      <c r="X1778" s="253"/>
      <c r="Y1778" s="253"/>
      <c r="Z1778" s="253"/>
      <c r="AA1778" s="253"/>
      <c r="AB1778" s="253"/>
      <c r="AC1778" s="253"/>
      <c r="AD1778" s="253"/>
      <c r="AE1778" s="253"/>
      <c r="AF1778" s="253"/>
      <c r="AG1778" s="253"/>
      <c r="AH1778" s="253"/>
      <c r="AI1778" s="253"/>
      <c r="AP1778" s="313"/>
      <c r="AT1778" s="313"/>
    </row>
    <row r="1779" spans="1:46" s="312" customFormat="1" ht="15" customHeight="1" x14ac:dyDescent="0.25">
      <c r="A1779" s="297"/>
      <c r="B1779" s="297"/>
      <c r="C1779" s="253"/>
      <c r="D1779" s="253"/>
      <c r="E1779" s="253"/>
      <c r="F1779" s="253"/>
      <c r="G1779" s="253"/>
      <c r="H1779" s="253"/>
      <c r="I1779" s="253"/>
      <c r="J1779" s="253"/>
      <c r="K1779" s="253"/>
      <c r="L1779" s="253"/>
      <c r="M1779" s="253"/>
      <c r="N1779" s="253"/>
      <c r="O1779" s="253"/>
      <c r="P1779" s="253"/>
      <c r="Q1779" s="253"/>
      <c r="R1779" s="253"/>
      <c r="S1779" s="253"/>
      <c r="T1779" s="253"/>
      <c r="U1779" s="253"/>
      <c r="V1779" s="253"/>
      <c r="W1779" s="253"/>
      <c r="X1779" s="253"/>
      <c r="Y1779" s="253"/>
      <c r="Z1779" s="253"/>
      <c r="AA1779" s="253"/>
      <c r="AB1779" s="253"/>
      <c r="AC1779" s="253"/>
      <c r="AD1779" s="253"/>
      <c r="AE1779" s="253"/>
      <c r="AF1779" s="253"/>
      <c r="AG1779" s="253"/>
      <c r="AH1779" s="253"/>
      <c r="AI1779" s="253"/>
      <c r="AP1779" s="313"/>
      <c r="AT1779" s="313"/>
    </row>
    <row r="1780" spans="1:46" s="312" customFormat="1" ht="15" customHeight="1" x14ac:dyDescent="0.25">
      <c r="A1780" s="297"/>
      <c r="B1780" s="297"/>
      <c r="C1780" s="253"/>
      <c r="D1780" s="253"/>
      <c r="E1780" s="253"/>
      <c r="F1780" s="253"/>
      <c r="G1780" s="253"/>
      <c r="H1780" s="253"/>
      <c r="I1780" s="253"/>
      <c r="J1780" s="253"/>
      <c r="K1780" s="253"/>
      <c r="L1780" s="253"/>
      <c r="M1780" s="253"/>
      <c r="N1780" s="253"/>
      <c r="O1780" s="253"/>
      <c r="P1780" s="253"/>
      <c r="Q1780" s="253"/>
      <c r="R1780" s="253"/>
      <c r="S1780" s="253"/>
      <c r="T1780" s="253"/>
      <c r="U1780" s="253"/>
      <c r="V1780" s="253"/>
      <c r="W1780" s="253"/>
      <c r="X1780" s="253"/>
      <c r="Y1780" s="253"/>
      <c r="Z1780" s="253"/>
      <c r="AA1780" s="253"/>
      <c r="AB1780" s="253"/>
      <c r="AC1780" s="253"/>
      <c r="AD1780" s="253"/>
      <c r="AE1780" s="253"/>
      <c r="AF1780" s="253"/>
      <c r="AG1780" s="253"/>
      <c r="AH1780" s="253"/>
      <c r="AI1780" s="253"/>
      <c r="AP1780" s="313"/>
      <c r="AT1780" s="313"/>
    </row>
    <row r="1781" spans="1:46" s="312" customFormat="1" ht="15" customHeight="1" x14ac:dyDescent="0.25">
      <c r="A1781" s="297"/>
      <c r="B1781" s="297"/>
      <c r="C1781" s="253"/>
      <c r="D1781" s="253"/>
      <c r="E1781" s="253"/>
      <c r="F1781" s="253"/>
      <c r="G1781" s="253"/>
      <c r="H1781" s="253"/>
      <c r="I1781" s="253"/>
      <c r="J1781" s="253"/>
      <c r="K1781" s="253"/>
      <c r="L1781" s="253"/>
      <c r="M1781" s="253"/>
      <c r="N1781" s="253"/>
      <c r="O1781" s="253"/>
      <c r="P1781" s="253"/>
      <c r="Q1781" s="253"/>
      <c r="R1781" s="253"/>
      <c r="S1781" s="253"/>
      <c r="T1781" s="253"/>
      <c r="U1781" s="253"/>
      <c r="V1781" s="253"/>
      <c r="W1781" s="253"/>
      <c r="X1781" s="253"/>
      <c r="Y1781" s="253"/>
      <c r="Z1781" s="253"/>
      <c r="AA1781" s="253"/>
      <c r="AB1781" s="253"/>
      <c r="AC1781" s="253"/>
      <c r="AD1781" s="253"/>
      <c r="AE1781" s="253"/>
      <c r="AF1781" s="253"/>
      <c r="AG1781" s="253"/>
      <c r="AH1781" s="253"/>
      <c r="AI1781" s="253"/>
      <c r="AP1781" s="313"/>
      <c r="AT1781" s="313"/>
    </row>
    <row r="1782" spans="1:46" s="312" customFormat="1" ht="15" customHeight="1" x14ac:dyDescent="0.25">
      <c r="A1782" s="297"/>
      <c r="B1782" s="297"/>
      <c r="C1782" s="253"/>
      <c r="D1782" s="253"/>
      <c r="E1782" s="253"/>
      <c r="F1782" s="253"/>
      <c r="G1782" s="253"/>
      <c r="H1782" s="253"/>
      <c r="I1782" s="253"/>
      <c r="J1782" s="253"/>
      <c r="K1782" s="253"/>
      <c r="L1782" s="253"/>
      <c r="M1782" s="253"/>
      <c r="N1782" s="253"/>
      <c r="O1782" s="253"/>
      <c r="P1782" s="253"/>
      <c r="Q1782" s="253"/>
      <c r="R1782" s="253"/>
      <c r="S1782" s="253"/>
      <c r="T1782" s="253"/>
      <c r="U1782" s="253"/>
      <c r="V1782" s="253"/>
      <c r="W1782" s="253"/>
      <c r="X1782" s="253"/>
      <c r="Y1782" s="253"/>
      <c r="Z1782" s="253"/>
      <c r="AA1782" s="253"/>
      <c r="AB1782" s="253"/>
      <c r="AC1782" s="253"/>
      <c r="AD1782" s="253"/>
      <c r="AE1782" s="253"/>
      <c r="AF1782" s="253"/>
      <c r="AG1782" s="253"/>
      <c r="AH1782" s="253"/>
      <c r="AI1782" s="253"/>
      <c r="AP1782" s="313"/>
      <c r="AT1782" s="313"/>
    </row>
    <row r="1783" spans="1:46" s="312" customFormat="1" ht="15" customHeight="1" x14ac:dyDescent="0.25">
      <c r="A1783" s="297"/>
      <c r="B1783" s="297"/>
      <c r="C1783" s="253"/>
      <c r="D1783" s="253"/>
      <c r="E1783" s="253"/>
      <c r="F1783" s="253"/>
      <c r="G1783" s="253"/>
      <c r="H1783" s="253"/>
      <c r="I1783" s="253"/>
      <c r="J1783" s="253"/>
      <c r="K1783" s="253"/>
      <c r="L1783" s="253"/>
      <c r="M1783" s="253"/>
      <c r="N1783" s="253"/>
      <c r="O1783" s="253"/>
      <c r="P1783" s="253"/>
      <c r="Q1783" s="253"/>
      <c r="R1783" s="253"/>
      <c r="S1783" s="253"/>
      <c r="T1783" s="253"/>
      <c r="U1783" s="253"/>
      <c r="V1783" s="253"/>
      <c r="W1783" s="253"/>
      <c r="X1783" s="253"/>
      <c r="Y1783" s="253"/>
      <c r="Z1783" s="253"/>
      <c r="AA1783" s="253"/>
      <c r="AB1783" s="253"/>
      <c r="AC1783" s="253"/>
      <c r="AD1783" s="253"/>
      <c r="AE1783" s="253"/>
      <c r="AF1783" s="253"/>
      <c r="AG1783" s="253"/>
      <c r="AH1783" s="253"/>
      <c r="AI1783" s="253"/>
      <c r="AP1783" s="313"/>
      <c r="AT1783" s="313"/>
    </row>
    <row r="1784" spans="1:46" s="312" customFormat="1" ht="15" customHeight="1" x14ac:dyDescent="0.25">
      <c r="A1784" s="297"/>
      <c r="B1784" s="297"/>
      <c r="C1784" s="253"/>
      <c r="D1784" s="253"/>
      <c r="E1784" s="253"/>
      <c r="F1784" s="253"/>
      <c r="G1784" s="253"/>
      <c r="H1784" s="253"/>
      <c r="I1784" s="253"/>
      <c r="J1784" s="253"/>
      <c r="K1784" s="253"/>
      <c r="L1784" s="253"/>
      <c r="M1784" s="253"/>
      <c r="N1784" s="253"/>
      <c r="O1784" s="253"/>
      <c r="P1784" s="253"/>
      <c r="Q1784" s="253"/>
      <c r="R1784" s="253"/>
      <c r="S1784" s="253"/>
      <c r="T1784" s="253"/>
      <c r="U1784" s="253"/>
      <c r="V1784" s="253"/>
      <c r="W1784" s="253"/>
      <c r="X1784" s="253"/>
      <c r="Y1784" s="253"/>
      <c r="Z1784" s="253"/>
      <c r="AA1784" s="253"/>
      <c r="AB1784" s="253"/>
      <c r="AC1784" s="253"/>
      <c r="AD1784" s="253"/>
      <c r="AE1784" s="253"/>
      <c r="AF1784" s="253"/>
      <c r="AG1784" s="253"/>
      <c r="AH1784" s="253"/>
      <c r="AI1784" s="253"/>
      <c r="AP1784" s="313"/>
      <c r="AT1784" s="313"/>
    </row>
    <row r="1785" spans="1:46" s="312" customFormat="1" ht="15" customHeight="1" x14ac:dyDescent="0.25">
      <c r="A1785" s="297"/>
      <c r="B1785" s="297"/>
      <c r="C1785" s="253"/>
      <c r="D1785" s="253"/>
      <c r="E1785" s="253"/>
      <c r="F1785" s="253"/>
      <c r="G1785" s="253"/>
      <c r="H1785" s="253"/>
      <c r="I1785" s="253"/>
      <c r="J1785" s="253"/>
      <c r="K1785" s="253"/>
      <c r="L1785" s="253"/>
      <c r="M1785" s="253"/>
      <c r="N1785" s="253"/>
      <c r="O1785" s="253"/>
      <c r="P1785" s="253"/>
      <c r="Q1785" s="253"/>
      <c r="R1785" s="253"/>
      <c r="S1785" s="253"/>
      <c r="T1785" s="253"/>
      <c r="U1785" s="253"/>
      <c r="V1785" s="253"/>
      <c r="W1785" s="253"/>
      <c r="X1785" s="253"/>
      <c r="Y1785" s="253"/>
      <c r="Z1785" s="253"/>
      <c r="AA1785" s="253"/>
      <c r="AB1785" s="253"/>
      <c r="AC1785" s="253"/>
      <c r="AD1785" s="253"/>
      <c r="AE1785" s="253"/>
      <c r="AF1785" s="253"/>
      <c r="AG1785" s="253"/>
      <c r="AH1785" s="253"/>
      <c r="AI1785" s="253"/>
      <c r="AP1785" s="313"/>
      <c r="AT1785" s="313"/>
    </row>
    <row r="1786" spans="1:46" s="312" customFormat="1" ht="15" customHeight="1" x14ac:dyDescent="0.25">
      <c r="A1786" s="297"/>
      <c r="B1786" s="297"/>
      <c r="C1786" s="253"/>
      <c r="D1786" s="253"/>
      <c r="E1786" s="253"/>
      <c r="F1786" s="253"/>
      <c r="G1786" s="253"/>
      <c r="H1786" s="253"/>
      <c r="I1786" s="253"/>
      <c r="J1786" s="253"/>
      <c r="K1786" s="253"/>
      <c r="L1786" s="253"/>
      <c r="M1786" s="253"/>
      <c r="N1786" s="253"/>
      <c r="O1786" s="253"/>
      <c r="P1786" s="253"/>
      <c r="Q1786" s="253"/>
      <c r="R1786" s="253"/>
      <c r="S1786" s="253"/>
      <c r="T1786" s="253"/>
      <c r="U1786" s="253"/>
      <c r="V1786" s="253"/>
      <c r="W1786" s="253"/>
      <c r="X1786" s="253"/>
      <c r="Y1786" s="253"/>
      <c r="Z1786" s="253"/>
      <c r="AA1786" s="253"/>
      <c r="AB1786" s="253"/>
      <c r="AC1786" s="253"/>
      <c r="AD1786" s="253"/>
      <c r="AE1786" s="253"/>
      <c r="AF1786" s="253"/>
      <c r="AG1786" s="253"/>
      <c r="AH1786" s="253"/>
      <c r="AI1786" s="253"/>
      <c r="AP1786" s="313"/>
      <c r="AT1786" s="313"/>
    </row>
    <row r="1787" spans="1:46" s="312" customFormat="1" ht="15" customHeight="1" x14ac:dyDescent="0.25">
      <c r="A1787" s="297"/>
      <c r="B1787" s="297"/>
      <c r="C1787" s="253"/>
      <c r="D1787" s="253"/>
      <c r="E1787" s="253"/>
      <c r="F1787" s="253"/>
      <c r="G1787" s="253"/>
      <c r="H1787" s="253"/>
      <c r="I1787" s="253"/>
      <c r="J1787" s="253"/>
      <c r="K1787" s="253"/>
      <c r="L1787" s="253"/>
      <c r="M1787" s="253"/>
      <c r="N1787" s="253"/>
      <c r="O1787" s="253"/>
      <c r="P1787" s="253"/>
      <c r="Q1787" s="253"/>
      <c r="R1787" s="253"/>
      <c r="S1787" s="253"/>
      <c r="T1787" s="253"/>
      <c r="U1787" s="253"/>
      <c r="V1787" s="253"/>
      <c r="W1787" s="253"/>
      <c r="X1787" s="253"/>
      <c r="Y1787" s="253"/>
      <c r="Z1787" s="253"/>
      <c r="AA1787" s="253"/>
      <c r="AB1787" s="253"/>
      <c r="AC1787" s="253"/>
      <c r="AD1787" s="253"/>
      <c r="AE1787" s="253"/>
      <c r="AF1787" s="253"/>
      <c r="AG1787" s="253"/>
      <c r="AH1787" s="253"/>
      <c r="AI1787" s="253"/>
      <c r="AP1787" s="313"/>
      <c r="AT1787" s="313"/>
    </row>
    <row r="1788" spans="1:46" s="312" customFormat="1" ht="15" customHeight="1" x14ac:dyDescent="0.25">
      <c r="A1788" s="297"/>
      <c r="B1788" s="297"/>
      <c r="C1788" s="253"/>
      <c r="D1788" s="253"/>
      <c r="E1788" s="253"/>
      <c r="F1788" s="253"/>
      <c r="G1788" s="253"/>
      <c r="H1788" s="253"/>
      <c r="I1788" s="253"/>
      <c r="J1788" s="253"/>
      <c r="K1788" s="253"/>
      <c r="L1788" s="253"/>
      <c r="M1788" s="253"/>
      <c r="N1788" s="253"/>
      <c r="O1788" s="253"/>
      <c r="P1788" s="253"/>
      <c r="Q1788" s="253"/>
      <c r="R1788" s="253"/>
      <c r="S1788" s="253"/>
      <c r="T1788" s="253"/>
      <c r="U1788" s="253"/>
      <c r="V1788" s="253"/>
      <c r="W1788" s="253"/>
      <c r="X1788" s="253"/>
      <c r="Y1788" s="253"/>
      <c r="Z1788" s="253"/>
      <c r="AA1788" s="253"/>
      <c r="AB1788" s="253"/>
      <c r="AC1788" s="253"/>
      <c r="AD1788" s="253"/>
      <c r="AE1788" s="253"/>
      <c r="AF1788" s="253"/>
      <c r="AG1788" s="253"/>
      <c r="AH1788" s="253"/>
      <c r="AI1788" s="253"/>
      <c r="AP1788" s="313"/>
      <c r="AT1788" s="313"/>
    </row>
    <row r="1789" spans="1:46" s="312" customFormat="1" ht="15" customHeight="1" x14ac:dyDescent="0.25">
      <c r="A1789" s="297"/>
      <c r="B1789" s="297"/>
      <c r="C1789" s="253"/>
      <c r="D1789" s="253"/>
      <c r="E1789" s="253"/>
      <c r="F1789" s="253"/>
      <c r="G1789" s="253"/>
      <c r="H1789" s="253"/>
      <c r="I1789" s="253"/>
      <c r="J1789" s="253"/>
      <c r="K1789" s="253"/>
      <c r="L1789" s="253"/>
      <c r="M1789" s="253"/>
      <c r="N1789" s="253"/>
      <c r="O1789" s="253"/>
      <c r="P1789" s="253"/>
      <c r="Q1789" s="253"/>
      <c r="R1789" s="253"/>
      <c r="S1789" s="253"/>
      <c r="T1789" s="253"/>
      <c r="U1789" s="253"/>
      <c r="V1789" s="253"/>
      <c r="W1789" s="253"/>
      <c r="X1789" s="253"/>
      <c r="Y1789" s="253"/>
      <c r="Z1789" s="253"/>
      <c r="AA1789" s="253"/>
      <c r="AB1789" s="253"/>
      <c r="AC1789" s="253"/>
      <c r="AD1789" s="253"/>
      <c r="AE1789" s="253"/>
      <c r="AF1789" s="253"/>
      <c r="AG1789" s="253"/>
      <c r="AH1789" s="253"/>
      <c r="AI1789" s="253"/>
      <c r="AP1789" s="313"/>
      <c r="AT1789" s="313"/>
    </row>
    <row r="1790" spans="1:46" s="312" customFormat="1" ht="15" customHeight="1" x14ac:dyDescent="0.25">
      <c r="A1790" s="297"/>
      <c r="B1790" s="297"/>
      <c r="C1790" s="253"/>
      <c r="D1790" s="253"/>
      <c r="E1790" s="253"/>
      <c r="F1790" s="253"/>
      <c r="G1790" s="253"/>
      <c r="H1790" s="253"/>
      <c r="I1790" s="253"/>
      <c r="J1790" s="253"/>
      <c r="K1790" s="253"/>
      <c r="L1790" s="253"/>
      <c r="M1790" s="253"/>
      <c r="N1790" s="253"/>
      <c r="O1790" s="253"/>
      <c r="P1790" s="253"/>
      <c r="Q1790" s="253"/>
      <c r="R1790" s="253"/>
      <c r="S1790" s="253"/>
      <c r="T1790" s="253"/>
      <c r="U1790" s="253"/>
      <c r="V1790" s="253"/>
      <c r="W1790" s="253"/>
      <c r="X1790" s="253"/>
      <c r="Y1790" s="253"/>
      <c r="Z1790" s="253"/>
      <c r="AA1790" s="253"/>
      <c r="AB1790" s="253"/>
      <c r="AC1790" s="253"/>
      <c r="AD1790" s="253"/>
      <c r="AE1790" s="253"/>
      <c r="AF1790" s="253"/>
      <c r="AG1790" s="253"/>
      <c r="AH1790" s="253"/>
      <c r="AI1790" s="253"/>
      <c r="AP1790" s="313"/>
      <c r="AT1790" s="313"/>
    </row>
    <row r="1791" spans="1:46" s="312" customFormat="1" ht="15" customHeight="1" x14ac:dyDescent="0.25">
      <c r="A1791" s="297"/>
      <c r="B1791" s="297"/>
      <c r="C1791" s="253"/>
      <c r="D1791" s="253"/>
      <c r="E1791" s="253"/>
      <c r="F1791" s="253"/>
      <c r="G1791" s="253"/>
      <c r="H1791" s="253"/>
      <c r="I1791" s="253"/>
      <c r="J1791" s="253"/>
      <c r="K1791" s="253"/>
      <c r="L1791" s="253"/>
      <c r="M1791" s="253"/>
      <c r="N1791" s="253"/>
      <c r="O1791" s="253"/>
      <c r="P1791" s="253"/>
      <c r="Q1791" s="253"/>
      <c r="R1791" s="253"/>
      <c r="S1791" s="253"/>
      <c r="T1791" s="253"/>
      <c r="U1791" s="253"/>
      <c r="V1791" s="253"/>
      <c r="W1791" s="253"/>
      <c r="X1791" s="253"/>
      <c r="Y1791" s="253"/>
      <c r="Z1791" s="253"/>
      <c r="AA1791" s="253"/>
      <c r="AB1791" s="253"/>
      <c r="AC1791" s="253"/>
      <c r="AD1791" s="253"/>
      <c r="AE1791" s="253"/>
      <c r="AF1791" s="253"/>
      <c r="AG1791" s="253"/>
      <c r="AH1791" s="253"/>
      <c r="AI1791" s="253"/>
      <c r="AP1791" s="313"/>
      <c r="AT1791" s="313"/>
    </row>
    <row r="1792" spans="1:46" s="312" customFormat="1" ht="15" customHeight="1" x14ac:dyDescent="0.25">
      <c r="A1792" s="297"/>
      <c r="B1792" s="297"/>
      <c r="C1792" s="253"/>
      <c r="D1792" s="253"/>
      <c r="E1792" s="253"/>
      <c r="F1792" s="253"/>
      <c r="G1792" s="253"/>
      <c r="H1792" s="253"/>
      <c r="I1792" s="253"/>
      <c r="J1792" s="253"/>
      <c r="K1792" s="253"/>
      <c r="L1792" s="253"/>
      <c r="M1792" s="253"/>
      <c r="N1792" s="253"/>
      <c r="O1792" s="253"/>
      <c r="P1792" s="253"/>
      <c r="Q1792" s="253"/>
      <c r="R1792" s="253"/>
      <c r="S1792" s="253"/>
      <c r="T1792" s="253"/>
      <c r="U1792" s="253"/>
      <c r="V1792" s="253"/>
      <c r="W1792" s="253"/>
      <c r="X1792" s="253"/>
      <c r="Y1792" s="253"/>
      <c r="Z1792" s="253"/>
      <c r="AA1792" s="253"/>
      <c r="AB1792" s="253"/>
      <c r="AC1792" s="253"/>
      <c r="AD1792" s="253"/>
      <c r="AE1792" s="253"/>
      <c r="AF1792" s="253"/>
      <c r="AG1792" s="253"/>
      <c r="AH1792" s="253"/>
      <c r="AI1792" s="253"/>
      <c r="AP1792" s="313"/>
      <c r="AT1792" s="313"/>
    </row>
    <row r="1793" spans="1:46" s="312" customFormat="1" ht="15" customHeight="1" x14ac:dyDescent="0.25">
      <c r="A1793" s="297"/>
      <c r="B1793" s="297"/>
      <c r="C1793" s="253"/>
      <c r="D1793" s="253"/>
      <c r="E1793" s="253"/>
      <c r="F1793" s="253"/>
      <c r="G1793" s="253"/>
      <c r="H1793" s="253"/>
      <c r="I1793" s="253"/>
      <c r="J1793" s="253"/>
      <c r="K1793" s="253"/>
      <c r="L1793" s="253"/>
      <c r="M1793" s="253"/>
      <c r="N1793" s="253"/>
      <c r="O1793" s="253"/>
      <c r="P1793" s="253"/>
      <c r="Q1793" s="253"/>
      <c r="R1793" s="253"/>
      <c r="S1793" s="253"/>
      <c r="T1793" s="253"/>
      <c r="U1793" s="253"/>
      <c r="V1793" s="253"/>
      <c r="W1793" s="253"/>
      <c r="X1793" s="253"/>
      <c r="Y1793" s="253"/>
      <c r="Z1793" s="253"/>
      <c r="AA1793" s="253"/>
      <c r="AB1793" s="253"/>
      <c r="AC1793" s="253"/>
      <c r="AD1793" s="253"/>
      <c r="AE1793" s="253"/>
      <c r="AF1793" s="253"/>
      <c r="AG1793" s="253"/>
      <c r="AH1793" s="253"/>
      <c r="AI1793" s="253"/>
      <c r="AP1793" s="313"/>
      <c r="AT1793" s="313"/>
    </row>
    <row r="1794" spans="1:46" s="312" customFormat="1" ht="15" customHeight="1" x14ac:dyDescent="0.25">
      <c r="A1794" s="297"/>
      <c r="B1794" s="297"/>
      <c r="C1794" s="253"/>
      <c r="D1794" s="253"/>
      <c r="E1794" s="253"/>
      <c r="F1794" s="253"/>
      <c r="G1794" s="253"/>
      <c r="H1794" s="253"/>
      <c r="I1794" s="253"/>
      <c r="J1794" s="253"/>
      <c r="K1794" s="253"/>
      <c r="L1794" s="253"/>
      <c r="M1794" s="253"/>
      <c r="N1794" s="253"/>
      <c r="O1794" s="253"/>
      <c r="P1794" s="253"/>
      <c r="Q1794" s="253"/>
      <c r="R1794" s="253"/>
      <c r="S1794" s="253"/>
      <c r="T1794" s="253"/>
      <c r="U1794" s="253"/>
      <c r="V1794" s="253"/>
      <c r="W1794" s="253"/>
      <c r="X1794" s="253"/>
      <c r="Y1794" s="253"/>
      <c r="Z1794" s="253"/>
      <c r="AA1794" s="253"/>
      <c r="AB1794" s="253"/>
      <c r="AC1794" s="253"/>
      <c r="AD1794" s="253"/>
      <c r="AE1794" s="253"/>
      <c r="AF1794" s="253"/>
      <c r="AG1794" s="253"/>
      <c r="AH1794" s="253"/>
      <c r="AI1794" s="253"/>
      <c r="AP1794" s="313"/>
      <c r="AT1794" s="313"/>
    </row>
    <row r="1795" spans="1:46" s="312" customFormat="1" ht="15" customHeight="1" x14ac:dyDescent="0.25">
      <c r="A1795" s="297"/>
      <c r="B1795" s="297"/>
      <c r="C1795" s="253"/>
      <c r="D1795" s="253"/>
      <c r="E1795" s="253"/>
      <c r="F1795" s="253"/>
      <c r="G1795" s="253"/>
      <c r="H1795" s="253"/>
      <c r="I1795" s="253"/>
      <c r="J1795" s="253"/>
      <c r="K1795" s="253"/>
      <c r="L1795" s="253"/>
      <c r="M1795" s="253"/>
      <c r="N1795" s="253"/>
      <c r="O1795" s="253"/>
      <c r="P1795" s="253"/>
      <c r="Q1795" s="253"/>
      <c r="R1795" s="253"/>
      <c r="S1795" s="253"/>
      <c r="T1795" s="253"/>
      <c r="U1795" s="253"/>
      <c r="V1795" s="253"/>
      <c r="W1795" s="253"/>
      <c r="X1795" s="253"/>
      <c r="Y1795" s="253"/>
      <c r="Z1795" s="253"/>
      <c r="AA1795" s="253"/>
      <c r="AB1795" s="253"/>
      <c r="AC1795" s="253"/>
      <c r="AD1795" s="253"/>
      <c r="AE1795" s="253"/>
      <c r="AF1795" s="253"/>
      <c r="AG1795" s="253"/>
      <c r="AH1795" s="253"/>
      <c r="AI1795" s="253"/>
      <c r="AP1795" s="313"/>
      <c r="AT1795" s="313"/>
    </row>
    <row r="1796" spans="1:46" s="312" customFormat="1" ht="15" customHeight="1" x14ac:dyDescent="0.25">
      <c r="A1796" s="297"/>
      <c r="B1796" s="297"/>
      <c r="C1796" s="253"/>
      <c r="D1796" s="253"/>
      <c r="E1796" s="253"/>
      <c r="F1796" s="253"/>
      <c r="G1796" s="253"/>
      <c r="H1796" s="253"/>
      <c r="I1796" s="253"/>
      <c r="J1796" s="253"/>
      <c r="K1796" s="253"/>
      <c r="L1796" s="253"/>
      <c r="M1796" s="253"/>
      <c r="N1796" s="253"/>
      <c r="O1796" s="253"/>
      <c r="P1796" s="253"/>
      <c r="Q1796" s="253"/>
      <c r="R1796" s="253"/>
      <c r="S1796" s="253"/>
      <c r="T1796" s="253"/>
      <c r="U1796" s="253"/>
      <c r="V1796" s="253"/>
      <c r="W1796" s="253"/>
      <c r="X1796" s="253"/>
      <c r="Y1796" s="253"/>
      <c r="Z1796" s="253"/>
      <c r="AA1796" s="253"/>
      <c r="AB1796" s="253"/>
      <c r="AC1796" s="253"/>
      <c r="AD1796" s="253"/>
      <c r="AE1796" s="253"/>
      <c r="AF1796" s="253"/>
      <c r="AG1796" s="253"/>
      <c r="AH1796" s="253"/>
      <c r="AI1796" s="253"/>
      <c r="AP1796" s="313"/>
      <c r="AT1796" s="313"/>
    </row>
    <row r="1797" spans="1:46" s="312" customFormat="1" ht="15" customHeight="1" x14ac:dyDescent="0.25">
      <c r="A1797" s="297"/>
      <c r="B1797" s="297"/>
      <c r="C1797" s="253"/>
      <c r="D1797" s="253"/>
      <c r="E1797" s="253"/>
      <c r="F1797" s="253"/>
      <c r="G1797" s="253"/>
      <c r="H1797" s="253"/>
      <c r="I1797" s="253"/>
      <c r="J1797" s="253"/>
      <c r="K1797" s="253"/>
      <c r="L1797" s="253"/>
      <c r="M1797" s="253"/>
      <c r="N1797" s="253"/>
      <c r="O1797" s="253"/>
      <c r="P1797" s="253"/>
      <c r="Q1797" s="253"/>
      <c r="R1797" s="253"/>
      <c r="S1797" s="253"/>
      <c r="T1797" s="253"/>
      <c r="U1797" s="253"/>
      <c r="V1797" s="253"/>
      <c r="W1797" s="253"/>
      <c r="X1797" s="253"/>
      <c r="Y1797" s="253"/>
      <c r="Z1797" s="253"/>
      <c r="AA1797" s="253"/>
      <c r="AB1797" s="253"/>
      <c r="AC1797" s="253"/>
      <c r="AD1797" s="253"/>
      <c r="AE1797" s="253"/>
      <c r="AF1797" s="253"/>
      <c r="AG1797" s="253"/>
      <c r="AH1797" s="253"/>
      <c r="AI1797" s="253"/>
      <c r="AP1797" s="313"/>
      <c r="AT1797" s="313"/>
    </row>
    <row r="1798" spans="1:46" s="312" customFormat="1" ht="15" customHeight="1" x14ac:dyDescent="0.25">
      <c r="A1798" s="297"/>
      <c r="B1798" s="297"/>
      <c r="C1798" s="253"/>
      <c r="D1798" s="253"/>
      <c r="E1798" s="253"/>
      <c r="F1798" s="253"/>
      <c r="G1798" s="253"/>
      <c r="H1798" s="253"/>
      <c r="I1798" s="253"/>
      <c r="J1798" s="253"/>
      <c r="K1798" s="253"/>
      <c r="L1798" s="253"/>
      <c r="M1798" s="253"/>
      <c r="N1798" s="253"/>
      <c r="O1798" s="253"/>
      <c r="P1798" s="253"/>
      <c r="Q1798" s="253"/>
      <c r="R1798" s="253"/>
      <c r="S1798" s="253"/>
      <c r="T1798" s="253"/>
      <c r="U1798" s="253"/>
      <c r="V1798" s="253"/>
      <c r="W1798" s="253"/>
      <c r="X1798" s="253"/>
      <c r="Y1798" s="253"/>
      <c r="Z1798" s="253"/>
      <c r="AA1798" s="253"/>
      <c r="AB1798" s="253"/>
      <c r="AC1798" s="253"/>
      <c r="AD1798" s="253"/>
      <c r="AE1798" s="253"/>
      <c r="AF1798" s="253"/>
      <c r="AG1798" s="253"/>
      <c r="AH1798" s="253"/>
      <c r="AI1798" s="253"/>
      <c r="AP1798" s="313"/>
      <c r="AT1798" s="313"/>
    </row>
    <row r="1799" spans="1:46" s="312" customFormat="1" ht="15" customHeight="1" x14ac:dyDescent="0.25">
      <c r="A1799" s="297"/>
      <c r="B1799" s="297"/>
      <c r="C1799" s="253"/>
      <c r="D1799" s="253"/>
      <c r="E1799" s="253"/>
      <c r="F1799" s="253"/>
      <c r="G1799" s="253"/>
      <c r="H1799" s="253"/>
      <c r="I1799" s="253"/>
      <c r="J1799" s="253"/>
      <c r="K1799" s="253"/>
      <c r="L1799" s="253"/>
      <c r="M1799" s="253"/>
      <c r="N1799" s="253"/>
      <c r="O1799" s="253"/>
      <c r="P1799" s="253"/>
      <c r="Q1799" s="253"/>
      <c r="R1799" s="253"/>
      <c r="S1799" s="253"/>
      <c r="T1799" s="253"/>
      <c r="U1799" s="253"/>
      <c r="V1799" s="253"/>
      <c r="W1799" s="253"/>
      <c r="X1799" s="253"/>
      <c r="Y1799" s="253"/>
      <c r="Z1799" s="253"/>
      <c r="AA1799" s="253"/>
      <c r="AB1799" s="253"/>
      <c r="AC1799" s="253"/>
      <c r="AD1799" s="253"/>
      <c r="AE1799" s="253"/>
      <c r="AF1799" s="253"/>
      <c r="AG1799" s="253"/>
      <c r="AH1799" s="253"/>
      <c r="AI1799" s="253"/>
      <c r="AP1799" s="313"/>
      <c r="AT1799" s="313"/>
    </row>
    <row r="1800" spans="1:46" s="312" customFormat="1" ht="15" customHeight="1" x14ac:dyDescent="0.25">
      <c r="A1800" s="297"/>
      <c r="B1800" s="297"/>
      <c r="C1800" s="253"/>
      <c r="D1800" s="253"/>
      <c r="E1800" s="253"/>
      <c r="F1800" s="253"/>
      <c r="G1800" s="253"/>
      <c r="H1800" s="253"/>
      <c r="I1800" s="253"/>
      <c r="J1800" s="253"/>
      <c r="K1800" s="253"/>
      <c r="L1800" s="253"/>
      <c r="M1800" s="253"/>
      <c r="N1800" s="253"/>
      <c r="O1800" s="253"/>
      <c r="P1800" s="253"/>
      <c r="Q1800" s="253"/>
      <c r="R1800" s="253"/>
      <c r="S1800" s="253"/>
      <c r="T1800" s="253"/>
      <c r="U1800" s="253"/>
      <c r="V1800" s="253"/>
      <c r="W1800" s="253"/>
      <c r="X1800" s="253"/>
      <c r="Y1800" s="253"/>
      <c r="Z1800" s="253"/>
      <c r="AA1800" s="253"/>
      <c r="AB1800" s="253"/>
      <c r="AC1800" s="253"/>
      <c r="AD1800" s="253"/>
      <c r="AE1800" s="253"/>
      <c r="AF1800" s="253"/>
      <c r="AG1800" s="253"/>
      <c r="AH1800" s="253"/>
      <c r="AI1800" s="253"/>
      <c r="AP1800" s="313"/>
      <c r="AT1800" s="313"/>
    </row>
    <row r="1801" spans="1:46" s="312" customFormat="1" ht="15" customHeight="1" x14ac:dyDescent="0.25">
      <c r="A1801" s="297"/>
      <c r="B1801" s="297"/>
      <c r="C1801" s="253"/>
      <c r="D1801" s="253"/>
      <c r="E1801" s="253"/>
      <c r="F1801" s="253"/>
      <c r="G1801" s="253"/>
      <c r="H1801" s="253"/>
      <c r="I1801" s="253"/>
      <c r="J1801" s="253"/>
      <c r="K1801" s="253"/>
      <c r="L1801" s="253"/>
      <c r="M1801" s="253"/>
      <c r="N1801" s="253"/>
      <c r="O1801" s="253"/>
      <c r="P1801" s="253"/>
      <c r="Q1801" s="253"/>
      <c r="R1801" s="253"/>
      <c r="S1801" s="253"/>
      <c r="T1801" s="253"/>
      <c r="U1801" s="253"/>
      <c r="V1801" s="253"/>
      <c r="W1801" s="253"/>
      <c r="X1801" s="253"/>
      <c r="Y1801" s="253"/>
      <c r="Z1801" s="253"/>
      <c r="AA1801" s="253"/>
      <c r="AB1801" s="253"/>
      <c r="AC1801" s="253"/>
      <c r="AD1801" s="253"/>
      <c r="AE1801" s="253"/>
      <c r="AF1801" s="253"/>
      <c r="AG1801" s="253"/>
      <c r="AH1801" s="253"/>
      <c r="AI1801" s="253"/>
      <c r="AP1801" s="313"/>
      <c r="AT1801" s="313"/>
    </row>
    <row r="1802" spans="1:46" s="312" customFormat="1" ht="15" customHeight="1" x14ac:dyDescent="0.25">
      <c r="A1802" s="297"/>
      <c r="B1802" s="297"/>
      <c r="C1802" s="253"/>
      <c r="D1802" s="253"/>
      <c r="E1802" s="253"/>
      <c r="F1802" s="253"/>
      <c r="G1802" s="253"/>
      <c r="H1802" s="253"/>
      <c r="I1802" s="253"/>
      <c r="J1802" s="253"/>
      <c r="K1802" s="253"/>
      <c r="L1802" s="253"/>
      <c r="M1802" s="253"/>
      <c r="N1802" s="253"/>
      <c r="O1802" s="253"/>
      <c r="P1802" s="253"/>
      <c r="Q1802" s="253"/>
      <c r="R1802" s="253"/>
      <c r="S1802" s="253"/>
      <c r="T1802" s="253"/>
      <c r="U1802" s="253"/>
      <c r="V1802" s="253"/>
      <c r="W1802" s="253"/>
      <c r="X1802" s="253"/>
      <c r="Y1802" s="253"/>
      <c r="Z1802" s="253"/>
      <c r="AA1802" s="253"/>
      <c r="AB1802" s="253"/>
      <c r="AC1802" s="253"/>
      <c r="AD1802" s="253"/>
      <c r="AE1802" s="253"/>
      <c r="AF1802" s="253"/>
      <c r="AG1802" s="253"/>
      <c r="AH1802" s="253"/>
      <c r="AI1802" s="253"/>
      <c r="AP1802" s="313"/>
      <c r="AT1802" s="313"/>
    </row>
    <row r="1803" spans="1:46" s="312" customFormat="1" ht="15" customHeight="1" x14ac:dyDescent="0.25">
      <c r="A1803" s="297"/>
      <c r="B1803" s="297"/>
      <c r="C1803" s="253"/>
      <c r="D1803" s="253"/>
      <c r="E1803" s="253"/>
      <c r="F1803" s="253"/>
      <c r="G1803" s="253"/>
      <c r="H1803" s="253"/>
      <c r="I1803" s="253"/>
      <c r="J1803" s="253"/>
      <c r="K1803" s="253"/>
      <c r="L1803" s="253"/>
      <c r="M1803" s="253"/>
      <c r="N1803" s="253"/>
      <c r="O1803" s="253"/>
      <c r="P1803" s="253"/>
      <c r="Q1803" s="253"/>
      <c r="R1803" s="253"/>
      <c r="S1803" s="253"/>
      <c r="T1803" s="253"/>
      <c r="U1803" s="253"/>
      <c r="V1803" s="253"/>
      <c r="W1803" s="253"/>
      <c r="X1803" s="253"/>
      <c r="Y1803" s="253"/>
      <c r="Z1803" s="253"/>
      <c r="AA1803" s="253"/>
      <c r="AB1803" s="253"/>
      <c r="AC1803" s="253"/>
      <c r="AD1803" s="253"/>
      <c r="AE1803" s="253"/>
      <c r="AF1803" s="253"/>
      <c r="AG1803" s="253"/>
      <c r="AH1803" s="253"/>
      <c r="AI1803" s="253"/>
      <c r="AP1803" s="313"/>
      <c r="AT1803" s="313"/>
    </row>
    <row r="1804" spans="1:46" s="312" customFormat="1" ht="15" customHeight="1" x14ac:dyDescent="0.25">
      <c r="A1804" s="297"/>
      <c r="B1804" s="297"/>
      <c r="C1804" s="253"/>
      <c r="D1804" s="253"/>
      <c r="E1804" s="253"/>
      <c r="F1804" s="253"/>
      <c r="G1804" s="253"/>
      <c r="H1804" s="253"/>
      <c r="I1804" s="253"/>
      <c r="J1804" s="253"/>
      <c r="K1804" s="253"/>
      <c r="L1804" s="253"/>
      <c r="M1804" s="253"/>
      <c r="N1804" s="253"/>
      <c r="O1804" s="253"/>
      <c r="P1804" s="253"/>
      <c r="Q1804" s="253"/>
      <c r="R1804" s="253"/>
      <c r="S1804" s="253"/>
      <c r="T1804" s="253"/>
      <c r="U1804" s="253"/>
      <c r="V1804" s="253"/>
      <c r="W1804" s="253"/>
      <c r="X1804" s="253"/>
      <c r="Y1804" s="253"/>
      <c r="Z1804" s="253"/>
      <c r="AA1804" s="253"/>
      <c r="AB1804" s="253"/>
      <c r="AC1804" s="253"/>
      <c r="AD1804" s="253"/>
      <c r="AE1804" s="253"/>
      <c r="AF1804" s="253"/>
      <c r="AG1804" s="253"/>
      <c r="AH1804" s="253"/>
      <c r="AI1804" s="253"/>
      <c r="AP1804" s="313"/>
      <c r="AT1804" s="313"/>
    </row>
    <row r="1805" spans="1:46" s="312" customFormat="1" ht="15" customHeight="1" x14ac:dyDescent="0.25">
      <c r="A1805" s="297"/>
      <c r="B1805" s="297"/>
      <c r="C1805" s="253"/>
      <c r="D1805" s="253"/>
      <c r="E1805" s="253"/>
      <c r="F1805" s="253"/>
      <c r="G1805" s="253"/>
      <c r="H1805" s="253"/>
      <c r="I1805" s="253"/>
      <c r="J1805" s="253"/>
      <c r="K1805" s="253"/>
      <c r="L1805" s="253"/>
      <c r="M1805" s="253"/>
      <c r="N1805" s="253"/>
      <c r="O1805" s="253"/>
      <c r="P1805" s="253"/>
      <c r="Q1805" s="253"/>
      <c r="R1805" s="253"/>
      <c r="S1805" s="253"/>
      <c r="T1805" s="253"/>
      <c r="U1805" s="253"/>
      <c r="V1805" s="253"/>
      <c r="W1805" s="253"/>
      <c r="X1805" s="253"/>
      <c r="Y1805" s="253"/>
      <c r="Z1805" s="253"/>
      <c r="AA1805" s="253"/>
      <c r="AB1805" s="253"/>
      <c r="AC1805" s="253"/>
      <c r="AD1805" s="253"/>
      <c r="AE1805" s="253"/>
      <c r="AF1805" s="253"/>
      <c r="AG1805" s="253"/>
      <c r="AH1805" s="253"/>
      <c r="AI1805" s="253"/>
      <c r="AP1805" s="313"/>
      <c r="AT1805" s="313"/>
    </row>
    <row r="1806" spans="1:46" s="312" customFormat="1" ht="15" customHeight="1" x14ac:dyDescent="0.25">
      <c r="A1806" s="297"/>
      <c r="B1806" s="297"/>
      <c r="C1806" s="253"/>
      <c r="D1806" s="253"/>
      <c r="E1806" s="253"/>
      <c r="F1806" s="253"/>
      <c r="G1806" s="253"/>
      <c r="H1806" s="253"/>
      <c r="I1806" s="253"/>
      <c r="J1806" s="253"/>
      <c r="K1806" s="253"/>
      <c r="L1806" s="253"/>
      <c r="M1806" s="253"/>
      <c r="N1806" s="253"/>
      <c r="O1806" s="253"/>
      <c r="P1806" s="253"/>
      <c r="Q1806" s="253"/>
      <c r="R1806" s="253"/>
      <c r="S1806" s="253"/>
      <c r="T1806" s="253"/>
      <c r="U1806" s="253"/>
      <c r="V1806" s="253"/>
      <c r="W1806" s="253"/>
      <c r="X1806" s="253"/>
      <c r="Y1806" s="253"/>
      <c r="Z1806" s="253"/>
      <c r="AA1806" s="253"/>
      <c r="AB1806" s="253"/>
      <c r="AC1806" s="253"/>
      <c r="AD1806" s="253"/>
      <c r="AE1806" s="253"/>
      <c r="AF1806" s="253"/>
      <c r="AG1806" s="253"/>
      <c r="AH1806" s="253"/>
      <c r="AI1806" s="253"/>
      <c r="AP1806" s="313"/>
      <c r="AT1806" s="313"/>
    </row>
    <row r="1807" spans="1:46" s="312" customFormat="1" ht="15" customHeight="1" x14ac:dyDescent="0.25">
      <c r="A1807" s="297"/>
      <c r="B1807" s="297"/>
      <c r="C1807" s="253"/>
      <c r="D1807" s="253"/>
      <c r="E1807" s="253"/>
      <c r="F1807" s="253"/>
      <c r="G1807" s="253"/>
      <c r="H1807" s="253"/>
      <c r="I1807" s="253"/>
      <c r="J1807" s="253"/>
      <c r="K1807" s="253"/>
      <c r="L1807" s="253"/>
      <c r="M1807" s="253"/>
      <c r="N1807" s="253"/>
      <c r="O1807" s="253"/>
      <c r="P1807" s="253"/>
      <c r="Q1807" s="253"/>
      <c r="R1807" s="253"/>
      <c r="S1807" s="253"/>
      <c r="T1807" s="253"/>
      <c r="U1807" s="253"/>
      <c r="V1807" s="253"/>
      <c r="W1807" s="253"/>
      <c r="X1807" s="253"/>
      <c r="Y1807" s="253"/>
      <c r="Z1807" s="253"/>
      <c r="AA1807" s="253"/>
      <c r="AB1807" s="253"/>
      <c r="AC1807" s="253"/>
      <c r="AD1807" s="253"/>
      <c r="AE1807" s="253"/>
      <c r="AF1807" s="253"/>
      <c r="AG1807" s="253"/>
      <c r="AH1807" s="253"/>
      <c r="AI1807" s="253"/>
      <c r="AP1807" s="313"/>
      <c r="AT1807" s="313"/>
    </row>
    <row r="1808" spans="1:46" s="312" customFormat="1" ht="15" customHeight="1" x14ac:dyDescent="0.25">
      <c r="A1808" s="297"/>
      <c r="B1808" s="297"/>
      <c r="C1808" s="253"/>
      <c r="D1808" s="253"/>
      <c r="E1808" s="253"/>
      <c r="F1808" s="253"/>
      <c r="G1808" s="253"/>
      <c r="H1808" s="253"/>
      <c r="I1808" s="253"/>
      <c r="J1808" s="253"/>
      <c r="K1808" s="253"/>
      <c r="L1808" s="253"/>
      <c r="M1808" s="253"/>
      <c r="N1808" s="253"/>
      <c r="O1808" s="253"/>
      <c r="P1808" s="253"/>
      <c r="Q1808" s="253"/>
      <c r="R1808" s="253"/>
      <c r="S1808" s="253"/>
      <c r="T1808" s="253"/>
      <c r="U1808" s="253"/>
      <c r="V1808" s="253"/>
      <c r="W1808" s="253"/>
      <c r="X1808" s="253"/>
      <c r="Y1808" s="253"/>
      <c r="Z1808" s="253"/>
      <c r="AA1808" s="253"/>
      <c r="AB1808" s="253"/>
      <c r="AC1808" s="253"/>
      <c r="AD1808" s="253"/>
      <c r="AE1808" s="253"/>
      <c r="AF1808" s="253"/>
      <c r="AG1808" s="253"/>
      <c r="AH1808" s="253"/>
      <c r="AI1808" s="253"/>
      <c r="AP1808" s="313"/>
      <c r="AT1808" s="313"/>
    </row>
    <row r="1809" spans="1:46" s="312" customFormat="1" ht="15" customHeight="1" x14ac:dyDescent="0.25">
      <c r="A1809" s="297"/>
      <c r="B1809" s="297"/>
      <c r="C1809" s="253"/>
      <c r="D1809" s="253"/>
      <c r="E1809" s="253"/>
      <c r="F1809" s="253"/>
      <c r="G1809" s="253"/>
      <c r="H1809" s="253"/>
      <c r="I1809" s="253"/>
      <c r="J1809" s="253"/>
      <c r="K1809" s="253"/>
      <c r="L1809" s="253"/>
      <c r="M1809" s="253"/>
      <c r="N1809" s="253"/>
      <c r="O1809" s="253"/>
      <c r="P1809" s="253"/>
      <c r="Q1809" s="253"/>
      <c r="R1809" s="253"/>
      <c r="S1809" s="253"/>
      <c r="T1809" s="253"/>
      <c r="U1809" s="253"/>
      <c r="V1809" s="253"/>
      <c r="W1809" s="253"/>
      <c r="X1809" s="253"/>
      <c r="Y1809" s="253"/>
      <c r="Z1809" s="253"/>
      <c r="AA1809" s="253"/>
      <c r="AB1809" s="253"/>
      <c r="AC1809" s="253"/>
      <c r="AD1809" s="253"/>
      <c r="AE1809" s="253"/>
      <c r="AF1809" s="253"/>
      <c r="AG1809" s="253"/>
      <c r="AH1809" s="253"/>
      <c r="AI1809" s="253"/>
      <c r="AP1809" s="313"/>
      <c r="AT1809" s="313"/>
    </row>
    <row r="1810" spans="1:46" s="312" customFormat="1" ht="15" customHeight="1" x14ac:dyDescent="0.25">
      <c r="A1810" s="297"/>
      <c r="B1810" s="297"/>
      <c r="C1810" s="253"/>
      <c r="D1810" s="253"/>
      <c r="E1810" s="253"/>
      <c r="F1810" s="253"/>
      <c r="G1810" s="253"/>
      <c r="H1810" s="253"/>
      <c r="I1810" s="253"/>
      <c r="J1810" s="253"/>
      <c r="K1810" s="253"/>
      <c r="L1810" s="253"/>
      <c r="M1810" s="253"/>
      <c r="N1810" s="253"/>
      <c r="O1810" s="253"/>
      <c r="P1810" s="253"/>
      <c r="Q1810" s="253"/>
      <c r="R1810" s="253"/>
      <c r="S1810" s="253"/>
      <c r="T1810" s="253"/>
      <c r="U1810" s="253"/>
      <c r="V1810" s="253"/>
      <c r="W1810" s="253"/>
      <c r="X1810" s="253"/>
      <c r="Y1810" s="253"/>
      <c r="Z1810" s="253"/>
      <c r="AA1810" s="253"/>
      <c r="AB1810" s="253"/>
      <c r="AC1810" s="253"/>
      <c r="AD1810" s="253"/>
      <c r="AE1810" s="253"/>
      <c r="AF1810" s="253"/>
      <c r="AG1810" s="253"/>
      <c r="AH1810" s="253"/>
      <c r="AI1810" s="253"/>
      <c r="AP1810" s="313"/>
      <c r="AT1810" s="313"/>
    </row>
    <row r="1811" spans="1:46" s="312" customFormat="1" ht="15" customHeight="1" x14ac:dyDescent="0.25">
      <c r="A1811" s="297"/>
      <c r="B1811" s="297"/>
      <c r="C1811" s="253"/>
      <c r="D1811" s="253"/>
      <c r="E1811" s="253"/>
      <c r="F1811" s="253"/>
      <c r="G1811" s="253"/>
      <c r="H1811" s="253"/>
      <c r="I1811" s="253"/>
      <c r="J1811" s="253"/>
      <c r="K1811" s="253"/>
      <c r="L1811" s="253"/>
      <c r="M1811" s="253"/>
      <c r="N1811" s="253"/>
      <c r="O1811" s="253"/>
      <c r="P1811" s="253"/>
      <c r="Q1811" s="253"/>
      <c r="R1811" s="253"/>
      <c r="S1811" s="253"/>
      <c r="T1811" s="253"/>
      <c r="U1811" s="253"/>
      <c r="V1811" s="253"/>
      <c r="W1811" s="253"/>
      <c r="X1811" s="253"/>
      <c r="Y1811" s="253"/>
      <c r="Z1811" s="253"/>
      <c r="AA1811" s="253"/>
      <c r="AB1811" s="253"/>
      <c r="AC1811" s="253"/>
      <c r="AD1811" s="253"/>
      <c r="AE1811" s="253"/>
      <c r="AF1811" s="253"/>
      <c r="AG1811" s="253"/>
      <c r="AH1811" s="253"/>
      <c r="AI1811" s="253"/>
      <c r="AP1811" s="313"/>
      <c r="AT1811" s="313"/>
    </row>
    <row r="1812" spans="1:46" s="312" customFormat="1" ht="15" customHeight="1" x14ac:dyDescent="0.25">
      <c r="A1812" s="297"/>
      <c r="B1812" s="297"/>
      <c r="C1812" s="253"/>
      <c r="D1812" s="253"/>
      <c r="E1812" s="253"/>
      <c r="F1812" s="253"/>
      <c r="G1812" s="253"/>
      <c r="H1812" s="253"/>
      <c r="I1812" s="253"/>
      <c r="J1812" s="253"/>
      <c r="K1812" s="253"/>
      <c r="L1812" s="253"/>
      <c r="M1812" s="253"/>
      <c r="N1812" s="253"/>
      <c r="O1812" s="253"/>
      <c r="P1812" s="253"/>
      <c r="Q1812" s="253"/>
      <c r="R1812" s="253"/>
      <c r="S1812" s="253"/>
      <c r="T1812" s="253"/>
      <c r="U1812" s="253"/>
      <c r="V1812" s="253"/>
      <c r="W1812" s="253"/>
      <c r="X1812" s="253"/>
      <c r="Y1812" s="253"/>
      <c r="Z1812" s="253"/>
      <c r="AA1812" s="253"/>
      <c r="AB1812" s="253"/>
      <c r="AC1812" s="253"/>
      <c r="AD1812" s="253"/>
      <c r="AE1812" s="253"/>
      <c r="AF1812" s="253"/>
      <c r="AG1812" s="253"/>
      <c r="AH1812" s="253"/>
      <c r="AI1812" s="253"/>
      <c r="AP1812" s="313"/>
      <c r="AT1812" s="313"/>
    </row>
    <row r="1813" spans="1:46" s="312" customFormat="1" ht="15" customHeight="1" x14ac:dyDescent="0.25">
      <c r="A1813" s="297"/>
      <c r="B1813" s="297"/>
      <c r="C1813" s="253"/>
      <c r="D1813" s="253"/>
      <c r="E1813" s="253"/>
      <c r="F1813" s="253"/>
      <c r="G1813" s="253"/>
      <c r="H1813" s="253"/>
      <c r="I1813" s="253"/>
      <c r="J1813" s="253"/>
      <c r="K1813" s="253"/>
      <c r="L1813" s="253"/>
      <c r="M1813" s="253"/>
      <c r="N1813" s="253"/>
      <c r="O1813" s="253"/>
      <c r="P1813" s="253"/>
      <c r="Q1813" s="253"/>
      <c r="R1813" s="253"/>
      <c r="S1813" s="253"/>
      <c r="T1813" s="253"/>
      <c r="U1813" s="253"/>
      <c r="V1813" s="253"/>
      <c r="W1813" s="253"/>
      <c r="X1813" s="253"/>
      <c r="Y1813" s="253"/>
      <c r="Z1813" s="253"/>
      <c r="AA1813" s="253"/>
      <c r="AB1813" s="253"/>
      <c r="AC1813" s="253"/>
      <c r="AD1813" s="253"/>
      <c r="AE1813" s="253"/>
      <c r="AF1813" s="253"/>
      <c r="AG1813" s="253"/>
      <c r="AH1813" s="253"/>
      <c r="AI1813" s="253"/>
      <c r="AP1813" s="313"/>
      <c r="AT1813" s="313"/>
    </row>
    <row r="1814" spans="1:46" s="312" customFormat="1" ht="15" customHeight="1" x14ac:dyDescent="0.25">
      <c r="A1814" s="297"/>
      <c r="B1814" s="297"/>
      <c r="C1814" s="253"/>
      <c r="D1814" s="253"/>
      <c r="E1814" s="253"/>
      <c r="F1814" s="253"/>
      <c r="G1814" s="253"/>
      <c r="H1814" s="253"/>
      <c r="I1814" s="253"/>
      <c r="J1814" s="253"/>
      <c r="K1814" s="253"/>
      <c r="L1814" s="253"/>
      <c r="M1814" s="253"/>
      <c r="N1814" s="253"/>
      <c r="O1814" s="253"/>
      <c r="P1814" s="253"/>
      <c r="Q1814" s="253"/>
      <c r="R1814" s="253"/>
      <c r="S1814" s="253"/>
      <c r="T1814" s="253"/>
      <c r="U1814" s="253"/>
      <c r="V1814" s="253"/>
      <c r="W1814" s="253"/>
      <c r="X1814" s="253"/>
      <c r="Y1814" s="253"/>
      <c r="Z1814" s="253"/>
      <c r="AA1814" s="253"/>
      <c r="AB1814" s="253"/>
      <c r="AC1814" s="253"/>
      <c r="AD1814" s="253"/>
      <c r="AE1814" s="253"/>
      <c r="AF1814" s="253"/>
      <c r="AG1814" s="253"/>
      <c r="AH1814" s="253"/>
      <c r="AI1814" s="253"/>
      <c r="AP1814" s="313"/>
      <c r="AT1814" s="313"/>
    </row>
    <row r="1815" spans="1:46" s="312" customFormat="1" ht="15" customHeight="1" x14ac:dyDescent="0.25">
      <c r="A1815" s="297"/>
      <c r="B1815" s="297"/>
      <c r="C1815" s="253"/>
      <c r="D1815" s="253"/>
      <c r="E1815" s="253"/>
      <c r="F1815" s="253"/>
      <c r="G1815" s="253"/>
      <c r="H1815" s="253"/>
      <c r="I1815" s="253"/>
      <c r="J1815" s="253"/>
      <c r="K1815" s="253"/>
      <c r="L1815" s="253"/>
      <c r="M1815" s="253"/>
      <c r="N1815" s="253"/>
      <c r="O1815" s="253"/>
      <c r="P1815" s="253"/>
      <c r="Q1815" s="253"/>
      <c r="R1815" s="253"/>
      <c r="S1815" s="253"/>
      <c r="T1815" s="253"/>
      <c r="U1815" s="253"/>
      <c r="V1815" s="253"/>
      <c r="W1815" s="253"/>
      <c r="X1815" s="253"/>
      <c r="Y1815" s="253"/>
      <c r="Z1815" s="253"/>
      <c r="AA1815" s="253"/>
      <c r="AB1815" s="253"/>
      <c r="AC1815" s="253"/>
      <c r="AD1815" s="253"/>
      <c r="AE1815" s="253"/>
      <c r="AF1815" s="253"/>
      <c r="AG1815" s="253"/>
      <c r="AH1815" s="253"/>
      <c r="AI1815" s="253"/>
      <c r="AP1815" s="313"/>
      <c r="AT1815" s="313"/>
    </row>
    <row r="1816" spans="1:46" s="312" customFormat="1" ht="15" customHeight="1" x14ac:dyDescent="0.25">
      <c r="A1816" s="297"/>
      <c r="B1816" s="297"/>
      <c r="C1816" s="253"/>
      <c r="D1816" s="253"/>
      <c r="E1816" s="253"/>
      <c r="F1816" s="253"/>
      <c r="G1816" s="253"/>
      <c r="H1816" s="253"/>
      <c r="I1816" s="253"/>
      <c r="J1816" s="253"/>
      <c r="K1816" s="253"/>
      <c r="L1816" s="253"/>
      <c r="M1816" s="253"/>
      <c r="N1816" s="253"/>
      <c r="O1816" s="253"/>
      <c r="P1816" s="253"/>
      <c r="Q1816" s="253"/>
      <c r="R1816" s="253"/>
      <c r="S1816" s="253"/>
      <c r="T1816" s="253"/>
      <c r="U1816" s="253"/>
      <c r="V1816" s="253"/>
      <c r="W1816" s="253"/>
      <c r="X1816" s="253"/>
      <c r="Y1816" s="253"/>
      <c r="Z1816" s="253"/>
      <c r="AA1816" s="253"/>
      <c r="AB1816" s="253"/>
      <c r="AC1816" s="253"/>
      <c r="AD1816" s="253"/>
      <c r="AE1816" s="253"/>
      <c r="AF1816" s="253"/>
      <c r="AG1816" s="253"/>
      <c r="AH1816" s="253"/>
      <c r="AI1816" s="253"/>
      <c r="AP1816" s="313"/>
      <c r="AT1816" s="313"/>
    </row>
    <row r="1817" spans="1:46" s="312" customFormat="1" ht="15" customHeight="1" x14ac:dyDescent="0.25">
      <c r="A1817" s="297"/>
      <c r="B1817" s="297"/>
      <c r="C1817" s="253"/>
      <c r="D1817" s="253"/>
      <c r="E1817" s="253"/>
      <c r="F1817" s="253"/>
      <c r="G1817" s="253"/>
      <c r="H1817" s="253"/>
      <c r="I1817" s="253"/>
      <c r="J1817" s="253"/>
      <c r="K1817" s="253"/>
      <c r="L1817" s="253"/>
      <c r="M1817" s="253"/>
      <c r="N1817" s="253"/>
      <c r="O1817" s="253"/>
      <c r="P1817" s="253"/>
      <c r="Q1817" s="253"/>
      <c r="R1817" s="253"/>
      <c r="S1817" s="253"/>
      <c r="T1817" s="253"/>
      <c r="U1817" s="253"/>
      <c r="V1817" s="253"/>
      <c r="W1817" s="253"/>
      <c r="X1817" s="253"/>
      <c r="Y1817" s="253"/>
      <c r="Z1817" s="253"/>
      <c r="AA1817" s="253"/>
      <c r="AB1817" s="253"/>
      <c r="AC1817" s="253"/>
      <c r="AD1817" s="253"/>
      <c r="AE1817" s="253"/>
      <c r="AF1817" s="253"/>
      <c r="AG1817" s="253"/>
      <c r="AH1817" s="253"/>
      <c r="AI1817" s="253"/>
      <c r="AP1817" s="313"/>
      <c r="AT1817" s="313"/>
    </row>
    <row r="1818" spans="1:46" s="312" customFormat="1" ht="15" customHeight="1" x14ac:dyDescent="0.25">
      <c r="A1818" s="297"/>
      <c r="B1818" s="297"/>
      <c r="C1818" s="253"/>
      <c r="D1818" s="253"/>
      <c r="E1818" s="253"/>
      <c r="F1818" s="253"/>
      <c r="G1818" s="253"/>
      <c r="H1818" s="253"/>
      <c r="I1818" s="253"/>
      <c r="J1818" s="253"/>
      <c r="K1818" s="253"/>
      <c r="L1818" s="253"/>
      <c r="M1818" s="253"/>
      <c r="N1818" s="253"/>
      <c r="O1818" s="253"/>
      <c r="P1818" s="253"/>
      <c r="Q1818" s="253"/>
      <c r="R1818" s="253"/>
      <c r="S1818" s="253"/>
      <c r="T1818" s="253"/>
      <c r="U1818" s="253"/>
      <c r="V1818" s="253"/>
      <c r="W1818" s="253"/>
      <c r="X1818" s="253"/>
      <c r="Y1818" s="253"/>
      <c r="Z1818" s="253"/>
      <c r="AA1818" s="253"/>
      <c r="AB1818" s="253"/>
      <c r="AC1818" s="253"/>
      <c r="AD1818" s="253"/>
      <c r="AE1818" s="253"/>
      <c r="AF1818" s="253"/>
      <c r="AG1818" s="253"/>
      <c r="AH1818" s="253"/>
      <c r="AI1818" s="253"/>
      <c r="AP1818" s="313"/>
      <c r="AT1818" s="313"/>
    </row>
    <row r="1819" spans="1:46" s="312" customFormat="1" ht="15" customHeight="1" x14ac:dyDescent="0.25">
      <c r="A1819" s="297"/>
      <c r="B1819" s="297"/>
      <c r="C1819" s="253"/>
      <c r="D1819" s="253"/>
      <c r="E1819" s="253"/>
      <c r="F1819" s="253"/>
      <c r="G1819" s="253"/>
      <c r="H1819" s="253"/>
      <c r="I1819" s="253"/>
      <c r="J1819" s="253"/>
      <c r="K1819" s="253"/>
      <c r="L1819" s="253"/>
      <c r="M1819" s="253"/>
      <c r="N1819" s="253"/>
      <c r="O1819" s="253"/>
      <c r="P1819" s="253"/>
      <c r="Q1819" s="253"/>
      <c r="R1819" s="253"/>
      <c r="S1819" s="253"/>
      <c r="T1819" s="253"/>
      <c r="U1819" s="253"/>
      <c r="V1819" s="253"/>
      <c r="W1819" s="253"/>
      <c r="X1819" s="253"/>
      <c r="Y1819" s="253"/>
      <c r="Z1819" s="253"/>
      <c r="AA1819" s="253"/>
      <c r="AB1819" s="253"/>
      <c r="AC1819" s="253"/>
      <c r="AD1819" s="253"/>
      <c r="AE1819" s="253"/>
      <c r="AF1819" s="253"/>
      <c r="AG1819" s="253"/>
      <c r="AH1819" s="253"/>
      <c r="AI1819" s="253"/>
      <c r="AP1819" s="313"/>
      <c r="AT1819" s="313"/>
    </row>
    <row r="1820" spans="1:46" s="312" customFormat="1" ht="15" customHeight="1" x14ac:dyDescent="0.25">
      <c r="A1820" s="297"/>
      <c r="B1820" s="297"/>
      <c r="C1820" s="253"/>
      <c r="D1820" s="253"/>
      <c r="E1820" s="253"/>
      <c r="F1820" s="253"/>
      <c r="G1820" s="253"/>
      <c r="H1820" s="253"/>
      <c r="I1820" s="253"/>
      <c r="J1820" s="253"/>
      <c r="K1820" s="253"/>
      <c r="L1820" s="253"/>
      <c r="M1820" s="253"/>
      <c r="N1820" s="253"/>
      <c r="O1820" s="253"/>
      <c r="P1820" s="253"/>
      <c r="Q1820" s="253"/>
      <c r="R1820" s="253"/>
      <c r="S1820" s="253"/>
      <c r="T1820" s="253"/>
      <c r="U1820" s="253"/>
      <c r="V1820" s="253"/>
      <c r="W1820" s="253"/>
      <c r="X1820" s="253"/>
      <c r="Y1820" s="253"/>
      <c r="Z1820" s="253"/>
      <c r="AA1820" s="253"/>
      <c r="AB1820" s="253"/>
      <c r="AC1820" s="253"/>
      <c r="AD1820" s="253"/>
      <c r="AE1820" s="253"/>
      <c r="AF1820" s="253"/>
      <c r="AG1820" s="253"/>
      <c r="AH1820" s="253"/>
      <c r="AI1820" s="253"/>
      <c r="AP1820" s="313"/>
      <c r="AT1820" s="313"/>
    </row>
    <row r="1821" spans="1:46" s="312" customFormat="1" ht="15" customHeight="1" x14ac:dyDescent="0.25">
      <c r="A1821" s="297"/>
      <c r="B1821" s="297"/>
      <c r="C1821" s="253"/>
      <c r="D1821" s="253"/>
      <c r="E1821" s="253"/>
      <c r="F1821" s="253"/>
      <c r="G1821" s="253"/>
      <c r="H1821" s="253"/>
      <c r="I1821" s="253"/>
      <c r="J1821" s="253"/>
      <c r="K1821" s="253"/>
      <c r="L1821" s="253"/>
      <c r="M1821" s="253"/>
      <c r="N1821" s="253"/>
      <c r="O1821" s="253"/>
      <c r="P1821" s="253"/>
      <c r="Q1821" s="253"/>
      <c r="R1821" s="253"/>
      <c r="S1821" s="253"/>
      <c r="T1821" s="253"/>
      <c r="U1821" s="253"/>
      <c r="V1821" s="253"/>
      <c r="W1821" s="253"/>
      <c r="X1821" s="253"/>
      <c r="Y1821" s="253"/>
      <c r="Z1821" s="253"/>
      <c r="AA1821" s="253"/>
      <c r="AB1821" s="253"/>
      <c r="AC1821" s="253"/>
      <c r="AD1821" s="253"/>
      <c r="AE1821" s="253"/>
      <c r="AF1821" s="253"/>
      <c r="AG1821" s="253"/>
      <c r="AH1821" s="253"/>
      <c r="AI1821" s="253"/>
      <c r="AP1821" s="313"/>
      <c r="AT1821" s="313"/>
    </row>
    <row r="1822" spans="1:46" s="312" customFormat="1" ht="15" customHeight="1" x14ac:dyDescent="0.25">
      <c r="A1822" s="297"/>
      <c r="B1822" s="297"/>
      <c r="C1822" s="253"/>
      <c r="D1822" s="253"/>
      <c r="E1822" s="253"/>
      <c r="F1822" s="253"/>
      <c r="G1822" s="253"/>
      <c r="H1822" s="253"/>
      <c r="I1822" s="253"/>
      <c r="J1822" s="253"/>
      <c r="K1822" s="253"/>
      <c r="L1822" s="253"/>
      <c r="M1822" s="253"/>
      <c r="N1822" s="253"/>
      <c r="O1822" s="253"/>
      <c r="P1822" s="253"/>
      <c r="Q1822" s="253"/>
      <c r="R1822" s="253"/>
      <c r="S1822" s="253"/>
      <c r="T1822" s="253"/>
      <c r="U1822" s="253"/>
      <c r="V1822" s="253"/>
      <c r="W1822" s="253"/>
      <c r="X1822" s="253"/>
      <c r="Y1822" s="253"/>
      <c r="Z1822" s="253"/>
      <c r="AA1822" s="253"/>
      <c r="AB1822" s="253"/>
      <c r="AC1822" s="253"/>
      <c r="AD1822" s="253"/>
      <c r="AE1822" s="253"/>
      <c r="AF1822" s="253"/>
      <c r="AG1822" s="253"/>
      <c r="AH1822" s="253"/>
      <c r="AI1822" s="253"/>
      <c r="AP1822" s="313"/>
      <c r="AT1822" s="313"/>
    </row>
    <row r="1823" spans="1:46" s="312" customFormat="1" ht="15" customHeight="1" x14ac:dyDescent="0.25">
      <c r="A1823" s="297"/>
      <c r="B1823" s="297"/>
      <c r="C1823" s="253"/>
      <c r="D1823" s="253"/>
      <c r="E1823" s="253"/>
      <c r="F1823" s="253"/>
      <c r="G1823" s="253"/>
      <c r="H1823" s="253"/>
      <c r="I1823" s="253"/>
      <c r="J1823" s="253"/>
      <c r="K1823" s="253"/>
      <c r="L1823" s="253"/>
      <c r="M1823" s="253"/>
      <c r="N1823" s="253"/>
      <c r="O1823" s="253"/>
      <c r="P1823" s="253"/>
      <c r="Q1823" s="253"/>
      <c r="R1823" s="253"/>
      <c r="S1823" s="253"/>
      <c r="T1823" s="253"/>
      <c r="U1823" s="253"/>
      <c r="V1823" s="253"/>
      <c r="W1823" s="253"/>
      <c r="X1823" s="253"/>
      <c r="Y1823" s="253"/>
      <c r="Z1823" s="253"/>
      <c r="AA1823" s="253"/>
      <c r="AB1823" s="253"/>
      <c r="AC1823" s="253"/>
      <c r="AD1823" s="253"/>
      <c r="AE1823" s="253"/>
      <c r="AF1823" s="253"/>
      <c r="AG1823" s="253"/>
      <c r="AH1823" s="253"/>
      <c r="AI1823" s="253"/>
      <c r="AP1823" s="313"/>
      <c r="AT1823" s="313"/>
    </row>
    <row r="1824" spans="1:46" s="312" customFormat="1" ht="15" customHeight="1" x14ac:dyDescent="0.25">
      <c r="A1824" s="297"/>
      <c r="B1824" s="297"/>
      <c r="C1824" s="253"/>
      <c r="D1824" s="253"/>
      <c r="E1824" s="253"/>
      <c r="F1824" s="253"/>
      <c r="G1824" s="253"/>
      <c r="H1824" s="253"/>
      <c r="I1824" s="253"/>
      <c r="J1824" s="253"/>
      <c r="K1824" s="253"/>
      <c r="L1824" s="253"/>
      <c r="M1824" s="253"/>
      <c r="N1824" s="253"/>
      <c r="O1824" s="253"/>
      <c r="P1824" s="253"/>
      <c r="Q1824" s="253"/>
      <c r="R1824" s="253"/>
      <c r="S1824" s="253"/>
      <c r="T1824" s="253"/>
      <c r="U1824" s="253"/>
      <c r="V1824" s="253"/>
      <c r="W1824" s="253"/>
      <c r="X1824" s="253"/>
      <c r="Y1824" s="253"/>
      <c r="Z1824" s="253"/>
      <c r="AA1824" s="253"/>
      <c r="AB1824" s="253"/>
      <c r="AC1824" s="253"/>
      <c r="AD1824" s="253"/>
      <c r="AE1824" s="253"/>
      <c r="AF1824" s="253"/>
      <c r="AG1824" s="253"/>
      <c r="AH1824" s="253"/>
      <c r="AI1824" s="253"/>
      <c r="AP1824" s="313"/>
      <c r="AT1824" s="313"/>
    </row>
    <row r="1825" spans="1:46" s="312" customFormat="1" ht="15" customHeight="1" x14ac:dyDescent="0.25">
      <c r="A1825" s="297"/>
      <c r="B1825" s="297"/>
      <c r="C1825" s="253"/>
      <c r="D1825" s="253"/>
      <c r="E1825" s="253"/>
      <c r="F1825" s="253"/>
      <c r="G1825" s="253"/>
      <c r="H1825" s="253"/>
      <c r="I1825" s="253"/>
      <c r="J1825" s="253"/>
      <c r="K1825" s="253"/>
      <c r="L1825" s="253"/>
      <c r="M1825" s="253"/>
      <c r="N1825" s="253"/>
      <c r="O1825" s="253"/>
      <c r="P1825" s="253"/>
      <c r="Q1825" s="253"/>
      <c r="R1825" s="253"/>
      <c r="S1825" s="253"/>
      <c r="T1825" s="253"/>
      <c r="U1825" s="253"/>
      <c r="V1825" s="253"/>
      <c r="W1825" s="253"/>
      <c r="X1825" s="253"/>
      <c r="Y1825" s="253"/>
      <c r="Z1825" s="253"/>
      <c r="AA1825" s="253"/>
      <c r="AB1825" s="253"/>
      <c r="AC1825" s="253"/>
      <c r="AD1825" s="253"/>
      <c r="AE1825" s="253"/>
      <c r="AF1825" s="253"/>
      <c r="AG1825" s="253"/>
      <c r="AH1825" s="253"/>
      <c r="AI1825" s="253"/>
      <c r="AP1825" s="313"/>
      <c r="AT1825" s="313"/>
    </row>
    <row r="1826" spans="1:46" s="312" customFormat="1" ht="15" customHeight="1" x14ac:dyDescent="0.25">
      <c r="A1826" s="297"/>
      <c r="B1826" s="297"/>
      <c r="C1826" s="253"/>
      <c r="D1826" s="253"/>
      <c r="E1826" s="253"/>
      <c r="F1826" s="253"/>
      <c r="G1826" s="253"/>
      <c r="H1826" s="253"/>
      <c r="I1826" s="253"/>
      <c r="J1826" s="253"/>
      <c r="K1826" s="253"/>
      <c r="L1826" s="253"/>
      <c r="M1826" s="253"/>
      <c r="N1826" s="253"/>
      <c r="O1826" s="253"/>
      <c r="P1826" s="253"/>
      <c r="Q1826" s="253"/>
      <c r="R1826" s="253"/>
      <c r="S1826" s="253"/>
      <c r="T1826" s="253"/>
      <c r="U1826" s="253"/>
      <c r="V1826" s="253"/>
      <c r="W1826" s="253"/>
      <c r="X1826" s="253"/>
      <c r="Y1826" s="253"/>
      <c r="Z1826" s="253"/>
      <c r="AA1826" s="253"/>
      <c r="AB1826" s="253"/>
      <c r="AC1826" s="253"/>
      <c r="AD1826" s="253"/>
      <c r="AE1826" s="253"/>
      <c r="AF1826" s="253"/>
      <c r="AG1826" s="253"/>
      <c r="AH1826" s="253"/>
      <c r="AI1826" s="253"/>
      <c r="AP1826" s="313"/>
      <c r="AT1826" s="313"/>
    </row>
    <row r="1827" spans="1:46" s="312" customFormat="1" ht="15" customHeight="1" x14ac:dyDescent="0.25">
      <c r="A1827" s="297"/>
      <c r="B1827" s="297"/>
      <c r="C1827" s="253"/>
      <c r="D1827" s="253"/>
      <c r="E1827" s="253"/>
      <c r="F1827" s="253"/>
      <c r="G1827" s="253"/>
      <c r="H1827" s="253"/>
      <c r="I1827" s="253"/>
      <c r="J1827" s="253"/>
      <c r="K1827" s="253"/>
      <c r="L1827" s="253"/>
      <c r="M1827" s="253"/>
      <c r="N1827" s="253"/>
      <c r="O1827" s="253"/>
      <c r="P1827" s="253"/>
      <c r="Q1827" s="253"/>
      <c r="R1827" s="253"/>
      <c r="S1827" s="253"/>
      <c r="T1827" s="253"/>
      <c r="U1827" s="253"/>
      <c r="V1827" s="253"/>
      <c r="W1827" s="253"/>
      <c r="X1827" s="253"/>
      <c r="Y1827" s="253"/>
      <c r="Z1827" s="253"/>
      <c r="AA1827" s="253"/>
      <c r="AB1827" s="253"/>
      <c r="AC1827" s="253"/>
      <c r="AD1827" s="253"/>
      <c r="AE1827" s="253"/>
      <c r="AF1827" s="253"/>
      <c r="AG1827" s="253"/>
      <c r="AH1827" s="253"/>
      <c r="AI1827" s="253"/>
      <c r="AP1827" s="313"/>
      <c r="AT1827" s="313"/>
    </row>
    <row r="1828" spans="1:46" s="312" customFormat="1" ht="15" customHeight="1" x14ac:dyDescent="0.25">
      <c r="A1828" s="297"/>
      <c r="B1828" s="297"/>
      <c r="C1828" s="253"/>
      <c r="D1828" s="253"/>
      <c r="E1828" s="253"/>
      <c r="F1828" s="253"/>
      <c r="G1828" s="253"/>
      <c r="H1828" s="253"/>
      <c r="I1828" s="253"/>
      <c r="J1828" s="253"/>
      <c r="K1828" s="253"/>
      <c r="L1828" s="253"/>
      <c r="M1828" s="253"/>
      <c r="N1828" s="253"/>
      <c r="O1828" s="253"/>
      <c r="P1828" s="253"/>
      <c r="Q1828" s="253"/>
      <c r="R1828" s="253"/>
      <c r="S1828" s="253"/>
      <c r="T1828" s="253"/>
      <c r="U1828" s="253"/>
      <c r="V1828" s="253"/>
      <c r="W1828" s="253"/>
      <c r="X1828" s="253"/>
      <c r="Y1828" s="253"/>
      <c r="Z1828" s="253"/>
      <c r="AA1828" s="253"/>
      <c r="AB1828" s="253"/>
      <c r="AC1828" s="253"/>
      <c r="AD1828" s="253"/>
      <c r="AE1828" s="253"/>
      <c r="AF1828" s="253"/>
      <c r="AG1828" s="253"/>
      <c r="AH1828" s="253"/>
      <c r="AI1828" s="253"/>
      <c r="AP1828" s="313"/>
      <c r="AT1828" s="313"/>
    </row>
    <row r="1829" spans="1:46" s="312" customFormat="1" ht="15" customHeight="1" x14ac:dyDescent="0.25">
      <c r="A1829" s="297"/>
      <c r="B1829" s="297"/>
      <c r="C1829" s="253"/>
      <c r="D1829" s="253"/>
      <c r="E1829" s="253"/>
      <c r="F1829" s="253"/>
      <c r="G1829" s="253"/>
      <c r="H1829" s="253"/>
      <c r="I1829" s="253"/>
      <c r="J1829" s="253"/>
      <c r="K1829" s="253"/>
      <c r="L1829" s="253"/>
      <c r="M1829" s="253"/>
      <c r="N1829" s="253"/>
      <c r="O1829" s="253"/>
      <c r="P1829" s="253"/>
      <c r="Q1829" s="253"/>
      <c r="R1829" s="253"/>
      <c r="S1829" s="253"/>
      <c r="T1829" s="253"/>
      <c r="U1829" s="253"/>
      <c r="V1829" s="253"/>
      <c r="W1829" s="253"/>
      <c r="X1829" s="253"/>
      <c r="Y1829" s="253"/>
      <c r="Z1829" s="253"/>
      <c r="AA1829" s="253"/>
      <c r="AB1829" s="253"/>
      <c r="AC1829" s="253"/>
      <c r="AD1829" s="253"/>
      <c r="AE1829" s="253"/>
      <c r="AF1829" s="253"/>
      <c r="AG1829" s="253"/>
      <c r="AH1829" s="253"/>
      <c r="AI1829" s="253"/>
      <c r="AP1829" s="313"/>
      <c r="AT1829" s="313"/>
    </row>
    <row r="1830" spans="1:46" s="312" customFormat="1" ht="15" customHeight="1" x14ac:dyDescent="0.25">
      <c r="A1830" s="297"/>
      <c r="B1830" s="297"/>
      <c r="C1830" s="253"/>
      <c r="D1830" s="253"/>
      <c r="E1830" s="253"/>
      <c r="F1830" s="253"/>
      <c r="G1830" s="253"/>
      <c r="H1830" s="253"/>
      <c r="I1830" s="253"/>
      <c r="J1830" s="253"/>
      <c r="K1830" s="253"/>
      <c r="L1830" s="253"/>
      <c r="M1830" s="253"/>
      <c r="N1830" s="253"/>
      <c r="O1830" s="253"/>
      <c r="P1830" s="253"/>
      <c r="Q1830" s="253"/>
      <c r="R1830" s="253"/>
      <c r="S1830" s="253"/>
      <c r="T1830" s="253"/>
      <c r="U1830" s="253"/>
      <c r="V1830" s="253"/>
      <c r="W1830" s="253"/>
      <c r="X1830" s="253"/>
      <c r="Y1830" s="253"/>
      <c r="Z1830" s="253"/>
      <c r="AA1830" s="253"/>
      <c r="AB1830" s="253"/>
      <c r="AC1830" s="253"/>
      <c r="AD1830" s="253"/>
      <c r="AE1830" s="253"/>
      <c r="AF1830" s="253"/>
      <c r="AG1830" s="253"/>
      <c r="AH1830" s="253"/>
      <c r="AI1830" s="253"/>
      <c r="AP1830" s="313"/>
      <c r="AT1830" s="313"/>
    </row>
    <row r="1831" spans="1:46" s="312" customFormat="1" ht="15" customHeight="1" x14ac:dyDescent="0.25">
      <c r="A1831" s="297"/>
      <c r="B1831" s="297"/>
      <c r="C1831" s="253"/>
      <c r="D1831" s="253"/>
      <c r="E1831" s="253"/>
      <c r="F1831" s="253"/>
      <c r="G1831" s="253"/>
      <c r="H1831" s="253"/>
      <c r="I1831" s="253"/>
      <c r="J1831" s="253"/>
      <c r="K1831" s="253"/>
      <c r="L1831" s="253"/>
      <c r="M1831" s="253"/>
      <c r="N1831" s="253"/>
      <c r="O1831" s="253"/>
      <c r="P1831" s="253"/>
      <c r="Q1831" s="253"/>
      <c r="R1831" s="253"/>
      <c r="S1831" s="253"/>
      <c r="T1831" s="253"/>
      <c r="U1831" s="253"/>
      <c r="V1831" s="253"/>
      <c r="W1831" s="253"/>
      <c r="X1831" s="253"/>
      <c r="Y1831" s="253"/>
      <c r="Z1831" s="253"/>
      <c r="AA1831" s="253"/>
      <c r="AB1831" s="253"/>
      <c r="AC1831" s="253"/>
      <c r="AD1831" s="253"/>
      <c r="AE1831" s="253"/>
      <c r="AF1831" s="253"/>
      <c r="AG1831" s="253"/>
      <c r="AH1831" s="253"/>
      <c r="AI1831" s="253"/>
      <c r="AP1831" s="313"/>
      <c r="AT1831" s="313"/>
    </row>
    <row r="1832" spans="1:46" s="312" customFormat="1" ht="15" customHeight="1" x14ac:dyDescent="0.25">
      <c r="A1832" s="297"/>
      <c r="B1832" s="297"/>
      <c r="C1832" s="253"/>
      <c r="D1832" s="253"/>
      <c r="E1832" s="253"/>
      <c r="F1832" s="253"/>
      <c r="G1832" s="253"/>
      <c r="H1832" s="253"/>
      <c r="I1832" s="253"/>
      <c r="J1832" s="253"/>
      <c r="K1832" s="253"/>
      <c r="L1832" s="253"/>
      <c r="M1832" s="253"/>
      <c r="N1832" s="253"/>
      <c r="O1832" s="253"/>
      <c r="P1832" s="253"/>
      <c r="Q1832" s="253"/>
      <c r="R1832" s="253"/>
      <c r="S1832" s="253"/>
      <c r="T1832" s="253"/>
      <c r="U1832" s="253"/>
      <c r="V1832" s="253"/>
      <c r="W1832" s="253"/>
      <c r="X1832" s="253"/>
      <c r="Y1832" s="253"/>
      <c r="Z1832" s="253"/>
      <c r="AA1832" s="253"/>
      <c r="AB1832" s="253"/>
      <c r="AC1832" s="253"/>
      <c r="AD1832" s="253"/>
      <c r="AE1832" s="253"/>
      <c r="AF1832" s="253"/>
      <c r="AG1832" s="253"/>
      <c r="AH1832" s="253"/>
      <c r="AI1832" s="253"/>
      <c r="AP1832" s="313"/>
      <c r="AT1832" s="313"/>
    </row>
    <row r="1833" spans="1:46" s="312" customFormat="1" ht="15" customHeight="1" x14ac:dyDescent="0.25">
      <c r="A1833" s="297"/>
      <c r="B1833" s="297"/>
      <c r="C1833" s="253"/>
      <c r="D1833" s="253"/>
      <c r="E1833" s="253"/>
      <c r="F1833" s="253"/>
      <c r="G1833" s="253"/>
      <c r="H1833" s="253"/>
      <c r="I1833" s="253"/>
      <c r="J1833" s="253"/>
      <c r="K1833" s="253"/>
      <c r="L1833" s="253"/>
      <c r="M1833" s="253"/>
      <c r="N1833" s="253"/>
      <c r="O1833" s="253"/>
      <c r="P1833" s="253"/>
      <c r="Q1833" s="253"/>
      <c r="R1833" s="253"/>
      <c r="S1833" s="253"/>
      <c r="T1833" s="253"/>
      <c r="U1833" s="253"/>
      <c r="V1833" s="253"/>
      <c r="W1833" s="253"/>
      <c r="X1833" s="253"/>
      <c r="Y1833" s="253"/>
      <c r="Z1833" s="253"/>
      <c r="AA1833" s="253"/>
      <c r="AB1833" s="253"/>
      <c r="AC1833" s="253"/>
      <c r="AD1833" s="253"/>
      <c r="AE1833" s="253"/>
      <c r="AF1833" s="253"/>
      <c r="AG1833" s="253"/>
      <c r="AH1833" s="253"/>
      <c r="AI1833" s="253"/>
      <c r="AP1833" s="313"/>
      <c r="AT1833" s="313"/>
    </row>
    <row r="1834" spans="1:46" s="312" customFormat="1" ht="15" customHeight="1" x14ac:dyDescent="0.25">
      <c r="A1834" s="297"/>
      <c r="B1834" s="297"/>
      <c r="C1834" s="253"/>
      <c r="D1834" s="253"/>
      <c r="E1834" s="253"/>
      <c r="F1834" s="253"/>
      <c r="G1834" s="253"/>
      <c r="H1834" s="253"/>
      <c r="I1834" s="253"/>
      <c r="J1834" s="253"/>
      <c r="K1834" s="253"/>
      <c r="L1834" s="253"/>
      <c r="M1834" s="253"/>
      <c r="N1834" s="253"/>
      <c r="O1834" s="253"/>
      <c r="P1834" s="253"/>
      <c r="Q1834" s="253"/>
      <c r="R1834" s="253"/>
      <c r="S1834" s="253"/>
      <c r="T1834" s="253"/>
      <c r="U1834" s="253"/>
      <c r="V1834" s="253"/>
      <c r="W1834" s="253"/>
      <c r="X1834" s="253"/>
      <c r="Y1834" s="253"/>
      <c r="Z1834" s="253"/>
      <c r="AA1834" s="253"/>
      <c r="AB1834" s="253"/>
      <c r="AC1834" s="253"/>
      <c r="AD1834" s="253"/>
      <c r="AE1834" s="253"/>
      <c r="AF1834" s="253"/>
      <c r="AG1834" s="253"/>
      <c r="AH1834" s="253"/>
      <c r="AI1834" s="253"/>
      <c r="AP1834" s="313"/>
      <c r="AT1834" s="313"/>
    </row>
    <row r="1835" spans="1:46" s="312" customFormat="1" ht="15" customHeight="1" x14ac:dyDescent="0.25">
      <c r="A1835" s="297"/>
      <c r="B1835" s="297"/>
      <c r="C1835" s="253"/>
      <c r="D1835" s="253"/>
      <c r="E1835" s="253"/>
      <c r="F1835" s="253"/>
      <c r="G1835" s="253"/>
      <c r="H1835" s="253"/>
      <c r="I1835" s="253"/>
      <c r="J1835" s="253"/>
      <c r="K1835" s="253"/>
      <c r="L1835" s="253"/>
      <c r="M1835" s="253"/>
      <c r="N1835" s="253"/>
      <c r="O1835" s="253"/>
      <c r="P1835" s="253"/>
      <c r="Q1835" s="253"/>
      <c r="R1835" s="253"/>
      <c r="S1835" s="253"/>
      <c r="T1835" s="253"/>
      <c r="U1835" s="253"/>
      <c r="V1835" s="253"/>
      <c r="W1835" s="253"/>
      <c r="X1835" s="253"/>
      <c r="Y1835" s="253"/>
      <c r="Z1835" s="253"/>
      <c r="AA1835" s="253"/>
      <c r="AB1835" s="253"/>
      <c r="AC1835" s="253"/>
      <c r="AD1835" s="253"/>
      <c r="AE1835" s="253"/>
      <c r="AF1835" s="253"/>
      <c r="AG1835" s="253"/>
      <c r="AH1835" s="253"/>
      <c r="AI1835" s="253"/>
      <c r="AP1835" s="313"/>
      <c r="AT1835" s="313"/>
    </row>
    <row r="1836" spans="1:46" s="312" customFormat="1" ht="15" customHeight="1" x14ac:dyDescent="0.25">
      <c r="A1836" s="297"/>
      <c r="B1836" s="297"/>
      <c r="C1836" s="253"/>
      <c r="D1836" s="253"/>
      <c r="E1836" s="253"/>
      <c r="F1836" s="253"/>
      <c r="G1836" s="253"/>
      <c r="H1836" s="253"/>
      <c r="I1836" s="253"/>
      <c r="J1836" s="253"/>
      <c r="K1836" s="253"/>
      <c r="L1836" s="253"/>
      <c r="M1836" s="253"/>
      <c r="N1836" s="253"/>
      <c r="O1836" s="253"/>
      <c r="P1836" s="253"/>
      <c r="Q1836" s="253"/>
      <c r="R1836" s="253"/>
      <c r="S1836" s="253"/>
      <c r="T1836" s="253"/>
      <c r="U1836" s="253"/>
      <c r="V1836" s="253"/>
      <c r="W1836" s="253"/>
      <c r="X1836" s="253"/>
      <c r="Y1836" s="253"/>
      <c r="Z1836" s="253"/>
      <c r="AA1836" s="253"/>
      <c r="AB1836" s="253"/>
      <c r="AC1836" s="253"/>
      <c r="AD1836" s="253"/>
      <c r="AE1836" s="253"/>
      <c r="AF1836" s="253"/>
      <c r="AG1836" s="253"/>
      <c r="AH1836" s="253"/>
      <c r="AI1836" s="253"/>
      <c r="AP1836" s="313"/>
      <c r="AT1836" s="313"/>
    </row>
    <row r="1837" spans="1:46" s="312" customFormat="1" ht="15" customHeight="1" x14ac:dyDescent="0.25">
      <c r="A1837" s="297"/>
      <c r="B1837" s="297"/>
      <c r="C1837" s="253"/>
      <c r="D1837" s="253"/>
      <c r="E1837" s="253"/>
      <c r="F1837" s="253"/>
      <c r="G1837" s="253"/>
      <c r="H1837" s="253"/>
      <c r="I1837" s="253"/>
      <c r="J1837" s="253"/>
      <c r="K1837" s="253"/>
      <c r="L1837" s="253"/>
      <c r="M1837" s="253"/>
      <c r="N1837" s="253"/>
      <c r="O1837" s="253"/>
      <c r="P1837" s="253"/>
      <c r="Q1837" s="253"/>
      <c r="R1837" s="253"/>
      <c r="S1837" s="253"/>
      <c r="T1837" s="253"/>
      <c r="U1837" s="253"/>
      <c r="V1837" s="253"/>
      <c r="W1837" s="253"/>
      <c r="X1837" s="253"/>
      <c r="Y1837" s="253"/>
      <c r="Z1837" s="253"/>
      <c r="AA1837" s="253"/>
      <c r="AB1837" s="253"/>
      <c r="AC1837" s="253"/>
      <c r="AD1837" s="253"/>
      <c r="AE1837" s="253"/>
      <c r="AF1837" s="253"/>
      <c r="AG1837" s="253"/>
      <c r="AH1837" s="253"/>
      <c r="AI1837" s="253"/>
      <c r="AP1837" s="313"/>
      <c r="AT1837" s="313"/>
    </row>
    <row r="1838" spans="1:46" s="312" customFormat="1" ht="15" customHeight="1" x14ac:dyDescent="0.25">
      <c r="A1838" s="297"/>
      <c r="B1838" s="297"/>
      <c r="C1838" s="253"/>
      <c r="D1838" s="253"/>
      <c r="E1838" s="253"/>
      <c r="F1838" s="253"/>
      <c r="G1838" s="253"/>
      <c r="H1838" s="253"/>
      <c r="I1838" s="253"/>
      <c r="J1838" s="253"/>
      <c r="K1838" s="253"/>
      <c r="L1838" s="253"/>
      <c r="M1838" s="253"/>
      <c r="N1838" s="253"/>
      <c r="O1838" s="253"/>
      <c r="P1838" s="253"/>
      <c r="Q1838" s="253"/>
      <c r="R1838" s="253"/>
      <c r="S1838" s="253"/>
      <c r="T1838" s="253"/>
      <c r="U1838" s="253"/>
      <c r="V1838" s="253"/>
      <c r="W1838" s="253"/>
      <c r="X1838" s="253"/>
      <c r="Y1838" s="253"/>
      <c r="Z1838" s="253"/>
      <c r="AA1838" s="253"/>
      <c r="AB1838" s="253"/>
      <c r="AC1838" s="253"/>
      <c r="AD1838" s="253"/>
      <c r="AE1838" s="253"/>
      <c r="AF1838" s="253"/>
      <c r="AG1838" s="253"/>
      <c r="AH1838" s="253"/>
      <c r="AI1838" s="253"/>
      <c r="AP1838" s="313"/>
      <c r="AT1838" s="313"/>
    </row>
    <row r="1839" spans="1:46" s="312" customFormat="1" ht="15" customHeight="1" x14ac:dyDescent="0.25">
      <c r="A1839" s="297"/>
      <c r="B1839" s="297"/>
      <c r="C1839" s="253"/>
      <c r="D1839" s="253"/>
      <c r="E1839" s="253"/>
      <c r="F1839" s="253"/>
      <c r="G1839" s="253"/>
      <c r="H1839" s="253"/>
      <c r="I1839" s="253"/>
      <c r="J1839" s="253"/>
      <c r="K1839" s="253"/>
      <c r="L1839" s="253"/>
      <c r="M1839" s="253"/>
      <c r="N1839" s="253"/>
      <c r="O1839" s="253"/>
      <c r="P1839" s="253"/>
      <c r="Q1839" s="253"/>
      <c r="R1839" s="253"/>
      <c r="S1839" s="253"/>
      <c r="T1839" s="253"/>
      <c r="U1839" s="253"/>
      <c r="V1839" s="253"/>
      <c r="W1839" s="253"/>
      <c r="X1839" s="253"/>
      <c r="Y1839" s="253"/>
      <c r="Z1839" s="253"/>
      <c r="AA1839" s="253"/>
      <c r="AB1839" s="253"/>
      <c r="AC1839" s="253"/>
      <c r="AD1839" s="253"/>
      <c r="AE1839" s="253"/>
      <c r="AF1839" s="253"/>
      <c r="AG1839" s="253"/>
      <c r="AH1839" s="253"/>
      <c r="AI1839" s="253"/>
      <c r="AP1839" s="313"/>
      <c r="AT1839" s="313"/>
    </row>
    <row r="1840" spans="1:46" s="312" customFormat="1" ht="15" customHeight="1" x14ac:dyDescent="0.25">
      <c r="A1840" s="297"/>
      <c r="B1840" s="297"/>
      <c r="C1840" s="253"/>
      <c r="D1840" s="253"/>
      <c r="E1840" s="253"/>
      <c r="F1840" s="253"/>
      <c r="G1840" s="253"/>
      <c r="H1840" s="253"/>
      <c r="I1840" s="253"/>
      <c r="J1840" s="253"/>
      <c r="K1840" s="253"/>
      <c r="L1840" s="253"/>
      <c r="M1840" s="253"/>
      <c r="N1840" s="253"/>
      <c r="O1840" s="253"/>
      <c r="P1840" s="253"/>
      <c r="Q1840" s="253"/>
      <c r="R1840" s="253"/>
      <c r="S1840" s="253"/>
      <c r="T1840" s="253"/>
      <c r="U1840" s="253"/>
      <c r="V1840" s="253"/>
      <c r="W1840" s="253"/>
      <c r="X1840" s="253"/>
      <c r="Y1840" s="253"/>
      <c r="Z1840" s="253"/>
      <c r="AA1840" s="253"/>
      <c r="AB1840" s="253"/>
      <c r="AC1840" s="253"/>
      <c r="AD1840" s="253"/>
      <c r="AE1840" s="253"/>
      <c r="AF1840" s="253"/>
      <c r="AG1840" s="253"/>
      <c r="AH1840" s="253"/>
      <c r="AI1840" s="253"/>
      <c r="AP1840" s="313"/>
      <c r="AT1840" s="313"/>
    </row>
    <row r="1841" spans="1:46" s="312" customFormat="1" ht="15" customHeight="1" x14ac:dyDescent="0.25">
      <c r="A1841" s="297"/>
      <c r="B1841" s="297"/>
      <c r="C1841" s="253"/>
      <c r="D1841" s="253"/>
      <c r="E1841" s="253"/>
      <c r="F1841" s="253"/>
      <c r="G1841" s="253"/>
      <c r="H1841" s="253"/>
      <c r="I1841" s="253"/>
      <c r="J1841" s="253"/>
      <c r="K1841" s="253"/>
      <c r="L1841" s="253"/>
      <c r="M1841" s="253"/>
      <c r="N1841" s="253"/>
      <c r="O1841" s="253"/>
      <c r="P1841" s="253"/>
      <c r="Q1841" s="253"/>
      <c r="R1841" s="253"/>
      <c r="S1841" s="253"/>
      <c r="T1841" s="253"/>
      <c r="U1841" s="253"/>
      <c r="V1841" s="253"/>
      <c r="W1841" s="253"/>
      <c r="X1841" s="253"/>
      <c r="Y1841" s="253"/>
      <c r="Z1841" s="253"/>
      <c r="AA1841" s="253"/>
      <c r="AB1841" s="253"/>
      <c r="AC1841" s="253"/>
      <c r="AD1841" s="253"/>
      <c r="AE1841" s="253"/>
      <c r="AF1841" s="253"/>
      <c r="AG1841" s="253"/>
      <c r="AH1841" s="253"/>
      <c r="AI1841" s="253"/>
      <c r="AP1841" s="313"/>
      <c r="AT1841" s="313"/>
    </row>
    <row r="1842" spans="1:46" s="312" customFormat="1" ht="15" customHeight="1" x14ac:dyDescent="0.25">
      <c r="A1842" s="297"/>
      <c r="B1842" s="297"/>
      <c r="C1842" s="253"/>
      <c r="D1842" s="253"/>
      <c r="E1842" s="253"/>
      <c r="F1842" s="253"/>
      <c r="G1842" s="253"/>
      <c r="H1842" s="253"/>
      <c r="I1842" s="253"/>
      <c r="J1842" s="253"/>
      <c r="K1842" s="253"/>
      <c r="L1842" s="253"/>
      <c r="M1842" s="253"/>
      <c r="N1842" s="253"/>
      <c r="O1842" s="253"/>
      <c r="P1842" s="253"/>
      <c r="Q1842" s="253"/>
      <c r="R1842" s="253"/>
      <c r="S1842" s="253"/>
      <c r="T1842" s="253"/>
      <c r="U1842" s="253"/>
      <c r="V1842" s="253"/>
      <c r="W1842" s="253"/>
      <c r="X1842" s="253"/>
      <c r="Y1842" s="253"/>
      <c r="Z1842" s="253"/>
      <c r="AA1842" s="253"/>
      <c r="AB1842" s="253"/>
      <c r="AC1842" s="253"/>
      <c r="AD1842" s="253"/>
      <c r="AE1842" s="253"/>
      <c r="AF1842" s="253"/>
      <c r="AG1842" s="253"/>
      <c r="AH1842" s="253"/>
      <c r="AI1842" s="253"/>
      <c r="AP1842" s="313"/>
      <c r="AT1842" s="313"/>
    </row>
    <row r="1843" spans="1:46" s="312" customFormat="1" ht="15" customHeight="1" x14ac:dyDescent="0.25">
      <c r="A1843" s="297"/>
      <c r="B1843" s="297"/>
      <c r="C1843" s="253"/>
      <c r="D1843" s="253"/>
      <c r="E1843" s="253"/>
      <c r="F1843" s="253"/>
      <c r="G1843" s="253"/>
      <c r="H1843" s="253"/>
      <c r="I1843" s="253"/>
      <c r="J1843" s="253"/>
      <c r="K1843" s="253"/>
      <c r="L1843" s="253"/>
      <c r="M1843" s="253"/>
      <c r="N1843" s="253"/>
      <c r="O1843" s="253"/>
      <c r="P1843" s="253"/>
      <c r="Q1843" s="253"/>
      <c r="R1843" s="253"/>
      <c r="S1843" s="253"/>
      <c r="T1843" s="253"/>
      <c r="U1843" s="253"/>
      <c r="V1843" s="253"/>
      <c r="W1843" s="253"/>
      <c r="X1843" s="253"/>
      <c r="Y1843" s="253"/>
      <c r="Z1843" s="253"/>
      <c r="AA1843" s="253"/>
      <c r="AB1843" s="253"/>
      <c r="AC1843" s="253"/>
      <c r="AD1843" s="253"/>
      <c r="AE1843" s="253"/>
      <c r="AF1843" s="253"/>
      <c r="AG1843" s="253"/>
      <c r="AH1843" s="253"/>
      <c r="AI1843" s="253"/>
      <c r="AP1843" s="313"/>
      <c r="AT1843" s="313"/>
    </row>
    <row r="1844" spans="1:46" s="312" customFormat="1" ht="15" customHeight="1" x14ac:dyDescent="0.25">
      <c r="A1844" s="297"/>
      <c r="B1844" s="297"/>
      <c r="C1844" s="253"/>
      <c r="D1844" s="253"/>
      <c r="E1844" s="253"/>
      <c r="F1844" s="253"/>
      <c r="G1844" s="253"/>
      <c r="H1844" s="253"/>
      <c r="I1844" s="253"/>
      <c r="J1844" s="253"/>
      <c r="K1844" s="253"/>
      <c r="L1844" s="253"/>
      <c r="M1844" s="253"/>
      <c r="N1844" s="253"/>
      <c r="O1844" s="253"/>
      <c r="P1844" s="253"/>
      <c r="Q1844" s="253"/>
      <c r="R1844" s="253"/>
      <c r="S1844" s="253"/>
      <c r="T1844" s="253"/>
      <c r="U1844" s="253"/>
      <c r="V1844" s="253"/>
      <c r="W1844" s="253"/>
      <c r="X1844" s="253"/>
      <c r="Y1844" s="253"/>
      <c r="Z1844" s="253"/>
      <c r="AA1844" s="253"/>
      <c r="AB1844" s="253"/>
      <c r="AC1844" s="253"/>
      <c r="AD1844" s="253"/>
      <c r="AE1844" s="253"/>
      <c r="AF1844" s="253"/>
      <c r="AG1844" s="253"/>
      <c r="AH1844" s="253"/>
      <c r="AI1844" s="253"/>
      <c r="AP1844" s="313"/>
      <c r="AT1844" s="313"/>
    </row>
    <row r="1845" spans="1:46" s="312" customFormat="1" ht="15" customHeight="1" x14ac:dyDescent="0.25">
      <c r="A1845" s="297"/>
      <c r="B1845" s="297"/>
      <c r="C1845" s="253"/>
      <c r="D1845" s="253"/>
      <c r="E1845" s="253"/>
      <c r="F1845" s="253"/>
      <c r="G1845" s="253"/>
      <c r="H1845" s="253"/>
      <c r="I1845" s="253"/>
      <c r="J1845" s="253"/>
      <c r="K1845" s="253"/>
      <c r="L1845" s="253"/>
      <c r="M1845" s="253"/>
      <c r="N1845" s="253"/>
      <c r="O1845" s="253"/>
      <c r="P1845" s="253"/>
      <c r="Q1845" s="253"/>
      <c r="R1845" s="253"/>
      <c r="S1845" s="253"/>
      <c r="T1845" s="253"/>
      <c r="U1845" s="253"/>
      <c r="V1845" s="253"/>
      <c r="W1845" s="253"/>
      <c r="X1845" s="253"/>
      <c r="Y1845" s="253"/>
      <c r="Z1845" s="253"/>
      <c r="AA1845" s="253"/>
      <c r="AB1845" s="253"/>
      <c r="AC1845" s="253"/>
      <c r="AD1845" s="253"/>
      <c r="AE1845" s="253"/>
      <c r="AF1845" s="253"/>
      <c r="AG1845" s="253"/>
      <c r="AH1845" s="253"/>
      <c r="AI1845" s="253"/>
      <c r="AP1845" s="313"/>
      <c r="AT1845" s="313"/>
    </row>
    <row r="1846" spans="1:46" s="312" customFormat="1" ht="15" customHeight="1" x14ac:dyDescent="0.25">
      <c r="A1846" s="297"/>
      <c r="B1846" s="297"/>
      <c r="C1846" s="253"/>
      <c r="D1846" s="253"/>
      <c r="E1846" s="253"/>
      <c r="F1846" s="253"/>
      <c r="G1846" s="253"/>
      <c r="H1846" s="253"/>
      <c r="I1846" s="253"/>
      <c r="J1846" s="253"/>
      <c r="K1846" s="253"/>
      <c r="L1846" s="253"/>
      <c r="M1846" s="253"/>
      <c r="N1846" s="253"/>
      <c r="O1846" s="253"/>
      <c r="P1846" s="253"/>
      <c r="Q1846" s="253"/>
      <c r="R1846" s="253"/>
      <c r="S1846" s="253"/>
      <c r="T1846" s="253"/>
      <c r="U1846" s="253"/>
      <c r="V1846" s="253"/>
      <c r="W1846" s="253"/>
      <c r="X1846" s="253"/>
      <c r="Y1846" s="253"/>
      <c r="Z1846" s="253"/>
      <c r="AA1846" s="253"/>
      <c r="AB1846" s="253"/>
      <c r="AC1846" s="253"/>
      <c r="AD1846" s="253"/>
      <c r="AE1846" s="253"/>
      <c r="AF1846" s="253"/>
      <c r="AG1846" s="253"/>
      <c r="AH1846" s="253"/>
      <c r="AI1846" s="253"/>
      <c r="AP1846" s="313"/>
      <c r="AT1846" s="313"/>
    </row>
    <row r="1847" spans="1:46" s="312" customFormat="1" ht="15" customHeight="1" x14ac:dyDescent="0.25">
      <c r="A1847" s="297"/>
      <c r="B1847" s="297"/>
      <c r="C1847" s="253"/>
      <c r="D1847" s="253"/>
      <c r="E1847" s="253"/>
      <c r="F1847" s="253"/>
      <c r="G1847" s="253"/>
      <c r="H1847" s="253"/>
      <c r="I1847" s="253"/>
      <c r="J1847" s="253"/>
      <c r="K1847" s="253"/>
      <c r="L1847" s="253"/>
      <c r="M1847" s="253"/>
      <c r="N1847" s="253"/>
      <c r="O1847" s="253"/>
      <c r="P1847" s="253"/>
      <c r="Q1847" s="253"/>
      <c r="R1847" s="253"/>
      <c r="S1847" s="253"/>
      <c r="T1847" s="253"/>
      <c r="U1847" s="253"/>
      <c r="V1847" s="253"/>
      <c r="W1847" s="253"/>
      <c r="X1847" s="253"/>
      <c r="Y1847" s="253"/>
      <c r="Z1847" s="253"/>
      <c r="AA1847" s="253"/>
      <c r="AB1847" s="253"/>
      <c r="AC1847" s="253"/>
      <c r="AD1847" s="253"/>
      <c r="AE1847" s="253"/>
      <c r="AF1847" s="253"/>
      <c r="AG1847" s="253"/>
      <c r="AH1847" s="253"/>
      <c r="AI1847" s="253"/>
      <c r="AP1847" s="313"/>
      <c r="AT1847" s="313"/>
    </row>
    <row r="1848" spans="1:46" s="312" customFormat="1" ht="15" customHeight="1" x14ac:dyDescent="0.25">
      <c r="A1848" s="297"/>
      <c r="B1848" s="297"/>
      <c r="C1848" s="253"/>
      <c r="D1848" s="253"/>
      <c r="E1848" s="253"/>
      <c r="F1848" s="253"/>
      <c r="G1848" s="253"/>
      <c r="H1848" s="253"/>
      <c r="I1848" s="253"/>
      <c r="J1848" s="253"/>
      <c r="K1848" s="253"/>
      <c r="L1848" s="253"/>
      <c r="M1848" s="253"/>
      <c r="N1848" s="253"/>
      <c r="O1848" s="253"/>
      <c r="P1848" s="253"/>
      <c r="Q1848" s="253"/>
      <c r="R1848" s="253"/>
      <c r="S1848" s="253"/>
      <c r="T1848" s="253"/>
      <c r="U1848" s="253"/>
      <c r="V1848" s="253"/>
      <c r="W1848" s="253"/>
      <c r="X1848" s="253"/>
      <c r="Y1848" s="253"/>
      <c r="Z1848" s="253"/>
      <c r="AA1848" s="253"/>
      <c r="AB1848" s="253"/>
      <c r="AC1848" s="253"/>
      <c r="AD1848" s="253"/>
      <c r="AE1848" s="253"/>
      <c r="AF1848" s="253"/>
      <c r="AG1848" s="253"/>
      <c r="AH1848" s="253"/>
      <c r="AI1848" s="253"/>
      <c r="AP1848" s="313"/>
      <c r="AT1848" s="313"/>
    </row>
    <row r="1849" spans="1:46" s="312" customFormat="1" ht="15" customHeight="1" x14ac:dyDescent="0.25">
      <c r="A1849" s="297"/>
      <c r="B1849" s="297"/>
      <c r="C1849" s="253"/>
      <c r="D1849" s="253"/>
      <c r="E1849" s="253"/>
      <c r="F1849" s="253"/>
      <c r="G1849" s="253"/>
      <c r="H1849" s="253"/>
      <c r="I1849" s="253"/>
      <c r="J1849" s="253"/>
      <c r="K1849" s="253"/>
      <c r="L1849" s="253"/>
      <c r="M1849" s="253"/>
      <c r="N1849" s="253"/>
      <c r="O1849" s="253"/>
      <c r="P1849" s="253"/>
      <c r="Q1849" s="253"/>
      <c r="R1849" s="253"/>
      <c r="S1849" s="253"/>
      <c r="T1849" s="253"/>
      <c r="U1849" s="253"/>
      <c r="V1849" s="253"/>
      <c r="W1849" s="253"/>
      <c r="X1849" s="253"/>
      <c r="Y1849" s="253"/>
      <c r="Z1849" s="253"/>
      <c r="AA1849" s="253"/>
      <c r="AB1849" s="253"/>
      <c r="AC1849" s="253"/>
      <c r="AD1849" s="253"/>
      <c r="AE1849" s="253"/>
      <c r="AF1849" s="253"/>
      <c r="AG1849" s="253"/>
      <c r="AH1849" s="253"/>
      <c r="AI1849" s="253"/>
      <c r="AP1849" s="313"/>
      <c r="AT1849" s="313"/>
    </row>
    <row r="1850" spans="1:46" s="312" customFormat="1" ht="15" customHeight="1" x14ac:dyDescent="0.25">
      <c r="A1850" s="297"/>
      <c r="B1850" s="297"/>
      <c r="C1850" s="253"/>
      <c r="D1850" s="253"/>
      <c r="E1850" s="253"/>
      <c r="F1850" s="253"/>
      <c r="G1850" s="253"/>
      <c r="H1850" s="253"/>
      <c r="I1850" s="253"/>
      <c r="J1850" s="253"/>
      <c r="K1850" s="253"/>
      <c r="L1850" s="253"/>
      <c r="M1850" s="253"/>
      <c r="N1850" s="253"/>
      <c r="O1850" s="253"/>
      <c r="P1850" s="253"/>
      <c r="Q1850" s="253"/>
      <c r="R1850" s="253"/>
      <c r="S1850" s="253"/>
      <c r="T1850" s="253"/>
      <c r="U1850" s="253"/>
      <c r="V1850" s="253"/>
      <c r="W1850" s="253"/>
      <c r="X1850" s="253"/>
      <c r="Y1850" s="253"/>
      <c r="Z1850" s="253"/>
      <c r="AA1850" s="253"/>
      <c r="AB1850" s="253"/>
      <c r="AC1850" s="253"/>
      <c r="AD1850" s="253"/>
      <c r="AE1850" s="253"/>
      <c r="AF1850" s="253"/>
      <c r="AG1850" s="253"/>
      <c r="AH1850" s="253"/>
      <c r="AI1850" s="253"/>
      <c r="AP1850" s="313"/>
      <c r="AT1850" s="313"/>
    </row>
    <row r="1851" spans="1:46" s="312" customFormat="1" ht="15" customHeight="1" x14ac:dyDescent="0.25">
      <c r="A1851" s="297"/>
      <c r="B1851" s="297"/>
      <c r="C1851" s="253"/>
      <c r="D1851" s="253"/>
      <c r="E1851" s="253"/>
      <c r="F1851" s="253"/>
      <c r="G1851" s="253"/>
      <c r="H1851" s="253"/>
      <c r="I1851" s="253"/>
      <c r="J1851" s="253"/>
      <c r="K1851" s="253"/>
      <c r="L1851" s="253"/>
      <c r="M1851" s="253"/>
      <c r="N1851" s="253"/>
      <c r="O1851" s="253"/>
      <c r="P1851" s="253"/>
      <c r="Q1851" s="253"/>
      <c r="R1851" s="253"/>
      <c r="S1851" s="253"/>
      <c r="T1851" s="253"/>
      <c r="U1851" s="253"/>
      <c r="V1851" s="253"/>
      <c r="W1851" s="253"/>
      <c r="X1851" s="253"/>
      <c r="Y1851" s="253"/>
      <c r="Z1851" s="253"/>
      <c r="AA1851" s="253"/>
      <c r="AB1851" s="253"/>
      <c r="AC1851" s="253"/>
      <c r="AD1851" s="253"/>
      <c r="AE1851" s="253"/>
      <c r="AF1851" s="253"/>
      <c r="AG1851" s="253"/>
      <c r="AH1851" s="253"/>
      <c r="AI1851" s="253"/>
      <c r="AP1851" s="313"/>
      <c r="AT1851" s="313"/>
    </row>
    <row r="1852" spans="1:46" s="312" customFormat="1" ht="15" customHeight="1" x14ac:dyDescent="0.25">
      <c r="A1852" s="297"/>
      <c r="B1852" s="297"/>
      <c r="C1852" s="253"/>
      <c r="D1852" s="253"/>
      <c r="E1852" s="253"/>
      <c r="F1852" s="253"/>
      <c r="G1852" s="253"/>
      <c r="H1852" s="253"/>
      <c r="I1852" s="253"/>
      <c r="J1852" s="253"/>
      <c r="K1852" s="253"/>
      <c r="L1852" s="253"/>
      <c r="M1852" s="253"/>
      <c r="N1852" s="253"/>
      <c r="O1852" s="253"/>
      <c r="P1852" s="253"/>
      <c r="Q1852" s="253"/>
      <c r="R1852" s="253"/>
      <c r="S1852" s="253"/>
      <c r="T1852" s="253"/>
      <c r="U1852" s="253"/>
      <c r="V1852" s="253"/>
      <c r="W1852" s="253"/>
      <c r="X1852" s="253"/>
      <c r="Y1852" s="253"/>
      <c r="Z1852" s="253"/>
      <c r="AA1852" s="253"/>
      <c r="AB1852" s="253"/>
      <c r="AC1852" s="253"/>
      <c r="AD1852" s="253"/>
      <c r="AE1852" s="253"/>
      <c r="AF1852" s="253"/>
      <c r="AG1852" s="253"/>
      <c r="AH1852" s="253"/>
      <c r="AI1852" s="253"/>
      <c r="AP1852" s="313"/>
      <c r="AT1852" s="313"/>
    </row>
    <row r="1853" spans="1:46" s="312" customFormat="1" ht="15" customHeight="1" x14ac:dyDescent="0.25">
      <c r="A1853" s="297"/>
      <c r="B1853" s="297"/>
      <c r="C1853" s="253"/>
      <c r="D1853" s="253"/>
      <c r="E1853" s="253"/>
      <c r="F1853" s="253"/>
      <c r="G1853" s="253"/>
      <c r="H1853" s="253"/>
      <c r="I1853" s="253"/>
      <c r="J1853" s="253"/>
      <c r="K1853" s="253"/>
      <c r="L1853" s="253"/>
      <c r="M1853" s="253"/>
      <c r="N1853" s="253"/>
      <c r="O1853" s="253"/>
      <c r="P1853" s="253"/>
      <c r="Q1853" s="253"/>
      <c r="R1853" s="253"/>
      <c r="S1853" s="253"/>
      <c r="T1853" s="253"/>
      <c r="U1853" s="253"/>
      <c r="V1853" s="253"/>
      <c r="W1853" s="253"/>
      <c r="X1853" s="253"/>
      <c r="Y1853" s="253"/>
      <c r="Z1853" s="253"/>
      <c r="AA1853" s="253"/>
      <c r="AB1853" s="253"/>
      <c r="AC1853" s="253"/>
      <c r="AD1853" s="253"/>
      <c r="AE1853" s="253"/>
      <c r="AF1853" s="253"/>
      <c r="AG1853" s="253"/>
      <c r="AH1853" s="253"/>
      <c r="AI1853" s="253"/>
      <c r="AP1853" s="313"/>
      <c r="AT1853" s="313"/>
    </row>
    <row r="1854" spans="1:46" s="312" customFormat="1" ht="15" customHeight="1" x14ac:dyDescent="0.25">
      <c r="A1854" s="297"/>
      <c r="B1854" s="297"/>
      <c r="C1854" s="253"/>
      <c r="D1854" s="253"/>
      <c r="E1854" s="253"/>
      <c r="F1854" s="253"/>
      <c r="G1854" s="253"/>
      <c r="H1854" s="253"/>
      <c r="I1854" s="253"/>
      <c r="J1854" s="253"/>
      <c r="K1854" s="253"/>
      <c r="L1854" s="253"/>
      <c r="M1854" s="253"/>
      <c r="N1854" s="253"/>
      <c r="O1854" s="253"/>
      <c r="P1854" s="253"/>
      <c r="Q1854" s="253"/>
      <c r="R1854" s="253"/>
      <c r="S1854" s="253"/>
      <c r="T1854" s="253"/>
      <c r="U1854" s="253"/>
      <c r="V1854" s="253"/>
      <c r="W1854" s="253"/>
      <c r="X1854" s="253"/>
      <c r="Y1854" s="253"/>
      <c r="Z1854" s="253"/>
      <c r="AA1854" s="253"/>
      <c r="AB1854" s="253"/>
      <c r="AC1854" s="253"/>
      <c r="AD1854" s="253"/>
      <c r="AE1854" s="253"/>
      <c r="AF1854" s="253"/>
      <c r="AG1854" s="253"/>
      <c r="AH1854" s="253"/>
      <c r="AI1854" s="253"/>
      <c r="AP1854" s="313"/>
      <c r="AT1854" s="313"/>
    </row>
    <row r="1855" spans="1:46" s="312" customFormat="1" ht="15" customHeight="1" x14ac:dyDescent="0.25">
      <c r="A1855" s="297"/>
      <c r="B1855" s="297"/>
      <c r="C1855" s="253"/>
      <c r="D1855" s="253"/>
      <c r="E1855" s="253"/>
      <c r="F1855" s="253"/>
      <c r="G1855" s="253"/>
      <c r="H1855" s="253"/>
      <c r="I1855" s="253"/>
      <c r="J1855" s="253"/>
      <c r="K1855" s="253"/>
      <c r="L1855" s="253"/>
      <c r="M1855" s="253"/>
      <c r="N1855" s="253"/>
      <c r="O1855" s="253"/>
      <c r="P1855" s="253"/>
      <c r="Q1855" s="253"/>
      <c r="R1855" s="253"/>
      <c r="S1855" s="253"/>
      <c r="T1855" s="253"/>
      <c r="U1855" s="253"/>
      <c r="V1855" s="253"/>
      <c r="W1855" s="253"/>
      <c r="X1855" s="253"/>
      <c r="Y1855" s="253"/>
      <c r="Z1855" s="253"/>
      <c r="AA1855" s="253"/>
      <c r="AB1855" s="253"/>
      <c r="AC1855" s="253"/>
      <c r="AD1855" s="253"/>
      <c r="AE1855" s="253"/>
      <c r="AF1855" s="253"/>
      <c r="AG1855" s="253"/>
      <c r="AH1855" s="253"/>
      <c r="AI1855" s="253"/>
      <c r="AP1855" s="313"/>
      <c r="AT1855" s="313"/>
    </row>
    <row r="1856" spans="1:46" s="312" customFormat="1" ht="15" customHeight="1" x14ac:dyDescent="0.25">
      <c r="A1856" s="297"/>
      <c r="B1856" s="297"/>
      <c r="C1856" s="253"/>
      <c r="D1856" s="253"/>
      <c r="E1856" s="253"/>
      <c r="F1856" s="253"/>
      <c r="G1856" s="253"/>
      <c r="H1856" s="253"/>
      <c r="I1856" s="253"/>
      <c r="J1856" s="253"/>
      <c r="K1856" s="253"/>
      <c r="L1856" s="253"/>
      <c r="M1856" s="253"/>
      <c r="N1856" s="253"/>
      <c r="O1856" s="253"/>
      <c r="P1856" s="253"/>
      <c r="Q1856" s="253"/>
      <c r="R1856" s="253"/>
      <c r="S1856" s="253"/>
      <c r="T1856" s="253"/>
      <c r="U1856" s="253"/>
      <c r="V1856" s="253"/>
      <c r="W1856" s="253"/>
      <c r="X1856" s="253"/>
      <c r="Y1856" s="253"/>
      <c r="Z1856" s="253"/>
      <c r="AA1856" s="253"/>
      <c r="AB1856" s="253"/>
      <c r="AC1856" s="253"/>
      <c r="AD1856" s="253"/>
      <c r="AE1856" s="253"/>
      <c r="AF1856" s="253"/>
      <c r="AG1856" s="253"/>
      <c r="AH1856" s="253"/>
      <c r="AI1856" s="253"/>
      <c r="AP1856" s="313"/>
      <c r="AT1856" s="313"/>
    </row>
    <row r="1857" spans="1:46" s="312" customFormat="1" ht="15" customHeight="1" x14ac:dyDescent="0.25">
      <c r="A1857" s="297"/>
      <c r="B1857" s="297"/>
      <c r="C1857" s="253"/>
      <c r="D1857" s="253"/>
      <c r="E1857" s="253"/>
      <c r="F1857" s="253"/>
      <c r="G1857" s="253"/>
      <c r="H1857" s="253"/>
      <c r="I1857" s="253"/>
      <c r="J1857" s="253"/>
      <c r="K1857" s="253"/>
      <c r="L1857" s="253"/>
      <c r="M1857" s="253"/>
      <c r="N1857" s="253"/>
      <c r="O1857" s="253"/>
      <c r="P1857" s="253"/>
      <c r="Q1857" s="253"/>
      <c r="R1857" s="253"/>
      <c r="S1857" s="253"/>
      <c r="T1857" s="253"/>
      <c r="U1857" s="253"/>
      <c r="V1857" s="253"/>
      <c r="W1857" s="253"/>
      <c r="X1857" s="253"/>
      <c r="Y1857" s="253"/>
      <c r="Z1857" s="253"/>
      <c r="AA1857" s="253"/>
      <c r="AB1857" s="253"/>
      <c r="AC1857" s="253"/>
      <c r="AD1857" s="253"/>
      <c r="AE1857" s="253"/>
      <c r="AF1857" s="253"/>
      <c r="AG1857" s="253"/>
      <c r="AH1857" s="253"/>
      <c r="AI1857" s="253"/>
      <c r="AP1857" s="313"/>
      <c r="AT1857" s="313"/>
    </row>
    <row r="1858" spans="1:46" s="312" customFormat="1" ht="15" customHeight="1" x14ac:dyDescent="0.25">
      <c r="A1858" s="297"/>
      <c r="B1858" s="297"/>
      <c r="C1858" s="253"/>
      <c r="D1858" s="253"/>
      <c r="E1858" s="253"/>
      <c r="F1858" s="253"/>
      <c r="G1858" s="253"/>
      <c r="H1858" s="253"/>
      <c r="I1858" s="253"/>
      <c r="J1858" s="253"/>
      <c r="K1858" s="253"/>
      <c r="L1858" s="253"/>
      <c r="M1858" s="253"/>
      <c r="N1858" s="253"/>
      <c r="O1858" s="253"/>
      <c r="P1858" s="253"/>
      <c r="Q1858" s="253"/>
      <c r="R1858" s="253"/>
      <c r="S1858" s="253"/>
      <c r="T1858" s="253"/>
      <c r="U1858" s="253"/>
      <c r="V1858" s="253"/>
      <c r="W1858" s="253"/>
      <c r="X1858" s="253"/>
      <c r="Y1858" s="253"/>
      <c r="Z1858" s="253"/>
      <c r="AA1858" s="253"/>
      <c r="AB1858" s="253"/>
      <c r="AC1858" s="253"/>
      <c r="AD1858" s="253"/>
      <c r="AE1858" s="253"/>
      <c r="AF1858" s="253"/>
      <c r="AG1858" s="253"/>
      <c r="AH1858" s="253"/>
      <c r="AI1858" s="253"/>
      <c r="AP1858" s="313"/>
      <c r="AT1858" s="313"/>
    </row>
    <row r="1859" spans="1:46" s="312" customFormat="1" ht="15" customHeight="1" x14ac:dyDescent="0.25">
      <c r="A1859" s="297"/>
      <c r="B1859" s="297"/>
      <c r="C1859" s="253"/>
      <c r="D1859" s="253"/>
      <c r="E1859" s="253"/>
      <c r="F1859" s="253"/>
      <c r="G1859" s="253"/>
      <c r="H1859" s="253"/>
      <c r="I1859" s="253"/>
      <c r="J1859" s="253"/>
      <c r="K1859" s="253"/>
      <c r="L1859" s="253"/>
      <c r="M1859" s="253"/>
      <c r="N1859" s="253"/>
      <c r="O1859" s="253"/>
      <c r="P1859" s="253"/>
      <c r="Q1859" s="253"/>
      <c r="R1859" s="253"/>
      <c r="S1859" s="253"/>
      <c r="T1859" s="253"/>
      <c r="U1859" s="253"/>
      <c r="V1859" s="253"/>
      <c r="W1859" s="253"/>
      <c r="X1859" s="253"/>
      <c r="Y1859" s="253"/>
      <c r="Z1859" s="253"/>
      <c r="AA1859" s="253"/>
      <c r="AB1859" s="253"/>
      <c r="AC1859" s="253"/>
      <c r="AD1859" s="253"/>
      <c r="AE1859" s="253"/>
      <c r="AF1859" s="253"/>
      <c r="AG1859" s="253"/>
      <c r="AH1859" s="253"/>
      <c r="AI1859" s="253"/>
      <c r="AP1859" s="313"/>
      <c r="AT1859" s="313"/>
    </row>
    <row r="1860" spans="1:46" s="312" customFormat="1" ht="15" customHeight="1" x14ac:dyDescent="0.25">
      <c r="A1860" s="297"/>
      <c r="B1860" s="297"/>
      <c r="C1860" s="253"/>
      <c r="D1860" s="253"/>
      <c r="E1860" s="253"/>
      <c r="F1860" s="253"/>
      <c r="G1860" s="253"/>
      <c r="H1860" s="253"/>
      <c r="I1860" s="253"/>
      <c r="J1860" s="253"/>
      <c r="K1860" s="253"/>
      <c r="L1860" s="253"/>
      <c r="M1860" s="253"/>
      <c r="N1860" s="253"/>
      <c r="O1860" s="253"/>
      <c r="P1860" s="253"/>
      <c r="Q1860" s="253"/>
      <c r="R1860" s="253"/>
      <c r="S1860" s="253"/>
      <c r="T1860" s="253"/>
      <c r="U1860" s="253"/>
      <c r="V1860" s="253"/>
      <c r="W1860" s="253"/>
      <c r="X1860" s="253"/>
      <c r="Y1860" s="253"/>
      <c r="Z1860" s="253"/>
      <c r="AA1860" s="253"/>
      <c r="AB1860" s="253"/>
      <c r="AC1860" s="253"/>
      <c r="AD1860" s="253"/>
      <c r="AE1860" s="253"/>
      <c r="AF1860" s="253"/>
      <c r="AG1860" s="253"/>
      <c r="AH1860" s="253"/>
      <c r="AI1860" s="253"/>
      <c r="AP1860" s="313"/>
      <c r="AT1860" s="313"/>
    </row>
    <row r="1861" spans="1:46" s="312" customFormat="1" ht="15" customHeight="1" x14ac:dyDescent="0.25">
      <c r="A1861" s="297"/>
      <c r="B1861" s="297"/>
      <c r="C1861" s="253"/>
      <c r="D1861" s="253"/>
      <c r="E1861" s="253"/>
      <c r="F1861" s="253"/>
      <c r="G1861" s="253"/>
      <c r="H1861" s="253"/>
      <c r="I1861" s="253"/>
      <c r="J1861" s="253"/>
      <c r="K1861" s="253"/>
      <c r="L1861" s="253"/>
      <c r="M1861" s="253"/>
      <c r="N1861" s="253"/>
      <c r="O1861" s="253"/>
      <c r="P1861" s="253"/>
      <c r="Q1861" s="253"/>
      <c r="R1861" s="253"/>
      <c r="S1861" s="253"/>
      <c r="T1861" s="253"/>
      <c r="U1861" s="253"/>
      <c r="V1861" s="253"/>
      <c r="W1861" s="253"/>
      <c r="X1861" s="253"/>
      <c r="Y1861" s="253"/>
      <c r="Z1861" s="253"/>
      <c r="AA1861" s="253"/>
      <c r="AB1861" s="253"/>
      <c r="AC1861" s="253"/>
      <c r="AD1861" s="253"/>
      <c r="AE1861" s="253"/>
      <c r="AF1861" s="253"/>
      <c r="AG1861" s="253"/>
      <c r="AH1861" s="253"/>
      <c r="AI1861" s="253"/>
      <c r="AP1861" s="313"/>
      <c r="AT1861" s="313"/>
    </row>
    <row r="1862" spans="1:46" s="312" customFormat="1" ht="15" customHeight="1" x14ac:dyDescent="0.25">
      <c r="A1862" s="297"/>
      <c r="B1862" s="297"/>
      <c r="C1862" s="253"/>
      <c r="D1862" s="253"/>
      <c r="E1862" s="253"/>
      <c r="F1862" s="253"/>
      <c r="G1862" s="253"/>
      <c r="H1862" s="253"/>
      <c r="I1862" s="253"/>
      <c r="J1862" s="253"/>
      <c r="K1862" s="253"/>
      <c r="L1862" s="253"/>
      <c r="M1862" s="253"/>
      <c r="N1862" s="253"/>
      <c r="O1862" s="253"/>
      <c r="P1862" s="253"/>
      <c r="Q1862" s="253"/>
      <c r="R1862" s="253"/>
      <c r="S1862" s="253"/>
      <c r="T1862" s="253"/>
      <c r="U1862" s="253"/>
      <c r="V1862" s="253"/>
      <c r="W1862" s="253"/>
      <c r="X1862" s="253"/>
      <c r="Y1862" s="253"/>
      <c r="Z1862" s="253"/>
      <c r="AA1862" s="253"/>
      <c r="AB1862" s="253"/>
      <c r="AC1862" s="253"/>
      <c r="AD1862" s="253"/>
      <c r="AE1862" s="253"/>
      <c r="AF1862" s="253"/>
      <c r="AG1862" s="253"/>
      <c r="AH1862" s="253"/>
      <c r="AI1862" s="253"/>
      <c r="AP1862" s="313"/>
      <c r="AT1862" s="313"/>
    </row>
    <row r="1863" spans="1:46" s="312" customFormat="1" ht="15" customHeight="1" x14ac:dyDescent="0.25">
      <c r="A1863" s="297"/>
      <c r="B1863" s="297"/>
      <c r="C1863" s="253"/>
      <c r="D1863" s="253"/>
      <c r="E1863" s="253"/>
      <c r="F1863" s="253"/>
      <c r="G1863" s="253"/>
      <c r="H1863" s="253"/>
      <c r="I1863" s="253"/>
      <c r="J1863" s="253"/>
      <c r="K1863" s="253"/>
      <c r="L1863" s="253"/>
      <c r="M1863" s="253"/>
      <c r="N1863" s="253"/>
      <c r="O1863" s="253"/>
      <c r="P1863" s="253"/>
      <c r="Q1863" s="253"/>
      <c r="R1863" s="253"/>
      <c r="S1863" s="253"/>
      <c r="T1863" s="253"/>
      <c r="U1863" s="253"/>
      <c r="V1863" s="253"/>
      <c r="W1863" s="253"/>
      <c r="X1863" s="253"/>
      <c r="Y1863" s="253"/>
      <c r="Z1863" s="253"/>
      <c r="AA1863" s="253"/>
      <c r="AB1863" s="253"/>
      <c r="AC1863" s="253"/>
      <c r="AD1863" s="253"/>
      <c r="AE1863" s="253"/>
      <c r="AF1863" s="253"/>
      <c r="AG1863" s="253"/>
      <c r="AH1863" s="253"/>
      <c r="AI1863" s="253"/>
      <c r="AP1863" s="313"/>
      <c r="AT1863" s="313"/>
    </row>
    <row r="1864" spans="1:46" s="312" customFormat="1" ht="15" customHeight="1" x14ac:dyDescent="0.25">
      <c r="A1864" s="297"/>
      <c r="B1864" s="297"/>
      <c r="C1864" s="253"/>
      <c r="D1864" s="253"/>
      <c r="E1864" s="253"/>
      <c r="F1864" s="253"/>
      <c r="G1864" s="253"/>
      <c r="H1864" s="253"/>
      <c r="I1864" s="253"/>
      <c r="J1864" s="253"/>
      <c r="K1864" s="253"/>
      <c r="L1864" s="253"/>
      <c r="M1864" s="253"/>
      <c r="N1864" s="253"/>
      <c r="O1864" s="253"/>
      <c r="P1864" s="253"/>
      <c r="Q1864" s="253"/>
      <c r="R1864" s="253"/>
      <c r="S1864" s="253"/>
      <c r="T1864" s="253"/>
      <c r="U1864" s="253"/>
      <c r="V1864" s="253"/>
      <c r="W1864" s="253"/>
      <c r="X1864" s="253"/>
      <c r="Y1864" s="253"/>
      <c r="Z1864" s="253"/>
      <c r="AA1864" s="253"/>
      <c r="AB1864" s="253"/>
      <c r="AC1864" s="253"/>
      <c r="AD1864" s="253"/>
      <c r="AE1864" s="253"/>
      <c r="AF1864" s="253"/>
      <c r="AG1864" s="253"/>
      <c r="AH1864" s="253"/>
      <c r="AI1864" s="253"/>
      <c r="AP1864" s="313"/>
      <c r="AT1864" s="313"/>
    </row>
    <row r="1865" spans="1:46" s="312" customFormat="1" ht="15" customHeight="1" x14ac:dyDescent="0.25">
      <c r="A1865" s="297"/>
      <c r="B1865" s="297"/>
      <c r="C1865" s="253"/>
      <c r="D1865" s="253"/>
      <c r="E1865" s="253"/>
      <c r="F1865" s="253"/>
      <c r="G1865" s="253"/>
      <c r="H1865" s="253"/>
      <c r="I1865" s="253"/>
      <c r="J1865" s="253"/>
      <c r="K1865" s="253"/>
      <c r="L1865" s="253"/>
      <c r="M1865" s="253"/>
      <c r="N1865" s="253"/>
      <c r="O1865" s="253"/>
      <c r="P1865" s="253"/>
      <c r="Q1865" s="253"/>
      <c r="R1865" s="253"/>
      <c r="S1865" s="253"/>
      <c r="T1865" s="253"/>
      <c r="U1865" s="253"/>
      <c r="V1865" s="253"/>
      <c r="W1865" s="253"/>
      <c r="X1865" s="253"/>
      <c r="Y1865" s="253"/>
      <c r="Z1865" s="253"/>
      <c r="AA1865" s="253"/>
      <c r="AB1865" s="253"/>
      <c r="AC1865" s="253"/>
      <c r="AD1865" s="253"/>
      <c r="AE1865" s="253"/>
      <c r="AF1865" s="253"/>
      <c r="AG1865" s="253"/>
      <c r="AH1865" s="253"/>
      <c r="AI1865" s="253"/>
      <c r="AP1865" s="313"/>
      <c r="AT1865" s="313"/>
    </row>
    <row r="1866" spans="1:46" s="312" customFormat="1" ht="15" customHeight="1" x14ac:dyDescent="0.25">
      <c r="A1866" s="297"/>
      <c r="B1866" s="297"/>
      <c r="C1866" s="253"/>
      <c r="D1866" s="253"/>
      <c r="E1866" s="253"/>
      <c r="F1866" s="253"/>
      <c r="G1866" s="253"/>
      <c r="H1866" s="253"/>
      <c r="I1866" s="253"/>
      <c r="J1866" s="253"/>
      <c r="K1866" s="253"/>
      <c r="L1866" s="253"/>
      <c r="M1866" s="253"/>
      <c r="N1866" s="253"/>
      <c r="O1866" s="253"/>
      <c r="P1866" s="253"/>
      <c r="Q1866" s="253"/>
      <c r="R1866" s="253"/>
      <c r="S1866" s="253"/>
      <c r="T1866" s="253"/>
      <c r="U1866" s="253"/>
      <c r="V1866" s="253"/>
      <c r="W1866" s="253"/>
      <c r="X1866" s="253"/>
      <c r="Y1866" s="253"/>
      <c r="Z1866" s="253"/>
      <c r="AA1866" s="253"/>
      <c r="AB1866" s="253"/>
      <c r="AC1866" s="253"/>
      <c r="AD1866" s="253"/>
      <c r="AE1866" s="253"/>
      <c r="AF1866" s="253"/>
      <c r="AG1866" s="253"/>
      <c r="AH1866" s="253"/>
      <c r="AI1866" s="253"/>
      <c r="AP1866" s="313"/>
      <c r="AT1866" s="313"/>
    </row>
    <row r="1867" spans="1:46" s="312" customFormat="1" ht="15" customHeight="1" x14ac:dyDescent="0.25">
      <c r="A1867" s="297"/>
      <c r="B1867" s="297"/>
      <c r="C1867" s="253"/>
      <c r="D1867" s="253"/>
      <c r="E1867" s="253"/>
      <c r="F1867" s="253"/>
      <c r="G1867" s="253"/>
      <c r="H1867" s="253"/>
      <c r="I1867" s="253"/>
      <c r="J1867" s="253"/>
      <c r="K1867" s="253"/>
      <c r="L1867" s="253"/>
      <c r="M1867" s="253"/>
      <c r="N1867" s="253"/>
      <c r="O1867" s="253"/>
      <c r="P1867" s="253"/>
      <c r="Q1867" s="253"/>
      <c r="R1867" s="253"/>
      <c r="S1867" s="253"/>
      <c r="T1867" s="253"/>
      <c r="U1867" s="253"/>
      <c r="V1867" s="253"/>
      <c r="W1867" s="253"/>
      <c r="X1867" s="253"/>
      <c r="Y1867" s="253"/>
      <c r="Z1867" s="253"/>
      <c r="AA1867" s="253"/>
      <c r="AB1867" s="253"/>
      <c r="AC1867" s="253"/>
      <c r="AD1867" s="253"/>
      <c r="AE1867" s="253"/>
      <c r="AF1867" s="253"/>
      <c r="AG1867" s="253"/>
      <c r="AH1867" s="253"/>
      <c r="AI1867" s="253"/>
      <c r="AP1867" s="313"/>
      <c r="AT1867" s="313"/>
    </row>
    <row r="1868" spans="1:46" s="312" customFormat="1" ht="15" customHeight="1" x14ac:dyDescent="0.25">
      <c r="A1868" s="297"/>
      <c r="B1868" s="297"/>
      <c r="C1868" s="253"/>
      <c r="D1868" s="253"/>
      <c r="E1868" s="253"/>
      <c r="F1868" s="253"/>
      <c r="G1868" s="253"/>
      <c r="H1868" s="253"/>
      <c r="I1868" s="253"/>
      <c r="J1868" s="253"/>
      <c r="K1868" s="253"/>
      <c r="L1868" s="253"/>
      <c r="M1868" s="253"/>
      <c r="N1868" s="253"/>
      <c r="O1868" s="253"/>
      <c r="P1868" s="253"/>
      <c r="Q1868" s="253"/>
      <c r="R1868" s="253"/>
      <c r="S1868" s="253"/>
      <c r="T1868" s="253"/>
      <c r="U1868" s="253"/>
      <c r="V1868" s="253"/>
      <c r="W1868" s="253"/>
      <c r="X1868" s="253"/>
      <c r="Y1868" s="253"/>
      <c r="Z1868" s="253"/>
      <c r="AA1868" s="253"/>
      <c r="AB1868" s="253"/>
      <c r="AC1868" s="253"/>
      <c r="AD1868" s="253"/>
      <c r="AE1868" s="253"/>
      <c r="AF1868" s="253"/>
      <c r="AG1868" s="253"/>
      <c r="AH1868" s="253"/>
      <c r="AI1868" s="253"/>
      <c r="AP1868" s="313"/>
      <c r="AT1868" s="313"/>
    </row>
    <row r="1869" spans="1:46" s="312" customFormat="1" ht="15" customHeight="1" x14ac:dyDescent="0.25">
      <c r="A1869" s="297"/>
      <c r="B1869" s="297"/>
      <c r="C1869" s="253"/>
      <c r="D1869" s="253"/>
      <c r="E1869" s="253"/>
      <c r="F1869" s="253"/>
      <c r="G1869" s="253"/>
      <c r="H1869" s="253"/>
      <c r="I1869" s="253"/>
      <c r="J1869" s="253"/>
      <c r="K1869" s="253"/>
      <c r="L1869" s="253"/>
      <c r="M1869" s="253"/>
      <c r="N1869" s="253"/>
      <c r="O1869" s="253"/>
      <c r="P1869" s="253"/>
      <c r="Q1869" s="253"/>
      <c r="R1869" s="253"/>
      <c r="S1869" s="253"/>
      <c r="T1869" s="253"/>
      <c r="U1869" s="253"/>
      <c r="V1869" s="253"/>
      <c r="W1869" s="253"/>
      <c r="X1869" s="253"/>
      <c r="Y1869" s="253"/>
      <c r="Z1869" s="253"/>
      <c r="AA1869" s="253"/>
      <c r="AB1869" s="253"/>
      <c r="AC1869" s="253"/>
      <c r="AD1869" s="253"/>
      <c r="AE1869" s="253"/>
      <c r="AF1869" s="253"/>
      <c r="AG1869" s="253"/>
      <c r="AH1869" s="253"/>
      <c r="AI1869" s="253"/>
      <c r="AP1869" s="313"/>
      <c r="AT1869" s="313"/>
    </row>
    <row r="1870" spans="1:46" s="312" customFormat="1" ht="15" customHeight="1" x14ac:dyDescent="0.25">
      <c r="A1870" s="297"/>
      <c r="B1870" s="297"/>
      <c r="C1870" s="253"/>
      <c r="D1870" s="253"/>
      <c r="E1870" s="253"/>
      <c r="F1870" s="253"/>
      <c r="G1870" s="253"/>
      <c r="H1870" s="253"/>
      <c r="I1870" s="253"/>
      <c r="J1870" s="253"/>
      <c r="K1870" s="253"/>
      <c r="L1870" s="253"/>
      <c r="M1870" s="253"/>
      <c r="N1870" s="253"/>
      <c r="O1870" s="253"/>
      <c r="P1870" s="253"/>
      <c r="Q1870" s="253"/>
      <c r="R1870" s="253"/>
      <c r="S1870" s="253"/>
      <c r="T1870" s="253"/>
      <c r="U1870" s="253"/>
      <c r="V1870" s="253"/>
      <c r="W1870" s="253"/>
      <c r="X1870" s="253"/>
      <c r="Y1870" s="253"/>
      <c r="Z1870" s="253"/>
      <c r="AA1870" s="253"/>
      <c r="AB1870" s="253"/>
      <c r="AC1870" s="253"/>
      <c r="AD1870" s="253"/>
      <c r="AE1870" s="253"/>
      <c r="AF1870" s="253"/>
      <c r="AG1870" s="253"/>
      <c r="AH1870" s="253"/>
      <c r="AI1870" s="253"/>
      <c r="AP1870" s="313"/>
      <c r="AT1870" s="313"/>
    </row>
    <row r="1871" spans="1:46" s="312" customFormat="1" ht="15" customHeight="1" x14ac:dyDescent="0.25">
      <c r="A1871" s="297"/>
      <c r="B1871" s="297"/>
      <c r="C1871" s="253"/>
      <c r="D1871" s="253"/>
      <c r="E1871" s="253"/>
      <c r="F1871" s="253"/>
      <c r="G1871" s="253"/>
      <c r="H1871" s="253"/>
      <c r="I1871" s="253"/>
      <c r="J1871" s="253"/>
      <c r="K1871" s="253"/>
      <c r="L1871" s="253"/>
      <c r="M1871" s="253"/>
      <c r="N1871" s="253"/>
      <c r="O1871" s="253"/>
      <c r="P1871" s="253"/>
      <c r="Q1871" s="253"/>
      <c r="R1871" s="253"/>
      <c r="S1871" s="253"/>
      <c r="T1871" s="253"/>
      <c r="U1871" s="253"/>
      <c r="V1871" s="253"/>
      <c r="W1871" s="253"/>
      <c r="X1871" s="253"/>
      <c r="Y1871" s="253"/>
      <c r="Z1871" s="253"/>
      <c r="AA1871" s="253"/>
      <c r="AB1871" s="253"/>
      <c r="AC1871" s="253"/>
      <c r="AD1871" s="253"/>
      <c r="AE1871" s="253"/>
      <c r="AF1871" s="253"/>
      <c r="AG1871" s="253"/>
      <c r="AH1871" s="253"/>
      <c r="AI1871" s="253"/>
      <c r="AP1871" s="313"/>
      <c r="AT1871" s="313"/>
    </row>
    <row r="1872" spans="1:46" s="312" customFormat="1" ht="15" customHeight="1" x14ac:dyDescent="0.25">
      <c r="A1872" s="297"/>
      <c r="B1872" s="297"/>
      <c r="C1872" s="253"/>
      <c r="D1872" s="253"/>
      <c r="E1872" s="253"/>
      <c r="F1872" s="253"/>
      <c r="G1872" s="253"/>
      <c r="H1872" s="253"/>
      <c r="I1872" s="253"/>
      <c r="J1872" s="253"/>
      <c r="K1872" s="253"/>
      <c r="L1872" s="253"/>
      <c r="M1872" s="253"/>
      <c r="N1872" s="253"/>
      <c r="O1872" s="253"/>
      <c r="P1872" s="253"/>
      <c r="Q1872" s="253"/>
      <c r="R1872" s="253"/>
      <c r="S1872" s="253"/>
      <c r="T1872" s="253"/>
      <c r="U1872" s="253"/>
      <c r="V1872" s="253"/>
      <c r="W1872" s="253"/>
      <c r="X1872" s="253"/>
      <c r="Y1872" s="253"/>
      <c r="Z1872" s="253"/>
      <c r="AA1872" s="253"/>
      <c r="AB1872" s="253"/>
      <c r="AC1872" s="253"/>
      <c r="AD1872" s="253"/>
      <c r="AE1872" s="253"/>
      <c r="AF1872" s="253"/>
      <c r="AG1872" s="253"/>
      <c r="AH1872" s="253"/>
      <c r="AI1872" s="253"/>
      <c r="AP1872" s="313"/>
      <c r="AT1872" s="313"/>
    </row>
    <row r="1873" spans="1:46" s="312" customFormat="1" ht="15" customHeight="1" x14ac:dyDescent="0.25">
      <c r="A1873" s="297"/>
      <c r="B1873" s="297"/>
      <c r="C1873" s="253"/>
      <c r="D1873" s="253"/>
      <c r="E1873" s="253"/>
      <c r="F1873" s="253"/>
      <c r="G1873" s="253"/>
      <c r="H1873" s="253"/>
      <c r="I1873" s="253"/>
      <c r="J1873" s="253"/>
      <c r="K1873" s="253"/>
      <c r="L1873" s="253"/>
      <c r="M1873" s="253"/>
      <c r="N1873" s="253"/>
      <c r="O1873" s="253"/>
      <c r="P1873" s="253"/>
      <c r="Q1873" s="253"/>
      <c r="R1873" s="253"/>
      <c r="S1873" s="253"/>
      <c r="T1873" s="253"/>
      <c r="U1873" s="253"/>
      <c r="V1873" s="253"/>
      <c r="W1873" s="253"/>
      <c r="X1873" s="253"/>
      <c r="Y1873" s="253"/>
      <c r="Z1873" s="253"/>
      <c r="AA1873" s="253"/>
      <c r="AB1873" s="253"/>
      <c r="AC1873" s="253"/>
      <c r="AD1873" s="253"/>
      <c r="AE1873" s="253"/>
      <c r="AF1873" s="253"/>
      <c r="AG1873" s="253"/>
      <c r="AH1873" s="253"/>
      <c r="AI1873" s="253"/>
      <c r="AP1873" s="313"/>
      <c r="AT1873" s="313"/>
    </row>
    <row r="1874" spans="1:46" s="312" customFormat="1" ht="15" customHeight="1" x14ac:dyDescent="0.25">
      <c r="A1874" s="297"/>
      <c r="B1874" s="297"/>
      <c r="C1874" s="253"/>
      <c r="D1874" s="253"/>
      <c r="E1874" s="253"/>
      <c r="F1874" s="253"/>
      <c r="G1874" s="253"/>
      <c r="H1874" s="253"/>
      <c r="I1874" s="253"/>
      <c r="J1874" s="253"/>
      <c r="K1874" s="253"/>
      <c r="L1874" s="253"/>
      <c r="M1874" s="253"/>
      <c r="N1874" s="253"/>
      <c r="O1874" s="253"/>
      <c r="P1874" s="253"/>
      <c r="Q1874" s="253"/>
      <c r="R1874" s="253"/>
      <c r="S1874" s="253"/>
      <c r="T1874" s="253"/>
      <c r="U1874" s="253"/>
      <c r="V1874" s="253"/>
      <c r="W1874" s="253"/>
      <c r="X1874" s="253"/>
      <c r="Y1874" s="253"/>
      <c r="Z1874" s="253"/>
      <c r="AA1874" s="253"/>
      <c r="AB1874" s="253"/>
      <c r="AC1874" s="253"/>
      <c r="AD1874" s="253"/>
      <c r="AE1874" s="253"/>
      <c r="AF1874" s="253"/>
      <c r="AG1874" s="253"/>
      <c r="AH1874" s="253"/>
      <c r="AI1874" s="253"/>
      <c r="AP1874" s="313"/>
      <c r="AT1874" s="313"/>
    </row>
    <row r="1875" spans="1:46" s="312" customFormat="1" ht="15" customHeight="1" x14ac:dyDescent="0.25">
      <c r="A1875" s="297"/>
      <c r="B1875" s="297"/>
      <c r="C1875" s="253"/>
      <c r="D1875" s="253"/>
      <c r="E1875" s="253"/>
      <c r="F1875" s="253"/>
      <c r="G1875" s="253"/>
      <c r="H1875" s="253"/>
      <c r="I1875" s="253"/>
      <c r="J1875" s="253"/>
      <c r="K1875" s="253"/>
      <c r="L1875" s="253"/>
      <c r="M1875" s="253"/>
      <c r="N1875" s="253"/>
      <c r="O1875" s="253"/>
      <c r="P1875" s="253"/>
      <c r="Q1875" s="253"/>
      <c r="R1875" s="253"/>
      <c r="S1875" s="253"/>
      <c r="T1875" s="253"/>
      <c r="U1875" s="253"/>
      <c r="V1875" s="253"/>
      <c r="W1875" s="253"/>
      <c r="X1875" s="253"/>
      <c r="Y1875" s="253"/>
      <c r="Z1875" s="253"/>
      <c r="AA1875" s="253"/>
      <c r="AB1875" s="253"/>
      <c r="AC1875" s="253"/>
      <c r="AD1875" s="253"/>
      <c r="AE1875" s="253"/>
      <c r="AF1875" s="253"/>
      <c r="AG1875" s="253"/>
      <c r="AH1875" s="253"/>
      <c r="AI1875" s="253"/>
      <c r="AP1875" s="313"/>
      <c r="AT1875" s="313"/>
    </row>
    <row r="1876" spans="1:46" s="312" customFormat="1" ht="15" customHeight="1" x14ac:dyDescent="0.25">
      <c r="A1876" s="297"/>
      <c r="B1876" s="297"/>
      <c r="C1876" s="253"/>
      <c r="D1876" s="253"/>
      <c r="E1876" s="253"/>
      <c r="F1876" s="253"/>
      <c r="G1876" s="253"/>
      <c r="H1876" s="253"/>
      <c r="I1876" s="253"/>
      <c r="J1876" s="253"/>
      <c r="K1876" s="253"/>
      <c r="L1876" s="253"/>
      <c r="M1876" s="253"/>
      <c r="N1876" s="253"/>
      <c r="O1876" s="253"/>
      <c r="P1876" s="253"/>
      <c r="Q1876" s="253"/>
      <c r="R1876" s="253"/>
      <c r="S1876" s="253"/>
      <c r="T1876" s="253"/>
      <c r="U1876" s="253"/>
      <c r="V1876" s="253"/>
      <c r="W1876" s="253"/>
      <c r="X1876" s="253"/>
      <c r="Y1876" s="253"/>
      <c r="Z1876" s="253"/>
      <c r="AA1876" s="253"/>
      <c r="AB1876" s="253"/>
      <c r="AC1876" s="253"/>
      <c r="AD1876" s="253"/>
      <c r="AE1876" s="253"/>
      <c r="AF1876" s="253"/>
      <c r="AG1876" s="253"/>
      <c r="AH1876" s="253"/>
      <c r="AI1876" s="253"/>
      <c r="AP1876" s="313"/>
      <c r="AT1876" s="313"/>
    </row>
    <row r="1877" spans="1:46" s="312" customFormat="1" ht="15" customHeight="1" x14ac:dyDescent="0.25">
      <c r="A1877" s="297"/>
      <c r="B1877" s="297"/>
      <c r="C1877" s="253"/>
      <c r="D1877" s="253"/>
      <c r="E1877" s="253"/>
      <c r="F1877" s="253"/>
      <c r="G1877" s="253"/>
      <c r="H1877" s="253"/>
      <c r="I1877" s="253"/>
      <c r="J1877" s="253"/>
      <c r="K1877" s="253"/>
      <c r="L1877" s="253"/>
      <c r="M1877" s="253"/>
      <c r="N1877" s="253"/>
      <c r="O1877" s="253"/>
      <c r="P1877" s="253"/>
      <c r="Q1877" s="253"/>
      <c r="R1877" s="253"/>
      <c r="S1877" s="253"/>
      <c r="T1877" s="253"/>
      <c r="U1877" s="253"/>
      <c r="V1877" s="253"/>
      <c r="W1877" s="253"/>
      <c r="X1877" s="253"/>
      <c r="Y1877" s="253"/>
      <c r="Z1877" s="253"/>
      <c r="AA1877" s="253"/>
      <c r="AB1877" s="253"/>
      <c r="AC1877" s="253"/>
      <c r="AD1877" s="253"/>
      <c r="AE1877" s="253"/>
      <c r="AF1877" s="253"/>
      <c r="AG1877" s="253"/>
      <c r="AH1877" s="253"/>
      <c r="AI1877" s="253"/>
      <c r="AP1877" s="313"/>
      <c r="AT1877" s="313"/>
    </row>
    <row r="1878" spans="1:46" s="312" customFormat="1" ht="15" customHeight="1" x14ac:dyDescent="0.25">
      <c r="A1878" s="297"/>
      <c r="B1878" s="297"/>
      <c r="C1878" s="253"/>
      <c r="D1878" s="253"/>
      <c r="E1878" s="253"/>
      <c r="F1878" s="253"/>
      <c r="G1878" s="253"/>
      <c r="H1878" s="253"/>
      <c r="I1878" s="253"/>
      <c r="J1878" s="253"/>
      <c r="K1878" s="253"/>
      <c r="L1878" s="253"/>
      <c r="M1878" s="253"/>
      <c r="N1878" s="253"/>
      <c r="O1878" s="253"/>
      <c r="P1878" s="253"/>
      <c r="Q1878" s="253"/>
      <c r="R1878" s="253"/>
      <c r="S1878" s="253"/>
      <c r="T1878" s="253"/>
      <c r="U1878" s="253"/>
      <c r="V1878" s="253"/>
      <c r="W1878" s="253"/>
      <c r="X1878" s="253"/>
      <c r="Y1878" s="253"/>
      <c r="Z1878" s="253"/>
      <c r="AA1878" s="253"/>
      <c r="AB1878" s="253"/>
      <c r="AC1878" s="253"/>
      <c r="AD1878" s="253"/>
      <c r="AE1878" s="253"/>
      <c r="AF1878" s="253"/>
      <c r="AG1878" s="253"/>
      <c r="AH1878" s="253"/>
      <c r="AI1878" s="253"/>
      <c r="AP1878" s="313"/>
      <c r="AT1878" s="313"/>
    </row>
    <row r="1879" spans="1:46" s="312" customFormat="1" ht="15" customHeight="1" x14ac:dyDescent="0.25">
      <c r="A1879" s="297"/>
      <c r="B1879" s="297"/>
      <c r="C1879" s="253"/>
      <c r="D1879" s="253"/>
      <c r="E1879" s="253"/>
      <c r="F1879" s="253"/>
      <c r="G1879" s="253"/>
      <c r="H1879" s="253"/>
      <c r="I1879" s="253"/>
      <c r="J1879" s="253"/>
      <c r="K1879" s="253"/>
      <c r="L1879" s="253"/>
      <c r="M1879" s="253"/>
      <c r="N1879" s="253"/>
      <c r="O1879" s="253"/>
      <c r="P1879" s="253"/>
      <c r="Q1879" s="253"/>
      <c r="R1879" s="253"/>
      <c r="S1879" s="253"/>
      <c r="T1879" s="253"/>
      <c r="U1879" s="253"/>
      <c r="V1879" s="253"/>
      <c r="W1879" s="253"/>
      <c r="X1879" s="253"/>
      <c r="Y1879" s="253"/>
      <c r="Z1879" s="253"/>
      <c r="AA1879" s="253"/>
      <c r="AB1879" s="253"/>
      <c r="AC1879" s="253"/>
      <c r="AD1879" s="253"/>
      <c r="AE1879" s="253"/>
      <c r="AF1879" s="253"/>
      <c r="AG1879" s="253"/>
      <c r="AH1879" s="253"/>
      <c r="AI1879" s="253"/>
      <c r="AP1879" s="313"/>
      <c r="AT1879" s="313"/>
    </row>
    <row r="1880" spans="1:46" s="312" customFormat="1" ht="15" customHeight="1" x14ac:dyDescent="0.25">
      <c r="A1880" s="297"/>
      <c r="B1880" s="297"/>
      <c r="C1880" s="253"/>
      <c r="D1880" s="253"/>
      <c r="E1880" s="253"/>
      <c r="F1880" s="253"/>
      <c r="G1880" s="253"/>
      <c r="H1880" s="253"/>
      <c r="I1880" s="253"/>
      <c r="J1880" s="253"/>
      <c r="K1880" s="253"/>
      <c r="L1880" s="253"/>
      <c r="M1880" s="253"/>
      <c r="N1880" s="253"/>
      <c r="O1880" s="253"/>
      <c r="P1880" s="253"/>
      <c r="Q1880" s="253"/>
      <c r="R1880" s="253"/>
      <c r="S1880" s="253"/>
      <c r="T1880" s="253"/>
      <c r="U1880" s="253"/>
      <c r="V1880" s="253"/>
      <c r="W1880" s="253"/>
      <c r="X1880" s="253"/>
      <c r="Y1880" s="253"/>
      <c r="Z1880" s="253"/>
      <c r="AA1880" s="253"/>
      <c r="AB1880" s="253"/>
      <c r="AC1880" s="253"/>
      <c r="AD1880" s="253"/>
      <c r="AE1880" s="253"/>
      <c r="AF1880" s="253"/>
      <c r="AG1880" s="253"/>
      <c r="AH1880" s="253"/>
      <c r="AI1880" s="253"/>
      <c r="AP1880" s="313"/>
      <c r="AT1880" s="313"/>
    </row>
    <row r="1881" spans="1:46" s="312" customFormat="1" ht="15" customHeight="1" x14ac:dyDescent="0.25">
      <c r="A1881" s="297"/>
      <c r="B1881" s="297"/>
      <c r="C1881" s="253"/>
      <c r="D1881" s="253"/>
      <c r="E1881" s="253"/>
      <c r="F1881" s="253"/>
      <c r="G1881" s="253"/>
      <c r="H1881" s="253"/>
      <c r="I1881" s="253"/>
      <c r="J1881" s="253"/>
      <c r="K1881" s="253"/>
      <c r="L1881" s="253"/>
      <c r="M1881" s="253"/>
      <c r="N1881" s="253"/>
      <c r="O1881" s="253"/>
      <c r="P1881" s="253"/>
      <c r="Q1881" s="253"/>
      <c r="R1881" s="253"/>
      <c r="S1881" s="253"/>
      <c r="T1881" s="253"/>
      <c r="U1881" s="253"/>
      <c r="V1881" s="253"/>
      <c r="W1881" s="253"/>
      <c r="X1881" s="253"/>
      <c r="Y1881" s="253"/>
      <c r="Z1881" s="253"/>
      <c r="AA1881" s="253"/>
      <c r="AB1881" s="253"/>
      <c r="AC1881" s="253"/>
      <c r="AD1881" s="253"/>
      <c r="AE1881" s="253"/>
      <c r="AF1881" s="253"/>
      <c r="AG1881" s="253"/>
      <c r="AH1881" s="253"/>
      <c r="AI1881" s="253"/>
      <c r="AP1881" s="313"/>
      <c r="AT1881" s="313"/>
    </row>
    <row r="1882" spans="1:46" s="312" customFormat="1" ht="15" customHeight="1" x14ac:dyDescent="0.25">
      <c r="A1882" s="297"/>
      <c r="B1882" s="297"/>
      <c r="C1882" s="253"/>
      <c r="D1882" s="253"/>
      <c r="E1882" s="253"/>
      <c r="F1882" s="253"/>
      <c r="G1882" s="253"/>
      <c r="H1882" s="253"/>
      <c r="I1882" s="253"/>
      <c r="J1882" s="253"/>
      <c r="K1882" s="253"/>
      <c r="L1882" s="253"/>
      <c r="M1882" s="253"/>
      <c r="N1882" s="253"/>
      <c r="O1882" s="253"/>
      <c r="P1882" s="253"/>
      <c r="Q1882" s="253"/>
      <c r="R1882" s="253"/>
      <c r="S1882" s="253"/>
      <c r="T1882" s="253"/>
      <c r="U1882" s="253"/>
      <c r="V1882" s="253"/>
      <c r="W1882" s="253"/>
      <c r="X1882" s="253"/>
      <c r="Y1882" s="253"/>
      <c r="Z1882" s="253"/>
      <c r="AA1882" s="253"/>
      <c r="AB1882" s="253"/>
      <c r="AC1882" s="253"/>
      <c r="AD1882" s="253"/>
      <c r="AE1882" s="253"/>
      <c r="AF1882" s="253"/>
      <c r="AG1882" s="253"/>
      <c r="AH1882" s="253"/>
      <c r="AI1882" s="253"/>
      <c r="AP1882" s="313"/>
      <c r="AT1882" s="313"/>
    </row>
    <row r="1883" spans="1:46" s="312" customFormat="1" ht="15" customHeight="1" x14ac:dyDescent="0.25">
      <c r="A1883" s="297"/>
      <c r="B1883" s="297"/>
      <c r="C1883" s="253"/>
      <c r="D1883" s="253"/>
      <c r="E1883" s="253"/>
      <c r="F1883" s="253"/>
      <c r="G1883" s="253"/>
      <c r="H1883" s="253"/>
      <c r="I1883" s="253"/>
      <c r="J1883" s="253"/>
      <c r="K1883" s="253"/>
      <c r="L1883" s="253"/>
      <c r="M1883" s="253"/>
      <c r="N1883" s="253"/>
      <c r="O1883" s="253"/>
      <c r="P1883" s="253"/>
      <c r="Q1883" s="253"/>
      <c r="R1883" s="253"/>
      <c r="S1883" s="253"/>
      <c r="T1883" s="253"/>
      <c r="U1883" s="253"/>
      <c r="V1883" s="253"/>
      <c r="W1883" s="253"/>
      <c r="X1883" s="253"/>
      <c r="Y1883" s="253"/>
      <c r="Z1883" s="253"/>
      <c r="AA1883" s="253"/>
      <c r="AB1883" s="253"/>
      <c r="AC1883" s="253"/>
      <c r="AD1883" s="253"/>
      <c r="AE1883" s="253"/>
      <c r="AF1883" s="253"/>
      <c r="AG1883" s="253"/>
      <c r="AH1883" s="253"/>
      <c r="AI1883" s="253"/>
      <c r="AP1883" s="313"/>
      <c r="AT1883" s="313"/>
    </row>
    <row r="1884" spans="1:46" s="312" customFormat="1" ht="15" customHeight="1" x14ac:dyDescent="0.25">
      <c r="A1884" s="297"/>
      <c r="B1884" s="297"/>
      <c r="C1884" s="253"/>
      <c r="D1884" s="253"/>
      <c r="E1884" s="253"/>
      <c r="F1884" s="253"/>
      <c r="G1884" s="253"/>
      <c r="H1884" s="253"/>
      <c r="I1884" s="253"/>
      <c r="J1884" s="253"/>
      <c r="K1884" s="253"/>
      <c r="L1884" s="253"/>
      <c r="M1884" s="253"/>
      <c r="N1884" s="253"/>
      <c r="O1884" s="253"/>
      <c r="P1884" s="253"/>
      <c r="Q1884" s="253"/>
      <c r="R1884" s="253"/>
      <c r="S1884" s="253"/>
      <c r="T1884" s="253"/>
      <c r="U1884" s="253"/>
      <c r="V1884" s="253"/>
      <c r="W1884" s="253"/>
      <c r="X1884" s="253"/>
      <c r="Y1884" s="253"/>
      <c r="Z1884" s="253"/>
      <c r="AA1884" s="253"/>
      <c r="AB1884" s="253"/>
      <c r="AC1884" s="253"/>
      <c r="AD1884" s="253"/>
      <c r="AE1884" s="253"/>
      <c r="AF1884" s="253"/>
      <c r="AG1884" s="253"/>
      <c r="AH1884" s="253"/>
      <c r="AI1884" s="253"/>
      <c r="AP1884" s="313"/>
      <c r="AT1884" s="313"/>
    </row>
    <row r="1885" spans="1:46" s="312" customFormat="1" ht="15" customHeight="1" x14ac:dyDescent="0.25">
      <c r="A1885" s="297"/>
      <c r="B1885" s="297"/>
      <c r="C1885" s="253"/>
      <c r="D1885" s="253"/>
      <c r="E1885" s="253"/>
      <c r="F1885" s="253"/>
      <c r="G1885" s="253"/>
      <c r="H1885" s="253"/>
      <c r="I1885" s="253"/>
      <c r="J1885" s="253"/>
      <c r="K1885" s="253"/>
      <c r="L1885" s="253"/>
      <c r="M1885" s="253"/>
      <c r="N1885" s="253"/>
      <c r="O1885" s="253"/>
      <c r="P1885" s="253"/>
      <c r="Q1885" s="253"/>
      <c r="R1885" s="253"/>
      <c r="S1885" s="253"/>
      <c r="T1885" s="253"/>
      <c r="U1885" s="253"/>
      <c r="V1885" s="253"/>
      <c r="W1885" s="253"/>
      <c r="X1885" s="253"/>
      <c r="Y1885" s="253"/>
      <c r="Z1885" s="253"/>
      <c r="AA1885" s="253"/>
      <c r="AB1885" s="253"/>
      <c r="AC1885" s="253"/>
      <c r="AD1885" s="253"/>
      <c r="AE1885" s="253"/>
      <c r="AF1885" s="253"/>
      <c r="AG1885" s="253"/>
      <c r="AH1885" s="253"/>
      <c r="AI1885" s="253"/>
      <c r="AP1885" s="313"/>
      <c r="AT1885" s="313"/>
    </row>
    <row r="1886" spans="1:46" s="312" customFormat="1" ht="15" customHeight="1" x14ac:dyDescent="0.25">
      <c r="A1886" s="297"/>
      <c r="B1886" s="297"/>
      <c r="C1886" s="253"/>
      <c r="D1886" s="253"/>
      <c r="E1886" s="253"/>
      <c r="F1886" s="253"/>
      <c r="G1886" s="253"/>
      <c r="H1886" s="253"/>
      <c r="I1886" s="253"/>
      <c r="J1886" s="253"/>
      <c r="K1886" s="253"/>
      <c r="L1886" s="253"/>
      <c r="M1886" s="253"/>
      <c r="N1886" s="253"/>
      <c r="O1886" s="253"/>
      <c r="P1886" s="253"/>
      <c r="Q1886" s="253"/>
      <c r="R1886" s="253"/>
      <c r="S1886" s="253"/>
      <c r="T1886" s="253"/>
      <c r="U1886" s="253"/>
      <c r="V1886" s="253"/>
      <c r="W1886" s="253"/>
      <c r="X1886" s="253"/>
      <c r="Y1886" s="253"/>
      <c r="Z1886" s="253"/>
      <c r="AA1886" s="253"/>
      <c r="AB1886" s="253"/>
      <c r="AC1886" s="253"/>
      <c r="AD1886" s="253"/>
      <c r="AE1886" s="253"/>
      <c r="AF1886" s="253"/>
      <c r="AG1886" s="253"/>
      <c r="AH1886" s="253"/>
      <c r="AI1886" s="253"/>
      <c r="AP1886" s="313"/>
      <c r="AT1886" s="313"/>
    </row>
    <row r="1887" spans="1:46" s="312" customFormat="1" ht="15" customHeight="1" x14ac:dyDescent="0.25">
      <c r="A1887" s="297"/>
      <c r="B1887" s="297"/>
      <c r="C1887" s="253"/>
      <c r="D1887" s="253"/>
      <c r="E1887" s="253"/>
      <c r="F1887" s="253"/>
      <c r="G1887" s="253"/>
      <c r="H1887" s="253"/>
      <c r="I1887" s="253"/>
      <c r="J1887" s="253"/>
      <c r="K1887" s="253"/>
      <c r="L1887" s="253"/>
      <c r="M1887" s="253"/>
      <c r="N1887" s="253"/>
      <c r="O1887" s="253"/>
      <c r="P1887" s="253"/>
      <c r="Q1887" s="253"/>
      <c r="R1887" s="253"/>
      <c r="S1887" s="253"/>
      <c r="T1887" s="253"/>
      <c r="U1887" s="253"/>
      <c r="V1887" s="253"/>
      <c r="W1887" s="253"/>
      <c r="X1887" s="253"/>
      <c r="Y1887" s="253"/>
      <c r="Z1887" s="253"/>
      <c r="AA1887" s="253"/>
      <c r="AB1887" s="253"/>
      <c r="AC1887" s="253"/>
      <c r="AD1887" s="253"/>
      <c r="AE1887" s="253"/>
      <c r="AF1887" s="253"/>
      <c r="AG1887" s="253"/>
      <c r="AH1887" s="253"/>
      <c r="AI1887" s="253"/>
      <c r="AP1887" s="313"/>
      <c r="AT1887" s="313"/>
    </row>
    <row r="1888" spans="1:46" s="312" customFormat="1" ht="15" customHeight="1" x14ac:dyDescent="0.25">
      <c r="A1888" s="297"/>
      <c r="B1888" s="297"/>
      <c r="C1888" s="253"/>
      <c r="D1888" s="253"/>
      <c r="E1888" s="253"/>
      <c r="F1888" s="253"/>
      <c r="G1888" s="253"/>
      <c r="H1888" s="253"/>
      <c r="I1888" s="253"/>
      <c r="J1888" s="253"/>
      <c r="K1888" s="253"/>
      <c r="L1888" s="253"/>
      <c r="M1888" s="253"/>
      <c r="N1888" s="253"/>
      <c r="O1888" s="253"/>
      <c r="P1888" s="253"/>
      <c r="Q1888" s="253"/>
      <c r="R1888" s="253"/>
      <c r="S1888" s="253"/>
      <c r="T1888" s="253"/>
      <c r="U1888" s="253"/>
      <c r="V1888" s="253"/>
      <c r="W1888" s="253"/>
      <c r="X1888" s="253"/>
      <c r="Y1888" s="253"/>
      <c r="Z1888" s="253"/>
      <c r="AA1888" s="253"/>
      <c r="AB1888" s="253"/>
      <c r="AC1888" s="253"/>
      <c r="AD1888" s="253"/>
      <c r="AE1888" s="253"/>
      <c r="AF1888" s="253"/>
      <c r="AG1888" s="253"/>
      <c r="AH1888" s="253"/>
      <c r="AI1888" s="253"/>
      <c r="AP1888" s="313"/>
      <c r="AT1888" s="313"/>
    </row>
    <row r="1889" spans="1:46" s="312" customFormat="1" ht="15" customHeight="1" x14ac:dyDescent="0.25">
      <c r="A1889" s="297"/>
      <c r="B1889" s="297"/>
      <c r="C1889" s="253"/>
      <c r="D1889" s="253"/>
      <c r="E1889" s="253"/>
      <c r="F1889" s="253"/>
      <c r="G1889" s="253"/>
      <c r="H1889" s="253"/>
      <c r="I1889" s="253"/>
      <c r="J1889" s="253"/>
      <c r="K1889" s="253"/>
      <c r="L1889" s="253"/>
      <c r="M1889" s="253"/>
      <c r="N1889" s="253"/>
      <c r="O1889" s="253"/>
      <c r="P1889" s="253"/>
      <c r="Q1889" s="253"/>
      <c r="R1889" s="253"/>
      <c r="S1889" s="253"/>
      <c r="T1889" s="253"/>
      <c r="U1889" s="253"/>
      <c r="V1889" s="253"/>
      <c r="W1889" s="253"/>
      <c r="X1889" s="253"/>
      <c r="Y1889" s="253"/>
      <c r="Z1889" s="253"/>
      <c r="AA1889" s="253"/>
      <c r="AB1889" s="253"/>
      <c r="AC1889" s="253"/>
      <c r="AD1889" s="253"/>
      <c r="AE1889" s="253"/>
      <c r="AF1889" s="253"/>
      <c r="AG1889" s="253"/>
      <c r="AH1889" s="253"/>
      <c r="AI1889" s="253"/>
      <c r="AP1889" s="313"/>
      <c r="AT1889" s="313"/>
    </row>
    <row r="1890" spans="1:46" s="312" customFormat="1" ht="15" customHeight="1" x14ac:dyDescent="0.25">
      <c r="A1890" s="297"/>
      <c r="B1890" s="297"/>
      <c r="C1890" s="253"/>
      <c r="D1890" s="253"/>
      <c r="E1890" s="253"/>
      <c r="F1890" s="253"/>
      <c r="G1890" s="253"/>
      <c r="H1890" s="253"/>
      <c r="I1890" s="253"/>
      <c r="J1890" s="253"/>
      <c r="K1890" s="253"/>
      <c r="L1890" s="253"/>
      <c r="M1890" s="253"/>
      <c r="N1890" s="253"/>
      <c r="O1890" s="253"/>
      <c r="P1890" s="253"/>
      <c r="Q1890" s="253"/>
      <c r="R1890" s="253"/>
      <c r="S1890" s="253"/>
      <c r="T1890" s="253"/>
      <c r="U1890" s="253"/>
      <c r="V1890" s="253"/>
      <c r="W1890" s="253"/>
      <c r="X1890" s="253"/>
      <c r="Y1890" s="253"/>
      <c r="Z1890" s="253"/>
      <c r="AA1890" s="253"/>
      <c r="AB1890" s="253"/>
      <c r="AC1890" s="253"/>
      <c r="AD1890" s="253"/>
      <c r="AE1890" s="253"/>
      <c r="AF1890" s="253"/>
      <c r="AG1890" s="253"/>
      <c r="AH1890" s="253"/>
      <c r="AI1890" s="253"/>
      <c r="AP1890" s="313"/>
      <c r="AT1890" s="313"/>
    </row>
    <row r="1891" spans="1:46" s="312" customFormat="1" ht="15" customHeight="1" x14ac:dyDescent="0.25">
      <c r="A1891" s="297"/>
      <c r="B1891" s="297"/>
      <c r="C1891" s="253"/>
      <c r="D1891" s="253"/>
      <c r="E1891" s="253"/>
      <c r="F1891" s="253"/>
      <c r="G1891" s="253"/>
      <c r="H1891" s="253"/>
      <c r="I1891" s="253"/>
      <c r="J1891" s="253"/>
      <c r="K1891" s="253"/>
      <c r="L1891" s="253"/>
      <c r="M1891" s="253"/>
      <c r="N1891" s="253"/>
      <c r="O1891" s="253"/>
      <c r="P1891" s="253"/>
      <c r="Q1891" s="253"/>
      <c r="R1891" s="253"/>
      <c r="S1891" s="253"/>
      <c r="T1891" s="253"/>
      <c r="U1891" s="253"/>
      <c r="V1891" s="253"/>
      <c r="W1891" s="253"/>
      <c r="X1891" s="253"/>
      <c r="Y1891" s="253"/>
      <c r="Z1891" s="253"/>
      <c r="AA1891" s="253"/>
      <c r="AB1891" s="253"/>
      <c r="AC1891" s="253"/>
      <c r="AD1891" s="253"/>
      <c r="AE1891" s="253"/>
      <c r="AF1891" s="253"/>
      <c r="AG1891" s="253"/>
      <c r="AH1891" s="253"/>
      <c r="AI1891" s="253"/>
      <c r="AP1891" s="313"/>
      <c r="AT1891" s="313"/>
    </row>
    <row r="1892" spans="1:46" s="312" customFormat="1" ht="15" customHeight="1" x14ac:dyDescent="0.25">
      <c r="A1892" s="297"/>
      <c r="B1892" s="297"/>
      <c r="C1892" s="253"/>
      <c r="D1892" s="253"/>
      <c r="E1892" s="253"/>
      <c r="F1892" s="253"/>
      <c r="G1892" s="253"/>
      <c r="H1892" s="253"/>
      <c r="I1892" s="253"/>
      <c r="J1892" s="253"/>
      <c r="K1892" s="253"/>
      <c r="L1892" s="253"/>
      <c r="M1892" s="253"/>
      <c r="N1892" s="253"/>
      <c r="O1892" s="253"/>
      <c r="P1892" s="253"/>
      <c r="Q1892" s="253"/>
      <c r="R1892" s="253"/>
      <c r="S1892" s="253"/>
      <c r="T1892" s="253"/>
      <c r="U1892" s="253"/>
      <c r="V1892" s="253"/>
      <c r="W1892" s="253"/>
      <c r="X1892" s="253"/>
      <c r="Y1892" s="253"/>
      <c r="Z1892" s="253"/>
      <c r="AA1892" s="253"/>
      <c r="AB1892" s="253"/>
      <c r="AC1892" s="253"/>
      <c r="AD1892" s="253"/>
      <c r="AE1892" s="253"/>
      <c r="AF1892" s="253"/>
      <c r="AG1892" s="253"/>
      <c r="AH1892" s="253"/>
      <c r="AI1892" s="253"/>
      <c r="AP1892" s="313"/>
      <c r="AT1892" s="313"/>
    </row>
    <row r="1893" spans="1:46" s="312" customFormat="1" ht="15" customHeight="1" x14ac:dyDescent="0.25">
      <c r="A1893" s="297"/>
      <c r="B1893" s="297"/>
      <c r="C1893" s="253"/>
      <c r="D1893" s="253"/>
      <c r="E1893" s="253"/>
      <c r="F1893" s="253"/>
      <c r="G1893" s="253"/>
      <c r="H1893" s="253"/>
      <c r="I1893" s="253"/>
      <c r="J1893" s="253"/>
      <c r="K1893" s="253"/>
      <c r="L1893" s="253"/>
      <c r="M1893" s="253"/>
      <c r="N1893" s="253"/>
      <c r="O1893" s="253"/>
      <c r="P1893" s="253"/>
      <c r="Q1893" s="253"/>
      <c r="R1893" s="253"/>
      <c r="S1893" s="253"/>
      <c r="T1893" s="253"/>
      <c r="U1893" s="253"/>
      <c r="V1893" s="253"/>
      <c r="W1893" s="253"/>
      <c r="X1893" s="253"/>
      <c r="Y1893" s="253"/>
      <c r="Z1893" s="253"/>
      <c r="AA1893" s="253"/>
      <c r="AB1893" s="253"/>
      <c r="AC1893" s="253"/>
      <c r="AD1893" s="253"/>
      <c r="AE1893" s="253"/>
      <c r="AF1893" s="253"/>
      <c r="AG1893" s="253"/>
      <c r="AH1893" s="253"/>
      <c r="AI1893" s="253"/>
      <c r="AP1893" s="313"/>
      <c r="AT1893" s="313"/>
    </row>
    <row r="1894" spans="1:46" s="312" customFormat="1" ht="15" customHeight="1" x14ac:dyDescent="0.25">
      <c r="A1894" s="297"/>
      <c r="B1894" s="297"/>
      <c r="C1894" s="253"/>
      <c r="D1894" s="253"/>
      <c r="E1894" s="253"/>
      <c r="F1894" s="253"/>
      <c r="G1894" s="253"/>
      <c r="H1894" s="253"/>
      <c r="I1894" s="253"/>
      <c r="J1894" s="253"/>
      <c r="K1894" s="253"/>
      <c r="L1894" s="253"/>
      <c r="M1894" s="253"/>
      <c r="N1894" s="253"/>
      <c r="O1894" s="253"/>
      <c r="P1894" s="253"/>
      <c r="Q1894" s="253"/>
      <c r="R1894" s="253"/>
      <c r="S1894" s="253"/>
      <c r="T1894" s="253"/>
      <c r="U1894" s="253"/>
      <c r="V1894" s="253"/>
      <c r="W1894" s="253"/>
      <c r="X1894" s="253"/>
      <c r="Y1894" s="253"/>
      <c r="Z1894" s="253"/>
      <c r="AA1894" s="253"/>
      <c r="AB1894" s="253"/>
      <c r="AC1894" s="253"/>
      <c r="AD1894" s="253"/>
      <c r="AE1894" s="253"/>
      <c r="AF1894" s="253"/>
      <c r="AG1894" s="253"/>
      <c r="AH1894" s="253"/>
      <c r="AI1894" s="253"/>
      <c r="AP1894" s="313"/>
      <c r="AT1894" s="313"/>
    </row>
    <row r="1895" spans="1:46" s="312" customFormat="1" ht="15" customHeight="1" x14ac:dyDescent="0.25">
      <c r="A1895" s="297"/>
      <c r="B1895" s="297"/>
      <c r="C1895" s="253"/>
      <c r="D1895" s="253"/>
      <c r="E1895" s="253"/>
      <c r="F1895" s="253"/>
      <c r="G1895" s="253"/>
      <c r="H1895" s="253"/>
      <c r="I1895" s="253"/>
      <c r="J1895" s="253"/>
      <c r="K1895" s="253"/>
      <c r="L1895" s="253"/>
      <c r="M1895" s="253"/>
      <c r="N1895" s="253"/>
      <c r="O1895" s="253"/>
      <c r="P1895" s="253"/>
      <c r="Q1895" s="253"/>
      <c r="R1895" s="253"/>
      <c r="S1895" s="253"/>
      <c r="T1895" s="253"/>
      <c r="U1895" s="253"/>
      <c r="V1895" s="253"/>
      <c r="W1895" s="253"/>
      <c r="X1895" s="253"/>
      <c r="Y1895" s="253"/>
      <c r="Z1895" s="253"/>
      <c r="AA1895" s="253"/>
      <c r="AB1895" s="253"/>
      <c r="AC1895" s="253"/>
      <c r="AD1895" s="253"/>
      <c r="AE1895" s="253"/>
      <c r="AF1895" s="253"/>
      <c r="AG1895" s="253"/>
      <c r="AH1895" s="253"/>
      <c r="AI1895" s="253"/>
      <c r="AP1895" s="313"/>
      <c r="AT1895" s="313"/>
    </row>
    <row r="1896" spans="1:46" s="312" customFormat="1" ht="15" customHeight="1" x14ac:dyDescent="0.25">
      <c r="A1896" s="297"/>
      <c r="B1896" s="297"/>
      <c r="C1896" s="253"/>
      <c r="D1896" s="253"/>
      <c r="E1896" s="253"/>
      <c r="F1896" s="253"/>
      <c r="G1896" s="253"/>
      <c r="H1896" s="253"/>
      <c r="I1896" s="253"/>
      <c r="J1896" s="253"/>
      <c r="K1896" s="253"/>
      <c r="L1896" s="253"/>
      <c r="M1896" s="253"/>
      <c r="N1896" s="253"/>
      <c r="O1896" s="253"/>
      <c r="P1896" s="253"/>
      <c r="Q1896" s="253"/>
      <c r="R1896" s="253"/>
      <c r="S1896" s="253"/>
      <c r="T1896" s="253"/>
      <c r="U1896" s="253"/>
      <c r="V1896" s="253"/>
      <c r="W1896" s="253"/>
      <c r="X1896" s="253"/>
      <c r="Y1896" s="253"/>
      <c r="Z1896" s="253"/>
      <c r="AA1896" s="253"/>
      <c r="AB1896" s="253"/>
      <c r="AC1896" s="253"/>
      <c r="AD1896" s="253"/>
      <c r="AE1896" s="253"/>
      <c r="AF1896" s="253"/>
      <c r="AG1896" s="253"/>
      <c r="AH1896" s="253"/>
      <c r="AI1896" s="253"/>
      <c r="AP1896" s="313"/>
      <c r="AT1896" s="313"/>
    </row>
    <row r="1897" spans="1:46" s="312" customFormat="1" ht="15" customHeight="1" x14ac:dyDescent="0.25">
      <c r="A1897" s="297"/>
      <c r="B1897" s="297"/>
      <c r="C1897" s="253"/>
      <c r="D1897" s="253"/>
      <c r="E1897" s="253"/>
      <c r="F1897" s="253"/>
      <c r="G1897" s="253"/>
      <c r="H1897" s="253"/>
      <c r="I1897" s="253"/>
      <c r="J1897" s="253"/>
      <c r="K1897" s="253"/>
      <c r="L1897" s="253"/>
      <c r="M1897" s="253"/>
      <c r="N1897" s="253"/>
      <c r="O1897" s="253"/>
      <c r="P1897" s="253"/>
      <c r="Q1897" s="253"/>
      <c r="R1897" s="253"/>
      <c r="S1897" s="253"/>
      <c r="T1897" s="253"/>
      <c r="U1897" s="253"/>
      <c r="V1897" s="253"/>
      <c r="W1897" s="253"/>
      <c r="X1897" s="253"/>
      <c r="Y1897" s="253"/>
      <c r="Z1897" s="253"/>
      <c r="AA1897" s="253"/>
      <c r="AB1897" s="253"/>
      <c r="AC1897" s="253"/>
      <c r="AD1897" s="253"/>
      <c r="AE1897" s="253"/>
      <c r="AF1897" s="253"/>
      <c r="AG1897" s="253"/>
      <c r="AH1897" s="253"/>
      <c r="AI1897" s="253"/>
      <c r="AP1897" s="313"/>
      <c r="AT1897" s="313"/>
    </row>
    <row r="1898" spans="1:46" s="312" customFormat="1" ht="15" customHeight="1" x14ac:dyDescent="0.25">
      <c r="A1898" s="297"/>
      <c r="B1898" s="297"/>
      <c r="C1898" s="253"/>
      <c r="D1898" s="253"/>
      <c r="E1898" s="253"/>
      <c r="F1898" s="253"/>
      <c r="G1898" s="253"/>
      <c r="H1898" s="253"/>
      <c r="I1898" s="253"/>
      <c r="J1898" s="253"/>
      <c r="K1898" s="253"/>
      <c r="L1898" s="253"/>
      <c r="M1898" s="253"/>
      <c r="N1898" s="253"/>
      <c r="O1898" s="253"/>
      <c r="P1898" s="253"/>
      <c r="Q1898" s="253"/>
      <c r="R1898" s="253"/>
      <c r="S1898" s="253"/>
      <c r="T1898" s="253"/>
      <c r="U1898" s="253"/>
      <c r="V1898" s="253"/>
      <c r="W1898" s="253"/>
      <c r="X1898" s="253"/>
      <c r="Y1898" s="253"/>
      <c r="Z1898" s="253"/>
      <c r="AA1898" s="253"/>
      <c r="AB1898" s="253"/>
      <c r="AC1898" s="253"/>
      <c r="AD1898" s="253"/>
      <c r="AE1898" s="253"/>
      <c r="AF1898" s="253"/>
      <c r="AG1898" s="253"/>
      <c r="AH1898" s="253"/>
      <c r="AI1898" s="253"/>
      <c r="AP1898" s="313"/>
      <c r="AT1898" s="313"/>
    </row>
    <row r="1899" spans="1:46" s="312" customFormat="1" ht="15" customHeight="1" x14ac:dyDescent="0.25">
      <c r="A1899" s="297"/>
      <c r="B1899" s="297"/>
      <c r="C1899" s="253"/>
      <c r="D1899" s="253"/>
      <c r="E1899" s="253"/>
      <c r="F1899" s="253"/>
      <c r="G1899" s="253"/>
      <c r="H1899" s="253"/>
      <c r="I1899" s="253"/>
      <c r="J1899" s="253"/>
      <c r="K1899" s="253"/>
      <c r="L1899" s="253"/>
      <c r="M1899" s="253"/>
      <c r="N1899" s="253"/>
      <c r="O1899" s="253"/>
      <c r="P1899" s="253"/>
      <c r="Q1899" s="253"/>
      <c r="R1899" s="253"/>
      <c r="S1899" s="253"/>
      <c r="T1899" s="253"/>
      <c r="U1899" s="253"/>
      <c r="V1899" s="253"/>
      <c r="W1899" s="253"/>
      <c r="X1899" s="253"/>
      <c r="Y1899" s="253"/>
      <c r="Z1899" s="253"/>
      <c r="AA1899" s="253"/>
      <c r="AB1899" s="253"/>
      <c r="AC1899" s="253"/>
      <c r="AD1899" s="253"/>
      <c r="AE1899" s="253"/>
      <c r="AF1899" s="253"/>
      <c r="AG1899" s="253"/>
      <c r="AH1899" s="253"/>
      <c r="AI1899" s="253"/>
      <c r="AP1899" s="313"/>
      <c r="AT1899" s="313"/>
    </row>
    <row r="1900" spans="1:46" s="312" customFormat="1" ht="15" customHeight="1" x14ac:dyDescent="0.25">
      <c r="A1900" s="297"/>
      <c r="B1900" s="297"/>
      <c r="C1900" s="253"/>
      <c r="D1900" s="253"/>
      <c r="E1900" s="253"/>
      <c r="F1900" s="253"/>
      <c r="G1900" s="253"/>
      <c r="H1900" s="253"/>
      <c r="I1900" s="253"/>
      <c r="J1900" s="253"/>
      <c r="K1900" s="253"/>
      <c r="L1900" s="253"/>
      <c r="M1900" s="253"/>
      <c r="N1900" s="253"/>
      <c r="O1900" s="253"/>
      <c r="P1900" s="253"/>
      <c r="Q1900" s="253"/>
      <c r="R1900" s="253"/>
      <c r="S1900" s="253"/>
      <c r="T1900" s="253"/>
      <c r="U1900" s="253"/>
      <c r="V1900" s="253"/>
      <c r="W1900" s="253"/>
      <c r="X1900" s="253"/>
      <c r="Y1900" s="253"/>
      <c r="Z1900" s="253"/>
      <c r="AA1900" s="253"/>
      <c r="AB1900" s="253"/>
      <c r="AC1900" s="253"/>
      <c r="AD1900" s="253"/>
      <c r="AE1900" s="253"/>
      <c r="AF1900" s="253"/>
      <c r="AG1900" s="253"/>
      <c r="AH1900" s="253"/>
      <c r="AI1900" s="253"/>
      <c r="AP1900" s="313"/>
      <c r="AT1900" s="313"/>
    </row>
    <row r="1901" spans="1:46" s="312" customFormat="1" ht="15" customHeight="1" x14ac:dyDescent="0.25">
      <c r="A1901" s="297"/>
      <c r="B1901" s="297"/>
      <c r="C1901" s="253"/>
      <c r="D1901" s="253"/>
      <c r="E1901" s="253"/>
      <c r="F1901" s="253"/>
      <c r="G1901" s="253"/>
      <c r="H1901" s="253"/>
      <c r="I1901" s="253"/>
      <c r="J1901" s="253"/>
      <c r="K1901" s="253"/>
      <c r="L1901" s="253"/>
      <c r="M1901" s="253"/>
      <c r="N1901" s="253"/>
      <c r="O1901" s="253"/>
      <c r="P1901" s="253"/>
      <c r="Q1901" s="253"/>
      <c r="R1901" s="253"/>
      <c r="S1901" s="253"/>
      <c r="T1901" s="253"/>
      <c r="U1901" s="253"/>
      <c r="V1901" s="253"/>
      <c r="W1901" s="253"/>
      <c r="X1901" s="253"/>
      <c r="Y1901" s="253"/>
      <c r="Z1901" s="253"/>
      <c r="AA1901" s="253"/>
      <c r="AB1901" s="253"/>
      <c r="AC1901" s="253"/>
      <c r="AD1901" s="253"/>
      <c r="AE1901" s="253"/>
      <c r="AF1901" s="253"/>
      <c r="AG1901" s="253"/>
      <c r="AH1901" s="253"/>
      <c r="AI1901" s="253"/>
      <c r="AP1901" s="313"/>
      <c r="AT1901" s="313"/>
    </row>
    <row r="1902" spans="1:46" s="312" customFormat="1" ht="15" customHeight="1" x14ac:dyDescent="0.25">
      <c r="A1902" s="297"/>
      <c r="B1902" s="297"/>
      <c r="C1902" s="253"/>
      <c r="D1902" s="253"/>
      <c r="E1902" s="253"/>
      <c r="F1902" s="253"/>
      <c r="G1902" s="253"/>
      <c r="H1902" s="253"/>
      <c r="I1902" s="253"/>
      <c r="J1902" s="253"/>
      <c r="K1902" s="253"/>
      <c r="L1902" s="253"/>
      <c r="M1902" s="253"/>
      <c r="N1902" s="253"/>
      <c r="O1902" s="253"/>
      <c r="P1902" s="253"/>
      <c r="Q1902" s="253"/>
      <c r="R1902" s="253"/>
      <c r="S1902" s="253"/>
      <c r="T1902" s="253"/>
      <c r="U1902" s="253"/>
      <c r="V1902" s="253"/>
      <c r="W1902" s="253"/>
      <c r="X1902" s="253"/>
      <c r="Y1902" s="253"/>
      <c r="Z1902" s="253"/>
      <c r="AA1902" s="253"/>
      <c r="AB1902" s="253"/>
      <c r="AC1902" s="253"/>
      <c r="AD1902" s="253"/>
      <c r="AE1902" s="253"/>
      <c r="AF1902" s="253"/>
      <c r="AG1902" s="253"/>
      <c r="AH1902" s="253"/>
      <c r="AI1902" s="253"/>
      <c r="AP1902" s="313"/>
      <c r="AT1902" s="313"/>
    </row>
    <row r="1903" spans="1:46" s="312" customFormat="1" ht="15" customHeight="1" x14ac:dyDescent="0.25">
      <c r="A1903" s="297"/>
      <c r="B1903" s="297"/>
      <c r="C1903" s="253"/>
      <c r="D1903" s="253"/>
      <c r="E1903" s="253"/>
      <c r="F1903" s="253"/>
      <c r="G1903" s="253"/>
      <c r="H1903" s="253"/>
      <c r="I1903" s="253"/>
      <c r="J1903" s="253"/>
      <c r="K1903" s="253"/>
      <c r="L1903" s="253"/>
      <c r="M1903" s="253"/>
      <c r="N1903" s="253"/>
      <c r="O1903" s="253"/>
      <c r="P1903" s="253"/>
      <c r="Q1903" s="253"/>
      <c r="R1903" s="253"/>
      <c r="S1903" s="253"/>
      <c r="T1903" s="253"/>
      <c r="U1903" s="253"/>
      <c r="V1903" s="253"/>
      <c r="W1903" s="253"/>
      <c r="X1903" s="253"/>
      <c r="Y1903" s="253"/>
      <c r="Z1903" s="253"/>
      <c r="AA1903" s="253"/>
      <c r="AB1903" s="253"/>
      <c r="AC1903" s="253"/>
      <c r="AD1903" s="253"/>
      <c r="AE1903" s="253"/>
      <c r="AF1903" s="253"/>
      <c r="AG1903" s="253"/>
      <c r="AH1903" s="253"/>
      <c r="AI1903" s="253"/>
      <c r="AP1903" s="313"/>
      <c r="AT1903" s="313"/>
    </row>
    <row r="1904" spans="1:46" s="312" customFormat="1" ht="15" customHeight="1" x14ac:dyDescent="0.25">
      <c r="A1904" s="297"/>
      <c r="B1904" s="297"/>
      <c r="C1904" s="253"/>
      <c r="D1904" s="253"/>
      <c r="E1904" s="253"/>
      <c r="F1904" s="253"/>
      <c r="G1904" s="253"/>
      <c r="H1904" s="253"/>
      <c r="I1904" s="253"/>
      <c r="J1904" s="253"/>
      <c r="K1904" s="253"/>
      <c r="L1904" s="253"/>
      <c r="M1904" s="253"/>
      <c r="N1904" s="253"/>
      <c r="O1904" s="253"/>
      <c r="P1904" s="253"/>
      <c r="Q1904" s="253"/>
      <c r="R1904" s="253"/>
      <c r="S1904" s="253"/>
      <c r="T1904" s="253"/>
      <c r="U1904" s="253"/>
      <c r="V1904" s="253"/>
      <c r="W1904" s="253"/>
      <c r="X1904" s="253"/>
      <c r="Y1904" s="253"/>
      <c r="Z1904" s="253"/>
      <c r="AA1904" s="253"/>
      <c r="AB1904" s="253"/>
      <c r="AC1904" s="253"/>
      <c r="AD1904" s="253"/>
      <c r="AE1904" s="253"/>
      <c r="AF1904" s="253"/>
      <c r="AG1904" s="253"/>
      <c r="AH1904" s="253"/>
      <c r="AI1904" s="253"/>
      <c r="AP1904" s="313"/>
      <c r="AT1904" s="313"/>
    </row>
    <row r="1905" spans="1:46" s="312" customFormat="1" ht="15" customHeight="1" x14ac:dyDescent="0.25">
      <c r="A1905" s="297"/>
      <c r="B1905" s="297"/>
      <c r="C1905" s="253"/>
      <c r="D1905" s="253"/>
      <c r="E1905" s="253"/>
      <c r="F1905" s="253"/>
      <c r="G1905" s="253"/>
      <c r="H1905" s="253"/>
      <c r="I1905" s="253"/>
      <c r="J1905" s="253"/>
      <c r="K1905" s="253"/>
      <c r="L1905" s="253"/>
      <c r="M1905" s="253"/>
      <c r="N1905" s="253"/>
      <c r="O1905" s="253"/>
      <c r="P1905" s="253"/>
      <c r="Q1905" s="253"/>
      <c r="R1905" s="253"/>
      <c r="S1905" s="253"/>
      <c r="T1905" s="253"/>
      <c r="U1905" s="253"/>
      <c r="V1905" s="253"/>
      <c r="W1905" s="253"/>
      <c r="X1905" s="253"/>
      <c r="Y1905" s="253"/>
      <c r="Z1905" s="253"/>
      <c r="AA1905" s="253"/>
      <c r="AB1905" s="253"/>
      <c r="AC1905" s="253"/>
      <c r="AD1905" s="253"/>
      <c r="AE1905" s="253"/>
      <c r="AF1905" s="253"/>
      <c r="AG1905" s="253"/>
      <c r="AH1905" s="253"/>
      <c r="AI1905" s="253"/>
      <c r="AP1905" s="313"/>
      <c r="AT1905" s="313"/>
    </row>
    <row r="1906" spans="1:46" s="312" customFormat="1" ht="15" customHeight="1" x14ac:dyDescent="0.25">
      <c r="A1906" s="297"/>
      <c r="B1906" s="297"/>
      <c r="C1906" s="253"/>
      <c r="D1906" s="253"/>
      <c r="E1906" s="253"/>
      <c r="F1906" s="253"/>
      <c r="G1906" s="253"/>
      <c r="H1906" s="253"/>
      <c r="I1906" s="253"/>
      <c r="J1906" s="253"/>
      <c r="K1906" s="253"/>
      <c r="L1906" s="253"/>
      <c r="M1906" s="253"/>
      <c r="N1906" s="253"/>
      <c r="O1906" s="253"/>
      <c r="P1906" s="253"/>
      <c r="Q1906" s="253"/>
      <c r="R1906" s="253"/>
      <c r="S1906" s="253"/>
      <c r="T1906" s="253"/>
      <c r="U1906" s="253"/>
      <c r="V1906" s="253"/>
      <c r="W1906" s="253"/>
      <c r="X1906" s="253"/>
      <c r="Y1906" s="253"/>
      <c r="Z1906" s="253"/>
      <c r="AA1906" s="253"/>
      <c r="AB1906" s="253"/>
      <c r="AC1906" s="253"/>
      <c r="AD1906" s="253"/>
      <c r="AE1906" s="253"/>
      <c r="AF1906" s="253"/>
      <c r="AG1906" s="253"/>
      <c r="AH1906" s="253"/>
      <c r="AI1906" s="253"/>
      <c r="AP1906" s="313"/>
      <c r="AT1906" s="313"/>
    </row>
    <row r="1907" spans="1:46" s="312" customFormat="1" ht="15" customHeight="1" x14ac:dyDescent="0.25">
      <c r="A1907" s="297"/>
      <c r="B1907" s="297"/>
      <c r="C1907" s="253"/>
      <c r="D1907" s="253"/>
      <c r="E1907" s="253"/>
      <c r="F1907" s="253"/>
      <c r="G1907" s="253"/>
      <c r="H1907" s="253"/>
      <c r="I1907" s="253"/>
      <c r="J1907" s="253"/>
      <c r="K1907" s="253"/>
      <c r="L1907" s="253"/>
      <c r="M1907" s="253"/>
      <c r="N1907" s="253"/>
      <c r="O1907" s="253"/>
      <c r="P1907" s="253"/>
      <c r="Q1907" s="253"/>
      <c r="R1907" s="253"/>
      <c r="S1907" s="253"/>
      <c r="T1907" s="253"/>
      <c r="U1907" s="253"/>
      <c r="V1907" s="253"/>
      <c r="W1907" s="253"/>
      <c r="X1907" s="253"/>
      <c r="Y1907" s="253"/>
      <c r="Z1907" s="253"/>
      <c r="AA1907" s="253"/>
      <c r="AB1907" s="253"/>
      <c r="AC1907" s="253"/>
      <c r="AD1907" s="253"/>
      <c r="AE1907" s="253"/>
      <c r="AF1907" s="253"/>
      <c r="AG1907" s="253"/>
      <c r="AH1907" s="253"/>
      <c r="AI1907" s="253"/>
      <c r="AP1907" s="313"/>
      <c r="AT1907" s="313"/>
    </row>
    <row r="1908" spans="1:46" s="312" customFormat="1" ht="15" customHeight="1" x14ac:dyDescent="0.25">
      <c r="A1908" s="297"/>
      <c r="B1908" s="297"/>
      <c r="C1908" s="253"/>
      <c r="D1908" s="253"/>
      <c r="E1908" s="253"/>
      <c r="F1908" s="253"/>
      <c r="G1908" s="253"/>
      <c r="H1908" s="253"/>
      <c r="I1908" s="253"/>
      <c r="J1908" s="253"/>
      <c r="K1908" s="253"/>
      <c r="L1908" s="253"/>
      <c r="M1908" s="253"/>
      <c r="N1908" s="253"/>
      <c r="O1908" s="253"/>
      <c r="P1908" s="253"/>
      <c r="Q1908" s="253"/>
      <c r="R1908" s="253"/>
      <c r="S1908" s="253"/>
      <c r="T1908" s="253"/>
      <c r="U1908" s="253"/>
      <c r="V1908" s="253"/>
      <c r="W1908" s="253"/>
      <c r="X1908" s="253"/>
      <c r="Y1908" s="253"/>
      <c r="Z1908" s="253"/>
      <c r="AA1908" s="253"/>
      <c r="AB1908" s="253"/>
      <c r="AC1908" s="253"/>
      <c r="AD1908" s="253"/>
      <c r="AE1908" s="253"/>
      <c r="AF1908" s="253"/>
      <c r="AG1908" s="253"/>
      <c r="AH1908" s="253"/>
      <c r="AI1908" s="253"/>
      <c r="AP1908" s="313"/>
      <c r="AT1908" s="313"/>
    </row>
    <row r="1909" spans="1:46" s="312" customFormat="1" ht="15" customHeight="1" x14ac:dyDescent="0.25">
      <c r="A1909" s="297"/>
      <c r="B1909" s="297"/>
      <c r="C1909" s="253"/>
      <c r="D1909" s="253"/>
      <c r="E1909" s="253"/>
      <c r="F1909" s="253"/>
      <c r="G1909" s="253"/>
      <c r="H1909" s="253"/>
      <c r="I1909" s="253"/>
      <c r="J1909" s="253"/>
      <c r="K1909" s="253"/>
      <c r="L1909" s="253"/>
      <c r="M1909" s="253"/>
      <c r="N1909" s="253"/>
      <c r="O1909" s="253"/>
      <c r="P1909" s="253"/>
      <c r="Q1909" s="253"/>
      <c r="R1909" s="253"/>
      <c r="S1909" s="253"/>
      <c r="T1909" s="253"/>
      <c r="U1909" s="253"/>
      <c r="V1909" s="253"/>
      <c r="W1909" s="253"/>
      <c r="X1909" s="253"/>
      <c r="Y1909" s="253"/>
      <c r="Z1909" s="253"/>
      <c r="AA1909" s="253"/>
      <c r="AB1909" s="253"/>
      <c r="AC1909" s="253"/>
      <c r="AD1909" s="253"/>
      <c r="AE1909" s="253"/>
      <c r="AF1909" s="253"/>
      <c r="AG1909" s="253"/>
      <c r="AH1909" s="253"/>
      <c r="AI1909" s="253"/>
      <c r="AP1909" s="313"/>
      <c r="AT1909" s="313"/>
    </row>
    <row r="1910" spans="1:46" s="312" customFormat="1" ht="15" customHeight="1" x14ac:dyDescent="0.25">
      <c r="A1910" s="297"/>
      <c r="B1910" s="297"/>
      <c r="C1910" s="253"/>
      <c r="D1910" s="253"/>
      <c r="E1910" s="253"/>
      <c r="F1910" s="253"/>
      <c r="G1910" s="253"/>
      <c r="H1910" s="253"/>
      <c r="I1910" s="253"/>
      <c r="J1910" s="253"/>
      <c r="K1910" s="253"/>
      <c r="L1910" s="253"/>
      <c r="M1910" s="253"/>
      <c r="N1910" s="253"/>
      <c r="O1910" s="253"/>
      <c r="P1910" s="253"/>
      <c r="Q1910" s="253"/>
      <c r="R1910" s="253"/>
      <c r="S1910" s="253"/>
      <c r="T1910" s="253"/>
      <c r="U1910" s="253"/>
      <c r="V1910" s="253"/>
      <c r="W1910" s="253"/>
      <c r="X1910" s="253"/>
      <c r="Y1910" s="253"/>
      <c r="Z1910" s="253"/>
      <c r="AA1910" s="253"/>
      <c r="AB1910" s="253"/>
      <c r="AC1910" s="253"/>
      <c r="AD1910" s="253"/>
      <c r="AE1910" s="253"/>
      <c r="AF1910" s="253"/>
      <c r="AG1910" s="253"/>
      <c r="AH1910" s="253"/>
      <c r="AI1910" s="253"/>
      <c r="AP1910" s="313"/>
      <c r="AT1910" s="313"/>
    </row>
    <row r="1911" spans="1:46" s="312" customFormat="1" ht="15" customHeight="1" x14ac:dyDescent="0.25">
      <c r="A1911" s="297"/>
      <c r="B1911" s="297"/>
      <c r="C1911" s="253"/>
      <c r="D1911" s="253"/>
      <c r="E1911" s="253"/>
      <c r="F1911" s="253"/>
      <c r="G1911" s="253"/>
      <c r="H1911" s="253"/>
      <c r="I1911" s="253"/>
      <c r="J1911" s="253"/>
      <c r="K1911" s="253"/>
      <c r="L1911" s="253"/>
      <c r="M1911" s="253"/>
      <c r="N1911" s="253"/>
      <c r="O1911" s="253"/>
      <c r="P1911" s="253"/>
      <c r="Q1911" s="253"/>
      <c r="R1911" s="253"/>
      <c r="S1911" s="253"/>
      <c r="T1911" s="253"/>
      <c r="U1911" s="253"/>
      <c r="V1911" s="253"/>
      <c r="W1911" s="253"/>
      <c r="X1911" s="253"/>
      <c r="Y1911" s="253"/>
      <c r="Z1911" s="253"/>
      <c r="AA1911" s="253"/>
      <c r="AB1911" s="253"/>
      <c r="AC1911" s="253"/>
      <c r="AD1911" s="253"/>
      <c r="AE1911" s="253"/>
      <c r="AF1911" s="253"/>
      <c r="AG1911" s="253"/>
      <c r="AH1911" s="253"/>
      <c r="AI1911" s="253"/>
      <c r="AP1911" s="313"/>
      <c r="AT1911" s="313"/>
    </row>
    <row r="1912" spans="1:46" s="312" customFormat="1" ht="15" customHeight="1" x14ac:dyDescent="0.25">
      <c r="A1912" s="297"/>
      <c r="B1912" s="297"/>
      <c r="C1912" s="253"/>
      <c r="D1912" s="253"/>
      <c r="E1912" s="253"/>
      <c r="F1912" s="253"/>
      <c r="G1912" s="253"/>
      <c r="H1912" s="253"/>
      <c r="I1912" s="253"/>
      <c r="J1912" s="253"/>
      <c r="K1912" s="253"/>
      <c r="L1912" s="253"/>
      <c r="M1912" s="253"/>
      <c r="N1912" s="253"/>
      <c r="O1912" s="253"/>
      <c r="P1912" s="253"/>
      <c r="Q1912" s="253"/>
      <c r="R1912" s="253"/>
      <c r="S1912" s="253"/>
      <c r="T1912" s="253"/>
      <c r="U1912" s="253"/>
      <c r="V1912" s="253"/>
      <c r="W1912" s="253"/>
      <c r="X1912" s="253"/>
      <c r="Y1912" s="253"/>
      <c r="Z1912" s="253"/>
      <c r="AA1912" s="253"/>
      <c r="AB1912" s="253"/>
      <c r="AC1912" s="253"/>
      <c r="AD1912" s="253"/>
      <c r="AE1912" s="253"/>
      <c r="AF1912" s="253"/>
      <c r="AG1912" s="253"/>
      <c r="AH1912" s="253"/>
      <c r="AI1912" s="253"/>
      <c r="AP1912" s="313"/>
      <c r="AT1912" s="313"/>
    </row>
    <row r="1913" spans="1:46" s="312" customFormat="1" ht="15" customHeight="1" x14ac:dyDescent="0.25">
      <c r="A1913" s="297"/>
      <c r="B1913" s="297"/>
      <c r="C1913" s="253"/>
      <c r="D1913" s="253"/>
      <c r="E1913" s="253"/>
      <c r="F1913" s="253"/>
      <c r="G1913" s="253"/>
      <c r="H1913" s="253"/>
      <c r="I1913" s="253"/>
      <c r="J1913" s="253"/>
      <c r="K1913" s="253"/>
      <c r="L1913" s="253"/>
      <c r="M1913" s="253"/>
      <c r="N1913" s="253"/>
      <c r="O1913" s="253"/>
      <c r="P1913" s="253"/>
      <c r="Q1913" s="253"/>
      <c r="R1913" s="253"/>
      <c r="S1913" s="253"/>
      <c r="T1913" s="253"/>
      <c r="U1913" s="253"/>
      <c r="V1913" s="253"/>
      <c r="W1913" s="253"/>
      <c r="X1913" s="253"/>
      <c r="Y1913" s="253"/>
      <c r="Z1913" s="253"/>
      <c r="AA1913" s="253"/>
      <c r="AB1913" s="253"/>
      <c r="AC1913" s="253"/>
      <c r="AD1913" s="253"/>
      <c r="AE1913" s="253"/>
      <c r="AF1913" s="253"/>
      <c r="AG1913" s="253"/>
      <c r="AH1913" s="253"/>
      <c r="AI1913" s="253"/>
      <c r="AP1913" s="313"/>
      <c r="AT1913" s="313"/>
    </row>
    <row r="1914" spans="1:46" s="312" customFormat="1" ht="15" customHeight="1" x14ac:dyDescent="0.25">
      <c r="A1914" s="297"/>
      <c r="B1914" s="297"/>
      <c r="C1914" s="253"/>
      <c r="D1914" s="253"/>
      <c r="E1914" s="253"/>
      <c r="F1914" s="253"/>
      <c r="G1914" s="253"/>
      <c r="H1914" s="253"/>
      <c r="I1914" s="253"/>
      <c r="J1914" s="253"/>
      <c r="K1914" s="253"/>
      <c r="L1914" s="253"/>
      <c r="M1914" s="253"/>
      <c r="N1914" s="253"/>
      <c r="O1914" s="253"/>
      <c r="P1914" s="253"/>
      <c r="Q1914" s="253"/>
      <c r="R1914" s="253"/>
      <c r="S1914" s="253"/>
      <c r="T1914" s="253"/>
      <c r="U1914" s="253"/>
      <c r="V1914" s="253"/>
      <c r="W1914" s="253"/>
      <c r="X1914" s="253"/>
      <c r="Y1914" s="253"/>
      <c r="Z1914" s="253"/>
      <c r="AA1914" s="253"/>
      <c r="AB1914" s="253"/>
      <c r="AC1914" s="253"/>
      <c r="AD1914" s="253"/>
      <c r="AE1914" s="253"/>
      <c r="AF1914" s="253"/>
      <c r="AG1914" s="253"/>
      <c r="AH1914" s="253"/>
      <c r="AI1914" s="253"/>
      <c r="AP1914" s="313"/>
      <c r="AT1914" s="313"/>
    </row>
    <row r="1915" spans="1:46" s="312" customFormat="1" ht="15" customHeight="1" x14ac:dyDescent="0.25">
      <c r="A1915" s="297"/>
      <c r="B1915" s="297"/>
      <c r="C1915" s="253"/>
      <c r="D1915" s="253"/>
      <c r="E1915" s="253"/>
      <c r="F1915" s="253"/>
      <c r="G1915" s="253"/>
      <c r="H1915" s="253"/>
      <c r="I1915" s="253"/>
      <c r="J1915" s="253"/>
      <c r="K1915" s="253"/>
      <c r="L1915" s="253"/>
      <c r="M1915" s="253"/>
      <c r="N1915" s="253"/>
      <c r="O1915" s="253"/>
      <c r="P1915" s="253"/>
      <c r="Q1915" s="253"/>
      <c r="R1915" s="253"/>
      <c r="S1915" s="253"/>
      <c r="T1915" s="253"/>
      <c r="U1915" s="253"/>
      <c r="V1915" s="253"/>
      <c r="W1915" s="253"/>
      <c r="X1915" s="253"/>
      <c r="Y1915" s="253"/>
      <c r="Z1915" s="253"/>
      <c r="AA1915" s="253"/>
      <c r="AB1915" s="253"/>
      <c r="AC1915" s="253"/>
      <c r="AD1915" s="253"/>
      <c r="AE1915" s="253"/>
      <c r="AF1915" s="253"/>
      <c r="AG1915" s="253"/>
      <c r="AH1915" s="253"/>
      <c r="AI1915" s="253"/>
      <c r="AP1915" s="313"/>
      <c r="AT1915" s="313"/>
    </row>
    <row r="1916" spans="1:46" s="312" customFormat="1" ht="15" customHeight="1" x14ac:dyDescent="0.25">
      <c r="A1916" s="297"/>
      <c r="B1916" s="297"/>
      <c r="C1916" s="253"/>
      <c r="D1916" s="253"/>
      <c r="E1916" s="253"/>
      <c r="F1916" s="253"/>
      <c r="G1916" s="253"/>
      <c r="H1916" s="253"/>
      <c r="I1916" s="253"/>
      <c r="J1916" s="253"/>
      <c r="K1916" s="253"/>
      <c r="L1916" s="253"/>
      <c r="M1916" s="253"/>
      <c r="N1916" s="253"/>
      <c r="O1916" s="253"/>
      <c r="P1916" s="253"/>
      <c r="Q1916" s="253"/>
      <c r="R1916" s="253"/>
      <c r="S1916" s="253"/>
      <c r="T1916" s="253"/>
      <c r="U1916" s="253"/>
      <c r="V1916" s="253"/>
      <c r="W1916" s="253"/>
      <c r="X1916" s="253"/>
      <c r="Y1916" s="253"/>
      <c r="Z1916" s="253"/>
      <c r="AA1916" s="253"/>
      <c r="AB1916" s="253"/>
      <c r="AC1916" s="253"/>
      <c r="AD1916" s="253"/>
      <c r="AE1916" s="253"/>
      <c r="AF1916" s="253"/>
      <c r="AG1916" s="253"/>
      <c r="AH1916" s="253"/>
      <c r="AI1916" s="253"/>
      <c r="AP1916" s="313"/>
      <c r="AT1916" s="313"/>
    </row>
    <row r="1917" spans="1:46" s="312" customFormat="1" ht="15" customHeight="1" x14ac:dyDescent="0.25">
      <c r="A1917" s="297"/>
      <c r="B1917" s="297"/>
      <c r="C1917" s="253"/>
      <c r="D1917" s="253"/>
      <c r="E1917" s="253"/>
      <c r="F1917" s="253"/>
      <c r="G1917" s="253"/>
      <c r="H1917" s="253"/>
      <c r="I1917" s="253"/>
      <c r="J1917" s="253"/>
      <c r="K1917" s="253"/>
      <c r="L1917" s="253"/>
      <c r="M1917" s="253"/>
      <c r="N1917" s="253"/>
      <c r="O1917" s="253"/>
      <c r="P1917" s="253"/>
      <c r="Q1917" s="253"/>
      <c r="R1917" s="253"/>
      <c r="S1917" s="253"/>
      <c r="T1917" s="253"/>
      <c r="U1917" s="253"/>
      <c r="V1917" s="253"/>
      <c r="W1917" s="253"/>
      <c r="X1917" s="253"/>
      <c r="Y1917" s="253"/>
      <c r="Z1917" s="253"/>
      <c r="AA1917" s="253"/>
      <c r="AB1917" s="253"/>
      <c r="AC1917" s="253"/>
      <c r="AD1917" s="253"/>
      <c r="AE1917" s="253"/>
      <c r="AF1917" s="253"/>
      <c r="AG1917" s="253"/>
      <c r="AH1917" s="253"/>
      <c r="AI1917" s="253"/>
      <c r="AP1917" s="313"/>
      <c r="AT1917" s="313"/>
    </row>
    <row r="1918" spans="1:46" s="312" customFormat="1" ht="15" customHeight="1" x14ac:dyDescent="0.25">
      <c r="A1918" s="297"/>
      <c r="B1918" s="297"/>
      <c r="C1918" s="253"/>
      <c r="D1918" s="253"/>
      <c r="E1918" s="253"/>
      <c r="F1918" s="253"/>
      <c r="G1918" s="253"/>
      <c r="H1918" s="253"/>
      <c r="I1918" s="253"/>
      <c r="J1918" s="253"/>
      <c r="K1918" s="253"/>
      <c r="L1918" s="253"/>
      <c r="M1918" s="253"/>
      <c r="N1918" s="253"/>
      <c r="O1918" s="253"/>
      <c r="P1918" s="253"/>
      <c r="Q1918" s="253"/>
      <c r="R1918" s="253"/>
      <c r="S1918" s="253"/>
      <c r="T1918" s="253"/>
      <c r="U1918" s="253"/>
      <c r="V1918" s="253"/>
      <c r="W1918" s="253"/>
      <c r="X1918" s="253"/>
      <c r="Y1918" s="253"/>
      <c r="Z1918" s="253"/>
      <c r="AA1918" s="253"/>
      <c r="AB1918" s="253"/>
      <c r="AC1918" s="253"/>
      <c r="AD1918" s="253"/>
      <c r="AE1918" s="253"/>
      <c r="AF1918" s="253"/>
      <c r="AG1918" s="253"/>
      <c r="AH1918" s="253"/>
      <c r="AI1918" s="253"/>
      <c r="AP1918" s="313"/>
      <c r="AT1918" s="313"/>
    </row>
    <row r="1919" spans="1:46" s="312" customFormat="1" ht="15" customHeight="1" x14ac:dyDescent="0.25">
      <c r="A1919" s="297"/>
      <c r="B1919" s="297"/>
      <c r="C1919" s="253"/>
      <c r="D1919" s="253"/>
      <c r="E1919" s="253"/>
      <c r="F1919" s="253"/>
      <c r="G1919" s="253"/>
      <c r="H1919" s="253"/>
      <c r="I1919" s="253"/>
      <c r="J1919" s="253"/>
      <c r="K1919" s="253"/>
      <c r="L1919" s="253"/>
      <c r="M1919" s="253"/>
      <c r="N1919" s="253"/>
      <c r="O1919" s="253"/>
      <c r="P1919" s="253"/>
      <c r="Q1919" s="253"/>
      <c r="R1919" s="253"/>
      <c r="S1919" s="253"/>
      <c r="T1919" s="253"/>
      <c r="U1919" s="253"/>
      <c r="V1919" s="253"/>
      <c r="W1919" s="253"/>
      <c r="X1919" s="253"/>
      <c r="Y1919" s="253"/>
      <c r="Z1919" s="253"/>
      <c r="AA1919" s="253"/>
      <c r="AB1919" s="253"/>
      <c r="AC1919" s="253"/>
      <c r="AD1919" s="253"/>
      <c r="AE1919" s="253"/>
      <c r="AF1919" s="253"/>
      <c r="AG1919" s="253"/>
      <c r="AH1919" s="253"/>
      <c r="AI1919" s="253"/>
      <c r="AP1919" s="313"/>
      <c r="AT1919" s="313"/>
    </row>
    <row r="1920" spans="1:46" s="312" customFormat="1" ht="15" customHeight="1" x14ac:dyDescent="0.25">
      <c r="A1920" s="297"/>
      <c r="B1920" s="297"/>
      <c r="C1920" s="253"/>
      <c r="D1920" s="253"/>
      <c r="E1920" s="253"/>
      <c r="F1920" s="253"/>
      <c r="G1920" s="253"/>
      <c r="H1920" s="253"/>
      <c r="I1920" s="253"/>
      <c r="J1920" s="253"/>
      <c r="K1920" s="253"/>
      <c r="L1920" s="253"/>
      <c r="M1920" s="253"/>
      <c r="N1920" s="253"/>
      <c r="O1920" s="253"/>
      <c r="P1920" s="253"/>
      <c r="Q1920" s="253"/>
      <c r="R1920" s="253"/>
      <c r="S1920" s="253"/>
      <c r="T1920" s="253"/>
      <c r="U1920" s="253"/>
      <c r="V1920" s="253"/>
      <c r="W1920" s="253"/>
      <c r="X1920" s="253"/>
      <c r="Y1920" s="253"/>
      <c r="Z1920" s="253"/>
      <c r="AA1920" s="253"/>
      <c r="AB1920" s="253"/>
      <c r="AC1920" s="253"/>
      <c r="AD1920" s="253"/>
      <c r="AE1920" s="253"/>
      <c r="AF1920" s="253"/>
      <c r="AG1920" s="253"/>
      <c r="AH1920" s="253"/>
      <c r="AI1920" s="253"/>
      <c r="AP1920" s="313"/>
      <c r="AT1920" s="313"/>
    </row>
    <row r="1921" spans="1:46" s="312" customFormat="1" ht="15" customHeight="1" x14ac:dyDescent="0.25">
      <c r="A1921" s="297"/>
      <c r="B1921" s="297"/>
      <c r="C1921" s="253"/>
      <c r="D1921" s="253"/>
      <c r="E1921" s="253"/>
      <c r="F1921" s="253"/>
      <c r="G1921" s="253"/>
      <c r="H1921" s="253"/>
      <c r="I1921" s="253"/>
      <c r="J1921" s="253"/>
      <c r="K1921" s="253"/>
      <c r="L1921" s="253"/>
      <c r="M1921" s="253"/>
      <c r="N1921" s="253"/>
      <c r="O1921" s="253"/>
      <c r="P1921" s="253"/>
      <c r="Q1921" s="253"/>
      <c r="R1921" s="253"/>
      <c r="S1921" s="253"/>
      <c r="T1921" s="253"/>
      <c r="U1921" s="253"/>
      <c r="V1921" s="253"/>
      <c r="W1921" s="253"/>
      <c r="X1921" s="253"/>
      <c r="Y1921" s="253"/>
      <c r="Z1921" s="253"/>
      <c r="AA1921" s="253"/>
      <c r="AB1921" s="253"/>
      <c r="AC1921" s="253"/>
      <c r="AD1921" s="253"/>
      <c r="AE1921" s="253"/>
      <c r="AF1921" s="253"/>
      <c r="AG1921" s="253"/>
      <c r="AH1921" s="253"/>
      <c r="AI1921" s="253"/>
      <c r="AP1921" s="313"/>
      <c r="AT1921" s="313"/>
    </row>
    <row r="1922" spans="1:46" s="312" customFormat="1" ht="15" customHeight="1" x14ac:dyDescent="0.25">
      <c r="A1922" s="297"/>
      <c r="B1922" s="297"/>
      <c r="C1922" s="253"/>
      <c r="D1922" s="253"/>
      <c r="E1922" s="253"/>
      <c r="F1922" s="253"/>
      <c r="G1922" s="253"/>
      <c r="H1922" s="253"/>
      <c r="I1922" s="253"/>
      <c r="J1922" s="253"/>
      <c r="K1922" s="253"/>
      <c r="L1922" s="253"/>
      <c r="M1922" s="253"/>
      <c r="N1922" s="253"/>
      <c r="O1922" s="253"/>
      <c r="P1922" s="253"/>
      <c r="Q1922" s="253"/>
      <c r="R1922" s="253"/>
      <c r="S1922" s="253"/>
      <c r="T1922" s="253"/>
      <c r="U1922" s="253"/>
      <c r="V1922" s="253"/>
      <c r="W1922" s="253"/>
      <c r="X1922" s="253"/>
      <c r="Y1922" s="253"/>
      <c r="Z1922" s="253"/>
      <c r="AA1922" s="253"/>
      <c r="AB1922" s="253"/>
      <c r="AC1922" s="253"/>
      <c r="AD1922" s="253"/>
      <c r="AE1922" s="253"/>
      <c r="AF1922" s="253"/>
      <c r="AG1922" s="253"/>
      <c r="AH1922" s="253"/>
      <c r="AI1922" s="253"/>
      <c r="AP1922" s="313"/>
      <c r="AT1922" s="313"/>
    </row>
    <row r="1923" spans="1:46" s="312" customFormat="1" ht="15" customHeight="1" x14ac:dyDescent="0.25">
      <c r="A1923" s="297"/>
      <c r="B1923" s="297"/>
      <c r="C1923" s="253"/>
      <c r="D1923" s="253"/>
      <c r="E1923" s="253"/>
      <c r="F1923" s="253"/>
      <c r="G1923" s="253"/>
      <c r="H1923" s="253"/>
      <c r="I1923" s="253"/>
      <c r="J1923" s="253"/>
      <c r="K1923" s="253"/>
      <c r="L1923" s="253"/>
      <c r="M1923" s="253"/>
      <c r="N1923" s="253"/>
      <c r="O1923" s="253"/>
      <c r="P1923" s="253"/>
      <c r="Q1923" s="253"/>
      <c r="R1923" s="253"/>
      <c r="S1923" s="253"/>
      <c r="T1923" s="253"/>
      <c r="U1923" s="253"/>
      <c r="V1923" s="253"/>
      <c r="W1923" s="253"/>
      <c r="X1923" s="253"/>
      <c r="Y1923" s="253"/>
      <c r="Z1923" s="253"/>
      <c r="AA1923" s="253"/>
      <c r="AB1923" s="253"/>
      <c r="AC1923" s="253"/>
      <c r="AD1923" s="253"/>
      <c r="AE1923" s="253"/>
      <c r="AF1923" s="253"/>
      <c r="AG1923" s="253"/>
      <c r="AH1923" s="253"/>
      <c r="AI1923" s="253"/>
      <c r="AP1923" s="313"/>
      <c r="AT1923" s="313"/>
    </row>
    <row r="1924" spans="1:46" s="312" customFormat="1" ht="15" customHeight="1" x14ac:dyDescent="0.25">
      <c r="A1924" s="297"/>
      <c r="B1924" s="297"/>
      <c r="C1924" s="253"/>
      <c r="D1924" s="253"/>
      <c r="E1924" s="253"/>
      <c r="F1924" s="253"/>
      <c r="G1924" s="253"/>
      <c r="H1924" s="253"/>
      <c r="I1924" s="253"/>
      <c r="J1924" s="253"/>
      <c r="K1924" s="253"/>
      <c r="L1924" s="253"/>
      <c r="M1924" s="253"/>
      <c r="N1924" s="253"/>
      <c r="O1924" s="253"/>
      <c r="P1924" s="253"/>
      <c r="Q1924" s="253"/>
      <c r="R1924" s="253"/>
      <c r="S1924" s="253"/>
      <c r="T1924" s="253"/>
      <c r="U1924" s="253"/>
      <c r="V1924" s="253"/>
      <c r="W1924" s="253"/>
      <c r="X1924" s="253"/>
      <c r="Y1924" s="253"/>
      <c r="Z1924" s="253"/>
      <c r="AA1924" s="253"/>
      <c r="AB1924" s="253"/>
      <c r="AC1924" s="253"/>
      <c r="AD1924" s="253"/>
      <c r="AE1924" s="253"/>
      <c r="AF1924" s="253"/>
      <c r="AG1924" s="253"/>
      <c r="AH1924" s="253"/>
      <c r="AI1924" s="253"/>
      <c r="AP1924" s="313"/>
      <c r="AT1924" s="313"/>
    </row>
    <row r="1925" spans="1:46" s="312" customFormat="1" ht="15" customHeight="1" x14ac:dyDescent="0.25">
      <c r="A1925" s="297"/>
      <c r="B1925" s="297"/>
      <c r="C1925" s="253"/>
      <c r="D1925" s="253"/>
      <c r="E1925" s="253"/>
      <c r="F1925" s="253"/>
      <c r="G1925" s="253"/>
      <c r="H1925" s="253"/>
      <c r="I1925" s="253"/>
      <c r="J1925" s="253"/>
      <c r="K1925" s="253"/>
      <c r="L1925" s="253"/>
      <c r="M1925" s="253"/>
      <c r="N1925" s="253"/>
      <c r="O1925" s="253"/>
      <c r="P1925" s="253"/>
      <c r="Q1925" s="253"/>
      <c r="R1925" s="253"/>
      <c r="S1925" s="253"/>
      <c r="T1925" s="253"/>
      <c r="U1925" s="253"/>
      <c r="V1925" s="253"/>
      <c r="W1925" s="253"/>
      <c r="X1925" s="253"/>
      <c r="Y1925" s="253"/>
      <c r="Z1925" s="253"/>
      <c r="AA1925" s="253"/>
      <c r="AB1925" s="253"/>
      <c r="AC1925" s="253"/>
      <c r="AD1925" s="253"/>
      <c r="AE1925" s="253"/>
      <c r="AF1925" s="253"/>
      <c r="AG1925" s="253"/>
      <c r="AH1925" s="253"/>
      <c r="AI1925" s="253"/>
      <c r="AP1925" s="313"/>
      <c r="AT1925" s="313"/>
    </row>
    <row r="1926" spans="1:46" s="312" customFormat="1" ht="15" customHeight="1" x14ac:dyDescent="0.25">
      <c r="A1926" s="297"/>
      <c r="B1926" s="297"/>
      <c r="C1926" s="253"/>
      <c r="D1926" s="253"/>
      <c r="E1926" s="253"/>
      <c r="F1926" s="253"/>
      <c r="G1926" s="253"/>
      <c r="H1926" s="253"/>
      <c r="I1926" s="253"/>
      <c r="J1926" s="253"/>
      <c r="K1926" s="253"/>
      <c r="L1926" s="253"/>
      <c r="M1926" s="253"/>
      <c r="N1926" s="253"/>
      <c r="O1926" s="253"/>
      <c r="P1926" s="253"/>
      <c r="Q1926" s="253"/>
      <c r="R1926" s="253"/>
      <c r="S1926" s="253"/>
      <c r="T1926" s="253"/>
      <c r="U1926" s="253"/>
      <c r="V1926" s="253"/>
      <c r="W1926" s="253"/>
      <c r="X1926" s="253"/>
      <c r="Y1926" s="253"/>
      <c r="Z1926" s="253"/>
      <c r="AA1926" s="253"/>
      <c r="AB1926" s="253"/>
      <c r="AC1926" s="253"/>
      <c r="AD1926" s="253"/>
      <c r="AE1926" s="253"/>
      <c r="AF1926" s="253"/>
      <c r="AG1926" s="253"/>
      <c r="AH1926" s="253"/>
      <c r="AI1926" s="253"/>
      <c r="AP1926" s="313"/>
      <c r="AT1926" s="313"/>
    </row>
    <row r="1927" spans="1:46" s="312" customFormat="1" ht="15" customHeight="1" x14ac:dyDescent="0.25">
      <c r="A1927" s="297"/>
      <c r="B1927" s="297"/>
      <c r="C1927" s="253"/>
      <c r="D1927" s="253"/>
      <c r="E1927" s="253"/>
      <c r="F1927" s="253"/>
      <c r="G1927" s="253"/>
      <c r="H1927" s="253"/>
      <c r="I1927" s="253"/>
      <c r="J1927" s="253"/>
      <c r="K1927" s="253"/>
      <c r="L1927" s="253"/>
      <c r="M1927" s="253"/>
      <c r="N1927" s="253"/>
      <c r="O1927" s="253"/>
      <c r="P1927" s="253"/>
      <c r="Q1927" s="253"/>
      <c r="R1927" s="253"/>
      <c r="S1927" s="253"/>
      <c r="T1927" s="253"/>
      <c r="U1927" s="253"/>
      <c r="V1927" s="253"/>
      <c r="W1927" s="253"/>
      <c r="X1927" s="253"/>
      <c r="Y1927" s="253"/>
      <c r="Z1927" s="253"/>
      <c r="AA1927" s="253"/>
      <c r="AB1927" s="253"/>
      <c r="AC1927" s="253"/>
      <c r="AD1927" s="253"/>
      <c r="AE1927" s="253"/>
      <c r="AF1927" s="253"/>
      <c r="AG1927" s="253"/>
      <c r="AH1927" s="253"/>
      <c r="AI1927" s="253"/>
      <c r="AP1927" s="313"/>
      <c r="AT1927" s="313"/>
    </row>
    <row r="1928" spans="1:46" s="312" customFormat="1" ht="15" customHeight="1" x14ac:dyDescent="0.25">
      <c r="A1928" s="297"/>
      <c r="B1928" s="297"/>
      <c r="C1928" s="253"/>
      <c r="D1928" s="253"/>
      <c r="E1928" s="253"/>
      <c r="F1928" s="253"/>
      <c r="G1928" s="253"/>
      <c r="H1928" s="253"/>
      <c r="I1928" s="253"/>
      <c r="J1928" s="253"/>
      <c r="K1928" s="253"/>
      <c r="L1928" s="253"/>
      <c r="M1928" s="253"/>
      <c r="N1928" s="253"/>
      <c r="O1928" s="253"/>
      <c r="P1928" s="253"/>
      <c r="Q1928" s="253"/>
      <c r="R1928" s="253"/>
      <c r="S1928" s="253"/>
      <c r="T1928" s="253"/>
      <c r="U1928" s="253"/>
      <c r="V1928" s="253"/>
      <c r="W1928" s="253"/>
      <c r="X1928" s="253"/>
      <c r="Y1928" s="253"/>
      <c r="Z1928" s="253"/>
      <c r="AA1928" s="253"/>
      <c r="AB1928" s="253"/>
      <c r="AC1928" s="253"/>
      <c r="AD1928" s="253"/>
      <c r="AE1928" s="253"/>
      <c r="AF1928" s="253"/>
      <c r="AG1928" s="253"/>
      <c r="AH1928" s="253"/>
      <c r="AI1928" s="253"/>
      <c r="AP1928" s="313"/>
      <c r="AT1928" s="313"/>
    </row>
    <row r="1929" spans="1:46" s="312" customFormat="1" ht="15" customHeight="1" x14ac:dyDescent="0.25">
      <c r="A1929" s="297"/>
      <c r="B1929" s="297"/>
      <c r="C1929" s="253"/>
      <c r="D1929" s="253"/>
      <c r="E1929" s="253"/>
      <c r="F1929" s="253"/>
      <c r="G1929" s="253"/>
      <c r="H1929" s="253"/>
      <c r="I1929" s="253"/>
      <c r="J1929" s="253"/>
      <c r="K1929" s="253"/>
      <c r="L1929" s="253"/>
      <c r="M1929" s="253"/>
      <c r="N1929" s="253"/>
      <c r="O1929" s="253"/>
      <c r="P1929" s="253"/>
      <c r="Q1929" s="253"/>
      <c r="R1929" s="253"/>
      <c r="S1929" s="253"/>
      <c r="T1929" s="253"/>
      <c r="U1929" s="253"/>
      <c r="V1929" s="253"/>
      <c r="W1929" s="253"/>
      <c r="X1929" s="253"/>
      <c r="Y1929" s="253"/>
      <c r="Z1929" s="253"/>
      <c r="AA1929" s="253"/>
      <c r="AB1929" s="253"/>
      <c r="AC1929" s="253"/>
      <c r="AD1929" s="253"/>
      <c r="AE1929" s="253"/>
      <c r="AF1929" s="253"/>
      <c r="AG1929" s="253"/>
      <c r="AH1929" s="253"/>
      <c r="AI1929" s="253"/>
      <c r="AP1929" s="313"/>
      <c r="AT1929" s="313"/>
    </row>
    <row r="1930" spans="1:46" s="312" customFormat="1" ht="15" customHeight="1" x14ac:dyDescent="0.25">
      <c r="A1930" s="297"/>
      <c r="B1930" s="297"/>
      <c r="C1930" s="253"/>
      <c r="D1930" s="253"/>
      <c r="E1930" s="253"/>
      <c r="F1930" s="253"/>
      <c r="G1930" s="253"/>
      <c r="H1930" s="253"/>
      <c r="I1930" s="253"/>
      <c r="J1930" s="253"/>
      <c r="K1930" s="253"/>
      <c r="L1930" s="253"/>
      <c r="M1930" s="253"/>
      <c r="N1930" s="253"/>
      <c r="O1930" s="253"/>
      <c r="P1930" s="253"/>
      <c r="Q1930" s="253"/>
      <c r="R1930" s="253"/>
      <c r="S1930" s="253"/>
      <c r="T1930" s="253"/>
      <c r="U1930" s="253"/>
      <c r="V1930" s="253"/>
      <c r="W1930" s="253"/>
      <c r="X1930" s="253"/>
      <c r="Y1930" s="253"/>
      <c r="Z1930" s="253"/>
      <c r="AA1930" s="253"/>
      <c r="AB1930" s="253"/>
      <c r="AC1930" s="253"/>
      <c r="AD1930" s="253"/>
      <c r="AE1930" s="253"/>
      <c r="AF1930" s="253"/>
      <c r="AG1930" s="253"/>
      <c r="AH1930" s="253"/>
      <c r="AI1930" s="253"/>
      <c r="AP1930" s="313"/>
      <c r="AT1930" s="313"/>
    </row>
    <row r="1931" spans="1:46" s="312" customFormat="1" ht="15" customHeight="1" x14ac:dyDescent="0.25">
      <c r="A1931" s="297"/>
      <c r="B1931" s="297"/>
      <c r="C1931" s="253"/>
      <c r="D1931" s="253"/>
      <c r="E1931" s="253"/>
      <c r="F1931" s="253"/>
      <c r="G1931" s="253"/>
      <c r="H1931" s="253"/>
      <c r="I1931" s="253"/>
      <c r="J1931" s="253"/>
      <c r="K1931" s="253"/>
      <c r="L1931" s="253"/>
      <c r="M1931" s="253"/>
      <c r="N1931" s="253"/>
      <c r="O1931" s="253"/>
      <c r="P1931" s="253"/>
      <c r="Q1931" s="253"/>
      <c r="R1931" s="253"/>
      <c r="S1931" s="253"/>
      <c r="T1931" s="253"/>
      <c r="U1931" s="253"/>
      <c r="V1931" s="253"/>
      <c r="W1931" s="253"/>
      <c r="X1931" s="253"/>
      <c r="Y1931" s="253"/>
      <c r="Z1931" s="253"/>
      <c r="AA1931" s="253"/>
      <c r="AB1931" s="253"/>
      <c r="AC1931" s="253"/>
      <c r="AD1931" s="253"/>
      <c r="AE1931" s="253"/>
      <c r="AF1931" s="253"/>
      <c r="AG1931" s="253"/>
      <c r="AH1931" s="253"/>
      <c r="AI1931" s="253"/>
      <c r="AP1931" s="313"/>
      <c r="AT1931" s="313"/>
    </row>
    <row r="1932" spans="1:46" s="312" customFormat="1" ht="15" customHeight="1" x14ac:dyDescent="0.25">
      <c r="A1932" s="297"/>
      <c r="B1932" s="297"/>
      <c r="C1932" s="253"/>
      <c r="D1932" s="253"/>
      <c r="E1932" s="253"/>
      <c r="F1932" s="253"/>
      <c r="G1932" s="253"/>
      <c r="H1932" s="253"/>
      <c r="I1932" s="253"/>
      <c r="J1932" s="253"/>
      <c r="K1932" s="253"/>
      <c r="L1932" s="253"/>
      <c r="M1932" s="253"/>
      <c r="N1932" s="253"/>
      <c r="O1932" s="253"/>
      <c r="P1932" s="253"/>
      <c r="Q1932" s="253"/>
      <c r="R1932" s="253"/>
      <c r="S1932" s="253"/>
      <c r="T1932" s="253"/>
      <c r="U1932" s="253"/>
      <c r="V1932" s="253"/>
      <c r="W1932" s="253"/>
      <c r="X1932" s="253"/>
      <c r="Y1932" s="253"/>
      <c r="Z1932" s="253"/>
      <c r="AA1932" s="253"/>
      <c r="AB1932" s="253"/>
      <c r="AC1932" s="253"/>
      <c r="AD1932" s="253"/>
      <c r="AE1932" s="253"/>
      <c r="AF1932" s="253"/>
      <c r="AG1932" s="253"/>
      <c r="AH1932" s="253"/>
      <c r="AI1932" s="253"/>
      <c r="AP1932" s="313"/>
      <c r="AT1932" s="313"/>
    </row>
    <row r="1933" spans="1:46" s="312" customFormat="1" ht="15" customHeight="1" x14ac:dyDescent="0.25">
      <c r="A1933" s="297"/>
      <c r="B1933" s="297"/>
      <c r="C1933" s="253"/>
      <c r="D1933" s="253"/>
      <c r="E1933" s="253"/>
      <c r="F1933" s="253"/>
      <c r="G1933" s="253"/>
      <c r="H1933" s="253"/>
      <c r="I1933" s="253"/>
      <c r="J1933" s="253"/>
      <c r="K1933" s="253"/>
      <c r="L1933" s="253"/>
      <c r="M1933" s="253"/>
      <c r="N1933" s="253"/>
      <c r="O1933" s="253"/>
      <c r="P1933" s="253"/>
      <c r="Q1933" s="253"/>
      <c r="R1933" s="253"/>
      <c r="S1933" s="253"/>
      <c r="T1933" s="253"/>
      <c r="U1933" s="253"/>
      <c r="V1933" s="253"/>
      <c r="W1933" s="253"/>
      <c r="X1933" s="253"/>
      <c r="Y1933" s="253"/>
      <c r="Z1933" s="253"/>
      <c r="AA1933" s="253"/>
      <c r="AB1933" s="253"/>
      <c r="AC1933" s="253"/>
      <c r="AD1933" s="253"/>
      <c r="AE1933" s="253"/>
      <c r="AF1933" s="253"/>
      <c r="AG1933" s="253"/>
      <c r="AH1933" s="253"/>
      <c r="AI1933" s="253"/>
      <c r="AP1933" s="313"/>
      <c r="AT1933" s="313"/>
    </row>
    <row r="1934" spans="1:46" s="312" customFormat="1" ht="15" customHeight="1" x14ac:dyDescent="0.25">
      <c r="A1934" s="297"/>
      <c r="B1934" s="297"/>
      <c r="C1934" s="253"/>
      <c r="D1934" s="253"/>
      <c r="E1934" s="253"/>
      <c r="F1934" s="253"/>
      <c r="G1934" s="253"/>
      <c r="H1934" s="253"/>
      <c r="I1934" s="253"/>
      <c r="J1934" s="253"/>
      <c r="K1934" s="253"/>
      <c r="L1934" s="253"/>
      <c r="M1934" s="253"/>
      <c r="N1934" s="253"/>
      <c r="O1934" s="253"/>
      <c r="P1934" s="253"/>
      <c r="Q1934" s="253"/>
      <c r="R1934" s="253"/>
      <c r="S1934" s="253"/>
      <c r="T1934" s="253"/>
      <c r="U1934" s="253"/>
      <c r="V1934" s="253"/>
      <c r="W1934" s="253"/>
      <c r="X1934" s="253"/>
      <c r="Y1934" s="253"/>
      <c r="Z1934" s="253"/>
      <c r="AA1934" s="253"/>
      <c r="AB1934" s="253"/>
      <c r="AC1934" s="253"/>
      <c r="AD1934" s="253"/>
      <c r="AE1934" s="253"/>
      <c r="AF1934" s="253"/>
      <c r="AG1934" s="253"/>
      <c r="AH1934" s="253"/>
      <c r="AI1934" s="253"/>
      <c r="AP1934" s="313"/>
      <c r="AT1934" s="313"/>
    </row>
    <row r="1935" spans="1:46" s="312" customFormat="1" ht="15" customHeight="1" x14ac:dyDescent="0.25">
      <c r="A1935" s="297"/>
      <c r="B1935" s="297"/>
      <c r="C1935" s="253"/>
      <c r="D1935" s="253"/>
      <c r="E1935" s="253"/>
      <c r="F1935" s="253"/>
      <c r="G1935" s="253"/>
      <c r="H1935" s="253"/>
      <c r="I1935" s="253"/>
      <c r="J1935" s="253"/>
      <c r="K1935" s="253"/>
      <c r="L1935" s="253"/>
      <c r="M1935" s="253"/>
      <c r="N1935" s="253"/>
      <c r="O1935" s="253"/>
      <c r="P1935" s="253"/>
      <c r="Q1935" s="253"/>
      <c r="R1935" s="253"/>
      <c r="S1935" s="253"/>
      <c r="T1935" s="253"/>
      <c r="U1935" s="253"/>
      <c r="V1935" s="253"/>
      <c r="W1935" s="253"/>
      <c r="X1935" s="253"/>
      <c r="Y1935" s="253"/>
      <c r="Z1935" s="253"/>
      <c r="AA1935" s="253"/>
      <c r="AB1935" s="253"/>
      <c r="AC1935" s="253"/>
      <c r="AD1935" s="253"/>
      <c r="AE1935" s="253"/>
      <c r="AF1935" s="253"/>
      <c r="AG1935" s="253"/>
      <c r="AH1935" s="253"/>
      <c r="AI1935" s="253"/>
      <c r="AP1935" s="313"/>
      <c r="AT1935" s="313"/>
    </row>
    <row r="1936" spans="1:46" s="312" customFormat="1" ht="15" customHeight="1" x14ac:dyDescent="0.25">
      <c r="A1936" s="297"/>
      <c r="B1936" s="297"/>
      <c r="C1936" s="253"/>
      <c r="D1936" s="253"/>
      <c r="E1936" s="253"/>
      <c r="F1936" s="253"/>
      <c r="G1936" s="253"/>
      <c r="H1936" s="253"/>
      <c r="I1936" s="253"/>
      <c r="J1936" s="253"/>
      <c r="K1936" s="253"/>
      <c r="L1936" s="253"/>
      <c r="M1936" s="253"/>
      <c r="N1936" s="253"/>
      <c r="O1936" s="253"/>
      <c r="P1936" s="253"/>
      <c r="Q1936" s="253"/>
      <c r="R1936" s="253"/>
      <c r="S1936" s="253"/>
      <c r="T1936" s="253"/>
      <c r="U1936" s="253"/>
      <c r="V1936" s="253"/>
      <c r="W1936" s="253"/>
      <c r="X1936" s="253"/>
      <c r="Y1936" s="253"/>
      <c r="Z1936" s="253"/>
      <c r="AA1936" s="253"/>
      <c r="AB1936" s="253"/>
      <c r="AC1936" s="253"/>
      <c r="AD1936" s="253"/>
      <c r="AE1936" s="253"/>
      <c r="AF1936" s="253"/>
      <c r="AG1936" s="253"/>
      <c r="AH1936" s="253"/>
      <c r="AI1936" s="253"/>
      <c r="AP1936" s="313"/>
      <c r="AT1936" s="313"/>
    </row>
    <row r="1937" spans="1:46" s="312" customFormat="1" ht="15" customHeight="1" x14ac:dyDescent="0.25">
      <c r="A1937" s="297"/>
      <c r="B1937" s="297"/>
      <c r="C1937" s="253"/>
      <c r="D1937" s="253"/>
      <c r="E1937" s="253"/>
      <c r="F1937" s="253"/>
      <c r="G1937" s="253"/>
      <c r="H1937" s="253"/>
      <c r="I1937" s="253"/>
      <c r="J1937" s="253"/>
      <c r="K1937" s="253"/>
      <c r="L1937" s="253"/>
      <c r="M1937" s="253"/>
      <c r="N1937" s="253"/>
      <c r="O1937" s="253"/>
      <c r="P1937" s="253"/>
      <c r="Q1937" s="253"/>
      <c r="R1937" s="253"/>
      <c r="S1937" s="253"/>
      <c r="T1937" s="253"/>
      <c r="U1937" s="253"/>
      <c r="V1937" s="253"/>
      <c r="W1937" s="253"/>
      <c r="X1937" s="253"/>
      <c r="Y1937" s="253"/>
      <c r="Z1937" s="253"/>
      <c r="AA1937" s="253"/>
      <c r="AB1937" s="253"/>
      <c r="AC1937" s="253"/>
      <c r="AD1937" s="253"/>
      <c r="AE1937" s="253"/>
      <c r="AF1937" s="253"/>
      <c r="AG1937" s="253"/>
      <c r="AH1937" s="253"/>
      <c r="AI1937" s="253"/>
      <c r="AP1937" s="313"/>
      <c r="AT1937" s="313"/>
    </row>
    <row r="1938" spans="1:46" s="312" customFormat="1" ht="15" customHeight="1" x14ac:dyDescent="0.25">
      <c r="A1938" s="297"/>
      <c r="B1938" s="297"/>
      <c r="C1938" s="253"/>
      <c r="D1938" s="253"/>
      <c r="E1938" s="253"/>
      <c r="F1938" s="253"/>
      <c r="G1938" s="253"/>
      <c r="H1938" s="253"/>
      <c r="I1938" s="253"/>
      <c r="J1938" s="253"/>
      <c r="K1938" s="253"/>
      <c r="L1938" s="253"/>
      <c r="M1938" s="253"/>
      <c r="N1938" s="253"/>
      <c r="O1938" s="253"/>
      <c r="P1938" s="253"/>
      <c r="Q1938" s="253"/>
      <c r="R1938" s="253"/>
      <c r="S1938" s="253"/>
      <c r="T1938" s="253"/>
      <c r="U1938" s="253"/>
      <c r="V1938" s="253"/>
      <c r="W1938" s="253"/>
      <c r="X1938" s="253"/>
      <c r="Y1938" s="253"/>
      <c r="Z1938" s="253"/>
      <c r="AA1938" s="253"/>
      <c r="AB1938" s="253"/>
      <c r="AC1938" s="253"/>
      <c r="AD1938" s="253"/>
      <c r="AE1938" s="253"/>
      <c r="AF1938" s="253"/>
      <c r="AG1938" s="253"/>
      <c r="AH1938" s="253"/>
      <c r="AI1938" s="253"/>
      <c r="AP1938" s="313"/>
      <c r="AT1938" s="313"/>
    </row>
    <row r="1939" spans="1:46" s="312" customFormat="1" ht="15" customHeight="1" x14ac:dyDescent="0.25">
      <c r="A1939" s="297"/>
      <c r="B1939" s="297"/>
      <c r="C1939" s="253"/>
      <c r="D1939" s="253"/>
      <c r="E1939" s="253"/>
      <c r="F1939" s="253"/>
      <c r="G1939" s="253"/>
      <c r="H1939" s="253"/>
      <c r="I1939" s="253"/>
      <c r="J1939" s="253"/>
      <c r="K1939" s="253"/>
      <c r="L1939" s="253"/>
      <c r="M1939" s="253"/>
      <c r="N1939" s="253"/>
      <c r="O1939" s="253"/>
      <c r="P1939" s="253"/>
      <c r="Q1939" s="253"/>
      <c r="R1939" s="253"/>
      <c r="S1939" s="253"/>
      <c r="T1939" s="253"/>
      <c r="U1939" s="253"/>
      <c r="V1939" s="253"/>
      <c r="W1939" s="253"/>
      <c r="X1939" s="253"/>
      <c r="Y1939" s="253"/>
      <c r="Z1939" s="253"/>
      <c r="AA1939" s="253"/>
      <c r="AB1939" s="253"/>
      <c r="AC1939" s="253"/>
      <c r="AD1939" s="253"/>
      <c r="AE1939" s="253"/>
      <c r="AF1939" s="253"/>
      <c r="AG1939" s="253"/>
      <c r="AH1939" s="253"/>
      <c r="AI1939" s="253"/>
      <c r="AP1939" s="313"/>
      <c r="AT1939" s="313"/>
    </row>
    <row r="1940" spans="1:46" s="312" customFormat="1" ht="15" customHeight="1" x14ac:dyDescent="0.25">
      <c r="A1940" s="297"/>
      <c r="B1940" s="297"/>
      <c r="C1940" s="253"/>
      <c r="D1940" s="253"/>
      <c r="E1940" s="253"/>
      <c r="F1940" s="253"/>
      <c r="G1940" s="253"/>
      <c r="H1940" s="253"/>
      <c r="I1940" s="253"/>
      <c r="J1940" s="253"/>
      <c r="K1940" s="253"/>
      <c r="L1940" s="253"/>
      <c r="M1940" s="253"/>
      <c r="N1940" s="253"/>
      <c r="O1940" s="253"/>
      <c r="P1940" s="253"/>
      <c r="Q1940" s="253"/>
      <c r="R1940" s="253"/>
      <c r="S1940" s="253"/>
      <c r="T1940" s="253"/>
      <c r="U1940" s="253"/>
      <c r="V1940" s="253"/>
      <c r="W1940" s="253"/>
      <c r="X1940" s="253"/>
      <c r="Y1940" s="253"/>
      <c r="Z1940" s="253"/>
      <c r="AA1940" s="253"/>
      <c r="AB1940" s="253"/>
      <c r="AC1940" s="253"/>
      <c r="AD1940" s="253"/>
      <c r="AE1940" s="253"/>
      <c r="AF1940" s="253"/>
      <c r="AG1940" s="253"/>
      <c r="AH1940" s="253"/>
      <c r="AI1940" s="253"/>
      <c r="AP1940" s="313"/>
      <c r="AT1940" s="313"/>
    </row>
    <row r="1941" spans="1:46" s="312" customFormat="1" ht="15" customHeight="1" x14ac:dyDescent="0.25">
      <c r="A1941" s="297"/>
      <c r="B1941" s="297"/>
      <c r="C1941" s="253"/>
      <c r="D1941" s="253"/>
      <c r="E1941" s="253"/>
      <c r="F1941" s="253"/>
      <c r="G1941" s="253"/>
      <c r="H1941" s="253"/>
      <c r="I1941" s="253"/>
      <c r="J1941" s="253"/>
      <c r="K1941" s="253"/>
      <c r="L1941" s="253"/>
      <c r="M1941" s="253"/>
      <c r="N1941" s="253"/>
      <c r="O1941" s="253"/>
      <c r="P1941" s="253"/>
      <c r="Q1941" s="253"/>
      <c r="R1941" s="253"/>
      <c r="S1941" s="253"/>
      <c r="T1941" s="253"/>
      <c r="U1941" s="253"/>
      <c r="V1941" s="253"/>
      <c r="W1941" s="253"/>
      <c r="X1941" s="253"/>
      <c r="Y1941" s="253"/>
      <c r="Z1941" s="253"/>
      <c r="AA1941" s="253"/>
      <c r="AB1941" s="253"/>
      <c r="AC1941" s="253"/>
      <c r="AD1941" s="253"/>
      <c r="AE1941" s="253"/>
      <c r="AF1941" s="253"/>
      <c r="AG1941" s="253"/>
      <c r="AH1941" s="253"/>
      <c r="AI1941" s="253"/>
      <c r="AP1941" s="313"/>
      <c r="AT1941" s="313"/>
    </row>
    <row r="1942" spans="1:46" s="312" customFormat="1" ht="15" customHeight="1" x14ac:dyDescent="0.25">
      <c r="A1942" s="297"/>
      <c r="B1942" s="297"/>
      <c r="C1942" s="253"/>
      <c r="D1942" s="253"/>
      <c r="E1942" s="253"/>
      <c r="F1942" s="253"/>
      <c r="G1942" s="253"/>
      <c r="H1942" s="253"/>
      <c r="I1942" s="253"/>
      <c r="J1942" s="253"/>
      <c r="K1942" s="253"/>
      <c r="L1942" s="253"/>
      <c r="M1942" s="253"/>
      <c r="N1942" s="253"/>
      <c r="O1942" s="253"/>
      <c r="P1942" s="253"/>
      <c r="Q1942" s="253"/>
      <c r="R1942" s="253"/>
      <c r="S1942" s="253"/>
      <c r="T1942" s="253"/>
      <c r="U1942" s="253"/>
      <c r="V1942" s="253"/>
      <c r="W1942" s="253"/>
      <c r="X1942" s="253"/>
      <c r="Y1942" s="253"/>
      <c r="Z1942" s="253"/>
      <c r="AA1942" s="253"/>
      <c r="AB1942" s="253"/>
      <c r="AC1942" s="253"/>
      <c r="AD1942" s="253"/>
      <c r="AE1942" s="253"/>
      <c r="AF1942" s="253"/>
      <c r="AG1942" s="253"/>
      <c r="AH1942" s="253"/>
      <c r="AI1942" s="253"/>
      <c r="AP1942" s="313"/>
      <c r="AT1942" s="313"/>
    </row>
    <row r="1943" spans="1:46" s="312" customFormat="1" ht="15" customHeight="1" x14ac:dyDescent="0.25">
      <c r="A1943" s="297"/>
      <c r="B1943" s="297"/>
      <c r="C1943" s="253"/>
      <c r="D1943" s="253"/>
      <c r="E1943" s="253"/>
      <c r="F1943" s="253"/>
      <c r="G1943" s="253"/>
      <c r="H1943" s="253"/>
      <c r="I1943" s="253"/>
      <c r="J1943" s="253"/>
      <c r="K1943" s="253"/>
      <c r="L1943" s="253"/>
      <c r="M1943" s="253"/>
      <c r="N1943" s="253"/>
      <c r="O1943" s="253"/>
      <c r="P1943" s="253"/>
      <c r="Q1943" s="253"/>
      <c r="R1943" s="253"/>
      <c r="S1943" s="253"/>
      <c r="T1943" s="253"/>
      <c r="U1943" s="253"/>
      <c r="V1943" s="253"/>
      <c r="W1943" s="253"/>
      <c r="X1943" s="253"/>
      <c r="Y1943" s="253"/>
      <c r="Z1943" s="253"/>
      <c r="AA1943" s="253"/>
      <c r="AB1943" s="253"/>
      <c r="AC1943" s="253"/>
      <c r="AD1943" s="253"/>
      <c r="AE1943" s="253"/>
      <c r="AF1943" s="253"/>
      <c r="AG1943" s="253"/>
      <c r="AH1943" s="253"/>
      <c r="AI1943" s="253"/>
      <c r="AP1943" s="313"/>
      <c r="AT1943" s="313"/>
    </row>
    <row r="1944" spans="1:46" s="312" customFormat="1" ht="15" customHeight="1" x14ac:dyDescent="0.25">
      <c r="A1944" s="297"/>
      <c r="B1944" s="297"/>
      <c r="C1944" s="253"/>
      <c r="D1944" s="253"/>
      <c r="E1944" s="253"/>
      <c r="F1944" s="253"/>
      <c r="G1944" s="253"/>
      <c r="H1944" s="253"/>
      <c r="I1944" s="253"/>
      <c r="J1944" s="253"/>
      <c r="K1944" s="253"/>
      <c r="L1944" s="253"/>
      <c r="M1944" s="253"/>
      <c r="N1944" s="253"/>
      <c r="O1944" s="253"/>
      <c r="P1944" s="253"/>
      <c r="Q1944" s="253"/>
      <c r="R1944" s="253"/>
      <c r="S1944" s="253"/>
      <c r="T1944" s="253"/>
      <c r="U1944" s="253"/>
      <c r="V1944" s="253"/>
      <c r="W1944" s="253"/>
      <c r="X1944" s="253"/>
      <c r="Y1944" s="253"/>
      <c r="Z1944" s="253"/>
      <c r="AA1944" s="253"/>
      <c r="AB1944" s="253"/>
      <c r="AC1944" s="253"/>
      <c r="AD1944" s="253"/>
      <c r="AE1944" s="253"/>
      <c r="AF1944" s="253"/>
      <c r="AG1944" s="253"/>
      <c r="AH1944" s="253"/>
      <c r="AI1944" s="253"/>
      <c r="AP1944" s="313"/>
      <c r="AT1944" s="313"/>
    </row>
    <row r="1945" spans="1:46" s="312" customFormat="1" ht="15" customHeight="1" x14ac:dyDescent="0.25">
      <c r="A1945" s="297"/>
      <c r="B1945" s="297"/>
      <c r="C1945" s="253"/>
      <c r="D1945" s="253"/>
      <c r="E1945" s="253"/>
      <c r="F1945" s="253"/>
      <c r="G1945" s="253"/>
      <c r="H1945" s="253"/>
      <c r="I1945" s="253"/>
      <c r="J1945" s="253"/>
      <c r="K1945" s="253"/>
      <c r="L1945" s="253"/>
      <c r="M1945" s="253"/>
      <c r="N1945" s="253"/>
      <c r="O1945" s="253"/>
      <c r="P1945" s="253"/>
      <c r="Q1945" s="253"/>
      <c r="R1945" s="253"/>
      <c r="S1945" s="253"/>
      <c r="T1945" s="253"/>
      <c r="U1945" s="253"/>
      <c r="V1945" s="253"/>
      <c r="W1945" s="253"/>
      <c r="X1945" s="253"/>
      <c r="Y1945" s="253"/>
      <c r="Z1945" s="253"/>
      <c r="AA1945" s="253"/>
      <c r="AB1945" s="253"/>
      <c r="AC1945" s="253"/>
      <c r="AD1945" s="253"/>
      <c r="AE1945" s="253"/>
      <c r="AF1945" s="253"/>
      <c r="AG1945" s="253"/>
      <c r="AH1945" s="253"/>
      <c r="AI1945" s="253"/>
      <c r="AP1945" s="313"/>
      <c r="AT1945" s="313"/>
    </row>
    <row r="1946" spans="1:46" s="312" customFormat="1" ht="15" customHeight="1" x14ac:dyDescent="0.25">
      <c r="A1946" s="297"/>
      <c r="B1946" s="297"/>
      <c r="C1946" s="253"/>
      <c r="D1946" s="253"/>
      <c r="E1946" s="253"/>
      <c r="F1946" s="253"/>
      <c r="G1946" s="253"/>
      <c r="H1946" s="253"/>
      <c r="I1946" s="253"/>
      <c r="J1946" s="253"/>
      <c r="K1946" s="253"/>
      <c r="L1946" s="253"/>
      <c r="M1946" s="253"/>
      <c r="N1946" s="253"/>
      <c r="O1946" s="253"/>
      <c r="P1946" s="253"/>
      <c r="Q1946" s="253"/>
      <c r="R1946" s="253"/>
      <c r="S1946" s="253"/>
      <c r="T1946" s="253"/>
      <c r="U1946" s="253"/>
      <c r="V1946" s="253"/>
      <c r="W1946" s="253"/>
      <c r="X1946" s="253"/>
      <c r="Y1946" s="253"/>
      <c r="Z1946" s="253"/>
      <c r="AA1946" s="253"/>
      <c r="AB1946" s="253"/>
      <c r="AC1946" s="253"/>
      <c r="AD1946" s="253"/>
      <c r="AE1946" s="253"/>
      <c r="AF1946" s="253"/>
      <c r="AG1946" s="253"/>
      <c r="AH1946" s="253"/>
      <c r="AI1946" s="253"/>
      <c r="AP1946" s="313"/>
      <c r="AT1946" s="313"/>
    </row>
    <row r="1947" spans="1:46" s="312" customFormat="1" ht="15" customHeight="1" x14ac:dyDescent="0.25">
      <c r="A1947" s="297"/>
      <c r="B1947" s="297"/>
      <c r="C1947" s="253"/>
      <c r="D1947" s="253"/>
      <c r="E1947" s="253"/>
      <c r="F1947" s="253"/>
      <c r="G1947" s="253"/>
      <c r="H1947" s="253"/>
      <c r="I1947" s="253"/>
      <c r="J1947" s="253"/>
      <c r="K1947" s="253"/>
      <c r="L1947" s="253"/>
      <c r="M1947" s="253"/>
      <c r="N1947" s="253"/>
      <c r="O1947" s="253"/>
      <c r="P1947" s="253"/>
      <c r="Q1947" s="253"/>
      <c r="R1947" s="253"/>
      <c r="S1947" s="253"/>
      <c r="T1947" s="253"/>
      <c r="U1947" s="253"/>
      <c r="V1947" s="253"/>
      <c r="W1947" s="253"/>
      <c r="X1947" s="253"/>
      <c r="Y1947" s="253"/>
      <c r="Z1947" s="253"/>
      <c r="AA1947" s="253"/>
      <c r="AB1947" s="253"/>
      <c r="AC1947" s="253"/>
      <c r="AD1947" s="253"/>
      <c r="AE1947" s="253"/>
      <c r="AF1947" s="253"/>
      <c r="AG1947" s="253"/>
      <c r="AH1947" s="253"/>
      <c r="AI1947" s="253"/>
      <c r="AP1947" s="313"/>
      <c r="AT1947" s="313"/>
    </row>
    <row r="1948" spans="1:46" s="312" customFormat="1" ht="15" customHeight="1" x14ac:dyDescent="0.25">
      <c r="A1948" s="297"/>
      <c r="B1948" s="297"/>
      <c r="C1948" s="253"/>
      <c r="D1948" s="253"/>
      <c r="E1948" s="253"/>
      <c r="F1948" s="253"/>
      <c r="G1948" s="253"/>
      <c r="H1948" s="253"/>
      <c r="I1948" s="253"/>
      <c r="J1948" s="253"/>
      <c r="K1948" s="253"/>
      <c r="L1948" s="253"/>
      <c r="M1948" s="253"/>
      <c r="N1948" s="253"/>
      <c r="O1948" s="253"/>
      <c r="P1948" s="253"/>
      <c r="Q1948" s="253"/>
      <c r="R1948" s="253"/>
      <c r="S1948" s="253"/>
      <c r="T1948" s="253"/>
      <c r="U1948" s="253"/>
      <c r="V1948" s="253"/>
      <c r="W1948" s="253"/>
      <c r="X1948" s="253"/>
      <c r="Y1948" s="253"/>
      <c r="Z1948" s="253"/>
      <c r="AA1948" s="253"/>
      <c r="AB1948" s="253"/>
      <c r="AC1948" s="253"/>
      <c r="AD1948" s="253"/>
      <c r="AE1948" s="253"/>
      <c r="AF1948" s="253"/>
      <c r="AG1948" s="253"/>
      <c r="AH1948" s="253"/>
      <c r="AI1948" s="253"/>
      <c r="AP1948" s="313"/>
      <c r="AT1948" s="313"/>
    </row>
    <row r="1949" spans="1:46" s="312" customFormat="1" ht="15" customHeight="1" x14ac:dyDescent="0.25">
      <c r="A1949" s="297"/>
      <c r="B1949" s="297"/>
      <c r="C1949" s="253"/>
      <c r="D1949" s="253"/>
      <c r="E1949" s="253"/>
      <c r="F1949" s="253"/>
      <c r="G1949" s="253"/>
      <c r="H1949" s="253"/>
      <c r="I1949" s="253"/>
      <c r="J1949" s="253"/>
      <c r="K1949" s="253"/>
      <c r="L1949" s="253"/>
      <c r="M1949" s="253"/>
      <c r="N1949" s="253"/>
      <c r="O1949" s="253"/>
      <c r="P1949" s="253"/>
      <c r="Q1949" s="253"/>
      <c r="R1949" s="253"/>
      <c r="S1949" s="253"/>
      <c r="T1949" s="253"/>
      <c r="U1949" s="253"/>
      <c r="V1949" s="253"/>
      <c r="W1949" s="253"/>
      <c r="X1949" s="253"/>
      <c r="Y1949" s="253"/>
      <c r="Z1949" s="253"/>
      <c r="AA1949" s="253"/>
      <c r="AB1949" s="253"/>
      <c r="AC1949" s="253"/>
      <c r="AD1949" s="253"/>
      <c r="AE1949" s="253"/>
      <c r="AF1949" s="253"/>
      <c r="AG1949" s="253"/>
      <c r="AH1949" s="253"/>
      <c r="AI1949" s="253"/>
      <c r="AP1949" s="313"/>
      <c r="AT1949" s="313"/>
    </row>
    <row r="1950" spans="1:46" s="312" customFormat="1" ht="15" customHeight="1" x14ac:dyDescent="0.25">
      <c r="A1950" s="297"/>
      <c r="B1950" s="297"/>
      <c r="C1950" s="253"/>
      <c r="D1950" s="253"/>
      <c r="E1950" s="253"/>
      <c r="F1950" s="253"/>
      <c r="G1950" s="253"/>
      <c r="H1950" s="253"/>
      <c r="I1950" s="253"/>
      <c r="J1950" s="253"/>
      <c r="K1950" s="253"/>
      <c r="L1950" s="253"/>
      <c r="M1950" s="253"/>
      <c r="N1950" s="253"/>
      <c r="O1950" s="253"/>
      <c r="P1950" s="253"/>
      <c r="Q1950" s="253"/>
      <c r="R1950" s="253"/>
      <c r="S1950" s="253"/>
      <c r="T1950" s="253"/>
      <c r="U1950" s="253"/>
      <c r="V1950" s="253"/>
      <c r="W1950" s="253"/>
      <c r="X1950" s="253"/>
      <c r="Y1950" s="253"/>
      <c r="Z1950" s="253"/>
      <c r="AA1950" s="253"/>
      <c r="AB1950" s="253"/>
      <c r="AC1950" s="253"/>
      <c r="AD1950" s="253"/>
      <c r="AE1950" s="253"/>
      <c r="AF1950" s="253"/>
      <c r="AG1950" s="253"/>
      <c r="AH1950" s="253"/>
      <c r="AI1950" s="253"/>
      <c r="AP1950" s="313"/>
      <c r="AT1950" s="313"/>
    </row>
    <row r="1951" spans="1:46" s="312" customFormat="1" ht="15" customHeight="1" x14ac:dyDescent="0.25">
      <c r="A1951" s="297"/>
      <c r="B1951" s="297"/>
      <c r="C1951" s="253"/>
      <c r="D1951" s="253"/>
      <c r="E1951" s="253"/>
      <c r="F1951" s="253"/>
      <c r="G1951" s="253"/>
      <c r="H1951" s="253"/>
      <c r="I1951" s="253"/>
      <c r="J1951" s="253"/>
      <c r="K1951" s="253"/>
      <c r="L1951" s="253"/>
      <c r="M1951" s="253"/>
      <c r="N1951" s="253"/>
      <c r="O1951" s="253"/>
      <c r="P1951" s="253"/>
      <c r="Q1951" s="253"/>
      <c r="R1951" s="253"/>
      <c r="S1951" s="253"/>
      <c r="T1951" s="253"/>
      <c r="U1951" s="253"/>
      <c r="V1951" s="253"/>
      <c r="W1951" s="253"/>
      <c r="X1951" s="253"/>
      <c r="Y1951" s="253"/>
      <c r="Z1951" s="253"/>
      <c r="AA1951" s="253"/>
      <c r="AB1951" s="253"/>
      <c r="AC1951" s="253"/>
      <c r="AD1951" s="253"/>
      <c r="AE1951" s="253"/>
      <c r="AF1951" s="253"/>
      <c r="AG1951" s="253"/>
      <c r="AH1951" s="253"/>
      <c r="AI1951" s="253"/>
      <c r="AP1951" s="313"/>
      <c r="AT1951" s="313"/>
    </row>
    <row r="1952" spans="1:46" s="312" customFormat="1" ht="15" customHeight="1" x14ac:dyDescent="0.25">
      <c r="A1952" s="297"/>
      <c r="B1952" s="297"/>
      <c r="C1952" s="253"/>
      <c r="D1952" s="253"/>
      <c r="E1952" s="253"/>
      <c r="F1952" s="253"/>
      <c r="G1952" s="253"/>
      <c r="H1952" s="253"/>
      <c r="I1952" s="253"/>
      <c r="J1952" s="253"/>
      <c r="K1952" s="253"/>
      <c r="L1952" s="253"/>
      <c r="M1952" s="253"/>
      <c r="N1952" s="253"/>
      <c r="O1952" s="253"/>
      <c r="P1952" s="253"/>
      <c r="Q1952" s="253"/>
      <c r="R1952" s="253"/>
      <c r="S1952" s="253"/>
      <c r="T1952" s="253"/>
      <c r="U1952" s="253"/>
      <c r="V1952" s="253"/>
      <c r="W1952" s="253"/>
      <c r="X1952" s="253"/>
      <c r="Y1952" s="253"/>
      <c r="Z1952" s="253"/>
      <c r="AA1952" s="253"/>
      <c r="AB1952" s="253"/>
      <c r="AC1952" s="253"/>
      <c r="AD1952" s="253"/>
      <c r="AE1952" s="253"/>
      <c r="AF1952" s="253"/>
      <c r="AG1952" s="253"/>
      <c r="AH1952" s="253"/>
      <c r="AI1952" s="253"/>
      <c r="AP1952" s="313"/>
      <c r="AT1952" s="313"/>
    </row>
    <row r="1953" spans="1:46" s="312" customFormat="1" ht="15" customHeight="1" x14ac:dyDescent="0.25">
      <c r="A1953" s="297"/>
      <c r="B1953" s="297"/>
      <c r="C1953" s="253"/>
      <c r="D1953" s="253"/>
      <c r="E1953" s="253"/>
      <c r="F1953" s="253"/>
      <c r="G1953" s="253"/>
      <c r="H1953" s="253"/>
      <c r="I1953" s="253"/>
      <c r="J1953" s="253"/>
      <c r="K1953" s="253"/>
      <c r="L1953" s="253"/>
      <c r="M1953" s="253"/>
      <c r="N1953" s="253"/>
      <c r="O1953" s="253"/>
      <c r="P1953" s="253"/>
      <c r="Q1953" s="253"/>
      <c r="R1953" s="253"/>
      <c r="S1953" s="253"/>
      <c r="T1953" s="253"/>
      <c r="U1953" s="253"/>
      <c r="V1953" s="253"/>
      <c r="W1953" s="253"/>
      <c r="X1953" s="253"/>
      <c r="Y1953" s="253"/>
      <c r="Z1953" s="253"/>
      <c r="AA1953" s="253"/>
      <c r="AB1953" s="253"/>
      <c r="AC1953" s="253"/>
      <c r="AD1953" s="253"/>
      <c r="AE1953" s="253"/>
      <c r="AF1953" s="253"/>
      <c r="AG1953" s="253"/>
      <c r="AH1953" s="253"/>
      <c r="AI1953" s="253"/>
      <c r="AP1953" s="313"/>
      <c r="AT1953" s="313"/>
    </row>
    <row r="1954" spans="1:46" s="312" customFormat="1" ht="15" customHeight="1" x14ac:dyDescent="0.25">
      <c r="A1954" s="297"/>
      <c r="B1954" s="297"/>
      <c r="C1954" s="253"/>
      <c r="D1954" s="253"/>
      <c r="E1954" s="253"/>
      <c r="F1954" s="253"/>
      <c r="G1954" s="253"/>
      <c r="H1954" s="253"/>
      <c r="I1954" s="253"/>
      <c r="J1954" s="253"/>
      <c r="K1954" s="253"/>
      <c r="L1954" s="253"/>
      <c r="M1954" s="253"/>
      <c r="N1954" s="253"/>
      <c r="O1954" s="253"/>
      <c r="P1954" s="253"/>
      <c r="Q1954" s="253"/>
      <c r="R1954" s="253"/>
      <c r="S1954" s="253"/>
      <c r="T1954" s="253"/>
      <c r="U1954" s="253"/>
      <c r="V1954" s="253"/>
      <c r="W1954" s="253"/>
      <c r="X1954" s="253"/>
      <c r="Y1954" s="253"/>
      <c r="Z1954" s="253"/>
      <c r="AA1954" s="253"/>
      <c r="AB1954" s="253"/>
      <c r="AC1954" s="253"/>
      <c r="AD1954" s="253"/>
      <c r="AE1954" s="253"/>
      <c r="AF1954" s="253"/>
      <c r="AG1954" s="253"/>
      <c r="AH1954" s="253"/>
      <c r="AI1954" s="253"/>
      <c r="AP1954" s="313"/>
      <c r="AT1954" s="313"/>
    </row>
    <row r="1955" spans="1:46" s="312" customFormat="1" ht="15" customHeight="1" x14ac:dyDescent="0.25">
      <c r="A1955" s="297"/>
      <c r="B1955" s="297"/>
      <c r="C1955" s="253"/>
      <c r="D1955" s="253"/>
      <c r="E1955" s="253"/>
      <c r="F1955" s="253"/>
      <c r="G1955" s="253"/>
      <c r="H1955" s="253"/>
      <c r="I1955" s="253"/>
      <c r="J1955" s="253"/>
      <c r="K1955" s="253"/>
      <c r="L1955" s="253"/>
      <c r="M1955" s="253"/>
      <c r="N1955" s="253"/>
      <c r="O1955" s="253"/>
      <c r="P1955" s="253"/>
      <c r="Q1955" s="253"/>
      <c r="R1955" s="253"/>
      <c r="S1955" s="253"/>
      <c r="T1955" s="253"/>
      <c r="U1955" s="253"/>
      <c r="V1955" s="253"/>
      <c r="W1955" s="253"/>
      <c r="X1955" s="253"/>
      <c r="Y1955" s="253"/>
      <c r="Z1955" s="253"/>
      <c r="AA1955" s="253"/>
      <c r="AB1955" s="253"/>
      <c r="AC1955" s="253"/>
      <c r="AD1955" s="253"/>
      <c r="AE1955" s="253"/>
      <c r="AF1955" s="253"/>
      <c r="AG1955" s="253"/>
      <c r="AH1955" s="253"/>
      <c r="AI1955" s="253"/>
      <c r="AP1955" s="313"/>
      <c r="AT1955" s="313"/>
    </row>
    <row r="1956" spans="1:46" s="312" customFormat="1" ht="15" customHeight="1" x14ac:dyDescent="0.25">
      <c r="A1956" s="297"/>
      <c r="B1956" s="297"/>
      <c r="C1956" s="253"/>
      <c r="D1956" s="253"/>
      <c r="E1956" s="253"/>
      <c r="F1956" s="253"/>
      <c r="G1956" s="253"/>
      <c r="H1956" s="253"/>
      <c r="I1956" s="253"/>
      <c r="J1956" s="253"/>
      <c r="K1956" s="253"/>
      <c r="L1956" s="253"/>
      <c r="M1956" s="253"/>
      <c r="N1956" s="253"/>
      <c r="O1956" s="253"/>
      <c r="P1956" s="253"/>
      <c r="Q1956" s="253"/>
      <c r="R1956" s="253"/>
      <c r="S1956" s="253"/>
      <c r="T1956" s="253"/>
      <c r="U1956" s="253"/>
      <c r="V1956" s="253"/>
      <c r="W1956" s="253"/>
      <c r="X1956" s="253"/>
      <c r="Y1956" s="253"/>
      <c r="Z1956" s="253"/>
      <c r="AA1956" s="253"/>
      <c r="AB1956" s="253"/>
      <c r="AC1956" s="253"/>
      <c r="AD1956" s="253"/>
      <c r="AE1956" s="253"/>
      <c r="AF1956" s="253"/>
      <c r="AG1956" s="253"/>
      <c r="AH1956" s="253"/>
      <c r="AI1956" s="253"/>
      <c r="AP1956" s="313"/>
      <c r="AT1956" s="313"/>
    </row>
    <row r="1957" spans="1:46" s="312" customFormat="1" ht="15" customHeight="1" x14ac:dyDescent="0.25">
      <c r="A1957" s="297"/>
      <c r="B1957" s="297"/>
      <c r="C1957" s="253"/>
      <c r="D1957" s="253"/>
      <c r="E1957" s="253"/>
      <c r="F1957" s="253"/>
      <c r="G1957" s="253"/>
      <c r="H1957" s="253"/>
      <c r="I1957" s="253"/>
      <c r="J1957" s="253"/>
      <c r="K1957" s="253"/>
      <c r="L1957" s="253"/>
      <c r="M1957" s="253"/>
      <c r="N1957" s="253"/>
      <c r="O1957" s="253"/>
      <c r="P1957" s="253"/>
      <c r="Q1957" s="253"/>
      <c r="R1957" s="253"/>
      <c r="S1957" s="253"/>
      <c r="T1957" s="253"/>
      <c r="U1957" s="253"/>
      <c r="V1957" s="253"/>
      <c r="W1957" s="253"/>
      <c r="X1957" s="253"/>
      <c r="Y1957" s="253"/>
      <c r="Z1957" s="253"/>
      <c r="AA1957" s="253"/>
      <c r="AB1957" s="253"/>
      <c r="AC1957" s="253"/>
      <c r="AD1957" s="253"/>
      <c r="AE1957" s="253"/>
      <c r="AF1957" s="253"/>
      <c r="AG1957" s="253"/>
      <c r="AH1957" s="253"/>
      <c r="AI1957" s="253"/>
      <c r="AP1957" s="313"/>
      <c r="AT1957" s="313"/>
    </row>
    <row r="1958" spans="1:46" s="312" customFormat="1" ht="15" customHeight="1" x14ac:dyDescent="0.25">
      <c r="A1958" s="297"/>
      <c r="B1958" s="297"/>
      <c r="C1958" s="253"/>
      <c r="D1958" s="253"/>
      <c r="E1958" s="253"/>
      <c r="F1958" s="253"/>
      <c r="G1958" s="253"/>
      <c r="H1958" s="253"/>
      <c r="I1958" s="253"/>
      <c r="J1958" s="253"/>
      <c r="K1958" s="253"/>
      <c r="L1958" s="253"/>
      <c r="M1958" s="253"/>
      <c r="N1958" s="253"/>
      <c r="O1958" s="253"/>
      <c r="P1958" s="253"/>
      <c r="Q1958" s="253"/>
      <c r="R1958" s="253"/>
      <c r="S1958" s="253"/>
      <c r="T1958" s="253"/>
      <c r="U1958" s="253"/>
      <c r="V1958" s="253"/>
      <c r="W1958" s="253"/>
      <c r="X1958" s="253"/>
      <c r="Y1958" s="253"/>
      <c r="Z1958" s="253"/>
      <c r="AA1958" s="253"/>
      <c r="AB1958" s="253"/>
      <c r="AC1958" s="253"/>
      <c r="AD1958" s="253"/>
      <c r="AE1958" s="253"/>
      <c r="AF1958" s="253"/>
      <c r="AG1958" s="253"/>
      <c r="AH1958" s="253"/>
      <c r="AI1958" s="253"/>
      <c r="AP1958" s="313"/>
      <c r="AT1958" s="313"/>
    </row>
    <row r="1959" spans="1:46" s="312" customFormat="1" ht="15" customHeight="1" x14ac:dyDescent="0.25">
      <c r="A1959" s="297"/>
      <c r="B1959" s="297"/>
      <c r="C1959" s="253"/>
      <c r="D1959" s="253"/>
      <c r="E1959" s="253"/>
      <c r="F1959" s="253"/>
      <c r="G1959" s="253"/>
      <c r="H1959" s="253"/>
      <c r="I1959" s="253"/>
      <c r="J1959" s="253"/>
      <c r="K1959" s="253"/>
      <c r="L1959" s="253"/>
      <c r="M1959" s="253"/>
      <c r="N1959" s="253"/>
      <c r="O1959" s="253"/>
      <c r="P1959" s="253"/>
      <c r="Q1959" s="253"/>
      <c r="R1959" s="253"/>
      <c r="S1959" s="253"/>
      <c r="T1959" s="253"/>
      <c r="U1959" s="253"/>
      <c r="V1959" s="253"/>
      <c r="W1959" s="253"/>
      <c r="X1959" s="253"/>
      <c r="Y1959" s="253"/>
      <c r="Z1959" s="253"/>
      <c r="AA1959" s="253"/>
      <c r="AB1959" s="253"/>
      <c r="AC1959" s="253"/>
      <c r="AD1959" s="253"/>
      <c r="AE1959" s="253"/>
      <c r="AF1959" s="253"/>
      <c r="AG1959" s="253"/>
      <c r="AH1959" s="253"/>
      <c r="AI1959" s="253"/>
      <c r="AP1959" s="313"/>
      <c r="AT1959" s="313"/>
    </row>
    <row r="1960" spans="1:46" s="312" customFormat="1" ht="15" customHeight="1" x14ac:dyDescent="0.25">
      <c r="A1960" s="297"/>
      <c r="B1960" s="297"/>
      <c r="C1960" s="253"/>
      <c r="D1960" s="253"/>
      <c r="E1960" s="253"/>
      <c r="F1960" s="253"/>
      <c r="G1960" s="253"/>
      <c r="H1960" s="253"/>
      <c r="I1960" s="253"/>
      <c r="J1960" s="253"/>
      <c r="K1960" s="253"/>
      <c r="L1960" s="253"/>
      <c r="M1960" s="253"/>
      <c r="N1960" s="253"/>
      <c r="O1960" s="253"/>
      <c r="P1960" s="253"/>
      <c r="Q1960" s="253"/>
      <c r="R1960" s="253"/>
      <c r="S1960" s="253"/>
      <c r="T1960" s="253"/>
      <c r="U1960" s="253"/>
      <c r="V1960" s="253"/>
      <c r="W1960" s="253"/>
      <c r="X1960" s="253"/>
      <c r="Y1960" s="253"/>
      <c r="Z1960" s="253"/>
      <c r="AA1960" s="253"/>
      <c r="AB1960" s="253"/>
      <c r="AC1960" s="253"/>
      <c r="AD1960" s="253"/>
      <c r="AE1960" s="253"/>
      <c r="AF1960" s="253"/>
      <c r="AG1960" s="253"/>
      <c r="AH1960" s="253"/>
      <c r="AI1960" s="253"/>
      <c r="AP1960" s="313"/>
      <c r="AT1960" s="313"/>
    </row>
    <row r="1961" spans="1:46" s="312" customFormat="1" ht="15" customHeight="1" x14ac:dyDescent="0.25">
      <c r="A1961" s="297"/>
      <c r="B1961" s="297"/>
      <c r="C1961" s="253"/>
      <c r="D1961" s="253"/>
      <c r="E1961" s="253"/>
      <c r="F1961" s="253"/>
      <c r="G1961" s="253"/>
      <c r="H1961" s="253"/>
      <c r="I1961" s="253"/>
      <c r="J1961" s="253"/>
      <c r="K1961" s="253"/>
      <c r="L1961" s="253"/>
      <c r="M1961" s="253"/>
      <c r="N1961" s="253"/>
      <c r="O1961" s="253"/>
      <c r="P1961" s="253"/>
      <c r="Q1961" s="253"/>
      <c r="R1961" s="253"/>
      <c r="S1961" s="253"/>
      <c r="T1961" s="253"/>
      <c r="U1961" s="253"/>
      <c r="V1961" s="253"/>
      <c r="W1961" s="253"/>
      <c r="X1961" s="253"/>
      <c r="Y1961" s="253"/>
      <c r="Z1961" s="253"/>
      <c r="AA1961" s="253"/>
      <c r="AB1961" s="253"/>
      <c r="AC1961" s="253"/>
      <c r="AD1961" s="253"/>
      <c r="AE1961" s="253"/>
      <c r="AF1961" s="253"/>
      <c r="AG1961" s="253"/>
      <c r="AH1961" s="253"/>
      <c r="AI1961" s="253"/>
      <c r="AP1961" s="313"/>
      <c r="AT1961" s="313"/>
    </row>
    <row r="1962" spans="1:46" s="312" customFormat="1" ht="15" customHeight="1" x14ac:dyDescent="0.25">
      <c r="A1962" s="297"/>
      <c r="B1962" s="297"/>
      <c r="C1962" s="253"/>
      <c r="D1962" s="253"/>
      <c r="E1962" s="253"/>
      <c r="F1962" s="253"/>
      <c r="G1962" s="253"/>
      <c r="H1962" s="253"/>
      <c r="I1962" s="253"/>
      <c r="J1962" s="253"/>
      <c r="K1962" s="253"/>
      <c r="L1962" s="253"/>
      <c r="M1962" s="253"/>
      <c r="N1962" s="253"/>
      <c r="O1962" s="253"/>
      <c r="P1962" s="253"/>
      <c r="Q1962" s="253"/>
      <c r="R1962" s="253"/>
      <c r="S1962" s="253"/>
      <c r="T1962" s="253"/>
      <c r="U1962" s="253"/>
      <c r="V1962" s="253"/>
      <c r="W1962" s="253"/>
      <c r="X1962" s="253"/>
      <c r="Y1962" s="253"/>
      <c r="Z1962" s="253"/>
      <c r="AA1962" s="253"/>
      <c r="AB1962" s="253"/>
      <c r="AC1962" s="253"/>
      <c r="AD1962" s="253"/>
      <c r="AE1962" s="253"/>
      <c r="AF1962" s="253"/>
      <c r="AG1962" s="253"/>
      <c r="AH1962" s="253"/>
      <c r="AI1962" s="253"/>
      <c r="AP1962" s="313"/>
      <c r="AT1962" s="313"/>
    </row>
    <row r="1963" spans="1:46" s="312" customFormat="1" ht="15" customHeight="1" x14ac:dyDescent="0.25">
      <c r="A1963" s="297"/>
      <c r="B1963" s="297"/>
      <c r="C1963" s="253"/>
      <c r="D1963" s="253"/>
      <c r="E1963" s="253"/>
      <c r="F1963" s="253"/>
      <c r="G1963" s="253"/>
      <c r="H1963" s="253"/>
      <c r="I1963" s="253"/>
      <c r="J1963" s="253"/>
      <c r="K1963" s="253"/>
      <c r="L1963" s="253"/>
      <c r="M1963" s="253"/>
      <c r="N1963" s="253"/>
      <c r="O1963" s="253"/>
      <c r="P1963" s="253"/>
      <c r="Q1963" s="253"/>
      <c r="R1963" s="253"/>
      <c r="S1963" s="253"/>
      <c r="T1963" s="253"/>
      <c r="U1963" s="253"/>
      <c r="V1963" s="253"/>
      <c r="W1963" s="253"/>
      <c r="X1963" s="253"/>
      <c r="Y1963" s="253"/>
      <c r="Z1963" s="253"/>
      <c r="AA1963" s="253"/>
      <c r="AB1963" s="253"/>
      <c r="AC1963" s="253"/>
      <c r="AD1963" s="253"/>
      <c r="AE1963" s="253"/>
      <c r="AF1963" s="253"/>
      <c r="AG1963" s="253"/>
      <c r="AH1963" s="253"/>
      <c r="AI1963" s="253"/>
      <c r="AP1963" s="313"/>
      <c r="AT1963" s="313"/>
    </row>
    <row r="1964" spans="1:46" s="312" customFormat="1" ht="15" customHeight="1" x14ac:dyDescent="0.25">
      <c r="A1964" s="297"/>
      <c r="B1964" s="297"/>
      <c r="C1964" s="253"/>
      <c r="D1964" s="253"/>
      <c r="E1964" s="253"/>
      <c r="F1964" s="253"/>
      <c r="G1964" s="253"/>
      <c r="H1964" s="253"/>
      <c r="I1964" s="253"/>
      <c r="J1964" s="253"/>
      <c r="K1964" s="253"/>
      <c r="L1964" s="253"/>
      <c r="M1964" s="253"/>
      <c r="N1964" s="253"/>
      <c r="O1964" s="253"/>
      <c r="P1964" s="253"/>
      <c r="Q1964" s="253"/>
      <c r="R1964" s="253"/>
      <c r="S1964" s="253"/>
      <c r="T1964" s="253"/>
      <c r="U1964" s="253"/>
      <c r="V1964" s="253"/>
      <c r="W1964" s="253"/>
      <c r="X1964" s="253"/>
      <c r="Y1964" s="253"/>
      <c r="Z1964" s="253"/>
      <c r="AA1964" s="253"/>
      <c r="AB1964" s="253"/>
      <c r="AC1964" s="253"/>
      <c r="AD1964" s="253"/>
      <c r="AE1964" s="253"/>
      <c r="AF1964" s="253"/>
      <c r="AG1964" s="253"/>
      <c r="AH1964" s="253"/>
      <c r="AI1964" s="253"/>
      <c r="AP1964" s="313"/>
      <c r="AT1964" s="313"/>
    </row>
    <row r="1965" spans="1:46" s="312" customFormat="1" ht="15" customHeight="1" x14ac:dyDescent="0.25">
      <c r="A1965" s="297"/>
      <c r="B1965" s="297"/>
      <c r="C1965" s="253"/>
      <c r="D1965" s="253"/>
      <c r="E1965" s="253"/>
      <c r="F1965" s="253"/>
      <c r="G1965" s="253"/>
      <c r="H1965" s="253"/>
      <c r="I1965" s="253"/>
      <c r="J1965" s="253"/>
      <c r="K1965" s="253"/>
      <c r="L1965" s="253"/>
      <c r="M1965" s="253"/>
      <c r="N1965" s="253"/>
      <c r="O1965" s="253"/>
      <c r="P1965" s="253"/>
      <c r="Q1965" s="253"/>
      <c r="R1965" s="253"/>
      <c r="S1965" s="253"/>
      <c r="T1965" s="253"/>
      <c r="U1965" s="253"/>
      <c r="V1965" s="253"/>
      <c r="W1965" s="253"/>
      <c r="X1965" s="253"/>
      <c r="Y1965" s="253"/>
      <c r="Z1965" s="253"/>
      <c r="AA1965" s="253"/>
      <c r="AB1965" s="253"/>
      <c r="AC1965" s="253"/>
      <c r="AD1965" s="253"/>
      <c r="AE1965" s="253"/>
      <c r="AF1965" s="253"/>
      <c r="AG1965" s="253"/>
      <c r="AH1965" s="253"/>
      <c r="AI1965" s="253"/>
      <c r="AP1965" s="313"/>
      <c r="AT1965" s="313"/>
    </row>
    <row r="1966" spans="1:46" s="312" customFormat="1" ht="15" customHeight="1" x14ac:dyDescent="0.25">
      <c r="A1966" s="297"/>
      <c r="B1966" s="297"/>
      <c r="C1966" s="253"/>
      <c r="D1966" s="253"/>
      <c r="E1966" s="253"/>
      <c r="F1966" s="253"/>
      <c r="G1966" s="253"/>
      <c r="H1966" s="253"/>
      <c r="I1966" s="253"/>
      <c r="J1966" s="253"/>
      <c r="K1966" s="253"/>
      <c r="L1966" s="253"/>
      <c r="M1966" s="253"/>
      <c r="N1966" s="253"/>
      <c r="O1966" s="253"/>
      <c r="P1966" s="253"/>
      <c r="Q1966" s="253"/>
      <c r="R1966" s="253"/>
      <c r="S1966" s="253"/>
      <c r="T1966" s="253"/>
      <c r="U1966" s="253"/>
      <c r="V1966" s="253"/>
      <c r="W1966" s="253"/>
      <c r="X1966" s="253"/>
      <c r="Y1966" s="253"/>
      <c r="Z1966" s="253"/>
      <c r="AA1966" s="253"/>
      <c r="AB1966" s="253"/>
      <c r="AC1966" s="253"/>
      <c r="AD1966" s="253"/>
      <c r="AE1966" s="253"/>
      <c r="AF1966" s="253"/>
      <c r="AG1966" s="253"/>
      <c r="AH1966" s="253"/>
      <c r="AI1966" s="253"/>
      <c r="AP1966" s="313"/>
      <c r="AT1966" s="313"/>
    </row>
    <row r="1967" spans="1:46" s="312" customFormat="1" ht="15" customHeight="1" x14ac:dyDescent="0.25">
      <c r="A1967" s="297"/>
      <c r="B1967" s="297"/>
      <c r="C1967" s="253"/>
      <c r="D1967" s="253"/>
      <c r="E1967" s="253"/>
      <c r="F1967" s="253"/>
      <c r="G1967" s="253"/>
      <c r="H1967" s="253"/>
      <c r="I1967" s="253"/>
      <c r="J1967" s="253"/>
      <c r="K1967" s="253"/>
      <c r="L1967" s="253"/>
      <c r="M1967" s="253"/>
      <c r="N1967" s="253"/>
      <c r="O1967" s="253"/>
      <c r="P1967" s="253"/>
      <c r="Q1967" s="253"/>
      <c r="R1967" s="253"/>
      <c r="S1967" s="253"/>
      <c r="T1967" s="253"/>
      <c r="U1967" s="253"/>
      <c r="V1967" s="253"/>
      <c r="W1967" s="253"/>
      <c r="X1967" s="253"/>
      <c r="Y1967" s="253"/>
      <c r="Z1967" s="253"/>
      <c r="AA1967" s="253"/>
      <c r="AB1967" s="253"/>
      <c r="AC1967" s="253"/>
      <c r="AD1967" s="253"/>
      <c r="AE1967" s="253"/>
      <c r="AF1967" s="253"/>
      <c r="AG1967" s="253"/>
      <c r="AH1967" s="253"/>
      <c r="AI1967" s="253"/>
      <c r="AP1967" s="313"/>
      <c r="AT1967" s="313"/>
    </row>
    <row r="1968" spans="1:46" s="312" customFormat="1" ht="15" customHeight="1" x14ac:dyDescent="0.25">
      <c r="A1968" s="297"/>
      <c r="B1968" s="297"/>
      <c r="C1968" s="253"/>
      <c r="D1968" s="253"/>
      <c r="E1968" s="253"/>
      <c r="F1968" s="253"/>
      <c r="G1968" s="253"/>
      <c r="H1968" s="253"/>
      <c r="I1968" s="253"/>
      <c r="J1968" s="253"/>
      <c r="K1968" s="253"/>
      <c r="L1968" s="253"/>
      <c r="M1968" s="253"/>
      <c r="N1968" s="253"/>
      <c r="O1968" s="253"/>
      <c r="P1968" s="253"/>
      <c r="Q1968" s="253"/>
      <c r="R1968" s="253"/>
      <c r="S1968" s="253"/>
      <c r="T1968" s="253"/>
      <c r="U1968" s="253"/>
      <c r="V1968" s="253"/>
      <c r="W1968" s="253"/>
      <c r="X1968" s="253"/>
      <c r="Y1968" s="253"/>
      <c r="Z1968" s="253"/>
      <c r="AA1968" s="253"/>
      <c r="AB1968" s="253"/>
      <c r="AC1968" s="253"/>
      <c r="AD1968" s="253"/>
      <c r="AE1968" s="253"/>
      <c r="AF1968" s="253"/>
      <c r="AG1968" s="253"/>
      <c r="AH1968" s="253"/>
      <c r="AI1968" s="253"/>
      <c r="AP1968" s="313"/>
      <c r="AT1968" s="313"/>
    </row>
    <row r="1969" spans="1:46" s="312" customFormat="1" ht="15" customHeight="1" x14ac:dyDescent="0.25">
      <c r="A1969" s="297"/>
      <c r="B1969" s="297"/>
      <c r="C1969" s="253"/>
      <c r="D1969" s="253"/>
      <c r="E1969" s="253"/>
      <c r="F1969" s="253"/>
      <c r="G1969" s="253"/>
      <c r="H1969" s="253"/>
      <c r="I1969" s="253"/>
      <c r="J1969" s="253"/>
      <c r="K1969" s="253"/>
      <c r="L1969" s="253"/>
      <c r="M1969" s="253"/>
      <c r="N1969" s="253"/>
      <c r="O1969" s="253"/>
      <c r="P1969" s="253"/>
      <c r="Q1969" s="253"/>
      <c r="R1969" s="253"/>
      <c r="S1969" s="253"/>
      <c r="T1969" s="253"/>
      <c r="U1969" s="253"/>
      <c r="V1969" s="253"/>
      <c r="W1969" s="253"/>
      <c r="X1969" s="253"/>
      <c r="Y1969" s="253"/>
      <c r="Z1969" s="253"/>
      <c r="AA1969" s="253"/>
      <c r="AB1969" s="253"/>
      <c r="AC1969" s="253"/>
      <c r="AD1969" s="253"/>
      <c r="AE1969" s="253"/>
      <c r="AF1969" s="253"/>
      <c r="AG1969" s="253"/>
      <c r="AH1969" s="253"/>
      <c r="AI1969" s="253"/>
      <c r="AP1969" s="313"/>
      <c r="AT1969" s="313"/>
    </row>
    <row r="1970" spans="1:46" s="312" customFormat="1" ht="15" customHeight="1" x14ac:dyDescent="0.25">
      <c r="A1970" s="297"/>
      <c r="B1970" s="297"/>
      <c r="C1970" s="253"/>
      <c r="D1970" s="253"/>
      <c r="E1970" s="253"/>
      <c r="F1970" s="253"/>
      <c r="G1970" s="253"/>
      <c r="H1970" s="253"/>
      <c r="I1970" s="253"/>
      <c r="J1970" s="253"/>
      <c r="K1970" s="253"/>
      <c r="L1970" s="253"/>
      <c r="M1970" s="253"/>
      <c r="N1970" s="253"/>
      <c r="O1970" s="253"/>
      <c r="P1970" s="253"/>
      <c r="Q1970" s="253"/>
      <c r="R1970" s="253"/>
      <c r="S1970" s="253"/>
      <c r="T1970" s="253"/>
      <c r="U1970" s="253"/>
      <c r="V1970" s="253"/>
      <c r="W1970" s="253"/>
      <c r="X1970" s="253"/>
      <c r="Y1970" s="253"/>
      <c r="Z1970" s="253"/>
      <c r="AA1970" s="253"/>
      <c r="AB1970" s="253"/>
      <c r="AC1970" s="253"/>
      <c r="AD1970" s="253"/>
      <c r="AE1970" s="253"/>
      <c r="AF1970" s="253"/>
      <c r="AG1970" s="253"/>
      <c r="AH1970" s="253"/>
      <c r="AI1970" s="253"/>
      <c r="AP1970" s="313"/>
      <c r="AT1970" s="313"/>
    </row>
    <row r="1971" spans="1:46" s="312" customFormat="1" ht="15" customHeight="1" x14ac:dyDescent="0.25">
      <c r="A1971" s="297"/>
      <c r="B1971" s="297"/>
      <c r="C1971" s="253"/>
      <c r="D1971" s="253"/>
      <c r="E1971" s="253"/>
      <c r="F1971" s="253"/>
      <c r="G1971" s="253"/>
      <c r="H1971" s="253"/>
      <c r="I1971" s="253"/>
      <c r="J1971" s="253"/>
      <c r="K1971" s="253"/>
      <c r="L1971" s="253"/>
      <c r="M1971" s="253"/>
      <c r="N1971" s="253"/>
      <c r="O1971" s="253"/>
      <c r="P1971" s="253"/>
      <c r="Q1971" s="253"/>
      <c r="R1971" s="253"/>
      <c r="S1971" s="253"/>
      <c r="T1971" s="253"/>
      <c r="U1971" s="253"/>
      <c r="V1971" s="253"/>
      <c r="W1971" s="253"/>
      <c r="X1971" s="253"/>
      <c r="Y1971" s="253"/>
      <c r="Z1971" s="253"/>
      <c r="AA1971" s="253"/>
      <c r="AB1971" s="253"/>
      <c r="AC1971" s="253"/>
      <c r="AD1971" s="253"/>
      <c r="AE1971" s="253"/>
      <c r="AF1971" s="253"/>
      <c r="AG1971" s="253"/>
      <c r="AH1971" s="253"/>
      <c r="AI1971" s="253"/>
      <c r="AP1971" s="313"/>
      <c r="AT1971" s="313"/>
    </row>
    <row r="1972" spans="1:46" s="312" customFormat="1" ht="15" customHeight="1" x14ac:dyDescent="0.25">
      <c r="A1972" s="297"/>
      <c r="B1972" s="297"/>
      <c r="C1972" s="253"/>
      <c r="D1972" s="253"/>
      <c r="E1972" s="253"/>
      <c r="F1972" s="253"/>
      <c r="G1972" s="253"/>
      <c r="H1972" s="253"/>
      <c r="I1972" s="253"/>
      <c r="J1972" s="253"/>
      <c r="K1972" s="253"/>
      <c r="L1972" s="253"/>
      <c r="M1972" s="253"/>
      <c r="N1972" s="253"/>
      <c r="O1972" s="253"/>
      <c r="P1972" s="253"/>
      <c r="Q1972" s="253"/>
      <c r="R1972" s="253"/>
      <c r="S1972" s="253"/>
      <c r="T1972" s="253"/>
      <c r="U1972" s="253"/>
      <c r="V1972" s="253"/>
      <c r="W1972" s="253"/>
      <c r="X1972" s="253"/>
      <c r="Y1972" s="253"/>
      <c r="Z1972" s="253"/>
      <c r="AA1972" s="253"/>
      <c r="AB1972" s="253"/>
      <c r="AC1972" s="253"/>
      <c r="AD1972" s="253"/>
      <c r="AE1972" s="253"/>
      <c r="AF1972" s="253"/>
      <c r="AG1972" s="253"/>
      <c r="AH1972" s="253"/>
      <c r="AI1972" s="253"/>
      <c r="AP1972" s="313"/>
      <c r="AT1972" s="313"/>
    </row>
    <row r="1973" spans="1:46" s="312" customFormat="1" ht="15" customHeight="1" x14ac:dyDescent="0.25">
      <c r="A1973" s="297"/>
      <c r="B1973" s="297"/>
      <c r="C1973" s="253"/>
      <c r="D1973" s="253"/>
      <c r="E1973" s="253"/>
      <c r="F1973" s="253"/>
      <c r="G1973" s="253"/>
      <c r="H1973" s="253"/>
      <c r="I1973" s="253"/>
      <c r="J1973" s="253"/>
      <c r="K1973" s="253"/>
      <c r="L1973" s="253"/>
      <c r="M1973" s="253"/>
      <c r="N1973" s="253"/>
      <c r="O1973" s="253"/>
      <c r="P1973" s="253"/>
      <c r="Q1973" s="253"/>
      <c r="R1973" s="253"/>
      <c r="S1973" s="253"/>
      <c r="T1973" s="253"/>
      <c r="U1973" s="253"/>
      <c r="V1973" s="253"/>
      <c r="W1973" s="253"/>
      <c r="X1973" s="253"/>
      <c r="Y1973" s="253"/>
      <c r="Z1973" s="253"/>
      <c r="AA1973" s="253"/>
      <c r="AB1973" s="253"/>
      <c r="AC1973" s="253"/>
      <c r="AD1973" s="253"/>
      <c r="AE1973" s="253"/>
      <c r="AF1973" s="253"/>
      <c r="AG1973" s="253"/>
      <c r="AH1973" s="253"/>
      <c r="AI1973" s="253"/>
      <c r="AP1973" s="313"/>
      <c r="AT1973" s="313"/>
    </row>
    <row r="1974" spans="1:46" s="312" customFormat="1" ht="15" customHeight="1" x14ac:dyDescent="0.25">
      <c r="A1974" s="297"/>
      <c r="B1974" s="297"/>
      <c r="C1974" s="253"/>
      <c r="D1974" s="253"/>
      <c r="E1974" s="253"/>
      <c r="F1974" s="253"/>
      <c r="G1974" s="253"/>
      <c r="H1974" s="253"/>
      <c r="I1974" s="253"/>
      <c r="J1974" s="253"/>
      <c r="K1974" s="253"/>
      <c r="L1974" s="253"/>
      <c r="M1974" s="253"/>
      <c r="N1974" s="253"/>
      <c r="O1974" s="253"/>
      <c r="P1974" s="253"/>
      <c r="Q1974" s="253"/>
      <c r="R1974" s="253"/>
      <c r="S1974" s="253"/>
      <c r="T1974" s="253"/>
      <c r="U1974" s="253"/>
      <c r="V1974" s="253"/>
      <c r="W1974" s="253"/>
      <c r="X1974" s="253"/>
      <c r="Y1974" s="253"/>
      <c r="Z1974" s="253"/>
      <c r="AA1974" s="253"/>
      <c r="AB1974" s="253"/>
      <c r="AC1974" s="253"/>
      <c r="AD1974" s="253"/>
      <c r="AE1974" s="253"/>
      <c r="AF1974" s="253"/>
      <c r="AG1974" s="253"/>
      <c r="AH1974" s="253"/>
      <c r="AI1974" s="253"/>
      <c r="AP1974" s="313"/>
      <c r="AT1974" s="313"/>
    </row>
    <row r="1975" spans="1:46" s="312" customFormat="1" ht="15" customHeight="1" x14ac:dyDescent="0.25">
      <c r="A1975" s="297"/>
      <c r="B1975" s="297"/>
      <c r="C1975" s="253"/>
      <c r="D1975" s="253"/>
      <c r="E1975" s="253"/>
      <c r="F1975" s="253"/>
      <c r="G1975" s="253"/>
      <c r="H1975" s="253"/>
      <c r="I1975" s="253"/>
      <c r="J1975" s="253"/>
      <c r="K1975" s="253"/>
      <c r="L1975" s="253"/>
      <c r="M1975" s="253"/>
      <c r="N1975" s="253"/>
      <c r="O1975" s="253"/>
      <c r="P1975" s="253"/>
      <c r="Q1975" s="253"/>
      <c r="R1975" s="253"/>
      <c r="S1975" s="253"/>
      <c r="T1975" s="253"/>
      <c r="U1975" s="253"/>
      <c r="V1975" s="253"/>
      <c r="W1975" s="253"/>
      <c r="X1975" s="253"/>
      <c r="Y1975" s="253"/>
      <c r="Z1975" s="253"/>
      <c r="AA1975" s="253"/>
      <c r="AB1975" s="253"/>
      <c r="AC1975" s="253"/>
      <c r="AD1975" s="253"/>
      <c r="AE1975" s="253"/>
      <c r="AF1975" s="253"/>
      <c r="AG1975" s="253"/>
      <c r="AH1975" s="253"/>
      <c r="AI1975" s="253"/>
      <c r="AP1975" s="313"/>
      <c r="AT1975" s="313"/>
    </row>
    <row r="1976" spans="1:46" s="312" customFormat="1" ht="15" customHeight="1" x14ac:dyDescent="0.25">
      <c r="A1976" s="297"/>
      <c r="B1976" s="297"/>
      <c r="C1976" s="253"/>
      <c r="D1976" s="253"/>
      <c r="E1976" s="253"/>
      <c r="F1976" s="253"/>
      <c r="G1976" s="253"/>
      <c r="H1976" s="253"/>
      <c r="I1976" s="253"/>
      <c r="J1976" s="253"/>
      <c r="K1976" s="253"/>
      <c r="L1976" s="253"/>
      <c r="M1976" s="253"/>
      <c r="N1976" s="253"/>
      <c r="O1976" s="253"/>
      <c r="P1976" s="253"/>
      <c r="Q1976" s="253"/>
      <c r="R1976" s="253"/>
      <c r="S1976" s="253"/>
      <c r="T1976" s="253"/>
      <c r="U1976" s="253"/>
      <c r="V1976" s="253"/>
      <c r="W1976" s="253"/>
      <c r="X1976" s="253"/>
      <c r="Y1976" s="253"/>
      <c r="Z1976" s="253"/>
      <c r="AA1976" s="253"/>
      <c r="AB1976" s="253"/>
      <c r="AC1976" s="253"/>
      <c r="AD1976" s="253"/>
      <c r="AE1976" s="253"/>
      <c r="AF1976" s="253"/>
      <c r="AG1976" s="253"/>
      <c r="AH1976" s="253"/>
      <c r="AI1976" s="253"/>
      <c r="AP1976" s="313"/>
      <c r="AT1976" s="313"/>
    </row>
    <row r="1977" spans="1:46" s="312" customFormat="1" ht="15" customHeight="1" x14ac:dyDescent="0.25">
      <c r="A1977" s="297"/>
      <c r="B1977" s="297"/>
      <c r="C1977" s="253"/>
      <c r="D1977" s="253"/>
      <c r="E1977" s="253"/>
      <c r="F1977" s="253"/>
      <c r="G1977" s="253"/>
      <c r="H1977" s="253"/>
      <c r="I1977" s="253"/>
      <c r="J1977" s="253"/>
      <c r="K1977" s="253"/>
      <c r="L1977" s="253"/>
      <c r="M1977" s="253"/>
      <c r="N1977" s="253"/>
      <c r="O1977" s="253"/>
      <c r="P1977" s="253"/>
      <c r="Q1977" s="253"/>
      <c r="R1977" s="253"/>
      <c r="S1977" s="253"/>
      <c r="T1977" s="253"/>
      <c r="U1977" s="253"/>
      <c r="V1977" s="253"/>
      <c r="W1977" s="253"/>
      <c r="X1977" s="253"/>
      <c r="Y1977" s="253"/>
      <c r="Z1977" s="253"/>
      <c r="AA1977" s="253"/>
      <c r="AB1977" s="253"/>
      <c r="AC1977" s="253"/>
      <c r="AD1977" s="253"/>
      <c r="AE1977" s="253"/>
      <c r="AF1977" s="253"/>
      <c r="AG1977" s="253"/>
      <c r="AH1977" s="253"/>
      <c r="AI1977" s="253"/>
      <c r="AP1977" s="313"/>
      <c r="AT1977" s="313"/>
    </row>
    <row r="1978" spans="1:46" s="312" customFormat="1" ht="15" customHeight="1" x14ac:dyDescent="0.25">
      <c r="A1978" s="297"/>
      <c r="B1978" s="297"/>
      <c r="C1978" s="253"/>
      <c r="D1978" s="253"/>
      <c r="E1978" s="253"/>
      <c r="F1978" s="253"/>
      <c r="G1978" s="253"/>
      <c r="H1978" s="253"/>
      <c r="I1978" s="253"/>
      <c r="J1978" s="253"/>
      <c r="K1978" s="253"/>
      <c r="L1978" s="253"/>
      <c r="M1978" s="253"/>
      <c r="N1978" s="253"/>
      <c r="O1978" s="253"/>
      <c r="P1978" s="253"/>
      <c r="Q1978" s="253"/>
      <c r="R1978" s="253"/>
      <c r="S1978" s="253"/>
      <c r="T1978" s="253"/>
      <c r="U1978" s="253"/>
      <c r="V1978" s="253"/>
      <c r="W1978" s="253"/>
      <c r="X1978" s="253"/>
      <c r="Y1978" s="253"/>
      <c r="Z1978" s="253"/>
      <c r="AA1978" s="253"/>
      <c r="AB1978" s="253"/>
      <c r="AC1978" s="253"/>
      <c r="AD1978" s="253"/>
      <c r="AE1978" s="253"/>
      <c r="AF1978" s="253"/>
      <c r="AG1978" s="253"/>
      <c r="AH1978" s="253"/>
      <c r="AI1978" s="253"/>
      <c r="AP1978" s="313"/>
      <c r="AT1978" s="313"/>
    </row>
    <row r="1979" spans="1:46" s="312" customFormat="1" ht="15" customHeight="1" x14ac:dyDescent="0.25">
      <c r="A1979" s="297"/>
      <c r="B1979" s="297"/>
      <c r="C1979" s="253"/>
      <c r="D1979" s="253"/>
      <c r="E1979" s="253"/>
      <c r="F1979" s="253"/>
      <c r="G1979" s="253"/>
      <c r="H1979" s="253"/>
      <c r="I1979" s="253"/>
      <c r="J1979" s="253"/>
      <c r="K1979" s="253"/>
      <c r="L1979" s="253"/>
      <c r="M1979" s="253"/>
      <c r="N1979" s="253"/>
      <c r="O1979" s="253"/>
      <c r="P1979" s="253"/>
      <c r="Q1979" s="253"/>
      <c r="R1979" s="253"/>
      <c r="S1979" s="253"/>
      <c r="T1979" s="253"/>
      <c r="U1979" s="253"/>
      <c r="V1979" s="253"/>
      <c r="W1979" s="253"/>
      <c r="X1979" s="253"/>
      <c r="Y1979" s="253"/>
      <c r="Z1979" s="253"/>
      <c r="AA1979" s="253"/>
      <c r="AB1979" s="253"/>
      <c r="AC1979" s="253"/>
      <c r="AD1979" s="253"/>
      <c r="AE1979" s="253"/>
      <c r="AF1979" s="253"/>
      <c r="AG1979" s="253"/>
      <c r="AH1979" s="253"/>
      <c r="AI1979" s="253"/>
      <c r="AP1979" s="313"/>
      <c r="AT1979" s="313"/>
    </row>
    <row r="1980" spans="1:46" s="312" customFormat="1" ht="15" customHeight="1" x14ac:dyDescent="0.25">
      <c r="A1980" s="297"/>
      <c r="B1980" s="297"/>
      <c r="C1980" s="253"/>
      <c r="D1980" s="253"/>
      <c r="E1980" s="253"/>
      <c r="F1980" s="253"/>
      <c r="G1980" s="253"/>
      <c r="H1980" s="253"/>
      <c r="I1980" s="253"/>
      <c r="J1980" s="253"/>
      <c r="K1980" s="253"/>
      <c r="L1980" s="253"/>
      <c r="M1980" s="253"/>
      <c r="N1980" s="253"/>
      <c r="O1980" s="253"/>
      <c r="P1980" s="253"/>
      <c r="Q1980" s="253"/>
      <c r="R1980" s="253"/>
      <c r="S1980" s="253"/>
      <c r="T1980" s="253"/>
      <c r="U1980" s="253"/>
      <c r="V1980" s="253"/>
      <c r="W1980" s="253"/>
      <c r="X1980" s="253"/>
      <c r="Y1980" s="253"/>
      <c r="Z1980" s="253"/>
      <c r="AA1980" s="253"/>
      <c r="AB1980" s="253"/>
      <c r="AC1980" s="253"/>
      <c r="AD1980" s="253"/>
      <c r="AE1980" s="253"/>
      <c r="AF1980" s="253"/>
      <c r="AG1980" s="253"/>
      <c r="AH1980" s="253"/>
      <c r="AI1980" s="253"/>
      <c r="AP1980" s="313"/>
      <c r="AT1980" s="313"/>
    </row>
    <row r="1981" spans="1:46" s="312" customFormat="1" ht="15" customHeight="1" x14ac:dyDescent="0.25">
      <c r="A1981" s="297"/>
      <c r="B1981" s="297"/>
      <c r="C1981" s="253"/>
      <c r="D1981" s="253"/>
      <c r="E1981" s="253"/>
      <c r="F1981" s="253"/>
      <c r="G1981" s="253"/>
      <c r="H1981" s="253"/>
      <c r="I1981" s="253"/>
      <c r="J1981" s="253"/>
      <c r="K1981" s="253"/>
      <c r="L1981" s="253"/>
      <c r="M1981" s="253"/>
      <c r="N1981" s="253"/>
      <c r="O1981" s="253"/>
      <c r="P1981" s="253"/>
      <c r="Q1981" s="253"/>
      <c r="R1981" s="253"/>
      <c r="S1981" s="253"/>
      <c r="T1981" s="253"/>
      <c r="U1981" s="253"/>
      <c r="V1981" s="253"/>
      <c r="W1981" s="253"/>
      <c r="X1981" s="253"/>
      <c r="Y1981" s="253"/>
      <c r="Z1981" s="253"/>
      <c r="AA1981" s="253"/>
      <c r="AB1981" s="253"/>
      <c r="AC1981" s="253"/>
      <c r="AD1981" s="253"/>
      <c r="AE1981" s="253"/>
      <c r="AF1981" s="253"/>
      <c r="AG1981" s="253"/>
      <c r="AH1981" s="253"/>
      <c r="AI1981" s="253"/>
      <c r="AP1981" s="313"/>
      <c r="AT1981" s="313"/>
    </row>
    <row r="1982" spans="1:46" s="312" customFormat="1" ht="15" customHeight="1" x14ac:dyDescent="0.25">
      <c r="A1982" s="297"/>
      <c r="B1982" s="297"/>
      <c r="C1982" s="253"/>
      <c r="D1982" s="253"/>
      <c r="E1982" s="253"/>
      <c r="F1982" s="253"/>
      <c r="G1982" s="253"/>
      <c r="H1982" s="253"/>
      <c r="I1982" s="253"/>
      <c r="J1982" s="253"/>
      <c r="K1982" s="253"/>
      <c r="L1982" s="253"/>
      <c r="M1982" s="253"/>
      <c r="N1982" s="253"/>
      <c r="O1982" s="253"/>
      <c r="P1982" s="253"/>
      <c r="Q1982" s="253"/>
      <c r="R1982" s="253"/>
      <c r="S1982" s="253"/>
      <c r="T1982" s="253"/>
      <c r="U1982" s="253"/>
      <c r="V1982" s="253"/>
      <c r="W1982" s="253"/>
      <c r="X1982" s="253"/>
      <c r="Y1982" s="253"/>
      <c r="Z1982" s="253"/>
      <c r="AA1982" s="253"/>
      <c r="AB1982" s="253"/>
      <c r="AC1982" s="253"/>
      <c r="AD1982" s="253"/>
      <c r="AE1982" s="253"/>
      <c r="AF1982" s="253"/>
      <c r="AG1982" s="253"/>
      <c r="AH1982" s="253"/>
      <c r="AI1982" s="253"/>
      <c r="AP1982" s="313"/>
      <c r="AT1982" s="313"/>
    </row>
    <row r="1983" spans="1:46" s="312" customFormat="1" ht="15" customHeight="1" x14ac:dyDescent="0.25">
      <c r="A1983" s="297"/>
      <c r="B1983" s="297"/>
      <c r="C1983" s="253"/>
      <c r="D1983" s="253"/>
      <c r="E1983" s="253"/>
      <c r="F1983" s="253"/>
      <c r="G1983" s="253"/>
      <c r="H1983" s="253"/>
      <c r="I1983" s="253"/>
      <c r="J1983" s="253"/>
      <c r="K1983" s="253"/>
      <c r="L1983" s="253"/>
      <c r="M1983" s="253"/>
      <c r="N1983" s="253"/>
      <c r="O1983" s="253"/>
      <c r="P1983" s="253"/>
      <c r="Q1983" s="253"/>
      <c r="R1983" s="253"/>
      <c r="S1983" s="253"/>
      <c r="T1983" s="253"/>
      <c r="U1983" s="253"/>
      <c r="V1983" s="253"/>
      <c r="W1983" s="253"/>
      <c r="X1983" s="253"/>
      <c r="Y1983" s="253"/>
      <c r="Z1983" s="253"/>
      <c r="AA1983" s="253"/>
      <c r="AB1983" s="253"/>
      <c r="AC1983" s="253"/>
      <c r="AD1983" s="253"/>
      <c r="AE1983" s="253"/>
      <c r="AF1983" s="253"/>
      <c r="AG1983" s="253"/>
      <c r="AH1983" s="253"/>
      <c r="AI1983" s="253"/>
      <c r="AP1983" s="313"/>
      <c r="AT1983" s="313"/>
    </row>
    <row r="1984" spans="1:46" s="312" customFormat="1" ht="15" customHeight="1" x14ac:dyDescent="0.25">
      <c r="A1984" s="297"/>
      <c r="B1984" s="297"/>
      <c r="C1984" s="253"/>
      <c r="D1984" s="253"/>
      <c r="E1984" s="253"/>
      <c r="F1984" s="253"/>
      <c r="G1984" s="253"/>
      <c r="H1984" s="253"/>
      <c r="I1984" s="253"/>
      <c r="J1984" s="253"/>
      <c r="K1984" s="253"/>
      <c r="L1984" s="253"/>
      <c r="M1984" s="253"/>
      <c r="N1984" s="253"/>
      <c r="O1984" s="253"/>
      <c r="P1984" s="253"/>
      <c r="Q1984" s="253"/>
      <c r="R1984" s="253"/>
      <c r="S1984" s="253"/>
      <c r="T1984" s="253"/>
      <c r="U1984" s="253"/>
      <c r="V1984" s="253"/>
      <c r="W1984" s="253"/>
      <c r="X1984" s="253"/>
      <c r="Y1984" s="253"/>
      <c r="Z1984" s="253"/>
      <c r="AA1984" s="253"/>
      <c r="AB1984" s="253"/>
      <c r="AC1984" s="253"/>
      <c r="AD1984" s="253"/>
      <c r="AE1984" s="253"/>
      <c r="AF1984" s="253"/>
      <c r="AG1984" s="253"/>
      <c r="AH1984" s="253"/>
      <c r="AI1984" s="253"/>
      <c r="AP1984" s="313"/>
      <c r="AT1984" s="313"/>
    </row>
    <row r="1985" spans="1:46" s="312" customFormat="1" ht="15" customHeight="1" x14ac:dyDescent="0.25">
      <c r="A1985" s="297"/>
      <c r="B1985" s="297"/>
      <c r="C1985" s="253"/>
      <c r="D1985" s="253"/>
      <c r="E1985" s="253"/>
      <c r="F1985" s="253"/>
      <c r="G1985" s="253"/>
      <c r="H1985" s="253"/>
      <c r="I1985" s="253"/>
      <c r="J1985" s="253"/>
      <c r="K1985" s="253"/>
      <c r="L1985" s="253"/>
      <c r="M1985" s="253"/>
      <c r="N1985" s="253"/>
      <c r="O1985" s="253"/>
      <c r="P1985" s="253"/>
      <c r="Q1985" s="253"/>
      <c r="R1985" s="253"/>
      <c r="S1985" s="253"/>
      <c r="T1985" s="253"/>
      <c r="U1985" s="253"/>
      <c r="V1985" s="253"/>
      <c r="W1985" s="253"/>
      <c r="X1985" s="253"/>
      <c r="Y1985" s="253"/>
      <c r="Z1985" s="253"/>
      <c r="AA1985" s="253"/>
      <c r="AB1985" s="253"/>
      <c r="AC1985" s="253"/>
      <c r="AD1985" s="253"/>
      <c r="AE1985" s="253"/>
      <c r="AF1985" s="253"/>
      <c r="AG1985" s="253"/>
      <c r="AH1985" s="253"/>
      <c r="AI1985" s="253"/>
      <c r="AP1985" s="313"/>
      <c r="AT1985" s="313"/>
    </row>
    <row r="1986" spans="1:46" s="312" customFormat="1" ht="15" customHeight="1" x14ac:dyDescent="0.25">
      <c r="A1986" s="297"/>
      <c r="B1986" s="297"/>
      <c r="C1986" s="253"/>
      <c r="D1986" s="253"/>
      <c r="E1986" s="253"/>
      <c r="F1986" s="253"/>
      <c r="G1986" s="253"/>
      <c r="H1986" s="253"/>
      <c r="I1986" s="253"/>
      <c r="J1986" s="253"/>
      <c r="K1986" s="253"/>
      <c r="L1986" s="253"/>
      <c r="M1986" s="253"/>
      <c r="N1986" s="253"/>
      <c r="O1986" s="253"/>
      <c r="P1986" s="253"/>
      <c r="Q1986" s="253"/>
      <c r="R1986" s="253"/>
      <c r="S1986" s="253"/>
      <c r="T1986" s="253"/>
      <c r="U1986" s="253"/>
      <c r="V1986" s="253"/>
      <c r="W1986" s="253"/>
      <c r="X1986" s="253"/>
      <c r="Y1986" s="253"/>
      <c r="Z1986" s="253"/>
      <c r="AA1986" s="253"/>
      <c r="AB1986" s="253"/>
      <c r="AC1986" s="253"/>
      <c r="AD1986" s="253"/>
      <c r="AE1986" s="253"/>
      <c r="AF1986" s="253"/>
      <c r="AG1986" s="253"/>
      <c r="AH1986" s="253"/>
      <c r="AI1986" s="253"/>
      <c r="AP1986" s="313"/>
      <c r="AT1986" s="313"/>
    </row>
    <row r="1987" spans="1:46" s="312" customFormat="1" ht="15" customHeight="1" x14ac:dyDescent="0.25">
      <c r="A1987" s="297"/>
      <c r="B1987" s="297"/>
      <c r="C1987" s="253"/>
      <c r="D1987" s="253"/>
      <c r="E1987" s="253"/>
      <c r="F1987" s="253"/>
      <c r="G1987" s="253"/>
      <c r="H1987" s="253"/>
      <c r="I1987" s="253"/>
      <c r="J1987" s="253"/>
      <c r="K1987" s="253"/>
      <c r="L1987" s="253"/>
      <c r="M1987" s="253"/>
      <c r="N1987" s="253"/>
      <c r="O1987" s="253"/>
      <c r="P1987" s="253"/>
      <c r="Q1987" s="253"/>
      <c r="R1987" s="253"/>
      <c r="S1987" s="253"/>
      <c r="T1987" s="253"/>
      <c r="U1987" s="253"/>
      <c r="V1987" s="253"/>
      <c r="W1987" s="253"/>
      <c r="X1987" s="253"/>
      <c r="Y1987" s="253"/>
      <c r="Z1987" s="253"/>
      <c r="AA1987" s="253"/>
      <c r="AB1987" s="253"/>
      <c r="AC1987" s="253"/>
      <c r="AD1987" s="253"/>
      <c r="AE1987" s="253"/>
      <c r="AF1987" s="253"/>
      <c r="AG1987" s="253"/>
      <c r="AH1987" s="253"/>
      <c r="AI1987" s="253"/>
      <c r="AP1987" s="313"/>
      <c r="AT1987" s="313"/>
    </row>
    <row r="1988" spans="1:46" s="312" customFormat="1" ht="15" customHeight="1" x14ac:dyDescent="0.25">
      <c r="A1988" s="297"/>
      <c r="B1988" s="297"/>
      <c r="C1988" s="253"/>
      <c r="D1988" s="253"/>
      <c r="E1988" s="253"/>
      <c r="F1988" s="253"/>
      <c r="G1988" s="253"/>
      <c r="H1988" s="253"/>
      <c r="I1988" s="253"/>
      <c r="J1988" s="253"/>
      <c r="K1988" s="253"/>
      <c r="L1988" s="253"/>
      <c r="M1988" s="253"/>
      <c r="N1988" s="253"/>
      <c r="O1988" s="253"/>
      <c r="P1988" s="253"/>
      <c r="Q1988" s="253"/>
      <c r="R1988" s="253"/>
      <c r="S1988" s="253"/>
      <c r="T1988" s="253"/>
      <c r="U1988" s="253"/>
      <c r="V1988" s="253"/>
      <c r="W1988" s="253"/>
      <c r="X1988" s="253"/>
      <c r="Y1988" s="253"/>
      <c r="Z1988" s="253"/>
      <c r="AA1988" s="253"/>
      <c r="AB1988" s="253"/>
      <c r="AC1988" s="253"/>
      <c r="AD1988" s="253"/>
      <c r="AE1988" s="253"/>
      <c r="AF1988" s="253"/>
      <c r="AG1988" s="253"/>
      <c r="AH1988" s="253"/>
      <c r="AI1988" s="253"/>
      <c r="AP1988" s="313"/>
      <c r="AT1988" s="313"/>
    </row>
    <row r="1989" spans="1:46" s="312" customFormat="1" ht="15" customHeight="1" x14ac:dyDescent="0.25">
      <c r="A1989" s="297"/>
      <c r="B1989" s="297"/>
      <c r="C1989" s="253"/>
      <c r="D1989" s="253"/>
      <c r="E1989" s="253"/>
      <c r="F1989" s="253"/>
      <c r="G1989" s="253"/>
      <c r="H1989" s="253"/>
      <c r="I1989" s="253"/>
      <c r="J1989" s="253"/>
      <c r="K1989" s="253"/>
      <c r="L1989" s="253"/>
      <c r="M1989" s="253"/>
      <c r="N1989" s="253"/>
      <c r="O1989" s="253"/>
      <c r="P1989" s="253"/>
      <c r="Q1989" s="253"/>
      <c r="R1989" s="253"/>
      <c r="S1989" s="253"/>
      <c r="T1989" s="253"/>
      <c r="U1989" s="253"/>
      <c r="V1989" s="253"/>
      <c r="W1989" s="253"/>
      <c r="X1989" s="253"/>
      <c r="Y1989" s="253"/>
      <c r="Z1989" s="253"/>
      <c r="AA1989" s="253"/>
      <c r="AB1989" s="253"/>
      <c r="AC1989" s="253"/>
      <c r="AD1989" s="253"/>
      <c r="AE1989" s="253"/>
      <c r="AF1989" s="253"/>
      <c r="AG1989" s="253"/>
      <c r="AH1989" s="253"/>
      <c r="AI1989" s="253"/>
      <c r="AP1989" s="313"/>
      <c r="AT1989" s="313"/>
    </row>
    <row r="1990" spans="1:46" s="312" customFormat="1" ht="15" customHeight="1" x14ac:dyDescent="0.25">
      <c r="A1990" s="297"/>
      <c r="B1990" s="297"/>
      <c r="C1990" s="253"/>
      <c r="D1990" s="253"/>
      <c r="E1990" s="253"/>
      <c r="F1990" s="253"/>
      <c r="G1990" s="253"/>
      <c r="H1990" s="253"/>
      <c r="I1990" s="253"/>
      <c r="J1990" s="253"/>
      <c r="K1990" s="253"/>
      <c r="L1990" s="253"/>
      <c r="M1990" s="253"/>
      <c r="N1990" s="253"/>
      <c r="O1990" s="253"/>
      <c r="P1990" s="253"/>
      <c r="Q1990" s="253"/>
      <c r="R1990" s="253"/>
      <c r="S1990" s="253"/>
      <c r="T1990" s="253"/>
      <c r="U1990" s="253"/>
      <c r="V1990" s="253"/>
      <c r="W1990" s="253"/>
      <c r="X1990" s="253"/>
      <c r="Y1990" s="253"/>
      <c r="Z1990" s="253"/>
      <c r="AA1990" s="253"/>
      <c r="AB1990" s="253"/>
      <c r="AC1990" s="253"/>
      <c r="AD1990" s="253"/>
      <c r="AE1990" s="253"/>
      <c r="AF1990" s="253"/>
      <c r="AG1990" s="253"/>
      <c r="AH1990" s="253"/>
      <c r="AI1990" s="253"/>
      <c r="AP1990" s="313"/>
      <c r="AT1990" s="313"/>
    </row>
    <row r="1991" spans="1:46" s="312" customFormat="1" ht="15" customHeight="1" x14ac:dyDescent="0.25">
      <c r="A1991" s="297"/>
      <c r="B1991" s="297"/>
      <c r="C1991" s="253"/>
      <c r="D1991" s="253"/>
      <c r="E1991" s="253"/>
      <c r="F1991" s="253"/>
      <c r="G1991" s="253"/>
      <c r="H1991" s="253"/>
      <c r="I1991" s="253"/>
      <c r="J1991" s="253"/>
      <c r="K1991" s="253"/>
      <c r="L1991" s="253"/>
      <c r="M1991" s="253"/>
      <c r="N1991" s="253"/>
      <c r="O1991" s="253"/>
      <c r="P1991" s="253"/>
      <c r="Q1991" s="253"/>
      <c r="R1991" s="253"/>
      <c r="S1991" s="253"/>
      <c r="T1991" s="253"/>
      <c r="U1991" s="253"/>
      <c r="V1991" s="253"/>
      <c r="W1991" s="253"/>
      <c r="X1991" s="253"/>
      <c r="Y1991" s="253"/>
      <c r="Z1991" s="253"/>
      <c r="AA1991" s="253"/>
      <c r="AB1991" s="253"/>
      <c r="AC1991" s="253"/>
      <c r="AD1991" s="253"/>
      <c r="AE1991" s="253"/>
      <c r="AF1991" s="253"/>
      <c r="AG1991" s="253"/>
      <c r="AH1991" s="253"/>
      <c r="AI1991" s="253"/>
      <c r="AP1991" s="313"/>
      <c r="AT1991" s="313"/>
    </row>
    <row r="1992" spans="1:46" s="312" customFormat="1" ht="15" customHeight="1" x14ac:dyDescent="0.25">
      <c r="A1992" s="297"/>
      <c r="B1992" s="297"/>
      <c r="C1992" s="253"/>
      <c r="D1992" s="253"/>
      <c r="E1992" s="253"/>
      <c r="F1992" s="253"/>
      <c r="G1992" s="253"/>
      <c r="H1992" s="253"/>
      <c r="I1992" s="253"/>
      <c r="J1992" s="253"/>
      <c r="K1992" s="253"/>
      <c r="L1992" s="253"/>
      <c r="M1992" s="253"/>
      <c r="N1992" s="253"/>
      <c r="O1992" s="253"/>
      <c r="P1992" s="253"/>
      <c r="Q1992" s="253"/>
      <c r="R1992" s="253"/>
      <c r="S1992" s="253"/>
      <c r="T1992" s="253"/>
      <c r="U1992" s="253"/>
      <c r="V1992" s="253"/>
      <c r="W1992" s="253"/>
      <c r="X1992" s="253"/>
      <c r="Y1992" s="253"/>
      <c r="Z1992" s="253"/>
      <c r="AA1992" s="253"/>
      <c r="AB1992" s="253"/>
      <c r="AC1992" s="253"/>
      <c r="AD1992" s="253"/>
      <c r="AE1992" s="253"/>
      <c r="AF1992" s="253"/>
      <c r="AG1992" s="253"/>
      <c r="AH1992" s="253"/>
      <c r="AI1992" s="253"/>
      <c r="AP1992" s="313"/>
      <c r="AT1992" s="313"/>
    </row>
    <row r="1993" spans="1:46" s="312" customFormat="1" ht="15" customHeight="1" x14ac:dyDescent="0.25">
      <c r="A1993" s="297"/>
      <c r="B1993" s="297"/>
      <c r="C1993" s="253"/>
      <c r="D1993" s="253"/>
      <c r="E1993" s="253"/>
      <c r="F1993" s="253"/>
      <c r="G1993" s="253"/>
      <c r="H1993" s="253"/>
      <c r="I1993" s="253"/>
      <c r="J1993" s="253"/>
      <c r="K1993" s="253"/>
      <c r="L1993" s="253"/>
      <c r="M1993" s="253"/>
      <c r="N1993" s="253"/>
      <c r="O1993" s="253"/>
      <c r="P1993" s="253"/>
      <c r="Q1993" s="253"/>
      <c r="R1993" s="253"/>
      <c r="S1993" s="253"/>
      <c r="T1993" s="253"/>
      <c r="U1993" s="253"/>
      <c r="V1993" s="253"/>
      <c r="W1993" s="253"/>
      <c r="X1993" s="253"/>
      <c r="Y1993" s="253"/>
      <c r="Z1993" s="253"/>
      <c r="AA1993" s="253"/>
      <c r="AB1993" s="253"/>
      <c r="AC1993" s="253"/>
      <c r="AD1993" s="253"/>
      <c r="AE1993" s="253"/>
      <c r="AF1993" s="253"/>
      <c r="AG1993" s="253"/>
      <c r="AH1993" s="253"/>
      <c r="AI1993" s="253"/>
      <c r="AP1993" s="313"/>
      <c r="AT1993" s="313"/>
    </row>
    <row r="1994" spans="1:46" s="312" customFormat="1" ht="15" customHeight="1" x14ac:dyDescent="0.25">
      <c r="A1994" s="297"/>
      <c r="B1994" s="297"/>
      <c r="C1994" s="253"/>
      <c r="D1994" s="253"/>
      <c r="E1994" s="253"/>
      <c r="F1994" s="253"/>
      <c r="G1994" s="253"/>
      <c r="H1994" s="253"/>
      <c r="I1994" s="253"/>
      <c r="J1994" s="253"/>
      <c r="K1994" s="253"/>
      <c r="L1994" s="253"/>
      <c r="M1994" s="253"/>
      <c r="N1994" s="253"/>
      <c r="O1994" s="253"/>
      <c r="P1994" s="253"/>
      <c r="Q1994" s="253"/>
      <c r="R1994" s="253"/>
      <c r="S1994" s="253"/>
      <c r="T1994" s="253"/>
      <c r="U1994" s="253"/>
      <c r="V1994" s="253"/>
      <c r="W1994" s="253"/>
      <c r="X1994" s="253"/>
      <c r="Y1994" s="253"/>
      <c r="Z1994" s="253"/>
      <c r="AA1994" s="253"/>
      <c r="AB1994" s="253"/>
      <c r="AC1994" s="253"/>
      <c r="AD1994" s="253"/>
      <c r="AE1994" s="253"/>
      <c r="AF1994" s="253"/>
      <c r="AG1994" s="253"/>
      <c r="AH1994" s="253"/>
      <c r="AI1994" s="253"/>
      <c r="AP1994" s="313"/>
      <c r="AT1994" s="313"/>
    </row>
    <row r="1995" spans="1:46" s="312" customFormat="1" ht="15" customHeight="1" x14ac:dyDescent="0.25">
      <c r="A1995" s="297"/>
      <c r="B1995" s="297"/>
      <c r="C1995" s="253"/>
      <c r="D1995" s="253"/>
      <c r="E1995" s="253"/>
      <c r="F1995" s="253"/>
      <c r="G1995" s="253"/>
      <c r="H1995" s="253"/>
      <c r="I1995" s="253"/>
      <c r="J1995" s="253"/>
      <c r="K1995" s="253"/>
      <c r="L1995" s="253"/>
      <c r="M1995" s="253"/>
      <c r="N1995" s="253"/>
      <c r="O1995" s="253"/>
      <c r="P1995" s="253"/>
      <c r="Q1995" s="253"/>
      <c r="R1995" s="253"/>
      <c r="S1995" s="253"/>
      <c r="T1995" s="253"/>
      <c r="U1995" s="253"/>
      <c r="V1995" s="253"/>
      <c r="W1995" s="253"/>
      <c r="X1995" s="253"/>
      <c r="Y1995" s="253"/>
      <c r="Z1995" s="253"/>
      <c r="AA1995" s="253"/>
      <c r="AB1995" s="253"/>
      <c r="AC1995" s="253"/>
      <c r="AD1995" s="253"/>
      <c r="AE1995" s="253"/>
      <c r="AF1995" s="253"/>
      <c r="AG1995" s="253"/>
      <c r="AH1995" s="253"/>
      <c r="AI1995" s="253"/>
      <c r="AP1995" s="313"/>
      <c r="AT1995" s="313"/>
    </row>
    <row r="1996" spans="1:46" s="312" customFormat="1" ht="15" customHeight="1" x14ac:dyDescent="0.25">
      <c r="A1996" s="297"/>
      <c r="B1996" s="297"/>
      <c r="C1996" s="253"/>
      <c r="D1996" s="253"/>
      <c r="E1996" s="253"/>
      <c r="F1996" s="253"/>
      <c r="G1996" s="253"/>
      <c r="H1996" s="253"/>
      <c r="I1996" s="253"/>
      <c r="J1996" s="253"/>
      <c r="K1996" s="253"/>
      <c r="L1996" s="253"/>
      <c r="M1996" s="253"/>
      <c r="N1996" s="253"/>
      <c r="O1996" s="253"/>
      <c r="P1996" s="253"/>
      <c r="Q1996" s="253"/>
      <c r="R1996" s="253"/>
      <c r="S1996" s="253"/>
      <c r="T1996" s="253"/>
      <c r="U1996" s="253"/>
      <c r="V1996" s="253"/>
      <c r="W1996" s="253"/>
      <c r="X1996" s="253"/>
      <c r="Y1996" s="253"/>
      <c r="Z1996" s="253"/>
      <c r="AA1996" s="253"/>
      <c r="AB1996" s="253"/>
      <c r="AC1996" s="253"/>
      <c r="AD1996" s="253"/>
      <c r="AE1996" s="253"/>
      <c r="AF1996" s="253"/>
      <c r="AG1996" s="253"/>
      <c r="AH1996" s="253"/>
      <c r="AI1996" s="253"/>
      <c r="AP1996" s="313"/>
      <c r="AT1996" s="313"/>
    </row>
    <row r="1997" spans="1:46" s="312" customFormat="1" ht="15" customHeight="1" x14ac:dyDescent="0.25">
      <c r="A1997" s="297"/>
      <c r="B1997" s="297"/>
      <c r="C1997" s="253"/>
      <c r="D1997" s="253"/>
      <c r="E1997" s="253"/>
      <c r="F1997" s="253"/>
      <c r="G1997" s="253"/>
      <c r="H1997" s="253"/>
      <c r="I1997" s="253"/>
      <c r="J1997" s="253"/>
      <c r="K1997" s="253"/>
      <c r="L1997" s="253"/>
      <c r="M1997" s="253"/>
      <c r="N1997" s="253"/>
      <c r="O1997" s="253"/>
      <c r="P1997" s="253"/>
      <c r="Q1997" s="253"/>
      <c r="R1997" s="253"/>
      <c r="S1997" s="253"/>
      <c r="T1997" s="253"/>
      <c r="U1997" s="253"/>
      <c r="V1997" s="253"/>
      <c r="W1997" s="253"/>
      <c r="X1997" s="253"/>
      <c r="Y1997" s="253"/>
      <c r="Z1997" s="253"/>
      <c r="AA1997" s="253"/>
      <c r="AB1997" s="253"/>
      <c r="AC1997" s="253"/>
      <c r="AD1997" s="253"/>
      <c r="AE1997" s="253"/>
      <c r="AF1997" s="253"/>
      <c r="AG1997" s="253"/>
      <c r="AH1997" s="253"/>
      <c r="AI1997" s="253"/>
      <c r="AP1997" s="313"/>
      <c r="AT1997" s="313"/>
    </row>
    <row r="1998" spans="1:46" s="312" customFormat="1" ht="15" customHeight="1" x14ac:dyDescent="0.25">
      <c r="A1998" s="297"/>
      <c r="B1998" s="297"/>
      <c r="C1998" s="253"/>
      <c r="D1998" s="253"/>
      <c r="E1998" s="253"/>
      <c r="F1998" s="253"/>
      <c r="G1998" s="253"/>
      <c r="H1998" s="253"/>
      <c r="I1998" s="253"/>
      <c r="J1998" s="253"/>
      <c r="K1998" s="253"/>
      <c r="L1998" s="253"/>
      <c r="M1998" s="253"/>
      <c r="N1998" s="253"/>
      <c r="O1998" s="253"/>
      <c r="P1998" s="253"/>
      <c r="Q1998" s="253"/>
      <c r="R1998" s="253"/>
      <c r="S1998" s="253"/>
      <c r="T1998" s="253"/>
      <c r="U1998" s="253"/>
      <c r="V1998" s="253"/>
      <c r="W1998" s="253"/>
      <c r="X1998" s="253"/>
      <c r="Y1998" s="253"/>
      <c r="Z1998" s="253"/>
      <c r="AA1998" s="253"/>
      <c r="AB1998" s="253"/>
      <c r="AC1998" s="253"/>
      <c r="AD1998" s="253"/>
      <c r="AE1998" s="253"/>
      <c r="AF1998" s="253"/>
      <c r="AG1998" s="253"/>
      <c r="AH1998" s="253"/>
      <c r="AI1998" s="253"/>
      <c r="AP1998" s="313"/>
      <c r="AT1998" s="313"/>
    </row>
    <row r="1999" spans="1:46" s="312" customFormat="1" ht="15" customHeight="1" x14ac:dyDescent="0.25">
      <c r="A1999" s="297"/>
      <c r="B1999" s="297"/>
      <c r="C1999" s="253"/>
      <c r="D1999" s="253"/>
      <c r="E1999" s="253"/>
      <c r="F1999" s="253"/>
      <c r="G1999" s="253"/>
      <c r="H1999" s="253"/>
      <c r="I1999" s="253"/>
      <c r="J1999" s="253"/>
      <c r="K1999" s="253"/>
      <c r="L1999" s="253"/>
      <c r="M1999" s="253"/>
      <c r="N1999" s="253"/>
      <c r="O1999" s="253"/>
      <c r="P1999" s="253"/>
      <c r="Q1999" s="253"/>
      <c r="R1999" s="253"/>
      <c r="S1999" s="253"/>
      <c r="T1999" s="253"/>
      <c r="U1999" s="253"/>
      <c r="V1999" s="253"/>
      <c r="W1999" s="253"/>
      <c r="X1999" s="253"/>
      <c r="Y1999" s="253"/>
      <c r="Z1999" s="253"/>
      <c r="AA1999" s="253"/>
      <c r="AB1999" s="253"/>
      <c r="AC1999" s="253"/>
      <c r="AD1999" s="253"/>
      <c r="AE1999" s="253"/>
      <c r="AF1999" s="253"/>
      <c r="AG1999" s="253"/>
      <c r="AH1999" s="253"/>
      <c r="AI1999" s="253"/>
      <c r="AP1999" s="313"/>
      <c r="AT1999" s="313"/>
    </row>
    <row r="2000" spans="1:46" s="312" customFormat="1" ht="15" customHeight="1" x14ac:dyDescent="0.25">
      <c r="A2000" s="297"/>
      <c r="B2000" s="297"/>
      <c r="C2000" s="253"/>
      <c r="D2000" s="253"/>
      <c r="E2000" s="253"/>
      <c r="F2000" s="253"/>
      <c r="G2000" s="253"/>
      <c r="H2000" s="253"/>
      <c r="I2000" s="253"/>
      <c r="J2000" s="253"/>
      <c r="K2000" s="253"/>
      <c r="L2000" s="253"/>
      <c r="M2000" s="253"/>
      <c r="N2000" s="253"/>
      <c r="O2000" s="253"/>
      <c r="P2000" s="253"/>
      <c r="Q2000" s="253"/>
      <c r="R2000" s="253"/>
      <c r="S2000" s="253"/>
      <c r="T2000" s="253"/>
      <c r="U2000" s="253"/>
      <c r="V2000" s="253"/>
      <c r="W2000" s="253"/>
      <c r="X2000" s="253"/>
      <c r="Y2000" s="253"/>
      <c r="Z2000" s="253"/>
      <c r="AA2000" s="253"/>
      <c r="AB2000" s="253"/>
      <c r="AC2000" s="253"/>
      <c r="AD2000" s="253"/>
      <c r="AE2000" s="253"/>
      <c r="AF2000" s="253"/>
      <c r="AG2000" s="253"/>
      <c r="AH2000" s="253"/>
      <c r="AI2000" s="253"/>
      <c r="AP2000" s="313"/>
      <c r="AT2000" s="313"/>
    </row>
    <row r="2001" spans="1:46" s="312" customFormat="1" ht="15" customHeight="1" x14ac:dyDescent="0.25">
      <c r="A2001" s="297"/>
      <c r="B2001" s="297"/>
      <c r="C2001" s="253"/>
      <c r="D2001" s="253"/>
      <c r="E2001" s="253"/>
      <c r="F2001" s="253"/>
      <c r="G2001" s="253"/>
      <c r="H2001" s="253"/>
      <c r="I2001" s="253"/>
      <c r="J2001" s="253"/>
      <c r="K2001" s="253"/>
      <c r="L2001" s="253"/>
      <c r="M2001" s="253"/>
      <c r="N2001" s="253"/>
      <c r="O2001" s="253"/>
      <c r="P2001" s="253"/>
      <c r="Q2001" s="253"/>
      <c r="R2001" s="253"/>
      <c r="S2001" s="253"/>
      <c r="T2001" s="253"/>
      <c r="U2001" s="253"/>
      <c r="V2001" s="253"/>
      <c r="W2001" s="253"/>
      <c r="X2001" s="253"/>
      <c r="Y2001" s="253"/>
      <c r="Z2001" s="253"/>
      <c r="AA2001" s="253"/>
      <c r="AB2001" s="253"/>
      <c r="AC2001" s="253"/>
      <c r="AD2001" s="253"/>
      <c r="AE2001" s="253"/>
      <c r="AF2001" s="253"/>
      <c r="AG2001" s="253"/>
      <c r="AH2001" s="253"/>
      <c r="AI2001" s="253"/>
      <c r="AP2001" s="313"/>
      <c r="AT2001" s="313"/>
    </row>
    <row r="2002" spans="1:46" s="312" customFormat="1" ht="15" customHeight="1" x14ac:dyDescent="0.25">
      <c r="A2002" s="297"/>
      <c r="B2002" s="297"/>
      <c r="C2002" s="253"/>
      <c r="D2002" s="253"/>
      <c r="E2002" s="253"/>
      <c r="F2002" s="253"/>
      <c r="G2002" s="253"/>
      <c r="H2002" s="253"/>
      <c r="I2002" s="253"/>
      <c r="J2002" s="253"/>
      <c r="K2002" s="253"/>
      <c r="L2002" s="253"/>
      <c r="M2002" s="253"/>
      <c r="N2002" s="253"/>
      <c r="O2002" s="253"/>
      <c r="P2002" s="253"/>
      <c r="Q2002" s="253"/>
      <c r="R2002" s="253"/>
      <c r="S2002" s="253"/>
      <c r="T2002" s="253"/>
      <c r="U2002" s="253"/>
      <c r="V2002" s="253"/>
      <c r="W2002" s="253"/>
      <c r="X2002" s="253"/>
      <c r="Y2002" s="253"/>
      <c r="Z2002" s="253"/>
      <c r="AA2002" s="253"/>
      <c r="AB2002" s="253"/>
      <c r="AC2002" s="253"/>
      <c r="AD2002" s="253"/>
      <c r="AE2002" s="253"/>
      <c r="AF2002" s="253"/>
      <c r="AG2002" s="253"/>
      <c r="AH2002" s="253"/>
      <c r="AI2002" s="253"/>
      <c r="AP2002" s="313"/>
      <c r="AT2002" s="313"/>
    </row>
    <row r="2003" spans="1:46" s="312" customFormat="1" ht="15" customHeight="1" x14ac:dyDescent="0.25">
      <c r="A2003" s="297"/>
      <c r="B2003" s="297"/>
      <c r="C2003" s="253"/>
      <c r="D2003" s="253"/>
      <c r="E2003" s="253"/>
      <c r="F2003" s="253"/>
      <c r="G2003" s="253"/>
      <c r="H2003" s="253"/>
      <c r="I2003" s="253"/>
      <c r="J2003" s="253"/>
      <c r="K2003" s="253"/>
      <c r="L2003" s="253"/>
      <c r="M2003" s="253"/>
      <c r="N2003" s="253"/>
      <c r="O2003" s="253"/>
      <c r="P2003" s="253"/>
      <c r="Q2003" s="253"/>
      <c r="R2003" s="253"/>
      <c r="S2003" s="253"/>
      <c r="T2003" s="253"/>
      <c r="U2003" s="253"/>
      <c r="V2003" s="253"/>
      <c r="W2003" s="253"/>
      <c r="X2003" s="253"/>
      <c r="Y2003" s="253"/>
      <c r="Z2003" s="253"/>
      <c r="AA2003" s="253"/>
      <c r="AB2003" s="253"/>
      <c r="AC2003" s="253"/>
      <c r="AD2003" s="253"/>
      <c r="AE2003" s="253"/>
      <c r="AF2003" s="253"/>
      <c r="AG2003" s="253"/>
      <c r="AH2003" s="253"/>
      <c r="AI2003" s="253"/>
      <c r="AP2003" s="313"/>
      <c r="AT2003" s="313"/>
    </row>
    <row r="2004" spans="1:46" s="312" customFormat="1" ht="15" customHeight="1" x14ac:dyDescent="0.25">
      <c r="A2004" s="297"/>
      <c r="B2004" s="297"/>
      <c r="C2004" s="253"/>
      <c r="D2004" s="253"/>
      <c r="E2004" s="253"/>
      <c r="F2004" s="253"/>
      <c r="G2004" s="253"/>
      <c r="H2004" s="253"/>
      <c r="I2004" s="253"/>
      <c r="J2004" s="253"/>
      <c r="K2004" s="253"/>
      <c r="L2004" s="253"/>
      <c r="M2004" s="253"/>
      <c r="N2004" s="253"/>
      <c r="O2004" s="253"/>
      <c r="P2004" s="253"/>
      <c r="Q2004" s="253"/>
      <c r="R2004" s="253"/>
      <c r="S2004" s="253"/>
      <c r="T2004" s="253"/>
      <c r="U2004" s="253"/>
      <c r="V2004" s="253"/>
      <c r="W2004" s="253"/>
      <c r="X2004" s="253"/>
      <c r="Y2004" s="253"/>
      <c r="Z2004" s="253"/>
      <c r="AA2004" s="253"/>
      <c r="AB2004" s="253"/>
      <c r="AC2004" s="253"/>
      <c r="AD2004" s="253"/>
      <c r="AE2004" s="253"/>
      <c r="AF2004" s="253"/>
      <c r="AG2004" s="253"/>
      <c r="AH2004" s="253"/>
      <c r="AI2004" s="253"/>
      <c r="AP2004" s="313"/>
      <c r="AT2004" s="313"/>
    </row>
    <row r="2005" spans="1:46" s="312" customFormat="1" ht="15" customHeight="1" x14ac:dyDescent="0.25">
      <c r="A2005" s="297"/>
      <c r="B2005" s="297"/>
      <c r="C2005" s="253"/>
      <c r="D2005" s="253"/>
      <c r="E2005" s="253"/>
      <c r="F2005" s="253"/>
      <c r="G2005" s="253"/>
      <c r="H2005" s="253"/>
      <c r="I2005" s="253"/>
      <c r="J2005" s="253"/>
      <c r="K2005" s="253"/>
      <c r="L2005" s="253"/>
      <c r="M2005" s="253"/>
      <c r="N2005" s="253"/>
      <c r="O2005" s="253"/>
      <c r="P2005" s="253"/>
      <c r="Q2005" s="253"/>
      <c r="R2005" s="253"/>
      <c r="S2005" s="253"/>
      <c r="T2005" s="253"/>
      <c r="U2005" s="253"/>
      <c r="V2005" s="253"/>
      <c r="W2005" s="253"/>
      <c r="X2005" s="253"/>
      <c r="Y2005" s="253"/>
      <c r="Z2005" s="253"/>
      <c r="AA2005" s="253"/>
      <c r="AB2005" s="253"/>
      <c r="AC2005" s="253"/>
      <c r="AD2005" s="253"/>
      <c r="AE2005" s="253"/>
      <c r="AF2005" s="253"/>
      <c r="AG2005" s="253"/>
      <c r="AH2005" s="253"/>
      <c r="AI2005" s="253"/>
      <c r="AP2005" s="313"/>
      <c r="AT2005" s="313"/>
    </row>
    <row r="2006" spans="1:46" s="312" customFormat="1" ht="15" customHeight="1" x14ac:dyDescent="0.25">
      <c r="A2006" s="297"/>
      <c r="B2006" s="297"/>
      <c r="C2006" s="253"/>
      <c r="D2006" s="253"/>
      <c r="E2006" s="253"/>
      <c r="F2006" s="253"/>
      <c r="G2006" s="253"/>
      <c r="H2006" s="253"/>
      <c r="I2006" s="253"/>
      <c r="J2006" s="253"/>
      <c r="K2006" s="253"/>
      <c r="L2006" s="253"/>
      <c r="M2006" s="253"/>
      <c r="N2006" s="253"/>
      <c r="O2006" s="253"/>
      <c r="P2006" s="253"/>
      <c r="Q2006" s="253"/>
      <c r="R2006" s="253"/>
      <c r="S2006" s="253"/>
      <c r="T2006" s="253"/>
      <c r="U2006" s="253"/>
      <c r="V2006" s="253"/>
      <c r="W2006" s="253"/>
      <c r="X2006" s="253"/>
      <c r="Y2006" s="253"/>
      <c r="Z2006" s="253"/>
      <c r="AA2006" s="253"/>
      <c r="AB2006" s="253"/>
      <c r="AC2006" s="253"/>
      <c r="AD2006" s="253"/>
      <c r="AE2006" s="253"/>
      <c r="AF2006" s="253"/>
      <c r="AG2006" s="253"/>
      <c r="AH2006" s="253"/>
      <c r="AI2006" s="253"/>
      <c r="AP2006" s="313"/>
      <c r="AT2006" s="313"/>
    </row>
    <row r="2007" spans="1:46" s="312" customFormat="1" ht="15" customHeight="1" x14ac:dyDescent="0.25">
      <c r="A2007" s="297"/>
      <c r="B2007" s="297"/>
      <c r="C2007" s="253"/>
      <c r="D2007" s="253"/>
      <c r="E2007" s="253"/>
      <c r="F2007" s="253"/>
      <c r="G2007" s="253"/>
      <c r="H2007" s="253"/>
      <c r="I2007" s="253"/>
      <c r="J2007" s="253"/>
      <c r="K2007" s="253"/>
      <c r="L2007" s="253"/>
      <c r="M2007" s="253"/>
      <c r="N2007" s="253"/>
      <c r="O2007" s="253"/>
      <c r="P2007" s="253"/>
      <c r="Q2007" s="253"/>
      <c r="R2007" s="253"/>
      <c r="S2007" s="253"/>
      <c r="T2007" s="253"/>
      <c r="U2007" s="253"/>
      <c r="V2007" s="253"/>
      <c r="W2007" s="253"/>
      <c r="X2007" s="253"/>
      <c r="Y2007" s="253"/>
      <c r="Z2007" s="253"/>
      <c r="AA2007" s="253"/>
      <c r="AB2007" s="253"/>
      <c r="AC2007" s="253"/>
      <c r="AD2007" s="253"/>
      <c r="AE2007" s="253"/>
      <c r="AF2007" s="253"/>
      <c r="AG2007" s="253"/>
      <c r="AH2007" s="253"/>
      <c r="AI2007" s="253"/>
      <c r="AP2007" s="313"/>
      <c r="AT2007" s="313"/>
    </row>
    <row r="2008" spans="1:46" s="312" customFormat="1" ht="15" customHeight="1" x14ac:dyDescent="0.25">
      <c r="A2008" s="297"/>
      <c r="B2008" s="297"/>
      <c r="C2008" s="253"/>
      <c r="D2008" s="253"/>
      <c r="E2008" s="253"/>
      <c r="F2008" s="253"/>
      <c r="G2008" s="253"/>
      <c r="H2008" s="253"/>
      <c r="I2008" s="253"/>
      <c r="J2008" s="253"/>
      <c r="K2008" s="253"/>
      <c r="L2008" s="253"/>
      <c r="M2008" s="253"/>
      <c r="N2008" s="253"/>
      <c r="O2008" s="253"/>
      <c r="P2008" s="253"/>
      <c r="Q2008" s="253"/>
      <c r="R2008" s="253"/>
      <c r="S2008" s="253"/>
      <c r="T2008" s="253"/>
      <c r="U2008" s="253"/>
      <c r="V2008" s="253"/>
      <c r="W2008" s="253"/>
      <c r="X2008" s="253"/>
      <c r="Y2008" s="253"/>
      <c r="Z2008" s="253"/>
      <c r="AA2008" s="253"/>
      <c r="AB2008" s="253"/>
      <c r="AC2008" s="253"/>
      <c r="AD2008" s="253"/>
      <c r="AE2008" s="253"/>
      <c r="AF2008" s="253"/>
      <c r="AG2008" s="253"/>
      <c r="AH2008" s="253"/>
      <c r="AI2008" s="253"/>
      <c r="AP2008" s="313"/>
      <c r="AT2008" s="313"/>
    </row>
    <row r="2009" spans="1:46" s="312" customFormat="1" ht="15" customHeight="1" x14ac:dyDescent="0.25">
      <c r="A2009" s="297"/>
      <c r="B2009" s="297"/>
      <c r="C2009" s="253"/>
      <c r="D2009" s="253"/>
      <c r="E2009" s="253"/>
      <c r="F2009" s="253"/>
      <c r="G2009" s="253"/>
      <c r="H2009" s="253"/>
      <c r="I2009" s="253"/>
      <c r="J2009" s="253"/>
      <c r="K2009" s="253"/>
      <c r="L2009" s="253"/>
      <c r="M2009" s="253"/>
      <c r="N2009" s="253"/>
      <c r="O2009" s="253"/>
      <c r="P2009" s="253"/>
      <c r="Q2009" s="253"/>
      <c r="R2009" s="253"/>
      <c r="S2009" s="253"/>
      <c r="T2009" s="253"/>
      <c r="U2009" s="253"/>
      <c r="V2009" s="253"/>
      <c r="W2009" s="253"/>
      <c r="X2009" s="253"/>
      <c r="Y2009" s="253"/>
      <c r="Z2009" s="253"/>
      <c r="AA2009" s="253"/>
      <c r="AB2009" s="253"/>
      <c r="AC2009" s="253"/>
      <c r="AD2009" s="253"/>
      <c r="AE2009" s="253"/>
      <c r="AF2009" s="253"/>
      <c r="AG2009" s="253"/>
      <c r="AH2009" s="253"/>
      <c r="AI2009" s="253"/>
      <c r="AP2009" s="313"/>
      <c r="AT2009" s="313"/>
    </row>
    <row r="2010" spans="1:46" s="312" customFormat="1" ht="15" customHeight="1" x14ac:dyDescent="0.25">
      <c r="A2010" s="297"/>
      <c r="B2010" s="297"/>
      <c r="C2010" s="253"/>
      <c r="D2010" s="253"/>
      <c r="E2010" s="253"/>
      <c r="F2010" s="253"/>
      <c r="G2010" s="253"/>
      <c r="H2010" s="253"/>
      <c r="I2010" s="253"/>
      <c r="J2010" s="253"/>
      <c r="K2010" s="253"/>
      <c r="L2010" s="253"/>
      <c r="M2010" s="253"/>
      <c r="N2010" s="253"/>
      <c r="O2010" s="253"/>
      <c r="P2010" s="253"/>
      <c r="Q2010" s="253"/>
      <c r="R2010" s="253"/>
      <c r="S2010" s="253"/>
      <c r="T2010" s="253"/>
      <c r="U2010" s="253"/>
      <c r="V2010" s="253"/>
      <c r="W2010" s="253"/>
      <c r="X2010" s="253"/>
      <c r="Y2010" s="253"/>
      <c r="Z2010" s="253"/>
      <c r="AA2010" s="253"/>
      <c r="AB2010" s="253"/>
      <c r="AC2010" s="253"/>
      <c r="AD2010" s="253"/>
      <c r="AE2010" s="253"/>
      <c r="AF2010" s="253"/>
      <c r="AG2010" s="253"/>
      <c r="AH2010" s="253"/>
      <c r="AI2010" s="253"/>
      <c r="AP2010" s="313"/>
      <c r="AT2010" s="313"/>
    </row>
    <row r="2011" spans="1:46" s="312" customFormat="1" ht="15" customHeight="1" x14ac:dyDescent="0.25">
      <c r="A2011" s="297"/>
      <c r="B2011" s="297"/>
      <c r="C2011" s="253"/>
      <c r="D2011" s="253"/>
      <c r="E2011" s="253"/>
      <c r="F2011" s="253"/>
      <c r="G2011" s="253"/>
      <c r="H2011" s="253"/>
      <c r="I2011" s="253"/>
      <c r="J2011" s="253"/>
      <c r="K2011" s="253"/>
      <c r="L2011" s="253"/>
      <c r="M2011" s="253"/>
      <c r="N2011" s="253"/>
      <c r="O2011" s="253"/>
      <c r="P2011" s="253"/>
      <c r="Q2011" s="253"/>
      <c r="R2011" s="253"/>
      <c r="S2011" s="253"/>
      <c r="T2011" s="253"/>
      <c r="U2011" s="253"/>
      <c r="V2011" s="253"/>
      <c r="W2011" s="253"/>
      <c r="X2011" s="253"/>
      <c r="Y2011" s="253"/>
      <c r="Z2011" s="253"/>
      <c r="AA2011" s="253"/>
      <c r="AB2011" s="253"/>
      <c r="AC2011" s="253"/>
      <c r="AD2011" s="253"/>
      <c r="AE2011" s="253"/>
      <c r="AF2011" s="253"/>
      <c r="AG2011" s="253"/>
      <c r="AH2011" s="253"/>
      <c r="AI2011" s="253"/>
      <c r="AP2011" s="313"/>
      <c r="AT2011" s="313"/>
    </row>
    <row r="2012" spans="1:46" s="312" customFormat="1" ht="15" customHeight="1" x14ac:dyDescent="0.25">
      <c r="A2012" s="297"/>
      <c r="B2012" s="297"/>
      <c r="C2012" s="253"/>
      <c r="D2012" s="253"/>
      <c r="E2012" s="253"/>
      <c r="F2012" s="253"/>
      <c r="G2012" s="253"/>
      <c r="H2012" s="253"/>
      <c r="I2012" s="253"/>
      <c r="J2012" s="253"/>
      <c r="K2012" s="253"/>
      <c r="L2012" s="253"/>
      <c r="M2012" s="253"/>
      <c r="N2012" s="253"/>
      <c r="O2012" s="253"/>
      <c r="P2012" s="253"/>
      <c r="Q2012" s="253"/>
      <c r="R2012" s="253"/>
      <c r="S2012" s="253"/>
      <c r="T2012" s="253"/>
      <c r="U2012" s="253"/>
      <c r="V2012" s="253"/>
      <c r="W2012" s="253"/>
      <c r="X2012" s="253"/>
      <c r="Y2012" s="253"/>
      <c r="Z2012" s="253"/>
      <c r="AA2012" s="253"/>
      <c r="AB2012" s="253"/>
      <c r="AC2012" s="253"/>
      <c r="AD2012" s="253"/>
      <c r="AE2012" s="253"/>
      <c r="AF2012" s="253"/>
      <c r="AG2012" s="253"/>
      <c r="AH2012" s="253"/>
      <c r="AI2012" s="253"/>
      <c r="AP2012" s="313"/>
      <c r="AT2012" s="313"/>
    </row>
    <row r="2013" spans="1:46" s="312" customFormat="1" ht="15" customHeight="1" x14ac:dyDescent="0.25">
      <c r="A2013" s="297"/>
      <c r="B2013" s="297"/>
      <c r="C2013" s="253"/>
      <c r="D2013" s="253"/>
      <c r="E2013" s="253"/>
      <c r="F2013" s="253"/>
      <c r="G2013" s="253"/>
      <c r="H2013" s="253"/>
      <c r="I2013" s="253"/>
      <c r="J2013" s="253"/>
      <c r="K2013" s="253"/>
      <c r="L2013" s="253"/>
      <c r="M2013" s="253"/>
      <c r="N2013" s="253"/>
      <c r="O2013" s="253"/>
      <c r="P2013" s="253"/>
      <c r="Q2013" s="253"/>
      <c r="R2013" s="253"/>
      <c r="S2013" s="253"/>
      <c r="T2013" s="253"/>
      <c r="U2013" s="253"/>
      <c r="V2013" s="253"/>
      <c r="W2013" s="253"/>
      <c r="X2013" s="253"/>
      <c r="Y2013" s="253"/>
      <c r="Z2013" s="253"/>
      <c r="AA2013" s="253"/>
      <c r="AB2013" s="253"/>
      <c r="AC2013" s="253"/>
      <c r="AD2013" s="253"/>
      <c r="AE2013" s="253"/>
      <c r="AF2013" s="253"/>
      <c r="AG2013" s="253"/>
      <c r="AH2013" s="253"/>
      <c r="AI2013" s="253"/>
      <c r="AP2013" s="313"/>
      <c r="AT2013" s="313"/>
    </row>
    <row r="2014" spans="1:46" s="312" customFormat="1" ht="15" customHeight="1" x14ac:dyDescent="0.25">
      <c r="A2014" s="297"/>
      <c r="B2014" s="297"/>
      <c r="C2014" s="253"/>
      <c r="D2014" s="253"/>
      <c r="E2014" s="253"/>
      <c r="F2014" s="253"/>
      <c r="G2014" s="253"/>
      <c r="H2014" s="253"/>
      <c r="I2014" s="253"/>
      <c r="J2014" s="253"/>
      <c r="K2014" s="253"/>
      <c r="L2014" s="253"/>
      <c r="M2014" s="253"/>
      <c r="N2014" s="253"/>
      <c r="O2014" s="253"/>
      <c r="P2014" s="253"/>
      <c r="Q2014" s="253"/>
      <c r="R2014" s="253"/>
      <c r="S2014" s="253"/>
      <c r="T2014" s="253"/>
      <c r="U2014" s="253"/>
      <c r="V2014" s="253"/>
      <c r="W2014" s="253"/>
      <c r="X2014" s="253"/>
      <c r="Y2014" s="253"/>
      <c r="Z2014" s="253"/>
      <c r="AA2014" s="253"/>
      <c r="AB2014" s="253"/>
      <c r="AC2014" s="253"/>
      <c r="AD2014" s="253"/>
      <c r="AE2014" s="253"/>
      <c r="AF2014" s="253"/>
      <c r="AG2014" s="253"/>
      <c r="AH2014" s="253"/>
      <c r="AI2014" s="253"/>
      <c r="AP2014" s="313"/>
      <c r="AT2014" s="313"/>
    </row>
    <row r="2015" spans="1:46" s="312" customFormat="1" ht="15" customHeight="1" x14ac:dyDescent="0.25">
      <c r="A2015" s="297"/>
      <c r="B2015" s="297"/>
      <c r="C2015" s="253"/>
      <c r="D2015" s="253"/>
      <c r="E2015" s="253"/>
      <c r="F2015" s="253"/>
      <c r="G2015" s="253"/>
      <c r="H2015" s="253"/>
      <c r="I2015" s="253"/>
      <c r="J2015" s="253"/>
      <c r="K2015" s="253"/>
      <c r="L2015" s="253"/>
      <c r="M2015" s="253"/>
      <c r="N2015" s="253"/>
      <c r="O2015" s="253"/>
      <c r="P2015" s="253"/>
      <c r="Q2015" s="253"/>
      <c r="R2015" s="253"/>
      <c r="S2015" s="253"/>
      <c r="T2015" s="253"/>
      <c r="U2015" s="253"/>
      <c r="V2015" s="253"/>
      <c r="W2015" s="253"/>
      <c r="X2015" s="253"/>
      <c r="Y2015" s="253"/>
      <c r="Z2015" s="253"/>
      <c r="AA2015" s="253"/>
      <c r="AB2015" s="253"/>
      <c r="AC2015" s="253"/>
      <c r="AD2015" s="253"/>
      <c r="AE2015" s="253"/>
      <c r="AF2015" s="253"/>
      <c r="AG2015" s="253"/>
      <c r="AH2015" s="253"/>
      <c r="AI2015" s="253"/>
      <c r="AP2015" s="313"/>
      <c r="AT2015" s="313"/>
    </row>
    <row r="2016" spans="1:46" s="312" customFormat="1" ht="15" customHeight="1" x14ac:dyDescent="0.25">
      <c r="A2016" s="297"/>
      <c r="B2016" s="297"/>
      <c r="C2016" s="253"/>
      <c r="D2016" s="253"/>
      <c r="E2016" s="253"/>
      <c r="F2016" s="253"/>
      <c r="G2016" s="253"/>
      <c r="H2016" s="253"/>
      <c r="I2016" s="253"/>
      <c r="J2016" s="253"/>
      <c r="K2016" s="253"/>
      <c r="L2016" s="253"/>
      <c r="M2016" s="253"/>
      <c r="N2016" s="253"/>
      <c r="O2016" s="253"/>
      <c r="P2016" s="253"/>
      <c r="Q2016" s="253"/>
      <c r="R2016" s="253"/>
      <c r="S2016" s="253"/>
      <c r="T2016" s="253"/>
      <c r="U2016" s="253"/>
      <c r="V2016" s="253"/>
      <c r="W2016" s="253"/>
      <c r="X2016" s="253"/>
      <c r="Y2016" s="253"/>
      <c r="Z2016" s="253"/>
      <c r="AA2016" s="253"/>
      <c r="AB2016" s="253"/>
      <c r="AC2016" s="253"/>
      <c r="AD2016" s="253"/>
      <c r="AE2016" s="253"/>
      <c r="AF2016" s="253"/>
      <c r="AG2016" s="253"/>
      <c r="AH2016" s="253"/>
      <c r="AI2016" s="253"/>
      <c r="AP2016" s="313"/>
      <c r="AT2016" s="313"/>
    </row>
    <row r="2017" spans="1:46" s="312" customFormat="1" ht="15" customHeight="1" x14ac:dyDescent="0.25">
      <c r="A2017" s="297"/>
      <c r="B2017" s="297"/>
      <c r="C2017" s="253"/>
      <c r="D2017" s="253"/>
      <c r="E2017" s="253"/>
      <c r="F2017" s="253"/>
      <c r="G2017" s="253"/>
      <c r="H2017" s="253"/>
      <c r="I2017" s="253"/>
      <c r="J2017" s="253"/>
      <c r="K2017" s="253"/>
      <c r="L2017" s="253"/>
      <c r="M2017" s="253"/>
      <c r="N2017" s="253"/>
      <c r="O2017" s="253"/>
      <c r="P2017" s="253"/>
      <c r="Q2017" s="253"/>
      <c r="R2017" s="253"/>
      <c r="S2017" s="253"/>
      <c r="T2017" s="253"/>
      <c r="U2017" s="253"/>
      <c r="V2017" s="253"/>
      <c r="W2017" s="253"/>
      <c r="X2017" s="253"/>
      <c r="Y2017" s="253"/>
      <c r="Z2017" s="253"/>
      <c r="AA2017" s="253"/>
      <c r="AB2017" s="253"/>
      <c r="AC2017" s="253"/>
      <c r="AD2017" s="253"/>
      <c r="AE2017" s="253"/>
      <c r="AF2017" s="253"/>
      <c r="AG2017" s="253"/>
      <c r="AH2017" s="253"/>
      <c r="AI2017" s="253"/>
      <c r="AP2017" s="313"/>
      <c r="AT2017" s="313"/>
    </row>
    <row r="2018" spans="1:46" s="312" customFormat="1" ht="15" customHeight="1" x14ac:dyDescent="0.25">
      <c r="A2018" s="297"/>
      <c r="B2018" s="297"/>
      <c r="C2018" s="253"/>
      <c r="D2018" s="253"/>
      <c r="E2018" s="253"/>
      <c r="F2018" s="253"/>
      <c r="G2018" s="253"/>
      <c r="H2018" s="253"/>
      <c r="I2018" s="253"/>
      <c r="J2018" s="253"/>
      <c r="K2018" s="253"/>
      <c r="L2018" s="253"/>
      <c r="M2018" s="253"/>
      <c r="N2018" s="253"/>
      <c r="O2018" s="253"/>
      <c r="P2018" s="253"/>
      <c r="Q2018" s="253"/>
      <c r="R2018" s="253"/>
      <c r="S2018" s="253"/>
      <c r="T2018" s="253"/>
      <c r="U2018" s="253"/>
      <c r="V2018" s="253"/>
      <c r="W2018" s="253"/>
      <c r="X2018" s="253"/>
      <c r="Y2018" s="253"/>
      <c r="Z2018" s="253"/>
      <c r="AA2018" s="253"/>
      <c r="AB2018" s="253"/>
      <c r="AC2018" s="253"/>
      <c r="AD2018" s="253"/>
      <c r="AE2018" s="253"/>
      <c r="AF2018" s="253"/>
      <c r="AG2018" s="253"/>
      <c r="AH2018" s="253"/>
      <c r="AI2018" s="253"/>
      <c r="AP2018" s="313"/>
      <c r="AT2018" s="313"/>
    </row>
    <row r="2019" spans="1:46" s="312" customFormat="1" ht="15" customHeight="1" x14ac:dyDescent="0.25">
      <c r="A2019" s="297"/>
      <c r="B2019" s="297"/>
      <c r="C2019" s="253"/>
      <c r="D2019" s="253"/>
      <c r="E2019" s="253"/>
      <c r="F2019" s="253"/>
      <c r="G2019" s="253"/>
      <c r="H2019" s="253"/>
      <c r="I2019" s="253"/>
      <c r="J2019" s="253"/>
      <c r="K2019" s="253"/>
      <c r="L2019" s="253"/>
      <c r="M2019" s="253"/>
      <c r="N2019" s="253"/>
      <c r="O2019" s="253"/>
      <c r="P2019" s="253"/>
      <c r="Q2019" s="253"/>
      <c r="R2019" s="253"/>
      <c r="S2019" s="253"/>
      <c r="T2019" s="253"/>
      <c r="U2019" s="253"/>
      <c r="V2019" s="253"/>
      <c r="W2019" s="253"/>
      <c r="X2019" s="253"/>
      <c r="Y2019" s="253"/>
      <c r="Z2019" s="253"/>
      <c r="AA2019" s="253"/>
      <c r="AB2019" s="253"/>
      <c r="AC2019" s="253"/>
      <c r="AD2019" s="253"/>
      <c r="AE2019" s="253"/>
      <c r="AF2019" s="253"/>
      <c r="AG2019" s="253"/>
      <c r="AH2019" s="253"/>
      <c r="AI2019" s="253"/>
      <c r="AP2019" s="313"/>
      <c r="AT2019" s="313"/>
    </row>
    <row r="2020" spans="1:46" s="312" customFormat="1" ht="15" customHeight="1" x14ac:dyDescent="0.25">
      <c r="A2020" s="297"/>
      <c r="B2020" s="297"/>
      <c r="C2020" s="253"/>
      <c r="D2020" s="253"/>
      <c r="E2020" s="253"/>
      <c r="F2020" s="253"/>
      <c r="G2020" s="253"/>
      <c r="H2020" s="253"/>
      <c r="I2020" s="253"/>
      <c r="J2020" s="253"/>
      <c r="K2020" s="253"/>
      <c r="L2020" s="253"/>
      <c r="M2020" s="253"/>
      <c r="N2020" s="253"/>
      <c r="O2020" s="253"/>
      <c r="P2020" s="253"/>
      <c r="Q2020" s="253"/>
      <c r="R2020" s="253"/>
      <c r="S2020" s="253"/>
      <c r="T2020" s="253"/>
      <c r="U2020" s="253"/>
      <c r="V2020" s="253"/>
      <c r="W2020" s="253"/>
      <c r="X2020" s="253"/>
      <c r="Y2020" s="253"/>
      <c r="Z2020" s="253"/>
      <c r="AA2020" s="253"/>
      <c r="AB2020" s="253"/>
      <c r="AC2020" s="253"/>
      <c r="AD2020" s="253"/>
      <c r="AE2020" s="253"/>
      <c r="AF2020" s="253"/>
      <c r="AG2020" s="253"/>
      <c r="AH2020" s="253"/>
      <c r="AI2020" s="253"/>
      <c r="AP2020" s="313"/>
      <c r="AT2020" s="313"/>
    </row>
    <row r="2021" spans="1:46" s="312" customFormat="1" ht="15" customHeight="1" x14ac:dyDescent="0.25">
      <c r="A2021" s="297"/>
      <c r="B2021" s="297"/>
      <c r="C2021" s="253"/>
      <c r="D2021" s="253"/>
      <c r="E2021" s="253"/>
      <c r="F2021" s="253"/>
      <c r="G2021" s="253"/>
      <c r="H2021" s="253"/>
      <c r="I2021" s="253"/>
      <c r="J2021" s="253"/>
      <c r="K2021" s="253"/>
      <c r="L2021" s="253"/>
      <c r="M2021" s="253"/>
      <c r="N2021" s="253"/>
      <c r="O2021" s="253"/>
      <c r="P2021" s="253"/>
      <c r="Q2021" s="253"/>
      <c r="R2021" s="253"/>
      <c r="S2021" s="253"/>
      <c r="T2021" s="253"/>
      <c r="U2021" s="253"/>
      <c r="V2021" s="253"/>
      <c r="W2021" s="253"/>
      <c r="X2021" s="253"/>
      <c r="Y2021" s="253"/>
      <c r="Z2021" s="253"/>
      <c r="AA2021" s="253"/>
      <c r="AB2021" s="253"/>
      <c r="AC2021" s="253"/>
      <c r="AD2021" s="253"/>
      <c r="AE2021" s="253"/>
      <c r="AF2021" s="253"/>
      <c r="AG2021" s="253"/>
      <c r="AH2021" s="253"/>
      <c r="AI2021" s="253"/>
      <c r="AP2021" s="313"/>
      <c r="AT2021" s="313"/>
    </row>
    <row r="2022" spans="1:46" s="312" customFormat="1" ht="15" customHeight="1" x14ac:dyDescent="0.25">
      <c r="A2022" s="297"/>
      <c r="B2022" s="297"/>
      <c r="C2022" s="253"/>
      <c r="D2022" s="253"/>
      <c r="E2022" s="253"/>
      <c r="F2022" s="253"/>
      <c r="G2022" s="253"/>
      <c r="H2022" s="253"/>
      <c r="I2022" s="253"/>
      <c r="J2022" s="253"/>
      <c r="K2022" s="253"/>
      <c r="L2022" s="253"/>
      <c r="M2022" s="253"/>
      <c r="N2022" s="253"/>
      <c r="O2022" s="253"/>
      <c r="P2022" s="253"/>
      <c r="Q2022" s="253"/>
      <c r="R2022" s="253"/>
      <c r="S2022" s="253"/>
      <c r="T2022" s="253"/>
      <c r="U2022" s="253"/>
      <c r="V2022" s="253"/>
      <c r="W2022" s="253"/>
      <c r="X2022" s="253"/>
      <c r="Y2022" s="253"/>
      <c r="Z2022" s="253"/>
      <c r="AA2022" s="253"/>
      <c r="AB2022" s="253"/>
      <c r="AC2022" s="253"/>
      <c r="AD2022" s="253"/>
      <c r="AE2022" s="253"/>
      <c r="AF2022" s="253"/>
      <c r="AG2022" s="253"/>
      <c r="AH2022" s="253"/>
      <c r="AI2022" s="253"/>
      <c r="AP2022" s="313"/>
      <c r="AT2022" s="313"/>
    </row>
    <row r="2023" spans="1:46" s="312" customFormat="1" ht="15" customHeight="1" x14ac:dyDescent="0.25">
      <c r="A2023" s="297"/>
      <c r="B2023" s="297"/>
      <c r="C2023" s="253"/>
      <c r="D2023" s="253"/>
      <c r="E2023" s="253"/>
      <c r="F2023" s="253"/>
      <c r="G2023" s="253"/>
      <c r="H2023" s="253"/>
      <c r="I2023" s="253"/>
      <c r="J2023" s="253"/>
      <c r="K2023" s="253"/>
      <c r="L2023" s="253"/>
      <c r="M2023" s="253"/>
      <c r="N2023" s="253"/>
      <c r="O2023" s="253"/>
      <c r="P2023" s="253"/>
      <c r="Q2023" s="253"/>
      <c r="R2023" s="253"/>
      <c r="S2023" s="253"/>
      <c r="T2023" s="253"/>
      <c r="U2023" s="253"/>
      <c r="V2023" s="253"/>
      <c r="W2023" s="253"/>
      <c r="X2023" s="253"/>
      <c r="Y2023" s="253"/>
      <c r="Z2023" s="253"/>
      <c r="AA2023" s="253"/>
      <c r="AB2023" s="253"/>
      <c r="AC2023" s="253"/>
      <c r="AD2023" s="253"/>
      <c r="AE2023" s="253"/>
      <c r="AF2023" s="253"/>
      <c r="AG2023" s="253"/>
      <c r="AH2023" s="253"/>
      <c r="AI2023" s="253"/>
      <c r="AP2023" s="313"/>
      <c r="AT2023" s="313"/>
    </row>
    <row r="2024" spans="1:46" s="312" customFormat="1" ht="15" customHeight="1" x14ac:dyDescent="0.25">
      <c r="A2024" s="297"/>
      <c r="B2024" s="297"/>
      <c r="C2024" s="253"/>
      <c r="D2024" s="253"/>
      <c r="E2024" s="253"/>
      <c r="F2024" s="253"/>
      <c r="G2024" s="253"/>
      <c r="H2024" s="253"/>
      <c r="I2024" s="253"/>
      <c r="J2024" s="253"/>
      <c r="K2024" s="253"/>
      <c r="L2024" s="253"/>
      <c r="M2024" s="253"/>
      <c r="N2024" s="253"/>
      <c r="O2024" s="253"/>
      <c r="P2024" s="253"/>
      <c r="Q2024" s="253"/>
      <c r="R2024" s="253"/>
      <c r="S2024" s="253"/>
      <c r="T2024" s="253"/>
      <c r="U2024" s="253"/>
      <c r="V2024" s="253"/>
      <c r="W2024" s="253"/>
      <c r="X2024" s="253"/>
      <c r="Y2024" s="253"/>
      <c r="Z2024" s="253"/>
      <c r="AA2024" s="253"/>
      <c r="AB2024" s="253"/>
      <c r="AC2024" s="253"/>
      <c r="AD2024" s="253"/>
      <c r="AE2024" s="253"/>
      <c r="AF2024" s="253"/>
      <c r="AG2024" s="253"/>
      <c r="AH2024" s="253"/>
      <c r="AI2024" s="253"/>
      <c r="AP2024" s="313"/>
      <c r="AT2024" s="313"/>
    </row>
    <row r="2025" spans="1:46" s="312" customFormat="1" ht="15" customHeight="1" x14ac:dyDescent="0.25">
      <c r="A2025" s="297"/>
      <c r="B2025" s="297"/>
      <c r="C2025" s="253"/>
      <c r="D2025" s="253"/>
      <c r="E2025" s="253"/>
      <c r="F2025" s="253"/>
      <c r="G2025" s="253"/>
      <c r="H2025" s="253"/>
      <c r="I2025" s="253"/>
      <c r="J2025" s="253"/>
      <c r="K2025" s="253"/>
      <c r="L2025" s="253"/>
      <c r="M2025" s="253"/>
      <c r="N2025" s="253"/>
      <c r="O2025" s="253"/>
      <c r="P2025" s="253"/>
      <c r="Q2025" s="253"/>
      <c r="R2025" s="253"/>
      <c r="S2025" s="253"/>
      <c r="T2025" s="253"/>
      <c r="U2025" s="253"/>
      <c r="V2025" s="253"/>
      <c r="W2025" s="253"/>
      <c r="X2025" s="253"/>
      <c r="Y2025" s="253"/>
      <c r="Z2025" s="253"/>
      <c r="AA2025" s="253"/>
      <c r="AB2025" s="253"/>
      <c r="AC2025" s="253"/>
      <c r="AD2025" s="253"/>
      <c r="AE2025" s="253"/>
      <c r="AF2025" s="253"/>
      <c r="AG2025" s="253"/>
      <c r="AH2025" s="253"/>
      <c r="AI2025" s="253"/>
      <c r="AP2025" s="313"/>
      <c r="AT2025" s="313"/>
    </row>
    <row r="2026" spans="1:46" s="312" customFormat="1" ht="15" customHeight="1" x14ac:dyDescent="0.25">
      <c r="A2026" s="297"/>
      <c r="B2026" s="297"/>
      <c r="C2026" s="253"/>
      <c r="D2026" s="253"/>
      <c r="E2026" s="253"/>
      <c r="F2026" s="253"/>
      <c r="G2026" s="253"/>
      <c r="H2026" s="253"/>
      <c r="I2026" s="253"/>
      <c r="J2026" s="253"/>
      <c r="K2026" s="253"/>
      <c r="L2026" s="253"/>
      <c r="M2026" s="253"/>
      <c r="N2026" s="253"/>
      <c r="O2026" s="253"/>
      <c r="P2026" s="253"/>
      <c r="Q2026" s="253"/>
      <c r="R2026" s="253"/>
      <c r="S2026" s="253"/>
      <c r="T2026" s="253"/>
      <c r="U2026" s="253"/>
      <c r="V2026" s="253"/>
      <c r="W2026" s="253"/>
      <c r="X2026" s="253"/>
      <c r="Y2026" s="253"/>
      <c r="Z2026" s="253"/>
      <c r="AA2026" s="253"/>
      <c r="AB2026" s="253"/>
      <c r="AC2026" s="253"/>
      <c r="AD2026" s="253"/>
      <c r="AE2026" s="253"/>
      <c r="AF2026" s="253"/>
      <c r="AG2026" s="253"/>
      <c r="AH2026" s="253"/>
      <c r="AI2026" s="253"/>
      <c r="AP2026" s="313"/>
      <c r="AT2026" s="313"/>
    </row>
    <row r="2027" spans="1:46" s="312" customFormat="1" ht="15" customHeight="1" x14ac:dyDescent="0.25">
      <c r="A2027" s="297"/>
      <c r="B2027" s="297"/>
      <c r="C2027" s="253"/>
      <c r="D2027" s="253"/>
      <c r="E2027" s="253"/>
      <c r="F2027" s="253"/>
      <c r="G2027" s="253"/>
      <c r="H2027" s="253"/>
      <c r="I2027" s="253"/>
      <c r="J2027" s="253"/>
      <c r="K2027" s="253"/>
      <c r="L2027" s="253"/>
      <c r="M2027" s="253"/>
      <c r="N2027" s="253"/>
      <c r="O2027" s="253"/>
      <c r="P2027" s="253"/>
      <c r="Q2027" s="253"/>
      <c r="R2027" s="253"/>
      <c r="S2027" s="253"/>
      <c r="T2027" s="253"/>
      <c r="U2027" s="253"/>
      <c r="V2027" s="253"/>
      <c r="W2027" s="253"/>
      <c r="X2027" s="253"/>
      <c r="Y2027" s="253"/>
      <c r="Z2027" s="253"/>
      <c r="AA2027" s="253"/>
      <c r="AB2027" s="253"/>
      <c r="AC2027" s="253"/>
      <c r="AD2027" s="253"/>
      <c r="AE2027" s="253"/>
      <c r="AF2027" s="253"/>
      <c r="AG2027" s="253"/>
      <c r="AH2027" s="253"/>
      <c r="AI2027" s="253"/>
      <c r="AP2027" s="313"/>
      <c r="AT2027" s="313"/>
    </row>
    <row r="2028" spans="1:46" s="312" customFormat="1" ht="15" customHeight="1" x14ac:dyDescent="0.25">
      <c r="A2028" s="297"/>
      <c r="B2028" s="297"/>
      <c r="C2028" s="253"/>
      <c r="D2028" s="253"/>
      <c r="E2028" s="253"/>
      <c r="F2028" s="253"/>
      <c r="G2028" s="253"/>
      <c r="H2028" s="253"/>
      <c r="I2028" s="253"/>
      <c r="J2028" s="253"/>
      <c r="K2028" s="253"/>
      <c r="L2028" s="253"/>
      <c r="M2028" s="253"/>
      <c r="N2028" s="253"/>
      <c r="O2028" s="253"/>
      <c r="P2028" s="253"/>
      <c r="Q2028" s="253"/>
      <c r="R2028" s="253"/>
      <c r="S2028" s="253"/>
      <c r="T2028" s="253"/>
      <c r="U2028" s="253"/>
      <c r="V2028" s="253"/>
      <c r="W2028" s="253"/>
      <c r="X2028" s="253"/>
      <c r="Y2028" s="253"/>
      <c r="Z2028" s="253"/>
      <c r="AA2028" s="253"/>
      <c r="AB2028" s="253"/>
      <c r="AC2028" s="253"/>
      <c r="AD2028" s="253"/>
      <c r="AE2028" s="253"/>
      <c r="AF2028" s="253"/>
      <c r="AG2028" s="253"/>
      <c r="AH2028" s="253"/>
      <c r="AI2028" s="253"/>
      <c r="AP2028" s="313"/>
      <c r="AT2028" s="313"/>
    </row>
    <row r="2029" spans="1:46" s="312" customFormat="1" ht="15" customHeight="1" x14ac:dyDescent="0.25">
      <c r="A2029" s="297"/>
      <c r="B2029" s="297"/>
      <c r="C2029" s="253"/>
      <c r="D2029" s="253"/>
      <c r="E2029" s="253"/>
      <c r="F2029" s="253"/>
      <c r="G2029" s="253"/>
      <c r="H2029" s="253"/>
      <c r="I2029" s="253"/>
      <c r="J2029" s="253"/>
      <c r="K2029" s="253"/>
      <c r="L2029" s="253"/>
      <c r="M2029" s="253"/>
      <c r="N2029" s="253"/>
      <c r="O2029" s="253"/>
      <c r="P2029" s="253"/>
      <c r="Q2029" s="253"/>
      <c r="R2029" s="253"/>
      <c r="S2029" s="253"/>
      <c r="T2029" s="253"/>
      <c r="U2029" s="253"/>
      <c r="V2029" s="253"/>
      <c r="W2029" s="253"/>
      <c r="X2029" s="253"/>
      <c r="Y2029" s="253"/>
      <c r="Z2029" s="253"/>
      <c r="AA2029" s="253"/>
      <c r="AB2029" s="253"/>
      <c r="AC2029" s="253"/>
      <c r="AD2029" s="253"/>
      <c r="AE2029" s="253"/>
      <c r="AF2029" s="253"/>
      <c r="AG2029" s="253"/>
      <c r="AH2029" s="253"/>
      <c r="AI2029" s="253"/>
      <c r="AP2029" s="313"/>
      <c r="AT2029" s="313"/>
    </row>
    <row r="2030" spans="1:46" s="312" customFormat="1" ht="15" customHeight="1" x14ac:dyDescent="0.25">
      <c r="A2030" s="297"/>
      <c r="B2030" s="297"/>
      <c r="C2030" s="253"/>
      <c r="D2030" s="253"/>
      <c r="E2030" s="253"/>
      <c r="F2030" s="253"/>
      <c r="G2030" s="253"/>
      <c r="H2030" s="253"/>
      <c r="I2030" s="253"/>
      <c r="J2030" s="253"/>
      <c r="K2030" s="253"/>
      <c r="L2030" s="253"/>
      <c r="M2030" s="253"/>
      <c r="N2030" s="253"/>
      <c r="O2030" s="253"/>
      <c r="P2030" s="253"/>
      <c r="Q2030" s="253"/>
      <c r="R2030" s="253"/>
      <c r="S2030" s="253"/>
      <c r="T2030" s="253"/>
      <c r="U2030" s="253"/>
      <c r="V2030" s="253"/>
      <c r="W2030" s="253"/>
      <c r="X2030" s="253"/>
      <c r="Y2030" s="253"/>
      <c r="Z2030" s="253"/>
      <c r="AA2030" s="253"/>
      <c r="AB2030" s="253"/>
      <c r="AC2030" s="253"/>
      <c r="AD2030" s="253"/>
      <c r="AE2030" s="253"/>
      <c r="AF2030" s="253"/>
      <c r="AG2030" s="253"/>
      <c r="AH2030" s="253"/>
      <c r="AI2030" s="253"/>
      <c r="AP2030" s="313"/>
      <c r="AT2030" s="313"/>
    </row>
    <row r="2031" spans="1:46" s="312" customFormat="1" ht="15" customHeight="1" x14ac:dyDescent="0.25">
      <c r="A2031" s="297"/>
      <c r="B2031" s="297"/>
      <c r="C2031" s="253"/>
      <c r="D2031" s="253"/>
      <c r="E2031" s="253"/>
      <c r="F2031" s="253"/>
      <c r="G2031" s="253"/>
      <c r="H2031" s="253"/>
      <c r="I2031" s="253"/>
      <c r="J2031" s="253"/>
      <c r="K2031" s="253"/>
      <c r="L2031" s="253"/>
      <c r="M2031" s="253"/>
      <c r="N2031" s="253"/>
      <c r="O2031" s="253"/>
      <c r="P2031" s="253"/>
      <c r="Q2031" s="253"/>
      <c r="R2031" s="253"/>
      <c r="S2031" s="253"/>
      <c r="T2031" s="253"/>
      <c r="U2031" s="253"/>
      <c r="V2031" s="253"/>
      <c r="W2031" s="253"/>
      <c r="X2031" s="253"/>
      <c r="Y2031" s="253"/>
      <c r="Z2031" s="253"/>
      <c r="AA2031" s="253"/>
      <c r="AB2031" s="253"/>
      <c r="AC2031" s="253"/>
      <c r="AD2031" s="253"/>
      <c r="AE2031" s="253"/>
      <c r="AF2031" s="253"/>
      <c r="AG2031" s="253"/>
      <c r="AH2031" s="253"/>
      <c r="AI2031" s="253"/>
      <c r="AP2031" s="313"/>
      <c r="AT2031" s="313"/>
    </row>
    <row r="2032" spans="1:46" s="312" customFormat="1" ht="15" customHeight="1" x14ac:dyDescent="0.25">
      <c r="A2032" s="297"/>
      <c r="B2032" s="297"/>
      <c r="C2032" s="253"/>
      <c r="D2032" s="253"/>
      <c r="E2032" s="253"/>
      <c r="F2032" s="253"/>
      <c r="G2032" s="253"/>
      <c r="H2032" s="253"/>
      <c r="I2032" s="253"/>
      <c r="J2032" s="253"/>
      <c r="K2032" s="253"/>
      <c r="L2032" s="253"/>
      <c r="M2032" s="253"/>
      <c r="N2032" s="253"/>
      <c r="O2032" s="253"/>
      <c r="P2032" s="253"/>
      <c r="Q2032" s="253"/>
      <c r="R2032" s="253"/>
      <c r="S2032" s="253"/>
      <c r="T2032" s="253"/>
      <c r="U2032" s="253"/>
      <c r="V2032" s="253"/>
      <c r="W2032" s="253"/>
      <c r="X2032" s="253"/>
      <c r="Y2032" s="253"/>
      <c r="Z2032" s="253"/>
      <c r="AA2032" s="253"/>
      <c r="AB2032" s="253"/>
      <c r="AC2032" s="253"/>
      <c r="AD2032" s="253"/>
      <c r="AE2032" s="253"/>
      <c r="AF2032" s="253"/>
      <c r="AG2032" s="253"/>
      <c r="AH2032" s="253"/>
      <c r="AI2032" s="253"/>
      <c r="AP2032" s="313"/>
      <c r="AT2032" s="313"/>
    </row>
    <row r="2033" spans="1:46" s="312" customFormat="1" ht="15" customHeight="1" x14ac:dyDescent="0.25">
      <c r="A2033" s="297"/>
      <c r="B2033" s="297"/>
      <c r="C2033" s="253"/>
      <c r="D2033" s="253"/>
      <c r="E2033" s="253"/>
      <c r="F2033" s="253"/>
      <c r="G2033" s="253"/>
      <c r="H2033" s="253"/>
      <c r="I2033" s="253"/>
      <c r="J2033" s="253"/>
      <c r="K2033" s="253"/>
      <c r="L2033" s="253"/>
      <c r="M2033" s="253"/>
      <c r="N2033" s="253"/>
      <c r="O2033" s="253"/>
      <c r="P2033" s="253"/>
      <c r="Q2033" s="253"/>
      <c r="R2033" s="253"/>
      <c r="S2033" s="253"/>
      <c r="T2033" s="253"/>
      <c r="U2033" s="253"/>
      <c r="V2033" s="253"/>
      <c r="W2033" s="253"/>
      <c r="X2033" s="253"/>
      <c r="Y2033" s="253"/>
      <c r="Z2033" s="253"/>
      <c r="AA2033" s="253"/>
      <c r="AB2033" s="253"/>
      <c r="AC2033" s="253"/>
      <c r="AD2033" s="253"/>
      <c r="AE2033" s="253"/>
      <c r="AF2033" s="253"/>
      <c r="AG2033" s="253"/>
      <c r="AH2033" s="253"/>
      <c r="AI2033" s="253"/>
      <c r="AP2033" s="313"/>
      <c r="AT2033" s="313"/>
    </row>
    <row r="2034" spans="1:46" s="312" customFormat="1" ht="15" customHeight="1" x14ac:dyDescent="0.25">
      <c r="A2034" s="297"/>
      <c r="B2034" s="297"/>
      <c r="C2034" s="253"/>
      <c r="D2034" s="253"/>
      <c r="E2034" s="253"/>
      <c r="F2034" s="253"/>
      <c r="G2034" s="253"/>
      <c r="H2034" s="253"/>
      <c r="I2034" s="253"/>
      <c r="J2034" s="253"/>
      <c r="K2034" s="253"/>
      <c r="L2034" s="253"/>
      <c r="M2034" s="253"/>
      <c r="N2034" s="253"/>
      <c r="O2034" s="253"/>
      <c r="P2034" s="253"/>
      <c r="Q2034" s="253"/>
      <c r="R2034" s="253"/>
      <c r="S2034" s="253"/>
      <c r="T2034" s="253"/>
      <c r="U2034" s="253"/>
      <c r="V2034" s="253"/>
      <c r="W2034" s="253"/>
      <c r="X2034" s="253"/>
      <c r="Y2034" s="253"/>
      <c r="Z2034" s="253"/>
      <c r="AA2034" s="253"/>
      <c r="AB2034" s="253"/>
      <c r="AC2034" s="253"/>
      <c r="AD2034" s="253"/>
      <c r="AE2034" s="253"/>
      <c r="AF2034" s="253"/>
      <c r="AG2034" s="253"/>
      <c r="AH2034" s="253"/>
      <c r="AI2034" s="253"/>
      <c r="AP2034" s="313"/>
      <c r="AT2034" s="313"/>
    </row>
    <row r="2035" spans="1:46" s="312" customFormat="1" ht="15" customHeight="1" x14ac:dyDescent="0.25">
      <c r="A2035" s="297"/>
      <c r="B2035" s="297"/>
      <c r="C2035" s="253"/>
      <c r="D2035" s="253"/>
      <c r="E2035" s="253"/>
      <c r="F2035" s="253"/>
      <c r="G2035" s="253"/>
      <c r="H2035" s="253"/>
      <c r="I2035" s="253"/>
      <c r="J2035" s="253"/>
      <c r="K2035" s="253"/>
      <c r="L2035" s="253"/>
      <c r="M2035" s="253"/>
      <c r="N2035" s="253"/>
      <c r="O2035" s="253"/>
      <c r="P2035" s="253"/>
      <c r="Q2035" s="253"/>
      <c r="R2035" s="253"/>
      <c r="S2035" s="253"/>
      <c r="T2035" s="253"/>
      <c r="U2035" s="253"/>
      <c r="V2035" s="253"/>
      <c r="W2035" s="253"/>
      <c r="X2035" s="253"/>
      <c r="Y2035" s="253"/>
      <c r="Z2035" s="253"/>
      <c r="AA2035" s="253"/>
      <c r="AB2035" s="253"/>
      <c r="AC2035" s="253"/>
      <c r="AD2035" s="253"/>
      <c r="AE2035" s="253"/>
      <c r="AF2035" s="253"/>
      <c r="AG2035" s="253"/>
      <c r="AH2035" s="253"/>
      <c r="AI2035" s="253"/>
      <c r="AP2035" s="313"/>
      <c r="AT2035" s="313"/>
    </row>
    <row r="2036" spans="1:46" s="312" customFormat="1" ht="15" customHeight="1" x14ac:dyDescent="0.25">
      <c r="A2036" s="297"/>
      <c r="B2036" s="297"/>
      <c r="C2036" s="253"/>
      <c r="D2036" s="253"/>
      <c r="E2036" s="253"/>
      <c r="F2036" s="253"/>
      <c r="G2036" s="253"/>
      <c r="H2036" s="253"/>
      <c r="I2036" s="253"/>
      <c r="J2036" s="253"/>
      <c r="K2036" s="253"/>
      <c r="L2036" s="253"/>
      <c r="M2036" s="253"/>
      <c r="N2036" s="253"/>
      <c r="O2036" s="253"/>
      <c r="P2036" s="253"/>
      <c r="Q2036" s="253"/>
      <c r="R2036" s="253"/>
      <c r="S2036" s="253"/>
      <c r="T2036" s="253"/>
      <c r="U2036" s="253"/>
      <c r="V2036" s="253"/>
      <c r="W2036" s="253"/>
      <c r="X2036" s="253"/>
      <c r="Y2036" s="253"/>
      <c r="Z2036" s="253"/>
      <c r="AA2036" s="253"/>
      <c r="AB2036" s="253"/>
      <c r="AC2036" s="253"/>
      <c r="AD2036" s="253"/>
      <c r="AE2036" s="253"/>
      <c r="AF2036" s="253"/>
      <c r="AG2036" s="253"/>
      <c r="AH2036" s="253"/>
      <c r="AI2036" s="253"/>
      <c r="AP2036" s="313"/>
      <c r="AT2036" s="313"/>
    </row>
    <row r="2037" spans="1:46" s="312" customFormat="1" ht="15" customHeight="1" x14ac:dyDescent="0.25">
      <c r="A2037" s="297"/>
      <c r="B2037" s="297"/>
      <c r="C2037" s="253"/>
      <c r="D2037" s="253"/>
      <c r="E2037" s="253"/>
      <c r="F2037" s="253"/>
      <c r="G2037" s="253"/>
      <c r="H2037" s="253"/>
      <c r="I2037" s="253"/>
      <c r="J2037" s="253"/>
      <c r="K2037" s="253"/>
      <c r="L2037" s="253"/>
      <c r="M2037" s="253"/>
      <c r="N2037" s="253"/>
      <c r="O2037" s="253"/>
      <c r="P2037" s="253"/>
      <c r="Q2037" s="253"/>
      <c r="R2037" s="253"/>
      <c r="S2037" s="253"/>
      <c r="T2037" s="253"/>
      <c r="U2037" s="253"/>
      <c r="V2037" s="253"/>
      <c r="W2037" s="253"/>
      <c r="X2037" s="253"/>
      <c r="Y2037" s="253"/>
      <c r="Z2037" s="253"/>
      <c r="AA2037" s="253"/>
      <c r="AB2037" s="253"/>
      <c r="AC2037" s="253"/>
      <c r="AD2037" s="253"/>
      <c r="AE2037" s="253"/>
      <c r="AF2037" s="253"/>
      <c r="AG2037" s="253"/>
      <c r="AH2037" s="253"/>
      <c r="AI2037" s="253"/>
      <c r="AP2037" s="313"/>
      <c r="AT2037" s="313"/>
    </row>
    <row r="2038" spans="1:46" s="312" customFormat="1" ht="15" customHeight="1" x14ac:dyDescent="0.25">
      <c r="A2038" s="297"/>
      <c r="B2038" s="297"/>
      <c r="C2038" s="253"/>
      <c r="D2038" s="253"/>
      <c r="E2038" s="253"/>
      <c r="F2038" s="253"/>
      <c r="G2038" s="253"/>
      <c r="H2038" s="253"/>
      <c r="I2038" s="253"/>
      <c r="J2038" s="253"/>
      <c r="K2038" s="253"/>
      <c r="L2038" s="253"/>
      <c r="M2038" s="253"/>
      <c r="N2038" s="253"/>
      <c r="O2038" s="253"/>
      <c r="P2038" s="253"/>
      <c r="Q2038" s="253"/>
      <c r="R2038" s="253"/>
      <c r="S2038" s="253"/>
      <c r="T2038" s="253"/>
      <c r="U2038" s="253"/>
      <c r="V2038" s="253"/>
      <c r="W2038" s="253"/>
      <c r="X2038" s="253"/>
      <c r="Y2038" s="253"/>
      <c r="Z2038" s="253"/>
      <c r="AA2038" s="253"/>
      <c r="AB2038" s="253"/>
      <c r="AC2038" s="253"/>
      <c r="AD2038" s="253"/>
      <c r="AE2038" s="253"/>
      <c r="AF2038" s="253"/>
      <c r="AG2038" s="253"/>
      <c r="AH2038" s="253"/>
      <c r="AI2038" s="253"/>
      <c r="AP2038" s="313"/>
      <c r="AT2038" s="313"/>
    </row>
    <row r="2039" spans="1:46" s="312" customFormat="1" ht="15" customHeight="1" x14ac:dyDescent="0.25">
      <c r="A2039" s="297"/>
      <c r="B2039" s="297"/>
      <c r="C2039" s="253"/>
      <c r="D2039" s="253"/>
      <c r="E2039" s="253"/>
      <c r="F2039" s="253"/>
      <c r="G2039" s="253"/>
      <c r="H2039" s="253"/>
      <c r="I2039" s="253"/>
      <c r="J2039" s="253"/>
      <c r="K2039" s="253"/>
      <c r="L2039" s="253"/>
      <c r="M2039" s="253"/>
      <c r="N2039" s="253"/>
      <c r="O2039" s="253"/>
      <c r="P2039" s="253"/>
      <c r="Q2039" s="253"/>
      <c r="R2039" s="253"/>
      <c r="S2039" s="253"/>
      <c r="T2039" s="253"/>
      <c r="U2039" s="253"/>
      <c r="V2039" s="253"/>
      <c r="W2039" s="253"/>
      <c r="X2039" s="253"/>
      <c r="Y2039" s="253"/>
      <c r="Z2039" s="253"/>
      <c r="AA2039" s="253"/>
      <c r="AB2039" s="253"/>
      <c r="AC2039" s="253"/>
      <c r="AD2039" s="253"/>
      <c r="AE2039" s="253"/>
      <c r="AF2039" s="253"/>
      <c r="AG2039" s="253"/>
      <c r="AH2039" s="253"/>
      <c r="AI2039" s="253"/>
      <c r="AP2039" s="313"/>
      <c r="AT2039" s="313"/>
    </row>
    <row r="2040" spans="1:46" s="312" customFormat="1" ht="15" customHeight="1" x14ac:dyDescent="0.25">
      <c r="A2040" s="297"/>
      <c r="B2040" s="297"/>
      <c r="C2040" s="253"/>
      <c r="D2040" s="253"/>
      <c r="E2040" s="253"/>
      <c r="F2040" s="253"/>
      <c r="G2040" s="253"/>
      <c r="H2040" s="253"/>
      <c r="I2040" s="253"/>
      <c r="J2040" s="253"/>
      <c r="K2040" s="253"/>
      <c r="L2040" s="253"/>
      <c r="M2040" s="253"/>
      <c r="N2040" s="253"/>
      <c r="O2040" s="253"/>
      <c r="P2040" s="253"/>
      <c r="Q2040" s="253"/>
      <c r="R2040" s="253"/>
      <c r="S2040" s="253"/>
      <c r="T2040" s="253"/>
      <c r="U2040" s="253"/>
      <c r="V2040" s="253"/>
      <c r="W2040" s="253"/>
      <c r="X2040" s="253"/>
      <c r="Y2040" s="253"/>
      <c r="Z2040" s="253"/>
      <c r="AA2040" s="253"/>
      <c r="AB2040" s="253"/>
      <c r="AC2040" s="253"/>
      <c r="AD2040" s="253"/>
      <c r="AE2040" s="253"/>
      <c r="AF2040" s="253"/>
      <c r="AG2040" s="253"/>
      <c r="AH2040" s="253"/>
      <c r="AI2040" s="253"/>
      <c r="AP2040" s="313"/>
      <c r="AT2040" s="313"/>
    </row>
    <row r="2041" spans="1:46" s="312" customFormat="1" ht="15" customHeight="1" x14ac:dyDescent="0.25">
      <c r="A2041" s="297"/>
      <c r="B2041" s="297"/>
      <c r="C2041" s="253"/>
      <c r="D2041" s="253"/>
      <c r="E2041" s="253"/>
      <c r="F2041" s="253"/>
      <c r="G2041" s="253"/>
      <c r="H2041" s="253"/>
      <c r="I2041" s="253"/>
      <c r="J2041" s="253"/>
      <c r="K2041" s="253"/>
      <c r="L2041" s="253"/>
      <c r="M2041" s="253"/>
      <c r="N2041" s="253"/>
      <c r="O2041" s="253"/>
      <c r="P2041" s="253"/>
      <c r="Q2041" s="253"/>
      <c r="R2041" s="253"/>
      <c r="S2041" s="253"/>
      <c r="T2041" s="253"/>
      <c r="U2041" s="253"/>
      <c r="V2041" s="253"/>
      <c r="W2041" s="253"/>
      <c r="X2041" s="253"/>
      <c r="Y2041" s="253"/>
      <c r="Z2041" s="253"/>
      <c r="AA2041" s="253"/>
      <c r="AB2041" s="253"/>
      <c r="AC2041" s="253"/>
      <c r="AD2041" s="253"/>
      <c r="AE2041" s="253"/>
      <c r="AF2041" s="253"/>
      <c r="AG2041" s="253"/>
      <c r="AH2041" s="253"/>
      <c r="AI2041" s="253"/>
      <c r="AP2041" s="313"/>
      <c r="AT2041" s="313"/>
    </row>
    <row r="2042" spans="1:46" s="312" customFormat="1" ht="15" customHeight="1" x14ac:dyDescent="0.25">
      <c r="A2042" s="297"/>
      <c r="B2042" s="297"/>
      <c r="C2042" s="253"/>
      <c r="D2042" s="253"/>
      <c r="E2042" s="253"/>
      <c r="F2042" s="253"/>
      <c r="G2042" s="253"/>
      <c r="H2042" s="253"/>
      <c r="I2042" s="253"/>
      <c r="J2042" s="253"/>
      <c r="K2042" s="253"/>
      <c r="L2042" s="253"/>
      <c r="M2042" s="253"/>
      <c r="N2042" s="253"/>
      <c r="O2042" s="253"/>
      <c r="P2042" s="253"/>
      <c r="Q2042" s="253"/>
      <c r="R2042" s="253"/>
      <c r="S2042" s="253"/>
      <c r="T2042" s="253"/>
      <c r="U2042" s="253"/>
      <c r="V2042" s="253"/>
      <c r="W2042" s="253"/>
      <c r="X2042" s="253"/>
      <c r="Y2042" s="253"/>
      <c r="Z2042" s="253"/>
      <c r="AA2042" s="253"/>
      <c r="AB2042" s="253"/>
      <c r="AC2042" s="253"/>
      <c r="AD2042" s="253"/>
      <c r="AE2042" s="253"/>
      <c r="AF2042" s="253"/>
      <c r="AG2042" s="253"/>
      <c r="AH2042" s="253"/>
      <c r="AI2042" s="253"/>
      <c r="AP2042" s="313"/>
      <c r="AT2042" s="313"/>
    </row>
    <row r="2043" spans="1:46" s="312" customFormat="1" ht="15" customHeight="1" x14ac:dyDescent="0.25">
      <c r="A2043" s="297"/>
      <c r="B2043" s="297"/>
      <c r="C2043" s="253"/>
      <c r="D2043" s="253"/>
      <c r="E2043" s="253"/>
      <c r="F2043" s="253"/>
      <c r="G2043" s="253"/>
      <c r="H2043" s="253"/>
      <c r="I2043" s="253"/>
      <c r="J2043" s="253"/>
      <c r="K2043" s="253"/>
      <c r="L2043" s="253"/>
      <c r="M2043" s="253"/>
      <c r="N2043" s="253"/>
      <c r="O2043" s="253"/>
      <c r="P2043" s="253"/>
      <c r="Q2043" s="253"/>
      <c r="R2043" s="253"/>
      <c r="S2043" s="253"/>
      <c r="T2043" s="253"/>
      <c r="U2043" s="253"/>
      <c r="V2043" s="253"/>
      <c r="W2043" s="253"/>
      <c r="X2043" s="253"/>
      <c r="Y2043" s="253"/>
      <c r="Z2043" s="253"/>
      <c r="AA2043" s="253"/>
      <c r="AB2043" s="253"/>
      <c r="AC2043" s="253"/>
      <c r="AD2043" s="253"/>
      <c r="AE2043" s="253"/>
      <c r="AF2043" s="253"/>
      <c r="AG2043" s="253"/>
      <c r="AH2043" s="253"/>
      <c r="AI2043" s="253"/>
      <c r="AP2043" s="313"/>
      <c r="AT2043" s="313"/>
    </row>
    <row r="2044" spans="1:46" s="312" customFormat="1" ht="15" customHeight="1" x14ac:dyDescent="0.25">
      <c r="A2044" s="297"/>
      <c r="B2044" s="297"/>
      <c r="C2044" s="253"/>
      <c r="D2044" s="253"/>
      <c r="E2044" s="253"/>
      <c r="F2044" s="253"/>
      <c r="G2044" s="253"/>
      <c r="H2044" s="253"/>
      <c r="I2044" s="253"/>
      <c r="J2044" s="253"/>
      <c r="K2044" s="253"/>
      <c r="L2044" s="253"/>
      <c r="M2044" s="253"/>
      <c r="N2044" s="253"/>
      <c r="O2044" s="253"/>
      <c r="P2044" s="253"/>
      <c r="Q2044" s="253"/>
      <c r="R2044" s="253"/>
      <c r="S2044" s="253"/>
      <c r="T2044" s="253"/>
      <c r="U2044" s="253"/>
      <c r="V2044" s="253"/>
      <c r="W2044" s="253"/>
      <c r="X2044" s="253"/>
      <c r="Y2044" s="253"/>
      <c r="Z2044" s="253"/>
      <c r="AA2044" s="253"/>
      <c r="AB2044" s="253"/>
      <c r="AC2044" s="253"/>
      <c r="AD2044" s="253"/>
      <c r="AE2044" s="253"/>
      <c r="AF2044" s="253"/>
      <c r="AG2044" s="253"/>
      <c r="AH2044" s="253"/>
      <c r="AI2044" s="253"/>
      <c r="AP2044" s="313"/>
      <c r="AT2044" s="313"/>
    </row>
    <row r="2045" spans="1:46" s="312" customFormat="1" ht="15" customHeight="1" x14ac:dyDescent="0.25">
      <c r="A2045" s="297"/>
      <c r="B2045" s="297"/>
      <c r="C2045" s="253"/>
      <c r="D2045" s="253"/>
      <c r="E2045" s="253"/>
      <c r="F2045" s="253"/>
      <c r="G2045" s="253"/>
      <c r="H2045" s="253"/>
      <c r="I2045" s="253"/>
      <c r="J2045" s="253"/>
      <c r="K2045" s="253"/>
      <c r="L2045" s="253"/>
      <c r="M2045" s="253"/>
      <c r="N2045" s="253"/>
      <c r="O2045" s="253"/>
      <c r="P2045" s="253"/>
      <c r="Q2045" s="253"/>
      <c r="R2045" s="253"/>
      <c r="S2045" s="253"/>
      <c r="T2045" s="253"/>
      <c r="U2045" s="253"/>
      <c r="V2045" s="253"/>
      <c r="W2045" s="253"/>
      <c r="X2045" s="253"/>
      <c r="Y2045" s="253"/>
      <c r="Z2045" s="253"/>
      <c r="AA2045" s="253"/>
      <c r="AB2045" s="253"/>
      <c r="AC2045" s="253"/>
      <c r="AD2045" s="253"/>
      <c r="AE2045" s="253"/>
      <c r="AF2045" s="253"/>
      <c r="AG2045" s="253"/>
      <c r="AH2045" s="253"/>
      <c r="AI2045" s="253"/>
      <c r="AP2045" s="313"/>
      <c r="AT2045" s="313"/>
    </row>
    <row r="2046" spans="1:46" s="312" customFormat="1" ht="15" customHeight="1" x14ac:dyDescent="0.25">
      <c r="A2046" s="297"/>
      <c r="B2046" s="297"/>
      <c r="C2046" s="253"/>
      <c r="D2046" s="253"/>
      <c r="E2046" s="253"/>
      <c r="F2046" s="253"/>
      <c r="G2046" s="253"/>
      <c r="H2046" s="253"/>
      <c r="I2046" s="253"/>
      <c r="J2046" s="253"/>
      <c r="K2046" s="253"/>
      <c r="L2046" s="253"/>
      <c r="M2046" s="253"/>
      <c r="N2046" s="253"/>
      <c r="O2046" s="253"/>
      <c r="P2046" s="253"/>
      <c r="Q2046" s="253"/>
      <c r="R2046" s="253"/>
      <c r="S2046" s="253"/>
      <c r="T2046" s="253"/>
      <c r="U2046" s="253"/>
      <c r="V2046" s="253"/>
      <c r="W2046" s="253"/>
      <c r="X2046" s="253"/>
      <c r="Y2046" s="253"/>
      <c r="Z2046" s="253"/>
      <c r="AA2046" s="253"/>
      <c r="AB2046" s="253"/>
      <c r="AC2046" s="253"/>
      <c r="AD2046" s="253"/>
      <c r="AE2046" s="253"/>
      <c r="AF2046" s="253"/>
      <c r="AG2046" s="253"/>
      <c r="AH2046" s="253"/>
      <c r="AI2046" s="253"/>
      <c r="AP2046" s="313"/>
      <c r="AT2046" s="313"/>
    </row>
    <row r="2047" spans="1:46" s="312" customFormat="1" ht="15" customHeight="1" x14ac:dyDescent="0.25">
      <c r="A2047" s="297"/>
      <c r="B2047" s="297"/>
      <c r="C2047" s="253"/>
      <c r="D2047" s="253"/>
      <c r="E2047" s="253"/>
      <c r="F2047" s="253"/>
      <c r="G2047" s="253"/>
      <c r="H2047" s="253"/>
      <c r="I2047" s="253"/>
      <c r="J2047" s="253"/>
      <c r="K2047" s="253"/>
      <c r="L2047" s="253"/>
      <c r="M2047" s="253"/>
      <c r="N2047" s="253"/>
      <c r="O2047" s="253"/>
      <c r="P2047" s="253"/>
      <c r="Q2047" s="253"/>
      <c r="R2047" s="253"/>
      <c r="S2047" s="253"/>
      <c r="T2047" s="253"/>
      <c r="U2047" s="253"/>
      <c r="V2047" s="253"/>
      <c r="W2047" s="253"/>
      <c r="X2047" s="253"/>
      <c r="Y2047" s="253"/>
      <c r="Z2047" s="253"/>
      <c r="AA2047" s="253"/>
      <c r="AB2047" s="253"/>
      <c r="AC2047" s="253"/>
      <c r="AD2047" s="253"/>
      <c r="AE2047" s="253"/>
      <c r="AF2047" s="253"/>
      <c r="AG2047" s="253"/>
      <c r="AH2047" s="253"/>
      <c r="AI2047" s="253"/>
      <c r="AP2047" s="313"/>
      <c r="AT2047" s="313"/>
    </row>
    <row r="2048" spans="1:46" s="312" customFormat="1" ht="15" customHeight="1" x14ac:dyDescent="0.25">
      <c r="A2048" s="297"/>
      <c r="B2048" s="297"/>
      <c r="C2048" s="253"/>
      <c r="D2048" s="253"/>
      <c r="E2048" s="253"/>
      <c r="F2048" s="253"/>
      <c r="G2048" s="253"/>
      <c r="H2048" s="253"/>
      <c r="I2048" s="253"/>
      <c r="J2048" s="253"/>
      <c r="K2048" s="253"/>
      <c r="L2048" s="253"/>
      <c r="M2048" s="253"/>
      <c r="N2048" s="253"/>
      <c r="O2048" s="253"/>
      <c r="P2048" s="253"/>
      <c r="Q2048" s="253"/>
      <c r="R2048" s="253"/>
      <c r="S2048" s="253"/>
      <c r="T2048" s="253"/>
      <c r="U2048" s="253"/>
      <c r="V2048" s="253"/>
      <c r="W2048" s="253"/>
      <c r="X2048" s="253"/>
      <c r="Y2048" s="253"/>
      <c r="Z2048" s="253"/>
      <c r="AA2048" s="253"/>
      <c r="AB2048" s="253"/>
      <c r="AC2048" s="253"/>
      <c r="AD2048" s="253"/>
      <c r="AE2048" s="253"/>
      <c r="AF2048" s="253"/>
      <c r="AG2048" s="253"/>
      <c r="AH2048" s="253"/>
      <c r="AI2048" s="253"/>
      <c r="AP2048" s="313"/>
      <c r="AT2048" s="313"/>
    </row>
    <row r="2049" spans="1:46" s="312" customFormat="1" ht="15" customHeight="1" x14ac:dyDescent="0.25">
      <c r="A2049" s="297"/>
      <c r="B2049" s="297"/>
      <c r="C2049" s="253"/>
      <c r="D2049" s="253"/>
      <c r="E2049" s="253"/>
      <c r="F2049" s="253"/>
      <c r="G2049" s="253"/>
      <c r="H2049" s="253"/>
      <c r="I2049" s="253"/>
      <c r="J2049" s="253"/>
      <c r="K2049" s="253"/>
      <c r="L2049" s="253"/>
      <c r="M2049" s="253"/>
      <c r="N2049" s="253"/>
      <c r="O2049" s="253"/>
      <c r="P2049" s="253"/>
      <c r="Q2049" s="253"/>
      <c r="R2049" s="253"/>
      <c r="S2049" s="253"/>
      <c r="T2049" s="253"/>
      <c r="U2049" s="253"/>
      <c r="V2049" s="253"/>
      <c r="W2049" s="253"/>
      <c r="X2049" s="253"/>
      <c r="Y2049" s="253"/>
      <c r="Z2049" s="253"/>
      <c r="AA2049" s="253"/>
      <c r="AB2049" s="253"/>
      <c r="AC2049" s="253"/>
      <c r="AD2049" s="253"/>
      <c r="AE2049" s="253"/>
      <c r="AF2049" s="253"/>
      <c r="AG2049" s="253"/>
      <c r="AH2049" s="253"/>
      <c r="AI2049" s="253"/>
      <c r="AP2049" s="313"/>
      <c r="AT2049" s="313"/>
    </row>
    <row r="2050" spans="1:46" s="312" customFormat="1" ht="15" customHeight="1" x14ac:dyDescent="0.25">
      <c r="A2050" s="297"/>
      <c r="B2050" s="297"/>
      <c r="C2050" s="253"/>
      <c r="D2050" s="253"/>
      <c r="E2050" s="253"/>
      <c r="F2050" s="253"/>
      <c r="G2050" s="253"/>
      <c r="H2050" s="253"/>
      <c r="I2050" s="253"/>
      <c r="J2050" s="253"/>
      <c r="K2050" s="253"/>
      <c r="L2050" s="253"/>
      <c r="M2050" s="253"/>
      <c r="N2050" s="253"/>
      <c r="O2050" s="253"/>
      <c r="P2050" s="253"/>
      <c r="Q2050" s="253"/>
      <c r="R2050" s="253"/>
      <c r="S2050" s="253"/>
      <c r="T2050" s="253"/>
      <c r="U2050" s="253"/>
      <c r="V2050" s="253"/>
      <c r="W2050" s="253"/>
      <c r="X2050" s="253"/>
      <c r="Y2050" s="253"/>
      <c r="Z2050" s="253"/>
      <c r="AA2050" s="253"/>
      <c r="AB2050" s="253"/>
      <c r="AC2050" s="253"/>
      <c r="AD2050" s="253"/>
      <c r="AE2050" s="253"/>
      <c r="AF2050" s="253"/>
      <c r="AG2050" s="253"/>
      <c r="AH2050" s="253"/>
      <c r="AI2050" s="253"/>
      <c r="AP2050" s="313"/>
      <c r="AT2050" s="313"/>
    </row>
    <row r="2051" spans="1:46" s="312" customFormat="1" ht="15" customHeight="1" x14ac:dyDescent="0.25">
      <c r="A2051" s="297"/>
      <c r="B2051" s="297"/>
      <c r="C2051" s="253"/>
      <c r="D2051" s="253"/>
      <c r="E2051" s="253"/>
      <c r="F2051" s="253"/>
      <c r="G2051" s="253"/>
      <c r="H2051" s="253"/>
      <c r="I2051" s="253"/>
      <c r="J2051" s="253"/>
      <c r="K2051" s="253"/>
      <c r="L2051" s="253"/>
      <c r="M2051" s="253"/>
      <c r="N2051" s="253"/>
      <c r="O2051" s="253"/>
      <c r="P2051" s="253"/>
      <c r="Q2051" s="253"/>
      <c r="R2051" s="253"/>
      <c r="S2051" s="253"/>
      <c r="T2051" s="253"/>
      <c r="U2051" s="253"/>
      <c r="V2051" s="253"/>
      <c r="W2051" s="253"/>
      <c r="X2051" s="253"/>
      <c r="Y2051" s="253"/>
      <c r="Z2051" s="253"/>
      <c r="AA2051" s="253"/>
      <c r="AB2051" s="253"/>
      <c r="AC2051" s="253"/>
      <c r="AD2051" s="253"/>
      <c r="AE2051" s="253"/>
      <c r="AF2051" s="253"/>
      <c r="AG2051" s="253"/>
      <c r="AH2051" s="253"/>
      <c r="AI2051" s="253"/>
      <c r="AP2051" s="313"/>
      <c r="AT2051" s="313"/>
    </row>
    <row r="2052" spans="1:46" s="312" customFormat="1" ht="15" customHeight="1" x14ac:dyDescent="0.25">
      <c r="A2052" s="297"/>
      <c r="B2052" s="297"/>
      <c r="C2052" s="253"/>
      <c r="D2052" s="253"/>
      <c r="E2052" s="253"/>
      <c r="F2052" s="253"/>
      <c r="G2052" s="253"/>
      <c r="H2052" s="253"/>
      <c r="I2052" s="253"/>
      <c r="J2052" s="253"/>
      <c r="K2052" s="253"/>
      <c r="L2052" s="253"/>
      <c r="M2052" s="253"/>
      <c r="N2052" s="253"/>
      <c r="O2052" s="253"/>
      <c r="P2052" s="253"/>
      <c r="Q2052" s="253"/>
      <c r="R2052" s="253"/>
      <c r="S2052" s="253"/>
      <c r="T2052" s="253"/>
      <c r="U2052" s="253"/>
      <c r="V2052" s="253"/>
      <c r="W2052" s="253"/>
      <c r="X2052" s="253"/>
      <c r="Y2052" s="253"/>
      <c r="Z2052" s="253"/>
      <c r="AA2052" s="253"/>
      <c r="AB2052" s="253"/>
      <c r="AC2052" s="253"/>
      <c r="AD2052" s="253"/>
      <c r="AE2052" s="253"/>
      <c r="AF2052" s="253"/>
      <c r="AG2052" s="253"/>
      <c r="AH2052" s="253"/>
      <c r="AI2052" s="253"/>
      <c r="AP2052" s="313"/>
      <c r="AT2052" s="313"/>
    </row>
    <row r="2053" spans="1:46" s="312" customFormat="1" ht="15" customHeight="1" x14ac:dyDescent="0.25">
      <c r="A2053" s="297"/>
      <c r="B2053" s="297"/>
      <c r="C2053" s="253"/>
      <c r="D2053" s="253"/>
      <c r="E2053" s="253"/>
      <c r="F2053" s="253"/>
      <c r="G2053" s="253"/>
      <c r="H2053" s="253"/>
      <c r="I2053" s="253"/>
      <c r="J2053" s="253"/>
      <c r="K2053" s="253"/>
      <c r="L2053" s="253"/>
      <c r="M2053" s="253"/>
      <c r="N2053" s="253"/>
      <c r="O2053" s="253"/>
      <c r="P2053" s="253"/>
      <c r="Q2053" s="253"/>
      <c r="R2053" s="253"/>
      <c r="S2053" s="253"/>
      <c r="T2053" s="253"/>
      <c r="U2053" s="253"/>
      <c r="V2053" s="253"/>
      <c r="W2053" s="253"/>
      <c r="X2053" s="253"/>
      <c r="Y2053" s="253"/>
      <c r="Z2053" s="253"/>
      <c r="AA2053" s="253"/>
      <c r="AB2053" s="253"/>
      <c r="AC2053" s="253"/>
      <c r="AD2053" s="253"/>
      <c r="AE2053" s="253"/>
      <c r="AF2053" s="253"/>
      <c r="AG2053" s="253"/>
      <c r="AH2053" s="253"/>
      <c r="AI2053" s="253"/>
      <c r="AP2053" s="313"/>
      <c r="AT2053" s="313"/>
    </row>
    <row r="2054" spans="1:46" s="312" customFormat="1" ht="15" customHeight="1" x14ac:dyDescent="0.25">
      <c r="A2054" s="297"/>
      <c r="B2054" s="297"/>
      <c r="C2054" s="253"/>
      <c r="D2054" s="253"/>
      <c r="E2054" s="253"/>
      <c r="F2054" s="253"/>
      <c r="G2054" s="253"/>
      <c r="H2054" s="253"/>
      <c r="I2054" s="253"/>
      <c r="J2054" s="253"/>
      <c r="K2054" s="253"/>
      <c r="L2054" s="253"/>
      <c r="M2054" s="253"/>
      <c r="N2054" s="253"/>
      <c r="O2054" s="253"/>
      <c r="P2054" s="253"/>
      <c r="Q2054" s="253"/>
      <c r="R2054" s="253"/>
      <c r="S2054" s="253"/>
      <c r="T2054" s="253"/>
      <c r="U2054" s="253"/>
      <c r="V2054" s="253"/>
      <c r="W2054" s="253"/>
      <c r="X2054" s="253"/>
      <c r="Y2054" s="253"/>
      <c r="Z2054" s="253"/>
      <c r="AA2054" s="253"/>
      <c r="AB2054" s="253"/>
      <c r="AC2054" s="253"/>
      <c r="AD2054" s="253"/>
      <c r="AE2054" s="253"/>
      <c r="AF2054" s="253"/>
      <c r="AG2054" s="253"/>
      <c r="AH2054" s="253"/>
      <c r="AI2054" s="253"/>
      <c r="AP2054" s="313"/>
      <c r="AT2054" s="313"/>
    </row>
    <row r="2055" spans="1:46" s="312" customFormat="1" ht="15" customHeight="1" x14ac:dyDescent="0.25">
      <c r="A2055" s="297"/>
      <c r="B2055" s="297"/>
      <c r="C2055" s="253"/>
      <c r="D2055" s="253"/>
      <c r="E2055" s="253"/>
      <c r="F2055" s="253"/>
      <c r="G2055" s="253"/>
      <c r="H2055" s="253"/>
      <c r="I2055" s="253"/>
      <c r="J2055" s="253"/>
      <c r="K2055" s="253"/>
      <c r="L2055" s="253"/>
      <c r="M2055" s="253"/>
      <c r="N2055" s="253"/>
      <c r="O2055" s="253"/>
      <c r="P2055" s="253"/>
      <c r="Q2055" s="253"/>
      <c r="R2055" s="253"/>
      <c r="S2055" s="253"/>
      <c r="T2055" s="253"/>
      <c r="U2055" s="253"/>
      <c r="V2055" s="253"/>
      <c r="W2055" s="253"/>
      <c r="X2055" s="253"/>
      <c r="Y2055" s="253"/>
      <c r="Z2055" s="253"/>
      <c r="AA2055" s="253"/>
      <c r="AB2055" s="253"/>
      <c r="AC2055" s="253"/>
      <c r="AD2055" s="253"/>
      <c r="AE2055" s="253"/>
      <c r="AF2055" s="253"/>
      <c r="AG2055" s="253"/>
      <c r="AH2055" s="253"/>
      <c r="AI2055" s="253"/>
      <c r="AP2055" s="313"/>
      <c r="AT2055" s="313"/>
    </row>
    <row r="2056" spans="1:46" s="312" customFormat="1" ht="15" customHeight="1" x14ac:dyDescent="0.25">
      <c r="A2056" s="297"/>
      <c r="B2056" s="297"/>
      <c r="C2056" s="253"/>
      <c r="D2056" s="253"/>
      <c r="E2056" s="253"/>
      <c r="F2056" s="253"/>
      <c r="G2056" s="253"/>
      <c r="H2056" s="253"/>
      <c r="I2056" s="253"/>
      <c r="J2056" s="253"/>
      <c r="K2056" s="253"/>
      <c r="L2056" s="253"/>
      <c r="M2056" s="253"/>
      <c r="N2056" s="253"/>
      <c r="O2056" s="253"/>
      <c r="P2056" s="253"/>
      <c r="Q2056" s="253"/>
      <c r="R2056" s="253"/>
      <c r="S2056" s="253"/>
      <c r="T2056" s="253"/>
      <c r="U2056" s="253"/>
      <c r="V2056" s="253"/>
      <c r="W2056" s="253"/>
      <c r="X2056" s="253"/>
      <c r="Y2056" s="253"/>
      <c r="Z2056" s="253"/>
      <c r="AA2056" s="253"/>
      <c r="AB2056" s="253"/>
      <c r="AC2056" s="253"/>
      <c r="AD2056" s="253"/>
      <c r="AE2056" s="253"/>
      <c r="AF2056" s="253"/>
      <c r="AG2056" s="253"/>
      <c r="AH2056" s="253"/>
      <c r="AI2056" s="253"/>
      <c r="AP2056" s="313"/>
      <c r="AT2056" s="313"/>
    </row>
    <row r="2057" spans="1:46" s="312" customFormat="1" ht="15" customHeight="1" x14ac:dyDescent="0.25">
      <c r="A2057" s="297"/>
      <c r="B2057" s="297"/>
      <c r="C2057" s="253"/>
      <c r="D2057" s="253"/>
      <c r="E2057" s="253"/>
      <c r="F2057" s="253"/>
      <c r="G2057" s="253"/>
      <c r="H2057" s="253"/>
      <c r="I2057" s="253"/>
      <c r="J2057" s="253"/>
      <c r="K2057" s="253"/>
      <c r="L2057" s="253"/>
      <c r="M2057" s="253"/>
      <c r="N2057" s="253"/>
      <c r="O2057" s="253"/>
      <c r="P2057" s="253"/>
      <c r="Q2057" s="253"/>
      <c r="R2057" s="253"/>
      <c r="S2057" s="253"/>
      <c r="T2057" s="253"/>
      <c r="U2057" s="253"/>
      <c r="V2057" s="253"/>
      <c r="W2057" s="253"/>
      <c r="X2057" s="253"/>
      <c r="Y2057" s="253"/>
      <c r="Z2057" s="253"/>
      <c r="AA2057" s="253"/>
      <c r="AB2057" s="253"/>
      <c r="AC2057" s="253"/>
      <c r="AD2057" s="253"/>
      <c r="AE2057" s="253"/>
      <c r="AF2057" s="253"/>
      <c r="AG2057" s="253"/>
      <c r="AH2057" s="253"/>
      <c r="AI2057" s="253"/>
      <c r="AP2057" s="313"/>
      <c r="AT2057" s="313"/>
    </row>
    <row r="2058" spans="1:46" s="312" customFormat="1" ht="15" customHeight="1" x14ac:dyDescent="0.25">
      <c r="A2058" s="297"/>
      <c r="B2058" s="297"/>
      <c r="C2058" s="253"/>
      <c r="D2058" s="253"/>
      <c r="E2058" s="253"/>
      <c r="F2058" s="253"/>
      <c r="G2058" s="253"/>
      <c r="H2058" s="253"/>
      <c r="I2058" s="253"/>
      <c r="J2058" s="253"/>
      <c r="K2058" s="253"/>
      <c r="L2058" s="253"/>
      <c r="M2058" s="253"/>
      <c r="N2058" s="253"/>
      <c r="O2058" s="253"/>
      <c r="P2058" s="253"/>
      <c r="Q2058" s="253"/>
      <c r="R2058" s="253"/>
      <c r="S2058" s="253"/>
      <c r="T2058" s="253"/>
      <c r="U2058" s="253"/>
      <c r="V2058" s="253"/>
      <c r="W2058" s="253"/>
      <c r="X2058" s="253"/>
      <c r="Y2058" s="253"/>
      <c r="Z2058" s="253"/>
      <c r="AA2058" s="253"/>
      <c r="AB2058" s="253"/>
      <c r="AC2058" s="253"/>
      <c r="AD2058" s="253"/>
      <c r="AE2058" s="253"/>
      <c r="AF2058" s="253"/>
      <c r="AG2058" s="253"/>
      <c r="AH2058" s="253"/>
      <c r="AI2058" s="253"/>
      <c r="AP2058" s="313"/>
      <c r="AT2058" s="313"/>
    </row>
    <row r="2059" spans="1:46" s="312" customFormat="1" ht="15" customHeight="1" x14ac:dyDescent="0.25">
      <c r="A2059" s="297"/>
      <c r="B2059" s="297"/>
      <c r="C2059" s="253"/>
      <c r="D2059" s="253"/>
      <c r="E2059" s="253"/>
      <c r="F2059" s="253"/>
      <c r="G2059" s="253"/>
      <c r="H2059" s="253"/>
      <c r="I2059" s="253"/>
      <c r="J2059" s="253"/>
      <c r="K2059" s="253"/>
      <c r="L2059" s="253"/>
      <c r="M2059" s="253"/>
      <c r="N2059" s="253"/>
      <c r="O2059" s="253"/>
      <c r="P2059" s="253"/>
      <c r="Q2059" s="253"/>
      <c r="R2059" s="253"/>
      <c r="S2059" s="253"/>
      <c r="T2059" s="253"/>
      <c r="U2059" s="253"/>
      <c r="V2059" s="253"/>
      <c r="W2059" s="253"/>
      <c r="X2059" s="253"/>
      <c r="Y2059" s="253"/>
      <c r="Z2059" s="253"/>
      <c r="AA2059" s="253"/>
      <c r="AB2059" s="253"/>
      <c r="AC2059" s="253"/>
      <c r="AD2059" s="253"/>
      <c r="AE2059" s="253"/>
      <c r="AF2059" s="253"/>
      <c r="AG2059" s="253"/>
      <c r="AH2059" s="253"/>
      <c r="AI2059" s="253"/>
      <c r="AP2059" s="313"/>
      <c r="AT2059" s="313"/>
    </row>
    <row r="2060" spans="1:46" s="312" customFormat="1" ht="15" customHeight="1" x14ac:dyDescent="0.25">
      <c r="A2060" s="297"/>
      <c r="B2060" s="297"/>
      <c r="C2060" s="253"/>
      <c r="D2060" s="253"/>
      <c r="E2060" s="253"/>
      <c r="F2060" s="253"/>
      <c r="G2060" s="253"/>
      <c r="H2060" s="253"/>
      <c r="I2060" s="253"/>
      <c r="J2060" s="253"/>
      <c r="K2060" s="253"/>
      <c r="L2060" s="253"/>
      <c r="M2060" s="253"/>
      <c r="N2060" s="253"/>
      <c r="O2060" s="253"/>
      <c r="P2060" s="253"/>
      <c r="Q2060" s="253"/>
      <c r="R2060" s="253"/>
      <c r="S2060" s="253"/>
      <c r="T2060" s="253"/>
      <c r="U2060" s="253"/>
      <c r="V2060" s="253"/>
      <c r="W2060" s="253"/>
      <c r="X2060" s="253"/>
      <c r="Y2060" s="253"/>
      <c r="Z2060" s="253"/>
      <c r="AA2060" s="253"/>
      <c r="AB2060" s="253"/>
      <c r="AC2060" s="253"/>
      <c r="AD2060" s="253"/>
      <c r="AE2060" s="253"/>
      <c r="AF2060" s="253"/>
      <c r="AG2060" s="253"/>
      <c r="AH2060" s="253"/>
      <c r="AI2060" s="253"/>
      <c r="AP2060" s="313"/>
      <c r="AT2060" s="313"/>
    </row>
    <row r="2061" spans="1:46" s="312" customFormat="1" ht="15" customHeight="1" x14ac:dyDescent="0.25">
      <c r="A2061" s="297"/>
      <c r="B2061" s="297"/>
      <c r="C2061" s="253"/>
      <c r="D2061" s="253"/>
      <c r="E2061" s="253"/>
      <c r="F2061" s="253"/>
      <c r="G2061" s="253"/>
      <c r="H2061" s="253"/>
      <c r="I2061" s="253"/>
      <c r="J2061" s="253"/>
      <c r="K2061" s="253"/>
      <c r="L2061" s="253"/>
      <c r="M2061" s="253"/>
      <c r="N2061" s="253"/>
      <c r="O2061" s="253"/>
      <c r="P2061" s="253"/>
      <c r="Q2061" s="253"/>
      <c r="R2061" s="253"/>
      <c r="S2061" s="253"/>
      <c r="T2061" s="253"/>
      <c r="U2061" s="253"/>
      <c r="V2061" s="253"/>
      <c r="W2061" s="253"/>
      <c r="X2061" s="253"/>
      <c r="Y2061" s="253"/>
      <c r="Z2061" s="253"/>
      <c r="AA2061" s="253"/>
      <c r="AB2061" s="253"/>
      <c r="AC2061" s="253"/>
      <c r="AD2061" s="253"/>
      <c r="AE2061" s="253"/>
      <c r="AF2061" s="253"/>
      <c r="AG2061" s="253"/>
      <c r="AH2061" s="253"/>
      <c r="AI2061" s="253"/>
      <c r="AP2061" s="313"/>
      <c r="AT2061" s="313"/>
    </row>
    <row r="2062" spans="1:46" s="312" customFormat="1" ht="15" customHeight="1" x14ac:dyDescent="0.25">
      <c r="A2062" s="297"/>
      <c r="B2062" s="297"/>
      <c r="C2062" s="253"/>
      <c r="D2062" s="253"/>
      <c r="E2062" s="253"/>
      <c r="F2062" s="253"/>
      <c r="G2062" s="253"/>
      <c r="H2062" s="253"/>
      <c r="I2062" s="253"/>
      <c r="J2062" s="253"/>
      <c r="K2062" s="253"/>
      <c r="L2062" s="253"/>
      <c r="M2062" s="253"/>
      <c r="N2062" s="253"/>
      <c r="O2062" s="253"/>
      <c r="P2062" s="253"/>
      <c r="Q2062" s="253"/>
      <c r="R2062" s="253"/>
      <c r="S2062" s="253"/>
      <c r="T2062" s="253"/>
      <c r="U2062" s="253"/>
      <c r="V2062" s="253"/>
      <c r="W2062" s="253"/>
      <c r="X2062" s="253"/>
      <c r="Y2062" s="253"/>
      <c r="Z2062" s="253"/>
      <c r="AA2062" s="253"/>
      <c r="AB2062" s="253"/>
      <c r="AC2062" s="253"/>
      <c r="AD2062" s="253"/>
      <c r="AE2062" s="253"/>
      <c r="AF2062" s="253"/>
      <c r="AG2062" s="253"/>
      <c r="AH2062" s="253"/>
      <c r="AI2062" s="253"/>
      <c r="AP2062" s="313"/>
      <c r="AT2062" s="313"/>
    </row>
    <row r="2063" spans="1:46" s="312" customFormat="1" ht="15" customHeight="1" x14ac:dyDescent="0.25">
      <c r="A2063" s="297"/>
      <c r="B2063" s="297"/>
      <c r="C2063" s="253"/>
      <c r="D2063" s="253"/>
      <c r="E2063" s="253"/>
      <c r="F2063" s="253"/>
      <c r="G2063" s="253"/>
      <c r="H2063" s="253"/>
      <c r="I2063" s="253"/>
      <c r="J2063" s="253"/>
      <c r="K2063" s="253"/>
      <c r="L2063" s="253"/>
      <c r="M2063" s="253"/>
      <c r="N2063" s="253"/>
      <c r="O2063" s="253"/>
      <c r="P2063" s="253"/>
      <c r="Q2063" s="253"/>
      <c r="R2063" s="253"/>
      <c r="S2063" s="253"/>
      <c r="T2063" s="253"/>
      <c r="U2063" s="253"/>
      <c r="V2063" s="253"/>
      <c r="W2063" s="253"/>
      <c r="X2063" s="253"/>
      <c r="Y2063" s="253"/>
      <c r="Z2063" s="253"/>
      <c r="AA2063" s="253"/>
      <c r="AB2063" s="253"/>
      <c r="AC2063" s="253"/>
      <c r="AD2063" s="253"/>
      <c r="AE2063" s="253"/>
      <c r="AF2063" s="253"/>
      <c r="AG2063" s="253"/>
      <c r="AH2063" s="253"/>
      <c r="AI2063" s="253"/>
      <c r="AP2063" s="313"/>
      <c r="AT2063" s="313"/>
    </row>
    <row r="2064" spans="1:46" s="312" customFormat="1" ht="15" customHeight="1" x14ac:dyDescent="0.25">
      <c r="A2064" s="297"/>
      <c r="B2064" s="297"/>
      <c r="C2064" s="253"/>
      <c r="D2064" s="253"/>
      <c r="E2064" s="253"/>
      <c r="F2064" s="253"/>
      <c r="G2064" s="253"/>
      <c r="H2064" s="253"/>
      <c r="I2064" s="253"/>
      <c r="J2064" s="253"/>
      <c r="K2064" s="253"/>
      <c r="L2064" s="253"/>
      <c r="M2064" s="253"/>
      <c r="N2064" s="253"/>
      <c r="O2064" s="253"/>
      <c r="P2064" s="253"/>
      <c r="Q2064" s="253"/>
      <c r="R2064" s="253"/>
      <c r="S2064" s="253"/>
      <c r="T2064" s="253"/>
      <c r="U2064" s="253"/>
      <c r="V2064" s="253"/>
      <c r="W2064" s="253"/>
      <c r="X2064" s="253"/>
      <c r="Y2064" s="253"/>
      <c r="Z2064" s="253"/>
      <c r="AA2064" s="253"/>
      <c r="AB2064" s="253"/>
      <c r="AC2064" s="253"/>
      <c r="AD2064" s="253"/>
      <c r="AE2064" s="253"/>
      <c r="AF2064" s="253"/>
      <c r="AG2064" s="253"/>
      <c r="AH2064" s="253"/>
      <c r="AI2064" s="253"/>
      <c r="AP2064" s="313"/>
      <c r="AT2064" s="313"/>
    </row>
    <row r="2065" spans="1:46" s="312" customFormat="1" ht="15" customHeight="1" x14ac:dyDescent="0.25">
      <c r="A2065" s="297"/>
      <c r="B2065" s="297"/>
      <c r="C2065" s="253"/>
      <c r="D2065" s="253"/>
      <c r="E2065" s="253"/>
      <c r="F2065" s="253"/>
      <c r="G2065" s="253"/>
      <c r="H2065" s="253"/>
      <c r="I2065" s="253"/>
      <c r="J2065" s="253"/>
      <c r="K2065" s="253"/>
      <c r="L2065" s="253"/>
      <c r="M2065" s="253"/>
      <c r="N2065" s="253"/>
      <c r="O2065" s="253"/>
      <c r="P2065" s="253"/>
      <c r="Q2065" s="253"/>
      <c r="R2065" s="253"/>
      <c r="S2065" s="253"/>
      <c r="T2065" s="253"/>
      <c r="U2065" s="253"/>
      <c r="V2065" s="253"/>
      <c r="W2065" s="253"/>
      <c r="X2065" s="253"/>
      <c r="Y2065" s="253"/>
      <c r="Z2065" s="253"/>
      <c r="AA2065" s="253"/>
      <c r="AB2065" s="253"/>
      <c r="AC2065" s="253"/>
      <c r="AD2065" s="253"/>
      <c r="AE2065" s="253"/>
      <c r="AF2065" s="253"/>
      <c r="AG2065" s="253"/>
      <c r="AH2065" s="253"/>
      <c r="AI2065" s="253"/>
      <c r="AP2065" s="313"/>
      <c r="AT2065" s="313"/>
    </row>
    <row r="2066" spans="1:46" s="312" customFormat="1" ht="15" customHeight="1" x14ac:dyDescent="0.25">
      <c r="A2066" s="297"/>
      <c r="B2066" s="297"/>
      <c r="C2066" s="253"/>
      <c r="D2066" s="253"/>
      <c r="E2066" s="253"/>
      <c r="F2066" s="253"/>
      <c r="G2066" s="253"/>
      <c r="H2066" s="253"/>
      <c r="I2066" s="253"/>
      <c r="J2066" s="253"/>
      <c r="K2066" s="253"/>
      <c r="L2066" s="253"/>
      <c r="M2066" s="253"/>
      <c r="N2066" s="253"/>
      <c r="O2066" s="253"/>
      <c r="P2066" s="253"/>
      <c r="Q2066" s="253"/>
      <c r="R2066" s="253"/>
      <c r="S2066" s="253"/>
      <c r="T2066" s="253"/>
      <c r="U2066" s="253"/>
      <c r="V2066" s="253"/>
      <c r="W2066" s="253"/>
      <c r="X2066" s="253"/>
      <c r="Y2066" s="253"/>
      <c r="Z2066" s="253"/>
      <c r="AA2066" s="253"/>
      <c r="AB2066" s="253"/>
      <c r="AC2066" s="253"/>
      <c r="AD2066" s="253"/>
      <c r="AE2066" s="253"/>
      <c r="AF2066" s="253"/>
      <c r="AG2066" s="253"/>
      <c r="AH2066" s="253"/>
      <c r="AI2066" s="253"/>
      <c r="AP2066" s="313"/>
      <c r="AT2066" s="313"/>
    </row>
    <row r="2067" spans="1:46" s="312" customFormat="1" ht="15" customHeight="1" x14ac:dyDescent="0.25">
      <c r="A2067" s="297"/>
      <c r="B2067" s="297"/>
      <c r="C2067" s="253"/>
      <c r="D2067" s="253"/>
      <c r="E2067" s="253"/>
      <c r="F2067" s="253"/>
      <c r="G2067" s="253"/>
      <c r="H2067" s="253"/>
      <c r="I2067" s="253"/>
      <c r="J2067" s="253"/>
      <c r="K2067" s="253"/>
      <c r="L2067" s="253"/>
      <c r="M2067" s="253"/>
      <c r="N2067" s="253"/>
      <c r="O2067" s="253"/>
      <c r="P2067" s="253"/>
      <c r="Q2067" s="253"/>
      <c r="R2067" s="253"/>
      <c r="S2067" s="253"/>
      <c r="T2067" s="253"/>
      <c r="U2067" s="253"/>
      <c r="V2067" s="253"/>
      <c r="W2067" s="253"/>
      <c r="X2067" s="253"/>
      <c r="Y2067" s="253"/>
      <c r="Z2067" s="253"/>
      <c r="AA2067" s="253"/>
      <c r="AB2067" s="253"/>
      <c r="AC2067" s="253"/>
      <c r="AD2067" s="253"/>
      <c r="AE2067" s="253"/>
      <c r="AF2067" s="253"/>
      <c r="AG2067" s="253"/>
      <c r="AH2067" s="253"/>
      <c r="AI2067" s="253"/>
      <c r="AP2067" s="313"/>
      <c r="AT2067" s="313"/>
    </row>
    <row r="2068" spans="1:46" s="312" customFormat="1" ht="15" customHeight="1" x14ac:dyDescent="0.25">
      <c r="A2068" s="297"/>
      <c r="B2068" s="297"/>
      <c r="C2068" s="253"/>
      <c r="D2068" s="253"/>
      <c r="E2068" s="253"/>
      <c r="F2068" s="253"/>
      <c r="G2068" s="253"/>
      <c r="H2068" s="253"/>
      <c r="I2068" s="253"/>
      <c r="J2068" s="253"/>
      <c r="K2068" s="253"/>
      <c r="L2068" s="253"/>
      <c r="M2068" s="253"/>
      <c r="N2068" s="253"/>
      <c r="O2068" s="253"/>
      <c r="P2068" s="253"/>
      <c r="Q2068" s="253"/>
      <c r="R2068" s="253"/>
      <c r="S2068" s="253"/>
      <c r="T2068" s="253"/>
      <c r="U2068" s="253"/>
      <c r="V2068" s="253"/>
      <c r="W2068" s="253"/>
      <c r="X2068" s="253"/>
      <c r="Y2068" s="253"/>
      <c r="Z2068" s="253"/>
      <c r="AA2068" s="253"/>
      <c r="AB2068" s="253"/>
      <c r="AC2068" s="253"/>
      <c r="AD2068" s="253"/>
      <c r="AE2068" s="253"/>
      <c r="AF2068" s="253"/>
      <c r="AG2068" s="253"/>
      <c r="AH2068" s="253"/>
      <c r="AI2068" s="253"/>
      <c r="AP2068" s="313"/>
      <c r="AT2068" s="313"/>
    </row>
    <row r="2069" spans="1:46" s="312" customFormat="1" ht="15" customHeight="1" x14ac:dyDescent="0.25">
      <c r="A2069" s="297"/>
      <c r="B2069" s="297"/>
      <c r="C2069" s="253"/>
      <c r="D2069" s="253"/>
      <c r="E2069" s="253"/>
      <c r="F2069" s="253"/>
      <c r="G2069" s="253"/>
      <c r="H2069" s="253"/>
      <c r="I2069" s="253"/>
      <c r="J2069" s="253"/>
      <c r="K2069" s="253"/>
      <c r="L2069" s="253"/>
      <c r="M2069" s="253"/>
      <c r="N2069" s="253"/>
      <c r="O2069" s="253"/>
      <c r="P2069" s="253"/>
      <c r="Q2069" s="253"/>
      <c r="R2069" s="253"/>
      <c r="S2069" s="253"/>
      <c r="T2069" s="253"/>
      <c r="U2069" s="253"/>
      <c r="V2069" s="253"/>
      <c r="W2069" s="253"/>
      <c r="X2069" s="253"/>
      <c r="Y2069" s="253"/>
      <c r="Z2069" s="253"/>
      <c r="AA2069" s="253"/>
      <c r="AB2069" s="253"/>
      <c r="AC2069" s="253"/>
      <c r="AD2069" s="253"/>
      <c r="AE2069" s="253"/>
      <c r="AF2069" s="253"/>
      <c r="AG2069" s="253"/>
      <c r="AH2069" s="253"/>
      <c r="AI2069" s="253"/>
      <c r="AP2069" s="313"/>
      <c r="AT2069" s="313"/>
    </row>
    <row r="2070" spans="1:46" s="312" customFormat="1" ht="15" customHeight="1" x14ac:dyDescent="0.25">
      <c r="A2070" s="297"/>
      <c r="B2070" s="297"/>
      <c r="C2070" s="253"/>
      <c r="D2070" s="253"/>
      <c r="E2070" s="253"/>
      <c r="F2070" s="253"/>
      <c r="G2070" s="253"/>
      <c r="H2070" s="253"/>
      <c r="I2070" s="253"/>
      <c r="J2070" s="253"/>
      <c r="K2070" s="253"/>
      <c r="L2070" s="253"/>
      <c r="M2070" s="253"/>
      <c r="N2070" s="253"/>
      <c r="O2070" s="253"/>
      <c r="P2070" s="253"/>
      <c r="Q2070" s="253"/>
      <c r="R2070" s="253"/>
      <c r="S2070" s="253"/>
      <c r="T2070" s="253"/>
      <c r="U2070" s="253"/>
      <c r="V2070" s="253"/>
      <c r="W2070" s="253"/>
      <c r="X2070" s="253"/>
      <c r="Y2070" s="253"/>
      <c r="Z2070" s="253"/>
      <c r="AA2070" s="253"/>
      <c r="AB2070" s="253"/>
      <c r="AC2070" s="253"/>
      <c r="AD2070" s="253"/>
      <c r="AE2070" s="253"/>
      <c r="AF2070" s="253"/>
      <c r="AG2070" s="253"/>
      <c r="AH2070" s="253"/>
      <c r="AI2070" s="253"/>
      <c r="AP2070" s="313"/>
      <c r="AT2070" s="313"/>
    </row>
    <row r="2071" spans="1:46" s="312" customFormat="1" ht="15" customHeight="1" x14ac:dyDescent="0.25">
      <c r="A2071" s="297"/>
      <c r="B2071" s="297"/>
      <c r="C2071" s="253"/>
      <c r="D2071" s="253"/>
      <c r="E2071" s="253"/>
      <c r="F2071" s="253"/>
      <c r="G2071" s="253"/>
      <c r="H2071" s="253"/>
      <c r="I2071" s="253"/>
      <c r="J2071" s="253"/>
      <c r="K2071" s="253"/>
      <c r="L2071" s="253"/>
      <c r="M2071" s="253"/>
      <c r="N2071" s="253"/>
      <c r="O2071" s="253"/>
      <c r="P2071" s="253"/>
      <c r="Q2071" s="253"/>
      <c r="R2071" s="253"/>
      <c r="S2071" s="253"/>
      <c r="T2071" s="253"/>
      <c r="U2071" s="253"/>
      <c r="V2071" s="253"/>
      <c r="W2071" s="253"/>
      <c r="X2071" s="253"/>
      <c r="Y2071" s="253"/>
      <c r="Z2071" s="253"/>
      <c r="AA2071" s="253"/>
      <c r="AB2071" s="253"/>
      <c r="AC2071" s="253"/>
      <c r="AD2071" s="253"/>
      <c r="AE2071" s="253"/>
      <c r="AF2071" s="253"/>
      <c r="AG2071" s="253"/>
      <c r="AH2071" s="253"/>
      <c r="AI2071" s="253"/>
      <c r="AP2071" s="313"/>
      <c r="AT2071" s="313"/>
    </row>
    <row r="2072" spans="1:46" s="312" customFormat="1" ht="15" customHeight="1" x14ac:dyDescent="0.25">
      <c r="A2072" s="297"/>
      <c r="B2072" s="297"/>
      <c r="C2072" s="253"/>
      <c r="D2072" s="253"/>
      <c r="E2072" s="253"/>
      <c r="F2072" s="253"/>
      <c r="G2072" s="253"/>
      <c r="H2072" s="253"/>
      <c r="I2072" s="253"/>
      <c r="J2072" s="253"/>
      <c r="K2072" s="253"/>
      <c r="L2072" s="253"/>
      <c r="M2072" s="253"/>
      <c r="N2072" s="253"/>
      <c r="O2072" s="253"/>
      <c r="P2072" s="253"/>
      <c r="Q2072" s="253"/>
      <c r="R2072" s="253"/>
      <c r="S2072" s="253"/>
      <c r="T2072" s="253"/>
      <c r="U2072" s="253"/>
      <c r="V2072" s="253"/>
      <c r="W2072" s="253"/>
      <c r="X2072" s="253"/>
      <c r="Y2072" s="253"/>
      <c r="Z2072" s="253"/>
      <c r="AA2072" s="253"/>
      <c r="AB2072" s="253"/>
      <c r="AC2072" s="253"/>
      <c r="AD2072" s="253"/>
      <c r="AE2072" s="253"/>
      <c r="AF2072" s="253"/>
      <c r="AG2072" s="253"/>
      <c r="AH2072" s="253"/>
      <c r="AI2072" s="253"/>
      <c r="AP2072" s="313"/>
      <c r="AT2072" s="313"/>
    </row>
    <row r="2073" spans="1:46" s="312" customFormat="1" ht="15" customHeight="1" x14ac:dyDescent="0.25">
      <c r="A2073" s="297"/>
      <c r="B2073" s="297"/>
      <c r="C2073" s="253"/>
      <c r="D2073" s="253"/>
      <c r="E2073" s="253"/>
      <c r="F2073" s="253"/>
      <c r="G2073" s="253"/>
      <c r="H2073" s="253"/>
      <c r="I2073" s="253"/>
      <c r="J2073" s="253"/>
      <c r="K2073" s="253"/>
      <c r="L2073" s="253"/>
      <c r="M2073" s="253"/>
      <c r="N2073" s="253"/>
      <c r="O2073" s="253"/>
      <c r="P2073" s="253"/>
      <c r="Q2073" s="253"/>
      <c r="R2073" s="253"/>
      <c r="S2073" s="253"/>
      <c r="T2073" s="253"/>
      <c r="U2073" s="253"/>
      <c r="V2073" s="253"/>
      <c r="W2073" s="253"/>
      <c r="X2073" s="253"/>
      <c r="Y2073" s="253"/>
      <c r="Z2073" s="253"/>
      <c r="AA2073" s="253"/>
      <c r="AB2073" s="253"/>
      <c r="AC2073" s="253"/>
      <c r="AD2073" s="253"/>
      <c r="AE2073" s="253"/>
      <c r="AF2073" s="253"/>
      <c r="AG2073" s="253"/>
      <c r="AH2073" s="253"/>
      <c r="AI2073" s="253"/>
      <c r="AP2073" s="313"/>
      <c r="AT2073" s="313"/>
    </row>
    <row r="2074" spans="1:46" s="312" customFormat="1" ht="15" customHeight="1" x14ac:dyDescent="0.25">
      <c r="A2074" s="297"/>
      <c r="B2074" s="297"/>
      <c r="C2074" s="253"/>
      <c r="D2074" s="253"/>
      <c r="E2074" s="253"/>
      <c r="F2074" s="253"/>
      <c r="G2074" s="253"/>
      <c r="H2074" s="253"/>
      <c r="I2074" s="253"/>
      <c r="J2074" s="253"/>
      <c r="K2074" s="253"/>
      <c r="L2074" s="253"/>
      <c r="M2074" s="253"/>
      <c r="N2074" s="253"/>
      <c r="O2074" s="253"/>
      <c r="P2074" s="253"/>
      <c r="Q2074" s="253"/>
      <c r="R2074" s="253"/>
      <c r="S2074" s="253"/>
      <c r="T2074" s="253"/>
      <c r="U2074" s="253"/>
      <c r="V2074" s="253"/>
      <c r="W2074" s="253"/>
      <c r="X2074" s="253"/>
      <c r="Y2074" s="253"/>
      <c r="Z2074" s="253"/>
      <c r="AA2074" s="253"/>
      <c r="AB2074" s="253"/>
      <c r="AC2074" s="253"/>
      <c r="AD2074" s="253"/>
      <c r="AE2074" s="253"/>
      <c r="AF2074" s="253"/>
      <c r="AG2074" s="253"/>
      <c r="AH2074" s="253"/>
      <c r="AI2074" s="253"/>
      <c r="AP2074" s="313"/>
      <c r="AT2074" s="313"/>
    </row>
    <row r="2075" spans="1:46" s="312" customFormat="1" ht="15" customHeight="1" x14ac:dyDescent="0.25">
      <c r="A2075" s="297"/>
      <c r="B2075" s="297"/>
      <c r="C2075" s="253"/>
      <c r="D2075" s="253"/>
      <c r="E2075" s="253"/>
      <c r="F2075" s="253"/>
      <c r="G2075" s="253"/>
      <c r="H2075" s="253"/>
      <c r="I2075" s="253"/>
      <c r="J2075" s="253"/>
      <c r="K2075" s="253"/>
      <c r="L2075" s="253"/>
      <c r="M2075" s="253"/>
      <c r="N2075" s="253"/>
      <c r="O2075" s="253"/>
      <c r="P2075" s="253"/>
      <c r="Q2075" s="253"/>
      <c r="R2075" s="253"/>
      <c r="S2075" s="253"/>
      <c r="T2075" s="253"/>
      <c r="U2075" s="253"/>
      <c r="V2075" s="253"/>
      <c r="W2075" s="253"/>
      <c r="X2075" s="253"/>
      <c r="Y2075" s="253"/>
      <c r="Z2075" s="253"/>
      <c r="AA2075" s="253"/>
      <c r="AB2075" s="253"/>
      <c r="AC2075" s="253"/>
      <c r="AD2075" s="253"/>
      <c r="AE2075" s="253"/>
      <c r="AF2075" s="253"/>
      <c r="AG2075" s="253"/>
      <c r="AH2075" s="253"/>
      <c r="AI2075" s="253"/>
      <c r="AP2075" s="313"/>
      <c r="AT2075" s="313"/>
    </row>
    <row r="2076" spans="1:46" s="312" customFormat="1" ht="15" customHeight="1" x14ac:dyDescent="0.25">
      <c r="A2076" s="297"/>
      <c r="B2076" s="297"/>
      <c r="C2076" s="253"/>
      <c r="D2076" s="253"/>
      <c r="E2076" s="253"/>
      <c r="F2076" s="253"/>
      <c r="G2076" s="253"/>
      <c r="H2076" s="253"/>
      <c r="I2076" s="253"/>
      <c r="J2076" s="253"/>
      <c r="K2076" s="253"/>
      <c r="L2076" s="253"/>
      <c r="M2076" s="253"/>
      <c r="N2076" s="253"/>
      <c r="O2076" s="253"/>
      <c r="P2076" s="253"/>
      <c r="Q2076" s="253"/>
      <c r="R2076" s="253"/>
      <c r="S2076" s="253"/>
      <c r="T2076" s="253"/>
      <c r="U2076" s="253"/>
      <c r="V2076" s="253"/>
      <c r="W2076" s="253"/>
      <c r="X2076" s="253"/>
      <c r="Y2076" s="253"/>
      <c r="Z2076" s="253"/>
      <c r="AA2076" s="253"/>
      <c r="AB2076" s="253"/>
      <c r="AC2076" s="253"/>
      <c r="AD2076" s="253"/>
      <c r="AE2076" s="253"/>
      <c r="AF2076" s="253"/>
      <c r="AG2076" s="253"/>
      <c r="AH2076" s="253"/>
      <c r="AI2076" s="253"/>
      <c r="AP2076" s="313"/>
      <c r="AT2076" s="313"/>
    </row>
    <row r="2077" spans="1:46" s="312" customFormat="1" ht="15" customHeight="1" x14ac:dyDescent="0.25">
      <c r="A2077" s="297"/>
      <c r="B2077" s="297"/>
      <c r="C2077" s="253"/>
      <c r="D2077" s="253"/>
      <c r="E2077" s="253"/>
      <c r="F2077" s="253"/>
      <c r="G2077" s="253"/>
      <c r="H2077" s="253"/>
      <c r="I2077" s="253"/>
      <c r="J2077" s="253"/>
      <c r="K2077" s="253"/>
      <c r="L2077" s="253"/>
      <c r="M2077" s="253"/>
      <c r="N2077" s="253"/>
      <c r="O2077" s="253"/>
      <c r="P2077" s="253"/>
      <c r="Q2077" s="253"/>
      <c r="R2077" s="253"/>
      <c r="S2077" s="253"/>
      <c r="T2077" s="253"/>
      <c r="U2077" s="253"/>
      <c r="V2077" s="253"/>
      <c r="W2077" s="253"/>
      <c r="X2077" s="253"/>
      <c r="Y2077" s="253"/>
      <c r="Z2077" s="253"/>
      <c r="AA2077" s="253"/>
      <c r="AB2077" s="253"/>
      <c r="AC2077" s="253"/>
      <c r="AD2077" s="253"/>
      <c r="AE2077" s="253"/>
      <c r="AF2077" s="253"/>
      <c r="AG2077" s="253"/>
      <c r="AH2077" s="253"/>
      <c r="AI2077" s="253"/>
      <c r="AP2077" s="313"/>
      <c r="AT2077" s="313"/>
    </row>
    <row r="2078" spans="1:46" s="312" customFormat="1" ht="15" customHeight="1" x14ac:dyDescent="0.25">
      <c r="A2078" s="297"/>
      <c r="B2078" s="297"/>
      <c r="C2078" s="253"/>
      <c r="D2078" s="253"/>
      <c r="E2078" s="253"/>
      <c r="F2078" s="253"/>
      <c r="G2078" s="253"/>
      <c r="H2078" s="253"/>
      <c r="I2078" s="253"/>
      <c r="J2078" s="253"/>
      <c r="K2078" s="253"/>
      <c r="L2078" s="253"/>
      <c r="M2078" s="253"/>
      <c r="N2078" s="253"/>
      <c r="O2078" s="253"/>
      <c r="P2078" s="253"/>
      <c r="Q2078" s="253"/>
      <c r="R2078" s="253"/>
      <c r="S2078" s="253"/>
      <c r="T2078" s="253"/>
      <c r="U2078" s="253"/>
      <c r="V2078" s="253"/>
      <c r="W2078" s="253"/>
      <c r="X2078" s="253"/>
      <c r="Y2078" s="253"/>
      <c r="Z2078" s="253"/>
      <c r="AA2078" s="253"/>
      <c r="AB2078" s="253"/>
      <c r="AC2078" s="253"/>
      <c r="AD2078" s="253"/>
      <c r="AE2078" s="253"/>
      <c r="AF2078" s="253"/>
      <c r="AG2078" s="253"/>
      <c r="AH2078" s="253"/>
      <c r="AI2078" s="253"/>
      <c r="AP2078" s="313"/>
      <c r="AT2078" s="313"/>
    </row>
    <row r="2079" spans="1:46" s="312" customFormat="1" ht="15" customHeight="1" x14ac:dyDescent="0.25">
      <c r="A2079" s="297"/>
      <c r="B2079" s="297"/>
      <c r="C2079" s="253"/>
      <c r="D2079" s="253"/>
      <c r="E2079" s="253"/>
      <c r="F2079" s="253"/>
      <c r="G2079" s="253"/>
      <c r="H2079" s="253"/>
      <c r="I2079" s="253"/>
      <c r="J2079" s="253"/>
      <c r="K2079" s="253"/>
      <c r="L2079" s="253"/>
      <c r="M2079" s="253"/>
      <c r="N2079" s="253"/>
      <c r="O2079" s="253"/>
      <c r="P2079" s="253"/>
      <c r="Q2079" s="253"/>
      <c r="R2079" s="253"/>
      <c r="S2079" s="253"/>
      <c r="T2079" s="253"/>
      <c r="U2079" s="253"/>
      <c r="V2079" s="253"/>
      <c r="W2079" s="253"/>
      <c r="X2079" s="253"/>
      <c r="Y2079" s="253"/>
      <c r="Z2079" s="253"/>
      <c r="AA2079" s="253"/>
      <c r="AB2079" s="253"/>
      <c r="AC2079" s="253"/>
      <c r="AD2079" s="253"/>
      <c r="AE2079" s="253"/>
      <c r="AF2079" s="253"/>
      <c r="AG2079" s="253"/>
      <c r="AH2079" s="253"/>
      <c r="AI2079" s="253"/>
      <c r="AP2079" s="313"/>
      <c r="AT2079" s="313"/>
    </row>
    <row r="2080" spans="1:46" s="312" customFormat="1" ht="15" customHeight="1" x14ac:dyDescent="0.25">
      <c r="A2080" s="297"/>
      <c r="B2080" s="297"/>
      <c r="C2080" s="253"/>
      <c r="D2080" s="253"/>
      <c r="E2080" s="253"/>
      <c r="F2080" s="253"/>
      <c r="G2080" s="253"/>
      <c r="H2080" s="253"/>
      <c r="I2080" s="253"/>
      <c r="J2080" s="253"/>
      <c r="K2080" s="253"/>
      <c r="L2080" s="253"/>
      <c r="M2080" s="253"/>
      <c r="N2080" s="253"/>
      <c r="O2080" s="253"/>
      <c r="P2080" s="253"/>
      <c r="Q2080" s="253"/>
      <c r="R2080" s="253"/>
      <c r="S2080" s="253"/>
      <c r="T2080" s="253"/>
      <c r="U2080" s="253"/>
      <c r="V2080" s="253"/>
      <c r="W2080" s="253"/>
      <c r="X2080" s="253"/>
      <c r="Y2080" s="253"/>
      <c r="Z2080" s="253"/>
      <c r="AA2080" s="253"/>
      <c r="AB2080" s="253"/>
      <c r="AC2080" s="253"/>
      <c r="AD2080" s="253"/>
      <c r="AE2080" s="253"/>
      <c r="AF2080" s="253"/>
      <c r="AG2080" s="253"/>
      <c r="AH2080" s="253"/>
      <c r="AI2080" s="253"/>
      <c r="AP2080" s="313"/>
      <c r="AT2080" s="313"/>
    </row>
    <row r="2081" spans="1:46" s="312" customFormat="1" ht="15" customHeight="1" x14ac:dyDescent="0.25">
      <c r="A2081" s="297"/>
      <c r="B2081" s="297"/>
      <c r="C2081" s="253"/>
      <c r="D2081" s="253"/>
      <c r="E2081" s="253"/>
      <c r="F2081" s="253"/>
      <c r="G2081" s="253"/>
      <c r="H2081" s="253"/>
      <c r="I2081" s="253"/>
      <c r="J2081" s="253"/>
      <c r="K2081" s="253"/>
      <c r="L2081" s="253"/>
      <c r="M2081" s="253"/>
      <c r="N2081" s="253"/>
      <c r="O2081" s="253"/>
      <c r="P2081" s="253"/>
      <c r="Q2081" s="253"/>
      <c r="R2081" s="253"/>
      <c r="S2081" s="253"/>
      <c r="T2081" s="253"/>
      <c r="U2081" s="253"/>
      <c r="V2081" s="253"/>
      <c r="W2081" s="253"/>
      <c r="X2081" s="253"/>
      <c r="Y2081" s="253"/>
      <c r="Z2081" s="253"/>
      <c r="AA2081" s="253"/>
      <c r="AB2081" s="253"/>
      <c r="AC2081" s="253"/>
      <c r="AD2081" s="253"/>
      <c r="AE2081" s="253"/>
      <c r="AF2081" s="253"/>
      <c r="AG2081" s="253"/>
      <c r="AH2081" s="253"/>
      <c r="AI2081" s="253"/>
      <c r="AP2081" s="313"/>
      <c r="AT2081" s="313"/>
    </row>
    <row r="2082" spans="1:46" s="312" customFormat="1" ht="15" customHeight="1" x14ac:dyDescent="0.25">
      <c r="A2082" s="297"/>
      <c r="B2082" s="297"/>
      <c r="C2082" s="253"/>
      <c r="D2082" s="253"/>
      <c r="E2082" s="253"/>
      <c r="F2082" s="253"/>
      <c r="G2082" s="253"/>
      <c r="H2082" s="253"/>
      <c r="I2082" s="253"/>
      <c r="J2082" s="253"/>
      <c r="K2082" s="253"/>
      <c r="L2082" s="253"/>
      <c r="M2082" s="253"/>
      <c r="N2082" s="253"/>
      <c r="O2082" s="253"/>
      <c r="P2082" s="253"/>
      <c r="Q2082" s="253"/>
      <c r="R2082" s="253"/>
      <c r="S2082" s="253"/>
      <c r="T2082" s="253"/>
      <c r="U2082" s="253"/>
      <c r="V2082" s="253"/>
      <c r="W2082" s="253"/>
      <c r="X2082" s="253"/>
      <c r="Y2082" s="253"/>
      <c r="Z2082" s="253"/>
      <c r="AA2082" s="253"/>
      <c r="AB2082" s="253"/>
      <c r="AC2082" s="253"/>
      <c r="AD2082" s="253"/>
      <c r="AE2082" s="253"/>
      <c r="AF2082" s="253"/>
      <c r="AG2082" s="253"/>
      <c r="AH2082" s="253"/>
      <c r="AI2082" s="253"/>
      <c r="AP2082" s="313"/>
      <c r="AT2082" s="313"/>
    </row>
    <row r="2083" spans="1:46" s="312" customFormat="1" ht="15" customHeight="1" x14ac:dyDescent="0.25">
      <c r="A2083" s="297"/>
      <c r="B2083" s="297"/>
      <c r="C2083" s="253"/>
      <c r="D2083" s="253"/>
      <c r="E2083" s="253"/>
      <c r="F2083" s="253"/>
      <c r="G2083" s="253"/>
      <c r="H2083" s="253"/>
      <c r="I2083" s="253"/>
      <c r="J2083" s="253"/>
      <c r="K2083" s="253"/>
      <c r="L2083" s="253"/>
      <c r="M2083" s="253"/>
      <c r="N2083" s="253"/>
      <c r="O2083" s="253"/>
      <c r="P2083" s="253"/>
      <c r="Q2083" s="253"/>
      <c r="R2083" s="253"/>
      <c r="S2083" s="253"/>
      <c r="T2083" s="253"/>
      <c r="U2083" s="253"/>
      <c r="V2083" s="253"/>
      <c r="W2083" s="253"/>
      <c r="X2083" s="253"/>
      <c r="Y2083" s="253"/>
      <c r="Z2083" s="253"/>
      <c r="AA2083" s="253"/>
      <c r="AB2083" s="253"/>
      <c r="AC2083" s="253"/>
      <c r="AD2083" s="253"/>
      <c r="AE2083" s="253"/>
      <c r="AF2083" s="253"/>
      <c r="AG2083" s="253"/>
      <c r="AH2083" s="253"/>
      <c r="AI2083" s="253"/>
      <c r="AP2083" s="313"/>
      <c r="AT2083" s="313"/>
    </row>
    <row r="2084" spans="1:46" s="312" customFormat="1" ht="15" customHeight="1" x14ac:dyDescent="0.25">
      <c r="A2084" s="297"/>
      <c r="B2084" s="297"/>
      <c r="C2084" s="253"/>
      <c r="D2084" s="253"/>
      <c r="E2084" s="253"/>
      <c r="F2084" s="253"/>
      <c r="G2084" s="253"/>
      <c r="H2084" s="253"/>
      <c r="I2084" s="253"/>
      <c r="J2084" s="253"/>
      <c r="K2084" s="253"/>
      <c r="L2084" s="253"/>
      <c r="M2084" s="253"/>
      <c r="N2084" s="253"/>
      <c r="O2084" s="253"/>
      <c r="P2084" s="253"/>
      <c r="Q2084" s="253"/>
      <c r="R2084" s="253"/>
      <c r="S2084" s="253"/>
      <c r="T2084" s="253"/>
      <c r="U2084" s="253"/>
      <c r="V2084" s="253"/>
      <c r="W2084" s="253"/>
      <c r="X2084" s="253"/>
      <c r="Y2084" s="253"/>
      <c r="Z2084" s="253"/>
      <c r="AA2084" s="253"/>
      <c r="AB2084" s="253"/>
      <c r="AC2084" s="253"/>
      <c r="AD2084" s="253"/>
      <c r="AE2084" s="253"/>
      <c r="AF2084" s="253"/>
      <c r="AG2084" s="253"/>
      <c r="AH2084" s="253"/>
      <c r="AI2084" s="253"/>
      <c r="AP2084" s="313"/>
      <c r="AT2084" s="313"/>
    </row>
    <row r="2085" spans="1:46" s="312" customFormat="1" ht="15" customHeight="1" x14ac:dyDescent="0.25">
      <c r="A2085" s="297"/>
      <c r="B2085" s="297"/>
      <c r="C2085" s="253"/>
      <c r="D2085" s="253"/>
      <c r="E2085" s="253"/>
      <c r="F2085" s="253"/>
      <c r="G2085" s="253"/>
      <c r="H2085" s="253"/>
      <c r="I2085" s="253"/>
      <c r="J2085" s="253"/>
      <c r="K2085" s="253"/>
      <c r="L2085" s="253"/>
      <c r="M2085" s="253"/>
      <c r="N2085" s="253"/>
      <c r="O2085" s="253"/>
      <c r="P2085" s="253"/>
      <c r="Q2085" s="253"/>
      <c r="R2085" s="253"/>
      <c r="S2085" s="253"/>
      <c r="T2085" s="253"/>
      <c r="U2085" s="253"/>
      <c r="V2085" s="253"/>
      <c r="W2085" s="253"/>
      <c r="X2085" s="253"/>
      <c r="Y2085" s="253"/>
      <c r="Z2085" s="253"/>
      <c r="AA2085" s="253"/>
      <c r="AB2085" s="253"/>
      <c r="AC2085" s="253"/>
      <c r="AD2085" s="253"/>
      <c r="AE2085" s="253"/>
      <c r="AF2085" s="253"/>
      <c r="AG2085" s="253"/>
      <c r="AH2085" s="253"/>
      <c r="AI2085" s="253"/>
      <c r="AP2085" s="313"/>
      <c r="AT2085" s="313"/>
    </row>
    <row r="2086" spans="1:46" s="312" customFormat="1" ht="15" customHeight="1" x14ac:dyDescent="0.25">
      <c r="A2086" s="297"/>
      <c r="B2086" s="297"/>
      <c r="C2086" s="253"/>
      <c r="D2086" s="253"/>
      <c r="E2086" s="253"/>
      <c r="F2086" s="253"/>
      <c r="G2086" s="253"/>
      <c r="H2086" s="253"/>
      <c r="I2086" s="253"/>
      <c r="J2086" s="253"/>
      <c r="K2086" s="253"/>
      <c r="L2086" s="253"/>
      <c r="M2086" s="253"/>
      <c r="N2086" s="253"/>
      <c r="O2086" s="253"/>
      <c r="P2086" s="253"/>
      <c r="Q2086" s="253"/>
      <c r="R2086" s="253"/>
      <c r="S2086" s="253"/>
      <c r="T2086" s="253"/>
      <c r="U2086" s="253"/>
      <c r="V2086" s="253"/>
      <c r="W2086" s="253"/>
      <c r="X2086" s="253"/>
      <c r="Y2086" s="253"/>
      <c r="Z2086" s="253"/>
      <c r="AA2086" s="253"/>
      <c r="AB2086" s="253"/>
      <c r="AC2086" s="253"/>
      <c r="AD2086" s="253"/>
      <c r="AE2086" s="253"/>
      <c r="AF2086" s="253"/>
      <c r="AG2086" s="253"/>
      <c r="AH2086" s="253"/>
      <c r="AI2086" s="253"/>
      <c r="AP2086" s="313"/>
      <c r="AT2086" s="313"/>
    </row>
    <row r="2087" spans="1:46" s="312" customFormat="1" ht="15" customHeight="1" x14ac:dyDescent="0.25">
      <c r="A2087" s="297"/>
      <c r="B2087" s="297"/>
      <c r="C2087" s="253"/>
      <c r="D2087" s="253"/>
      <c r="E2087" s="253"/>
      <c r="F2087" s="253"/>
      <c r="G2087" s="253"/>
      <c r="H2087" s="253"/>
      <c r="I2087" s="253"/>
      <c r="J2087" s="253"/>
      <c r="K2087" s="253"/>
      <c r="L2087" s="253"/>
      <c r="M2087" s="253"/>
      <c r="N2087" s="253"/>
      <c r="O2087" s="253"/>
      <c r="P2087" s="253"/>
      <c r="Q2087" s="253"/>
      <c r="R2087" s="253"/>
      <c r="S2087" s="253"/>
      <c r="T2087" s="253"/>
      <c r="U2087" s="253"/>
      <c r="V2087" s="253"/>
      <c r="W2087" s="253"/>
      <c r="X2087" s="253"/>
      <c r="Y2087" s="253"/>
      <c r="Z2087" s="253"/>
      <c r="AA2087" s="253"/>
      <c r="AB2087" s="253"/>
      <c r="AC2087" s="253"/>
      <c r="AD2087" s="253"/>
      <c r="AE2087" s="253"/>
      <c r="AF2087" s="253"/>
      <c r="AG2087" s="253"/>
      <c r="AH2087" s="253"/>
      <c r="AI2087" s="253"/>
      <c r="AP2087" s="313"/>
      <c r="AT2087" s="313"/>
    </row>
    <row r="2088" spans="1:46" s="312" customFormat="1" ht="15" customHeight="1" x14ac:dyDescent="0.25">
      <c r="A2088" s="297"/>
      <c r="B2088" s="297"/>
      <c r="C2088" s="253"/>
      <c r="D2088" s="253"/>
      <c r="E2088" s="253"/>
      <c r="F2088" s="253"/>
      <c r="G2088" s="253"/>
      <c r="H2088" s="253"/>
      <c r="I2088" s="253"/>
      <c r="J2088" s="253"/>
      <c r="K2088" s="253"/>
      <c r="L2088" s="253"/>
      <c r="M2088" s="253"/>
      <c r="N2088" s="253"/>
      <c r="O2088" s="253"/>
      <c r="P2088" s="253"/>
      <c r="Q2088" s="253"/>
      <c r="R2088" s="253"/>
      <c r="S2088" s="253"/>
      <c r="T2088" s="253"/>
      <c r="U2088" s="253"/>
      <c r="V2088" s="253"/>
      <c r="W2088" s="253"/>
      <c r="X2088" s="253"/>
      <c r="Y2088" s="253"/>
      <c r="Z2088" s="253"/>
      <c r="AA2088" s="253"/>
      <c r="AB2088" s="253"/>
      <c r="AC2088" s="253"/>
      <c r="AD2088" s="253"/>
      <c r="AE2088" s="253"/>
      <c r="AF2088" s="253"/>
      <c r="AG2088" s="253"/>
      <c r="AH2088" s="253"/>
      <c r="AI2088" s="253"/>
      <c r="AP2088" s="313"/>
      <c r="AT2088" s="313"/>
    </row>
    <row r="2089" spans="1:46" s="312" customFormat="1" ht="15" customHeight="1" x14ac:dyDescent="0.25">
      <c r="A2089" s="297"/>
      <c r="B2089" s="297"/>
      <c r="C2089" s="253"/>
      <c r="D2089" s="253"/>
      <c r="E2089" s="253"/>
      <c r="F2089" s="253"/>
      <c r="G2089" s="253"/>
      <c r="H2089" s="253"/>
      <c r="I2089" s="253"/>
      <c r="J2089" s="253"/>
      <c r="K2089" s="253"/>
      <c r="L2089" s="253"/>
      <c r="M2089" s="253"/>
      <c r="N2089" s="253"/>
      <c r="O2089" s="253"/>
      <c r="P2089" s="253"/>
      <c r="Q2089" s="253"/>
      <c r="R2089" s="253"/>
      <c r="S2089" s="253"/>
      <c r="T2089" s="253"/>
      <c r="U2089" s="253"/>
      <c r="V2089" s="253"/>
      <c r="W2089" s="253"/>
      <c r="X2089" s="253"/>
      <c r="Y2089" s="253"/>
      <c r="Z2089" s="253"/>
      <c r="AA2089" s="253"/>
      <c r="AB2089" s="253"/>
      <c r="AC2089" s="253"/>
      <c r="AD2089" s="253"/>
      <c r="AE2089" s="253"/>
      <c r="AF2089" s="253"/>
      <c r="AG2089" s="253"/>
      <c r="AH2089" s="253"/>
      <c r="AI2089" s="253"/>
      <c r="AP2089" s="313"/>
      <c r="AT2089" s="313"/>
    </row>
    <row r="2090" spans="1:46" s="312" customFormat="1" ht="15" customHeight="1" x14ac:dyDescent="0.25">
      <c r="A2090" s="297"/>
      <c r="B2090" s="297"/>
      <c r="C2090" s="253"/>
      <c r="D2090" s="253"/>
      <c r="E2090" s="253"/>
      <c r="F2090" s="253"/>
      <c r="G2090" s="253"/>
      <c r="H2090" s="253"/>
      <c r="I2090" s="253"/>
      <c r="J2090" s="253"/>
      <c r="K2090" s="253"/>
      <c r="L2090" s="253"/>
      <c r="M2090" s="253"/>
      <c r="N2090" s="253"/>
      <c r="O2090" s="253"/>
      <c r="P2090" s="253"/>
      <c r="Q2090" s="253"/>
      <c r="R2090" s="253"/>
      <c r="S2090" s="253"/>
      <c r="T2090" s="253"/>
      <c r="U2090" s="253"/>
      <c r="V2090" s="253"/>
      <c r="W2090" s="253"/>
      <c r="X2090" s="253"/>
      <c r="Y2090" s="253"/>
      <c r="Z2090" s="253"/>
      <c r="AA2090" s="253"/>
      <c r="AB2090" s="253"/>
      <c r="AC2090" s="253"/>
      <c r="AD2090" s="253"/>
      <c r="AE2090" s="253"/>
      <c r="AF2090" s="253"/>
      <c r="AG2090" s="253"/>
      <c r="AH2090" s="253"/>
      <c r="AI2090" s="253"/>
      <c r="AP2090" s="313"/>
      <c r="AT2090" s="313"/>
    </row>
    <row r="2091" spans="1:46" s="312" customFormat="1" ht="15" customHeight="1" x14ac:dyDescent="0.25">
      <c r="A2091" s="297"/>
      <c r="B2091" s="297"/>
      <c r="C2091" s="253"/>
      <c r="D2091" s="253"/>
      <c r="E2091" s="253"/>
      <c r="F2091" s="253"/>
      <c r="G2091" s="253"/>
      <c r="H2091" s="253"/>
      <c r="I2091" s="253"/>
      <c r="J2091" s="253"/>
      <c r="K2091" s="253"/>
      <c r="L2091" s="253"/>
      <c r="M2091" s="253"/>
      <c r="N2091" s="253"/>
      <c r="O2091" s="253"/>
      <c r="P2091" s="253"/>
      <c r="Q2091" s="253"/>
      <c r="R2091" s="253"/>
      <c r="S2091" s="253"/>
      <c r="T2091" s="253"/>
      <c r="U2091" s="253"/>
      <c r="V2091" s="253"/>
      <c r="W2091" s="253"/>
      <c r="X2091" s="253"/>
      <c r="Y2091" s="253"/>
      <c r="Z2091" s="253"/>
      <c r="AA2091" s="253"/>
      <c r="AB2091" s="253"/>
      <c r="AC2091" s="253"/>
      <c r="AD2091" s="253"/>
      <c r="AE2091" s="253"/>
      <c r="AF2091" s="253"/>
      <c r="AG2091" s="253"/>
      <c r="AH2091" s="253"/>
      <c r="AI2091" s="253"/>
      <c r="AP2091" s="313"/>
      <c r="AT2091" s="313"/>
    </row>
    <row r="2092" spans="1:46" s="312" customFormat="1" ht="15" customHeight="1" x14ac:dyDescent="0.25">
      <c r="A2092" s="297"/>
      <c r="B2092" s="297"/>
      <c r="C2092" s="253"/>
      <c r="D2092" s="253"/>
      <c r="E2092" s="253"/>
      <c r="F2092" s="253"/>
      <c r="G2092" s="253"/>
      <c r="H2092" s="253"/>
      <c r="I2092" s="253"/>
      <c r="J2092" s="253"/>
      <c r="K2092" s="253"/>
      <c r="L2092" s="253"/>
      <c r="M2092" s="253"/>
      <c r="N2092" s="253"/>
      <c r="O2092" s="253"/>
      <c r="P2092" s="253"/>
      <c r="Q2092" s="253"/>
      <c r="R2092" s="253"/>
      <c r="S2092" s="253"/>
      <c r="T2092" s="253"/>
      <c r="U2092" s="253"/>
      <c r="V2092" s="253"/>
      <c r="W2092" s="253"/>
      <c r="X2092" s="253"/>
      <c r="Y2092" s="253"/>
      <c r="Z2092" s="253"/>
      <c r="AA2092" s="253"/>
      <c r="AB2092" s="253"/>
      <c r="AC2092" s="253"/>
      <c r="AD2092" s="253"/>
      <c r="AE2092" s="253"/>
      <c r="AF2092" s="253"/>
      <c r="AG2092" s="253"/>
      <c r="AH2092" s="253"/>
      <c r="AI2092" s="253"/>
      <c r="AP2092" s="313"/>
      <c r="AT2092" s="313"/>
    </row>
    <row r="2093" spans="1:46" s="312" customFormat="1" ht="15" customHeight="1" x14ac:dyDescent="0.25">
      <c r="A2093" s="297"/>
      <c r="B2093" s="297"/>
      <c r="C2093" s="253"/>
      <c r="D2093" s="253"/>
      <c r="E2093" s="253"/>
      <c r="F2093" s="253"/>
      <c r="G2093" s="253"/>
      <c r="H2093" s="253"/>
      <c r="I2093" s="253"/>
      <c r="J2093" s="253"/>
      <c r="K2093" s="253"/>
      <c r="L2093" s="253"/>
      <c r="M2093" s="253"/>
      <c r="N2093" s="253"/>
      <c r="O2093" s="253"/>
      <c r="P2093" s="253"/>
      <c r="Q2093" s="253"/>
      <c r="R2093" s="253"/>
      <c r="S2093" s="253"/>
      <c r="T2093" s="253"/>
      <c r="U2093" s="253"/>
      <c r="V2093" s="253"/>
      <c r="W2093" s="253"/>
      <c r="X2093" s="253"/>
      <c r="Y2093" s="253"/>
      <c r="Z2093" s="253"/>
      <c r="AA2093" s="253"/>
      <c r="AB2093" s="253"/>
      <c r="AC2093" s="253"/>
      <c r="AD2093" s="253"/>
      <c r="AE2093" s="253"/>
      <c r="AF2093" s="253"/>
      <c r="AG2093" s="253"/>
      <c r="AH2093" s="253"/>
      <c r="AI2093" s="253"/>
      <c r="AP2093" s="313"/>
      <c r="AT2093" s="313"/>
    </row>
    <row r="2094" spans="1:46" s="312" customFormat="1" ht="15" customHeight="1" x14ac:dyDescent="0.25">
      <c r="A2094" s="297"/>
      <c r="B2094" s="297"/>
      <c r="C2094" s="253"/>
      <c r="D2094" s="253"/>
      <c r="E2094" s="253"/>
      <c r="F2094" s="253"/>
      <c r="G2094" s="253"/>
      <c r="H2094" s="253"/>
      <c r="I2094" s="253"/>
      <c r="J2094" s="253"/>
      <c r="K2094" s="253"/>
      <c r="L2094" s="253"/>
      <c r="M2094" s="253"/>
      <c r="N2094" s="253"/>
      <c r="O2094" s="253"/>
      <c r="P2094" s="253"/>
      <c r="Q2094" s="253"/>
      <c r="R2094" s="253"/>
      <c r="S2094" s="253"/>
      <c r="T2094" s="253"/>
      <c r="U2094" s="253"/>
      <c r="V2094" s="253"/>
      <c r="W2094" s="253"/>
      <c r="X2094" s="253"/>
      <c r="Y2094" s="253"/>
      <c r="Z2094" s="253"/>
      <c r="AA2094" s="253"/>
      <c r="AB2094" s="253"/>
      <c r="AC2094" s="253"/>
      <c r="AD2094" s="253"/>
      <c r="AE2094" s="253"/>
      <c r="AF2094" s="253"/>
      <c r="AG2094" s="253"/>
      <c r="AH2094" s="253"/>
      <c r="AI2094" s="253"/>
      <c r="AP2094" s="313"/>
      <c r="AT2094" s="313"/>
    </row>
    <row r="2095" spans="1:46" s="312" customFormat="1" ht="15" customHeight="1" x14ac:dyDescent="0.25">
      <c r="A2095" s="297"/>
      <c r="B2095" s="297"/>
      <c r="C2095" s="253"/>
      <c r="D2095" s="253"/>
      <c r="E2095" s="253"/>
      <c r="F2095" s="253"/>
      <c r="G2095" s="253"/>
      <c r="H2095" s="253"/>
      <c r="I2095" s="253"/>
      <c r="J2095" s="253"/>
      <c r="K2095" s="253"/>
      <c r="L2095" s="253"/>
      <c r="M2095" s="253"/>
      <c r="N2095" s="253"/>
      <c r="O2095" s="253"/>
      <c r="P2095" s="253"/>
      <c r="Q2095" s="253"/>
      <c r="R2095" s="253"/>
      <c r="S2095" s="253"/>
      <c r="T2095" s="253"/>
      <c r="U2095" s="253"/>
      <c r="V2095" s="253"/>
      <c r="W2095" s="253"/>
      <c r="X2095" s="253"/>
      <c r="Y2095" s="253"/>
      <c r="Z2095" s="253"/>
      <c r="AA2095" s="253"/>
      <c r="AB2095" s="253"/>
      <c r="AC2095" s="253"/>
      <c r="AD2095" s="253"/>
      <c r="AE2095" s="253"/>
      <c r="AF2095" s="253"/>
      <c r="AG2095" s="253"/>
      <c r="AH2095" s="253"/>
      <c r="AI2095" s="253"/>
      <c r="AP2095" s="313"/>
      <c r="AT2095" s="313"/>
    </row>
    <row r="2096" spans="1:46" s="312" customFormat="1" ht="15" customHeight="1" x14ac:dyDescent="0.25">
      <c r="A2096" s="297"/>
      <c r="B2096" s="297"/>
      <c r="C2096" s="253"/>
      <c r="D2096" s="253"/>
      <c r="E2096" s="253"/>
      <c r="F2096" s="253"/>
      <c r="G2096" s="253"/>
      <c r="H2096" s="253"/>
      <c r="I2096" s="253"/>
      <c r="J2096" s="253"/>
      <c r="K2096" s="253"/>
      <c r="L2096" s="253"/>
      <c r="M2096" s="253"/>
      <c r="N2096" s="253"/>
      <c r="O2096" s="253"/>
      <c r="P2096" s="253"/>
      <c r="Q2096" s="253"/>
      <c r="R2096" s="253"/>
      <c r="S2096" s="253"/>
      <c r="T2096" s="253"/>
      <c r="U2096" s="253"/>
      <c r="V2096" s="253"/>
      <c r="W2096" s="253"/>
      <c r="X2096" s="253"/>
      <c r="Y2096" s="253"/>
      <c r="Z2096" s="253"/>
      <c r="AA2096" s="253"/>
      <c r="AB2096" s="253"/>
      <c r="AC2096" s="253"/>
      <c r="AD2096" s="253"/>
      <c r="AE2096" s="253"/>
      <c r="AF2096" s="253"/>
      <c r="AG2096" s="253"/>
      <c r="AH2096" s="253"/>
      <c r="AI2096" s="253"/>
      <c r="AP2096" s="313"/>
      <c r="AT2096" s="313"/>
    </row>
    <row r="2097" spans="1:46" s="312" customFormat="1" ht="15" customHeight="1" x14ac:dyDescent="0.25">
      <c r="A2097" s="297"/>
      <c r="B2097" s="297"/>
      <c r="C2097" s="253"/>
      <c r="D2097" s="253"/>
      <c r="E2097" s="253"/>
      <c r="F2097" s="253"/>
      <c r="G2097" s="253"/>
      <c r="H2097" s="253"/>
      <c r="I2097" s="253"/>
      <c r="J2097" s="253"/>
      <c r="K2097" s="253"/>
      <c r="L2097" s="253"/>
      <c r="M2097" s="253"/>
      <c r="N2097" s="253"/>
      <c r="O2097" s="253"/>
      <c r="P2097" s="253"/>
      <c r="Q2097" s="253"/>
      <c r="R2097" s="253"/>
      <c r="S2097" s="253"/>
      <c r="T2097" s="253"/>
      <c r="U2097" s="253"/>
      <c r="V2097" s="253"/>
      <c r="W2097" s="253"/>
      <c r="X2097" s="253"/>
      <c r="Y2097" s="253"/>
      <c r="Z2097" s="253"/>
      <c r="AA2097" s="253"/>
      <c r="AB2097" s="253"/>
      <c r="AC2097" s="253"/>
      <c r="AD2097" s="253"/>
      <c r="AE2097" s="253"/>
      <c r="AF2097" s="253"/>
      <c r="AG2097" s="253"/>
      <c r="AH2097" s="253"/>
      <c r="AI2097" s="253"/>
      <c r="AP2097" s="313"/>
      <c r="AT2097" s="313"/>
    </row>
    <row r="2098" spans="1:46" s="312" customFormat="1" ht="15" customHeight="1" x14ac:dyDescent="0.25">
      <c r="A2098" s="297"/>
      <c r="B2098" s="297"/>
      <c r="C2098" s="253"/>
      <c r="D2098" s="253"/>
      <c r="E2098" s="253"/>
      <c r="F2098" s="253"/>
      <c r="G2098" s="253"/>
      <c r="H2098" s="253"/>
      <c r="I2098" s="253"/>
      <c r="J2098" s="253"/>
      <c r="K2098" s="253"/>
      <c r="L2098" s="253"/>
      <c r="M2098" s="253"/>
      <c r="N2098" s="253"/>
      <c r="O2098" s="253"/>
      <c r="P2098" s="253"/>
      <c r="Q2098" s="253"/>
      <c r="R2098" s="253"/>
      <c r="S2098" s="253"/>
      <c r="T2098" s="253"/>
      <c r="U2098" s="253"/>
      <c r="V2098" s="253"/>
      <c r="W2098" s="253"/>
      <c r="X2098" s="253"/>
      <c r="Y2098" s="253"/>
      <c r="Z2098" s="253"/>
      <c r="AA2098" s="253"/>
      <c r="AB2098" s="253"/>
      <c r="AC2098" s="253"/>
      <c r="AD2098" s="253"/>
      <c r="AE2098" s="253"/>
      <c r="AF2098" s="253"/>
      <c r="AG2098" s="253"/>
      <c r="AH2098" s="253"/>
      <c r="AI2098" s="253"/>
      <c r="AP2098" s="313"/>
      <c r="AT2098" s="313"/>
    </row>
    <row r="2099" spans="1:46" s="312" customFormat="1" ht="15" customHeight="1" x14ac:dyDescent="0.25">
      <c r="A2099" s="297"/>
      <c r="B2099" s="297"/>
      <c r="C2099" s="253"/>
      <c r="D2099" s="253"/>
      <c r="E2099" s="253"/>
      <c r="F2099" s="253"/>
      <c r="G2099" s="253"/>
      <c r="H2099" s="253"/>
      <c r="I2099" s="253"/>
      <c r="J2099" s="253"/>
      <c r="K2099" s="253"/>
      <c r="L2099" s="253"/>
      <c r="M2099" s="253"/>
      <c r="N2099" s="253"/>
      <c r="O2099" s="253"/>
      <c r="P2099" s="253"/>
      <c r="Q2099" s="253"/>
      <c r="R2099" s="253"/>
      <c r="S2099" s="253"/>
      <c r="T2099" s="253"/>
      <c r="U2099" s="253"/>
      <c r="V2099" s="253"/>
      <c r="W2099" s="253"/>
      <c r="X2099" s="253"/>
      <c r="Y2099" s="253"/>
      <c r="Z2099" s="253"/>
      <c r="AA2099" s="253"/>
      <c r="AB2099" s="253"/>
      <c r="AC2099" s="253"/>
      <c r="AD2099" s="253"/>
      <c r="AE2099" s="253"/>
      <c r="AF2099" s="253"/>
      <c r="AG2099" s="253"/>
      <c r="AH2099" s="253"/>
      <c r="AI2099" s="253"/>
      <c r="AP2099" s="313"/>
      <c r="AT2099" s="313"/>
    </row>
    <row r="2100" spans="1:46" s="312" customFormat="1" ht="15" customHeight="1" x14ac:dyDescent="0.25">
      <c r="A2100" s="297"/>
      <c r="B2100" s="297"/>
      <c r="C2100" s="253"/>
      <c r="D2100" s="253"/>
      <c r="E2100" s="253"/>
      <c r="F2100" s="253"/>
      <c r="G2100" s="253"/>
      <c r="H2100" s="253"/>
      <c r="I2100" s="253"/>
      <c r="J2100" s="253"/>
      <c r="K2100" s="253"/>
      <c r="L2100" s="253"/>
      <c r="M2100" s="253"/>
      <c r="N2100" s="253"/>
      <c r="O2100" s="253"/>
      <c r="P2100" s="253"/>
      <c r="Q2100" s="253"/>
      <c r="R2100" s="253"/>
      <c r="S2100" s="253"/>
      <c r="T2100" s="253"/>
      <c r="U2100" s="253"/>
      <c r="V2100" s="253"/>
      <c r="W2100" s="253"/>
      <c r="X2100" s="253"/>
      <c r="Y2100" s="253"/>
      <c r="Z2100" s="253"/>
      <c r="AA2100" s="253"/>
      <c r="AB2100" s="253"/>
      <c r="AC2100" s="253"/>
      <c r="AD2100" s="253"/>
      <c r="AE2100" s="253"/>
      <c r="AF2100" s="253"/>
      <c r="AG2100" s="253"/>
      <c r="AH2100" s="253"/>
      <c r="AI2100" s="253"/>
      <c r="AP2100" s="313"/>
      <c r="AT2100" s="313"/>
    </row>
    <row r="2101" spans="1:46" s="312" customFormat="1" ht="15" customHeight="1" x14ac:dyDescent="0.25">
      <c r="A2101" s="297"/>
      <c r="B2101" s="297"/>
      <c r="C2101" s="253"/>
      <c r="D2101" s="253"/>
      <c r="E2101" s="253"/>
      <c r="F2101" s="253"/>
      <c r="G2101" s="253"/>
      <c r="H2101" s="253"/>
      <c r="I2101" s="253"/>
      <c r="J2101" s="253"/>
      <c r="K2101" s="253"/>
      <c r="L2101" s="253"/>
      <c r="M2101" s="253"/>
      <c r="N2101" s="253"/>
      <c r="O2101" s="253"/>
      <c r="P2101" s="253"/>
      <c r="Q2101" s="253"/>
      <c r="R2101" s="253"/>
      <c r="S2101" s="253"/>
      <c r="T2101" s="253"/>
      <c r="U2101" s="253"/>
      <c r="V2101" s="253"/>
      <c r="W2101" s="253"/>
      <c r="X2101" s="253"/>
      <c r="Y2101" s="253"/>
      <c r="Z2101" s="253"/>
      <c r="AA2101" s="253"/>
      <c r="AB2101" s="253"/>
      <c r="AC2101" s="253"/>
      <c r="AD2101" s="253"/>
      <c r="AE2101" s="253"/>
      <c r="AF2101" s="253"/>
      <c r="AG2101" s="253"/>
      <c r="AH2101" s="253"/>
      <c r="AI2101" s="253"/>
      <c r="AP2101" s="313"/>
      <c r="AT2101" s="313"/>
    </row>
    <row r="2102" spans="1:46" s="312" customFormat="1" ht="15" customHeight="1" x14ac:dyDescent="0.25">
      <c r="A2102" s="297"/>
      <c r="B2102" s="297"/>
      <c r="C2102" s="253"/>
      <c r="D2102" s="253"/>
      <c r="E2102" s="253"/>
      <c r="F2102" s="253"/>
      <c r="G2102" s="253"/>
      <c r="H2102" s="253"/>
      <c r="I2102" s="253"/>
      <c r="J2102" s="253"/>
      <c r="K2102" s="253"/>
      <c r="L2102" s="253"/>
      <c r="M2102" s="253"/>
      <c r="N2102" s="253"/>
      <c r="O2102" s="253"/>
      <c r="P2102" s="253"/>
      <c r="Q2102" s="253"/>
      <c r="R2102" s="253"/>
      <c r="S2102" s="253"/>
      <c r="T2102" s="253"/>
      <c r="U2102" s="253"/>
      <c r="V2102" s="253"/>
      <c r="W2102" s="253"/>
      <c r="X2102" s="253"/>
      <c r="Y2102" s="253"/>
      <c r="Z2102" s="253"/>
      <c r="AA2102" s="253"/>
      <c r="AB2102" s="253"/>
      <c r="AC2102" s="253"/>
      <c r="AD2102" s="253"/>
      <c r="AE2102" s="253"/>
      <c r="AF2102" s="253"/>
      <c r="AG2102" s="253"/>
      <c r="AH2102" s="253"/>
      <c r="AI2102" s="253"/>
      <c r="AP2102" s="313"/>
      <c r="AT2102" s="313"/>
    </row>
    <row r="2103" spans="1:46" s="312" customFormat="1" ht="15" customHeight="1" x14ac:dyDescent="0.25">
      <c r="A2103" s="297"/>
      <c r="B2103" s="297"/>
      <c r="C2103" s="253"/>
      <c r="D2103" s="253"/>
      <c r="E2103" s="253"/>
      <c r="F2103" s="253"/>
      <c r="G2103" s="253"/>
      <c r="H2103" s="253"/>
      <c r="I2103" s="253"/>
      <c r="J2103" s="253"/>
      <c r="K2103" s="253"/>
      <c r="L2103" s="253"/>
      <c r="M2103" s="253"/>
      <c r="N2103" s="253"/>
      <c r="O2103" s="253"/>
      <c r="P2103" s="253"/>
      <c r="Q2103" s="253"/>
      <c r="R2103" s="253"/>
      <c r="S2103" s="253"/>
      <c r="T2103" s="253"/>
      <c r="U2103" s="253"/>
      <c r="V2103" s="253"/>
      <c r="W2103" s="253"/>
      <c r="X2103" s="253"/>
      <c r="Y2103" s="253"/>
      <c r="Z2103" s="253"/>
      <c r="AA2103" s="253"/>
      <c r="AB2103" s="253"/>
      <c r="AC2103" s="253"/>
      <c r="AD2103" s="253"/>
      <c r="AE2103" s="253"/>
      <c r="AF2103" s="253"/>
      <c r="AG2103" s="253"/>
      <c r="AH2103" s="253"/>
      <c r="AI2103" s="253"/>
      <c r="AP2103" s="313"/>
      <c r="AT2103" s="313"/>
    </row>
    <row r="2104" spans="1:46" s="312" customFormat="1" ht="15" customHeight="1" x14ac:dyDescent="0.25">
      <c r="A2104" s="297"/>
      <c r="B2104" s="297"/>
      <c r="C2104" s="253"/>
      <c r="D2104" s="253"/>
      <c r="E2104" s="253"/>
      <c r="F2104" s="253"/>
      <c r="G2104" s="253"/>
      <c r="H2104" s="253"/>
      <c r="I2104" s="253"/>
      <c r="J2104" s="253"/>
      <c r="K2104" s="253"/>
      <c r="L2104" s="253"/>
      <c r="M2104" s="253"/>
      <c r="N2104" s="253"/>
      <c r="O2104" s="253"/>
      <c r="P2104" s="253"/>
      <c r="Q2104" s="253"/>
      <c r="R2104" s="253"/>
      <c r="S2104" s="253"/>
      <c r="T2104" s="253"/>
      <c r="U2104" s="253"/>
      <c r="V2104" s="253"/>
      <c r="W2104" s="253"/>
      <c r="X2104" s="253"/>
      <c r="Y2104" s="253"/>
      <c r="Z2104" s="253"/>
      <c r="AA2104" s="253"/>
      <c r="AB2104" s="253"/>
      <c r="AC2104" s="253"/>
      <c r="AD2104" s="253"/>
      <c r="AE2104" s="253"/>
      <c r="AF2104" s="253"/>
      <c r="AG2104" s="253"/>
      <c r="AH2104" s="253"/>
      <c r="AI2104" s="253"/>
      <c r="AP2104" s="313"/>
      <c r="AT2104" s="313"/>
    </row>
    <row r="2105" spans="1:46" s="312" customFormat="1" ht="15" customHeight="1" x14ac:dyDescent="0.25">
      <c r="A2105" s="297"/>
      <c r="B2105" s="297"/>
      <c r="C2105" s="253"/>
      <c r="D2105" s="253"/>
      <c r="E2105" s="253"/>
      <c r="F2105" s="253"/>
      <c r="G2105" s="253"/>
      <c r="H2105" s="253"/>
      <c r="I2105" s="253"/>
      <c r="J2105" s="253"/>
      <c r="K2105" s="253"/>
      <c r="L2105" s="253"/>
      <c r="M2105" s="253"/>
      <c r="N2105" s="253"/>
      <c r="O2105" s="253"/>
      <c r="P2105" s="253"/>
      <c r="Q2105" s="253"/>
      <c r="R2105" s="253"/>
      <c r="S2105" s="253"/>
      <c r="T2105" s="253"/>
      <c r="U2105" s="253"/>
      <c r="V2105" s="253"/>
      <c r="W2105" s="253"/>
      <c r="X2105" s="253"/>
      <c r="Y2105" s="253"/>
      <c r="Z2105" s="253"/>
      <c r="AA2105" s="253"/>
      <c r="AB2105" s="253"/>
      <c r="AC2105" s="253"/>
      <c r="AD2105" s="253"/>
      <c r="AE2105" s="253"/>
      <c r="AF2105" s="253"/>
      <c r="AG2105" s="253"/>
      <c r="AH2105" s="253"/>
      <c r="AI2105" s="253"/>
      <c r="AP2105" s="313"/>
      <c r="AT2105" s="313"/>
    </row>
    <row r="2106" spans="1:46" s="312" customFormat="1" ht="15" customHeight="1" x14ac:dyDescent="0.25">
      <c r="A2106" s="297"/>
      <c r="B2106" s="297"/>
      <c r="C2106" s="253"/>
      <c r="D2106" s="253"/>
      <c r="E2106" s="253"/>
      <c r="F2106" s="253"/>
      <c r="G2106" s="253"/>
      <c r="H2106" s="253"/>
      <c r="I2106" s="253"/>
      <c r="J2106" s="253"/>
      <c r="K2106" s="253"/>
      <c r="L2106" s="253"/>
      <c r="M2106" s="253"/>
      <c r="N2106" s="253"/>
      <c r="O2106" s="253"/>
      <c r="P2106" s="253"/>
      <c r="Q2106" s="253"/>
      <c r="R2106" s="253"/>
      <c r="S2106" s="253"/>
      <c r="T2106" s="253"/>
      <c r="U2106" s="253"/>
      <c r="V2106" s="253"/>
      <c r="W2106" s="253"/>
      <c r="X2106" s="253"/>
      <c r="Y2106" s="253"/>
      <c r="Z2106" s="253"/>
      <c r="AA2106" s="253"/>
      <c r="AB2106" s="253"/>
      <c r="AC2106" s="253"/>
      <c r="AD2106" s="253"/>
      <c r="AE2106" s="253"/>
      <c r="AF2106" s="253"/>
      <c r="AG2106" s="253"/>
      <c r="AH2106" s="253"/>
      <c r="AI2106" s="253"/>
      <c r="AP2106" s="313"/>
      <c r="AT2106" s="313"/>
    </row>
    <row r="2107" spans="1:46" s="312" customFormat="1" ht="15" customHeight="1" x14ac:dyDescent="0.25">
      <c r="A2107" s="297"/>
      <c r="B2107" s="297"/>
      <c r="C2107" s="253"/>
      <c r="D2107" s="253"/>
      <c r="E2107" s="253"/>
      <c r="F2107" s="253"/>
      <c r="G2107" s="253"/>
      <c r="H2107" s="253"/>
      <c r="I2107" s="253"/>
      <c r="J2107" s="253"/>
      <c r="K2107" s="253"/>
      <c r="L2107" s="253"/>
      <c r="M2107" s="253"/>
      <c r="N2107" s="253"/>
      <c r="O2107" s="253"/>
      <c r="P2107" s="253"/>
      <c r="Q2107" s="253"/>
      <c r="R2107" s="253"/>
      <c r="S2107" s="253"/>
      <c r="T2107" s="253"/>
      <c r="U2107" s="253"/>
      <c r="V2107" s="253"/>
      <c r="W2107" s="253"/>
      <c r="X2107" s="253"/>
      <c r="Y2107" s="253"/>
      <c r="Z2107" s="253"/>
      <c r="AA2107" s="253"/>
      <c r="AB2107" s="253"/>
      <c r="AC2107" s="253"/>
      <c r="AD2107" s="253"/>
      <c r="AE2107" s="253"/>
      <c r="AF2107" s="253"/>
      <c r="AG2107" s="253"/>
      <c r="AH2107" s="253"/>
      <c r="AI2107" s="253"/>
      <c r="AP2107" s="313"/>
      <c r="AT2107" s="313"/>
    </row>
    <row r="2108" spans="1:46" s="312" customFormat="1" ht="15" customHeight="1" x14ac:dyDescent="0.25">
      <c r="A2108" s="297"/>
      <c r="B2108" s="297"/>
      <c r="C2108" s="253"/>
      <c r="D2108" s="253"/>
      <c r="E2108" s="253"/>
      <c r="F2108" s="253"/>
      <c r="G2108" s="253"/>
      <c r="H2108" s="253"/>
      <c r="I2108" s="253"/>
      <c r="J2108" s="253"/>
      <c r="K2108" s="253"/>
      <c r="L2108" s="253"/>
      <c r="M2108" s="253"/>
      <c r="N2108" s="253"/>
      <c r="O2108" s="253"/>
      <c r="P2108" s="253"/>
      <c r="Q2108" s="253"/>
      <c r="R2108" s="253"/>
      <c r="S2108" s="253"/>
      <c r="T2108" s="253"/>
      <c r="U2108" s="253"/>
      <c r="V2108" s="253"/>
      <c r="W2108" s="253"/>
      <c r="X2108" s="253"/>
      <c r="Y2108" s="253"/>
      <c r="Z2108" s="253"/>
      <c r="AA2108" s="253"/>
      <c r="AB2108" s="253"/>
      <c r="AC2108" s="253"/>
      <c r="AD2108" s="253"/>
      <c r="AE2108" s="253"/>
      <c r="AF2108" s="253"/>
      <c r="AG2108" s="253"/>
      <c r="AH2108" s="253"/>
      <c r="AI2108" s="253"/>
      <c r="AP2108" s="313"/>
      <c r="AT2108" s="313"/>
    </row>
    <row r="2109" spans="1:46" s="312" customFormat="1" ht="15" customHeight="1" x14ac:dyDescent="0.25">
      <c r="A2109" s="297"/>
      <c r="B2109" s="297"/>
      <c r="C2109" s="253"/>
      <c r="D2109" s="253"/>
      <c r="E2109" s="253"/>
      <c r="F2109" s="253"/>
      <c r="G2109" s="253"/>
      <c r="H2109" s="253"/>
      <c r="I2109" s="253"/>
      <c r="J2109" s="253"/>
      <c r="K2109" s="253"/>
      <c r="L2109" s="253"/>
      <c r="M2109" s="253"/>
      <c r="N2109" s="253"/>
      <c r="O2109" s="253"/>
      <c r="P2109" s="253"/>
      <c r="Q2109" s="253"/>
      <c r="R2109" s="253"/>
      <c r="S2109" s="253"/>
      <c r="T2109" s="253"/>
      <c r="U2109" s="253"/>
      <c r="V2109" s="253"/>
      <c r="W2109" s="253"/>
      <c r="X2109" s="253"/>
      <c r="Y2109" s="253"/>
      <c r="Z2109" s="253"/>
      <c r="AA2109" s="253"/>
      <c r="AB2109" s="253"/>
      <c r="AC2109" s="253"/>
      <c r="AD2109" s="253"/>
      <c r="AE2109" s="253"/>
      <c r="AF2109" s="253"/>
      <c r="AG2109" s="253"/>
      <c r="AH2109" s="253"/>
      <c r="AI2109" s="253"/>
      <c r="AP2109" s="313"/>
      <c r="AT2109" s="313"/>
    </row>
    <row r="2110" spans="1:46" s="312" customFormat="1" ht="15" customHeight="1" x14ac:dyDescent="0.25">
      <c r="A2110" s="297"/>
      <c r="B2110" s="297"/>
      <c r="C2110" s="253"/>
      <c r="D2110" s="253"/>
      <c r="E2110" s="253"/>
      <c r="F2110" s="253"/>
      <c r="G2110" s="253"/>
      <c r="H2110" s="253"/>
      <c r="I2110" s="253"/>
      <c r="J2110" s="253"/>
      <c r="K2110" s="253"/>
      <c r="L2110" s="253"/>
      <c r="M2110" s="253"/>
      <c r="N2110" s="253"/>
      <c r="O2110" s="253"/>
      <c r="P2110" s="253"/>
      <c r="Q2110" s="253"/>
      <c r="R2110" s="253"/>
      <c r="S2110" s="253"/>
      <c r="T2110" s="253"/>
      <c r="U2110" s="253"/>
      <c r="V2110" s="253"/>
      <c r="W2110" s="253"/>
      <c r="X2110" s="253"/>
      <c r="Y2110" s="253"/>
      <c r="Z2110" s="253"/>
      <c r="AA2110" s="253"/>
      <c r="AB2110" s="253"/>
      <c r="AC2110" s="253"/>
      <c r="AD2110" s="253"/>
      <c r="AE2110" s="253"/>
      <c r="AF2110" s="253"/>
      <c r="AG2110" s="253"/>
      <c r="AH2110" s="253"/>
      <c r="AI2110" s="253"/>
      <c r="AP2110" s="313"/>
      <c r="AT2110" s="313"/>
    </row>
    <row r="2111" spans="1:46" s="312" customFormat="1" ht="15" customHeight="1" x14ac:dyDescent="0.25">
      <c r="A2111" s="297"/>
      <c r="B2111" s="297"/>
      <c r="C2111" s="253"/>
      <c r="D2111" s="253"/>
      <c r="E2111" s="253"/>
      <c r="F2111" s="253"/>
      <c r="G2111" s="253"/>
      <c r="H2111" s="253"/>
      <c r="I2111" s="253"/>
      <c r="J2111" s="253"/>
      <c r="K2111" s="253"/>
      <c r="L2111" s="253"/>
      <c r="M2111" s="253"/>
      <c r="N2111" s="253"/>
      <c r="O2111" s="253"/>
      <c r="P2111" s="253"/>
      <c r="Q2111" s="253"/>
      <c r="R2111" s="253"/>
      <c r="S2111" s="253"/>
      <c r="T2111" s="253"/>
      <c r="U2111" s="253"/>
      <c r="V2111" s="253"/>
      <c r="W2111" s="253"/>
      <c r="X2111" s="253"/>
      <c r="Y2111" s="253"/>
      <c r="Z2111" s="253"/>
      <c r="AA2111" s="253"/>
      <c r="AB2111" s="253"/>
      <c r="AC2111" s="253"/>
      <c r="AD2111" s="253"/>
      <c r="AE2111" s="253"/>
      <c r="AF2111" s="253"/>
      <c r="AG2111" s="253"/>
      <c r="AH2111" s="253"/>
      <c r="AI2111" s="253"/>
      <c r="AP2111" s="313"/>
      <c r="AT2111" s="313"/>
    </row>
    <row r="2112" spans="1:46" s="312" customFormat="1" ht="15" customHeight="1" x14ac:dyDescent="0.25">
      <c r="A2112" s="297"/>
      <c r="B2112" s="297"/>
      <c r="C2112" s="253"/>
      <c r="D2112" s="253"/>
      <c r="E2112" s="253"/>
      <c r="F2112" s="253"/>
      <c r="G2112" s="253"/>
      <c r="H2112" s="253"/>
      <c r="I2112" s="253"/>
      <c r="J2112" s="253"/>
      <c r="K2112" s="253"/>
      <c r="L2112" s="253"/>
      <c r="M2112" s="253"/>
      <c r="N2112" s="253"/>
      <c r="O2112" s="253"/>
      <c r="P2112" s="253"/>
      <c r="Q2112" s="253"/>
      <c r="R2112" s="253"/>
      <c r="S2112" s="253"/>
      <c r="T2112" s="253"/>
      <c r="U2112" s="253"/>
      <c r="V2112" s="253"/>
      <c r="W2112" s="253"/>
      <c r="X2112" s="253"/>
      <c r="Y2112" s="253"/>
      <c r="Z2112" s="253"/>
      <c r="AA2112" s="253"/>
      <c r="AB2112" s="253"/>
      <c r="AC2112" s="253"/>
      <c r="AD2112" s="253"/>
      <c r="AE2112" s="253"/>
      <c r="AF2112" s="253"/>
      <c r="AG2112" s="253"/>
      <c r="AH2112" s="253"/>
      <c r="AI2112" s="253"/>
      <c r="AP2112" s="313"/>
      <c r="AT2112" s="313"/>
    </row>
    <row r="2113" spans="1:46" s="312" customFormat="1" ht="15" customHeight="1" x14ac:dyDescent="0.25">
      <c r="A2113" s="297"/>
      <c r="B2113" s="297"/>
      <c r="C2113" s="253"/>
      <c r="D2113" s="253"/>
      <c r="E2113" s="253"/>
      <c r="F2113" s="253"/>
      <c r="G2113" s="253"/>
      <c r="H2113" s="253"/>
      <c r="I2113" s="253"/>
      <c r="J2113" s="253"/>
      <c r="K2113" s="253"/>
      <c r="L2113" s="253"/>
      <c r="M2113" s="253"/>
      <c r="N2113" s="253"/>
      <c r="O2113" s="253"/>
      <c r="P2113" s="253"/>
      <c r="Q2113" s="253"/>
      <c r="R2113" s="253"/>
      <c r="S2113" s="253"/>
      <c r="T2113" s="253"/>
      <c r="U2113" s="253"/>
      <c r="V2113" s="253"/>
      <c r="W2113" s="253"/>
      <c r="X2113" s="253"/>
      <c r="Y2113" s="253"/>
      <c r="Z2113" s="253"/>
      <c r="AA2113" s="253"/>
      <c r="AB2113" s="253"/>
      <c r="AC2113" s="253"/>
      <c r="AD2113" s="253"/>
      <c r="AE2113" s="253"/>
      <c r="AF2113" s="253"/>
      <c r="AG2113" s="253"/>
      <c r="AH2113" s="253"/>
      <c r="AI2113" s="253"/>
      <c r="AP2113" s="313"/>
      <c r="AT2113" s="313"/>
    </row>
    <row r="2114" spans="1:46" s="312" customFormat="1" ht="15" customHeight="1" x14ac:dyDescent="0.25">
      <c r="A2114" s="297"/>
      <c r="B2114" s="297"/>
      <c r="C2114" s="253"/>
      <c r="D2114" s="253"/>
      <c r="E2114" s="253"/>
      <c r="F2114" s="253"/>
      <c r="G2114" s="253"/>
      <c r="H2114" s="253"/>
      <c r="I2114" s="253"/>
      <c r="J2114" s="253"/>
      <c r="K2114" s="253"/>
      <c r="L2114" s="253"/>
      <c r="M2114" s="253"/>
      <c r="N2114" s="253"/>
      <c r="O2114" s="253"/>
      <c r="P2114" s="253"/>
      <c r="Q2114" s="253"/>
      <c r="R2114" s="253"/>
      <c r="S2114" s="253"/>
      <c r="T2114" s="253"/>
      <c r="U2114" s="253"/>
      <c r="V2114" s="253"/>
      <c r="W2114" s="253"/>
      <c r="X2114" s="253"/>
      <c r="Y2114" s="253"/>
      <c r="Z2114" s="253"/>
      <c r="AA2114" s="253"/>
      <c r="AB2114" s="253"/>
      <c r="AC2114" s="253"/>
      <c r="AD2114" s="253"/>
      <c r="AE2114" s="253"/>
      <c r="AF2114" s="253"/>
      <c r="AG2114" s="253"/>
      <c r="AH2114" s="253"/>
      <c r="AI2114" s="253"/>
      <c r="AP2114" s="313"/>
      <c r="AT2114" s="313"/>
    </row>
    <row r="2115" spans="1:46" s="312" customFormat="1" ht="15" customHeight="1" x14ac:dyDescent="0.25">
      <c r="A2115" s="297"/>
      <c r="B2115" s="297"/>
      <c r="C2115" s="253"/>
      <c r="D2115" s="253"/>
      <c r="E2115" s="253"/>
      <c r="F2115" s="253"/>
      <c r="G2115" s="253"/>
      <c r="H2115" s="253"/>
      <c r="I2115" s="253"/>
      <c r="J2115" s="253"/>
      <c r="K2115" s="253"/>
      <c r="L2115" s="253"/>
      <c r="M2115" s="253"/>
      <c r="N2115" s="253"/>
      <c r="O2115" s="253"/>
      <c r="P2115" s="253"/>
      <c r="Q2115" s="253"/>
      <c r="R2115" s="253"/>
      <c r="S2115" s="253"/>
      <c r="T2115" s="253"/>
      <c r="U2115" s="253"/>
      <c r="V2115" s="253"/>
      <c r="W2115" s="253"/>
      <c r="X2115" s="253"/>
      <c r="Y2115" s="253"/>
      <c r="Z2115" s="253"/>
      <c r="AA2115" s="253"/>
      <c r="AB2115" s="253"/>
      <c r="AC2115" s="253"/>
      <c r="AD2115" s="253"/>
      <c r="AE2115" s="253"/>
      <c r="AF2115" s="253"/>
      <c r="AG2115" s="253"/>
      <c r="AH2115" s="253"/>
      <c r="AI2115" s="253"/>
      <c r="AP2115" s="313"/>
      <c r="AT2115" s="313"/>
    </row>
    <row r="2116" spans="1:46" s="312" customFormat="1" ht="15" customHeight="1" x14ac:dyDescent="0.25">
      <c r="A2116" s="297"/>
      <c r="B2116" s="297"/>
      <c r="C2116" s="253"/>
      <c r="D2116" s="253"/>
      <c r="E2116" s="253"/>
      <c r="F2116" s="253"/>
      <c r="G2116" s="253"/>
      <c r="H2116" s="253"/>
      <c r="I2116" s="253"/>
      <c r="J2116" s="253"/>
      <c r="K2116" s="253"/>
      <c r="L2116" s="253"/>
      <c r="M2116" s="253"/>
      <c r="N2116" s="253"/>
      <c r="O2116" s="253"/>
      <c r="P2116" s="253"/>
      <c r="Q2116" s="253"/>
      <c r="R2116" s="253"/>
      <c r="S2116" s="253"/>
      <c r="T2116" s="253"/>
      <c r="U2116" s="253"/>
      <c r="V2116" s="253"/>
      <c r="W2116" s="253"/>
      <c r="X2116" s="253"/>
      <c r="Y2116" s="253"/>
      <c r="Z2116" s="253"/>
      <c r="AA2116" s="253"/>
      <c r="AB2116" s="253"/>
      <c r="AC2116" s="253"/>
      <c r="AD2116" s="253"/>
      <c r="AE2116" s="253"/>
      <c r="AF2116" s="253"/>
      <c r="AG2116" s="253"/>
      <c r="AH2116" s="253"/>
      <c r="AI2116" s="253"/>
      <c r="AP2116" s="313"/>
      <c r="AT2116" s="313"/>
    </row>
    <row r="2117" spans="1:46" s="312" customFormat="1" ht="15" customHeight="1" x14ac:dyDescent="0.25">
      <c r="A2117" s="297"/>
      <c r="B2117" s="297"/>
      <c r="C2117" s="253"/>
      <c r="D2117" s="253"/>
      <c r="E2117" s="253"/>
      <c r="F2117" s="253"/>
      <c r="G2117" s="253"/>
      <c r="H2117" s="253"/>
      <c r="I2117" s="253"/>
      <c r="J2117" s="253"/>
      <c r="K2117" s="253"/>
      <c r="L2117" s="253"/>
      <c r="M2117" s="253"/>
      <c r="N2117" s="253"/>
      <c r="O2117" s="253"/>
      <c r="P2117" s="253"/>
      <c r="Q2117" s="253"/>
      <c r="R2117" s="253"/>
      <c r="S2117" s="253"/>
      <c r="T2117" s="253"/>
      <c r="U2117" s="253"/>
      <c r="V2117" s="253"/>
      <c r="W2117" s="253"/>
      <c r="X2117" s="253"/>
      <c r="Y2117" s="253"/>
      <c r="Z2117" s="253"/>
      <c r="AA2117" s="253"/>
      <c r="AB2117" s="253"/>
      <c r="AC2117" s="253"/>
      <c r="AD2117" s="253"/>
      <c r="AE2117" s="253"/>
      <c r="AF2117" s="253"/>
      <c r="AG2117" s="253"/>
      <c r="AH2117" s="253"/>
      <c r="AI2117" s="253"/>
      <c r="AP2117" s="313"/>
      <c r="AT2117" s="313"/>
    </row>
    <row r="2118" spans="1:46" s="312" customFormat="1" ht="15" customHeight="1" x14ac:dyDescent="0.25">
      <c r="A2118" s="297"/>
      <c r="B2118" s="297"/>
      <c r="C2118" s="253"/>
      <c r="D2118" s="253"/>
      <c r="E2118" s="253"/>
      <c r="F2118" s="253"/>
      <c r="G2118" s="253"/>
      <c r="H2118" s="253"/>
      <c r="I2118" s="253"/>
      <c r="J2118" s="253"/>
      <c r="K2118" s="253"/>
      <c r="L2118" s="253"/>
      <c r="M2118" s="253"/>
      <c r="N2118" s="253"/>
      <c r="O2118" s="253"/>
      <c r="P2118" s="253"/>
      <c r="Q2118" s="253"/>
      <c r="R2118" s="253"/>
      <c r="S2118" s="253"/>
      <c r="T2118" s="253"/>
      <c r="U2118" s="253"/>
      <c r="V2118" s="253"/>
      <c r="W2118" s="253"/>
      <c r="X2118" s="253"/>
      <c r="Y2118" s="253"/>
      <c r="Z2118" s="253"/>
      <c r="AA2118" s="253"/>
      <c r="AB2118" s="253"/>
      <c r="AC2118" s="253"/>
      <c r="AD2118" s="253"/>
      <c r="AE2118" s="253"/>
      <c r="AF2118" s="253"/>
      <c r="AG2118" s="253"/>
      <c r="AH2118" s="253"/>
      <c r="AI2118" s="253"/>
      <c r="AP2118" s="313"/>
      <c r="AT2118" s="313"/>
    </row>
    <row r="2119" spans="1:46" s="312" customFormat="1" ht="15" customHeight="1" x14ac:dyDescent="0.25">
      <c r="A2119" s="297"/>
      <c r="B2119" s="297"/>
      <c r="C2119" s="253"/>
      <c r="D2119" s="253"/>
      <c r="E2119" s="253"/>
      <c r="F2119" s="253"/>
      <c r="G2119" s="253"/>
      <c r="H2119" s="253"/>
      <c r="I2119" s="253"/>
      <c r="J2119" s="253"/>
      <c r="K2119" s="253"/>
      <c r="L2119" s="253"/>
      <c r="M2119" s="253"/>
      <c r="N2119" s="253"/>
      <c r="O2119" s="253"/>
      <c r="P2119" s="253"/>
      <c r="Q2119" s="253"/>
      <c r="R2119" s="253"/>
      <c r="S2119" s="253"/>
      <c r="T2119" s="253"/>
      <c r="U2119" s="253"/>
      <c r="V2119" s="253"/>
      <c r="W2119" s="253"/>
      <c r="X2119" s="253"/>
      <c r="Y2119" s="253"/>
      <c r="Z2119" s="253"/>
      <c r="AA2119" s="253"/>
      <c r="AB2119" s="253"/>
      <c r="AC2119" s="253"/>
      <c r="AD2119" s="253"/>
      <c r="AE2119" s="253"/>
      <c r="AF2119" s="253"/>
      <c r="AG2119" s="253"/>
      <c r="AH2119" s="253"/>
      <c r="AI2119" s="253"/>
      <c r="AP2119" s="313"/>
      <c r="AT2119" s="313"/>
    </row>
    <row r="2120" spans="1:46" s="312" customFormat="1" ht="15" customHeight="1" x14ac:dyDescent="0.25">
      <c r="A2120" s="297"/>
      <c r="B2120" s="297"/>
      <c r="C2120" s="253"/>
      <c r="D2120" s="253"/>
      <c r="E2120" s="253"/>
      <c r="F2120" s="253"/>
      <c r="G2120" s="253"/>
      <c r="H2120" s="253"/>
      <c r="I2120" s="253"/>
      <c r="J2120" s="253"/>
      <c r="K2120" s="253"/>
      <c r="L2120" s="253"/>
      <c r="M2120" s="253"/>
      <c r="N2120" s="253"/>
      <c r="O2120" s="253"/>
      <c r="P2120" s="253"/>
      <c r="Q2120" s="253"/>
      <c r="R2120" s="253"/>
      <c r="S2120" s="253"/>
      <c r="T2120" s="253"/>
      <c r="U2120" s="253"/>
      <c r="V2120" s="253"/>
      <c r="W2120" s="253"/>
      <c r="X2120" s="253"/>
      <c r="Y2120" s="253"/>
      <c r="Z2120" s="253"/>
      <c r="AA2120" s="253"/>
      <c r="AB2120" s="253"/>
      <c r="AC2120" s="253"/>
      <c r="AD2120" s="253"/>
      <c r="AE2120" s="253"/>
      <c r="AF2120" s="253"/>
      <c r="AG2120" s="253"/>
      <c r="AH2120" s="253"/>
      <c r="AI2120" s="253"/>
      <c r="AP2120" s="313"/>
      <c r="AT2120" s="313"/>
    </row>
    <row r="2121" spans="1:46" s="312" customFormat="1" ht="15" customHeight="1" x14ac:dyDescent="0.25">
      <c r="A2121" s="297"/>
      <c r="B2121" s="297"/>
      <c r="C2121" s="253"/>
      <c r="D2121" s="253"/>
      <c r="E2121" s="253"/>
      <c r="F2121" s="253"/>
      <c r="G2121" s="253"/>
      <c r="H2121" s="253"/>
      <c r="I2121" s="253"/>
      <c r="J2121" s="253"/>
      <c r="K2121" s="253"/>
      <c r="L2121" s="253"/>
      <c r="M2121" s="253"/>
      <c r="N2121" s="253"/>
      <c r="O2121" s="253"/>
      <c r="P2121" s="253"/>
      <c r="Q2121" s="253"/>
      <c r="R2121" s="253"/>
      <c r="S2121" s="253"/>
      <c r="T2121" s="253"/>
      <c r="U2121" s="253"/>
      <c r="V2121" s="253"/>
      <c r="W2121" s="253"/>
      <c r="X2121" s="253"/>
      <c r="Y2121" s="253"/>
      <c r="Z2121" s="253"/>
      <c r="AA2121" s="253"/>
      <c r="AB2121" s="253"/>
      <c r="AC2121" s="253"/>
      <c r="AD2121" s="253"/>
      <c r="AE2121" s="253"/>
      <c r="AF2121" s="253"/>
      <c r="AG2121" s="253"/>
      <c r="AH2121" s="253"/>
      <c r="AI2121" s="253"/>
      <c r="AP2121" s="313"/>
      <c r="AT2121" s="313"/>
    </row>
    <row r="2122" spans="1:46" s="312" customFormat="1" ht="15" customHeight="1" x14ac:dyDescent="0.25">
      <c r="A2122" s="297"/>
      <c r="B2122" s="297"/>
      <c r="C2122" s="253"/>
      <c r="D2122" s="253"/>
      <c r="E2122" s="253"/>
      <c r="F2122" s="253"/>
      <c r="G2122" s="253"/>
      <c r="H2122" s="253"/>
      <c r="I2122" s="253"/>
      <c r="J2122" s="253"/>
      <c r="K2122" s="253"/>
      <c r="L2122" s="253"/>
      <c r="M2122" s="253"/>
      <c r="N2122" s="253"/>
      <c r="O2122" s="253"/>
      <c r="P2122" s="253"/>
      <c r="Q2122" s="253"/>
      <c r="R2122" s="253"/>
      <c r="S2122" s="253"/>
      <c r="T2122" s="253"/>
      <c r="U2122" s="253"/>
      <c r="V2122" s="253"/>
      <c r="W2122" s="253"/>
      <c r="X2122" s="253"/>
      <c r="Y2122" s="253"/>
      <c r="Z2122" s="253"/>
      <c r="AA2122" s="253"/>
      <c r="AB2122" s="253"/>
      <c r="AC2122" s="253"/>
      <c r="AD2122" s="253"/>
      <c r="AE2122" s="253"/>
      <c r="AF2122" s="253"/>
      <c r="AG2122" s="253"/>
      <c r="AH2122" s="253"/>
      <c r="AI2122" s="253"/>
      <c r="AP2122" s="313"/>
      <c r="AT2122" s="313"/>
    </row>
    <row r="2123" spans="1:46" s="312" customFormat="1" ht="15" customHeight="1" x14ac:dyDescent="0.25">
      <c r="A2123" s="297"/>
      <c r="B2123" s="297"/>
      <c r="C2123" s="253"/>
      <c r="D2123" s="253"/>
      <c r="E2123" s="253"/>
      <c r="F2123" s="253"/>
      <c r="G2123" s="253"/>
      <c r="H2123" s="253"/>
      <c r="I2123" s="253"/>
      <c r="J2123" s="253"/>
      <c r="K2123" s="253"/>
      <c r="L2123" s="253"/>
      <c r="M2123" s="253"/>
      <c r="N2123" s="253"/>
      <c r="O2123" s="253"/>
      <c r="P2123" s="253"/>
      <c r="Q2123" s="253"/>
      <c r="R2123" s="253"/>
      <c r="S2123" s="253"/>
      <c r="T2123" s="253"/>
      <c r="U2123" s="253"/>
      <c r="V2123" s="253"/>
      <c r="W2123" s="253"/>
      <c r="X2123" s="253"/>
      <c r="Y2123" s="253"/>
      <c r="Z2123" s="253"/>
      <c r="AA2123" s="253"/>
      <c r="AB2123" s="253"/>
      <c r="AC2123" s="253"/>
      <c r="AD2123" s="253"/>
      <c r="AE2123" s="253"/>
      <c r="AF2123" s="253"/>
      <c r="AG2123" s="253"/>
      <c r="AH2123" s="253"/>
      <c r="AI2123" s="253"/>
      <c r="AP2123" s="313"/>
      <c r="AT2123" s="313"/>
    </row>
    <row r="2124" spans="1:46" s="312" customFormat="1" ht="15" customHeight="1" x14ac:dyDescent="0.25">
      <c r="A2124" s="297"/>
      <c r="B2124" s="297"/>
      <c r="C2124" s="253"/>
      <c r="D2124" s="253"/>
      <c r="E2124" s="253"/>
      <c r="F2124" s="253"/>
      <c r="G2124" s="253"/>
      <c r="H2124" s="253"/>
      <c r="I2124" s="253"/>
      <c r="J2124" s="253"/>
      <c r="K2124" s="253"/>
      <c r="L2124" s="253"/>
      <c r="M2124" s="253"/>
      <c r="N2124" s="253"/>
      <c r="O2124" s="253"/>
      <c r="P2124" s="253"/>
      <c r="Q2124" s="253"/>
      <c r="R2124" s="253"/>
      <c r="S2124" s="253"/>
      <c r="T2124" s="253"/>
      <c r="U2124" s="253"/>
      <c r="V2124" s="253"/>
      <c r="W2124" s="253"/>
      <c r="X2124" s="253"/>
      <c r="Y2124" s="253"/>
      <c r="Z2124" s="253"/>
      <c r="AA2124" s="253"/>
      <c r="AB2124" s="253"/>
      <c r="AC2124" s="253"/>
      <c r="AD2124" s="253"/>
      <c r="AE2124" s="253"/>
      <c r="AF2124" s="253"/>
      <c r="AG2124" s="253"/>
      <c r="AH2124" s="253"/>
      <c r="AI2124" s="253"/>
      <c r="AP2124" s="313"/>
      <c r="AT2124" s="313"/>
    </row>
    <row r="2125" spans="1:46" s="312" customFormat="1" ht="15" customHeight="1" x14ac:dyDescent="0.25">
      <c r="A2125" s="297"/>
      <c r="B2125" s="297"/>
      <c r="C2125" s="253"/>
      <c r="D2125" s="253"/>
      <c r="E2125" s="253"/>
      <c r="F2125" s="253"/>
      <c r="G2125" s="253"/>
      <c r="H2125" s="253"/>
      <c r="I2125" s="253"/>
      <c r="J2125" s="253"/>
      <c r="K2125" s="253"/>
      <c r="L2125" s="253"/>
      <c r="M2125" s="253"/>
      <c r="N2125" s="253"/>
      <c r="O2125" s="253"/>
      <c r="P2125" s="253"/>
      <c r="Q2125" s="253"/>
      <c r="R2125" s="253"/>
      <c r="S2125" s="253"/>
      <c r="T2125" s="253"/>
      <c r="U2125" s="253"/>
      <c r="V2125" s="253"/>
      <c r="W2125" s="253"/>
      <c r="X2125" s="253"/>
      <c r="Y2125" s="253"/>
      <c r="Z2125" s="253"/>
      <c r="AA2125" s="253"/>
      <c r="AB2125" s="253"/>
      <c r="AC2125" s="253"/>
      <c r="AD2125" s="253"/>
      <c r="AE2125" s="253"/>
      <c r="AF2125" s="253"/>
      <c r="AG2125" s="253"/>
      <c r="AH2125" s="253"/>
      <c r="AI2125" s="253"/>
      <c r="AP2125" s="313"/>
      <c r="AT2125" s="313"/>
    </row>
    <row r="2126" spans="1:46" s="312" customFormat="1" ht="15" customHeight="1" x14ac:dyDescent="0.25">
      <c r="A2126" s="297"/>
      <c r="B2126" s="297"/>
      <c r="C2126" s="253"/>
      <c r="D2126" s="253"/>
      <c r="E2126" s="253"/>
      <c r="F2126" s="253"/>
      <c r="G2126" s="253"/>
      <c r="H2126" s="253"/>
      <c r="I2126" s="253"/>
      <c r="J2126" s="253"/>
      <c r="K2126" s="253"/>
      <c r="L2126" s="253"/>
      <c r="M2126" s="253"/>
      <c r="N2126" s="253"/>
      <c r="O2126" s="253"/>
      <c r="P2126" s="253"/>
      <c r="Q2126" s="253"/>
      <c r="R2126" s="253"/>
      <c r="S2126" s="253"/>
      <c r="T2126" s="253"/>
      <c r="U2126" s="253"/>
      <c r="V2126" s="253"/>
      <c r="W2126" s="253"/>
      <c r="X2126" s="253"/>
      <c r="Y2126" s="253"/>
      <c r="Z2126" s="253"/>
      <c r="AA2126" s="253"/>
      <c r="AB2126" s="253"/>
      <c r="AC2126" s="253"/>
      <c r="AD2126" s="253"/>
      <c r="AE2126" s="253"/>
      <c r="AF2126" s="253"/>
      <c r="AG2126" s="253"/>
      <c r="AH2126" s="253"/>
      <c r="AI2126" s="253"/>
      <c r="AP2126" s="313"/>
      <c r="AT2126" s="313"/>
    </row>
    <row r="2127" spans="1:46" s="312" customFormat="1" ht="15" customHeight="1" x14ac:dyDescent="0.25">
      <c r="A2127" s="297"/>
      <c r="B2127" s="297"/>
      <c r="C2127" s="253"/>
      <c r="D2127" s="253"/>
      <c r="E2127" s="253"/>
      <c r="F2127" s="253"/>
      <c r="G2127" s="253"/>
      <c r="H2127" s="253"/>
      <c r="I2127" s="253"/>
      <c r="J2127" s="253"/>
      <c r="K2127" s="253"/>
      <c r="L2127" s="253"/>
      <c r="M2127" s="253"/>
      <c r="N2127" s="253"/>
      <c r="O2127" s="253"/>
      <c r="P2127" s="253"/>
      <c r="Q2127" s="253"/>
      <c r="R2127" s="253"/>
      <c r="S2127" s="253"/>
      <c r="T2127" s="253"/>
      <c r="U2127" s="253"/>
      <c r="V2127" s="253"/>
      <c r="W2127" s="253"/>
      <c r="X2127" s="253"/>
      <c r="Y2127" s="253"/>
      <c r="Z2127" s="253"/>
      <c r="AA2127" s="253"/>
      <c r="AB2127" s="253"/>
      <c r="AC2127" s="253"/>
      <c r="AD2127" s="253"/>
      <c r="AE2127" s="253"/>
      <c r="AF2127" s="253"/>
      <c r="AG2127" s="253"/>
      <c r="AH2127" s="253"/>
      <c r="AI2127" s="253"/>
      <c r="AP2127" s="313"/>
      <c r="AT2127" s="313"/>
    </row>
    <row r="2128" spans="1:46" s="312" customFormat="1" ht="15" customHeight="1" x14ac:dyDescent="0.25">
      <c r="A2128" s="297"/>
      <c r="B2128" s="297"/>
      <c r="C2128" s="253"/>
      <c r="D2128" s="253"/>
      <c r="E2128" s="253"/>
      <c r="F2128" s="253"/>
      <c r="G2128" s="253"/>
      <c r="H2128" s="253"/>
      <c r="I2128" s="253"/>
      <c r="J2128" s="253"/>
      <c r="K2128" s="253"/>
      <c r="L2128" s="253"/>
      <c r="M2128" s="253"/>
      <c r="N2128" s="253"/>
      <c r="O2128" s="253"/>
      <c r="P2128" s="253"/>
      <c r="Q2128" s="253"/>
      <c r="R2128" s="253"/>
      <c r="S2128" s="253"/>
      <c r="T2128" s="253"/>
      <c r="U2128" s="253"/>
      <c r="V2128" s="253"/>
      <c r="W2128" s="253"/>
      <c r="X2128" s="253"/>
      <c r="Y2128" s="253"/>
      <c r="Z2128" s="253"/>
      <c r="AA2128" s="253"/>
      <c r="AB2128" s="253"/>
      <c r="AC2128" s="253"/>
      <c r="AD2128" s="253"/>
      <c r="AE2128" s="253"/>
      <c r="AF2128" s="253"/>
      <c r="AG2128" s="253"/>
      <c r="AH2128" s="253"/>
      <c r="AI2128" s="253"/>
      <c r="AP2128" s="313"/>
      <c r="AT2128" s="313"/>
    </row>
    <row r="2129" spans="1:46" s="312" customFormat="1" ht="15" customHeight="1" x14ac:dyDescent="0.25">
      <c r="A2129" s="297"/>
      <c r="B2129" s="297"/>
      <c r="C2129" s="253"/>
      <c r="D2129" s="253"/>
      <c r="E2129" s="253"/>
      <c r="F2129" s="253"/>
      <c r="G2129" s="253"/>
      <c r="H2129" s="253"/>
      <c r="I2129" s="253"/>
      <c r="J2129" s="253"/>
      <c r="K2129" s="253"/>
      <c r="L2129" s="253"/>
      <c r="M2129" s="253"/>
      <c r="N2129" s="253"/>
      <c r="O2129" s="253"/>
      <c r="P2129" s="253"/>
      <c r="Q2129" s="253"/>
      <c r="R2129" s="253"/>
      <c r="S2129" s="253"/>
      <c r="T2129" s="253"/>
      <c r="U2129" s="253"/>
      <c r="V2129" s="253"/>
      <c r="W2129" s="253"/>
      <c r="X2129" s="253"/>
      <c r="Y2129" s="253"/>
      <c r="Z2129" s="253"/>
      <c r="AA2129" s="253"/>
      <c r="AB2129" s="253"/>
      <c r="AC2129" s="253"/>
      <c r="AD2129" s="253"/>
      <c r="AE2129" s="253"/>
      <c r="AF2129" s="253"/>
      <c r="AG2129" s="253"/>
      <c r="AH2129" s="253"/>
      <c r="AI2129" s="253"/>
      <c r="AP2129" s="313"/>
      <c r="AT2129" s="313"/>
    </row>
    <row r="2130" spans="1:46" s="312" customFormat="1" ht="15" customHeight="1" x14ac:dyDescent="0.25">
      <c r="A2130" s="297"/>
      <c r="B2130" s="297"/>
      <c r="C2130" s="253"/>
      <c r="D2130" s="253"/>
      <c r="E2130" s="253"/>
      <c r="F2130" s="253"/>
      <c r="G2130" s="253"/>
      <c r="H2130" s="253"/>
      <c r="I2130" s="253"/>
      <c r="J2130" s="253"/>
      <c r="K2130" s="253"/>
      <c r="L2130" s="253"/>
      <c r="M2130" s="253"/>
      <c r="N2130" s="253"/>
      <c r="O2130" s="253"/>
      <c r="P2130" s="253"/>
      <c r="Q2130" s="253"/>
      <c r="R2130" s="253"/>
      <c r="S2130" s="253"/>
      <c r="T2130" s="253"/>
      <c r="U2130" s="253"/>
      <c r="V2130" s="253"/>
      <c r="W2130" s="253"/>
      <c r="X2130" s="253"/>
      <c r="Y2130" s="253"/>
      <c r="Z2130" s="253"/>
      <c r="AA2130" s="253"/>
      <c r="AB2130" s="253"/>
      <c r="AC2130" s="253"/>
      <c r="AD2130" s="253"/>
      <c r="AE2130" s="253"/>
      <c r="AF2130" s="253"/>
      <c r="AG2130" s="253"/>
      <c r="AH2130" s="253"/>
      <c r="AI2130" s="253"/>
      <c r="AP2130" s="313"/>
      <c r="AT2130" s="313"/>
    </row>
    <row r="2131" spans="1:46" s="312" customFormat="1" ht="15" customHeight="1" x14ac:dyDescent="0.25">
      <c r="A2131" s="297"/>
      <c r="B2131" s="297"/>
      <c r="C2131" s="253"/>
      <c r="D2131" s="253"/>
      <c r="E2131" s="253"/>
      <c r="F2131" s="253"/>
      <c r="G2131" s="253"/>
      <c r="H2131" s="253"/>
      <c r="I2131" s="253"/>
      <c r="J2131" s="253"/>
      <c r="K2131" s="253"/>
      <c r="L2131" s="253"/>
      <c r="M2131" s="253"/>
      <c r="N2131" s="253"/>
      <c r="O2131" s="253"/>
      <c r="P2131" s="253"/>
      <c r="Q2131" s="253"/>
      <c r="R2131" s="253"/>
      <c r="S2131" s="253"/>
      <c r="T2131" s="253"/>
      <c r="U2131" s="253"/>
      <c r="V2131" s="253"/>
      <c r="W2131" s="253"/>
      <c r="X2131" s="253"/>
      <c r="Y2131" s="253"/>
      <c r="Z2131" s="253"/>
      <c r="AA2131" s="253"/>
      <c r="AB2131" s="253"/>
      <c r="AC2131" s="253"/>
      <c r="AD2131" s="253"/>
      <c r="AE2131" s="253"/>
      <c r="AF2131" s="253"/>
      <c r="AG2131" s="253"/>
      <c r="AH2131" s="253"/>
      <c r="AI2131" s="253"/>
      <c r="AP2131" s="313"/>
      <c r="AT2131" s="313"/>
    </row>
    <row r="2132" spans="1:46" s="312" customFormat="1" ht="15" customHeight="1" x14ac:dyDescent="0.25">
      <c r="A2132" s="297"/>
      <c r="B2132" s="297"/>
      <c r="C2132" s="253"/>
      <c r="D2132" s="253"/>
      <c r="E2132" s="253"/>
      <c r="F2132" s="253"/>
      <c r="G2132" s="253"/>
      <c r="H2132" s="253"/>
      <c r="I2132" s="253"/>
      <c r="J2132" s="253"/>
      <c r="K2132" s="253"/>
      <c r="L2132" s="253"/>
      <c r="M2132" s="253"/>
      <c r="N2132" s="253"/>
      <c r="O2132" s="253"/>
      <c r="P2132" s="253"/>
      <c r="Q2132" s="253"/>
      <c r="R2132" s="253"/>
      <c r="S2132" s="253"/>
      <c r="T2132" s="253"/>
      <c r="U2132" s="253"/>
      <c r="V2132" s="253"/>
      <c r="W2132" s="253"/>
      <c r="X2132" s="253"/>
      <c r="Y2132" s="253"/>
      <c r="Z2132" s="253"/>
      <c r="AA2132" s="253"/>
      <c r="AB2132" s="253"/>
      <c r="AC2132" s="253"/>
      <c r="AD2132" s="253"/>
      <c r="AE2132" s="253"/>
      <c r="AF2132" s="253"/>
      <c r="AG2132" s="253"/>
      <c r="AH2132" s="253"/>
      <c r="AI2132" s="253"/>
      <c r="AP2132" s="313"/>
      <c r="AT2132" s="313"/>
    </row>
    <row r="2133" spans="1:46" s="312" customFormat="1" ht="15" customHeight="1" x14ac:dyDescent="0.25">
      <c r="A2133" s="297"/>
      <c r="B2133" s="297"/>
      <c r="C2133" s="253"/>
      <c r="D2133" s="253"/>
      <c r="E2133" s="253"/>
      <c r="F2133" s="253"/>
      <c r="G2133" s="253"/>
      <c r="H2133" s="253"/>
      <c r="I2133" s="253"/>
      <c r="J2133" s="253"/>
      <c r="K2133" s="253"/>
      <c r="L2133" s="253"/>
      <c r="M2133" s="253"/>
      <c r="N2133" s="253"/>
      <c r="O2133" s="253"/>
      <c r="P2133" s="253"/>
      <c r="Q2133" s="253"/>
      <c r="R2133" s="253"/>
      <c r="S2133" s="253"/>
      <c r="T2133" s="253"/>
      <c r="U2133" s="253"/>
      <c r="V2133" s="253"/>
      <c r="W2133" s="253"/>
      <c r="X2133" s="253"/>
      <c r="Y2133" s="253"/>
      <c r="Z2133" s="253"/>
      <c r="AA2133" s="253"/>
      <c r="AB2133" s="253"/>
      <c r="AC2133" s="253"/>
      <c r="AD2133" s="253"/>
      <c r="AE2133" s="253"/>
      <c r="AF2133" s="253"/>
      <c r="AG2133" s="253"/>
      <c r="AH2133" s="253"/>
      <c r="AI2133" s="253"/>
      <c r="AP2133" s="313"/>
      <c r="AT2133" s="313"/>
    </row>
    <row r="2134" spans="1:46" s="312" customFormat="1" ht="15" customHeight="1" x14ac:dyDescent="0.25">
      <c r="A2134" s="297"/>
      <c r="B2134" s="297"/>
      <c r="C2134" s="253"/>
      <c r="D2134" s="253"/>
      <c r="E2134" s="253"/>
      <c r="F2134" s="253"/>
      <c r="G2134" s="253"/>
      <c r="H2134" s="253"/>
      <c r="I2134" s="253"/>
      <c r="J2134" s="253"/>
      <c r="K2134" s="253"/>
      <c r="L2134" s="253"/>
      <c r="M2134" s="253"/>
      <c r="N2134" s="253"/>
      <c r="O2134" s="253"/>
      <c r="P2134" s="253"/>
      <c r="Q2134" s="253"/>
      <c r="R2134" s="253"/>
      <c r="S2134" s="253"/>
      <c r="T2134" s="253"/>
      <c r="U2134" s="253"/>
      <c r="V2134" s="253"/>
      <c r="W2134" s="253"/>
      <c r="X2134" s="253"/>
      <c r="Y2134" s="253"/>
      <c r="Z2134" s="253"/>
      <c r="AA2134" s="253"/>
      <c r="AB2134" s="253"/>
      <c r="AC2134" s="253"/>
      <c r="AD2134" s="253"/>
      <c r="AE2134" s="253"/>
      <c r="AF2134" s="253"/>
      <c r="AG2134" s="253"/>
      <c r="AH2134" s="253"/>
      <c r="AI2134" s="253"/>
      <c r="AP2134" s="313"/>
      <c r="AT2134" s="313"/>
    </row>
    <row r="2135" spans="1:46" s="312" customFormat="1" ht="15" customHeight="1" x14ac:dyDescent="0.25">
      <c r="A2135" s="297"/>
      <c r="B2135" s="297"/>
      <c r="C2135" s="253"/>
      <c r="D2135" s="253"/>
      <c r="E2135" s="253"/>
      <c r="F2135" s="253"/>
      <c r="G2135" s="253"/>
      <c r="H2135" s="253"/>
      <c r="I2135" s="253"/>
      <c r="J2135" s="253"/>
      <c r="K2135" s="253"/>
      <c r="L2135" s="253"/>
      <c r="M2135" s="253"/>
      <c r="N2135" s="253"/>
      <c r="O2135" s="253"/>
      <c r="P2135" s="253"/>
      <c r="Q2135" s="253"/>
      <c r="R2135" s="253"/>
      <c r="S2135" s="253"/>
      <c r="T2135" s="253"/>
      <c r="U2135" s="253"/>
      <c r="V2135" s="253"/>
      <c r="W2135" s="253"/>
      <c r="X2135" s="253"/>
      <c r="Y2135" s="253"/>
      <c r="Z2135" s="253"/>
      <c r="AA2135" s="253"/>
      <c r="AB2135" s="253"/>
      <c r="AC2135" s="253"/>
      <c r="AD2135" s="253"/>
      <c r="AE2135" s="253"/>
      <c r="AF2135" s="253"/>
      <c r="AG2135" s="253"/>
      <c r="AH2135" s="253"/>
      <c r="AI2135" s="253"/>
      <c r="AP2135" s="313"/>
      <c r="AT2135" s="313"/>
    </row>
    <row r="2136" spans="1:46" s="312" customFormat="1" ht="15" customHeight="1" x14ac:dyDescent="0.25">
      <c r="A2136" s="297"/>
      <c r="B2136" s="297"/>
      <c r="C2136" s="253"/>
      <c r="D2136" s="253"/>
      <c r="E2136" s="253"/>
      <c r="F2136" s="253"/>
      <c r="G2136" s="253"/>
      <c r="H2136" s="253"/>
      <c r="I2136" s="253"/>
      <c r="J2136" s="253"/>
      <c r="K2136" s="253"/>
      <c r="L2136" s="253"/>
      <c r="M2136" s="253"/>
      <c r="N2136" s="253"/>
      <c r="O2136" s="253"/>
      <c r="P2136" s="253"/>
      <c r="Q2136" s="253"/>
      <c r="R2136" s="253"/>
      <c r="S2136" s="253"/>
      <c r="T2136" s="253"/>
      <c r="U2136" s="253"/>
      <c r="V2136" s="253"/>
      <c r="W2136" s="253"/>
      <c r="X2136" s="253"/>
      <c r="Y2136" s="253"/>
      <c r="Z2136" s="253"/>
      <c r="AA2136" s="253"/>
      <c r="AB2136" s="253"/>
      <c r="AC2136" s="253"/>
      <c r="AD2136" s="253"/>
      <c r="AE2136" s="253"/>
      <c r="AF2136" s="253"/>
      <c r="AG2136" s="253"/>
      <c r="AH2136" s="253"/>
      <c r="AI2136" s="253"/>
      <c r="AP2136" s="313"/>
      <c r="AT2136" s="313"/>
    </row>
    <row r="2137" spans="1:46" s="312" customFormat="1" ht="15" customHeight="1" x14ac:dyDescent="0.25">
      <c r="A2137" s="297"/>
      <c r="B2137" s="297"/>
      <c r="C2137" s="253"/>
      <c r="D2137" s="253"/>
      <c r="E2137" s="253"/>
      <c r="F2137" s="253"/>
      <c r="G2137" s="253"/>
      <c r="H2137" s="253"/>
      <c r="I2137" s="253"/>
      <c r="J2137" s="253"/>
      <c r="K2137" s="253"/>
      <c r="L2137" s="253"/>
      <c r="M2137" s="253"/>
      <c r="N2137" s="253"/>
      <c r="O2137" s="253"/>
      <c r="P2137" s="253"/>
      <c r="Q2137" s="253"/>
      <c r="R2137" s="253"/>
      <c r="S2137" s="253"/>
      <c r="T2137" s="253"/>
      <c r="U2137" s="253"/>
      <c r="V2137" s="253"/>
      <c r="W2137" s="253"/>
      <c r="X2137" s="253"/>
      <c r="Y2137" s="253"/>
      <c r="Z2137" s="253"/>
      <c r="AA2137" s="253"/>
      <c r="AB2137" s="253"/>
      <c r="AC2137" s="253"/>
      <c r="AD2137" s="253"/>
      <c r="AE2137" s="253"/>
      <c r="AF2137" s="253"/>
      <c r="AG2137" s="253"/>
      <c r="AH2137" s="253"/>
      <c r="AI2137" s="253"/>
      <c r="AP2137" s="313"/>
      <c r="AT2137" s="313"/>
    </row>
    <row r="2138" spans="1:46" s="312" customFormat="1" ht="15" customHeight="1" x14ac:dyDescent="0.25">
      <c r="A2138" s="297"/>
      <c r="B2138" s="297"/>
      <c r="C2138" s="253"/>
      <c r="D2138" s="253"/>
      <c r="E2138" s="253"/>
      <c r="F2138" s="253"/>
      <c r="G2138" s="253"/>
      <c r="H2138" s="253"/>
      <c r="I2138" s="253"/>
      <c r="J2138" s="253"/>
      <c r="K2138" s="253"/>
      <c r="L2138" s="253"/>
      <c r="M2138" s="253"/>
      <c r="N2138" s="253"/>
      <c r="O2138" s="253"/>
      <c r="P2138" s="253"/>
      <c r="Q2138" s="253"/>
      <c r="R2138" s="253"/>
      <c r="S2138" s="253"/>
      <c r="T2138" s="253"/>
      <c r="U2138" s="253"/>
      <c r="V2138" s="253"/>
      <c r="W2138" s="253"/>
      <c r="X2138" s="253"/>
      <c r="Y2138" s="253"/>
      <c r="Z2138" s="253"/>
      <c r="AA2138" s="253"/>
      <c r="AB2138" s="253"/>
      <c r="AC2138" s="253"/>
      <c r="AD2138" s="253"/>
      <c r="AE2138" s="253"/>
      <c r="AF2138" s="253"/>
      <c r="AG2138" s="253"/>
      <c r="AH2138" s="253"/>
      <c r="AI2138" s="253"/>
      <c r="AP2138" s="313"/>
      <c r="AT2138" s="313"/>
    </row>
    <row r="2139" spans="1:46" s="312" customFormat="1" ht="15" customHeight="1" x14ac:dyDescent="0.25">
      <c r="A2139" s="297"/>
      <c r="B2139" s="297"/>
      <c r="C2139" s="253"/>
      <c r="D2139" s="253"/>
      <c r="E2139" s="253"/>
      <c r="F2139" s="253"/>
      <c r="G2139" s="253"/>
      <c r="H2139" s="253"/>
      <c r="I2139" s="253"/>
      <c r="J2139" s="253"/>
      <c r="K2139" s="253"/>
      <c r="L2139" s="253"/>
      <c r="M2139" s="253"/>
      <c r="N2139" s="253"/>
      <c r="O2139" s="253"/>
      <c r="P2139" s="253"/>
      <c r="Q2139" s="253"/>
      <c r="R2139" s="253"/>
      <c r="S2139" s="253"/>
      <c r="T2139" s="253"/>
      <c r="U2139" s="253"/>
      <c r="V2139" s="253"/>
      <c r="W2139" s="253"/>
      <c r="X2139" s="253"/>
      <c r="Y2139" s="253"/>
      <c r="Z2139" s="253"/>
      <c r="AA2139" s="253"/>
      <c r="AB2139" s="253"/>
      <c r="AC2139" s="253"/>
      <c r="AD2139" s="253"/>
      <c r="AE2139" s="253"/>
      <c r="AF2139" s="253"/>
      <c r="AG2139" s="253"/>
      <c r="AH2139" s="253"/>
      <c r="AI2139" s="253"/>
      <c r="AP2139" s="313"/>
      <c r="AT2139" s="313"/>
    </row>
    <row r="2140" spans="1:46" s="312" customFormat="1" ht="15" customHeight="1" x14ac:dyDescent="0.25">
      <c r="A2140" s="297"/>
      <c r="B2140" s="297"/>
      <c r="C2140" s="253"/>
      <c r="D2140" s="253"/>
      <c r="E2140" s="253"/>
      <c r="F2140" s="253"/>
      <c r="G2140" s="253"/>
      <c r="H2140" s="253"/>
      <c r="I2140" s="253"/>
      <c r="J2140" s="253"/>
      <c r="K2140" s="253"/>
      <c r="L2140" s="253"/>
      <c r="M2140" s="253"/>
      <c r="N2140" s="253"/>
      <c r="O2140" s="253"/>
      <c r="P2140" s="253"/>
      <c r="Q2140" s="253"/>
      <c r="R2140" s="253"/>
      <c r="S2140" s="253"/>
      <c r="T2140" s="253"/>
      <c r="U2140" s="253"/>
      <c r="V2140" s="253"/>
      <c r="W2140" s="253"/>
      <c r="X2140" s="253"/>
      <c r="Y2140" s="253"/>
      <c r="Z2140" s="253"/>
      <c r="AA2140" s="253"/>
      <c r="AB2140" s="253"/>
      <c r="AC2140" s="253"/>
      <c r="AD2140" s="253"/>
      <c r="AE2140" s="253"/>
      <c r="AF2140" s="253"/>
      <c r="AG2140" s="253"/>
      <c r="AH2140" s="253"/>
      <c r="AI2140" s="253"/>
      <c r="AP2140" s="313"/>
      <c r="AT2140" s="313"/>
    </row>
    <row r="2141" spans="1:46" s="312" customFormat="1" ht="15" customHeight="1" x14ac:dyDescent="0.25">
      <c r="A2141" s="297"/>
      <c r="B2141" s="297"/>
      <c r="C2141" s="253"/>
      <c r="D2141" s="253"/>
      <c r="E2141" s="253"/>
      <c r="F2141" s="253"/>
      <c r="G2141" s="253"/>
      <c r="H2141" s="253"/>
      <c r="I2141" s="253"/>
      <c r="J2141" s="253"/>
      <c r="K2141" s="253"/>
      <c r="L2141" s="253"/>
      <c r="M2141" s="253"/>
      <c r="N2141" s="253"/>
      <c r="O2141" s="253"/>
      <c r="P2141" s="253"/>
      <c r="Q2141" s="253"/>
      <c r="R2141" s="253"/>
      <c r="S2141" s="253"/>
      <c r="T2141" s="253"/>
      <c r="U2141" s="253"/>
      <c r="V2141" s="253"/>
      <c r="W2141" s="253"/>
      <c r="X2141" s="253"/>
      <c r="Y2141" s="253"/>
      <c r="Z2141" s="253"/>
      <c r="AA2141" s="253"/>
      <c r="AB2141" s="253"/>
      <c r="AC2141" s="253"/>
      <c r="AD2141" s="253"/>
      <c r="AE2141" s="253"/>
      <c r="AF2141" s="253"/>
      <c r="AG2141" s="253"/>
      <c r="AH2141" s="253"/>
      <c r="AI2141" s="253"/>
      <c r="AP2141" s="313"/>
      <c r="AT2141" s="313"/>
    </row>
    <row r="2142" spans="1:46" s="312" customFormat="1" ht="15" customHeight="1" x14ac:dyDescent="0.25">
      <c r="A2142" s="297"/>
      <c r="B2142" s="297"/>
      <c r="C2142" s="253"/>
      <c r="D2142" s="253"/>
      <c r="E2142" s="253"/>
      <c r="F2142" s="253"/>
      <c r="G2142" s="253"/>
      <c r="H2142" s="253"/>
      <c r="I2142" s="253"/>
      <c r="J2142" s="253"/>
      <c r="K2142" s="253"/>
      <c r="L2142" s="253"/>
      <c r="M2142" s="253"/>
      <c r="N2142" s="253"/>
      <c r="O2142" s="253"/>
      <c r="P2142" s="253"/>
      <c r="Q2142" s="253"/>
      <c r="R2142" s="253"/>
      <c r="S2142" s="253"/>
      <c r="T2142" s="253"/>
      <c r="U2142" s="253"/>
      <c r="V2142" s="253"/>
      <c r="W2142" s="253"/>
      <c r="X2142" s="253"/>
      <c r="Y2142" s="253"/>
      <c r="Z2142" s="253"/>
      <c r="AA2142" s="253"/>
      <c r="AB2142" s="253"/>
      <c r="AC2142" s="253"/>
      <c r="AD2142" s="253"/>
      <c r="AE2142" s="253"/>
      <c r="AF2142" s="253"/>
      <c r="AG2142" s="253"/>
      <c r="AH2142" s="253"/>
      <c r="AI2142" s="253"/>
      <c r="AP2142" s="313"/>
      <c r="AT2142" s="313"/>
    </row>
    <row r="2143" spans="1:46" s="312" customFormat="1" ht="15" customHeight="1" x14ac:dyDescent="0.25">
      <c r="A2143" s="297"/>
      <c r="B2143" s="297"/>
      <c r="C2143" s="253"/>
      <c r="D2143" s="253"/>
      <c r="E2143" s="253"/>
      <c r="F2143" s="253"/>
      <c r="G2143" s="253"/>
      <c r="H2143" s="253"/>
      <c r="I2143" s="253"/>
      <c r="J2143" s="253"/>
      <c r="K2143" s="253"/>
      <c r="L2143" s="253"/>
      <c r="M2143" s="253"/>
      <c r="N2143" s="253"/>
      <c r="O2143" s="253"/>
      <c r="P2143" s="253"/>
      <c r="Q2143" s="253"/>
      <c r="R2143" s="253"/>
      <c r="S2143" s="253"/>
      <c r="T2143" s="253"/>
      <c r="U2143" s="253"/>
      <c r="V2143" s="253"/>
      <c r="W2143" s="253"/>
      <c r="X2143" s="253"/>
      <c r="Y2143" s="253"/>
      <c r="Z2143" s="253"/>
      <c r="AA2143" s="253"/>
      <c r="AB2143" s="253"/>
      <c r="AC2143" s="253"/>
      <c r="AD2143" s="253"/>
      <c r="AE2143" s="253"/>
      <c r="AF2143" s="253"/>
      <c r="AG2143" s="253"/>
      <c r="AH2143" s="253"/>
      <c r="AI2143" s="253"/>
      <c r="AP2143" s="313"/>
      <c r="AT2143" s="313"/>
    </row>
    <row r="2144" spans="1:46" s="312" customFormat="1" ht="15" customHeight="1" x14ac:dyDescent="0.25">
      <c r="A2144" s="297"/>
      <c r="B2144" s="297"/>
      <c r="C2144" s="253"/>
      <c r="D2144" s="253"/>
      <c r="E2144" s="253"/>
      <c r="F2144" s="253"/>
      <c r="G2144" s="253"/>
      <c r="H2144" s="253"/>
      <c r="I2144" s="253"/>
      <c r="J2144" s="253"/>
      <c r="K2144" s="253"/>
      <c r="L2144" s="253"/>
      <c r="M2144" s="253"/>
      <c r="N2144" s="253"/>
      <c r="O2144" s="253"/>
      <c r="P2144" s="253"/>
      <c r="Q2144" s="253"/>
      <c r="R2144" s="253"/>
      <c r="S2144" s="253"/>
      <c r="T2144" s="253"/>
      <c r="U2144" s="253"/>
      <c r="V2144" s="253"/>
      <c r="W2144" s="253"/>
      <c r="X2144" s="253"/>
      <c r="Y2144" s="253"/>
      <c r="Z2144" s="253"/>
      <c r="AA2144" s="253"/>
      <c r="AB2144" s="253"/>
      <c r="AC2144" s="253"/>
      <c r="AD2144" s="253"/>
      <c r="AE2144" s="253"/>
      <c r="AF2144" s="253"/>
      <c r="AG2144" s="253"/>
      <c r="AH2144" s="253"/>
      <c r="AI2144" s="253"/>
      <c r="AP2144" s="313"/>
      <c r="AT2144" s="313"/>
    </row>
    <row r="2145" spans="1:46" s="312" customFormat="1" ht="15" customHeight="1" x14ac:dyDescent="0.25">
      <c r="A2145" s="297"/>
      <c r="B2145" s="297"/>
      <c r="C2145" s="253"/>
      <c r="D2145" s="253"/>
      <c r="E2145" s="253"/>
      <c r="F2145" s="253"/>
      <c r="G2145" s="253"/>
      <c r="H2145" s="253"/>
      <c r="I2145" s="253"/>
      <c r="J2145" s="253"/>
      <c r="K2145" s="253"/>
      <c r="L2145" s="253"/>
      <c r="M2145" s="253"/>
      <c r="N2145" s="253"/>
      <c r="O2145" s="253"/>
      <c r="P2145" s="253"/>
      <c r="Q2145" s="253"/>
      <c r="R2145" s="253"/>
      <c r="S2145" s="253"/>
      <c r="T2145" s="253"/>
      <c r="U2145" s="253"/>
      <c r="V2145" s="253"/>
      <c r="W2145" s="253"/>
      <c r="X2145" s="253"/>
      <c r="Y2145" s="253"/>
      <c r="Z2145" s="253"/>
      <c r="AA2145" s="253"/>
      <c r="AB2145" s="253"/>
      <c r="AC2145" s="253"/>
      <c r="AD2145" s="253"/>
      <c r="AE2145" s="253"/>
      <c r="AF2145" s="253"/>
      <c r="AG2145" s="253"/>
      <c r="AH2145" s="253"/>
      <c r="AI2145" s="253"/>
      <c r="AP2145" s="313"/>
      <c r="AT2145" s="313"/>
    </row>
    <row r="2146" spans="1:46" s="312" customFormat="1" ht="15" customHeight="1" x14ac:dyDescent="0.25">
      <c r="A2146" s="297"/>
      <c r="B2146" s="297"/>
      <c r="C2146" s="253"/>
      <c r="D2146" s="253"/>
      <c r="E2146" s="253"/>
      <c r="F2146" s="253"/>
      <c r="G2146" s="253"/>
      <c r="H2146" s="253"/>
      <c r="I2146" s="253"/>
      <c r="J2146" s="253"/>
      <c r="K2146" s="253"/>
      <c r="L2146" s="253"/>
      <c r="M2146" s="253"/>
      <c r="N2146" s="253"/>
      <c r="O2146" s="253"/>
      <c r="P2146" s="253"/>
      <c r="Q2146" s="253"/>
      <c r="R2146" s="253"/>
      <c r="S2146" s="253"/>
      <c r="T2146" s="253"/>
      <c r="U2146" s="253"/>
      <c r="V2146" s="253"/>
      <c r="W2146" s="253"/>
      <c r="X2146" s="253"/>
      <c r="Y2146" s="253"/>
      <c r="Z2146" s="253"/>
      <c r="AA2146" s="253"/>
      <c r="AB2146" s="253"/>
      <c r="AC2146" s="253"/>
      <c r="AD2146" s="253"/>
      <c r="AE2146" s="253"/>
      <c r="AF2146" s="253"/>
      <c r="AG2146" s="253"/>
      <c r="AH2146" s="253"/>
      <c r="AI2146" s="253"/>
      <c r="AP2146" s="313"/>
      <c r="AT2146" s="313"/>
    </row>
    <row r="2147" spans="1:46" s="312" customFormat="1" ht="15" customHeight="1" x14ac:dyDescent="0.25">
      <c r="A2147" s="297"/>
      <c r="B2147" s="297"/>
      <c r="C2147" s="253"/>
      <c r="D2147" s="253"/>
      <c r="E2147" s="253"/>
      <c r="F2147" s="253"/>
      <c r="G2147" s="253"/>
      <c r="H2147" s="253"/>
      <c r="I2147" s="253"/>
      <c r="J2147" s="253"/>
      <c r="K2147" s="253"/>
      <c r="L2147" s="253"/>
      <c r="M2147" s="253"/>
      <c r="N2147" s="253"/>
      <c r="O2147" s="253"/>
      <c r="P2147" s="253"/>
      <c r="Q2147" s="253"/>
      <c r="R2147" s="253"/>
      <c r="S2147" s="253"/>
      <c r="T2147" s="253"/>
      <c r="U2147" s="253"/>
      <c r="V2147" s="253"/>
      <c r="W2147" s="253"/>
      <c r="X2147" s="253"/>
      <c r="Y2147" s="253"/>
      <c r="Z2147" s="253"/>
      <c r="AA2147" s="253"/>
      <c r="AB2147" s="253"/>
      <c r="AC2147" s="253"/>
      <c r="AD2147" s="253"/>
      <c r="AE2147" s="253"/>
      <c r="AF2147" s="253"/>
      <c r="AG2147" s="253"/>
      <c r="AH2147" s="253"/>
      <c r="AI2147" s="253"/>
      <c r="AP2147" s="313"/>
      <c r="AT2147" s="313"/>
    </row>
    <row r="2148" spans="1:46" s="312" customFormat="1" ht="15" customHeight="1" x14ac:dyDescent="0.25">
      <c r="A2148" s="297"/>
      <c r="B2148" s="297"/>
      <c r="C2148" s="253"/>
      <c r="D2148" s="253"/>
      <c r="E2148" s="253"/>
      <c r="F2148" s="253"/>
      <c r="G2148" s="253"/>
      <c r="H2148" s="253"/>
      <c r="I2148" s="253"/>
      <c r="J2148" s="253"/>
      <c r="K2148" s="253"/>
      <c r="L2148" s="253"/>
      <c r="M2148" s="253"/>
      <c r="N2148" s="253"/>
      <c r="O2148" s="253"/>
      <c r="P2148" s="253"/>
      <c r="Q2148" s="253"/>
      <c r="R2148" s="253"/>
      <c r="S2148" s="253"/>
      <c r="T2148" s="253"/>
      <c r="U2148" s="253"/>
      <c r="V2148" s="253"/>
      <c r="W2148" s="253"/>
      <c r="X2148" s="253"/>
      <c r="Y2148" s="253"/>
      <c r="Z2148" s="253"/>
      <c r="AA2148" s="253"/>
      <c r="AB2148" s="253"/>
      <c r="AC2148" s="253"/>
      <c r="AD2148" s="253"/>
      <c r="AE2148" s="253"/>
      <c r="AF2148" s="253"/>
      <c r="AG2148" s="253"/>
      <c r="AH2148" s="253"/>
      <c r="AI2148" s="253"/>
      <c r="AP2148" s="313"/>
      <c r="AT2148" s="313"/>
    </row>
    <row r="2149" spans="1:46" s="312" customFormat="1" ht="15" customHeight="1" x14ac:dyDescent="0.25">
      <c r="A2149" s="297"/>
      <c r="B2149" s="297"/>
      <c r="C2149" s="253"/>
      <c r="D2149" s="253"/>
      <c r="E2149" s="253"/>
      <c r="F2149" s="253"/>
      <c r="G2149" s="253"/>
      <c r="H2149" s="253"/>
      <c r="I2149" s="253"/>
      <c r="J2149" s="253"/>
      <c r="K2149" s="253"/>
      <c r="L2149" s="253"/>
      <c r="M2149" s="253"/>
      <c r="N2149" s="253"/>
      <c r="O2149" s="253"/>
      <c r="P2149" s="253"/>
      <c r="Q2149" s="253"/>
      <c r="R2149" s="253"/>
      <c r="S2149" s="253"/>
      <c r="T2149" s="253"/>
      <c r="U2149" s="253"/>
      <c r="V2149" s="253"/>
      <c r="W2149" s="253"/>
      <c r="X2149" s="253"/>
      <c r="Y2149" s="253"/>
      <c r="Z2149" s="253"/>
      <c r="AA2149" s="253"/>
      <c r="AB2149" s="253"/>
      <c r="AC2149" s="253"/>
      <c r="AD2149" s="253"/>
      <c r="AE2149" s="253"/>
      <c r="AF2149" s="253"/>
      <c r="AG2149" s="253"/>
      <c r="AH2149" s="253"/>
      <c r="AI2149" s="253"/>
      <c r="AP2149" s="313"/>
      <c r="AT2149" s="313"/>
    </row>
    <row r="2150" spans="1:46" s="312" customFormat="1" ht="15" customHeight="1" x14ac:dyDescent="0.25">
      <c r="A2150" s="297"/>
      <c r="B2150" s="297"/>
      <c r="C2150" s="253"/>
      <c r="D2150" s="253"/>
      <c r="E2150" s="253"/>
      <c r="F2150" s="253"/>
      <c r="G2150" s="253"/>
      <c r="H2150" s="253"/>
      <c r="I2150" s="253"/>
      <c r="J2150" s="253"/>
      <c r="K2150" s="253"/>
      <c r="L2150" s="253"/>
      <c r="M2150" s="253"/>
      <c r="N2150" s="253"/>
      <c r="O2150" s="253"/>
      <c r="P2150" s="253"/>
      <c r="Q2150" s="253"/>
      <c r="R2150" s="253"/>
      <c r="S2150" s="253"/>
      <c r="T2150" s="253"/>
      <c r="U2150" s="253"/>
      <c r="V2150" s="253"/>
      <c r="W2150" s="253"/>
      <c r="X2150" s="253"/>
      <c r="Y2150" s="253"/>
      <c r="Z2150" s="253"/>
      <c r="AA2150" s="253"/>
      <c r="AB2150" s="253"/>
      <c r="AC2150" s="253"/>
      <c r="AD2150" s="253"/>
      <c r="AE2150" s="253"/>
      <c r="AF2150" s="253"/>
      <c r="AG2150" s="253"/>
      <c r="AH2150" s="253"/>
      <c r="AI2150" s="253"/>
      <c r="AP2150" s="313"/>
      <c r="AT2150" s="313"/>
    </row>
    <row r="2151" spans="1:46" s="312" customFormat="1" ht="15" customHeight="1" x14ac:dyDescent="0.25">
      <c r="A2151" s="297"/>
      <c r="B2151" s="297"/>
      <c r="C2151" s="253"/>
      <c r="D2151" s="253"/>
      <c r="E2151" s="253"/>
      <c r="F2151" s="253"/>
      <c r="G2151" s="253"/>
      <c r="H2151" s="253"/>
      <c r="I2151" s="253"/>
      <c r="J2151" s="253"/>
      <c r="K2151" s="253"/>
      <c r="L2151" s="253"/>
      <c r="M2151" s="253"/>
      <c r="N2151" s="253"/>
      <c r="O2151" s="253"/>
      <c r="P2151" s="253"/>
      <c r="Q2151" s="253"/>
      <c r="R2151" s="253"/>
      <c r="S2151" s="253"/>
      <c r="T2151" s="253"/>
      <c r="U2151" s="253"/>
      <c r="V2151" s="253"/>
      <c r="W2151" s="253"/>
      <c r="X2151" s="253"/>
      <c r="Y2151" s="253"/>
      <c r="Z2151" s="253"/>
      <c r="AA2151" s="253"/>
      <c r="AB2151" s="253"/>
      <c r="AC2151" s="253"/>
      <c r="AD2151" s="253"/>
      <c r="AE2151" s="253"/>
      <c r="AF2151" s="253"/>
      <c r="AG2151" s="253"/>
      <c r="AH2151" s="253"/>
      <c r="AI2151" s="253"/>
      <c r="AP2151" s="313"/>
      <c r="AT2151" s="313"/>
    </row>
    <row r="2152" spans="1:46" s="312" customFormat="1" ht="15" customHeight="1" x14ac:dyDescent="0.25">
      <c r="A2152" s="297"/>
      <c r="B2152" s="297"/>
      <c r="C2152" s="253"/>
      <c r="D2152" s="253"/>
      <c r="E2152" s="253"/>
      <c r="F2152" s="253"/>
      <c r="G2152" s="253"/>
      <c r="H2152" s="253"/>
      <c r="I2152" s="253"/>
      <c r="J2152" s="253"/>
      <c r="K2152" s="253"/>
      <c r="L2152" s="253"/>
      <c r="M2152" s="253"/>
      <c r="N2152" s="253"/>
      <c r="O2152" s="253"/>
      <c r="P2152" s="253"/>
      <c r="Q2152" s="253"/>
      <c r="R2152" s="253"/>
      <c r="S2152" s="253"/>
      <c r="T2152" s="253"/>
      <c r="U2152" s="253"/>
      <c r="V2152" s="253"/>
      <c r="W2152" s="253"/>
      <c r="X2152" s="253"/>
      <c r="Y2152" s="253"/>
      <c r="Z2152" s="253"/>
      <c r="AA2152" s="253"/>
      <c r="AB2152" s="253"/>
      <c r="AC2152" s="253"/>
      <c r="AD2152" s="253"/>
      <c r="AE2152" s="253"/>
      <c r="AF2152" s="253"/>
      <c r="AG2152" s="253"/>
      <c r="AH2152" s="253"/>
      <c r="AI2152" s="253"/>
      <c r="AP2152" s="313"/>
      <c r="AT2152" s="313"/>
    </row>
    <row r="2153" spans="1:46" s="312" customFormat="1" ht="15" customHeight="1" x14ac:dyDescent="0.25">
      <c r="A2153" s="297"/>
      <c r="B2153" s="297"/>
      <c r="C2153" s="253"/>
      <c r="D2153" s="253"/>
      <c r="E2153" s="253"/>
      <c r="F2153" s="253"/>
      <c r="G2153" s="253"/>
      <c r="H2153" s="253"/>
      <c r="I2153" s="253"/>
      <c r="J2153" s="253"/>
      <c r="K2153" s="253"/>
      <c r="L2153" s="253"/>
      <c r="M2153" s="253"/>
      <c r="N2153" s="253"/>
      <c r="O2153" s="253"/>
      <c r="P2153" s="253"/>
      <c r="Q2153" s="253"/>
      <c r="R2153" s="253"/>
      <c r="S2153" s="253"/>
      <c r="T2153" s="253"/>
      <c r="U2153" s="253"/>
      <c r="V2153" s="253"/>
      <c r="W2153" s="253"/>
      <c r="X2153" s="253"/>
      <c r="Y2153" s="253"/>
      <c r="Z2153" s="253"/>
      <c r="AA2153" s="253"/>
      <c r="AB2153" s="253"/>
      <c r="AC2153" s="253"/>
      <c r="AD2153" s="253"/>
      <c r="AE2153" s="253"/>
      <c r="AF2153" s="253"/>
      <c r="AG2153" s="253"/>
      <c r="AH2153" s="253"/>
      <c r="AI2153" s="253"/>
      <c r="AP2153" s="313"/>
      <c r="AT2153" s="313"/>
    </row>
    <row r="2154" spans="1:46" s="312" customFormat="1" ht="15" customHeight="1" x14ac:dyDescent="0.25">
      <c r="A2154" s="297"/>
      <c r="B2154" s="297"/>
      <c r="C2154" s="253"/>
      <c r="D2154" s="253"/>
      <c r="E2154" s="253"/>
      <c r="F2154" s="253"/>
      <c r="G2154" s="253"/>
      <c r="H2154" s="253"/>
      <c r="I2154" s="253"/>
      <c r="J2154" s="253"/>
      <c r="K2154" s="253"/>
      <c r="L2154" s="253"/>
      <c r="M2154" s="253"/>
      <c r="N2154" s="253"/>
      <c r="O2154" s="253"/>
      <c r="P2154" s="253"/>
      <c r="Q2154" s="253"/>
      <c r="R2154" s="253"/>
      <c r="S2154" s="253"/>
      <c r="T2154" s="253"/>
      <c r="U2154" s="253"/>
      <c r="V2154" s="253"/>
      <c r="W2154" s="253"/>
      <c r="X2154" s="253"/>
      <c r="Y2154" s="253"/>
      <c r="Z2154" s="253"/>
      <c r="AA2154" s="253"/>
      <c r="AB2154" s="253"/>
      <c r="AC2154" s="253"/>
      <c r="AD2154" s="253"/>
      <c r="AE2154" s="253"/>
      <c r="AF2154" s="253"/>
      <c r="AG2154" s="253"/>
      <c r="AH2154" s="253"/>
      <c r="AI2154" s="253"/>
      <c r="AP2154" s="313"/>
      <c r="AT2154" s="313"/>
    </row>
    <row r="2155" spans="1:46" s="312" customFormat="1" ht="15" customHeight="1" x14ac:dyDescent="0.25">
      <c r="A2155" s="297"/>
      <c r="B2155" s="297"/>
      <c r="C2155" s="253"/>
      <c r="D2155" s="253"/>
      <c r="E2155" s="253"/>
      <c r="F2155" s="253"/>
      <c r="G2155" s="253"/>
      <c r="H2155" s="253"/>
      <c r="I2155" s="253"/>
      <c r="J2155" s="253"/>
      <c r="K2155" s="253"/>
      <c r="L2155" s="253"/>
      <c r="M2155" s="253"/>
      <c r="N2155" s="253"/>
      <c r="O2155" s="253"/>
      <c r="P2155" s="253"/>
      <c r="Q2155" s="253"/>
      <c r="R2155" s="253"/>
      <c r="S2155" s="253"/>
      <c r="T2155" s="253"/>
      <c r="U2155" s="253"/>
      <c r="V2155" s="253"/>
      <c r="W2155" s="253"/>
      <c r="X2155" s="253"/>
      <c r="Y2155" s="253"/>
      <c r="Z2155" s="253"/>
      <c r="AA2155" s="253"/>
      <c r="AB2155" s="253"/>
      <c r="AC2155" s="253"/>
      <c r="AD2155" s="253"/>
      <c r="AE2155" s="253"/>
      <c r="AF2155" s="253"/>
      <c r="AG2155" s="253"/>
      <c r="AH2155" s="253"/>
      <c r="AI2155" s="253"/>
      <c r="AP2155" s="313"/>
      <c r="AT2155" s="313"/>
    </row>
    <row r="2156" spans="1:46" s="312" customFormat="1" ht="15" customHeight="1" x14ac:dyDescent="0.25">
      <c r="A2156" s="297"/>
      <c r="B2156" s="297"/>
      <c r="C2156" s="253"/>
      <c r="D2156" s="253"/>
      <c r="E2156" s="253"/>
      <c r="F2156" s="253"/>
      <c r="G2156" s="253"/>
      <c r="H2156" s="253"/>
      <c r="I2156" s="253"/>
      <c r="J2156" s="253"/>
      <c r="K2156" s="253"/>
      <c r="L2156" s="253"/>
      <c r="M2156" s="253"/>
      <c r="N2156" s="253"/>
      <c r="O2156" s="253"/>
      <c r="P2156" s="253"/>
      <c r="Q2156" s="253"/>
      <c r="R2156" s="253"/>
      <c r="S2156" s="253"/>
      <c r="T2156" s="253"/>
      <c r="U2156" s="253"/>
      <c r="V2156" s="253"/>
      <c r="W2156" s="253"/>
      <c r="X2156" s="253"/>
      <c r="Y2156" s="253"/>
      <c r="Z2156" s="253"/>
      <c r="AA2156" s="253"/>
      <c r="AB2156" s="253"/>
      <c r="AC2156" s="253"/>
      <c r="AD2156" s="253"/>
      <c r="AE2156" s="253"/>
      <c r="AF2156" s="253"/>
      <c r="AG2156" s="253"/>
      <c r="AH2156" s="253"/>
      <c r="AI2156" s="253"/>
      <c r="AP2156" s="313"/>
      <c r="AT2156" s="313"/>
    </row>
    <row r="2157" spans="1:46" s="312" customFormat="1" ht="15" customHeight="1" x14ac:dyDescent="0.25">
      <c r="A2157" s="297"/>
      <c r="B2157" s="297"/>
      <c r="C2157" s="253"/>
      <c r="D2157" s="253"/>
      <c r="E2157" s="253"/>
      <c r="F2157" s="253"/>
      <c r="G2157" s="253"/>
      <c r="H2157" s="253"/>
      <c r="I2157" s="253"/>
      <c r="J2157" s="253"/>
      <c r="K2157" s="253"/>
      <c r="L2157" s="253"/>
      <c r="M2157" s="253"/>
      <c r="N2157" s="253"/>
      <c r="O2157" s="253"/>
      <c r="P2157" s="253"/>
      <c r="Q2157" s="253"/>
      <c r="R2157" s="253"/>
      <c r="S2157" s="253"/>
      <c r="T2157" s="253"/>
      <c r="U2157" s="253"/>
      <c r="V2157" s="253"/>
      <c r="W2157" s="253"/>
      <c r="X2157" s="253"/>
      <c r="Y2157" s="253"/>
      <c r="Z2157" s="253"/>
      <c r="AA2157" s="253"/>
      <c r="AB2157" s="253"/>
      <c r="AC2157" s="253"/>
      <c r="AD2157" s="253"/>
      <c r="AE2157" s="253"/>
      <c r="AF2157" s="253"/>
      <c r="AG2157" s="253"/>
      <c r="AH2157" s="253"/>
      <c r="AI2157" s="253"/>
      <c r="AP2157" s="313"/>
      <c r="AT2157" s="313"/>
    </row>
    <row r="2158" spans="1:46" s="312" customFormat="1" ht="15" customHeight="1" x14ac:dyDescent="0.25">
      <c r="A2158" s="297"/>
      <c r="B2158" s="297"/>
      <c r="C2158" s="253"/>
      <c r="D2158" s="253"/>
      <c r="E2158" s="253"/>
      <c r="F2158" s="253"/>
      <c r="G2158" s="253"/>
      <c r="H2158" s="253"/>
      <c r="I2158" s="253"/>
      <c r="J2158" s="253"/>
      <c r="K2158" s="253"/>
      <c r="L2158" s="253"/>
      <c r="M2158" s="253"/>
      <c r="N2158" s="253"/>
      <c r="O2158" s="253"/>
      <c r="P2158" s="253"/>
      <c r="Q2158" s="253"/>
      <c r="R2158" s="253"/>
      <c r="S2158" s="253"/>
      <c r="T2158" s="253"/>
      <c r="U2158" s="253"/>
      <c r="V2158" s="253"/>
      <c r="W2158" s="253"/>
      <c r="X2158" s="253"/>
      <c r="Y2158" s="253"/>
      <c r="Z2158" s="253"/>
      <c r="AA2158" s="253"/>
      <c r="AB2158" s="253"/>
      <c r="AC2158" s="253"/>
      <c r="AD2158" s="253"/>
      <c r="AE2158" s="253"/>
      <c r="AF2158" s="253"/>
      <c r="AG2158" s="253"/>
      <c r="AH2158" s="253"/>
      <c r="AI2158" s="253"/>
      <c r="AP2158" s="313"/>
      <c r="AT2158" s="313"/>
    </row>
    <row r="2159" spans="1:46" s="312" customFormat="1" ht="15" customHeight="1" x14ac:dyDescent="0.25">
      <c r="A2159" s="297"/>
      <c r="B2159" s="297"/>
      <c r="C2159" s="253"/>
      <c r="D2159" s="253"/>
      <c r="E2159" s="253"/>
      <c r="F2159" s="253"/>
      <c r="G2159" s="253"/>
      <c r="H2159" s="253"/>
      <c r="I2159" s="253"/>
      <c r="J2159" s="253"/>
      <c r="K2159" s="253"/>
      <c r="L2159" s="253"/>
      <c r="M2159" s="253"/>
      <c r="N2159" s="253"/>
      <c r="O2159" s="253"/>
      <c r="P2159" s="253"/>
      <c r="Q2159" s="253"/>
      <c r="R2159" s="253"/>
      <c r="S2159" s="253"/>
      <c r="T2159" s="253"/>
      <c r="U2159" s="253"/>
      <c r="V2159" s="253"/>
      <c r="W2159" s="253"/>
      <c r="X2159" s="253"/>
      <c r="Y2159" s="253"/>
      <c r="Z2159" s="253"/>
      <c r="AA2159" s="253"/>
      <c r="AB2159" s="253"/>
      <c r="AC2159" s="253"/>
      <c r="AD2159" s="253"/>
      <c r="AE2159" s="253"/>
      <c r="AF2159" s="253"/>
      <c r="AG2159" s="253"/>
      <c r="AH2159" s="253"/>
      <c r="AI2159" s="253"/>
      <c r="AP2159" s="313"/>
      <c r="AT2159" s="313"/>
    </row>
    <row r="2160" spans="1:46" s="312" customFormat="1" ht="15" customHeight="1" x14ac:dyDescent="0.25">
      <c r="A2160" s="297"/>
      <c r="B2160" s="297"/>
      <c r="C2160" s="253"/>
      <c r="D2160" s="253"/>
      <c r="E2160" s="253"/>
      <c r="F2160" s="253"/>
      <c r="G2160" s="253"/>
      <c r="H2160" s="253"/>
      <c r="I2160" s="253"/>
      <c r="J2160" s="253"/>
      <c r="K2160" s="253"/>
      <c r="L2160" s="253"/>
      <c r="M2160" s="253"/>
      <c r="N2160" s="253"/>
      <c r="O2160" s="253"/>
      <c r="P2160" s="253"/>
      <c r="Q2160" s="253"/>
      <c r="R2160" s="253"/>
      <c r="S2160" s="253"/>
      <c r="T2160" s="253"/>
      <c r="U2160" s="253"/>
      <c r="V2160" s="253"/>
      <c r="W2160" s="253"/>
      <c r="X2160" s="253"/>
      <c r="Y2160" s="253"/>
      <c r="Z2160" s="253"/>
      <c r="AA2160" s="253"/>
      <c r="AB2160" s="253"/>
      <c r="AC2160" s="253"/>
      <c r="AD2160" s="253"/>
      <c r="AE2160" s="253"/>
      <c r="AF2160" s="253"/>
      <c r="AG2160" s="253"/>
      <c r="AH2160" s="253"/>
      <c r="AI2160" s="253"/>
      <c r="AP2160" s="313"/>
      <c r="AT2160" s="313"/>
    </row>
    <row r="2161" spans="1:46" s="312" customFormat="1" ht="15" customHeight="1" x14ac:dyDescent="0.25">
      <c r="A2161" s="297"/>
      <c r="B2161" s="297"/>
      <c r="C2161" s="253"/>
      <c r="D2161" s="253"/>
      <c r="E2161" s="253"/>
      <c r="F2161" s="253"/>
      <c r="G2161" s="253"/>
      <c r="H2161" s="253"/>
      <c r="I2161" s="253"/>
      <c r="J2161" s="253"/>
      <c r="K2161" s="253"/>
      <c r="L2161" s="253"/>
      <c r="M2161" s="253"/>
      <c r="N2161" s="253"/>
      <c r="O2161" s="253"/>
      <c r="P2161" s="253"/>
      <c r="Q2161" s="253"/>
      <c r="R2161" s="253"/>
      <c r="S2161" s="253"/>
      <c r="T2161" s="253"/>
      <c r="U2161" s="253"/>
      <c r="V2161" s="253"/>
      <c r="W2161" s="253"/>
      <c r="X2161" s="253"/>
      <c r="Y2161" s="253"/>
      <c r="Z2161" s="253"/>
      <c r="AA2161" s="253"/>
      <c r="AB2161" s="253"/>
      <c r="AC2161" s="253"/>
      <c r="AD2161" s="253"/>
      <c r="AE2161" s="253"/>
      <c r="AF2161" s="253"/>
      <c r="AG2161" s="253"/>
      <c r="AH2161" s="253"/>
      <c r="AI2161" s="253"/>
      <c r="AP2161" s="313"/>
      <c r="AT2161" s="313"/>
    </row>
    <row r="2162" spans="1:46" s="312" customFormat="1" ht="15" customHeight="1" x14ac:dyDescent="0.25">
      <c r="A2162" s="297"/>
      <c r="B2162" s="297"/>
      <c r="C2162" s="253"/>
      <c r="D2162" s="253"/>
      <c r="E2162" s="253"/>
      <c r="F2162" s="253"/>
      <c r="G2162" s="253"/>
      <c r="H2162" s="253"/>
      <c r="I2162" s="253"/>
      <c r="J2162" s="253"/>
      <c r="K2162" s="253"/>
      <c r="L2162" s="253"/>
      <c r="M2162" s="253"/>
      <c r="N2162" s="253"/>
      <c r="O2162" s="253"/>
      <c r="P2162" s="253"/>
      <c r="Q2162" s="253"/>
      <c r="R2162" s="253"/>
      <c r="S2162" s="253"/>
      <c r="T2162" s="253"/>
      <c r="U2162" s="253"/>
      <c r="V2162" s="253"/>
      <c r="W2162" s="253"/>
      <c r="X2162" s="253"/>
      <c r="Y2162" s="253"/>
      <c r="Z2162" s="253"/>
      <c r="AA2162" s="253"/>
      <c r="AB2162" s="253"/>
      <c r="AC2162" s="253"/>
      <c r="AD2162" s="253"/>
      <c r="AE2162" s="253"/>
      <c r="AF2162" s="253"/>
      <c r="AG2162" s="253"/>
      <c r="AH2162" s="253"/>
      <c r="AI2162" s="253"/>
      <c r="AP2162" s="313"/>
      <c r="AT2162" s="313"/>
    </row>
    <row r="2163" spans="1:46" s="312" customFormat="1" ht="15" customHeight="1" x14ac:dyDescent="0.25">
      <c r="A2163" s="297"/>
      <c r="B2163" s="297"/>
      <c r="C2163" s="253"/>
      <c r="D2163" s="253"/>
      <c r="E2163" s="253"/>
      <c r="F2163" s="253"/>
      <c r="G2163" s="253"/>
      <c r="H2163" s="253"/>
      <c r="I2163" s="253"/>
      <c r="J2163" s="253"/>
      <c r="K2163" s="253"/>
      <c r="L2163" s="253"/>
      <c r="M2163" s="253"/>
      <c r="N2163" s="253"/>
      <c r="O2163" s="253"/>
      <c r="P2163" s="253"/>
      <c r="Q2163" s="253"/>
      <c r="R2163" s="253"/>
      <c r="S2163" s="253"/>
      <c r="T2163" s="253"/>
      <c r="U2163" s="253"/>
      <c r="V2163" s="253"/>
      <c r="W2163" s="253"/>
      <c r="X2163" s="253"/>
      <c r="Y2163" s="253"/>
      <c r="Z2163" s="253"/>
      <c r="AA2163" s="253"/>
      <c r="AB2163" s="253"/>
      <c r="AC2163" s="253"/>
      <c r="AD2163" s="253"/>
      <c r="AE2163" s="253"/>
      <c r="AF2163" s="253"/>
      <c r="AG2163" s="253"/>
      <c r="AH2163" s="253"/>
      <c r="AI2163" s="253"/>
      <c r="AP2163" s="313"/>
      <c r="AT2163" s="313"/>
    </row>
    <row r="2164" spans="1:46" s="312" customFormat="1" ht="15" customHeight="1" x14ac:dyDescent="0.25">
      <c r="A2164" s="297"/>
      <c r="B2164" s="297"/>
      <c r="C2164" s="253"/>
      <c r="D2164" s="253"/>
      <c r="E2164" s="253"/>
      <c r="F2164" s="253"/>
      <c r="G2164" s="253"/>
      <c r="H2164" s="253"/>
      <c r="I2164" s="253"/>
      <c r="J2164" s="253"/>
      <c r="K2164" s="253"/>
      <c r="L2164" s="253"/>
      <c r="M2164" s="253"/>
      <c r="N2164" s="253"/>
      <c r="O2164" s="253"/>
      <c r="P2164" s="253"/>
      <c r="Q2164" s="253"/>
      <c r="R2164" s="253"/>
      <c r="S2164" s="253"/>
      <c r="T2164" s="253"/>
      <c r="U2164" s="253"/>
      <c r="V2164" s="253"/>
      <c r="W2164" s="253"/>
      <c r="X2164" s="253"/>
      <c r="Y2164" s="253"/>
      <c r="Z2164" s="253"/>
      <c r="AA2164" s="253"/>
      <c r="AB2164" s="253"/>
      <c r="AC2164" s="253"/>
      <c r="AD2164" s="253"/>
      <c r="AE2164" s="253"/>
      <c r="AF2164" s="253"/>
      <c r="AG2164" s="253"/>
      <c r="AH2164" s="253"/>
      <c r="AI2164" s="253"/>
      <c r="AP2164" s="313"/>
      <c r="AT2164" s="313"/>
    </row>
    <row r="2165" spans="1:46" s="312" customFormat="1" ht="15" customHeight="1" x14ac:dyDescent="0.25">
      <c r="A2165" s="297"/>
      <c r="B2165" s="297"/>
      <c r="C2165" s="253"/>
      <c r="D2165" s="253"/>
      <c r="E2165" s="253"/>
      <c r="F2165" s="253"/>
      <c r="G2165" s="253"/>
      <c r="H2165" s="253"/>
      <c r="I2165" s="253"/>
      <c r="J2165" s="253"/>
      <c r="K2165" s="253"/>
      <c r="L2165" s="253"/>
      <c r="M2165" s="253"/>
      <c r="N2165" s="253"/>
      <c r="O2165" s="253"/>
      <c r="P2165" s="253"/>
      <c r="Q2165" s="253"/>
      <c r="R2165" s="253"/>
      <c r="S2165" s="253"/>
      <c r="T2165" s="253"/>
      <c r="U2165" s="253"/>
      <c r="V2165" s="253"/>
      <c r="W2165" s="253"/>
      <c r="X2165" s="253"/>
      <c r="Y2165" s="253"/>
      <c r="Z2165" s="253"/>
      <c r="AA2165" s="253"/>
      <c r="AB2165" s="253"/>
      <c r="AC2165" s="253"/>
      <c r="AD2165" s="253"/>
      <c r="AE2165" s="253"/>
      <c r="AF2165" s="253"/>
      <c r="AG2165" s="253"/>
      <c r="AH2165" s="253"/>
      <c r="AI2165" s="253"/>
      <c r="AP2165" s="313"/>
      <c r="AT2165" s="313"/>
    </row>
    <row r="2166" spans="1:46" s="312" customFormat="1" ht="15" customHeight="1" x14ac:dyDescent="0.25">
      <c r="A2166" s="297"/>
      <c r="B2166" s="297"/>
      <c r="C2166" s="253"/>
      <c r="D2166" s="253"/>
      <c r="E2166" s="253"/>
      <c r="F2166" s="253"/>
      <c r="G2166" s="253"/>
      <c r="H2166" s="253"/>
      <c r="I2166" s="253"/>
      <c r="J2166" s="253"/>
      <c r="K2166" s="253"/>
      <c r="L2166" s="253"/>
      <c r="M2166" s="253"/>
      <c r="N2166" s="253"/>
      <c r="O2166" s="253"/>
      <c r="P2166" s="253"/>
      <c r="Q2166" s="253"/>
      <c r="R2166" s="253"/>
      <c r="S2166" s="253"/>
      <c r="T2166" s="253"/>
      <c r="U2166" s="253"/>
      <c r="V2166" s="253"/>
      <c r="W2166" s="253"/>
      <c r="X2166" s="253"/>
      <c r="Y2166" s="253"/>
      <c r="Z2166" s="253"/>
      <c r="AA2166" s="253"/>
      <c r="AB2166" s="253"/>
      <c r="AC2166" s="253"/>
      <c r="AD2166" s="253"/>
      <c r="AE2166" s="253"/>
      <c r="AF2166" s="253"/>
      <c r="AG2166" s="253"/>
      <c r="AH2166" s="253"/>
      <c r="AI2166" s="253"/>
      <c r="AP2166" s="313"/>
      <c r="AT2166" s="313"/>
    </row>
    <row r="2167" spans="1:46" s="312" customFormat="1" ht="15" customHeight="1" x14ac:dyDescent="0.25">
      <c r="A2167" s="297"/>
      <c r="B2167" s="297"/>
      <c r="C2167" s="253"/>
      <c r="D2167" s="253"/>
      <c r="E2167" s="253"/>
      <c r="F2167" s="253"/>
      <c r="G2167" s="253"/>
      <c r="H2167" s="253"/>
      <c r="I2167" s="253"/>
      <c r="J2167" s="253"/>
      <c r="K2167" s="253"/>
      <c r="L2167" s="253"/>
      <c r="M2167" s="253"/>
      <c r="N2167" s="253"/>
      <c r="O2167" s="253"/>
      <c r="P2167" s="253"/>
      <c r="Q2167" s="253"/>
      <c r="R2167" s="253"/>
      <c r="S2167" s="253"/>
      <c r="T2167" s="253"/>
      <c r="U2167" s="253"/>
      <c r="V2167" s="253"/>
      <c r="W2167" s="253"/>
      <c r="X2167" s="253"/>
      <c r="Y2167" s="253"/>
      <c r="Z2167" s="253"/>
      <c r="AA2167" s="253"/>
      <c r="AB2167" s="253"/>
      <c r="AC2167" s="253"/>
      <c r="AD2167" s="253"/>
      <c r="AE2167" s="253"/>
      <c r="AF2167" s="253"/>
      <c r="AG2167" s="253"/>
      <c r="AH2167" s="253"/>
      <c r="AI2167" s="253"/>
      <c r="AP2167" s="313"/>
      <c r="AT2167" s="313"/>
    </row>
    <row r="2168" spans="1:46" s="312" customFormat="1" ht="15" customHeight="1" x14ac:dyDescent="0.25">
      <c r="A2168" s="297"/>
      <c r="B2168" s="297"/>
      <c r="C2168" s="253"/>
      <c r="D2168" s="253"/>
      <c r="E2168" s="253"/>
      <c r="F2168" s="253"/>
      <c r="G2168" s="253"/>
      <c r="H2168" s="253"/>
      <c r="I2168" s="253"/>
      <c r="J2168" s="253"/>
      <c r="K2168" s="253"/>
      <c r="L2168" s="253"/>
      <c r="M2168" s="253"/>
      <c r="N2168" s="253"/>
      <c r="O2168" s="253"/>
      <c r="P2168" s="253"/>
      <c r="Q2168" s="253"/>
      <c r="R2168" s="253"/>
      <c r="S2168" s="253"/>
      <c r="T2168" s="253"/>
      <c r="U2168" s="253"/>
      <c r="V2168" s="253"/>
      <c r="W2168" s="253"/>
      <c r="X2168" s="253"/>
      <c r="Y2168" s="253"/>
      <c r="Z2168" s="253"/>
      <c r="AA2168" s="253"/>
      <c r="AB2168" s="253"/>
      <c r="AC2168" s="253"/>
      <c r="AD2168" s="253"/>
      <c r="AE2168" s="253"/>
      <c r="AF2168" s="253"/>
      <c r="AG2168" s="253"/>
      <c r="AH2168" s="253"/>
      <c r="AI2168" s="253"/>
      <c r="AP2168" s="313"/>
      <c r="AT2168" s="313"/>
    </row>
    <row r="2169" spans="1:46" s="312" customFormat="1" ht="15" customHeight="1" x14ac:dyDescent="0.25">
      <c r="A2169" s="297"/>
      <c r="B2169" s="297"/>
      <c r="C2169" s="253"/>
      <c r="D2169" s="253"/>
      <c r="E2169" s="253"/>
      <c r="F2169" s="253"/>
      <c r="G2169" s="253"/>
      <c r="H2169" s="253"/>
      <c r="I2169" s="253"/>
      <c r="J2169" s="253"/>
      <c r="K2169" s="253"/>
      <c r="L2169" s="253"/>
      <c r="M2169" s="253"/>
      <c r="N2169" s="253"/>
      <c r="O2169" s="253"/>
      <c r="P2169" s="253"/>
      <c r="Q2169" s="253"/>
      <c r="R2169" s="253"/>
      <c r="S2169" s="253"/>
      <c r="T2169" s="253"/>
      <c r="U2169" s="253"/>
      <c r="V2169" s="253"/>
      <c r="W2169" s="253"/>
      <c r="X2169" s="253"/>
      <c r="Y2169" s="253"/>
      <c r="Z2169" s="253"/>
      <c r="AA2169" s="253"/>
      <c r="AB2169" s="253"/>
      <c r="AC2169" s="253"/>
      <c r="AD2169" s="253"/>
      <c r="AE2169" s="253"/>
      <c r="AF2169" s="253"/>
      <c r="AG2169" s="253"/>
      <c r="AH2169" s="253"/>
      <c r="AI2169" s="253"/>
      <c r="AP2169" s="313"/>
      <c r="AT2169" s="313"/>
    </row>
    <row r="2170" spans="1:46" s="312" customFormat="1" ht="15" customHeight="1" x14ac:dyDescent="0.25">
      <c r="A2170" s="297"/>
      <c r="B2170" s="297"/>
      <c r="C2170" s="253"/>
      <c r="D2170" s="253"/>
      <c r="E2170" s="253"/>
      <c r="F2170" s="253"/>
      <c r="G2170" s="253"/>
      <c r="H2170" s="253"/>
      <c r="I2170" s="253"/>
      <c r="J2170" s="253"/>
      <c r="K2170" s="253"/>
      <c r="L2170" s="253"/>
      <c r="M2170" s="253"/>
      <c r="N2170" s="253"/>
      <c r="O2170" s="253"/>
      <c r="P2170" s="253"/>
      <c r="Q2170" s="253"/>
      <c r="R2170" s="253"/>
      <c r="S2170" s="253"/>
      <c r="T2170" s="253"/>
      <c r="U2170" s="253"/>
      <c r="V2170" s="253"/>
      <c r="W2170" s="253"/>
      <c r="X2170" s="253"/>
      <c r="Y2170" s="253"/>
      <c r="Z2170" s="253"/>
      <c r="AA2170" s="253"/>
      <c r="AB2170" s="253"/>
      <c r="AC2170" s="253"/>
      <c r="AD2170" s="253"/>
      <c r="AE2170" s="253"/>
      <c r="AF2170" s="253"/>
      <c r="AG2170" s="253"/>
      <c r="AH2170" s="253"/>
      <c r="AI2170" s="253"/>
      <c r="AP2170" s="313"/>
      <c r="AT2170" s="313"/>
    </row>
    <row r="2171" spans="1:46" s="312" customFormat="1" ht="15" customHeight="1" x14ac:dyDescent="0.25">
      <c r="A2171" s="297"/>
      <c r="B2171" s="297"/>
      <c r="C2171" s="253"/>
      <c r="D2171" s="253"/>
      <c r="E2171" s="253"/>
      <c r="F2171" s="253"/>
      <c r="G2171" s="253"/>
      <c r="H2171" s="253"/>
      <c r="I2171" s="253"/>
      <c r="J2171" s="253"/>
      <c r="K2171" s="253"/>
      <c r="L2171" s="253"/>
      <c r="M2171" s="253"/>
      <c r="N2171" s="253"/>
      <c r="O2171" s="253"/>
      <c r="P2171" s="253"/>
      <c r="Q2171" s="253"/>
      <c r="R2171" s="253"/>
      <c r="S2171" s="253"/>
      <c r="T2171" s="253"/>
      <c r="U2171" s="253"/>
      <c r="V2171" s="253"/>
      <c r="W2171" s="253"/>
      <c r="X2171" s="253"/>
      <c r="Y2171" s="253"/>
      <c r="Z2171" s="253"/>
      <c r="AA2171" s="253"/>
      <c r="AB2171" s="253"/>
      <c r="AC2171" s="253"/>
      <c r="AD2171" s="253"/>
      <c r="AE2171" s="253"/>
      <c r="AF2171" s="253"/>
      <c r="AG2171" s="253"/>
      <c r="AH2171" s="253"/>
      <c r="AI2171" s="253"/>
      <c r="AP2171" s="313"/>
      <c r="AT2171" s="313"/>
    </row>
    <row r="2172" spans="1:46" s="312" customFormat="1" ht="15" customHeight="1" x14ac:dyDescent="0.25">
      <c r="A2172" s="297"/>
      <c r="B2172" s="297"/>
      <c r="C2172" s="253"/>
      <c r="D2172" s="253"/>
      <c r="E2172" s="253"/>
      <c r="F2172" s="253"/>
      <c r="G2172" s="253"/>
      <c r="H2172" s="253"/>
      <c r="I2172" s="253"/>
      <c r="J2172" s="253"/>
      <c r="K2172" s="253"/>
      <c r="L2172" s="253"/>
      <c r="M2172" s="253"/>
      <c r="N2172" s="253"/>
      <c r="O2172" s="253"/>
      <c r="P2172" s="253"/>
      <c r="Q2172" s="253"/>
      <c r="R2172" s="253"/>
      <c r="S2172" s="253"/>
      <c r="T2172" s="253"/>
      <c r="U2172" s="253"/>
      <c r="V2172" s="253"/>
      <c r="W2172" s="253"/>
      <c r="X2172" s="253"/>
      <c r="Y2172" s="253"/>
      <c r="Z2172" s="253"/>
      <c r="AA2172" s="253"/>
      <c r="AB2172" s="253"/>
      <c r="AC2172" s="253"/>
      <c r="AD2172" s="253"/>
      <c r="AE2172" s="253"/>
      <c r="AF2172" s="253"/>
      <c r="AG2172" s="253"/>
      <c r="AH2172" s="253"/>
      <c r="AI2172" s="253"/>
      <c r="AP2172" s="313"/>
      <c r="AT2172" s="313"/>
    </row>
    <row r="2173" spans="1:46" s="312" customFormat="1" ht="15" customHeight="1" x14ac:dyDescent="0.25">
      <c r="A2173" s="297"/>
      <c r="B2173" s="297"/>
      <c r="C2173" s="253"/>
      <c r="D2173" s="253"/>
      <c r="E2173" s="253"/>
      <c r="F2173" s="253"/>
      <c r="G2173" s="253"/>
      <c r="H2173" s="253"/>
      <c r="I2173" s="253"/>
      <c r="J2173" s="253"/>
      <c r="K2173" s="253"/>
      <c r="L2173" s="253"/>
      <c r="M2173" s="253"/>
      <c r="N2173" s="253"/>
      <c r="O2173" s="253"/>
      <c r="P2173" s="253"/>
      <c r="Q2173" s="253"/>
      <c r="R2173" s="253"/>
      <c r="S2173" s="253"/>
      <c r="T2173" s="253"/>
      <c r="U2173" s="253"/>
      <c r="V2173" s="253"/>
      <c r="W2173" s="253"/>
      <c r="X2173" s="253"/>
      <c r="Y2173" s="253"/>
      <c r="Z2173" s="253"/>
      <c r="AA2173" s="253"/>
      <c r="AB2173" s="253"/>
      <c r="AC2173" s="253"/>
      <c r="AD2173" s="253"/>
      <c r="AE2173" s="253"/>
      <c r="AF2173" s="253"/>
      <c r="AG2173" s="253"/>
      <c r="AH2173" s="253"/>
      <c r="AI2173" s="253"/>
      <c r="AP2173" s="313"/>
      <c r="AT2173" s="313"/>
    </row>
    <row r="2174" spans="1:46" s="312" customFormat="1" ht="15" customHeight="1" x14ac:dyDescent="0.25">
      <c r="A2174" s="297"/>
      <c r="B2174" s="297"/>
      <c r="C2174" s="253"/>
      <c r="D2174" s="253"/>
      <c r="E2174" s="253"/>
      <c r="F2174" s="253"/>
      <c r="G2174" s="253"/>
      <c r="H2174" s="253"/>
      <c r="I2174" s="253"/>
      <c r="J2174" s="253"/>
      <c r="K2174" s="253"/>
      <c r="L2174" s="253"/>
      <c r="M2174" s="253"/>
      <c r="N2174" s="253"/>
      <c r="O2174" s="253"/>
      <c r="P2174" s="253"/>
      <c r="Q2174" s="253"/>
      <c r="R2174" s="253"/>
      <c r="S2174" s="253"/>
      <c r="T2174" s="253"/>
      <c r="U2174" s="253"/>
      <c r="V2174" s="253"/>
      <c r="W2174" s="253"/>
      <c r="X2174" s="253"/>
      <c r="Y2174" s="253"/>
      <c r="Z2174" s="253"/>
      <c r="AA2174" s="253"/>
      <c r="AB2174" s="253"/>
      <c r="AC2174" s="253"/>
      <c r="AD2174" s="253"/>
      <c r="AE2174" s="253"/>
      <c r="AF2174" s="253"/>
      <c r="AG2174" s="253"/>
      <c r="AH2174" s="253"/>
      <c r="AI2174" s="253"/>
      <c r="AP2174" s="313"/>
      <c r="AT2174" s="313"/>
    </row>
    <row r="2175" spans="1:46" s="312" customFormat="1" ht="15" customHeight="1" x14ac:dyDescent="0.25">
      <c r="A2175" s="297"/>
      <c r="B2175" s="297"/>
      <c r="C2175" s="253"/>
      <c r="D2175" s="253"/>
      <c r="E2175" s="253"/>
      <c r="F2175" s="253"/>
      <c r="G2175" s="253"/>
      <c r="H2175" s="253"/>
      <c r="I2175" s="253"/>
      <c r="J2175" s="253"/>
      <c r="K2175" s="253"/>
      <c r="L2175" s="253"/>
      <c r="M2175" s="253"/>
      <c r="N2175" s="253"/>
      <c r="O2175" s="253"/>
      <c r="P2175" s="253"/>
      <c r="Q2175" s="253"/>
      <c r="R2175" s="253"/>
      <c r="S2175" s="253"/>
      <c r="T2175" s="253"/>
      <c r="U2175" s="253"/>
      <c r="V2175" s="253"/>
      <c r="W2175" s="253"/>
      <c r="X2175" s="253"/>
      <c r="Y2175" s="253"/>
      <c r="Z2175" s="253"/>
      <c r="AA2175" s="253"/>
      <c r="AB2175" s="253"/>
      <c r="AC2175" s="253"/>
      <c r="AD2175" s="253"/>
      <c r="AE2175" s="253"/>
      <c r="AF2175" s="253"/>
      <c r="AG2175" s="253"/>
      <c r="AH2175" s="253"/>
      <c r="AI2175" s="253"/>
      <c r="AP2175" s="313"/>
      <c r="AT2175" s="313"/>
    </row>
    <row r="2176" spans="1:46" s="312" customFormat="1" ht="15" customHeight="1" x14ac:dyDescent="0.25">
      <c r="A2176" s="297"/>
      <c r="B2176" s="297"/>
      <c r="C2176" s="253"/>
      <c r="D2176" s="253"/>
      <c r="E2176" s="253"/>
      <c r="F2176" s="253"/>
      <c r="G2176" s="253"/>
      <c r="H2176" s="253"/>
      <c r="I2176" s="253"/>
      <c r="J2176" s="253"/>
      <c r="K2176" s="253"/>
      <c r="L2176" s="253"/>
      <c r="M2176" s="253"/>
      <c r="N2176" s="253"/>
      <c r="O2176" s="253"/>
      <c r="P2176" s="253"/>
      <c r="Q2176" s="253"/>
      <c r="R2176" s="253"/>
      <c r="S2176" s="253"/>
      <c r="T2176" s="253"/>
      <c r="U2176" s="253"/>
      <c r="V2176" s="253"/>
      <c r="W2176" s="253"/>
      <c r="X2176" s="253"/>
      <c r="Y2176" s="253"/>
      <c r="Z2176" s="253"/>
      <c r="AA2176" s="253"/>
      <c r="AB2176" s="253"/>
      <c r="AC2176" s="253"/>
      <c r="AD2176" s="253"/>
      <c r="AE2176" s="253"/>
      <c r="AF2176" s="253"/>
      <c r="AG2176" s="253"/>
      <c r="AH2176" s="253"/>
      <c r="AI2176" s="253"/>
      <c r="AP2176" s="313"/>
      <c r="AT2176" s="313"/>
    </row>
    <row r="2177" spans="1:46" s="312" customFormat="1" ht="15" customHeight="1" x14ac:dyDescent="0.25">
      <c r="A2177" s="297"/>
      <c r="B2177" s="297"/>
      <c r="C2177" s="253"/>
      <c r="D2177" s="253"/>
      <c r="E2177" s="253"/>
      <c r="F2177" s="253"/>
      <c r="G2177" s="253"/>
      <c r="H2177" s="253"/>
      <c r="I2177" s="253"/>
      <c r="J2177" s="253"/>
      <c r="K2177" s="253"/>
      <c r="L2177" s="253"/>
      <c r="M2177" s="253"/>
      <c r="N2177" s="253"/>
      <c r="O2177" s="253"/>
      <c r="P2177" s="253"/>
      <c r="Q2177" s="253"/>
      <c r="R2177" s="253"/>
      <c r="S2177" s="253"/>
      <c r="T2177" s="253"/>
      <c r="U2177" s="253"/>
      <c r="V2177" s="253"/>
      <c r="W2177" s="253"/>
      <c r="X2177" s="253"/>
      <c r="Y2177" s="253"/>
      <c r="Z2177" s="253"/>
      <c r="AA2177" s="253"/>
      <c r="AB2177" s="253"/>
      <c r="AC2177" s="253"/>
      <c r="AD2177" s="253"/>
      <c r="AE2177" s="253"/>
      <c r="AF2177" s="253"/>
      <c r="AG2177" s="253"/>
      <c r="AH2177" s="253"/>
      <c r="AI2177" s="253"/>
      <c r="AP2177" s="313"/>
      <c r="AT2177" s="313"/>
    </row>
    <row r="2178" spans="1:46" s="312" customFormat="1" ht="15" customHeight="1" x14ac:dyDescent="0.25">
      <c r="A2178" s="297"/>
      <c r="B2178" s="297"/>
      <c r="C2178" s="253"/>
      <c r="D2178" s="253"/>
      <c r="E2178" s="253"/>
      <c r="F2178" s="253"/>
      <c r="G2178" s="253"/>
      <c r="H2178" s="253"/>
      <c r="I2178" s="253"/>
      <c r="J2178" s="253"/>
      <c r="K2178" s="253"/>
      <c r="L2178" s="253"/>
      <c r="M2178" s="253"/>
      <c r="N2178" s="253"/>
      <c r="O2178" s="253"/>
      <c r="P2178" s="253"/>
      <c r="Q2178" s="253"/>
      <c r="R2178" s="253"/>
      <c r="S2178" s="253"/>
      <c r="T2178" s="253"/>
      <c r="U2178" s="253"/>
      <c r="V2178" s="253"/>
      <c r="W2178" s="253"/>
      <c r="X2178" s="253"/>
      <c r="Y2178" s="253"/>
      <c r="Z2178" s="253"/>
      <c r="AA2178" s="253"/>
      <c r="AB2178" s="253"/>
      <c r="AC2178" s="253"/>
      <c r="AD2178" s="253"/>
      <c r="AE2178" s="253"/>
      <c r="AF2178" s="253"/>
      <c r="AG2178" s="253"/>
      <c r="AH2178" s="253"/>
      <c r="AI2178" s="253"/>
      <c r="AP2178" s="313"/>
      <c r="AT2178" s="313"/>
    </row>
    <row r="2179" spans="1:46" s="312" customFormat="1" ht="15" customHeight="1" x14ac:dyDescent="0.25">
      <c r="A2179" s="297"/>
      <c r="B2179" s="297"/>
      <c r="C2179" s="253"/>
      <c r="D2179" s="253"/>
      <c r="E2179" s="253"/>
      <c r="F2179" s="253"/>
      <c r="G2179" s="253"/>
      <c r="H2179" s="253"/>
      <c r="I2179" s="253"/>
      <c r="J2179" s="253"/>
      <c r="K2179" s="253"/>
      <c r="L2179" s="253"/>
      <c r="M2179" s="253"/>
      <c r="N2179" s="253"/>
      <c r="O2179" s="253"/>
      <c r="P2179" s="253"/>
      <c r="Q2179" s="253"/>
      <c r="R2179" s="253"/>
      <c r="S2179" s="253"/>
      <c r="T2179" s="253"/>
      <c r="U2179" s="253"/>
      <c r="V2179" s="253"/>
      <c r="W2179" s="253"/>
      <c r="X2179" s="253"/>
      <c r="Y2179" s="253"/>
      <c r="Z2179" s="253"/>
      <c r="AA2179" s="253"/>
      <c r="AB2179" s="253"/>
      <c r="AC2179" s="253"/>
      <c r="AD2179" s="253"/>
      <c r="AE2179" s="253"/>
      <c r="AF2179" s="253"/>
      <c r="AG2179" s="253"/>
      <c r="AH2179" s="253"/>
      <c r="AI2179" s="253"/>
      <c r="AP2179" s="313"/>
      <c r="AT2179" s="313"/>
    </row>
    <row r="2180" spans="1:46" s="312" customFormat="1" ht="15" customHeight="1" x14ac:dyDescent="0.25">
      <c r="A2180" s="297"/>
      <c r="B2180" s="297"/>
      <c r="C2180" s="253"/>
      <c r="D2180" s="253"/>
      <c r="E2180" s="253"/>
      <c r="F2180" s="253"/>
      <c r="G2180" s="253"/>
      <c r="H2180" s="253"/>
      <c r="I2180" s="253"/>
      <c r="J2180" s="253"/>
      <c r="K2180" s="253"/>
      <c r="L2180" s="253"/>
      <c r="M2180" s="253"/>
      <c r="N2180" s="253"/>
      <c r="O2180" s="253"/>
      <c r="P2180" s="253"/>
      <c r="Q2180" s="253"/>
      <c r="R2180" s="253"/>
      <c r="S2180" s="253"/>
      <c r="T2180" s="253"/>
      <c r="U2180" s="253"/>
      <c r="V2180" s="253"/>
      <c r="W2180" s="253"/>
      <c r="X2180" s="253"/>
      <c r="Y2180" s="253"/>
      <c r="Z2180" s="253"/>
      <c r="AA2180" s="253"/>
      <c r="AB2180" s="253"/>
      <c r="AC2180" s="253"/>
      <c r="AD2180" s="253"/>
      <c r="AE2180" s="253"/>
      <c r="AF2180" s="253"/>
      <c r="AG2180" s="253"/>
      <c r="AH2180" s="253"/>
      <c r="AI2180" s="253"/>
      <c r="AP2180" s="313"/>
      <c r="AT2180" s="313"/>
    </row>
    <row r="2181" spans="1:46" s="312" customFormat="1" ht="15" customHeight="1" x14ac:dyDescent="0.25">
      <c r="A2181" s="297"/>
      <c r="B2181" s="297"/>
      <c r="C2181" s="253"/>
      <c r="D2181" s="253"/>
      <c r="E2181" s="253"/>
      <c r="F2181" s="253"/>
      <c r="G2181" s="253"/>
      <c r="H2181" s="253"/>
      <c r="I2181" s="253"/>
      <c r="J2181" s="253"/>
      <c r="K2181" s="253"/>
      <c r="L2181" s="253"/>
      <c r="M2181" s="253"/>
      <c r="N2181" s="253"/>
      <c r="O2181" s="253"/>
      <c r="P2181" s="253"/>
      <c r="Q2181" s="253"/>
      <c r="R2181" s="253"/>
      <c r="S2181" s="253"/>
      <c r="T2181" s="253"/>
      <c r="U2181" s="253"/>
      <c r="V2181" s="253"/>
      <c r="W2181" s="253"/>
      <c r="X2181" s="253"/>
      <c r="Y2181" s="253"/>
      <c r="Z2181" s="253"/>
      <c r="AA2181" s="253"/>
      <c r="AB2181" s="253"/>
      <c r="AC2181" s="253"/>
      <c r="AD2181" s="253"/>
      <c r="AE2181" s="253"/>
      <c r="AF2181" s="253"/>
      <c r="AG2181" s="253"/>
      <c r="AH2181" s="253"/>
      <c r="AI2181" s="253"/>
      <c r="AP2181" s="313"/>
      <c r="AT2181" s="313"/>
    </row>
    <row r="2182" spans="1:46" s="312" customFormat="1" ht="15" customHeight="1" x14ac:dyDescent="0.25">
      <c r="A2182" s="297"/>
      <c r="B2182" s="297"/>
      <c r="C2182" s="253"/>
      <c r="D2182" s="253"/>
      <c r="E2182" s="253"/>
      <c r="F2182" s="253"/>
      <c r="G2182" s="253"/>
      <c r="H2182" s="253"/>
      <c r="I2182" s="253"/>
      <c r="J2182" s="253"/>
      <c r="K2182" s="253"/>
      <c r="L2182" s="253"/>
      <c r="M2182" s="253"/>
      <c r="N2182" s="253"/>
      <c r="O2182" s="253"/>
      <c r="P2182" s="253"/>
      <c r="Q2182" s="253"/>
      <c r="R2182" s="253"/>
      <c r="S2182" s="253"/>
      <c r="T2182" s="253"/>
      <c r="U2182" s="253"/>
      <c r="V2182" s="253"/>
      <c r="W2182" s="253"/>
      <c r="X2182" s="253"/>
      <c r="Y2182" s="253"/>
      <c r="Z2182" s="253"/>
      <c r="AA2182" s="253"/>
      <c r="AB2182" s="253"/>
      <c r="AC2182" s="253"/>
      <c r="AD2182" s="253"/>
      <c r="AE2182" s="253"/>
      <c r="AF2182" s="253"/>
      <c r="AG2182" s="253"/>
      <c r="AH2182" s="253"/>
      <c r="AI2182" s="253"/>
      <c r="AP2182" s="313"/>
      <c r="AT2182" s="313"/>
    </row>
    <row r="2183" spans="1:46" s="312" customFormat="1" ht="15" customHeight="1" x14ac:dyDescent="0.25">
      <c r="A2183" s="297"/>
      <c r="B2183" s="297"/>
      <c r="C2183" s="253"/>
      <c r="D2183" s="253"/>
      <c r="E2183" s="253"/>
      <c r="F2183" s="253"/>
      <c r="G2183" s="253"/>
      <c r="H2183" s="253"/>
      <c r="I2183" s="253"/>
      <c r="J2183" s="253"/>
      <c r="K2183" s="253"/>
      <c r="L2183" s="253"/>
      <c r="M2183" s="253"/>
      <c r="N2183" s="253"/>
      <c r="O2183" s="253"/>
      <c r="P2183" s="253"/>
      <c r="Q2183" s="253"/>
      <c r="R2183" s="253"/>
      <c r="S2183" s="253"/>
      <c r="T2183" s="253"/>
      <c r="U2183" s="253"/>
      <c r="V2183" s="253"/>
      <c r="W2183" s="253"/>
      <c r="X2183" s="253"/>
      <c r="Y2183" s="253"/>
      <c r="Z2183" s="253"/>
      <c r="AA2183" s="253"/>
      <c r="AB2183" s="253"/>
      <c r="AC2183" s="253"/>
      <c r="AD2183" s="253"/>
      <c r="AE2183" s="253"/>
      <c r="AF2183" s="253"/>
      <c r="AG2183" s="253"/>
      <c r="AH2183" s="253"/>
      <c r="AI2183" s="253"/>
      <c r="AP2183" s="313"/>
      <c r="AT2183" s="313"/>
    </row>
    <row r="2184" spans="1:46" s="312" customFormat="1" ht="15" customHeight="1" x14ac:dyDescent="0.25">
      <c r="A2184" s="297"/>
      <c r="B2184" s="297"/>
      <c r="C2184" s="253"/>
      <c r="D2184" s="253"/>
      <c r="E2184" s="253"/>
      <c r="F2184" s="253"/>
      <c r="G2184" s="253"/>
      <c r="H2184" s="253"/>
      <c r="I2184" s="253"/>
      <c r="J2184" s="253"/>
      <c r="K2184" s="253"/>
      <c r="L2184" s="253"/>
      <c r="M2184" s="253"/>
      <c r="N2184" s="253"/>
      <c r="O2184" s="253"/>
      <c r="P2184" s="253"/>
      <c r="Q2184" s="253"/>
      <c r="R2184" s="253"/>
      <c r="S2184" s="253"/>
      <c r="T2184" s="253"/>
      <c r="U2184" s="253"/>
      <c r="V2184" s="253"/>
      <c r="W2184" s="253"/>
      <c r="X2184" s="253"/>
      <c r="Y2184" s="253"/>
      <c r="Z2184" s="253"/>
      <c r="AA2184" s="253"/>
      <c r="AB2184" s="253"/>
      <c r="AC2184" s="253"/>
      <c r="AD2184" s="253"/>
      <c r="AE2184" s="253"/>
      <c r="AF2184" s="253"/>
      <c r="AG2184" s="253"/>
      <c r="AH2184" s="253"/>
      <c r="AI2184" s="253"/>
      <c r="AP2184" s="313"/>
      <c r="AT2184" s="313"/>
    </row>
    <row r="2185" spans="1:46" s="312" customFormat="1" ht="15" customHeight="1" x14ac:dyDescent="0.25">
      <c r="A2185" s="297"/>
      <c r="B2185" s="297"/>
      <c r="C2185" s="253"/>
      <c r="D2185" s="253"/>
      <c r="E2185" s="253"/>
      <c r="F2185" s="253"/>
      <c r="G2185" s="253"/>
      <c r="H2185" s="253"/>
      <c r="I2185" s="253"/>
      <c r="J2185" s="253"/>
      <c r="K2185" s="253"/>
      <c r="L2185" s="253"/>
      <c r="M2185" s="253"/>
      <c r="N2185" s="253"/>
      <c r="O2185" s="253"/>
      <c r="P2185" s="253"/>
      <c r="Q2185" s="253"/>
      <c r="R2185" s="253"/>
      <c r="S2185" s="253"/>
      <c r="T2185" s="253"/>
      <c r="U2185" s="253"/>
      <c r="V2185" s="253"/>
      <c r="W2185" s="253"/>
      <c r="X2185" s="253"/>
      <c r="Y2185" s="253"/>
      <c r="Z2185" s="253"/>
      <c r="AA2185" s="253"/>
      <c r="AB2185" s="253"/>
      <c r="AC2185" s="253"/>
      <c r="AD2185" s="253"/>
      <c r="AE2185" s="253"/>
      <c r="AF2185" s="253"/>
      <c r="AG2185" s="253"/>
      <c r="AH2185" s="253"/>
      <c r="AI2185" s="253"/>
      <c r="AP2185" s="313"/>
      <c r="AT2185" s="313"/>
    </row>
    <row r="2186" spans="1:46" s="312" customFormat="1" ht="15" customHeight="1" x14ac:dyDescent="0.25">
      <c r="A2186" s="297"/>
      <c r="B2186" s="297"/>
      <c r="C2186" s="253"/>
      <c r="D2186" s="253"/>
      <c r="E2186" s="253"/>
      <c r="F2186" s="253"/>
      <c r="G2186" s="253"/>
      <c r="H2186" s="253"/>
      <c r="I2186" s="253"/>
      <c r="J2186" s="253"/>
      <c r="K2186" s="253"/>
      <c r="L2186" s="253"/>
      <c r="M2186" s="253"/>
      <c r="N2186" s="253"/>
      <c r="O2186" s="253"/>
      <c r="P2186" s="253"/>
      <c r="Q2186" s="253"/>
      <c r="R2186" s="253"/>
      <c r="S2186" s="253"/>
      <c r="T2186" s="253"/>
      <c r="U2186" s="253"/>
      <c r="V2186" s="253"/>
      <c r="W2186" s="253"/>
      <c r="X2186" s="253"/>
      <c r="Y2186" s="253"/>
      <c r="Z2186" s="253"/>
      <c r="AA2186" s="253"/>
      <c r="AB2186" s="253"/>
      <c r="AC2186" s="253"/>
      <c r="AD2186" s="253"/>
      <c r="AE2186" s="253"/>
      <c r="AF2186" s="253"/>
      <c r="AG2186" s="253"/>
      <c r="AH2186" s="253"/>
      <c r="AI2186" s="253"/>
      <c r="AP2186" s="313"/>
      <c r="AT2186" s="313"/>
    </row>
    <row r="2187" spans="1:46" s="312" customFormat="1" ht="15" customHeight="1" x14ac:dyDescent="0.25">
      <c r="A2187" s="297"/>
      <c r="B2187" s="297"/>
      <c r="C2187" s="253"/>
      <c r="D2187" s="253"/>
      <c r="E2187" s="253"/>
      <c r="F2187" s="253"/>
      <c r="G2187" s="253"/>
      <c r="H2187" s="253"/>
      <c r="I2187" s="253"/>
      <c r="J2187" s="253"/>
      <c r="K2187" s="253"/>
      <c r="L2187" s="253"/>
      <c r="M2187" s="253"/>
      <c r="N2187" s="253"/>
      <c r="O2187" s="253"/>
      <c r="P2187" s="253"/>
      <c r="Q2187" s="253"/>
      <c r="R2187" s="253"/>
      <c r="S2187" s="253"/>
      <c r="T2187" s="253"/>
      <c r="U2187" s="253"/>
      <c r="V2187" s="253"/>
      <c r="W2187" s="253"/>
      <c r="X2187" s="253"/>
      <c r="Y2187" s="253"/>
      <c r="Z2187" s="253"/>
      <c r="AA2187" s="253"/>
      <c r="AB2187" s="253"/>
      <c r="AC2187" s="253"/>
      <c r="AD2187" s="253"/>
      <c r="AE2187" s="253"/>
      <c r="AF2187" s="253"/>
      <c r="AG2187" s="253"/>
      <c r="AH2187" s="253"/>
      <c r="AI2187" s="253"/>
      <c r="AP2187" s="313"/>
      <c r="AT2187" s="313"/>
    </row>
    <row r="2188" spans="1:46" s="312" customFormat="1" ht="15" customHeight="1" x14ac:dyDescent="0.25">
      <c r="A2188" s="297"/>
      <c r="B2188" s="297"/>
      <c r="C2188" s="253"/>
      <c r="D2188" s="253"/>
      <c r="E2188" s="253"/>
      <c r="F2188" s="253"/>
      <c r="G2188" s="253"/>
      <c r="H2188" s="253"/>
      <c r="I2188" s="253"/>
      <c r="J2188" s="253"/>
      <c r="K2188" s="253"/>
      <c r="L2188" s="253"/>
      <c r="M2188" s="253"/>
      <c r="N2188" s="253"/>
      <c r="O2188" s="253"/>
      <c r="P2188" s="253"/>
      <c r="Q2188" s="253"/>
      <c r="R2188" s="253"/>
      <c r="S2188" s="253"/>
      <c r="T2188" s="253"/>
      <c r="U2188" s="253"/>
      <c r="V2188" s="253"/>
      <c r="W2188" s="253"/>
      <c r="X2188" s="253"/>
      <c r="Y2188" s="253"/>
      <c r="Z2188" s="253"/>
      <c r="AA2188" s="253"/>
      <c r="AB2188" s="253"/>
      <c r="AC2188" s="253"/>
      <c r="AD2188" s="253"/>
      <c r="AE2188" s="253"/>
      <c r="AF2188" s="253"/>
      <c r="AG2188" s="253"/>
      <c r="AH2188" s="253"/>
      <c r="AI2188" s="253"/>
      <c r="AP2188" s="313"/>
      <c r="AT2188" s="313"/>
    </row>
    <row r="2189" spans="1:46" s="312" customFormat="1" ht="15" customHeight="1" x14ac:dyDescent="0.25">
      <c r="A2189" s="297"/>
      <c r="B2189" s="297"/>
      <c r="C2189" s="253"/>
      <c r="D2189" s="253"/>
      <c r="E2189" s="253"/>
      <c r="F2189" s="253"/>
      <c r="G2189" s="253"/>
      <c r="H2189" s="253"/>
      <c r="I2189" s="253"/>
      <c r="J2189" s="253"/>
      <c r="K2189" s="253"/>
      <c r="L2189" s="253"/>
      <c r="M2189" s="253"/>
      <c r="N2189" s="253"/>
      <c r="O2189" s="253"/>
      <c r="P2189" s="253"/>
      <c r="Q2189" s="253"/>
      <c r="R2189" s="253"/>
      <c r="S2189" s="253"/>
      <c r="T2189" s="253"/>
      <c r="U2189" s="253"/>
      <c r="V2189" s="253"/>
      <c r="W2189" s="253"/>
      <c r="X2189" s="253"/>
      <c r="Y2189" s="253"/>
      <c r="Z2189" s="253"/>
      <c r="AA2189" s="253"/>
      <c r="AB2189" s="253"/>
      <c r="AC2189" s="253"/>
      <c r="AD2189" s="253"/>
      <c r="AE2189" s="253"/>
      <c r="AF2189" s="253"/>
      <c r="AG2189" s="253"/>
      <c r="AH2189" s="253"/>
      <c r="AI2189" s="253"/>
      <c r="AP2189" s="313"/>
      <c r="AT2189" s="313"/>
    </row>
    <row r="2190" spans="1:46" s="312" customFormat="1" ht="15" customHeight="1" x14ac:dyDescent="0.25">
      <c r="A2190" s="297"/>
      <c r="B2190" s="297"/>
      <c r="C2190" s="253"/>
      <c r="D2190" s="253"/>
      <c r="E2190" s="253"/>
      <c r="F2190" s="253"/>
      <c r="G2190" s="253"/>
      <c r="H2190" s="253"/>
      <c r="I2190" s="253"/>
      <c r="J2190" s="253"/>
      <c r="K2190" s="253"/>
      <c r="L2190" s="253"/>
      <c r="M2190" s="253"/>
      <c r="N2190" s="253"/>
      <c r="O2190" s="253"/>
      <c r="P2190" s="253"/>
      <c r="Q2190" s="253"/>
      <c r="R2190" s="253"/>
      <c r="S2190" s="253"/>
      <c r="T2190" s="253"/>
      <c r="U2190" s="253"/>
      <c r="V2190" s="253"/>
      <c r="W2190" s="253"/>
      <c r="X2190" s="253"/>
      <c r="Y2190" s="253"/>
      <c r="Z2190" s="253"/>
      <c r="AA2190" s="253"/>
      <c r="AB2190" s="253"/>
      <c r="AC2190" s="253"/>
      <c r="AD2190" s="253"/>
      <c r="AE2190" s="253"/>
      <c r="AF2190" s="253"/>
      <c r="AG2190" s="253"/>
      <c r="AH2190" s="253"/>
      <c r="AI2190" s="253"/>
      <c r="AP2190" s="313"/>
      <c r="AT2190" s="313"/>
    </row>
    <row r="2191" spans="1:46" s="312" customFormat="1" ht="15" customHeight="1" x14ac:dyDescent="0.25">
      <c r="A2191" s="297"/>
      <c r="B2191" s="297"/>
      <c r="C2191" s="253"/>
      <c r="D2191" s="253"/>
      <c r="E2191" s="253"/>
      <c r="F2191" s="253"/>
      <c r="G2191" s="253"/>
      <c r="H2191" s="253"/>
      <c r="I2191" s="253"/>
      <c r="J2191" s="253"/>
      <c r="K2191" s="253"/>
      <c r="L2191" s="253"/>
      <c r="M2191" s="253"/>
      <c r="N2191" s="253"/>
      <c r="O2191" s="253"/>
      <c r="P2191" s="253"/>
      <c r="Q2191" s="253"/>
      <c r="R2191" s="253"/>
      <c r="S2191" s="253"/>
      <c r="T2191" s="253"/>
      <c r="U2191" s="253"/>
      <c r="V2191" s="253"/>
      <c r="W2191" s="253"/>
      <c r="X2191" s="253"/>
      <c r="Y2191" s="253"/>
      <c r="Z2191" s="253"/>
      <c r="AA2191" s="253"/>
      <c r="AB2191" s="253"/>
      <c r="AC2191" s="253"/>
      <c r="AD2191" s="253"/>
      <c r="AE2191" s="253"/>
      <c r="AF2191" s="253"/>
      <c r="AG2191" s="253"/>
      <c r="AH2191" s="253"/>
      <c r="AI2191" s="253"/>
      <c r="AP2191" s="313"/>
      <c r="AT2191" s="313"/>
    </row>
    <row r="2192" spans="1:46" s="312" customFormat="1" ht="15" customHeight="1" x14ac:dyDescent="0.25">
      <c r="A2192" s="297"/>
      <c r="B2192" s="297"/>
      <c r="C2192" s="253"/>
      <c r="D2192" s="253"/>
      <c r="E2192" s="253"/>
      <c r="F2192" s="253"/>
      <c r="G2192" s="253"/>
      <c r="H2192" s="253"/>
      <c r="I2192" s="253"/>
      <c r="J2192" s="253"/>
      <c r="K2192" s="253"/>
      <c r="L2192" s="253"/>
      <c r="M2192" s="253"/>
      <c r="N2192" s="253"/>
      <c r="O2192" s="253"/>
      <c r="P2192" s="253"/>
      <c r="Q2192" s="253"/>
      <c r="R2192" s="253"/>
      <c r="S2192" s="253"/>
      <c r="T2192" s="253"/>
      <c r="U2192" s="253"/>
      <c r="V2192" s="253"/>
      <c r="W2192" s="253"/>
      <c r="X2192" s="253"/>
      <c r="Y2192" s="253"/>
      <c r="Z2192" s="253"/>
      <c r="AA2192" s="253"/>
      <c r="AB2192" s="253"/>
      <c r="AC2192" s="253"/>
      <c r="AD2192" s="253"/>
      <c r="AE2192" s="253"/>
      <c r="AF2192" s="253"/>
      <c r="AG2192" s="253"/>
      <c r="AH2192" s="253"/>
      <c r="AI2192" s="253"/>
      <c r="AP2192" s="313"/>
      <c r="AT2192" s="313"/>
    </row>
    <row r="2193" spans="1:46" s="312" customFormat="1" ht="15" customHeight="1" x14ac:dyDescent="0.25">
      <c r="A2193" s="297"/>
      <c r="B2193" s="297"/>
      <c r="C2193" s="253"/>
      <c r="D2193" s="253"/>
      <c r="E2193" s="253"/>
      <c r="F2193" s="253"/>
      <c r="G2193" s="253"/>
      <c r="H2193" s="253"/>
      <c r="I2193" s="253"/>
      <c r="J2193" s="253"/>
      <c r="K2193" s="253"/>
      <c r="L2193" s="253"/>
      <c r="M2193" s="253"/>
      <c r="N2193" s="253"/>
      <c r="O2193" s="253"/>
      <c r="P2193" s="253"/>
      <c r="Q2193" s="253"/>
      <c r="R2193" s="253"/>
      <c r="S2193" s="253"/>
      <c r="T2193" s="253"/>
      <c r="U2193" s="253"/>
      <c r="V2193" s="253"/>
      <c r="W2193" s="253"/>
      <c r="X2193" s="253"/>
      <c r="Y2193" s="253"/>
      <c r="Z2193" s="253"/>
      <c r="AA2193" s="253"/>
      <c r="AB2193" s="253"/>
      <c r="AC2193" s="253"/>
      <c r="AD2193" s="253"/>
      <c r="AE2193" s="253"/>
      <c r="AF2193" s="253"/>
      <c r="AG2193" s="253"/>
      <c r="AH2193" s="253"/>
      <c r="AI2193" s="253"/>
      <c r="AP2193" s="313"/>
      <c r="AT2193" s="313"/>
    </row>
    <row r="2194" spans="1:46" s="312" customFormat="1" ht="15" customHeight="1" x14ac:dyDescent="0.25">
      <c r="A2194" s="297"/>
      <c r="B2194" s="297"/>
      <c r="C2194" s="253"/>
      <c r="D2194" s="253"/>
      <c r="E2194" s="253"/>
      <c r="F2194" s="253"/>
      <c r="G2194" s="253"/>
      <c r="H2194" s="253"/>
      <c r="I2194" s="253"/>
      <c r="J2194" s="253"/>
      <c r="K2194" s="253"/>
      <c r="L2194" s="253"/>
      <c r="M2194" s="253"/>
      <c r="N2194" s="253"/>
      <c r="O2194" s="253"/>
      <c r="P2194" s="253"/>
      <c r="Q2194" s="253"/>
      <c r="R2194" s="253"/>
      <c r="S2194" s="253"/>
      <c r="T2194" s="253"/>
      <c r="U2194" s="253"/>
      <c r="V2194" s="253"/>
      <c r="W2194" s="253"/>
      <c r="X2194" s="253"/>
      <c r="Y2194" s="253"/>
      <c r="Z2194" s="253"/>
      <c r="AA2194" s="253"/>
      <c r="AB2194" s="253"/>
      <c r="AC2194" s="253"/>
      <c r="AD2194" s="253"/>
      <c r="AE2194" s="253"/>
      <c r="AF2194" s="253"/>
      <c r="AG2194" s="253"/>
      <c r="AH2194" s="253"/>
      <c r="AI2194" s="253"/>
      <c r="AP2194" s="313"/>
      <c r="AT2194" s="313"/>
    </row>
    <row r="2195" spans="1:46" s="312" customFormat="1" ht="15" customHeight="1" x14ac:dyDescent="0.25">
      <c r="A2195" s="297"/>
      <c r="B2195" s="297"/>
      <c r="C2195" s="253"/>
      <c r="D2195" s="253"/>
      <c r="E2195" s="253"/>
      <c r="F2195" s="253"/>
      <c r="G2195" s="253"/>
      <c r="H2195" s="253"/>
      <c r="I2195" s="253"/>
      <c r="J2195" s="253"/>
      <c r="K2195" s="253"/>
      <c r="L2195" s="253"/>
      <c r="M2195" s="253"/>
      <c r="N2195" s="253"/>
      <c r="O2195" s="253"/>
      <c r="P2195" s="253"/>
      <c r="Q2195" s="253"/>
      <c r="R2195" s="253"/>
      <c r="S2195" s="253"/>
      <c r="T2195" s="253"/>
      <c r="U2195" s="253"/>
      <c r="V2195" s="253"/>
      <c r="W2195" s="253"/>
      <c r="X2195" s="253"/>
      <c r="Y2195" s="253"/>
      <c r="Z2195" s="253"/>
      <c r="AA2195" s="253"/>
      <c r="AB2195" s="253"/>
      <c r="AC2195" s="253"/>
      <c r="AD2195" s="253"/>
      <c r="AE2195" s="253"/>
      <c r="AF2195" s="253"/>
      <c r="AG2195" s="253"/>
      <c r="AH2195" s="253"/>
      <c r="AI2195" s="253"/>
      <c r="AP2195" s="313"/>
      <c r="AT2195" s="313"/>
    </row>
    <row r="2196" spans="1:46" s="312" customFormat="1" ht="15" customHeight="1" x14ac:dyDescent="0.25">
      <c r="A2196" s="297"/>
      <c r="B2196" s="297"/>
      <c r="C2196" s="253"/>
      <c r="D2196" s="253"/>
      <c r="E2196" s="253"/>
      <c r="F2196" s="253"/>
      <c r="G2196" s="253"/>
      <c r="H2196" s="253"/>
      <c r="I2196" s="253"/>
      <c r="J2196" s="253"/>
      <c r="K2196" s="253"/>
      <c r="L2196" s="253"/>
      <c r="M2196" s="253"/>
      <c r="N2196" s="253"/>
      <c r="O2196" s="253"/>
      <c r="P2196" s="253"/>
      <c r="Q2196" s="253"/>
      <c r="R2196" s="253"/>
      <c r="S2196" s="253"/>
      <c r="T2196" s="253"/>
      <c r="U2196" s="253"/>
      <c r="V2196" s="253"/>
      <c r="W2196" s="253"/>
      <c r="X2196" s="253"/>
      <c r="Y2196" s="253"/>
      <c r="Z2196" s="253"/>
      <c r="AA2196" s="253"/>
      <c r="AB2196" s="253"/>
      <c r="AC2196" s="253"/>
      <c r="AD2196" s="253"/>
      <c r="AE2196" s="253"/>
      <c r="AF2196" s="253"/>
      <c r="AG2196" s="253"/>
      <c r="AH2196" s="253"/>
      <c r="AI2196" s="253"/>
      <c r="AP2196" s="313"/>
      <c r="AT2196" s="313"/>
    </row>
    <row r="2197" spans="1:46" s="312" customFormat="1" ht="15" customHeight="1" x14ac:dyDescent="0.25">
      <c r="A2197" s="297"/>
      <c r="B2197" s="297"/>
      <c r="C2197" s="253"/>
      <c r="D2197" s="253"/>
      <c r="E2197" s="253"/>
      <c r="F2197" s="253"/>
      <c r="G2197" s="253"/>
      <c r="H2197" s="253"/>
      <c r="I2197" s="253"/>
      <c r="J2197" s="253"/>
      <c r="K2197" s="253"/>
      <c r="L2197" s="253"/>
      <c r="M2197" s="253"/>
      <c r="N2197" s="253"/>
      <c r="O2197" s="253"/>
      <c r="P2197" s="253"/>
      <c r="Q2197" s="253"/>
      <c r="R2197" s="253"/>
      <c r="S2197" s="253"/>
      <c r="T2197" s="253"/>
      <c r="U2197" s="253"/>
      <c r="V2197" s="253"/>
      <c r="W2197" s="253"/>
      <c r="X2197" s="253"/>
      <c r="Y2197" s="253"/>
      <c r="Z2197" s="253"/>
      <c r="AA2197" s="253"/>
      <c r="AB2197" s="253"/>
      <c r="AC2197" s="253"/>
      <c r="AD2197" s="253"/>
      <c r="AE2197" s="253"/>
      <c r="AF2197" s="253"/>
      <c r="AG2197" s="253"/>
      <c r="AH2197" s="253"/>
      <c r="AI2197" s="253"/>
      <c r="AP2197" s="313"/>
      <c r="AT2197" s="313"/>
    </row>
    <row r="2198" spans="1:46" s="312" customFormat="1" ht="15" customHeight="1" x14ac:dyDescent="0.25">
      <c r="A2198" s="297"/>
      <c r="B2198" s="297"/>
      <c r="C2198" s="253"/>
      <c r="D2198" s="253"/>
      <c r="E2198" s="253"/>
      <c r="F2198" s="253"/>
      <c r="G2198" s="253"/>
      <c r="H2198" s="253"/>
      <c r="I2198" s="253"/>
      <c r="J2198" s="253"/>
      <c r="K2198" s="253"/>
      <c r="L2198" s="253"/>
      <c r="M2198" s="253"/>
      <c r="N2198" s="253"/>
      <c r="O2198" s="253"/>
      <c r="P2198" s="253"/>
      <c r="Q2198" s="253"/>
      <c r="R2198" s="253"/>
      <c r="S2198" s="253"/>
      <c r="T2198" s="253"/>
      <c r="U2198" s="253"/>
      <c r="V2198" s="253"/>
      <c r="W2198" s="253"/>
      <c r="X2198" s="253"/>
      <c r="Y2198" s="253"/>
      <c r="Z2198" s="253"/>
      <c r="AA2198" s="253"/>
      <c r="AB2198" s="253"/>
      <c r="AC2198" s="253"/>
      <c r="AD2198" s="253"/>
      <c r="AE2198" s="253"/>
      <c r="AF2198" s="253"/>
      <c r="AG2198" s="253"/>
      <c r="AH2198" s="253"/>
      <c r="AI2198" s="253"/>
      <c r="AP2198" s="313"/>
      <c r="AT2198" s="313"/>
    </row>
    <row r="2199" spans="1:46" s="312" customFormat="1" ht="15" customHeight="1" x14ac:dyDescent="0.25">
      <c r="A2199" s="297"/>
      <c r="B2199" s="297"/>
      <c r="C2199" s="253"/>
      <c r="D2199" s="253"/>
      <c r="E2199" s="253"/>
      <c r="F2199" s="253"/>
      <c r="G2199" s="253"/>
      <c r="H2199" s="253"/>
      <c r="I2199" s="253"/>
      <c r="J2199" s="253"/>
      <c r="K2199" s="253"/>
      <c r="L2199" s="253"/>
      <c r="M2199" s="253"/>
      <c r="N2199" s="253"/>
      <c r="O2199" s="253"/>
      <c r="P2199" s="253"/>
      <c r="Q2199" s="253"/>
      <c r="R2199" s="253"/>
      <c r="S2199" s="253"/>
      <c r="T2199" s="253"/>
      <c r="U2199" s="253"/>
      <c r="V2199" s="253"/>
      <c r="W2199" s="253"/>
      <c r="X2199" s="253"/>
      <c r="Y2199" s="253"/>
      <c r="Z2199" s="253"/>
      <c r="AA2199" s="253"/>
      <c r="AB2199" s="253"/>
      <c r="AC2199" s="253"/>
      <c r="AD2199" s="253"/>
      <c r="AE2199" s="253"/>
      <c r="AF2199" s="253"/>
      <c r="AG2199" s="253"/>
      <c r="AH2199" s="253"/>
      <c r="AI2199" s="253"/>
      <c r="AP2199" s="313"/>
      <c r="AT2199" s="313"/>
    </row>
    <row r="2200" spans="1:46" s="312" customFormat="1" ht="15" customHeight="1" x14ac:dyDescent="0.25">
      <c r="A2200" s="297"/>
      <c r="B2200" s="297"/>
      <c r="C2200" s="253"/>
      <c r="D2200" s="253"/>
      <c r="E2200" s="253"/>
      <c r="F2200" s="253"/>
      <c r="G2200" s="253"/>
      <c r="H2200" s="253"/>
      <c r="I2200" s="253"/>
      <c r="J2200" s="253"/>
      <c r="K2200" s="253"/>
      <c r="L2200" s="253"/>
      <c r="M2200" s="253"/>
      <c r="N2200" s="253"/>
      <c r="O2200" s="253"/>
      <c r="P2200" s="253"/>
      <c r="Q2200" s="253"/>
      <c r="R2200" s="253"/>
      <c r="S2200" s="253"/>
      <c r="T2200" s="253"/>
      <c r="U2200" s="253"/>
      <c r="V2200" s="253"/>
      <c r="W2200" s="253"/>
      <c r="X2200" s="253"/>
      <c r="Y2200" s="253"/>
      <c r="Z2200" s="253"/>
      <c r="AA2200" s="253"/>
      <c r="AB2200" s="253"/>
      <c r="AC2200" s="253"/>
      <c r="AD2200" s="253"/>
      <c r="AE2200" s="253"/>
      <c r="AF2200" s="253"/>
      <c r="AG2200" s="253"/>
      <c r="AH2200" s="253"/>
      <c r="AI2200" s="253"/>
      <c r="AP2200" s="313"/>
      <c r="AT2200" s="313"/>
    </row>
    <row r="2201" spans="1:46" s="312" customFormat="1" ht="15" customHeight="1" x14ac:dyDescent="0.25">
      <c r="A2201" s="297"/>
      <c r="B2201" s="297"/>
      <c r="C2201" s="253"/>
      <c r="D2201" s="253"/>
      <c r="E2201" s="253"/>
      <c r="F2201" s="253"/>
      <c r="G2201" s="253"/>
      <c r="H2201" s="253"/>
      <c r="I2201" s="253"/>
      <c r="J2201" s="253"/>
      <c r="K2201" s="253"/>
      <c r="L2201" s="253"/>
      <c r="M2201" s="253"/>
      <c r="N2201" s="253"/>
      <c r="O2201" s="253"/>
      <c r="P2201" s="253"/>
      <c r="Q2201" s="253"/>
      <c r="R2201" s="253"/>
      <c r="S2201" s="253"/>
      <c r="T2201" s="253"/>
      <c r="U2201" s="253"/>
      <c r="V2201" s="253"/>
      <c r="W2201" s="253"/>
      <c r="X2201" s="253"/>
      <c r="Y2201" s="253"/>
      <c r="Z2201" s="253"/>
      <c r="AA2201" s="253"/>
      <c r="AB2201" s="253"/>
      <c r="AC2201" s="253"/>
      <c r="AD2201" s="253"/>
      <c r="AE2201" s="253"/>
      <c r="AF2201" s="253"/>
      <c r="AG2201" s="253"/>
      <c r="AH2201" s="253"/>
      <c r="AI2201" s="253"/>
      <c r="AP2201" s="313"/>
      <c r="AT2201" s="313"/>
    </row>
    <row r="2202" spans="1:46" s="312" customFormat="1" ht="15" customHeight="1" x14ac:dyDescent="0.25">
      <c r="A2202" s="297"/>
      <c r="B2202" s="297"/>
      <c r="C2202" s="253"/>
      <c r="D2202" s="253"/>
      <c r="E2202" s="253"/>
      <c r="F2202" s="253"/>
      <c r="G2202" s="253"/>
      <c r="H2202" s="253"/>
      <c r="I2202" s="253"/>
      <c r="J2202" s="253"/>
      <c r="K2202" s="253"/>
      <c r="L2202" s="253"/>
      <c r="M2202" s="253"/>
      <c r="N2202" s="253"/>
      <c r="O2202" s="253"/>
      <c r="P2202" s="253"/>
      <c r="Q2202" s="253"/>
      <c r="R2202" s="253"/>
      <c r="S2202" s="253"/>
      <c r="T2202" s="253"/>
      <c r="U2202" s="253"/>
      <c r="V2202" s="253"/>
      <c r="W2202" s="253"/>
      <c r="X2202" s="253"/>
      <c r="Y2202" s="253"/>
      <c r="Z2202" s="253"/>
      <c r="AA2202" s="253"/>
      <c r="AB2202" s="253"/>
      <c r="AC2202" s="253"/>
      <c r="AD2202" s="253"/>
      <c r="AE2202" s="253"/>
      <c r="AF2202" s="253"/>
      <c r="AG2202" s="253"/>
      <c r="AH2202" s="253"/>
      <c r="AI2202" s="253"/>
      <c r="AP2202" s="313"/>
      <c r="AT2202" s="313"/>
    </row>
    <row r="2203" spans="1:46" s="312" customFormat="1" ht="15" customHeight="1" x14ac:dyDescent="0.25">
      <c r="A2203" s="297"/>
      <c r="B2203" s="297"/>
      <c r="C2203" s="253"/>
      <c r="D2203" s="253"/>
      <c r="E2203" s="253"/>
      <c r="F2203" s="253"/>
      <c r="G2203" s="253"/>
      <c r="H2203" s="253"/>
      <c r="I2203" s="253"/>
      <c r="J2203" s="253"/>
      <c r="K2203" s="253"/>
      <c r="L2203" s="253"/>
      <c r="M2203" s="253"/>
      <c r="N2203" s="253"/>
      <c r="O2203" s="253"/>
      <c r="P2203" s="253"/>
      <c r="Q2203" s="253"/>
      <c r="R2203" s="253"/>
      <c r="S2203" s="253"/>
      <c r="T2203" s="253"/>
      <c r="U2203" s="253"/>
      <c r="V2203" s="253"/>
      <c r="W2203" s="253"/>
      <c r="X2203" s="253"/>
      <c r="Y2203" s="253"/>
      <c r="Z2203" s="253"/>
      <c r="AA2203" s="253"/>
      <c r="AB2203" s="253"/>
      <c r="AC2203" s="253"/>
      <c r="AD2203" s="253"/>
      <c r="AE2203" s="253"/>
      <c r="AF2203" s="253"/>
      <c r="AG2203" s="253"/>
      <c r="AH2203" s="253"/>
      <c r="AI2203" s="253"/>
      <c r="AP2203" s="313"/>
      <c r="AT2203" s="313"/>
    </row>
    <row r="2204" spans="1:46" s="312" customFormat="1" ht="15" customHeight="1" x14ac:dyDescent="0.25">
      <c r="A2204" s="297"/>
      <c r="B2204" s="297"/>
      <c r="C2204" s="253"/>
      <c r="D2204" s="253"/>
      <c r="E2204" s="253"/>
      <c r="F2204" s="253"/>
      <c r="G2204" s="253"/>
      <c r="H2204" s="253"/>
      <c r="I2204" s="253"/>
      <c r="J2204" s="253"/>
      <c r="K2204" s="253"/>
      <c r="L2204" s="253"/>
      <c r="M2204" s="253"/>
      <c r="N2204" s="253"/>
      <c r="O2204" s="253"/>
      <c r="P2204" s="253"/>
      <c r="Q2204" s="253"/>
      <c r="R2204" s="253"/>
      <c r="S2204" s="253"/>
      <c r="T2204" s="253"/>
      <c r="U2204" s="253"/>
      <c r="V2204" s="253"/>
      <c r="W2204" s="253"/>
      <c r="X2204" s="253"/>
      <c r="Y2204" s="253"/>
      <c r="Z2204" s="253"/>
      <c r="AA2204" s="253"/>
      <c r="AB2204" s="253"/>
      <c r="AC2204" s="253"/>
      <c r="AD2204" s="253"/>
      <c r="AE2204" s="253"/>
      <c r="AF2204" s="253"/>
      <c r="AG2204" s="253"/>
      <c r="AH2204" s="253"/>
      <c r="AI2204" s="253"/>
      <c r="AP2204" s="313"/>
      <c r="AT2204" s="313"/>
    </row>
    <row r="2205" spans="1:46" s="312" customFormat="1" ht="15" customHeight="1" x14ac:dyDescent="0.25">
      <c r="A2205" s="297"/>
      <c r="B2205" s="297"/>
      <c r="C2205" s="253"/>
      <c r="D2205" s="253"/>
      <c r="E2205" s="253"/>
      <c r="F2205" s="253"/>
      <c r="G2205" s="253"/>
      <c r="H2205" s="253"/>
      <c r="I2205" s="253"/>
      <c r="J2205" s="253"/>
      <c r="K2205" s="253"/>
      <c r="L2205" s="253"/>
      <c r="M2205" s="253"/>
      <c r="N2205" s="253"/>
      <c r="O2205" s="253"/>
      <c r="P2205" s="253"/>
      <c r="Q2205" s="253"/>
      <c r="R2205" s="253"/>
      <c r="S2205" s="253"/>
      <c r="T2205" s="253"/>
      <c r="U2205" s="253"/>
      <c r="V2205" s="253"/>
      <c r="W2205" s="253"/>
      <c r="X2205" s="253"/>
      <c r="Y2205" s="253"/>
      <c r="Z2205" s="253"/>
      <c r="AA2205" s="253"/>
      <c r="AB2205" s="253"/>
      <c r="AC2205" s="253"/>
      <c r="AD2205" s="253"/>
      <c r="AE2205" s="253"/>
      <c r="AF2205" s="253"/>
      <c r="AG2205" s="253"/>
      <c r="AH2205" s="253"/>
      <c r="AI2205" s="253"/>
      <c r="AP2205" s="313"/>
      <c r="AT2205" s="313"/>
    </row>
    <row r="2206" spans="1:46" s="312" customFormat="1" ht="15" customHeight="1" x14ac:dyDescent="0.25">
      <c r="A2206" s="297"/>
      <c r="B2206" s="297"/>
      <c r="C2206" s="253"/>
      <c r="D2206" s="253"/>
      <c r="E2206" s="253"/>
      <c r="F2206" s="253"/>
      <c r="G2206" s="253"/>
      <c r="H2206" s="253"/>
      <c r="I2206" s="253"/>
      <c r="J2206" s="253"/>
      <c r="K2206" s="253"/>
      <c r="L2206" s="253"/>
      <c r="M2206" s="253"/>
      <c r="N2206" s="253"/>
      <c r="O2206" s="253"/>
      <c r="P2206" s="253"/>
      <c r="Q2206" s="253"/>
      <c r="R2206" s="253"/>
      <c r="S2206" s="253"/>
      <c r="T2206" s="253"/>
      <c r="U2206" s="253"/>
      <c r="V2206" s="253"/>
      <c r="W2206" s="253"/>
      <c r="X2206" s="253"/>
      <c r="Y2206" s="253"/>
      <c r="Z2206" s="253"/>
      <c r="AA2206" s="253"/>
      <c r="AB2206" s="253"/>
      <c r="AC2206" s="253"/>
      <c r="AD2206" s="253"/>
      <c r="AE2206" s="253"/>
      <c r="AF2206" s="253"/>
      <c r="AG2206" s="253"/>
      <c r="AH2206" s="253"/>
      <c r="AI2206" s="253"/>
      <c r="AP2206" s="313"/>
      <c r="AT2206" s="313"/>
    </row>
    <row r="2207" spans="1:46" s="312" customFormat="1" ht="15" customHeight="1" x14ac:dyDescent="0.25">
      <c r="A2207" s="297"/>
      <c r="B2207" s="297"/>
      <c r="C2207" s="253"/>
      <c r="D2207" s="253"/>
      <c r="E2207" s="253"/>
      <c r="F2207" s="253"/>
      <c r="G2207" s="253"/>
      <c r="H2207" s="253"/>
      <c r="I2207" s="253"/>
      <c r="J2207" s="253"/>
      <c r="K2207" s="253"/>
      <c r="L2207" s="253"/>
      <c r="M2207" s="253"/>
      <c r="N2207" s="253"/>
      <c r="O2207" s="253"/>
      <c r="P2207" s="253"/>
      <c r="Q2207" s="253"/>
      <c r="R2207" s="253"/>
      <c r="S2207" s="253"/>
      <c r="T2207" s="253"/>
      <c r="U2207" s="253"/>
      <c r="V2207" s="253"/>
      <c r="W2207" s="253"/>
      <c r="X2207" s="253"/>
      <c r="Y2207" s="253"/>
      <c r="Z2207" s="253"/>
      <c r="AA2207" s="253"/>
      <c r="AB2207" s="253"/>
      <c r="AC2207" s="253"/>
      <c r="AD2207" s="253"/>
      <c r="AE2207" s="253"/>
      <c r="AF2207" s="253"/>
      <c r="AG2207" s="253"/>
      <c r="AH2207" s="253"/>
      <c r="AI2207" s="253"/>
      <c r="AP2207" s="313"/>
      <c r="AT2207" s="313"/>
    </row>
    <row r="2208" spans="1:46" s="312" customFormat="1" ht="15" customHeight="1" x14ac:dyDescent="0.25">
      <c r="A2208" s="297"/>
      <c r="B2208" s="297"/>
      <c r="C2208" s="253"/>
      <c r="D2208" s="253"/>
      <c r="E2208" s="253"/>
      <c r="F2208" s="253"/>
      <c r="G2208" s="253"/>
      <c r="H2208" s="253"/>
      <c r="I2208" s="253"/>
      <c r="J2208" s="253"/>
      <c r="K2208" s="253"/>
      <c r="L2208" s="253"/>
      <c r="M2208" s="253"/>
      <c r="N2208" s="253"/>
      <c r="O2208" s="253"/>
      <c r="P2208" s="253"/>
      <c r="Q2208" s="253"/>
      <c r="R2208" s="253"/>
      <c r="S2208" s="253"/>
      <c r="T2208" s="253"/>
      <c r="U2208" s="253"/>
      <c r="V2208" s="253"/>
      <c r="W2208" s="253"/>
      <c r="X2208" s="253"/>
      <c r="Y2208" s="253"/>
      <c r="Z2208" s="253"/>
      <c r="AA2208" s="253"/>
      <c r="AB2208" s="253"/>
      <c r="AC2208" s="253"/>
      <c r="AD2208" s="253"/>
      <c r="AE2208" s="253"/>
      <c r="AF2208" s="253"/>
      <c r="AG2208" s="253"/>
      <c r="AH2208" s="253"/>
      <c r="AI2208" s="253"/>
      <c r="AP2208" s="313"/>
      <c r="AT2208" s="313"/>
    </row>
    <row r="2209" spans="1:46" s="312" customFormat="1" ht="15" customHeight="1" x14ac:dyDescent="0.25">
      <c r="A2209" s="297"/>
      <c r="B2209" s="297"/>
      <c r="C2209" s="253"/>
      <c r="D2209" s="253"/>
      <c r="E2209" s="253"/>
      <c r="F2209" s="253"/>
      <c r="G2209" s="253"/>
      <c r="H2209" s="253"/>
      <c r="I2209" s="253"/>
      <c r="J2209" s="253"/>
      <c r="K2209" s="253"/>
      <c r="L2209" s="253"/>
      <c r="M2209" s="253"/>
      <c r="N2209" s="253"/>
      <c r="O2209" s="253"/>
      <c r="P2209" s="253"/>
      <c r="Q2209" s="253"/>
      <c r="R2209" s="253"/>
      <c r="S2209" s="253"/>
      <c r="T2209" s="253"/>
      <c r="U2209" s="253"/>
      <c r="V2209" s="253"/>
      <c r="W2209" s="253"/>
      <c r="X2209" s="253"/>
      <c r="Y2209" s="253"/>
      <c r="Z2209" s="253"/>
      <c r="AA2209" s="253"/>
      <c r="AB2209" s="253"/>
      <c r="AC2209" s="253"/>
      <c r="AD2209" s="253"/>
      <c r="AE2209" s="253"/>
      <c r="AF2209" s="253"/>
      <c r="AG2209" s="253"/>
      <c r="AH2209" s="253"/>
      <c r="AI2209" s="253"/>
      <c r="AP2209" s="313"/>
      <c r="AT2209" s="313"/>
    </row>
    <row r="2210" spans="1:46" s="312" customFormat="1" ht="15" customHeight="1" x14ac:dyDescent="0.25">
      <c r="A2210" s="297"/>
      <c r="B2210" s="297"/>
      <c r="C2210" s="253"/>
      <c r="D2210" s="253"/>
      <c r="E2210" s="253"/>
      <c r="F2210" s="253"/>
      <c r="G2210" s="253"/>
      <c r="H2210" s="253"/>
      <c r="I2210" s="253"/>
      <c r="J2210" s="253"/>
      <c r="K2210" s="253"/>
      <c r="L2210" s="253"/>
      <c r="M2210" s="253"/>
      <c r="N2210" s="253"/>
      <c r="O2210" s="253"/>
      <c r="P2210" s="253"/>
      <c r="Q2210" s="253"/>
      <c r="R2210" s="253"/>
      <c r="S2210" s="253"/>
      <c r="T2210" s="253"/>
      <c r="U2210" s="253"/>
      <c r="V2210" s="253"/>
      <c r="W2210" s="253"/>
      <c r="X2210" s="253"/>
      <c r="Y2210" s="253"/>
      <c r="Z2210" s="253"/>
      <c r="AA2210" s="253"/>
      <c r="AB2210" s="253"/>
      <c r="AC2210" s="253"/>
      <c r="AD2210" s="253"/>
      <c r="AE2210" s="253"/>
      <c r="AF2210" s="253"/>
      <c r="AG2210" s="253"/>
      <c r="AH2210" s="253"/>
      <c r="AI2210" s="253"/>
      <c r="AP2210" s="313"/>
      <c r="AT2210" s="313"/>
    </row>
    <row r="2211" spans="1:46" s="312" customFormat="1" ht="15" customHeight="1" x14ac:dyDescent="0.25">
      <c r="A2211" s="297"/>
      <c r="B2211" s="297"/>
      <c r="C2211" s="253"/>
      <c r="D2211" s="253"/>
      <c r="E2211" s="253"/>
      <c r="F2211" s="253"/>
      <c r="G2211" s="253"/>
      <c r="H2211" s="253"/>
      <c r="I2211" s="253"/>
      <c r="J2211" s="253"/>
      <c r="K2211" s="253"/>
      <c r="L2211" s="253"/>
      <c r="M2211" s="253"/>
      <c r="N2211" s="253"/>
      <c r="O2211" s="253"/>
      <c r="P2211" s="253"/>
      <c r="Q2211" s="253"/>
      <c r="R2211" s="253"/>
      <c r="S2211" s="253"/>
      <c r="T2211" s="253"/>
      <c r="U2211" s="253"/>
      <c r="V2211" s="253"/>
      <c r="W2211" s="253"/>
      <c r="X2211" s="253"/>
      <c r="Y2211" s="253"/>
      <c r="Z2211" s="253"/>
      <c r="AA2211" s="253"/>
      <c r="AB2211" s="253"/>
      <c r="AC2211" s="253"/>
      <c r="AD2211" s="253"/>
      <c r="AE2211" s="253"/>
      <c r="AF2211" s="253"/>
      <c r="AG2211" s="253"/>
      <c r="AH2211" s="253"/>
      <c r="AI2211" s="253"/>
      <c r="AP2211" s="313"/>
      <c r="AT2211" s="313"/>
    </row>
    <row r="2212" spans="1:46" s="312" customFormat="1" ht="15" customHeight="1" x14ac:dyDescent="0.25">
      <c r="A2212" s="297"/>
      <c r="B2212" s="297"/>
      <c r="C2212" s="253"/>
      <c r="D2212" s="253"/>
      <c r="E2212" s="253"/>
      <c r="F2212" s="253"/>
      <c r="G2212" s="253"/>
      <c r="H2212" s="253"/>
      <c r="I2212" s="253"/>
      <c r="J2212" s="253"/>
      <c r="K2212" s="253"/>
      <c r="L2212" s="253"/>
      <c r="M2212" s="253"/>
      <c r="N2212" s="253"/>
      <c r="O2212" s="253"/>
      <c r="P2212" s="253"/>
      <c r="Q2212" s="253"/>
      <c r="R2212" s="253"/>
      <c r="S2212" s="253"/>
      <c r="T2212" s="253"/>
      <c r="U2212" s="253"/>
      <c r="V2212" s="253"/>
      <c r="W2212" s="253"/>
      <c r="X2212" s="253"/>
      <c r="Y2212" s="253"/>
      <c r="Z2212" s="253"/>
      <c r="AA2212" s="253"/>
      <c r="AB2212" s="253"/>
      <c r="AC2212" s="253"/>
      <c r="AD2212" s="253"/>
      <c r="AE2212" s="253"/>
      <c r="AF2212" s="253"/>
      <c r="AG2212" s="253"/>
      <c r="AH2212" s="253"/>
      <c r="AI2212" s="253"/>
      <c r="AP2212" s="313"/>
      <c r="AT2212" s="313"/>
    </row>
    <row r="2213" spans="1:46" s="312" customFormat="1" ht="15" customHeight="1" x14ac:dyDescent="0.25">
      <c r="A2213" s="297"/>
      <c r="B2213" s="297"/>
      <c r="C2213" s="253"/>
      <c r="D2213" s="253"/>
      <c r="E2213" s="253"/>
      <c r="F2213" s="253"/>
      <c r="G2213" s="253"/>
      <c r="H2213" s="253"/>
      <c r="I2213" s="253"/>
      <c r="J2213" s="253"/>
      <c r="K2213" s="253"/>
      <c r="L2213" s="253"/>
      <c r="M2213" s="253"/>
      <c r="N2213" s="253"/>
      <c r="O2213" s="253"/>
      <c r="P2213" s="253"/>
      <c r="Q2213" s="253"/>
      <c r="R2213" s="253"/>
      <c r="S2213" s="253"/>
      <c r="T2213" s="253"/>
      <c r="U2213" s="253"/>
      <c r="V2213" s="253"/>
      <c r="W2213" s="253"/>
      <c r="X2213" s="253"/>
      <c r="Y2213" s="253"/>
      <c r="Z2213" s="253"/>
      <c r="AA2213" s="253"/>
      <c r="AB2213" s="253"/>
      <c r="AC2213" s="253"/>
      <c r="AD2213" s="253"/>
      <c r="AE2213" s="253"/>
      <c r="AF2213" s="253"/>
      <c r="AG2213" s="253"/>
      <c r="AH2213" s="253"/>
      <c r="AI2213" s="253"/>
      <c r="AP2213" s="313"/>
      <c r="AT2213" s="313"/>
    </row>
    <row r="2214" spans="1:46" s="312" customFormat="1" ht="15" customHeight="1" x14ac:dyDescent="0.25">
      <c r="A2214" s="297"/>
      <c r="B2214" s="297"/>
      <c r="C2214" s="253"/>
      <c r="D2214" s="253"/>
      <c r="E2214" s="253"/>
      <c r="F2214" s="253"/>
      <c r="G2214" s="253"/>
      <c r="H2214" s="253"/>
      <c r="I2214" s="253"/>
      <c r="J2214" s="253"/>
      <c r="K2214" s="253"/>
      <c r="L2214" s="253"/>
      <c r="M2214" s="253"/>
      <c r="N2214" s="253"/>
      <c r="O2214" s="253"/>
      <c r="P2214" s="253"/>
      <c r="Q2214" s="253"/>
      <c r="R2214" s="253"/>
      <c r="S2214" s="253"/>
      <c r="T2214" s="253"/>
      <c r="U2214" s="253"/>
      <c r="V2214" s="253"/>
      <c r="W2214" s="253"/>
      <c r="X2214" s="253"/>
      <c r="Y2214" s="253"/>
      <c r="Z2214" s="253"/>
      <c r="AA2214" s="253"/>
      <c r="AB2214" s="253"/>
      <c r="AC2214" s="253"/>
      <c r="AD2214" s="253"/>
      <c r="AE2214" s="253"/>
      <c r="AF2214" s="253"/>
      <c r="AG2214" s="253"/>
      <c r="AH2214" s="253"/>
      <c r="AI2214" s="253"/>
      <c r="AP2214" s="313"/>
      <c r="AT2214" s="313"/>
    </row>
    <row r="2215" spans="1:46" s="312" customFormat="1" ht="15" customHeight="1" x14ac:dyDescent="0.25">
      <c r="A2215" s="297"/>
      <c r="B2215" s="297"/>
      <c r="C2215" s="253"/>
      <c r="D2215" s="253"/>
      <c r="E2215" s="253"/>
      <c r="F2215" s="253"/>
      <c r="G2215" s="253"/>
      <c r="H2215" s="253"/>
      <c r="I2215" s="253"/>
      <c r="J2215" s="253"/>
      <c r="K2215" s="253"/>
      <c r="L2215" s="253"/>
      <c r="M2215" s="253"/>
      <c r="N2215" s="253"/>
      <c r="O2215" s="253"/>
      <c r="P2215" s="253"/>
      <c r="Q2215" s="253"/>
      <c r="R2215" s="253"/>
      <c r="S2215" s="253"/>
      <c r="T2215" s="253"/>
      <c r="U2215" s="253"/>
      <c r="V2215" s="253"/>
      <c r="W2215" s="253"/>
      <c r="X2215" s="253"/>
      <c r="Y2215" s="253"/>
      <c r="Z2215" s="253"/>
      <c r="AA2215" s="253"/>
      <c r="AB2215" s="253"/>
      <c r="AC2215" s="253"/>
      <c r="AD2215" s="253"/>
      <c r="AE2215" s="253"/>
      <c r="AF2215" s="253"/>
      <c r="AG2215" s="253"/>
      <c r="AH2215" s="253"/>
      <c r="AI2215" s="253"/>
      <c r="AP2215" s="313"/>
      <c r="AT2215" s="313"/>
    </row>
    <row r="2216" spans="1:46" s="312" customFormat="1" ht="15" customHeight="1" x14ac:dyDescent="0.25">
      <c r="A2216" s="297"/>
      <c r="B2216" s="297"/>
      <c r="C2216" s="253"/>
      <c r="D2216" s="253"/>
      <c r="E2216" s="253"/>
      <c r="F2216" s="253"/>
      <c r="G2216" s="253"/>
      <c r="H2216" s="253"/>
      <c r="I2216" s="253"/>
      <c r="J2216" s="253"/>
      <c r="K2216" s="253"/>
      <c r="L2216" s="253"/>
      <c r="M2216" s="253"/>
      <c r="N2216" s="253"/>
      <c r="O2216" s="253"/>
      <c r="P2216" s="253"/>
      <c r="Q2216" s="253"/>
      <c r="R2216" s="253"/>
      <c r="S2216" s="253"/>
      <c r="T2216" s="253"/>
      <c r="U2216" s="253"/>
      <c r="V2216" s="253"/>
      <c r="W2216" s="253"/>
      <c r="X2216" s="253"/>
      <c r="Y2216" s="253"/>
      <c r="Z2216" s="253"/>
      <c r="AA2216" s="253"/>
      <c r="AB2216" s="253"/>
      <c r="AC2216" s="253"/>
      <c r="AD2216" s="253"/>
      <c r="AE2216" s="253"/>
      <c r="AF2216" s="253"/>
      <c r="AG2216" s="253"/>
      <c r="AH2216" s="253"/>
      <c r="AI2216" s="253"/>
      <c r="AP2216" s="313"/>
      <c r="AT2216" s="313"/>
    </row>
    <row r="2217" spans="1:46" s="312" customFormat="1" ht="15" customHeight="1" x14ac:dyDescent="0.25">
      <c r="A2217" s="297"/>
      <c r="B2217" s="297"/>
      <c r="C2217" s="253"/>
      <c r="D2217" s="253"/>
      <c r="E2217" s="253"/>
      <c r="F2217" s="253"/>
      <c r="G2217" s="253"/>
      <c r="H2217" s="253"/>
      <c r="I2217" s="253"/>
      <c r="J2217" s="253"/>
      <c r="K2217" s="253"/>
      <c r="L2217" s="253"/>
      <c r="M2217" s="253"/>
      <c r="N2217" s="253"/>
      <c r="O2217" s="253"/>
      <c r="P2217" s="253"/>
      <c r="Q2217" s="253"/>
      <c r="R2217" s="253"/>
      <c r="S2217" s="253"/>
      <c r="T2217" s="253"/>
      <c r="U2217" s="253"/>
      <c r="V2217" s="253"/>
      <c r="W2217" s="253"/>
      <c r="X2217" s="253"/>
      <c r="Y2217" s="253"/>
      <c r="Z2217" s="253"/>
      <c r="AA2217" s="253"/>
      <c r="AB2217" s="253"/>
      <c r="AC2217" s="253"/>
      <c r="AD2217" s="253"/>
      <c r="AE2217" s="253"/>
      <c r="AF2217" s="253"/>
      <c r="AG2217" s="253"/>
      <c r="AH2217" s="253"/>
      <c r="AI2217" s="253"/>
      <c r="AP2217" s="313"/>
      <c r="AT2217" s="313"/>
    </row>
    <row r="2218" spans="1:46" s="312" customFormat="1" ht="15" customHeight="1" x14ac:dyDescent="0.25">
      <c r="A2218" s="297"/>
      <c r="B2218" s="297"/>
      <c r="C2218" s="253"/>
      <c r="D2218" s="253"/>
      <c r="E2218" s="253"/>
      <c r="F2218" s="253"/>
      <c r="G2218" s="253"/>
      <c r="H2218" s="253"/>
      <c r="I2218" s="253"/>
      <c r="J2218" s="253"/>
      <c r="K2218" s="253"/>
      <c r="L2218" s="253"/>
      <c r="M2218" s="253"/>
      <c r="N2218" s="253"/>
      <c r="O2218" s="253"/>
      <c r="P2218" s="253"/>
      <c r="Q2218" s="253"/>
      <c r="R2218" s="253"/>
      <c r="S2218" s="253"/>
      <c r="T2218" s="253"/>
      <c r="U2218" s="253"/>
      <c r="V2218" s="253"/>
      <c r="W2218" s="253"/>
      <c r="X2218" s="253"/>
      <c r="Y2218" s="253"/>
      <c r="Z2218" s="253"/>
      <c r="AA2218" s="253"/>
      <c r="AB2218" s="253"/>
      <c r="AC2218" s="253"/>
      <c r="AD2218" s="253"/>
      <c r="AE2218" s="253"/>
      <c r="AF2218" s="253"/>
      <c r="AG2218" s="253"/>
      <c r="AH2218" s="253"/>
      <c r="AI2218" s="253"/>
      <c r="AP2218" s="313"/>
      <c r="AT2218" s="313"/>
    </row>
    <row r="2219" spans="1:46" s="312" customFormat="1" ht="15" customHeight="1" x14ac:dyDescent="0.25">
      <c r="A2219" s="297"/>
      <c r="B2219" s="297"/>
      <c r="C2219" s="253"/>
      <c r="D2219" s="253"/>
      <c r="E2219" s="253"/>
      <c r="F2219" s="253"/>
      <c r="G2219" s="253"/>
      <c r="H2219" s="253"/>
      <c r="I2219" s="253"/>
      <c r="J2219" s="253"/>
      <c r="K2219" s="253"/>
      <c r="L2219" s="253"/>
      <c r="M2219" s="253"/>
      <c r="N2219" s="253"/>
      <c r="O2219" s="253"/>
      <c r="P2219" s="253"/>
      <c r="Q2219" s="253"/>
      <c r="R2219" s="253"/>
      <c r="S2219" s="253"/>
      <c r="T2219" s="253"/>
      <c r="U2219" s="253"/>
      <c r="V2219" s="253"/>
      <c r="W2219" s="253"/>
      <c r="X2219" s="253"/>
      <c r="Y2219" s="253"/>
      <c r="Z2219" s="253"/>
      <c r="AA2219" s="253"/>
      <c r="AB2219" s="253"/>
      <c r="AC2219" s="253"/>
      <c r="AD2219" s="253"/>
      <c r="AE2219" s="253"/>
      <c r="AF2219" s="253"/>
      <c r="AG2219" s="253"/>
      <c r="AH2219" s="253"/>
      <c r="AI2219" s="253"/>
      <c r="AP2219" s="313"/>
      <c r="AT2219" s="313"/>
    </row>
    <row r="2220" spans="1:46" s="312" customFormat="1" ht="15" customHeight="1" x14ac:dyDescent="0.25">
      <c r="A2220" s="297"/>
      <c r="B2220" s="297"/>
      <c r="C2220" s="253"/>
      <c r="D2220" s="253"/>
      <c r="E2220" s="253"/>
      <c r="F2220" s="253"/>
      <c r="G2220" s="253"/>
      <c r="H2220" s="253"/>
      <c r="I2220" s="253"/>
      <c r="J2220" s="253"/>
      <c r="K2220" s="253"/>
      <c r="L2220" s="253"/>
      <c r="M2220" s="253"/>
      <c r="N2220" s="253"/>
      <c r="O2220" s="253"/>
      <c r="P2220" s="253"/>
      <c r="Q2220" s="253"/>
      <c r="R2220" s="253"/>
      <c r="S2220" s="253"/>
      <c r="T2220" s="253"/>
      <c r="U2220" s="253"/>
      <c r="V2220" s="253"/>
      <c r="W2220" s="253"/>
      <c r="X2220" s="253"/>
      <c r="Y2220" s="253"/>
      <c r="Z2220" s="253"/>
      <c r="AA2220" s="253"/>
      <c r="AB2220" s="253"/>
      <c r="AC2220" s="253"/>
      <c r="AD2220" s="253"/>
      <c r="AE2220" s="253"/>
      <c r="AF2220" s="253"/>
      <c r="AG2220" s="253"/>
      <c r="AH2220" s="253"/>
      <c r="AI2220" s="253"/>
      <c r="AP2220" s="313"/>
      <c r="AT2220" s="313"/>
    </row>
    <row r="2221" spans="1:46" s="312" customFormat="1" ht="15" customHeight="1" x14ac:dyDescent="0.25">
      <c r="A2221" s="297"/>
      <c r="B2221" s="297"/>
      <c r="C2221" s="253"/>
      <c r="D2221" s="253"/>
      <c r="E2221" s="253"/>
      <c r="F2221" s="253"/>
      <c r="G2221" s="253"/>
      <c r="H2221" s="253"/>
      <c r="I2221" s="253"/>
      <c r="J2221" s="253"/>
      <c r="K2221" s="253"/>
      <c r="L2221" s="253"/>
      <c r="M2221" s="253"/>
      <c r="N2221" s="253"/>
      <c r="O2221" s="253"/>
      <c r="P2221" s="253"/>
      <c r="Q2221" s="253"/>
      <c r="R2221" s="253"/>
      <c r="S2221" s="253"/>
      <c r="T2221" s="253"/>
      <c r="U2221" s="253"/>
      <c r="V2221" s="253"/>
      <c r="W2221" s="253"/>
      <c r="X2221" s="253"/>
      <c r="Y2221" s="253"/>
      <c r="Z2221" s="253"/>
      <c r="AA2221" s="253"/>
      <c r="AB2221" s="253"/>
      <c r="AC2221" s="253"/>
      <c r="AD2221" s="253"/>
      <c r="AE2221" s="253"/>
      <c r="AF2221" s="253"/>
      <c r="AG2221" s="253"/>
      <c r="AH2221" s="253"/>
      <c r="AI2221" s="253"/>
      <c r="AP2221" s="313"/>
      <c r="AT2221" s="313"/>
    </row>
    <row r="2222" spans="1:46" s="312" customFormat="1" ht="15" customHeight="1" x14ac:dyDescent="0.25">
      <c r="A2222" s="297"/>
      <c r="B2222" s="297"/>
      <c r="C2222" s="253"/>
      <c r="D2222" s="253"/>
      <c r="E2222" s="253"/>
      <c r="F2222" s="253"/>
      <c r="G2222" s="253"/>
      <c r="H2222" s="253"/>
      <c r="I2222" s="253"/>
      <c r="J2222" s="253"/>
      <c r="K2222" s="253"/>
      <c r="L2222" s="253"/>
      <c r="M2222" s="253"/>
      <c r="N2222" s="253"/>
      <c r="O2222" s="253"/>
      <c r="P2222" s="253"/>
      <c r="Q2222" s="253"/>
      <c r="R2222" s="253"/>
      <c r="S2222" s="253"/>
      <c r="T2222" s="253"/>
      <c r="U2222" s="253"/>
      <c r="V2222" s="253"/>
      <c r="W2222" s="253"/>
      <c r="X2222" s="253"/>
      <c r="Y2222" s="253"/>
      <c r="Z2222" s="253"/>
      <c r="AA2222" s="253"/>
      <c r="AB2222" s="253"/>
      <c r="AC2222" s="253"/>
      <c r="AD2222" s="253"/>
      <c r="AE2222" s="253"/>
      <c r="AF2222" s="253"/>
      <c r="AG2222" s="253"/>
      <c r="AH2222" s="253"/>
      <c r="AI2222" s="253"/>
      <c r="AP2222" s="313"/>
      <c r="AT2222" s="313"/>
    </row>
    <row r="2223" spans="1:46" s="312" customFormat="1" ht="15" customHeight="1" x14ac:dyDescent="0.25">
      <c r="A2223" s="297"/>
      <c r="B2223" s="297"/>
      <c r="C2223" s="253"/>
      <c r="D2223" s="253"/>
      <c r="E2223" s="253"/>
      <c r="F2223" s="253"/>
      <c r="G2223" s="253"/>
      <c r="H2223" s="253"/>
      <c r="I2223" s="253"/>
      <c r="J2223" s="253"/>
      <c r="K2223" s="253"/>
      <c r="L2223" s="253"/>
      <c r="M2223" s="253"/>
      <c r="N2223" s="253"/>
      <c r="O2223" s="253"/>
      <c r="P2223" s="253"/>
      <c r="Q2223" s="253"/>
      <c r="R2223" s="253"/>
      <c r="S2223" s="253"/>
      <c r="T2223" s="253"/>
      <c r="U2223" s="253"/>
      <c r="V2223" s="253"/>
      <c r="W2223" s="253"/>
      <c r="X2223" s="253"/>
      <c r="Y2223" s="253"/>
      <c r="Z2223" s="253"/>
      <c r="AA2223" s="253"/>
      <c r="AB2223" s="253"/>
      <c r="AC2223" s="253"/>
      <c r="AD2223" s="253"/>
      <c r="AE2223" s="253"/>
      <c r="AF2223" s="253"/>
      <c r="AG2223" s="253"/>
      <c r="AH2223" s="253"/>
      <c r="AI2223" s="253"/>
      <c r="AP2223" s="313"/>
      <c r="AT2223" s="313"/>
    </row>
    <row r="2224" spans="1:46" s="312" customFormat="1" ht="15" customHeight="1" x14ac:dyDescent="0.25">
      <c r="A2224" s="297"/>
      <c r="B2224" s="297"/>
      <c r="C2224" s="253"/>
      <c r="D2224" s="253"/>
      <c r="E2224" s="253"/>
      <c r="F2224" s="253"/>
      <c r="G2224" s="253"/>
      <c r="H2224" s="253"/>
      <c r="I2224" s="253"/>
      <c r="J2224" s="253"/>
      <c r="K2224" s="253"/>
      <c r="L2224" s="253"/>
      <c r="M2224" s="253"/>
      <c r="N2224" s="253"/>
      <c r="O2224" s="253"/>
      <c r="P2224" s="253"/>
      <c r="Q2224" s="253"/>
      <c r="R2224" s="253"/>
      <c r="S2224" s="253"/>
      <c r="T2224" s="253"/>
      <c r="U2224" s="253"/>
      <c r="V2224" s="253"/>
      <c r="W2224" s="253"/>
      <c r="X2224" s="253"/>
      <c r="Y2224" s="253"/>
      <c r="Z2224" s="253"/>
      <c r="AA2224" s="253"/>
      <c r="AB2224" s="253"/>
      <c r="AC2224" s="253"/>
      <c r="AD2224" s="253"/>
      <c r="AE2224" s="253"/>
      <c r="AF2224" s="253"/>
      <c r="AG2224" s="253"/>
      <c r="AH2224" s="253"/>
      <c r="AI2224" s="253"/>
      <c r="AP2224" s="313"/>
      <c r="AT2224" s="313"/>
    </row>
    <row r="2225" spans="1:46" s="312" customFormat="1" ht="15" customHeight="1" x14ac:dyDescent="0.25">
      <c r="A2225" s="297"/>
      <c r="B2225" s="297"/>
      <c r="C2225" s="253"/>
      <c r="D2225" s="253"/>
      <c r="E2225" s="253"/>
      <c r="F2225" s="253"/>
      <c r="G2225" s="253"/>
      <c r="H2225" s="253"/>
      <c r="I2225" s="253"/>
      <c r="J2225" s="253"/>
      <c r="K2225" s="253"/>
      <c r="L2225" s="253"/>
      <c r="M2225" s="253"/>
      <c r="N2225" s="253"/>
      <c r="O2225" s="253"/>
      <c r="P2225" s="253"/>
      <c r="Q2225" s="253"/>
      <c r="R2225" s="253"/>
      <c r="S2225" s="253"/>
      <c r="T2225" s="253"/>
      <c r="U2225" s="253"/>
      <c r="V2225" s="253"/>
      <c r="W2225" s="253"/>
      <c r="X2225" s="253"/>
      <c r="Y2225" s="253"/>
      <c r="Z2225" s="253"/>
      <c r="AA2225" s="253"/>
      <c r="AB2225" s="253"/>
      <c r="AC2225" s="253"/>
      <c r="AD2225" s="253"/>
      <c r="AE2225" s="253"/>
      <c r="AF2225" s="253"/>
      <c r="AG2225" s="253"/>
      <c r="AH2225" s="253"/>
      <c r="AI2225" s="253"/>
      <c r="AP2225" s="313"/>
      <c r="AT2225" s="313"/>
    </row>
    <row r="2226" spans="1:46" s="312" customFormat="1" ht="15" customHeight="1" x14ac:dyDescent="0.25">
      <c r="A2226" s="297"/>
      <c r="B2226" s="297"/>
      <c r="C2226" s="253"/>
      <c r="D2226" s="253"/>
      <c r="E2226" s="253"/>
      <c r="F2226" s="253"/>
      <c r="G2226" s="253"/>
      <c r="H2226" s="253"/>
      <c r="I2226" s="253"/>
      <c r="J2226" s="253"/>
      <c r="K2226" s="253"/>
      <c r="L2226" s="253"/>
      <c r="M2226" s="253"/>
      <c r="N2226" s="253"/>
      <c r="O2226" s="253"/>
      <c r="P2226" s="253"/>
      <c r="Q2226" s="253"/>
      <c r="R2226" s="253"/>
      <c r="S2226" s="253"/>
      <c r="T2226" s="253"/>
      <c r="U2226" s="253"/>
      <c r="V2226" s="253"/>
      <c r="W2226" s="253"/>
      <c r="X2226" s="253"/>
      <c r="Y2226" s="253"/>
      <c r="Z2226" s="253"/>
      <c r="AA2226" s="253"/>
      <c r="AB2226" s="253"/>
      <c r="AC2226" s="253"/>
      <c r="AD2226" s="253"/>
      <c r="AE2226" s="253"/>
      <c r="AF2226" s="253"/>
      <c r="AG2226" s="253"/>
      <c r="AH2226" s="253"/>
      <c r="AI2226" s="253"/>
      <c r="AP2226" s="313"/>
      <c r="AT2226" s="313"/>
    </row>
    <row r="2227" spans="1:46" s="312" customFormat="1" ht="15" customHeight="1" x14ac:dyDescent="0.25">
      <c r="A2227" s="297"/>
      <c r="B2227" s="297"/>
      <c r="C2227" s="253"/>
      <c r="D2227" s="253"/>
      <c r="E2227" s="253"/>
      <c r="F2227" s="253"/>
      <c r="G2227" s="253"/>
      <c r="H2227" s="253"/>
      <c r="I2227" s="253"/>
      <c r="J2227" s="253"/>
      <c r="K2227" s="253"/>
      <c r="L2227" s="253"/>
      <c r="M2227" s="253"/>
      <c r="N2227" s="253"/>
      <c r="O2227" s="253"/>
      <c r="P2227" s="253"/>
      <c r="Q2227" s="253"/>
      <c r="R2227" s="253"/>
      <c r="S2227" s="253"/>
      <c r="T2227" s="253"/>
      <c r="U2227" s="253"/>
      <c r="V2227" s="253"/>
      <c r="W2227" s="253"/>
      <c r="X2227" s="253"/>
      <c r="Y2227" s="253"/>
      <c r="Z2227" s="253"/>
      <c r="AA2227" s="253"/>
      <c r="AB2227" s="253"/>
      <c r="AC2227" s="253"/>
      <c r="AD2227" s="253"/>
      <c r="AE2227" s="253"/>
      <c r="AF2227" s="253"/>
      <c r="AG2227" s="253"/>
      <c r="AH2227" s="253"/>
      <c r="AI2227" s="253"/>
      <c r="AP2227" s="313"/>
      <c r="AT2227" s="313"/>
    </row>
    <row r="2228" spans="1:46" s="312" customFormat="1" ht="15" customHeight="1" x14ac:dyDescent="0.25">
      <c r="A2228" s="297"/>
      <c r="B2228" s="297"/>
      <c r="C2228" s="253"/>
      <c r="D2228" s="253"/>
      <c r="E2228" s="253"/>
      <c r="F2228" s="253"/>
      <c r="G2228" s="253"/>
      <c r="H2228" s="253"/>
      <c r="I2228" s="253"/>
      <c r="J2228" s="253"/>
      <c r="K2228" s="253"/>
      <c r="L2228" s="253"/>
      <c r="M2228" s="253"/>
      <c r="N2228" s="253"/>
      <c r="O2228" s="253"/>
      <c r="P2228" s="253"/>
      <c r="Q2228" s="253"/>
      <c r="R2228" s="253"/>
      <c r="S2228" s="253"/>
      <c r="T2228" s="253"/>
      <c r="U2228" s="253"/>
      <c r="V2228" s="253"/>
      <c r="W2228" s="253"/>
      <c r="X2228" s="253"/>
      <c r="Y2228" s="253"/>
      <c r="Z2228" s="253"/>
      <c r="AA2228" s="253"/>
      <c r="AB2228" s="253"/>
      <c r="AC2228" s="253"/>
      <c r="AD2228" s="253"/>
      <c r="AE2228" s="253"/>
      <c r="AF2228" s="253"/>
      <c r="AG2228" s="253"/>
      <c r="AH2228" s="253"/>
      <c r="AI2228" s="253"/>
      <c r="AP2228" s="313"/>
      <c r="AT2228" s="313"/>
    </row>
    <row r="2229" spans="1:46" s="312" customFormat="1" ht="15" customHeight="1" x14ac:dyDescent="0.25">
      <c r="A2229" s="297"/>
      <c r="B2229" s="297"/>
      <c r="C2229" s="253"/>
      <c r="D2229" s="253"/>
      <c r="E2229" s="253"/>
      <c r="F2229" s="253"/>
      <c r="G2229" s="253"/>
      <c r="H2229" s="253"/>
      <c r="I2229" s="253"/>
      <c r="J2229" s="253"/>
      <c r="K2229" s="253"/>
      <c r="L2229" s="253"/>
      <c r="M2229" s="253"/>
      <c r="N2229" s="253"/>
      <c r="O2229" s="253"/>
      <c r="P2229" s="253"/>
      <c r="Q2229" s="253"/>
      <c r="R2229" s="253"/>
      <c r="S2229" s="253"/>
      <c r="T2229" s="253"/>
      <c r="U2229" s="253"/>
      <c r="V2229" s="253"/>
      <c r="W2229" s="253"/>
      <c r="X2229" s="253"/>
      <c r="Y2229" s="253"/>
      <c r="Z2229" s="253"/>
      <c r="AA2229" s="253"/>
      <c r="AB2229" s="253"/>
      <c r="AC2229" s="253"/>
      <c r="AD2229" s="253"/>
      <c r="AE2229" s="253"/>
      <c r="AF2229" s="253"/>
      <c r="AG2229" s="253"/>
      <c r="AH2229" s="253"/>
      <c r="AI2229" s="253"/>
      <c r="AP2229" s="313"/>
      <c r="AT2229" s="313"/>
    </row>
    <row r="2230" spans="1:46" s="312" customFormat="1" ht="15" customHeight="1" x14ac:dyDescent="0.25">
      <c r="A2230" s="297"/>
      <c r="B2230" s="297"/>
      <c r="C2230" s="253"/>
      <c r="D2230" s="253"/>
      <c r="E2230" s="253"/>
      <c r="F2230" s="253"/>
      <c r="G2230" s="253"/>
      <c r="H2230" s="253"/>
      <c r="I2230" s="253"/>
      <c r="J2230" s="253"/>
      <c r="K2230" s="253"/>
      <c r="L2230" s="253"/>
      <c r="M2230" s="253"/>
      <c r="N2230" s="253"/>
      <c r="O2230" s="253"/>
      <c r="P2230" s="253"/>
      <c r="Q2230" s="253"/>
      <c r="R2230" s="253"/>
      <c r="S2230" s="253"/>
      <c r="T2230" s="253"/>
      <c r="U2230" s="253"/>
      <c r="V2230" s="253"/>
      <c r="W2230" s="253"/>
      <c r="X2230" s="253"/>
      <c r="Y2230" s="253"/>
      <c r="Z2230" s="253"/>
      <c r="AA2230" s="253"/>
      <c r="AB2230" s="253"/>
      <c r="AC2230" s="253"/>
      <c r="AD2230" s="253"/>
      <c r="AE2230" s="253"/>
      <c r="AF2230" s="253"/>
      <c r="AG2230" s="253"/>
      <c r="AH2230" s="253"/>
      <c r="AI2230" s="253"/>
      <c r="AP2230" s="313"/>
      <c r="AT2230" s="313"/>
    </row>
    <row r="2231" spans="1:46" s="312" customFormat="1" ht="15" customHeight="1" x14ac:dyDescent="0.25">
      <c r="A2231" s="297"/>
      <c r="B2231" s="297"/>
      <c r="C2231" s="253"/>
      <c r="D2231" s="253"/>
      <c r="E2231" s="253"/>
      <c r="F2231" s="253"/>
      <c r="G2231" s="253"/>
      <c r="H2231" s="253"/>
      <c r="I2231" s="253"/>
      <c r="J2231" s="253"/>
      <c r="K2231" s="253"/>
      <c r="L2231" s="253"/>
      <c r="M2231" s="253"/>
      <c r="N2231" s="253"/>
      <c r="O2231" s="253"/>
      <c r="P2231" s="253"/>
      <c r="Q2231" s="253"/>
      <c r="R2231" s="253"/>
      <c r="S2231" s="253"/>
      <c r="T2231" s="253"/>
      <c r="U2231" s="253"/>
      <c r="V2231" s="253"/>
      <c r="W2231" s="253"/>
      <c r="X2231" s="253"/>
      <c r="Y2231" s="253"/>
      <c r="Z2231" s="253"/>
      <c r="AA2231" s="253"/>
      <c r="AB2231" s="253"/>
      <c r="AC2231" s="253"/>
      <c r="AD2231" s="253"/>
      <c r="AE2231" s="253"/>
      <c r="AF2231" s="253"/>
      <c r="AG2231" s="253"/>
      <c r="AH2231" s="253"/>
      <c r="AI2231" s="253"/>
      <c r="AP2231" s="313"/>
      <c r="AT2231" s="313"/>
    </row>
    <row r="2232" spans="1:46" s="312" customFormat="1" ht="15" customHeight="1" x14ac:dyDescent="0.25">
      <c r="A2232" s="297"/>
      <c r="B2232" s="297"/>
      <c r="C2232" s="253"/>
      <c r="D2232" s="253"/>
      <c r="E2232" s="253"/>
      <c r="F2232" s="253"/>
      <c r="G2232" s="253"/>
      <c r="H2232" s="253"/>
      <c r="I2232" s="253"/>
      <c r="J2232" s="253"/>
      <c r="K2232" s="253"/>
      <c r="L2232" s="253"/>
      <c r="M2232" s="253"/>
      <c r="N2232" s="253"/>
      <c r="O2232" s="253"/>
      <c r="P2232" s="253"/>
      <c r="Q2232" s="253"/>
      <c r="R2232" s="253"/>
      <c r="S2232" s="253"/>
      <c r="T2232" s="253"/>
      <c r="U2232" s="253"/>
      <c r="V2232" s="253"/>
      <c r="W2232" s="253"/>
      <c r="X2232" s="253"/>
      <c r="Y2232" s="253"/>
      <c r="Z2232" s="253"/>
      <c r="AA2232" s="253"/>
      <c r="AB2232" s="253"/>
      <c r="AC2232" s="253"/>
      <c r="AD2232" s="253"/>
      <c r="AE2232" s="253"/>
      <c r="AF2232" s="253"/>
      <c r="AG2232" s="253"/>
      <c r="AH2232" s="253"/>
      <c r="AI2232" s="253"/>
      <c r="AP2232" s="313"/>
      <c r="AT2232" s="313"/>
    </row>
    <row r="2233" spans="1:46" s="312" customFormat="1" ht="15" customHeight="1" x14ac:dyDescent="0.25">
      <c r="A2233" s="297"/>
      <c r="B2233" s="297"/>
      <c r="C2233" s="253"/>
      <c r="D2233" s="253"/>
      <c r="E2233" s="253"/>
      <c r="F2233" s="253"/>
      <c r="G2233" s="253"/>
      <c r="H2233" s="253"/>
      <c r="I2233" s="253"/>
      <c r="J2233" s="253"/>
      <c r="K2233" s="253"/>
      <c r="L2233" s="253"/>
      <c r="M2233" s="253"/>
      <c r="N2233" s="253"/>
      <c r="O2233" s="253"/>
      <c r="P2233" s="253"/>
      <c r="Q2233" s="253"/>
      <c r="R2233" s="253"/>
      <c r="S2233" s="253"/>
      <c r="T2233" s="253"/>
      <c r="U2233" s="253"/>
      <c r="V2233" s="253"/>
      <c r="W2233" s="253"/>
      <c r="X2233" s="253"/>
      <c r="Y2233" s="253"/>
      <c r="Z2233" s="253"/>
      <c r="AA2233" s="253"/>
      <c r="AB2233" s="253"/>
      <c r="AC2233" s="253"/>
      <c r="AD2233" s="253"/>
      <c r="AE2233" s="253"/>
      <c r="AF2233" s="253"/>
      <c r="AG2233" s="253"/>
      <c r="AH2233" s="253"/>
      <c r="AI2233" s="253"/>
      <c r="AP2233" s="313"/>
      <c r="AT2233" s="313"/>
    </row>
    <row r="2234" spans="1:46" s="312" customFormat="1" ht="15" customHeight="1" x14ac:dyDescent="0.25">
      <c r="A2234" s="297"/>
      <c r="B2234" s="297"/>
      <c r="C2234" s="253"/>
      <c r="D2234" s="253"/>
      <c r="E2234" s="253"/>
      <c r="F2234" s="253"/>
      <c r="G2234" s="253"/>
      <c r="H2234" s="253"/>
      <c r="I2234" s="253"/>
      <c r="J2234" s="253"/>
      <c r="K2234" s="253"/>
      <c r="L2234" s="253"/>
      <c r="M2234" s="253"/>
      <c r="N2234" s="253"/>
      <c r="O2234" s="253"/>
      <c r="P2234" s="253"/>
      <c r="Q2234" s="253"/>
      <c r="R2234" s="253"/>
      <c r="S2234" s="253"/>
      <c r="T2234" s="253"/>
      <c r="U2234" s="253"/>
      <c r="V2234" s="253"/>
      <c r="W2234" s="253"/>
      <c r="X2234" s="253"/>
      <c r="Y2234" s="253"/>
      <c r="Z2234" s="253"/>
      <c r="AA2234" s="253"/>
      <c r="AB2234" s="253"/>
      <c r="AC2234" s="253"/>
      <c r="AD2234" s="253"/>
      <c r="AE2234" s="253"/>
      <c r="AF2234" s="253"/>
      <c r="AG2234" s="253"/>
      <c r="AH2234" s="253"/>
      <c r="AI2234" s="253"/>
      <c r="AP2234" s="313"/>
      <c r="AT2234" s="313"/>
    </row>
    <row r="2235" spans="1:46" s="312" customFormat="1" ht="15" customHeight="1" x14ac:dyDescent="0.25">
      <c r="A2235" s="297"/>
      <c r="B2235" s="297"/>
      <c r="C2235" s="253"/>
      <c r="D2235" s="253"/>
      <c r="E2235" s="253"/>
      <c r="F2235" s="253"/>
      <c r="G2235" s="253"/>
      <c r="H2235" s="253"/>
      <c r="I2235" s="253"/>
      <c r="J2235" s="253"/>
      <c r="K2235" s="253"/>
      <c r="L2235" s="253"/>
      <c r="M2235" s="253"/>
      <c r="N2235" s="253"/>
      <c r="O2235" s="253"/>
      <c r="P2235" s="253"/>
      <c r="Q2235" s="253"/>
      <c r="R2235" s="253"/>
      <c r="S2235" s="253"/>
      <c r="T2235" s="253"/>
      <c r="U2235" s="253"/>
      <c r="V2235" s="253"/>
      <c r="W2235" s="253"/>
      <c r="X2235" s="253"/>
      <c r="Y2235" s="253"/>
      <c r="Z2235" s="253"/>
      <c r="AA2235" s="253"/>
      <c r="AB2235" s="253"/>
      <c r="AC2235" s="253"/>
      <c r="AD2235" s="253"/>
      <c r="AE2235" s="253"/>
      <c r="AF2235" s="253"/>
      <c r="AG2235" s="253"/>
      <c r="AH2235" s="253"/>
      <c r="AI2235" s="253"/>
      <c r="AP2235" s="313"/>
      <c r="AT2235" s="313"/>
    </row>
    <row r="2236" spans="1:46" s="312" customFormat="1" ht="15" customHeight="1" x14ac:dyDescent="0.25">
      <c r="A2236" s="297"/>
      <c r="B2236" s="297"/>
      <c r="C2236" s="253"/>
      <c r="D2236" s="253"/>
      <c r="E2236" s="253"/>
      <c r="F2236" s="253"/>
      <c r="G2236" s="253"/>
      <c r="H2236" s="253"/>
      <c r="I2236" s="253"/>
      <c r="J2236" s="253"/>
      <c r="K2236" s="253"/>
      <c r="L2236" s="253"/>
      <c r="M2236" s="253"/>
      <c r="N2236" s="253"/>
      <c r="O2236" s="253"/>
      <c r="P2236" s="253"/>
      <c r="Q2236" s="253"/>
      <c r="R2236" s="253"/>
      <c r="S2236" s="253"/>
      <c r="T2236" s="253"/>
      <c r="U2236" s="253"/>
      <c r="V2236" s="253"/>
      <c r="W2236" s="253"/>
      <c r="X2236" s="253"/>
      <c r="Y2236" s="253"/>
      <c r="Z2236" s="253"/>
      <c r="AA2236" s="253"/>
      <c r="AB2236" s="253"/>
      <c r="AC2236" s="253"/>
      <c r="AD2236" s="253"/>
      <c r="AE2236" s="253"/>
      <c r="AF2236" s="253"/>
      <c r="AG2236" s="253"/>
      <c r="AH2236" s="253"/>
      <c r="AI2236" s="253"/>
      <c r="AP2236" s="313"/>
      <c r="AT2236" s="313"/>
    </row>
    <row r="2237" spans="1:46" s="312" customFormat="1" ht="15" customHeight="1" x14ac:dyDescent="0.25">
      <c r="A2237" s="297"/>
      <c r="B2237" s="297"/>
      <c r="C2237" s="253"/>
      <c r="D2237" s="253"/>
      <c r="E2237" s="253"/>
      <c r="F2237" s="253"/>
      <c r="G2237" s="253"/>
      <c r="H2237" s="253"/>
      <c r="I2237" s="253"/>
      <c r="J2237" s="253"/>
      <c r="K2237" s="253"/>
      <c r="L2237" s="253"/>
      <c r="M2237" s="253"/>
      <c r="N2237" s="253"/>
      <c r="O2237" s="253"/>
      <c r="P2237" s="253"/>
      <c r="Q2237" s="253"/>
      <c r="R2237" s="253"/>
      <c r="S2237" s="253"/>
      <c r="T2237" s="253"/>
      <c r="U2237" s="253"/>
      <c r="V2237" s="253"/>
      <c r="W2237" s="253"/>
      <c r="X2237" s="253"/>
      <c r="Y2237" s="253"/>
      <c r="Z2237" s="253"/>
      <c r="AA2237" s="253"/>
      <c r="AB2237" s="253"/>
      <c r="AC2237" s="253"/>
      <c r="AD2237" s="253"/>
      <c r="AE2237" s="253"/>
      <c r="AF2237" s="253"/>
      <c r="AG2237" s="253"/>
      <c r="AH2237" s="253"/>
      <c r="AI2237" s="253"/>
      <c r="AP2237" s="313"/>
      <c r="AT2237" s="313"/>
    </row>
    <row r="2238" spans="1:46" s="312" customFormat="1" ht="15" customHeight="1" x14ac:dyDescent="0.25">
      <c r="A2238" s="297"/>
      <c r="B2238" s="297"/>
      <c r="C2238" s="253"/>
      <c r="D2238" s="253"/>
      <c r="E2238" s="253"/>
      <c r="F2238" s="253"/>
      <c r="G2238" s="253"/>
      <c r="H2238" s="253"/>
      <c r="I2238" s="253"/>
      <c r="J2238" s="253"/>
      <c r="K2238" s="253"/>
      <c r="L2238" s="253"/>
      <c r="M2238" s="253"/>
      <c r="N2238" s="253"/>
      <c r="O2238" s="253"/>
      <c r="P2238" s="253"/>
      <c r="Q2238" s="253"/>
      <c r="R2238" s="253"/>
      <c r="S2238" s="253"/>
      <c r="T2238" s="253"/>
      <c r="U2238" s="253"/>
      <c r="V2238" s="253"/>
      <c r="W2238" s="253"/>
      <c r="X2238" s="253"/>
      <c r="Y2238" s="253"/>
      <c r="Z2238" s="253"/>
      <c r="AA2238" s="253"/>
      <c r="AB2238" s="253"/>
      <c r="AC2238" s="253"/>
      <c r="AD2238" s="253"/>
      <c r="AE2238" s="253"/>
      <c r="AF2238" s="253"/>
      <c r="AG2238" s="253"/>
      <c r="AH2238" s="253"/>
      <c r="AI2238" s="253"/>
      <c r="AP2238" s="313"/>
      <c r="AT2238" s="313"/>
    </row>
    <row r="2239" spans="1:46" s="312" customFormat="1" ht="15" customHeight="1" x14ac:dyDescent="0.25">
      <c r="A2239" s="297"/>
      <c r="B2239" s="297"/>
      <c r="C2239" s="253"/>
      <c r="D2239" s="253"/>
      <c r="E2239" s="253"/>
      <c r="F2239" s="253"/>
      <c r="G2239" s="253"/>
      <c r="H2239" s="253"/>
      <c r="I2239" s="253"/>
      <c r="J2239" s="253"/>
      <c r="K2239" s="253"/>
      <c r="L2239" s="253"/>
      <c r="M2239" s="253"/>
      <c r="N2239" s="253"/>
      <c r="O2239" s="253"/>
      <c r="P2239" s="253"/>
      <c r="Q2239" s="253"/>
      <c r="R2239" s="253"/>
      <c r="S2239" s="253"/>
      <c r="T2239" s="253"/>
      <c r="U2239" s="253"/>
      <c r="V2239" s="253"/>
      <c r="W2239" s="253"/>
      <c r="X2239" s="253"/>
      <c r="Y2239" s="253"/>
      <c r="Z2239" s="253"/>
      <c r="AA2239" s="253"/>
      <c r="AB2239" s="253"/>
      <c r="AC2239" s="253"/>
      <c r="AD2239" s="253"/>
      <c r="AE2239" s="253"/>
      <c r="AF2239" s="253"/>
      <c r="AG2239" s="253"/>
      <c r="AH2239" s="253"/>
      <c r="AI2239" s="253"/>
      <c r="AP2239" s="313"/>
      <c r="AT2239" s="313"/>
    </row>
    <row r="2240" spans="1:46" s="312" customFormat="1" ht="15" customHeight="1" x14ac:dyDescent="0.25">
      <c r="A2240" s="297"/>
      <c r="B2240" s="297"/>
      <c r="C2240" s="253"/>
      <c r="D2240" s="253"/>
      <c r="E2240" s="253"/>
      <c r="F2240" s="253"/>
      <c r="G2240" s="253"/>
      <c r="H2240" s="253"/>
      <c r="I2240" s="253"/>
      <c r="J2240" s="253"/>
      <c r="K2240" s="253"/>
      <c r="L2240" s="253"/>
      <c r="M2240" s="253"/>
      <c r="N2240" s="253"/>
      <c r="O2240" s="253"/>
      <c r="P2240" s="253"/>
      <c r="Q2240" s="253"/>
      <c r="R2240" s="253"/>
      <c r="S2240" s="253"/>
      <c r="T2240" s="253"/>
      <c r="U2240" s="253"/>
      <c r="V2240" s="253"/>
      <c r="W2240" s="253"/>
      <c r="X2240" s="253"/>
      <c r="Y2240" s="253"/>
      <c r="Z2240" s="253"/>
      <c r="AA2240" s="253"/>
      <c r="AB2240" s="253"/>
      <c r="AC2240" s="253"/>
      <c r="AD2240" s="253"/>
      <c r="AE2240" s="253"/>
      <c r="AF2240" s="253"/>
      <c r="AG2240" s="253"/>
      <c r="AH2240" s="253"/>
      <c r="AI2240" s="253"/>
      <c r="AP2240" s="313"/>
      <c r="AT2240" s="313"/>
    </row>
    <row r="2241" spans="1:46" s="312" customFormat="1" ht="15" customHeight="1" x14ac:dyDescent="0.25">
      <c r="A2241" s="297"/>
      <c r="B2241" s="297"/>
      <c r="C2241" s="253"/>
      <c r="D2241" s="253"/>
      <c r="E2241" s="253"/>
      <c r="F2241" s="253"/>
      <c r="G2241" s="253"/>
      <c r="H2241" s="253"/>
      <c r="I2241" s="253"/>
      <c r="J2241" s="253"/>
      <c r="K2241" s="253"/>
      <c r="L2241" s="253"/>
      <c r="M2241" s="253"/>
      <c r="N2241" s="253"/>
      <c r="O2241" s="253"/>
      <c r="P2241" s="253"/>
      <c r="Q2241" s="253"/>
      <c r="R2241" s="253"/>
      <c r="S2241" s="253"/>
      <c r="T2241" s="253"/>
      <c r="U2241" s="253"/>
      <c r="V2241" s="253"/>
      <c r="W2241" s="253"/>
      <c r="X2241" s="253"/>
      <c r="Y2241" s="253"/>
      <c r="Z2241" s="253"/>
      <c r="AA2241" s="253"/>
      <c r="AB2241" s="253"/>
      <c r="AC2241" s="253"/>
      <c r="AD2241" s="253"/>
      <c r="AE2241" s="253"/>
      <c r="AF2241" s="253"/>
      <c r="AG2241" s="253"/>
      <c r="AH2241" s="253"/>
      <c r="AI2241" s="253"/>
      <c r="AP2241" s="313"/>
      <c r="AT2241" s="313"/>
    </row>
    <row r="2242" spans="1:46" s="312" customFormat="1" ht="15" customHeight="1" x14ac:dyDescent="0.25">
      <c r="A2242" s="297"/>
      <c r="B2242" s="297"/>
      <c r="C2242" s="253"/>
      <c r="D2242" s="253"/>
      <c r="E2242" s="253"/>
      <c r="F2242" s="253"/>
      <c r="G2242" s="253"/>
      <c r="H2242" s="253"/>
      <c r="I2242" s="253"/>
      <c r="J2242" s="253"/>
      <c r="K2242" s="253"/>
      <c r="L2242" s="253"/>
      <c r="M2242" s="253"/>
      <c r="N2242" s="253"/>
      <c r="O2242" s="253"/>
      <c r="P2242" s="253"/>
      <c r="Q2242" s="253"/>
      <c r="R2242" s="253"/>
      <c r="S2242" s="253"/>
      <c r="T2242" s="253"/>
      <c r="U2242" s="253"/>
      <c r="V2242" s="253"/>
      <c r="W2242" s="253"/>
      <c r="X2242" s="253"/>
      <c r="Y2242" s="253"/>
      <c r="Z2242" s="253"/>
      <c r="AA2242" s="253"/>
      <c r="AB2242" s="253"/>
      <c r="AC2242" s="253"/>
      <c r="AD2242" s="253"/>
      <c r="AE2242" s="253"/>
      <c r="AF2242" s="253"/>
      <c r="AG2242" s="253"/>
      <c r="AH2242" s="253"/>
      <c r="AI2242" s="253"/>
      <c r="AP2242" s="313"/>
      <c r="AT2242" s="313"/>
    </row>
    <row r="2243" spans="1:46" s="312" customFormat="1" ht="15" customHeight="1" x14ac:dyDescent="0.25">
      <c r="A2243" s="297"/>
      <c r="B2243" s="297"/>
      <c r="C2243" s="253"/>
      <c r="D2243" s="253"/>
      <c r="E2243" s="253"/>
      <c r="F2243" s="253"/>
      <c r="G2243" s="253"/>
      <c r="H2243" s="253"/>
      <c r="I2243" s="253"/>
      <c r="J2243" s="253"/>
      <c r="K2243" s="253"/>
      <c r="L2243" s="253"/>
      <c r="M2243" s="253"/>
      <c r="N2243" s="253"/>
      <c r="O2243" s="253"/>
      <c r="P2243" s="253"/>
      <c r="Q2243" s="253"/>
      <c r="R2243" s="253"/>
      <c r="S2243" s="253"/>
      <c r="T2243" s="253"/>
      <c r="U2243" s="253"/>
      <c r="V2243" s="253"/>
      <c r="W2243" s="253"/>
      <c r="X2243" s="253"/>
      <c r="Y2243" s="253"/>
      <c r="Z2243" s="253"/>
      <c r="AA2243" s="253"/>
      <c r="AB2243" s="253"/>
      <c r="AC2243" s="253"/>
      <c r="AD2243" s="253"/>
      <c r="AE2243" s="253"/>
      <c r="AF2243" s="253"/>
      <c r="AG2243" s="253"/>
      <c r="AH2243" s="253"/>
      <c r="AI2243" s="253"/>
      <c r="AP2243" s="313"/>
      <c r="AT2243" s="313"/>
    </row>
    <row r="2244" spans="1:46" s="312" customFormat="1" ht="15" customHeight="1" x14ac:dyDescent="0.25">
      <c r="A2244" s="297"/>
      <c r="B2244" s="297"/>
      <c r="C2244" s="253"/>
      <c r="D2244" s="253"/>
      <c r="E2244" s="253"/>
      <c r="F2244" s="253"/>
      <c r="G2244" s="253"/>
      <c r="H2244" s="253"/>
      <c r="I2244" s="253"/>
      <c r="J2244" s="253"/>
      <c r="K2244" s="253"/>
      <c r="L2244" s="253"/>
      <c r="M2244" s="253"/>
      <c r="N2244" s="253"/>
      <c r="O2244" s="253"/>
      <c r="P2244" s="253"/>
      <c r="Q2244" s="253"/>
      <c r="R2244" s="253"/>
      <c r="S2244" s="253"/>
      <c r="T2244" s="253"/>
      <c r="U2244" s="253"/>
      <c r="V2244" s="253"/>
      <c r="W2244" s="253"/>
      <c r="X2244" s="253"/>
      <c r="Y2244" s="253"/>
      <c r="Z2244" s="253"/>
      <c r="AA2244" s="253"/>
      <c r="AB2244" s="253"/>
      <c r="AC2244" s="253"/>
      <c r="AD2244" s="253"/>
      <c r="AE2244" s="253"/>
      <c r="AF2244" s="253"/>
      <c r="AG2244" s="253"/>
      <c r="AH2244" s="253"/>
      <c r="AI2244" s="253"/>
      <c r="AP2244" s="313"/>
      <c r="AT2244" s="313"/>
    </row>
    <row r="2245" spans="1:46" s="312" customFormat="1" ht="15" customHeight="1" x14ac:dyDescent="0.25">
      <c r="A2245" s="297"/>
      <c r="B2245" s="297"/>
      <c r="C2245" s="253"/>
      <c r="D2245" s="253"/>
      <c r="E2245" s="253"/>
      <c r="F2245" s="253"/>
      <c r="G2245" s="253"/>
      <c r="H2245" s="253"/>
      <c r="I2245" s="253"/>
      <c r="J2245" s="253"/>
      <c r="K2245" s="253"/>
      <c r="L2245" s="253"/>
      <c r="M2245" s="253"/>
      <c r="N2245" s="253"/>
      <c r="O2245" s="253"/>
      <c r="P2245" s="253"/>
      <c r="Q2245" s="253"/>
      <c r="R2245" s="253"/>
      <c r="S2245" s="253"/>
      <c r="T2245" s="253"/>
      <c r="U2245" s="253"/>
      <c r="V2245" s="253"/>
      <c r="W2245" s="253"/>
      <c r="X2245" s="253"/>
      <c r="Y2245" s="253"/>
      <c r="Z2245" s="253"/>
      <c r="AA2245" s="253"/>
      <c r="AB2245" s="253"/>
      <c r="AC2245" s="253"/>
      <c r="AD2245" s="253"/>
      <c r="AE2245" s="253"/>
      <c r="AF2245" s="253"/>
      <c r="AG2245" s="253"/>
      <c r="AH2245" s="253"/>
      <c r="AI2245" s="253"/>
      <c r="AP2245" s="313"/>
      <c r="AT2245" s="313"/>
    </row>
    <row r="2246" spans="1:46" s="312" customFormat="1" ht="15" customHeight="1" x14ac:dyDescent="0.25">
      <c r="A2246" s="297"/>
      <c r="B2246" s="297"/>
      <c r="C2246" s="253"/>
      <c r="D2246" s="253"/>
      <c r="E2246" s="253"/>
      <c r="F2246" s="253"/>
      <c r="G2246" s="253"/>
      <c r="H2246" s="253"/>
      <c r="I2246" s="253"/>
      <c r="J2246" s="253"/>
      <c r="K2246" s="253"/>
      <c r="L2246" s="253"/>
      <c r="M2246" s="253"/>
      <c r="N2246" s="253"/>
      <c r="O2246" s="253"/>
      <c r="P2246" s="253"/>
      <c r="Q2246" s="253"/>
      <c r="R2246" s="253"/>
      <c r="S2246" s="253"/>
      <c r="T2246" s="253"/>
      <c r="U2246" s="253"/>
      <c r="V2246" s="253"/>
      <c r="W2246" s="253"/>
      <c r="X2246" s="253"/>
      <c r="Y2246" s="253"/>
      <c r="Z2246" s="253"/>
      <c r="AA2246" s="253"/>
      <c r="AB2246" s="253"/>
      <c r="AC2246" s="253"/>
      <c r="AD2246" s="253"/>
      <c r="AE2246" s="253"/>
      <c r="AF2246" s="253"/>
      <c r="AG2246" s="253"/>
      <c r="AH2246" s="253"/>
      <c r="AI2246" s="253"/>
      <c r="AP2246" s="313"/>
      <c r="AT2246" s="313"/>
    </row>
    <row r="2247" spans="1:46" s="312" customFormat="1" ht="15" customHeight="1" x14ac:dyDescent="0.25">
      <c r="A2247" s="297"/>
      <c r="B2247" s="297"/>
      <c r="C2247" s="253"/>
      <c r="D2247" s="253"/>
      <c r="E2247" s="253"/>
      <c r="F2247" s="253"/>
      <c r="G2247" s="253"/>
      <c r="H2247" s="253"/>
      <c r="I2247" s="253"/>
      <c r="J2247" s="253"/>
      <c r="K2247" s="253"/>
      <c r="L2247" s="253"/>
      <c r="M2247" s="253"/>
      <c r="N2247" s="253"/>
      <c r="O2247" s="253"/>
      <c r="P2247" s="253"/>
      <c r="Q2247" s="253"/>
      <c r="R2247" s="253"/>
      <c r="S2247" s="253"/>
      <c r="T2247" s="253"/>
      <c r="U2247" s="253"/>
      <c r="V2247" s="253"/>
      <c r="W2247" s="253"/>
      <c r="X2247" s="253"/>
      <c r="Y2247" s="253"/>
      <c r="Z2247" s="253"/>
      <c r="AA2247" s="253"/>
      <c r="AB2247" s="253"/>
      <c r="AC2247" s="253"/>
      <c r="AD2247" s="253"/>
      <c r="AE2247" s="253"/>
      <c r="AF2247" s="253"/>
      <c r="AG2247" s="253"/>
      <c r="AH2247" s="253"/>
      <c r="AI2247" s="253"/>
      <c r="AP2247" s="313"/>
      <c r="AT2247" s="313"/>
    </row>
    <row r="2248" spans="1:46" s="312" customFormat="1" ht="15" customHeight="1" x14ac:dyDescent="0.25">
      <c r="A2248" s="297"/>
      <c r="B2248" s="297"/>
      <c r="C2248" s="253"/>
      <c r="D2248" s="253"/>
      <c r="E2248" s="253"/>
      <c r="F2248" s="253"/>
      <c r="G2248" s="253"/>
      <c r="H2248" s="253"/>
      <c r="I2248" s="253"/>
      <c r="J2248" s="253"/>
      <c r="K2248" s="253"/>
      <c r="L2248" s="253"/>
      <c r="M2248" s="253"/>
      <c r="N2248" s="253"/>
      <c r="O2248" s="253"/>
      <c r="P2248" s="253"/>
      <c r="Q2248" s="253"/>
      <c r="R2248" s="253"/>
      <c r="S2248" s="253"/>
      <c r="T2248" s="253"/>
      <c r="U2248" s="253"/>
      <c r="V2248" s="253"/>
      <c r="W2248" s="253"/>
      <c r="X2248" s="253"/>
      <c r="Y2248" s="253"/>
      <c r="Z2248" s="253"/>
      <c r="AA2248" s="253"/>
      <c r="AB2248" s="253"/>
      <c r="AC2248" s="253"/>
      <c r="AD2248" s="253"/>
      <c r="AE2248" s="253"/>
      <c r="AF2248" s="253"/>
      <c r="AG2248" s="253"/>
      <c r="AH2248" s="253"/>
      <c r="AI2248" s="253"/>
      <c r="AP2248" s="313"/>
      <c r="AT2248" s="313"/>
    </row>
    <row r="2249" spans="1:46" s="312" customFormat="1" ht="15" customHeight="1" x14ac:dyDescent="0.25">
      <c r="A2249" s="297"/>
      <c r="B2249" s="297"/>
      <c r="C2249" s="253"/>
      <c r="D2249" s="253"/>
      <c r="E2249" s="253"/>
      <c r="F2249" s="253"/>
      <c r="G2249" s="253"/>
      <c r="H2249" s="253"/>
      <c r="I2249" s="253"/>
      <c r="J2249" s="253"/>
      <c r="K2249" s="253"/>
      <c r="L2249" s="253"/>
      <c r="M2249" s="253"/>
      <c r="N2249" s="253"/>
      <c r="O2249" s="253"/>
      <c r="P2249" s="253"/>
      <c r="Q2249" s="253"/>
      <c r="R2249" s="253"/>
      <c r="S2249" s="253"/>
      <c r="T2249" s="253"/>
      <c r="U2249" s="253"/>
      <c r="V2249" s="253"/>
      <c r="W2249" s="253"/>
      <c r="X2249" s="253"/>
      <c r="Y2249" s="253"/>
      <c r="Z2249" s="253"/>
      <c r="AA2249" s="253"/>
      <c r="AB2249" s="253"/>
      <c r="AC2249" s="253"/>
      <c r="AD2249" s="253"/>
      <c r="AE2249" s="253"/>
      <c r="AF2249" s="253"/>
      <c r="AG2249" s="253"/>
      <c r="AH2249" s="253"/>
      <c r="AI2249" s="253"/>
      <c r="AP2249" s="313"/>
      <c r="AT2249" s="313"/>
    </row>
    <row r="2250" spans="1:46" s="312" customFormat="1" ht="15" customHeight="1" x14ac:dyDescent="0.25">
      <c r="A2250" s="297"/>
      <c r="B2250" s="297"/>
      <c r="C2250" s="253"/>
      <c r="D2250" s="253"/>
      <c r="E2250" s="253"/>
      <c r="F2250" s="253"/>
      <c r="G2250" s="253"/>
      <c r="H2250" s="253"/>
      <c r="I2250" s="253"/>
      <c r="J2250" s="253"/>
      <c r="K2250" s="253"/>
      <c r="L2250" s="253"/>
      <c r="M2250" s="253"/>
      <c r="N2250" s="253"/>
      <c r="O2250" s="253"/>
      <c r="P2250" s="253"/>
      <c r="Q2250" s="253"/>
      <c r="R2250" s="253"/>
      <c r="S2250" s="253"/>
      <c r="T2250" s="253"/>
      <c r="U2250" s="253"/>
      <c r="V2250" s="253"/>
      <c r="W2250" s="253"/>
      <c r="X2250" s="253"/>
      <c r="Y2250" s="253"/>
      <c r="Z2250" s="253"/>
      <c r="AA2250" s="253"/>
      <c r="AB2250" s="253"/>
      <c r="AC2250" s="253"/>
      <c r="AD2250" s="253"/>
      <c r="AE2250" s="253"/>
      <c r="AF2250" s="253"/>
      <c r="AG2250" s="253"/>
      <c r="AH2250" s="253"/>
      <c r="AI2250" s="253"/>
      <c r="AP2250" s="313"/>
      <c r="AT2250" s="313"/>
    </row>
    <row r="2251" spans="1:46" s="312" customFormat="1" ht="15" customHeight="1" x14ac:dyDescent="0.25">
      <c r="A2251" s="297"/>
      <c r="B2251" s="297"/>
      <c r="C2251" s="253"/>
      <c r="D2251" s="253"/>
      <c r="E2251" s="253"/>
      <c r="F2251" s="253"/>
      <c r="G2251" s="253"/>
      <c r="H2251" s="253"/>
      <c r="I2251" s="253"/>
      <c r="J2251" s="253"/>
      <c r="K2251" s="253"/>
      <c r="L2251" s="253"/>
      <c r="M2251" s="253"/>
      <c r="N2251" s="253"/>
      <c r="O2251" s="253"/>
      <c r="P2251" s="253"/>
      <c r="Q2251" s="253"/>
      <c r="R2251" s="253"/>
      <c r="S2251" s="253"/>
      <c r="T2251" s="253"/>
      <c r="U2251" s="253"/>
      <c r="V2251" s="253"/>
      <c r="W2251" s="253"/>
      <c r="X2251" s="253"/>
      <c r="Y2251" s="253"/>
      <c r="Z2251" s="253"/>
      <c r="AA2251" s="253"/>
      <c r="AB2251" s="253"/>
      <c r="AC2251" s="253"/>
      <c r="AD2251" s="253"/>
      <c r="AE2251" s="253"/>
      <c r="AF2251" s="253"/>
      <c r="AG2251" s="253"/>
      <c r="AH2251" s="253"/>
      <c r="AI2251" s="253"/>
      <c r="AP2251" s="313"/>
      <c r="AT2251" s="313"/>
    </row>
    <row r="2252" spans="1:46" s="312" customFormat="1" ht="15" customHeight="1" x14ac:dyDescent="0.25">
      <c r="A2252" s="297"/>
      <c r="B2252" s="297"/>
      <c r="C2252" s="253"/>
      <c r="D2252" s="253"/>
      <c r="E2252" s="253"/>
      <c r="F2252" s="253"/>
      <c r="G2252" s="253"/>
      <c r="H2252" s="253"/>
      <c r="I2252" s="253"/>
      <c r="J2252" s="253"/>
      <c r="K2252" s="253"/>
      <c r="L2252" s="253"/>
      <c r="M2252" s="253"/>
      <c r="N2252" s="253"/>
      <c r="O2252" s="253"/>
      <c r="P2252" s="253"/>
      <c r="Q2252" s="253"/>
      <c r="R2252" s="253"/>
      <c r="S2252" s="253"/>
      <c r="T2252" s="253"/>
      <c r="U2252" s="253"/>
      <c r="V2252" s="253"/>
      <c r="W2252" s="253"/>
      <c r="X2252" s="253"/>
      <c r="Y2252" s="253"/>
      <c r="Z2252" s="253"/>
      <c r="AA2252" s="253"/>
      <c r="AB2252" s="253"/>
      <c r="AC2252" s="253"/>
      <c r="AD2252" s="253"/>
      <c r="AE2252" s="253"/>
      <c r="AF2252" s="253"/>
      <c r="AG2252" s="253"/>
      <c r="AH2252" s="253"/>
      <c r="AI2252" s="253"/>
      <c r="AP2252" s="313"/>
      <c r="AT2252" s="313"/>
    </row>
    <row r="2253" spans="1:46" s="312" customFormat="1" ht="15" customHeight="1" x14ac:dyDescent="0.25">
      <c r="A2253" s="297"/>
      <c r="B2253" s="297"/>
      <c r="C2253" s="253"/>
      <c r="D2253" s="253"/>
      <c r="E2253" s="253"/>
      <c r="F2253" s="253"/>
      <c r="G2253" s="253"/>
      <c r="H2253" s="253"/>
      <c r="I2253" s="253"/>
      <c r="J2253" s="253"/>
      <c r="K2253" s="253"/>
      <c r="L2253" s="253"/>
      <c r="M2253" s="253"/>
      <c r="N2253" s="253"/>
      <c r="O2253" s="253"/>
      <c r="P2253" s="253"/>
      <c r="Q2253" s="253"/>
      <c r="R2253" s="253"/>
      <c r="S2253" s="253"/>
      <c r="T2253" s="253"/>
      <c r="U2253" s="253"/>
      <c r="V2253" s="253"/>
      <c r="W2253" s="253"/>
      <c r="X2253" s="253"/>
      <c r="Y2253" s="253"/>
      <c r="Z2253" s="253"/>
      <c r="AA2253" s="253"/>
      <c r="AB2253" s="253"/>
      <c r="AC2253" s="253"/>
      <c r="AD2253" s="253"/>
      <c r="AE2253" s="253"/>
      <c r="AF2253" s="253"/>
      <c r="AG2253" s="253"/>
      <c r="AH2253" s="253"/>
      <c r="AI2253" s="253"/>
      <c r="AP2253" s="313"/>
      <c r="AT2253" s="313"/>
    </row>
    <row r="2254" spans="1:46" s="312" customFormat="1" ht="15" customHeight="1" x14ac:dyDescent="0.25">
      <c r="A2254" s="297"/>
      <c r="B2254" s="297"/>
      <c r="C2254" s="253"/>
      <c r="D2254" s="253"/>
      <c r="E2254" s="253"/>
      <c r="F2254" s="253"/>
      <c r="G2254" s="253"/>
      <c r="H2254" s="253"/>
      <c r="I2254" s="253"/>
      <c r="J2254" s="253"/>
      <c r="K2254" s="253"/>
      <c r="L2254" s="253"/>
      <c r="M2254" s="253"/>
      <c r="N2254" s="253"/>
      <c r="O2254" s="253"/>
      <c r="P2254" s="253"/>
      <c r="Q2254" s="253"/>
      <c r="R2254" s="253"/>
      <c r="S2254" s="253"/>
      <c r="T2254" s="253"/>
      <c r="U2254" s="253"/>
      <c r="V2254" s="253"/>
      <c r="W2254" s="253"/>
      <c r="X2254" s="253"/>
      <c r="Y2254" s="253"/>
      <c r="Z2254" s="253"/>
      <c r="AA2254" s="253"/>
      <c r="AB2254" s="253"/>
      <c r="AC2254" s="253"/>
      <c r="AD2254" s="253"/>
      <c r="AE2254" s="253"/>
      <c r="AF2254" s="253"/>
      <c r="AG2254" s="253"/>
      <c r="AH2254" s="253"/>
      <c r="AI2254" s="253"/>
      <c r="AP2254" s="313"/>
      <c r="AT2254" s="313"/>
    </row>
    <row r="2255" spans="1:46" s="312" customFormat="1" ht="15" customHeight="1" x14ac:dyDescent="0.25">
      <c r="A2255" s="297"/>
      <c r="B2255" s="297"/>
      <c r="C2255" s="253"/>
      <c r="D2255" s="253"/>
      <c r="E2255" s="253"/>
      <c r="F2255" s="253"/>
      <c r="G2255" s="253"/>
      <c r="H2255" s="253"/>
      <c r="I2255" s="253"/>
      <c r="J2255" s="253"/>
      <c r="K2255" s="253"/>
      <c r="L2255" s="253"/>
      <c r="M2255" s="253"/>
      <c r="N2255" s="253"/>
      <c r="O2255" s="253"/>
      <c r="P2255" s="253"/>
      <c r="Q2255" s="253"/>
      <c r="R2255" s="253"/>
      <c r="S2255" s="253"/>
      <c r="T2255" s="253"/>
      <c r="U2255" s="253"/>
      <c r="V2255" s="253"/>
      <c r="W2255" s="253"/>
      <c r="X2255" s="253"/>
      <c r="Y2255" s="253"/>
      <c r="Z2255" s="253"/>
      <c r="AA2255" s="253"/>
      <c r="AB2255" s="253"/>
      <c r="AC2255" s="253"/>
      <c r="AD2255" s="253"/>
      <c r="AE2255" s="253"/>
      <c r="AF2255" s="253"/>
      <c r="AG2255" s="253"/>
      <c r="AH2255" s="253"/>
      <c r="AI2255" s="253"/>
      <c r="AP2255" s="313"/>
      <c r="AT2255" s="313"/>
    </row>
    <row r="2256" spans="1:46" s="312" customFormat="1" ht="15" customHeight="1" x14ac:dyDescent="0.25">
      <c r="A2256" s="297"/>
      <c r="B2256" s="297"/>
      <c r="C2256" s="253"/>
      <c r="D2256" s="253"/>
      <c r="E2256" s="253"/>
      <c r="F2256" s="253"/>
      <c r="G2256" s="253"/>
      <c r="H2256" s="253"/>
      <c r="I2256" s="253"/>
      <c r="J2256" s="253"/>
      <c r="K2256" s="253"/>
      <c r="L2256" s="253"/>
      <c r="M2256" s="253"/>
      <c r="N2256" s="253"/>
      <c r="O2256" s="253"/>
      <c r="P2256" s="253"/>
      <c r="Q2256" s="253"/>
      <c r="R2256" s="253"/>
      <c r="S2256" s="253"/>
      <c r="T2256" s="253"/>
      <c r="U2256" s="253"/>
      <c r="V2256" s="253"/>
      <c r="W2256" s="253"/>
      <c r="X2256" s="253"/>
      <c r="Y2256" s="253"/>
      <c r="Z2256" s="253"/>
      <c r="AA2256" s="253"/>
      <c r="AB2256" s="253"/>
      <c r="AC2256" s="253"/>
      <c r="AD2256" s="253"/>
      <c r="AE2256" s="253"/>
      <c r="AF2256" s="253"/>
      <c r="AG2256" s="253"/>
      <c r="AH2256" s="253"/>
      <c r="AI2256" s="253"/>
      <c r="AP2256" s="313"/>
      <c r="AT2256" s="313"/>
    </row>
    <row r="2257" spans="1:46" s="312" customFormat="1" ht="15" customHeight="1" x14ac:dyDescent="0.25">
      <c r="A2257" s="297"/>
      <c r="B2257" s="297"/>
      <c r="C2257" s="253"/>
      <c r="D2257" s="253"/>
      <c r="E2257" s="253"/>
      <c r="F2257" s="253"/>
      <c r="G2257" s="253"/>
      <c r="H2257" s="253"/>
      <c r="I2257" s="253"/>
      <c r="J2257" s="253"/>
      <c r="K2257" s="253"/>
      <c r="L2257" s="253"/>
      <c r="M2257" s="253"/>
      <c r="N2257" s="253"/>
      <c r="O2257" s="253"/>
      <c r="P2257" s="253"/>
      <c r="Q2257" s="253"/>
      <c r="R2257" s="253"/>
      <c r="S2257" s="253"/>
      <c r="T2257" s="253"/>
      <c r="U2257" s="253"/>
      <c r="V2257" s="253"/>
      <c r="W2257" s="253"/>
      <c r="X2257" s="253"/>
      <c r="Y2257" s="253"/>
      <c r="Z2257" s="253"/>
      <c r="AA2257" s="253"/>
      <c r="AB2257" s="253"/>
      <c r="AC2257" s="253"/>
      <c r="AD2257" s="253"/>
      <c r="AE2257" s="253"/>
      <c r="AF2257" s="253"/>
      <c r="AG2257" s="253"/>
      <c r="AH2257" s="253"/>
      <c r="AI2257" s="253"/>
      <c r="AP2257" s="313"/>
      <c r="AT2257" s="313"/>
    </row>
    <row r="2258" spans="1:46" s="312" customFormat="1" ht="15" customHeight="1" x14ac:dyDescent="0.25">
      <c r="A2258" s="297"/>
      <c r="B2258" s="297"/>
      <c r="C2258" s="253"/>
      <c r="D2258" s="253"/>
      <c r="E2258" s="253"/>
      <c r="F2258" s="253"/>
      <c r="G2258" s="253"/>
      <c r="H2258" s="253"/>
      <c r="I2258" s="253"/>
      <c r="J2258" s="253"/>
      <c r="K2258" s="253"/>
      <c r="L2258" s="253"/>
      <c r="M2258" s="253"/>
      <c r="N2258" s="253"/>
      <c r="O2258" s="253"/>
      <c r="P2258" s="253"/>
      <c r="Q2258" s="253"/>
      <c r="R2258" s="253"/>
      <c r="S2258" s="253"/>
      <c r="T2258" s="253"/>
      <c r="U2258" s="253"/>
      <c r="V2258" s="253"/>
      <c r="W2258" s="253"/>
      <c r="X2258" s="253"/>
      <c r="Y2258" s="253"/>
      <c r="Z2258" s="253"/>
      <c r="AA2258" s="253"/>
      <c r="AB2258" s="253"/>
      <c r="AC2258" s="253"/>
      <c r="AD2258" s="253"/>
      <c r="AE2258" s="253"/>
      <c r="AF2258" s="253"/>
      <c r="AG2258" s="253"/>
      <c r="AH2258" s="253"/>
      <c r="AI2258" s="253"/>
      <c r="AP2258" s="313"/>
      <c r="AT2258" s="313"/>
    </row>
    <row r="2259" spans="1:46" s="312" customFormat="1" ht="15" customHeight="1" x14ac:dyDescent="0.25">
      <c r="A2259" s="297"/>
      <c r="B2259" s="297"/>
      <c r="C2259" s="253"/>
      <c r="D2259" s="253"/>
      <c r="E2259" s="253"/>
      <c r="F2259" s="253"/>
      <c r="G2259" s="253"/>
      <c r="H2259" s="253"/>
      <c r="I2259" s="253"/>
      <c r="J2259" s="253"/>
      <c r="K2259" s="253"/>
      <c r="L2259" s="253"/>
      <c r="M2259" s="253"/>
      <c r="N2259" s="253"/>
      <c r="O2259" s="253"/>
      <c r="P2259" s="253"/>
      <c r="Q2259" s="253"/>
      <c r="R2259" s="253"/>
      <c r="S2259" s="253"/>
      <c r="T2259" s="253"/>
      <c r="U2259" s="253"/>
      <c r="V2259" s="253"/>
      <c r="W2259" s="253"/>
      <c r="X2259" s="253"/>
      <c r="Y2259" s="253"/>
      <c r="Z2259" s="253"/>
      <c r="AA2259" s="253"/>
      <c r="AB2259" s="253"/>
      <c r="AC2259" s="253"/>
      <c r="AD2259" s="253"/>
      <c r="AE2259" s="253"/>
      <c r="AF2259" s="253"/>
      <c r="AG2259" s="253"/>
      <c r="AH2259" s="253"/>
      <c r="AI2259" s="253"/>
      <c r="AP2259" s="313"/>
      <c r="AT2259" s="313"/>
    </row>
    <row r="2260" spans="1:46" s="312" customFormat="1" ht="15" customHeight="1" x14ac:dyDescent="0.25">
      <c r="A2260" s="297"/>
      <c r="B2260" s="297"/>
      <c r="C2260" s="253"/>
      <c r="D2260" s="253"/>
      <c r="E2260" s="253"/>
      <c r="F2260" s="253"/>
      <c r="G2260" s="253"/>
      <c r="H2260" s="253"/>
      <c r="I2260" s="253"/>
      <c r="J2260" s="253"/>
      <c r="K2260" s="253"/>
      <c r="L2260" s="253"/>
      <c r="M2260" s="253"/>
      <c r="N2260" s="253"/>
      <c r="O2260" s="253"/>
      <c r="P2260" s="253"/>
      <c r="Q2260" s="253"/>
      <c r="R2260" s="253"/>
      <c r="S2260" s="253"/>
      <c r="T2260" s="253"/>
      <c r="U2260" s="253"/>
      <c r="V2260" s="253"/>
      <c r="W2260" s="253"/>
      <c r="X2260" s="253"/>
      <c r="Y2260" s="253"/>
      <c r="Z2260" s="253"/>
      <c r="AA2260" s="253"/>
      <c r="AB2260" s="253"/>
      <c r="AC2260" s="253"/>
      <c r="AD2260" s="253"/>
      <c r="AE2260" s="253"/>
      <c r="AF2260" s="253"/>
      <c r="AG2260" s="253"/>
      <c r="AH2260" s="253"/>
      <c r="AI2260" s="253"/>
      <c r="AP2260" s="313"/>
      <c r="AT2260" s="313"/>
    </row>
    <row r="2261" spans="1:46" s="312" customFormat="1" ht="15" customHeight="1" x14ac:dyDescent="0.25">
      <c r="A2261" s="297"/>
      <c r="B2261" s="297"/>
      <c r="C2261" s="253"/>
      <c r="D2261" s="253"/>
      <c r="E2261" s="253"/>
      <c r="F2261" s="253"/>
      <c r="G2261" s="253"/>
      <c r="H2261" s="253"/>
      <c r="I2261" s="253"/>
      <c r="J2261" s="253"/>
      <c r="K2261" s="253"/>
      <c r="L2261" s="253"/>
      <c r="M2261" s="253"/>
      <c r="N2261" s="253"/>
      <c r="O2261" s="253"/>
      <c r="P2261" s="253"/>
      <c r="Q2261" s="253"/>
      <c r="R2261" s="253"/>
      <c r="S2261" s="253"/>
      <c r="T2261" s="253"/>
      <c r="U2261" s="253"/>
      <c r="V2261" s="253"/>
      <c r="W2261" s="253"/>
      <c r="X2261" s="253"/>
      <c r="Y2261" s="253"/>
      <c r="Z2261" s="253"/>
      <c r="AA2261" s="253"/>
      <c r="AB2261" s="253"/>
      <c r="AC2261" s="253"/>
      <c r="AD2261" s="253"/>
      <c r="AE2261" s="253"/>
      <c r="AF2261" s="253"/>
      <c r="AG2261" s="253"/>
      <c r="AH2261" s="253"/>
      <c r="AI2261" s="253"/>
      <c r="AP2261" s="313"/>
      <c r="AT2261" s="313"/>
    </row>
    <row r="2262" spans="1:46" s="312" customFormat="1" ht="15" customHeight="1" x14ac:dyDescent="0.25">
      <c r="A2262" s="297"/>
      <c r="B2262" s="297"/>
      <c r="C2262" s="253"/>
      <c r="D2262" s="253"/>
      <c r="E2262" s="253"/>
      <c r="F2262" s="253"/>
      <c r="G2262" s="253"/>
      <c r="H2262" s="253"/>
      <c r="I2262" s="253"/>
      <c r="J2262" s="253"/>
      <c r="K2262" s="253"/>
      <c r="L2262" s="253"/>
      <c r="M2262" s="253"/>
      <c r="N2262" s="253"/>
      <c r="O2262" s="253"/>
      <c r="P2262" s="253"/>
      <c r="Q2262" s="253"/>
      <c r="R2262" s="253"/>
      <c r="S2262" s="253"/>
      <c r="T2262" s="253"/>
      <c r="U2262" s="253"/>
      <c r="V2262" s="253"/>
      <c r="W2262" s="253"/>
      <c r="X2262" s="253"/>
      <c r="Y2262" s="253"/>
      <c r="Z2262" s="253"/>
      <c r="AA2262" s="253"/>
      <c r="AB2262" s="253"/>
      <c r="AC2262" s="253"/>
      <c r="AD2262" s="253"/>
      <c r="AE2262" s="253"/>
      <c r="AF2262" s="253"/>
      <c r="AG2262" s="253"/>
      <c r="AH2262" s="253"/>
      <c r="AI2262" s="253"/>
      <c r="AP2262" s="313"/>
      <c r="AT2262" s="313"/>
    </row>
    <row r="2263" spans="1:46" s="312" customFormat="1" ht="15" customHeight="1" x14ac:dyDescent="0.25">
      <c r="A2263" s="297"/>
      <c r="B2263" s="297"/>
      <c r="C2263" s="253"/>
      <c r="D2263" s="253"/>
      <c r="E2263" s="253"/>
      <c r="F2263" s="253"/>
      <c r="G2263" s="253"/>
      <c r="H2263" s="253"/>
      <c r="I2263" s="253"/>
      <c r="J2263" s="253"/>
      <c r="K2263" s="253"/>
      <c r="L2263" s="253"/>
      <c r="M2263" s="253"/>
      <c r="N2263" s="253"/>
      <c r="O2263" s="253"/>
      <c r="P2263" s="253"/>
      <c r="Q2263" s="253"/>
      <c r="R2263" s="253"/>
      <c r="S2263" s="253"/>
      <c r="T2263" s="253"/>
      <c r="U2263" s="253"/>
      <c r="V2263" s="253"/>
      <c r="W2263" s="253"/>
      <c r="X2263" s="253"/>
      <c r="Y2263" s="253"/>
      <c r="Z2263" s="253"/>
      <c r="AA2263" s="253"/>
      <c r="AB2263" s="253"/>
      <c r="AC2263" s="253"/>
      <c r="AD2263" s="253"/>
      <c r="AE2263" s="253"/>
      <c r="AF2263" s="253"/>
      <c r="AG2263" s="253"/>
      <c r="AH2263" s="253"/>
      <c r="AI2263" s="253"/>
      <c r="AP2263" s="313"/>
      <c r="AT2263" s="313"/>
    </row>
    <row r="2264" spans="1:46" s="312" customFormat="1" ht="15" customHeight="1" x14ac:dyDescent="0.25">
      <c r="A2264" s="297"/>
      <c r="B2264" s="297"/>
      <c r="C2264" s="253"/>
      <c r="D2264" s="253"/>
      <c r="E2264" s="253"/>
      <c r="F2264" s="253"/>
      <c r="G2264" s="253"/>
      <c r="H2264" s="253"/>
      <c r="I2264" s="253"/>
      <c r="J2264" s="253"/>
      <c r="K2264" s="253"/>
      <c r="L2264" s="253"/>
      <c r="M2264" s="253"/>
      <c r="N2264" s="253"/>
      <c r="O2264" s="253"/>
      <c r="P2264" s="253"/>
      <c r="Q2264" s="253"/>
      <c r="R2264" s="253"/>
      <c r="S2264" s="253"/>
      <c r="T2264" s="253"/>
      <c r="U2264" s="253"/>
      <c r="V2264" s="253"/>
      <c r="W2264" s="253"/>
      <c r="X2264" s="253"/>
      <c r="Y2264" s="253"/>
      <c r="Z2264" s="253"/>
      <c r="AA2264" s="253"/>
      <c r="AB2264" s="253"/>
      <c r="AC2264" s="253"/>
      <c r="AD2264" s="253"/>
      <c r="AE2264" s="253"/>
      <c r="AF2264" s="253"/>
      <c r="AG2264" s="253"/>
      <c r="AH2264" s="253"/>
      <c r="AI2264" s="253"/>
      <c r="AP2264" s="313"/>
      <c r="AT2264" s="313"/>
    </row>
    <row r="2265" spans="1:46" s="312" customFormat="1" ht="15" customHeight="1" x14ac:dyDescent="0.25">
      <c r="A2265" s="297"/>
      <c r="B2265" s="297"/>
      <c r="C2265" s="253"/>
      <c r="D2265" s="253"/>
      <c r="E2265" s="253"/>
      <c r="F2265" s="253"/>
      <c r="G2265" s="253"/>
      <c r="H2265" s="253"/>
      <c r="I2265" s="253"/>
      <c r="J2265" s="253"/>
      <c r="K2265" s="253"/>
      <c r="L2265" s="253"/>
      <c r="M2265" s="253"/>
      <c r="N2265" s="253"/>
      <c r="O2265" s="253"/>
      <c r="P2265" s="253"/>
      <c r="Q2265" s="253"/>
      <c r="R2265" s="253"/>
      <c r="S2265" s="253"/>
      <c r="T2265" s="253"/>
      <c r="U2265" s="253"/>
      <c r="V2265" s="253"/>
      <c r="W2265" s="253"/>
      <c r="X2265" s="253"/>
      <c r="Y2265" s="253"/>
      <c r="Z2265" s="253"/>
      <c r="AA2265" s="253"/>
      <c r="AB2265" s="253"/>
      <c r="AC2265" s="253"/>
      <c r="AD2265" s="253"/>
      <c r="AE2265" s="253"/>
      <c r="AF2265" s="253"/>
      <c r="AG2265" s="253"/>
      <c r="AH2265" s="253"/>
      <c r="AI2265" s="253"/>
      <c r="AP2265" s="313"/>
      <c r="AT2265" s="313"/>
    </row>
    <row r="2266" spans="1:46" s="312" customFormat="1" ht="15" customHeight="1" x14ac:dyDescent="0.25">
      <c r="A2266" s="297"/>
      <c r="B2266" s="297"/>
      <c r="C2266" s="253"/>
      <c r="D2266" s="253"/>
      <c r="E2266" s="253"/>
      <c r="F2266" s="253"/>
      <c r="G2266" s="253"/>
      <c r="H2266" s="253"/>
      <c r="I2266" s="253"/>
      <c r="J2266" s="253"/>
      <c r="K2266" s="253"/>
      <c r="L2266" s="253"/>
      <c r="M2266" s="253"/>
      <c r="N2266" s="253"/>
      <c r="O2266" s="253"/>
      <c r="P2266" s="253"/>
      <c r="Q2266" s="253"/>
      <c r="R2266" s="253"/>
      <c r="S2266" s="253"/>
      <c r="T2266" s="253"/>
      <c r="U2266" s="253"/>
      <c r="V2266" s="253"/>
      <c r="W2266" s="253"/>
      <c r="X2266" s="253"/>
      <c r="Y2266" s="253"/>
      <c r="Z2266" s="253"/>
      <c r="AA2266" s="253"/>
      <c r="AB2266" s="253"/>
      <c r="AC2266" s="253"/>
      <c r="AD2266" s="253"/>
      <c r="AE2266" s="253"/>
      <c r="AF2266" s="253"/>
      <c r="AG2266" s="253"/>
      <c r="AH2266" s="253"/>
      <c r="AI2266" s="253"/>
      <c r="AP2266" s="313"/>
      <c r="AT2266" s="313"/>
    </row>
    <row r="2267" spans="1:46" s="312" customFormat="1" ht="15" customHeight="1" x14ac:dyDescent="0.25">
      <c r="A2267" s="297"/>
      <c r="B2267" s="297"/>
      <c r="C2267" s="253"/>
      <c r="D2267" s="253"/>
      <c r="E2267" s="253"/>
      <c r="F2267" s="253"/>
      <c r="G2267" s="253"/>
      <c r="H2267" s="253"/>
      <c r="I2267" s="253"/>
      <c r="J2267" s="253"/>
      <c r="K2267" s="253"/>
      <c r="L2267" s="253"/>
      <c r="M2267" s="253"/>
      <c r="N2267" s="253"/>
      <c r="O2267" s="253"/>
      <c r="P2267" s="253"/>
      <c r="Q2267" s="253"/>
      <c r="R2267" s="253"/>
      <c r="S2267" s="253"/>
      <c r="T2267" s="253"/>
      <c r="U2267" s="253"/>
      <c r="V2267" s="253"/>
      <c r="W2267" s="253"/>
      <c r="X2267" s="253"/>
      <c r="Y2267" s="253"/>
      <c r="Z2267" s="253"/>
      <c r="AA2267" s="253"/>
      <c r="AB2267" s="253"/>
      <c r="AC2267" s="253"/>
      <c r="AD2267" s="253"/>
      <c r="AE2267" s="253"/>
      <c r="AF2267" s="253"/>
      <c r="AG2267" s="253"/>
      <c r="AH2267" s="253"/>
      <c r="AI2267" s="253"/>
      <c r="AP2267" s="313"/>
      <c r="AT2267" s="313"/>
    </row>
    <row r="2268" spans="1:46" s="312" customFormat="1" ht="15" customHeight="1" x14ac:dyDescent="0.25">
      <c r="A2268" s="297"/>
      <c r="B2268" s="297"/>
      <c r="C2268" s="253"/>
      <c r="D2268" s="253"/>
      <c r="E2268" s="253"/>
      <c r="F2268" s="253"/>
      <c r="G2268" s="253"/>
      <c r="H2268" s="253"/>
      <c r="I2268" s="253"/>
      <c r="J2268" s="253"/>
      <c r="K2268" s="253"/>
      <c r="L2268" s="253"/>
      <c r="M2268" s="253"/>
      <c r="N2268" s="253"/>
      <c r="O2268" s="253"/>
      <c r="P2268" s="253"/>
      <c r="Q2268" s="253"/>
      <c r="R2268" s="253"/>
      <c r="S2268" s="253"/>
      <c r="T2268" s="253"/>
      <c r="U2268" s="253"/>
      <c r="V2268" s="253"/>
      <c r="W2268" s="253"/>
      <c r="X2268" s="253"/>
      <c r="Y2268" s="253"/>
      <c r="Z2268" s="253"/>
      <c r="AA2268" s="253"/>
      <c r="AB2268" s="253"/>
      <c r="AC2268" s="253"/>
      <c r="AD2268" s="253"/>
      <c r="AE2268" s="253"/>
      <c r="AF2268" s="253"/>
      <c r="AG2268" s="253"/>
      <c r="AH2268" s="253"/>
      <c r="AI2268" s="253"/>
      <c r="AP2268" s="313"/>
      <c r="AT2268" s="313"/>
    </row>
    <row r="2269" spans="1:46" s="312" customFormat="1" ht="15" customHeight="1" x14ac:dyDescent="0.25">
      <c r="A2269" s="297"/>
      <c r="B2269" s="297"/>
      <c r="C2269" s="253"/>
      <c r="D2269" s="253"/>
      <c r="E2269" s="253"/>
      <c r="F2269" s="253"/>
      <c r="G2269" s="253"/>
      <c r="H2269" s="253"/>
      <c r="I2269" s="253"/>
      <c r="J2269" s="253"/>
      <c r="K2269" s="253"/>
      <c r="L2269" s="253"/>
      <c r="M2269" s="253"/>
      <c r="N2269" s="253"/>
      <c r="O2269" s="253"/>
      <c r="P2269" s="253"/>
      <c r="Q2269" s="253"/>
      <c r="R2269" s="253"/>
      <c r="S2269" s="253"/>
      <c r="T2269" s="253"/>
      <c r="U2269" s="253"/>
      <c r="V2269" s="253"/>
      <c r="W2269" s="253"/>
      <c r="X2269" s="253"/>
      <c r="Y2269" s="253"/>
      <c r="Z2269" s="253"/>
      <c r="AA2269" s="253"/>
      <c r="AB2269" s="253"/>
      <c r="AC2269" s="253"/>
      <c r="AD2269" s="253"/>
      <c r="AE2269" s="253"/>
      <c r="AF2269" s="253"/>
      <c r="AG2269" s="253"/>
      <c r="AH2269" s="253"/>
      <c r="AI2269" s="253"/>
      <c r="AP2269" s="313"/>
      <c r="AT2269" s="313"/>
    </row>
    <row r="2270" spans="1:46" s="312" customFormat="1" ht="15" customHeight="1" x14ac:dyDescent="0.25">
      <c r="A2270" s="297"/>
      <c r="B2270" s="297"/>
      <c r="C2270" s="253"/>
      <c r="D2270" s="253"/>
      <c r="E2270" s="253"/>
      <c r="F2270" s="253"/>
      <c r="G2270" s="253"/>
      <c r="H2270" s="253"/>
      <c r="I2270" s="253"/>
      <c r="J2270" s="253"/>
      <c r="K2270" s="253"/>
      <c r="L2270" s="253"/>
      <c r="M2270" s="253"/>
      <c r="N2270" s="253"/>
      <c r="O2270" s="253"/>
      <c r="P2270" s="253"/>
      <c r="Q2270" s="253"/>
      <c r="R2270" s="253"/>
      <c r="S2270" s="253"/>
      <c r="T2270" s="253"/>
      <c r="U2270" s="253"/>
      <c r="V2270" s="253"/>
      <c r="W2270" s="253"/>
      <c r="X2270" s="253"/>
      <c r="Y2270" s="253"/>
      <c r="Z2270" s="253"/>
      <c r="AA2270" s="253"/>
      <c r="AB2270" s="253"/>
      <c r="AC2270" s="253"/>
      <c r="AD2270" s="253"/>
      <c r="AE2270" s="253"/>
      <c r="AF2270" s="253"/>
      <c r="AG2270" s="253"/>
      <c r="AH2270" s="253"/>
      <c r="AI2270" s="253"/>
      <c r="AP2270" s="313"/>
      <c r="AT2270" s="313"/>
    </row>
    <row r="2271" spans="1:46" s="312" customFormat="1" ht="15" customHeight="1" x14ac:dyDescent="0.25">
      <c r="A2271" s="297"/>
      <c r="B2271" s="297"/>
      <c r="C2271" s="253"/>
      <c r="D2271" s="253"/>
      <c r="E2271" s="253"/>
      <c r="F2271" s="253"/>
      <c r="G2271" s="253"/>
      <c r="H2271" s="253"/>
      <c r="I2271" s="253"/>
      <c r="J2271" s="253"/>
      <c r="K2271" s="253"/>
      <c r="L2271" s="253"/>
      <c r="M2271" s="253"/>
      <c r="N2271" s="253"/>
      <c r="O2271" s="253"/>
      <c r="P2271" s="253"/>
      <c r="Q2271" s="253"/>
      <c r="R2271" s="253"/>
      <c r="S2271" s="253"/>
      <c r="T2271" s="253"/>
      <c r="U2271" s="253"/>
      <c r="V2271" s="253"/>
      <c r="W2271" s="253"/>
      <c r="X2271" s="253"/>
      <c r="Y2271" s="253"/>
      <c r="Z2271" s="253"/>
      <c r="AA2271" s="253"/>
      <c r="AB2271" s="253"/>
      <c r="AC2271" s="253"/>
      <c r="AD2271" s="253"/>
      <c r="AE2271" s="253"/>
      <c r="AF2271" s="253"/>
      <c r="AG2271" s="253"/>
      <c r="AH2271" s="253"/>
      <c r="AI2271" s="253"/>
      <c r="AP2271" s="313"/>
      <c r="AT2271" s="313"/>
    </row>
    <row r="2272" spans="1:46" s="312" customFormat="1" ht="15" customHeight="1" x14ac:dyDescent="0.25">
      <c r="A2272" s="297"/>
      <c r="B2272" s="297"/>
      <c r="C2272" s="253"/>
      <c r="D2272" s="253"/>
      <c r="E2272" s="253"/>
      <c r="F2272" s="253"/>
      <c r="G2272" s="253"/>
      <c r="H2272" s="253"/>
      <c r="I2272" s="253"/>
      <c r="J2272" s="253"/>
      <c r="K2272" s="253"/>
      <c r="L2272" s="253"/>
      <c r="M2272" s="253"/>
      <c r="N2272" s="253"/>
      <c r="O2272" s="253"/>
      <c r="P2272" s="253"/>
      <c r="Q2272" s="253"/>
      <c r="R2272" s="253"/>
      <c r="S2272" s="253"/>
      <c r="T2272" s="253"/>
      <c r="U2272" s="253"/>
      <c r="V2272" s="253"/>
      <c r="W2272" s="253"/>
      <c r="X2272" s="253"/>
      <c r="Y2272" s="253"/>
      <c r="Z2272" s="253"/>
      <c r="AA2272" s="253"/>
      <c r="AB2272" s="253"/>
      <c r="AC2272" s="253"/>
      <c r="AD2272" s="253"/>
      <c r="AE2272" s="253"/>
      <c r="AF2272" s="253"/>
      <c r="AG2272" s="253"/>
      <c r="AH2272" s="253"/>
      <c r="AI2272" s="253"/>
      <c r="AP2272" s="313"/>
      <c r="AT2272" s="313"/>
    </row>
    <row r="2273" spans="1:46" s="312" customFormat="1" ht="15" customHeight="1" x14ac:dyDescent="0.25">
      <c r="A2273" s="297"/>
      <c r="B2273" s="297"/>
      <c r="C2273" s="253"/>
      <c r="D2273" s="253"/>
      <c r="E2273" s="253"/>
      <c r="F2273" s="253"/>
      <c r="G2273" s="253"/>
      <c r="H2273" s="253"/>
      <c r="I2273" s="253"/>
      <c r="J2273" s="253"/>
      <c r="K2273" s="253"/>
      <c r="L2273" s="253"/>
      <c r="M2273" s="253"/>
      <c r="N2273" s="253"/>
      <c r="O2273" s="253"/>
      <c r="P2273" s="253"/>
      <c r="Q2273" s="253"/>
      <c r="R2273" s="253"/>
      <c r="S2273" s="253"/>
      <c r="T2273" s="253"/>
      <c r="U2273" s="253"/>
      <c r="V2273" s="253"/>
      <c r="W2273" s="253"/>
      <c r="X2273" s="253"/>
      <c r="Y2273" s="253"/>
      <c r="Z2273" s="253"/>
      <c r="AA2273" s="253"/>
      <c r="AB2273" s="253"/>
      <c r="AC2273" s="253"/>
      <c r="AD2273" s="253"/>
      <c r="AE2273" s="253"/>
      <c r="AF2273" s="253"/>
      <c r="AG2273" s="253"/>
      <c r="AH2273" s="253"/>
      <c r="AI2273" s="253"/>
      <c r="AP2273" s="313"/>
      <c r="AT2273" s="313"/>
    </row>
    <row r="2274" spans="1:46" s="312" customFormat="1" ht="15" customHeight="1" x14ac:dyDescent="0.25">
      <c r="A2274" s="297"/>
      <c r="B2274" s="297"/>
      <c r="C2274" s="253"/>
      <c r="D2274" s="253"/>
      <c r="E2274" s="253"/>
      <c r="F2274" s="253"/>
      <c r="G2274" s="253"/>
      <c r="H2274" s="253"/>
      <c r="I2274" s="253"/>
      <c r="J2274" s="253"/>
      <c r="K2274" s="253"/>
      <c r="L2274" s="253"/>
      <c r="M2274" s="253"/>
      <c r="N2274" s="253"/>
      <c r="O2274" s="253"/>
      <c r="P2274" s="253"/>
      <c r="Q2274" s="253"/>
      <c r="R2274" s="253"/>
      <c r="S2274" s="253"/>
      <c r="T2274" s="253"/>
      <c r="U2274" s="253"/>
      <c r="V2274" s="253"/>
      <c r="W2274" s="253"/>
      <c r="X2274" s="253"/>
      <c r="Y2274" s="253"/>
      <c r="Z2274" s="253"/>
      <c r="AA2274" s="253"/>
      <c r="AB2274" s="253"/>
      <c r="AC2274" s="253"/>
      <c r="AD2274" s="253"/>
      <c r="AE2274" s="253"/>
      <c r="AF2274" s="253"/>
      <c r="AG2274" s="253"/>
      <c r="AH2274" s="253"/>
      <c r="AI2274" s="253"/>
      <c r="AP2274" s="313"/>
      <c r="AT2274" s="313"/>
    </row>
    <row r="2275" spans="1:46" s="312" customFormat="1" ht="15" customHeight="1" x14ac:dyDescent="0.25">
      <c r="A2275" s="297"/>
      <c r="B2275" s="297"/>
      <c r="C2275" s="253"/>
      <c r="D2275" s="253"/>
      <c r="E2275" s="253"/>
      <c r="F2275" s="253"/>
      <c r="G2275" s="253"/>
      <c r="H2275" s="253"/>
      <c r="I2275" s="253"/>
      <c r="J2275" s="253"/>
      <c r="K2275" s="253"/>
      <c r="L2275" s="253"/>
      <c r="M2275" s="253"/>
      <c r="N2275" s="253"/>
      <c r="O2275" s="253"/>
      <c r="P2275" s="253"/>
      <c r="Q2275" s="253"/>
      <c r="R2275" s="253"/>
      <c r="S2275" s="253"/>
      <c r="T2275" s="253"/>
      <c r="U2275" s="253"/>
      <c r="V2275" s="253"/>
      <c r="W2275" s="253"/>
      <c r="X2275" s="253"/>
      <c r="Y2275" s="253"/>
      <c r="Z2275" s="253"/>
      <c r="AA2275" s="253"/>
      <c r="AB2275" s="253"/>
      <c r="AC2275" s="253"/>
      <c r="AD2275" s="253"/>
      <c r="AE2275" s="253"/>
      <c r="AF2275" s="253"/>
      <c r="AG2275" s="253"/>
      <c r="AH2275" s="253"/>
      <c r="AI2275" s="253"/>
      <c r="AP2275" s="313"/>
      <c r="AT2275" s="313"/>
    </row>
    <row r="2276" spans="1:46" s="312" customFormat="1" ht="15" customHeight="1" x14ac:dyDescent="0.25">
      <c r="A2276" s="297"/>
      <c r="B2276" s="297"/>
      <c r="C2276" s="253"/>
      <c r="D2276" s="253"/>
      <c r="E2276" s="253"/>
      <c r="F2276" s="253"/>
      <c r="G2276" s="253"/>
      <c r="H2276" s="253"/>
      <c r="I2276" s="253"/>
      <c r="J2276" s="253"/>
      <c r="K2276" s="253"/>
      <c r="L2276" s="253"/>
      <c r="M2276" s="253"/>
      <c r="N2276" s="253"/>
      <c r="O2276" s="253"/>
      <c r="P2276" s="253"/>
      <c r="Q2276" s="253"/>
      <c r="R2276" s="253"/>
      <c r="S2276" s="253"/>
      <c r="T2276" s="253"/>
      <c r="U2276" s="253"/>
      <c r="V2276" s="253"/>
      <c r="W2276" s="253"/>
      <c r="X2276" s="253"/>
      <c r="Y2276" s="253"/>
      <c r="Z2276" s="253"/>
      <c r="AA2276" s="253"/>
      <c r="AB2276" s="253"/>
      <c r="AC2276" s="253"/>
      <c r="AD2276" s="253"/>
      <c r="AE2276" s="253"/>
      <c r="AF2276" s="253"/>
      <c r="AG2276" s="253"/>
      <c r="AH2276" s="253"/>
      <c r="AI2276" s="253"/>
      <c r="AP2276" s="313"/>
      <c r="AT2276" s="313"/>
    </row>
    <row r="2277" spans="1:46" s="312" customFormat="1" ht="15" customHeight="1" x14ac:dyDescent="0.25">
      <c r="A2277" s="297"/>
      <c r="B2277" s="297"/>
      <c r="C2277" s="253"/>
      <c r="D2277" s="253"/>
      <c r="E2277" s="253"/>
      <c r="F2277" s="253"/>
      <c r="G2277" s="253"/>
      <c r="H2277" s="253"/>
      <c r="I2277" s="253"/>
      <c r="J2277" s="253"/>
      <c r="K2277" s="253"/>
      <c r="L2277" s="253"/>
      <c r="M2277" s="253"/>
      <c r="N2277" s="253"/>
      <c r="O2277" s="253"/>
      <c r="P2277" s="253"/>
      <c r="Q2277" s="253"/>
      <c r="R2277" s="253"/>
      <c r="S2277" s="253"/>
      <c r="T2277" s="253"/>
      <c r="U2277" s="253"/>
      <c r="V2277" s="253"/>
      <c r="W2277" s="253"/>
      <c r="X2277" s="253"/>
      <c r="Y2277" s="253"/>
      <c r="Z2277" s="253"/>
      <c r="AA2277" s="253"/>
      <c r="AB2277" s="253"/>
      <c r="AC2277" s="253"/>
      <c r="AD2277" s="253"/>
      <c r="AE2277" s="253"/>
      <c r="AF2277" s="253"/>
      <c r="AG2277" s="253"/>
      <c r="AH2277" s="253"/>
      <c r="AI2277" s="253"/>
      <c r="AP2277" s="313"/>
      <c r="AT2277" s="313"/>
    </row>
    <row r="2278" spans="1:46" s="312" customFormat="1" ht="15" customHeight="1" x14ac:dyDescent="0.25">
      <c r="A2278" s="297"/>
      <c r="B2278" s="297"/>
      <c r="C2278" s="253"/>
      <c r="D2278" s="253"/>
      <c r="E2278" s="253"/>
      <c r="F2278" s="253"/>
      <c r="G2278" s="253"/>
      <c r="H2278" s="253"/>
      <c r="I2278" s="253"/>
      <c r="J2278" s="253"/>
      <c r="K2278" s="253"/>
      <c r="L2278" s="253"/>
      <c r="M2278" s="253"/>
      <c r="N2278" s="253"/>
      <c r="O2278" s="253"/>
      <c r="P2278" s="253"/>
      <c r="Q2278" s="253"/>
      <c r="R2278" s="253"/>
      <c r="S2278" s="253"/>
      <c r="T2278" s="253"/>
      <c r="U2278" s="253"/>
      <c r="V2278" s="253"/>
      <c r="W2278" s="253"/>
      <c r="X2278" s="253"/>
      <c r="Y2278" s="253"/>
      <c r="Z2278" s="253"/>
      <c r="AA2278" s="253"/>
      <c r="AB2278" s="253"/>
      <c r="AC2278" s="253"/>
      <c r="AD2278" s="253"/>
      <c r="AE2278" s="253"/>
      <c r="AF2278" s="253"/>
      <c r="AG2278" s="253"/>
      <c r="AH2278" s="253"/>
      <c r="AI2278" s="253"/>
      <c r="AP2278" s="313"/>
      <c r="AT2278" s="313"/>
    </row>
    <row r="2279" spans="1:46" s="312" customFormat="1" ht="15" customHeight="1" x14ac:dyDescent="0.25">
      <c r="A2279" s="297"/>
      <c r="B2279" s="297"/>
      <c r="C2279" s="253"/>
      <c r="D2279" s="253"/>
      <c r="E2279" s="253"/>
      <c r="F2279" s="253"/>
      <c r="G2279" s="253"/>
      <c r="H2279" s="253"/>
      <c r="I2279" s="253"/>
      <c r="J2279" s="253"/>
      <c r="K2279" s="253"/>
      <c r="L2279" s="253"/>
      <c r="M2279" s="253"/>
      <c r="N2279" s="253"/>
      <c r="O2279" s="253"/>
      <c r="P2279" s="253"/>
      <c r="Q2279" s="253"/>
      <c r="R2279" s="253"/>
      <c r="S2279" s="253"/>
      <c r="T2279" s="253"/>
      <c r="U2279" s="253"/>
      <c r="V2279" s="253"/>
      <c r="W2279" s="253"/>
      <c r="X2279" s="253"/>
      <c r="Y2279" s="253"/>
      <c r="Z2279" s="253"/>
      <c r="AA2279" s="253"/>
      <c r="AB2279" s="253"/>
      <c r="AC2279" s="253"/>
      <c r="AD2279" s="253"/>
      <c r="AE2279" s="253"/>
      <c r="AF2279" s="253"/>
      <c r="AG2279" s="253"/>
      <c r="AH2279" s="253"/>
      <c r="AI2279" s="253"/>
      <c r="AP2279" s="313"/>
      <c r="AT2279" s="313"/>
    </row>
    <row r="2280" spans="1:46" s="312" customFormat="1" ht="15" customHeight="1" x14ac:dyDescent="0.25">
      <c r="A2280" s="297"/>
      <c r="B2280" s="297"/>
      <c r="C2280" s="253"/>
      <c r="D2280" s="253"/>
      <c r="E2280" s="253"/>
      <c r="F2280" s="253"/>
      <c r="G2280" s="253"/>
      <c r="H2280" s="253"/>
      <c r="I2280" s="253"/>
      <c r="J2280" s="253"/>
      <c r="K2280" s="253"/>
      <c r="L2280" s="253"/>
      <c r="M2280" s="253"/>
      <c r="N2280" s="253"/>
      <c r="O2280" s="253"/>
      <c r="P2280" s="253"/>
      <c r="Q2280" s="253"/>
      <c r="R2280" s="253"/>
      <c r="S2280" s="253"/>
      <c r="T2280" s="253"/>
      <c r="U2280" s="253"/>
      <c r="V2280" s="253"/>
      <c r="W2280" s="253"/>
      <c r="X2280" s="253"/>
      <c r="Y2280" s="253"/>
      <c r="Z2280" s="253"/>
      <c r="AA2280" s="253"/>
      <c r="AB2280" s="253"/>
      <c r="AC2280" s="253"/>
      <c r="AD2280" s="253"/>
      <c r="AE2280" s="253"/>
      <c r="AF2280" s="253"/>
      <c r="AG2280" s="253"/>
      <c r="AH2280" s="253"/>
      <c r="AI2280" s="253"/>
      <c r="AP2280" s="313"/>
      <c r="AT2280" s="313"/>
    </row>
    <row r="2281" spans="1:46" s="312" customFormat="1" ht="15" customHeight="1" x14ac:dyDescent="0.25">
      <c r="A2281" s="297"/>
      <c r="B2281" s="297"/>
      <c r="C2281" s="253"/>
      <c r="D2281" s="253"/>
      <c r="E2281" s="253"/>
      <c r="F2281" s="253"/>
      <c r="G2281" s="253"/>
      <c r="H2281" s="253"/>
      <c r="I2281" s="253"/>
      <c r="J2281" s="253"/>
      <c r="K2281" s="253"/>
      <c r="L2281" s="253"/>
      <c r="M2281" s="253"/>
      <c r="N2281" s="253"/>
      <c r="O2281" s="253"/>
      <c r="P2281" s="253"/>
      <c r="Q2281" s="253"/>
      <c r="R2281" s="253"/>
      <c r="S2281" s="253"/>
      <c r="T2281" s="253"/>
      <c r="U2281" s="253"/>
      <c r="V2281" s="253"/>
      <c r="W2281" s="253"/>
      <c r="X2281" s="253"/>
      <c r="Y2281" s="253"/>
      <c r="Z2281" s="253"/>
      <c r="AA2281" s="253"/>
      <c r="AB2281" s="253"/>
      <c r="AC2281" s="253"/>
      <c r="AD2281" s="253"/>
      <c r="AE2281" s="253"/>
      <c r="AF2281" s="253"/>
      <c r="AG2281" s="253"/>
      <c r="AH2281" s="253"/>
      <c r="AI2281" s="253"/>
      <c r="AP2281" s="313"/>
      <c r="AT2281" s="313"/>
    </row>
    <row r="2282" spans="1:46" s="312" customFormat="1" ht="15" customHeight="1" x14ac:dyDescent="0.25">
      <c r="A2282" s="297"/>
      <c r="B2282" s="297"/>
      <c r="C2282" s="253"/>
      <c r="D2282" s="253"/>
      <c r="E2282" s="253"/>
      <c r="F2282" s="253"/>
      <c r="G2282" s="253"/>
      <c r="H2282" s="253"/>
      <c r="I2282" s="253"/>
      <c r="J2282" s="253"/>
      <c r="K2282" s="253"/>
      <c r="L2282" s="253"/>
      <c r="M2282" s="253"/>
      <c r="N2282" s="253"/>
      <c r="O2282" s="253"/>
      <c r="P2282" s="253"/>
      <c r="Q2282" s="253"/>
      <c r="R2282" s="253"/>
      <c r="S2282" s="253"/>
      <c r="T2282" s="253"/>
      <c r="U2282" s="253"/>
      <c r="V2282" s="253"/>
      <c r="W2282" s="253"/>
      <c r="X2282" s="253"/>
      <c r="Y2282" s="253"/>
      <c r="Z2282" s="253"/>
      <c r="AA2282" s="253"/>
      <c r="AB2282" s="253"/>
      <c r="AC2282" s="253"/>
      <c r="AD2282" s="253"/>
      <c r="AE2282" s="253"/>
      <c r="AF2282" s="253"/>
      <c r="AG2282" s="253"/>
      <c r="AH2282" s="253"/>
      <c r="AI2282" s="253"/>
      <c r="AP2282" s="313"/>
      <c r="AT2282" s="313"/>
    </row>
    <row r="2283" spans="1:46" s="312" customFormat="1" ht="15" customHeight="1" x14ac:dyDescent="0.25">
      <c r="A2283" s="297"/>
      <c r="B2283" s="297"/>
      <c r="C2283" s="253"/>
      <c r="D2283" s="253"/>
      <c r="E2283" s="253"/>
      <c r="F2283" s="253"/>
      <c r="G2283" s="253"/>
      <c r="H2283" s="253"/>
      <c r="I2283" s="253"/>
      <c r="J2283" s="253"/>
      <c r="K2283" s="253"/>
      <c r="L2283" s="253"/>
      <c r="M2283" s="253"/>
      <c r="N2283" s="253"/>
      <c r="O2283" s="253"/>
      <c r="P2283" s="253"/>
      <c r="Q2283" s="253"/>
      <c r="R2283" s="253"/>
      <c r="S2283" s="253"/>
      <c r="T2283" s="253"/>
      <c r="U2283" s="253"/>
      <c r="V2283" s="253"/>
      <c r="W2283" s="253"/>
      <c r="X2283" s="253"/>
      <c r="Y2283" s="253"/>
      <c r="Z2283" s="253"/>
      <c r="AA2283" s="253"/>
      <c r="AB2283" s="253"/>
      <c r="AC2283" s="253"/>
      <c r="AD2283" s="253"/>
      <c r="AE2283" s="253"/>
      <c r="AF2283" s="253"/>
      <c r="AG2283" s="253"/>
      <c r="AH2283" s="253"/>
      <c r="AI2283" s="253"/>
      <c r="AP2283" s="313"/>
      <c r="AT2283" s="313"/>
    </row>
    <row r="2284" spans="1:46" s="312" customFormat="1" ht="15" customHeight="1" x14ac:dyDescent="0.25">
      <c r="A2284" s="297"/>
      <c r="B2284" s="297"/>
      <c r="C2284" s="253"/>
      <c r="D2284" s="253"/>
      <c r="E2284" s="253"/>
      <c r="F2284" s="253"/>
      <c r="G2284" s="253"/>
      <c r="H2284" s="253"/>
      <c r="I2284" s="253"/>
      <c r="J2284" s="253"/>
      <c r="K2284" s="253"/>
      <c r="L2284" s="253"/>
      <c r="M2284" s="253"/>
      <c r="N2284" s="253"/>
      <c r="O2284" s="253"/>
      <c r="P2284" s="253"/>
      <c r="Q2284" s="253"/>
      <c r="R2284" s="253"/>
      <c r="S2284" s="253"/>
      <c r="T2284" s="253"/>
      <c r="U2284" s="253"/>
      <c r="V2284" s="253"/>
      <c r="W2284" s="253"/>
      <c r="X2284" s="253"/>
      <c r="Y2284" s="253"/>
      <c r="Z2284" s="253"/>
      <c r="AA2284" s="253"/>
      <c r="AB2284" s="253"/>
      <c r="AC2284" s="253"/>
      <c r="AD2284" s="253"/>
      <c r="AE2284" s="253"/>
      <c r="AF2284" s="253"/>
      <c r="AG2284" s="253"/>
      <c r="AH2284" s="253"/>
      <c r="AI2284" s="253"/>
      <c r="AP2284" s="313"/>
      <c r="AT2284" s="313"/>
    </row>
    <row r="2285" spans="1:46" s="312" customFormat="1" ht="15" customHeight="1" x14ac:dyDescent="0.25">
      <c r="A2285" s="297"/>
      <c r="B2285" s="297"/>
      <c r="C2285" s="253"/>
      <c r="D2285" s="253"/>
      <c r="E2285" s="253"/>
      <c r="F2285" s="253"/>
      <c r="G2285" s="253"/>
      <c r="H2285" s="253"/>
      <c r="I2285" s="253"/>
      <c r="J2285" s="253"/>
      <c r="K2285" s="253"/>
      <c r="L2285" s="253"/>
      <c r="M2285" s="253"/>
      <c r="N2285" s="253"/>
      <c r="O2285" s="253"/>
      <c r="P2285" s="253"/>
      <c r="Q2285" s="253"/>
      <c r="R2285" s="253"/>
      <c r="S2285" s="253"/>
      <c r="T2285" s="253"/>
      <c r="U2285" s="253"/>
      <c r="V2285" s="253"/>
      <c r="W2285" s="253"/>
      <c r="X2285" s="253"/>
      <c r="Y2285" s="253"/>
      <c r="Z2285" s="253"/>
      <c r="AA2285" s="253"/>
      <c r="AB2285" s="253"/>
      <c r="AC2285" s="253"/>
      <c r="AD2285" s="253"/>
      <c r="AE2285" s="253"/>
      <c r="AF2285" s="253"/>
      <c r="AG2285" s="253"/>
      <c r="AH2285" s="253"/>
      <c r="AI2285" s="253"/>
      <c r="AP2285" s="313"/>
      <c r="AT2285" s="313"/>
    </row>
    <row r="2286" spans="1:46" s="312" customFormat="1" ht="15" customHeight="1" x14ac:dyDescent="0.25">
      <c r="A2286" s="297"/>
      <c r="B2286" s="297"/>
      <c r="C2286" s="253"/>
      <c r="D2286" s="253"/>
      <c r="E2286" s="253"/>
      <c r="F2286" s="253"/>
      <c r="G2286" s="253"/>
      <c r="H2286" s="253"/>
      <c r="I2286" s="253"/>
      <c r="J2286" s="253"/>
      <c r="K2286" s="253"/>
      <c r="L2286" s="253"/>
      <c r="M2286" s="253"/>
      <c r="N2286" s="253"/>
      <c r="O2286" s="253"/>
      <c r="P2286" s="253"/>
      <c r="Q2286" s="253"/>
      <c r="R2286" s="253"/>
      <c r="S2286" s="253"/>
      <c r="T2286" s="253"/>
      <c r="U2286" s="253"/>
      <c r="V2286" s="253"/>
      <c r="W2286" s="253"/>
      <c r="X2286" s="253"/>
      <c r="Y2286" s="253"/>
      <c r="Z2286" s="253"/>
      <c r="AA2286" s="253"/>
      <c r="AB2286" s="253"/>
      <c r="AC2286" s="253"/>
      <c r="AD2286" s="253"/>
      <c r="AE2286" s="253"/>
      <c r="AF2286" s="253"/>
      <c r="AG2286" s="253"/>
      <c r="AH2286" s="253"/>
      <c r="AI2286" s="253"/>
      <c r="AP2286" s="313"/>
      <c r="AT2286" s="313"/>
    </row>
    <row r="2287" spans="1:46" s="312" customFormat="1" ht="15" customHeight="1" x14ac:dyDescent="0.25">
      <c r="A2287" s="297"/>
      <c r="B2287" s="297"/>
      <c r="C2287" s="253"/>
      <c r="D2287" s="253"/>
      <c r="E2287" s="253"/>
      <c r="F2287" s="253"/>
      <c r="G2287" s="253"/>
      <c r="H2287" s="253"/>
      <c r="I2287" s="253"/>
      <c r="J2287" s="253"/>
      <c r="K2287" s="253"/>
      <c r="L2287" s="253"/>
      <c r="M2287" s="253"/>
      <c r="N2287" s="253"/>
      <c r="O2287" s="253"/>
      <c r="P2287" s="253"/>
      <c r="Q2287" s="253"/>
      <c r="R2287" s="253"/>
      <c r="S2287" s="253"/>
      <c r="T2287" s="253"/>
      <c r="U2287" s="253"/>
      <c r="V2287" s="253"/>
      <c r="W2287" s="253"/>
      <c r="X2287" s="253"/>
      <c r="Y2287" s="253"/>
      <c r="Z2287" s="253"/>
      <c r="AA2287" s="253"/>
      <c r="AB2287" s="253"/>
      <c r="AC2287" s="253"/>
      <c r="AD2287" s="253"/>
      <c r="AE2287" s="253"/>
      <c r="AF2287" s="253"/>
      <c r="AG2287" s="253"/>
      <c r="AH2287" s="253"/>
      <c r="AI2287" s="253"/>
      <c r="AP2287" s="313"/>
      <c r="AT2287" s="313"/>
    </row>
    <row r="2288" spans="1:46" s="312" customFormat="1" ht="15" customHeight="1" x14ac:dyDescent="0.25">
      <c r="A2288" s="297"/>
      <c r="B2288" s="297"/>
      <c r="C2288" s="253"/>
      <c r="D2288" s="253"/>
      <c r="E2288" s="253"/>
      <c r="F2288" s="253"/>
      <c r="G2288" s="253"/>
      <c r="H2288" s="253"/>
      <c r="I2288" s="253"/>
      <c r="J2288" s="253"/>
      <c r="K2288" s="253"/>
      <c r="L2288" s="253"/>
      <c r="M2288" s="253"/>
      <c r="N2288" s="253"/>
      <c r="O2288" s="253"/>
      <c r="P2288" s="253"/>
      <c r="Q2288" s="253"/>
      <c r="R2288" s="253"/>
      <c r="S2288" s="253"/>
      <c r="T2288" s="253"/>
      <c r="U2288" s="253"/>
      <c r="V2288" s="253"/>
      <c r="W2288" s="253"/>
      <c r="X2288" s="253"/>
      <c r="Y2288" s="253"/>
      <c r="Z2288" s="253"/>
      <c r="AA2288" s="253"/>
      <c r="AB2288" s="253"/>
      <c r="AC2288" s="253"/>
      <c r="AD2288" s="253"/>
      <c r="AE2288" s="253"/>
      <c r="AF2288" s="253"/>
      <c r="AG2288" s="253"/>
      <c r="AH2288" s="253"/>
      <c r="AI2288" s="253"/>
      <c r="AP2288" s="313"/>
      <c r="AT2288" s="313"/>
    </row>
    <row r="2289" spans="1:46" s="312" customFormat="1" ht="15" customHeight="1" x14ac:dyDescent="0.25">
      <c r="A2289" s="297"/>
      <c r="B2289" s="297"/>
      <c r="C2289" s="253"/>
      <c r="D2289" s="253"/>
      <c r="E2289" s="253"/>
      <c r="F2289" s="253"/>
      <c r="G2289" s="253"/>
      <c r="H2289" s="253"/>
      <c r="I2289" s="253"/>
      <c r="J2289" s="253"/>
      <c r="K2289" s="253"/>
      <c r="L2289" s="253"/>
      <c r="M2289" s="253"/>
      <c r="N2289" s="253"/>
      <c r="O2289" s="253"/>
      <c r="P2289" s="253"/>
      <c r="Q2289" s="253"/>
      <c r="R2289" s="253"/>
      <c r="S2289" s="253"/>
      <c r="T2289" s="253"/>
      <c r="U2289" s="253"/>
      <c r="V2289" s="253"/>
      <c r="W2289" s="253"/>
      <c r="X2289" s="253"/>
      <c r="Y2289" s="253"/>
      <c r="Z2289" s="253"/>
      <c r="AA2289" s="253"/>
      <c r="AB2289" s="253"/>
      <c r="AC2289" s="253"/>
      <c r="AD2289" s="253"/>
      <c r="AE2289" s="253"/>
      <c r="AF2289" s="253"/>
      <c r="AG2289" s="253"/>
      <c r="AH2289" s="253"/>
      <c r="AI2289" s="253"/>
      <c r="AP2289" s="313"/>
      <c r="AT2289" s="313"/>
    </row>
    <row r="2290" spans="1:46" s="312" customFormat="1" ht="15" customHeight="1" x14ac:dyDescent="0.25">
      <c r="A2290" s="297"/>
      <c r="B2290" s="297"/>
      <c r="C2290" s="253"/>
      <c r="D2290" s="253"/>
      <c r="E2290" s="253"/>
      <c r="F2290" s="253"/>
      <c r="G2290" s="253"/>
      <c r="H2290" s="253"/>
      <c r="I2290" s="253"/>
      <c r="J2290" s="253"/>
      <c r="K2290" s="253"/>
      <c r="L2290" s="253"/>
      <c r="M2290" s="253"/>
      <c r="N2290" s="253"/>
      <c r="O2290" s="253"/>
      <c r="P2290" s="253"/>
      <c r="Q2290" s="253"/>
      <c r="R2290" s="253"/>
      <c r="S2290" s="253"/>
      <c r="T2290" s="253"/>
      <c r="U2290" s="253"/>
      <c r="V2290" s="253"/>
      <c r="W2290" s="253"/>
      <c r="X2290" s="253"/>
      <c r="Y2290" s="253"/>
      <c r="Z2290" s="253"/>
      <c r="AA2290" s="253"/>
      <c r="AB2290" s="253"/>
      <c r="AC2290" s="253"/>
      <c r="AD2290" s="253"/>
      <c r="AE2290" s="253"/>
      <c r="AF2290" s="253"/>
      <c r="AG2290" s="253"/>
      <c r="AH2290" s="253"/>
      <c r="AI2290" s="253"/>
      <c r="AP2290" s="313"/>
      <c r="AT2290" s="313"/>
    </row>
    <row r="2291" spans="1:46" s="312" customFormat="1" ht="15" customHeight="1" x14ac:dyDescent="0.25">
      <c r="A2291" s="297"/>
      <c r="B2291" s="297"/>
      <c r="C2291" s="253"/>
      <c r="D2291" s="253"/>
      <c r="E2291" s="253"/>
      <c r="F2291" s="253"/>
      <c r="G2291" s="253"/>
      <c r="H2291" s="253"/>
      <c r="I2291" s="253"/>
      <c r="J2291" s="253"/>
      <c r="K2291" s="253"/>
      <c r="L2291" s="253"/>
      <c r="M2291" s="253"/>
      <c r="N2291" s="253"/>
      <c r="O2291" s="253"/>
      <c r="P2291" s="253"/>
      <c r="Q2291" s="253"/>
      <c r="R2291" s="253"/>
      <c r="S2291" s="253"/>
      <c r="T2291" s="253"/>
      <c r="U2291" s="253"/>
      <c r="V2291" s="253"/>
      <c r="W2291" s="253"/>
      <c r="X2291" s="253"/>
      <c r="Y2291" s="253"/>
      <c r="Z2291" s="253"/>
      <c r="AA2291" s="253"/>
      <c r="AB2291" s="253"/>
      <c r="AC2291" s="253"/>
      <c r="AD2291" s="253"/>
      <c r="AE2291" s="253"/>
      <c r="AF2291" s="253"/>
      <c r="AG2291" s="253"/>
      <c r="AH2291" s="253"/>
      <c r="AI2291" s="253"/>
      <c r="AP2291" s="313"/>
      <c r="AT2291" s="313"/>
    </row>
    <row r="2292" spans="1:46" s="312" customFormat="1" ht="15" customHeight="1" x14ac:dyDescent="0.25">
      <c r="A2292" s="297"/>
      <c r="B2292" s="297"/>
      <c r="C2292" s="253"/>
      <c r="D2292" s="253"/>
      <c r="E2292" s="253"/>
      <c r="F2292" s="253"/>
      <c r="G2292" s="253"/>
      <c r="H2292" s="253"/>
      <c r="I2292" s="253"/>
      <c r="J2292" s="253"/>
      <c r="K2292" s="253"/>
      <c r="L2292" s="253"/>
      <c r="M2292" s="253"/>
      <c r="N2292" s="253"/>
      <c r="O2292" s="253"/>
      <c r="P2292" s="253"/>
      <c r="Q2292" s="253"/>
      <c r="R2292" s="253"/>
      <c r="S2292" s="253"/>
      <c r="T2292" s="253"/>
      <c r="U2292" s="253"/>
      <c r="V2292" s="253"/>
      <c r="W2292" s="253"/>
      <c r="X2292" s="253"/>
      <c r="Y2292" s="253"/>
      <c r="Z2292" s="253"/>
      <c r="AA2292" s="253"/>
      <c r="AB2292" s="253"/>
      <c r="AC2292" s="253"/>
      <c r="AD2292" s="253"/>
      <c r="AE2292" s="253"/>
      <c r="AF2292" s="253"/>
      <c r="AG2292" s="253"/>
      <c r="AH2292" s="253"/>
      <c r="AI2292" s="253"/>
      <c r="AP2292" s="313"/>
      <c r="AT2292" s="313"/>
    </row>
    <row r="2293" spans="1:46" s="312" customFormat="1" ht="15" customHeight="1" x14ac:dyDescent="0.25">
      <c r="A2293" s="297"/>
      <c r="B2293" s="297"/>
      <c r="C2293" s="253"/>
      <c r="D2293" s="253"/>
      <c r="E2293" s="253"/>
      <c r="F2293" s="253"/>
      <c r="G2293" s="253"/>
      <c r="H2293" s="253"/>
      <c r="I2293" s="253"/>
      <c r="J2293" s="253"/>
      <c r="K2293" s="253"/>
      <c r="L2293" s="253"/>
      <c r="M2293" s="253"/>
      <c r="N2293" s="253"/>
      <c r="O2293" s="253"/>
      <c r="P2293" s="253"/>
      <c r="Q2293" s="253"/>
      <c r="R2293" s="253"/>
      <c r="S2293" s="253"/>
      <c r="T2293" s="253"/>
      <c r="U2293" s="253"/>
      <c r="V2293" s="253"/>
      <c r="W2293" s="253"/>
      <c r="X2293" s="253"/>
      <c r="Y2293" s="253"/>
      <c r="Z2293" s="253"/>
      <c r="AA2293" s="253"/>
      <c r="AB2293" s="253"/>
      <c r="AC2293" s="253"/>
      <c r="AD2293" s="253"/>
      <c r="AE2293" s="253"/>
      <c r="AF2293" s="253"/>
      <c r="AG2293" s="253"/>
      <c r="AH2293" s="253"/>
      <c r="AI2293" s="253"/>
      <c r="AP2293" s="313"/>
      <c r="AT2293" s="313"/>
    </row>
    <row r="2294" spans="1:46" s="312" customFormat="1" ht="15" customHeight="1" x14ac:dyDescent="0.25">
      <c r="A2294" s="297"/>
      <c r="B2294" s="297"/>
      <c r="C2294" s="253"/>
      <c r="D2294" s="253"/>
      <c r="E2294" s="253"/>
      <c r="F2294" s="253"/>
      <c r="G2294" s="253"/>
      <c r="H2294" s="253"/>
      <c r="I2294" s="253"/>
      <c r="J2294" s="253"/>
      <c r="K2294" s="253"/>
      <c r="L2294" s="253"/>
      <c r="M2294" s="253"/>
      <c r="N2294" s="253"/>
      <c r="O2294" s="253"/>
      <c r="P2294" s="253"/>
      <c r="Q2294" s="253"/>
      <c r="R2294" s="253"/>
      <c r="S2294" s="253"/>
      <c r="T2294" s="253"/>
      <c r="U2294" s="253"/>
      <c r="V2294" s="253"/>
      <c r="W2294" s="253"/>
      <c r="X2294" s="253"/>
      <c r="Y2294" s="253"/>
      <c r="Z2294" s="253"/>
      <c r="AA2294" s="253"/>
      <c r="AB2294" s="253"/>
      <c r="AC2294" s="253"/>
      <c r="AD2294" s="253"/>
      <c r="AE2294" s="253"/>
      <c r="AF2294" s="253"/>
      <c r="AG2294" s="253"/>
      <c r="AH2294" s="253"/>
      <c r="AI2294" s="253"/>
      <c r="AP2294" s="313"/>
      <c r="AT2294" s="313"/>
    </row>
    <row r="2295" spans="1:46" s="312" customFormat="1" ht="15" customHeight="1" x14ac:dyDescent="0.25">
      <c r="A2295" s="297"/>
      <c r="B2295" s="297"/>
      <c r="C2295" s="253"/>
      <c r="D2295" s="253"/>
      <c r="E2295" s="253"/>
      <c r="F2295" s="253"/>
      <c r="G2295" s="253"/>
      <c r="H2295" s="253"/>
      <c r="I2295" s="253"/>
      <c r="J2295" s="253"/>
      <c r="K2295" s="253"/>
      <c r="L2295" s="253"/>
      <c r="M2295" s="253"/>
      <c r="N2295" s="253"/>
      <c r="O2295" s="253"/>
      <c r="P2295" s="253"/>
      <c r="Q2295" s="253"/>
      <c r="R2295" s="253"/>
      <c r="S2295" s="253"/>
      <c r="T2295" s="253"/>
      <c r="U2295" s="253"/>
      <c r="V2295" s="253"/>
      <c r="W2295" s="253"/>
      <c r="X2295" s="253"/>
      <c r="Y2295" s="253"/>
      <c r="Z2295" s="253"/>
      <c r="AA2295" s="253"/>
      <c r="AB2295" s="253"/>
      <c r="AC2295" s="253"/>
      <c r="AD2295" s="253"/>
      <c r="AE2295" s="253"/>
      <c r="AF2295" s="253"/>
      <c r="AG2295" s="253"/>
      <c r="AH2295" s="253"/>
      <c r="AI2295" s="253"/>
      <c r="AP2295" s="313"/>
      <c r="AT2295" s="313"/>
    </row>
    <row r="2296" spans="1:46" s="312" customFormat="1" ht="15" customHeight="1" x14ac:dyDescent="0.25">
      <c r="A2296" s="297"/>
      <c r="B2296" s="297"/>
      <c r="C2296" s="253"/>
      <c r="D2296" s="253"/>
      <c r="E2296" s="253"/>
      <c r="F2296" s="253"/>
      <c r="G2296" s="253"/>
      <c r="H2296" s="253"/>
      <c r="I2296" s="253"/>
      <c r="J2296" s="253"/>
      <c r="K2296" s="253"/>
      <c r="L2296" s="253"/>
      <c r="M2296" s="253"/>
      <c r="N2296" s="253"/>
      <c r="O2296" s="253"/>
      <c r="P2296" s="253"/>
      <c r="Q2296" s="253"/>
      <c r="R2296" s="253"/>
      <c r="S2296" s="253"/>
      <c r="T2296" s="253"/>
      <c r="U2296" s="253"/>
      <c r="V2296" s="253"/>
      <c r="W2296" s="253"/>
      <c r="X2296" s="253"/>
      <c r="Y2296" s="253"/>
      <c r="Z2296" s="253"/>
      <c r="AA2296" s="253"/>
      <c r="AB2296" s="253"/>
      <c r="AC2296" s="253"/>
      <c r="AD2296" s="253"/>
      <c r="AE2296" s="253"/>
      <c r="AF2296" s="253"/>
      <c r="AG2296" s="253"/>
      <c r="AH2296" s="253"/>
      <c r="AI2296" s="253"/>
      <c r="AP2296" s="313"/>
      <c r="AT2296" s="313"/>
    </row>
    <row r="2297" spans="1:46" s="312" customFormat="1" ht="15" customHeight="1" x14ac:dyDescent="0.25">
      <c r="A2297" s="297"/>
      <c r="B2297" s="297"/>
      <c r="C2297" s="253"/>
      <c r="D2297" s="253"/>
      <c r="E2297" s="253"/>
      <c r="F2297" s="253"/>
      <c r="G2297" s="253"/>
      <c r="H2297" s="253"/>
      <c r="I2297" s="253"/>
      <c r="J2297" s="253"/>
      <c r="K2297" s="253"/>
      <c r="L2297" s="253"/>
      <c r="M2297" s="253"/>
      <c r="N2297" s="253"/>
      <c r="O2297" s="253"/>
      <c r="P2297" s="253"/>
      <c r="Q2297" s="253"/>
      <c r="R2297" s="253"/>
      <c r="S2297" s="253"/>
      <c r="T2297" s="253"/>
      <c r="U2297" s="253"/>
      <c r="V2297" s="253"/>
      <c r="W2297" s="253"/>
      <c r="X2297" s="253"/>
      <c r="Y2297" s="253"/>
      <c r="Z2297" s="253"/>
      <c r="AA2297" s="253"/>
      <c r="AB2297" s="253"/>
      <c r="AC2297" s="253"/>
      <c r="AD2297" s="253"/>
      <c r="AE2297" s="253"/>
      <c r="AF2297" s="253"/>
      <c r="AG2297" s="253"/>
      <c r="AH2297" s="253"/>
      <c r="AI2297" s="253"/>
      <c r="AP2297" s="313"/>
      <c r="AT2297" s="313"/>
    </row>
    <row r="2298" spans="1:46" s="312" customFormat="1" ht="15" customHeight="1" x14ac:dyDescent="0.25">
      <c r="A2298" s="297"/>
      <c r="B2298" s="297"/>
      <c r="C2298" s="253"/>
      <c r="D2298" s="253"/>
      <c r="E2298" s="253"/>
      <c r="F2298" s="253"/>
      <c r="G2298" s="253"/>
      <c r="H2298" s="253"/>
      <c r="I2298" s="253"/>
      <c r="J2298" s="253"/>
      <c r="K2298" s="253"/>
      <c r="L2298" s="253"/>
      <c r="M2298" s="253"/>
      <c r="N2298" s="253"/>
      <c r="O2298" s="253"/>
      <c r="P2298" s="253"/>
      <c r="Q2298" s="253"/>
      <c r="R2298" s="253"/>
      <c r="S2298" s="253"/>
      <c r="T2298" s="253"/>
      <c r="U2298" s="253"/>
      <c r="V2298" s="253"/>
      <c r="W2298" s="253"/>
      <c r="X2298" s="253"/>
      <c r="Y2298" s="253"/>
      <c r="Z2298" s="253"/>
      <c r="AA2298" s="253"/>
      <c r="AB2298" s="253"/>
      <c r="AC2298" s="253"/>
      <c r="AD2298" s="253"/>
      <c r="AE2298" s="253"/>
      <c r="AF2298" s="253"/>
      <c r="AG2298" s="253"/>
      <c r="AH2298" s="253"/>
      <c r="AI2298" s="253"/>
      <c r="AP2298" s="313"/>
      <c r="AT2298" s="313"/>
    </row>
    <row r="2299" spans="1:46" s="312" customFormat="1" ht="15" customHeight="1" x14ac:dyDescent="0.25">
      <c r="A2299" s="297"/>
      <c r="B2299" s="297"/>
      <c r="C2299" s="253"/>
      <c r="D2299" s="253"/>
      <c r="E2299" s="253"/>
      <c r="F2299" s="253"/>
      <c r="G2299" s="253"/>
      <c r="H2299" s="253"/>
      <c r="I2299" s="253"/>
      <c r="J2299" s="253"/>
      <c r="K2299" s="253"/>
      <c r="L2299" s="253"/>
      <c r="M2299" s="253"/>
      <c r="N2299" s="253"/>
      <c r="O2299" s="253"/>
      <c r="P2299" s="253"/>
      <c r="Q2299" s="253"/>
      <c r="R2299" s="253"/>
      <c r="S2299" s="253"/>
      <c r="T2299" s="253"/>
      <c r="U2299" s="253"/>
      <c r="V2299" s="253"/>
      <c r="W2299" s="253"/>
      <c r="X2299" s="253"/>
      <c r="Y2299" s="253"/>
      <c r="Z2299" s="253"/>
      <c r="AA2299" s="253"/>
      <c r="AB2299" s="253"/>
      <c r="AC2299" s="253"/>
      <c r="AD2299" s="253"/>
      <c r="AE2299" s="253"/>
      <c r="AF2299" s="253"/>
      <c r="AG2299" s="253"/>
      <c r="AH2299" s="253"/>
      <c r="AI2299" s="253"/>
      <c r="AP2299" s="313"/>
      <c r="AT2299" s="313"/>
    </row>
    <row r="2300" spans="1:46" s="312" customFormat="1" ht="15" customHeight="1" x14ac:dyDescent="0.25">
      <c r="A2300" s="297"/>
      <c r="B2300" s="297"/>
      <c r="C2300" s="253"/>
      <c r="D2300" s="253"/>
      <c r="E2300" s="253"/>
      <c r="F2300" s="253"/>
      <c r="G2300" s="253"/>
      <c r="H2300" s="253"/>
      <c r="I2300" s="253"/>
      <c r="J2300" s="253"/>
      <c r="K2300" s="253"/>
      <c r="L2300" s="253"/>
      <c r="M2300" s="253"/>
      <c r="N2300" s="253"/>
      <c r="O2300" s="253"/>
      <c r="P2300" s="253"/>
      <c r="Q2300" s="253"/>
      <c r="R2300" s="253"/>
      <c r="S2300" s="253"/>
      <c r="T2300" s="253"/>
      <c r="U2300" s="253"/>
      <c r="V2300" s="253"/>
      <c r="W2300" s="253"/>
      <c r="X2300" s="253"/>
      <c r="Y2300" s="253"/>
      <c r="Z2300" s="253"/>
      <c r="AA2300" s="253"/>
      <c r="AB2300" s="253"/>
      <c r="AC2300" s="253"/>
      <c r="AD2300" s="253"/>
      <c r="AE2300" s="253"/>
      <c r="AF2300" s="253"/>
      <c r="AG2300" s="253"/>
      <c r="AH2300" s="253"/>
      <c r="AI2300" s="253"/>
      <c r="AP2300" s="313"/>
      <c r="AT2300" s="313"/>
    </row>
    <row r="2301" spans="1:46" s="312" customFormat="1" ht="15" customHeight="1" x14ac:dyDescent="0.25">
      <c r="A2301" s="297"/>
      <c r="B2301" s="297"/>
      <c r="C2301" s="253"/>
      <c r="D2301" s="253"/>
      <c r="E2301" s="253"/>
      <c r="F2301" s="253"/>
      <c r="G2301" s="253"/>
      <c r="H2301" s="253"/>
      <c r="I2301" s="253"/>
      <c r="J2301" s="253"/>
      <c r="K2301" s="253"/>
      <c r="L2301" s="253"/>
      <c r="M2301" s="253"/>
      <c r="N2301" s="253"/>
      <c r="O2301" s="253"/>
      <c r="P2301" s="253"/>
      <c r="Q2301" s="253"/>
      <c r="R2301" s="253"/>
      <c r="S2301" s="253"/>
      <c r="T2301" s="253"/>
      <c r="U2301" s="253"/>
      <c r="V2301" s="253"/>
      <c r="W2301" s="253"/>
      <c r="X2301" s="253"/>
      <c r="Y2301" s="253"/>
      <c r="Z2301" s="253"/>
      <c r="AA2301" s="253"/>
      <c r="AB2301" s="253"/>
      <c r="AC2301" s="253"/>
      <c r="AD2301" s="253"/>
      <c r="AE2301" s="253"/>
      <c r="AF2301" s="253"/>
      <c r="AG2301" s="253"/>
      <c r="AH2301" s="253"/>
      <c r="AI2301" s="253"/>
      <c r="AP2301" s="313"/>
      <c r="AT2301" s="313"/>
    </row>
    <row r="2302" spans="1:46" s="312" customFormat="1" ht="15" customHeight="1" x14ac:dyDescent="0.25">
      <c r="A2302" s="297"/>
      <c r="B2302" s="297"/>
      <c r="C2302" s="253"/>
      <c r="D2302" s="253"/>
      <c r="E2302" s="253"/>
      <c r="F2302" s="253"/>
      <c r="G2302" s="253"/>
      <c r="H2302" s="253"/>
      <c r="I2302" s="253"/>
      <c r="J2302" s="253"/>
      <c r="K2302" s="253"/>
      <c r="L2302" s="253"/>
      <c r="M2302" s="253"/>
      <c r="N2302" s="253"/>
      <c r="O2302" s="253"/>
      <c r="P2302" s="253"/>
      <c r="Q2302" s="253"/>
      <c r="R2302" s="253"/>
      <c r="S2302" s="253"/>
      <c r="T2302" s="253"/>
      <c r="U2302" s="253"/>
      <c r="V2302" s="253"/>
      <c r="W2302" s="253"/>
      <c r="X2302" s="253"/>
      <c r="Y2302" s="253"/>
      <c r="Z2302" s="253"/>
      <c r="AA2302" s="253"/>
      <c r="AB2302" s="253"/>
      <c r="AC2302" s="253"/>
      <c r="AD2302" s="253"/>
      <c r="AE2302" s="253"/>
      <c r="AF2302" s="253"/>
      <c r="AG2302" s="253"/>
      <c r="AH2302" s="253"/>
      <c r="AI2302" s="253"/>
      <c r="AP2302" s="313"/>
      <c r="AT2302" s="313"/>
    </row>
    <row r="2303" spans="1:46" s="312" customFormat="1" ht="15" customHeight="1" x14ac:dyDescent="0.25">
      <c r="A2303" s="297"/>
      <c r="B2303" s="297"/>
      <c r="C2303" s="253"/>
      <c r="D2303" s="253"/>
      <c r="E2303" s="253"/>
      <c r="F2303" s="253"/>
      <c r="G2303" s="253"/>
      <c r="H2303" s="253"/>
      <c r="I2303" s="253"/>
      <c r="J2303" s="253"/>
      <c r="K2303" s="253"/>
      <c r="L2303" s="253"/>
      <c r="M2303" s="253"/>
      <c r="N2303" s="253"/>
      <c r="O2303" s="253"/>
      <c r="P2303" s="253"/>
      <c r="Q2303" s="253"/>
      <c r="R2303" s="253"/>
      <c r="S2303" s="253"/>
      <c r="T2303" s="253"/>
      <c r="U2303" s="253"/>
      <c r="V2303" s="253"/>
      <c r="W2303" s="253"/>
      <c r="X2303" s="253"/>
      <c r="Y2303" s="253"/>
      <c r="Z2303" s="253"/>
      <c r="AA2303" s="253"/>
      <c r="AB2303" s="253"/>
      <c r="AC2303" s="253"/>
      <c r="AD2303" s="253"/>
      <c r="AE2303" s="253"/>
      <c r="AF2303" s="253"/>
      <c r="AG2303" s="253"/>
      <c r="AH2303" s="253"/>
      <c r="AI2303" s="253"/>
      <c r="AP2303" s="313"/>
      <c r="AT2303" s="313"/>
    </row>
    <row r="2304" spans="1:46" s="312" customFormat="1" ht="15" customHeight="1" x14ac:dyDescent="0.25">
      <c r="A2304" s="297"/>
      <c r="B2304" s="297"/>
      <c r="C2304" s="253"/>
      <c r="D2304" s="253"/>
      <c r="E2304" s="253"/>
      <c r="F2304" s="253"/>
      <c r="G2304" s="253"/>
      <c r="H2304" s="253"/>
      <c r="I2304" s="253"/>
      <c r="J2304" s="253"/>
      <c r="K2304" s="253"/>
      <c r="L2304" s="253"/>
      <c r="M2304" s="253"/>
      <c r="N2304" s="253"/>
      <c r="O2304" s="253"/>
      <c r="P2304" s="253"/>
      <c r="Q2304" s="253"/>
      <c r="R2304" s="253"/>
      <c r="S2304" s="253"/>
      <c r="T2304" s="253"/>
      <c r="U2304" s="253"/>
      <c r="V2304" s="253"/>
      <c r="W2304" s="253"/>
      <c r="X2304" s="253"/>
      <c r="Y2304" s="253"/>
      <c r="Z2304" s="253"/>
      <c r="AA2304" s="253"/>
      <c r="AB2304" s="253"/>
      <c r="AC2304" s="253"/>
      <c r="AD2304" s="253"/>
      <c r="AE2304" s="253"/>
      <c r="AF2304" s="253"/>
      <c r="AG2304" s="253"/>
      <c r="AH2304" s="253"/>
      <c r="AI2304" s="253"/>
      <c r="AP2304" s="313"/>
      <c r="AT2304" s="313"/>
    </row>
    <row r="2305" spans="1:46" s="312" customFormat="1" ht="15" customHeight="1" x14ac:dyDescent="0.25">
      <c r="A2305" s="297"/>
      <c r="B2305" s="297"/>
      <c r="C2305" s="253"/>
      <c r="D2305" s="253"/>
      <c r="E2305" s="253"/>
      <c r="F2305" s="253"/>
      <c r="G2305" s="253"/>
      <c r="H2305" s="253"/>
      <c r="I2305" s="253"/>
      <c r="J2305" s="253"/>
      <c r="K2305" s="253"/>
      <c r="L2305" s="253"/>
      <c r="M2305" s="253"/>
      <c r="N2305" s="253"/>
      <c r="O2305" s="253"/>
      <c r="P2305" s="253"/>
      <c r="Q2305" s="253"/>
      <c r="R2305" s="253"/>
      <c r="S2305" s="253"/>
      <c r="T2305" s="253"/>
      <c r="U2305" s="253"/>
      <c r="V2305" s="253"/>
      <c r="W2305" s="253"/>
      <c r="X2305" s="253"/>
      <c r="Y2305" s="253"/>
      <c r="Z2305" s="253"/>
      <c r="AA2305" s="253"/>
      <c r="AB2305" s="253"/>
      <c r="AC2305" s="253"/>
      <c r="AD2305" s="253"/>
      <c r="AE2305" s="253"/>
      <c r="AF2305" s="253"/>
      <c r="AG2305" s="253"/>
      <c r="AH2305" s="253"/>
      <c r="AI2305" s="253"/>
      <c r="AP2305" s="313"/>
      <c r="AT2305" s="313"/>
    </row>
    <row r="2306" spans="1:46" s="312" customFormat="1" ht="15" customHeight="1" x14ac:dyDescent="0.25">
      <c r="A2306" s="297"/>
      <c r="B2306" s="297"/>
      <c r="C2306" s="253"/>
      <c r="D2306" s="253"/>
      <c r="E2306" s="253"/>
      <c r="F2306" s="253"/>
      <c r="G2306" s="253"/>
      <c r="H2306" s="253"/>
      <c r="I2306" s="253"/>
      <c r="J2306" s="253"/>
      <c r="K2306" s="253"/>
      <c r="L2306" s="253"/>
      <c r="M2306" s="253"/>
      <c r="N2306" s="253"/>
      <c r="O2306" s="253"/>
      <c r="P2306" s="253"/>
      <c r="Q2306" s="253"/>
      <c r="R2306" s="253"/>
      <c r="S2306" s="253"/>
      <c r="T2306" s="253"/>
      <c r="U2306" s="253"/>
      <c r="V2306" s="253"/>
      <c r="W2306" s="253"/>
      <c r="X2306" s="253"/>
      <c r="Y2306" s="253"/>
      <c r="Z2306" s="253"/>
      <c r="AA2306" s="253"/>
      <c r="AB2306" s="253"/>
      <c r="AC2306" s="253"/>
      <c r="AD2306" s="253"/>
      <c r="AE2306" s="253"/>
      <c r="AF2306" s="253"/>
      <c r="AG2306" s="253"/>
      <c r="AH2306" s="253"/>
      <c r="AI2306" s="253"/>
      <c r="AP2306" s="313"/>
      <c r="AT2306" s="313"/>
    </row>
    <row r="2307" spans="1:46" s="312" customFormat="1" ht="15" customHeight="1" x14ac:dyDescent="0.25">
      <c r="A2307" s="297"/>
      <c r="B2307" s="297"/>
      <c r="C2307" s="253"/>
      <c r="D2307" s="253"/>
      <c r="E2307" s="253"/>
      <c r="F2307" s="253"/>
      <c r="G2307" s="253"/>
      <c r="H2307" s="253"/>
      <c r="I2307" s="253"/>
      <c r="J2307" s="253"/>
      <c r="K2307" s="253"/>
      <c r="L2307" s="253"/>
      <c r="M2307" s="253"/>
      <c r="N2307" s="253"/>
      <c r="O2307" s="253"/>
      <c r="P2307" s="253"/>
      <c r="Q2307" s="253"/>
      <c r="R2307" s="253"/>
      <c r="S2307" s="253"/>
      <c r="T2307" s="253"/>
      <c r="U2307" s="253"/>
      <c r="V2307" s="253"/>
      <c r="W2307" s="253"/>
      <c r="X2307" s="253"/>
      <c r="Y2307" s="253"/>
      <c r="Z2307" s="253"/>
      <c r="AA2307" s="253"/>
      <c r="AB2307" s="253"/>
      <c r="AC2307" s="253"/>
      <c r="AD2307" s="253"/>
      <c r="AE2307" s="253"/>
      <c r="AF2307" s="253"/>
      <c r="AG2307" s="253"/>
      <c r="AH2307" s="253"/>
      <c r="AI2307" s="253"/>
      <c r="AP2307" s="313"/>
      <c r="AT2307" s="313"/>
    </row>
    <row r="2308" spans="1:46" s="312" customFormat="1" ht="15" customHeight="1" x14ac:dyDescent="0.25">
      <c r="A2308" s="297"/>
      <c r="B2308" s="297"/>
      <c r="C2308" s="253"/>
      <c r="D2308" s="253"/>
      <c r="E2308" s="253"/>
      <c r="F2308" s="253"/>
      <c r="G2308" s="253"/>
      <c r="H2308" s="253"/>
      <c r="I2308" s="253"/>
      <c r="J2308" s="253"/>
      <c r="K2308" s="253"/>
      <c r="L2308" s="253"/>
      <c r="M2308" s="253"/>
      <c r="N2308" s="253"/>
      <c r="O2308" s="253"/>
      <c r="P2308" s="253"/>
      <c r="Q2308" s="253"/>
      <c r="R2308" s="253"/>
      <c r="S2308" s="253"/>
      <c r="T2308" s="253"/>
      <c r="U2308" s="253"/>
      <c r="V2308" s="253"/>
      <c r="W2308" s="253"/>
      <c r="X2308" s="253"/>
      <c r="Y2308" s="253"/>
      <c r="Z2308" s="253"/>
      <c r="AA2308" s="253"/>
      <c r="AB2308" s="253"/>
      <c r="AC2308" s="253"/>
      <c r="AD2308" s="253"/>
      <c r="AE2308" s="253"/>
      <c r="AF2308" s="253"/>
      <c r="AG2308" s="253"/>
      <c r="AH2308" s="253"/>
      <c r="AI2308" s="253"/>
      <c r="AP2308" s="313"/>
      <c r="AT2308" s="313"/>
    </row>
    <row r="2309" spans="1:46" s="312" customFormat="1" ht="15" customHeight="1" x14ac:dyDescent="0.25">
      <c r="A2309" s="297"/>
      <c r="B2309" s="297"/>
      <c r="C2309" s="253"/>
      <c r="D2309" s="253"/>
      <c r="E2309" s="253"/>
      <c r="F2309" s="253"/>
      <c r="G2309" s="253"/>
      <c r="H2309" s="253"/>
      <c r="I2309" s="253"/>
      <c r="J2309" s="253"/>
      <c r="K2309" s="253"/>
      <c r="L2309" s="253"/>
      <c r="M2309" s="253"/>
      <c r="N2309" s="253"/>
      <c r="O2309" s="253"/>
      <c r="P2309" s="253"/>
      <c r="Q2309" s="253"/>
      <c r="R2309" s="253"/>
      <c r="S2309" s="253"/>
      <c r="T2309" s="253"/>
      <c r="U2309" s="253"/>
      <c r="V2309" s="253"/>
      <c r="W2309" s="253"/>
      <c r="X2309" s="253"/>
      <c r="Y2309" s="253"/>
      <c r="Z2309" s="253"/>
      <c r="AA2309" s="253"/>
      <c r="AB2309" s="253"/>
      <c r="AC2309" s="253"/>
      <c r="AD2309" s="253"/>
      <c r="AE2309" s="253"/>
      <c r="AF2309" s="253"/>
      <c r="AG2309" s="253"/>
      <c r="AH2309" s="253"/>
      <c r="AI2309" s="253"/>
      <c r="AP2309" s="313"/>
      <c r="AT2309" s="313"/>
    </row>
    <row r="2310" spans="1:46" s="312" customFormat="1" ht="15" customHeight="1" x14ac:dyDescent="0.25">
      <c r="A2310" s="297"/>
      <c r="B2310" s="297"/>
      <c r="C2310" s="253"/>
      <c r="D2310" s="253"/>
      <c r="E2310" s="253"/>
      <c r="F2310" s="253"/>
      <c r="G2310" s="253"/>
      <c r="H2310" s="253"/>
      <c r="I2310" s="253"/>
      <c r="J2310" s="253"/>
      <c r="K2310" s="253"/>
      <c r="L2310" s="253"/>
      <c r="M2310" s="253"/>
      <c r="N2310" s="253"/>
      <c r="O2310" s="253"/>
      <c r="P2310" s="253"/>
      <c r="Q2310" s="253"/>
      <c r="R2310" s="253"/>
      <c r="S2310" s="253"/>
      <c r="T2310" s="253"/>
      <c r="U2310" s="253"/>
      <c r="V2310" s="253"/>
      <c r="W2310" s="253"/>
      <c r="X2310" s="253"/>
      <c r="Y2310" s="253"/>
      <c r="Z2310" s="253"/>
      <c r="AA2310" s="253"/>
      <c r="AB2310" s="253"/>
      <c r="AC2310" s="253"/>
      <c r="AD2310" s="253"/>
      <c r="AE2310" s="253"/>
      <c r="AF2310" s="253"/>
      <c r="AG2310" s="253"/>
      <c r="AH2310" s="253"/>
      <c r="AI2310" s="253"/>
      <c r="AP2310" s="313"/>
      <c r="AT2310" s="313"/>
    </row>
    <row r="2311" spans="1:46" s="312" customFormat="1" ht="15" customHeight="1" x14ac:dyDescent="0.25">
      <c r="A2311" s="297"/>
      <c r="B2311" s="297"/>
      <c r="C2311" s="253"/>
      <c r="D2311" s="253"/>
      <c r="E2311" s="253"/>
      <c r="F2311" s="253"/>
      <c r="G2311" s="253"/>
      <c r="H2311" s="253"/>
      <c r="I2311" s="253"/>
      <c r="J2311" s="253"/>
      <c r="K2311" s="253"/>
      <c r="L2311" s="253"/>
      <c r="M2311" s="253"/>
      <c r="N2311" s="253"/>
      <c r="O2311" s="253"/>
      <c r="P2311" s="253"/>
      <c r="Q2311" s="253"/>
      <c r="R2311" s="253"/>
      <c r="S2311" s="253"/>
      <c r="T2311" s="253"/>
      <c r="U2311" s="253"/>
      <c r="V2311" s="253"/>
      <c r="W2311" s="253"/>
      <c r="X2311" s="253"/>
      <c r="Y2311" s="253"/>
      <c r="Z2311" s="253"/>
      <c r="AA2311" s="253"/>
      <c r="AB2311" s="253"/>
      <c r="AC2311" s="253"/>
      <c r="AD2311" s="253"/>
      <c r="AE2311" s="253"/>
      <c r="AF2311" s="253"/>
      <c r="AG2311" s="253"/>
      <c r="AH2311" s="253"/>
      <c r="AI2311" s="253"/>
      <c r="AP2311" s="313"/>
      <c r="AT2311" s="313"/>
    </row>
    <row r="2312" spans="1:46" s="312" customFormat="1" ht="15" customHeight="1" x14ac:dyDescent="0.25">
      <c r="A2312" s="297"/>
      <c r="B2312" s="297"/>
      <c r="C2312" s="253"/>
      <c r="D2312" s="253"/>
      <c r="E2312" s="253"/>
      <c r="F2312" s="253"/>
      <c r="G2312" s="253"/>
      <c r="H2312" s="253"/>
      <c r="I2312" s="253"/>
      <c r="J2312" s="253"/>
      <c r="K2312" s="253"/>
      <c r="L2312" s="253"/>
      <c r="M2312" s="253"/>
      <c r="N2312" s="253"/>
      <c r="O2312" s="253"/>
      <c r="P2312" s="253"/>
      <c r="Q2312" s="253"/>
      <c r="R2312" s="253"/>
      <c r="S2312" s="253"/>
      <c r="T2312" s="253"/>
      <c r="U2312" s="253"/>
      <c r="V2312" s="253"/>
      <c r="W2312" s="253"/>
      <c r="X2312" s="253"/>
      <c r="Y2312" s="253"/>
      <c r="Z2312" s="253"/>
      <c r="AA2312" s="253"/>
      <c r="AB2312" s="253"/>
      <c r="AC2312" s="253"/>
      <c r="AD2312" s="253"/>
      <c r="AE2312" s="253"/>
      <c r="AF2312" s="253"/>
      <c r="AG2312" s="253"/>
      <c r="AH2312" s="253"/>
      <c r="AI2312" s="253"/>
      <c r="AP2312" s="313"/>
      <c r="AT2312" s="313"/>
    </row>
    <row r="2313" spans="1:46" s="312" customFormat="1" ht="15" customHeight="1" x14ac:dyDescent="0.25">
      <c r="A2313" s="297"/>
      <c r="B2313" s="297"/>
      <c r="C2313" s="253"/>
      <c r="D2313" s="253"/>
      <c r="E2313" s="253"/>
      <c r="F2313" s="253"/>
      <c r="G2313" s="253"/>
      <c r="H2313" s="253"/>
      <c r="I2313" s="253"/>
      <c r="J2313" s="253"/>
      <c r="K2313" s="253"/>
      <c r="L2313" s="253"/>
      <c r="M2313" s="253"/>
      <c r="N2313" s="253"/>
      <c r="O2313" s="253"/>
      <c r="P2313" s="253"/>
      <c r="Q2313" s="253"/>
      <c r="R2313" s="253"/>
      <c r="S2313" s="253"/>
      <c r="T2313" s="253"/>
      <c r="U2313" s="253"/>
      <c r="V2313" s="253"/>
      <c r="W2313" s="253"/>
      <c r="X2313" s="253"/>
      <c r="Y2313" s="253"/>
      <c r="Z2313" s="253"/>
      <c r="AA2313" s="253"/>
      <c r="AB2313" s="253"/>
      <c r="AC2313" s="253"/>
      <c r="AD2313" s="253"/>
      <c r="AE2313" s="253"/>
      <c r="AF2313" s="253"/>
      <c r="AG2313" s="253"/>
      <c r="AH2313" s="253"/>
      <c r="AI2313" s="253"/>
      <c r="AP2313" s="313"/>
      <c r="AT2313" s="313"/>
    </row>
    <row r="2314" spans="1:46" s="312" customFormat="1" ht="15" customHeight="1" x14ac:dyDescent="0.25">
      <c r="A2314" s="297"/>
      <c r="B2314" s="297"/>
      <c r="C2314" s="253"/>
      <c r="D2314" s="253"/>
      <c r="E2314" s="253"/>
      <c r="F2314" s="253"/>
      <c r="G2314" s="253"/>
      <c r="H2314" s="253"/>
      <c r="I2314" s="253"/>
      <c r="J2314" s="253"/>
      <c r="K2314" s="253"/>
      <c r="L2314" s="253"/>
      <c r="M2314" s="253"/>
      <c r="N2314" s="253"/>
      <c r="O2314" s="253"/>
      <c r="P2314" s="253"/>
      <c r="Q2314" s="253"/>
      <c r="R2314" s="253"/>
      <c r="S2314" s="253"/>
      <c r="T2314" s="253"/>
      <c r="U2314" s="253"/>
      <c r="V2314" s="253"/>
      <c r="W2314" s="253"/>
      <c r="X2314" s="253"/>
      <c r="Y2314" s="253"/>
      <c r="Z2314" s="253"/>
      <c r="AA2314" s="253"/>
      <c r="AB2314" s="253"/>
      <c r="AC2314" s="253"/>
      <c r="AD2314" s="253"/>
      <c r="AE2314" s="253"/>
      <c r="AF2314" s="253"/>
      <c r="AG2314" s="253"/>
      <c r="AH2314" s="253"/>
      <c r="AI2314" s="253"/>
      <c r="AP2314" s="313"/>
      <c r="AT2314" s="313"/>
    </row>
    <row r="2315" spans="1:46" s="312" customFormat="1" ht="15" customHeight="1" x14ac:dyDescent="0.25">
      <c r="A2315" s="297"/>
      <c r="B2315" s="297"/>
      <c r="C2315" s="253"/>
      <c r="D2315" s="253"/>
      <c r="E2315" s="253"/>
      <c r="F2315" s="253"/>
      <c r="G2315" s="253"/>
      <c r="H2315" s="253"/>
      <c r="I2315" s="253"/>
      <c r="J2315" s="253"/>
      <c r="K2315" s="253"/>
      <c r="L2315" s="253"/>
      <c r="M2315" s="253"/>
      <c r="N2315" s="253"/>
      <c r="O2315" s="253"/>
      <c r="P2315" s="253"/>
      <c r="Q2315" s="253"/>
      <c r="R2315" s="253"/>
      <c r="S2315" s="253"/>
      <c r="T2315" s="253"/>
      <c r="U2315" s="253"/>
      <c r="V2315" s="253"/>
      <c r="W2315" s="253"/>
      <c r="X2315" s="253"/>
      <c r="Y2315" s="253"/>
      <c r="Z2315" s="253"/>
      <c r="AA2315" s="253"/>
      <c r="AB2315" s="253"/>
      <c r="AC2315" s="253"/>
      <c r="AD2315" s="253"/>
      <c r="AE2315" s="253"/>
      <c r="AF2315" s="253"/>
      <c r="AG2315" s="253"/>
      <c r="AH2315" s="253"/>
      <c r="AI2315" s="253"/>
      <c r="AP2315" s="313"/>
      <c r="AT2315" s="313"/>
    </row>
    <row r="2316" spans="1:46" s="312" customFormat="1" ht="15" customHeight="1" x14ac:dyDescent="0.25">
      <c r="A2316" s="297"/>
      <c r="B2316" s="297"/>
      <c r="C2316" s="253"/>
      <c r="D2316" s="253"/>
      <c r="E2316" s="253"/>
      <c r="F2316" s="253"/>
      <c r="G2316" s="253"/>
      <c r="H2316" s="253"/>
      <c r="I2316" s="253"/>
      <c r="J2316" s="253"/>
      <c r="K2316" s="253"/>
      <c r="L2316" s="253"/>
      <c r="M2316" s="253"/>
      <c r="N2316" s="253"/>
      <c r="O2316" s="253"/>
      <c r="P2316" s="253"/>
      <c r="Q2316" s="253"/>
      <c r="R2316" s="253"/>
      <c r="S2316" s="253"/>
      <c r="T2316" s="253"/>
      <c r="U2316" s="253"/>
      <c r="V2316" s="253"/>
      <c r="W2316" s="253"/>
      <c r="X2316" s="253"/>
      <c r="Y2316" s="253"/>
      <c r="Z2316" s="253"/>
      <c r="AA2316" s="253"/>
      <c r="AB2316" s="253"/>
      <c r="AC2316" s="253"/>
      <c r="AD2316" s="253"/>
      <c r="AE2316" s="253"/>
      <c r="AF2316" s="253"/>
      <c r="AG2316" s="253"/>
      <c r="AH2316" s="253"/>
      <c r="AI2316" s="253"/>
      <c r="AP2316" s="313"/>
      <c r="AT2316" s="313"/>
    </row>
    <row r="2317" spans="1:46" s="312" customFormat="1" ht="15" customHeight="1" x14ac:dyDescent="0.25">
      <c r="A2317" s="297"/>
      <c r="B2317" s="297"/>
      <c r="C2317" s="253"/>
      <c r="D2317" s="253"/>
      <c r="E2317" s="253"/>
      <c r="F2317" s="253"/>
      <c r="G2317" s="253"/>
      <c r="H2317" s="253"/>
      <c r="I2317" s="253"/>
      <c r="J2317" s="253"/>
      <c r="K2317" s="253"/>
      <c r="L2317" s="253"/>
      <c r="M2317" s="253"/>
      <c r="N2317" s="253"/>
      <c r="O2317" s="253"/>
      <c r="P2317" s="253"/>
      <c r="Q2317" s="253"/>
      <c r="R2317" s="253"/>
      <c r="S2317" s="253"/>
      <c r="T2317" s="253"/>
      <c r="U2317" s="253"/>
      <c r="V2317" s="253"/>
      <c r="W2317" s="253"/>
      <c r="X2317" s="253"/>
      <c r="Y2317" s="253"/>
      <c r="Z2317" s="253"/>
      <c r="AA2317" s="253"/>
      <c r="AB2317" s="253"/>
      <c r="AC2317" s="253"/>
      <c r="AD2317" s="253"/>
      <c r="AE2317" s="253"/>
      <c r="AF2317" s="253"/>
      <c r="AG2317" s="253"/>
      <c r="AH2317" s="253"/>
      <c r="AI2317" s="253"/>
      <c r="AP2317" s="313"/>
      <c r="AT2317" s="313"/>
    </row>
    <row r="2318" spans="1:46" s="312" customFormat="1" ht="15" customHeight="1" x14ac:dyDescent="0.25">
      <c r="A2318" s="297"/>
      <c r="B2318" s="297"/>
      <c r="C2318" s="253"/>
      <c r="D2318" s="253"/>
      <c r="E2318" s="253"/>
      <c r="F2318" s="253"/>
      <c r="G2318" s="253"/>
      <c r="H2318" s="253"/>
      <c r="I2318" s="253"/>
      <c r="J2318" s="253"/>
      <c r="K2318" s="253"/>
      <c r="L2318" s="253"/>
      <c r="M2318" s="253"/>
      <c r="N2318" s="253"/>
      <c r="O2318" s="253"/>
      <c r="P2318" s="253"/>
      <c r="Q2318" s="253"/>
      <c r="R2318" s="253"/>
      <c r="S2318" s="253"/>
      <c r="T2318" s="253"/>
      <c r="U2318" s="253"/>
      <c r="V2318" s="253"/>
      <c r="W2318" s="253"/>
      <c r="X2318" s="253"/>
      <c r="Y2318" s="253"/>
      <c r="Z2318" s="253"/>
      <c r="AA2318" s="253"/>
      <c r="AB2318" s="253"/>
      <c r="AC2318" s="253"/>
      <c r="AD2318" s="253"/>
      <c r="AE2318" s="253"/>
      <c r="AF2318" s="253"/>
      <c r="AG2318" s="253"/>
      <c r="AH2318" s="253"/>
      <c r="AI2318" s="253"/>
      <c r="AP2318" s="313"/>
      <c r="AT2318" s="313"/>
    </row>
    <row r="2319" spans="1:46" s="312" customFormat="1" ht="15" customHeight="1" x14ac:dyDescent="0.25">
      <c r="A2319" s="297"/>
      <c r="B2319" s="297"/>
      <c r="C2319" s="253"/>
      <c r="D2319" s="253"/>
      <c r="E2319" s="253"/>
      <c r="F2319" s="253"/>
      <c r="G2319" s="253"/>
      <c r="H2319" s="253"/>
      <c r="I2319" s="253"/>
      <c r="J2319" s="253"/>
      <c r="K2319" s="253"/>
      <c r="L2319" s="253"/>
      <c r="M2319" s="253"/>
      <c r="N2319" s="253"/>
      <c r="O2319" s="253"/>
      <c r="P2319" s="253"/>
      <c r="Q2319" s="253"/>
      <c r="R2319" s="253"/>
      <c r="S2319" s="253"/>
      <c r="T2319" s="253"/>
      <c r="U2319" s="253"/>
      <c r="V2319" s="253"/>
      <c r="W2319" s="253"/>
      <c r="X2319" s="253"/>
      <c r="Y2319" s="253"/>
      <c r="Z2319" s="253"/>
      <c r="AA2319" s="253"/>
      <c r="AB2319" s="253"/>
      <c r="AC2319" s="253"/>
      <c r="AD2319" s="253"/>
      <c r="AE2319" s="253"/>
      <c r="AF2319" s="253"/>
      <c r="AG2319" s="253"/>
      <c r="AH2319" s="253"/>
      <c r="AI2319" s="253"/>
      <c r="AP2319" s="313"/>
      <c r="AT2319" s="313"/>
    </row>
    <row r="2320" spans="1:46" s="312" customFormat="1" ht="15" customHeight="1" x14ac:dyDescent="0.25">
      <c r="A2320" s="297"/>
      <c r="B2320" s="297"/>
      <c r="C2320" s="253"/>
      <c r="D2320" s="253"/>
      <c r="E2320" s="253"/>
      <c r="F2320" s="253"/>
      <c r="G2320" s="253"/>
      <c r="H2320" s="253"/>
      <c r="I2320" s="253"/>
      <c r="J2320" s="253"/>
      <c r="K2320" s="253"/>
      <c r="L2320" s="253"/>
      <c r="M2320" s="253"/>
      <c r="N2320" s="253"/>
      <c r="O2320" s="253"/>
      <c r="P2320" s="253"/>
      <c r="Q2320" s="253"/>
      <c r="R2320" s="253"/>
      <c r="S2320" s="253"/>
      <c r="T2320" s="253"/>
      <c r="U2320" s="253"/>
      <c r="V2320" s="253"/>
      <c r="W2320" s="253"/>
      <c r="X2320" s="253"/>
      <c r="Y2320" s="253"/>
      <c r="Z2320" s="253"/>
      <c r="AA2320" s="253"/>
      <c r="AB2320" s="253"/>
      <c r="AC2320" s="253"/>
      <c r="AD2320" s="253"/>
      <c r="AE2320" s="253"/>
      <c r="AF2320" s="253"/>
      <c r="AG2320" s="253"/>
      <c r="AH2320" s="253"/>
      <c r="AI2320" s="253"/>
      <c r="AP2320" s="313"/>
      <c r="AT2320" s="313"/>
    </row>
    <row r="2321" spans="1:46" s="312" customFormat="1" ht="15" customHeight="1" x14ac:dyDescent="0.25">
      <c r="A2321" s="297"/>
      <c r="B2321" s="297"/>
      <c r="C2321" s="253"/>
      <c r="D2321" s="253"/>
      <c r="E2321" s="253"/>
      <c r="F2321" s="253"/>
      <c r="G2321" s="253"/>
      <c r="H2321" s="253"/>
      <c r="I2321" s="253"/>
      <c r="J2321" s="253"/>
      <c r="K2321" s="253"/>
      <c r="L2321" s="253"/>
      <c r="M2321" s="253"/>
      <c r="N2321" s="253"/>
      <c r="O2321" s="253"/>
      <c r="P2321" s="253"/>
      <c r="Q2321" s="253"/>
      <c r="R2321" s="253"/>
      <c r="S2321" s="253"/>
      <c r="T2321" s="253"/>
      <c r="U2321" s="253"/>
      <c r="V2321" s="253"/>
      <c r="W2321" s="253"/>
      <c r="X2321" s="253"/>
      <c r="Y2321" s="253"/>
      <c r="Z2321" s="253"/>
      <c r="AA2321" s="253"/>
      <c r="AB2321" s="253"/>
      <c r="AC2321" s="253"/>
      <c r="AD2321" s="253"/>
      <c r="AE2321" s="253"/>
      <c r="AF2321" s="253"/>
      <c r="AG2321" s="253"/>
      <c r="AH2321" s="253"/>
      <c r="AI2321" s="253"/>
      <c r="AP2321" s="313"/>
      <c r="AT2321" s="313"/>
    </row>
    <row r="2322" spans="1:46" s="312" customFormat="1" ht="15" customHeight="1" x14ac:dyDescent="0.25">
      <c r="A2322" s="297"/>
      <c r="B2322" s="297"/>
      <c r="C2322" s="253"/>
      <c r="D2322" s="253"/>
      <c r="E2322" s="253"/>
      <c r="F2322" s="253"/>
      <c r="G2322" s="253"/>
      <c r="H2322" s="253"/>
      <c r="I2322" s="253"/>
      <c r="J2322" s="253"/>
      <c r="K2322" s="253"/>
      <c r="L2322" s="253"/>
      <c r="M2322" s="253"/>
      <c r="N2322" s="253"/>
      <c r="O2322" s="253"/>
      <c r="P2322" s="253"/>
      <c r="Q2322" s="253"/>
      <c r="R2322" s="253"/>
      <c r="S2322" s="253"/>
      <c r="T2322" s="253"/>
      <c r="U2322" s="253"/>
      <c r="V2322" s="253"/>
      <c r="W2322" s="253"/>
      <c r="X2322" s="253"/>
      <c r="Y2322" s="253"/>
      <c r="Z2322" s="253"/>
      <c r="AA2322" s="253"/>
      <c r="AB2322" s="253"/>
      <c r="AC2322" s="253"/>
      <c r="AD2322" s="253"/>
      <c r="AE2322" s="253"/>
      <c r="AF2322" s="253"/>
      <c r="AG2322" s="253"/>
      <c r="AH2322" s="253"/>
      <c r="AI2322" s="253"/>
      <c r="AP2322" s="313"/>
      <c r="AT2322" s="313"/>
    </row>
    <row r="2323" spans="1:46" s="312" customFormat="1" ht="15" customHeight="1" x14ac:dyDescent="0.25">
      <c r="A2323" s="297"/>
      <c r="B2323" s="297"/>
      <c r="C2323" s="253"/>
      <c r="D2323" s="253"/>
      <c r="E2323" s="253"/>
      <c r="F2323" s="253"/>
      <c r="G2323" s="253"/>
      <c r="H2323" s="253"/>
      <c r="I2323" s="253"/>
      <c r="J2323" s="253"/>
      <c r="K2323" s="253"/>
      <c r="L2323" s="253"/>
      <c r="M2323" s="253"/>
      <c r="N2323" s="253"/>
      <c r="O2323" s="253"/>
      <c r="P2323" s="253"/>
      <c r="Q2323" s="253"/>
      <c r="R2323" s="253"/>
      <c r="S2323" s="253"/>
      <c r="T2323" s="253"/>
      <c r="U2323" s="253"/>
      <c r="V2323" s="253"/>
      <c r="W2323" s="253"/>
      <c r="X2323" s="253"/>
      <c r="Y2323" s="253"/>
      <c r="Z2323" s="253"/>
      <c r="AA2323" s="253"/>
      <c r="AB2323" s="253"/>
      <c r="AC2323" s="253"/>
      <c r="AD2323" s="253"/>
      <c r="AE2323" s="253"/>
      <c r="AF2323" s="253"/>
      <c r="AG2323" s="253"/>
      <c r="AH2323" s="253"/>
      <c r="AI2323" s="253"/>
      <c r="AP2323" s="313"/>
      <c r="AT2323" s="313"/>
    </row>
    <row r="2324" spans="1:46" s="312" customFormat="1" ht="15" customHeight="1" x14ac:dyDescent="0.25">
      <c r="A2324" s="297"/>
      <c r="B2324" s="297"/>
      <c r="C2324" s="253"/>
      <c r="D2324" s="253"/>
      <c r="E2324" s="253"/>
      <c r="F2324" s="253"/>
      <c r="G2324" s="253"/>
      <c r="H2324" s="253"/>
      <c r="I2324" s="253"/>
      <c r="J2324" s="253"/>
      <c r="K2324" s="253"/>
      <c r="L2324" s="253"/>
      <c r="M2324" s="253"/>
      <c r="N2324" s="253"/>
      <c r="O2324" s="253"/>
      <c r="P2324" s="253"/>
      <c r="Q2324" s="253"/>
      <c r="R2324" s="253"/>
      <c r="S2324" s="253"/>
      <c r="T2324" s="253"/>
      <c r="U2324" s="253"/>
      <c r="V2324" s="253"/>
      <c r="W2324" s="253"/>
      <c r="X2324" s="253"/>
      <c r="Y2324" s="253"/>
      <c r="Z2324" s="253"/>
      <c r="AA2324" s="253"/>
      <c r="AB2324" s="253"/>
      <c r="AC2324" s="253"/>
      <c r="AD2324" s="253"/>
      <c r="AE2324" s="253"/>
      <c r="AF2324" s="253"/>
      <c r="AG2324" s="253"/>
      <c r="AH2324" s="253"/>
      <c r="AI2324" s="253"/>
      <c r="AP2324" s="313"/>
      <c r="AT2324" s="313"/>
    </row>
    <row r="2325" spans="1:46" s="312" customFormat="1" ht="15" customHeight="1" x14ac:dyDescent="0.25">
      <c r="A2325" s="297"/>
      <c r="B2325" s="297"/>
      <c r="C2325" s="253"/>
      <c r="D2325" s="253"/>
      <c r="E2325" s="253"/>
      <c r="F2325" s="253"/>
      <c r="G2325" s="253"/>
      <c r="H2325" s="253"/>
      <c r="I2325" s="253"/>
      <c r="J2325" s="253"/>
      <c r="K2325" s="253"/>
      <c r="L2325" s="253"/>
      <c r="M2325" s="253"/>
      <c r="N2325" s="253"/>
      <c r="O2325" s="253"/>
      <c r="P2325" s="253"/>
      <c r="Q2325" s="253"/>
      <c r="R2325" s="253"/>
      <c r="S2325" s="253"/>
      <c r="T2325" s="253"/>
      <c r="U2325" s="253"/>
      <c r="V2325" s="253"/>
      <c r="W2325" s="253"/>
      <c r="X2325" s="253"/>
      <c r="Y2325" s="253"/>
      <c r="Z2325" s="253"/>
      <c r="AA2325" s="253"/>
      <c r="AB2325" s="253"/>
      <c r="AC2325" s="253"/>
      <c r="AD2325" s="253"/>
      <c r="AE2325" s="253"/>
      <c r="AF2325" s="253"/>
      <c r="AG2325" s="253"/>
      <c r="AH2325" s="253"/>
      <c r="AI2325" s="253"/>
      <c r="AP2325" s="313"/>
      <c r="AT2325" s="313"/>
    </row>
    <row r="2326" spans="1:46" s="312" customFormat="1" ht="15" customHeight="1" x14ac:dyDescent="0.25">
      <c r="A2326" s="297"/>
      <c r="B2326" s="297"/>
      <c r="C2326" s="253"/>
      <c r="D2326" s="253"/>
      <c r="E2326" s="253"/>
      <c r="F2326" s="253"/>
      <c r="G2326" s="253"/>
      <c r="H2326" s="253"/>
      <c r="I2326" s="253"/>
      <c r="J2326" s="253"/>
      <c r="K2326" s="253"/>
      <c r="L2326" s="253"/>
      <c r="M2326" s="253"/>
      <c r="N2326" s="253"/>
      <c r="O2326" s="253"/>
      <c r="P2326" s="253"/>
      <c r="Q2326" s="253"/>
      <c r="R2326" s="253"/>
      <c r="S2326" s="253"/>
      <c r="T2326" s="253"/>
      <c r="U2326" s="253"/>
      <c r="V2326" s="253"/>
      <c r="W2326" s="253"/>
      <c r="X2326" s="253"/>
      <c r="Y2326" s="253"/>
      <c r="Z2326" s="253"/>
      <c r="AA2326" s="253"/>
      <c r="AB2326" s="253"/>
      <c r="AC2326" s="253"/>
      <c r="AD2326" s="253"/>
      <c r="AE2326" s="253"/>
      <c r="AF2326" s="253"/>
      <c r="AG2326" s="253"/>
      <c r="AH2326" s="253"/>
      <c r="AI2326" s="253"/>
      <c r="AP2326" s="313"/>
      <c r="AT2326" s="313"/>
    </row>
    <row r="2327" spans="1:46" s="312" customFormat="1" ht="15" customHeight="1" x14ac:dyDescent="0.25">
      <c r="A2327" s="297"/>
      <c r="B2327" s="297"/>
      <c r="C2327" s="253"/>
      <c r="D2327" s="253"/>
      <c r="E2327" s="253"/>
      <c r="F2327" s="253"/>
      <c r="G2327" s="253"/>
      <c r="H2327" s="253"/>
      <c r="I2327" s="253"/>
      <c r="J2327" s="253"/>
      <c r="K2327" s="253"/>
      <c r="L2327" s="253"/>
      <c r="M2327" s="253"/>
      <c r="N2327" s="253"/>
      <c r="O2327" s="253"/>
      <c r="P2327" s="253"/>
      <c r="Q2327" s="253"/>
      <c r="R2327" s="253"/>
      <c r="S2327" s="253"/>
      <c r="T2327" s="253"/>
      <c r="U2327" s="253"/>
      <c r="V2327" s="253"/>
      <c r="W2327" s="253"/>
      <c r="X2327" s="253"/>
      <c r="Y2327" s="253"/>
      <c r="Z2327" s="253"/>
      <c r="AA2327" s="253"/>
      <c r="AB2327" s="253"/>
      <c r="AC2327" s="253"/>
      <c r="AD2327" s="253"/>
      <c r="AE2327" s="253"/>
      <c r="AF2327" s="253"/>
      <c r="AG2327" s="253"/>
      <c r="AH2327" s="253"/>
      <c r="AI2327" s="253"/>
      <c r="AP2327" s="313"/>
      <c r="AT2327" s="313"/>
    </row>
    <row r="2328" spans="1:46" s="312" customFormat="1" ht="15" customHeight="1" x14ac:dyDescent="0.25">
      <c r="A2328" s="297"/>
      <c r="B2328" s="297"/>
      <c r="C2328" s="253"/>
      <c r="D2328" s="253"/>
      <c r="E2328" s="253"/>
      <c r="F2328" s="253"/>
      <c r="G2328" s="253"/>
      <c r="H2328" s="253"/>
      <c r="I2328" s="253"/>
      <c r="J2328" s="253"/>
      <c r="K2328" s="253"/>
      <c r="L2328" s="253"/>
      <c r="M2328" s="253"/>
      <c r="N2328" s="253"/>
      <c r="O2328" s="253"/>
      <c r="P2328" s="253"/>
      <c r="Q2328" s="253"/>
      <c r="R2328" s="253"/>
      <c r="S2328" s="253"/>
      <c r="T2328" s="253"/>
      <c r="U2328" s="253"/>
      <c r="V2328" s="253"/>
      <c r="W2328" s="253"/>
      <c r="X2328" s="253"/>
      <c r="Y2328" s="253"/>
      <c r="Z2328" s="253"/>
      <c r="AA2328" s="253"/>
      <c r="AB2328" s="253"/>
      <c r="AC2328" s="253"/>
      <c r="AD2328" s="253"/>
      <c r="AE2328" s="253"/>
      <c r="AF2328" s="253"/>
      <c r="AG2328" s="253"/>
      <c r="AH2328" s="253"/>
      <c r="AI2328" s="253"/>
      <c r="AP2328" s="313"/>
      <c r="AT2328" s="313"/>
    </row>
    <row r="2329" spans="1:46" s="312" customFormat="1" ht="15" customHeight="1" x14ac:dyDescent="0.25">
      <c r="A2329" s="297"/>
      <c r="B2329" s="297"/>
      <c r="C2329" s="253"/>
      <c r="D2329" s="253"/>
      <c r="E2329" s="253"/>
      <c r="F2329" s="253"/>
      <c r="G2329" s="253"/>
      <c r="H2329" s="253"/>
      <c r="I2329" s="253"/>
      <c r="J2329" s="253"/>
      <c r="K2329" s="253"/>
      <c r="L2329" s="253"/>
      <c r="M2329" s="253"/>
      <c r="N2329" s="253"/>
      <c r="O2329" s="253"/>
      <c r="P2329" s="253"/>
      <c r="Q2329" s="253"/>
      <c r="R2329" s="253"/>
      <c r="S2329" s="253"/>
      <c r="T2329" s="253"/>
      <c r="U2329" s="253"/>
      <c r="V2329" s="253"/>
      <c r="W2329" s="253"/>
      <c r="X2329" s="253"/>
      <c r="Y2329" s="253"/>
      <c r="Z2329" s="253"/>
      <c r="AA2329" s="253"/>
      <c r="AB2329" s="253"/>
      <c r="AC2329" s="253"/>
      <c r="AD2329" s="253"/>
      <c r="AE2329" s="253"/>
      <c r="AF2329" s="253"/>
      <c r="AG2329" s="253"/>
      <c r="AH2329" s="253"/>
      <c r="AI2329" s="253"/>
      <c r="AP2329" s="313"/>
      <c r="AT2329" s="313"/>
    </row>
    <row r="2330" spans="1:46" s="312" customFormat="1" ht="15" customHeight="1" x14ac:dyDescent="0.25">
      <c r="A2330" s="297"/>
      <c r="B2330" s="297"/>
      <c r="C2330" s="253"/>
      <c r="D2330" s="253"/>
      <c r="E2330" s="253"/>
      <c r="F2330" s="253"/>
      <c r="G2330" s="253"/>
      <c r="H2330" s="253"/>
      <c r="I2330" s="253"/>
      <c r="J2330" s="253"/>
      <c r="K2330" s="253"/>
      <c r="L2330" s="253"/>
      <c r="M2330" s="253"/>
      <c r="N2330" s="253"/>
      <c r="O2330" s="253"/>
      <c r="P2330" s="253"/>
      <c r="Q2330" s="253"/>
      <c r="R2330" s="253"/>
      <c r="S2330" s="253"/>
      <c r="T2330" s="253"/>
      <c r="U2330" s="253"/>
      <c r="V2330" s="253"/>
      <c r="W2330" s="253"/>
      <c r="X2330" s="253"/>
      <c r="Y2330" s="253"/>
      <c r="Z2330" s="253"/>
      <c r="AA2330" s="253"/>
      <c r="AB2330" s="253"/>
      <c r="AC2330" s="253"/>
      <c r="AD2330" s="253"/>
      <c r="AE2330" s="253"/>
      <c r="AF2330" s="253"/>
      <c r="AG2330" s="253"/>
      <c r="AH2330" s="253"/>
      <c r="AI2330" s="253"/>
      <c r="AP2330" s="313"/>
      <c r="AT2330" s="313"/>
    </row>
    <row r="2331" spans="1:46" s="312" customFormat="1" ht="15" customHeight="1" x14ac:dyDescent="0.25">
      <c r="A2331" s="297"/>
      <c r="B2331" s="297"/>
      <c r="C2331" s="253"/>
      <c r="D2331" s="253"/>
      <c r="E2331" s="253"/>
      <c r="F2331" s="253"/>
      <c r="G2331" s="253"/>
      <c r="H2331" s="253"/>
      <c r="I2331" s="253"/>
      <c r="J2331" s="253"/>
      <c r="K2331" s="253"/>
      <c r="L2331" s="253"/>
      <c r="M2331" s="253"/>
      <c r="N2331" s="253"/>
      <c r="O2331" s="253"/>
      <c r="P2331" s="253"/>
      <c r="Q2331" s="253"/>
      <c r="R2331" s="253"/>
      <c r="S2331" s="253"/>
      <c r="T2331" s="253"/>
      <c r="U2331" s="253"/>
      <c r="V2331" s="253"/>
      <c r="W2331" s="253"/>
      <c r="X2331" s="253"/>
      <c r="Y2331" s="253"/>
      <c r="Z2331" s="253"/>
      <c r="AA2331" s="253"/>
      <c r="AB2331" s="253"/>
      <c r="AC2331" s="253"/>
      <c r="AD2331" s="253"/>
      <c r="AE2331" s="253"/>
      <c r="AF2331" s="253"/>
      <c r="AG2331" s="253"/>
      <c r="AH2331" s="253"/>
      <c r="AI2331" s="253"/>
      <c r="AP2331" s="313"/>
      <c r="AT2331" s="313"/>
    </row>
    <row r="2332" spans="1:46" s="312" customFormat="1" ht="15" customHeight="1" x14ac:dyDescent="0.25">
      <c r="A2332" s="297"/>
      <c r="B2332" s="297"/>
      <c r="C2332" s="253"/>
      <c r="D2332" s="253"/>
      <c r="E2332" s="253"/>
      <c r="F2332" s="253"/>
      <c r="G2332" s="253"/>
      <c r="H2332" s="253"/>
      <c r="I2332" s="253"/>
      <c r="J2332" s="253"/>
      <c r="K2332" s="253"/>
      <c r="L2332" s="253"/>
      <c r="M2332" s="253"/>
      <c r="N2332" s="253"/>
      <c r="O2332" s="253"/>
      <c r="P2332" s="253"/>
      <c r="Q2332" s="253"/>
      <c r="R2332" s="253"/>
      <c r="S2332" s="253"/>
      <c r="T2332" s="253"/>
      <c r="U2332" s="253"/>
      <c r="V2332" s="253"/>
      <c r="W2332" s="253"/>
      <c r="X2332" s="253"/>
      <c r="Y2332" s="253"/>
      <c r="Z2332" s="253"/>
      <c r="AA2332" s="253"/>
      <c r="AB2332" s="253"/>
      <c r="AC2332" s="253"/>
      <c r="AD2332" s="253"/>
      <c r="AE2332" s="253"/>
      <c r="AF2332" s="253"/>
      <c r="AG2332" s="253"/>
      <c r="AH2332" s="253"/>
      <c r="AI2332" s="253"/>
      <c r="AP2332" s="313"/>
      <c r="AT2332" s="313"/>
    </row>
    <row r="2333" spans="1:46" s="312" customFormat="1" ht="15" customHeight="1" x14ac:dyDescent="0.25">
      <c r="A2333" s="297"/>
      <c r="B2333" s="297"/>
      <c r="C2333" s="253"/>
      <c r="D2333" s="253"/>
      <c r="E2333" s="253"/>
      <c r="F2333" s="253"/>
      <c r="G2333" s="253"/>
      <c r="H2333" s="253"/>
      <c r="I2333" s="253"/>
      <c r="J2333" s="253"/>
      <c r="K2333" s="253"/>
      <c r="L2333" s="253"/>
      <c r="M2333" s="253"/>
      <c r="N2333" s="253"/>
      <c r="O2333" s="253"/>
      <c r="P2333" s="253"/>
      <c r="Q2333" s="253"/>
      <c r="R2333" s="253"/>
      <c r="S2333" s="253"/>
      <c r="T2333" s="253"/>
      <c r="U2333" s="253"/>
      <c r="V2333" s="253"/>
      <c r="W2333" s="253"/>
      <c r="X2333" s="253"/>
      <c r="Y2333" s="253"/>
      <c r="Z2333" s="253"/>
      <c r="AA2333" s="253"/>
      <c r="AB2333" s="253"/>
      <c r="AC2333" s="253"/>
      <c r="AD2333" s="253"/>
      <c r="AE2333" s="253"/>
      <c r="AF2333" s="253"/>
      <c r="AG2333" s="253"/>
      <c r="AH2333" s="253"/>
      <c r="AI2333" s="253"/>
      <c r="AP2333" s="313"/>
      <c r="AT2333" s="313"/>
    </row>
    <row r="2334" spans="1:46" s="312" customFormat="1" ht="15" customHeight="1" x14ac:dyDescent="0.25">
      <c r="A2334" s="297"/>
      <c r="B2334" s="297"/>
      <c r="C2334" s="253"/>
      <c r="D2334" s="253"/>
      <c r="E2334" s="253"/>
      <c r="F2334" s="253"/>
      <c r="G2334" s="253"/>
      <c r="H2334" s="253"/>
      <c r="I2334" s="253"/>
      <c r="J2334" s="253"/>
      <c r="K2334" s="253"/>
      <c r="L2334" s="253"/>
      <c r="M2334" s="253"/>
      <c r="N2334" s="253"/>
      <c r="O2334" s="253"/>
      <c r="P2334" s="253"/>
      <c r="Q2334" s="253"/>
      <c r="R2334" s="253"/>
      <c r="S2334" s="253"/>
      <c r="T2334" s="253"/>
      <c r="U2334" s="253"/>
      <c r="V2334" s="253"/>
      <c r="W2334" s="253"/>
      <c r="X2334" s="253"/>
      <c r="Y2334" s="253"/>
      <c r="Z2334" s="253"/>
      <c r="AA2334" s="253"/>
      <c r="AB2334" s="253"/>
      <c r="AC2334" s="253"/>
      <c r="AD2334" s="253"/>
      <c r="AE2334" s="253"/>
      <c r="AF2334" s="253"/>
      <c r="AG2334" s="253"/>
      <c r="AH2334" s="253"/>
      <c r="AI2334" s="253"/>
      <c r="AP2334" s="313"/>
      <c r="AT2334" s="313"/>
    </row>
    <row r="2335" spans="1:46" s="312" customFormat="1" ht="15" customHeight="1" x14ac:dyDescent="0.25">
      <c r="A2335" s="297"/>
      <c r="B2335" s="297"/>
      <c r="C2335" s="253"/>
      <c r="D2335" s="253"/>
      <c r="E2335" s="253"/>
      <c r="F2335" s="253"/>
      <c r="G2335" s="253"/>
      <c r="H2335" s="253"/>
      <c r="I2335" s="253"/>
      <c r="J2335" s="253"/>
      <c r="K2335" s="253"/>
      <c r="L2335" s="253"/>
      <c r="M2335" s="253"/>
      <c r="N2335" s="253"/>
      <c r="O2335" s="253"/>
      <c r="P2335" s="253"/>
      <c r="Q2335" s="253"/>
      <c r="R2335" s="253"/>
      <c r="S2335" s="253"/>
      <c r="T2335" s="253"/>
      <c r="U2335" s="253"/>
      <c r="V2335" s="253"/>
      <c r="W2335" s="253"/>
      <c r="X2335" s="253"/>
      <c r="Y2335" s="253"/>
      <c r="Z2335" s="253"/>
      <c r="AA2335" s="253"/>
      <c r="AB2335" s="253"/>
      <c r="AC2335" s="253"/>
      <c r="AD2335" s="253"/>
      <c r="AE2335" s="253"/>
      <c r="AF2335" s="253"/>
      <c r="AG2335" s="253"/>
      <c r="AH2335" s="253"/>
      <c r="AI2335" s="253"/>
      <c r="AP2335" s="313"/>
      <c r="AT2335" s="313"/>
    </row>
    <row r="2336" spans="1:46" s="312" customFormat="1" ht="15" customHeight="1" x14ac:dyDescent="0.25">
      <c r="A2336" s="297"/>
      <c r="B2336" s="297"/>
      <c r="C2336" s="253"/>
      <c r="D2336" s="253"/>
      <c r="E2336" s="253"/>
      <c r="F2336" s="253"/>
      <c r="G2336" s="253"/>
      <c r="H2336" s="253"/>
      <c r="I2336" s="253"/>
      <c r="J2336" s="253"/>
      <c r="K2336" s="253"/>
      <c r="L2336" s="253"/>
      <c r="M2336" s="253"/>
      <c r="N2336" s="253"/>
      <c r="O2336" s="253"/>
      <c r="P2336" s="253"/>
      <c r="Q2336" s="253"/>
      <c r="R2336" s="253"/>
      <c r="S2336" s="253"/>
      <c r="T2336" s="253"/>
      <c r="U2336" s="253"/>
      <c r="V2336" s="253"/>
      <c r="W2336" s="253"/>
      <c r="X2336" s="253"/>
      <c r="Y2336" s="253"/>
      <c r="Z2336" s="253"/>
      <c r="AA2336" s="253"/>
      <c r="AB2336" s="253"/>
      <c r="AC2336" s="253"/>
      <c r="AD2336" s="253"/>
      <c r="AE2336" s="253"/>
      <c r="AF2336" s="253"/>
      <c r="AG2336" s="253"/>
      <c r="AH2336" s="253"/>
      <c r="AI2336" s="253"/>
      <c r="AP2336" s="313"/>
      <c r="AT2336" s="313"/>
    </row>
    <row r="2337" spans="1:46" s="312" customFormat="1" ht="15" customHeight="1" x14ac:dyDescent="0.25">
      <c r="A2337" s="297"/>
      <c r="B2337" s="297"/>
      <c r="C2337" s="253"/>
      <c r="D2337" s="253"/>
      <c r="E2337" s="253"/>
      <c r="F2337" s="253"/>
      <c r="G2337" s="253"/>
      <c r="H2337" s="253"/>
      <c r="I2337" s="253"/>
      <c r="J2337" s="253"/>
      <c r="K2337" s="253"/>
      <c r="L2337" s="253"/>
      <c r="M2337" s="253"/>
      <c r="N2337" s="253"/>
      <c r="O2337" s="253"/>
      <c r="P2337" s="253"/>
      <c r="Q2337" s="253"/>
      <c r="R2337" s="253"/>
      <c r="S2337" s="253"/>
      <c r="T2337" s="253"/>
      <c r="U2337" s="253"/>
      <c r="V2337" s="253"/>
      <c r="W2337" s="253"/>
      <c r="X2337" s="253"/>
      <c r="Y2337" s="253"/>
      <c r="Z2337" s="253"/>
      <c r="AA2337" s="253"/>
      <c r="AB2337" s="253"/>
      <c r="AC2337" s="253"/>
      <c r="AD2337" s="253"/>
      <c r="AE2337" s="253"/>
      <c r="AF2337" s="253"/>
      <c r="AG2337" s="253"/>
      <c r="AH2337" s="253"/>
      <c r="AI2337" s="253"/>
      <c r="AP2337" s="313"/>
      <c r="AT2337" s="313"/>
    </row>
    <row r="2338" spans="1:46" s="312" customFormat="1" ht="15" customHeight="1" x14ac:dyDescent="0.25">
      <c r="A2338" s="297"/>
      <c r="B2338" s="297"/>
      <c r="C2338" s="253"/>
      <c r="D2338" s="253"/>
      <c r="E2338" s="253"/>
      <c r="F2338" s="253"/>
      <c r="G2338" s="253"/>
      <c r="H2338" s="253"/>
      <c r="I2338" s="253"/>
      <c r="J2338" s="253"/>
      <c r="K2338" s="253"/>
      <c r="L2338" s="253"/>
      <c r="M2338" s="253"/>
      <c r="N2338" s="253"/>
      <c r="O2338" s="253"/>
      <c r="P2338" s="253"/>
      <c r="Q2338" s="253"/>
      <c r="R2338" s="253"/>
      <c r="S2338" s="253"/>
      <c r="T2338" s="253"/>
      <c r="U2338" s="253"/>
      <c r="V2338" s="253"/>
      <c r="W2338" s="253"/>
      <c r="X2338" s="253"/>
      <c r="Y2338" s="253"/>
      <c r="Z2338" s="253"/>
      <c r="AA2338" s="253"/>
      <c r="AB2338" s="253"/>
      <c r="AC2338" s="253"/>
      <c r="AD2338" s="253"/>
      <c r="AE2338" s="253"/>
      <c r="AF2338" s="253"/>
      <c r="AG2338" s="253"/>
      <c r="AH2338" s="253"/>
      <c r="AI2338" s="253"/>
      <c r="AP2338" s="313"/>
      <c r="AT2338" s="313"/>
    </row>
    <row r="2339" spans="1:46" s="312" customFormat="1" ht="15" customHeight="1" x14ac:dyDescent="0.25">
      <c r="A2339" s="297"/>
      <c r="B2339" s="297"/>
      <c r="C2339" s="253"/>
      <c r="D2339" s="253"/>
      <c r="E2339" s="253"/>
      <c r="F2339" s="253"/>
      <c r="G2339" s="253"/>
      <c r="H2339" s="253"/>
      <c r="I2339" s="253"/>
      <c r="J2339" s="253"/>
      <c r="K2339" s="253"/>
      <c r="L2339" s="253"/>
      <c r="M2339" s="253"/>
      <c r="N2339" s="253"/>
      <c r="O2339" s="253"/>
      <c r="P2339" s="253"/>
      <c r="Q2339" s="253"/>
      <c r="R2339" s="253"/>
      <c r="S2339" s="253"/>
      <c r="T2339" s="253"/>
      <c r="U2339" s="253"/>
      <c r="V2339" s="253"/>
      <c r="W2339" s="253"/>
      <c r="X2339" s="253"/>
      <c r="Y2339" s="253"/>
      <c r="Z2339" s="253"/>
      <c r="AA2339" s="253"/>
      <c r="AB2339" s="253"/>
      <c r="AC2339" s="253"/>
      <c r="AD2339" s="253"/>
      <c r="AE2339" s="253"/>
      <c r="AF2339" s="253"/>
      <c r="AG2339" s="253"/>
      <c r="AH2339" s="253"/>
      <c r="AI2339" s="253"/>
      <c r="AP2339" s="313"/>
      <c r="AT2339" s="313"/>
    </row>
    <row r="2340" spans="1:46" s="312" customFormat="1" ht="15" customHeight="1" x14ac:dyDescent="0.25">
      <c r="A2340" s="297"/>
      <c r="B2340" s="297"/>
      <c r="C2340" s="253"/>
      <c r="D2340" s="253"/>
      <c r="E2340" s="253"/>
      <c r="F2340" s="253"/>
      <c r="G2340" s="253"/>
      <c r="H2340" s="253"/>
      <c r="I2340" s="253"/>
      <c r="J2340" s="253"/>
      <c r="K2340" s="253"/>
      <c r="L2340" s="253"/>
      <c r="M2340" s="253"/>
      <c r="N2340" s="253"/>
      <c r="O2340" s="253"/>
      <c r="P2340" s="253"/>
      <c r="Q2340" s="253"/>
      <c r="R2340" s="253"/>
      <c r="S2340" s="253"/>
      <c r="T2340" s="253"/>
      <c r="U2340" s="253"/>
      <c r="V2340" s="253"/>
      <c r="W2340" s="253"/>
      <c r="X2340" s="253"/>
      <c r="Y2340" s="253"/>
      <c r="Z2340" s="253"/>
      <c r="AA2340" s="253"/>
      <c r="AB2340" s="253"/>
      <c r="AC2340" s="253"/>
      <c r="AD2340" s="253"/>
      <c r="AE2340" s="253"/>
      <c r="AF2340" s="253"/>
      <c r="AG2340" s="253"/>
      <c r="AH2340" s="253"/>
      <c r="AI2340" s="253"/>
      <c r="AP2340" s="313"/>
      <c r="AT2340" s="313"/>
    </row>
    <row r="2341" spans="1:46" s="312" customFormat="1" ht="15" customHeight="1" x14ac:dyDescent="0.25">
      <c r="A2341" s="297"/>
      <c r="B2341" s="297"/>
      <c r="C2341" s="253"/>
      <c r="D2341" s="253"/>
      <c r="E2341" s="253"/>
      <c r="F2341" s="253"/>
      <c r="G2341" s="253"/>
      <c r="H2341" s="253"/>
      <c r="I2341" s="253"/>
      <c r="J2341" s="253"/>
      <c r="K2341" s="253"/>
      <c r="L2341" s="253"/>
      <c r="M2341" s="253"/>
      <c r="N2341" s="253"/>
      <c r="O2341" s="253"/>
      <c r="P2341" s="253"/>
      <c r="Q2341" s="253"/>
      <c r="R2341" s="253"/>
      <c r="S2341" s="253"/>
      <c r="T2341" s="253"/>
      <c r="U2341" s="253"/>
      <c r="V2341" s="253"/>
      <c r="W2341" s="253"/>
      <c r="X2341" s="253"/>
      <c r="Y2341" s="253"/>
      <c r="Z2341" s="253"/>
      <c r="AA2341" s="253"/>
      <c r="AB2341" s="253"/>
      <c r="AC2341" s="253"/>
      <c r="AD2341" s="253"/>
      <c r="AE2341" s="253"/>
      <c r="AF2341" s="253"/>
      <c r="AG2341" s="253"/>
      <c r="AH2341" s="253"/>
      <c r="AI2341" s="253"/>
      <c r="AP2341" s="313"/>
      <c r="AT2341" s="313"/>
    </row>
    <row r="2342" spans="1:46" s="312" customFormat="1" ht="15" customHeight="1" x14ac:dyDescent="0.25">
      <c r="A2342" s="297"/>
      <c r="B2342" s="297"/>
      <c r="C2342" s="253"/>
      <c r="D2342" s="253"/>
      <c r="E2342" s="253"/>
      <c r="F2342" s="253"/>
      <c r="G2342" s="253"/>
      <c r="H2342" s="253"/>
      <c r="I2342" s="253"/>
      <c r="J2342" s="253"/>
      <c r="K2342" s="253"/>
      <c r="L2342" s="253"/>
      <c r="M2342" s="253"/>
      <c r="N2342" s="253"/>
      <c r="O2342" s="253"/>
      <c r="P2342" s="253"/>
      <c r="Q2342" s="253"/>
      <c r="R2342" s="253"/>
      <c r="S2342" s="253"/>
      <c r="T2342" s="253"/>
      <c r="U2342" s="253"/>
      <c r="V2342" s="253"/>
      <c r="W2342" s="253"/>
      <c r="X2342" s="253"/>
      <c r="Y2342" s="253"/>
      <c r="Z2342" s="253"/>
      <c r="AA2342" s="253"/>
      <c r="AB2342" s="253"/>
      <c r="AC2342" s="253"/>
      <c r="AD2342" s="253"/>
      <c r="AE2342" s="253"/>
      <c r="AF2342" s="253"/>
      <c r="AG2342" s="253"/>
      <c r="AH2342" s="253"/>
      <c r="AI2342" s="253"/>
      <c r="AP2342" s="313"/>
      <c r="AT2342" s="313"/>
    </row>
    <row r="2343" spans="1:46" s="312" customFormat="1" ht="15" customHeight="1" x14ac:dyDescent="0.25">
      <c r="A2343" s="297"/>
      <c r="B2343" s="297"/>
      <c r="C2343" s="253"/>
      <c r="D2343" s="253"/>
      <c r="E2343" s="253"/>
      <c r="F2343" s="253"/>
      <c r="G2343" s="253"/>
      <c r="H2343" s="253"/>
      <c r="I2343" s="253"/>
      <c r="J2343" s="253"/>
      <c r="K2343" s="253"/>
      <c r="L2343" s="253"/>
      <c r="M2343" s="253"/>
      <c r="N2343" s="253"/>
      <c r="O2343" s="253"/>
      <c r="P2343" s="253"/>
      <c r="Q2343" s="253"/>
      <c r="R2343" s="253"/>
      <c r="S2343" s="253"/>
      <c r="T2343" s="253"/>
      <c r="U2343" s="253"/>
      <c r="V2343" s="253"/>
      <c r="W2343" s="253"/>
      <c r="X2343" s="253"/>
      <c r="Y2343" s="253"/>
      <c r="Z2343" s="253"/>
      <c r="AA2343" s="253"/>
      <c r="AB2343" s="253"/>
      <c r="AC2343" s="253"/>
      <c r="AD2343" s="253"/>
      <c r="AE2343" s="253"/>
      <c r="AF2343" s="253"/>
      <c r="AG2343" s="253"/>
      <c r="AH2343" s="253"/>
      <c r="AI2343" s="253"/>
      <c r="AP2343" s="313"/>
      <c r="AT2343" s="313"/>
    </row>
    <row r="2344" spans="1:46" s="312" customFormat="1" ht="15" customHeight="1" x14ac:dyDescent="0.25">
      <c r="A2344" s="297"/>
      <c r="B2344" s="297"/>
      <c r="C2344" s="253"/>
      <c r="D2344" s="253"/>
      <c r="E2344" s="253"/>
      <c r="F2344" s="253"/>
      <c r="G2344" s="253"/>
      <c r="H2344" s="253"/>
      <c r="I2344" s="253"/>
      <c r="J2344" s="253"/>
      <c r="K2344" s="253"/>
      <c r="L2344" s="253"/>
      <c r="M2344" s="253"/>
      <c r="N2344" s="253"/>
      <c r="O2344" s="253"/>
      <c r="P2344" s="253"/>
      <c r="Q2344" s="253"/>
      <c r="R2344" s="253"/>
      <c r="S2344" s="253"/>
      <c r="T2344" s="253"/>
      <c r="U2344" s="253"/>
      <c r="V2344" s="253"/>
      <c r="W2344" s="253"/>
      <c r="X2344" s="253"/>
      <c r="Y2344" s="253"/>
      <c r="Z2344" s="253"/>
      <c r="AA2344" s="253"/>
      <c r="AB2344" s="253"/>
      <c r="AC2344" s="253"/>
      <c r="AD2344" s="253"/>
      <c r="AE2344" s="253"/>
      <c r="AF2344" s="253"/>
      <c r="AG2344" s="253"/>
      <c r="AH2344" s="253"/>
      <c r="AI2344" s="253"/>
      <c r="AP2344" s="313"/>
      <c r="AT2344" s="313"/>
    </row>
    <row r="2345" spans="1:46" s="312" customFormat="1" ht="15" customHeight="1" x14ac:dyDescent="0.25">
      <c r="A2345" s="297"/>
      <c r="B2345" s="297"/>
      <c r="C2345" s="253"/>
      <c r="D2345" s="253"/>
      <c r="E2345" s="253"/>
      <c r="F2345" s="253"/>
      <c r="G2345" s="253"/>
      <c r="H2345" s="253"/>
      <c r="I2345" s="253"/>
      <c r="J2345" s="253"/>
      <c r="K2345" s="253"/>
      <c r="L2345" s="253"/>
      <c r="M2345" s="253"/>
      <c r="N2345" s="253"/>
      <c r="O2345" s="253"/>
      <c r="P2345" s="253"/>
      <c r="Q2345" s="253"/>
      <c r="R2345" s="253"/>
      <c r="S2345" s="253"/>
      <c r="T2345" s="253"/>
      <c r="U2345" s="253"/>
      <c r="V2345" s="253"/>
      <c r="W2345" s="253"/>
      <c r="X2345" s="253"/>
      <c r="Y2345" s="253"/>
      <c r="Z2345" s="253"/>
      <c r="AA2345" s="253"/>
      <c r="AB2345" s="253"/>
      <c r="AC2345" s="253"/>
      <c r="AD2345" s="253"/>
      <c r="AE2345" s="253"/>
      <c r="AF2345" s="253"/>
      <c r="AG2345" s="253"/>
      <c r="AH2345" s="253"/>
      <c r="AI2345" s="253"/>
      <c r="AP2345" s="313"/>
      <c r="AT2345" s="313"/>
    </row>
    <row r="2346" spans="1:46" s="312" customFormat="1" ht="15" customHeight="1" x14ac:dyDescent="0.25">
      <c r="A2346" s="297"/>
      <c r="B2346" s="297"/>
      <c r="C2346" s="253"/>
      <c r="D2346" s="253"/>
      <c r="E2346" s="253"/>
      <c r="F2346" s="253"/>
      <c r="G2346" s="253"/>
      <c r="H2346" s="253"/>
      <c r="I2346" s="253"/>
      <c r="J2346" s="253"/>
      <c r="K2346" s="253"/>
      <c r="L2346" s="253"/>
      <c r="M2346" s="253"/>
      <c r="N2346" s="253"/>
      <c r="O2346" s="253"/>
      <c r="P2346" s="253"/>
      <c r="Q2346" s="253"/>
      <c r="R2346" s="253"/>
      <c r="S2346" s="253"/>
      <c r="T2346" s="253"/>
      <c r="U2346" s="253"/>
      <c r="V2346" s="253"/>
      <c r="W2346" s="253"/>
      <c r="X2346" s="253"/>
      <c r="Y2346" s="253"/>
      <c r="Z2346" s="253"/>
      <c r="AA2346" s="253"/>
      <c r="AB2346" s="253"/>
      <c r="AC2346" s="253"/>
      <c r="AD2346" s="253"/>
      <c r="AE2346" s="253"/>
      <c r="AF2346" s="253"/>
      <c r="AG2346" s="253"/>
      <c r="AH2346" s="253"/>
      <c r="AI2346" s="253"/>
      <c r="AP2346" s="313"/>
      <c r="AT2346" s="313"/>
    </row>
    <row r="2347" spans="1:46" s="312" customFormat="1" ht="15" customHeight="1" x14ac:dyDescent="0.25">
      <c r="A2347" s="297"/>
      <c r="B2347" s="297"/>
      <c r="C2347" s="253"/>
      <c r="D2347" s="253"/>
      <c r="E2347" s="253"/>
      <c r="F2347" s="253"/>
      <c r="G2347" s="253"/>
      <c r="H2347" s="253"/>
      <c r="I2347" s="253"/>
      <c r="J2347" s="253"/>
      <c r="K2347" s="253"/>
      <c r="L2347" s="253"/>
      <c r="M2347" s="253"/>
      <c r="N2347" s="253"/>
      <c r="O2347" s="253"/>
      <c r="P2347" s="253"/>
      <c r="Q2347" s="253"/>
      <c r="R2347" s="253"/>
      <c r="S2347" s="253"/>
      <c r="T2347" s="253"/>
      <c r="U2347" s="253"/>
      <c r="V2347" s="253"/>
      <c r="W2347" s="253"/>
      <c r="X2347" s="253"/>
      <c r="Y2347" s="253"/>
      <c r="Z2347" s="253"/>
      <c r="AA2347" s="253"/>
      <c r="AB2347" s="253"/>
      <c r="AC2347" s="253"/>
      <c r="AD2347" s="253"/>
      <c r="AE2347" s="253"/>
      <c r="AF2347" s="253"/>
      <c r="AG2347" s="253"/>
      <c r="AH2347" s="253"/>
      <c r="AI2347" s="253"/>
      <c r="AP2347" s="313"/>
      <c r="AT2347" s="313"/>
    </row>
    <row r="2348" spans="1:46" s="312" customFormat="1" ht="15" customHeight="1" x14ac:dyDescent="0.25">
      <c r="A2348" s="297"/>
      <c r="B2348" s="297"/>
      <c r="C2348" s="253"/>
      <c r="D2348" s="253"/>
      <c r="E2348" s="253"/>
      <c r="F2348" s="253"/>
      <c r="G2348" s="253"/>
      <c r="H2348" s="253"/>
      <c r="I2348" s="253"/>
      <c r="J2348" s="253"/>
      <c r="K2348" s="253"/>
      <c r="L2348" s="253"/>
      <c r="M2348" s="253"/>
      <c r="N2348" s="253"/>
      <c r="O2348" s="253"/>
      <c r="P2348" s="253"/>
      <c r="Q2348" s="253"/>
      <c r="R2348" s="253"/>
      <c r="S2348" s="253"/>
      <c r="T2348" s="253"/>
      <c r="U2348" s="253"/>
      <c r="V2348" s="253"/>
      <c r="W2348" s="253"/>
      <c r="X2348" s="253"/>
      <c r="Y2348" s="253"/>
      <c r="Z2348" s="253"/>
      <c r="AA2348" s="253"/>
      <c r="AB2348" s="253"/>
      <c r="AC2348" s="253"/>
      <c r="AD2348" s="253"/>
      <c r="AE2348" s="253"/>
      <c r="AF2348" s="253"/>
      <c r="AG2348" s="253"/>
      <c r="AH2348" s="253"/>
      <c r="AI2348" s="253"/>
      <c r="AP2348" s="313"/>
      <c r="AT2348" s="313"/>
    </row>
    <row r="2349" spans="1:46" s="312" customFormat="1" ht="15" customHeight="1" x14ac:dyDescent="0.25">
      <c r="A2349" s="297"/>
      <c r="B2349" s="297"/>
      <c r="C2349" s="253"/>
      <c r="D2349" s="253"/>
      <c r="E2349" s="253"/>
      <c r="F2349" s="253"/>
      <c r="G2349" s="253"/>
      <c r="H2349" s="253"/>
      <c r="I2349" s="253"/>
      <c r="J2349" s="253"/>
      <c r="K2349" s="253"/>
      <c r="L2349" s="253"/>
      <c r="M2349" s="253"/>
      <c r="N2349" s="253"/>
      <c r="O2349" s="253"/>
      <c r="P2349" s="253"/>
      <c r="Q2349" s="253"/>
      <c r="R2349" s="253"/>
      <c r="S2349" s="253"/>
      <c r="T2349" s="253"/>
      <c r="U2349" s="253"/>
      <c r="V2349" s="253"/>
      <c r="W2349" s="253"/>
      <c r="X2349" s="253"/>
      <c r="Y2349" s="253"/>
      <c r="Z2349" s="253"/>
      <c r="AA2349" s="253"/>
      <c r="AB2349" s="253"/>
      <c r="AC2349" s="253"/>
      <c r="AD2349" s="253"/>
      <c r="AE2349" s="253"/>
      <c r="AF2349" s="253"/>
      <c r="AG2349" s="253"/>
      <c r="AH2349" s="253"/>
      <c r="AI2349" s="253"/>
      <c r="AP2349" s="313"/>
      <c r="AT2349" s="313"/>
    </row>
    <row r="2350" spans="1:46" s="312" customFormat="1" ht="15" customHeight="1" x14ac:dyDescent="0.25">
      <c r="A2350" s="297"/>
      <c r="B2350" s="297"/>
      <c r="C2350" s="253"/>
      <c r="D2350" s="253"/>
      <c r="E2350" s="253"/>
      <c r="F2350" s="253"/>
      <c r="G2350" s="253"/>
      <c r="H2350" s="253"/>
      <c r="I2350" s="253"/>
      <c r="J2350" s="253"/>
      <c r="K2350" s="253"/>
      <c r="L2350" s="253"/>
      <c r="M2350" s="253"/>
      <c r="N2350" s="253"/>
      <c r="O2350" s="253"/>
      <c r="P2350" s="253"/>
      <c r="Q2350" s="253"/>
      <c r="R2350" s="253"/>
      <c r="S2350" s="253"/>
      <c r="T2350" s="253"/>
      <c r="U2350" s="253"/>
      <c r="V2350" s="253"/>
      <c r="W2350" s="253"/>
      <c r="X2350" s="253"/>
      <c r="Y2350" s="253"/>
      <c r="Z2350" s="253"/>
      <c r="AA2350" s="253"/>
      <c r="AB2350" s="253"/>
      <c r="AC2350" s="253"/>
      <c r="AD2350" s="253"/>
      <c r="AE2350" s="253"/>
      <c r="AF2350" s="253"/>
      <c r="AG2350" s="253"/>
      <c r="AH2350" s="253"/>
      <c r="AI2350" s="253"/>
      <c r="AP2350" s="313"/>
      <c r="AT2350" s="313"/>
    </row>
    <row r="2351" spans="1:46" s="312" customFormat="1" ht="15" customHeight="1" x14ac:dyDescent="0.25">
      <c r="A2351" s="297"/>
      <c r="B2351" s="297"/>
      <c r="C2351" s="253"/>
      <c r="D2351" s="253"/>
      <c r="E2351" s="253"/>
      <c r="F2351" s="253"/>
      <c r="G2351" s="253"/>
      <c r="H2351" s="253"/>
      <c r="I2351" s="253"/>
      <c r="J2351" s="253"/>
      <c r="K2351" s="253"/>
      <c r="L2351" s="253"/>
      <c r="M2351" s="253"/>
      <c r="N2351" s="253"/>
      <c r="O2351" s="253"/>
      <c r="P2351" s="253"/>
      <c r="Q2351" s="253"/>
      <c r="R2351" s="253"/>
      <c r="S2351" s="253"/>
      <c r="T2351" s="253"/>
      <c r="U2351" s="253"/>
      <c r="V2351" s="253"/>
      <c r="W2351" s="253"/>
      <c r="X2351" s="253"/>
      <c r="Y2351" s="253"/>
      <c r="Z2351" s="253"/>
      <c r="AA2351" s="253"/>
      <c r="AB2351" s="253"/>
      <c r="AC2351" s="253"/>
      <c r="AD2351" s="253"/>
      <c r="AE2351" s="253"/>
      <c r="AF2351" s="253"/>
      <c r="AG2351" s="253"/>
      <c r="AH2351" s="253"/>
      <c r="AI2351" s="253"/>
      <c r="AP2351" s="313"/>
      <c r="AT2351" s="313"/>
    </row>
    <row r="2352" spans="1:46" s="312" customFormat="1" ht="15" customHeight="1" x14ac:dyDescent="0.25">
      <c r="A2352" s="297"/>
      <c r="B2352" s="297"/>
      <c r="C2352" s="253"/>
      <c r="D2352" s="253"/>
      <c r="E2352" s="253"/>
      <c r="F2352" s="253"/>
      <c r="G2352" s="253"/>
      <c r="H2352" s="253"/>
      <c r="I2352" s="253"/>
      <c r="J2352" s="253"/>
      <c r="K2352" s="253"/>
      <c r="L2352" s="253"/>
      <c r="M2352" s="253"/>
      <c r="N2352" s="253"/>
      <c r="O2352" s="253"/>
      <c r="P2352" s="253"/>
      <c r="Q2352" s="253"/>
      <c r="R2352" s="253"/>
      <c r="S2352" s="253"/>
      <c r="T2352" s="253"/>
      <c r="U2352" s="253"/>
      <c r="V2352" s="253"/>
      <c r="W2352" s="253"/>
      <c r="X2352" s="253"/>
      <c r="Y2352" s="253"/>
      <c r="Z2352" s="253"/>
      <c r="AA2352" s="253"/>
      <c r="AB2352" s="253"/>
      <c r="AC2352" s="253"/>
      <c r="AD2352" s="253"/>
      <c r="AE2352" s="253"/>
      <c r="AF2352" s="253"/>
      <c r="AG2352" s="253"/>
      <c r="AH2352" s="253"/>
      <c r="AI2352" s="253"/>
      <c r="AP2352" s="313"/>
      <c r="AT2352" s="313"/>
    </row>
    <row r="2353" spans="1:46" s="312" customFormat="1" ht="15" customHeight="1" x14ac:dyDescent="0.25">
      <c r="A2353" s="297"/>
      <c r="B2353" s="297"/>
      <c r="C2353" s="253"/>
      <c r="D2353" s="253"/>
      <c r="E2353" s="253"/>
      <c r="F2353" s="253"/>
      <c r="G2353" s="253"/>
      <c r="H2353" s="253"/>
      <c r="I2353" s="253"/>
      <c r="J2353" s="253"/>
      <c r="K2353" s="253"/>
      <c r="L2353" s="253"/>
      <c r="M2353" s="253"/>
      <c r="N2353" s="253"/>
      <c r="O2353" s="253"/>
      <c r="P2353" s="253"/>
      <c r="Q2353" s="253"/>
      <c r="R2353" s="253"/>
      <c r="S2353" s="253"/>
      <c r="T2353" s="253"/>
      <c r="U2353" s="253"/>
      <c r="V2353" s="253"/>
      <c r="W2353" s="253"/>
      <c r="X2353" s="253"/>
      <c r="Y2353" s="253"/>
      <c r="Z2353" s="253"/>
      <c r="AA2353" s="253"/>
      <c r="AB2353" s="253"/>
      <c r="AC2353" s="253"/>
      <c r="AD2353" s="253"/>
      <c r="AE2353" s="253"/>
      <c r="AF2353" s="253"/>
      <c r="AG2353" s="253"/>
      <c r="AH2353" s="253"/>
      <c r="AI2353" s="253"/>
      <c r="AP2353" s="313"/>
      <c r="AT2353" s="313"/>
    </row>
    <row r="2354" spans="1:46" s="312" customFormat="1" ht="15" customHeight="1" x14ac:dyDescent="0.25">
      <c r="A2354" s="297"/>
      <c r="B2354" s="297"/>
      <c r="C2354" s="253"/>
      <c r="D2354" s="253"/>
      <c r="E2354" s="253"/>
      <c r="F2354" s="253"/>
      <c r="G2354" s="253"/>
      <c r="H2354" s="253"/>
      <c r="I2354" s="253"/>
      <c r="J2354" s="253"/>
      <c r="K2354" s="253"/>
      <c r="L2354" s="253"/>
      <c r="M2354" s="253"/>
      <c r="N2354" s="253"/>
      <c r="O2354" s="253"/>
      <c r="P2354" s="253"/>
      <c r="Q2354" s="253"/>
      <c r="R2354" s="253"/>
      <c r="S2354" s="253"/>
      <c r="T2354" s="253"/>
      <c r="U2354" s="253"/>
      <c r="V2354" s="253"/>
      <c r="W2354" s="253"/>
      <c r="X2354" s="253"/>
      <c r="Y2354" s="253"/>
      <c r="Z2354" s="253"/>
      <c r="AA2354" s="253"/>
      <c r="AB2354" s="253"/>
      <c r="AC2354" s="253"/>
      <c r="AD2354" s="253"/>
      <c r="AE2354" s="253"/>
      <c r="AF2354" s="253"/>
      <c r="AG2354" s="253"/>
      <c r="AH2354" s="253"/>
      <c r="AI2354" s="253"/>
      <c r="AP2354" s="313"/>
      <c r="AT2354" s="313"/>
    </row>
    <row r="2355" spans="1:46" s="312" customFormat="1" ht="15" customHeight="1" x14ac:dyDescent="0.25">
      <c r="A2355" s="297"/>
      <c r="B2355" s="297"/>
      <c r="C2355" s="253"/>
      <c r="D2355" s="253"/>
      <c r="E2355" s="253"/>
      <c r="F2355" s="253"/>
      <c r="G2355" s="253"/>
      <c r="H2355" s="253"/>
      <c r="I2355" s="253"/>
      <c r="J2355" s="253"/>
      <c r="K2355" s="253"/>
      <c r="L2355" s="253"/>
      <c r="M2355" s="253"/>
      <c r="N2355" s="253"/>
      <c r="O2355" s="253"/>
      <c r="P2355" s="253"/>
      <c r="Q2355" s="253"/>
      <c r="R2355" s="253"/>
      <c r="S2355" s="253"/>
      <c r="T2355" s="253"/>
      <c r="U2355" s="253"/>
      <c r="V2355" s="253"/>
      <c r="W2355" s="253"/>
      <c r="X2355" s="253"/>
      <c r="Y2355" s="253"/>
      <c r="Z2355" s="253"/>
      <c r="AA2355" s="253"/>
      <c r="AB2355" s="253"/>
      <c r="AC2355" s="253"/>
      <c r="AD2355" s="253"/>
      <c r="AE2355" s="253"/>
      <c r="AF2355" s="253"/>
      <c r="AG2355" s="253"/>
      <c r="AH2355" s="253"/>
      <c r="AI2355" s="253"/>
      <c r="AP2355" s="313"/>
      <c r="AT2355" s="313"/>
    </row>
    <row r="2356" spans="1:46" s="312" customFormat="1" ht="15" customHeight="1" x14ac:dyDescent="0.25">
      <c r="A2356" s="297"/>
      <c r="B2356" s="297"/>
      <c r="C2356" s="253"/>
      <c r="D2356" s="253"/>
      <c r="E2356" s="253"/>
      <c r="F2356" s="253"/>
      <c r="G2356" s="253"/>
      <c r="H2356" s="253"/>
      <c r="I2356" s="253"/>
      <c r="J2356" s="253"/>
      <c r="K2356" s="253"/>
      <c r="L2356" s="253"/>
      <c r="M2356" s="253"/>
      <c r="N2356" s="253"/>
      <c r="O2356" s="253"/>
      <c r="P2356" s="253"/>
      <c r="Q2356" s="253"/>
      <c r="R2356" s="253"/>
      <c r="S2356" s="253"/>
      <c r="T2356" s="253"/>
      <c r="U2356" s="253"/>
      <c r="V2356" s="253"/>
      <c r="W2356" s="253"/>
      <c r="X2356" s="253"/>
      <c r="Y2356" s="253"/>
      <c r="Z2356" s="253"/>
      <c r="AA2356" s="253"/>
      <c r="AB2356" s="253"/>
      <c r="AC2356" s="253"/>
      <c r="AD2356" s="253"/>
      <c r="AE2356" s="253"/>
      <c r="AF2356" s="253"/>
      <c r="AG2356" s="253"/>
      <c r="AH2356" s="253"/>
      <c r="AI2356" s="253"/>
      <c r="AP2356" s="313"/>
      <c r="AT2356" s="313"/>
    </row>
    <row r="2357" spans="1:46" s="312" customFormat="1" ht="15" customHeight="1" x14ac:dyDescent="0.25">
      <c r="A2357" s="297"/>
      <c r="B2357" s="297"/>
      <c r="C2357" s="253"/>
      <c r="D2357" s="253"/>
      <c r="E2357" s="253"/>
      <c r="F2357" s="253"/>
      <c r="G2357" s="253"/>
      <c r="H2357" s="253"/>
      <c r="I2357" s="253"/>
      <c r="J2357" s="253"/>
      <c r="K2357" s="253"/>
      <c r="L2357" s="253"/>
      <c r="M2357" s="253"/>
      <c r="N2357" s="253"/>
      <c r="O2357" s="253"/>
      <c r="P2357" s="253"/>
      <c r="Q2357" s="253"/>
      <c r="R2357" s="253"/>
      <c r="S2357" s="253"/>
      <c r="T2357" s="253"/>
      <c r="U2357" s="253"/>
      <c r="V2357" s="253"/>
      <c r="W2357" s="253"/>
      <c r="X2357" s="253"/>
      <c r="Y2357" s="253"/>
      <c r="Z2357" s="253"/>
      <c r="AA2357" s="253"/>
      <c r="AB2357" s="253"/>
      <c r="AC2357" s="253"/>
      <c r="AD2357" s="253"/>
      <c r="AE2357" s="253"/>
      <c r="AF2357" s="253"/>
      <c r="AG2357" s="253"/>
      <c r="AH2357" s="253"/>
      <c r="AI2357" s="253"/>
      <c r="AP2357" s="313"/>
      <c r="AT2357" s="313"/>
    </row>
    <row r="2358" spans="1:46" s="312" customFormat="1" ht="15" customHeight="1" x14ac:dyDescent="0.25">
      <c r="A2358" s="297"/>
      <c r="B2358" s="297"/>
      <c r="C2358" s="253"/>
      <c r="D2358" s="253"/>
      <c r="E2358" s="253"/>
      <c r="F2358" s="253"/>
      <c r="G2358" s="253"/>
      <c r="H2358" s="253"/>
      <c r="I2358" s="253"/>
      <c r="J2358" s="253"/>
      <c r="K2358" s="253"/>
      <c r="L2358" s="253"/>
      <c r="M2358" s="253"/>
      <c r="N2358" s="253"/>
      <c r="O2358" s="253"/>
      <c r="P2358" s="253"/>
      <c r="Q2358" s="253"/>
      <c r="R2358" s="253"/>
      <c r="S2358" s="253"/>
      <c r="T2358" s="253"/>
      <c r="U2358" s="253"/>
      <c r="V2358" s="253"/>
      <c r="W2358" s="253"/>
      <c r="X2358" s="253"/>
      <c r="Y2358" s="253"/>
      <c r="Z2358" s="253"/>
      <c r="AA2358" s="253"/>
      <c r="AB2358" s="253"/>
      <c r="AC2358" s="253"/>
      <c r="AD2358" s="253"/>
      <c r="AE2358" s="253"/>
      <c r="AF2358" s="253"/>
      <c r="AG2358" s="253"/>
      <c r="AH2358" s="253"/>
      <c r="AI2358" s="253"/>
      <c r="AP2358" s="313"/>
      <c r="AT2358" s="313"/>
    </row>
    <row r="2359" spans="1:46" s="312" customFormat="1" ht="15" customHeight="1" x14ac:dyDescent="0.25">
      <c r="A2359" s="297"/>
      <c r="B2359" s="297"/>
      <c r="C2359" s="253"/>
      <c r="D2359" s="253"/>
      <c r="E2359" s="253"/>
      <c r="F2359" s="253"/>
      <c r="G2359" s="253"/>
      <c r="H2359" s="253"/>
      <c r="I2359" s="253"/>
      <c r="J2359" s="253"/>
      <c r="K2359" s="253"/>
      <c r="L2359" s="253"/>
      <c r="M2359" s="253"/>
      <c r="N2359" s="253"/>
      <c r="O2359" s="253"/>
      <c r="P2359" s="253"/>
      <c r="Q2359" s="253"/>
      <c r="R2359" s="253"/>
      <c r="S2359" s="253"/>
      <c r="T2359" s="253"/>
      <c r="U2359" s="253"/>
      <c r="V2359" s="253"/>
      <c r="W2359" s="253"/>
      <c r="X2359" s="253"/>
      <c r="Y2359" s="253"/>
      <c r="Z2359" s="253"/>
      <c r="AA2359" s="253"/>
      <c r="AB2359" s="253"/>
      <c r="AC2359" s="253"/>
      <c r="AD2359" s="253"/>
      <c r="AE2359" s="253"/>
      <c r="AF2359" s="253"/>
      <c r="AG2359" s="253"/>
      <c r="AH2359" s="253"/>
      <c r="AI2359" s="253"/>
      <c r="AP2359" s="313"/>
      <c r="AT2359" s="313"/>
    </row>
    <row r="2360" spans="1:46" s="312" customFormat="1" ht="15" customHeight="1" x14ac:dyDescent="0.25">
      <c r="A2360" s="297"/>
      <c r="B2360" s="297"/>
      <c r="C2360" s="253"/>
      <c r="D2360" s="253"/>
      <c r="E2360" s="253"/>
      <c r="F2360" s="253"/>
      <c r="G2360" s="253"/>
      <c r="H2360" s="253"/>
      <c r="I2360" s="253"/>
      <c r="J2360" s="253"/>
      <c r="K2360" s="253"/>
      <c r="L2360" s="253"/>
      <c r="M2360" s="253"/>
      <c r="N2360" s="253"/>
      <c r="O2360" s="253"/>
      <c r="P2360" s="253"/>
      <c r="Q2360" s="253"/>
      <c r="R2360" s="253"/>
      <c r="S2360" s="253"/>
      <c r="T2360" s="253"/>
      <c r="U2360" s="253"/>
      <c r="V2360" s="253"/>
      <c r="W2360" s="253"/>
      <c r="X2360" s="253"/>
      <c r="Y2360" s="253"/>
      <c r="Z2360" s="253"/>
      <c r="AA2360" s="253"/>
      <c r="AB2360" s="253"/>
      <c r="AC2360" s="253"/>
      <c r="AD2360" s="253"/>
      <c r="AE2360" s="253"/>
      <c r="AF2360" s="253"/>
      <c r="AG2360" s="253"/>
      <c r="AH2360" s="253"/>
      <c r="AI2360" s="253"/>
      <c r="AP2360" s="313"/>
      <c r="AT2360" s="313"/>
    </row>
    <row r="2361" spans="1:46" s="312" customFormat="1" ht="15" customHeight="1" x14ac:dyDescent="0.25">
      <c r="A2361" s="297"/>
      <c r="B2361" s="297"/>
      <c r="C2361" s="253"/>
      <c r="D2361" s="253"/>
      <c r="E2361" s="253"/>
      <c r="F2361" s="253"/>
      <c r="G2361" s="253"/>
      <c r="H2361" s="253"/>
      <c r="I2361" s="253"/>
      <c r="J2361" s="253"/>
      <c r="K2361" s="253"/>
      <c r="L2361" s="253"/>
      <c r="M2361" s="253"/>
      <c r="N2361" s="253"/>
      <c r="O2361" s="253"/>
      <c r="P2361" s="253"/>
      <c r="Q2361" s="253"/>
      <c r="R2361" s="253"/>
      <c r="S2361" s="253"/>
      <c r="T2361" s="253"/>
      <c r="U2361" s="253"/>
      <c r="V2361" s="253"/>
      <c r="W2361" s="253"/>
      <c r="X2361" s="253"/>
      <c r="Y2361" s="253"/>
      <c r="Z2361" s="253"/>
      <c r="AA2361" s="253"/>
      <c r="AB2361" s="253"/>
      <c r="AC2361" s="253"/>
      <c r="AD2361" s="253"/>
      <c r="AE2361" s="253"/>
      <c r="AF2361" s="253"/>
      <c r="AG2361" s="253"/>
      <c r="AH2361" s="253"/>
      <c r="AI2361" s="253"/>
      <c r="AP2361" s="313"/>
      <c r="AT2361" s="313"/>
    </row>
    <row r="2362" spans="1:46" s="312" customFormat="1" ht="15" customHeight="1" x14ac:dyDescent="0.25">
      <c r="A2362" s="297"/>
      <c r="B2362" s="297"/>
      <c r="C2362" s="253"/>
      <c r="D2362" s="253"/>
      <c r="E2362" s="253"/>
      <c r="F2362" s="253"/>
      <c r="G2362" s="253"/>
      <c r="H2362" s="253"/>
      <c r="I2362" s="253"/>
      <c r="J2362" s="253"/>
      <c r="K2362" s="253"/>
      <c r="L2362" s="253"/>
      <c r="M2362" s="253"/>
      <c r="N2362" s="253"/>
      <c r="O2362" s="253"/>
      <c r="P2362" s="253"/>
      <c r="Q2362" s="253"/>
      <c r="R2362" s="253"/>
      <c r="S2362" s="253"/>
      <c r="T2362" s="253"/>
      <c r="U2362" s="253"/>
      <c r="V2362" s="253"/>
      <c r="W2362" s="253"/>
      <c r="X2362" s="253"/>
      <c r="Y2362" s="253"/>
      <c r="Z2362" s="253"/>
      <c r="AA2362" s="253"/>
      <c r="AB2362" s="253"/>
      <c r="AC2362" s="253"/>
      <c r="AD2362" s="253"/>
      <c r="AE2362" s="253"/>
      <c r="AF2362" s="253"/>
      <c r="AG2362" s="253"/>
      <c r="AH2362" s="253"/>
      <c r="AI2362" s="253"/>
      <c r="AP2362" s="313"/>
      <c r="AT2362" s="313"/>
    </row>
    <row r="2363" spans="1:46" s="312" customFormat="1" ht="15" customHeight="1" x14ac:dyDescent="0.25">
      <c r="A2363" s="297"/>
      <c r="B2363" s="297"/>
      <c r="C2363" s="253"/>
      <c r="D2363" s="253"/>
      <c r="E2363" s="253"/>
      <c r="F2363" s="253"/>
      <c r="G2363" s="253"/>
      <c r="H2363" s="253"/>
      <c r="I2363" s="253"/>
      <c r="J2363" s="253"/>
      <c r="K2363" s="253"/>
      <c r="L2363" s="253"/>
      <c r="M2363" s="253"/>
      <c r="N2363" s="253"/>
      <c r="O2363" s="253"/>
      <c r="P2363" s="253"/>
      <c r="Q2363" s="253"/>
      <c r="R2363" s="253"/>
      <c r="S2363" s="253"/>
      <c r="T2363" s="253"/>
      <c r="U2363" s="253"/>
      <c r="V2363" s="253"/>
      <c r="W2363" s="253"/>
      <c r="X2363" s="253"/>
      <c r="Y2363" s="253"/>
      <c r="Z2363" s="253"/>
      <c r="AA2363" s="253"/>
      <c r="AB2363" s="253"/>
      <c r="AC2363" s="253"/>
      <c r="AD2363" s="253"/>
      <c r="AE2363" s="253"/>
      <c r="AF2363" s="253"/>
      <c r="AG2363" s="253"/>
      <c r="AH2363" s="253"/>
      <c r="AI2363" s="253"/>
      <c r="AP2363" s="313"/>
      <c r="AT2363" s="313"/>
    </row>
    <row r="2364" spans="1:46" s="312" customFormat="1" ht="15" customHeight="1" x14ac:dyDescent="0.25">
      <c r="A2364" s="297"/>
      <c r="B2364" s="297"/>
      <c r="C2364" s="253"/>
      <c r="D2364" s="253"/>
      <c r="E2364" s="253"/>
      <c r="F2364" s="253"/>
      <c r="G2364" s="253"/>
      <c r="H2364" s="253"/>
      <c r="I2364" s="253"/>
      <c r="J2364" s="253"/>
      <c r="K2364" s="253"/>
      <c r="L2364" s="253"/>
      <c r="M2364" s="253"/>
      <c r="N2364" s="253"/>
      <c r="O2364" s="253"/>
      <c r="P2364" s="253"/>
      <c r="Q2364" s="253"/>
      <c r="R2364" s="253"/>
      <c r="S2364" s="253"/>
      <c r="T2364" s="253"/>
      <c r="U2364" s="253"/>
      <c r="V2364" s="253"/>
      <c r="W2364" s="253"/>
      <c r="X2364" s="253"/>
      <c r="Y2364" s="253"/>
      <c r="Z2364" s="253"/>
      <c r="AA2364" s="253"/>
      <c r="AB2364" s="253"/>
      <c r="AC2364" s="253"/>
      <c r="AD2364" s="253"/>
      <c r="AE2364" s="253"/>
      <c r="AF2364" s="253"/>
      <c r="AG2364" s="253"/>
      <c r="AH2364" s="253"/>
      <c r="AI2364" s="253"/>
      <c r="AP2364" s="313"/>
      <c r="AT2364" s="313"/>
    </row>
    <row r="2365" spans="1:46" s="312" customFormat="1" ht="15" customHeight="1" x14ac:dyDescent="0.25">
      <c r="A2365" s="297"/>
      <c r="B2365" s="297"/>
      <c r="C2365" s="253"/>
      <c r="D2365" s="253"/>
      <c r="E2365" s="253"/>
      <c r="F2365" s="253"/>
      <c r="G2365" s="253"/>
      <c r="H2365" s="253"/>
      <c r="I2365" s="253"/>
      <c r="J2365" s="253"/>
      <c r="K2365" s="253"/>
      <c r="L2365" s="253"/>
      <c r="M2365" s="253"/>
      <c r="N2365" s="253"/>
      <c r="O2365" s="253"/>
      <c r="P2365" s="253"/>
      <c r="Q2365" s="253"/>
      <c r="R2365" s="253"/>
      <c r="S2365" s="253"/>
      <c r="T2365" s="253"/>
      <c r="U2365" s="253"/>
      <c r="V2365" s="253"/>
      <c r="W2365" s="253"/>
      <c r="X2365" s="253"/>
      <c r="Y2365" s="253"/>
      <c r="Z2365" s="253"/>
      <c r="AA2365" s="253"/>
      <c r="AB2365" s="253"/>
      <c r="AC2365" s="253"/>
      <c r="AD2365" s="253"/>
      <c r="AE2365" s="253"/>
      <c r="AF2365" s="253"/>
      <c r="AG2365" s="253"/>
      <c r="AH2365" s="253"/>
      <c r="AI2365" s="253"/>
      <c r="AP2365" s="313"/>
      <c r="AT2365" s="313"/>
    </row>
    <row r="2366" spans="1:46" s="312" customFormat="1" ht="15" customHeight="1" x14ac:dyDescent="0.25">
      <c r="A2366" s="297"/>
      <c r="B2366" s="297"/>
      <c r="C2366" s="253"/>
      <c r="D2366" s="253"/>
      <c r="E2366" s="253"/>
      <c r="F2366" s="253"/>
      <c r="G2366" s="253"/>
      <c r="H2366" s="253"/>
      <c r="I2366" s="253"/>
      <c r="J2366" s="253"/>
      <c r="K2366" s="253"/>
      <c r="L2366" s="253"/>
      <c r="M2366" s="253"/>
      <c r="N2366" s="253"/>
      <c r="O2366" s="253"/>
      <c r="P2366" s="253"/>
      <c r="Q2366" s="253"/>
      <c r="R2366" s="253"/>
      <c r="S2366" s="253"/>
      <c r="T2366" s="253"/>
      <c r="U2366" s="253"/>
      <c r="V2366" s="253"/>
      <c r="W2366" s="253"/>
      <c r="X2366" s="253"/>
      <c r="Y2366" s="253"/>
      <c r="Z2366" s="253"/>
      <c r="AA2366" s="253"/>
      <c r="AB2366" s="253"/>
      <c r="AC2366" s="253"/>
      <c r="AD2366" s="253"/>
      <c r="AE2366" s="253"/>
      <c r="AF2366" s="253"/>
      <c r="AG2366" s="253"/>
      <c r="AH2366" s="253"/>
      <c r="AI2366" s="253"/>
      <c r="AP2366" s="313"/>
      <c r="AT2366" s="313"/>
    </row>
    <row r="2367" spans="1:46" s="312" customFormat="1" ht="15" customHeight="1" x14ac:dyDescent="0.25">
      <c r="A2367" s="297"/>
      <c r="B2367" s="297"/>
      <c r="C2367" s="253"/>
      <c r="D2367" s="253"/>
      <c r="E2367" s="253"/>
      <c r="F2367" s="253"/>
      <c r="G2367" s="253"/>
      <c r="H2367" s="253"/>
      <c r="I2367" s="253"/>
      <c r="J2367" s="253"/>
      <c r="K2367" s="253"/>
      <c r="L2367" s="253"/>
      <c r="M2367" s="253"/>
      <c r="N2367" s="253"/>
      <c r="O2367" s="253"/>
      <c r="P2367" s="253"/>
      <c r="Q2367" s="253"/>
      <c r="R2367" s="253"/>
      <c r="S2367" s="253"/>
      <c r="T2367" s="253"/>
      <c r="U2367" s="253"/>
      <c r="V2367" s="253"/>
      <c r="W2367" s="253"/>
      <c r="X2367" s="253"/>
      <c r="Y2367" s="253"/>
      <c r="Z2367" s="253"/>
      <c r="AA2367" s="253"/>
      <c r="AB2367" s="253"/>
      <c r="AC2367" s="253"/>
      <c r="AD2367" s="253"/>
      <c r="AE2367" s="253"/>
      <c r="AF2367" s="253"/>
      <c r="AG2367" s="253"/>
      <c r="AH2367" s="253"/>
      <c r="AI2367" s="253"/>
      <c r="AP2367" s="313"/>
      <c r="AT2367" s="313"/>
    </row>
    <row r="2368" spans="1:46" s="312" customFormat="1" ht="15" customHeight="1" x14ac:dyDescent="0.25">
      <c r="A2368" s="297"/>
      <c r="B2368" s="297"/>
      <c r="C2368" s="253"/>
      <c r="D2368" s="253"/>
      <c r="E2368" s="253"/>
      <c r="F2368" s="253"/>
      <c r="G2368" s="253"/>
      <c r="H2368" s="253"/>
      <c r="I2368" s="253"/>
      <c r="J2368" s="253"/>
      <c r="K2368" s="253"/>
      <c r="L2368" s="253"/>
      <c r="M2368" s="253"/>
      <c r="N2368" s="253"/>
      <c r="O2368" s="253"/>
      <c r="P2368" s="253"/>
      <c r="Q2368" s="253"/>
      <c r="R2368" s="253"/>
      <c r="S2368" s="253"/>
      <c r="T2368" s="253"/>
      <c r="U2368" s="253"/>
      <c r="V2368" s="253"/>
      <c r="W2368" s="253"/>
      <c r="X2368" s="253"/>
      <c r="Y2368" s="253"/>
      <c r="Z2368" s="253"/>
      <c r="AA2368" s="253"/>
      <c r="AB2368" s="253"/>
      <c r="AC2368" s="253"/>
      <c r="AD2368" s="253"/>
      <c r="AE2368" s="253"/>
      <c r="AF2368" s="253"/>
      <c r="AG2368" s="253"/>
      <c r="AH2368" s="253"/>
      <c r="AI2368" s="253"/>
      <c r="AP2368" s="313"/>
      <c r="AT2368" s="313"/>
    </row>
    <row r="2369" spans="1:46" s="312" customFormat="1" ht="15" customHeight="1" x14ac:dyDescent="0.25">
      <c r="A2369" s="297"/>
      <c r="B2369" s="297"/>
      <c r="C2369" s="253"/>
      <c r="D2369" s="253"/>
      <c r="E2369" s="253"/>
      <c r="F2369" s="253"/>
      <c r="G2369" s="253"/>
      <c r="H2369" s="253"/>
      <c r="I2369" s="253"/>
      <c r="J2369" s="253"/>
      <c r="K2369" s="253"/>
      <c r="L2369" s="253"/>
      <c r="M2369" s="253"/>
      <c r="N2369" s="253"/>
      <c r="O2369" s="253"/>
      <c r="P2369" s="253"/>
      <c r="Q2369" s="253"/>
      <c r="R2369" s="253"/>
      <c r="S2369" s="253"/>
      <c r="T2369" s="253"/>
      <c r="U2369" s="253"/>
      <c r="V2369" s="253"/>
      <c r="W2369" s="253"/>
      <c r="X2369" s="253"/>
      <c r="Y2369" s="253"/>
      <c r="Z2369" s="253"/>
      <c r="AA2369" s="253"/>
      <c r="AB2369" s="253"/>
      <c r="AC2369" s="253"/>
      <c r="AD2369" s="253"/>
      <c r="AE2369" s="253"/>
      <c r="AF2369" s="253"/>
      <c r="AG2369" s="253"/>
      <c r="AH2369" s="253"/>
      <c r="AI2369" s="253"/>
      <c r="AP2369" s="313"/>
      <c r="AT2369" s="313"/>
    </row>
    <row r="2370" spans="1:46" s="312" customFormat="1" ht="15" customHeight="1" x14ac:dyDescent="0.25">
      <c r="A2370" s="297"/>
      <c r="B2370" s="297"/>
      <c r="C2370" s="253"/>
      <c r="D2370" s="253"/>
      <c r="E2370" s="253"/>
      <c r="F2370" s="253"/>
      <c r="G2370" s="253"/>
      <c r="H2370" s="253"/>
      <c r="I2370" s="253"/>
      <c r="J2370" s="253"/>
      <c r="K2370" s="253"/>
      <c r="L2370" s="253"/>
      <c r="M2370" s="253"/>
      <c r="N2370" s="253"/>
      <c r="O2370" s="253"/>
      <c r="P2370" s="253"/>
      <c r="Q2370" s="253"/>
      <c r="R2370" s="253"/>
      <c r="S2370" s="253"/>
      <c r="T2370" s="253"/>
      <c r="U2370" s="253"/>
      <c r="V2370" s="253"/>
      <c r="W2370" s="253"/>
      <c r="X2370" s="253"/>
      <c r="Y2370" s="253"/>
      <c r="Z2370" s="253"/>
      <c r="AA2370" s="253"/>
      <c r="AB2370" s="253"/>
      <c r="AC2370" s="253"/>
      <c r="AD2370" s="253"/>
      <c r="AE2370" s="253"/>
      <c r="AF2370" s="253"/>
      <c r="AG2370" s="253"/>
      <c r="AH2370" s="253"/>
      <c r="AI2370" s="253"/>
      <c r="AP2370" s="313"/>
      <c r="AT2370" s="313"/>
    </row>
    <row r="2371" spans="1:46" s="312" customFormat="1" ht="15" customHeight="1" x14ac:dyDescent="0.25">
      <c r="A2371" s="297"/>
      <c r="B2371" s="297"/>
      <c r="C2371" s="253"/>
      <c r="D2371" s="253"/>
      <c r="E2371" s="253"/>
      <c r="F2371" s="253"/>
      <c r="G2371" s="253"/>
      <c r="H2371" s="253"/>
      <c r="I2371" s="253"/>
      <c r="J2371" s="253"/>
      <c r="K2371" s="253"/>
      <c r="L2371" s="253"/>
      <c r="M2371" s="253"/>
      <c r="N2371" s="253"/>
      <c r="O2371" s="253"/>
      <c r="P2371" s="253"/>
      <c r="Q2371" s="253"/>
      <c r="R2371" s="253"/>
      <c r="S2371" s="253"/>
      <c r="T2371" s="253"/>
      <c r="U2371" s="253"/>
      <c r="V2371" s="253"/>
      <c r="W2371" s="253"/>
      <c r="X2371" s="253"/>
      <c r="Y2371" s="253"/>
      <c r="Z2371" s="253"/>
      <c r="AA2371" s="253"/>
      <c r="AB2371" s="253"/>
      <c r="AC2371" s="253"/>
      <c r="AD2371" s="253"/>
      <c r="AE2371" s="253"/>
      <c r="AF2371" s="253"/>
      <c r="AG2371" s="253"/>
      <c r="AH2371" s="253"/>
      <c r="AI2371" s="253"/>
      <c r="AP2371" s="313"/>
      <c r="AT2371" s="313"/>
    </row>
    <row r="2372" spans="1:46" s="312" customFormat="1" ht="15" customHeight="1" x14ac:dyDescent="0.25">
      <c r="A2372" s="297"/>
      <c r="B2372" s="297"/>
      <c r="C2372" s="253"/>
      <c r="D2372" s="253"/>
      <c r="E2372" s="253"/>
      <c r="F2372" s="253"/>
      <c r="G2372" s="253"/>
      <c r="H2372" s="253"/>
      <c r="I2372" s="253"/>
      <c r="J2372" s="253"/>
      <c r="K2372" s="253"/>
      <c r="L2372" s="253"/>
      <c r="M2372" s="253"/>
      <c r="N2372" s="253"/>
      <c r="O2372" s="253"/>
      <c r="P2372" s="253"/>
      <c r="Q2372" s="253"/>
      <c r="R2372" s="253"/>
      <c r="S2372" s="253"/>
      <c r="T2372" s="253"/>
      <c r="U2372" s="253"/>
      <c r="V2372" s="253"/>
      <c r="W2372" s="253"/>
      <c r="X2372" s="253"/>
      <c r="Y2372" s="253"/>
      <c r="Z2372" s="253"/>
      <c r="AA2372" s="253"/>
      <c r="AB2372" s="253"/>
      <c r="AC2372" s="253"/>
      <c r="AD2372" s="253"/>
      <c r="AE2372" s="253"/>
      <c r="AF2372" s="253"/>
      <c r="AG2372" s="253"/>
      <c r="AH2372" s="253"/>
      <c r="AI2372" s="253"/>
      <c r="AP2372" s="313"/>
      <c r="AT2372" s="313"/>
    </row>
    <row r="2373" spans="1:46" s="312" customFormat="1" ht="15" customHeight="1" x14ac:dyDescent="0.25">
      <c r="A2373" s="297"/>
      <c r="B2373" s="297"/>
      <c r="C2373" s="253"/>
      <c r="D2373" s="253"/>
      <c r="E2373" s="253"/>
      <c r="F2373" s="253"/>
      <c r="G2373" s="253"/>
      <c r="H2373" s="253"/>
      <c r="I2373" s="253"/>
      <c r="J2373" s="253"/>
      <c r="K2373" s="253"/>
      <c r="L2373" s="253"/>
      <c r="M2373" s="253"/>
      <c r="N2373" s="253"/>
      <c r="O2373" s="253"/>
      <c r="P2373" s="253"/>
      <c r="Q2373" s="253"/>
      <c r="R2373" s="253"/>
      <c r="S2373" s="253"/>
      <c r="T2373" s="253"/>
      <c r="U2373" s="253"/>
      <c r="V2373" s="253"/>
      <c r="W2373" s="253"/>
      <c r="X2373" s="253"/>
      <c r="Y2373" s="253"/>
      <c r="Z2373" s="253"/>
      <c r="AA2373" s="253"/>
      <c r="AB2373" s="253"/>
      <c r="AC2373" s="253"/>
      <c r="AD2373" s="253"/>
      <c r="AE2373" s="253"/>
      <c r="AF2373" s="253"/>
      <c r="AG2373" s="253"/>
      <c r="AH2373" s="253"/>
      <c r="AI2373" s="253"/>
      <c r="AP2373" s="313"/>
      <c r="AT2373" s="313"/>
    </row>
    <row r="2374" spans="1:46" s="312" customFormat="1" ht="15" customHeight="1" x14ac:dyDescent="0.25">
      <c r="A2374" s="297"/>
      <c r="B2374" s="297"/>
      <c r="C2374" s="253"/>
      <c r="D2374" s="253"/>
      <c r="E2374" s="253"/>
      <c r="F2374" s="253"/>
      <c r="G2374" s="253"/>
      <c r="H2374" s="253"/>
      <c r="I2374" s="253"/>
      <c r="J2374" s="253"/>
      <c r="K2374" s="253"/>
      <c r="L2374" s="253"/>
      <c r="M2374" s="253"/>
      <c r="N2374" s="253"/>
      <c r="O2374" s="253"/>
      <c r="P2374" s="253"/>
      <c r="Q2374" s="253"/>
      <c r="R2374" s="253"/>
      <c r="S2374" s="253"/>
      <c r="T2374" s="253"/>
      <c r="U2374" s="253"/>
      <c r="V2374" s="253"/>
      <c r="W2374" s="253"/>
      <c r="X2374" s="253"/>
      <c r="Y2374" s="253"/>
      <c r="Z2374" s="253"/>
      <c r="AA2374" s="253"/>
      <c r="AB2374" s="253"/>
      <c r="AC2374" s="253"/>
      <c r="AD2374" s="253"/>
      <c r="AE2374" s="253"/>
      <c r="AF2374" s="253"/>
      <c r="AG2374" s="253"/>
      <c r="AH2374" s="253"/>
      <c r="AI2374" s="253"/>
      <c r="AP2374" s="313"/>
      <c r="AT2374" s="313"/>
    </row>
    <row r="2375" spans="1:46" s="312" customFormat="1" ht="15" customHeight="1" x14ac:dyDescent="0.25">
      <c r="A2375" s="297"/>
      <c r="B2375" s="297"/>
      <c r="C2375" s="253"/>
      <c r="D2375" s="253"/>
      <c r="E2375" s="253"/>
      <c r="F2375" s="253"/>
      <c r="G2375" s="253"/>
      <c r="H2375" s="253"/>
      <c r="I2375" s="253"/>
      <c r="J2375" s="253"/>
      <c r="K2375" s="253"/>
      <c r="L2375" s="253"/>
      <c r="M2375" s="253"/>
      <c r="N2375" s="253"/>
      <c r="O2375" s="253"/>
      <c r="P2375" s="253"/>
      <c r="Q2375" s="253"/>
      <c r="R2375" s="253"/>
      <c r="S2375" s="253"/>
      <c r="T2375" s="253"/>
      <c r="U2375" s="253"/>
      <c r="V2375" s="253"/>
      <c r="W2375" s="253"/>
      <c r="X2375" s="253"/>
      <c r="Y2375" s="253"/>
      <c r="Z2375" s="253"/>
      <c r="AA2375" s="253"/>
      <c r="AB2375" s="253"/>
      <c r="AC2375" s="253"/>
      <c r="AD2375" s="253"/>
      <c r="AE2375" s="253"/>
      <c r="AF2375" s="253"/>
      <c r="AG2375" s="253"/>
      <c r="AH2375" s="253"/>
      <c r="AI2375" s="253"/>
      <c r="AP2375" s="313"/>
      <c r="AT2375" s="313"/>
    </row>
    <row r="2376" spans="1:46" s="312" customFormat="1" ht="15" customHeight="1" x14ac:dyDescent="0.25">
      <c r="A2376" s="297"/>
      <c r="B2376" s="297"/>
      <c r="C2376" s="253"/>
      <c r="D2376" s="253"/>
      <c r="E2376" s="253"/>
      <c r="F2376" s="253"/>
      <c r="G2376" s="253"/>
      <c r="H2376" s="253"/>
      <c r="I2376" s="253"/>
      <c r="J2376" s="253"/>
      <c r="K2376" s="253"/>
      <c r="L2376" s="253"/>
      <c r="M2376" s="253"/>
      <c r="N2376" s="253"/>
      <c r="O2376" s="253"/>
      <c r="P2376" s="253"/>
      <c r="Q2376" s="253"/>
      <c r="R2376" s="253"/>
      <c r="S2376" s="253"/>
      <c r="T2376" s="253"/>
      <c r="U2376" s="253"/>
      <c r="V2376" s="253"/>
      <c r="W2376" s="253"/>
      <c r="X2376" s="253"/>
      <c r="Y2376" s="253"/>
      <c r="Z2376" s="253"/>
      <c r="AA2376" s="253"/>
      <c r="AB2376" s="253"/>
      <c r="AC2376" s="253"/>
      <c r="AD2376" s="253"/>
      <c r="AE2376" s="253"/>
      <c r="AF2376" s="253"/>
      <c r="AG2376" s="253"/>
      <c r="AH2376" s="253"/>
      <c r="AI2376" s="253"/>
      <c r="AP2376" s="313"/>
      <c r="AT2376" s="313"/>
    </row>
    <row r="2377" spans="1:46" s="312" customFormat="1" ht="15" customHeight="1" x14ac:dyDescent="0.25">
      <c r="A2377" s="297"/>
      <c r="B2377" s="297"/>
      <c r="C2377" s="253"/>
      <c r="D2377" s="253"/>
      <c r="E2377" s="253"/>
      <c r="F2377" s="253"/>
      <c r="G2377" s="253"/>
      <c r="H2377" s="253"/>
      <c r="I2377" s="253"/>
      <c r="J2377" s="253"/>
      <c r="K2377" s="253"/>
      <c r="L2377" s="253"/>
      <c r="M2377" s="253"/>
      <c r="N2377" s="253"/>
      <c r="O2377" s="253"/>
      <c r="P2377" s="253"/>
      <c r="Q2377" s="253"/>
      <c r="R2377" s="253"/>
      <c r="S2377" s="253"/>
      <c r="T2377" s="253"/>
      <c r="U2377" s="253"/>
      <c r="V2377" s="253"/>
      <c r="W2377" s="253"/>
      <c r="X2377" s="253"/>
      <c r="Y2377" s="253"/>
      <c r="Z2377" s="253"/>
      <c r="AA2377" s="253"/>
      <c r="AB2377" s="253"/>
      <c r="AC2377" s="253"/>
      <c r="AD2377" s="253"/>
      <c r="AE2377" s="253"/>
      <c r="AF2377" s="253"/>
      <c r="AG2377" s="253"/>
      <c r="AH2377" s="253"/>
      <c r="AI2377" s="253"/>
      <c r="AP2377" s="313"/>
      <c r="AT2377" s="313"/>
    </row>
    <row r="2378" spans="1:46" s="312" customFormat="1" ht="15" customHeight="1" x14ac:dyDescent="0.25">
      <c r="A2378" s="297"/>
      <c r="B2378" s="297"/>
      <c r="C2378" s="253"/>
      <c r="D2378" s="253"/>
      <c r="E2378" s="253"/>
      <c r="F2378" s="253"/>
      <c r="G2378" s="253"/>
      <c r="H2378" s="253"/>
      <c r="I2378" s="253"/>
      <c r="J2378" s="253"/>
      <c r="K2378" s="253"/>
      <c r="L2378" s="253"/>
      <c r="M2378" s="253"/>
      <c r="N2378" s="253"/>
      <c r="O2378" s="253"/>
      <c r="P2378" s="253"/>
      <c r="Q2378" s="253"/>
      <c r="R2378" s="253"/>
      <c r="S2378" s="253"/>
      <c r="T2378" s="253"/>
      <c r="U2378" s="253"/>
      <c r="V2378" s="253"/>
      <c r="W2378" s="253"/>
      <c r="X2378" s="253"/>
      <c r="Y2378" s="253"/>
      <c r="Z2378" s="253"/>
      <c r="AA2378" s="253"/>
      <c r="AB2378" s="253"/>
      <c r="AC2378" s="253"/>
      <c r="AD2378" s="253"/>
      <c r="AE2378" s="253"/>
      <c r="AF2378" s="253"/>
      <c r="AG2378" s="253"/>
      <c r="AH2378" s="253"/>
      <c r="AI2378" s="253"/>
      <c r="AP2378" s="313"/>
      <c r="AT2378" s="313"/>
    </row>
    <row r="2379" spans="1:46" s="312" customFormat="1" ht="15" customHeight="1" x14ac:dyDescent="0.25">
      <c r="A2379" s="297"/>
      <c r="B2379" s="297"/>
      <c r="C2379" s="253"/>
      <c r="D2379" s="253"/>
      <c r="E2379" s="253"/>
      <c r="F2379" s="253"/>
      <c r="G2379" s="253"/>
      <c r="H2379" s="253"/>
      <c r="I2379" s="253"/>
      <c r="J2379" s="253"/>
      <c r="K2379" s="253"/>
      <c r="L2379" s="253"/>
      <c r="M2379" s="253"/>
      <c r="N2379" s="253"/>
      <c r="O2379" s="253"/>
      <c r="P2379" s="253"/>
      <c r="Q2379" s="253"/>
      <c r="R2379" s="253"/>
      <c r="S2379" s="253"/>
      <c r="T2379" s="253"/>
      <c r="U2379" s="253"/>
      <c r="V2379" s="253"/>
      <c r="W2379" s="253"/>
      <c r="X2379" s="253"/>
      <c r="Y2379" s="253"/>
      <c r="Z2379" s="253"/>
      <c r="AA2379" s="253"/>
      <c r="AB2379" s="253"/>
      <c r="AC2379" s="253"/>
      <c r="AD2379" s="253"/>
      <c r="AE2379" s="253"/>
      <c r="AF2379" s="253"/>
      <c r="AG2379" s="253"/>
      <c r="AH2379" s="253"/>
      <c r="AI2379" s="253"/>
      <c r="AP2379" s="313"/>
      <c r="AT2379" s="313"/>
    </row>
    <row r="2380" spans="1:46" s="312" customFormat="1" ht="15" customHeight="1" x14ac:dyDescent="0.25">
      <c r="A2380" s="297"/>
      <c r="B2380" s="297"/>
      <c r="C2380" s="253"/>
      <c r="D2380" s="253"/>
      <c r="E2380" s="253"/>
      <c r="F2380" s="253"/>
      <c r="G2380" s="253"/>
      <c r="H2380" s="253"/>
      <c r="I2380" s="253"/>
      <c r="J2380" s="253"/>
      <c r="K2380" s="253"/>
      <c r="L2380" s="253"/>
      <c r="M2380" s="253"/>
      <c r="N2380" s="253"/>
      <c r="O2380" s="253"/>
      <c r="P2380" s="253"/>
      <c r="Q2380" s="253"/>
      <c r="R2380" s="253"/>
      <c r="S2380" s="253"/>
      <c r="T2380" s="253"/>
      <c r="U2380" s="253"/>
      <c r="V2380" s="253"/>
      <c r="W2380" s="253"/>
      <c r="X2380" s="253"/>
      <c r="Y2380" s="253"/>
      <c r="Z2380" s="253"/>
      <c r="AA2380" s="253"/>
      <c r="AB2380" s="253"/>
      <c r="AC2380" s="253"/>
      <c r="AD2380" s="253"/>
      <c r="AE2380" s="253"/>
      <c r="AF2380" s="253"/>
      <c r="AG2380" s="253"/>
      <c r="AH2380" s="253"/>
      <c r="AI2380" s="253"/>
      <c r="AP2380" s="313"/>
      <c r="AT2380" s="313"/>
    </row>
    <row r="2381" spans="1:46" s="312" customFormat="1" ht="15" customHeight="1" x14ac:dyDescent="0.25">
      <c r="A2381" s="297"/>
      <c r="B2381" s="297"/>
      <c r="C2381" s="253"/>
      <c r="D2381" s="253"/>
      <c r="E2381" s="253"/>
      <c r="F2381" s="253"/>
      <c r="G2381" s="253"/>
      <c r="H2381" s="253"/>
      <c r="I2381" s="253"/>
      <c r="J2381" s="253"/>
      <c r="K2381" s="253"/>
      <c r="L2381" s="253"/>
      <c r="M2381" s="253"/>
      <c r="N2381" s="253"/>
      <c r="O2381" s="253"/>
      <c r="P2381" s="253"/>
      <c r="Q2381" s="253"/>
      <c r="R2381" s="253"/>
      <c r="S2381" s="253"/>
      <c r="T2381" s="253"/>
      <c r="U2381" s="253"/>
      <c r="V2381" s="253"/>
      <c r="W2381" s="253"/>
      <c r="X2381" s="253"/>
      <c r="Y2381" s="253"/>
      <c r="Z2381" s="253"/>
      <c r="AA2381" s="253"/>
      <c r="AB2381" s="253"/>
      <c r="AC2381" s="253"/>
      <c r="AD2381" s="253"/>
      <c r="AE2381" s="253"/>
      <c r="AF2381" s="253"/>
      <c r="AG2381" s="253"/>
      <c r="AH2381" s="253"/>
      <c r="AI2381" s="253"/>
      <c r="AP2381" s="313"/>
      <c r="AT2381" s="313"/>
    </row>
    <row r="2382" spans="1:46" s="312" customFormat="1" ht="15" customHeight="1" x14ac:dyDescent="0.25">
      <c r="A2382" s="297"/>
      <c r="B2382" s="297"/>
      <c r="C2382" s="253"/>
      <c r="D2382" s="253"/>
      <c r="E2382" s="253"/>
      <c r="F2382" s="253"/>
      <c r="G2382" s="253"/>
      <c r="H2382" s="253"/>
      <c r="I2382" s="253"/>
      <c r="J2382" s="253"/>
      <c r="K2382" s="253"/>
      <c r="L2382" s="253"/>
      <c r="M2382" s="253"/>
      <c r="N2382" s="253"/>
      <c r="O2382" s="253"/>
      <c r="P2382" s="253"/>
      <c r="Q2382" s="253"/>
      <c r="R2382" s="253"/>
      <c r="S2382" s="253"/>
      <c r="T2382" s="253"/>
      <c r="U2382" s="253"/>
      <c r="V2382" s="253"/>
      <c r="W2382" s="253"/>
      <c r="X2382" s="253"/>
      <c r="Y2382" s="253"/>
      <c r="Z2382" s="253"/>
      <c r="AA2382" s="253"/>
      <c r="AB2382" s="253"/>
      <c r="AC2382" s="253"/>
      <c r="AD2382" s="253"/>
      <c r="AE2382" s="253"/>
      <c r="AF2382" s="253"/>
      <c r="AG2382" s="253"/>
      <c r="AH2382" s="253"/>
      <c r="AI2382" s="253"/>
      <c r="AP2382" s="313"/>
      <c r="AT2382" s="313"/>
    </row>
    <row r="2383" spans="1:46" s="312" customFormat="1" ht="15" customHeight="1" x14ac:dyDescent="0.25">
      <c r="A2383" s="297"/>
      <c r="B2383" s="297"/>
      <c r="C2383" s="253"/>
      <c r="D2383" s="253"/>
      <c r="E2383" s="253"/>
      <c r="F2383" s="253"/>
      <c r="G2383" s="253"/>
      <c r="H2383" s="253"/>
      <c r="I2383" s="253"/>
      <c r="J2383" s="253"/>
      <c r="K2383" s="253"/>
      <c r="L2383" s="253"/>
      <c r="M2383" s="253"/>
      <c r="N2383" s="253"/>
      <c r="O2383" s="253"/>
      <c r="P2383" s="253"/>
      <c r="Q2383" s="253"/>
      <c r="R2383" s="253"/>
      <c r="S2383" s="253"/>
      <c r="T2383" s="253"/>
      <c r="U2383" s="253"/>
      <c r="V2383" s="253"/>
      <c r="W2383" s="253"/>
      <c r="X2383" s="253"/>
      <c r="Y2383" s="253"/>
      <c r="Z2383" s="253"/>
      <c r="AA2383" s="253"/>
      <c r="AB2383" s="253"/>
      <c r="AC2383" s="253"/>
      <c r="AD2383" s="253"/>
      <c r="AE2383" s="253"/>
      <c r="AF2383" s="253"/>
      <c r="AG2383" s="253"/>
      <c r="AH2383" s="253"/>
      <c r="AI2383" s="253"/>
      <c r="AP2383" s="313"/>
      <c r="AT2383" s="313"/>
    </row>
    <row r="2384" spans="1:46" s="312" customFormat="1" ht="15" customHeight="1" x14ac:dyDescent="0.25">
      <c r="A2384" s="297"/>
      <c r="B2384" s="297"/>
      <c r="C2384" s="253"/>
      <c r="D2384" s="253"/>
      <c r="E2384" s="253"/>
      <c r="F2384" s="253"/>
      <c r="G2384" s="253"/>
      <c r="H2384" s="253"/>
      <c r="I2384" s="253"/>
      <c r="J2384" s="253"/>
      <c r="K2384" s="253"/>
      <c r="L2384" s="253"/>
      <c r="M2384" s="253"/>
      <c r="N2384" s="253"/>
      <c r="O2384" s="253"/>
      <c r="P2384" s="253"/>
      <c r="Q2384" s="253"/>
      <c r="R2384" s="253"/>
      <c r="S2384" s="253"/>
      <c r="T2384" s="253"/>
      <c r="U2384" s="253"/>
      <c r="V2384" s="253"/>
      <c r="W2384" s="253"/>
      <c r="X2384" s="253"/>
      <c r="Y2384" s="253"/>
      <c r="Z2384" s="253"/>
      <c r="AA2384" s="253"/>
      <c r="AB2384" s="253"/>
      <c r="AC2384" s="253"/>
      <c r="AD2384" s="253"/>
      <c r="AE2384" s="253"/>
      <c r="AF2384" s="253"/>
      <c r="AG2384" s="253"/>
      <c r="AH2384" s="253"/>
      <c r="AI2384" s="253"/>
      <c r="AP2384" s="313"/>
      <c r="AT2384" s="313"/>
    </row>
    <row r="2385" spans="1:46" s="312" customFormat="1" ht="15" customHeight="1" x14ac:dyDescent="0.25">
      <c r="A2385" s="297"/>
      <c r="B2385" s="297"/>
      <c r="C2385" s="253"/>
      <c r="D2385" s="253"/>
      <c r="E2385" s="253"/>
      <c r="F2385" s="253"/>
      <c r="G2385" s="253"/>
      <c r="H2385" s="253"/>
      <c r="I2385" s="253"/>
      <c r="J2385" s="253"/>
      <c r="K2385" s="253"/>
      <c r="L2385" s="253"/>
      <c r="M2385" s="253"/>
      <c r="N2385" s="253"/>
      <c r="O2385" s="253"/>
      <c r="P2385" s="253"/>
      <c r="Q2385" s="253"/>
      <c r="R2385" s="253"/>
      <c r="S2385" s="253"/>
      <c r="T2385" s="253"/>
      <c r="U2385" s="253"/>
      <c r="V2385" s="253"/>
      <c r="W2385" s="253"/>
      <c r="X2385" s="253"/>
      <c r="Y2385" s="253"/>
      <c r="Z2385" s="253"/>
      <c r="AA2385" s="253"/>
      <c r="AB2385" s="253"/>
      <c r="AC2385" s="253"/>
      <c r="AD2385" s="253"/>
      <c r="AE2385" s="253"/>
      <c r="AF2385" s="253"/>
      <c r="AG2385" s="253"/>
      <c r="AH2385" s="253"/>
      <c r="AI2385" s="253"/>
      <c r="AP2385" s="313"/>
      <c r="AT2385" s="313"/>
    </row>
    <row r="2386" spans="1:46" s="312" customFormat="1" ht="15" customHeight="1" x14ac:dyDescent="0.25">
      <c r="A2386" s="297"/>
      <c r="B2386" s="297"/>
      <c r="C2386" s="253"/>
      <c r="D2386" s="253"/>
      <c r="E2386" s="253"/>
      <c r="F2386" s="253"/>
      <c r="G2386" s="253"/>
      <c r="H2386" s="253"/>
      <c r="I2386" s="253"/>
      <c r="J2386" s="253"/>
      <c r="K2386" s="253"/>
      <c r="L2386" s="253"/>
      <c r="M2386" s="253"/>
      <c r="N2386" s="253"/>
      <c r="O2386" s="253"/>
      <c r="P2386" s="253"/>
      <c r="Q2386" s="253"/>
      <c r="R2386" s="253"/>
      <c r="S2386" s="253"/>
      <c r="T2386" s="253"/>
      <c r="U2386" s="253"/>
      <c r="V2386" s="253"/>
      <c r="W2386" s="253"/>
      <c r="X2386" s="253"/>
      <c r="Y2386" s="253"/>
      <c r="Z2386" s="253"/>
      <c r="AA2386" s="253"/>
      <c r="AB2386" s="253"/>
      <c r="AC2386" s="253"/>
      <c r="AD2386" s="253"/>
      <c r="AE2386" s="253"/>
      <c r="AF2386" s="253"/>
      <c r="AG2386" s="253"/>
      <c r="AH2386" s="253"/>
      <c r="AI2386" s="253"/>
      <c r="AP2386" s="313"/>
      <c r="AT2386" s="313"/>
    </row>
    <row r="2387" spans="1:46" s="312" customFormat="1" ht="15" customHeight="1" x14ac:dyDescent="0.25">
      <c r="A2387" s="297"/>
      <c r="B2387" s="297"/>
      <c r="C2387" s="253"/>
      <c r="D2387" s="253"/>
      <c r="E2387" s="253"/>
      <c r="F2387" s="253"/>
      <c r="G2387" s="253"/>
      <c r="H2387" s="253"/>
      <c r="I2387" s="253"/>
      <c r="J2387" s="253"/>
      <c r="K2387" s="253"/>
      <c r="L2387" s="253"/>
      <c r="M2387" s="253"/>
      <c r="N2387" s="253"/>
      <c r="O2387" s="253"/>
      <c r="P2387" s="253"/>
      <c r="Q2387" s="253"/>
      <c r="R2387" s="253"/>
      <c r="S2387" s="253"/>
      <c r="T2387" s="253"/>
      <c r="U2387" s="253"/>
      <c r="V2387" s="253"/>
      <c r="W2387" s="253"/>
      <c r="X2387" s="253"/>
      <c r="Y2387" s="253"/>
      <c r="Z2387" s="253"/>
      <c r="AA2387" s="253"/>
      <c r="AB2387" s="253"/>
      <c r="AC2387" s="253"/>
      <c r="AD2387" s="253"/>
      <c r="AE2387" s="253"/>
      <c r="AF2387" s="253"/>
      <c r="AG2387" s="253"/>
      <c r="AH2387" s="253"/>
      <c r="AI2387" s="253"/>
      <c r="AP2387" s="313"/>
      <c r="AT2387" s="313"/>
    </row>
    <row r="2388" spans="1:46" s="312" customFormat="1" ht="15" customHeight="1" x14ac:dyDescent="0.25">
      <c r="A2388" s="297"/>
      <c r="B2388" s="297"/>
      <c r="C2388" s="253"/>
      <c r="D2388" s="253"/>
      <c r="E2388" s="253"/>
      <c r="F2388" s="253"/>
      <c r="G2388" s="253"/>
      <c r="H2388" s="253"/>
      <c r="I2388" s="253"/>
      <c r="J2388" s="253"/>
      <c r="K2388" s="253"/>
      <c r="L2388" s="253"/>
      <c r="M2388" s="253"/>
      <c r="N2388" s="253"/>
      <c r="O2388" s="253"/>
      <c r="P2388" s="253"/>
      <c r="Q2388" s="253"/>
      <c r="R2388" s="253"/>
      <c r="S2388" s="253"/>
      <c r="T2388" s="253"/>
      <c r="U2388" s="253"/>
      <c r="V2388" s="253"/>
      <c r="W2388" s="253"/>
      <c r="X2388" s="253"/>
      <c r="Y2388" s="253"/>
      <c r="Z2388" s="253"/>
      <c r="AA2388" s="253"/>
      <c r="AB2388" s="253"/>
      <c r="AC2388" s="253"/>
      <c r="AD2388" s="253"/>
      <c r="AE2388" s="253"/>
      <c r="AF2388" s="253"/>
      <c r="AG2388" s="253"/>
      <c r="AH2388" s="253"/>
      <c r="AI2388" s="253"/>
      <c r="AP2388" s="313"/>
      <c r="AT2388" s="313"/>
    </row>
    <row r="2389" spans="1:46" s="312" customFormat="1" ht="15" customHeight="1" x14ac:dyDescent="0.25">
      <c r="A2389" s="297"/>
      <c r="B2389" s="297"/>
      <c r="C2389" s="253"/>
      <c r="D2389" s="253"/>
      <c r="E2389" s="253"/>
      <c r="F2389" s="253"/>
      <c r="G2389" s="253"/>
      <c r="H2389" s="253"/>
      <c r="I2389" s="253"/>
      <c r="J2389" s="253"/>
      <c r="K2389" s="253"/>
      <c r="L2389" s="253"/>
      <c r="M2389" s="253"/>
      <c r="N2389" s="253"/>
      <c r="O2389" s="253"/>
      <c r="P2389" s="253"/>
      <c r="Q2389" s="253"/>
      <c r="R2389" s="253"/>
      <c r="S2389" s="253"/>
      <c r="T2389" s="253"/>
      <c r="U2389" s="253"/>
      <c r="V2389" s="253"/>
      <c r="W2389" s="253"/>
      <c r="X2389" s="253"/>
      <c r="Y2389" s="253"/>
      <c r="Z2389" s="253"/>
      <c r="AA2389" s="253"/>
      <c r="AB2389" s="253"/>
      <c r="AC2389" s="253"/>
      <c r="AD2389" s="253"/>
      <c r="AE2389" s="253"/>
      <c r="AF2389" s="253"/>
      <c r="AG2389" s="253"/>
      <c r="AH2389" s="253"/>
      <c r="AI2389" s="253"/>
      <c r="AP2389" s="313"/>
      <c r="AT2389" s="313"/>
    </row>
    <row r="2390" spans="1:46" s="312" customFormat="1" ht="15" customHeight="1" x14ac:dyDescent="0.25">
      <c r="A2390" s="297"/>
      <c r="B2390" s="297"/>
      <c r="C2390" s="253"/>
      <c r="D2390" s="253"/>
      <c r="E2390" s="253"/>
      <c r="F2390" s="253"/>
      <c r="G2390" s="253"/>
      <c r="H2390" s="253"/>
      <c r="I2390" s="253"/>
      <c r="J2390" s="253"/>
      <c r="K2390" s="253"/>
      <c r="L2390" s="253"/>
      <c r="M2390" s="253"/>
      <c r="N2390" s="253"/>
      <c r="O2390" s="253"/>
      <c r="P2390" s="253"/>
      <c r="Q2390" s="253"/>
      <c r="R2390" s="253"/>
      <c r="S2390" s="253"/>
      <c r="T2390" s="253"/>
      <c r="U2390" s="253"/>
      <c r="V2390" s="253"/>
      <c r="W2390" s="253"/>
      <c r="X2390" s="253"/>
      <c r="Y2390" s="253"/>
      <c r="Z2390" s="253"/>
      <c r="AA2390" s="253"/>
      <c r="AB2390" s="253"/>
      <c r="AC2390" s="253"/>
      <c r="AD2390" s="253"/>
      <c r="AE2390" s="253"/>
      <c r="AF2390" s="253"/>
      <c r="AG2390" s="253"/>
      <c r="AH2390" s="253"/>
      <c r="AI2390" s="253"/>
      <c r="AP2390" s="313"/>
      <c r="AT2390" s="313"/>
    </row>
    <row r="2391" spans="1:46" s="312" customFormat="1" ht="15" customHeight="1" x14ac:dyDescent="0.25">
      <c r="A2391" s="297"/>
      <c r="B2391" s="297"/>
      <c r="C2391" s="253"/>
      <c r="D2391" s="253"/>
      <c r="E2391" s="253"/>
      <c r="F2391" s="253"/>
      <c r="G2391" s="253"/>
      <c r="H2391" s="253"/>
      <c r="I2391" s="253"/>
      <c r="J2391" s="253"/>
      <c r="K2391" s="253"/>
      <c r="L2391" s="253"/>
      <c r="M2391" s="253"/>
      <c r="N2391" s="253"/>
      <c r="O2391" s="253"/>
      <c r="P2391" s="253"/>
      <c r="Q2391" s="253"/>
      <c r="R2391" s="253"/>
      <c r="S2391" s="253"/>
      <c r="T2391" s="253"/>
      <c r="U2391" s="253"/>
      <c r="V2391" s="253"/>
      <c r="W2391" s="253"/>
      <c r="X2391" s="253"/>
      <c r="Y2391" s="253"/>
      <c r="Z2391" s="253"/>
      <c r="AA2391" s="253"/>
      <c r="AB2391" s="253"/>
      <c r="AC2391" s="253"/>
      <c r="AD2391" s="253"/>
      <c r="AE2391" s="253"/>
      <c r="AF2391" s="253"/>
      <c r="AG2391" s="253"/>
      <c r="AH2391" s="253"/>
      <c r="AI2391" s="253"/>
      <c r="AP2391" s="313"/>
      <c r="AT2391" s="313"/>
    </row>
    <row r="2392" spans="1:46" s="312" customFormat="1" ht="15" customHeight="1" x14ac:dyDescent="0.25">
      <c r="A2392" s="297"/>
      <c r="B2392" s="297"/>
      <c r="C2392" s="253"/>
      <c r="D2392" s="253"/>
      <c r="E2392" s="253"/>
      <c r="F2392" s="253"/>
      <c r="G2392" s="253"/>
      <c r="H2392" s="253"/>
      <c r="I2392" s="253"/>
      <c r="J2392" s="253"/>
      <c r="K2392" s="253"/>
      <c r="L2392" s="253"/>
      <c r="M2392" s="253"/>
      <c r="N2392" s="253"/>
      <c r="O2392" s="253"/>
      <c r="P2392" s="253"/>
      <c r="Q2392" s="253"/>
      <c r="R2392" s="253"/>
      <c r="S2392" s="253"/>
      <c r="T2392" s="253"/>
      <c r="U2392" s="253"/>
      <c r="V2392" s="253"/>
      <c r="W2392" s="253"/>
      <c r="X2392" s="253"/>
      <c r="Y2392" s="253"/>
      <c r="Z2392" s="253"/>
      <c r="AA2392" s="253"/>
      <c r="AB2392" s="253"/>
      <c r="AC2392" s="253"/>
      <c r="AD2392" s="253"/>
      <c r="AE2392" s="253"/>
      <c r="AF2392" s="253"/>
      <c r="AG2392" s="253"/>
      <c r="AH2392" s="253"/>
      <c r="AI2392" s="253"/>
      <c r="AP2392" s="313"/>
      <c r="AT2392" s="313"/>
    </row>
    <row r="2393" spans="1:46" s="312" customFormat="1" ht="15" customHeight="1" x14ac:dyDescent="0.25">
      <c r="A2393" s="297"/>
      <c r="B2393" s="297"/>
      <c r="C2393" s="253"/>
      <c r="D2393" s="253"/>
      <c r="E2393" s="253"/>
      <c r="F2393" s="253"/>
      <c r="G2393" s="253"/>
      <c r="H2393" s="253"/>
      <c r="I2393" s="253"/>
      <c r="J2393" s="253"/>
      <c r="K2393" s="253"/>
      <c r="L2393" s="253"/>
      <c r="M2393" s="253"/>
      <c r="N2393" s="253"/>
      <c r="O2393" s="253"/>
      <c r="P2393" s="253"/>
      <c r="Q2393" s="253"/>
      <c r="R2393" s="253"/>
      <c r="S2393" s="253"/>
      <c r="T2393" s="253"/>
      <c r="U2393" s="253"/>
      <c r="V2393" s="253"/>
      <c r="W2393" s="253"/>
      <c r="X2393" s="253"/>
      <c r="Y2393" s="253"/>
      <c r="Z2393" s="253"/>
      <c r="AA2393" s="253"/>
      <c r="AB2393" s="253"/>
      <c r="AC2393" s="253"/>
      <c r="AD2393" s="253"/>
      <c r="AE2393" s="253"/>
      <c r="AF2393" s="253"/>
      <c r="AG2393" s="253"/>
      <c r="AH2393" s="253"/>
      <c r="AI2393" s="253"/>
      <c r="AP2393" s="313"/>
      <c r="AT2393" s="313"/>
    </row>
    <row r="2394" spans="1:46" s="312" customFormat="1" ht="15" customHeight="1" x14ac:dyDescent="0.25">
      <c r="A2394" s="297"/>
      <c r="B2394" s="297"/>
      <c r="C2394" s="253"/>
      <c r="D2394" s="253"/>
      <c r="E2394" s="253"/>
      <c r="F2394" s="253"/>
      <c r="G2394" s="253"/>
      <c r="H2394" s="253"/>
      <c r="I2394" s="253"/>
      <c r="J2394" s="253"/>
      <c r="K2394" s="253"/>
      <c r="L2394" s="253"/>
      <c r="M2394" s="253"/>
      <c r="N2394" s="253"/>
      <c r="O2394" s="253"/>
      <c r="P2394" s="253"/>
      <c r="Q2394" s="253"/>
      <c r="R2394" s="253"/>
      <c r="S2394" s="253"/>
      <c r="T2394" s="253"/>
      <c r="U2394" s="253"/>
      <c r="V2394" s="253"/>
      <c r="W2394" s="253"/>
      <c r="X2394" s="253"/>
      <c r="Y2394" s="253"/>
      <c r="Z2394" s="253"/>
      <c r="AA2394" s="253"/>
      <c r="AB2394" s="253"/>
      <c r="AC2394" s="253"/>
      <c r="AD2394" s="253"/>
      <c r="AE2394" s="253"/>
      <c r="AF2394" s="253"/>
      <c r="AG2394" s="253"/>
      <c r="AH2394" s="253"/>
      <c r="AI2394" s="253"/>
      <c r="AP2394" s="313"/>
      <c r="AT2394" s="313"/>
    </row>
    <row r="2395" spans="1:46" s="312" customFormat="1" ht="15" customHeight="1" x14ac:dyDescent="0.25">
      <c r="A2395" s="297"/>
      <c r="B2395" s="297"/>
      <c r="C2395" s="253"/>
      <c r="D2395" s="253"/>
      <c r="E2395" s="253"/>
      <c r="F2395" s="253"/>
      <c r="G2395" s="253"/>
      <c r="H2395" s="253"/>
      <c r="I2395" s="253"/>
      <c r="J2395" s="253"/>
      <c r="K2395" s="253"/>
      <c r="L2395" s="253"/>
      <c r="M2395" s="253"/>
      <c r="N2395" s="253"/>
      <c r="O2395" s="253"/>
      <c r="P2395" s="253"/>
      <c r="Q2395" s="253"/>
      <c r="R2395" s="253"/>
      <c r="S2395" s="253"/>
      <c r="T2395" s="253"/>
      <c r="U2395" s="253"/>
      <c r="V2395" s="253"/>
      <c r="W2395" s="253"/>
      <c r="X2395" s="253"/>
      <c r="Y2395" s="253"/>
      <c r="Z2395" s="253"/>
      <c r="AA2395" s="253"/>
      <c r="AB2395" s="253"/>
      <c r="AC2395" s="253"/>
      <c r="AD2395" s="253"/>
      <c r="AE2395" s="253"/>
      <c r="AF2395" s="253"/>
      <c r="AG2395" s="253"/>
      <c r="AH2395" s="253"/>
      <c r="AI2395" s="253"/>
      <c r="AP2395" s="313"/>
      <c r="AT2395" s="313"/>
    </row>
    <row r="2396" spans="1:46" s="312" customFormat="1" ht="15" customHeight="1" x14ac:dyDescent="0.25">
      <c r="A2396" s="297"/>
      <c r="B2396" s="297"/>
      <c r="C2396" s="253"/>
      <c r="D2396" s="253"/>
      <c r="E2396" s="253"/>
      <c r="F2396" s="253"/>
      <c r="G2396" s="253"/>
      <c r="H2396" s="253"/>
      <c r="I2396" s="253"/>
      <c r="J2396" s="253"/>
      <c r="K2396" s="253"/>
      <c r="L2396" s="253"/>
      <c r="M2396" s="253"/>
      <c r="N2396" s="253"/>
      <c r="O2396" s="253"/>
      <c r="P2396" s="253"/>
      <c r="Q2396" s="253"/>
      <c r="R2396" s="253"/>
      <c r="S2396" s="253"/>
      <c r="T2396" s="253"/>
      <c r="U2396" s="253"/>
      <c r="V2396" s="253"/>
      <c r="W2396" s="253"/>
      <c r="X2396" s="253"/>
      <c r="Y2396" s="253"/>
      <c r="Z2396" s="253"/>
      <c r="AA2396" s="253"/>
      <c r="AB2396" s="253"/>
      <c r="AC2396" s="253"/>
      <c r="AD2396" s="253"/>
      <c r="AE2396" s="253"/>
      <c r="AF2396" s="253"/>
      <c r="AG2396" s="253"/>
      <c r="AH2396" s="253"/>
      <c r="AI2396" s="253"/>
      <c r="AP2396" s="313"/>
      <c r="AT2396" s="313"/>
    </row>
    <row r="2397" spans="1:46" s="312" customFormat="1" ht="15" customHeight="1" x14ac:dyDescent="0.25">
      <c r="A2397" s="297"/>
      <c r="B2397" s="297"/>
      <c r="C2397" s="253"/>
      <c r="D2397" s="253"/>
      <c r="E2397" s="253"/>
      <c r="F2397" s="253"/>
      <c r="G2397" s="253"/>
      <c r="H2397" s="253"/>
      <c r="I2397" s="253"/>
      <c r="J2397" s="253"/>
      <c r="K2397" s="253"/>
      <c r="L2397" s="253"/>
      <c r="M2397" s="253"/>
      <c r="N2397" s="253"/>
      <c r="O2397" s="253"/>
      <c r="P2397" s="253"/>
      <c r="Q2397" s="253"/>
      <c r="R2397" s="253"/>
      <c r="S2397" s="253"/>
      <c r="T2397" s="253"/>
      <c r="U2397" s="253"/>
      <c r="V2397" s="253"/>
      <c r="W2397" s="253"/>
      <c r="X2397" s="253"/>
      <c r="Y2397" s="253"/>
      <c r="Z2397" s="253"/>
      <c r="AA2397" s="253"/>
      <c r="AB2397" s="253"/>
      <c r="AC2397" s="253"/>
      <c r="AD2397" s="253"/>
      <c r="AE2397" s="253"/>
      <c r="AF2397" s="253"/>
      <c r="AG2397" s="253"/>
      <c r="AH2397" s="253"/>
      <c r="AI2397" s="253"/>
      <c r="AP2397" s="313"/>
      <c r="AT2397" s="313"/>
    </row>
    <row r="2398" spans="1:46" s="312" customFormat="1" ht="15" customHeight="1" x14ac:dyDescent="0.25">
      <c r="A2398" s="297"/>
      <c r="B2398" s="297"/>
      <c r="C2398" s="253"/>
      <c r="D2398" s="253"/>
      <c r="E2398" s="253"/>
      <c r="F2398" s="253"/>
      <c r="G2398" s="253"/>
      <c r="H2398" s="253"/>
      <c r="I2398" s="253"/>
      <c r="J2398" s="253"/>
      <c r="K2398" s="253"/>
      <c r="L2398" s="253"/>
      <c r="M2398" s="253"/>
      <c r="N2398" s="253"/>
      <c r="O2398" s="253"/>
      <c r="P2398" s="253"/>
      <c r="Q2398" s="253"/>
      <c r="R2398" s="253"/>
      <c r="S2398" s="253"/>
      <c r="T2398" s="253"/>
      <c r="U2398" s="253"/>
      <c r="V2398" s="253"/>
      <c r="W2398" s="253"/>
      <c r="X2398" s="253"/>
      <c r="Y2398" s="253"/>
      <c r="Z2398" s="253"/>
      <c r="AA2398" s="253"/>
      <c r="AB2398" s="253"/>
      <c r="AC2398" s="253"/>
      <c r="AD2398" s="253"/>
      <c r="AE2398" s="253"/>
      <c r="AF2398" s="253"/>
      <c r="AG2398" s="253"/>
      <c r="AH2398" s="253"/>
      <c r="AI2398" s="253"/>
      <c r="AP2398" s="313"/>
      <c r="AT2398" s="313"/>
    </row>
    <row r="2399" spans="1:46" s="312" customFormat="1" ht="15" customHeight="1" x14ac:dyDescent="0.25">
      <c r="A2399" s="297"/>
      <c r="B2399" s="297"/>
      <c r="C2399" s="253"/>
      <c r="D2399" s="253"/>
      <c r="E2399" s="253"/>
      <c r="F2399" s="253"/>
      <c r="G2399" s="253"/>
      <c r="H2399" s="253"/>
      <c r="I2399" s="253"/>
      <c r="J2399" s="253"/>
      <c r="K2399" s="253"/>
      <c r="L2399" s="253"/>
      <c r="M2399" s="253"/>
      <c r="N2399" s="253"/>
      <c r="O2399" s="253"/>
      <c r="P2399" s="253"/>
      <c r="Q2399" s="253"/>
      <c r="R2399" s="253"/>
      <c r="S2399" s="253"/>
      <c r="T2399" s="253"/>
      <c r="U2399" s="253"/>
      <c r="V2399" s="253"/>
      <c r="W2399" s="253"/>
      <c r="X2399" s="253"/>
      <c r="Y2399" s="253"/>
      <c r="Z2399" s="253"/>
      <c r="AA2399" s="253"/>
      <c r="AB2399" s="253"/>
      <c r="AC2399" s="253"/>
      <c r="AD2399" s="253"/>
      <c r="AE2399" s="253"/>
      <c r="AF2399" s="253"/>
      <c r="AG2399" s="253"/>
      <c r="AH2399" s="253"/>
      <c r="AI2399" s="253"/>
      <c r="AP2399" s="313"/>
      <c r="AT2399" s="313"/>
    </row>
    <row r="2400" spans="1:46" s="312" customFormat="1" ht="15" customHeight="1" x14ac:dyDescent="0.25">
      <c r="A2400" s="297"/>
      <c r="B2400" s="297"/>
      <c r="C2400" s="253"/>
      <c r="D2400" s="253"/>
      <c r="E2400" s="253"/>
      <c r="F2400" s="253"/>
      <c r="G2400" s="253"/>
      <c r="H2400" s="253"/>
      <c r="I2400" s="253"/>
      <c r="J2400" s="253"/>
      <c r="K2400" s="253"/>
      <c r="L2400" s="253"/>
      <c r="M2400" s="253"/>
      <c r="N2400" s="253"/>
      <c r="O2400" s="253"/>
      <c r="P2400" s="253"/>
      <c r="Q2400" s="253"/>
      <c r="R2400" s="253"/>
      <c r="S2400" s="253"/>
      <c r="T2400" s="253"/>
      <c r="U2400" s="253"/>
      <c r="V2400" s="253"/>
      <c r="W2400" s="253"/>
      <c r="X2400" s="253"/>
      <c r="Y2400" s="253"/>
      <c r="Z2400" s="253"/>
      <c r="AA2400" s="253"/>
      <c r="AB2400" s="253"/>
      <c r="AC2400" s="253"/>
      <c r="AD2400" s="253"/>
      <c r="AE2400" s="253"/>
      <c r="AF2400" s="253"/>
      <c r="AG2400" s="253"/>
      <c r="AH2400" s="253"/>
      <c r="AI2400" s="253"/>
      <c r="AP2400" s="313"/>
      <c r="AT2400" s="313"/>
    </row>
    <row r="2401" spans="1:46" s="312" customFormat="1" ht="15" customHeight="1" x14ac:dyDescent="0.25">
      <c r="A2401" s="297"/>
      <c r="B2401" s="297"/>
      <c r="C2401" s="253"/>
      <c r="D2401" s="253"/>
      <c r="E2401" s="253"/>
      <c r="F2401" s="253"/>
      <c r="G2401" s="253"/>
      <c r="H2401" s="253"/>
      <c r="I2401" s="253"/>
      <c r="J2401" s="253"/>
      <c r="K2401" s="253"/>
      <c r="L2401" s="253"/>
      <c r="M2401" s="253"/>
      <c r="N2401" s="253"/>
      <c r="O2401" s="253"/>
      <c r="P2401" s="253"/>
      <c r="Q2401" s="253"/>
      <c r="R2401" s="253"/>
      <c r="S2401" s="253"/>
      <c r="T2401" s="253"/>
      <c r="U2401" s="253"/>
      <c r="V2401" s="253"/>
      <c r="W2401" s="253"/>
      <c r="X2401" s="253"/>
      <c r="Y2401" s="253"/>
      <c r="Z2401" s="253"/>
      <c r="AA2401" s="253"/>
      <c r="AB2401" s="253"/>
      <c r="AC2401" s="253"/>
      <c r="AD2401" s="253"/>
      <c r="AE2401" s="253"/>
      <c r="AF2401" s="253"/>
      <c r="AG2401" s="253"/>
      <c r="AH2401" s="253"/>
      <c r="AI2401" s="253"/>
      <c r="AP2401" s="313"/>
      <c r="AT2401" s="313"/>
    </row>
    <row r="2402" spans="1:46" s="312" customFormat="1" ht="15" customHeight="1" x14ac:dyDescent="0.25">
      <c r="A2402" s="297"/>
      <c r="B2402" s="297"/>
      <c r="C2402" s="253"/>
      <c r="D2402" s="253"/>
      <c r="E2402" s="253"/>
      <c r="F2402" s="253"/>
      <c r="G2402" s="253"/>
      <c r="H2402" s="253"/>
      <c r="I2402" s="253"/>
      <c r="J2402" s="253"/>
      <c r="K2402" s="253"/>
      <c r="L2402" s="253"/>
      <c r="M2402" s="253"/>
      <c r="N2402" s="253"/>
      <c r="O2402" s="253"/>
      <c r="P2402" s="253"/>
      <c r="Q2402" s="253"/>
      <c r="R2402" s="253"/>
      <c r="S2402" s="253"/>
      <c r="T2402" s="253"/>
      <c r="U2402" s="253"/>
      <c r="V2402" s="253"/>
      <c r="W2402" s="253"/>
      <c r="X2402" s="253"/>
      <c r="Y2402" s="253"/>
      <c r="Z2402" s="253"/>
      <c r="AA2402" s="253"/>
      <c r="AB2402" s="253"/>
      <c r="AC2402" s="253"/>
      <c r="AD2402" s="253"/>
      <c r="AE2402" s="253"/>
      <c r="AF2402" s="253"/>
      <c r="AG2402" s="253"/>
      <c r="AH2402" s="253"/>
      <c r="AI2402" s="253"/>
      <c r="AP2402" s="313"/>
      <c r="AT2402" s="313"/>
    </row>
    <row r="2403" spans="1:46" s="312" customFormat="1" ht="15" customHeight="1" x14ac:dyDescent="0.25">
      <c r="A2403" s="297"/>
      <c r="B2403" s="297"/>
      <c r="C2403" s="253"/>
      <c r="D2403" s="253"/>
      <c r="E2403" s="253"/>
      <c r="F2403" s="253"/>
      <c r="G2403" s="253"/>
      <c r="H2403" s="253"/>
      <c r="I2403" s="253"/>
      <c r="J2403" s="253"/>
      <c r="K2403" s="253"/>
      <c r="L2403" s="253"/>
      <c r="M2403" s="253"/>
      <c r="N2403" s="253"/>
      <c r="O2403" s="253"/>
      <c r="P2403" s="253"/>
      <c r="Q2403" s="253"/>
      <c r="R2403" s="253"/>
      <c r="S2403" s="253"/>
      <c r="T2403" s="253"/>
      <c r="U2403" s="253"/>
      <c r="V2403" s="253"/>
      <c r="W2403" s="253"/>
      <c r="X2403" s="253"/>
      <c r="Y2403" s="253"/>
      <c r="Z2403" s="253"/>
      <c r="AA2403" s="253"/>
      <c r="AB2403" s="253"/>
      <c r="AC2403" s="253"/>
      <c r="AD2403" s="253"/>
      <c r="AE2403" s="253"/>
      <c r="AF2403" s="253"/>
      <c r="AG2403" s="253"/>
      <c r="AH2403" s="253"/>
      <c r="AI2403" s="253"/>
      <c r="AP2403" s="313"/>
      <c r="AT2403" s="313"/>
    </row>
    <row r="2404" spans="1:46" s="312" customFormat="1" ht="15" customHeight="1" x14ac:dyDescent="0.25">
      <c r="A2404" s="297"/>
      <c r="B2404" s="297"/>
      <c r="C2404" s="253"/>
      <c r="D2404" s="253"/>
      <c r="E2404" s="253"/>
      <c r="F2404" s="253"/>
      <c r="G2404" s="253"/>
      <c r="H2404" s="253"/>
      <c r="I2404" s="253"/>
      <c r="J2404" s="253"/>
      <c r="K2404" s="253"/>
      <c r="L2404" s="253"/>
      <c r="M2404" s="253"/>
      <c r="N2404" s="253"/>
      <c r="O2404" s="253"/>
      <c r="P2404" s="253"/>
      <c r="Q2404" s="253"/>
      <c r="R2404" s="253"/>
      <c r="S2404" s="253"/>
      <c r="T2404" s="253"/>
      <c r="U2404" s="253"/>
      <c r="V2404" s="253"/>
      <c r="W2404" s="253"/>
      <c r="X2404" s="253"/>
      <c r="Y2404" s="253"/>
      <c r="Z2404" s="253"/>
      <c r="AA2404" s="253"/>
      <c r="AB2404" s="253"/>
      <c r="AC2404" s="253"/>
      <c r="AD2404" s="253"/>
      <c r="AE2404" s="253"/>
      <c r="AF2404" s="253"/>
      <c r="AG2404" s="253"/>
      <c r="AH2404" s="253"/>
      <c r="AI2404" s="253"/>
      <c r="AP2404" s="313"/>
      <c r="AT2404" s="313"/>
    </row>
    <row r="2405" spans="1:46" s="312" customFormat="1" ht="15" customHeight="1" x14ac:dyDescent="0.25">
      <c r="A2405" s="297"/>
      <c r="B2405" s="297"/>
      <c r="C2405" s="253"/>
      <c r="D2405" s="253"/>
      <c r="E2405" s="253"/>
      <c r="F2405" s="253"/>
      <c r="G2405" s="253"/>
      <c r="H2405" s="253"/>
      <c r="I2405" s="253"/>
      <c r="J2405" s="253"/>
      <c r="K2405" s="253"/>
      <c r="L2405" s="253"/>
      <c r="M2405" s="253"/>
      <c r="N2405" s="253"/>
      <c r="O2405" s="253"/>
      <c r="P2405" s="253"/>
      <c r="Q2405" s="253"/>
      <c r="R2405" s="253"/>
      <c r="S2405" s="253"/>
      <c r="T2405" s="253"/>
      <c r="U2405" s="253"/>
      <c r="V2405" s="253"/>
      <c r="W2405" s="253"/>
      <c r="X2405" s="253"/>
      <c r="Y2405" s="253"/>
      <c r="Z2405" s="253"/>
      <c r="AA2405" s="253"/>
      <c r="AB2405" s="253"/>
      <c r="AC2405" s="253"/>
      <c r="AD2405" s="253"/>
      <c r="AE2405" s="253"/>
      <c r="AF2405" s="253"/>
      <c r="AG2405" s="253"/>
      <c r="AH2405" s="253"/>
      <c r="AI2405" s="253"/>
      <c r="AP2405" s="313"/>
      <c r="AT2405" s="313"/>
    </row>
    <row r="2406" spans="1:46" s="312" customFormat="1" ht="15" customHeight="1" x14ac:dyDescent="0.25">
      <c r="A2406" s="297"/>
      <c r="B2406" s="297"/>
      <c r="C2406" s="253"/>
      <c r="D2406" s="253"/>
      <c r="E2406" s="253"/>
      <c r="F2406" s="253"/>
      <c r="G2406" s="253"/>
      <c r="H2406" s="253"/>
      <c r="I2406" s="253"/>
      <c r="J2406" s="253"/>
      <c r="K2406" s="253"/>
      <c r="L2406" s="253"/>
      <c r="M2406" s="253"/>
      <c r="N2406" s="253"/>
      <c r="O2406" s="253"/>
      <c r="P2406" s="253"/>
      <c r="Q2406" s="253"/>
      <c r="R2406" s="253"/>
      <c r="S2406" s="253"/>
      <c r="T2406" s="253"/>
      <c r="U2406" s="253"/>
      <c r="V2406" s="253"/>
      <c r="W2406" s="253"/>
      <c r="X2406" s="253"/>
      <c r="Y2406" s="253"/>
      <c r="Z2406" s="253"/>
      <c r="AA2406" s="253"/>
      <c r="AB2406" s="253"/>
      <c r="AC2406" s="253"/>
      <c r="AD2406" s="253"/>
      <c r="AE2406" s="253"/>
      <c r="AF2406" s="253"/>
      <c r="AG2406" s="253"/>
      <c r="AH2406" s="253"/>
      <c r="AI2406" s="253"/>
      <c r="AP2406" s="313"/>
      <c r="AT2406" s="313"/>
    </row>
    <row r="2407" spans="1:46" s="312" customFormat="1" ht="15" customHeight="1" x14ac:dyDescent="0.25">
      <c r="A2407" s="297"/>
      <c r="B2407" s="297"/>
      <c r="C2407" s="253"/>
      <c r="D2407" s="253"/>
      <c r="E2407" s="253"/>
      <c r="F2407" s="253"/>
      <c r="G2407" s="253"/>
      <c r="H2407" s="253"/>
      <c r="I2407" s="253"/>
      <c r="J2407" s="253"/>
      <c r="K2407" s="253"/>
      <c r="L2407" s="253"/>
      <c r="M2407" s="253"/>
      <c r="N2407" s="253"/>
      <c r="O2407" s="253"/>
      <c r="P2407" s="253"/>
      <c r="Q2407" s="253"/>
      <c r="R2407" s="253"/>
      <c r="S2407" s="253"/>
      <c r="T2407" s="253"/>
      <c r="U2407" s="253"/>
      <c r="V2407" s="253"/>
      <c r="W2407" s="253"/>
      <c r="X2407" s="253"/>
      <c r="Y2407" s="253"/>
      <c r="Z2407" s="253"/>
      <c r="AA2407" s="253"/>
      <c r="AB2407" s="253"/>
      <c r="AC2407" s="253"/>
      <c r="AD2407" s="253"/>
      <c r="AE2407" s="253"/>
      <c r="AF2407" s="253"/>
      <c r="AG2407" s="253"/>
      <c r="AH2407" s="253"/>
      <c r="AI2407" s="253"/>
      <c r="AP2407" s="313"/>
      <c r="AT2407" s="313"/>
    </row>
    <row r="2408" spans="1:46" s="312" customFormat="1" ht="15" customHeight="1" x14ac:dyDescent="0.25">
      <c r="A2408" s="297"/>
      <c r="B2408" s="297"/>
      <c r="C2408" s="253"/>
      <c r="D2408" s="253"/>
      <c r="E2408" s="253"/>
      <c r="F2408" s="253"/>
      <c r="G2408" s="253"/>
      <c r="H2408" s="253"/>
      <c r="I2408" s="253"/>
      <c r="J2408" s="253"/>
      <c r="K2408" s="253"/>
      <c r="L2408" s="253"/>
      <c r="M2408" s="253"/>
      <c r="N2408" s="253"/>
      <c r="O2408" s="253"/>
      <c r="P2408" s="253"/>
      <c r="Q2408" s="253"/>
      <c r="R2408" s="253"/>
      <c r="S2408" s="253"/>
      <c r="T2408" s="253"/>
      <c r="U2408" s="253"/>
      <c r="V2408" s="253"/>
      <c r="W2408" s="253"/>
      <c r="X2408" s="253"/>
      <c r="Y2408" s="253"/>
      <c r="Z2408" s="253"/>
      <c r="AA2408" s="253"/>
      <c r="AB2408" s="253"/>
      <c r="AC2408" s="253"/>
      <c r="AD2408" s="253"/>
      <c r="AE2408" s="253"/>
      <c r="AF2408" s="253"/>
      <c r="AG2408" s="253"/>
      <c r="AH2408" s="253"/>
      <c r="AI2408" s="253"/>
      <c r="AP2408" s="313"/>
      <c r="AT2408" s="313"/>
    </row>
    <row r="2409" spans="1:46" s="312" customFormat="1" ht="15" customHeight="1" x14ac:dyDescent="0.25">
      <c r="A2409" s="297"/>
      <c r="B2409" s="297"/>
      <c r="C2409" s="253"/>
      <c r="D2409" s="253"/>
      <c r="E2409" s="253"/>
      <c r="F2409" s="253"/>
      <c r="G2409" s="253"/>
      <c r="H2409" s="253"/>
      <c r="I2409" s="253"/>
      <c r="J2409" s="253"/>
      <c r="K2409" s="253"/>
      <c r="L2409" s="253"/>
      <c r="M2409" s="253"/>
      <c r="N2409" s="253"/>
      <c r="O2409" s="253"/>
      <c r="P2409" s="253"/>
      <c r="Q2409" s="253"/>
      <c r="R2409" s="253"/>
      <c r="S2409" s="253"/>
      <c r="T2409" s="253"/>
      <c r="U2409" s="253"/>
      <c r="V2409" s="253"/>
      <c r="W2409" s="253"/>
      <c r="X2409" s="253"/>
      <c r="Y2409" s="253"/>
      <c r="Z2409" s="253"/>
      <c r="AA2409" s="253"/>
      <c r="AB2409" s="253"/>
      <c r="AC2409" s="253"/>
      <c r="AD2409" s="253"/>
      <c r="AE2409" s="253"/>
      <c r="AF2409" s="253"/>
      <c r="AG2409" s="253"/>
      <c r="AH2409" s="253"/>
      <c r="AI2409" s="253"/>
      <c r="AP2409" s="313"/>
      <c r="AT2409" s="313"/>
    </row>
    <row r="2410" spans="1:46" s="312" customFormat="1" ht="15" customHeight="1" x14ac:dyDescent="0.25">
      <c r="A2410" s="297"/>
      <c r="B2410" s="297"/>
      <c r="C2410" s="253"/>
      <c r="D2410" s="253"/>
      <c r="E2410" s="253"/>
      <c r="F2410" s="253"/>
      <c r="G2410" s="253"/>
      <c r="H2410" s="253"/>
      <c r="I2410" s="253"/>
      <c r="J2410" s="253"/>
      <c r="K2410" s="253"/>
      <c r="L2410" s="253"/>
      <c r="M2410" s="253"/>
      <c r="N2410" s="253"/>
      <c r="O2410" s="253"/>
      <c r="P2410" s="253"/>
      <c r="Q2410" s="253"/>
      <c r="R2410" s="253"/>
      <c r="S2410" s="253"/>
      <c r="T2410" s="253"/>
      <c r="U2410" s="253"/>
      <c r="V2410" s="253"/>
      <c r="W2410" s="253"/>
      <c r="X2410" s="253"/>
      <c r="Y2410" s="253"/>
      <c r="Z2410" s="253"/>
      <c r="AA2410" s="253"/>
      <c r="AB2410" s="253"/>
      <c r="AC2410" s="253"/>
      <c r="AD2410" s="253"/>
      <c r="AE2410" s="253"/>
      <c r="AF2410" s="253"/>
      <c r="AG2410" s="253"/>
      <c r="AH2410" s="253"/>
      <c r="AI2410" s="253"/>
      <c r="AP2410" s="313"/>
      <c r="AT2410" s="313"/>
    </row>
    <row r="2411" spans="1:46" s="312" customFormat="1" ht="15" customHeight="1" x14ac:dyDescent="0.25">
      <c r="A2411" s="297"/>
      <c r="B2411" s="297"/>
      <c r="C2411" s="253"/>
      <c r="D2411" s="253"/>
      <c r="E2411" s="253"/>
      <c r="F2411" s="253"/>
      <c r="G2411" s="253"/>
      <c r="H2411" s="253"/>
      <c r="I2411" s="253"/>
      <c r="J2411" s="253"/>
      <c r="K2411" s="253"/>
      <c r="L2411" s="253"/>
      <c r="M2411" s="253"/>
      <c r="N2411" s="253"/>
      <c r="O2411" s="253"/>
      <c r="P2411" s="253"/>
      <c r="Q2411" s="253"/>
      <c r="R2411" s="253"/>
      <c r="S2411" s="253"/>
      <c r="T2411" s="253"/>
      <c r="U2411" s="253"/>
      <c r="V2411" s="253"/>
      <c r="W2411" s="253"/>
      <c r="X2411" s="253"/>
      <c r="Y2411" s="253"/>
      <c r="Z2411" s="253"/>
      <c r="AA2411" s="253"/>
      <c r="AB2411" s="253"/>
      <c r="AC2411" s="253"/>
      <c r="AD2411" s="253"/>
      <c r="AE2411" s="253"/>
      <c r="AF2411" s="253"/>
      <c r="AG2411" s="253"/>
      <c r="AH2411" s="253"/>
      <c r="AI2411" s="253"/>
      <c r="AP2411" s="313"/>
      <c r="AT2411" s="313"/>
    </row>
    <row r="2412" spans="1:46" s="312" customFormat="1" ht="15" customHeight="1" x14ac:dyDescent="0.25">
      <c r="A2412" s="297"/>
      <c r="B2412" s="297"/>
      <c r="C2412" s="253"/>
      <c r="D2412" s="253"/>
      <c r="E2412" s="253"/>
      <c r="F2412" s="253"/>
      <c r="G2412" s="253"/>
      <c r="H2412" s="253"/>
      <c r="I2412" s="253"/>
      <c r="J2412" s="253"/>
      <c r="K2412" s="253"/>
      <c r="L2412" s="253"/>
      <c r="M2412" s="253"/>
      <c r="N2412" s="253"/>
      <c r="O2412" s="253"/>
      <c r="P2412" s="253"/>
      <c r="Q2412" s="253"/>
      <c r="R2412" s="253"/>
      <c r="S2412" s="253"/>
      <c r="T2412" s="253"/>
      <c r="U2412" s="253"/>
      <c r="V2412" s="253"/>
      <c r="W2412" s="253"/>
      <c r="X2412" s="253"/>
      <c r="Y2412" s="253"/>
      <c r="Z2412" s="253"/>
      <c r="AA2412" s="253"/>
      <c r="AB2412" s="253"/>
      <c r="AC2412" s="253"/>
      <c r="AD2412" s="253"/>
      <c r="AE2412" s="253"/>
      <c r="AF2412" s="253"/>
      <c r="AG2412" s="253"/>
      <c r="AH2412" s="253"/>
      <c r="AI2412" s="253"/>
      <c r="AP2412" s="313"/>
      <c r="AT2412" s="313"/>
    </row>
    <row r="2413" spans="1:46" s="312" customFormat="1" ht="15" customHeight="1" x14ac:dyDescent="0.25">
      <c r="A2413" s="297"/>
      <c r="B2413" s="297"/>
      <c r="C2413" s="253"/>
      <c r="D2413" s="253"/>
      <c r="E2413" s="253"/>
      <c r="F2413" s="253"/>
      <c r="G2413" s="253"/>
      <c r="H2413" s="253"/>
      <c r="I2413" s="253"/>
      <c r="J2413" s="253"/>
      <c r="K2413" s="253"/>
      <c r="L2413" s="253"/>
      <c r="M2413" s="253"/>
      <c r="N2413" s="253"/>
      <c r="O2413" s="253"/>
      <c r="P2413" s="253"/>
      <c r="Q2413" s="253"/>
      <c r="R2413" s="253"/>
      <c r="S2413" s="253"/>
      <c r="T2413" s="253"/>
      <c r="U2413" s="253"/>
      <c r="V2413" s="253"/>
      <c r="W2413" s="253"/>
      <c r="X2413" s="253"/>
      <c r="Y2413" s="253"/>
      <c r="Z2413" s="253"/>
      <c r="AA2413" s="253"/>
      <c r="AB2413" s="253"/>
      <c r="AC2413" s="253"/>
      <c r="AD2413" s="253"/>
      <c r="AE2413" s="253"/>
      <c r="AF2413" s="253"/>
      <c r="AG2413" s="253"/>
      <c r="AH2413" s="253"/>
      <c r="AI2413" s="253"/>
      <c r="AP2413" s="313"/>
      <c r="AT2413" s="313"/>
    </row>
    <row r="2414" spans="1:46" s="312" customFormat="1" ht="15" customHeight="1" x14ac:dyDescent="0.25">
      <c r="A2414" s="297"/>
      <c r="B2414" s="297"/>
      <c r="C2414" s="253"/>
      <c r="D2414" s="253"/>
      <c r="E2414" s="253"/>
      <c r="F2414" s="253"/>
      <c r="G2414" s="253"/>
      <c r="H2414" s="253"/>
      <c r="I2414" s="253"/>
      <c r="J2414" s="253"/>
      <c r="K2414" s="253"/>
      <c r="L2414" s="253"/>
      <c r="M2414" s="253"/>
      <c r="N2414" s="253"/>
      <c r="O2414" s="253"/>
      <c r="P2414" s="253"/>
      <c r="Q2414" s="253"/>
      <c r="R2414" s="253"/>
      <c r="S2414" s="253"/>
      <c r="T2414" s="253"/>
      <c r="U2414" s="253"/>
      <c r="V2414" s="253"/>
      <c r="W2414" s="253"/>
      <c r="X2414" s="253"/>
      <c r="Y2414" s="253"/>
      <c r="Z2414" s="253"/>
      <c r="AA2414" s="253"/>
      <c r="AB2414" s="253"/>
      <c r="AC2414" s="253"/>
      <c r="AD2414" s="253"/>
      <c r="AE2414" s="253"/>
      <c r="AF2414" s="253"/>
      <c r="AG2414" s="253"/>
      <c r="AH2414" s="253"/>
      <c r="AI2414" s="253"/>
      <c r="AP2414" s="313"/>
      <c r="AT2414" s="313"/>
    </row>
    <row r="2415" spans="1:46" s="312" customFormat="1" ht="15" customHeight="1" x14ac:dyDescent="0.25">
      <c r="A2415" s="297"/>
      <c r="B2415" s="297"/>
      <c r="C2415" s="253"/>
      <c r="D2415" s="253"/>
      <c r="E2415" s="253"/>
      <c r="F2415" s="253"/>
      <c r="G2415" s="253"/>
      <c r="H2415" s="253"/>
      <c r="I2415" s="253"/>
      <c r="J2415" s="253"/>
      <c r="K2415" s="253"/>
      <c r="L2415" s="253"/>
      <c r="M2415" s="253"/>
      <c r="N2415" s="253"/>
      <c r="O2415" s="253"/>
      <c r="P2415" s="253"/>
      <c r="Q2415" s="253"/>
      <c r="R2415" s="253"/>
      <c r="S2415" s="253"/>
      <c r="T2415" s="253"/>
      <c r="U2415" s="253"/>
      <c r="V2415" s="253"/>
      <c r="W2415" s="253"/>
      <c r="X2415" s="253"/>
      <c r="Y2415" s="253"/>
      <c r="Z2415" s="253"/>
      <c r="AA2415" s="253"/>
      <c r="AB2415" s="253"/>
      <c r="AC2415" s="253"/>
      <c r="AD2415" s="253"/>
      <c r="AE2415" s="253"/>
      <c r="AF2415" s="253"/>
      <c r="AG2415" s="253"/>
      <c r="AH2415" s="253"/>
      <c r="AI2415" s="253"/>
      <c r="AP2415" s="313"/>
      <c r="AT2415" s="313"/>
    </row>
    <row r="2416" spans="1:46" s="312" customFormat="1" ht="15" customHeight="1" x14ac:dyDescent="0.25">
      <c r="A2416" s="297"/>
      <c r="B2416" s="297"/>
      <c r="C2416" s="253"/>
      <c r="D2416" s="253"/>
      <c r="E2416" s="253"/>
      <c r="F2416" s="253"/>
      <c r="G2416" s="253"/>
      <c r="H2416" s="253"/>
      <c r="I2416" s="253"/>
      <c r="J2416" s="253"/>
      <c r="K2416" s="253"/>
      <c r="L2416" s="253"/>
      <c r="M2416" s="253"/>
      <c r="N2416" s="253"/>
      <c r="O2416" s="253"/>
      <c r="P2416" s="253"/>
      <c r="Q2416" s="253"/>
      <c r="R2416" s="253"/>
      <c r="S2416" s="253"/>
      <c r="T2416" s="253"/>
      <c r="U2416" s="253"/>
      <c r="V2416" s="253"/>
      <c r="W2416" s="253"/>
      <c r="X2416" s="253"/>
      <c r="Y2416" s="253"/>
      <c r="Z2416" s="253"/>
      <c r="AA2416" s="253"/>
      <c r="AB2416" s="253"/>
      <c r="AC2416" s="253"/>
      <c r="AD2416" s="253"/>
      <c r="AE2416" s="253"/>
      <c r="AF2416" s="253"/>
      <c r="AG2416" s="253"/>
      <c r="AH2416" s="253"/>
      <c r="AI2416" s="253"/>
      <c r="AP2416" s="313"/>
      <c r="AT2416" s="313"/>
    </row>
    <row r="2417" spans="1:46" s="312" customFormat="1" ht="15" customHeight="1" x14ac:dyDescent="0.25">
      <c r="A2417" s="297"/>
      <c r="B2417" s="297"/>
      <c r="C2417" s="253"/>
      <c r="D2417" s="253"/>
      <c r="E2417" s="253"/>
      <c r="F2417" s="253"/>
      <c r="G2417" s="253"/>
      <c r="H2417" s="253"/>
      <c r="I2417" s="253"/>
      <c r="J2417" s="253"/>
      <c r="K2417" s="253"/>
      <c r="L2417" s="253"/>
      <c r="M2417" s="253"/>
      <c r="N2417" s="253"/>
      <c r="O2417" s="253"/>
      <c r="P2417" s="253"/>
      <c r="Q2417" s="253"/>
      <c r="R2417" s="253"/>
      <c r="S2417" s="253"/>
      <c r="T2417" s="253"/>
      <c r="U2417" s="253"/>
      <c r="V2417" s="253"/>
      <c r="W2417" s="253"/>
      <c r="X2417" s="253"/>
      <c r="Y2417" s="253"/>
      <c r="Z2417" s="253"/>
      <c r="AA2417" s="253"/>
      <c r="AB2417" s="253"/>
      <c r="AC2417" s="253"/>
      <c r="AD2417" s="253"/>
      <c r="AE2417" s="253"/>
      <c r="AF2417" s="253"/>
      <c r="AG2417" s="253"/>
      <c r="AH2417" s="253"/>
      <c r="AI2417" s="253"/>
      <c r="AP2417" s="313"/>
      <c r="AT2417" s="313"/>
    </row>
    <row r="2418" spans="1:46" s="312" customFormat="1" ht="15" customHeight="1" x14ac:dyDescent="0.25">
      <c r="A2418" s="297"/>
      <c r="B2418" s="297"/>
      <c r="C2418" s="253"/>
      <c r="D2418" s="253"/>
      <c r="E2418" s="253"/>
      <c r="F2418" s="253"/>
      <c r="G2418" s="253"/>
      <c r="H2418" s="253"/>
      <c r="I2418" s="253"/>
      <c r="J2418" s="253"/>
      <c r="K2418" s="253"/>
      <c r="L2418" s="253"/>
      <c r="M2418" s="253"/>
      <c r="N2418" s="253"/>
      <c r="O2418" s="253"/>
      <c r="P2418" s="253"/>
      <c r="Q2418" s="253"/>
      <c r="R2418" s="253"/>
      <c r="S2418" s="253"/>
      <c r="T2418" s="253"/>
      <c r="U2418" s="253"/>
      <c r="V2418" s="253"/>
      <c r="W2418" s="253"/>
      <c r="X2418" s="253"/>
      <c r="Y2418" s="253"/>
      <c r="Z2418" s="253"/>
      <c r="AA2418" s="253"/>
      <c r="AB2418" s="253"/>
      <c r="AC2418" s="253"/>
      <c r="AD2418" s="253"/>
      <c r="AE2418" s="253"/>
      <c r="AF2418" s="253"/>
      <c r="AG2418" s="253"/>
      <c r="AH2418" s="253"/>
      <c r="AI2418" s="253"/>
      <c r="AP2418" s="313"/>
      <c r="AT2418" s="313"/>
    </row>
    <row r="2419" spans="1:46" s="312" customFormat="1" ht="15" customHeight="1" x14ac:dyDescent="0.25">
      <c r="A2419" s="297"/>
      <c r="B2419" s="297"/>
      <c r="C2419" s="253"/>
      <c r="D2419" s="253"/>
      <c r="E2419" s="253"/>
      <c r="F2419" s="253"/>
      <c r="G2419" s="253"/>
      <c r="H2419" s="253"/>
      <c r="I2419" s="253"/>
      <c r="J2419" s="253"/>
      <c r="K2419" s="253"/>
      <c r="L2419" s="253"/>
      <c r="M2419" s="253"/>
      <c r="N2419" s="253"/>
      <c r="O2419" s="253"/>
      <c r="P2419" s="253"/>
      <c r="Q2419" s="253"/>
      <c r="R2419" s="253"/>
      <c r="S2419" s="253"/>
      <c r="T2419" s="253"/>
      <c r="U2419" s="253"/>
      <c r="V2419" s="253"/>
      <c r="W2419" s="253"/>
      <c r="X2419" s="253"/>
      <c r="Y2419" s="253"/>
      <c r="Z2419" s="253"/>
      <c r="AA2419" s="253"/>
      <c r="AB2419" s="253"/>
      <c r="AC2419" s="253"/>
      <c r="AD2419" s="253"/>
      <c r="AE2419" s="253"/>
      <c r="AF2419" s="253"/>
      <c r="AG2419" s="253"/>
      <c r="AH2419" s="253"/>
      <c r="AI2419" s="253"/>
      <c r="AP2419" s="313"/>
      <c r="AT2419" s="313"/>
    </row>
    <row r="2420" spans="1:46" s="312" customFormat="1" ht="15" customHeight="1" x14ac:dyDescent="0.25">
      <c r="A2420" s="297"/>
      <c r="B2420" s="297"/>
      <c r="C2420" s="253"/>
      <c r="D2420" s="253"/>
      <c r="E2420" s="253"/>
      <c r="F2420" s="253"/>
      <c r="G2420" s="253"/>
      <c r="H2420" s="253"/>
      <c r="I2420" s="253"/>
      <c r="J2420" s="253"/>
      <c r="K2420" s="253"/>
      <c r="L2420" s="253"/>
      <c r="M2420" s="253"/>
      <c r="N2420" s="253"/>
      <c r="O2420" s="253"/>
      <c r="P2420" s="253"/>
      <c r="Q2420" s="253"/>
      <c r="R2420" s="253"/>
      <c r="S2420" s="253"/>
      <c r="T2420" s="253"/>
      <c r="U2420" s="253"/>
      <c r="V2420" s="253"/>
      <c r="W2420" s="253"/>
      <c r="X2420" s="253"/>
      <c r="Y2420" s="253"/>
      <c r="Z2420" s="253"/>
      <c r="AA2420" s="253"/>
      <c r="AB2420" s="253"/>
      <c r="AC2420" s="253"/>
      <c r="AD2420" s="253"/>
      <c r="AE2420" s="253"/>
      <c r="AF2420" s="253"/>
      <c r="AG2420" s="253"/>
      <c r="AH2420" s="253"/>
      <c r="AI2420" s="253"/>
      <c r="AP2420" s="313"/>
      <c r="AT2420" s="313"/>
    </row>
    <row r="2421" spans="1:46" s="312" customFormat="1" ht="15" customHeight="1" x14ac:dyDescent="0.25">
      <c r="A2421" s="297"/>
      <c r="B2421" s="297"/>
      <c r="C2421" s="253"/>
      <c r="D2421" s="253"/>
      <c r="E2421" s="253"/>
      <c r="F2421" s="253"/>
      <c r="G2421" s="253"/>
      <c r="H2421" s="253"/>
      <c r="I2421" s="253"/>
      <c r="J2421" s="253"/>
      <c r="K2421" s="253"/>
      <c r="L2421" s="253"/>
      <c r="M2421" s="253"/>
      <c r="N2421" s="253"/>
      <c r="O2421" s="253"/>
      <c r="P2421" s="253"/>
      <c r="Q2421" s="253"/>
      <c r="R2421" s="253"/>
      <c r="S2421" s="253"/>
      <c r="T2421" s="253"/>
      <c r="U2421" s="253"/>
      <c r="V2421" s="253"/>
      <c r="W2421" s="253"/>
      <c r="X2421" s="253"/>
      <c r="Y2421" s="253"/>
      <c r="Z2421" s="253"/>
      <c r="AA2421" s="253"/>
      <c r="AB2421" s="253"/>
      <c r="AC2421" s="253"/>
      <c r="AD2421" s="253"/>
      <c r="AE2421" s="253"/>
      <c r="AF2421" s="253"/>
      <c r="AG2421" s="253"/>
      <c r="AH2421" s="253"/>
      <c r="AI2421" s="253"/>
      <c r="AP2421" s="313"/>
      <c r="AT2421" s="313"/>
    </row>
    <row r="2422" spans="1:46" s="312" customFormat="1" ht="15" customHeight="1" x14ac:dyDescent="0.25">
      <c r="A2422" s="297"/>
      <c r="B2422" s="297"/>
      <c r="C2422" s="253"/>
      <c r="D2422" s="253"/>
      <c r="E2422" s="253"/>
      <c r="F2422" s="253"/>
      <c r="G2422" s="253"/>
      <c r="H2422" s="253"/>
      <c r="I2422" s="253"/>
      <c r="J2422" s="253"/>
      <c r="K2422" s="253"/>
      <c r="L2422" s="253"/>
      <c r="M2422" s="253"/>
      <c r="N2422" s="253"/>
      <c r="O2422" s="253"/>
      <c r="P2422" s="253"/>
      <c r="Q2422" s="253"/>
      <c r="R2422" s="253"/>
      <c r="S2422" s="253"/>
      <c r="T2422" s="253"/>
      <c r="U2422" s="253"/>
      <c r="V2422" s="253"/>
      <c r="W2422" s="253"/>
      <c r="X2422" s="253"/>
      <c r="Y2422" s="253"/>
      <c r="Z2422" s="253"/>
      <c r="AA2422" s="253"/>
      <c r="AB2422" s="253"/>
      <c r="AC2422" s="253"/>
      <c r="AD2422" s="253"/>
      <c r="AE2422" s="253"/>
      <c r="AF2422" s="253"/>
      <c r="AG2422" s="253"/>
      <c r="AH2422" s="253"/>
      <c r="AI2422" s="253"/>
      <c r="AP2422" s="313"/>
      <c r="AT2422" s="313"/>
    </row>
    <row r="2423" spans="1:46" s="312" customFormat="1" ht="15" customHeight="1" x14ac:dyDescent="0.25">
      <c r="A2423" s="297"/>
      <c r="B2423" s="297"/>
      <c r="C2423" s="253"/>
      <c r="D2423" s="253"/>
      <c r="E2423" s="253"/>
      <c r="F2423" s="253"/>
      <c r="G2423" s="253"/>
      <c r="H2423" s="253"/>
      <c r="I2423" s="253"/>
      <c r="J2423" s="253"/>
      <c r="K2423" s="253"/>
      <c r="L2423" s="253"/>
      <c r="M2423" s="253"/>
      <c r="N2423" s="253"/>
      <c r="O2423" s="253"/>
      <c r="P2423" s="253"/>
      <c r="Q2423" s="253"/>
      <c r="R2423" s="253"/>
      <c r="S2423" s="253"/>
      <c r="T2423" s="253"/>
      <c r="U2423" s="253"/>
      <c r="V2423" s="253"/>
      <c r="W2423" s="253"/>
      <c r="X2423" s="253"/>
      <c r="Y2423" s="253"/>
      <c r="Z2423" s="253"/>
      <c r="AA2423" s="253"/>
      <c r="AB2423" s="253"/>
      <c r="AC2423" s="253"/>
      <c r="AD2423" s="253"/>
      <c r="AE2423" s="253"/>
      <c r="AF2423" s="253"/>
      <c r="AG2423" s="253"/>
      <c r="AH2423" s="253"/>
      <c r="AI2423" s="253"/>
      <c r="AP2423" s="313"/>
      <c r="AT2423" s="313"/>
    </row>
    <row r="2424" spans="1:46" s="312" customFormat="1" ht="15" customHeight="1" x14ac:dyDescent="0.25">
      <c r="A2424" s="297"/>
      <c r="B2424" s="297"/>
      <c r="C2424" s="253"/>
      <c r="D2424" s="253"/>
      <c r="E2424" s="253"/>
      <c r="F2424" s="253"/>
      <c r="G2424" s="253"/>
      <c r="H2424" s="253"/>
      <c r="I2424" s="253"/>
      <c r="J2424" s="253"/>
      <c r="K2424" s="253"/>
      <c r="L2424" s="253"/>
      <c r="M2424" s="253"/>
      <c r="N2424" s="253"/>
      <c r="O2424" s="253"/>
      <c r="P2424" s="253"/>
      <c r="Q2424" s="253"/>
      <c r="R2424" s="253"/>
      <c r="S2424" s="253"/>
      <c r="T2424" s="253"/>
      <c r="U2424" s="253"/>
      <c r="V2424" s="253"/>
      <c r="W2424" s="253"/>
      <c r="X2424" s="253"/>
      <c r="Y2424" s="253"/>
      <c r="Z2424" s="253"/>
      <c r="AA2424" s="253"/>
      <c r="AB2424" s="253"/>
      <c r="AC2424" s="253"/>
      <c r="AD2424" s="253"/>
      <c r="AE2424" s="253"/>
      <c r="AF2424" s="253"/>
      <c r="AG2424" s="253"/>
      <c r="AH2424" s="253"/>
      <c r="AI2424" s="253"/>
      <c r="AP2424" s="313"/>
      <c r="AT2424" s="313"/>
    </row>
    <row r="2425" spans="1:46" s="312" customFormat="1" ht="15" customHeight="1" x14ac:dyDescent="0.25">
      <c r="A2425" s="297"/>
      <c r="B2425" s="297"/>
      <c r="C2425" s="253"/>
      <c r="D2425" s="253"/>
      <c r="E2425" s="253"/>
      <c r="F2425" s="253"/>
      <c r="G2425" s="253"/>
      <c r="H2425" s="253"/>
      <c r="I2425" s="253"/>
      <c r="J2425" s="253"/>
      <c r="K2425" s="253"/>
      <c r="L2425" s="253"/>
      <c r="M2425" s="253"/>
      <c r="N2425" s="253"/>
      <c r="O2425" s="253"/>
      <c r="P2425" s="253"/>
      <c r="Q2425" s="253"/>
      <c r="R2425" s="253"/>
      <c r="S2425" s="253"/>
      <c r="T2425" s="253"/>
      <c r="U2425" s="253"/>
      <c r="V2425" s="253"/>
      <c r="W2425" s="253"/>
      <c r="X2425" s="253"/>
      <c r="Y2425" s="253"/>
      <c r="Z2425" s="253"/>
      <c r="AA2425" s="253"/>
      <c r="AB2425" s="253"/>
      <c r="AC2425" s="253"/>
      <c r="AD2425" s="253"/>
      <c r="AE2425" s="253"/>
      <c r="AF2425" s="253"/>
      <c r="AG2425" s="253"/>
      <c r="AH2425" s="253"/>
      <c r="AI2425" s="253"/>
      <c r="AP2425" s="313"/>
      <c r="AT2425" s="313"/>
    </row>
    <row r="2426" spans="1:46" s="312" customFormat="1" ht="15" customHeight="1" x14ac:dyDescent="0.25">
      <c r="A2426" s="297"/>
      <c r="B2426" s="297"/>
      <c r="C2426" s="253"/>
      <c r="D2426" s="253"/>
      <c r="E2426" s="253"/>
      <c r="F2426" s="253"/>
      <c r="G2426" s="253"/>
      <c r="H2426" s="253"/>
      <c r="I2426" s="253"/>
      <c r="J2426" s="253"/>
      <c r="K2426" s="253"/>
      <c r="L2426" s="253"/>
      <c r="M2426" s="253"/>
      <c r="N2426" s="253"/>
      <c r="O2426" s="253"/>
      <c r="P2426" s="253"/>
      <c r="Q2426" s="253"/>
      <c r="R2426" s="253"/>
      <c r="S2426" s="253"/>
      <c r="T2426" s="253"/>
      <c r="U2426" s="253"/>
      <c r="V2426" s="253"/>
      <c r="W2426" s="253"/>
      <c r="X2426" s="253"/>
      <c r="Y2426" s="253"/>
      <c r="Z2426" s="253"/>
      <c r="AA2426" s="253"/>
      <c r="AB2426" s="253"/>
      <c r="AC2426" s="253"/>
      <c r="AD2426" s="253"/>
      <c r="AE2426" s="253"/>
      <c r="AF2426" s="253"/>
      <c r="AG2426" s="253"/>
      <c r="AH2426" s="253"/>
      <c r="AI2426" s="253"/>
      <c r="AP2426" s="313"/>
      <c r="AT2426" s="313"/>
    </row>
    <row r="2427" spans="1:46" s="312" customFormat="1" ht="15" customHeight="1" x14ac:dyDescent="0.25">
      <c r="A2427" s="297"/>
      <c r="B2427" s="297"/>
      <c r="C2427" s="253"/>
      <c r="D2427" s="253"/>
      <c r="E2427" s="253"/>
      <c r="F2427" s="253"/>
      <c r="G2427" s="253"/>
      <c r="H2427" s="253"/>
      <c r="I2427" s="253"/>
      <c r="J2427" s="253"/>
      <c r="K2427" s="253"/>
      <c r="L2427" s="253"/>
      <c r="M2427" s="253"/>
      <c r="N2427" s="253"/>
      <c r="O2427" s="253"/>
      <c r="P2427" s="253"/>
      <c r="Q2427" s="253"/>
      <c r="R2427" s="253"/>
      <c r="S2427" s="253"/>
      <c r="T2427" s="253"/>
      <c r="U2427" s="253"/>
      <c r="V2427" s="253"/>
      <c r="W2427" s="253"/>
      <c r="X2427" s="253"/>
      <c r="Y2427" s="253"/>
      <c r="Z2427" s="253"/>
      <c r="AA2427" s="253"/>
      <c r="AB2427" s="253"/>
      <c r="AC2427" s="253"/>
      <c r="AD2427" s="253"/>
      <c r="AE2427" s="253"/>
      <c r="AF2427" s="253"/>
      <c r="AG2427" s="253"/>
      <c r="AH2427" s="253"/>
      <c r="AI2427" s="253"/>
      <c r="AP2427" s="313"/>
      <c r="AT2427" s="313"/>
    </row>
    <row r="2428" spans="1:46" s="312" customFormat="1" ht="15" customHeight="1" x14ac:dyDescent="0.25">
      <c r="A2428" s="297"/>
      <c r="B2428" s="297"/>
      <c r="C2428" s="253"/>
      <c r="D2428" s="253"/>
      <c r="E2428" s="253"/>
      <c r="F2428" s="253"/>
      <c r="G2428" s="253"/>
      <c r="H2428" s="253"/>
      <c r="I2428" s="253"/>
      <c r="J2428" s="253"/>
      <c r="K2428" s="253"/>
      <c r="L2428" s="253"/>
      <c r="M2428" s="253"/>
      <c r="N2428" s="253"/>
      <c r="O2428" s="253"/>
      <c r="P2428" s="253"/>
      <c r="Q2428" s="253"/>
      <c r="R2428" s="253"/>
      <c r="S2428" s="253"/>
      <c r="T2428" s="253"/>
      <c r="U2428" s="253"/>
      <c r="V2428" s="253"/>
      <c r="W2428" s="253"/>
      <c r="X2428" s="253"/>
      <c r="Y2428" s="253"/>
      <c r="Z2428" s="253"/>
      <c r="AA2428" s="253"/>
      <c r="AB2428" s="253"/>
      <c r="AC2428" s="253"/>
      <c r="AD2428" s="253"/>
      <c r="AE2428" s="253"/>
      <c r="AF2428" s="253"/>
      <c r="AG2428" s="253"/>
      <c r="AH2428" s="253"/>
      <c r="AI2428" s="253"/>
      <c r="AP2428" s="313"/>
      <c r="AT2428" s="313"/>
    </row>
    <row r="2429" spans="1:46" s="312" customFormat="1" ht="15" customHeight="1" x14ac:dyDescent="0.25">
      <c r="A2429" s="297"/>
      <c r="B2429" s="297"/>
      <c r="C2429" s="253"/>
      <c r="D2429" s="253"/>
      <c r="E2429" s="253"/>
      <c r="F2429" s="253"/>
      <c r="G2429" s="253"/>
      <c r="H2429" s="253"/>
      <c r="I2429" s="253"/>
      <c r="J2429" s="253"/>
      <c r="K2429" s="253"/>
      <c r="L2429" s="253"/>
      <c r="M2429" s="253"/>
      <c r="N2429" s="253"/>
      <c r="O2429" s="253"/>
      <c r="P2429" s="253"/>
      <c r="Q2429" s="253"/>
      <c r="R2429" s="253"/>
      <c r="S2429" s="253"/>
      <c r="T2429" s="253"/>
      <c r="U2429" s="253"/>
      <c r="V2429" s="253"/>
      <c r="W2429" s="253"/>
      <c r="X2429" s="253"/>
      <c r="Y2429" s="253"/>
      <c r="Z2429" s="253"/>
      <c r="AA2429" s="253"/>
      <c r="AB2429" s="253"/>
      <c r="AC2429" s="253"/>
      <c r="AD2429" s="253"/>
      <c r="AE2429" s="253"/>
      <c r="AF2429" s="253"/>
      <c r="AG2429" s="253"/>
      <c r="AH2429" s="253"/>
      <c r="AI2429" s="253"/>
      <c r="AP2429" s="313"/>
      <c r="AT2429" s="313"/>
    </row>
    <row r="2430" spans="1:46" s="312" customFormat="1" ht="15" customHeight="1" x14ac:dyDescent="0.25">
      <c r="A2430" s="297"/>
      <c r="B2430" s="297"/>
      <c r="C2430" s="253"/>
      <c r="D2430" s="253"/>
      <c r="E2430" s="253"/>
      <c r="F2430" s="253"/>
      <c r="G2430" s="253"/>
      <c r="H2430" s="253"/>
      <c r="I2430" s="253"/>
      <c r="J2430" s="253"/>
      <c r="K2430" s="253"/>
      <c r="L2430" s="253"/>
      <c r="M2430" s="253"/>
      <c r="N2430" s="253"/>
      <c r="O2430" s="253"/>
      <c r="P2430" s="253"/>
      <c r="Q2430" s="253"/>
      <c r="R2430" s="253"/>
      <c r="S2430" s="253"/>
      <c r="T2430" s="253"/>
      <c r="U2430" s="253"/>
      <c r="V2430" s="253"/>
      <c r="W2430" s="253"/>
      <c r="X2430" s="253"/>
      <c r="Y2430" s="253"/>
      <c r="Z2430" s="253"/>
      <c r="AA2430" s="253"/>
      <c r="AB2430" s="253"/>
      <c r="AC2430" s="253"/>
      <c r="AD2430" s="253"/>
      <c r="AE2430" s="253"/>
      <c r="AF2430" s="253"/>
      <c r="AG2430" s="253"/>
      <c r="AH2430" s="253"/>
      <c r="AI2430" s="253"/>
      <c r="AP2430" s="313"/>
      <c r="AT2430" s="313"/>
    </row>
    <row r="2431" spans="1:46" s="312" customFormat="1" ht="15" customHeight="1" x14ac:dyDescent="0.25">
      <c r="A2431" s="297"/>
      <c r="B2431" s="297"/>
      <c r="C2431" s="253"/>
      <c r="D2431" s="253"/>
      <c r="E2431" s="253"/>
      <c r="F2431" s="253"/>
      <c r="G2431" s="253"/>
      <c r="H2431" s="253"/>
      <c r="I2431" s="253"/>
      <c r="J2431" s="253"/>
      <c r="K2431" s="253"/>
      <c r="L2431" s="253"/>
      <c r="M2431" s="253"/>
      <c r="N2431" s="253"/>
      <c r="O2431" s="253"/>
      <c r="P2431" s="253"/>
      <c r="Q2431" s="253"/>
      <c r="R2431" s="253"/>
      <c r="S2431" s="253"/>
      <c r="T2431" s="253"/>
      <c r="U2431" s="253"/>
      <c r="V2431" s="253"/>
      <c r="W2431" s="253"/>
      <c r="X2431" s="253"/>
      <c r="Y2431" s="253"/>
      <c r="Z2431" s="253"/>
      <c r="AA2431" s="253"/>
      <c r="AB2431" s="253"/>
      <c r="AC2431" s="253"/>
      <c r="AD2431" s="253"/>
      <c r="AE2431" s="253"/>
      <c r="AF2431" s="253"/>
      <c r="AG2431" s="253"/>
      <c r="AH2431" s="253"/>
      <c r="AI2431" s="253"/>
      <c r="AP2431" s="313"/>
      <c r="AT2431" s="313"/>
    </row>
    <row r="2432" spans="1:46" s="312" customFormat="1" ht="15" customHeight="1" x14ac:dyDescent="0.25">
      <c r="A2432" s="297"/>
      <c r="B2432" s="297"/>
      <c r="C2432" s="253"/>
      <c r="D2432" s="253"/>
      <c r="E2432" s="253"/>
      <c r="F2432" s="253"/>
      <c r="G2432" s="253"/>
      <c r="H2432" s="253"/>
      <c r="I2432" s="253"/>
      <c r="J2432" s="253"/>
      <c r="K2432" s="253"/>
      <c r="L2432" s="253"/>
      <c r="M2432" s="253"/>
      <c r="N2432" s="253"/>
      <c r="O2432" s="253"/>
      <c r="P2432" s="253"/>
      <c r="Q2432" s="253"/>
      <c r="R2432" s="253"/>
      <c r="S2432" s="253"/>
      <c r="T2432" s="253"/>
      <c r="U2432" s="253"/>
      <c r="V2432" s="253"/>
      <c r="W2432" s="253"/>
      <c r="X2432" s="253"/>
      <c r="Y2432" s="253"/>
      <c r="Z2432" s="253"/>
      <c r="AA2432" s="253"/>
      <c r="AB2432" s="253"/>
      <c r="AC2432" s="253"/>
      <c r="AD2432" s="253"/>
      <c r="AE2432" s="253"/>
      <c r="AF2432" s="253"/>
      <c r="AG2432" s="253"/>
      <c r="AH2432" s="253"/>
      <c r="AI2432" s="253"/>
      <c r="AP2432" s="313"/>
      <c r="AT2432" s="313"/>
    </row>
    <row r="2433" spans="1:46" s="312" customFormat="1" ht="15" customHeight="1" x14ac:dyDescent="0.25">
      <c r="A2433" s="297"/>
      <c r="B2433" s="297"/>
      <c r="C2433" s="253"/>
      <c r="D2433" s="253"/>
      <c r="E2433" s="253"/>
      <c r="F2433" s="253"/>
      <c r="G2433" s="253"/>
      <c r="H2433" s="253"/>
      <c r="I2433" s="253"/>
      <c r="J2433" s="253"/>
      <c r="K2433" s="253"/>
      <c r="L2433" s="253"/>
      <c r="M2433" s="253"/>
      <c r="N2433" s="253"/>
      <c r="O2433" s="253"/>
      <c r="P2433" s="253"/>
      <c r="Q2433" s="253"/>
      <c r="R2433" s="253"/>
      <c r="S2433" s="253"/>
      <c r="T2433" s="253"/>
      <c r="U2433" s="253"/>
      <c r="V2433" s="253"/>
      <c r="W2433" s="253"/>
      <c r="X2433" s="253"/>
      <c r="Y2433" s="253"/>
      <c r="Z2433" s="253"/>
      <c r="AA2433" s="253"/>
      <c r="AB2433" s="253"/>
      <c r="AC2433" s="253"/>
      <c r="AD2433" s="253"/>
      <c r="AE2433" s="253"/>
      <c r="AF2433" s="253"/>
      <c r="AG2433" s="253"/>
      <c r="AH2433" s="253"/>
      <c r="AI2433" s="253"/>
      <c r="AP2433" s="313"/>
      <c r="AT2433" s="313"/>
    </row>
    <row r="2434" spans="1:46" s="312" customFormat="1" ht="15" customHeight="1" x14ac:dyDescent="0.25">
      <c r="A2434" s="297"/>
      <c r="B2434" s="297"/>
      <c r="C2434" s="253"/>
      <c r="D2434" s="253"/>
      <c r="E2434" s="253"/>
      <c r="F2434" s="253"/>
      <c r="G2434" s="253"/>
      <c r="H2434" s="253"/>
      <c r="I2434" s="253"/>
      <c r="J2434" s="253"/>
      <c r="K2434" s="253"/>
      <c r="L2434" s="253"/>
      <c r="M2434" s="253"/>
      <c r="N2434" s="253"/>
      <c r="O2434" s="253"/>
      <c r="P2434" s="253"/>
      <c r="Q2434" s="253"/>
      <c r="R2434" s="253"/>
      <c r="S2434" s="253"/>
      <c r="T2434" s="253"/>
      <c r="U2434" s="253"/>
      <c r="V2434" s="253"/>
      <c r="W2434" s="253"/>
      <c r="X2434" s="253"/>
      <c r="Y2434" s="253"/>
      <c r="Z2434" s="253"/>
      <c r="AA2434" s="253"/>
      <c r="AB2434" s="253"/>
      <c r="AC2434" s="253"/>
      <c r="AD2434" s="253"/>
      <c r="AE2434" s="253"/>
      <c r="AF2434" s="253"/>
      <c r="AG2434" s="253"/>
      <c r="AH2434" s="253"/>
      <c r="AI2434" s="253"/>
      <c r="AP2434" s="313"/>
      <c r="AT2434" s="313"/>
    </row>
    <row r="2435" spans="1:46" s="312" customFormat="1" ht="15" customHeight="1" x14ac:dyDescent="0.25">
      <c r="A2435" s="297"/>
      <c r="B2435" s="297"/>
      <c r="C2435" s="253"/>
      <c r="D2435" s="253"/>
      <c r="E2435" s="253"/>
      <c r="F2435" s="253"/>
      <c r="G2435" s="253"/>
      <c r="H2435" s="253"/>
      <c r="I2435" s="253"/>
      <c r="J2435" s="253"/>
      <c r="K2435" s="253"/>
      <c r="L2435" s="253"/>
      <c r="M2435" s="253"/>
      <c r="N2435" s="253"/>
      <c r="O2435" s="253"/>
      <c r="P2435" s="253"/>
      <c r="Q2435" s="253"/>
      <c r="R2435" s="253"/>
      <c r="S2435" s="253"/>
      <c r="T2435" s="253"/>
      <c r="U2435" s="253"/>
      <c r="V2435" s="253"/>
      <c r="W2435" s="253"/>
      <c r="X2435" s="253"/>
      <c r="Y2435" s="253"/>
      <c r="Z2435" s="253"/>
      <c r="AA2435" s="253"/>
      <c r="AB2435" s="253"/>
      <c r="AC2435" s="253"/>
      <c r="AD2435" s="253"/>
      <c r="AE2435" s="253"/>
      <c r="AF2435" s="253"/>
      <c r="AG2435" s="253"/>
      <c r="AH2435" s="253"/>
      <c r="AI2435" s="253"/>
      <c r="AP2435" s="313"/>
      <c r="AT2435" s="313"/>
    </row>
    <row r="2436" spans="1:46" s="312" customFormat="1" ht="15" customHeight="1" x14ac:dyDescent="0.25">
      <c r="A2436" s="297"/>
      <c r="B2436" s="297"/>
      <c r="C2436" s="253"/>
      <c r="D2436" s="253"/>
      <c r="E2436" s="253"/>
      <c r="F2436" s="253"/>
      <c r="G2436" s="253"/>
      <c r="H2436" s="253"/>
      <c r="I2436" s="253"/>
      <c r="J2436" s="253"/>
      <c r="K2436" s="253"/>
      <c r="L2436" s="253"/>
      <c r="M2436" s="253"/>
      <c r="N2436" s="253"/>
      <c r="O2436" s="253"/>
      <c r="P2436" s="253"/>
      <c r="Q2436" s="253"/>
      <c r="R2436" s="253"/>
      <c r="S2436" s="253"/>
      <c r="T2436" s="253"/>
      <c r="U2436" s="253"/>
      <c r="V2436" s="253"/>
      <c r="W2436" s="253"/>
      <c r="X2436" s="253"/>
      <c r="Y2436" s="253"/>
      <c r="Z2436" s="253"/>
      <c r="AA2436" s="253"/>
      <c r="AB2436" s="253"/>
      <c r="AC2436" s="253"/>
      <c r="AD2436" s="253"/>
      <c r="AE2436" s="253"/>
      <c r="AF2436" s="253"/>
      <c r="AG2436" s="253"/>
      <c r="AH2436" s="253"/>
      <c r="AI2436" s="253"/>
      <c r="AP2436" s="313"/>
      <c r="AT2436" s="313"/>
    </row>
    <row r="2437" spans="1:46" s="312" customFormat="1" ht="15" customHeight="1" x14ac:dyDescent="0.25">
      <c r="A2437" s="297"/>
      <c r="B2437" s="297"/>
      <c r="C2437" s="253"/>
      <c r="D2437" s="253"/>
      <c r="E2437" s="253"/>
      <c r="F2437" s="253"/>
      <c r="G2437" s="253"/>
      <c r="H2437" s="253"/>
      <c r="I2437" s="253"/>
      <c r="J2437" s="253"/>
      <c r="K2437" s="253"/>
      <c r="L2437" s="253"/>
      <c r="M2437" s="253"/>
      <c r="N2437" s="253"/>
      <c r="O2437" s="253"/>
      <c r="P2437" s="253"/>
      <c r="Q2437" s="253"/>
      <c r="R2437" s="253"/>
      <c r="S2437" s="253"/>
      <c r="T2437" s="253"/>
      <c r="U2437" s="253"/>
      <c r="V2437" s="253"/>
      <c r="W2437" s="253"/>
      <c r="X2437" s="253"/>
      <c r="Y2437" s="253"/>
      <c r="Z2437" s="253"/>
      <c r="AA2437" s="253"/>
      <c r="AB2437" s="253"/>
      <c r="AC2437" s="253"/>
      <c r="AD2437" s="253"/>
      <c r="AE2437" s="253"/>
      <c r="AF2437" s="253"/>
      <c r="AG2437" s="253"/>
      <c r="AH2437" s="253"/>
      <c r="AI2437" s="253"/>
      <c r="AP2437" s="313"/>
      <c r="AT2437" s="313"/>
    </row>
    <row r="2438" spans="1:46" s="312" customFormat="1" ht="15" customHeight="1" x14ac:dyDescent="0.25">
      <c r="A2438" s="297"/>
      <c r="B2438" s="297"/>
      <c r="C2438" s="253"/>
      <c r="D2438" s="253"/>
      <c r="E2438" s="253"/>
      <c r="F2438" s="253"/>
      <c r="G2438" s="253"/>
      <c r="H2438" s="253"/>
      <c r="I2438" s="253"/>
      <c r="J2438" s="253"/>
      <c r="K2438" s="253"/>
      <c r="L2438" s="253"/>
      <c r="M2438" s="253"/>
      <c r="N2438" s="253"/>
      <c r="O2438" s="253"/>
      <c r="P2438" s="253"/>
      <c r="Q2438" s="253"/>
      <c r="R2438" s="253"/>
      <c r="S2438" s="253"/>
      <c r="T2438" s="253"/>
      <c r="U2438" s="253"/>
      <c r="V2438" s="253"/>
      <c r="W2438" s="253"/>
      <c r="X2438" s="253"/>
      <c r="Y2438" s="253"/>
      <c r="Z2438" s="253"/>
      <c r="AA2438" s="253"/>
      <c r="AB2438" s="253"/>
      <c r="AC2438" s="253"/>
      <c r="AD2438" s="253"/>
      <c r="AE2438" s="253"/>
      <c r="AF2438" s="253"/>
      <c r="AG2438" s="253"/>
      <c r="AH2438" s="253"/>
      <c r="AI2438" s="253"/>
      <c r="AP2438" s="313"/>
      <c r="AT2438" s="313"/>
    </row>
    <row r="2439" spans="1:46" s="312" customFormat="1" ht="15" customHeight="1" x14ac:dyDescent="0.25">
      <c r="A2439" s="297"/>
      <c r="B2439" s="297"/>
      <c r="C2439" s="253"/>
      <c r="D2439" s="253"/>
      <c r="E2439" s="253"/>
      <c r="F2439" s="253"/>
      <c r="G2439" s="253"/>
      <c r="H2439" s="253"/>
      <c r="I2439" s="253"/>
      <c r="J2439" s="253"/>
      <c r="K2439" s="253"/>
      <c r="L2439" s="253"/>
      <c r="M2439" s="253"/>
      <c r="N2439" s="253"/>
      <c r="O2439" s="253"/>
      <c r="P2439" s="253"/>
      <c r="Q2439" s="253"/>
      <c r="R2439" s="253"/>
      <c r="S2439" s="253"/>
      <c r="T2439" s="253"/>
      <c r="U2439" s="253"/>
      <c r="V2439" s="253"/>
      <c r="W2439" s="253"/>
      <c r="X2439" s="253"/>
      <c r="Y2439" s="253"/>
      <c r="Z2439" s="253"/>
      <c r="AA2439" s="253"/>
      <c r="AB2439" s="253"/>
      <c r="AC2439" s="253"/>
      <c r="AD2439" s="253"/>
      <c r="AE2439" s="253"/>
      <c r="AF2439" s="253"/>
      <c r="AG2439" s="253"/>
      <c r="AH2439" s="253"/>
      <c r="AI2439" s="253"/>
      <c r="AP2439" s="313"/>
      <c r="AT2439" s="313"/>
    </row>
    <row r="2440" spans="1:46" s="312" customFormat="1" ht="15" customHeight="1" x14ac:dyDescent="0.25">
      <c r="A2440" s="297"/>
      <c r="B2440" s="297"/>
      <c r="C2440" s="253"/>
      <c r="D2440" s="253"/>
      <c r="E2440" s="253"/>
      <c r="F2440" s="253"/>
      <c r="G2440" s="253"/>
      <c r="H2440" s="253"/>
      <c r="I2440" s="253"/>
      <c r="J2440" s="253"/>
      <c r="K2440" s="253"/>
      <c r="L2440" s="253"/>
      <c r="M2440" s="253"/>
      <c r="N2440" s="253"/>
      <c r="O2440" s="253"/>
      <c r="P2440" s="253"/>
      <c r="Q2440" s="253"/>
      <c r="R2440" s="253"/>
      <c r="S2440" s="253"/>
      <c r="T2440" s="253"/>
      <c r="U2440" s="253"/>
      <c r="V2440" s="253"/>
      <c r="W2440" s="253"/>
      <c r="X2440" s="253"/>
      <c r="Y2440" s="253"/>
      <c r="Z2440" s="253"/>
      <c r="AA2440" s="253"/>
      <c r="AB2440" s="253"/>
      <c r="AC2440" s="253"/>
      <c r="AD2440" s="253"/>
      <c r="AE2440" s="253"/>
      <c r="AF2440" s="253"/>
      <c r="AG2440" s="253"/>
      <c r="AH2440" s="253"/>
      <c r="AI2440" s="253"/>
      <c r="AP2440" s="313"/>
      <c r="AT2440" s="313"/>
    </row>
    <row r="2441" spans="1:46" s="312" customFormat="1" ht="15" customHeight="1" x14ac:dyDescent="0.25">
      <c r="A2441" s="297"/>
      <c r="B2441" s="297"/>
      <c r="C2441" s="253"/>
      <c r="D2441" s="253"/>
      <c r="E2441" s="253"/>
      <c r="F2441" s="253"/>
      <c r="G2441" s="253"/>
      <c r="H2441" s="253"/>
      <c r="I2441" s="253"/>
      <c r="J2441" s="253"/>
      <c r="K2441" s="253"/>
      <c r="L2441" s="253"/>
      <c r="M2441" s="253"/>
      <c r="N2441" s="253"/>
      <c r="O2441" s="253"/>
      <c r="P2441" s="253"/>
      <c r="Q2441" s="253"/>
      <c r="R2441" s="253"/>
      <c r="S2441" s="253"/>
      <c r="T2441" s="253"/>
      <c r="U2441" s="253"/>
      <c r="V2441" s="253"/>
      <c r="W2441" s="253"/>
      <c r="X2441" s="253"/>
      <c r="Y2441" s="253"/>
      <c r="Z2441" s="253"/>
      <c r="AA2441" s="253"/>
      <c r="AB2441" s="253"/>
      <c r="AC2441" s="253"/>
      <c r="AD2441" s="253"/>
      <c r="AE2441" s="253"/>
      <c r="AF2441" s="253"/>
      <c r="AG2441" s="253"/>
      <c r="AH2441" s="253"/>
      <c r="AI2441" s="253"/>
      <c r="AP2441" s="313"/>
      <c r="AT2441" s="313"/>
    </row>
    <row r="2442" spans="1:46" s="312" customFormat="1" ht="15" customHeight="1" x14ac:dyDescent="0.25">
      <c r="A2442" s="297"/>
      <c r="B2442" s="297"/>
      <c r="C2442" s="253"/>
      <c r="D2442" s="253"/>
      <c r="E2442" s="253"/>
      <c r="F2442" s="253"/>
      <c r="G2442" s="253"/>
      <c r="H2442" s="253"/>
      <c r="I2442" s="253"/>
      <c r="J2442" s="253"/>
      <c r="K2442" s="253"/>
      <c r="L2442" s="253"/>
      <c r="M2442" s="253"/>
      <c r="N2442" s="253"/>
      <c r="O2442" s="253"/>
      <c r="P2442" s="253"/>
      <c r="Q2442" s="253"/>
      <c r="R2442" s="253"/>
      <c r="S2442" s="253"/>
      <c r="T2442" s="253"/>
      <c r="U2442" s="253"/>
      <c r="V2442" s="253"/>
      <c r="W2442" s="253"/>
      <c r="X2442" s="253"/>
      <c r="Y2442" s="253"/>
      <c r="Z2442" s="253"/>
      <c r="AA2442" s="253"/>
      <c r="AB2442" s="253"/>
      <c r="AC2442" s="253"/>
      <c r="AD2442" s="253"/>
      <c r="AE2442" s="253"/>
      <c r="AF2442" s="253"/>
      <c r="AG2442" s="253"/>
      <c r="AH2442" s="253"/>
      <c r="AI2442" s="253"/>
      <c r="AP2442" s="313"/>
      <c r="AT2442" s="313"/>
    </row>
    <row r="2443" spans="1:46" s="312" customFormat="1" ht="15" customHeight="1" x14ac:dyDescent="0.25">
      <c r="A2443" s="297"/>
      <c r="B2443" s="297"/>
      <c r="C2443" s="253"/>
      <c r="D2443" s="253"/>
      <c r="E2443" s="253"/>
      <c r="F2443" s="253"/>
      <c r="G2443" s="253"/>
      <c r="H2443" s="253"/>
      <c r="I2443" s="253"/>
      <c r="J2443" s="253"/>
      <c r="K2443" s="253"/>
      <c r="L2443" s="253"/>
      <c r="M2443" s="253"/>
      <c r="N2443" s="253"/>
      <c r="O2443" s="253"/>
      <c r="P2443" s="253"/>
      <c r="Q2443" s="253"/>
      <c r="R2443" s="253"/>
      <c r="S2443" s="253"/>
      <c r="T2443" s="253"/>
      <c r="U2443" s="253"/>
      <c r="V2443" s="253"/>
      <c r="W2443" s="253"/>
      <c r="X2443" s="253"/>
      <c r="Y2443" s="253"/>
      <c r="Z2443" s="253"/>
      <c r="AA2443" s="253"/>
      <c r="AB2443" s="253"/>
      <c r="AC2443" s="253"/>
      <c r="AD2443" s="253"/>
      <c r="AE2443" s="253"/>
      <c r="AF2443" s="253"/>
      <c r="AG2443" s="253"/>
      <c r="AH2443" s="253"/>
      <c r="AI2443" s="253"/>
      <c r="AP2443" s="313"/>
      <c r="AT2443" s="313"/>
    </row>
    <row r="2444" spans="1:46" s="312" customFormat="1" ht="15" customHeight="1" x14ac:dyDescent="0.25">
      <c r="A2444" s="297"/>
      <c r="B2444" s="297"/>
      <c r="C2444" s="253"/>
      <c r="D2444" s="253"/>
      <c r="E2444" s="253"/>
      <c r="F2444" s="253"/>
      <c r="G2444" s="253"/>
      <c r="H2444" s="253"/>
      <c r="I2444" s="253"/>
      <c r="J2444" s="253"/>
      <c r="K2444" s="253"/>
      <c r="L2444" s="253"/>
      <c r="M2444" s="253"/>
      <c r="N2444" s="253"/>
      <c r="O2444" s="253"/>
      <c r="P2444" s="253"/>
      <c r="Q2444" s="253"/>
      <c r="R2444" s="253"/>
      <c r="S2444" s="253"/>
      <c r="T2444" s="253"/>
      <c r="U2444" s="253"/>
      <c r="V2444" s="253"/>
      <c r="W2444" s="253"/>
      <c r="X2444" s="253"/>
      <c r="Y2444" s="253"/>
      <c r="Z2444" s="253"/>
      <c r="AA2444" s="253"/>
      <c r="AB2444" s="253"/>
      <c r="AC2444" s="253"/>
      <c r="AD2444" s="253"/>
      <c r="AE2444" s="253"/>
      <c r="AF2444" s="253"/>
      <c r="AG2444" s="253"/>
      <c r="AH2444" s="253"/>
      <c r="AI2444" s="253"/>
      <c r="AP2444" s="313"/>
      <c r="AT2444" s="313"/>
    </row>
    <row r="2445" spans="1:46" s="312" customFormat="1" ht="15" customHeight="1" x14ac:dyDescent="0.25">
      <c r="A2445" s="297"/>
      <c r="B2445" s="297"/>
      <c r="C2445" s="253"/>
      <c r="D2445" s="253"/>
      <c r="E2445" s="253"/>
      <c r="F2445" s="253"/>
      <c r="G2445" s="253"/>
      <c r="H2445" s="253"/>
      <c r="I2445" s="253"/>
      <c r="J2445" s="253"/>
      <c r="K2445" s="253"/>
      <c r="L2445" s="253"/>
      <c r="M2445" s="253"/>
      <c r="N2445" s="253"/>
      <c r="O2445" s="253"/>
      <c r="P2445" s="253"/>
      <c r="Q2445" s="253"/>
      <c r="R2445" s="253"/>
      <c r="S2445" s="253"/>
      <c r="T2445" s="253"/>
      <c r="U2445" s="253"/>
      <c r="V2445" s="253"/>
      <c r="W2445" s="253"/>
      <c r="X2445" s="253"/>
      <c r="Y2445" s="253"/>
      <c r="Z2445" s="253"/>
      <c r="AA2445" s="253"/>
      <c r="AB2445" s="253"/>
      <c r="AC2445" s="253"/>
      <c r="AD2445" s="253"/>
      <c r="AE2445" s="253"/>
      <c r="AF2445" s="253"/>
      <c r="AG2445" s="253"/>
      <c r="AH2445" s="253"/>
      <c r="AI2445" s="253"/>
      <c r="AP2445" s="313"/>
      <c r="AT2445" s="313"/>
    </row>
    <row r="2446" spans="1:46" s="312" customFormat="1" ht="15" customHeight="1" x14ac:dyDescent="0.25">
      <c r="A2446" s="297"/>
      <c r="B2446" s="297"/>
      <c r="C2446" s="253"/>
      <c r="D2446" s="253"/>
      <c r="E2446" s="253"/>
      <c r="F2446" s="253"/>
      <c r="G2446" s="253"/>
      <c r="H2446" s="253"/>
      <c r="I2446" s="253"/>
      <c r="J2446" s="253"/>
      <c r="K2446" s="253"/>
      <c r="L2446" s="253"/>
      <c r="M2446" s="253"/>
      <c r="N2446" s="253"/>
      <c r="O2446" s="253"/>
      <c r="P2446" s="253"/>
      <c r="Q2446" s="253"/>
      <c r="R2446" s="253"/>
      <c r="S2446" s="253"/>
      <c r="T2446" s="253"/>
      <c r="U2446" s="253"/>
      <c r="V2446" s="253"/>
      <c r="W2446" s="253"/>
      <c r="X2446" s="253"/>
      <c r="Y2446" s="253"/>
      <c r="Z2446" s="253"/>
      <c r="AA2446" s="253"/>
      <c r="AB2446" s="253"/>
      <c r="AC2446" s="253"/>
      <c r="AD2446" s="253"/>
      <c r="AE2446" s="253"/>
      <c r="AF2446" s="253"/>
      <c r="AG2446" s="253"/>
      <c r="AH2446" s="253"/>
      <c r="AI2446" s="253"/>
      <c r="AP2446" s="313"/>
      <c r="AT2446" s="313"/>
    </row>
    <row r="2447" spans="1:46" s="312" customFormat="1" ht="15" customHeight="1" x14ac:dyDescent="0.25">
      <c r="A2447" s="297"/>
      <c r="B2447" s="297"/>
      <c r="C2447" s="253"/>
      <c r="D2447" s="253"/>
      <c r="E2447" s="253"/>
      <c r="F2447" s="253"/>
      <c r="G2447" s="253"/>
      <c r="H2447" s="253"/>
      <c r="I2447" s="253"/>
      <c r="J2447" s="253"/>
      <c r="K2447" s="253"/>
      <c r="L2447" s="253"/>
      <c r="M2447" s="253"/>
      <c r="N2447" s="253"/>
      <c r="O2447" s="253"/>
      <c r="P2447" s="253"/>
      <c r="Q2447" s="253"/>
      <c r="R2447" s="253"/>
      <c r="S2447" s="253"/>
      <c r="T2447" s="253"/>
      <c r="U2447" s="253"/>
      <c r="V2447" s="253"/>
      <c r="W2447" s="253"/>
      <c r="X2447" s="253"/>
      <c r="Y2447" s="253"/>
      <c r="Z2447" s="253"/>
      <c r="AA2447" s="253"/>
      <c r="AB2447" s="253"/>
      <c r="AC2447" s="253"/>
      <c r="AD2447" s="253"/>
      <c r="AE2447" s="253"/>
      <c r="AF2447" s="253"/>
      <c r="AG2447" s="253"/>
      <c r="AH2447" s="253"/>
      <c r="AI2447" s="253"/>
      <c r="AP2447" s="313"/>
      <c r="AT2447" s="313"/>
    </row>
    <row r="2448" spans="1:46" s="312" customFormat="1" ht="15" customHeight="1" x14ac:dyDescent="0.25">
      <c r="A2448" s="297"/>
      <c r="B2448" s="297"/>
      <c r="C2448" s="253"/>
      <c r="D2448" s="253"/>
      <c r="E2448" s="253"/>
      <c r="F2448" s="253"/>
      <c r="G2448" s="253"/>
      <c r="H2448" s="253"/>
      <c r="I2448" s="253"/>
      <c r="J2448" s="253"/>
      <c r="K2448" s="253"/>
      <c r="L2448" s="253"/>
      <c r="M2448" s="253"/>
      <c r="N2448" s="253"/>
      <c r="O2448" s="253"/>
      <c r="P2448" s="253"/>
      <c r="Q2448" s="253"/>
      <c r="R2448" s="253"/>
      <c r="S2448" s="253"/>
      <c r="T2448" s="253"/>
      <c r="U2448" s="253"/>
      <c r="V2448" s="253"/>
      <c r="W2448" s="253"/>
      <c r="X2448" s="253"/>
      <c r="Y2448" s="253"/>
      <c r="Z2448" s="253"/>
      <c r="AA2448" s="253"/>
      <c r="AB2448" s="253"/>
      <c r="AC2448" s="253"/>
      <c r="AD2448" s="253"/>
      <c r="AE2448" s="253"/>
      <c r="AF2448" s="253"/>
      <c r="AG2448" s="253"/>
      <c r="AH2448" s="253"/>
      <c r="AI2448" s="253"/>
      <c r="AP2448" s="313"/>
      <c r="AT2448" s="313"/>
    </row>
    <row r="2449" spans="1:46" s="312" customFormat="1" ht="15" customHeight="1" x14ac:dyDescent="0.25">
      <c r="A2449" s="297"/>
      <c r="B2449" s="297"/>
      <c r="C2449" s="253"/>
      <c r="D2449" s="253"/>
      <c r="E2449" s="253"/>
      <c r="F2449" s="253"/>
      <c r="G2449" s="253"/>
      <c r="H2449" s="253"/>
      <c r="I2449" s="253"/>
      <c r="J2449" s="253"/>
      <c r="K2449" s="253"/>
      <c r="L2449" s="253"/>
      <c r="M2449" s="253"/>
      <c r="N2449" s="253"/>
      <c r="O2449" s="253"/>
      <c r="P2449" s="253"/>
      <c r="Q2449" s="253"/>
      <c r="R2449" s="253"/>
      <c r="S2449" s="253"/>
      <c r="T2449" s="253"/>
      <c r="U2449" s="253"/>
      <c r="V2449" s="253"/>
      <c r="W2449" s="253"/>
      <c r="X2449" s="253"/>
      <c r="Y2449" s="253"/>
      <c r="Z2449" s="253"/>
      <c r="AA2449" s="253"/>
      <c r="AB2449" s="253"/>
      <c r="AC2449" s="253"/>
      <c r="AD2449" s="253"/>
      <c r="AE2449" s="253"/>
      <c r="AF2449" s="253"/>
      <c r="AG2449" s="253"/>
      <c r="AH2449" s="253"/>
      <c r="AI2449" s="253"/>
      <c r="AP2449" s="313"/>
      <c r="AT2449" s="313"/>
    </row>
    <row r="2450" spans="1:46" s="312" customFormat="1" ht="15" customHeight="1" x14ac:dyDescent="0.25">
      <c r="A2450" s="297"/>
      <c r="B2450" s="297"/>
      <c r="C2450" s="253"/>
      <c r="D2450" s="253"/>
      <c r="E2450" s="253"/>
      <c r="F2450" s="253"/>
      <c r="G2450" s="253"/>
      <c r="H2450" s="253"/>
      <c r="I2450" s="253"/>
      <c r="J2450" s="253"/>
      <c r="K2450" s="253"/>
      <c r="L2450" s="253"/>
      <c r="M2450" s="253"/>
      <c r="N2450" s="253"/>
      <c r="O2450" s="253"/>
      <c r="P2450" s="253"/>
      <c r="Q2450" s="253"/>
      <c r="R2450" s="253"/>
      <c r="S2450" s="253"/>
      <c r="T2450" s="253"/>
      <c r="U2450" s="253"/>
      <c r="V2450" s="253"/>
      <c r="W2450" s="253"/>
      <c r="X2450" s="253"/>
      <c r="Y2450" s="253"/>
      <c r="Z2450" s="253"/>
      <c r="AA2450" s="253"/>
      <c r="AB2450" s="253"/>
      <c r="AC2450" s="253"/>
      <c r="AD2450" s="253"/>
      <c r="AE2450" s="253"/>
      <c r="AF2450" s="253"/>
      <c r="AG2450" s="253"/>
      <c r="AH2450" s="253"/>
      <c r="AI2450" s="253"/>
      <c r="AP2450" s="313"/>
      <c r="AT2450" s="313"/>
    </row>
    <row r="2451" spans="1:46" s="312" customFormat="1" ht="15" customHeight="1" x14ac:dyDescent="0.25">
      <c r="A2451" s="297"/>
      <c r="B2451" s="297"/>
      <c r="C2451" s="253"/>
      <c r="D2451" s="253"/>
      <c r="E2451" s="253"/>
      <c r="F2451" s="253"/>
      <c r="G2451" s="253"/>
      <c r="H2451" s="253"/>
      <c r="I2451" s="253"/>
      <c r="J2451" s="253"/>
      <c r="K2451" s="253"/>
      <c r="L2451" s="253"/>
      <c r="M2451" s="253"/>
      <c r="N2451" s="253"/>
      <c r="O2451" s="253"/>
      <c r="P2451" s="253"/>
      <c r="Q2451" s="253"/>
      <c r="R2451" s="253"/>
      <c r="S2451" s="253"/>
      <c r="T2451" s="253"/>
      <c r="U2451" s="253"/>
      <c r="V2451" s="253"/>
      <c r="W2451" s="253"/>
      <c r="X2451" s="253"/>
      <c r="Y2451" s="253"/>
      <c r="Z2451" s="253"/>
      <c r="AA2451" s="253"/>
      <c r="AB2451" s="253"/>
      <c r="AC2451" s="253"/>
      <c r="AD2451" s="253"/>
      <c r="AE2451" s="253"/>
      <c r="AF2451" s="253"/>
      <c r="AG2451" s="253"/>
      <c r="AH2451" s="253"/>
      <c r="AI2451" s="253"/>
      <c r="AP2451" s="313"/>
      <c r="AT2451" s="313"/>
    </row>
    <row r="2452" spans="1:46" s="312" customFormat="1" ht="15" customHeight="1" x14ac:dyDescent="0.25">
      <c r="A2452" s="297"/>
      <c r="B2452" s="297"/>
      <c r="C2452" s="253"/>
      <c r="D2452" s="253"/>
      <c r="E2452" s="253"/>
      <c r="F2452" s="253"/>
      <c r="G2452" s="253"/>
      <c r="H2452" s="253"/>
      <c r="I2452" s="253"/>
      <c r="J2452" s="253"/>
      <c r="K2452" s="253"/>
      <c r="L2452" s="253"/>
      <c r="M2452" s="253"/>
      <c r="N2452" s="253"/>
      <c r="O2452" s="253"/>
      <c r="P2452" s="253"/>
      <c r="Q2452" s="253"/>
      <c r="R2452" s="253"/>
      <c r="S2452" s="253"/>
      <c r="T2452" s="253"/>
      <c r="U2452" s="253"/>
      <c r="V2452" s="253"/>
      <c r="W2452" s="253"/>
      <c r="X2452" s="253"/>
      <c r="Y2452" s="253"/>
      <c r="Z2452" s="253"/>
      <c r="AA2452" s="253"/>
      <c r="AB2452" s="253"/>
      <c r="AC2452" s="253"/>
      <c r="AD2452" s="253"/>
      <c r="AE2452" s="253"/>
      <c r="AF2452" s="253"/>
      <c r="AG2452" s="253"/>
      <c r="AH2452" s="253"/>
      <c r="AI2452" s="253"/>
      <c r="AP2452" s="313"/>
      <c r="AT2452" s="313"/>
    </row>
    <row r="2453" spans="1:46" s="312" customFormat="1" ht="15" customHeight="1" x14ac:dyDescent="0.25">
      <c r="A2453" s="297"/>
      <c r="B2453" s="297"/>
      <c r="C2453" s="253"/>
      <c r="D2453" s="253"/>
      <c r="E2453" s="253"/>
      <c r="F2453" s="253"/>
      <c r="G2453" s="253"/>
      <c r="H2453" s="253"/>
      <c r="I2453" s="253"/>
      <c r="J2453" s="253"/>
      <c r="K2453" s="253"/>
      <c r="L2453" s="253"/>
      <c r="M2453" s="253"/>
      <c r="N2453" s="253"/>
      <c r="O2453" s="253"/>
      <c r="P2453" s="253"/>
      <c r="Q2453" s="253"/>
      <c r="R2453" s="253"/>
      <c r="S2453" s="253"/>
      <c r="T2453" s="253"/>
      <c r="U2453" s="253"/>
      <c r="V2453" s="253"/>
      <c r="W2453" s="253"/>
      <c r="X2453" s="253"/>
      <c r="Y2453" s="253"/>
      <c r="Z2453" s="253"/>
      <c r="AA2453" s="253"/>
      <c r="AB2453" s="253"/>
      <c r="AC2453" s="253"/>
      <c r="AD2453" s="253"/>
      <c r="AE2453" s="253"/>
      <c r="AF2453" s="253"/>
      <c r="AG2453" s="253"/>
      <c r="AH2453" s="253"/>
      <c r="AI2453" s="253"/>
      <c r="AP2453" s="313"/>
      <c r="AT2453" s="313"/>
    </row>
    <row r="2454" spans="1:46" s="312" customFormat="1" ht="15" customHeight="1" x14ac:dyDescent="0.25">
      <c r="A2454" s="297"/>
      <c r="B2454" s="297"/>
      <c r="C2454" s="253"/>
      <c r="D2454" s="253"/>
      <c r="E2454" s="253"/>
      <c r="F2454" s="253"/>
      <c r="G2454" s="253"/>
      <c r="H2454" s="253"/>
      <c r="I2454" s="253"/>
      <c r="J2454" s="253"/>
      <c r="K2454" s="253"/>
      <c r="L2454" s="253"/>
      <c r="M2454" s="253"/>
      <c r="N2454" s="253"/>
      <c r="O2454" s="253"/>
      <c r="P2454" s="253"/>
      <c r="Q2454" s="253"/>
      <c r="R2454" s="253"/>
      <c r="S2454" s="253"/>
      <c r="T2454" s="253"/>
      <c r="U2454" s="253"/>
      <c r="V2454" s="253"/>
      <c r="W2454" s="253"/>
      <c r="X2454" s="253"/>
      <c r="Y2454" s="253"/>
      <c r="Z2454" s="253"/>
      <c r="AA2454" s="253"/>
      <c r="AB2454" s="253"/>
      <c r="AC2454" s="253"/>
      <c r="AD2454" s="253"/>
      <c r="AE2454" s="253"/>
      <c r="AF2454" s="253"/>
      <c r="AG2454" s="253"/>
      <c r="AH2454" s="253"/>
      <c r="AI2454" s="253"/>
      <c r="AP2454" s="313"/>
      <c r="AT2454" s="313"/>
    </row>
    <row r="2455" spans="1:46" s="312" customFormat="1" ht="15" customHeight="1" x14ac:dyDescent="0.25">
      <c r="A2455" s="297"/>
      <c r="B2455" s="297"/>
      <c r="C2455" s="253"/>
      <c r="D2455" s="253"/>
      <c r="E2455" s="253"/>
      <c r="F2455" s="253"/>
      <c r="G2455" s="253"/>
      <c r="H2455" s="253"/>
      <c r="I2455" s="253"/>
      <c r="J2455" s="253"/>
      <c r="K2455" s="253"/>
      <c r="L2455" s="253"/>
      <c r="M2455" s="253"/>
      <c r="N2455" s="253"/>
      <c r="O2455" s="253"/>
      <c r="P2455" s="253"/>
      <c r="Q2455" s="253"/>
      <c r="R2455" s="253"/>
      <c r="S2455" s="253"/>
      <c r="T2455" s="253"/>
      <c r="U2455" s="253"/>
      <c r="V2455" s="253"/>
      <c r="W2455" s="253"/>
      <c r="X2455" s="253"/>
      <c r="Y2455" s="253"/>
      <c r="Z2455" s="253"/>
      <c r="AA2455" s="253"/>
      <c r="AB2455" s="253"/>
      <c r="AC2455" s="253"/>
      <c r="AD2455" s="253"/>
      <c r="AE2455" s="253"/>
      <c r="AF2455" s="253"/>
      <c r="AG2455" s="253"/>
      <c r="AH2455" s="253"/>
      <c r="AI2455" s="253"/>
      <c r="AP2455" s="313"/>
      <c r="AT2455" s="313"/>
    </row>
    <row r="2456" spans="1:46" s="312" customFormat="1" ht="15" customHeight="1" x14ac:dyDescent="0.25">
      <c r="A2456" s="297"/>
      <c r="B2456" s="297"/>
      <c r="C2456" s="253"/>
      <c r="D2456" s="253"/>
      <c r="E2456" s="253"/>
      <c r="F2456" s="253"/>
      <c r="G2456" s="253"/>
      <c r="H2456" s="253"/>
      <c r="I2456" s="253"/>
      <c r="J2456" s="253"/>
      <c r="K2456" s="253"/>
      <c r="L2456" s="253"/>
      <c r="M2456" s="253"/>
      <c r="N2456" s="253"/>
      <c r="O2456" s="253"/>
      <c r="P2456" s="253"/>
      <c r="Q2456" s="253"/>
      <c r="R2456" s="253"/>
      <c r="S2456" s="253"/>
      <c r="T2456" s="253"/>
      <c r="U2456" s="253"/>
      <c r="V2456" s="253"/>
      <c r="W2456" s="253"/>
      <c r="X2456" s="253"/>
      <c r="Y2456" s="253"/>
      <c r="Z2456" s="253"/>
      <c r="AA2456" s="253"/>
      <c r="AB2456" s="253"/>
      <c r="AC2456" s="253"/>
      <c r="AD2456" s="253"/>
      <c r="AE2456" s="253"/>
      <c r="AF2456" s="253"/>
      <c r="AG2456" s="253"/>
      <c r="AH2456" s="253"/>
      <c r="AI2456" s="253"/>
      <c r="AP2456" s="313"/>
      <c r="AT2456" s="313"/>
    </row>
    <row r="2457" spans="1:46" s="312" customFormat="1" ht="15" customHeight="1" x14ac:dyDescent="0.25">
      <c r="A2457" s="297"/>
      <c r="B2457" s="297"/>
      <c r="C2457" s="253"/>
      <c r="D2457" s="253"/>
      <c r="E2457" s="253"/>
      <c r="F2457" s="253"/>
      <c r="G2457" s="253"/>
      <c r="H2457" s="253"/>
      <c r="I2457" s="253"/>
      <c r="J2457" s="253"/>
      <c r="K2457" s="253"/>
      <c r="L2457" s="253"/>
      <c r="M2457" s="253"/>
      <c r="N2457" s="253"/>
      <c r="O2457" s="253"/>
      <c r="P2457" s="253"/>
      <c r="Q2457" s="253"/>
      <c r="R2457" s="253"/>
      <c r="S2457" s="253"/>
      <c r="T2457" s="253"/>
      <c r="U2457" s="253"/>
      <c r="V2457" s="253"/>
      <c r="W2457" s="253"/>
      <c r="X2457" s="253"/>
      <c r="Y2457" s="253"/>
      <c r="Z2457" s="253"/>
      <c r="AA2457" s="253"/>
      <c r="AB2457" s="253"/>
      <c r="AC2457" s="253"/>
      <c r="AD2457" s="253"/>
      <c r="AE2457" s="253"/>
      <c r="AF2457" s="253"/>
      <c r="AG2457" s="253"/>
      <c r="AH2457" s="253"/>
      <c r="AI2457" s="253"/>
      <c r="AP2457" s="313"/>
      <c r="AT2457" s="313"/>
    </row>
    <row r="2458" spans="1:46" s="312" customFormat="1" ht="15" customHeight="1" x14ac:dyDescent="0.25">
      <c r="A2458" s="297"/>
      <c r="B2458" s="297"/>
      <c r="C2458" s="253"/>
      <c r="D2458" s="253"/>
      <c r="E2458" s="253"/>
      <c r="F2458" s="253"/>
      <c r="G2458" s="253"/>
      <c r="H2458" s="253"/>
      <c r="I2458" s="253"/>
      <c r="J2458" s="253"/>
      <c r="K2458" s="253"/>
      <c r="L2458" s="253"/>
      <c r="M2458" s="253"/>
      <c r="N2458" s="253"/>
      <c r="O2458" s="253"/>
      <c r="P2458" s="253"/>
      <c r="Q2458" s="253"/>
      <c r="R2458" s="253"/>
      <c r="S2458" s="253"/>
      <c r="T2458" s="253"/>
      <c r="U2458" s="253"/>
      <c r="V2458" s="253"/>
      <c r="W2458" s="253"/>
      <c r="X2458" s="253"/>
      <c r="Y2458" s="253"/>
      <c r="Z2458" s="253"/>
      <c r="AA2458" s="253"/>
      <c r="AB2458" s="253"/>
      <c r="AC2458" s="253"/>
      <c r="AD2458" s="253"/>
      <c r="AE2458" s="253"/>
      <c r="AF2458" s="253"/>
      <c r="AG2458" s="253"/>
      <c r="AH2458" s="253"/>
      <c r="AI2458" s="253"/>
      <c r="AP2458" s="313"/>
      <c r="AT2458" s="313"/>
    </row>
    <row r="2459" spans="1:46" s="312" customFormat="1" ht="15" customHeight="1" x14ac:dyDescent="0.25">
      <c r="A2459" s="297"/>
      <c r="B2459" s="297"/>
      <c r="C2459" s="253"/>
      <c r="D2459" s="253"/>
      <c r="E2459" s="253"/>
      <c r="F2459" s="253"/>
      <c r="G2459" s="253"/>
      <c r="H2459" s="253"/>
      <c r="I2459" s="253"/>
      <c r="J2459" s="253"/>
      <c r="K2459" s="253"/>
      <c r="L2459" s="253"/>
      <c r="M2459" s="253"/>
      <c r="N2459" s="253"/>
      <c r="O2459" s="253"/>
      <c r="P2459" s="253"/>
      <c r="Q2459" s="253"/>
      <c r="R2459" s="253"/>
      <c r="S2459" s="253"/>
      <c r="T2459" s="253"/>
      <c r="U2459" s="253"/>
      <c r="V2459" s="253"/>
      <c r="W2459" s="253"/>
      <c r="X2459" s="253"/>
      <c r="Y2459" s="253"/>
      <c r="Z2459" s="253"/>
      <c r="AA2459" s="253"/>
      <c r="AB2459" s="253"/>
      <c r="AC2459" s="253"/>
      <c r="AD2459" s="253"/>
      <c r="AE2459" s="253"/>
      <c r="AF2459" s="253"/>
      <c r="AG2459" s="253"/>
      <c r="AH2459" s="253"/>
      <c r="AI2459" s="253"/>
      <c r="AP2459" s="313"/>
      <c r="AT2459" s="313"/>
    </row>
    <row r="2460" spans="1:46" s="312" customFormat="1" ht="15" customHeight="1" x14ac:dyDescent="0.25">
      <c r="A2460" s="297"/>
      <c r="B2460" s="297"/>
      <c r="C2460" s="253"/>
      <c r="D2460" s="253"/>
      <c r="E2460" s="253"/>
      <c r="F2460" s="253"/>
      <c r="G2460" s="253"/>
      <c r="H2460" s="253"/>
      <c r="I2460" s="253"/>
      <c r="J2460" s="253"/>
      <c r="K2460" s="253"/>
      <c r="L2460" s="253"/>
      <c r="M2460" s="253"/>
      <c r="N2460" s="253"/>
      <c r="O2460" s="253"/>
      <c r="P2460" s="253"/>
      <c r="Q2460" s="253"/>
      <c r="R2460" s="253"/>
      <c r="S2460" s="253"/>
      <c r="T2460" s="253"/>
      <c r="U2460" s="253"/>
      <c r="V2460" s="253"/>
      <c r="W2460" s="253"/>
      <c r="X2460" s="253"/>
      <c r="Y2460" s="253"/>
      <c r="Z2460" s="253"/>
      <c r="AA2460" s="253"/>
      <c r="AB2460" s="253"/>
      <c r="AC2460" s="253"/>
      <c r="AD2460" s="253"/>
      <c r="AE2460" s="253"/>
      <c r="AF2460" s="253"/>
      <c r="AG2460" s="253"/>
      <c r="AH2460" s="253"/>
      <c r="AI2460" s="253"/>
      <c r="AP2460" s="313"/>
      <c r="AT2460" s="313"/>
    </row>
    <row r="2461" spans="1:46" s="312" customFormat="1" ht="15" customHeight="1" x14ac:dyDescent="0.25">
      <c r="A2461" s="297"/>
      <c r="B2461" s="297"/>
      <c r="C2461" s="253"/>
      <c r="D2461" s="253"/>
      <c r="E2461" s="253"/>
      <c r="F2461" s="253"/>
      <c r="G2461" s="253"/>
      <c r="H2461" s="253"/>
      <c r="I2461" s="253"/>
      <c r="J2461" s="253"/>
      <c r="K2461" s="253"/>
      <c r="L2461" s="253"/>
      <c r="M2461" s="253"/>
      <c r="N2461" s="253"/>
      <c r="O2461" s="253"/>
      <c r="P2461" s="253"/>
      <c r="Q2461" s="253"/>
      <c r="R2461" s="253"/>
      <c r="S2461" s="253"/>
      <c r="T2461" s="253"/>
      <c r="U2461" s="253"/>
      <c r="V2461" s="253"/>
      <c r="W2461" s="253"/>
      <c r="X2461" s="253"/>
      <c r="Y2461" s="253"/>
      <c r="Z2461" s="253"/>
      <c r="AA2461" s="253"/>
      <c r="AB2461" s="253"/>
      <c r="AC2461" s="253"/>
      <c r="AD2461" s="253"/>
      <c r="AE2461" s="253"/>
      <c r="AF2461" s="253"/>
      <c r="AG2461" s="253"/>
      <c r="AH2461" s="253"/>
      <c r="AI2461" s="253"/>
      <c r="AP2461" s="313"/>
      <c r="AT2461" s="313"/>
    </row>
    <row r="2462" spans="1:46" s="312" customFormat="1" ht="15" customHeight="1" x14ac:dyDescent="0.25">
      <c r="A2462" s="297"/>
      <c r="B2462" s="297"/>
      <c r="C2462" s="253"/>
      <c r="D2462" s="253"/>
      <c r="E2462" s="253"/>
      <c r="F2462" s="253"/>
      <c r="G2462" s="253"/>
      <c r="H2462" s="253"/>
      <c r="I2462" s="253"/>
      <c r="J2462" s="253"/>
      <c r="K2462" s="253"/>
      <c r="L2462" s="253"/>
      <c r="M2462" s="253"/>
      <c r="N2462" s="253"/>
      <c r="O2462" s="253"/>
      <c r="P2462" s="253"/>
      <c r="Q2462" s="253"/>
      <c r="R2462" s="253"/>
      <c r="S2462" s="253"/>
      <c r="T2462" s="253"/>
      <c r="U2462" s="253"/>
      <c r="V2462" s="253"/>
      <c r="W2462" s="253"/>
      <c r="X2462" s="253"/>
      <c r="Y2462" s="253"/>
      <c r="Z2462" s="253"/>
      <c r="AA2462" s="253"/>
      <c r="AB2462" s="253"/>
      <c r="AC2462" s="253"/>
      <c r="AD2462" s="253"/>
      <c r="AE2462" s="253"/>
      <c r="AF2462" s="253"/>
      <c r="AG2462" s="253"/>
      <c r="AH2462" s="253"/>
      <c r="AI2462" s="253"/>
      <c r="AP2462" s="313"/>
      <c r="AT2462" s="313"/>
    </row>
    <row r="2463" spans="1:46" s="312" customFormat="1" ht="15" customHeight="1" x14ac:dyDescent="0.25">
      <c r="A2463" s="297"/>
      <c r="B2463" s="297"/>
      <c r="C2463" s="253"/>
      <c r="D2463" s="253"/>
      <c r="E2463" s="253"/>
      <c r="F2463" s="253"/>
      <c r="G2463" s="253"/>
      <c r="H2463" s="253"/>
      <c r="I2463" s="253"/>
      <c r="J2463" s="253"/>
      <c r="K2463" s="253"/>
      <c r="L2463" s="253"/>
      <c r="M2463" s="253"/>
      <c r="N2463" s="253"/>
      <c r="O2463" s="253"/>
      <c r="P2463" s="253"/>
      <c r="Q2463" s="253"/>
      <c r="R2463" s="253"/>
      <c r="S2463" s="253"/>
      <c r="T2463" s="253"/>
      <c r="U2463" s="253"/>
      <c r="V2463" s="253"/>
      <c r="W2463" s="253"/>
      <c r="X2463" s="253"/>
      <c r="Y2463" s="253"/>
      <c r="Z2463" s="253"/>
      <c r="AA2463" s="253"/>
      <c r="AB2463" s="253"/>
      <c r="AC2463" s="253"/>
      <c r="AD2463" s="253"/>
      <c r="AE2463" s="253"/>
      <c r="AF2463" s="253"/>
      <c r="AG2463" s="253"/>
      <c r="AH2463" s="253"/>
      <c r="AI2463" s="253"/>
      <c r="AP2463" s="313"/>
      <c r="AT2463" s="313"/>
    </row>
    <row r="2464" spans="1:46" s="312" customFormat="1" ht="15" customHeight="1" x14ac:dyDescent="0.25">
      <c r="A2464" s="297"/>
      <c r="B2464" s="297"/>
      <c r="C2464" s="253"/>
      <c r="D2464" s="253"/>
      <c r="E2464" s="253"/>
      <c r="F2464" s="253"/>
      <c r="G2464" s="253"/>
      <c r="H2464" s="253"/>
      <c r="I2464" s="253"/>
      <c r="J2464" s="253"/>
      <c r="K2464" s="253"/>
      <c r="L2464" s="253"/>
      <c r="M2464" s="253"/>
      <c r="N2464" s="253"/>
      <c r="O2464" s="253"/>
      <c r="P2464" s="253"/>
      <c r="Q2464" s="253"/>
      <c r="R2464" s="253"/>
      <c r="S2464" s="253"/>
      <c r="T2464" s="253"/>
      <c r="U2464" s="253"/>
      <c r="V2464" s="253"/>
      <c r="W2464" s="253"/>
      <c r="X2464" s="253"/>
      <c r="Y2464" s="253"/>
      <c r="Z2464" s="253"/>
      <c r="AA2464" s="253"/>
      <c r="AB2464" s="253"/>
      <c r="AC2464" s="253"/>
      <c r="AD2464" s="253"/>
      <c r="AE2464" s="253"/>
      <c r="AF2464" s="253"/>
      <c r="AG2464" s="253"/>
      <c r="AH2464" s="253"/>
      <c r="AI2464" s="253"/>
      <c r="AP2464" s="313"/>
      <c r="AT2464" s="313"/>
    </row>
    <row r="2465" spans="1:46" s="312" customFormat="1" ht="15" customHeight="1" x14ac:dyDescent="0.25">
      <c r="A2465" s="297"/>
      <c r="B2465" s="297"/>
      <c r="C2465" s="253"/>
      <c r="D2465" s="253"/>
      <c r="E2465" s="253"/>
      <c r="F2465" s="253"/>
      <c r="G2465" s="253"/>
      <c r="H2465" s="253"/>
      <c r="I2465" s="253"/>
      <c r="J2465" s="253"/>
      <c r="K2465" s="253"/>
      <c r="L2465" s="253"/>
      <c r="M2465" s="253"/>
      <c r="N2465" s="253"/>
      <c r="O2465" s="253"/>
      <c r="P2465" s="253"/>
      <c r="Q2465" s="253"/>
      <c r="R2465" s="253"/>
      <c r="S2465" s="253"/>
      <c r="T2465" s="253"/>
      <c r="U2465" s="253"/>
      <c r="V2465" s="253"/>
      <c r="W2465" s="253"/>
      <c r="X2465" s="253"/>
      <c r="Y2465" s="253"/>
      <c r="Z2465" s="253"/>
      <c r="AA2465" s="253"/>
      <c r="AB2465" s="253"/>
      <c r="AC2465" s="253"/>
      <c r="AD2465" s="253"/>
      <c r="AE2465" s="253"/>
      <c r="AF2465" s="253"/>
      <c r="AG2465" s="253"/>
      <c r="AH2465" s="253"/>
      <c r="AI2465" s="253"/>
      <c r="AP2465" s="313"/>
      <c r="AT2465" s="313"/>
    </row>
    <row r="2466" spans="1:46" s="312" customFormat="1" ht="15" customHeight="1" x14ac:dyDescent="0.25">
      <c r="A2466" s="297"/>
      <c r="B2466" s="297"/>
      <c r="C2466" s="253"/>
      <c r="D2466" s="253"/>
      <c r="E2466" s="253"/>
      <c r="F2466" s="253"/>
      <c r="G2466" s="253"/>
      <c r="H2466" s="253"/>
      <c r="I2466" s="253"/>
      <c r="J2466" s="253"/>
      <c r="K2466" s="253"/>
      <c r="L2466" s="253"/>
      <c r="M2466" s="253"/>
      <c r="N2466" s="253"/>
      <c r="O2466" s="253"/>
      <c r="P2466" s="253"/>
      <c r="Q2466" s="253"/>
      <c r="R2466" s="253"/>
      <c r="S2466" s="253"/>
      <c r="T2466" s="253"/>
      <c r="U2466" s="253"/>
      <c r="V2466" s="253"/>
      <c r="W2466" s="253"/>
      <c r="X2466" s="253"/>
      <c r="Y2466" s="253"/>
      <c r="Z2466" s="253"/>
      <c r="AA2466" s="253"/>
      <c r="AB2466" s="253"/>
      <c r="AC2466" s="253"/>
      <c r="AD2466" s="253"/>
      <c r="AE2466" s="253"/>
      <c r="AF2466" s="253"/>
      <c r="AG2466" s="253"/>
      <c r="AH2466" s="253"/>
      <c r="AI2466" s="253"/>
      <c r="AP2466" s="313"/>
      <c r="AT2466" s="313"/>
    </row>
    <row r="2467" spans="1:46" s="312" customFormat="1" ht="15" customHeight="1" x14ac:dyDescent="0.25">
      <c r="A2467" s="297"/>
      <c r="B2467" s="297"/>
      <c r="C2467" s="253"/>
      <c r="D2467" s="253"/>
      <c r="E2467" s="253"/>
      <c r="F2467" s="253"/>
      <c r="G2467" s="253"/>
      <c r="H2467" s="253"/>
      <c r="I2467" s="253"/>
      <c r="J2467" s="253"/>
      <c r="K2467" s="253"/>
      <c r="L2467" s="253"/>
      <c r="M2467" s="253"/>
      <c r="N2467" s="253"/>
      <c r="O2467" s="253"/>
      <c r="P2467" s="253"/>
      <c r="Q2467" s="253"/>
      <c r="R2467" s="253"/>
      <c r="S2467" s="253"/>
      <c r="T2467" s="253"/>
      <c r="U2467" s="253"/>
      <c r="V2467" s="253"/>
      <c r="W2467" s="253"/>
      <c r="X2467" s="253"/>
      <c r="Y2467" s="253"/>
      <c r="Z2467" s="253"/>
      <c r="AA2467" s="253"/>
      <c r="AB2467" s="253"/>
      <c r="AC2467" s="253"/>
      <c r="AD2467" s="253"/>
      <c r="AE2467" s="253"/>
      <c r="AF2467" s="253"/>
      <c r="AG2467" s="253"/>
      <c r="AH2467" s="253"/>
      <c r="AI2467" s="253"/>
      <c r="AP2467" s="313"/>
      <c r="AT2467" s="313"/>
    </row>
    <row r="2468" spans="1:46" s="312" customFormat="1" ht="15" customHeight="1" x14ac:dyDescent="0.25">
      <c r="A2468" s="297"/>
      <c r="B2468" s="297"/>
      <c r="C2468" s="253"/>
      <c r="D2468" s="253"/>
      <c r="E2468" s="253"/>
      <c r="F2468" s="253"/>
      <c r="G2468" s="253"/>
      <c r="H2468" s="253"/>
      <c r="I2468" s="253"/>
      <c r="J2468" s="253"/>
      <c r="K2468" s="253"/>
      <c r="L2468" s="253"/>
      <c r="M2468" s="253"/>
      <c r="N2468" s="253"/>
      <c r="O2468" s="253"/>
      <c r="P2468" s="253"/>
      <c r="Q2468" s="253"/>
      <c r="R2468" s="253"/>
      <c r="S2468" s="253"/>
      <c r="T2468" s="253"/>
      <c r="U2468" s="253"/>
      <c r="V2468" s="253"/>
      <c r="W2468" s="253"/>
      <c r="X2468" s="253"/>
      <c r="Y2468" s="253"/>
      <c r="Z2468" s="253"/>
      <c r="AA2468" s="253"/>
      <c r="AB2468" s="253"/>
      <c r="AC2468" s="253"/>
      <c r="AD2468" s="253"/>
      <c r="AE2468" s="253"/>
      <c r="AF2468" s="253"/>
      <c r="AG2468" s="253"/>
      <c r="AH2468" s="253"/>
      <c r="AI2468" s="253"/>
      <c r="AP2468" s="313"/>
      <c r="AT2468" s="313"/>
    </row>
    <row r="2469" spans="1:46" s="312" customFormat="1" ht="15" customHeight="1" x14ac:dyDescent="0.25">
      <c r="A2469" s="297"/>
      <c r="B2469" s="297"/>
      <c r="C2469" s="253"/>
      <c r="D2469" s="253"/>
      <c r="E2469" s="253"/>
      <c r="F2469" s="253"/>
      <c r="G2469" s="253"/>
      <c r="H2469" s="253"/>
      <c r="I2469" s="253"/>
      <c r="J2469" s="253"/>
      <c r="K2469" s="253"/>
      <c r="L2469" s="253"/>
      <c r="M2469" s="253"/>
      <c r="N2469" s="253"/>
      <c r="O2469" s="253"/>
      <c r="P2469" s="253"/>
      <c r="Q2469" s="253"/>
      <c r="R2469" s="253"/>
      <c r="S2469" s="253"/>
      <c r="T2469" s="253"/>
      <c r="U2469" s="253"/>
      <c r="V2469" s="253"/>
      <c r="W2469" s="253"/>
      <c r="X2469" s="253"/>
      <c r="Y2469" s="253"/>
      <c r="Z2469" s="253"/>
      <c r="AA2469" s="253"/>
      <c r="AB2469" s="253"/>
      <c r="AC2469" s="253"/>
      <c r="AD2469" s="253"/>
      <c r="AE2469" s="253"/>
      <c r="AF2469" s="253"/>
      <c r="AG2469" s="253"/>
      <c r="AH2469" s="253"/>
      <c r="AI2469" s="253"/>
      <c r="AP2469" s="313"/>
      <c r="AT2469" s="313"/>
    </row>
    <row r="2470" spans="1:46" s="312" customFormat="1" ht="15" customHeight="1" x14ac:dyDescent="0.25">
      <c r="A2470" s="297"/>
      <c r="B2470" s="297"/>
      <c r="C2470" s="253"/>
      <c r="D2470" s="253"/>
      <c r="E2470" s="253"/>
      <c r="F2470" s="253"/>
      <c r="G2470" s="253"/>
      <c r="H2470" s="253"/>
      <c r="I2470" s="253"/>
      <c r="J2470" s="253"/>
      <c r="K2470" s="253"/>
      <c r="L2470" s="253"/>
      <c r="M2470" s="253"/>
      <c r="N2470" s="253"/>
      <c r="O2470" s="253"/>
      <c r="P2470" s="253"/>
      <c r="Q2470" s="253"/>
      <c r="R2470" s="253"/>
      <c r="S2470" s="253"/>
      <c r="T2470" s="253"/>
      <c r="U2470" s="253"/>
      <c r="V2470" s="253"/>
      <c r="W2470" s="253"/>
      <c r="X2470" s="253"/>
      <c r="Y2470" s="253"/>
      <c r="Z2470" s="253"/>
      <c r="AA2470" s="253"/>
      <c r="AB2470" s="253"/>
      <c r="AC2470" s="253"/>
      <c r="AD2470" s="253"/>
      <c r="AE2470" s="253"/>
      <c r="AF2470" s="253"/>
      <c r="AG2470" s="253"/>
      <c r="AH2470" s="253"/>
      <c r="AI2470" s="253"/>
      <c r="AP2470" s="313"/>
      <c r="AT2470" s="313"/>
    </row>
    <row r="2471" spans="1:46" s="312" customFormat="1" ht="15" customHeight="1" x14ac:dyDescent="0.25">
      <c r="A2471" s="297"/>
      <c r="B2471" s="297"/>
      <c r="C2471" s="253"/>
      <c r="D2471" s="253"/>
      <c r="E2471" s="253"/>
      <c r="F2471" s="253"/>
      <c r="G2471" s="253"/>
      <c r="H2471" s="253"/>
      <c r="I2471" s="253"/>
      <c r="J2471" s="253"/>
      <c r="K2471" s="253"/>
      <c r="L2471" s="253"/>
      <c r="M2471" s="253"/>
      <c r="N2471" s="253"/>
      <c r="O2471" s="253"/>
      <c r="P2471" s="253"/>
      <c r="Q2471" s="253"/>
      <c r="R2471" s="253"/>
      <c r="S2471" s="253"/>
      <c r="T2471" s="253"/>
      <c r="U2471" s="253"/>
      <c r="V2471" s="253"/>
      <c r="W2471" s="253"/>
      <c r="X2471" s="253"/>
      <c r="Y2471" s="253"/>
      <c r="Z2471" s="253"/>
      <c r="AA2471" s="253"/>
      <c r="AB2471" s="253"/>
      <c r="AC2471" s="253"/>
      <c r="AD2471" s="253"/>
      <c r="AE2471" s="253"/>
      <c r="AF2471" s="253"/>
      <c r="AG2471" s="253"/>
      <c r="AH2471" s="253"/>
      <c r="AI2471" s="253"/>
      <c r="AP2471" s="313"/>
      <c r="AT2471" s="313"/>
    </row>
    <row r="2472" spans="1:46" s="312" customFormat="1" ht="15" customHeight="1" x14ac:dyDescent="0.25">
      <c r="A2472" s="297"/>
      <c r="B2472" s="297"/>
      <c r="C2472" s="253"/>
      <c r="D2472" s="253"/>
      <c r="E2472" s="253"/>
      <c r="F2472" s="253"/>
      <c r="G2472" s="253"/>
      <c r="H2472" s="253"/>
      <c r="I2472" s="253"/>
      <c r="J2472" s="253"/>
      <c r="K2472" s="253"/>
      <c r="L2472" s="253"/>
      <c r="M2472" s="253"/>
      <c r="N2472" s="253"/>
      <c r="O2472" s="253"/>
      <c r="P2472" s="253"/>
      <c r="Q2472" s="253"/>
      <c r="R2472" s="253"/>
      <c r="S2472" s="253"/>
      <c r="T2472" s="253"/>
      <c r="U2472" s="253"/>
      <c r="V2472" s="253"/>
      <c r="W2472" s="253"/>
      <c r="X2472" s="253"/>
      <c r="Y2472" s="253"/>
      <c r="Z2472" s="253"/>
      <c r="AA2472" s="253"/>
      <c r="AB2472" s="253"/>
      <c r="AC2472" s="253"/>
      <c r="AD2472" s="253"/>
      <c r="AE2472" s="253"/>
      <c r="AF2472" s="253"/>
      <c r="AG2472" s="253"/>
      <c r="AH2472" s="253"/>
      <c r="AI2472" s="253"/>
      <c r="AP2472" s="313"/>
      <c r="AT2472" s="313"/>
    </row>
    <row r="2473" spans="1:46" s="312" customFormat="1" ht="15" customHeight="1" x14ac:dyDescent="0.25">
      <c r="A2473" s="297"/>
      <c r="B2473" s="297"/>
      <c r="C2473" s="253"/>
      <c r="D2473" s="253"/>
      <c r="E2473" s="253"/>
      <c r="F2473" s="253"/>
      <c r="G2473" s="253"/>
      <c r="H2473" s="253"/>
      <c r="I2473" s="253"/>
      <c r="J2473" s="253"/>
      <c r="K2473" s="253"/>
      <c r="L2473" s="253"/>
      <c r="M2473" s="253"/>
      <c r="N2473" s="253"/>
      <c r="O2473" s="253"/>
      <c r="P2473" s="253"/>
      <c r="Q2473" s="253"/>
      <c r="R2473" s="253"/>
      <c r="S2473" s="253"/>
      <c r="T2473" s="253"/>
      <c r="U2473" s="253"/>
      <c r="V2473" s="253"/>
      <c r="W2473" s="253"/>
      <c r="X2473" s="253"/>
      <c r="Y2473" s="253"/>
      <c r="Z2473" s="253"/>
      <c r="AA2473" s="253"/>
      <c r="AB2473" s="253"/>
      <c r="AC2473" s="253"/>
      <c r="AD2473" s="253"/>
      <c r="AE2473" s="253"/>
      <c r="AF2473" s="253"/>
      <c r="AG2473" s="253"/>
      <c r="AH2473" s="253"/>
      <c r="AI2473" s="253"/>
      <c r="AP2473" s="313"/>
      <c r="AT2473" s="313"/>
    </row>
    <row r="2474" spans="1:46" s="312" customFormat="1" ht="15" customHeight="1" x14ac:dyDescent="0.25">
      <c r="A2474" s="297"/>
      <c r="B2474" s="297"/>
      <c r="C2474" s="253"/>
      <c r="D2474" s="253"/>
      <c r="E2474" s="253"/>
      <c r="F2474" s="253"/>
      <c r="G2474" s="253"/>
      <c r="H2474" s="253"/>
      <c r="I2474" s="253"/>
      <c r="J2474" s="253"/>
      <c r="K2474" s="253"/>
      <c r="L2474" s="253"/>
      <c r="M2474" s="253"/>
      <c r="N2474" s="253"/>
      <c r="O2474" s="253"/>
      <c r="P2474" s="253"/>
      <c r="Q2474" s="253"/>
      <c r="R2474" s="253"/>
      <c r="S2474" s="253"/>
      <c r="T2474" s="253"/>
      <c r="U2474" s="253"/>
      <c r="V2474" s="253"/>
      <c r="W2474" s="253"/>
      <c r="X2474" s="253"/>
      <c r="Y2474" s="253"/>
      <c r="Z2474" s="253"/>
      <c r="AA2474" s="253"/>
      <c r="AB2474" s="253"/>
      <c r="AC2474" s="253"/>
      <c r="AD2474" s="253"/>
      <c r="AE2474" s="253"/>
      <c r="AF2474" s="253"/>
      <c r="AG2474" s="253"/>
      <c r="AH2474" s="253"/>
      <c r="AI2474" s="253"/>
      <c r="AP2474" s="313"/>
      <c r="AT2474" s="313"/>
    </row>
    <row r="2475" spans="1:46" s="312" customFormat="1" ht="15" customHeight="1" x14ac:dyDescent="0.25">
      <c r="A2475" s="297"/>
      <c r="B2475" s="297"/>
      <c r="C2475" s="253"/>
      <c r="D2475" s="253"/>
      <c r="E2475" s="253"/>
      <c r="F2475" s="253"/>
      <c r="G2475" s="253"/>
      <c r="H2475" s="253"/>
      <c r="I2475" s="253"/>
      <c r="J2475" s="253"/>
      <c r="K2475" s="253"/>
      <c r="L2475" s="253"/>
      <c r="M2475" s="253"/>
      <c r="N2475" s="253"/>
      <c r="O2475" s="253"/>
      <c r="P2475" s="253"/>
      <c r="Q2475" s="253"/>
      <c r="R2475" s="253"/>
      <c r="S2475" s="253"/>
      <c r="T2475" s="253"/>
      <c r="U2475" s="253"/>
      <c r="V2475" s="253"/>
      <c r="W2475" s="253"/>
      <c r="X2475" s="253"/>
      <c r="Y2475" s="253"/>
      <c r="Z2475" s="253"/>
      <c r="AA2475" s="253"/>
      <c r="AB2475" s="253"/>
      <c r="AC2475" s="253"/>
      <c r="AD2475" s="253"/>
      <c r="AE2475" s="253"/>
      <c r="AF2475" s="253"/>
      <c r="AG2475" s="253"/>
      <c r="AH2475" s="253"/>
      <c r="AI2475" s="253"/>
      <c r="AP2475" s="313"/>
      <c r="AT2475" s="313"/>
    </row>
    <row r="2476" spans="1:46" s="312" customFormat="1" ht="15" customHeight="1" x14ac:dyDescent="0.25">
      <c r="A2476" s="297"/>
      <c r="B2476" s="297"/>
      <c r="C2476" s="253"/>
      <c r="D2476" s="253"/>
      <c r="E2476" s="253"/>
      <c r="F2476" s="253"/>
      <c r="G2476" s="253"/>
      <c r="H2476" s="253"/>
      <c r="I2476" s="253"/>
      <c r="J2476" s="253"/>
      <c r="K2476" s="253"/>
      <c r="L2476" s="253"/>
      <c r="M2476" s="253"/>
      <c r="N2476" s="253"/>
      <c r="O2476" s="253"/>
      <c r="P2476" s="253"/>
      <c r="Q2476" s="253"/>
      <c r="R2476" s="253"/>
      <c r="S2476" s="253"/>
      <c r="T2476" s="253"/>
      <c r="U2476" s="253"/>
      <c r="V2476" s="253"/>
      <c r="W2476" s="253"/>
      <c r="X2476" s="253"/>
      <c r="Y2476" s="253"/>
      <c r="Z2476" s="253"/>
      <c r="AA2476" s="253"/>
      <c r="AB2476" s="253"/>
      <c r="AC2476" s="253"/>
      <c r="AD2476" s="253"/>
      <c r="AE2476" s="253"/>
      <c r="AF2476" s="253"/>
      <c r="AG2476" s="253"/>
      <c r="AH2476" s="253"/>
      <c r="AI2476" s="253"/>
      <c r="AP2476" s="313"/>
      <c r="AT2476" s="313"/>
    </row>
    <row r="2477" spans="1:46" s="312" customFormat="1" ht="15" customHeight="1" x14ac:dyDescent="0.25">
      <c r="A2477" s="297"/>
      <c r="B2477" s="297"/>
      <c r="C2477" s="253"/>
      <c r="D2477" s="253"/>
      <c r="E2477" s="253"/>
      <c r="F2477" s="253"/>
      <c r="G2477" s="253"/>
      <c r="H2477" s="253"/>
      <c r="I2477" s="253"/>
      <c r="J2477" s="253"/>
      <c r="K2477" s="253"/>
      <c r="L2477" s="253"/>
      <c r="M2477" s="253"/>
      <c r="N2477" s="253"/>
      <c r="O2477" s="253"/>
      <c r="P2477" s="253"/>
      <c r="Q2477" s="253"/>
      <c r="R2477" s="253"/>
      <c r="S2477" s="253"/>
      <c r="T2477" s="253"/>
      <c r="U2477" s="253"/>
      <c r="V2477" s="253"/>
      <c r="W2477" s="253"/>
      <c r="X2477" s="253"/>
      <c r="Y2477" s="253"/>
      <c r="Z2477" s="253"/>
      <c r="AA2477" s="253"/>
      <c r="AB2477" s="253"/>
      <c r="AC2477" s="253"/>
      <c r="AD2477" s="253"/>
      <c r="AE2477" s="253"/>
      <c r="AF2477" s="253"/>
      <c r="AG2477" s="253"/>
      <c r="AH2477" s="253"/>
      <c r="AI2477" s="253"/>
      <c r="AP2477" s="313"/>
      <c r="AT2477" s="313"/>
    </row>
    <row r="2478" spans="1:46" s="312" customFormat="1" ht="15" customHeight="1" x14ac:dyDescent="0.25">
      <c r="A2478" s="297"/>
      <c r="B2478" s="297"/>
      <c r="C2478" s="253"/>
      <c r="D2478" s="253"/>
      <c r="E2478" s="253"/>
      <c r="F2478" s="253"/>
      <c r="G2478" s="253"/>
      <c r="H2478" s="253"/>
      <c r="I2478" s="253"/>
      <c r="J2478" s="253"/>
      <c r="K2478" s="253"/>
      <c r="L2478" s="253"/>
      <c r="M2478" s="253"/>
      <c r="N2478" s="253"/>
      <c r="O2478" s="253"/>
      <c r="P2478" s="253"/>
      <c r="Q2478" s="253"/>
      <c r="R2478" s="253"/>
      <c r="S2478" s="253"/>
      <c r="T2478" s="253"/>
      <c r="U2478" s="253"/>
      <c r="V2478" s="253"/>
      <c r="W2478" s="253"/>
      <c r="X2478" s="253"/>
      <c r="Y2478" s="253"/>
      <c r="Z2478" s="253"/>
      <c r="AA2478" s="253"/>
      <c r="AB2478" s="253"/>
      <c r="AC2478" s="253"/>
      <c r="AD2478" s="253"/>
      <c r="AE2478" s="253"/>
      <c r="AF2478" s="253"/>
      <c r="AG2478" s="253"/>
      <c r="AH2478" s="253"/>
      <c r="AI2478" s="253"/>
      <c r="AP2478" s="313"/>
      <c r="AT2478" s="313"/>
    </row>
    <row r="2479" spans="1:46" s="312" customFormat="1" ht="15" customHeight="1" x14ac:dyDescent="0.25">
      <c r="A2479" s="297"/>
      <c r="B2479" s="297"/>
      <c r="C2479" s="253"/>
      <c r="D2479" s="253"/>
      <c r="E2479" s="253"/>
      <c r="F2479" s="253"/>
      <c r="G2479" s="253"/>
      <c r="H2479" s="253"/>
      <c r="I2479" s="253"/>
      <c r="J2479" s="253"/>
      <c r="K2479" s="253"/>
      <c r="L2479" s="253"/>
      <c r="M2479" s="253"/>
      <c r="N2479" s="253"/>
      <c r="O2479" s="253"/>
      <c r="P2479" s="253"/>
      <c r="Q2479" s="253"/>
      <c r="R2479" s="253"/>
      <c r="S2479" s="253"/>
      <c r="T2479" s="253"/>
      <c r="U2479" s="253"/>
      <c r="V2479" s="253"/>
      <c r="W2479" s="253"/>
      <c r="X2479" s="253"/>
      <c r="Y2479" s="253"/>
      <c r="Z2479" s="253"/>
      <c r="AA2479" s="253"/>
      <c r="AB2479" s="253"/>
      <c r="AC2479" s="253"/>
      <c r="AD2479" s="253"/>
      <c r="AE2479" s="253"/>
      <c r="AF2479" s="253"/>
      <c r="AG2479" s="253"/>
      <c r="AH2479" s="253"/>
      <c r="AI2479" s="253"/>
      <c r="AP2479" s="313"/>
      <c r="AT2479" s="313"/>
    </row>
    <row r="2480" spans="1:46" s="312" customFormat="1" ht="15" customHeight="1" x14ac:dyDescent="0.25">
      <c r="A2480" s="297"/>
      <c r="B2480" s="297"/>
      <c r="C2480" s="253"/>
      <c r="D2480" s="253"/>
      <c r="E2480" s="253"/>
      <c r="F2480" s="253"/>
      <c r="G2480" s="253"/>
      <c r="H2480" s="253"/>
      <c r="I2480" s="253"/>
      <c r="J2480" s="253"/>
      <c r="K2480" s="253"/>
      <c r="L2480" s="253"/>
      <c r="M2480" s="253"/>
      <c r="N2480" s="253"/>
      <c r="O2480" s="253"/>
      <c r="P2480" s="253"/>
      <c r="Q2480" s="253"/>
      <c r="R2480" s="253"/>
      <c r="S2480" s="253"/>
      <c r="T2480" s="253"/>
      <c r="U2480" s="253"/>
      <c r="V2480" s="253"/>
      <c r="W2480" s="253"/>
      <c r="X2480" s="253"/>
      <c r="Y2480" s="253"/>
      <c r="Z2480" s="253"/>
      <c r="AA2480" s="253"/>
      <c r="AB2480" s="253"/>
      <c r="AC2480" s="253"/>
      <c r="AD2480" s="253"/>
      <c r="AE2480" s="253"/>
      <c r="AF2480" s="253"/>
      <c r="AG2480" s="253"/>
      <c r="AH2480" s="253"/>
      <c r="AI2480" s="253"/>
      <c r="AP2480" s="313"/>
      <c r="AT2480" s="313"/>
    </row>
    <row r="2481" spans="1:46" s="312" customFormat="1" ht="15" customHeight="1" x14ac:dyDescent="0.25">
      <c r="A2481" s="297"/>
      <c r="B2481" s="297"/>
      <c r="C2481" s="253"/>
      <c r="D2481" s="253"/>
      <c r="E2481" s="253"/>
      <c r="F2481" s="253"/>
      <c r="G2481" s="253"/>
      <c r="H2481" s="253"/>
      <c r="I2481" s="253"/>
      <c r="J2481" s="253"/>
      <c r="K2481" s="253"/>
      <c r="L2481" s="253"/>
      <c r="M2481" s="253"/>
      <c r="N2481" s="253"/>
      <c r="O2481" s="253"/>
      <c r="P2481" s="253"/>
      <c r="Q2481" s="253"/>
      <c r="R2481" s="253"/>
      <c r="S2481" s="253"/>
      <c r="T2481" s="253"/>
      <c r="U2481" s="253"/>
      <c r="V2481" s="253"/>
      <c r="W2481" s="253"/>
      <c r="X2481" s="253"/>
      <c r="Y2481" s="253"/>
      <c r="Z2481" s="253"/>
      <c r="AA2481" s="253"/>
      <c r="AB2481" s="253"/>
      <c r="AC2481" s="253"/>
      <c r="AD2481" s="253"/>
      <c r="AE2481" s="253"/>
      <c r="AF2481" s="253"/>
      <c r="AG2481" s="253"/>
      <c r="AH2481" s="253"/>
      <c r="AI2481" s="253"/>
      <c r="AP2481" s="313"/>
      <c r="AT2481" s="313"/>
    </row>
    <row r="2482" spans="1:46" s="312" customFormat="1" ht="15" customHeight="1" x14ac:dyDescent="0.25">
      <c r="A2482" s="297"/>
      <c r="B2482" s="297"/>
      <c r="C2482" s="253"/>
      <c r="D2482" s="253"/>
      <c r="E2482" s="253"/>
      <c r="F2482" s="253"/>
      <c r="G2482" s="253"/>
      <c r="H2482" s="253"/>
      <c r="I2482" s="253"/>
      <c r="J2482" s="253"/>
      <c r="K2482" s="253"/>
      <c r="L2482" s="253"/>
      <c r="M2482" s="253"/>
      <c r="N2482" s="253"/>
      <c r="O2482" s="253"/>
      <c r="P2482" s="253"/>
      <c r="Q2482" s="253"/>
      <c r="R2482" s="253"/>
      <c r="S2482" s="253"/>
      <c r="T2482" s="253"/>
      <c r="U2482" s="253"/>
      <c r="V2482" s="253"/>
      <c r="W2482" s="253"/>
      <c r="X2482" s="253"/>
      <c r="Y2482" s="253"/>
      <c r="Z2482" s="253"/>
      <c r="AA2482" s="253"/>
      <c r="AB2482" s="253"/>
      <c r="AC2482" s="253"/>
      <c r="AD2482" s="253"/>
      <c r="AE2482" s="253"/>
      <c r="AF2482" s="253"/>
      <c r="AG2482" s="253"/>
      <c r="AH2482" s="253"/>
      <c r="AI2482" s="253"/>
      <c r="AP2482" s="313"/>
      <c r="AT2482" s="313"/>
    </row>
    <row r="2483" spans="1:46" s="312" customFormat="1" ht="15" customHeight="1" x14ac:dyDescent="0.25">
      <c r="A2483" s="297"/>
      <c r="B2483" s="297"/>
      <c r="C2483" s="253"/>
      <c r="D2483" s="253"/>
      <c r="E2483" s="253"/>
      <c r="F2483" s="253"/>
      <c r="G2483" s="253"/>
      <c r="H2483" s="253"/>
      <c r="I2483" s="253"/>
      <c r="J2483" s="253"/>
      <c r="K2483" s="253"/>
      <c r="L2483" s="253"/>
      <c r="M2483" s="253"/>
      <c r="N2483" s="253"/>
      <c r="O2483" s="253"/>
      <c r="P2483" s="253"/>
      <c r="Q2483" s="253"/>
      <c r="R2483" s="253"/>
      <c r="S2483" s="253"/>
      <c r="T2483" s="253"/>
      <c r="U2483" s="253"/>
      <c r="V2483" s="253"/>
      <c r="W2483" s="253"/>
      <c r="X2483" s="253"/>
      <c r="Y2483" s="253"/>
      <c r="Z2483" s="253"/>
      <c r="AA2483" s="253"/>
      <c r="AB2483" s="253"/>
      <c r="AC2483" s="253"/>
      <c r="AD2483" s="253"/>
      <c r="AE2483" s="253"/>
      <c r="AF2483" s="253"/>
      <c r="AG2483" s="253"/>
      <c r="AH2483" s="253"/>
      <c r="AI2483" s="253"/>
      <c r="AP2483" s="313"/>
      <c r="AT2483" s="313"/>
    </row>
    <row r="2484" spans="1:46" s="312" customFormat="1" ht="15" customHeight="1" x14ac:dyDescent="0.25">
      <c r="A2484" s="297"/>
      <c r="B2484" s="297"/>
      <c r="C2484" s="253"/>
      <c r="D2484" s="253"/>
      <c r="E2484" s="253"/>
      <c r="F2484" s="253"/>
      <c r="G2484" s="253"/>
      <c r="H2484" s="253"/>
      <c r="I2484" s="253"/>
      <c r="J2484" s="253"/>
      <c r="K2484" s="253"/>
      <c r="L2484" s="253"/>
      <c r="M2484" s="253"/>
      <c r="N2484" s="253"/>
      <c r="O2484" s="253"/>
      <c r="P2484" s="253"/>
      <c r="Q2484" s="253"/>
      <c r="R2484" s="253"/>
      <c r="S2484" s="253"/>
      <c r="T2484" s="253"/>
      <c r="U2484" s="253"/>
      <c r="V2484" s="253"/>
      <c r="W2484" s="253"/>
      <c r="X2484" s="253"/>
      <c r="Y2484" s="253"/>
      <c r="Z2484" s="253"/>
      <c r="AA2484" s="253"/>
      <c r="AB2484" s="253"/>
      <c r="AC2484" s="253"/>
      <c r="AD2484" s="253"/>
      <c r="AE2484" s="253"/>
      <c r="AF2484" s="253"/>
      <c r="AG2484" s="253"/>
      <c r="AH2484" s="253"/>
      <c r="AI2484" s="253"/>
      <c r="AP2484" s="313"/>
      <c r="AT2484" s="313"/>
    </row>
    <row r="2485" spans="1:46" s="312" customFormat="1" ht="15" customHeight="1" x14ac:dyDescent="0.25">
      <c r="A2485" s="297"/>
      <c r="B2485" s="297"/>
      <c r="C2485" s="253"/>
      <c r="D2485" s="253"/>
      <c r="E2485" s="253"/>
      <c r="F2485" s="253"/>
      <c r="G2485" s="253"/>
      <c r="H2485" s="253"/>
      <c r="I2485" s="253"/>
      <c r="J2485" s="253"/>
      <c r="K2485" s="253"/>
      <c r="L2485" s="253"/>
      <c r="M2485" s="253"/>
      <c r="N2485" s="253"/>
      <c r="O2485" s="253"/>
      <c r="P2485" s="253"/>
      <c r="Q2485" s="253"/>
      <c r="R2485" s="253"/>
      <c r="S2485" s="253"/>
      <c r="T2485" s="253"/>
      <c r="U2485" s="253"/>
      <c r="V2485" s="253"/>
      <c r="W2485" s="253"/>
      <c r="X2485" s="253"/>
      <c r="Y2485" s="253"/>
      <c r="Z2485" s="253"/>
      <c r="AA2485" s="253"/>
      <c r="AB2485" s="253"/>
      <c r="AC2485" s="253"/>
      <c r="AD2485" s="253"/>
      <c r="AE2485" s="253"/>
      <c r="AF2485" s="253"/>
      <c r="AG2485" s="253"/>
      <c r="AH2485" s="253"/>
      <c r="AI2485" s="253"/>
      <c r="AP2485" s="313"/>
      <c r="AT2485" s="313"/>
    </row>
    <row r="2486" spans="1:46" s="312" customFormat="1" ht="15" customHeight="1" x14ac:dyDescent="0.25">
      <c r="A2486" s="297"/>
      <c r="B2486" s="297"/>
      <c r="C2486" s="253"/>
      <c r="D2486" s="253"/>
      <c r="E2486" s="253"/>
      <c r="F2486" s="253"/>
      <c r="G2486" s="253"/>
      <c r="H2486" s="253"/>
      <c r="I2486" s="253"/>
      <c r="J2486" s="253"/>
      <c r="K2486" s="253"/>
      <c r="L2486" s="253"/>
      <c r="M2486" s="253"/>
      <c r="N2486" s="253"/>
      <c r="O2486" s="253"/>
      <c r="P2486" s="253"/>
      <c r="Q2486" s="253"/>
      <c r="R2486" s="253"/>
      <c r="S2486" s="253"/>
      <c r="T2486" s="253"/>
      <c r="U2486" s="253"/>
      <c r="V2486" s="253"/>
      <c r="W2486" s="253"/>
      <c r="X2486" s="253"/>
      <c r="Y2486" s="253"/>
      <c r="Z2486" s="253"/>
      <c r="AA2486" s="253"/>
      <c r="AB2486" s="253"/>
      <c r="AC2486" s="253"/>
      <c r="AD2486" s="253"/>
      <c r="AE2486" s="253"/>
      <c r="AF2486" s="253"/>
      <c r="AG2486" s="253"/>
      <c r="AH2486" s="253"/>
      <c r="AI2486" s="253"/>
      <c r="AP2486" s="313"/>
      <c r="AT2486" s="313"/>
    </row>
    <row r="2487" spans="1:46" s="312" customFormat="1" ht="15" customHeight="1" x14ac:dyDescent="0.25">
      <c r="A2487" s="297"/>
      <c r="B2487" s="297"/>
      <c r="C2487" s="253"/>
      <c r="D2487" s="253"/>
      <c r="E2487" s="253"/>
      <c r="F2487" s="253"/>
      <c r="G2487" s="253"/>
      <c r="H2487" s="253"/>
      <c r="I2487" s="253"/>
      <c r="J2487" s="253"/>
      <c r="K2487" s="253"/>
      <c r="L2487" s="253"/>
      <c r="M2487" s="253"/>
      <c r="N2487" s="253"/>
      <c r="O2487" s="253"/>
      <c r="P2487" s="253"/>
      <c r="Q2487" s="253"/>
      <c r="R2487" s="253"/>
      <c r="S2487" s="253"/>
      <c r="T2487" s="253"/>
      <c r="U2487" s="253"/>
      <c r="V2487" s="253"/>
      <c r="W2487" s="253"/>
      <c r="X2487" s="253"/>
      <c r="Y2487" s="253"/>
      <c r="Z2487" s="253"/>
      <c r="AA2487" s="253"/>
      <c r="AB2487" s="253"/>
      <c r="AC2487" s="253"/>
      <c r="AD2487" s="253"/>
      <c r="AE2487" s="253"/>
      <c r="AF2487" s="253"/>
      <c r="AG2487" s="253"/>
      <c r="AH2487" s="253"/>
      <c r="AI2487" s="253"/>
      <c r="AP2487" s="313"/>
      <c r="AT2487" s="313"/>
    </row>
    <row r="2488" spans="1:46" s="312" customFormat="1" ht="15" customHeight="1" x14ac:dyDescent="0.25">
      <c r="A2488" s="297"/>
      <c r="B2488" s="297"/>
      <c r="C2488" s="253"/>
      <c r="D2488" s="253"/>
      <c r="E2488" s="253"/>
      <c r="F2488" s="253"/>
      <c r="G2488" s="253"/>
      <c r="H2488" s="253"/>
      <c r="I2488" s="253"/>
      <c r="J2488" s="253"/>
      <c r="K2488" s="253"/>
      <c r="L2488" s="253"/>
      <c r="M2488" s="253"/>
      <c r="N2488" s="253"/>
      <c r="O2488" s="253"/>
      <c r="P2488" s="253"/>
      <c r="Q2488" s="253"/>
      <c r="R2488" s="253"/>
      <c r="S2488" s="253"/>
      <c r="T2488" s="253"/>
      <c r="U2488" s="253"/>
      <c r="V2488" s="253"/>
      <c r="W2488" s="253"/>
      <c r="X2488" s="253"/>
      <c r="Y2488" s="253"/>
      <c r="Z2488" s="253"/>
      <c r="AA2488" s="253"/>
      <c r="AB2488" s="253"/>
      <c r="AC2488" s="253"/>
      <c r="AD2488" s="253"/>
      <c r="AE2488" s="253"/>
      <c r="AF2488" s="253"/>
      <c r="AG2488" s="253"/>
      <c r="AH2488" s="253"/>
      <c r="AI2488" s="253"/>
      <c r="AP2488" s="313"/>
      <c r="AT2488" s="313"/>
    </row>
    <row r="2489" spans="1:46" s="312" customFormat="1" ht="15" customHeight="1" x14ac:dyDescent="0.25">
      <c r="A2489" s="297"/>
      <c r="B2489" s="297"/>
      <c r="C2489" s="253"/>
      <c r="D2489" s="253"/>
      <c r="E2489" s="253"/>
      <c r="F2489" s="253"/>
      <c r="G2489" s="253"/>
      <c r="H2489" s="253"/>
      <c r="I2489" s="253"/>
      <c r="J2489" s="253"/>
      <c r="K2489" s="253"/>
      <c r="L2489" s="253"/>
      <c r="M2489" s="253"/>
      <c r="N2489" s="253"/>
      <c r="O2489" s="253"/>
      <c r="P2489" s="253"/>
      <c r="Q2489" s="253"/>
      <c r="R2489" s="253"/>
      <c r="S2489" s="253"/>
      <c r="T2489" s="253"/>
      <c r="U2489" s="253"/>
      <c r="V2489" s="253"/>
      <c r="W2489" s="253"/>
      <c r="X2489" s="253"/>
      <c r="Y2489" s="253"/>
      <c r="Z2489" s="253"/>
      <c r="AA2489" s="253"/>
      <c r="AB2489" s="253"/>
      <c r="AC2489" s="253"/>
      <c r="AD2489" s="253"/>
      <c r="AE2489" s="253"/>
      <c r="AF2489" s="253"/>
      <c r="AG2489" s="253"/>
      <c r="AH2489" s="253"/>
      <c r="AI2489" s="253"/>
      <c r="AP2489" s="313"/>
      <c r="AT2489" s="313"/>
    </row>
    <row r="2490" spans="1:46" s="312" customFormat="1" ht="15" customHeight="1" x14ac:dyDescent="0.25">
      <c r="A2490" s="297"/>
      <c r="B2490" s="297"/>
      <c r="C2490" s="253"/>
      <c r="D2490" s="253"/>
      <c r="E2490" s="253"/>
      <c r="F2490" s="253"/>
      <c r="G2490" s="253"/>
      <c r="H2490" s="253"/>
      <c r="I2490" s="253"/>
      <c r="J2490" s="253"/>
      <c r="K2490" s="253"/>
      <c r="L2490" s="253"/>
      <c r="M2490" s="253"/>
      <c r="N2490" s="253"/>
      <c r="O2490" s="253"/>
      <c r="P2490" s="253"/>
      <c r="Q2490" s="253"/>
      <c r="R2490" s="253"/>
      <c r="S2490" s="253"/>
      <c r="T2490" s="253"/>
      <c r="U2490" s="253"/>
      <c r="V2490" s="253"/>
      <c r="W2490" s="253"/>
      <c r="X2490" s="253"/>
      <c r="Y2490" s="253"/>
      <c r="Z2490" s="253"/>
      <c r="AA2490" s="253"/>
      <c r="AB2490" s="253"/>
      <c r="AC2490" s="253"/>
      <c r="AD2490" s="253"/>
      <c r="AE2490" s="253"/>
      <c r="AF2490" s="253"/>
      <c r="AG2490" s="253"/>
      <c r="AH2490" s="253"/>
      <c r="AI2490" s="253"/>
      <c r="AP2490" s="313"/>
      <c r="AT2490" s="313"/>
    </row>
    <row r="2491" spans="1:46" s="312" customFormat="1" ht="15" customHeight="1" x14ac:dyDescent="0.25">
      <c r="A2491" s="297"/>
      <c r="B2491" s="297"/>
      <c r="C2491" s="253"/>
      <c r="D2491" s="253"/>
      <c r="E2491" s="253"/>
      <c r="F2491" s="253"/>
      <c r="G2491" s="253"/>
      <c r="H2491" s="253"/>
      <c r="I2491" s="253"/>
      <c r="J2491" s="253"/>
      <c r="K2491" s="253"/>
      <c r="L2491" s="253"/>
      <c r="M2491" s="253"/>
      <c r="N2491" s="253"/>
      <c r="O2491" s="253"/>
      <c r="P2491" s="253"/>
      <c r="Q2491" s="253"/>
      <c r="R2491" s="253"/>
      <c r="S2491" s="253"/>
      <c r="T2491" s="253"/>
      <c r="U2491" s="253"/>
      <c r="V2491" s="253"/>
      <c r="W2491" s="253"/>
      <c r="X2491" s="253"/>
      <c r="Y2491" s="253"/>
      <c r="Z2491" s="253"/>
      <c r="AA2491" s="253"/>
      <c r="AB2491" s="253"/>
      <c r="AC2491" s="253"/>
      <c r="AD2491" s="253"/>
      <c r="AE2491" s="253"/>
      <c r="AF2491" s="253"/>
      <c r="AG2491" s="253"/>
      <c r="AH2491" s="253"/>
      <c r="AI2491" s="253"/>
      <c r="AP2491" s="313"/>
      <c r="AT2491" s="313"/>
    </row>
    <row r="2492" spans="1:46" s="312" customFormat="1" ht="15" customHeight="1" x14ac:dyDescent="0.25">
      <c r="A2492" s="297"/>
      <c r="B2492" s="297"/>
      <c r="C2492" s="253"/>
      <c r="D2492" s="253"/>
      <c r="E2492" s="253"/>
      <c r="F2492" s="253"/>
      <c r="G2492" s="253"/>
      <c r="H2492" s="253"/>
      <c r="I2492" s="253"/>
      <c r="J2492" s="253"/>
      <c r="K2492" s="253"/>
      <c r="L2492" s="253"/>
      <c r="M2492" s="253"/>
      <c r="N2492" s="253"/>
      <c r="O2492" s="253"/>
      <c r="P2492" s="253"/>
      <c r="Q2492" s="253"/>
      <c r="R2492" s="253"/>
      <c r="S2492" s="253"/>
      <c r="T2492" s="253"/>
      <c r="U2492" s="253"/>
      <c r="V2492" s="253"/>
      <c r="W2492" s="253"/>
      <c r="X2492" s="253"/>
      <c r="Y2492" s="253"/>
      <c r="Z2492" s="253"/>
      <c r="AA2492" s="253"/>
      <c r="AB2492" s="253"/>
      <c r="AC2492" s="253"/>
      <c r="AD2492" s="253"/>
      <c r="AE2492" s="253"/>
      <c r="AF2492" s="253"/>
      <c r="AG2492" s="253"/>
      <c r="AH2492" s="253"/>
      <c r="AI2492" s="253"/>
      <c r="AP2492" s="313"/>
      <c r="AT2492" s="313"/>
    </row>
    <row r="2493" spans="1:46" s="312" customFormat="1" ht="15" customHeight="1" x14ac:dyDescent="0.25">
      <c r="A2493" s="297"/>
      <c r="B2493" s="297"/>
      <c r="C2493" s="253"/>
      <c r="D2493" s="253"/>
      <c r="E2493" s="253"/>
      <c r="F2493" s="253"/>
      <c r="G2493" s="253"/>
      <c r="H2493" s="253"/>
      <c r="I2493" s="253"/>
      <c r="J2493" s="253"/>
      <c r="K2493" s="253"/>
      <c r="L2493" s="253"/>
      <c r="M2493" s="253"/>
      <c r="N2493" s="253"/>
      <c r="O2493" s="253"/>
      <c r="P2493" s="253"/>
      <c r="Q2493" s="253"/>
      <c r="R2493" s="253"/>
      <c r="S2493" s="253"/>
      <c r="T2493" s="253"/>
      <c r="U2493" s="253"/>
      <c r="V2493" s="253"/>
      <c r="W2493" s="253"/>
      <c r="X2493" s="253"/>
      <c r="Y2493" s="253"/>
      <c r="Z2493" s="253"/>
      <c r="AA2493" s="253"/>
      <c r="AB2493" s="253"/>
      <c r="AC2493" s="253"/>
      <c r="AD2493" s="253"/>
      <c r="AE2493" s="253"/>
      <c r="AF2493" s="253"/>
      <c r="AG2493" s="253"/>
      <c r="AH2493" s="253"/>
      <c r="AI2493" s="253"/>
      <c r="AP2493" s="313"/>
      <c r="AT2493" s="313"/>
    </row>
    <row r="2494" spans="1:46" s="312" customFormat="1" ht="15" customHeight="1" x14ac:dyDescent="0.25">
      <c r="A2494" s="297"/>
      <c r="B2494" s="297"/>
      <c r="C2494" s="253"/>
      <c r="D2494" s="253"/>
      <c r="E2494" s="253"/>
      <c r="F2494" s="253"/>
      <c r="G2494" s="253"/>
      <c r="H2494" s="253"/>
      <c r="I2494" s="253"/>
      <c r="J2494" s="253"/>
      <c r="K2494" s="253"/>
      <c r="L2494" s="253"/>
      <c r="M2494" s="253"/>
      <c r="N2494" s="253"/>
      <c r="O2494" s="253"/>
      <c r="P2494" s="253"/>
      <c r="Q2494" s="253"/>
      <c r="R2494" s="253"/>
      <c r="S2494" s="253"/>
      <c r="T2494" s="253"/>
      <c r="U2494" s="253"/>
      <c r="V2494" s="253"/>
      <c r="W2494" s="253"/>
      <c r="X2494" s="253"/>
      <c r="Y2494" s="253"/>
      <c r="Z2494" s="253"/>
      <c r="AA2494" s="253"/>
      <c r="AB2494" s="253"/>
      <c r="AC2494" s="253"/>
      <c r="AD2494" s="253"/>
      <c r="AE2494" s="253"/>
      <c r="AF2494" s="253"/>
      <c r="AG2494" s="253"/>
      <c r="AH2494" s="253"/>
      <c r="AI2494" s="253"/>
      <c r="AP2494" s="313"/>
      <c r="AT2494" s="313"/>
    </row>
    <row r="2495" spans="1:46" s="312" customFormat="1" ht="15" customHeight="1" x14ac:dyDescent="0.25">
      <c r="A2495" s="297"/>
      <c r="B2495" s="297"/>
      <c r="C2495" s="253"/>
      <c r="D2495" s="253"/>
      <c r="E2495" s="253"/>
      <c r="F2495" s="253"/>
      <c r="G2495" s="253"/>
      <c r="H2495" s="253"/>
      <c r="I2495" s="253"/>
      <c r="J2495" s="253"/>
      <c r="K2495" s="253"/>
      <c r="L2495" s="253"/>
      <c r="M2495" s="253"/>
      <c r="N2495" s="253"/>
      <c r="O2495" s="253"/>
      <c r="P2495" s="253"/>
      <c r="Q2495" s="253"/>
      <c r="R2495" s="253"/>
      <c r="S2495" s="253"/>
      <c r="T2495" s="253"/>
      <c r="U2495" s="253"/>
      <c r="V2495" s="253"/>
      <c r="W2495" s="253"/>
      <c r="X2495" s="253"/>
      <c r="Y2495" s="253"/>
      <c r="Z2495" s="253"/>
      <c r="AA2495" s="253"/>
      <c r="AB2495" s="253"/>
      <c r="AC2495" s="253"/>
      <c r="AD2495" s="253"/>
      <c r="AE2495" s="253"/>
      <c r="AF2495" s="253"/>
      <c r="AG2495" s="253"/>
      <c r="AH2495" s="253"/>
      <c r="AI2495" s="253"/>
      <c r="AP2495" s="313"/>
      <c r="AT2495" s="313"/>
    </row>
    <row r="2496" spans="1:46" s="312" customFormat="1" ht="15" customHeight="1" x14ac:dyDescent="0.25">
      <c r="A2496" s="297"/>
      <c r="B2496" s="297"/>
      <c r="C2496" s="253"/>
      <c r="D2496" s="253"/>
      <c r="E2496" s="253"/>
      <c r="F2496" s="253"/>
      <c r="G2496" s="253"/>
      <c r="H2496" s="253"/>
      <c r="I2496" s="253"/>
      <c r="J2496" s="253"/>
      <c r="K2496" s="253"/>
      <c r="L2496" s="253"/>
      <c r="M2496" s="253"/>
      <c r="N2496" s="253"/>
      <c r="O2496" s="253"/>
      <c r="P2496" s="253"/>
      <c r="Q2496" s="253"/>
      <c r="R2496" s="253"/>
      <c r="S2496" s="253"/>
      <c r="T2496" s="253"/>
      <c r="U2496" s="253"/>
      <c r="V2496" s="253"/>
      <c r="W2496" s="253"/>
      <c r="X2496" s="253"/>
      <c r="Y2496" s="253"/>
      <c r="Z2496" s="253"/>
      <c r="AA2496" s="253"/>
      <c r="AB2496" s="253"/>
      <c r="AC2496" s="253"/>
      <c r="AD2496" s="253"/>
      <c r="AE2496" s="253"/>
      <c r="AF2496" s="253"/>
      <c r="AG2496" s="253"/>
      <c r="AH2496" s="253"/>
      <c r="AI2496" s="253"/>
      <c r="AP2496" s="313"/>
      <c r="AT2496" s="313"/>
    </row>
    <row r="2497" spans="1:46" s="312" customFormat="1" ht="15" customHeight="1" x14ac:dyDescent="0.25">
      <c r="A2497" s="297"/>
      <c r="B2497" s="297"/>
      <c r="C2497" s="253"/>
      <c r="D2497" s="253"/>
      <c r="E2497" s="253"/>
      <c r="F2497" s="253"/>
      <c r="G2497" s="253"/>
      <c r="H2497" s="253"/>
      <c r="I2497" s="253"/>
      <c r="J2497" s="253"/>
      <c r="K2497" s="253"/>
      <c r="L2497" s="253"/>
      <c r="M2497" s="253"/>
      <c r="N2497" s="253"/>
      <c r="O2497" s="253"/>
      <c r="P2497" s="253"/>
      <c r="Q2497" s="253"/>
      <c r="R2497" s="253"/>
      <c r="S2497" s="253"/>
      <c r="T2497" s="253"/>
      <c r="U2497" s="253"/>
      <c r="V2497" s="253"/>
      <c r="W2497" s="253"/>
      <c r="X2497" s="253"/>
      <c r="Y2497" s="253"/>
      <c r="Z2497" s="253"/>
      <c r="AA2497" s="253"/>
      <c r="AB2497" s="253"/>
      <c r="AC2497" s="253"/>
      <c r="AD2497" s="253"/>
      <c r="AE2497" s="253"/>
      <c r="AF2497" s="253"/>
      <c r="AG2497" s="253"/>
      <c r="AH2497" s="253"/>
      <c r="AI2497" s="253"/>
      <c r="AP2497" s="313"/>
      <c r="AT2497" s="313"/>
    </row>
    <row r="2498" spans="1:46" s="312" customFormat="1" ht="15" customHeight="1" x14ac:dyDescent="0.25">
      <c r="A2498" s="297"/>
      <c r="B2498" s="297"/>
      <c r="C2498" s="253"/>
      <c r="D2498" s="253"/>
      <c r="E2498" s="253"/>
      <c r="F2498" s="253"/>
      <c r="G2498" s="253"/>
      <c r="H2498" s="253"/>
      <c r="I2498" s="253"/>
      <c r="J2498" s="253"/>
      <c r="K2498" s="253"/>
      <c r="L2498" s="253"/>
      <c r="M2498" s="253"/>
      <c r="N2498" s="253"/>
      <c r="O2498" s="253"/>
      <c r="P2498" s="253"/>
      <c r="Q2498" s="253"/>
      <c r="R2498" s="253"/>
      <c r="S2498" s="253"/>
      <c r="T2498" s="253"/>
      <c r="U2498" s="253"/>
      <c r="V2498" s="253"/>
      <c r="W2498" s="253"/>
      <c r="X2498" s="253"/>
      <c r="Y2498" s="253"/>
      <c r="Z2498" s="253"/>
      <c r="AA2498" s="253"/>
      <c r="AB2498" s="253"/>
      <c r="AC2498" s="253"/>
      <c r="AD2498" s="253"/>
      <c r="AE2498" s="253"/>
      <c r="AF2498" s="253"/>
      <c r="AG2498" s="253"/>
      <c r="AH2498" s="253"/>
      <c r="AI2498" s="253"/>
      <c r="AP2498" s="313"/>
      <c r="AT2498" s="313"/>
    </row>
    <row r="2499" spans="1:46" s="312" customFormat="1" ht="15" customHeight="1" x14ac:dyDescent="0.25">
      <c r="A2499" s="297"/>
      <c r="B2499" s="297"/>
      <c r="C2499" s="253"/>
      <c r="D2499" s="253"/>
      <c r="E2499" s="253"/>
      <c r="F2499" s="253"/>
      <c r="G2499" s="253"/>
      <c r="H2499" s="253"/>
      <c r="I2499" s="253"/>
      <c r="J2499" s="253"/>
      <c r="K2499" s="253"/>
      <c r="L2499" s="253"/>
      <c r="M2499" s="253"/>
      <c r="N2499" s="253"/>
      <c r="O2499" s="253"/>
      <c r="P2499" s="253"/>
      <c r="Q2499" s="253"/>
      <c r="R2499" s="253"/>
      <c r="S2499" s="253"/>
      <c r="T2499" s="253"/>
      <c r="U2499" s="253"/>
      <c r="V2499" s="253"/>
      <c r="W2499" s="253"/>
      <c r="X2499" s="253"/>
      <c r="Y2499" s="253"/>
      <c r="Z2499" s="253"/>
      <c r="AA2499" s="253"/>
      <c r="AB2499" s="253"/>
      <c r="AC2499" s="253"/>
      <c r="AD2499" s="253"/>
      <c r="AE2499" s="253"/>
      <c r="AF2499" s="253"/>
      <c r="AG2499" s="253"/>
      <c r="AH2499" s="253"/>
      <c r="AI2499" s="253"/>
      <c r="AP2499" s="313"/>
      <c r="AT2499" s="313"/>
    </row>
    <row r="2500" spans="1:46" s="312" customFormat="1" ht="15" customHeight="1" x14ac:dyDescent="0.25">
      <c r="A2500" s="297"/>
      <c r="B2500" s="297"/>
      <c r="C2500" s="253"/>
      <c r="D2500" s="253"/>
      <c r="E2500" s="253"/>
      <c r="F2500" s="253"/>
      <c r="G2500" s="253"/>
      <c r="H2500" s="253"/>
      <c r="I2500" s="253"/>
      <c r="J2500" s="253"/>
      <c r="K2500" s="253"/>
      <c r="L2500" s="253"/>
      <c r="M2500" s="253"/>
      <c r="N2500" s="253"/>
      <c r="O2500" s="253"/>
      <c r="P2500" s="253"/>
      <c r="Q2500" s="253"/>
      <c r="R2500" s="253"/>
      <c r="S2500" s="253"/>
      <c r="T2500" s="253"/>
      <c r="U2500" s="253"/>
      <c r="V2500" s="253"/>
      <c r="W2500" s="253"/>
      <c r="X2500" s="253"/>
      <c r="Y2500" s="253"/>
      <c r="Z2500" s="253"/>
      <c r="AA2500" s="253"/>
      <c r="AB2500" s="253"/>
      <c r="AC2500" s="253"/>
      <c r="AD2500" s="253"/>
      <c r="AE2500" s="253"/>
      <c r="AF2500" s="253"/>
      <c r="AG2500" s="253"/>
      <c r="AH2500" s="253"/>
      <c r="AI2500" s="253"/>
      <c r="AP2500" s="313"/>
      <c r="AT2500" s="313"/>
    </row>
    <row r="2501" spans="1:46" s="312" customFormat="1" ht="15" customHeight="1" x14ac:dyDescent="0.25">
      <c r="A2501" s="297"/>
      <c r="B2501" s="297"/>
      <c r="C2501" s="253"/>
      <c r="D2501" s="253"/>
      <c r="E2501" s="253"/>
      <c r="F2501" s="253"/>
      <c r="G2501" s="253"/>
      <c r="H2501" s="253"/>
      <c r="I2501" s="253"/>
      <c r="J2501" s="253"/>
      <c r="K2501" s="253"/>
      <c r="L2501" s="253"/>
      <c r="M2501" s="253"/>
      <c r="N2501" s="253"/>
      <c r="O2501" s="253"/>
      <c r="P2501" s="253"/>
      <c r="Q2501" s="253"/>
      <c r="R2501" s="253"/>
      <c r="S2501" s="253"/>
      <c r="T2501" s="253"/>
      <c r="U2501" s="253"/>
      <c r="V2501" s="253"/>
      <c r="W2501" s="253"/>
      <c r="X2501" s="253"/>
      <c r="Y2501" s="253"/>
      <c r="Z2501" s="253"/>
      <c r="AA2501" s="253"/>
      <c r="AB2501" s="253"/>
      <c r="AC2501" s="253"/>
      <c r="AD2501" s="253"/>
      <c r="AE2501" s="253"/>
      <c r="AF2501" s="253"/>
      <c r="AG2501" s="253"/>
      <c r="AH2501" s="253"/>
      <c r="AI2501" s="253"/>
      <c r="AP2501" s="313"/>
      <c r="AT2501" s="313"/>
    </row>
    <row r="2502" spans="1:46" s="312" customFormat="1" ht="15" customHeight="1" x14ac:dyDescent="0.25">
      <c r="A2502" s="297"/>
      <c r="B2502" s="297"/>
      <c r="C2502" s="253"/>
      <c r="D2502" s="253"/>
      <c r="E2502" s="253"/>
      <c r="F2502" s="253"/>
      <c r="G2502" s="253"/>
      <c r="H2502" s="253"/>
      <c r="I2502" s="253"/>
      <c r="J2502" s="253"/>
      <c r="K2502" s="253"/>
      <c r="L2502" s="253"/>
      <c r="M2502" s="253"/>
      <c r="N2502" s="253"/>
      <c r="O2502" s="253"/>
      <c r="P2502" s="253"/>
      <c r="Q2502" s="253"/>
      <c r="R2502" s="253"/>
      <c r="S2502" s="253"/>
      <c r="T2502" s="253"/>
      <c r="U2502" s="253"/>
      <c r="V2502" s="253"/>
      <c r="W2502" s="253"/>
      <c r="X2502" s="253"/>
      <c r="Y2502" s="253"/>
      <c r="Z2502" s="253"/>
      <c r="AA2502" s="253"/>
      <c r="AB2502" s="253"/>
      <c r="AC2502" s="253"/>
      <c r="AD2502" s="253"/>
      <c r="AE2502" s="253"/>
      <c r="AF2502" s="253"/>
      <c r="AG2502" s="253"/>
      <c r="AH2502" s="253"/>
      <c r="AI2502" s="253"/>
      <c r="AP2502" s="313"/>
      <c r="AT2502" s="313"/>
    </row>
    <row r="2503" spans="1:46" s="312" customFormat="1" ht="15" customHeight="1" x14ac:dyDescent="0.25">
      <c r="A2503" s="297"/>
      <c r="B2503" s="297"/>
      <c r="C2503" s="253"/>
      <c r="D2503" s="253"/>
      <c r="E2503" s="253"/>
      <c r="F2503" s="253"/>
      <c r="G2503" s="253"/>
      <c r="H2503" s="253"/>
      <c r="I2503" s="253"/>
      <c r="J2503" s="253"/>
      <c r="K2503" s="253"/>
      <c r="L2503" s="253"/>
      <c r="M2503" s="253"/>
      <c r="N2503" s="253"/>
      <c r="O2503" s="253"/>
      <c r="P2503" s="253"/>
      <c r="Q2503" s="253"/>
      <c r="R2503" s="253"/>
      <c r="S2503" s="253"/>
      <c r="T2503" s="253"/>
      <c r="U2503" s="253"/>
      <c r="V2503" s="253"/>
      <c r="W2503" s="253"/>
      <c r="X2503" s="253"/>
      <c r="Y2503" s="253"/>
      <c r="Z2503" s="253"/>
      <c r="AA2503" s="253"/>
      <c r="AB2503" s="253"/>
      <c r="AC2503" s="253"/>
      <c r="AD2503" s="253"/>
      <c r="AE2503" s="253"/>
      <c r="AF2503" s="253"/>
      <c r="AG2503" s="253"/>
      <c r="AH2503" s="253"/>
      <c r="AI2503" s="253"/>
      <c r="AP2503" s="313"/>
      <c r="AT2503" s="313"/>
    </row>
    <row r="2504" spans="1:46" s="312" customFormat="1" ht="15" customHeight="1" x14ac:dyDescent="0.25">
      <c r="A2504" s="297"/>
      <c r="B2504" s="297"/>
      <c r="C2504" s="253"/>
      <c r="D2504" s="253"/>
      <c r="E2504" s="253"/>
      <c r="F2504" s="253"/>
      <c r="G2504" s="253"/>
      <c r="H2504" s="253"/>
      <c r="I2504" s="253"/>
      <c r="J2504" s="253"/>
      <c r="K2504" s="253"/>
      <c r="L2504" s="253"/>
      <c r="M2504" s="253"/>
      <c r="N2504" s="253"/>
      <c r="O2504" s="253"/>
      <c r="P2504" s="253"/>
      <c r="Q2504" s="253"/>
      <c r="R2504" s="253"/>
      <c r="S2504" s="253"/>
      <c r="T2504" s="253"/>
      <c r="U2504" s="253"/>
      <c r="V2504" s="253"/>
      <c r="W2504" s="253"/>
      <c r="X2504" s="253"/>
      <c r="Y2504" s="253"/>
      <c r="Z2504" s="253"/>
      <c r="AA2504" s="253"/>
      <c r="AB2504" s="253"/>
      <c r="AC2504" s="253"/>
      <c r="AD2504" s="253"/>
      <c r="AE2504" s="253"/>
      <c r="AF2504" s="253"/>
      <c r="AG2504" s="253"/>
      <c r="AH2504" s="253"/>
      <c r="AI2504" s="253"/>
      <c r="AP2504" s="313"/>
      <c r="AT2504" s="313"/>
    </row>
    <row r="2505" spans="1:46" s="312" customFormat="1" ht="15" customHeight="1" x14ac:dyDescent="0.25">
      <c r="A2505" s="297"/>
      <c r="B2505" s="297"/>
      <c r="C2505" s="253"/>
      <c r="D2505" s="253"/>
      <c r="E2505" s="253"/>
      <c r="F2505" s="253"/>
      <c r="G2505" s="253"/>
      <c r="H2505" s="253"/>
      <c r="I2505" s="253"/>
      <c r="J2505" s="253"/>
      <c r="K2505" s="253"/>
      <c r="L2505" s="253"/>
      <c r="M2505" s="253"/>
      <c r="N2505" s="253"/>
      <c r="O2505" s="253"/>
      <c r="P2505" s="253"/>
      <c r="Q2505" s="253"/>
      <c r="R2505" s="253"/>
      <c r="S2505" s="253"/>
      <c r="T2505" s="253"/>
      <c r="U2505" s="253"/>
      <c r="V2505" s="253"/>
      <c r="W2505" s="253"/>
      <c r="X2505" s="253"/>
      <c r="Y2505" s="253"/>
      <c r="Z2505" s="253"/>
      <c r="AA2505" s="253"/>
      <c r="AB2505" s="253"/>
      <c r="AC2505" s="253"/>
      <c r="AD2505" s="253"/>
      <c r="AE2505" s="253"/>
      <c r="AF2505" s="253"/>
      <c r="AG2505" s="253"/>
      <c r="AH2505" s="253"/>
      <c r="AI2505" s="253"/>
      <c r="AP2505" s="313"/>
      <c r="AT2505" s="313"/>
    </row>
    <row r="2506" spans="1:46" s="312" customFormat="1" ht="15" customHeight="1" x14ac:dyDescent="0.25">
      <c r="A2506" s="297"/>
      <c r="B2506" s="297"/>
      <c r="C2506" s="253"/>
      <c r="D2506" s="253"/>
      <c r="E2506" s="253"/>
      <c r="F2506" s="253"/>
      <c r="G2506" s="253"/>
      <c r="H2506" s="253"/>
      <c r="I2506" s="253"/>
      <c r="J2506" s="253"/>
      <c r="K2506" s="253"/>
      <c r="L2506" s="253"/>
      <c r="M2506" s="253"/>
      <c r="N2506" s="253"/>
      <c r="O2506" s="253"/>
      <c r="P2506" s="253"/>
      <c r="Q2506" s="253"/>
      <c r="R2506" s="253"/>
      <c r="S2506" s="253"/>
      <c r="T2506" s="253"/>
      <c r="U2506" s="253"/>
      <c r="V2506" s="253"/>
      <c r="W2506" s="253"/>
      <c r="X2506" s="253"/>
      <c r="Y2506" s="253"/>
      <c r="Z2506" s="253"/>
      <c r="AA2506" s="253"/>
      <c r="AB2506" s="253"/>
      <c r="AC2506" s="253"/>
      <c r="AD2506" s="253"/>
      <c r="AE2506" s="253"/>
      <c r="AF2506" s="253"/>
      <c r="AG2506" s="253"/>
      <c r="AH2506" s="253"/>
      <c r="AI2506" s="253"/>
      <c r="AP2506" s="313"/>
      <c r="AT2506" s="313"/>
    </row>
    <row r="2507" spans="1:46" s="312" customFormat="1" ht="15" customHeight="1" x14ac:dyDescent="0.25">
      <c r="A2507" s="297"/>
      <c r="B2507" s="297"/>
      <c r="C2507" s="253"/>
      <c r="D2507" s="253"/>
      <c r="E2507" s="253"/>
      <c r="F2507" s="253"/>
      <c r="G2507" s="253"/>
      <c r="H2507" s="253"/>
      <c r="I2507" s="253"/>
      <c r="J2507" s="253"/>
      <c r="K2507" s="253"/>
      <c r="L2507" s="253"/>
      <c r="M2507" s="253"/>
      <c r="N2507" s="253"/>
      <c r="O2507" s="253"/>
      <c r="P2507" s="253"/>
      <c r="Q2507" s="253"/>
      <c r="R2507" s="253"/>
      <c r="S2507" s="253"/>
      <c r="T2507" s="253"/>
      <c r="U2507" s="253"/>
      <c r="V2507" s="253"/>
      <c r="W2507" s="253"/>
      <c r="X2507" s="253"/>
      <c r="Y2507" s="253"/>
      <c r="Z2507" s="253"/>
      <c r="AA2507" s="253"/>
      <c r="AB2507" s="253"/>
      <c r="AC2507" s="253"/>
      <c r="AD2507" s="253"/>
      <c r="AE2507" s="253"/>
      <c r="AF2507" s="253"/>
      <c r="AG2507" s="253"/>
      <c r="AH2507" s="253"/>
      <c r="AI2507" s="253"/>
      <c r="AP2507" s="313"/>
      <c r="AT2507" s="313"/>
    </row>
    <row r="2508" spans="1:46" s="312" customFormat="1" ht="15" customHeight="1" x14ac:dyDescent="0.25">
      <c r="A2508" s="297"/>
      <c r="B2508" s="297"/>
      <c r="C2508" s="253"/>
      <c r="D2508" s="253"/>
      <c r="E2508" s="253"/>
      <c r="F2508" s="253"/>
      <c r="G2508" s="253"/>
      <c r="H2508" s="253"/>
      <c r="I2508" s="253"/>
      <c r="J2508" s="253"/>
      <c r="K2508" s="253"/>
      <c r="L2508" s="253"/>
      <c r="M2508" s="253"/>
      <c r="N2508" s="253"/>
      <c r="O2508" s="253"/>
      <c r="P2508" s="253"/>
      <c r="Q2508" s="253"/>
      <c r="R2508" s="253"/>
      <c r="S2508" s="253"/>
      <c r="T2508" s="253"/>
      <c r="U2508" s="253"/>
      <c r="V2508" s="253"/>
      <c r="W2508" s="253"/>
      <c r="X2508" s="253"/>
      <c r="Y2508" s="253"/>
      <c r="Z2508" s="253"/>
      <c r="AA2508" s="253"/>
      <c r="AB2508" s="253"/>
      <c r="AC2508" s="253"/>
      <c r="AD2508" s="253"/>
      <c r="AE2508" s="253"/>
      <c r="AF2508" s="253"/>
      <c r="AG2508" s="253"/>
      <c r="AH2508" s="253"/>
      <c r="AI2508" s="253"/>
      <c r="AP2508" s="313"/>
      <c r="AT2508" s="313"/>
    </row>
    <row r="2509" spans="1:46" s="312" customFormat="1" ht="15" customHeight="1" x14ac:dyDescent="0.25">
      <c r="A2509" s="297"/>
      <c r="B2509" s="297"/>
      <c r="C2509" s="253"/>
      <c r="D2509" s="253"/>
      <c r="E2509" s="253"/>
      <c r="F2509" s="253"/>
      <c r="G2509" s="253"/>
      <c r="H2509" s="253"/>
      <c r="I2509" s="253"/>
      <c r="J2509" s="253"/>
      <c r="K2509" s="253"/>
      <c r="L2509" s="253"/>
      <c r="M2509" s="253"/>
      <c r="N2509" s="253"/>
      <c r="O2509" s="253"/>
      <c r="P2509" s="253"/>
      <c r="Q2509" s="253"/>
      <c r="R2509" s="253"/>
      <c r="S2509" s="253"/>
      <c r="T2509" s="253"/>
      <c r="U2509" s="253"/>
      <c r="V2509" s="253"/>
      <c r="W2509" s="253"/>
      <c r="X2509" s="253"/>
      <c r="Y2509" s="253"/>
      <c r="Z2509" s="253"/>
      <c r="AA2509" s="253"/>
      <c r="AB2509" s="253"/>
      <c r="AC2509" s="253"/>
      <c r="AD2509" s="253"/>
      <c r="AE2509" s="253"/>
      <c r="AF2509" s="253"/>
      <c r="AG2509" s="253"/>
      <c r="AH2509" s="253"/>
      <c r="AI2509" s="253"/>
      <c r="AP2509" s="313"/>
      <c r="AT2509" s="313"/>
    </row>
    <row r="2510" spans="1:46" s="312" customFormat="1" ht="15" customHeight="1" x14ac:dyDescent="0.25">
      <c r="A2510" s="297"/>
      <c r="B2510" s="297"/>
      <c r="C2510" s="253"/>
      <c r="D2510" s="253"/>
      <c r="E2510" s="253"/>
      <c r="F2510" s="253"/>
      <c r="G2510" s="253"/>
      <c r="H2510" s="253"/>
      <c r="I2510" s="253"/>
      <c r="J2510" s="253"/>
      <c r="K2510" s="253"/>
      <c r="L2510" s="253"/>
      <c r="M2510" s="253"/>
      <c r="N2510" s="253"/>
      <c r="O2510" s="253"/>
      <c r="P2510" s="253"/>
      <c r="Q2510" s="253"/>
      <c r="R2510" s="253"/>
      <c r="S2510" s="253"/>
      <c r="T2510" s="253"/>
      <c r="U2510" s="253"/>
      <c r="V2510" s="253"/>
      <c r="W2510" s="253"/>
      <c r="X2510" s="253"/>
      <c r="Y2510" s="253"/>
      <c r="Z2510" s="253"/>
      <c r="AA2510" s="253"/>
      <c r="AB2510" s="253"/>
      <c r="AC2510" s="253"/>
      <c r="AD2510" s="253"/>
      <c r="AE2510" s="253"/>
      <c r="AF2510" s="253"/>
      <c r="AG2510" s="253"/>
      <c r="AH2510" s="253"/>
      <c r="AI2510" s="253"/>
      <c r="AP2510" s="313"/>
      <c r="AT2510" s="313"/>
    </row>
    <row r="2511" spans="1:46" s="312" customFormat="1" ht="15" customHeight="1" x14ac:dyDescent="0.25">
      <c r="A2511" s="297"/>
      <c r="B2511" s="297"/>
      <c r="C2511" s="253"/>
      <c r="D2511" s="253"/>
      <c r="E2511" s="253"/>
      <c r="F2511" s="253"/>
      <c r="G2511" s="253"/>
      <c r="H2511" s="253"/>
      <c r="I2511" s="253"/>
      <c r="J2511" s="253"/>
      <c r="K2511" s="253"/>
      <c r="L2511" s="253"/>
      <c r="M2511" s="253"/>
      <c r="N2511" s="253"/>
      <c r="O2511" s="253"/>
      <c r="P2511" s="253"/>
      <c r="Q2511" s="253"/>
      <c r="R2511" s="253"/>
      <c r="S2511" s="253"/>
      <c r="T2511" s="253"/>
      <c r="U2511" s="253"/>
      <c r="V2511" s="253"/>
      <c r="W2511" s="253"/>
      <c r="X2511" s="253"/>
      <c r="Y2511" s="253"/>
      <c r="Z2511" s="253"/>
      <c r="AA2511" s="253"/>
      <c r="AB2511" s="253"/>
      <c r="AC2511" s="253"/>
      <c r="AD2511" s="253"/>
      <c r="AE2511" s="253"/>
      <c r="AF2511" s="253"/>
      <c r="AG2511" s="253"/>
      <c r="AH2511" s="253"/>
      <c r="AI2511" s="253"/>
      <c r="AP2511" s="313"/>
      <c r="AT2511" s="313"/>
    </row>
    <row r="2512" spans="1:46" s="312" customFormat="1" ht="15" customHeight="1" x14ac:dyDescent="0.25">
      <c r="A2512" s="297"/>
      <c r="B2512" s="297"/>
      <c r="C2512" s="253"/>
      <c r="D2512" s="253"/>
      <c r="E2512" s="253"/>
      <c r="F2512" s="253"/>
      <c r="G2512" s="253"/>
      <c r="H2512" s="253"/>
      <c r="I2512" s="253"/>
      <c r="J2512" s="253"/>
      <c r="K2512" s="253"/>
      <c r="L2512" s="253"/>
      <c r="M2512" s="253"/>
      <c r="N2512" s="253"/>
      <c r="O2512" s="253"/>
      <c r="P2512" s="253"/>
      <c r="Q2512" s="253"/>
      <c r="R2512" s="253"/>
      <c r="S2512" s="253"/>
      <c r="T2512" s="253"/>
      <c r="U2512" s="253"/>
      <c r="V2512" s="253"/>
      <c r="W2512" s="253"/>
      <c r="X2512" s="253"/>
      <c r="Y2512" s="253"/>
      <c r="Z2512" s="253"/>
      <c r="AA2512" s="253"/>
      <c r="AB2512" s="253"/>
      <c r="AC2512" s="253"/>
      <c r="AD2512" s="253"/>
      <c r="AE2512" s="253"/>
      <c r="AF2512" s="253"/>
      <c r="AG2512" s="253"/>
      <c r="AH2512" s="253"/>
      <c r="AI2512" s="253"/>
      <c r="AP2512" s="313"/>
      <c r="AT2512" s="313"/>
    </row>
    <row r="2513" spans="1:46" s="312" customFormat="1" ht="15" customHeight="1" x14ac:dyDescent="0.25">
      <c r="A2513" s="297"/>
      <c r="B2513" s="297"/>
      <c r="C2513" s="253"/>
      <c r="D2513" s="253"/>
      <c r="E2513" s="253"/>
      <c r="F2513" s="253"/>
      <c r="G2513" s="253"/>
      <c r="H2513" s="253"/>
      <c r="I2513" s="253"/>
      <c r="J2513" s="253"/>
      <c r="K2513" s="253"/>
      <c r="L2513" s="253"/>
      <c r="M2513" s="253"/>
      <c r="N2513" s="253"/>
      <c r="O2513" s="253"/>
      <c r="P2513" s="253"/>
      <c r="Q2513" s="253"/>
      <c r="R2513" s="253"/>
      <c r="S2513" s="253"/>
      <c r="T2513" s="253"/>
      <c r="U2513" s="253"/>
      <c r="V2513" s="253"/>
      <c r="W2513" s="253"/>
      <c r="X2513" s="253"/>
      <c r="Y2513" s="253"/>
      <c r="Z2513" s="253"/>
      <c r="AA2513" s="253"/>
      <c r="AB2513" s="253"/>
      <c r="AC2513" s="253"/>
      <c r="AD2513" s="253"/>
      <c r="AE2513" s="253"/>
      <c r="AF2513" s="253"/>
      <c r="AG2513" s="253"/>
      <c r="AH2513" s="253"/>
      <c r="AI2513" s="253"/>
      <c r="AP2513" s="313"/>
      <c r="AT2513" s="313"/>
    </row>
    <row r="2514" spans="1:46" s="312" customFormat="1" ht="15" customHeight="1" x14ac:dyDescent="0.25">
      <c r="A2514" s="297"/>
      <c r="B2514" s="297"/>
      <c r="C2514" s="253"/>
      <c r="D2514" s="253"/>
      <c r="E2514" s="253"/>
      <c r="F2514" s="253"/>
      <c r="G2514" s="253"/>
      <c r="H2514" s="253"/>
      <c r="I2514" s="253"/>
      <c r="J2514" s="253"/>
      <c r="K2514" s="253"/>
      <c r="L2514" s="253"/>
      <c r="M2514" s="253"/>
      <c r="N2514" s="253"/>
      <c r="O2514" s="253"/>
      <c r="P2514" s="253"/>
      <c r="Q2514" s="253"/>
      <c r="R2514" s="253"/>
      <c r="S2514" s="253"/>
      <c r="T2514" s="253"/>
      <c r="U2514" s="253"/>
      <c r="V2514" s="253"/>
      <c r="W2514" s="253"/>
      <c r="X2514" s="253"/>
      <c r="Y2514" s="253"/>
      <c r="Z2514" s="253"/>
      <c r="AA2514" s="253"/>
      <c r="AB2514" s="253"/>
      <c r="AC2514" s="253"/>
      <c r="AD2514" s="253"/>
      <c r="AE2514" s="253"/>
      <c r="AF2514" s="253"/>
      <c r="AG2514" s="253"/>
      <c r="AH2514" s="253"/>
      <c r="AI2514" s="253"/>
      <c r="AP2514" s="313"/>
      <c r="AT2514" s="313"/>
    </row>
    <row r="2515" spans="1:46" s="312" customFormat="1" ht="15" customHeight="1" x14ac:dyDescent="0.25">
      <c r="A2515" s="297"/>
      <c r="B2515" s="297"/>
      <c r="C2515" s="253"/>
      <c r="D2515" s="253"/>
      <c r="E2515" s="253"/>
      <c r="F2515" s="253"/>
      <c r="G2515" s="253"/>
      <c r="H2515" s="253"/>
      <c r="I2515" s="253"/>
      <c r="J2515" s="253"/>
      <c r="K2515" s="253"/>
      <c r="L2515" s="253"/>
      <c r="M2515" s="253"/>
      <c r="N2515" s="253"/>
      <c r="O2515" s="253"/>
      <c r="P2515" s="253"/>
      <c r="Q2515" s="253"/>
      <c r="R2515" s="253"/>
      <c r="S2515" s="253"/>
      <c r="T2515" s="253"/>
      <c r="U2515" s="253"/>
      <c r="V2515" s="253"/>
      <c r="W2515" s="253"/>
      <c r="X2515" s="253"/>
      <c r="Y2515" s="253"/>
      <c r="Z2515" s="253"/>
      <c r="AA2515" s="253"/>
      <c r="AB2515" s="253"/>
      <c r="AC2515" s="253"/>
      <c r="AD2515" s="253"/>
      <c r="AE2515" s="253"/>
      <c r="AF2515" s="253"/>
      <c r="AG2515" s="253"/>
      <c r="AH2515" s="253"/>
      <c r="AI2515" s="253"/>
      <c r="AP2515" s="313"/>
      <c r="AT2515" s="313"/>
    </row>
    <row r="2516" spans="1:46" s="312" customFormat="1" ht="15" customHeight="1" x14ac:dyDescent="0.25">
      <c r="A2516" s="297"/>
      <c r="B2516" s="297"/>
      <c r="C2516" s="253"/>
      <c r="D2516" s="253"/>
      <c r="E2516" s="253"/>
      <c r="F2516" s="253"/>
      <c r="G2516" s="253"/>
      <c r="H2516" s="253"/>
      <c r="I2516" s="253"/>
      <c r="J2516" s="253"/>
      <c r="K2516" s="253"/>
      <c r="L2516" s="253"/>
      <c r="M2516" s="253"/>
      <c r="N2516" s="253"/>
      <c r="O2516" s="253"/>
      <c r="P2516" s="253"/>
      <c r="Q2516" s="253"/>
      <c r="R2516" s="253"/>
      <c r="S2516" s="253"/>
      <c r="T2516" s="253"/>
      <c r="U2516" s="253"/>
      <c r="V2516" s="253"/>
      <c r="W2516" s="253"/>
      <c r="X2516" s="253"/>
      <c r="Y2516" s="253"/>
      <c r="Z2516" s="253"/>
      <c r="AA2516" s="253"/>
      <c r="AB2516" s="253"/>
      <c r="AC2516" s="253"/>
      <c r="AD2516" s="253"/>
      <c r="AE2516" s="253"/>
      <c r="AF2516" s="253"/>
      <c r="AG2516" s="253"/>
      <c r="AH2516" s="253"/>
      <c r="AI2516" s="253"/>
      <c r="AP2516" s="313"/>
      <c r="AT2516" s="313"/>
    </row>
    <row r="2517" spans="1:46" s="312" customFormat="1" ht="15" customHeight="1" x14ac:dyDescent="0.25">
      <c r="A2517" s="297"/>
      <c r="B2517" s="297"/>
      <c r="C2517" s="253"/>
      <c r="D2517" s="253"/>
      <c r="E2517" s="253"/>
      <c r="F2517" s="253"/>
      <c r="G2517" s="253"/>
      <c r="H2517" s="253"/>
      <c r="I2517" s="253"/>
      <c r="J2517" s="253"/>
      <c r="K2517" s="253"/>
      <c r="L2517" s="253"/>
      <c r="M2517" s="253"/>
      <c r="N2517" s="253"/>
      <c r="O2517" s="253"/>
      <c r="P2517" s="253"/>
      <c r="Q2517" s="253"/>
      <c r="R2517" s="253"/>
      <c r="S2517" s="253"/>
      <c r="T2517" s="253"/>
      <c r="U2517" s="253"/>
      <c r="V2517" s="253"/>
      <c r="W2517" s="253"/>
      <c r="X2517" s="253"/>
      <c r="Y2517" s="253"/>
      <c r="Z2517" s="253"/>
      <c r="AA2517" s="253"/>
      <c r="AB2517" s="253"/>
      <c r="AC2517" s="253"/>
      <c r="AD2517" s="253"/>
      <c r="AE2517" s="253"/>
      <c r="AF2517" s="253"/>
      <c r="AG2517" s="253"/>
      <c r="AH2517" s="253"/>
      <c r="AI2517" s="253"/>
      <c r="AP2517" s="313"/>
      <c r="AT2517" s="313"/>
    </row>
    <row r="2518" spans="1:46" s="312" customFormat="1" ht="15" customHeight="1" x14ac:dyDescent="0.25">
      <c r="A2518" s="297"/>
      <c r="B2518" s="297"/>
      <c r="C2518" s="253"/>
      <c r="D2518" s="253"/>
      <c r="E2518" s="253"/>
      <c r="F2518" s="253"/>
      <c r="G2518" s="253"/>
      <c r="H2518" s="253"/>
      <c r="I2518" s="253"/>
      <c r="J2518" s="253"/>
      <c r="K2518" s="253"/>
      <c r="L2518" s="253"/>
      <c r="M2518" s="253"/>
      <c r="N2518" s="253"/>
      <c r="O2518" s="253"/>
      <c r="P2518" s="253"/>
      <c r="Q2518" s="253"/>
      <c r="R2518" s="253"/>
      <c r="S2518" s="253"/>
      <c r="T2518" s="253"/>
      <c r="U2518" s="253"/>
      <c r="V2518" s="253"/>
      <c r="W2518" s="253"/>
      <c r="X2518" s="253"/>
      <c r="Y2518" s="253"/>
      <c r="Z2518" s="253"/>
      <c r="AA2518" s="253"/>
      <c r="AB2518" s="253"/>
      <c r="AC2518" s="253"/>
      <c r="AD2518" s="253"/>
      <c r="AE2518" s="253"/>
      <c r="AF2518" s="253"/>
      <c r="AG2518" s="253"/>
      <c r="AH2518" s="253"/>
      <c r="AI2518" s="253"/>
      <c r="AP2518" s="313"/>
      <c r="AT2518" s="313"/>
    </row>
    <row r="2519" spans="1:46" s="312" customFormat="1" ht="15" customHeight="1" x14ac:dyDescent="0.25">
      <c r="A2519" s="297"/>
      <c r="B2519" s="297"/>
      <c r="C2519" s="253"/>
      <c r="D2519" s="253"/>
      <c r="E2519" s="253"/>
      <c r="F2519" s="253"/>
      <c r="G2519" s="253"/>
      <c r="H2519" s="253"/>
      <c r="I2519" s="253"/>
      <c r="J2519" s="253"/>
      <c r="K2519" s="253"/>
      <c r="L2519" s="253"/>
      <c r="M2519" s="253"/>
      <c r="N2519" s="253"/>
      <c r="O2519" s="253"/>
      <c r="P2519" s="253"/>
      <c r="Q2519" s="253"/>
      <c r="R2519" s="253"/>
      <c r="S2519" s="253"/>
      <c r="T2519" s="253"/>
      <c r="U2519" s="253"/>
      <c r="V2519" s="253"/>
      <c r="W2519" s="253"/>
      <c r="X2519" s="253"/>
      <c r="Y2519" s="253"/>
      <c r="Z2519" s="253"/>
      <c r="AA2519" s="253"/>
      <c r="AB2519" s="253"/>
      <c r="AC2519" s="253"/>
      <c r="AD2519" s="253"/>
      <c r="AE2519" s="253"/>
      <c r="AF2519" s="253"/>
      <c r="AG2519" s="253"/>
      <c r="AH2519" s="253"/>
      <c r="AI2519" s="253"/>
      <c r="AP2519" s="313"/>
      <c r="AT2519" s="313"/>
    </row>
    <row r="2520" spans="1:46" s="312" customFormat="1" ht="15" customHeight="1" x14ac:dyDescent="0.25">
      <c r="A2520" s="297"/>
      <c r="B2520" s="297"/>
      <c r="C2520" s="253"/>
      <c r="D2520" s="253"/>
      <c r="E2520" s="253"/>
      <c r="F2520" s="253"/>
      <c r="G2520" s="253"/>
      <c r="H2520" s="253"/>
      <c r="I2520" s="253"/>
      <c r="J2520" s="253"/>
      <c r="K2520" s="253"/>
      <c r="L2520" s="253"/>
      <c r="M2520" s="253"/>
      <c r="N2520" s="253"/>
      <c r="O2520" s="253"/>
      <c r="P2520" s="253"/>
      <c r="Q2520" s="253"/>
      <c r="R2520" s="253"/>
      <c r="S2520" s="253"/>
      <c r="T2520" s="253"/>
      <c r="U2520" s="253"/>
      <c r="V2520" s="253"/>
      <c r="W2520" s="253"/>
      <c r="X2520" s="253"/>
      <c r="Y2520" s="253"/>
      <c r="Z2520" s="253"/>
      <c r="AA2520" s="253"/>
      <c r="AB2520" s="253"/>
      <c r="AC2520" s="253"/>
      <c r="AD2520" s="253"/>
      <c r="AE2520" s="253"/>
      <c r="AF2520" s="253"/>
      <c r="AG2520" s="253"/>
      <c r="AH2520" s="253"/>
      <c r="AI2520" s="253"/>
      <c r="AP2520" s="313"/>
      <c r="AT2520" s="313"/>
    </row>
    <row r="2521" spans="1:46" s="312" customFormat="1" ht="15" customHeight="1" x14ac:dyDescent="0.25">
      <c r="A2521" s="297"/>
      <c r="B2521" s="297"/>
      <c r="C2521" s="253"/>
      <c r="D2521" s="253"/>
      <c r="E2521" s="253"/>
      <c r="F2521" s="253"/>
      <c r="G2521" s="253"/>
      <c r="H2521" s="253"/>
      <c r="I2521" s="253"/>
      <c r="J2521" s="253"/>
      <c r="K2521" s="253"/>
      <c r="L2521" s="253"/>
      <c r="M2521" s="253"/>
      <c r="N2521" s="253"/>
      <c r="O2521" s="253"/>
      <c r="P2521" s="253"/>
      <c r="Q2521" s="253"/>
      <c r="R2521" s="253"/>
      <c r="S2521" s="253"/>
      <c r="T2521" s="253"/>
      <c r="U2521" s="253"/>
      <c r="V2521" s="253"/>
      <c r="W2521" s="253"/>
      <c r="X2521" s="253"/>
      <c r="Y2521" s="253"/>
      <c r="Z2521" s="253"/>
      <c r="AA2521" s="253"/>
      <c r="AB2521" s="253"/>
      <c r="AC2521" s="253"/>
      <c r="AD2521" s="253"/>
      <c r="AE2521" s="253"/>
      <c r="AF2521" s="253"/>
      <c r="AG2521" s="253"/>
      <c r="AH2521" s="253"/>
      <c r="AI2521" s="253"/>
      <c r="AP2521" s="313"/>
      <c r="AT2521" s="313"/>
    </row>
    <row r="2522" spans="1:46" s="312" customFormat="1" ht="15" customHeight="1" x14ac:dyDescent="0.25">
      <c r="A2522" s="297"/>
      <c r="B2522" s="297"/>
      <c r="C2522" s="253"/>
      <c r="D2522" s="253"/>
      <c r="E2522" s="253"/>
      <c r="F2522" s="253"/>
      <c r="G2522" s="253"/>
      <c r="H2522" s="253"/>
      <c r="I2522" s="253"/>
      <c r="J2522" s="253"/>
      <c r="K2522" s="253"/>
      <c r="L2522" s="253"/>
      <c r="M2522" s="253"/>
      <c r="N2522" s="253"/>
      <c r="O2522" s="253"/>
      <c r="P2522" s="253"/>
      <c r="Q2522" s="253"/>
      <c r="R2522" s="253"/>
      <c r="S2522" s="253"/>
      <c r="T2522" s="253"/>
      <c r="U2522" s="253"/>
      <c r="V2522" s="253"/>
      <c r="W2522" s="253"/>
      <c r="X2522" s="253"/>
      <c r="Y2522" s="253"/>
      <c r="Z2522" s="253"/>
      <c r="AA2522" s="253"/>
      <c r="AB2522" s="253"/>
      <c r="AC2522" s="253"/>
      <c r="AD2522" s="253"/>
      <c r="AE2522" s="253"/>
      <c r="AF2522" s="253"/>
      <c r="AG2522" s="253"/>
      <c r="AH2522" s="253"/>
      <c r="AI2522" s="253"/>
      <c r="AP2522" s="313"/>
      <c r="AT2522" s="313"/>
    </row>
    <row r="2523" spans="1:46" s="312" customFormat="1" ht="15" customHeight="1" x14ac:dyDescent="0.25">
      <c r="A2523" s="297"/>
      <c r="B2523" s="297"/>
      <c r="C2523" s="253"/>
      <c r="D2523" s="253"/>
      <c r="E2523" s="253"/>
      <c r="F2523" s="253"/>
      <c r="G2523" s="253"/>
      <c r="H2523" s="253"/>
      <c r="I2523" s="253"/>
      <c r="J2523" s="253"/>
      <c r="K2523" s="253"/>
      <c r="L2523" s="253"/>
      <c r="M2523" s="253"/>
      <c r="N2523" s="253"/>
      <c r="O2523" s="253"/>
      <c r="P2523" s="253"/>
      <c r="Q2523" s="253"/>
      <c r="R2523" s="253"/>
      <c r="S2523" s="253"/>
      <c r="T2523" s="253"/>
      <c r="U2523" s="253"/>
      <c r="V2523" s="253"/>
      <c r="W2523" s="253"/>
      <c r="X2523" s="253"/>
      <c r="Y2523" s="253"/>
      <c r="Z2523" s="253"/>
      <c r="AA2523" s="253"/>
      <c r="AB2523" s="253"/>
      <c r="AC2523" s="253"/>
      <c r="AD2523" s="253"/>
      <c r="AE2523" s="253"/>
      <c r="AF2523" s="253"/>
      <c r="AG2523" s="253"/>
      <c r="AH2523" s="253"/>
      <c r="AI2523" s="253"/>
      <c r="AP2523" s="313"/>
      <c r="AT2523" s="313"/>
    </row>
    <row r="2524" spans="1:46" s="312" customFormat="1" ht="15" customHeight="1" x14ac:dyDescent="0.25">
      <c r="A2524" s="297"/>
      <c r="B2524" s="297"/>
      <c r="C2524" s="253"/>
      <c r="D2524" s="253"/>
      <c r="E2524" s="253"/>
      <c r="F2524" s="253"/>
      <c r="G2524" s="253"/>
      <c r="H2524" s="253"/>
      <c r="I2524" s="253"/>
      <c r="J2524" s="253"/>
      <c r="K2524" s="253"/>
      <c r="L2524" s="253"/>
      <c r="M2524" s="253"/>
      <c r="N2524" s="253"/>
      <c r="O2524" s="253"/>
      <c r="P2524" s="253"/>
      <c r="Q2524" s="253"/>
      <c r="R2524" s="253"/>
      <c r="S2524" s="253"/>
      <c r="T2524" s="253"/>
      <c r="U2524" s="253"/>
      <c r="V2524" s="253"/>
      <c r="W2524" s="253"/>
      <c r="X2524" s="253"/>
      <c r="Y2524" s="253"/>
      <c r="Z2524" s="253"/>
      <c r="AA2524" s="253"/>
      <c r="AB2524" s="253"/>
      <c r="AC2524" s="253"/>
      <c r="AD2524" s="253"/>
      <c r="AE2524" s="253"/>
      <c r="AF2524" s="253"/>
      <c r="AG2524" s="253"/>
      <c r="AH2524" s="253"/>
      <c r="AI2524" s="253"/>
      <c r="AP2524" s="313"/>
      <c r="AT2524" s="313"/>
    </row>
    <row r="2525" spans="1:46" s="312" customFormat="1" ht="15" customHeight="1" x14ac:dyDescent="0.25">
      <c r="A2525" s="297"/>
      <c r="B2525" s="297"/>
      <c r="C2525" s="253"/>
      <c r="D2525" s="253"/>
      <c r="E2525" s="253"/>
      <c r="F2525" s="253"/>
      <c r="G2525" s="253"/>
      <c r="H2525" s="253"/>
      <c r="I2525" s="253"/>
      <c r="J2525" s="253"/>
      <c r="K2525" s="253"/>
      <c r="L2525" s="253"/>
      <c r="M2525" s="253"/>
      <c r="N2525" s="253"/>
      <c r="O2525" s="253"/>
      <c r="P2525" s="253"/>
      <c r="Q2525" s="253"/>
      <c r="R2525" s="253"/>
      <c r="S2525" s="253"/>
      <c r="T2525" s="253"/>
      <c r="U2525" s="253"/>
      <c r="V2525" s="253"/>
      <c r="W2525" s="253"/>
      <c r="X2525" s="253"/>
      <c r="Y2525" s="253"/>
      <c r="Z2525" s="253"/>
      <c r="AA2525" s="253"/>
      <c r="AB2525" s="253"/>
      <c r="AC2525" s="253"/>
      <c r="AD2525" s="253"/>
      <c r="AE2525" s="253"/>
      <c r="AF2525" s="253"/>
      <c r="AG2525" s="253"/>
      <c r="AH2525" s="253"/>
      <c r="AI2525" s="253"/>
      <c r="AP2525" s="313"/>
      <c r="AT2525" s="313"/>
    </row>
    <row r="2526" spans="1:46" s="312" customFormat="1" ht="15" customHeight="1" x14ac:dyDescent="0.25">
      <c r="A2526" s="297"/>
      <c r="B2526" s="297"/>
      <c r="C2526" s="253"/>
      <c r="D2526" s="253"/>
      <c r="E2526" s="253"/>
      <c r="F2526" s="253"/>
      <c r="G2526" s="253"/>
      <c r="H2526" s="253"/>
      <c r="I2526" s="253"/>
      <c r="J2526" s="253"/>
      <c r="K2526" s="253"/>
      <c r="L2526" s="253"/>
      <c r="M2526" s="253"/>
      <c r="N2526" s="253"/>
      <c r="O2526" s="253"/>
      <c r="P2526" s="253"/>
      <c r="Q2526" s="253"/>
      <c r="R2526" s="253"/>
      <c r="S2526" s="253"/>
      <c r="T2526" s="253"/>
      <c r="U2526" s="253"/>
      <c r="V2526" s="253"/>
      <c r="W2526" s="253"/>
      <c r="X2526" s="253"/>
      <c r="Y2526" s="253"/>
      <c r="Z2526" s="253"/>
      <c r="AA2526" s="253"/>
      <c r="AB2526" s="253"/>
      <c r="AC2526" s="253"/>
      <c r="AD2526" s="253"/>
      <c r="AE2526" s="253"/>
      <c r="AF2526" s="253"/>
      <c r="AG2526" s="253"/>
      <c r="AH2526" s="253"/>
      <c r="AI2526" s="253"/>
      <c r="AP2526" s="313"/>
      <c r="AT2526" s="313"/>
    </row>
    <row r="2527" spans="1:46" s="312" customFormat="1" ht="15" customHeight="1" x14ac:dyDescent="0.25">
      <c r="A2527" s="297"/>
      <c r="B2527" s="297"/>
      <c r="C2527" s="253"/>
      <c r="D2527" s="253"/>
      <c r="E2527" s="253"/>
      <c r="F2527" s="253"/>
      <c r="G2527" s="253"/>
      <c r="H2527" s="253"/>
      <c r="I2527" s="253"/>
      <c r="J2527" s="253"/>
      <c r="K2527" s="253"/>
      <c r="L2527" s="253"/>
      <c r="M2527" s="253"/>
      <c r="N2527" s="253"/>
      <c r="O2527" s="253"/>
      <c r="P2527" s="253"/>
      <c r="Q2527" s="253"/>
      <c r="R2527" s="253"/>
      <c r="S2527" s="253"/>
      <c r="T2527" s="253"/>
      <c r="U2527" s="253"/>
      <c r="V2527" s="253"/>
      <c r="W2527" s="253"/>
      <c r="X2527" s="253"/>
      <c r="Y2527" s="253"/>
      <c r="Z2527" s="253"/>
      <c r="AA2527" s="253"/>
      <c r="AB2527" s="253"/>
      <c r="AC2527" s="253"/>
      <c r="AD2527" s="253"/>
      <c r="AE2527" s="253"/>
      <c r="AF2527" s="253"/>
      <c r="AG2527" s="253"/>
      <c r="AH2527" s="253"/>
      <c r="AI2527" s="253"/>
      <c r="AP2527" s="313"/>
      <c r="AT2527" s="313"/>
    </row>
    <row r="2528" spans="1:46" s="312" customFormat="1" ht="15" customHeight="1" x14ac:dyDescent="0.25">
      <c r="A2528" s="297"/>
      <c r="B2528" s="297"/>
      <c r="C2528" s="253"/>
      <c r="D2528" s="253"/>
      <c r="E2528" s="253"/>
      <c r="F2528" s="253"/>
      <c r="G2528" s="253"/>
      <c r="H2528" s="253"/>
      <c r="I2528" s="253"/>
      <c r="J2528" s="253"/>
      <c r="K2528" s="253"/>
      <c r="L2528" s="253"/>
      <c r="M2528" s="253"/>
      <c r="N2528" s="253"/>
      <c r="O2528" s="253"/>
      <c r="P2528" s="253"/>
      <c r="Q2528" s="253"/>
      <c r="R2528" s="253"/>
      <c r="S2528" s="253"/>
      <c r="T2528" s="253"/>
      <c r="U2528" s="253"/>
      <c r="V2528" s="253"/>
      <c r="W2528" s="253"/>
      <c r="X2528" s="253"/>
      <c r="Y2528" s="253"/>
      <c r="Z2528" s="253"/>
      <c r="AA2528" s="253"/>
      <c r="AB2528" s="253"/>
      <c r="AC2528" s="253"/>
      <c r="AD2528" s="253"/>
      <c r="AE2528" s="253"/>
      <c r="AF2528" s="253"/>
      <c r="AG2528" s="253"/>
      <c r="AH2528" s="253"/>
      <c r="AI2528" s="253"/>
      <c r="AP2528" s="313"/>
      <c r="AT2528" s="313"/>
    </row>
    <row r="2529" spans="1:46" s="312" customFormat="1" ht="15" customHeight="1" x14ac:dyDescent="0.25">
      <c r="A2529" s="297"/>
      <c r="B2529" s="297"/>
      <c r="C2529" s="253"/>
      <c r="D2529" s="253"/>
      <c r="E2529" s="253"/>
      <c r="F2529" s="253"/>
      <c r="G2529" s="253"/>
      <c r="H2529" s="253"/>
      <c r="I2529" s="253"/>
      <c r="J2529" s="253"/>
      <c r="K2529" s="253"/>
      <c r="L2529" s="253"/>
      <c r="M2529" s="253"/>
      <c r="N2529" s="253"/>
      <c r="O2529" s="253"/>
      <c r="P2529" s="253"/>
      <c r="Q2529" s="253"/>
      <c r="R2529" s="253"/>
      <c r="S2529" s="253"/>
      <c r="T2529" s="253"/>
      <c r="U2529" s="253"/>
      <c r="V2529" s="253"/>
      <c r="W2529" s="253"/>
      <c r="X2529" s="253"/>
      <c r="Y2529" s="253"/>
      <c r="Z2529" s="253"/>
      <c r="AA2529" s="253"/>
      <c r="AB2529" s="253"/>
      <c r="AC2529" s="253"/>
      <c r="AD2529" s="253"/>
      <c r="AE2529" s="253"/>
      <c r="AF2529" s="253"/>
      <c r="AG2529" s="253"/>
      <c r="AH2529" s="253"/>
      <c r="AI2529" s="253"/>
      <c r="AP2529" s="313"/>
      <c r="AT2529" s="313"/>
    </row>
    <row r="2530" spans="1:46" s="312" customFormat="1" ht="15" customHeight="1" x14ac:dyDescent="0.25">
      <c r="A2530" s="297"/>
      <c r="B2530" s="297"/>
      <c r="C2530" s="253"/>
      <c r="D2530" s="253"/>
      <c r="E2530" s="253"/>
      <c r="F2530" s="253"/>
      <c r="G2530" s="253"/>
      <c r="H2530" s="253"/>
      <c r="I2530" s="253"/>
      <c r="J2530" s="253"/>
      <c r="K2530" s="253"/>
      <c r="L2530" s="253"/>
      <c r="M2530" s="253"/>
      <c r="N2530" s="253"/>
      <c r="O2530" s="253"/>
      <c r="P2530" s="253"/>
      <c r="Q2530" s="253"/>
      <c r="R2530" s="253"/>
      <c r="S2530" s="253"/>
      <c r="T2530" s="253"/>
      <c r="U2530" s="253"/>
      <c r="V2530" s="253"/>
      <c r="W2530" s="253"/>
      <c r="X2530" s="253"/>
      <c r="Y2530" s="253"/>
      <c r="Z2530" s="253"/>
      <c r="AA2530" s="253"/>
      <c r="AB2530" s="253"/>
      <c r="AC2530" s="253"/>
      <c r="AD2530" s="253"/>
      <c r="AE2530" s="253"/>
      <c r="AF2530" s="253"/>
      <c r="AG2530" s="253"/>
      <c r="AH2530" s="253"/>
      <c r="AI2530" s="253"/>
      <c r="AP2530" s="313"/>
      <c r="AT2530" s="313"/>
    </row>
    <row r="2531" spans="1:46" s="312" customFormat="1" ht="15" customHeight="1" x14ac:dyDescent="0.25">
      <c r="A2531" s="297"/>
      <c r="B2531" s="297"/>
      <c r="C2531" s="253"/>
      <c r="D2531" s="253"/>
      <c r="E2531" s="253"/>
      <c r="F2531" s="253"/>
      <c r="G2531" s="253"/>
      <c r="H2531" s="253"/>
      <c r="I2531" s="253"/>
      <c r="J2531" s="253"/>
      <c r="K2531" s="253"/>
      <c r="L2531" s="253"/>
      <c r="M2531" s="253"/>
      <c r="N2531" s="253"/>
      <c r="O2531" s="253"/>
      <c r="P2531" s="253"/>
      <c r="Q2531" s="253"/>
      <c r="R2531" s="253"/>
      <c r="S2531" s="253"/>
      <c r="T2531" s="253"/>
      <c r="U2531" s="253"/>
      <c r="V2531" s="253"/>
      <c r="W2531" s="253"/>
      <c r="X2531" s="253"/>
      <c r="Y2531" s="253"/>
      <c r="Z2531" s="253"/>
      <c r="AA2531" s="253"/>
      <c r="AB2531" s="253"/>
      <c r="AC2531" s="253"/>
      <c r="AD2531" s="253"/>
      <c r="AE2531" s="253"/>
      <c r="AF2531" s="253"/>
      <c r="AG2531" s="253"/>
      <c r="AH2531" s="253"/>
      <c r="AI2531" s="253"/>
      <c r="AP2531" s="313"/>
      <c r="AT2531" s="313"/>
    </row>
    <row r="2532" spans="1:46" s="312" customFormat="1" ht="15" customHeight="1" x14ac:dyDescent="0.25">
      <c r="A2532" s="297"/>
      <c r="B2532" s="297"/>
      <c r="C2532" s="253"/>
      <c r="D2532" s="253"/>
      <c r="E2532" s="253"/>
      <c r="F2532" s="253"/>
      <c r="G2532" s="253"/>
      <c r="H2532" s="253"/>
      <c r="I2532" s="253"/>
      <c r="J2532" s="253"/>
      <c r="K2532" s="253"/>
      <c r="L2532" s="253"/>
      <c r="M2532" s="253"/>
      <c r="N2532" s="253"/>
      <c r="O2532" s="253"/>
      <c r="P2532" s="253"/>
      <c r="Q2532" s="253"/>
      <c r="R2532" s="253"/>
      <c r="S2532" s="253"/>
      <c r="T2532" s="253"/>
      <c r="U2532" s="253"/>
      <c r="V2532" s="253"/>
      <c r="W2532" s="253"/>
      <c r="X2532" s="253"/>
      <c r="Y2532" s="253"/>
      <c r="Z2532" s="253"/>
      <c r="AA2532" s="253"/>
      <c r="AB2532" s="253"/>
      <c r="AC2532" s="253"/>
      <c r="AD2532" s="253"/>
      <c r="AE2532" s="253"/>
      <c r="AF2532" s="253"/>
      <c r="AG2532" s="253"/>
      <c r="AH2532" s="253"/>
      <c r="AI2532" s="253"/>
      <c r="AP2532" s="313"/>
      <c r="AT2532" s="313"/>
    </row>
    <row r="2533" spans="1:46" s="312" customFormat="1" ht="15" customHeight="1" x14ac:dyDescent="0.25">
      <c r="A2533" s="297"/>
      <c r="B2533" s="297"/>
      <c r="C2533" s="253"/>
      <c r="D2533" s="253"/>
      <c r="E2533" s="253"/>
      <c r="F2533" s="253"/>
      <c r="G2533" s="253"/>
      <c r="H2533" s="253"/>
      <c r="I2533" s="253"/>
      <c r="J2533" s="253"/>
      <c r="K2533" s="253"/>
      <c r="L2533" s="253"/>
      <c r="M2533" s="253"/>
      <c r="N2533" s="253"/>
      <c r="O2533" s="253"/>
      <c r="P2533" s="253"/>
      <c r="Q2533" s="253"/>
      <c r="R2533" s="253"/>
      <c r="S2533" s="253"/>
      <c r="T2533" s="253"/>
      <c r="U2533" s="253"/>
      <c r="V2533" s="253"/>
      <c r="W2533" s="253"/>
      <c r="X2533" s="253"/>
      <c r="Y2533" s="253"/>
      <c r="Z2533" s="253"/>
      <c r="AA2533" s="253"/>
      <c r="AB2533" s="253"/>
      <c r="AC2533" s="253"/>
      <c r="AD2533" s="253"/>
      <c r="AE2533" s="253"/>
      <c r="AF2533" s="253"/>
      <c r="AG2533" s="253"/>
      <c r="AH2533" s="253"/>
      <c r="AI2533" s="253"/>
      <c r="AP2533" s="313"/>
      <c r="AT2533" s="313"/>
    </row>
    <row r="2534" spans="1:46" s="312" customFormat="1" ht="15" customHeight="1" x14ac:dyDescent="0.25">
      <c r="A2534" s="297"/>
      <c r="B2534" s="297"/>
      <c r="C2534" s="253"/>
      <c r="D2534" s="253"/>
      <c r="E2534" s="253"/>
      <c r="F2534" s="253"/>
      <c r="G2534" s="253"/>
      <c r="H2534" s="253"/>
      <c r="I2534" s="253"/>
      <c r="J2534" s="253"/>
      <c r="K2534" s="253"/>
      <c r="L2534" s="253"/>
      <c r="M2534" s="253"/>
      <c r="N2534" s="253"/>
      <c r="O2534" s="253"/>
      <c r="P2534" s="253"/>
      <c r="Q2534" s="253"/>
      <c r="R2534" s="253"/>
      <c r="S2534" s="253"/>
      <c r="T2534" s="253"/>
      <c r="U2534" s="253"/>
      <c r="V2534" s="253"/>
      <c r="W2534" s="253"/>
      <c r="X2534" s="253"/>
      <c r="Y2534" s="253"/>
      <c r="Z2534" s="253"/>
      <c r="AA2534" s="253"/>
      <c r="AB2534" s="253"/>
      <c r="AC2534" s="253"/>
      <c r="AD2534" s="253"/>
      <c r="AE2534" s="253"/>
      <c r="AF2534" s="253"/>
      <c r="AG2534" s="253"/>
      <c r="AH2534" s="253"/>
      <c r="AI2534" s="253"/>
      <c r="AP2534" s="313"/>
      <c r="AT2534" s="313"/>
    </row>
    <row r="2535" spans="1:46" s="312" customFormat="1" ht="15" customHeight="1" x14ac:dyDescent="0.25">
      <c r="A2535" s="297"/>
      <c r="B2535" s="297"/>
      <c r="C2535" s="253"/>
      <c r="D2535" s="253"/>
      <c r="E2535" s="253"/>
      <c r="F2535" s="253"/>
      <c r="G2535" s="253"/>
      <c r="H2535" s="253"/>
      <c r="I2535" s="253"/>
      <c r="J2535" s="253"/>
      <c r="K2535" s="253"/>
      <c r="L2535" s="253"/>
      <c r="M2535" s="253"/>
      <c r="N2535" s="253"/>
      <c r="O2535" s="253"/>
      <c r="P2535" s="253"/>
      <c r="Q2535" s="253"/>
      <c r="R2535" s="253"/>
      <c r="S2535" s="253"/>
      <c r="T2535" s="253"/>
      <c r="U2535" s="253"/>
      <c r="V2535" s="253"/>
      <c r="W2535" s="253"/>
      <c r="X2535" s="253"/>
      <c r="Y2535" s="253"/>
      <c r="Z2535" s="253"/>
      <c r="AA2535" s="253"/>
      <c r="AB2535" s="253"/>
      <c r="AC2535" s="253"/>
      <c r="AD2535" s="253"/>
      <c r="AE2535" s="253"/>
      <c r="AF2535" s="253"/>
      <c r="AG2535" s="253"/>
      <c r="AH2535" s="253"/>
      <c r="AI2535" s="253"/>
      <c r="AP2535" s="313"/>
      <c r="AT2535" s="313"/>
    </row>
    <row r="2536" spans="1:46" s="312" customFormat="1" ht="15" customHeight="1" x14ac:dyDescent="0.25">
      <c r="A2536" s="297"/>
      <c r="B2536" s="297"/>
      <c r="C2536" s="253"/>
      <c r="D2536" s="253"/>
      <c r="E2536" s="253"/>
      <c r="F2536" s="253"/>
      <c r="G2536" s="253"/>
      <c r="H2536" s="253"/>
      <c r="I2536" s="253"/>
      <c r="J2536" s="253"/>
      <c r="K2536" s="253"/>
      <c r="L2536" s="253"/>
      <c r="M2536" s="253"/>
      <c r="N2536" s="253"/>
      <c r="O2536" s="253"/>
      <c r="P2536" s="253"/>
      <c r="Q2536" s="253"/>
      <c r="R2536" s="253"/>
      <c r="S2536" s="253"/>
      <c r="T2536" s="253"/>
      <c r="U2536" s="253"/>
      <c r="V2536" s="253"/>
      <c r="W2536" s="253"/>
      <c r="X2536" s="253"/>
      <c r="Y2536" s="253"/>
      <c r="Z2536" s="253"/>
      <c r="AA2536" s="253"/>
      <c r="AB2536" s="253"/>
      <c r="AC2536" s="253"/>
      <c r="AD2536" s="253"/>
      <c r="AE2536" s="253"/>
      <c r="AF2536" s="253"/>
      <c r="AG2536" s="253"/>
      <c r="AH2536" s="253"/>
      <c r="AI2536" s="253"/>
      <c r="AP2536" s="313"/>
      <c r="AT2536" s="313"/>
    </row>
    <row r="2537" spans="1:46" s="312" customFormat="1" ht="15" customHeight="1" x14ac:dyDescent="0.25">
      <c r="A2537" s="297"/>
      <c r="B2537" s="297"/>
      <c r="C2537" s="253"/>
      <c r="D2537" s="253"/>
      <c r="E2537" s="253"/>
      <c r="F2537" s="253"/>
      <c r="G2537" s="253"/>
      <c r="H2537" s="253"/>
      <c r="I2537" s="253"/>
      <c r="J2537" s="253"/>
      <c r="K2537" s="253"/>
      <c r="L2537" s="253"/>
      <c r="M2537" s="253"/>
      <c r="N2537" s="253"/>
      <c r="O2537" s="253"/>
      <c r="P2537" s="253"/>
      <c r="Q2537" s="253"/>
      <c r="R2537" s="253"/>
      <c r="S2537" s="253"/>
      <c r="T2537" s="253"/>
      <c r="U2537" s="253"/>
      <c r="V2537" s="253"/>
      <c r="W2537" s="253"/>
      <c r="X2537" s="253"/>
      <c r="Y2537" s="253"/>
      <c r="Z2537" s="253"/>
      <c r="AA2537" s="253"/>
      <c r="AB2537" s="253"/>
      <c r="AC2537" s="253"/>
      <c r="AD2537" s="253"/>
      <c r="AE2537" s="253"/>
      <c r="AF2537" s="253"/>
      <c r="AG2537" s="253"/>
      <c r="AH2537" s="253"/>
      <c r="AI2537" s="253"/>
      <c r="AP2537" s="313"/>
      <c r="AT2537" s="313"/>
    </row>
    <row r="2538" spans="1:46" s="312" customFormat="1" ht="15" customHeight="1" x14ac:dyDescent="0.25">
      <c r="A2538" s="297"/>
      <c r="B2538" s="297"/>
      <c r="C2538" s="253"/>
      <c r="D2538" s="253"/>
      <c r="E2538" s="253"/>
      <c r="F2538" s="253"/>
      <c r="G2538" s="253"/>
      <c r="H2538" s="253"/>
      <c r="I2538" s="253"/>
      <c r="J2538" s="253"/>
      <c r="K2538" s="253"/>
      <c r="L2538" s="253"/>
      <c r="M2538" s="253"/>
      <c r="N2538" s="253"/>
      <c r="O2538" s="253"/>
      <c r="P2538" s="253"/>
      <c r="Q2538" s="253"/>
      <c r="R2538" s="253"/>
      <c r="S2538" s="253"/>
      <c r="T2538" s="253"/>
      <c r="U2538" s="253"/>
      <c r="V2538" s="253"/>
      <c r="W2538" s="253"/>
      <c r="X2538" s="253"/>
      <c r="Y2538" s="253"/>
      <c r="Z2538" s="253"/>
      <c r="AA2538" s="253"/>
      <c r="AB2538" s="253"/>
      <c r="AC2538" s="253"/>
      <c r="AD2538" s="253"/>
      <c r="AE2538" s="253"/>
      <c r="AF2538" s="253"/>
      <c r="AG2538" s="253"/>
      <c r="AH2538" s="253"/>
      <c r="AI2538" s="253"/>
      <c r="AP2538" s="313"/>
      <c r="AT2538" s="313"/>
    </row>
    <row r="2539" spans="1:46" s="312" customFormat="1" ht="15" customHeight="1" x14ac:dyDescent="0.25">
      <c r="A2539" s="297"/>
      <c r="B2539" s="297"/>
      <c r="C2539" s="253"/>
      <c r="D2539" s="253"/>
      <c r="E2539" s="253"/>
      <c r="F2539" s="253"/>
      <c r="G2539" s="253"/>
      <c r="H2539" s="253"/>
      <c r="I2539" s="253"/>
      <c r="J2539" s="253"/>
      <c r="K2539" s="253"/>
      <c r="L2539" s="253"/>
      <c r="M2539" s="253"/>
      <c r="N2539" s="253"/>
      <c r="O2539" s="253"/>
      <c r="P2539" s="253"/>
      <c r="Q2539" s="253"/>
      <c r="R2539" s="253"/>
      <c r="S2539" s="253"/>
      <c r="T2539" s="253"/>
      <c r="U2539" s="253"/>
      <c r="V2539" s="253"/>
      <c r="W2539" s="253"/>
      <c r="X2539" s="253"/>
      <c r="Y2539" s="253"/>
      <c r="Z2539" s="253"/>
      <c r="AA2539" s="253"/>
      <c r="AB2539" s="253"/>
      <c r="AC2539" s="253"/>
      <c r="AD2539" s="253"/>
      <c r="AE2539" s="253"/>
      <c r="AF2539" s="253"/>
      <c r="AG2539" s="253"/>
      <c r="AH2539" s="253"/>
      <c r="AI2539" s="253"/>
      <c r="AP2539" s="313"/>
      <c r="AT2539" s="313"/>
    </row>
    <row r="2540" spans="1:46" s="312" customFormat="1" ht="15" customHeight="1" x14ac:dyDescent="0.25">
      <c r="A2540" s="297"/>
      <c r="B2540" s="297"/>
      <c r="C2540" s="253"/>
      <c r="D2540" s="253"/>
      <c r="E2540" s="253"/>
      <c r="F2540" s="253"/>
      <c r="G2540" s="253"/>
      <c r="H2540" s="253"/>
      <c r="I2540" s="253"/>
      <c r="J2540" s="253"/>
      <c r="K2540" s="253"/>
      <c r="L2540" s="253"/>
      <c r="M2540" s="253"/>
      <c r="N2540" s="253"/>
      <c r="O2540" s="253"/>
      <c r="P2540" s="253"/>
      <c r="Q2540" s="253"/>
      <c r="R2540" s="253"/>
      <c r="S2540" s="253"/>
      <c r="T2540" s="253"/>
      <c r="U2540" s="253"/>
      <c r="V2540" s="253"/>
      <c r="W2540" s="253"/>
      <c r="X2540" s="253"/>
      <c r="Y2540" s="253"/>
      <c r="Z2540" s="253"/>
      <c r="AA2540" s="253"/>
      <c r="AB2540" s="253"/>
      <c r="AC2540" s="253"/>
      <c r="AD2540" s="253"/>
      <c r="AE2540" s="253"/>
      <c r="AF2540" s="253"/>
      <c r="AG2540" s="253"/>
      <c r="AH2540" s="253"/>
      <c r="AI2540" s="253"/>
      <c r="AP2540" s="313"/>
      <c r="AT2540" s="313"/>
    </row>
    <row r="2541" spans="1:46" s="312" customFormat="1" ht="15" customHeight="1" x14ac:dyDescent="0.25">
      <c r="A2541" s="297"/>
      <c r="B2541" s="297"/>
      <c r="C2541" s="253"/>
      <c r="D2541" s="253"/>
      <c r="E2541" s="253"/>
      <c r="F2541" s="253"/>
      <c r="G2541" s="253"/>
      <c r="H2541" s="253"/>
      <c r="I2541" s="253"/>
      <c r="J2541" s="253"/>
      <c r="K2541" s="253"/>
      <c r="L2541" s="253"/>
      <c r="M2541" s="253"/>
      <c r="N2541" s="253"/>
      <c r="O2541" s="253"/>
      <c r="P2541" s="253"/>
      <c r="Q2541" s="253"/>
      <c r="R2541" s="253"/>
      <c r="S2541" s="253"/>
      <c r="T2541" s="253"/>
      <c r="U2541" s="253"/>
      <c r="V2541" s="253"/>
      <c r="W2541" s="253"/>
      <c r="X2541" s="253"/>
      <c r="Y2541" s="253"/>
      <c r="Z2541" s="253"/>
      <c r="AA2541" s="253"/>
      <c r="AB2541" s="253"/>
      <c r="AC2541" s="253"/>
      <c r="AD2541" s="253"/>
      <c r="AE2541" s="253"/>
      <c r="AF2541" s="253"/>
      <c r="AG2541" s="253"/>
      <c r="AH2541" s="253"/>
      <c r="AI2541" s="253"/>
      <c r="AP2541" s="313"/>
      <c r="AT2541" s="313"/>
    </row>
    <row r="2542" spans="1:46" s="312" customFormat="1" ht="15" customHeight="1" x14ac:dyDescent="0.25">
      <c r="A2542" s="297"/>
      <c r="B2542" s="297"/>
      <c r="C2542" s="253"/>
      <c r="D2542" s="253"/>
      <c r="E2542" s="253"/>
      <c r="F2542" s="253"/>
      <c r="G2542" s="253"/>
      <c r="H2542" s="253"/>
      <c r="I2542" s="253"/>
      <c r="J2542" s="253"/>
      <c r="K2542" s="253"/>
      <c r="L2542" s="253"/>
      <c r="M2542" s="253"/>
      <c r="N2542" s="253"/>
      <c r="O2542" s="253"/>
      <c r="P2542" s="253"/>
      <c r="Q2542" s="253"/>
      <c r="R2542" s="253"/>
      <c r="S2542" s="253"/>
      <c r="T2542" s="253"/>
      <c r="U2542" s="253"/>
      <c r="V2542" s="253"/>
      <c r="W2542" s="253"/>
      <c r="X2542" s="253"/>
      <c r="Y2542" s="253"/>
      <c r="Z2542" s="253"/>
      <c r="AA2542" s="253"/>
      <c r="AB2542" s="253"/>
      <c r="AC2542" s="253"/>
      <c r="AD2542" s="253"/>
      <c r="AE2542" s="253"/>
      <c r="AF2542" s="253"/>
      <c r="AG2542" s="253"/>
      <c r="AH2542" s="253"/>
      <c r="AI2542" s="253"/>
      <c r="AP2542" s="313"/>
      <c r="AT2542" s="313"/>
    </row>
    <row r="2543" spans="1:46" s="312" customFormat="1" ht="15" customHeight="1" x14ac:dyDescent="0.25">
      <c r="A2543" s="297"/>
      <c r="B2543" s="297"/>
      <c r="C2543" s="253"/>
      <c r="D2543" s="253"/>
      <c r="E2543" s="253"/>
      <c r="F2543" s="253"/>
      <c r="G2543" s="253"/>
      <c r="H2543" s="253"/>
      <c r="I2543" s="253"/>
      <c r="J2543" s="253"/>
      <c r="K2543" s="253"/>
      <c r="L2543" s="253"/>
      <c r="M2543" s="253"/>
      <c r="N2543" s="253"/>
      <c r="O2543" s="253"/>
      <c r="P2543" s="253"/>
      <c r="Q2543" s="253"/>
      <c r="R2543" s="253"/>
      <c r="S2543" s="253"/>
      <c r="T2543" s="253"/>
      <c r="U2543" s="253"/>
      <c r="V2543" s="253"/>
      <c r="W2543" s="253"/>
      <c r="X2543" s="253"/>
      <c r="Y2543" s="253"/>
      <c r="Z2543" s="253"/>
      <c r="AA2543" s="253"/>
      <c r="AB2543" s="253"/>
      <c r="AC2543" s="253"/>
      <c r="AD2543" s="253"/>
      <c r="AE2543" s="253"/>
      <c r="AF2543" s="253"/>
      <c r="AG2543" s="253"/>
      <c r="AH2543" s="253"/>
      <c r="AI2543" s="253"/>
      <c r="AP2543" s="313"/>
      <c r="AT2543" s="313"/>
    </row>
    <row r="2544" spans="1:46" s="312" customFormat="1" ht="15" customHeight="1" x14ac:dyDescent="0.25">
      <c r="A2544" s="297"/>
      <c r="B2544" s="297"/>
      <c r="C2544" s="253"/>
      <c r="D2544" s="253"/>
      <c r="E2544" s="253"/>
      <c r="F2544" s="253"/>
      <c r="G2544" s="253"/>
      <c r="H2544" s="253"/>
      <c r="I2544" s="253"/>
      <c r="J2544" s="253"/>
      <c r="K2544" s="253"/>
      <c r="L2544" s="253"/>
      <c r="M2544" s="253"/>
      <c r="N2544" s="253"/>
      <c r="O2544" s="253"/>
      <c r="P2544" s="253"/>
      <c r="Q2544" s="253"/>
      <c r="R2544" s="253"/>
      <c r="S2544" s="253"/>
      <c r="T2544" s="253"/>
      <c r="U2544" s="253"/>
      <c r="V2544" s="253"/>
      <c r="W2544" s="253"/>
      <c r="X2544" s="253"/>
      <c r="Y2544" s="253"/>
      <c r="Z2544" s="253"/>
      <c r="AA2544" s="253"/>
      <c r="AB2544" s="253"/>
      <c r="AC2544" s="253"/>
      <c r="AD2544" s="253"/>
      <c r="AE2544" s="253"/>
      <c r="AF2544" s="253"/>
      <c r="AG2544" s="253"/>
      <c r="AH2544" s="253"/>
      <c r="AI2544" s="253"/>
      <c r="AP2544" s="313"/>
      <c r="AT2544" s="313"/>
    </row>
    <row r="2545" spans="1:46" s="312" customFormat="1" ht="15" customHeight="1" x14ac:dyDescent="0.25">
      <c r="A2545" s="297"/>
      <c r="B2545" s="297"/>
      <c r="C2545" s="253"/>
      <c r="D2545" s="253"/>
      <c r="E2545" s="253"/>
      <c r="F2545" s="253"/>
      <c r="G2545" s="253"/>
      <c r="H2545" s="253"/>
      <c r="I2545" s="253"/>
      <c r="J2545" s="253"/>
      <c r="K2545" s="253"/>
      <c r="L2545" s="253"/>
      <c r="M2545" s="253"/>
      <c r="N2545" s="253"/>
      <c r="O2545" s="253"/>
      <c r="P2545" s="253"/>
      <c r="Q2545" s="253"/>
      <c r="R2545" s="253"/>
      <c r="S2545" s="253"/>
      <c r="T2545" s="253"/>
      <c r="U2545" s="253"/>
      <c r="V2545" s="253"/>
      <c r="W2545" s="253"/>
      <c r="X2545" s="253"/>
      <c r="Y2545" s="253"/>
      <c r="Z2545" s="253"/>
      <c r="AA2545" s="253"/>
      <c r="AB2545" s="253"/>
      <c r="AC2545" s="253"/>
      <c r="AD2545" s="253"/>
      <c r="AE2545" s="253"/>
      <c r="AF2545" s="253"/>
      <c r="AG2545" s="253"/>
      <c r="AH2545" s="253"/>
      <c r="AI2545" s="253"/>
      <c r="AP2545" s="313"/>
      <c r="AT2545" s="313"/>
    </row>
    <row r="2546" spans="1:46" s="312" customFormat="1" ht="15" customHeight="1" x14ac:dyDescent="0.25">
      <c r="A2546" s="297"/>
      <c r="B2546" s="297"/>
      <c r="C2546" s="253"/>
      <c r="D2546" s="253"/>
      <c r="E2546" s="253"/>
      <c r="F2546" s="253"/>
      <c r="G2546" s="253"/>
      <c r="H2546" s="253"/>
      <c r="I2546" s="253"/>
      <c r="J2546" s="253"/>
      <c r="K2546" s="253"/>
      <c r="L2546" s="253"/>
      <c r="M2546" s="253"/>
      <c r="N2546" s="253"/>
      <c r="O2546" s="253"/>
      <c r="P2546" s="253"/>
      <c r="Q2546" s="253"/>
      <c r="R2546" s="253"/>
      <c r="S2546" s="253"/>
      <c r="T2546" s="253"/>
      <c r="U2546" s="253"/>
      <c r="V2546" s="253"/>
      <c r="W2546" s="253"/>
      <c r="X2546" s="253"/>
      <c r="Y2546" s="253"/>
      <c r="Z2546" s="253"/>
      <c r="AA2546" s="253"/>
      <c r="AB2546" s="253"/>
      <c r="AC2546" s="253"/>
      <c r="AD2546" s="253"/>
      <c r="AE2546" s="253"/>
      <c r="AF2546" s="253"/>
      <c r="AG2546" s="253"/>
      <c r="AH2546" s="253"/>
      <c r="AI2546" s="253"/>
      <c r="AP2546" s="313"/>
      <c r="AT2546" s="313"/>
    </row>
    <row r="2547" spans="1:46" s="312" customFormat="1" ht="15" customHeight="1" x14ac:dyDescent="0.25">
      <c r="A2547" s="297"/>
      <c r="B2547" s="297"/>
      <c r="C2547" s="253"/>
      <c r="D2547" s="253"/>
      <c r="E2547" s="253"/>
      <c r="F2547" s="253"/>
      <c r="G2547" s="253"/>
      <c r="H2547" s="253"/>
      <c r="I2547" s="253"/>
      <c r="J2547" s="253"/>
      <c r="K2547" s="253"/>
      <c r="L2547" s="253"/>
      <c r="M2547" s="253"/>
      <c r="N2547" s="253"/>
      <c r="O2547" s="253"/>
      <c r="P2547" s="253"/>
      <c r="Q2547" s="253"/>
      <c r="R2547" s="253"/>
      <c r="S2547" s="253"/>
      <c r="T2547" s="253"/>
      <c r="U2547" s="253"/>
      <c r="V2547" s="253"/>
      <c r="W2547" s="253"/>
      <c r="X2547" s="253"/>
      <c r="Y2547" s="253"/>
      <c r="Z2547" s="253"/>
      <c r="AA2547" s="253"/>
      <c r="AB2547" s="253"/>
      <c r="AC2547" s="253"/>
      <c r="AD2547" s="253"/>
      <c r="AE2547" s="253"/>
      <c r="AF2547" s="253"/>
      <c r="AG2547" s="253"/>
      <c r="AH2547" s="253"/>
      <c r="AI2547" s="253"/>
      <c r="AP2547" s="313"/>
      <c r="AT2547" s="313"/>
    </row>
    <row r="2548" spans="1:46" s="312" customFormat="1" ht="15" customHeight="1" x14ac:dyDescent="0.25">
      <c r="A2548" s="297"/>
      <c r="B2548" s="297"/>
      <c r="C2548" s="253"/>
      <c r="D2548" s="253"/>
      <c r="E2548" s="253"/>
      <c r="F2548" s="253"/>
      <c r="G2548" s="253"/>
      <c r="H2548" s="253"/>
      <c r="I2548" s="253"/>
      <c r="J2548" s="253"/>
      <c r="K2548" s="253"/>
      <c r="L2548" s="253"/>
      <c r="M2548" s="253"/>
      <c r="N2548" s="253"/>
      <c r="O2548" s="253"/>
      <c r="P2548" s="253"/>
      <c r="Q2548" s="253"/>
      <c r="R2548" s="253"/>
      <c r="S2548" s="253"/>
      <c r="T2548" s="253"/>
      <c r="U2548" s="253"/>
      <c r="V2548" s="253"/>
      <c r="W2548" s="253"/>
      <c r="X2548" s="253"/>
      <c r="Y2548" s="253"/>
      <c r="Z2548" s="253"/>
      <c r="AA2548" s="253"/>
      <c r="AB2548" s="253"/>
      <c r="AC2548" s="253"/>
      <c r="AD2548" s="253"/>
      <c r="AE2548" s="253"/>
      <c r="AF2548" s="253"/>
      <c r="AG2548" s="253"/>
      <c r="AH2548" s="253"/>
      <c r="AI2548" s="253"/>
      <c r="AP2548" s="313"/>
      <c r="AT2548" s="313"/>
    </row>
    <row r="2549" spans="1:46" s="312" customFormat="1" ht="15" customHeight="1" x14ac:dyDescent="0.25">
      <c r="A2549" s="297"/>
      <c r="B2549" s="297"/>
      <c r="C2549" s="253"/>
      <c r="D2549" s="253"/>
      <c r="E2549" s="253"/>
      <c r="F2549" s="253"/>
      <c r="G2549" s="253"/>
      <c r="H2549" s="253"/>
      <c r="I2549" s="253"/>
      <c r="J2549" s="253"/>
      <c r="K2549" s="253"/>
      <c r="L2549" s="253"/>
      <c r="M2549" s="253"/>
      <c r="N2549" s="253"/>
      <c r="O2549" s="253"/>
      <c r="P2549" s="253"/>
      <c r="Q2549" s="253"/>
      <c r="R2549" s="253"/>
      <c r="S2549" s="253"/>
      <c r="T2549" s="253"/>
      <c r="U2549" s="253"/>
      <c r="V2549" s="253"/>
      <c r="W2549" s="253"/>
      <c r="X2549" s="253"/>
      <c r="Y2549" s="253"/>
      <c r="Z2549" s="253"/>
      <c r="AA2549" s="253"/>
      <c r="AB2549" s="253"/>
      <c r="AC2549" s="253"/>
      <c r="AD2549" s="253"/>
      <c r="AE2549" s="253"/>
      <c r="AF2549" s="253"/>
      <c r="AG2549" s="253"/>
      <c r="AH2549" s="253"/>
      <c r="AI2549" s="253"/>
      <c r="AP2549" s="313"/>
      <c r="AT2549" s="313"/>
    </row>
    <row r="2550" spans="1:46" s="312" customFormat="1" ht="15" customHeight="1" x14ac:dyDescent="0.25">
      <c r="A2550" s="297"/>
      <c r="B2550" s="297"/>
      <c r="C2550" s="253"/>
      <c r="D2550" s="253"/>
      <c r="E2550" s="253"/>
      <c r="F2550" s="253"/>
      <c r="G2550" s="253"/>
      <c r="H2550" s="253"/>
      <c r="I2550" s="253"/>
      <c r="J2550" s="253"/>
      <c r="K2550" s="253"/>
      <c r="L2550" s="253"/>
      <c r="M2550" s="253"/>
      <c r="N2550" s="253"/>
      <c r="O2550" s="253"/>
      <c r="P2550" s="253"/>
      <c r="Q2550" s="253"/>
      <c r="R2550" s="253"/>
      <c r="S2550" s="253"/>
      <c r="T2550" s="253"/>
      <c r="U2550" s="253"/>
      <c r="V2550" s="253"/>
      <c r="W2550" s="253"/>
      <c r="X2550" s="253"/>
      <c r="Y2550" s="253"/>
      <c r="Z2550" s="253"/>
      <c r="AA2550" s="253"/>
      <c r="AB2550" s="253"/>
      <c r="AC2550" s="253"/>
      <c r="AD2550" s="253"/>
      <c r="AE2550" s="253"/>
      <c r="AF2550" s="253"/>
      <c r="AG2550" s="253"/>
      <c r="AH2550" s="253"/>
      <c r="AI2550" s="253"/>
      <c r="AP2550" s="313"/>
      <c r="AT2550" s="313"/>
    </row>
    <row r="2551" spans="1:46" s="312" customFormat="1" ht="15" customHeight="1" x14ac:dyDescent="0.25">
      <c r="A2551" s="297"/>
      <c r="B2551" s="297"/>
      <c r="C2551" s="253"/>
      <c r="D2551" s="253"/>
      <c r="E2551" s="253"/>
      <c r="F2551" s="253"/>
      <c r="G2551" s="253"/>
      <c r="H2551" s="253"/>
      <c r="I2551" s="253"/>
      <c r="J2551" s="253"/>
      <c r="K2551" s="253"/>
      <c r="L2551" s="253"/>
      <c r="M2551" s="253"/>
      <c r="N2551" s="253"/>
      <c r="O2551" s="253"/>
      <c r="P2551" s="253"/>
      <c r="Q2551" s="253"/>
      <c r="R2551" s="253"/>
      <c r="S2551" s="253"/>
      <c r="T2551" s="253"/>
      <c r="U2551" s="253"/>
      <c r="V2551" s="253"/>
      <c r="W2551" s="253"/>
      <c r="X2551" s="253"/>
      <c r="Y2551" s="253"/>
      <c r="Z2551" s="253"/>
      <c r="AA2551" s="253"/>
      <c r="AB2551" s="253"/>
      <c r="AC2551" s="253"/>
      <c r="AD2551" s="253"/>
      <c r="AE2551" s="253"/>
      <c r="AF2551" s="253"/>
      <c r="AG2551" s="253"/>
      <c r="AH2551" s="253"/>
      <c r="AI2551" s="253"/>
      <c r="AP2551" s="313"/>
      <c r="AT2551" s="313"/>
    </row>
    <row r="2552" spans="1:46" s="312" customFormat="1" ht="15" customHeight="1" x14ac:dyDescent="0.25">
      <c r="A2552" s="297"/>
      <c r="B2552" s="297"/>
      <c r="C2552" s="253"/>
      <c r="D2552" s="253"/>
      <c r="E2552" s="253"/>
      <c r="F2552" s="253"/>
      <c r="G2552" s="253"/>
      <c r="H2552" s="253"/>
      <c r="I2552" s="253"/>
      <c r="J2552" s="253"/>
      <c r="K2552" s="253"/>
      <c r="L2552" s="253"/>
      <c r="M2552" s="253"/>
      <c r="N2552" s="253"/>
      <c r="O2552" s="253"/>
      <c r="P2552" s="253"/>
      <c r="Q2552" s="253"/>
      <c r="R2552" s="253"/>
      <c r="S2552" s="253"/>
      <c r="T2552" s="253"/>
      <c r="U2552" s="253"/>
      <c r="V2552" s="253"/>
      <c r="W2552" s="253"/>
      <c r="X2552" s="253"/>
      <c r="Y2552" s="253"/>
      <c r="Z2552" s="253"/>
      <c r="AA2552" s="253"/>
      <c r="AB2552" s="253"/>
      <c r="AC2552" s="253"/>
      <c r="AD2552" s="253"/>
      <c r="AE2552" s="253"/>
      <c r="AF2552" s="253"/>
      <c r="AG2552" s="253"/>
      <c r="AH2552" s="253"/>
      <c r="AI2552" s="253"/>
      <c r="AP2552" s="313"/>
      <c r="AT2552" s="313"/>
    </row>
    <row r="2553" spans="1:46" s="312" customFormat="1" ht="15" customHeight="1" x14ac:dyDescent="0.25">
      <c r="A2553" s="297"/>
      <c r="B2553" s="297"/>
      <c r="C2553" s="253"/>
      <c r="D2553" s="253"/>
      <c r="E2553" s="253"/>
      <c r="F2553" s="253"/>
      <c r="G2553" s="253"/>
      <c r="H2553" s="253"/>
      <c r="I2553" s="253"/>
      <c r="J2553" s="253"/>
      <c r="K2553" s="253"/>
      <c r="L2553" s="253"/>
      <c r="M2553" s="253"/>
      <c r="N2553" s="253"/>
      <c r="O2553" s="253"/>
      <c r="P2553" s="253"/>
      <c r="Q2553" s="253"/>
      <c r="R2553" s="253"/>
      <c r="S2553" s="253"/>
      <c r="T2553" s="253"/>
      <c r="U2553" s="253"/>
      <c r="V2553" s="253"/>
      <c r="W2553" s="253"/>
      <c r="X2553" s="253"/>
      <c r="Y2553" s="253"/>
      <c r="Z2553" s="253"/>
      <c r="AA2553" s="253"/>
      <c r="AB2553" s="253"/>
      <c r="AC2553" s="253"/>
      <c r="AD2553" s="253"/>
      <c r="AE2553" s="253"/>
      <c r="AF2553" s="253"/>
      <c r="AG2553" s="253"/>
      <c r="AH2553" s="253"/>
      <c r="AI2553" s="253"/>
      <c r="AP2553" s="313"/>
      <c r="AT2553" s="313"/>
    </row>
    <row r="2554" spans="1:46" s="312" customFormat="1" ht="15" customHeight="1" x14ac:dyDescent="0.25">
      <c r="A2554" s="297"/>
      <c r="B2554" s="297"/>
      <c r="C2554" s="253"/>
      <c r="D2554" s="253"/>
      <c r="E2554" s="253"/>
      <c r="F2554" s="253"/>
      <c r="G2554" s="253"/>
      <c r="H2554" s="253"/>
      <c r="I2554" s="253"/>
      <c r="J2554" s="253"/>
      <c r="K2554" s="253"/>
      <c r="L2554" s="253"/>
      <c r="M2554" s="253"/>
      <c r="N2554" s="253"/>
      <c r="O2554" s="253"/>
      <c r="P2554" s="253"/>
      <c r="Q2554" s="253"/>
      <c r="R2554" s="253"/>
      <c r="S2554" s="253"/>
      <c r="T2554" s="253"/>
      <c r="U2554" s="253"/>
      <c r="V2554" s="253"/>
      <c r="W2554" s="253"/>
      <c r="X2554" s="253"/>
      <c r="Y2554" s="253"/>
      <c r="Z2554" s="253"/>
      <c r="AA2554" s="253"/>
      <c r="AB2554" s="253"/>
      <c r="AC2554" s="253"/>
      <c r="AD2554" s="253"/>
      <c r="AE2554" s="253"/>
      <c r="AF2554" s="253"/>
      <c r="AG2554" s="253"/>
      <c r="AH2554" s="253"/>
      <c r="AI2554" s="253"/>
      <c r="AP2554" s="313"/>
      <c r="AT2554" s="313"/>
    </row>
    <row r="2555" spans="1:46" s="312" customFormat="1" ht="15" customHeight="1" x14ac:dyDescent="0.25">
      <c r="A2555" s="297"/>
      <c r="B2555" s="297"/>
      <c r="C2555" s="253"/>
      <c r="D2555" s="253"/>
      <c r="E2555" s="253"/>
      <c r="F2555" s="253"/>
      <c r="G2555" s="253"/>
      <c r="H2555" s="253"/>
      <c r="I2555" s="253"/>
      <c r="J2555" s="253"/>
      <c r="K2555" s="253"/>
      <c r="L2555" s="253"/>
      <c r="M2555" s="253"/>
      <c r="N2555" s="253"/>
      <c r="O2555" s="253"/>
      <c r="P2555" s="253"/>
      <c r="Q2555" s="253"/>
      <c r="R2555" s="253"/>
      <c r="S2555" s="253"/>
      <c r="T2555" s="253"/>
      <c r="U2555" s="253"/>
      <c r="V2555" s="253"/>
      <c r="W2555" s="253"/>
      <c r="X2555" s="253"/>
      <c r="Y2555" s="253"/>
      <c r="Z2555" s="253"/>
      <c r="AA2555" s="253"/>
      <c r="AB2555" s="253"/>
      <c r="AC2555" s="253"/>
      <c r="AD2555" s="253"/>
      <c r="AE2555" s="253"/>
      <c r="AF2555" s="253"/>
      <c r="AG2555" s="253"/>
      <c r="AH2555" s="253"/>
      <c r="AI2555" s="253"/>
      <c r="AP2555" s="313"/>
      <c r="AT2555" s="313"/>
    </row>
    <row r="2556" spans="1:46" s="312" customFormat="1" ht="15" customHeight="1" x14ac:dyDescent="0.25">
      <c r="A2556" s="297"/>
      <c r="B2556" s="297"/>
      <c r="C2556" s="253"/>
      <c r="D2556" s="253"/>
      <c r="E2556" s="253"/>
      <c r="F2556" s="253"/>
      <c r="G2556" s="253"/>
      <c r="H2556" s="253"/>
      <c r="I2556" s="253"/>
      <c r="J2556" s="253"/>
      <c r="K2556" s="253"/>
      <c r="L2556" s="253"/>
      <c r="M2556" s="253"/>
      <c r="N2556" s="253"/>
      <c r="O2556" s="253"/>
      <c r="P2556" s="253"/>
      <c r="Q2556" s="253"/>
      <c r="R2556" s="253"/>
      <c r="S2556" s="253"/>
      <c r="T2556" s="253"/>
      <c r="U2556" s="253"/>
      <c r="V2556" s="253"/>
      <c r="W2556" s="253"/>
      <c r="X2556" s="253"/>
      <c r="Y2556" s="253"/>
      <c r="Z2556" s="253"/>
      <c r="AA2556" s="253"/>
      <c r="AB2556" s="253"/>
      <c r="AC2556" s="253"/>
      <c r="AD2556" s="253"/>
      <c r="AE2556" s="253"/>
      <c r="AF2556" s="253"/>
      <c r="AG2556" s="253"/>
      <c r="AH2556" s="253"/>
      <c r="AI2556" s="253"/>
      <c r="AP2556" s="313"/>
      <c r="AT2556" s="313"/>
    </row>
    <row r="2557" spans="1:46" s="312" customFormat="1" ht="15" customHeight="1" x14ac:dyDescent="0.25">
      <c r="A2557" s="297"/>
      <c r="B2557" s="297"/>
      <c r="C2557" s="253"/>
      <c r="D2557" s="253"/>
      <c r="E2557" s="253"/>
      <c r="F2557" s="253"/>
      <c r="G2557" s="253"/>
      <c r="H2557" s="253"/>
      <c r="I2557" s="253"/>
      <c r="J2557" s="253"/>
      <c r="K2557" s="253"/>
      <c r="L2557" s="253"/>
      <c r="M2557" s="253"/>
      <c r="N2557" s="253"/>
      <c r="O2557" s="253"/>
      <c r="P2557" s="253"/>
      <c r="Q2557" s="253"/>
      <c r="R2557" s="253"/>
      <c r="S2557" s="253"/>
      <c r="T2557" s="253"/>
      <c r="U2557" s="253"/>
      <c r="V2557" s="253"/>
      <c r="W2557" s="253"/>
      <c r="X2557" s="253"/>
      <c r="Y2557" s="253"/>
      <c r="Z2557" s="253"/>
      <c r="AA2557" s="253"/>
      <c r="AB2557" s="253"/>
      <c r="AC2557" s="253"/>
      <c r="AD2557" s="253"/>
      <c r="AE2557" s="253"/>
      <c r="AF2557" s="253"/>
      <c r="AG2557" s="253"/>
      <c r="AH2557" s="253"/>
      <c r="AI2557" s="253"/>
      <c r="AP2557" s="313"/>
      <c r="AT2557" s="313"/>
    </row>
    <row r="2558" spans="1:46" s="312" customFormat="1" ht="15" customHeight="1" x14ac:dyDescent="0.25">
      <c r="A2558" s="297"/>
      <c r="B2558" s="297"/>
      <c r="C2558" s="253"/>
      <c r="D2558" s="253"/>
      <c r="E2558" s="253"/>
      <c r="F2558" s="253"/>
      <c r="G2558" s="253"/>
      <c r="H2558" s="253"/>
      <c r="I2558" s="253"/>
      <c r="J2558" s="253"/>
      <c r="K2558" s="253"/>
      <c r="L2558" s="253"/>
      <c r="M2558" s="253"/>
      <c r="N2558" s="253"/>
      <c r="O2558" s="253"/>
      <c r="P2558" s="253"/>
      <c r="Q2558" s="253"/>
      <c r="R2558" s="253"/>
      <c r="S2558" s="253"/>
      <c r="T2558" s="253"/>
      <c r="U2558" s="253"/>
      <c r="V2558" s="253"/>
      <c r="W2558" s="253"/>
      <c r="X2558" s="253"/>
      <c r="Y2558" s="253"/>
      <c r="Z2558" s="253"/>
      <c r="AA2558" s="253"/>
      <c r="AB2558" s="253"/>
      <c r="AC2558" s="253"/>
      <c r="AD2558" s="253"/>
      <c r="AE2558" s="253"/>
      <c r="AF2558" s="253"/>
      <c r="AG2558" s="253"/>
      <c r="AH2558" s="253"/>
      <c r="AI2558" s="253"/>
      <c r="AP2558" s="313"/>
      <c r="AT2558" s="313"/>
    </row>
    <row r="2559" spans="1:46" s="312" customFormat="1" ht="15" customHeight="1" x14ac:dyDescent="0.25">
      <c r="A2559" s="297"/>
      <c r="B2559" s="297"/>
      <c r="C2559" s="253"/>
      <c r="D2559" s="253"/>
      <c r="E2559" s="253"/>
      <c r="F2559" s="253"/>
      <c r="G2559" s="253"/>
      <c r="H2559" s="253"/>
      <c r="I2559" s="253"/>
      <c r="J2559" s="253"/>
      <c r="K2559" s="253"/>
      <c r="L2559" s="253"/>
      <c r="M2559" s="253"/>
      <c r="N2559" s="253"/>
      <c r="O2559" s="253"/>
      <c r="P2559" s="253"/>
      <c r="Q2559" s="253"/>
      <c r="R2559" s="253"/>
      <c r="S2559" s="253"/>
      <c r="T2559" s="253"/>
      <c r="U2559" s="253"/>
      <c r="V2559" s="253"/>
      <c r="W2559" s="253"/>
      <c r="X2559" s="253"/>
      <c r="Y2559" s="253"/>
      <c r="Z2559" s="253"/>
      <c r="AA2559" s="253"/>
      <c r="AB2559" s="253"/>
      <c r="AC2559" s="253"/>
      <c r="AD2559" s="253"/>
      <c r="AE2559" s="253"/>
      <c r="AF2559" s="253"/>
      <c r="AG2559" s="253"/>
      <c r="AH2559" s="253"/>
      <c r="AI2559" s="253"/>
      <c r="AP2559" s="313"/>
      <c r="AT2559" s="313"/>
    </row>
    <row r="2560" spans="1:46" s="312" customFormat="1" ht="15" customHeight="1" x14ac:dyDescent="0.25">
      <c r="A2560" s="297"/>
      <c r="B2560" s="297"/>
      <c r="C2560" s="253"/>
      <c r="D2560" s="253"/>
      <c r="E2560" s="253"/>
      <c r="F2560" s="253"/>
      <c r="G2560" s="253"/>
      <c r="H2560" s="253"/>
      <c r="I2560" s="253"/>
      <c r="J2560" s="253"/>
      <c r="K2560" s="253"/>
      <c r="L2560" s="253"/>
      <c r="M2560" s="253"/>
      <c r="N2560" s="253"/>
      <c r="O2560" s="253"/>
      <c r="P2560" s="253"/>
      <c r="Q2560" s="253"/>
      <c r="R2560" s="253"/>
      <c r="S2560" s="253"/>
      <c r="T2560" s="253"/>
      <c r="U2560" s="253"/>
      <c r="V2560" s="253"/>
      <c r="W2560" s="253"/>
      <c r="X2560" s="253"/>
      <c r="Y2560" s="253"/>
      <c r="Z2560" s="253"/>
      <c r="AA2560" s="253"/>
      <c r="AB2560" s="253"/>
      <c r="AC2560" s="253"/>
      <c r="AD2560" s="253"/>
      <c r="AE2560" s="253"/>
      <c r="AF2560" s="253"/>
      <c r="AG2560" s="253"/>
      <c r="AH2560" s="253"/>
      <c r="AI2560" s="253"/>
      <c r="AP2560" s="313"/>
      <c r="AT2560" s="313"/>
    </row>
    <row r="2561" spans="1:46" s="312" customFormat="1" ht="15" customHeight="1" x14ac:dyDescent="0.25">
      <c r="A2561" s="297"/>
      <c r="B2561" s="297"/>
      <c r="C2561" s="253"/>
      <c r="D2561" s="253"/>
      <c r="E2561" s="253"/>
      <c r="F2561" s="253"/>
      <c r="G2561" s="253"/>
      <c r="H2561" s="253"/>
      <c r="I2561" s="253"/>
      <c r="J2561" s="253"/>
      <c r="K2561" s="253"/>
      <c r="L2561" s="253"/>
      <c r="M2561" s="253"/>
      <c r="N2561" s="253"/>
      <c r="O2561" s="253"/>
      <c r="P2561" s="253"/>
      <c r="Q2561" s="253"/>
      <c r="R2561" s="253"/>
      <c r="S2561" s="253"/>
      <c r="T2561" s="253"/>
      <c r="U2561" s="253"/>
      <c r="V2561" s="253"/>
      <c r="W2561" s="253"/>
      <c r="X2561" s="253"/>
      <c r="Y2561" s="253"/>
      <c r="Z2561" s="253"/>
      <c r="AA2561" s="253"/>
      <c r="AB2561" s="253"/>
      <c r="AC2561" s="253"/>
      <c r="AD2561" s="253"/>
      <c r="AE2561" s="253"/>
      <c r="AF2561" s="253"/>
      <c r="AG2561" s="253"/>
      <c r="AH2561" s="253"/>
      <c r="AI2561" s="253"/>
      <c r="AP2561" s="313"/>
      <c r="AT2561" s="313"/>
    </row>
    <row r="2562" spans="1:46" s="312" customFormat="1" ht="15" customHeight="1" x14ac:dyDescent="0.25">
      <c r="A2562" s="297"/>
      <c r="B2562" s="297"/>
      <c r="C2562" s="253"/>
      <c r="D2562" s="253"/>
      <c r="E2562" s="253"/>
      <c r="F2562" s="253"/>
      <c r="G2562" s="253"/>
      <c r="H2562" s="253"/>
      <c r="I2562" s="253"/>
      <c r="J2562" s="253"/>
      <c r="K2562" s="253"/>
      <c r="L2562" s="253"/>
      <c r="M2562" s="253"/>
      <c r="N2562" s="253"/>
      <c r="O2562" s="253"/>
      <c r="P2562" s="253"/>
      <c r="Q2562" s="253"/>
      <c r="R2562" s="253"/>
      <c r="S2562" s="253"/>
      <c r="T2562" s="253"/>
      <c r="U2562" s="253"/>
      <c r="V2562" s="253"/>
      <c r="W2562" s="253"/>
      <c r="X2562" s="253"/>
      <c r="Y2562" s="253"/>
      <c r="Z2562" s="253"/>
      <c r="AA2562" s="253"/>
      <c r="AB2562" s="253"/>
      <c r="AC2562" s="253"/>
      <c r="AD2562" s="253"/>
      <c r="AE2562" s="253"/>
      <c r="AF2562" s="253"/>
      <c r="AG2562" s="253"/>
      <c r="AH2562" s="253"/>
      <c r="AI2562" s="253"/>
      <c r="AP2562" s="313"/>
      <c r="AT2562" s="313"/>
    </row>
    <row r="2563" spans="1:46" s="312" customFormat="1" ht="15" customHeight="1" x14ac:dyDescent="0.25">
      <c r="A2563" s="297"/>
      <c r="B2563" s="297"/>
      <c r="C2563" s="253"/>
      <c r="D2563" s="253"/>
      <c r="E2563" s="253"/>
      <c r="F2563" s="253"/>
      <c r="G2563" s="253"/>
      <c r="H2563" s="253"/>
      <c r="I2563" s="253"/>
      <c r="J2563" s="253"/>
      <c r="K2563" s="253"/>
      <c r="L2563" s="253"/>
      <c r="M2563" s="253"/>
      <c r="N2563" s="253"/>
      <c r="O2563" s="253"/>
      <c r="P2563" s="253"/>
      <c r="Q2563" s="253"/>
      <c r="R2563" s="253"/>
      <c r="S2563" s="253"/>
      <c r="T2563" s="253"/>
      <c r="U2563" s="253"/>
      <c r="V2563" s="253"/>
      <c r="W2563" s="253"/>
      <c r="X2563" s="253"/>
      <c r="Y2563" s="253"/>
      <c r="Z2563" s="253"/>
      <c r="AA2563" s="253"/>
      <c r="AB2563" s="253"/>
      <c r="AC2563" s="253"/>
      <c r="AD2563" s="253"/>
      <c r="AE2563" s="253"/>
      <c r="AF2563" s="253"/>
      <c r="AG2563" s="253"/>
      <c r="AH2563" s="253"/>
      <c r="AI2563" s="253"/>
      <c r="AP2563" s="313"/>
      <c r="AT2563" s="313"/>
    </row>
    <row r="2564" spans="1:46" s="312" customFormat="1" ht="15" customHeight="1" x14ac:dyDescent="0.25">
      <c r="A2564" s="297"/>
      <c r="B2564" s="297"/>
      <c r="C2564" s="253"/>
      <c r="D2564" s="253"/>
      <c r="E2564" s="253"/>
      <c r="F2564" s="253"/>
      <c r="G2564" s="253"/>
      <c r="H2564" s="253"/>
      <c r="I2564" s="253"/>
      <c r="J2564" s="253"/>
      <c r="K2564" s="253"/>
      <c r="L2564" s="253"/>
      <c r="M2564" s="253"/>
      <c r="N2564" s="253"/>
      <c r="O2564" s="253"/>
      <c r="P2564" s="253"/>
      <c r="Q2564" s="253"/>
      <c r="R2564" s="253"/>
      <c r="S2564" s="253"/>
      <c r="T2564" s="253"/>
      <c r="U2564" s="253"/>
      <c r="V2564" s="253"/>
      <c r="W2564" s="253"/>
      <c r="X2564" s="253"/>
      <c r="Y2564" s="253"/>
      <c r="Z2564" s="253"/>
      <c r="AA2564" s="253"/>
      <c r="AB2564" s="253"/>
      <c r="AC2564" s="253"/>
      <c r="AD2564" s="253"/>
      <c r="AE2564" s="253"/>
      <c r="AF2564" s="253"/>
      <c r="AG2564" s="253"/>
      <c r="AH2564" s="253"/>
      <c r="AI2564" s="253"/>
      <c r="AP2564" s="313"/>
      <c r="AT2564" s="313"/>
    </row>
    <row r="2565" spans="1:46" s="312" customFormat="1" ht="15" customHeight="1" x14ac:dyDescent="0.25">
      <c r="A2565" s="297"/>
      <c r="B2565" s="297"/>
      <c r="C2565" s="253"/>
      <c r="D2565" s="253"/>
      <c r="E2565" s="253"/>
      <c r="F2565" s="253"/>
      <c r="G2565" s="253"/>
      <c r="H2565" s="253"/>
      <c r="I2565" s="253"/>
      <c r="J2565" s="253"/>
      <c r="K2565" s="253"/>
      <c r="L2565" s="253"/>
      <c r="M2565" s="253"/>
      <c r="N2565" s="253"/>
      <c r="O2565" s="253"/>
      <c r="P2565" s="253"/>
      <c r="Q2565" s="253"/>
      <c r="R2565" s="253"/>
      <c r="S2565" s="253"/>
      <c r="T2565" s="253"/>
      <c r="U2565" s="253"/>
      <c r="V2565" s="253"/>
      <c r="W2565" s="253"/>
      <c r="X2565" s="253"/>
      <c r="Y2565" s="253"/>
      <c r="Z2565" s="253"/>
      <c r="AA2565" s="253"/>
      <c r="AB2565" s="253"/>
      <c r="AC2565" s="253"/>
      <c r="AD2565" s="253"/>
      <c r="AE2565" s="253"/>
      <c r="AF2565" s="253"/>
      <c r="AG2565" s="253"/>
      <c r="AH2565" s="253"/>
      <c r="AI2565" s="253"/>
      <c r="AP2565" s="313"/>
      <c r="AT2565" s="313"/>
    </row>
    <row r="2566" spans="1:46" s="312" customFormat="1" ht="15" customHeight="1" x14ac:dyDescent="0.25">
      <c r="A2566" s="297"/>
      <c r="B2566" s="297"/>
      <c r="C2566" s="253"/>
      <c r="D2566" s="253"/>
      <c r="E2566" s="253"/>
      <c r="F2566" s="253"/>
      <c r="G2566" s="253"/>
      <c r="H2566" s="253"/>
      <c r="I2566" s="253"/>
      <c r="J2566" s="253"/>
      <c r="K2566" s="253"/>
      <c r="L2566" s="253"/>
      <c r="M2566" s="253"/>
      <c r="N2566" s="253"/>
      <c r="O2566" s="253"/>
      <c r="P2566" s="253"/>
      <c r="Q2566" s="253"/>
      <c r="R2566" s="253"/>
      <c r="S2566" s="253"/>
      <c r="T2566" s="253"/>
      <c r="U2566" s="253"/>
      <c r="V2566" s="253"/>
      <c r="W2566" s="253"/>
      <c r="X2566" s="253"/>
      <c r="Y2566" s="253"/>
      <c r="Z2566" s="253"/>
      <c r="AA2566" s="253"/>
      <c r="AB2566" s="253"/>
      <c r="AC2566" s="253"/>
      <c r="AD2566" s="253"/>
      <c r="AE2566" s="253"/>
      <c r="AF2566" s="253"/>
      <c r="AG2566" s="253"/>
      <c r="AH2566" s="253"/>
      <c r="AI2566" s="253"/>
      <c r="AP2566" s="313"/>
      <c r="AT2566" s="313"/>
    </row>
    <row r="2567" spans="1:46" s="312" customFormat="1" ht="15" customHeight="1" x14ac:dyDescent="0.25">
      <c r="A2567" s="297"/>
      <c r="B2567" s="297"/>
      <c r="C2567" s="253"/>
      <c r="D2567" s="253"/>
      <c r="E2567" s="253"/>
      <c r="F2567" s="253"/>
      <c r="G2567" s="253"/>
      <c r="H2567" s="253"/>
      <c r="I2567" s="253"/>
      <c r="J2567" s="253"/>
      <c r="K2567" s="253"/>
      <c r="L2567" s="253"/>
      <c r="M2567" s="253"/>
      <c r="N2567" s="253"/>
      <c r="O2567" s="253"/>
      <c r="P2567" s="253"/>
      <c r="Q2567" s="253"/>
      <c r="R2567" s="253"/>
      <c r="S2567" s="253"/>
      <c r="T2567" s="253"/>
      <c r="U2567" s="253"/>
      <c r="V2567" s="253"/>
      <c r="W2567" s="253"/>
      <c r="X2567" s="253"/>
      <c r="Y2567" s="253"/>
      <c r="Z2567" s="253"/>
      <c r="AA2567" s="253"/>
      <c r="AB2567" s="253"/>
      <c r="AC2567" s="253"/>
      <c r="AD2567" s="253"/>
      <c r="AE2567" s="253"/>
      <c r="AF2567" s="253"/>
      <c r="AG2567" s="253"/>
      <c r="AH2567" s="253"/>
      <c r="AI2567" s="253"/>
      <c r="AP2567" s="313"/>
      <c r="AT2567" s="313"/>
    </row>
    <row r="2568" spans="1:46" s="312" customFormat="1" ht="15" customHeight="1" x14ac:dyDescent="0.25">
      <c r="A2568" s="297"/>
      <c r="B2568" s="297"/>
      <c r="C2568" s="253"/>
      <c r="D2568" s="253"/>
      <c r="E2568" s="253"/>
      <c r="F2568" s="253"/>
      <c r="G2568" s="253"/>
      <c r="H2568" s="253"/>
      <c r="I2568" s="253"/>
      <c r="J2568" s="253"/>
      <c r="K2568" s="253"/>
      <c r="L2568" s="253"/>
      <c r="M2568" s="253"/>
      <c r="N2568" s="253"/>
      <c r="O2568" s="253"/>
      <c r="P2568" s="253"/>
      <c r="Q2568" s="253"/>
      <c r="R2568" s="253"/>
      <c r="S2568" s="253"/>
      <c r="T2568" s="253"/>
      <c r="U2568" s="253"/>
      <c r="V2568" s="253"/>
      <c r="W2568" s="253"/>
      <c r="X2568" s="253"/>
      <c r="Y2568" s="253"/>
      <c r="Z2568" s="253"/>
      <c r="AA2568" s="253"/>
      <c r="AB2568" s="253"/>
      <c r="AC2568" s="253"/>
      <c r="AD2568" s="253"/>
      <c r="AE2568" s="253"/>
      <c r="AF2568" s="253"/>
      <c r="AG2568" s="253"/>
      <c r="AH2568" s="253"/>
      <c r="AI2568" s="253"/>
      <c r="AP2568" s="313"/>
      <c r="AT2568" s="313"/>
    </row>
    <row r="2569" spans="1:46" s="312" customFormat="1" ht="15" customHeight="1" x14ac:dyDescent="0.25">
      <c r="A2569" s="297"/>
      <c r="B2569" s="297"/>
      <c r="C2569" s="253"/>
      <c r="D2569" s="253"/>
      <c r="E2569" s="253"/>
      <c r="F2569" s="253"/>
      <c r="G2569" s="253"/>
      <c r="H2569" s="253"/>
      <c r="I2569" s="253"/>
      <c r="J2569" s="253"/>
      <c r="K2569" s="253"/>
      <c r="L2569" s="253"/>
      <c r="M2569" s="253"/>
      <c r="N2569" s="253"/>
      <c r="O2569" s="253"/>
      <c r="P2569" s="253"/>
      <c r="Q2569" s="253"/>
      <c r="R2569" s="253"/>
      <c r="S2569" s="253"/>
      <c r="T2569" s="253"/>
      <c r="U2569" s="253"/>
      <c r="V2569" s="253"/>
      <c r="W2569" s="253"/>
      <c r="X2569" s="253"/>
      <c r="Y2569" s="253"/>
      <c r="Z2569" s="253"/>
      <c r="AA2569" s="253"/>
      <c r="AB2569" s="253"/>
      <c r="AC2569" s="253"/>
      <c r="AD2569" s="253"/>
      <c r="AE2569" s="253"/>
      <c r="AF2569" s="253"/>
      <c r="AG2569" s="253"/>
      <c r="AH2569" s="253"/>
      <c r="AI2569" s="253"/>
      <c r="AP2569" s="313"/>
      <c r="AT2569" s="313"/>
    </row>
    <row r="2570" spans="1:46" s="312" customFormat="1" ht="15" customHeight="1" x14ac:dyDescent="0.25">
      <c r="A2570" s="297"/>
      <c r="B2570" s="297"/>
      <c r="C2570" s="253"/>
      <c r="D2570" s="253"/>
      <c r="E2570" s="253"/>
      <c r="F2570" s="253"/>
      <c r="G2570" s="253"/>
      <c r="H2570" s="253"/>
      <c r="I2570" s="253"/>
      <c r="J2570" s="253"/>
      <c r="K2570" s="253"/>
      <c r="L2570" s="253"/>
      <c r="M2570" s="253"/>
      <c r="N2570" s="253"/>
      <c r="O2570" s="253"/>
      <c r="P2570" s="253"/>
      <c r="Q2570" s="253"/>
      <c r="R2570" s="253"/>
      <c r="S2570" s="253"/>
      <c r="T2570" s="253"/>
      <c r="U2570" s="253"/>
      <c r="V2570" s="253"/>
      <c r="W2570" s="253"/>
      <c r="X2570" s="253"/>
      <c r="Y2570" s="253"/>
      <c r="Z2570" s="253"/>
      <c r="AA2570" s="253"/>
      <c r="AB2570" s="253"/>
      <c r="AC2570" s="253"/>
      <c r="AD2570" s="253"/>
      <c r="AE2570" s="253"/>
      <c r="AF2570" s="253"/>
      <c r="AG2570" s="253"/>
      <c r="AH2570" s="253"/>
      <c r="AI2570" s="253"/>
      <c r="AP2570" s="313"/>
      <c r="AT2570" s="313"/>
    </row>
    <row r="2571" spans="1:46" s="312" customFormat="1" ht="15" customHeight="1" x14ac:dyDescent="0.25">
      <c r="A2571" s="297"/>
      <c r="B2571" s="297"/>
      <c r="C2571" s="253"/>
      <c r="D2571" s="253"/>
      <c r="E2571" s="253"/>
      <c r="F2571" s="253"/>
      <c r="G2571" s="253"/>
      <c r="H2571" s="253"/>
      <c r="I2571" s="253"/>
      <c r="J2571" s="253"/>
      <c r="K2571" s="253"/>
      <c r="L2571" s="253"/>
      <c r="M2571" s="253"/>
      <c r="N2571" s="253"/>
      <c r="O2571" s="253"/>
      <c r="P2571" s="253"/>
      <c r="Q2571" s="253"/>
      <c r="R2571" s="253"/>
      <c r="S2571" s="253"/>
      <c r="T2571" s="253"/>
      <c r="U2571" s="253"/>
      <c r="V2571" s="253"/>
      <c r="W2571" s="253"/>
      <c r="X2571" s="253"/>
      <c r="Y2571" s="253"/>
      <c r="Z2571" s="253"/>
      <c r="AA2571" s="253"/>
      <c r="AB2571" s="253"/>
      <c r="AC2571" s="253"/>
      <c r="AD2571" s="253"/>
      <c r="AE2571" s="253"/>
      <c r="AF2571" s="253"/>
      <c r="AG2571" s="253"/>
      <c r="AH2571" s="253"/>
      <c r="AI2571" s="253"/>
      <c r="AP2571" s="313"/>
      <c r="AT2571" s="313"/>
    </row>
    <row r="2572" spans="1:46" s="312" customFormat="1" ht="15" customHeight="1" x14ac:dyDescent="0.25">
      <c r="A2572" s="297"/>
      <c r="B2572" s="297"/>
      <c r="C2572" s="253"/>
      <c r="D2572" s="253"/>
      <c r="E2572" s="253"/>
      <c r="F2572" s="253"/>
      <c r="G2572" s="253"/>
      <c r="H2572" s="253"/>
      <c r="I2572" s="253"/>
      <c r="J2572" s="253"/>
      <c r="K2572" s="253"/>
      <c r="L2572" s="253"/>
      <c r="M2572" s="253"/>
      <c r="N2572" s="253"/>
      <c r="O2572" s="253"/>
      <c r="P2572" s="253"/>
      <c r="Q2572" s="253"/>
      <c r="R2572" s="253"/>
      <c r="S2572" s="253"/>
      <c r="T2572" s="253"/>
      <c r="U2572" s="253"/>
      <c r="V2572" s="253"/>
      <c r="W2572" s="253"/>
      <c r="X2572" s="253"/>
      <c r="Y2572" s="253"/>
      <c r="Z2572" s="253"/>
      <c r="AA2572" s="253"/>
      <c r="AB2572" s="253"/>
      <c r="AC2572" s="253"/>
      <c r="AD2572" s="253"/>
      <c r="AE2572" s="253"/>
      <c r="AF2572" s="253"/>
      <c r="AG2572" s="253"/>
      <c r="AH2572" s="253"/>
      <c r="AI2572" s="253"/>
      <c r="AP2572" s="313"/>
      <c r="AT2572" s="313"/>
    </row>
    <row r="2573" spans="1:46" s="312" customFormat="1" ht="15" customHeight="1" x14ac:dyDescent="0.25">
      <c r="A2573" s="297"/>
      <c r="B2573" s="297"/>
      <c r="C2573" s="253"/>
      <c r="D2573" s="253"/>
      <c r="E2573" s="253"/>
      <c r="F2573" s="253"/>
      <c r="G2573" s="253"/>
      <c r="H2573" s="253"/>
      <c r="I2573" s="253"/>
      <c r="J2573" s="253"/>
      <c r="K2573" s="253"/>
      <c r="L2573" s="253"/>
      <c r="M2573" s="253"/>
      <c r="N2573" s="253"/>
      <c r="O2573" s="253"/>
      <c r="P2573" s="253"/>
      <c r="Q2573" s="253"/>
      <c r="R2573" s="253"/>
      <c r="S2573" s="253"/>
      <c r="T2573" s="253"/>
      <c r="U2573" s="253"/>
      <c r="V2573" s="253"/>
      <c r="W2573" s="253"/>
      <c r="X2573" s="253"/>
      <c r="Y2573" s="253"/>
      <c r="Z2573" s="253"/>
      <c r="AA2573" s="253"/>
      <c r="AB2573" s="253"/>
      <c r="AC2573" s="253"/>
      <c r="AD2573" s="253"/>
      <c r="AE2573" s="253"/>
      <c r="AF2573" s="253"/>
      <c r="AG2573" s="253"/>
      <c r="AH2573" s="253"/>
      <c r="AI2573" s="253"/>
      <c r="AP2573" s="313"/>
      <c r="AT2573" s="313"/>
    </row>
    <row r="2574" spans="1:46" s="312" customFormat="1" ht="15" customHeight="1" x14ac:dyDescent="0.25">
      <c r="A2574" s="297"/>
      <c r="B2574" s="297"/>
      <c r="C2574" s="253"/>
      <c r="D2574" s="253"/>
      <c r="E2574" s="253"/>
      <c r="F2574" s="253"/>
      <c r="G2574" s="253"/>
      <c r="H2574" s="253"/>
      <c r="I2574" s="253"/>
      <c r="J2574" s="253"/>
      <c r="K2574" s="253"/>
      <c r="L2574" s="253"/>
      <c r="M2574" s="253"/>
      <c r="N2574" s="253"/>
      <c r="O2574" s="253"/>
      <c r="P2574" s="253"/>
      <c r="Q2574" s="253"/>
      <c r="R2574" s="253"/>
      <c r="S2574" s="253"/>
      <c r="T2574" s="253"/>
      <c r="U2574" s="253"/>
      <c r="V2574" s="253"/>
      <c r="W2574" s="253"/>
      <c r="X2574" s="253"/>
      <c r="Y2574" s="253"/>
      <c r="Z2574" s="253"/>
      <c r="AA2574" s="253"/>
      <c r="AB2574" s="253"/>
      <c r="AC2574" s="253"/>
      <c r="AD2574" s="253"/>
      <c r="AE2574" s="253"/>
      <c r="AF2574" s="253"/>
      <c r="AG2574" s="253"/>
      <c r="AH2574" s="253"/>
      <c r="AI2574" s="253"/>
      <c r="AP2574" s="313"/>
      <c r="AT2574" s="313"/>
    </row>
    <row r="2575" spans="1:46" s="312" customFormat="1" ht="15" customHeight="1" x14ac:dyDescent="0.25">
      <c r="A2575" s="297"/>
      <c r="B2575" s="297"/>
      <c r="C2575" s="253"/>
      <c r="D2575" s="253"/>
      <c r="E2575" s="253"/>
      <c r="F2575" s="253"/>
      <c r="G2575" s="253"/>
      <c r="H2575" s="253"/>
      <c r="I2575" s="253"/>
      <c r="J2575" s="253"/>
      <c r="K2575" s="253"/>
      <c r="L2575" s="253"/>
      <c r="M2575" s="253"/>
      <c r="N2575" s="253"/>
      <c r="O2575" s="253"/>
      <c r="P2575" s="253"/>
      <c r="Q2575" s="253"/>
      <c r="R2575" s="253"/>
      <c r="S2575" s="253"/>
      <c r="T2575" s="253"/>
      <c r="U2575" s="253"/>
      <c r="V2575" s="253"/>
      <c r="W2575" s="253"/>
      <c r="X2575" s="253"/>
      <c r="Y2575" s="253"/>
      <c r="Z2575" s="253"/>
      <c r="AA2575" s="253"/>
      <c r="AB2575" s="253"/>
      <c r="AC2575" s="253"/>
      <c r="AD2575" s="253"/>
      <c r="AE2575" s="253"/>
      <c r="AF2575" s="253"/>
      <c r="AG2575" s="253"/>
      <c r="AH2575" s="253"/>
      <c r="AI2575" s="253"/>
      <c r="AP2575" s="313"/>
      <c r="AT2575" s="313"/>
    </row>
    <row r="2576" spans="1:46" s="312" customFormat="1" ht="15" customHeight="1" x14ac:dyDescent="0.25">
      <c r="A2576" s="297"/>
      <c r="B2576" s="297"/>
      <c r="C2576" s="253"/>
      <c r="D2576" s="253"/>
      <c r="E2576" s="253"/>
      <c r="F2576" s="253"/>
      <c r="G2576" s="253"/>
      <c r="H2576" s="253"/>
      <c r="I2576" s="253"/>
      <c r="J2576" s="253"/>
      <c r="K2576" s="253"/>
      <c r="L2576" s="253"/>
      <c r="M2576" s="253"/>
      <c r="N2576" s="253"/>
      <c r="O2576" s="253"/>
      <c r="P2576" s="253"/>
      <c r="Q2576" s="253"/>
      <c r="R2576" s="253"/>
      <c r="S2576" s="253"/>
      <c r="T2576" s="253"/>
      <c r="U2576" s="253"/>
      <c r="V2576" s="253"/>
      <c r="W2576" s="253"/>
      <c r="X2576" s="253"/>
      <c r="Y2576" s="253"/>
      <c r="Z2576" s="253"/>
      <c r="AA2576" s="253"/>
      <c r="AB2576" s="253"/>
      <c r="AC2576" s="253"/>
      <c r="AD2576" s="253"/>
      <c r="AE2576" s="253"/>
      <c r="AF2576" s="253"/>
      <c r="AG2576" s="253"/>
      <c r="AH2576" s="253"/>
      <c r="AI2576" s="253"/>
      <c r="AP2576" s="313"/>
      <c r="AT2576" s="313"/>
    </row>
    <row r="2577" spans="1:46" s="312" customFormat="1" ht="15" customHeight="1" x14ac:dyDescent="0.25">
      <c r="A2577" s="297"/>
      <c r="B2577" s="297"/>
      <c r="C2577" s="253"/>
      <c r="D2577" s="253"/>
      <c r="E2577" s="253"/>
      <c r="F2577" s="253"/>
      <c r="G2577" s="253"/>
      <c r="H2577" s="253"/>
      <c r="I2577" s="253"/>
      <c r="J2577" s="253"/>
      <c r="K2577" s="253"/>
      <c r="L2577" s="253"/>
      <c r="M2577" s="253"/>
      <c r="N2577" s="253"/>
      <c r="O2577" s="253"/>
      <c r="P2577" s="253"/>
      <c r="Q2577" s="253"/>
      <c r="R2577" s="253"/>
      <c r="S2577" s="253"/>
      <c r="T2577" s="253"/>
      <c r="U2577" s="253"/>
      <c r="V2577" s="253"/>
      <c r="W2577" s="253"/>
      <c r="X2577" s="253"/>
      <c r="Y2577" s="253"/>
      <c r="Z2577" s="253"/>
      <c r="AA2577" s="253"/>
      <c r="AB2577" s="253"/>
      <c r="AC2577" s="253"/>
      <c r="AD2577" s="253"/>
      <c r="AE2577" s="253"/>
      <c r="AF2577" s="253"/>
      <c r="AG2577" s="253"/>
      <c r="AH2577" s="253"/>
      <c r="AI2577" s="253"/>
      <c r="AP2577" s="313"/>
      <c r="AT2577" s="313"/>
    </row>
    <row r="2578" spans="1:46" s="312" customFormat="1" ht="15" customHeight="1" x14ac:dyDescent="0.25">
      <c r="A2578" s="297"/>
      <c r="B2578" s="297"/>
      <c r="C2578" s="253"/>
      <c r="D2578" s="253"/>
      <c r="E2578" s="253"/>
      <c r="F2578" s="253"/>
      <c r="G2578" s="253"/>
      <c r="H2578" s="253"/>
      <c r="I2578" s="253"/>
      <c r="J2578" s="253"/>
      <c r="K2578" s="253"/>
      <c r="L2578" s="253"/>
      <c r="M2578" s="253"/>
      <c r="N2578" s="253"/>
      <c r="O2578" s="253"/>
      <c r="P2578" s="253"/>
      <c r="Q2578" s="253"/>
      <c r="R2578" s="253"/>
      <c r="S2578" s="253"/>
      <c r="T2578" s="253"/>
      <c r="U2578" s="253"/>
      <c r="V2578" s="253"/>
      <c r="W2578" s="253"/>
      <c r="X2578" s="253"/>
      <c r="Y2578" s="253"/>
      <c r="Z2578" s="253"/>
      <c r="AA2578" s="253"/>
      <c r="AB2578" s="253"/>
      <c r="AC2578" s="253"/>
      <c r="AD2578" s="253"/>
      <c r="AE2578" s="253"/>
      <c r="AF2578" s="253"/>
      <c r="AG2578" s="253"/>
      <c r="AH2578" s="253"/>
      <c r="AI2578" s="253"/>
      <c r="AP2578" s="313"/>
      <c r="AT2578" s="313"/>
    </row>
    <row r="2579" spans="1:46" s="312" customFormat="1" ht="15" customHeight="1" x14ac:dyDescent="0.25">
      <c r="A2579" s="297"/>
      <c r="B2579" s="297"/>
      <c r="C2579" s="253"/>
      <c r="D2579" s="253"/>
      <c r="E2579" s="253"/>
      <c r="F2579" s="253"/>
      <c r="G2579" s="253"/>
      <c r="H2579" s="253"/>
      <c r="I2579" s="253"/>
      <c r="J2579" s="253"/>
      <c r="K2579" s="253"/>
      <c r="L2579" s="253"/>
      <c r="M2579" s="253"/>
      <c r="N2579" s="253"/>
      <c r="O2579" s="253"/>
      <c r="P2579" s="253"/>
      <c r="Q2579" s="253"/>
      <c r="R2579" s="253"/>
      <c r="S2579" s="253"/>
      <c r="T2579" s="253"/>
      <c r="U2579" s="253"/>
      <c r="V2579" s="253"/>
      <c r="W2579" s="253"/>
      <c r="X2579" s="253"/>
      <c r="Y2579" s="253"/>
      <c r="Z2579" s="253"/>
      <c r="AA2579" s="253"/>
      <c r="AB2579" s="253"/>
      <c r="AC2579" s="253"/>
      <c r="AD2579" s="253"/>
      <c r="AE2579" s="253"/>
      <c r="AF2579" s="253"/>
      <c r="AG2579" s="253"/>
      <c r="AH2579" s="253"/>
      <c r="AI2579" s="253"/>
      <c r="AP2579" s="313"/>
      <c r="AT2579" s="313"/>
    </row>
    <row r="2580" spans="1:46" s="312" customFormat="1" ht="15" customHeight="1" x14ac:dyDescent="0.25">
      <c r="A2580" s="297"/>
      <c r="B2580" s="297"/>
      <c r="C2580" s="253"/>
      <c r="D2580" s="253"/>
      <c r="E2580" s="253"/>
      <c r="F2580" s="253"/>
      <c r="G2580" s="253"/>
      <c r="H2580" s="253"/>
      <c r="I2580" s="253"/>
      <c r="J2580" s="253"/>
      <c r="K2580" s="253"/>
      <c r="L2580" s="253"/>
      <c r="M2580" s="253"/>
      <c r="N2580" s="253"/>
      <c r="O2580" s="253"/>
      <c r="P2580" s="253"/>
      <c r="Q2580" s="253"/>
      <c r="R2580" s="253"/>
      <c r="S2580" s="253"/>
      <c r="T2580" s="253"/>
      <c r="U2580" s="253"/>
      <c r="V2580" s="253"/>
      <c r="W2580" s="253"/>
      <c r="X2580" s="253"/>
      <c r="Y2580" s="253"/>
      <c r="Z2580" s="253"/>
      <c r="AA2580" s="253"/>
      <c r="AB2580" s="253"/>
      <c r="AC2580" s="253"/>
      <c r="AD2580" s="253"/>
      <c r="AE2580" s="253"/>
      <c r="AF2580" s="253"/>
      <c r="AG2580" s="253"/>
      <c r="AH2580" s="253"/>
      <c r="AI2580" s="253"/>
      <c r="AP2580" s="313"/>
      <c r="AT2580" s="313"/>
    </row>
    <row r="2581" spans="1:46" s="312" customFormat="1" ht="15" customHeight="1" x14ac:dyDescent="0.25">
      <c r="A2581" s="297"/>
      <c r="B2581" s="297"/>
      <c r="C2581" s="253"/>
      <c r="D2581" s="253"/>
      <c r="E2581" s="253"/>
      <c r="F2581" s="253"/>
      <c r="G2581" s="253"/>
      <c r="H2581" s="253"/>
      <c r="I2581" s="253"/>
      <c r="J2581" s="253"/>
      <c r="K2581" s="253"/>
      <c r="L2581" s="253"/>
      <c r="M2581" s="253"/>
      <c r="N2581" s="253"/>
      <c r="O2581" s="253"/>
      <c r="P2581" s="253"/>
      <c r="Q2581" s="253"/>
      <c r="R2581" s="253"/>
      <c r="S2581" s="253"/>
      <c r="T2581" s="253"/>
      <c r="U2581" s="253"/>
      <c r="V2581" s="253"/>
      <c r="W2581" s="253"/>
      <c r="X2581" s="253"/>
      <c r="Y2581" s="253"/>
      <c r="Z2581" s="253"/>
      <c r="AA2581" s="253"/>
      <c r="AB2581" s="253"/>
      <c r="AC2581" s="253"/>
      <c r="AD2581" s="253"/>
      <c r="AE2581" s="253"/>
      <c r="AF2581" s="253"/>
      <c r="AG2581" s="253"/>
      <c r="AH2581" s="253"/>
      <c r="AI2581" s="253"/>
      <c r="AP2581" s="313"/>
      <c r="AT2581" s="313"/>
    </row>
    <row r="2582" spans="1:46" s="312" customFormat="1" ht="15" customHeight="1" x14ac:dyDescent="0.25">
      <c r="A2582" s="297"/>
      <c r="B2582" s="297"/>
      <c r="C2582" s="253"/>
      <c r="D2582" s="253"/>
      <c r="E2582" s="253"/>
      <c r="F2582" s="253"/>
      <c r="G2582" s="253"/>
      <c r="H2582" s="253"/>
      <c r="I2582" s="253"/>
      <c r="J2582" s="253"/>
      <c r="K2582" s="253"/>
      <c r="L2582" s="253"/>
      <c r="M2582" s="253"/>
      <c r="N2582" s="253"/>
      <c r="O2582" s="253"/>
      <c r="P2582" s="253"/>
      <c r="Q2582" s="253"/>
      <c r="R2582" s="253"/>
      <c r="S2582" s="253"/>
      <c r="T2582" s="253"/>
      <c r="U2582" s="253"/>
      <c r="V2582" s="253"/>
      <c r="W2582" s="253"/>
      <c r="X2582" s="253"/>
      <c r="Y2582" s="253"/>
      <c r="Z2582" s="253"/>
      <c r="AA2582" s="253"/>
      <c r="AB2582" s="253"/>
      <c r="AC2582" s="253"/>
      <c r="AD2582" s="253"/>
      <c r="AE2582" s="253"/>
      <c r="AF2582" s="253"/>
      <c r="AG2582" s="253"/>
      <c r="AH2582" s="253"/>
      <c r="AI2582" s="253"/>
      <c r="AP2582" s="313"/>
      <c r="AT2582" s="313"/>
    </row>
    <row r="2583" spans="1:46" s="312" customFormat="1" ht="15" customHeight="1" x14ac:dyDescent="0.25">
      <c r="A2583" s="297"/>
      <c r="B2583" s="297"/>
      <c r="C2583" s="253"/>
      <c r="D2583" s="253"/>
      <c r="E2583" s="253"/>
      <c r="F2583" s="253"/>
      <c r="G2583" s="253"/>
      <c r="H2583" s="253"/>
      <c r="I2583" s="253"/>
      <c r="J2583" s="253"/>
      <c r="K2583" s="253"/>
      <c r="L2583" s="253"/>
      <c r="M2583" s="253"/>
      <c r="N2583" s="253"/>
      <c r="O2583" s="253"/>
      <c r="P2583" s="253"/>
      <c r="Q2583" s="253"/>
      <c r="R2583" s="253"/>
      <c r="S2583" s="253"/>
      <c r="T2583" s="253"/>
      <c r="U2583" s="253"/>
      <c r="V2583" s="253"/>
      <c r="W2583" s="253"/>
      <c r="X2583" s="253"/>
      <c r="Y2583" s="253"/>
      <c r="Z2583" s="253"/>
      <c r="AA2583" s="253"/>
      <c r="AB2583" s="253"/>
      <c r="AC2583" s="253"/>
      <c r="AD2583" s="253"/>
      <c r="AE2583" s="253"/>
      <c r="AF2583" s="253"/>
      <c r="AG2583" s="253"/>
      <c r="AH2583" s="253"/>
      <c r="AI2583" s="253"/>
      <c r="AP2583" s="313"/>
      <c r="AT2583" s="313"/>
    </row>
    <row r="2584" spans="1:46" s="312" customFormat="1" ht="15" customHeight="1" x14ac:dyDescent="0.25">
      <c r="A2584" s="297"/>
      <c r="B2584" s="297"/>
      <c r="C2584" s="253"/>
      <c r="D2584" s="253"/>
      <c r="E2584" s="253"/>
      <c r="F2584" s="253"/>
      <c r="G2584" s="253"/>
      <c r="H2584" s="253"/>
      <c r="I2584" s="253"/>
      <c r="J2584" s="253"/>
      <c r="K2584" s="253"/>
      <c r="L2584" s="253"/>
      <c r="M2584" s="253"/>
      <c r="N2584" s="253"/>
      <c r="O2584" s="253"/>
      <c r="P2584" s="253"/>
      <c r="Q2584" s="253"/>
      <c r="R2584" s="253"/>
      <c r="S2584" s="253"/>
      <c r="T2584" s="253"/>
      <c r="U2584" s="253"/>
      <c r="V2584" s="253"/>
      <c r="W2584" s="253"/>
      <c r="X2584" s="253"/>
      <c r="Y2584" s="253"/>
      <c r="Z2584" s="253"/>
      <c r="AA2584" s="253"/>
      <c r="AB2584" s="253"/>
      <c r="AC2584" s="253"/>
      <c r="AD2584" s="253"/>
      <c r="AE2584" s="253"/>
      <c r="AF2584" s="253"/>
      <c r="AG2584" s="253"/>
      <c r="AH2584" s="253"/>
      <c r="AI2584" s="253"/>
      <c r="AP2584" s="313"/>
      <c r="AT2584" s="313"/>
    </row>
    <row r="2585" spans="1:46" s="312" customFormat="1" ht="15" customHeight="1" x14ac:dyDescent="0.25">
      <c r="A2585" s="297"/>
      <c r="B2585" s="297"/>
      <c r="C2585" s="253"/>
      <c r="D2585" s="253"/>
      <c r="E2585" s="253"/>
      <c r="F2585" s="253"/>
      <c r="G2585" s="253"/>
      <c r="H2585" s="253"/>
      <c r="I2585" s="253"/>
      <c r="J2585" s="253"/>
      <c r="K2585" s="253"/>
      <c r="L2585" s="253"/>
      <c r="M2585" s="253"/>
      <c r="N2585" s="253"/>
      <c r="O2585" s="253"/>
      <c r="P2585" s="253"/>
      <c r="Q2585" s="253"/>
      <c r="R2585" s="253"/>
      <c r="S2585" s="253"/>
      <c r="T2585" s="253"/>
      <c r="U2585" s="253"/>
      <c r="V2585" s="253"/>
      <c r="W2585" s="253"/>
      <c r="X2585" s="253"/>
      <c r="Y2585" s="253"/>
      <c r="Z2585" s="253"/>
      <c r="AA2585" s="253"/>
      <c r="AB2585" s="253"/>
      <c r="AC2585" s="253"/>
      <c r="AD2585" s="253"/>
      <c r="AE2585" s="253"/>
      <c r="AF2585" s="253"/>
      <c r="AG2585" s="253"/>
      <c r="AH2585" s="253"/>
      <c r="AI2585" s="253"/>
      <c r="AP2585" s="313"/>
      <c r="AT2585" s="313"/>
    </row>
    <row r="2586" spans="1:46" s="312" customFormat="1" ht="15" customHeight="1" x14ac:dyDescent="0.25">
      <c r="A2586" s="297"/>
      <c r="B2586" s="297"/>
      <c r="C2586" s="253"/>
      <c r="D2586" s="253"/>
      <c r="E2586" s="253"/>
      <c r="F2586" s="253"/>
      <c r="G2586" s="253"/>
      <c r="H2586" s="253"/>
      <c r="I2586" s="253"/>
      <c r="J2586" s="253"/>
      <c r="K2586" s="253"/>
      <c r="L2586" s="253"/>
      <c r="M2586" s="253"/>
      <c r="N2586" s="253"/>
      <c r="O2586" s="253"/>
      <c r="P2586" s="253"/>
      <c r="Q2586" s="253"/>
      <c r="R2586" s="253"/>
      <c r="S2586" s="253"/>
      <c r="T2586" s="253"/>
      <c r="U2586" s="253"/>
      <c r="V2586" s="253"/>
      <c r="W2586" s="253"/>
      <c r="X2586" s="253"/>
      <c r="Y2586" s="253"/>
      <c r="Z2586" s="253"/>
      <c r="AA2586" s="253"/>
      <c r="AB2586" s="253"/>
      <c r="AC2586" s="253"/>
      <c r="AD2586" s="253"/>
      <c r="AE2586" s="253"/>
      <c r="AF2586" s="253"/>
      <c r="AG2586" s="253"/>
      <c r="AH2586" s="253"/>
      <c r="AI2586" s="253"/>
      <c r="AP2586" s="313"/>
      <c r="AT2586" s="313"/>
    </row>
    <row r="2587" spans="1:46" s="312" customFormat="1" ht="15" customHeight="1" x14ac:dyDescent="0.25">
      <c r="A2587" s="297"/>
      <c r="B2587" s="297"/>
      <c r="C2587" s="253"/>
      <c r="D2587" s="253"/>
      <c r="E2587" s="253"/>
      <c r="F2587" s="253"/>
      <c r="G2587" s="253"/>
      <c r="H2587" s="253"/>
      <c r="I2587" s="253"/>
      <c r="J2587" s="253"/>
      <c r="K2587" s="253"/>
      <c r="L2587" s="253"/>
      <c r="M2587" s="253"/>
      <c r="N2587" s="253"/>
      <c r="O2587" s="253"/>
      <c r="P2587" s="253"/>
      <c r="Q2587" s="253"/>
      <c r="R2587" s="253"/>
      <c r="S2587" s="253"/>
      <c r="T2587" s="253"/>
      <c r="U2587" s="253"/>
      <c r="V2587" s="253"/>
      <c r="W2587" s="253"/>
      <c r="X2587" s="253"/>
      <c r="Y2587" s="253"/>
      <c r="Z2587" s="253"/>
      <c r="AA2587" s="253"/>
      <c r="AB2587" s="253"/>
      <c r="AC2587" s="253"/>
      <c r="AD2587" s="253"/>
      <c r="AE2587" s="253"/>
      <c r="AF2587" s="253"/>
      <c r="AG2587" s="253"/>
      <c r="AH2587" s="253"/>
      <c r="AI2587" s="253"/>
      <c r="AP2587" s="313"/>
      <c r="AT2587" s="313"/>
    </row>
    <row r="2588" spans="1:46" s="312" customFormat="1" ht="15" customHeight="1" x14ac:dyDescent="0.25">
      <c r="A2588" s="297"/>
      <c r="B2588" s="297"/>
      <c r="C2588" s="253"/>
      <c r="D2588" s="253"/>
      <c r="E2588" s="253"/>
      <c r="F2588" s="253"/>
      <c r="G2588" s="253"/>
      <c r="H2588" s="253"/>
      <c r="I2588" s="253"/>
      <c r="J2588" s="253"/>
      <c r="K2588" s="253"/>
      <c r="L2588" s="253"/>
      <c r="M2588" s="253"/>
      <c r="N2588" s="253"/>
      <c r="O2588" s="253"/>
      <c r="P2588" s="253"/>
      <c r="Q2588" s="253"/>
      <c r="R2588" s="253"/>
      <c r="S2588" s="253"/>
      <c r="T2588" s="253"/>
      <c r="U2588" s="253"/>
      <c r="V2588" s="253"/>
      <c r="W2588" s="253"/>
      <c r="X2588" s="253"/>
      <c r="Y2588" s="253"/>
      <c r="Z2588" s="253"/>
      <c r="AA2588" s="253"/>
      <c r="AB2588" s="253"/>
      <c r="AC2588" s="253"/>
      <c r="AD2588" s="253"/>
      <c r="AE2588" s="253"/>
      <c r="AF2588" s="253"/>
      <c r="AG2588" s="253"/>
      <c r="AH2588" s="253"/>
      <c r="AI2588" s="253"/>
      <c r="AP2588" s="313"/>
      <c r="AT2588" s="313"/>
    </row>
    <row r="2589" spans="1:46" s="312" customFormat="1" ht="15" customHeight="1" x14ac:dyDescent="0.25">
      <c r="A2589" s="297"/>
      <c r="B2589" s="297"/>
      <c r="C2589" s="253"/>
      <c r="D2589" s="253"/>
      <c r="E2589" s="253"/>
      <c r="F2589" s="253"/>
      <c r="G2589" s="253"/>
      <c r="H2589" s="253"/>
      <c r="I2589" s="253"/>
      <c r="J2589" s="253"/>
      <c r="K2589" s="253"/>
      <c r="L2589" s="253"/>
      <c r="M2589" s="253"/>
      <c r="N2589" s="253"/>
      <c r="O2589" s="253"/>
      <c r="P2589" s="253"/>
      <c r="Q2589" s="253"/>
      <c r="R2589" s="253"/>
      <c r="S2589" s="253"/>
      <c r="T2589" s="253"/>
      <c r="U2589" s="253"/>
      <c r="V2589" s="253"/>
      <c r="W2589" s="253"/>
      <c r="X2589" s="253"/>
      <c r="Y2589" s="253"/>
      <c r="Z2589" s="253"/>
      <c r="AA2589" s="253"/>
      <c r="AB2589" s="253"/>
      <c r="AC2589" s="253"/>
      <c r="AD2589" s="253"/>
      <c r="AE2589" s="253"/>
      <c r="AF2589" s="253"/>
      <c r="AG2589" s="253"/>
      <c r="AH2589" s="253"/>
      <c r="AI2589" s="253"/>
      <c r="AP2589" s="313"/>
      <c r="AT2589" s="313"/>
    </row>
    <row r="2590" spans="1:46" s="312" customFormat="1" ht="15" customHeight="1" x14ac:dyDescent="0.25">
      <c r="A2590" s="297"/>
      <c r="B2590" s="297"/>
      <c r="C2590" s="253"/>
      <c r="D2590" s="253"/>
      <c r="E2590" s="253"/>
      <c r="F2590" s="253"/>
      <c r="G2590" s="253"/>
      <c r="H2590" s="253"/>
      <c r="I2590" s="253"/>
      <c r="J2590" s="253"/>
      <c r="K2590" s="253"/>
      <c r="L2590" s="253"/>
      <c r="M2590" s="253"/>
      <c r="N2590" s="253"/>
      <c r="O2590" s="253"/>
      <c r="P2590" s="253"/>
      <c r="Q2590" s="253"/>
      <c r="R2590" s="253"/>
      <c r="S2590" s="253"/>
      <c r="T2590" s="253"/>
      <c r="U2590" s="253"/>
      <c r="V2590" s="253"/>
      <c r="W2590" s="253"/>
      <c r="X2590" s="253"/>
      <c r="Y2590" s="253"/>
      <c r="Z2590" s="253"/>
      <c r="AA2590" s="253"/>
      <c r="AB2590" s="253"/>
      <c r="AC2590" s="253"/>
      <c r="AD2590" s="253"/>
      <c r="AE2590" s="253"/>
      <c r="AF2590" s="253"/>
      <c r="AG2590" s="253"/>
      <c r="AH2590" s="253"/>
      <c r="AI2590" s="253"/>
      <c r="AP2590" s="313"/>
      <c r="AT2590" s="313"/>
    </row>
    <row r="2591" spans="1:46" s="312" customFormat="1" ht="15" customHeight="1" x14ac:dyDescent="0.25">
      <c r="A2591" s="297"/>
      <c r="B2591" s="297"/>
      <c r="C2591" s="253"/>
      <c r="D2591" s="253"/>
      <c r="E2591" s="253"/>
      <c r="F2591" s="253"/>
      <c r="G2591" s="253"/>
      <c r="H2591" s="253"/>
      <c r="I2591" s="253"/>
      <c r="J2591" s="253"/>
      <c r="K2591" s="253"/>
      <c r="L2591" s="253"/>
      <c r="M2591" s="253"/>
      <c r="N2591" s="253"/>
      <c r="O2591" s="253"/>
      <c r="P2591" s="253"/>
      <c r="Q2591" s="253"/>
      <c r="R2591" s="253"/>
      <c r="S2591" s="253"/>
      <c r="T2591" s="253"/>
      <c r="U2591" s="253"/>
      <c r="V2591" s="253"/>
      <c r="W2591" s="253"/>
      <c r="X2591" s="253"/>
      <c r="Y2591" s="253"/>
      <c r="Z2591" s="253"/>
      <c r="AA2591" s="253"/>
      <c r="AB2591" s="253"/>
      <c r="AC2591" s="253"/>
      <c r="AD2591" s="253"/>
      <c r="AE2591" s="253"/>
      <c r="AF2591" s="253"/>
      <c r="AG2591" s="253"/>
      <c r="AH2591" s="253"/>
      <c r="AI2591" s="253"/>
      <c r="AP2591" s="313"/>
      <c r="AT2591" s="313"/>
    </row>
    <row r="2592" spans="1:46" s="312" customFormat="1" ht="15" customHeight="1" x14ac:dyDescent="0.25">
      <c r="A2592" s="297"/>
      <c r="B2592" s="297"/>
      <c r="C2592" s="253"/>
      <c r="D2592" s="253"/>
      <c r="E2592" s="253"/>
      <c r="F2592" s="253"/>
      <c r="G2592" s="253"/>
      <c r="H2592" s="253"/>
      <c r="I2592" s="253"/>
      <c r="J2592" s="253"/>
      <c r="K2592" s="253"/>
      <c r="L2592" s="253"/>
      <c r="M2592" s="253"/>
      <c r="N2592" s="253"/>
      <c r="O2592" s="253"/>
      <c r="P2592" s="253"/>
      <c r="Q2592" s="253"/>
      <c r="R2592" s="253"/>
      <c r="S2592" s="253"/>
      <c r="T2592" s="253"/>
      <c r="U2592" s="253"/>
      <c r="V2592" s="253"/>
      <c r="W2592" s="253"/>
      <c r="X2592" s="253"/>
      <c r="Y2592" s="253"/>
      <c r="Z2592" s="253"/>
      <c r="AA2592" s="253"/>
      <c r="AB2592" s="253"/>
      <c r="AC2592" s="253"/>
      <c r="AD2592" s="253"/>
      <c r="AE2592" s="253"/>
      <c r="AF2592" s="253"/>
      <c r="AG2592" s="253"/>
      <c r="AH2592" s="253"/>
      <c r="AI2592" s="253"/>
      <c r="AP2592" s="313"/>
      <c r="AT2592" s="313"/>
    </row>
    <row r="2593" spans="1:46" s="312" customFormat="1" ht="15" customHeight="1" x14ac:dyDescent="0.25">
      <c r="A2593" s="297"/>
      <c r="B2593" s="297"/>
      <c r="C2593" s="253"/>
      <c r="D2593" s="253"/>
      <c r="E2593" s="253"/>
      <c r="F2593" s="253"/>
      <c r="G2593" s="253"/>
      <c r="H2593" s="253"/>
      <c r="I2593" s="253"/>
      <c r="J2593" s="253"/>
      <c r="K2593" s="253"/>
      <c r="L2593" s="253"/>
      <c r="M2593" s="253"/>
      <c r="N2593" s="253"/>
      <c r="O2593" s="253"/>
      <c r="P2593" s="253"/>
      <c r="Q2593" s="253"/>
      <c r="R2593" s="253"/>
      <c r="S2593" s="253"/>
      <c r="T2593" s="253"/>
      <c r="U2593" s="253"/>
      <c r="V2593" s="253"/>
      <c r="W2593" s="253"/>
      <c r="X2593" s="253"/>
      <c r="Y2593" s="253"/>
      <c r="Z2593" s="253"/>
      <c r="AA2593" s="253"/>
      <c r="AB2593" s="253"/>
      <c r="AC2593" s="253"/>
      <c r="AD2593" s="253"/>
      <c r="AE2593" s="253"/>
      <c r="AF2593" s="253"/>
      <c r="AG2593" s="253"/>
      <c r="AH2593" s="253"/>
      <c r="AI2593" s="253"/>
      <c r="AP2593" s="313"/>
      <c r="AT2593" s="313"/>
    </row>
    <row r="2594" spans="1:46" s="312" customFormat="1" ht="15" customHeight="1" x14ac:dyDescent="0.25">
      <c r="A2594" s="297"/>
      <c r="B2594" s="297"/>
      <c r="C2594" s="253"/>
      <c r="D2594" s="253"/>
      <c r="E2594" s="253"/>
      <c r="F2594" s="253"/>
      <c r="G2594" s="253"/>
      <c r="H2594" s="253"/>
      <c r="I2594" s="253"/>
      <c r="J2594" s="253"/>
      <c r="K2594" s="253"/>
      <c r="L2594" s="253"/>
      <c r="M2594" s="253"/>
      <c r="N2594" s="253"/>
      <c r="O2594" s="253"/>
      <c r="P2594" s="253"/>
      <c r="Q2594" s="253"/>
      <c r="R2594" s="253"/>
      <c r="S2594" s="253"/>
      <c r="T2594" s="253"/>
      <c r="U2594" s="253"/>
      <c r="V2594" s="253"/>
      <c r="W2594" s="253"/>
      <c r="X2594" s="253"/>
      <c r="Y2594" s="253"/>
      <c r="Z2594" s="253"/>
      <c r="AA2594" s="253"/>
      <c r="AB2594" s="253"/>
      <c r="AC2594" s="253"/>
      <c r="AD2594" s="253"/>
      <c r="AE2594" s="253"/>
      <c r="AF2594" s="253"/>
      <c r="AG2594" s="253"/>
      <c r="AH2594" s="253"/>
      <c r="AI2594" s="253"/>
      <c r="AP2594" s="313"/>
      <c r="AT2594" s="313"/>
    </row>
    <row r="2595" spans="1:46" s="312" customFormat="1" ht="15" customHeight="1" x14ac:dyDescent="0.25">
      <c r="A2595" s="297"/>
      <c r="B2595" s="297"/>
      <c r="C2595" s="253"/>
      <c r="D2595" s="253"/>
      <c r="E2595" s="253"/>
      <c r="F2595" s="253"/>
      <c r="G2595" s="253"/>
      <c r="H2595" s="253"/>
      <c r="I2595" s="253"/>
      <c r="J2595" s="253"/>
      <c r="K2595" s="253"/>
      <c r="L2595" s="253"/>
      <c r="M2595" s="253"/>
      <c r="N2595" s="253"/>
      <c r="O2595" s="253"/>
      <c r="P2595" s="253"/>
      <c r="Q2595" s="253"/>
      <c r="R2595" s="253"/>
      <c r="S2595" s="253"/>
      <c r="T2595" s="253"/>
      <c r="U2595" s="253"/>
      <c r="V2595" s="253"/>
      <c r="W2595" s="253"/>
      <c r="X2595" s="253"/>
      <c r="Y2595" s="253"/>
      <c r="Z2595" s="253"/>
      <c r="AA2595" s="253"/>
      <c r="AB2595" s="253"/>
      <c r="AC2595" s="253"/>
      <c r="AD2595" s="253"/>
      <c r="AE2595" s="253"/>
      <c r="AF2595" s="253"/>
      <c r="AG2595" s="253"/>
      <c r="AH2595" s="253"/>
      <c r="AI2595" s="253"/>
      <c r="AP2595" s="313"/>
      <c r="AT2595" s="313"/>
    </row>
    <row r="2596" spans="1:46" s="312" customFormat="1" ht="15" customHeight="1" x14ac:dyDescent="0.25">
      <c r="A2596" s="297"/>
      <c r="B2596" s="297"/>
      <c r="C2596" s="253"/>
      <c r="D2596" s="253"/>
      <c r="E2596" s="253"/>
      <c r="F2596" s="253"/>
      <c r="G2596" s="253"/>
      <c r="H2596" s="253"/>
      <c r="I2596" s="253"/>
      <c r="J2596" s="253"/>
      <c r="K2596" s="253"/>
      <c r="L2596" s="253"/>
      <c r="M2596" s="253"/>
      <c r="N2596" s="253"/>
      <c r="O2596" s="253"/>
      <c r="P2596" s="253"/>
      <c r="Q2596" s="253"/>
      <c r="R2596" s="253"/>
      <c r="S2596" s="253"/>
      <c r="T2596" s="253"/>
      <c r="U2596" s="253"/>
      <c r="V2596" s="253"/>
      <c r="W2596" s="253"/>
      <c r="X2596" s="253"/>
      <c r="Y2596" s="253"/>
      <c r="Z2596" s="253"/>
      <c r="AA2596" s="253"/>
      <c r="AB2596" s="253"/>
      <c r="AC2596" s="253"/>
      <c r="AD2596" s="253"/>
      <c r="AE2596" s="253"/>
      <c r="AF2596" s="253"/>
      <c r="AG2596" s="253"/>
      <c r="AH2596" s="253"/>
      <c r="AI2596" s="253"/>
      <c r="AP2596" s="313"/>
      <c r="AT2596" s="313"/>
    </row>
    <row r="2597" spans="1:46" s="312" customFormat="1" ht="15" customHeight="1" x14ac:dyDescent="0.25">
      <c r="A2597" s="297"/>
      <c r="B2597" s="297"/>
      <c r="C2597" s="253"/>
      <c r="D2597" s="253"/>
      <c r="E2597" s="253"/>
      <c r="F2597" s="253"/>
      <c r="G2597" s="253"/>
      <c r="H2597" s="253"/>
      <c r="I2597" s="253"/>
      <c r="J2597" s="253"/>
      <c r="K2597" s="253"/>
      <c r="L2597" s="253"/>
      <c r="M2597" s="253"/>
      <c r="N2597" s="253"/>
      <c r="O2597" s="253"/>
      <c r="P2597" s="253"/>
      <c r="Q2597" s="253"/>
      <c r="R2597" s="253"/>
      <c r="S2597" s="253"/>
      <c r="T2597" s="253"/>
      <c r="U2597" s="253"/>
      <c r="V2597" s="253"/>
      <c r="W2597" s="253"/>
      <c r="X2597" s="253"/>
      <c r="Y2597" s="253"/>
      <c r="Z2597" s="253"/>
      <c r="AA2597" s="253"/>
      <c r="AB2597" s="253"/>
      <c r="AC2597" s="253"/>
      <c r="AD2597" s="253"/>
      <c r="AE2597" s="253"/>
      <c r="AF2597" s="253"/>
      <c r="AG2597" s="253"/>
      <c r="AH2597" s="253"/>
      <c r="AI2597" s="253"/>
      <c r="AP2597" s="313"/>
      <c r="AT2597" s="313"/>
    </row>
    <row r="2598" spans="1:46" s="312" customFormat="1" ht="15" customHeight="1" x14ac:dyDescent="0.25">
      <c r="A2598" s="297"/>
      <c r="B2598" s="297"/>
      <c r="C2598" s="253"/>
      <c r="D2598" s="253"/>
      <c r="E2598" s="253"/>
      <c r="F2598" s="253"/>
      <c r="G2598" s="253"/>
      <c r="H2598" s="253"/>
      <c r="I2598" s="253"/>
      <c r="J2598" s="253"/>
      <c r="K2598" s="253"/>
      <c r="L2598" s="253"/>
      <c r="M2598" s="253"/>
      <c r="N2598" s="253"/>
      <c r="O2598" s="253"/>
      <c r="P2598" s="253"/>
      <c r="Q2598" s="253"/>
      <c r="R2598" s="253"/>
      <c r="S2598" s="253"/>
      <c r="T2598" s="253"/>
      <c r="U2598" s="253"/>
      <c r="V2598" s="253"/>
      <c r="W2598" s="253"/>
      <c r="X2598" s="253"/>
      <c r="Y2598" s="253"/>
      <c r="Z2598" s="253"/>
      <c r="AA2598" s="253"/>
      <c r="AB2598" s="253"/>
      <c r="AC2598" s="253"/>
      <c r="AD2598" s="253"/>
      <c r="AE2598" s="253"/>
      <c r="AF2598" s="253"/>
      <c r="AG2598" s="253"/>
      <c r="AH2598" s="253"/>
      <c r="AI2598" s="253"/>
      <c r="AP2598" s="313"/>
      <c r="AT2598" s="313"/>
    </row>
    <row r="2599" spans="1:46" s="312" customFormat="1" ht="15" customHeight="1" x14ac:dyDescent="0.25">
      <c r="A2599" s="297"/>
      <c r="B2599" s="297"/>
      <c r="C2599" s="253"/>
      <c r="D2599" s="253"/>
      <c r="E2599" s="253"/>
      <c r="F2599" s="253"/>
      <c r="G2599" s="253"/>
      <c r="H2599" s="253"/>
      <c r="I2599" s="253"/>
      <c r="J2599" s="253"/>
      <c r="K2599" s="253"/>
      <c r="L2599" s="253"/>
      <c r="M2599" s="253"/>
      <c r="N2599" s="253"/>
      <c r="O2599" s="253"/>
      <c r="P2599" s="253"/>
      <c r="Q2599" s="253"/>
      <c r="R2599" s="253"/>
      <c r="S2599" s="253"/>
      <c r="T2599" s="253"/>
      <c r="U2599" s="253"/>
      <c r="V2599" s="253"/>
      <c r="W2599" s="253"/>
      <c r="X2599" s="253"/>
      <c r="Y2599" s="253"/>
      <c r="Z2599" s="253"/>
      <c r="AA2599" s="253"/>
      <c r="AB2599" s="253"/>
      <c r="AC2599" s="253"/>
      <c r="AD2599" s="253"/>
      <c r="AE2599" s="253"/>
      <c r="AF2599" s="253"/>
      <c r="AG2599" s="253"/>
      <c r="AH2599" s="253"/>
      <c r="AI2599" s="253"/>
      <c r="AP2599" s="313"/>
      <c r="AT2599" s="313"/>
    </row>
    <row r="2600" spans="1:46" s="312" customFormat="1" ht="15" customHeight="1" x14ac:dyDescent="0.25">
      <c r="A2600" s="297"/>
      <c r="B2600" s="297"/>
      <c r="C2600" s="253"/>
      <c r="D2600" s="253"/>
      <c r="E2600" s="253"/>
      <c r="F2600" s="253"/>
      <c r="G2600" s="253"/>
      <c r="H2600" s="253"/>
      <c r="I2600" s="253"/>
      <c r="J2600" s="253"/>
      <c r="K2600" s="253"/>
      <c r="L2600" s="253"/>
      <c r="M2600" s="253"/>
      <c r="N2600" s="253"/>
      <c r="O2600" s="253"/>
      <c r="P2600" s="253"/>
      <c r="Q2600" s="253"/>
      <c r="R2600" s="253"/>
      <c r="S2600" s="253"/>
      <c r="T2600" s="253"/>
      <c r="U2600" s="253"/>
      <c r="V2600" s="253"/>
      <c r="W2600" s="253"/>
      <c r="X2600" s="253"/>
      <c r="Y2600" s="253"/>
      <c r="Z2600" s="253"/>
      <c r="AA2600" s="253"/>
      <c r="AB2600" s="253"/>
      <c r="AC2600" s="253"/>
      <c r="AD2600" s="253"/>
      <c r="AE2600" s="253"/>
      <c r="AF2600" s="253"/>
      <c r="AG2600" s="253"/>
      <c r="AH2600" s="253"/>
      <c r="AI2600" s="253"/>
      <c r="AP2600" s="313"/>
      <c r="AT2600" s="313"/>
    </row>
    <row r="2601" spans="1:46" s="312" customFormat="1" ht="15" customHeight="1" x14ac:dyDescent="0.25">
      <c r="A2601" s="297"/>
      <c r="B2601" s="297"/>
      <c r="C2601" s="253"/>
      <c r="D2601" s="253"/>
      <c r="E2601" s="253"/>
      <c r="F2601" s="253"/>
      <c r="G2601" s="253"/>
      <c r="H2601" s="253"/>
      <c r="I2601" s="253"/>
      <c r="J2601" s="253"/>
      <c r="K2601" s="253"/>
      <c r="L2601" s="253"/>
      <c r="M2601" s="253"/>
      <c r="N2601" s="253"/>
      <c r="O2601" s="253"/>
      <c r="P2601" s="253"/>
      <c r="Q2601" s="253"/>
      <c r="R2601" s="253"/>
      <c r="S2601" s="253"/>
      <c r="T2601" s="253"/>
      <c r="U2601" s="253"/>
      <c r="V2601" s="253"/>
      <c r="W2601" s="253"/>
      <c r="X2601" s="253"/>
      <c r="Y2601" s="253"/>
      <c r="Z2601" s="253"/>
      <c r="AA2601" s="253"/>
      <c r="AB2601" s="253"/>
      <c r="AC2601" s="253"/>
      <c r="AD2601" s="253"/>
      <c r="AE2601" s="253"/>
      <c r="AF2601" s="253"/>
      <c r="AG2601" s="253"/>
      <c r="AH2601" s="253"/>
      <c r="AI2601" s="253"/>
      <c r="AP2601" s="313"/>
      <c r="AT2601" s="313"/>
    </row>
    <row r="2602" spans="1:46" s="312" customFormat="1" ht="15" customHeight="1" x14ac:dyDescent="0.25">
      <c r="A2602" s="297"/>
      <c r="B2602" s="297"/>
      <c r="C2602" s="253"/>
      <c r="D2602" s="253"/>
      <c r="E2602" s="253"/>
      <c r="F2602" s="253"/>
      <c r="G2602" s="253"/>
      <c r="H2602" s="253"/>
      <c r="I2602" s="253"/>
      <c r="J2602" s="253"/>
      <c r="K2602" s="253"/>
      <c r="L2602" s="253"/>
      <c r="M2602" s="253"/>
      <c r="N2602" s="253"/>
      <c r="O2602" s="253"/>
      <c r="P2602" s="253"/>
      <c r="Q2602" s="253"/>
      <c r="R2602" s="253"/>
      <c r="S2602" s="253"/>
      <c r="T2602" s="253"/>
      <c r="U2602" s="253"/>
      <c r="V2602" s="253"/>
      <c r="W2602" s="253"/>
      <c r="X2602" s="253"/>
      <c r="Y2602" s="253"/>
      <c r="Z2602" s="253"/>
      <c r="AA2602" s="253"/>
      <c r="AB2602" s="253"/>
      <c r="AC2602" s="253"/>
      <c r="AD2602" s="253"/>
      <c r="AE2602" s="253"/>
      <c r="AF2602" s="253"/>
      <c r="AG2602" s="253"/>
      <c r="AH2602" s="253"/>
      <c r="AI2602" s="253"/>
      <c r="AP2602" s="313"/>
      <c r="AT2602" s="313"/>
    </row>
    <row r="2603" spans="1:46" s="312" customFormat="1" ht="15" customHeight="1" x14ac:dyDescent="0.25">
      <c r="A2603" s="297"/>
      <c r="B2603" s="297"/>
      <c r="C2603" s="253"/>
      <c r="D2603" s="253"/>
      <c r="E2603" s="253"/>
      <c r="F2603" s="253"/>
      <c r="G2603" s="253"/>
      <c r="H2603" s="253"/>
      <c r="I2603" s="253"/>
      <c r="J2603" s="253"/>
      <c r="K2603" s="253"/>
      <c r="L2603" s="253"/>
      <c r="M2603" s="253"/>
      <c r="N2603" s="253"/>
      <c r="O2603" s="253"/>
      <c r="P2603" s="253"/>
      <c r="Q2603" s="253"/>
      <c r="R2603" s="253"/>
      <c r="S2603" s="253"/>
      <c r="T2603" s="253"/>
      <c r="U2603" s="253"/>
      <c r="V2603" s="253"/>
      <c r="W2603" s="253"/>
      <c r="X2603" s="253"/>
      <c r="Y2603" s="253"/>
      <c r="Z2603" s="253"/>
      <c r="AA2603" s="253"/>
      <c r="AB2603" s="253"/>
      <c r="AC2603" s="253"/>
      <c r="AD2603" s="253"/>
      <c r="AE2603" s="253"/>
      <c r="AF2603" s="253"/>
      <c r="AG2603" s="253"/>
      <c r="AH2603" s="253"/>
      <c r="AI2603" s="253"/>
      <c r="AP2603" s="313"/>
      <c r="AT2603" s="313"/>
    </row>
    <row r="2604" spans="1:46" s="312" customFormat="1" ht="15" customHeight="1" x14ac:dyDescent="0.25">
      <c r="A2604" s="297"/>
      <c r="B2604" s="297"/>
      <c r="C2604" s="253"/>
      <c r="D2604" s="253"/>
      <c r="E2604" s="253"/>
      <c r="F2604" s="253"/>
      <c r="G2604" s="253"/>
      <c r="H2604" s="253"/>
      <c r="I2604" s="253"/>
      <c r="J2604" s="253"/>
      <c r="K2604" s="253"/>
      <c r="L2604" s="253"/>
      <c r="M2604" s="253"/>
      <c r="N2604" s="253"/>
      <c r="O2604" s="253"/>
      <c r="P2604" s="253"/>
      <c r="Q2604" s="253"/>
      <c r="R2604" s="253"/>
      <c r="S2604" s="253"/>
      <c r="T2604" s="253"/>
      <c r="U2604" s="253"/>
      <c r="V2604" s="253"/>
      <c r="W2604" s="253"/>
      <c r="X2604" s="253"/>
      <c r="Y2604" s="253"/>
      <c r="Z2604" s="253"/>
      <c r="AA2604" s="253"/>
      <c r="AB2604" s="253"/>
      <c r="AC2604" s="253"/>
      <c r="AD2604" s="253"/>
      <c r="AE2604" s="253"/>
      <c r="AF2604" s="253"/>
      <c r="AG2604" s="253"/>
      <c r="AH2604" s="253"/>
      <c r="AI2604" s="253"/>
      <c r="AP2604" s="313"/>
      <c r="AT2604" s="313"/>
    </row>
    <row r="2605" spans="1:46" s="312" customFormat="1" ht="15" customHeight="1" x14ac:dyDescent="0.25">
      <c r="A2605" s="297"/>
      <c r="B2605" s="297"/>
      <c r="C2605" s="253"/>
      <c r="D2605" s="253"/>
      <c r="E2605" s="253"/>
      <c r="F2605" s="253"/>
      <c r="G2605" s="253"/>
      <c r="H2605" s="253"/>
      <c r="I2605" s="253"/>
      <c r="J2605" s="253"/>
      <c r="K2605" s="253"/>
      <c r="L2605" s="253"/>
      <c r="M2605" s="253"/>
      <c r="N2605" s="253"/>
      <c r="O2605" s="253"/>
      <c r="P2605" s="253"/>
      <c r="Q2605" s="253"/>
      <c r="R2605" s="253"/>
      <c r="S2605" s="253"/>
      <c r="T2605" s="253"/>
      <c r="U2605" s="253"/>
      <c r="V2605" s="253"/>
      <c r="W2605" s="253"/>
      <c r="X2605" s="253"/>
      <c r="Y2605" s="253"/>
      <c r="Z2605" s="253"/>
      <c r="AA2605" s="253"/>
      <c r="AB2605" s="253"/>
      <c r="AC2605" s="253"/>
      <c r="AD2605" s="253"/>
      <c r="AE2605" s="253"/>
      <c r="AF2605" s="253"/>
      <c r="AG2605" s="253"/>
      <c r="AH2605" s="253"/>
      <c r="AI2605" s="253"/>
      <c r="AP2605" s="313"/>
      <c r="AT2605" s="313"/>
    </row>
    <row r="2606" spans="1:46" s="312" customFormat="1" ht="15" customHeight="1" x14ac:dyDescent="0.25">
      <c r="A2606" s="297"/>
      <c r="B2606" s="297"/>
      <c r="C2606" s="253"/>
      <c r="D2606" s="253"/>
      <c r="E2606" s="253"/>
      <c r="F2606" s="253"/>
      <c r="G2606" s="253"/>
      <c r="H2606" s="253"/>
      <c r="I2606" s="253"/>
      <c r="J2606" s="253"/>
      <c r="K2606" s="253"/>
      <c r="L2606" s="253"/>
      <c r="M2606" s="253"/>
      <c r="N2606" s="253"/>
      <c r="O2606" s="253"/>
      <c r="P2606" s="253"/>
      <c r="Q2606" s="253"/>
      <c r="R2606" s="253"/>
      <c r="S2606" s="253"/>
      <c r="T2606" s="253"/>
      <c r="U2606" s="253"/>
      <c r="V2606" s="253"/>
      <c r="W2606" s="253"/>
      <c r="X2606" s="253"/>
      <c r="Y2606" s="253"/>
      <c r="Z2606" s="253"/>
      <c r="AA2606" s="253"/>
      <c r="AB2606" s="253"/>
      <c r="AC2606" s="253"/>
      <c r="AD2606" s="253"/>
      <c r="AE2606" s="253"/>
      <c r="AF2606" s="253"/>
      <c r="AG2606" s="253"/>
      <c r="AH2606" s="253"/>
      <c r="AI2606" s="253"/>
      <c r="AP2606" s="313"/>
      <c r="AT2606" s="313"/>
    </row>
    <row r="2607" spans="1:46" s="312" customFormat="1" ht="15" customHeight="1" x14ac:dyDescent="0.25">
      <c r="A2607" s="297"/>
      <c r="B2607" s="297"/>
      <c r="C2607" s="253"/>
      <c r="D2607" s="253"/>
      <c r="E2607" s="253"/>
      <c r="F2607" s="253"/>
      <c r="G2607" s="253"/>
      <c r="H2607" s="253"/>
      <c r="I2607" s="253"/>
      <c r="J2607" s="253"/>
      <c r="K2607" s="253"/>
      <c r="L2607" s="253"/>
      <c r="M2607" s="253"/>
      <c r="N2607" s="253"/>
      <c r="O2607" s="253"/>
      <c r="P2607" s="253"/>
      <c r="Q2607" s="253"/>
      <c r="R2607" s="253"/>
      <c r="S2607" s="253"/>
      <c r="T2607" s="253"/>
      <c r="U2607" s="253"/>
      <c r="V2607" s="253"/>
      <c r="W2607" s="253"/>
      <c r="X2607" s="253"/>
      <c r="Y2607" s="253"/>
      <c r="Z2607" s="253"/>
      <c r="AA2607" s="253"/>
      <c r="AB2607" s="253"/>
      <c r="AC2607" s="253"/>
      <c r="AD2607" s="253"/>
      <c r="AE2607" s="253"/>
      <c r="AF2607" s="253"/>
      <c r="AG2607" s="253"/>
      <c r="AH2607" s="253"/>
      <c r="AI2607" s="253"/>
      <c r="AP2607" s="313"/>
      <c r="AT2607" s="313"/>
    </row>
    <row r="2608" spans="1:46" s="312" customFormat="1" ht="15" customHeight="1" x14ac:dyDescent="0.25">
      <c r="A2608" s="297"/>
      <c r="B2608" s="297"/>
      <c r="C2608" s="253"/>
      <c r="D2608" s="253"/>
      <c r="E2608" s="253"/>
      <c r="F2608" s="253"/>
      <c r="G2608" s="253"/>
      <c r="H2608" s="253"/>
      <c r="I2608" s="253"/>
      <c r="J2608" s="253"/>
      <c r="K2608" s="253"/>
      <c r="L2608" s="253"/>
      <c r="M2608" s="253"/>
      <c r="N2608" s="253"/>
      <c r="O2608" s="253"/>
      <c r="P2608" s="253"/>
      <c r="Q2608" s="253"/>
      <c r="R2608" s="253"/>
      <c r="S2608" s="253"/>
      <c r="T2608" s="253"/>
      <c r="U2608" s="253"/>
      <c r="V2608" s="253"/>
      <c r="W2608" s="253"/>
      <c r="X2608" s="253"/>
      <c r="Y2608" s="253"/>
      <c r="Z2608" s="253"/>
      <c r="AA2608" s="253"/>
      <c r="AB2608" s="253"/>
      <c r="AC2608" s="253"/>
      <c r="AD2608" s="253"/>
      <c r="AE2608" s="253"/>
      <c r="AF2608" s="253"/>
      <c r="AG2608" s="253"/>
      <c r="AH2608" s="253"/>
      <c r="AI2608" s="253"/>
      <c r="AP2608" s="313"/>
      <c r="AT2608" s="313"/>
    </row>
    <row r="2609" spans="1:46" s="312" customFormat="1" ht="15" customHeight="1" x14ac:dyDescent="0.25">
      <c r="A2609" s="297"/>
      <c r="B2609" s="297"/>
      <c r="C2609" s="253"/>
      <c r="D2609" s="253"/>
      <c r="E2609" s="253"/>
      <c r="F2609" s="253"/>
      <c r="G2609" s="253"/>
      <c r="H2609" s="253"/>
      <c r="I2609" s="253"/>
      <c r="J2609" s="253"/>
      <c r="K2609" s="253"/>
      <c r="L2609" s="253"/>
      <c r="M2609" s="253"/>
      <c r="N2609" s="253"/>
      <c r="O2609" s="253"/>
      <c r="P2609" s="253"/>
      <c r="Q2609" s="253"/>
      <c r="R2609" s="253"/>
      <c r="S2609" s="253"/>
      <c r="T2609" s="253"/>
      <c r="U2609" s="253"/>
      <c r="V2609" s="253"/>
      <c r="W2609" s="253"/>
      <c r="X2609" s="253"/>
      <c r="Y2609" s="253"/>
      <c r="Z2609" s="253"/>
      <c r="AA2609" s="253"/>
      <c r="AB2609" s="253"/>
      <c r="AC2609" s="253"/>
      <c r="AD2609" s="253"/>
      <c r="AE2609" s="253"/>
      <c r="AF2609" s="253"/>
      <c r="AG2609" s="253"/>
      <c r="AH2609" s="253"/>
      <c r="AI2609" s="253"/>
      <c r="AP2609" s="313"/>
      <c r="AT2609" s="313"/>
    </row>
    <row r="2610" spans="1:46" s="312" customFormat="1" ht="15" customHeight="1" x14ac:dyDescent="0.25">
      <c r="A2610" s="297"/>
      <c r="B2610" s="297"/>
      <c r="C2610" s="253"/>
      <c r="D2610" s="253"/>
      <c r="E2610" s="253"/>
      <c r="F2610" s="253"/>
      <c r="G2610" s="253"/>
      <c r="H2610" s="253"/>
      <c r="I2610" s="253"/>
      <c r="J2610" s="253"/>
      <c r="K2610" s="253"/>
      <c r="L2610" s="253"/>
      <c r="M2610" s="253"/>
      <c r="N2610" s="253"/>
      <c r="O2610" s="253"/>
      <c r="P2610" s="253"/>
      <c r="Q2610" s="253"/>
      <c r="R2610" s="253"/>
      <c r="S2610" s="253"/>
      <c r="T2610" s="253"/>
      <c r="U2610" s="253"/>
      <c r="V2610" s="253"/>
      <c r="W2610" s="253"/>
      <c r="X2610" s="253"/>
      <c r="Y2610" s="253"/>
      <c r="Z2610" s="253"/>
      <c r="AA2610" s="253"/>
      <c r="AB2610" s="253"/>
      <c r="AC2610" s="253"/>
      <c r="AD2610" s="253"/>
      <c r="AE2610" s="253"/>
      <c r="AF2610" s="253"/>
      <c r="AG2610" s="253"/>
      <c r="AH2610" s="253"/>
      <c r="AI2610" s="253"/>
      <c r="AP2610" s="313"/>
      <c r="AT2610" s="313"/>
    </row>
    <row r="2611" spans="1:46" s="312" customFormat="1" ht="15" customHeight="1" x14ac:dyDescent="0.25">
      <c r="A2611" s="297"/>
      <c r="B2611" s="297"/>
      <c r="C2611" s="253"/>
      <c r="D2611" s="253"/>
      <c r="E2611" s="253"/>
      <c r="F2611" s="253"/>
      <c r="G2611" s="253"/>
      <c r="H2611" s="253"/>
      <c r="I2611" s="253"/>
      <c r="J2611" s="253"/>
      <c r="K2611" s="253"/>
      <c r="L2611" s="253"/>
      <c r="M2611" s="253"/>
      <c r="N2611" s="253"/>
      <c r="O2611" s="253"/>
      <c r="P2611" s="253"/>
      <c r="Q2611" s="253"/>
      <c r="R2611" s="253"/>
      <c r="S2611" s="253"/>
      <c r="T2611" s="253"/>
      <c r="U2611" s="253"/>
      <c r="V2611" s="253"/>
      <c r="W2611" s="253"/>
      <c r="X2611" s="253"/>
      <c r="Y2611" s="253"/>
      <c r="Z2611" s="253"/>
      <c r="AA2611" s="253"/>
      <c r="AB2611" s="253"/>
      <c r="AC2611" s="253"/>
      <c r="AD2611" s="253"/>
      <c r="AE2611" s="253"/>
      <c r="AF2611" s="253"/>
      <c r="AG2611" s="253"/>
      <c r="AH2611" s="253"/>
      <c r="AI2611" s="253"/>
      <c r="AP2611" s="313"/>
      <c r="AT2611" s="313"/>
    </row>
    <row r="2612" spans="1:46" s="312" customFormat="1" ht="15" customHeight="1" x14ac:dyDescent="0.25">
      <c r="A2612" s="297"/>
      <c r="B2612" s="297"/>
      <c r="C2612" s="253"/>
      <c r="D2612" s="253"/>
      <c r="E2612" s="253"/>
      <c r="F2612" s="253"/>
      <c r="G2612" s="253"/>
      <c r="H2612" s="253"/>
      <c r="I2612" s="253"/>
      <c r="J2612" s="253"/>
      <c r="K2612" s="253"/>
      <c r="L2612" s="253"/>
      <c r="M2612" s="253"/>
      <c r="N2612" s="253"/>
      <c r="O2612" s="253"/>
      <c r="P2612" s="253"/>
      <c r="Q2612" s="253"/>
      <c r="R2612" s="253"/>
      <c r="S2612" s="253"/>
      <c r="T2612" s="253"/>
      <c r="U2612" s="253"/>
      <c r="V2612" s="253"/>
      <c r="W2612" s="253"/>
      <c r="X2612" s="253"/>
      <c r="Y2612" s="253"/>
      <c r="Z2612" s="253"/>
      <c r="AA2612" s="253"/>
      <c r="AB2612" s="253"/>
      <c r="AC2612" s="253"/>
      <c r="AD2612" s="253"/>
      <c r="AE2612" s="253"/>
      <c r="AF2612" s="253"/>
      <c r="AG2612" s="253"/>
      <c r="AH2612" s="253"/>
      <c r="AI2612" s="253"/>
      <c r="AP2612" s="313"/>
      <c r="AT2612" s="313"/>
    </row>
    <row r="2613" spans="1:46" s="312" customFormat="1" ht="15" customHeight="1" x14ac:dyDescent="0.25">
      <c r="A2613" s="297"/>
      <c r="B2613" s="297"/>
      <c r="C2613" s="253"/>
      <c r="D2613" s="253"/>
      <c r="E2613" s="253"/>
      <c r="F2613" s="253"/>
      <c r="G2613" s="253"/>
      <c r="H2613" s="253"/>
      <c r="I2613" s="253"/>
      <c r="J2613" s="253"/>
      <c r="K2613" s="253"/>
      <c r="L2613" s="253"/>
      <c r="M2613" s="253"/>
      <c r="N2613" s="253"/>
      <c r="O2613" s="253"/>
      <c r="P2613" s="253"/>
      <c r="Q2613" s="253"/>
      <c r="R2613" s="253"/>
      <c r="S2613" s="253"/>
      <c r="T2613" s="253"/>
      <c r="U2613" s="253"/>
      <c r="V2613" s="253"/>
      <c r="W2613" s="253"/>
      <c r="X2613" s="253"/>
      <c r="Y2613" s="253"/>
      <c r="Z2613" s="253"/>
      <c r="AA2613" s="253"/>
      <c r="AB2613" s="253"/>
      <c r="AC2613" s="253"/>
      <c r="AD2613" s="253"/>
      <c r="AE2613" s="253"/>
      <c r="AF2613" s="253"/>
      <c r="AG2613" s="253"/>
      <c r="AH2613" s="253"/>
      <c r="AI2613" s="253"/>
      <c r="AP2613" s="313"/>
      <c r="AT2613" s="313"/>
    </row>
    <row r="2614" spans="1:46" s="312" customFormat="1" ht="15" customHeight="1" x14ac:dyDescent="0.25">
      <c r="A2614" s="297"/>
      <c r="B2614" s="297"/>
      <c r="C2614" s="253"/>
      <c r="D2614" s="253"/>
      <c r="E2614" s="253"/>
      <c r="F2614" s="253"/>
      <c r="G2614" s="253"/>
      <c r="H2614" s="253"/>
      <c r="I2614" s="253"/>
      <c r="J2614" s="253"/>
      <c r="K2614" s="253"/>
      <c r="L2614" s="253"/>
      <c r="M2614" s="253"/>
      <c r="N2614" s="253"/>
      <c r="O2614" s="253"/>
      <c r="P2614" s="253"/>
      <c r="Q2614" s="253"/>
      <c r="R2614" s="253"/>
      <c r="S2614" s="253"/>
      <c r="T2614" s="253"/>
      <c r="U2614" s="253"/>
      <c r="V2614" s="253"/>
      <c r="W2614" s="253"/>
      <c r="X2614" s="253"/>
      <c r="Y2614" s="253"/>
      <c r="Z2614" s="253"/>
      <c r="AA2614" s="253"/>
      <c r="AB2614" s="253"/>
      <c r="AC2614" s="253"/>
      <c r="AD2614" s="253"/>
      <c r="AE2614" s="253"/>
      <c r="AF2614" s="253"/>
      <c r="AG2614" s="253"/>
      <c r="AH2614" s="253"/>
      <c r="AI2614" s="253"/>
      <c r="AP2614" s="313"/>
      <c r="AT2614" s="313"/>
    </row>
    <row r="2615" spans="1:46" s="312" customFormat="1" ht="15" customHeight="1" x14ac:dyDescent="0.25">
      <c r="A2615" s="297"/>
      <c r="B2615" s="297"/>
      <c r="C2615" s="253"/>
      <c r="D2615" s="253"/>
      <c r="E2615" s="253"/>
      <c r="F2615" s="253"/>
      <c r="G2615" s="253"/>
      <c r="H2615" s="253"/>
      <c r="I2615" s="253"/>
      <c r="J2615" s="253"/>
      <c r="K2615" s="253"/>
      <c r="L2615" s="253"/>
      <c r="M2615" s="253"/>
      <c r="N2615" s="253"/>
      <c r="O2615" s="253"/>
      <c r="P2615" s="253"/>
      <c r="Q2615" s="253"/>
      <c r="R2615" s="253"/>
      <c r="S2615" s="253"/>
      <c r="T2615" s="253"/>
      <c r="U2615" s="253"/>
      <c r="V2615" s="253"/>
      <c r="W2615" s="253"/>
      <c r="X2615" s="253"/>
      <c r="Y2615" s="253"/>
      <c r="Z2615" s="253"/>
      <c r="AA2615" s="253"/>
      <c r="AB2615" s="253"/>
      <c r="AC2615" s="253"/>
      <c r="AD2615" s="253"/>
      <c r="AE2615" s="253"/>
      <c r="AF2615" s="253"/>
      <c r="AG2615" s="253"/>
      <c r="AH2615" s="253"/>
      <c r="AI2615" s="253"/>
      <c r="AP2615" s="313"/>
      <c r="AT2615" s="313"/>
    </row>
    <row r="2616" spans="1:46" s="312" customFormat="1" ht="15" customHeight="1" x14ac:dyDescent="0.25">
      <c r="A2616" s="297"/>
      <c r="B2616" s="297"/>
      <c r="C2616" s="253"/>
      <c r="D2616" s="253"/>
      <c r="E2616" s="253"/>
      <c r="F2616" s="253"/>
      <c r="G2616" s="253"/>
      <c r="H2616" s="253"/>
      <c r="I2616" s="253"/>
      <c r="J2616" s="253"/>
      <c r="K2616" s="253"/>
      <c r="L2616" s="253"/>
      <c r="M2616" s="253"/>
      <c r="N2616" s="253"/>
      <c r="O2616" s="253"/>
      <c r="P2616" s="253"/>
      <c r="Q2616" s="253"/>
      <c r="R2616" s="253"/>
      <c r="S2616" s="253"/>
      <c r="T2616" s="253"/>
      <c r="U2616" s="253"/>
      <c r="V2616" s="253"/>
      <c r="W2616" s="253"/>
      <c r="X2616" s="253"/>
      <c r="Y2616" s="253"/>
      <c r="Z2616" s="253"/>
      <c r="AA2616" s="253"/>
      <c r="AB2616" s="253"/>
      <c r="AC2616" s="253"/>
      <c r="AD2616" s="253"/>
      <c r="AE2616" s="253"/>
      <c r="AF2616" s="253"/>
      <c r="AG2616" s="253"/>
      <c r="AH2616" s="253"/>
      <c r="AI2616" s="253"/>
      <c r="AP2616" s="313"/>
      <c r="AT2616" s="313"/>
    </row>
    <row r="2617" spans="1:46" s="312" customFormat="1" ht="15" customHeight="1" x14ac:dyDescent="0.25">
      <c r="A2617" s="297"/>
      <c r="B2617" s="297"/>
      <c r="C2617" s="253"/>
      <c r="D2617" s="253"/>
      <c r="E2617" s="253"/>
      <c r="F2617" s="253"/>
      <c r="G2617" s="253"/>
      <c r="H2617" s="253"/>
      <c r="I2617" s="253"/>
      <c r="J2617" s="253"/>
      <c r="K2617" s="253"/>
      <c r="L2617" s="253"/>
      <c r="M2617" s="253"/>
      <c r="N2617" s="253"/>
      <c r="O2617" s="253"/>
      <c r="P2617" s="253"/>
      <c r="Q2617" s="253"/>
      <c r="R2617" s="253"/>
      <c r="S2617" s="253"/>
      <c r="T2617" s="253"/>
      <c r="U2617" s="253"/>
      <c r="V2617" s="253"/>
      <c r="W2617" s="253"/>
      <c r="X2617" s="253"/>
      <c r="Y2617" s="253"/>
      <c r="Z2617" s="253"/>
      <c r="AA2617" s="253"/>
      <c r="AB2617" s="253"/>
      <c r="AC2617" s="253"/>
      <c r="AD2617" s="253"/>
      <c r="AE2617" s="253"/>
      <c r="AF2617" s="253"/>
      <c r="AG2617" s="253"/>
      <c r="AH2617" s="253"/>
      <c r="AI2617" s="253"/>
      <c r="AP2617" s="313"/>
      <c r="AT2617" s="313"/>
    </row>
    <row r="2618" spans="1:46" s="312" customFormat="1" ht="15" customHeight="1" x14ac:dyDescent="0.25">
      <c r="A2618" s="297"/>
      <c r="B2618" s="297"/>
      <c r="C2618" s="253"/>
      <c r="D2618" s="253"/>
      <c r="E2618" s="253"/>
      <c r="F2618" s="253"/>
      <c r="G2618" s="253"/>
      <c r="H2618" s="253"/>
      <c r="I2618" s="253"/>
      <c r="J2618" s="253"/>
      <c r="K2618" s="253"/>
      <c r="L2618" s="253"/>
      <c r="M2618" s="253"/>
      <c r="N2618" s="253"/>
      <c r="O2618" s="253"/>
      <c r="P2618" s="253"/>
      <c r="Q2618" s="253"/>
      <c r="R2618" s="253"/>
      <c r="S2618" s="253"/>
      <c r="T2618" s="253"/>
      <c r="U2618" s="253"/>
      <c r="V2618" s="253"/>
      <c r="W2618" s="253"/>
      <c r="X2618" s="253"/>
      <c r="Y2618" s="253"/>
      <c r="Z2618" s="253"/>
      <c r="AA2618" s="253"/>
      <c r="AB2618" s="253"/>
      <c r="AC2618" s="253"/>
      <c r="AD2618" s="253"/>
      <c r="AE2618" s="253"/>
      <c r="AF2618" s="253"/>
      <c r="AG2618" s="253"/>
      <c r="AH2618" s="253"/>
      <c r="AI2618" s="253"/>
      <c r="AP2618" s="313"/>
      <c r="AT2618" s="313"/>
    </row>
    <row r="2619" spans="1:46" s="312" customFormat="1" ht="15" customHeight="1" x14ac:dyDescent="0.25">
      <c r="A2619" s="297"/>
      <c r="B2619" s="297"/>
      <c r="C2619" s="253"/>
      <c r="D2619" s="253"/>
      <c r="E2619" s="253"/>
      <c r="F2619" s="253"/>
      <c r="G2619" s="253"/>
      <c r="H2619" s="253"/>
      <c r="I2619" s="253"/>
      <c r="J2619" s="253"/>
      <c r="K2619" s="253"/>
      <c r="L2619" s="253"/>
      <c r="M2619" s="253"/>
      <c r="N2619" s="253"/>
      <c r="O2619" s="253"/>
      <c r="P2619" s="253"/>
      <c r="Q2619" s="253"/>
      <c r="R2619" s="253"/>
      <c r="S2619" s="253"/>
      <c r="T2619" s="253"/>
      <c r="U2619" s="253"/>
      <c r="V2619" s="253"/>
      <c r="W2619" s="253"/>
      <c r="X2619" s="253"/>
      <c r="Y2619" s="253"/>
      <c r="Z2619" s="253"/>
      <c r="AA2619" s="253"/>
      <c r="AB2619" s="253"/>
      <c r="AC2619" s="253"/>
      <c r="AD2619" s="253"/>
      <c r="AE2619" s="253"/>
      <c r="AF2619" s="253"/>
      <c r="AG2619" s="253"/>
      <c r="AH2619" s="253"/>
      <c r="AI2619" s="253"/>
      <c r="AP2619" s="313"/>
      <c r="AT2619" s="313"/>
    </row>
    <row r="2620" spans="1:46" s="312" customFormat="1" ht="15" customHeight="1" x14ac:dyDescent="0.25">
      <c r="A2620" s="297"/>
      <c r="B2620" s="297"/>
      <c r="C2620" s="253"/>
      <c r="D2620" s="253"/>
      <c r="E2620" s="253"/>
      <c r="F2620" s="253"/>
      <c r="G2620" s="253"/>
      <c r="H2620" s="253"/>
      <c r="I2620" s="253"/>
      <c r="J2620" s="253"/>
      <c r="K2620" s="253"/>
      <c r="L2620" s="253"/>
      <c r="M2620" s="253"/>
      <c r="N2620" s="253"/>
      <c r="O2620" s="253"/>
      <c r="P2620" s="253"/>
      <c r="Q2620" s="253"/>
      <c r="R2620" s="253"/>
      <c r="S2620" s="253"/>
      <c r="T2620" s="253"/>
      <c r="U2620" s="253"/>
      <c r="V2620" s="253"/>
      <c r="W2620" s="253"/>
      <c r="X2620" s="253"/>
      <c r="Y2620" s="253"/>
      <c r="Z2620" s="253"/>
      <c r="AA2620" s="253"/>
      <c r="AB2620" s="253"/>
      <c r="AC2620" s="253"/>
      <c r="AD2620" s="253"/>
      <c r="AE2620" s="253"/>
      <c r="AF2620" s="253"/>
      <c r="AG2620" s="253"/>
      <c r="AH2620" s="253"/>
      <c r="AI2620" s="253"/>
      <c r="AP2620" s="313"/>
      <c r="AT2620" s="313"/>
    </row>
    <row r="2621" spans="1:46" s="312" customFormat="1" ht="15" customHeight="1" x14ac:dyDescent="0.25">
      <c r="A2621" s="297"/>
      <c r="B2621" s="297"/>
      <c r="C2621" s="253"/>
      <c r="D2621" s="253"/>
      <c r="E2621" s="253"/>
      <c r="F2621" s="253"/>
      <c r="G2621" s="253"/>
      <c r="H2621" s="253"/>
      <c r="I2621" s="253"/>
      <c r="J2621" s="253"/>
      <c r="K2621" s="253"/>
      <c r="L2621" s="253"/>
      <c r="M2621" s="253"/>
      <c r="N2621" s="253"/>
      <c r="O2621" s="253"/>
      <c r="P2621" s="253"/>
      <c r="Q2621" s="253"/>
      <c r="R2621" s="253"/>
      <c r="S2621" s="253"/>
      <c r="T2621" s="253"/>
      <c r="U2621" s="253"/>
      <c r="V2621" s="253"/>
      <c r="W2621" s="253"/>
      <c r="X2621" s="253"/>
      <c r="Y2621" s="253"/>
      <c r="Z2621" s="253"/>
      <c r="AA2621" s="253"/>
      <c r="AB2621" s="253"/>
      <c r="AC2621" s="253"/>
      <c r="AD2621" s="253"/>
      <c r="AE2621" s="253"/>
      <c r="AF2621" s="253"/>
      <c r="AG2621" s="253"/>
      <c r="AH2621" s="253"/>
      <c r="AI2621" s="253"/>
      <c r="AP2621" s="313"/>
      <c r="AT2621" s="313"/>
    </row>
    <row r="2622" spans="1:46" s="312" customFormat="1" ht="15" customHeight="1" x14ac:dyDescent="0.25">
      <c r="A2622" s="297"/>
      <c r="B2622" s="297"/>
      <c r="C2622" s="253"/>
      <c r="D2622" s="253"/>
      <c r="E2622" s="253"/>
      <c r="F2622" s="253"/>
      <c r="G2622" s="253"/>
      <c r="H2622" s="253"/>
      <c r="I2622" s="253"/>
      <c r="J2622" s="253"/>
      <c r="K2622" s="253"/>
      <c r="L2622" s="253"/>
      <c r="M2622" s="253"/>
      <c r="N2622" s="253"/>
      <c r="O2622" s="253"/>
      <c r="P2622" s="253"/>
      <c r="Q2622" s="253"/>
      <c r="R2622" s="253"/>
      <c r="S2622" s="253"/>
      <c r="T2622" s="253"/>
      <c r="U2622" s="253"/>
      <c r="V2622" s="253"/>
      <c r="W2622" s="253"/>
      <c r="X2622" s="253"/>
      <c r="Y2622" s="253"/>
      <c r="Z2622" s="253"/>
      <c r="AA2622" s="253"/>
      <c r="AB2622" s="253"/>
      <c r="AC2622" s="253"/>
      <c r="AD2622" s="253"/>
      <c r="AE2622" s="253"/>
      <c r="AF2622" s="253"/>
      <c r="AG2622" s="253"/>
      <c r="AH2622" s="253"/>
      <c r="AI2622" s="253"/>
      <c r="AP2622" s="313"/>
      <c r="AT2622" s="313"/>
    </row>
    <row r="2623" spans="1:46" s="312" customFormat="1" ht="15" customHeight="1" x14ac:dyDescent="0.25">
      <c r="A2623" s="297"/>
      <c r="B2623" s="297"/>
      <c r="C2623" s="253"/>
      <c r="D2623" s="253"/>
      <c r="E2623" s="253"/>
      <c r="F2623" s="253"/>
      <c r="G2623" s="253"/>
      <c r="H2623" s="253"/>
      <c r="I2623" s="253"/>
      <c r="J2623" s="253"/>
      <c r="K2623" s="253"/>
      <c r="L2623" s="253"/>
      <c r="M2623" s="253"/>
      <c r="N2623" s="253"/>
      <c r="O2623" s="253"/>
      <c r="P2623" s="253"/>
      <c r="Q2623" s="253"/>
      <c r="R2623" s="253"/>
      <c r="S2623" s="253"/>
      <c r="T2623" s="253"/>
      <c r="U2623" s="253"/>
      <c r="V2623" s="253"/>
      <c r="W2623" s="253"/>
      <c r="X2623" s="253"/>
      <c r="Y2623" s="253"/>
      <c r="Z2623" s="253"/>
      <c r="AA2623" s="253"/>
      <c r="AB2623" s="253"/>
      <c r="AC2623" s="253"/>
      <c r="AD2623" s="253"/>
      <c r="AE2623" s="253"/>
      <c r="AF2623" s="253"/>
      <c r="AG2623" s="253"/>
      <c r="AH2623" s="253"/>
      <c r="AI2623" s="253"/>
      <c r="AP2623" s="313"/>
      <c r="AT2623" s="313"/>
    </row>
    <row r="2624" spans="1:46" s="312" customFormat="1" ht="15" customHeight="1" x14ac:dyDescent="0.25">
      <c r="A2624" s="297"/>
      <c r="B2624" s="297"/>
      <c r="C2624" s="253"/>
      <c r="D2624" s="253"/>
      <c r="E2624" s="253"/>
      <c r="F2624" s="253"/>
      <c r="G2624" s="253"/>
      <c r="H2624" s="253"/>
      <c r="I2624" s="253"/>
      <c r="J2624" s="253"/>
      <c r="K2624" s="253"/>
      <c r="L2624" s="253"/>
      <c r="M2624" s="253"/>
      <c r="N2624" s="253"/>
      <c r="O2624" s="253"/>
      <c r="P2624" s="253"/>
      <c r="Q2624" s="253"/>
      <c r="R2624" s="253"/>
      <c r="S2624" s="253"/>
      <c r="T2624" s="253"/>
      <c r="U2624" s="253"/>
      <c r="V2624" s="253"/>
      <c r="W2624" s="253"/>
      <c r="X2624" s="253"/>
      <c r="Y2624" s="253"/>
      <c r="Z2624" s="253"/>
      <c r="AA2624" s="253"/>
      <c r="AB2624" s="253"/>
      <c r="AC2624" s="253"/>
      <c r="AD2624" s="253"/>
      <c r="AE2624" s="253"/>
      <c r="AF2624" s="253"/>
      <c r="AG2624" s="253"/>
      <c r="AH2624" s="253"/>
      <c r="AI2624" s="253"/>
      <c r="AP2624" s="313"/>
      <c r="AT2624" s="313"/>
    </row>
    <row r="2625" spans="1:46" s="312" customFormat="1" ht="15" customHeight="1" x14ac:dyDescent="0.25">
      <c r="A2625" s="297"/>
      <c r="B2625" s="297"/>
      <c r="C2625" s="253"/>
      <c r="D2625" s="253"/>
      <c r="E2625" s="253"/>
      <c r="F2625" s="253"/>
      <c r="G2625" s="253"/>
      <c r="H2625" s="253"/>
      <c r="I2625" s="253"/>
      <c r="J2625" s="253"/>
      <c r="K2625" s="253"/>
      <c r="L2625" s="253"/>
      <c r="M2625" s="253"/>
      <c r="N2625" s="253"/>
      <c r="O2625" s="253"/>
      <c r="P2625" s="253"/>
      <c r="Q2625" s="253"/>
      <c r="R2625" s="253"/>
      <c r="S2625" s="253"/>
      <c r="T2625" s="253"/>
      <c r="U2625" s="253"/>
      <c r="V2625" s="253"/>
      <c r="W2625" s="253"/>
      <c r="X2625" s="253"/>
      <c r="Y2625" s="253"/>
      <c r="Z2625" s="253"/>
      <c r="AA2625" s="253"/>
      <c r="AB2625" s="253"/>
      <c r="AC2625" s="253"/>
      <c r="AD2625" s="253"/>
      <c r="AE2625" s="253"/>
      <c r="AF2625" s="253"/>
      <c r="AG2625" s="253"/>
      <c r="AH2625" s="253"/>
      <c r="AI2625" s="253"/>
      <c r="AP2625" s="313"/>
      <c r="AT2625" s="313"/>
    </row>
    <row r="2626" spans="1:46" s="312" customFormat="1" ht="15" customHeight="1" x14ac:dyDescent="0.25">
      <c r="A2626" s="297"/>
      <c r="B2626" s="297"/>
      <c r="C2626" s="253"/>
      <c r="D2626" s="253"/>
      <c r="E2626" s="253"/>
      <c r="F2626" s="253"/>
      <c r="G2626" s="253"/>
      <c r="H2626" s="253"/>
      <c r="I2626" s="253"/>
      <c r="J2626" s="253"/>
      <c r="K2626" s="253"/>
      <c r="L2626" s="253"/>
      <c r="M2626" s="253"/>
      <c r="N2626" s="253"/>
      <c r="O2626" s="253"/>
      <c r="P2626" s="253"/>
      <c r="Q2626" s="253"/>
      <c r="R2626" s="253"/>
      <c r="S2626" s="253"/>
      <c r="T2626" s="253"/>
      <c r="U2626" s="253"/>
      <c r="V2626" s="253"/>
      <c r="W2626" s="253"/>
      <c r="X2626" s="253"/>
      <c r="Y2626" s="253"/>
      <c r="Z2626" s="253"/>
      <c r="AA2626" s="253"/>
      <c r="AB2626" s="253"/>
      <c r="AC2626" s="253"/>
      <c r="AD2626" s="253"/>
      <c r="AE2626" s="253"/>
      <c r="AF2626" s="253"/>
      <c r="AG2626" s="253"/>
      <c r="AH2626" s="253"/>
      <c r="AI2626" s="253"/>
      <c r="AP2626" s="313"/>
      <c r="AT2626" s="313"/>
    </row>
    <row r="2627" spans="1:46" s="312" customFormat="1" ht="15" customHeight="1" x14ac:dyDescent="0.25">
      <c r="A2627" s="297"/>
      <c r="B2627" s="297"/>
      <c r="C2627" s="253"/>
      <c r="D2627" s="253"/>
      <c r="E2627" s="253"/>
      <c r="F2627" s="253"/>
      <c r="G2627" s="253"/>
      <c r="H2627" s="253"/>
      <c r="I2627" s="253"/>
      <c r="J2627" s="253"/>
      <c r="K2627" s="253"/>
      <c r="L2627" s="253"/>
      <c r="M2627" s="253"/>
      <c r="N2627" s="253"/>
      <c r="O2627" s="253"/>
      <c r="P2627" s="253"/>
      <c r="Q2627" s="253"/>
      <c r="R2627" s="253"/>
      <c r="S2627" s="253"/>
      <c r="T2627" s="253"/>
      <c r="U2627" s="253"/>
      <c r="V2627" s="253"/>
      <c r="W2627" s="253"/>
      <c r="X2627" s="253"/>
      <c r="Y2627" s="253"/>
      <c r="Z2627" s="253"/>
      <c r="AA2627" s="253"/>
      <c r="AB2627" s="253"/>
      <c r="AC2627" s="253"/>
      <c r="AD2627" s="253"/>
      <c r="AE2627" s="253"/>
      <c r="AF2627" s="253"/>
      <c r="AG2627" s="253"/>
      <c r="AH2627" s="253"/>
      <c r="AI2627" s="253"/>
      <c r="AP2627" s="313"/>
      <c r="AT2627" s="313"/>
    </row>
    <row r="2628" spans="1:46" s="312" customFormat="1" ht="15" customHeight="1" x14ac:dyDescent="0.25">
      <c r="A2628" s="297"/>
      <c r="B2628" s="297"/>
      <c r="C2628" s="253"/>
      <c r="D2628" s="253"/>
      <c r="E2628" s="253"/>
      <c r="F2628" s="253"/>
      <c r="G2628" s="253"/>
      <c r="H2628" s="253"/>
      <c r="I2628" s="253"/>
      <c r="J2628" s="253"/>
      <c r="K2628" s="253"/>
      <c r="L2628" s="253"/>
      <c r="M2628" s="253"/>
      <c r="N2628" s="253"/>
      <c r="O2628" s="253"/>
      <c r="P2628" s="253"/>
      <c r="Q2628" s="253"/>
      <c r="R2628" s="253"/>
      <c r="S2628" s="253"/>
      <c r="T2628" s="253"/>
      <c r="U2628" s="253"/>
      <c r="V2628" s="253"/>
      <c r="W2628" s="253"/>
      <c r="X2628" s="253"/>
      <c r="Y2628" s="253"/>
      <c r="Z2628" s="253"/>
      <c r="AA2628" s="253"/>
      <c r="AB2628" s="253"/>
      <c r="AC2628" s="253"/>
      <c r="AD2628" s="253"/>
      <c r="AE2628" s="253"/>
      <c r="AF2628" s="253"/>
      <c r="AG2628" s="253"/>
      <c r="AH2628" s="253"/>
      <c r="AI2628" s="253"/>
      <c r="AP2628" s="313"/>
      <c r="AT2628" s="313"/>
    </row>
    <row r="2629" spans="1:46" s="312" customFormat="1" ht="15" customHeight="1" x14ac:dyDescent="0.25">
      <c r="A2629" s="297"/>
      <c r="B2629" s="297"/>
      <c r="C2629" s="253"/>
      <c r="D2629" s="253"/>
      <c r="E2629" s="253"/>
      <c r="F2629" s="253"/>
      <c r="G2629" s="253"/>
      <c r="H2629" s="253"/>
      <c r="I2629" s="253"/>
      <c r="J2629" s="253"/>
      <c r="K2629" s="253"/>
      <c r="L2629" s="253"/>
      <c r="M2629" s="253"/>
      <c r="N2629" s="253"/>
      <c r="O2629" s="253"/>
      <c r="P2629" s="253"/>
      <c r="Q2629" s="253"/>
      <c r="R2629" s="253"/>
      <c r="S2629" s="253"/>
      <c r="T2629" s="253"/>
      <c r="U2629" s="253"/>
      <c r="V2629" s="253"/>
      <c r="W2629" s="253"/>
      <c r="X2629" s="253"/>
      <c r="Y2629" s="253"/>
      <c r="Z2629" s="253"/>
      <c r="AA2629" s="253"/>
      <c r="AB2629" s="253"/>
      <c r="AC2629" s="253"/>
      <c r="AD2629" s="253"/>
      <c r="AE2629" s="253"/>
      <c r="AF2629" s="253"/>
      <c r="AG2629" s="253"/>
      <c r="AH2629" s="253"/>
      <c r="AI2629" s="253"/>
      <c r="AP2629" s="313"/>
      <c r="AT2629" s="313"/>
    </row>
    <row r="2630" spans="1:46" s="312" customFormat="1" ht="15" customHeight="1" x14ac:dyDescent="0.25">
      <c r="A2630" s="297"/>
      <c r="B2630" s="297"/>
      <c r="C2630" s="253"/>
      <c r="D2630" s="253"/>
      <c r="E2630" s="253"/>
      <c r="F2630" s="253"/>
      <c r="G2630" s="253"/>
      <c r="H2630" s="253"/>
      <c r="I2630" s="253"/>
      <c r="J2630" s="253"/>
      <c r="K2630" s="253"/>
      <c r="L2630" s="253"/>
      <c r="M2630" s="253"/>
      <c r="N2630" s="253"/>
      <c r="O2630" s="253"/>
      <c r="P2630" s="253"/>
      <c r="Q2630" s="253"/>
      <c r="R2630" s="253"/>
      <c r="S2630" s="253"/>
      <c r="T2630" s="253"/>
      <c r="U2630" s="253"/>
      <c r="V2630" s="253"/>
      <c r="W2630" s="253"/>
      <c r="X2630" s="253"/>
      <c r="Y2630" s="253"/>
      <c r="Z2630" s="253"/>
      <c r="AA2630" s="253"/>
      <c r="AB2630" s="253"/>
      <c r="AC2630" s="253"/>
      <c r="AD2630" s="253"/>
      <c r="AE2630" s="253"/>
      <c r="AF2630" s="253"/>
      <c r="AG2630" s="253"/>
      <c r="AH2630" s="253"/>
      <c r="AI2630" s="253"/>
      <c r="AP2630" s="313"/>
      <c r="AT2630" s="313"/>
    </row>
    <row r="2631" spans="1:46" s="312" customFormat="1" ht="15" customHeight="1" x14ac:dyDescent="0.25">
      <c r="A2631" s="297"/>
      <c r="B2631" s="297"/>
      <c r="C2631" s="253"/>
      <c r="D2631" s="253"/>
      <c r="E2631" s="253"/>
      <c r="F2631" s="253"/>
      <c r="G2631" s="253"/>
      <c r="H2631" s="253"/>
      <c r="I2631" s="253"/>
      <c r="J2631" s="253"/>
      <c r="K2631" s="253"/>
      <c r="L2631" s="253"/>
      <c r="M2631" s="253"/>
      <c r="N2631" s="253"/>
      <c r="O2631" s="253"/>
      <c r="P2631" s="253"/>
      <c r="Q2631" s="253"/>
      <c r="R2631" s="253"/>
      <c r="S2631" s="253"/>
      <c r="T2631" s="253"/>
      <c r="U2631" s="253"/>
      <c r="V2631" s="253"/>
      <c r="W2631" s="253"/>
      <c r="X2631" s="253"/>
      <c r="Y2631" s="253"/>
      <c r="Z2631" s="253"/>
      <c r="AA2631" s="253"/>
      <c r="AB2631" s="253"/>
      <c r="AC2631" s="253"/>
      <c r="AD2631" s="253"/>
      <c r="AE2631" s="253"/>
      <c r="AF2631" s="253"/>
      <c r="AG2631" s="253"/>
      <c r="AH2631" s="253"/>
      <c r="AI2631" s="253"/>
      <c r="AP2631" s="313"/>
      <c r="AT2631" s="313"/>
    </row>
    <row r="2632" spans="1:46" s="312" customFormat="1" ht="15" customHeight="1" x14ac:dyDescent="0.25">
      <c r="A2632" s="297"/>
      <c r="B2632" s="297"/>
      <c r="C2632" s="253"/>
      <c r="D2632" s="253"/>
      <c r="E2632" s="253"/>
      <c r="F2632" s="253"/>
      <c r="G2632" s="253"/>
      <c r="H2632" s="253"/>
      <c r="I2632" s="253"/>
      <c r="J2632" s="253"/>
      <c r="K2632" s="253"/>
      <c r="L2632" s="253"/>
      <c r="M2632" s="253"/>
      <c r="N2632" s="253"/>
      <c r="O2632" s="253"/>
      <c r="P2632" s="253"/>
      <c r="Q2632" s="253"/>
      <c r="R2632" s="253"/>
      <c r="S2632" s="253"/>
      <c r="T2632" s="253"/>
      <c r="U2632" s="253"/>
      <c r="V2632" s="253"/>
      <c r="W2632" s="253"/>
      <c r="X2632" s="253"/>
      <c r="Y2632" s="253"/>
      <c r="Z2632" s="253"/>
      <c r="AA2632" s="253"/>
      <c r="AB2632" s="253"/>
      <c r="AC2632" s="253"/>
      <c r="AD2632" s="253"/>
      <c r="AE2632" s="253"/>
      <c r="AF2632" s="253"/>
      <c r="AG2632" s="253"/>
      <c r="AH2632" s="253"/>
      <c r="AI2632" s="253"/>
      <c r="AP2632" s="313"/>
      <c r="AT2632" s="313"/>
    </row>
    <row r="2633" spans="1:46" s="312" customFormat="1" ht="15" customHeight="1" x14ac:dyDescent="0.25">
      <c r="A2633" s="297"/>
      <c r="B2633" s="297"/>
      <c r="C2633" s="253"/>
      <c r="D2633" s="253"/>
      <c r="E2633" s="253"/>
      <c r="F2633" s="253"/>
      <c r="G2633" s="253"/>
      <c r="H2633" s="253"/>
      <c r="I2633" s="253"/>
      <c r="J2633" s="253"/>
      <c r="K2633" s="253"/>
      <c r="L2633" s="253"/>
      <c r="M2633" s="253"/>
      <c r="N2633" s="253"/>
      <c r="O2633" s="253"/>
      <c r="P2633" s="253"/>
      <c r="Q2633" s="253"/>
      <c r="R2633" s="253"/>
      <c r="S2633" s="253"/>
      <c r="T2633" s="253"/>
      <c r="U2633" s="253"/>
      <c r="V2633" s="253"/>
      <c r="W2633" s="253"/>
      <c r="X2633" s="253"/>
      <c r="Y2633" s="253"/>
      <c r="Z2633" s="253"/>
      <c r="AA2633" s="253"/>
      <c r="AB2633" s="253"/>
      <c r="AC2633" s="253"/>
      <c r="AD2633" s="253"/>
      <c r="AE2633" s="253"/>
      <c r="AF2633" s="253"/>
      <c r="AG2633" s="253"/>
      <c r="AH2633" s="253"/>
      <c r="AI2633" s="253"/>
      <c r="AP2633" s="313"/>
      <c r="AT2633" s="313"/>
    </row>
    <row r="2634" spans="1:46" s="312" customFormat="1" ht="15" customHeight="1" x14ac:dyDescent="0.25">
      <c r="A2634" s="297"/>
      <c r="B2634" s="297"/>
      <c r="C2634" s="253"/>
      <c r="D2634" s="253"/>
      <c r="E2634" s="253"/>
      <c r="F2634" s="253"/>
      <c r="G2634" s="253"/>
      <c r="H2634" s="253"/>
      <c r="I2634" s="253"/>
      <c r="J2634" s="253"/>
      <c r="K2634" s="253"/>
      <c r="L2634" s="253"/>
      <c r="M2634" s="253"/>
      <c r="N2634" s="253"/>
      <c r="O2634" s="253"/>
      <c r="P2634" s="253"/>
      <c r="Q2634" s="253"/>
      <c r="R2634" s="253"/>
      <c r="S2634" s="253"/>
      <c r="T2634" s="253"/>
      <c r="U2634" s="253"/>
      <c r="V2634" s="253"/>
      <c r="W2634" s="253"/>
      <c r="X2634" s="253"/>
      <c r="Y2634" s="253"/>
      <c r="Z2634" s="253"/>
      <c r="AA2634" s="253"/>
      <c r="AB2634" s="253"/>
      <c r="AC2634" s="253"/>
      <c r="AD2634" s="253"/>
      <c r="AE2634" s="253"/>
      <c r="AF2634" s="253"/>
      <c r="AG2634" s="253"/>
      <c r="AH2634" s="253"/>
      <c r="AI2634" s="253"/>
      <c r="AP2634" s="313"/>
      <c r="AT2634" s="313"/>
    </row>
    <row r="2635" spans="1:46" s="312" customFormat="1" ht="15" customHeight="1" x14ac:dyDescent="0.25">
      <c r="A2635" s="297"/>
      <c r="B2635" s="297"/>
      <c r="C2635" s="253"/>
      <c r="D2635" s="253"/>
      <c r="E2635" s="253"/>
      <c r="F2635" s="253"/>
      <c r="G2635" s="253"/>
      <c r="H2635" s="253"/>
      <c r="I2635" s="253"/>
      <c r="J2635" s="253"/>
      <c r="K2635" s="253"/>
      <c r="L2635" s="253"/>
      <c r="M2635" s="253"/>
      <c r="N2635" s="253"/>
      <c r="O2635" s="253"/>
      <c r="P2635" s="253"/>
      <c r="Q2635" s="253"/>
      <c r="R2635" s="253"/>
      <c r="S2635" s="253"/>
      <c r="T2635" s="253"/>
      <c r="U2635" s="253"/>
      <c r="V2635" s="253"/>
      <c r="W2635" s="253"/>
      <c r="X2635" s="253"/>
      <c r="Y2635" s="253"/>
      <c r="Z2635" s="253"/>
      <c r="AA2635" s="253"/>
      <c r="AB2635" s="253"/>
      <c r="AC2635" s="253"/>
      <c r="AD2635" s="253"/>
      <c r="AE2635" s="253"/>
      <c r="AF2635" s="253"/>
      <c r="AG2635" s="253"/>
      <c r="AH2635" s="253"/>
      <c r="AI2635" s="253"/>
      <c r="AP2635" s="313"/>
      <c r="AT2635" s="313"/>
    </row>
    <row r="2636" spans="1:46" s="312" customFormat="1" ht="15" customHeight="1" x14ac:dyDescent="0.25">
      <c r="A2636" s="297"/>
      <c r="B2636" s="297"/>
      <c r="C2636" s="253"/>
      <c r="D2636" s="253"/>
      <c r="E2636" s="253"/>
      <c r="F2636" s="253"/>
      <c r="G2636" s="253"/>
      <c r="H2636" s="253"/>
      <c r="I2636" s="253"/>
      <c r="J2636" s="253"/>
      <c r="K2636" s="253"/>
      <c r="L2636" s="253"/>
      <c r="M2636" s="253"/>
      <c r="N2636" s="253"/>
      <c r="O2636" s="253"/>
      <c r="P2636" s="253"/>
      <c r="Q2636" s="253"/>
      <c r="R2636" s="253"/>
      <c r="S2636" s="253"/>
      <c r="T2636" s="253"/>
      <c r="U2636" s="253"/>
      <c r="V2636" s="253"/>
      <c r="W2636" s="253"/>
      <c r="X2636" s="253"/>
      <c r="Y2636" s="253"/>
      <c r="Z2636" s="253"/>
      <c r="AA2636" s="253"/>
      <c r="AB2636" s="253"/>
      <c r="AC2636" s="253"/>
      <c r="AD2636" s="253"/>
      <c r="AE2636" s="253"/>
      <c r="AF2636" s="253"/>
      <c r="AG2636" s="253"/>
      <c r="AH2636" s="253"/>
      <c r="AI2636" s="253"/>
      <c r="AP2636" s="313"/>
      <c r="AT2636" s="313"/>
    </row>
    <row r="2637" spans="1:46" s="312" customFormat="1" ht="15" customHeight="1" x14ac:dyDescent="0.25">
      <c r="A2637" s="297"/>
      <c r="B2637" s="297"/>
      <c r="C2637" s="253"/>
      <c r="D2637" s="253"/>
      <c r="E2637" s="253"/>
      <c r="F2637" s="253"/>
      <c r="G2637" s="253"/>
      <c r="H2637" s="253"/>
      <c r="I2637" s="253"/>
      <c r="J2637" s="253"/>
      <c r="K2637" s="253"/>
      <c r="L2637" s="253"/>
      <c r="M2637" s="253"/>
      <c r="N2637" s="253"/>
      <c r="O2637" s="253"/>
      <c r="P2637" s="253"/>
      <c r="Q2637" s="253"/>
      <c r="R2637" s="253"/>
      <c r="S2637" s="253"/>
      <c r="T2637" s="253"/>
      <c r="U2637" s="253"/>
      <c r="V2637" s="253"/>
      <c r="W2637" s="253"/>
      <c r="X2637" s="253"/>
      <c r="Y2637" s="253"/>
      <c r="Z2637" s="253"/>
      <c r="AA2637" s="253"/>
      <c r="AB2637" s="253"/>
      <c r="AC2637" s="253"/>
      <c r="AD2637" s="253"/>
      <c r="AE2637" s="253"/>
      <c r="AF2637" s="253"/>
      <c r="AG2637" s="253"/>
      <c r="AH2637" s="253"/>
      <c r="AI2637" s="253"/>
      <c r="AP2637" s="313"/>
      <c r="AT2637" s="313"/>
    </row>
    <row r="2638" spans="1:46" s="312" customFormat="1" ht="15" customHeight="1" x14ac:dyDescent="0.25">
      <c r="A2638" s="297"/>
      <c r="B2638" s="297"/>
      <c r="C2638" s="253"/>
      <c r="D2638" s="253"/>
      <c r="E2638" s="253"/>
      <c r="F2638" s="253"/>
      <c r="G2638" s="253"/>
      <c r="H2638" s="253"/>
      <c r="I2638" s="253"/>
      <c r="J2638" s="253"/>
      <c r="K2638" s="253"/>
      <c r="L2638" s="253"/>
      <c r="M2638" s="253"/>
      <c r="N2638" s="253"/>
      <c r="O2638" s="253"/>
      <c r="P2638" s="253"/>
      <c r="Q2638" s="253"/>
      <c r="R2638" s="253"/>
      <c r="S2638" s="253"/>
      <c r="T2638" s="253"/>
      <c r="U2638" s="253"/>
      <c r="V2638" s="253"/>
      <c r="W2638" s="253"/>
      <c r="X2638" s="253"/>
      <c r="Y2638" s="253"/>
      <c r="Z2638" s="253"/>
      <c r="AA2638" s="253"/>
      <c r="AB2638" s="253"/>
      <c r="AC2638" s="253"/>
      <c r="AD2638" s="253"/>
      <c r="AE2638" s="253"/>
      <c r="AF2638" s="253"/>
      <c r="AG2638" s="253"/>
      <c r="AH2638" s="253"/>
      <c r="AI2638" s="253"/>
      <c r="AP2638" s="313"/>
      <c r="AT2638" s="313"/>
    </row>
    <row r="2639" spans="1:46" s="312" customFormat="1" ht="15" customHeight="1" x14ac:dyDescent="0.25">
      <c r="A2639" s="297"/>
      <c r="B2639" s="297"/>
      <c r="C2639" s="253"/>
      <c r="D2639" s="253"/>
      <c r="E2639" s="253"/>
      <c r="F2639" s="253"/>
      <c r="G2639" s="253"/>
      <c r="H2639" s="253"/>
      <c r="I2639" s="253"/>
      <c r="J2639" s="253"/>
      <c r="K2639" s="253"/>
      <c r="L2639" s="253"/>
      <c r="M2639" s="253"/>
      <c r="N2639" s="253"/>
      <c r="O2639" s="253"/>
      <c r="P2639" s="253"/>
      <c r="Q2639" s="253"/>
      <c r="R2639" s="253"/>
      <c r="S2639" s="253"/>
      <c r="T2639" s="253"/>
      <c r="U2639" s="253"/>
      <c r="V2639" s="253"/>
      <c r="W2639" s="253"/>
      <c r="X2639" s="253"/>
      <c r="Y2639" s="253"/>
      <c r="Z2639" s="253"/>
      <c r="AA2639" s="253"/>
      <c r="AB2639" s="253"/>
      <c r="AC2639" s="253"/>
      <c r="AD2639" s="253"/>
      <c r="AE2639" s="253"/>
      <c r="AF2639" s="253"/>
      <c r="AG2639" s="253"/>
      <c r="AH2639" s="253"/>
      <c r="AI2639" s="253"/>
      <c r="AP2639" s="313"/>
      <c r="AT2639" s="313"/>
    </row>
    <row r="2640" spans="1:46" s="312" customFormat="1" ht="15" customHeight="1" x14ac:dyDescent="0.25">
      <c r="A2640" s="297"/>
      <c r="B2640" s="297"/>
      <c r="C2640" s="253"/>
      <c r="D2640" s="253"/>
      <c r="E2640" s="253"/>
      <c r="F2640" s="253"/>
      <c r="G2640" s="253"/>
      <c r="H2640" s="253"/>
      <c r="I2640" s="253"/>
      <c r="J2640" s="253"/>
      <c r="K2640" s="253"/>
      <c r="L2640" s="253"/>
      <c r="M2640" s="253"/>
      <c r="N2640" s="253"/>
      <c r="O2640" s="253"/>
      <c r="P2640" s="253"/>
      <c r="Q2640" s="253"/>
      <c r="R2640" s="253"/>
      <c r="S2640" s="253"/>
      <c r="T2640" s="253"/>
      <c r="U2640" s="253"/>
      <c r="V2640" s="253"/>
      <c r="W2640" s="253"/>
      <c r="X2640" s="253"/>
      <c r="Y2640" s="253"/>
      <c r="Z2640" s="253"/>
      <c r="AA2640" s="253"/>
      <c r="AB2640" s="253"/>
      <c r="AC2640" s="253"/>
      <c r="AD2640" s="253"/>
      <c r="AE2640" s="253"/>
      <c r="AF2640" s="253"/>
      <c r="AG2640" s="253"/>
      <c r="AH2640" s="253"/>
      <c r="AI2640" s="253"/>
      <c r="AP2640" s="313"/>
      <c r="AT2640" s="313"/>
    </row>
    <row r="2641" spans="1:46" s="312" customFormat="1" ht="15" customHeight="1" x14ac:dyDescent="0.25">
      <c r="A2641" s="297"/>
      <c r="B2641" s="297"/>
      <c r="C2641" s="253"/>
      <c r="D2641" s="253"/>
      <c r="E2641" s="253"/>
      <c r="F2641" s="253"/>
      <c r="G2641" s="253"/>
      <c r="H2641" s="253"/>
      <c r="I2641" s="253"/>
      <c r="J2641" s="253"/>
      <c r="K2641" s="253"/>
      <c r="L2641" s="253"/>
      <c r="M2641" s="253"/>
      <c r="N2641" s="253"/>
      <c r="O2641" s="253"/>
      <c r="P2641" s="253"/>
      <c r="Q2641" s="253"/>
      <c r="R2641" s="253"/>
      <c r="S2641" s="253"/>
      <c r="T2641" s="253"/>
      <c r="U2641" s="253"/>
      <c r="V2641" s="253"/>
      <c r="W2641" s="253"/>
      <c r="X2641" s="253"/>
      <c r="Y2641" s="253"/>
      <c r="Z2641" s="253"/>
      <c r="AA2641" s="253"/>
      <c r="AB2641" s="253"/>
      <c r="AC2641" s="253"/>
      <c r="AD2641" s="253"/>
      <c r="AE2641" s="253"/>
      <c r="AF2641" s="253"/>
      <c r="AG2641" s="253"/>
      <c r="AH2641" s="253"/>
      <c r="AI2641" s="253"/>
      <c r="AP2641" s="313"/>
      <c r="AT2641" s="313"/>
    </row>
    <row r="2642" spans="1:46" s="312" customFormat="1" ht="15" customHeight="1" x14ac:dyDescent="0.25">
      <c r="A2642" s="297"/>
      <c r="B2642" s="297"/>
      <c r="C2642" s="253"/>
      <c r="D2642" s="253"/>
      <c r="E2642" s="253"/>
      <c r="F2642" s="253"/>
      <c r="G2642" s="253"/>
      <c r="H2642" s="253"/>
      <c r="I2642" s="253"/>
      <c r="J2642" s="253"/>
      <c r="K2642" s="253"/>
      <c r="L2642" s="253"/>
      <c r="M2642" s="253"/>
      <c r="N2642" s="253"/>
      <c r="O2642" s="253"/>
      <c r="P2642" s="253"/>
      <c r="Q2642" s="253"/>
      <c r="R2642" s="253"/>
      <c r="S2642" s="253"/>
      <c r="T2642" s="253"/>
      <c r="U2642" s="253"/>
      <c r="V2642" s="253"/>
      <c r="W2642" s="253"/>
      <c r="X2642" s="253"/>
      <c r="Y2642" s="253"/>
      <c r="Z2642" s="253"/>
      <c r="AA2642" s="253"/>
      <c r="AB2642" s="253"/>
      <c r="AC2642" s="253"/>
      <c r="AD2642" s="253"/>
      <c r="AE2642" s="253"/>
      <c r="AF2642" s="253"/>
      <c r="AG2642" s="253"/>
      <c r="AH2642" s="253"/>
      <c r="AI2642" s="253"/>
      <c r="AP2642" s="313"/>
      <c r="AT2642" s="313"/>
    </row>
    <row r="2643" spans="1:46" s="312" customFormat="1" ht="15" customHeight="1" x14ac:dyDescent="0.25">
      <c r="A2643" s="297"/>
      <c r="B2643" s="297"/>
      <c r="C2643" s="253"/>
      <c r="D2643" s="253"/>
      <c r="E2643" s="253"/>
      <c r="F2643" s="253"/>
      <c r="G2643" s="253"/>
      <c r="H2643" s="253"/>
      <c r="I2643" s="253"/>
      <c r="J2643" s="253"/>
      <c r="K2643" s="253"/>
      <c r="L2643" s="253"/>
      <c r="M2643" s="253"/>
      <c r="N2643" s="253"/>
      <c r="O2643" s="253"/>
      <c r="P2643" s="253"/>
      <c r="Q2643" s="253"/>
      <c r="R2643" s="253"/>
      <c r="S2643" s="253"/>
      <c r="T2643" s="253"/>
      <c r="U2643" s="253"/>
      <c r="V2643" s="253"/>
      <c r="W2643" s="253"/>
      <c r="X2643" s="253"/>
      <c r="Y2643" s="253"/>
      <c r="Z2643" s="253"/>
      <c r="AA2643" s="253"/>
      <c r="AB2643" s="253"/>
      <c r="AC2643" s="253"/>
      <c r="AD2643" s="253"/>
      <c r="AE2643" s="253"/>
      <c r="AF2643" s="253"/>
      <c r="AG2643" s="253"/>
      <c r="AH2643" s="253"/>
      <c r="AI2643" s="253"/>
      <c r="AP2643" s="313"/>
      <c r="AT2643" s="313"/>
    </row>
    <row r="2644" spans="1:46" s="312" customFormat="1" ht="15" customHeight="1" x14ac:dyDescent="0.25">
      <c r="A2644" s="297"/>
      <c r="B2644" s="297"/>
      <c r="C2644" s="253"/>
      <c r="D2644" s="253"/>
      <c r="E2644" s="253"/>
      <c r="F2644" s="253"/>
      <c r="G2644" s="253"/>
      <c r="H2644" s="253"/>
      <c r="I2644" s="253"/>
      <c r="J2644" s="253"/>
      <c r="K2644" s="253"/>
      <c r="L2644" s="253"/>
      <c r="M2644" s="253"/>
      <c r="N2644" s="253"/>
      <c r="O2644" s="253"/>
      <c r="P2644" s="253"/>
      <c r="Q2644" s="253"/>
      <c r="R2644" s="253"/>
      <c r="S2644" s="253"/>
      <c r="T2644" s="253"/>
      <c r="U2644" s="253"/>
      <c r="V2644" s="253"/>
      <c r="W2644" s="253"/>
      <c r="X2644" s="253"/>
      <c r="Y2644" s="253"/>
      <c r="Z2644" s="253"/>
      <c r="AA2644" s="253"/>
      <c r="AB2644" s="253"/>
      <c r="AC2644" s="253"/>
      <c r="AD2644" s="253"/>
      <c r="AE2644" s="253"/>
      <c r="AF2644" s="253"/>
      <c r="AG2644" s="253"/>
      <c r="AH2644" s="253"/>
      <c r="AI2644" s="253"/>
      <c r="AP2644" s="313"/>
      <c r="AT2644" s="313"/>
    </row>
    <row r="2645" spans="1:46" s="312" customFormat="1" ht="15" customHeight="1" x14ac:dyDescent="0.25">
      <c r="A2645" s="297"/>
      <c r="B2645" s="297"/>
      <c r="C2645" s="253"/>
      <c r="D2645" s="253"/>
      <c r="E2645" s="253"/>
      <c r="F2645" s="253"/>
      <c r="G2645" s="253"/>
      <c r="H2645" s="253"/>
      <c r="I2645" s="253"/>
      <c r="J2645" s="253"/>
      <c r="K2645" s="253"/>
      <c r="L2645" s="253"/>
      <c r="M2645" s="253"/>
      <c r="N2645" s="253"/>
      <c r="O2645" s="253"/>
      <c r="P2645" s="253"/>
      <c r="Q2645" s="253"/>
      <c r="R2645" s="253"/>
      <c r="S2645" s="253"/>
      <c r="T2645" s="253"/>
      <c r="U2645" s="253"/>
      <c r="V2645" s="253"/>
      <c r="W2645" s="253"/>
      <c r="X2645" s="253"/>
      <c r="Y2645" s="253"/>
      <c r="Z2645" s="253"/>
      <c r="AA2645" s="253"/>
      <c r="AB2645" s="253"/>
      <c r="AC2645" s="253"/>
      <c r="AD2645" s="253"/>
      <c r="AE2645" s="253"/>
      <c r="AF2645" s="253"/>
      <c r="AG2645" s="253"/>
      <c r="AH2645" s="253"/>
      <c r="AI2645" s="253"/>
      <c r="AP2645" s="313"/>
      <c r="AT2645" s="313"/>
    </row>
    <row r="2646" spans="1:46" s="312" customFormat="1" ht="15" customHeight="1" x14ac:dyDescent="0.25">
      <c r="A2646" s="297"/>
      <c r="B2646" s="297"/>
      <c r="C2646" s="253"/>
      <c r="D2646" s="253"/>
      <c r="E2646" s="253"/>
      <c r="F2646" s="253"/>
      <c r="G2646" s="253"/>
      <c r="H2646" s="253"/>
      <c r="I2646" s="253"/>
      <c r="J2646" s="253"/>
      <c r="K2646" s="253"/>
      <c r="L2646" s="253"/>
      <c r="M2646" s="253"/>
      <c r="N2646" s="253"/>
      <c r="O2646" s="253"/>
      <c r="P2646" s="253"/>
      <c r="Q2646" s="253"/>
      <c r="R2646" s="253"/>
      <c r="S2646" s="253"/>
      <c r="T2646" s="253"/>
      <c r="U2646" s="253"/>
      <c r="V2646" s="253"/>
      <c r="W2646" s="253"/>
      <c r="X2646" s="253"/>
      <c r="Y2646" s="253"/>
      <c r="Z2646" s="253"/>
      <c r="AA2646" s="253"/>
      <c r="AB2646" s="253"/>
      <c r="AC2646" s="253"/>
      <c r="AD2646" s="253"/>
      <c r="AE2646" s="253"/>
      <c r="AF2646" s="253"/>
      <c r="AG2646" s="253"/>
      <c r="AH2646" s="253"/>
      <c r="AI2646" s="253"/>
      <c r="AP2646" s="313"/>
      <c r="AT2646" s="313"/>
    </row>
    <row r="2647" spans="1:46" s="312" customFormat="1" ht="15" customHeight="1" x14ac:dyDescent="0.25">
      <c r="A2647" s="297"/>
      <c r="B2647" s="297"/>
      <c r="C2647" s="253"/>
      <c r="D2647" s="253"/>
      <c r="E2647" s="253"/>
      <c r="F2647" s="253"/>
      <c r="G2647" s="253"/>
      <c r="H2647" s="253"/>
      <c r="I2647" s="253"/>
      <c r="J2647" s="253"/>
      <c r="K2647" s="253"/>
      <c r="L2647" s="253"/>
      <c r="M2647" s="253"/>
      <c r="N2647" s="253"/>
      <c r="O2647" s="253"/>
      <c r="P2647" s="253"/>
      <c r="Q2647" s="253"/>
      <c r="R2647" s="253"/>
      <c r="S2647" s="253"/>
      <c r="T2647" s="253"/>
      <c r="U2647" s="253"/>
      <c r="V2647" s="253"/>
      <c r="W2647" s="253"/>
      <c r="X2647" s="253"/>
      <c r="Y2647" s="253"/>
      <c r="Z2647" s="253"/>
      <c r="AA2647" s="253"/>
      <c r="AB2647" s="253"/>
      <c r="AC2647" s="253"/>
      <c r="AD2647" s="253"/>
      <c r="AE2647" s="253"/>
      <c r="AF2647" s="253"/>
      <c r="AG2647" s="253"/>
      <c r="AH2647" s="253"/>
      <c r="AI2647" s="253"/>
      <c r="AP2647" s="313"/>
      <c r="AT2647" s="313"/>
    </row>
    <row r="2648" spans="1:46" s="312" customFormat="1" ht="15" customHeight="1" x14ac:dyDescent="0.25">
      <c r="A2648" s="297"/>
      <c r="B2648" s="297"/>
      <c r="C2648" s="253"/>
      <c r="D2648" s="253"/>
      <c r="E2648" s="253"/>
      <c r="F2648" s="253"/>
      <c r="G2648" s="253"/>
      <c r="H2648" s="253"/>
      <c r="I2648" s="253"/>
      <c r="J2648" s="253"/>
      <c r="K2648" s="253"/>
      <c r="L2648" s="253"/>
      <c r="M2648" s="253"/>
      <c r="N2648" s="253"/>
      <c r="O2648" s="253"/>
      <c r="P2648" s="253"/>
      <c r="Q2648" s="253"/>
      <c r="R2648" s="253"/>
      <c r="S2648" s="253"/>
      <c r="T2648" s="253"/>
      <c r="U2648" s="253"/>
      <c r="V2648" s="253"/>
      <c r="W2648" s="253"/>
      <c r="X2648" s="253"/>
      <c r="Y2648" s="253"/>
      <c r="Z2648" s="253"/>
      <c r="AA2648" s="253"/>
      <c r="AB2648" s="253"/>
      <c r="AC2648" s="253"/>
      <c r="AD2648" s="253"/>
      <c r="AE2648" s="253"/>
      <c r="AF2648" s="253"/>
      <c r="AG2648" s="253"/>
      <c r="AH2648" s="253"/>
      <c r="AI2648" s="253"/>
      <c r="AP2648" s="313"/>
      <c r="AT2648" s="313"/>
    </row>
    <row r="2649" spans="1:46" s="312" customFormat="1" ht="15" customHeight="1" x14ac:dyDescent="0.25">
      <c r="A2649" s="297"/>
      <c r="B2649" s="297"/>
      <c r="C2649" s="253"/>
      <c r="D2649" s="253"/>
      <c r="E2649" s="253"/>
      <c r="F2649" s="253"/>
      <c r="G2649" s="253"/>
      <c r="H2649" s="253"/>
      <c r="I2649" s="253"/>
      <c r="J2649" s="253"/>
      <c r="K2649" s="253"/>
      <c r="L2649" s="253"/>
      <c r="M2649" s="253"/>
      <c r="N2649" s="253"/>
      <c r="O2649" s="253"/>
      <c r="P2649" s="253"/>
      <c r="Q2649" s="253"/>
      <c r="R2649" s="253"/>
      <c r="S2649" s="253"/>
      <c r="T2649" s="253"/>
      <c r="U2649" s="253"/>
      <c r="V2649" s="253"/>
      <c r="W2649" s="253"/>
      <c r="X2649" s="253"/>
      <c r="Y2649" s="253"/>
      <c r="Z2649" s="253"/>
      <c r="AA2649" s="253"/>
      <c r="AB2649" s="253"/>
      <c r="AC2649" s="253"/>
      <c r="AD2649" s="253"/>
      <c r="AE2649" s="253"/>
      <c r="AF2649" s="253"/>
      <c r="AG2649" s="253"/>
      <c r="AH2649" s="253"/>
      <c r="AI2649" s="253"/>
      <c r="AP2649" s="313"/>
      <c r="AT2649" s="313"/>
    </row>
    <row r="2650" spans="1:46" s="312" customFormat="1" ht="15" customHeight="1" x14ac:dyDescent="0.25">
      <c r="A2650" s="297"/>
      <c r="B2650" s="297"/>
      <c r="C2650" s="253"/>
      <c r="D2650" s="253"/>
      <c r="E2650" s="253"/>
      <c r="F2650" s="253"/>
      <c r="G2650" s="253"/>
      <c r="H2650" s="253"/>
      <c r="I2650" s="253"/>
      <c r="J2650" s="253"/>
      <c r="K2650" s="253"/>
      <c r="L2650" s="253"/>
      <c r="M2650" s="253"/>
      <c r="N2650" s="253"/>
      <c r="O2650" s="253"/>
      <c r="P2650" s="253"/>
      <c r="Q2650" s="253"/>
      <c r="R2650" s="253"/>
      <c r="S2650" s="253"/>
      <c r="T2650" s="253"/>
      <c r="U2650" s="253"/>
      <c r="V2650" s="253"/>
      <c r="W2650" s="253"/>
      <c r="X2650" s="253"/>
      <c r="Y2650" s="253"/>
      <c r="Z2650" s="253"/>
      <c r="AA2650" s="253"/>
      <c r="AB2650" s="253"/>
      <c r="AC2650" s="253"/>
      <c r="AD2650" s="253"/>
      <c r="AE2650" s="253"/>
      <c r="AF2650" s="253"/>
      <c r="AG2650" s="253"/>
      <c r="AH2650" s="253"/>
      <c r="AI2650" s="253"/>
      <c r="AP2650" s="313"/>
      <c r="AT2650" s="313"/>
    </row>
    <row r="2651" spans="1:46" s="312" customFormat="1" ht="15" customHeight="1" x14ac:dyDescent="0.25">
      <c r="A2651" s="297"/>
      <c r="B2651" s="297"/>
      <c r="C2651" s="253"/>
      <c r="D2651" s="253"/>
      <c r="E2651" s="253"/>
      <c r="F2651" s="253"/>
      <c r="G2651" s="253"/>
      <c r="H2651" s="253"/>
      <c r="I2651" s="253"/>
      <c r="J2651" s="253"/>
      <c r="K2651" s="253"/>
      <c r="L2651" s="253"/>
      <c r="M2651" s="253"/>
      <c r="N2651" s="253"/>
      <c r="O2651" s="253"/>
      <c r="P2651" s="253"/>
      <c r="Q2651" s="253"/>
      <c r="R2651" s="253"/>
      <c r="S2651" s="253"/>
      <c r="T2651" s="253"/>
      <c r="U2651" s="253"/>
      <c r="V2651" s="253"/>
      <c r="W2651" s="253"/>
      <c r="X2651" s="253"/>
      <c r="Y2651" s="253"/>
      <c r="Z2651" s="253"/>
      <c r="AA2651" s="253"/>
      <c r="AB2651" s="253"/>
      <c r="AC2651" s="253"/>
      <c r="AD2651" s="253"/>
      <c r="AE2651" s="253"/>
      <c r="AF2651" s="253"/>
      <c r="AG2651" s="253"/>
      <c r="AH2651" s="253"/>
      <c r="AI2651" s="253"/>
      <c r="AP2651" s="313"/>
      <c r="AT2651" s="313"/>
    </row>
    <row r="2652" spans="1:46" s="312" customFormat="1" ht="15" customHeight="1" x14ac:dyDescent="0.25">
      <c r="A2652" s="297"/>
      <c r="B2652" s="297"/>
      <c r="C2652" s="253"/>
      <c r="D2652" s="253"/>
      <c r="E2652" s="253"/>
      <c r="F2652" s="253"/>
      <c r="G2652" s="253"/>
      <c r="H2652" s="253"/>
      <c r="I2652" s="253"/>
      <c r="J2652" s="253"/>
      <c r="K2652" s="253"/>
      <c r="L2652" s="253"/>
      <c r="M2652" s="253"/>
      <c r="N2652" s="253"/>
      <c r="O2652" s="253"/>
      <c r="P2652" s="253"/>
      <c r="Q2652" s="253"/>
      <c r="R2652" s="253"/>
      <c r="S2652" s="253"/>
      <c r="T2652" s="253"/>
      <c r="U2652" s="253"/>
      <c r="V2652" s="253"/>
      <c r="W2652" s="253"/>
      <c r="X2652" s="253"/>
      <c r="Y2652" s="253"/>
      <c r="Z2652" s="253"/>
      <c r="AA2652" s="253"/>
      <c r="AB2652" s="253"/>
      <c r="AC2652" s="253"/>
      <c r="AD2652" s="253"/>
      <c r="AE2652" s="253"/>
      <c r="AF2652" s="253"/>
      <c r="AG2652" s="253"/>
      <c r="AH2652" s="253"/>
      <c r="AI2652" s="253"/>
      <c r="AP2652" s="313"/>
      <c r="AT2652" s="313"/>
    </row>
    <row r="2653" spans="1:46" s="312" customFormat="1" ht="15" customHeight="1" x14ac:dyDescent="0.25">
      <c r="A2653" s="297"/>
      <c r="B2653" s="297"/>
      <c r="C2653" s="253"/>
      <c r="D2653" s="253"/>
      <c r="E2653" s="253"/>
      <c r="F2653" s="253"/>
      <c r="G2653" s="253"/>
      <c r="H2653" s="253"/>
      <c r="I2653" s="253"/>
      <c r="J2653" s="253"/>
      <c r="K2653" s="253"/>
      <c r="L2653" s="253"/>
      <c r="M2653" s="253"/>
      <c r="N2653" s="253"/>
      <c r="O2653" s="253"/>
      <c r="P2653" s="253"/>
      <c r="Q2653" s="253"/>
      <c r="R2653" s="253"/>
      <c r="S2653" s="253"/>
      <c r="T2653" s="253"/>
      <c r="U2653" s="253"/>
      <c r="V2653" s="253"/>
      <c r="W2653" s="253"/>
      <c r="X2653" s="253"/>
      <c r="Y2653" s="253"/>
      <c r="Z2653" s="253"/>
      <c r="AA2653" s="253"/>
      <c r="AB2653" s="253"/>
      <c r="AC2653" s="253"/>
      <c r="AD2653" s="253"/>
      <c r="AE2653" s="253"/>
      <c r="AF2653" s="253"/>
      <c r="AG2653" s="253"/>
      <c r="AH2653" s="253"/>
      <c r="AI2653" s="253"/>
      <c r="AP2653" s="313"/>
      <c r="AT2653" s="313"/>
    </row>
    <row r="2654" spans="1:46" s="312" customFormat="1" ht="15" customHeight="1" x14ac:dyDescent="0.25">
      <c r="A2654" s="297"/>
      <c r="B2654" s="297"/>
      <c r="C2654" s="253"/>
      <c r="D2654" s="253"/>
      <c r="E2654" s="253"/>
      <c r="F2654" s="253"/>
      <c r="G2654" s="253"/>
      <c r="H2654" s="253"/>
      <c r="I2654" s="253"/>
      <c r="J2654" s="253"/>
      <c r="K2654" s="253"/>
      <c r="L2654" s="253"/>
      <c r="M2654" s="253"/>
      <c r="N2654" s="253"/>
      <c r="O2654" s="253"/>
      <c r="P2654" s="253"/>
      <c r="Q2654" s="253"/>
      <c r="R2654" s="253"/>
      <c r="S2654" s="253"/>
      <c r="T2654" s="253"/>
      <c r="U2654" s="253"/>
      <c r="V2654" s="253"/>
      <c r="W2654" s="253"/>
      <c r="X2654" s="253"/>
      <c r="Y2654" s="253"/>
      <c r="Z2654" s="253"/>
      <c r="AA2654" s="253"/>
      <c r="AB2654" s="253"/>
      <c r="AC2654" s="253"/>
      <c r="AD2654" s="253"/>
      <c r="AE2654" s="253"/>
      <c r="AF2654" s="253"/>
      <c r="AG2654" s="253"/>
      <c r="AH2654" s="253"/>
      <c r="AI2654" s="253"/>
      <c r="AP2654" s="313"/>
      <c r="AT2654" s="313"/>
    </row>
    <row r="2655" spans="1:46" s="312" customFormat="1" ht="15" customHeight="1" x14ac:dyDescent="0.25">
      <c r="A2655" s="297"/>
      <c r="B2655" s="297"/>
      <c r="C2655" s="253"/>
      <c r="D2655" s="253"/>
      <c r="E2655" s="253"/>
      <c r="F2655" s="253"/>
      <c r="G2655" s="253"/>
      <c r="H2655" s="253"/>
      <c r="I2655" s="253"/>
      <c r="J2655" s="253"/>
      <c r="K2655" s="253"/>
      <c r="L2655" s="253"/>
      <c r="M2655" s="253"/>
      <c r="N2655" s="253"/>
      <c r="O2655" s="253"/>
      <c r="P2655" s="253"/>
      <c r="Q2655" s="253"/>
      <c r="R2655" s="253"/>
      <c r="S2655" s="253"/>
      <c r="T2655" s="253"/>
      <c r="U2655" s="253"/>
      <c r="V2655" s="253"/>
      <c r="W2655" s="253"/>
      <c r="X2655" s="253"/>
      <c r="Y2655" s="253"/>
      <c r="Z2655" s="253"/>
      <c r="AA2655" s="253"/>
      <c r="AB2655" s="253"/>
      <c r="AC2655" s="253"/>
      <c r="AD2655" s="253"/>
      <c r="AE2655" s="253"/>
      <c r="AF2655" s="253"/>
      <c r="AG2655" s="253"/>
      <c r="AH2655" s="253"/>
      <c r="AI2655" s="253"/>
      <c r="AP2655" s="313"/>
      <c r="AT2655" s="313"/>
    </row>
    <row r="2656" spans="1:46" s="312" customFormat="1" ht="15" customHeight="1" x14ac:dyDescent="0.25">
      <c r="A2656" s="297"/>
      <c r="B2656" s="297"/>
      <c r="C2656" s="253"/>
      <c r="D2656" s="253"/>
      <c r="E2656" s="253"/>
      <c r="F2656" s="253"/>
      <c r="G2656" s="253"/>
      <c r="H2656" s="253"/>
      <c r="I2656" s="253"/>
      <c r="J2656" s="253"/>
      <c r="K2656" s="253"/>
      <c r="L2656" s="253"/>
      <c r="M2656" s="253"/>
      <c r="N2656" s="253"/>
      <c r="O2656" s="253"/>
      <c r="P2656" s="253"/>
      <c r="Q2656" s="253"/>
      <c r="R2656" s="253"/>
      <c r="S2656" s="253"/>
      <c r="T2656" s="253"/>
      <c r="U2656" s="253"/>
      <c r="V2656" s="253"/>
      <c r="W2656" s="253"/>
      <c r="X2656" s="253"/>
      <c r="Y2656" s="253"/>
      <c r="Z2656" s="253"/>
      <c r="AA2656" s="253"/>
      <c r="AB2656" s="253"/>
      <c r="AC2656" s="253"/>
      <c r="AD2656" s="253"/>
      <c r="AE2656" s="253"/>
      <c r="AF2656" s="253"/>
      <c r="AG2656" s="253"/>
      <c r="AH2656" s="253"/>
      <c r="AI2656" s="253"/>
      <c r="AP2656" s="313"/>
      <c r="AT2656" s="313"/>
    </row>
    <row r="2657" spans="1:46" s="312" customFormat="1" ht="15" customHeight="1" x14ac:dyDescent="0.25">
      <c r="A2657" s="297"/>
      <c r="B2657" s="297"/>
      <c r="C2657" s="253"/>
      <c r="D2657" s="253"/>
      <c r="E2657" s="253"/>
      <c r="F2657" s="253"/>
      <c r="G2657" s="253"/>
      <c r="H2657" s="253"/>
      <c r="I2657" s="253"/>
      <c r="J2657" s="253"/>
      <c r="K2657" s="253"/>
      <c r="L2657" s="253"/>
      <c r="M2657" s="253"/>
      <c r="N2657" s="253"/>
      <c r="O2657" s="253"/>
      <c r="P2657" s="253"/>
      <c r="Q2657" s="253"/>
      <c r="R2657" s="253"/>
      <c r="S2657" s="253"/>
      <c r="T2657" s="253"/>
      <c r="U2657" s="253"/>
      <c r="V2657" s="253"/>
      <c r="W2657" s="253"/>
      <c r="X2657" s="253"/>
      <c r="Y2657" s="253"/>
      <c r="Z2657" s="253"/>
      <c r="AA2657" s="253"/>
      <c r="AB2657" s="253"/>
      <c r="AC2657" s="253"/>
      <c r="AD2657" s="253"/>
      <c r="AE2657" s="253"/>
      <c r="AF2657" s="253"/>
      <c r="AG2657" s="253"/>
      <c r="AH2657" s="253"/>
      <c r="AI2657" s="253"/>
      <c r="AP2657" s="313"/>
      <c r="AT2657" s="313"/>
    </row>
    <row r="2658" spans="1:46" s="312" customFormat="1" ht="15" customHeight="1" x14ac:dyDescent="0.25">
      <c r="A2658" s="297"/>
      <c r="B2658" s="297"/>
      <c r="C2658" s="253"/>
      <c r="D2658" s="253"/>
      <c r="E2658" s="253"/>
      <c r="F2658" s="253"/>
      <c r="G2658" s="253"/>
      <c r="H2658" s="253"/>
      <c r="I2658" s="253"/>
      <c r="J2658" s="253"/>
      <c r="K2658" s="253"/>
      <c r="L2658" s="253"/>
      <c r="M2658" s="253"/>
      <c r="N2658" s="253"/>
      <c r="O2658" s="253"/>
      <c r="P2658" s="253"/>
      <c r="Q2658" s="253"/>
      <c r="R2658" s="253"/>
      <c r="S2658" s="253"/>
      <c r="T2658" s="253"/>
      <c r="U2658" s="253"/>
      <c r="V2658" s="253"/>
      <c r="W2658" s="253"/>
      <c r="X2658" s="253"/>
      <c r="Y2658" s="253"/>
      <c r="Z2658" s="253"/>
      <c r="AA2658" s="253"/>
      <c r="AB2658" s="253"/>
      <c r="AC2658" s="253"/>
      <c r="AD2658" s="253"/>
      <c r="AE2658" s="253"/>
      <c r="AF2658" s="253"/>
      <c r="AG2658" s="253"/>
      <c r="AH2658" s="253"/>
      <c r="AI2658" s="253"/>
      <c r="AP2658" s="313"/>
      <c r="AT2658" s="313"/>
    </row>
    <row r="2659" spans="1:46" s="312" customFormat="1" ht="15" customHeight="1" x14ac:dyDescent="0.25">
      <c r="A2659" s="297"/>
      <c r="B2659" s="297"/>
      <c r="C2659" s="253"/>
      <c r="D2659" s="253"/>
      <c r="E2659" s="253"/>
      <c r="F2659" s="253"/>
      <c r="G2659" s="253"/>
      <c r="H2659" s="253"/>
      <c r="I2659" s="253"/>
      <c r="J2659" s="253"/>
      <c r="K2659" s="253"/>
      <c r="L2659" s="253"/>
      <c r="M2659" s="253"/>
      <c r="N2659" s="253"/>
      <c r="O2659" s="253"/>
      <c r="P2659" s="253"/>
      <c r="Q2659" s="253"/>
      <c r="R2659" s="253"/>
      <c r="S2659" s="253"/>
      <c r="T2659" s="253"/>
      <c r="U2659" s="253"/>
      <c r="V2659" s="253"/>
      <c r="W2659" s="253"/>
      <c r="X2659" s="253"/>
      <c r="Y2659" s="253"/>
      <c r="Z2659" s="253"/>
      <c r="AA2659" s="253"/>
      <c r="AB2659" s="253"/>
      <c r="AC2659" s="253"/>
      <c r="AD2659" s="253"/>
      <c r="AE2659" s="253"/>
      <c r="AF2659" s="253"/>
      <c r="AG2659" s="253"/>
      <c r="AH2659" s="253"/>
      <c r="AI2659" s="253"/>
      <c r="AP2659" s="313"/>
      <c r="AT2659" s="313"/>
    </row>
    <row r="2660" spans="1:46" s="312" customFormat="1" ht="15" customHeight="1" x14ac:dyDescent="0.25">
      <c r="A2660" s="297"/>
      <c r="B2660" s="297"/>
      <c r="C2660" s="253"/>
      <c r="D2660" s="253"/>
      <c r="E2660" s="253"/>
      <c r="F2660" s="253"/>
      <c r="G2660" s="253"/>
      <c r="H2660" s="253"/>
      <c r="I2660" s="253"/>
      <c r="J2660" s="253"/>
      <c r="K2660" s="253"/>
      <c r="L2660" s="253"/>
      <c r="M2660" s="253"/>
      <c r="N2660" s="253"/>
      <c r="O2660" s="253"/>
      <c r="P2660" s="253"/>
      <c r="Q2660" s="253"/>
      <c r="R2660" s="253"/>
      <c r="S2660" s="253"/>
      <c r="T2660" s="253"/>
      <c r="U2660" s="253"/>
      <c r="V2660" s="253"/>
      <c r="W2660" s="253"/>
      <c r="X2660" s="253"/>
      <c r="Y2660" s="253"/>
      <c r="Z2660" s="253"/>
      <c r="AA2660" s="253"/>
      <c r="AB2660" s="253"/>
      <c r="AC2660" s="253"/>
      <c r="AD2660" s="253"/>
      <c r="AE2660" s="253"/>
      <c r="AF2660" s="253"/>
      <c r="AG2660" s="253"/>
      <c r="AH2660" s="253"/>
      <c r="AI2660" s="253"/>
      <c r="AP2660" s="313"/>
      <c r="AT2660" s="313"/>
    </row>
    <row r="2661" spans="1:46" s="312" customFormat="1" ht="15" customHeight="1" x14ac:dyDescent="0.25">
      <c r="A2661" s="297"/>
      <c r="B2661" s="297"/>
      <c r="C2661" s="253"/>
      <c r="D2661" s="253"/>
      <c r="E2661" s="253"/>
      <c r="F2661" s="253"/>
      <c r="G2661" s="253"/>
      <c r="H2661" s="253"/>
      <c r="I2661" s="253"/>
      <c r="J2661" s="253"/>
      <c r="K2661" s="253"/>
      <c r="L2661" s="253"/>
      <c r="M2661" s="253"/>
      <c r="N2661" s="253"/>
      <c r="O2661" s="253"/>
      <c r="P2661" s="253"/>
      <c r="Q2661" s="253"/>
      <c r="R2661" s="253"/>
      <c r="S2661" s="253"/>
      <c r="T2661" s="253"/>
      <c r="U2661" s="253"/>
      <c r="V2661" s="253"/>
      <c r="W2661" s="253"/>
      <c r="X2661" s="253"/>
      <c r="Y2661" s="253"/>
      <c r="Z2661" s="253"/>
      <c r="AA2661" s="253"/>
      <c r="AB2661" s="253"/>
      <c r="AC2661" s="253"/>
      <c r="AD2661" s="253"/>
      <c r="AE2661" s="253"/>
      <c r="AF2661" s="253"/>
      <c r="AG2661" s="253"/>
      <c r="AH2661" s="253"/>
      <c r="AI2661" s="253"/>
      <c r="AP2661" s="313"/>
      <c r="AT2661" s="313"/>
    </row>
    <row r="2662" spans="1:46" s="312" customFormat="1" ht="15" customHeight="1" x14ac:dyDescent="0.25">
      <c r="A2662" s="297"/>
      <c r="B2662" s="297"/>
      <c r="C2662" s="253"/>
      <c r="D2662" s="253"/>
      <c r="E2662" s="253"/>
      <c r="F2662" s="253"/>
      <c r="G2662" s="253"/>
      <c r="H2662" s="253"/>
      <c r="I2662" s="253"/>
      <c r="J2662" s="253"/>
      <c r="K2662" s="253"/>
      <c r="L2662" s="253"/>
      <c r="M2662" s="253"/>
      <c r="N2662" s="253"/>
      <c r="O2662" s="253"/>
      <c r="P2662" s="253"/>
      <c r="Q2662" s="253"/>
      <c r="R2662" s="253"/>
      <c r="S2662" s="253"/>
      <c r="T2662" s="253"/>
      <c r="U2662" s="253"/>
      <c r="V2662" s="253"/>
      <c r="W2662" s="253"/>
      <c r="X2662" s="253"/>
      <c r="Y2662" s="253"/>
      <c r="Z2662" s="253"/>
      <c r="AA2662" s="253"/>
      <c r="AB2662" s="253"/>
      <c r="AC2662" s="253"/>
      <c r="AD2662" s="253"/>
      <c r="AE2662" s="253"/>
      <c r="AF2662" s="253"/>
      <c r="AG2662" s="253"/>
      <c r="AH2662" s="253"/>
      <c r="AI2662" s="253"/>
      <c r="AP2662" s="313"/>
      <c r="AT2662" s="313"/>
    </row>
    <row r="2663" spans="1:46" s="312" customFormat="1" ht="15" customHeight="1" x14ac:dyDescent="0.25">
      <c r="A2663" s="297"/>
      <c r="B2663" s="297"/>
      <c r="C2663" s="253"/>
      <c r="D2663" s="253"/>
      <c r="E2663" s="253"/>
      <c r="F2663" s="253"/>
      <c r="G2663" s="253"/>
      <c r="H2663" s="253"/>
      <c r="I2663" s="253"/>
      <c r="J2663" s="253"/>
      <c r="K2663" s="253"/>
      <c r="L2663" s="253"/>
      <c r="M2663" s="253"/>
      <c r="N2663" s="253"/>
      <c r="O2663" s="253"/>
      <c r="P2663" s="253"/>
      <c r="Q2663" s="253"/>
      <c r="R2663" s="253"/>
      <c r="S2663" s="253"/>
      <c r="T2663" s="253"/>
      <c r="U2663" s="253"/>
      <c r="V2663" s="253"/>
      <c r="W2663" s="253"/>
      <c r="X2663" s="253"/>
      <c r="Y2663" s="253"/>
      <c r="Z2663" s="253"/>
      <c r="AA2663" s="253"/>
      <c r="AB2663" s="253"/>
      <c r="AC2663" s="253"/>
      <c r="AD2663" s="253"/>
      <c r="AE2663" s="253"/>
      <c r="AF2663" s="253"/>
      <c r="AG2663" s="253"/>
      <c r="AH2663" s="253"/>
      <c r="AI2663" s="253"/>
      <c r="AP2663" s="313"/>
      <c r="AT2663" s="313"/>
    </row>
    <row r="2664" spans="1:46" s="312" customFormat="1" ht="15" customHeight="1" x14ac:dyDescent="0.25">
      <c r="A2664" s="297"/>
      <c r="B2664" s="297"/>
      <c r="C2664" s="253"/>
      <c r="D2664" s="253"/>
      <c r="E2664" s="253"/>
      <c r="F2664" s="253"/>
      <c r="G2664" s="253"/>
      <c r="H2664" s="253"/>
      <c r="I2664" s="253"/>
      <c r="J2664" s="253"/>
      <c r="K2664" s="253"/>
      <c r="L2664" s="253"/>
      <c r="M2664" s="253"/>
      <c r="N2664" s="253"/>
      <c r="O2664" s="253"/>
      <c r="P2664" s="253"/>
      <c r="Q2664" s="253"/>
      <c r="R2664" s="253"/>
      <c r="S2664" s="253"/>
      <c r="T2664" s="253"/>
      <c r="U2664" s="253"/>
      <c r="V2664" s="253"/>
      <c r="W2664" s="253"/>
      <c r="X2664" s="253"/>
      <c r="Y2664" s="253"/>
      <c r="Z2664" s="253"/>
      <c r="AA2664" s="253"/>
      <c r="AB2664" s="253"/>
      <c r="AC2664" s="253"/>
      <c r="AD2664" s="253"/>
      <c r="AE2664" s="253"/>
      <c r="AF2664" s="253"/>
      <c r="AG2664" s="253"/>
      <c r="AH2664" s="253"/>
      <c r="AI2664" s="253"/>
      <c r="AP2664" s="313"/>
      <c r="AT2664" s="313"/>
    </row>
    <row r="2665" spans="1:46" s="312" customFormat="1" ht="15" customHeight="1" x14ac:dyDescent="0.25">
      <c r="A2665" s="297"/>
      <c r="B2665" s="297"/>
      <c r="C2665" s="253"/>
      <c r="D2665" s="253"/>
      <c r="E2665" s="253"/>
      <c r="F2665" s="253"/>
      <c r="G2665" s="253"/>
      <c r="H2665" s="253"/>
      <c r="I2665" s="253"/>
      <c r="J2665" s="253"/>
      <c r="K2665" s="253"/>
      <c r="L2665" s="253"/>
      <c r="M2665" s="253"/>
      <c r="N2665" s="253"/>
      <c r="O2665" s="253"/>
      <c r="P2665" s="253"/>
      <c r="Q2665" s="253"/>
      <c r="R2665" s="253"/>
      <c r="S2665" s="253"/>
      <c r="T2665" s="253"/>
      <c r="U2665" s="253"/>
      <c r="V2665" s="253"/>
      <c r="W2665" s="253"/>
      <c r="X2665" s="253"/>
      <c r="Y2665" s="253"/>
      <c r="Z2665" s="253"/>
      <c r="AA2665" s="253"/>
      <c r="AB2665" s="253"/>
      <c r="AC2665" s="253"/>
      <c r="AD2665" s="253"/>
      <c r="AE2665" s="253"/>
      <c r="AF2665" s="253"/>
      <c r="AG2665" s="253"/>
      <c r="AH2665" s="253"/>
      <c r="AI2665" s="253"/>
      <c r="AP2665" s="313"/>
      <c r="AT2665" s="313"/>
    </row>
    <row r="2666" spans="1:46" s="312" customFormat="1" ht="15" customHeight="1" x14ac:dyDescent="0.25">
      <c r="A2666" s="297"/>
      <c r="B2666" s="297"/>
      <c r="C2666" s="253"/>
      <c r="D2666" s="253"/>
      <c r="E2666" s="253"/>
      <c r="F2666" s="253"/>
      <c r="G2666" s="253"/>
      <c r="H2666" s="253"/>
      <c r="I2666" s="253"/>
      <c r="J2666" s="253"/>
      <c r="K2666" s="253"/>
      <c r="L2666" s="253"/>
      <c r="M2666" s="253"/>
      <c r="N2666" s="253"/>
      <c r="O2666" s="253"/>
      <c r="P2666" s="253"/>
      <c r="Q2666" s="253"/>
      <c r="R2666" s="253"/>
      <c r="S2666" s="253"/>
      <c r="T2666" s="253"/>
      <c r="U2666" s="253"/>
      <c r="V2666" s="253"/>
      <c r="W2666" s="253"/>
      <c r="X2666" s="253"/>
      <c r="Y2666" s="253"/>
      <c r="Z2666" s="253"/>
      <c r="AA2666" s="253"/>
      <c r="AB2666" s="253"/>
      <c r="AC2666" s="253"/>
      <c r="AD2666" s="253"/>
      <c r="AE2666" s="253"/>
      <c r="AF2666" s="253"/>
      <c r="AG2666" s="253"/>
      <c r="AH2666" s="253"/>
      <c r="AI2666" s="253"/>
      <c r="AP2666" s="313"/>
      <c r="AT2666" s="313"/>
    </row>
    <row r="2667" spans="1:46" s="312" customFormat="1" ht="15" customHeight="1" x14ac:dyDescent="0.25">
      <c r="A2667" s="297"/>
      <c r="B2667" s="297"/>
      <c r="C2667" s="253"/>
      <c r="D2667" s="253"/>
      <c r="E2667" s="253"/>
      <c r="F2667" s="253"/>
      <c r="G2667" s="253"/>
      <c r="H2667" s="253"/>
      <c r="I2667" s="253"/>
      <c r="J2667" s="253"/>
      <c r="K2667" s="253"/>
      <c r="L2667" s="253"/>
      <c r="M2667" s="253"/>
      <c r="N2667" s="253"/>
      <c r="O2667" s="253"/>
      <c r="P2667" s="253"/>
      <c r="Q2667" s="253"/>
      <c r="R2667" s="253"/>
      <c r="S2667" s="253"/>
      <c r="T2667" s="253"/>
      <c r="U2667" s="253"/>
      <c r="V2667" s="253"/>
      <c r="W2667" s="253"/>
      <c r="X2667" s="253"/>
      <c r="Y2667" s="253"/>
      <c r="Z2667" s="253"/>
      <c r="AA2667" s="253"/>
      <c r="AB2667" s="253"/>
      <c r="AC2667" s="253"/>
      <c r="AD2667" s="253"/>
      <c r="AE2667" s="253"/>
      <c r="AF2667" s="253"/>
      <c r="AG2667" s="253"/>
      <c r="AH2667" s="253"/>
      <c r="AI2667" s="253"/>
      <c r="AP2667" s="313"/>
      <c r="AT2667" s="313"/>
    </row>
    <row r="2668" spans="1:46" s="312" customFormat="1" ht="15" customHeight="1" x14ac:dyDescent="0.25">
      <c r="A2668" s="297"/>
      <c r="B2668" s="297"/>
      <c r="C2668" s="253"/>
      <c r="D2668" s="253"/>
      <c r="E2668" s="253"/>
      <c r="F2668" s="253"/>
      <c r="G2668" s="253"/>
      <c r="H2668" s="253"/>
      <c r="I2668" s="253"/>
      <c r="J2668" s="253"/>
      <c r="K2668" s="253"/>
      <c r="L2668" s="253"/>
      <c r="M2668" s="253"/>
      <c r="N2668" s="253"/>
      <c r="O2668" s="253"/>
      <c r="P2668" s="253"/>
      <c r="Q2668" s="253"/>
      <c r="R2668" s="253"/>
      <c r="S2668" s="253"/>
      <c r="T2668" s="253"/>
      <c r="U2668" s="253"/>
      <c r="V2668" s="253"/>
      <c r="W2668" s="253"/>
      <c r="X2668" s="253"/>
      <c r="Y2668" s="253"/>
      <c r="Z2668" s="253"/>
      <c r="AA2668" s="253"/>
      <c r="AB2668" s="253"/>
      <c r="AC2668" s="253"/>
      <c r="AD2668" s="253"/>
      <c r="AE2668" s="253"/>
      <c r="AF2668" s="253"/>
      <c r="AG2668" s="253"/>
      <c r="AH2668" s="253"/>
      <c r="AI2668" s="253"/>
      <c r="AP2668" s="313"/>
      <c r="AT2668" s="313"/>
    </row>
    <row r="2669" spans="1:46" s="312" customFormat="1" ht="15" customHeight="1" x14ac:dyDescent="0.25">
      <c r="A2669" s="297"/>
      <c r="B2669" s="297"/>
      <c r="C2669" s="253"/>
      <c r="D2669" s="253"/>
      <c r="E2669" s="253"/>
      <c r="F2669" s="253"/>
      <c r="G2669" s="253"/>
      <c r="H2669" s="253"/>
      <c r="I2669" s="253"/>
      <c r="J2669" s="253"/>
      <c r="K2669" s="253"/>
      <c r="L2669" s="253"/>
      <c r="M2669" s="253"/>
      <c r="N2669" s="253"/>
      <c r="O2669" s="253"/>
      <c r="P2669" s="253"/>
      <c r="Q2669" s="253"/>
      <c r="R2669" s="253"/>
      <c r="S2669" s="253"/>
      <c r="T2669" s="253"/>
      <c r="U2669" s="253"/>
      <c r="V2669" s="253"/>
      <c r="W2669" s="253"/>
      <c r="X2669" s="253"/>
      <c r="Y2669" s="253"/>
      <c r="Z2669" s="253"/>
      <c r="AA2669" s="253"/>
      <c r="AB2669" s="253"/>
      <c r="AC2669" s="253"/>
      <c r="AD2669" s="253"/>
      <c r="AE2669" s="253"/>
      <c r="AF2669" s="253"/>
      <c r="AG2669" s="253"/>
      <c r="AH2669" s="253"/>
      <c r="AI2669" s="253"/>
      <c r="AP2669" s="313"/>
      <c r="AT2669" s="313"/>
    </row>
    <row r="2670" spans="1:46" s="312" customFormat="1" ht="15" customHeight="1" x14ac:dyDescent="0.25">
      <c r="A2670" s="297"/>
      <c r="B2670" s="297"/>
      <c r="C2670" s="253"/>
      <c r="D2670" s="253"/>
      <c r="E2670" s="253"/>
      <c r="F2670" s="253"/>
      <c r="G2670" s="253"/>
      <c r="H2670" s="253"/>
      <c r="I2670" s="253"/>
      <c r="J2670" s="253"/>
      <c r="K2670" s="253"/>
      <c r="L2670" s="253"/>
      <c r="M2670" s="253"/>
      <c r="N2670" s="253"/>
      <c r="O2670" s="253"/>
      <c r="P2670" s="253"/>
      <c r="Q2670" s="253"/>
      <c r="R2670" s="253"/>
      <c r="S2670" s="253"/>
      <c r="T2670" s="253"/>
      <c r="U2670" s="253"/>
      <c r="V2670" s="253"/>
      <c r="W2670" s="253"/>
      <c r="X2670" s="253"/>
      <c r="Y2670" s="253"/>
      <c r="Z2670" s="253"/>
      <c r="AA2670" s="253"/>
      <c r="AB2670" s="253"/>
      <c r="AC2670" s="253"/>
      <c r="AD2670" s="253"/>
      <c r="AE2670" s="253"/>
      <c r="AF2670" s="253"/>
      <c r="AG2670" s="253"/>
      <c r="AH2670" s="253"/>
      <c r="AI2670" s="253"/>
      <c r="AP2670" s="313"/>
      <c r="AT2670" s="313"/>
    </row>
    <row r="2671" spans="1:46" s="312" customFormat="1" ht="15" customHeight="1" x14ac:dyDescent="0.25">
      <c r="A2671" s="297"/>
      <c r="B2671" s="297"/>
      <c r="C2671" s="253"/>
      <c r="D2671" s="253"/>
      <c r="E2671" s="253"/>
      <c r="F2671" s="253"/>
      <c r="G2671" s="253"/>
      <c r="H2671" s="253"/>
      <c r="I2671" s="253"/>
      <c r="J2671" s="253"/>
      <c r="K2671" s="253"/>
      <c r="L2671" s="253"/>
      <c r="M2671" s="253"/>
      <c r="N2671" s="253"/>
      <c r="O2671" s="253"/>
      <c r="P2671" s="253"/>
      <c r="Q2671" s="253"/>
      <c r="R2671" s="253"/>
      <c r="S2671" s="253"/>
      <c r="T2671" s="253"/>
      <c r="U2671" s="253"/>
      <c r="V2671" s="253"/>
      <c r="W2671" s="253"/>
      <c r="X2671" s="253"/>
      <c r="Y2671" s="253"/>
      <c r="Z2671" s="253"/>
      <c r="AA2671" s="253"/>
      <c r="AB2671" s="253"/>
      <c r="AC2671" s="253"/>
      <c r="AD2671" s="253"/>
      <c r="AE2671" s="253"/>
      <c r="AF2671" s="253"/>
      <c r="AG2671" s="253"/>
      <c r="AH2671" s="253"/>
      <c r="AI2671" s="253"/>
      <c r="AP2671" s="313"/>
      <c r="AT2671" s="313"/>
    </row>
    <row r="2672" spans="1:46" s="312" customFormat="1" ht="15" customHeight="1" x14ac:dyDescent="0.25">
      <c r="A2672" s="297"/>
      <c r="B2672" s="297"/>
      <c r="C2672" s="253"/>
      <c r="D2672" s="253"/>
      <c r="E2672" s="253"/>
      <c r="F2672" s="253"/>
      <c r="G2672" s="253"/>
      <c r="H2672" s="253"/>
      <c r="I2672" s="253"/>
      <c r="J2672" s="253"/>
      <c r="K2672" s="253"/>
      <c r="L2672" s="253"/>
      <c r="M2672" s="253"/>
      <c r="N2672" s="253"/>
      <c r="O2672" s="253"/>
      <c r="P2672" s="253"/>
      <c r="Q2672" s="253"/>
      <c r="R2672" s="253"/>
      <c r="S2672" s="253"/>
      <c r="T2672" s="253"/>
      <c r="U2672" s="253"/>
      <c r="V2672" s="253"/>
      <c r="W2672" s="253"/>
      <c r="X2672" s="253"/>
      <c r="Y2672" s="253"/>
      <c r="Z2672" s="253"/>
      <c r="AA2672" s="253"/>
      <c r="AB2672" s="253"/>
      <c r="AC2672" s="253"/>
      <c r="AD2672" s="253"/>
      <c r="AE2672" s="253"/>
      <c r="AF2672" s="253"/>
      <c r="AG2672" s="253"/>
      <c r="AH2672" s="253"/>
      <c r="AI2672" s="253"/>
      <c r="AP2672" s="313"/>
      <c r="AT2672" s="313"/>
    </row>
    <row r="2673" spans="1:46" s="312" customFormat="1" ht="15" customHeight="1" x14ac:dyDescent="0.25">
      <c r="A2673" s="297"/>
      <c r="B2673" s="297"/>
      <c r="C2673" s="253"/>
      <c r="D2673" s="253"/>
      <c r="E2673" s="253"/>
      <c r="F2673" s="253"/>
      <c r="G2673" s="253"/>
      <c r="H2673" s="253"/>
      <c r="I2673" s="253"/>
      <c r="J2673" s="253"/>
      <c r="K2673" s="253"/>
      <c r="L2673" s="253"/>
      <c r="M2673" s="253"/>
      <c r="N2673" s="253"/>
      <c r="O2673" s="253"/>
      <c r="P2673" s="253"/>
      <c r="Q2673" s="253"/>
      <c r="R2673" s="253"/>
      <c r="S2673" s="253"/>
      <c r="T2673" s="253"/>
      <c r="U2673" s="253"/>
      <c r="V2673" s="253"/>
      <c r="W2673" s="253"/>
      <c r="X2673" s="253"/>
      <c r="Y2673" s="253"/>
      <c r="Z2673" s="253"/>
      <c r="AA2673" s="253"/>
      <c r="AB2673" s="253"/>
      <c r="AC2673" s="253"/>
      <c r="AD2673" s="253"/>
      <c r="AE2673" s="253"/>
      <c r="AF2673" s="253"/>
      <c r="AG2673" s="253"/>
      <c r="AH2673" s="253"/>
      <c r="AI2673" s="253"/>
      <c r="AP2673" s="313"/>
      <c r="AT2673" s="313"/>
    </row>
    <row r="2674" spans="1:46" s="312" customFormat="1" ht="15" customHeight="1" x14ac:dyDescent="0.25">
      <c r="A2674" s="297"/>
      <c r="B2674" s="297"/>
      <c r="C2674" s="253"/>
      <c r="D2674" s="253"/>
      <c r="E2674" s="253"/>
      <c r="F2674" s="253"/>
      <c r="G2674" s="253"/>
      <c r="H2674" s="253"/>
      <c r="I2674" s="253"/>
      <c r="J2674" s="253"/>
      <c r="K2674" s="253"/>
      <c r="L2674" s="253"/>
      <c r="M2674" s="253"/>
      <c r="N2674" s="253"/>
      <c r="O2674" s="253"/>
      <c r="P2674" s="253"/>
      <c r="Q2674" s="253"/>
      <c r="R2674" s="253"/>
      <c r="S2674" s="253"/>
      <c r="T2674" s="253"/>
      <c r="U2674" s="253"/>
      <c r="V2674" s="253"/>
      <c r="W2674" s="253"/>
      <c r="X2674" s="253"/>
      <c r="Y2674" s="253"/>
      <c r="Z2674" s="253"/>
      <c r="AA2674" s="253"/>
      <c r="AB2674" s="253"/>
      <c r="AC2674" s="253"/>
      <c r="AD2674" s="253"/>
      <c r="AE2674" s="253"/>
      <c r="AF2674" s="253"/>
      <c r="AG2674" s="253"/>
      <c r="AH2674" s="253"/>
      <c r="AI2674" s="253"/>
      <c r="AP2674" s="313"/>
      <c r="AT2674" s="313"/>
    </row>
    <row r="2675" spans="1:46" s="312" customFormat="1" ht="15" customHeight="1" x14ac:dyDescent="0.25">
      <c r="A2675" s="297"/>
      <c r="B2675" s="297"/>
      <c r="C2675" s="253"/>
      <c r="D2675" s="253"/>
      <c r="E2675" s="253"/>
      <c r="F2675" s="253"/>
      <c r="G2675" s="253"/>
      <c r="H2675" s="253"/>
      <c r="I2675" s="253"/>
      <c r="J2675" s="253"/>
      <c r="K2675" s="253"/>
      <c r="L2675" s="253"/>
      <c r="M2675" s="253"/>
      <c r="N2675" s="253"/>
      <c r="O2675" s="253"/>
      <c r="P2675" s="253"/>
      <c r="Q2675" s="253"/>
      <c r="R2675" s="253"/>
      <c r="S2675" s="253"/>
      <c r="T2675" s="253"/>
      <c r="U2675" s="253"/>
      <c r="V2675" s="253"/>
      <c r="W2675" s="253"/>
      <c r="X2675" s="253"/>
      <c r="Y2675" s="253"/>
      <c r="Z2675" s="253"/>
      <c r="AA2675" s="253"/>
      <c r="AB2675" s="253"/>
      <c r="AC2675" s="253"/>
      <c r="AD2675" s="253"/>
      <c r="AE2675" s="253"/>
      <c r="AF2675" s="253"/>
      <c r="AG2675" s="253"/>
      <c r="AH2675" s="253"/>
      <c r="AI2675" s="253"/>
      <c r="AP2675" s="313"/>
      <c r="AT2675" s="313"/>
    </row>
    <row r="2676" spans="1:46" s="312" customFormat="1" ht="15" customHeight="1" x14ac:dyDescent="0.25">
      <c r="A2676" s="297"/>
      <c r="B2676" s="297"/>
      <c r="C2676" s="253"/>
      <c r="D2676" s="253"/>
      <c r="E2676" s="253"/>
      <c r="F2676" s="253"/>
      <c r="G2676" s="253"/>
      <c r="H2676" s="253"/>
      <c r="I2676" s="253"/>
      <c r="J2676" s="253"/>
      <c r="K2676" s="253"/>
      <c r="L2676" s="253"/>
      <c r="M2676" s="253"/>
      <c r="N2676" s="253"/>
      <c r="O2676" s="253"/>
      <c r="P2676" s="253"/>
      <c r="Q2676" s="253"/>
      <c r="R2676" s="253"/>
      <c r="S2676" s="253"/>
      <c r="T2676" s="253"/>
      <c r="U2676" s="253"/>
      <c r="V2676" s="253"/>
      <c r="W2676" s="253"/>
      <c r="X2676" s="253"/>
      <c r="Y2676" s="253"/>
      <c r="Z2676" s="253"/>
      <c r="AA2676" s="253"/>
      <c r="AB2676" s="253"/>
      <c r="AC2676" s="253"/>
      <c r="AD2676" s="253"/>
      <c r="AE2676" s="253"/>
      <c r="AF2676" s="253"/>
      <c r="AG2676" s="253"/>
      <c r="AH2676" s="253"/>
      <c r="AI2676" s="253"/>
      <c r="AP2676" s="313"/>
      <c r="AT2676" s="313"/>
    </row>
    <row r="2677" spans="1:46" s="312" customFormat="1" ht="15" customHeight="1" x14ac:dyDescent="0.25">
      <c r="A2677" s="297"/>
      <c r="B2677" s="297"/>
      <c r="C2677" s="253"/>
      <c r="D2677" s="253"/>
      <c r="E2677" s="253"/>
      <c r="F2677" s="253"/>
      <c r="G2677" s="253"/>
      <c r="H2677" s="253"/>
      <c r="I2677" s="253"/>
      <c r="J2677" s="253"/>
      <c r="K2677" s="253"/>
      <c r="L2677" s="253"/>
      <c r="M2677" s="253"/>
      <c r="N2677" s="253"/>
      <c r="O2677" s="253"/>
      <c r="P2677" s="253"/>
      <c r="Q2677" s="253"/>
      <c r="R2677" s="253"/>
      <c r="S2677" s="253"/>
      <c r="T2677" s="253"/>
      <c r="U2677" s="253"/>
      <c r="V2677" s="253"/>
      <c r="W2677" s="253"/>
      <c r="X2677" s="253"/>
      <c r="Y2677" s="253"/>
      <c r="Z2677" s="253"/>
      <c r="AA2677" s="253"/>
      <c r="AB2677" s="253"/>
      <c r="AC2677" s="253"/>
      <c r="AD2677" s="253"/>
      <c r="AE2677" s="253"/>
      <c r="AF2677" s="253"/>
      <c r="AG2677" s="253"/>
      <c r="AH2677" s="253"/>
      <c r="AI2677" s="253"/>
      <c r="AP2677" s="313"/>
      <c r="AT2677" s="313"/>
    </row>
    <row r="2678" spans="1:46" s="312" customFormat="1" ht="15" customHeight="1" x14ac:dyDescent="0.25">
      <c r="A2678" s="297"/>
      <c r="B2678" s="297"/>
      <c r="C2678" s="253"/>
      <c r="D2678" s="253"/>
      <c r="E2678" s="253"/>
      <c r="F2678" s="253"/>
      <c r="G2678" s="253"/>
      <c r="H2678" s="253"/>
      <c r="I2678" s="253"/>
      <c r="J2678" s="253"/>
      <c r="K2678" s="253"/>
      <c r="L2678" s="253"/>
      <c r="M2678" s="253"/>
      <c r="N2678" s="253"/>
      <c r="O2678" s="253"/>
      <c r="P2678" s="253"/>
      <c r="Q2678" s="253"/>
      <c r="R2678" s="253"/>
      <c r="S2678" s="253"/>
      <c r="T2678" s="253"/>
      <c r="U2678" s="253"/>
      <c r="V2678" s="253"/>
      <c r="W2678" s="253"/>
      <c r="X2678" s="253"/>
      <c r="Y2678" s="253"/>
      <c r="Z2678" s="253"/>
      <c r="AA2678" s="253"/>
      <c r="AB2678" s="253"/>
      <c r="AC2678" s="253"/>
      <c r="AD2678" s="253"/>
      <c r="AE2678" s="253"/>
      <c r="AF2678" s="253"/>
      <c r="AG2678" s="253"/>
      <c r="AH2678" s="253"/>
      <c r="AI2678" s="253"/>
      <c r="AP2678" s="313"/>
      <c r="AT2678" s="313"/>
    </row>
    <row r="2679" spans="1:46" s="312" customFormat="1" ht="15" customHeight="1" x14ac:dyDescent="0.25">
      <c r="A2679" s="297"/>
      <c r="B2679" s="297"/>
      <c r="C2679" s="253"/>
      <c r="D2679" s="253"/>
      <c r="E2679" s="253"/>
      <c r="F2679" s="253"/>
      <c r="G2679" s="253"/>
      <c r="H2679" s="253"/>
      <c r="I2679" s="253"/>
      <c r="J2679" s="253"/>
      <c r="K2679" s="253"/>
      <c r="L2679" s="253"/>
      <c r="M2679" s="253"/>
      <c r="N2679" s="253"/>
      <c r="O2679" s="253"/>
      <c r="P2679" s="253"/>
      <c r="Q2679" s="253"/>
      <c r="R2679" s="253"/>
      <c r="S2679" s="253"/>
      <c r="T2679" s="253"/>
      <c r="U2679" s="253"/>
      <c r="V2679" s="253"/>
      <c r="W2679" s="253"/>
      <c r="X2679" s="253"/>
      <c r="Y2679" s="253"/>
      <c r="Z2679" s="253"/>
      <c r="AA2679" s="253"/>
      <c r="AB2679" s="253"/>
      <c r="AC2679" s="253"/>
      <c r="AD2679" s="253"/>
      <c r="AE2679" s="253"/>
      <c r="AF2679" s="253"/>
      <c r="AG2679" s="253"/>
      <c r="AH2679" s="253"/>
      <c r="AI2679" s="253"/>
      <c r="AP2679" s="313"/>
      <c r="AT2679" s="313"/>
    </row>
    <row r="2680" spans="1:46" s="312" customFormat="1" ht="15" customHeight="1" x14ac:dyDescent="0.25">
      <c r="A2680" s="297"/>
      <c r="B2680" s="297"/>
      <c r="C2680" s="253"/>
      <c r="D2680" s="253"/>
      <c r="E2680" s="253"/>
      <c r="F2680" s="253"/>
      <c r="G2680" s="253"/>
      <c r="H2680" s="253"/>
      <c r="I2680" s="253"/>
      <c r="J2680" s="253"/>
      <c r="K2680" s="253"/>
      <c r="L2680" s="253"/>
      <c r="M2680" s="253"/>
      <c r="N2680" s="253"/>
      <c r="O2680" s="253"/>
      <c r="P2680" s="253"/>
      <c r="Q2680" s="253"/>
      <c r="R2680" s="253"/>
      <c r="S2680" s="253"/>
      <c r="T2680" s="253"/>
      <c r="U2680" s="253"/>
      <c r="V2680" s="253"/>
      <c r="W2680" s="253"/>
      <c r="X2680" s="253"/>
      <c r="Y2680" s="253"/>
      <c r="Z2680" s="253"/>
      <c r="AA2680" s="253"/>
      <c r="AB2680" s="253"/>
      <c r="AC2680" s="253"/>
      <c r="AD2680" s="253"/>
      <c r="AE2680" s="253"/>
      <c r="AF2680" s="253"/>
      <c r="AG2680" s="253"/>
      <c r="AH2680" s="253"/>
      <c r="AI2680" s="253"/>
      <c r="AP2680" s="313"/>
      <c r="AT2680" s="313"/>
    </row>
    <row r="2681" spans="1:46" s="312" customFormat="1" ht="15" customHeight="1" x14ac:dyDescent="0.25">
      <c r="A2681" s="297"/>
      <c r="B2681" s="297"/>
      <c r="C2681" s="253"/>
      <c r="D2681" s="253"/>
      <c r="E2681" s="253"/>
      <c r="F2681" s="253"/>
      <c r="G2681" s="253"/>
      <c r="H2681" s="253"/>
      <c r="I2681" s="253"/>
      <c r="J2681" s="253"/>
      <c r="K2681" s="253"/>
      <c r="L2681" s="253"/>
      <c r="M2681" s="253"/>
      <c r="N2681" s="253"/>
      <c r="O2681" s="253"/>
      <c r="P2681" s="253"/>
      <c r="Q2681" s="253"/>
      <c r="R2681" s="253"/>
      <c r="S2681" s="253"/>
      <c r="T2681" s="253"/>
      <c r="U2681" s="253"/>
      <c r="V2681" s="253"/>
      <c r="W2681" s="253"/>
      <c r="X2681" s="253"/>
      <c r="Y2681" s="253"/>
      <c r="Z2681" s="253"/>
      <c r="AA2681" s="253"/>
      <c r="AB2681" s="253"/>
      <c r="AC2681" s="253"/>
      <c r="AD2681" s="253"/>
      <c r="AE2681" s="253"/>
      <c r="AF2681" s="253"/>
      <c r="AG2681" s="253"/>
      <c r="AH2681" s="253"/>
      <c r="AI2681" s="253"/>
      <c r="AP2681" s="313"/>
      <c r="AT2681" s="313"/>
    </row>
    <row r="2682" spans="1:46" s="312" customFormat="1" ht="15" customHeight="1" x14ac:dyDescent="0.25">
      <c r="A2682" s="297"/>
      <c r="B2682" s="297"/>
      <c r="C2682" s="253"/>
      <c r="D2682" s="253"/>
      <c r="E2682" s="253"/>
      <c r="F2682" s="253"/>
      <c r="G2682" s="253"/>
      <c r="H2682" s="253"/>
      <c r="I2682" s="253"/>
      <c r="J2682" s="253"/>
      <c r="K2682" s="253"/>
      <c r="L2682" s="253"/>
      <c r="M2682" s="253"/>
      <c r="N2682" s="253"/>
      <c r="O2682" s="253"/>
      <c r="P2682" s="253"/>
      <c r="Q2682" s="253"/>
      <c r="R2682" s="253"/>
      <c r="S2682" s="253"/>
      <c r="T2682" s="253"/>
      <c r="U2682" s="253"/>
      <c r="V2682" s="253"/>
      <c r="W2682" s="253"/>
      <c r="X2682" s="253"/>
      <c r="Y2682" s="253"/>
      <c r="Z2682" s="253"/>
      <c r="AA2682" s="253"/>
      <c r="AB2682" s="253"/>
      <c r="AC2682" s="253"/>
      <c r="AD2682" s="253"/>
      <c r="AE2682" s="253"/>
      <c r="AF2682" s="253"/>
      <c r="AG2682" s="253"/>
      <c r="AH2682" s="253"/>
      <c r="AI2682" s="253"/>
      <c r="AP2682" s="313"/>
      <c r="AT2682" s="313"/>
    </row>
    <row r="2683" spans="1:46" s="312" customFormat="1" ht="15" customHeight="1" x14ac:dyDescent="0.25">
      <c r="A2683" s="297"/>
      <c r="B2683" s="297"/>
      <c r="C2683" s="253"/>
      <c r="D2683" s="253"/>
      <c r="E2683" s="253"/>
      <c r="F2683" s="253"/>
      <c r="G2683" s="253"/>
      <c r="H2683" s="253"/>
      <c r="I2683" s="253"/>
      <c r="J2683" s="253"/>
      <c r="K2683" s="253"/>
      <c r="L2683" s="253"/>
      <c r="M2683" s="253"/>
      <c r="N2683" s="253"/>
      <c r="O2683" s="253"/>
      <c r="P2683" s="253"/>
      <c r="Q2683" s="253"/>
      <c r="R2683" s="253"/>
      <c r="S2683" s="253"/>
      <c r="T2683" s="253"/>
      <c r="U2683" s="253"/>
      <c r="V2683" s="253"/>
      <c r="W2683" s="253"/>
      <c r="X2683" s="253"/>
      <c r="Y2683" s="253"/>
      <c r="Z2683" s="253"/>
      <c r="AA2683" s="253"/>
      <c r="AB2683" s="253"/>
      <c r="AC2683" s="253"/>
      <c r="AD2683" s="253"/>
      <c r="AE2683" s="253"/>
      <c r="AF2683" s="253"/>
      <c r="AG2683" s="253"/>
      <c r="AH2683" s="253"/>
      <c r="AI2683" s="253"/>
      <c r="AP2683" s="313"/>
      <c r="AT2683" s="313"/>
    </row>
    <row r="2684" spans="1:46" s="312" customFormat="1" ht="15" customHeight="1" x14ac:dyDescent="0.25">
      <c r="A2684" s="297"/>
      <c r="B2684" s="297"/>
      <c r="C2684" s="253"/>
      <c r="D2684" s="253"/>
      <c r="E2684" s="253"/>
      <c r="F2684" s="253"/>
      <c r="G2684" s="253"/>
      <c r="H2684" s="253"/>
      <c r="I2684" s="253"/>
      <c r="J2684" s="253"/>
      <c r="K2684" s="253"/>
      <c r="L2684" s="253"/>
      <c r="M2684" s="253"/>
      <c r="N2684" s="253"/>
      <c r="O2684" s="253"/>
      <c r="P2684" s="253"/>
      <c r="Q2684" s="253"/>
      <c r="R2684" s="253"/>
      <c r="S2684" s="253"/>
      <c r="T2684" s="253"/>
      <c r="U2684" s="253"/>
      <c r="V2684" s="253"/>
      <c r="W2684" s="253"/>
      <c r="X2684" s="253"/>
      <c r="Y2684" s="253"/>
      <c r="Z2684" s="253"/>
      <c r="AA2684" s="253"/>
      <c r="AB2684" s="253"/>
      <c r="AC2684" s="253"/>
      <c r="AD2684" s="253"/>
      <c r="AE2684" s="253"/>
      <c r="AF2684" s="253"/>
      <c r="AG2684" s="253"/>
      <c r="AH2684" s="253"/>
      <c r="AI2684" s="253"/>
      <c r="AP2684" s="313"/>
      <c r="AT2684" s="313"/>
    </row>
    <row r="2685" spans="1:46" s="312" customFormat="1" ht="15" customHeight="1" x14ac:dyDescent="0.25">
      <c r="A2685" s="297"/>
      <c r="B2685" s="297"/>
      <c r="C2685" s="253"/>
      <c r="D2685" s="253"/>
      <c r="E2685" s="253"/>
      <c r="F2685" s="253"/>
      <c r="G2685" s="253"/>
      <c r="H2685" s="253"/>
      <c r="I2685" s="253"/>
      <c r="J2685" s="253"/>
      <c r="K2685" s="253"/>
      <c r="L2685" s="253"/>
      <c r="M2685" s="253"/>
      <c r="N2685" s="253"/>
      <c r="O2685" s="253"/>
      <c r="P2685" s="253"/>
      <c r="Q2685" s="253"/>
      <c r="R2685" s="253"/>
      <c r="S2685" s="253"/>
      <c r="T2685" s="253"/>
      <c r="U2685" s="253"/>
      <c r="V2685" s="253"/>
      <c r="W2685" s="253"/>
      <c r="X2685" s="253"/>
      <c r="Y2685" s="253"/>
      <c r="Z2685" s="253"/>
      <c r="AA2685" s="253"/>
      <c r="AB2685" s="253"/>
      <c r="AC2685" s="253"/>
      <c r="AD2685" s="253"/>
      <c r="AE2685" s="253"/>
      <c r="AF2685" s="253"/>
      <c r="AG2685" s="253"/>
      <c r="AH2685" s="253"/>
      <c r="AI2685" s="253"/>
      <c r="AP2685" s="313"/>
      <c r="AT2685" s="313"/>
    </row>
    <row r="2686" spans="1:46" s="312" customFormat="1" ht="15" customHeight="1" x14ac:dyDescent="0.25">
      <c r="A2686" s="297"/>
      <c r="B2686" s="297"/>
      <c r="C2686" s="253"/>
      <c r="D2686" s="253"/>
      <c r="E2686" s="253"/>
      <c r="F2686" s="253"/>
      <c r="G2686" s="253"/>
      <c r="H2686" s="253"/>
      <c r="I2686" s="253"/>
      <c r="J2686" s="253"/>
      <c r="K2686" s="253"/>
      <c r="L2686" s="253"/>
      <c r="M2686" s="253"/>
      <c r="N2686" s="253"/>
      <c r="O2686" s="253"/>
      <c r="P2686" s="253"/>
      <c r="Q2686" s="253"/>
      <c r="R2686" s="253"/>
      <c r="S2686" s="253"/>
      <c r="T2686" s="253"/>
      <c r="U2686" s="253"/>
      <c r="V2686" s="253"/>
      <c r="W2686" s="253"/>
      <c r="X2686" s="253"/>
      <c r="Y2686" s="253"/>
      <c r="Z2686" s="253"/>
      <c r="AA2686" s="253"/>
      <c r="AB2686" s="253"/>
      <c r="AC2686" s="253"/>
      <c r="AD2686" s="253"/>
      <c r="AE2686" s="253"/>
      <c r="AF2686" s="253"/>
      <c r="AG2686" s="253"/>
      <c r="AH2686" s="253"/>
      <c r="AI2686" s="253"/>
      <c r="AP2686" s="313"/>
      <c r="AT2686" s="313"/>
    </row>
    <row r="2687" spans="1:46" s="312" customFormat="1" ht="15" customHeight="1" x14ac:dyDescent="0.25">
      <c r="A2687" s="297"/>
      <c r="B2687" s="297"/>
      <c r="C2687" s="253"/>
      <c r="D2687" s="253"/>
      <c r="E2687" s="253"/>
      <c r="F2687" s="253"/>
      <c r="G2687" s="253"/>
      <c r="H2687" s="253"/>
      <c r="I2687" s="253"/>
      <c r="J2687" s="253"/>
      <c r="K2687" s="253"/>
      <c r="L2687" s="253"/>
      <c r="M2687" s="253"/>
      <c r="N2687" s="253"/>
      <c r="O2687" s="253"/>
      <c r="P2687" s="253"/>
      <c r="Q2687" s="253"/>
      <c r="R2687" s="253"/>
      <c r="S2687" s="253"/>
      <c r="T2687" s="253"/>
      <c r="U2687" s="253"/>
      <c r="V2687" s="253"/>
      <c r="W2687" s="253"/>
      <c r="X2687" s="253"/>
      <c r="Y2687" s="253"/>
      <c r="Z2687" s="253"/>
      <c r="AA2687" s="253"/>
      <c r="AB2687" s="253"/>
      <c r="AC2687" s="253"/>
      <c r="AD2687" s="253"/>
      <c r="AE2687" s="253"/>
      <c r="AF2687" s="253"/>
      <c r="AG2687" s="253"/>
      <c r="AH2687" s="253"/>
      <c r="AI2687" s="253"/>
      <c r="AP2687" s="313"/>
      <c r="AT2687" s="313"/>
    </row>
    <row r="2688" spans="1:46" s="312" customFormat="1" ht="15" customHeight="1" x14ac:dyDescent="0.25">
      <c r="A2688" s="297"/>
      <c r="B2688" s="297"/>
      <c r="C2688" s="253"/>
      <c r="D2688" s="253"/>
      <c r="E2688" s="253"/>
      <c r="F2688" s="253"/>
      <c r="G2688" s="253"/>
      <c r="H2688" s="253"/>
      <c r="I2688" s="253"/>
      <c r="J2688" s="253"/>
      <c r="K2688" s="253"/>
      <c r="L2688" s="253"/>
      <c r="M2688" s="253"/>
      <c r="N2688" s="253"/>
      <c r="O2688" s="253"/>
      <c r="P2688" s="253"/>
      <c r="Q2688" s="253"/>
      <c r="R2688" s="253"/>
      <c r="S2688" s="253"/>
      <c r="T2688" s="253"/>
      <c r="U2688" s="253"/>
      <c r="V2688" s="253"/>
      <c r="W2688" s="253"/>
      <c r="X2688" s="253"/>
      <c r="Y2688" s="253"/>
      <c r="Z2688" s="253"/>
      <c r="AA2688" s="253"/>
      <c r="AB2688" s="253"/>
      <c r="AC2688" s="253"/>
      <c r="AD2688" s="253"/>
      <c r="AE2688" s="253"/>
      <c r="AF2688" s="253"/>
      <c r="AG2688" s="253"/>
      <c r="AH2688" s="253"/>
      <c r="AI2688" s="253"/>
      <c r="AP2688" s="313"/>
      <c r="AT2688" s="313"/>
    </row>
    <row r="2689" spans="1:46" s="312" customFormat="1" ht="15" customHeight="1" x14ac:dyDescent="0.25">
      <c r="A2689" s="297"/>
      <c r="B2689" s="297"/>
      <c r="C2689" s="253"/>
      <c r="D2689" s="253"/>
      <c r="E2689" s="253"/>
      <c r="F2689" s="253"/>
      <c r="G2689" s="253"/>
      <c r="H2689" s="253"/>
      <c r="I2689" s="253"/>
      <c r="J2689" s="253"/>
      <c r="K2689" s="253"/>
      <c r="L2689" s="253"/>
      <c r="M2689" s="253"/>
      <c r="N2689" s="253"/>
      <c r="O2689" s="253"/>
      <c r="P2689" s="253"/>
      <c r="Q2689" s="253"/>
      <c r="R2689" s="253"/>
      <c r="S2689" s="253"/>
      <c r="T2689" s="253"/>
      <c r="U2689" s="253"/>
      <c r="V2689" s="253"/>
      <c r="W2689" s="253"/>
      <c r="X2689" s="253"/>
      <c r="Y2689" s="253"/>
      <c r="Z2689" s="253"/>
      <c r="AA2689" s="253"/>
      <c r="AB2689" s="253"/>
      <c r="AC2689" s="253"/>
      <c r="AD2689" s="253"/>
      <c r="AE2689" s="253"/>
      <c r="AF2689" s="253"/>
      <c r="AG2689" s="253"/>
      <c r="AH2689" s="253"/>
      <c r="AI2689" s="253"/>
      <c r="AP2689" s="313"/>
      <c r="AT2689" s="313"/>
    </row>
    <row r="2690" spans="1:46" s="312" customFormat="1" ht="15" customHeight="1" x14ac:dyDescent="0.25">
      <c r="A2690" s="297"/>
      <c r="B2690" s="297"/>
      <c r="C2690" s="253"/>
      <c r="D2690" s="253"/>
      <c r="E2690" s="253"/>
      <c r="F2690" s="253"/>
      <c r="G2690" s="253"/>
      <c r="H2690" s="253"/>
      <c r="I2690" s="253"/>
      <c r="J2690" s="253"/>
      <c r="K2690" s="253"/>
      <c r="L2690" s="253"/>
      <c r="M2690" s="253"/>
      <c r="N2690" s="253"/>
      <c r="O2690" s="253"/>
      <c r="P2690" s="253"/>
      <c r="Q2690" s="253"/>
      <c r="R2690" s="253"/>
      <c r="S2690" s="253"/>
      <c r="T2690" s="253"/>
      <c r="U2690" s="253"/>
      <c r="V2690" s="253"/>
      <c r="W2690" s="253"/>
      <c r="X2690" s="253"/>
      <c r="Y2690" s="253"/>
      <c r="Z2690" s="253"/>
      <c r="AA2690" s="253"/>
      <c r="AB2690" s="253"/>
      <c r="AC2690" s="253"/>
      <c r="AD2690" s="253"/>
      <c r="AE2690" s="253"/>
      <c r="AF2690" s="253"/>
      <c r="AG2690" s="253"/>
      <c r="AH2690" s="253"/>
      <c r="AI2690" s="253"/>
      <c r="AP2690" s="313"/>
      <c r="AT2690" s="313"/>
    </row>
    <row r="2691" spans="1:46" s="312" customFormat="1" ht="15" customHeight="1" x14ac:dyDescent="0.25">
      <c r="A2691" s="297"/>
      <c r="B2691" s="297"/>
      <c r="C2691" s="253"/>
      <c r="D2691" s="253"/>
      <c r="E2691" s="253"/>
      <c r="F2691" s="253"/>
      <c r="G2691" s="253"/>
      <c r="H2691" s="253"/>
      <c r="I2691" s="253"/>
      <c r="J2691" s="253"/>
      <c r="K2691" s="253"/>
      <c r="L2691" s="253"/>
      <c r="M2691" s="253"/>
      <c r="N2691" s="253"/>
      <c r="O2691" s="253"/>
      <c r="P2691" s="253"/>
      <c r="Q2691" s="253"/>
      <c r="R2691" s="253"/>
      <c r="S2691" s="253"/>
      <c r="T2691" s="253"/>
      <c r="U2691" s="253"/>
      <c r="V2691" s="253"/>
      <c r="W2691" s="253"/>
      <c r="X2691" s="253"/>
      <c r="Y2691" s="253"/>
      <c r="Z2691" s="253"/>
      <c r="AA2691" s="253"/>
      <c r="AB2691" s="253"/>
      <c r="AC2691" s="253"/>
      <c r="AD2691" s="253"/>
      <c r="AE2691" s="253"/>
      <c r="AF2691" s="253"/>
      <c r="AG2691" s="253"/>
      <c r="AH2691" s="253"/>
      <c r="AI2691" s="253"/>
      <c r="AP2691" s="313"/>
      <c r="AT2691" s="313"/>
    </row>
    <row r="2692" spans="1:46" s="312" customFormat="1" ht="15" customHeight="1" x14ac:dyDescent="0.25">
      <c r="A2692" s="297"/>
      <c r="B2692" s="297"/>
      <c r="C2692" s="253"/>
      <c r="D2692" s="253"/>
      <c r="E2692" s="253"/>
      <c r="F2692" s="253"/>
      <c r="G2692" s="253"/>
      <c r="H2692" s="253"/>
      <c r="I2692" s="253"/>
      <c r="J2692" s="253"/>
      <c r="K2692" s="253"/>
      <c r="L2692" s="253"/>
      <c r="M2692" s="253"/>
      <c r="N2692" s="253"/>
      <c r="O2692" s="253"/>
      <c r="P2692" s="253"/>
      <c r="Q2692" s="253"/>
      <c r="R2692" s="253"/>
      <c r="S2692" s="253"/>
      <c r="T2692" s="253"/>
      <c r="U2692" s="253"/>
      <c r="V2692" s="253"/>
      <c r="W2692" s="253"/>
      <c r="X2692" s="253"/>
      <c r="Y2692" s="253"/>
      <c r="Z2692" s="253"/>
      <c r="AA2692" s="253"/>
      <c r="AB2692" s="253"/>
      <c r="AC2692" s="253"/>
      <c r="AD2692" s="253"/>
      <c r="AE2692" s="253"/>
      <c r="AF2692" s="253"/>
      <c r="AG2692" s="253"/>
      <c r="AH2692" s="253"/>
      <c r="AI2692" s="253"/>
      <c r="AP2692" s="313"/>
      <c r="AT2692" s="313"/>
    </row>
    <row r="2693" spans="1:46" s="312" customFormat="1" ht="15" customHeight="1" x14ac:dyDescent="0.25">
      <c r="A2693" s="297"/>
      <c r="B2693" s="297"/>
      <c r="C2693" s="253"/>
      <c r="D2693" s="253"/>
      <c r="E2693" s="253"/>
      <c r="F2693" s="253"/>
      <c r="G2693" s="253"/>
      <c r="H2693" s="253"/>
      <c r="I2693" s="253"/>
      <c r="J2693" s="253"/>
      <c r="K2693" s="253"/>
      <c r="L2693" s="253"/>
      <c r="M2693" s="253"/>
      <c r="N2693" s="253"/>
      <c r="O2693" s="253"/>
      <c r="P2693" s="253"/>
      <c r="Q2693" s="253"/>
      <c r="R2693" s="253"/>
      <c r="S2693" s="253"/>
      <c r="T2693" s="253"/>
      <c r="U2693" s="253"/>
      <c r="V2693" s="253"/>
      <c r="W2693" s="253"/>
      <c r="X2693" s="253"/>
      <c r="Y2693" s="253"/>
      <c r="Z2693" s="253"/>
      <c r="AA2693" s="253"/>
      <c r="AB2693" s="253"/>
      <c r="AC2693" s="253"/>
      <c r="AD2693" s="253"/>
      <c r="AE2693" s="253"/>
      <c r="AF2693" s="253"/>
      <c r="AG2693" s="253"/>
      <c r="AH2693" s="253"/>
      <c r="AI2693" s="253"/>
      <c r="AP2693" s="313"/>
      <c r="AT2693" s="313"/>
    </row>
    <row r="2694" spans="1:46" s="312" customFormat="1" ht="15" customHeight="1" x14ac:dyDescent="0.25">
      <c r="A2694" s="297"/>
      <c r="B2694" s="297"/>
      <c r="C2694" s="253"/>
      <c r="D2694" s="253"/>
      <c r="E2694" s="253"/>
      <c r="F2694" s="253"/>
      <c r="G2694" s="253"/>
      <c r="H2694" s="253"/>
      <c r="I2694" s="253"/>
      <c r="J2694" s="253"/>
      <c r="K2694" s="253"/>
      <c r="L2694" s="253"/>
      <c r="M2694" s="253"/>
      <c r="N2694" s="253"/>
      <c r="O2694" s="253"/>
      <c r="P2694" s="253"/>
      <c r="Q2694" s="253"/>
      <c r="R2694" s="253"/>
      <c r="S2694" s="253"/>
      <c r="T2694" s="253"/>
      <c r="U2694" s="253"/>
      <c r="V2694" s="253"/>
      <c r="W2694" s="253"/>
      <c r="X2694" s="253"/>
      <c r="Y2694" s="253"/>
      <c r="Z2694" s="253"/>
      <c r="AA2694" s="253"/>
      <c r="AB2694" s="253"/>
      <c r="AC2694" s="253"/>
      <c r="AD2694" s="253"/>
      <c r="AE2694" s="253"/>
      <c r="AF2694" s="253"/>
      <c r="AG2694" s="253"/>
      <c r="AH2694" s="253"/>
      <c r="AI2694" s="253"/>
      <c r="AP2694" s="313"/>
      <c r="AT2694" s="313"/>
    </row>
    <row r="2695" spans="1:46" s="312" customFormat="1" ht="15" customHeight="1" x14ac:dyDescent="0.25">
      <c r="A2695" s="297"/>
      <c r="B2695" s="297"/>
      <c r="C2695" s="253"/>
      <c r="D2695" s="253"/>
      <c r="E2695" s="253"/>
      <c r="F2695" s="253"/>
      <c r="G2695" s="253"/>
      <c r="H2695" s="253"/>
      <c r="I2695" s="253"/>
      <c r="J2695" s="253"/>
      <c r="K2695" s="253"/>
      <c r="L2695" s="253"/>
      <c r="M2695" s="253"/>
      <c r="N2695" s="253"/>
      <c r="O2695" s="253"/>
      <c r="P2695" s="253"/>
      <c r="Q2695" s="253"/>
      <c r="R2695" s="253"/>
      <c r="S2695" s="253"/>
      <c r="T2695" s="253"/>
      <c r="U2695" s="253"/>
      <c r="V2695" s="253"/>
      <c r="W2695" s="253"/>
      <c r="X2695" s="253"/>
      <c r="Y2695" s="253"/>
      <c r="Z2695" s="253"/>
      <c r="AA2695" s="253"/>
      <c r="AB2695" s="253"/>
      <c r="AC2695" s="253"/>
      <c r="AD2695" s="253"/>
      <c r="AE2695" s="253"/>
      <c r="AF2695" s="253"/>
      <c r="AG2695" s="253"/>
      <c r="AH2695" s="253"/>
      <c r="AI2695" s="253"/>
      <c r="AP2695" s="313"/>
      <c r="AT2695" s="313"/>
    </row>
    <row r="2696" spans="1:46" s="312" customFormat="1" ht="15" customHeight="1" x14ac:dyDescent="0.25">
      <c r="A2696" s="297"/>
      <c r="B2696" s="297"/>
      <c r="C2696" s="253"/>
      <c r="D2696" s="253"/>
      <c r="E2696" s="253"/>
      <c r="F2696" s="253"/>
      <c r="G2696" s="253"/>
      <c r="H2696" s="253"/>
      <c r="I2696" s="253"/>
      <c r="J2696" s="253"/>
      <c r="K2696" s="253"/>
      <c r="L2696" s="253"/>
      <c r="M2696" s="253"/>
      <c r="N2696" s="253"/>
      <c r="O2696" s="253"/>
      <c r="P2696" s="253"/>
      <c r="Q2696" s="253"/>
      <c r="R2696" s="253"/>
      <c r="S2696" s="253"/>
      <c r="T2696" s="253"/>
      <c r="U2696" s="253"/>
      <c r="V2696" s="253"/>
      <c r="W2696" s="253"/>
      <c r="X2696" s="253"/>
      <c r="Y2696" s="253"/>
      <c r="Z2696" s="253"/>
      <c r="AA2696" s="253"/>
      <c r="AB2696" s="253"/>
      <c r="AC2696" s="253"/>
      <c r="AD2696" s="253"/>
      <c r="AE2696" s="253"/>
      <c r="AF2696" s="253"/>
      <c r="AG2696" s="253"/>
      <c r="AH2696" s="253"/>
      <c r="AI2696" s="253"/>
      <c r="AP2696" s="313"/>
      <c r="AT2696" s="313"/>
    </row>
    <row r="2697" spans="1:46" s="312" customFormat="1" ht="15" customHeight="1" x14ac:dyDescent="0.25">
      <c r="A2697" s="297"/>
      <c r="B2697" s="297"/>
      <c r="C2697" s="253"/>
      <c r="D2697" s="253"/>
      <c r="E2697" s="253"/>
      <c r="F2697" s="253"/>
      <c r="G2697" s="253"/>
      <c r="H2697" s="253"/>
      <c r="I2697" s="253"/>
      <c r="J2697" s="253"/>
      <c r="K2697" s="253"/>
      <c r="L2697" s="253"/>
      <c r="M2697" s="253"/>
      <c r="N2697" s="253"/>
      <c r="O2697" s="253"/>
      <c r="P2697" s="253"/>
      <c r="Q2697" s="253"/>
      <c r="R2697" s="253"/>
      <c r="S2697" s="253"/>
      <c r="T2697" s="253"/>
      <c r="U2697" s="253"/>
      <c r="V2697" s="253"/>
      <c r="W2697" s="253"/>
      <c r="X2697" s="253"/>
      <c r="Y2697" s="253"/>
      <c r="Z2697" s="253"/>
      <c r="AA2697" s="253"/>
      <c r="AB2697" s="253"/>
      <c r="AC2697" s="253"/>
      <c r="AD2697" s="253"/>
      <c r="AE2697" s="253"/>
      <c r="AF2697" s="253"/>
      <c r="AG2697" s="253"/>
      <c r="AH2697" s="253"/>
      <c r="AI2697" s="253"/>
      <c r="AP2697" s="313"/>
      <c r="AT2697" s="313"/>
    </row>
    <row r="2698" spans="1:46" s="312" customFormat="1" ht="15" customHeight="1" x14ac:dyDescent="0.25">
      <c r="A2698" s="297"/>
      <c r="B2698" s="297"/>
      <c r="C2698" s="253"/>
      <c r="D2698" s="253"/>
      <c r="E2698" s="253"/>
      <c r="F2698" s="253"/>
      <c r="G2698" s="253"/>
      <c r="H2698" s="253"/>
      <c r="I2698" s="253"/>
      <c r="J2698" s="253"/>
      <c r="K2698" s="253"/>
      <c r="L2698" s="253"/>
      <c r="M2698" s="253"/>
      <c r="N2698" s="253"/>
      <c r="O2698" s="253"/>
      <c r="P2698" s="253"/>
      <c r="Q2698" s="253"/>
      <c r="R2698" s="253"/>
      <c r="S2698" s="253"/>
      <c r="T2698" s="253"/>
      <c r="U2698" s="253"/>
      <c r="V2698" s="253"/>
      <c r="W2698" s="253"/>
      <c r="X2698" s="253"/>
      <c r="Y2698" s="253"/>
      <c r="Z2698" s="253"/>
      <c r="AA2698" s="253"/>
      <c r="AB2698" s="253"/>
      <c r="AC2698" s="253"/>
      <c r="AD2698" s="253"/>
      <c r="AE2698" s="253"/>
      <c r="AF2698" s="253"/>
      <c r="AG2698" s="253"/>
      <c r="AH2698" s="253"/>
      <c r="AI2698" s="253"/>
      <c r="AP2698" s="313"/>
      <c r="AT2698" s="313"/>
    </row>
    <row r="2699" spans="1:46" s="312" customFormat="1" ht="15" customHeight="1" x14ac:dyDescent="0.25">
      <c r="A2699" s="297"/>
      <c r="B2699" s="297"/>
      <c r="C2699" s="253"/>
      <c r="D2699" s="253"/>
      <c r="E2699" s="253"/>
      <c r="F2699" s="253"/>
      <c r="G2699" s="253"/>
      <c r="H2699" s="253"/>
      <c r="I2699" s="253"/>
      <c r="J2699" s="253"/>
      <c r="K2699" s="253"/>
      <c r="L2699" s="253"/>
      <c r="M2699" s="253"/>
      <c r="N2699" s="253"/>
      <c r="O2699" s="253"/>
      <c r="P2699" s="253"/>
      <c r="Q2699" s="253"/>
      <c r="R2699" s="253"/>
      <c r="S2699" s="253"/>
      <c r="T2699" s="253"/>
      <c r="U2699" s="253"/>
      <c r="V2699" s="253"/>
      <c r="W2699" s="253"/>
      <c r="X2699" s="253"/>
      <c r="Y2699" s="253"/>
      <c r="Z2699" s="253"/>
      <c r="AA2699" s="253"/>
      <c r="AB2699" s="253"/>
      <c r="AC2699" s="253"/>
      <c r="AD2699" s="253"/>
      <c r="AE2699" s="253"/>
      <c r="AF2699" s="253"/>
      <c r="AG2699" s="253"/>
      <c r="AH2699" s="253"/>
      <c r="AI2699" s="253"/>
      <c r="AP2699" s="313"/>
      <c r="AT2699" s="313"/>
    </row>
    <row r="2700" spans="1:46" s="312" customFormat="1" ht="15" customHeight="1" x14ac:dyDescent="0.25">
      <c r="A2700" s="297"/>
      <c r="B2700" s="297"/>
      <c r="C2700" s="253"/>
      <c r="D2700" s="253"/>
      <c r="E2700" s="253"/>
      <c r="F2700" s="253"/>
      <c r="G2700" s="253"/>
      <c r="H2700" s="253"/>
      <c r="I2700" s="253"/>
      <c r="J2700" s="253"/>
      <c r="K2700" s="253"/>
      <c r="L2700" s="253"/>
      <c r="M2700" s="253"/>
      <c r="N2700" s="253"/>
      <c r="O2700" s="253"/>
      <c r="P2700" s="253"/>
      <c r="Q2700" s="253"/>
      <c r="R2700" s="253"/>
      <c r="S2700" s="253"/>
      <c r="T2700" s="253"/>
      <c r="U2700" s="253"/>
      <c r="V2700" s="253"/>
      <c r="W2700" s="253"/>
      <c r="X2700" s="253"/>
      <c r="Y2700" s="253"/>
      <c r="Z2700" s="253"/>
      <c r="AA2700" s="253"/>
      <c r="AB2700" s="253"/>
      <c r="AC2700" s="253"/>
      <c r="AD2700" s="253"/>
      <c r="AE2700" s="253"/>
      <c r="AF2700" s="253"/>
      <c r="AG2700" s="253"/>
      <c r="AH2700" s="253"/>
      <c r="AI2700" s="253"/>
      <c r="AP2700" s="313"/>
      <c r="AT2700" s="313"/>
    </row>
    <row r="2701" spans="1:46" s="312" customFormat="1" ht="15" customHeight="1" x14ac:dyDescent="0.25">
      <c r="A2701" s="297"/>
      <c r="B2701" s="297"/>
      <c r="C2701" s="253"/>
      <c r="D2701" s="253"/>
      <c r="E2701" s="253"/>
      <c r="F2701" s="253"/>
      <c r="G2701" s="253"/>
      <c r="H2701" s="253"/>
      <c r="I2701" s="253"/>
      <c r="J2701" s="253"/>
      <c r="K2701" s="253"/>
      <c r="L2701" s="253"/>
      <c r="M2701" s="253"/>
      <c r="N2701" s="253"/>
      <c r="O2701" s="253"/>
      <c r="P2701" s="253"/>
      <c r="Q2701" s="253"/>
      <c r="R2701" s="253"/>
      <c r="S2701" s="253"/>
      <c r="T2701" s="253"/>
      <c r="U2701" s="253"/>
      <c r="V2701" s="253"/>
      <c r="W2701" s="253"/>
      <c r="X2701" s="253"/>
      <c r="Y2701" s="253"/>
      <c r="Z2701" s="253"/>
      <c r="AA2701" s="253"/>
      <c r="AB2701" s="253"/>
      <c r="AC2701" s="253"/>
      <c r="AD2701" s="253"/>
      <c r="AE2701" s="253"/>
      <c r="AF2701" s="253"/>
      <c r="AG2701" s="253"/>
      <c r="AH2701" s="253"/>
      <c r="AI2701" s="253"/>
      <c r="AP2701" s="313"/>
      <c r="AT2701" s="313"/>
    </row>
    <row r="2702" spans="1:46" s="312" customFormat="1" ht="15" customHeight="1" x14ac:dyDescent="0.25">
      <c r="A2702" s="297"/>
      <c r="B2702" s="297"/>
      <c r="C2702" s="253"/>
      <c r="D2702" s="253"/>
      <c r="E2702" s="253"/>
      <c r="F2702" s="253"/>
      <c r="G2702" s="253"/>
      <c r="H2702" s="253"/>
      <c r="I2702" s="253"/>
      <c r="J2702" s="253"/>
      <c r="K2702" s="253"/>
      <c r="L2702" s="253"/>
      <c r="M2702" s="253"/>
      <c r="N2702" s="253"/>
      <c r="O2702" s="253"/>
      <c r="P2702" s="253"/>
      <c r="Q2702" s="253"/>
      <c r="R2702" s="253"/>
      <c r="S2702" s="253"/>
      <c r="T2702" s="253"/>
      <c r="U2702" s="253"/>
      <c r="V2702" s="253"/>
      <c r="W2702" s="253"/>
      <c r="X2702" s="253"/>
      <c r="Y2702" s="253"/>
      <c r="Z2702" s="253"/>
      <c r="AA2702" s="253"/>
      <c r="AB2702" s="253"/>
      <c r="AC2702" s="253"/>
      <c r="AD2702" s="253"/>
      <c r="AE2702" s="253"/>
      <c r="AF2702" s="253"/>
      <c r="AG2702" s="253"/>
      <c r="AH2702" s="253"/>
      <c r="AI2702" s="253"/>
      <c r="AP2702" s="313"/>
      <c r="AT2702" s="313"/>
    </row>
    <row r="2703" spans="1:46" s="312" customFormat="1" ht="15" customHeight="1" x14ac:dyDescent="0.25">
      <c r="A2703" s="297"/>
      <c r="B2703" s="297"/>
      <c r="C2703" s="253"/>
      <c r="D2703" s="253"/>
      <c r="E2703" s="253"/>
      <c r="F2703" s="253"/>
      <c r="G2703" s="253"/>
      <c r="H2703" s="253"/>
      <c r="I2703" s="253"/>
      <c r="J2703" s="253"/>
      <c r="K2703" s="253"/>
      <c r="L2703" s="253"/>
      <c r="M2703" s="253"/>
      <c r="N2703" s="253"/>
      <c r="O2703" s="253"/>
      <c r="P2703" s="253"/>
      <c r="Q2703" s="253"/>
      <c r="R2703" s="253"/>
      <c r="S2703" s="253"/>
      <c r="T2703" s="253"/>
      <c r="U2703" s="253"/>
      <c r="V2703" s="253"/>
      <c r="W2703" s="253"/>
      <c r="X2703" s="253"/>
      <c r="Y2703" s="253"/>
      <c r="Z2703" s="253"/>
      <c r="AA2703" s="253"/>
      <c r="AB2703" s="253"/>
      <c r="AC2703" s="253"/>
      <c r="AD2703" s="253"/>
      <c r="AE2703" s="253"/>
      <c r="AF2703" s="253"/>
      <c r="AG2703" s="253"/>
      <c r="AH2703" s="253"/>
      <c r="AI2703" s="253"/>
      <c r="AP2703" s="313"/>
      <c r="AT2703" s="313"/>
    </row>
    <row r="2704" spans="1:46" s="312" customFormat="1" ht="15" customHeight="1" x14ac:dyDescent="0.25">
      <c r="A2704" s="297"/>
      <c r="B2704" s="297"/>
      <c r="C2704" s="253"/>
      <c r="D2704" s="253"/>
      <c r="E2704" s="253"/>
      <c r="F2704" s="253"/>
      <c r="G2704" s="253"/>
      <c r="H2704" s="253"/>
      <c r="I2704" s="253"/>
      <c r="J2704" s="253"/>
      <c r="K2704" s="253"/>
      <c r="L2704" s="253"/>
      <c r="M2704" s="253"/>
      <c r="N2704" s="253"/>
      <c r="O2704" s="253"/>
      <c r="P2704" s="253"/>
      <c r="Q2704" s="253"/>
      <c r="R2704" s="253"/>
      <c r="S2704" s="253"/>
      <c r="T2704" s="253"/>
      <c r="U2704" s="253"/>
      <c r="V2704" s="253"/>
      <c r="W2704" s="253"/>
      <c r="X2704" s="253"/>
      <c r="Y2704" s="253"/>
      <c r="Z2704" s="253"/>
      <c r="AA2704" s="253"/>
      <c r="AB2704" s="253"/>
      <c r="AC2704" s="253"/>
      <c r="AD2704" s="253"/>
      <c r="AE2704" s="253"/>
      <c r="AF2704" s="253"/>
      <c r="AG2704" s="253"/>
      <c r="AH2704" s="253"/>
      <c r="AI2704" s="253"/>
      <c r="AP2704" s="313"/>
      <c r="AT2704" s="313"/>
    </row>
    <row r="2705" spans="1:46" s="312" customFormat="1" ht="15" customHeight="1" x14ac:dyDescent="0.25">
      <c r="A2705" s="297"/>
      <c r="B2705" s="297"/>
      <c r="C2705" s="253"/>
      <c r="D2705" s="253"/>
      <c r="E2705" s="253"/>
      <c r="F2705" s="253"/>
      <c r="G2705" s="253"/>
      <c r="H2705" s="253"/>
      <c r="I2705" s="253"/>
      <c r="J2705" s="253"/>
      <c r="K2705" s="253"/>
      <c r="L2705" s="253"/>
      <c r="M2705" s="253"/>
      <c r="N2705" s="253"/>
      <c r="O2705" s="253"/>
      <c r="P2705" s="253"/>
      <c r="Q2705" s="253"/>
      <c r="R2705" s="253"/>
      <c r="S2705" s="253"/>
      <c r="T2705" s="253"/>
      <c r="U2705" s="253"/>
      <c r="V2705" s="253"/>
      <c r="W2705" s="253"/>
      <c r="X2705" s="253"/>
      <c r="Y2705" s="253"/>
      <c r="Z2705" s="253"/>
      <c r="AA2705" s="253"/>
      <c r="AB2705" s="253"/>
      <c r="AC2705" s="253"/>
      <c r="AD2705" s="253"/>
      <c r="AE2705" s="253"/>
      <c r="AF2705" s="253"/>
      <c r="AG2705" s="253"/>
      <c r="AH2705" s="253"/>
      <c r="AI2705" s="253"/>
      <c r="AP2705" s="313"/>
      <c r="AT2705" s="313"/>
    </row>
    <row r="2706" spans="1:46" s="312" customFormat="1" ht="15" customHeight="1" x14ac:dyDescent="0.25">
      <c r="A2706" s="297"/>
      <c r="B2706" s="297"/>
      <c r="C2706" s="253"/>
      <c r="D2706" s="253"/>
      <c r="E2706" s="253"/>
      <c r="F2706" s="253"/>
      <c r="G2706" s="253"/>
      <c r="H2706" s="253"/>
      <c r="I2706" s="253"/>
      <c r="J2706" s="253"/>
      <c r="K2706" s="253"/>
      <c r="L2706" s="253"/>
      <c r="M2706" s="253"/>
      <c r="N2706" s="253"/>
      <c r="O2706" s="253"/>
      <c r="P2706" s="253"/>
      <c r="Q2706" s="253"/>
      <c r="R2706" s="253"/>
      <c r="S2706" s="253"/>
      <c r="T2706" s="253"/>
      <c r="U2706" s="253"/>
      <c r="V2706" s="253"/>
      <c r="W2706" s="253"/>
      <c r="X2706" s="253"/>
      <c r="Y2706" s="253"/>
      <c r="Z2706" s="253"/>
      <c r="AA2706" s="253"/>
      <c r="AB2706" s="253"/>
      <c r="AC2706" s="253"/>
      <c r="AD2706" s="253"/>
      <c r="AE2706" s="253"/>
      <c r="AF2706" s="253"/>
      <c r="AG2706" s="253"/>
      <c r="AH2706" s="253"/>
      <c r="AI2706" s="253"/>
      <c r="AP2706" s="313"/>
      <c r="AT2706" s="313"/>
    </row>
    <row r="2707" spans="1:46" s="312" customFormat="1" ht="15" customHeight="1" x14ac:dyDescent="0.25">
      <c r="A2707" s="297"/>
      <c r="B2707" s="297"/>
      <c r="C2707" s="253"/>
      <c r="D2707" s="253"/>
      <c r="E2707" s="253"/>
      <c r="F2707" s="253"/>
      <c r="G2707" s="253"/>
      <c r="H2707" s="253"/>
      <c r="I2707" s="253"/>
      <c r="J2707" s="253"/>
      <c r="K2707" s="253"/>
      <c r="L2707" s="253"/>
      <c r="M2707" s="253"/>
      <c r="N2707" s="253"/>
      <c r="O2707" s="253"/>
      <c r="P2707" s="253"/>
      <c r="Q2707" s="253"/>
      <c r="R2707" s="253"/>
      <c r="S2707" s="253"/>
      <c r="T2707" s="253"/>
      <c r="U2707" s="253"/>
      <c r="V2707" s="253"/>
      <c r="W2707" s="253"/>
      <c r="X2707" s="253"/>
      <c r="Y2707" s="253"/>
      <c r="Z2707" s="253"/>
      <c r="AA2707" s="253"/>
      <c r="AB2707" s="253"/>
      <c r="AC2707" s="253"/>
      <c r="AD2707" s="253"/>
      <c r="AE2707" s="253"/>
      <c r="AF2707" s="253"/>
      <c r="AG2707" s="253"/>
      <c r="AH2707" s="253"/>
      <c r="AI2707" s="253"/>
      <c r="AP2707" s="313"/>
      <c r="AT2707" s="313"/>
    </row>
    <row r="2708" spans="1:46" s="312" customFormat="1" ht="15" customHeight="1" x14ac:dyDescent="0.25">
      <c r="A2708" s="297"/>
      <c r="B2708" s="297"/>
      <c r="C2708" s="253"/>
      <c r="D2708" s="253"/>
      <c r="E2708" s="253"/>
      <c r="F2708" s="253"/>
      <c r="G2708" s="253"/>
      <c r="H2708" s="253"/>
      <c r="I2708" s="253"/>
      <c r="J2708" s="253"/>
      <c r="K2708" s="253"/>
      <c r="L2708" s="253"/>
      <c r="M2708" s="253"/>
      <c r="N2708" s="253"/>
      <c r="O2708" s="253"/>
      <c r="P2708" s="253"/>
      <c r="Q2708" s="253"/>
      <c r="R2708" s="253"/>
      <c r="S2708" s="253"/>
      <c r="T2708" s="253"/>
      <c r="U2708" s="253"/>
      <c r="V2708" s="253"/>
      <c r="W2708" s="253"/>
      <c r="X2708" s="253"/>
      <c r="Y2708" s="253"/>
      <c r="Z2708" s="253"/>
      <c r="AA2708" s="253"/>
      <c r="AB2708" s="253"/>
      <c r="AC2708" s="253"/>
      <c r="AD2708" s="253"/>
      <c r="AE2708" s="253"/>
      <c r="AF2708" s="253"/>
      <c r="AG2708" s="253"/>
      <c r="AH2708" s="253"/>
      <c r="AI2708" s="253"/>
      <c r="AP2708" s="313"/>
      <c r="AT2708" s="313"/>
    </row>
    <row r="2709" spans="1:46" s="312" customFormat="1" ht="15" customHeight="1" x14ac:dyDescent="0.25">
      <c r="A2709" s="297"/>
      <c r="B2709" s="297"/>
      <c r="C2709" s="253"/>
      <c r="D2709" s="253"/>
      <c r="E2709" s="253"/>
      <c r="F2709" s="253"/>
      <c r="G2709" s="253"/>
      <c r="H2709" s="253"/>
      <c r="I2709" s="253"/>
      <c r="J2709" s="253"/>
      <c r="K2709" s="253"/>
      <c r="L2709" s="253"/>
      <c r="M2709" s="253"/>
      <c r="N2709" s="253"/>
      <c r="O2709" s="253"/>
      <c r="P2709" s="253"/>
      <c r="Q2709" s="253"/>
      <c r="R2709" s="253"/>
      <c r="S2709" s="253"/>
      <c r="T2709" s="253"/>
      <c r="U2709" s="253"/>
      <c r="V2709" s="253"/>
      <c r="W2709" s="253"/>
      <c r="X2709" s="253"/>
      <c r="Y2709" s="253"/>
      <c r="Z2709" s="253"/>
      <c r="AA2709" s="253"/>
      <c r="AB2709" s="253"/>
      <c r="AC2709" s="253"/>
      <c r="AD2709" s="253"/>
      <c r="AE2709" s="253"/>
      <c r="AF2709" s="253"/>
      <c r="AG2709" s="253"/>
      <c r="AH2709" s="253"/>
      <c r="AI2709" s="253"/>
      <c r="AP2709" s="313"/>
      <c r="AT2709" s="313"/>
    </row>
    <row r="2710" spans="1:46" s="312" customFormat="1" ht="15" customHeight="1" x14ac:dyDescent="0.25">
      <c r="A2710" s="297"/>
      <c r="B2710" s="297"/>
      <c r="C2710" s="253"/>
      <c r="D2710" s="253"/>
      <c r="E2710" s="253"/>
      <c r="F2710" s="253"/>
      <c r="G2710" s="253"/>
      <c r="H2710" s="253"/>
      <c r="I2710" s="253"/>
      <c r="J2710" s="253"/>
      <c r="K2710" s="253"/>
      <c r="L2710" s="253"/>
      <c r="M2710" s="253"/>
      <c r="N2710" s="253"/>
      <c r="O2710" s="253"/>
      <c r="P2710" s="253"/>
      <c r="Q2710" s="253"/>
      <c r="R2710" s="253"/>
      <c r="S2710" s="253"/>
      <c r="T2710" s="253"/>
      <c r="U2710" s="253"/>
      <c r="V2710" s="253"/>
      <c r="W2710" s="253"/>
      <c r="X2710" s="253"/>
      <c r="Y2710" s="253"/>
      <c r="Z2710" s="253"/>
      <c r="AA2710" s="253"/>
      <c r="AB2710" s="253"/>
      <c r="AC2710" s="253"/>
      <c r="AD2710" s="253"/>
      <c r="AE2710" s="253"/>
      <c r="AF2710" s="253"/>
      <c r="AG2710" s="253"/>
      <c r="AH2710" s="253"/>
      <c r="AI2710" s="253"/>
      <c r="AP2710" s="313"/>
      <c r="AT2710" s="313"/>
    </row>
    <row r="2711" spans="1:46" s="312" customFormat="1" ht="15" customHeight="1" x14ac:dyDescent="0.25">
      <c r="A2711" s="297"/>
      <c r="B2711" s="297"/>
      <c r="C2711" s="253"/>
      <c r="D2711" s="253"/>
      <c r="E2711" s="253"/>
      <c r="F2711" s="253"/>
      <c r="G2711" s="253"/>
      <c r="H2711" s="253"/>
      <c r="I2711" s="253"/>
      <c r="J2711" s="253"/>
      <c r="K2711" s="253"/>
      <c r="L2711" s="253"/>
      <c r="M2711" s="253"/>
      <c r="N2711" s="253"/>
      <c r="O2711" s="253"/>
      <c r="P2711" s="253"/>
      <c r="Q2711" s="253"/>
      <c r="R2711" s="253"/>
      <c r="S2711" s="253"/>
      <c r="T2711" s="253"/>
      <c r="U2711" s="253"/>
      <c r="V2711" s="253"/>
      <c r="W2711" s="253"/>
      <c r="X2711" s="253"/>
      <c r="Y2711" s="253"/>
      <c r="Z2711" s="253"/>
      <c r="AA2711" s="253"/>
      <c r="AB2711" s="253"/>
      <c r="AC2711" s="253"/>
      <c r="AD2711" s="253"/>
      <c r="AE2711" s="253"/>
      <c r="AF2711" s="253"/>
      <c r="AG2711" s="253"/>
      <c r="AH2711" s="253"/>
      <c r="AI2711" s="253"/>
      <c r="AP2711" s="313"/>
      <c r="AT2711" s="313"/>
    </row>
    <row r="2712" spans="1:46" s="312" customFormat="1" ht="15" customHeight="1" x14ac:dyDescent="0.25">
      <c r="A2712" s="297"/>
      <c r="B2712" s="297"/>
      <c r="C2712" s="253"/>
      <c r="D2712" s="253"/>
      <c r="E2712" s="253"/>
      <c r="F2712" s="253"/>
      <c r="G2712" s="253"/>
      <c r="H2712" s="253"/>
      <c r="I2712" s="253"/>
      <c r="J2712" s="253"/>
      <c r="K2712" s="253"/>
      <c r="L2712" s="253"/>
      <c r="M2712" s="253"/>
      <c r="N2712" s="253"/>
      <c r="O2712" s="253"/>
      <c r="P2712" s="253"/>
      <c r="Q2712" s="253"/>
      <c r="R2712" s="253"/>
      <c r="S2712" s="253"/>
      <c r="T2712" s="253"/>
      <c r="U2712" s="253"/>
      <c r="V2712" s="253"/>
      <c r="W2712" s="253"/>
      <c r="X2712" s="253"/>
      <c r="Y2712" s="253"/>
      <c r="Z2712" s="253"/>
      <c r="AA2712" s="253"/>
      <c r="AB2712" s="253"/>
      <c r="AC2712" s="253"/>
      <c r="AD2712" s="253"/>
      <c r="AE2712" s="253"/>
      <c r="AF2712" s="253"/>
      <c r="AG2712" s="253"/>
      <c r="AH2712" s="253"/>
      <c r="AI2712" s="253"/>
      <c r="AP2712" s="313"/>
      <c r="AT2712" s="313"/>
    </row>
    <row r="2713" spans="1:46" s="312" customFormat="1" ht="15" customHeight="1" x14ac:dyDescent="0.25">
      <c r="A2713" s="297"/>
      <c r="B2713" s="297"/>
      <c r="C2713" s="253"/>
      <c r="D2713" s="253"/>
      <c r="E2713" s="253"/>
      <c r="F2713" s="253"/>
      <c r="G2713" s="253"/>
      <c r="H2713" s="253"/>
      <c r="I2713" s="253"/>
      <c r="J2713" s="253"/>
      <c r="K2713" s="253"/>
      <c r="L2713" s="253"/>
      <c r="M2713" s="253"/>
      <c r="N2713" s="253"/>
      <c r="O2713" s="253"/>
      <c r="P2713" s="253"/>
      <c r="Q2713" s="253"/>
      <c r="R2713" s="253"/>
      <c r="S2713" s="253"/>
      <c r="T2713" s="253"/>
      <c r="U2713" s="253"/>
      <c r="V2713" s="253"/>
      <c r="W2713" s="253"/>
      <c r="X2713" s="253"/>
      <c r="Y2713" s="253"/>
      <c r="Z2713" s="253"/>
      <c r="AA2713" s="253"/>
      <c r="AB2713" s="253"/>
      <c r="AC2713" s="253"/>
      <c r="AD2713" s="253"/>
      <c r="AE2713" s="253"/>
      <c r="AF2713" s="253"/>
      <c r="AG2713" s="253"/>
      <c r="AH2713" s="253"/>
      <c r="AI2713" s="253"/>
      <c r="AP2713" s="313"/>
      <c r="AT2713" s="313"/>
    </row>
    <row r="2714" spans="1:46" s="312" customFormat="1" ht="15" customHeight="1" x14ac:dyDescent="0.25">
      <c r="A2714" s="297"/>
      <c r="B2714" s="297"/>
      <c r="C2714" s="253"/>
      <c r="D2714" s="253"/>
      <c r="E2714" s="253"/>
      <c r="F2714" s="253"/>
      <c r="G2714" s="253"/>
      <c r="H2714" s="253"/>
      <c r="I2714" s="253"/>
      <c r="J2714" s="253"/>
      <c r="K2714" s="253"/>
      <c r="L2714" s="253"/>
      <c r="M2714" s="253"/>
      <c r="N2714" s="253"/>
      <c r="O2714" s="253"/>
      <c r="P2714" s="253"/>
      <c r="Q2714" s="253"/>
      <c r="R2714" s="253"/>
      <c r="S2714" s="253"/>
      <c r="T2714" s="253"/>
      <c r="U2714" s="253"/>
      <c r="V2714" s="253"/>
      <c r="W2714" s="253"/>
      <c r="X2714" s="253"/>
      <c r="Y2714" s="253"/>
      <c r="Z2714" s="253"/>
      <c r="AA2714" s="253"/>
      <c r="AB2714" s="253"/>
      <c r="AC2714" s="253"/>
      <c r="AD2714" s="253"/>
      <c r="AE2714" s="253"/>
      <c r="AF2714" s="253"/>
      <c r="AG2714" s="253"/>
      <c r="AH2714" s="253"/>
      <c r="AI2714" s="253"/>
      <c r="AP2714" s="313"/>
      <c r="AT2714" s="313"/>
    </row>
    <row r="2715" spans="1:46" s="312" customFormat="1" ht="15" customHeight="1" x14ac:dyDescent="0.25">
      <c r="A2715" s="297"/>
      <c r="B2715" s="297"/>
      <c r="C2715" s="253"/>
      <c r="D2715" s="253"/>
      <c r="E2715" s="253"/>
      <c r="F2715" s="253"/>
      <c r="G2715" s="253"/>
      <c r="H2715" s="253"/>
      <c r="I2715" s="253"/>
      <c r="J2715" s="253"/>
      <c r="K2715" s="253"/>
      <c r="L2715" s="253"/>
      <c r="M2715" s="253"/>
      <c r="N2715" s="253"/>
      <c r="O2715" s="253"/>
      <c r="P2715" s="253"/>
      <c r="Q2715" s="253"/>
      <c r="R2715" s="253"/>
      <c r="S2715" s="253"/>
      <c r="T2715" s="253"/>
      <c r="U2715" s="253"/>
      <c r="V2715" s="253"/>
      <c r="W2715" s="253"/>
      <c r="X2715" s="253"/>
      <c r="Y2715" s="253"/>
      <c r="Z2715" s="253"/>
      <c r="AA2715" s="253"/>
      <c r="AB2715" s="253"/>
      <c r="AC2715" s="253"/>
      <c r="AD2715" s="253"/>
      <c r="AE2715" s="253"/>
      <c r="AF2715" s="253"/>
      <c r="AG2715" s="253"/>
      <c r="AH2715" s="253"/>
      <c r="AI2715" s="253"/>
      <c r="AP2715" s="313"/>
      <c r="AT2715" s="313"/>
    </row>
    <row r="2716" spans="1:46" s="312" customFormat="1" ht="15" customHeight="1" x14ac:dyDescent="0.25">
      <c r="A2716" s="297"/>
      <c r="B2716" s="297"/>
      <c r="C2716" s="253"/>
      <c r="D2716" s="253"/>
      <c r="E2716" s="253"/>
      <c r="F2716" s="253"/>
      <c r="G2716" s="253"/>
      <c r="H2716" s="253"/>
      <c r="I2716" s="253"/>
      <c r="J2716" s="253"/>
      <c r="K2716" s="253"/>
      <c r="L2716" s="253"/>
      <c r="M2716" s="253"/>
      <c r="N2716" s="253"/>
      <c r="O2716" s="253"/>
      <c r="P2716" s="253"/>
      <c r="Q2716" s="253"/>
      <c r="R2716" s="253"/>
      <c r="S2716" s="253"/>
      <c r="T2716" s="253"/>
      <c r="U2716" s="253"/>
      <c r="V2716" s="253"/>
      <c r="W2716" s="253"/>
      <c r="X2716" s="253"/>
      <c r="Y2716" s="253"/>
      <c r="Z2716" s="253"/>
      <c r="AA2716" s="253"/>
      <c r="AB2716" s="253"/>
      <c r="AC2716" s="253"/>
      <c r="AD2716" s="253"/>
      <c r="AE2716" s="253"/>
      <c r="AF2716" s="253"/>
      <c r="AG2716" s="253"/>
      <c r="AH2716" s="253"/>
      <c r="AI2716" s="253"/>
      <c r="AP2716" s="313"/>
      <c r="AT2716" s="313"/>
    </row>
    <row r="2717" spans="1:46" s="312" customFormat="1" ht="15" customHeight="1" x14ac:dyDescent="0.25">
      <c r="A2717" s="297"/>
      <c r="B2717" s="297"/>
      <c r="C2717" s="253"/>
      <c r="D2717" s="253"/>
      <c r="E2717" s="253"/>
      <c r="F2717" s="253"/>
      <c r="G2717" s="253"/>
      <c r="H2717" s="253"/>
      <c r="I2717" s="253"/>
      <c r="J2717" s="253"/>
      <c r="K2717" s="253"/>
      <c r="L2717" s="253"/>
      <c r="M2717" s="253"/>
      <c r="N2717" s="253"/>
      <c r="O2717" s="253"/>
      <c r="P2717" s="253"/>
      <c r="Q2717" s="253"/>
      <c r="R2717" s="253"/>
      <c r="S2717" s="253"/>
      <c r="T2717" s="253"/>
      <c r="U2717" s="253"/>
      <c r="V2717" s="253"/>
      <c r="W2717" s="253"/>
      <c r="X2717" s="253"/>
      <c r="Y2717" s="253"/>
      <c r="Z2717" s="253"/>
      <c r="AA2717" s="253"/>
      <c r="AB2717" s="253"/>
      <c r="AC2717" s="253"/>
      <c r="AD2717" s="253"/>
      <c r="AE2717" s="253"/>
      <c r="AF2717" s="253"/>
      <c r="AG2717" s="253"/>
      <c r="AH2717" s="253"/>
      <c r="AI2717" s="253"/>
      <c r="AP2717" s="313"/>
      <c r="AT2717" s="313"/>
    </row>
    <row r="2718" spans="1:46" s="312" customFormat="1" ht="15" customHeight="1" x14ac:dyDescent="0.25">
      <c r="A2718" s="297"/>
      <c r="B2718" s="297"/>
      <c r="C2718" s="253"/>
      <c r="D2718" s="253"/>
      <c r="E2718" s="253"/>
      <c r="F2718" s="253"/>
      <c r="G2718" s="253"/>
      <c r="H2718" s="253"/>
      <c r="I2718" s="253"/>
      <c r="J2718" s="253"/>
      <c r="K2718" s="253"/>
      <c r="L2718" s="253"/>
      <c r="M2718" s="253"/>
      <c r="N2718" s="253"/>
      <c r="O2718" s="253"/>
      <c r="P2718" s="253"/>
      <c r="Q2718" s="253"/>
      <c r="R2718" s="253"/>
      <c r="S2718" s="253"/>
      <c r="T2718" s="253"/>
      <c r="U2718" s="253"/>
      <c r="V2718" s="253"/>
      <c r="W2718" s="253"/>
      <c r="X2718" s="253"/>
      <c r="Y2718" s="253"/>
      <c r="Z2718" s="253"/>
      <c r="AA2718" s="253"/>
      <c r="AB2718" s="253"/>
      <c r="AC2718" s="253"/>
      <c r="AD2718" s="253"/>
      <c r="AE2718" s="253"/>
      <c r="AF2718" s="253"/>
      <c r="AG2718" s="253"/>
      <c r="AH2718" s="253"/>
      <c r="AI2718" s="253"/>
      <c r="AP2718" s="313"/>
      <c r="AT2718" s="313"/>
    </row>
    <row r="2719" spans="1:46" s="312" customFormat="1" ht="15" customHeight="1" x14ac:dyDescent="0.25">
      <c r="A2719" s="297"/>
      <c r="B2719" s="297"/>
      <c r="C2719" s="253"/>
      <c r="D2719" s="253"/>
      <c r="E2719" s="253"/>
      <c r="F2719" s="253"/>
      <c r="G2719" s="253"/>
      <c r="H2719" s="253"/>
      <c r="I2719" s="253"/>
      <c r="J2719" s="253"/>
      <c r="K2719" s="253"/>
      <c r="L2719" s="253"/>
      <c r="M2719" s="253"/>
      <c r="N2719" s="253"/>
      <c r="O2719" s="253"/>
      <c r="P2719" s="253"/>
      <c r="Q2719" s="253"/>
      <c r="R2719" s="253"/>
      <c r="S2719" s="253"/>
      <c r="T2719" s="253"/>
      <c r="U2719" s="253"/>
      <c r="V2719" s="253"/>
      <c r="W2719" s="253"/>
      <c r="X2719" s="253"/>
      <c r="Y2719" s="253"/>
      <c r="Z2719" s="253"/>
      <c r="AA2719" s="253"/>
      <c r="AB2719" s="253"/>
      <c r="AC2719" s="253"/>
      <c r="AD2719" s="253"/>
      <c r="AE2719" s="253"/>
      <c r="AF2719" s="253"/>
      <c r="AG2719" s="253"/>
      <c r="AH2719" s="253"/>
      <c r="AI2719" s="253"/>
      <c r="AP2719" s="313"/>
      <c r="AT2719" s="313"/>
    </row>
    <row r="2720" spans="1:46" s="312" customFormat="1" ht="15" customHeight="1" x14ac:dyDescent="0.25">
      <c r="A2720" s="297"/>
      <c r="B2720" s="297"/>
      <c r="C2720" s="253"/>
      <c r="D2720" s="253"/>
      <c r="E2720" s="253"/>
      <c r="F2720" s="253"/>
      <c r="G2720" s="253"/>
      <c r="H2720" s="253"/>
      <c r="I2720" s="253"/>
      <c r="J2720" s="253"/>
      <c r="K2720" s="253"/>
      <c r="L2720" s="253"/>
      <c r="M2720" s="253"/>
      <c r="N2720" s="253"/>
      <c r="O2720" s="253"/>
      <c r="P2720" s="253"/>
      <c r="Q2720" s="253"/>
      <c r="R2720" s="253"/>
      <c r="S2720" s="253"/>
      <c r="T2720" s="253"/>
      <c r="U2720" s="253"/>
      <c r="V2720" s="253"/>
      <c r="W2720" s="253"/>
      <c r="X2720" s="253"/>
      <c r="Y2720" s="253"/>
      <c r="Z2720" s="253"/>
      <c r="AA2720" s="253"/>
      <c r="AB2720" s="253"/>
      <c r="AC2720" s="253"/>
      <c r="AD2720" s="253"/>
      <c r="AE2720" s="253"/>
      <c r="AF2720" s="253"/>
      <c r="AG2720" s="253"/>
      <c r="AH2720" s="253"/>
      <c r="AI2720" s="253"/>
      <c r="AP2720" s="313"/>
      <c r="AT2720" s="313"/>
    </row>
    <row r="2721" spans="1:46" s="312" customFormat="1" ht="15" customHeight="1" x14ac:dyDescent="0.25">
      <c r="A2721" s="297"/>
      <c r="B2721" s="297"/>
      <c r="C2721" s="253"/>
      <c r="D2721" s="253"/>
      <c r="E2721" s="253"/>
      <c r="F2721" s="253"/>
      <c r="G2721" s="253"/>
      <c r="H2721" s="253"/>
      <c r="I2721" s="253"/>
      <c r="J2721" s="253"/>
      <c r="K2721" s="253"/>
      <c r="L2721" s="253"/>
      <c r="M2721" s="253"/>
      <c r="N2721" s="253"/>
      <c r="O2721" s="253"/>
      <c r="P2721" s="253"/>
      <c r="Q2721" s="253"/>
      <c r="R2721" s="253"/>
      <c r="S2721" s="253"/>
      <c r="T2721" s="253"/>
      <c r="U2721" s="253"/>
      <c r="V2721" s="253"/>
      <c r="W2721" s="253"/>
      <c r="X2721" s="253"/>
      <c r="Y2721" s="253"/>
      <c r="Z2721" s="253"/>
      <c r="AA2721" s="253"/>
      <c r="AB2721" s="253"/>
      <c r="AC2721" s="253"/>
      <c r="AD2721" s="253"/>
      <c r="AE2721" s="253"/>
      <c r="AF2721" s="253"/>
      <c r="AG2721" s="253"/>
      <c r="AH2721" s="253"/>
      <c r="AI2721" s="253"/>
      <c r="AP2721" s="313"/>
      <c r="AT2721" s="313"/>
    </row>
    <row r="2722" spans="1:46" s="312" customFormat="1" ht="15" customHeight="1" x14ac:dyDescent="0.25">
      <c r="A2722" s="297"/>
      <c r="B2722" s="297"/>
      <c r="C2722" s="253"/>
      <c r="D2722" s="253"/>
      <c r="E2722" s="253"/>
      <c r="F2722" s="253"/>
      <c r="G2722" s="253"/>
      <c r="H2722" s="253"/>
      <c r="I2722" s="253"/>
      <c r="J2722" s="253"/>
      <c r="K2722" s="253"/>
      <c r="L2722" s="253"/>
      <c r="M2722" s="253"/>
      <c r="N2722" s="253"/>
      <c r="O2722" s="253"/>
      <c r="P2722" s="253"/>
      <c r="Q2722" s="253"/>
      <c r="R2722" s="253"/>
      <c r="S2722" s="253"/>
      <c r="T2722" s="253"/>
      <c r="U2722" s="253"/>
      <c r="V2722" s="253"/>
      <c r="W2722" s="253"/>
      <c r="X2722" s="253"/>
      <c r="Y2722" s="253"/>
      <c r="Z2722" s="253"/>
      <c r="AA2722" s="253"/>
      <c r="AB2722" s="253"/>
      <c r="AC2722" s="253"/>
      <c r="AD2722" s="253"/>
      <c r="AE2722" s="253"/>
      <c r="AF2722" s="253"/>
      <c r="AG2722" s="253"/>
      <c r="AH2722" s="253"/>
      <c r="AI2722" s="253"/>
      <c r="AP2722" s="313"/>
      <c r="AT2722" s="313"/>
    </row>
    <row r="2723" spans="1:46" s="312" customFormat="1" ht="15" customHeight="1" x14ac:dyDescent="0.25">
      <c r="A2723" s="297"/>
      <c r="B2723" s="297"/>
      <c r="C2723" s="253"/>
      <c r="D2723" s="253"/>
      <c r="E2723" s="253"/>
      <c r="F2723" s="253"/>
      <c r="G2723" s="253"/>
      <c r="H2723" s="253"/>
      <c r="I2723" s="253"/>
      <c r="J2723" s="253"/>
      <c r="K2723" s="253"/>
      <c r="L2723" s="253"/>
      <c r="M2723" s="253"/>
      <c r="N2723" s="253"/>
      <c r="O2723" s="253"/>
      <c r="P2723" s="253"/>
      <c r="Q2723" s="253"/>
      <c r="R2723" s="253"/>
      <c r="S2723" s="253"/>
      <c r="T2723" s="253"/>
      <c r="U2723" s="253"/>
      <c r="V2723" s="253"/>
      <c r="W2723" s="253"/>
      <c r="X2723" s="253"/>
      <c r="Y2723" s="253"/>
      <c r="Z2723" s="253"/>
      <c r="AA2723" s="253"/>
      <c r="AB2723" s="253"/>
      <c r="AC2723" s="253"/>
      <c r="AD2723" s="253"/>
      <c r="AE2723" s="253"/>
      <c r="AF2723" s="253"/>
      <c r="AG2723" s="253"/>
      <c r="AH2723" s="253"/>
      <c r="AI2723" s="253"/>
      <c r="AP2723" s="313"/>
      <c r="AT2723" s="313"/>
    </row>
    <row r="2724" spans="1:46" s="312" customFormat="1" ht="15" customHeight="1" x14ac:dyDescent="0.25">
      <c r="A2724" s="297"/>
      <c r="B2724" s="297"/>
      <c r="C2724" s="253"/>
      <c r="D2724" s="253"/>
      <c r="E2724" s="253"/>
      <c r="F2724" s="253"/>
      <c r="G2724" s="253"/>
      <c r="H2724" s="253"/>
      <c r="I2724" s="253"/>
      <c r="J2724" s="253"/>
      <c r="K2724" s="253"/>
      <c r="L2724" s="253"/>
      <c r="M2724" s="253"/>
      <c r="N2724" s="253"/>
      <c r="O2724" s="253"/>
      <c r="P2724" s="253"/>
      <c r="Q2724" s="253"/>
      <c r="R2724" s="253"/>
      <c r="S2724" s="253"/>
      <c r="T2724" s="253"/>
      <c r="U2724" s="253"/>
      <c r="V2724" s="253"/>
      <c r="W2724" s="253"/>
      <c r="X2724" s="253"/>
      <c r="Y2724" s="253"/>
      <c r="Z2724" s="253"/>
      <c r="AA2724" s="253"/>
      <c r="AB2724" s="253"/>
      <c r="AC2724" s="253"/>
      <c r="AD2724" s="253"/>
      <c r="AE2724" s="253"/>
      <c r="AF2724" s="253"/>
      <c r="AG2724" s="253"/>
      <c r="AH2724" s="253"/>
      <c r="AI2724" s="253"/>
      <c r="AP2724" s="313"/>
      <c r="AT2724" s="313"/>
    </row>
    <row r="2725" spans="1:46" s="312" customFormat="1" ht="15" customHeight="1" x14ac:dyDescent="0.25">
      <c r="A2725" s="297"/>
      <c r="B2725" s="297"/>
      <c r="C2725" s="253"/>
      <c r="D2725" s="253"/>
      <c r="E2725" s="253"/>
      <c r="F2725" s="253"/>
      <c r="G2725" s="253"/>
      <c r="H2725" s="253"/>
      <c r="I2725" s="253"/>
      <c r="J2725" s="253"/>
      <c r="K2725" s="253"/>
      <c r="L2725" s="253"/>
      <c r="M2725" s="253"/>
      <c r="N2725" s="253"/>
      <c r="O2725" s="253"/>
      <c r="P2725" s="253"/>
      <c r="Q2725" s="253"/>
      <c r="R2725" s="253"/>
      <c r="S2725" s="253"/>
      <c r="T2725" s="253"/>
      <c r="U2725" s="253"/>
      <c r="V2725" s="253"/>
      <c r="W2725" s="253"/>
      <c r="X2725" s="253"/>
      <c r="Y2725" s="253"/>
      <c r="Z2725" s="253"/>
      <c r="AA2725" s="253"/>
      <c r="AB2725" s="253"/>
      <c r="AC2725" s="253"/>
      <c r="AD2725" s="253"/>
      <c r="AE2725" s="253"/>
      <c r="AF2725" s="253"/>
      <c r="AG2725" s="253"/>
      <c r="AH2725" s="253"/>
      <c r="AI2725" s="253"/>
      <c r="AP2725" s="313"/>
      <c r="AT2725" s="313"/>
    </row>
    <row r="2726" spans="1:46" s="312" customFormat="1" ht="15" customHeight="1" x14ac:dyDescent="0.25">
      <c r="A2726" s="297"/>
      <c r="B2726" s="297"/>
      <c r="C2726" s="253"/>
      <c r="D2726" s="253"/>
      <c r="E2726" s="253"/>
      <c r="F2726" s="253"/>
      <c r="G2726" s="253"/>
      <c r="H2726" s="253"/>
      <c r="I2726" s="253"/>
      <c r="J2726" s="253"/>
      <c r="K2726" s="253"/>
      <c r="L2726" s="253"/>
      <c r="M2726" s="253"/>
      <c r="N2726" s="253"/>
      <c r="O2726" s="253"/>
      <c r="P2726" s="253"/>
      <c r="Q2726" s="253"/>
      <c r="R2726" s="253"/>
      <c r="S2726" s="253"/>
      <c r="T2726" s="253"/>
      <c r="U2726" s="253"/>
      <c r="V2726" s="253"/>
      <c r="W2726" s="253"/>
      <c r="X2726" s="253"/>
      <c r="Y2726" s="253"/>
      <c r="Z2726" s="253"/>
      <c r="AA2726" s="253"/>
      <c r="AB2726" s="253"/>
      <c r="AC2726" s="253"/>
      <c r="AD2726" s="253"/>
      <c r="AE2726" s="253"/>
      <c r="AF2726" s="253"/>
      <c r="AG2726" s="253"/>
      <c r="AH2726" s="253"/>
      <c r="AI2726" s="253"/>
      <c r="AP2726" s="313"/>
      <c r="AT2726" s="313"/>
    </row>
    <row r="2727" spans="1:46" s="312" customFormat="1" ht="15" customHeight="1" x14ac:dyDescent="0.25">
      <c r="A2727" s="297"/>
      <c r="B2727" s="297"/>
      <c r="C2727" s="253"/>
      <c r="D2727" s="253"/>
      <c r="E2727" s="253"/>
      <c r="F2727" s="253"/>
      <c r="G2727" s="253"/>
      <c r="H2727" s="253"/>
      <c r="I2727" s="253"/>
      <c r="J2727" s="253"/>
      <c r="K2727" s="253"/>
      <c r="L2727" s="253"/>
      <c r="M2727" s="253"/>
      <c r="N2727" s="253"/>
      <c r="O2727" s="253"/>
      <c r="P2727" s="253"/>
      <c r="Q2727" s="253"/>
      <c r="R2727" s="253"/>
      <c r="S2727" s="253"/>
      <c r="T2727" s="253"/>
      <c r="U2727" s="253"/>
      <c r="V2727" s="253"/>
      <c r="W2727" s="253"/>
      <c r="X2727" s="253"/>
      <c r="Y2727" s="253"/>
      <c r="Z2727" s="253"/>
      <c r="AA2727" s="253"/>
      <c r="AB2727" s="253"/>
      <c r="AC2727" s="253"/>
      <c r="AD2727" s="253"/>
      <c r="AE2727" s="253"/>
      <c r="AF2727" s="253"/>
      <c r="AG2727" s="253"/>
      <c r="AH2727" s="253"/>
      <c r="AI2727" s="253"/>
      <c r="AP2727" s="313"/>
      <c r="AT2727" s="313"/>
    </row>
    <row r="2728" spans="1:46" s="312" customFormat="1" ht="15" customHeight="1" x14ac:dyDescent="0.25">
      <c r="A2728" s="297"/>
      <c r="B2728" s="297"/>
      <c r="C2728" s="253"/>
      <c r="D2728" s="253"/>
      <c r="E2728" s="253"/>
      <c r="F2728" s="253"/>
      <c r="G2728" s="253"/>
      <c r="H2728" s="253"/>
      <c r="I2728" s="253"/>
      <c r="J2728" s="253"/>
      <c r="K2728" s="253"/>
      <c r="L2728" s="253"/>
      <c r="M2728" s="253"/>
      <c r="N2728" s="253"/>
      <c r="O2728" s="253"/>
      <c r="P2728" s="253"/>
      <c r="Q2728" s="253"/>
      <c r="R2728" s="253"/>
      <c r="S2728" s="253"/>
      <c r="T2728" s="253"/>
      <c r="U2728" s="253"/>
      <c r="V2728" s="253"/>
      <c r="W2728" s="253"/>
      <c r="X2728" s="253"/>
      <c r="Y2728" s="253"/>
      <c r="Z2728" s="253"/>
      <c r="AA2728" s="253"/>
      <c r="AB2728" s="253"/>
      <c r="AC2728" s="253"/>
      <c r="AD2728" s="253"/>
      <c r="AE2728" s="253"/>
      <c r="AF2728" s="253"/>
      <c r="AG2728" s="253"/>
      <c r="AH2728" s="253"/>
      <c r="AI2728" s="253"/>
      <c r="AP2728" s="313"/>
      <c r="AT2728" s="313"/>
    </row>
    <row r="2729" spans="1:46" s="312" customFormat="1" ht="15" customHeight="1" x14ac:dyDescent="0.25">
      <c r="A2729" s="297"/>
      <c r="B2729" s="297"/>
      <c r="C2729" s="253"/>
      <c r="D2729" s="253"/>
      <c r="E2729" s="253"/>
      <c r="F2729" s="253"/>
      <c r="G2729" s="253"/>
      <c r="H2729" s="253"/>
      <c r="I2729" s="253"/>
      <c r="J2729" s="253"/>
      <c r="K2729" s="253"/>
      <c r="L2729" s="253"/>
      <c r="M2729" s="253"/>
      <c r="N2729" s="253"/>
      <c r="O2729" s="253"/>
      <c r="P2729" s="253"/>
      <c r="Q2729" s="253"/>
      <c r="R2729" s="253"/>
      <c r="S2729" s="253"/>
      <c r="T2729" s="253"/>
      <c r="U2729" s="253"/>
      <c r="V2729" s="253"/>
      <c r="W2729" s="253"/>
      <c r="X2729" s="253"/>
      <c r="Y2729" s="253"/>
      <c r="Z2729" s="253"/>
      <c r="AA2729" s="253"/>
      <c r="AB2729" s="253"/>
      <c r="AC2729" s="253"/>
      <c r="AD2729" s="253"/>
      <c r="AE2729" s="253"/>
      <c r="AF2729" s="253"/>
      <c r="AG2729" s="253"/>
      <c r="AH2729" s="253"/>
      <c r="AI2729" s="253"/>
      <c r="AP2729" s="313"/>
      <c r="AT2729" s="313"/>
    </row>
    <row r="2730" spans="1:46" s="312" customFormat="1" ht="15" customHeight="1" x14ac:dyDescent="0.25">
      <c r="A2730" s="297"/>
      <c r="B2730" s="297"/>
      <c r="C2730" s="253"/>
      <c r="D2730" s="253"/>
      <c r="E2730" s="253"/>
      <c r="F2730" s="253"/>
      <c r="G2730" s="253"/>
      <c r="H2730" s="253"/>
      <c r="I2730" s="253"/>
      <c r="J2730" s="253"/>
      <c r="K2730" s="253"/>
      <c r="L2730" s="253"/>
      <c r="M2730" s="253"/>
      <c r="N2730" s="253"/>
      <c r="O2730" s="253"/>
      <c r="P2730" s="253"/>
      <c r="Q2730" s="253"/>
      <c r="R2730" s="253"/>
      <c r="S2730" s="253"/>
      <c r="T2730" s="253"/>
      <c r="U2730" s="253"/>
      <c r="V2730" s="253"/>
      <c r="W2730" s="253"/>
      <c r="X2730" s="253"/>
      <c r="Y2730" s="253"/>
      <c r="Z2730" s="253"/>
      <c r="AA2730" s="253"/>
      <c r="AB2730" s="253"/>
      <c r="AC2730" s="253"/>
      <c r="AD2730" s="253"/>
      <c r="AE2730" s="253"/>
      <c r="AF2730" s="253"/>
      <c r="AG2730" s="253"/>
      <c r="AH2730" s="253"/>
      <c r="AI2730" s="253"/>
      <c r="AP2730" s="313"/>
      <c r="AT2730" s="313"/>
    </row>
    <row r="2731" spans="1:46" s="312" customFormat="1" ht="15" customHeight="1" x14ac:dyDescent="0.25">
      <c r="A2731" s="297"/>
      <c r="B2731" s="297"/>
      <c r="C2731" s="253"/>
      <c r="D2731" s="253"/>
      <c r="E2731" s="253"/>
      <c r="F2731" s="253"/>
      <c r="G2731" s="253"/>
      <c r="H2731" s="253"/>
      <c r="I2731" s="253"/>
      <c r="J2731" s="253"/>
      <c r="K2731" s="253"/>
      <c r="L2731" s="253"/>
      <c r="M2731" s="253"/>
      <c r="N2731" s="253"/>
      <c r="O2731" s="253"/>
      <c r="P2731" s="253"/>
      <c r="Q2731" s="253"/>
      <c r="R2731" s="253"/>
      <c r="S2731" s="253"/>
      <c r="T2731" s="253"/>
      <c r="U2731" s="253"/>
      <c r="V2731" s="253"/>
      <c r="W2731" s="253"/>
      <c r="X2731" s="253"/>
      <c r="Y2731" s="253"/>
      <c r="Z2731" s="253"/>
      <c r="AA2731" s="253"/>
      <c r="AB2731" s="253"/>
      <c r="AC2731" s="253"/>
      <c r="AD2731" s="253"/>
      <c r="AE2731" s="253"/>
      <c r="AF2731" s="253"/>
      <c r="AG2731" s="253"/>
      <c r="AH2731" s="253"/>
      <c r="AI2731" s="253"/>
      <c r="AP2731" s="313"/>
      <c r="AT2731" s="313"/>
    </row>
    <row r="2732" spans="1:46" s="312" customFormat="1" ht="15" customHeight="1" x14ac:dyDescent="0.25">
      <c r="A2732" s="297"/>
      <c r="B2732" s="297"/>
      <c r="C2732" s="253"/>
      <c r="D2732" s="253"/>
      <c r="E2732" s="253"/>
      <c r="F2732" s="253"/>
      <c r="G2732" s="253"/>
      <c r="H2732" s="253"/>
      <c r="I2732" s="253"/>
      <c r="J2732" s="253"/>
      <c r="K2732" s="253"/>
      <c r="L2732" s="253"/>
      <c r="M2732" s="253"/>
      <c r="N2732" s="253"/>
      <c r="O2732" s="253"/>
      <c r="P2732" s="253"/>
      <c r="Q2732" s="253"/>
      <c r="R2732" s="253"/>
      <c r="S2732" s="253"/>
      <c r="T2732" s="253"/>
      <c r="U2732" s="253"/>
      <c r="V2732" s="253"/>
      <c r="W2732" s="253"/>
      <c r="X2732" s="253"/>
      <c r="Y2732" s="253"/>
      <c r="Z2732" s="253"/>
      <c r="AA2732" s="253"/>
      <c r="AB2732" s="253"/>
      <c r="AC2732" s="253"/>
      <c r="AD2732" s="253"/>
      <c r="AE2732" s="253"/>
      <c r="AF2732" s="253"/>
      <c r="AG2732" s="253"/>
      <c r="AH2732" s="253"/>
      <c r="AI2732" s="253"/>
      <c r="AP2732" s="313"/>
      <c r="AT2732" s="313"/>
    </row>
    <row r="2733" spans="1:46" s="312" customFormat="1" ht="15" customHeight="1" x14ac:dyDescent="0.25">
      <c r="A2733" s="297"/>
      <c r="B2733" s="297"/>
      <c r="C2733" s="253"/>
      <c r="D2733" s="253"/>
      <c r="E2733" s="253"/>
      <c r="F2733" s="253"/>
      <c r="G2733" s="253"/>
      <c r="H2733" s="253"/>
      <c r="I2733" s="253"/>
      <c r="J2733" s="253"/>
      <c r="K2733" s="253"/>
      <c r="L2733" s="253"/>
      <c r="M2733" s="253"/>
      <c r="N2733" s="253"/>
      <c r="O2733" s="253"/>
      <c r="P2733" s="253"/>
      <c r="Q2733" s="253"/>
      <c r="R2733" s="253"/>
      <c r="S2733" s="253"/>
      <c r="T2733" s="253"/>
      <c r="U2733" s="253"/>
      <c r="V2733" s="253"/>
      <c r="W2733" s="253"/>
      <c r="X2733" s="253"/>
      <c r="Y2733" s="253"/>
      <c r="Z2733" s="253"/>
      <c r="AA2733" s="253"/>
      <c r="AB2733" s="253"/>
      <c r="AC2733" s="253"/>
      <c r="AD2733" s="253"/>
      <c r="AE2733" s="253"/>
      <c r="AF2733" s="253"/>
      <c r="AG2733" s="253"/>
      <c r="AH2733" s="253"/>
      <c r="AI2733" s="253"/>
      <c r="AP2733" s="313"/>
      <c r="AT2733" s="313"/>
    </row>
    <row r="2734" spans="1:46" s="312" customFormat="1" ht="15" customHeight="1" x14ac:dyDescent="0.25">
      <c r="A2734" s="297"/>
      <c r="B2734" s="297"/>
      <c r="C2734" s="253"/>
      <c r="D2734" s="253"/>
      <c r="E2734" s="253"/>
      <c r="F2734" s="253"/>
      <c r="G2734" s="253"/>
      <c r="H2734" s="253"/>
      <c r="I2734" s="253"/>
      <c r="J2734" s="253"/>
      <c r="K2734" s="253"/>
      <c r="L2734" s="253"/>
      <c r="M2734" s="253"/>
      <c r="N2734" s="253"/>
      <c r="O2734" s="253"/>
      <c r="P2734" s="253"/>
      <c r="Q2734" s="253"/>
      <c r="R2734" s="253"/>
      <c r="S2734" s="253"/>
      <c r="T2734" s="253"/>
      <c r="U2734" s="253"/>
      <c r="V2734" s="253"/>
      <c r="W2734" s="253"/>
      <c r="X2734" s="253"/>
      <c r="Y2734" s="253"/>
      <c r="Z2734" s="253"/>
      <c r="AA2734" s="253"/>
      <c r="AB2734" s="253"/>
      <c r="AC2734" s="253"/>
      <c r="AD2734" s="253"/>
      <c r="AE2734" s="253"/>
      <c r="AF2734" s="253"/>
      <c r="AG2734" s="253"/>
      <c r="AH2734" s="253"/>
      <c r="AI2734" s="253"/>
      <c r="AP2734" s="313"/>
      <c r="AT2734" s="313"/>
    </row>
    <row r="2735" spans="1:46" s="312" customFormat="1" ht="15" customHeight="1" x14ac:dyDescent="0.25">
      <c r="A2735" s="297"/>
      <c r="B2735" s="297"/>
      <c r="C2735" s="253"/>
      <c r="D2735" s="253"/>
      <c r="E2735" s="253"/>
      <c r="F2735" s="253"/>
      <c r="G2735" s="253"/>
      <c r="H2735" s="253"/>
      <c r="I2735" s="253"/>
      <c r="J2735" s="253"/>
      <c r="K2735" s="253"/>
      <c r="L2735" s="253"/>
      <c r="M2735" s="253"/>
      <c r="N2735" s="253"/>
      <c r="O2735" s="253"/>
      <c r="P2735" s="253"/>
      <c r="Q2735" s="253"/>
      <c r="R2735" s="253"/>
      <c r="S2735" s="253"/>
      <c r="T2735" s="253"/>
      <c r="U2735" s="253"/>
      <c r="V2735" s="253"/>
      <c r="W2735" s="253"/>
      <c r="X2735" s="253"/>
      <c r="Y2735" s="253"/>
      <c r="Z2735" s="253"/>
      <c r="AA2735" s="253"/>
      <c r="AB2735" s="253"/>
      <c r="AC2735" s="253"/>
      <c r="AD2735" s="253"/>
      <c r="AE2735" s="253"/>
      <c r="AF2735" s="253"/>
      <c r="AG2735" s="253"/>
      <c r="AH2735" s="253"/>
      <c r="AI2735" s="253"/>
      <c r="AP2735" s="313"/>
      <c r="AT2735" s="313"/>
    </row>
    <row r="2736" spans="1:46" s="312" customFormat="1" ht="15" customHeight="1" x14ac:dyDescent="0.25">
      <c r="A2736" s="297"/>
      <c r="B2736" s="297"/>
      <c r="C2736" s="253"/>
      <c r="D2736" s="253"/>
      <c r="E2736" s="253"/>
      <c r="F2736" s="253"/>
      <c r="G2736" s="253"/>
      <c r="H2736" s="253"/>
      <c r="I2736" s="253"/>
      <c r="J2736" s="253"/>
      <c r="K2736" s="253"/>
      <c r="L2736" s="253"/>
      <c r="M2736" s="253"/>
      <c r="N2736" s="253"/>
      <c r="O2736" s="253"/>
      <c r="P2736" s="253"/>
      <c r="Q2736" s="253"/>
      <c r="R2736" s="253"/>
      <c r="S2736" s="253"/>
      <c r="T2736" s="253"/>
      <c r="U2736" s="253"/>
      <c r="V2736" s="253"/>
      <c r="W2736" s="253"/>
      <c r="X2736" s="253"/>
      <c r="Y2736" s="253"/>
      <c r="Z2736" s="253"/>
      <c r="AA2736" s="253"/>
      <c r="AB2736" s="253"/>
      <c r="AC2736" s="253"/>
      <c r="AD2736" s="253"/>
      <c r="AE2736" s="253"/>
      <c r="AF2736" s="253"/>
      <c r="AG2736" s="253"/>
      <c r="AH2736" s="253"/>
      <c r="AI2736" s="253"/>
      <c r="AP2736" s="313"/>
      <c r="AT2736" s="313"/>
    </row>
    <row r="2737" spans="1:46" s="312" customFormat="1" ht="15" customHeight="1" x14ac:dyDescent="0.25">
      <c r="A2737" s="297"/>
      <c r="B2737" s="297"/>
      <c r="C2737" s="253"/>
      <c r="D2737" s="253"/>
      <c r="E2737" s="253"/>
      <c r="F2737" s="253"/>
      <c r="G2737" s="253"/>
      <c r="H2737" s="253"/>
      <c r="I2737" s="253"/>
      <c r="J2737" s="253"/>
      <c r="K2737" s="253"/>
      <c r="L2737" s="253"/>
      <c r="M2737" s="253"/>
      <c r="N2737" s="253"/>
      <c r="O2737" s="253"/>
      <c r="P2737" s="253"/>
      <c r="Q2737" s="253"/>
      <c r="R2737" s="253"/>
      <c r="S2737" s="253"/>
      <c r="T2737" s="253"/>
      <c r="U2737" s="253"/>
      <c r="V2737" s="253"/>
      <c r="W2737" s="253"/>
      <c r="X2737" s="253"/>
      <c r="Y2737" s="253"/>
      <c r="Z2737" s="253"/>
      <c r="AA2737" s="253"/>
      <c r="AB2737" s="253"/>
      <c r="AC2737" s="253"/>
      <c r="AD2737" s="253"/>
      <c r="AE2737" s="253"/>
      <c r="AF2737" s="253"/>
      <c r="AG2737" s="253"/>
      <c r="AH2737" s="253"/>
      <c r="AI2737" s="253"/>
      <c r="AP2737" s="313"/>
      <c r="AT2737" s="313"/>
    </row>
    <row r="2738" spans="1:46" s="312" customFormat="1" ht="15" customHeight="1" x14ac:dyDescent="0.25">
      <c r="A2738" s="297"/>
      <c r="B2738" s="297"/>
      <c r="C2738" s="253"/>
      <c r="D2738" s="253"/>
      <c r="E2738" s="253"/>
      <c r="F2738" s="253"/>
      <c r="G2738" s="253"/>
      <c r="H2738" s="253"/>
      <c r="I2738" s="253"/>
      <c r="J2738" s="253"/>
      <c r="K2738" s="253"/>
      <c r="L2738" s="253"/>
      <c r="M2738" s="253"/>
      <c r="N2738" s="253"/>
      <c r="O2738" s="253"/>
      <c r="P2738" s="253"/>
      <c r="Q2738" s="253"/>
      <c r="R2738" s="253"/>
      <c r="S2738" s="253"/>
      <c r="T2738" s="253"/>
      <c r="U2738" s="253"/>
      <c r="V2738" s="253"/>
      <c r="W2738" s="253"/>
      <c r="X2738" s="253"/>
      <c r="Y2738" s="253"/>
      <c r="Z2738" s="253"/>
      <c r="AA2738" s="253"/>
      <c r="AB2738" s="253"/>
      <c r="AC2738" s="253"/>
      <c r="AD2738" s="253"/>
      <c r="AE2738" s="253"/>
      <c r="AF2738" s="253"/>
      <c r="AG2738" s="253"/>
      <c r="AH2738" s="253"/>
      <c r="AI2738" s="253"/>
      <c r="AP2738" s="313"/>
      <c r="AT2738" s="313"/>
    </row>
    <row r="2739" spans="1:46" s="312" customFormat="1" ht="15" customHeight="1" x14ac:dyDescent="0.25">
      <c r="A2739" s="297"/>
      <c r="B2739" s="297"/>
      <c r="C2739" s="253"/>
      <c r="D2739" s="253"/>
      <c r="E2739" s="253"/>
      <c r="F2739" s="253"/>
      <c r="G2739" s="253"/>
      <c r="H2739" s="253"/>
      <c r="I2739" s="253"/>
      <c r="J2739" s="253"/>
      <c r="K2739" s="253"/>
      <c r="L2739" s="253"/>
      <c r="M2739" s="253"/>
      <c r="N2739" s="253"/>
      <c r="O2739" s="253"/>
      <c r="P2739" s="253"/>
      <c r="Q2739" s="253"/>
      <c r="R2739" s="253"/>
      <c r="S2739" s="253"/>
      <c r="T2739" s="253"/>
      <c r="U2739" s="253"/>
      <c r="V2739" s="253"/>
      <c r="W2739" s="253"/>
      <c r="X2739" s="253"/>
      <c r="Y2739" s="253"/>
      <c r="Z2739" s="253"/>
      <c r="AA2739" s="253"/>
      <c r="AB2739" s="253"/>
      <c r="AC2739" s="253"/>
      <c r="AD2739" s="253"/>
      <c r="AE2739" s="253"/>
      <c r="AF2739" s="253"/>
      <c r="AG2739" s="253"/>
      <c r="AH2739" s="253"/>
      <c r="AI2739" s="253"/>
      <c r="AP2739" s="313"/>
      <c r="AT2739" s="313"/>
    </row>
    <row r="2740" spans="1:46" s="312" customFormat="1" ht="15" customHeight="1" x14ac:dyDescent="0.25">
      <c r="A2740" s="297"/>
      <c r="B2740" s="297"/>
      <c r="C2740" s="253"/>
      <c r="D2740" s="253"/>
      <c r="E2740" s="253"/>
      <c r="F2740" s="253"/>
      <c r="G2740" s="253"/>
      <c r="H2740" s="253"/>
      <c r="I2740" s="253"/>
      <c r="J2740" s="253"/>
      <c r="K2740" s="253"/>
      <c r="L2740" s="253"/>
      <c r="M2740" s="253"/>
      <c r="N2740" s="253"/>
      <c r="O2740" s="253"/>
      <c r="P2740" s="253"/>
      <c r="Q2740" s="253"/>
      <c r="R2740" s="253"/>
      <c r="S2740" s="253"/>
      <c r="T2740" s="253"/>
      <c r="U2740" s="253"/>
      <c r="V2740" s="253"/>
      <c r="W2740" s="253"/>
      <c r="X2740" s="253"/>
      <c r="Y2740" s="253"/>
      <c r="Z2740" s="253"/>
      <c r="AA2740" s="253"/>
      <c r="AB2740" s="253"/>
      <c r="AC2740" s="253"/>
      <c r="AD2740" s="253"/>
      <c r="AE2740" s="253"/>
      <c r="AF2740" s="253"/>
      <c r="AG2740" s="253"/>
      <c r="AH2740" s="253"/>
      <c r="AI2740" s="253"/>
      <c r="AP2740" s="313"/>
      <c r="AT2740" s="313"/>
    </row>
    <row r="2741" spans="1:46" s="312" customFormat="1" ht="15" customHeight="1" x14ac:dyDescent="0.25">
      <c r="A2741" s="297"/>
      <c r="B2741" s="297"/>
      <c r="C2741" s="253"/>
      <c r="D2741" s="253"/>
      <c r="E2741" s="253"/>
      <c r="F2741" s="253"/>
      <c r="G2741" s="253"/>
      <c r="H2741" s="253"/>
      <c r="I2741" s="253"/>
      <c r="J2741" s="253"/>
      <c r="K2741" s="253"/>
      <c r="L2741" s="253"/>
      <c r="M2741" s="253"/>
      <c r="N2741" s="253"/>
      <c r="O2741" s="253"/>
      <c r="P2741" s="253"/>
      <c r="Q2741" s="253"/>
      <c r="R2741" s="253"/>
      <c r="S2741" s="253"/>
      <c r="T2741" s="253"/>
      <c r="U2741" s="253"/>
      <c r="V2741" s="253"/>
      <c r="W2741" s="253"/>
      <c r="X2741" s="253"/>
      <c r="Y2741" s="253"/>
      <c r="Z2741" s="253"/>
      <c r="AA2741" s="253"/>
      <c r="AB2741" s="253"/>
      <c r="AC2741" s="253"/>
      <c r="AD2741" s="253"/>
      <c r="AE2741" s="253"/>
      <c r="AF2741" s="253"/>
      <c r="AG2741" s="253"/>
      <c r="AH2741" s="253"/>
      <c r="AI2741" s="253"/>
      <c r="AP2741" s="313"/>
      <c r="AT2741" s="313"/>
    </row>
    <row r="2742" spans="1:46" s="312" customFormat="1" ht="15" customHeight="1" x14ac:dyDescent="0.25">
      <c r="A2742" s="297"/>
      <c r="B2742" s="297"/>
      <c r="C2742" s="253"/>
      <c r="D2742" s="253"/>
      <c r="E2742" s="253"/>
      <c r="F2742" s="253"/>
      <c r="G2742" s="253"/>
      <c r="H2742" s="253"/>
      <c r="I2742" s="253"/>
      <c r="J2742" s="253"/>
      <c r="K2742" s="253"/>
      <c r="L2742" s="253"/>
      <c r="M2742" s="253"/>
      <c r="N2742" s="253"/>
      <c r="O2742" s="253"/>
      <c r="P2742" s="253"/>
      <c r="Q2742" s="253"/>
      <c r="R2742" s="253"/>
      <c r="S2742" s="253"/>
      <c r="T2742" s="253"/>
      <c r="U2742" s="253"/>
      <c r="V2742" s="253"/>
      <c r="W2742" s="253"/>
      <c r="X2742" s="253"/>
      <c r="Y2742" s="253"/>
      <c r="Z2742" s="253"/>
      <c r="AA2742" s="253"/>
      <c r="AB2742" s="253"/>
      <c r="AC2742" s="253"/>
      <c r="AD2742" s="253"/>
      <c r="AE2742" s="253"/>
      <c r="AF2742" s="253"/>
      <c r="AG2742" s="253"/>
      <c r="AH2742" s="253"/>
      <c r="AI2742" s="253"/>
      <c r="AP2742" s="313"/>
      <c r="AT2742" s="313"/>
    </row>
    <row r="2743" spans="1:46" s="312" customFormat="1" ht="15" customHeight="1" x14ac:dyDescent="0.25">
      <c r="A2743" s="297"/>
      <c r="B2743" s="297"/>
      <c r="C2743" s="253"/>
      <c r="D2743" s="253"/>
      <c r="E2743" s="253"/>
      <c r="F2743" s="253"/>
      <c r="G2743" s="253"/>
      <c r="H2743" s="253"/>
      <c r="I2743" s="253"/>
      <c r="J2743" s="253"/>
      <c r="K2743" s="253"/>
      <c r="L2743" s="253"/>
      <c r="M2743" s="253"/>
      <c r="N2743" s="253"/>
      <c r="O2743" s="253"/>
      <c r="P2743" s="253"/>
      <c r="Q2743" s="253"/>
      <c r="R2743" s="253"/>
      <c r="S2743" s="253"/>
      <c r="T2743" s="253"/>
      <c r="U2743" s="253"/>
      <c r="V2743" s="253"/>
      <c r="W2743" s="253"/>
      <c r="X2743" s="253"/>
      <c r="Y2743" s="253"/>
      <c r="Z2743" s="253"/>
      <c r="AA2743" s="253"/>
      <c r="AB2743" s="253"/>
      <c r="AC2743" s="253"/>
      <c r="AD2743" s="253"/>
      <c r="AE2743" s="253"/>
      <c r="AF2743" s="253"/>
      <c r="AG2743" s="253"/>
      <c r="AH2743" s="253"/>
      <c r="AI2743" s="253"/>
      <c r="AP2743" s="313"/>
      <c r="AT2743" s="313"/>
    </row>
    <row r="2744" spans="1:46" s="312" customFormat="1" ht="15" customHeight="1" x14ac:dyDescent="0.25">
      <c r="A2744" s="297"/>
      <c r="B2744" s="297"/>
      <c r="C2744" s="253"/>
      <c r="D2744" s="253"/>
      <c r="E2744" s="253"/>
      <c r="F2744" s="253"/>
      <c r="G2744" s="253"/>
      <c r="H2744" s="253"/>
      <c r="I2744" s="253"/>
      <c r="J2744" s="253"/>
      <c r="K2744" s="253"/>
      <c r="L2744" s="253"/>
      <c r="M2744" s="253"/>
      <c r="N2744" s="253"/>
      <c r="O2744" s="253"/>
      <c r="P2744" s="253"/>
      <c r="Q2744" s="253"/>
      <c r="R2744" s="253"/>
      <c r="S2744" s="253"/>
      <c r="T2744" s="253"/>
      <c r="U2744" s="253"/>
      <c r="V2744" s="253"/>
      <c r="W2744" s="253"/>
      <c r="X2744" s="253"/>
      <c r="Y2744" s="253"/>
      <c r="Z2744" s="253"/>
      <c r="AA2744" s="253"/>
      <c r="AB2744" s="253"/>
      <c r="AC2744" s="253"/>
      <c r="AD2744" s="253"/>
      <c r="AE2744" s="253"/>
      <c r="AF2744" s="253"/>
      <c r="AG2744" s="253"/>
      <c r="AH2744" s="253"/>
      <c r="AI2744" s="253"/>
      <c r="AP2744" s="313"/>
      <c r="AT2744" s="313"/>
    </row>
    <row r="2745" spans="1:46" s="312" customFormat="1" ht="15" customHeight="1" x14ac:dyDescent="0.25">
      <c r="A2745" s="297"/>
      <c r="B2745" s="297"/>
      <c r="C2745" s="253"/>
      <c r="D2745" s="253"/>
      <c r="E2745" s="253"/>
      <c r="F2745" s="253"/>
      <c r="G2745" s="253"/>
      <c r="H2745" s="253"/>
      <c r="I2745" s="253"/>
      <c r="J2745" s="253"/>
      <c r="K2745" s="253"/>
      <c r="L2745" s="253"/>
      <c r="M2745" s="253"/>
      <c r="N2745" s="253"/>
      <c r="O2745" s="253"/>
      <c r="P2745" s="253"/>
      <c r="Q2745" s="253"/>
      <c r="R2745" s="253"/>
      <c r="S2745" s="253"/>
      <c r="T2745" s="253"/>
      <c r="U2745" s="253"/>
      <c r="V2745" s="253"/>
      <c r="W2745" s="253"/>
      <c r="X2745" s="253"/>
      <c r="Y2745" s="253"/>
      <c r="Z2745" s="253"/>
      <c r="AA2745" s="253"/>
      <c r="AB2745" s="253"/>
      <c r="AC2745" s="253"/>
      <c r="AD2745" s="253"/>
      <c r="AE2745" s="253"/>
      <c r="AF2745" s="253"/>
      <c r="AG2745" s="253"/>
      <c r="AH2745" s="253"/>
      <c r="AI2745" s="253"/>
      <c r="AP2745" s="313"/>
      <c r="AT2745" s="313"/>
    </row>
    <row r="2746" spans="1:46" s="312" customFormat="1" ht="15" customHeight="1" x14ac:dyDescent="0.25">
      <c r="A2746" s="297"/>
      <c r="B2746" s="297"/>
      <c r="C2746" s="253"/>
      <c r="D2746" s="253"/>
      <c r="E2746" s="253"/>
      <c r="F2746" s="253"/>
      <c r="G2746" s="253"/>
      <c r="H2746" s="253"/>
      <c r="I2746" s="253"/>
      <c r="J2746" s="253"/>
      <c r="K2746" s="253"/>
      <c r="L2746" s="253"/>
      <c r="M2746" s="253"/>
      <c r="N2746" s="253"/>
      <c r="O2746" s="253"/>
      <c r="P2746" s="253"/>
      <c r="Q2746" s="253"/>
      <c r="R2746" s="253"/>
      <c r="S2746" s="253"/>
      <c r="T2746" s="253"/>
      <c r="U2746" s="253"/>
      <c r="V2746" s="253"/>
      <c r="W2746" s="253"/>
      <c r="X2746" s="253"/>
      <c r="Y2746" s="253"/>
      <c r="Z2746" s="253"/>
      <c r="AA2746" s="253"/>
      <c r="AB2746" s="253"/>
      <c r="AC2746" s="253"/>
      <c r="AD2746" s="253"/>
      <c r="AE2746" s="253"/>
      <c r="AF2746" s="253"/>
      <c r="AG2746" s="253"/>
      <c r="AH2746" s="253"/>
      <c r="AI2746" s="253"/>
      <c r="AP2746" s="313"/>
      <c r="AT2746" s="313"/>
    </row>
    <row r="2747" spans="1:46" s="312" customFormat="1" ht="15" customHeight="1" x14ac:dyDescent="0.25">
      <c r="A2747" s="297"/>
      <c r="B2747" s="297"/>
      <c r="C2747" s="253"/>
      <c r="D2747" s="253"/>
      <c r="E2747" s="253"/>
      <c r="F2747" s="253"/>
      <c r="G2747" s="253"/>
      <c r="H2747" s="253"/>
      <c r="I2747" s="253"/>
      <c r="J2747" s="253"/>
      <c r="K2747" s="253"/>
      <c r="L2747" s="253"/>
      <c r="M2747" s="253"/>
      <c r="N2747" s="253"/>
      <c r="O2747" s="253"/>
      <c r="P2747" s="253"/>
      <c r="Q2747" s="253"/>
      <c r="R2747" s="253"/>
      <c r="S2747" s="253"/>
      <c r="T2747" s="253"/>
      <c r="U2747" s="253"/>
      <c r="V2747" s="253"/>
      <c r="W2747" s="253"/>
      <c r="X2747" s="253"/>
      <c r="Y2747" s="253"/>
      <c r="Z2747" s="253"/>
      <c r="AA2747" s="253"/>
      <c r="AB2747" s="253"/>
      <c r="AC2747" s="253"/>
      <c r="AD2747" s="253"/>
      <c r="AE2747" s="253"/>
      <c r="AF2747" s="253"/>
      <c r="AG2747" s="253"/>
      <c r="AH2747" s="253"/>
      <c r="AI2747" s="253"/>
      <c r="AP2747" s="313"/>
      <c r="AT2747" s="313"/>
    </row>
    <row r="2748" spans="1:46" s="312" customFormat="1" ht="15" customHeight="1" x14ac:dyDescent="0.25">
      <c r="A2748" s="297"/>
      <c r="B2748" s="297"/>
      <c r="C2748" s="253"/>
      <c r="D2748" s="253"/>
      <c r="E2748" s="253"/>
      <c r="F2748" s="253"/>
      <c r="G2748" s="253"/>
      <c r="H2748" s="253"/>
      <c r="I2748" s="253"/>
      <c r="J2748" s="253"/>
      <c r="K2748" s="253"/>
      <c r="L2748" s="253"/>
      <c r="M2748" s="253"/>
      <c r="N2748" s="253"/>
      <c r="O2748" s="253"/>
      <c r="P2748" s="253"/>
      <c r="Q2748" s="253"/>
      <c r="R2748" s="253"/>
      <c r="S2748" s="253"/>
      <c r="T2748" s="253"/>
      <c r="U2748" s="253"/>
      <c r="V2748" s="253"/>
      <c r="W2748" s="253"/>
      <c r="X2748" s="253"/>
      <c r="Y2748" s="253"/>
      <c r="Z2748" s="253"/>
      <c r="AA2748" s="253"/>
      <c r="AB2748" s="253"/>
      <c r="AC2748" s="253"/>
      <c r="AD2748" s="253"/>
      <c r="AE2748" s="253"/>
      <c r="AF2748" s="253"/>
      <c r="AG2748" s="253"/>
      <c r="AH2748" s="253"/>
      <c r="AI2748" s="253"/>
      <c r="AP2748" s="313"/>
      <c r="AT2748" s="313"/>
    </row>
    <row r="2749" spans="1:46" s="312" customFormat="1" ht="15" customHeight="1" x14ac:dyDescent="0.25">
      <c r="A2749" s="297"/>
      <c r="B2749" s="297"/>
      <c r="C2749" s="253"/>
      <c r="D2749" s="253"/>
      <c r="E2749" s="253"/>
      <c r="F2749" s="253"/>
      <c r="G2749" s="253"/>
      <c r="H2749" s="253"/>
      <c r="I2749" s="253"/>
      <c r="J2749" s="253"/>
      <c r="K2749" s="253"/>
      <c r="L2749" s="253"/>
      <c r="M2749" s="253"/>
      <c r="N2749" s="253"/>
      <c r="O2749" s="253"/>
      <c r="P2749" s="253"/>
      <c r="Q2749" s="253"/>
      <c r="R2749" s="253"/>
      <c r="S2749" s="253"/>
      <c r="T2749" s="253"/>
      <c r="U2749" s="253"/>
      <c r="V2749" s="253"/>
      <c r="W2749" s="253"/>
      <c r="X2749" s="253"/>
      <c r="Y2749" s="253"/>
      <c r="Z2749" s="253"/>
      <c r="AA2749" s="253"/>
      <c r="AB2749" s="253"/>
      <c r="AC2749" s="253"/>
      <c r="AD2749" s="253"/>
      <c r="AE2749" s="253"/>
      <c r="AF2749" s="253"/>
      <c r="AG2749" s="253"/>
      <c r="AH2749" s="253"/>
      <c r="AI2749" s="253"/>
      <c r="AP2749" s="313"/>
      <c r="AT2749" s="313"/>
    </row>
    <row r="2750" spans="1:46" s="312" customFormat="1" ht="15" customHeight="1" x14ac:dyDescent="0.25">
      <c r="A2750" s="297"/>
      <c r="B2750" s="297"/>
      <c r="C2750" s="253"/>
      <c r="D2750" s="253"/>
      <c r="E2750" s="253"/>
      <c r="F2750" s="253"/>
      <c r="G2750" s="253"/>
      <c r="H2750" s="253"/>
      <c r="I2750" s="253"/>
      <c r="J2750" s="253"/>
      <c r="K2750" s="253"/>
      <c r="L2750" s="253"/>
      <c r="M2750" s="253"/>
      <c r="N2750" s="253"/>
      <c r="O2750" s="253"/>
      <c r="P2750" s="253"/>
      <c r="Q2750" s="253"/>
      <c r="R2750" s="253"/>
      <c r="S2750" s="253"/>
      <c r="T2750" s="253"/>
      <c r="U2750" s="253"/>
      <c r="V2750" s="253"/>
      <c r="W2750" s="253"/>
      <c r="X2750" s="253"/>
      <c r="Y2750" s="253"/>
      <c r="Z2750" s="253"/>
      <c r="AA2750" s="253"/>
      <c r="AB2750" s="253"/>
      <c r="AC2750" s="253"/>
      <c r="AD2750" s="253"/>
      <c r="AE2750" s="253"/>
      <c r="AF2750" s="253"/>
      <c r="AG2750" s="253"/>
      <c r="AH2750" s="253"/>
      <c r="AI2750" s="253"/>
      <c r="AP2750" s="313"/>
      <c r="AT2750" s="313"/>
    </row>
    <row r="2751" spans="1:46" s="312" customFormat="1" ht="15" customHeight="1" x14ac:dyDescent="0.25">
      <c r="A2751" s="297"/>
      <c r="B2751" s="297"/>
      <c r="C2751" s="253"/>
      <c r="D2751" s="253"/>
      <c r="E2751" s="253"/>
      <c r="F2751" s="253"/>
      <c r="G2751" s="253"/>
      <c r="H2751" s="253"/>
      <c r="I2751" s="253"/>
      <c r="J2751" s="253"/>
      <c r="K2751" s="253"/>
      <c r="L2751" s="253"/>
      <c r="M2751" s="253"/>
      <c r="N2751" s="253"/>
      <c r="O2751" s="253"/>
      <c r="P2751" s="253"/>
      <c r="Q2751" s="253"/>
      <c r="R2751" s="253"/>
      <c r="S2751" s="253"/>
      <c r="T2751" s="253"/>
      <c r="U2751" s="253"/>
      <c r="V2751" s="253"/>
      <c r="W2751" s="253"/>
      <c r="X2751" s="253"/>
      <c r="Y2751" s="253"/>
      <c r="Z2751" s="253"/>
      <c r="AA2751" s="253"/>
      <c r="AB2751" s="253"/>
      <c r="AC2751" s="253"/>
      <c r="AD2751" s="253"/>
      <c r="AE2751" s="253"/>
      <c r="AF2751" s="253"/>
      <c r="AG2751" s="253"/>
      <c r="AH2751" s="253"/>
      <c r="AI2751" s="253"/>
      <c r="AP2751" s="313"/>
      <c r="AT2751" s="313"/>
    </row>
    <row r="2752" spans="1:46" s="312" customFormat="1" ht="15" customHeight="1" x14ac:dyDescent="0.25">
      <c r="A2752" s="297"/>
      <c r="B2752" s="297"/>
      <c r="C2752" s="253"/>
      <c r="D2752" s="253"/>
      <c r="E2752" s="253"/>
      <c r="F2752" s="253"/>
      <c r="G2752" s="253"/>
      <c r="H2752" s="253"/>
      <c r="I2752" s="253"/>
      <c r="J2752" s="253"/>
      <c r="K2752" s="253"/>
      <c r="L2752" s="253"/>
      <c r="M2752" s="253"/>
      <c r="N2752" s="253"/>
      <c r="O2752" s="253"/>
      <c r="P2752" s="253"/>
      <c r="Q2752" s="253"/>
      <c r="R2752" s="253"/>
      <c r="S2752" s="253"/>
      <c r="T2752" s="253"/>
      <c r="U2752" s="253"/>
      <c r="V2752" s="253"/>
      <c r="W2752" s="253"/>
      <c r="X2752" s="253"/>
      <c r="Y2752" s="253"/>
      <c r="Z2752" s="253"/>
      <c r="AA2752" s="253"/>
      <c r="AB2752" s="253"/>
      <c r="AC2752" s="253"/>
      <c r="AD2752" s="253"/>
      <c r="AE2752" s="253"/>
      <c r="AF2752" s="253"/>
      <c r="AG2752" s="253"/>
      <c r="AH2752" s="253"/>
      <c r="AI2752" s="253"/>
      <c r="AP2752" s="313"/>
      <c r="AT2752" s="313"/>
    </row>
    <row r="2753" spans="1:46" s="312" customFormat="1" ht="15" customHeight="1" x14ac:dyDescent="0.25">
      <c r="A2753" s="297"/>
      <c r="B2753" s="297"/>
      <c r="C2753" s="253"/>
      <c r="D2753" s="253"/>
      <c r="E2753" s="253"/>
      <c r="F2753" s="253"/>
      <c r="G2753" s="253"/>
      <c r="H2753" s="253"/>
      <c r="I2753" s="253"/>
      <c r="J2753" s="253"/>
      <c r="K2753" s="253"/>
      <c r="L2753" s="253"/>
      <c r="M2753" s="253"/>
      <c r="N2753" s="253"/>
      <c r="O2753" s="253"/>
      <c r="P2753" s="253"/>
      <c r="Q2753" s="253"/>
      <c r="R2753" s="253"/>
      <c r="S2753" s="253"/>
      <c r="T2753" s="253"/>
      <c r="U2753" s="253"/>
      <c r="V2753" s="253"/>
      <c r="W2753" s="253"/>
      <c r="X2753" s="253"/>
      <c r="Y2753" s="253"/>
      <c r="Z2753" s="253"/>
      <c r="AA2753" s="253"/>
      <c r="AB2753" s="253"/>
      <c r="AC2753" s="253"/>
      <c r="AD2753" s="253"/>
      <c r="AE2753" s="253"/>
      <c r="AF2753" s="253"/>
      <c r="AG2753" s="253"/>
      <c r="AH2753" s="253"/>
      <c r="AI2753" s="253"/>
      <c r="AP2753" s="313"/>
      <c r="AT2753" s="313"/>
    </row>
    <row r="2754" spans="1:46" s="312" customFormat="1" ht="15" customHeight="1" x14ac:dyDescent="0.25">
      <c r="A2754" s="297"/>
      <c r="B2754" s="297"/>
      <c r="C2754" s="253"/>
      <c r="D2754" s="253"/>
      <c r="E2754" s="253"/>
      <c r="F2754" s="253"/>
      <c r="G2754" s="253"/>
      <c r="H2754" s="253"/>
      <c r="I2754" s="253"/>
      <c r="J2754" s="253"/>
      <c r="K2754" s="253"/>
      <c r="L2754" s="253"/>
      <c r="M2754" s="253"/>
      <c r="N2754" s="253"/>
      <c r="O2754" s="253"/>
      <c r="P2754" s="253"/>
      <c r="Q2754" s="253"/>
      <c r="R2754" s="253"/>
      <c r="S2754" s="253"/>
      <c r="T2754" s="253"/>
      <c r="U2754" s="253"/>
      <c r="V2754" s="253"/>
      <c r="W2754" s="253"/>
      <c r="X2754" s="253"/>
      <c r="Y2754" s="253"/>
      <c r="Z2754" s="253"/>
      <c r="AA2754" s="253"/>
      <c r="AB2754" s="253"/>
      <c r="AC2754" s="253"/>
      <c r="AD2754" s="253"/>
      <c r="AE2754" s="253"/>
      <c r="AF2754" s="253"/>
      <c r="AG2754" s="253"/>
      <c r="AH2754" s="253"/>
      <c r="AI2754" s="253"/>
      <c r="AP2754" s="313"/>
      <c r="AT2754" s="313"/>
    </row>
    <row r="2755" spans="1:46" s="312" customFormat="1" ht="15" customHeight="1" x14ac:dyDescent="0.25">
      <c r="A2755" s="297"/>
      <c r="B2755" s="297"/>
      <c r="C2755" s="253"/>
      <c r="D2755" s="253"/>
      <c r="E2755" s="253"/>
      <c r="F2755" s="253"/>
      <c r="G2755" s="253"/>
      <c r="H2755" s="253"/>
      <c r="I2755" s="253"/>
      <c r="J2755" s="253"/>
      <c r="K2755" s="253"/>
      <c r="L2755" s="253"/>
      <c r="M2755" s="253"/>
      <c r="N2755" s="253"/>
      <c r="O2755" s="253"/>
      <c r="P2755" s="253"/>
      <c r="Q2755" s="253"/>
      <c r="R2755" s="253"/>
      <c r="S2755" s="253"/>
      <c r="T2755" s="253"/>
      <c r="U2755" s="253"/>
      <c r="V2755" s="253"/>
      <c r="W2755" s="253"/>
      <c r="X2755" s="253"/>
      <c r="Y2755" s="253"/>
      <c r="Z2755" s="253"/>
      <c r="AA2755" s="253"/>
      <c r="AB2755" s="253"/>
      <c r="AC2755" s="253"/>
      <c r="AD2755" s="253"/>
      <c r="AE2755" s="253"/>
      <c r="AF2755" s="253"/>
      <c r="AG2755" s="253"/>
      <c r="AH2755" s="253"/>
      <c r="AI2755" s="253"/>
      <c r="AP2755" s="313"/>
      <c r="AT2755" s="313"/>
    </row>
    <row r="2756" spans="1:46" s="312" customFormat="1" ht="15" customHeight="1" x14ac:dyDescent="0.25">
      <c r="A2756" s="297"/>
      <c r="B2756" s="297"/>
      <c r="C2756" s="253"/>
      <c r="D2756" s="253"/>
      <c r="E2756" s="253"/>
      <c r="F2756" s="253"/>
      <c r="G2756" s="253"/>
      <c r="H2756" s="253"/>
      <c r="I2756" s="253"/>
      <c r="J2756" s="253"/>
      <c r="K2756" s="253"/>
      <c r="L2756" s="253"/>
      <c r="M2756" s="253"/>
      <c r="N2756" s="253"/>
      <c r="O2756" s="253"/>
      <c r="P2756" s="253"/>
      <c r="Q2756" s="253"/>
      <c r="R2756" s="253"/>
      <c r="S2756" s="253"/>
      <c r="T2756" s="253"/>
      <c r="U2756" s="253"/>
      <c r="V2756" s="253"/>
      <c r="W2756" s="253"/>
      <c r="X2756" s="253"/>
      <c r="Y2756" s="253"/>
      <c r="Z2756" s="253"/>
      <c r="AA2756" s="253"/>
      <c r="AB2756" s="253"/>
      <c r="AC2756" s="253"/>
      <c r="AD2756" s="253"/>
      <c r="AE2756" s="253"/>
      <c r="AF2756" s="253"/>
      <c r="AG2756" s="253"/>
      <c r="AH2756" s="253"/>
      <c r="AI2756" s="253"/>
      <c r="AP2756" s="313"/>
      <c r="AT2756" s="313"/>
    </row>
    <row r="2757" spans="1:46" s="312" customFormat="1" ht="15" customHeight="1" x14ac:dyDescent="0.25">
      <c r="A2757" s="297"/>
      <c r="B2757" s="297"/>
      <c r="C2757" s="253"/>
      <c r="D2757" s="253"/>
      <c r="E2757" s="253"/>
      <c r="F2757" s="253"/>
      <c r="G2757" s="253"/>
      <c r="H2757" s="253"/>
      <c r="I2757" s="253"/>
      <c r="J2757" s="253"/>
      <c r="K2757" s="253"/>
      <c r="L2757" s="253"/>
      <c r="M2757" s="253"/>
      <c r="N2757" s="253"/>
      <c r="O2757" s="253"/>
      <c r="P2757" s="253"/>
      <c r="Q2757" s="253"/>
      <c r="R2757" s="253"/>
      <c r="S2757" s="253"/>
      <c r="T2757" s="253"/>
      <c r="U2757" s="253"/>
      <c r="V2757" s="253"/>
      <c r="W2757" s="253"/>
      <c r="X2757" s="253"/>
      <c r="Y2757" s="253"/>
      <c r="Z2757" s="253"/>
      <c r="AA2757" s="253"/>
      <c r="AB2757" s="253"/>
      <c r="AC2757" s="253"/>
      <c r="AD2757" s="253"/>
      <c r="AE2757" s="253"/>
      <c r="AF2757" s="253"/>
      <c r="AG2757" s="253"/>
      <c r="AH2757" s="253"/>
      <c r="AI2757" s="253"/>
      <c r="AP2757" s="313"/>
      <c r="AT2757" s="313"/>
    </row>
    <row r="2758" spans="1:46" s="312" customFormat="1" ht="15" customHeight="1" x14ac:dyDescent="0.25">
      <c r="A2758" s="297"/>
      <c r="B2758" s="297"/>
      <c r="C2758" s="253"/>
      <c r="D2758" s="253"/>
      <c r="E2758" s="253"/>
      <c r="F2758" s="253"/>
      <c r="G2758" s="253"/>
      <c r="H2758" s="253"/>
      <c r="I2758" s="253"/>
      <c r="J2758" s="253"/>
      <c r="K2758" s="253"/>
      <c r="L2758" s="253"/>
      <c r="M2758" s="253"/>
      <c r="N2758" s="253"/>
      <c r="O2758" s="253"/>
      <c r="P2758" s="253"/>
      <c r="Q2758" s="253"/>
      <c r="R2758" s="253"/>
      <c r="S2758" s="253"/>
      <c r="T2758" s="253"/>
      <c r="U2758" s="253"/>
      <c r="V2758" s="253"/>
      <c r="W2758" s="253"/>
      <c r="X2758" s="253"/>
      <c r="Y2758" s="253"/>
      <c r="Z2758" s="253"/>
      <c r="AA2758" s="253"/>
      <c r="AB2758" s="253"/>
      <c r="AC2758" s="253"/>
      <c r="AD2758" s="253"/>
      <c r="AE2758" s="253"/>
      <c r="AF2758" s="253"/>
      <c r="AG2758" s="253"/>
      <c r="AH2758" s="253"/>
      <c r="AI2758" s="253"/>
      <c r="AP2758" s="313"/>
      <c r="AT2758" s="313"/>
    </row>
    <row r="2759" spans="1:46" s="312" customFormat="1" ht="15" customHeight="1" x14ac:dyDescent="0.25">
      <c r="A2759" s="297"/>
      <c r="B2759" s="297"/>
      <c r="C2759" s="253"/>
      <c r="D2759" s="253"/>
      <c r="E2759" s="253"/>
      <c r="F2759" s="253"/>
      <c r="G2759" s="253"/>
      <c r="H2759" s="253"/>
      <c r="I2759" s="253"/>
      <c r="J2759" s="253"/>
      <c r="K2759" s="253"/>
      <c r="L2759" s="253"/>
      <c r="M2759" s="253"/>
      <c r="N2759" s="253"/>
      <c r="O2759" s="253"/>
      <c r="P2759" s="253"/>
      <c r="Q2759" s="253"/>
      <c r="R2759" s="253"/>
      <c r="S2759" s="253"/>
      <c r="T2759" s="253"/>
      <c r="U2759" s="253"/>
      <c r="V2759" s="253"/>
      <c r="W2759" s="253"/>
      <c r="X2759" s="253"/>
      <c r="Y2759" s="253"/>
      <c r="Z2759" s="253"/>
      <c r="AA2759" s="253"/>
      <c r="AB2759" s="253"/>
      <c r="AC2759" s="253"/>
      <c r="AD2759" s="253"/>
      <c r="AE2759" s="253"/>
      <c r="AF2759" s="253"/>
      <c r="AG2759" s="253"/>
      <c r="AH2759" s="253"/>
      <c r="AI2759" s="253"/>
      <c r="AP2759" s="313"/>
      <c r="AT2759" s="313"/>
    </row>
    <row r="2760" spans="1:46" s="312" customFormat="1" ht="15" customHeight="1" x14ac:dyDescent="0.25">
      <c r="A2760" s="297"/>
      <c r="B2760" s="297"/>
      <c r="C2760" s="253"/>
      <c r="D2760" s="253"/>
      <c r="E2760" s="253"/>
      <c r="F2760" s="253"/>
      <c r="G2760" s="253"/>
      <c r="H2760" s="253"/>
      <c r="I2760" s="253"/>
      <c r="J2760" s="253"/>
      <c r="K2760" s="253"/>
      <c r="L2760" s="253"/>
      <c r="M2760" s="253"/>
      <c r="N2760" s="253"/>
      <c r="O2760" s="253"/>
      <c r="P2760" s="253"/>
      <c r="Q2760" s="253"/>
      <c r="R2760" s="253"/>
      <c r="S2760" s="253"/>
      <c r="T2760" s="253"/>
      <c r="U2760" s="253"/>
      <c r="V2760" s="253"/>
      <c r="W2760" s="253"/>
      <c r="X2760" s="253"/>
      <c r="Y2760" s="253"/>
      <c r="Z2760" s="253"/>
      <c r="AA2760" s="253"/>
      <c r="AB2760" s="253"/>
      <c r="AC2760" s="253"/>
      <c r="AD2760" s="253"/>
      <c r="AE2760" s="253"/>
      <c r="AF2760" s="253"/>
      <c r="AG2760" s="253"/>
      <c r="AH2760" s="253"/>
      <c r="AI2760" s="253"/>
      <c r="AP2760" s="313"/>
      <c r="AT2760" s="313"/>
    </row>
    <row r="2761" spans="1:46" s="312" customFormat="1" ht="15" customHeight="1" x14ac:dyDescent="0.25">
      <c r="A2761" s="297"/>
      <c r="B2761" s="297"/>
      <c r="C2761" s="253"/>
      <c r="D2761" s="253"/>
      <c r="E2761" s="253"/>
      <c r="F2761" s="253"/>
      <c r="G2761" s="253"/>
      <c r="H2761" s="253"/>
      <c r="I2761" s="253"/>
      <c r="J2761" s="253"/>
      <c r="K2761" s="253"/>
      <c r="L2761" s="253"/>
      <c r="M2761" s="253"/>
      <c r="N2761" s="253"/>
      <c r="O2761" s="253"/>
      <c r="P2761" s="253"/>
      <c r="Q2761" s="253"/>
      <c r="R2761" s="253"/>
      <c r="S2761" s="253"/>
      <c r="T2761" s="253"/>
      <c r="U2761" s="253"/>
      <c r="V2761" s="253"/>
      <c r="W2761" s="253"/>
      <c r="X2761" s="253"/>
      <c r="Y2761" s="253"/>
      <c r="Z2761" s="253"/>
      <c r="AA2761" s="253"/>
      <c r="AB2761" s="253"/>
      <c r="AC2761" s="253"/>
      <c r="AD2761" s="253"/>
      <c r="AE2761" s="253"/>
      <c r="AF2761" s="253"/>
      <c r="AG2761" s="253"/>
      <c r="AH2761" s="253"/>
      <c r="AI2761" s="253"/>
      <c r="AP2761" s="313"/>
      <c r="AT2761" s="313"/>
    </row>
    <row r="2762" spans="1:46" s="312" customFormat="1" ht="15" customHeight="1" x14ac:dyDescent="0.25">
      <c r="A2762" s="297"/>
      <c r="B2762" s="297"/>
      <c r="C2762" s="253"/>
      <c r="D2762" s="253"/>
      <c r="E2762" s="253"/>
      <c r="F2762" s="253"/>
      <c r="G2762" s="253"/>
      <c r="H2762" s="253"/>
      <c r="I2762" s="253"/>
      <c r="J2762" s="253"/>
      <c r="K2762" s="253"/>
      <c r="L2762" s="253"/>
      <c r="M2762" s="253"/>
      <c r="N2762" s="253"/>
      <c r="O2762" s="253"/>
      <c r="P2762" s="253"/>
      <c r="Q2762" s="253"/>
      <c r="R2762" s="253"/>
      <c r="S2762" s="253"/>
      <c r="T2762" s="253"/>
      <c r="U2762" s="253"/>
      <c r="V2762" s="253"/>
      <c r="W2762" s="253"/>
      <c r="X2762" s="253"/>
      <c r="Y2762" s="253"/>
      <c r="Z2762" s="253"/>
      <c r="AA2762" s="253"/>
      <c r="AB2762" s="253"/>
      <c r="AC2762" s="253"/>
      <c r="AD2762" s="253"/>
      <c r="AE2762" s="253"/>
      <c r="AF2762" s="253"/>
      <c r="AG2762" s="253"/>
      <c r="AH2762" s="253"/>
      <c r="AI2762" s="253"/>
      <c r="AP2762" s="313"/>
      <c r="AT2762" s="313"/>
    </row>
    <row r="2763" spans="1:46" s="312" customFormat="1" ht="15" customHeight="1" x14ac:dyDescent="0.25">
      <c r="A2763" s="297"/>
      <c r="B2763" s="297"/>
      <c r="C2763" s="253"/>
      <c r="D2763" s="253"/>
      <c r="E2763" s="253"/>
      <c r="F2763" s="253"/>
      <c r="G2763" s="253"/>
      <c r="H2763" s="253"/>
      <c r="I2763" s="253"/>
      <c r="J2763" s="253"/>
      <c r="K2763" s="253"/>
      <c r="L2763" s="253"/>
      <c r="M2763" s="253"/>
      <c r="N2763" s="253"/>
      <c r="O2763" s="253"/>
      <c r="P2763" s="253"/>
      <c r="Q2763" s="253"/>
      <c r="R2763" s="253"/>
      <c r="S2763" s="253"/>
      <c r="T2763" s="253"/>
      <c r="U2763" s="253"/>
      <c r="V2763" s="253"/>
      <c r="W2763" s="253"/>
      <c r="X2763" s="253"/>
      <c r="Y2763" s="253"/>
      <c r="Z2763" s="253"/>
      <c r="AA2763" s="253"/>
      <c r="AB2763" s="253"/>
      <c r="AC2763" s="253"/>
      <c r="AD2763" s="253"/>
      <c r="AE2763" s="253"/>
      <c r="AF2763" s="253"/>
      <c r="AG2763" s="253"/>
      <c r="AH2763" s="253"/>
      <c r="AI2763" s="253"/>
      <c r="AP2763" s="313"/>
      <c r="AT2763" s="313"/>
    </row>
    <row r="2764" spans="1:46" s="312" customFormat="1" ht="15" customHeight="1" x14ac:dyDescent="0.25">
      <c r="A2764" s="297"/>
      <c r="B2764" s="297"/>
      <c r="C2764" s="253"/>
      <c r="D2764" s="253"/>
      <c r="E2764" s="253"/>
      <c r="F2764" s="253"/>
      <c r="G2764" s="253"/>
      <c r="H2764" s="253"/>
      <c r="I2764" s="253"/>
      <c r="J2764" s="253"/>
      <c r="K2764" s="253"/>
      <c r="L2764" s="253"/>
      <c r="M2764" s="253"/>
      <c r="N2764" s="253"/>
      <c r="O2764" s="253"/>
      <c r="P2764" s="253"/>
      <c r="Q2764" s="253"/>
      <c r="R2764" s="253"/>
      <c r="S2764" s="253"/>
      <c r="T2764" s="253"/>
      <c r="U2764" s="253"/>
      <c r="V2764" s="253"/>
      <c r="W2764" s="253"/>
      <c r="X2764" s="253"/>
      <c r="Y2764" s="253"/>
      <c r="Z2764" s="253"/>
      <c r="AA2764" s="253"/>
      <c r="AB2764" s="253"/>
      <c r="AC2764" s="253"/>
      <c r="AD2764" s="253"/>
      <c r="AE2764" s="253"/>
      <c r="AF2764" s="253"/>
      <c r="AG2764" s="253"/>
      <c r="AH2764" s="253"/>
      <c r="AI2764" s="253"/>
      <c r="AP2764" s="313"/>
      <c r="AT2764" s="313"/>
    </row>
    <row r="2765" spans="1:46" s="312" customFormat="1" ht="15" customHeight="1" x14ac:dyDescent="0.25">
      <c r="A2765" s="297"/>
      <c r="B2765" s="297"/>
      <c r="C2765" s="253"/>
      <c r="D2765" s="253"/>
      <c r="E2765" s="253"/>
      <c r="F2765" s="253"/>
      <c r="G2765" s="253"/>
      <c r="H2765" s="253"/>
      <c r="I2765" s="253"/>
      <c r="J2765" s="253"/>
      <c r="K2765" s="253"/>
      <c r="L2765" s="253"/>
      <c r="M2765" s="253"/>
      <c r="N2765" s="253"/>
      <c r="O2765" s="253"/>
      <c r="P2765" s="253"/>
      <c r="Q2765" s="253"/>
      <c r="R2765" s="253"/>
      <c r="S2765" s="253"/>
      <c r="T2765" s="253"/>
      <c r="U2765" s="253"/>
      <c r="V2765" s="253"/>
      <c r="W2765" s="253"/>
      <c r="X2765" s="253"/>
      <c r="Y2765" s="253"/>
      <c r="Z2765" s="253"/>
      <c r="AA2765" s="253"/>
      <c r="AB2765" s="253"/>
      <c r="AC2765" s="253"/>
      <c r="AD2765" s="253"/>
      <c r="AE2765" s="253"/>
      <c r="AF2765" s="253"/>
      <c r="AG2765" s="253"/>
      <c r="AH2765" s="253"/>
      <c r="AI2765" s="253"/>
      <c r="AP2765" s="313"/>
      <c r="AT2765" s="313"/>
    </row>
    <row r="2766" spans="1:46" s="312" customFormat="1" ht="15" customHeight="1" x14ac:dyDescent="0.25">
      <c r="A2766" s="297"/>
      <c r="B2766" s="297"/>
      <c r="C2766" s="253"/>
      <c r="D2766" s="253"/>
      <c r="E2766" s="253"/>
      <c r="F2766" s="253"/>
      <c r="G2766" s="253"/>
      <c r="H2766" s="253"/>
      <c r="I2766" s="253"/>
      <c r="J2766" s="253"/>
      <c r="K2766" s="253"/>
      <c r="L2766" s="253"/>
      <c r="M2766" s="253"/>
      <c r="N2766" s="253"/>
      <c r="O2766" s="253"/>
      <c r="P2766" s="253"/>
      <c r="Q2766" s="253"/>
      <c r="R2766" s="253"/>
      <c r="S2766" s="253"/>
      <c r="T2766" s="253"/>
      <c r="U2766" s="253"/>
      <c r="V2766" s="253"/>
      <c r="W2766" s="253"/>
      <c r="X2766" s="253"/>
      <c r="Y2766" s="253"/>
      <c r="Z2766" s="253"/>
      <c r="AA2766" s="253"/>
      <c r="AB2766" s="253"/>
      <c r="AC2766" s="253"/>
      <c r="AD2766" s="253"/>
      <c r="AE2766" s="253"/>
      <c r="AF2766" s="253"/>
      <c r="AG2766" s="253"/>
      <c r="AH2766" s="253"/>
      <c r="AI2766" s="253"/>
      <c r="AP2766" s="313"/>
      <c r="AT2766" s="313"/>
    </row>
    <row r="2767" spans="1:46" s="312" customFormat="1" ht="15" customHeight="1" x14ac:dyDescent="0.25">
      <c r="A2767" s="297"/>
      <c r="B2767" s="297"/>
      <c r="C2767" s="253"/>
      <c r="D2767" s="253"/>
      <c r="E2767" s="253"/>
      <c r="F2767" s="253"/>
      <c r="G2767" s="253"/>
      <c r="H2767" s="253"/>
      <c r="I2767" s="253"/>
      <c r="J2767" s="253"/>
      <c r="K2767" s="253"/>
      <c r="L2767" s="253"/>
      <c r="M2767" s="253"/>
      <c r="N2767" s="253"/>
      <c r="O2767" s="253"/>
      <c r="P2767" s="253"/>
      <c r="Q2767" s="253"/>
      <c r="R2767" s="253"/>
      <c r="S2767" s="253"/>
      <c r="T2767" s="253"/>
      <c r="U2767" s="253"/>
      <c r="V2767" s="253"/>
      <c r="W2767" s="253"/>
      <c r="X2767" s="253"/>
      <c r="Y2767" s="253"/>
      <c r="Z2767" s="253"/>
      <c r="AA2767" s="253"/>
      <c r="AB2767" s="253"/>
      <c r="AC2767" s="253"/>
      <c r="AD2767" s="253"/>
      <c r="AE2767" s="253"/>
      <c r="AF2767" s="253"/>
      <c r="AG2767" s="253"/>
      <c r="AH2767" s="253"/>
      <c r="AI2767" s="253"/>
      <c r="AP2767" s="313"/>
      <c r="AT2767" s="313"/>
    </row>
    <row r="2768" spans="1:46" s="312" customFormat="1" ht="15" customHeight="1" x14ac:dyDescent="0.25">
      <c r="A2768" s="297"/>
      <c r="B2768" s="297"/>
      <c r="C2768" s="253"/>
      <c r="D2768" s="253"/>
      <c r="E2768" s="253"/>
      <c r="F2768" s="253"/>
      <c r="G2768" s="253"/>
      <c r="H2768" s="253"/>
      <c r="I2768" s="253"/>
      <c r="J2768" s="253"/>
      <c r="K2768" s="253"/>
      <c r="L2768" s="253"/>
      <c r="M2768" s="253"/>
      <c r="N2768" s="253"/>
      <c r="O2768" s="253"/>
      <c r="P2768" s="253"/>
      <c r="Q2768" s="253"/>
      <c r="R2768" s="253"/>
      <c r="S2768" s="253"/>
      <c r="T2768" s="253"/>
      <c r="U2768" s="253"/>
      <c r="V2768" s="253"/>
      <c r="W2768" s="253"/>
      <c r="X2768" s="253"/>
      <c r="Y2768" s="253"/>
      <c r="Z2768" s="253"/>
      <c r="AA2768" s="253"/>
      <c r="AB2768" s="253"/>
      <c r="AC2768" s="253"/>
      <c r="AD2768" s="253"/>
      <c r="AE2768" s="253"/>
      <c r="AF2768" s="253"/>
      <c r="AG2768" s="253"/>
      <c r="AH2768" s="253"/>
      <c r="AI2768" s="253"/>
      <c r="AP2768" s="313"/>
      <c r="AT2768" s="313"/>
    </row>
    <row r="2769" spans="1:46" s="312" customFormat="1" ht="15" customHeight="1" x14ac:dyDescent="0.25">
      <c r="A2769" s="297"/>
      <c r="B2769" s="297"/>
      <c r="C2769" s="253"/>
      <c r="D2769" s="253"/>
      <c r="E2769" s="253"/>
      <c r="F2769" s="253"/>
      <c r="G2769" s="253"/>
      <c r="H2769" s="253"/>
      <c r="I2769" s="253"/>
      <c r="J2769" s="253"/>
      <c r="K2769" s="253"/>
      <c r="L2769" s="253"/>
      <c r="M2769" s="253"/>
      <c r="N2769" s="253"/>
      <c r="O2769" s="253"/>
      <c r="P2769" s="253"/>
      <c r="Q2769" s="253"/>
      <c r="R2769" s="253"/>
      <c r="S2769" s="253"/>
      <c r="T2769" s="253"/>
      <c r="U2769" s="253"/>
      <c r="V2769" s="253"/>
      <c r="W2769" s="253"/>
      <c r="X2769" s="253"/>
      <c r="Y2769" s="253"/>
      <c r="Z2769" s="253"/>
      <c r="AA2769" s="253"/>
      <c r="AB2769" s="253"/>
      <c r="AC2769" s="253"/>
      <c r="AD2769" s="253"/>
      <c r="AE2769" s="253"/>
      <c r="AF2769" s="253"/>
      <c r="AG2769" s="253"/>
      <c r="AH2769" s="253"/>
      <c r="AI2769" s="253"/>
      <c r="AP2769" s="313"/>
      <c r="AT2769" s="313"/>
    </row>
    <row r="2770" spans="1:46" s="312" customFormat="1" ht="15" customHeight="1" x14ac:dyDescent="0.25">
      <c r="A2770" s="297"/>
      <c r="B2770" s="297"/>
      <c r="C2770" s="253"/>
      <c r="D2770" s="253"/>
      <c r="E2770" s="253"/>
      <c r="F2770" s="253"/>
      <c r="G2770" s="253"/>
      <c r="H2770" s="253"/>
      <c r="I2770" s="253"/>
      <c r="J2770" s="253"/>
      <c r="K2770" s="253"/>
      <c r="L2770" s="253"/>
      <c r="M2770" s="253"/>
      <c r="N2770" s="253"/>
      <c r="O2770" s="253"/>
      <c r="P2770" s="253"/>
      <c r="Q2770" s="253"/>
      <c r="R2770" s="253"/>
      <c r="S2770" s="253"/>
      <c r="T2770" s="253"/>
      <c r="U2770" s="253"/>
      <c r="V2770" s="253"/>
      <c r="W2770" s="253"/>
      <c r="X2770" s="253"/>
      <c r="Y2770" s="253"/>
      <c r="Z2770" s="253"/>
      <c r="AA2770" s="253"/>
      <c r="AB2770" s="253"/>
      <c r="AC2770" s="253"/>
      <c r="AD2770" s="253"/>
      <c r="AE2770" s="253"/>
      <c r="AF2770" s="253"/>
      <c r="AG2770" s="253"/>
      <c r="AH2770" s="253"/>
      <c r="AI2770" s="253"/>
      <c r="AP2770" s="313"/>
      <c r="AT2770" s="313"/>
    </row>
    <row r="2771" spans="1:46" s="312" customFormat="1" ht="15" customHeight="1" x14ac:dyDescent="0.25">
      <c r="A2771" s="297"/>
      <c r="B2771" s="297"/>
      <c r="C2771" s="253"/>
      <c r="D2771" s="253"/>
      <c r="E2771" s="253"/>
      <c r="F2771" s="253"/>
      <c r="G2771" s="253"/>
      <c r="H2771" s="253"/>
      <c r="I2771" s="253"/>
      <c r="J2771" s="253"/>
      <c r="K2771" s="253"/>
      <c r="L2771" s="253"/>
      <c r="M2771" s="253"/>
      <c r="N2771" s="253"/>
      <c r="O2771" s="253"/>
      <c r="P2771" s="253"/>
      <c r="Q2771" s="253"/>
      <c r="R2771" s="253"/>
      <c r="S2771" s="253"/>
      <c r="T2771" s="253"/>
      <c r="U2771" s="253"/>
      <c r="V2771" s="253"/>
      <c r="W2771" s="253"/>
      <c r="X2771" s="253"/>
      <c r="Y2771" s="253"/>
      <c r="Z2771" s="253"/>
      <c r="AA2771" s="253"/>
      <c r="AB2771" s="253"/>
      <c r="AC2771" s="253"/>
      <c r="AD2771" s="253"/>
      <c r="AE2771" s="253"/>
      <c r="AF2771" s="253"/>
      <c r="AG2771" s="253"/>
      <c r="AH2771" s="253"/>
      <c r="AI2771" s="253"/>
      <c r="AP2771" s="313"/>
      <c r="AT2771" s="313"/>
    </row>
    <row r="2772" spans="1:46" s="312" customFormat="1" ht="15" customHeight="1" x14ac:dyDescent="0.25">
      <c r="A2772" s="297"/>
      <c r="B2772" s="297"/>
      <c r="C2772" s="253"/>
      <c r="D2772" s="253"/>
      <c r="E2772" s="253"/>
      <c r="F2772" s="253"/>
      <c r="G2772" s="253"/>
      <c r="H2772" s="253"/>
      <c r="I2772" s="253"/>
      <c r="J2772" s="253"/>
      <c r="K2772" s="253"/>
      <c r="L2772" s="253"/>
      <c r="M2772" s="253"/>
      <c r="N2772" s="253"/>
      <c r="O2772" s="253"/>
      <c r="P2772" s="253"/>
      <c r="Q2772" s="253"/>
      <c r="R2772" s="253"/>
      <c r="S2772" s="253"/>
      <c r="T2772" s="253"/>
      <c r="U2772" s="253"/>
      <c r="V2772" s="253"/>
      <c r="W2772" s="253"/>
      <c r="X2772" s="253"/>
      <c r="Y2772" s="253"/>
      <c r="Z2772" s="253"/>
      <c r="AA2772" s="253"/>
      <c r="AB2772" s="253"/>
      <c r="AC2772" s="253"/>
      <c r="AD2772" s="253"/>
      <c r="AE2772" s="253"/>
      <c r="AF2772" s="253"/>
      <c r="AG2772" s="253"/>
      <c r="AH2772" s="253"/>
      <c r="AI2772" s="253"/>
      <c r="AP2772" s="313"/>
      <c r="AT2772" s="313"/>
    </row>
    <row r="2773" spans="1:46" s="312" customFormat="1" ht="15" customHeight="1" x14ac:dyDescent="0.25">
      <c r="A2773" s="297"/>
      <c r="B2773" s="297"/>
      <c r="C2773" s="253"/>
      <c r="D2773" s="253"/>
      <c r="E2773" s="253"/>
      <c r="F2773" s="253"/>
      <c r="G2773" s="253"/>
      <c r="H2773" s="253"/>
      <c r="I2773" s="253"/>
      <c r="J2773" s="253"/>
      <c r="K2773" s="253"/>
      <c r="L2773" s="253"/>
      <c r="M2773" s="253"/>
      <c r="N2773" s="253"/>
      <c r="O2773" s="253"/>
      <c r="P2773" s="253"/>
      <c r="Q2773" s="253"/>
      <c r="R2773" s="253"/>
      <c r="S2773" s="253"/>
      <c r="T2773" s="253"/>
      <c r="U2773" s="253"/>
      <c r="V2773" s="253"/>
      <c r="W2773" s="253"/>
      <c r="X2773" s="253"/>
      <c r="Y2773" s="253"/>
      <c r="Z2773" s="253"/>
      <c r="AA2773" s="253"/>
      <c r="AB2773" s="253"/>
      <c r="AC2773" s="253"/>
      <c r="AD2773" s="253"/>
      <c r="AE2773" s="253"/>
      <c r="AF2773" s="253"/>
      <c r="AG2773" s="253"/>
      <c r="AH2773" s="253"/>
      <c r="AI2773" s="253"/>
      <c r="AP2773" s="313"/>
      <c r="AT2773" s="313"/>
    </row>
    <row r="2774" spans="1:46" s="312" customFormat="1" ht="15" customHeight="1" x14ac:dyDescent="0.25">
      <c r="A2774" s="297"/>
      <c r="B2774" s="297"/>
      <c r="C2774" s="253"/>
      <c r="D2774" s="253"/>
      <c r="E2774" s="253"/>
      <c r="F2774" s="253"/>
      <c r="G2774" s="253"/>
      <c r="H2774" s="253"/>
      <c r="I2774" s="253"/>
      <c r="J2774" s="253"/>
      <c r="K2774" s="253"/>
      <c r="L2774" s="253"/>
      <c r="M2774" s="253"/>
      <c r="N2774" s="253"/>
      <c r="O2774" s="253"/>
      <c r="P2774" s="253"/>
      <c r="Q2774" s="253"/>
      <c r="R2774" s="253"/>
      <c r="S2774" s="253"/>
      <c r="T2774" s="253"/>
      <c r="U2774" s="253"/>
      <c r="V2774" s="253"/>
      <c r="W2774" s="253"/>
      <c r="X2774" s="253"/>
      <c r="Y2774" s="253"/>
      <c r="Z2774" s="253"/>
      <c r="AA2774" s="253"/>
      <c r="AB2774" s="253"/>
      <c r="AC2774" s="253"/>
      <c r="AD2774" s="253"/>
      <c r="AE2774" s="253"/>
      <c r="AF2774" s="253"/>
      <c r="AG2774" s="253"/>
      <c r="AH2774" s="253"/>
      <c r="AI2774" s="253"/>
      <c r="AP2774" s="313"/>
      <c r="AT2774" s="313"/>
    </row>
    <row r="2775" spans="1:46" s="312" customFormat="1" ht="15" customHeight="1" x14ac:dyDescent="0.25">
      <c r="A2775" s="297"/>
      <c r="B2775" s="297"/>
      <c r="C2775" s="253"/>
      <c r="D2775" s="253"/>
      <c r="E2775" s="253"/>
      <c r="F2775" s="253"/>
      <c r="G2775" s="253"/>
      <c r="H2775" s="253"/>
      <c r="I2775" s="253"/>
      <c r="J2775" s="253"/>
      <c r="K2775" s="253"/>
      <c r="L2775" s="253"/>
      <c r="M2775" s="253"/>
      <c r="N2775" s="253"/>
      <c r="O2775" s="253"/>
      <c r="P2775" s="253"/>
      <c r="Q2775" s="253"/>
      <c r="R2775" s="253"/>
      <c r="S2775" s="253"/>
      <c r="T2775" s="253"/>
      <c r="U2775" s="253"/>
      <c r="V2775" s="253"/>
      <c r="W2775" s="253"/>
      <c r="X2775" s="253"/>
      <c r="Y2775" s="253"/>
      <c r="Z2775" s="253"/>
      <c r="AA2775" s="253"/>
      <c r="AB2775" s="253"/>
      <c r="AC2775" s="253"/>
      <c r="AD2775" s="253"/>
      <c r="AE2775" s="253"/>
      <c r="AF2775" s="253"/>
      <c r="AG2775" s="253"/>
      <c r="AH2775" s="253"/>
      <c r="AI2775" s="253"/>
      <c r="AP2775" s="313"/>
      <c r="AT2775" s="313"/>
    </row>
    <row r="2776" spans="1:46" s="312" customFormat="1" ht="15" customHeight="1" x14ac:dyDescent="0.25">
      <c r="A2776" s="297"/>
      <c r="B2776" s="297"/>
      <c r="C2776" s="253"/>
      <c r="D2776" s="253"/>
      <c r="E2776" s="253"/>
      <c r="F2776" s="253"/>
      <c r="G2776" s="253"/>
      <c r="H2776" s="253"/>
      <c r="I2776" s="253"/>
      <c r="J2776" s="253"/>
      <c r="K2776" s="253"/>
      <c r="L2776" s="253"/>
      <c r="M2776" s="253"/>
      <c r="N2776" s="253"/>
      <c r="O2776" s="253"/>
      <c r="P2776" s="253"/>
      <c r="Q2776" s="253"/>
      <c r="R2776" s="253"/>
      <c r="S2776" s="253"/>
      <c r="T2776" s="253"/>
      <c r="U2776" s="253"/>
      <c r="V2776" s="253"/>
      <c r="W2776" s="253"/>
      <c r="X2776" s="253"/>
      <c r="Y2776" s="253"/>
      <c r="Z2776" s="253"/>
      <c r="AA2776" s="253"/>
      <c r="AB2776" s="253"/>
      <c r="AC2776" s="253"/>
      <c r="AD2776" s="253"/>
      <c r="AE2776" s="253"/>
      <c r="AF2776" s="253"/>
      <c r="AG2776" s="253"/>
      <c r="AH2776" s="253"/>
      <c r="AI2776" s="253"/>
      <c r="AP2776" s="313"/>
      <c r="AT2776" s="313"/>
    </row>
    <row r="2777" spans="1:46" s="312" customFormat="1" ht="15" customHeight="1" x14ac:dyDescent="0.25">
      <c r="A2777" s="297"/>
      <c r="B2777" s="297"/>
      <c r="C2777" s="253"/>
      <c r="D2777" s="253"/>
      <c r="E2777" s="253"/>
      <c r="F2777" s="253"/>
      <c r="G2777" s="253"/>
      <c r="H2777" s="253"/>
      <c r="I2777" s="253"/>
      <c r="J2777" s="253"/>
      <c r="K2777" s="253"/>
      <c r="L2777" s="253"/>
      <c r="M2777" s="253"/>
      <c r="N2777" s="253"/>
      <c r="O2777" s="253"/>
      <c r="P2777" s="253"/>
      <c r="Q2777" s="253"/>
      <c r="R2777" s="253"/>
      <c r="S2777" s="253"/>
      <c r="T2777" s="253"/>
      <c r="U2777" s="253"/>
      <c r="V2777" s="253"/>
      <c r="W2777" s="253"/>
      <c r="X2777" s="253"/>
      <c r="Y2777" s="253"/>
      <c r="Z2777" s="253"/>
      <c r="AA2777" s="253"/>
      <c r="AB2777" s="253"/>
      <c r="AC2777" s="253"/>
      <c r="AD2777" s="253"/>
      <c r="AE2777" s="253"/>
      <c r="AF2777" s="253"/>
      <c r="AG2777" s="253"/>
      <c r="AH2777" s="253"/>
      <c r="AI2777" s="253"/>
      <c r="AP2777" s="313"/>
      <c r="AT2777" s="313"/>
    </row>
    <row r="2778" spans="1:46" s="312" customFormat="1" ht="15" customHeight="1" x14ac:dyDescent="0.25">
      <c r="A2778" s="297"/>
      <c r="B2778" s="297"/>
      <c r="C2778" s="253"/>
      <c r="D2778" s="253"/>
      <c r="E2778" s="253"/>
      <c r="F2778" s="253"/>
      <c r="G2778" s="253"/>
      <c r="H2778" s="253"/>
      <c r="I2778" s="253"/>
      <c r="J2778" s="253"/>
      <c r="K2778" s="253"/>
      <c r="L2778" s="253"/>
      <c r="M2778" s="253"/>
      <c r="N2778" s="253"/>
      <c r="O2778" s="253"/>
      <c r="P2778" s="253"/>
      <c r="Q2778" s="253"/>
      <c r="R2778" s="253"/>
      <c r="S2778" s="253"/>
      <c r="T2778" s="253"/>
      <c r="U2778" s="253"/>
      <c r="V2778" s="253"/>
      <c r="W2778" s="253"/>
      <c r="X2778" s="253"/>
      <c r="Y2778" s="253"/>
      <c r="Z2778" s="253"/>
      <c r="AA2778" s="253"/>
      <c r="AB2778" s="253"/>
      <c r="AC2778" s="253"/>
      <c r="AD2778" s="253"/>
      <c r="AE2778" s="253"/>
      <c r="AF2778" s="253"/>
      <c r="AG2778" s="253"/>
      <c r="AH2778" s="253"/>
      <c r="AI2778" s="253"/>
      <c r="AP2778" s="313"/>
      <c r="AT2778" s="313"/>
    </row>
    <row r="2779" spans="1:46" s="312" customFormat="1" ht="15" customHeight="1" x14ac:dyDescent="0.25">
      <c r="A2779" s="297"/>
      <c r="B2779" s="297"/>
      <c r="C2779" s="253"/>
      <c r="D2779" s="253"/>
      <c r="E2779" s="253"/>
      <c r="F2779" s="253"/>
      <c r="G2779" s="253"/>
      <c r="H2779" s="253"/>
      <c r="I2779" s="253"/>
      <c r="J2779" s="253"/>
      <c r="K2779" s="253"/>
      <c r="L2779" s="253"/>
      <c r="M2779" s="253"/>
      <c r="N2779" s="253"/>
      <c r="O2779" s="253"/>
      <c r="P2779" s="253"/>
      <c r="Q2779" s="253"/>
      <c r="R2779" s="253"/>
      <c r="S2779" s="253"/>
      <c r="T2779" s="253"/>
      <c r="U2779" s="253"/>
      <c r="V2779" s="253"/>
      <c r="W2779" s="253"/>
      <c r="X2779" s="253"/>
      <c r="Y2779" s="253"/>
      <c r="Z2779" s="253"/>
      <c r="AA2779" s="253"/>
      <c r="AB2779" s="253"/>
      <c r="AC2779" s="253"/>
      <c r="AD2779" s="253"/>
      <c r="AE2779" s="253"/>
      <c r="AF2779" s="253"/>
      <c r="AG2779" s="253"/>
      <c r="AH2779" s="253"/>
      <c r="AI2779" s="253"/>
      <c r="AP2779" s="313"/>
      <c r="AT2779" s="313"/>
    </row>
    <row r="2780" spans="1:46" s="312" customFormat="1" ht="15" customHeight="1" x14ac:dyDescent="0.25">
      <c r="A2780" s="297"/>
      <c r="B2780" s="297"/>
      <c r="C2780" s="253"/>
      <c r="D2780" s="253"/>
      <c r="E2780" s="253"/>
      <c r="F2780" s="253"/>
      <c r="G2780" s="253"/>
      <c r="H2780" s="253"/>
      <c r="I2780" s="253"/>
      <c r="J2780" s="253"/>
      <c r="K2780" s="253"/>
      <c r="L2780" s="253"/>
      <c r="M2780" s="253"/>
      <c r="N2780" s="253"/>
      <c r="O2780" s="253"/>
      <c r="P2780" s="253"/>
      <c r="Q2780" s="253"/>
      <c r="R2780" s="253"/>
      <c r="S2780" s="253"/>
      <c r="T2780" s="253"/>
      <c r="U2780" s="253"/>
      <c r="V2780" s="253"/>
      <c r="W2780" s="253"/>
      <c r="X2780" s="253"/>
      <c r="Y2780" s="253"/>
      <c r="Z2780" s="253"/>
      <c r="AA2780" s="253"/>
      <c r="AB2780" s="253"/>
      <c r="AC2780" s="253"/>
      <c r="AD2780" s="253"/>
      <c r="AE2780" s="253"/>
      <c r="AF2780" s="253"/>
      <c r="AG2780" s="253"/>
      <c r="AH2780" s="253"/>
      <c r="AI2780" s="253"/>
      <c r="AP2780" s="313"/>
      <c r="AT2780" s="313"/>
    </row>
    <row r="2781" spans="1:46" s="312" customFormat="1" ht="15" customHeight="1" x14ac:dyDescent="0.25">
      <c r="A2781" s="297"/>
      <c r="B2781" s="297"/>
      <c r="C2781" s="253"/>
      <c r="D2781" s="253"/>
      <c r="E2781" s="253"/>
      <c r="F2781" s="253"/>
      <c r="G2781" s="253"/>
      <c r="H2781" s="253"/>
      <c r="I2781" s="253"/>
      <c r="J2781" s="253"/>
      <c r="K2781" s="253"/>
      <c r="L2781" s="253"/>
      <c r="M2781" s="253"/>
      <c r="N2781" s="253"/>
      <c r="O2781" s="253"/>
      <c r="P2781" s="253"/>
      <c r="Q2781" s="253"/>
      <c r="R2781" s="253"/>
      <c r="S2781" s="253"/>
      <c r="T2781" s="253"/>
      <c r="U2781" s="253"/>
      <c r="V2781" s="253"/>
      <c r="W2781" s="253"/>
      <c r="X2781" s="253"/>
      <c r="Y2781" s="253"/>
      <c r="Z2781" s="253"/>
      <c r="AA2781" s="253"/>
      <c r="AB2781" s="253"/>
      <c r="AC2781" s="253"/>
      <c r="AD2781" s="253"/>
      <c r="AE2781" s="253"/>
      <c r="AF2781" s="253"/>
      <c r="AG2781" s="253"/>
      <c r="AH2781" s="253"/>
      <c r="AI2781" s="253"/>
      <c r="AP2781" s="313"/>
      <c r="AT2781" s="313"/>
    </row>
    <row r="2782" spans="1:46" s="312" customFormat="1" ht="15" customHeight="1" x14ac:dyDescent="0.25">
      <c r="A2782" s="297"/>
      <c r="B2782" s="297"/>
      <c r="C2782" s="253"/>
      <c r="D2782" s="253"/>
      <c r="E2782" s="253"/>
      <c r="F2782" s="253"/>
      <c r="G2782" s="253"/>
      <c r="H2782" s="253"/>
      <c r="I2782" s="253"/>
      <c r="J2782" s="253"/>
      <c r="K2782" s="253"/>
      <c r="L2782" s="253"/>
      <c r="M2782" s="253"/>
      <c r="N2782" s="253"/>
      <c r="O2782" s="253"/>
      <c r="P2782" s="253"/>
      <c r="Q2782" s="253"/>
      <c r="R2782" s="253"/>
      <c r="S2782" s="253"/>
      <c r="T2782" s="253"/>
      <c r="U2782" s="253"/>
      <c r="V2782" s="253"/>
      <c r="W2782" s="253"/>
      <c r="X2782" s="253"/>
      <c r="Y2782" s="253"/>
      <c r="Z2782" s="253"/>
      <c r="AA2782" s="253"/>
      <c r="AB2782" s="253"/>
      <c r="AC2782" s="253"/>
      <c r="AD2782" s="253"/>
      <c r="AE2782" s="253"/>
      <c r="AF2782" s="253"/>
      <c r="AG2782" s="253"/>
      <c r="AH2782" s="253"/>
      <c r="AI2782" s="253"/>
      <c r="AP2782" s="313"/>
      <c r="AT2782" s="313"/>
    </row>
    <row r="2783" spans="1:46" s="312" customFormat="1" ht="15" customHeight="1" x14ac:dyDescent="0.25">
      <c r="A2783" s="297"/>
      <c r="B2783" s="297"/>
      <c r="C2783" s="253"/>
      <c r="D2783" s="253"/>
      <c r="E2783" s="253"/>
      <c r="F2783" s="253"/>
      <c r="G2783" s="253"/>
      <c r="H2783" s="253"/>
      <c r="I2783" s="253"/>
      <c r="J2783" s="253"/>
      <c r="K2783" s="253"/>
      <c r="L2783" s="253"/>
      <c r="M2783" s="253"/>
      <c r="N2783" s="253"/>
      <c r="O2783" s="253"/>
      <c r="P2783" s="253"/>
      <c r="Q2783" s="253"/>
      <c r="R2783" s="253"/>
      <c r="S2783" s="253"/>
      <c r="T2783" s="253"/>
      <c r="U2783" s="253"/>
      <c r="V2783" s="253"/>
      <c r="W2783" s="253"/>
      <c r="X2783" s="253"/>
      <c r="Y2783" s="253"/>
      <c r="Z2783" s="253"/>
      <c r="AA2783" s="253"/>
      <c r="AB2783" s="253"/>
      <c r="AC2783" s="253"/>
      <c r="AD2783" s="253"/>
      <c r="AE2783" s="253"/>
      <c r="AF2783" s="253"/>
      <c r="AG2783" s="253"/>
      <c r="AH2783" s="253"/>
      <c r="AI2783" s="253"/>
      <c r="AP2783" s="313"/>
      <c r="AT2783" s="313"/>
    </row>
    <row r="2784" spans="1:46" s="312" customFormat="1" ht="15" customHeight="1" x14ac:dyDescent="0.25">
      <c r="A2784" s="297"/>
      <c r="B2784" s="297"/>
      <c r="C2784" s="253"/>
      <c r="D2784" s="253"/>
      <c r="E2784" s="253"/>
      <c r="F2784" s="253"/>
      <c r="G2784" s="253"/>
      <c r="H2784" s="253"/>
      <c r="I2784" s="253"/>
      <c r="J2784" s="253"/>
      <c r="K2784" s="253"/>
      <c r="L2784" s="253"/>
      <c r="M2784" s="253"/>
      <c r="N2784" s="253"/>
      <c r="O2784" s="253"/>
      <c r="P2784" s="253"/>
      <c r="Q2784" s="253"/>
      <c r="R2784" s="253"/>
      <c r="S2784" s="253"/>
      <c r="T2784" s="253"/>
      <c r="U2784" s="253"/>
      <c r="V2784" s="253"/>
      <c r="W2784" s="253"/>
      <c r="X2784" s="253"/>
      <c r="Y2784" s="253"/>
      <c r="Z2784" s="253"/>
      <c r="AA2784" s="253"/>
      <c r="AB2784" s="253"/>
      <c r="AC2784" s="253"/>
      <c r="AD2784" s="253"/>
      <c r="AE2784" s="253"/>
      <c r="AF2784" s="253"/>
      <c r="AG2784" s="253"/>
      <c r="AH2784" s="253"/>
      <c r="AI2784" s="253"/>
      <c r="AP2784" s="313"/>
      <c r="AT2784" s="313"/>
    </row>
    <row r="2785" spans="1:46" s="312" customFormat="1" ht="15" customHeight="1" x14ac:dyDescent="0.25">
      <c r="A2785" s="297"/>
      <c r="B2785" s="297"/>
      <c r="C2785" s="253"/>
      <c r="D2785" s="253"/>
      <c r="E2785" s="253"/>
      <c r="F2785" s="253"/>
      <c r="G2785" s="253"/>
      <c r="H2785" s="253"/>
      <c r="I2785" s="253"/>
      <c r="J2785" s="253"/>
      <c r="K2785" s="253"/>
      <c r="L2785" s="253"/>
      <c r="M2785" s="253"/>
      <c r="N2785" s="253"/>
      <c r="O2785" s="253"/>
      <c r="P2785" s="253"/>
      <c r="Q2785" s="253"/>
      <c r="R2785" s="253"/>
      <c r="S2785" s="253"/>
      <c r="T2785" s="253"/>
      <c r="U2785" s="253"/>
      <c r="V2785" s="253"/>
      <c r="W2785" s="253"/>
      <c r="X2785" s="253"/>
      <c r="Y2785" s="253"/>
      <c r="Z2785" s="253"/>
      <c r="AA2785" s="253"/>
      <c r="AB2785" s="253"/>
      <c r="AC2785" s="253"/>
      <c r="AD2785" s="253"/>
      <c r="AE2785" s="253"/>
      <c r="AF2785" s="253"/>
      <c r="AG2785" s="253"/>
      <c r="AH2785" s="253"/>
      <c r="AI2785" s="253"/>
      <c r="AP2785" s="313"/>
      <c r="AT2785" s="313"/>
    </row>
    <row r="2786" spans="1:46" s="312" customFormat="1" ht="15" customHeight="1" x14ac:dyDescent="0.25">
      <c r="A2786" s="297"/>
      <c r="B2786" s="297"/>
      <c r="C2786" s="253"/>
      <c r="D2786" s="253"/>
      <c r="E2786" s="253"/>
      <c r="F2786" s="253"/>
      <c r="G2786" s="253"/>
      <c r="H2786" s="253"/>
      <c r="I2786" s="253"/>
      <c r="J2786" s="253"/>
      <c r="K2786" s="253"/>
      <c r="L2786" s="253"/>
      <c r="M2786" s="253"/>
      <c r="N2786" s="253"/>
      <c r="O2786" s="253"/>
      <c r="P2786" s="253"/>
      <c r="Q2786" s="253"/>
      <c r="R2786" s="253"/>
      <c r="S2786" s="253"/>
      <c r="T2786" s="253"/>
      <c r="U2786" s="253"/>
      <c r="V2786" s="253"/>
      <c r="W2786" s="253"/>
      <c r="X2786" s="253"/>
      <c r="Y2786" s="253"/>
      <c r="Z2786" s="253"/>
      <c r="AA2786" s="253"/>
      <c r="AB2786" s="253"/>
      <c r="AC2786" s="253"/>
      <c r="AD2786" s="253"/>
      <c r="AE2786" s="253"/>
      <c r="AF2786" s="253"/>
      <c r="AG2786" s="253"/>
      <c r="AH2786" s="253"/>
      <c r="AI2786" s="253"/>
      <c r="AP2786" s="313"/>
      <c r="AT2786" s="313"/>
    </row>
    <row r="2787" spans="1:46" s="312" customFormat="1" ht="15" customHeight="1" x14ac:dyDescent="0.25">
      <c r="A2787" s="297"/>
      <c r="B2787" s="297"/>
      <c r="C2787" s="253"/>
      <c r="D2787" s="253"/>
      <c r="E2787" s="253"/>
      <c r="F2787" s="253"/>
      <c r="G2787" s="253"/>
      <c r="H2787" s="253"/>
      <c r="I2787" s="253"/>
      <c r="J2787" s="253"/>
      <c r="K2787" s="253"/>
      <c r="L2787" s="253"/>
      <c r="M2787" s="253"/>
      <c r="N2787" s="253"/>
      <c r="O2787" s="253"/>
      <c r="P2787" s="253"/>
      <c r="Q2787" s="253"/>
      <c r="R2787" s="253"/>
      <c r="S2787" s="253"/>
      <c r="T2787" s="253"/>
      <c r="U2787" s="253"/>
      <c r="V2787" s="253"/>
      <c r="W2787" s="253"/>
      <c r="X2787" s="253"/>
      <c r="Y2787" s="253"/>
      <c r="Z2787" s="253"/>
      <c r="AA2787" s="253"/>
      <c r="AB2787" s="253"/>
      <c r="AC2787" s="253"/>
      <c r="AD2787" s="253"/>
      <c r="AE2787" s="253"/>
      <c r="AF2787" s="253"/>
      <c r="AG2787" s="253"/>
      <c r="AH2787" s="253"/>
      <c r="AI2787" s="253"/>
      <c r="AP2787" s="313"/>
      <c r="AT2787" s="313"/>
    </row>
    <row r="2788" spans="1:46" s="312" customFormat="1" ht="15" customHeight="1" x14ac:dyDescent="0.25">
      <c r="A2788" s="297"/>
      <c r="B2788" s="297"/>
      <c r="C2788" s="253"/>
      <c r="D2788" s="253"/>
      <c r="E2788" s="253"/>
      <c r="F2788" s="253"/>
      <c r="G2788" s="253"/>
      <c r="H2788" s="253"/>
      <c r="I2788" s="253"/>
      <c r="J2788" s="253"/>
      <c r="K2788" s="253"/>
      <c r="L2788" s="253"/>
      <c r="M2788" s="253"/>
      <c r="N2788" s="253"/>
      <c r="O2788" s="253"/>
      <c r="P2788" s="253"/>
      <c r="Q2788" s="253"/>
      <c r="R2788" s="253"/>
      <c r="S2788" s="253"/>
      <c r="T2788" s="253"/>
      <c r="U2788" s="253"/>
      <c r="V2788" s="253"/>
      <c r="W2788" s="253"/>
      <c r="X2788" s="253"/>
      <c r="Y2788" s="253"/>
      <c r="Z2788" s="253"/>
      <c r="AA2788" s="253"/>
      <c r="AB2788" s="253"/>
      <c r="AC2788" s="253"/>
      <c r="AD2788" s="253"/>
      <c r="AE2788" s="253"/>
      <c r="AF2788" s="253"/>
      <c r="AG2788" s="253"/>
      <c r="AH2788" s="253"/>
      <c r="AI2788" s="253"/>
      <c r="AP2788" s="313"/>
      <c r="AT2788" s="313"/>
    </row>
    <row r="2789" spans="1:46" s="312" customFormat="1" ht="15" customHeight="1" x14ac:dyDescent="0.25">
      <c r="A2789" s="297"/>
      <c r="B2789" s="297"/>
      <c r="C2789" s="253"/>
      <c r="D2789" s="253"/>
      <c r="E2789" s="253"/>
      <c r="F2789" s="253"/>
      <c r="G2789" s="253"/>
      <c r="H2789" s="253"/>
      <c r="I2789" s="253"/>
      <c r="J2789" s="253"/>
      <c r="K2789" s="253"/>
      <c r="L2789" s="253"/>
      <c r="M2789" s="253"/>
      <c r="N2789" s="253"/>
      <c r="O2789" s="253"/>
      <c r="P2789" s="253"/>
      <c r="Q2789" s="253"/>
      <c r="R2789" s="253"/>
      <c r="S2789" s="253"/>
      <c r="T2789" s="253"/>
      <c r="U2789" s="253"/>
      <c r="V2789" s="253"/>
      <c r="W2789" s="253"/>
      <c r="X2789" s="253"/>
      <c r="Y2789" s="253"/>
      <c r="Z2789" s="253"/>
      <c r="AA2789" s="253"/>
      <c r="AB2789" s="253"/>
      <c r="AC2789" s="253"/>
      <c r="AD2789" s="253"/>
      <c r="AE2789" s="253"/>
      <c r="AF2789" s="253"/>
      <c r="AG2789" s="253"/>
      <c r="AH2789" s="253"/>
      <c r="AI2789" s="253"/>
      <c r="AP2789" s="313"/>
      <c r="AT2789" s="313"/>
    </row>
    <row r="2790" spans="1:46" s="312" customFormat="1" ht="15" customHeight="1" x14ac:dyDescent="0.25">
      <c r="A2790" s="297"/>
      <c r="B2790" s="297"/>
      <c r="C2790" s="253"/>
      <c r="D2790" s="253"/>
      <c r="E2790" s="253"/>
      <c r="F2790" s="253"/>
      <c r="G2790" s="253"/>
      <c r="H2790" s="253"/>
      <c r="I2790" s="253"/>
      <c r="J2790" s="253"/>
      <c r="K2790" s="253"/>
      <c r="L2790" s="253"/>
      <c r="M2790" s="253"/>
      <c r="N2790" s="253"/>
      <c r="O2790" s="253"/>
      <c r="P2790" s="253"/>
      <c r="Q2790" s="253"/>
      <c r="R2790" s="253"/>
      <c r="S2790" s="253"/>
      <c r="T2790" s="253"/>
      <c r="U2790" s="253"/>
      <c r="V2790" s="253"/>
      <c r="W2790" s="253"/>
      <c r="X2790" s="253"/>
      <c r="Y2790" s="253"/>
      <c r="Z2790" s="253"/>
      <c r="AA2790" s="253"/>
      <c r="AB2790" s="253"/>
      <c r="AC2790" s="253"/>
      <c r="AD2790" s="253"/>
      <c r="AE2790" s="253"/>
      <c r="AF2790" s="253"/>
      <c r="AG2790" s="253"/>
      <c r="AH2790" s="253"/>
      <c r="AI2790" s="253"/>
      <c r="AP2790" s="313"/>
      <c r="AT2790" s="313"/>
    </row>
    <row r="2791" spans="1:46" s="312" customFormat="1" ht="15" customHeight="1" x14ac:dyDescent="0.25">
      <c r="A2791" s="297"/>
      <c r="B2791" s="297"/>
      <c r="C2791" s="253"/>
      <c r="D2791" s="253"/>
      <c r="E2791" s="253"/>
      <c r="F2791" s="253"/>
      <c r="G2791" s="253"/>
      <c r="H2791" s="253"/>
      <c r="I2791" s="253"/>
      <c r="J2791" s="253"/>
      <c r="K2791" s="253"/>
      <c r="L2791" s="253"/>
      <c r="M2791" s="253"/>
      <c r="N2791" s="253"/>
      <c r="O2791" s="253"/>
      <c r="P2791" s="253"/>
      <c r="Q2791" s="253"/>
      <c r="R2791" s="253"/>
      <c r="S2791" s="253"/>
      <c r="T2791" s="253"/>
      <c r="U2791" s="253"/>
      <c r="V2791" s="253"/>
      <c r="W2791" s="253"/>
      <c r="X2791" s="253"/>
      <c r="Y2791" s="253"/>
      <c r="Z2791" s="253"/>
      <c r="AA2791" s="253"/>
      <c r="AB2791" s="253"/>
      <c r="AC2791" s="253"/>
      <c r="AD2791" s="253"/>
      <c r="AE2791" s="253"/>
      <c r="AF2791" s="253"/>
      <c r="AG2791" s="253"/>
      <c r="AH2791" s="253"/>
      <c r="AI2791" s="253"/>
      <c r="AP2791" s="313"/>
      <c r="AT2791" s="313"/>
    </row>
    <row r="2792" spans="1:46" s="312" customFormat="1" ht="15" customHeight="1" x14ac:dyDescent="0.25">
      <c r="A2792" s="297"/>
      <c r="B2792" s="297"/>
      <c r="C2792" s="253"/>
      <c r="D2792" s="253"/>
      <c r="E2792" s="253"/>
      <c r="F2792" s="253"/>
      <c r="G2792" s="253"/>
      <c r="H2792" s="253"/>
      <c r="I2792" s="253"/>
      <c r="J2792" s="253"/>
      <c r="K2792" s="253"/>
      <c r="L2792" s="253"/>
      <c r="M2792" s="253"/>
      <c r="N2792" s="253"/>
      <c r="O2792" s="253"/>
      <c r="P2792" s="253"/>
      <c r="Q2792" s="253"/>
      <c r="R2792" s="253"/>
      <c r="S2792" s="253"/>
      <c r="T2792" s="253"/>
      <c r="U2792" s="253"/>
      <c r="V2792" s="253"/>
      <c r="W2792" s="253"/>
      <c r="X2792" s="253"/>
      <c r="Y2792" s="253"/>
      <c r="Z2792" s="253"/>
      <c r="AA2792" s="253"/>
      <c r="AB2792" s="253"/>
      <c r="AC2792" s="253"/>
      <c r="AD2792" s="253"/>
      <c r="AE2792" s="253"/>
      <c r="AF2792" s="253"/>
      <c r="AG2792" s="253"/>
      <c r="AH2792" s="253"/>
      <c r="AI2792" s="253"/>
      <c r="AP2792" s="313"/>
      <c r="AT2792" s="313"/>
    </row>
    <row r="2793" spans="1:46" s="312" customFormat="1" ht="15" customHeight="1" x14ac:dyDescent="0.25">
      <c r="A2793" s="297"/>
      <c r="B2793" s="297"/>
      <c r="C2793" s="253"/>
      <c r="D2793" s="253"/>
      <c r="E2793" s="253"/>
      <c r="F2793" s="253"/>
      <c r="G2793" s="253"/>
      <c r="H2793" s="253"/>
      <c r="I2793" s="253"/>
      <c r="J2793" s="253"/>
      <c r="K2793" s="253"/>
      <c r="L2793" s="253"/>
      <c r="M2793" s="253"/>
      <c r="N2793" s="253"/>
      <c r="O2793" s="253"/>
      <c r="P2793" s="253"/>
      <c r="Q2793" s="253"/>
      <c r="R2793" s="253"/>
      <c r="S2793" s="253"/>
      <c r="T2793" s="253"/>
      <c r="U2793" s="253"/>
      <c r="V2793" s="253"/>
      <c r="W2793" s="253"/>
      <c r="X2793" s="253"/>
      <c r="Y2793" s="253"/>
      <c r="Z2793" s="253"/>
      <c r="AA2793" s="253"/>
      <c r="AB2793" s="253"/>
      <c r="AC2793" s="253"/>
      <c r="AD2793" s="253"/>
      <c r="AE2793" s="253"/>
      <c r="AF2793" s="253"/>
      <c r="AG2793" s="253"/>
      <c r="AH2793" s="253"/>
      <c r="AI2793" s="253"/>
      <c r="AP2793" s="313"/>
      <c r="AT2793" s="313"/>
    </row>
    <row r="2794" spans="1:46" s="312" customFormat="1" ht="15" customHeight="1" x14ac:dyDescent="0.25">
      <c r="A2794" s="297"/>
      <c r="B2794" s="297"/>
      <c r="C2794" s="253"/>
      <c r="D2794" s="253"/>
      <c r="E2794" s="253"/>
      <c r="F2794" s="253"/>
      <c r="G2794" s="253"/>
      <c r="H2794" s="253"/>
      <c r="I2794" s="253"/>
      <c r="J2794" s="253"/>
      <c r="K2794" s="253"/>
      <c r="L2794" s="253"/>
      <c r="M2794" s="253"/>
      <c r="N2794" s="253"/>
      <c r="O2794" s="253"/>
      <c r="P2794" s="253"/>
      <c r="Q2794" s="253"/>
      <c r="R2794" s="253"/>
      <c r="S2794" s="253"/>
      <c r="T2794" s="253"/>
      <c r="U2794" s="253"/>
      <c r="V2794" s="253"/>
      <c r="W2794" s="253"/>
      <c r="X2794" s="253"/>
      <c r="Y2794" s="253"/>
      <c r="Z2794" s="253"/>
      <c r="AA2794" s="253"/>
      <c r="AB2794" s="253"/>
      <c r="AC2794" s="253"/>
      <c r="AD2794" s="253"/>
      <c r="AE2794" s="253"/>
      <c r="AF2794" s="253"/>
      <c r="AG2794" s="253"/>
      <c r="AH2794" s="253"/>
      <c r="AI2794" s="253"/>
      <c r="AP2794" s="313"/>
      <c r="AT2794" s="313"/>
    </row>
    <row r="2795" spans="1:46" s="312" customFormat="1" ht="15" customHeight="1" x14ac:dyDescent="0.25">
      <c r="A2795" s="297"/>
      <c r="B2795" s="297"/>
      <c r="C2795" s="253"/>
      <c r="D2795" s="253"/>
      <c r="E2795" s="253"/>
      <c r="F2795" s="253"/>
      <c r="G2795" s="253"/>
      <c r="H2795" s="253"/>
      <c r="I2795" s="253"/>
      <c r="J2795" s="253"/>
      <c r="K2795" s="253"/>
      <c r="L2795" s="253"/>
      <c r="M2795" s="253"/>
      <c r="N2795" s="253"/>
      <c r="O2795" s="253"/>
      <c r="P2795" s="253"/>
      <c r="Q2795" s="253"/>
      <c r="R2795" s="253"/>
      <c r="S2795" s="253"/>
      <c r="T2795" s="253"/>
      <c r="U2795" s="253"/>
      <c r="V2795" s="253"/>
      <c r="W2795" s="253"/>
      <c r="X2795" s="253"/>
      <c r="Y2795" s="253"/>
      <c r="Z2795" s="253"/>
      <c r="AA2795" s="253"/>
      <c r="AB2795" s="253"/>
      <c r="AC2795" s="253"/>
      <c r="AD2795" s="253"/>
      <c r="AE2795" s="253"/>
      <c r="AF2795" s="253"/>
      <c r="AG2795" s="253"/>
      <c r="AH2795" s="253"/>
      <c r="AI2795" s="253"/>
      <c r="AP2795" s="313"/>
      <c r="AT2795" s="313"/>
    </row>
    <row r="2796" spans="1:46" s="312" customFormat="1" ht="15" customHeight="1" x14ac:dyDescent="0.25">
      <c r="A2796" s="297"/>
      <c r="B2796" s="297"/>
      <c r="C2796" s="253"/>
      <c r="D2796" s="253"/>
      <c r="E2796" s="253"/>
      <c r="F2796" s="253"/>
      <c r="G2796" s="253"/>
      <c r="H2796" s="253"/>
      <c r="I2796" s="253"/>
      <c r="J2796" s="253"/>
      <c r="K2796" s="253"/>
      <c r="L2796" s="253"/>
      <c r="M2796" s="253"/>
      <c r="N2796" s="253"/>
      <c r="O2796" s="253"/>
      <c r="P2796" s="253"/>
      <c r="Q2796" s="253"/>
      <c r="R2796" s="253"/>
      <c r="S2796" s="253"/>
      <c r="T2796" s="253"/>
      <c r="U2796" s="253"/>
      <c r="V2796" s="253"/>
      <c r="W2796" s="253"/>
      <c r="X2796" s="253"/>
      <c r="Y2796" s="253"/>
      <c r="Z2796" s="253"/>
      <c r="AA2796" s="253"/>
      <c r="AB2796" s="253"/>
      <c r="AC2796" s="253"/>
      <c r="AD2796" s="253"/>
      <c r="AE2796" s="253"/>
      <c r="AF2796" s="253"/>
      <c r="AG2796" s="253"/>
      <c r="AH2796" s="253"/>
      <c r="AI2796" s="253"/>
      <c r="AP2796" s="313"/>
      <c r="AT2796" s="313"/>
    </row>
    <row r="2797" spans="1:46" s="312" customFormat="1" ht="15" customHeight="1" x14ac:dyDescent="0.25">
      <c r="A2797" s="297"/>
      <c r="B2797" s="297"/>
      <c r="C2797" s="253"/>
      <c r="D2797" s="253"/>
      <c r="E2797" s="253"/>
      <c r="F2797" s="253"/>
      <c r="G2797" s="253"/>
      <c r="H2797" s="253"/>
      <c r="I2797" s="253"/>
      <c r="J2797" s="253"/>
      <c r="K2797" s="253"/>
      <c r="L2797" s="253"/>
      <c r="M2797" s="253"/>
      <c r="N2797" s="253"/>
      <c r="O2797" s="253"/>
      <c r="P2797" s="253"/>
      <c r="Q2797" s="253"/>
      <c r="R2797" s="253"/>
      <c r="S2797" s="253"/>
      <c r="T2797" s="253"/>
      <c r="U2797" s="253"/>
      <c r="V2797" s="253"/>
      <c r="W2797" s="253"/>
      <c r="X2797" s="253"/>
      <c r="Y2797" s="253"/>
      <c r="Z2797" s="253"/>
      <c r="AA2797" s="253"/>
      <c r="AB2797" s="253"/>
      <c r="AC2797" s="253"/>
      <c r="AD2797" s="253"/>
      <c r="AE2797" s="253"/>
      <c r="AF2797" s="253"/>
      <c r="AG2797" s="253"/>
      <c r="AH2797" s="253"/>
      <c r="AI2797" s="253"/>
      <c r="AP2797" s="313"/>
      <c r="AT2797" s="313"/>
    </row>
    <row r="2798" spans="1:46" s="312" customFormat="1" ht="15" customHeight="1" x14ac:dyDescent="0.25">
      <c r="A2798" s="297"/>
      <c r="B2798" s="297"/>
      <c r="C2798" s="253"/>
      <c r="D2798" s="253"/>
      <c r="E2798" s="253"/>
      <c r="F2798" s="253"/>
      <c r="G2798" s="253"/>
      <c r="H2798" s="253"/>
      <c r="I2798" s="253"/>
      <c r="J2798" s="253"/>
      <c r="K2798" s="253"/>
      <c r="L2798" s="253"/>
      <c r="M2798" s="253"/>
      <c r="N2798" s="253"/>
      <c r="O2798" s="253"/>
      <c r="P2798" s="253"/>
      <c r="Q2798" s="253"/>
      <c r="R2798" s="253"/>
      <c r="S2798" s="253"/>
      <c r="T2798" s="253"/>
      <c r="U2798" s="253"/>
      <c r="V2798" s="253"/>
      <c r="W2798" s="253"/>
      <c r="X2798" s="253"/>
      <c r="Y2798" s="253"/>
      <c r="Z2798" s="253"/>
      <c r="AA2798" s="253"/>
      <c r="AB2798" s="253"/>
      <c r="AC2798" s="253"/>
      <c r="AD2798" s="253"/>
      <c r="AE2798" s="253"/>
      <c r="AF2798" s="253"/>
      <c r="AG2798" s="253"/>
      <c r="AH2798" s="253"/>
      <c r="AI2798" s="253"/>
      <c r="AP2798" s="313"/>
      <c r="AT2798" s="313"/>
    </row>
    <row r="2799" spans="1:46" s="312" customFormat="1" ht="15" customHeight="1" x14ac:dyDescent="0.25">
      <c r="A2799" s="297"/>
      <c r="B2799" s="297"/>
      <c r="C2799" s="253"/>
      <c r="D2799" s="253"/>
      <c r="E2799" s="253"/>
      <c r="F2799" s="253"/>
      <c r="G2799" s="253"/>
      <c r="H2799" s="253"/>
      <c r="I2799" s="253"/>
      <c r="J2799" s="253"/>
      <c r="K2799" s="253"/>
      <c r="L2799" s="253"/>
      <c r="M2799" s="253"/>
      <c r="N2799" s="253"/>
      <c r="O2799" s="253"/>
      <c r="P2799" s="253"/>
      <c r="Q2799" s="253"/>
      <c r="R2799" s="253"/>
      <c r="S2799" s="253"/>
      <c r="T2799" s="253"/>
      <c r="U2799" s="253"/>
      <c r="V2799" s="253"/>
      <c r="W2799" s="253"/>
      <c r="X2799" s="253"/>
      <c r="Y2799" s="253"/>
      <c r="Z2799" s="253"/>
      <c r="AA2799" s="253"/>
      <c r="AB2799" s="253"/>
      <c r="AC2799" s="253"/>
      <c r="AD2799" s="253"/>
      <c r="AE2799" s="253"/>
      <c r="AF2799" s="253"/>
      <c r="AG2799" s="253"/>
      <c r="AH2799" s="253"/>
      <c r="AI2799" s="253"/>
      <c r="AP2799" s="313"/>
      <c r="AT2799" s="313"/>
    </row>
    <row r="2800" spans="1:46" s="312" customFormat="1" ht="15" customHeight="1" x14ac:dyDescent="0.25">
      <c r="A2800" s="297"/>
      <c r="B2800" s="297"/>
      <c r="C2800" s="253"/>
      <c r="D2800" s="253"/>
      <c r="E2800" s="253"/>
      <c r="F2800" s="253"/>
      <c r="G2800" s="253"/>
      <c r="H2800" s="253"/>
      <c r="I2800" s="253"/>
      <c r="J2800" s="253"/>
      <c r="K2800" s="253"/>
      <c r="L2800" s="253"/>
      <c r="M2800" s="253"/>
      <c r="N2800" s="253"/>
      <c r="O2800" s="253"/>
      <c r="P2800" s="253"/>
      <c r="Q2800" s="253"/>
      <c r="R2800" s="253"/>
      <c r="S2800" s="253"/>
      <c r="T2800" s="253"/>
      <c r="U2800" s="253"/>
      <c r="V2800" s="253"/>
      <c r="W2800" s="253"/>
      <c r="X2800" s="253"/>
      <c r="Y2800" s="253"/>
      <c r="Z2800" s="253"/>
      <c r="AA2800" s="253"/>
      <c r="AB2800" s="253"/>
      <c r="AC2800" s="253"/>
      <c r="AD2800" s="253"/>
      <c r="AE2800" s="253"/>
      <c r="AF2800" s="253"/>
      <c r="AG2800" s="253"/>
      <c r="AH2800" s="253"/>
      <c r="AI2800" s="253"/>
      <c r="AP2800" s="313"/>
      <c r="AT2800" s="313"/>
    </row>
    <row r="2801" spans="1:46" s="312" customFormat="1" ht="15" customHeight="1" x14ac:dyDescent="0.25">
      <c r="A2801" s="297"/>
      <c r="B2801" s="297"/>
      <c r="C2801" s="253"/>
      <c r="D2801" s="253"/>
      <c r="E2801" s="253"/>
      <c r="F2801" s="253"/>
      <c r="G2801" s="253"/>
      <c r="H2801" s="253"/>
      <c r="I2801" s="253"/>
      <c r="J2801" s="253"/>
      <c r="K2801" s="253"/>
      <c r="L2801" s="253"/>
      <c r="M2801" s="253"/>
      <c r="N2801" s="253"/>
      <c r="O2801" s="253"/>
      <c r="P2801" s="253"/>
      <c r="Q2801" s="253"/>
      <c r="R2801" s="253"/>
      <c r="S2801" s="253"/>
      <c r="T2801" s="253"/>
      <c r="U2801" s="253"/>
      <c r="V2801" s="253"/>
      <c r="W2801" s="253"/>
      <c r="X2801" s="253"/>
      <c r="Y2801" s="253"/>
      <c r="Z2801" s="253"/>
      <c r="AA2801" s="253"/>
      <c r="AB2801" s="253"/>
      <c r="AC2801" s="253"/>
      <c r="AD2801" s="253"/>
      <c r="AE2801" s="253"/>
      <c r="AF2801" s="253"/>
      <c r="AG2801" s="253"/>
      <c r="AH2801" s="253"/>
      <c r="AI2801" s="253"/>
      <c r="AP2801" s="313"/>
      <c r="AT2801" s="313"/>
    </row>
    <row r="2802" spans="1:46" s="312" customFormat="1" ht="15" customHeight="1" x14ac:dyDescent="0.25">
      <c r="A2802" s="297"/>
      <c r="B2802" s="297"/>
      <c r="C2802" s="253"/>
      <c r="D2802" s="253"/>
      <c r="E2802" s="253"/>
      <c r="F2802" s="253"/>
      <c r="G2802" s="253"/>
      <c r="H2802" s="253"/>
      <c r="I2802" s="253"/>
      <c r="J2802" s="253"/>
      <c r="K2802" s="253"/>
      <c r="L2802" s="253"/>
      <c r="M2802" s="253"/>
      <c r="N2802" s="253"/>
      <c r="O2802" s="253"/>
      <c r="P2802" s="253"/>
      <c r="Q2802" s="253"/>
      <c r="R2802" s="253"/>
      <c r="S2802" s="253"/>
      <c r="T2802" s="253"/>
      <c r="U2802" s="253"/>
      <c r="V2802" s="253"/>
      <c r="W2802" s="253"/>
      <c r="X2802" s="253"/>
      <c r="Y2802" s="253"/>
      <c r="Z2802" s="253"/>
      <c r="AA2802" s="253"/>
      <c r="AB2802" s="253"/>
      <c r="AC2802" s="253"/>
      <c r="AD2802" s="253"/>
      <c r="AE2802" s="253"/>
      <c r="AF2802" s="253"/>
      <c r="AG2802" s="253"/>
      <c r="AH2802" s="253"/>
      <c r="AI2802" s="253"/>
      <c r="AP2802" s="313"/>
      <c r="AT2802" s="313"/>
    </row>
    <row r="2803" spans="1:46" s="312" customFormat="1" ht="15" customHeight="1" x14ac:dyDescent="0.25">
      <c r="A2803" s="297"/>
      <c r="B2803" s="297"/>
      <c r="C2803" s="253"/>
      <c r="D2803" s="253"/>
      <c r="E2803" s="253"/>
      <c r="F2803" s="253"/>
      <c r="G2803" s="253"/>
      <c r="H2803" s="253"/>
      <c r="I2803" s="253"/>
      <c r="J2803" s="253"/>
      <c r="K2803" s="253"/>
      <c r="L2803" s="253"/>
      <c r="M2803" s="253"/>
      <c r="N2803" s="253"/>
      <c r="O2803" s="253"/>
      <c r="P2803" s="253"/>
      <c r="Q2803" s="253"/>
      <c r="R2803" s="253"/>
      <c r="S2803" s="253"/>
      <c r="T2803" s="253"/>
      <c r="U2803" s="253"/>
      <c r="V2803" s="253"/>
      <c r="W2803" s="253"/>
      <c r="X2803" s="253"/>
      <c r="Y2803" s="253"/>
      <c r="Z2803" s="253"/>
      <c r="AA2803" s="253"/>
      <c r="AB2803" s="253"/>
      <c r="AC2803" s="253"/>
      <c r="AD2803" s="253"/>
      <c r="AE2803" s="253"/>
      <c r="AF2803" s="253"/>
      <c r="AG2803" s="253"/>
      <c r="AH2803" s="253"/>
      <c r="AI2803" s="253"/>
      <c r="AP2803" s="313"/>
      <c r="AT2803" s="313"/>
    </row>
    <row r="2804" spans="1:46" s="312" customFormat="1" ht="15" customHeight="1" x14ac:dyDescent="0.25">
      <c r="A2804" s="297"/>
      <c r="B2804" s="297"/>
      <c r="C2804" s="253"/>
      <c r="D2804" s="253"/>
      <c r="E2804" s="253"/>
      <c r="F2804" s="253"/>
      <c r="G2804" s="253"/>
      <c r="H2804" s="253"/>
      <c r="I2804" s="253"/>
      <c r="J2804" s="253"/>
      <c r="K2804" s="253"/>
      <c r="L2804" s="253"/>
      <c r="M2804" s="253"/>
      <c r="N2804" s="253"/>
      <c r="O2804" s="253"/>
      <c r="P2804" s="253"/>
      <c r="Q2804" s="253"/>
      <c r="R2804" s="253"/>
      <c r="S2804" s="253"/>
      <c r="T2804" s="253"/>
      <c r="U2804" s="253"/>
      <c r="V2804" s="253"/>
      <c r="W2804" s="253"/>
      <c r="X2804" s="253"/>
      <c r="Y2804" s="253"/>
      <c r="Z2804" s="253"/>
      <c r="AA2804" s="253"/>
      <c r="AB2804" s="253"/>
      <c r="AC2804" s="253"/>
      <c r="AD2804" s="253"/>
      <c r="AE2804" s="253"/>
      <c r="AF2804" s="253"/>
      <c r="AG2804" s="253"/>
      <c r="AH2804" s="253"/>
      <c r="AI2804" s="253"/>
      <c r="AP2804" s="313"/>
      <c r="AT2804" s="313"/>
    </row>
    <row r="2805" spans="1:46" s="312" customFormat="1" ht="15" customHeight="1" x14ac:dyDescent="0.25">
      <c r="A2805" s="297"/>
      <c r="B2805" s="297"/>
      <c r="C2805" s="253"/>
      <c r="D2805" s="253"/>
      <c r="E2805" s="253"/>
      <c r="F2805" s="253"/>
      <c r="G2805" s="253"/>
      <c r="H2805" s="253"/>
      <c r="I2805" s="253"/>
      <c r="J2805" s="253"/>
      <c r="K2805" s="253"/>
      <c r="L2805" s="253"/>
      <c r="M2805" s="253"/>
      <c r="N2805" s="253"/>
      <c r="O2805" s="253"/>
      <c r="P2805" s="253"/>
      <c r="Q2805" s="253"/>
      <c r="R2805" s="253"/>
      <c r="S2805" s="253"/>
      <c r="T2805" s="253"/>
      <c r="U2805" s="253"/>
      <c r="V2805" s="253"/>
      <c r="W2805" s="253"/>
      <c r="X2805" s="253"/>
      <c r="Y2805" s="253"/>
      <c r="Z2805" s="253"/>
      <c r="AA2805" s="253"/>
      <c r="AB2805" s="253"/>
      <c r="AC2805" s="253"/>
      <c r="AD2805" s="253"/>
      <c r="AE2805" s="253"/>
      <c r="AF2805" s="253"/>
      <c r="AG2805" s="253"/>
      <c r="AH2805" s="253"/>
      <c r="AI2805" s="253"/>
      <c r="AP2805" s="313"/>
      <c r="AT2805" s="313"/>
    </row>
    <row r="2806" spans="1:46" s="312" customFormat="1" ht="15" customHeight="1" x14ac:dyDescent="0.25">
      <c r="A2806" s="297"/>
      <c r="B2806" s="297"/>
      <c r="C2806" s="253"/>
      <c r="D2806" s="253"/>
      <c r="E2806" s="253"/>
      <c r="F2806" s="253"/>
      <c r="G2806" s="253"/>
      <c r="H2806" s="253"/>
      <c r="I2806" s="253"/>
      <c r="J2806" s="253"/>
      <c r="K2806" s="253"/>
      <c r="L2806" s="253"/>
      <c r="M2806" s="253"/>
      <c r="N2806" s="253"/>
      <c r="O2806" s="253"/>
      <c r="P2806" s="253"/>
      <c r="Q2806" s="253"/>
      <c r="R2806" s="253"/>
      <c r="S2806" s="253"/>
      <c r="T2806" s="253"/>
      <c r="U2806" s="253"/>
      <c r="V2806" s="253"/>
      <c r="W2806" s="253"/>
      <c r="X2806" s="253"/>
      <c r="Y2806" s="253"/>
      <c r="Z2806" s="253"/>
      <c r="AA2806" s="253"/>
      <c r="AB2806" s="253"/>
      <c r="AC2806" s="253"/>
      <c r="AD2806" s="253"/>
      <c r="AE2806" s="253"/>
      <c r="AF2806" s="253"/>
      <c r="AG2806" s="253"/>
      <c r="AH2806" s="253"/>
      <c r="AI2806" s="253"/>
      <c r="AP2806" s="313"/>
      <c r="AT2806" s="313"/>
    </row>
    <row r="2807" spans="1:46" s="312" customFormat="1" ht="15" customHeight="1" x14ac:dyDescent="0.25">
      <c r="A2807" s="297"/>
      <c r="B2807" s="297"/>
      <c r="C2807" s="253"/>
      <c r="D2807" s="253"/>
      <c r="E2807" s="253"/>
      <c r="F2807" s="253"/>
      <c r="G2807" s="253"/>
      <c r="H2807" s="253"/>
      <c r="I2807" s="253"/>
      <c r="J2807" s="253"/>
      <c r="K2807" s="253"/>
      <c r="L2807" s="253"/>
      <c r="M2807" s="253"/>
      <c r="N2807" s="253"/>
      <c r="O2807" s="253"/>
      <c r="P2807" s="253"/>
      <c r="Q2807" s="253"/>
      <c r="R2807" s="253"/>
      <c r="S2807" s="253"/>
      <c r="T2807" s="253"/>
      <c r="U2807" s="253"/>
      <c r="V2807" s="253"/>
      <c r="W2807" s="253"/>
      <c r="X2807" s="253"/>
      <c r="Y2807" s="253"/>
      <c r="Z2807" s="253"/>
      <c r="AA2807" s="253"/>
      <c r="AB2807" s="253"/>
      <c r="AC2807" s="253"/>
      <c r="AD2807" s="253"/>
      <c r="AE2807" s="253"/>
      <c r="AF2807" s="253"/>
      <c r="AG2807" s="253"/>
      <c r="AH2807" s="253"/>
      <c r="AI2807" s="253"/>
      <c r="AP2807" s="313"/>
      <c r="AT2807" s="313"/>
    </row>
    <row r="2808" spans="1:46" s="312" customFormat="1" ht="15" customHeight="1" x14ac:dyDescent="0.25">
      <c r="A2808" s="297"/>
      <c r="B2808" s="297"/>
      <c r="C2808" s="253"/>
      <c r="D2808" s="253"/>
      <c r="E2808" s="253"/>
      <c r="F2808" s="253"/>
      <c r="G2808" s="253"/>
      <c r="H2808" s="253"/>
      <c r="I2808" s="253"/>
      <c r="J2808" s="253"/>
      <c r="K2808" s="253"/>
      <c r="L2808" s="253"/>
      <c r="M2808" s="253"/>
      <c r="N2808" s="253"/>
      <c r="O2808" s="253"/>
      <c r="P2808" s="253"/>
      <c r="Q2808" s="253"/>
      <c r="R2808" s="253"/>
      <c r="S2808" s="253"/>
      <c r="T2808" s="253"/>
      <c r="U2808" s="253"/>
      <c r="V2808" s="253"/>
      <c r="W2808" s="253"/>
      <c r="X2808" s="253"/>
      <c r="Y2808" s="253"/>
      <c r="Z2808" s="253"/>
      <c r="AA2808" s="253"/>
      <c r="AB2808" s="253"/>
      <c r="AC2808" s="253"/>
      <c r="AD2808" s="253"/>
      <c r="AE2808" s="253"/>
      <c r="AF2808" s="253"/>
      <c r="AG2808" s="253"/>
      <c r="AH2808" s="253"/>
      <c r="AI2808" s="253"/>
      <c r="AP2808" s="313"/>
      <c r="AT2808" s="313"/>
    </row>
    <row r="2809" spans="1:46" s="312" customFormat="1" ht="15" customHeight="1" x14ac:dyDescent="0.25">
      <c r="A2809" s="297"/>
      <c r="B2809" s="297"/>
      <c r="C2809" s="253"/>
      <c r="D2809" s="253"/>
      <c r="E2809" s="253"/>
      <c r="F2809" s="253"/>
      <c r="G2809" s="253"/>
      <c r="H2809" s="253"/>
      <c r="I2809" s="253"/>
      <c r="J2809" s="253"/>
      <c r="K2809" s="253"/>
      <c r="L2809" s="253"/>
      <c r="M2809" s="253"/>
      <c r="N2809" s="253"/>
      <c r="O2809" s="253"/>
      <c r="P2809" s="253"/>
      <c r="Q2809" s="253"/>
      <c r="R2809" s="253"/>
      <c r="S2809" s="253"/>
      <c r="T2809" s="253"/>
      <c r="U2809" s="253"/>
      <c r="V2809" s="253"/>
      <c r="W2809" s="253"/>
      <c r="X2809" s="253"/>
      <c r="Y2809" s="253"/>
      <c r="Z2809" s="253"/>
      <c r="AA2809" s="253"/>
      <c r="AB2809" s="253"/>
      <c r="AC2809" s="253"/>
      <c r="AD2809" s="253"/>
      <c r="AE2809" s="253"/>
      <c r="AF2809" s="253"/>
      <c r="AG2809" s="253"/>
      <c r="AH2809" s="253"/>
      <c r="AI2809" s="253"/>
      <c r="AP2809" s="313"/>
      <c r="AT2809" s="313"/>
    </row>
    <row r="2810" spans="1:46" s="312" customFormat="1" ht="15" customHeight="1" x14ac:dyDescent="0.25">
      <c r="A2810" s="297"/>
      <c r="B2810" s="297"/>
      <c r="C2810" s="253"/>
      <c r="D2810" s="253"/>
      <c r="E2810" s="253"/>
      <c r="F2810" s="253"/>
      <c r="G2810" s="253"/>
      <c r="H2810" s="253"/>
      <c r="I2810" s="253"/>
      <c r="J2810" s="253"/>
      <c r="K2810" s="253"/>
      <c r="L2810" s="253"/>
      <c r="M2810" s="253"/>
      <c r="N2810" s="253"/>
      <c r="O2810" s="253"/>
      <c r="P2810" s="253"/>
      <c r="Q2810" s="253"/>
      <c r="R2810" s="253"/>
      <c r="S2810" s="253"/>
      <c r="T2810" s="253"/>
      <c r="U2810" s="253"/>
      <c r="V2810" s="253"/>
      <c r="W2810" s="253"/>
      <c r="X2810" s="253"/>
      <c r="Y2810" s="253"/>
      <c r="Z2810" s="253"/>
      <c r="AA2810" s="253"/>
      <c r="AB2810" s="253"/>
      <c r="AC2810" s="253"/>
      <c r="AD2810" s="253"/>
      <c r="AE2810" s="253"/>
      <c r="AF2810" s="253"/>
      <c r="AG2810" s="253"/>
      <c r="AH2810" s="253"/>
      <c r="AI2810" s="253"/>
      <c r="AP2810" s="313"/>
      <c r="AT2810" s="313"/>
    </row>
    <row r="2811" spans="1:46" s="312" customFormat="1" ht="15" customHeight="1" x14ac:dyDescent="0.25">
      <c r="A2811" s="297"/>
      <c r="B2811" s="297"/>
      <c r="C2811" s="253"/>
      <c r="D2811" s="253"/>
      <c r="E2811" s="253"/>
      <c r="F2811" s="253"/>
      <c r="G2811" s="253"/>
      <c r="H2811" s="253"/>
      <c r="I2811" s="253"/>
      <c r="J2811" s="253"/>
      <c r="K2811" s="253"/>
      <c r="L2811" s="253"/>
      <c r="M2811" s="253"/>
      <c r="N2811" s="253"/>
      <c r="O2811" s="253"/>
      <c r="P2811" s="253"/>
      <c r="Q2811" s="253"/>
      <c r="R2811" s="253"/>
      <c r="S2811" s="253"/>
      <c r="T2811" s="253"/>
      <c r="U2811" s="253"/>
      <c r="V2811" s="253"/>
      <c r="W2811" s="253"/>
      <c r="X2811" s="253"/>
      <c r="Y2811" s="253"/>
      <c r="Z2811" s="253"/>
      <c r="AA2811" s="253"/>
      <c r="AB2811" s="253"/>
      <c r="AC2811" s="253"/>
      <c r="AD2811" s="253"/>
      <c r="AE2811" s="253"/>
      <c r="AF2811" s="253"/>
      <c r="AG2811" s="253"/>
      <c r="AH2811" s="253"/>
      <c r="AI2811" s="253"/>
      <c r="AP2811" s="313"/>
      <c r="AT2811" s="313"/>
    </row>
    <row r="2812" spans="1:46" s="312" customFormat="1" ht="15" customHeight="1" x14ac:dyDescent="0.25">
      <c r="A2812" s="297"/>
      <c r="B2812" s="297"/>
      <c r="C2812" s="253"/>
      <c r="D2812" s="253"/>
      <c r="E2812" s="253"/>
      <c r="F2812" s="253"/>
      <c r="G2812" s="253"/>
      <c r="H2812" s="253"/>
      <c r="I2812" s="253"/>
      <c r="J2812" s="253"/>
      <c r="K2812" s="253"/>
      <c r="L2812" s="253"/>
      <c r="M2812" s="253"/>
      <c r="N2812" s="253"/>
      <c r="O2812" s="253"/>
      <c r="P2812" s="253"/>
      <c r="Q2812" s="253"/>
      <c r="R2812" s="253"/>
      <c r="S2812" s="253"/>
      <c r="T2812" s="253"/>
      <c r="U2812" s="253"/>
      <c r="V2812" s="253"/>
      <c r="W2812" s="253"/>
      <c r="X2812" s="253"/>
      <c r="Y2812" s="253"/>
      <c r="Z2812" s="253"/>
      <c r="AA2812" s="253"/>
      <c r="AB2812" s="253"/>
      <c r="AC2812" s="253"/>
      <c r="AD2812" s="253"/>
      <c r="AE2812" s="253"/>
      <c r="AF2812" s="253"/>
      <c r="AG2812" s="253"/>
      <c r="AH2812" s="253"/>
      <c r="AI2812" s="253"/>
      <c r="AP2812" s="313"/>
      <c r="AT2812" s="313"/>
    </row>
    <row r="2813" spans="1:46" s="312" customFormat="1" ht="15" customHeight="1" x14ac:dyDescent="0.25">
      <c r="A2813" s="297"/>
      <c r="B2813" s="297"/>
      <c r="C2813" s="253"/>
      <c r="D2813" s="253"/>
      <c r="E2813" s="253"/>
      <c r="F2813" s="253"/>
      <c r="G2813" s="253"/>
      <c r="H2813" s="253"/>
      <c r="I2813" s="253"/>
      <c r="J2813" s="253"/>
      <c r="K2813" s="253"/>
      <c r="L2813" s="253"/>
      <c r="M2813" s="253"/>
      <c r="N2813" s="253"/>
      <c r="O2813" s="253"/>
      <c r="P2813" s="253"/>
      <c r="Q2813" s="253"/>
      <c r="R2813" s="253"/>
      <c r="S2813" s="253"/>
      <c r="T2813" s="253"/>
      <c r="U2813" s="253"/>
      <c r="V2813" s="253"/>
      <c r="W2813" s="253"/>
      <c r="X2813" s="253"/>
      <c r="Y2813" s="253"/>
      <c r="Z2813" s="253"/>
      <c r="AA2813" s="253"/>
      <c r="AB2813" s="253"/>
      <c r="AC2813" s="253"/>
      <c r="AD2813" s="253"/>
      <c r="AE2813" s="253"/>
      <c r="AF2813" s="253"/>
      <c r="AG2813" s="253"/>
      <c r="AH2813" s="253"/>
      <c r="AI2813" s="253"/>
      <c r="AP2813" s="313"/>
      <c r="AT2813" s="313"/>
    </row>
    <row r="2814" spans="1:46" s="312" customFormat="1" ht="15" customHeight="1" x14ac:dyDescent="0.25">
      <c r="A2814" s="297"/>
      <c r="B2814" s="297"/>
      <c r="C2814" s="253"/>
      <c r="D2814" s="253"/>
      <c r="E2814" s="253"/>
      <c r="F2814" s="253"/>
      <c r="G2814" s="253"/>
      <c r="H2814" s="253"/>
      <c r="I2814" s="253"/>
      <c r="J2814" s="253"/>
      <c r="K2814" s="253"/>
      <c r="L2814" s="253"/>
      <c r="M2814" s="253"/>
      <c r="N2814" s="253"/>
      <c r="O2814" s="253"/>
      <c r="P2814" s="253"/>
      <c r="Q2814" s="253"/>
      <c r="R2814" s="253"/>
      <c r="S2814" s="253"/>
      <c r="T2814" s="253"/>
      <c r="U2814" s="253"/>
      <c r="V2814" s="253"/>
      <c r="W2814" s="253"/>
      <c r="X2814" s="253"/>
      <c r="Y2814" s="253"/>
      <c r="Z2814" s="253"/>
      <c r="AA2814" s="253"/>
      <c r="AB2814" s="253"/>
      <c r="AC2814" s="253"/>
      <c r="AD2814" s="253"/>
      <c r="AE2814" s="253"/>
      <c r="AF2814" s="253"/>
      <c r="AG2814" s="253"/>
      <c r="AH2814" s="253"/>
      <c r="AI2814" s="253"/>
      <c r="AP2814" s="313"/>
      <c r="AT2814" s="313"/>
    </row>
    <row r="2815" spans="1:46" s="312" customFormat="1" ht="15" customHeight="1" x14ac:dyDescent="0.25">
      <c r="A2815" s="297"/>
      <c r="B2815" s="297"/>
      <c r="C2815" s="253"/>
      <c r="D2815" s="253"/>
      <c r="E2815" s="253"/>
      <c r="F2815" s="253"/>
      <c r="G2815" s="253"/>
      <c r="H2815" s="253"/>
      <c r="I2815" s="253"/>
      <c r="J2815" s="253"/>
      <c r="K2815" s="253"/>
      <c r="L2815" s="253"/>
      <c r="M2815" s="253"/>
      <c r="N2815" s="253"/>
      <c r="O2815" s="253"/>
      <c r="P2815" s="253"/>
      <c r="Q2815" s="253"/>
      <c r="R2815" s="253"/>
      <c r="S2815" s="253"/>
      <c r="T2815" s="253"/>
      <c r="U2815" s="253"/>
      <c r="V2815" s="253"/>
      <c r="W2815" s="253"/>
      <c r="X2815" s="253"/>
      <c r="Y2815" s="253"/>
      <c r="Z2815" s="253"/>
      <c r="AA2815" s="253"/>
      <c r="AB2815" s="253"/>
      <c r="AC2815" s="253"/>
      <c r="AD2815" s="253"/>
      <c r="AE2815" s="253"/>
      <c r="AF2815" s="253"/>
      <c r="AG2815" s="253"/>
      <c r="AH2815" s="253"/>
      <c r="AI2815" s="253"/>
      <c r="AP2815" s="313"/>
      <c r="AT2815" s="313"/>
    </row>
    <row r="2816" spans="1:46" s="312" customFormat="1" ht="15" customHeight="1" x14ac:dyDescent="0.25">
      <c r="A2816" s="297"/>
      <c r="B2816" s="297"/>
      <c r="C2816" s="253"/>
      <c r="D2816" s="253"/>
      <c r="E2816" s="253"/>
      <c r="F2816" s="253"/>
      <c r="G2816" s="253"/>
      <c r="H2816" s="253"/>
      <c r="I2816" s="253"/>
      <c r="J2816" s="253"/>
      <c r="K2816" s="253"/>
      <c r="L2816" s="253"/>
      <c r="M2816" s="253"/>
      <c r="N2816" s="253"/>
      <c r="O2816" s="253"/>
      <c r="P2816" s="253"/>
      <c r="Q2816" s="253"/>
      <c r="R2816" s="253"/>
      <c r="S2816" s="253"/>
      <c r="T2816" s="253"/>
      <c r="U2816" s="253"/>
      <c r="V2816" s="253"/>
      <c r="W2816" s="253"/>
      <c r="X2816" s="253"/>
      <c r="Y2816" s="253"/>
      <c r="Z2816" s="253"/>
      <c r="AA2816" s="253"/>
      <c r="AB2816" s="253"/>
      <c r="AC2816" s="253"/>
      <c r="AD2816" s="253"/>
      <c r="AE2816" s="253"/>
      <c r="AF2816" s="253"/>
      <c r="AG2816" s="253"/>
      <c r="AH2816" s="253"/>
      <c r="AI2816" s="253"/>
      <c r="AP2816" s="313"/>
      <c r="AT2816" s="313"/>
    </row>
    <row r="2817" spans="1:46" s="312" customFormat="1" ht="15" customHeight="1" x14ac:dyDescent="0.25">
      <c r="A2817" s="297"/>
      <c r="B2817" s="297"/>
      <c r="C2817" s="253"/>
      <c r="D2817" s="253"/>
      <c r="E2817" s="253"/>
      <c r="F2817" s="253"/>
      <c r="G2817" s="253"/>
      <c r="H2817" s="253"/>
      <c r="I2817" s="253"/>
      <c r="J2817" s="253"/>
      <c r="K2817" s="253"/>
      <c r="L2817" s="253"/>
      <c r="M2817" s="253"/>
      <c r="N2817" s="253"/>
      <c r="O2817" s="253"/>
      <c r="P2817" s="253"/>
      <c r="Q2817" s="253"/>
      <c r="R2817" s="253"/>
      <c r="S2817" s="253"/>
      <c r="T2817" s="253"/>
      <c r="U2817" s="253"/>
      <c r="V2817" s="253"/>
      <c r="W2817" s="253"/>
      <c r="X2817" s="253"/>
      <c r="Y2817" s="253"/>
      <c r="Z2817" s="253"/>
      <c r="AA2817" s="253"/>
      <c r="AB2817" s="253"/>
      <c r="AC2817" s="253"/>
      <c r="AD2817" s="253"/>
      <c r="AE2817" s="253"/>
      <c r="AF2817" s="253"/>
      <c r="AG2817" s="253"/>
      <c r="AH2817" s="253"/>
      <c r="AI2817" s="253"/>
      <c r="AP2817" s="313"/>
      <c r="AT2817" s="313"/>
    </row>
    <row r="2818" spans="1:46" s="312" customFormat="1" ht="15" customHeight="1" x14ac:dyDescent="0.25">
      <c r="A2818" s="297"/>
      <c r="B2818" s="297"/>
      <c r="C2818" s="253"/>
      <c r="D2818" s="253"/>
      <c r="E2818" s="253"/>
      <c r="F2818" s="253"/>
      <c r="G2818" s="253"/>
      <c r="H2818" s="253"/>
      <c r="I2818" s="253"/>
      <c r="J2818" s="253"/>
      <c r="K2818" s="253"/>
      <c r="L2818" s="253"/>
      <c r="M2818" s="253"/>
      <c r="N2818" s="253"/>
      <c r="O2818" s="253"/>
      <c r="P2818" s="253"/>
      <c r="Q2818" s="253"/>
      <c r="R2818" s="253"/>
      <c r="S2818" s="253"/>
      <c r="T2818" s="253"/>
      <c r="U2818" s="253"/>
      <c r="V2818" s="253"/>
      <c r="W2818" s="253"/>
      <c r="X2818" s="253"/>
      <c r="Y2818" s="253"/>
      <c r="Z2818" s="253"/>
      <c r="AA2818" s="253"/>
      <c r="AB2818" s="253"/>
      <c r="AC2818" s="253"/>
      <c r="AD2818" s="253"/>
      <c r="AE2818" s="253"/>
      <c r="AF2818" s="253"/>
      <c r="AG2818" s="253"/>
      <c r="AH2818" s="253"/>
      <c r="AI2818" s="253"/>
      <c r="AP2818" s="313"/>
      <c r="AT2818" s="313"/>
    </row>
    <row r="2819" spans="1:46" s="312" customFormat="1" ht="15" customHeight="1" x14ac:dyDescent="0.25">
      <c r="A2819" s="297"/>
      <c r="B2819" s="297"/>
      <c r="C2819" s="253"/>
      <c r="D2819" s="253"/>
      <c r="E2819" s="253"/>
      <c r="F2819" s="253"/>
      <c r="G2819" s="253"/>
      <c r="H2819" s="253"/>
      <c r="I2819" s="253"/>
      <c r="J2819" s="253"/>
      <c r="K2819" s="253"/>
      <c r="L2819" s="253"/>
      <c r="M2819" s="253"/>
      <c r="N2819" s="253"/>
      <c r="O2819" s="253"/>
      <c r="P2819" s="253"/>
      <c r="Q2819" s="253"/>
      <c r="R2819" s="253"/>
      <c r="S2819" s="253"/>
      <c r="T2819" s="253"/>
      <c r="U2819" s="253"/>
      <c r="V2819" s="253"/>
      <c r="W2819" s="253"/>
      <c r="X2819" s="253"/>
      <c r="Y2819" s="253"/>
      <c r="Z2819" s="253"/>
      <c r="AA2819" s="253"/>
      <c r="AB2819" s="253"/>
      <c r="AC2819" s="253"/>
      <c r="AD2819" s="253"/>
      <c r="AE2819" s="253"/>
      <c r="AF2819" s="253"/>
      <c r="AG2819" s="253"/>
      <c r="AH2819" s="253"/>
      <c r="AI2819" s="253"/>
      <c r="AP2819" s="313"/>
      <c r="AT2819" s="313"/>
    </row>
    <row r="2820" spans="1:46" s="312" customFormat="1" ht="15" customHeight="1" x14ac:dyDescent="0.25">
      <c r="A2820" s="297"/>
      <c r="B2820" s="297"/>
      <c r="C2820" s="253"/>
      <c r="D2820" s="253"/>
      <c r="E2820" s="253"/>
      <c r="F2820" s="253"/>
      <c r="G2820" s="253"/>
      <c r="H2820" s="253"/>
      <c r="I2820" s="253"/>
      <c r="J2820" s="253"/>
      <c r="K2820" s="253"/>
      <c r="L2820" s="253"/>
      <c r="M2820" s="253"/>
      <c r="N2820" s="253"/>
      <c r="O2820" s="253"/>
      <c r="P2820" s="253"/>
      <c r="Q2820" s="253"/>
      <c r="R2820" s="253"/>
      <c r="S2820" s="253"/>
      <c r="T2820" s="253"/>
      <c r="U2820" s="253"/>
      <c r="V2820" s="253"/>
      <c r="W2820" s="253"/>
      <c r="X2820" s="253"/>
      <c r="Y2820" s="253"/>
      <c r="Z2820" s="253"/>
      <c r="AA2820" s="253"/>
      <c r="AB2820" s="253"/>
      <c r="AC2820" s="253"/>
      <c r="AD2820" s="253"/>
      <c r="AE2820" s="253"/>
      <c r="AF2820" s="253"/>
      <c r="AG2820" s="253"/>
      <c r="AH2820" s="253"/>
      <c r="AI2820" s="253"/>
      <c r="AP2820" s="313"/>
      <c r="AT2820" s="313"/>
    </row>
    <row r="2821" spans="1:46" s="312" customFormat="1" ht="15" customHeight="1" x14ac:dyDescent="0.25">
      <c r="A2821" s="297"/>
      <c r="B2821" s="297"/>
      <c r="C2821" s="253"/>
      <c r="D2821" s="253"/>
      <c r="E2821" s="253"/>
      <c r="F2821" s="253"/>
      <c r="G2821" s="253"/>
      <c r="H2821" s="253"/>
      <c r="I2821" s="253"/>
      <c r="J2821" s="253"/>
      <c r="K2821" s="253"/>
      <c r="L2821" s="253"/>
      <c r="M2821" s="253"/>
      <c r="N2821" s="253"/>
      <c r="O2821" s="253"/>
      <c r="P2821" s="253"/>
      <c r="Q2821" s="253"/>
      <c r="R2821" s="253"/>
      <c r="S2821" s="253"/>
      <c r="T2821" s="253"/>
      <c r="U2821" s="253"/>
      <c r="V2821" s="253"/>
      <c r="W2821" s="253"/>
      <c r="X2821" s="253"/>
      <c r="Y2821" s="253"/>
      <c r="Z2821" s="253"/>
      <c r="AA2821" s="253"/>
      <c r="AB2821" s="253"/>
      <c r="AC2821" s="253"/>
      <c r="AD2821" s="253"/>
      <c r="AE2821" s="253"/>
      <c r="AF2821" s="253"/>
      <c r="AG2821" s="253"/>
      <c r="AH2821" s="253"/>
      <c r="AI2821" s="253"/>
      <c r="AP2821" s="313"/>
      <c r="AT2821" s="313"/>
    </row>
    <row r="2822" spans="1:46" s="312" customFormat="1" ht="15" customHeight="1" x14ac:dyDescent="0.25">
      <c r="A2822" s="297"/>
      <c r="B2822" s="297"/>
      <c r="C2822" s="253"/>
      <c r="D2822" s="253"/>
      <c r="E2822" s="253"/>
      <c r="F2822" s="253"/>
      <c r="G2822" s="253"/>
      <c r="H2822" s="253"/>
      <c r="I2822" s="253"/>
      <c r="J2822" s="253"/>
      <c r="K2822" s="253"/>
      <c r="L2822" s="253"/>
      <c r="M2822" s="253"/>
      <c r="N2822" s="253"/>
      <c r="O2822" s="253"/>
      <c r="P2822" s="253"/>
      <c r="Q2822" s="253"/>
      <c r="R2822" s="253"/>
      <c r="S2822" s="253"/>
      <c r="T2822" s="253"/>
      <c r="U2822" s="253"/>
      <c r="V2822" s="253"/>
      <c r="W2822" s="253"/>
      <c r="X2822" s="253"/>
      <c r="Y2822" s="253"/>
      <c r="Z2822" s="253"/>
      <c r="AA2822" s="253"/>
      <c r="AB2822" s="253"/>
      <c r="AC2822" s="253"/>
      <c r="AD2822" s="253"/>
      <c r="AE2822" s="253"/>
      <c r="AF2822" s="253"/>
      <c r="AG2822" s="253"/>
      <c r="AH2822" s="253"/>
      <c r="AI2822" s="253"/>
      <c r="AP2822" s="313"/>
      <c r="AT2822" s="313"/>
    </row>
    <row r="2823" spans="1:46" s="312" customFormat="1" ht="15" customHeight="1" x14ac:dyDescent="0.25">
      <c r="A2823" s="297"/>
      <c r="B2823" s="297"/>
      <c r="C2823" s="253"/>
      <c r="D2823" s="253"/>
      <c r="E2823" s="253"/>
      <c r="F2823" s="253"/>
      <c r="G2823" s="253"/>
      <c r="H2823" s="253"/>
      <c r="I2823" s="253"/>
      <c r="J2823" s="253"/>
      <c r="K2823" s="253"/>
      <c r="L2823" s="253"/>
      <c r="M2823" s="253"/>
      <c r="N2823" s="253"/>
      <c r="O2823" s="253"/>
      <c r="P2823" s="253"/>
      <c r="Q2823" s="253"/>
      <c r="R2823" s="253"/>
      <c r="S2823" s="253"/>
      <c r="T2823" s="253"/>
      <c r="U2823" s="253"/>
      <c r="V2823" s="253"/>
      <c r="W2823" s="253"/>
      <c r="X2823" s="253"/>
      <c r="Y2823" s="253"/>
      <c r="Z2823" s="253"/>
      <c r="AA2823" s="253"/>
      <c r="AB2823" s="253"/>
      <c r="AC2823" s="253"/>
      <c r="AD2823" s="253"/>
      <c r="AE2823" s="253"/>
      <c r="AF2823" s="253"/>
      <c r="AG2823" s="253"/>
      <c r="AH2823" s="253"/>
      <c r="AI2823" s="253"/>
      <c r="AP2823" s="313"/>
      <c r="AT2823" s="313"/>
    </row>
    <row r="2824" spans="1:46" s="312" customFormat="1" ht="15" customHeight="1" x14ac:dyDescent="0.25">
      <c r="A2824" s="297"/>
      <c r="B2824" s="297"/>
      <c r="C2824" s="253"/>
      <c r="D2824" s="253"/>
      <c r="E2824" s="253"/>
      <c r="F2824" s="253"/>
      <c r="G2824" s="253"/>
      <c r="H2824" s="253"/>
      <c r="I2824" s="253"/>
      <c r="J2824" s="253"/>
      <c r="K2824" s="253"/>
      <c r="L2824" s="253"/>
      <c r="M2824" s="253"/>
      <c r="N2824" s="253"/>
      <c r="O2824" s="253"/>
      <c r="P2824" s="253"/>
      <c r="Q2824" s="253"/>
      <c r="R2824" s="253"/>
      <c r="S2824" s="253"/>
      <c r="T2824" s="253"/>
      <c r="U2824" s="253"/>
      <c r="V2824" s="253"/>
      <c r="W2824" s="253"/>
      <c r="X2824" s="253"/>
      <c r="Y2824" s="253"/>
      <c r="Z2824" s="253"/>
      <c r="AA2824" s="253"/>
      <c r="AB2824" s="253"/>
      <c r="AC2824" s="253"/>
      <c r="AD2824" s="253"/>
      <c r="AE2824" s="253"/>
      <c r="AF2824" s="253"/>
      <c r="AG2824" s="253"/>
      <c r="AH2824" s="253"/>
      <c r="AI2824" s="253"/>
      <c r="AP2824" s="313"/>
      <c r="AT2824" s="313"/>
    </row>
    <row r="2825" spans="1:46" s="312" customFormat="1" ht="15" customHeight="1" x14ac:dyDescent="0.25">
      <c r="A2825" s="297"/>
      <c r="B2825" s="297"/>
      <c r="C2825" s="253"/>
      <c r="D2825" s="253"/>
      <c r="E2825" s="253"/>
      <c r="F2825" s="253"/>
      <c r="G2825" s="253"/>
      <c r="H2825" s="253"/>
      <c r="I2825" s="253"/>
      <c r="J2825" s="253"/>
      <c r="K2825" s="253"/>
      <c r="L2825" s="253"/>
      <c r="M2825" s="253"/>
      <c r="N2825" s="253"/>
      <c r="O2825" s="253"/>
      <c r="P2825" s="253"/>
      <c r="Q2825" s="253"/>
      <c r="R2825" s="253"/>
      <c r="S2825" s="253"/>
      <c r="T2825" s="253"/>
      <c r="U2825" s="253"/>
      <c r="V2825" s="253"/>
      <c r="W2825" s="253"/>
      <c r="X2825" s="253"/>
      <c r="Y2825" s="253"/>
      <c r="Z2825" s="253"/>
      <c r="AA2825" s="253"/>
      <c r="AB2825" s="253"/>
      <c r="AC2825" s="253"/>
      <c r="AD2825" s="253"/>
      <c r="AE2825" s="253"/>
      <c r="AF2825" s="253"/>
      <c r="AG2825" s="253"/>
      <c r="AH2825" s="253"/>
      <c r="AI2825" s="253"/>
      <c r="AP2825" s="313"/>
      <c r="AT2825" s="313"/>
    </row>
    <row r="2826" spans="1:46" s="312" customFormat="1" ht="15" customHeight="1" x14ac:dyDescent="0.25">
      <c r="A2826" s="297"/>
      <c r="B2826" s="297"/>
      <c r="C2826" s="253"/>
      <c r="D2826" s="253"/>
      <c r="E2826" s="253"/>
      <c r="F2826" s="253"/>
      <c r="G2826" s="253"/>
      <c r="H2826" s="253"/>
      <c r="I2826" s="253"/>
      <c r="J2826" s="253"/>
      <c r="K2826" s="253"/>
      <c r="L2826" s="253"/>
      <c r="M2826" s="253"/>
      <c r="N2826" s="253"/>
      <c r="O2826" s="253"/>
      <c r="P2826" s="253"/>
      <c r="Q2826" s="253"/>
      <c r="R2826" s="253"/>
      <c r="S2826" s="253"/>
      <c r="T2826" s="253"/>
      <c r="U2826" s="253"/>
      <c r="V2826" s="253"/>
      <c r="W2826" s="253"/>
      <c r="X2826" s="253"/>
      <c r="Y2826" s="253"/>
      <c r="Z2826" s="253"/>
      <c r="AA2826" s="253"/>
      <c r="AB2826" s="253"/>
      <c r="AC2826" s="253"/>
      <c r="AD2826" s="253"/>
      <c r="AE2826" s="253"/>
      <c r="AF2826" s="253"/>
      <c r="AG2826" s="253"/>
      <c r="AH2826" s="253"/>
      <c r="AI2826" s="253"/>
      <c r="AP2826" s="313"/>
      <c r="AT2826" s="313"/>
    </row>
    <row r="2827" spans="1:46" s="312" customFormat="1" ht="15" customHeight="1" x14ac:dyDescent="0.25">
      <c r="A2827" s="297"/>
      <c r="B2827" s="297"/>
      <c r="C2827" s="253"/>
      <c r="D2827" s="253"/>
      <c r="E2827" s="253"/>
      <c r="F2827" s="253"/>
      <c r="G2827" s="253"/>
      <c r="H2827" s="253"/>
      <c r="I2827" s="253"/>
      <c r="J2827" s="253"/>
      <c r="K2827" s="253"/>
      <c r="L2827" s="253"/>
      <c r="M2827" s="253"/>
      <c r="N2827" s="253"/>
      <c r="O2827" s="253"/>
      <c r="P2827" s="253"/>
      <c r="Q2827" s="253"/>
      <c r="R2827" s="253"/>
      <c r="S2827" s="253"/>
      <c r="T2827" s="253"/>
      <c r="U2827" s="253"/>
      <c r="V2827" s="253"/>
      <c r="W2827" s="253"/>
      <c r="X2827" s="253"/>
      <c r="Y2827" s="253"/>
      <c r="Z2827" s="253"/>
      <c r="AA2827" s="253"/>
      <c r="AB2827" s="253"/>
      <c r="AC2827" s="253"/>
      <c r="AD2827" s="253"/>
      <c r="AE2827" s="253"/>
      <c r="AF2827" s="253"/>
      <c r="AG2827" s="253"/>
      <c r="AH2827" s="253"/>
      <c r="AI2827" s="253"/>
      <c r="AP2827" s="313"/>
      <c r="AT2827" s="313"/>
    </row>
    <row r="2828" spans="1:46" s="312" customFormat="1" ht="15" customHeight="1" x14ac:dyDescent="0.25">
      <c r="A2828" s="297"/>
      <c r="B2828" s="297"/>
      <c r="C2828" s="253"/>
      <c r="D2828" s="253"/>
      <c r="E2828" s="253"/>
      <c r="F2828" s="253"/>
      <c r="G2828" s="253"/>
      <c r="H2828" s="253"/>
      <c r="I2828" s="253"/>
      <c r="J2828" s="253"/>
      <c r="K2828" s="253"/>
      <c r="L2828" s="253"/>
      <c r="M2828" s="253"/>
      <c r="N2828" s="253"/>
      <c r="O2828" s="253"/>
      <c r="P2828" s="253"/>
      <c r="Q2828" s="253"/>
      <c r="R2828" s="253"/>
      <c r="S2828" s="253"/>
      <c r="T2828" s="253"/>
      <c r="U2828" s="253"/>
      <c r="V2828" s="253"/>
      <c r="W2828" s="253"/>
      <c r="X2828" s="253"/>
      <c r="Y2828" s="253"/>
      <c r="Z2828" s="253"/>
      <c r="AA2828" s="253"/>
      <c r="AB2828" s="253"/>
      <c r="AC2828" s="253"/>
      <c r="AD2828" s="253"/>
      <c r="AE2828" s="253"/>
      <c r="AF2828" s="253"/>
      <c r="AG2828" s="253"/>
      <c r="AH2828" s="253"/>
      <c r="AI2828" s="253"/>
      <c r="AP2828" s="313"/>
      <c r="AT2828" s="313"/>
    </row>
    <row r="2829" spans="1:46" s="312" customFormat="1" ht="15" customHeight="1" x14ac:dyDescent="0.25">
      <c r="A2829" s="297"/>
      <c r="B2829" s="297"/>
      <c r="C2829" s="253"/>
      <c r="D2829" s="253"/>
      <c r="E2829" s="253"/>
      <c r="F2829" s="253"/>
      <c r="G2829" s="253"/>
      <c r="H2829" s="253"/>
      <c r="I2829" s="253"/>
      <c r="J2829" s="253"/>
      <c r="K2829" s="253"/>
      <c r="L2829" s="253"/>
      <c r="M2829" s="253"/>
      <c r="N2829" s="253"/>
      <c r="O2829" s="253"/>
      <c r="P2829" s="253"/>
      <c r="Q2829" s="253"/>
      <c r="R2829" s="253"/>
      <c r="S2829" s="253"/>
      <c r="T2829" s="253"/>
      <c r="U2829" s="253"/>
      <c r="V2829" s="253"/>
      <c r="W2829" s="253"/>
      <c r="X2829" s="253"/>
      <c r="Y2829" s="253"/>
      <c r="Z2829" s="253"/>
      <c r="AA2829" s="253"/>
      <c r="AB2829" s="253"/>
      <c r="AC2829" s="253"/>
      <c r="AD2829" s="253"/>
      <c r="AE2829" s="253"/>
      <c r="AF2829" s="253"/>
      <c r="AG2829" s="253"/>
      <c r="AH2829" s="253"/>
      <c r="AI2829" s="253"/>
      <c r="AP2829" s="313"/>
      <c r="AT2829" s="313"/>
    </row>
    <row r="2830" spans="1:46" s="312" customFormat="1" ht="15" customHeight="1" x14ac:dyDescent="0.25">
      <c r="A2830" s="297"/>
      <c r="B2830" s="297"/>
      <c r="C2830" s="253"/>
      <c r="D2830" s="253"/>
      <c r="E2830" s="253"/>
      <c r="F2830" s="253"/>
      <c r="G2830" s="253"/>
      <c r="H2830" s="253"/>
      <c r="I2830" s="253"/>
      <c r="J2830" s="253"/>
      <c r="K2830" s="253"/>
      <c r="L2830" s="253"/>
      <c r="M2830" s="253"/>
      <c r="N2830" s="253"/>
      <c r="O2830" s="253"/>
      <c r="P2830" s="253"/>
      <c r="Q2830" s="253"/>
      <c r="R2830" s="253"/>
      <c r="S2830" s="253"/>
      <c r="T2830" s="253"/>
      <c r="U2830" s="253"/>
      <c r="V2830" s="253"/>
      <c r="W2830" s="253"/>
      <c r="X2830" s="253"/>
      <c r="Y2830" s="253"/>
      <c r="Z2830" s="253"/>
      <c r="AA2830" s="253"/>
      <c r="AB2830" s="253"/>
      <c r="AC2830" s="253"/>
      <c r="AD2830" s="253"/>
      <c r="AE2830" s="253"/>
      <c r="AF2830" s="253"/>
      <c r="AG2830" s="253"/>
      <c r="AH2830" s="253"/>
      <c r="AI2830" s="253"/>
      <c r="AP2830" s="313"/>
      <c r="AT2830" s="313"/>
    </row>
    <row r="2831" spans="1:46" s="312" customFormat="1" ht="15" customHeight="1" x14ac:dyDescent="0.25">
      <c r="A2831" s="297"/>
      <c r="B2831" s="297"/>
      <c r="C2831" s="253"/>
      <c r="D2831" s="253"/>
      <c r="E2831" s="253"/>
      <c r="F2831" s="253"/>
      <c r="G2831" s="253"/>
      <c r="H2831" s="253"/>
      <c r="I2831" s="253"/>
      <c r="J2831" s="253"/>
      <c r="K2831" s="253"/>
      <c r="L2831" s="253"/>
      <c r="M2831" s="253"/>
      <c r="N2831" s="253"/>
      <c r="O2831" s="253"/>
      <c r="P2831" s="253"/>
      <c r="Q2831" s="253"/>
      <c r="R2831" s="253"/>
      <c r="S2831" s="253"/>
      <c r="T2831" s="253"/>
      <c r="U2831" s="253"/>
      <c r="V2831" s="253"/>
      <c r="W2831" s="253"/>
      <c r="X2831" s="253"/>
      <c r="Y2831" s="253"/>
      <c r="Z2831" s="253"/>
      <c r="AA2831" s="253"/>
      <c r="AB2831" s="253"/>
      <c r="AC2831" s="253"/>
      <c r="AD2831" s="253"/>
      <c r="AE2831" s="253"/>
      <c r="AF2831" s="253"/>
      <c r="AG2831" s="253"/>
      <c r="AH2831" s="253"/>
      <c r="AI2831" s="253"/>
      <c r="AP2831" s="313"/>
      <c r="AT2831" s="313"/>
    </row>
    <row r="2832" spans="1:46" s="312" customFormat="1" ht="15" customHeight="1" x14ac:dyDescent="0.25">
      <c r="A2832" s="297"/>
      <c r="B2832" s="297"/>
      <c r="C2832" s="253"/>
      <c r="D2832" s="253"/>
      <c r="E2832" s="253"/>
      <c r="F2832" s="253"/>
      <c r="G2832" s="253"/>
      <c r="H2832" s="253"/>
      <c r="I2832" s="253"/>
      <c r="J2832" s="253"/>
      <c r="K2832" s="253"/>
      <c r="L2832" s="253"/>
      <c r="M2832" s="253"/>
      <c r="N2832" s="253"/>
      <c r="O2832" s="253"/>
      <c r="P2832" s="253"/>
      <c r="Q2832" s="253"/>
      <c r="R2832" s="253"/>
      <c r="S2832" s="253"/>
      <c r="T2832" s="253"/>
      <c r="U2832" s="253"/>
      <c r="V2832" s="253"/>
      <c r="W2832" s="253"/>
      <c r="X2832" s="253"/>
      <c r="Y2832" s="253"/>
      <c r="Z2832" s="253"/>
      <c r="AA2832" s="253"/>
      <c r="AB2832" s="253"/>
      <c r="AC2832" s="253"/>
      <c r="AD2832" s="253"/>
      <c r="AE2832" s="253"/>
      <c r="AF2832" s="253"/>
      <c r="AG2832" s="253"/>
      <c r="AH2832" s="253"/>
      <c r="AI2832" s="253"/>
      <c r="AP2832" s="313"/>
      <c r="AT2832" s="313"/>
    </row>
    <row r="2833" spans="1:46" s="312" customFormat="1" ht="15" customHeight="1" x14ac:dyDescent="0.25">
      <c r="A2833" s="297"/>
      <c r="B2833" s="297"/>
      <c r="C2833" s="253"/>
      <c r="D2833" s="253"/>
      <c r="E2833" s="253"/>
      <c r="F2833" s="253"/>
      <c r="G2833" s="253"/>
      <c r="H2833" s="253"/>
      <c r="I2833" s="253"/>
      <c r="J2833" s="253"/>
      <c r="K2833" s="253"/>
      <c r="L2833" s="253"/>
      <c r="M2833" s="253"/>
      <c r="N2833" s="253"/>
      <c r="O2833" s="253"/>
      <c r="P2833" s="253"/>
      <c r="Q2833" s="253"/>
      <c r="R2833" s="253"/>
      <c r="S2833" s="253"/>
      <c r="T2833" s="253"/>
      <c r="U2833" s="253"/>
      <c r="V2833" s="253"/>
      <c r="W2833" s="253"/>
      <c r="X2833" s="253"/>
      <c r="Y2833" s="253"/>
      <c r="Z2833" s="253"/>
      <c r="AA2833" s="253"/>
      <c r="AB2833" s="253"/>
      <c r="AC2833" s="253"/>
      <c r="AD2833" s="253"/>
      <c r="AE2833" s="253"/>
      <c r="AF2833" s="253"/>
      <c r="AG2833" s="253"/>
      <c r="AH2833" s="253"/>
      <c r="AI2833" s="253"/>
      <c r="AP2833" s="313"/>
      <c r="AT2833" s="313"/>
    </row>
    <row r="2834" spans="1:46" s="312" customFormat="1" ht="15" customHeight="1" x14ac:dyDescent="0.25">
      <c r="A2834" s="297"/>
      <c r="B2834" s="297"/>
      <c r="C2834" s="253"/>
      <c r="D2834" s="253"/>
      <c r="E2834" s="253"/>
      <c r="F2834" s="253"/>
      <c r="G2834" s="253"/>
      <c r="H2834" s="253"/>
      <c r="I2834" s="253"/>
      <c r="J2834" s="253"/>
      <c r="K2834" s="253"/>
      <c r="L2834" s="253"/>
      <c r="M2834" s="253"/>
      <c r="N2834" s="253"/>
      <c r="O2834" s="253"/>
      <c r="P2834" s="253"/>
      <c r="Q2834" s="253"/>
      <c r="R2834" s="253"/>
      <c r="S2834" s="253"/>
      <c r="T2834" s="253"/>
      <c r="U2834" s="253"/>
      <c r="V2834" s="253"/>
      <c r="W2834" s="253"/>
      <c r="X2834" s="253"/>
      <c r="Y2834" s="253"/>
      <c r="Z2834" s="253"/>
      <c r="AA2834" s="253"/>
      <c r="AB2834" s="253"/>
      <c r="AC2834" s="253"/>
      <c r="AD2834" s="253"/>
      <c r="AE2834" s="253"/>
      <c r="AF2834" s="253"/>
      <c r="AG2834" s="253"/>
      <c r="AH2834" s="253"/>
      <c r="AI2834" s="253"/>
      <c r="AP2834" s="313"/>
      <c r="AT2834" s="313"/>
    </row>
    <row r="2835" spans="1:46" s="312" customFormat="1" ht="15" customHeight="1" x14ac:dyDescent="0.25">
      <c r="A2835" s="297"/>
      <c r="B2835" s="297"/>
      <c r="C2835" s="253"/>
      <c r="D2835" s="253"/>
      <c r="E2835" s="253"/>
      <c r="F2835" s="253"/>
      <c r="G2835" s="253"/>
      <c r="H2835" s="253"/>
      <c r="I2835" s="253"/>
      <c r="J2835" s="253"/>
      <c r="K2835" s="253"/>
      <c r="L2835" s="253"/>
      <c r="M2835" s="253"/>
      <c r="N2835" s="253"/>
      <c r="O2835" s="253"/>
      <c r="P2835" s="253"/>
      <c r="Q2835" s="253"/>
      <c r="R2835" s="253"/>
      <c r="S2835" s="253"/>
      <c r="T2835" s="253"/>
      <c r="U2835" s="253"/>
      <c r="V2835" s="253"/>
      <c r="W2835" s="253"/>
      <c r="X2835" s="253"/>
      <c r="Y2835" s="253"/>
      <c r="Z2835" s="253"/>
      <c r="AA2835" s="253"/>
      <c r="AB2835" s="253"/>
      <c r="AC2835" s="253"/>
      <c r="AD2835" s="253"/>
      <c r="AE2835" s="253"/>
      <c r="AF2835" s="253"/>
      <c r="AG2835" s="253"/>
      <c r="AH2835" s="253"/>
      <c r="AI2835" s="253"/>
      <c r="AP2835" s="313"/>
      <c r="AT2835" s="313"/>
    </row>
    <row r="2836" spans="1:46" s="312" customFormat="1" ht="15" customHeight="1" x14ac:dyDescent="0.25">
      <c r="A2836" s="297"/>
      <c r="B2836" s="297"/>
      <c r="C2836" s="253"/>
      <c r="D2836" s="253"/>
      <c r="E2836" s="253"/>
      <c r="F2836" s="253"/>
      <c r="G2836" s="253"/>
      <c r="H2836" s="253"/>
      <c r="I2836" s="253"/>
      <c r="J2836" s="253"/>
      <c r="K2836" s="253"/>
      <c r="L2836" s="253"/>
      <c r="M2836" s="253"/>
      <c r="N2836" s="253"/>
      <c r="O2836" s="253"/>
      <c r="P2836" s="253"/>
      <c r="Q2836" s="253"/>
      <c r="R2836" s="253"/>
      <c r="S2836" s="253"/>
      <c r="T2836" s="253"/>
      <c r="U2836" s="253"/>
      <c r="V2836" s="253"/>
      <c r="W2836" s="253"/>
      <c r="X2836" s="253"/>
      <c r="Y2836" s="253"/>
      <c r="Z2836" s="253"/>
      <c r="AA2836" s="253"/>
      <c r="AB2836" s="253"/>
      <c r="AC2836" s="253"/>
      <c r="AD2836" s="253"/>
      <c r="AE2836" s="253"/>
      <c r="AF2836" s="253"/>
      <c r="AG2836" s="253"/>
      <c r="AH2836" s="253"/>
      <c r="AI2836" s="253"/>
      <c r="AP2836" s="313"/>
      <c r="AT2836" s="313"/>
    </row>
    <row r="2837" spans="1:46" s="312" customFormat="1" ht="15" customHeight="1" x14ac:dyDescent="0.25">
      <c r="A2837" s="297"/>
      <c r="B2837" s="297"/>
      <c r="C2837" s="253"/>
      <c r="D2837" s="253"/>
      <c r="E2837" s="253"/>
      <c r="F2837" s="253"/>
      <c r="G2837" s="253"/>
      <c r="H2837" s="253"/>
      <c r="I2837" s="253"/>
      <c r="J2837" s="253"/>
      <c r="K2837" s="253"/>
      <c r="L2837" s="253"/>
      <c r="M2837" s="253"/>
      <c r="N2837" s="253"/>
      <c r="O2837" s="253"/>
      <c r="P2837" s="253"/>
      <c r="Q2837" s="253"/>
      <c r="R2837" s="253"/>
      <c r="S2837" s="253"/>
      <c r="T2837" s="253"/>
      <c r="U2837" s="253"/>
      <c r="V2837" s="253"/>
      <c r="W2837" s="253"/>
      <c r="X2837" s="253"/>
      <c r="Y2837" s="253"/>
      <c r="Z2837" s="253"/>
      <c r="AA2837" s="253"/>
      <c r="AB2837" s="253"/>
      <c r="AC2837" s="253"/>
      <c r="AD2837" s="253"/>
      <c r="AE2837" s="253"/>
      <c r="AF2837" s="253"/>
      <c r="AG2837" s="253"/>
      <c r="AH2837" s="253"/>
      <c r="AI2837" s="253"/>
      <c r="AP2837" s="313"/>
      <c r="AT2837" s="313"/>
    </row>
    <row r="2838" spans="1:46" s="312" customFormat="1" ht="15" customHeight="1" x14ac:dyDescent="0.25">
      <c r="A2838" s="297"/>
      <c r="B2838" s="297"/>
      <c r="C2838" s="253"/>
      <c r="D2838" s="253"/>
      <c r="E2838" s="253"/>
      <c r="F2838" s="253"/>
      <c r="G2838" s="253"/>
      <c r="H2838" s="253"/>
      <c r="I2838" s="253"/>
      <c r="J2838" s="253"/>
      <c r="K2838" s="253"/>
      <c r="L2838" s="253"/>
      <c r="M2838" s="253"/>
      <c r="N2838" s="253"/>
      <c r="O2838" s="253"/>
      <c r="P2838" s="253"/>
      <c r="Q2838" s="253"/>
      <c r="R2838" s="253"/>
      <c r="S2838" s="253"/>
      <c r="T2838" s="253"/>
      <c r="U2838" s="253"/>
      <c r="V2838" s="253"/>
      <c r="W2838" s="253"/>
      <c r="X2838" s="253"/>
      <c r="Y2838" s="253"/>
      <c r="Z2838" s="253"/>
      <c r="AA2838" s="253"/>
      <c r="AB2838" s="253"/>
      <c r="AC2838" s="253"/>
      <c r="AD2838" s="253"/>
      <c r="AE2838" s="253"/>
      <c r="AF2838" s="253"/>
      <c r="AG2838" s="253"/>
      <c r="AH2838" s="253"/>
      <c r="AI2838" s="253"/>
      <c r="AP2838" s="313"/>
      <c r="AT2838" s="313"/>
    </row>
    <row r="2839" spans="1:46" s="312" customFormat="1" ht="15" customHeight="1" x14ac:dyDescent="0.25">
      <c r="A2839" s="297"/>
      <c r="B2839" s="297"/>
      <c r="C2839" s="253"/>
      <c r="D2839" s="253"/>
      <c r="E2839" s="253"/>
      <c r="F2839" s="253"/>
      <c r="G2839" s="253"/>
      <c r="H2839" s="253"/>
      <c r="I2839" s="253"/>
      <c r="J2839" s="253"/>
      <c r="K2839" s="253"/>
      <c r="L2839" s="253"/>
      <c r="M2839" s="253"/>
      <c r="N2839" s="253"/>
      <c r="O2839" s="253"/>
      <c r="P2839" s="253"/>
      <c r="Q2839" s="253"/>
      <c r="R2839" s="253"/>
      <c r="S2839" s="253"/>
      <c r="T2839" s="253"/>
      <c r="U2839" s="253"/>
      <c r="V2839" s="253"/>
      <c r="W2839" s="253"/>
      <c r="X2839" s="253"/>
      <c r="Y2839" s="253"/>
      <c r="Z2839" s="253"/>
      <c r="AA2839" s="253"/>
      <c r="AB2839" s="253"/>
      <c r="AC2839" s="253"/>
      <c r="AD2839" s="253"/>
      <c r="AE2839" s="253"/>
      <c r="AF2839" s="253"/>
      <c r="AG2839" s="253"/>
      <c r="AH2839" s="253"/>
      <c r="AI2839" s="253"/>
      <c r="AP2839" s="313"/>
      <c r="AT2839" s="313"/>
    </row>
    <row r="2840" spans="1:46" s="312" customFormat="1" ht="15" customHeight="1" x14ac:dyDescent="0.25">
      <c r="A2840" s="297"/>
      <c r="B2840" s="297"/>
      <c r="C2840" s="253"/>
      <c r="D2840" s="253"/>
      <c r="E2840" s="253"/>
      <c r="F2840" s="253"/>
      <c r="G2840" s="253"/>
      <c r="H2840" s="253"/>
      <c r="I2840" s="253"/>
      <c r="J2840" s="253"/>
      <c r="K2840" s="253"/>
      <c r="L2840" s="253"/>
      <c r="M2840" s="253"/>
      <c r="N2840" s="253"/>
      <c r="O2840" s="253"/>
      <c r="P2840" s="253"/>
      <c r="Q2840" s="253"/>
      <c r="R2840" s="253"/>
      <c r="S2840" s="253"/>
      <c r="T2840" s="253"/>
      <c r="U2840" s="253"/>
      <c r="V2840" s="253"/>
      <c r="W2840" s="253"/>
      <c r="X2840" s="253"/>
      <c r="Y2840" s="253"/>
      <c r="Z2840" s="253"/>
      <c r="AA2840" s="253"/>
      <c r="AB2840" s="253"/>
      <c r="AC2840" s="253"/>
      <c r="AD2840" s="253"/>
      <c r="AE2840" s="253"/>
      <c r="AF2840" s="253"/>
      <c r="AG2840" s="253"/>
      <c r="AH2840" s="253"/>
      <c r="AI2840" s="253"/>
      <c r="AP2840" s="313"/>
      <c r="AT2840" s="313"/>
    </row>
    <row r="2841" spans="1:46" s="312" customFormat="1" ht="15" customHeight="1" x14ac:dyDescent="0.25">
      <c r="A2841" s="297"/>
      <c r="B2841" s="297"/>
      <c r="C2841" s="253"/>
      <c r="D2841" s="253"/>
      <c r="E2841" s="253"/>
      <c r="F2841" s="253"/>
      <c r="G2841" s="253"/>
      <c r="H2841" s="253"/>
      <c r="I2841" s="253"/>
      <c r="J2841" s="253"/>
      <c r="K2841" s="253"/>
      <c r="L2841" s="253"/>
      <c r="M2841" s="253"/>
      <c r="N2841" s="253"/>
      <c r="O2841" s="253"/>
      <c r="P2841" s="253"/>
      <c r="Q2841" s="253"/>
      <c r="R2841" s="253"/>
      <c r="S2841" s="253"/>
      <c r="T2841" s="253"/>
      <c r="U2841" s="253"/>
      <c r="V2841" s="253"/>
      <c r="W2841" s="253"/>
      <c r="X2841" s="253"/>
      <c r="Y2841" s="253"/>
      <c r="Z2841" s="253"/>
      <c r="AA2841" s="253"/>
      <c r="AB2841" s="253"/>
      <c r="AC2841" s="253"/>
      <c r="AD2841" s="253"/>
      <c r="AE2841" s="253"/>
      <c r="AF2841" s="253"/>
      <c r="AG2841" s="253"/>
      <c r="AH2841" s="253"/>
      <c r="AI2841" s="253"/>
      <c r="AP2841" s="313"/>
      <c r="AT2841" s="313"/>
    </row>
    <row r="2842" spans="1:46" s="312" customFormat="1" ht="15" customHeight="1" x14ac:dyDescent="0.25">
      <c r="A2842" s="297"/>
      <c r="B2842" s="297"/>
      <c r="C2842" s="253"/>
      <c r="D2842" s="253"/>
      <c r="E2842" s="253"/>
      <c r="F2842" s="253"/>
      <c r="G2842" s="253"/>
      <c r="H2842" s="253"/>
      <c r="I2842" s="253"/>
      <c r="J2842" s="253"/>
      <c r="K2842" s="253"/>
      <c r="L2842" s="253"/>
      <c r="M2842" s="253"/>
      <c r="N2842" s="253"/>
      <c r="O2842" s="253"/>
      <c r="P2842" s="253"/>
      <c r="Q2842" s="253"/>
      <c r="R2842" s="253"/>
      <c r="S2842" s="253"/>
      <c r="T2842" s="253"/>
      <c r="U2842" s="253"/>
      <c r="V2842" s="253"/>
      <c r="W2842" s="253"/>
      <c r="X2842" s="253"/>
      <c r="Y2842" s="253"/>
      <c r="Z2842" s="253"/>
      <c r="AA2842" s="253"/>
      <c r="AB2842" s="253"/>
      <c r="AC2842" s="253"/>
      <c r="AD2842" s="253"/>
      <c r="AE2842" s="253"/>
      <c r="AF2842" s="253"/>
      <c r="AG2842" s="253"/>
      <c r="AH2842" s="253"/>
      <c r="AI2842" s="253"/>
      <c r="AP2842" s="313"/>
      <c r="AT2842" s="313"/>
    </row>
    <row r="2843" spans="1:46" s="312" customFormat="1" ht="15" customHeight="1" x14ac:dyDescent="0.25">
      <c r="A2843" s="297"/>
      <c r="B2843" s="297"/>
      <c r="C2843" s="253"/>
      <c r="D2843" s="253"/>
      <c r="E2843" s="253"/>
      <c r="F2843" s="253"/>
      <c r="G2843" s="253"/>
      <c r="H2843" s="253"/>
      <c r="I2843" s="253"/>
      <c r="J2843" s="253"/>
      <c r="K2843" s="253"/>
      <c r="L2843" s="253"/>
      <c r="M2843" s="253"/>
      <c r="N2843" s="253"/>
      <c r="O2843" s="253"/>
      <c r="P2843" s="253"/>
      <c r="Q2843" s="253"/>
      <c r="R2843" s="253"/>
      <c r="S2843" s="253"/>
      <c r="T2843" s="253"/>
      <c r="U2843" s="253"/>
      <c r="V2843" s="253"/>
      <c r="W2843" s="253"/>
      <c r="X2843" s="253"/>
      <c r="Y2843" s="253"/>
      <c r="Z2843" s="253"/>
      <c r="AA2843" s="253"/>
      <c r="AB2843" s="253"/>
      <c r="AC2843" s="253"/>
      <c r="AD2843" s="253"/>
      <c r="AE2843" s="253"/>
      <c r="AF2843" s="253"/>
      <c r="AG2843" s="253"/>
      <c r="AH2843" s="253"/>
      <c r="AI2843" s="253"/>
      <c r="AP2843" s="313"/>
      <c r="AT2843" s="313"/>
    </row>
    <row r="2844" spans="1:46" s="312" customFormat="1" ht="15" customHeight="1" x14ac:dyDescent="0.25">
      <c r="A2844" s="297"/>
      <c r="B2844" s="297"/>
      <c r="C2844" s="253"/>
      <c r="D2844" s="253"/>
      <c r="E2844" s="253"/>
      <c r="F2844" s="253"/>
      <c r="G2844" s="253"/>
      <c r="H2844" s="253"/>
      <c r="I2844" s="253"/>
      <c r="J2844" s="253"/>
      <c r="K2844" s="253"/>
      <c r="L2844" s="253"/>
      <c r="M2844" s="253"/>
      <c r="N2844" s="253"/>
      <c r="O2844" s="253"/>
      <c r="P2844" s="253"/>
      <c r="Q2844" s="253"/>
      <c r="R2844" s="253"/>
      <c r="S2844" s="253"/>
      <c r="T2844" s="253"/>
      <c r="U2844" s="253"/>
      <c r="V2844" s="253"/>
      <c r="W2844" s="253"/>
      <c r="X2844" s="253"/>
      <c r="Y2844" s="253"/>
      <c r="Z2844" s="253"/>
      <c r="AA2844" s="253"/>
      <c r="AB2844" s="253"/>
      <c r="AC2844" s="253"/>
      <c r="AD2844" s="253"/>
      <c r="AE2844" s="253"/>
      <c r="AF2844" s="253"/>
      <c r="AG2844" s="253"/>
      <c r="AH2844" s="253"/>
      <c r="AI2844" s="253"/>
      <c r="AP2844" s="313"/>
      <c r="AT2844" s="313"/>
    </row>
    <row r="2845" spans="1:46" s="312" customFormat="1" ht="15" customHeight="1" x14ac:dyDescent="0.25">
      <c r="A2845" s="297"/>
      <c r="B2845" s="297"/>
      <c r="C2845" s="253"/>
      <c r="D2845" s="253"/>
      <c r="E2845" s="253"/>
      <c r="F2845" s="253"/>
      <c r="G2845" s="253"/>
      <c r="H2845" s="253"/>
      <c r="I2845" s="253"/>
      <c r="J2845" s="253"/>
      <c r="K2845" s="253"/>
      <c r="L2845" s="253"/>
      <c r="M2845" s="253"/>
      <c r="N2845" s="253"/>
      <c r="O2845" s="253"/>
      <c r="P2845" s="253"/>
      <c r="Q2845" s="253"/>
      <c r="R2845" s="253"/>
      <c r="S2845" s="253"/>
      <c r="T2845" s="253"/>
      <c r="U2845" s="253"/>
      <c r="V2845" s="253"/>
      <c r="W2845" s="253"/>
      <c r="X2845" s="253"/>
      <c r="Y2845" s="253"/>
      <c r="Z2845" s="253"/>
      <c r="AA2845" s="253"/>
      <c r="AB2845" s="253"/>
      <c r="AC2845" s="253"/>
      <c r="AD2845" s="253"/>
      <c r="AE2845" s="253"/>
      <c r="AF2845" s="253"/>
      <c r="AG2845" s="253"/>
      <c r="AH2845" s="253"/>
      <c r="AI2845" s="253"/>
      <c r="AP2845" s="313"/>
      <c r="AT2845" s="313"/>
    </row>
    <row r="2846" spans="1:46" s="312" customFormat="1" ht="15" customHeight="1" x14ac:dyDescent="0.25">
      <c r="A2846" s="297"/>
      <c r="B2846" s="297"/>
      <c r="C2846" s="253"/>
      <c r="D2846" s="253"/>
      <c r="E2846" s="253"/>
      <c r="F2846" s="253"/>
      <c r="G2846" s="253"/>
      <c r="H2846" s="253"/>
      <c r="I2846" s="253"/>
      <c r="J2846" s="253"/>
      <c r="K2846" s="253"/>
      <c r="L2846" s="253"/>
      <c r="M2846" s="253"/>
      <c r="N2846" s="253"/>
      <c r="O2846" s="253"/>
      <c r="P2846" s="253"/>
      <c r="Q2846" s="253"/>
      <c r="R2846" s="253"/>
      <c r="S2846" s="253"/>
      <c r="T2846" s="253"/>
      <c r="U2846" s="253"/>
      <c r="V2846" s="253"/>
      <c r="W2846" s="253"/>
      <c r="X2846" s="253"/>
      <c r="Y2846" s="253"/>
      <c r="Z2846" s="253"/>
      <c r="AA2846" s="253"/>
      <c r="AB2846" s="253"/>
      <c r="AC2846" s="253"/>
      <c r="AD2846" s="253"/>
      <c r="AE2846" s="253"/>
      <c r="AF2846" s="253"/>
      <c r="AG2846" s="253"/>
      <c r="AH2846" s="253"/>
      <c r="AI2846" s="253"/>
      <c r="AP2846" s="313"/>
      <c r="AT2846" s="313"/>
    </row>
    <row r="2847" spans="1:46" s="312" customFormat="1" ht="15" customHeight="1" x14ac:dyDescent="0.25">
      <c r="A2847" s="297"/>
      <c r="B2847" s="297"/>
      <c r="C2847" s="253"/>
      <c r="D2847" s="253"/>
      <c r="E2847" s="253"/>
      <c r="F2847" s="253"/>
      <c r="G2847" s="253"/>
      <c r="H2847" s="253"/>
      <c r="I2847" s="253"/>
      <c r="J2847" s="253"/>
      <c r="K2847" s="253"/>
      <c r="L2847" s="253"/>
      <c r="M2847" s="253"/>
      <c r="N2847" s="253"/>
      <c r="O2847" s="253"/>
      <c r="P2847" s="253"/>
      <c r="Q2847" s="253"/>
      <c r="R2847" s="253"/>
      <c r="S2847" s="253"/>
      <c r="T2847" s="253"/>
      <c r="U2847" s="253"/>
      <c r="V2847" s="253"/>
      <c r="W2847" s="253"/>
      <c r="X2847" s="253"/>
      <c r="Y2847" s="253"/>
      <c r="Z2847" s="253"/>
      <c r="AA2847" s="253"/>
      <c r="AB2847" s="253"/>
      <c r="AC2847" s="253"/>
      <c r="AD2847" s="253"/>
      <c r="AE2847" s="253"/>
      <c r="AF2847" s="253"/>
      <c r="AG2847" s="253"/>
      <c r="AH2847" s="253"/>
      <c r="AI2847" s="253"/>
      <c r="AP2847" s="313"/>
      <c r="AT2847" s="313"/>
    </row>
    <row r="2848" spans="1:46" s="312" customFormat="1" ht="15" customHeight="1" x14ac:dyDescent="0.25">
      <c r="A2848" s="297"/>
      <c r="B2848" s="297"/>
      <c r="C2848" s="253"/>
      <c r="D2848" s="253"/>
      <c r="E2848" s="253"/>
      <c r="F2848" s="253"/>
      <c r="G2848" s="253"/>
      <c r="H2848" s="253"/>
      <c r="I2848" s="253"/>
      <c r="J2848" s="253"/>
      <c r="K2848" s="253"/>
      <c r="L2848" s="253"/>
      <c r="M2848" s="253"/>
      <c r="N2848" s="253"/>
      <c r="O2848" s="253"/>
      <c r="P2848" s="253"/>
      <c r="Q2848" s="253"/>
      <c r="R2848" s="253"/>
      <c r="S2848" s="253"/>
      <c r="T2848" s="253"/>
      <c r="U2848" s="253"/>
      <c r="V2848" s="253"/>
      <c r="W2848" s="253"/>
      <c r="X2848" s="253"/>
      <c r="Y2848" s="253"/>
      <c r="Z2848" s="253"/>
      <c r="AA2848" s="253"/>
      <c r="AB2848" s="253"/>
      <c r="AC2848" s="253"/>
      <c r="AD2848" s="253"/>
      <c r="AE2848" s="253"/>
      <c r="AF2848" s="253"/>
      <c r="AG2848" s="253"/>
      <c r="AH2848" s="253"/>
      <c r="AI2848" s="253"/>
      <c r="AP2848" s="313"/>
      <c r="AT2848" s="313"/>
    </row>
    <row r="2849" spans="1:46" s="312" customFormat="1" ht="15" customHeight="1" x14ac:dyDescent="0.25">
      <c r="A2849" s="297"/>
      <c r="B2849" s="297"/>
      <c r="C2849" s="253"/>
      <c r="D2849" s="253"/>
      <c r="E2849" s="253"/>
      <c r="F2849" s="253"/>
      <c r="G2849" s="253"/>
      <c r="H2849" s="253"/>
      <c r="I2849" s="253"/>
      <c r="J2849" s="253"/>
      <c r="K2849" s="253"/>
      <c r="L2849" s="253"/>
      <c r="M2849" s="253"/>
      <c r="N2849" s="253"/>
      <c r="O2849" s="253"/>
      <c r="P2849" s="253"/>
      <c r="Q2849" s="253"/>
      <c r="R2849" s="253"/>
      <c r="S2849" s="253"/>
      <c r="T2849" s="253"/>
      <c r="U2849" s="253"/>
      <c r="V2849" s="253"/>
      <c r="W2849" s="253"/>
      <c r="X2849" s="253"/>
      <c r="Y2849" s="253"/>
      <c r="Z2849" s="253"/>
      <c r="AA2849" s="253"/>
      <c r="AB2849" s="253"/>
      <c r="AC2849" s="253"/>
      <c r="AD2849" s="253"/>
      <c r="AE2849" s="253"/>
      <c r="AF2849" s="253"/>
      <c r="AG2849" s="253"/>
      <c r="AH2849" s="253"/>
      <c r="AI2849" s="253"/>
      <c r="AP2849" s="313"/>
      <c r="AT2849" s="313"/>
    </row>
    <row r="2850" spans="1:46" s="312" customFormat="1" ht="15" customHeight="1" x14ac:dyDescent="0.25">
      <c r="A2850" s="297"/>
      <c r="B2850" s="297"/>
      <c r="C2850" s="253"/>
      <c r="D2850" s="253"/>
      <c r="E2850" s="253"/>
      <c r="F2850" s="253"/>
      <c r="G2850" s="253"/>
      <c r="H2850" s="253"/>
      <c r="I2850" s="253"/>
      <c r="J2850" s="253"/>
      <c r="K2850" s="253"/>
      <c r="L2850" s="253"/>
      <c r="M2850" s="253"/>
      <c r="N2850" s="253"/>
      <c r="O2850" s="253"/>
      <c r="P2850" s="253"/>
      <c r="Q2850" s="253"/>
      <c r="R2850" s="253"/>
      <c r="S2850" s="253"/>
      <c r="T2850" s="253"/>
      <c r="U2850" s="253"/>
      <c r="V2850" s="253"/>
      <c r="W2850" s="253"/>
      <c r="X2850" s="253"/>
      <c r="Y2850" s="253"/>
      <c r="Z2850" s="253"/>
      <c r="AA2850" s="253"/>
      <c r="AB2850" s="253"/>
      <c r="AC2850" s="253"/>
      <c r="AD2850" s="253"/>
      <c r="AE2850" s="253"/>
      <c r="AF2850" s="253"/>
      <c r="AG2850" s="253"/>
      <c r="AH2850" s="253"/>
      <c r="AI2850" s="253"/>
      <c r="AP2850" s="313"/>
      <c r="AT2850" s="313"/>
    </row>
    <row r="2851" spans="1:46" s="312" customFormat="1" ht="15" customHeight="1" x14ac:dyDescent="0.25">
      <c r="A2851" s="297"/>
      <c r="B2851" s="297"/>
      <c r="C2851" s="253"/>
      <c r="D2851" s="253"/>
      <c r="E2851" s="253"/>
      <c r="F2851" s="253"/>
      <c r="G2851" s="253"/>
      <c r="H2851" s="253"/>
      <c r="I2851" s="253"/>
      <c r="J2851" s="253"/>
      <c r="K2851" s="253"/>
      <c r="L2851" s="253"/>
      <c r="M2851" s="253"/>
      <c r="N2851" s="253"/>
      <c r="O2851" s="253"/>
      <c r="P2851" s="253"/>
      <c r="Q2851" s="253"/>
      <c r="R2851" s="253"/>
      <c r="S2851" s="253"/>
      <c r="T2851" s="253"/>
      <c r="U2851" s="253"/>
      <c r="V2851" s="253"/>
      <c r="W2851" s="253"/>
      <c r="X2851" s="253"/>
      <c r="Y2851" s="253"/>
      <c r="Z2851" s="253"/>
      <c r="AA2851" s="253"/>
      <c r="AB2851" s="253"/>
      <c r="AC2851" s="253"/>
      <c r="AD2851" s="253"/>
      <c r="AE2851" s="253"/>
      <c r="AF2851" s="253"/>
      <c r="AG2851" s="253"/>
      <c r="AH2851" s="253"/>
      <c r="AI2851" s="253"/>
      <c r="AP2851" s="313"/>
      <c r="AT2851" s="313"/>
    </row>
    <row r="2852" spans="1:46" s="312" customFormat="1" ht="15" customHeight="1" x14ac:dyDescent="0.25">
      <c r="A2852" s="297"/>
      <c r="B2852" s="297"/>
      <c r="C2852" s="253"/>
      <c r="D2852" s="253"/>
      <c r="E2852" s="253"/>
      <c r="F2852" s="253"/>
      <c r="G2852" s="253"/>
      <c r="H2852" s="253"/>
      <c r="I2852" s="253"/>
      <c r="J2852" s="253"/>
      <c r="K2852" s="253"/>
      <c r="L2852" s="253"/>
      <c r="M2852" s="253"/>
      <c r="N2852" s="253"/>
      <c r="O2852" s="253"/>
      <c r="P2852" s="253"/>
      <c r="Q2852" s="253"/>
      <c r="R2852" s="253"/>
      <c r="S2852" s="253"/>
      <c r="T2852" s="253"/>
      <c r="U2852" s="253"/>
      <c r="V2852" s="253"/>
      <c r="W2852" s="253"/>
      <c r="X2852" s="253"/>
      <c r="Y2852" s="253"/>
      <c r="Z2852" s="253"/>
      <c r="AA2852" s="253"/>
      <c r="AB2852" s="253"/>
      <c r="AC2852" s="253"/>
      <c r="AD2852" s="253"/>
      <c r="AE2852" s="253"/>
      <c r="AF2852" s="253"/>
      <c r="AG2852" s="253"/>
      <c r="AH2852" s="253"/>
      <c r="AI2852" s="253"/>
      <c r="AP2852" s="313"/>
      <c r="AT2852" s="313"/>
    </row>
    <row r="2853" spans="1:46" s="312" customFormat="1" ht="15" customHeight="1" x14ac:dyDescent="0.25">
      <c r="A2853" s="297"/>
      <c r="B2853" s="297"/>
      <c r="C2853" s="253"/>
      <c r="D2853" s="253"/>
      <c r="E2853" s="253"/>
      <c r="F2853" s="253"/>
      <c r="G2853" s="253"/>
      <c r="H2853" s="253"/>
      <c r="I2853" s="253"/>
      <c r="J2853" s="253"/>
      <c r="K2853" s="253"/>
      <c r="L2853" s="253"/>
      <c r="M2853" s="253"/>
      <c r="N2853" s="253"/>
      <c r="O2853" s="253"/>
      <c r="P2853" s="253"/>
      <c r="Q2853" s="253"/>
      <c r="R2853" s="253"/>
      <c r="S2853" s="253"/>
      <c r="T2853" s="253"/>
      <c r="U2853" s="253"/>
      <c r="V2853" s="253"/>
      <c r="W2853" s="253"/>
      <c r="X2853" s="253"/>
      <c r="Y2853" s="253"/>
      <c r="Z2853" s="253"/>
      <c r="AA2853" s="253"/>
      <c r="AB2853" s="253"/>
      <c r="AC2853" s="253"/>
      <c r="AD2853" s="253"/>
      <c r="AE2853" s="253"/>
      <c r="AF2853" s="253"/>
      <c r="AG2853" s="253"/>
      <c r="AH2853" s="253"/>
      <c r="AI2853" s="253"/>
      <c r="AP2853" s="313"/>
      <c r="AT2853" s="313"/>
    </row>
    <row r="2854" spans="1:46" s="312" customFormat="1" ht="15" customHeight="1" x14ac:dyDescent="0.25">
      <c r="A2854" s="297"/>
      <c r="B2854" s="297"/>
      <c r="C2854" s="253"/>
      <c r="D2854" s="253"/>
      <c r="E2854" s="253"/>
      <c r="F2854" s="253"/>
      <c r="G2854" s="253"/>
      <c r="H2854" s="253"/>
      <c r="I2854" s="253"/>
      <c r="J2854" s="253"/>
      <c r="K2854" s="253"/>
      <c r="L2854" s="253"/>
      <c r="M2854" s="253"/>
      <c r="N2854" s="253"/>
      <c r="O2854" s="253"/>
      <c r="P2854" s="253"/>
      <c r="Q2854" s="253"/>
      <c r="R2854" s="253"/>
      <c r="S2854" s="253"/>
      <c r="T2854" s="253"/>
      <c r="U2854" s="253"/>
      <c r="V2854" s="253"/>
      <c r="W2854" s="253"/>
      <c r="X2854" s="253"/>
      <c r="Y2854" s="253"/>
      <c r="Z2854" s="253"/>
      <c r="AA2854" s="253"/>
      <c r="AB2854" s="253"/>
      <c r="AC2854" s="253"/>
      <c r="AD2854" s="253"/>
      <c r="AE2854" s="253"/>
      <c r="AF2854" s="253"/>
      <c r="AG2854" s="253"/>
      <c r="AH2854" s="253"/>
      <c r="AI2854" s="253"/>
      <c r="AP2854" s="313"/>
      <c r="AT2854" s="313"/>
    </row>
    <row r="2855" spans="1:46" s="312" customFormat="1" ht="15" customHeight="1" x14ac:dyDescent="0.25">
      <c r="A2855" s="297"/>
      <c r="B2855" s="297"/>
      <c r="C2855" s="253"/>
      <c r="D2855" s="253"/>
      <c r="E2855" s="253"/>
      <c r="F2855" s="253"/>
      <c r="G2855" s="253"/>
      <c r="H2855" s="253"/>
      <c r="I2855" s="253"/>
      <c r="J2855" s="253"/>
      <c r="K2855" s="253"/>
      <c r="L2855" s="253"/>
      <c r="M2855" s="253"/>
      <c r="N2855" s="253"/>
      <c r="O2855" s="253"/>
      <c r="P2855" s="253"/>
      <c r="Q2855" s="253"/>
      <c r="R2855" s="253"/>
      <c r="S2855" s="253"/>
      <c r="T2855" s="253"/>
      <c r="U2855" s="253"/>
      <c r="V2855" s="253"/>
      <c r="W2855" s="253"/>
      <c r="X2855" s="253"/>
      <c r="Y2855" s="253"/>
      <c r="Z2855" s="253"/>
      <c r="AA2855" s="253"/>
      <c r="AB2855" s="253"/>
      <c r="AC2855" s="253"/>
      <c r="AD2855" s="253"/>
      <c r="AE2855" s="253"/>
      <c r="AF2855" s="253"/>
      <c r="AG2855" s="253"/>
      <c r="AH2855" s="253"/>
      <c r="AI2855" s="253"/>
      <c r="AP2855" s="313"/>
      <c r="AT2855" s="313"/>
    </row>
    <row r="2856" spans="1:46" s="312" customFormat="1" ht="15" customHeight="1" x14ac:dyDescent="0.25">
      <c r="A2856" s="297"/>
      <c r="B2856" s="297"/>
      <c r="C2856" s="253"/>
      <c r="D2856" s="253"/>
      <c r="E2856" s="253"/>
      <c r="F2856" s="253"/>
      <c r="G2856" s="253"/>
      <c r="H2856" s="253"/>
      <c r="I2856" s="253"/>
      <c r="J2856" s="253"/>
      <c r="K2856" s="253"/>
      <c r="L2856" s="253"/>
      <c r="M2856" s="253"/>
      <c r="N2856" s="253"/>
      <c r="O2856" s="253"/>
      <c r="P2856" s="253"/>
      <c r="Q2856" s="253"/>
      <c r="R2856" s="253"/>
      <c r="S2856" s="253"/>
      <c r="T2856" s="253"/>
      <c r="U2856" s="253"/>
      <c r="V2856" s="253"/>
      <c r="W2856" s="253"/>
      <c r="X2856" s="253"/>
      <c r="Y2856" s="253"/>
      <c r="Z2856" s="253"/>
      <c r="AA2856" s="253"/>
      <c r="AB2856" s="253"/>
      <c r="AC2856" s="253"/>
      <c r="AD2856" s="253"/>
      <c r="AE2856" s="253"/>
      <c r="AF2856" s="253"/>
      <c r="AG2856" s="253"/>
      <c r="AH2856" s="253"/>
      <c r="AI2856" s="253"/>
      <c r="AP2856" s="313"/>
      <c r="AT2856" s="313"/>
    </row>
    <row r="2857" spans="1:46" s="312" customFormat="1" ht="15" customHeight="1" x14ac:dyDescent="0.25">
      <c r="A2857" s="297"/>
      <c r="B2857" s="297"/>
      <c r="C2857" s="253"/>
      <c r="D2857" s="253"/>
      <c r="E2857" s="253"/>
      <c r="F2857" s="253"/>
      <c r="G2857" s="253"/>
      <c r="H2857" s="253"/>
      <c r="I2857" s="253"/>
      <c r="J2857" s="253"/>
      <c r="K2857" s="253"/>
      <c r="L2857" s="253"/>
      <c r="M2857" s="253"/>
      <c r="N2857" s="253"/>
      <c r="O2857" s="253"/>
      <c r="P2857" s="253"/>
      <c r="Q2857" s="253"/>
      <c r="R2857" s="253"/>
      <c r="S2857" s="253"/>
      <c r="T2857" s="253"/>
      <c r="U2857" s="253"/>
      <c r="V2857" s="253"/>
      <c r="W2857" s="253"/>
      <c r="X2857" s="253"/>
      <c r="Y2857" s="253"/>
      <c r="Z2857" s="253"/>
      <c r="AA2857" s="253"/>
      <c r="AB2857" s="253"/>
      <c r="AC2857" s="253"/>
      <c r="AD2857" s="253"/>
      <c r="AE2857" s="253"/>
      <c r="AF2857" s="253"/>
      <c r="AG2857" s="253"/>
      <c r="AH2857" s="253"/>
      <c r="AI2857" s="253"/>
      <c r="AP2857" s="313"/>
      <c r="AT2857" s="313"/>
    </row>
    <row r="2858" spans="1:46" s="312" customFormat="1" ht="15" customHeight="1" x14ac:dyDescent="0.25">
      <c r="A2858" s="297"/>
      <c r="B2858" s="297"/>
      <c r="C2858" s="253"/>
      <c r="D2858" s="253"/>
      <c r="E2858" s="253"/>
      <c r="F2858" s="253"/>
      <c r="G2858" s="253"/>
      <c r="H2858" s="253"/>
      <c r="I2858" s="253"/>
      <c r="J2858" s="253"/>
      <c r="K2858" s="253"/>
      <c r="L2858" s="253"/>
      <c r="M2858" s="253"/>
      <c r="N2858" s="253"/>
      <c r="O2858" s="253"/>
      <c r="P2858" s="253"/>
      <c r="Q2858" s="253"/>
      <c r="R2858" s="253"/>
      <c r="S2858" s="253"/>
      <c r="T2858" s="253"/>
      <c r="U2858" s="253"/>
      <c r="V2858" s="253"/>
      <c r="W2858" s="253"/>
      <c r="X2858" s="253"/>
      <c r="Y2858" s="253"/>
      <c r="Z2858" s="253"/>
      <c r="AA2858" s="253"/>
      <c r="AB2858" s="253"/>
      <c r="AC2858" s="253"/>
      <c r="AD2858" s="253"/>
      <c r="AE2858" s="253"/>
      <c r="AF2858" s="253"/>
      <c r="AG2858" s="253"/>
      <c r="AH2858" s="253"/>
      <c r="AI2858" s="253"/>
      <c r="AP2858" s="313"/>
      <c r="AT2858" s="313"/>
    </row>
    <row r="2859" spans="1:46" s="312" customFormat="1" ht="15" customHeight="1" x14ac:dyDescent="0.25">
      <c r="A2859" s="297"/>
      <c r="B2859" s="297"/>
      <c r="C2859" s="253"/>
      <c r="D2859" s="253"/>
      <c r="E2859" s="253"/>
      <c r="F2859" s="253"/>
      <c r="G2859" s="253"/>
      <c r="H2859" s="253"/>
      <c r="I2859" s="253"/>
      <c r="J2859" s="253"/>
      <c r="K2859" s="253"/>
      <c r="L2859" s="253"/>
      <c r="M2859" s="253"/>
      <c r="N2859" s="253"/>
      <c r="O2859" s="253"/>
      <c r="P2859" s="253"/>
      <c r="Q2859" s="253"/>
      <c r="R2859" s="253"/>
      <c r="S2859" s="253"/>
      <c r="T2859" s="253"/>
      <c r="U2859" s="253"/>
      <c r="V2859" s="253"/>
      <c r="W2859" s="253"/>
      <c r="X2859" s="253"/>
      <c r="Y2859" s="253"/>
      <c r="Z2859" s="253"/>
      <c r="AA2859" s="253"/>
      <c r="AB2859" s="253"/>
      <c r="AC2859" s="253"/>
      <c r="AD2859" s="253"/>
      <c r="AE2859" s="253"/>
      <c r="AF2859" s="253"/>
      <c r="AG2859" s="253"/>
      <c r="AH2859" s="253"/>
      <c r="AI2859" s="253"/>
      <c r="AP2859" s="313"/>
      <c r="AT2859" s="313"/>
    </row>
    <row r="2860" spans="1:46" s="312" customFormat="1" ht="15" customHeight="1" x14ac:dyDescent="0.25">
      <c r="A2860" s="297"/>
      <c r="B2860" s="297"/>
      <c r="C2860" s="253"/>
      <c r="D2860" s="253"/>
      <c r="E2860" s="253"/>
      <c r="F2860" s="253"/>
      <c r="G2860" s="253"/>
      <c r="H2860" s="253"/>
      <c r="I2860" s="253"/>
      <c r="J2860" s="253"/>
      <c r="K2860" s="253"/>
      <c r="L2860" s="253"/>
      <c r="M2860" s="253"/>
      <c r="N2860" s="253"/>
      <c r="O2860" s="253"/>
      <c r="P2860" s="253"/>
      <c r="Q2860" s="253"/>
      <c r="R2860" s="253"/>
      <c r="S2860" s="253"/>
      <c r="T2860" s="253"/>
      <c r="U2860" s="253"/>
      <c r="V2860" s="253"/>
      <c r="W2860" s="253"/>
      <c r="X2860" s="253"/>
      <c r="Y2860" s="253"/>
      <c r="Z2860" s="253"/>
      <c r="AA2860" s="253"/>
      <c r="AB2860" s="253"/>
      <c r="AC2860" s="253"/>
      <c r="AD2860" s="253"/>
      <c r="AE2860" s="253"/>
      <c r="AF2860" s="253"/>
      <c r="AG2860" s="253"/>
      <c r="AH2860" s="253"/>
      <c r="AI2860" s="253"/>
      <c r="AP2860" s="313"/>
      <c r="AT2860" s="313"/>
    </row>
    <row r="2861" spans="1:46" s="312" customFormat="1" ht="15" customHeight="1" x14ac:dyDescent="0.25">
      <c r="A2861" s="297"/>
      <c r="B2861" s="297"/>
      <c r="C2861" s="253"/>
      <c r="D2861" s="253"/>
      <c r="E2861" s="253"/>
      <c r="F2861" s="253"/>
      <c r="G2861" s="253"/>
      <c r="H2861" s="253"/>
      <c r="I2861" s="253"/>
      <c r="J2861" s="253"/>
      <c r="K2861" s="253"/>
      <c r="L2861" s="253"/>
      <c r="M2861" s="253"/>
      <c r="N2861" s="253"/>
      <c r="O2861" s="253"/>
      <c r="P2861" s="253"/>
      <c r="Q2861" s="253"/>
      <c r="R2861" s="253"/>
      <c r="S2861" s="253"/>
      <c r="T2861" s="253"/>
      <c r="U2861" s="253"/>
      <c r="V2861" s="253"/>
      <c r="W2861" s="253"/>
      <c r="X2861" s="253"/>
      <c r="Y2861" s="253"/>
      <c r="Z2861" s="253"/>
      <c r="AA2861" s="253"/>
      <c r="AB2861" s="253"/>
      <c r="AC2861" s="253"/>
      <c r="AD2861" s="253"/>
      <c r="AE2861" s="253"/>
      <c r="AF2861" s="253"/>
      <c r="AG2861" s="253"/>
      <c r="AH2861" s="253"/>
      <c r="AI2861" s="253"/>
      <c r="AP2861" s="313"/>
      <c r="AT2861" s="313"/>
    </row>
    <row r="2862" spans="1:46" s="312" customFormat="1" ht="15" customHeight="1" x14ac:dyDescent="0.25">
      <c r="A2862" s="297"/>
      <c r="B2862" s="297"/>
      <c r="C2862" s="253"/>
      <c r="D2862" s="253"/>
      <c r="E2862" s="253"/>
      <c r="F2862" s="253"/>
      <c r="G2862" s="253"/>
      <c r="H2862" s="253"/>
      <c r="I2862" s="253"/>
      <c r="J2862" s="253"/>
      <c r="K2862" s="253"/>
      <c r="L2862" s="253"/>
      <c r="M2862" s="253"/>
      <c r="N2862" s="253"/>
      <c r="O2862" s="253"/>
      <c r="P2862" s="253"/>
      <c r="Q2862" s="253"/>
      <c r="R2862" s="253"/>
      <c r="S2862" s="253"/>
      <c r="T2862" s="253"/>
      <c r="U2862" s="253"/>
      <c r="V2862" s="253"/>
      <c r="W2862" s="253"/>
      <c r="X2862" s="253"/>
      <c r="Y2862" s="253"/>
      <c r="Z2862" s="253"/>
      <c r="AA2862" s="253"/>
      <c r="AB2862" s="253"/>
      <c r="AC2862" s="253"/>
      <c r="AD2862" s="253"/>
      <c r="AE2862" s="253"/>
      <c r="AF2862" s="253"/>
      <c r="AG2862" s="253"/>
      <c r="AH2862" s="253"/>
      <c r="AI2862" s="253"/>
      <c r="AP2862" s="313"/>
      <c r="AT2862" s="313"/>
    </row>
    <row r="2863" spans="1:46" s="312" customFormat="1" ht="15" customHeight="1" x14ac:dyDescent="0.25">
      <c r="A2863" s="297"/>
      <c r="B2863" s="297"/>
      <c r="C2863" s="253"/>
      <c r="D2863" s="253"/>
      <c r="E2863" s="253"/>
      <c r="F2863" s="253"/>
      <c r="G2863" s="253"/>
      <c r="H2863" s="253"/>
      <c r="I2863" s="253"/>
      <c r="J2863" s="253"/>
      <c r="K2863" s="253"/>
      <c r="L2863" s="253"/>
      <c r="M2863" s="253"/>
      <c r="N2863" s="253"/>
      <c r="O2863" s="253"/>
      <c r="P2863" s="253"/>
      <c r="Q2863" s="253"/>
      <c r="R2863" s="253"/>
      <c r="S2863" s="253"/>
      <c r="T2863" s="253"/>
      <c r="U2863" s="253"/>
      <c r="V2863" s="253"/>
      <c r="W2863" s="253"/>
      <c r="X2863" s="253"/>
      <c r="Y2863" s="253"/>
      <c r="Z2863" s="253"/>
      <c r="AA2863" s="253"/>
      <c r="AB2863" s="253"/>
      <c r="AC2863" s="253"/>
      <c r="AD2863" s="253"/>
      <c r="AE2863" s="253"/>
      <c r="AF2863" s="253"/>
      <c r="AG2863" s="253"/>
      <c r="AH2863" s="253"/>
      <c r="AI2863" s="253"/>
      <c r="AP2863" s="313"/>
      <c r="AT2863" s="313"/>
    </row>
    <row r="2864" spans="1:46" s="312" customFormat="1" ht="15" customHeight="1" x14ac:dyDescent="0.25">
      <c r="A2864" s="297"/>
      <c r="B2864" s="297"/>
      <c r="C2864" s="253"/>
      <c r="D2864" s="253"/>
      <c r="E2864" s="253"/>
      <c r="F2864" s="253"/>
      <c r="G2864" s="253"/>
      <c r="H2864" s="253"/>
      <c r="I2864" s="253"/>
      <c r="J2864" s="253"/>
      <c r="K2864" s="253"/>
      <c r="L2864" s="253"/>
      <c r="M2864" s="253"/>
      <c r="N2864" s="253"/>
      <c r="O2864" s="253"/>
      <c r="P2864" s="253"/>
      <c r="Q2864" s="253"/>
      <c r="R2864" s="253"/>
      <c r="S2864" s="253"/>
      <c r="T2864" s="253"/>
      <c r="U2864" s="253"/>
      <c r="V2864" s="253"/>
      <c r="W2864" s="253"/>
      <c r="X2864" s="253"/>
      <c r="Y2864" s="253"/>
      <c r="Z2864" s="253"/>
      <c r="AA2864" s="253"/>
      <c r="AB2864" s="253"/>
      <c r="AC2864" s="253"/>
      <c r="AD2864" s="253"/>
      <c r="AE2864" s="253"/>
      <c r="AF2864" s="253"/>
      <c r="AG2864" s="253"/>
      <c r="AH2864" s="253"/>
      <c r="AI2864" s="253"/>
      <c r="AP2864" s="313"/>
      <c r="AT2864" s="313"/>
    </row>
    <row r="2865" spans="1:46" s="312" customFormat="1" ht="15" customHeight="1" x14ac:dyDescent="0.25">
      <c r="A2865" s="297"/>
      <c r="B2865" s="297"/>
      <c r="C2865" s="253"/>
      <c r="D2865" s="253"/>
      <c r="E2865" s="253"/>
      <c r="F2865" s="253"/>
      <c r="G2865" s="253"/>
      <c r="H2865" s="253"/>
      <c r="I2865" s="253"/>
      <c r="J2865" s="253"/>
      <c r="K2865" s="253"/>
      <c r="L2865" s="253"/>
      <c r="M2865" s="253"/>
      <c r="N2865" s="253"/>
      <c r="O2865" s="253"/>
      <c r="P2865" s="253"/>
      <c r="Q2865" s="253"/>
      <c r="R2865" s="253"/>
      <c r="S2865" s="253"/>
      <c r="T2865" s="253"/>
      <c r="U2865" s="253"/>
      <c r="V2865" s="253"/>
      <c r="W2865" s="253"/>
      <c r="X2865" s="253"/>
      <c r="Y2865" s="253"/>
      <c r="Z2865" s="253"/>
      <c r="AA2865" s="253"/>
      <c r="AB2865" s="253"/>
      <c r="AC2865" s="253"/>
      <c r="AD2865" s="253"/>
      <c r="AE2865" s="253"/>
      <c r="AF2865" s="253"/>
      <c r="AG2865" s="253"/>
      <c r="AH2865" s="253"/>
      <c r="AI2865" s="253"/>
      <c r="AP2865" s="313"/>
      <c r="AT2865" s="313"/>
    </row>
    <row r="2866" spans="1:46" s="312" customFormat="1" ht="15" customHeight="1" x14ac:dyDescent="0.25">
      <c r="A2866" s="297"/>
      <c r="B2866" s="297"/>
      <c r="C2866" s="253"/>
      <c r="D2866" s="253"/>
      <c r="E2866" s="253"/>
      <c r="F2866" s="253"/>
      <c r="G2866" s="253"/>
      <c r="H2866" s="253"/>
      <c r="I2866" s="253"/>
      <c r="J2866" s="253"/>
      <c r="K2866" s="253"/>
      <c r="L2866" s="253"/>
      <c r="M2866" s="253"/>
      <c r="N2866" s="253"/>
      <c r="O2866" s="253"/>
      <c r="P2866" s="253"/>
      <c r="Q2866" s="253"/>
      <c r="R2866" s="253"/>
      <c r="S2866" s="253"/>
      <c r="T2866" s="253"/>
      <c r="U2866" s="253"/>
      <c r="V2866" s="253"/>
      <c r="W2866" s="253"/>
      <c r="X2866" s="253"/>
      <c r="Y2866" s="253"/>
      <c r="Z2866" s="253"/>
      <c r="AA2866" s="253"/>
      <c r="AB2866" s="253"/>
      <c r="AC2866" s="253"/>
      <c r="AD2866" s="253"/>
      <c r="AE2866" s="253"/>
      <c r="AF2866" s="253"/>
      <c r="AG2866" s="253"/>
      <c r="AH2866" s="253"/>
      <c r="AI2866" s="253"/>
      <c r="AP2866" s="313"/>
      <c r="AT2866" s="313"/>
    </row>
    <row r="2867" spans="1:46" s="312" customFormat="1" ht="15" customHeight="1" x14ac:dyDescent="0.25">
      <c r="A2867" s="297"/>
      <c r="B2867" s="297"/>
      <c r="C2867" s="253"/>
      <c r="D2867" s="253"/>
      <c r="E2867" s="253"/>
      <c r="F2867" s="253"/>
      <c r="G2867" s="253"/>
      <c r="H2867" s="253"/>
      <c r="I2867" s="253"/>
      <c r="J2867" s="253"/>
      <c r="K2867" s="253"/>
      <c r="L2867" s="253"/>
      <c r="M2867" s="253"/>
      <c r="N2867" s="253"/>
      <c r="O2867" s="253"/>
      <c r="P2867" s="253"/>
      <c r="Q2867" s="253"/>
      <c r="R2867" s="253"/>
      <c r="S2867" s="253"/>
      <c r="T2867" s="253"/>
      <c r="U2867" s="253"/>
      <c r="V2867" s="253"/>
      <c r="W2867" s="253"/>
      <c r="X2867" s="253"/>
      <c r="Y2867" s="253"/>
      <c r="Z2867" s="253"/>
      <c r="AA2867" s="253"/>
      <c r="AB2867" s="253"/>
      <c r="AC2867" s="253"/>
      <c r="AD2867" s="253"/>
      <c r="AE2867" s="253"/>
      <c r="AF2867" s="253"/>
      <c r="AG2867" s="253"/>
      <c r="AH2867" s="253"/>
      <c r="AI2867" s="253"/>
      <c r="AP2867" s="313"/>
      <c r="AT2867" s="313"/>
    </row>
    <row r="2868" spans="1:46" s="312" customFormat="1" ht="15" customHeight="1" x14ac:dyDescent="0.25">
      <c r="A2868" s="297"/>
      <c r="B2868" s="297"/>
      <c r="C2868" s="253"/>
      <c r="D2868" s="253"/>
      <c r="E2868" s="253"/>
      <c r="F2868" s="253"/>
      <c r="G2868" s="253"/>
      <c r="H2868" s="253"/>
      <c r="I2868" s="253"/>
      <c r="J2868" s="253"/>
      <c r="K2868" s="253"/>
      <c r="L2868" s="253"/>
      <c r="M2868" s="253"/>
      <c r="N2868" s="253"/>
      <c r="O2868" s="253"/>
      <c r="P2868" s="253"/>
      <c r="Q2868" s="253"/>
      <c r="R2868" s="253"/>
      <c r="S2868" s="253"/>
      <c r="T2868" s="253"/>
      <c r="U2868" s="253"/>
      <c r="V2868" s="253"/>
      <c r="W2868" s="253"/>
      <c r="X2868" s="253"/>
      <c r="Y2868" s="253"/>
      <c r="Z2868" s="253"/>
      <c r="AA2868" s="253"/>
      <c r="AB2868" s="253"/>
      <c r="AC2868" s="253"/>
      <c r="AD2868" s="253"/>
      <c r="AE2868" s="253"/>
      <c r="AF2868" s="253"/>
      <c r="AG2868" s="253"/>
      <c r="AH2868" s="253"/>
      <c r="AI2868" s="253"/>
      <c r="AP2868" s="313"/>
      <c r="AT2868" s="313"/>
    </row>
    <row r="2869" spans="1:46" s="312" customFormat="1" ht="15" customHeight="1" x14ac:dyDescent="0.25">
      <c r="A2869" s="297"/>
      <c r="B2869" s="297"/>
      <c r="C2869" s="253"/>
      <c r="D2869" s="253"/>
      <c r="E2869" s="253"/>
      <c r="F2869" s="253"/>
      <c r="G2869" s="253"/>
      <c r="H2869" s="253"/>
      <c r="I2869" s="253"/>
      <c r="J2869" s="253"/>
      <c r="K2869" s="253"/>
      <c r="L2869" s="253"/>
      <c r="M2869" s="253"/>
      <c r="N2869" s="253"/>
      <c r="O2869" s="253"/>
      <c r="P2869" s="253"/>
      <c r="Q2869" s="253"/>
      <c r="R2869" s="253"/>
      <c r="S2869" s="253"/>
      <c r="T2869" s="253"/>
      <c r="U2869" s="253"/>
      <c r="V2869" s="253"/>
      <c r="W2869" s="253"/>
      <c r="X2869" s="253"/>
      <c r="Y2869" s="253"/>
      <c r="Z2869" s="253"/>
      <c r="AA2869" s="253"/>
      <c r="AB2869" s="253"/>
      <c r="AC2869" s="253"/>
      <c r="AD2869" s="253"/>
      <c r="AE2869" s="253"/>
      <c r="AF2869" s="253"/>
      <c r="AG2869" s="253"/>
      <c r="AH2869" s="253"/>
      <c r="AI2869" s="253"/>
      <c r="AP2869" s="313"/>
      <c r="AT2869" s="313"/>
    </row>
    <row r="2870" spans="1:46" s="312" customFormat="1" ht="15" customHeight="1" x14ac:dyDescent="0.25">
      <c r="A2870" s="297"/>
      <c r="B2870" s="297"/>
      <c r="C2870" s="253"/>
      <c r="D2870" s="253"/>
      <c r="E2870" s="253"/>
      <c r="F2870" s="253"/>
      <c r="G2870" s="253"/>
      <c r="H2870" s="253"/>
      <c r="I2870" s="253"/>
      <c r="J2870" s="253"/>
      <c r="K2870" s="253"/>
      <c r="L2870" s="253"/>
      <c r="M2870" s="253"/>
      <c r="N2870" s="253"/>
      <c r="O2870" s="253"/>
      <c r="P2870" s="253"/>
      <c r="Q2870" s="253"/>
      <c r="R2870" s="253"/>
      <c r="S2870" s="253"/>
      <c r="T2870" s="253"/>
      <c r="U2870" s="253"/>
      <c r="V2870" s="253"/>
      <c r="W2870" s="253"/>
      <c r="X2870" s="253"/>
      <c r="Y2870" s="253"/>
      <c r="Z2870" s="253"/>
      <c r="AA2870" s="253"/>
      <c r="AB2870" s="253"/>
      <c r="AC2870" s="253"/>
      <c r="AD2870" s="253"/>
      <c r="AE2870" s="253"/>
      <c r="AF2870" s="253"/>
      <c r="AG2870" s="253"/>
      <c r="AH2870" s="253"/>
      <c r="AI2870" s="253"/>
      <c r="AP2870" s="313"/>
      <c r="AT2870" s="313"/>
    </row>
    <row r="2871" spans="1:46" s="312" customFormat="1" ht="15" customHeight="1" x14ac:dyDescent="0.25">
      <c r="A2871" s="297"/>
      <c r="B2871" s="297"/>
      <c r="C2871" s="253"/>
      <c r="D2871" s="253"/>
      <c r="E2871" s="253"/>
      <c r="F2871" s="253"/>
      <c r="G2871" s="253"/>
      <c r="H2871" s="253"/>
      <c r="I2871" s="253"/>
      <c r="J2871" s="253"/>
      <c r="K2871" s="253"/>
      <c r="L2871" s="253"/>
      <c r="M2871" s="253"/>
      <c r="N2871" s="253"/>
      <c r="O2871" s="253"/>
      <c r="P2871" s="253"/>
      <c r="Q2871" s="253"/>
      <c r="R2871" s="253"/>
      <c r="S2871" s="253"/>
      <c r="T2871" s="253"/>
      <c r="U2871" s="253"/>
      <c r="V2871" s="253"/>
      <c r="W2871" s="253"/>
      <c r="X2871" s="253"/>
      <c r="Y2871" s="253"/>
      <c r="Z2871" s="253"/>
      <c r="AA2871" s="253"/>
      <c r="AB2871" s="253"/>
      <c r="AC2871" s="253"/>
      <c r="AD2871" s="253"/>
      <c r="AE2871" s="253"/>
      <c r="AF2871" s="253"/>
      <c r="AG2871" s="253"/>
      <c r="AH2871" s="253"/>
      <c r="AI2871" s="253"/>
      <c r="AP2871" s="313"/>
      <c r="AT2871" s="313"/>
    </row>
    <row r="2872" spans="1:46" s="312" customFormat="1" ht="15" customHeight="1" x14ac:dyDescent="0.25">
      <c r="A2872" s="297"/>
      <c r="B2872" s="297"/>
      <c r="C2872" s="253"/>
      <c r="D2872" s="253"/>
      <c r="E2872" s="253"/>
      <c r="F2872" s="253"/>
      <c r="G2872" s="253"/>
      <c r="H2872" s="253"/>
      <c r="I2872" s="253"/>
      <c r="J2872" s="253"/>
      <c r="K2872" s="253"/>
      <c r="L2872" s="253"/>
      <c r="M2872" s="253"/>
      <c r="N2872" s="253"/>
      <c r="O2872" s="253"/>
      <c r="P2872" s="253"/>
      <c r="Q2872" s="253"/>
      <c r="R2872" s="253"/>
      <c r="S2872" s="253"/>
      <c r="T2872" s="253"/>
      <c r="U2872" s="253"/>
      <c r="V2872" s="253"/>
      <c r="W2872" s="253"/>
      <c r="X2872" s="253"/>
      <c r="Y2872" s="253"/>
      <c r="Z2872" s="253"/>
      <c r="AA2872" s="253"/>
      <c r="AB2872" s="253"/>
      <c r="AC2872" s="253"/>
      <c r="AD2872" s="253"/>
      <c r="AE2872" s="253"/>
      <c r="AF2872" s="253"/>
      <c r="AG2872" s="253"/>
      <c r="AH2872" s="253"/>
      <c r="AI2872" s="253"/>
      <c r="AP2872" s="313"/>
      <c r="AT2872" s="313"/>
    </row>
    <row r="2873" spans="1:46" s="312" customFormat="1" ht="15" customHeight="1" x14ac:dyDescent="0.25">
      <c r="A2873" s="297"/>
      <c r="B2873" s="297"/>
      <c r="C2873" s="253"/>
      <c r="D2873" s="253"/>
      <c r="E2873" s="253"/>
      <c r="F2873" s="253"/>
      <c r="G2873" s="253"/>
      <c r="H2873" s="253"/>
      <c r="I2873" s="253"/>
      <c r="J2873" s="253"/>
      <c r="K2873" s="253"/>
      <c r="L2873" s="253"/>
      <c r="M2873" s="253"/>
      <c r="N2873" s="253"/>
      <c r="O2873" s="253"/>
      <c r="P2873" s="253"/>
      <c r="Q2873" s="253"/>
      <c r="R2873" s="253"/>
      <c r="S2873" s="253"/>
      <c r="T2873" s="253"/>
      <c r="U2873" s="253"/>
      <c r="V2873" s="253"/>
      <c r="W2873" s="253"/>
      <c r="X2873" s="253"/>
      <c r="Y2873" s="253"/>
      <c r="Z2873" s="253"/>
      <c r="AA2873" s="253"/>
      <c r="AB2873" s="253"/>
      <c r="AC2873" s="253"/>
      <c r="AD2873" s="253"/>
      <c r="AE2873" s="253"/>
      <c r="AF2873" s="253"/>
      <c r="AG2873" s="253"/>
      <c r="AH2873" s="253"/>
      <c r="AI2873" s="253"/>
      <c r="AP2873" s="313"/>
      <c r="AT2873" s="313"/>
    </row>
    <row r="2874" spans="1:46" s="312" customFormat="1" ht="15" customHeight="1" x14ac:dyDescent="0.25">
      <c r="A2874" s="297"/>
      <c r="B2874" s="297"/>
      <c r="C2874" s="253"/>
      <c r="D2874" s="253"/>
      <c r="E2874" s="253"/>
      <c r="F2874" s="253"/>
      <c r="G2874" s="253"/>
      <c r="H2874" s="253"/>
      <c r="I2874" s="253"/>
      <c r="J2874" s="253"/>
      <c r="K2874" s="253"/>
      <c r="L2874" s="253"/>
      <c r="M2874" s="253"/>
      <c r="N2874" s="253"/>
      <c r="O2874" s="253"/>
      <c r="P2874" s="253"/>
      <c r="Q2874" s="253"/>
      <c r="R2874" s="253"/>
      <c r="S2874" s="253"/>
      <c r="T2874" s="253"/>
      <c r="U2874" s="253"/>
      <c r="V2874" s="253"/>
      <c r="W2874" s="253"/>
      <c r="X2874" s="253"/>
      <c r="Y2874" s="253"/>
      <c r="Z2874" s="253"/>
      <c r="AA2874" s="253"/>
      <c r="AB2874" s="253"/>
      <c r="AC2874" s="253"/>
      <c r="AD2874" s="253"/>
      <c r="AE2874" s="253"/>
      <c r="AF2874" s="253"/>
      <c r="AG2874" s="253"/>
      <c r="AH2874" s="253"/>
      <c r="AI2874" s="253"/>
      <c r="AP2874" s="313"/>
      <c r="AT2874" s="313"/>
    </row>
    <row r="2875" spans="1:46" s="312" customFormat="1" ht="15" customHeight="1" x14ac:dyDescent="0.25">
      <c r="A2875" s="297"/>
      <c r="B2875" s="297"/>
      <c r="C2875" s="253"/>
      <c r="D2875" s="253"/>
      <c r="E2875" s="253"/>
      <c r="F2875" s="253"/>
      <c r="G2875" s="253"/>
      <c r="H2875" s="253"/>
      <c r="I2875" s="253"/>
      <c r="J2875" s="253"/>
      <c r="K2875" s="253"/>
      <c r="L2875" s="253"/>
      <c r="M2875" s="253"/>
      <c r="N2875" s="253"/>
      <c r="O2875" s="253"/>
      <c r="P2875" s="253"/>
      <c r="Q2875" s="253"/>
      <c r="R2875" s="253"/>
      <c r="S2875" s="253"/>
      <c r="T2875" s="253"/>
      <c r="U2875" s="253"/>
      <c r="V2875" s="253"/>
      <c r="W2875" s="253"/>
      <c r="X2875" s="253"/>
      <c r="Y2875" s="253"/>
      <c r="Z2875" s="253"/>
      <c r="AA2875" s="253"/>
      <c r="AB2875" s="253"/>
      <c r="AC2875" s="253"/>
      <c r="AD2875" s="253"/>
      <c r="AE2875" s="253"/>
      <c r="AF2875" s="253"/>
      <c r="AG2875" s="253"/>
      <c r="AH2875" s="253"/>
      <c r="AI2875" s="253"/>
      <c r="AP2875" s="313"/>
      <c r="AT2875" s="313"/>
    </row>
    <row r="2876" spans="1:46" s="312" customFormat="1" ht="15" customHeight="1" x14ac:dyDescent="0.25">
      <c r="A2876" s="297"/>
      <c r="B2876" s="297"/>
      <c r="C2876" s="253"/>
      <c r="D2876" s="253"/>
      <c r="E2876" s="253"/>
      <c r="F2876" s="253"/>
      <c r="G2876" s="253"/>
      <c r="H2876" s="253"/>
      <c r="I2876" s="253"/>
      <c r="J2876" s="253"/>
      <c r="K2876" s="253"/>
      <c r="L2876" s="253"/>
      <c r="M2876" s="253"/>
      <c r="N2876" s="253"/>
      <c r="O2876" s="253"/>
      <c r="P2876" s="253"/>
      <c r="Q2876" s="253"/>
      <c r="R2876" s="253"/>
      <c r="S2876" s="253"/>
      <c r="T2876" s="253"/>
      <c r="U2876" s="253"/>
      <c r="V2876" s="253"/>
      <c r="W2876" s="253"/>
      <c r="X2876" s="253"/>
      <c r="Y2876" s="253"/>
      <c r="Z2876" s="253"/>
      <c r="AA2876" s="253"/>
      <c r="AB2876" s="253"/>
      <c r="AC2876" s="253"/>
      <c r="AD2876" s="253"/>
      <c r="AE2876" s="253"/>
      <c r="AF2876" s="253"/>
      <c r="AG2876" s="253"/>
      <c r="AH2876" s="253"/>
      <c r="AI2876" s="253"/>
      <c r="AP2876" s="313"/>
      <c r="AT2876" s="313"/>
    </row>
    <row r="2877" spans="1:46" s="312" customFormat="1" ht="15" customHeight="1" x14ac:dyDescent="0.25">
      <c r="A2877" s="297"/>
      <c r="B2877" s="297"/>
      <c r="C2877" s="253"/>
      <c r="D2877" s="253"/>
      <c r="E2877" s="253"/>
      <c r="F2877" s="253"/>
      <c r="G2877" s="253"/>
      <c r="H2877" s="253"/>
      <c r="I2877" s="253"/>
      <c r="J2877" s="253"/>
      <c r="K2877" s="253"/>
      <c r="L2877" s="253"/>
      <c r="M2877" s="253"/>
      <c r="N2877" s="253"/>
      <c r="O2877" s="253"/>
      <c r="P2877" s="253"/>
      <c r="Q2877" s="253"/>
      <c r="R2877" s="253"/>
      <c r="S2877" s="253"/>
      <c r="T2877" s="253"/>
      <c r="U2877" s="253"/>
      <c r="V2877" s="253"/>
      <c r="W2877" s="253"/>
      <c r="X2877" s="253"/>
      <c r="Y2877" s="253"/>
      <c r="Z2877" s="253"/>
      <c r="AA2877" s="253"/>
      <c r="AB2877" s="253"/>
      <c r="AC2877" s="253"/>
      <c r="AD2877" s="253"/>
      <c r="AE2877" s="253"/>
      <c r="AF2877" s="253"/>
      <c r="AG2877" s="253"/>
      <c r="AH2877" s="253"/>
      <c r="AI2877" s="253"/>
      <c r="AP2877" s="313"/>
      <c r="AT2877" s="313"/>
    </row>
    <row r="2878" spans="1:46" s="312" customFormat="1" ht="15" customHeight="1" x14ac:dyDescent="0.25">
      <c r="A2878" s="297"/>
      <c r="B2878" s="297"/>
      <c r="C2878" s="253"/>
      <c r="D2878" s="253"/>
      <c r="E2878" s="253"/>
      <c r="F2878" s="253"/>
      <c r="G2878" s="253"/>
      <c r="H2878" s="253"/>
      <c r="I2878" s="253"/>
      <c r="J2878" s="253"/>
      <c r="K2878" s="253"/>
      <c r="L2878" s="253"/>
      <c r="M2878" s="253"/>
      <c r="N2878" s="253"/>
      <c r="O2878" s="253"/>
      <c r="P2878" s="253"/>
      <c r="Q2878" s="253"/>
      <c r="R2878" s="253"/>
      <c r="S2878" s="253"/>
      <c r="T2878" s="253"/>
      <c r="U2878" s="253"/>
      <c r="V2878" s="253"/>
      <c r="W2878" s="253"/>
      <c r="X2878" s="253"/>
      <c r="Y2878" s="253"/>
      <c r="Z2878" s="253"/>
      <c r="AA2878" s="253"/>
      <c r="AB2878" s="253"/>
      <c r="AC2878" s="253"/>
      <c r="AD2878" s="253"/>
      <c r="AE2878" s="253"/>
      <c r="AF2878" s="253"/>
      <c r="AG2878" s="253"/>
      <c r="AH2878" s="253"/>
      <c r="AI2878" s="253"/>
      <c r="AP2878" s="313"/>
      <c r="AT2878" s="313"/>
    </row>
    <row r="2879" spans="1:46" s="312" customFormat="1" ht="15" customHeight="1" x14ac:dyDescent="0.25">
      <c r="A2879" s="297"/>
      <c r="B2879" s="297"/>
      <c r="C2879" s="253"/>
      <c r="D2879" s="253"/>
      <c r="E2879" s="253"/>
      <c r="F2879" s="253"/>
      <c r="G2879" s="253"/>
      <c r="H2879" s="253"/>
      <c r="I2879" s="253"/>
      <c r="J2879" s="253"/>
      <c r="K2879" s="253"/>
      <c r="L2879" s="253"/>
      <c r="M2879" s="253"/>
      <c r="N2879" s="253"/>
      <c r="O2879" s="253"/>
      <c r="P2879" s="253"/>
      <c r="Q2879" s="253"/>
      <c r="R2879" s="253"/>
      <c r="S2879" s="253"/>
      <c r="T2879" s="253"/>
      <c r="U2879" s="253"/>
      <c r="V2879" s="253"/>
      <c r="W2879" s="253"/>
      <c r="X2879" s="253"/>
      <c r="Y2879" s="253"/>
      <c r="Z2879" s="253"/>
      <c r="AA2879" s="253"/>
      <c r="AB2879" s="253"/>
      <c r="AC2879" s="253"/>
      <c r="AD2879" s="253"/>
      <c r="AE2879" s="253"/>
      <c r="AF2879" s="253"/>
      <c r="AG2879" s="253"/>
      <c r="AH2879" s="253"/>
      <c r="AI2879" s="253"/>
      <c r="AP2879" s="313"/>
      <c r="AT2879" s="313"/>
    </row>
  </sheetData>
  <sheetProtection algorithmName="SHA-512" hashValue="3noEa+KIEijv7ZpspZVts5HfW5v57C1gzzssHZAfUWm+GAtuIEjQoNeRXXUqwFTmQAlb7YIGre6w4oCYDTBVVQ==" saltValue="a3GuwK7w3+i6YkJZ6bBLwg==" spinCount="100000" sheet="1" objects="1" scenarios="1"/>
  <sortState xmlns:xlrd2="http://schemas.microsoft.com/office/spreadsheetml/2017/richdata2" ref="I127:I130">
    <sortCondition ref="I126"/>
  </sortState>
  <mergeCells count="230">
    <mergeCell ref="AG48:AI48"/>
    <mergeCell ref="C33:AI33"/>
    <mergeCell ref="G35:AB35"/>
    <mergeCell ref="AD35:AI35"/>
    <mergeCell ref="W36:AI36"/>
    <mergeCell ref="H43:S44"/>
    <mergeCell ref="G36:S36"/>
    <mergeCell ref="Y42:AB42"/>
    <mergeCell ref="T42:X42"/>
    <mergeCell ref="T43:X43"/>
    <mergeCell ref="T44:X44"/>
    <mergeCell ref="Y43:AB43"/>
    <mergeCell ref="C40:AI40"/>
    <mergeCell ref="C42:G42"/>
    <mergeCell ref="T45:X45"/>
    <mergeCell ref="G37:J37"/>
    <mergeCell ref="M37:Q37"/>
    <mergeCell ref="T49:X49"/>
    <mergeCell ref="C56:U56"/>
    <mergeCell ref="C47:G48"/>
    <mergeCell ref="C45:G46"/>
    <mergeCell ref="C43:G44"/>
    <mergeCell ref="C51:G52"/>
    <mergeCell ref="C49:G50"/>
    <mergeCell ref="AD78:AI78"/>
    <mergeCell ref="AD79:AI79"/>
    <mergeCell ref="Y74:AD74"/>
    <mergeCell ref="P75:X75"/>
    <mergeCell ref="H45:S46"/>
    <mergeCell ref="C75:I75"/>
    <mergeCell ref="J75:O75"/>
    <mergeCell ref="J76:O76"/>
    <mergeCell ref="P76:X76"/>
    <mergeCell ref="Y76:AD76"/>
    <mergeCell ref="AA66:AI66"/>
    <mergeCell ref="AC47:AF47"/>
    <mergeCell ref="AG47:AI47"/>
    <mergeCell ref="P73:X73"/>
    <mergeCell ref="Y73:AD73"/>
    <mergeCell ref="AE73:AI73"/>
    <mergeCell ref="AC48:AF48"/>
    <mergeCell ref="AC49:AF49"/>
    <mergeCell ref="AG49:AI49"/>
    <mergeCell ref="AC50:AF50"/>
    <mergeCell ref="AG50:AI50"/>
    <mergeCell ref="M66:R66"/>
    <mergeCell ref="C74:I74"/>
    <mergeCell ref="V56:AI56"/>
    <mergeCell ref="AE74:AI74"/>
    <mergeCell ref="H47:S48"/>
    <mergeCell ref="C71:I71"/>
    <mergeCell ref="J71:O71"/>
    <mergeCell ref="P71:X71"/>
    <mergeCell ref="Y71:AD71"/>
    <mergeCell ref="AE71:AI71"/>
    <mergeCell ref="C72:I72"/>
    <mergeCell ref="J72:O72"/>
    <mergeCell ref="P72:X72"/>
    <mergeCell ref="Y72:AD72"/>
    <mergeCell ref="AE72:AI72"/>
    <mergeCell ref="T52:X52"/>
    <mergeCell ref="T50:X50"/>
    <mergeCell ref="C68:AI68"/>
    <mergeCell ref="H49:S50"/>
    <mergeCell ref="H51:S52"/>
    <mergeCell ref="T51:X51"/>
    <mergeCell ref="J74:O74"/>
    <mergeCell ref="T47:X47"/>
    <mergeCell ref="T48:X48"/>
    <mergeCell ref="AC51:AF51"/>
    <mergeCell ref="C73:I73"/>
    <mergeCell ref="J73:O73"/>
    <mergeCell ref="B4:AJ4"/>
    <mergeCell ref="C6:AI6"/>
    <mergeCell ref="L7:AI7"/>
    <mergeCell ref="AE9:AI9"/>
    <mergeCell ref="H10:S10"/>
    <mergeCell ref="H11:I11"/>
    <mergeCell ref="AG11:AI11"/>
    <mergeCell ref="C26:I26"/>
    <mergeCell ref="J26:AI26"/>
    <mergeCell ref="H24:I24"/>
    <mergeCell ref="AG24:AI24"/>
    <mergeCell ref="G25:M25"/>
    <mergeCell ref="R25:AI25"/>
    <mergeCell ref="M24:P24"/>
    <mergeCell ref="V24:AC24"/>
    <mergeCell ref="G12:M12"/>
    <mergeCell ref="C21:I21"/>
    <mergeCell ref="J21:AI21"/>
    <mergeCell ref="R12:AI12"/>
    <mergeCell ref="G22:AB22"/>
    <mergeCell ref="H23:S23"/>
    <mergeCell ref="M19:AI19"/>
    <mergeCell ref="BA7:BC7"/>
    <mergeCell ref="G8:AI8"/>
    <mergeCell ref="G9:AB9"/>
    <mergeCell ref="W10:AI10"/>
    <mergeCell ref="M11:Q11"/>
    <mergeCell ref="V11:AC11"/>
    <mergeCell ref="R15:AI15"/>
    <mergeCell ref="AC52:AF52"/>
    <mergeCell ref="AG52:AI52"/>
    <mergeCell ref="AA54:AI54"/>
    <mergeCell ref="AL42:BB43"/>
    <mergeCell ref="G20:AI20"/>
    <mergeCell ref="AE22:AI22"/>
    <mergeCell ref="W23:AI23"/>
    <mergeCell ref="C17:AI17"/>
    <mergeCell ref="D18:V18"/>
    <mergeCell ref="V37:AC37"/>
    <mergeCell ref="AE37:AI37"/>
    <mergeCell ref="Y44:AB44"/>
    <mergeCell ref="H42:S42"/>
    <mergeCell ref="C38:F38"/>
    <mergeCell ref="G38:N38"/>
    <mergeCell ref="O38:Q38"/>
    <mergeCell ref="R38:AI38"/>
    <mergeCell ref="AC42:AF42"/>
    <mergeCell ref="AC43:AF43"/>
    <mergeCell ref="AG43:AI43"/>
    <mergeCell ref="AC44:AF44"/>
    <mergeCell ref="AG44:AI44"/>
    <mergeCell ref="AG42:AI42"/>
    <mergeCell ref="T46:X46"/>
    <mergeCell ref="Y51:AB51"/>
    <mergeCell ref="Y52:AB52"/>
    <mergeCell ref="Y45:AB45"/>
    <mergeCell ref="Y46:AB46"/>
    <mergeCell ref="Y47:AB47"/>
    <mergeCell ref="Y48:AB48"/>
    <mergeCell ref="Y49:AB49"/>
    <mergeCell ref="Y50:AB50"/>
    <mergeCell ref="S105:Y105"/>
    <mergeCell ref="Z105:AI105"/>
    <mergeCell ref="N104:AI104"/>
    <mergeCell ref="L98:W98"/>
    <mergeCell ref="X98:AI98"/>
    <mergeCell ref="P74:X74"/>
    <mergeCell ref="C70:AI70"/>
    <mergeCell ref="Y75:AD75"/>
    <mergeCell ref="AE75:AI75"/>
    <mergeCell ref="I84:AI84"/>
    <mergeCell ref="H105:R105"/>
    <mergeCell ref="AG51:AI51"/>
    <mergeCell ref="AC45:AF45"/>
    <mergeCell ref="AG45:AI45"/>
    <mergeCell ref="AC46:AF46"/>
    <mergeCell ref="AG46:AI46"/>
    <mergeCell ref="B2:AJ2"/>
    <mergeCell ref="C106:N106"/>
    <mergeCell ref="C144:AI144"/>
    <mergeCell ref="C109:Y109"/>
    <mergeCell ref="C110:AI110"/>
    <mergeCell ref="C142:AI142"/>
    <mergeCell ref="C115:T115"/>
    <mergeCell ref="U115:Y115"/>
    <mergeCell ref="Z115:AI115"/>
    <mergeCell ref="C116:T116"/>
    <mergeCell ref="U116:Y116"/>
    <mergeCell ref="Z116:AI116"/>
    <mergeCell ref="U112:AI112"/>
    <mergeCell ref="U113:Y113"/>
    <mergeCell ref="Z113:AI113"/>
    <mergeCell ref="C114:T114"/>
    <mergeCell ref="U114:Y114"/>
    <mergeCell ref="Z114:AI114"/>
    <mergeCell ref="C133:AI136"/>
    <mergeCell ref="C139:J139"/>
    <mergeCell ref="C140:J140"/>
    <mergeCell ref="L140:AI140"/>
    <mergeCell ref="L139:AI139"/>
    <mergeCell ref="C76:I76"/>
    <mergeCell ref="I122:O122"/>
    <mergeCell ref="P122:AI122"/>
    <mergeCell ref="C98:K100"/>
    <mergeCell ref="C101:G101"/>
    <mergeCell ref="H101:K101"/>
    <mergeCell ref="X99:AA99"/>
    <mergeCell ref="AB99:AE99"/>
    <mergeCell ref="C82:AI82"/>
    <mergeCell ref="X85:AI85"/>
    <mergeCell ref="C86:V86"/>
    <mergeCell ref="X86:AI86"/>
    <mergeCell ref="C95:AI95"/>
    <mergeCell ref="C103:AI103"/>
    <mergeCell ref="C108:W108"/>
    <mergeCell ref="X108:AI108"/>
    <mergeCell ref="AE76:AI76"/>
    <mergeCell ref="C113:T113"/>
    <mergeCell ref="C112:T112"/>
    <mergeCell ref="C104:M104"/>
    <mergeCell ref="C107:J107"/>
    <mergeCell ref="K107:R107"/>
    <mergeCell ref="P94:AI94"/>
    <mergeCell ref="S80:AI80"/>
    <mergeCell ref="C78:H80"/>
    <mergeCell ref="C143:AI143"/>
    <mergeCell ref="AF99:AI99"/>
    <mergeCell ref="X100:AA100"/>
    <mergeCell ref="AB100:AE100"/>
    <mergeCell ref="AF100:AI100"/>
    <mergeCell ref="AG101:AI101"/>
    <mergeCell ref="Y101:AF101"/>
    <mergeCell ref="L99:O99"/>
    <mergeCell ref="P99:S99"/>
    <mergeCell ref="T99:W99"/>
    <mergeCell ref="L100:O100"/>
    <mergeCell ref="P100:S100"/>
    <mergeCell ref="T100:W100"/>
    <mergeCell ref="M101:T101"/>
    <mergeCell ref="U101:W101"/>
    <mergeCell ref="C105:G105"/>
    <mergeCell ref="O106:R106"/>
    <mergeCell ref="S106:AE106"/>
    <mergeCell ref="AF106:AI106"/>
    <mergeCell ref="C126:AI129"/>
    <mergeCell ref="C124:AI124"/>
    <mergeCell ref="N119:AI119"/>
    <mergeCell ref="AB107:AI107"/>
    <mergeCell ref="C131:AI131"/>
    <mergeCell ref="C61:AI61"/>
    <mergeCell ref="C58:AI58"/>
    <mergeCell ref="J59:AI59"/>
    <mergeCell ref="K62:AI62"/>
    <mergeCell ref="C63:AI63"/>
    <mergeCell ref="C59:I59"/>
    <mergeCell ref="C62:J62"/>
    <mergeCell ref="C60:N60"/>
    <mergeCell ref="O60:AI60"/>
  </mergeCells>
  <conditionalFormatting sqref="J21:AI21">
    <cfRule type="expression" dxfId="79" priority="4">
      <formula>$J$21="Informar"</formula>
    </cfRule>
  </conditionalFormatting>
  <conditionalFormatting sqref="V11">
    <cfRule type="expression" dxfId="78" priority="13" stopIfTrue="1">
      <formula>$V$37="Selecionar"</formula>
    </cfRule>
  </conditionalFormatting>
  <conditionalFormatting sqref="V24">
    <cfRule type="expression" dxfId="77" priority="3" stopIfTrue="1">
      <formula>$V$37="Selecionar"</formula>
    </cfRule>
  </conditionalFormatting>
  <conditionalFormatting sqref="V37:AC37">
    <cfRule type="expression" dxfId="76" priority="30" stopIfTrue="1">
      <formula>$V$37="Selecionar"</formula>
    </cfRule>
  </conditionalFormatting>
  <conditionalFormatting sqref="X85:AI85">
    <cfRule type="expression" dxfId="75" priority="19">
      <formula>$X$85="Selecionar"</formula>
    </cfRule>
  </conditionalFormatting>
  <conditionalFormatting sqref="AP19:BQ19">
    <cfRule type="expression" dxfId="74" priority="33" stopIfTrue="1">
      <formula>$BA$7="OCULTAR"</formula>
    </cfRule>
  </conditionalFormatting>
  <conditionalFormatting sqref="AP8:FI16">
    <cfRule type="expression" dxfId="73" priority="14" stopIfTrue="1">
      <formula>$BA$7="OCULTAR"</formula>
    </cfRule>
  </conditionalFormatting>
  <conditionalFormatting sqref="AP18:FI18 BU19:FI34 AP20:BT34 BC42:FI43">
    <cfRule type="expression" dxfId="72" priority="36" stopIfTrue="1">
      <formula>$BA$7="OCULTAR"</formula>
    </cfRule>
  </conditionalFormatting>
  <conditionalFormatting sqref="AP35:FI41">
    <cfRule type="expression" dxfId="71" priority="25" stopIfTrue="1">
      <formula>$BA$7="OCULTAR"</formula>
    </cfRule>
  </conditionalFormatting>
  <conditionalFormatting sqref="AP44:FI2879">
    <cfRule type="expression" dxfId="70" priority="1" stopIfTrue="1">
      <formula>$BA$7="OCULTAR"</formula>
    </cfRule>
  </conditionalFormatting>
  <conditionalFormatting sqref="AT8:AT16">
    <cfRule type="expression" dxfId="69" priority="15" stopIfTrue="1">
      <formula>#REF!="OCULTAR"</formula>
    </cfRule>
  </conditionalFormatting>
  <conditionalFormatting sqref="AT18 AT20:AT34">
    <cfRule type="expression" dxfId="68" priority="37" stopIfTrue="1">
      <formula>#REF!="OCULTAR"</formula>
    </cfRule>
  </conditionalFormatting>
  <conditionalFormatting sqref="AT19">
    <cfRule type="expression" dxfId="67" priority="34" stopIfTrue="1">
      <formula>#REF!="OCULTAR"</formula>
    </cfRule>
  </conditionalFormatting>
  <conditionalFormatting sqref="AT35:AT41">
    <cfRule type="expression" dxfId="66" priority="26" stopIfTrue="1">
      <formula>#REF!="OCULTAR"</formula>
    </cfRule>
  </conditionalFormatting>
  <dataValidations count="15">
    <dataValidation type="list" allowBlank="1" showInputMessage="1" showErrorMessage="1" error="Selecionar" prompt="Especificar tipo de licença." sqref="J72:O76" xr:uid="{00000000-0002-0000-0400-000000000000}">
      <formula1>$M$149:$M$161</formula1>
    </dataValidation>
    <dataValidation type="list" allowBlank="1" showInputMessage="1" showErrorMessage="1" prompt="Escolher município com maior percentual da área do empreendimento" sqref="X85:AI85" xr:uid="{00000000-0002-0000-0400-000001000000}">
      <formula1>$U$149:$U$1002</formula1>
    </dataValidation>
    <dataValidation type="list" allowBlank="1" showInputMessage="1" showErrorMessage="1" sqref="WWG983158:WWI983158 WMK983158:WMM983158 WCO983158:WCQ983158 VSS983158:VSU983158 VIW983158:VIY983158 UZA983158:UZC983158 UPE983158:UPG983158 UFI983158:UFK983158 TVM983158:TVO983158 TLQ983158:TLS983158 TBU983158:TBW983158 SRY983158:SSA983158 SIC983158:SIE983158 RYG983158:RYI983158 ROK983158:ROM983158 REO983158:REQ983158 QUS983158:QUU983158 QKW983158:QKY983158 QBA983158:QBC983158 PRE983158:PRG983158 PHI983158:PHK983158 OXM983158:OXO983158 ONQ983158:ONS983158 ODU983158:ODW983158 NTY983158:NUA983158 NKC983158:NKE983158 NAG983158:NAI983158 MQK983158:MQM983158 MGO983158:MGQ983158 LWS983158:LWU983158 LMW983158:LMY983158 LDA983158:LDC983158 KTE983158:KTG983158 KJI983158:KJK983158 JZM983158:JZO983158 JPQ983158:JPS983158 JFU983158:JFW983158 IVY983158:IWA983158 IMC983158:IME983158 ICG983158:ICI983158 HSK983158:HSM983158 HIO983158:HIQ983158 GYS983158:GYU983158 GOW983158:GOY983158 GFA983158:GFC983158 FVE983158:FVG983158 FLI983158:FLK983158 FBM983158:FBO983158 ERQ983158:ERS983158 EHU983158:EHW983158 DXY983158:DYA983158 DOC983158:DOE983158 DEG983158:DEI983158 CUK983158:CUM983158 CKO983158:CKQ983158 CAS983158:CAU983158 BQW983158:BQY983158 BHA983158:BHC983158 AXE983158:AXG983158 ANI983158:ANK983158 ADM983158:ADO983158 TQ983158:TS983158 JU983158:JW983158 W983158:Y983158 WWG917622:WWI917622 WMK917622:WMM917622 WCO917622:WCQ917622 VSS917622:VSU917622 VIW917622:VIY917622 UZA917622:UZC917622 UPE917622:UPG917622 UFI917622:UFK917622 TVM917622:TVO917622 TLQ917622:TLS917622 TBU917622:TBW917622 SRY917622:SSA917622 SIC917622:SIE917622 RYG917622:RYI917622 ROK917622:ROM917622 REO917622:REQ917622 QUS917622:QUU917622 QKW917622:QKY917622 QBA917622:QBC917622 PRE917622:PRG917622 PHI917622:PHK917622 OXM917622:OXO917622 ONQ917622:ONS917622 ODU917622:ODW917622 NTY917622:NUA917622 NKC917622:NKE917622 NAG917622:NAI917622 MQK917622:MQM917622 MGO917622:MGQ917622 LWS917622:LWU917622 LMW917622:LMY917622 LDA917622:LDC917622 KTE917622:KTG917622 KJI917622:KJK917622 JZM917622:JZO917622 JPQ917622:JPS917622 JFU917622:JFW917622 IVY917622:IWA917622 IMC917622:IME917622 ICG917622:ICI917622 HSK917622:HSM917622 HIO917622:HIQ917622 GYS917622:GYU917622 GOW917622:GOY917622 GFA917622:GFC917622 FVE917622:FVG917622 FLI917622:FLK917622 FBM917622:FBO917622 ERQ917622:ERS917622 EHU917622:EHW917622 DXY917622:DYA917622 DOC917622:DOE917622 DEG917622:DEI917622 CUK917622:CUM917622 CKO917622:CKQ917622 CAS917622:CAU917622 BQW917622:BQY917622 BHA917622:BHC917622 AXE917622:AXG917622 ANI917622:ANK917622 ADM917622:ADO917622 TQ917622:TS917622 JU917622:JW917622 W917622:Y917622 WWG852086:WWI852086 WMK852086:WMM852086 WCO852086:WCQ852086 VSS852086:VSU852086 VIW852086:VIY852086 UZA852086:UZC852086 UPE852086:UPG852086 UFI852086:UFK852086 TVM852086:TVO852086 TLQ852086:TLS852086 TBU852086:TBW852086 SRY852086:SSA852086 SIC852086:SIE852086 RYG852086:RYI852086 ROK852086:ROM852086 REO852086:REQ852086 QUS852086:QUU852086 QKW852086:QKY852086 QBA852086:QBC852086 PRE852086:PRG852086 PHI852086:PHK852086 OXM852086:OXO852086 ONQ852086:ONS852086 ODU852086:ODW852086 NTY852086:NUA852086 NKC852086:NKE852086 NAG852086:NAI852086 MQK852086:MQM852086 MGO852086:MGQ852086 LWS852086:LWU852086 LMW852086:LMY852086 LDA852086:LDC852086 KTE852086:KTG852086 KJI852086:KJK852086 JZM852086:JZO852086 JPQ852086:JPS852086 JFU852086:JFW852086 IVY852086:IWA852086 IMC852086:IME852086 ICG852086:ICI852086 HSK852086:HSM852086 HIO852086:HIQ852086 GYS852086:GYU852086 GOW852086:GOY852086 GFA852086:GFC852086 FVE852086:FVG852086 FLI852086:FLK852086 FBM852086:FBO852086 ERQ852086:ERS852086 EHU852086:EHW852086 DXY852086:DYA852086 DOC852086:DOE852086 DEG852086:DEI852086 CUK852086:CUM852086 CKO852086:CKQ852086 CAS852086:CAU852086 BQW852086:BQY852086 BHA852086:BHC852086 AXE852086:AXG852086 ANI852086:ANK852086 ADM852086:ADO852086 TQ852086:TS852086 JU852086:JW852086 W852086:Y852086 WWG786550:WWI786550 WMK786550:WMM786550 WCO786550:WCQ786550 VSS786550:VSU786550 VIW786550:VIY786550 UZA786550:UZC786550 UPE786550:UPG786550 UFI786550:UFK786550 TVM786550:TVO786550 TLQ786550:TLS786550 TBU786550:TBW786550 SRY786550:SSA786550 SIC786550:SIE786550 RYG786550:RYI786550 ROK786550:ROM786550 REO786550:REQ786550 QUS786550:QUU786550 QKW786550:QKY786550 QBA786550:QBC786550 PRE786550:PRG786550 PHI786550:PHK786550 OXM786550:OXO786550 ONQ786550:ONS786550 ODU786550:ODW786550 NTY786550:NUA786550 NKC786550:NKE786550 NAG786550:NAI786550 MQK786550:MQM786550 MGO786550:MGQ786550 LWS786550:LWU786550 LMW786550:LMY786550 LDA786550:LDC786550 KTE786550:KTG786550 KJI786550:KJK786550 JZM786550:JZO786550 JPQ786550:JPS786550 JFU786550:JFW786550 IVY786550:IWA786550 IMC786550:IME786550 ICG786550:ICI786550 HSK786550:HSM786550 HIO786550:HIQ786550 GYS786550:GYU786550 GOW786550:GOY786550 GFA786550:GFC786550 FVE786550:FVG786550 FLI786550:FLK786550 FBM786550:FBO786550 ERQ786550:ERS786550 EHU786550:EHW786550 DXY786550:DYA786550 DOC786550:DOE786550 DEG786550:DEI786550 CUK786550:CUM786550 CKO786550:CKQ786550 CAS786550:CAU786550 BQW786550:BQY786550 BHA786550:BHC786550 AXE786550:AXG786550 ANI786550:ANK786550 ADM786550:ADO786550 TQ786550:TS786550 JU786550:JW786550 W786550:Y786550 WWG721014:WWI721014 WMK721014:WMM721014 WCO721014:WCQ721014 VSS721014:VSU721014 VIW721014:VIY721014 UZA721014:UZC721014 UPE721014:UPG721014 UFI721014:UFK721014 TVM721014:TVO721014 TLQ721014:TLS721014 TBU721014:TBW721014 SRY721014:SSA721014 SIC721014:SIE721014 RYG721014:RYI721014 ROK721014:ROM721014 REO721014:REQ721014 QUS721014:QUU721014 QKW721014:QKY721014 QBA721014:QBC721014 PRE721014:PRG721014 PHI721014:PHK721014 OXM721014:OXO721014 ONQ721014:ONS721014 ODU721014:ODW721014 NTY721014:NUA721014 NKC721014:NKE721014 NAG721014:NAI721014 MQK721014:MQM721014 MGO721014:MGQ721014 LWS721014:LWU721014 LMW721014:LMY721014 LDA721014:LDC721014 KTE721014:KTG721014 KJI721014:KJK721014 JZM721014:JZO721014 JPQ721014:JPS721014 JFU721014:JFW721014 IVY721014:IWA721014 IMC721014:IME721014 ICG721014:ICI721014 HSK721014:HSM721014 HIO721014:HIQ721014 GYS721014:GYU721014 GOW721014:GOY721014 GFA721014:GFC721014 FVE721014:FVG721014 FLI721014:FLK721014 FBM721014:FBO721014 ERQ721014:ERS721014 EHU721014:EHW721014 DXY721014:DYA721014 DOC721014:DOE721014 DEG721014:DEI721014 CUK721014:CUM721014 CKO721014:CKQ721014 CAS721014:CAU721014 BQW721014:BQY721014 BHA721014:BHC721014 AXE721014:AXG721014 ANI721014:ANK721014 ADM721014:ADO721014 TQ721014:TS721014 JU721014:JW721014 W721014:Y721014 WWG655478:WWI655478 WMK655478:WMM655478 WCO655478:WCQ655478 VSS655478:VSU655478 VIW655478:VIY655478 UZA655478:UZC655478 UPE655478:UPG655478 UFI655478:UFK655478 TVM655478:TVO655478 TLQ655478:TLS655478 TBU655478:TBW655478 SRY655478:SSA655478 SIC655478:SIE655478 RYG655478:RYI655478 ROK655478:ROM655478 REO655478:REQ655478 QUS655478:QUU655478 QKW655478:QKY655478 QBA655478:QBC655478 PRE655478:PRG655478 PHI655478:PHK655478 OXM655478:OXO655478 ONQ655478:ONS655478 ODU655478:ODW655478 NTY655478:NUA655478 NKC655478:NKE655478 NAG655478:NAI655478 MQK655478:MQM655478 MGO655478:MGQ655478 LWS655478:LWU655478 LMW655478:LMY655478 LDA655478:LDC655478 KTE655478:KTG655478 KJI655478:KJK655478 JZM655478:JZO655478 JPQ655478:JPS655478 JFU655478:JFW655478 IVY655478:IWA655478 IMC655478:IME655478 ICG655478:ICI655478 HSK655478:HSM655478 HIO655478:HIQ655478 GYS655478:GYU655478 GOW655478:GOY655478 GFA655478:GFC655478 FVE655478:FVG655478 FLI655478:FLK655478 FBM655478:FBO655478 ERQ655478:ERS655478 EHU655478:EHW655478 DXY655478:DYA655478 DOC655478:DOE655478 DEG655478:DEI655478 CUK655478:CUM655478 CKO655478:CKQ655478 CAS655478:CAU655478 BQW655478:BQY655478 BHA655478:BHC655478 AXE655478:AXG655478 ANI655478:ANK655478 ADM655478:ADO655478 TQ655478:TS655478 JU655478:JW655478 W655478:Y655478 WWG589942:WWI589942 WMK589942:WMM589942 WCO589942:WCQ589942 VSS589942:VSU589942 VIW589942:VIY589942 UZA589942:UZC589942 UPE589942:UPG589942 UFI589942:UFK589942 TVM589942:TVO589942 TLQ589942:TLS589942 TBU589942:TBW589942 SRY589942:SSA589942 SIC589942:SIE589942 RYG589942:RYI589942 ROK589942:ROM589942 REO589942:REQ589942 QUS589942:QUU589942 QKW589942:QKY589942 QBA589942:QBC589942 PRE589942:PRG589942 PHI589942:PHK589942 OXM589942:OXO589942 ONQ589942:ONS589942 ODU589942:ODW589942 NTY589942:NUA589942 NKC589942:NKE589942 NAG589942:NAI589942 MQK589942:MQM589942 MGO589942:MGQ589942 LWS589942:LWU589942 LMW589942:LMY589942 LDA589942:LDC589942 KTE589942:KTG589942 KJI589942:KJK589942 JZM589942:JZO589942 JPQ589942:JPS589942 JFU589942:JFW589942 IVY589942:IWA589942 IMC589942:IME589942 ICG589942:ICI589942 HSK589942:HSM589942 HIO589942:HIQ589942 GYS589942:GYU589942 GOW589942:GOY589942 GFA589942:GFC589942 FVE589942:FVG589942 FLI589942:FLK589942 FBM589942:FBO589942 ERQ589942:ERS589942 EHU589942:EHW589942 DXY589942:DYA589942 DOC589942:DOE589942 DEG589942:DEI589942 CUK589942:CUM589942 CKO589942:CKQ589942 CAS589942:CAU589942 BQW589942:BQY589942 BHA589942:BHC589942 AXE589942:AXG589942 ANI589942:ANK589942 ADM589942:ADO589942 TQ589942:TS589942 JU589942:JW589942 W589942:Y589942 WWG524406:WWI524406 WMK524406:WMM524406 WCO524406:WCQ524406 VSS524406:VSU524406 VIW524406:VIY524406 UZA524406:UZC524406 UPE524406:UPG524406 UFI524406:UFK524406 TVM524406:TVO524406 TLQ524406:TLS524406 TBU524406:TBW524406 SRY524406:SSA524406 SIC524406:SIE524406 RYG524406:RYI524406 ROK524406:ROM524406 REO524406:REQ524406 QUS524406:QUU524406 QKW524406:QKY524406 QBA524406:QBC524406 PRE524406:PRG524406 PHI524406:PHK524406 OXM524406:OXO524406 ONQ524406:ONS524406 ODU524406:ODW524406 NTY524406:NUA524406 NKC524406:NKE524406 NAG524406:NAI524406 MQK524406:MQM524406 MGO524406:MGQ524406 LWS524406:LWU524406 LMW524406:LMY524406 LDA524406:LDC524406 KTE524406:KTG524406 KJI524406:KJK524406 JZM524406:JZO524406 JPQ524406:JPS524406 JFU524406:JFW524406 IVY524406:IWA524406 IMC524406:IME524406 ICG524406:ICI524406 HSK524406:HSM524406 HIO524406:HIQ524406 GYS524406:GYU524406 GOW524406:GOY524406 GFA524406:GFC524406 FVE524406:FVG524406 FLI524406:FLK524406 FBM524406:FBO524406 ERQ524406:ERS524406 EHU524406:EHW524406 DXY524406:DYA524406 DOC524406:DOE524406 DEG524406:DEI524406 CUK524406:CUM524406 CKO524406:CKQ524406 CAS524406:CAU524406 BQW524406:BQY524406 BHA524406:BHC524406 AXE524406:AXG524406 ANI524406:ANK524406 ADM524406:ADO524406 TQ524406:TS524406 JU524406:JW524406 W524406:Y524406 WWG458870:WWI458870 WMK458870:WMM458870 WCO458870:WCQ458870 VSS458870:VSU458870 VIW458870:VIY458870 UZA458870:UZC458870 UPE458870:UPG458870 UFI458870:UFK458870 TVM458870:TVO458870 TLQ458870:TLS458870 TBU458870:TBW458870 SRY458870:SSA458870 SIC458870:SIE458870 RYG458870:RYI458870 ROK458870:ROM458870 REO458870:REQ458870 QUS458870:QUU458870 QKW458870:QKY458870 QBA458870:QBC458870 PRE458870:PRG458870 PHI458870:PHK458870 OXM458870:OXO458870 ONQ458870:ONS458870 ODU458870:ODW458870 NTY458870:NUA458870 NKC458870:NKE458870 NAG458870:NAI458870 MQK458870:MQM458870 MGO458870:MGQ458870 LWS458870:LWU458870 LMW458870:LMY458870 LDA458870:LDC458870 KTE458870:KTG458870 KJI458870:KJK458870 JZM458870:JZO458870 JPQ458870:JPS458870 JFU458870:JFW458870 IVY458870:IWA458870 IMC458870:IME458870 ICG458870:ICI458870 HSK458870:HSM458870 HIO458870:HIQ458870 GYS458870:GYU458870 GOW458870:GOY458870 GFA458870:GFC458870 FVE458870:FVG458870 FLI458870:FLK458870 FBM458870:FBO458870 ERQ458870:ERS458870 EHU458870:EHW458870 DXY458870:DYA458870 DOC458870:DOE458870 DEG458870:DEI458870 CUK458870:CUM458870 CKO458870:CKQ458870 CAS458870:CAU458870 BQW458870:BQY458870 BHA458870:BHC458870 AXE458870:AXG458870 ANI458870:ANK458870 ADM458870:ADO458870 TQ458870:TS458870 JU458870:JW458870 W458870:Y458870 WWG393334:WWI393334 WMK393334:WMM393334 WCO393334:WCQ393334 VSS393334:VSU393334 VIW393334:VIY393334 UZA393334:UZC393334 UPE393334:UPG393334 UFI393334:UFK393334 TVM393334:TVO393334 TLQ393334:TLS393334 TBU393334:TBW393334 SRY393334:SSA393334 SIC393334:SIE393334 RYG393334:RYI393334 ROK393334:ROM393334 REO393334:REQ393334 QUS393334:QUU393334 QKW393334:QKY393334 QBA393334:QBC393334 PRE393334:PRG393334 PHI393334:PHK393334 OXM393334:OXO393334 ONQ393334:ONS393334 ODU393334:ODW393334 NTY393334:NUA393334 NKC393334:NKE393334 NAG393334:NAI393334 MQK393334:MQM393334 MGO393334:MGQ393334 LWS393334:LWU393334 LMW393334:LMY393334 LDA393334:LDC393334 KTE393334:KTG393334 KJI393334:KJK393334 JZM393334:JZO393334 JPQ393334:JPS393334 JFU393334:JFW393334 IVY393334:IWA393334 IMC393334:IME393334 ICG393334:ICI393334 HSK393334:HSM393334 HIO393334:HIQ393334 GYS393334:GYU393334 GOW393334:GOY393334 GFA393334:GFC393334 FVE393334:FVG393334 FLI393334:FLK393334 FBM393334:FBO393334 ERQ393334:ERS393334 EHU393334:EHW393334 DXY393334:DYA393334 DOC393334:DOE393334 DEG393334:DEI393334 CUK393334:CUM393334 CKO393334:CKQ393334 CAS393334:CAU393334 BQW393334:BQY393334 BHA393334:BHC393334 AXE393334:AXG393334 ANI393334:ANK393334 ADM393334:ADO393334 TQ393334:TS393334 JU393334:JW393334 W393334:Y393334 WWG327798:WWI327798 WMK327798:WMM327798 WCO327798:WCQ327798 VSS327798:VSU327798 VIW327798:VIY327798 UZA327798:UZC327798 UPE327798:UPG327798 UFI327798:UFK327798 TVM327798:TVO327798 TLQ327798:TLS327798 TBU327798:TBW327798 SRY327798:SSA327798 SIC327798:SIE327798 RYG327798:RYI327798 ROK327798:ROM327798 REO327798:REQ327798 QUS327798:QUU327798 QKW327798:QKY327798 QBA327798:QBC327798 PRE327798:PRG327798 PHI327798:PHK327798 OXM327798:OXO327798 ONQ327798:ONS327798 ODU327798:ODW327798 NTY327798:NUA327798 NKC327798:NKE327798 NAG327798:NAI327798 MQK327798:MQM327798 MGO327798:MGQ327798 LWS327798:LWU327798 LMW327798:LMY327798 LDA327798:LDC327798 KTE327798:KTG327798 KJI327798:KJK327798 JZM327798:JZO327798 JPQ327798:JPS327798 JFU327798:JFW327798 IVY327798:IWA327798 IMC327798:IME327798 ICG327798:ICI327798 HSK327798:HSM327798 HIO327798:HIQ327798 GYS327798:GYU327798 GOW327798:GOY327798 GFA327798:GFC327798 FVE327798:FVG327798 FLI327798:FLK327798 FBM327798:FBO327798 ERQ327798:ERS327798 EHU327798:EHW327798 DXY327798:DYA327798 DOC327798:DOE327798 DEG327798:DEI327798 CUK327798:CUM327798 CKO327798:CKQ327798 CAS327798:CAU327798 BQW327798:BQY327798 BHA327798:BHC327798 AXE327798:AXG327798 ANI327798:ANK327798 ADM327798:ADO327798 TQ327798:TS327798 JU327798:JW327798 W327798:Y327798 WWG262262:WWI262262 WMK262262:WMM262262 WCO262262:WCQ262262 VSS262262:VSU262262 VIW262262:VIY262262 UZA262262:UZC262262 UPE262262:UPG262262 UFI262262:UFK262262 TVM262262:TVO262262 TLQ262262:TLS262262 TBU262262:TBW262262 SRY262262:SSA262262 SIC262262:SIE262262 RYG262262:RYI262262 ROK262262:ROM262262 REO262262:REQ262262 QUS262262:QUU262262 QKW262262:QKY262262 QBA262262:QBC262262 PRE262262:PRG262262 PHI262262:PHK262262 OXM262262:OXO262262 ONQ262262:ONS262262 ODU262262:ODW262262 NTY262262:NUA262262 NKC262262:NKE262262 NAG262262:NAI262262 MQK262262:MQM262262 MGO262262:MGQ262262 LWS262262:LWU262262 LMW262262:LMY262262 LDA262262:LDC262262 KTE262262:KTG262262 KJI262262:KJK262262 JZM262262:JZO262262 JPQ262262:JPS262262 JFU262262:JFW262262 IVY262262:IWA262262 IMC262262:IME262262 ICG262262:ICI262262 HSK262262:HSM262262 HIO262262:HIQ262262 GYS262262:GYU262262 GOW262262:GOY262262 GFA262262:GFC262262 FVE262262:FVG262262 FLI262262:FLK262262 FBM262262:FBO262262 ERQ262262:ERS262262 EHU262262:EHW262262 DXY262262:DYA262262 DOC262262:DOE262262 DEG262262:DEI262262 CUK262262:CUM262262 CKO262262:CKQ262262 CAS262262:CAU262262 BQW262262:BQY262262 BHA262262:BHC262262 AXE262262:AXG262262 ANI262262:ANK262262 ADM262262:ADO262262 TQ262262:TS262262 JU262262:JW262262 W262262:Y262262 WWG196726:WWI196726 WMK196726:WMM196726 WCO196726:WCQ196726 VSS196726:VSU196726 VIW196726:VIY196726 UZA196726:UZC196726 UPE196726:UPG196726 UFI196726:UFK196726 TVM196726:TVO196726 TLQ196726:TLS196726 TBU196726:TBW196726 SRY196726:SSA196726 SIC196726:SIE196726 RYG196726:RYI196726 ROK196726:ROM196726 REO196726:REQ196726 QUS196726:QUU196726 QKW196726:QKY196726 QBA196726:QBC196726 PRE196726:PRG196726 PHI196726:PHK196726 OXM196726:OXO196726 ONQ196726:ONS196726 ODU196726:ODW196726 NTY196726:NUA196726 NKC196726:NKE196726 NAG196726:NAI196726 MQK196726:MQM196726 MGO196726:MGQ196726 LWS196726:LWU196726 LMW196726:LMY196726 LDA196726:LDC196726 KTE196726:KTG196726 KJI196726:KJK196726 JZM196726:JZO196726 JPQ196726:JPS196726 JFU196726:JFW196726 IVY196726:IWA196726 IMC196726:IME196726 ICG196726:ICI196726 HSK196726:HSM196726 HIO196726:HIQ196726 GYS196726:GYU196726 GOW196726:GOY196726 GFA196726:GFC196726 FVE196726:FVG196726 FLI196726:FLK196726 FBM196726:FBO196726 ERQ196726:ERS196726 EHU196726:EHW196726 DXY196726:DYA196726 DOC196726:DOE196726 DEG196726:DEI196726 CUK196726:CUM196726 CKO196726:CKQ196726 CAS196726:CAU196726 BQW196726:BQY196726 BHA196726:BHC196726 AXE196726:AXG196726 ANI196726:ANK196726 ADM196726:ADO196726 TQ196726:TS196726 JU196726:JW196726 W196726:Y196726 WWG131190:WWI131190 WMK131190:WMM131190 WCO131190:WCQ131190 VSS131190:VSU131190 VIW131190:VIY131190 UZA131190:UZC131190 UPE131190:UPG131190 UFI131190:UFK131190 TVM131190:TVO131190 TLQ131190:TLS131190 TBU131190:TBW131190 SRY131190:SSA131190 SIC131190:SIE131190 RYG131190:RYI131190 ROK131190:ROM131190 REO131190:REQ131190 QUS131190:QUU131190 QKW131190:QKY131190 QBA131190:QBC131190 PRE131190:PRG131190 PHI131190:PHK131190 OXM131190:OXO131190 ONQ131190:ONS131190 ODU131190:ODW131190 NTY131190:NUA131190 NKC131190:NKE131190 NAG131190:NAI131190 MQK131190:MQM131190 MGO131190:MGQ131190 LWS131190:LWU131190 LMW131190:LMY131190 LDA131190:LDC131190 KTE131190:KTG131190 KJI131190:KJK131190 JZM131190:JZO131190 JPQ131190:JPS131190 JFU131190:JFW131190 IVY131190:IWA131190 IMC131190:IME131190 ICG131190:ICI131190 HSK131190:HSM131190 HIO131190:HIQ131190 GYS131190:GYU131190 GOW131190:GOY131190 GFA131190:GFC131190 FVE131190:FVG131190 FLI131190:FLK131190 FBM131190:FBO131190 ERQ131190:ERS131190 EHU131190:EHW131190 DXY131190:DYA131190 DOC131190:DOE131190 DEG131190:DEI131190 CUK131190:CUM131190 CKO131190:CKQ131190 CAS131190:CAU131190 BQW131190:BQY131190 BHA131190:BHC131190 AXE131190:AXG131190 ANI131190:ANK131190 ADM131190:ADO131190 TQ131190:TS131190 JU131190:JW131190 W131190:Y131190 WWG65654:WWI65654 WMK65654:WMM65654 WCO65654:WCQ65654 VSS65654:VSU65654 VIW65654:VIY65654 UZA65654:UZC65654 UPE65654:UPG65654 UFI65654:UFK65654 TVM65654:TVO65654 TLQ65654:TLS65654 TBU65654:TBW65654 SRY65654:SSA65654 SIC65654:SIE65654 RYG65654:RYI65654 ROK65654:ROM65654 REO65654:REQ65654 QUS65654:QUU65654 QKW65654:QKY65654 QBA65654:QBC65654 PRE65654:PRG65654 PHI65654:PHK65654 OXM65654:OXO65654 ONQ65654:ONS65654 ODU65654:ODW65654 NTY65654:NUA65654 NKC65654:NKE65654 NAG65654:NAI65654 MQK65654:MQM65654 MGO65654:MGQ65654 LWS65654:LWU65654 LMW65654:LMY65654 LDA65654:LDC65654 KTE65654:KTG65654 KJI65654:KJK65654 JZM65654:JZO65654 JPQ65654:JPS65654 JFU65654:JFW65654 IVY65654:IWA65654 IMC65654:IME65654 ICG65654:ICI65654 HSK65654:HSM65654 HIO65654:HIQ65654 GYS65654:GYU65654 GOW65654:GOY65654 GFA65654:GFC65654 FVE65654:FVG65654 FLI65654:FLK65654 FBM65654:FBO65654 ERQ65654:ERS65654 EHU65654:EHW65654 DXY65654:DYA65654 DOC65654:DOE65654 DEG65654:DEI65654 CUK65654:CUM65654 CKO65654:CKQ65654 CAS65654:CAU65654 BQW65654:BQY65654 BHA65654:BHC65654 AXE65654:AXG65654 ANI65654:ANK65654 ADM65654:ADO65654 TQ65654:TS65654 JU65654:JW65654 W65654:Y65654 WWF983157:WWF983158 WMJ983157:WMJ983158 WCN983157:WCN983158 VSR983157:VSR983158 VIV983157:VIV983158 UYZ983157:UYZ983158 UPD983157:UPD983158 UFH983157:UFH983158 TVL983157:TVL983158 TLP983157:TLP983158 TBT983157:TBT983158 SRX983157:SRX983158 SIB983157:SIB983158 RYF983157:RYF983158 ROJ983157:ROJ983158 REN983157:REN983158 QUR983157:QUR983158 QKV983157:QKV983158 QAZ983157:QAZ983158 PRD983157:PRD983158 PHH983157:PHH983158 OXL983157:OXL983158 ONP983157:ONP983158 ODT983157:ODT983158 NTX983157:NTX983158 NKB983157:NKB983158 NAF983157:NAF983158 MQJ983157:MQJ983158 MGN983157:MGN983158 LWR983157:LWR983158 LMV983157:LMV983158 LCZ983157:LCZ983158 KTD983157:KTD983158 KJH983157:KJH983158 JZL983157:JZL983158 JPP983157:JPP983158 JFT983157:JFT983158 IVX983157:IVX983158 IMB983157:IMB983158 ICF983157:ICF983158 HSJ983157:HSJ983158 HIN983157:HIN983158 GYR983157:GYR983158 GOV983157:GOV983158 GEZ983157:GEZ983158 FVD983157:FVD983158 FLH983157:FLH983158 FBL983157:FBL983158 ERP983157:ERP983158 EHT983157:EHT983158 DXX983157:DXX983158 DOB983157:DOB983158 DEF983157:DEF983158 CUJ983157:CUJ983158 CKN983157:CKN983158 CAR983157:CAR983158 BQV983157:BQV983158 BGZ983157:BGZ983158 AXD983157:AXD983158 ANH983157:ANH983158 ADL983157:ADL983158 TP983157:TP983158 JT983157:JT983158 V983157:V983158 WWF917621:WWF917622 WMJ917621:WMJ917622 WCN917621:WCN917622 VSR917621:VSR917622 VIV917621:VIV917622 UYZ917621:UYZ917622 UPD917621:UPD917622 UFH917621:UFH917622 TVL917621:TVL917622 TLP917621:TLP917622 TBT917621:TBT917622 SRX917621:SRX917622 SIB917621:SIB917622 RYF917621:RYF917622 ROJ917621:ROJ917622 REN917621:REN917622 QUR917621:QUR917622 QKV917621:QKV917622 QAZ917621:QAZ917622 PRD917621:PRD917622 PHH917621:PHH917622 OXL917621:OXL917622 ONP917621:ONP917622 ODT917621:ODT917622 NTX917621:NTX917622 NKB917621:NKB917622 NAF917621:NAF917622 MQJ917621:MQJ917622 MGN917621:MGN917622 LWR917621:LWR917622 LMV917621:LMV917622 LCZ917621:LCZ917622 KTD917621:KTD917622 KJH917621:KJH917622 JZL917621:JZL917622 JPP917621:JPP917622 JFT917621:JFT917622 IVX917621:IVX917622 IMB917621:IMB917622 ICF917621:ICF917622 HSJ917621:HSJ917622 HIN917621:HIN917622 GYR917621:GYR917622 GOV917621:GOV917622 GEZ917621:GEZ917622 FVD917621:FVD917622 FLH917621:FLH917622 FBL917621:FBL917622 ERP917621:ERP917622 EHT917621:EHT917622 DXX917621:DXX917622 DOB917621:DOB917622 DEF917621:DEF917622 CUJ917621:CUJ917622 CKN917621:CKN917622 CAR917621:CAR917622 BQV917621:BQV917622 BGZ917621:BGZ917622 AXD917621:AXD917622 ANH917621:ANH917622 ADL917621:ADL917622 TP917621:TP917622 JT917621:JT917622 V917621:V917622 WWF852085:WWF852086 WMJ852085:WMJ852086 WCN852085:WCN852086 VSR852085:VSR852086 VIV852085:VIV852086 UYZ852085:UYZ852086 UPD852085:UPD852086 UFH852085:UFH852086 TVL852085:TVL852086 TLP852085:TLP852086 TBT852085:TBT852086 SRX852085:SRX852086 SIB852085:SIB852086 RYF852085:RYF852086 ROJ852085:ROJ852086 REN852085:REN852086 QUR852085:QUR852086 QKV852085:QKV852086 QAZ852085:QAZ852086 PRD852085:PRD852086 PHH852085:PHH852086 OXL852085:OXL852086 ONP852085:ONP852086 ODT852085:ODT852086 NTX852085:NTX852086 NKB852085:NKB852086 NAF852085:NAF852086 MQJ852085:MQJ852086 MGN852085:MGN852086 LWR852085:LWR852086 LMV852085:LMV852086 LCZ852085:LCZ852086 KTD852085:KTD852086 KJH852085:KJH852086 JZL852085:JZL852086 JPP852085:JPP852086 JFT852085:JFT852086 IVX852085:IVX852086 IMB852085:IMB852086 ICF852085:ICF852086 HSJ852085:HSJ852086 HIN852085:HIN852086 GYR852085:GYR852086 GOV852085:GOV852086 GEZ852085:GEZ852086 FVD852085:FVD852086 FLH852085:FLH852086 FBL852085:FBL852086 ERP852085:ERP852086 EHT852085:EHT852086 DXX852085:DXX852086 DOB852085:DOB852086 DEF852085:DEF852086 CUJ852085:CUJ852086 CKN852085:CKN852086 CAR852085:CAR852086 BQV852085:BQV852086 BGZ852085:BGZ852086 AXD852085:AXD852086 ANH852085:ANH852086 ADL852085:ADL852086 TP852085:TP852086 JT852085:JT852086 V852085:V852086 WWF786549:WWF786550 WMJ786549:WMJ786550 WCN786549:WCN786550 VSR786549:VSR786550 VIV786549:VIV786550 UYZ786549:UYZ786550 UPD786549:UPD786550 UFH786549:UFH786550 TVL786549:TVL786550 TLP786549:TLP786550 TBT786549:TBT786550 SRX786549:SRX786550 SIB786549:SIB786550 RYF786549:RYF786550 ROJ786549:ROJ786550 REN786549:REN786550 QUR786549:QUR786550 QKV786549:QKV786550 QAZ786549:QAZ786550 PRD786549:PRD786550 PHH786549:PHH786550 OXL786549:OXL786550 ONP786549:ONP786550 ODT786549:ODT786550 NTX786549:NTX786550 NKB786549:NKB786550 NAF786549:NAF786550 MQJ786549:MQJ786550 MGN786549:MGN786550 LWR786549:LWR786550 LMV786549:LMV786550 LCZ786549:LCZ786550 KTD786549:KTD786550 KJH786549:KJH786550 JZL786549:JZL786550 JPP786549:JPP786550 JFT786549:JFT786550 IVX786549:IVX786550 IMB786549:IMB786550 ICF786549:ICF786550 HSJ786549:HSJ786550 HIN786549:HIN786550 GYR786549:GYR786550 GOV786549:GOV786550 GEZ786549:GEZ786550 FVD786549:FVD786550 FLH786549:FLH786550 FBL786549:FBL786550 ERP786549:ERP786550 EHT786549:EHT786550 DXX786549:DXX786550 DOB786549:DOB786550 DEF786549:DEF786550 CUJ786549:CUJ786550 CKN786549:CKN786550 CAR786549:CAR786550 BQV786549:BQV786550 BGZ786549:BGZ786550 AXD786549:AXD786550 ANH786549:ANH786550 ADL786549:ADL786550 TP786549:TP786550 JT786549:JT786550 V786549:V786550 WWF721013:WWF721014 WMJ721013:WMJ721014 WCN721013:WCN721014 VSR721013:VSR721014 VIV721013:VIV721014 UYZ721013:UYZ721014 UPD721013:UPD721014 UFH721013:UFH721014 TVL721013:TVL721014 TLP721013:TLP721014 TBT721013:TBT721014 SRX721013:SRX721014 SIB721013:SIB721014 RYF721013:RYF721014 ROJ721013:ROJ721014 REN721013:REN721014 QUR721013:QUR721014 QKV721013:QKV721014 QAZ721013:QAZ721014 PRD721013:PRD721014 PHH721013:PHH721014 OXL721013:OXL721014 ONP721013:ONP721014 ODT721013:ODT721014 NTX721013:NTX721014 NKB721013:NKB721014 NAF721013:NAF721014 MQJ721013:MQJ721014 MGN721013:MGN721014 LWR721013:LWR721014 LMV721013:LMV721014 LCZ721013:LCZ721014 KTD721013:KTD721014 KJH721013:KJH721014 JZL721013:JZL721014 JPP721013:JPP721014 JFT721013:JFT721014 IVX721013:IVX721014 IMB721013:IMB721014 ICF721013:ICF721014 HSJ721013:HSJ721014 HIN721013:HIN721014 GYR721013:GYR721014 GOV721013:GOV721014 GEZ721013:GEZ721014 FVD721013:FVD721014 FLH721013:FLH721014 FBL721013:FBL721014 ERP721013:ERP721014 EHT721013:EHT721014 DXX721013:DXX721014 DOB721013:DOB721014 DEF721013:DEF721014 CUJ721013:CUJ721014 CKN721013:CKN721014 CAR721013:CAR721014 BQV721013:BQV721014 BGZ721013:BGZ721014 AXD721013:AXD721014 ANH721013:ANH721014 ADL721013:ADL721014 TP721013:TP721014 JT721013:JT721014 V721013:V721014 WWF655477:WWF655478 WMJ655477:WMJ655478 WCN655477:WCN655478 VSR655477:VSR655478 VIV655477:VIV655478 UYZ655477:UYZ655478 UPD655477:UPD655478 UFH655477:UFH655478 TVL655477:TVL655478 TLP655477:TLP655478 TBT655477:TBT655478 SRX655477:SRX655478 SIB655477:SIB655478 RYF655477:RYF655478 ROJ655477:ROJ655478 REN655477:REN655478 QUR655477:QUR655478 QKV655477:QKV655478 QAZ655477:QAZ655478 PRD655477:PRD655478 PHH655477:PHH655478 OXL655477:OXL655478 ONP655477:ONP655478 ODT655477:ODT655478 NTX655477:NTX655478 NKB655477:NKB655478 NAF655477:NAF655478 MQJ655477:MQJ655478 MGN655477:MGN655478 LWR655477:LWR655478 LMV655477:LMV655478 LCZ655477:LCZ655478 KTD655477:KTD655478 KJH655477:KJH655478 JZL655477:JZL655478 JPP655477:JPP655478 JFT655477:JFT655478 IVX655477:IVX655478 IMB655477:IMB655478 ICF655477:ICF655478 HSJ655477:HSJ655478 HIN655477:HIN655478 GYR655477:GYR655478 GOV655477:GOV655478 GEZ655477:GEZ655478 FVD655477:FVD655478 FLH655477:FLH655478 FBL655477:FBL655478 ERP655477:ERP655478 EHT655477:EHT655478 DXX655477:DXX655478 DOB655477:DOB655478 DEF655477:DEF655478 CUJ655477:CUJ655478 CKN655477:CKN655478 CAR655477:CAR655478 BQV655477:BQV655478 BGZ655477:BGZ655478 AXD655477:AXD655478 ANH655477:ANH655478 ADL655477:ADL655478 TP655477:TP655478 JT655477:JT655478 V655477:V655478 WWF589941:WWF589942 WMJ589941:WMJ589942 WCN589941:WCN589942 VSR589941:VSR589942 VIV589941:VIV589942 UYZ589941:UYZ589942 UPD589941:UPD589942 UFH589941:UFH589942 TVL589941:TVL589942 TLP589941:TLP589942 TBT589941:TBT589942 SRX589941:SRX589942 SIB589941:SIB589942 RYF589941:RYF589942 ROJ589941:ROJ589942 REN589941:REN589942 QUR589941:QUR589942 QKV589941:QKV589942 QAZ589941:QAZ589942 PRD589941:PRD589942 PHH589941:PHH589942 OXL589941:OXL589942 ONP589941:ONP589942 ODT589941:ODT589942 NTX589941:NTX589942 NKB589941:NKB589942 NAF589941:NAF589942 MQJ589941:MQJ589942 MGN589941:MGN589942 LWR589941:LWR589942 LMV589941:LMV589942 LCZ589941:LCZ589942 KTD589941:KTD589942 KJH589941:KJH589942 JZL589941:JZL589942 JPP589941:JPP589942 JFT589941:JFT589942 IVX589941:IVX589942 IMB589941:IMB589942 ICF589941:ICF589942 HSJ589941:HSJ589942 HIN589941:HIN589942 GYR589941:GYR589942 GOV589941:GOV589942 GEZ589941:GEZ589942 FVD589941:FVD589942 FLH589941:FLH589942 FBL589941:FBL589942 ERP589941:ERP589942 EHT589941:EHT589942 DXX589941:DXX589942 DOB589941:DOB589942 DEF589941:DEF589942 CUJ589941:CUJ589942 CKN589941:CKN589942 CAR589941:CAR589942 BQV589941:BQV589942 BGZ589941:BGZ589942 AXD589941:AXD589942 ANH589941:ANH589942 ADL589941:ADL589942 TP589941:TP589942 JT589941:JT589942 V589941:V589942 WWF524405:WWF524406 WMJ524405:WMJ524406 WCN524405:WCN524406 VSR524405:VSR524406 VIV524405:VIV524406 UYZ524405:UYZ524406 UPD524405:UPD524406 UFH524405:UFH524406 TVL524405:TVL524406 TLP524405:TLP524406 TBT524405:TBT524406 SRX524405:SRX524406 SIB524405:SIB524406 RYF524405:RYF524406 ROJ524405:ROJ524406 REN524405:REN524406 QUR524405:QUR524406 QKV524405:QKV524406 QAZ524405:QAZ524406 PRD524405:PRD524406 PHH524405:PHH524406 OXL524405:OXL524406 ONP524405:ONP524406 ODT524405:ODT524406 NTX524405:NTX524406 NKB524405:NKB524406 NAF524405:NAF524406 MQJ524405:MQJ524406 MGN524405:MGN524406 LWR524405:LWR524406 LMV524405:LMV524406 LCZ524405:LCZ524406 KTD524405:KTD524406 KJH524405:KJH524406 JZL524405:JZL524406 JPP524405:JPP524406 JFT524405:JFT524406 IVX524405:IVX524406 IMB524405:IMB524406 ICF524405:ICF524406 HSJ524405:HSJ524406 HIN524405:HIN524406 GYR524405:GYR524406 GOV524405:GOV524406 GEZ524405:GEZ524406 FVD524405:FVD524406 FLH524405:FLH524406 FBL524405:FBL524406 ERP524405:ERP524406 EHT524405:EHT524406 DXX524405:DXX524406 DOB524405:DOB524406 DEF524405:DEF524406 CUJ524405:CUJ524406 CKN524405:CKN524406 CAR524405:CAR524406 BQV524405:BQV524406 BGZ524405:BGZ524406 AXD524405:AXD524406 ANH524405:ANH524406 ADL524405:ADL524406 TP524405:TP524406 JT524405:JT524406 V524405:V524406 WWF458869:WWF458870 WMJ458869:WMJ458870 WCN458869:WCN458870 VSR458869:VSR458870 VIV458869:VIV458870 UYZ458869:UYZ458870 UPD458869:UPD458870 UFH458869:UFH458870 TVL458869:TVL458870 TLP458869:TLP458870 TBT458869:TBT458870 SRX458869:SRX458870 SIB458869:SIB458870 RYF458869:RYF458870 ROJ458869:ROJ458870 REN458869:REN458870 QUR458869:QUR458870 QKV458869:QKV458870 QAZ458869:QAZ458870 PRD458869:PRD458870 PHH458869:PHH458870 OXL458869:OXL458870 ONP458869:ONP458870 ODT458869:ODT458870 NTX458869:NTX458870 NKB458869:NKB458870 NAF458869:NAF458870 MQJ458869:MQJ458870 MGN458869:MGN458870 LWR458869:LWR458870 LMV458869:LMV458870 LCZ458869:LCZ458870 KTD458869:KTD458870 KJH458869:KJH458870 JZL458869:JZL458870 JPP458869:JPP458870 JFT458869:JFT458870 IVX458869:IVX458870 IMB458869:IMB458870 ICF458869:ICF458870 HSJ458869:HSJ458870 HIN458869:HIN458870 GYR458869:GYR458870 GOV458869:GOV458870 GEZ458869:GEZ458870 FVD458869:FVD458870 FLH458869:FLH458870 FBL458869:FBL458870 ERP458869:ERP458870 EHT458869:EHT458870 DXX458869:DXX458870 DOB458869:DOB458870 DEF458869:DEF458870 CUJ458869:CUJ458870 CKN458869:CKN458870 CAR458869:CAR458870 BQV458869:BQV458870 BGZ458869:BGZ458870 AXD458869:AXD458870 ANH458869:ANH458870 ADL458869:ADL458870 TP458869:TP458870 JT458869:JT458870 V458869:V458870 WWF393333:WWF393334 WMJ393333:WMJ393334 WCN393333:WCN393334 VSR393333:VSR393334 VIV393333:VIV393334 UYZ393333:UYZ393334 UPD393333:UPD393334 UFH393333:UFH393334 TVL393333:TVL393334 TLP393333:TLP393334 TBT393333:TBT393334 SRX393333:SRX393334 SIB393333:SIB393334 RYF393333:RYF393334 ROJ393333:ROJ393334 REN393333:REN393334 QUR393333:QUR393334 QKV393333:QKV393334 QAZ393333:QAZ393334 PRD393333:PRD393334 PHH393333:PHH393334 OXL393333:OXL393334 ONP393333:ONP393334 ODT393333:ODT393334 NTX393333:NTX393334 NKB393333:NKB393334 NAF393333:NAF393334 MQJ393333:MQJ393334 MGN393333:MGN393334 LWR393333:LWR393334 LMV393333:LMV393334 LCZ393333:LCZ393334 KTD393333:KTD393334 KJH393333:KJH393334 JZL393333:JZL393334 JPP393333:JPP393334 JFT393333:JFT393334 IVX393333:IVX393334 IMB393333:IMB393334 ICF393333:ICF393334 HSJ393333:HSJ393334 HIN393333:HIN393334 GYR393333:GYR393334 GOV393333:GOV393334 GEZ393333:GEZ393334 FVD393333:FVD393334 FLH393333:FLH393334 FBL393333:FBL393334 ERP393333:ERP393334 EHT393333:EHT393334 DXX393333:DXX393334 DOB393333:DOB393334 DEF393333:DEF393334 CUJ393333:CUJ393334 CKN393333:CKN393334 CAR393333:CAR393334 BQV393333:BQV393334 BGZ393333:BGZ393334 AXD393333:AXD393334 ANH393333:ANH393334 ADL393333:ADL393334 TP393333:TP393334 JT393333:JT393334 V393333:V393334 WWF327797:WWF327798 WMJ327797:WMJ327798 WCN327797:WCN327798 VSR327797:VSR327798 VIV327797:VIV327798 UYZ327797:UYZ327798 UPD327797:UPD327798 UFH327797:UFH327798 TVL327797:TVL327798 TLP327797:TLP327798 TBT327797:TBT327798 SRX327797:SRX327798 SIB327797:SIB327798 RYF327797:RYF327798 ROJ327797:ROJ327798 REN327797:REN327798 QUR327797:QUR327798 QKV327797:QKV327798 QAZ327797:QAZ327798 PRD327797:PRD327798 PHH327797:PHH327798 OXL327797:OXL327798 ONP327797:ONP327798 ODT327797:ODT327798 NTX327797:NTX327798 NKB327797:NKB327798 NAF327797:NAF327798 MQJ327797:MQJ327798 MGN327797:MGN327798 LWR327797:LWR327798 LMV327797:LMV327798 LCZ327797:LCZ327798 KTD327797:KTD327798 KJH327797:KJH327798 JZL327797:JZL327798 JPP327797:JPP327798 JFT327797:JFT327798 IVX327797:IVX327798 IMB327797:IMB327798 ICF327797:ICF327798 HSJ327797:HSJ327798 HIN327797:HIN327798 GYR327797:GYR327798 GOV327797:GOV327798 GEZ327797:GEZ327798 FVD327797:FVD327798 FLH327797:FLH327798 FBL327797:FBL327798 ERP327797:ERP327798 EHT327797:EHT327798 DXX327797:DXX327798 DOB327797:DOB327798 DEF327797:DEF327798 CUJ327797:CUJ327798 CKN327797:CKN327798 CAR327797:CAR327798 BQV327797:BQV327798 BGZ327797:BGZ327798 AXD327797:AXD327798 ANH327797:ANH327798 ADL327797:ADL327798 TP327797:TP327798 JT327797:JT327798 V327797:V327798 WWF262261:WWF262262 WMJ262261:WMJ262262 WCN262261:WCN262262 VSR262261:VSR262262 VIV262261:VIV262262 UYZ262261:UYZ262262 UPD262261:UPD262262 UFH262261:UFH262262 TVL262261:TVL262262 TLP262261:TLP262262 TBT262261:TBT262262 SRX262261:SRX262262 SIB262261:SIB262262 RYF262261:RYF262262 ROJ262261:ROJ262262 REN262261:REN262262 QUR262261:QUR262262 QKV262261:QKV262262 QAZ262261:QAZ262262 PRD262261:PRD262262 PHH262261:PHH262262 OXL262261:OXL262262 ONP262261:ONP262262 ODT262261:ODT262262 NTX262261:NTX262262 NKB262261:NKB262262 NAF262261:NAF262262 MQJ262261:MQJ262262 MGN262261:MGN262262 LWR262261:LWR262262 LMV262261:LMV262262 LCZ262261:LCZ262262 KTD262261:KTD262262 KJH262261:KJH262262 JZL262261:JZL262262 JPP262261:JPP262262 JFT262261:JFT262262 IVX262261:IVX262262 IMB262261:IMB262262 ICF262261:ICF262262 HSJ262261:HSJ262262 HIN262261:HIN262262 GYR262261:GYR262262 GOV262261:GOV262262 GEZ262261:GEZ262262 FVD262261:FVD262262 FLH262261:FLH262262 FBL262261:FBL262262 ERP262261:ERP262262 EHT262261:EHT262262 DXX262261:DXX262262 DOB262261:DOB262262 DEF262261:DEF262262 CUJ262261:CUJ262262 CKN262261:CKN262262 CAR262261:CAR262262 BQV262261:BQV262262 BGZ262261:BGZ262262 AXD262261:AXD262262 ANH262261:ANH262262 ADL262261:ADL262262 TP262261:TP262262 JT262261:JT262262 V262261:V262262 WWF196725:WWF196726 WMJ196725:WMJ196726 WCN196725:WCN196726 VSR196725:VSR196726 VIV196725:VIV196726 UYZ196725:UYZ196726 UPD196725:UPD196726 UFH196725:UFH196726 TVL196725:TVL196726 TLP196725:TLP196726 TBT196725:TBT196726 SRX196725:SRX196726 SIB196725:SIB196726 RYF196725:RYF196726 ROJ196725:ROJ196726 REN196725:REN196726 QUR196725:QUR196726 QKV196725:QKV196726 QAZ196725:QAZ196726 PRD196725:PRD196726 PHH196725:PHH196726 OXL196725:OXL196726 ONP196725:ONP196726 ODT196725:ODT196726 NTX196725:NTX196726 NKB196725:NKB196726 NAF196725:NAF196726 MQJ196725:MQJ196726 MGN196725:MGN196726 LWR196725:LWR196726 LMV196725:LMV196726 LCZ196725:LCZ196726 KTD196725:KTD196726 KJH196725:KJH196726 JZL196725:JZL196726 JPP196725:JPP196726 JFT196725:JFT196726 IVX196725:IVX196726 IMB196725:IMB196726 ICF196725:ICF196726 HSJ196725:HSJ196726 HIN196725:HIN196726 GYR196725:GYR196726 GOV196725:GOV196726 GEZ196725:GEZ196726 FVD196725:FVD196726 FLH196725:FLH196726 FBL196725:FBL196726 ERP196725:ERP196726 EHT196725:EHT196726 DXX196725:DXX196726 DOB196725:DOB196726 DEF196725:DEF196726 CUJ196725:CUJ196726 CKN196725:CKN196726 CAR196725:CAR196726 BQV196725:BQV196726 BGZ196725:BGZ196726 AXD196725:AXD196726 ANH196725:ANH196726 ADL196725:ADL196726 TP196725:TP196726 JT196725:JT196726 V196725:V196726 WWF131189:WWF131190 WMJ131189:WMJ131190 WCN131189:WCN131190 VSR131189:VSR131190 VIV131189:VIV131190 UYZ131189:UYZ131190 UPD131189:UPD131190 UFH131189:UFH131190 TVL131189:TVL131190 TLP131189:TLP131190 TBT131189:TBT131190 SRX131189:SRX131190 SIB131189:SIB131190 RYF131189:RYF131190 ROJ131189:ROJ131190 REN131189:REN131190 QUR131189:QUR131190 QKV131189:QKV131190 QAZ131189:QAZ131190 PRD131189:PRD131190 PHH131189:PHH131190 OXL131189:OXL131190 ONP131189:ONP131190 ODT131189:ODT131190 NTX131189:NTX131190 NKB131189:NKB131190 NAF131189:NAF131190 MQJ131189:MQJ131190 MGN131189:MGN131190 LWR131189:LWR131190 LMV131189:LMV131190 LCZ131189:LCZ131190 KTD131189:KTD131190 KJH131189:KJH131190 JZL131189:JZL131190 JPP131189:JPP131190 JFT131189:JFT131190 IVX131189:IVX131190 IMB131189:IMB131190 ICF131189:ICF131190 HSJ131189:HSJ131190 HIN131189:HIN131190 GYR131189:GYR131190 GOV131189:GOV131190 GEZ131189:GEZ131190 FVD131189:FVD131190 FLH131189:FLH131190 FBL131189:FBL131190 ERP131189:ERP131190 EHT131189:EHT131190 DXX131189:DXX131190 DOB131189:DOB131190 DEF131189:DEF131190 CUJ131189:CUJ131190 CKN131189:CKN131190 CAR131189:CAR131190 BQV131189:BQV131190 BGZ131189:BGZ131190 AXD131189:AXD131190 ANH131189:ANH131190 ADL131189:ADL131190 TP131189:TP131190 JT131189:JT131190 V131189:V131190 WWF65653:WWF65654 WMJ65653:WMJ65654 WCN65653:WCN65654 VSR65653:VSR65654 VIV65653:VIV65654 UYZ65653:UYZ65654 UPD65653:UPD65654 UFH65653:UFH65654 TVL65653:TVL65654 TLP65653:TLP65654 TBT65653:TBT65654 SRX65653:SRX65654 SIB65653:SIB65654 RYF65653:RYF65654 ROJ65653:ROJ65654 REN65653:REN65654 QUR65653:QUR65654 QKV65653:QKV65654 QAZ65653:QAZ65654 PRD65653:PRD65654 PHH65653:PHH65654 OXL65653:OXL65654 ONP65653:ONP65654 ODT65653:ODT65654 NTX65653:NTX65654 NKB65653:NKB65654 NAF65653:NAF65654 MQJ65653:MQJ65654 MGN65653:MGN65654 LWR65653:LWR65654 LMV65653:LMV65654 LCZ65653:LCZ65654 KTD65653:KTD65654 KJH65653:KJH65654 JZL65653:JZL65654 JPP65653:JPP65654 JFT65653:JFT65654 IVX65653:IVX65654 IMB65653:IMB65654 ICF65653:ICF65654 HSJ65653:HSJ65654 HIN65653:HIN65654 GYR65653:GYR65654 GOV65653:GOV65654 GEZ65653:GEZ65654 FVD65653:FVD65654 FLH65653:FLH65654 FBL65653:FBL65654 ERP65653:ERP65654 EHT65653:EHT65654 DXX65653:DXX65654 DOB65653:DOB65654 DEF65653:DEF65654 CUJ65653:CUJ65654 CKN65653:CKN65654 CAR65653:CAR65654 BQV65653:BQV65654 BGZ65653:BGZ65654 AXD65653:AXD65654 ANH65653:ANH65654 ADL65653:ADL65654 TP65653:TP65654 JT65653:JT65654 V65653:V65654" xr:uid="{00000000-0002-0000-0400-000002000000}">
      <formula1>$M$154:$M$157</formula1>
    </dataValidation>
    <dataValidation type="whole" allowBlank="1" showInputMessage="1" showErrorMessage="1" error="SOMENTE NÚMEROS INTEIROS ATÉ 7 (SETE) DÍGITOS" sqref="Y65652:AC65652 JW65652:KA65652 TS65652:TW65652 ADO65652:ADS65652 ANK65652:ANO65652 AXG65652:AXK65652 BHC65652:BHG65652 BQY65652:BRC65652 CAU65652:CAY65652 CKQ65652:CKU65652 CUM65652:CUQ65652 DEI65652:DEM65652 DOE65652:DOI65652 DYA65652:DYE65652 EHW65652:EIA65652 ERS65652:ERW65652 FBO65652:FBS65652 FLK65652:FLO65652 FVG65652:FVK65652 GFC65652:GFG65652 GOY65652:GPC65652 GYU65652:GYY65652 HIQ65652:HIU65652 HSM65652:HSQ65652 ICI65652:ICM65652 IME65652:IMI65652 IWA65652:IWE65652 JFW65652:JGA65652 JPS65652:JPW65652 JZO65652:JZS65652 KJK65652:KJO65652 KTG65652:KTK65652 LDC65652:LDG65652 LMY65652:LNC65652 LWU65652:LWY65652 MGQ65652:MGU65652 MQM65652:MQQ65652 NAI65652:NAM65652 NKE65652:NKI65652 NUA65652:NUE65652 ODW65652:OEA65652 ONS65652:ONW65652 OXO65652:OXS65652 PHK65652:PHO65652 PRG65652:PRK65652 QBC65652:QBG65652 QKY65652:QLC65652 QUU65652:QUY65652 REQ65652:REU65652 ROM65652:ROQ65652 RYI65652:RYM65652 SIE65652:SII65652 SSA65652:SSE65652 TBW65652:TCA65652 TLS65652:TLW65652 TVO65652:TVS65652 UFK65652:UFO65652 UPG65652:UPK65652 UZC65652:UZG65652 VIY65652:VJC65652 VSU65652:VSY65652 WCQ65652:WCU65652 WMM65652:WMQ65652 WWI65652:WWM65652 Y131188:AC131188 JW131188:KA131188 TS131188:TW131188 ADO131188:ADS131188 ANK131188:ANO131188 AXG131188:AXK131188 BHC131188:BHG131188 BQY131188:BRC131188 CAU131188:CAY131188 CKQ131188:CKU131188 CUM131188:CUQ131188 DEI131188:DEM131188 DOE131188:DOI131188 DYA131188:DYE131188 EHW131188:EIA131188 ERS131188:ERW131188 FBO131188:FBS131188 FLK131188:FLO131188 FVG131188:FVK131188 GFC131188:GFG131188 GOY131188:GPC131188 GYU131188:GYY131188 HIQ131188:HIU131188 HSM131188:HSQ131188 ICI131188:ICM131188 IME131188:IMI131188 IWA131188:IWE131188 JFW131188:JGA131188 JPS131188:JPW131188 JZO131188:JZS131188 KJK131188:KJO131188 KTG131188:KTK131188 LDC131188:LDG131188 LMY131188:LNC131188 LWU131188:LWY131188 MGQ131188:MGU131188 MQM131188:MQQ131188 NAI131188:NAM131188 NKE131188:NKI131188 NUA131188:NUE131188 ODW131188:OEA131188 ONS131188:ONW131188 OXO131188:OXS131188 PHK131188:PHO131188 PRG131188:PRK131188 QBC131188:QBG131188 QKY131188:QLC131188 QUU131188:QUY131188 REQ131188:REU131188 ROM131188:ROQ131188 RYI131188:RYM131188 SIE131188:SII131188 SSA131188:SSE131188 TBW131188:TCA131188 TLS131188:TLW131188 TVO131188:TVS131188 UFK131188:UFO131188 UPG131188:UPK131188 UZC131188:UZG131188 VIY131188:VJC131188 VSU131188:VSY131188 WCQ131188:WCU131188 WMM131188:WMQ131188 WWI131188:WWM131188 Y196724:AC196724 JW196724:KA196724 TS196724:TW196724 ADO196724:ADS196724 ANK196724:ANO196724 AXG196724:AXK196724 BHC196724:BHG196724 BQY196724:BRC196724 CAU196724:CAY196724 CKQ196724:CKU196724 CUM196724:CUQ196724 DEI196724:DEM196724 DOE196724:DOI196724 DYA196724:DYE196724 EHW196724:EIA196724 ERS196724:ERW196724 FBO196724:FBS196724 FLK196724:FLO196724 FVG196724:FVK196724 GFC196724:GFG196724 GOY196724:GPC196724 GYU196724:GYY196724 HIQ196724:HIU196724 HSM196724:HSQ196724 ICI196724:ICM196724 IME196724:IMI196724 IWA196724:IWE196724 JFW196724:JGA196724 JPS196724:JPW196724 JZO196724:JZS196724 KJK196724:KJO196724 KTG196724:KTK196724 LDC196724:LDG196724 LMY196724:LNC196724 LWU196724:LWY196724 MGQ196724:MGU196724 MQM196724:MQQ196724 NAI196724:NAM196724 NKE196724:NKI196724 NUA196724:NUE196724 ODW196724:OEA196724 ONS196724:ONW196724 OXO196724:OXS196724 PHK196724:PHO196724 PRG196724:PRK196724 QBC196724:QBG196724 QKY196724:QLC196724 QUU196724:QUY196724 REQ196724:REU196724 ROM196724:ROQ196724 RYI196724:RYM196724 SIE196724:SII196724 SSA196724:SSE196724 TBW196724:TCA196724 TLS196724:TLW196724 TVO196724:TVS196724 UFK196724:UFO196724 UPG196724:UPK196724 UZC196724:UZG196724 VIY196724:VJC196724 VSU196724:VSY196724 WCQ196724:WCU196724 WMM196724:WMQ196724 WWI196724:WWM196724 Y262260:AC262260 JW262260:KA262260 TS262260:TW262260 ADO262260:ADS262260 ANK262260:ANO262260 AXG262260:AXK262260 BHC262260:BHG262260 BQY262260:BRC262260 CAU262260:CAY262260 CKQ262260:CKU262260 CUM262260:CUQ262260 DEI262260:DEM262260 DOE262260:DOI262260 DYA262260:DYE262260 EHW262260:EIA262260 ERS262260:ERW262260 FBO262260:FBS262260 FLK262260:FLO262260 FVG262260:FVK262260 GFC262260:GFG262260 GOY262260:GPC262260 GYU262260:GYY262260 HIQ262260:HIU262260 HSM262260:HSQ262260 ICI262260:ICM262260 IME262260:IMI262260 IWA262260:IWE262260 JFW262260:JGA262260 JPS262260:JPW262260 JZO262260:JZS262260 KJK262260:KJO262260 KTG262260:KTK262260 LDC262260:LDG262260 LMY262260:LNC262260 LWU262260:LWY262260 MGQ262260:MGU262260 MQM262260:MQQ262260 NAI262260:NAM262260 NKE262260:NKI262260 NUA262260:NUE262260 ODW262260:OEA262260 ONS262260:ONW262260 OXO262260:OXS262260 PHK262260:PHO262260 PRG262260:PRK262260 QBC262260:QBG262260 QKY262260:QLC262260 QUU262260:QUY262260 REQ262260:REU262260 ROM262260:ROQ262260 RYI262260:RYM262260 SIE262260:SII262260 SSA262260:SSE262260 TBW262260:TCA262260 TLS262260:TLW262260 TVO262260:TVS262260 UFK262260:UFO262260 UPG262260:UPK262260 UZC262260:UZG262260 VIY262260:VJC262260 VSU262260:VSY262260 WCQ262260:WCU262260 WMM262260:WMQ262260 WWI262260:WWM262260 Y327796:AC327796 JW327796:KA327796 TS327796:TW327796 ADO327796:ADS327796 ANK327796:ANO327796 AXG327796:AXK327796 BHC327796:BHG327796 BQY327796:BRC327796 CAU327796:CAY327796 CKQ327796:CKU327796 CUM327796:CUQ327796 DEI327796:DEM327796 DOE327796:DOI327796 DYA327796:DYE327796 EHW327796:EIA327796 ERS327796:ERW327796 FBO327796:FBS327796 FLK327796:FLO327796 FVG327796:FVK327796 GFC327796:GFG327796 GOY327796:GPC327796 GYU327796:GYY327796 HIQ327796:HIU327796 HSM327796:HSQ327796 ICI327796:ICM327796 IME327796:IMI327796 IWA327796:IWE327796 JFW327796:JGA327796 JPS327796:JPW327796 JZO327796:JZS327796 KJK327796:KJO327796 KTG327796:KTK327796 LDC327796:LDG327796 LMY327796:LNC327796 LWU327796:LWY327796 MGQ327796:MGU327796 MQM327796:MQQ327796 NAI327796:NAM327796 NKE327796:NKI327796 NUA327796:NUE327796 ODW327796:OEA327796 ONS327796:ONW327796 OXO327796:OXS327796 PHK327796:PHO327796 PRG327796:PRK327796 QBC327796:QBG327796 QKY327796:QLC327796 QUU327796:QUY327796 REQ327796:REU327796 ROM327796:ROQ327796 RYI327796:RYM327796 SIE327796:SII327796 SSA327796:SSE327796 TBW327796:TCA327796 TLS327796:TLW327796 TVO327796:TVS327796 UFK327796:UFO327796 UPG327796:UPK327796 UZC327796:UZG327796 VIY327796:VJC327796 VSU327796:VSY327796 WCQ327796:WCU327796 WMM327796:WMQ327796 WWI327796:WWM327796 Y393332:AC393332 JW393332:KA393332 TS393332:TW393332 ADO393332:ADS393332 ANK393332:ANO393332 AXG393332:AXK393332 BHC393332:BHG393332 BQY393332:BRC393332 CAU393332:CAY393332 CKQ393332:CKU393332 CUM393332:CUQ393332 DEI393332:DEM393332 DOE393332:DOI393332 DYA393332:DYE393332 EHW393332:EIA393332 ERS393332:ERW393332 FBO393332:FBS393332 FLK393332:FLO393332 FVG393332:FVK393332 GFC393332:GFG393332 GOY393332:GPC393332 GYU393332:GYY393332 HIQ393332:HIU393332 HSM393332:HSQ393332 ICI393332:ICM393332 IME393332:IMI393332 IWA393332:IWE393332 JFW393332:JGA393332 JPS393332:JPW393332 JZO393332:JZS393332 KJK393332:KJO393332 KTG393332:KTK393332 LDC393332:LDG393332 LMY393332:LNC393332 LWU393332:LWY393332 MGQ393332:MGU393332 MQM393332:MQQ393332 NAI393332:NAM393332 NKE393332:NKI393332 NUA393332:NUE393332 ODW393332:OEA393332 ONS393332:ONW393332 OXO393332:OXS393332 PHK393332:PHO393332 PRG393332:PRK393332 QBC393332:QBG393332 QKY393332:QLC393332 QUU393332:QUY393332 REQ393332:REU393332 ROM393332:ROQ393332 RYI393332:RYM393332 SIE393332:SII393332 SSA393332:SSE393332 TBW393332:TCA393332 TLS393332:TLW393332 TVO393332:TVS393332 UFK393332:UFO393332 UPG393332:UPK393332 UZC393332:UZG393332 VIY393332:VJC393332 VSU393332:VSY393332 WCQ393332:WCU393332 WMM393332:WMQ393332 WWI393332:WWM393332 Y458868:AC458868 JW458868:KA458868 TS458868:TW458868 ADO458868:ADS458868 ANK458868:ANO458868 AXG458868:AXK458868 BHC458868:BHG458868 BQY458868:BRC458868 CAU458868:CAY458868 CKQ458868:CKU458868 CUM458868:CUQ458868 DEI458868:DEM458868 DOE458868:DOI458868 DYA458868:DYE458868 EHW458868:EIA458868 ERS458868:ERW458868 FBO458868:FBS458868 FLK458868:FLO458868 FVG458868:FVK458868 GFC458868:GFG458868 GOY458868:GPC458868 GYU458868:GYY458868 HIQ458868:HIU458868 HSM458868:HSQ458868 ICI458868:ICM458868 IME458868:IMI458868 IWA458868:IWE458868 JFW458868:JGA458868 JPS458868:JPW458868 JZO458868:JZS458868 KJK458868:KJO458868 KTG458868:KTK458868 LDC458868:LDG458868 LMY458868:LNC458868 LWU458868:LWY458868 MGQ458868:MGU458868 MQM458868:MQQ458868 NAI458868:NAM458868 NKE458868:NKI458868 NUA458868:NUE458868 ODW458868:OEA458868 ONS458868:ONW458868 OXO458868:OXS458868 PHK458868:PHO458868 PRG458868:PRK458868 QBC458868:QBG458868 QKY458868:QLC458868 QUU458868:QUY458868 REQ458868:REU458868 ROM458868:ROQ458868 RYI458868:RYM458868 SIE458868:SII458868 SSA458868:SSE458868 TBW458868:TCA458868 TLS458868:TLW458868 TVO458868:TVS458868 UFK458868:UFO458868 UPG458868:UPK458868 UZC458868:UZG458868 VIY458868:VJC458868 VSU458868:VSY458868 WCQ458868:WCU458868 WMM458868:WMQ458868 WWI458868:WWM458868 Y524404:AC524404 JW524404:KA524404 TS524404:TW524404 ADO524404:ADS524404 ANK524404:ANO524404 AXG524404:AXK524404 BHC524404:BHG524404 BQY524404:BRC524404 CAU524404:CAY524404 CKQ524404:CKU524404 CUM524404:CUQ524404 DEI524404:DEM524404 DOE524404:DOI524404 DYA524404:DYE524404 EHW524404:EIA524404 ERS524404:ERW524404 FBO524404:FBS524404 FLK524404:FLO524404 FVG524404:FVK524404 GFC524404:GFG524404 GOY524404:GPC524404 GYU524404:GYY524404 HIQ524404:HIU524404 HSM524404:HSQ524404 ICI524404:ICM524404 IME524404:IMI524404 IWA524404:IWE524404 JFW524404:JGA524404 JPS524404:JPW524404 JZO524404:JZS524404 KJK524404:KJO524404 KTG524404:KTK524404 LDC524404:LDG524404 LMY524404:LNC524404 LWU524404:LWY524404 MGQ524404:MGU524404 MQM524404:MQQ524404 NAI524404:NAM524404 NKE524404:NKI524404 NUA524404:NUE524404 ODW524404:OEA524404 ONS524404:ONW524404 OXO524404:OXS524404 PHK524404:PHO524404 PRG524404:PRK524404 QBC524404:QBG524404 QKY524404:QLC524404 QUU524404:QUY524404 REQ524404:REU524404 ROM524404:ROQ524404 RYI524404:RYM524404 SIE524404:SII524404 SSA524404:SSE524404 TBW524404:TCA524404 TLS524404:TLW524404 TVO524404:TVS524404 UFK524404:UFO524404 UPG524404:UPK524404 UZC524404:UZG524404 VIY524404:VJC524404 VSU524404:VSY524404 WCQ524404:WCU524404 WMM524404:WMQ524404 WWI524404:WWM524404 Y589940:AC589940 JW589940:KA589940 TS589940:TW589940 ADO589940:ADS589940 ANK589940:ANO589940 AXG589940:AXK589940 BHC589940:BHG589940 BQY589940:BRC589940 CAU589940:CAY589940 CKQ589940:CKU589940 CUM589940:CUQ589940 DEI589940:DEM589940 DOE589940:DOI589940 DYA589940:DYE589940 EHW589940:EIA589940 ERS589940:ERW589940 FBO589940:FBS589940 FLK589940:FLO589940 FVG589940:FVK589940 GFC589940:GFG589940 GOY589940:GPC589940 GYU589940:GYY589940 HIQ589940:HIU589940 HSM589940:HSQ589940 ICI589940:ICM589940 IME589940:IMI589940 IWA589940:IWE589940 JFW589940:JGA589940 JPS589940:JPW589940 JZO589940:JZS589940 KJK589940:KJO589940 KTG589940:KTK589940 LDC589940:LDG589940 LMY589940:LNC589940 LWU589940:LWY589940 MGQ589940:MGU589940 MQM589940:MQQ589940 NAI589940:NAM589940 NKE589940:NKI589940 NUA589940:NUE589940 ODW589940:OEA589940 ONS589940:ONW589940 OXO589940:OXS589940 PHK589940:PHO589940 PRG589940:PRK589940 QBC589940:QBG589940 QKY589940:QLC589940 QUU589940:QUY589940 REQ589940:REU589940 ROM589940:ROQ589940 RYI589940:RYM589940 SIE589940:SII589940 SSA589940:SSE589940 TBW589940:TCA589940 TLS589940:TLW589940 TVO589940:TVS589940 UFK589940:UFO589940 UPG589940:UPK589940 UZC589940:UZG589940 VIY589940:VJC589940 VSU589940:VSY589940 WCQ589940:WCU589940 WMM589940:WMQ589940 WWI589940:WWM589940 Y655476:AC655476 JW655476:KA655476 TS655476:TW655476 ADO655476:ADS655476 ANK655476:ANO655476 AXG655476:AXK655476 BHC655476:BHG655476 BQY655476:BRC655476 CAU655476:CAY655476 CKQ655476:CKU655476 CUM655476:CUQ655476 DEI655476:DEM655476 DOE655476:DOI655476 DYA655476:DYE655476 EHW655476:EIA655476 ERS655476:ERW655476 FBO655476:FBS655476 FLK655476:FLO655476 FVG655476:FVK655476 GFC655476:GFG655476 GOY655476:GPC655476 GYU655476:GYY655476 HIQ655476:HIU655476 HSM655476:HSQ655476 ICI655476:ICM655476 IME655476:IMI655476 IWA655476:IWE655476 JFW655476:JGA655476 JPS655476:JPW655476 JZO655476:JZS655476 KJK655476:KJO655476 KTG655476:KTK655476 LDC655476:LDG655476 LMY655476:LNC655476 LWU655476:LWY655476 MGQ655476:MGU655476 MQM655476:MQQ655476 NAI655476:NAM655476 NKE655476:NKI655476 NUA655476:NUE655476 ODW655476:OEA655476 ONS655476:ONW655476 OXO655476:OXS655476 PHK655476:PHO655476 PRG655476:PRK655476 QBC655476:QBG655476 QKY655476:QLC655476 QUU655476:QUY655476 REQ655476:REU655476 ROM655476:ROQ655476 RYI655476:RYM655476 SIE655476:SII655476 SSA655476:SSE655476 TBW655476:TCA655476 TLS655476:TLW655476 TVO655476:TVS655476 UFK655476:UFO655476 UPG655476:UPK655476 UZC655476:UZG655476 VIY655476:VJC655476 VSU655476:VSY655476 WCQ655476:WCU655476 WMM655476:WMQ655476 WWI655476:WWM655476 Y721012:AC721012 JW721012:KA721012 TS721012:TW721012 ADO721012:ADS721012 ANK721012:ANO721012 AXG721012:AXK721012 BHC721012:BHG721012 BQY721012:BRC721012 CAU721012:CAY721012 CKQ721012:CKU721012 CUM721012:CUQ721012 DEI721012:DEM721012 DOE721012:DOI721012 DYA721012:DYE721012 EHW721012:EIA721012 ERS721012:ERW721012 FBO721012:FBS721012 FLK721012:FLO721012 FVG721012:FVK721012 GFC721012:GFG721012 GOY721012:GPC721012 GYU721012:GYY721012 HIQ721012:HIU721012 HSM721012:HSQ721012 ICI721012:ICM721012 IME721012:IMI721012 IWA721012:IWE721012 JFW721012:JGA721012 JPS721012:JPW721012 JZO721012:JZS721012 KJK721012:KJO721012 KTG721012:KTK721012 LDC721012:LDG721012 LMY721012:LNC721012 LWU721012:LWY721012 MGQ721012:MGU721012 MQM721012:MQQ721012 NAI721012:NAM721012 NKE721012:NKI721012 NUA721012:NUE721012 ODW721012:OEA721012 ONS721012:ONW721012 OXO721012:OXS721012 PHK721012:PHO721012 PRG721012:PRK721012 QBC721012:QBG721012 QKY721012:QLC721012 QUU721012:QUY721012 REQ721012:REU721012 ROM721012:ROQ721012 RYI721012:RYM721012 SIE721012:SII721012 SSA721012:SSE721012 TBW721012:TCA721012 TLS721012:TLW721012 TVO721012:TVS721012 UFK721012:UFO721012 UPG721012:UPK721012 UZC721012:UZG721012 VIY721012:VJC721012 VSU721012:VSY721012 WCQ721012:WCU721012 WMM721012:WMQ721012 WWI721012:WWM721012 Y786548:AC786548 JW786548:KA786548 TS786548:TW786548 ADO786548:ADS786548 ANK786548:ANO786548 AXG786548:AXK786548 BHC786548:BHG786548 BQY786548:BRC786548 CAU786548:CAY786548 CKQ786548:CKU786548 CUM786548:CUQ786548 DEI786548:DEM786548 DOE786548:DOI786548 DYA786548:DYE786548 EHW786548:EIA786548 ERS786548:ERW786548 FBO786548:FBS786548 FLK786548:FLO786548 FVG786548:FVK786548 GFC786548:GFG786548 GOY786548:GPC786548 GYU786548:GYY786548 HIQ786548:HIU786548 HSM786548:HSQ786548 ICI786548:ICM786548 IME786548:IMI786548 IWA786548:IWE786548 JFW786548:JGA786548 JPS786548:JPW786548 JZO786548:JZS786548 KJK786548:KJO786548 KTG786548:KTK786548 LDC786548:LDG786548 LMY786548:LNC786548 LWU786548:LWY786548 MGQ786548:MGU786548 MQM786548:MQQ786548 NAI786548:NAM786548 NKE786548:NKI786548 NUA786548:NUE786548 ODW786548:OEA786548 ONS786548:ONW786548 OXO786548:OXS786548 PHK786548:PHO786548 PRG786548:PRK786548 QBC786548:QBG786548 QKY786548:QLC786548 QUU786548:QUY786548 REQ786548:REU786548 ROM786548:ROQ786548 RYI786548:RYM786548 SIE786548:SII786548 SSA786548:SSE786548 TBW786548:TCA786548 TLS786548:TLW786548 TVO786548:TVS786548 UFK786548:UFO786548 UPG786548:UPK786548 UZC786548:UZG786548 VIY786548:VJC786548 VSU786548:VSY786548 WCQ786548:WCU786548 WMM786548:WMQ786548 WWI786548:WWM786548 Y852084:AC852084 JW852084:KA852084 TS852084:TW852084 ADO852084:ADS852084 ANK852084:ANO852084 AXG852084:AXK852084 BHC852084:BHG852084 BQY852084:BRC852084 CAU852084:CAY852084 CKQ852084:CKU852084 CUM852084:CUQ852084 DEI852084:DEM852084 DOE852084:DOI852084 DYA852084:DYE852084 EHW852084:EIA852084 ERS852084:ERW852084 FBO852084:FBS852084 FLK852084:FLO852084 FVG852084:FVK852084 GFC852084:GFG852084 GOY852084:GPC852084 GYU852084:GYY852084 HIQ852084:HIU852084 HSM852084:HSQ852084 ICI852084:ICM852084 IME852084:IMI852084 IWA852084:IWE852084 JFW852084:JGA852084 JPS852084:JPW852084 JZO852084:JZS852084 KJK852084:KJO852084 KTG852084:KTK852084 LDC852084:LDG852084 LMY852084:LNC852084 LWU852084:LWY852084 MGQ852084:MGU852084 MQM852084:MQQ852084 NAI852084:NAM852084 NKE852084:NKI852084 NUA852084:NUE852084 ODW852084:OEA852084 ONS852084:ONW852084 OXO852084:OXS852084 PHK852084:PHO852084 PRG852084:PRK852084 QBC852084:QBG852084 QKY852084:QLC852084 QUU852084:QUY852084 REQ852084:REU852084 ROM852084:ROQ852084 RYI852084:RYM852084 SIE852084:SII852084 SSA852084:SSE852084 TBW852084:TCA852084 TLS852084:TLW852084 TVO852084:TVS852084 UFK852084:UFO852084 UPG852084:UPK852084 UZC852084:UZG852084 VIY852084:VJC852084 VSU852084:VSY852084 WCQ852084:WCU852084 WMM852084:WMQ852084 WWI852084:WWM852084 Y917620:AC917620 JW917620:KA917620 TS917620:TW917620 ADO917620:ADS917620 ANK917620:ANO917620 AXG917620:AXK917620 BHC917620:BHG917620 BQY917620:BRC917620 CAU917620:CAY917620 CKQ917620:CKU917620 CUM917620:CUQ917620 DEI917620:DEM917620 DOE917620:DOI917620 DYA917620:DYE917620 EHW917620:EIA917620 ERS917620:ERW917620 FBO917620:FBS917620 FLK917620:FLO917620 FVG917620:FVK917620 GFC917620:GFG917620 GOY917620:GPC917620 GYU917620:GYY917620 HIQ917620:HIU917620 HSM917620:HSQ917620 ICI917620:ICM917620 IME917620:IMI917620 IWA917620:IWE917620 JFW917620:JGA917620 JPS917620:JPW917620 JZO917620:JZS917620 KJK917620:KJO917620 KTG917620:KTK917620 LDC917620:LDG917620 LMY917620:LNC917620 LWU917620:LWY917620 MGQ917620:MGU917620 MQM917620:MQQ917620 NAI917620:NAM917620 NKE917620:NKI917620 NUA917620:NUE917620 ODW917620:OEA917620 ONS917620:ONW917620 OXO917620:OXS917620 PHK917620:PHO917620 PRG917620:PRK917620 QBC917620:QBG917620 QKY917620:QLC917620 QUU917620:QUY917620 REQ917620:REU917620 ROM917620:ROQ917620 RYI917620:RYM917620 SIE917620:SII917620 SSA917620:SSE917620 TBW917620:TCA917620 TLS917620:TLW917620 TVO917620:TVS917620 UFK917620:UFO917620 UPG917620:UPK917620 UZC917620:UZG917620 VIY917620:VJC917620 VSU917620:VSY917620 WCQ917620:WCU917620 WMM917620:WMQ917620 WWI917620:WWM917620 Y983156:AC983156 JW983156:KA983156 TS983156:TW983156 ADO983156:ADS983156 ANK983156:ANO983156 AXG983156:AXK983156 BHC983156:BHG983156 BQY983156:BRC983156 CAU983156:CAY983156 CKQ983156:CKU983156 CUM983156:CUQ983156 DEI983156:DEM983156 DOE983156:DOI983156 DYA983156:DYE983156 EHW983156:EIA983156 ERS983156:ERW983156 FBO983156:FBS983156 FLK983156:FLO983156 FVG983156:FVK983156 GFC983156:GFG983156 GOY983156:GPC983156 GYU983156:GYY983156 HIQ983156:HIU983156 HSM983156:HSQ983156 ICI983156:ICM983156 IME983156:IMI983156 IWA983156:IWE983156 JFW983156:JGA983156 JPS983156:JPW983156 JZO983156:JZS983156 KJK983156:KJO983156 KTG983156:KTK983156 LDC983156:LDG983156 LMY983156:LNC983156 LWU983156:LWY983156 MGQ983156:MGU983156 MQM983156:MQQ983156 NAI983156:NAM983156 NKE983156:NKI983156 NUA983156:NUE983156 ODW983156:OEA983156 ONS983156:ONW983156 OXO983156:OXS983156 PHK983156:PHO983156 PRG983156:PRK983156 QBC983156:QBG983156 QKY983156:QLC983156 QUU983156:QUY983156 REQ983156:REU983156 ROM983156:ROQ983156 RYI983156:RYM983156 SIE983156:SII983156 SSA983156:SSE983156 TBW983156:TCA983156 TLS983156:TLW983156 TVO983156:TVS983156 UFK983156:UFO983156 UPG983156:UPK983156 UZC983156:UZG983156 VIY983156:VJC983156 VSU983156:VSY983156 WCQ983156:WCU983156 WMM983156:WMQ983156 WWI983156:WWM983156" xr:uid="{00000000-0002-0000-0400-000003000000}">
      <formula1>0</formula1>
      <formula2>9999999</formula2>
    </dataValidation>
    <dataValidation type="whole" allowBlank="1" showInputMessage="1" showErrorMessage="1" error="SOMENTE NUMEROS INTEIROS DE 0 A 59" sqref="J65648:K65648 JH65648:JI65648 TD65648:TE65648 ACZ65648:ADA65648 AMV65648:AMW65648 AWR65648:AWS65648 BGN65648:BGO65648 BQJ65648:BQK65648 CAF65648:CAG65648 CKB65648:CKC65648 CTX65648:CTY65648 DDT65648:DDU65648 DNP65648:DNQ65648 DXL65648:DXM65648 EHH65648:EHI65648 ERD65648:ERE65648 FAZ65648:FBA65648 FKV65648:FKW65648 FUR65648:FUS65648 GEN65648:GEO65648 GOJ65648:GOK65648 GYF65648:GYG65648 HIB65648:HIC65648 HRX65648:HRY65648 IBT65648:IBU65648 ILP65648:ILQ65648 IVL65648:IVM65648 JFH65648:JFI65648 JPD65648:JPE65648 JYZ65648:JZA65648 KIV65648:KIW65648 KSR65648:KSS65648 LCN65648:LCO65648 LMJ65648:LMK65648 LWF65648:LWG65648 MGB65648:MGC65648 MPX65648:MPY65648 MZT65648:MZU65648 NJP65648:NJQ65648 NTL65648:NTM65648 ODH65648:ODI65648 OND65648:ONE65648 OWZ65648:OXA65648 PGV65648:PGW65648 PQR65648:PQS65648 QAN65648:QAO65648 QKJ65648:QKK65648 QUF65648:QUG65648 REB65648:REC65648 RNX65648:RNY65648 RXT65648:RXU65648 SHP65648:SHQ65648 SRL65648:SRM65648 TBH65648:TBI65648 TLD65648:TLE65648 TUZ65648:TVA65648 UEV65648:UEW65648 UOR65648:UOS65648 UYN65648:UYO65648 VIJ65648:VIK65648 VSF65648:VSG65648 WCB65648:WCC65648 WLX65648:WLY65648 WVT65648:WVU65648 J131184:K131184 JH131184:JI131184 TD131184:TE131184 ACZ131184:ADA131184 AMV131184:AMW131184 AWR131184:AWS131184 BGN131184:BGO131184 BQJ131184:BQK131184 CAF131184:CAG131184 CKB131184:CKC131184 CTX131184:CTY131184 DDT131184:DDU131184 DNP131184:DNQ131184 DXL131184:DXM131184 EHH131184:EHI131184 ERD131184:ERE131184 FAZ131184:FBA131184 FKV131184:FKW131184 FUR131184:FUS131184 GEN131184:GEO131184 GOJ131184:GOK131184 GYF131184:GYG131184 HIB131184:HIC131184 HRX131184:HRY131184 IBT131184:IBU131184 ILP131184:ILQ131184 IVL131184:IVM131184 JFH131184:JFI131184 JPD131184:JPE131184 JYZ131184:JZA131184 KIV131184:KIW131184 KSR131184:KSS131184 LCN131184:LCO131184 LMJ131184:LMK131184 LWF131184:LWG131184 MGB131184:MGC131184 MPX131184:MPY131184 MZT131184:MZU131184 NJP131184:NJQ131184 NTL131184:NTM131184 ODH131184:ODI131184 OND131184:ONE131184 OWZ131184:OXA131184 PGV131184:PGW131184 PQR131184:PQS131184 QAN131184:QAO131184 QKJ131184:QKK131184 QUF131184:QUG131184 REB131184:REC131184 RNX131184:RNY131184 RXT131184:RXU131184 SHP131184:SHQ131184 SRL131184:SRM131184 TBH131184:TBI131184 TLD131184:TLE131184 TUZ131184:TVA131184 UEV131184:UEW131184 UOR131184:UOS131184 UYN131184:UYO131184 VIJ131184:VIK131184 VSF131184:VSG131184 WCB131184:WCC131184 WLX131184:WLY131184 WVT131184:WVU131184 J196720:K196720 JH196720:JI196720 TD196720:TE196720 ACZ196720:ADA196720 AMV196720:AMW196720 AWR196720:AWS196720 BGN196720:BGO196720 BQJ196720:BQK196720 CAF196720:CAG196720 CKB196720:CKC196720 CTX196720:CTY196720 DDT196720:DDU196720 DNP196720:DNQ196720 DXL196720:DXM196720 EHH196720:EHI196720 ERD196720:ERE196720 FAZ196720:FBA196720 FKV196720:FKW196720 FUR196720:FUS196720 GEN196720:GEO196720 GOJ196720:GOK196720 GYF196720:GYG196720 HIB196720:HIC196720 HRX196720:HRY196720 IBT196720:IBU196720 ILP196720:ILQ196720 IVL196720:IVM196720 JFH196720:JFI196720 JPD196720:JPE196720 JYZ196720:JZA196720 KIV196720:KIW196720 KSR196720:KSS196720 LCN196720:LCO196720 LMJ196720:LMK196720 LWF196720:LWG196720 MGB196720:MGC196720 MPX196720:MPY196720 MZT196720:MZU196720 NJP196720:NJQ196720 NTL196720:NTM196720 ODH196720:ODI196720 OND196720:ONE196720 OWZ196720:OXA196720 PGV196720:PGW196720 PQR196720:PQS196720 QAN196720:QAO196720 QKJ196720:QKK196720 QUF196720:QUG196720 REB196720:REC196720 RNX196720:RNY196720 RXT196720:RXU196720 SHP196720:SHQ196720 SRL196720:SRM196720 TBH196720:TBI196720 TLD196720:TLE196720 TUZ196720:TVA196720 UEV196720:UEW196720 UOR196720:UOS196720 UYN196720:UYO196720 VIJ196720:VIK196720 VSF196720:VSG196720 WCB196720:WCC196720 WLX196720:WLY196720 WVT196720:WVU196720 J262256:K262256 JH262256:JI262256 TD262256:TE262256 ACZ262256:ADA262256 AMV262256:AMW262256 AWR262256:AWS262256 BGN262256:BGO262256 BQJ262256:BQK262256 CAF262256:CAG262256 CKB262256:CKC262256 CTX262256:CTY262256 DDT262256:DDU262256 DNP262256:DNQ262256 DXL262256:DXM262256 EHH262256:EHI262256 ERD262256:ERE262256 FAZ262256:FBA262256 FKV262256:FKW262256 FUR262256:FUS262256 GEN262256:GEO262256 GOJ262256:GOK262256 GYF262256:GYG262256 HIB262256:HIC262256 HRX262256:HRY262256 IBT262256:IBU262256 ILP262256:ILQ262256 IVL262256:IVM262256 JFH262256:JFI262256 JPD262256:JPE262256 JYZ262256:JZA262256 KIV262256:KIW262256 KSR262256:KSS262256 LCN262256:LCO262256 LMJ262256:LMK262256 LWF262256:LWG262256 MGB262256:MGC262256 MPX262256:MPY262256 MZT262256:MZU262256 NJP262256:NJQ262256 NTL262256:NTM262256 ODH262256:ODI262256 OND262256:ONE262256 OWZ262256:OXA262256 PGV262256:PGW262256 PQR262256:PQS262256 QAN262256:QAO262256 QKJ262256:QKK262256 QUF262256:QUG262256 REB262256:REC262256 RNX262256:RNY262256 RXT262256:RXU262256 SHP262256:SHQ262256 SRL262256:SRM262256 TBH262256:TBI262256 TLD262256:TLE262256 TUZ262256:TVA262256 UEV262256:UEW262256 UOR262256:UOS262256 UYN262256:UYO262256 VIJ262256:VIK262256 VSF262256:VSG262256 WCB262256:WCC262256 WLX262256:WLY262256 WVT262256:WVU262256 J327792:K327792 JH327792:JI327792 TD327792:TE327792 ACZ327792:ADA327792 AMV327792:AMW327792 AWR327792:AWS327792 BGN327792:BGO327792 BQJ327792:BQK327792 CAF327792:CAG327792 CKB327792:CKC327792 CTX327792:CTY327792 DDT327792:DDU327792 DNP327792:DNQ327792 DXL327792:DXM327792 EHH327792:EHI327792 ERD327792:ERE327792 FAZ327792:FBA327792 FKV327792:FKW327792 FUR327792:FUS327792 GEN327792:GEO327792 GOJ327792:GOK327792 GYF327792:GYG327792 HIB327792:HIC327792 HRX327792:HRY327792 IBT327792:IBU327792 ILP327792:ILQ327792 IVL327792:IVM327792 JFH327792:JFI327792 JPD327792:JPE327792 JYZ327792:JZA327792 KIV327792:KIW327792 KSR327792:KSS327792 LCN327792:LCO327792 LMJ327792:LMK327792 LWF327792:LWG327792 MGB327792:MGC327792 MPX327792:MPY327792 MZT327792:MZU327792 NJP327792:NJQ327792 NTL327792:NTM327792 ODH327792:ODI327792 OND327792:ONE327792 OWZ327792:OXA327792 PGV327792:PGW327792 PQR327792:PQS327792 QAN327792:QAO327792 QKJ327792:QKK327792 QUF327792:QUG327792 REB327792:REC327792 RNX327792:RNY327792 RXT327792:RXU327792 SHP327792:SHQ327792 SRL327792:SRM327792 TBH327792:TBI327792 TLD327792:TLE327792 TUZ327792:TVA327792 UEV327792:UEW327792 UOR327792:UOS327792 UYN327792:UYO327792 VIJ327792:VIK327792 VSF327792:VSG327792 WCB327792:WCC327792 WLX327792:WLY327792 WVT327792:WVU327792 J393328:K393328 JH393328:JI393328 TD393328:TE393328 ACZ393328:ADA393328 AMV393328:AMW393328 AWR393328:AWS393328 BGN393328:BGO393328 BQJ393328:BQK393328 CAF393328:CAG393328 CKB393328:CKC393328 CTX393328:CTY393328 DDT393328:DDU393328 DNP393328:DNQ393328 DXL393328:DXM393328 EHH393328:EHI393328 ERD393328:ERE393328 FAZ393328:FBA393328 FKV393328:FKW393328 FUR393328:FUS393328 GEN393328:GEO393328 GOJ393328:GOK393328 GYF393328:GYG393328 HIB393328:HIC393328 HRX393328:HRY393328 IBT393328:IBU393328 ILP393328:ILQ393328 IVL393328:IVM393328 JFH393328:JFI393328 JPD393328:JPE393328 JYZ393328:JZA393328 KIV393328:KIW393328 KSR393328:KSS393328 LCN393328:LCO393328 LMJ393328:LMK393328 LWF393328:LWG393328 MGB393328:MGC393328 MPX393328:MPY393328 MZT393328:MZU393328 NJP393328:NJQ393328 NTL393328:NTM393328 ODH393328:ODI393328 OND393328:ONE393328 OWZ393328:OXA393328 PGV393328:PGW393328 PQR393328:PQS393328 QAN393328:QAO393328 QKJ393328:QKK393328 QUF393328:QUG393328 REB393328:REC393328 RNX393328:RNY393328 RXT393328:RXU393328 SHP393328:SHQ393328 SRL393328:SRM393328 TBH393328:TBI393328 TLD393328:TLE393328 TUZ393328:TVA393328 UEV393328:UEW393328 UOR393328:UOS393328 UYN393328:UYO393328 VIJ393328:VIK393328 VSF393328:VSG393328 WCB393328:WCC393328 WLX393328:WLY393328 WVT393328:WVU393328 J458864:K458864 JH458864:JI458864 TD458864:TE458864 ACZ458864:ADA458864 AMV458864:AMW458864 AWR458864:AWS458864 BGN458864:BGO458864 BQJ458864:BQK458864 CAF458864:CAG458864 CKB458864:CKC458864 CTX458864:CTY458864 DDT458864:DDU458864 DNP458864:DNQ458864 DXL458864:DXM458864 EHH458864:EHI458864 ERD458864:ERE458864 FAZ458864:FBA458864 FKV458864:FKW458864 FUR458864:FUS458864 GEN458864:GEO458864 GOJ458864:GOK458864 GYF458864:GYG458864 HIB458864:HIC458864 HRX458864:HRY458864 IBT458864:IBU458864 ILP458864:ILQ458864 IVL458864:IVM458864 JFH458864:JFI458864 JPD458864:JPE458864 JYZ458864:JZA458864 KIV458864:KIW458864 KSR458864:KSS458864 LCN458864:LCO458864 LMJ458864:LMK458864 LWF458864:LWG458864 MGB458864:MGC458864 MPX458864:MPY458864 MZT458864:MZU458864 NJP458864:NJQ458864 NTL458864:NTM458864 ODH458864:ODI458864 OND458864:ONE458864 OWZ458864:OXA458864 PGV458864:PGW458864 PQR458864:PQS458864 QAN458864:QAO458864 QKJ458864:QKK458864 QUF458864:QUG458864 REB458864:REC458864 RNX458864:RNY458864 RXT458864:RXU458864 SHP458864:SHQ458864 SRL458864:SRM458864 TBH458864:TBI458864 TLD458864:TLE458864 TUZ458864:TVA458864 UEV458864:UEW458864 UOR458864:UOS458864 UYN458864:UYO458864 VIJ458864:VIK458864 VSF458864:VSG458864 WCB458864:WCC458864 WLX458864:WLY458864 WVT458864:WVU458864 J524400:K524400 JH524400:JI524400 TD524400:TE524400 ACZ524400:ADA524400 AMV524400:AMW524400 AWR524400:AWS524400 BGN524400:BGO524400 BQJ524400:BQK524400 CAF524400:CAG524400 CKB524400:CKC524400 CTX524400:CTY524400 DDT524400:DDU524400 DNP524400:DNQ524400 DXL524400:DXM524400 EHH524400:EHI524400 ERD524400:ERE524400 FAZ524400:FBA524400 FKV524400:FKW524400 FUR524400:FUS524400 GEN524400:GEO524400 GOJ524400:GOK524400 GYF524400:GYG524400 HIB524400:HIC524400 HRX524400:HRY524400 IBT524400:IBU524400 ILP524400:ILQ524400 IVL524400:IVM524400 JFH524400:JFI524400 JPD524400:JPE524400 JYZ524400:JZA524400 KIV524400:KIW524400 KSR524400:KSS524400 LCN524400:LCO524400 LMJ524400:LMK524400 LWF524400:LWG524400 MGB524400:MGC524400 MPX524400:MPY524400 MZT524400:MZU524400 NJP524400:NJQ524400 NTL524400:NTM524400 ODH524400:ODI524400 OND524400:ONE524400 OWZ524400:OXA524400 PGV524400:PGW524400 PQR524400:PQS524400 QAN524400:QAO524400 QKJ524400:QKK524400 QUF524400:QUG524400 REB524400:REC524400 RNX524400:RNY524400 RXT524400:RXU524400 SHP524400:SHQ524400 SRL524400:SRM524400 TBH524400:TBI524400 TLD524400:TLE524400 TUZ524400:TVA524400 UEV524400:UEW524400 UOR524400:UOS524400 UYN524400:UYO524400 VIJ524400:VIK524400 VSF524400:VSG524400 WCB524400:WCC524400 WLX524400:WLY524400 WVT524400:WVU524400 J589936:K589936 JH589936:JI589936 TD589936:TE589936 ACZ589936:ADA589936 AMV589936:AMW589936 AWR589936:AWS589936 BGN589936:BGO589936 BQJ589936:BQK589936 CAF589936:CAG589936 CKB589936:CKC589936 CTX589936:CTY589936 DDT589936:DDU589936 DNP589936:DNQ589936 DXL589936:DXM589936 EHH589936:EHI589936 ERD589936:ERE589936 FAZ589936:FBA589936 FKV589936:FKW589936 FUR589936:FUS589936 GEN589936:GEO589936 GOJ589936:GOK589936 GYF589936:GYG589936 HIB589936:HIC589936 HRX589936:HRY589936 IBT589936:IBU589936 ILP589936:ILQ589936 IVL589936:IVM589936 JFH589936:JFI589936 JPD589936:JPE589936 JYZ589936:JZA589936 KIV589936:KIW589936 KSR589936:KSS589936 LCN589936:LCO589936 LMJ589936:LMK589936 LWF589936:LWG589936 MGB589936:MGC589936 MPX589936:MPY589936 MZT589936:MZU589936 NJP589936:NJQ589936 NTL589936:NTM589936 ODH589936:ODI589936 OND589936:ONE589936 OWZ589936:OXA589936 PGV589936:PGW589936 PQR589936:PQS589936 QAN589936:QAO589936 QKJ589936:QKK589936 QUF589936:QUG589936 REB589936:REC589936 RNX589936:RNY589936 RXT589936:RXU589936 SHP589936:SHQ589936 SRL589936:SRM589936 TBH589936:TBI589936 TLD589936:TLE589936 TUZ589936:TVA589936 UEV589936:UEW589936 UOR589936:UOS589936 UYN589936:UYO589936 VIJ589936:VIK589936 VSF589936:VSG589936 WCB589936:WCC589936 WLX589936:WLY589936 WVT589936:WVU589936 J655472:K655472 JH655472:JI655472 TD655472:TE655472 ACZ655472:ADA655472 AMV655472:AMW655472 AWR655472:AWS655472 BGN655472:BGO655472 BQJ655472:BQK655472 CAF655472:CAG655472 CKB655472:CKC655472 CTX655472:CTY655472 DDT655472:DDU655472 DNP655472:DNQ655472 DXL655472:DXM655472 EHH655472:EHI655472 ERD655472:ERE655472 FAZ655472:FBA655472 FKV655472:FKW655472 FUR655472:FUS655472 GEN655472:GEO655472 GOJ655472:GOK655472 GYF655472:GYG655472 HIB655472:HIC655472 HRX655472:HRY655472 IBT655472:IBU655472 ILP655472:ILQ655472 IVL655472:IVM655472 JFH655472:JFI655472 JPD655472:JPE655472 JYZ655472:JZA655472 KIV655472:KIW655472 KSR655472:KSS655472 LCN655472:LCO655472 LMJ655472:LMK655472 LWF655472:LWG655472 MGB655472:MGC655472 MPX655472:MPY655472 MZT655472:MZU655472 NJP655472:NJQ655472 NTL655472:NTM655472 ODH655472:ODI655472 OND655472:ONE655472 OWZ655472:OXA655472 PGV655472:PGW655472 PQR655472:PQS655472 QAN655472:QAO655472 QKJ655472:QKK655472 QUF655472:QUG655472 REB655472:REC655472 RNX655472:RNY655472 RXT655472:RXU655472 SHP655472:SHQ655472 SRL655472:SRM655472 TBH655472:TBI655472 TLD655472:TLE655472 TUZ655472:TVA655472 UEV655472:UEW655472 UOR655472:UOS655472 UYN655472:UYO655472 VIJ655472:VIK655472 VSF655472:VSG655472 WCB655472:WCC655472 WLX655472:WLY655472 WVT655472:WVU655472 J721008:K721008 JH721008:JI721008 TD721008:TE721008 ACZ721008:ADA721008 AMV721008:AMW721008 AWR721008:AWS721008 BGN721008:BGO721008 BQJ721008:BQK721008 CAF721008:CAG721008 CKB721008:CKC721008 CTX721008:CTY721008 DDT721008:DDU721008 DNP721008:DNQ721008 DXL721008:DXM721008 EHH721008:EHI721008 ERD721008:ERE721008 FAZ721008:FBA721008 FKV721008:FKW721008 FUR721008:FUS721008 GEN721008:GEO721008 GOJ721008:GOK721008 GYF721008:GYG721008 HIB721008:HIC721008 HRX721008:HRY721008 IBT721008:IBU721008 ILP721008:ILQ721008 IVL721008:IVM721008 JFH721008:JFI721008 JPD721008:JPE721008 JYZ721008:JZA721008 KIV721008:KIW721008 KSR721008:KSS721008 LCN721008:LCO721008 LMJ721008:LMK721008 LWF721008:LWG721008 MGB721008:MGC721008 MPX721008:MPY721008 MZT721008:MZU721008 NJP721008:NJQ721008 NTL721008:NTM721008 ODH721008:ODI721008 OND721008:ONE721008 OWZ721008:OXA721008 PGV721008:PGW721008 PQR721008:PQS721008 QAN721008:QAO721008 QKJ721008:QKK721008 QUF721008:QUG721008 REB721008:REC721008 RNX721008:RNY721008 RXT721008:RXU721008 SHP721008:SHQ721008 SRL721008:SRM721008 TBH721008:TBI721008 TLD721008:TLE721008 TUZ721008:TVA721008 UEV721008:UEW721008 UOR721008:UOS721008 UYN721008:UYO721008 VIJ721008:VIK721008 VSF721008:VSG721008 WCB721008:WCC721008 WLX721008:WLY721008 WVT721008:WVU721008 J786544:K786544 JH786544:JI786544 TD786544:TE786544 ACZ786544:ADA786544 AMV786544:AMW786544 AWR786544:AWS786544 BGN786544:BGO786544 BQJ786544:BQK786544 CAF786544:CAG786544 CKB786544:CKC786544 CTX786544:CTY786544 DDT786544:DDU786544 DNP786544:DNQ786544 DXL786544:DXM786544 EHH786544:EHI786544 ERD786544:ERE786544 FAZ786544:FBA786544 FKV786544:FKW786544 FUR786544:FUS786544 GEN786544:GEO786544 GOJ786544:GOK786544 GYF786544:GYG786544 HIB786544:HIC786544 HRX786544:HRY786544 IBT786544:IBU786544 ILP786544:ILQ786544 IVL786544:IVM786544 JFH786544:JFI786544 JPD786544:JPE786544 JYZ786544:JZA786544 KIV786544:KIW786544 KSR786544:KSS786544 LCN786544:LCO786544 LMJ786544:LMK786544 LWF786544:LWG786544 MGB786544:MGC786544 MPX786544:MPY786544 MZT786544:MZU786544 NJP786544:NJQ786544 NTL786544:NTM786544 ODH786544:ODI786544 OND786544:ONE786544 OWZ786544:OXA786544 PGV786544:PGW786544 PQR786544:PQS786544 QAN786544:QAO786544 QKJ786544:QKK786544 QUF786544:QUG786544 REB786544:REC786544 RNX786544:RNY786544 RXT786544:RXU786544 SHP786544:SHQ786544 SRL786544:SRM786544 TBH786544:TBI786544 TLD786544:TLE786544 TUZ786544:TVA786544 UEV786544:UEW786544 UOR786544:UOS786544 UYN786544:UYO786544 VIJ786544:VIK786544 VSF786544:VSG786544 WCB786544:WCC786544 WLX786544:WLY786544 WVT786544:WVU786544 J852080:K852080 JH852080:JI852080 TD852080:TE852080 ACZ852080:ADA852080 AMV852080:AMW852080 AWR852080:AWS852080 BGN852080:BGO852080 BQJ852080:BQK852080 CAF852080:CAG852080 CKB852080:CKC852080 CTX852080:CTY852080 DDT852080:DDU852080 DNP852080:DNQ852080 DXL852080:DXM852080 EHH852080:EHI852080 ERD852080:ERE852080 FAZ852080:FBA852080 FKV852080:FKW852080 FUR852080:FUS852080 GEN852080:GEO852080 GOJ852080:GOK852080 GYF852080:GYG852080 HIB852080:HIC852080 HRX852080:HRY852080 IBT852080:IBU852080 ILP852080:ILQ852080 IVL852080:IVM852080 JFH852080:JFI852080 JPD852080:JPE852080 JYZ852080:JZA852080 KIV852080:KIW852080 KSR852080:KSS852080 LCN852080:LCO852080 LMJ852080:LMK852080 LWF852080:LWG852080 MGB852080:MGC852080 MPX852080:MPY852080 MZT852080:MZU852080 NJP852080:NJQ852080 NTL852080:NTM852080 ODH852080:ODI852080 OND852080:ONE852080 OWZ852080:OXA852080 PGV852080:PGW852080 PQR852080:PQS852080 QAN852080:QAO852080 QKJ852080:QKK852080 QUF852080:QUG852080 REB852080:REC852080 RNX852080:RNY852080 RXT852080:RXU852080 SHP852080:SHQ852080 SRL852080:SRM852080 TBH852080:TBI852080 TLD852080:TLE852080 TUZ852080:TVA852080 UEV852080:UEW852080 UOR852080:UOS852080 UYN852080:UYO852080 VIJ852080:VIK852080 VSF852080:VSG852080 WCB852080:WCC852080 WLX852080:WLY852080 WVT852080:WVU852080 J917616:K917616 JH917616:JI917616 TD917616:TE917616 ACZ917616:ADA917616 AMV917616:AMW917616 AWR917616:AWS917616 BGN917616:BGO917616 BQJ917616:BQK917616 CAF917616:CAG917616 CKB917616:CKC917616 CTX917616:CTY917616 DDT917616:DDU917616 DNP917616:DNQ917616 DXL917616:DXM917616 EHH917616:EHI917616 ERD917616:ERE917616 FAZ917616:FBA917616 FKV917616:FKW917616 FUR917616:FUS917616 GEN917616:GEO917616 GOJ917616:GOK917616 GYF917616:GYG917616 HIB917616:HIC917616 HRX917616:HRY917616 IBT917616:IBU917616 ILP917616:ILQ917616 IVL917616:IVM917616 JFH917616:JFI917616 JPD917616:JPE917616 JYZ917616:JZA917616 KIV917616:KIW917616 KSR917616:KSS917616 LCN917616:LCO917616 LMJ917616:LMK917616 LWF917616:LWG917616 MGB917616:MGC917616 MPX917616:MPY917616 MZT917616:MZU917616 NJP917616:NJQ917616 NTL917616:NTM917616 ODH917616:ODI917616 OND917616:ONE917616 OWZ917616:OXA917616 PGV917616:PGW917616 PQR917616:PQS917616 QAN917616:QAO917616 QKJ917616:QKK917616 QUF917616:QUG917616 REB917616:REC917616 RNX917616:RNY917616 RXT917616:RXU917616 SHP917616:SHQ917616 SRL917616:SRM917616 TBH917616:TBI917616 TLD917616:TLE917616 TUZ917616:TVA917616 UEV917616:UEW917616 UOR917616:UOS917616 UYN917616:UYO917616 VIJ917616:VIK917616 VSF917616:VSG917616 WCB917616:WCC917616 WLX917616:WLY917616 WVT917616:WVU917616 J983152:K983152 JH983152:JI983152 TD983152:TE983152 ACZ983152:ADA983152 AMV983152:AMW983152 AWR983152:AWS983152 BGN983152:BGO983152 BQJ983152:BQK983152 CAF983152:CAG983152 CKB983152:CKC983152 CTX983152:CTY983152 DDT983152:DDU983152 DNP983152:DNQ983152 DXL983152:DXM983152 EHH983152:EHI983152 ERD983152:ERE983152 FAZ983152:FBA983152 FKV983152:FKW983152 FUR983152:FUS983152 GEN983152:GEO983152 GOJ983152:GOK983152 GYF983152:GYG983152 HIB983152:HIC983152 HRX983152:HRY983152 IBT983152:IBU983152 ILP983152:ILQ983152 IVL983152:IVM983152 JFH983152:JFI983152 JPD983152:JPE983152 JYZ983152:JZA983152 KIV983152:KIW983152 KSR983152:KSS983152 LCN983152:LCO983152 LMJ983152:LMK983152 LWF983152:LWG983152 MGB983152:MGC983152 MPX983152:MPY983152 MZT983152:MZU983152 NJP983152:NJQ983152 NTL983152:NTM983152 ODH983152:ODI983152 OND983152:ONE983152 OWZ983152:OXA983152 PGV983152:PGW983152 PQR983152:PQS983152 QAN983152:QAO983152 QKJ983152:QKK983152 QUF983152:QUG983152 REB983152:REC983152 RNX983152:RNY983152 RXT983152:RXU983152 SHP983152:SHQ983152 SRL983152:SRM983152 TBH983152:TBI983152 TLD983152:TLE983152 TUZ983152:TVA983152 UEV983152:UEW983152 UOR983152:UOS983152 UYN983152:UYO983152 VIJ983152:VIK983152 VSF983152:VSG983152 WCB983152:WCC983152 WLX983152:WLY983152 WVT983152:WVU983152 W65648:X65648 JU65648:JV65648 TQ65648:TR65648 ADM65648:ADN65648 ANI65648:ANJ65648 AXE65648:AXF65648 BHA65648:BHB65648 BQW65648:BQX65648 CAS65648:CAT65648 CKO65648:CKP65648 CUK65648:CUL65648 DEG65648:DEH65648 DOC65648:DOD65648 DXY65648:DXZ65648 EHU65648:EHV65648 ERQ65648:ERR65648 FBM65648:FBN65648 FLI65648:FLJ65648 FVE65648:FVF65648 GFA65648:GFB65648 GOW65648:GOX65648 GYS65648:GYT65648 HIO65648:HIP65648 HSK65648:HSL65648 ICG65648:ICH65648 IMC65648:IMD65648 IVY65648:IVZ65648 JFU65648:JFV65648 JPQ65648:JPR65648 JZM65648:JZN65648 KJI65648:KJJ65648 KTE65648:KTF65648 LDA65648:LDB65648 LMW65648:LMX65648 LWS65648:LWT65648 MGO65648:MGP65648 MQK65648:MQL65648 NAG65648:NAH65648 NKC65648:NKD65648 NTY65648:NTZ65648 ODU65648:ODV65648 ONQ65648:ONR65648 OXM65648:OXN65648 PHI65648:PHJ65648 PRE65648:PRF65648 QBA65648:QBB65648 QKW65648:QKX65648 QUS65648:QUT65648 REO65648:REP65648 ROK65648:ROL65648 RYG65648:RYH65648 SIC65648:SID65648 SRY65648:SRZ65648 TBU65648:TBV65648 TLQ65648:TLR65648 TVM65648:TVN65648 UFI65648:UFJ65648 UPE65648:UPF65648 UZA65648:UZB65648 VIW65648:VIX65648 VSS65648:VST65648 WCO65648:WCP65648 WMK65648:WML65648 WWG65648:WWH65648 W131184:X131184 JU131184:JV131184 TQ131184:TR131184 ADM131184:ADN131184 ANI131184:ANJ131184 AXE131184:AXF131184 BHA131184:BHB131184 BQW131184:BQX131184 CAS131184:CAT131184 CKO131184:CKP131184 CUK131184:CUL131184 DEG131184:DEH131184 DOC131184:DOD131184 DXY131184:DXZ131184 EHU131184:EHV131184 ERQ131184:ERR131184 FBM131184:FBN131184 FLI131184:FLJ131184 FVE131184:FVF131184 GFA131184:GFB131184 GOW131184:GOX131184 GYS131184:GYT131184 HIO131184:HIP131184 HSK131184:HSL131184 ICG131184:ICH131184 IMC131184:IMD131184 IVY131184:IVZ131184 JFU131184:JFV131184 JPQ131184:JPR131184 JZM131184:JZN131184 KJI131184:KJJ131184 KTE131184:KTF131184 LDA131184:LDB131184 LMW131184:LMX131184 LWS131184:LWT131184 MGO131184:MGP131184 MQK131184:MQL131184 NAG131184:NAH131184 NKC131184:NKD131184 NTY131184:NTZ131184 ODU131184:ODV131184 ONQ131184:ONR131184 OXM131184:OXN131184 PHI131184:PHJ131184 PRE131184:PRF131184 QBA131184:QBB131184 QKW131184:QKX131184 QUS131184:QUT131184 REO131184:REP131184 ROK131184:ROL131184 RYG131184:RYH131184 SIC131184:SID131184 SRY131184:SRZ131184 TBU131184:TBV131184 TLQ131184:TLR131184 TVM131184:TVN131184 UFI131184:UFJ131184 UPE131184:UPF131184 UZA131184:UZB131184 VIW131184:VIX131184 VSS131184:VST131184 WCO131184:WCP131184 WMK131184:WML131184 WWG131184:WWH131184 W196720:X196720 JU196720:JV196720 TQ196720:TR196720 ADM196720:ADN196720 ANI196720:ANJ196720 AXE196720:AXF196720 BHA196720:BHB196720 BQW196720:BQX196720 CAS196720:CAT196720 CKO196720:CKP196720 CUK196720:CUL196720 DEG196720:DEH196720 DOC196720:DOD196720 DXY196720:DXZ196720 EHU196720:EHV196720 ERQ196720:ERR196720 FBM196720:FBN196720 FLI196720:FLJ196720 FVE196720:FVF196720 GFA196720:GFB196720 GOW196720:GOX196720 GYS196720:GYT196720 HIO196720:HIP196720 HSK196720:HSL196720 ICG196720:ICH196720 IMC196720:IMD196720 IVY196720:IVZ196720 JFU196720:JFV196720 JPQ196720:JPR196720 JZM196720:JZN196720 KJI196720:KJJ196720 KTE196720:KTF196720 LDA196720:LDB196720 LMW196720:LMX196720 LWS196720:LWT196720 MGO196720:MGP196720 MQK196720:MQL196720 NAG196720:NAH196720 NKC196720:NKD196720 NTY196720:NTZ196720 ODU196720:ODV196720 ONQ196720:ONR196720 OXM196720:OXN196720 PHI196720:PHJ196720 PRE196720:PRF196720 QBA196720:QBB196720 QKW196720:QKX196720 QUS196720:QUT196720 REO196720:REP196720 ROK196720:ROL196720 RYG196720:RYH196720 SIC196720:SID196720 SRY196720:SRZ196720 TBU196720:TBV196720 TLQ196720:TLR196720 TVM196720:TVN196720 UFI196720:UFJ196720 UPE196720:UPF196720 UZA196720:UZB196720 VIW196720:VIX196720 VSS196720:VST196720 WCO196720:WCP196720 WMK196720:WML196720 WWG196720:WWH196720 W262256:X262256 JU262256:JV262256 TQ262256:TR262256 ADM262256:ADN262256 ANI262256:ANJ262256 AXE262256:AXF262256 BHA262256:BHB262256 BQW262256:BQX262256 CAS262256:CAT262256 CKO262256:CKP262256 CUK262256:CUL262256 DEG262256:DEH262256 DOC262256:DOD262256 DXY262256:DXZ262256 EHU262256:EHV262256 ERQ262256:ERR262256 FBM262256:FBN262256 FLI262256:FLJ262256 FVE262256:FVF262256 GFA262256:GFB262256 GOW262256:GOX262256 GYS262256:GYT262256 HIO262256:HIP262256 HSK262256:HSL262256 ICG262256:ICH262256 IMC262256:IMD262256 IVY262256:IVZ262256 JFU262256:JFV262256 JPQ262256:JPR262256 JZM262256:JZN262256 KJI262256:KJJ262256 KTE262256:KTF262256 LDA262256:LDB262256 LMW262256:LMX262256 LWS262256:LWT262256 MGO262256:MGP262256 MQK262256:MQL262256 NAG262256:NAH262256 NKC262256:NKD262256 NTY262256:NTZ262256 ODU262256:ODV262256 ONQ262256:ONR262256 OXM262256:OXN262256 PHI262256:PHJ262256 PRE262256:PRF262256 QBA262256:QBB262256 QKW262256:QKX262256 QUS262256:QUT262256 REO262256:REP262256 ROK262256:ROL262256 RYG262256:RYH262256 SIC262256:SID262256 SRY262256:SRZ262256 TBU262256:TBV262256 TLQ262256:TLR262256 TVM262256:TVN262256 UFI262256:UFJ262256 UPE262256:UPF262256 UZA262256:UZB262256 VIW262256:VIX262256 VSS262256:VST262256 WCO262256:WCP262256 WMK262256:WML262256 WWG262256:WWH262256 W327792:X327792 JU327792:JV327792 TQ327792:TR327792 ADM327792:ADN327792 ANI327792:ANJ327792 AXE327792:AXF327792 BHA327792:BHB327792 BQW327792:BQX327792 CAS327792:CAT327792 CKO327792:CKP327792 CUK327792:CUL327792 DEG327792:DEH327792 DOC327792:DOD327792 DXY327792:DXZ327792 EHU327792:EHV327792 ERQ327792:ERR327792 FBM327792:FBN327792 FLI327792:FLJ327792 FVE327792:FVF327792 GFA327792:GFB327792 GOW327792:GOX327792 GYS327792:GYT327792 HIO327792:HIP327792 HSK327792:HSL327792 ICG327792:ICH327792 IMC327792:IMD327792 IVY327792:IVZ327792 JFU327792:JFV327792 JPQ327792:JPR327792 JZM327792:JZN327792 KJI327792:KJJ327792 KTE327792:KTF327792 LDA327792:LDB327792 LMW327792:LMX327792 LWS327792:LWT327792 MGO327792:MGP327792 MQK327792:MQL327792 NAG327792:NAH327792 NKC327792:NKD327792 NTY327792:NTZ327792 ODU327792:ODV327792 ONQ327792:ONR327792 OXM327792:OXN327792 PHI327792:PHJ327792 PRE327792:PRF327792 QBA327792:QBB327792 QKW327792:QKX327792 QUS327792:QUT327792 REO327792:REP327792 ROK327792:ROL327792 RYG327792:RYH327792 SIC327792:SID327792 SRY327792:SRZ327792 TBU327792:TBV327792 TLQ327792:TLR327792 TVM327792:TVN327792 UFI327792:UFJ327792 UPE327792:UPF327792 UZA327792:UZB327792 VIW327792:VIX327792 VSS327792:VST327792 WCO327792:WCP327792 WMK327792:WML327792 WWG327792:WWH327792 W393328:X393328 JU393328:JV393328 TQ393328:TR393328 ADM393328:ADN393328 ANI393328:ANJ393328 AXE393328:AXF393328 BHA393328:BHB393328 BQW393328:BQX393328 CAS393328:CAT393328 CKO393328:CKP393328 CUK393328:CUL393328 DEG393328:DEH393328 DOC393328:DOD393328 DXY393328:DXZ393328 EHU393328:EHV393328 ERQ393328:ERR393328 FBM393328:FBN393328 FLI393328:FLJ393328 FVE393328:FVF393328 GFA393328:GFB393328 GOW393328:GOX393328 GYS393328:GYT393328 HIO393328:HIP393328 HSK393328:HSL393328 ICG393328:ICH393328 IMC393328:IMD393328 IVY393328:IVZ393328 JFU393328:JFV393328 JPQ393328:JPR393328 JZM393328:JZN393328 KJI393328:KJJ393328 KTE393328:KTF393328 LDA393328:LDB393328 LMW393328:LMX393328 LWS393328:LWT393328 MGO393328:MGP393328 MQK393328:MQL393328 NAG393328:NAH393328 NKC393328:NKD393328 NTY393328:NTZ393328 ODU393328:ODV393328 ONQ393328:ONR393328 OXM393328:OXN393328 PHI393328:PHJ393328 PRE393328:PRF393328 QBA393328:QBB393328 QKW393328:QKX393328 QUS393328:QUT393328 REO393328:REP393328 ROK393328:ROL393328 RYG393328:RYH393328 SIC393328:SID393328 SRY393328:SRZ393328 TBU393328:TBV393328 TLQ393328:TLR393328 TVM393328:TVN393328 UFI393328:UFJ393328 UPE393328:UPF393328 UZA393328:UZB393328 VIW393328:VIX393328 VSS393328:VST393328 WCO393328:WCP393328 WMK393328:WML393328 WWG393328:WWH393328 W458864:X458864 JU458864:JV458864 TQ458864:TR458864 ADM458864:ADN458864 ANI458864:ANJ458864 AXE458864:AXF458864 BHA458864:BHB458864 BQW458864:BQX458864 CAS458864:CAT458864 CKO458864:CKP458864 CUK458864:CUL458864 DEG458864:DEH458864 DOC458864:DOD458864 DXY458864:DXZ458864 EHU458864:EHV458864 ERQ458864:ERR458864 FBM458864:FBN458864 FLI458864:FLJ458864 FVE458864:FVF458864 GFA458864:GFB458864 GOW458864:GOX458864 GYS458864:GYT458864 HIO458864:HIP458864 HSK458864:HSL458864 ICG458864:ICH458864 IMC458864:IMD458864 IVY458864:IVZ458864 JFU458864:JFV458864 JPQ458864:JPR458864 JZM458864:JZN458864 KJI458864:KJJ458864 KTE458864:KTF458864 LDA458864:LDB458864 LMW458864:LMX458864 LWS458864:LWT458864 MGO458864:MGP458864 MQK458864:MQL458864 NAG458864:NAH458864 NKC458864:NKD458864 NTY458864:NTZ458864 ODU458864:ODV458864 ONQ458864:ONR458864 OXM458864:OXN458864 PHI458864:PHJ458864 PRE458864:PRF458864 QBA458864:QBB458864 QKW458864:QKX458864 QUS458864:QUT458864 REO458864:REP458864 ROK458864:ROL458864 RYG458864:RYH458864 SIC458864:SID458864 SRY458864:SRZ458864 TBU458864:TBV458864 TLQ458864:TLR458864 TVM458864:TVN458864 UFI458864:UFJ458864 UPE458864:UPF458864 UZA458864:UZB458864 VIW458864:VIX458864 VSS458864:VST458864 WCO458864:WCP458864 WMK458864:WML458864 WWG458864:WWH458864 W524400:X524400 JU524400:JV524400 TQ524400:TR524400 ADM524400:ADN524400 ANI524400:ANJ524400 AXE524400:AXF524400 BHA524400:BHB524400 BQW524400:BQX524400 CAS524400:CAT524400 CKO524400:CKP524400 CUK524400:CUL524400 DEG524400:DEH524400 DOC524400:DOD524400 DXY524400:DXZ524400 EHU524400:EHV524400 ERQ524400:ERR524400 FBM524400:FBN524400 FLI524400:FLJ524400 FVE524400:FVF524400 GFA524400:GFB524400 GOW524400:GOX524400 GYS524400:GYT524400 HIO524400:HIP524400 HSK524400:HSL524400 ICG524400:ICH524400 IMC524400:IMD524400 IVY524400:IVZ524400 JFU524400:JFV524400 JPQ524400:JPR524400 JZM524400:JZN524400 KJI524400:KJJ524400 KTE524400:KTF524400 LDA524400:LDB524400 LMW524400:LMX524400 LWS524400:LWT524400 MGO524400:MGP524400 MQK524400:MQL524400 NAG524400:NAH524400 NKC524400:NKD524400 NTY524400:NTZ524400 ODU524400:ODV524400 ONQ524400:ONR524400 OXM524400:OXN524400 PHI524400:PHJ524400 PRE524400:PRF524400 QBA524400:QBB524400 QKW524400:QKX524400 QUS524400:QUT524400 REO524400:REP524400 ROK524400:ROL524400 RYG524400:RYH524400 SIC524400:SID524400 SRY524400:SRZ524400 TBU524400:TBV524400 TLQ524400:TLR524400 TVM524400:TVN524400 UFI524400:UFJ524400 UPE524400:UPF524400 UZA524400:UZB524400 VIW524400:VIX524400 VSS524400:VST524400 WCO524400:WCP524400 WMK524400:WML524400 WWG524400:WWH524400 W589936:X589936 JU589936:JV589936 TQ589936:TR589936 ADM589936:ADN589936 ANI589936:ANJ589936 AXE589936:AXF589936 BHA589936:BHB589936 BQW589936:BQX589936 CAS589936:CAT589936 CKO589936:CKP589936 CUK589936:CUL589936 DEG589936:DEH589936 DOC589936:DOD589936 DXY589936:DXZ589936 EHU589936:EHV589936 ERQ589936:ERR589936 FBM589936:FBN589936 FLI589936:FLJ589936 FVE589936:FVF589936 GFA589936:GFB589936 GOW589936:GOX589936 GYS589936:GYT589936 HIO589936:HIP589936 HSK589936:HSL589936 ICG589936:ICH589936 IMC589936:IMD589936 IVY589936:IVZ589936 JFU589936:JFV589936 JPQ589936:JPR589936 JZM589936:JZN589936 KJI589936:KJJ589936 KTE589936:KTF589936 LDA589936:LDB589936 LMW589936:LMX589936 LWS589936:LWT589936 MGO589936:MGP589936 MQK589936:MQL589936 NAG589936:NAH589936 NKC589936:NKD589936 NTY589936:NTZ589936 ODU589936:ODV589936 ONQ589936:ONR589936 OXM589936:OXN589936 PHI589936:PHJ589936 PRE589936:PRF589936 QBA589936:QBB589936 QKW589936:QKX589936 QUS589936:QUT589936 REO589936:REP589936 ROK589936:ROL589936 RYG589936:RYH589936 SIC589936:SID589936 SRY589936:SRZ589936 TBU589936:TBV589936 TLQ589936:TLR589936 TVM589936:TVN589936 UFI589936:UFJ589936 UPE589936:UPF589936 UZA589936:UZB589936 VIW589936:VIX589936 VSS589936:VST589936 WCO589936:WCP589936 WMK589936:WML589936 WWG589936:WWH589936 W655472:X655472 JU655472:JV655472 TQ655472:TR655472 ADM655472:ADN655472 ANI655472:ANJ655472 AXE655472:AXF655472 BHA655472:BHB655472 BQW655472:BQX655472 CAS655472:CAT655472 CKO655472:CKP655472 CUK655472:CUL655472 DEG655472:DEH655472 DOC655472:DOD655472 DXY655472:DXZ655472 EHU655472:EHV655472 ERQ655472:ERR655472 FBM655472:FBN655472 FLI655472:FLJ655472 FVE655472:FVF655472 GFA655472:GFB655472 GOW655472:GOX655472 GYS655472:GYT655472 HIO655472:HIP655472 HSK655472:HSL655472 ICG655472:ICH655472 IMC655472:IMD655472 IVY655472:IVZ655472 JFU655472:JFV655472 JPQ655472:JPR655472 JZM655472:JZN655472 KJI655472:KJJ655472 KTE655472:KTF655472 LDA655472:LDB655472 LMW655472:LMX655472 LWS655472:LWT655472 MGO655472:MGP655472 MQK655472:MQL655472 NAG655472:NAH655472 NKC655472:NKD655472 NTY655472:NTZ655472 ODU655472:ODV655472 ONQ655472:ONR655472 OXM655472:OXN655472 PHI655472:PHJ655472 PRE655472:PRF655472 QBA655472:QBB655472 QKW655472:QKX655472 QUS655472:QUT655472 REO655472:REP655472 ROK655472:ROL655472 RYG655472:RYH655472 SIC655472:SID655472 SRY655472:SRZ655472 TBU655472:TBV655472 TLQ655472:TLR655472 TVM655472:TVN655472 UFI655472:UFJ655472 UPE655472:UPF655472 UZA655472:UZB655472 VIW655472:VIX655472 VSS655472:VST655472 WCO655472:WCP655472 WMK655472:WML655472 WWG655472:WWH655472 W721008:X721008 JU721008:JV721008 TQ721008:TR721008 ADM721008:ADN721008 ANI721008:ANJ721008 AXE721008:AXF721008 BHA721008:BHB721008 BQW721008:BQX721008 CAS721008:CAT721008 CKO721008:CKP721008 CUK721008:CUL721008 DEG721008:DEH721008 DOC721008:DOD721008 DXY721008:DXZ721008 EHU721008:EHV721008 ERQ721008:ERR721008 FBM721008:FBN721008 FLI721008:FLJ721008 FVE721008:FVF721008 GFA721008:GFB721008 GOW721008:GOX721008 GYS721008:GYT721008 HIO721008:HIP721008 HSK721008:HSL721008 ICG721008:ICH721008 IMC721008:IMD721008 IVY721008:IVZ721008 JFU721008:JFV721008 JPQ721008:JPR721008 JZM721008:JZN721008 KJI721008:KJJ721008 KTE721008:KTF721008 LDA721008:LDB721008 LMW721008:LMX721008 LWS721008:LWT721008 MGO721008:MGP721008 MQK721008:MQL721008 NAG721008:NAH721008 NKC721008:NKD721008 NTY721008:NTZ721008 ODU721008:ODV721008 ONQ721008:ONR721008 OXM721008:OXN721008 PHI721008:PHJ721008 PRE721008:PRF721008 QBA721008:QBB721008 QKW721008:QKX721008 QUS721008:QUT721008 REO721008:REP721008 ROK721008:ROL721008 RYG721008:RYH721008 SIC721008:SID721008 SRY721008:SRZ721008 TBU721008:TBV721008 TLQ721008:TLR721008 TVM721008:TVN721008 UFI721008:UFJ721008 UPE721008:UPF721008 UZA721008:UZB721008 VIW721008:VIX721008 VSS721008:VST721008 WCO721008:WCP721008 WMK721008:WML721008 WWG721008:WWH721008 W786544:X786544 JU786544:JV786544 TQ786544:TR786544 ADM786544:ADN786544 ANI786544:ANJ786544 AXE786544:AXF786544 BHA786544:BHB786544 BQW786544:BQX786544 CAS786544:CAT786544 CKO786544:CKP786544 CUK786544:CUL786544 DEG786544:DEH786544 DOC786544:DOD786544 DXY786544:DXZ786544 EHU786544:EHV786544 ERQ786544:ERR786544 FBM786544:FBN786544 FLI786544:FLJ786544 FVE786544:FVF786544 GFA786544:GFB786544 GOW786544:GOX786544 GYS786544:GYT786544 HIO786544:HIP786544 HSK786544:HSL786544 ICG786544:ICH786544 IMC786544:IMD786544 IVY786544:IVZ786544 JFU786544:JFV786544 JPQ786544:JPR786544 JZM786544:JZN786544 KJI786544:KJJ786544 KTE786544:KTF786544 LDA786544:LDB786544 LMW786544:LMX786544 LWS786544:LWT786544 MGO786544:MGP786544 MQK786544:MQL786544 NAG786544:NAH786544 NKC786544:NKD786544 NTY786544:NTZ786544 ODU786544:ODV786544 ONQ786544:ONR786544 OXM786544:OXN786544 PHI786544:PHJ786544 PRE786544:PRF786544 QBA786544:QBB786544 QKW786544:QKX786544 QUS786544:QUT786544 REO786544:REP786544 ROK786544:ROL786544 RYG786544:RYH786544 SIC786544:SID786544 SRY786544:SRZ786544 TBU786544:TBV786544 TLQ786544:TLR786544 TVM786544:TVN786544 UFI786544:UFJ786544 UPE786544:UPF786544 UZA786544:UZB786544 VIW786544:VIX786544 VSS786544:VST786544 WCO786544:WCP786544 WMK786544:WML786544 WWG786544:WWH786544 W852080:X852080 JU852080:JV852080 TQ852080:TR852080 ADM852080:ADN852080 ANI852080:ANJ852080 AXE852080:AXF852080 BHA852080:BHB852080 BQW852080:BQX852080 CAS852080:CAT852080 CKO852080:CKP852080 CUK852080:CUL852080 DEG852080:DEH852080 DOC852080:DOD852080 DXY852080:DXZ852080 EHU852080:EHV852080 ERQ852080:ERR852080 FBM852080:FBN852080 FLI852080:FLJ852080 FVE852080:FVF852080 GFA852080:GFB852080 GOW852080:GOX852080 GYS852080:GYT852080 HIO852080:HIP852080 HSK852080:HSL852080 ICG852080:ICH852080 IMC852080:IMD852080 IVY852080:IVZ852080 JFU852080:JFV852080 JPQ852080:JPR852080 JZM852080:JZN852080 KJI852080:KJJ852080 KTE852080:KTF852080 LDA852080:LDB852080 LMW852080:LMX852080 LWS852080:LWT852080 MGO852080:MGP852080 MQK852080:MQL852080 NAG852080:NAH852080 NKC852080:NKD852080 NTY852080:NTZ852080 ODU852080:ODV852080 ONQ852080:ONR852080 OXM852080:OXN852080 PHI852080:PHJ852080 PRE852080:PRF852080 QBA852080:QBB852080 QKW852080:QKX852080 QUS852080:QUT852080 REO852080:REP852080 ROK852080:ROL852080 RYG852080:RYH852080 SIC852080:SID852080 SRY852080:SRZ852080 TBU852080:TBV852080 TLQ852080:TLR852080 TVM852080:TVN852080 UFI852080:UFJ852080 UPE852080:UPF852080 UZA852080:UZB852080 VIW852080:VIX852080 VSS852080:VST852080 WCO852080:WCP852080 WMK852080:WML852080 WWG852080:WWH852080 W917616:X917616 JU917616:JV917616 TQ917616:TR917616 ADM917616:ADN917616 ANI917616:ANJ917616 AXE917616:AXF917616 BHA917616:BHB917616 BQW917616:BQX917616 CAS917616:CAT917616 CKO917616:CKP917616 CUK917616:CUL917616 DEG917616:DEH917616 DOC917616:DOD917616 DXY917616:DXZ917616 EHU917616:EHV917616 ERQ917616:ERR917616 FBM917616:FBN917616 FLI917616:FLJ917616 FVE917616:FVF917616 GFA917616:GFB917616 GOW917616:GOX917616 GYS917616:GYT917616 HIO917616:HIP917616 HSK917616:HSL917616 ICG917616:ICH917616 IMC917616:IMD917616 IVY917616:IVZ917616 JFU917616:JFV917616 JPQ917616:JPR917616 JZM917616:JZN917616 KJI917616:KJJ917616 KTE917616:KTF917616 LDA917616:LDB917616 LMW917616:LMX917616 LWS917616:LWT917616 MGO917616:MGP917616 MQK917616:MQL917616 NAG917616:NAH917616 NKC917616:NKD917616 NTY917616:NTZ917616 ODU917616:ODV917616 ONQ917616:ONR917616 OXM917616:OXN917616 PHI917616:PHJ917616 PRE917616:PRF917616 QBA917616:QBB917616 QKW917616:QKX917616 QUS917616:QUT917616 REO917616:REP917616 ROK917616:ROL917616 RYG917616:RYH917616 SIC917616:SID917616 SRY917616:SRZ917616 TBU917616:TBV917616 TLQ917616:TLR917616 TVM917616:TVN917616 UFI917616:UFJ917616 UPE917616:UPF917616 UZA917616:UZB917616 VIW917616:VIX917616 VSS917616:VST917616 WCO917616:WCP917616 WMK917616:WML917616 WWG917616:WWH917616 W983152:X983152 JU983152:JV983152 TQ983152:TR983152 ADM983152:ADN983152 ANI983152:ANJ983152 AXE983152:AXF983152 BHA983152:BHB983152 BQW983152:BQX983152 CAS983152:CAT983152 CKO983152:CKP983152 CUK983152:CUL983152 DEG983152:DEH983152 DOC983152:DOD983152 DXY983152:DXZ983152 EHU983152:EHV983152 ERQ983152:ERR983152 FBM983152:FBN983152 FLI983152:FLJ983152 FVE983152:FVF983152 GFA983152:GFB983152 GOW983152:GOX983152 GYS983152:GYT983152 HIO983152:HIP983152 HSK983152:HSL983152 ICG983152:ICH983152 IMC983152:IMD983152 IVY983152:IVZ983152 JFU983152:JFV983152 JPQ983152:JPR983152 JZM983152:JZN983152 KJI983152:KJJ983152 KTE983152:KTF983152 LDA983152:LDB983152 LMW983152:LMX983152 LWS983152:LWT983152 MGO983152:MGP983152 MQK983152:MQL983152 NAG983152:NAH983152 NKC983152:NKD983152 NTY983152:NTZ983152 ODU983152:ODV983152 ONQ983152:ONR983152 OXM983152:OXN983152 PHI983152:PHJ983152 PRE983152:PRF983152 QBA983152:QBB983152 QKW983152:QKX983152 QUS983152:QUT983152 REO983152:REP983152 ROK983152:ROL983152 RYG983152:RYH983152 SIC983152:SID983152 SRY983152:SRZ983152 TBU983152:TBV983152 TLQ983152:TLR983152 TVM983152:TVN983152 UFI983152:UFJ983152 UPE983152:UPF983152 UZA983152:UZB983152 VIW983152:VIX983152 VSS983152:VST983152 WCO983152:WCP983152 WMK983152:WML983152 WWG983152:WWH983152" xr:uid="{00000000-0002-0000-0400-000004000000}">
      <formula1>0</formula1>
      <formula2>59</formula2>
    </dataValidation>
    <dataValidation type="list" allowBlank="1" showInputMessage="1" showErrorMessage="1" error="SELECIONE UM MUNICÍPIO DA LISTA!" sqref="JT11:KA11 WWF37:WWM37 WMJ37:WMQ37 WCN37:WCU37 VSR37:VSY37 VIV37:VJC37 UYZ37:UZG37 UPD37:UPK37 UFH37:UFO37 TVL37:TVS37 TLP37:TLW37 TBT37:TCA37 SRX37:SSE37 SIB37:SII37 RYF37:RYM37 ROJ37:ROQ37 REN37:REU37 QUR37:QUY37 QKV37:QLC37 QAZ37:QBG37 PRD37:PRK37 PHH37:PHO37 OXL37:OXS37 ONP37:ONW37 ODT37:OEA37 NTX37:NUE37 NKB37:NKI37 NAF37:NAM37 MQJ37:MQQ37 MGN37:MGU37 LWR37:LWY37 LMV37:LNC37 LCZ37:LDG37 KTD37:KTK37 KJH37:KJO37 JZL37:JZS37 JPP37:JPW37 JFT37:JGA37 IVX37:IWE37 IMB37:IMI37 ICF37:ICM37 HSJ37:HSQ37 HIN37:HIU37 GYR37:GYY37 GOV37:GPC37 GEZ37:GFG37 FVD37:FVK37 FLH37:FLO37 FBL37:FBS37 ERP37:ERW37 EHT37:EIA37 DXX37:DYE37 DOB37:DOI37 DEF37:DEM37 CUJ37:CUQ37 CKN37:CKU37 CAR37:CAY37 BQV37:BRC37 BGZ37:BHG37 AXD37:AXK37 ANH37:ANO37 ADL37:ADS37 TP37:TW37 JT37:KA37 JT24:KA24 WWF983142:WWM983142 WMJ983142:WMQ983142 WCN983142:WCU983142 VSR983142:VSY983142 VIV983142:VJC983142 UYZ983142:UZG983142 UPD983142:UPK983142 UFH983142:UFO983142 TVL983142:TVS983142 TLP983142:TLW983142 TBT983142:TCA983142 SRX983142:SSE983142 SIB983142:SII983142 RYF983142:RYM983142 ROJ983142:ROQ983142 REN983142:REU983142 QUR983142:QUY983142 QKV983142:QLC983142 QAZ983142:QBG983142 PRD983142:PRK983142 PHH983142:PHO983142 OXL983142:OXS983142 ONP983142:ONW983142 ODT983142:OEA983142 NTX983142:NUE983142 NKB983142:NKI983142 NAF983142:NAM983142 MQJ983142:MQQ983142 MGN983142:MGU983142 LWR983142:LWY983142 LMV983142:LNC983142 LCZ983142:LDG983142 KTD983142:KTK983142 KJH983142:KJO983142 JZL983142:JZS983142 JPP983142:JPW983142 JFT983142:JGA983142 IVX983142:IWE983142 IMB983142:IMI983142 ICF983142:ICM983142 HSJ983142:HSQ983142 HIN983142:HIU983142 GYR983142:GYY983142 GOV983142:GPC983142 GEZ983142:GFG983142 FVD983142:FVK983142 FLH983142:FLO983142 FBL983142:FBS983142 ERP983142:ERW983142 EHT983142:EIA983142 DXX983142:DYE983142 DOB983142:DOI983142 DEF983142:DEM983142 CUJ983142:CUQ983142 CKN983142:CKU983142 CAR983142:CAY983142 BQV983142:BRC983142 BGZ983142:BHG983142 AXD983142:AXK983142 ANH983142:ANO983142 ADL983142:ADS983142 TP983142:TW983142 JT983142:KA983142 V983142:AC983142 WWF917606:WWM917606 WMJ917606:WMQ917606 WCN917606:WCU917606 VSR917606:VSY917606 VIV917606:VJC917606 UYZ917606:UZG917606 UPD917606:UPK917606 UFH917606:UFO917606 TVL917606:TVS917606 TLP917606:TLW917606 TBT917606:TCA917606 SRX917606:SSE917606 SIB917606:SII917606 RYF917606:RYM917606 ROJ917606:ROQ917606 REN917606:REU917606 QUR917606:QUY917606 QKV917606:QLC917606 QAZ917606:QBG917606 PRD917606:PRK917606 PHH917606:PHO917606 OXL917606:OXS917606 ONP917606:ONW917606 ODT917606:OEA917606 NTX917606:NUE917606 NKB917606:NKI917606 NAF917606:NAM917606 MQJ917606:MQQ917606 MGN917606:MGU917606 LWR917606:LWY917606 LMV917606:LNC917606 LCZ917606:LDG917606 KTD917606:KTK917606 KJH917606:KJO917606 JZL917606:JZS917606 JPP917606:JPW917606 JFT917606:JGA917606 IVX917606:IWE917606 IMB917606:IMI917606 ICF917606:ICM917606 HSJ917606:HSQ917606 HIN917606:HIU917606 GYR917606:GYY917606 GOV917606:GPC917606 GEZ917606:GFG917606 FVD917606:FVK917606 FLH917606:FLO917606 FBL917606:FBS917606 ERP917606:ERW917606 EHT917606:EIA917606 DXX917606:DYE917606 DOB917606:DOI917606 DEF917606:DEM917606 CUJ917606:CUQ917606 CKN917606:CKU917606 CAR917606:CAY917606 BQV917606:BRC917606 BGZ917606:BHG917606 AXD917606:AXK917606 ANH917606:ANO917606 ADL917606:ADS917606 TP917606:TW917606 JT917606:KA917606 V917606:AC917606 WWF852070:WWM852070 WMJ852070:WMQ852070 WCN852070:WCU852070 VSR852070:VSY852070 VIV852070:VJC852070 UYZ852070:UZG852070 UPD852070:UPK852070 UFH852070:UFO852070 TVL852070:TVS852070 TLP852070:TLW852070 TBT852070:TCA852070 SRX852070:SSE852070 SIB852070:SII852070 RYF852070:RYM852070 ROJ852070:ROQ852070 REN852070:REU852070 QUR852070:QUY852070 QKV852070:QLC852070 QAZ852070:QBG852070 PRD852070:PRK852070 PHH852070:PHO852070 OXL852070:OXS852070 ONP852070:ONW852070 ODT852070:OEA852070 NTX852070:NUE852070 NKB852070:NKI852070 NAF852070:NAM852070 MQJ852070:MQQ852070 MGN852070:MGU852070 LWR852070:LWY852070 LMV852070:LNC852070 LCZ852070:LDG852070 KTD852070:KTK852070 KJH852070:KJO852070 JZL852070:JZS852070 JPP852070:JPW852070 JFT852070:JGA852070 IVX852070:IWE852070 IMB852070:IMI852070 ICF852070:ICM852070 HSJ852070:HSQ852070 HIN852070:HIU852070 GYR852070:GYY852070 GOV852070:GPC852070 GEZ852070:GFG852070 FVD852070:FVK852070 FLH852070:FLO852070 FBL852070:FBS852070 ERP852070:ERW852070 EHT852070:EIA852070 DXX852070:DYE852070 DOB852070:DOI852070 DEF852070:DEM852070 CUJ852070:CUQ852070 CKN852070:CKU852070 CAR852070:CAY852070 BQV852070:BRC852070 BGZ852070:BHG852070 AXD852070:AXK852070 ANH852070:ANO852070 ADL852070:ADS852070 TP852070:TW852070 JT852070:KA852070 V852070:AC852070 WWF786534:WWM786534 WMJ786534:WMQ786534 WCN786534:WCU786534 VSR786534:VSY786534 VIV786534:VJC786534 UYZ786534:UZG786534 UPD786534:UPK786534 UFH786534:UFO786534 TVL786534:TVS786534 TLP786534:TLW786534 TBT786534:TCA786534 SRX786534:SSE786534 SIB786534:SII786534 RYF786534:RYM786534 ROJ786534:ROQ786534 REN786534:REU786534 QUR786534:QUY786534 QKV786534:QLC786534 QAZ786534:QBG786534 PRD786534:PRK786534 PHH786534:PHO786534 OXL786534:OXS786534 ONP786534:ONW786534 ODT786534:OEA786534 NTX786534:NUE786534 NKB786534:NKI786534 NAF786534:NAM786534 MQJ786534:MQQ786534 MGN786534:MGU786534 LWR786534:LWY786534 LMV786534:LNC786534 LCZ786534:LDG786534 KTD786534:KTK786534 KJH786534:KJO786534 JZL786534:JZS786534 JPP786534:JPW786534 JFT786534:JGA786534 IVX786534:IWE786534 IMB786534:IMI786534 ICF786534:ICM786534 HSJ786534:HSQ786534 HIN786534:HIU786534 GYR786534:GYY786534 GOV786534:GPC786534 GEZ786534:GFG786534 FVD786534:FVK786534 FLH786534:FLO786534 FBL786534:FBS786534 ERP786534:ERW786534 EHT786534:EIA786534 DXX786534:DYE786534 DOB786534:DOI786534 DEF786534:DEM786534 CUJ786534:CUQ786534 CKN786534:CKU786534 CAR786534:CAY786534 BQV786534:BRC786534 BGZ786534:BHG786534 AXD786534:AXK786534 ANH786534:ANO786534 ADL786534:ADS786534 TP786534:TW786534 JT786534:KA786534 V786534:AC786534 WWF720998:WWM720998 WMJ720998:WMQ720998 WCN720998:WCU720998 VSR720998:VSY720998 VIV720998:VJC720998 UYZ720998:UZG720998 UPD720998:UPK720998 UFH720998:UFO720998 TVL720998:TVS720998 TLP720998:TLW720998 TBT720998:TCA720998 SRX720998:SSE720998 SIB720998:SII720998 RYF720998:RYM720998 ROJ720998:ROQ720998 REN720998:REU720998 QUR720998:QUY720998 QKV720998:QLC720998 QAZ720998:QBG720998 PRD720998:PRK720998 PHH720998:PHO720998 OXL720998:OXS720998 ONP720998:ONW720998 ODT720998:OEA720998 NTX720998:NUE720998 NKB720998:NKI720998 NAF720998:NAM720998 MQJ720998:MQQ720998 MGN720998:MGU720998 LWR720998:LWY720998 LMV720998:LNC720998 LCZ720998:LDG720998 KTD720998:KTK720998 KJH720998:KJO720998 JZL720998:JZS720998 JPP720998:JPW720998 JFT720998:JGA720998 IVX720998:IWE720998 IMB720998:IMI720998 ICF720998:ICM720998 HSJ720998:HSQ720998 HIN720998:HIU720998 GYR720998:GYY720998 GOV720998:GPC720998 GEZ720998:GFG720998 FVD720998:FVK720998 FLH720998:FLO720998 FBL720998:FBS720998 ERP720998:ERW720998 EHT720998:EIA720998 DXX720998:DYE720998 DOB720998:DOI720998 DEF720998:DEM720998 CUJ720998:CUQ720998 CKN720998:CKU720998 CAR720998:CAY720998 BQV720998:BRC720998 BGZ720998:BHG720998 AXD720998:AXK720998 ANH720998:ANO720998 ADL720998:ADS720998 TP720998:TW720998 JT720998:KA720998 V720998:AC720998 WWF655462:WWM655462 WMJ655462:WMQ655462 WCN655462:WCU655462 VSR655462:VSY655462 VIV655462:VJC655462 UYZ655462:UZG655462 UPD655462:UPK655462 UFH655462:UFO655462 TVL655462:TVS655462 TLP655462:TLW655462 TBT655462:TCA655462 SRX655462:SSE655462 SIB655462:SII655462 RYF655462:RYM655462 ROJ655462:ROQ655462 REN655462:REU655462 QUR655462:QUY655462 QKV655462:QLC655462 QAZ655462:QBG655462 PRD655462:PRK655462 PHH655462:PHO655462 OXL655462:OXS655462 ONP655462:ONW655462 ODT655462:OEA655462 NTX655462:NUE655462 NKB655462:NKI655462 NAF655462:NAM655462 MQJ655462:MQQ655462 MGN655462:MGU655462 LWR655462:LWY655462 LMV655462:LNC655462 LCZ655462:LDG655462 KTD655462:KTK655462 KJH655462:KJO655462 JZL655462:JZS655462 JPP655462:JPW655462 JFT655462:JGA655462 IVX655462:IWE655462 IMB655462:IMI655462 ICF655462:ICM655462 HSJ655462:HSQ655462 HIN655462:HIU655462 GYR655462:GYY655462 GOV655462:GPC655462 GEZ655462:GFG655462 FVD655462:FVK655462 FLH655462:FLO655462 FBL655462:FBS655462 ERP655462:ERW655462 EHT655462:EIA655462 DXX655462:DYE655462 DOB655462:DOI655462 DEF655462:DEM655462 CUJ655462:CUQ655462 CKN655462:CKU655462 CAR655462:CAY655462 BQV655462:BRC655462 BGZ655462:BHG655462 AXD655462:AXK655462 ANH655462:ANO655462 ADL655462:ADS655462 TP655462:TW655462 JT655462:KA655462 V655462:AC655462 WWF589926:WWM589926 WMJ589926:WMQ589926 WCN589926:WCU589926 VSR589926:VSY589926 VIV589926:VJC589926 UYZ589926:UZG589926 UPD589926:UPK589926 UFH589926:UFO589926 TVL589926:TVS589926 TLP589926:TLW589926 TBT589926:TCA589926 SRX589926:SSE589926 SIB589926:SII589926 RYF589926:RYM589926 ROJ589926:ROQ589926 REN589926:REU589926 QUR589926:QUY589926 QKV589926:QLC589926 QAZ589926:QBG589926 PRD589926:PRK589926 PHH589926:PHO589926 OXL589926:OXS589926 ONP589926:ONW589926 ODT589926:OEA589926 NTX589926:NUE589926 NKB589926:NKI589926 NAF589926:NAM589926 MQJ589926:MQQ589926 MGN589926:MGU589926 LWR589926:LWY589926 LMV589926:LNC589926 LCZ589926:LDG589926 KTD589926:KTK589926 KJH589926:KJO589926 JZL589926:JZS589926 JPP589926:JPW589926 JFT589926:JGA589926 IVX589926:IWE589926 IMB589926:IMI589926 ICF589926:ICM589926 HSJ589926:HSQ589926 HIN589926:HIU589926 GYR589926:GYY589926 GOV589926:GPC589926 GEZ589926:GFG589926 FVD589926:FVK589926 FLH589926:FLO589926 FBL589926:FBS589926 ERP589926:ERW589926 EHT589926:EIA589926 DXX589926:DYE589926 DOB589926:DOI589926 DEF589926:DEM589926 CUJ589926:CUQ589926 CKN589926:CKU589926 CAR589926:CAY589926 BQV589926:BRC589926 BGZ589926:BHG589926 AXD589926:AXK589926 ANH589926:ANO589926 ADL589926:ADS589926 TP589926:TW589926 JT589926:KA589926 V589926:AC589926 WWF524390:WWM524390 WMJ524390:WMQ524390 WCN524390:WCU524390 VSR524390:VSY524390 VIV524390:VJC524390 UYZ524390:UZG524390 UPD524390:UPK524390 UFH524390:UFO524390 TVL524390:TVS524390 TLP524390:TLW524390 TBT524390:TCA524390 SRX524390:SSE524390 SIB524390:SII524390 RYF524390:RYM524390 ROJ524390:ROQ524390 REN524390:REU524390 QUR524390:QUY524390 QKV524390:QLC524390 QAZ524390:QBG524390 PRD524390:PRK524390 PHH524390:PHO524390 OXL524390:OXS524390 ONP524390:ONW524390 ODT524390:OEA524390 NTX524390:NUE524390 NKB524390:NKI524390 NAF524390:NAM524390 MQJ524390:MQQ524390 MGN524390:MGU524390 LWR524390:LWY524390 LMV524390:LNC524390 LCZ524390:LDG524390 KTD524390:KTK524390 KJH524390:KJO524390 JZL524390:JZS524390 JPP524390:JPW524390 JFT524390:JGA524390 IVX524390:IWE524390 IMB524390:IMI524390 ICF524390:ICM524390 HSJ524390:HSQ524390 HIN524390:HIU524390 GYR524390:GYY524390 GOV524390:GPC524390 GEZ524390:GFG524390 FVD524390:FVK524390 FLH524390:FLO524390 FBL524390:FBS524390 ERP524390:ERW524390 EHT524390:EIA524390 DXX524390:DYE524390 DOB524390:DOI524390 DEF524390:DEM524390 CUJ524390:CUQ524390 CKN524390:CKU524390 CAR524390:CAY524390 BQV524390:BRC524390 BGZ524390:BHG524390 AXD524390:AXK524390 ANH524390:ANO524390 ADL524390:ADS524390 TP524390:TW524390 JT524390:KA524390 V524390:AC524390 WWF458854:WWM458854 WMJ458854:WMQ458854 WCN458854:WCU458854 VSR458854:VSY458854 VIV458854:VJC458854 UYZ458854:UZG458854 UPD458854:UPK458854 UFH458854:UFO458854 TVL458854:TVS458854 TLP458854:TLW458854 TBT458854:TCA458854 SRX458854:SSE458854 SIB458854:SII458854 RYF458854:RYM458854 ROJ458854:ROQ458854 REN458854:REU458854 QUR458854:QUY458854 QKV458854:QLC458854 QAZ458854:QBG458854 PRD458854:PRK458854 PHH458854:PHO458854 OXL458854:OXS458854 ONP458854:ONW458854 ODT458854:OEA458854 NTX458854:NUE458854 NKB458854:NKI458854 NAF458854:NAM458854 MQJ458854:MQQ458854 MGN458854:MGU458854 LWR458854:LWY458854 LMV458854:LNC458854 LCZ458854:LDG458854 KTD458854:KTK458854 KJH458854:KJO458854 JZL458854:JZS458854 JPP458854:JPW458854 JFT458854:JGA458854 IVX458854:IWE458854 IMB458854:IMI458854 ICF458854:ICM458854 HSJ458854:HSQ458854 HIN458854:HIU458854 GYR458854:GYY458854 GOV458854:GPC458854 GEZ458854:GFG458854 FVD458854:FVK458854 FLH458854:FLO458854 FBL458854:FBS458854 ERP458854:ERW458854 EHT458854:EIA458854 DXX458854:DYE458854 DOB458854:DOI458854 DEF458854:DEM458854 CUJ458854:CUQ458854 CKN458854:CKU458854 CAR458854:CAY458854 BQV458854:BRC458854 BGZ458854:BHG458854 AXD458854:AXK458854 ANH458854:ANO458854 ADL458854:ADS458854 TP458854:TW458854 JT458854:KA458854 V458854:AC458854 WWF393318:WWM393318 WMJ393318:WMQ393318 WCN393318:WCU393318 VSR393318:VSY393318 VIV393318:VJC393318 UYZ393318:UZG393318 UPD393318:UPK393318 UFH393318:UFO393318 TVL393318:TVS393318 TLP393318:TLW393318 TBT393318:TCA393318 SRX393318:SSE393318 SIB393318:SII393318 RYF393318:RYM393318 ROJ393318:ROQ393318 REN393318:REU393318 QUR393318:QUY393318 QKV393318:QLC393318 QAZ393318:QBG393318 PRD393318:PRK393318 PHH393318:PHO393318 OXL393318:OXS393318 ONP393318:ONW393318 ODT393318:OEA393318 NTX393318:NUE393318 NKB393318:NKI393318 NAF393318:NAM393318 MQJ393318:MQQ393318 MGN393318:MGU393318 LWR393318:LWY393318 LMV393318:LNC393318 LCZ393318:LDG393318 KTD393318:KTK393318 KJH393318:KJO393318 JZL393318:JZS393318 JPP393318:JPW393318 JFT393318:JGA393318 IVX393318:IWE393318 IMB393318:IMI393318 ICF393318:ICM393318 HSJ393318:HSQ393318 HIN393318:HIU393318 GYR393318:GYY393318 GOV393318:GPC393318 GEZ393318:GFG393318 FVD393318:FVK393318 FLH393318:FLO393318 FBL393318:FBS393318 ERP393318:ERW393318 EHT393318:EIA393318 DXX393318:DYE393318 DOB393318:DOI393318 DEF393318:DEM393318 CUJ393318:CUQ393318 CKN393318:CKU393318 CAR393318:CAY393318 BQV393318:BRC393318 BGZ393318:BHG393318 AXD393318:AXK393318 ANH393318:ANO393318 ADL393318:ADS393318 TP393318:TW393318 JT393318:KA393318 V393318:AC393318 WWF327782:WWM327782 WMJ327782:WMQ327782 WCN327782:WCU327782 VSR327782:VSY327782 VIV327782:VJC327782 UYZ327782:UZG327782 UPD327782:UPK327782 UFH327782:UFO327782 TVL327782:TVS327782 TLP327782:TLW327782 TBT327782:TCA327782 SRX327782:SSE327782 SIB327782:SII327782 RYF327782:RYM327782 ROJ327782:ROQ327782 REN327782:REU327782 QUR327782:QUY327782 QKV327782:QLC327782 QAZ327782:QBG327782 PRD327782:PRK327782 PHH327782:PHO327782 OXL327782:OXS327782 ONP327782:ONW327782 ODT327782:OEA327782 NTX327782:NUE327782 NKB327782:NKI327782 NAF327782:NAM327782 MQJ327782:MQQ327782 MGN327782:MGU327782 LWR327782:LWY327782 LMV327782:LNC327782 LCZ327782:LDG327782 KTD327782:KTK327782 KJH327782:KJO327782 JZL327782:JZS327782 JPP327782:JPW327782 JFT327782:JGA327782 IVX327782:IWE327782 IMB327782:IMI327782 ICF327782:ICM327782 HSJ327782:HSQ327782 HIN327782:HIU327782 GYR327782:GYY327782 GOV327782:GPC327782 GEZ327782:GFG327782 FVD327782:FVK327782 FLH327782:FLO327782 FBL327782:FBS327782 ERP327782:ERW327782 EHT327782:EIA327782 DXX327782:DYE327782 DOB327782:DOI327782 DEF327782:DEM327782 CUJ327782:CUQ327782 CKN327782:CKU327782 CAR327782:CAY327782 BQV327782:BRC327782 BGZ327782:BHG327782 AXD327782:AXK327782 ANH327782:ANO327782 ADL327782:ADS327782 TP327782:TW327782 JT327782:KA327782 V327782:AC327782 WWF262246:WWM262246 WMJ262246:WMQ262246 WCN262246:WCU262246 VSR262246:VSY262246 VIV262246:VJC262246 UYZ262246:UZG262246 UPD262246:UPK262246 UFH262246:UFO262246 TVL262246:TVS262246 TLP262246:TLW262246 TBT262246:TCA262246 SRX262246:SSE262246 SIB262246:SII262246 RYF262246:RYM262246 ROJ262246:ROQ262246 REN262246:REU262246 QUR262246:QUY262246 QKV262246:QLC262246 QAZ262246:QBG262246 PRD262246:PRK262246 PHH262246:PHO262246 OXL262246:OXS262246 ONP262246:ONW262246 ODT262246:OEA262246 NTX262246:NUE262246 NKB262246:NKI262246 NAF262246:NAM262246 MQJ262246:MQQ262246 MGN262246:MGU262246 LWR262246:LWY262246 LMV262246:LNC262246 LCZ262246:LDG262246 KTD262246:KTK262246 KJH262246:KJO262246 JZL262246:JZS262246 JPP262246:JPW262246 JFT262246:JGA262246 IVX262246:IWE262246 IMB262246:IMI262246 ICF262246:ICM262246 HSJ262246:HSQ262246 HIN262246:HIU262246 GYR262246:GYY262246 GOV262246:GPC262246 GEZ262246:GFG262246 FVD262246:FVK262246 FLH262246:FLO262246 FBL262246:FBS262246 ERP262246:ERW262246 EHT262246:EIA262246 DXX262246:DYE262246 DOB262246:DOI262246 DEF262246:DEM262246 CUJ262246:CUQ262246 CKN262246:CKU262246 CAR262246:CAY262246 BQV262246:BRC262246 BGZ262246:BHG262246 AXD262246:AXK262246 ANH262246:ANO262246 ADL262246:ADS262246 TP262246:TW262246 JT262246:KA262246 V262246:AC262246 WWF196710:WWM196710 WMJ196710:WMQ196710 WCN196710:WCU196710 VSR196710:VSY196710 VIV196710:VJC196710 UYZ196710:UZG196710 UPD196710:UPK196710 UFH196710:UFO196710 TVL196710:TVS196710 TLP196710:TLW196710 TBT196710:TCA196710 SRX196710:SSE196710 SIB196710:SII196710 RYF196710:RYM196710 ROJ196710:ROQ196710 REN196710:REU196710 QUR196710:QUY196710 QKV196710:QLC196710 QAZ196710:QBG196710 PRD196710:PRK196710 PHH196710:PHO196710 OXL196710:OXS196710 ONP196710:ONW196710 ODT196710:OEA196710 NTX196710:NUE196710 NKB196710:NKI196710 NAF196710:NAM196710 MQJ196710:MQQ196710 MGN196710:MGU196710 LWR196710:LWY196710 LMV196710:LNC196710 LCZ196710:LDG196710 KTD196710:KTK196710 KJH196710:KJO196710 JZL196710:JZS196710 JPP196710:JPW196710 JFT196710:JGA196710 IVX196710:IWE196710 IMB196710:IMI196710 ICF196710:ICM196710 HSJ196710:HSQ196710 HIN196710:HIU196710 GYR196710:GYY196710 GOV196710:GPC196710 GEZ196710:GFG196710 FVD196710:FVK196710 FLH196710:FLO196710 FBL196710:FBS196710 ERP196710:ERW196710 EHT196710:EIA196710 DXX196710:DYE196710 DOB196710:DOI196710 DEF196710:DEM196710 CUJ196710:CUQ196710 CKN196710:CKU196710 CAR196710:CAY196710 BQV196710:BRC196710 BGZ196710:BHG196710 AXD196710:AXK196710 ANH196710:ANO196710 ADL196710:ADS196710 TP196710:TW196710 JT196710:KA196710 V196710:AC196710 WWF131174:WWM131174 WMJ131174:WMQ131174 WCN131174:WCU131174 VSR131174:VSY131174 VIV131174:VJC131174 UYZ131174:UZG131174 UPD131174:UPK131174 UFH131174:UFO131174 TVL131174:TVS131174 TLP131174:TLW131174 TBT131174:TCA131174 SRX131174:SSE131174 SIB131174:SII131174 RYF131174:RYM131174 ROJ131174:ROQ131174 REN131174:REU131174 QUR131174:QUY131174 QKV131174:QLC131174 QAZ131174:QBG131174 PRD131174:PRK131174 PHH131174:PHO131174 OXL131174:OXS131174 ONP131174:ONW131174 ODT131174:OEA131174 NTX131174:NUE131174 NKB131174:NKI131174 NAF131174:NAM131174 MQJ131174:MQQ131174 MGN131174:MGU131174 LWR131174:LWY131174 LMV131174:LNC131174 LCZ131174:LDG131174 KTD131174:KTK131174 KJH131174:KJO131174 JZL131174:JZS131174 JPP131174:JPW131174 JFT131174:JGA131174 IVX131174:IWE131174 IMB131174:IMI131174 ICF131174:ICM131174 HSJ131174:HSQ131174 HIN131174:HIU131174 GYR131174:GYY131174 GOV131174:GPC131174 GEZ131174:GFG131174 FVD131174:FVK131174 FLH131174:FLO131174 FBL131174:FBS131174 ERP131174:ERW131174 EHT131174:EIA131174 DXX131174:DYE131174 DOB131174:DOI131174 DEF131174:DEM131174 CUJ131174:CUQ131174 CKN131174:CKU131174 CAR131174:CAY131174 BQV131174:BRC131174 BGZ131174:BHG131174 AXD131174:AXK131174 ANH131174:ANO131174 ADL131174:ADS131174 TP131174:TW131174 JT131174:KA131174 V131174:AC131174 WWF65638:WWM65638 WMJ65638:WMQ65638 WCN65638:WCU65638 VSR65638:VSY65638 VIV65638:VJC65638 UYZ65638:UZG65638 UPD65638:UPK65638 UFH65638:UFO65638 TVL65638:TVS65638 TLP65638:TLW65638 TBT65638:TCA65638 SRX65638:SSE65638 SIB65638:SII65638 RYF65638:RYM65638 ROJ65638:ROQ65638 REN65638:REU65638 QUR65638:QUY65638 QKV65638:QLC65638 QAZ65638:QBG65638 PRD65638:PRK65638 PHH65638:PHO65638 OXL65638:OXS65638 ONP65638:ONW65638 ODT65638:OEA65638 NTX65638:NUE65638 NKB65638:NKI65638 NAF65638:NAM65638 MQJ65638:MQQ65638 MGN65638:MGU65638 LWR65638:LWY65638 LMV65638:LNC65638 LCZ65638:LDG65638 KTD65638:KTK65638 KJH65638:KJO65638 JZL65638:JZS65638 JPP65638:JPW65638 JFT65638:JGA65638 IVX65638:IWE65638 IMB65638:IMI65638 ICF65638:ICM65638 HSJ65638:HSQ65638 HIN65638:HIU65638 GYR65638:GYY65638 GOV65638:GPC65638 GEZ65638:GFG65638 FVD65638:FVK65638 FLH65638:FLO65638 FBL65638:FBS65638 ERP65638:ERW65638 EHT65638:EIA65638 DXX65638:DYE65638 DOB65638:DOI65638 DEF65638:DEM65638 CUJ65638:CUQ65638 CKN65638:CKU65638 CAR65638:CAY65638 BQV65638:BRC65638 BGZ65638:BHG65638 AXD65638:AXK65638 ANH65638:ANO65638 ADL65638:ADS65638 TP65638:TW65638 JT65638:KA65638 V65638:AC65638 WWF24:WWM24 WMJ24:WMQ24 WCN24:WCU24 VSR24:VSY24 VIV24:VJC24 UYZ24:UZG24 UPD24:UPK24 UFH24:UFO24 TVL24:TVS24 TLP24:TLW24 TBT24:TCA24 SRX24:SSE24 SIB24:SII24 RYF24:RYM24 ROJ24:ROQ24 REN24:REU24 QUR24:QUY24 QKV24:QLC24 QAZ24:QBG24 PRD24:PRK24 PHH24:PHO24 OXL24:OXS24 ONP24:ONW24 ODT24:OEA24 NTX24:NUE24 NKB24:NKI24 NAF24:NAM24 MQJ24:MQQ24 MGN24:MGU24 LWR24:LWY24 LMV24:LNC24 LCZ24:LDG24 KTD24:KTK24 KJH24:KJO24 JZL24:JZS24 JPP24:JPW24 JFT24:JGA24 IVX24:IWE24 IMB24:IMI24 ICF24:ICM24 HSJ24:HSQ24 HIN24:HIU24 GYR24:GYY24 GOV24:GPC24 GEZ24:GFG24 FVD24:FVK24 FLH24:FLO24 FBL24:FBS24 ERP24:ERW24 EHT24:EIA24 DXX24:DYE24 DOB24:DOI24 DEF24:DEM24 CUJ24:CUQ24 CKN24:CKU24 CAR24:CAY24 BQV24:BRC24 BGZ24:BHG24 AXD24:AXK24 ANH24:ANO24 ADL24:ADS24 TP24:TW24 WWF11:WWM11 WMJ11:WMQ11 WCN11:WCU11 VSR11:VSY11 VIV11:VJC11 UYZ11:UZG11 UPD11:UPK11 UFH11:UFO11 TVL11:TVS11 TLP11:TLW11 TBT11:TCA11 SRX11:SSE11 SIB11:SII11 RYF11:RYM11 ROJ11:ROQ11 REN11:REU11 QUR11:QUY11 QKV11:QLC11 QAZ11:QBG11 PRD11:PRK11 PHH11:PHO11 OXL11:OXS11 ONP11:ONW11 ODT11:OEA11 NTX11:NUE11 NKB11:NKI11 NAF11:NAM11 MQJ11:MQQ11 MGN11:MGU11 LWR11:LWY11 LMV11:LNC11 LCZ11:LDG11 KTD11:KTK11 KJH11:KJO11 JZL11:JZS11 JPP11:JPW11 JFT11:JGA11 IVX11:IWE11 IMB11:IMI11 ICF11:ICM11 HSJ11:HSQ11 HIN11:HIU11 GYR11:GYY11 GOV11:GPC11 GEZ11:GFG11 FVD11:FVK11 FLH11:FLO11 FBL11:FBS11 ERP11:ERW11 EHT11:EIA11 DXX11:DYE11 DOB11:DOI11 DEF11:DEM11 CUJ11:CUQ11 CKN11:CKU11 CAR11:CAY11 BQV11:BRC11 BGZ11:BHG11 AXD11:AXK11 ANH11:ANO11 ADL11:ADS11 TP11:TW11" xr:uid="{00000000-0002-0000-0400-000005000000}">
      <formula1>$U$149:$U$1002</formula1>
    </dataValidation>
    <dataValidation type="list" allowBlank="1" showInputMessage="1" showErrorMessage="1" error="Selecionar classe de acordo com DN COPAM nº 74/2004 (classes 3, 4, 5 e 6)" prompt="Selecionar classe do empreendimento" sqref="WVU983164:WWA983164 WLY983164:WME983164 WCC983164:WCI983164 VSG983164:VSM983164 VIK983164:VIQ983164 UYO983164:UYU983164 UOS983164:UOY983164 UEW983164:UFC983164 TVA983164:TVG983164 TLE983164:TLK983164 TBI983164:TBO983164 SRM983164:SRS983164 SHQ983164:SHW983164 RXU983164:RYA983164 RNY983164:ROE983164 REC983164:REI983164 QUG983164:QUM983164 QKK983164:QKQ983164 QAO983164:QAU983164 PQS983164:PQY983164 PGW983164:PHC983164 OXA983164:OXG983164 ONE983164:ONK983164 ODI983164:ODO983164 NTM983164:NTS983164 NJQ983164:NJW983164 MZU983164:NAA983164 MPY983164:MQE983164 MGC983164:MGI983164 LWG983164:LWM983164 LMK983164:LMQ983164 LCO983164:LCU983164 KSS983164:KSY983164 KIW983164:KJC983164 JZA983164:JZG983164 JPE983164:JPK983164 JFI983164:JFO983164 IVM983164:IVS983164 ILQ983164:ILW983164 IBU983164:ICA983164 HRY983164:HSE983164 HIC983164:HII983164 GYG983164:GYM983164 GOK983164:GOQ983164 GEO983164:GEU983164 FUS983164:FUY983164 FKW983164:FLC983164 FBA983164:FBG983164 ERE983164:ERK983164 EHI983164:EHO983164 DXM983164:DXS983164 DNQ983164:DNW983164 DDU983164:DEA983164 CTY983164:CUE983164 CKC983164:CKI983164 CAG983164:CAM983164 BQK983164:BQQ983164 BGO983164:BGU983164 AWS983164:AWY983164 AMW983164:ANC983164 ADA983164:ADG983164 TE983164:TK983164 JI983164:JO983164 K983164:Q983164 WVU917628:WWA917628 WLY917628:WME917628 WCC917628:WCI917628 VSG917628:VSM917628 VIK917628:VIQ917628 UYO917628:UYU917628 UOS917628:UOY917628 UEW917628:UFC917628 TVA917628:TVG917628 TLE917628:TLK917628 TBI917628:TBO917628 SRM917628:SRS917628 SHQ917628:SHW917628 RXU917628:RYA917628 RNY917628:ROE917628 REC917628:REI917628 QUG917628:QUM917628 QKK917628:QKQ917628 QAO917628:QAU917628 PQS917628:PQY917628 PGW917628:PHC917628 OXA917628:OXG917628 ONE917628:ONK917628 ODI917628:ODO917628 NTM917628:NTS917628 NJQ917628:NJW917628 MZU917628:NAA917628 MPY917628:MQE917628 MGC917628:MGI917628 LWG917628:LWM917628 LMK917628:LMQ917628 LCO917628:LCU917628 KSS917628:KSY917628 KIW917628:KJC917628 JZA917628:JZG917628 JPE917628:JPK917628 JFI917628:JFO917628 IVM917628:IVS917628 ILQ917628:ILW917628 IBU917628:ICA917628 HRY917628:HSE917628 HIC917628:HII917628 GYG917628:GYM917628 GOK917628:GOQ917628 GEO917628:GEU917628 FUS917628:FUY917628 FKW917628:FLC917628 FBA917628:FBG917628 ERE917628:ERK917628 EHI917628:EHO917628 DXM917628:DXS917628 DNQ917628:DNW917628 DDU917628:DEA917628 CTY917628:CUE917628 CKC917628:CKI917628 CAG917628:CAM917628 BQK917628:BQQ917628 BGO917628:BGU917628 AWS917628:AWY917628 AMW917628:ANC917628 ADA917628:ADG917628 TE917628:TK917628 JI917628:JO917628 K917628:Q917628 WVU852092:WWA852092 WLY852092:WME852092 WCC852092:WCI852092 VSG852092:VSM852092 VIK852092:VIQ852092 UYO852092:UYU852092 UOS852092:UOY852092 UEW852092:UFC852092 TVA852092:TVG852092 TLE852092:TLK852092 TBI852092:TBO852092 SRM852092:SRS852092 SHQ852092:SHW852092 RXU852092:RYA852092 RNY852092:ROE852092 REC852092:REI852092 QUG852092:QUM852092 QKK852092:QKQ852092 QAO852092:QAU852092 PQS852092:PQY852092 PGW852092:PHC852092 OXA852092:OXG852092 ONE852092:ONK852092 ODI852092:ODO852092 NTM852092:NTS852092 NJQ852092:NJW852092 MZU852092:NAA852092 MPY852092:MQE852092 MGC852092:MGI852092 LWG852092:LWM852092 LMK852092:LMQ852092 LCO852092:LCU852092 KSS852092:KSY852092 KIW852092:KJC852092 JZA852092:JZG852092 JPE852092:JPK852092 JFI852092:JFO852092 IVM852092:IVS852092 ILQ852092:ILW852092 IBU852092:ICA852092 HRY852092:HSE852092 HIC852092:HII852092 GYG852092:GYM852092 GOK852092:GOQ852092 GEO852092:GEU852092 FUS852092:FUY852092 FKW852092:FLC852092 FBA852092:FBG852092 ERE852092:ERK852092 EHI852092:EHO852092 DXM852092:DXS852092 DNQ852092:DNW852092 DDU852092:DEA852092 CTY852092:CUE852092 CKC852092:CKI852092 CAG852092:CAM852092 BQK852092:BQQ852092 BGO852092:BGU852092 AWS852092:AWY852092 AMW852092:ANC852092 ADA852092:ADG852092 TE852092:TK852092 JI852092:JO852092 K852092:Q852092 WVU786556:WWA786556 WLY786556:WME786556 WCC786556:WCI786556 VSG786556:VSM786556 VIK786556:VIQ786556 UYO786556:UYU786556 UOS786556:UOY786556 UEW786556:UFC786556 TVA786556:TVG786556 TLE786556:TLK786556 TBI786556:TBO786556 SRM786556:SRS786556 SHQ786556:SHW786556 RXU786556:RYA786556 RNY786556:ROE786556 REC786556:REI786556 QUG786556:QUM786556 QKK786556:QKQ786556 QAO786556:QAU786556 PQS786556:PQY786556 PGW786556:PHC786556 OXA786556:OXG786556 ONE786556:ONK786556 ODI786556:ODO786556 NTM786556:NTS786556 NJQ786556:NJW786556 MZU786556:NAA786556 MPY786556:MQE786556 MGC786556:MGI786556 LWG786556:LWM786556 LMK786556:LMQ786556 LCO786556:LCU786556 KSS786556:KSY786556 KIW786556:KJC786556 JZA786556:JZG786556 JPE786556:JPK786556 JFI786556:JFO786556 IVM786556:IVS786556 ILQ786556:ILW786556 IBU786556:ICA786556 HRY786556:HSE786556 HIC786556:HII786556 GYG786556:GYM786556 GOK786556:GOQ786556 GEO786556:GEU786556 FUS786556:FUY786556 FKW786556:FLC786556 FBA786556:FBG786556 ERE786556:ERK786556 EHI786556:EHO786556 DXM786556:DXS786556 DNQ786556:DNW786556 DDU786556:DEA786556 CTY786556:CUE786556 CKC786556:CKI786556 CAG786556:CAM786556 BQK786556:BQQ786556 BGO786556:BGU786556 AWS786556:AWY786556 AMW786556:ANC786556 ADA786556:ADG786556 TE786556:TK786556 JI786556:JO786556 K786556:Q786556 WVU721020:WWA721020 WLY721020:WME721020 WCC721020:WCI721020 VSG721020:VSM721020 VIK721020:VIQ721020 UYO721020:UYU721020 UOS721020:UOY721020 UEW721020:UFC721020 TVA721020:TVG721020 TLE721020:TLK721020 TBI721020:TBO721020 SRM721020:SRS721020 SHQ721020:SHW721020 RXU721020:RYA721020 RNY721020:ROE721020 REC721020:REI721020 QUG721020:QUM721020 QKK721020:QKQ721020 QAO721020:QAU721020 PQS721020:PQY721020 PGW721020:PHC721020 OXA721020:OXG721020 ONE721020:ONK721020 ODI721020:ODO721020 NTM721020:NTS721020 NJQ721020:NJW721020 MZU721020:NAA721020 MPY721020:MQE721020 MGC721020:MGI721020 LWG721020:LWM721020 LMK721020:LMQ721020 LCO721020:LCU721020 KSS721020:KSY721020 KIW721020:KJC721020 JZA721020:JZG721020 JPE721020:JPK721020 JFI721020:JFO721020 IVM721020:IVS721020 ILQ721020:ILW721020 IBU721020:ICA721020 HRY721020:HSE721020 HIC721020:HII721020 GYG721020:GYM721020 GOK721020:GOQ721020 GEO721020:GEU721020 FUS721020:FUY721020 FKW721020:FLC721020 FBA721020:FBG721020 ERE721020:ERK721020 EHI721020:EHO721020 DXM721020:DXS721020 DNQ721020:DNW721020 DDU721020:DEA721020 CTY721020:CUE721020 CKC721020:CKI721020 CAG721020:CAM721020 BQK721020:BQQ721020 BGO721020:BGU721020 AWS721020:AWY721020 AMW721020:ANC721020 ADA721020:ADG721020 TE721020:TK721020 JI721020:JO721020 K721020:Q721020 WVU655484:WWA655484 WLY655484:WME655484 WCC655484:WCI655484 VSG655484:VSM655484 VIK655484:VIQ655484 UYO655484:UYU655484 UOS655484:UOY655484 UEW655484:UFC655484 TVA655484:TVG655484 TLE655484:TLK655484 TBI655484:TBO655484 SRM655484:SRS655484 SHQ655484:SHW655484 RXU655484:RYA655484 RNY655484:ROE655484 REC655484:REI655484 QUG655484:QUM655484 QKK655484:QKQ655484 QAO655484:QAU655484 PQS655484:PQY655484 PGW655484:PHC655484 OXA655484:OXG655484 ONE655484:ONK655484 ODI655484:ODO655484 NTM655484:NTS655484 NJQ655484:NJW655484 MZU655484:NAA655484 MPY655484:MQE655484 MGC655484:MGI655484 LWG655484:LWM655484 LMK655484:LMQ655484 LCO655484:LCU655484 KSS655484:KSY655484 KIW655484:KJC655484 JZA655484:JZG655484 JPE655484:JPK655484 JFI655484:JFO655484 IVM655484:IVS655484 ILQ655484:ILW655484 IBU655484:ICA655484 HRY655484:HSE655484 HIC655484:HII655484 GYG655484:GYM655484 GOK655484:GOQ655484 GEO655484:GEU655484 FUS655484:FUY655484 FKW655484:FLC655484 FBA655484:FBG655484 ERE655484:ERK655484 EHI655484:EHO655484 DXM655484:DXS655484 DNQ655484:DNW655484 DDU655484:DEA655484 CTY655484:CUE655484 CKC655484:CKI655484 CAG655484:CAM655484 BQK655484:BQQ655484 BGO655484:BGU655484 AWS655484:AWY655484 AMW655484:ANC655484 ADA655484:ADG655484 TE655484:TK655484 JI655484:JO655484 K655484:Q655484 WVU589948:WWA589948 WLY589948:WME589948 WCC589948:WCI589948 VSG589948:VSM589948 VIK589948:VIQ589948 UYO589948:UYU589948 UOS589948:UOY589948 UEW589948:UFC589948 TVA589948:TVG589948 TLE589948:TLK589948 TBI589948:TBO589948 SRM589948:SRS589948 SHQ589948:SHW589948 RXU589948:RYA589948 RNY589948:ROE589948 REC589948:REI589948 QUG589948:QUM589948 QKK589948:QKQ589948 QAO589948:QAU589948 PQS589948:PQY589948 PGW589948:PHC589948 OXA589948:OXG589948 ONE589948:ONK589948 ODI589948:ODO589948 NTM589948:NTS589948 NJQ589948:NJW589948 MZU589948:NAA589948 MPY589948:MQE589948 MGC589948:MGI589948 LWG589948:LWM589948 LMK589948:LMQ589948 LCO589948:LCU589948 KSS589948:KSY589948 KIW589948:KJC589948 JZA589948:JZG589948 JPE589948:JPK589948 JFI589948:JFO589948 IVM589948:IVS589948 ILQ589948:ILW589948 IBU589948:ICA589948 HRY589948:HSE589948 HIC589948:HII589948 GYG589948:GYM589948 GOK589948:GOQ589948 GEO589948:GEU589948 FUS589948:FUY589948 FKW589948:FLC589948 FBA589948:FBG589948 ERE589948:ERK589948 EHI589948:EHO589948 DXM589948:DXS589948 DNQ589948:DNW589948 DDU589948:DEA589948 CTY589948:CUE589948 CKC589948:CKI589948 CAG589948:CAM589948 BQK589948:BQQ589948 BGO589948:BGU589948 AWS589948:AWY589948 AMW589948:ANC589948 ADA589948:ADG589948 TE589948:TK589948 JI589948:JO589948 K589948:Q589948 WVU524412:WWA524412 WLY524412:WME524412 WCC524412:WCI524412 VSG524412:VSM524412 VIK524412:VIQ524412 UYO524412:UYU524412 UOS524412:UOY524412 UEW524412:UFC524412 TVA524412:TVG524412 TLE524412:TLK524412 TBI524412:TBO524412 SRM524412:SRS524412 SHQ524412:SHW524412 RXU524412:RYA524412 RNY524412:ROE524412 REC524412:REI524412 QUG524412:QUM524412 QKK524412:QKQ524412 QAO524412:QAU524412 PQS524412:PQY524412 PGW524412:PHC524412 OXA524412:OXG524412 ONE524412:ONK524412 ODI524412:ODO524412 NTM524412:NTS524412 NJQ524412:NJW524412 MZU524412:NAA524412 MPY524412:MQE524412 MGC524412:MGI524412 LWG524412:LWM524412 LMK524412:LMQ524412 LCO524412:LCU524412 KSS524412:KSY524412 KIW524412:KJC524412 JZA524412:JZG524412 JPE524412:JPK524412 JFI524412:JFO524412 IVM524412:IVS524412 ILQ524412:ILW524412 IBU524412:ICA524412 HRY524412:HSE524412 HIC524412:HII524412 GYG524412:GYM524412 GOK524412:GOQ524412 GEO524412:GEU524412 FUS524412:FUY524412 FKW524412:FLC524412 FBA524412:FBG524412 ERE524412:ERK524412 EHI524412:EHO524412 DXM524412:DXS524412 DNQ524412:DNW524412 DDU524412:DEA524412 CTY524412:CUE524412 CKC524412:CKI524412 CAG524412:CAM524412 BQK524412:BQQ524412 BGO524412:BGU524412 AWS524412:AWY524412 AMW524412:ANC524412 ADA524412:ADG524412 TE524412:TK524412 JI524412:JO524412 K524412:Q524412 WVU458876:WWA458876 WLY458876:WME458876 WCC458876:WCI458876 VSG458876:VSM458876 VIK458876:VIQ458876 UYO458876:UYU458876 UOS458876:UOY458876 UEW458876:UFC458876 TVA458876:TVG458876 TLE458876:TLK458876 TBI458876:TBO458876 SRM458876:SRS458876 SHQ458876:SHW458876 RXU458876:RYA458876 RNY458876:ROE458876 REC458876:REI458876 QUG458876:QUM458876 QKK458876:QKQ458876 QAO458876:QAU458876 PQS458876:PQY458876 PGW458876:PHC458876 OXA458876:OXG458876 ONE458876:ONK458876 ODI458876:ODO458876 NTM458876:NTS458876 NJQ458876:NJW458876 MZU458876:NAA458876 MPY458876:MQE458876 MGC458876:MGI458876 LWG458876:LWM458876 LMK458876:LMQ458876 LCO458876:LCU458876 KSS458876:KSY458876 KIW458876:KJC458876 JZA458876:JZG458876 JPE458876:JPK458876 JFI458876:JFO458876 IVM458876:IVS458876 ILQ458876:ILW458876 IBU458876:ICA458876 HRY458876:HSE458876 HIC458876:HII458876 GYG458876:GYM458876 GOK458876:GOQ458876 GEO458876:GEU458876 FUS458876:FUY458876 FKW458876:FLC458876 FBA458876:FBG458876 ERE458876:ERK458876 EHI458876:EHO458876 DXM458876:DXS458876 DNQ458876:DNW458876 DDU458876:DEA458876 CTY458876:CUE458876 CKC458876:CKI458876 CAG458876:CAM458876 BQK458876:BQQ458876 BGO458876:BGU458876 AWS458876:AWY458876 AMW458876:ANC458876 ADA458876:ADG458876 TE458876:TK458876 JI458876:JO458876 K458876:Q458876 WVU393340:WWA393340 WLY393340:WME393340 WCC393340:WCI393340 VSG393340:VSM393340 VIK393340:VIQ393340 UYO393340:UYU393340 UOS393340:UOY393340 UEW393340:UFC393340 TVA393340:TVG393340 TLE393340:TLK393340 TBI393340:TBO393340 SRM393340:SRS393340 SHQ393340:SHW393340 RXU393340:RYA393340 RNY393340:ROE393340 REC393340:REI393340 QUG393340:QUM393340 QKK393340:QKQ393340 QAO393340:QAU393340 PQS393340:PQY393340 PGW393340:PHC393340 OXA393340:OXG393340 ONE393340:ONK393340 ODI393340:ODO393340 NTM393340:NTS393340 NJQ393340:NJW393340 MZU393340:NAA393340 MPY393340:MQE393340 MGC393340:MGI393340 LWG393340:LWM393340 LMK393340:LMQ393340 LCO393340:LCU393340 KSS393340:KSY393340 KIW393340:KJC393340 JZA393340:JZG393340 JPE393340:JPK393340 JFI393340:JFO393340 IVM393340:IVS393340 ILQ393340:ILW393340 IBU393340:ICA393340 HRY393340:HSE393340 HIC393340:HII393340 GYG393340:GYM393340 GOK393340:GOQ393340 GEO393340:GEU393340 FUS393340:FUY393340 FKW393340:FLC393340 FBA393340:FBG393340 ERE393340:ERK393340 EHI393340:EHO393340 DXM393340:DXS393340 DNQ393340:DNW393340 DDU393340:DEA393340 CTY393340:CUE393340 CKC393340:CKI393340 CAG393340:CAM393340 BQK393340:BQQ393340 BGO393340:BGU393340 AWS393340:AWY393340 AMW393340:ANC393340 ADA393340:ADG393340 TE393340:TK393340 JI393340:JO393340 K393340:Q393340 WVU327804:WWA327804 WLY327804:WME327804 WCC327804:WCI327804 VSG327804:VSM327804 VIK327804:VIQ327804 UYO327804:UYU327804 UOS327804:UOY327804 UEW327804:UFC327804 TVA327804:TVG327804 TLE327804:TLK327804 TBI327804:TBO327804 SRM327804:SRS327804 SHQ327804:SHW327804 RXU327804:RYA327804 RNY327804:ROE327804 REC327804:REI327804 QUG327804:QUM327804 QKK327804:QKQ327804 QAO327804:QAU327804 PQS327804:PQY327804 PGW327804:PHC327804 OXA327804:OXG327804 ONE327804:ONK327804 ODI327804:ODO327804 NTM327804:NTS327804 NJQ327804:NJW327804 MZU327804:NAA327804 MPY327804:MQE327804 MGC327804:MGI327804 LWG327804:LWM327804 LMK327804:LMQ327804 LCO327804:LCU327804 KSS327804:KSY327804 KIW327804:KJC327804 JZA327804:JZG327804 JPE327804:JPK327804 JFI327804:JFO327804 IVM327804:IVS327804 ILQ327804:ILW327804 IBU327804:ICA327804 HRY327804:HSE327804 HIC327804:HII327804 GYG327804:GYM327804 GOK327804:GOQ327804 GEO327804:GEU327804 FUS327804:FUY327804 FKW327804:FLC327804 FBA327804:FBG327804 ERE327804:ERK327804 EHI327804:EHO327804 DXM327804:DXS327804 DNQ327804:DNW327804 DDU327804:DEA327804 CTY327804:CUE327804 CKC327804:CKI327804 CAG327804:CAM327804 BQK327804:BQQ327804 BGO327804:BGU327804 AWS327804:AWY327804 AMW327804:ANC327804 ADA327804:ADG327804 TE327804:TK327804 JI327804:JO327804 K327804:Q327804 WVU262268:WWA262268 WLY262268:WME262268 WCC262268:WCI262268 VSG262268:VSM262268 VIK262268:VIQ262268 UYO262268:UYU262268 UOS262268:UOY262268 UEW262268:UFC262268 TVA262268:TVG262268 TLE262268:TLK262268 TBI262268:TBO262268 SRM262268:SRS262268 SHQ262268:SHW262268 RXU262268:RYA262268 RNY262268:ROE262268 REC262268:REI262268 QUG262268:QUM262268 QKK262268:QKQ262268 QAO262268:QAU262268 PQS262268:PQY262268 PGW262268:PHC262268 OXA262268:OXG262268 ONE262268:ONK262268 ODI262268:ODO262268 NTM262268:NTS262268 NJQ262268:NJW262268 MZU262268:NAA262268 MPY262268:MQE262268 MGC262268:MGI262268 LWG262268:LWM262268 LMK262268:LMQ262268 LCO262268:LCU262268 KSS262268:KSY262268 KIW262268:KJC262268 JZA262268:JZG262268 JPE262268:JPK262268 JFI262268:JFO262268 IVM262268:IVS262268 ILQ262268:ILW262268 IBU262268:ICA262268 HRY262268:HSE262268 HIC262268:HII262268 GYG262268:GYM262268 GOK262268:GOQ262268 GEO262268:GEU262268 FUS262268:FUY262268 FKW262268:FLC262268 FBA262268:FBG262268 ERE262268:ERK262268 EHI262268:EHO262268 DXM262268:DXS262268 DNQ262268:DNW262268 DDU262268:DEA262268 CTY262268:CUE262268 CKC262268:CKI262268 CAG262268:CAM262268 BQK262268:BQQ262268 BGO262268:BGU262268 AWS262268:AWY262268 AMW262268:ANC262268 ADA262268:ADG262268 TE262268:TK262268 JI262268:JO262268 K262268:Q262268 WVU196732:WWA196732 WLY196732:WME196732 WCC196732:WCI196732 VSG196732:VSM196732 VIK196732:VIQ196732 UYO196732:UYU196732 UOS196732:UOY196732 UEW196732:UFC196732 TVA196732:TVG196732 TLE196732:TLK196732 TBI196732:TBO196732 SRM196732:SRS196732 SHQ196732:SHW196732 RXU196732:RYA196732 RNY196732:ROE196732 REC196732:REI196732 QUG196732:QUM196732 QKK196732:QKQ196732 QAO196732:QAU196732 PQS196732:PQY196732 PGW196732:PHC196732 OXA196732:OXG196732 ONE196732:ONK196732 ODI196732:ODO196732 NTM196732:NTS196732 NJQ196732:NJW196732 MZU196732:NAA196732 MPY196732:MQE196732 MGC196732:MGI196732 LWG196732:LWM196732 LMK196732:LMQ196732 LCO196732:LCU196732 KSS196732:KSY196732 KIW196732:KJC196732 JZA196732:JZG196732 JPE196732:JPK196732 JFI196732:JFO196732 IVM196732:IVS196732 ILQ196732:ILW196732 IBU196732:ICA196732 HRY196732:HSE196732 HIC196732:HII196732 GYG196732:GYM196732 GOK196732:GOQ196732 GEO196732:GEU196732 FUS196732:FUY196732 FKW196732:FLC196732 FBA196732:FBG196732 ERE196732:ERK196732 EHI196732:EHO196732 DXM196732:DXS196732 DNQ196732:DNW196732 DDU196732:DEA196732 CTY196732:CUE196732 CKC196732:CKI196732 CAG196732:CAM196732 BQK196732:BQQ196732 BGO196732:BGU196732 AWS196732:AWY196732 AMW196732:ANC196732 ADA196732:ADG196732 TE196732:TK196732 JI196732:JO196732 K196732:Q196732 WVU131196:WWA131196 WLY131196:WME131196 WCC131196:WCI131196 VSG131196:VSM131196 VIK131196:VIQ131196 UYO131196:UYU131196 UOS131196:UOY131196 UEW131196:UFC131196 TVA131196:TVG131196 TLE131196:TLK131196 TBI131196:TBO131196 SRM131196:SRS131196 SHQ131196:SHW131196 RXU131196:RYA131196 RNY131196:ROE131196 REC131196:REI131196 QUG131196:QUM131196 QKK131196:QKQ131196 QAO131196:QAU131196 PQS131196:PQY131196 PGW131196:PHC131196 OXA131196:OXG131196 ONE131196:ONK131196 ODI131196:ODO131196 NTM131196:NTS131196 NJQ131196:NJW131196 MZU131196:NAA131196 MPY131196:MQE131196 MGC131196:MGI131196 LWG131196:LWM131196 LMK131196:LMQ131196 LCO131196:LCU131196 KSS131196:KSY131196 KIW131196:KJC131196 JZA131196:JZG131196 JPE131196:JPK131196 JFI131196:JFO131196 IVM131196:IVS131196 ILQ131196:ILW131196 IBU131196:ICA131196 HRY131196:HSE131196 HIC131196:HII131196 GYG131196:GYM131196 GOK131196:GOQ131196 GEO131196:GEU131196 FUS131196:FUY131196 FKW131196:FLC131196 FBA131196:FBG131196 ERE131196:ERK131196 EHI131196:EHO131196 DXM131196:DXS131196 DNQ131196:DNW131196 DDU131196:DEA131196 CTY131196:CUE131196 CKC131196:CKI131196 CAG131196:CAM131196 BQK131196:BQQ131196 BGO131196:BGU131196 AWS131196:AWY131196 AMW131196:ANC131196 ADA131196:ADG131196 TE131196:TK131196 JI131196:JO131196 K131196:Q131196 WVU65660:WWA65660 WLY65660:WME65660 WCC65660:WCI65660 VSG65660:VSM65660 VIK65660:VIQ65660 UYO65660:UYU65660 UOS65660:UOY65660 UEW65660:UFC65660 TVA65660:TVG65660 TLE65660:TLK65660 TBI65660:TBO65660 SRM65660:SRS65660 SHQ65660:SHW65660 RXU65660:RYA65660 RNY65660:ROE65660 REC65660:REI65660 QUG65660:QUM65660 QKK65660:QKQ65660 QAO65660:QAU65660 PQS65660:PQY65660 PGW65660:PHC65660 OXA65660:OXG65660 ONE65660:ONK65660 ODI65660:ODO65660 NTM65660:NTS65660 NJQ65660:NJW65660 MZU65660:NAA65660 MPY65660:MQE65660 MGC65660:MGI65660 LWG65660:LWM65660 LMK65660:LMQ65660 LCO65660:LCU65660 KSS65660:KSY65660 KIW65660:KJC65660 JZA65660:JZG65660 JPE65660:JPK65660 JFI65660:JFO65660 IVM65660:IVS65660 ILQ65660:ILW65660 IBU65660:ICA65660 HRY65660:HSE65660 HIC65660:HII65660 GYG65660:GYM65660 GOK65660:GOQ65660 GEO65660:GEU65660 FUS65660:FUY65660 FKW65660:FLC65660 FBA65660:FBG65660 ERE65660:ERK65660 EHI65660:EHO65660 DXM65660:DXS65660 DNQ65660:DNW65660 DDU65660:DEA65660 CTY65660:CUE65660 CKC65660:CKI65660 CAG65660:CAM65660 BQK65660:BQQ65660 BGO65660:BGU65660 AWS65660:AWY65660 AMW65660:ANC65660 ADA65660:ADG65660 TE65660:TK65660 JI65660:JO65660 K65660:Q65660" xr:uid="{00000000-0002-0000-0400-000006000000}">
      <formula1>$B$148:$B$152</formula1>
    </dataValidation>
    <dataValidation type="whole" allowBlank="1" showInputMessage="1" showErrorMessage="1" error="SOMENTE NÚMEROS INTEIROS ATÉ 6 (SEIS) DIGITOS" sqref="N65652:R65652 JL65652:JP65652 TH65652:TL65652 ADD65652:ADH65652 AMZ65652:AND65652 AWV65652:AWZ65652 BGR65652:BGV65652 BQN65652:BQR65652 CAJ65652:CAN65652 CKF65652:CKJ65652 CUB65652:CUF65652 DDX65652:DEB65652 DNT65652:DNX65652 DXP65652:DXT65652 EHL65652:EHP65652 ERH65652:ERL65652 FBD65652:FBH65652 FKZ65652:FLD65652 FUV65652:FUZ65652 GER65652:GEV65652 GON65652:GOR65652 GYJ65652:GYN65652 HIF65652:HIJ65652 HSB65652:HSF65652 IBX65652:ICB65652 ILT65652:ILX65652 IVP65652:IVT65652 JFL65652:JFP65652 JPH65652:JPL65652 JZD65652:JZH65652 KIZ65652:KJD65652 KSV65652:KSZ65652 LCR65652:LCV65652 LMN65652:LMR65652 LWJ65652:LWN65652 MGF65652:MGJ65652 MQB65652:MQF65652 MZX65652:NAB65652 NJT65652:NJX65652 NTP65652:NTT65652 ODL65652:ODP65652 ONH65652:ONL65652 OXD65652:OXH65652 PGZ65652:PHD65652 PQV65652:PQZ65652 QAR65652:QAV65652 QKN65652:QKR65652 QUJ65652:QUN65652 REF65652:REJ65652 ROB65652:ROF65652 RXX65652:RYB65652 SHT65652:SHX65652 SRP65652:SRT65652 TBL65652:TBP65652 TLH65652:TLL65652 TVD65652:TVH65652 UEZ65652:UFD65652 UOV65652:UOZ65652 UYR65652:UYV65652 VIN65652:VIR65652 VSJ65652:VSN65652 WCF65652:WCJ65652 WMB65652:WMF65652 WVX65652:WWB65652 N131188:R131188 JL131188:JP131188 TH131188:TL131188 ADD131188:ADH131188 AMZ131188:AND131188 AWV131188:AWZ131188 BGR131188:BGV131188 BQN131188:BQR131188 CAJ131188:CAN131188 CKF131188:CKJ131188 CUB131188:CUF131188 DDX131188:DEB131188 DNT131188:DNX131188 DXP131188:DXT131188 EHL131188:EHP131188 ERH131188:ERL131188 FBD131188:FBH131188 FKZ131188:FLD131188 FUV131188:FUZ131188 GER131188:GEV131188 GON131188:GOR131188 GYJ131188:GYN131188 HIF131188:HIJ131188 HSB131188:HSF131188 IBX131188:ICB131188 ILT131188:ILX131188 IVP131188:IVT131188 JFL131188:JFP131188 JPH131188:JPL131188 JZD131188:JZH131188 KIZ131188:KJD131188 KSV131188:KSZ131188 LCR131188:LCV131188 LMN131188:LMR131188 LWJ131188:LWN131188 MGF131188:MGJ131188 MQB131188:MQF131188 MZX131188:NAB131188 NJT131188:NJX131188 NTP131188:NTT131188 ODL131188:ODP131188 ONH131188:ONL131188 OXD131188:OXH131188 PGZ131188:PHD131188 PQV131188:PQZ131188 QAR131188:QAV131188 QKN131188:QKR131188 QUJ131188:QUN131188 REF131188:REJ131188 ROB131188:ROF131188 RXX131188:RYB131188 SHT131188:SHX131188 SRP131188:SRT131188 TBL131188:TBP131188 TLH131188:TLL131188 TVD131188:TVH131188 UEZ131188:UFD131188 UOV131188:UOZ131188 UYR131188:UYV131188 VIN131188:VIR131188 VSJ131188:VSN131188 WCF131188:WCJ131188 WMB131188:WMF131188 WVX131188:WWB131188 N196724:R196724 JL196724:JP196724 TH196724:TL196724 ADD196724:ADH196724 AMZ196724:AND196724 AWV196724:AWZ196724 BGR196724:BGV196724 BQN196724:BQR196724 CAJ196724:CAN196724 CKF196724:CKJ196724 CUB196724:CUF196724 DDX196724:DEB196724 DNT196724:DNX196724 DXP196724:DXT196724 EHL196724:EHP196724 ERH196724:ERL196724 FBD196724:FBH196724 FKZ196724:FLD196724 FUV196724:FUZ196724 GER196724:GEV196724 GON196724:GOR196724 GYJ196724:GYN196724 HIF196724:HIJ196724 HSB196724:HSF196724 IBX196724:ICB196724 ILT196724:ILX196724 IVP196724:IVT196724 JFL196724:JFP196724 JPH196724:JPL196724 JZD196724:JZH196724 KIZ196724:KJD196724 KSV196724:KSZ196724 LCR196724:LCV196724 LMN196724:LMR196724 LWJ196724:LWN196724 MGF196724:MGJ196724 MQB196724:MQF196724 MZX196724:NAB196724 NJT196724:NJX196724 NTP196724:NTT196724 ODL196724:ODP196724 ONH196724:ONL196724 OXD196724:OXH196724 PGZ196724:PHD196724 PQV196724:PQZ196724 QAR196724:QAV196724 QKN196724:QKR196724 QUJ196724:QUN196724 REF196724:REJ196724 ROB196724:ROF196724 RXX196724:RYB196724 SHT196724:SHX196724 SRP196724:SRT196724 TBL196724:TBP196724 TLH196724:TLL196724 TVD196724:TVH196724 UEZ196724:UFD196724 UOV196724:UOZ196724 UYR196724:UYV196724 VIN196724:VIR196724 VSJ196724:VSN196724 WCF196724:WCJ196724 WMB196724:WMF196724 WVX196724:WWB196724 N262260:R262260 JL262260:JP262260 TH262260:TL262260 ADD262260:ADH262260 AMZ262260:AND262260 AWV262260:AWZ262260 BGR262260:BGV262260 BQN262260:BQR262260 CAJ262260:CAN262260 CKF262260:CKJ262260 CUB262260:CUF262260 DDX262260:DEB262260 DNT262260:DNX262260 DXP262260:DXT262260 EHL262260:EHP262260 ERH262260:ERL262260 FBD262260:FBH262260 FKZ262260:FLD262260 FUV262260:FUZ262260 GER262260:GEV262260 GON262260:GOR262260 GYJ262260:GYN262260 HIF262260:HIJ262260 HSB262260:HSF262260 IBX262260:ICB262260 ILT262260:ILX262260 IVP262260:IVT262260 JFL262260:JFP262260 JPH262260:JPL262260 JZD262260:JZH262260 KIZ262260:KJD262260 KSV262260:KSZ262260 LCR262260:LCV262260 LMN262260:LMR262260 LWJ262260:LWN262260 MGF262260:MGJ262260 MQB262260:MQF262260 MZX262260:NAB262260 NJT262260:NJX262260 NTP262260:NTT262260 ODL262260:ODP262260 ONH262260:ONL262260 OXD262260:OXH262260 PGZ262260:PHD262260 PQV262260:PQZ262260 QAR262260:QAV262260 QKN262260:QKR262260 QUJ262260:QUN262260 REF262260:REJ262260 ROB262260:ROF262260 RXX262260:RYB262260 SHT262260:SHX262260 SRP262260:SRT262260 TBL262260:TBP262260 TLH262260:TLL262260 TVD262260:TVH262260 UEZ262260:UFD262260 UOV262260:UOZ262260 UYR262260:UYV262260 VIN262260:VIR262260 VSJ262260:VSN262260 WCF262260:WCJ262260 WMB262260:WMF262260 WVX262260:WWB262260 N327796:R327796 JL327796:JP327796 TH327796:TL327796 ADD327796:ADH327796 AMZ327796:AND327796 AWV327796:AWZ327796 BGR327796:BGV327796 BQN327796:BQR327796 CAJ327796:CAN327796 CKF327796:CKJ327796 CUB327796:CUF327796 DDX327796:DEB327796 DNT327796:DNX327796 DXP327796:DXT327796 EHL327796:EHP327796 ERH327796:ERL327796 FBD327796:FBH327796 FKZ327796:FLD327796 FUV327796:FUZ327796 GER327796:GEV327796 GON327796:GOR327796 GYJ327796:GYN327796 HIF327796:HIJ327796 HSB327796:HSF327796 IBX327796:ICB327796 ILT327796:ILX327796 IVP327796:IVT327796 JFL327796:JFP327796 JPH327796:JPL327796 JZD327796:JZH327796 KIZ327796:KJD327796 KSV327796:KSZ327796 LCR327796:LCV327796 LMN327796:LMR327796 LWJ327796:LWN327796 MGF327796:MGJ327796 MQB327796:MQF327796 MZX327796:NAB327796 NJT327796:NJX327796 NTP327796:NTT327796 ODL327796:ODP327796 ONH327796:ONL327796 OXD327796:OXH327796 PGZ327796:PHD327796 PQV327796:PQZ327796 QAR327796:QAV327796 QKN327796:QKR327796 QUJ327796:QUN327796 REF327796:REJ327796 ROB327796:ROF327796 RXX327796:RYB327796 SHT327796:SHX327796 SRP327796:SRT327796 TBL327796:TBP327796 TLH327796:TLL327796 TVD327796:TVH327796 UEZ327796:UFD327796 UOV327796:UOZ327796 UYR327796:UYV327796 VIN327796:VIR327796 VSJ327796:VSN327796 WCF327796:WCJ327796 WMB327796:WMF327796 WVX327796:WWB327796 N393332:R393332 JL393332:JP393332 TH393332:TL393332 ADD393332:ADH393332 AMZ393332:AND393332 AWV393332:AWZ393332 BGR393332:BGV393332 BQN393332:BQR393332 CAJ393332:CAN393332 CKF393332:CKJ393332 CUB393332:CUF393332 DDX393332:DEB393332 DNT393332:DNX393332 DXP393332:DXT393332 EHL393332:EHP393332 ERH393332:ERL393332 FBD393332:FBH393332 FKZ393332:FLD393332 FUV393332:FUZ393332 GER393332:GEV393332 GON393332:GOR393332 GYJ393332:GYN393332 HIF393332:HIJ393332 HSB393332:HSF393332 IBX393332:ICB393332 ILT393332:ILX393332 IVP393332:IVT393332 JFL393332:JFP393332 JPH393332:JPL393332 JZD393332:JZH393332 KIZ393332:KJD393332 KSV393332:KSZ393332 LCR393332:LCV393332 LMN393332:LMR393332 LWJ393332:LWN393332 MGF393332:MGJ393332 MQB393332:MQF393332 MZX393332:NAB393332 NJT393332:NJX393332 NTP393332:NTT393332 ODL393332:ODP393332 ONH393332:ONL393332 OXD393332:OXH393332 PGZ393332:PHD393332 PQV393332:PQZ393332 QAR393332:QAV393332 QKN393332:QKR393332 QUJ393332:QUN393332 REF393332:REJ393332 ROB393332:ROF393332 RXX393332:RYB393332 SHT393332:SHX393332 SRP393332:SRT393332 TBL393332:TBP393332 TLH393332:TLL393332 TVD393332:TVH393332 UEZ393332:UFD393332 UOV393332:UOZ393332 UYR393332:UYV393332 VIN393332:VIR393332 VSJ393332:VSN393332 WCF393332:WCJ393332 WMB393332:WMF393332 WVX393332:WWB393332 N458868:R458868 JL458868:JP458868 TH458868:TL458868 ADD458868:ADH458868 AMZ458868:AND458868 AWV458868:AWZ458868 BGR458868:BGV458868 BQN458868:BQR458868 CAJ458868:CAN458868 CKF458868:CKJ458868 CUB458868:CUF458868 DDX458868:DEB458868 DNT458868:DNX458868 DXP458868:DXT458868 EHL458868:EHP458868 ERH458868:ERL458868 FBD458868:FBH458868 FKZ458868:FLD458868 FUV458868:FUZ458868 GER458868:GEV458868 GON458868:GOR458868 GYJ458868:GYN458868 HIF458868:HIJ458868 HSB458868:HSF458868 IBX458868:ICB458868 ILT458868:ILX458868 IVP458868:IVT458868 JFL458868:JFP458868 JPH458868:JPL458868 JZD458868:JZH458868 KIZ458868:KJD458868 KSV458868:KSZ458868 LCR458868:LCV458868 LMN458868:LMR458868 LWJ458868:LWN458868 MGF458868:MGJ458868 MQB458868:MQF458868 MZX458868:NAB458868 NJT458868:NJX458868 NTP458868:NTT458868 ODL458868:ODP458868 ONH458868:ONL458868 OXD458868:OXH458868 PGZ458868:PHD458868 PQV458868:PQZ458868 QAR458868:QAV458868 QKN458868:QKR458868 QUJ458868:QUN458868 REF458868:REJ458868 ROB458868:ROF458868 RXX458868:RYB458868 SHT458868:SHX458868 SRP458868:SRT458868 TBL458868:TBP458868 TLH458868:TLL458868 TVD458868:TVH458868 UEZ458868:UFD458868 UOV458868:UOZ458868 UYR458868:UYV458868 VIN458868:VIR458868 VSJ458868:VSN458868 WCF458868:WCJ458868 WMB458868:WMF458868 WVX458868:WWB458868 N524404:R524404 JL524404:JP524404 TH524404:TL524404 ADD524404:ADH524404 AMZ524404:AND524404 AWV524404:AWZ524404 BGR524404:BGV524404 BQN524404:BQR524404 CAJ524404:CAN524404 CKF524404:CKJ524404 CUB524404:CUF524404 DDX524404:DEB524404 DNT524404:DNX524404 DXP524404:DXT524404 EHL524404:EHP524404 ERH524404:ERL524404 FBD524404:FBH524404 FKZ524404:FLD524404 FUV524404:FUZ524404 GER524404:GEV524404 GON524404:GOR524404 GYJ524404:GYN524404 HIF524404:HIJ524404 HSB524404:HSF524404 IBX524404:ICB524404 ILT524404:ILX524404 IVP524404:IVT524404 JFL524404:JFP524404 JPH524404:JPL524404 JZD524404:JZH524404 KIZ524404:KJD524404 KSV524404:KSZ524404 LCR524404:LCV524404 LMN524404:LMR524404 LWJ524404:LWN524404 MGF524404:MGJ524404 MQB524404:MQF524404 MZX524404:NAB524404 NJT524404:NJX524404 NTP524404:NTT524404 ODL524404:ODP524404 ONH524404:ONL524404 OXD524404:OXH524404 PGZ524404:PHD524404 PQV524404:PQZ524404 QAR524404:QAV524404 QKN524404:QKR524404 QUJ524404:QUN524404 REF524404:REJ524404 ROB524404:ROF524404 RXX524404:RYB524404 SHT524404:SHX524404 SRP524404:SRT524404 TBL524404:TBP524404 TLH524404:TLL524404 TVD524404:TVH524404 UEZ524404:UFD524404 UOV524404:UOZ524404 UYR524404:UYV524404 VIN524404:VIR524404 VSJ524404:VSN524404 WCF524404:WCJ524404 WMB524404:WMF524404 WVX524404:WWB524404 N589940:R589940 JL589940:JP589940 TH589940:TL589940 ADD589940:ADH589940 AMZ589940:AND589940 AWV589940:AWZ589940 BGR589940:BGV589940 BQN589940:BQR589940 CAJ589940:CAN589940 CKF589940:CKJ589940 CUB589940:CUF589940 DDX589940:DEB589940 DNT589940:DNX589940 DXP589940:DXT589940 EHL589940:EHP589940 ERH589940:ERL589940 FBD589940:FBH589940 FKZ589940:FLD589940 FUV589940:FUZ589940 GER589940:GEV589940 GON589940:GOR589940 GYJ589940:GYN589940 HIF589940:HIJ589940 HSB589940:HSF589940 IBX589940:ICB589940 ILT589940:ILX589940 IVP589940:IVT589940 JFL589940:JFP589940 JPH589940:JPL589940 JZD589940:JZH589940 KIZ589940:KJD589940 KSV589940:KSZ589940 LCR589940:LCV589940 LMN589940:LMR589940 LWJ589940:LWN589940 MGF589940:MGJ589940 MQB589940:MQF589940 MZX589940:NAB589940 NJT589940:NJX589940 NTP589940:NTT589940 ODL589940:ODP589940 ONH589940:ONL589940 OXD589940:OXH589940 PGZ589940:PHD589940 PQV589940:PQZ589940 QAR589940:QAV589940 QKN589940:QKR589940 QUJ589940:QUN589940 REF589940:REJ589940 ROB589940:ROF589940 RXX589940:RYB589940 SHT589940:SHX589940 SRP589940:SRT589940 TBL589940:TBP589940 TLH589940:TLL589940 TVD589940:TVH589940 UEZ589940:UFD589940 UOV589940:UOZ589940 UYR589940:UYV589940 VIN589940:VIR589940 VSJ589940:VSN589940 WCF589940:WCJ589940 WMB589940:WMF589940 WVX589940:WWB589940 N655476:R655476 JL655476:JP655476 TH655476:TL655476 ADD655476:ADH655476 AMZ655476:AND655476 AWV655476:AWZ655476 BGR655476:BGV655476 BQN655476:BQR655476 CAJ655476:CAN655476 CKF655476:CKJ655476 CUB655476:CUF655476 DDX655476:DEB655476 DNT655476:DNX655476 DXP655476:DXT655476 EHL655476:EHP655476 ERH655476:ERL655476 FBD655476:FBH655476 FKZ655476:FLD655476 FUV655476:FUZ655476 GER655476:GEV655476 GON655476:GOR655476 GYJ655476:GYN655476 HIF655476:HIJ655476 HSB655476:HSF655476 IBX655476:ICB655476 ILT655476:ILX655476 IVP655476:IVT655476 JFL655476:JFP655476 JPH655476:JPL655476 JZD655476:JZH655476 KIZ655476:KJD655476 KSV655476:KSZ655476 LCR655476:LCV655476 LMN655476:LMR655476 LWJ655476:LWN655476 MGF655476:MGJ655476 MQB655476:MQF655476 MZX655476:NAB655476 NJT655476:NJX655476 NTP655476:NTT655476 ODL655476:ODP655476 ONH655476:ONL655476 OXD655476:OXH655476 PGZ655476:PHD655476 PQV655476:PQZ655476 QAR655476:QAV655476 QKN655476:QKR655476 QUJ655476:QUN655476 REF655476:REJ655476 ROB655476:ROF655476 RXX655476:RYB655476 SHT655476:SHX655476 SRP655476:SRT655476 TBL655476:TBP655476 TLH655476:TLL655476 TVD655476:TVH655476 UEZ655476:UFD655476 UOV655476:UOZ655476 UYR655476:UYV655476 VIN655476:VIR655476 VSJ655476:VSN655476 WCF655476:WCJ655476 WMB655476:WMF655476 WVX655476:WWB655476 N721012:R721012 JL721012:JP721012 TH721012:TL721012 ADD721012:ADH721012 AMZ721012:AND721012 AWV721012:AWZ721012 BGR721012:BGV721012 BQN721012:BQR721012 CAJ721012:CAN721012 CKF721012:CKJ721012 CUB721012:CUF721012 DDX721012:DEB721012 DNT721012:DNX721012 DXP721012:DXT721012 EHL721012:EHP721012 ERH721012:ERL721012 FBD721012:FBH721012 FKZ721012:FLD721012 FUV721012:FUZ721012 GER721012:GEV721012 GON721012:GOR721012 GYJ721012:GYN721012 HIF721012:HIJ721012 HSB721012:HSF721012 IBX721012:ICB721012 ILT721012:ILX721012 IVP721012:IVT721012 JFL721012:JFP721012 JPH721012:JPL721012 JZD721012:JZH721012 KIZ721012:KJD721012 KSV721012:KSZ721012 LCR721012:LCV721012 LMN721012:LMR721012 LWJ721012:LWN721012 MGF721012:MGJ721012 MQB721012:MQF721012 MZX721012:NAB721012 NJT721012:NJX721012 NTP721012:NTT721012 ODL721012:ODP721012 ONH721012:ONL721012 OXD721012:OXH721012 PGZ721012:PHD721012 PQV721012:PQZ721012 QAR721012:QAV721012 QKN721012:QKR721012 QUJ721012:QUN721012 REF721012:REJ721012 ROB721012:ROF721012 RXX721012:RYB721012 SHT721012:SHX721012 SRP721012:SRT721012 TBL721012:TBP721012 TLH721012:TLL721012 TVD721012:TVH721012 UEZ721012:UFD721012 UOV721012:UOZ721012 UYR721012:UYV721012 VIN721012:VIR721012 VSJ721012:VSN721012 WCF721012:WCJ721012 WMB721012:WMF721012 WVX721012:WWB721012 N786548:R786548 JL786548:JP786548 TH786548:TL786548 ADD786548:ADH786548 AMZ786548:AND786548 AWV786548:AWZ786548 BGR786548:BGV786548 BQN786548:BQR786548 CAJ786548:CAN786548 CKF786548:CKJ786548 CUB786548:CUF786548 DDX786548:DEB786548 DNT786548:DNX786548 DXP786548:DXT786548 EHL786548:EHP786548 ERH786548:ERL786548 FBD786548:FBH786548 FKZ786548:FLD786548 FUV786548:FUZ786548 GER786548:GEV786548 GON786548:GOR786548 GYJ786548:GYN786548 HIF786548:HIJ786548 HSB786548:HSF786548 IBX786548:ICB786548 ILT786548:ILX786548 IVP786548:IVT786548 JFL786548:JFP786548 JPH786548:JPL786548 JZD786548:JZH786548 KIZ786548:KJD786548 KSV786548:KSZ786548 LCR786548:LCV786548 LMN786548:LMR786548 LWJ786548:LWN786548 MGF786548:MGJ786548 MQB786548:MQF786548 MZX786548:NAB786548 NJT786548:NJX786548 NTP786548:NTT786548 ODL786548:ODP786548 ONH786548:ONL786548 OXD786548:OXH786548 PGZ786548:PHD786548 PQV786548:PQZ786548 QAR786548:QAV786548 QKN786548:QKR786548 QUJ786548:QUN786548 REF786548:REJ786548 ROB786548:ROF786548 RXX786548:RYB786548 SHT786548:SHX786548 SRP786548:SRT786548 TBL786548:TBP786548 TLH786548:TLL786548 TVD786548:TVH786548 UEZ786548:UFD786548 UOV786548:UOZ786548 UYR786548:UYV786548 VIN786548:VIR786548 VSJ786548:VSN786548 WCF786548:WCJ786548 WMB786548:WMF786548 WVX786548:WWB786548 N852084:R852084 JL852084:JP852084 TH852084:TL852084 ADD852084:ADH852084 AMZ852084:AND852084 AWV852084:AWZ852084 BGR852084:BGV852084 BQN852084:BQR852084 CAJ852084:CAN852084 CKF852084:CKJ852084 CUB852084:CUF852084 DDX852084:DEB852084 DNT852084:DNX852084 DXP852084:DXT852084 EHL852084:EHP852084 ERH852084:ERL852084 FBD852084:FBH852084 FKZ852084:FLD852084 FUV852084:FUZ852084 GER852084:GEV852084 GON852084:GOR852084 GYJ852084:GYN852084 HIF852084:HIJ852084 HSB852084:HSF852084 IBX852084:ICB852084 ILT852084:ILX852084 IVP852084:IVT852084 JFL852084:JFP852084 JPH852084:JPL852084 JZD852084:JZH852084 KIZ852084:KJD852084 KSV852084:KSZ852084 LCR852084:LCV852084 LMN852084:LMR852084 LWJ852084:LWN852084 MGF852084:MGJ852084 MQB852084:MQF852084 MZX852084:NAB852084 NJT852084:NJX852084 NTP852084:NTT852084 ODL852084:ODP852084 ONH852084:ONL852084 OXD852084:OXH852084 PGZ852084:PHD852084 PQV852084:PQZ852084 QAR852084:QAV852084 QKN852084:QKR852084 QUJ852084:QUN852084 REF852084:REJ852084 ROB852084:ROF852084 RXX852084:RYB852084 SHT852084:SHX852084 SRP852084:SRT852084 TBL852084:TBP852084 TLH852084:TLL852084 TVD852084:TVH852084 UEZ852084:UFD852084 UOV852084:UOZ852084 UYR852084:UYV852084 VIN852084:VIR852084 VSJ852084:VSN852084 WCF852084:WCJ852084 WMB852084:WMF852084 WVX852084:WWB852084 N917620:R917620 JL917620:JP917620 TH917620:TL917620 ADD917620:ADH917620 AMZ917620:AND917620 AWV917620:AWZ917620 BGR917620:BGV917620 BQN917620:BQR917620 CAJ917620:CAN917620 CKF917620:CKJ917620 CUB917620:CUF917620 DDX917620:DEB917620 DNT917620:DNX917620 DXP917620:DXT917620 EHL917620:EHP917620 ERH917620:ERL917620 FBD917620:FBH917620 FKZ917620:FLD917620 FUV917620:FUZ917620 GER917620:GEV917620 GON917620:GOR917620 GYJ917620:GYN917620 HIF917620:HIJ917620 HSB917620:HSF917620 IBX917620:ICB917620 ILT917620:ILX917620 IVP917620:IVT917620 JFL917620:JFP917620 JPH917620:JPL917620 JZD917620:JZH917620 KIZ917620:KJD917620 KSV917620:KSZ917620 LCR917620:LCV917620 LMN917620:LMR917620 LWJ917620:LWN917620 MGF917620:MGJ917620 MQB917620:MQF917620 MZX917620:NAB917620 NJT917620:NJX917620 NTP917620:NTT917620 ODL917620:ODP917620 ONH917620:ONL917620 OXD917620:OXH917620 PGZ917620:PHD917620 PQV917620:PQZ917620 QAR917620:QAV917620 QKN917620:QKR917620 QUJ917620:QUN917620 REF917620:REJ917620 ROB917620:ROF917620 RXX917620:RYB917620 SHT917620:SHX917620 SRP917620:SRT917620 TBL917620:TBP917620 TLH917620:TLL917620 TVD917620:TVH917620 UEZ917620:UFD917620 UOV917620:UOZ917620 UYR917620:UYV917620 VIN917620:VIR917620 VSJ917620:VSN917620 WCF917620:WCJ917620 WMB917620:WMF917620 WVX917620:WWB917620 N983156:R983156 JL983156:JP983156 TH983156:TL983156 ADD983156:ADH983156 AMZ983156:AND983156 AWV983156:AWZ983156 BGR983156:BGV983156 BQN983156:BQR983156 CAJ983156:CAN983156 CKF983156:CKJ983156 CUB983156:CUF983156 DDX983156:DEB983156 DNT983156:DNX983156 DXP983156:DXT983156 EHL983156:EHP983156 ERH983156:ERL983156 FBD983156:FBH983156 FKZ983156:FLD983156 FUV983156:FUZ983156 GER983156:GEV983156 GON983156:GOR983156 GYJ983156:GYN983156 HIF983156:HIJ983156 HSB983156:HSF983156 IBX983156:ICB983156 ILT983156:ILX983156 IVP983156:IVT983156 JFL983156:JFP983156 JPH983156:JPL983156 JZD983156:JZH983156 KIZ983156:KJD983156 KSV983156:KSZ983156 LCR983156:LCV983156 LMN983156:LMR983156 LWJ983156:LWN983156 MGF983156:MGJ983156 MQB983156:MQF983156 MZX983156:NAB983156 NJT983156:NJX983156 NTP983156:NTT983156 ODL983156:ODP983156 ONH983156:ONL983156 OXD983156:OXH983156 PGZ983156:PHD983156 PQV983156:PQZ983156 QAR983156:QAV983156 QKN983156:QKR983156 QUJ983156:QUN983156 REF983156:REJ983156 ROB983156:ROF983156 RXX983156:RYB983156 SHT983156:SHX983156 SRP983156:SRT983156 TBL983156:TBP983156 TLH983156:TLL983156 TVD983156:TVH983156 UEZ983156:UFD983156 UOV983156:UOZ983156 UYR983156:UYV983156 VIN983156:VIR983156 VSJ983156:VSN983156 WCF983156:WCJ983156 WMB983156:WMF983156 WVX983156:WWB983156" xr:uid="{00000000-0002-0000-0400-000007000000}">
      <formula1>0</formula1>
      <formula2>999999</formula2>
    </dataValidation>
    <dataValidation type="list" allowBlank="1" showInputMessage="1" showErrorMessage="1" sqref="WVW983149 WMA983149 WCE983149 VSI983149 VIM983149 UYQ983149 UOU983149 UEY983149 TVC983149 TLG983149 TBK983149 SRO983149 SHS983149 RXW983149 ROA983149 REE983149 QUI983149 QKM983149 QAQ983149 PQU983149 PGY983149 OXC983149 ONG983149 ODK983149 NTO983149 NJS983149 MZW983149 MQA983149 MGE983149 LWI983149 LMM983149 LCQ983149 KSU983149 KIY983149 JZC983149 JPG983149 JFK983149 IVO983149 ILS983149 IBW983149 HSA983149 HIE983149 GYI983149 GOM983149 GEQ983149 FUU983149 FKY983149 FBC983149 ERG983149 EHK983149 DXO983149 DNS983149 DDW983149 CUA983149 CKE983149 CAI983149 BQM983149 BGQ983149 AWU983149 AMY983149 ADC983149 TG983149 JK983149 M983149 WVW917613 WMA917613 WCE917613 VSI917613 VIM917613 UYQ917613 UOU917613 UEY917613 TVC917613 TLG917613 TBK917613 SRO917613 SHS917613 RXW917613 ROA917613 REE917613 QUI917613 QKM917613 QAQ917613 PQU917613 PGY917613 OXC917613 ONG917613 ODK917613 NTO917613 NJS917613 MZW917613 MQA917613 MGE917613 LWI917613 LMM917613 LCQ917613 KSU917613 KIY917613 JZC917613 JPG917613 JFK917613 IVO917613 ILS917613 IBW917613 HSA917613 HIE917613 GYI917613 GOM917613 GEQ917613 FUU917613 FKY917613 FBC917613 ERG917613 EHK917613 DXO917613 DNS917613 DDW917613 CUA917613 CKE917613 CAI917613 BQM917613 BGQ917613 AWU917613 AMY917613 ADC917613 TG917613 JK917613 M917613 WVW852077 WMA852077 WCE852077 VSI852077 VIM852077 UYQ852077 UOU852077 UEY852077 TVC852077 TLG852077 TBK852077 SRO852077 SHS852077 RXW852077 ROA852077 REE852077 QUI852077 QKM852077 QAQ852077 PQU852077 PGY852077 OXC852077 ONG852077 ODK852077 NTO852077 NJS852077 MZW852077 MQA852077 MGE852077 LWI852077 LMM852077 LCQ852077 KSU852077 KIY852077 JZC852077 JPG852077 JFK852077 IVO852077 ILS852077 IBW852077 HSA852077 HIE852077 GYI852077 GOM852077 GEQ852077 FUU852077 FKY852077 FBC852077 ERG852077 EHK852077 DXO852077 DNS852077 DDW852077 CUA852077 CKE852077 CAI852077 BQM852077 BGQ852077 AWU852077 AMY852077 ADC852077 TG852077 JK852077 M852077 WVW786541 WMA786541 WCE786541 VSI786541 VIM786541 UYQ786541 UOU786541 UEY786541 TVC786541 TLG786541 TBK786541 SRO786541 SHS786541 RXW786541 ROA786541 REE786541 QUI786541 QKM786541 QAQ786541 PQU786541 PGY786541 OXC786541 ONG786541 ODK786541 NTO786541 NJS786541 MZW786541 MQA786541 MGE786541 LWI786541 LMM786541 LCQ786541 KSU786541 KIY786541 JZC786541 JPG786541 JFK786541 IVO786541 ILS786541 IBW786541 HSA786541 HIE786541 GYI786541 GOM786541 GEQ786541 FUU786541 FKY786541 FBC786541 ERG786541 EHK786541 DXO786541 DNS786541 DDW786541 CUA786541 CKE786541 CAI786541 BQM786541 BGQ786541 AWU786541 AMY786541 ADC786541 TG786541 JK786541 M786541 WVW721005 WMA721005 WCE721005 VSI721005 VIM721005 UYQ721005 UOU721005 UEY721005 TVC721005 TLG721005 TBK721005 SRO721005 SHS721005 RXW721005 ROA721005 REE721005 QUI721005 QKM721005 QAQ721005 PQU721005 PGY721005 OXC721005 ONG721005 ODK721005 NTO721005 NJS721005 MZW721005 MQA721005 MGE721005 LWI721005 LMM721005 LCQ721005 KSU721005 KIY721005 JZC721005 JPG721005 JFK721005 IVO721005 ILS721005 IBW721005 HSA721005 HIE721005 GYI721005 GOM721005 GEQ721005 FUU721005 FKY721005 FBC721005 ERG721005 EHK721005 DXO721005 DNS721005 DDW721005 CUA721005 CKE721005 CAI721005 BQM721005 BGQ721005 AWU721005 AMY721005 ADC721005 TG721005 JK721005 M721005 WVW655469 WMA655469 WCE655469 VSI655469 VIM655469 UYQ655469 UOU655469 UEY655469 TVC655469 TLG655469 TBK655469 SRO655469 SHS655469 RXW655469 ROA655469 REE655469 QUI655469 QKM655469 QAQ655469 PQU655469 PGY655469 OXC655469 ONG655469 ODK655469 NTO655469 NJS655469 MZW655469 MQA655469 MGE655469 LWI655469 LMM655469 LCQ655469 KSU655469 KIY655469 JZC655469 JPG655469 JFK655469 IVO655469 ILS655469 IBW655469 HSA655469 HIE655469 GYI655469 GOM655469 GEQ655469 FUU655469 FKY655469 FBC655469 ERG655469 EHK655469 DXO655469 DNS655469 DDW655469 CUA655469 CKE655469 CAI655469 BQM655469 BGQ655469 AWU655469 AMY655469 ADC655469 TG655469 JK655469 M655469 WVW589933 WMA589933 WCE589933 VSI589933 VIM589933 UYQ589933 UOU589933 UEY589933 TVC589933 TLG589933 TBK589933 SRO589933 SHS589933 RXW589933 ROA589933 REE589933 QUI589933 QKM589933 QAQ589933 PQU589933 PGY589933 OXC589933 ONG589933 ODK589933 NTO589933 NJS589933 MZW589933 MQA589933 MGE589933 LWI589933 LMM589933 LCQ589933 KSU589933 KIY589933 JZC589933 JPG589933 JFK589933 IVO589933 ILS589933 IBW589933 HSA589933 HIE589933 GYI589933 GOM589933 GEQ589933 FUU589933 FKY589933 FBC589933 ERG589933 EHK589933 DXO589933 DNS589933 DDW589933 CUA589933 CKE589933 CAI589933 BQM589933 BGQ589933 AWU589933 AMY589933 ADC589933 TG589933 JK589933 M589933 WVW524397 WMA524397 WCE524397 VSI524397 VIM524397 UYQ524397 UOU524397 UEY524397 TVC524397 TLG524397 TBK524397 SRO524397 SHS524397 RXW524397 ROA524397 REE524397 QUI524397 QKM524397 QAQ524397 PQU524397 PGY524397 OXC524397 ONG524397 ODK524397 NTO524397 NJS524397 MZW524397 MQA524397 MGE524397 LWI524397 LMM524397 LCQ524397 KSU524397 KIY524397 JZC524397 JPG524397 JFK524397 IVO524397 ILS524397 IBW524397 HSA524397 HIE524397 GYI524397 GOM524397 GEQ524397 FUU524397 FKY524397 FBC524397 ERG524397 EHK524397 DXO524397 DNS524397 DDW524397 CUA524397 CKE524397 CAI524397 BQM524397 BGQ524397 AWU524397 AMY524397 ADC524397 TG524397 JK524397 M524397 WVW458861 WMA458861 WCE458861 VSI458861 VIM458861 UYQ458861 UOU458861 UEY458861 TVC458861 TLG458861 TBK458861 SRO458861 SHS458861 RXW458861 ROA458861 REE458861 QUI458861 QKM458861 QAQ458861 PQU458861 PGY458861 OXC458861 ONG458861 ODK458861 NTO458861 NJS458861 MZW458861 MQA458861 MGE458861 LWI458861 LMM458861 LCQ458861 KSU458861 KIY458861 JZC458861 JPG458861 JFK458861 IVO458861 ILS458861 IBW458861 HSA458861 HIE458861 GYI458861 GOM458861 GEQ458861 FUU458861 FKY458861 FBC458861 ERG458861 EHK458861 DXO458861 DNS458861 DDW458861 CUA458861 CKE458861 CAI458861 BQM458861 BGQ458861 AWU458861 AMY458861 ADC458861 TG458861 JK458861 M458861 WVW393325 WMA393325 WCE393325 VSI393325 VIM393325 UYQ393325 UOU393325 UEY393325 TVC393325 TLG393325 TBK393325 SRO393325 SHS393325 RXW393325 ROA393325 REE393325 QUI393325 QKM393325 QAQ393325 PQU393325 PGY393325 OXC393325 ONG393325 ODK393325 NTO393325 NJS393325 MZW393325 MQA393325 MGE393325 LWI393325 LMM393325 LCQ393325 KSU393325 KIY393325 JZC393325 JPG393325 JFK393325 IVO393325 ILS393325 IBW393325 HSA393325 HIE393325 GYI393325 GOM393325 GEQ393325 FUU393325 FKY393325 FBC393325 ERG393325 EHK393325 DXO393325 DNS393325 DDW393325 CUA393325 CKE393325 CAI393325 BQM393325 BGQ393325 AWU393325 AMY393325 ADC393325 TG393325 JK393325 M393325 WVW327789 WMA327789 WCE327789 VSI327789 VIM327789 UYQ327789 UOU327789 UEY327789 TVC327789 TLG327789 TBK327789 SRO327789 SHS327789 RXW327789 ROA327789 REE327789 QUI327789 QKM327789 QAQ327789 PQU327789 PGY327789 OXC327789 ONG327789 ODK327789 NTO327789 NJS327789 MZW327789 MQA327789 MGE327789 LWI327789 LMM327789 LCQ327789 KSU327789 KIY327789 JZC327789 JPG327789 JFK327789 IVO327789 ILS327789 IBW327789 HSA327789 HIE327789 GYI327789 GOM327789 GEQ327789 FUU327789 FKY327789 FBC327789 ERG327789 EHK327789 DXO327789 DNS327789 DDW327789 CUA327789 CKE327789 CAI327789 BQM327789 BGQ327789 AWU327789 AMY327789 ADC327789 TG327789 JK327789 M327789 WVW262253 WMA262253 WCE262253 VSI262253 VIM262253 UYQ262253 UOU262253 UEY262253 TVC262253 TLG262253 TBK262253 SRO262253 SHS262253 RXW262253 ROA262253 REE262253 QUI262253 QKM262253 QAQ262253 PQU262253 PGY262253 OXC262253 ONG262253 ODK262253 NTO262253 NJS262253 MZW262253 MQA262253 MGE262253 LWI262253 LMM262253 LCQ262253 KSU262253 KIY262253 JZC262253 JPG262253 JFK262253 IVO262253 ILS262253 IBW262253 HSA262253 HIE262253 GYI262253 GOM262253 GEQ262253 FUU262253 FKY262253 FBC262253 ERG262253 EHK262253 DXO262253 DNS262253 DDW262253 CUA262253 CKE262253 CAI262253 BQM262253 BGQ262253 AWU262253 AMY262253 ADC262253 TG262253 JK262253 M262253 WVW196717 WMA196717 WCE196717 VSI196717 VIM196717 UYQ196717 UOU196717 UEY196717 TVC196717 TLG196717 TBK196717 SRO196717 SHS196717 RXW196717 ROA196717 REE196717 QUI196717 QKM196717 QAQ196717 PQU196717 PGY196717 OXC196717 ONG196717 ODK196717 NTO196717 NJS196717 MZW196717 MQA196717 MGE196717 LWI196717 LMM196717 LCQ196717 KSU196717 KIY196717 JZC196717 JPG196717 JFK196717 IVO196717 ILS196717 IBW196717 HSA196717 HIE196717 GYI196717 GOM196717 GEQ196717 FUU196717 FKY196717 FBC196717 ERG196717 EHK196717 DXO196717 DNS196717 DDW196717 CUA196717 CKE196717 CAI196717 BQM196717 BGQ196717 AWU196717 AMY196717 ADC196717 TG196717 JK196717 M196717 WVW131181 WMA131181 WCE131181 VSI131181 VIM131181 UYQ131181 UOU131181 UEY131181 TVC131181 TLG131181 TBK131181 SRO131181 SHS131181 RXW131181 ROA131181 REE131181 QUI131181 QKM131181 QAQ131181 PQU131181 PGY131181 OXC131181 ONG131181 ODK131181 NTO131181 NJS131181 MZW131181 MQA131181 MGE131181 LWI131181 LMM131181 LCQ131181 KSU131181 KIY131181 JZC131181 JPG131181 JFK131181 IVO131181 ILS131181 IBW131181 HSA131181 HIE131181 GYI131181 GOM131181 GEQ131181 FUU131181 FKY131181 FBC131181 ERG131181 EHK131181 DXO131181 DNS131181 DDW131181 CUA131181 CKE131181 CAI131181 BQM131181 BGQ131181 AWU131181 AMY131181 ADC131181 TG131181 JK131181 M131181 WVW65645 WMA65645 WCE65645 VSI65645 VIM65645 UYQ65645 UOU65645 UEY65645 TVC65645 TLG65645 TBK65645 SRO65645 SHS65645 RXW65645 ROA65645 REE65645 QUI65645 QKM65645 QAQ65645 PQU65645 PGY65645 OXC65645 ONG65645 ODK65645 NTO65645 NJS65645 MZW65645 MQA65645 MGE65645 LWI65645 LMM65645 LCQ65645 KSU65645 KIY65645 JZC65645 JPG65645 JFK65645 IVO65645 ILS65645 IBW65645 HSA65645 HIE65645 GYI65645 GOM65645 GEQ65645 FUU65645 FKY65645 FBC65645 ERG65645 EHK65645 DXO65645 DNS65645 DDW65645 CUA65645 CKE65645 CAI65645 BQM65645 BGQ65645 AWU65645 AMY65645 ADC65645 TG65645 JK65645 M65645" xr:uid="{00000000-0002-0000-0400-000008000000}">
      <formula1>$M$149:$M$152</formula1>
    </dataValidation>
    <dataValidation type="list" allowBlank="1" showInputMessage="1" showErrorMessage="1" sqref="BA7:BC7 WXI983129:WXK983129 WNM983129:WNO983129 WDQ983129:WDS983129 VTU983129:VTW983129 VJY983129:VKA983129 VAC983129:VAE983129 UQG983129:UQI983129 UGK983129:UGM983129 TWO983129:TWQ983129 TMS983129:TMU983129 TCW983129:TCY983129 STA983129:STC983129 SJE983129:SJG983129 RZI983129:RZK983129 RPM983129:RPO983129 RFQ983129:RFS983129 QVU983129:QVW983129 QLY983129:QMA983129 QCC983129:QCE983129 PSG983129:PSI983129 PIK983129:PIM983129 OYO983129:OYQ983129 OOS983129:OOU983129 OEW983129:OEY983129 NVA983129:NVC983129 NLE983129:NLG983129 NBI983129:NBK983129 MRM983129:MRO983129 MHQ983129:MHS983129 LXU983129:LXW983129 LNY983129:LOA983129 LEC983129:LEE983129 KUG983129:KUI983129 KKK983129:KKM983129 KAO983129:KAQ983129 JQS983129:JQU983129 JGW983129:JGY983129 IXA983129:IXC983129 INE983129:ING983129 IDI983129:IDK983129 HTM983129:HTO983129 HJQ983129:HJS983129 GZU983129:GZW983129 GPY983129:GQA983129 GGC983129:GGE983129 FWG983129:FWI983129 FMK983129:FMM983129 FCO983129:FCQ983129 ESS983129:ESU983129 EIW983129:EIY983129 DZA983129:DZC983129 DPE983129:DPG983129 DFI983129:DFK983129 CVM983129:CVO983129 CLQ983129:CLS983129 CBU983129:CBW983129 BRY983129:BSA983129 BIC983129:BIE983129 AYG983129:AYI983129 AOK983129:AOM983129 AEO983129:AEQ983129 US983129:UU983129 KW983129:KY983129 BA983129:BC983129 WXI917593:WXK917593 WNM917593:WNO917593 WDQ917593:WDS917593 VTU917593:VTW917593 VJY917593:VKA917593 VAC917593:VAE917593 UQG917593:UQI917593 UGK917593:UGM917593 TWO917593:TWQ917593 TMS917593:TMU917593 TCW917593:TCY917593 STA917593:STC917593 SJE917593:SJG917593 RZI917593:RZK917593 RPM917593:RPO917593 RFQ917593:RFS917593 QVU917593:QVW917593 QLY917593:QMA917593 QCC917593:QCE917593 PSG917593:PSI917593 PIK917593:PIM917593 OYO917593:OYQ917593 OOS917593:OOU917593 OEW917593:OEY917593 NVA917593:NVC917593 NLE917593:NLG917593 NBI917593:NBK917593 MRM917593:MRO917593 MHQ917593:MHS917593 LXU917593:LXW917593 LNY917593:LOA917593 LEC917593:LEE917593 KUG917593:KUI917593 KKK917593:KKM917593 KAO917593:KAQ917593 JQS917593:JQU917593 JGW917593:JGY917593 IXA917593:IXC917593 INE917593:ING917593 IDI917593:IDK917593 HTM917593:HTO917593 HJQ917593:HJS917593 GZU917593:GZW917593 GPY917593:GQA917593 GGC917593:GGE917593 FWG917593:FWI917593 FMK917593:FMM917593 FCO917593:FCQ917593 ESS917593:ESU917593 EIW917593:EIY917593 DZA917593:DZC917593 DPE917593:DPG917593 DFI917593:DFK917593 CVM917593:CVO917593 CLQ917593:CLS917593 CBU917593:CBW917593 BRY917593:BSA917593 BIC917593:BIE917593 AYG917593:AYI917593 AOK917593:AOM917593 AEO917593:AEQ917593 US917593:UU917593 KW917593:KY917593 BA917593:BC917593 WXI852057:WXK852057 WNM852057:WNO852057 WDQ852057:WDS852057 VTU852057:VTW852057 VJY852057:VKA852057 VAC852057:VAE852057 UQG852057:UQI852057 UGK852057:UGM852057 TWO852057:TWQ852057 TMS852057:TMU852057 TCW852057:TCY852057 STA852057:STC852057 SJE852057:SJG852057 RZI852057:RZK852057 RPM852057:RPO852057 RFQ852057:RFS852057 QVU852057:QVW852057 QLY852057:QMA852057 QCC852057:QCE852057 PSG852057:PSI852057 PIK852057:PIM852057 OYO852057:OYQ852057 OOS852057:OOU852057 OEW852057:OEY852057 NVA852057:NVC852057 NLE852057:NLG852057 NBI852057:NBK852057 MRM852057:MRO852057 MHQ852057:MHS852057 LXU852057:LXW852057 LNY852057:LOA852057 LEC852057:LEE852057 KUG852057:KUI852057 KKK852057:KKM852057 KAO852057:KAQ852057 JQS852057:JQU852057 JGW852057:JGY852057 IXA852057:IXC852057 INE852057:ING852057 IDI852057:IDK852057 HTM852057:HTO852057 HJQ852057:HJS852057 GZU852057:GZW852057 GPY852057:GQA852057 GGC852057:GGE852057 FWG852057:FWI852057 FMK852057:FMM852057 FCO852057:FCQ852057 ESS852057:ESU852057 EIW852057:EIY852057 DZA852057:DZC852057 DPE852057:DPG852057 DFI852057:DFK852057 CVM852057:CVO852057 CLQ852057:CLS852057 CBU852057:CBW852057 BRY852057:BSA852057 BIC852057:BIE852057 AYG852057:AYI852057 AOK852057:AOM852057 AEO852057:AEQ852057 US852057:UU852057 KW852057:KY852057 BA852057:BC852057 WXI786521:WXK786521 WNM786521:WNO786521 WDQ786521:WDS786521 VTU786521:VTW786521 VJY786521:VKA786521 VAC786521:VAE786521 UQG786521:UQI786521 UGK786521:UGM786521 TWO786521:TWQ786521 TMS786521:TMU786521 TCW786521:TCY786521 STA786521:STC786521 SJE786521:SJG786521 RZI786521:RZK786521 RPM786521:RPO786521 RFQ786521:RFS786521 QVU786521:QVW786521 QLY786521:QMA786521 QCC786521:QCE786521 PSG786521:PSI786521 PIK786521:PIM786521 OYO786521:OYQ786521 OOS786521:OOU786521 OEW786521:OEY786521 NVA786521:NVC786521 NLE786521:NLG786521 NBI786521:NBK786521 MRM786521:MRO786521 MHQ786521:MHS786521 LXU786521:LXW786521 LNY786521:LOA786521 LEC786521:LEE786521 KUG786521:KUI786521 KKK786521:KKM786521 KAO786521:KAQ786521 JQS786521:JQU786521 JGW786521:JGY786521 IXA786521:IXC786521 INE786521:ING786521 IDI786521:IDK786521 HTM786521:HTO786521 HJQ786521:HJS786521 GZU786521:GZW786521 GPY786521:GQA786521 GGC786521:GGE786521 FWG786521:FWI786521 FMK786521:FMM786521 FCO786521:FCQ786521 ESS786521:ESU786521 EIW786521:EIY786521 DZA786521:DZC786521 DPE786521:DPG786521 DFI786521:DFK786521 CVM786521:CVO786521 CLQ786521:CLS786521 CBU786521:CBW786521 BRY786521:BSA786521 BIC786521:BIE786521 AYG786521:AYI786521 AOK786521:AOM786521 AEO786521:AEQ786521 US786521:UU786521 KW786521:KY786521 BA786521:BC786521 WXI720985:WXK720985 WNM720985:WNO720985 WDQ720985:WDS720985 VTU720985:VTW720985 VJY720985:VKA720985 VAC720985:VAE720985 UQG720985:UQI720985 UGK720985:UGM720985 TWO720985:TWQ720985 TMS720985:TMU720985 TCW720985:TCY720985 STA720985:STC720985 SJE720985:SJG720985 RZI720985:RZK720985 RPM720985:RPO720985 RFQ720985:RFS720985 QVU720985:QVW720985 QLY720985:QMA720985 QCC720985:QCE720985 PSG720985:PSI720985 PIK720985:PIM720985 OYO720985:OYQ720985 OOS720985:OOU720985 OEW720985:OEY720985 NVA720985:NVC720985 NLE720985:NLG720985 NBI720985:NBK720985 MRM720985:MRO720985 MHQ720985:MHS720985 LXU720985:LXW720985 LNY720985:LOA720985 LEC720985:LEE720985 KUG720985:KUI720985 KKK720985:KKM720985 KAO720985:KAQ720985 JQS720985:JQU720985 JGW720985:JGY720985 IXA720985:IXC720985 INE720985:ING720985 IDI720985:IDK720985 HTM720985:HTO720985 HJQ720985:HJS720985 GZU720985:GZW720985 GPY720985:GQA720985 GGC720985:GGE720985 FWG720985:FWI720985 FMK720985:FMM720985 FCO720985:FCQ720985 ESS720985:ESU720985 EIW720985:EIY720985 DZA720985:DZC720985 DPE720985:DPG720985 DFI720985:DFK720985 CVM720985:CVO720985 CLQ720985:CLS720985 CBU720985:CBW720985 BRY720985:BSA720985 BIC720985:BIE720985 AYG720985:AYI720985 AOK720985:AOM720985 AEO720985:AEQ720985 US720985:UU720985 KW720985:KY720985 BA720985:BC720985 WXI655449:WXK655449 WNM655449:WNO655449 WDQ655449:WDS655449 VTU655449:VTW655449 VJY655449:VKA655449 VAC655449:VAE655449 UQG655449:UQI655449 UGK655449:UGM655449 TWO655449:TWQ655449 TMS655449:TMU655449 TCW655449:TCY655449 STA655449:STC655449 SJE655449:SJG655449 RZI655449:RZK655449 RPM655449:RPO655449 RFQ655449:RFS655449 QVU655449:QVW655449 QLY655449:QMA655449 QCC655449:QCE655449 PSG655449:PSI655449 PIK655449:PIM655449 OYO655449:OYQ655449 OOS655449:OOU655449 OEW655449:OEY655449 NVA655449:NVC655449 NLE655449:NLG655449 NBI655449:NBK655449 MRM655449:MRO655449 MHQ655449:MHS655449 LXU655449:LXW655449 LNY655449:LOA655449 LEC655449:LEE655449 KUG655449:KUI655449 KKK655449:KKM655449 KAO655449:KAQ655449 JQS655449:JQU655449 JGW655449:JGY655449 IXA655449:IXC655449 INE655449:ING655449 IDI655449:IDK655449 HTM655449:HTO655449 HJQ655449:HJS655449 GZU655449:GZW655449 GPY655449:GQA655449 GGC655449:GGE655449 FWG655449:FWI655449 FMK655449:FMM655449 FCO655449:FCQ655449 ESS655449:ESU655449 EIW655449:EIY655449 DZA655449:DZC655449 DPE655449:DPG655449 DFI655449:DFK655449 CVM655449:CVO655449 CLQ655449:CLS655449 CBU655449:CBW655449 BRY655449:BSA655449 BIC655449:BIE655449 AYG655449:AYI655449 AOK655449:AOM655449 AEO655449:AEQ655449 US655449:UU655449 KW655449:KY655449 BA655449:BC655449 WXI589913:WXK589913 WNM589913:WNO589913 WDQ589913:WDS589913 VTU589913:VTW589913 VJY589913:VKA589913 VAC589913:VAE589913 UQG589913:UQI589913 UGK589913:UGM589913 TWO589913:TWQ589913 TMS589913:TMU589913 TCW589913:TCY589913 STA589913:STC589913 SJE589913:SJG589913 RZI589913:RZK589913 RPM589913:RPO589913 RFQ589913:RFS589913 QVU589913:QVW589913 QLY589913:QMA589913 QCC589913:QCE589913 PSG589913:PSI589913 PIK589913:PIM589913 OYO589913:OYQ589913 OOS589913:OOU589913 OEW589913:OEY589913 NVA589913:NVC589913 NLE589913:NLG589913 NBI589913:NBK589913 MRM589913:MRO589913 MHQ589913:MHS589913 LXU589913:LXW589913 LNY589913:LOA589913 LEC589913:LEE589913 KUG589913:KUI589913 KKK589913:KKM589913 KAO589913:KAQ589913 JQS589913:JQU589913 JGW589913:JGY589913 IXA589913:IXC589913 INE589913:ING589913 IDI589913:IDK589913 HTM589913:HTO589913 HJQ589913:HJS589913 GZU589913:GZW589913 GPY589913:GQA589913 GGC589913:GGE589913 FWG589913:FWI589913 FMK589913:FMM589913 FCO589913:FCQ589913 ESS589913:ESU589913 EIW589913:EIY589913 DZA589913:DZC589913 DPE589913:DPG589913 DFI589913:DFK589913 CVM589913:CVO589913 CLQ589913:CLS589913 CBU589913:CBW589913 BRY589913:BSA589913 BIC589913:BIE589913 AYG589913:AYI589913 AOK589913:AOM589913 AEO589913:AEQ589913 US589913:UU589913 KW589913:KY589913 BA589913:BC589913 WXI524377:WXK524377 WNM524377:WNO524377 WDQ524377:WDS524377 VTU524377:VTW524377 VJY524377:VKA524377 VAC524377:VAE524377 UQG524377:UQI524377 UGK524377:UGM524377 TWO524377:TWQ524377 TMS524377:TMU524377 TCW524377:TCY524377 STA524377:STC524377 SJE524377:SJG524377 RZI524377:RZK524377 RPM524377:RPO524377 RFQ524377:RFS524377 QVU524377:QVW524377 QLY524377:QMA524377 QCC524377:QCE524377 PSG524377:PSI524377 PIK524377:PIM524377 OYO524377:OYQ524377 OOS524377:OOU524377 OEW524377:OEY524377 NVA524377:NVC524377 NLE524377:NLG524377 NBI524377:NBK524377 MRM524377:MRO524377 MHQ524377:MHS524377 LXU524377:LXW524377 LNY524377:LOA524377 LEC524377:LEE524377 KUG524377:KUI524377 KKK524377:KKM524377 KAO524377:KAQ524377 JQS524377:JQU524377 JGW524377:JGY524377 IXA524377:IXC524377 INE524377:ING524377 IDI524377:IDK524377 HTM524377:HTO524377 HJQ524377:HJS524377 GZU524377:GZW524377 GPY524377:GQA524377 GGC524377:GGE524377 FWG524377:FWI524377 FMK524377:FMM524377 FCO524377:FCQ524377 ESS524377:ESU524377 EIW524377:EIY524377 DZA524377:DZC524377 DPE524377:DPG524377 DFI524377:DFK524377 CVM524377:CVO524377 CLQ524377:CLS524377 CBU524377:CBW524377 BRY524377:BSA524377 BIC524377:BIE524377 AYG524377:AYI524377 AOK524377:AOM524377 AEO524377:AEQ524377 US524377:UU524377 KW524377:KY524377 BA524377:BC524377 WXI458841:WXK458841 WNM458841:WNO458841 WDQ458841:WDS458841 VTU458841:VTW458841 VJY458841:VKA458841 VAC458841:VAE458841 UQG458841:UQI458841 UGK458841:UGM458841 TWO458841:TWQ458841 TMS458841:TMU458841 TCW458841:TCY458841 STA458841:STC458841 SJE458841:SJG458841 RZI458841:RZK458841 RPM458841:RPO458841 RFQ458841:RFS458841 QVU458841:QVW458841 QLY458841:QMA458841 QCC458841:QCE458841 PSG458841:PSI458841 PIK458841:PIM458841 OYO458841:OYQ458841 OOS458841:OOU458841 OEW458841:OEY458841 NVA458841:NVC458841 NLE458841:NLG458841 NBI458841:NBK458841 MRM458841:MRO458841 MHQ458841:MHS458841 LXU458841:LXW458841 LNY458841:LOA458841 LEC458841:LEE458841 KUG458841:KUI458841 KKK458841:KKM458841 KAO458841:KAQ458841 JQS458841:JQU458841 JGW458841:JGY458841 IXA458841:IXC458841 INE458841:ING458841 IDI458841:IDK458841 HTM458841:HTO458841 HJQ458841:HJS458841 GZU458841:GZW458841 GPY458841:GQA458841 GGC458841:GGE458841 FWG458841:FWI458841 FMK458841:FMM458841 FCO458841:FCQ458841 ESS458841:ESU458841 EIW458841:EIY458841 DZA458841:DZC458841 DPE458841:DPG458841 DFI458841:DFK458841 CVM458841:CVO458841 CLQ458841:CLS458841 CBU458841:CBW458841 BRY458841:BSA458841 BIC458841:BIE458841 AYG458841:AYI458841 AOK458841:AOM458841 AEO458841:AEQ458841 US458841:UU458841 KW458841:KY458841 BA458841:BC458841 WXI393305:WXK393305 WNM393305:WNO393305 WDQ393305:WDS393305 VTU393305:VTW393305 VJY393305:VKA393305 VAC393305:VAE393305 UQG393305:UQI393305 UGK393305:UGM393305 TWO393305:TWQ393305 TMS393305:TMU393305 TCW393305:TCY393305 STA393305:STC393305 SJE393305:SJG393305 RZI393305:RZK393305 RPM393305:RPO393305 RFQ393305:RFS393305 QVU393305:QVW393305 QLY393305:QMA393305 QCC393305:QCE393305 PSG393305:PSI393305 PIK393305:PIM393305 OYO393305:OYQ393305 OOS393305:OOU393305 OEW393305:OEY393305 NVA393305:NVC393305 NLE393305:NLG393305 NBI393305:NBK393305 MRM393305:MRO393305 MHQ393305:MHS393305 LXU393305:LXW393305 LNY393305:LOA393305 LEC393305:LEE393305 KUG393305:KUI393305 KKK393305:KKM393305 KAO393305:KAQ393305 JQS393305:JQU393305 JGW393305:JGY393305 IXA393305:IXC393305 INE393305:ING393305 IDI393305:IDK393305 HTM393305:HTO393305 HJQ393305:HJS393305 GZU393305:GZW393305 GPY393305:GQA393305 GGC393305:GGE393305 FWG393305:FWI393305 FMK393305:FMM393305 FCO393305:FCQ393305 ESS393305:ESU393305 EIW393305:EIY393305 DZA393305:DZC393305 DPE393305:DPG393305 DFI393305:DFK393305 CVM393305:CVO393305 CLQ393305:CLS393305 CBU393305:CBW393305 BRY393305:BSA393305 BIC393305:BIE393305 AYG393305:AYI393305 AOK393305:AOM393305 AEO393305:AEQ393305 US393305:UU393305 KW393305:KY393305 BA393305:BC393305 WXI327769:WXK327769 WNM327769:WNO327769 WDQ327769:WDS327769 VTU327769:VTW327769 VJY327769:VKA327769 VAC327769:VAE327769 UQG327769:UQI327769 UGK327769:UGM327769 TWO327769:TWQ327769 TMS327769:TMU327769 TCW327769:TCY327769 STA327769:STC327769 SJE327769:SJG327769 RZI327769:RZK327769 RPM327769:RPO327769 RFQ327769:RFS327769 QVU327769:QVW327769 QLY327769:QMA327769 QCC327769:QCE327769 PSG327769:PSI327769 PIK327769:PIM327769 OYO327769:OYQ327769 OOS327769:OOU327769 OEW327769:OEY327769 NVA327769:NVC327769 NLE327769:NLG327769 NBI327769:NBK327769 MRM327769:MRO327769 MHQ327769:MHS327769 LXU327769:LXW327769 LNY327769:LOA327769 LEC327769:LEE327769 KUG327769:KUI327769 KKK327769:KKM327769 KAO327769:KAQ327769 JQS327769:JQU327769 JGW327769:JGY327769 IXA327769:IXC327769 INE327769:ING327769 IDI327769:IDK327769 HTM327769:HTO327769 HJQ327769:HJS327769 GZU327769:GZW327769 GPY327769:GQA327769 GGC327769:GGE327769 FWG327769:FWI327769 FMK327769:FMM327769 FCO327769:FCQ327769 ESS327769:ESU327769 EIW327769:EIY327769 DZA327769:DZC327769 DPE327769:DPG327769 DFI327769:DFK327769 CVM327769:CVO327769 CLQ327769:CLS327769 CBU327769:CBW327769 BRY327769:BSA327769 BIC327769:BIE327769 AYG327769:AYI327769 AOK327769:AOM327769 AEO327769:AEQ327769 US327769:UU327769 KW327769:KY327769 BA327769:BC327769 WXI262233:WXK262233 WNM262233:WNO262233 WDQ262233:WDS262233 VTU262233:VTW262233 VJY262233:VKA262233 VAC262233:VAE262233 UQG262233:UQI262233 UGK262233:UGM262233 TWO262233:TWQ262233 TMS262233:TMU262233 TCW262233:TCY262233 STA262233:STC262233 SJE262233:SJG262233 RZI262233:RZK262233 RPM262233:RPO262233 RFQ262233:RFS262233 QVU262233:QVW262233 QLY262233:QMA262233 QCC262233:QCE262233 PSG262233:PSI262233 PIK262233:PIM262233 OYO262233:OYQ262233 OOS262233:OOU262233 OEW262233:OEY262233 NVA262233:NVC262233 NLE262233:NLG262233 NBI262233:NBK262233 MRM262233:MRO262233 MHQ262233:MHS262233 LXU262233:LXW262233 LNY262233:LOA262233 LEC262233:LEE262233 KUG262233:KUI262233 KKK262233:KKM262233 KAO262233:KAQ262233 JQS262233:JQU262233 JGW262233:JGY262233 IXA262233:IXC262233 INE262233:ING262233 IDI262233:IDK262233 HTM262233:HTO262233 HJQ262233:HJS262233 GZU262233:GZW262233 GPY262233:GQA262233 GGC262233:GGE262233 FWG262233:FWI262233 FMK262233:FMM262233 FCO262233:FCQ262233 ESS262233:ESU262233 EIW262233:EIY262233 DZA262233:DZC262233 DPE262233:DPG262233 DFI262233:DFK262233 CVM262233:CVO262233 CLQ262233:CLS262233 CBU262233:CBW262233 BRY262233:BSA262233 BIC262233:BIE262233 AYG262233:AYI262233 AOK262233:AOM262233 AEO262233:AEQ262233 US262233:UU262233 KW262233:KY262233 BA262233:BC262233 WXI196697:WXK196697 WNM196697:WNO196697 WDQ196697:WDS196697 VTU196697:VTW196697 VJY196697:VKA196697 VAC196697:VAE196697 UQG196697:UQI196697 UGK196697:UGM196697 TWO196697:TWQ196697 TMS196697:TMU196697 TCW196697:TCY196697 STA196697:STC196697 SJE196697:SJG196697 RZI196697:RZK196697 RPM196697:RPO196697 RFQ196697:RFS196697 QVU196697:QVW196697 QLY196697:QMA196697 QCC196697:QCE196697 PSG196697:PSI196697 PIK196697:PIM196697 OYO196697:OYQ196697 OOS196697:OOU196697 OEW196697:OEY196697 NVA196697:NVC196697 NLE196697:NLG196697 NBI196697:NBK196697 MRM196697:MRO196697 MHQ196697:MHS196697 LXU196697:LXW196697 LNY196697:LOA196697 LEC196697:LEE196697 KUG196697:KUI196697 KKK196697:KKM196697 KAO196697:KAQ196697 JQS196697:JQU196697 JGW196697:JGY196697 IXA196697:IXC196697 INE196697:ING196697 IDI196697:IDK196697 HTM196697:HTO196697 HJQ196697:HJS196697 GZU196697:GZW196697 GPY196697:GQA196697 GGC196697:GGE196697 FWG196697:FWI196697 FMK196697:FMM196697 FCO196697:FCQ196697 ESS196697:ESU196697 EIW196697:EIY196697 DZA196697:DZC196697 DPE196697:DPG196697 DFI196697:DFK196697 CVM196697:CVO196697 CLQ196697:CLS196697 CBU196697:CBW196697 BRY196697:BSA196697 BIC196697:BIE196697 AYG196697:AYI196697 AOK196697:AOM196697 AEO196697:AEQ196697 US196697:UU196697 KW196697:KY196697 BA196697:BC196697 WXI131161:WXK131161 WNM131161:WNO131161 WDQ131161:WDS131161 VTU131161:VTW131161 VJY131161:VKA131161 VAC131161:VAE131161 UQG131161:UQI131161 UGK131161:UGM131161 TWO131161:TWQ131161 TMS131161:TMU131161 TCW131161:TCY131161 STA131161:STC131161 SJE131161:SJG131161 RZI131161:RZK131161 RPM131161:RPO131161 RFQ131161:RFS131161 QVU131161:QVW131161 QLY131161:QMA131161 QCC131161:QCE131161 PSG131161:PSI131161 PIK131161:PIM131161 OYO131161:OYQ131161 OOS131161:OOU131161 OEW131161:OEY131161 NVA131161:NVC131161 NLE131161:NLG131161 NBI131161:NBK131161 MRM131161:MRO131161 MHQ131161:MHS131161 LXU131161:LXW131161 LNY131161:LOA131161 LEC131161:LEE131161 KUG131161:KUI131161 KKK131161:KKM131161 KAO131161:KAQ131161 JQS131161:JQU131161 JGW131161:JGY131161 IXA131161:IXC131161 INE131161:ING131161 IDI131161:IDK131161 HTM131161:HTO131161 HJQ131161:HJS131161 GZU131161:GZW131161 GPY131161:GQA131161 GGC131161:GGE131161 FWG131161:FWI131161 FMK131161:FMM131161 FCO131161:FCQ131161 ESS131161:ESU131161 EIW131161:EIY131161 DZA131161:DZC131161 DPE131161:DPG131161 DFI131161:DFK131161 CVM131161:CVO131161 CLQ131161:CLS131161 CBU131161:CBW131161 BRY131161:BSA131161 BIC131161:BIE131161 AYG131161:AYI131161 AOK131161:AOM131161 AEO131161:AEQ131161 US131161:UU131161 KW131161:KY131161 BA131161:BC131161 WXI65625:WXK65625 WNM65625:WNO65625 WDQ65625:WDS65625 VTU65625:VTW65625 VJY65625:VKA65625 VAC65625:VAE65625 UQG65625:UQI65625 UGK65625:UGM65625 TWO65625:TWQ65625 TMS65625:TMU65625 TCW65625:TCY65625 STA65625:STC65625 SJE65625:SJG65625 RZI65625:RZK65625 RPM65625:RPO65625 RFQ65625:RFS65625 QVU65625:QVW65625 QLY65625:QMA65625 QCC65625:QCE65625 PSG65625:PSI65625 PIK65625:PIM65625 OYO65625:OYQ65625 OOS65625:OOU65625 OEW65625:OEY65625 NVA65625:NVC65625 NLE65625:NLG65625 NBI65625:NBK65625 MRM65625:MRO65625 MHQ65625:MHS65625 LXU65625:LXW65625 LNY65625:LOA65625 LEC65625:LEE65625 KUG65625:KUI65625 KKK65625:KKM65625 KAO65625:KAQ65625 JQS65625:JQU65625 JGW65625:JGY65625 IXA65625:IXC65625 INE65625:ING65625 IDI65625:IDK65625 HTM65625:HTO65625 HJQ65625:HJS65625 GZU65625:GZW65625 GPY65625:GQA65625 GGC65625:GGE65625 FWG65625:FWI65625 FMK65625:FMM65625 FCO65625:FCQ65625 ESS65625:ESU65625 EIW65625:EIY65625 DZA65625:DZC65625 DPE65625:DPG65625 DFI65625:DFK65625 CVM65625:CVO65625 CLQ65625:CLS65625 CBU65625:CBW65625 BRY65625:BSA65625 BIC65625:BIE65625 AYG65625:AYI65625 AOK65625:AOM65625 AEO65625:AEQ65625 US65625:UU65625 KW65625:KY65625 BA65625:BC65625 WXI7:WXK7 WNM7:WNO7 WDQ7:WDS7 VTU7:VTW7 VJY7:VKA7 VAC7:VAE7 UQG7:UQI7 UGK7:UGM7 TWO7:TWQ7 TMS7:TMU7 TCW7:TCY7 STA7:STC7 SJE7:SJG7 RZI7:RZK7 RPM7:RPO7 RFQ7:RFS7 QVU7:QVW7 QLY7:QMA7 QCC7:QCE7 PSG7:PSI7 PIK7:PIM7 OYO7:OYQ7 OOS7:OOU7 OEW7:OEY7 NVA7:NVC7 NLE7:NLG7 NBI7:NBK7 MRM7:MRO7 MHQ7:MHS7 LXU7:LXW7 LNY7:LOA7 LEC7:LEE7 KUG7:KUI7 KKK7:KKM7 KAO7:KAQ7 JQS7:JQU7 JGW7:JGY7 IXA7:IXC7 INE7:ING7 IDI7:IDK7 HTM7:HTO7 HJQ7:HJS7 GZU7:GZW7 GPY7:GQA7 GGC7:GGE7 FWG7:FWI7 FMK7:FMM7 FCO7:FCQ7 ESS7:ESU7 EIW7:EIY7 DZA7:DZC7 DPE7:DPG7 DFI7:DFK7 CVM7:CVO7 CLQ7:CLS7 CBU7:CBW7 BRY7:BSA7 BIC7:BIE7 AYG7:AYI7 AOK7:AOM7 AEO7:AEQ7 US7:UU7 KW7:KY7" xr:uid="{00000000-0002-0000-0400-000009000000}">
      <formula1>$B$165:$B$166</formula1>
    </dataValidation>
    <dataValidation type="list" allowBlank="1" showInputMessage="1" showErrorMessage="1" error="Motivo não listado. Escolher &quot;Outro&quot; e especificar." prompt="Escolha a opção para o não lançar efluente líquido no ano base." sqref="WVP983171:WWE983171 WLT983171:WMI983171 WBX983171:WCM983171 VSB983171:VSQ983171 VIF983171:VIU983171 UYJ983171:UYY983171 UON983171:UPC983171 UER983171:UFG983171 TUV983171:TVK983171 TKZ983171:TLO983171 TBD983171:TBS983171 SRH983171:SRW983171 SHL983171:SIA983171 RXP983171:RYE983171 RNT983171:ROI983171 RDX983171:REM983171 QUB983171:QUQ983171 QKF983171:QKU983171 QAJ983171:QAY983171 PQN983171:PRC983171 PGR983171:PHG983171 OWV983171:OXK983171 OMZ983171:ONO983171 ODD983171:ODS983171 NTH983171:NTW983171 NJL983171:NKA983171 MZP983171:NAE983171 MPT983171:MQI983171 MFX983171:MGM983171 LWB983171:LWQ983171 LMF983171:LMU983171 LCJ983171:LCY983171 KSN983171:KTC983171 KIR983171:KJG983171 JYV983171:JZK983171 JOZ983171:JPO983171 JFD983171:JFS983171 IVH983171:IVW983171 ILL983171:IMA983171 IBP983171:ICE983171 HRT983171:HSI983171 HHX983171:HIM983171 GYB983171:GYQ983171 GOF983171:GOU983171 GEJ983171:GEY983171 FUN983171:FVC983171 FKR983171:FLG983171 FAV983171:FBK983171 EQZ983171:ERO983171 EHD983171:EHS983171 DXH983171:DXW983171 DNL983171:DOA983171 DDP983171:DEE983171 CTT983171:CUI983171 CJX983171:CKM983171 CAB983171:CAQ983171 BQF983171:BQU983171 BGJ983171:BGY983171 AWN983171:AXC983171 AMR983171:ANG983171 ACV983171:ADK983171 SZ983171:TO983171 JD983171:JS983171 F983171:U983171 WVP917635:WWE917635 WLT917635:WMI917635 WBX917635:WCM917635 VSB917635:VSQ917635 VIF917635:VIU917635 UYJ917635:UYY917635 UON917635:UPC917635 UER917635:UFG917635 TUV917635:TVK917635 TKZ917635:TLO917635 TBD917635:TBS917635 SRH917635:SRW917635 SHL917635:SIA917635 RXP917635:RYE917635 RNT917635:ROI917635 RDX917635:REM917635 QUB917635:QUQ917635 QKF917635:QKU917635 QAJ917635:QAY917635 PQN917635:PRC917635 PGR917635:PHG917635 OWV917635:OXK917635 OMZ917635:ONO917635 ODD917635:ODS917635 NTH917635:NTW917635 NJL917635:NKA917635 MZP917635:NAE917635 MPT917635:MQI917635 MFX917635:MGM917635 LWB917635:LWQ917635 LMF917635:LMU917635 LCJ917635:LCY917635 KSN917635:KTC917635 KIR917635:KJG917635 JYV917635:JZK917635 JOZ917635:JPO917635 JFD917635:JFS917635 IVH917635:IVW917635 ILL917635:IMA917635 IBP917635:ICE917635 HRT917635:HSI917635 HHX917635:HIM917635 GYB917635:GYQ917635 GOF917635:GOU917635 GEJ917635:GEY917635 FUN917635:FVC917635 FKR917635:FLG917635 FAV917635:FBK917635 EQZ917635:ERO917635 EHD917635:EHS917635 DXH917635:DXW917635 DNL917635:DOA917635 DDP917635:DEE917635 CTT917635:CUI917635 CJX917635:CKM917635 CAB917635:CAQ917635 BQF917635:BQU917635 BGJ917635:BGY917635 AWN917635:AXC917635 AMR917635:ANG917635 ACV917635:ADK917635 SZ917635:TO917635 JD917635:JS917635 F917635:U917635 WVP852099:WWE852099 WLT852099:WMI852099 WBX852099:WCM852099 VSB852099:VSQ852099 VIF852099:VIU852099 UYJ852099:UYY852099 UON852099:UPC852099 UER852099:UFG852099 TUV852099:TVK852099 TKZ852099:TLO852099 TBD852099:TBS852099 SRH852099:SRW852099 SHL852099:SIA852099 RXP852099:RYE852099 RNT852099:ROI852099 RDX852099:REM852099 QUB852099:QUQ852099 QKF852099:QKU852099 QAJ852099:QAY852099 PQN852099:PRC852099 PGR852099:PHG852099 OWV852099:OXK852099 OMZ852099:ONO852099 ODD852099:ODS852099 NTH852099:NTW852099 NJL852099:NKA852099 MZP852099:NAE852099 MPT852099:MQI852099 MFX852099:MGM852099 LWB852099:LWQ852099 LMF852099:LMU852099 LCJ852099:LCY852099 KSN852099:KTC852099 KIR852099:KJG852099 JYV852099:JZK852099 JOZ852099:JPO852099 JFD852099:JFS852099 IVH852099:IVW852099 ILL852099:IMA852099 IBP852099:ICE852099 HRT852099:HSI852099 HHX852099:HIM852099 GYB852099:GYQ852099 GOF852099:GOU852099 GEJ852099:GEY852099 FUN852099:FVC852099 FKR852099:FLG852099 FAV852099:FBK852099 EQZ852099:ERO852099 EHD852099:EHS852099 DXH852099:DXW852099 DNL852099:DOA852099 DDP852099:DEE852099 CTT852099:CUI852099 CJX852099:CKM852099 CAB852099:CAQ852099 BQF852099:BQU852099 BGJ852099:BGY852099 AWN852099:AXC852099 AMR852099:ANG852099 ACV852099:ADK852099 SZ852099:TO852099 JD852099:JS852099 F852099:U852099 WVP786563:WWE786563 WLT786563:WMI786563 WBX786563:WCM786563 VSB786563:VSQ786563 VIF786563:VIU786563 UYJ786563:UYY786563 UON786563:UPC786563 UER786563:UFG786563 TUV786563:TVK786563 TKZ786563:TLO786563 TBD786563:TBS786563 SRH786563:SRW786563 SHL786563:SIA786563 RXP786563:RYE786563 RNT786563:ROI786563 RDX786563:REM786563 QUB786563:QUQ786563 QKF786563:QKU786563 QAJ786563:QAY786563 PQN786563:PRC786563 PGR786563:PHG786563 OWV786563:OXK786563 OMZ786563:ONO786563 ODD786563:ODS786563 NTH786563:NTW786563 NJL786563:NKA786563 MZP786563:NAE786563 MPT786563:MQI786563 MFX786563:MGM786563 LWB786563:LWQ786563 LMF786563:LMU786563 LCJ786563:LCY786563 KSN786563:KTC786563 KIR786563:KJG786563 JYV786563:JZK786563 JOZ786563:JPO786563 JFD786563:JFS786563 IVH786563:IVW786563 ILL786563:IMA786563 IBP786563:ICE786563 HRT786563:HSI786563 HHX786563:HIM786563 GYB786563:GYQ786563 GOF786563:GOU786563 GEJ786563:GEY786563 FUN786563:FVC786563 FKR786563:FLG786563 FAV786563:FBK786563 EQZ786563:ERO786563 EHD786563:EHS786563 DXH786563:DXW786563 DNL786563:DOA786563 DDP786563:DEE786563 CTT786563:CUI786563 CJX786563:CKM786563 CAB786563:CAQ786563 BQF786563:BQU786563 BGJ786563:BGY786563 AWN786563:AXC786563 AMR786563:ANG786563 ACV786563:ADK786563 SZ786563:TO786563 JD786563:JS786563 F786563:U786563 WVP721027:WWE721027 WLT721027:WMI721027 WBX721027:WCM721027 VSB721027:VSQ721027 VIF721027:VIU721027 UYJ721027:UYY721027 UON721027:UPC721027 UER721027:UFG721027 TUV721027:TVK721027 TKZ721027:TLO721027 TBD721027:TBS721027 SRH721027:SRW721027 SHL721027:SIA721027 RXP721027:RYE721027 RNT721027:ROI721027 RDX721027:REM721027 QUB721027:QUQ721027 QKF721027:QKU721027 QAJ721027:QAY721027 PQN721027:PRC721027 PGR721027:PHG721027 OWV721027:OXK721027 OMZ721027:ONO721027 ODD721027:ODS721027 NTH721027:NTW721027 NJL721027:NKA721027 MZP721027:NAE721027 MPT721027:MQI721027 MFX721027:MGM721027 LWB721027:LWQ721027 LMF721027:LMU721027 LCJ721027:LCY721027 KSN721027:KTC721027 KIR721027:KJG721027 JYV721027:JZK721027 JOZ721027:JPO721027 JFD721027:JFS721027 IVH721027:IVW721027 ILL721027:IMA721027 IBP721027:ICE721027 HRT721027:HSI721027 HHX721027:HIM721027 GYB721027:GYQ721027 GOF721027:GOU721027 GEJ721027:GEY721027 FUN721027:FVC721027 FKR721027:FLG721027 FAV721027:FBK721027 EQZ721027:ERO721027 EHD721027:EHS721027 DXH721027:DXW721027 DNL721027:DOA721027 DDP721027:DEE721027 CTT721027:CUI721027 CJX721027:CKM721027 CAB721027:CAQ721027 BQF721027:BQU721027 BGJ721027:BGY721027 AWN721027:AXC721027 AMR721027:ANG721027 ACV721027:ADK721027 SZ721027:TO721027 JD721027:JS721027 F721027:U721027 WVP655491:WWE655491 WLT655491:WMI655491 WBX655491:WCM655491 VSB655491:VSQ655491 VIF655491:VIU655491 UYJ655491:UYY655491 UON655491:UPC655491 UER655491:UFG655491 TUV655491:TVK655491 TKZ655491:TLO655491 TBD655491:TBS655491 SRH655491:SRW655491 SHL655491:SIA655491 RXP655491:RYE655491 RNT655491:ROI655491 RDX655491:REM655491 QUB655491:QUQ655491 QKF655491:QKU655491 QAJ655491:QAY655491 PQN655491:PRC655491 PGR655491:PHG655491 OWV655491:OXK655491 OMZ655491:ONO655491 ODD655491:ODS655491 NTH655491:NTW655491 NJL655491:NKA655491 MZP655491:NAE655491 MPT655491:MQI655491 MFX655491:MGM655491 LWB655491:LWQ655491 LMF655491:LMU655491 LCJ655491:LCY655491 KSN655491:KTC655491 KIR655491:KJG655491 JYV655491:JZK655491 JOZ655491:JPO655491 JFD655491:JFS655491 IVH655491:IVW655491 ILL655491:IMA655491 IBP655491:ICE655491 HRT655491:HSI655491 HHX655491:HIM655491 GYB655491:GYQ655491 GOF655491:GOU655491 GEJ655491:GEY655491 FUN655491:FVC655491 FKR655491:FLG655491 FAV655491:FBK655491 EQZ655491:ERO655491 EHD655491:EHS655491 DXH655491:DXW655491 DNL655491:DOA655491 DDP655491:DEE655491 CTT655491:CUI655491 CJX655491:CKM655491 CAB655491:CAQ655491 BQF655491:BQU655491 BGJ655491:BGY655491 AWN655491:AXC655491 AMR655491:ANG655491 ACV655491:ADK655491 SZ655491:TO655491 JD655491:JS655491 F655491:U655491 WVP589955:WWE589955 WLT589955:WMI589955 WBX589955:WCM589955 VSB589955:VSQ589955 VIF589955:VIU589955 UYJ589955:UYY589955 UON589955:UPC589955 UER589955:UFG589955 TUV589955:TVK589955 TKZ589955:TLO589955 TBD589955:TBS589955 SRH589955:SRW589955 SHL589955:SIA589955 RXP589955:RYE589955 RNT589955:ROI589955 RDX589955:REM589955 QUB589955:QUQ589955 QKF589955:QKU589955 QAJ589955:QAY589955 PQN589955:PRC589955 PGR589955:PHG589955 OWV589955:OXK589955 OMZ589955:ONO589955 ODD589955:ODS589955 NTH589955:NTW589955 NJL589955:NKA589955 MZP589955:NAE589955 MPT589955:MQI589955 MFX589955:MGM589955 LWB589955:LWQ589955 LMF589955:LMU589955 LCJ589955:LCY589955 KSN589955:KTC589955 KIR589955:KJG589955 JYV589955:JZK589955 JOZ589955:JPO589955 JFD589955:JFS589955 IVH589955:IVW589955 ILL589955:IMA589955 IBP589955:ICE589955 HRT589955:HSI589955 HHX589955:HIM589955 GYB589955:GYQ589955 GOF589955:GOU589955 GEJ589955:GEY589955 FUN589955:FVC589955 FKR589955:FLG589955 FAV589955:FBK589955 EQZ589955:ERO589955 EHD589955:EHS589955 DXH589955:DXW589955 DNL589955:DOA589955 DDP589955:DEE589955 CTT589955:CUI589955 CJX589955:CKM589955 CAB589955:CAQ589955 BQF589955:BQU589955 BGJ589955:BGY589955 AWN589955:AXC589955 AMR589955:ANG589955 ACV589955:ADK589955 SZ589955:TO589955 JD589955:JS589955 F589955:U589955 WVP524419:WWE524419 WLT524419:WMI524419 WBX524419:WCM524419 VSB524419:VSQ524419 VIF524419:VIU524419 UYJ524419:UYY524419 UON524419:UPC524419 UER524419:UFG524419 TUV524419:TVK524419 TKZ524419:TLO524419 TBD524419:TBS524419 SRH524419:SRW524419 SHL524419:SIA524419 RXP524419:RYE524419 RNT524419:ROI524419 RDX524419:REM524419 QUB524419:QUQ524419 QKF524419:QKU524419 QAJ524419:QAY524419 PQN524419:PRC524419 PGR524419:PHG524419 OWV524419:OXK524419 OMZ524419:ONO524419 ODD524419:ODS524419 NTH524419:NTW524419 NJL524419:NKA524419 MZP524419:NAE524419 MPT524419:MQI524419 MFX524419:MGM524419 LWB524419:LWQ524419 LMF524419:LMU524419 LCJ524419:LCY524419 KSN524419:KTC524419 KIR524419:KJG524419 JYV524419:JZK524419 JOZ524419:JPO524419 JFD524419:JFS524419 IVH524419:IVW524419 ILL524419:IMA524419 IBP524419:ICE524419 HRT524419:HSI524419 HHX524419:HIM524419 GYB524419:GYQ524419 GOF524419:GOU524419 GEJ524419:GEY524419 FUN524419:FVC524419 FKR524419:FLG524419 FAV524419:FBK524419 EQZ524419:ERO524419 EHD524419:EHS524419 DXH524419:DXW524419 DNL524419:DOA524419 DDP524419:DEE524419 CTT524419:CUI524419 CJX524419:CKM524419 CAB524419:CAQ524419 BQF524419:BQU524419 BGJ524419:BGY524419 AWN524419:AXC524419 AMR524419:ANG524419 ACV524419:ADK524419 SZ524419:TO524419 JD524419:JS524419 F524419:U524419 WVP458883:WWE458883 WLT458883:WMI458883 WBX458883:WCM458883 VSB458883:VSQ458883 VIF458883:VIU458883 UYJ458883:UYY458883 UON458883:UPC458883 UER458883:UFG458883 TUV458883:TVK458883 TKZ458883:TLO458883 TBD458883:TBS458883 SRH458883:SRW458883 SHL458883:SIA458883 RXP458883:RYE458883 RNT458883:ROI458883 RDX458883:REM458883 QUB458883:QUQ458883 QKF458883:QKU458883 QAJ458883:QAY458883 PQN458883:PRC458883 PGR458883:PHG458883 OWV458883:OXK458883 OMZ458883:ONO458883 ODD458883:ODS458883 NTH458883:NTW458883 NJL458883:NKA458883 MZP458883:NAE458883 MPT458883:MQI458883 MFX458883:MGM458883 LWB458883:LWQ458883 LMF458883:LMU458883 LCJ458883:LCY458883 KSN458883:KTC458883 KIR458883:KJG458883 JYV458883:JZK458883 JOZ458883:JPO458883 JFD458883:JFS458883 IVH458883:IVW458883 ILL458883:IMA458883 IBP458883:ICE458883 HRT458883:HSI458883 HHX458883:HIM458883 GYB458883:GYQ458883 GOF458883:GOU458883 GEJ458883:GEY458883 FUN458883:FVC458883 FKR458883:FLG458883 FAV458883:FBK458883 EQZ458883:ERO458883 EHD458883:EHS458883 DXH458883:DXW458883 DNL458883:DOA458883 DDP458883:DEE458883 CTT458883:CUI458883 CJX458883:CKM458883 CAB458883:CAQ458883 BQF458883:BQU458883 BGJ458883:BGY458883 AWN458883:AXC458883 AMR458883:ANG458883 ACV458883:ADK458883 SZ458883:TO458883 JD458883:JS458883 F458883:U458883 WVP393347:WWE393347 WLT393347:WMI393347 WBX393347:WCM393347 VSB393347:VSQ393347 VIF393347:VIU393347 UYJ393347:UYY393347 UON393347:UPC393347 UER393347:UFG393347 TUV393347:TVK393347 TKZ393347:TLO393347 TBD393347:TBS393347 SRH393347:SRW393347 SHL393347:SIA393347 RXP393347:RYE393347 RNT393347:ROI393347 RDX393347:REM393347 QUB393347:QUQ393347 QKF393347:QKU393347 QAJ393347:QAY393347 PQN393347:PRC393347 PGR393347:PHG393347 OWV393347:OXK393347 OMZ393347:ONO393347 ODD393347:ODS393347 NTH393347:NTW393347 NJL393347:NKA393347 MZP393347:NAE393347 MPT393347:MQI393347 MFX393347:MGM393347 LWB393347:LWQ393347 LMF393347:LMU393347 LCJ393347:LCY393347 KSN393347:KTC393347 KIR393347:KJG393347 JYV393347:JZK393347 JOZ393347:JPO393347 JFD393347:JFS393347 IVH393347:IVW393347 ILL393347:IMA393347 IBP393347:ICE393347 HRT393347:HSI393347 HHX393347:HIM393347 GYB393347:GYQ393347 GOF393347:GOU393347 GEJ393347:GEY393347 FUN393347:FVC393347 FKR393347:FLG393347 FAV393347:FBK393347 EQZ393347:ERO393347 EHD393347:EHS393347 DXH393347:DXW393347 DNL393347:DOA393347 DDP393347:DEE393347 CTT393347:CUI393347 CJX393347:CKM393347 CAB393347:CAQ393347 BQF393347:BQU393347 BGJ393347:BGY393347 AWN393347:AXC393347 AMR393347:ANG393347 ACV393347:ADK393347 SZ393347:TO393347 JD393347:JS393347 F393347:U393347 WVP327811:WWE327811 WLT327811:WMI327811 WBX327811:WCM327811 VSB327811:VSQ327811 VIF327811:VIU327811 UYJ327811:UYY327811 UON327811:UPC327811 UER327811:UFG327811 TUV327811:TVK327811 TKZ327811:TLO327811 TBD327811:TBS327811 SRH327811:SRW327811 SHL327811:SIA327811 RXP327811:RYE327811 RNT327811:ROI327811 RDX327811:REM327811 QUB327811:QUQ327811 QKF327811:QKU327811 QAJ327811:QAY327811 PQN327811:PRC327811 PGR327811:PHG327811 OWV327811:OXK327811 OMZ327811:ONO327811 ODD327811:ODS327811 NTH327811:NTW327811 NJL327811:NKA327811 MZP327811:NAE327811 MPT327811:MQI327811 MFX327811:MGM327811 LWB327811:LWQ327811 LMF327811:LMU327811 LCJ327811:LCY327811 KSN327811:KTC327811 KIR327811:KJG327811 JYV327811:JZK327811 JOZ327811:JPO327811 JFD327811:JFS327811 IVH327811:IVW327811 ILL327811:IMA327811 IBP327811:ICE327811 HRT327811:HSI327811 HHX327811:HIM327811 GYB327811:GYQ327811 GOF327811:GOU327811 GEJ327811:GEY327811 FUN327811:FVC327811 FKR327811:FLG327811 FAV327811:FBK327811 EQZ327811:ERO327811 EHD327811:EHS327811 DXH327811:DXW327811 DNL327811:DOA327811 DDP327811:DEE327811 CTT327811:CUI327811 CJX327811:CKM327811 CAB327811:CAQ327811 BQF327811:BQU327811 BGJ327811:BGY327811 AWN327811:AXC327811 AMR327811:ANG327811 ACV327811:ADK327811 SZ327811:TO327811 JD327811:JS327811 F327811:U327811 WVP262275:WWE262275 WLT262275:WMI262275 WBX262275:WCM262275 VSB262275:VSQ262275 VIF262275:VIU262275 UYJ262275:UYY262275 UON262275:UPC262275 UER262275:UFG262275 TUV262275:TVK262275 TKZ262275:TLO262275 TBD262275:TBS262275 SRH262275:SRW262275 SHL262275:SIA262275 RXP262275:RYE262275 RNT262275:ROI262275 RDX262275:REM262275 QUB262275:QUQ262275 QKF262275:QKU262275 QAJ262275:QAY262275 PQN262275:PRC262275 PGR262275:PHG262275 OWV262275:OXK262275 OMZ262275:ONO262275 ODD262275:ODS262275 NTH262275:NTW262275 NJL262275:NKA262275 MZP262275:NAE262275 MPT262275:MQI262275 MFX262275:MGM262275 LWB262275:LWQ262275 LMF262275:LMU262275 LCJ262275:LCY262275 KSN262275:KTC262275 KIR262275:KJG262275 JYV262275:JZK262275 JOZ262275:JPO262275 JFD262275:JFS262275 IVH262275:IVW262275 ILL262275:IMA262275 IBP262275:ICE262275 HRT262275:HSI262275 HHX262275:HIM262275 GYB262275:GYQ262275 GOF262275:GOU262275 GEJ262275:GEY262275 FUN262275:FVC262275 FKR262275:FLG262275 FAV262275:FBK262275 EQZ262275:ERO262275 EHD262275:EHS262275 DXH262275:DXW262275 DNL262275:DOA262275 DDP262275:DEE262275 CTT262275:CUI262275 CJX262275:CKM262275 CAB262275:CAQ262275 BQF262275:BQU262275 BGJ262275:BGY262275 AWN262275:AXC262275 AMR262275:ANG262275 ACV262275:ADK262275 SZ262275:TO262275 JD262275:JS262275 F262275:U262275 WVP196739:WWE196739 WLT196739:WMI196739 WBX196739:WCM196739 VSB196739:VSQ196739 VIF196739:VIU196739 UYJ196739:UYY196739 UON196739:UPC196739 UER196739:UFG196739 TUV196739:TVK196739 TKZ196739:TLO196739 TBD196739:TBS196739 SRH196739:SRW196739 SHL196739:SIA196739 RXP196739:RYE196739 RNT196739:ROI196739 RDX196739:REM196739 QUB196739:QUQ196739 QKF196739:QKU196739 QAJ196739:QAY196739 PQN196739:PRC196739 PGR196739:PHG196739 OWV196739:OXK196739 OMZ196739:ONO196739 ODD196739:ODS196739 NTH196739:NTW196739 NJL196739:NKA196739 MZP196739:NAE196739 MPT196739:MQI196739 MFX196739:MGM196739 LWB196739:LWQ196739 LMF196739:LMU196739 LCJ196739:LCY196739 KSN196739:KTC196739 KIR196739:KJG196739 JYV196739:JZK196739 JOZ196739:JPO196739 JFD196739:JFS196739 IVH196739:IVW196739 ILL196739:IMA196739 IBP196739:ICE196739 HRT196739:HSI196739 HHX196739:HIM196739 GYB196739:GYQ196739 GOF196739:GOU196739 GEJ196739:GEY196739 FUN196739:FVC196739 FKR196739:FLG196739 FAV196739:FBK196739 EQZ196739:ERO196739 EHD196739:EHS196739 DXH196739:DXW196739 DNL196739:DOA196739 DDP196739:DEE196739 CTT196739:CUI196739 CJX196739:CKM196739 CAB196739:CAQ196739 BQF196739:BQU196739 BGJ196739:BGY196739 AWN196739:AXC196739 AMR196739:ANG196739 ACV196739:ADK196739 SZ196739:TO196739 JD196739:JS196739 F196739:U196739 WVP131203:WWE131203 WLT131203:WMI131203 WBX131203:WCM131203 VSB131203:VSQ131203 VIF131203:VIU131203 UYJ131203:UYY131203 UON131203:UPC131203 UER131203:UFG131203 TUV131203:TVK131203 TKZ131203:TLO131203 TBD131203:TBS131203 SRH131203:SRW131203 SHL131203:SIA131203 RXP131203:RYE131203 RNT131203:ROI131203 RDX131203:REM131203 QUB131203:QUQ131203 QKF131203:QKU131203 QAJ131203:QAY131203 PQN131203:PRC131203 PGR131203:PHG131203 OWV131203:OXK131203 OMZ131203:ONO131203 ODD131203:ODS131203 NTH131203:NTW131203 NJL131203:NKA131203 MZP131203:NAE131203 MPT131203:MQI131203 MFX131203:MGM131203 LWB131203:LWQ131203 LMF131203:LMU131203 LCJ131203:LCY131203 KSN131203:KTC131203 KIR131203:KJG131203 JYV131203:JZK131203 JOZ131203:JPO131203 JFD131203:JFS131203 IVH131203:IVW131203 ILL131203:IMA131203 IBP131203:ICE131203 HRT131203:HSI131203 HHX131203:HIM131203 GYB131203:GYQ131203 GOF131203:GOU131203 GEJ131203:GEY131203 FUN131203:FVC131203 FKR131203:FLG131203 FAV131203:FBK131203 EQZ131203:ERO131203 EHD131203:EHS131203 DXH131203:DXW131203 DNL131203:DOA131203 DDP131203:DEE131203 CTT131203:CUI131203 CJX131203:CKM131203 CAB131203:CAQ131203 BQF131203:BQU131203 BGJ131203:BGY131203 AWN131203:AXC131203 AMR131203:ANG131203 ACV131203:ADK131203 SZ131203:TO131203 JD131203:JS131203 F131203:U131203 WVP65667:WWE65667 WLT65667:WMI65667 WBX65667:WCM65667 VSB65667:VSQ65667 VIF65667:VIU65667 UYJ65667:UYY65667 UON65667:UPC65667 UER65667:UFG65667 TUV65667:TVK65667 TKZ65667:TLO65667 TBD65667:TBS65667 SRH65667:SRW65667 SHL65667:SIA65667 RXP65667:RYE65667 RNT65667:ROI65667 RDX65667:REM65667 QUB65667:QUQ65667 QKF65667:QKU65667 QAJ65667:QAY65667 PQN65667:PRC65667 PGR65667:PHG65667 OWV65667:OXK65667 OMZ65667:ONO65667 ODD65667:ODS65667 NTH65667:NTW65667 NJL65667:NKA65667 MZP65667:NAE65667 MPT65667:MQI65667 MFX65667:MGM65667 LWB65667:LWQ65667 LMF65667:LMU65667 LCJ65667:LCY65667 KSN65667:KTC65667 KIR65667:KJG65667 JYV65667:JZK65667 JOZ65667:JPO65667 JFD65667:JFS65667 IVH65667:IVW65667 ILL65667:IMA65667 IBP65667:ICE65667 HRT65667:HSI65667 HHX65667:HIM65667 GYB65667:GYQ65667 GOF65667:GOU65667 GEJ65667:GEY65667 FUN65667:FVC65667 FKR65667:FLG65667 FAV65667:FBK65667 EQZ65667:ERO65667 EHD65667:EHS65667 DXH65667:DXW65667 DNL65667:DOA65667 DDP65667:DEE65667 CTT65667:CUI65667 CJX65667:CKM65667 CAB65667:CAQ65667 BQF65667:BQU65667 BGJ65667:BGY65667 AWN65667:AXC65667 AMR65667:ANG65667 ACV65667:ADK65667 SZ65667:TO65667 JD65667:JS65667 F65667:U65667" xr:uid="{00000000-0002-0000-0400-00000A000000}">
      <formula1>$B$154:$B$162</formula1>
    </dataValidation>
    <dataValidation allowBlank="1" showInputMessage="1" showErrorMessage="1" error="SOMENTE NUMEROS INTEIROS DE 0 A 59" sqref="N65648:O65648 JL65648:JM65648 TH65648:TI65648 ADD65648:ADE65648 AMZ65648:ANA65648 AWV65648:AWW65648 BGR65648:BGS65648 BQN65648:BQO65648 CAJ65648:CAK65648 CKF65648:CKG65648 CUB65648:CUC65648 DDX65648:DDY65648 DNT65648:DNU65648 DXP65648:DXQ65648 EHL65648:EHM65648 ERH65648:ERI65648 FBD65648:FBE65648 FKZ65648:FLA65648 FUV65648:FUW65648 GER65648:GES65648 GON65648:GOO65648 GYJ65648:GYK65648 HIF65648:HIG65648 HSB65648:HSC65648 IBX65648:IBY65648 ILT65648:ILU65648 IVP65648:IVQ65648 JFL65648:JFM65648 JPH65648:JPI65648 JZD65648:JZE65648 KIZ65648:KJA65648 KSV65648:KSW65648 LCR65648:LCS65648 LMN65648:LMO65648 LWJ65648:LWK65648 MGF65648:MGG65648 MQB65648:MQC65648 MZX65648:MZY65648 NJT65648:NJU65648 NTP65648:NTQ65648 ODL65648:ODM65648 ONH65648:ONI65648 OXD65648:OXE65648 PGZ65648:PHA65648 PQV65648:PQW65648 QAR65648:QAS65648 QKN65648:QKO65648 QUJ65648:QUK65648 REF65648:REG65648 ROB65648:ROC65648 RXX65648:RXY65648 SHT65648:SHU65648 SRP65648:SRQ65648 TBL65648:TBM65648 TLH65648:TLI65648 TVD65648:TVE65648 UEZ65648:UFA65648 UOV65648:UOW65648 UYR65648:UYS65648 VIN65648:VIO65648 VSJ65648:VSK65648 WCF65648:WCG65648 WMB65648:WMC65648 WVX65648:WVY65648 N131184:O131184 JL131184:JM131184 TH131184:TI131184 ADD131184:ADE131184 AMZ131184:ANA131184 AWV131184:AWW131184 BGR131184:BGS131184 BQN131184:BQO131184 CAJ131184:CAK131184 CKF131184:CKG131184 CUB131184:CUC131184 DDX131184:DDY131184 DNT131184:DNU131184 DXP131184:DXQ131184 EHL131184:EHM131184 ERH131184:ERI131184 FBD131184:FBE131184 FKZ131184:FLA131184 FUV131184:FUW131184 GER131184:GES131184 GON131184:GOO131184 GYJ131184:GYK131184 HIF131184:HIG131184 HSB131184:HSC131184 IBX131184:IBY131184 ILT131184:ILU131184 IVP131184:IVQ131184 JFL131184:JFM131184 JPH131184:JPI131184 JZD131184:JZE131184 KIZ131184:KJA131184 KSV131184:KSW131184 LCR131184:LCS131184 LMN131184:LMO131184 LWJ131184:LWK131184 MGF131184:MGG131184 MQB131184:MQC131184 MZX131184:MZY131184 NJT131184:NJU131184 NTP131184:NTQ131184 ODL131184:ODM131184 ONH131184:ONI131184 OXD131184:OXE131184 PGZ131184:PHA131184 PQV131184:PQW131184 QAR131184:QAS131184 QKN131184:QKO131184 QUJ131184:QUK131184 REF131184:REG131184 ROB131184:ROC131184 RXX131184:RXY131184 SHT131184:SHU131184 SRP131184:SRQ131184 TBL131184:TBM131184 TLH131184:TLI131184 TVD131184:TVE131184 UEZ131184:UFA131184 UOV131184:UOW131184 UYR131184:UYS131184 VIN131184:VIO131184 VSJ131184:VSK131184 WCF131184:WCG131184 WMB131184:WMC131184 WVX131184:WVY131184 N196720:O196720 JL196720:JM196720 TH196720:TI196720 ADD196720:ADE196720 AMZ196720:ANA196720 AWV196720:AWW196720 BGR196720:BGS196720 BQN196720:BQO196720 CAJ196720:CAK196720 CKF196720:CKG196720 CUB196720:CUC196720 DDX196720:DDY196720 DNT196720:DNU196720 DXP196720:DXQ196720 EHL196720:EHM196720 ERH196720:ERI196720 FBD196720:FBE196720 FKZ196720:FLA196720 FUV196720:FUW196720 GER196720:GES196720 GON196720:GOO196720 GYJ196720:GYK196720 HIF196720:HIG196720 HSB196720:HSC196720 IBX196720:IBY196720 ILT196720:ILU196720 IVP196720:IVQ196720 JFL196720:JFM196720 JPH196720:JPI196720 JZD196720:JZE196720 KIZ196720:KJA196720 KSV196720:KSW196720 LCR196720:LCS196720 LMN196720:LMO196720 LWJ196720:LWK196720 MGF196720:MGG196720 MQB196720:MQC196720 MZX196720:MZY196720 NJT196720:NJU196720 NTP196720:NTQ196720 ODL196720:ODM196720 ONH196720:ONI196720 OXD196720:OXE196720 PGZ196720:PHA196720 PQV196720:PQW196720 QAR196720:QAS196720 QKN196720:QKO196720 QUJ196720:QUK196720 REF196720:REG196720 ROB196720:ROC196720 RXX196720:RXY196720 SHT196720:SHU196720 SRP196720:SRQ196720 TBL196720:TBM196720 TLH196720:TLI196720 TVD196720:TVE196720 UEZ196720:UFA196720 UOV196720:UOW196720 UYR196720:UYS196720 VIN196720:VIO196720 VSJ196720:VSK196720 WCF196720:WCG196720 WMB196720:WMC196720 WVX196720:WVY196720 N262256:O262256 JL262256:JM262256 TH262256:TI262256 ADD262256:ADE262256 AMZ262256:ANA262256 AWV262256:AWW262256 BGR262256:BGS262256 BQN262256:BQO262256 CAJ262256:CAK262256 CKF262256:CKG262256 CUB262256:CUC262256 DDX262256:DDY262256 DNT262256:DNU262256 DXP262256:DXQ262256 EHL262256:EHM262256 ERH262256:ERI262256 FBD262256:FBE262256 FKZ262256:FLA262256 FUV262256:FUW262256 GER262256:GES262256 GON262256:GOO262256 GYJ262256:GYK262256 HIF262256:HIG262256 HSB262256:HSC262256 IBX262256:IBY262256 ILT262256:ILU262256 IVP262256:IVQ262256 JFL262256:JFM262256 JPH262256:JPI262256 JZD262256:JZE262256 KIZ262256:KJA262256 KSV262256:KSW262256 LCR262256:LCS262256 LMN262256:LMO262256 LWJ262256:LWK262256 MGF262256:MGG262256 MQB262256:MQC262256 MZX262256:MZY262256 NJT262256:NJU262256 NTP262256:NTQ262256 ODL262256:ODM262256 ONH262256:ONI262256 OXD262256:OXE262256 PGZ262256:PHA262256 PQV262256:PQW262256 QAR262256:QAS262256 QKN262256:QKO262256 QUJ262256:QUK262256 REF262256:REG262256 ROB262256:ROC262256 RXX262256:RXY262256 SHT262256:SHU262256 SRP262256:SRQ262256 TBL262256:TBM262256 TLH262256:TLI262256 TVD262256:TVE262256 UEZ262256:UFA262256 UOV262256:UOW262256 UYR262256:UYS262256 VIN262256:VIO262256 VSJ262256:VSK262256 WCF262256:WCG262256 WMB262256:WMC262256 WVX262256:WVY262256 N327792:O327792 JL327792:JM327792 TH327792:TI327792 ADD327792:ADE327792 AMZ327792:ANA327792 AWV327792:AWW327792 BGR327792:BGS327792 BQN327792:BQO327792 CAJ327792:CAK327792 CKF327792:CKG327792 CUB327792:CUC327792 DDX327792:DDY327792 DNT327792:DNU327792 DXP327792:DXQ327792 EHL327792:EHM327792 ERH327792:ERI327792 FBD327792:FBE327792 FKZ327792:FLA327792 FUV327792:FUW327792 GER327792:GES327792 GON327792:GOO327792 GYJ327792:GYK327792 HIF327792:HIG327792 HSB327792:HSC327792 IBX327792:IBY327792 ILT327792:ILU327792 IVP327792:IVQ327792 JFL327792:JFM327792 JPH327792:JPI327792 JZD327792:JZE327792 KIZ327792:KJA327792 KSV327792:KSW327792 LCR327792:LCS327792 LMN327792:LMO327792 LWJ327792:LWK327792 MGF327792:MGG327792 MQB327792:MQC327792 MZX327792:MZY327792 NJT327792:NJU327792 NTP327792:NTQ327792 ODL327792:ODM327792 ONH327792:ONI327792 OXD327792:OXE327792 PGZ327792:PHA327792 PQV327792:PQW327792 QAR327792:QAS327792 QKN327792:QKO327792 QUJ327792:QUK327792 REF327792:REG327792 ROB327792:ROC327792 RXX327792:RXY327792 SHT327792:SHU327792 SRP327792:SRQ327792 TBL327792:TBM327792 TLH327792:TLI327792 TVD327792:TVE327792 UEZ327792:UFA327792 UOV327792:UOW327792 UYR327792:UYS327792 VIN327792:VIO327792 VSJ327792:VSK327792 WCF327792:WCG327792 WMB327792:WMC327792 WVX327792:WVY327792 N393328:O393328 JL393328:JM393328 TH393328:TI393328 ADD393328:ADE393328 AMZ393328:ANA393328 AWV393328:AWW393328 BGR393328:BGS393328 BQN393328:BQO393328 CAJ393328:CAK393328 CKF393328:CKG393328 CUB393328:CUC393328 DDX393328:DDY393328 DNT393328:DNU393328 DXP393328:DXQ393328 EHL393328:EHM393328 ERH393328:ERI393328 FBD393328:FBE393328 FKZ393328:FLA393328 FUV393328:FUW393328 GER393328:GES393328 GON393328:GOO393328 GYJ393328:GYK393328 HIF393328:HIG393328 HSB393328:HSC393328 IBX393328:IBY393328 ILT393328:ILU393328 IVP393328:IVQ393328 JFL393328:JFM393328 JPH393328:JPI393328 JZD393328:JZE393328 KIZ393328:KJA393328 KSV393328:KSW393328 LCR393328:LCS393328 LMN393328:LMO393328 LWJ393328:LWK393328 MGF393328:MGG393328 MQB393328:MQC393328 MZX393328:MZY393328 NJT393328:NJU393328 NTP393328:NTQ393328 ODL393328:ODM393328 ONH393328:ONI393328 OXD393328:OXE393328 PGZ393328:PHA393328 PQV393328:PQW393328 QAR393328:QAS393328 QKN393328:QKO393328 QUJ393328:QUK393328 REF393328:REG393328 ROB393328:ROC393328 RXX393328:RXY393328 SHT393328:SHU393328 SRP393328:SRQ393328 TBL393328:TBM393328 TLH393328:TLI393328 TVD393328:TVE393328 UEZ393328:UFA393328 UOV393328:UOW393328 UYR393328:UYS393328 VIN393328:VIO393328 VSJ393328:VSK393328 WCF393328:WCG393328 WMB393328:WMC393328 WVX393328:WVY393328 N458864:O458864 JL458864:JM458864 TH458864:TI458864 ADD458864:ADE458864 AMZ458864:ANA458864 AWV458864:AWW458864 BGR458864:BGS458864 BQN458864:BQO458864 CAJ458864:CAK458864 CKF458864:CKG458864 CUB458864:CUC458864 DDX458864:DDY458864 DNT458864:DNU458864 DXP458864:DXQ458864 EHL458864:EHM458864 ERH458864:ERI458864 FBD458864:FBE458864 FKZ458864:FLA458864 FUV458864:FUW458864 GER458864:GES458864 GON458864:GOO458864 GYJ458864:GYK458864 HIF458864:HIG458864 HSB458864:HSC458864 IBX458864:IBY458864 ILT458864:ILU458864 IVP458864:IVQ458864 JFL458864:JFM458864 JPH458864:JPI458864 JZD458864:JZE458864 KIZ458864:KJA458864 KSV458864:KSW458864 LCR458864:LCS458864 LMN458864:LMO458864 LWJ458864:LWK458864 MGF458864:MGG458864 MQB458864:MQC458864 MZX458864:MZY458864 NJT458864:NJU458864 NTP458864:NTQ458864 ODL458864:ODM458864 ONH458864:ONI458864 OXD458864:OXE458864 PGZ458864:PHA458864 PQV458864:PQW458864 QAR458864:QAS458864 QKN458864:QKO458864 QUJ458864:QUK458864 REF458864:REG458864 ROB458864:ROC458864 RXX458864:RXY458864 SHT458864:SHU458864 SRP458864:SRQ458864 TBL458864:TBM458864 TLH458864:TLI458864 TVD458864:TVE458864 UEZ458864:UFA458864 UOV458864:UOW458864 UYR458864:UYS458864 VIN458864:VIO458864 VSJ458864:VSK458864 WCF458864:WCG458864 WMB458864:WMC458864 WVX458864:WVY458864 N524400:O524400 JL524400:JM524400 TH524400:TI524400 ADD524400:ADE524400 AMZ524400:ANA524400 AWV524400:AWW524400 BGR524400:BGS524400 BQN524400:BQO524400 CAJ524400:CAK524400 CKF524400:CKG524400 CUB524400:CUC524400 DDX524400:DDY524400 DNT524400:DNU524400 DXP524400:DXQ524400 EHL524400:EHM524400 ERH524400:ERI524400 FBD524400:FBE524400 FKZ524400:FLA524400 FUV524400:FUW524400 GER524400:GES524400 GON524400:GOO524400 GYJ524400:GYK524400 HIF524400:HIG524400 HSB524400:HSC524400 IBX524400:IBY524400 ILT524400:ILU524400 IVP524400:IVQ524400 JFL524400:JFM524400 JPH524400:JPI524400 JZD524400:JZE524400 KIZ524400:KJA524400 KSV524400:KSW524400 LCR524400:LCS524400 LMN524400:LMO524400 LWJ524400:LWK524400 MGF524400:MGG524400 MQB524400:MQC524400 MZX524400:MZY524400 NJT524400:NJU524400 NTP524400:NTQ524400 ODL524400:ODM524400 ONH524400:ONI524400 OXD524400:OXE524400 PGZ524400:PHA524400 PQV524400:PQW524400 QAR524400:QAS524400 QKN524400:QKO524400 QUJ524400:QUK524400 REF524400:REG524400 ROB524400:ROC524400 RXX524400:RXY524400 SHT524400:SHU524400 SRP524400:SRQ524400 TBL524400:TBM524400 TLH524400:TLI524400 TVD524400:TVE524400 UEZ524400:UFA524400 UOV524400:UOW524400 UYR524400:UYS524400 VIN524400:VIO524400 VSJ524400:VSK524400 WCF524400:WCG524400 WMB524400:WMC524400 WVX524400:WVY524400 N589936:O589936 JL589936:JM589936 TH589936:TI589936 ADD589936:ADE589936 AMZ589936:ANA589936 AWV589936:AWW589936 BGR589936:BGS589936 BQN589936:BQO589936 CAJ589936:CAK589936 CKF589936:CKG589936 CUB589936:CUC589936 DDX589936:DDY589936 DNT589936:DNU589936 DXP589936:DXQ589936 EHL589936:EHM589936 ERH589936:ERI589936 FBD589936:FBE589936 FKZ589936:FLA589936 FUV589936:FUW589936 GER589936:GES589936 GON589936:GOO589936 GYJ589936:GYK589936 HIF589936:HIG589936 HSB589936:HSC589936 IBX589936:IBY589936 ILT589936:ILU589936 IVP589936:IVQ589936 JFL589936:JFM589936 JPH589936:JPI589936 JZD589936:JZE589936 KIZ589936:KJA589936 KSV589936:KSW589936 LCR589936:LCS589936 LMN589936:LMO589936 LWJ589936:LWK589936 MGF589936:MGG589936 MQB589936:MQC589936 MZX589936:MZY589936 NJT589936:NJU589936 NTP589936:NTQ589936 ODL589936:ODM589936 ONH589936:ONI589936 OXD589936:OXE589936 PGZ589936:PHA589936 PQV589936:PQW589936 QAR589936:QAS589936 QKN589936:QKO589936 QUJ589936:QUK589936 REF589936:REG589936 ROB589936:ROC589936 RXX589936:RXY589936 SHT589936:SHU589936 SRP589936:SRQ589936 TBL589936:TBM589936 TLH589936:TLI589936 TVD589936:TVE589936 UEZ589936:UFA589936 UOV589936:UOW589936 UYR589936:UYS589936 VIN589936:VIO589936 VSJ589936:VSK589936 WCF589936:WCG589936 WMB589936:WMC589936 WVX589936:WVY589936 N655472:O655472 JL655472:JM655472 TH655472:TI655472 ADD655472:ADE655472 AMZ655472:ANA655472 AWV655472:AWW655472 BGR655472:BGS655472 BQN655472:BQO655472 CAJ655472:CAK655472 CKF655472:CKG655472 CUB655472:CUC655472 DDX655472:DDY655472 DNT655472:DNU655472 DXP655472:DXQ655472 EHL655472:EHM655472 ERH655472:ERI655472 FBD655472:FBE655472 FKZ655472:FLA655472 FUV655472:FUW655472 GER655472:GES655472 GON655472:GOO655472 GYJ655472:GYK655472 HIF655472:HIG655472 HSB655472:HSC655472 IBX655472:IBY655472 ILT655472:ILU655472 IVP655472:IVQ655472 JFL655472:JFM655472 JPH655472:JPI655472 JZD655472:JZE655472 KIZ655472:KJA655472 KSV655472:KSW655472 LCR655472:LCS655472 LMN655472:LMO655472 LWJ655472:LWK655472 MGF655472:MGG655472 MQB655472:MQC655472 MZX655472:MZY655472 NJT655472:NJU655472 NTP655472:NTQ655472 ODL655472:ODM655472 ONH655472:ONI655472 OXD655472:OXE655472 PGZ655472:PHA655472 PQV655472:PQW655472 QAR655472:QAS655472 QKN655472:QKO655472 QUJ655472:QUK655472 REF655472:REG655472 ROB655472:ROC655472 RXX655472:RXY655472 SHT655472:SHU655472 SRP655472:SRQ655472 TBL655472:TBM655472 TLH655472:TLI655472 TVD655472:TVE655472 UEZ655472:UFA655472 UOV655472:UOW655472 UYR655472:UYS655472 VIN655472:VIO655472 VSJ655472:VSK655472 WCF655472:WCG655472 WMB655472:WMC655472 WVX655472:WVY655472 N721008:O721008 JL721008:JM721008 TH721008:TI721008 ADD721008:ADE721008 AMZ721008:ANA721008 AWV721008:AWW721008 BGR721008:BGS721008 BQN721008:BQO721008 CAJ721008:CAK721008 CKF721008:CKG721008 CUB721008:CUC721008 DDX721008:DDY721008 DNT721008:DNU721008 DXP721008:DXQ721008 EHL721008:EHM721008 ERH721008:ERI721008 FBD721008:FBE721008 FKZ721008:FLA721008 FUV721008:FUW721008 GER721008:GES721008 GON721008:GOO721008 GYJ721008:GYK721008 HIF721008:HIG721008 HSB721008:HSC721008 IBX721008:IBY721008 ILT721008:ILU721008 IVP721008:IVQ721008 JFL721008:JFM721008 JPH721008:JPI721008 JZD721008:JZE721008 KIZ721008:KJA721008 KSV721008:KSW721008 LCR721008:LCS721008 LMN721008:LMO721008 LWJ721008:LWK721008 MGF721008:MGG721008 MQB721008:MQC721008 MZX721008:MZY721008 NJT721008:NJU721008 NTP721008:NTQ721008 ODL721008:ODM721008 ONH721008:ONI721008 OXD721008:OXE721008 PGZ721008:PHA721008 PQV721008:PQW721008 QAR721008:QAS721008 QKN721008:QKO721008 QUJ721008:QUK721008 REF721008:REG721008 ROB721008:ROC721008 RXX721008:RXY721008 SHT721008:SHU721008 SRP721008:SRQ721008 TBL721008:TBM721008 TLH721008:TLI721008 TVD721008:TVE721008 UEZ721008:UFA721008 UOV721008:UOW721008 UYR721008:UYS721008 VIN721008:VIO721008 VSJ721008:VSK721008 WCF721008:WCG721008 WMB721008:WMC721008 WVX721008:WVY721008 N786544:O786544 JL786544:JM786544 TH786544:TI786544 ADD786544:ADE786544 AMZ786544:ANA786544 AWV786544:AWW786544 BGR786544:BGS786544 BQN786544:BQO786544 CAJ786544:CAK786544 CKF786544:CKG786544 CUB786544:CUC786544 DDX786544:DDY786544 DNT786544:DNU786544 DXP786544:DXQ786544 EHL786544:EHM786544 ERH786544:ERI786544 FBD786544:FBE786544 FKZ786544:FLA786544 FUV786544:FUW786544 GER786544:GES786544 GON786544:GOO786544 GYJ786544:GYK786544 HIF786544:HIG786544 HSB786544:HSC786544 IBX786544:IBY786544 ILT786544:ILU786544 IVP786544:IVQ786544 JFL786544:JFM786544 JPH786544:JPI786544 JZD786544:JZE786544 KIZ786544:KJA786544 KSV786544:KSW786544 LCR786544:LCS786544 LMN786544:LMO786544 LWJ786544:LWK786544 MGF786544:MGG786544 MQB786544:MQC786544 MZX786544:MZY786544 NJT786544:NJU786544 NTP786544:NTQ786544 ODL786544:ODM786544 ONH786544:ONI786544 OXD786544:OXE786544 PGZ786544:PHA786544 PQV786544:PQW786544 QAR786544:QAS786544 QKN786544:QKO786544 QUJ786544:QUK786544 REF786544:REG786544 ROB786544:ROC786544 RXX786544:RXY786544 SHT786544:SHU786544 SRP786544:SRQ786544 TBL786544:TBM786544 TLH786544:TLI786544 TVD786544:TVE786544 UEZ786544:UFA786544 UOV786544:UOW786544 UYR786544:UYS786544 VIN786544:VIO786544 VSJ786544:VSK786544 WCF786544:WCG786544 WMB786544:WMC786544 WVX786544:WVY786544 N852080:O852080 JL852080:JM852080 TH852080:TI852080 ADD852080:ADE852080 AMZ852080:ANA852080 AWV852080:AWW852080 BGR852080:BGS852080 BQN852080:BQO852080 CAJ852080:CAK852080 CKF852080:CKG852080 CUB852080:CUC852080 DDX852080:DDY852080 DNT852080:DNU852080 DXP852080:DXQ852080 EHL852080:EHM852080 ERH852080:ERI852080 FBD852080:FBE852080 FKZ852080:FLA852080 FUV852080:FUW852080 GER852080:GES852080 GON852080:GOO852080 GYJ852080:GYK852080 HIF852080:HIG852080 HSB852080:HSC852080 IBX852080:IBY852080 ILT852080:ILU852080 IVP852080:IVQ852080 JFL852080:JFM852080 JPH852080:JPI852080 JZD852080:JZE852080 KIZ852080:KJA852080 KSV852080:KSW852080 LCR852080:LCS852080 LMN852080:LMO852080 LWJ852080:LWK852080 MGF852080:MGG852080 MQB852080:MQC852080 MZX852080:MZY852080 NJT852080:NJU852080 NTP852080:NTQ852080 ODL852080:ODM852080 ONH852080:ONI852080 OXD852080:OXE852080 PGZ852080:PHA852080 PQV852080:PQW852080 QAR852080:QAS852080 QKN852080:QKO852080 QUJ852080:QUK852080 REF852080:REG852080 ROB852080:ROC852080 RXX852080:RXY852080 SHT852080:SHU852080 SRP852080:SRQ852080 TBL852080:TBM852080 TLH852080:TLI852080 TVD852080:TVE852080 UEZ852080:UFA852080 UOV852080:UOW852080 UYR852080:UYS852080 VIN852080:VIO852080 VSJ852080:VSK852080 WCF852080:WCG852080 WMB852080:WMC852080 WVX852080:WVY852080 N917616:O917616 JL917616:JM917616 TH917616:TI917616 ADD917616:ADE917616 AMZ917616:ANA917616 AWV917616:AWW917616 BGR917616:BGS917616 BQN917616:BQO917616 CAJ917616:CAK917616 CKF917616:CKG917616 CUB917616:CUC917616 DDX917616:DDY917616 DNT917616:DNU917616 DXP917616:DXQ917616 EHL917616:EHM917616 ERH917616:ERI917616 FBD917616:FBE917616 FKZ917616:FLA917616 FUV917616:FUW917616 GER917616:GES917616 GON917616:GOO917616 GYJ917616:GYK917616 HIF917616:HIG917616 HSB917616:HSC917616 IBX917616:IBY917616 ILT917616:ILU917616 IVP917616:IVQ917616 JFL917616:JFM917616 JPH917616:JPI917616 JZD917616:JZE917616 KIZ917616:KJA917616 KSV917616:KSW917616 LCR917616:LCS917616 LMN917616:LMO917616 LWJ917616:LWK917616 MGF917616:MGG917616 MQB917616:MQC917616 MZX917616:MZY917616 NJT917616:NJU917616 NTP917616:NTQ917616 ODL917616:ODM917616 ONH917616:ONI917616 OXD917616:OXE917616 PGZ917616:PHA917616 PQV917616:PQW917616 QAR917616:QAS917616 QKN917616:QKO917616 QUJ917616:QUK917616 REF917616:REG917616 ROB917616:ROC917616 RXX917616:RXY917616 SHT917616:SHU917616 SRP917616:SRQ917616 TBL917616:TBM917616 TLH917616:TLI917616 TVD917616:TVE917616 UEZ917616:UFA917616 UOV917616:UOW917616 UYR917616:UYS917616 VIN917616:VIO917616 VSJ917616:VSK917616 WCF917616:WCG917616 WMB917616:WMC917616 WVX917616:WVY917616 N983152:O983152 JL983152:JM983152 TH983152:TI983152 ADD983152:ADE983152 AMZ983152:ANA983152 AWV983152:AWW983152 BGR983152:BGS983152 BQN983152:BQO983152 CAJ983152:CAK983152 CKF983152:CKG983152 CUB983152:CUC983152 DDX983152:DDY983152 DNT983152:DNU983152 DXP983152:DXQ983152 EHL983152:EHM983152 ERH983152:ERI983152 FBD983152:FBE983152 FKZ983152:FLA983152 FUV983152:FUW983152 GER983152:GES983152 GON983152:GOO983152 GYJ983152:GYK983152 HIF983152:HIG983152 HSB983152:HSC983152 IBX983152:IBY983152 ILT983152:ILU983152 IVP983152:IVQ983152 JFL983152:JFM983152 JPH983152:JPI983152 JZD983152:JZE983152 KIZ983152:KJA983152 KSV983152:KSW983152 LCR983152:LCS983152 LMN983152:LMO983152 LWJ983152:LWK983152 MGF983152:MGG983152 MQB983152:MQC983152 MZX983152:MZY983152 NJT983152:NJU983152 NTP983152:NTQ983152 ODL983152:ODM983152 ONH983152:ONI983152 OXD983152:OXE983152 PGZ983152:PHA983152 PQV983152:PQW983152 QAR983152:QAS983152 QKN983152:QKO983152 QUJ983152:QUK983152 REF983152:REG983152 ROB983152:ROC983152 RXX983152:RXY983152 SHT983152:SHU983152 SRP983152:SRQ983152 TBL983152:TBM983152 TLH983152:TLI983152 TVD983152:TVE983152 UEZ983152:UFA983152 UOV983152:UOW983152 UYR983152:UYS983152 VIN983152:VIO983152 VSJ983152:VSK983152 WCF983152:WCG983152 WMB983152:WMC983152 WVX983152:WVY983152 AA65648:AB65648 JY65648:JZ65648 TU65648:TV65648 ADQ65648:ADR65648 ANM65648:ANN65648 AXI65648:AXJ65648 BHE65648:BHF65648 BRA65648:BRB65648 CAW65648:CAX65648 CKS65648:CKT65648 CUO65648:CUP65648 DEK65648:DEL65648 DOG65648:DOH65648 DYC65648:DYD65648 EHY65648:EHZ65648 ERU65648:ERV65648 FBQ65648:FBR65648 FLM65648:FLN65648 FVI65648:FVJ65648 GFE65648:GFF65648 GPA65648:GPB65648 GYW65648:GYX65648 HIS65648:HIT65648 HSO65648:HSP65648 ICK65648:ICL65648 IMG65648:IMH65648 IWC65648:IWD65648 JFY65648:JFZ65648 JPU65648:JPV65648 JZQ65648:JZR65648 KJM65648:KJN65648 KTI65648:KTJ65648 LDE65648:LDF65648 LNA65648:LNB65648 LWW65648:LWX65648 MGS65648:MGT65648 MQO65648:MQP65648 NAK65648:NAL65648 NKG65648:NKH65648 NUC65648:NUD65648 ODY65648:ODZ65648 ONU65648:ONV65648 OXQ65648:OXR65648 PHM65648:PHN65648 PRI65648:PRJ65648 QBE65648:QBF65648 QLA65648:QLB65648 QUW65648:QUX65648 RES65648:RET65648 ROO65648:ROP65648 RYK65648:RYL65648 SIG65648:SIH65648 SSC65648:SSD65648 TBY65648:TBZ65648 TLU65648:TLV65648 TVQ65648:TVR65648 UFM65648:UFN65648 UPI65648:UPJ65648 UZE65648:UZF65648 VJA65648:VJB65648 VSW65648:VSX65648 WCS65648:WCT65648 WMO65648:WMP65648 WWK65648:WWL65648 AA131184:AB131184 JY131184:JZ131184 TU131184:TV131184 ADQ131184:ADR131184 ANM131184:ANN131184 AXI131184:AXJ131184 BHE131184:BHF131184 BRA131184:BRB131184 CAW131184:CAX131184 CKS131184:CKT131184 CUO131184:CUP131184 DEK131184:DEL131184 DOG131184:DOH131184 DYC131184:DYD131184 EHY131184:EHZ131184 ERU131184:ERV131184 FBQ131184:FBR131184 FLM131184:FLN131184 FVI131184:FVJ131184 GFE131184:GFF131184 GPA131184:GPB131184 GYW131184:GYX131184 HIS131184:HIT131184 HSO131184:HSP131184 ICK131184:ICL131184 IMG131184:IMH131184 IWC131184:IWD131184 JFY131184:JFZ131184 JPU131184:JPV131184 JZQ131184:JZR131184 KJM131184:KJN131184 KTI131184:KTJ131184 LDE131184:LDF131184 LNA131184:LNB131184 LWW131184:LWX131184 MGS131184:MGT131184 MQO131184:MQP131184 NAK131184:NAL131184 NKG131184:NKH131184 NUC131184:NUD131184 ODY131184:ODZ131184 ONU131184:ONV131184 OXQ131184:OXR131184 PHM131184:PHN131184 PRI131184:PRJ131184 QBE131184:QBF131184 QLA131184:QLB131184 QUW131184:QUX131184 RES131184:RET131184 ROO131184:ROP131184 RYK131184:RYL131184 SIG131184:SIH131184 SSC131184:SSD131184 TBY131184:TBZ131184 TLU131184:TLV131184 TVQ131184:TVR131184 UFM131184:UFN131184 UPI131184:UPJ131184 UZE131184:UZF131184 VJA131184:VJB131184 VSW131184:VSX131184 WCS131184:WCT131184 WMO131184:WMP131184 WWK131184:WWL131184 AA196720:AB196720 JY196720:JZ196720 TU196720:TV196720 ADQ196720:ADR196720 ANM196720:ANN196720 AXI196720:AXJ196720 BHE196720:BHF196720 BRA196720:BRB196720 CAW196720:CAX196720 CKS196720:CKT196720 CUO196720:CUP196720 DEK196720:DEL196720 DOG196720:DOH196720 DYC196720:DYD196720 EHY196720:EHZ196720 ERU196720:ERV196720 FBQ196720:FBR196720 FLM196720:FLN196720 FVI196720:FVJ196720 GFE196720:GFF196720 GPA196720:GPB196720 GYW196720:GYX196720 HIS196720:HIT196720 HSO196720:HSP196720 ICK196720:ICL196720 IMG196720:IMH196720 IWC196720:IWD196720 JFY196720:JFZ196720 JPU196720:JPV196720 JZQ196720:JZR196720 KJM196720:KJN196720 KTI196720:KTJ196720 LDE196720:LDF196720 LNA196720:LNB196720 LWW196720:LWX196720 MGS196720:MGT196720 MQO196720:MQP196720 NAK196720:NAL196720 NKG196720:NKH196720 NUC196720:NUD196720 ODY196720:ODZ196720 ONU196720:ONV196720 OXQ196720:OXR196720 PHM196720:PHN196720 PRI196720:PRJ196720 QBE196720:QBF196720 QLA196720:QLB196720 QUW196720:QUX196720 RES196720:RET196720 ROO196720:ROP196720 RYK196720:RYL196720 SIG196720:SIH196720 SSC196720:SSD196720 TBY196720:TBZ196720 TLU196720:TLV196720 TVQ196720:TVR196720 UFM196720:UFN196720 UPI196720:UPJ196720 UZE196720:UZF196720 VJA196720:VJB196720 VSW196720:VSX196720 WCS196720:WCT196720 WMO196720:WMP196720 WWK196720:WWL196720 AA262256:AB262256 JY262256:JZ262256 TU262256:TV262256 ADQ262256:ADR262256 ANM262256:ANN262256 AXI262256:AXJ262256 BHE262256:BHF262256 BRA262256:BRB262256 CAW262256:CAX262256 CKS262256:CKT262256 CUO262256:CUP262256 DEK262256:DEL262256 DOG262256:DOH262256 DYC262256:DYD262256 EHY262256:EHZ262256 ERU262256:ERV262256 FBQ262256:FBR262256 FLM262256:FLN262256 FVI262256:FVJ262256 GFE262256:GFF262256 GPA262256:GPB262256 GYW262256:GYX262256 HIS262256:HIT262256 HSO262256:HSP262256 ICK262256:ICL262256 IMG262256:IMH262256 IWC262256:IWD262256 JFY262256:JFZ262256 JPU262256:JPV262256 JZQ262256:JZR262256 KJM262256:KJN262256 KTI262256:KTJ262256 LDE262256:LDF262256 LNA262256:LNB262256 LWW262256:LWX262256 MGS262256:MGT262256 MQO262256:MQP262256 NAK262256:NAL262256 NKG262256:NKH262256 NUC262256:NUD262256 ODY262256:ODZ262256 ONU262256:ONV262256 OXQ262256:OXR262256 PHM262256:PHN262256 PRI262256:PRJ262256 QBE262256:QBF262256 QLA262256:QLB262256 QUW262256:QUX262256 RES262256:RET262256 ROO262256:ROP262256 RYK262256:RYL262256 SIG262256:SIH262256 SSC262256:SSD262256 TBY262256:TBZ262256 TLU262256:TLV262256 TVQ262256:TVR262256 UFM262256:UFN262256 UPI262256:UPJ262256 UZE262256:UZF262256 VJA262256:VJB262256 VSW262256:VSX262256 WCS262256:WCT262256 WMO262256:WMP262256 WWK262256:WWL262256 AA327792:AB327792 JY327792:JZ327792 TU327792:TV327792 ADQ327792:ADR327792 ANM327792:ANN327792 AXI327792:AXJ327792 BHE327792:BHF327792 BRA327792:BRB327792 CAW327792:CAX327792 CKS327792:CKT327792 CUO327792:CUP327792 DEK327792:DEL327792 DOG327792:DOH327792 DYC327792:DYD327792 EHY327792:EHZ327792 ERU327792:ERV327792 FBQ327792:FBR327792 FLM327792:FLN327792 FVI327792:FVJ327792 GFE327792:GFF327792 GPA327792:GPB327792 GYW327792:GYX327792 HIS327792:HIT327792 HSO327792:HSP327792 ICK327792:ICL327792 IMG327792:IMH327792 IWC327792:IWD327792 JFY327792:JFZ327792 JPU327792:JPV327792 JZQ327792:JZR327792 KJM327792:KJN327792 KTI327792:KTJ327792 LDE327792:LDF327792 LNA327792:LNB327792 LWW327792:LWX327792 MGS327792:MGT327792 MQO327792:MQP327792 NAK327792:NAL327792 NKG327792:NKH327792 NUC327792:NUD327792 ODY327792:ODZ327792 ONU327792:ONV327792 OXQ327792:OXR327792 PHM327792:PHN327792 PRI327792:PRJ327792 QBE327792:QBF327792 QLA327792:QLB327792 QUW327792:QUX327792 RES327792:RET327792 ROO327792:ROP327792 RYK327792:RYL327792 SIG327792:SIH327792 SSC327792:SSD327792 TBY327792:TBZ327792 TLU327792:TLV327792 TVQ327792:TVR327792 UFM327792:UFN327792 UPI327792:UPJ327792 UZE327792:UZF327792 VJA327792:VJB327792 VSW327792:VSX327792 WCS327792:WCT327792 WMO327792:WMP327792 WWK327792:WWL327792 AA393328:AB393328 JY393328:JZ393328 TU393328:TV393328 ADQ393328:ADR393328 ANM393328:ANN393328 AXI393328:AXJ393328 BHE393328:BHF393328 BRA393328:BRB393328 CAW393328:CAX393328 CKS393328:CKT393328 CUO393328:CUP393328 DEK393328:DEL393328 DOG393328:DOH393328 DYC393328:DYD393328 EHY393328:EHZ393328 ERU393328:ERV393328 FBQ393328:FBR393328 FLM393328:FLN393328 FVI393328:FVJ393328 GFE393328:GFF393328 GPA393328:GPB393328 GYW393328:GYX393328 HIS393328:HIT393328 HSO393328:HSP393328 ICK393328:ICL393328 IMG393328:IMH393328 IWC393328:IWD393328 JFY393328:JFZ393328 JPU393328:JPV393328 JZQ393328:JZR393328 KJM393328:KJN393328 KTI393328:KTJ393328 LDE393328:LDF393328 LNA393328:LNB393328 LWW393328:LWX393328 MGS393328:MGT393328 MQO393328:MQP393328 NAK393328:NAL393328 NKG393328:NKH393328 NUC393328:NUD393328 ODY393328:ODZ393328 ONU393328:ONV393328 OXQ393328:OXR393328 PHM393328:PHN393328 PRI393328:PRJ393328 QBE393328:QBF393328 QLA393328:QLB393328 QUW393328:QUX393328 RES393328:RET393328 ROO393328:ROP393328 RYK393328:RYL393328 SIG393328:SIH393328 SSC393328:SSD393328 TBY393328:TBZ393328 TLU393328:TLV393328 TVQ393328:TVR393328 UFM393328:UFN393328 UPI393328:UPJ393328 UZE393328:UZF393328 VJA393328:VJB393328 VSW393328:VSX393328 WCS393328:WCT393328 WMO393328:WMP393328 WWK393328:WWL393328 AA458864:AB458864 JY458864:JZ458864 TU458864:TV458864 ADQ458864:ADR458864 ANM458864:ANN458864 AXI458864:AXJ458864 BHE458864:BHF458864 BRA458864:BRB458864 CAW458864:CAX458864 CKS458864:CKT458864 CUO458864:CUP458864 DEK458864:DEL458864 DOG458864:DOH458864 DYC458864:DYD458864 EHY458864:EHZ458864 ERU458864:ERV458864 FBQ458864:FBR458864 FLM458864:FLN458864 FVI458864:FVJ458864 GFE458864:GFF458864 GPA458864:GPB458864 GYW458864:GYX458864 HIS458864:HIT458864 HSO458864:HSP458864 ICK458864:ICL458864 IMG458864:IMH458864 IWC458864:IWD458864 JFY458864:JFZ458864 JPU458864:JPV458864 JZQ458864:JZR458864 KJM458864:KJN458864 KTI458864:KTJ458864 LDE458864:LDF458864 LNA458864:LNB458864 LWW458864:LWX458864 MGS458864:MGT458864 MQO458864:MQP458864 NAK458864:NAL458864 NKG458864:NKH458864 NUC458864:NUD458864 ODY458864:ODZ458864 ONU458864:ONV458864 OXQ458864:OXR458864 PHM458864:PHN458864 PRI458864:PRJ458864 QBE458864:QBF458864 QLA458864:QLB458864 QUW458864:QUX458864 RES458864:RET458864 ROO458864:ROP458864 RYK458864:RYL458864 SIG458864:SIH458864 SSC458864:SSD458864 TBY458864:TBZ458864 TLU458864:TLV458864 TVQ458864:TVR458864 UFM458864:UFN458864 UPI458864:UPJ458864 UZE458864:UZF458864 VJA458864:VJB458864 VSW458864:VSX458864 WCS458864:WCT458864 WMO458864:WMP458864 WWK458864:WWL458864 AA524400:AB524400 JY524400:JZ524400 TU524400:TV524400 ADQ524400:ADR524400 ANM524400:ANN524400 AXI524400:AXJ524400 BHE524400:BHF524400 BRA524400:BRB524400 CAW524400:CAX524400 CKS524400:CKT524400 CUO524400:CUP524400 DEK524400:DEL524400 DOG524400:DOH524400 DYC524400:DYD524400 EHY524400:EHZ524400 ERU524400:ERV524400 FBQ524400:FBR524400 FLM524400:FLN524400 FVI524400:FVJ524400 GFE524400:GFF524400 GPA524400:GPB524400 GYW524400:GYX524400 HIS524400:HIT524400 HSO524400:HSP524400 ICK524400:ICL524400 IMG524400:IMH524400 IWC524400:IWD524400 JFY524400:JFZ524400 JPU524400:JPV524400 JZQ524400:JZR524400 KJM524400:KJN524400 KTI524400:KTJ524400 LDE524400:LDF524400 LNA524400:LNB524400 LWW524400:LWX524400 MGS524400:MGT524400 MQO524400:MQP524400 NAK524400:NAL524400 NKG524400:NKH524400 NUC524400:NUD524400 ODY524400:ODZ524400 ONU524400:ONV524400 OXQ524400:OXR524400 PHM524400:PHN524400 PRI524400:PRJ524400 QBE524400:QBF524400 QLA524400:QLB524400 QUW524400:QUX524400 RES524400:RET524400 ROO524400:ROP524400 RYK524400:RYL524400 SIG524400:SIH524400 SSC524400:SSD524400 TBY524400:TBZ524400 TLU524400:TLV524400 TVQ524400:TVR524400 UFM524400:UFN524400 UPI524400:UPJ524400 UZE524400:UZF524400 VJA524400:VJB524400 VSW524400:VSX524400 WCS524400:WCT524400 WMO524400:WMP524400 WWK524400:WWL524400 AA589936:AB589936 JY589936:JZ589936 TU589936:TV589936 ADQ589936:ADR589936 ANM589936:ANN589936 AXI589936:AXJ589936 BHE589936:BHF589936 BRA589936:BRB589936 CAW589936:CAX589936 CKS589936:CKT589936 CUO589936:CUP589936 DEK589936:DEL589936 DOG589936:DOH589936 DYC589936:DYD589936 EHY589936:EHZ589936 ERU589936:ERV589936 FBQ589936:FBR589936 FLM589936:FLN589936 FVI589936:FVJ589936 GFE589936:GFF589936 GPA589936:GPB589936 GYW589936:GYX589936 HIS589936:HIT589936 HSO589936:HSP589936 ICK589936:ICL589936 IMG589936:IMH589936 IWC589936:IWD589936 JFY589936:JFZ589936 JPU589936:JPV589936 JZQ589936:JZR589936 KJM589936:KJN589936 KTI589936:KTJ589936 LDE589936:LDF589936 LNA589936:LNB589936 LWW589936:LWX589936 MGS589936:MGT589936 MQO589936:MQP589936 NAK589936:NAL589936 NKG589936:NKH589936 NUC589936:NUD589936 ODY589936:ODZ589936 ONU589936:ONV589936 OXQ589936:OXR589936 PHM589936:PHN589936 PRI589936:PRJ589936 QBE589936:QBF589936 QLA589936:QLB589936 QUW589936:QUX589936 RES589936:RET589936 ROO589936:ROP589936 RYK589936:RYL589936 SIG589936:SIH589936 SSC589936:SSD589936 TBY589936:TBZ589936 TLU589936:TLV589936 TVQ589936:TVR589936 UFM589936:UFN589936 UPI589936:UPJ589936 UZE589936:UZF589936 VJA589936:VJB589936 VSW589936:VSX589936 WCS589936:WCT589936 WMO589936:WMP589936 WWK589936:WWL589936 AA655472:AB655472 JY655472:JZ655472 TU655472:TV655472 ADQ655472:ADR655472 ANM655472:ANN655472 AXI655472:AXJ655472 BHE655472:BHF655472 BRA655472:BRB655472 CAW655472:CAX655472 CKS655472:CKT655472 CUO655472:CUP655472 DEK655472:DEL655472 DOG655472:DOH655472 DYC655472:DYD655472 EHY655472:EHZ655472 ERU655472:ERV655472 FBQ655472:FBR655472 FLM655472:FLN655472 FVI655472:FVJ655472 GFE655472:GFF655472 GPA655472:GPB655472 GYW655472:GYX655472 HIS655472:HIT655472 HSO655472:HSP655472 ICK655472:ICL655472 IMG655472:IMH655472 IWC655472:IWD655472 JFY655472:JFZ655472 JPU655472:JPV655472 JZQ655472:JZR655472 KJM655472:KJN655472 KTI655472:KTJ655472 LDE655472:LDF655472 LNA655472:LNB655472 LWW655472:LWX655472 MGS655472:MGT655472 MQO655472:MQP655472 NAK655472:NAL655472 NKG655472:NKH655472 NUC655472:NUD655472 ODY655472:ODZ655472 ONU655472:ONV655472 OXQ655472:OXR655472 PHM655472:PHN655472 PRI655472:PRJ655472 QBE655472:QBF655472 QLA655472:QLB655472 QUW655472:QUX655472 RES655472:RET655472 ROO655472:ROP655472 RYK655472:RYL655472 SIG655472:SIH655472 SSC655472:SSD655472 TBY655472:TBZ655472 TLU655472:TLV655472 TVQ655472:TVR655472 UFM655472:UFN655472 UPI655472:UPJ655472 UZE655472:UZF655472 VJA655472:VJB655472 VSW655472:VSX655472 WCS655472:WCT655472 WMO655472:WMP655472 WWK655472:WWL655472 AA721008:AB721008 JY721008:JZ721008 TU721008:TV721008 ADQ721008:ADR721008 ANM721008:ANN721008 AXI721008:AXJ721008 BHE721008:BHF721008 BRA721008:BRB721008 CAW721008:CAX721008 CKS721008:CKT721008 CUO721008:CUP721008 DEK721008:DEL721008 DOG721008:DOH721008 DYC721008:DYD721008 EHY721008:EHZ721008 ERU721008:ERV721008 FBQ721008:FBR721008 FLM721008:FLN721008 FVI721008:FVJ721008 GFE721008:GFF721008 GPA721008:GPB721008 GYW721008:GYX721008 HIS721008:HIT721008 HSO721008:HSP721008 ICK721008:ICL721008 IMG721008:IMH721008 IWC721008:IWD721008 JFY721008:JFZ721008 JPU721008:JPV721008 JZQ721008:JZR721008 KJM721008:KJN721008 KTI721008:KTJ721008 LDE721008:LDF721008 LNA721008:LNB721008 LWW721008:LWX721008 MGS721008:MGT721008 MQO721008:MQP721008 NAK721008:NAL721008 NKG721008:NKH721008 NUC721008:NUD721008 ODY721008:ODZ721008 ONU721008:ONV721008 OXQ721008:OXR721008 PHM721008:PHN721008 PRI721008:PRJ721008 QBE721008:QBF721008 QLA721008:QLB721008 QUW721008:QUX721008 RES721008:RET721008 ROO721008:ROP721008 RYK721008:RYL721008 SIG721008:SIH721008 SSC721008:SSD721008 TBY721008:TBZ721008 TLU721008:TLV721008 TVQ721008:TVR721008 UFM721008:UFN721008 UPI721008:UPJ721008 UZE721008:UZF721008 VJA721008:VJB721008 VSW721008:VSX721008 WCS721008:WCT721008 WMO721008:WMP721008 WWK721008:WWL721008 AA786544:AB786544 JY786544:JZ786544 TU786544:TV786544 ADQ786544:ADR786544 ANM786544:ANN786544 AXI786544:AXJ786544 BHE786544:BHF786544 BRA786544:BRB786544 CAW786544:CAX786544 CKS786544:CKT786544 CUO786544:CUP786544 DEK786544:DEL786544 DOG786544:DOH786544 DYC786544:DYD786544 EHY786544:EHZ786544 ERU786544:ERV786544 FBQ786544:FBR786544 FLM786544:FLN786544 FVI786544:FVJ786544 GFE786544:GFF786544 GPA786544:GPB786544 GYW786544:GYX786544 HIS786544:HIT786544 HSO786544:HSP786544 ICK786544:ICL786544 IMG786544:IMH786544 IWC786544:IWD786544 JFY786544:JFZ786544 JPU786544:JPV786544 JZQ786544:JZR786544 KJM786544:KJN786544 KTI786544:KTJ786544 LDE786544:LDF786544 LNA786544:LNB786544 LWW786544:LWX786544 MGS786544:MGT786544 MQO786544:MQP786544 NAK786544:NAL786544 NKG786544:NKH786544 NUC786544:NUD786544 ODY786544:ODZ786544 ONU786544:ONV786544 OXQ786544:OXR786544 PHM786544:PHN786544 PRI786544:PRJ786544 QBE786544:QBF786544 QLA786544:QLB786544 QUW786544:QUX786544 RES786544:RET786544 ROO786544:ROP786544 RYK786544:RYL786544 SIG786544:SIH786544 SSC786544:SSD786544 TBY786544:TBZ786544 TLU786544:TLV786544 TVQ786544:TVR786544 UFM786544:UFN786544 UPI786544:UPJ786544 UZE786544:UZF786544 VJA786544:VJB786544 VSW786544:VSX786544 WCS786544:WCT786544 WMO786544:WMP786544 WWK786544:WWL786544 AA852080:AB852080 JY852080:JZ852080 TU852080:TV852080 ADQ852080:ADR852080 ANM852080:ANN852080 AXI852080:AXJ852080 BHE852080:BHF852080 BRA852080:BRB852080 CAW852080:CAX852080 CKS852080:CKT852080 CUO852080:CUP852080 DEK852080:DEL852080 DOG852080:DOH852080 DYC852080:DYD852080 EHY852080:EHZ852080 ERU852080:ERV852080 FBQ852080:FBR852080 FLM852080:FLN852080 FVI852080:FVJ852080 GFE852080:GFF852080 GPA852080:GPB852080 GYW852080:GYX852080 HIS852080:HIT852080 HSO852080:HSP852080 ICK852080:ICL852080 IMG852080:IMH852080 IWC852080:IWD852080 JFY852080:JFZ852080 JPU852080:JPV852080 JZQ852080:JZR852080 KJM852080:KJN852080 KTI852080:KTJ852080 LDE852080:LDF852080 LNA852080:LNB852080 LWW852080:LWX852080 MGS852080:MGT852080 MQO852080:MQP852080 NAK852080:NAL852080 NKG852080:NKH852080 NUC852080:NUD852080 ODY852080:ODZ852080 ONU852080:ONV852080 OXQ852080:OXR852080 PHM852080:PHN852080 PRI852080:PRJ852080 QBE852080:QBF852080 QLA852080:QLB852080 QUW852080:QUX852080 RES852080:RET852080 ROO852080:ROP852080 RYK852080:RYL852080 SIG852080:SIH852080 SSC852080:SSD852080 TBY852080:TBZ852080 TLU852080:TLV852080 TVQ852080:TVR852080 UFM852080:UFN852080 UPI852080:UPJ852080 UZE852080:UZF852080 VJA852080:VJB852080 VSW852080:VSX852080 WCS852080:WCT852080 WMO852080:WMP852080 WWK852080:WWL852080 AA917616:AB917616 JY917616:JZ917616 TU917616:TV917616 ADQ917616:ADR917616 ANM917616:ANN917616 AXI917616:AXJ917616 BHE917616:BHF917616 BRA917616:BRB917616 CAW917616:CAX917616 CKS917616:CKT917616 CUO917616:CUP917616 DEK917616:DEL917616 DOG917616:DOH917616 DYC917616:DYD917616 EHY917616:EHZ917616 ERU917616:ERV917616 FBQ917616:FBR917616 FLM917616:FLN917616 FVI917616:FVJ917616 GFE917616:GFF917616 GPA917616:GPB917616 GYW917616:GYX917616 HIS917616:HIT917616 HSO917616:HSP917616 ICK917616:ICL917616 IMG917616:IMH917616 IWC917616:IWD917616 JFY917616:JFZ917616 JPU917616:JPV917616 JZQ917616:JZR917616 KJM917616:KJN917616 KTI917616:KTJ917616 LDE917616:LDF917616 LNA917616:LNB917616 LWW917616:LWX917616 MGS917616:MGT917616 MQO917616:MQP917616 NAK917616:NAL917616 NKG917616:NKH917616 NUC917616:NUD917616 ODY917616:ODZ917616 ONU917616:ONV917616 OXQ917616:OXR917616 PHM917616:PHN917616 PRI917616:PRJ917616 QBE917616:QBF917616 QLA917616:QLB917616 QUW917616:QUX917616 RES917616:RET917616 ROO917616:ROP917616 RYK917616:RYL917616 SIG917616:SIH917616 SSC917616:SSD917616 TBY917616:TBZ917616 TLU917616:TLV917616 TVQ917616:TVR917616 UFM917616:UFN917616 UPI917616:UPJ917616 UZE917616:UZF917616 VJA917616:VJB917616 VSW917616:VSX917616 WCS917616:WCT917616 WMO917616:WMP917616 WWK917616:WWL917616 AA983152:AB983152 JY983152:JZ983152 TU983152:TV983152 ADQ983152:ADR983152 ANM983152:ANN983152 AXI983152:AXJ983152 BHE983152:BHF983152 BRA983152:BRB983152 CAW983152:CAX983152 CKS983152:CKT983152 CUO983152:CUP983152 DEK983152:DEL983152 DOG983152:DOH983152 DYC983152:DYD983152 EHY983152:EHZ983152 ERU983152:ERV983152 FBQ983152:FBR983152 FLM983152:FLN983152 FVI983152:FVJ983152 GFE983152:GFF983152 GPA983152:GPB983152 GYW983152:GYX983152 HIS983152:HIT983152 HSO983152:HSP983152 ICK983152:ICL983152 IMG983152:IMH983152 IWC983152:IWD983152 JFY983152:JFZ983152 JPU983152:JPV983152 JZQ983152:JZR983152 KJM983152:KJN983152 KTI983152:KTJ983152 LDE983152:LDF983152 LNA983152:LNB983152 LWW983152:LWX983152 MGS983152:MGT983152 MQO983152:MQP983152 NAK983152:NAL983152 NKG983152:NKH983152 NUC983152:NUD983152 ODY983152:ODZ983152 ONU983152:ONV983152 OXQ983152:OXR983152 PHM983152:PHN983152 PRI983152:PRJ983152 QBE983152:QBF983152 QLA983152:QLB983152 QUW983152:QUX983152 RES983152:RET983152 ROO983152:ROP983152 RYK983152:RYL983152 SIG983152:SIH983152 SSC983152:SSD983152 TBY983152:TBZ983152 TLU983152:TLV983152 TVQ983152:TVR983152 UFM983152:UFN983152 UPI983152:UPJ983152 UZE983152:UZF983152 VJA983152:VJB983152 VSW983152:VSX983152 WCS983152:WCT983152 WMO983152:WMP983152 WWK983152:WWL983152" xr:uid="{00000000-0002-0000-0400-00000B000000}"/>
    <dataValidation type="list" allowBlank="1" showInputMessage="1" showErrorMessage="1" prompt="Selecionar" sqref="C113:T116" xr:uid="{00000000-0002-0000-0400-00000C000000}">
      <formula1>$I$162:$I$166</formula1>
    </dataValidation>
    <dataValidation type="list" allowBlank="1" showInputMessage="1" showErrorMessage="1" error="Selecionar!" prompt="Selecionar código DN 74/2004" sqref="WVQ983163:WVT983163 G65659:J65659 JE65659:JH65659 TA65659:TD65659 ACW65659:ACZ65659 AMS65659:AMV65659 AWO65659:AWR65659 BGK65659:BGN65659 BQG65659:BQJ65659 CAC65659:CAF65659 CJY65659:CKB65659 CTU65659:CTX65659 DDQ65659:DDT65659 DNM65659:DNP65659 DXI65659:DXL65659 EHE65659:EHH65659 ERA65659:ERD65659 FAW65659:FAZ65659 FKS65659:FKV65659 FUO65659:FUR65659 GEK65659:GEN65659 GOG65659:GOJ65659 GYC65659:GYF65659 HHY65659:HIB65659 HRU65659:HRX65659 IBQ65659:IBT65659 ILM65659:ILP65659 IVI65659:IVL65659 JFE65659:JFH65659 JPA65659:JPD65659 JYW65659:JYZ65659 KIS65659:KIV65659 KSO65659:KSR65659 LCK65659:LCN65659 LMG65659:LMJ65659 LWC65659:LWF65659 MFY65659:MGB65659 MPU65659:MPX65659 MZQ65659:MZT65659 NJM65659:NJP65659 NTI65659:NTL65659 ODE65659:ODH65659 ONA65659:OND65659 OWW65659:OWZ65659 PGS65659:PGV65659 PQO65659:PQR65659 QAK65659:QAN65659 QKG65659:QKJ65659 QUC65659:QUF65659 RDY65659:REB65659 RNU65659:RNX65659 RXQ65659:RXT65659 SHM65659:SHP65659 SRI65659:SRL65659 TBE65659:TBH65659 TLA65659:TLD65659 TUW65659:TUZ65659 UES65659:UEV65659 UOO65659:UOR65659 UYK65659:UYN65659 VIG65659:VIJ65659 VSC65659:VSF65659 WBY65659:WCB65659 WLU65659:WLX65659 WVQ65659:WVT65659 G131195:J131195 JE131195:JH131195 TA131195:TD131195 ACW131195:ACZ131195 AMS131195:AMV131195 AWO131195:AWR131195 BGK131195:BGN131195 BQG131195:BQJ131195 CAC131195:CAF131195 CJY131195:CKB131195 CTU131195:CTX131195 DDQ131195:DDT131195 DNM131195:DNP131195 DXI131195:DXL131195 EHE131195:EHH131195 ERA131195:ERD131195 FAW131195:FAZ131195 FKS131195:FKV131195 FUO131195:FUR131195 GEK131195:GEN131195 GOG131195:GOJ131195 GYC131195:GYF131195 HHY131195:HIB131195 HRU131195:HRX131195 IBQ131195:IBT131195 ILM131195:ILP131195 IVI131195:IVL131195 JFE131195:JFH131195 JPA131195:JPD131195 JYW131195:JYZ131195 KIS131195:KIV131195 KSO131195:KSR131195 LCK131195:LCN131195 LMG131195:LMJ131195 LWC131195:LWF131195 MFY131195:MGB131195 MPU131195:MPX131195 MZQ131195:MZT131195 NJM131195:NJP131195 NTI131195:NTL131195 ODE131195:ODH131195 ONA131195:OND131195 OWW131195:OWZ131195 PGS131195:PGV131195 PQO131195:PQR131195 QAK131195:QAN131195 QKG131195:QKJ131195 QUC131195:QUF131195 RDY131195:REB131195 RNU131195:RNX131195 RXQ131195:RXT131195 SHM131195:SHP131195 SRI131195:SRL131195 TBE131195:TBH131195 TLA131195:TLD131195 TUW131195:TUZ131195 UES131195:UEV131195 UOO131195:UOR131195 UYK131195:UYN131195 VIG131195:VIJ131195 VSC131195:VSF131195 WBY131195:WCB131195 WLU131195:WLX131195 WVQ131195:WVT131195 G196731:J196731 JE196731:JH196731 TA196731:TD196731 ACW196731:ACZ196731 AMS196731:AMV196731 AWO196731:AWR196731 BGK196731:BGN196731 BQG196731:BQJ196731 CAC196731:CAF196731 CJY196731:CKB196731 CTU196731:CTX196731 DDQ196731:DDT196731 DNM196731:DNP196731 DXI196731:DXL196731 EHE196731:EHH196731 ERA196731:ERD196731 FAW196731:FAZ196731 FKS196731:FKV196731 FUO196731:FUR196731 GEK196731:GEN196731 GOG196731:GOJ196731 GYC196731:GYF196731 HHY196731:HIB196731 HRU196731:HRX196731 IBQ196731:IBT196731 ILM196731:ILP196731 IVI196731:IVL196731 JFE196731:JFH196731 JPA196731:JPD196731 JYW196731:JYZ196731 KIS196731:KIV196731 KSO196731:KSR196731 LCK196731:LCN196731 LMG196731:LMJ196731 LWC196731:LWF196731 MFY196731:MGB196731 MPU196731:MPX196731 MZQ196731:MZT196731 NJM196731:NJP196731 NTI196731:NTL196731 ODE196731:ODH196731 ONA196731:OND196731 OWW196731:OWZ196731 PGS196731:PGV196731 PQO196731:PQR196731 QAK196731:QAN196731 QKG196731:QKJ196731 QUC196731:QUF196731 RDY196731:REB196731 RNU196731:RNX196731 RXQ196731:RXT196731 SHM196731:SHP196731 SRI196731:SRL196731 TBE196731:TBH196731 TLA196731:TLD196731 TUW196731:TUZ196731 UES196731:UEV196731 UOO196731:UOR196731 UYK196731:UYN196731 VIG196731:VIJ196731 VSC196731:VSF196731 WBY196731:WCB196731 WLU196731:WLX196731 WVQ196731:WVT196731 G262267:J262267 JE262267:JH262267 TA262267:TD262267 ACW262267:ACZ262267 AMS262267:AMV262267 AWO262267:AWR262267 BGK262267:BGN262267 BQG262267:BQJ262267 CAC262267:CAF262267 CJY262267:CKB262267 CTU262267:CTX262267 DDQ262267:DDT262267 DNM262267:DNP262267 DXI262267:DXL262267 EHE262267:EHH262267 ERA262267:ERD262267 FAW262267:FAZ262267 FKS262267:FKV262267 FUO262267:FUR262267 GEK262267:GEN262267 GOG262267:GOJ262267 GYC262267:GYF262267 HHY262267:HIB262267 HRU262267:HRX262267 IBQ262267:IBT262267 ILM262267:ILP262267 IVI262267:IVL262267 JFE262267:JFH262267 JPA262267:JPD262267 JYW262267:JYZ262267 KIS262267:KIV262267 KSO262267:KSR262267 LCK262267:LCN262267 LMG262267:LMJ262267 LWC262267:LWF262267 MFY262267:MGB262267 MPU262267:MPX262267 MZQ262267:MZT262267 NJM262267:NJP262267 NTI262267:NTL262267 ODE262267:ODH262267 ONA262267:OND262267 OWW262267:OWZ262267 PGS262267:PGV262267 PQO262267:PQR262267 QAK262267:QAN262267 QKG262267:QKJ262267 QUC262267:QUF262267 RDY262267:REB262267 RNU262267:RNX262267 RXQ262267:RXT262267 SHM262267:SHP262267 SRI262267:SRL262267 TBE262267:TBH262267 TLA262267:TLD262267 TUW262267:TUZ262267 UES262267:UEV262267 UOO262267:UOR262267 UYK262267:UYN262267 VIG262267:VIJ262267 VSC262267:VSF262267 WBY262267:WCB262267 WLU262267:WLX262267 WVQ262267:WVT262267 G327803:J327803 JE327803:JH327803 TA327803:TD327803 ACW327803:ACZ327803 AMS327803:AMV327803 AWO327803:AWR327803 BGK327803:BGN327803 BQG327803:BQJ327803 CAC327803:CAF327803 CJY327803:CKB327803 CTU327803:CTX327803 DDQ327803:DDT327803 DNM327803:DNP327803 DXI327803:DXL327803 EHE327803:EHH327803 ERA327803:ERD327803 FAW327803:FAZ327803 FKS327803:FKV327803 FUO327803:FUR327803 GEK327803:GEN327803 GOG327803:GOJ327803 GYC327803:GYF327803 HHY327803:HIB327803 HRU327803:HRX327803 IBQ327803:IBT327803 ILM327803:ILP327803 IVI327803:IVL327803 JFE327803:JFH327803 JPA327803:JPD327803 JYW327803:JYZ327803 KIS327803:KIV327803 KSO327803:KSR327803 LCK327803:LCN327803 LMG327803:LMJ327803 LWC327803:LWF327803 MFY327803:MGB327803 MPU327803:MPX327803 MZQ327803:MZT327803 NJM327803:NJP327803 NTI327803:NTL327803 ODE327803:ODH327803 ONA327803:OND327803 OWW327803:OWZ327803 PGS327803:PGV327803 PQO327803:PQR327803 QAK327803:QAN327803 QKG327803:QKJ327803 QUC327803:QUF327803 RDY327803:REB327803 RNU327803:RNX327803 RXQ327803:RXT327803 SHM327803:SHP327803 SRI327803:SRL327803 TBE327803:TBH327803 TLA327803:TLD327803 TUW327803:TUZ327803 UES327803:UEV327803 UOO327803:UOR327803 UYK327803:UYN327803 VIG327803:VIJ327803 VSC327803:VSF327803 WBY327803:WCB327803 WLU327803:WLX327803 WVQ327803:WVT327803 G393339:J393339 JE393339:JH393339 TA393339:TD393339 ACW393339:ACZ393339 AMS393339:AMV393339 AWO393339:AWR393339 BGK393339:BGN393339 BQG393339:BQJ393339 CAC393339:CAF393339 CJY393339:CKB393339 CTU393339:CTX393339 DDQ393339:DDT393339 DNM393339:DNP393339 DXI393339:DXL393339 EHE393339:EHH393339 ERA393339:ERD393339 FAW393339:FAZ393339 FKS393339:FKV393339 FUO393339:FUR393339 GEK393339:GEN393339 GOG393339:GOJ393339 GYC393339:GYF393339 HHY393339:HIB393339 HRU393339:HRX393339 IBQ393339:IBT393339 ILM393339:ILP393339 IVI393339:IVL393339 JFE393339:JFH393339 JPA393339:JPD393339 JYW393339:JYZ393339 KIS393339:KIV393339 KSO393339:KSR393339 LCK393339:LCN393339 LMG393339:LMJ393339 LWC393339:LWF393339 MFY393339:MGB393339 MPU393339:MPX393339 MZQ393339:MZT393339 NJM393339:NJP393339 NTI393339:NTL393339 ODE393339:ODH393339 ONA393339:OND393339 OWW393339:OWZ393339 PGS393339:PGV393339 PQO393339:PQR393339 QAK393339:QAN393339 QKG393339:QKJ393339 QUC393339:QUF393339 RDY393339:REB393339 RNU393339:RNX393339 RXQ393339:RXT393339 SHM393339:SHP393339 SRI393339:SRL393339 TBE393339:TBH393339 TLA393339:TLD393339 TUW393339:TUZ393339 UES393339:UEV393339 UOO393339:UOR393339 UYK393339:UYN393339 VIG393339:VIJ393339 VSC393339:VSF393339 WBY393339:WCB393339 WLU393339:WLX393339 WVQ393339:WVT393339 G458875:J458875 JE458875:JH458875 TA458875:TD458875 ACW458875:ACZ458875 AMS458875:AMV458875 AWO458875:AWR458875 BGK458875:BGN458875 BQG458875:BQJ458875 CAC458875:CAF458875 CJY458875:CKB458875 CTU458875:CTX458875 DDQ458875:DDT458875 DNM458875:DNP458875 DXI458875:DXL458875 EHE458875:EHH458875 ERA458875:ERD458875 FAW458875:FAZ458875 FKS458875:FKV458875 FUO458875:FUR458875 GEK458875:GEN458875 GOG458875:GOJ458875 GYC458875:GYF458875 HHY458875:HIB458875 HRU458875:HRX458875 IBQ458875:IBT458875 ILM458875:ILP458875 IVI458875:IVL458875 JFE458875:JFH458875 JPA458875:JPD458875 JYW458875:JYZ458875 KIS458875:KIV458875 KSO458875:KSR458875 LCK458875:LCN458875 LMG458875:LMJ458875 LWC458875:LWF458875 MFY458875:MGB458875 MPU458875:MPX458875 MZQ458875:MZT458875 NJM458875:NJP458875 NTI458875:NTL458875 ODE458875:ODH458875 ONA458875:OND458875 OWW458875:OWZ458875 PGS458875:PGV458875 PQO458875:PQR458875 QAK458875:QAN458875 QKG458875:QKJ458875 QUC458875:QUF458875 RDY458875:REB458875 RNU458875:RNX458875 RXQ458875:RXT458875 SHM458875:SHP458875 SRI458875:SRL458875 TBE458875:TBH458875 TLA458875:TLD458875 TUW458875:TUZ458875 UES458875:UEV458875 UOO458875:UOR458875 UYK458875:UYN458875 VIG458875:VIJ458875 VSC458875:VSF458875 WBY458875:WCB458875 WLU458875:WLX458875 WVQ458875:WVT458875 G524411:J524411 JE524411:JH524411 TA524411:TD524411 ACW524411:ACZ524411 AMS524411:AMV524411 AWO524411:AWR524411 BGK524411:BGN524411 BQG524411:BQJ524411 CAC524411:CAF524411 CJY524411:CKB524411 CTU524411:CTX524411 DDQ524411:DDT524411 DNM524411:DNP524411 DXI524411:DXL524411 EHE524411:EHH524411 ERA524411:ERD524411 FAW524411:FAZ524411 FKS524411:FKV524411 FUO524411:FUR524411 GEK524411:GEN524411 GOG524411:GOJ524411 GYC524411:GYF524411 HHY524411:HIB524411 HRU524411:HRX524411 IBQ524411:IBT524411 ILM524411:ILP524411 IVI524411:IVL524411 JFE524411:JFH524411 JPA524411:JPD524411 JYW524411:JYZ524411 KIS524411:KIV524411 KSO524411:KSR524411 LCK524411:LCN524411 LMG524411:LMJ524411 LWC524411:LWF524411 MFY524411:MGB524411 MPU524411:MPX524411 MZQ524411:MZT524411 NJM524411:NJP524411 NTI524411:NTL524411 ODE524411:ODH524411 ONA524411:OND524411 OWW524411:OWZ524411 PGS524411:PGV524411 PQO524411:PQR524411 QAK524411:QAN524411 QKG524411:QKJ524411 QUC524411:QUF524411 RDY524411:REB524411 RNU524411:RNX524411 RXQ524411:RXT524411 SHM524411:SHP524411 SRI524411:SRL524411 TBE524411:TBH524411 TLA524411:TLD524411 TUW524411:TUZ524411 UES524411:UEV524411 UOO524411:UOR524411 UYK524411:UYN524411 VIG524411:VIJ524411 VSC524411:VSF524411 WBY524411:WCB524411 WLU524411:WLX524411 WVQ524411:WVT524411 G589947:J589947 JE589947:JH589947 TA589947:TD589947 ACW589947:ACZ589947 AMS589947:AMV589947 AWO589947:AWR589947 BGK589947:BGN589947 BQG589947:BQJ589947 CAC589947:CAF589947 CJY589947:CKB589947 CTU589947:CTX589947 DDQ589947:DDT589947 DNM589947:DNP589947 DXI589947:DXL589947 EHE589947:EHH589947 ERA589947:ERD589947 FAW589947:FAZ589947 FKS589947:FKV589947 FUO589947:FUR589947 GEK589947:GEN589947 GOG589947:GOJ589947 GYC589947:GYF589947 HHY589947:HIB589947 HRU589947:HRX589947 IBQ589947:IBT589947 ILM589947:ILP589947 IVI589947:IVL589947 JFE589947:JFH589947 JPA589947:JPD589947 JYW589947:JYZ589947 KIS589947:KIV589947 KSO589947:KSR589947 LCK589947:LCN589947 LMG589947:LMJ589947 LWC589947:LWF589947 MFY589947:MGB589947 MPU589947:MPX589947 MZQ589947:MZT589947 NJM589947:NJP589947 NTI589947:NTL589947 ODE589947:ODH589947 ONA589947:OND589947 OWW589947:OWZ589947 PGS589947:PGV589947 PQO589947:PQR589947 QAK589947:QAN589947 QKG589947:QKJ589947 QUC589947:QUF589947 RDY589947:REB589947 RNU589947:RNX589947 RXQ589947:RXT589947 SHM589947:SHP589947 SRI589947:SRL589947 TBE589947:TBH589947 TLA589947:TLD589947 TUW589947:TUZ589947 UES589947:UEV589947 UOO589947:UOR589947 UYK589947:UYN589947 VIG589947:VIJ589947 VSC589947:VSF589947 WBY589947:WCB589947 WLU589947:WLX589947 WVQ589947:WVT589947 G655483:J655483 JE655483:JH655483 TA655483:TD655483 ACW655483:ACZ655483 AMS655483:AMV655483 AWO655483:AWR655483 BGK655483:BGN655483 BQG655483:BQJ655483 CAC655483:CAF655483 CJY655483:CKB655483 CTU655483:CTX655483 DDQ655483:DDT655483 DNM655483:DNP655483 DXI655483:DXL655483 EHE655483:EHH655483 ERA655483:ERD655483 FAW655483:FAZ655483 FKS655483:FKV655483 FUO655483:FUR655483 GEK655483:GEN655483 GOG655483:GOJ655483 GYC655483:GYF655483 HHY655483:HIB655483 HRU655483:HRX655483 IBQ655483:IBT655483 ILM655483:ILP655483 IVI655483:IVL655483 JFE655483:JFH655483 JPA655483:JPD655483 JYW655483:JYZ655483 KIS655483:KIV655483 KSO655483:KSR655483 LCK655483:LCN655483 LMG655483:LMJ655483 LWC655483:LWF655483 MFY655483:MGB655483 MPU655483:MPX655483 MZQ655483:MZT655483 NJM655483:NJP655483 NTI655483:NTL655483 ODE655483:ODH655483 ONA655483:OND655483 OWW655483:OWZ655483 PGS655483:PGV655483 PQO655483:PQR655483 QAK655483:QAN655483 QKG655483:QKJ655483 QUC655483:QUF655483 RDY655483:REB655483 RNU655483:RNX655483 RXQ655483:RXT655483 SHM655483:SHP655483 SRI655483:SRL655483 TBE655483:TBH655483 TLA655483:TLD655483 TUW655483:TUZ655483 UES655483:UEV655483 UOO655483:UOR655483 UYK655483:UYN655483 VIG655483:VIJ655483 VSC655483:VSF655483 WBY655483:WCB655483 WLU655483:WLX655483 WVQ655483:WVT655483 G721019:J721019 JE721019:JH721019 TA721019:TD721019 ACW721019:ACZ721019 AMS721019:AMV721019 AWO721019:AWR721019 BGK721019:BGN721019 BQG721019:BQJ721019 CAC721019:CAF721019 CJY721019:CKB721019 CTU721019:CTX721019 DDQ721019:DDT721019 DNM721019:DNP721019 DXI721019:DXL721019 EHE721019:EHH721019 ERA721019:ERD721019 FAW721019:FAZ721019 FKS721019:FKV721019 FUO721019:FUR721019 GEK721019:GEN721019 GOG721019:GOJ721019 GYC721019:GYF721019 HHY721019:HIB721019 HRU721019:HRX721019 IBQ721019:IBT721019 ILM721019:ILP721019 IVI721019:IVL721019 JFE721019:JFH721019 JPA721019:JPD721019 JYW721019:JYZ721019 KIS721019:KIV721019 KSO721019:KSR721019 LCK721019:LCN721019 LMG721019:LMJ721019 LWC721019:LWF721019 MFY721019:MGB721019 MPU721019:MPX721019 MZQ721019:MZT721019 NJM721019:NJP721019 NTI721019:NTL721019 ODE721019:ODH721019 ONA721019:OND721019 OWW721019:OWZ721019 PGS721019:PGV721019 PQO721019:PQR721019 QAK721019:QAN721019 QKG721019:QKJ721019 QUC721019:QUF721019 RDY721019:REB721019 RNU721019:RNX721019 RXQ721019:RXT721019 SHM721019:SHP721019 SRI721019:SRL721019 TBE721019:TBH721019 TLA721019:TLD721019 TUW721019:TUZ721019 UES721019:UEV721019 UOO721019:UOR721019 UYK721019:UYN721019 VIG721019:VIJ721019 VSC721019:VSF721019 WBY721019:WCB721019 WLU721019:WLX721019 WVQ721019:WVT721019 G786555:J786555 JE786555:JH786555 TA786555:TD786555 ACW786555:ACZ786555 AMS786555:AMV786555 AWO786555:AWR786555 BGK786555:BGN786555 BQG786555:BQJ786555 CAC786555:CAF786555 CJY786555:CKB786555 CTU786555:CTX786555 DDQ786555:DDT786555 DNM786555:DNP786555 DXI786555:DXL786555 EHE786555:EHH786555 ERA786555:ERD786555 FAW786555:FAZ786555 FKS786555:FKV786555 FUO786555:FUR786555 GEK786555:GEN786555 GOG786555:GOJ786555 GYC786555:GYF786555 HHY786555:HIB786555 HRU786555:HRX786555 IBQ786555:IBT786555 ILM786555:ILP786555 IVI786555:IVL786555 JFE786555:JFH786555 JPA786555:JPD786555 JYW786555:JYZ786555 KIS786555:KIV786555 KSO786555:KSR786555 LCK786555:LCN786555 LMG786555:LMJ786555 LWC786555:LWF786555 MFY786555:MGB786555 MPU786555:MPX786555 MZQ786555:MZT786555 NJM786555:NJP786555 NTI786555:NTL786555 ODE786555:ODH786555 ONA786555:OND786555 OWW786555:OWZ786555 PGS786555:PGV786555 PQO786555:PQR786555 QAK786555:QAN786555 QKG786555:QKJ786555 QUC786555:QUF786555 RDY786555:REB786555 RNU786555:RNX786555 RXQ786555:RXT786555 SHM786555:SHP786555 SRI786555:SRL786555 TBE786555:TBH786555 TLA786555:TLD786555 TUW786555:TUZ786555 UES786555:UEV786555 UOO786555:UOR786555 UYK786555:UYN786555 VIG786555:VIJ786555 VSC786555:VSF786555 WBY786555:WCB786555 WLU786555:WLX786555 WVQ786555:WVT786555 G852091:J852091 JE852091:JH852091 TA852091:TD852091 ACW852091:ACZ852091 AMS852091:AMV852091 AWO852091:AWR852091 BGK852091:BGN852091 BQG852091:BQJ852091 CAC852091:CAF852091 CJY852091:CKB852091 CTU852091:CTX852091 DDQ852091:DDT852091 DNM852091:DNP852091 DXI852091:DXL852091 EHE852091:EHH852091 ERA852091:ERD852091 FAW852091:FAZ852091 FKS852091:FKV852091 FUO852091:FUR852091 GEK852091:GEN852091 GOG852091:GOJ852091 GYC852091:GYF852091 HHY852091:HIB852091 HRU852091:HRX852091 IBQ852091:IBT852091 ILM852091:ILP852091 IVI852091:IVL852091 JFE852091:JFH852091 JPA852091:JPD852091 JYW852091:JYZ852091 KIS852091:KIV852091 KSO852091:KSR852091 LCK852091:LCN852091 LMG852091:LMJ852091 LWC852091:LWF852091 MFY852091:MGB852091 MPU852091:MPX852091 MZQ852091:MZT852091 NJM852091:NJP852091 NTI852091:NTL852091 ODE852091:ODH852091 ONA852091:OND852091 OWW852091:OWZ852091 PGS852091:PGV852091 PQO852091:PQR852091 QAK852091:QAN852091 QKG852091:QKJ852091 QUC852091:QUF852091 RDY852091:REB852091 RNU852091:RNX852091 RXQ852091:RXT852091 SHM852091:SHP852091 SRI852091:SRL852091 TBE852091:TBH852091 TLA852091:TLD852091 TUW852091:TUZ852091 UES852091:UEV852091 UOO852091:UOR852091 UYK852091:UYN852091 VIG852091:VIJ852091 VSC852091:VSF852091 WBY852091:WCB852091 WLU852091:WLX852091 WVQ852091:WVT852091 G917627:J917627 JE917627:JH917627 TA917627:TD917627 ACW917627:ACZ917627 AMS917627:AMV917627 AWO917627:AWR917627 BGK917627:BGN917627 BQG917627:BQJ917627 CAC917627:CAF917627 CJY917627:CKB917627 CTU917627:CTX917627 DDQ917627:DDT917627 DNM917627:DNP917627 DXI917627:DXL917627 EHE917627:EHH917627 ERA917627:ERD917627 FAW917627:FAZ917627 FKS917627:FKV917627 FUO917627:FUR917627 GEK917627:GEN917627 GOG917627:GOJ917627 GYC917627:GYF917627 HHY917627:HIB917627 HRU917627:HRX917627 IBQ917627:IBT917627 ILM917627:ILP917627 IVI917627:IVL917627 JFE917627:JFH917627 JPA917627:JPD917627 JYW917627:JYZ917627 KIS917627:KIV917627 KSO917627:KSR917627 LCK917627:LCN917627 LMG917627:LMJ917627 LWC917627:LWF917627 MFY917627:MGB917627 MPU917627:MPX917627 MZQ917627:MZT917627 NJM917627:NJP917627 NTI917627:NTL917627 ODE917627:ODH917627 ONA917627:OND917627 OWW917627:OWZ917627 PGS917627:PGV917627 PQO917627:PQR917627 QAK917627:QAN917627 QKG917627:QKJ917627 QUC917627:QUF917627 RDY917627:REB917627 RNU917627:RNX917627 RXQ917627:RXT917627 SHM917627:SHP917627 SRI917627:SRL917627 TBE917627:TBH917627 TLA917627:TLD917627 TUW917627:TUZ917627 UES917627:UEV917627 UOO917627:UOR917627 UYK917627:UYN917627 VIG917627:VIJ917627 VSC917627:VSF917627 WBY917627:WCB917627 WLU917627:WLX917627 WVQ917627:WVT917627 G983163:J983163 JE983163:JH983163 TA983163:TD983163 ACW983163:ACZ983163 AMS983163:AMV983163 AWO983163:AWR983163 BGK983163:BGN983163 BQG983163:BQJ983163 CAC983163:CAF983163 CJY983163:CKB983163 CTU983163:CTX983163 DDQ983163:DDT983163 DNM983163:DNP983163 DXI983163:DXL983163 EHE983163:EHH983163 ERA983163:ERD983163 FAW983163:FAZ983163 FKS983163:FKV983163 FUO983163:FUR983163 GEK983163:GEN983163 GOG983163:GOJ983163 GYC983163:GYF983163 HHY983163:HIB983163 HRU983163:HRX983163 IBQ983163:IBT983163 ILM983163:ILP983163 IVI983163:IVL983163 JFE983163:JFH983163 JPA983163:JPD983163 JYW983163:JYZ983163 KIS983163:KIV983163 KSO983163:KSR983163 LCK983163:LCN983163 LMG983163:LMJ983163 LWC983163:LWF983163 MFY983163:MGB983163 MPU983163:MPX983163 MZQ983163:MZT983163 NJM983163:NJP983163 NTI983163:NTL983163 ODE983163:ODH983163 ONA983163:OND983163 OWW983163:OWZ983163 PGS983163:PGV983163 PQO983163:PQR983163 QAK983163:QAN983163 QKG983163:QKJ983163 QUC983163:QUF983163 RDY983163:REB983163 RNU983163:RNX983163 RXQ983163:RXT983163 SHM983163:SHP983163 SRI983163:SRL983163 TBE983163:TBH983163 TLA983163:TLD983163 TUW983163:TUZ983163 UES983163:UEV983163 UOO983163:UOR983163 UYK983163:UYN983163 VIG983163:VIJ983163 VSC983163:VSF983163 WBY983163:WCB983163 WLU983163:WLX983163" xr:uid="{00000000-0002-0000-0400-00000D000000}">
      <formula1>$AP$7:$AP$420</formula1>
    </dataValidation>
    <dataValidation type="list" allowBlank="1" showInputMessage="1" showErrorMessage="1" sqref="H101:K101" xr:uid="{00000000-0002-0000-0400-00000E000000}">
      <formula1>$G$150:$G$153</formula1>
    </dataValidation>
  </dataValidations>
  <hyperlinks>
    <hyperlink ref="C143:AI143" location="'Tela 8 - Documentos'!Area_de_impressao" display="Para formalização do processo, fazer upload no sistema de requerimento dos documentos listados na Tela 8." xr:uid="{00000000-0004-0000-0400-000000000000}"/>
    <hyperlink ref="AA54" location="'Tela 10 - Adicionais'!A1" display="Sim. Utilizar quadro na Tela 10." xr:uid="{00000000-0004-0000-0400-000001000000}"/>
  </hyperlinks>
  <pageMargins left="0.51181102362204722" right="0.51181102362204722" top="0.59055118110236227" bottom="0.59055118110236227" header="0.31496062992125984" footer="0.31496062992125984"/>
  <pageSetup paperSize="9" scale="95" orientation="portrait" r:id="rId1"/>
  <headerFooter>
    <oddFooter>&amp;R&amp;P</oddFooter>
  </headerFooter>
  <rowBreaks count="2" manualBreakCount="2">
    <brk id="57" min="1" max="35" man="1"/>
    <brk id="117" min="1" max="35" man="1"/>
  </rowBreaks>
  <ignoredErrors>
    <ignoredError sqref="M19 G20 J21 G22 AE22 H23:H24 W23 M24 V24 AG24 G25 R25"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1650"/>
  <sheetViews>
    <sheetView showGridLines="0" showRowColHeaders="0" workbookViewId="0">
      <selection activeCell="U98" sqref="U98"/>
    </sheetView>
  </sheetViews>
  <sheetFormatPr defaultColWidth="2.85546875" defaultRowHeight="15" customHeight="1" x14ac:dyDescent="0.25"/>
  <cols>
    <col min="1" max="1" width="2.85546875" style="252"/>
    <col min="2" max="2" width="0.85546875" style="252" customWidth="1"/>
    <col min="3" max="8" width="2.85546875" style="252"/>
    <col min="9" max="9" width="2.85546875" style="252" customWidth="1"/>
    <col min="10" max="35" width="2.85546875" style="252"/>
    <col min="36" max="36" width="0.85546875" style="252" customWidth="1"/>
    <col min="37" max="42" width="2.85546875" style="252"/>
    <col min="43" max="258" width="2.85546875" style="253"/>
    <col min="259" max="259" width="1.7109375" style="253" customWidth="1"/>
    <col min="260" max="266" width="2.85546875" style="253"/>
    <col min="267" max="267" width="2.85546875" style="253" customWidth="1"/>
    <col min="268" max="291" width="2.85546875" style="253"/>
    <col min="292" max="292" width="1.7109375" style="253" customWidth="1"/>
    <col min="293" max="514" width="2.85546875" style="253"/>
    <col min="515" max="515" width="1.7109375" style="253" customWidth="1"/>
    <col min="516" max="522" width="2.85546875" style="253"/>
    <col min="523" max="523" width="2.85546875" style="253" customWidth="1"/>
    <col min="524" max="547" width="2.85546875" style="253"/>
    <col min="548" max="548" width="1.7109375" style="253" customWidth="1"/>
    <col min="549" max="770" width="2.85546875" style="253"/>
    <col min="771" max="771" width="1.7109375" style="253" customWidth="1"/>
    <col min="772" max="778" width="2.85546875" style="253"/>
    <col min="779" max="779" width="2.85546875" style="253" customWidth="1"/>
    <col min="780" max="803" width="2.85546875" style="253"/>
    <col min="804" max="804" width="1.7109375" style="253" customWidth="1"/>
    <col min="805" max="1026" width="2.85546875" style="253"/>
    <col min="1027" max="1027" width="1.7109375" style="253" customWidth="1"/>
    <col min="1028" max="1034" width="2.85546875" style="253"/>
    <col min="1035" max="1035" width="2.85546875" style="253" customWidth="1"/>
    <col min="1036" max="1059" width="2.85546875" style="253"/>
    <col min="1060" max="1060" width="1.7109375" style="253" customWidth="1"/>
    <col min="1061" max="1282" width="2.85546875" style="253"/>
    <col min="1283" max="1283" width="1.7109375" style="253" customWidth="1"/>
    <col min="1284" max="1290" width="2.85546875" style="253"/>
    <col min="1291" max="1291" width="2.85546875" style="253" customWidth="1"/>
    <col min="1292" max="1315" width="2.85546875" style="253"/>
    <col min="1316" max="1316" width="1.7109375" style="253" customWidth="1"/>
    <col min="1317" max="1538" width="2.85546875" style="253"/>
    <col min="1539" max="1539" width="1.7109375" style="253" customWidth="1"/>
    <col min="1540" max="1546" width="2.85546875" style="253"/>
    <col min="1547" max="1547" width="2.85546875" style="253" customWidth="1"/>
    <col min="1548" max="1571" width="2.85546875" style="253"/>
    <col min="1572" max="1572" width="1.7109375" style="253" customWidth="1"/>
    <col min="1573" max="1794" width="2.85546875" style="253"/>
    <col min="1795" max="1795" width="1.7109375" style="253" customWidth="1"/>
    <col min="1796" max="1802" width="2.85546875" style="253"/>
    <col min="1803" max="1803" width="2.85546875" style="253" customWidth="1"/>
    <col min="1804" max="1827" width="2.85546875" style="253"/>
    <col min="1828" max="1828" width="1.7109375" style="253" customWidth="1"/>
    <col min="1829" max="2050" width="2.85546875" style="253"/>
    <col min="2051" max="2051" width="1.7109375" style="253" customWidth="1"/>
    <col min="2052" max="2058" width="2.85546875" style="253"/>
    <col min="2059" max="2059" width="2.85546875" style="253" customWidth="1"/>
    <col min="2060" max="2083" width="2.85546875" style="253"/>
    <col min="2084" max="2084" width="1.7109375" style="253" customWidth="1"/>
    <col min="2085" max="2306" width="2.85546875" style="253"/>
    <col min="2307" max="2307" width="1.7109375" style="253" customWidth="1"/>
    <col min="2308" max="2314" width="2.85546875" style="253"/>
    <col min="2315" max="2315" width="2.85546875" style="253" customWidth="1"/>
    <col min="2316" max="2339" width="2.85546875" style="253"/>
    <col min="2340" max="2340" width="1.7109375" style="253" customWidth="1"/>
    <col min="2341" max="2562" width="2.85546875" style="253"/>
    <col min="2563" max="2563" width="1.7109375" style="253" customWidth="1"/>
    <col min="2564" max="2570" width="2.85546875" style="253"/>
    <col min="2571" max="2571" width="2.85546875" style="253" customWidth="1"/>
    <col min="2572" max="2595" width="2.85546875" style="253"/>
    <col min="2596" max="2596" width="1.7109375" style="253" customWidth="1"/>
    <col min="2597" max="2818" width="2.85546875" style="253"/>
    <col min="2819" max="2819" width="1.7109375" style="253" customWidth="1"/>
    <col min="2820" max="2826" width="2.85546875" style="253"/>
    <col min="2827" max="2827" width="2.85546875" style="253" customWidth="1"/>
    <col min="2828" max="2851" width="2.85546875" style="253"/>
    <col min="2852" max="2852" width="1.7109375" style="253" customWidth="1"/>
    <col min="2853" max="3074" width="2.85546875" style="253"/>
    <col min="3075" max="3075" width="1.7109375" style="253" customWidth="1"/>
    <col min="3076" max="3082" width="2.85546875" style="253"/>
    <col min="3083" max="3083" width="2.85546875" style="253" customWidth="1"/>
    <col min="3084" max="3107" width="2.85546875" style="253"/>
    <col min="3108" max="3108" width="1.7109375" style="253" customWidth="1"/>
    <col min="3109" max="3330" width="2.85546875" style="253"/>
    <col min="3331" max="3331" width="1.7109375" style="253" customWidth="1"/>
    <col min="3332" max="3338" width="2.85546875" style="253"/>
    <col min="3339" max="3339" width="2.85546875" style="253" customWidth="1"/>
    <col min="3340" max="3363" width="2.85546875" style="253"/>
    <col min="3364" max="3364" width="1.7109375" style="253" customWidth="1"/>
    <col min="3365" max="3586" width="2.85546875" style="253"/>
    <col min="3587" max="3587" width="1.7109375" style="253" customWidth="1"/>
    <col min="3588" max="3594" width="2.85546875" style="253"/>
    <col min="3595" max="3595" width="2.85546875" style="253" customWidth="1"/>
    <col min="3596" max="3619" width="2.85546875" style="253"/>
    <col min="3620" max="3620" width="1.7109375" style="253" customWidth="1"/>
    <col min="3621" max="3842" width="2.85546875" style="253"/>
    <col min="3843" max="3843" width="1.7109375" style="253" customWidth="1"/>
    <col min="3844" max="3850" width="2.85546875" style="253"/>
    <col min="3851" max="3851" width="2.85546875" style="253" customWidth="1"/>
    <col min="3852" max="3875" width="2.85546875" style="253"/>
    <col min="3876" max="3876" width="1.7109375" style="253" customWidth="1"/>
    <col min="3877" max="4098" width="2.85546875" style="253"/>
    <col min="4099" max="4099" width="1.7109375" style="253" customWidth="1"/>
    <col min="4100" max="4106" width="2.85546875" style="253"/>
    <col min="4107" max="4107" width="2.85546875" style="253" customWidth="1"/>
    <col min="4108" max="4131" width="2.85546875" style="253"/>
    <col min="4132" max="4132" width="1.7109375" style="253" customWidth="1"/>
    <col min="4133" max="4354" width="2.85546875" style="253"/>
    <col min="4355" max="4355" width="1.7109375" style="253" customWidth="1"/>
    <col min="4356" max="4362" width="2.85546875" style="253"/>
    <col min="4363" max="4363" width="2.85546875" style="253" customWidth="1"/>
    <col min="4364" max="4387" width="2.85546875" style="253"/>
    <col min="4388" max="4388" width="1.7109375" style="253" customWidth="1"/>
    <col min="4389" max="4610" width="2.85546875" style="253"/>
    <col min="4611" max="4611" width="1.7109375" style="253" customWidth="1"/>
    <col min="4612" max="4618" width="2.85546875" style="253"/>
    <col min="4619" max="4619" width="2.85546875" style="253" customWidth="1"/>
    <col min="4620" max="4643" width="2.85546875" style="253"/>
    <col min="4644" max="4644" width="1.7109375" style="253" customWidth="1"/>
    <col min="4645" max="4866" width="2.85546875" style="253"/>
    <col min="4867" max="4867" width="1.7109375" style="253" customWidth="1"/>
    <col min="4868" max="4874" width="2.85546875" style="253"/>
    <col min="4875" max="4875" width="2.85546875" style="253" customWidth="1"/>
    <col min="4876" max="4899" width="2.85546875" style="253"/>
    <col min="4900" max="4900" width="1.7109375" style="253" customWidth="1"/>
    <col min="4901" max="5122" width="2.85546875" style="253"/>
    <col min="5123" max="5123" width="1.7109375" style="253" customWidth="1"/>
    <col min="5124" max="5130" width="2.85546875" style="253"/>
    <col min="5131" max="5131" width="2.85546875" style="253" customWidth="1"/>
    <col min="5132" max="5155" width="2.85546875" style="253"/>
    <col min="5156" max="5156" width="1.7109375" style="253" customWidth="1"/>
    <col min="5157" max="5378" width="2.85546875" style="253"/>
    <col min="5379" max="5379" width="1.7109375" style="253" customWidth="1"/>
    <col min="5380" max="5386" width="2.85546875" style="253"/>
    <col min="5387" max="5387" width="2.85546875" style="253" customWidth="1"/>
    <col min="5388" max="5411" width="2.85546875" style="253"/>
    <col min="5412" max="5412" width="1.7109375" style="253" customWidth="1"/>
    <col min="5413" max="5634" width="2.85546875" style="253"/>
    <col min="5635" max="5635" width="1.7109375" style="253" customWidth="1"/>
    <col min="5636" max="5642" width="2.85546875" style="253"/>
    <col min="5643" max="5643" width="2.85546875" style="253" customWidth="1"/>
    <col min="5644" max="5667" width="2.85546875" style="253"/>
    <col min="5668" max="5668" width="1.7109375" style="253" customWidth="1"/>
    <col min="5669" max="5890" width="2.85546875" style="253"/>
    <col min="5891" max="5891" width="1.7109375" style="253" customWidth="1"/>
    <col min="5892" max="5898" width="2.85546875" style="253"/>
    <col min="5899" max="5899" width="2.85546875" style="253" customWidth="1"/>
    <col min="5900" max="5923" width="2.85546875" style="253"/>
    <col min="5924" max="5924" width="1.7109375" style="253" customWidth="1"/>
    <col min="5925" max="6146" width="2.85546875" style="253"/>
    <col min="6147" max="6147" width="1.7109375" style="253" customWidth="1"/>
    <col min="6148" max="6154" width="2.85546875" style="253"/>
    <col min="6155" max="6155" width="2.85546875" style="253" customWidth="1"/>
    <col min="6156" max="6179" width="2.85546875" style="253"/>
    <col min="6180" max="6180" width="1.7109375" style="253" customWidth="1"/>
    <col min="6181" max="6402" width="2.85546875" style="253"/>
    <col min="6403" max="6403" width="1.7109375" style="253" customWidth="1"/>
    <col min="6404" max="6410" width="2.85546875" style="253"/>
    <col min="6411" max="6411" width="2.85546875" style="253" customWidth="1"/>
    <col min="6412" max="6435" width="2.85546875" style="253"/>
    <col min="6436" max="6436" width="1.7109375" style="253" customWidth="1"/>
    <col min="6437" max="6658" width="2.85546875" style="253"/>
    <col min="6659" max="6659" width="1.7109375" style="253" customWidth="1"/>
    <col min="6660" max="6666" width="2.85546875" style="253"/>
    <col min="6667" max="6667" width="2.85546875" style="253" customWidth="1"/>
    <col min="6668" max="6691" width="2.85546875" style="253"/>
    <col min="6692" max="6692" width="1.7109375" style="253" customWidth="1"/>
    <col min="6693" max="6914" width="2.85546875" style="253"/>
    <col min="6915" max="6915" width="1.7109375" style="253" customWidth="1"/>
    <col min="6916" max="6922" width="2.85546875" style="253"/>
    <col min="6923" max="6923" width="2.85546875" style="253" customWidth="1"/>
    <col min="6924" max="6947" width="2.85546875" style="253"/>
    <col min="6948" max="6948" width="1.7109375" style="253" customWidth="1"/>
    <col min="6949" max="7170" width="2.85546875" style="253"/>
    <col min="7171" max="7171" width="1.7109375" style="253" customWidth="1"/>
    <col min="7172" max="7178" width="2.85546875" style="253"/>
    <col min="7179" max="7179" width="2.85546875" style="253" customWidth="1"/>
    <col min="7180" max="7203" width="2.85546875" style="253"/>
    <col min="7204" max="7204" width="1.7109375" style="253" customWidth="1"/>
    <col min="7205" max="7426" width="2.85546875" style="253"/>
    <col min="7427" max="7427" width="1.7109375" style="253" customWidth="1"/>
    <col min="7428" max="7434" width="2.85546875" style="253"/>
    <col min="7435" max="7435" width="2.85546875" style="253" customWidth="1"/>
    <col min="7436" max="7459" width="2.85546875" style="253"/>
    <col min="7460" max="7460" width="1.7109375" style="253" customWidth="1"/>
    <col min="7461" max="7682" width="2.85546875" style="253"/>
    <col min="7683" max="7683" width="1.7109375" style="253" customWidth="1"/>
    <col min="7684" max="7690" width="2.85546875" style="253"/>
    <col min="7691" max="7691" width="2.85546875" style="253" customWidth="1"/>
    <col min="7692" max="7715" width="2.85546875" style="253"/>
    <col min="7716" max="7716" width="1.7109375" style="253" customWidth="1"/>
    <col min="7717" max="7938" width="2.85546875" style="253"/>
    <col min="7939" max="7939" width="1.7109375" style="253" customWidth="1"/>
    <col min="7940" max="7946" width="2.85546875" style="253"/>
    <col min="7947" max="7947" width="2.85546875" style="253" customWidth="1"/>
    <col min="7948" max="7971" width="2.85546875" style="253"/>
    <col min="7972" max="7972" width="1.7109375" style="253" customWidth="1"/>
    <col min="7973" max="8194" width="2.85546875" style="253"/>
    <col min="8195" max="8195" width="1.7109375" style="253" customWidth="1"/>
    <col min="8196" max="8202" width="2.85546875" style="253"/>
    <col min="8203" max="8203" width="2.85546875" style="253" customWidth="1"/>
    <col min="8204" max="8227" width="2.85546875" style="253"/>
    <col min="8228" max="8228" width="1.7109375" style="253" customWidth="1"/>
    <col min="8229" max="8450" width="2.85546875" style="253"/>
    <col min="8451" max="8451" width="1.7109375" style="253" customWidth="1"/>
    <col min="8452" max="8458" width="2.85546875" style="253"/>
    <col min="8459" max="8459" width="2.85546875" style="253" customWidth="1"/>
    <col min="8460" max="8483" width="2.85546875" style="253"/>
    <col min="8484" max="8484" width="1.7109375" style="253" customWidth="1"/>
    <col min="8485" max="8706" width="2.85546875" style="253"/>
    <col min="8707" max="8707" width="1.7109375" style="253" customWidth="1"/>
    <col min="8708" max="8714" width="2.85546875" style="253"/>
    <col min="8715" max="8715" width="2.85546875" style="253" customWidth="1"/>
    <col min="8716" max="8739" width="2.85546875" style="253"/>
    <col min="8740" max="8740" width="1.7109375" style="253" customWidth="1"/>
    <col min="8741" max="8962" width="2.85546875" style="253"/>
    <col min="8963" max="8963" width="1.7109375" style="253" customWidth="1"/>
    <col min="8964" max="8970" width="2.85546875" style="253"/>
    <col min="8971" max="8971" width="2.85546875" style="253" customWidth="1"/>
    <col min="8972" max="8995" width="2.85546875" style="253"/>
    <col min="8996" max="8996" width="1.7109375" style="253" customWidth="1"/>
    <col min="8997" max="9218" width="2.85546875" style="253"/>
    <col min="9219" max="9219" width="1.7109375" style="253" customWidth="1"/>
    <col min="9220" max="9226" width="2.85546875" style="253"/>
    <col min="9227" max="9227" width="2.85546875" style="253" customWidth="1"/>
    <col min="9228" max="9251" width="2.85546875" style="253"/>
    <col min="9252" max="9252" width="1.7109375" style="253" customWidth="1"/>
    <col min="9253" max="9474" width="2.85546875" style="253"/>
    <col min="9475" max="9475" width="1.7109375" style="253" customWidth="1"/>
    <col min="9476" max="9482" width="2.85546875" style="253"/>
    <col min="9483" max="9483" width="2.85546875" style="253" customWidth="1"/>
    <col min="9484" max="9507" width="2.85546875" style="253"/>
    <col min="9508" max="9508" width="1.7109375" style="253" customWidth="1"/>
    <col min="9509" max="9730" width="2.85546875" style="253"/>
    <col min="9731" max="9731" width="1.7109375" style="253" customWidth="1"/>
    <col min="9732" max="9738" width="2.85546875" style="253"/>
    <col min="9739" max="9739" width="2.85546875" style="253" customWidth="1"/>
    <col min="9740" max="9763" width="2.85546875" style="253"/>
    <col min="9764" max="9764" width="1.7109375" style="253" customWidth="1"/>
    <col min="9765" max="9986" width="2.85546875" style="253"/>
    <col min="9987" max="9987" width="1.7109375" style="253" customWidth="1"/>
    <col min="9988" max="9994" width="2.85546875" style="253"/>
    <col min="9995" max="9995" width="2.85546875" style="253" customWidth="1"/>
    <col min="9996" max="10019" width="2.85546875" style="253"/>
    <col min="10020" max="10020" width="1.7109375" style="253" customWidth="1"/>
    <col min="10021" max="10242" width="2.85546875" style="253"/>
    <col min="10243" max="10243" width="1.7109375" style="253" customWidth="1"/>
    <col min="10244" max="10250" width="2.85546875" style="253"/>
    <col min="10251" max="10251" width="2.85546875" style="253" customWidth="1"/>
    <col min="10252" max="10275" width="2.85546875" style="253"/>
    <col min="10276" max="10276" width="1.7109375" style="253" customWidth="1"/>
    <col min="10277" max="10498" width="2.85546875" style="253"/>
    <col min="10499" max="10499" width="1.7109375" style="253" customWidth="1"/>
    <col min="10500" max="10506" width="2.85546875" style="253"/>
    <col min="10507" max="10507" width="2.85546875" style="253" customWidth="1"/>
    <col min="10508" max="10531" width="2.85546875" style="253"/>
    <col min="10532" max="10532" width="1.7109375" style="253" customWidth="1"/>
    <col min="10533" max="10754" width="2.85546875" style="253"/>
    <col min="10755" max="10755" width="1.7109375" style="253" customWidth="1"/>
    <col min="10756" max="10762" width="2.85546875" style="253"/>
    <col min="10763" max="10763" width="2.85546875" style="253" customWidth="1"/>
    <col min="10764" max="10787" width="2.85546875" style="253"/>
    <col min="10788" max="10788" width="1.7109375" style="253" customWidth="1"/>
    <col min="10789" max="11010" width="2.85546875" style="253"/>
    <col min="11011" max="11011" width="1.7109375" style="253" customWidth="1"/>
    <col min="11012" max="11018" width="2.85546875" style="253"/>
    <col min="11019" max="11019" width="2.85546875" style="253" customWidth="1"/>
    <col min="11020" max="11043" width="2.85546875" style="253"/>
    <col min="11044" max="11044" width="1.7109375" style="253" customWidth="1"/>
    <col min="11045" max="11266" width="2.85546875" style="253"/>
    <col min="11267" max="11267" width="1.7109375" style="253" customWidth="1"/>
    <col min="11268" max="11274" width="2.85546875" style="253"/>
    <col min="11275" max="11275" width="2.85546875" style="253" customWidth="1"/>
    <col min="11276" max="11299" width="2.85546875" style="253"/>
    <col min="11300" max="11300" width="1.7109375" style="253" customWidth="1"/>
    <col min="11301" max="11522" width="2.85546875" style="253"/>
    <col min="11523" max="11523" width="1.7109375" style="253" customWidth="1"/>
    <col min="11524" max="11530" width="2.85546875" style="253"/>
    <col min="11531" max="11531" width="2.85546875" style="253" customWidth="1"/>
    <col min="11532" max="11555" width="2.85546875" style="253"/>
    <col min="11556" max="11556" width="1.7109375" style="253" customWidth="1"/>
    <col min="11557" max="11778" width="2.85546875" style="253"/>
    <col min="11779" max="11779" width="1.7109375" style="253" customWidth="1"/>
    <col min="11780" max="11786" width="2.85546875" style="253"/>
    <col min="11787" max="11787" width="2.85546875" style="253" customWidth="1"/>
    <col min="11788" max="11811" width="2.85546875" style="253"/>
    <col min="11812" max="11812" width="1.7109375" style="253" customWidth="1"/>
    <col min="11813" max="12034" width="2.85546875" style="253"/>
    <col min="12035" max="12035" width="1.7109375" style="253" customWidth="1"/>
    <col min="12036" max="12042" width="2.85546875" style="253"/>
    <col min="12043" max="12043" width="2.85546875" style="253" customWidth="1"/>
    <col min="12044" max="12067" width="2.85546875" style="253"/>
    <col min="12068" max="12068" width="1.7109375" style="253" customWidth="1"/>
    <col min="12069" max="12290" width="2.85546875" style="253"/>
    <col min="12291" max="12291" width="1.7109375" style="253" customWidth="1"/>
    <col min="12292" max="12298" width="2.85546875" style="253"/>
    <col min="12299" max="12299" width="2.85546875" style="253" customWidth="1"/>
    <col min="12300" max="12323" width="2.85546875" style="253"/>
    <col min="12324" max="12324" width="1.7109375" style="253" customWidth="1"/>
    <col min="12325" max="12546" width="2.85546875" style="253"/>
    <col min="12547" max="12547" width="1.7109375" style="253" customWidth="1"/>
    <col min="12548" max="12554" width="2.85546875" style="253"/>
    <col min="12555" max="12555" width="2.85546875" style="253" customWidth="1"/>
    <col min="12556" max="12579" width="2.85546875" style="253"/>
    <col min="12580" max="12580" width="1.7109375" style="253" customWidth="1"/>
    <col min="12581" max="12802" width="2.85546875" style="253"/>
    <col min="12803" max="12803" width="1.7109375" style="253" customWidth="1"/>
    <col min="12804" max="12810" width="2.85546875" style="253"/>
    <col min="12811" max="12811" width="2.85546875" style="253" customWidth="1"/>
    <col min="12812" max="12835" width="2.85546875" style="253"/>
    <col min="12836" max="12836" width="1.7109375" style="253" customWidth="1"/>
    <col min="12837" max="13058" width="2.85546875" style="253"/>
    <col min="13059" max="13059" width="1.7109375" style="253" customWidth="1"/>
    <col min="13060" max="13066" width="2.85546875" style="253"/>
    <col min="13067" max="13067" width="2.85546875" style="253" customWidth="1"/>
    <col min="13068" max="13091" width="2.85546875" style="253"/>
    <col min="13092" max="13092" width="1.7109375" style="253" customWidth="1"/>
    <col min="13093" max="13314" width="2.85546875" style="253"/>
    <col min="13315" max="13315" width="1.7109375" style="253" customWidth="1"/>
    <col min="13316" max="13322" width="2.85546875" style="253"/>
    <col min="13323" max="13323" width="2.85546875" style="253" customWidth="1"/>
    <col min="13324" max="13347" width="2.85546875" style="253"/>
    <col min="13348" max="13348" width="1.7109375" style="253" customWidth="1"/>
    <col min="13349" max="13570" width="2.85546875" style="253"/>
    <col min="13571" max="13571" width="1.7109375" style="253" customWidth="1"/>
    <col min="13572" max="13578" width="2.85546875" style="253"/>
    <col min="13579" max="13579" width="2.85546875" style="253" customWidth="1"/>
    <col min="13580" max="13603" width="2.85546875" style="253"/>
    <col min="13604" max="13604" width="1.7109375" style="253" customWidth="1"/>
    <col min="13605" max="13826" width="2.85546875" style="253"/>
    <col min="13827" max="13827" width="1.7109375" style="253" customWidth="1"/>
    <col min="13828" max="13834" width="2.85546875" style="253"/>
    <col min="13835" max="13835" width="2.85546875" style="253" customWidth="1"/>
    <col min="13836" max="13859" width="2.85546875" style="253"/>
    <col min="13860" max="13860" width="1.7109375" style="253" customWidth="1"/>
    <col min="13861" max="14082" width="2.85546875" style="253"/>
    <col min="14083" max="14083" width="1.7109375" style="253" customWidth="1"/>
    <col min="14084" max="14090" width="2.85546875" style="253"/>
    <col min="14091" max="14091" width="2.85546875" style="253" customWidth="1"/>
    <col min="14092" max="14115" width="2.85546875" style="253"/>
    <col min="14116" max="14116" width="1.7109375" style="253" customWidth="1"/>
    <col min="14117" max="14338" width="2.85546875" style="253"/>
    <col min="14339" max="14339" width="1.7109375" style="253" customWidth="1"/>
    <col min="14340" max="14346" width="2.85546875" style="253"/>
    <col min="14347" max="14347" width="2.85546875" style="253" customWidth="1"/>
    <col min="14348" max="14371" width="2.85546875" style="253"/>
    <col min="14372" max="14372" width="1.7109375" style="253" customWidth="1"/>
    <col min="14373" max="14594" width="2.85546875" style="253"/>
    <col min="14595" max="14595" width="1.7109375" style="253" customWidth="1"/>
    <col min="14596" max="14602" width="2.85546875" style="253"/>
    <col min="14603" max="14603" width="2.85546875" style="253" customWidth="1"/>
    <col min="14604" max="14627" width="2.85546875" style="253"/>
    <col min="14628" max="14628" width="1.7109375" style="253" customWidth="1"/>
    <col min="14629" max="14850" width="2.85546875" style="253"/>
    <col min="14851" max="14851" width="1.7109375" style="253" customWidth="1"/>
    <col min="14852" max="14858" width="2.85546875" style="253"/>
    <col min="14859" max="14859" width="2.85546875" style="253" customWidth="1"/>
    <col min="14860" max="14883" width="2.85546875" style="253"/>
    <col min="14884" max="14884" width="1.7109375" style="253" customWidth="1"/>
    <col min="14885" max="15106" width="2.85546875" style="253"/>
    <col min="15107" max="15107" width="1.7109375" style="253" customWidth="1"/>
    <col min="15108" max="15114" width="2.85546875" style="253"/>
    <col min="15115" max="15115" width="2.85546875" style="253" customWidth="1"/>
    <col min="15116" max="15139" width="2.85546875" style="253"/>
    <col min="15140" max="15140" width="1.7109375" style="253" customWidth="1"/>
    <col min="15141" max="15362" width="2.85546875" style="253"/>
    <col min="15363" max="15363" width="1.7109375" style="253" customWidth="1"/>
    <col min="15364" max="15370" width="2.85546875" style="253"/>
    <col min="15371" max="15371" width="2.85546875" style="253" customWidth="1"/>
    <col min="15372" max="15395" width="2.85546875" style="253"/>
    <col min="15396" max="15396" width="1.7109375" style="253" customWidth="1"/>
    <col min="15397" max="15618" width="2.85546875" style="253"/>
    <col min="15619" max="15619" width="1.7109375" style="253" customWidth="1"/>
    <col min="15620" max="15626" width="2.85546875" style="253"/>
    <col min="15627" max="15627" width="2.85546875" style="253" customWidth="1"/>
    <col min="15628" max="15651" width="2.85546875" style="253"/>
    <col min="15652" max="15652" width="1.7109375" style="253" customWidth="1"/>
    <col min="15653" max="15874" width="2.85546875" style="253"/>
    <col min="15875" max="15875" width="1.7109375" style="253" customWidth="1"/>
    <col min="15876" max="15882" width="2.85546875" style="253"/>
    <col min="15883" max="15883" width="2.85546875" style="253" customWidth="1"/>
    <col min="15884" max="15907" width="2.85546875" style="253"/>
    <col min="15908" max="15908" width="1.7109375" style="253" customWidth="1"/>
    <col min="15909" max="16130" width="2.85546875" style="253"/>
    <col min="16131" max="16131" width="1.7109375" style="253" customWidth="1"/>
    <col min="16132" max="16138" width="2.85546875" style="253"/>
    <col min="16139" max="16139" width="2.85546875" style="253" customWidth="1"/>
    <col min="16140" max="16163" width="2.85546875" style="253"/>
    <col min="16164" max="16164" width="1.7109375" style="253" customWidth="1"/>
    <col min="16165" max="16384" width="2.85546875" style="253"/>
  </cols>
  <sheetData>
    <row r="1" spans="2:111" s="130" customFormat="1" ht="15" customHeight="1" thickBot="1" x14ac:dyDescent="0.3">
      <c r="U1" s="131"/>
      <c r="V1" s="131"/>
      <c r="W1" s="131"/>
      <c r="X1" s="131"/>
      <c r="Y1" s="131"/>
      <c r="Z1" s="131"/>
      <c r="AA1" s="131"/>
      <c r="AB1" s="131"/>
      <c r="AC1" s="131"/>
      <c r="AD1" s="131"/>
      <c r="AE1" s="131"/>
      <c r="AF1" s="131"/>
      <c r="AG1" s="131"/>
      <c r="AH1" s="131"/>
      <c r="AI1" s="131"/>
      <c r="AJ1" s="131"/>
      <c r="AK1" s="131"/>
      <c r="AL1" s="131"/>
      <c r="AM1" s="131"/>
    </row>
    <row r="2" spans="2:111" s="130" customFormat="1" ht="15" customHeight="1" x14ac:dyDescent="0.25">
      <c r="B2" s="619" t="s">
        <v>2119</v>
      </c>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1"/>
      <c r="AK2" s="131"/>
      <c r="AL2" s="131"/>
      <c r="AM2" s="131"/>
    </row>
    <row r="3" spans="2:111" s="130" customFormat="1" ht="5.0999999999999996" customHeight="1" x14ac:dyDescent="0.25">
      <c r="B3" s="246"/>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8"/>
      <c r="AK3" s="131"/>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row>
    <row r="4" spans="2:111" s="130" customFormat="1" ht="30" customHeight="1" x14ac:dyDescent="0.25">
      <c r="B4" s="613" t="s">
        <v>1987</v>
      </c>
      <c r="C4" s="614"/>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5"/>
      <c r="AK4" s="131"/>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2:111" s="130" customFormat="1" ht="6.75" customHeight="1" x14ac:dyDescent="0.25">
      <c r="B5" s="246"/>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8"/>
      <c r="AK5" s="131"/>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row>
    <row r="6" spans="2:111" s="242" customFormat="1" ht="15" customHeight="1" x14ac:dyDescent="0.25">
      <c r="B6" s="249"/>
      <c r="C6" s="719" t="s">
        <v>1195</v>
      </c>
      <c r="D6" s="720"/>
      <c r="E6" s="720"/>
      <c r="F6" s="720"/>
      <c r="G6" s="720"/>
      <c r="H6" s="720"/>
      <c r="I6" s="720"/>
      <c r="J6" s="720"/>
      <c r="K6" s="720"/>
      <c r="L6" s="720"/>
      <c r="M6" s="720"/>
      <c r="N6" s="720"/>
      <c r="O6" s="720"/>
      <c r="P6" s="720"/>
      <c r="Q6" s="720"/>
      <c r="R6" s="720"/>
      <c r="S6" s="720"/>
      <c r="T6" s="720"/>
      <c r="U6" s="720"/>
      <c r="V6" s="720"/>
      <c r="W6" s="720"/>
      <c r="X6" s="720"/>
      <c r="Y6" s="720"/>
      <c r="Z6" s="720"/>
      <c r="AA6" s="720"/>
      <c r="AB6" s="720"/>
      <c r="AC6" s="720"/>
      <c r="AD6" s="720"/>
      <c r="AE6" s="720"/>
      <c r="AF6" s="720"/>
      <c r="AG6" s="720"/>
      <c r="AH6" s="720"/>
      <c r="AI6" s="721"/>
      <c r="AJ6" s="250"/>
      <c r="AK6" s="251"/>
      <c r="AL6" s="252"/>
      <c r="AM6" s="253"/>
      <c r="AN6" s="253"/>
      <c r="AO6" s="253"/>
      <c r="AP6" s="253"/>
      <c r="AQ6" s="253"/>
      <c r="AR6" s="253"/>
      <c r="AS6" s="253"/>
      <c r="AT6" s="253"/>
      <c r="AU6" s="253"/>
      <c r="AV6" s="253"/>
      <c r="AW6" s="253"/>
      <c r="AX6" s="253"/>
      <c r="AY6" s="253"/>
      <c r="AZ6" s="253"/>
      <c r="BA6" s="253"/>
      <c r="BB6" s="253"/>
      <c r="BC6" s="253"/>
      <c r="BD6" s="253"/>
      <c r="BE6" s="252"/>
      <c r="BF6" s="252"/>
      <c r="BG6" s="252"/>
      <c r="BH6" s="252"/>
      <c r="BI6" s="252"/>
      <c r="BJ6" s="252"/>
      <c r="BK6" s="252"/>
      <c r="BL6" s="252"/>
      <c r="BM6" s="252"/>
      <c r="BN6" s="252"/>
      <c r="BO6" s="252"/>
      <c r="BP6" s="252"/>
      <c r="BQ6" s="252"/>
      <c r="BR6" s="252"/>
      <c r="BS6" s="252"/>
      <c r="BT6" s="252"/>
      <c r="BU6" s="252"/>
      <c r="BV6" s="252"/>
      <c r="BW6" s="252"/>
      <c r="BX6" s="252"/>
      <c r="BY6" s="252"/>
      <c r="BZ6" s="252"/>
      <c r="CA6" s="252"/>
      <c r="CB6" s="252"/>
      <c r="CC6" s="252"/>
      <c r="CD6" s="252"/>
      <c r="CE6" s="252"/>
      <c r="CF6" s="252"/>
      <c r="CG6" s="252"/>
      <c r="CH6" s="252"/>
      <c r="CI6" s="252"/>
      <c r="CJ6" s="252"/>
      <c r="CK6" s="252"/>
      <c r="CL6" s="252"/>
      <c r="CM6" s="252"/>
      <c r="CN6" s="252"/>
      <c r="CO6" s="252"/>
      <c r="CP6" s="252"/>
      <c r="CQ6" s="252"/>
      <c r="CR6" s="252"/>
      <c r="CS6" s="252"/>
      <c r="CT6" s="252"/>
      <c r="CU6" s="252"/>
      <c r="CV6" s="252"/>
      <c r="CW6" s="252"/>
      <c r="CX6" s="252"/>
      <c r="CY6" s="252"/>
      <c r="CZ6" s="252"/>
      <c r="DA6" s="252"/>
      <c r="DB6" s="252"/>
      <c r="DC6" s="252"/>
      <c r="DD6" s="252"/>
      <c r="DE6" s="252"/>
      <c r="DF6" s="252"/>
      <c r="DG6" s="252"/>
    </row>
    <row r="7" spans="2:111" s="242" customFormat="1" ht="15" customHeight="1" x14ac:dyDescent="0.25">
      <c r="B7" s="249"/>
      <c r="C7" s="133" t="s">
        <v>1752</v>
      </c>
      <c r="D7" s="318"/>
      <c r="E7" s="318"/>
      <c r="F7" s="318"/>
      <c r="G7" s="318"/>
      <c r="H7" s="318"/>
      <c r="I7" s="318"/>
      <c r="J7" s="318"/>
      <c r="K7" s="318"/>
      <c r="L7" s="808"/>
      <c r="M7" s="808"/>
      <c r="N7" s="808"/>
      <c r="O7" s="808"/>
      <c r="P7" s="808"/>
      <c r="Q7" s="808"/>
      <c r="R7" s="808"/>
      <c r="S7" s="808"/>
      <c r="T7" s="808"/>
      <c r="U7" s="808"/>
      <c r="V7" s="808"/>
      <c r="W7" s="808"/>
      <c r="X7" s="808"/>
      <c r="Y7" s="808"/>
      <c r="Z7" s="808"/>
      <c r="AA7" s="808"/>
      <c r="AB7" s="808"/>
      <c r="AC7" s="808"/>
      <c r="AD7" s="808"/>
      <c r="AE7" s="808"/>
      <c r="AF7" s="808"/>
      <c r="AG7" s="808"/>
      <c r="AH7" s="808"/>
      <c r="AI7" s="808"/>
      <c r="AJ7" s="254"/>
      <c r="AK7" s="251"/>
      <c r="AL7" s="252"/>
      <c r="AM7" s="253"/>
      <c r="AN7" s="253"/>
      <c r="AO7" s="253"/>
      <c r="AP7" s="255"/>
      <c r="AQ7" s="255"/>
      <c r="AR7" s="255"/>
      <c r="AS7" s="255"/>
      <c r="AT7" s="256"/>
      <c r="AU7" s="27"/>
      <c r="AV7" s="165"/>
      <c r="AW7" s="27"/>
      <c r="AX7" s="27"/>
      <c r="AY7" s="27"/>
      <c r="AZ7" s="27"/>
      <c r="BA7" s="772"/>
      <c r="BB7" s="772"/>
      <c r="BC7" s="772"/>
      <c r="BD7" s="253"/>
      <c r="BE7" s="252"/>
      <c r="BF7" s="252"/>
      <c r="BG7" s="252"/>
      <c r="BH7" s="252"/>
      <c r="BI7" s="252"/>
      <c r="BJ7" s="252"/>
      <c r="BK7" s="252"/>
      <c r="BL7" s="252"/>
      <c r="BM7" s="252"/>
      <c r="BN7" s="252"/>
      <c r="BO7" s="252"/>
      <c r="BP7" s="252"/>
      <c r="BQ7" s="252"/>
      <c r="BR7" s="252"/>
      <c r="BS7" s="252"/>
      <c r="BT7" s="252"/>
      <c r="BU7" s="252"/>
      <c r="BV7" s="252"/>
      <c r="BW7" s="252"/>
      <c r="BX7" s="252"/>
      <c r="BY7" s="252"/>
      <c r="BZ7" s="252"/>
      <c r="CA7" s="252"/>
      <c r="CB7" s="252"/>
      <c r="CC7" s="252"/>
      <c r="CD7" s="252"/>
      <c r="CE7" s="252"/>
      <c r="CF7" s="252"/>
      <c r="CG7" s="252"/>
      <c r="CH7" s="252"/>
      <c r="CI7" s="252"/>
      <c r="CJ7" s="252"/>
      <c r="CK7" s="252"/>
      <c r="CL7" s="252"/>
      <c r="CM7" s="252"/>
      <c r="CN7" s="252"/>
      <c r="CO7" s="252"/>
      <c r="CP7" s="252"/>
      <c r="CQ7" s="252"/>
      <c r="CR7" s="252"/>
      <c r="CS7" s="252"/>
      <c r="CT7" s="252"/>
      <c r="CU7" s="252"/>
      <c r="CV7" s="252"/>
      <c r="CW7" s="252"/>
      <c r="CX7" s="252"/>
      <c r="CY7" s="252"/>
      <c r="CZ7" s="252"/>
      <c r="DA7" s="252"/>
      <c r="DB7" s="252"/>
      <c r="DC7" s="252"/>
      <c r="DD7" s="252"/>
      <c r="DE7" s="252"/>
      <c r="DF7" s="252"/>
      <c r="DG7" s="252"/>
    </row>
    <row r="8" spans="2:111" s="242" customFormat="1" ht="15" customHeight="1" x14ac:dyDescent="0.25">
      <c r="B8" s="249"/>
      <c r="C8" s="166" t="s">
        <v>1753</v>
      </c>
      <c r="D8" s="166"/>
      <c r="E8" s="166"/>
      <c r="F8" s="166"/>
      <c r="G8" s="805"/>
      <c r="H8" s="805"/>
      <c r="I8" s="805"/>
      <c r="J8" s="805"/>
      <c r="K8" s="805"/>
      <c r="L8" s="805"/>
      <c r="M8" s="805"/>
      <c r="N8" s="805"/>
      <c r="O8" s="805"/>
      <c r="P8" s="805"/>
      <c r="Q8" s="805"/>
      <c r="R8" s="805"/>
      <c r="S8" s="805"/>
      <c r="T8" s="805"/>
      <c r="U8" s="805"/>
      <c r="V8" s="805"/>
      <c r="W8" s="805"/>
      <c r="X8" s="805"/>
      <c r="Y8" s="805"/>
      <c r="Z8" s="805"/>
      <c r="AA8" s="805"/>
      <c r="AB8" s="805"/>
      <c r="AC8" s="805"/>
      <c r="AD8" s="805"/>
      <c r="AE8" s="805"/>
      <c r="AF8" s="805"/>
      <c r="AG8" s="805"/>
      <c r="AH8" s="805"/>
      <c r="AI8" s="805"/>
      <c r="AJ8" s="257"/>
      <c r="AK8" s="251"/>
      <c r="AL8" s="252"/>
      <c r="AM8" s="253"/>
      <c r="AN8" s="253"/>
      <c r="AO8" s="253"/>
      <c r="AP8" s="258"/>
      <c r="AQ8" s="253"/>
      <c r="AR8" s="253"/>
      <c r="AS8" s="253"/>
      <c r="AT8" s="256"/>
      <c r="AU8" s="27"/>
      <c r="AV8" s="27"/>
      <c r="AW8" s="27"/>
      <c r="AX8" s="27"/>
      <c r="AY8" s="27"/>
      <c r="AZ8" s="27"/>
      <c r="BA8" s="27"/>
      <c r="BB8" s="27"/>
      <c r="BC8" s="27"/>
      <c r="BD8" s="253"/>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2"/>
      <c r="CZ8" s="252"/>
      <c r="DA8" s="252"/>
      <c r="DB8" s="252"/>
      <c r="DC8" s="252"/>
      <c r="DD8" s="252"/>
      <c r="DE8" s="252"/>
      <c r="DF8" s="252"/>
      <c r="DG8" s="252"/>
    </row>
    <row r="9" spans="2:111" s="242" customFormat="1" ht="15" customHeight="1" x14ac:dyDescent="0.25">
      <c r="B9" s="249"/>
      <c r="C9" s="166" t="s">
        <v>1932</v>
      </c>
      <c r="D9" s="166"/>
      <c r="E9" s="166"/>
      <c r="F9" s="166"/>
      <c r="G9" s="806"/>
      <c r="H9" s="806"/>
      <c r="I9" s="806"/>
      <c r="J9" s="806"/>
      <c r="K9" s="806"/>
      <c r="L9" s="806"/>
      <c r="M9" s="806"/>
      <c r="N9" s="806"/>
      <c r="O9" s="806"/>
      <c r="P9" s="806"/>
      <c r="Q9" s="806"/>
      <c r="R9" s="806"/>
      <c r="S9" s="806"/>
      <c r="T9" s="806"/>
      <c r="U9" s="806"/>
      <c r="V9" s="806"/>
      <c r="W9" s="806"/>
      <c r="X9" s="806"/>
      <c r="Y9" s="806"/>
      <c r="Z9" s="806"/>
      <c r="AA9" s="806"/>
      <c r="AB9" s="806"/>
      <c r="AC9" s="259" t="s">
        <v>2042</v>
      </c>
      <c r="AD9" s="326"/>
      <c r="AE9" s="806"/>
      <c r="AF9" s="806"/>
      <c r="AG9" s="806"/>
      <c r="AH9" s="806"/>
      <c r="AI9" s="806"/>
      <c r="AJ9" s="254"/>
      <c r="AK9" s="251"/>
      <c r="AL9" s="252"/>
      <c r="AM9" s="252"/>
      <c r="AN9" s="252"/>
      <c r="AO9" s="252"/>
      <c r="AP9" s="260"/>
      <c r="AQ9" s="252"/>
      <c r="AR9" s="252"/>
      <c r="AS9" s="252"/>
      <c r="AT9" s="260"/>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2"/>
      <c r="CT9" s="252"/>
      <c r="CU9" s="252"/>
      <c r="CV9" s="252"/>
      <c r="CW9" s="252"/>
      <c r="CX9" s="252"/>
      <c r="CY9" s="252"/>
      <c r="CZ9" s="252"/>
      <c r="DA9" s="252"/>
      <c r="DB9" s="252"/>
      <c r="DC9" s="252"/>
      <c r="DD9" s="252"/>
      <c r="DE9" s="252"/>
      <c r="DF9" s="252"/>
      <c r="DG9" s="252"/>
    </row>
    <row r="10" spans="2:111" s="242" customFormat="1" ht="15" customHeight="1" x14ac:dyDescent="0.25">
      <c r="B10" s="249"/>
      <c r="C10" s="166" t="s">
        <v>2043</v>
      </c>
      <c r="D10" s="166"/>
      <c r="E10" s="166"/>
      <c r="F10" s="166"/>
      <c r="G10" s="319"/>
      <c r="H10" s="806"/>
      <c r="I10" s="806"/>
      <c r="J10" s="806"/>
      <c r="K10" s="806"/>
      <c r="L10" s="806"/>
      <c r="M10" s="806"/>
      <c r="N10" s="806"/>
      <c r="O10" s="806"/>
      <c r="P10" s="806"/>
      <c r="Q10" s="806"/>
      <c r="R10" s="806"/>
      <c r="S10" s="806"/>
      <c r="T10" s="166"/>
      <c r="U10" s="259"/>
      <c r="V10" s="261" t="s">
        <v>2044</v>
      </c>
      <c r="W10" s="712"/>
      <c r="X10" s="712"/>
      <c r="Y10" s="712"/>
      <c r="Z10" s="712"/>
      <c r="AA10" s="712"/>
      <c r="AB10" s="712"/>
      <c r="AC10" s="712"/>
      <c r="AD10" s="712"/>
      <c r="AE10" s="712"/>
      <c r="AF10" s="712"/>
      <c r="AG10" s="712"/>
      <c r="AH10" s="712"/>
      <c r="AI10" s="712"/>
      <c r="AJ10" s="254"/>
      <c r="AK10" s="251"/>
      <c r="AL10" s="252"/>
      <c r="AM10" s="252"/>
      <c r="AN10" s="252"/>
      <c r="AO10" s="252"/>
      <c r="AP10" s="260"/>
      <c r="AQ10" s="252"/>
      <c r="AR10" s="252"/>
      <c r="AS10" s="252"/>
      <c r="AT10" s="260"/>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row>
    <row r="11" spans="2:111" s="242" customFormat="1" ht="15" customHeight="1" x14ac:dyDescent="0.25">
      <c r="B11" s="249"/>
      <c r="C11" s="166" t="s">
        <v>2045</v>
      </c>
      <c r="D11" s="166"/>
      <c r="E11" s="166"/>
      <c r="F11" s="166"/>
      <c r="G11" s="319"/>
      <c r="H11" s="806"/>
      <c r="I11" s="806"/>
      <c r="J11" s="319"/>
      <c r="K11" s="262"/>
      <c r="L11" s="263" t="s">
        <v>2046</v>
      </c>
      <c r="M11" s="809"/>
      <c r="N11" s="809"/>
      <c r="O11" s="809"/>
      <c r="P11" s="809"/>
      <c r="Q11" s="809"/>
      <c r="R11" s="264"/>
      <c r="S11" s="166"/>
      <c r="T11" s="166"/>
      <c r="U11" s="261" t="s">
        <v>2047</v>
      </c>
      <c r="V11" s="712"/>
      <c r="W11" s="712"/>
      <c r="X11" s="712"/>
      <c r="Y11" s="712"/>
      <c r="Z11" s="712"/>
      <c r="AA11" s="712"/>
      <c r="AB11" s="712"/>
      <c r="AC11" s="712"/>
      <c r="AD11" s="259" t="s">
        <v>2048</v>
      </c>
      <c r="AE11" s="326"/>
      <c r="AF11" s="326"/>
      <c r="AG11" s="806"/>
      <c r="AH11" s="806"/>
      <c r="AI11" s="806"/>
      <c r="AJ11" s="257"/>
      <c r="AK11" s="251"/>
      <c r="AL11" s="252"/>
      <c r="AM11" s="252"/>
      <c r="AN11" s="252"/>
      <c r="AO11" s="252"/>
      <c r="AP11" s="260"/>
      <c r="AQ11" s="252"/>
      <c r="AR11" s="252"/>
      <c r="AS11" s="252"/>
      <c r="AT11" s="260"/>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row>
    <row r="12" spans="2:111" s="242" customFormat="1" ht="15" customHeight="1" x14ac:dyDescent="0.25">
      <c r="B12" s="249"/>
      <c r="C12" s="166" t="s">
        <v>2049</v>
      </c>
      <c r="D12" s="166"/>
      <c r="E12" s="166"/>
      <c r="F12" s="133"/>
      <c r="G12" s="712"/>
      <c r="H12" s="712"/>
      <c r="I12" s="712"/>
      <c r="J12" s="712"/>
      <c r="K12" s="712"/>
      <c r="L12" s="712"/>
      <c r="M12" s="712"/>
      <c r="N12" s="166" t="s">
        <v>2050</v>
      </c>
      <c r="O12" s="166"/>
      <c r="P12" s="265"/>
      <c r="Q12" s="320"/>
      <c r="R12" s="807"/>
      <c r="S12" s="807"/>
      <c r="T12" s="807"/>
      <c r="U12" s="807"/>
      <c r="V12" s="807"/>
      <c r="W12" s="807"/>
      <c r="X12" s="807"/>
      <c r="Y12" s="807"/>
      <c r="Z12" s="807"/>
      <c r="AA12" s="807"/>
      <c r="AB12" s="807"/>
      <c r="AC12" s="807"/>
      <c r="AD12" s="807"/>
      <c r="AE12" s="807"/>
      <c r="AF12" s="807"/>
      <c r="AG12" s="807"/>
      <c r="AH12" s="807"/>
      <c r="AI12" s="807"/>
      <c r="AJ12" s="254"/>
      <c r="AK12" s="251"/>
      <c r="AL12" s="252"/>
      <c r="AM12" s="252"/>
      <c r="AN12" s="252"/>
      <c r="AO12" s="252"/>
      <c r="AP12" s="260"/>
      <c r="AQ12" s="252"/>
      <c r="AR12" s="252"/>
      <c r="AS12" s="252"/>
      <c r="AT12" s="260"/>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row>
    <row r="13" spans="2:111" s="242" customFormat="1" ht="15" customHeight="1" x14ac:dyDescent="0.25">
      <c r="B13" s="249"/>
      <c r="C13" s="166" t="s">
        <v>2423</v>
      </c>
      <c r="D13" s="166"/>
      <c r="E13" s="166"/>
      <c r="F13" s="266"/>
      <c r="G13" s="266"/>
      <c r="H13" s="266"/>
      <c r="I13" s="266"/>
      <c r="J13" s="266"/>
      <c r="K13" s="266"/>
      <c r="L13" s="266"/>
      <c r="M13" s="266"/>
      <c r="N13" s="166"/>
      <c r="O13" s="166"/>
      <c r="P13" s="267"/>
      <c r="Q13" s="267"/>
      <c r="R13" s="267"/>
      <c r="S13" s="267"/>
      <c r="T13" s="267"/>
      <c r="U13" s="267"/>
      <c r="V13" s="267"/>
      <c r="W13" s="267"/>
      <c r="X13" s="267"/>
      <c r="Y13" s="267"/>
      <c r="Z13" s="267"/>
      <c r="AA13" s="267"/>
      <c r="AB13" s="267"/>
      <c r="AC13" s="267"/>
      <c r="AD13" s="267"/>
      <c r="AE13" s="267"/>
      <c r="AF13" s="267"/>
      <c r="AG13" s="267"/>
      <c r="AH13" s="267"/>
      <c r="AI13" s="267"/>
      <c r="AJ13" s="254"/>
      <c r="AK13" s="251"/>
      <c r="AL13" s="252"/>
      <c r="AM13" s="252"/>
      <c r="AN13" s="252"/>
      <c r="AO13" s="252"/>
      <c r="AP13" s="260"/>
      <c r="AQ13" s="252"/>
      <c r="AR13" s="252"/>
      <c r="AS13" s="252"/>
      <c r="AT13" s="260"/>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252"/>
      <c r="BW13" s="252"/>
      <c r="BX13" s="252"/>
      <c r="BY13" s="252"/>
      <c r="BZ13" s="252"/>
      <c r="CA13" s="252"/>
      <c r="CB13" s="252"/>
      <c r="CC13" s="252"/>
      <c r="CD13" s="252"/>
      <c r="CE13" s="252"/>
      <c r="CF13" s="252"/>
      <c r="CG13" s="252"/>
      <c r="CH13" s="252"/>
      <c r="CI13" s="252"/>
      <c r="CJ13" s="252"/>
      <c r="CK13" s="252"/>
      <c r="CL13" s="252"/>
      <c r="CM13" s="252"/>
      <c r="CN13" s="252"/>
      <c r="CO13" s="252"/>
      <c r="CP13" s="252"/>
      <c r="CQ13" s="252"/>
      <c r="CR13" s="252"/>
      <c r="CS13" s="252"/>
      <c r="CT13" s="252"/>
      <c r="CU13" s="252"/>
      <c r="CV13" s="252"/>
      <c r="CW13" s="252"/>
      <c r="CX13" s="252"/>
      <c r="CY13" s="252"/>
      <c r="CZ13" s="252"/>
      <c r="DA13" s="252"/>
      <c r="DB13" s="252"/>
      <c r="DC13" s="252"/>
      <c r="DD13" s="252"/>
      <c r="DE13" s="252"/>
      <c r="DF13" s="252"/>
      <c r="DG13" s="252"/>
    </row>
    <row r="14" spans="2:111" s="242" customFormat="1" ht="15" customHeight="1" x14ac:dyDescent="0.25">
      <c r="B14" s="249"/>
      <c r="C14" s="166"/>
      <c r="D14" s="460"/>
      <c r="E14" s="259" t="s">
        <v>1698</v>
      </c>
      <c r="F14" s="266"/>
      <c r="G14" s="266"/>
      <c r="H14" s="266"/>
      <c r="I14" s="266"/>
      <c r="J14" s="266"/>
      <c r="K14" s="460"/>
      <c r="L14" s="259" t="s">
        <v>1699</v>
      </c>
      <c r="M14" s="266"/>
      <c r="N14" s="166"/>
      <c r="O14" s="166"/>
      <c r="P14" s="267"/>
      <c r="Q14" s="133"/>
      <c r="R14" s="133"/>
      <c r="S14" s="460"/>
      <c r="T14" s="166" t="s">
        <v>1700</v>
      </c>
      <c r="U14" s="266"/>
      <c r="V14" s="266"/>
      <c r="W14" s="266"/>
      <c r="X14" s="133"/>
      <c r="Y14" s="133"/>
      <c r="Z14" s="460"/>
      <c r="AA14" s="166" t="s">
        <v>1701</v>
      </c>
      <c r="AB14" s="266"/>
      <c r="AC14" s="166"/>
      <c r="AD14" s="166"/>
      <c r="AE14" s="267"/>
      <c r="AF14" s="267"/>
      <c r="AG14" s="267"/>
      <c r="AH14" s="267"/>
      <c r="AI14" s="267"/>
      <c r="AJ14" s="254"/>
      <c r="AK14" s="251"/>
      <c r="AL14" s="252"/>
      <c r="AM14" s="252"/>
      <c r="AN14" s="252"/>
      <c r="AO14" s="252"/>
      <c r="AP14" s="260"/>
      <c r="AQ14" s="252"/>
      <c r="AR14" s="252"/>
      <c r="AS14" s="252"/>
      <c r="AT14" s="260"/>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252"/>
      <c r="DG14" s="252"/>
    </row>
    <row r="15" spans="2:111" s="242" customFormat="1" ht="15" customHeight="1" x14ac:dyDescent="0.25">
      <c r="B15" s="249"/>
      <c r="C15" s="166"/>
      <c r="D15" s="460"/>
      <c r="E15" s="166" t="s">
        <v>1702</v>
      </c>
      <c r="F15" s="267"/>
      <c r="G15" s="267"/>
      <c r="H15" s="266"/>
      <c r="I15" s="266"/>
      <c r="J15" s="266"/>
      <c r="K15" s="460"/>
      <c r="L15" s="166" t="s">
        <v>1703</v>
      </c>
      <c r="M15" s="267"/>
      <c r="N15" s="267"/>
      <c r="O15" s="267"/>
      <c r="P15" s="267"/>
      <c r="Q15" s="267"/>
      <c r="R15" s="775"/>
      <c r="S15" s="775"/>
      <c r="T15" s="775"/>
      <c r="U15" s="775"/>
      <c r="V15" s="775"/>
      <c r="W15" s="775"/>
      <c r="X15" s="775"/>
      <c r="Y15" s="775"/>
      <c r="Z15" s="775"/>
      <c r="AA15" s="775"/>
      <c r="AB15" s="775"/>
      <c r="AC15" s="775"/>
      <c r="AD15" s="775"/>
      <c r="AE15" s="775"/>
      <c r="AF15" s="775"/>
      <c r="AG15" s="775"/>
      <c r="AH15" s="775"/>
      <c r="AI15" s="775"/>
      <c r="AJ15" s="254"/>
      <c r="AK15" s="251"/>
      <c r="AL15" s="252"/>
      <c r="AM15" s="252"/>
      <c r="AN15" s="252"/>
      <c r="AO15" s="252"/>
      <c r="AP15" s="260"/>
      <c r="AQ15" s="252"/>
      <c r="AR15" s="252"/>
      <c r="AS15" s="252"/>
      <c r="AT15" s="260"/>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row>
    <row r="16" spans="2:111" s="242" customFormat="1" ht="8.1" customHeight="1" x14ac:dyDescent="0.25">
      <c r="B16" s="249"/>
      <c r="C16" s="166"/>
      <c r="D16" s="166"/>
      <c r="E16" s="166"/>
      <c r="F16" s="166"/>
      <c r="G16" s="166"/>
      <c r="H16" s="166"/>
      <c r="I16" s="264"/>
      <c r="J16" s="264"/>
      <c r="K16" s="264"/>
      <c r="L16" s="264"/>
      <c r="M16" s="264"/>
      <c r="N16" s="264"/>
      <c r="O16" s="264"/>
      <c r="P16" s="264"/>
      <c r="Q16" s="264"/>
      <c r="R16" s="264"/>
      <c r="S16" s="264"/>
      <c r="T16" s="264"/>
      <c r="U16" s="259"/>
      <c r="V16" s="259"/>
      <c r="W16" s="259"/>
      <c r="X16" s="259"/>
      <c r="Y16" s="259"/>
      <c r="Z16" s="259"/>
      <c r="AA16" s="259"/>
      <c r="AB16" s="259"/>
      <c r="AC16" s="259"/>
      <c r="AD16" s="259"/>
      <c r="AE16" s="259"/>
      <c r="AF16" s="259"/>
      <c r="AG16" s="259"/>
      <c r="AH16" s="259"/>
      <c r="AI16" s="259"/>
      <c r="AJ16" s="257"/>
      <c r="AK16" s="251"/>
      <c r="AL16" s="252"/>
      <c r="AM16" s="252"/>
      <c r="AN16" s="252"/>
      <c r="AO16" s="252"/>
      <c r="AP16" s="260"/>
      <c r="AQ16" s="252"/>
      <c r="AR16" s="252"/>
      <c r="AS16" s="252"/>
      <c r="AT16" s="260"/>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row>
    <row r="17" spans="2:111" s="242" customFormat="1" ht="15" customHeight="1" x14ac:dyDescent="0.25">
      <c r="B17" s="249"/>
      <c r="C17" s="719" t="s">
        <v>1196</v>
      </c>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1"/>
      <c r="AJ17" s="250"/>
      <c r="AK17" s="251"/>
      <c r="AL17" s="252"/>
      <c r="AM17" s="253"/>
      <c r="AN17" s="253"/>
      <c r="AO17" s="253"/>
      <c r="AP17" s="253"/>
      <c r="AQ17" s="253"/>
      <c r="AR17" s="253"/>
      <c r="AS17" s="253"/>
      <c r="AT17" s="253"/>
      <c r="AU17" s="253"/>
      <c r="AV17" s="253"/>
      <c r="AW17" s="253"/>
      <c r="AX17" s="253"/>
      <c r="AY17" s="253"/>
      <c r="AZ17" s="253"/>
      <c r="BA17" s="253"/>
      <c r="BB17" s="253"/>
      <c r="BC17" s="253"/>
      <c r="BD17" s="253"/>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c r="CW17" s="252"/>
      <c r="CX17" s="252"/>
      <c r="CY17" s="252"/>
      <c r="CZ17" s="252"/>
      <c r="DA17" s="252"/>
      <c r="DB17" s="252"/>
      <c r="DC17" s="252"/>
      <c r="DD17" s="252"/>
      <c r="DE17" s="252"/>
      <c r="DF17" s="252"/>
      <c r="DG17" s="252"/>
    </row>
    <row r="18" spans="2:111" s="242" customFormat="1" ht="15" customHeight="1" x14ac:dyDescent="0.25">
      <c r="B18" s="249"/>
      <c r="C18" s="166"/>
      <c r="D18" s="762" t="s">
        <v>309</v>
      </c>
      <c r="E18" s="762"/>
      <c r="F18" s="762"/>
      <c r="G18" s="762"/>
      <c r="H18" s="762"/>
      <c r="I18" s="762"/>
      <c r="J18" s="762"/>
      <c r="K18" s="762"/>
      <c r="L18" s="762"/>
      <c r="M18" s="762"/>
      <c r="N18" s="762"/>
      <c r="O18" s="762"/>
      <c r="P18" s="762"/>
      <c r="Q18" s="762"/>
      <c r="R18" s="762"/>
      <c r="S18" s="762"/>
      <c r="T18" s="762"/>
      <c r="U18" s="762"/>
      <c r="V18" s="763"/>
      <c r="W18" s="460"/>
      <c r="X18" s="259" t="s">
        <v>197</v>
      </c>
      <c r="Y18" s="259"/>
      <c r="Z18" s="460"/>
      <c r="AA18" s="259" t="s">
        <v>196</v>
      </c>
      <c r="AB18" s="259"/>
      <c r="AC18" s="259"/>
      <c r="AD18" s="259"/>
      <c r="AE18" s="259"/>
      <c r="AF18" s="259"/>
      <c r="AG18" s="259"/>
      <c r="AH18" s="259"/>
      <c r="AI18" s="259"/>
      <c r="AJ18" s="257"/>
      <c r="AK18" s="251"/>
      <c r="AL18" s="252"/>
      <c r="AM18" s="252"/>
      <c r="AN18" s="252"/>
      <c r="AO18" s="252"/>
      <c r="AP18" s="260"/>
      <c r="AQ18" s="252"/>
      <c r="AR18" s="252"/>
      <c r="AS18" s="252"/>
      <c r="AT18" s="260"/>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row>
    <row r="19" spans="2:111" s="242" customFormat="1" ht="15" customHeight="1" x14ac:dyDescent="0.25">
      <c r="B19" s="249"/>
      <c r="C19" s="133" t="s">
        <v>2132</v>
      </c>
      <c r="D19" s="133"/>
      <c r="E19" s="133"/>
      <c r="F19" s="133"/>
      <c r="G19" s="133"/>
      <c r="H19" s="133"/>
      <c r="I19" s="133"/>
      <c r="J19" s="133"/>
      <c r="K19" s="133"/>
      <c r="L19" s="133"/>
      <c r="M19" s="761" t="str">
        <f>IF($W$18="X",L7,"")</f>
        <v/>
      </c>
      <c r="N19" s="761"/>
      <c r="O19" s="761"/>
      <c r="P19" s="761"/>
      <c r="Q19" s="761"/>
      <c r="R19" s="761"/>
      <c r="S19" s="761"/>
      <c r="T19" s="761"/>
      <c r="U19" s="761"/>
      <c r="V19" s="761"/>
      <c r="W19" s="761"/>
      <c r="X19" s="761"/>
      <c r="Y19" s="761"/>
      <c r="Z19" s="761"/>
      <c r="AA19" s="761"/>
      <c r="AB19" s="761"/>
      <c r="AC19" s="761"/>
      <c r="AD19" s="761"/>
      <c r="AE19" s="761"/>
      <c r="AF19" s="761"/>
      <c r="AG19" s="761"/>
      <c r="AH19" s="761"/>
      <c r="AI19" s="761"/>
      <c r="AJ19" s="254"/>
      <c r="AK19" s="251"/>
      <c r="AL19" s="252"/>
      <c r="AM19" s="252"/>
      <c r="AN19" s="252"/>
      <c r="AO19" s="252"/>
      <c r="AP19" s="260"/>
      <c r="AQ19" s="252"/>
      <c r="AR19" s="252"/>
      <c r="AS19" s="252"/>
      <c r="AT19" s="260"/>
      <c r="AU19" s="252"/>
      <c r="AV19" s="252"/>
      <c r="AW19" s="252"/>
      <c r="AX19" s="252"/>
      <c r="AY19" s="252"/>
      <c r="AZ19" s="252"/>
      <c r="BA19" s="252"/>
      <c r="BB19" s="252"/>
      <c r="BC19" s="252"/>
      <c r="BD19" s="252"/>
      <c r="BE19" s="252"/>
      <c r="BF19" s="252"/>
      <c r="BG19" s="252"/>
      <c r="BH19" s="252"/>
      <c r="BI19" s="252"/>
      <c r="BJ19" s="252"/>
      <c r="BK19" s="252"/>
      <c r="BL19" s="252"/>
      <c r="BM19" s="252"/>
      <c r="BN19" s="252"/>
      <c r="BO19" s="252"/>
      <c r="BP19" s="260"/>
      <c r="BQ19" s="252"/>
      <c r="BU19" s="252"/>
      <c r="BV19" s="252"/>
      <c r="BW19" s="252"/>
      <c r="BX19" s="252"/>
      <c r="BY19" s="252"/>
      <c r="BZ19" s="252"/>
      <c r="CA19" s="252"/>
      <c r="CB19" s="252"/>
      <c r="CC19" s="252"/>
      <c r="CD19" s="252"/>
      <c r="CE19" s="252"/>
      <c r="CF19" s="252"/>
      <c r="CG19" s="252"/>
      <c r="CH19" s="252"/>
      <c r="CI19" s="252"/>
      <c r="CJ19" s="252"/>
      <c r="CK19" s="252"/>
      <c r="CL19" s="252"/>
      <c r="CM19" s="252"/>
      <c r="CN19" s="252"/>
      <c r="CO19" s="252"/>
      <c r="CP19" s="252"/>
      <c r="CQ19" s="252"/>
      <c r="CR19" s="252"/>
      <c r="CS19" s="252"/>
      <c r="CT19" s="252"/>
      <c r="CU19" s="252"/>
      <c r="CV19" s="252"/>
      <c r="CW19" s="252"/>
      <c r="CX19" s="252"/>
      <c r="CY19" s="252"/>
      <c r="CZ19" s="252"/>
      <c r="DA19" s="252"/>
      <c r="DB19" s="252"/>
      <c r="DC19" s="252"/>
      <c r="DD19" s="252"/>
      <c r="DE19" s="252"/>
      <c r="DF19" s="252"/>
      <c r="DG19" s="252"/>
    </row>
    <row r="20" spans="2:111" s="242" customFormat="1" ht="15" customHeight="1" x14ac:dyDescent="0.25">
      <c r="B20" s="249"/>
      <c r="C20" s="166" t="s">
        <v>1754</v>
      </c>
      <c r="D20" s="166"/>
      <c r="E20" s="166"/>
      <c r="F20" s="166"/>
      <c r="G20" s="759" t="str">
        <f>IF($W$18="X",G8,"")</f>
        <v/>
      </c>
      <c r="H20" s="759"/>
      <c r="I20" s="759"/>
      <c r="J20" s="759"/>
      <c r="K20" s="759"/>
      <c r="L20" s="759"/>
      <c r="M20" s="759"/>
      <c r="N20" s="759"/>
      <c r="O20" s="759"/>
      <c r="P20" s="759"/>
      <c r="Q20" s="759"/>
      <c r="R20" s="759"/>
      <c r="S20" s="759"/>
      <c r="T20" s="759"/>
      <c r="U20" s="759"/>
      <c r="V20" s="759"/>
      <c r="W20" s="759"/>
      <c r="X20" s="759"/>
      <c r="Y20" s="759"/>
      <c r="Z20" s="759"/>
      <c r="AA20" s="759"/>
      <c r="AB20" s="759"/>
      <c r="AC20" s="759"/>
      <c r="AD20" s="759"/>
      <c r="AE20" s="759"/>
      <c r="AF20" s="759"/>
      <c r="AG20" s="759"/>
      <c r="AH20" s="759"/>
      <c r="AI20" s="759"/>
      <c r="AJ20" s="257"/>
      <c r="AK20" s="251"/>
      <c r="AL20" s="252"/>
      <c r="AM20" s="252"/>
      <c r="AN20" s="252"/>
      <c r="AO20" s="252"/>
      <c r="AP20" s="260"/>
      <c r="AQ20" s="252"/>
      <c r="AR20" s="252"/>
      <c r="AS20" s="252"/>
      <c r="AT20" s="260"/>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2"/>
      <c r="CZ20" s="252"/>
      <c r="DA20" s="252"/>
      <c r="DB20" s="252"/>
      <c r="DC20" s="252"/>
      <c r="DD20" s="252"/>
      <c r="DE20" s="252"/>
      <c r="DF20" s="252"/>
      <c r="DG20" s="252"/>
    </row>
    <row r="21" spans="2:111" s="242" customFormat="1" ht="15" customHeight="1" x14ac:dyDescent="0.25">
      <c r="B21" s="249"/>
      <c r="C21" s="650" t="s">
        <v>1934</v>
      </c>
      <c r="D21" s="650"/>
      <c r="E21" s="650"/>
      <c r="F21" s="650"/>
      <c r="G21" s="650"/>
      <c r="H21" s="650"/>
      <c r="I21" s="650"/>
      <c r="J21" s="760" t="str">
        <f>IF($W$18="X","Informar","")</f>
        <v/>
      </c>
      <c r="K21" s="760"/>
      <c r="L21" s="760"/>
      <c r="M21" s="760"/>
      <c r="N21" s="760"/>
      <c r="O21" s="760"/>
      <c r="P21" s="760"/>
      <c r="Q21" s="760"/>
      <c r="R21" s="760"/>
      <c r="S21" s="760"/>
      <c r="T21" s="760"/>
      <c r="U21" s="760"/>
      <c r="V21" s="760"/>
      <c r="W21" s="760"/>
      <c r="X21" s="760"/>
      <c r="Y21" s="760"/>
      <c r="Z21" s="760"/>
      <c r="AA21" s="760"/>
      <c r="AB21" s="760"/>
      <c r="AC21" s="760"/>
      <c r="AD21" s="760"/>
      <c r="AE21" s="760"/>
      <c r="AF21" s="760"/>
      <c r="AG21" s="760"/>
      <c r="AH21" s="760"/>
      <c r="AI21" s="760"/>
      <c r="AJ21" s="268"/>
      <c r="AK21" s="251"/>
      <c r="AL21" s="252"/>
      <c r="AM21" s="252"/>
      <c r="AN21" s="252"/>
      <c r="AO21" s="252"/>
      <c r="AP21" s="260"/>
      <c r="AQ21" s="252"/>
      <c r="AR21" s="252"/>
      <c r="AS21" s="252"/>
      <c r="AT21" s="260"/>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2"/>
      <c r="CR21" s="252"/>
      <c r="CS21" s="252"/>
      <c r="CT21" s="252"/>
      <c r="CU21" s="252"/>
      <c r="CV21" s="252"/>
      <c r="CW21" s="252"/>
      <c r="CX21" s="252"/>
      <c r="CY21" s="252"/>
      <c r="CZ21" s="252"/>
      <c r="DA21" s="252"/>
      <c r="DB21" s="252"/>
      <c r="DC21" s="252"/>
      <c r="DD21" s="252"/>
      <c r="DE21" s="252"/>
      <c r="DF21" s="252"/>
      <c r="DG21" s="252"/>
    </row>
    <row r="22" spans="2:111" s="242" customFormat="1" ht="15" customHeight="1" x14ac:dyDescent="0.25">
      <c r="B22" s="249"/>
      <c r="C22" s="166" t="s">
        <v>1936</v>
      </c>
      <c r="D22" s="166"/>
      <c r="E22" s="166"/>
      <c r="F22" s="166"/>
      <c r="G22" s="761" t="str">
        <f>IF($W$18="X",G9,"")</f>
        <v/>
      </c>
      <c r="H22" s="761"/>
      <c r="I22" s="761"/>
      <c r="J22" s="760"/>
      <c r="K22" s="760"/>
      <c r="L22" s="760"/>
      <c r="M22" s="760"/>
      <c r="N22" s="760"/>
      <c r="O22" s="760"/>
      <c r="P22" s="760"/>
      <c r="Q22" s="760"/>
      <c r="R22" s="760"/>
      <c r="S22" s="760"/>
      <c r="T22" s="760"/>
      <c r="U22" s="760"/>
      <c r="V22" s="760"/>
      <c r="W22" s="760"/>
      <c r="X22" s="760"/>
      <c r="Y22" s="760"/>
      <c r="Z22" s="760"/>
      <c r="AA22" s="760"/>
      <c r="AB22" s="760"/>
      <c r="AC22" s="259" t="s">
        <v>2051</v>
      </c>
      <c r="AD22" s="326"/>
      <c r="AE22" s="760" t="str">
        <f>IF($W$18="x",AE9,"")</f>
        <v/>
      </c>
      <c r="AF22" s="760"/>
      <c r="AG22" s="760"/>
      <c r="AH22" s="760"/>
      <c r="AI22" s="760"/>
      <c r="AJ22" s="254"/>
      <c r="AK22" s="251"/>
      <c r="AL22" s="252"/>
      <c r="AM22" s="252"/>
      <c r="AN22" s="252"/>
      <c r="AO22" s="252"/>
      <c r="AP22" s="260"/>
      <c r="AQ22" s="252"/>
      <c r="AR22" s="252"/>
      <c r="AS22" s="252"/>
      <c r="AT22" s="260"/>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c r="CW22" s="252"/>
      <c r="CX22" s="252"/>
      <c r="CY22" s="252"/>
      <c r="CZ22" s="252"/>
      <c r="DA22" s="252"/>
      <c r="DB22" s="252"/>
      <c r="DC22" s="252"/>
      <c r="DD22" s="252"/>
      <c r="DE22" s="252"/>
      <c r="DF22" s="252"/>
      <c r="DG22" s="252"/>
    </row>
    <row r="23" spans="2:111" s="242" customFormat="1" ht="15" customHeight="1" x14ac:dyDescent="0.25">
      <c r="B23" s="249"/>
      <c r="C23" s="166" t="s">
        <v>2052</v>
      </c>
      <c r="D23" s="166"/>
      <c r="E23" s="166"/>
      <c r="F23" s="166"/>
      <c r="G23" s="319"/>
      <c r="H23" s="760" t="str">
        <f>IF($W$18="X",H10,"")</f>
        <v/>
      </c>
      <c r="I23" s="760"/>
      <c r="J23" s="760"/>
      <c r="K23" s="760"/>
      <c r="L23" s="760"/>
      <c r="M23" s="760"/>
      <c r="N23" s="760"/>
      <c r="O23" s="760"/>
      <c r="P23" s="760"/>
      <c r="Q23" s="760"/>
      <c r="R23" s="760"/>
      <c r="S23" s="760"/>
      <c r="T23" s="166"/>
      <c r="U23" s="259"/>
      <c r="V23" s="261" t="s">
        <v>2053</v>
      </c>
      <c r="W23" s="761" t="str">
        <f>IF($W$18="x",W10,"")</f>
        <v/>
      </c>
      <c r="X23" s="761"/>
      <c r="Y23" s="761"/>
      <c r="Z23" s="761"/>
      <c r="AA23" s="761"/>
      <c r="AB23" s="761"/>
      <c r="AC23" s="761"/>
      <c r="AD23" s="761"/>
      <c r="AE23" s="761"/>
      <c r="AF23" s="761"/>
      <c r="AG23" s="761"/>
      <c r="AH23" s="761"/>
      <c r="AI23" s="761"/>
      <c r="AJ23" s="254"/>
      <c r="AK23" s="251"/>
      <c r="AL23" s="252"/>
      <c r="AM23" s="252"/>
      <c r="AN23" s="252"/>
      <c r="AO23" s="252"/>
      <c r="AP23" s="260"/>
      <c r="AQ23" s="252"/>
      <c r="AR23" s="252"/>
      <c r="AS23" s="252"/>
      <c r="AT23" s="260"/>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row>
    <row r="24" spans="2:111" s="242" customFormat="1" ht="15" customHeight="1" x14ac:dyDescent="0.25">
      <c r="B24" s="249"/>
      <c r="C24" s="166" t="s">
        <v>2054</v>
      </c>
      <c r="D24" s="166"/>
      <c r="E24" s="166"/>
      <c r="F24" s="166"/>
      <c r="G24" s="319"/>
      <c r="H24" s="802" t="str">
        <f>IF($W$18="X",H11,"")</f>
        <v/>
      </c>
      <c r="I24" s="802"/>
      <c r="J24" s="322"/>
      <c r="K24" s="322"/>
      <c r="L24" s="263" t="s">
        <v>2055</v>
      </c>
      <c r="M24" s="803" t="str">
        <f>IF($W$18="X",M11,"")</f>
        <v/>
      </c>
      <c r="N24" s="803"/>
      <c r="O24" s="803"/>
      <c r="P24" s="803"/>
      <c r="Q24" s="321"/>
      <c r="R24" s="264"/>
      <c r="S24" s="166"/>
      <c r="T24" s="166"/>
      <c r="U24" s="261" t="s">
        <v>2056</v>
      </c>
      <c r="V24" s="761" t="str">
        <f>IF($W$18="x",V11,"")</f>
        <v/>
      </c>
      <c r="W24" s="761"/>
      <c r="X24" s="761"/>
      <c r="Y24" s="761"/>
      <c r="Z24" s="761"/>
      <c r="AA24" s="761"/>
      <c r="AB24" s="761"/>
      <c r="AC24" s="761"/>
      <c r="AD24" s="259" t="s">
        <v>2057</v>
      </c>
      <c r="AE24" s="326"/>
      <c r="AF24" s="326"/>
      <c r="AG24" s="760" t="str">
        <f>IF($W$18="x",AG11,"")</f>
        <v/>
      </c>
      <c r="AH24" s="760"/>
      <c r="AI24" s="760"/>
      <c r="AJ24" s="257"/>
      <c r="AK24" s="251"/>
      <c r="AL24" s="252"/>
      <c r="AM24" s="252"/>
      <c r="AN24" s="252"/>
      <c r="AO24" s="252"/>
      <c r="AP24" s="260"/>
      <c r="AQ24" s="252"/>
      <c r="AR24" s="252"/>
      <c r="AS24" s="252"/>
      <c r="AT24" s="260"/>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row>
    <row r="25" spans="2:111" s="242" customFormat="1" ht="15" customHeight="1" x14ac:dyDescent="0.25">
      <c r="B25" s="249"/>
      <c r="C25" s="166" t="s">
        <v>2058</v>
      </c>
      <c r="D25" s="166"/>
      <c r="E25" s="166"/>
      <c r="F25" s="133"/>
      <c r="G25" s="761" t="str">
        <f>IF($W$18="X",G12,"")</f>
        <v/>
      </c>
      <c r="H25" s="761"/>
      <c r="I25" s="761"/>
      <c r="J25" s="761"/>
      <c r="K25" s="761"/>
      <c r="L25" s="761"/>
      <c r="M25" s="761"/>
      <c r="N25" s="166" t="s">
        <v>2059</v>
      </c>
      <c r="O25" s="166"/>
      <c r="P25" s="265"/>
      <c r="Q25" s="320"/>
      <c r="R25" s="781" t="str">
        <f>IF($W$18="X",R12,"")</f>
        <v/>
      </c>
      <c r="S25" s="781"/>
      <c r="T25" s="781"/>
      <c r="U25" s="781"/>
      <c r="V25" s="781"/>
      <c r="W25" s="781"/>
      <c r="X25" s="781"/>
      <c r="Y25" s="781"/>
      <c r="Z25" s="781"/>
      <c r="AA25" s="781"/>
      <c r="AB25" s="781"/>
      <c r="AC25" s="781"/>
      <c r="AD25" s="781"/>
      <c r="AE25" s="781"/>
      <c r="AF25" s="781"/>
      <c r="AG25" s="781"/>
      <c r="AH25" s="781"/>
      <c r="AI25" s="781"/>
      <c r="AJ25" s="254"/>
      <c r="AK25" s="251"/>
      <c r="AL25" s="252"/>
      <c r="AM25" s="252"/>
      <c r="AN25" s="252"/>
      <c r="AO25" s="252"/>
      <c r="AP25" s="260"/>
      <c r="AQ25" s="252"/>
      <c r="AR25" s="252"/>
      <c r="AS25" s="252"/>
      <c r="AT25" s="260"/>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c r="CW25" s="252"/>
      <c r="CX25" s="252"/>
      <c r="CY25" s="252"/>
      <c r="CZ25" s="252"/>
      <c r="DA25" s="252"/>
      <c r="DB25" s="252"/>
      <c r="DC25" s="252"/>
      <c r="DD25" s="252"/>
      <c r="DE25" s="252"/>
      <c r="DF25" s="252"/>
      <c r="DG25" s="252"/>
    </row>
    <row r="26" spans="2:111" s="242" customFormat="1" ht="15" customHeight="1" x14ac:dyDescent="0.25">
      <c r="B26" s="249"/>
      <c r="C26" s="650" t="s">
        <v>2060</v>
      </c>
      <c r="D26" s="650"/>
      <c r="E26" s="650"/>
      <c r="F26" s="650"/>
      <c r="G26" s="650"/>
      <c r="H26" s="650"/>
      <c r="I26" s="650"/>
      <c r="J26" s="761"/>
      <c r="K26" s="761"/>
      <c r="L26" s="761"/>
      <c r="M26" s="761"/>
      <c r="N26" s="761"/>
      <c r="O26" s="761"/>
      <c r="P26" s="761"/>
      <c r="Q26" s="761"/>
      <c r="R26" s="761"/>
      <c r="S26" s="761"/>
      <c r="T26" s="761"/>
      <c r="U26" s="761"/>
      <c r="V26" s="761"/>
      <c r="W26" s="761"/>
      <c r="X26" s="761"/>
      <c r="Y26" s="761"/>
      <c r="Z26" s="761"/>
      <c r="AA26" s="761"/>
      <c r="AB26" s="761"/>
      <c r="AC26" s="761"/>
      <c r="AD26" s="761"/>
      <c r="AE26" s="761"/>
      <c r="AF26" s="761"/>
      <c r="AG26" s="761"/>
      <c r="AH26" s="761"/>
      <c r="AI26" s="761"/>
      <c r="AJ26" s="254"/>
      <c r="AK26" s="251"/>
      <c r="AL26" s="252"/>
      <c r="AM26" s="252"/>
      <c r="AN26" s="252"/>
      <c r="AO26" s="252"/>
      <c r="AP26" s="260"/>
      <c r="AQ26" s="252"/>
      <c r="AR26" s="252"/>
      <c r="AS26" s="252"/>
      <c r="AT26" s="260"/>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row>
    <row r="27" spans="2:111" s="242" customFormat="1" ht="5.0999999999999996" customHeight="1" x14ac:dyDescent="0.25">
      <c r="B27" s="249"/>
      <c r="C27" s="166"/>
      <c r="D27" s="166"/>
      <c r="E27" s="166"/>
      <c r="F27" s="166"/>
      <c r="G27" s="166"/>
      <c r="H27" s="166"/>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54"/>
      <c r="AK27" s="251"/>
      <c r="AL27" s="252"/>
      <c r="AM27" s="252"/>
      <c r="AN27" s="252"/>
      <c r="AO27" s="252"/>
      <c r="AP27" s="260"/>
      <c r="AQ27" s="252"/>
      <c r="AR27" s="252"/>
      <c r="AS27" s="252"/>
      <c r="AT27" s="260"/>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2"/>
      <c r="CR27" s="252"/>
      <c r="CS27" s="252"/>
      <c r="CT27" s="252"/>
      <c r="CU27" s="252"/>
      <c r="CV27" s="252"/>
      <c r="CW27" s="252"/>
      <c r="CX27" s="252"/>
      <c r="CY27" s="252"/>
      <c r="CZ27" s="252"/>
      <c r="DA27" s="252"/>
      <c r="DB27" s="252"/>
      <c r="DC27" s="252"/>
      <c r="DD27" s="252"/>
      <c r="DE27" s="252"/>
      <c r="DF27" s="252"/>
      <c r="DG27" s="252"/>
    </row>
    <row r="28" spans="2:111" s="242" customFormat="1" ht="15" customHeight="1" x14ac:dyDescent="0.25">
      <c r="B28" s="249"/>
      <c r="C28" s="166" t="s">
        <v>2061</v>
      </c>
      <c r="D28" s="166"/>
      <c r="E28" s="166"/>
      <c r="F28" s="166"/>
      <c r="G28" s="166"/>
      <c r="H28" s="166"/>
      <c r="I28" s="269"/>
      <c r="J28" s="269"/>
      <c r="K28" s="269"/>
      <c r="L28" s="269"/>
      <c r="M28" s="269"/>
      <c r="N28" s="269"/>
      <c r="O28" s="269"/>
      <c r="P28" s="269"/>
      <c r="Q28" s="269"/>
      <c r="R28" s="269"/>
      <c r="S28" s="133"/>
      <c r="T28" s="133"/>
      <c r="U28" s="133"/>
      <c r="V28" s="133"/>
      <c r="W28" s="460"/>
      <c r="X28" s="259" t="s">
        <v>197</v>
      </c>
      <c r="Y28" s="259"/>
      <c r="Z28" s="460"/>
      <c r="AA28" s="259" t="s">
        <v>196</v>
      </c>
      <c r="AB28" s="133"/>
      <c r="AC28" s="269"/>
      <c r="AD28" s="269"/>
      <c r="AE28" s="269"/>
      <c r="AF28" s="269"/>
      <c r="AG28" s="269"/>
      <c r="AH28" s="269"/>
      <c r="AI28" s="269"/>
      <c r="AJ28" s="254"/>
      <c r="AK28" s="251"/>
      <c r="AL28" s="252"/>
      <c r="AM28" s="252"/>
      <c r="AN28" s="252"/>
      <c r="AO28" s="252"/>
      <c r="AP28" s="260"/>
      <c r="AQ28" s="252"/>
      <c r="AR28" s="252"/>
      <c r="AS28" s="252"/>
      <c r="AT28" s="260"/>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row>
    <row r="29" spans="2:111" s="242" customFormat="1" ht="15" customHeight="1" x14ac:dyDescent="0.25">
      <c r="B29" s="249"/>
      <c r="C29" s="166" t="s">
        <v>2062</v>
      </c>
      <c r="D29" s="166"/>
      <c r="E29" s="166"/>
      <c r="F29" s="166"/>
      <c r="G29" s="166"/>
      <c r="H29" s="166"/>
      <c r="I29" s="269"/>
      <c r="J29" s="269"/>
      <c r="K29" s="269"/>
      <c r="L29" s="269"/>
      <c r="M29" s="269"/>
      <c r="N29" s="269"/>
      <c r="O29" s="269"/>
      <c r="P29" s="269"/>
      <c r="Q29" s="269"/>
      <c r="R29" s="269"/>
      <c r="S29" s="133"/>
      <c r="T29" s="133"/>
      <c r="U29" s="133"/>
      <c r="V29" s="133"/>
      <c r="W29" s="460"/>
      <c r="X29" s="259" t="s">
        <v>197</v>
      </c>
      <c r="Y29" s="259"/>
      <c r="Z29" s="460"/>
      <c r="AA29" s="259" t="s">
        <v>196</v>
      </c>
      <c r="AB29" s="269"/>
      <c r="AC29" s="269"/>
      <c r="AD29" s="269"/>
      <c r="AE29" s="269"/>
      <c r="AF29" s="269"/>
      <c r="AG29" s="269"/>
      <c r="AH29" s="269"/>
      <c r="AI29" s="269"/>
      <c r="AJ29" s="254"/>
      <c r="AK29" s="251"/>
      <c r="AL29" s="252"/>
      <c r="AM29" s="252"/>
      <c r="AN29" s="252"/>
      <c r="AO29" s="252"/>
      <c r="AP29" s="260"/>
      <c r="AQ29" s="252"/>
      <c r="AR29" s="252"/>
      <c r="AS29" s="252"/>
      <c r="AT29" s="260"/>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row>
    <row r="30" spans="2:111" s="242" customFormat="1" ht="15" customHeight="1" x14ac:dyDescent="0.25">
      <c r="B30" s="249"/>
      <c r="C30" s="166" t="s">
        <v>2063</v>
      </c>
      <c r="D30" s="166"/>
      <c r="E30" s="166"/>
      <c r="F30" s="166"/>
      <c r="G30" s="166"/>
      <c r="H30" s="166"/>
      <c r="I30" s="269"/>
      <c r="J30" s="269"/>
      <c r="K30" s="269"/>
      <c r="L30" s="269"/>
      <c r="M30" s="269"/>
      <c r="N30" s="269"/>
      <c r="O30" s="269"/>
      <c r="P30" s="269"/>
      <c r="Q30" s="269"/>
      <c r="R30" s="269"/>
      <c r="S30" s="269"/>
      <c r="T30" s="269"/>
      <c r="U30" s="269"/>
      <c r="V30" s="133"/>
      <c r="W30" s="460"/>
      <c r="X30" s="259" t="s">
        <v>197</v>
      </c>
      <c r="Y30" s="259"/>
      <c r="Z30" s="460"/>
      <c r="AA30" s="259" t="s">
        <v>196</v>
      </c>
      <c r="AB30" s="269"/>
      <c r="AC30" s="269"/>
      <c r="AD30" s="269"/>
      <c r="AE30" s="269"/>
      <c r="AF30" s="269"/>
      <c r="AG30" s="269"/>
      <c r="AH30" s="269"/>
      <c r="AI30" s="269"/>
      <c r="AJ30" s="254"/>
      <c r="AK30" s="251"/>
      <c r="AL30" s="252"/>
      <c r="AM30" s="252"/>
      <c r="AN30" s="252"/>
      <c r="AO30" s="252"/>
      <c r="AP30" s="260"/>
      <c r="AQ30" s="252"/>
      <c r="AR30" s="252"/>
      <c r="AS30" s="252"/>
      <c r="AT30" s="260"/>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c r="CD30" s="252"/>
      <c r="CE30" s="252"/>
      <c r="CF30" s="252"/>
      <c r="CG30" s="252"/>
      <c r="CH30" s="252"/>
      <c r="CI30" s="252"/>
      <c r="CJ30" s="252"/>
      <c r="CK30" s="252"/>
      <c r="CL30" s="252"/>
      <c r="CM30" s="252"/>
      <c r="CN30" s="252"/>
      <c r="CO30" s="252"/>
      <c r="CP30" s="252"/>
      <c r="CQ30" s="252"/>
      <c r="CR30" s="252"/>
      <c r="CS30" s="252"/>
      <c r="CT30" s="252"/>
      <c r="CU30" s="252"/>
      <c r="CV30" s="252"/>
      <c r="CW30" s="252"/>
      <c r="CX30" s="252"/>
      <c r="CY30" s="252"/>
      <c r="CZ30" s="252"/>
      <c r="DA30" s="252"/>
      <c r="DB30" s="252"/>
      <c r="DC30" s="252"/>
      <c r="DD30" s="252"/>
      <c r="DE30" s="252"/>
      <c r="DF30" s="252"/>
      <c r="DG30" s="252"/>
    </row>
    <row r="31" spans="2:111" s="242" customFormat="1" ht="15" customHeight="1" x14ac:dyDescent="0.25">
      <c r="B31" s="249"/>
      <c r="C31" s="166" t="s">
        <v>2064</v>
      </c>
      <c r="D31" s="166"/>
      <c r="E31" s="166"/>
      <c r="F31" s="166"/>
      <c r="G31" s="166"/>
      <c r="H31" s="166"/>
      <c r="I31" s="269"/>
      <c r="J31" s="269"/>
      <c r="K31" s="269"/>
      <c r="L31" s="269"/>
      <c r="M31" s="269"/>
      <c r="N31" s="269"/>
      <c r="O31" s="269"/>
      <c r="P31" s="269"/>
      <c r="Q31" s="269"/>
      <c r="R31" s="269"/>
      <c r="S31" s="269"/>
      <c r="T31" s="269"/>
      <c r="U31" s="269"/>
      <c r="V31" s="133"/>
      <c r="W31" s="460"/>
      <c r="X31" s="259" t="s">
        <v>197</v>
      </c>
      <c r="Y31" s="259"/>
      <c r="Z31" s="460"/>
      <c r="AA31" s="259" t="s">
        <v>196</v>
      </c>
      <c r="AB31" s="269"/>
      <c r="AC31" s="269"/>
      <c r="AD31" s="269"/>
      <c r="AE31" s="269"/>
      <c r="AF31" s="269"/>
      <c r="AG31" s="269"/>
      <c r="AH31" s="269"/>
      <c r="AI31" s="269"/>
      <c r="AJ31" s="254"/>
      <c r="AK31" s="251"/>
      <c r="AL31" s="252"/>
      <c r="AM31" s="252"/>
      <c r="AN31" s="252"/>
      <c r="AO31" s="252"/>
      <c r="AP31" s="260"/>
      <c r="AQ31" s="252"/>
      <c r="AR31" s="252"/>
      <c r="AS31" s="252"/>
      <c r="AT31" s="260"/>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2"/>
      <c r="CC31" s="252"/>
      <c r="CD31" s="252"/>
      <c r="CE31" s="252"/>
      <c r="CF31" s="252"/>
      <c r="CG31" s="252"/>
      <c r="CH31" s="252"/>
      <c r="CI31" s="252"/>
      <c r="CJ31" s="252"/>
      <c r="CK31" s="252"/>
      <c r="CL31" s="252"/>
      <c r="CM31" s="252"/>
      <c r="CN31" s="252"/>
      <c r="CO31" s="252"/>
      <c r="CP31" s="252"/>
      <c r="CQ31" s="252"/>
      <c r="CR31" s="252"/>
      <c r="CS31" s="252"/>
      <c r="CT31" s="252"/>
      <c r="CU31" s="252"/>
      <c r="CV31" s="252"/>
      <c r="CW31" s="252"/>
      <c r="CX31" s="252"/>
      <c r="CY31" s="252"/>
      <c r="CZ31" s="252"/>
      <c r="DA31" s="252"/>
      <c r="DB31" s="252"/>
      <c r="DC31" s="252"/>
      <c r="DD31" s="252"/>
      <c r="DE31" s="252"/>
      <c r="DF31" s="252"/>
      <c r="DG31" s="252"/>
    </row>
    <row r="32" spans="2:111" s="242" customFormat="1" ht="5.0999999999999996" customHeight="1" x14ac:dyDescent="0.25">
      <c r="B32" s="249"/>
      <c r="C32" s="166"/>
      <c r="D32" s="166"/>
      <c r="E32" s="166"/>
      <c r="F32" s="166"/>
      <c r="G32" s="166"/>
      <c r="H32" s="166"/>
      <c r="I32" s="166"/>
      <c r="J32" s="166"/>
      <c r="K32" s="166"/>
      <c r="L32" s="166"/>
      <c r="M32" s="166"/>
      <c r="N32" s="166"/>
      <c r="O32" s="166"/>
      <c r="P32" s="166"/>
      <c r="Q32" s="166"/>
      <c r="R32" s="166"/>
      <c r="S32" s="166"/>
      <c r="T32" s="166"/>
      <c r="U32" s="259"/>
      <c r="V32" s="259"/>
      <c r="W32" s="259"/>
      <c r="X32" s="259"/>
      <c r="Y32" s="259"/>
      <c r="Z32" s="259"/>
      <c r="AA32" s="259"/>
      <c r="AB32" s="259"/>
      <c r="AC32" s="259"/>
      <c r="AD32" s="259"/>
      <c r="AE32" s="259"/>
      <c r="AF32" s="259"/>
      <c r="AG32" s="259"/>
      <c r="AH32" s="259"/>
      <c r="AI32" s="259"/>
      <c r="AJ32" s="257"/>
      <c r="AK32" s="251"/>
      <c r="AL32" s="252"/>
      <c r="AM32" s="252"/>
      <c r="AN32" s="252"/>
      <c r="AO32" s="252"/>
      <c r="AP32" s="260"/>
      <c r="AQ32" s="252"/>
      <c r="AR32" s="252"/>
      <c r="AS32" s="252"/>
      <c r="AT32" s="260"/>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c r="CD32" s="252"/>
      <c r="CE32" s="252"/>
      <c r="CF32" s="252"/>
      <c r="CG32" s="252"/>
      <c r="CH32" s="252"/>
      <c r="CI32" s="252"/>
      <c r="CJ32" s="252"/>
      <c r="CK32" s="252"/>
      <c r="CL32" s="252"/>
      <c r="CM32" s="252"/>
      <c r="CN32" s="252"/>
      <c r="CO32" s="252"/>
      <c r="CP32" s="252"/>
      <c r="CQ32" s="252"/>
      <c r="CR32" s="252"/>
      <c r="CS32" s="252"/>
      <c r="CT32" s="252"/>
      <c r="CU32" s="252"/>
      <c r="CV32" s="252"/>
      <c r="CW32" s="252"/>
      <c r="CX32" s="252"/>
      <c r="CY32" s="252"/>
      <c r="CZ32" s="252"/>
      <c r="DA32" s="252"/>
      <c r="DB32" s="252"/>
      <c r="DC32" s="252"/>
      <c r="DD32" s="252"/>
      <c r="DE32" s="252"/>
      <c r="DF32" s="252"/>
      <c r="DG32" s="252"/>
    </row>
    <row r="33" spans="2:111" s="242" customFormat="1" ht="15" customHeight="1" x14ac:dyDescent="0.25">
      <c r="B33" s="249"/>
      <c r="C33" s="719" t="s">
        <v>1755</v>
      </c>
      <c r="D33" s="720"/>
      <c r="E33" s="720"/>
      <c r="F33" s="720"/>
      <c r="G33" s="720"/>
      <c r="H33" s="720"/>
      <c r="I33" s="720"/>
      <c r="J33" s="720"/>
      <c r="K33" s="720"/>
      <c r="L33" s="720"/>
      <c r="M33" s="720"/>
      <c r="N33" s="720"/>
      <c r="O33" s="720"/>
      <c r="P33" s="720"/>
      <c r="Q33" s="720"/>
      <c r="R33" s="720"/>
      <c r="S33" s="720"/>
      <c r="T33" s="720"/>
      <c r="U33" s="720"/>
      <c r="V33" s="720"/>
      <c r="W33" s="720"/>
      <c r="X33" s="720"/>
      <c r="Y33" s="720"/>
      <c r="Z33" s="720"/>
      <c r="AA33" s="720"/>
      <c r="AB33" s="720"/>
      <c r="AC33" s="720"/>
      <c r="AD33" s="720"/>
      <c r="AE33" s="720"/>
      <c r="AF33" s="720"/>
      <c r="AG33" s="720"/>
      <c r="AH33" s="720"/>
      <c r="AI33" s="721"/>
      <c r="AJ33" s="250"/>
      <c r="AK33" s="251"/>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row>
    <row r="34" spans="2:111" s="242" customFormat="1" ht="15" customHeight="1" x14ac:dyDescent="0.25">
      <c r="B34" s="249"/>
      <c r="C34" s="166" t="s">
        <v>311</v>
      </c>
      <c r="D34" s="166"/>
      <c r="E34" s="166"/>
      <c r="F34" s="166"/>
      <c r="G34" s="263"/>
      <c r="H34" s="133"/>
      <c r="I34" s="460"/>
      <c r="J34" s="259" t="s">
        <v>312</v>
      </c>
      <c r="K34" s="138"/>
      <c r="L34" s="259"/>
      <c r="M34" s="259"/>
      <c r="N34" s="133"/>
      <c r="O34" s="270" t="s">
        <v>313</v>
      </c>
      <c r="P34" s="133"/>
      <c r="Q34" s="460"/>
      <c r="R34" s="259" t="s">
        <v>314</v>
      </c>
      <c r="S34" s="259"/>
      <c r="T34" s="259"/>
      <c r="U34" s="133"/>
      <c r="V34" s="133"/>
      <c r="W34" s="133"/>
      <c r="X34" s="460"/>
      <c r="Y34" s="259" t="s">
        <v>1156</v>
      </c>
      <c r="Z34" s="261"/>
      <c r="AA34" s="271"/>
      <c r="AB34" s="271"/>
      <c r="AC34" s="271"/>
      <c r="AD34" s="271"/>
      <c r="AE34" s="271"/>
      <c r="AF34" s="271"/>
      <c r="AG34" s="271"/>
      <c r="AH34" s="271"/>
      <c r="AI34" s="271"/>
      <c r="AJ34" s="272"/>
      <c r="AK34" s="251"/>
      <c r="AL34" s="252"/>
      <c r="AM34" s="252"/>
      <c r="AN34" s="252"/>
      <c r="AO34" s="252"/>
      <c r="AP34" s="260"/>
      <c r="AQ34" s="252"/>
      <c r="AR34" s="252"/>
      <c r="AS34" s="252"/>
      <c r="AT34" s="260"/>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row>
    <row r="35" spans="2:111" s="242" customFormat="1" ht="15" customHeight="1" x14ac:dyDescent="0.25">
      <c r="B35" s="249"/>
      <c r="C35" s="166" t="s">
        <v>1935</v>
      </c>
      <c r="D35" s="166"/>
      <c r="E35" s="166"/>
      <c r="F35" s="166"/>
      <c r="G35" s="711"/>
      <c r="H35" s="711"/>
      <c r="I35" s="711"/>
      <c r="J35" s="711"/>
      <c r="K35" s="711"/>
      <c r="L35" s="711"/>
      <c r="M35" s="711"/>
      <c r="N35" s="711"/>
      <c r="O35" s="711"/>
      <c r="P35" s="711"/>
      <c r="Q35" s="711"/>
      <c r="R35" s="711"/>
      <c r="S35" s="711"/>
      <c r="T35" s="711"/>
      <c r="U35" s="711"/>
      <c r="V35" s="711"/>
      <c r="W35" s="711"/>
      <c r="X35" s="711"/>
      <c r="Y35" s="711"/>
      <c r="Z35" s="711"/>
      <c r="AA35" s="711"/>
      <c r="AB35" s="711"/>
      <c r="AC35" s="259" t="s">
        <v>303</v>
      </c>
      <c r="AD35" s="711"/>
      <c r="AE35" s="711"/>
      <c r="AF35" s="711"/>
      <c r="AG35" s="711"/>
      <c r="AH35" s="711"/>
      <c r="AI35" s="711"/>
      <c r="AJ35" s="254"/>
      <c r="AK35" s="251"/>
      <c r="AL35" s="252"/>
      <c r="AM35" s="252"/>
      <c r="AN35" s="252"/>
      <c r="AO35" s="252"/>
      <c r="AP35" s="260"/>
      <c r="AQ35" s="252"/>
      <c r="AR35" s="252"/>
      <c r="AS35" s="252"/>
      <c r="AT35" s="260"/>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row>
    <row r="36" spans="2:111" s="242" customFormat="1" ht="15" customHeight="1" x14ac:dyDescent="0.25">
      <c r="B36" s="249"/>
      <c r="C36" s="166" t="s">
        <v>1933</v>
      </c>
      <c r="D36" s="166"/>
      <c r="E36" s="166"/>
      <c r="F36" s="166"/>
      <c r="G36" s="799"/>
      <c r="H36" s="799"/>
      <c r="I36" s="799"/>
      <c r="J36" s="799"/>
      <c r="K36" s="799"/>
      <c r="L36" s="799"/>
      <c r="M36" s="799"/>
      <c r="N36" s="799"/>
      <c r="O36" s="799"/>
      <c r="P36" s="799"/>
      <c r="Q36" s="799"/>
      <c r="R36" s="799"/>
      <c r="S36" s="799"/>
      <c r="T36" s="166"/>
      <c r="U36" s="259"/>
      <c r="V36" s="261" t="s">
        <v>304</v>
      </c>
      <c r="W36" s="711"/>
      <c r="X36" s="711"/>
      <c r="Y36" s="711"/>
      <c r="Z36" s="711"/>
      <c r="AA36" s="711"/>
      <c r="AB36" s="711"/>
      <c r="AC36" s="711"/>
      <c r="AD36" s="711"/>
      <c r="AE36" s="711"/>
      <c r="AF36" s="711"/>
      <c r="AG36" s="711"/>
      <c r="AH36" s="711"/>
      <c r="AI36" s="711"/>
      <c r="AJ36" s="254"/>
      <c r="AK36" s="251"/>
      <c r="AL36" s="252"/>
      <c r="AM36" s="252"/>
      <c r="AN36" s="252"/>
      <c r="AO36" s="252"/>
      <c r="AP36" s="260"/>
      <c r="AQ36" s="252"/>
      <c r="AR36" s="252"/>
      <c r="AS36" s="252"/>
      <c r="AT36" s="260"/>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row>
    <row r="37" spans="2:111" s="242" customFormat="1" ht="15" customHeight="1" x14ac:dyDescent="0.25">
      <c r="B37" s="249"/>
      <c r="C37" s="166" t="s">
        <v>305</v>
      </c>
      <c r="D37" s="166"/>
      <c r="E37" s="166"/>
      <c r="F37" s="166"/>
      <c r="G37" s="711"/>
      <c r="H37" s="711"/>
      <c r="I37" s="711"/>
      <c r="J37" s="711"/>
      <c r="K37" s="262"/>
      <c r="L37" s="263" t="s">
        <v>306</v>
      </c>
      <c r="M37" s="804"/>
      <c r="N37" s="804"/>
      <c r="O37" s="804"/>
      <c r="P37" s="804"/>
      <c r="Q37" s="804"/>
      <c r="R37" s="264"/>
      <c r="S37" s="166"/>
      <c r="T37" s="166"/>
      <c r="U37" s="261" t="s">
        <v>1757</v>
      </c>
      <c r="V37" s="711"/>
      <c r="W37" s="711"/>
      <c r="X37" s="711"/>
      <c r="Y37" s="711"/>
      <c r="Z37" s="711"/>
      <c r="AA37" s="711"/>
      <c r="AB37" s="711"/>
      <c r="AC37" s="711"/>
      <c r="AD37" s="259" t="s">
        <v>308</v>
      </c>
      <c r="AE37" s="764"/>
      <c r="AF37" s="764"/>
      <c r="AG37" s="764"/>
      <c r="AH37" s="764"/>
      <c r="AI37" s="764"/>
      <c r="AJ37" s="257"/>
      <c r="AK37" s="251"/>
      <c r="AL37" s="252"/>
      <c r="AM37" s="252"/>
      <c r="AN37" s="252"/>
      <c r="AO37" s="252"/>
      <c r="AP37" s="260"/>
      <c r="AQ37" s="252"/>
      <c r="AR37" s="252"/>
      <c r="AS37" s="252"/>
      <c r="AT37" s="260"/>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row>
    <row r="38" spans="2:111" s="242" customFormat="1" ht="15" customHeight="1" x14ac:dyDescent="0.25">
      <c r="B38" s="249"/>
      <c r="C38" s="650" t="s">
        <v>1758</v>
      </c>
      <c r="D38" s="650"/>
      <c r="E38" s="650"/>
      <c r="F38" s="650"/>
      <c r="G38" s="711"/>
      <c r="H38" s="711"/>
      <c r="I38" s="711"/>
      <c r="J38" s="711"/>
      <c r="K38" s="711"/>
      <c r="L38" s="711"/>
      <c r="M38" s="711"/>
      <c r="N38" s="711"/>
      <c r="O38" s="766" t="s">
        <v>1759</v>
      </c>
      <c r="P38" s="766"/>
      <c r="Q38" s="766"/>
      <c r="R38" s="767"/>
      <c r="S38" s="767"/>
      <c r="T38" s="767"/>
      <c r="U38" s="767"/>
      <c r="V38" s="767"/>
      <c r="W38" s="767"/>
      <c r="X38" s="767"/>
      <c r="Y38" s="767"/>
      <c r="Z38" s="767"/>
      <c r="AA38" s="767"/>
      <c r="AB38" s="767"/>
      <c r="AC38" s="767"/>
      <c r="AD38" s="767"/>
      <c r="AE38" s="767"/>
      <c r="AF38" s="767"/>
      <c r="AG38" s="767"/>
      <c r="AH38" s="767"/>
      <c r="AI38" s="767"/>
      <c r="AJ38" s="254"/>
      <c r="AK38" s="251"/>
      <c r="AL38" s="252"/>
      <c r="AM38" s="252"/>
      <c r="AN38" s="252"/>
      <c r="AO38" s="252"/>
      <c r="AP38" s="260"/>
      <c r="AQ38" s="252"/>
      <c r="AR38" s="252"/>
      <c r="AS38" s="252"/>
      <c r="AT38" s="260"/>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row>
    <row r="39" spans="2:111" s="242" customFormat="1" ht="5.0999999999999996" customHeight="1" x14ac:dyDescent="0.25">
      <c r="B39" s="249"/>
      <c r="C39" s="133"/>
      <c r="D39" s="133"/>
      <c r="E39" s="133"/>
      <c r="F39" s="133"/>
      <c r="G39" s="133"/>
      <c r="H39" s="133"/>
      <c r="I39" s="133"/>
      <c r="J39" s="133"/>
      <c r="K39" s="266"/>
      <c r="L39" s="266"/>
      <c r="M39" s="266"/>
      <c r="N39" s="133"/>
      <c r="O39" s="263"/>
      <c r="P39" s="266"/>
      <c r="Q39" s="266"/>
      <c r="R39" s="266"/>
      <c r="S39" s="266"/>
      <c r="T39" s="266"/>
      <c r="U39" s="138"/>
      <c r="V39" s="271"/>
      <c r="W39" s="271"/>
      <c r="X39" s="138"/>
      <c r="Y39" s="138"/>
      <c r="Z39" s="261"/>
      <c r="AA39" s="271"/>
      <c r="AB39" s="271"/>
      <c r="AC39" s="271"/>
      <c r="AD39" s="271"/>
      <c r="AE39" s="271"/>
      <c r="AF39" s="271"/>
      <c r="AG39" s="271"/>
      <c r="AH39" s="271"/>
      <c r="AI39" s="271"/>
      <c r="AJ39" s="272"/>
      <c r="AK39" s="251"/>
      <c r="AL39" s="252"/>
      <c r="AM39" s="252"/>
      <c r="AN39" s="252"/>
      <c r="AO39" s="252"/>
      <c r="AP39" s="260"/>
      <c r="AQ39" s="252"/>
      <c r="AR39" s="252"/>
      <c r="AS39" s="252"/>
      <c r="AT39" s="260"/>
      <c r="AU39" s="252"/>
      <c r="AV39" s="252"/>
      <c r="AW39" s="252"/>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2"/>
      <c r="CR39" s="252"/>
      <c r="CS39" s="252"/>
      <c r="CT39" s="252"/>
      <c r="CU39" s="252"/>
      <c r="CV39" s="252"/>
      <c r="CW39" s="252"/>
      <c r="CX39" s="252"/>
      <c r="CY39" s="252"/>
      <c r="CZ39" s="252"/>
      <c r="DA39" s="252"/>
      <c r="DB39" s="252"/>
      <c r="DC39" s="252"/>
      <c r="DD39" s="252"/>
      <c r="DE39" s="252"/>
      <c r="DF39" s="252"/>
      <c r="DG39" s="252"/>
    </row>
    <row r="40" spans="2:111" s="242" customFormat="1" ht="15" customHeight="1" x14ac:dyDescent="0.25">
      <c r="B40" s="249"/>
      <c r="C40" s="719" t="s">
        <v>1927</v>
      </c>
      <c r="D40" s="720"/>
      <c r="E40" s="720"/>
      <c r="F40" s="720"/>
      <c r="G40" s="720"/>
      <c r="H40" s="720"/>
      <c r="I40" s="720"/>
      <c r="J40" s="720"/>
      <c r="K40" s="720"/>
      <c r="L40" s="720"/>
      <c r="M40" s="720"/>
      <c r="N40" s="720"/>
      <c r="O40" s="720"/>
      <c r="P40" s="720"/>
      <c r="Q40" s="720"/>
      <c r="R40" s="720"/>
      <c r="S40" s="720"/>
      <c r="T40" s="720"/>
      <c r="U40" s="720"/>
      <c r="V40" s="720"/>
      <c r="W40" s="720"/>
      <c r="X40" s="720"/>
      <c r="Y40" s="720"/>
      <c r="Z40" s="720"/>
      <c r="AA40" s="720"/>
      <c r="AB40" s="720"/>
      <c r="AC40" s="720"/>
      <c r="AD40" s="720"/>
      <c r="AE40" s="720"/>
      <c r="AF40" s="720"/>
      <c r="AG40" s="720"/>
      <c r="AH40" s="720"/>
      <c r="AI40" s="721"/>
      <c r="AJ40" s="250"/>
      <c r="AK40" s="251"/>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252"/>
      <c r="CL40" s="252"/>
      <c r="CM40" s="252"/>
      <c r="CN40" s="252"/>
      <c r="CO40" s="252"/>
      <c r="CP40" s="252"/>
      <c r="CQ40" s="252"/>
      <c r="CR40" s="252"/>
      <c r="CS40" s="252"/>
      <c r="CT40" s="252"/>
      <c r="CU40" s="252"/>
      <c r="CV40" s="252"/>
      <c r="CW40" s="252"/>
      <c r="CX40" s="252"/>
      <c r="CY40" s="252"/>
      <c r="CZ40" s="252"/>
      <c r="DA40" s="252"/>
      <c r="DB40" s="252"/>
      <c r="DC40" s="252"/>
      <c r="DD40" s="252"/>
      <c r="DE40" s="252"/>
      <c r="DF40" s="252"/>
      <c r="DG40" s="252"/>
    </row>
    <row r="41" spans="2:111" s="242" customFormat="1" ht="5.0999999999999996" customHeight="1" x14ac:dyDescent="0.25">
      <c r="B41" s="249"/>
      <c r="C41" s="133"/>
      <c r="D41" s="133"/>
      <c r="E41" s="133"/>
      <c r="F41" s="133"/>
      <c r="G41" s="133"/>
      <c r="H41" s="133"/>
      <c r="I41" s="133"/>
      <c r="J41" s="133"/>
      <c r="K41" s="266"/>
      <c r="L41" s="266"/>
      <c r="M41" s="266"/>
      <c r="N41" s="133"/>
      <c r="O41" s="263"/>
      <c r="P41" s="266"/>
      <c r="Q41" s="266"/>
      <c r="R41" s="266"/>
      <c r="S41" s="266"/>
      <c r="T41" s="266"/>
      <c r="U41" s="138"/>
      <c r="V41" s="271"/>
      <c r="W41" s="271"/>
      <c r="X41" s="138"/>
      <c r="Y41" s="138"/>
      <c r="Z41" s="261"/>
      <c r="AA41" s="271"/>
      <c r="AB41" s="271"/>
      <c r="AC41" s="271"/>
      <c r="AD41" s="271"/>
      <c r="AE41" s="271"/>
      <c r="AF41" s="271"/>
      <c r="AG41" s="271"/>
      <c r="AH41" s="271"/>
      <c r="AI41" s="271"/>
      <c r="AJ41" s="272"/>
      <c r="AK41" s="251"/>
      <c r="AL41" s="252"/>
      <c r="AM41" s="252"/>
      <c r="AN41" s="252"/>
      <c r="AO41" s="252"/>
      <c r="AP41" s="260"/>
      <c r="AQ41" s="252"/>
      <c r="AR41" s="252"/>
      <c r="AS41" s="252"/>
      <c r="AT41" s="260"/>
      <c r="AU41" s="252"/>
      <c r="AV41" s="252"/>
      <c r="AW41" s="252"/>
      <c r="AX41" s="252"/>
      <c r="AY41" s="252"/>
      <c r="AZ41" s="252"/>
      <c r="BA41" s="252"/>
      <c r="BB41" s="252"/>
      <c r="BC41" s="252"/>
      <c r="BD41" s="252"/>
      <c r="BE41" s="252"/>
      <c r="BF41" s="252"/>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252"/>
      <c r="CF41" s="252"/>
      <c r="CG41" s="252"/>
      <c r="CH41" s="252"/>
      <c r="CI41" s="252"/>
      <c r="CJ41" s="252"/>
      <c r="CK41" s="252"/>
      <c r="CL41" s="252"/>
      <c r="CM41" s="252"/>
      <c r="CN41" s="252"/>
      <c r="CO41" s="252"/>
      <c r="CP41" s="252"/>
      <c r="CQ41" s="252"/>
      <c r="CR41" s="252"/>
      <c r="CS41" s="252"/>
      <c r="CT41" s="252"/>
      <c r="CU41" s="252"/>
      <c r="CV41" s="252"/>
      <c r="CW41" s="252"/>
      <c r="CX41" s="252"/>
      <c r="CY41" s="252"/>
      <c r="CZ41" s="252"/>
      <c r="DA41" s="252"/>
      <c r="DB41" s="252"/>
      <c r="DC41" s="252"/>
      <c r="DD41" s="252"/>
      <c r="DE41" s="252"/>
      <c r="DF41" s="252"/>
      <c r="DG41" s="252"/>
    </row>
    <row r="42" spans="2:111" s="24" customFormat="1" ht="23.25" customHeight="1" x14ac:dyDescent="0.25">
      <c r="B42" s="273"/>
      <c r="C42" s="800" t="s">
        <v>1161</v>
      </c>
      <c r="D42" s="800"/>
      <c r="E42" s="800"/>
      <c r="F42" s="800"/>
      <c r="G42" s="800"/>
      <c r="H42" s="765" t="s">
        <v>2120</v>
      </c>
      <c r="I42" s="765"/>
      <c r="J42" s="765"/>
      <c r="K42" s="765"/>
      <c r="L42" s="765"/>
      <c r="M42" s="765"/>
      <c r="N42" s="765"/>
      <c r="O42" s="765"/>
      <c r="P42" s="765"/>
      <c r="Q42" s="765"/>
      <c r="R42" s="765"/>
      <c r="S42" s="765"/>
      <c r="T42" s="765"/>
      <c r="U42" s="765"/>
      <c r="V42" s="765"/>
      <c r="W42" s="800" t="s">
        <v>151</v>
      </c>
      <c r="X42" s="800"/>
      <c r="Y42" s="800"/>
      <c r="Z42" s="800"/>
      <c r="AA42" s="800"/>
      <c r="AB42" s="800" t="s">
        <v>161</v>
      </c>
      <c r="AC42" s="800"/>
      <c r="AD42" s="800"/>
      <c r="AE42" s="800"/>
      <c r="AF42" s="800"/>
      <c r="AG42" s="800" t="s">
        <v>156</v>
      </c>
      <c r="AH42" s="800"/>
      <c r="AI42" s="800"/>
      <c r="AJ42" s="274"/>
      <c r="AL42" s="758"/>
      <c r="AM42" s="758"/>
      <c r="AN42" s="758"/>
      <c r="AO42" s="758"/>
      <c r="AP42" s="758"/>
      <c r="AQ42" s="758"/>
      <c r="AR42" s="758"/>
      <c r="AS42" s="758"/>
      <c r="AT42" s="758"/>
      <c r="AU42" s="758"/>
      <c r="AV42" s="758"/>
      <c r="AW42" s="758"/>
      <c r="AX42" s="758"/>
      <c r="AY42" s="758"/>
      <c r="AZ42" s="758"/>
      <c r="BA42" s="758"/>
      <c r="BB42" s="758"/>
      <c r="BC42" s="252"/>
      <c r="BD42" s="252"/>
      <c r="BE42" s="252"/>
      <c r="BF42" s="260"/>
      <c r="BH42" s="260"/>
    </row>
    <row r="43" spans="2:111" s="252" customFormat="1" ht="20.100000000000001" customHeight="1" x14ac:dyDescent="0.25">
      <c r="B43" s="275"/>
      <c r="C43" s="797" t="str">
        <f>IF('TELA 3'!C8="","",'TELA 3'!C8)</f>
        <v/>
      </c>
      <c r="D43" s="797"/>
      <c r="E43" s="797"/>
      <c r="F43" s="797"/>
      <c r="G43" s="797"/>
      <c r="H43" s="798"/>
      <c r="I43" s="798"/>
      <c r="J43" s="798"/>
      <c r="K43" s="798"/>
      <c r="L43" s="798"/>
      <c r="M43" s="798"/>
      <c r="N43" s="798"/>
      <c r="O43" s="798"/>
      <c r="P43" s="798"/>
      <c r="Q43" s="798"/>
      <c r="R43" s="798"/>
      <c r="S43" s="798"/>
      <c r="T43" s="798"/>
      <c r="U43" s="798"/>
      <c r="V43" s="798"/>
      <c r="W43" s="754" t="str">
        <f>'TELA 3'!T$8</f>
        <v>-</v>
      </c>
      <c r="X43" s="754"/>
      <c r="Y43" s="754"/>
      <c r="Z43" s="754"/>
      <c r="AA43" s="754"/>
      <c r="AB43" s="810" t="str">
        <f>IF('TELA 3'!Y$8="","",'TELA 3'!Y$8)</f>
        <v/>
      </c>
      <c r="AC43" s="810"/>
      <c r="AD43" s="810"/>
      <c r="AE43" s="810"/>
      <c r="AF43" s="810"/>
      <c r="AG43" s="754" t="str">
        <f>'TELA 3'!$AC$8</f>
        <v>-</v>
      </c>
      <c r="AH43" s="754"/>
      <c r="AI43" s="754"/>
      <c r="AJ43" s="276"/>
      <c r="AL43" s="758"/>
      <c r="AM43" s="758"/>
      <c r="AN43" s="758"/>
      <c r="AO43" s="758"/>
      <c r="AP43" s="758"/>
      <c r="AQ43" s="758"/>
      <c r="AR43" s="758"/>
      <c r="AS43" s="758"/>
      <c r="AT43" s="758"/>
      <c r="AU43" s="758"/>
      <c r="AV43" s="758"/>
      <c r="AW43" s="758"/>
      <c r="AX43" s="758"/>
      <c r="AY43" s="758"/>
      <c r="AZ43" s="758"/>
      <c r="BA43" s="758"/>
      <c r="BB43" s="758"/>
      <c r="BC43" s="24"/>
      <c r="BD43" s="24"/>
      <c r="BE43" s="24"/>
      <c r="BF43" s="24"/>
      <c r="BG43" s="24"/>
      <c r="BH43" s="24"/>
      <c r="BI43" s="24"/>
      <c r="BJ43" s="24"/>
      <c r="BK43" s="24"/>
      <c r="BL43" s="24"/>
      <c r="BM43" s="24"/>
      <c r="BN43" s="24"/>
      <c r="BO43" s="24"/>
      <c r="BP43" s="24"/>
      <c r="BQ43" s="24"/>
      <c r="BR43" s="24"/>
      <c r="BS43" s="24"/>
      <c r="BT43" s="24"/>
    </row>
    <row r="44" spans="2:111" s="252" customFormat="1" ht="20.100000000000001" customHeight="1" x14ac:dyDescent="0.25">
      <c r="B44" s="275"/>
      <c r="C44" s="797"/>
      <c r="D44" s="797"/>
      <c r="E44" s="797"/>
      <c r="F44" s="797"/>
      <c r="G44" s="797"/>
      <c r="H44" s="798"/>
      <c r="I44" s="798"/>
      <c r="J44" s="798"/>
      <c r="K44" s="798"/>
      <c r="L44" s="798"/>
      <c r="M44" s="798"/>
      <c r="N44" s="798"/>
      <c r="O44" s="798"/>
      <c r="P44" s="798"/>
      <c r="Q44" s="798"/>
      <c r="R44" s="798"/>
      <c r="S44" s="798"/>
      <c r="T44" s="798"/>
      <c r="U44" s="798"/>
      <c r="V44" s="798"/>
      <c r="W44" s="754" t="str">
        <f>'TELA 3'!$T$9</f>
        <v>-</v>
      </c>
      <c r="X44" s="754"/>
      <c r="Y44" s="754"/>
      <c r="Z44" s="754"/>
      <c r="AA44" s="754"/>
      <c r="AB44" s="810" t="str">
        <f>IF('TELA 3'!$Y$9="","",'TELA 3'!$Y$9)</f>
        <v/>
      </c>
      <c r="AC44" s="810"/>
      <c r="AD44" s="810"/>
      <c r="AE44" s="810"/>
      <c r="AF44" s="810"/>
      <c r="AG44" s="754" t="str">
        <f>'TELA 3'!$AC$9</f>
        <v>-</v>
      </c>
      <c r="AH44" s="754"/>
      <c r="AI44" s="754"/>
      <c r="AJ44" s="276"/>
      <c r="AP44" s="260"/>
      <c r="AT44" s="260"/>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row>
    <row r="45" spans="2:111" s="252" customFormat="1" ht="20.100000000000001" customHeight="1" x14ac:dyDescent="0.25">
      <c r="B45" s="275"/>
      <c r="C45" s="797" t="str">
        <f>IF('TELA 3'!C10="","",'TELA 3'!C10)</f>
        <v/>
      </c>
      <c r="D45" s="797"/>
      <c r="E45" s="797"/>
      <c r="F45" s="797"/>
      <c r="G45" s="797"/>
      <c r="H45" s="798"/>
      <c r="I45" s="798"/>
      <c r="J45" s="798"/>
      <c r="K45" s="798"/>
      <c r="L45" s="798"/>
      <c r="M45" s="798"/>
      <c r="N45" s="798"/>
      <c r="O45" s="798"/>
      <c r="P45" s="798"/>
      <c r="Q45" s="798"/>
      <c r="R45" s="798"/>
      <c r="S45" s="798"/>
      <c r="T45" s="798"/>
      <c r="U45" s="798"/>
      <c r="V45" s="798"/>
      <c r="W45" s="754" t="str">
        <f>'TELA 3'!T10</f>
        <v>-</v>
      </c>
      <c r="X45" s="754"/>
      <c r="Y45" s="754"/>
      <c r="Z45" s="754"/>
      <c r="AA45" s="754"/>
      <c r="AB45" s="810" t="str">
        <f>IF('TELA 3'!Y10="","",'TELA 3'!Y10)</f>
        <v/>
      </c>
      <c r="AC45" s="810"/>
      <c r="AD45" s="810"/>
      <c r="AE45" s="810"/>
      <c r="AF45" s="810"/>
      <c r="AG45" s="754" t="str">
        <f>'TELA 3'!AC10</f>
        <v>-</v>
      </c>
      <c r="AH45" s="754"/>
      <c r="AI45" s="754"/>
      <c r="AJ45" s="276"/>
      <c r="AP45" s="260"/>
      <c r="AT45" s="260"/>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row>
    <row r="46" spans="2:111" s="252" customFormat="1" ht="20.100000000000001" customHeight="1" x14ac:dyDescent="0.25">
      <c r="B46" s="275"/>
      <c r="C46" s="797"/>
      <c r="D46" s="797"/>
      <c r="E46" s="797"/>
      <c r="F46" s="797"/>
      <c r="G46" s="797"/>
      <c r="H46" s="798"/>
      <c r="I46" s="798"/>
      <c r="J46" s="798"/>
      <c r="K46" s="798"/>
      <c r="L46" s="798"/>
      <c r="M46" s="798"/>
      <c r="N46" s="798"/>
      <c r="O46" s="798"/>
      <c r="P46" s="798"/>
      <c r="Q46" s="798"/>
      <c r="R46" s="798"/>
      <c r="S46" s="798"/>
      <c r="T46" s="798"/>
      <c r="U46" s="798"/>
      <c r="V46" s="798"/>
      <c r="W46" s="754" t="str">
        <f>'TELA 3'!T11</f>
        <v>-</v>
      </c>
      <c r="X46" s="754"/>
      <c r="Y46" s="754"/>
      <c r="Z46" s="754"/>
      <c r="AA46" s="754"/>
      <c r="AB46" s="810" t="str">
        <f>IF('TELA 3'!Y11="","",'TELA 3'!Y11)</f>
        <v/>
      </c>
      <c r="AC46" s="810"/>
      <c r="AD46" s="810"/>
      <c r="AE46" s="810"/>
      <c r="AF46" s="810"/>
      <c r="AG46" s="754" t="str">
        <f>'TELA 3'!AC11</f>
        <v>-</v>
      </c>
      <c r="AH46" s="754"/>
      <c r="AI46" s="754"/>
      <c r="AJ46" s="276"/>
      <c r="AP46" s="260"/>
      <c r="AT46" s="260"/>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row>
    <row r="47" spans="2:111" s="252" customFormat="1" ht="20.100000000000001" customHeight="1" x14ac:dyDescent="0.25">
      <c r="B47" s="275"/>
      <c r="C47" s="797" t="str">
        <f>IF('TELA 3'!C12="","",'TELA 3'!C12)</f>
        <v/>
      </c>
      <c r="D47" s="797"/>
      <c r="E47" s="797"/>
      <c r="F47" s="797"/>
      <c r="G47" s="797"/>
      <c r="H47" s="798"/>
      <c r="I47" s="798"/>
      <c r="J47" s="798"/>
      <c r="K47" s="798"/>
      <c r="L47" s="798"/>
      <c r="M47" s="798"/>
      <c r="N47" s="798"/>
      <c r="O47" s="798"/>
      <c r="P47" s="798"/>
      <c r="Q47" s="798"/>
      <c r="R47" s="798"/>
      <c r="S47" s="798"/>
      <c r="T47" s="798"/>
      <c r="U47" s="798"/>
      <c r="V47" s="798"/>
      <c r="W47" s="754" t="str">
        <f>'TELA 3'!T12</f>
        <v>-</v>
      </c>
      <c r="X47" s="754"/>
      <c r="Y47" s="754"/>
      <c r="Z47" s="754"/>
      <c r="AA47" s="754"/>
      <c r="AB47" s="810" t="str">
        <f>IF('TELA 3'!Y12="","",'TELA 3'!Y12)</f>
        <v/>
      </c>
      <c r="AC47" s="810"/>
      <c r="AD47" s="810"/>
      <c r="AE47" s="810"/>
      <c r="AF47" s="810"/>
      <c r="AG47" s="754" t="str">
        <f>'TELA 3'!AC12</f>
        <v>-</v>
      </c>
      <c r="AH47" s="754"/>
      <c r="AI47" s="754"/>
      <c r="AJ47" s="276"/>
      <c r="AP47" s="260"/>
      <c r="AT47" s="260"/>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row>
    <row r="48" spans="2:111" s="252" customFormat="1" ht="20.100000000000001" customHeight="1" x14ac:dyDescent="0.25">
      <c r="B48" s="275"/>
      <c r="C48" s="797"/>
      <c r="D48" s="797"/>
      <c r="E48" s="797"/>
      <c r="F48" s="797"/>
      <c r="G48" s="797"/>
      <c r="H48" s="798"/>
      <c r="I48" s="798"/>
      <c r="J48" s="798"/>
      <c r="K48" s="798"/>
      <c r="L48" s="798"/>
      <c r="M48" s="798"/>
      <c r="N48" s="798"/>
      <c r="O48" s="798"/>
      <c r="P48" s="798"/>
      <c r="Q48" s="798"/>
      <c r="R48" s="798"/>
      <c r="S48" s="798"/>
      <c r="T48" s="798"/>
      <c r="U48" s="798"/>
      <c r="V48" s="798"/>
      <c r="W48" s="754" t="str">
        <f>'TELA 3'!T13</f>
        <v>-</v>
      </c>
      <c r="X48" s="754"/>
      <c r="Y48" s="754"/>
      <c r="Z48" s="754"/>
      <c r="AA48" s="754"/>
      <c r="AB48" s="810" t="str">
        <f>IF('TELA 3'!Y13="","",'TELA 3'!Y13)</f>
        <v/>
      </c>
      <c r="AC48" s="810"/>
      <c r="AD48" s="810"/>
      <c r="AE48" s="810"/>
      <c r="AF48" s="810"/>
      <c r="AG48" s="754" t="str">
        <f>'TELA 3'!AC13</f>
        <v>-</v>
      </c>
      <c r="AH48" s="754"/>
      <c r="AI48" s="754"/>
      <c r="AJ48" s="276"/>
      <c r="AP48" s="260"/>
      <c r="AT48" s="260"/>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row>
    <row r="49" spans="2:71" s="252" customFormat="1" ht="20.100000000000001" customHeight="1" x14ac:dyDescent="0.25">
      <c r="B49" s="275"/>
      <c r="C49" s="797" t="str">
        <f>IF('TELA 3'!C14="","",'TELA 3'!C14)</f>
        <v/>
      </c>
      <c r="D49" s="797"/>
      <c r="E49" s="797"/>
      <c r="F49" s="797"/>
      <c r="G49" s="797"/>
      <c r="H49" s="798"/>
      <c r="I49" s="798"/>
      <c r="J49" s="798"/>
      <c r="K49" s="798"/>
      <c r="L49" s="798"/>
      <c r="M49" s="798"/>
      <c r="N49" s="798"/>
      <c r="O49" s="798"/>
      <c r="P49" s="798"/>
      <c r="Q49" s="798"/>
      <c r="R49" s="798"/>
      <c r="S49" s="798"/>
      <c r="T49" s="798"/>
      <c r="U49" s="798"/>
      <c r="V49" s="798"/>
      <c r="W49" s="754" t="str">
        <f>'TELA 3'!T14</f>
        <v>-</v>
      </c>
      <c r="X49" s="754"/>
      <c r="Y49" s="754"/>
      <c r="Z49" s="754"/>
      <c r="AA49" s="754"/>
      <c r="AB49" s="810" t="str">
        <f>IF('TELA 3'!Y14="","",'TELA 3'!Y14)</f>
        <v/>
      </c>
      <c r="AC49" s="810"/>
      <c r="AD49" s="810"/>
      <c r="AE49" s="810"/>
      <c r="AF49" s="810"/>
      <c r="AG49" s="754" t="str">
        <f>'TELA 3'!AC14</f>
        <v>-</v>
      </c>
      <c r="AH49" s="754"/>
      <c r="AI49" s="754"/>
      <c r="AJ49" s="276"/>
      <c r="AP49" s="260"/>
      <c r="AT49" s="260"/>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row>
    <row r="50" spans="2:71" s="252" customFormat="1" ht="20.100000000000001" customHeight="1" x14ac:dyDescent="0.25">
      <c r="B50" s="275"/>
      <c r="C50" s="797"/>
      <c r="D50" s="797"/>
      <c r="E50" s="797"/>
      <c r="F50" s="797"/>
      <c r="G50" s="797"/>
      <c r="H50" s="798"/>
      <c r="I50" s="798"/>
      <c r="J50" s="798"/>
      <c r="K50" s="798"/>
      <c r="L50" s="798"/>
      <c r="M50" s="798"/>
      <c r="N50" s="798"/>
      <c r="O50" s="798"/>
      <c r="P50" s="798"/>
      <c r="Q50" s="798"/>
      <c r="R50" s="798"/>
      <c r="S50" s="798"/>
      <c r="T50" s="798"/>
      <c r="U50" s="798"/>
      <c r="V50" s="798"/>
      <c r="W50" s="754" t="str">
        <f>'TELA 3'!T15</f>
        <v>-</v>
      </c>
      <c r="X50" s="754"/>
      <c r="Y50" s="754"/>
      <c r="Z50" s="754"/>
      <c r="AA50" s="754"/>
      <c r="AB50" s="810" t="str">
        <f>IF('TELA 3'!Y15="","",'TELA 3'!Y15)</f>
        <v/>
      </c>
      <c r="AC50" s="810"/>
      <c r="AD50" s="810"/>
      <c r="AE50" s="810"/>
      <c r="AF50" s="810"/>
      <c r="AG50" s="754" t="str">
        <f>'TELA 3'!AC15</f>
        <v>-</v>
      </c>
      <c r="AH50" s="754"/>
      <c r="AI50" s="754"/>
      <c r="AJ50" s="276"/>
      <c r="AP50" s="260"/>
      <c r="AT50" s="260"/>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row>
    <row r="51" spans="2:71" s="252" customFormat="1" ht="20.100000000000001" customHeight="1" x14ac:dyDescent="0.25">
      <c r="B51" s="275"/>
      <c r="C51" s="797" t="str">
        <f>IF('TELA 3'!C16="","",'TELA 3'!C16)</f>
        <v/>
      </c>
      <c r="D51" s="797"/>
      <c r="E51" s="797"/>
      <c r="F51" s="797"/>
      <c r="G51" s="797"/>
      <c r="H51" s="798"/>
      <c r="I51" s="798"/>
      <c r="J51" s="798"/>
      <c r="K51" s="798"/>
      <c r="L51" s="798"/>
      <c r="M51" s="798"/>
      <c r="N51" s="798"/>
      <c r="O51" s="798"/>
      <c r="P51" s="798"/>
      <c r="Q51" s="798"/>
      <c r="R51" s="798"/>
      <c r="S51" s="798"/>
      <c r="T51" s="798"/>
      <c r="U51" s="798"/>
      <c r="V51" s="798"/>
      <c r="W51" s="754" t="str">
        <f>'TELA 3'!T16</f>
        <v>-</v>
      </c>
      <c r="X51" s="754"/>
      <c r="Y51" s="754"/>
      <c r="Z51" s="754"/>
      <c r="AA51" s="754"/>
      <c r="AB51" s="810" t="str">
        <f>IF('TELA 3'!Y16="","",'TELA 3'!Y16)</f>
        <v/>
      </c>
      <c r="AC51" s="810"/>
      <c r="AD51" s="810"/>
      <c r="AE51" s="810"/>
      <c r="AF51" s="810"/>
      <c r="AG51" s="754" t="str">
        <f>'TELA 3'!AC16</f>
        <v>-</v>
      </c>
      <c r="AH51" s="754"/>
      <c r="AI51" s="754"/>
      <c r="AJ51" s="276"/>
      <c r="AP51" s="260"/>
      <c r="AT51" s="260"/>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row>
    <row r="52" spans="2:71" s="252" customFormat="1" ht="20.100000000000001" customHeight="1" x14ac:dyDescent="0.25">
      <c r="B52" s="275"/>
      <c r="C52" s="797"/>
      <c r="D52" s="797"/>
      <c r="E52" s="797"/>
      <c r="F52" s="797"/>
      <c r="G52" s="797"/>
      <c r="H52" s="798"/>
      <c r="I52" s="798"/>
      <c r="J52" s="798"/>
      <c r="K52" s="798"/>
      <c r="L52" s="798"/>
      <c r="M52" s="798"/>
      <c r="N52" s="798"/>
      <c r="O52" s="798"/>
      <c r="P52" s="798"/>
      <c r="Q52" s="798"/>
      <c r="R52" s="798"/>
      <c r="S52" s="798"/>
      <c r="T52" s="798"/>
      <c r="U52" s="798"/>
      <c r="V52" s="798"/>
      <c r="W52" s="754" t="str">
        <f>'TELA 3'!T17</f>
        <v>-</v>
      </c>
      <c r="X52" s="754"/>
      <c r="Y52" s="754"/>
      <c r="Z52" s="754"/>
      <c r="AA52" s="754"/>
      <c r="AB52" s="810" t="str">
        <f>IF('TELA 3'!Y17="","",'TELA 3'!Y17)</f>
        <v/>
      </c>
      <c r="AC52" s="810"/>
      <c r="AD52" s="810"/>
      <c r="AE52" s="810"/>
      <c r="AF52" s="810"/>
      <c r="AG52" s="754" t="str">
        <f>'TELA 3'!AC17</f>
        <v>-</v>
      </c>
      <c r="AH52" s="754"/>
      <c r="AI52" s="754"/>
      <c r="AJ52" s="276"/>
      <c r="AP52" s="260"/>
      <c r="AT52" s="260"/>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row>
    <row r="53" spans="2:71" s="252" customFormat="1" ht="5.0999999999999996" customHeight="1" x14ac:dyDescent="0.25">
      <c r="B53" s="275"/>
      <c r="C53" s="277"/>
      <c r="D53" s="277"/>
      <c r="E53" s="277"/>
      <c r="F53" s="277"/>
      <c r="G53" s="277"/>
      <c r="H53" s="278"/>
      <c r="I53" s="278"/>
      <c r="J53" s="278"/>
      <c r="K53" s="278"/>
      <c r="L53" s="278"/>
      <c r="M53" s="278"/>
      <c r="N53" s="278"/>
      <c r="O53" s="278"/>
      <c r="P53" s="278"/>
      <c r="Q53" s="278"/>
      <c r="R53" s="278"/>
      <c r="S53" s="278"/>
      <c r="T53" s="278"/>
      <c r="U53" s="278"/>
      <c r="V53" s="277"/>
      <c r="W53" s="277"/>
      <c r="X53" s="277"/>
      <c r="Y53" s="277"/>
      <c r="Z53" s="277"/>
      <c r="AA53" s="279"/>
      <c r="AB53" s="279"/>
      <c r="AC53" s="279"/>
      <c r="AD53" s="277"/>
      <c r="AE53" s="277"/>
      <c r="AG53" s="277"/>
      <c r="AH53" s="277"/>
      <c r="AI53" s="277"/>
      <c r="AJ53" s="276"/>
      <c r="AP53" s="260"/>
      <c r="AT53" s="260"/>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row>
    <row r="54" spans="2:71" s="252" customFormat="1" ht="15" customHeight="1" x14ac:dyDescent="0.25">
      <c r="B54" s="275"/>
      <c r="C54" s="429" t="s">
        <v>2184</v>
      </c>
      <c r="D54" s="277"/>
      <c r="E54" s="277"/>
      <c r="F54" s="277"/>
      <c r="G54" s="277"/>
      <c r="H54" s="278"/>
      <c r="I54" s="278"/>
      <c r="J54" s="278"/>
      <c r="K54" s="278"/>
      <c r="L54" s="278"/>
      <c r="M54" s="278"/>
      <c r="N54" s="278"/>
      <c r="O54" s="278"/>
      <c r="P54" s="278"/>
      <c r="Q54" s="278"/>
      <c r="R54" s="278"/>
      <c r="S54" s="278"/>
      <c r="T54" s="278"/>
      <c r="U54" s="278"/>
      <c r="V54" s="277"/>
      <c r="W54" s="460"/>
      <c r="X54" s="259" t="s">
        <v>196</v>
      </c>
      <c r="Y54" s="259"/>
      <c r="Z54" s="460"/>
      <c r="AA54" s="819" t="s">
        <v>2310</v>
      </c>
      <c r="AB54" s="820"/>
      <c r="AC54" s="820"/>
      <c r="AD54" s="820"/>
      <c r="AE54" s="820"/>
      <c r="AF54" s="820"/>
      <c r="AG54" s="820"/>
      <c r="AH54" s="820"/>
      <c r="AI54" s="820"/>
      <c r="AJ54" s="276"/>
      <c r="AP54" s="260"/>
      <c r="AT54" s="260"/>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row>
    <row r="55" spans="2:71" s="252" customFormat="1" ht="5.0999999999999996" customHeight="1" thickBot="1" x14ac:dyDescent="0.3">
      <c r="B55" s="275"/>
      <c r="C55" s="277"/>
      <c r="D55" s="277"/>
      <c r="E55" s="277"/>
      <c r="F55" s="277"/>
      <c r="G55" s="277"/>
      <c r="H55" s="278"/>
      <c r="I55" s="278"/>
      <c r="J55" s="278"/>
      <c r="K55" s="278"/>
      <c r="L55" s="278"/>
      <c r="M55" s="278"/>
      <c r="N55" s="278"/>
      <c r="O55" s="278"/>
      <c r="P55" s="278"/>
      <c r="Q55" s="278"/>
      <c r="R55" s="278"/>
      <c r="S55" s="278"/>
      <c r="T55" s="278"/>
      <c r="U55" s="278"/>
      <c r="V55" s="277"/>
      <c r="W55" s="277"/>
      <c r="X55" s="277"/>
      <c r="Y55" s="277"/>
      <c r="Z55" s="277"/>
      <c r="AA55" s="279"/>
      <c r="AB55" s="279"/>
      <c r="AC55" s="279"/>
      <c r="AD55" s="279"/>
      <c r="AE55" s="277"/>
      <c r="AF55" s="277"/>
      <c r="AG55" s="277"/>
      <c r="AH55" s="277"/>
      <c r="AI55" s="277"/>
      <c r="AJ55" s="276"/>
      <c r="AP55" s="260"/>
      <c r="AT55" s="260"/>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row>
    <row r="56" spans="2:71" s="252" customFormat="1" ht="15" customHeight="1" thickBot="1" x14ac:dyDescent="0.3">
      <c r="B56" s="280"/>
      <c r="C56" s="818" t="s">
        <v>1760</v>
      </c>
      <c r="D56" s="818"/>
      <c r="E56" s="818"/>
      <c r="F56" s="818"/>
      <c r="G56" s="818"/>
      <c r="H56" s="818"/>
      <c r="I56" s="818"/>
      <c r="J56" s="818"/>
      <c r="K56" s="818"/>
      <c r="L56" s="818"/>
      <c r="M56" s="818"/>
      <c r="N56" s="818"/>
      <c r="O56" s="818"/>
      <c r="P56" s="818"/>
      <c r="Q56" s="818"/>
      <c r="R56" s="818"/>
      <c r="S56" s="818"/>
      <c r="T56" s="818"/>
      <c r="U56" s="818"/>
      <c r="V56" s="783" t="str">
        <f>'TELA 3'!N19</f>
        <v/>
      </c>
      <c r="W56" s="784"/>
      <c r="X56" s="784"/>
      <c r="Y56" s="784"/>
      <c r="Z56" s="784"/>
      <c r="AA56" s="784"/>
      <c r="AB56" s="784"/>
      <c r="AC56" s="784"/>
      <c r="AD56" s="784"/>
      <c r="AE56" s="784"/>
      <c r="AF56" s="784"/>
      <c r="AG56" s="784"/>
      <c r="AH56" s="784"/>
      <c r="AI56" s="785"/>
      <c r="AJ56" s="283"/>
      <c r="AP56" s="260"/>
      <c r="AT56" s="260"/>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2:71" s="252" customFormat="1" x14ac:dyDescent="0.25">
      <c r="B57" s="275"/>
      <c r="C57" s="701" t="s">
        <v>2323</v>
      </c>
      <c r="D57" s="701"/>
      <c r="E57" s="701"/>
      <c r="F57" s="701"/>
      <c r="G57" s="701"/>
      <c r="H57" s="701"/>
      <c r="I57" s="701"/>
      <c r="J57" s="701"/>
      <c r="K57" s="701"/>
      <c r="L57" s="701"/>
      <c r="M57" s="701"/>
      <c r="N57" s="701"/>
      <c r="O57" s="701"/>
      <c r="P57" s="701"/>
      <c r="Q57" s="701"/>
      <c r="R57" s="701"/>
      <c r="S57" s="701"/>
      <c r="T57" s="701"/>
      <c r="U57" s="701"/>
      <c r="V57" s="701"/>
      <c r="W57" s="701"/>
      <c r="X57" s="701"/>
      <c r="Y57" s="701"/>
      <c r="Z57" s="701"/>
      <c r="AA57" s="701"/>
      <c r="AB57" s="701"/>
      <c r="AC57" s="701"/>
      <c r="AD57" s="701"/>
      <c r="AE57" s="701"/>
      <c r="AF57" s="701"/>
      <c r="AG57" s="701"/>
      <c r="AH57" s="701"/>
      <c r="AI57" s="701"/>
      <c r="AJ57" s="276"/>
      <c r="AP57" s="260"/>
      <c r="AT57" s="260"/>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row>
    <row r="58" spans="2:71" s="252" customFormat="1" ht="15" customHeight="1" x14ac:dyDescent="0.25">
      <c r="B58" s="275"/>
      <c r="C58" s="705" t="s">
        <v>2248</v>
      </c>
      <c r="D58" s="705"/>
      <c r="E58" s="705"/>
      <c r="F58" s="705"/>
      <c r="G58" s="705"/>
      <c r="H58" s="705"/>
      <c r="I58" s="705"/>
      <c r="J58" s="703"/>
      <c r="K58" s="703"/>
      <c r="L58" s="703"/>
      <c r="M58" s="703"/>
      <c r="N58" s="703"/>
      <c r="O58" s="703"/>
      <c r="P58" s="703"/>
      <c r="Q58" s="703"/>
      <c r="R58" s="703"/>
      <c r="S58" s="703"/>
      <c r="T58" s="703"/>
      <c r="U58" s="703"/>
      <c r="V58" s="703"/>
      <c r="W58" s="703"/>
      <c r="X58" s="703"/>
      <c r="Y58" s="703"/>
      <c r="Z58" s="703"/>
      <c r="AA58" s="703"/>
      <c r="AB58" s="703"/>
      <c r="AC58" s="703"/>
      <c r="AD58" s="703"/>
      <c r="AE58" s="703"/>
      <c r="AF58" s="703"/>
      <c r="AG58" s="703"/>
      <c r="AH58" s="703"/>
      <c r="AI58" s="703"/>
      <c r="AJ58" s="276"/>
      <c r="AP58" s="260"/>
      <c r="AT58" s="260"/>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row>
    <row r="59" spans="2:71" s="252" customFormat="1" ht="15" customHeight="1" x14ac:dyDescent="0.25">
      <c r="B59" s="275"/>
      <c r="C59" s="705" t="s">
        <v>2263</v>
      </c>
      <c r="D59" s="705"/>
      <c r="E59" s="705"/>
      <c r="F59" s="705"/>
      <c r="G59" s="705"/>
      <c r="H59" s="705"/>
      <c r="I59" s="705"/>
      <c r="J59" s="705"/>
      <c r="K59" s="705"/>
      <c r="L59" s="705"/>
      <c r="M59" s="705"/>
      <c r="N59" s="705"/>
      <c r="O59" s="706"/>
      <c r="P59" s="706"/>
      <c r="Q59" s="706"/>
      <c r="R59" s="706"/>
      <c r="S59" s="706"/>
      <c r="T59" s="706"/>
      <c r="U59" s="706"/>
      <c r="V59" s="706"/>
      <c r="W59" s="706"/>
      <c r="X59" s="706"/>
      <c r="Y59" s="706"/>
      <c r="Z59" s="706"/>
      <c r="AA59" s="706"/>
      <c r="AB59" s="706"/>
      <c r="AC59" s="706"/>
      <c r="AD59" s="706"/>
      <c r="AE59" s="706"/>
      <c r="AF59" s="706"/>
      <c r="AG59" s="706"/>
      <c r="AH59" s="706"/>
      <c r="AI59" s="706"/>
      <c r="AJ59" s="276"/>
      <c r="AP59" s="260"/>
      <c r="AT59" s="260"/>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row>
    <row r="60" spans="2:71" s="252" customFormat="1" ht="15" customHeight="1" x14ac:dyDescent="0.25">
      <c r="B60" s="275"/>
      <c r="C60" s="700"/>
      <c r="D60" s="700"/>
      <c r="E60" s="700"/>
      <c r="F60" s="700"/>
      <c r="G60" s="700"/>
      <c r="H60" s="700"/>
      <c r="I60" s="700"/>
      <c r="J60" s="700"/>
      <c r="K60" s="700"/>
      <c r="L60" s="700"/>
      <c r="M60" s="700"/>
      <c r="N60" s="700"/>
      <c r="O60" s="700"/>
      <c r="P60" s="700"/>
      <c r="Q60" s="700"/>
      <c r="R60" s="700"/>
      <c r="S60" s="700"/>
      <c r="T60" s="700"/>
      <c r="U60" s="700"/>
      <c r="V60" s="700"/>
      <c r="W60" s="700"/>
      <c r="X60" s="700"/>
      <c r="Y60" s="700"/>
      <c r="Z60" s="700"/>
      <c r="AA60" s="700"/>
      <c r="AB60" s="700"/>
      <c r="AC60" s="700"/>
      <c r="AD60" s="700"/>
      <c r="AE60" s="700"/>
      <c r="AF60" s="700"/>
      <c r="AG60" s="700"/>
      <c r="AH60" s="700"/>
      <c r="AI60" s="700"/>
      <c r="AJ60" s="276"/>
      <c r="AP60" s="260"/>
      <c r="AT60" s="260"/>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row>
    <row r="61" spans="2:71" s="252" customFormat="1" ht="15" customHeight="1" x14ac:dyDescent="0.25">
      <c r="B61" s="275"/>
      <c r="C61" s="166" t="s">
        <v>2250</v>
      </c>
      <c r="D61" s="166"/>
      <c r="E61" s="166"/>
      <c r="F61" s="166"/>
      <c r="G61" s="166"/>
      <c r="H61" s="166"/>
      <c r="I61" s="269"/>
      <c r="J61" s="269"/>
      <c r="K61" s="269"/>
      <c r="L61" s="269"/>
      <c r="M61" s="269"/>
      <c r="N61" s="269"/>
      <c r="O61" s="269"/>
      <c r="P61" s="269"/>
      <c r="Q61" s="269"/>
      <c r="R61" s="269"/>
      <c r="S61" s="460"/>
      <c r="T61" s="259" t="s">
        <v>196</v>
      </c>
      <c r="U61" s="259"/>
      <c r="V61" s="460"/>
      <c r="W61" s="259" t="s">
        <v>197</v>
      </c>
      <c r="X61" s="134"/>
      <c r="Y61" s="134"/>
      <c r="Z61" s="134"/>
      <c r="AA61" s="134"/>
      <c r="AB61" s="134"/>
      <c r="AC61" s="134"/>
      <c r="AD61" s="134"/>
      <c r="AE61" s="134"/>
      <c r="AF61" s="134"/>
      <c r="AG61" s="134"/>
      <c r="AH61" s="134"/>
      <c r="AI61" s="277"/>
      <c r="AJ61" s="276"/>
      <c r="AP61" s="260"/>
      <c r="AT61" s="260"/>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row>
    <row r="62" spans="2:71" s="252" customFormat="1" ht="15" customHeight="1" x14ac:dyDescent="0.25">
      <c r="B62" s="275"/>
      <c r="C62" s="166" t="s">
        <v>2255</v>
      </c>
      <c r="D62" s="166"/>
      <c r="E62" s="166"/>
      <c r="F62" s="166"/>
      <c r="G62" s="166"/>
      <c r="H62" s="166"/>
      <c r="I62" s="269"/>
      <c r="J62" s="269"/>
      <c r="K62" s="269"/>
      <c r="L62" s="269"/>
      <c r="M62" s="269"/>
      <c r="N62" s="269"/>
      <c r="O62" s="269"/>
      <c r="P62" s="269"/>
      <c r="Q62" s="269"/>
      <c r="R62" s="269"/>
      <c r="S62" s="133"/>
      <c r="T62" s="133"/>
      <c r="U62" s="133"/>
      <c r="V62" s="134"/>
      <c r="W62" s="134"/>
      <c r="X62" s="134"/>
      <c r="Y62" s="134"/>
      <c r="Z62" s="134"/>
      <c r="AA62" s="134"/>
      <c r="AB62" s="134"/>
      <c r="AC62" s="134"/>
      <c r="AD62" s="134"/>
      <c r="AE62" s="134"/>
      <c r="AF62" s="134"/>
      <c r="AG62" s="277"/>
      <c r="AH62" s="277"/>
      <c r="AI62" s="277"/>
      <c r="AJ62" s="276"/>
      <c r="AP62" s="260"/>
      <c r="AT62" s="260"/>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row>
    <row r="63" spans="2:71" s="252" customFormat="1" ht="15" customHeight="1" x14ac:dyDescent="0.25">
      <c r="B63" s="275"/>
      <c r="C63" s="166" t="s">
        <v>2254</v>
      </c>
      <c r="D63" s="166"/>
      <c r="E63" s="166"/>
      <c r="F63" s="166"/>
      <c r="G63" s="480" t="s">
        <v>2238</v>
      </c>
      <c r="H63" s="166"/>
      <c r="I63" s="269"/>
      <c r="J63" s="269"/>
      <c r="K63" s="269"/>
      <c r="L63" s="269"/>
      <c r="M63" s="732"/>
      <c r="N63" s="732"/>
      <c r="O63" s="732"/>
      <c r="P63" s="732"/>
      <c r="Q63" s="732"/>
      <c r="R63" s="732"/>
      <c r="S63" s="133"/>
      <c r="T63" s="480" t="s">
        <v>2239</v>
      </c>
      <c r="U63" s="166"/>
      <c r="V63" s="269"/>
      <c r="W63" s="269"/>
      <c r="X63" s="269"/>
      <c r="Y63" s="269"/>
      <c r="Z63" s="479"/>
      <c r="AA63" s="732"/>
      <c r="AB63" s="732"/>
      <c r="AC63" s="732"/>
      <c r="AD63" s="732"/>
      <c r="AE63" s="732"/>
      <c r="AF63" s="732"/>
      <c r="AG63" s="732"/>
      <c r="AH63" s="732"/>
      <c r="AI63" s="732"/>
      <c r="AJ63" s="276"/>
      <c r="AP63" s="260"/>
      <c r="AT63" s="260"/>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row>
    <row r="64" spans="2:71" s="252" customFormat="1" ht="15" customHeight="1" x14ac:dyDescent="0.25">
      <c r="B64" s="275"/>
      <c r="C64" s="166" t="s">
        <v>2444</v>
      </c>
      <c r="D64" s="166"/>
      <c r="E64" s="166"/>
      <c r="F64" s="166"/>
      <c r="G64" s="166"/>
      <c r="H64" s="166"/>
      <c r="I64" s="269"/>
      <c r="J64" s="269"/>
      <c r="K64" s="269"/>
      <c r="L64" s="269"/>
      <c r="M64" s="269"/>
      <c r="N64" s="269"/>
      <c r="O64" s="269"/>
      <c r="P64" s="269"/>
      <c r="Q64" s="269"/>
      <c r="R64" s="269"/>
      <c r="S64" s="133"/>
      <c r="T64" s="133"/>
      <c r="U64" s="133"/>
      <c r="V64" s="150"/>
      <c r="W64" s="259"/>
      <c r="X64" s="259"/>
      <c r="Y64" s="150"/>
      <c r="Z64" s="259"/>
      <c r="AA64" s="134"/>
      <c r="AB64" s="460"/>
      <c r="AC64" s="259" t="s">
        <v>196</v>
      </c>
      <c r="AD64" s="259"/>
      <c r="AE64" s="460"/>
      <c r="AF64" s="259" t="s">
        <v>197</v>
      </c>
      <c r="AG64" s="277"/>
      <c r="AH64" s="277"/>
      <c r="AI64" s="277"/>
      <c r="AJ64" s="276"/>
      <c r="AP64" s="260"/>
      <c r="AT64" s="260"/>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row>
    <row r="65" spans="2:71" s="252" customFormat="1" ht="24.75" customHeight="1" x14ac:dyDescent="0.25">
      <c r="B65" s="275"/>
      <c r="C65" s="795" t="s">
        <v>1937</v>
      </c>
      <c r="D65" s="795"/>
      <c r="E65" s="795"/>
      <c r="F65" s="795"/>
      <c r="G65" s="795"/>
      <c r="H65" s="795"/>
      <c r="I65" s="795"/>
      <c r="J65" s="795"/>
      <c r="K65" s="795"/>
      <c r="L65" s="795"/>
      <c r="M65" s="795"/>
      <c r="N65" s="795"/>
      <c r="O65" s="795"/>
      <c r="P65" s="795"/>
      <c r="Q65" s="795"/>
      <c r="R65" s="795"/>
      <c r="S65" s="795"/>
      <c r="T65" s="795"/>
      <c r="U65" s="795"/>
      <c r="V65" s="795"/>
      <c r="W65" s="795"/>
      <c r="X65" s="795"/>
      <c r="Y65" s="795"/>
      <c r="Z65" s="795"/>
      <c r="AA65" s="795"/>
      <c r="AB65" s="795"/>
      <c r="AC65" s="795"/>
      <c r="AD65" s="795"/>
      <c r="AE65" s="795"/>
      <c r="AF65" s="795"/>
      <c r="AG65" s="795"/>
      <c r="AH65" s="795"/>
      <c r="AI65" s="795"/>
      <c r="AJ65" s="276"/>
      <c r="AP65" s="260"/>
      <c r="AT65" s="260"/>
      <c r="AU65" s="116"/>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row>
    <row r="66" spans="2:71" s="252" customFormat="1" ht="5.0999999999999996" customHeight="1" x14ac:dyDescent="0.25">
      <c r="B66" s="275"/>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134"/>
      <c r="AJ66" s="276"/>
      <c r="AP66" s="260"/>
      <c r="AT66" s="260"/>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row>
    <row r="67" spans="2:71" s="252" customFormat="1" x14ac:dyDescent="0.25">
      <c r="B67" s="275"/>
      <c r="C67" s="753" t="s">
        <v>2344</v>
      </c>
      <c r="D67" s="753"/>
      <c r="E67" s="753"/>
      <c r="F67" s="753"/>
      <c r="G67" s="753"/>
      <c r="H67" s="753"/>
      <c r="I67" s="753"/>
      <c r="J67" s="753"/>
      <c r="K67" s="753"/>
      <c r="L67" s="753"/>
      <c r="M67" s="753"/>
      <c r="N67" s="753"/>
      <c r="O67" s="753"/>
      <c r="P67" s="753"/>
      <c r="Q67" s="753"/>
      <c r="R67" s="753"/>
      <c r="S67" s="753"/>
      <c r="T67" s="753"/>
      <c r="U67" s="753"/>
      <c r="V67" s="753"/>
      <c r="W67" s="753"/>
      <c r="X67" s="753"/>
      <c r="Y67" s="753"/>
      <c r="Z67" s="753"/>
      <c r="AA67" s="753"/>
      <c r="AB67" s="753"/>
      <c r="AC67" s="753"/>
      <c r="AD67" s="753"/>
      <c r="AE67" s="753"/>
      <c r="AF67" s="753"/>
      <c r="AG67" s="753"/>
      <c r="AH67" s="753"/>
      <c r="AI67" s="753"/>
      <c r="AJ67" s="276"/>
      <c r="AP67" s="260"/>
      <c r="AT67" s="260"/>
      <c r="AU67" s="24"/>
      <c r="AV67" s="24"/>
      <c r="AW67" s="24"/>
      <c r="AX67" s="24"/>
      <c r="AY67" s="24"/>
      <c r="AZ67" s="24"/>
      <c r="BA67" s="24"/>
      <c r="BB67" s="24"/>
      <c r="BC67" s="24"/>
    </row>
    <row r="68" spans="2:71" s="252" customFormat="1" ht="15" customHeight="1" x14ac:dyDescent="0.25">
      <c r="B68" s="275"/>
      <c r="C68" s="792" t="s">
        <v>1157</v>
      </c>
      <c r="D68" s="792"/>
      <c r="E68" s="792"/>
      <c r="F68" s="792"/>
      <c r="G68" s="792"/>
      <c r="H68" s="792"/>
      <c r="I68" s="792"/>
      <c r="J68" s="793" t="s">
        <v>1176</v>
      </c>
      <c r="K68" s="793"/>
      <c r="L68" s="793"/>
      <c r="M68" s="793"/>
      <c r="N68" s="793"/>
      <c r="O68" s="793"/>
      <c r="P68" s="793" t="s">
        <v>1158</v>
      </c>
      <c r="Q68" s="793"/>
      <c r="R68" s="793"/>
      <c r="S68" s="793"/>
      <c r="T68" s="793"/>
      <c r="U68" s="793"/>
      <c r="V68" s="793"/>
      <c r="W68" s="793"/>
      <c r="X68" s="793"/>
      <c r="Y68" s="793" t="s">
        <v>1159</v>
      </c>
      <c r="Z68" s="793"/>
      <c r="AA68" s="793"/>
      <c r="AB68" s="793"/>
      <c r="AC68" s="793"/>
      <c r="AD68" s="793"/>
      <c r="AE68" s="794" t="s">
        <v>1160</v>
      </c>
      <c r="AF68" s="794"/>
      <c r="AG68" s="794"/>
      <c r="AH68" s="794"/>
      <c r="AI68" s="794"/>
      <c r="AJ68" s="276"/>
      <c r="AP68" s="260"/>
      <c r="AT68" s="260"/>
      <c r="AV68" s="24"/>
      <c r="AW68" s="24"/>
      <c r="AX68" s="24"/>
      <c r="AY68" s="24"/>
      <c r="AZ68" s="24"/>
      <c r="BA68" s="24"/>
      <c r="BB68" s="24"/>
      <c r="BC68" s="24"/>
    </row>
    <row r="69" spans="2:71" s="252" customFormat="1" ht="15" customHeight="1" x14ac:dyDescent="0.25">
      <c r="B69" s="275"/>
      <c r="C69" s="752"/>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25"/>
      <c r="AF69" s="725"/>
      <c r="AG69" s="725"/>
      <c r="AH69" s="725"/>
      <c r="AI69" s="725"/>
      <c r="AJ69" s="276"/>
      <c r="AP69" s="260"/>
      <c r="AT69" s="260"/>
      <c r="AV69" s="24"/>
      <c r="AW69" s="24"/>
      <c r="AX69" s="24"/>
      <c r="AY69" s="24"/>
      <c r="AZ69" s="24"/>
      <c r="BA69" s="24"/>
      <c r="BB69" s="24"/>
      <c r="BC69" s="24"/>
    </row>
    <row r="70" spans="2:71" s="252" customFormat="1" ht="15" customHeight="1" x14ac:dyDescent="0.25">
      <c r="B70" s="275"/>
      <c r="C70" s="752"/>
      <c r="D70" s="752"/>
      <c r="E70" s="752"/>
      <c r="F70" s="752"/>
      <c r="G70" s="752"/>
      <c r="H70" s="752"/>
      <c r="I70" s="752"/>
      <c r="J70" s="752"/>
      <c r="K70" s="752"/>
      <c r="L70" s="752"/>
      <c r="M70" s="752"/>
      <c r="N70" s="752"/>
      <c r="O70" s="752"/>
      <c r="P70" s="752"/>
      <c r="Q70" s="752"/>
      <c r="R70" s="752"/>
      <c r="S70" s="752"/>
      <c r="T70" s="752"/>
      <c r="U70" s="752"/>
      <c r="V70" s="752"/>
      <c r="W70" s="752"/>
      <c r="X70" s="752"/>
      <c r="Y70" s="752"/>
      <c r="Z70" s="752"/>
      <c r="AA70" s="752"/>
      <c r="AB70" s="752"/>
      <c r="AC70" s="752"/>
      <c r="AD70" s="752"/>
      <c r="AE70" s="725"/>
      <c r="AF70" s="725"/>
      <c r="AG70" s="725"/>
      <c r="AH70" s="725"/>
      <c r="AI70" s="725"/>
      <c r="AJ70" s="276"/>
      <c r="AP70" s="260"/>
      <c r="AT70" s="260"/>
      <c r="AV70" s="24"/>
      <c r="AW70" s="24"/>
      <c r="AX70" s="24"/>
      <c r="AY70" s="24"/>
      <c r="AZ70" s="24"/>
      <c r="BA70" s="24"/>
      <c r="BB70" s="24"/>
      <c r="BC70" s="24"/>
    </row>
    <row r="71" spans="2:71" s="252" customFormat="1" ht="15" customHeight="1" x14ac:dyDescent="0.25">
      <c r="B71" s="275"/>
      <c r="C71" s="752"/>
      <c r="D71" s="752"/>
      <c r="E71" s="752"/>
      <c r="F71" s="752"/>
      <c r="G71" s="752"/>
      <c r="H71" s="752"/>
      <c r="I71" s="752"/>
      <c r="J71" s="752"/>
      <c r="K71" s="752"/>
      <c r="L71" s="752"/>
      <c r="M71" s="752"/>
      <c r="N71" s="752"/>
      <c r="O71" s="752"/>
      <c r="P71" s="752"/>
      <c r="Q71" s="752"/>
      <c r="R71" s="752"/>
      <c r="S71" s="752"/>
      <c r="T71" s="752"/>
      <c r="U71" s="752"/>
      <c r="V71" s="752"/>
      <c r="W71" s="752"/>
      <c r="X71" s="752"/>
      <c r="Y71" s="752"/>
      <c r="Z71" s="752"/>
      <c r="AA71" s="752"/>
      <c r="AB71" s="752"/>
      <c r="AC71" s="752"/>
      <c r="AD71" s="752"/>
      <c r="AE71" s="725"/>
      <c r="AF71" s="725"/>
      <c r="AG71" s="725"/>
      <c r="AH71" s="725"/>
      <c r="AI71" s="725"/>
      <c r="AJ71" s="276"/>
      <c r="AP71" s="260"/>
      <c r="AT71" s="260"/>
      <c r="AV71" s="24"/>
      <c r="AW71" s="24"/>
      <c r="AX71" s="24"/>
      <c r="AY71" s="24"/>
      <c r="AZ71" s="24"/>
      <c r="BA71" s="24"/>
      <c r="BB71" s="24"/>
      <c r="BC71" s="24"/>
    </row>
    <row r="72" spans="2:71" s="252" customFormat="1" ht="15" customHeight="1" x14ac:dyDescent="0.25">
      <c r="B72" s="275"/>
      <c r="C72" s="752"/>
      <c r="D72" s="752"/>
      <c r="E72" s="752"/>
      <c r="F72" s="752"/>
      <c r="G72" s="752"/>
      <c r="H72" s="752"/>
      <c r="I72" s="752"/>
      <c r="J72" s="752"/>
      <c r="K72" s="752"/>
      <c r="L72" s="752"/>
      <c r="M72" s="752"/>
      <c r="N72" s="752"/>
      <c r="O72" s="752"/>
      <c r="P72" s="752"/>
      <c r="Q72" s="752"/>
      <c r="R72" s="752"/>
      <c r="S72" s="752"/>
      <c r="T72" s="752"/>
      <c r="U72" s="752"/>
      <c r="V72" s="752"/>
      <c r="W72" s="752"/>
      <c r="X72" s="752"/>
      <c r="Y72" s="752"/>
      <c r="Z72" s="752"/>
      <c r="AA72" s="752"/>
      <c r="AB72" s="752"/>
      <c r="AC72" s="752"/>
      <c r="AD72" s="752"/>
      <c r="AE72" s="725"/>
      <c r="AF72" s="725"/>
      <c r="AG72" s="725"/>
      <c r="AH72" s="725"/>
      <c r="AI72" s="725"/>
      <c r="AJ72" s="276"/>
      <c r="AP72" s="260"/>
      <c r="AT72" s="260"/>
      <c r="AV72" s="24"/>
      <c r="AW72" s="24"/>
      <c r="AX72" s="24"/>
      <c r="AY72" s="24"/>
      <c r="AZ72" s="24"/>
      <c r="BA72" s="24"/>
      <c r="BB72" s="24"/>
      <c r="BC72" s="24"/>
    </row>
    <row r="73" spans="2:71" s="252" customFormat="1" ht="15" customHeight="1" x14ac:dyDescent="0.25">
      <c r="B73" s="275"/>
      <c r="C73" s="752"/>
      <c r="D73" s="752"/>
      <c r="E73" s="752"/>
      <c r="F73" s="752"/>
      <c r="G73" s="752"/>
      <c r="H73" s="752"/>
      <c r="I73" s="752"/>
      <c r="J73" s="752"/>
      <c r="K73" s="752"/>
      <c r="L73" s="752"/>
      <c r="M73" s="752"/>
      <c r="N73" s="752"/>
      <c r="O73" s="752"/>
      <c r="P73" s="752"/>
      <c r="Q73" s="752"/>
      <c r="R73" s="752"/>
      <c r="S73" s="752"/>
      <c r="T73" s="752"/>
      <c r="U73" s="752"/>
      <c r="V73" s="752"/>
      <c r="W73" s="752"/>
      <c r="X73" s="752"/>
      <c r="Y73" s="752"/>
      <c r="Z73" s="752"/>
      <c r="AA73" s="752"/>
      <c r="AB73" s="752"/>
      <c r="AC73" s="752"/>
      <c r="AD73" s="752"/>
      <c r="AE73" s="725"/>
      <c r="AF73" s="725"/>
      <c r="AG73" s="725"/>
      <c r="AH73" s="725"/>
      <c r="AI73" s="725"/>
      <c r="AJ73" s="276"/>
      <c r="AP73" s="260"/>
      <c r="AT73" s="260"/>
      <c r="AV73" s="24"/>
      <c r="AW73" s="24"/>
      <c r="AX73" s="24"/>
      <c r="AY73" s="24"/>
      <c r="AZ73" s="24"/>
      <c r="BA73" s="24"/>
      <c r="BB73" s="24"/>
      <c r="BC73" s="24"/>
    </row>
    <row r="74" spans="2:71" s="252" customFormat="1" ht="5.0999999999999996" customHeight="1" x14ac:dyDescent="0.25">
      <c r="B74" s="275"/>
      <c r="C74" s="287"/>
      <c r="D74" s="287"/>
      <c r="E74" s="287"/>
      <c r="F74" s="287"/>
      <c r="G74" s="287"/>
      <c r="H74" s="287"/>
      <c r="I74" s="287"/>
      <c r="J74" s="288"/>
      <c r="K74" s="288"/>
      <c r="L74" s="288"/>
      <c r="M74" s="288"/>
      <c r="N74" s="288"/>
      <c r="O74" s="288"/>
      <c r="P74" s="288"/>
      <c r="Q74" s="288"/>
      <c r="R74" s="288"/>
      <c r="S74" s="288"/>
      <c r="T74" s="288"/>
      <c r="U74" s="288"/>
      <c r="V74" s="288"/>
      <c r="W74" s="288"/>
      <c r="X74" s="288"/>
      <c r="Y74" s="288"/>
      <c r="Z74" s="288"/>
      <c r="AA74" s="288"/>
      <c r="AB74" s="288"/>
      <c r="AC74" s="288"/>
      <c r="AD74" s="288"/>
      <c r="AE74" s="289"/>
      <c r="AF74" s="289"/>
      <c r="AG74" s="289"/>
      <c r="AH74" s="289"/>
      <c r="AI74" s="289"/>
      <c r="AJ74" s="276"/>
      <c r="AP74" s="260"/>
      <c r="AT74" s="260"/>
      <c r="AV74" s="24"/>
      <c r="AW74" s="24"/>
      <c r="AX74" s="24"/>
      <c r="AY74" s="24"/>
      <c r="AZ74" s="24"/>
      <c r="BA74" s="24"/>
      <c r="BB74" s="24"/>
      <c r="BC74" s="24"/>
    </row>
    <row r="75" spans="2:71" s="252" customFormat="1" ht="15" customHeight="1" x14ac:dyDescent="0.25">
      <c r="B75" s="275"/>
      <c r="C75" s="731" t="s">
        <v>2251</v>
      </c>
      <c r="D75" s="731"/>
      <c r="E75" s="731"/>
      <c r="F75" s="731"/>
      <c r="G75" s="731"/>
      <c r="H75" s="731"/>
      <c r="I75" s="460"/>
      <c r="J75" s="290" t="s">
        <v>2256</v>
      </c>
      <c r="K75" s="134"/>
      <c r="L75" s="305"/>
      <c r="M75" s="306"/>
      <c r="N75" s="460"/>
      <c r="O75" s="290" t="s">
        <v>1162</v>
      </c>
      <c r="P75" s="134"/>
      <c r="Q75" s="134"/>
      <c r="R75" s="134"/>
      <c r="S75" s="134"/>
      <c r="T75" s="134"/>
      <c r="U75" s="460"/>
      <c r="V75" s="290" t="s">
        <v>1163</v>
      </c>
      <c r="W75" s="134"/>
      <c r="X75" s="134"/>
      <c r="Y75" s="460"/>
      <c r="Z75" s="133" t="s">
        <v>1926</v>
      </c>
      <c r="AA75" s="269"/>
      <c r="AB75" s="269"/>
      <c r="AC75" s="134"/>
      <c r="AD75" s="732"/>
      <c r="AE75" s="732"/>
      <c r="AF75" s="732"/>
      <c r="AG75" s="732"/>
      <c r="AH75" s="732"/>
      <c r="AI75" s="732"/>
      <c r="AJ75" s="276"/>
      <c r="AP75" s="260"/>
      <c r="AT75" s="260"/>
      <c r="AV75" s="24"/>
      <c r="AW75" s="24"/>
      <c r="AX75" s="24"/>
      <c r="AY75" s="24"/>
      <c r="AZ75" s="24"/>
      <c r="BA75" s="24"/>
      <c r="BB75" s="24"/>
      <c r="BC75" s="24"/>
    </row>
    <row r="76" spans="2:71" s="252" customFormat="1" ht="15" customHeight="1" x14ac:dyDescent="0.25">
      <c r="B76" s="275"/>
      <c r="C76" s="731"/>
      <c r="D76" s="731"/>
      <c r="E76" s="731"/>
      <c r="F76" s="731"/>
      <c r="G76" s="731"/>
      <c r="H76" s="731"/>
      <c r="I76" s="305"/>
      <c r="J76" s="305"/>
      <c r="K76" s="305"/>
      <c r="L76" s="305"/>
      <c r="M76" s="306"/>
      <c r="N76" s="460"/>
      <c r="O76" s="290" t="s">
        <v>1164</v>
      </c>
      <c r="P76" s="134"/>
      <c r="Q76" s="134"/>
      <c r="R76" s="134"/>
      <c r="S76" s="134"/>
      <c r="T76" s="134"/>
      <c r="U76" s="460"/>
      <c r="V76" s="290" t="s">
        <v>1163</v>
      </c>
      <c r="W76" s="134"/>
      <c r="X76" s="134"/>
      <c r="Y76" s="460"/>
      <c r="Z76" s="133" t="s">
        <v>1926</v>
      </c>
      <c r="AA76" s="269"/>
      <c r="AB76" s="269"/>
      <c r="AC76" s="134"/>
      <c r="AD76" s="732"/>
      <c r="AE76" s="732"/>
      <c r="AF76" s="732"/>
      <c r="AG76" s="732"/>
      <c r="AH76" s="732"/>
      <c r="AI76" s="732"/>
      <c r="AJ76" s="276"/>
      <c r="AP76" s="260"/>
      <c r="AT76" s="260"/>
      <c r="AV76" s="24"/>
      <c r="AW76" s="24"/>
      <c r="AX76" s="24"/>
      <c r="AY76" s="24"/>
      <c r="AZ76" s="24"/>
      <c r="BA76" s="24"/>
      <c r="BB76" s="24"/>
      <c r="BC76" s="24"/>
    </row>
    <row r="77" spans="2:71" s="252" customFormat="1" ht="15" customHeight="1" x14ac:dyDescent="0.25">
      <c r="B77" s="275"/>
      <c r="C77" s="731"/>
      <c r="D77" s="731"/>
      <c r="E77" s="731"/>
      <c r="F77" s="731"/>
      <c r="G77" s="731"/>
      <c r="H77" s="731"/>
      <c r="I77" s="460"/>
      <c r="J77" s="290" t="s">
        <v>1967</v>
      </c>
      <c r="K77" s="134"/>
      <c r="L77" s="305"/>
      <c r="M77" s="305"/>
      <c r="N77" s="532" t="s">
        <v>2343</v>
      </c>
      <c r="O77" s="134"/>
      <c r="P77" s="134"/>
      <c r="Q77" s="134"/>
      <c r="R77" s="134"/>
      <c r="S77" s="730"/>
      <c r="T77" s="730"/>
      <c r="U77" s="730"/>
      <c r="V77" s="730"/>
      <c r="W77" s="730"/>
      <c r="X77" s="730"/>
      <c r="Y77" s="730"/>
      <c r="Z77" s="730"/>
      <c r="AA77" s="730"/>
      <c r="AB77" s="730"/>
      <c r="AC77" s="730"/>
      <c r="AD77" s="730"/>
      <c r="AE77" s="730"/>
      <c r="AF77" s="730"/>
      <c r="AG77" s="730"/>
      <c r="AH77" s="730"/>
      <c r="AI77" s="730"/>
      <c r="AJ77" s="276"/>
      <c r="AP77" s="260"/>
      <c r="AT77" s="260"/>
      <c r="AV77" s="24"/>
      <c r="AW77" s="24"/>
      <c r="AX77" s="24"/>
      <c r="AY77" s="24"/>
      <c r="AZ77" s="24"/>
      <c r="BA77" s="24"/>
      <c r="BB77" s="24"/>
      <c r="BC77" s="24"/>
    </row>
    <row r="78" spans="2:71" s="252" customFormat="1" ht="5.0999999999999996" customHeight="1" x14ac:dyDescent="0.25">
      <c r="B78" s="275"/>
      <c r="C78" s="291"/>
      <c r="D78" s="291"/>
      <c r="E78" s="291"/>
      <c r="F78" s="291"/>
      <c r="G78" s="291"/>
      <c r="H78" s="291"/>
      <c r="I78" s="291"/>
      <c r="J78" s="291"/>
      <c r="K78" s="291"/>
      <c r="L78" s="266"/>
      <c r="M78" s="134"/>
      <c r="N78" s="290"/>
      <c r="O78" s="134"/>
      <c r="P78" s="134"/>
      <c r="Q78" s="134"/>
      <c r="R78" s="134"/>
      <c r="S78" s="134"/>
      <c r="T78" s="134"/>
      <c r="U78" s="290"/>
      <c r="V78" s="134"/>
      <c r="W78" s="134"/>
      <c r="X78" s="134"/>
      <c r="Y78" s="133"/>
      <c r="Z78" s="133"/>
      <c r="AA78" s="269"/>
      <c r="AB78" s="269"/>
      <c r="AC78" s="266"/>
      <c r="AD78" s="266"/>
      <c r="AE78" s="164"/>
      <c r="AF78" s="164"/>
      <c r="AG78" s="164"/>
      <c r="AH78" s="164"/>
      <c r="AI78" s="164"/>
      <c r="AJ78" s="276"/>
      <c r="AP78" s="260"/>
      <c r="AT78" s="260"/>
      <c r="AV78" s="24"/>
      <c r="AW78" s="24"/>
      <c r="AX78" s="24"/>
      <c r="AY78" s="24"/>
      <c r="AZ78" s="24"/>
      <c r="BA78" s="24"/>
      <c r="BB78" s="24"/>
      <c r="BC78" s="24"/>
    </row>
    <row r="79" spans="2:71" s="252" customFormat="1" ht="15" customHeight="1" x14ac:dyDescent="0.25">
      <c r="B79" s="275"/>
      <c r="C79" s="719" t="s">
        <v>1198</v>
      </c>
      <c r="D79" s="720"/>
      <c r="E79" s="720"/>
      <c r="F79" s="720"/>
      <c r="G79" s="720"/>
      <c r="H79" s="720"/>
      <c r="I79" s="720"/>
      <c r="J79" s="720"/>
      <c r="K79" s="720"/>
      <c r="L79" s="720"/>
      <c r="M79" s="720"/>
      <c r="N79" s="720"/>
      <c r="O79" s="720"/>
      <c r="P79" s="720"/>
      <c r="Q79" s="720"/>
      <c r="R79" s="720"/>
      <c r="S79" s="720"/>
      <c r="T79" s="720"/>
      <c r="U79" s="720"/>
      <c r="V79" s="720"/>
      <c r="W79" s="720"/>
      <c r="X79" s="720"/>
      <c r="Y79" s="720"/>
      <c r="Z79" s="720"/>
      <c r="AA79" s="720"/>
      <c r="AB79" s="720"/>
      <c r="AC79" s="720"/>
      <c r="AD79" s="720"/>
      <c r="AE79" s="720"/>
      <c r="AF79" s="720"/>
      <c r="AG79" s="720"/>
      <c r="AH79" s="720"/>
      <c r="AI79" s="721"/>
      <c r="AJ79" s="276"/>
      <c r="AP79" s="260"/>
      <c r="AT79" s="260"/>
      <c r="AV79" s="24"/>
      <c r="AW79" s="24"/>
      <c r="AX79" s="24"/>
      <c r="AY79" s="24"/>
      <c r="AZ79" s="24"/>
      <c r="BA79" s="24"/>
      <c r="BB79" s="24"/>
      <c r="BC79" s="24"/>
    </row>
    <row r="80" spans="2:71" s="252" customFormat="1" ht="15" customHeight="1" x14ac:dyDescent="0.25">
      <c r="B80" s="275"/>
      <c r="C80" s="133" t="s">
        <v>1210</v>
      </c>
      <c r="D80" s="292"/>
      <c r="E80" s="292"/>
      <c r="F80" s="292"/>
      <c r="G80" s="292"/>
      <c r="H80" s="292"/>
      <c r="I80" s="292"/>
      <c r="J80" s="292"/>
      <c r="K80" s="292"/>
      <c r="L80" s="292"/>
      <c r="M80" s="292"/>
      <c r="N80" s="292"/>
      <c r="O80" s="292"/>
      <c r="P80" s="292"/>
      <c r="Q80" s="292"/>
      <c r="R80" s="292"/>
      <c r="S80" s="292"/>
      <c r="T80" s="292"/>
      <c r="U80" s="292"/>
      <c r="V80" s="134"/>
      <c r="W80" s="460"/>
      <c r="X80" s="259" t="s">
        <v>197</v>
      </c>
      <c r="Y80" s="259"/>
      <c r="Z80" s="460"/>
      <c r="AA80" s="259" t="s">
        <v>196</v>
      </c>
      <c r="AB80" s="292"/>
      <c r="AC80" s="292"/>
      <c r="AD80" s="292"/>
      <c r="AE80" s="292"/>
      <c r="AF80" s="292"/>
      <c r="AG80" s="292"/>
      <c r="AH80" s="292"/>
      <c r="AI80" s="225"/>
      <c r="AJ80" s="276"/>
      <c r="AP80" s="260"/>
      <c r="AT80" s="260"/>
      <c r="AV80" s="24"/>
      <c r="AW80" s="24"/>
      <c r="AX80" s="24"/>
      <c r="AY80" s="24"/>
      <c r="AZ80" s="24"/>
      <c r="BA80" s="24"/>
      <c r="BB80" s="24"/>
      <c r="BC80" s="24"/>
    </row>
    <row r="81" spans="2:55" s="252" customFormat="1" ht="15" customHeight="1" x14ac:dyDescent="0.25">
      <c r="B81" s="275"/>
      <c r="C81" s="133" t="s">
        <v>1761</v>
      </c>
      <c r="D81" s="133"/>
      <c r="E81" s="133"/>
      <c r="F81" s="133"/>
      <c r="G81" s="292"/>
      <c r="H81" s="292"/>
      <c r="I81" s="711"/>
      <c r="J81" s="711"/>
      <c r="K81" s="711"/>
      <c r="L81" s="711"/>
      <c r="M81" s="711"/>
      <c r="N81" s="711"/>
      <c r="O81" s="711"/>
      <c r="P81" s="711"/>
      <c r="Q81" s="711"/>
      <c r="R81" s="711"/>
      <c r="S81" s="711"/>
      <c r="T81" s="711"/>
      <c r="U81" s="711"/>
      <c r="V81" s="711"/>
      <c r="W81" s="711"/>
      <c r="X81" s="711"/>
      <c r="Y81" s="711"/>
      <c r="Z81" s="711"/>
      <c r="AA81" s="711"/>
      <c r="AB81" s="711"/>
      <c r="AC81" s="711"/>
      <c r="AD81" s="711"/>
      <c r="AE81" s="711"/>
      <c r="AF81" s="711"/>
      <c r="AG81" s="711"/>
      <c r="AH81" s="711"/>
      <c r="AI81" s="711"/>
      <c r="AJ81" s="276"/>
      <c r="AP81" s="260"/>
      <c r="AT81" s="260"/>
      <c r="AV81" s="24"/>
      <c r="AW81" s="24"/>
      <c r="AX81" s="24"/>
      <c r="AY81" s="24"/>
      <c r="AZ81" s="24"/>
      <c r="BA81" s="24"/>
      <c r="BB81" s="24"/>
      <c r="BC81" s="24"/>
    </row>
    <row r="82" spans="2:55" s="252" customFormat="1" ht="15" customHeight="1" x14ac:dyDescent="0.25">
      <c r="B82" s="275"/>
      <c r="C82" s="133" t="s">
        <v>1762</v>
      </c>
      <c r="D82" s="133"/>
      <c r="E82" s="133"/>
      <c r="F82" s="133"/>
      <c r="G82" s="133"/>
      <c r="H82" s="133"/>
      <c r="I82" s="133"/>
      <c r="J82" s="133"/>
      <c r="K82" s="133"/>
      <c r="L82" s="133"/>
      <c r="M82" s="133"/>
      <c r="N82" s="133"/>
      <c r="O82" s="133"/>
      <c r="P82" s="133"/>
      <c r="Q82" s="133"/>
      <c r="R82" s="133"/>
      <c r="S82" s="133"/>
      <c r="T82" s="133"/>
      <c r="U82" s="133"/>
      <c r="V82" s="133"/>
      <c r="W82" s="133"/>
      <c r="X82" s="737" t="s">
        <v>310</v>
      </c>
      <c r="Y82" s="737"/>
      <c r="Z82" s="737"/>
      <c r="AA82" s="737"/>
      <c r="AB82" s="737"/>
      <c r="AC82" s="737"/>
      <c r="AD82" s="737"/>
      <c r="AE82" s="737"/>
      <c r="AF82" s="737"/>
      <c r="AG82" s="737"/>
      <c r="AH82" s="737"/>
      <c r="AI82" s="737"/>
      <c r="AJ82" s="276"/>
      <c r="AP82" s="260"/>
      <c r="AT82" s="260"/>
      <c r="AV82" s="24"/>
      <c r="AW82" s="24"/>
      <c r="AX82" s="24"/>
      <c r="AY82" s="24"/>
      <c r="AZ82" s="24"/>
      <c r="BA82" s="24"/>
      <c r="BB82" s="24"/>
      <c r="BC82" s="24"/>
    </row>
    <row r="83" spans="2:55" s="252" customFormat="1" ht="15" customHeight="1" x14ac:dyDescent="0.25">
      <c r="B83" s="275"/>
      <c r="C83" s="738" t="s">
        <v>1213</v>
      </c>
      <c r="D83" s="738"/>
      <c r="E83" s="738"/>
      <c r="F83" s="738"/>
      <c r="G83" s="738"/>
      <c r="H83" s="738"/>
      <c r="I83" s="738"/>
      <c r="J83" s="738"/>
      <c r="K83" s="738"/>
      <c r="L83" s="738"/>
      <c r="M83" s="738"/>
      <c r="N83" s="738"/>
      <c r="O83" s="738"/>
      <c r="P83" s="738"/>
      <c r="Q83" s="738"/>
      <c r="R83" s="738"/>
      <c r="S83" s="738"/>
      <c r="T83" s="738"/>
      <c r="U83" s="738"/>
      <c r="V83" s="738"/>
      <c r="W83" s="133"/>
      <c r="X83" s="811" t="str">
        <f>IF(OR($X$82="",$X$82="Selecionar"),"",VLOOKUP(X82,U143:AP995,9,FALSE))</f>
        <v/>
      </c>
      <c r="Y83" s="811"/>
      <c r="Z83" s="811"/>
      <c r="AA83" s="811"/>
      <c r="AB83" s="811"/>
      <c r="AC83" s="811"/>
      <c r="AD83" s="811"/>
      <c r="AE83" s="811"/>
      <c r="AF83" s="811"/>
      <c r="AG83" s="811"/>
      <c r="AH83" s="811"/>
      <c r="AI83" s="811"/>
      <c r="AJ83" s="276"/>
      <c r="AP83" s="260"/>
      <c r="AT83" s="260"/>
      <c r="AV83" s="24"/>
      <c r="AW83" s="24"/>
      <c r="AX83" s="24"/>
      <c r="AY83" s="24"/>
      <c r="AZ83" s="24"/>
      <c r="BA83" s="24"/>
      <c r="BB83" s="24"/>
      <c r="BC83" s="24"/>
    </row>
    <row r="84" spans="2:55" s="252" customFormat="1" ht="5.0999999999999996" customHeight="1" x14ac:dyDescent="0.25">
      <c r="B84" s="275"/>
      <c r="C84" s="133"/>
      <c r="D84" s="133"/>
      <c r="E84" s="133"/>
      <c r="F84" s="133"/>
      <c r="G84" s="133"/>
      <c r="H84" s="133"/>
      <c r="I84" s="133"/>
      <c r="J84" s="133"/>
      <c r="K84" s="133"/>
      <c r="L84" s="133"/>
      <c r="M84" s="133"/>
      <c r="N84" s="133"/>
      <c r="O84" s="133"/>
      <c r="P84" s="133"/>
      <c r="Q84" s="133"/>
      <c r="R84" s="133"/>
      <c r="S84" s="133"/>
      <c r="T84" s="133"/>
      <c r="U84" s="133"/>
      <c r="V84" s="133"/>
      <c r="W84" s="133"/>
      <c r="X84" s="225"/>
      <c r="Y84" s="225"/>
      <c r="Z84" s="225"/>
      <c r="AA84" s="225"/>
      <c r="AB84" s="225"/>
      <c r="AC84" s="225"/>
      <c r="AD84" s="225"/>
      <c r="AE84" s="225"/>
      <c r="AF84" s="225"/>
      <c r="AG84" s="225"/>
      <c r="AH84" s="225"/>
      <c r="AI84" s="225"/>
      <c r="AJ84" s="276"/>
      <c r="AP84" s="260"/>
      <c r="AT84" s="260"/>
      <c r="AV84" s="24"/>
      <c r="AW84" s="24"/>
      <c r="AX84" s="24"/>
      <c r="AY84" s="24"/>
      <c r="AZ84" s="24"/>
      <c r="BA84" s="24"/>
      <c r="BB84" s="24"/>
      <c r="BC84" s="24"/>
    </row>
    <row r="85" spans="2:55" s="252" customFormat="1" ht="15" customHeight="1" x14ac:dyDescent="0.25">
      <c r="B85" s="275"/>
      <c r="C85" s="133" t="s">
        <v>1980</v>
      </c>
      <c r="D85" s="166"/>
      <c r="E85" s="166"/>
      <c r="F85" s="166"/>
      <c r="G85" s="166"/>
      <c r="H85" s="166"/>
      <c r="I85" s="166"/>
      <c r="J85" s="266"/>
      <c r="K85" s="266"/>
      <c r="L85" s="266"/>
      <c r="M85" s="266"/>
      <c r="N85" s="266"/>
      <c r="O85" s="266"/>
      <c r="P85" s="266"/>
      <c r="Q85" s="266"/>
      <c r="R85" s="266"/>
      <c r="S85" s="460"/>
      <c r="T85" s="133" t="s">
        <v>1165</v>
      </c>
      <c r="U85" s="266"/>
      <c r="V85" s="266"/>
      <c r="W85" s="460"/>
      <c r="X85" s="133" t="s">
        <v>1166</v>
      </c>
      <c r="Y85" s="134"/>
      <c r="Z85" s="266"/>
      <c r="AA85" s="266"/>
      <c r="AB85" s="266"/>
      <c r="AC85" s="460"/>
      <c r="AD85" s="133" t="s">
        <v>1167</v>
      </c>
      <c r="AE85" s="266"/>
      <c r="AF85" s="164"/>
      <c r="AG85" s="164"/>
      <c r="AH85" s="164"/>
      <c r="AI85" s="164"/>
      <c r="AJ85" s="276"/>
      <c r="AP85" s="260"/>
      <c r="AT85" s="260"/>
      <c r="AV85" s="24"/>
      <c r="AW85" s="24"/>
      <c r="AX85" s="24"/>
      <c r="AY85" s="24"/>
      <c r="AZ85" s="24"/>
      <c r="BA85" s="24"/>
      <c r="BB85" s="24"/>
      <c r="BC85" s="24"/>
    </row>
    <row r="86" spans="2:55" s="252" customFormat="1" ht="5.0999999999999996" customHeight="1" x14ac:dyDescent="0.25">
      <c r="B86" s="275"/>
      <c r="C86" s="166"/>
      <c r="D86" s="166"/>
      <c r="E86" s="166"/>
      <c r="F86" s="166"/>
      <c r="G86" s="166"/>
      <c r="H86" s="166"/>
      <c r="I86" s="166"/>
      <c r="J86" s="266"/>
      <c r="K86" s="266"/>
      <c r="L86" s="266"/>
      <c r="M86" s="266"/>
      <c r="N86" s="266"/>
      <c r="O86" s="266"/>
      <c r="P86" s="266"/>
      <c r="Q86" s="266"/>
      <c r="R86" s="266"/>
      <c r="S86" s="266"/>
      <c r="T86" s="266"/>
      <c r="U86" s="266"/>
      <c r="V86" s="266"/>
      <c r="W86" s="266"/>
      <c r="X86" s="266"/>
      <c r="Y86" s="266"/>
      <c r="Z86" s="266"/>
      <c r="AA86" s="266"/>
      <c r="AB86" s="266"/>
      <c r="AC86" s="266"/>
      <c r="AD86" s="266"/>
      <c r="AE86" s="164"/>
      <c r="AF86" s="164"/>
      <c r="AG86" s="164"/>
      <c r="AH86" s="164"/>
      <c r="AI86" s="164"/>
      <c r="AJ86" s="276"/>
      <c r="AP86" s="260"/>
      <c r="AT86" s="260"/>
      <c r="AV86" s="24"/>
      <c r="AW86" s="24"/>
      <c r="AX86" s="24"/>
      <c r="AY86" s="24"/>
      <c r="AZ86" s="24"/>
      <c r="BA86" s="24"/>
      <c r="BB86" s="24"/>
      <c r="BC86" s="24"/>
    </row>
    <row r="87" spans="2:55" s="252" customFormat="1" ht="15" customHeight="1" x14ac:dyDescent="0.25">
      <c r="B87" s="275"/>
      <c r="C87" s="290" t="s">
        <v>1763</v>
      </c>
      <c r="D87" s="166"/>
      <c r="E87" s="166"/>
      <c r="F87" s="166"/>
      <c r="G87" s="166"/>
      <c r="H87" s="166"/>
      <c r="I87" s="166"/>
      <c r="J87" s="266"/>
      <c r="K87" s="266"/>
      <c r="L87" s="266"/>
      <c r="M87" s="266"/>
      <c r="N87" s="266"/>
      <c r="O87" s="266"/>
      <c r="P87" s="266"/>
      <c r="Q87" s="460"/>
      <c r="R87" s="166" t="s">
        <v>1169</v>
      </c>
      <c r="S87" s="134"/>
      <c r="T87" s="134"/>
      <c r="U87" s="460"/>
      <c r="V87" s="166" t="s">
        <v>1168</v>
      </c>
      <c r="W87" s="134"/>
      <c r="X87" s="150"/>
      <c r="Y87" s="166"/>
      <c r="Z87" s="266"/>
      <c r="AA87" s="266"/>
      <c r="AB87" s="266"/>
      <c r="AC87" s="266"/>
      <c r="AD87" s="266"/>
      <c r="AE87" s="164"/>
      <c r="AF87" s="164"/>
      <c r="AG87" s="164"/>
      <c r="AH87" s="164"/>
      <c r="AI87" s="164"/>
      <c r="AJ87" s="276"/>
      <c r="AP87" s="260"/>
      <c r="AT87" s="260"/>
      <c r="AV87" s="24"/>
      <c r="AW87" s="24"/>
      <c r="AX87" s="24"/>
      <c r="AY87" s="24"/>
      <c r="AZ87" s="24"/>
      <c r="BA87" s="24"/>
      <c r="BB87" s="24"/>
      <c r="BC87" s="24"/>
    </row>
    <row r="88" spans="2:55" s="252" customFormat="1" ht="5.0999999999999996" customHeight="1" x14ac:dyDescent="0.25">
      <c r="B88" s="275"/>
      <c r="C88" s="166"/>
      <c r="D88" s="166"/>
      <c r="E88" s="166"/>
      <c r="F88" s="166"/>
      <c r="G88" s="166"/>
      <c r="H88" s="166"/>
      <c r="I88" s="166"/>
      <c r="J88" s="266"/>
      <c r="K88" s="266"/>
      <c r="L88" s="266"/>
      <c r="M88" s="266"/>
      <c r="N88" s="266"/>
      <c r="O88" s="266"/>
      <c r="P88" s="266"/>
      <c r="Q88" s="266"/>
      <c r="R88" s="266"/>
      <c r="S88" s="266"/>
      <c r="T88" s="266"/>
      <c r="U88" s="266"/>
      <c r="V88" s="266"/>
      <c r="W88" s="266"/>
      <c r="X88" s="266"/>
      <c r="Y88" s="266"/>
      <c r="Z88" s="266"/>
      <c r="AA88" s="266"/>
      <c r="AB88" s="266"/>
      <c r="AC88" s="266"/>
      <c r="AD88" s="266"/>
      <c r="AE88" s="164"/>
      <c r="AF88" s="164"/>
      <c r="AG88" s="164"/>
      <c r="AH88" s="164"/>
      <c r="AI88" s="164"/>
      <c r="AJ88" s="276"/>
      <c r="AP88" s="260"/>
      <c r="AT88" s="260"/>
      <c r="AV88" s="24"/>
      <c r="AW88" s="24"/>
      <c r="AX88" s="24"/>
      <c r="AY88" s="24"/>
      <c r="AZ88" s="24"/>
      <c r="BA88" s="24"/>
      <c r="BB88" s="24"/>
      <c r="BC88" s="24"/>
    </row>
    <row r="89" spans="2:55" s="252" customFormat="1" ht="15" customHeight="1" x14ac:dyDescent="0.25">
      <c r="B89" s="275"/>
      <c r="C89" s="290" t="s">
        <v>1764</v>
      </c>
      <c r="D89" s="166"/>
      <c r="E89" s="166"/>
      <c r="F89" s="166"/>
      <c r="G89" s="166"/>
      <c r="H89" s="166"/>
      <c r="I89" s="166"/>
      <c r="J89" s="266"/>
      <c r="K89" s="134"/>
      <c r="L89" s="460"/>
      <c r="M89" s="259" t="s">
        <v>196</v>
      </c>
      <c r="N89" s="134"/>
      <c r="O89" s="460"/>
      <c r="P89" s="259" t="s">
        <v>2325</v>
      </c>
      <c r="Q89" s="134"/>
      <c r="R89" s="134"/>
      <c r="S89" s="134"/>
      <c r="T89" s="134"/>
      <c r="U89" s="134"/>
      <c r="V89" s="134"/>
      <c r="W89" s="134"/>
      <c r="X89" s="134"/>
      <c r="Y89" s="134"/>
      <c r="Z89" s="134"/>
      <c r="AA89" s="134"/>
      <c r="AB89" s="388"/>
      <c r="AC89" s="388"/>
      <c r="AD89" s="388"/>
      <c r="AE89" s="388"/>
      <c r="AF89" s="388"/>
      <c r="AG89" s="388"/>
      <c r="AH89" s="388"/>
      <c r="AI89" s="388"/>
      <c r="AJ89" s="276"/>
      <c r="AP89" s="260"/>
      <c r="AT89" s="260"/>
      <c r="AV89" s="24"/>
      <c r="AW89" s="24"/>
      <c r="AX89" s="24"/>
      <c r="AY89" s="24"/>
      <c r="AZ89" s="24"/>
      <c r="BA89" s="24"/>
      <c r="BB89" s="24"/>
      <c r="BC89" s="24"/>
    </row>
    <row r="90" spans="2:55" s="252" customFormat="1" ht="5.0999999999999996" customHeight="1" x14ac:dyDescent="0.25">
      <c r="B90" s="275"/>
      <c r="C90" s="166"/>
      <c r="D90" s="166"/>
      <c r="E90" s="166"/>
      <c r="F90" s="166"/>
      <c r="G90" s="166"/>
      <c r="H90" s="166"/>
      <c r="I90" s="166"/>
      <c r="J90" s="266"/>
      <c r="K90" s="266"/>
      <c r="L90" s="266"/>
      <c r="M90" s="266"/>
      <c r="N90" s="266"/>
      <c r="O90" s="266"/>
      <c r="P90" s="266"/>
      <c r="Q90" s="266"/>
      <c r="R90" s="266"/>
      <c r="S90" s="266"/>
      <c r="T90" s="266"/>
      <c r="U90" s="266"/>
      <c r="V90" s="266"/>
      <c r="W90" s="266"/>
      <c r="X90" s="266"/>
      <c r="Y90" s="266"/>
      <c r="Z90" s="266"/>
      <c r="AA90" s="266"/>
      <c r="AB90" s="266"/>
      <c r="AC90" s="266"/>
      <c r="AD90" s="266"/>
      <c r="AE90" s="164"/>
      <c r="AF90" s="164"/>
      <c r="AG90" s="164"/>
      <c r="AH90" s="164"/>
      <c r="AI90" s="164"/>
      <c r="AJ90" s="276"/>
      <c r="AP90" s="260"/>
      <c r="AT90" s="260"/>
      <c r="AV90" s="24"/>
      <c r="AW90" s="24"/>
      <c r="AX90" s="24"/>
      <c r="AY90" s="24"/>
      <c r="AZ90" s="24"/>
      <c r="BA90" s="24"/>
      <c r="BB90" s="24"/>
      <c r="BC90" s="24"/>
    </row>
    <row r="91" spans="2:55" s="252" customFormat="1" ht="15" customHeight="1" x14ac:dyDescent="0.25">
      <c r="B91" s="275"/>
      <c r="C91" s="259" t="s">
        <v>2324</v>
      </c>
      <c r="D91" s="259"/>
      <c r="E91" s="259"/>
      <c r="F91" s="259"/>
      <c r="G91" s="259"/>
      <c r="H91" s="259"/>
      <c r="I91" s="259"/>
      <c r="J91" s="259"/>
      <c r="K91" s="259"/>
      <c r="L91" s="259"/>
      <c r="M91" s="166"/>
      <c r="N91" s="166"/>
      <c r="O91" s="479"/>
      <c r="P91" s="729"/>
      <c r="Q91" s="729"/>
      <c r="R91" s="729"/>
      <c r="S91" s="729"/>
      <c r="T91" s="729"/>
      <c r="U91" s="729"/>
      <c r="V91" s="729"/>
      <c r="W91" s="729"/>
      <c r="X91" s="729"/>
      <c r="Y91" s="729"/>
      <c r="Z91" s="729"/>
      <c r="AA91" s="729"/>
      <c r="AB91" s="729"/>
      <c r="AC91" s="729"/>
      <c r="AD91" s="729"/>
      <c r="AE91" s="729"/>
      <c r="AF91" s="729"/>
      <c r="AG91" s="729"/>
      <c r="AH91" s="729"/>
      <c r="AI91" s="729"/>
      <c r="AJ91" s="276"/>
      <c r="AP91" s="260"/>
      <c r="AT91" s="260"/>
      <c r="AV91" s="24"/>
      <c r="AW91" s="24"/>
      <c r="AX91" s="24"/>
      <c r="AY91" s="24"/>
      <c r="AZ91" s="24"/>
      <c r="BA91" s="24"/>
      <c r="BB91" s="24"/>
      <c r="BC91" s="24"/>
    </row>
    <row r="92" spans="2:55" s="252" customFormat="1" ht="15" customHeight="1" x14ac:dyDescent="0.25">
      <c r="B92" s="275"/>
      <c r="C92" s="729"/>
      <c r="D92" s="729"/>
      <c r="E92" s="729"/>
      <c r="F92" s="729"/>
      <c r="G92" s="729"/>
      <c r="H92" s="729"/>
      <c r="I92" s="729"/>
      <c r="J92" s="729"/>
      <c r="K92" s="729"/>
      <c r="L92" s="729"/>
      <c r="M92" s="729"/>
      <c r="N92" s="729"/>
      <c r="O92" s="729"/>
      <c r="P92" s="729"/>
      <c r="Q92" s="729"/>
      <c r="R92" s="729"/>
      <c r="S92" s="729"/>
      <c r="T92" s="729"/>
      <c r="U92" s="729"/>
      <c r="V92" s="729"/>
      <c r="W92" s="729"/>
      <c r="X92" s="729"/>
      <c r="Y92" s="729"/>
      <c r="Z92" s="729"/>
      <c r="AA92" s="729"/>
      <c r="AB92" s="729"/>
      <c r="AC92" s="729"/>
      <c r="AD92" s="729"/>
      <c r="AE92" s="729"/>
      <c r="AF92" s="729"/>
      <c r="AG92" s="729"/>
      <c r="AH92" s="729"/>
      <c r="AI92" s="729"/>
      <c r="AJ92" s="276"/>
      <c r="AP92" s="260"/>
      <c r="AT92" s="260"/>
      <c r="AV92" s="24"/>
      <c r="AW92" s="24"/>
      <c r="AX92" s="24"/>
      <c r="AY92" s="24"/>
      <c r="AZ92" s="24"/>
      <c r="BA92" s="24"/>
      <c r="BB92" s="24"/>
      <c r="BC92" s="24"/>
    </row>
    <row r="93" spans="2:55" s="252" customFormat="1" ht="15" customHeight="1" x14ac:dyDescent="0.25">
      <c r="B93" s="275"/>
      <c r="C93" s="166" t="s">
        <v>1948</v>
      </c>
      <c r="D93" s="166"/>
      <c r="E93" s="166"/>
      <c r="F93" s="166"/>
      <c r="G93" s="166"/>
      <c r="H93" s="166"/>
      <c r="I93" s="166"/>
      <c r="J93" s="266"/>
      <c r="K93" s="266"/>
      <c r="L93" s="266"/>
      <c r="M93" s="266"/>
      <c r="N93" s="266"/>
      <c r="O93" s="266"/>
      <c r="P93" s="266"/>
      <c r="Q93" s="266"/>
      <c r="R93" s="266"/>
      <c r="S93" s="266"/>
      <c r="T93" s="266"/>
      <c r="U93" s="266"/>
      <c r="V93" s="266"/>
      <c r="W93" s="266"/>
      <c r="X93" s="266"/>
      <c r="Y93" s="266"/>
      <c r="Z93" s="266"/>
      <c r="AA93" s="266"/>
      <c r="AB93" s="266"/>
      <c r="AC93" s="266"/>
      <c r="AD93" s="266"/>
      <c r="AE93" s="164"/>
      <c r="AF93" s="164"/>
      <c r="AG93" s="164"/>
      <c r="AH93" s="164"/>
      <c r="AI93" s="164"/>
      <c r="AJ93" s="276"/>
      <c r="AP93" s="260"/>
      <c r="AT93" s="260"/>
      <c r="AV93" s="24"/>
      <c r="AW93" s="24"/>
      <c r="AX93" s="24"/>
      <c r="AY93" s="24"/>
      <c r="AZ93" s="24"/>
      <c r="BA93" s="24"/>
      <c r="BB93" s="24"/>
      <c r="BC93" s="24"/>
    </row>
    <row r="94" spans="2:55" s="252" customFormat="1" ht="15" customHeight="1" x14ac:dyDescent="0.25">
      <c r="B94" s="275"/>
      <c r="C94" s="733" t="s">
        <v>2111</v>
      </c>
      <c r="D94" s="733"/>
      <c r="E94" s="733"/>
      <c r="F94" s="733"/>
      <c r="G94" s="733"/>
      <c r="H94" s="733"/>
      <c r="I94" s="733"/>
      <c r="J94" s="733"/>
      <c r="K94" s="733"/>
      <c r="L94" s="708" t="s">
        <v>1958</v>
      </c>
      <c r="M94" s="708"/>
      <c r="N94" s="708"/>
      <c r="O94" s="708"/>
      <c r="P94" s="708"/>
      <c r="Q94" s="708"/>
      <c r="R94" s="708"/>
      <c r="S94" s="708"/>
      <c r="T94" s="708"/>
      <c r="U94" s="708"/>
      <c r="V94" s="708"/>
      <c r="W94" s="708"/>
      <c r="X94" s="708" t="s">
        <v>1959</v>
      </c>
      <c r="Y94" s="708"/>
      <c r="Z94" s="708"/>
      <c r="AA94" s="708"/>
      <c r="AB94" s="708"/>
      <c r="AC94" s="708"/>
      <c r="AD94" s="708"/>
      <c r="AE94" s="708"/>
      <c r="AF94" s="708"/>
      <c r="AG94" s="708"/>
      <c r="AH94" s="708"/>
      <c r="AI94" s="708"/>
      <c r="AJ94" s="276"/>
      <c r="AP94" s="260"/>
      <c r="AT94" s="260"/>
      <c r="AV94" s="24"/>
      <c r="AW94" s="24"/>
      <c r="AX94" s="24"/>
      <c r="AY94" s="24"/>
      <c r="AZ94" s="24"/>
      <c r="BA94" s="24"/>
      <c r="BB94" s="24"/>
      <c r="BC94" s="24"/>
    </row>
    <row r="95" spans="2:55" s="252" customFormat="1" ht="15" customHeight="1" x14ac:dyDescent="0.25">
      <c r="B95" s="275"/>
      <c r="C95" s="733"/>
      <c r="D95" s="733"/>
      <c r="E95" s="733"/>
      <c r="F95" s="733"/>
      <c r="G95" s="733"/>
      <c r="H95" s="733"/>
      <c r="I95" s="733"/>
      <c r="J95" s="733"/>
      <c r="K95" s="733"/>
      <c r="L95" s="708" t="s">
        <v>1951</v>
      </c>
      <c r="M95" s="708"/>
      <c r="N95" s="708"/>
      <c r="O95" s="708"/>
      <c r="P95" s="708" t="s">
        <v>1952</v>
      </c>
      <c r="Q95" s="708"/>
      <c r="R95" s="708"/>
      <c r="S95" s="708"/>
      <c r="T95" s="708" t="s">
        <v>1953</v>
      </c>
      <c r="U95" s="708"/>
      <c r="V95" s="708"/>
      <c r="W95" s="708"/>
      <c r="X95" s="708" t="s">
        <v>1951</v>
      </c>
      <c r="Y95" s="708"/>
      <c r="Z95" s="708"/>
      <c r="AA95" s="708"/>
      <c r="AB95" s="708" t="s">
        <v>1952</v>
      </c>
      <c r="AC95" s="708"/>
      <c r="AD95" s="708"/>
      <c r="AE95" s="708"/>
      <c r="AF95" s="708" t="s">
        <v>1953</v>
      </c>
      <c r="AG95" s="708"/>
      <c r="AH95" s="708"/>
      <c r="AI95" s="708"/>
      <c r="AJ95" s="276"/>
      <c r="AP95" s="260"/>
      <c r="AT95" s="260"/>
      <c r="AV95" s="24"/>
      <c r="AW95" s="24"/>
      <c r="AX95" s="24"/>
      <c r="AY95" s="24"/>
      <c r="AZ95" s="24"/>
      <c r="BA95" s="24"/>
      <c r="BB95" s="24"/>
      <c r="BC95" s="24"/>
    </row>
    <row r="96" spans="2:55" s="252" customFormat="1" ht="18" customHeight="1" x14ac:dyDescent="0.25">
      <c r="B96" s="275"/>
      <c r="C96" s="733"/>
      <c r="D96" s="733"/>
      <c r="E96" s="733"/>
      <c r="F96" s="733"/>
      <c r="G96" s="733"/>
      <c r="H96" s="733"/>
      <c r="I96" s="733"/>
      <c r="J96" s="733"/>
      <c r="K96" s="733"/>
      <c r="L96" s="709"/>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276"/>
      <c r="AP96" s="260"/>
      <c r="AT96" s="260"/>
      <c r="AV96" s="24"/>
      <c r="AW96" s="24"/>
      <c r="AX96" s="24"/>
      <c r="AY96" s="24"/>
      <c r="AZ96" s="24"/>
      <c r="BA96" s="24"/>
      <c r="BB96" s="24"/>
      <c r="BC96" s="24"/>
    </row>
    <row r="97" spans="2:55" s="252" customFormat="1" ht="30" customHeight="1" x14ac:dyDescent="0.25">
      <c r="B97" s="275"/>
      <c r="C97" s="624" t="s">
        <v>1950</v>
      </c>
      <c r="D97" s="625"/>
      <c r="E97" s="625"/>
      <c r="F97" s="625"/>
      <c r="G97" s="626"/>
      <c r="H97" s="734" t="s">
        <v>1957</v>
      </c>
      <c r="I97" s="735"/>
      <c r="J97" s="735"/>
      <c r="K97" s="736"/>
      <c r="L97" s="293" t="s">
        <v>1954</v>
      </c>
      <c r="M97" s="710"/>
      <c r="N97" s="709"/>
      <c r="O97" s="709"/>
      <c r="P97" s="709"/>
      <c r="Q97" s="709"/>
      <c r="R97" s="709"/>
      <c r="S97" s="709"/>
      <c r="T97" s="709"/>
      <c r="U97" s="708" t="s">
        <v>2448</v>
      </c>
      <c r="V97" s="708"/>
      <c r="W97" s="708"/>
      <c r="X97" s="293" t="s">
        <v>1955</v>
      </c>
      <c r="Y97" s="710"/>
      <c r="Z97" s="709"/>
      <c r="AA97" s="709"/>
      <c r="AB97" s="709"/>
      <c r="AC97" s="709"/>
      <c r="AD97" s="709"/>
      <c r="AE97" s="709"/>
      <c r="AF97" s="709"/>
      <c r="AG97" s="708" t="s">
        <v>1956</v>
      </c>
      <c r="AH97" s="708"/>
      <c r="AI97" s="708"/>
      <c r="AJ97" s="276"/>
      <c r="AP97" s="260"/>
      <c r="AT97" s="260"/>
      <c r="AV97" s="24"/>
      <c r="AW97" s="24"/>
      <c r="AX97" s="24"/>
      <c r="AY97" s="24"/>
      <c r="AZ97" s="24"/>
      <c r="BA97" s="24"/>
      <c r="BB97" s="24"/>
      <c r="BC97" s="24"/>
    </row>
    <row r="98" spans="2:55" s="252" customFormat="1" ht="5.0999999999999996" customHeight="1" x14ac:dyDescent="0.25">
      <c r="B98" s="275"/>
      <c r="C98" s="166"/>
      <c r="D98" s="166"/>
      <c r="E98" s="166"/>
      <c r="F98" s="166"/>
      <c r="G98" s="166"/>
      <c r="H98" s="166"/>
      <c r="I98" s="166"/>
      <c r="J98" s="266"/>
      <c r="K98" s="266"/>
      <c r="L98" s="266"/>
      <c r="M98" s="266"/>
      <c r="N98" s="266"/>
      <c r="O98" s="266"/>
      <c r="P98" s="266"/>
      <c r="Q98" s="266"/>
      <c r="R98" s="266"/>
      <c r="S98" s="266"/>
      <c r="T98" s="266"/>
      <c r="U98" s="266"/>
      <c r="V98" s="266"/>
      <c r="W98" s="266"/>
      <c r="X98" s="266"/>
      <c r="Y98" s="266"/>
      <c r="Z98" s="266"/>
      <c r="AA98" s="266"/>
      <c r="AB98" s="266"/>
      <c r="AC98" s="266"/>
      <c r="AD98" s="266"/>
      <c r="AE98" s="164"/>
      <c r="AF98" s="164"/>
      <c r="AG98" s="164"/>
      <c r="AH98" s="164"/>
      <c r="AI98" s="164"/>
      <c r="AJ98" s="276"/>
      <c r="AP98" s="260"/>
      <c r="AT98" s="260"/>
      <c r="AV98" s="24"/>
      <c r="AW98" s="24"/>
      <c r="AX98" s="24"/>
      <c r="AY98" s="24"/>
      <c r="AZ98" s="24"/>
      <c r="BA98" s="24"/>
      <c r="BB98" s="24"/>
      <c r="BC98" s="24"/>
    </row>
    <row r="99" spans="2:55" s="252" customFormat="1" ht="15" customHeight="1" x14ac:dyDescent="0.25">
      <c r="B99" s="275"/>
      <c r="C99" s="719" t="s">
        <v>1765</v>
      </c>
      <c r="D99" s="720"/>
      <c r="E99" s="720"/>
      <c r="F99" s="720"/>
      <c r="G99" s="720"/>
      <c r="H99" s="720"/>
      <c r="I99" s="720"/>
      <c r="J99" s="720"/>
      <c r="K99" s="720"/>
      <c r="L99" s="720"/>
      <c r="M99" s="720"/>
      <c r="N99" s="720"/>
      <c r="O99" s="720"/>
      <c r="P99" s="720"/>
      <c r="Q99" s="720"/>
      <c r="R99" s="720"/>
      <c r="S99" s="720"/>
      <c r="T99" s="720"/>
      <c r="U99" s="720"/>
      <c r="V99" s="720"/>
      <c r="W99" s="720"/>
      <c r="X99" s="720"/>
      <c r="Y99" s="720"/>
      <c r="Z99" s="720"/>
      <c r="AA99" s="720"/>
      <c r="AB99" s="720"/>
      <c r="AC99" s="720"/>
      <c r="AD99" s="720"/>
      <c r="AE99" s="720"/>
      <c r="AF99" s="720"/>
      <c r="AG99" s="720"/>
      <c r="AH99" s="720"/>
      <c r="AI99" s="721"/>
      <c r="AJ99" s="276"/>
      <c r="AP99" s="260"/>
      <c r="AT99" s="260"/>
      <c r="AV99" s="24"/>
      <c r="AW99" s="24"/>
      <c r="AX99" s="24"/>
      <c r="AY99" s="24"/>
      <c r="AZ99" s="24"/>
      <c r="BA99" s="24"/>
      <c r="BB99" s="24"/>
      <c r="BC99" s="24"/>
    </row>
    <row r="100" spans="2:55" s="252" customFormat="1" ht="15" customHeight="1" x14ac:dyDescent="0.25">
      <c r="B100" s="275"/>
      <c r="C100" s="650" t="s">
        <v>2038</v>
      </c>
      <c r="D100" s="650"/>
      <c r="E100" s="650"/>
      <c r="F100" s="650"/>
      <c r="G100" s="650"/>
      <c r="H100" s="650"/>
      <c r="I100" s="650"/>
      <c r="J100" s="650"/>
      <c r="K100" s="650"/>
      <c r="L100" s="650"/>
      <c r="M100" s="650"/>
      <c r="N100" s="650"/>
      <c r="O100" s="650"/>
      <c r="P100" s="650"/>
      <c r="Q100" s="650"/>
      <c r="R100" s="650"/>
      <c r="S100" s="650"/>
      <c r="T100" s="650"/>
      <c r="U100" s="650"/>
      <c r="V100" s="650"/>
      <c r="W100" s="650"/>
      <c r="X100" s="650"/>
      <c r="Y100" s="742"/>
      <c r="Z100" s="460"/>
      <c r="AA100" s="21" t="s">
        <v>196</v>
      </c>
      <c r="AB100" s="134"/>
      <c r="AC100" s="460"/>
      <c r="AD100" s="21" t="s">
        <v>2231</v>
      </c>
      <c r="AE100" s="295"/>
      <c r="AF100" s="295"/>
      <c r="AG100" s="295"/>
      <c r="AH100" s="295"/>
      <c r="AI100" s="295"/>
      <c r="AJ100" s="276"/>
      <c r="AP100" s="260"/>
      <c r="AT100" s="260"/>
      <c r="AV100" s="24"/>
      <c r="AW100" s="24"/>
      <c r="AX100" s="24"/>
      <c r="AY100" s="24"/>
      <c r="AZ100" s="24"/>
      <c r="BA100" s="24"/>
      <c r="BB100" s="24"/>
      <c r="BC100" s="24"/>
    </row>
    <row r="101" spans="2:55" s="252" customFormat="1" ht="15" customHeight="1" x14ac:dyDescent="0.25">
      <c r="B101" s="275"/>
      <c r="C101" s="650" t="s">
        <v>2112</v>
      </c>
      <c r="D101" s="650"/>
      <c r="E101" s="650"/>
      <c r="F101" s="650"/>
      <c r="G101" s="650"/>
      <c r="H101" s="650"/>
      <c r="I101" s="650"/>
      <c r="J101" s="650"/>
      <c r="K101" s="650"/>
      <c r="L101" s="650"/>
      <c r="M101" s="650"/>
      <c r="N101" s="650"/>
      <c r="O101" s="650"/>
      <c r="P101" s="650"/>
      <c r="Q101" s="650"/>
      <c r="R101" s="650"/>
      <c r="S101" s="650"/>
      <c r="T101" s="650"/>
      <c r="U101" s="650"/>
      <c r="V101" s="650"/>
      <c r="W101" s="650"/>
      <c r="X101" s="650"/>
      <c r="Y101" s="650"/>
      <c r="Z101" s="650"/>
      <c r="AA101" s="650"/>
      <c r="AB101" s="650"/>
      <c r="AC101" s="650"/>
      <c r="AD101" s="650"/>
      <c r="AE101" s="650"/>
      <c r="AF101" s="650"/>
      <c r="AG101" s="650"/>
      <c r="AH101" s="650"/>
      <c r="AI101" s="650"/>
      <c r="AJ101" s="276"/>
      <c r="AP101" s="260"/>
      <c r="AT101" s="260"/>
      <c r="AV101" s="24"/>
      <c r="AW101" s="24"/>
      <c r="AX101" s="24"/>
      <c r="AY101" s="24"/>
      <c r="AZ101" s="24"/>
      <c r="BA101" s="24"/>
      <c r="BB101" s="24"/>
      <c r="BC101" s="24"/>
    </row>
    <row r="102" spans="2:55" s="252" customFormat="1" ht="5.0999999999999996" customHeight="1" x14ac:dyDescent="0.25">
      <c r="B102" s="275"/>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76"/>
      <c r="AP102" s="260"/>
      <c r="AT102" s="260"/>
      <c r="AV102" s="24"/>
      <c r="AW102" s="24"/>
      <c r="AX102" s="24"/>
      <c r="AY102" s="24"/>
      <c r="AZ102" s="24"/>
      <c r="BA102" s="24"/>
      <c r="BB102" s="24"/>
      <c r="BC102" s="24"/>
    </row>
    <row r="103" spans="2:55" s="252" customFormat="1" ht="15" customHeight="1" x14ac:dyDescent="0.25">
      <c r="B103" s="275"/>
      <c r="C103" s="727" t="s">
        <v>1191</v>
      </c>
      <c r="D103" s="727"/>
      <c r="E103" s="727"/>
      <c r="F103" s="727"/>
      <c r="G103" s="727"/>
      <c r="H103" s="727"/>
      <c r="I103" s="727"/>
      <c r="J103" s="727"/>
      <c r="K103" s="727"/>
      <c r="L103" s="727"/>
      <c r="M103" s="727"/>
      <c r="N103" s="727"/>
      <c r="O103" s="727"/>
      <c r="P103" s="727"/>
      <c r="Q103" s="727"/>
      <c r="R103" s="727"/>
      <c r="S103" s="727"/>
      <c r="T103" s="727"/>
      <c r="U103" s="727" t="s">
        <v>1192</v>
      </c>
      <c r="V103" s="727"/>
      <c r="W103" s="727"/>
      <c r="X103" s="727"/>
      <c r="Y103" s="727"/>
      <c r="Z103" s="727"/>
      <c r="AA103" s="727"/>
      <c r="AB103" s="727"/>
      <c r="AC103" s="727"/>
      <c r="AD103" s="727"/>
      <c r="AE103" s="727"/>
      <c r="AF103" s="727"/>
      <c r="AG103" s="727"/>
      <c r="AH103" s="727"/>
      <c r="AI103" s="727"/>
      <c r="AJ103" s="276"/>
      <c r="AP103" s="260"/>
      <c r="AT103" s="260"/>
      <c r="AV103" s="24"/>
      <c r="AW103" s="24"/>
      <c r="AX103" s="24"/>
      <c r="AY103" s="24"/>
      <c r="AZ103" s="24"/>
      <c r="BA103" s="24"/>
      <c r="BB103" s="24"/>
      <c r="BC103" s="24"/>
    </row>
    <row r="104" spans="2:55" s="252" customFormat="1" ht="15" customHeight="1" x14ac:dyDescent="0.25">
      <c r="B104" s="275"/>
      <c r="C104" s="816"/>
      <c r="D104" s="816"/>
      <c r="E104" s="816"/>
      <c r="F104" s="816"/>
      <c r="G104" s="816"/>
      <c r="H104" s="816"/>
      <c r="I104" s="816"/>
      <c r="J104" s="816"/>
      <c r="K104" s="816"/>
      <c r="L104" s="816"/>
      <c r="M104" s="816"/>
      <c r="N104" s="816"/>
      <c r="O104" s="816"/>
      <c r="P104" s="816"/>
      <c r="Q104" s="816"/>
      <c r="R104" s="816"/>
      <c r="S104" s="816"/>
      <c r="T104" s="816"/>
      <c r="U104" s="708" t="str">
        <f>IF(OR($C$104="",$C$104="Selecionar"),"",VLOOKUP($C$104,$I$156:$T$161,8,FALSE))</f>
        <v/>
      </c>
      <c r="V104" s="708"/>
      <c r="W104" s="708"/>
      <c r="X104" s="708"/>
      <c r="Y104" s="708"/>
      <c r="Z104" s="709"/>
      <c r="AA104" s="709"/>
      <c r="AB104" s="709"/>
      <c r="AC104" s="709"/>
      <c r="AD104" s="709"/>
      <c r="AE104" s="709"/>
      <c r="AF104" s="709"/>
      <c r="AG104" s="709"/>
      <c r="AH104" s="709"/>
      <c r="AI104" s="709"/>
      <c r="AJ104" s="276"/>
      <c r="AP104" s="260"/>
      <c r="AT104" s="260"/>
      <c r="AV104" s="24"/>
      <c r="AW104" s="24"/>
      <c r="AX104" s="24"/>
      <c r="AY104" s="24"/>
      <c r="AZ104" s="24"/>
      <c r="BA104" s="24"/>
      <c r="BB104" s="24"/>
      <c r="BC104" s="24"/>
    </row>
    <row r="105" spans="2:55" s="252" customFormat="1" ht="15" customHeight="1" x14ac:dyDescent="0.25">
      <c r="B105" s="275"/>
      <c r="C105" s="816"/>
      <c r="D105" s="816"/>
      <c r="E105" s="816"/>
      <c r="F105" s="816"/>
      <c r="G105" s="816"/>
      <c r="H105" s="816"/>
      <c r="I105" s="816"/>
      <c r="J105" s="816"/>
      <c r="K105" s="816"/>
      <c r="L105" s="816"/>
      <c r="M105" s="816"/>
      <c r="N105" s="816"/>
      <c r="O105" s="816"/>
      <c r="P105" s="816"/>
      <c r="Q105" s="816"/>
      <c r="R105" s="816"/>
      <c r="S105" s="816"/>
      <c r="T105" s="816"/>
      <c r="U105" s="708" t="str">
        <f>IF(OR($C$105="",$C$105="Selecionar"),"",VLOOKUP($C$105,$I$156:$T$161,8,FALSE))</f>
        <v/>
      </c>
      <c r="V105" s="708"/>
      <c r="W105" s="708"/>
      <c r="X105" s="708"/>
      <c r="Y105" s="708"/>
      <c r="Z105" s="709"/>
      <c r="AA105" s="709"/>
      <c r="AB105" s="709"/>
      <c r="AC105" s="709"/>
      <c r="AD105" s="709"/>
      <c r="AE105" s="709"/>
      <c r="AF105" s="709"/>
      <c r="AG105" s="709"/>
      <c r="AH105" s="709"/>
      <c r="AI105" s="709"/>
      <c r="AJ105" s="276"/>
      <c r="AP105" s="260"/>
      <c r="AT105" s="260"/>
      <c r="AV105" s="24"/>
      <c r="AW105" s="24"/>
      <c r="AX105" s="24"/>
      <c r="AY105" s="24"/>
      <c r="AZ105" s="24"/>
      <c r="BA105" s="24"/>
      <c r="BB105" s="24"/>
      <c r="BC105" s="24"/>
    </row>
    <row r="106" spans="2:55" s="252" customFormat="1" ht="15" customHeight="1" x14ac:dyDescent="0.25">
      <c r="B106" s="275"/>
      <c r="C106" s="816"/>
      <c r="D106" s="816"/>
      <c r="E106" s="816"/>
      <c r="F106" s="816"/>
      <c r="G106" s="816"/>
      <c r="H106" s="816"/>
      <c r="I106" s="816"/>
      <c r="J106" s="816"/>
      <c r="K106" s="816"/>
      <c r="L106" s="816"/>
      <c r="M106" s="816"/>
      <c r="N106" s="816"/>
      <c r="O106" s="816"/>
      <c r="P106" s="816"/>
      <c r="Q106" s="816"/>
      <c r="R106" s="816"/>
      <c r="S106" s="816"/>
      <c r="T106" s="816"/>
      <c r="U106" s="708" t="str">
        <f>IF(OR($C$106="",$C$106="Selecionar"),"",VLOOKUP($C$106,$I$156:$T$161,8,FALSE))</f>
        <v/>
      </c>
      <c r="V106" s="708"/>
      <c r="W106" s="708"/>
      <c r="X106" s="708"/>
      <c r="Y106" s="708"/>
      <c r="Z106" s="709"/>
      <c r="AA106" s="709"/>
      <c r="AB106" s="709"/>
      <c r="AC106" s="709"/>
      <c r="AD106" s="709"/>
      <c r="AE106" s="709"/>
      <c r="AF106" s="709"/>
      <c r="AG106" s="709"/>
      <c r="AH106" s="709"/>
      <c r="AI106" s="709"/>
      <c r="AJ106" s="276"/>
      <c r="AP106" s="260"/>
      <c r="AT106" s="260"/>
      <c r="AV106" s="24"/>
      <c r="AW106" s="24"/>
      <c r="AX106" s="24"/>
      <c r="AY106" s="24"/>
      <c r="AZ106" s="24"/>
      <c r="BA106" s="24"/>
      <c r="BB106" s="24"/>
      <c r="BC106" s="24"/>
    </row>
    <row r="107" spans="2:55" s="252" customFormat="1" ht="15" customHeight="1" x14ac:dyDescent="0.25">
      <c r="B107" s="275"/>
      <c r="C107" s="816"/>
      <c r="D107" s="816"/>
      <c r="E107" s="816"/>
      <c r="F107" s="816"/>
      <c r="G107" s="816"/>
      <c r="H107" s="816"/>
      <c r="I107" s="816"/>
      <c r="J107" s="816"/>
      <c r="K107" s="816"/>
      <c r="L107" s="816"/>
      <c r="M107" s="816"/>
      <c r="N107" s="816"/>
      <c r="O107" s="816"/>
      <c r="P107" s="816"/>
      <c r="Q107" s="816"/>
      <c r="R107" s="816"/>
      <c r="S107" s="816"/>
      <c r="T107" s="816"/>
      <c r="U107" s="708" t="str">
        <f>IF(OR($C$107="",$C$107="Selecionar"),"",VLOOKUP($C$107,$I$156:$T$161,8,FALSE))</f>
        <v/>
      </c>
      <c r="V107" s="708"/>
      <c r="W107" s="708"/>
      <c r="X107" s="708"/>
      <c r="Y107" s="708"/>
      <c r="Z107" s="709"/>
      <c r="AA107" s="709"/>
      <c r="AB107" s="709"/>
      <c r="AC107" s="709"/>
      <c r="AD107" s="709"/>
      <c r="AE107" s="709"/>
      <c r="AF107" s="709"/>
      <c r="AG107" s="709"/>
      <c r="AH107" s="709"/>
      <c r="AI107" s="709"/>
      <c r="AJ107" s="276"/>
      <c r="AP107" s="260"/>
      <c r="AT107" s="260"/>
      <c r="AV107" s="24"/>
      <c r="AW107" s="24"/>
      <c r="AX107" s="24"/>
      <c r="AY107" s="24"/>
      <c r="AZ107" s="24"/>
      <c r="BA107" s="24"/>
      <c r="BB107" s="24"/>
      <c r="BC107" s="24"/>
    </row>
    <row r="108" spans="2:55" s="252" customFormat="1" ht="5.0999999999999996" customHeight="1" x14ac:dyDescent="0.25">
      <c r="B108" s="275"/>
      <c r="C108" s="138"/>
      <c r="D108" s="166"/>
      <c r="E108" s="136"/>
      <c r="F108" s="136"/>
      <c r="G108" s="137"/>
      <c r="H108" s="137"/>
      <c r="I108" s="137"/>
      <c r="J108" s="137"/>
      <c r="K108" s="137"/>
      <c r="L108" s="137"/>
      <c r="M108" s="137"/>
      <c r="N108" s="137"/>
      <c r="O108" s="137"/>
      <c r="P108" s="137"/>
      <c r="Q108" s="137"/>
      <c r="R108" s="134"/>
      <c r="S108" s="138"/>
      <c r="T108" s="136"/>
      <c r="U108" s="134"/>
      <c r="V108" s="134"/>
      <c r="W108" s="134"/>
      <c r="X108" s="136"/>
      <c r="Y108" s="137"/>
      <c r="Z108" s="137"/>
      <c r="AA108" s="137"/>
      <c r="AB108" s="137"/>
      <c r="AC108" s="137"/>
      <c r="AD108" s="137"/>
      <c r="AE108" s="137"/>
      <c r="AF108" s="137"/>
      <c r="AG108" s="137"/>
      <c r="AH108" s="137"/>
      <c r="AI108" s="137"/>
      <c r="AJ108" s="276"/>
      <c r="AP108" s="260"/>
      <c r="AT108" s="260"/>
      <c r="AV108" s="24"/>
      <c r="AW108" s="24"/>
      <c r="AX108" s="24"/>
      <c r="AY108" s="24"/>
      <c r="AZ108" s="24"/>
      <c r="BA108" s="24"/>
      <c r="BB108" s="24"/>
      <c r="BC108" s="24"/>
    </row>
    <row r="109" spans="2:55" s="252" customFormat="1" ht="15" customHeight="1" x14ac:dyDescent="0.25">
      <c r="B109" s="275"/>
      <c r="C109" s="138" t="s">
        <v>2039</v>
      </c>
      <c r="D109" s="166"/>
      <c r="E109" s="136"/>
      <c r="F109" s="136"/>
      <c r="G109" s="137"/>
      <c r="H109" s="137"/>
      <c r="I109" s="137"/>
      <c r="J109" s="137"/>
      <c r="K109" s="137"/>
      <c r="L109" s="137"/>
      <c r="M109" s="137"/>
      <c r="N109" s="137"/>
      <c r="O109" s="137"/>
      <c r="P109" s="137"/>
      <c r="Q109" s="137"/>
      <c r="R109" s="134"/>
      <c r="S109" s="138"/>
      <c r="T109" s="136"/>
      <c r="U109" s="134"/>
      <c r="V109" s="134"/>
      <c r="W109" s="134"/>
      <c r="X109" s="136"/>
      <c r="Y109" s="137"/>
      <c r="Z109" s="137"/>
      <c r="AA109" s="137"/>
      <c r="AB109" s="137"/>
      <c r="AC109" s="137"/>
      <c r="AD109" s="137"/>
      <c r="AE109" s="137"/>
      <c r="AF109" s="137"/>
      <c r="AG109" s="137"/>
      <c r="AH109" s="137"/>
      <c r="AI109" s="137"/>
      <c r="AJ109" s="276"/>
      <c r="AP109" s="260"/>
      <c r="AT109" s="260"/>
      <c r="AV109" s="24"/>
      <c r="AW109" s="24"/>
      <c r="AX109" s="24"/>
      <c r="AY109" s="24"/>
      <c r="AZ109" s="24"/>
      <c r="BA109" s="24"/>
      <c r="BB109" s="24"/>
      <c r="BC109" s="24"/>
    </row>
    <row r="110" spans="2:55" s="252" customFormat="1" ht="15" customHeight="1" x14ac:dyDescent="0.25">
      <c r="B110" s="275"/>
      <c r="C110" s="460"/>
      <c r="D110" s="21" t="s">
        <v>196</v>
      </c>
      <c r="E110" s="134"/>
      <c r="F110" s="460"/>
      <c r="G110" s="21" t="s">
        <v>1194</v>
      </c>
      <c r="H110" s="137"/>
      <c r="I110" s="138" t="s">
        <v>1769</v>
      </c>
      <c r="J110" s="138"/>
      <c r="K110" s="138"/>
      <c r="L110" s="138"/>
      <c r="M110" s="138"/>
      <c r="N110" s="700"/>
      <c r="O110" s="700"/>
      <c r="P110" s="700"/>
      <c r="Q110" s="700"/>
      <c r="R110" s="700"/>
      <c r="S110" s="700"/>
      <c r="T110" s="700"/>
      <c r="U110" s="700"/>
      <c r="V110" s="700"/>
      <c r="W110" s="700"/>
      <c r="X110" s="700"/>
      <c r="Y110" s="700"/>
      <c r="Z110" s="700"/>
      <c r="AA110" s="700"/>
      <c r="AB110" s="700"/>
      <c r="AC110" s="700"/>
      <c r="AD110" s="700"/>
      <c r="AE110" s="700"/>
      <c r="AF110" s="700"/>
      <c r="AG110" s="700"/>
      <c r="AH110" s="700"/>
      <c r="AI110" s="700"/>
      <c r="AJ110" s="276"/>
      <c r="AP110" s="260"/>
      <c r="AT110" s="260"/>
      <c r="AV110" s="24"/>
      <c r="AW110" s="24"/>
      <c r="AX110" s="24"/>
      <c r="AY110" s="24"/>
      <c r="AZ110" s="24"/>
      <c r="BA110" s="24"/>
      <c r="BB110" s="24"/>
      <c r="BC110" s="24"/>
    </row>
    <row r="111" spans="2:55" s="252" customFormat="1" ht="5.0999999999999996" customHeight="1" x14ac:dyDescent="0.25">
      <c r="B111" s="275"/>
      <c r="C111" s="138"/>
      <c r="D111" s="166"/>
      <c r="E111" s="136"/>
      <c r="F111" s="136"/>
      <c r="G111" s="137"/>
      <c r="H111" s="137"/>
      <c r="I111" s="137"/>
      <c r="J111" s="137"/>
      <c r="K111" s="137"/>
      <c r="L111" s="137"/>
      <c r="M111" s="137"/>
      <c r="N111" s="137"/>
      <c r="O111" s="137"/>
      <c r="P111" s="137"/>
      <c r="Q111" s="137"/>
      <c r="R111" s="134"/>
      <c r="S111" s="138"/>
      <c r="T111" s="136"/>
      <c r="U111" s="134"/>
      <c r="V111" s="134"/>
      <c r="W111" s="134"/>
      <c r="X111" s="136"/>
      <c r="Y111" s="137"/>
      <c r="Z111" s="137"/>
      <c r="AA111" s="137"/>
      <c r="AB111" s="137"/>
      <c r="AC111" s="137"/>
      <c r="AD111" s="137"/>
      <c r="AE111" s="137"/>
      <c r="AF111" s="137"/>
      <c r="AG111" s="137"/>
      <c r="AH111" s="137"/>
      <c r="AI111" s="137"/>
      <c r="AJ111" s="276"/>
      <c r="AP111" s="260"/>
      <c r="AT111" s="260"/>
      <c r="AV111" s="24"/>
      <c r="AW111" s="24"/>
      <c r="AX111" s="24"/>
      <c r="AY111" s="24"/>
      <c r="AZ111" s="24"/>
      <c r="BA111" s="24"/>
      <c r="BB111" s="24"/>
      <c r="BC111" s="24"/>
    </row>
    <row r="112" spans="2:55" s="252" customFormat="1" ht="15" customHeight="1" x14ac:dyDescent="0.25">
      <c r="B112" s="275"/>
      <c r="C112" s="138" t="s">
        <v>2040</v>
      </c>
      <c r="D112" s="166"/>
      <c r="E112" s="136"/>
      <c r="F112" s="136"/>
      <c r="G112" s="137"/>
      <c r="H112" s="137"/>
      <c r="I112" s="137"/>
      <c r="J112" s="137"/>
      <c r="K112" s="137"/>
      <c r="L112" s="137"/>
      <c r="M112" s="137"/>
      <c r="N112" s="137"/>
      <c r="O112" s="137"/>
      <c r="P112" s="137"/>
      <c r="Q112" s="137"/>
      <c r="R112" s="134"/>
      <c r="S112" s="138"/>
      <c r="T112" s="136"/>
      <c r="U112" s="134"/>
      <c r="V112" s="134"/>
      <c r="W112" s="134"/>
      <c r="X112" s="136"/>
      <c r="Y112" s="137"/>
      <c r="Z112" s="137"/>
      <c r="AA112" s="137"/>
      <c r="AB112" s="137"/>
      <c r="AC112" s="137"/>
      <c r="AD112" s="137"/>
      <c r="AE112" s="137"/>
      <c r="AF112" s="137"/>
      <c r="AG112" s="137"/>
      <c r="AH112" s="137"/>
      <c r="AI112" s="137"/>
      <c r="AJ112" s="276"/>
      <c r="AP112" s="260"/>
      <c r="AT112" s="260"/>
      <c r="AV112" s="24"/>
      <c r="AW112" s="24"/>
      <c r="AX112" s="24"/>
      <c r="AY112" s="24"/>
      <c r="AZ112" s="24"/>
      <c r="BA112" s="24"/>
      <c r="BB112" s="24"/>
      <c r="BC112" s="24"/>
    </row>
    <row r="113" spans="2:55" s="252" customFormat="1" ht="15" customHeight="1" x14ac:dyDescent="0.25">
      <c r="B113" s="275"/>
      <c r="C113" s="460"/>
      <c r="D113" s="21" t="s">
        <v>196</v>
      </c>
      <c r="E113" s="134"/>
      <c r="F113" s="460"/>
      <c r="G113" s="21" t="s">
        <v>1194</v>
      </c>
      <c r="H113" s="295"/>
      <c r="I113" s="705" t="s">
        <v>1767</v>
      </c>
      <c r="J113" s="705"/>
      <c r="K113" s="705"/>
      <c r="L113" s="705"/>
      <c r="M113" s="705"/>
      <c r="N113" s="705"/>
      <c r="O113" s="705"/>
      <c r="P113" s="729"/>
      <c r="Q113" s="729"/>
      <c r="R113" s="729"/>
      <c r="S113" s="729"/>
      <c r="T113" s="729"/>
      <c r="U113" s="729"/>
      <c r="V113" s="729"/>
      <c r="W113" s="729"/>
      <c r="X113" s="729"/>
      <c r="Y113" s="729"/>
      <c r="Z113" s="729"/>
      <c r="AA113" s="729"/>
      <c r="AB113" s="729"/>
      <c r="AC113" s="729"/>
      <c r="AD113" s="729"/>
      <c r="AE113" s="729"/>
      <c r="AF113" s="729"/>
      <c r="AG113" s="729"/>
      <c r="AH113" s="729"/>
      <c r="AI113" s="729"/>
      <c r="AJ113" s="276"/>
      <c r="AP113" s="260"/>
      <c r="AT113" s="260"/>
      <c r="AV113" s="24"/>
      <c r="AW113" s="24"/>
      <c r="AX113" s="24"/>
      <c r="AY113" s="24"/>
      <c r="AZ113" s="24"/>
      <c r="BA113" s="24"/>
      <c r="BB113" s="24"/>
      <c r="BC113" s="24"/>
    </row>
    <row r="114" spans="2:55" s="252" customFormat="1" ht="5.0999999999999996" customHeight="1" x14ac:dyDescent="0.25">
      <c r="B114" s="275"/>
      <c r="C114" s="533"/>
      <c r="D114" s="21"/>
      <c r="E114" s="134"/>
      <c r="F114" s="533"/>
      <c r="G114" s="21"/>
      <c r="H114" s="295"/>
      <c r="I114" s="259"/>
      <c r="J114" s="259"/>
      <c r="K114" s="259"/>
      <c r="L114" s="259"/>
      <c r="M114" s="259"/>
      <c r="N114" s="259"/>
      <c r="O114" s="259"/>
      <c r="P114" s="539"/>
      <c r="Q114" s="539"/>
      <c r="R114" s="539"/>
      <c r="S114" s="539"/>
      <c r="T114" s="539"/>
      <c r="U114" s="539"/>
      <c r="V114" s="539"/>
      <c r="W114" s="539"/>
      <c r="X114" s="539"/>
      <c r="Y114" s="539"/>
      <c r="Z114" s="539"/>
      <c r="AA114" s="539"/>
      <c r="AB114" s="539"/>
      <c r="AC114" s="539"/>
      <c r="AD114" s="539"/>
      <c r="AE114" s="539"/>
      <c r="AF114" s="539"/>
      <c r="AG114" s="539"/>
      <c r="AH114" s="539"/>
      <c r="AI114" s="539"/>
      <c r="AJ114" s="276"/>
      <c r="AP114" s="260"/>
      <c r="AT114" s="260"/>
      <c r="AV114" s="24"/>
      <c r="AW114" s="24"/>
      <c r="AX114" s="24"/>
      <c r="AY114" s="24"/>
      <c r="AZ114" s="24"/>
      <c r="BA114" s="24"/>
      <c r="BB114" s="24"/>
      <c r="BC114" s="24"/>
    </row>
    <row r="115" spans="2:55" s="252" customFormat="1" ht="15" customHeight="1" x14ac:dyDescent="0.25">
      <c r="B115" s="275"/>
      <c r="C115" s="138" t="s">
        <v>2368</v>
      </c>
      <c r="D115" s="21"/>
      <c r="E115" s="134"/>
      <c r="F115" s="533"/>
      <c r="G115" s="21"/>
      <c r="H115" s="295"/>
      <c r="I115" s="259"/>
      <c r="J115" s="259"/>
      <c r="K115" s="259"/>
      <c r="L115" s="259"/>
      <c r="M115" s="259"/>
      <c r="N115" s="259"/>
      <c r="O115" s="259"/>
      <c r="P115" s="539"/>
      <c r="Q115" s="732"/>
      <c r="R115" s="732"/>
      <c r="S115" s="732"/>
      <c r="T115" s="732"/>
      <c r="U115" s="732"/>
      <c r="V115" s="732"/>
      <c r="W115" s="732"/>
      <c r="X115" s="732"/>
      <c r="Y115" s="732"/>
      <c r="Z115" s="732"/>
      <c r="AA115" s="732"/>
      <c r="AB115" s="732"/>
      <c r="AC115" s="732"/>
      <c r="AD115" s="732"/>
      <c r="AE115" s="732"/>
      <c r="AF115" s="732"/>
      <c r="AG115" s="732"/>
      <c r="AH115" s="732"/>
      <c r="AI115" s="732"/>
      <c r="AJ115" s="276"/>
      <c r="AP115" s="260"/>
      <c r="AT115" s="260"/>
      <c r="AV115" s="24"/>
      <c r="AW115" s="24"/>
      <c r="AX115" s="24"/>
      <c r="AY115" s="24"/>
      <c r="AZ115" s="24"/>
      <c r="BA115" s="24"/>
      <c r="BB115" s="24"/>
      <c r="BC115" s="24"/>
    </row>
    <row r="116" spans="2:55" s="252" customFormat="1" ht="15" customHeight="1" x14ac:dyDescent="0.25">
      <c r="B116" s="275"/>
      <c r="C116" s="138" t="s">
        <v>2369</v>
      </c>
      <c r="D116" s="21"/>
      <c r="E116" s="134"/>
      <c r="F116" s="533"/>
      <c r="G116" s="21"/>
      <c r="H116" s="295"/>
      <c r="I116" s="259"/>
      <c r="J116" s="259"/>
      <c r="K116" s="259"/>
      <c r="L116" s="259"/>
      <c r="M116" s="259"/>
      <c r="N116" s="259"/>
      <c r="O116" s="259"/>
      <c r="P116" s="539"/>
      <c r="Q116" s="539"/>
      <c r="R116" s="539"/>
      <c r="S116" s="539"/>
      <c r="T116" s="539"/>
      <c r="U116" s="539"/>
      <c r="V116" s="539"/>
      <c r="W116" s="539"/>
      <c r="X116" s="817"/>
      <c r="Y116" s="817"/>
      <c r="Z116" s="817"/>
      <c r="AA116" s="817"/>
      <c r="AB116" s="817"/>
      <c r="AC116" s="817"/>
      <c r="AD116" s="817"/>
      <c r="AE116" s="817"/>
      <c r="AF116" s="817"/>
      <c r="AG116" s="817"/>
      <c r="AH116" s="817"/>
      <c r="AI116" s="817"/>
      <c r="AJ116" s="276"/>
      <c r="AP116" s="260"/>
      <c r="AT116" s="260"/>
      <c r="AV116" s="24"/>
      <c r="AW116" s="24"/>
      <c r="AX116" s="24"/>
      <c r="AY116" s="24"/>
      <c r="AZ116" s="24"/>
      <c r="BA116" s="24"/>
      <c r="BB116" s="24"/>
      <c r="BC116" s="24"/>
    </row>
    <row r="117" spans="2:55" s="252" customFormat="1" ht="5.0999999999999996" customHeight="1" thickBot="1" x14ac:dyDescent="0.3">
      <c r="B117" s="275"/>
      <c r="C117" s="138"/>
      <c r="D117" s="166"/>
      <c r="E117" s="136"/>
      <c r="F117" s="136"/>
      <c r="G117" s="137"/>
      <c r="H117" s="137"/>
      <c r="I117" s="137"/>
      <c r="J117" s="137"/>
      <c r="K117" s="137"/>
      <c r="L117" s="137"/>
      <c r="M117" s="137"/>
      <c r="N117" s="137"/>
      <c r="O117" s="137"/>
      <c r="P117" s="137"/>
      <c r="Q117" s="137"/>
      <c r="R117" s="134"/>
      <c r="S117" s="138"/>
      <c r="T117" s="136"/>
      <c r="U117" s="134"/>
      <c r="V117" s="134"/>
      <c r="W117" s="134"/>
      <c r="X117" s="136"/>
      <c r="Y117" s="137"/>
      <c r="Z117" s="137"/>
      <c r="AA117" s="137"/>
      <c r="AB117" s="137"/>
      <c r="AC117" s="137"/>
      <c r="AD117" s="137"/>
      <c r="AE117" s="137"/>
      <c r="AF117" s="137"/>
      <c r="AG117" s="137"/>
      <c r="AH117" s="137"/>
      <c r="AI117" s="137"/>
      <c r="AJ117" s="276"/>
      <c r="AP117" s="260"/>
      <c r="AT117" s="260"/>
      <c r="AV117" s="24"/>
      <c r="AW117" s="24"/>
      <c r="AX117" s="24"/>
      <c r="AY117" s="24"/>
      <c r="AZ117" s="24"/>
      <c r="BA117" s="24"/>
      <c r="BB117" s="24"/>
      <c r="BC117" s="24"/>
    </row>
    <row r="118" spans="2:55" s="252" customFormat="1" ht="15" customHeight="1" x14ac:dyDescent="0.25">
      <c r="B118" s="284"/>
      <c r="C118" s="812" t="s">
        <v>1771</v>
      </c>
      <c r="D118" s="813"/>
      <c r="E118" s="813"/>
      <c r="F118" s="813"/>
      <c r="G118" s="813"/>
      <c r="H118" s="813"/>
      <c r="I118" s="813"/>
      <c r="J118" s="813"/>
      <c r="K118" s="813"/>
      <c r="L118" s="813"/>
      <c r="M118" s="813"/>
      <c r="N118" s="813"/>
      <c r="O118" s="813"/>
      <c r="P118" s="813"/>
      <c r="Q118" s="813"/>
      <c r="R118" s="813"/>
      <c r="S118" s="813"/>
      <c r="T118" s="813"/>
      <c r="U118" s="813"/>
      <c r="V118" s="813"/>
      <c r="W118" s="813"/>
      <c r="X118" s="813"/>
      <c r="Y118" s="813"/>
      <c r="Z118" s="813"/>
      <c r="AA118" s="813"/>
      <c r="AB118" s="813"/>
      <c r="AC118" s="813"/>
      <c r="AD118" s="813"/>
      <c r="AE118" s="813"/>
      <c r="AF118" s="813"/>
      <c r="AG118" s="813"/>
      <c r="AH118" s="813"/>
      <c r="AI118" s="814"/>
      <c r="AJ118" s="286"/>
      <c r="AP118" s="260"/>
      <c r="AT118" s="260"/>
      <c r="AV118" s="24"/>
      <c r="AW118" s="24"/>
      <c r="AX118" s="24"/>
      <c r="AY118" s="24"/>
      <c r="AZ118" s="24"/>
      <c r="BA118" s="24"/>
      <c r="BB118" s="24"/>
      <c r="BC118" s="24"/>
    </row>
    <row r="119" spans="2:55" s="252" customFormat="1" ht="5.0999999999999996" customHeight="1" x14ac:dyDescent="0.25">
      <c r="B119" s="27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76"/>
      <c r="AP119" s="260"/>
      <c r="AT119" s="260"/>
      <c r="AV119" s="24"/>
      <c r="AW119" s="24"/>
      <c r="AX119" s="24"/>
      <c r="AY119" s="24"/>
      <c r="AZ119" s="24"/>
      <c r="BA119" s="24"/>
      <c r="BB119" s="24"/>
      <c r="BC119" s="24"/>
    </row>
    <row r="120" spans="2:55" s="252" customFormat="1" ht="15" customHeight="1" x14ac:dyDescent="0.25">
      <c r="B120" s="275"/>
      <c r="C120" s="713" t="str">
        <f>IF($I$75="x",auxiliar!$A$51,IF($U$75="x",auxiliar!$A$51,IF($Y$75="x",auxiliar!$A$51,IF($U$76="x",auxiliar!$A$51,IF($Y$76="x",auxiliar!$A$53,IF($I$77="x",auxiliar!$A$53,auxiliar!$C$64))))))</f>
        <v>Preencher Item 4.5.</v>
      </c>
      <c r="D120" s="714"/>
      <c r="E120" s="714"/>
      <c r="F120" s="714"/>
      <c r="G120" s="714"/>
      <c r="H120" s="714"/>
      <c r="I120" s="714"/>
      <c r="J120" s="714"/>
      <c r="K120" s="714"/>
      <c r="L120" s="714"/>
      <c r="M120" s="714"/>
      <c r="N120" s="714"/>
      <c r="O120" s="714"/>
      <c r="P120" s="714"/>
      <c r="Q120" s="714"/>
      <c r="R120" s="714"/>
      <c r="S120" s="714"/>
      <c r="T120" s="714"/>
      <c r="U120" s="714"/>
      <c r="V120" s="714"/>
      <c r="W120" s="714"/>
      <c r="X120" s="714"/>
      <c r="Y120" s="714"/>
      <c r="Z120" s="714"/>
      <c r="AA120" s="714"/>
      <c r="AB120" s="714"/>
      <c r="AC120" s="714"/>
      <c r="AD120" s="714"/>
      <c r="AE120" s="714"/>
      <c r="AF120" s="714"/>
      <c r="AG120" s="714"/>
      <c r="AH120" s="714"/>
      <c r="AI120" s="715"/>
      <c r="AJ120" s="276"/>
      <c r="AP120" s="260"/>
      <c r="AT120" s="260"/>
      <c r="AV120" s="24"/>
      <c r="AW120" s="24"/>
      <c r="AX120" s="24"/>
      <c r="AY120" s="24"/>
      <c r="AZ120" s="24"/>
      <c r="BA120" s="24"/>
      <c r="BB120" s="24"/>
      <c r="BC120" s="24"/>
    </row>
    <row r="121" spans="2:55" s="252" customFormat="1" ht="15" customHeight="1" x14ac:dyDescent="0.25">
      <c r="B121" s="275"/>
      <c r="C121" s="716"/>
      <c r="D121" s="717"/>
      <c r="E121" s="717"/>
      <c r="F121" s="717"/>
      <c r="G121" s="717"/>
      <c r="H121" s="717"/>
      <c r="I121" s="717"/>
      <c r="J121" s="717"/>
      <c r="K121" s="717"/>
      <c r="L121" s="717"/>
      <c r="M121" s="717"/>
      <c r="N121" s="717"/>
      <c r="O121" s="717"/>
      <c r="P121" s="717"/>
      <c r="Q121" s="717"/>
      <c r="R121" s="717"/>
      <c r="S121" s="717"/>
      <c r="T121" s="717"/>
      <c r="U121" s="717"/>
      <c r="V121" s="717"/>
      <c r="W121" s="717"/>
      <c r="X121" s="717"/>
      <c r="Y121" s="717"/>
      <c r="Z121" s="717"/>
      <c r="AA121" s="717"/>
      <c r="AB121" s="717"/>
      <c r="AC121" s="717"/>
      <c r="AD121" s="717"/>
      <c r="AE121" s="717"/>
      <c r="AF121" s="717"/>
      <c r="AG121" s="717"/>
      <c r="AH121" s="717"/>
      <c r="AI121" s="718"/>
      <c r="AJ121" s="276"/>
      <c r="AP121" s="260"/>
      <c r="AT121" s="260"/>
      <c r="AV121" s="24"/>
      <c r="AW121" s="24"/>
      <c r="AX121" s="24"/>
      <c r="AY121" s="24"/>
      <c r="AZ121" s="24"/>
      <c r="BA121" s="24"/>
      <c r="BB121" s="24"/>
      <c r="BC121" s="24"/>
    </row>
    <row r="122" spans="2:55" s="252" customFormat="1" ht="15" customHeight="1" x14ac:dyDescent="0.25">
      <c r="B122" s="275"/>
      <c r="C122" s="716"/>
      <c r="D122" s="717"/>
      <c r="E122" s="717"/>
      <c r="F122" s="717"/>
      <c r="G122" s="717"/>
      <c r="H122" s="717"/>
      <c r="I122" s="717"/>
      <c r="J122" s="717"/>
      <c r="K122" s="717"/>
      <c r="L122" s="717"/>
      <c r="M122" s="717"/>
      <c r="N122" s="717"/>
      <c r="O122" s="717"/>
      <c r="P122" s="717"/>
      <c r="Q122" s="717"/>
      <c r="R122" s="717"/>
      <c r="S122" s="717"/>
      <c r="T122" s="717"/>
      <c r="U122" s="717"/>
      <c r="V122" s="717"/>
      <c r="W122" s="717"/>
      <c r="X122" s="717"/>
      <c r="Y122" s="717"/>
      <c r="Z122" s="717"/>
      <c r="AA122" s="717"/>
      <c r="AB122" s="717"/>
      <c r="AC122" s="717"/>
      <c r="AD122" s="717"/>
      <c r="AE122" s="717"/>
      <c r="AF122" s="717"/>
      <c r="AG122" s="717"/>
      <c r="AH122" s="717"/>
      <c r="AI122" s="718"/>
      <c r="AJ122" s="276"/>
      <c r="AP122" s="260"/>
      <c r="AT122" s="260"/>
      <c r="AV122" s="24"/>
      <c r="AW122" s="24"/>
      <c r="AX122" s="24"/>
      <c r="AY122" s="24"/>
      <c r="AZ122" s="24"/>
      <c r="BA122" s="24"/>
      <c r="BB122" s="24"/>
      <c r="BC122" s="24"/>
    </row>
    <row r="123" spans="2:55" s="252" customFormat="1" ht="15" customHeight="1" x14ac:dyDescent="0.25">
      <c r="B123" s="275"/>
      <c r="C123" s="716"/>
      <c r="D123" s="717"/>
      <c r="E123" s="717"/>
      <c r="F123" s="717"/>
      <c r="G123" s="717"/>
      <c r="H123" s="717"/>
      <c r="I123" s="717"/>
      <c r="J123" s="717"/>
      <c r="K123" s="717"/>
      <c r="L123" s="717"/>
      <c r="M123" s="717"/>
      <c r="N123" s="717"/>
      <c r="O123" s="717"/>
      <c r="P123" s="717"/>
      <c r="Q123" s="717"/>
      <c r="R123" s="717"/>
      <c r="S123" s="717"/>
      <c r="T123" s="717"/>
      <c r="U123" s="717"/>
      <c r="V123" s="717"/>
      <c r="W123" s="717"/>
      <c r="X123" s="717"/>
      <c r="Y123" s="717"/>
      <c r="Z123" s="717"/>
      <c r="AA123" s="717"/>
      <c r="AB123" s="717"/>
      <c r="AC123" s="717"/>
      <c r="AD123" s="717"/>
      <c r="AE123" s="717"/>
      <c r="AF123" s="717"/>
      <c r="AG123" s="717"/>
      <c r="AH123" s="717"/>
      <c r="AI123" s="718"/>
      <c r="AJ123" s="276"/>
      <c r="AP123" s="260"/>
      <c r="AT123" s="260"/>
      <c r="AV123" s="24"/>
      <c r="AW123" s="24"/>
      <c r="AX123" s="24"/>
      <c r="AY123" s="24"/>
      <c r="AZ123" s="24"/>
      <c r="BA123" s="24"/>
      <c r="BB123" s="24"/>
      <c r="BC123" s="24"/>
    </row>
    <row r="124" spans="2:55" s="252" customFormat="1" ht="15" customHeight="1" x14ac:dyDescent="0.25">
      <c r="B124" s="275"/>
      <c r="C124" s="716"/>
      <c r="D124" s="717"/>
      <c r="E124" s="717"/>
      <c r="F124" s="717"/>
      <c r="G124" s="717"/>
      <c r="H124" s="717"/>
      <c r="I124" s="717"/>
      <c r="J124" s="717"/>
      <c r="K124" s="717"/>
      <c r="L124" s="717"/>
      <c r="M124" s="717"/>
      <c r="N124" s="717"/>
      <c r="O124" s="717"/>
      <c r="P124" s="717"/>
      <c r="Q124" s="717"/>
      <c r="R124" s="717"/>
      <c r="S124" s="717"/>
      <c r="T124" s="717"/>
      <c r="U124" s="717"/>
      <c r="V124" s="717"/>
      <c r="W124" s="717"/>
      <c r="X124" s="717"/>
      <c r="Y124" s="717"/>
      <c r="Z124" s="717"/>
      <c r="AA124" s="717"/>
      <c r="AB124" s="717"/>
      <c r="AC124" s="717"/>
      <c r="AD124" s="717"/>
      <c r="AE124" s="717"/>
      <c r="AF124" s="717"/>
      <c r="AG124" s="717"/>
      <c r="AH124" s="717"/>
      <c r="AI124" s="718"/>
      <c r="AJ124" s="276"/>
      <c r="AP124" s="260"/>
      <c r="AT124" s="260"/>
      <c r="AV124" s="24"/>
      <c r="AW124" s="24"/>
      <c r="AX124" s="24"/>
      <c r="AY124" s="24"/>
      <c r="AZ124" s="24"/>
      <c r="BA124" s="24"/>
      <c r="BB124" s="24"/>
      <c r="BC124" s="24"/>
    </row>
    <row r="125" spans="2:55" s="252" customFormat="1" ht="5.0999999999999996" customHeight="1" x14ac:dyDescent="0.25">
      <c r="B125" s="275"/>
      <c r="C125" s="135"/>
      <c r="D125" s="166"/>
      <c r="E125" s="136"/>
      <c r="F125" s="136"/>
      <c r="G125" s="137"/>
      <c r="H125" s="137"/>
      <c r="I125" s="137"/>
      <c r="J125" s="137"/>
      <c r="K125" s="137"/>
      <c r="L125" s="137"/>
      <c r="M125" s="137"/>
      <c r="N125" s="137"/>
      <c r="O125" s="137"/>
      <c r="P125" s="137"/>
      <c r="Q125" s="137"/>
      <c r="R125" s="134"/>
      <c r="S125" s="138"/>
      <c r="T125" s="136"/>
      <c r="U125" s="134"/>
      <c r="V125" s="134"/>
      <c r="W125" s="134"/>
      <c r="X125" s="136"/>
      <c r="Y125" s="137"/>
      <c r="Z125" s="137"/>
      <c r="AA125" s="137"/>
      <c r="AB125" s="137"/>
      <c r="AC125" s="137"/>
      <c r="AD125" s="137"/>
      <c r="AE125" s="137"/>
      <c r="AF125" s="137"/>
      <c r="AG125" s="137"/>
      <c r="AH125" s="137"/>
      <c r="AI125" s="139"/>
      <c r="AJ125" s="276"/>
      <c r="AP125" s="260"/>
      <c r="AT125" s="260"/>
      <c r="AV125" s="24"/>
      <c r="AW125" s="24"/>
      <c r="AX125" s="24"/>
      <c r="AY125" s="24"/>
      <c r="AZ125" s="24"/>
      <c r="BA125" s="24"/>
      <c r="BB125" s="24"/>
      <c r="BC125" s="24"/>
    </row>
    <row r="126" spans="2:55" s="252" customFormat="1" ht="15" customHeight="1" x14ac:dyDescent="0.25">
      <c r="B126" s="275"/>
      <c r="C126" s="722" t="str">
        <f>auxiliar!A55</f>
        <v>- DECLARO, sob as penas da lei, que as informações prestadas são verdadeiras e que estou ciente de que a falsidade na prestação destas informações constitui crime, na forma do artigo 299, do código penal (pena de reclusão de 1 a 5 anos e multa), c/c artigo 3º da Lei de crimes ambientais, c/c artigo 111 do Decreto nº 47.383/18, c/c artigo 19 da Resolução Conama nº 237/97.</v>
      </c>
      <c r="D126" s="723"/>
      <c r="E126" s="723"/>
      <c r="F126" s="723"/>
      <c r="G126" s="723"/>
      <c r="H126" s="723"/>
      <c r="I126" s="723"/>
      <c r="J126" s="723"/>
      <c r="K126" s="723"/>
      <c r="L126" s="723"/>
      <c r="M126" s="723"/>
      <c r="N126" s="723"/>
      <c r="O126" s="723"/>
      <c r="P126" s="723"/>
      <c r="Q126" s="723"/>
      <c r="R126" s="723"/>
      <c r="S126" s="723"/>
      <c r="T126" s="723"/>
      <c r="U126" s="723"/>
      <c r="V126" s="723"/>
      <c r="W126" s="723"/>
      <c r="X126" s="723"/>
      <c r="Y126" s="723"/>
      <c r="Z126" s="723"/>
      <c r="AA126" s="723"/>
      <c r="AB126" s="723"/>
      <c r="AC126" s="723"/>
      <c r="AD126" s="723"/>
      <c r="AE126" s="723"/>
      <c r="AF126" s="723"/>
      <c r="AG126" s="723"/>
      <c r="AH126" s="723"/>
      <c r="AI126" s="724"/>
      <c r="AJ126" s="276"/>
      <c r="AP126" s="260"/>
      <c r="AT126" s="260"/>
      <c r="AV126" s="24"/>
      <c r="AW126" s="24"/>
      <c r="AX126" s="24"/>
      <c r="AY126" s="24"/>
      <c r="AZ126" s="24"/>
      <c r="BA126" s="24"/>
      <c r="BB126" s="24"/>
      <c r="BC126" s="24"/>
    </row>
    <row r="127" spans="2:55" s="252" customFormat="1" ht="15" customHeight="1" x14ac:dyDescent="0.25">
      <c r="B127" s="275"/>
      <c r="C127" s="722"/>
      <c r="D127" s="723"/>
      <c r="E127" s="723"/>
      <c r="F127" s="723"/>
      <c r="G127" s="723"/>
      <c r="H127" s="723"/>
      <c r="I127" s="723"/>
      <c r="J127" s="723"/>
      <c r="K127" s="723"/>
      <c r="L127" s="723"/>
      <c r="M127" s="723"/>
      <c r="N127" s="723"/>
      <c r="O127" s="723"/>
      <c r="P127" s="723"/>
      <c r="Q127" s="723"/>
      <c r="R127" s="723"/>
      <c r="S127" s="723"/>
      <c r="T127" s="723"/>
      <c r="U127" s="723"/>
      <c r="V127" s="723"/>
      <c r="W127" s="723"/>
      <c r="X127" s="723"/>
      <c r="Y127" s="723"/>
      <c r="Z127" s="723"/>
      <c r="AA127" s="723"/>
      <c r="AB127" s="723"/>
      <c r="AC127" s="723"/>
      <c r="AD127" s="723"/>
      <c r="AE127" s="723"/>
      <c r="AF127" s="723"/>
      <c r="AG127" s="723"/>
      <c r="AH127" s="723"/>
      <c r="AI127" s="724"/>
      <c r="AJ127" s="276"/>
      <c r="AP127" s="260"/>
      <c r="AT127" s="260"/>
      <c r="AV127" s="24"/>
      <c r="AW127" s="24"/>
      <c r="AX127" s="24"/>
      <c r="AY127" s="24"/>
      <c r="AZ127" s="24"/>
      <c r="BA127" s="24"/>
      <c r="BB127" s="24"/>
      <c r="BC127" s="24"/>
    </row>
    <row r="128" spans="2:55" s="252" customFormat="1" ht="15" customHeight="1" x14ac:dyDescent="0.25">
      <c r="B128" s="275"/>
      <c r="C128" s="722"/>
      <c r="D128" s="723"/>
      <c r="E128" s="723"/>
      <c r="F128" s="723"/>
      <c r="G128" s="723"/>
      <c r="H128" s="723"/>
      <c r="I128" s="723"/>
      <c r="J128" s="723"/>
      <c r="K128" s="723"/>
      <c r="L128" s="723"/>
      <c r="M128" s="723"/>
      <c r="N128" s="723"/>
      <c r="O128" s="723"/>
      <c r="P128" s="723"/>
      <c r="Q128" s="723"/>
      <c r="R128" s="723"/>
      <c r="S128" s="723"/>
      <c r="T128" s="723"/>
      <c r="U128" s="723"/>
      <c r="V128" s="723"/>
      <c r="W128" s="723"/>
      <c r="X128" s="723"/>
      <c r="Y128" s="723"/>
      <c r="Z128" s="723"/>
      <c r="AA128" s="723"/>
      <c r="AB128" s="723"/>
      <c r="AC128" s="723"/>
      <c r="AD128" s="723"/>
      <c r="AE128" s="723"/>
      <c r="AF128" s="723"/>
      <c r="AG128" s="723"/>
      <c r="AH128" s="723"/>
      <c r="AI128" s="724"/>
      <c r="AJ128" s="276"/>
      <c r="AP128" s="260"/>
      <c r="AT128" s="260"/>
      <c r="AV128" s="24"/>
      <c r="AW128" s="24"/>
      <c r="AX128" s="24"/>
      <c r="AY128" s="24"/>
      <c r="AZ128" s="24"/>
      <c r="BA128" s="24"/>
      <c r="BB128" s="24"/>
      <c r="BC128" s="24"/>
    </row>
    <row r="129" spans="1:55" s="252" customFormat="1" ht="15" customHeight="1" x14ac:dyDescent="0.25">
      <c r="B129" s="275"/>
      <c r="C129" s="743"/>
      <c r="D129" s="744"/>
      <c r="E129" s="744"/>
      <c r="F129" s="744"/>
      <c r="G129" s="744"/>
      <c r="H129" s="744"/>
      <c r="I129" s="744"/>
      <c r="J129" s="744"/>
      <c r="K129" s="744"/>
      <c r="L129" s="744"/>
      <c r="M129" s="744"/>
      <c r="N129" s="744"/>
      <c r="O129" s="744"/>
      <c r="P129" s="744"/>
      <c r="Q129" s="744"/>
      <c r="R129" s="744"/>
      <c r="S129" s="744"/>
      <c r="T129" s="744"/>
      <c r="U129" s="744"/>
      <c r="V129" s="744"/>
      <c r="W129" s="744"/>
      <c r="X129" s="744"/>
      <c r="Y129" s="744"/>
      <c r="Z129" s="744"/>
      <c r="AA129" s="744"/>
      <c r="AB129" s="744"/>
      <c r="AC129" s="744"/>
      <c r="AD129" s="744"/>
      <c r="AE129" s="744"/>
      <c r="AF129" s="744"/>
      <c r="AG129" s="744"/>
      <c r="AH129" s="744"/>
      <c r="AI129" s="745"/>
      <c r="AJ129" s="276"/>
      <c r="AP129" s="260"/>
      <c r="AT129" s="260"/>
      <c r="AV129" s="24"/>
      <c r="AW129" s="24"/>
      <c r="AX129" s="24"/>
      <c r="AY129" s="24"/>
      <c r="AZ129" s="24"/>
      <c r="BA129" s="24"/>
      <c r="BB129" s="24"/>
      <c r="BC129" s="24"/>
    </row>
    <row r="130" spans="1:55" s="252" customFormat="1" ht="5.0999999999999996" customHeight="1" x14ac:dyDescent="0.25">
      <c r="B130" s="275"/>
      <c r="C130" s="138"/>
      <c r="D130" s="166"/>
      <c r="E130" s="136"/>
      <c r="F130" s="136"/>
      <c r="G130" s="137"/>
      <c r="H130" s="137"/>
      <c r="I130" s="137"/>
      <c r="J130" s="137"/>
      <c r="K130" s="137"/>
      <c r="L130" s="137"/>
      <c r="M130" s="137"/>
      <c r="N130" s="137"/>
      <c r="O130" s="137"/>
      <c r="P130" s="137"/>
      <c r="Q130" s="137"/>
      <c r="R130" s="134"/>
      <c r="S130" s="138"/>
      <c r="T130" s="136"/>
      <c r="U130" s="134"/>
      <c r="V130" s="134"/>
      <c r="W130" s="134"/>
      <c r="X130" s="136"/>
      <c r="Y130" s="137"/>
      <c r="Z130" s="137"/>
      <c r="AA130" s="137"/>
      <c r="AB130" s="137"/>
      <c r="AC130" s="137"/>
      <c r="AD130" s="137"/>
      <c r="AE130" s="137"/>
      <c r="AF130" s="137"/>
      <c r="AG130" s="137"/>
      <c r="AH130" s="137"/>
      <c r="AI130" s="137"/>
      <c r="AJ130" s="276"/>
      <c r="AP130" s="260"/>
      <c r="AT130" s="260"/>
      <c r="AV130" s="24"/>
      <c r="AW130" s="24"/>
      <c r="AX130" s="24"/>
      <c r="AY130" s="24"/>
      <c r="AZ130" s="24"/>
      <c r="BA130" s="24"/>
      <c r="BB130" s="24"/>
      <c r="BC130" s="24"/>
    </row>
    <row r="131" spans="1:55" s="252" customFormat="1" ht="5.0999999999999996" customHeight="1" x14ac:dyDescent="0.25">
      <c r="B131" s="275"/>
      <c r="C131" s="138"/>
      <c r="D131" s="166"/>
      <c r="E131" s="136"/>
      <c r="F131" s="136"/>
      <c r="G131" s="137"/>
      <c r="H131" s="137"/>
      <c r="I131" s="137"/>
      <c r="J131" s="137"/>
      <c r="K131" s="137"/>
      <c r="L131" s="137"/>
      <c r="M131" s="137"/>
      <c r="N131" s="137"/>
      <c r="O131" s="137"/>
      <c r="P131" s="137"/>
      <c r="Q131" s="137"/>
      <c r="R131" s="134"/>
      <c r="S131" s="138"/>
      <c r="T131" s="136"/>
      <c r="U131" s="134"/>
      <c r="V131" s="134"/>
      <c r="W131" s="134"/>
      <c r="X131" s="136"/>
      <c r="Y131" s="137"/>
      <c r="Z131" s="137"/>
      <c r="AA131" s="137"/>
      <c r="AB131" s="137"/>
      <c r="AC131" s="137"/>
      <c r="AD131" s="137"/>
      <c r="AE131" s="137"/>
      <c r="AF131" s="137"/>
      <c r="AG131" s="137"/>
      <c r="AH131" s="137"/>
      <c r="AI131" s="137"/>
      <c r="AJ131" s="276"/>
      <c r="AP131" s="260"/>
      <c r="AT131" s="260"/>
      <c r="AV131" s="24"/>
      <c r="AW131" s="24"/>
      <c r="AX131" s="24"/>
      <c r="AY131" s="24"/>
      <c r="AZ131" s="24"/>
      <c r="BA131" s="24"/>
      <c r="BB131" s="24"/>
      <c r="BC131" s="24"/>
    </row>
    <row r="132" spans="1:55" s="252" customFormat="1" ht="15" customHeight="1" x14ac:dyDescent="0.25">
      <c r="B132" s="275"/>
      <c r="C132" s="746"/>
      <c r="D132" s="746"/>
      <c r="E132" s="746"/>
      <c r="F132" s="746"/>
      <c r="G132" s="746"/>
      <c r="H132" s="746"/>
      <c r="I132" s="746"/>
      <c r="J132" s="746"/>
      <c r="K132" s="137"/>
      <c r="L132" s="748"/>
      <c r="M132" s="748"/>
      <c r="N132" s="748"/>
      <c r="O132" s="748"/>
      <c r="P132" s="748"/>
      <c r="Q132" s="748"/>
      <c r="R132" s="748"/>
      <c r="S132" s="748"/>
      <c r="T132" s="748"/>
      <c r="U132" s="748"/>
      <c r="V132" s="748"/>
      <c r="W132" s="748"/>
      <c r="X132" s="748"/>
      <c r="Y132" s="748"/>
      <c r="Z132" s="748"/>
      <c r="AA132" s="748"/>
      <c r="AB132" s="748"/>
      <c r="AC132" s="748"/>
      <c r="AD132" s="748"/>
      <c r="AE132" s="748"/>
      <c r="AF132" s="748"/>
      <c r="AG132" s="748"/>
      <c r="AH132" s="748"/>
      <c r="AI132" s="748"/>
      <c r="AJ132" s="276"/>
      <c r="AP132" s="260"/>
      <c r="AT132" s="260"/>
      <c r="AV132" s="24"/>
      <c r="AW132" s="24"/>
      <c r="AX132" s="24"/>
      <c r="AY132" s="24"/>
      <c r="AZ132" s="24"/>
      <c r="BA132" s="24"/>
      <c r="BB132" s="24"/>
      <c r="BC132" s="24"/>
    </row>
    <row r="133" spans="1:55" s="252" customFormat="1" ht="15" customHeight="1" x14ac:dyDescent="0.25">
      <c r="B133" s="275"/>
      <c r="C133" s="747" t="s">
        <v>1794</v>
      </c>
      <c r="D133" s="747"/>
      <c r="E133" s="747"/>
      <c r="F133" s="747"/>
      <c r="G133" s="747"/>
      <c r="H133" s="747"/>
      <c r="I133" s="747"/>
      <c r="J133" s="747"/>
      <c r="K133" s="137"/>
      <c r="L133" s="747" t="s">
        <v>1993</v>
      </c>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276"/>
      <c r="AP133" s="260"/>
      <c r="AT133" s="260"/>
      <c r="AV133" s="24"/>
      <c r="AW133" s="24"/>
      <c r="AX133" s="24"/>
      <c r="AY133" s="24"/>
      <c r="AZ133" s="24"/>
      <c r="BA133" s="24"/>
      <c r="BB133" s="24"/>
      <c r="BC133" s="24"/>
    </row>
    <row r="134" spans="1:55" s="252" customFormat="1" ht="5.0999999999999996" customHeight="1" x14ac:dyDescent="0.25">
      <c r="B134" s="275"/>
      <c r="C134" s="138"/>
      <c r="D134" s="166"/>
      <c r="E134" s="136"/>
      <c r="F134" s="136"/>
      <c r="G134" s="137"/>
      <c r="H134" s="137"/>
      <c r="I134" s="137"/>
      <c r="J134" s="137"/>
      <c r="K134" s="137"/>
      <c r="L134" s="137"/>
      <c r="M134" s="137"/>
      <c r="N134" s="137"/>
      <c r="O134" s="137"/>
      <c r="P134" s="137"/>
      <c r="Q134" s="137"/>
      <c r="R134" s="134"/>
      <c r="S134" s="138"/>
      <c r="T134" s="136"/>
      <c r="U134" s="134"/>
      <c r="V134" s="134"/>
      <c r="W134" s="134"/>
      <c r="X134" s="136"/>
      <c r="Y134" s="137"/>
      <c r="Z134" s="137"/>
      <c r="AA134" s="137"/>
      <c r="AB134" s="137"/>
      <c r="AC134" s="137"/>
      <c r="AD134" s="137"/>
      <c r="AE134" s="137"/>
      <c r="AF134" s="137"/>
      <c r="AG134" s="137"/>
      <c r="AH134" s="137"/>
      <c r="AI134" s="137"/>
      <c r="AJ134" s="276"/>
      <c r="AP134" s="260"/>
      <c r="AT134" s="260"/>
      <c r="AV134" s="24"/>
      <c r="AW134" s="24"/>
      <c r="AX134" s="24"/>
      <c r="AY134" s="24"/>
      <c r="AZ134" s="24"/>
      <c r="BA134" s="24"/>
      <c r="BB134" s="24"/>
      <c r="BC134" s="24"/>
    </row>
    <row r="135" spans="1:55" s="252" customFormat="1" ht="15" customHeight="1" x14ac:dyDescent="0.25">
      <c r="B135" s="275"/>
      <c r="C135" s="719" t="s">
        <v>1772</v>
      </c>
      <c r="D135" s="720"/>
      <c r="E135" s="720"/>
      <c r="F135" s="720"/>
      <c r="G135" s="720"/>
      <c r="H135" s="720"/>
      <c r="I135" s="720"/>
      <c r="J135" s="720"/>
      <c r="K135" s="720"/>
      <c r="L135" s="720"/>
      <c r="M135" s="720"/>
      <c r="N135" s="720"/>
      <c r="O135" s="720"/>
      <c r="P135" s="720"/>
      <c r="Q135" s="720"/>
      <c r="R135" s="720"/>
      <c r="S135" s="720"/>
      <c r="T135" s="720"/>
      <c r="U135" s="720"/>
      <c r="V135" s="720"/>
      <c r="W135" s="720"/>
      <c r="X135" s="720"/>
      <c r="Y135" s="720"/>
      <c r="Z135" s="720"/>
      <c r="AA135" s="720"/>
      <c r="AB135" s="720"/>
      <c r="AC135" s="720"/>
      <c r="AD135" s="720"/>
      <c r="AE135" s="720"/>
      <c r="AF135" s="720"/>
      <c r="AG135" s="720"/>
      <c r="AH135" s="720"/>
      <c r="AI135" s="721"/>
      <c r="AJ135" s="276"/>
      <c r="AP135" s="260"/>
      <c r="AT135" s="260"/>
      <c r="AV135" s="24"/>
      <c r="AW135" s="24"/>
      <c r="AX135" s="24"/>
      <c r="AY135" s="24"/>
      <c r="AZ135" s="24"/>
      <c r="BA135" s="24"/>
      <c r="BB135" s="24"/>
      <c r="BC135" s="24"/>
    </row>
    <row r="136" spans="1:55" s="252" customFormat="1" ht="30" customHeight="1" x14ac:dyDescent="0.25">
      <c r="B136" s="275"/>
      <c r="C136" s="815" t="s">
        <v>2309</v>
      </c>
      <c r="D136" s="815"/>
      <c r="E136" s="815"/>
      <c r="F136" s="815"/>
      <c r="G136" s="815"/>
      <c r="H136" s="815"/>
      <c r="I136" s="815"/>
      <c r="J136" s="815"/>
      <c r="K136" s="815"/>
      <c r="L136" s="815"/>
      <c r="M136" s="815"/>
      <c r="N136" s="815"/>
      <c r="O136" s="815"/>
      <c r="P136" s="815"/>
      <c r="Q136" s="815"/>
      <c r="R136" s="815"/>
      <c r="S136" s="815"/>
      <c r="T136" s="815"/>
      <c r="U136" s="815"/>
      <c r="V136" s="815"/>
      <c r="W136" s="815"/>
      <c r="X136" s="815"/>
      <c r="Y136" s="815"/>
      <c r="Z136" s="815"/>
      <c r="AA136" s="815"/>
      <c r="AB136" s="815"/>
      <c r="AC136" s="815"/>
      <c r="AD136" s="815"/>
      <c r="AE136" s="815"/>
      <c r="AF136" s="815"/>
      <c r="AG136" s="815"/>
      <c r="AH136" s="815"/>
      <c r="AI136" s="815"/>
      <c r="AJ136" s="276"/>
      <c r="AP136" s="260"/>
      <c r="AT136" s="260"/>
      <c r="AV136" s="24"/>
      <c r="AW136" s="24"/>
      <c r="AX136" s="24"/>
      <c r="AY136" s="24"/>
      <c r="AZ136" s="24"/>
      <c r="BA136" s="24"/>
      <c r="BB136" s="24"/>
      <c r="BC136" s="24"/>
    </row>
    <row r="137" spans="1:55" s="252" customFormat="1" ht="5.0999999999999996" customHeight="1" thickBot="1" x14ac:dyDescent="0.3">
      <c r="B137" s="280"/>
      <c r="C137" s="741"/>
      <c r="D137" s="741"/>
      <c r="E137" s="741"/>
      <c r="F137" s="741"/>
      <c r="G137" s="741"/>
      <c r="H137" s="741"/>
      <c r="I137" s="741"/>
      <c r="J137" s="741"/>
      <c r="K137" s="741"/>
      <c r="L137" s="741"/>
      <c r="M137" s="741"/>
      <c r="N137" s="741"/>
      <c r="O137" s="741"/>
      <c r="P137" s="741"/>
      <c r="Q137" s="741"/>
      <c r="R137" s="741"/>
      <c r="S137" s="741"/>
      <c r="T137" s="741"/>
      <c r="U137" s="741"/>
      <c r="V137" s="741"/>
      <c r="W137" s="741"/>
      <c r="X137" s="741"/>
      <c r="Y137" s="741"/>
      <c r="Z137" s="741"/>
      <c r="AA137" s="741"/>
      <c r="AB137" s="741"/>
      <c r="AC137" s="741"/>
      <c r="AD137" s="741"/>
      <c r="AE137" s="741"/>
      <c r="AF137" s="741"/>
      <c r="AG137" s="741"/>
      <c r="AH137" s="741"/>
      <c r="AI137" s="741"/>
      <c r="AJ137" s="283"/>
      <c r="AP137" s="260"/>
      <c r="AT137" s="260"/>
      <c r="AV137" s="24"/>
      <c r="AW137" s="24"/>
      <c r="AX137" s="24"/>
      <c r="AY137" s="24"/>
      <c r="AZ137" s="24"/>
      <c r="BA137" s="24"/>
      <c r="BB137" s="24"/>
      <c r="BC137" s="24"/>
    </row>
    <row r="138" spans="1:55" s="252" customFormat="1" ht="15" customHeight="1" x14ac:dyDescent="0.25">
      <c r="A138" s="253"/>
      <c r="B138" s="253"/>
      <c r="C138" s="311"/>
      <c r="D138" s="298"/>
      <c r="E138" s="298"/>
      <c r="F138" s="27"/>
      <c r="G138" s="253"/>
      <c r="H138" s="253"/>
      <c r="I138" s="253"/>
      <c r="J138" s="253"/>
      <c r="K138" s="253"/>
      <c r="L138" s="253"/>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6"/>
      <c r="AQ138" s="253"/>
      <c r="AR138" s="253"/>
      <c r="AS138" s="253"/>
      <c r="AT138" s="256"/>
      <c r="AU138" s="253"/>
      <c r="AV138" s="27"/>
      <c r="AW138" s="27"/>
      <c r="AX138" s="24"/>
      <c r="AY138" s="24"/>
      <c r="AZ138" s="24"/>
      <c r="BA138" s="24"/>
      <c r="BB138" s="24"/>
      <c r="BC138" s="24"/>
    </row>
    <row r="139" spans="1:55" s="252" customFormat="1" ht="15" customHeight="1" x14ac:dyDescent="0.25">
      <c r="A139" s="253"/>
      <c r="B139" s="253"/>
      <c r="C139" s="311"/>
      <c r="D139" s="298"/>
      <c r="E139" s="298"/>
      <c r="F139" s="27"/>
      <c r="G139" s="253"/>
      <c r="H139" s="253"/>
      <c r="I139" s="253"/>
      <c r="J139" s="253"/>
      <c r="K139" s="253"/>
      <c r="L139" s="253"/>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6"/>
      <c r="AQ139" s="253"/>
      <c r="AR139" s="253"/>
      <c r="AS139" s="253"/>
      <c r="AT139" s="256"/>
      <c r="AU139" s="253"/>
      <c r="AV139" s="27"/>
      <c r="AW139" s="27"/>
      <c r="AX139" s="24"/>
      <c r="AY139" s="24"/>
      <c r="AZ139" s="24"/>
      <c r="BA139" s="24"/>
      <c r="BB139" s="24"/>
      <c r="BC139" s="24"/>
    </row>
    <row r="140" spans="1:55" s="252" customFormat="1" ht="15" customHeight="1" x14ac:dyDescent="0.25">
      <c r="A140" s="253"/>
      <c r="B140" s="253"/>
      <c r="C140" s="311"/>
      <c r="D140" s="298"/>
      <c r="E140" s="298"/>
      <c r="F140" s="27"/>
      <c r="G140" s="253"/>
      <c r="H140" s="253"/>
      <c r="I140" s="253"/>
      <c r="J140" s="253"/>
      <c r="K140" s="253"/>
      <c r="L140" s="253"/>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6"/>
      <c r="AQ140" s="253"/>
      <c r="AR140" s="253"/>
      <c r="AS140" s="253"/>
      <c r="AT140" s="256"/>
      <c r="AU140" s="253"/>
      <c r="AV140" s="27"/>
      <c r="AW140" s="27"/>
      <c r="AX140" s="24"/>
      <c r="AY140" s="24"/>
      <c r="AZ140" s="24"/>
      <c r="BA140" s="24"/>
      <c r="BB140" s="24"/>
      <c r="BC140" s="24"/>
    </row>
    <row r="141" spans="1:55" s="252" customFormat="1" ht="15" customHeight="1" x14ac:dyDescent="0.25">
      <c r="A141" s="253"/>
      <c r="B141" s="27"/>
      <c r="C141" s="298"/>
      <c r="D141" s="298"/>
      <c r="E141" s="298"/>
      <c r="F141" s="27"/>
      <c r="G141" s="253"/>
      <c r="H141" s="253"/>
      <c r="I141" s="253"/>
      <c r="J141" s="253"/>
      <c r="K141" s="253"/>
      <c r="L141" s="253"/>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6"/>
      <c r="AQ141" s="253"/>
      <c r="AR141" s="253"/>
      <c r="AS141" s="253"/>
      <c r="AT141" s="256"/>
      <c r="AU141" s="253"/>
      <c r="AV141" s="27"/>
      <c r="AW141" s="27"/>
      <c r="AX141" s="24"/>
      <c r="AY141" s="24"/>
      <c r="AZ141" s="24"/>
      <c r="BA141" s="24"/>
      <c r="BB141" s="24"/>
      <c r="BC141" s="24"/>
    </row>
    <row r="142" spans="1:55" s="252" customFormat="1" ht="15" customHeight="1" x14ac:dyDescent="0.25">
      <c r="A142" s="253"/>
      <c r="B142" s="27"/>
      <c r="C142" s="298"/>
      <c r="D142" s="298"/>
      <c r="E142" s="298"/>
      <c r="F142" s="27"/>
      <c r="G142" s="253"/>
      <c r="H142" s="253"/>
      <c r="I142" s="253"/>
      <c r="J142" s="253"/>
      <c r="K142" s="253"/>
      <c r="L142" s="253"/>
      <c r="M142" s="299"/>
      <c r="N142" s="253"/>
      <c r="O142" s="253"/>
      <c r="P142" s="253"/>
      <c r="Q142" s="253"/>
      <c r="R142" s="253"/>
      <c r="S142" s="253"/>
      <c r="T142" s="253"/>
      <c r="U142" s="253" t="s">
        <v>310</v>
      </c>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6"/>
      <c r="AQ142" s="253"/>
      <c r="AR142" s="253"/>
      <c r="AS142" s="253"/>
      <c r="AT142" s="256"/>
      <c r="AU142" s="253"/>
      <c r="AV142" s="253"/>
      <c r="AW142" s="253"/>
    </row>
    <row r="143" spans="1:55" s="252" customFormat="1" ht="15" customHeight="1" x14ac:dyDescent="0.25">
      <c r="A143" s="253"/>
      <c r="B143" s="27"/>
      <c r="C143" s="253"/>
      <c r="D143" s="253"/>
      <c r="E143" s="253"/>
      <c r="F143" s="253"/>
      <c r="G143" s="253" t="s">
        <v>1957</v>
      </c>
      <c r="H143" s="253"/>
      <c r="I143" s="253"/>
      <c r="J143" s="253"/>
      <c r="K143" s="253"/>
      <c r="L143" s="253"/>
      <c r="M143" s="253" t="s">
        <v>1177</v>
      </c>
      <c r="N143" s="253"/>
      <c r="O143" s="253"/>
      <c r="P143" s="253"/>
      <c r="Q143" s="253"/>
      <c r="R143" s="253"/>
      <c r="S143" s="253"/>
      <c r="T143" s="253"/>
      <c r="U143" s="253" t="s">
        <v>315</v>
      </c>
      <c r="V143" s="253"/>
      <c r="W143" s="253"/>
      <c r="X143" s="253"/>
      <c r="Y143" s="253"/>
      <c r="Z143" s="253"/>
      <c r="AA143" s="253"/>
      <c r="AB143" s="253"/>
      <c r="AC143" s="253" t="s">
        <v>316</v>
      </c>
      <c r="AD143" s="253"/>
      <c r="AE143" s="253"/>
      <c r="AF143" s="253"/>
      <c r="AG143" s="253"/>
      <c r="AH143" s="253"/>
      <c r="AI143" s="253"/>
      <c r="AJ143" s="253"/>
      <c r="AK143" s="253"/>
      <c r="AL143" s="253"/>
      <c r="AM143" s="253"/>
      <c r="AN143" s="253"/>
      <c r="AO143" s="253"/>
      <c r="AP143" s="256"/>
      <c r="AQ143" s="253"/>
      <c r="AR143" s="253"/>
      <c r="AS143" s="253"/>
      <c r="AT143" s="256"/>
      <c r="AU143" s="253"/>
      <c r="AV143" s="253"/>
      <c r="AW143" s="253"/>
    </row>
    <row r="144" spans="1:55" s="252" customFormat="1" ht="15" customHeight="1" x14ac:dyDescent="0.25">
      <c r="A144" s="253"/>
      <c r="B144" s="27"/>
      <c r="C144" s="253"/>
      <c r="D144" s="253"/>
      <c r="E144" s="253"/>
      <c r="F144" s="253"/>
      <c r="G144" s="253">
        <v>22</v>
      </c>
      <c r="H144" s="253"/>
      <c r="I144" s="253"/>
      <c r="J144" s="253"/>
      <c r="K144" s="253"/>
      <c r="L144" s="253"/>
      <c r="M144" s="253" t="s">
        <v>1178</v>
      </c>
      <c r="N144" s="253"/>
      <c r="O144" s="253"/>
      <c r="P144" s="253"/>
      <c r="Q144" s="253"/>
      <c r="R144" s="253"/>
      <c r="S144" s="253"/>
      <c r="T144" s="253"/>
      <c r="U144" s="253" t="s">
        <v>317</v>
      </c>
      <c r="V144" s="253"/>
      <c r="W144" s="253"/>
      <c r="X144" s="253"/>
      <c r="Y144" s="253"/>
      <c r="Z144" s="253"/>
      <c r="AA144" s="253"/>
      <c r="AB144" s="253"/>
      <c r="AC144" s="253" t="s">
        <v>318</v>
      </c>
      <c r="AD144" s="253"/>
      <c r="AE144" s="253"/>
      <c r="AF144" s="253"/>
      <c r="AG144" s="253"/>
      <c r="AH144" s="253"/>
      <c r="AI144" s="253"/>
      <c r="AJ144" s="253"/>
      <c r="AK144" s="253"/>
      <c r="AL144" s="253"/>
      <c r="AM144" s="253"/>
      <c r="AN144" s="253"/>
      <c r="AO144" s="253"/>
      <c r="AP144" s="256"/>
      <c r="AQ144" s="253"/>
      <c r="AR144" s="253"/>
      <c r="AS144" s="253"/>
      <c r="AT144" s="256"/>
      <c r="AU144" s="253"/>
      <c r="AV144" s="253"/>
      <c r="AW144" s="253"/>
    </row>
    <row r="145" spans="1:49" s="252" customFormat="1" ht="15" customHeight="1" x14ac:dyDescent="0.25">
      <c r="A145" s="253"/>
      <c r="B145" s="27"/>
      <c r="C145" s="253"/>
      <c r="D145" s="253"/>
      <c r="E145" s="253"/>
      <c r="F145" s="253"/>
      <c r="G145" s="253">
        <v>23</v>
      </c>
      <c r="H145" s="253"/>
      <c r="I145" s="253"/>
      <c r="J145" s="253"/>
      <c r="K145" s="253"/>
      <c r="L145" s="253"/>
      <c r="M145" s="253" t="s">
        <v>1179</v>
      </c>
      <c r="N145" s="253"/>
      <c r="O145" s="253"/>
      <c r="P145" s="253"/>
      <c r="Q145" s="253"/>
      <c r="R145" s="253"/>
      <c r="S145" s="253"/>
      <c r="T145" s="253"/>
      <c r="U145" s="253" t="s">
        <v>319</v>
      </c>
      <c r="V145" s="253"/>
      <c r="W145" s="253"/>
      <c r="X145" s="253"/>
      <c r="Y145" s="253"/>
      <c r="Z145" s="253"/>
      <c r="AA145" s="253"/>
      <c r="AB145" s="253"/>
      <c r="AC145" s="253" t="s">
        <v>320</v>
      </c>
      <c r="AD145" s="253"/>
      <c r="AE145" s="253"/>
      <c r="AF145" s="253"/>
      <c r="AG145" s="253"/>
      <c r="AH145" s="253"/>
      <c r="AI145" s="253"/>
      <c r="AJ145" s="253"/>
      <c r="AK145" s="253"/>
      <c r="AL145" s="253"/>
      <c r="AM145" s="253"/>
      <c r="AN145" s="253"/>
      <c r="AO145" s="253"/>
      <c r="AP145" s="256"/>
      <c r="AQ145" s="253"/>
      <c r="AR145" s="253"/>
      <c r="AS145" s="253"/>
      <c r="AT145" s="256"/>
      <c r="AU145" s="253"/>
      <c r="AV145" s="253"/>
      <c r="AW145" s="253"/>
    </row>
    <row r="146" spans="1:49" s="252" customFormat="1" ht="15" customHeight="1" x14ac:dyDescent="0.25">
      <c r="A146" s="253"/>
      <c r="B146" s="27"/>
      <c r="C146" s="253"/>
      <c r="D146" s="253"/>
      <c r="E146" s="253"/>
      <c r="F146" s="253"/>
      <c r="G146" s="253">
        <v>24</v>
      </c>
      <c r="H146" s="253"/>
      <c r="I146" s="253"/>
      <c r="J146" s="253"/>
      <c r="K146" s="253"/>
      <c r="L146" s="253"/>
      <c r="M146" s="253" t="s">
        <v>1180</v>
      </c>
      <c r="N146" s="253"/>
      <c r="O146" s="253"/>
      <c r="P146" s="253"/>
      <c r="Q146" s="253"/>
      <c r="R146" s="253"/>
      <c r="S146" s="253"/>
      <c r="T146" s="253"/>
      <c r="U146" s="253" t="s">
        <v>321</v>
      </c>
      <c r="V146" s="253"/>
      <c r="W146" s="253"/>
      <c r="X146" s="253"/>
      <c r="Y146" s="253"/>
      <c r="Z146" s="253"/>
      <c r="AA146" s="253"/>
      <c r="AB146" s="253"/>
      <c r="AC146" s="253" t="s">
        <v>320</v>
      </c>
      <c r="AD146" s="253"/>
      <c r="AE146" s="253"/>
      <c r="AF146" s="253"/>
      <c r="AG146" s="253"/>
      <c r="AH146" s="253"/>
      <c r="AI146" s="253"/>
      <c r="AJ146" s="253"/>
      <c r="AK146" s="253"/>
      <c r="AL146" s="253"/>
      <c r="AM146" s="253"/>
      <c r="AN146" s="253"/>
      <c r="AO146" s="253"/>
      <c r="AP146" s="256"/>
      <c r="AQ146" s="253"/>
      <c r="AR146" s="253"/>
      <c r="AS146" s="253"/>
      <c r="AT146" s="256"/>
      <c r="AU146" s="253"/>
      <c r="AV146" s="253"/>
      <c r="AW146" s="253"/>
    </row>
    <row r="147" spans="1:49" s="252" customFormat="1" ht="15" customHeight="1" x14ac:dyDescent="0.25">
      <c r="A147" s="253"/>
      <c r="B147" s="27"/>
      <c r="C147" s="253"/>
      <c r="D147" s="253"/>
      <c r="E147" s="253"/>
      <c r="F147" s="253"/>
      <c r="G147" s="253"/>
      <c r="H147" s="253"/>
      <c r="I147" s="253"/>
      <c r="J147" s="253"/>
      <c r="K147" s="253"/>
      <c r="L147" s="253"/>
      <c r="M147" s="253" t="s">
        <v>1181</v>
      </c>
      <c r="N147" s="253"/>
      <c r="O147" s="253"/>
      <c r="P147" s="253"/>
      <c r="Q147" s="253"/>
      <c r="R147" s="253"/>
      <c r="S147" s="253"/>
      <c r="T147" s="253"/>
      <c r="U147" s="253" t="s">
        <v>322</v>
      </c>
      <c r="V147" s="253"/>
      <c r="W147" s="253"/>
      <c r="X147" s="253"/>
      <c r="Y147" s="253"/>
      <c r="Z147" s="253"/>
      <c r="AA147" s="253"/>
      <c r="AB147" s="253"/>
      <c r="AC147" s="253" t="s">
        <v>323</v>
      </c>
      <c r="AD147" s="253"/>
      <c r="AE147" s="253"/>
      <c r="AF147" s="253"/>
      <c r="AG147" s="253"/>
      <c r="AH147" s="253"/>
      <c r="AI147" s="253"/>
      <c r="AJ147" s="253"/>
      <c r="AK147" s="253"/>
      <c r="AL147" s="253"/>
      <c r="AM147" s="253"/>
      <c r="AN147" s="253"/>
      <c r="AO147" s="253"/>
      <c r="AP147" s="256"/>
      <c r="AQ147" s="253"/>
      <c r="AR147" s="253"/>
      <c r="AS147" s="253"/>
      <c r="AT147" s="256"/>
      <c r="AU147" s="253"/>
      <c r="AV147" s="253"/>
      <c r="AW147" s="253"/>
    </row>
    <row r="148" spans="1:49" s="252" customFormat="1" ht="15" customHeight="1" x14ac:dyDescent="0.25">
      <c r="A148" s="253"/>
      <c r="B148" s="27"/>
      <c r="C148" s="253"/>
      <c r="D148" s="253"/>
      <c r="E148" s="253"/>
      <c r="F148" s="253"/>
      <c r="G148" s="253"/>
      <c r="H148" s="253"/>
      <c r="I148" s="253"/>
      <c r="J148" s="253"/>
      <c r="K148" s="253"/>
      <c r="L148" s="253"/>
      <c r="M148" s="253" t="s">
        <v>1182</v>
      </c>
      <c r="N148" s="253"/>
      <c r="O148" s="253"/>
      <c r="P148" s="253"/>
      <c r="Q148" s="253"/>
      <c r="R148" s="253"/>
      <c r="S148" s="253"/>
      <c r="T148" s="253"/>
      <c r="U148" s="253" t="s">
        <v>324</v>
      </c>
      <c r="V148" s="253"/>
      <c r="W148" s="253"/>
      <c r="X148" s="253"/>
      <c r="Y148" s="253"/>
      <c r="Z148" s="253"/>
      <c r="AA148" s="253"/>
      <c r="AB148" s="253"/>
      <c r="AC148" s="253" t="s">
        <v>323</v>
      </c>
      <c r="AD148" s="253"/>
      <c r="AE148" s="253"/>
      <c r="AF148" s="253"/>
      <c r="AG148" s="253"/>
      <c r="AH148" s="253"/>
      <c r="AI148" s="253"/>
      <c r="AJ148" s="253"/>
      <c r="AK148" s="253"/>
      <c r="AL148" s="253"/>
      <c r="AM148" s="253"/>
      <c r="AN148" s="253"/>
      <c r="AO148" s="253"/>
      <c r="AP148" s="256"/>
      <c r="AQ148" s="253"/>
      <c r="AR148" s="253"/>
      <c r="AS148" s="253"/>
      <c r="AT148" s="256"/>
      <c r="AU148" s="253"/>
      <c r="AV148" s="253"/>
      <c r="AW148" s="253"/>
    </row>
    <row r="149" spans="1:49" s="252" customFormat="1" ht="15" customHeight="1" x14ac:dyDescent="0.25">
      <c r="A149" s="253"/>
      <c r="B149" s="27"/>
      <c r="C149" s="253"/>
      <c r="D149" s="253"/>
      <c r="E149" s="253"/>
      <c r="F149" s="253"/>
      <c r="G149" s="253"/>
      <c r="H149" s="253"/>
      <c r="I149" s="253"/>
      <c r="J149" s="253"/>
      <c r="K149" s="253"/>
      <c r="L149" s="253"/>
      <c r="M149" s="253" t="s">
        <v>1183</v>
      </c>
      <c r="N149" s="253"/>
      <c r="O149" s="253"/>
      <c r="P149" s="253"/>
      <c r="Q149" s="253"/>
      <c r="R149" s="253"/>
      <c r="S149" s="253"/>
      <c r="T149" s="253"/>
      <c r="U149" s="253" t="s">
        <v>325</v>
      </c>
      <c r="V149" s="253"/>
      <c r="W149" s="253"/>
      <c r="X149" s="253"/>
      <c r="Y149" s="253"/>
      <c r="Z149" s="253"/>
      <c r="AA149" s="253"/>
      <c r="AB149" s="253"/>
      <c r="AC149" s="253" t="s">
        <v>316</v>
      </c>
      <c r="AD149" s="253"/>
      <c r="AE149" s="253"/>
      <c r="AF149" s="253"/>
      <c r="AG149" s="253"/>
      <c r="AH149" s="253"/>
      <c r="AI149" s="253"/>
      <c r="AJ149" s="253"/>
      <c r="AK149" s="253"/>
      <c r="AL149" s="253"/>
      <c r="AM149" s="253"/>
      <c r="AN149" s="253"/>
      <c r="AO149" s="253"/>
      <c r="AP149" s="256"/>
      <c r="AQ149" s="253"/>
      <c r="AR149" s="253"/>
      <c r="AS149" s="253"/>
      <c r="AT149" s="256"/>
      <c r="AU149" s="253"/>
      <c r="AV149" s="253"/>
      <c r="AW149" s="253"/>
    </row>
    <row r="150" spans="1:49" s="252" customFormat="1" ht="15" customHeight="1" x14ac:dyDescent="0.25">
      <c r="A150" s="253"/>
      <c r="B150" s="27"/>
      <c r="C150" s="253"/>
      <c r="D150" s="253"/>
      <c r="E150" s="253"/>
      <c r="F150" s="253"/>
      <c r="G150" s="253"/>
      <c r="H150" s="253"/>
      <c r="I150" s="253"/>
      <c r="J150" s="253"/>
      <c r="K150" s="253"/>
      <c r="L150" s="253"/>
      <c r="M150" s="253" t="s">
        <v>1184</v>
      </c>
      <c r="N150" s="253"/>
      <c r="O150" s="253"/>
      <c r="P150" s="253"/>
      <c r="Q150" s="253"/>
      <c r="R150" s="253"/>
      <c r="S150" s="253"/>
      <c r="T150" s="253"/>
      <c r="U150" s="253" t="s">
        <v>326</v>
      </c>
      <c r="V150" s="253"/>
      <c r="W150" s="253"/>
      <c r="X150" s="253"/>
      <c r="Y150" s="253"/>
      <c r="Z150" s="253"/>
      <c r="AA150" s="253"/>
      <c r="AB150" s="253"/>
      <c r="AC150" s="253" t="s">
        <v>332</v>
      </c>
      <c r="AD150" s="253"/>
      <c r="AE150" s="253"/>
      <c r="AF150" s="253"/>
      <c r="AG150" s="253"/>
      <c r="AH150" s="253"/>
      <c r="AI150" s="253"/>
      <c r="AJ150" s="253"/>
      <c r="AK150" s="253"/>
      <c r="AL150" s="253"/>
      <c r="AM150" s="253"/>
      <c r="AN150" s="253"/>
      <c r="AO150" s="253"/>
      <c r="AP150" s="256"/>
      <c r="AQ150" s="253"/>
      <c r="AR150" s="253"/>
      <c r="AS150" s="253"/>
      <c r="AT150" s="256"/>
      <c r="AU150" s="253"/>
      <c r="AV150" s="253"/>
      <c r="AW150" s="253"/>
    </row>
    <row r="151" spans="1:49" s="252" customFormat="1" ht="15" customHeight="1" x14ac:dyDescent="0.25">
      <c r="A151" s="253"/>
      <c r="B151" s="27"/>
      <c r="C151" s="253"/>
      <c r="D151" s="253"/>
      <c r="E151" s="253"/>
      <c r="F151" s="253"/>
      <c r="G151" s="253"/>
      <c r="H151" s="253"/>
      <c r="I151" s="253"/>
      <c r="J151" s="253"/>
      <c r="K151" s="253"/>
      <c r="L151" s="253"/>
      <c r="M151" s="253" t="s">
        <v>1185</v>
      </c>
      <c r="N151" s="253"/>
      <c r="O151" s="253"/>
      <c r="P151" s="253"/>
      <c r="Q151" s="253"/>
      <c r="R151" s="253"/>
      <c r="S151" s="253"/>
      <c r="T151" s="253"/>
      <c r="U151" s="253" t="s">
        <v>327</v>
      </c>
      <c r="V151" s="253"/>
      <c r="W151" s="253"/>
      <c r="X151" s="253"/>
      <c r="Y151" s="253"/>
      <c r="Z151" s="253"/>
      <c r="AA151" s="253"/>
      <c r="AB151" s="253"/>
      <c r="AC151" s="253" t="s">
        <v>323</v>
      </c>
      <c r="AD151" s="253"/>
      <c r="AE151" s="253"/>
      <c r="AF151" s="253"/>
      <c r="AG151" s="253"/>
      <c r="AH151" s="253"/>
      <c r="AI151" s="253"/>
      <c r="AJ151" s="253"/>
      <c r="AK151" s="253"/>
      <c r="AL151" s="253"/>
      <c r="AM151" s="253"/>
      <c r="AN151" s="253"/>
      <c r="AO151" s="253"/>
      <c r="AP151" s="256"/>
      <c r="AQ151" s="253"/>
      <c r="AR151" s="253"/>
      <c r="AS151" s="253"/>
      <c r="AT151" s="256"/>
      <c r="AU151" s="253"/>
      <c r="AV151" s="253"/>
      <c r="AW151" s="253"/>
    </row>
    <row r="152" spans="1:49" s="252" customFormat="1" ht="15" customHeight="1" x14ac:dyDescent="0.25">
      <c r="A152" s="253"/>
      <c r="B152" s="27"/>
      <c r="C152" s="253"/>
      <c r="D152" s="253"/>
      <c r="E152" s="253"/>
      <c r="F152" s="253"/>
      <c r="G152" s="253"/>
      <c r="H152" s="253"/>
      <c r="I152" s="253"/>
      <c r="J152" s="253"/>
      <c r="K152" s="253"/>
      <c r="L152" s="253"/>
      <c r="M152" s="253" t="s">
        <v>1186</v>
      </c>
      <c r="N152" s="253"/>
      <c r="O152" s="253"/>
      <c r="P152" s="253"/>
      <c r="Q152" s="253"/>
      <c r="R152" s="253"/>
      <c r="S152" s="253"/>
      <c r="T152" s="253"/>
      <c r="U152" s="253" t="s">
        <v>328</v>
      </c>
      <c r="V152" s="253"/>
      <c r="W152" s="253"/>
      <c r="X152" s="253"/>
      <c r="Y152" s="253"/>
      <c r="Z152" s="253"/>
      <c r="AA152" s="253"/>
      <c r="AB152" s="253"/>
      <c r="AC152" s="253" t="s">
        <v>329</v>
      </c>
      <c r="AD152" s="253"/>
      <c r="AE152" s="253"/>
      <c r="AF152" s="253"/>
      <c r="AG152" s="253"/>
      <c r="AH152" s="253"/>
      <c r="AI152" s="253"/>
      <c r="AJ152" s="253"/>
      <c r="AK152" s="253"/>
      <c r="AL152" s="253"/>
      <c r="AM152" s="253"/>
      <c r="AN152" s="253"/>
      <c r="AO152" s="253"/>
      <c r="AP152" s="256"/>
      <c r="AQ152" s="253"/>
      <c r="AR152" s="253"/>
      <c r="AS152" s="253"/>
      <c r="AT152" s="256"/>
      <c r="AU152" s="253"/>
      <c r="AV152" s="253"/>
      <c r="AW152" s="253"/>
    </row>
    <row r="153" spans="1:49" s="252" customFormat="1" ht="15" customHeight="1" x14ac:dyDescent="0.25">
      <c r="A153" s="253"/>
      <c r="B153" s="27"/>
      <c r="C153" s="253"/>
      <c r="D153" s="253"/>
      <c r="E153" s="253"/>
      <c r="F153" s="253"/>
      <c r="G153" s="253"/>
      <c r="H153" s="253"/>
      <c r="I153" s="253"/>
      <c r="J153" s="253"/>
      <c r="K153" s="253"/>
      <c r="L153" s="253"/>
      <c r="M153" s="253" t="s">
        <v>1187</v>
      </c>
      <c r="N153" s="253"/>
      <c r="O153" s="253"/>
      <c r="P153" s="253"/>
      <c r="Q153" s="253"/>
      <c r="R153" s="253"/>
      <c r="S153" s="253"/>
      <c r="T153" s="253"/>
      <c r="U153" s="253" t="s">
        <v>330</v>
      </c>
      <c r="V153" s="253"/>
      <c r="W153" s="253"/>
      <c r="X153" s="253"/>
      <c r="Y153" s="253"/>
      <c r="Z153" s="253"/>
      <c r="AA153" s="253"/>
      <c r="AB153" s="253"/>
      <c r="AC153" s="253" t="s">
        <v>323</v>
      </c>
      <c r="AD153" s="253"/>
      <c r="AE153" s="253"/>
      <c r="AF153" s="253"/>
      <c r="AG153" s="253"/>
      <c r="AH153" s="253"/>
      <c r="AI153" s="253"/>
      <c r="AJ153" s="253"/>
      <c r="AK153" s="253"/>
      <c r="AL153" s="253"/>
      <c r="AM153" s="253"/>
      <c r="AN153" s="253"/>
      <c r="AO153" s="253"/>
      <c r="AP153" s="256"/>
      <c r="AQ153" s="253"/>
      <c r="AR153" s="253"/>
      <c r="AS153" s="253"/>
      <c r="AT153" s="256"/>
      <c r="AU153" s="253"/>
      <c r="AV153" s="253"/>
      <c r="AW153" s="253"/>
    </row>
    <row r="154" spans="1:49" s="252" customFormat="1" ht="15" customHeight="1" x14ac:dyDescent="0.25">
      <c r="A154" s="253"/>
      <c r="B154" s="253"/>
      <c r="C154" s="253"/>
      <c r="D154" s="253"/>
      <c r="E154" s="253"/>
      <c r="F154" s="253"/>
      <c r="G154" s="253"/>
      <c r="H154" s="253"/>
      <c r="I154" s="253"/>
      <c r="J154" s="253"/>
      <c r="K154" s="253"/>
      <c r="L154" s="253"/>
      <c r="M154" s="253" t="s">
        <v>1188</v>
      </c>
      <c r="N154" s="253"/>
      <c r="O154" s="253"/>
      <c r="P154" s="253"/>
      <c r="Q154" s="253"/>
      <c r="R154" s="253"/>
      <c r="S154" s="253"/>
      <c r="T154" s="253"/>
      <c r="U154" s="253" t="s">
        <v>331</v>
      </c>
      <c r="V154" s="253"/>
      <c r="W154" s="253"/>
      <c r="X154" s="253"/>
      <c r="Y154" s="253"/>
      <c r="Z154" s="253"/>
      <c r="AA154" s="253"/>
      <c r="AB154" s="253"/>
      <c r="AC154" s="253" t="s">
        <v>332</v>
      </c>
      <c r="AD154" s="253"/>
      <c r="AE154" s="253"/>
      <c r="AF154" s="253"/>
      <c r="AG154" s="253"/>
      <c r="AH154" s="253"/>
      <c r="AI154" s="253"/>
      <c r="AJ154" s="253"/>
      <c r="AK154" s="253"/>
      <c r="AL154" s="253"/>
      <c r="AM154" s="253"/>
      <c r="AN154" s="253"/>
      <c r="AO154" s="253"/>
      <c r="AP154" s="256"/>
      <c r="AQ154" s="253"/>
      <c r="AR154" s="253"/>
      <c r="AS154" s="253"/>
      <c r="AT154" s="256"/>
      <c r="AU154" s="253"/>
      <c r="AV154" s="253"/>
      <c r="AW154" s="253"/>
    </row>
    <row r="155" spans="1:49" s="252" customFormat="1" ht="15" customHeight="1" x14ac:dyDescent="0.25">
      <c r="A155" s="253"/>
      <c r="B155" s="27"/>
      <c r="C155" s="253"/>
      <c r="D155" s="253"/>
      <c r="E155" s="253"/>
      <c r="F155" s="253"/>
      <c r="G155" s="253"/>
      <c r="H155" s="253"/>
      <c r="I155" s="253"/>
      <c r="J155" s="27"/>
      <c r="K155" s="27"/>
      <c r="L155" s="27"/>
      <c r="M155" s="27"/>
      <c r="N155" s="27"/>
      <c r="O155" s="27"/>
      <c r="P155" s="253"/>
      <c r="Q155" s="253"/>
      <c r="R155" s="253"/>
      <c r="S155" s="253"/>
      <c r="T155" s="253"/>
      <c r="U155" s="253" t="s">
        <v>333</v>
      </c>
      <c r="V155" s="253"/>
      <c r="W155" s="253"/>
      <c r="X155" s="253"/>
      <c r="Y155" s="253"/>
      <c r="Z155" s="253"/>
      <c r="AA155" s="253"/>
      <c r="AB155" s="253"/>
      <c r="AC155" s="253" t="s">
        <v>332</v>
      </c>
      <c r="AD155" s="253"/>
      <c r="AE155" s="253"/>
      <c r="AF155" s="253"/>
      <c r="AG155" s="253"/>
      <c r="AH155" s="253"/>
      <c r="AI155" s="253"/>
      <c r="AJ155" s="253"/>
      <c r="AK155" s="253"/>
      <c r="AL155" s="253"/>
      <c r="AM155" s="253"/>
      <c r="AN155" s="253"/>
      <c r="AO155" s="253"/>
      <c r="AP155" s="256"/>
      <c r="AQ155" s="253"/>
      <c r="AR155" s="253"/>
      <c r="AS155" s="253"/>
      <c r="AT155" s="256"/>
      <c r="AU155" s="253"/>
      <c r="AV155" s="253"/>
      <c r="AW155" s="253"/>
    </row>
    <row r="156" spans="1:49" s="252" customFormat="1" ht="15" customHeight="1" x14ac:dyDescent="0.25">
      <c r="A156" s="253"/>
      <c r="B156" s="253"/>
      <c r="C156" s="253"/>
      <c r="D156" s="253"/>
      <c r="E156" s="253"/>
      <c r="F156" s="253"/>
      <c r="G156" s="253"/>
      <c r="H156" s="253"/>
      <c r="I156" s="300" t="s">
        <v>272</v>
      </c>
      <c r="J156" s="27"/>
      <c r="K156" s="27"/>
      <c r="L156" s="27"/>
      <c r="M156" s="27"/>
      <c r="N156" s="27"/>
      <c r="O156" s="27"/>
      <c r="P156" s="27" t="s">
        <v>273</v>
      </c>
      <c r="Q156" s="253"/>
      <c r="R156" s="253"/>
      <c r="S156" s="253"/>
      <c r="T156" s="253"/>
      <c r="U156" s="253" t="s">
        <v>334</v>
      </c>
      <c r="V156" s="253"/>
      <c r="W156" s="253"/>
      <c r="X156" s="253"/>
      <c r="Y156" s="253"/>
      <c r="Z156" s="253"/>
      <c r="AA156" s="253"/>
      <c r="AB156" s="253"/>
      <c r="AC156" s="253" t="s">
        <v>332</v>
      </c>
      <c r="AD156" s="253"/>
      <c r="AE156" s="253"/>
      <c r="AF156" s="253"/>
      <c r="AG156" s="253"/>
      <c r="AH156" s="253"/>
      <c r="AI156" s="253"/>
      <c r="AJ156" s="253"/>
      <c r="AK156" s="253"/>
      <c r="AL156" s="253"/>
      <c r="AM156" s="253"/>
      <c r="AN156" s="253"/>
      <c r="AO156" s="253"/>
      <c r="AP156" s="256"/>
      <c r="AQ156" s="253"/>
      <c r="AR156" s="253"/>
      <c r="AS156" s="253"/>
      <c r="AT156" s="256"/>
      <c r="AU156" s="253"/>
      <c r="AV156" s="253"/>
      <c r="AW156" s="253"/>
    </row>
    <row r="157" spans="1:49" s="252" customFormat="1" ht="15" customHeight="1" x14ac:dyDescent="0.25">
      <c r="A157" s="253"/>
      <c r="B157" s="27"/>
      <c r="C157" s="253"/>
      <c r="D157" s="253"/>
      <c r="E157" s="253"/>
      <c r="F157" s="253"/>
      <c r="G157" s="253"/>
      <c r="H157" s="253"/>
      <c r="I157" s="300" t="s">
        <v>274</v>
      </c>
      <c r="J157" s="27"/>
      <c r="K157" s="27"/>
      <c r="L157" s="27"/>
      <c r="M157" s="27"/>
      <c r="N157" s="27"/>
      <c r="O157" s="27"/>
      <c r="P157" s="27" t="s">
        <v>273</v>
      </c>
      <c r="Q157" s="253"/>
      <c r="R157" s="253"/>
      <c r="S157" s="253"/>
      <c r="T157" s="253"/>
      <c r="U157" s="253" t="s">
        <v>335</v>
      </c>
      <c r="V157" s="253"/>
      <c r="W157" s="253"/>
      <c r="X157" s="253"/>
      <c r="Y157" s="253"/>
      <c r="Z157" s="253"/>
      <c r="AA157" s="253"/>
      <c r="AB157" s="253"/>
      <c r="AC157" s="253" t="s">
        <v>320</v>
      </c>
      <c r="AD157" s="253"/>
      <c r="AE157" s="253"/>
      <c r="AF157" s="253"/>
      <c r="AG157" s="253"/>
      <c r="AH157" s="253"/>
      <c r="AI157" s="253"/>
      <c r="AJ157" s="253"/>
      <c r="AK157" s="253"/>
      <c r="AL157" s="253"/>
      <c r="AM157" s="253"/>
      <c r="AN157" s="253"/>
      <c r="AO157" s="253"/>
      <c r="AP157" s="256"/>
      <c r="AQ157" s="253"/>
      <c r="AR157" s="253"/>
      <c r="AS157" s="253"/>
      <c r="AT157" s="256"/>
      <c r="AU157" s="253"/>
      <c r="AV157" s="253"/>
      <c r="AW157" s="253"/>
    </row>
    <row r="158" spans="1:49" s="252" customFormat="1" ht="15" customHeight="1" x14ac:dyDescent="0.25">
      <c r="A158" s="253"/>
      <c r="B158" s="27" t="s">
        <v>336</v>
      </c>
      <c r="C158" s="253"/>
      <c r="D158" s="253"/>
      <c r="E158" s="253"/>
      <c r="F158" s="253"/>
      <c r="G158" s="253"/>
      <c r="H158" s="253"/>
      <c r="I158" s="300" t="s">
        <v>270</v>
      </c>
      <c r="J158" s="27"/>
      <c r="K158" s="27"/>
      <c r="L158" s="27"/>
      <c r="M158" s="300"/>
      <c r="N158" s="27"/>
      <c r="O158" s="27"/>
      <c r="P158" s="27" t="s">
        <v>271</v>
      </c>
      <c r="Q158" s="253"/>
      <c r="R158" s="253"/>
      <c r="S158" s="253"/>
      <c r="T158" s="253"/>
      <c r="U158" s="253" t="s">
        <v>337</v>
      </c>
      <c r="V158" s="253"/>
      <c r="W158" s="253"/>
      <c r="X158" s="253"/>
      <c r="Y158" s="253"/>
      <c r="Z158" s="253"/>
      <c r="AA158" s="253"/>
      <c r="AB158" s="253"/>
      <c r="AC158" s="253" t="s">
        <v>332</v>
      </c>
      <c r="AD158" s="253"/>
      <c r="AE158" s="253"/>
      <c r="AF158" s="253"/>
      <c r="AG158" s="253"/>
      <c r="AH158" s="253"/>
      <c r="AI158" s="253"/>
      <c r="AJ158" s="253"/>
      <c r="AK158" s="253"/>
      <c r="AL158" s="253"/>
      <c r="AM158" s="253"/>
      <c r="AN158" s="253"/>
      <c r="AO158" s="253"/>
      <c r="AP158" s="256"/>
      <c r="AQ158" s="253"/>
      <c r="AR158" s="253"/>
      <c r="AS158" s="253"/>
      <c r="AT158" s="256"/>
      <c r="AU158" s="253"/>
      <c r="AV158" s="253"/>
      <c r="AW158" s="253"/>
    </row>
    <row r="159" spans="1:49" s="252" customFormat="1" ht="15" customHeight="1" x14ac:dyDescent="0.25">
      <c r="A159" s="253"/>
      <c r="B159" s="27" t="s">
        <v>302</v>
      </c>
      <c r="C159" s="253"/>
      <c r="D159" s="253"/>
      <c r="E159" s="253"/>
      <c r="F159" s="253"/>
      <c r="G159" s="253"/>
      <c r="H159" s="253"/>
      <c r="I159" s="300" t="s">
        <v>269</v>
      </c>
      <c r="J159" s="253"/>
      <c r="K159" s="253"/>
      <c r="L159" s="253"/>
      <c r="M159" s="253"/>
      <c r="N159" s="253"/>
      <c r="O159" s="253"/>
      <c r="P159" s="27" t="s">
        <v>1193</v>
      </c>
      <c r="Q159" s="253"/>
      <c r="R159" s="253"/>
      <c r="S159" s="253"/>
      <c r="T159" s="253"/>
      <c r="U159" s="253" t="s">
        <v>338</v>
      </c>
      <c r="V159" s="253"/>
      <c r="W159" s="253"/>
      <c r="X159" s="253"/>
      <c r="Y159" s="253"/>
      <c r="Z159" s="253"/>
      <c r="AA159" s="253"/>
      <c r="AB159" s="253"/>
      <c r="AC159" s="253" t="s">
        <v>320</v>
      </c>
      <c r="AD159" s="253"/>
      <c r="AE159" s="253"/>
      <c r="AF159" s="253"/>
      <c r="AG159" s="253"/>
      <c r="AH159" s="253"/>
      <c r="AI159" s="253"/>
      <c r="AJ159" s="253"/>
      <c r="AK159" s="253"/>
      <c r="AL159" s="253"/>
      <c r="AM159" s="253"/>
      <c r="AN159" s="253"/>
      <c r="AO159" s="253"/>
      <c r="AP159" s="256"/>
      <c r="AQ159" s="253"/>
      <c r="AR159" s="253"/>
      <c r="AS159" s="253"/>
      <c r="AT159" s="256"/>
      <c r="AU159" s="253"/>
      <c r="AV159" s="253"/>
      <c r="AW159" s="253"/>
    </row>
    <row r="160" spans="1:49" s="252" customFormat="1" ht="15" customHeight="1" x14ac:dyDescent="0.25">
      <c r="A160" s="253"/>
      <c r="B160" s="253"/>
      <c r="C160" s="253"/>
      <c r="D160" s="253"/>
      <c r="E160" s="253"/>
      <c r="F160" s="253"/>
      <c r="G160" s="253"/>
      <c r="H160" s="253"/>
      <c r="I160" s="253"/>
      <c r="J160" s="253"/>
      <c r="K160" s="253"/>
      <c r="L160" s="253"/>
      <c r="M160" s="253"/>
      <c r="N160" s="253"/>
      <c r="O160" s="253"/>
      <c r="P160" s="253"/>
      <c r="Q160" s="253"/>
      <c r="R160" s="253"/>
      <c r="S160" s="253"/>
      <c r="T160" s="253"/>
      <c r="U160" s="253" t="s">
        <v>339</v>
      </c>
      <c r="V160" s="253"/>
      <c r="W160" s="253"/>
      <c r="X160" s="253"/>
      <c r="Y160" s="253"/>
      <c r="Z160" s="253"/>
      <c r="AA160" s="253"/>
      <c r="AB160" s="253"/>
      <c r="AC160" s="253" t="s">
        <v>329</v>
      </c>
      <c r="AD160" s="253"/>
      <c r="AE160" s="253"/>
      <c r="AF160" s="253"/>
      <c r="AG160" s="253"/>
      <c r="AH160" s="253"/>
      <c r="AI160" s="253"/>
      <c r="AJ160" s="253"/>
      <c r="AK160" s="253"/>
      <c r="AL160" s="253"/>
      <c r="AM160" s="253"/>
      <c r="AN160" s="253"/>
      <c r="AO160" s="253"/>
      <c r="AP160" s="256"/>
      <c r="AQ160" s="253"/>
      <c r="AR160" s="253"/>
      <c r="AS160" s="253"/>
      <c r="AT160" s="256"/>
      <c r="AU160" s="253"/>
      <c r="AV160" s="253"/>
      <c r="AW160" s="253"/>
    </row>
    <row r="161" spans="1:49" s="252" customFormat="1" ht="15" customHeight="1" x14ac:dyDescent="0.25">
      <c r="A161" s="253"/>
      <c r="B161" s="253"/>
      <c r="C161" s="253"/>
      <c r="D161" s="253"/>
      <c r="E161" s="253"/>
      <c r="F161" s="253"/>
      <c r="G161" s="253"/>
      <c r="H161" s="253"/>
      <c r="I161" s="253"/>
      <c r="J161" s="253"/>
      <c r="K161" s="253"/>
      <c r="L161" s="253"/>
      <c r="M161" s="253"/>
      <c r="N161" s="253"/>
      <c r="O161" s="253"/>
      <c r="P161" s="253"/>
      <c r="Q161" s="253"/>
      <c r="R161" s="253"/>
      <c r="S161" s="253"/>
      <c r="T161" s="253"/>
      <c r="U161" s="253" t="s">
        <v>340</v>
      </c>
      <c r="V161" s="253"/>
      <c r="W161" s="253"/>
      <c r="X161" s="253"/>
      <c r="Y161" s="253"/>
      <c r="Z161" s="253"/>
      <c r="AA161" s="253"/>
      <c r="AB161" s="253"/>
      <c r="AC161" s="253" t="s">
        <v>323</v>
      </c>
      <c r="AD161" s="253"/>
      <c r="AE161" s="253"/>
      <c r="AF161" s="253"/>
      <c r="AG161" s="253"/>
      <c r="AH161" s="253"/>
      <c r="AI161" s="253"/>
      <c r="AJ161" s="253"/>
      <c r="AK161" s="253"/>
      <c r="AL161" s="253"/>
      <c r="AM161" s="253"/>
      <c r="AN161" s="253"/>
      <c r="AO161" s="253"/>
      <c r="AP161" s="256"/>
      <c r="AQ161" s="253"/>
      <c r="AR161" s="253"/>
      <c r="AS161" s="253"/>
      <c r="AT161" s="256"/>
      <c r="AU161" s="253"/>
      <c r="AV161" s="253"/>
      <c r="AW161" s="253"/>
    </row>
    <row r="162" spans="1:49" s="252" customFormat="1" ht="15" customHeight="1" x14ac:dyDescent="0.25">
      <c r="A162" s="253"/>
      <c r="B162" s="253"/>
      <c r="C162" s="253"/>
      <c r="D162" s="253"/>
      <c r="E162" s="253"/>
      <c r="F162" s="253"/>
      <c r="G162" s="253"/>
      <c r="H162" s="253"/>
      <c r="I162" s="253"/>
      <c r="J162" s="253"/>
      <c r="K162" s="253"/>
      <c r="L162" s="253"/>
      <c r="M162" s="253"/>
      <c r="N162" s="253"/>
      <c r="O162" s="253"/>
      <c r="P162" s="253"/>
      <c r="Q162" s="253"/>
      <c r="R162" s="253"/>
      <c r="S162" s="253"/>
      <c r="T162" s="253"/>
      <c r="U162" s="253" t="s">
        <v>341</v>
      </c>
      <c r="V162" s="253"/>
      <c r="W162" s="253"/>
      <c r="X162" s="253"/>
      <c r="Y162" s="253"/>
      <c r="Z162" s="253"/>
      <c r="AA162" s="253"/>
      <c r="AB162" s="253"/>
      <c r="AC162" s="253" t="s">
        <v>332</v>
      </c>
      <c r="AD162" s="253"/>
      <c r="AE162" s="253"/>
      <c r="AF162" s="253"/>
      <c r="AG162" s="253"/>
      <c r="AH162" s="253"/>
      <c r="AI162" s="253"/>
      <c r="AJ162" s="253"/>
      <c r="AK162" s="253"/>
      <c r="AL162" s="253"/>
      <c r="AM162" s="253"/>
      <c r="AN162" s="253"/>
      <c r="AO162" s="253"/>
      <c r="AP162" s="256"/>
      <c r="AQ162" s="253"/>
      <c r="AR162" s="253"/>
      <c r="AS162" s="253"/>
      <c r="AT162" s="256"/>
      <c r="AU162" s="253"/>
      <c r="AV162" s="253"/>
      <c r="AW162" s="253"/>
    </row>
    <row r="163" spans="1:49" s="252" customFormat="1" ht="15" customHeight="1" x14ac:dyDescent="0.25">
      <c r="A163" s="253"/>
      <c r="B163" s="253"/>
      <c r="C163" s="253"/>
      <c r="D163" s="253"/>
      <c r="E163" s="253"/>
      <c r="F163" s="253"/>
      <c r="G163" s="253"/>
      <c r="H163" s="253"/>
      <c r="I163" s="253"/>
      <c r="J163" s="253"/>
      <c r="K163" s="253"/>
      <c r="L163" s="253"/>
      <c r="M163" s="253"/>
      <c r="N163" s="253"/>
      <c r="O163" s="253"/>
      <c r="P163" s="253"/>
      <c r="Q163" s="253"/>
      <c r="R163" s="253"/>
      <c r="S163" s="253"/>
      <c r="T163" s="253"/>
      <c r="U163" s="253" t="s">
        <v>342</v>
      </c>
      <c r="V163" s="253"/>
      <c r="W163" s="253"/>
      <c r="X163" s="253"/>
      <c r="Y163" s="253"/>
      <c r="Z163" s="253"/>
      <c r="AA163" s="253"/>
      <c r="AB163" s="253"/>
      <c r="AC163" s="253" t="s">
        <v>332</v>
      </c>
      <c r="AD163" s="253"/>
      <c r="AE163" s="253"/>
      <c r="AF163" s="253"/>
      <c r="AG163" s="253"/>
      <c r="AH163" s="253"/>
      <c r="AI163" s="253"/>
      <c r="AJ163" s="253"/>
      <c r="AK163" s="253"/>
      <c r="AL163" s="253"/>
      <c r="AM163" s="253"/>
      <c r="AN163" s="253"/>
      <c r="AO163" s="253"/>
      <c r="AP163" s="256"/>
      <c r="AQ163" s="253"/>
      <c r="AR163" s="253"/>
      <c r="AS163" s="253"/>
      <c r="AT163" s="256"/>
      <c r="AU163" s="253"/>
      <c r="AV163" s="253"/>
      <c r="AW163" s="253"/>
    </row>
    <row r="164" spans="1:49" s="252" customFormat="1" ht="15" customHeight="1" x14ac:dyDescent="0.25">
      <c r="A164" s="253"/>
      <c r="B164" s="253"/>
      <c r="C164" s="253"/>
      <c r="D164" s="253"/>
      <c r="E164" s="253"/>
      <c r="F164" s="253"/>
      <c r="G164" s="253"/>
      <c r="H164" s="253"/>
      <c r="I164" s="253"/>
      <c r="J164" s="253"/>
      <c r="K164" s="253"/>
      <c r="L164" s="253"/>
      <c r="M164" s="253"/>
      <c r="N164" s="253"/>
      <c r="O164" s="253"/>
      <c r="P164" s="253"/>
      <c r="Q164" s="253"/>
      <c r="R164" s="253"/>
      <c r="S164" s="253"/>
      <c r="T164" s="253"/>
      <c r="U164" s="253" t="s">
        <v>343</v>
      </c>
      <c r="V164" s="253"/>
      <c r="W164" s="253"/>
      <c r="X164" s="253"/>
      <c r="Y164" s="253"/>
      <c r="Z164" s="253"/>
      <c r="AA164" s="253"/>
      <c r="AB164" s="253"/>
      <c r="AC164" s="253" t="s">
        <v>320</v>
      </c>
      <c r="AD164" s="253"/>
      <c r="AE164" s="253"/>
      <c r="AF164" s="253"/>
      <c r="AG164" s="253"/>
      <c r="AH164" s="253"/>
      <c r="AI164" s="253"/>
      <c r="AJ164" s="253"/>
      <c r="AK164" s="253"/>
      <c r="AL164" s="253"/>
      <c r="AM164" s="253"/>
      <c r="AN164" s="253"/>
      <c r="AO164" s="253"/>
      <c r="AP164" s="256"/>
      <c r="AQ164" s="253"/>
      <c r="AR164" s="253"/>
      <c r="AS164" s="253"/>
      <c r="AT164" s="256"/>
      <c r="AU164" s="253"/>
      <c r="AV164" s="253"/>
      <c r="AW164" s="253"/>
    </row>
    <row r="165" spans="1:49" s="252" customFormat="1" ht="15" customHeight="1" x14ac:dyDescent="0.25">
      <c r="A165" s="253"/>
      <c r="B165" s="253"/>
      <c r="C165" s="253"/>
      <c r="D165" s="253"/>
      <c r="E165" s="253"/>
      <c r="F165" s="253"/>
      <c r="G165" s="253"/>
      <c r="H165" s="253"/>
      <c r="I165" s="253"/>
      <c r="J165" s="253"/>
      <c r="K165" s="253"/>
      <c r="L165" s="253"/>
      <c r="M165" s="253"/>
      <c r="N165" s="253"/>
      <c r="O165" s="253"/>
      <c r="P165" s="253"/>
      <c r="Q165" s="253"/>
      <c r="R165" s="253"/>
      <c r="S165" s="253"/>
      <c r="T165" s="253"/>
      <c r="U165" s="253" t="s">
        <v>344</v>
      </c>
      <c r="V165" s="253"/>
      <c r="W165" s="253"/>
      <c r="X165" s="253"/>
      <c r="Y165" s="253"/>
      <c r="Z165" s="253"/>
      <c r="AA165" s="253"/>
      <c r="AB165" s="253"/>
      <c r="AC165" s="253" t="s">
        <v>320</v>
      </c>
      <c r="AD165" s="253"/>
      <c r="AE165" s="253"/>
      <c r="AF165" s="253"/>
      <c r="AG165" s="253"/>
      <c r="AH165" s="253"/>
      <c r="AI165" s="253"/>
      <c r="AJ165" s="253"/>
      <c r="AK165" s="253"/>
      <c r="AL165" s="253"/>
      <c r="AM165" s="253"/>
      <c r="AN165" s="253"/>
      <c r="AO165" s="253"/>
      <c r="AP165" s="256"/>
      <c r="AQ165" s="253"/>
      <c r="AR165" s="253"/>
      <c r="AS165" s="253"/>
      <c r="AT165" s="256"/>
      <c r="AU165" s="253"/>
      <c r="AV165" s="253"/>
      <c r="AW165" s="253"/>
    </row>
    <row r="166" spans="1:49" s="252" customFormat="1" ht="15" customHeight="1" x14ac:dyDescent="0.25">
      <c r="A166" s="253"/>
      <c r="B166" s="253"/>
      <c r="C166" s="253"/>
      <c r="D166" s="253"/>
      <c r="E166" s="253"/>
      <c r="F166" s="253"/>
      <c r="G166" s="253"/>
      <c r="H166" s="253"/>
      <c r="I166" s="253"/>
      <c r="J166" s="253"/>
      <c r="K166" s="253"/>
      <c r="L166" s="253"/>
      <c r="M166" s="253"/>
      <c r="N166" s="253"/>
      <c r="O166" s="253"/>
      <c r="P166" s="253"/>
      <c r="Q166" s="253"/>
      <c r="R166" s="253"/>
      <c r="S166" s="253"/>
      <c r="T166" s="253"/>
      <c r="U166" s="253" t="s">
        <v>345</v>
      </c>
      <c r="V166" s="253"/>
      <c r="W166" s="253"/>
      <c r="X166" s="253"/>
      <c r="Y166" s="253"/>
      <c r="Z166" s="253"/>
      <c r="AA166" s="253"/>
      <c r="AB166" s="253"/>
      <c r="AC166" s="253" t="s">
        <v>320</v>
      </c>
      <c r="AD166" s="253"/>
      <c r="AE166" s="253"/>
      <c r="AF166" s="253"/>
      <c r="AG166" s="253"/>
      <c r="AH166" s="253"/>
      <c r="AI166" s="253"/>
      <c r="AJ166" s="253"/>
      <c r="AK166" s="253"/>
      <c r="AL166" s="253"/>
      <c r="AM166" s="253"/>
      <c r="AN166" s="253"/>
      <c r="AO166" s="253"/>
      <c r="AP166" s="256"/>
      <c r="AQ166" s="253"/>
      <c r="AR166" s="253"/>
      <c r="AS166" s="253"/>
      <c r="AT166" s="256"/>
      <c r="AU166" s="253"/>
      <c r="AV166" s="253"/>
      <c r="AW166" s="253"/>
    </row>
    <row r="167" spans="1:49" s="252" customFormat="1" ht="15" customHeight="1" x14ac:dyDescent="0.25">
      <c r="A167" s="253"/>
      <c r="B167" s="253"/>
      <c r="C167" s="253"/>
      <c r="D167" s="253"/>
      <c r="E167" s="253"/>
      <c r="F167" s="253"/>
      <c r="G167" s="253"/>
      <c r="H167" s="253"/>
      <c r="I167" s="253"/>
      <c r="J167" s="253"/>
      <c r="K167" s="253"/>
      <c r="L167" s="253"/>
      <c r="M167" s="253"/>
      <c r="N167" s="253"/>
      <c r="O167" s="253"/>
      <c r="P167" s="253"/>
      <c r="Q167" s="253"/>
      <c r="R167" s="253"/>
      <c r="S167" s="253"/>
      <c r="T167" s="253"/>
      <c r="U167" s="253" t="s">
        <v>346</v>
      </c>
      <c r="V167" s="253"/>
      <c r="W167" s="253"/>
      <c r="X167" s="253"/>
      <c r="Y167" s="253"/>
      <c r="Z167" s="253"/>
      <c r="AA167" s="253"/>
      <c r="AB167" s="253"/>
      <c r="AC167" s="253" t="s">
        <v>323</v>
      </c>
      <c r="AD167" s="253"/>
      <c r="AE167" s="253"/>
      <c r="AF167" s="253"/>
      <c r="AG167" s="253"/>
      <c r="AH167" s="253"/>
      <c r="AI167" s="253"/>
      <c r="AJ167" s="253"/>
      <c r="AK167" s="253"/>
      <c r="AL167" s="253"/>
      <c r="AM167" s="253"/>
      <c r="AN167" s="253"/>
      <c r="AO167" s="253"/>
      <c r="AP167" s="256"/>
      <c r="AQ167" s="253"/>
      <c r="AR167" s="253"/>
      <c r="AS167" s="253"/>
      <c r="AT167" s="256"/>
      <c r="AU167" s="253"/>
      <c r="AV167" s="253"/>
      <c r="AW167" s="253"/>
    </row>
    <row r="168" spans="1:49" s="252" customFormat="1" ht="15" customHeight="1" x14ac:dyDescent="0.25">
      <c r="A168" s="253"/>
      <c r="B168" s="253"/>
      <c r="C168" s="253"/>
      <c r="D168" s="253"/>
      <c r="E168" s="253"/>
      <c r="F168" s="253"/>
      <c r="G168" s="253"/>
      <c r="H168" s="253"/>
      <c r="I168" s="253"/>
      <c r="J168" s="253"/>
      <c r="K168" s="253"/>
      <c r="L168" s="253"/>
      <c r="M168" s="253"/>
      <c r="N168" s="253"/>
      <c r="O168" s="253"/>
      <c r="P168" s="253"/>
      <c r="Q168" s="253"/>
      <c r="R168" s="253"/>
      <c r="S168" s="253"/>
      <c r="T168" s="253"/>
      <c r="U168" s="253" t="s">
        <v>347</v>
      </c>
      <c r="V168" s="253"/>
      <c r="W168" s="253"/>
      <c r="X168" s="253"/>
      <c r="Y168" s="253"/>
      <c r="Z168" s="253"/>
      <c r="AA168" s="253"/>
      <c r="AB168" s="253"/>
      <c r="AC168" s="253" t="s">
        <v>323</v>
      </c>
      <c r="AD168" s="253"/>
      <c r="AE168" s="253"/>
      <c r="AF168" s="253"/>
      <c r="AG168" s="253"/>
      <c r="AH168" s="253"/>
      <c r="AI168" s="253"/>
      <c r="AJ168" s="253"/>
      <c r="AK168" s="253"/>
      <c r="AL168" s="253"/>
      <c r="AM168" s="253"/>
      <c r="AN168" s="253"/>
      <c r="AO168" s="253"/>
      <c r="AP168" s="256"/>
      <c r="AQ168" s="253"/>
      <c r="AR168" s="253"/>
      <c r="AS168" s="253"/>
      <c r="AT168" s="256"/>
      <c r="AU168" s="253"/>
      <c r="AV168" s="253"/>
      <c r="AW168" s="253"/>
    </row>
    <row r="169" spans="1:49" s="252" customFormat="1" ht="15" customHeight="1" x14ac:dyDescent="0.25">
      <c r="A169" s="253"/>
      <c r="B169" s="253"/>
      <c r="C169" s="253"/>
      <c r="D169" s="253"/>
      <c r="E169" s="253"/>
      <c r="F169" s="253"/>
      <c r="G169" s="253"/>
      <c r="H169" s="253"/>
      <c r="I169" s="253"/>
      <c r="J169" s="253"/>
      <c r="K169" s="253"/>
      <c r="L169" s="253"/>
      <c r="M169" s="253"/>
      <c r="N169" s="253"/>
      <c r="O169" s="253"/>
      <c r="P169" s="253"/>
      <c r="Q169" s="253"/>
      <c r="R169" s="253"/>
      <c r="S169" s="253"/>
      <c r="T169" s="253"/>
      <c r="U169" s="253" t="s">
        <v>348</v>
      </c>
      <c r="V169" s="253"/>
      <c r="W169" s="253"/>
      <c r="X169" s="253"/>
      <c r="Y169" s="253"/>
      <c r="Z169" s="253"/>
      <c r="AA169" s="253"/>
      <c r="AB169" s="253"/>
      <c r="AC169" s="253" t="s">
        <v>329</v>
      </c>
      <c r="AD169" s="253"/>
      <c r="AE169" s="253"/>
      <c r="AF169" s="253"/>
      <c r="AG169" s="253"/>
      <c r="AH169" s="253"/>
      <c r="AI169" s="253"/>
      <c r="AJ169" s="253"/>
      <c r="AK169" s="253"/>
      <c r="AL169" s="253"/>
      <c r="AM169" s="253"/>
      <c r="AN169" s="253"/>
      <c r="AO169" s="253"/>
      <c r="AP169" s="256"/>
      <c r="AQ169" s="253"/>
      <c r="AR169" s="253"/>
      <c r="AS169" s="253"/>
      <c r="AT169" s="256"/>
      <c r="AU169" s="253"/>
      <c r="AV169" s="253"/>
      <c r="AW169" s="253"/>
    </row>
    <row r="170" spans="1:49" s="252" customFormat="1" ht="15" customHeight="1" x14ac:dyDescent="0.25">
      <c r="A170" s="253"/>
      <c r="B170" s="253"/>
      <c r="C170" s="253"/>
      <c r="D170" s="253"/>
      <c r="E170" s="253"/>
      <c r="F170" s="253"/>
      <c r="G170" s="253"/>
      <c r="H170" s="253"/>
      <c r="I170" s="253"/>
      <c r="J170" s="253"/>
      <c r="K170" s="253"/>
      <c r="L170" s="253"/>
      <c r="M170" s="253"/>
      <c r="N170" s="253"/>
      <c r="O170" s="253"/>
      <c r="P170" s="253"/>
      <c r="Q170" s="253"/>
      <c r="R170" s="253"/>
      <c r="S170" s="253"/>
      <c r="T170" s="253"/>
      <c r="U170" s="253" t="s">
        <v>349</v>
      </c>
      <c r="V170" s="253"/>
      <c r="W170" s="253"/>
      <c r="X170" s="253"/>
      <c r="Y170" s="253"/>
      <c r="Z170" s="253"/>
      <c r="AA170" s="253"/>
      <c r="AB170" s="253"/>
      <c r="AC170" s="253" t="s">
        <v>320</v>
      </c>
      <c r="AD170" s="253"/>
      <c r="AE170" s="253"/>
      <c r="AF170" s="253"/>
      <c r="AG170" s="253"/>
      <c r="AH170" s="253"/>
      <c r="AI170" s="253"/>
      <c r="AJ170" s="253"/>
      <c r="AK170" s="253"/>
      <c r="AL170" s="253"/>
      <c r="AM170" s="253"/>
      <c r="AN170" s="253"/>
      <c r="AO170" s="253"/>
      <c r="AP170" s="256"/>
      <c r="AQ170" s="253"/>
      <c r="AR170" s="253"/>
      <c r="AS170" s="253"/>
      <c r="AT170" s="256"/>
      <c r="AU170" s="253"/>
      <c r="AV170" s="253"/>
      <c r="AW170" s="253"/>
    </row>
    <row r="171" spans="1:49" s="252" customFormat="1" ht="15" customHeight="1" x14ac:dyDescent="0.25">
      <c r="A171" s="253"/>
      <c r="B171" s="253"/>
      <c r="C171" s="253"/>
      <c r="D171" s="253"/>
      <c r="E171" s="253"/>
      <c r="F171" s="253"/>
      <c r="G171" s="253"/>
      <c r="H171" s="253"/>
      <c r="I171" s="253"/>
      <c r="J171" s="253"/>
      <c r="K171" s="253"/>
      <c r="L171" s="253"/>
      <c r="M171" s="253"/>
      <c r="N171" s="253"/>
      <c r="O171" s="253"/>
      <c r="P171" s="253"/>
      <c r="Q171" s="253"/>
      <c r="R171" s="253"/>
      <c r="S171" s="253"/>
      <c r="T171" s="253"/>
      <c r="U171" s="253" t="s">
        <v>350</v>
      </c>
      <c r="V171" s="253"/>
      <c r="W171" s="253"/>
      <c r="X171" s="253"/>
      <c r="Y171" s="253"/>
      <c r="Z171" s="253"/>
      <c r="AA171" s="253"/>
      <c r="AB171" s="253"/>
      <c r="AC171" s="253" t="s">
        <v>332</v>
      </c>
      <c r="AD171" s="253"/>
      <c r="AE171" s="253"/>
      <c r="AF171" s="253"/>
      <c r="AG171" s="253"/>
      <c r="AH171" s="253"/>
      <c r="AI171" s="253"/>
      <c r="AJ171" s="253"/>
      <c r="AK171" s="253"/>
      <c r="AL171" s="253"/>
      <c r="AM171" s="253"/>
      <c r="AN171" s="253"/>
      <c r="AO171" s="253"/>
      <c r="AP171" s="256"/>
      <c r="AQ171" s="253"/>
      <c r="AR171" s="253"/>
      <c r="AS171" s="253"/>
      <c r="AT171" s="256"/>
      <c r="AU171" s="253"/>
      <c r="AV171" s="253"/>
      <c r="AW171" s="253"/>
    </row>
    <row r="172" spans="1:49" s="252" customFormat="1" ht="15" customHeight="1" x14ac:dyDescent="0.25">
      <c r="A172" s="253"/>
      <c r="B172" s="253"/>
      <c r="C172" s="253"/>
      <c r="D172" s="253"/>
      <c r="E172" s="253"/>
      <c r="F172" s="253"/>
      <c r="G172" s="253"/>
      <c r="H172" s="253"/>
      <c r="I172" s="253"/>
      <c r="J172" s="253"/>
      <c r="K172" s="253"/>
      <c r="L172" s="253"/>
      <c r="M172" s="253"/>
      <c r="N172" s="253"/>
      <c r="O172" s="253"/>
      <c r="P172" s="253"/>
      <c r="Q172" s="253"/>
      <c r="R172" s="253"/>
      <c r="S172" s="253"/>
      <c r="T172" s="253"/>
      <c r="U172" s="253" t="s">
        <v>351</v>
      </c>
      <c r="V172" s="253"/>
      <c r="W172" s="253"/>
      <c r="X172" s="253"/>
      <c r="Y172" s="253"/>
      <c r="Z172" s="253"/>
      <c r="AA172" s="253"/>
      <c r="AB172" s="253"/>
      <c r="AC172" s="253" t="s">
        <v>332</v>
      </c>
      <c r="AD172" s="253"/>
      <c r="AE172" s="253"/>
      <c r="AF172" s="253"/>
      <c r="AG172" s="253"/>
      <c r="AH172" s="253"/>
      <c r="AI172" s="253"/>
      <c r="AJ172" s="253"/>
      <c r="AK172" s="253"/>
      <c r="AL172" s="253"/>
      <c r="AM172" s="253"/>
      <c r="AN172" s="253"/>
      <c r="AO172" s="253"/>
      <c r="AP172" s="256"/>
      <c r="AQ172" s="253"/>
      <c r="AR172" s="253"/>
      <c r="AS172" s="253"/>
      <c r="AT172" s="256"/>
      <c r="AU172" s="253"/>
      <c r="AV172" s="253"/>
      <c r="AW172" s="253"/>
    </row>
    <row r="173" spans="1:49" s="252" customFormat="1" ht="15" customHeight="1" x14ac:dyDescent="0.25">
      <c r="A173" s="253"/>
      <c r="B173" s="253"/>
      <c r="C173" s="253"/>
      <c r="D173" s="253"/>
      <c r="E173" s="253"/>
      <c r="F173" s="253"/>
      <c r="G173" s="253"/>
      <c r="H173" s="253"/>
      <c r="I173" s="253"/>
      <c r="J173" s="253"/>
      <c r="K173" s="253"/>
      <c r="L173" s="253"/>
      <c r="M173" s="253"/>
      <c r="N173" s="253"/>
      <c r="O173" s="253"/>
      <c r="P173" s="253"/>
      <c r="Q173" s="253"/>
      <c r="R173" s="253"/>
      <c r="S173" s="253"/>
      <c r="T173" s="253"/>
      <c r="U173" s="253" t="s">
        <v>352</v>
      </c>
      <c r="V173" s="253"/>
      <c r="W173" s="253"/>
      <c r="X173" s="253"/>
      <c r="Y173" s="253"/>
      <c r="Z173" s="253"/>
      <c r="AA173" s="253"/>
      <c r="AB173" s="253"/>
      <c r="AC173" s="253" t="s">
        <v>329</v>
      </c>
      <c r="AD173" s="253"/>
      <c r="AE173" s="253"/>
      <c r="AF173" s="253"/>
      <c r="AG173" s="253"/>
      <c r="AH173" s="253"/>
      <c r="AI173" s="253"/>
      <c r="AJ173" s="253"/>
      <c r="AK173" s="253"/>
      <c r="AL173" s="253"/>
      <c r="AM173" s="253"/>
      <c r="AN173" s="253"/>
      <c r="AO173" s="253"/>
      <c r="AP173" s="256"/>
      <c r="AQ173" s="253"/>
      <c r="AR173" s="253"/>
      <c r="AS173" s="253"/>
      <c r="AT173" s="256"/>
      <c r="AU173" s="253"/>
      <c r="AV173" s="253"/>
      <c r="AW173" s="253"/>
    </row>
    <row r="174" spans="1:49" s="252" customFormat="1" ht="15" customHeight="1" x14ac:dyDescent="0.25">
      <c r="A174" s="253"/>
      <c r="B174" s="253"/>
      <c r="C174" s="253"/>
      <c r="D174" s="253"/>
      <c r="E174" s="253"/>
      <c r="F174" s="253"/>
      <c r="G174" s="253"/>
      <c r="H174" s="253"/>
      <c r="I174" s="253"/>
      <c r="J174" s="253"/>
      <c r="K174" s="253"/>
      <c r="L174" s="253"/>
      <c r="M174" s="253"/>
      <c r="N174" s="253"/>
      <c r="O174" s="253"/>
      <c r="P174" s="253"/>
      <c r="Q174" s="253"/>
      <c r="R174" s="253"/>
      <c r="S174" s="253"/>
      <c r="T174" s="253"/>
      <c r="U174" s="253" t="s">
        <v>353</v>
      </c>
      <c r="V174" s="253"/>
      <c r="W174" s="253"/>
      <c r="X174" s="253"/>
      <c r="Y174" s="253"/>
      <c r="Z174" s="253"/>
      <c r="AA174" s="253"/>
      <c r="AB174" s="253"/>
      <c r="AC174" s="253" t="s">
        <v>320</v>
      </c>
      <c r="AD174" s="253"/>
      <c r="AE174" s="253"/>
      <c r="AF174" s="253"/>
      <c r="AG174" s="253"/>
      <c r="AH174" s="253"/>
      <c r="AI174" s="253"/>
      <c r="AJ174" s="253"/>
      <c r="AK174" s="253"/>
      <c r="AL174" s="253"/>
      <c r="AM174" s="253"/>
      <c r="AN174" s="253"/>
      <c r="AO174" s="253"/>
      <c r="AP174" s="256"/>
      <c r="AQ174" s="253"/>
      <c r="AR174" s="253"/>
      <c r="AS174" s="253"/>
      <c r="AT174" s="256"/>
      <c r="AU174" s="253"/>
      <c r="AV174" s="253"/>
      <c r="AW174" s="253"/>
    </row>
    <row r="175" spans="1:49" s="252" customFormat="1" ht="15" customHeight="1" x14ac:dyDescent="0.25">
      <c r="A175" s="253"/>
      <c r="B175" s="253"/>
      <c r="C175" s="253"/>
      <c r="D175" s="253"/>
      <c r="E175" s="253"/>
      <c r="F175" s="253"/>
      <c r="G175" s="253"/>
      <c r="H175" s="253"/>
      <c r="I175" s="253"/>
      <c r="J175" s="253"/>
      <c r="K175" s="253"/>
      <c r="L175" s="253"/>
      <c r="M175" s="253"/>
      <c r="N175" s="253"/>
      <c r="O175" s="253"/>
      <c r="P175" s="253"/>
      <c r="Q175" s="253"/>
      <c r="R175" s="253"/>
      <c r="S175" s="253"/>
      <c r="T175" s="253"/>
      <c r="U175" s="253" t="s">
        <v>354</v>
      </c>
      <c r="V175" s="253"/>
      <c r="W175" s="253"/>
      <c r="X175" s="253"/>
      <c r="Y175" s="253"/>
      <c r="Z175" s="253"/>
      <c r="AA175" s="253"/>
      <c r="AB175" s="253"/>
      <c r="AC175" s="253" t="s">
        <v>323</v>
      </c>
      <c r="AD175" s="253"/>
      <c r="AE175" s="253"/>
      <c r="AF175" s="253"/>
      <c r="AG175" s="253"/>
      <c r="AH175" s="253"/>
      <c r="AI175" s="253"/>
      <c r="AJ175" s="253"/>
      <c r="AK175" s="253"/>
      <c r="AL175" s="253"/>
      <c r="AM175" s="253"/>
      <c r="AN175" s="253"/>
      <c r="AO175" s="253"/>
      <c r="AP175" s="256"/>
      <c r="AQ175" s="253"/>
      <c r="AR175" s="253"/>
      <c r="AS175" s="253"/>
      <c r="AT175" s="256"/>
      <c r="AU175" s="253"/>
      <c r="AV175" s="253"/>
      <c r="AW175" s="253"/>
    </row>
    <row r="176" spans="1:49" s="252" customFormat="1" ht="15" customHeight="1" x14ac:dyDescent="0.25">
      <c r="A176" s="253"/>
      <c r="B176" s="253"/>
      <c r="C176" s="253"/>
      <c r="D176" s="253"/>
      <c r="E176" s="253"/>
      <c r="F176" s="253"/>
      <c r="G176" s="253"/>
      <c r="H176" s="253"/>
      <c r="I176" s="253"/>
      <c r="J176" s="253"/>
      <c r="K176" s="253"/>
      <c r="L176" s="253"/>
      <c r="M176" s="253"/>
      <c r="N176" s="253"/>
      <c r="O176" s="253"/>
      <c r="P176" s="253"/>
      <c r="Q176" s="253"/>
      <c r="R176" s="253"/>
      <c r="S176" s="253"/>
      <c r="T176" s="253"/>
      <c r="U176" s="253" t="s">
        <v>355</v>
      </c>
      <c r="V176" s="253"/>
      <c r="W176" s="253"/>
      <c r="X176" s="253"/>
      <c r="Y176" s="253"/>
      <c r="Z176" s="253"/>
      <c r="AA176" s="253"/>
      <c r="AB176" s="253"/>
      <c r="AC176" s="253" t="s">
        <v>320</v>
      </c>
      <c r="AD176" s="253"/>
      <c r="AE176" s="253"/>
      <c r="AF176" s="253"/>
      <c r="AG176" s="253"/>
      <c r="AH176" s="253"/>
      <c r="AI176" s="253"/>
      <c r="AJ176" s="253"/>
      <c r="AK176" s="253"/>
      <c r="AL176" s="253"/>
      <c r="AM176" s="253"/>
      <c r="AN176" s="253"/>
      <c r="AO176" s="253"/>
      <c r="AP176" s="256"/>
      <c r="AQ176" s="253"/>
      <c r="AR176" s="253"/>
      <c r="AS176" s="253"/>
      <c r="AT176" s="256"/>
      <c r="AU176" s="253"/>
      <c r="AV176" s="253"/>
      <c r="AW176" s="253"/>
    </row>
    <row r="177" spans="1:49" s="252" customFormat="1" ht="15" customHeight="1" x14ac:dyDescent="0.25">
      <c r="A177" s="253"/>
      <c r="B177" s="253"/>
      <c r="C177" s="253"/>
      <c r="D177" s="253"/>
      <c r="E177" s="253"/>
      <c r="F177" s="253"/>
      <c r="G177" s="253"/>
      <c r="H177" s="253"/>
      <c r="I177" s="253"/>
      <c r="J177" s="253"/>
      <c r="K177" s="253"/>
      <c r="L177" s="253"/>
      <c r="M177" s="253"/>
      <c r="N177" s="253"/>
      <c r="O177" s="253"/>
      <c r="P177" s="253"/>
      <c r="Q177" s="253"/>
      <c r="R177" s="253"/>
      <c r="S177" s="253"/>
      <c r="T177" s="253"/>
      <c r="U177" s="253" t="s">
        <v>356</v>
      </c>
      <c r="V177" s="253"/>
      <c r="W177" s="253"/>
      <c r="X177" s="253"/>
      <c r="Y177" s="253"/>
      <c r="Z177" s="253"/>
      <c r="AA177" s="253"/>
      <c r="AB177" s="253"/>
      <c r="AC177" s="253" t="s">
        <v>357</v>
      </c>
      <c r="AD177" s="253"/>
      <c r="AE177" s="253"/>
      <c r="AF177" s="253"/>
      <c r="AG177" s="253"/>
      <c r="AH177" s="253"/>
      <c r="AI177" s="253"/>
      <c r="AJ177" s="253"/>
      <c r="AK177" s="253"/>
      <c r="AL177" s="253"/>
      <c r="AM177" s="253"/>
      <c r="AN177" s="253"/>
      <c r="AO177" s="253"/>
      <c r="AP177" s="256"/>
      <c r="AQ177" s="253"/>
      <c r="AR177" s="253"/>
      <c r="AS177" s="253"/>
      <c r="AT177" s="256"/>
      <c r="AU177" s="253"/>
      <c r="AV177" s="253"/>
      <c r="AW177" s="253"/>
    </row>
    <row r="178" spans="1:49" s="252" customFormat="1" ht="15" customHeight="1" x14ac:dyDescent="0.25">
      <c r="A178" s="253"/>
      <c r="B178" s="253"/>
      <c r="C178" s="253"/>
      <c r="D178" s="253"/>
      <c r="E178" s="253"/>
      <c r="F178" s="253"/>
      <c r="G178" s="253"/>
      <c r="H178" s="253"/>
      <c r="I178" s="253"/>
      <c r="J178" s="253"/>
      <c r="K178" s="253"/>
      <c r="L178" s="253"/>
      <c r="M178" s="253"/>
      <c r="N178" s="253"/>
      <c r="O178" s="253"/>
      <c r="P178" s="253"/>
      <c r="Q178" s="253"/>
      <c r="R178" s="253"/>
      <c r="S178" s="253"/>
      <c r="T178" s="253"/>
      <c r="U178" s="253" t="s">
        <v>358</v>
      </c>
      <c r="V178" s="253"/>
      <c r="W178" s="253"/>
      <c r="X178" s="253"/>
      <c r="Y178" s="253"/>
      <c r="Z178" s="253"/>
      <c r="AA178" s="253"/>
      <c r="AB178" s="253"/>
      <c r="AC178" s="253" t="s">
        <v>320</v>
      </c>
      <c r="AD178" s="253"/>
      <c r="AE178" s="253"/>
      <c r="AF178" s="253"/>
      <c r="AG178" s="253"/>
      <c r="AH178" s="253"/>
      <c r="AI178" s="253"/>
      <c r="AJ178" s="253"/>
      <c r="AK178" s="253"/>
      <c r="AL178" s="253"/>
      <c r="AM178" s="253"/>
      <c r="AN178" s="253"/>
      <c r="AO178" s="253"/>
      <c r="AP178" s="256"/>
      <c r="AQ178" s="253"/>
      <c r="AR178" s="253"/>
      <c r="AS178" s="253"/>
      <c r="AT178" s="256"/>
      <c r="AU178" s="253"/>
      <c r="AV178" s="253"/>
      <c r="AW178" s="253"/>
    </row>
    <row r="179" spans="1:49" s="252" customFormat="1" ht="15" customHeight="1" x14ac:dyDescent="0.25">
      <c r="A179" s="253"/>
      <c r="B179" s="253"/>
      <c r="C179" s="253"/>
      <c r="D179" s="253"/>
      <c r="E179" s="253"/>
      <c r="F179" s="253"/>
      <c r="G179" s="253"/>
      <c r="H179" s="253"/>
      <c r="I179" s="253"/>
      <c r="J179" s="253"/>
      <c r="K179" s="253"/>
      <c r="L179" s="253"/>
      <c r="M179" s="253"/>
      <c r="N179" s="253"/>
      <c r="O179" s="253"/>
      <c r="P179" s="253"/>
      <c r="Q179" s="253"/>
      <c r="R179" s="253"/>
      <c r="S179" s="253"/>
      <c r="T179" s="253"/>
      <c r="U179" s="253" t="s">
        <v>359</v>
      </c>
      <c r="V179" s="253"/>
      <c r="W179" s="253"/>
      <c r="X179" s="253"/>
      <c r="Y179" s="253"/>
      <c r="Z179" s="253"/>
      <c r="AA179" s="253"/>
      <c r="AB179" s="253"/>
      <c r="AC179" s="253" t="s">
        <v>329</v>
      </c>
      <c r="AD179" s="253"/>
      <c r="AE179" s="253"/>
      <c r="AF179" s="253"/>
      <c r="AG179" s="253"/>
      <c r="AH179" s="253"/>
      <c r="AI179" s="253"/>
      <c r="AJ179" s="253"/>
      <c r="AK179" s="253"/>
      <c r="AL179" s="253"/>
      <c r="AM179" s="253"/>
      <c r="AN179" s="253"/>
      <c r="AO179" s="253"/>
      <c r="AP179" s="256"/>
      <c r="AQ179" s="253"/>
      <c r="AR179" s="253"/>
      <c r="AS179" s="253"/>
      <c r="AT179" s="256"/>
      <c r="AU179" s="253"/>
      <c r="AV179" s="253"/>
      <c r="AW179" s="253"/>
    </row>
    <row r="180" spans="1:49" s="252" customFormat="1" ht="15" customHeight="1" x14ac:dyDescent="0.25">
      <c r="A180" s="253"/>
      <c r="B180" s="253"/>
      <c r="C180" s="253"/>
      <c r="D180" s="253"/>
      <c r="E180" s="253"/>
      <c r="F180" s="253"/>
      <c r="G180" s="253"/>
      <c r="H180" s="253"/>
      <c r="I180" s="253"/>
      <c r="J180" s="253"/>
      <c r="K180" s="253"/>
      <c r="L180" s="253"/>
      <c r="M180" s="253"/>
      <c r="N180" s="253"/>
      <c r="O180" s="253"/>
      <c r="P180" s="253"/>
      <c r="Q180" s="253"/>
      <c r="R180" s="253"/>
      <c r="S180" s="253"/>
      <c r="T180" s="253"/>
      <c r="U180" s="253" t="s">
        <v>360</v>
      </c>
      <c r="V180" s="253"/>
      <c r="W180" s="253"/>
      <c r="X180" s="253"/>
      <c r="Y180" s="253"/>
      <c r="Z180" s="253"/>
      <c r="AA180" s="253"/>
      <c r="AB180" s="253"/>
      <c r="AC180" s="253" t="s">
        <v>316</v>
      </c>
      <c r="AD180" s="253"/>
      <c r="AE180" s="253"/>
      <c r="AF180" s="253"/>
      <c r="AG180" s="253"/>
      <c r="AH180" s="253"/>
      <c r="AI180" s="253"/>
      <c r="AJ180" s="253"/>
      <c r="AK180" s="253"/>
      <c r="AL180" s="253"/>
      <c r="AM180" s="253"/>
      <c r="AN180" s="253"/>
      <c r="AO180" s="253"/>
      <c r="AP180" s="256"/>
      <c r="AQ180" s="253"/>
      <c r="AR180" s="253"/>
      <c r="AS180" s="253"/>
      <c r="AT180" s="256"/>
      <c r="AU180" s="253"/>
      <c r="AV180" s="253"/>
      <c r="AW180" s="253"/>
    </row>
    <row r="181" spans="1:49" s="252" customFormat="1" ht="15" customHeight="1" x14ac:dyDescent="0.25">
      <c r="A181" s="253"/>
      <c r="B181" s="253"/>
      <c r="C181" s="253"/>
      <c r="D181" s="253"/>
      <c r="E181" s="253"/>
      <c r="F181" s="253"/>
      <c r="G181" s="253"/>
      <c r="H181" s="253"/>
      <c r="I181" s="253"/>
      <c r="J181" s="253"/>
      <c r="K181" s="253"/>
      <c r="L181" s="253"/>
      <c r="M181" s="253"/>
      <c r="N181" s="253"/>
      <c r="O181" s="253"/>
      <c r="P181" s="253"/>
      <c r="Q181" s="253"/>
      <c r="R181" s="253"/>
      <c r="S181" s="253"/>
      <c r="T181" s="253"/>
      <c r="U181" s="253" t="s">
        <v>361</v>
      </c>
      <c r="V181" s="253"/>
      <c r="W181" s="253"/>
      <c r="X181" s="253"/>
      <c r="Y181" s="253"/>
      <c r="Z181" s="253"/>
      <c r="AA181" s="253"/>
      <c r="AB181" s="253"/>
      <c r="AC181" s="253" t="s">
        <v>332</v>
      </c>
      <c r="AD181" s="253"/>
      <c r="AE181" s="253"/>
      <c r="AF181" s="253"/>
      <c r="AG181" s="253"/>
      <c r="AH181" s="253"/>
      <c r="AI181" s="253"/>
      <c r="AJ181" s="253"/>
      <c r="AK181" s="253"/>
      <c r="AL181" s="253"/>
      <c r="AM181" s="253"/>
      <c r="AN181" s="253"/>
      <c r="AO181" s="253"/>
      <c r="AP181" s="256"/>
      <c r="AQ181" s="253"/>
      <c r="AR181" s="253"/>
      <c r="AS181" s="253"/>
      <c r="AT181" s="256"/>
      <c r="AU181" s="253"/>
      <c r="AV181" s="253"/>
      <c r="AW181" s="253"/>
    </row>
    <row r="182" spans="1:49" s="252" customFormat="1" ht="15" customHeight="1" x14ac:dyDescent="0.25">
      <c r="A182" s="253"/>
      <c r="B182" s="253"/>
      <c r="C182" s="253"/>
      <c r="D182" s="253"/>
      <c r="E182" s="253"/>
      <c r="F182" s="253"/>
      <c r="G182" s="253"/>
      <c r="H182" s="253"/>
      <c r="I182" s="253"/>
      <c r="J182" s="253"/>
      <c r="K182" s="253"/>
      <c r="L182" s="253"/>
      <c r="M182" s="253"/>
      <c r="N182" s="253"/>
      <c r="O182" s="253"/>
      <c r="P182" s="253"/>
      <c r="Q182" s="253"/>
      <c r="R182" s="253"/>
      <c r="S182" s="253"/>
      <c r="T182" s="253"/>
      <c r="U182" s="253" t="s">
        <v>362</v>
      </c>
      <c r="V182" s="253"/>
      <c r="W182" s="253"/>
      <c r="X182" s="253"/>
      <c r="Y182" s="253"/>
      <c r="Z182" s="253"/>
      <c r="AA182" s="253"/>
      <c r="AB182" s="253"/>
      <c r="AC182" s="253" t="s">
        <v>320</v>
      </c>
      <c r="AD182" s="253"/>
      <c r="AE182" s="253"/>
      <c r="AF182" s="253"/>
      <c r="AG182" s="253"/>
      <c r="AH182" s="253"/>
      <c r="AI182" s="253"/>
      <c r="AJ182" s="253"/>
      <c r="AK182" s="253"/>
      <c r="AL182" s="253"/>
      <c r="AM182" s="253"/>
      <c r="AN182" s="253"/>
      <c r="AO182" s="253"/>
      <c r="AP182" s="256"/>
      <c r="AQ182" s="253"/>
      <c r="AR182" s="253"/>
      <c r="AS182" s="253"/>
      <c r="AT182" s="256"/>
      <c r="AU182" s="253"/>
      <c r="AV182" s="253"/>
      <c r="AW182" s="253"/>
    </row>
    <row r="183" spans="1:49" s="252" customFormat="1" ht="15" customHeight="1" x14ac:dyDescent="0.25">
      <c r="A183" s="253"/>
      <c r="B183" s="253"/>
      <c r="C183" s="253"/>
      <c r="D183" s="253"/>
      <c r="E183" s="253"/>
      <c r="F183" s="253"/>
      <c r="G183" s="253"/>
      <c r="H183" s="253"/>
      <c r="I183" s="253"/>
      <c r="J183" s="253"/>
      <c r="K183" s="253"/>
      <c r="L183" s="253"/>
      <c r="M183" s="253"/>
      <c r="N183" s="253"/>
      <c r="O183" s="253"/>
      <c r="P183" s="253"/>
      <c r="Q183" s="253"/>
      <c r="R183" s="253"/>
      <c r="S183" s="253"/>
      <c r="T183" s="253"/>
      <c r="U183" s="253" t="s">
        <v>363</v>
      </c>
      <c r="V183" s="253"/>
      <c r="W183" s="253"/>
      <c r="X183" s="253"/>
      <c r="Y183" s="253"/>
      <c r="Z183" s="253"/>
      <c r="AA183" s="253"/>
      <c r="AB183" s="253"/>
      <c r="AC183" s="253" t="s">
        <v>316</v>
      </c>
      <c r="AD183" s="253"/>
      <c r="AE183" s="253"/>
      <c r="AF183" s="253"/>
      <c r="AG183" s="253"/>
      <c r="AH183" s="253"/>
      <c r="AI183" s="253"/>
      <c r="AJ183" s="253"/>
      <c r="AK183" s="253"/>
      <c r="AL183" s="253"/>
      <c r="AM183" s="253"/>
      <c r="AN183" s="253"/>
      <c r="AO183" s="253"/>
      <c r="AP183" s="256"/>
      <c r="AQ183" s="253"/>
      <c r="AR183" s="253"/>
      <c r="AS183" s="253"/>
      <c r="AT183" s="256"/>
      <c r="AU183" s="253"/>
      <c r="AV183" s="253"/>
      <c r="AW183" s="253"/>
    </row>
    <row r="184" spans="1:49" s="252" customFormat="1" ht="15" customHeight="1" x14ac:dyDescent="0.25">
      <c r="A184" s="253"/>
      <c r="B184" s="253"/>
      <c r="C184" s="253"/>
      <c r="D184" s="253"/>
      <c r="E184" s="253"/>
      <c r="F184" s="253"/>
      <c r="G184" s="253"/>
      <c r="H184" s="253"/>
      <c r="I184" s="253"/>
      <c r="J184" s="253"/>
      <c r="K184" s="253"/>
      <c r="L184" s="253"/>
      <c r="M184" s="253"/>
      <c r="N184" s="253"/>
      <c r="O184" s="253"/>
      <c r="P184" s="253"/>
      <c r="Q184" s="253"/>
      <c r="R184" s="253"/>
      <c r="S184" s="253"/>
      <c r="T184" s="253"/>
      <c r="U184" s="253" t="s">
        <v>364</v>
      </c>
      <c r="V184" s="253"/>
      <c r="W184" s="253"/>
      <c r="X184" s="253"/>
      <c r="Y184" s="253"/>
      <c r="Z184" s="253"/>
      <c r="AA184" s="253"/>
      <c r="AB184" s="253"/>
      <c r="AC184" s="253" t="s">
        <v>316</v>
      </c>
      <c r="AD184" s="253"/>
      <c r="AE184" s="253"/>
      <c r="AF184" s="253"/>
      <c r="AG184" s="253"/>
      <c r="AH184" s="253"/>
      <c r="AI184" s="253"/>
      <c r="AJ184" s="253"/>
      <c r="AK184" s="253"/>
      <c r="AL184" s="253"/>
      <c r="AM184" s="253"/>
      <c r="AN184" s="253"/>
      <c r="AO184" s="253"/>
      <c r="AP184" s="256"/>
      <c r="AQ184" s="253"/>
      <c r="AR184" s="253"/>
      <c r="AS184" s="253"/>
      <c r="AT184" s="256"/>
      <c r="AU184" s="253"/>
      <c r="AV184" s="253"/>
      <c r="AW184" s="253"/>
    </row>
    <row r="185" spans="1:49" s="252" customFormat="1" ht="15" customHeight="1" x14ac:dyDescent="0.25">
      <c r="A185" s="253"/>
      <c r="B185" s="253"/>
      <c r="C185" s="253"/>
      <c r="D185" s="253"/>
      <c r="E185" s="253"/>
      <c r="F185" s="253"/>
      <c r="G185" s="253"/>
      <c r="H185" s="253"/>
      <c r="I185" s="253"/>
      <c r="J185" s="253"/>
      <c r="K185" s="253"/>
      <c r="L185" s="253"/>
      <c r="M185" s="253"/>
      <c r="N185" s="253"/>
      <c r="O185" s="253"/>
      <c r="P185" s="253"/>
      <c r="Q185" s="253"/>
      <c r="R185" s="253"/>
      <c r="S185" s="253"/>
      <c r="T185" s="253"/>
      <c r="U185" s="253" t="s">
        <v>365</v>
      </c>
      <c r="V185" s="253"/>
      <c r="W185" s="253"/>
      <c r="X185" s="253"/>
      <c r="Y185" s="253"/>
      <c r="Z185" s="253"/>
      <c r="AA185" s="253"/>
      <c r="AB185" s="253"/>
      <c r="AC185" s="253" t="s">
        <v>318</v>
      </c>
      <c r="AD185" s="253"/>
      <c r="AE185" s="253"/>
      <c r="AF185" s="253"/>
      <c r="AG185" s="253"/>
      <c r="AH185" s="253"/>
      <c r="AI185" s="253"/>
      <c r="AJ185" s="253"/>
      <c r="AK185" s="253"/>
      <c r="AL185" s="253"/>
      <c r="AM185" s="253"/>
      <c r="AN185" s="253"/>
      <c r="AO185" s="253"/>
      <c r="AP185" s="256"/>
      <c r="AQ185" s="253"/>
      <c r="AR185" s="253"/>
      <c r="AS185" s="253"/>
      <c r="AT185" s="256"/>
      <c r="AU185" s="253"/>
      <c r="AV185" s="253"/>
      <c r="AW185" s="253"/>
    </row>
    <row r="186" spans="1:49" s="252" customFormat="1" ht="15" customHeight="1" x14ac:dyDescent="0.25">
      <c r="A186" s="253"/>
      <c r="B186" s="253"/>
      <c r="C186" s="253"/>
      <c r="D186" s="253"/>
      <c r="E186" s="253"/>
      <c r="F186" s="253"/>
      <c r="G186" s="253"/>
      <c r="H186" s="253"/>
      <c r="I186" s="253"/>
      <c r="J186" s="253"/>
      <c r="K186" s="253"/>
      <c r="L186" s="253"/>
      <c r="M186" s="253"/>
      <c r="N186" s="253"/>
      <c r="O186" s="253"/>
      <c r="P186" s="253"/>
      <c r="Q186" s="253"/>
      <c r="R186" s="253"/>
      <c r="S186" s="253"/>
      <c r="T186" s="253"/>
      <c r="U186" s="253" t="s">
        <v>366</v>
      </c>
      <c r="V186" s="253"/>
      <c r="W186" s="253"/>
      <c r="X186" s="253"/>
      <c r="Y186" s="253"/>
      <c r="Z186" s="253"/>
      <c r="AA186" s="253"/>
      <c r="AB186" s="253"/>
      <c r="AC186" s="253" t="s">
        <v>316</v>
      </c>
      <c r="AD186" s="253"/>
      <c r="AE186" s="253"/>
      <c r="AF186" s="253"/>
      <c r="AG186" s="253"/>
      <c r="AH186" s="253"/>
      <c r="AI186" s="253"/>
      <c r="AJ186" s="253"/>
      <c r="AK186" s="253"/>
      <c r="AL186" s="253"/>
      <c r="AM186" s="253"/>
      <c r="AN186" s="253"/>
      <c r="AO186" s="253"/>
      <c r="AP186" s="256"/>
      <c r="AQ186" s="253"/>
      <c r="AR186" s="253"/>
      <c r="AS186" s="253"/>
      <c r="AT186" s="256"/>
      <c r="AU186" s="253"/>
      <c r="AV186" s="253"/>
      <c r="AW186" s="253"/>
    </row>
    <row r="187" spans="1:49" s="252" customFormat="1" ht="15" customHeight="1" x14ac:dyDescent="0.25">
      <c r="A187" s="253"/>
      <c r="B187" s="253"/>
      <c r="C187" s="253"/>
      <c r="D187" s="253"/>
      <c r="E187" s="253"/>
      <c r="F187" s="253"/>
      <c r="G187" s="253"/>
      <c r="H187" s="253"/>
      <c r="I187" s="253"/>
      <c r="J187" s="253"/>
      <c r="K187" s="253"/>
      <c r="L187" s="253"/>
      <c r="M187" s="253"/>
      <c r="N187" s="253"/>
      <c r="O187" s="253"/>
      <c r="P187" s="253"/>
      <c r="Q187" s="253"/>
      <c r="R187" s="253"/>
      <c r="S187" s="253"/>
      <c r="T187" s="253"/>
      <c r="U187" s="253" t="s">
        <v>367</v>
      </c>
      <c r="V187" s="253"/>
      <c r="W187" s="253"/>
      <c r="X187" s="253"/>
      <c r="Y187" s="253"/>
      <c r="Z187" s="253"/>
      <c r="AA187" s="253"/>
      <c r="AB187" s="253"/>
      <c r="AC187" s="253" t="s">
        <v>332</v>
      </c>
      <c r="AD187" s="253"/>
      <c r="AE187" s="253"/>
      <c r="AF187" s="253"/>
      <c r="AG187" s="253"/>
      <c r="AH187" s="253"/>
      <c r="AI187" s="253"/>
      <c r="AJ187" s="253"/>
      <c r="AK187" s="253"/>
      <c r="AL187" s="253"/>
      <c r="AM187" s="253"/>
      <c r="AN187" s="253"/>
      <c r="AO187" s="253"/>
      <c r="AP187" s="256"/>
      <c r="AQ187" s="253"/>
      <c r="AR187" s="253"/>
      <c r="AS187" s="253"/>
      <c r="AT187" s="256"/>
      <c r="AU187" s="253"/>
      <c r="AV187" s="253"/>
      <c r="AW187" s="253"/>
    </row>
    <row r="188" spans="1:49" s="252" customFormat="1" ht="15" customHeight="1" x14ac:dyDescent="0.25">
      <c r="A188" s="253"/>
      <c r="B188" s="253"/>
      <c r="C188" s="253"/>
      <c r="D188" s="253"/>
      <c r="E188" s="253"/>
      <c r="F188" s="253"/>
      <c r="G188" s="253"/>
      <c r="H188" s="253"/>
      <c r="I188" s="253"/>
      <c r="J188" s="253"/>
      <c r="K188" s="253"/>
      <c r="L188" s="253"/>
      <c r="M188" s="253"/>
      <c r="N188" s="253"/>
      <c r="O188" s="253"/>
      <c r="P188" s="253"/>
      <c r="Q188" s="253"/>
      <c r="R188" s="253"/>
      <c r="S188" s="253"/>
      <c r="T188" s="253"/>
      <c r="U188" s="253" t="s">
        <v>368</v>
      </c>
      <c r="V188" s="253"/>
      <c r="W188" s="253"/>
      <c r="X188" s="253"/>
      <c r="Y188" s="253"/>
      <c r="Z188" s="253"/>
      <c r="AA188" s="253"/>
      <c r="AB188" s="253"/>
      <c r="AC188" s="253" t="s">
        <v>318</v>
      </c>
      <c r="AD188" s="253"/>
      <c r="AE188" s="253"/>
      <c r="AF188" s="253"/>
      <c r="AG188" s="253"/>
      <c r="AH188" s="253"/>
      <c r="AI188" s="253"/>
      <c r="AJ188" s="253"/>
      <c r="AK188" s="253"/>
      <c r="AL188" s="253"/>
      <c r="AM188" s="253"/>
      <c r="AN188" s="253"/>
      <c r="AO188" s="253"/>
      <c r="AP188" s="256"/>
      <c r="AQ188" s="253"/>
      <c r="AR188" s="253"/>
      <c r="AS188" s="253"/>
      <c r="AT188" s="256"/>
      <c r="AU188" s="253"/>
      <c r="AV188" s="253"/>
      <c r="AW188" s="253"/>
    </row>
    <row r="189" spans="1:49" s="252" customFormat="1" ht="15" customHeight="1" x14ac:dyDescent="0.25">
      <c r="A189" s="253"/>
      <c r="B189" s="253"/>
      <c r="C189" s="253"/>
      <c r="D189" s="253"/>
      <c r="E189" s="253"/>
      <c r="F189" s="253"/>
      <c r="G189" s="253"/>
      <c r="H189" s="253"/>
      <c r="I189" s="253"/>
      <c r="J189" s="253"/>
      <c r="K189" s="253"/>
      <c r="L189" s="253"/>
      <c r="M189" s="253"/>
      <c r="N189" s="253"/>
      <c r="O189" s="253"/>
      <c r="P189" s="253"/>
      <c r="Q189" s="253"/>
      <c r="R189" s="253"/>
      <c r="S189" s="253"/>
      <c r="T189" s="253"/>
      <c r="U189" s="253" t="s">
        <v>369</v>
      </c>
      <c r="V189" s="253"/>
      <c r="W189" s="253"/>
      <c r="X189" s="253"/>
      <c r="Y189" s="253"/>
      <c r="Z189" s="253"/>
      <c r="AA189" s="253"/>
      <c r="AB189" s="253"/>
      <c r="AC189" s="253" t="s">
        <v>332</v>
      </c>
      <c r="AD189" s="253"/>
      <c r="AE189" s="253"/>
      <c r="AF189" s="253"/>
      <c r="AG189" s="253"/>
      <c r="AH189" s="253"/>
      <c r="AI189" s="253"/>
      <c r="AJ189" s="253"/>
      <c r="AK189" s="253"/>
      <c r="AL189" s="253"/>
      <c r="AM189" s="253"/>
      <c r="AN189" s="253"/>
      <c r="AO189" s="253"/>
      <c r="AP189" s="256"/>
      <c r="AQ189" s="253"/>
      <c r="AR189" s="253"/>
      <c r="AS189" s="253"/>
      <c r="AT189" s="256"/>
      <c r="AU189" s="253"/>
      <c r="AV189" s="253"/>
      <c r="AW189" s="253"/>
    </row>
    <row r="190" spans="1:49" s="252" customFormat="1" ht="15" customHeight="1" x14ac:dyDescent="0.25">
      <c r="A190" s="253"/>
      <c r="B190" s="253"/>
      <c r="C190" s="253"/>
      <c r="D190" s="253"/>
      <c r="E190" s="253"/>
      <c r="F190" s="253"/>
      <c r="G190" s="253"/>
      <c r="H190" s="253"/>
      <c r="I190" s="253"/>
      <c r="J190" s="253"/>
      <c r="K190" s="253"/>
      <c r="L190" s="253"/>
      <c r="M190" s="253"/>
      <c r="N190" s="253"/>
      <c r="O190" s="253"/>
      <c r="P190" s="253"/>
      <c r="Q190" s="253"/>
      <c r="R190" s="253"/>
      <c r="S190" s="253"/>
      <c r="T190" s="253"/>
      <c r="U190" s="253" t="s">
        <v>370</v>
      </c>
      <c r="V190" s="253"/>
      <c r="W190" s="253"/>
      <c r="X190" s="253"/>
      <c r="Y190" s="253"/>
      <c r="Z190" s="253"/>
      <c r="AA190" s="253"/>
      <c r="AB190" s="253"/>
      <c r="AC190" s="253" t="s">
        <v>320</v>
      </c>
      <c r="AD190" s="253"/>
      <c r="AE190" s="253"/>
      <c r="AF190" s="253"/>
      <c r="AG190" s="253"/>
      <c r="AH190" s="253"/>
      <c r="AI190" s="253"/>
      <c r="AJ190" s="253"/>
      <c r="AK190" s="253"/>
      <c r="AL190" s="253"/>
      <c r="AM190" s="253"/>
      <c r="AN190" s="253"/>
      <c r="AO190" s="253"/>
      <c r="AP190" s="256"/>
      <c r="AQ190" s="253"/>
      <c r="AR190" s="253"/>
      <c r="AS190" s="253"/>
      <c r="AT190" s="256"/>
      <c r="AU190" s="253"/>
      <c r="AV190" s="253"/>
      <c r="AW190" s="253"/>
    </row>
    <row r="191" spans="1:49" s="252" customFormat="1" ht="15" customHeight="1" x14ac:dyDescent="0.25">
      <c r="A191" s="253"/>
      <c r="B191" s="253"/>
      <c r="C191" s="253"/>
      <c r="D191" s="253"/>
      <c r="E191" s="253"/>
      <c r="F191" s="253"/>
      <c r="G191" s="253"/>
      <c r="H191" s="253"/>
      <c r="I191" s="253"/>
      <c r="J191" s="253"/>
      <c r="K191" s="253"/>
      <c r="L191" s="253"/>
      <c r="M191" s="253"/>
      <c r="N191" s="253"/>
      <c r="O191" s="253"/>
      <c r="P191" s="253"/>
      <c r="Q191" s="253"/>
      <c r="R191" s="253"/>
      <c r="S191" s="253"/>
      <c r="T191" s="253"/>
      <c r="U191" s="253" t="s">
        <v>371</v>
      </c>
      <c r="V191" s="253"/>
      <c r="W191" s="253"/>
      <c r="X191" s="253"/>
      <c r="Y191" s="253"/>
      <c r="Z191" s="253"/>
      <c r="AA191" s="253"/>
      <c r="AB191" s="253"/>
      <c r="AC191" s="253" t="s">
        <v>329</v>
      </c>
      <c r="AD191" s="253"/>
      <c r="AE191" s="253"/>
      <c r="AF191" s="253"/>
      <c r="AG191" s="253"/>
      <c r="AH191" s="253"/>
      <c r="AI191" s="253"/>
      <c r="AJ191" s="253"/>
      <c r="AK191" s="253"/>
      <c r="AL191" s="253"/>
      <c r="AM191" s="253"/>
      <c r="AN191" s="253"/>
      <c r="AO191" s="253"/>
      <c r="AP191" s="256"/>
      <c r="AQ191" s="253"/>
      <c r="AR191" s="253"/>
      <c r="AS191" s="253"/>
      <c r="AT191" s="256"/>
      <c r="AU191" s="253"/>
      <c r="AV191" s="253"/>
      <c r="AW191" s="253"/>
    </row>
    <row r="192" spans="1:49" s="252" customFormat="1" ht="15" customHeight="1" x14ac:dyDescent="0.25">
      <c r="A192" s="253"/>
      <c r="B192" s="253"/>
      <c r="C192" s="253"/>
      <c r="D192" s="253"/>
      <c r="E192" s="253"/>
      <c r="F192" s="253"/>
      <c r="G192" s="253"/>
      <c r="H192" s="253"/>
      <c r="I192" s="253"/>
      <c r="J192" s="253"/>
      <c r="K192" s="253"/>
      <c r="L192" s="253"/>
      <c r="M192" s="253"/>
      <c r="N192" s="253"/>
      <c r="O192" s="253"/>
      <c r="P192" s="253"/>
      <c r="Q192" s="253"/>
      <c r="R192" s="253"/>
      <c r="S192" s="253"/>
      <c r="T192" s="253"/>
      <c r="U192" s="253" t="s">
        <v>372</v>
      </c>
      <c r="V192" s="253"/>
      <c r="W192" s="253"/>
      <c r="X192" s="253"/>
      <c r="Y192" s="253"/>
      <c r="Z192" s="253"/>
      <c r="AA192" s="253"/>
      <c r="AB192" s="253"/>
      <c r="AC192" s="253" t="s">
        <v>373</v>
      </c>
      <c r="AD192" s="253"/>
      <c r="AE192" s="253"/>
      <c r="AF192" s="253"/>
      <c r="AG192" s="253"/>
      <c r="AH192" s="253"/>
      <c r="AI192" s="253"/>
      <c r="AJ192" s="253"/>
      <c r="AK192" s="253"/>
      <c r="AL192" s="253"/>
      <c r="AM192" s="253"/>
      <c r="AN192" s="253"/>
      <c r="AO192" s="253"/>
      <c r="AP192" s="256"/>
      <c r="AQ192" s="253"/>
      <c r="AR192" s="253"/>
      <c r="AS192" s="253"/>
      <c r="AT192" s="256"/>
      <c r="AU192" s="253"/>
      <c r="AV192" s="253"/>
      <c r="AW192" s="253"/>
    </row>
    <row r="193" spans="1:49" s="252" customFormat="1" ht="15" customHeight="1" x14ac:dyDescent="0.25">
      <c r="A193" s="253"/>
      <c r="B193" s="253"/>
      <c r="C193" s="253"/>
      <c r="D193" s="253"/>
      <c r="E193" s="253"/>
      <c r="F193" s="253"/>
      <c r="G193" s="253"/>
      <c r="H193" s="253"/>
      <c r="I193" s="253"/>
      <c r="J193" s="253"/>
      <c r="K193" s="253"/>
      <c r="L193" s="253"/>
      <c r="M193" s="253"/>
      <c r="N193" s="253"/>
      <c r="O193" s="253"/>
      <c r="P193" s="253"/>
      <c r="Q193" s="253"/>
      <c r="R193" s="253"/>
      <c r="S193" s="253"/>
      <c r="T193" s="253"/>
      <c r="U193" s="253" t="s">
        <v>374</v>
      </c>
      <c r="V193" s="253"/>
      <c r="W193" s="253"/>
      <c r="X193" s="253"/>
      <c r="Y193" s="253"/>
      <c r="Z193" s="253"/>
      <c r="AA193" s="253"/>
      <c r="AB193" s="253"/>
      <c r="AC193" s="253" t="s">
        <v>320</v>
      </c>
      <c r="AD193" s="253"/>
      <c r="AE193" s="253"/>
      <c r="AF193" s="253"/>
      <c r="AG193" s="253"/>
      <c r="AH193" s="253"/>
      <c r="AI193" s="253"/>
      <c r="AJ193" s="253"/>
      <c r="AK193" s="253"/>
      <c r="AL193" s="253"/>
      <c r="AM193" s="253"/>
      <c r="AN193" s="253"/>
      <c r="AO193" s="253"/>
      <c r="AP193" s="256"/>
      <c r="AQ193" s="253"/>
      <c r="AR193" s="253"/>
      <c r="AS193" s="253"/>
      <c r="AT193" s="256"/>
      <c r="AU193" s="253"/>
      <c r="AV193" s="253"/>
      <c r="AW193" s="253"/>
    </row>
    <row r="194" spans="1:49" s="252" customFormat="1" ht="15" customHeight="1" x14ac:dyDescent="0.25">
      <c r="A194" s="253"/>
      <c r="B194" s="253"/>
      <c r="C194" s="253"/>
      <c r="D194" s="253"/>
      <c r="E194" s="253"/>
      <c r="F194" s="253"/>
      <c r="G194" s="253"/>
      <c r="H194" s="253"/>
      <c r="I194" s="253"/>
      <c r="J194" s="253"/>
      <c r="K194" s="253"/>
      <c r="L194" s="253"/>
      <c r="M194" s="253"/>
      <c r="N194" s="253"/>
      <c r="O194" s="253"/>
      <c r="P194" s="253"/>
      <c r="Q194" s="253"/>
      <c r="R194" s="253"/>
      <c r="S194" s="253"/>
      <c r="T194" s="253"/>
      <c r="U194" s="253" t="s">
        <v>375</v>
      </c>
      <c r="V194" s="253"/>
      <c r="W194" s="253"/>
      <c r="X194" s="253"/>
      <c r="Y194" s="253"/>
      <c r="Z194" s="253"/>
      <c r="AA194" s="253"/>
      <c r="AB194" s="253"/>
      <c r="AC194" s="253" t="s">
        <v>323</v>
      </c>
      <c r="AD194" s="253"/>
      <c r="AE194" s="253"/>
      <c r="AF194" s="253"/>
      <c r="AG194" s="253"/>
      <c r="AH194" s="253"/>
      <c r="AI194" s="253"/>
      <c r="AJ194" s="253"/>
      <c r="AK194" s="253"/>
      <c r="AL194" s="253"/>
      <c r="AM194" s="253"/>
      <c r="AN194" s="253"/>
      <c r="AO194" s="253"/>
      <c r="AP194" s="256"/>
      <c r="AQ194" s="253"/>
      <c r="AR194" s="253"/>
      <c r="AS194" s="253"/>
      <c r="AT194" s="256"/>
      <c r="AU194" s="253"/>
      <c r="AV194" s="253"/>
      <c r="AW194" s="253"/>
    </row>
    <row r="195" spans="1:49" s="252" customFormat="1" ht="15" customHeight="1" x14ac:dyDescent="0.25">
      <c r="A195" s="253"/>
      <c r="B195" s="253"/>
      <c r="C195" s="253"/>
      <c r="D195" s="253"/>
      <c r="E195" s="253"/>
      <c r="F195" s="253"/>
      <c r="G195" s="253"/>
      <c r="H195" s="253"/>
      <c r="I195" s="253"/>
      <c r="J195" s="253"/>
      <c r="K195" s="253"/>
      <c r="L195" s="253"/>
      <c r="M195" s="253"/>
      <c r="N195" s="253"/>
      <c r="O195" s="253"/>
      <c r="P195" s="253"/>
      <c r="Q195" s="253"/>
      <c r="R195" s="253"/>
      <c r="S195" s="253"/>
      <c r="T195" s="253"/>
      <c r="U195" s="253" t="s">
        <v>376</v>
      </c>
      <c r="V195" s="253"/>
      <c r="W195" s="253"/>
      <c r="X195" s="253"/>
      <c r="Y195" s="253"/>
      <c r="Z195" s="253"/>
      <c r="AA195" s="253"/>
      <c r="AB195" s="253"/>
      <c r="AC195" s="253" t="s">
        <v>357</v>
      </c>
      <c r="AD195" s="253"/>
      <c r="AE195" s="253"/>
      <c r="AF195" s="253"/>
      <c r="AG195" s="253"/>
      <c r="AH195" s="253"/>
      <c r="AI195" s="253"/>
      <c r="AJ195" s="253"/>
      <c r="AK195" s="253"/>
      <c r="AL195" s="253"/>
      <c r="AM195" s="253"/>
      <c r="AN195" s="253"/>
      <c r="AO195" s="253"/>
      <c r="AP195" s="256"/>
      <c r="AQ195" s="253"/>
      <c r="AR195" s="253"/>
      <c r="AS195" s="253"/>
      <c r="AT195" s="256"/>
      <c r="AU195" s="253"/>
      <c r="AV195" s="253"/>
      <c r="AW195" s="253"/>
    </row>
    <row r="196" spans="1:49" s="252" customFormat="1" ht="15" customHeight="1" x14ac:dyDescent="0.25">
      <c r="A196" s="253"/>
      <c r="B196" s="253"/>
      <c r="C196" s="253"/>
      <c r="D196" s="253"/>
      <c r="E196" s="253"/>
      <c r="F196" s="253"/>
      <c r="G196" s="253"/>
      <c r="H196" s="253"/>
      <c r="I196" s="253"/>
      <c r="J196" s="253"/>
      <c r="K196" s="253"/>
      <c r="L196" s="253"/>
      <c r="M196" s="253"/>
      <c r="N196" s="253"/>
      <c r="O196" s="253"/>
      <c r="P196" s="253"/>
      <c r="Q196" s="253"/>
      <c r="R196" s="253"/>
      <c r="S196" s="253"/>
      <c r="T196" s="253"/>
      <c r="U196" s="253" t="s">
        <v>377</v>
      </c>
      <c r="V196" s="253"/>
      <c r="W196" s="253"/>
      <c r="X196" s="253"/>
      <c r="Y196" s="253"/>
      <c r="Z196" s="253"/>
      <c r="AA196" s="253"/>
      <c r="AB196" s="253"/>
      <c r="AC196" s="253" t="s">
        <v>332</v>
      </c>
      <c r="AD196" s="253"/>
      <c r="AE196" s="253"/>
      <c r="AF196" s="253"/>
      <c r="AG196" s="253"/>
      <c r="AH196" s="253"/>
      <c r="AI196" s="253"/>
      <c r="AJ196" s="253"/>
      <c r="AK196" s="253"/>
      <c r="AL196" s="253"/>
      <c r="AM196" s="253"/>
      <c r="AN196" s="253"/>
      <c r="AO196" s="253"/>
      <c r="AP196" s="256"/>
      <c r="AQ196" s="253"/>
      <c r="AR196" s="253"/>
      <c r="AS196" s="253"/>
      <c r="AT196" s="256"/>
      <c r="AU196" s="253"/>
      <c r="AV196" s="253"/>
      <c r="AW196" s="253"/>
    </row>
    <row r="197" spans="1:49" s="252" customFormat="1" ht="15" customHeight="1" x14ac:dyDescent="0.25">
      <c r="A197" s="253"/>
      <c r="B197" s="253"/>
      <c r="C197" s="253"/>
      <c r="D197" s="253"/>
      <c r="E197" s="253"/>
      <c r="F197" s="253"/>
      <c r="G197" s="253"/>
      <c r="H197" s="253"/>
      <c r="I197" s="253"/>
      <c r="J197" s="253"/>
      <c r="K197" s="253"/>
      <c r="L197" s="253"/>
      <c r="M197" s="253"/>
      <c r="N197" s="253"/>
      <c r="O197" s="253"/>
      <c r="P197" s="253"/>
      <c r="Q197" s="253"/>
      <c r="R197" s="253"/>
      <c r="S197" s="253"/>
      <c r="T197" s="253"/>
      <c r="U197" s="253" t="s">
        <v>275</v>
      </c>
      <c r="V197" s="253"/>
      <c r="W197" s="253"/>
      <c r="X197" s="253"/>
      <c r="Y197" s="253"/>
      <c r="Z197" s="253"/>
      <c r="AA197" s="253"/>
      <c r="AB197" s="253"/>
      <c r="AC197" s="253" t="s">
        <v>357</v>
      </c>
      <c r="AD197" s="253"/>
      <c r="AE197" s="253"/>
      <c r="AF197" s="253"/>
      <c r="AG197" s="253"/>
      <c r="AH197" s="253"/>
      <c r="AI197" s="253"/>
      <c r="AJ197" s="253"/>
      <c r="AK197" s="253"/>
      <c r="AL197" s="253"/>
      <c r="AM197" s="253"/>
      <c r="AN197" s="253"/>
      <c r="AO197" s="253"/>
      <c r="AP197" s="256"/>
      <c r="AQ197" s="253"/>
      <c r="AR197" s="253"/>
      <c r="AS197" s="253"/>
      <c r="AT197" s="256"/>
      <c r="AU197" s="253"/>
      <c r="AV197" s="253"/>
      <c r="AW197" s="253"/>
    </row>
    <row r="198" spans="1:49" s="252" customFormat="1" ht="15" customHeight="1" x14ac:dyDescent="0.25">
      <c r="A198" s="253"/>
      <c r="B198" s="253"/>
      <c r="C198" s="253"/>
      <c r="D198" s="253"/>
      <c r="E198" s="253"/>
      <c r="F198" s="253"/>
      <c r="G198" s="253"/>
      <c r="H198" s="253"/>
      <c r="I198" s="253"/>
      <c r="J198" s="253"/>
      <c r="K198" s="253"/>
      <c r="L198" s="253"/>
      <c r="M198" s="253"/>
      <c r="N198" s="253"/>
      <c r="O198" s="253"/>
      <c r="P198" s="253"/>
      <c r="Q198" s="253"/>
      <c r="R198" s="253"/>
      <c r="S198" s="253"/>
      <c r="T198" s="253"/>
      <c r="U198" s="253" t="s">
        <v>378</v>
      </c>
      <c r="V198" s="253"/>
      <c r="W198" s="253"/>
      <c r="X198" s="253"/>
      <c r="Y198" s="253"/>
      <c r="Z198" s="253"/>
      <c r="AA198" s="253"/>
      <c r="AB198" s="253"/>
      <c r="AC198" s="253" t="s">
        <v>318</v>
      </c>
      <c r="AD198" s="253"/>
      <c r="AE198" s="253"/>
      <c r="AF198" s="253"/>
      <c r="AG198" s="253"/>
      <c r="AH198" s="253"/>
      <c r="AI198" s="253"/>
      <c r="AJ198" s="253"/>
      <c r="AK198" s="253"/>
      <c r="AL198" s="253"/>
      <c r="AM198" s="253"/>
      <c r="AN198" s="253"/>
      <c r="AO198" s="253"/>
      <c r="AP198" s="256"/>
      <c r="AQ198" s="253"/>
      <c r="AR198" s="253"/>
      <c r="AS198" s="253"/>
      <c r="AT198" s="256"/>
      <c r="AU198" s="253"/>
      <c r="AV198" s="253"/>
      <c r="AW198" s="253"/>
    </row>
    <row r="199" spans="1:49" s="252" customFormat="1" ht="15" customHeight="1" x14ac:dyDescent="0.25">
      <c r="A199" s="253"/>
      <c r="B199" s="253"/>
      <c r="C199" s="253"/>
      <c r="D199" s="253"/>
      <c r="E199" s="253"/>
      <c r="F199" s="253"/>
      <c r="G199" s="253"/>
      <c r="H199" s="253"/>
      <c r="I199" s="253"/>
      <c r="J199" s="253"/>
      <c r="K199" s="253"/>
      <c r="L199" s="253"/>
      <c r="M199" s="253"/>
      <c r="N199" s="253"/>
      <c r="O199" s="253"/>
      <c r="P199" s="253"/>
      <c r="Q199" s="253"/>
      <c r="R199" s="253"/>
      <c r="S199" s="253"/>
      <c r="T199" s="253"/>
      <c r="U199" s="253" t="s">
        <v>379</v>
      </c>
      <c r="V199" s="253"/>
      <c r="W199" s="253"/>
      <c r="X199" s="253"/>
      <c r="Y199" s="253"/>
      <c r="Z199" s="253"/>
      <c r="AA199" s="253"/>
      <c r="AB199" s="253"/>
      <c r="AC199" s="253" t="s">
        <v>329</v>
      </c>
      <c r="AD199" s="253"/>
      <c r="AE199" s="253"/>
      <c r="AF199" s="253"/>
      <c r="AG199" s="253"/>
      <c r="AH199" s="253"/>
      <c r="AI199" s="253"/>
      <c r="AJ199" s="253"/>
      <c r="AK199" s="253"/>
      <c r="AL199" s="253"/>
      <c r="AM199" s="253"/>
      <c r="AN199" s="253"/>
      <c r="AO199" s="253"/>
      <c r="AP199" s="256"/>
      <c r="AQ199" s="253"/>
      <c r="AR199" s="253"/>
      <c r="AS199" s="253"/>
      <c r="AT199" s="256"/>
      <c r="AU199" s="253"/>
      <c r="AV199" s="253"/>
      <c r="AW199" s="253"/>
    </row>
    <row r="200" spans="1:49" s="252" customFormat="1" ht="15" customHeight="1" x14ac:dyDescent="0.25">
      <c r="A200" s="253"/>
      <c r="B200" s="253"/>
      <c r="C200" s="253"/>
      <c r="D200" s="253"/>
      <c r="E200" s="253"/>
      <c r="F200" s="253"/>
      <c r="G200" s="253"/>
      <c r="H200" s="253"/>
      <c r="I200" s="253"/>
      <c r="J200" s="253"/>
      <c r="K200" s="253"/>
      <c r="L200" s="253"/>
      <c r="M200" s="253"/>
      <c r="N200" s="253"/>
      <c r="O200" s="253"/>
      <c r="P200" s="253"/>
      <c r="Q200" s="253"/>
      <c r="R200" s="253"/>
      <c r="S200" s="253"/>
      <c r="T200" s="253"/>
      <c r="U200" s="253" t="s">
        <v>380</v>
      </c>
      <c r="V200" s="253"/>
      <c r="W200" s="253"/>
      <c r="X200" s="253"/>
      <c r="Y200" s="253"/>
      <c r="Z200" s="253"/>
      <c r="AA200" s="253"/>
      <c r="AB200" s="253"/>
      <c r="AC200" s="253" t="s">
        <v>332</v>
      </c>
      <c r="AD200" s="253"/>
      <c r="AE200" s="253"/>
      <c r="AF200" s="253"/>
      <c r="AG200" s="253"/>
      <c r="AH200" s="253"/>
      <c r="AI200" s="253"/>
      <c r="AJ200" s="253"/>
      <c r="AK200" s="253"/>
      <c r="AL200" s="253"/>
      <c r="AM200" s="253"/>
      <c r="AN200" s="253"/>
      <c r="AO200" s="253"/>
      <c r="AP200" s="256"/>
      <c r="AQ200" s="253"/>
      <c r="AR200" s="253"/>
      <c r="AS200" s="253"/>
      <c r="AT200" s="256"/>
      <c r="AU200" s="253"/>
      <c r="AV200" s="253"/>
      <c r="AW200" s="253"/>
    </row>
    <row r="201" spans="1:49" s="252" customFormat="1" ht="15" customHeight="1" x14ac:dyDescent="0.25">
      <c r="A201" s="253"/>
      <c r="B201" s="253"/>
      <c r="C201" s="253"/>
      <c r="D201" s="253"/>
      <c r="E201" s="253"/>
      <c r="F201" s="253"/>
      <c r="G201" s="253"/>
      <c r="H201" s="253"/>
      <c r="I201" s="253"/>
      <c r="J201" s="253"/>
      <c r="K201" s="253"/>
      <c r="L201" s="253"/>
      <c r="M201" s="253"/>
      <c r="N201" s="253"/>
      <c r="O201" s="253"/>
      <c r="P201" s="253"/>
      <c r="Q201" s="253"/>
      <c r="R201" s="253"/>
      <c r="S201" s="253"/>
      <c r="T201" s="253"/>
      <c r="U201" s="253" t="s">
        <v>381</v>
      </c>
      <c r="V201" s="253"/>
      <c r="W201" s="253"/>
      <c r="X201" s="253"/>
      <c r="Y201" s="253"/>
      <c r="Z201" s="253"/>
      <c r="AA201" s="253"/>
      <c r="AB201" s="253"/>
      <c r="AC201" s="253" t="s">
        <v>323</v>
      </c>
      <c r="AD201" s="253"/>
      <c r="AE201" s="253"/>
      <c r="AF201" s="253"/>
      <c r="AG201" s="253"/>
      <c r="AH201" s="253"/>
      <c r="AI201" s="253"/>
      <c r="AJ201" s="253"/>
      <c r="AK201" s="253"/>
      <c r="AL201" s="253"/>
      <c r="AM201" s="253"/>
      <c r="AN201" s="253"/>
      <c r="AO201" s="253"/>
      <c r="AP201" s="256"/>
      <c r="AQ201" s="253"/>
      <c r="AR201" s="253"/>
      <c r="AS201" s="253"/>
      <c r="AT201" s="256"/>
      <c r="AU201" s="253"/>
      <c r="AV201" s="253"/>
      <c r="AW201" s="253"/>
    </row>
    <row r="202" spans="1:49" s="252" customFormat="1" ht="15" customHeight="1" x14ac:dyDescent="0.25">
      <c r="A202" s="253"/>
      <c r="B202" s="253"/>
      <c r="C202" s="253"/>
      <c r="D202" s="253"/>
      <c r="E202" s="253"/>
      <c r="F202" s="253"/>
      <c r="G202" s="253"/>
      <c r="H202" s="253"/>
      <c r="I202" s="253"/>
      <c r="J202" s="253"/>
      <c r="K202" s="253"/>
      <c r="L202" s="253"/>
      <c r="M202" s="253"/>
      <c r="N202" s="253"/>
      <c r="O202" s="253"/>
      <c r="P202" s="253"/>
      <c r="Q202" s="253"/>
      <c r="R202" s="253"/>
      <c r="S202" s="253"/>
      <c r="T202" s="253"/>
      <c r="U202" s="253" t="s">
        <v>382</v>
      </c>
      <c r="V202" s="253"/>
      <c r="W202" s="253"/>
      <c r="X202" s="253"/>
      <c r="Y202" s="253"/>
      <c r="Z202" s="253"/>
      <c r="AA202" s="253"/>
      <c r="AB202" s="253"/>
      <c r="AC202" s="253" t="s">
        <v>320</v>
      </c>
      <c r="AD202" s="253"/>
      <c r="AE202" s="253"/>
      <c r="AF202" s="253"/>
      <c r="AG202" s="253"/>
      <c r="AH202" s="253"/>
      <c r="AI202" s="253"/>
      <c r="AJ202" s="253"/>
      <c r="AK202" s="253"/>
      <c r="AL202" s="253"/>
      <c r="AM202" s="253"/>
      <c r="AN202" s="253"/>
      <c r="AO202" s="253"/>
      <c r="AP202" s="256"/>
      <c r="AQ202" s="253"/>
      <c r="AR202" s="253"/>
      <c r="AS202" s="253"/>
      <c r="AT202" s="256"/>
      <c r="AU202" s="253"/>
      <c r="AV202" s="253"/>
      <c r="AW202" s="253"/>
    </row>
    <row r="203" spans="1:49" s="252" customFormat="1" ht="15" customHeight="1" x14ac:dyDescent="0.25">
      <c r="A203" s="253"/>
      <c r="B203" s="253"/>
      <c r="C203" s="253"/>
      <c r="D203" s="253"/>
      <c r="E203" s="253"/>
      <c r="F203" s="253"/>
      <c r="G203" s="253"/>
      <c r="H203" s="253"/>
      <c r="I203" s="253"/>
      <c r="J203" s="253"/>
      <c r="K203" s="253"/>
      <c r="L203" s="253"/>
      <c r="M203" s="253"/>
      <c r="N203" s="253"/>
      <c r="O203" s="253"/>
      <c r="P203" s="253"/>
      <c r="Q203" s="253"/>
      <c r="R203" s="253"/>
      <c r="S203" s="253"/>
      <c r="T203" s="253"/>
      <c r="U203" s="253" t="s">
        <v>383</v>
      </c>
      <c r="V203" s="253"/>
      <c r="W203" s="253"/>
      <c r="X203" s="253"/>
      <c r="Y203" s="253"/>
      <c r="Z203" s="253"/>
      <c r="AA203" s="253"/>
      <c r="AB203" s="253"/>
      <c r="AC203" s="253" t="s">
        <v>320</v>
      </c>
      <c r="AD203" s="253"/>
      <c r="AE203" s="253"/>
      <c r="AF203" s="253"/>
      <c r="AG203" s="253"/>
      <c r="AH203" s="253"/>
      <c r="AI203" s="253"/>
      <c r="AJ203" s="253"/>
      <c r="AK203" s="253"/>
      <c r="AL203" s="253"/>
      <c r="AM203" s="253"/>
      <c r="AN203" s="253"/>
      <c r="AO203" s="253"/>
      <c r="AP203" s="256"/>
      <c r="AQ203" s="253"/>
      <c r="AR203" s="253"/>
      <c r="AS203" s="253"/>
      <c r="AT203" s="256"/>
      <c r="AU203" s="253"/>
      <c r="AV203" s="253"/>
      <c r="AW203" s="253"/>
    </row>
    <row r="204" spans="1:49" s="252" customFormat="1" ht="15" customHeight="1" x14ac:dyDescent="0.25">
      <c r="A204" s="253"/>
      <c r="B204" s="253"/>
      <c r="C204" s="253"/>
      <c r="D204" s="253"/>
      <c r="E204" s="253"/>
      <c r="F204" s="253"/>
      <c r="G204" s="253"/>
      <c r="H204" s="253"/>
      <c r="I204" s="253"/>
      <c r="J204" s="253"/>
      <c r="K204" s="253"/>
      <c r="L204" s="253"/>
      <c r="M204" s="253"/>
      <c r="N204" s="253"/>
      <c r="O204" s="253"/>
      <c r="P204" s="253"/>
      <c r="Q204" s="253"/>
      <c r="R204" s="253"/>
      <c r="S204" s="253"/>
      <c r="T204" s="253"/>
      <c r="U204" s="253" t="s">
        <v>384</v>
      </c>
      <c r="V204" s="253"/>
      <c r="W204" s="253"/>
      <c r="X204" s="253"/>
      <c r="Y204" s="253"/>
      <c r="Z204" s="253"/>
      <c r="AA204" s="253"/>
      <c r="AB204" s="253"/>
      <c r="AC204" s="253" t="s">
        <v>320</v>
      </c>
      <c r="AD204" s="253"/>
      <c r="AE204" s="253"/>
      <c r="AF204" s="253"/>
      <c r="AG204" s="253"/>
      <c r="AH204" s="253"/>
      <c r="AI204" s="253"/>
      <c r="AJ204" s="253"/>
      <c r="AK204" s="253"/>
      <c r="AL204" s="253"/>
      <c r="AM204" s="253"/>
      <c r="AN204" s="253"/>
      <c r="AO204" s="253"/>
      <c r="AP204" s="256"/>
      <c r="AQ204" s="253"/>
      <c r="AR204" s="253"/>
      <c r="AS204" s="253"/>
      <c r="AT204" s="256"/>
      <c r="AU204" s="253"/>
      <c r="AV204" s="253"/>
      <c r="AW204" s="253"/>
    </row>
    <row r="205" spans="1:49" s="252" customFormat="1" ht="15" customHeight="1" x14ac:dyDescent="0.25">
      <c r="A205" s="253"/>
      <c r="B205" s="253"/>
      <c r="C205" s="253"/>
      <c r="D205" s="253"/>
      <c r="E205" s="253"/>
      <c r="F205" s="253"/>
      <c r="G205" s="253"/>
      <c r="H205" s="253"/>
      <c r="I205" s="253"/>
      <c r="J205" s="253"/>
      <c r="K205" s="253"/>
      <c r="L205" s="253"/>
      <c r="M205" s="253"/>
      <c r="N205" s="253"/>
      <c r="O205" s="253"/>
      <c r="P205" s="253"/>
      <c r="Q205" s="253"/>
      <c r="R205" s="253"/>
      <c r="S205" s="253"/>
      <c r="T205" s="253"/>
      <c r="U205" s="253" t="s">
        <v>385</v>
      </c>
      <c r="V205" s="253"/>
      <c r="W205" s="253"/>
      <c r="X205" s="253"/>
      <c r="Y205" s="253"/>
      <c r="Z205" s="253"/>
      <c r="AA205" s="253"/>
      <c r="AB205" s="253"/>
      <c r="AC205" s="253" t="s">
        <v>320</v>
      </c>
      <c r="AD205" s="253"/>
      <c r="AE205" s="253"/>
      <c r="AF205" s="253"/>
      <c r="AG205" s="253"/>
      <c r="AH205" s="253"/>
      <c r="AI205" s="253"/>
      <c r="AJ205" s="253"/>
      <c r="AK205" s="253"/>
      <c r="AL205" s="253"/>
      <c r="AM205" s="253"/>
      <c r="AN205" s="253"/>
      <c r="AO205" s="253"/>
      <c r="AP205" s="256"/>
      <c r="AQ205" s="253"/>
      <c r="AR205" s="253"/>
      <c r="AS205" s="253"/>
      <c r="AT205" s="256"/>
      <c r="AU205" s="253"/>
      <c r="AV205" s="253"/>
      <c r="AW205" s="253"/>
    </row>
    <row r="206" spans="1:49" s="252" customFormat="1" ht="15" customHeight="1" x14ac:dyDescent="0.25">
      <c r="A206" s="253"/>
      <c r="B206" s="253"/>
      <c r="C206" s="253"/>
      <c r="D206" s="253"/>
      <c r="E206" s="253"/>
      <c r="F206" s="253"/>
      <c r="G206" s="253"/>
      <c r="H206" s="253"/>
      <c r="I206" s="253"/>
      <c r="J206" s="253"/>
      <c r="K206" s="253"/>
      <c r="L206" s="253"/>
      <c r="M206" s="253"/>
      <c r="N206" s="253"/>
      <c r="O206" s="253"/>
      <c r="P206" s="253"/>
      <c r="Q206" s="253"/>
      <c r="R206" s="253"/>
      <c r="S206" s="253"/>
      <c r="T206" s="253"/>
      <c r="U206" s="253" t="s">
        <v>386</v>
      </c>
      <c r="V206" s="253"/>
      <c r="W206" s="253"/>
      <c r="X206" s="253"/>
      <c r="Y206" s="253"/>
      <c r="Z206" s="253"/>
      <c r="AA206" s="253"/>
      <c r="AB206" s="253"/>
      <c r="AC206" s="253" t="s">
        <v>323</v>
      </c>
      <c r="AD206" s="253"/>
      <c r="AE206" s="253"/>
      <c r="AF206" s="253"/>
      <c r="AG206" s="253"/>
      <c r="AH206" s="253"/>
      <c r="AI206" s="253"/>
      <c r="AJ206" s="253"/>
      <c r="AK206" s="253"/>
      <c r="AL206" s="253"/>
      <c r="AM206" s="253"/>
      <c r="AN206" s="253"/>
      <c r="AO206" s="253"/>
      <c r="AP206" s="256"/>
      <c r="AQ206" s="253"/>
      <c r="AR206" s="253"/>
      <c r="AS206" s="253"/>
      <c r="AT206" s="256"/>
      <c r="AU206" s="253"/>
      <c r="AV206" s="253"/>
      <c r="AW206" s="253"/>
    </row>
    <row r="207" spans="1:49" s="252" customFormat="1" ht="15" customHeight="1" x14ac:dyDescent="0.25">
      <c r="A207" s="253"/>
      <c r="B207" s="253"/>
      <c r="C207" s="253"/>
      <c r="D207" s="253"/>
      <c r="E207" s="253"/>
      <c r="F207" s="253"/>
      <c r="G207" s="253"/>
      <c r="H207" s="253"/>
      <c r="I207" s="253"/>
      <c r="J207" s="253"/>
      <c r="K207" s="253"/>
      <c r="L207" s="253"/>
      <c r="M207" s="253"/>
      <c r="N207" s="253"/>
      <c r="O207" s="253"/>
      <c r="P207" s="253"/>
      <c r="Q207" s="253"/>
      <c r="R207" s="253"/>
      <c r="S207" s="253"/>
      <c r="T207" s="253"/>
      <c r="U207" s="253" t="s">
        <v>387</v>
      </c>
      <c r="V207" s="253"/>
      <c r="W207" s="253"/>
      <c r="X207" s="253"/>
      <c r="Y207" s="253"/>
      <c r="Z207" s="253"/>
      <c r="AA207" s="253"/>
      <c r="AB207" s="253"/>
      <c r="AC207" s="253" t="s">
        <v>320</v>
      </c>
      <c r="AD207" s="253"/>
      <c r="AE207" s="253"/>
      <c r="AF207" s="253"/>
      <c r="AG207" s="253"/>
      <c r="AH207" s="253"/>
      <c r="AI207" s="253"/>
      <c r="AJ207" s="253"/>
      <c r="AK207" s="253"/>
      <c r="AL207" s="253"/>
      <c r="AM207" s="253"/>
      <c r="AN207" s="253"/>
      <c r="AO207" s="253"/>
      <c r="AP207" s="256"/>
      <c r="AQ207" s="253"/>
      <c r="AR207" s="253"/>
      <c r="AS207" s="253"/>
      <c r="AT207" s="256"/>
      <c r="AU207" s="253"/>
      <c r="AV207" s="253"/>
      <c r="AW207" s="253"/>
    </row>
    <row r="208" spans="1:49" s="252" customFormat="1" ht="15" customHeight="1" x14ac:dyDescent="0.25">
      <c r="A208" s="253"/>
      <c r="B208" s="253"/>
      <c r="C208" s="253"/>
      <c r="D208" s="253"/>
      <c r="E208" s="253"/>
      <c r="F208" s="253"/>
      <c r="G208" s="253"/>
      <c r="H208" s="253"/>
      <c r="I208" s="253"/>
      <c r="J208" s="253"/>
      <c r="K208" s="253"/>
      <c r="L208" s="253"/>
      <c r="M208" s="253"/>
      <c r="N208" s="253"/>
      <c r="O208" s="253"/>
      <c r="P208" s="253"/>
      <c r="Q208" s="253"/>
      <c r="R208" s="253"/>
      <c r="S208" s="253"/>
      <c r="T208" s="253"/>
      <c r="U208" s="253" t="s">
        <v>388</v>
      </c>
      <c r="V208" s="253"/>
      <c r="W208" s="253"/>
      <c r="X208" s="253"/>
      <c r="Y208" s="253"/>
      <c r="Z208" s="253"/>
      <c r="AA208" s="253"/>
      <c r="AB208" s="253"/>
      <c r="AC208" s="253" t="s">
        <v>357</v>
      </c>
      <c r="AD208" s="253"/>
      <c r="AE208" s="253"/>
      <c r="AF208" s="253"/>
      <c r="AG208" s="253"/>
      <c r="AH208" s="253"/>
      <c r="AI208" s="253"/>
      <c r="AJ208" s="253"/>
      <c r="AK208" s="253"/>
      <c r="AL208" s="253"/>
      <c r="AM208" s="253"/>
      <c r="AN208" s="253"/>
      <c r="AO208" s="253"/>
      <c r="AP208" s="256"/>
      <c r="AQ208" s="253"/>
      <c r="AR208" s="253"/>
      <c r="AS208" s="253"/>
      <c r="AT208" s="256"/>
      <c r="AU208" s="253"/>
      <c r="AV208" s="253"/>
      <c r="AW208" s="253"/>
    </row>
    <row r="209" spans="1:49" s="252" customFormat="1" ht="15" customHeight="1" x14ac:dyDescent="0.25">
      <c r="A209" s="253"/>
      <c r="B209" s="253"/>
      <c r="C209" s="253"/>
      <c r="D209" s="253"/>
      <c r="E209" s="253"/>
      <c r="F209" s="253"/>
      <c r="G209" s="253"/>
      <c r="H209" s="253"/>
      <c r="I209" s="253"/>
      <c r="J209" s="253"/>
      <c r="K209" s="253"/>
      <c r="L209" s="253"/>
      <c r="M209" s="253"/>
      <c r="N209" s="253"/>
      <c r="O209" s="253"/>
      <c r="P209" s="253"/>
      <c r="Q209" s="253"/>
      <c r="R209" s="253"/>
      <c r="S209" s="253"/>
      <c r="T209" s="253"/>
      <c r="U209" s="253" t="s">
        <v>389</v>
      </c>
      <c r="V209" s="253"/>
      <c r="W209" s="253"/>
      <c r="X209" s="253"/>
      <c r="Y209" s="253"/>
      <c r="Z209" s="253"/>
      <c r="AA209" s="253"/>
      <c r="AB209" s="253"/>
      <c r="AC209" s="253" t="s">
        <v>323</v>
      </c>
      <c r="AD209" s="253"/>
      <c r="AE209" s="253"/>
      <c r="AF209" s="253"/>
      <c r="AG209" s="253"/>
      <c r="AH209" s="253"/>
      <c r="AI209" s="253"/>
      <c r="AJ209" s="253"/>
      <c r="AK209" s="253"/>
      <c r="AL209" s="253"/>
      <c r="AM209" s="253"/>
      <c r="AN209" s="253"/>
      <c r="AO209" s="253"/>
      <c r="AP209" s="256"/>
      <c r="AQ209" s="253"/>
      <c r="AR209" s="253"/>
      <c r="AS209" s="253"/>
      <c r="AT209" s="256"/>
      <c r="AU209" s="253"/>
      <c r="AV209" s="253"/>
      <c r="AW209" s="253"/>
    </row>
    <row r="210" spans="1:49" s="252" customFormat="1" ht="15" customHeight="1" x14ac:dyDescent="0.25">
      <c r="A210" s="253"/>
      <c r="B210" s="253"/>
      <c r="C210" s="253"/>
      <c r="D210" s="253"/>
      <c r="E210" s="253"/>
      <c r="F210" s="253"/>
      <c r="G210" s="253"/>
      <c r="H210" s="253"/>
      <c r="I210" s="253"/>
      <c r="J210" s="253"/>
      <c r="K210" s="253"/>
      <c r="L210" s="253"/>
      <c r="M210" s="253"/>
      <c r="N210" s="253"/>
      <c r="O210" s="253"/>
      <c r="P210" s="253"/>
      <c r="Q210" s="253"/>
      <c r="R210" s="253"/>
      <c r="S210" s="253"/>
      <c r="T210" s="253"/>
      <c r="U210" s="253" t="s">
        <v>390</v>
      </c>
      <c r="V210" s="253"/>
      <c r="W210" s="253"/>
      <c r="X210" s="253"/>
      <c r="Y210" s="253"/>
      <c r="Z210" s="253"/>
      <c r="AA210" s="253"/>
      <c r="AB210" s="253"/>
      <c r="AC210" s="253" t="s">
        <v>357</v>
      </c>
      <c r="AD210" s="253"/>
      <c r="AE210" s="253"/>
      <c r="AF210" s="253"/>
      <c r="AG210" s="253"/>
      <c r="AH210" s="253"/>
      <c r="AI210" s="253"/>
      <c r="AJ210" s="253"/>
      <c r="AK210" s="253"/>
      <c r="AL210" s="253"/>
      <c r="AM210" s="253"/>
      <c r="AN210" s="253"/>
      <c r="AO210" s="253"/>
      <c r="AP210" s="256"/>
      <c r="AQ210" s="253"/>
      <c r="AR210" s="253"/>
      <c r="AS210" s="253"/>
      <c r="AT210" s="256"/>
      <c r="AU210" s="253"/>
      <c r="AV210" s="253"/>
      <c r="AW210" s="253"/>
    </row>
    <row r="211" spans="1:49" s="252" customFormat="1" ht="15" customHeight="1" x14ac:dyDescent="0.25">
      <c r="A211" s="253"/>
      <c r="B211" s="253"/>
      <c r="C211" s="253"/>
      <c r="D211" s="253"/>
      <c r="E211" s="253"/>
      <c r="F211" s="253"/>
      <c r="G211" s="253"/>
      <c r="H211" s="253"/>
      <c r="I211" s="253"/>
      <c r="J211" s="253"/>
      <c r="K211" s="253"/>
      <c r="L211" s="253"/>
      <c r="M211" s="253"/>
      <c r="N211" s="253"/>
      <c r="O211" s="253"/>
      <c r="P211" s="253"/>
      <c r="Q211" s="253"/>
      <c r="R211" s="253"/>
      <c r="S211" s="253"/>
      <c r="T211" s="253"/>
      <c r="U211" s="253" t="s">
        <v>391</v>
      </c>
      <c r="V211" s="253"/>
      <c r="W211" s="253"/>
      <c r="X211" s="253"/>
      <c r="Y211" s="253"/>
      <c r="Z211" s="253"/>
      <c r="AA211" s="253"/>
      <c r="AB211" s="253"/>
      <c r="AC211" s="253" t="s">
        <v>329</v>
      </c>
      <c r="AD211" s="253"/>
      <c r="AE211" s="253"/>
      <c r="AF211" s="253"/>
      <c r="AG211" s="253"/>
      <c r="AH211" s="253"/>
      <c r="AI211" s="253"/>
      <c r="AJ211" s="253"/>
      <c r="AK211" s="253"/>
      <c r="AL211" s="253"/>
      <c r="AM211" s="253"/>
      <c r="AN211" s="253"/>
      <c r="AO211" s="253"/>
      <c r="AP211" s="256"/>
      <c r="AQ211" s="253"/>
      <c r="AR211" s="253"/>
      <c r="AS211" s="253"/>
      <c r="AT211" s="256"/>
      <c r="AU211" s="253"/>
      <c r="AV211" s="253"/>
      <c r="AW211" s="253"/>
    </row>
    <row r="212" spans="1:49" s="252" customFormat="1" ht="15" customHeight="1" x14ac:dyDescent="0.25">
      <c r="A212" s="253"/>
      <c r="B212" s="253"/>
      <c r="C212" s="253"/>
      <c r="D212" s="253"/>
      <c r="E212" s="253"/>
      <c r="F212" s="253"/>
      <c r="G212" s="253"/>
      <c r="H212" s="253"/>
      <c r="I212" s="253"/>
      <c r="J212" s="253"/>
      <c r="K212" s="253"/>
      <c r="L212" s="253"/>
      <c r="M212" s="253"/>
      <c r="N212" s="253"/>
      <c r="O212" s="253"/>
      <c r="P212" s="253"/>
      <c r="Q212" s="253"/>
      <c r="R212" s="253"/>
      <c r="S212" s="253"/>
      <c r="T212" s="253"/>
      <c r="U212" s="253" t="s">
        <v>392</v>
      </c>
      <c r="V212" s="253"/>
      <c r="W212" s="253"/>
      <c r="X212" s="253"/>
      <c r="Y212" s="253"/>
      <c r="Z212" s="253"/>
      <c r="AA212" s="253"/>
      <c r="AB212" s="253"/>
      <c r="AC212" s="253" t="s">
        <v>393</v>
      </c>
      <c r="AD212" s="253"/>
      <c r="AE212" s="253"/>
      <c r="AF212" s="253"/>
      <c r="AG212" s="253"/>
      <c r="AH212" s="253"/>
      <c r="AI212" s="253"/>
      <c r="AJ212" s="253"/>
      <c r="AK212" s="253"/>
      <c r="AL212" s="253"/>
      <c r="AM212" s="253"/>
      <c r="AN212" s="253"/>
      <c r="AO212" s="253"/>
      <c r="AP212" s="256"/>
      <c r="AQ212" s="253"/>
      <c r="AR212" s="253"/>
      <c r="AS212" s="253"/>
      <c r="AT212" s="256"/>
      <c r="AU212" s="253"/>
      <c r="AV212" s="253"/>
      <c r="AW212" s="253"/>
    </row>
    <row r="213" spans="1:49" s="252" customFormat="1" ht="15" customHeight="1" x14ac:dyDescent="0.25">
      <c r="A213" s="253"/>
      <c r="B213" s="253"/>
      <c r="C213" s="253"/>
      <c r="D213" s="253"/>
      <c r="E213" s="253"/>
      <c r="F213" s="253"/>
      <c r="G213" s="253"/>
      <c r="H213" s="253"/>
      <c r="I213" s="253"/>
      <c r="J213" s="253"/>
      <c r="K213" s="253"/>
      <c r="L213" s="253"/>
      <c r="M213" s="253"/>
      <c r="N213" s="253"/>
      <c r="O213" s="253"/>
      <c r="P213" s="253"/>
      <c r="Q213" s="253"/>
      <c r="R213" s="253"/>
      <c r="S213" s="253"/>
      <c r="T213" s="253"/>
      <c r="U213" s="253" t="s">
        <v>394</v>
      </c>
      <c r="V213" s="253"/>
      <c r="W213" s="253"/>
      <c r="X213" s="253"/>
      <c r="Y213" s="253"/>
      <c r="Z213" s="253"/>
      <c r="AA213" s="253"/>
      <c r="AB213" s="253"/>
      <c r="AC213" s="253" t="s">
        <v>323</v>
      </c>
      <c r="AD213" s="253"/>
      <c r="AE213" s="253"/>
      <c r="AF213" s="253"/>
      <c r="AG213" s="253"/>
      <c r="AH213" s="253"/>
      <c r="AI213" s="253"/>
      <c r="AJ213" s="253"/>
      <c r="AK213" s="253"/>
      <c r="AL213" s="253"/>
      <c r="AM213" s="253"/>
      <c r="AN213" s="253"/>
      <c r="AO213" s="253"/>
      <c r="AP213" s="256"/>
      <c r="AQ213" s="253"/>
      <c r="AR213" s="253"/>
      <c r="AS213" s="253"/>
      <c r="AT213" s="256"/>
      <c r="AU213" s="253"/>
      <c r="AV213" s="253"/>
      <c r="AW213" s="253"/>
    </row>
    <row r="214" spans="1:49" s="252" customFormat="1" ht="15" customHeight="1" x14ac:dyDescent="0.25">
      <c r="A214" s="253"/>
      <c r="B214" s="253"/>
      <c r="C214" s="253"/>
      <c r="D214" s="253"/>
      <c r="E214" s="253"/>
      <c r="F214" s="253"/>
      <c r="G214" s="253"/>
      <c r="H214" s="253"/>
      <c r="I214" s="253"/>
      <c r="J214" s="253"/>
      <c r="K214" s="253"/>
      <c r="L214" s="253"/>
      <c r="M214" s="253"/>
      <c r="N214" s="253"/>
      <c r="O214" s="253"/>
      <c r="P214" s="253"/>
      <c r="Q214" s="253"/>
      <c r="R214" s="253"/>
      <c r="S214" s="253"/>
      <c r="T214" s="253"/>
      <c r="U214" s="253" t="s">
        <v>278</v>
      </c>
      <c r="V214" s="253"/>
      <c r="W214" s="253"/>
      <c r="X214" s="253"/>
      <c r="Y214" s="253"/>
      <c r="Z214" s="253"/>
      <c r="AA214" s="253"/>
      <c r="AB214" s="253"/>
      <c r="AC214" s="253" t="s">
        <v>357</v>
      </c>
      <c r="AD214" s="253"/>
      <c r="AE214" s="253"/>
      <c r="AF214" s="253"/>
      <c r="AG214" s="253"/>
      <c r="AH214" s="253"/>
      <c r="AI214" s="253"/>
      <c r="AJ214" s="253"/>
      <c r="AK214" s="253"/>
      <c r="AL214" s="253"/>
      <c r="AM214" s="253"/>
      <c r="AN214" s="253"/>
      <c r="AO214" s="253"/>
      <c r="AP214" s="256"/>
      <c r="AQ214" s="253"/>
      <c r="AR214" s="253"/>
      <c r="AS214" s="253"/>
      <c r="AT214" s="256"/>
      <c r="AU214" s="253"/>
      <c r="AV214" s="253"/>
      <c r="AW214" s="253"/>
    </row>
    <row r="215" spans="1:49" s="252" customFormat="1" ht="15" customHeight="1" x14ac:dyDescent="0.25">
      <c r="A215" s="253"/>
      <c r="B215" s="253"/>
      <c r="C215" s="253"/>
      <c r="D215" s="253"/>
      <c r="E215" s="253"/>
      <c r="F215" s="253"/>
      <c r="G215" s="253"/>
      <c r="H215" s="253"/>
      <c r="I215" s="253"/>
      <c r="J215" s="253"/>
      <c r="K215" s="253"/>
      <c r="L215" s="253"/>
      <c r="M215" s="253"/>
      <c r="N215" s="253"/>
      <c r="O215" s="253"/>
      <c r="P215" s="253"/>
      <c r="Q215" s="253"/>
      <c r="R215" s="253"/>
      <c r="S215" s="253"/>
      <c r="T215" s="253"/>
      <c r="U215" s="253" t="s">
        <v>395</v>
      </c>
      <c r="V215" s="253"/>
      <c r="W215" s="253"/>
      <c r="X215" s="253"/>
      <c r="Y215" s="253"/>
      <c r="Z215" s="253"/>
      <c r="AA215" s="253"/>
      <c r="AB215" s="253"/>
      <c r="AC215" s="253" t="s">
        <v>320</v>
      </c>
      <c r="AD215" s="253"/>
      <c r="AE215" s="253"/>
      <c r="AF215" s="253"/>
      <c r="AG215" s="253"/>
      <c r="AH215" s="253"/>
      <c r="AI215" s="253"/>
      <c r="AJ215" s="253"/>
      <c r="AK215" s="253"/>
      <c r="AL215" s="253"/>
      <c r="AM215" s="253"/>
      <c r="AN215" s="253"/>
      <c r="AO215" s="253"/>
      <c r="AP215" s="256"/>
      <c r="AQ215" s="253"/>
      <c r="AR215" s="253"/>
      <c r="AS215" s="253"/>
      <c r="AT215" s="256"/>
      <c r="AU215" s="253"/>
      <c r="AV215" s="253"/>
      <c r="AW215" s="253"/>
    </row>
    <row r="216" spans="1:49" s="252" customFormat="1" ht="15" customHeight="1" x14ac:dyDescent="0.25">
      <c r="A216" s="253"/>
      <c r="B216" s="253"/>
      <c r="C216" s="253"/>
      <c r="D216" s="253"/>
      <c r="E216" s="253"/>
      <c r="F216" s="253"/>
      <c r="G216" s="253"/>
      <c r="H216" s="253"/>
      <c r="I216" s="253"/>
      <c r="J216" s="253"/>
      <c r="K216" s="253"/>
      <c r="L216" s="253"/>
      <c r="M216" s="253"/>
      <c r="N216" s="253"/>
      <c r="O216" s="253"/>
      <c r="P216" s="253"/>
      <c r="Q216" s="253"/>
      <c r="R216" s="253"/>
      <c r="S216" s="253"/>
      <c r="T216" s="253"/>
      <c r="U216" s="253" t="s">
        <v>396</v>
      </c>
      <c r="V216" s="253"/>
      <c r="W216" s="253"/>
      <c r="X216" s="253"/>
      <c r="Y216" s="253"/>
      <c r="Z216" s="253"/>
      <c r="AA216" s="253"/>
      <c r="AB216" s="253"/>
      <c r="AC216" s="253" t="s">
        <v>320</v>
      </c>
      <c r="AD216" s="253"/>
      <c r="AE216" s="253"/>
      <c r="AF216" s="253"/>
      <c r="AG216" s="253"/>
      <c r="AH216" s="253"/>
      <c r="AI216" s="253"/>
      <c r="AJ216" s="253"/>
      <c r="AK216" s="253"/>
      <c r="AL216" s="253"/>
      <c r="AM216" s="253"/>
      <c r="AN216" s="253"/>
      <c r="AO216" s="253"/>
      <c r="AP216" s="256"/>
      <c r="AQ216" s="253"/>
      <c r="AR216" s="253"/>
      <c r="AS216" s="253"/>
      <c r="AT216" s="256"/>
      <c r="AU216" s="253"/>
      <c r="AV216" s="253"/>
      <c r="AW216" s="253"/>
    </row>
    <row r="217" spans="1:49" s="252" customFormat="1" ht="15" customHeight="1" x14ac:dyDescent="0.25">
      <c r="A217" s="253"/>
      <c r="B217" s="253"/>
      <c r="C217" s="253"/>
      <c r="D217" s="253"/>
      <c r="E217" s="253"/>
      <c r="F217" s="253"/>
      <c r="G217" s="253"/>
      <c r="H217" s="253"/>
      <c r="I217" s="253"/>
      <c r="J217" s="253"/>
      <c r="K217" s="253"/>
      <c r="L217" s="253"/>
      <c r="M217" s="253"/>
      <c r="N217" s="253"/>
      <c r="O217" s="253"/>
      <c r="P217" s="253"/>
      <c r="Q217" s="253"/>
      <c r="R217" s="253"/>
      <c r="S217" s="253"/>
      <c r="T217" s="253"/>
      <c r="U217" s="253" t="s">
        <v>397</v>
      </c>
      <c r="V217" s="253"/>
      <c r="W217" s="253"/>
      <c r="X217" s="253"/>
      <c r="Y217" s="253"/>
      <c r="Z217" s="253"/>
      <c r="AA217" s="253"/>
      <c r="AB217" s="253"/>
      <c r="AC217" s="253" t="s">
        <v>318</v>
      </c>
      <c r="AD217" s="253"/>
      <c r="AE217" s="253"/>
      <c r="AF217" s="253"/>
      <c r="AG217" s="253"/>
      <c r="AH217" s="253"/>
      <c r="AI217" s="253"/>
      <c r="AJ217" s="253"/>
      <c r="AK217" s="253"/>
      <c r="AL217" s="253"/>
      <c r="AM217" s="253"/>
      <c r="AN217" s="253"/>
      <c r="AO217" s="253"/>
      <c r="AP217" s="256"/>
      <c r="AQ217" s="253"/>
      <c r="AR217" s="253"/>
      <c r="AS217" s="253"/>
      <c r="AT217" s="256"/>
      <c r="AU217" s="253"/>
      <c r="AV217" s="253"/>
      <c r="AW217" s="253"/>
    </row>
    <row r="218" spans="1:49" s="252" customFormat="1" ht="15" customHeight="1" x14ac:dyDescent="0.25">
      <c r="A218" s="253"/>
      <c r="B218" s="253"/>
      <c r="C218" s="253"/>
      <c r="D218" s="253"/>
      <c r="E218" s="253"/>
      <c r="F218" s="253"/>
      <c r="G218" s="253"/>
      <c r="H218" s="253"/>
      <c r="I218" s="253"/>
      <c r="J218" s="253"/>
      <c r="K218" s="253"/>
      <c r="L218" s="253"/>
      <c r="M218" s="253"/>
      <c r="N218" s="253"/>
      <c r="O218" s="253"/>
      <c r="P218" s="253"/>
      <c r="Q218" s="253"/>
      <c r="R218" s="253"/>
      <c r="S218" s="253"/>
      <c r="T218" s="253"/>
      <c r="U218" s="253" t="s">
        <v>398</v>
      </c>
      <c r="V218" s="253"/>
      <c r="W218" s="253"/>
      <c r="X218" s="253"/>
      <c r="Y218" s="253"/>
      <c r="Z218" s="253"/>
      <c r="AA218" s="253"/>
      <c r="AB218" s="253"/>
      <c r="AC218" s="253" t="s">
        <v>332</v>
      </c>
      <c r="AD218" s="253"/>
      <c r="AE218" s="253"/>
      <c r="AF218" s="253"/>
      <c r="AG218" s="253"/>
      <c r="AH218" s="253"/>
      <c r="AI218" s="253"/>
      <c r="AJ218" s="253"/>
      <c r="AK218" s="253"/>
      <c r="AL218" s="253"/>
      <c r="AM218" s="253"/>
      <c r="AN218" s="253"/>
      <c r="AO218" s="253"/>
      <c r="AP218" s="256"/>
      <c r="AQ218" s="253"/>
      <c r="AR218" s="253"/>
      <c r="AS218" s="253"/>
      <c r="AT218" s="256"/>
      <c r="AU218" s="253"/>
      <c r="AV218" s="253"/>
      <c r="AW218" s="253"/>
    </row>
    <row r="219" spans="1:49" s="252" customFormat="1" ht="15" customHeight="1" x14ac:dyDescent="0.25">
      <c r="A219" s="253"/>
      <c r="B219" s="253"/>
      <c r="C219" s="253"/>
      <c r="D219" s="253"/>
      <c r="E219" s="253"/>
      <c r="F219" s="253"/>
      <c r="G219" s="253"/>
      <c r="H219" s="253"/>
      <c r="I219" s="253"/>
      <c r="J219" s="253"/>
      <c r="K219" s="253"/>
      <c r="L219" s="253"/>
      <c r="M219" s="253"/>
      <c r="N219" s="253"/>
      <c r="O219" s="253"/>
      <c r="P219" s="253"/>
      <c r="Q219" s="253"/>
      <c r="R219" s="253"/>
      <c r="S219" s="253"/>
      <c r="T219" s="253"/>
      <c r="U219" s="253" t="s">
        <v>399</v>
      </c>
      <c r="V219" s="253"/>
      <c r="W219" s="253"/>
      <c r="X219" s="253"/>
      <c r="Y219" s="253"/>
      <c r="Z219" s="253"/>
      <c r="AA219" s="253"/>
      <c r="AB219" s="253"/>
      <c r="AC219" s="253" t="s">
        <v>332</v>
      </c>
      <c r="AD219" s="253"/>
      <c r="AE219" s="253"/>
      <c r="AF219" s="253"/>
      <c r="AG219" s="253"/>
      <c r="AH219" s="253"/>
      <c r="AI219" s="253"/>
      <c r="AJ219" s="253"/>
      <c r="AK219" s="253"/>
      <c r="AL219" s="253"/>
      <c r="AM219" s="253"/>
      <c r="AN219" s="253"/>
      <c r="AO219" s="253"/>
      <c r="AP219" s="256"/>
      <c r="AQ219" s="253"/>
      <c r="AR219" s="253"/>
      <c r="AS219" s="253"/>
      <c r="AT219" s="256"/>
      <c r="AU219" s="253"/>
      <c r="AV219" s="253"/>
      <c r="AW219" s="253"/>
    </row>
    <row r="220" spans="1:49" s="252" customFormat="1" ht="15" customHeight="1" x14ac:dyDescent="0.25">
      <c r="A220" s="253"/>
      <c r="B220" s="253"/>
      <c r="C220" s="253"/>
      <c r="D220" s="253"/>
      <c r="E220" s="253"/>
      <c r="F220" s="253"/>
      <c r="G220" s="253"/>
      <c r="H220" s="253"/>
      <c r="I220" s="253"/>
      <c r="J220" s="253"/>
      <c r="K220" s="253"/>
      <c r="L220" s="253"/>
      <c r="M220" s="253"/>
      <c r="N220" s="253"/>
      <c r="O220" s="253"/>
      <c r="P220" s="253"/>
      <c r="Q220" s="253"/>
      <c r="R220" s="253"/>
      <c r="S220" s="253"/>
      <c r="T220" s="253"/>
      <c r="U220" s="253" t="s">
        <v>400</v>
      </c>
      <c r="V220" s="253"/>
      <c r="W220" s="253"/>
      <c r="X220" s="253"/>
      <c r="Y220" s="253"/>
      <c r="Z220" s="253"/>
      <c r="AA220" s="253"/>
      <c r="AB220" s="253"/>
      <c r="AC220" s="253" t="s">
        <v>393</v>
      </c>
      <c r="AD220" s="253"/>
      <c r="AE220" s="253"/>
      <c r="AF220" s="253"/>
      <c r="AG220" s="253"/>
      <c r="AH220" s="253"/>
      <c r="AI220" s="253"/>
      <c r="AJ220" s="253"/>
      <c r="AK220" s="253"/>
      <c r="AL220" s="253"/>
      <c r="AM220" s="253"/>
      <c r="AN220" s="253"/>
      <c r="AO220" s="253"/>
      <c r="AP220" s="256"/>
      <c r="AQ220" s="253"/>
      <c r="AR220" s="253"/>
      <c r="AS220" s="253"/>
      <c r="AT220" s="256"/>
      <c r="AU220" s="253"/>
      <c r="AV220" s="253"/>
      <c r="AW220" s="253"/>
    </row>
    <row r="221" spans="1:49" s="252" customFormat="1" ht="15" customHeight="1" x14ac:dyDescent="0.25">
      <c r="A221" s="253"/>
      <c r="B221" s="253"/>
      <c r="C221" s="253"/>
      <c r="D221" s="253"/>
      <c r="E221" s="253"/>
      <c r="F221" s="253"/>
      <c r="G221" s="253"/>
      <c r="H221" s="253"/>
      <c r="I221" s="253"/>
      <c r="J221" s="253"/>
      <c r="K221" s="253"/>
      <c r="L221" s="253"/>
      <c r="M221" s="253"/>
      <c r="N221" s="253"/>
      <c r="O221" s="253"/>
      <c r="P221" s="253"/>
      <c r="Q221" s="253"/>
      <c r="R221" s="253"/>
      <c r="S221" s="253"/>
      <c r="T221" s="253"/>
      <c r="U221" s="253" t="s">
        <v>401</v>
      </c>
      <c r="V221" s="253"/>
      <c r="W221" s="253"/>
      <c r="X221" s="253"/>
      <c r="Y221" s="253"/>
      <c r="Z221" s="253"/>
      <c r="AA221" s="253"/>
      <c r="AB221" s="253"/>
      <c r="AC221" s="253" t="s">
        <v>318</v>
      </c>
      <c r="AD221" s="253"/>
      <c r="AE221" s="253"/>
      <c r="AF221" s="253"/>
      <c r="AG221" s="253"/>
      <c r="AH221" s="253"/>
      <c r="AI221" s="253"/>
      <c r="AJ221" s="253"/>
      <c r="AK221" s="253"/>
      <c r="AL221" s="253"/>
      <c r="AM221" s="253"/>
      <c r="AN221" s="253"/>
      <c r="AO221" s="253"/>
      <c r="AP221" s="256"/>
      <c r="AQ221" s="253"/>
      <c r="AR221" s="253"/>
      <c r="AS221" s="253"/>
      <c r="AT221" s="256"/>
      <c r="AU221" s="253"/>
      <c r="AV221" s="253"/>
      <c r="AW221" s="253"/>
    </row>
    <row r="222" spans="1:49" s="252" customFormat="1" ht="15" customHeight="1" x14ac:dyDescent="0.25">
      <c r="A222" s="253"/>
      <c r="B222" s="253"/>
      <c r="C222" s="253"/>
      <c r="D222" s="253"/>
      <c r="E222" s="253"/>
      <c r="F222" s="253"/>
      <c r="G222" s="253"/>
      <c r="H222" s="253"/>
      <c r="I222" s="253"/>
      <c r="J222" s="253"/>
      <c r="K222" s="253"/>
      <c r="L222" s="253"/>
      <c r="M222" s="253"/>
      <c r="N222" s="253"/>
      <c r="O222" s="253"/>
      <c r="P222" s="253"/>
      <c r="Q222" s="253"/>
      <c r="R222" s="253"/>
      <c r="S222" s="253"/>
      <c r="T222" s="253"/>
      <c r="U222" s="253" t="s">
        <v>402</v>
      </c>
      <c r="V222" s="253"/>
      <c r="W222" s="253"/>
      <c r="X222" s="253"/>
      <c r="Y222" s="253"/>
      <c r="Z222" s="253"/>
      <c r="AA222" s="253"/>
      <c r="AB222" s="253"/>
      <c r="AC222" s="253" t="s">
        <v>332</v>
      </c>
      <c r="AD222" s="253"/>
      <c r="AE222" s="253"/>
      <c r="AF222" s="253"/>
      <c r="AG222" s="253"/>
      <c r="AH222" s="253"/>
      <c r="AI222" s="253"/>
      <c r="AJ222" s="253"/>
      <c r="AK222" s="253"/>
      <c r="AL222" s="253"/>
      <c r="AM222" s="253"/>
      <c r="AN222" s="253"/>
      <c r="AO222" s="253"/>
      <c r="AP222" s="256"/>
      <c r="AQ222" s="253"/>
      <c r="AR222" s="253"/>
      <c r="AS222" s="253"/>
      <c r="AT222" s="256"/>
      <c r="AU222" s="253"/>
      <c r="AV222" s="253"/>
      <c r="AW222" s="253"/>
    </row>
    <row r="223" spans="1:49" s="252" customFormat="1" ht="15" customHeight="1" x14ac:dyDescent="0.25">
      <c r="A223" s="253"/>
      <c r="B223" s="253"/>
      <c r="C223" s="253"/>
      <c r="D223" s="253"/>
      <c r="E223" s="253"/>
      <c r="F223" s="253"/>
      <c r="G223" s="253"/>
      <c r="H223" s="253"/>
      <c r="I223" s="253"/>
      <c r="J223" s="253"/>
      <c r="K223" s="253"/>
      <c r="L223" s="253"/>
      <c r="M223" s="253"/>
      <c r="N223" s="253"/>
      <c r="O223" s="253"/>
      <c r="P223" s="253"/>
      <c r="Q223" s="253"/>
      <c r="R223" s="253"/>
      <c r="S223" s="253"/>
      <c r="T223" s="253"/>
      <c r="U223" s="253" t="s">
        <v>403</v>
      </c>
      <c r="V223" s="253"/>
      <c r="W223" s="253"/>
      <c r="X223" s="253"/>
      <c r="Y223" s="253"/>
      <c r="Z223" s="253"/>
      <c r="AA223" s="253"/>
      <c r="AB223" s="253"/>
      <c r="AC223" s="253" t="s">
        <v>332</v>
      </c>
      <c r="AD223" s="253"/>
      <c r="AE223" s="253"/>
      <c r="AF223" s="253"/>
      <c r="AG223" s="253"/>
      <c r="AH223" s="253"/>
      <c r="AI223" s="253"/>
      <c r="AJ223" s="253"/>
      <c r="AK223" s="253"/>
      <c r="AL223" s="253"/>
      <c r="AM223" s="253"/>
      <c r="AN223" s="253"/>
      <c r="AO223" s="253"/>
      <c r="AP223" s="256"/>
      <c r="AQ223" s="253"/>
      <c r="AR223" s="253"/>
      <c r="AS223" s="253"/>
      <c r="AT223" s="256"/>
      <c r="AU223" s="253"/>
      <c r="AV223" s="253"/>
      <c r="AW223" s="253"/>
    </row>
    <row r="224" spans="1:49" s="252" customFormat="1" ht="15" customHeight="1" x14ac:dyDescent="0.25">
      <c r="A224" s="253"/>
      <c r="B224" s="253"/>
      <c r="C224" s="253"/>
      <c r="D224" s="253"/>
      <c r="E224" s="253"/>
      <c r="F224" s="253"/>
      <c r="G224" s="253"/>
      <c r="H224" s="253"/>
      <c r="I224" s="253"/>
      <c r="J224" s="253"/>
      <c r="K224" s="253"/>
      <c r="L224" s="253"/>
      <c r="M224" s="253"/>
      <c r="N224" s="253"/>
      <c r="O224" s="253"/>
      <c r="P224" s="253"/>
      <c r="Q224" s="253"/>
      <c r="R224" s="253"/>
      <c r="S224" s="253"/>
      <c r="T224" s="253"/>
      <c r="U224" s="253" t="s">
        <v>404</v>
      </c>
      <c r="V224" s="253"/>
      <c r="W224" s="253"/>
      <c r="X224" s="253"/>
      <c r="Y224" s="253"/>
      <c r="Z224" s="253"/>
      <c r="AA224" s="253"/>
      <c r="AB224" s="253"/>
      <c r="AC224" s="253" t="s">
        <v>323</v>
      </c>
      <c r="AD224" s="253"/>
      <c r="AE224" s="253"/>
      <c r="AF224" s="253"/>
      <c r="AG224" s="253"/>
      <c r="AH224" s="253"/>
      <c r="AI224" s="253"/>
      <c r="AJ224" s="253"/>
      <c r="AK224" s="253"/>
      <c r="AL224" s="253"/>
      <c r="AM224" s="253"/>
      <c r="AN224" s="253"/>
      <c r="AO224" s="253"/>
      <c r="AP224" s="256"/>
      <c r="AQ224" s="253"/>
      <c r="AR224" s="253"/>
      <c r="AS224" s="253"/>
      <c r="AT224" s="256"/>
      <c r="AU224" s="253"/>
      <c r="AV224" s="253"/>
      <c r="AW224" s="253"/>
    </row>
    <row r="225" spans="1:49" s="252" customFormat="1" ht="15" customHeight="1" x14ac:dyDescent="0.25">
      <c r="A225" s="253"/>
      <c r="B225" s="253"/>
      <c r="C225" s="253"/>
      <c r="D225" s="253"/>
      <c r="E225" s="253"/>
      <c r="F225" s="253"/>
      <c r="G225" s="253"/>
      <c r="H225" s="253"/>
      <c r="I225" s="253"/>
      <c r="J225" s="253"/>
      <c r="K225" s="253"/>
      <c r="L225" s="253"/>
      <c r="M225" s="253"/>
      <c r="N225" s="253"/>
      <c r="O225" s="253"/>
      <c r="P225" s="253"/>
      <c r="Q225" s="253"/>
      <c r="R225" s="253"/>
      <c r="S225" s="253"/>
      <c r="T225" s="253"/>
      <c r="U225" s="253" t="s">
        <v>405</v>
      </c>
      <c r="V225" s="253"/>
      <c r="W225" s="253"/>
      <c r="X225" s="253"/>
      <c r="Y225" s="253"/>
      <c r="Z225" s="253"/>
      <c r="AA225" s="253"/>
      <c r="AB225" s="253"/>
      <c r="AC225" s="253" t="s">
        <v>323</v>
      </c>
      <c r="AD225" s="253"/>
      <c r="AE225" s="253"/>
      <c r="AF225" s="253"/>
      <c r="AG225" s="253"/>
      <c r="AH225" s="253"/>
      <c r="AI225" s="253"/>
      <c r="AJ225" s="253"/>
      <c r="AK225" s="253"/>
      <c r="AL225" s="253"/>
      <c r="AM225" s="253"/>
      <c r="AN225" s="253"/>
      <c r="AO225" s="253"/>
      <c r="AP225" s="256"/>
      <c r="AQ225" s="253"/>
      <c r="AR225" s="253"/>
      <c r="AS225" s="253"/>
      <c r="AT225" s="256"/>
      <c r="AU225" s="253"/>
      <c r="AV225" s="253"/>
      <c r="AW225" s="253"/>
    </row>
    <row r="226" spans="1:49" s="252" customFormat="1" ht="15" customHeight="1" x14ac:dyDescent="0.25">
      <c r="A226" s="253"/>
      <c r="B226" s="253"/>
      <c r="C226" s="253"/>
      <c r="D226" s="253"/>
      <c r="E226" s="253"/>
      <c r="F226" s="253"/>
      <c r="G226" s="253"/>
      <c r="H226" s="253"/>
      <c r="I226" s="253"/>
      <c r="J226" s="253"/>
      <c r="K226" s="253"/>
      <c r="L226" s="253"/>
      <c r="M226" s="253"/>
      <c r="N226" s="253"/>
      <c r="O226" s="253"/>
      <c r="P226" s="253"/>
      <c r="Q226" s="253"/>
      <c r="R226" s="253"/>
      <c r="S226" s="253"/>
      <c r="T226" s="253"/>
      <c r="U226" s="253" t="s">
        <v>406</v>
      </c>
      <c r="V226" s="253"/>
      <c r="W226" s="253"/>
      <c r="X226" s="253"/>
      <c r="Y226" s="253"/>
      <c r="Z226" s="253"/>
      <c r="AA226" s="253"/>
      <c r="AB226" s="253"/>
      <c r="AC226" s="253" t="s">
        <v>332</v>
      </c>
      <c r="AD226" s="253"/>
      <c r="AE226" s="253"/>
      <c r="AF226" s="253"/>
      <c r="AG226" s="253"/>
      <c r="AH226" s="253"/>
      <c r="AI226" s="253"/>
      <c r="AJ226" s="253"/>
      <c r="AK226" s="253"/>
      <c r="AL226" s="253"/>
      <c r="AM226" s="253"/>
      <c r="AN226" s="253"/>
      <c r="AO226" s="253"/>
      <c r="AP226" s="256"/>
      <c r="AQ226" s="253"/>
      <c r="AR226" s="253"/>
      <c r="AS226" s="253"/>
      <c r="AT226" s="256"/>
      <c r="AU226" s="253"/>
      <c r="AV226" s="253"/>
      <c r="AW226" s="253"/>
    </row>
    <row r="227" spans="1:49" s="252" customFormat="1" ht="15" customHeight="1" x14ac:dyDescent="0.25">
      <c r="A227" s="253"/>
      <c r="B227" s="253"/>
      <c r="C227" s="253"/>
      <c r="D227" s="253"/>
      <c r="E227" s="253"/>
      <c r="F227" s="253"/>
      <c r="G227" s="253"/>
      <c r="H227" s="253"/>
      <c r="I227" s="253"/>
      <c r="J227" s="253"/>
      <c r="K227" s="253"/>
      <c r="L227" s="253"/>
      <c r="M227" s="253"/>
      <c r="N227" s="253"/>
      <c r="O227" s="253"/>
      <c r="P227" s="253"/>
      <c r="Q227" s="253"/>
      <c r="R227" s="253"/>
      <c r="S227" s="253"/>
      <c r="T227" s="253"/>
      <c r="U227" s="253" t="s">
        <v>407</v>
      </c>
      <c r="V227" s="253"/>
      <c r="W227" s="253"/>
      <c r="X227" s="253"/>
      <c r="Y227" s="253"/>
      <c r="Z227" s="253"/>
      <c r="AA227" s="253"/>
      <c r="AB227" s="253"/>
      <c r="AC227" s="253" t="s">
        <v>332</v>
      </c>
      <c r="AD227" s="253"/>
      <c r="AE227" s="253"/>
      <c r="AF227" s="253"/>
      <c r="AG227" s="253"/>
      <c r="AH227" s="253"/>
      <c r="AI227" s="253"/>
      <c r="AJ227" s="253"/>
      <c r="AK227" s="253"/>
      <c r="AL227" s="253"/>
      <c r="AM227" s="253"/>
      <c r="AN227" s="253"/>
      <c r="AO227" s="253"/>
      <c r="AP227" s="256"/>
      <c r="AQ227" s="253"/>
      <c r="AR227" s="253"/>
      <c r="AS227" s="253"/>
      <c r="AT227" s="256"/>
      <c r="AU227" s="253"/>
      <c r="AV227" s="253"/>
      <c r="AW227" s="253"/>
    </row>
    <row r="228" spans="1:49" s="252" customFormat="1" ht="15" customHeight="1" x14ac:dyDescent="0.25">
      <c r="A228" s="253"/>
      <c r="B228" s="253"/>
      <c r="C228" s="253"/>
      <c r="D228" s="253"/>
      <c r="E228" s="253"/>
      <c r="F228" s="253"/>
      <c r="G228" s="253"/>
      <c r="H228" s="253"/>
      <c r="I228" s="253"/>
      <c r="J228" s="253"/>
      <c r="K228" s="253"/>
      <c r="L228" s="253"/>
      <c r="M228" s="253"/>
      <c r="N228" s="253"/>
      <c r="O228" s="253"/>
      <c r="P228" s="253"/>
      <c r="Q228" s="253"/>
      <c r="R228" s="253"/>
      <c r="S228" s="253"/>
      <c r="T228" s="253"/>
      <c r="U228" s="253" t="s">
        <v>408</v>
      </c>
      <c r="V228" s="253"/>
      <c r="W228" s="253"/>
      <c r="X228" s="253"/>
      <c r="Y228" s="253"/>
      <c r="Z228" s="253"/>
      <c r="AA228" s="253"/>
      <c r="AB228" s="253"/>
      <c r="AC228" s="253" t="s">
        <v>357</v>
      </c>
      <c r="AD228" s="253"/>
      <c r="AE228" s="253"/>
      <c r="AF228" s="253"/>
      <c r="AG228" s="253"/>
      <c r="AH228" s="253"/>
      <c r="AI228" s="253"/>
      <c r="AJ228" s="253"/>
      <c r="AK228" s="253"/>
      <c r="AL228" s="253"/>
      <c r="AM228" s="253"/>
      <c r="AN228" s="253"/>
      <c r="AO228" s="253"/>
      <c r="AP228" s="256"/>
      <c r="AQ228" s="253"/>
      <c r="AR228" s="253"/>
      <c r="AS228" s="253"/>
      <c r="AT228" s="256"/>
      <c r="AU228" s="253"/>
      <c r="AV228" s="253"/>
      <c r="AW228" s="253"/>
    </row>
    <row r="229" spans="1:49" s="252" customFormat="1" ht="15" customHeight="1" x14ac:dyDescent="0.25">
      <c r="A229" s="253"/>
      <c r="B229" s="253"/>
      <c r="C229" s="253"/>
      <c r="D229" s="253"/>
      <c r="E229" s="253"/>
      <c r="F229" s="253"/>
      <c r="G229" s="253"/>
      <c r="H229" s="253"/>
      <c r="I229" s="253"/>
      <c r="J229" s="253"/>
      <c r="K229" s="253"/>
      <c r="L229" s="253"/>
      <c r="M229" s="253"/>
      <c r="N229" s="253"/>
      <c r="O229" s="253"/>
      <c r="P229" s="253"/>
      <c r="Q229" s="253"/>
      <c r="R229" s="253"/>
      <c r="S229" s="253"/>
      <c r="T229" s="253"/>
      <c r="U229" s="253" t="s">
        <v>409</v>
      </c>
      <c r="V229" s="253"/>
      <c r="W229" s="253"/>
      <c r="X229" s="253"/>
      <c r="Y229" s="253"/>
      <c r="Z229" s="253"/>
      <c r="AA229" s="253"/>
      <c r="AB229" s="253"/>
      <c r="AC229" s="253" t="s">
        <v>373</v>
      </c>
      <c r="AD229" s="253"/>
      <c r="AE229" s="253"/>
      <c r="AF229" s="253"/>
      <c r="AG229" s="253"/>
      <c r="AH229" s="253"/>
      <c r="AI229" s="253"/>
      <c r="AJ229" s="253"/>
      <c r="AK229" s="253"/>
      <c r="AL229" s="253"/>
      <c r="AM229" s="253"/>
      <c r="AN229" s="253"/>
      <c r="AO229" s="253"/>
      <c r="AP229" s="256"/>
      <c r="AQ229" s="253"/>
      <c r="AR229" s="253"/>
      <c r="AS229" s="253"/>
      <c r="AT229" s="256"/>
      <c r="AU229" s="253"/>
      <c r="AV229" s="253"/>
      <c r="AW229" s="253"/>
    </row>
    <row r="230" spans="1:49" s="252" customFormat="1" ht="15" customHeight="1" x14ac:dyDescent="0.25">
      <c r="A230" s="253"/>
      <c r="B230" s="253"/>
      <c r="C230" s="253"/>
      <c r="D230" s="253"/>
      <c r="E230" s="253"/>
      <c r="F230" s="253"/>
      <c r="G230" s="253"/>
      <c r="H230" s="253"/>
      <c r="I230" s="253"/>
      <c r="J230" s="253"/>
      <c r="K230" s="253"/>
      <c r="L230" s="253"/>
      <c r="M230" s="253"/>
      <c r="N230" s="253"/>
      <c r="O230" s="253"/>
      <c r="P230" s="253"/>
      <c r="Q230" s="253"/>
      <c r="R230" s="253"/>
      <c r="S230" s="253"/>
      <c r="T230" s="253"/>
      <c r="U230" s="253" t="s">
        <v>410</v>
      </c>
      <c r="V230" s="253"/>
      <c r="W230" s="253"/>
      <c r="X230" s="253"/>
      <c r="Y230" s="253"/>
      <c r="Z230" s="253"/>
      <c r="AA230" s="253"/>
      <c r="AB230" s="253"/>
      <c r="AC230" s="253" t="s">
        <v>393</v>
      </c>
      <c r="AD230" s="253"/>
      <c r="AE230" s="253"/>
      <c r="AF230" s="253"/>
      <c r="AG230" s="253"/>
      <c r="AH230" s="253"/>
      <c r="AI230" s="253"/>
      <c r="AJ230" s="253"/>
      <c r="AK230" s="253"/>
      <c r="AL230" s="253"/>
      <c r="AM230" s="253"/>
      <c r="AN230" s="253"/>
      <c r="AO230" s="253"/>
      <c r="AP230" s="256"/>
      <c r="AQ230" s="253"/>
      <c r="AR230" s="253"/>
      <c r="AS230" s="253"/>
      <c r="AT230" s="256"/>
      <c r="AU230" s="253"/>
      <c r="AV230" s="253"/>
      <c r="AW230" s="253"/>
    </row>
    <row r="231" spans="1:49" s="252" customFormat="1" ht="15" customHeight="1" x14ac:dyDescent="0.25">
      <c r="A231" s="253"/>
      <c r="B231" s="253"/>
      <c r="C231" s="253"/>
      <c r="D231" s="253"/>
      <c r="E231" s="253"/>
      <c r="F231" s="253"/>
      <c r="G231" s="253"/>
      <c r="H231" s="253"/>
      <c r="I231" s="253"/>
      <c r="J231" s="253"/>
      <c r="K231" s="253"/>
      <c r="L231" s="253"/>
      <c r="M231" s="253"/>
      <c r="N231" s="253"/>
      <c r="O231" s="253"/>
      <c r="P231" s="253"/>
      <c r="Q231" s="253"/>
      <c r="R231" s="253"/>
      <c r="S231" s="253"/>
      <c r="T231" s="253"/>
      <c r="U231" s="253" t="s">
        <v>411</v>
      </c>
      <c r="V231" s="253"/>
      <c r="W231" s="253"/>
      <c r="X231" s="253"/>
      <c r="Y231" s="253"/>
      <c r="Z231" s="253"/>
      <c r="AA231" s="253"/>
      <c r="AB231" s="253"/>
      <c r="AC231" s="253" t="s">
        <v>332</v>
      </c>
      <c r="AD231" s="253"/>
      <c r="AE231" s="253"/>
      <c r="AF231" s="253"/>
      <c r="AG231" s="253"/>
      <c r="AH231" s="253"/>
      <c r="AI231" s="253"/>
      <c r="AJ231" s="253"/>
      <c r="AK231" s="253"/>
      <c r="AL231" s="253"/>
      <c r="AM231" s="253"/>
      <c r="AN231" s="253"/>
      <c r="AO231" s="253"/>
      <c r="AP231" s="256"/>
      <c r="AQ231" s="253"/>
      <c r="AR231" s="253"/>
      <c r="AS231" s="253"/>
      <c r="AT231" s="256"/>
      <c r="AU231" s="253"/>
      <c r="AV231" s="253"/>
      <c r="AW231" s="253"/>
    </row>
    <row r="232" spans="1:49" s="252" customFormat="1" ht="15" customHeight="1" x14ac:dyDescent="0.25">
      <c r="A232" s="253"/>
      <c r="B232" s="253"/>
      <c r="C232" s="253"/>
      <c r="D232" s="253"/>
      <c r="E232" s="253"/>
      <c r="F232" s="253"/>
      <c r="G232" s="253"/>
      <c r="H232" s="253"/>
      <c r="I232" s="253"/>
      <c r="J232" s="253"/>
      <c r="K232" s="253"/>
      <c r="L232" s="253"/>
      <c r="M232" s="253"/>
      <c r="N232" s="253"/>
      <c r="O232" s="253"/>
      <c r="P232" s="253"/>
      <c r="Q232" s="253"/>
      <c r="R232" s="253"/>
      <c r="S232" s="253"/>
      <c r="T232" s="253"/>
      <c r="U232" s="253" t="s">
        <v>412</v>
      </c>
      <c r="V232" s="253"/>
      <c r="W232" s="253"/>
      <c r="X232" s="253"/>
      <c r="Y232" s="253"/>
      <c r="Z232" s="253"/>
      <c r="AA232" s="253"/>
      <c r="AB232" s="253"/>
      <c r="AC232" s="253" t="s">
        <v>332</v>
      </c>
      <c r="AD232" s="253"/>
      <c r="AE232" s="253"/>
      <c r="AF232" s="253"/>
      <c r="AG232" s="253"/>
      <c r="AH232" s="253"/>
      <c r="AI232" s="253"/>
      <c r="AJ232" s="253"/>
      <c r="AK232" s="253"/>
      <c r="AL232" s="253"/>
      <c r="AM232" s="253"/>
      <c r="AN232" s="253"/>
      <c r="AO232" s="253"/>
      <c r="AP232" s="256"/>
      <c r="AQ232" s="253"/>
      <c r="AR232" s="253"/>
      <c r="AS232" s="253"/>
      <c r="AT232" s="256"/>
      <c r="AU232" s="253"/>
      <c r="AV232" s="253"/>
      <c r="AW232" s="253"/>
    </row>
    <row r="233" spans="1:49" s="252" customFormat="1" ht="15" customHeight="1" x14ac:dyDescent="0.25">
      <c r="A233" s="253"/>
      <c r="B233" s="253"/>
      <c r="C233" s="253"/>
      <c r="D233" s="253"/>
      <c r="E233" s="253"/>
      <c r="F233" s="253"/>
      <c r="G233" s="253"/>
      <c r="H233" s="253"/>
      <c r="I233" s="253"/>
      <c r="J233" s="253"/>
      <c r="K233" s="253"/>
      <c r="L233" s="253"/>
      <c r="M233" s="253"/>
      <c r="N233" s="253"/>
      <c r="O233" s="253"/>
      <c r="P233" s="253"/>
      <c r="Q233" s="253"/>
      <c r="R233" s="253"/>
      <c r="S233" s="253"/>
      <c r="T233" s="253"/>
      <c r="U233" s="253" t="s">
        <v>413</v>
      </c>
      <c r="V233" s="253"/>
      <c r="W233" s="253"/>
      <c r="X233" s="253"/>
      <c r="Y233" s="253"/>
      <c r="Z233" s="253"/>
      <c r="AA233" s="253"/>
      <c r="AB233" s="253"/>
      <c r="AC233" s="253" t="s">
        <v>393</v>
      </c>
      <c r="AD233" s="253"/>
      <c r="AE233" s="253"/>
      <c r="AF233" s="253"/>
      <c r="AG233" s="253"/>
      <c r="AH233" s="253"/>
      <c r="AI233" s="253"/>
      <c r="AJ233" s="253"/>
      <c r="AK233" s="253"/>
      <c r="AL233" s="253"/>
      <c r="AM233" s="253"/>
      <c r="AN233" s="253"/>
      <c r="AO233" s="253"/>
      <c r="AP233" s="256"/>
      <c r="AQ233" s="253"/>
      <c r="AR233" s="253"/>
      <c r="AS233" s="253"/>
      <c r="AT233" s="256"/>
      <c r="AU233" s="253"/>
      <c r="AV233" s="253"/>
      <c r="AW233" s="253"/>
    </row>
    <row r="234" spans="1:49" s="252" customFormat="1" ht="15" customHeight="1" x14ac:dyDescent="0.25">
      <c r="A234" s="253"/>
      <c r="B234" s="253"/>
      <c r="C234" s="253"/>
      <c r="D234" s="253"/>
      <c r="E234" s="253"/>
      <c r="F234" s="253"/>
      <c r="G234" s="253"/>
      <c r="H234" s="253"/>
      <c r="I234" s="253"/>
      <c r="J234" s="253"/>
      <c r="K234" s="253"/>
      <c r="L234" s="253"/>
      <c r="M234" s="253"/>
      <c r="N234" s="253"/>
      <c r="O234" s="253"/>
      <c r="P234" s="253"/>
      <c r="Q234" s="253"/>
      <c r="R234" s="253"/>
      <c r="S234" s="253"/>
      <c r="T234" s="253"/>
      <c r="U234" s="253" t="s">
        <v>414</v>
      </c>
      <c r="V234" s="253"/>
      <c r="W234" s="253"/>
      <c r="X234" s="253"/>
      <c r="Y234" s="253"/>
      <c r="Z234" s="253"/>
      <c r="AA234" s="253"/>
      <c r="AB234" s="253"/>
      <c r="AC234" s="253" t="s">
        <v>320</v>
      </c>
      <c r="AD234" s="253"/>
      <c r="AE234" s="253"/>
      <c r="AF234" s="253"/>
      <c r="AG234" s="253"/>
      <c r="AH234" s="253"/>
      <c r="AI234" s="253"/>
      <c r="AJ234" s="253"/>
      <c r="AK234" s="253"/>
      <c r="AL234" s="253"/>
      <c r="AM234" s="253"/>
      <c r="AN234" s="253"/>
      <c r="AO234" s="253"/>
      <c r="AP234" s="256"/>
      <c r="AQ234" s="253"/>
      <c r="AR234" s="253"/>
      <c r="AS234" s="253"/>
      <c r="AT234" s="256"/>
      <c r="AU234" s="253"/>
      <c r="AV234" s="253"/>
      <c r="AW234" s="253"/>
    </row>
    <row r="235" spans="1:49" s="252" customFormat="1" ht="15" customHeight="1" x14ac:dyDescent="0.25">
      <c r="A235" s="253"/>
      <c r="B235" s="253"/>
      <c r="C235" s="253"/>
      <c r="D235" s="253"/>
      <c r="E235" s="253"/>
      <c r="F235" s="253"/>
      <c r="G235" s="253"/>
      <c r="H235" s="253"/>
      <c r="I235" s="253"/>
      <c r="J235" s="253"/>
      <c r="K235" s="253"/>
      <c r="L235" s="253"/>
      <c r="M235" s="253"/>
      <c r="N235" s="253"/>
      <c r="O235" s="253"/>
      <c r="P235" s="253"/>
      <c r="Q235" s="253"/>
      <c r="R235" s="253"/>
      <c r="S235" s="253"/>
      <c r="T235" s="253"/>
      <c r="U235" s="253" t="s">
        <v>415</v>
      </c>
      <c r="V235" s="253"/>
      <c r="W235" s="253"/>
      <c r="X235" s="253"/>
      <c r="Y235" s="253"/>
      <c r="Z235" s="253"/>
      <c r="AA235" s="253"/>
      <c r="AB235" s="253"/>
      <c r="AC235" s="253" t="s">
        <v>373</v>
      </c>
      <c r="AD235" s="253"/>
      <c r="AE235" s="253"/>
      <c r="AF235" s="253"/>
      <c r="AG235" s="253"/>
      <c r="AH235" s="253"/>
      <c r="AI235" s="253"/>
      <c r="AJ235" s="253"/>
      <c r="AK235" s="253"/>
      <c r="AL235" s="253"/>
      <c r="AM235" s="253"/>
      <c r="AN235" s="253"/>
      <c r="AO235" s="253"/>
      <c r="AP235" s="256"/>
      <c r="AQ235" s="253"/>
      <c r="AR235" s="253"/>
      <c r="AS235" s="253"/>
      <c r="AT235" s="256"/>
      <c r="AU235" s="253"/>
      <c r="AV235" s="253"/>
      <c r="AW235" s="253"/>
    </row>
    <row r="236" spans="1:49" s="252" customFormat="1" ht="15" customHeight="1" x14ac:dyDescent="0.25">
      <c r="A236" s="253"/>
      <c r="B236" s="253"/>
      <c r="C236" s="253"/>
      <c r="D236" s="253"/>
      <c r="E236" s="253"/>
      <c r="F236" s="253"/>
      <c r="G236" s="253"/>
      <c r="H236" s="253"/>
      <c r="I236" s="253"/>
      <c r="J236" s="253"/>
      <c r="K236" s="253"/>
      <c r="L236" s="253"/>
      <c r="M236" s="253"/>
      <c r="N236" s="253"/>
      <c r="O236" s="253"/>
      <c r="P236" s="253"/>
      <c r="Q236" s="253"/>
      <c r="R236" s="253"/>
      <c r="S236" s="253"/>
      <c r="T236" s="253"/>
      <c r="U236" s="253" t="s">
        <v>416</v>
      </c>
      <c r="V236" s="253"/>
      <c r="W236" s="253"/>
      <c r="X236" s="253"/>
      <c r="Y236" s="253"/>
      <c r="Z236" s="253"/>
      <c r="AA236" s="253"/>
      <c r="AB236" s="253"/>
      <c r="AC236" s="253" t="s">
        <v>393</v>
      </c>
      <c r="AD236" s="253"/>
      <c r="AE236" s="253"/>
      <c r="AF236" s="253"/>
      <c r="AG236" s="253"/>
      <c r="AH236" s="253"/>
      <c r="AI236" s="253"/>
      <c r="AJ236" s="253"/>
      <c r="AK236" s="253"/>
      <c r="AL236" s="253"/>
      <c r="AM236" s="253"/>
      <c r="AN236" s="253"/>
      <c r="AO236" s="253"/>
      <c r="AP236" s="256"/>
      <c r="AQ236" s="253"/>
      <c r="AR236" s="253"/>
      <c r="AS236" s="253"/>
      <c r="AT236" s="256"/>
      <c r="AU236" s="253"/>
      <c r="AV236" s="253"/>
      <c r="AW236" s="253"/>
    </row>
    <row r="237" spans="1:49" s="252" customFormat="1" ht="15" customHeight="1" x14ac:dyDescent="0.25">
      <c r="A237" s="253"/>
      <c r="B237" s="253"/>
      <c r="C237" s="253"/>
      <c r="D237" s="253"/>
      <c r="E237" s="253"/>
      <c r="F237" s="253"/>
      <c r="G237" s="253"/>
      <c r="H237" s="253"/>
      <c r="I237" s="253"/>
      <c r="J237" s="253"/>
      <c r="K237" s="253"/>
      <c r="L237" s="253"/>
      <c r="M237" s="253"/>
      <c r="N237" s="253"/>
      <c r="O237" s="253"/>
      <c r="P237" s="253"/>
      <c r="Q237" s="253"/>
      <c r="R237" s="253"/>
      <c r="S237" s="253"/>
      <c r="T237" s="253"/>
      <c r="U237" s="253" t="s">
        <v>417</v>
      </c>
      <c r="V237" s="253"/>
      <c r="W237" s="253"/>
      <c r="X237" s="253"/>
      <c r="Y237" s="253"/>
      <c r="Z237" s="253"/>
      <c r="AA237" s="253"/>
      <c r="AB237" s="253"/>
      <c r="AC237" s="253" t="s">
        <v>332</v>
      </c>
      <c r="AD237" s="253"/>
      <c r="AE237" s="253"/>
      <c r="AF237" s="253"/>
      <c r="AG237" s="253"/>
      <c r="AH237" s="253"/>
      <c r="AI237" s="253"/>
      <c r="AJ237" s="253"/>
      <c r="AK237" s="253"/>
      <c r="AL237" s="253"/>
      <c r="AM237" s="253"/>
      <c r="AN237" s="253"/>
      <c r="AO237" s="253"/>
      <c r="AP237" s="256"/>
      <c r="AQ237" s="253"/>
      <c r="AR237" s="253"/>
      <c r="AS237" s="253"/>
      <c r="AT237" s="256"/>
      <c r="AU237" s="253"/>
      <c r="AV237" s="253"/>
      <c r="AW237" s="253"/>
    </row>
    <row r="238" spans="1:49" s="252" customFormat="1" ht="15" customHeight="1" x14ac:dyDescent="0.25">
      <c r="A238" s="253"/>
      <c r="B238" s="253"/>
      <c r="C238" s="253"/>
      <c r="D238" s="253"/>
      <c r="E238" s="253"/>
      <c r="F238" s="253"/>
      <c r="G238" s="253"/>
      <c r="H238" s="253"/>
      <c r="I238" s="253"/>
      <c r="J238" s="253"/>
      <c r="K238" s="253"/>
      <c r="L238" s="253"/>
      <c r="M238" s="253"/>
      <c r="N238" s="253"/>
      <c r="O238" s="253"/>
      <c r="P238" s="253"/>
      <c r="Q238" s="253"/>
      <c r="R238" s="253"/>
      <c r="S238" s="253"/>
      <c r="T238" s="253"/>
      <c r="U238" s="253" t="s">
        <v>418</v>
      </c>
      <c r="V238" s="253"/>
      <c r="W238" s="253"/>
      <c r="X238" s="253"/>
      <c r="Y238" s="253"/>
      <c r="Z238" s="253"/>
      <c r="AA238" s="253"/>
      <c r="AB238" s="253"/>
      <c r="AC238" s="253" t="s">
        <v>323</v>
      </c>
      <c r="AD238" s="253"/>
      <c r="AE238" s="253"/>
      <c r="AF238" s="253"/>
      <c r="AG238" s="253"/>
      <c r="AH238" s="253"/>
      <c r="AI238" s="253"/>
      <c r="AJ238" s="253"/>
      <c r="AK238" s="253"/>
      <c r="AL238" s="253"/>
      <c r="AM238" s="253"/>
      <c r="AN238" s="253"/>
      <c r="AO238" s="253"/>
      <c r="AP238" s="256"/>
      <c r="AQ238" s="253"/>
      <c r="AR238" s="253"/>
      <c r="AS238" s="253"/>
      <c r="AT238" s="256"/>
      <c r="AU238" s="253"/>
      <c r="AV238" s="253"/>
      <c r="AW238" s="253"/>
    </row>
    <row r="239" spans="1:49" s="252" customFormat="1" ht="15" customHeight="1" x14ac:dyDescent="0.25">
      <c r="A239" s="253"/>
      <c r="B239" s="253"/>
      <c r="C239" s="253"/>
      <c r="D239" s="253"/>
      <c r="E239" s="253"/>
      <c r="F239" s="253"/>
      <c r="G239" s="253"/>
      <c r="H239" s="253"/>
      <c r="I239" s="253"/>
      <c r="J239" s="253"/>
      <c r="K239" s="253"/>
      <c r="L239" s="253"/>
      <c r="M239" s="253"/>
      <c r="N239" s="253"/>
      <c r="O239" s="253"/>
      <c r="P239" s="253"/>
      <c r="Q239" s="253"/>
      <c r="R239" s="253"/>
      <c r="S239" s="253"/>
      <c r="T239" s="253"/>
      <c r="U239" s="253" t="s">
        <v>419</v>
      </c>
      <c r="V239" s="253"/>
      <c r="W239" s="253"/>
      <c r="X239" s="253"/>
      <c r="Y239" s="253"/>
      <c r="Z239" s="253"/>
      <c r="AA239" s="253"/>
      <c r="AB239" s="253"/>
      <c r="AC239" s="253" t="s">
        <v>357</v>
      </c>
      <c r="AD239" s="253"/>
      <c r="AE239" s="253"/>
      <c r="AF239" s="253"/>
      <c r="AG239" s="253"/>
      <c r="AH239" s="253"/>
      <c r="AI239" s="253"/>
      <c r="AJ239" s="253"/>
      <c r="AK239" s="253"/>
      <c r="AL239" s="253"/>
      <c r="AM239" s="253"/>
      <c r="AN239" s="253"/>
      <c r="AO239" s="253"/>
      <c r="AP239" s="256"/>
      <c r="AQ239" s="253"/>
      <c r="AR239" s="253"/>
      <c r="AS239" s="253"/>
      <c r="AT239" s="256"/>
      <c r="AU239" s="253"/>
      <c r="AV239" s="253"/>
      <c r="AW239" s="253"/>
    </row>
    <row r="240" spans="1:49" s="252" customFormat="1" ht="15" customHeight="1" x14ac:dyDescent="0.25">
      <c r="A240" s="253"/>
      <c r="B240" s="253"/>
      <c r="C240" s="253"/>
      <c r="D240" s="253"/>
      <c r="E240" s="253"/>
      <c r="F240" s="253"/>
      <c r="G240" s="253"/>
      <c r="H240" s="253"/>
      <c r="I240" s="253"/>
      <c r="J240" s="253"/>
      <c r="K240" s="253"/>
      <c r="L240" s="253"/>
      <c r="M240" s="253"/>
      <c r="N240" s="253"/>
      <c r="O240" s="253"/>
      <c r="P240" s="253"/>
      <c r="Q240" s="253"/>
      <c r="R240" s="253"/>
      <c r="S240" s="253"/>
      <c r="T240" s="253"/>
      <c r="U240" s="253" t="s">
        <v>420</v>
      </c>
      <c r="V240" s="253"/>
      <c r="W240" s="253"/>
      <c r="X240" s="253"/>
      <c r="Y240" s="253"/>
      <c r="Z240" s="253"/>
      <c r="AA240" s="253"/>
      <c r="AB240" s="253"/>
      <c r="AC240" s="253" t="s">
        <v>332</v>
      </c>
      <c r="AD240" s="253"/>
      <c r="AE240" s="253"/>
      <c r="AF240" s="253"/>
      <c r="AG240" s="253"/>
      <c r="AH240" s="253"/>
      <c r="AI240" s="253"/>
      <c r="AJ240" s="253"/>
      <c r="AK240" s="253"/>
      <c r="AL240" s="253"/>
      <c r="AM240" s="253"/>
      <c r="AN240" s="253"/>
      <c r="AO240" s="253"/>
      <c r="AP240" s="256"/>
      <c r="AQ240" s="253"/>
      <c r="AR240" s="253"/>
      <c r="AS240" s="253"/>
      <c r="AT240" s="256"/>
      <c r="AU240" s="253"/>
      <c r="AV240" s="253"/>
      <c r="AW240" s="253"/>
    </row>
    <row r="241" spans="1:49" s="252" customFormat="1" ht="15" customHeight="1" x14ac:dyDescent="0.25">
      <c r="A241" s="253"/>
      <c r="B241" s="253"/>
      <c r="C241" s="253"/>
      <c r="D241" s="253"/>
      <c r="E241" s="253"/>
      <c r="F241" s="253"/>
      <c r="G241" s="253"/>
      <c r="H241" s="253"/>
      <c r="I241" s="253"/>
      <c r="J241" s="253"/>
      <c r="K241" s="253"/>
      <c r="L241" s="253"/>
      <c r="M241" s="253"/>
      <c r="N241" s="253"/>
      <c r="O241" s="253"/>
      <c r="P241" s="253"/>
      <c r="Q241" s="253"/>
      <c r="R241" s="253"/>
      <c r="S241" s="253"/>
      <c r="T241" s="253"/>
      <c r="U241" s="253" t="s">
        <v>421</v>
      </c>
      <c r="V241" s="253"/>
      <c r="W241" s="253"/>
      <c r="X241" s="253"/>
      <c r="Y241" s="253"/>
      <c r="Z241" s="253"/>
      <c r="AA241" s="253"/>
      <c r="AB241" s="253"/>
      <c r="AC241" s="253" t="s">
        <v>393</v>
      </c>
      <c r="AD241" s="253"/>
      <c r="AE241" s="253"/>
      <c r="AF241" s="253"/>
      <c r="AG241" s="253"/>
      <c r="AH241" s="253"/>
      <c r="AI241" s="253"/>
      <c r="AJ241" s="253"/>
      <c r="AK241" s="253"/>
      <c r="AL241" s="253"/>
      <c r="AM241" s="253"/>
      <c r="AN241" s="253"/>
      <c r="AO241" s="253"/>
      <c r="AP241" s="256"/>
      <c r="AQ241" s="253"/>
      <c r="AR241" s="253"/>
      <c r="AS241" s="253"/>
      <c r="AT241" s="256"/>
      <c r="AU241" s="253"/>
      <c r="AV241" s="253"/>
      <c r="AW241" s="253"/>
    </row>
    <row r="242" spans="1:49" s="252" customFormat="1" ht="15" customHeight="1" x14ac:dyDescent="0.25">
      <c r="A242" s="253"/>
      <c r="B242" s="253"/>
      <c r="C242" s="253"/>
      <c r="D242" s="253"/>
      <c r="E242" s="253"/>
      <c r="F242" s="253"/>
      <c r="G242" s="253"/>
      <c r="H242" s="253"/>
      <c r="I242" s="253"/>
      <c r="J242" s="253"/>
      <c r="K242" s="253"/>
      <c r="L242" s="253"/>
      <c r="M242" s="253"/>
      <c r="N242" s="253"/>
      <c r="O242" s="253"/>
      <c r="P242" s="253"/>
      <c r="Q242" s="253"/>
      <c r="R242" s="253"/>
      <c r="S242" s="253"/>
      <c r="T242" s="253"/>
      <c r="U242" s="253" t="s">
        <v>422</v>
      </c>
      <c r="V242" s="253"/>
      <c r="W242" s="253"/>
      <c r="X242" s="253"/>
      <c r="Y242" s="253"/>
      <c r="Z242" s="253"/>
      <c r="AA242" s="253"/>
      <c r="AB242" s="253"/>
      <c r="AC242" s="253" t="s">
        <v>323</v>
      </c>
      <c r="AD242" s="253"/>
      <c r="AE242" s="253"/>
      <c r="AF242" s="253"/>
      <c r="AG242" s="253"/>
      <c r="AH242" s="253"/>
      <c r="AI242" s="253"/>
      <c r="AJ242" s="253"/>
      <c r="AK242" s="253"/>
      <c r="AL242" s="253"/>
      <c r="AM242" s="253"/>
      <c r="AN242" s="253"/>
      <c r="AO242" s="253"/>
      <c r="AP242" s="256"/>
      <c r="AQ242" s="253"/>
      <c r="AR242" s="253"/>
      <c r="AS242" s="253"/>
      <c r="AT242" s="256"/>
      <c r="AU242" s="253"/>
      <c r="AV242" s="253"/>
      <c r="AW242" s="253"/>
    </row>
    <row r="243" spans="1:49" s="252" customFormat="1" ht="15" customHeight="1" x14ac:dyDescent="0.25">
      <c r="A243" s="253"/>
      <c r="B243" s="253"/>
      <c r="C243" s="253"/>
      <c r="D243" s="253"/>
      <c r="E243" s="253"/>
      <c r="F243" s="253"/>
      <c r="G243" s="253"/>
      <c r="H243" s="253"/>
      <c r="I243" s="253"/>
      <c r="J243" s="253"/>
      <c r="K243" s="253"/>
      <c r="L243" s="253"/>
      <c r="M243" s="253"/>
      <c r="N243" s="253"/>
      <c r="O243" s="253"/>
      <c r="P243" s="253"/>
      <c r="Q243" s="253"/>
      <c r="R243" s="253"/>
      <c r="S243" s="253"/>
      <c r="T243" s="253"/>
      <c r="U243" s="253" t="s">
        <v>423</v>
      </c>
      <c r="V243" s="253"/>
      <c r="W243" s="253"/>
      <c r="X243" s="253"/>
      <c r="Y243" s="253"/>
      <c r="Z243" s="253"/>
      <c r="AA243" s="253"/>
      <c r="AB243" s="253"/>
      <c r="AC243" s="253" t="s">
        <v>373</v>
      </c>
      <c r="AD243" s="253"/>
      <c r="AE243" s="253"/>
      <c r="AF243" s="253"/>
      <c r="AG243" s="253"/>
      <c r="AH243" s="253"/>
      <c r="AI243" s="253"/>
      <c r="AJ243" s="253"/>
      <c r="AK243" s="253"/>
      <c r="AL243" s="253"/>
      <c r="AM243" s="253"/>
      <c r="AN243" s="253"/>
      <c r="AO243" s="253"/>
      <c r="AP243" s="256"/>
      <c r="AQ243" s="253"/>
      <c r="AR243" s="253"/>
      <c r="AS243" s="253"/>
      <c r="AT243" s="256"/>
      <c r="AU243" s="253"/>
      <c r="AV243" s="253"/>
      <c r="AW243" s="253"/>
    </row>
    <row r="244" spans="1:49" s="252" customFormat="1" ht="15" customHeight="1" x14ac:dyDescent="0.25">
      <c r="A244" s="253"/>
      <c r="B244" s="253"/>
      <c r="C244" s="253"/>
      <c r="D244" s="253"/>
      <c r="E244" s="253"/>
      <c r="F244" s="253"/>
      <c r="G244" s="253"/>
      <c r="H244" s="253"/>
      <c r="I244" s="253"/>
      <c r="J244" s="253"/>
      <c r="K244" s="253"/>
      <c r="L244" s="253"/>
      <c r="M244" s="253"/>
      <c r="N244" s="253"/>
      <c r="O244" s="253"/>
      <c r="P244" s="253"/>
      <c r="Q244" s="253"/>
      <c r="R244" s="253"/>
      <c r="S244" s="253"/>
      <c r="T244" s="253"/>
      <c r="U244" s="253" t="s">
        <v>424</v>
      </c>
      <c r="V244" s="253"/>
      <c r="W244" s="253"/>
      <c r="X244" s="253"/>
      <c r="Y244" s="253"/>
      <c r="Z244" s="253"/>
      <c r="AA244" s="253"/>
      <c r="AB244" s="253"/>
      <c r="AC244" s="253" t="s">
        <v>393</v>
      </c>
      <c r="AD244" s="253"/>
      <c r="AE244" s="253"/>
      <c r="AF244" s="253"/>
      <c r="AG244" s="253"/>
      <c r="AH244" s="253"/>
      <c r="AI244" s="253"/>
      <c r="AJ244" s="253"/>
      <c r="AK244" s="253"/>
      <c r="AL244" s="253"/>
      <c r="AM244" s="253"/>
      <c r="AN244" s="253"/>
      <c r="AO244" s="253"/>
      <c r="AP244" s="256"/>
      <c r="AQ244" s="253"/>
      <c r="AR244" s="253"/>
      <c r="AS244" s="253"/>
      <c r="AT244" s="256"/>
      <c r="AU244" s="253"/>
      <c r="AV244" s="253"/>
      <c r="AW244" s="253"/>
    </row>
    <row r="245" spans="1:49" s="252" customFormat="1" ht="15" customHeight="1" x14ac:dyDescent="0.25">
      <c r="A245" s="253"/>
      <c r="B245" s="253"/>
      <c r="C245" s="253"/>
      <c r="D245" s="253"/>
      <c r="E245" s="253"/>
      <c r="F245" s="253"/>
      <c r="G245" s="253"/>
      <c r="H245" s="253"/>
      <c r="I245" s="253"/>
      <c r="J245" s="253"/>
      <c r="K245" s="253"/>
      <c r="L245" s="253"/>
      <c r="M245" s="253"/>
      <c r="N245" s="253"/>
      <c r="O245" s="253"/>
      <c r="P245" s="253"/>
      <c r="Q245" s="253"/>
      <c r="R245" s="253"/>
      <c r="S245" s="253"/>
      <c r="T245" s="253"/>
      <c r="U245" s="253" t="s">
        <v>425</v>
      </c>
      <c r="V245" s="253"/>
      <c r="W245" s="253"/>
      <c r="X245" s="253"/>
      <c r="Y245" s="253"/>
      <c r="Z245" s="253"/>
      <c r="AA245" s="253"/>
      <c r="AB245" s="253"/>
      <c r="AC245" s="253" t="s">
        <v>373</v>
      </c>
      <c r="AD245" s="253"/>
      <c r="AE245" s="253"/>
      <c r="AF245" s="253"/>
      <c r="AG245" s="253"/>
      <c r="AH245" s="253"/>
      <c r="AI245" s="253"/>
      <c r="AJ245" s="253"/>
      <c r="AK245" s="253"/>
      <c r="AL245" s="253"/>
      <c r="AM245" s="253"/>
      <c r="AN245" s="253"/>
      <c r="AO245" s="253"/>
      <c r="AP245" s="256"/>
      <c r="AQ245" s="253"/>
      <c r="AR245" s="253"/>
      <c r="AS245" s="253"/>
      <c r="AT245" s="256"/>
      <c r="AU245" s="253"/>
      <c r="AV245" s="253"/>
      <c r="AW245" s="253"/>
    </row>
    <row r="246" spans="1:49" s="252" customFormat="1" ht="15" customHeight="1" x14ac:dyDescent="0.25">
      <c r="A246" s="253"/>
      <c r="B246" s="253"/>
      <c r="C246" s="253"/>
      <c r="D246" s="253"/>
      <c r="E246" s="253"/>
      <c r="F246" s="253"/>
      <c r="G246" s="253"/>
      <c r="H246" s="253"/>
      <c r="I246" s="253"/>
      <c r="J246" s="253"/>
      <c r="K246" s="253"/>
      <c r="L246" s="253"/>
      <c r="M246" s="253"/>
      <c r="N246" s="253"/>
      <c r="O246" s="253"/>
      <c r="P246" s="253"/>
      <c r="Q246" s="253"/>
      <c r="R246" s="253"/>
      <c r="S246" s="253"/>
      <c r="T246" s="253"/>
      <c r="U246" s="253" t="s">
        <v>426</v>
      </c>
      <c r="V246" s="253"/>
      <c r="W246" s="253"/>
      <c r="X246" s="253"/>
      <c r="Y246" s="253"/>
      <c r="Z246" s="253"/>
      <c r="AA246" s="253"/>
      <c r="AB246" s="253"/>
      <c r="AC246" s="253" t="s">
        <v>332</v>
      </c>
      <c r="AD246" s="253"/>
      <c r="AE246" s="253"/>
      <c r="AF246" s="253"/>
      <c r="AG246" s="253"/>
      <c r="AH246" s="253"/>
      <c r="AI246" s="253"/>
      <c r="AJ246" s="253"/>
      <c r="AK246" s="253"/>
      <c r="AL246" s="253"/>
      <c r="AM246" s="253"/>
      <c r="AN246" s="253"/>
      <c r="AO246" s="253"/>
      <c r="AP246" s="256"/>
      <c r="AQ246" s="253"/>
      <c r="AR246" s="253"/>
      <c r="AS246" s="253"/>
      <c r="AT246" s="256"/>
      <c r="AU246" s="253"/>
      <c r="AV246" s="253"/>
      <c r="AW246" s="253"/>
    </row>
    <row r="247" spans="1:49" s="252" customFormat="1" ht="15" customHeight="1" x14ac:dyDescent="0.25">
      <c r="A247" s="253"/>
      <c r="B247" s="253"/>
      <c r="C247" s="253"/>
      <c r="D247" s="253"/>
      <c r="E247" s="253"/>
      <c r="F247" s="253"/>
      <c r="G247" s="253"/>
      <c r="H247" s="253"/>
      <c r="I247" s="253"/>
      <c r="J247" s="253"/>
      <c r="K247" s="253"/>
      <c r="L247" s="253"/>
      <c r="M247" s="253"/>
      <c r="N247" s="253"/>
      <c r="O247" s="253"/>
      <c r="P247" s="253"/>
      <c r="Q247" s="253"/>
      <c r="R247" s="253"/>
      <c r="S247" s="253"/>
      <c r="T247" s="253"/>
      <c r="U247" s="253" t="s">
        <v>427</v>
      </c>
      <c r="V247" s="253"/>
      <c r="W247" s="253"/>
      <c r="X247" s="253"/>
      <c r="Y247" s="253"/>
      <c r="Z247" s="253"/>
      <c r="AA247" s="253"/>
      <c r="AB247" s="253"/>
      <c r="AC247" s="253" t="s">
        <v>357</v>
      </c>
      <c r="AD247" s="253"/>
      <c r="AE247" s="253"/>
      <c r="AF247" s="253"/>
      <c r="AG247" s="253"/>
      <c r="AH247" s="253"/>
      <c r="AI247" s="253"/>
      <c r="AJ247" s="253"/>
      <c r="AK247" s="253"/>
      <c r="AL247" s="253"/>
      <c r="AM247" s="253"/>
      <c r="AN247" s="253"/>
      <c r="AO247" s="253"/>
      <c r="AP247" s="256"/>
      <c r="AQ247" s="253"/>
      <c r="AR247" s="253"/>
      <c r="AS247" s="253"/>
      <c r="AT247" s="256"/>
      <c r="AU247" s="253"/>
      <c r="AV247" s="253"/>
      <c r="AW247" s="253"/>
    </row>
    <row r="248" spans="1:49" s="252" customFormat="1" ht="15" customHeight="1" x14ac:dyDescent="0.25">
      <c r="A248" s="253"/>
      <c r="B248" s="253"/>
      <c r="C248" s="253"/>
      <c r="D248" s="253"/>
      <c r="E248" s="253"/>
      <c r="F248" s="253"/>
      <c r="G248" s="253"/>
      <c r="H248" s="253"/>
      <c r="I248" s="253"/>
      <c r="J248" s="253"/>
      <c r="K248" s="253"/>
      <c r="L248" s="253"/>
      <c r="M248" s="253"/>
      <c r="N248" s="253"/>
      <c r="O248" s="253"/>
      <c r="P248" s="253"/>
      <c r="Q248" s="253"/>
      <c r="R248" s="253"/>
      <c r="S248" s="253"/>
      <c r="T248" s="253"/>
      <c r="U248" s="253" t="s">
        <v>428</v>
      </c>
      <c r="V248" s="253"/>
      <c r="W248" s="253"/>
      <c r="X248" s="253"/>
      <c r="Y248" s="253"/>
      <c r="Z248" s="253"/>
      <c r="AA248" s="253"/>
      <c r="AB248" s="253"/>
      <c r="AC248" s="253" t="s">
        <v>332</v>
      </c>
      <c r="AD248" s="253"/>
      <c r="AE248" s="253"/>
      <c r="AF248" s="253"/>
      <c r="AG248" s="253"/>
      <c r="AH248" s="253"/>
      <c r="AI248" s="253"/>
      <c r="AJ248" s="253"/>
      <c r="AK248" s="253"/>
      <c r="AL248" s="253"/>
      <c r="AM248" s="253"/>
      <c r="AN248" s="253"/>
      <c r="AO248" s="253"/>
      <c r="AP248" s="256"/>
      <c r="AQ248" s="253"/>
      <c r="AR248" s="253"/>
      <c r="AS248" s="253"/>
      <c r="AT248" s="256"/>
      <c r="AU248" s="253"/>
      <c r="AV248" s="253"/>
      <c r="AW248" s="253"/>
    </row>
    <row r="249" spans="1:49" s="252" customFormat="1" ht="15" customHeight="1" x14ac:dyDescent="0.25">
      <c r="A249" s="253"/>
      <c r="B249" s="253"/>
      <c r="C249" s="253"/>
      <c r="D249" s="253"/>
      <c r="E249" s="253"/>
      <c r="F249" s="253"/>
      <c r="G249" s="253"/>
      <c r="H249" s="253"/>
      <c r="I249" s="253"/>
      <c r="J249" s="253"/>
      <c r="K249" s="253"/>
      <c r="L249" s="253"/>
      <c r="M249" s="253"/>
      <c r="N249" s="253"/>
      <c r="O249" s="253"/>
      <c r="P249" s="253"/>
      <c r="Q249" s="253"/>
      <c r="R249" s="253"/>
      <c r="S249" s="253"/>
      <c r="T249" s="253"/>
      <c r="U249" s="253" t="s">
        <v>429</v>
      </c>
      <c r="V249" s="253"/>
      <c r="W249" s="253"/>
      <c r="X249" s="253"/>
      <c r="Y249" s="253"/>
      <c r="Z249" s="253"/>
      <c r="AA249" s="253"/>
      <c r="AB249" s="253"/>
      <c r="AC249" s="253" t="s">
        <v>329</v>
      </c>
      <c r="AD249" s="253"/>
      <c r="AE249" s="253"/>
      <c r="AF249" s="253"/>
      <c r="AG249" s="253"/>
      <c r="AH249" s="253"/>
      <c r="AI249" s="253"/>
      <c r="AJ249" s="253"/>
      <c r="AK249" s="253"/>
      <c r="AL249" s="253"/>
      <c r="AM249" s="253"/>
      <c r="AN249" s="253"/>
      <c r="AO249" s="253"/>
      <c r="AP249" s="256"/>
      <c r="AQ249" s="253"/>
      <c r="AR249" s="253"/>
      <c r="AS249" s="253"/>
      <c r="AT249" s="256"/>
      <c r="AU249" s="253"/>
      <c r="AV249" s="253"/>
      <c r="AW249" s="253"/>
    </row>
    <row r="250" spans="1:49" s="252" customFormat="1" ht="15" customHeight="1" x14ac:dyDescent="0.25">
      <c r="A250" s="253"/>
      <c r="B250" s="253"/>
      <c r="C250" s="253"/>
      <c r="D250" s="253"/>
      <c r="E250" s="253"/>
      <c r="F250" s="253"/>
      <c r="G250" s="253"/>
      <c r="H250" s="253"/>
      <c r="I250" s="253"/>
      <c r="J250" s="253"/>
      <c r="K250" s="253"/>
      <c r="L250" s="253"/>
      <c r="M250" s="253"/>
      <c r="N250" s="253"/>
      <c r="O250" s="253"/>
      <c r="P250" s="253"/>
      <c r="Q250" s="253"/>
      <c r="R250" s="253"/>
      <c r="S250" s="253"/>
      <c r="T250" s="253"/>
      <c r="U250" s="253" t="s">
        <v>430</v>
      </c>
      <c r="V250" s="253"/>
      <c r="W250" s="253"/>
      <c r="X250" s="253"/>
      <c r="Y250" s="253"/>
      <c r="Z250" s="253"/>
      <c r="AA250" s="253"/>
      <c r="AB250" s="253"/>
      <c r="AC250" s="253" t="s">
        <v>316</v>
      </c>
      <c r="AD250" s="253"/>
      <c r="AE250" s="253"/>
      <c r="AF250" s="253"/>
      <c r="AG250" s="253"/>
      <c r="AH250" s="253"/>
      <c r="AI250" s="253"/>
      <c r="AJ250" s="253"/>
      <c r="AK250" s="253"/>
      <c r="AL250" s="253"/>
      <c r="AM250" s="253"/>
      <c r="AN250" s="253"/>
      <c r="AO250" s="253"/>
      <c r="AP250" s="256"/>
      <c r="AQ250" s="253"/>
      <c r="AR250" s="253"/>
      <c r="AS250" s="253"/>
      <c r="AT250" s="256"/>
      <c r="AU250" s="253"/>
      <c r="AV250" s="253"/>
      <c r="AW250" s="253"/>
    </row>
    <row r="251" spans="1:49" s="252" customFormat="1" ht="15" customHeight="1" x14ac:dyDescent="0.25">
      <c r="A251" s="253"/>
      <c r="B251" s="253"/>
      <c r="C251" s="253"/>
      <c r="D251" s="253"/>
      <c r="E251" s="253"/>
      <c r="F251" s="253"/>
      <c r="G251" s="253"/>
      <c r="H251" s="253"/>
      <c r="I251" s="253"/>
      <c r="J251" s="253"/>
      <c r="K251" s="253"/>
      <c r="L251" s="253"/>
      <c r="M251" s="253"/>
      <c r="N251" s="253"/>
      <c r="O251" s="253"/>
      <c r="P251" s="253"/>
      <c r="Q251" s="253"/>
      <c r="R251" s="253"/>
      <c r="S251" s="253"/>
      <c r="T251" s="253"/>
      <c r="U251" s="253" t="s">
        <v>431</v>
      </c>
      <c r="V251" s="253"/>
      <c r="W251" s="253"/>
      <c r="X251" s="253"/>
      <c r="Y251" s="253"/>
      <c r="Z251" s="253"/>
      <c r="AA251" s="253"/>
      <c r="AB251" s="253"/>
      <c r="AC251" s="253" t="s">
        <v>357</v>
      </c>
      <c r="AD251" s="253"/>
      <c r="AE251" s="253"/>
      <c r="AF251" s="253"/>
      <c r="AG251" s="253"/>
      <c r="AH251" s="253"/>
      <c r="AI251" s="253"/>
      <c r="AJ251" s="253"/>
      <c r="AK251" s="253"/>
      <c r="AL251" s="253"/>
      <c r="AM251" s="253"/>
      <c r="AN251" s="253"/>
      <c r="AO251" s="253"/>
      <c r="AP251" s="256"/>
      <c r="AQ251" s="253"/>
      <c r="AR251" s="253"/>
      <c r="AS251" s="253"/>
      <c r="AT251" s="256"/>
      <c r="AU251" s="253"/>
      <c r="AV251" s="253"/>
      <c r="AW251" s="253"/>
    </row>
    <row r="252" spans="1:49" s="252" customFormat="1" ht="15" customHeight="1" x14ac:dyDescent="0.25">
      <c r="A252" s="253"/>
      <c r="B252" s="253"/>
      <c r="C252" s="253"/>
      <c r="D252" s="253"/>
      <c r="E252" s="253"/>
      <c r="F252" s="253"/>
      <c r="G252" s="253"/>
      <c r="H252" s="253"/>
      <c r="I252" s="253"/>
      <c r="J252" s="253"/>
      <c r="K252" s="253"/>
      <c r="L252" s="253"/>
      <c r="M252" s="253"/>
      <c r="N252" s="253"/>
      <c r="O252" s="253"/>
      <c r="P252" s="253"/>
      <c r="Q252" s="253"/>
      <c r="R252" s="253"/>
      <c r="S252" s="253"/>
      <c r="T252" s="253"/>
      <c r="U252" s="253" t="s">
        <v>432</v>
      </c>
      <c r="V252" s="253"/>
      <c r="W252" s="253"/>
      <c r="X252" s="253"/>
      <c r="Y252" s="253"/>
      <c r="Z252" s="253"/>
      <c r="AA252" s="253"/>
      <c r="AB252" s="253"/>
      <c r="AC252" s="253" t="s">
        <v>357</v>
      </c>
      <c r="AD252" s="253"/>
      <c r="AE252" s="253"/>
      <c r="AF252" s="253"/>
      <c r="AG252" s="253"/>
      <c r="AH252" s="253"/>
      <c r="AI252" s="253"/>
      <c r="AJ252" s="253"/>
      <c r="AK252" s="253"/>
      <c r="AL252" s="253"/>
      <c r="AM252" s="253"/>
      <c r="AN252" s="253"/>
      <c r="AO252" s="253"/>
      <c r="AP252" s="256"/>
      <c r="AQ252" s="253"/>
      <c r="AR252" s="253"/>
      <c r="AS252" s="253"/>
      <c r="AT252" s="256"/>
      <c r="AU252" s="253"/>
      <c r="AV252" s="253"/>
      <c r="AW252" s="253"/>
    </row>
    <row r="253" spans="1:49" s="252" customFormat="1" ht="15" customHeight="1" x14ac:dyDescent="0.25">
      <c r="A253" s="253"/>
      <c r="B253" s="253"/>
      <c r="C253" s="253"/>
      <c r="D253" s="253"/>
      <c r="E253" s="253"/>
      <c r="F253" s="253"/>
      <c r="G253" s="253"/>
      <c r="H253" s="253"/>
      <c r="I253" s="253"/>
      <c r="J253" s="253"/>
      <c r="K253" s="253"/>
      <c r="L253" s="253"/>
      <c r="M253" s="253"/>
      <c r="N253" s="253"/>
      <c r="O253" s="253"/>
      <c r="P253" s="253"/>
      <c r="Q253" s="253"/>
      <c r="R253" s="253"/>
      <c r="S253" s="253"/>
      <c r="T253" s="253"/>
      <c r="U253" s="253" t="s">
        <v>433</v>
      </c>
      <c r="V253" s="253"/>
      <c r="W253" s="253"/>
      <c r="X253" s="253"/>
      <c r="Y253" s="253"/>
      <c r="Z253" s="253"/>
      <c r="AA253" s="253"/>
      <c r="AB253" s="253"/>
      <c r="AC253" s="253" t="s">
        <v>320</v>
      </c>
      <c r="AD253" s="253"/>
      <c r="AE253" s="253"/>
      <c r="AF253" s="253"/>
      <c r="AG253" s="253"/>
      <c r="AH253" s="253"/>
      <c r="AI253" s="253"/>
      <c r="AJ253" s="253"/>
      <c r="AK253" s="253"/>
      <c r="AL253" s="253"/>
      <c r="AM253" s="253"/>
      <c r="AN253" s="253"/>
      <c r="AO253" s="253"/>
      <c r="AP253" s="256"/>
      <c r="AQ253" s="253"/>
      <c r="AR253" s="253"/>
      <c r="AS253" s="253"/>
      <c r="AT253" s="256"/>
      <c r="AU253" s="253"/>
      <c r="AV253" s="253"/>
      <c r="AW253" s="253"/>
    </row>
    <row r="254" spans="1:49" s="252" customFormat="1" ht="15" customHeight="1" x14ac:dyDescent="0.25">
      <c r="A254" s="253"/>
      <c r="B254" s="253"/>
      <c r="C254" s="253"/>
      <c r="D254" s="253"/>
      <c r="E254" s="253"/>
      <c r="F254" s="253"/>
      <c r="G254" s="253"/>
      <c r="H254" s="253"/>
      <c r="I254" s="253"/>
      <c r="J254" s="253"/>
      <c r="K254" s="253"/>
      <c r="L254" s="253"/>
      <c r="M254" s="253"/>
      <c r="N254" s="253"/>
      <c r="O254" s="253"/>
      <c r="P254" s="253"/>
      <c r="Q254" s="253"/>
      <c r="R254" s="253"/>
      <c r="S254" s="253"/>
      <c r="T254" s="253"/>
      <c r="U254" s="253" t="s">
        <v>434</v>
      </c>
      <c r="V254" s="253"/>
      <c r="W254" s="253"/>
      <c r="X254" s="253"/>
      <c r="Y254" s="253"/>
      <c r="Z254" s="253"/>
      <c r="AA254" s="253"/>
      <c r="AB254" s="253"/>
      <c r="AC254" s="253" t="s">
        <v>320</v>
      </c>
      <c r="AD254" s="253"/>
      <c r="AE254" s="253"/>
      <c r="AF254" s="253"/>
      <c r="AG254" s="253"/>
      <c r="AH254" s="253"/>
      <c r="AI254" s="253"/>
      <c r="AJ254" s="253"/>
      <c r="AK254" s="253"/>
      <c r="AL254" s="253"/>
      <c r="AM254" s="253"/>
      <c r="AN254" s="253"/>
      <c r="AO254" s="253"/>
      <c r="AP254" s="256"/>
      <c r="AQ254" s="253"/>
      <c r="AR254" s="253"/>
      <c r="AS254" s="253"/>
      <c r="AT254" s="256"/>
      <c r="AU254" s="253"/>
      <c r="AV254" s="253"/>
      <c r="AW254" s="253"/>
    </row>
    <row r="255" spans="1:49" s="252" customFormat="1" ht="15" customHeight="1" x14ac:dyDescent="0.25">
      <c r="A255" s="253"/>
      <c r="B255" s="253"/>
      <c r="C255" s="253"/>
      <c r="D255" s="253"/>
      <c r="E255" s="253"/>
      <c r="F255" s="253"/>
      <c r="G255" s="253"/>
      <c r="H255" s="253"/>
      <c r="I255" s="253"/>
      <c r="J255" s="253"/>
      <c r="K255" s="253"/>
      <c r="L255" s="253"/>
      <c r="M255" s="253"/>
      <c r="N255" s="253"/>
      <c r="O255" s="253"/>
      <c r="P255" s="253"/>
      <c r="Q255" s="253"/>
      <c r="R255" s="253"/>
      <c r="S255" s="253"/>
      <c r="T255" s="253"/>
      <c r="U255" s="253" t="s">
        <v>435</v>
      </c>
      <c r="V255" s="253"/>
      <c r="W255" s="253"/>
      <c r="X255" s="253"/>
      <c r="Y255" s="253"/>
      <c r="Z255" s="253"/>
      <c r="AA255" s="253"/>
      <c r="AB255" s="253"/>
      <c r="AC255" s="253" t="s">
        <v>332</v>
      </c>
      <c r="AD255" s="253"/>
      <c r="AE255" s="253"/>
      <c r="AF255" s="253"/>
      <c r="AG255" s="253"/>
      <c r="AH255" s="253"/>
      <c r="AI255" s="253"/>
      <c r="AJ255" s="253"/>
      <c r="AK255" s="253"/>
      <c r="AL255" s="253"/>
      <c r="AM255" s="253"/>
      <c r="AN255" s="253"/>
      <c r="AO255" s="253"/>
      <c r="AP255" s="256"/>
      <c r="AQ255" s="253"/>
      <c r="AR255" s="253"/>
      <c r="AS255" s="253"/>
      <c r="AT255" s="256"/>
      <c r="AU255" s="253"/>
      <c r="AV255" s="253"/>
      <c r="AW255" s="253"/>
    </row>
    <row r="256" spans="1:49" s="252" customFormat="1" ht="15" customHeight="1" x14ac:dyDescent="0.25">
      <c r="A256" s="253"/>
      <c r="B256" s="253"/>
      <c r="C256" s="253"/>
      <c r="D256" s="253"/>
      <c r="E256" s="253"/>
      <c r="F256" s="253"/>
      <c r="G256" s="253"/>
      <c r="H256" s="253"/>
      <c r="I256" s="253"/>
      <c r="J256" s="253"/>
      <c r="K256" s="253"/>
      <c r="L256" s="253"/>
      <c r="M256" s="253"/>
      <c r="N256" s="253"/>
      <c r="O256" s="253"/>
      <c r="P256" s="253"/>
      <c r="Q256" s="253"/>
      <c r="R256" s="253"/>
      <c r="S256" s="253"/>
      <c r="T256" s="253"/>
      <c r="U256" s="253" t="s">
        <v>436</v>
      </c>
      <c r="V256" s="253"/>
      <c r="W256" s="253"/>
      <c r="X256" s="253"/>
      <c r="Y256" s="253"/>
      <c r="Z256" s="253"/>
      <c r="AA256" s="253"/>
      <c r="AB256" s="253"/>
      <c r="AC256" s="253" t="s">
        <v>318</v>
      </c>
      <c r="AD256" s="253"/>
      <c r="AE256" s="253"/>
      <c r="AF256" s="253"/>
      <c r="AG256" s="253"/>
      <c r="AH256" s="253"/>
      <c r="AI256" s="253"/>
      <c r="AJ256" s="253"/>
      <c r="AK256" s="253"/>
      <c r="AL256" s="253"/>
      <c r="AM256" s="253"/>
      <c r="AN256" s="253"/>
      <c r="AO256" s="253"/>
      <c r="AP256" s="256"/>
      <c r="AQ256" s="253"/>
      <c r="AR256" s="253"/>
      <c r="AS256" s="253"/>
      <c r="AT256" s="256"/>
      <c r="AU256" s="253"/>
      <c r="AV256" s="253"/>
      <c r="AW256" s="253"/>
    </row>
    <row r="257" spans="1:49" s="252" customFormat="1" ht="15" customHeight="1" x14ac:dyDescent="0.25">
      <c r="A257" s="253"/>
      <c r="B257" s="253"/>
      <c r="C257" s="253"/>
      <c r="D257" s="253"/>
      <c r="E257" s="253"/>
      <c r="F257" s="253"/>
      <c r="G257" s="253"/>
      <c r="H257" s="253"/>
      <c r="I257" s="253"/>
      <c r="J257" s="253"/>
      <c r="K257" s="253"/>
      <c r="L257" s="253"/>
      <c r="M257" s="253"/>
      <c r="N257" s="253"/>
      <c r="O257" s="253"/>
      <c r="P257" s="253"/>
      <c r="Q257" s="253"/>
      <c r="R257" s="253"/>
      <c r="S257" s="253"/>
      <c r="T257" s="253"/>
      <c r="U257" s="253" t="s">
        <v>437</v>
      </c>
      <c r="V257" s="253"/>
      <c r="W257" s="253"/>
      <c r="X257" s="253"/>
      <c r="Y257" s="253"/>
      <c r="Z257" s="253"/>
      <c r="AA257" s="253"/>
      <c r="AB257" s="253"/>
      <c r="AC257" s="253" t="s">
        <v>332</v>
      </c>
      <c r="AD257" s="253"/>
      <c r="AE257" s="253"/>
      <c r="AF257" s="253"/>
      <c r="AG257" s="253"/>
      <c r="AH257" s="253"/>
      <c r="AI257" s="253"/>
      <c r="AJ257" s="253"/>
      <c r="AK257" s="253"/>
      <c r="AL257" s="253"/>
      <c r="AM257" s="253"/>
      <c r="AN257" s="253"/>
      <c r="AO257" s="253"/>
      <c r="AP257" s="256"/>
      <c r="AQ257" s="253"/>
      <c r="AR257" s="253"/>
      <c r="AS257" s="253"/>
      <c r="AT257" s="256"/>
      <c r="AU257" s="253"/>
      <c r="AV257" s="253"/>
      <c r="AW257" s="253"/>
    </row>
    <row r="258" spans="1:49" s="252" customFormat="1" ht="15" customHeight="1" x14ac:dyDescent="0.25">
      <c r="A258" s="253"/>
      <c r="B258" s="253"/>
      <c r="C258" s="253"/>
      <c r="D258" s="253"/>
      <c r="E258" s="253"/>
      <c r="F258" s="253"/>
      <c r="G258" s="253"/>
      <c r="H258" s="253"/>
      <c r="I258" s="253"/>
      <c r="J258" s="253"/>
      <c r="K258" s="253"/>
      <c r="L258" s="253"/>
      <c r="M258" s="253"/>
      <c r="N258" s="253"/>
      <c r="O258" s="253"/>
      <c r="P258" s="253"/>
      <c r="Q258" s="253"/>
      <c r="R258" s="253"/>
      <c r="S258" s="253"/>
      <c r="T258" s="253"/>
      <c r="U258" s="253" t="s">
        <v>438</v>
      </c>
      <c r="V258" s="253"/>
      <c r="W258" s="253"/>
      <c r="X258" s="253"/>
      <c r="Y258" s="253"/>
      <c r="Z258" s="253"/>
      <c r="AA258" s="253"/>
      <c r="AB258" s="253"/>
      <c r="AC258" s="253" t="s">
        <v>332</v>
      </c>
      <c r="AD258" s="253"/>
      <c r="AE258" s="253"/>
      <c r="AF258" s="253"/>
      <c r="AG258" s="253"/>
      <c r="AH258" s="253"/>
      <c r="AI258" s="253"/>
      <c r="AJ258" s="253"/>
      <c r="AK258" s="253"/>
      <c r="AL258" s="253"/>
      <c r="AM258" s="253"/>
      <c r="AN258" s="253"/>
      <c r="AO258" s="253"/>
      <c r="AP258" s="256"/>
      <c r="AQ258" s="253"/>
      <c r="AR258" s="253"/>
      <c r="AS258" s="253"/>
      <c r="AT258" s="256"/>
      <c r="AU258" s="253"/>
      <c r="AV258" s="253"/>
      <c r="AW258" s="253"/>
    </row>
    <row r="259" spans="1:49" s="252" customFormat="1" ht="15" customHeight="1" x14ac:dyDescent="0.25">
      <c r="A259" s="253"/>
      <c r="B259" s="253"/>
      <c r="C259" s="253"/>
      <c r="D259" s="253"/>
      <c r="E259" s="253"/>
      <c r="F259" s="253"/>
      <c r="G259" s="253"/>
      <c r="H259" s="253"/>
      <c r="I259" s="253"/>
      <c r="J259" s="253"/>
      <c r="K259" s="253"/>
      <c r="L259" s="253"/>
      <c r="M259" s="253"/>
      <c r="N259" s="253"/>
      <c r="O259" s="253"/>
      <c r="P259" s="253"/>
      <c r="Q259" s="253"/>
      <c r="R259" s="253"/>
      <c r="S259" s="253"/>
      <c r="T259" s="253"/>
      <c r="U259" s="253" t="s">
        <v>439</v>
      </c>
      <c r="V259" s="253"/>
      <c r="W259" s="253"/>
      <c r="X259" s="253"/>
      <c r="Y259" s="253"/>
      <c r="Z259" s="253"/>
      <c r="AA259" s="253"/>
      <c r="AB259" s="253"/>
      <c r="AC259" s="253" t="s">
        <v>332</v>
      </c>
      <c r="AD259" s="253"/>
      <c r="AE259" s="253"/>
      <c r="AF259" s="253"/>
      <c r="AG259" s="253"/>
      <c r="AH259" s="253"/>
      <c r="AI259" s="253"/>
      <c r="AJ259" s="253"/>
      <c r="AK259" s="253"/>
      <c r="AL259" s="253"/>
      <c r="AM259" s="253"/>
      <c r="AN259" s="253"/>
      <c r="AO259" s="253"/>
      <c r="AP259" s="256"/>
      <c r="AQ259" s="253"/>
      <c r="AR259" s="253"/>
      <c r="AS259" s="253"/>
      <c r="AT259" s="256"/>
      <c r="AU259" s="253"/>
      <c r="AV259" s="253"/>
      <c r="AW259" s="253"/>
    </row>
    <row r="260" spans="1:49" s="252" customFormat="1" ht="15" customHeight="1" x14ac:dyDescent="0.25">
      <c r="A260" s="253"/>
      <c r="B260" s="253"/>
      <c r="C260" s="253"/>
      <c r="D260" s="253"/>
      <c r="E260" s="253"/>
      <c r="F260" s="253"/>
      <c r="G260" s="253"/>
      <c r="H260" s="253"/>
      <c r="I260" s="253"/>
      <c r="J260" s="253"/>
      <c r="K260" s="253"/>
      <c r="L260" s="253"/>
      <c r="M260" s="253"/>
      <c r="N260" s="253"/>
      <c r="O260" s="253"/>
      <c r="P260" s="253"/>
      <c r="Q260" s="253"/>
      <c r="R260" s="253"/>
      <c r="S260" s="253"/>
      <c r="T260" s="253"/>
      <c r="U260" s="253" t="s">
        <v>440</v>
      </c>
      <c r="V260" s="253"/>
      <c r="W260" s="253"/>
      <c r="X260" s="253"/>
      <c r="Y260" s="253"/>
      <c r="Z260" s="253"/>
      <c r="AA260" s="253"/>
      <c r="AB260" s="253"/>
      <c r="AC260" s="253" t="s">
        <v>323</v>
      </c>
      <c r="AD260" s="253"/>
      <c r="AE260" s="253"/>
      <c r="AF260" s="253"/>
      <c r="AG260" s="253"/>
      <c r="AH260" s="253"/>
      <c r="AI260" s="253"/>
      <c r="AJ260" s="253"/>
      <c r="AK260" s="253"/>
      <c r="AL260" s="253"/>
      <c r="AM260" s="253"/>
      <c r="AN260" s="253"/>
      <c r="AO260" s="253"/>
      <c r="AP260" s="256"/>
      <c r="AQ260" s="253"/>
      <c r="AR260" s="253"/>
      <c r="AS260" s="253"/>
      <c r="AT260" s="256"/>
      <c r="AU260" s="253"/>
      <c r="AV260" s="253"/>
      <c r="AW260" s="253"/>
    </row>
    <row r="261" spans="1:49" s="252" customFormat="1" ht="15" customHeight="1" x14ac:dyDescent="0.25">
      <c r="A261" s="253"/>
      <c r="B261" s="253"/>
      <c r="C261" s="253"/>
      <c r="D261" s="253"/>
      <c r="E261" s="253"/>
      <c r="F261" s="253"/>
      <c r="G261" s="253"/>
      <c r="H261" s="253"/>
      <c r="I261" s="253"/>
      <c r="J261" s="253"/>
      <c r="K261" s="253"/>
      <c r="L261" s="253"/>
      <c r="M261" s="253"/>
      <c r="N261" s="253"/>
      <c r="O261" s="253"/>
      <c r="P261" s="253"/>
      <c r="Q261" s="253"/>
      <c r="R261" s="253"/>
      <c r="S261" s="253"/>
      <c r="T261" s="253"/>
      <c r="U261" s="253" t="s">
        <v>441</v>
      </c>
      <c r="V261" s="253"/>
      <c r="W261" s="253"/>
      <c r="X261" s="253"/>
      <c r="Y261" s="253"/>
      <c r="Z261" s="253"/>
      <c r="AA261" s="253"/>
      <c r="AB261" s="253"/>
      <c r="AC261" s="253" t="s">
        <v>332</v>
      </c>
      <c r="AD261" s="253"/>
      <c r="AE261" s="253"/>
      <c r="AF261" s="253"/>
      <c r="AG261" s="253"/>
      <c r="AH261" s="253"/>
      <c r="AI261" s="253"/>
      <c r="AJ261" s="253"/>
      <c r="AK261" s="253"/>
      <c r="AL261" s="253"/>
      <c r="AM261" s="253"/>
      <c r="AN261" s="253"/>
      <c r="AO261" s="253"/>
      <c r="AP261" s="256"/>
      <c r="AQ261" s="253"/>
      <c r="AR261" s="253"/>
      <c r="AS261" s="253"/>
      <c r="AT261" s="256"/>
      <c r="AU261" s="253"/>
      <c r="AV261" s="253"/>
      <c r="AW261" s="253"/>
    </row>
    <row r="262" spans="1:49" s="252" customFormat="1" ht="15" customHeight="1" x14ac:dyDescent="0.25">
      <c r="A262" s="253"/>
      <c r="B262" s="253"/>
      <c r="C262" s="253"/>
      <c r="D262" s="253"/>
      <c r="E262" s="253"/>
      <c r="F262" s="253"/>
      <c r="G262" s="253"/>
      <c r="H262" s="253"/>
      <c r="I262" s="253"/>
      <c r="J262" s="253"/>
      <c r="K262" s="253"/>
      <c r="L262" s="253"/>
      <c r="M262" s="253"/>
      <c r="N262" s="253"/>
      <c r="O262" s="253"/>
      <c r="P262" s="253"/>
      <c r="Q262" s="253"/>
      <c r="R262" s="253"/>
      <c r="S262" s="253"/>
      <c r="T262" s="253"/>
      <c r="U262" s="253" t="s">
        <v>442</v>
      </c>
      <c r="V262" s="253"/>
      <c r="W262" s="253"/>
      <c r="X262" s="253"/>
      <c r="Y262" s="253"/>
      <c r="Z262" s="253"/>
      <c r="AA262" s="253"/>
      <c r="AB262" s="253"/>
      <c r="AC262" s="253" t="s">
        <v>332</v>
      </c>
      <c r="AD262" s="253"/>
      <c r="AE262" s="253"/>
      <c r="AF262" s="253"/>
      <c r="AG262" s="253"/>
      <c r="AH262" s="253"/>
      <c r="AI262" s="253"/>
      <c r="AJ262" s="253"/>
      <c r="AK262" s="253"/>
      <c r="AL262" s="253"/>
      <c r="AM262" s="253"/>
      <c r="AN262" s="253"/>
      <c r="AO262" s="253"/>
      <c r="AP262" s="256"/>
      <c r="AQ262" s="253"/>
      <c r="AR262" s="253"/>
      <c r="AS262" s="253"/>
      <c r="AT262" s="256"/>
      <c r="AU262" s="253"/>
      <c r="AV262" s="253"/>
      <c r="AW262" s="253"/>
    </row>
    <row r="263" spans="1:49" s="252" customFormat="1" ht="15" customHeight="1" x14ac:dyDescent="0.25">
      <c r="A263" s="253"/>
      <c r="B263" s="253"/>
      <c r="C263" s="253"/>
      <c r="D263" s="253"/>
      <c r="E263" s="253"/>
      <c r="F263" s="253"/>
      <c r="G263" s="253"/>
      <c r="H263" s="253"/>
      <c r="I263" s="253"/>
      <c r="J263" s="253"/>
      <c r="K263" s="253"/>
      <c r="L263" s="253"/>
      <c r="M263" s="253"/>
      <c r="N263" s="253"/>
      <c r="O263" s="253"/>
      <c r="P263" s="253"/>
      <c r="Q263" s="253"/>
      <c r="R263" s="253"/>
      <c r="S263" s="253"/>
      <c r="T263" s="253"/>
      <c r="U263" s="253" t="s">
        <v>443</v>
      </c>
      <c r="V263" s="253"/>
      <c r="W263" s="253"/>
      <c r="X263" s="253"/>
      <c r="Y263" s="253"/>
      <c r="Z263" s="253"/>
      <c r="AA263" s="253"/>
      <c r="AB263" s="253"/>
      <c r="AC263" s="253" t="s">
        <v>316</v>
      </c>
      <c r="AD263" s="253"/>
      <c r="AE263" s="253"/>
      <c r="AF263" s="253"/>
      <c r="AG263" s="253"/>
      <c r="AH263" s="253"/>
      <c r="AI263" s="253"/>
      <c r="AJ263" s="253"/>
      <c r="AK263" s="253"/>
      <c r="AL263" s="253"/>
      <c r="AM263" s="253"/>
      <c r="AN263" s="253"/>
      <c r="AO263" s="253"/>
      <c r="AP263" s="256"/>
      <c r="AQ263" s="253"/>
      <c r="AR263" s="253"/>
      <c r="AS263" s="253"/>
      <c r="AT263" s="256"/>
      <c r="AU263" s="253"/>
      <c r="AV263" s="253"/>
      <c r="AW263" s="253"/>
    </row>
    <row r="264" spans="1:49" s="252" customFormat="1" ht="15" customHeight="1" x14ac:dyDescent="0.25">
      <c r="A264" s="253"/>
      <c r="B264" s="253"/>
      <c r="C264" s="253"/>
      <c r="D264" s="253"/>
      <c r="E264" s="253"/>
      <c r="F264" s="253"/>
      <c r="G264" s="253"/>
      <c r="H264" s="253"/>
      <c r="I264" s="253"/>
      <c r="J264" s="253"/>
      <c r="K264" s="253"/>
      <c r="L264" s="253"/>
      <c r="M264" s="253"/>
      <c r="N264" s="253"/>
      <c r="O264" s="253"/>
      <c r="P264" s="253"/>
      <c r="Q264" s="253"/>
      <c r="R264" s="253"/>
      <c r="S264" s="253"/>
      <c r="T264" s="253"/>
      <c r="U264" s="253" t="s">
        <v>444</v>
      </c>
      <c r="V264" s="253"/>
      <c r="W264" s="253"/>
      <c r="X264" s="253"/>
      <c r="Y264" s="253"/>
      <c r="Z264" s="253"/>
      <c r="AA264" s="253"/>
      <c r="AB264" s="253"/>
      <c r="AC264" s="253" t="s">
        <v>393</v>
      </c>
      <c r="AD264" s="253"/>
      <c r="AE264" s="253"/>
      <c r="AF264" s="253"/>
      <c r="AG264" s="253"/>
      <c r="AH264" s="253"/>
      <c r="AI264" s="253"/>
      <c r="AJ264" s="253"/>
      <c r="AK264" s="253"/>
      <c r="AL264" s="253"/>
      <c r="AM264" s="253"/>
      <c r="AN264" s="253"/>
      <c r="AO264" s="253"/>
      <c r="AP264" s="256"/>
      <c r="AQ264" s="253"/>
      <c r="AR264" s="253"/>
      <c r="AS264" s="253"/>
      <c r="AT264" s="256"/>
      <c r="AU264" s="253"/>
      <c r="AV264" s="253"/>
      <c r="AW264" s="253"/>
    </row>
    <row r="265" spans="1:49" s="252" customFormat="1" ht="15" customHeight="1" x14ac:dyDescent="0.25">
      <c r="A265" s="253"/>
      <c r="B265" s="253"/>
      <c r="C265" s="253"/>
      <c r="D265" s="253"/>
      <c r="E265" s="253"/>
      <c r="F265" s="253"/>
      <c r="G265" s="253"/>
      <c r="H265" s="253"/>
      <c r="I265" s="253"/>
      <c r="J265" s="253"/>
      <c r="K265" s="253"/>
      <c r="L265" s="253"/>
      <c r="M265" s="253"/>
      <c r="N265" s="253"/>
      <c r="O265" s="253"/>
      <c r="P265" s="253"/>
      <c r="Q265" s="253"/>
      <c r="R265" s="253"/>
      <c r="S265" s="253"/>
      <c r="T265" s="253"/>
      <c r="U265" s="253" t="s">
        <v>445</v>
      </c>
      <c r="V265" s="253"/>
      <c r="W265" s="253"/>
      <c r="X265" s="253"/>
      <c r="Y265" s="253"/>
      <c r="Z265" s="253"/>
      <c r="AA265" s="253"/>
      <c r="AB265" s="253"/>
      <c r="AC265" s="253" t="s">
        <v>332</v>
      </c>
      <c r="AD265" s="253"/>
      <c r="AE265" s="253"/>
      <c r="AF265" s="253"/>
      <c r="AG265" s="253"/>
      <c r="AH265" s="253"/>
      <c r="AI265" s="253"/>
      <c r="AJ265" s="253"/>
      <c r="AK265" s="253"/>
      <c r="AL265" s="253"/>
      <c r="AM265" s="253"/>
      <c r="AN265" s="253"/>
      <c r="AO265" s="253"/>
      <c r="AP265" s="256"/>
      <c r="AQ265" s="253"/>
      <c r="AR265" s="253"/>
      <c r="AS265" s="253"/>
      <c r="AT265" s="256"/>
      <c r="AU265" s="253"/>
      <c r="AV265" s="253"/>
      <c r="AW265" s="253"/>
    </row>
    <row r="266" spans="1:49" s="252" customFormat="1" ht="15" customHeight="1" x14ac:dyDescent="0.25">
      <c r="A266" s="253"/>
      <c r="B266" s="253"/>
      <c r="C266" s="253"/>
      <c r="D266" s="253"/>
      <c r="E266" s="253"/>
      <c r="F266" s="253"/>
      <c r="G266" s="253"/>
      <c r="H266" s="253"/>
      <c r="I266" s="253"/>
      <c r="J266" s="253"/>
      <c r="K266" s="253"/>
      <c r="L266" s="253"/>
      <c r="M266" s="253"/>
      <c r="N266" s="253"/>
      <c r="O266" s="253"/>
      <c r="P266" s="253"/>
      <c r="Q266" s="253"/>
      <c r="R266" s="253"/>
      <c r="S266" s="253"/>
      <c r="T266" s="253"/>
      <c r="U266" s="253" t="s">
        <v>446</v>
      </c>
      <c r="V266" s="253"/>
      <c r="W266" s="253"/>
      <c r="X266" s="253"/>
      <c r="Y266" s="253"/>
      <c r="Z266" s="253"/>
      <c r="AA266" s="253"/>
      <c r="AB266" s="253"/>
      <c r="AC266" s="253" t="s">
        <v>332</v>
      </c>
      <c r="AD266" s="253"/>
      <c r="AE266" s="253"/>
      <c r="AF266" s="253"/>
      <c r="AG266" s="253"/>
      <c r="AH266" s="253"/>
      <c r="AI266" s="253"/>
      <c r="AJ266" s="253"/>
      <c r="AK266" s="253"/>
      <c r="AL266" s="253"/>
      <c r="AM266" s="253"/>
      <c r="AN266" s="253"/>
      <c r="AO266" s="253"/>
      <c r="AP266" s="256"/>
      <c r="AQ266" s="253"/>
      <c r="AR266" s="253"/>
      <c r="AS266" s="253"/>
      <c r="AT266" s="256"/>
      <c r="AU266" s="253"/>
      <c r="AV266" s="253"/>
      <c r="AW266" s="253"/>
    </row>
    <row r="267" spans="1:49" s="252" customFormat="1" ht="15" customHeight="1" x14ac:dyDescent="0.25">
      <c r="A267" s="253"/>
      <c r="B267" s="253"/>
      <c r="C267" s="253"/>
      <c r="D267" s="253"/>
      <c r="E267" s="253"/>
      <c r="F267" s="253"/>
      <c r="G267" s="253"/>
      <c r="H267" s="253"/>
      <c r="I267" s="253"/>
      <c r="J267" s="253"/>
      <c r="K267" s="253"/>
      <c r="L267" s="253"/>
      <c r="M267" s="253"/>
      <c r="N267" s="253"/>
      <c r="O267" s="253"/>
      <c r="P267" s="253"/>
      <c r="Q267" s="253"/>
      <c r="R267" s="253"/>
      <c r="S267" s="253"/>
      <c r="T267" s="253"/>
      <c r="U267" s="253" t="s">
        <v>447</v>
      </c>
      <c r="V267" s="253"/>
      <c r="W267" s="253"/>
      <c r="X267" s="253"/>
      <c r="Y267" s="253"/>
      <c r="Z267" s="253"/>
      <c r="AA267" s="253"/>
      <c r="AB267" s="253"/>
      <c r="AC267" s="253" t="s">
        <v>316</v>
      </c>
      <c r="AD267" s="253"/>
      <c r="AE267" s="253"/>
      <c r="AF267" s="253"/>
      <c r="AG267" s="253"/>
      <c r="AH267" s="253"/>
      <c r="AI267" s="253"/>
      <c r="AJ267" s="253"/>
      <c r="AK267" s="253"/>
      <c r="AL267" s="253"/>
      <c r="AM267" s="253"/>
      <c r="AN267" s="253"/>
      <c r="AO267" s="253"/>
      <c r="AP267" s="256"/>
      <c r="AQ267" s="253"/>
      <c r="AR267" s="253"/>
      <c r="AS267" s="253"/>
      <c r="AT267" s="256"/>
      <c r="AU267" s="253"/>
      <c r="AV267" s="253"/>
      <c r="AW267" s="253"/>
    </row>
    <row r="268" spans="1:49" s="252" customFormat="1" ht="15" customHeight="1" x14ac:dyDescent="0.25">
      <c r="A268" s="253"/>
      <c r="B268" s="253"/>
      <c r="C268" s="253"/>
      <c r="D268" s="253"/>
      <c r="E268" s="253"/>
      <c r="F268" s="253"/>
      <c r="G268" s="253"/>
      <c r="H268" s="253"/>
      <c r="I268" s="253"/>
      <c r="J268" s="253"/>
      <c r="K268" s="253"/>
      <c r="L268" s="253"/>
      <c r="M268" s="253"/>
      <c r="N268" s="253"/>
      <c r="O268" s="253"/>
      <c r="P268" s="253"/>
      <c r="Q268" s="253"/>
      <c r="R268" s="253"/>
      <c r="S268" s="253"/>
      <c r="T268" s="253"/>
      <c r="U268" s="253" t="s">
        <v>448</v>
      </c>
      <c r="V268" s="253"/>
      <c r="W268" s="253"/>
      <c r="X268" s="253"/>
      <c r="Y268" s="253"/>
      <c r="Z268" s="253"/>
      <c r="AA268" s="253"/>
      <c r="AB268" s="253"/>
      <c r="AC268" s="253" t="s">
        <v>316</v>
      </c>
      <c r="AD268" s="253"/>
      <c r="AE268" s="253"/>
      <c r="AF268" s="253"/>
      <c r="AG268" s="253"/>
      <c r="AH268" s="253"/>
      <c r="AI268" s="253"/>
      <c r="AJ268" s="253"/>
      <c r="AK268" s="253"/>
      <c r="AL268" s="253"/>
      <c r="AM268" s="253"/>
      <c r="AN268" s="253"/>
      <c r="AO268" s="253"/>
      <c r="AP268" s="256"/>
      <c r="AQ268" s="253"/>
      <c r="AR268" s="253"/>
      <c r="AS268" s="253"/>
      <c r="AT268" s="256"/>
      <c r="AU268" s="253"/>
      <c r="AV268" s="253"/>
      <c r="AW268" s="253"/>
    </row>
    <row r="269" spans="1:49" s="252" customFormat="1" ht="15" customHeight="1" x14ac:dyDescent="0.25">
      <c r="A269" s="253"/>
      <c r="B269" s="253"/>
      <c r="C269" s="253"/>
      <c r="D269" s="253"/>
      <c r="E269" s="253"/>
      <c r="F269" s="253"/>
      <c r="G269" s="253"/>
      <c r="H269" s="253"/>
      <c r="I269" s="253"/>
      <c r="J269" s="253"/>
      <c r="K269" s="253"/>
      <c r="L269" s="253"/>
      <c r="M269" s="253"/>
      <c r="N269" s="253"/>
      <c r="O269" s="253"/>
      <c r="P269" s="253"/>
      <c r="Q269" s="253"/>
      <c r="R269" s="253"/>
      <c r="S269" s="253"/>
      <c r="T269" s="253"/>
      <c r="U269" s="253" t="s">
        <v>449</v>
      </c>
      <c r="V269" s="253"/>
      <c r="W269" s="253"/>
      <c r="X269" s="253"/>
      <c r="Y269" s="253"/>
      <c r="Z269" s="253"/>
      <c r="AA269" s="253"/>
      <c r="AB269" s="253"/>
      <c r="AC269" s="253" t="s">
        <v>332</v>
      </c>
      <c r="AD269" s="253"/>
      <c r="AE269" s="253"/>
      <c r="AF269" s="253"/>
      <c r="AG269" s="253"/>
      <c r="AH269" s="253"/>
      <c r="AI269" s="253"/>
      <c r="AJ269" s="253"/>
      <c r="AK269" s="253"/>
      <c r="AL269" s="253"/>
      <c r="AM269" s="253"/>
      <c r="AN269" s="253"/>
      <c r="AO269" s="253"/>
      <c r="AP269" s="256"/>
      <c r="AQ269" s="253"/>
      <c r="AR269" s="253"/>
      <c r="AS269" s="253"/>
      <c r="AT269" s="256"/>
      <c r="AU269" s="253"/>
      <c r="AV269" s="253"/>
      <c r="AW269" s="253"/>
    </row>
    <row r="270" spans="1:49" s="252" customFormat="1" ht="15" customHeight="1" x14ac:dyDescent="0.25">
      <c r="A270" s="253"/>
      <c r="B270" s="253"/>
      <c r="C270" s="253"/>
      <c r="D270" s="253"/>
      <c r="E270" s="253"/>
      <c r="F270" s="253"/>
      <c r="G270" s="253"/>
      <c r="H270" s="253"/>
      <c r="I270" s="253"/>
      <c r="J270" s="253"/>
      <c r="K270" s="253"/>
      <c r="L270" s="253"/>
      <c r="M270" s="253"/>
      <c r="N270" s="253"/>
      <c r="O270" s="253"/>
      <c r="P270" s="253"/>
      <c r="Q270" s="253"/>
      <c r="R270" s="253"/>
      <c r="S270" s="253"/>
      <c r="T270" s="253"/>
      <c r="U270" s="253" t="s">
        <v>450</v>
      </c>
      <c r="V270" s="253"/>
      <c r="W270" s="253"/>
      <c r="X270" s="253"/>
      <c r="Y270" s="253"/>
      <c r="Z270" s="253"/>
      <c r="AA270" s="253"/>
      <c r="AB270" s="253"/>
      <c r="AC270" s="253" t="s">
        <v>332</v>
      </c>
      <c r="AD270" s="253"/>
      <c r="AE270" s="253"/>
      <c r="AF270" s="253"/>
      <c r="AG270" s="253"/>
      <c r="AH270" s="253"/>
      <c r="AI270" s="253"/>
      <c r="AJ270" s="253"/>
      <c r="AK270" s="253"/>
      <c r="AL270" s="253"/>
      <c r="AM270" s="253"/>
      <c r="AN270" s="253"/>
      <c r="AO270" s="253"/>
      <c r="AP270" s="256"/>
      <c r="AQ270" s="253"/>
      <c r="AR270" s="253"/>
      <c r="AS270" s="253"/>
      <c r="AT270" s="256"/>
      <c r="AU270" s="253"/>
      <c r="AV270" s="253"/>
      <c r="AW270" s="253"/>
    </row>
    <row r="271" spans="1:49" s="252" customFormat="1" ht="15" customHeight="1" x14ac:dyDescent="0.25">
      <c r="A271" s="253"/>
      <c r="B271" s="253"/>
      <c r="C271" s="253"/>
      <c r="D271" s="253"/>
      <c r="E271" s="253"/>
      <c r="F271" s="253"/>
      <c r="G271" s="253"/>
      <c r="H271" s="253"/>
      <c r="I271" s="253"/>
      <c r="J271" s="253"/>
      <c r="K271" s="253"/>
      <c r="L271" s="253"/>
      <c r="M271" s="253"/>
      <c r="N271" s="253"/>
      <c r="O271" s="253"/>
      <c r="P271" s="253"/>
      <c r="Q271" s="253"/>
      <c r="R271" s="253"/>
      <c r="S271" s="253"/>
      <c r="T271" s="253"/>
      <c r="U271" s="253" t="s">
        <v>451</v>
      </c>
      <c r="V271" s="253"/>
      <c r="W271" s="253"/>
      <c r="X271" s="253"/>
      <c r="Y271" s="253"/>
      <c r="Z271" s="253"/>
      <c r="AA271" s="253"/>
      <c r="AB271" s="253"/>
      <c r="AC271" s="253" t="s">
        <v>320</v>
      </c>
      <c r="AD271" s="253"/>
      <c r="AE271" s="253"/>
      <c r="AF271" s="253"/>
      <c r="AG271" s="253"/>
      <c r="AH271" s="253"/>
      <c r="AI271" s="253"/>
      <c r="AJ271" s="253"/>
      <c r="AK271" s="253"/>
      <c r="AL271" s="253"/>
      <c r="AM271" s="253"/>
      <c r="AN271" s="253"/>
      <c r="AO271" s="253"/>
      <c r="AP271" s="256"/>
      <c r="AQ271" s="253"/>
      <c r="AR271" s="253"/>
      <c r="AS271" s="253"/>
      <c r="AT271" s="256"/>
      <c r="AU271" s="253"/>
      <c r="AV271" s="253"/>
      <c r="AW271" s="253"/>
    </row>
    <row r="272" spans="1:49" s="252" customFormat="1" ht="15" customHeight="1" x14ac:dyDescent="0.25">
      <c r="A272" s="253"/>
      <c r="B272" s="253"/>
      <c r="C272" s="253"/>
      <c r="D272" s="253"/>
      <c r="E272" s="253"/>
      <c r="F272" s="253"/>
      <c r="G272" s="253"/>
      <c r="H272" s="253"/>
      <c r="I272" s="253"/>
      <c r="J272" s="253"/>
      <c r="K272" s="253"/>
      <c r="L272" s="253"/>
      <c r="M272" s="253"/>
      <c r="N272" s="253"/>
      <c r="O272" s="253"/>
      <c r="P272" s="253"/>
      <c r="Q272" s="253"/>
      <c r="R272" s="253"/>
      <c r="S272" s="253"/>
      <c r="T272" s="253"/>
      <c r="U272" s="253" t="s">
        <v>452</v>
      </c>
      <c r="V272" s="253"/>
      <c r="W272" s="253"/>
      <c r="X272" s="253"/>
      <c r="Y272" s="253"/>
      <c r="Z272" s="253"/>
      <c r="AA272" s="253"/>
      <c r="AB272" s="253"/>
      <c r="AC272" s="253" t="s">
        <v>316</v>
      </c>
      <c r="AD272" s="253"/>
      <c r="AE272" s="253"/>
      <c r="AF272" s="253"/>
      <c r="AG272" s="253"/>
      <c r="AH272" s="253"/>
      <c r="AI272" s="253"/>
      <c r="AJ272" s="253"/>
      <c r="AK272" s="253"/>
      <c r="AL272" s="253"/>
      <c r="AM272" s="253"/>
      <c r="AN272" s="253"/>
      <c r="AO272" s="253"/>
      <c r="AP272" s="256"/>
      <c r="AQ272" s="253"/>
      <c r="AR272" s="253"/>
      <c r="AS272" s="253"/>
      <c r="AT272" s="256"/>
      <c r="AU272" s="253"/>
      <c r="AV272" s="253"/>
      <c r="AW272" s="253"/>
    </row>
    <row r="273" spans="1:49" s="252" customFormat="1" ht="15" customHeight="1" x14ac:dyDescent="0.25">
      <c r="A273" s="253"/>
      <c r="B273" s="253"/>
      <c r="C273" s="253"/>
      <c r="D273" s="253"/>
      <c r="E273" s="253"/>
      <c r="F273" s="253"/>
      <c r="G273" s="253"/>
      <c r="H273" s="253"/>
      <c r="I273" s="253"/>
      <c r="J273" s="253"/>
      <c r="K273" s="253"/>
      <c r="L273" s="253"/>
      <c r="M273" s="253"/>
      <c r="N273" s="253"/>
      <c r="O273" s="253"/>
      <c r="P273" s="253"/>
      <c r="Q273" s="253"/>
      <c r="R273" s="253"/>
      <c r="S273" s="253"/>
      <c r="T273" s="253"/>
      <c r="U273" s="253" t="s">
        <v>453</v>
      </c>
      <c r="V273" s="253"/>
      <c r="W273" s="253"/>
      <c r="X273" s="253"/>
      <c r="Y273" s="253"/>
      <c r="Z273" s="253"/>
      <c r="AA273" s="253"/>
      <c r="AB273" s="253"/>
      <c r="AC273" s="253" t="s">
        <v>332</v>
      </c>
      <c r="AD273" s="253"/>
      <c r="AE273" s="253"/>
      <c r="AF273" s="253"/>
      <c r="AG273" s="253"/>
      <c r="AH273" s="253"/>
      <c r="AI273" s="253"/>
      <c r="AJ273" s="253"/>
      <c r="AK273" s="253"/>
      <c r="AL273" s="253"/>
      <c r="AM273" s="253"/>
      <c r="AN273" s="253"/>
      <c r="AO273" s="253"/>
      <c r="AP273" s="256"/>
      <c r="AQ273" s="253"/>
      <c r="AR273" s="253"/>
      <c r="AS273" s="253"/>
      <c r="AT273" s="256"/>
      <c r="AU273" s="253"/>
      <c r="AV273" s="253"/>
      <c r="AW273" s="253"/>
    </row>
    <row r="274" spans="1:49" s="252" customFormat="1" ht="15" customHeight="1" x14ac:dyDescent="0.25">
      <c r="A274" s="253"/>
      <c r="B274" s="253"/>
      <c r="C274" s="253"/>
      <c r="D274" s="253"/>
      <c r="E274" s="253"/>
      <c r="F274" s="253"/>
      <c r="G274" s="253"/>
      <c r="H274" s="253"/>
      <c r="I274" s="253"/>
      <c r="J274" s="253"/>
      <c r="K274" s="253"/>
      <c r="L274" s="253"/>
      <c r="M274" s="253"/>
      <c r="N274" s="253"/>
      <c r="O274" s="253"/>
      <c r="P274" s="253"/>
      <c r="Q274" s="253"/>
      <c r="R274" s="253"/>
      <c r="S274" s="253"/>
      <c r="T274" s="253"/>
      <c r="U274" s="253" t="s">
        <v>454</v>
      </c>
      <c r="V274" s="253"/>
      <c r="W274" s="253"/>
      <c r="X274" s="253"/>
      <c r="Y274" s="253"/>
      <c r="Z274" s="253"/>
      <c r="AA274" s="253"/>
      <c r="AB274" s="253"/>
      <c r="AC274" s="253" t="s">
        <v>323</v>
      </c>
      <c r="AD274" s="253"/>
      <c r="AE274" s="253"/>
      <c r="AF274" s="253"/>
      <c r="AG274" s="253"/>
      <c r="AH274" s="253"/>
      <c r="AI274" s="253"/>
      <c r="AJ274" s="253"/>
      <c r="AK274" s="253"/>
      <c r="AL274" s="253"/>
      <c r="AM274" s="253"/>
      <c r="AN274" s="253"/>
      <c r="AO274" s="253"/>
      <c r="AP274" s="256"/>
      <c r="AQ274" s="253"/>
      <c r="AR274" s="253"/>
      <c r="AS274" s="253"/>
      <c r="AT274" s="256"/>
      <c r="AU274" s="253"/>
      <c r="AV274" s="253"/>
      <c r="AW274" s="253"/>
    </row>
    <row r="275" spans="1:49" s="252" customFormat="1" ht="15" customHeight="1" x14ac:dyDescent="0.25">
      <c r="A275" s="253"/>
      <c r="B275" s="253"/>
      <c r="C275" s="253"/>
      <c r="D275" s="253"/>
      <c r="E275" s="253"/>
      <c r="F275" s="253"/>
      <c r="G275" s="253"/>
      <c r="H275" s="253"/>
      <c r="I275" s="253"/>
      <c r="J275" s="253"/>
      <c r="K275" s="253"/>
      <c r="L275" s="253"/>
      <c r="M275" s="253"/>
      <c r="N275" s="253"/>
      <c r="O275" s="253"/>
      <c r="P275" s="253"/>
      <c r="Q275" s="253"/>
      <c r="R275" s="253"/>
      <c r="S275" s="253"/>
      <c r="T275" s="253"/>
      <c r="U275" s="253" t="s">
        <v>455</v>
      </c>
      <c r="V275" s="253"/>
      <c r="W275" s="253"/>
      <c r="X275" s="253"/>
      <c r="Y275" s="253"/>
      <c r="Z275" s="253"/>
      <c r="AA275" s="253"/>
      <c r="AB275" s="253"/>
      <c r="AC275" s="253" t="s">
        <v>320</v>
      </c>
      <c r="AD275" s="253"/>
      <c r="AE275" s="253"/>
      <c r="AF275" s="253"/>
      <c r="AG275" s="253"/>
      <c r="AH275" s="253"/>
      <c r="AI275" s="253"/>
      <c r="AJ275" s="253"/>
      <c r="AK275" s="253"/>
      <c r="AL275" s="253"/>
      <c r="AM275" s="253"/>
      <c r="AN275" s="253"/>
      <c r="AO275" s="253"/>
      <c r="AP275" s="256"/>
      <c r="AQ275" s="253"/>
      <c r="AR275" s="253"/>
      <c r="AS275" s="253"/>
      <c r="AT275" s="256"/>
      <c r="AU275" s="253"/>
      <c r="AV275" s="253"/>
      <c r="AW275" s="253"/>
    </row>
    <row r="276" spans="1:49" s="252" customFormat="1" ht="15" customHeight="1" x14ac:dyDescent="0.25">
      <c r="A276" s="253"/>
      <c r="B276" s="253"/>
      <c r="C276" s="253"/>
      <c r="D276" s="253"/>
      <c r="E276" s="253"/>
      <c r="F276" s="253"/>
      <c r="G276" s="253"/>
      <c r="H276" s="253"/>
      <c r="I276" s="253"/>
      <c r="J276" s="253"/>
      <c r="K276" s="253"/>
      <c r="L276" s="253"/>
      <c r="M276" s="253"/>
      <c r="N276" s="253"/>
      <c r="O276" s="253"/>
      <c r="P276" s="253"/>
      <c r="Q276" s="253"/>
      <c r="R276" s="253"/>
      <c r="S276" s="253"/>
      <c r="T276" s="253"/>
      <c r="U276" s="253" t="s">
        <v>456</v>
      </c>
      <c r="V276" s="253"/>
      <c r="W276" s="253"/>
      <c r="X276" s="253"/>
      <c r="Y276" s="253"/>
      <c r="Z276" s="253"/>
      <c r="AA276" s="253"/>
      <c r="AB276" s="253"/>
      <c r="AC276" s="253" t="s">
        <v>320</v>
      </c>
      <c r="AD276" s="253"/>
      <c r="AE276" s="253"/>
      <c r="AF276" s="253"/>
      <c r="AG276" s="253"/>
      <c r="AH276" s="253"/>
      <c r="AI276" s="253"/>
      <c r="AJ276" s="253"/>
      <c r="AK276" s="253"/>
      <c r="AL276" s="253"/>
      <c r="AM276" s="253"/>
      <c r="AN276" s="253"/>
      <c r="AO276" s="253"/>
      <c r="AP276" s="256"/>
      <c r="AQ276" s="253"/>
      <c r="AR276" s="253"/>
      <c r="AS276" s="253"/>
      <c r="AT276" s="256"/>
      <c r="AU276" s="253"/>
      <c r="AV276" s="253"/>
      <c r="AW276" s="253"/>
    </row>
    <row r="277" spans="1:49" s="252" customFormat="1" ht="15" customHeight="1" x14ac:dyDescent="0.25">
      <c r="A277" s="253"/>
      <c r="B277" s="253"/>
      <c r="C277" s="253"/>
      <c r="D277" s="253"/>
      <c r="E277" s="253"/>
      <c r="F277" s="253"/>
      <c r="G277" s="253"/>
      <c r="H277" s="253"/>
      <c r="I277" s="253"/>
      <c r="J277" s="253"/>
      <c r="K277" s="253"/>
      <c r="L277" s="253"/>
      <c r="M277" s="253"/>
      <c r="N277" s="253"/>
      <c r="O277" s="253"/>
      <c r="P277" s="253"/>
      <c r="Q277" s="253"/>
      <c r="R277" s="253"/>
      <c r="S277" s="253"/>
      <c r="T277" s="253"/>
      <c r="U277" s="253" t="s">
        <v>457</v>
      </c>
      <c r="V277" s="253"/>
      <c r="W277" s="253"/>
      <c r="X277" s="253"/>
      <c r="Y277" s="253"/>
      <c r="Z277" s="253"/>
      <c r="AA277" s="253"/>
      <c r="AB277" s="253"/>
      <c r="AC277" s="253" t="s">
        <v>329</v>
      </c>
      <c r="AD277" s="253"/>
      <c r="AE277" s="253"/>
      <c r="AF277" s="253"/>
      <c r="AG277" s="253"/>
      <c r="AH277" s="253"/>
      <c r="AI277" s="253"/>
      <c r="AJ277" s="253"/>
      <c r="AK277" s="253"/>
      <c r="AL277" s="253"/>
      <c r="AM277" s="253"/>
      <c r="AN277" s="253"/>
      <c r="AO277" s="253"/>
      <c r="AP277" s="256"/>
      <c r="AQ277" s="253"/>
      <c r="AR277" s="253"/>
      <c r="AS277" s="253"/>
      <c r="AT277" s="256"/>
      <c r="AU277" s="253"/>
      <c r="AV277" s="253"/>
      <c r="AW277" s="253"/>
    </row>
    <row r="278" spans="1:49" s="252" customFormat="1" ht="15" customHeight="1" x14ac:dyDescent="0.25">
      <c r="A278" s="253"/>
      <c r="B278" s="253"/>
      <c r="C278" s="253"/>
      <c r="D278" s="253"/>
      <c r="E278" s="253"/>
      <c r="F278" s="253"/>
      <c r="G278" s="253"/>
      <c r="H278" s="253"/>
      <c r="I278" s="253"/>
      <c r="J278" s="253"/>
      <c r="K278" s="253"/>
      <c r="L278" s="253"/>
      <c r="M278" s="253"/>
      <c r="N278" s="253"/>
      <c r="O278" s="253"/>
      <c r="P278" s="253"/>
      <c r="Q278" s="253"/>
      <c r="R278" s="253"/>
      <c r="S278" s="253"/>
      <c r="T278" s="253"/>
      <c r="U278" s="253" t="s">
        <v>458</v>
      </c>
      <c r="V278" s="253"/>
      <c r="W278" s="253"/>
      <c r="X278" s="253"/>
      <c r="Y278" s="253"/>
      <c r="Z278" s="253"/>
      <c r="AA278" s="253"/>
      <c r="AB278" s="253"/>
      <c r="AC278" s="253" t="s">
        <v>332</v>
      </c>
      <c r="AD278" s="253"/>
      <c r="AE278" s="253"/>
      <c r="AF278" s="253"/>
      <c r="AG278" s="253"/>
      <c r="AH278" s="253"/>
      <c r="AI278" s="253"/>
      <c r="AJ278" s="253"/>
      <c r="AK278" s="253"/>
      <c r="AL278" s="253"/>
      <c r="AM278" s="253"/>
      <c r="AN278" s="253"/>
      <c r="AO278" s="253"/>
      <c r="AP278" s="256"/>
      <c r="AQ278" s="253"/>
      <c r="AR278" s="253"/>
      <c r="AS278" s="253"/>
      <c r="AT278" s="256"/>
      <c r="AU278" s="253"/>
      <c r="AV278" s="253"/>
      <c r="AW278" s="253"/>
    </row>
    <row r="279" spans="1:49" s="252" customFormat="1" ht="15" customHeight="1" x14ac:dyDescent="0.25">
      <c r="A279" s="253"/>
      <c r="B279" s="253"/>
      <c r="C279" s="253"/>
      <c r="D279" s="253"/>
      <c r="E279" s="253"/>
      <c r="F279" s="253"/>
      <c r="G279" s="253"/>
      <c r="H279" s="253"/>
      <c r="I279" s="253"/>
      <c r="J279" s="253"/>
      <c r="K279" s="253"/>
      <c r="L279" s="253"/>
      <c r="M279" s="253"/>
      <c r="N279" s="253"/>
      <c r="O279" s="253"/>
      <c r="P279" s="253"/>
      <c r="Q279" s="253"/>
      <c r="R279" s="253"/>
      <c r="S279" s="253"/>
      <c r="T279" s="253"/>
      <c r="U279" s="253" t="s">
        <v>281</v>
      </c>
      <c r="V279" s="253"/>
      <c r="W279" s="253"/>
      <c r="X279" s="253"/>
      <c r="Y279" s="253"/>
      <c r="Z279" s="253"/>
      <c r="AA279" s="253"/>
      <c r="AB279" s="253"/>
      <c r="AC279" s="253" t="s">
        <v>357</v>
      </c>
      <c r="AD279" s="253"/>
      <c r="AE279" s="253"/>
      <c r="AF279" s="253"/>
      <c r="AG279" s="253"/>
      <c r="AH279" s="253"/>
      <c r="AI279" s="253"/>
      <c r="AJ279" s="253"/>
      <c r="AK279" s="253"/>
      <c r="AL279" s="253"/>
      <c r="AM279" s="253"/>
      <c r="AN279" s="253"/>
      <c r="AO279" s="253"/>
      <c r="AP279" s="256"/>
      <c r="AQ279" s="253"/>
      <c r="AR279" s="253"/>
      <c r="AS279" s="253"/>
      <c r="AT279" s="256"/>
      <c r="AU279" s="253"/>
      <c r="AV279" s="253"/>
      <c r="AW279" s="253"/>
    </row>
    <row r="280" spans="1:49" s="252" customFormat="1" ht="15" customHeight="1" x14ac:dyDescent="0.25">
      <c r="A280" s="253"/>
      <c r="B280" s="253"/>
      <c r="C280" s="253"/>
      <c r="D280" s="253"/>
      <c r="E280" s="253"/>
      <c r="F280" s="253"/>
      <c r="G280" s="253"/>
      <c r="H280" s="253"/>
      <c r="I280" s="253"/>
      <c r="J280" s="253"/>
      <c r="K280" s="253"/>
      <c r="L280" s="253"/>
      <c r="M280" s="253"/>
      <c r="N280" s="253"/>
      <c r="O280" s="253"/>
      <c r="P280" s="253"/>
      <c r="Q280" s="253"/>
      <c r="R280" s="253"/>
      <c r="S280" s="253"/>
      <c r="T280" s="253"/>
      <c r="U280" s="253" t="s">
        <v>459</v>
      </c>
      <c r="V280" s="253"/>
      <c r="W280" s="253"/>
      <c r="X280" s="253"/>
      <c r="Y280" s="253"/>
      <c r="Z280" s="253"/>
      <c r="AA280" s="253"/>
      <c r="AB280" s="253"/>
      <c r="AC280" s="253" t="s">
        <v>316</v>
      </c>
      <c r="AD280" s="253"/>
      <c r="AE280" s="253"/>
      <c r="AF280" s="253"/>
      <c r="AG280" s="253"/>
      <c r="AH280" s="253"/>
      <c r="AI280" s="253"/>
      <c r="AJ280" s="253"/>
      <c r="AK280" s="253"/>
      <c r="AL280" s="253"/>
      <c r="AM280" s="253"/>
      <c r="AN280" s="253"/>
      <c r="AO280" s="253"/>
      <c r="AP280" s="256"/>
      <c r="AQ280" s="253"/>
      <c r="AR280" s="253"/>
      <c r="AS280" s="253"/>
      <c r="AT280" s="256"/>
      <c r="AU280" s="253"/>
      <c r="AV280" s="253"/>
      <c r="AW280" s="253"/>
    </row>
    <row r="281" spans="1:49" s="252" customFormat="1" ht="15" customHeight="1" x14ac:dyDescent="0.25">
      <c r="A281" s="253"/>
      <c r="B281" s="253"/>
      <c r="C281" s="253"/>
      <c r="D281" s="253"/>
      <c r="E281" s="253"/>
      <c r="F281" s="253"/>
      <c r="G281" s="253"/>
      <c r="H281" s="253"/>
      <c r="I281" s="253"/>
      <c r="J281" s="253"/>
      <c r="K281" s="253"/>
      <c r="L281" s="253"/>
      <c r="M281" s="253"/>
      <c r="N281" s="253"/>
      <c r="O281" s="253"/>
      <c r="P281" s="253"/>
      <c r="Q281" s="253"/>
      <c r="R281" s="253"/>
      <c r="S281" s="253"/>
      <c r="T281" s="253"/>
      <c r="U281" s="253" t="s">
        <v>460</v>
      </c>
      <c r="V281" s="253"/>
      <c r="W281" s="253"/>
      <c r="X281" s="253"/>
      <c r="Y281" s="253"/>
      <c r="Z281" s="253"/>
      <c r="AA281" s="253"/>
      <c r="AB281" s="253"/>
      <c r="AC281" s="253" t="s">
        <v>323</v>
      </c>
      <c r="AD281" s="253"/>
      <c r="AE281" s="253"/>
      <c r="AF281" s="253"/>
      <c r="AG281" s="253"/>
      <c r="AH281" s="253"/>
      <c r="AI281" s="253"/>
      <c r="AJ281" s="253"/>
      <c r="AK281" s="253"/>
      <c r="AL281" s="253"/>
      <c r="AM281" s="253"/>
      <c r="AN281" s="253"/>
      <c r="AO281" s="253"/>
      <c r="AP281" s="256"/>
      <c r="AQ281" s="253"/>
      <c r="AR281" s="253"/>
      <c r="AS281" s="253"/>
      <c r="AT281" s="256"/>
      <c r="AU281" s="253"/>
      <c r="AV281" s="253"/>
      <c r="AW281" s="253"/>
    </row>
    <row r="282" spans="1:49" s="252" customFormat="1" ht="15" customHeight="1" x14ac:dyDescent="0.25">
      <c r="A282" s="253"/>
      <c r="B282" s="253"/>
      <c r="C282" s="253"/>
      <c r="D282" s="253"/>
      <c r="E282" s="253"/>
      <c r="F282" s="253"/>
      <c r="G282" s="253"/>
      <c r="H282" s="253"/>
      <c r="I282" s="253"/>
      <c r="J282" s="253"/>
      <c r="K282" s="253"/>
      <c r="L282" s="253"/>
      <c r="M282" s="253"/>
      <c r="N282" s="253"/>
      <c r="O282" s="253"/>
      <c r="P282" s="253"/>
      <c r="Q282" s="253"/>
      <c r="R282" s="253"/>
      <c r="S282" s="253"/>
      <c r="T282" s="253"/>
      <c r="U282" s="253" t="s">
        <v>461</v>
      </c>
      <c r="V282" s="253"/>
      <c r="W282" s="253"/>
      <c r="X282" s="253"/>
      <c r="Y282" s="253"/>
      <c r="Z282" s="253"/>
      <c r="AA282" s="253"/>
      <c r="AB282" s="253"/>
      <c r="AC282" s="253" t="s">
        <v>393</v>
      </c>
      <c r="AD282" s="253"/>
      <c r="AE282" s="253"/>
      <c r="AF282" s="253"/>
      <c r="AG282" s="253"/>
      <c r="AH282" s="253"/>
      <c r="AI282" s="253"/>
      <c r="AJ282" s="253"/>
      <c r="AK282" s="253"/>
      <c r="AL282" s="253"/>
      <c r="AM282" s="253"/>
      <c r="AN282" s="253"/>
      <c r="AO282" s="253"/>
      <c r="AP282" s="256"/>
      <c r="AQ282" s="253"/>
      <c r="AR282" s="253"/>
      <c r="AS282" s="253"/>
      <c r="AT282" s="256"/>
      <c r="AU282" s="253"/>
      <c r="AV282" s="253"/>
      <c r="AW282" s="253"/>
    </row>
    <row r="283" spans="1:49" s="252" customFormat="1" ht="15" customHeight="1" x14ac:dyDescent="0.25">
      <c r="A283" s="253"/>
      <c r="B283" s="253"/>
      <c r="C283" s="253"/>
      <c r="D283" s="253"/>
      <c r="E283" s="253"/>
      <c r="F283" s="253"/>
      <c r="G283" s="253"/>
      <c r="H283" s="253"/>
      <c r="I283" s="253"/>
      <c r="J283" s="253"/>
      <c r="K283" s="253"/>
      <c r="L283" s="253"/>
      <c r="M283" s="253"/>
      <c r="N283" s="253"/>
      <c r="O283" s="253"/>
      <c r="P283" s="253"/>
      <c r="Q283" s="253"/>
      <c r="R283" s="253"/>
      <c r="S283" s="253"/>
      <c r="T283" s="253"/>
      <c r="U283" s="253" t="s">
        <v>462</v>
      </c>
      <c r="V283" s="253"/>
      <c r="W283" s="253"/>
      <c r="X283" s="253"/>
      <c r="Y283" s="253"/>
      <c r="Z283" s="253"/>
      <c r="AA283" s="253"/>
      <c r="AB283" s="253"/>
      <c r="AC283" s="253" t="s">
        <v>318</v>
      </c>
      <c r="AD283" s="253"/>
      <c r="AE283" s="253"/>
      <c r="AF283" s="253"/>
      <c r="AG283" s="253"/>
      <c r="AH283" s="253"/>
      <c r="AI283" s="253"/>
      <c r="AJ283" s="253"/>
      <c r="AK283" s="253"/>
      <c r="AL283" s="253"/>
      <c r="AM283" s="253"/>
      <c r="AN283" s="253"/>
      <c r="AO283" s="253"/>
      <c r="AP283" s="256"/>
      <c r="AQ283" s="253"/>
      <c r="AR283" s="253"/>
      <c r="AS283" s="253"/>
      <c r="AT283" s="256"/>
      <c r="AU283" s="253"/>
      <c r="AV283" s="253"/>
      <c r="AW283" s="253"/>
    </row>
    <row r="284" spans="1:49" s="252" customFormat="1" ht="15" customHeight="1" x14ac:dyDescent="0.25">
      <c r="A284" s="253"/>
      <c r="B284" s="253"/>
      <c r="C284" s="253"/>
      <c r="D284" s="253"/>
      <c r="E284" s="253"/>
      <c r="F284" s="253"/>
      <c r="G284" s="253"/>
      <c r="H284" s="253"/>
      <c r="I284" s="253"/>
      <c r="J284" s="253"/>
      <c r="K284" s="253"/>
      <c r="L284" s="253"/>
      <c r="M284" s="253"/>
      <c r="N284" s="253"/>
      <c r="O284" s="253"/>
      <c r="P284" s="253"/>
      <c r="Q284" s="253"/>
      <c r="R284" s="253"/>
      <c r="S284" s="253"/>
      <c r="T284" s="253"/>
      <c r="U284" s="253" t="s">
        <v>463</v>
      </c>
      <c r="V284" s="253"/>
      <c r="W284" s="253"/>
      <c r="X284" s="253"/>
      <c r="Y284" s="253"/>
      <c r="Z284" s="253"/>
      <c r="AA284" s="253"/>
      <c r="AB284" s="253"/>
      <c r="AC284" s="253" t="s">
        <v>320</v>
      </c>
      <c r="AD284" s="253"/>
      <c r="AE284" s="253"/>
      <c r="AF284" s="253"/>
      <c r="AG284" s="253"/>
      <c r="AH284" s="253"/>
      <c r="AI284" s="253"/>
      <c r="AJ284" s="253"/>
      <c r="AK284" s="253"/>
      <c r="AL284" s="253"/>
      <c r="AM284" s="253"/>
      <c r="AN284" s="253"/>
      <c r="AO284" s="253"/>
      <c r="AP284" s="256"/>
      <c r="AQ284" s="253"/>
      <c r="AR284" s="253"/>
      <c r="AS284" s="253"/>
      <c r="AT284" s="256"/>
      <c r="AU284" s="253"/>
      <c r="AV284" s="253"/>
      <c r="AW284" s="253"/>
    </row>
    <row r="285" spans="1:49" s="252" customFormat="1" ht="15" customHeight="1" x14ac:dyDescent="0.25">
      <c r="A285" s="253"/>
      <c r="B285" s="253"/>
      <c r="C285" s="253"/>
      <c r="D285" s="253"/>
      <c r="E285" s="253"/>
      <c r="F285" s="253"/>
      <c r="G285" s="253"/>
      <c r="H285" s="253"/>
      <c r="I285" s="253"/>
      <c r="J285" s="253"/>
      <c r="K285" s="253"/>
      <c r="L285" s="253"/>
      <c r="M285" s="253"/>
      <c r="N285" s="253"/>
      <c r="O285" s="253"/>
      <c r="P285" s="253"/>
      <c r="Q285" s="253"/>
      <c r="R285" s="253"/>
      <c r="S285" s="253"/>
      <c r="T285" s="253"/>
      <c r="U285" s="253" t="s">
        <v>464</v>
      </c>
      <c r="V285" s="253"/>
      <c r="W285" s="253"/>
      <c r="X285" s="253"/>
      <c r="Y285" s="253"/>
      <c r="Z285" s="253"/>
      <c r="AA285" s="253"/>
      <c r="AB285" s="253"/>
      <c r="AC285" s="253" t="s">
        <v>323</v>
      </c>
      <c r="AD285" s="253"/>
      <c r="AE285" s="253"/>
      <c r="AF285" s="253"/>
      <c r="AG285" s="253"/>
      <c r="AH285" s="253"/>
      <c r="AI285" s="253"/>
      <c r="AJ285" s="253"/>
      <c r="AK285" s="253"/>
      <c r="AL285" s="253"/>
      <c r="AM285" s="253"/>
      <c r="AN285" s="253"/>
      <c r="AO285" s="253"/>
      <c r="AP285" s="256"/>
      <c r="AQ285" s="253"/>
      <c r="AR285" s="253"/>
      <c r="AS285" s="253"/>
      <c r="AT285" s="256"/>
      <c r="AU285" s="253"/>
      <c r="AV285" s="253"/>
      <c r="AW285" s="253"/>
    </row>
    <row r="286" spans="1:49" s="252" customFormat="1" ht="15" customHeight="1" x14ac:dyDescent="0.25">
      <c r="A286" s="253"/>
      <c r="B286" s="253"/>
      <c r="C286" s="253"/>
      <c r="D286" s="253"/>
      <c r="E286" s="253"/>
      <c r="F286" s="253"/>
      <c r="G286" s="253"/>
      <c r="H286" s="253"/>
      <c r="I286" s="253"/>
      <c r="J286" s="253"/>
      <c r="K286" s="253"/>
      <c r="L286" s="253"/>
      <c r="M286" s="253"/>
      <c r="N286" s="253"/>
      <c r="O286" s="253"/>
      <c r="P286" s="253"/>
      <c r="Q286" s="253"/>
      <c r="R286" s="253"/>
      <c r="S286" s="253"/>
      <c r="T286" s="253"/>
      <c r="U286" s="253" t="s">
        <v>465</v>
      </c>
      <c r="V286" s="253"/>
      <c r="W286" s="253"/>
      <c r="X286" s="253"/>
      <c r="Y286" s="253"/>
      <c r="Z286" s="253"/>
      <c r="AA286" s="253"/>
      <c r="AB286" s="253"/>
      <c r="AC286" s="253" t="s">
        <v>357</v>
      </c>
      <c r="AD286" s="253"/>
      <c r="AE286" s="253"/>
      <c r="AF286" s="253"/>
      <c r="AG286" s="253"/>
      <c r="AH286" s="253"/>
      <c r="AI286" s="253"/>
      <c r="AJ286" s="253"/>
      <c r="AK286" s="253"/>
      <c r="AL286" s="253"/>
      <c r="AM286" s="253"/>
      <c r="AN286" s="253"/>
      <c r="AO286" s="253"/>
      <c r="AP286" s="256"/>
      <c r="AQ286" s="253"/>
      <c r="AR286" s="253"/>
      <c r="AS286" s="253"/>
      <c r="AT286" s="256"/>
      <c r="AU286" s="253"/>
      <c r="AV286" s="253"/>
      <c r="AW286" s="253"/>
    </row>
    <row r="287" spans="1:49" s="252" customFormat="1" ht="15" customHeight="1" x14ac:dyDescent="0.25">
      <c r="A287" s="253"/>
      <c r="B287" s="253"/>
      <c r="C287" s="253"/>
      <c r="D287" s="253"/>
      <c r="E287" s="253"/>
      <c r="F287" s="253"/>
      <c r="G287" s="253"/>
      <c r="H287" s="253"/>
      <c r="I287" s="253"/>
      <c r="J287" s="253"/>
      <c r="K287" s="253"/>
      <c r="L287" s="253"/>
      <c r="M287" s="253"/>
      <c r="N287" s="253"/>
      <c r="O287" s="253"/>
      <c r="P287" s="253"/>
      <c r="Q287" s="253"/>
      <c r="R287" s="253"/>
      <c r="S287" s="253"/>
      <c r="T287" s="253"/>
      <c r="U287" s="253" t="s">
        <v>466</v>
      </c>
      <c r="V287" s="253"/>
      <c r="W287" s="253"/>
      <c r="X287" s="253"/>
      <c r="Y287" s="253"/>
      <c r="Z287" s="253"/>
      <c r="AA287" s="253"/>
      <c r="AB287" s="253"/>
      <c r="AC287" s="253" t="s">
        <v>320</v>
      </c>
      <c r="AD287" s="253"/>
      <c r="AE287" s="253"/>
      <c r="AF287" s="253"/>
      <c r="AG287" s="253"/>
      <c r="AH287" s="253"/>
      <c r="AI287" s="253"/>
      <c r="AJ287" s="253"/>
      <c r="AK287" s="253"/>
      <c r="AL287" s="253"/>
      <c r="AM287" s="253"/>
      <c r="AN287" s="253"/>
      <c r="AO287" s="253"/>
      <c r="AP287" s="256"/>
      <c r="AQ287" s="253"/>
      <c r="AR287" s="253"/>
      <c r="AS287" s="253"/>
      <c r="AT287" s="256"/>
      <c r="AU287" s="253"/>
      <c r="AV287" s="253"/>
      <c r="AW287" s="253"/>
    </row>
    <row r="288" spans="1:49" s="252" customFormat="1" ht="15" customHeight="1" x14ac:dyDescent="0.25">
      <c r="A288" s="253"/>
      <c r="B288" s="253"/>
      <c r="C288" s="253"/>
      <c r="D288" s="253"/>
      <c r="E288" s="253"/>
      <c r="F288" s="253"/>
      <c r="G288" s="253"/>
      <c r="H288" s="253"/>
      <c r="I288" s="253"/>
      <c r="J288" s="253"/>
      <c r="K288" s="253"/>
      <c r="L288" s="253"/>
      <c r="M288" s="253"/>
      <c r="N288" s="253"/>
      <c r="O288" s="253"/>
      <c r="P288" s="253"/>
      <c r="Q288" s="253"/>
      <c r="R288" s="253"/>
      <c r="S288" s="253"/>
      <c r="T288" s="253"/>
      <c r="U288" s="253" t="s">
        <v>467</v>
      </c>
      <c r="V288" s="253"/>
      <c r="W288" s="253"/>
      <c r="X288" s="253"/>
      <c r="Y288" s="253"/>
      <c r="Z288" s="253"/>
      <c r="AA288" s="253"/>
      <c r="AB288" s="253"/>
      <c r="AC288" s="253" t="s">
        <v>320</v>
      </c>
      <c r="AD288" s="253"/>
      <c r="AE288" s="253"/>
      <c r="AF288" s="253"/>
      <c r="AG288" s="253"/>
      <c r="AH288" s="253"/>
      <c r="AI288" s="253"/>
      <c r="AJ288" s="253"/>
      <c r="AK288" s="253"/>
      <c r="AL288" s="253"/>
      <c r="AM288" s="253"/>
      <c r="AN288" s="253"/>
      <c r="AO288" s="253"/>
      <c r="AP288" s="256"/>
      <c r="AQ288" s="253"/>
      <c r="AR288" s="253"/>
      <c r="AS288" s="253"/>
      <c r="AT288" s="256"/>
      <c r="AU288" s="253"/>
      <c r="AV288" s="253"/>
      <c r="AW288" s="253"/>
    </row>
    <row r="289" spans="1:53" s="252" customFormat="1" ht="15" customHeight="1" x14ac:dyDescent="0.25">
      <c r="A289" s="253"/>
      <c r="B289" s="253"/>
      <c r="C289" s="253"/>
      <c r="D289" s="253"/>
      <c r="E289" s="253"/>
      <c r="F289" s="253"/>
      <c r="G289" s="253"/>
      <c r="H289" s="253"/>
      <c r="I289" s="253"/>
      <c r="J289" s="253"/>
      <c r="K289" s="253"/>
      <c r="L289" s="253"/>
      <c r="M289" s="253"/>
      <c r="N289" s="253"/>
      <c r="O289" s="253"/>
      <c r="P289" s="253"/>
      <c r="Q289" s="253"/>
      <c r="R289" s="253"/>
      <c r="S289" s="253"/>
      <c r="T289" s="253"/>
      <c r="U289" s="253" t="s">
        <v>468</v>
      </c>
      <c r="V289" s="253"/>
      <c r="W289" s="253"/>
      <c r="X289" s="253"/>
      <c r="Y289" s="253"/>
      <c r="Z289" s="253"/>
      <c r="AA289" s="253"/>
      <c r="AB289" s="253"/>
      <c r="AC289" s="253" t="s">
        <v>323</v>
      </c>
      <c r="AD289" s="253"/>
      <c r="AE289" s="253"/>
      <c r="AF289" s="253"/>
      <c r="AG289" s="253"/>
      <c r="AH289" s="253"/>
      <c r="AI289" s="253"/>
      <c r="AJ289" s="253"/>
      <c r="AK289" s="253"/>
      <c r="AL289" s="253"/>
      <c r="AM289" s="253"/>
      <c r="AN289" s="253"/>
      <c r="AO289" s="253"/>
      <c r="AP289" s="256"/>
      <c r="AQ289" s="253"/>
      <c r="AR289" s="253"/>
      <c r="AS289" s="253"/>
      <c r="AT289" s="256"/>
      <c r="AU289" s="253"/>
      <c r="AV289" s="253"/>
      <c r="AW289" s="253"/>
    </row>
    <row r="290" spans="1:53" s="252" customFormat="1" ht="15" customHeight="1" x14ac:dyDescent="0.25">
      <c r="A290" s="253"/>
      <c r="B290" s="253"/>
      <c r="C290" s="253"/>
      <c r="D290" s="253"/>
      <c r="E290" s="253"/>
      <c r="F290" s="253"/>
      <c r="G290" s="253"/>
      <c r="H290" s="253"/>
      <c r="I290" s="253"/>
      <c r="J290" s="253"/>
      <c r="K290" s="253"/>
      <c r="L290" s="253"/>
      <c r="M290" s="253"/>
      <c r="N290" s="253"/>
      <c r="O290" s="253"/>
      <c r="P290" s="253"/>
      <c r="Q290" s="253"/>
      <c r="R290" s="253"/>
      <c r="S290" s="253"/>
      <c r="T290" s="253"/>
      <c r="U290" s="253" t="s">
        <v>469</v>
      </c>
      <c r="V290" s="253"/>
      <c r="W290" s="253"/>
      <c r="X290" s="253"/>
      <c r="Y290" s="253"/>
      <c r="Z290" s="253"/>
      <c r="AA290" s="253"/>
      <c r="AB290" s="253"/>
      <c r="AC290" s="253" t="s">
        <v>329</v>
      </c>
      <c r="AD290" s="253"/>
      <c r="AE290" s="253"/>
      <c r="AF290" s="253"/>
      <c r="AG290" s="253"/>
      <c r="AH290" s="253"/>
      <c r="AI290" s="253"/>
      <c r="AJ290" s="253"/>
      <c r="AK290" s="253"/>
      <c r="AL290" s="253"/>
      <c r="AM290" s="253"/>
      <c r="AN290" s="253"/>
      <c r="AO290" s="253"/>
      <c r="AP290" s="256"/>
      <c r="AQ290" s="253"/>
      <c r="AR290" s="253"/>
      <c r="AS290" s="253"/>
      <c r="AT290" s="256"/>
      <c r="AU290" s="253"/>
      <c r="AV290" s="253"/>
      <c r="AW290" s="253"/>
    </row>
    <row r="291" spans="1:53" s="252" customFormat="1" ht="15" customHeight="1" x14ac:dyDescent="0.25">
      <c r="A291" s="253"/>
      <c r="B291" s="253"/>
      <c r="C291" s="253"/>
      <c r="D291" s="253"/>
      <c r="E291" s="253"/>
      <c r="F291" s="253"/>
      <c r="G291" s="253"/>
      <c r="H291" s="253"/>
      <c r="I291" s="253"/>
      <c r="J291" s="253"/>
      <c r="K291" s="253"/>
      <c r="L291" s="253"/>
      <c r="M291" s="253"/>
      <c r="N291" s="253"/>
      <c r="O291" s="253"/>
      <c r="P291" s="253"/>
      <c r="Q291" s="253"/>
      <c r="R291" s="253"/>
      <c r="S291" s="253"/>
      <c r="T291" s="253"/>
      <c r="U291" s="253" t="s">
        <v>470</v>
      </c>
      <c r="V291" s="253"/>
      <c r="W291" s="253"/>
      <c r="X291" s="253"/>
      <c r="Y291" s="253"/>
      <c r="Z291" s="253"/>
      <c r="AA291" s="253"/>
      <c r="AB291" s="253"/>
      <c r="AC291" s="253" t="s">
        <v>332</v>
      </c>
      <c r="AD291" s="253"/>
      <c r="AE291" s="253"/>
      <c r="AF291" s="253"/>
      <c r="AG291" s="253"/>
      <c r="AH291" s="253"/>
      <c r="AI291" s="253"/>
      <c r="AJ291" s="253"/>
      <c r="AK291" s="253"/>
      <c r="AL291" s="253"/>
      <c r="AM291" s="253"/>
      <c r="AN291" s="253"/>
      <c r="AO291" s="253"/>
      <c r="AP291" s="256"/>
      <c r="AQ291" s="253"/>
      <c r="AR291" s="253"/>
      <c r="AS291" s="253"/>
      <c r="AT291" s="256"/>
      <c r="AU291" s="253"/>
      <c r="AV291" s="253"/>
      <c r="AW291" s="253"/>
    </row>
    <row r="292" spans="1:53" s="252" customFormat="1" ht="15" customHeight="1" x14ac:dyDescent="0.25">
      <c r="A292" s="253"/>
      <c r="B292" s="253"/>
      <c r="C292" s="253"/>
      <c r="D292" s="253"/>
      <c r="E292" s="253"/>
      <c r="F292" s="253"/>
      <c r="G292" s="253"/>
      <c r="H292" s="253"/>
      <c r="I292" s="253"/>
      <c r="J292" s="253"/>
      <c r="K292" s="253"/>
      <c r="L292" s="253"/>
      <c r="M292" s="253"/>
      <c r="N292" s="253"/>
      <c r="O292" s="253"/>
      <c r="P292" s="253"/>
      <c r="Q292" s="253"/>
      <c r="R292" s="253"/>
      <c r="S292" s="253"/>
      <c r="T292" s="253"/>
      <c r="U292" s="253" t="s">
        <v>471</v>
      </c>
      <c r="V292" s="253"/>
      <c r="W292" s="253"/>
      <c r="X292" s="253"/>
      <c r="Y292" s="253"/>
      <c r="Z292" s="253"/>
      <c r="AA292" s="253"/>
      <c r="AB292" s="253"/>
      <c r="AC292" s="253" t="s">
        <v>323</v>
      </c>
      <c r="AD292" s="253"/>
      <c r="AE292" s="253"/>
      <c r="AF292" s="253"/>
      <c r="AG292" s="253"/>
      <c r="AH292" s="253"/>
      <c r="AI292" s="253"/>
      <c r="AJ292" s="253"/>
      <c r="AK292" s="253"/>
      <c r="AL292" s="253"/>
      <c r="AM292" s="253"/>
      <c r="AN292" s="253"/>
      <c r="AO292" s="253"/>
      <c r="AP292" s="256"/>
      <c r="AQ292" s="253"/>
      <c r="AR292" s="253"/>
      <c r="AS292" s="253"/>
      <c r="AT292" s="256"/>
      <c r="AU292" s="253"/>
      <c r="AV292" s="253"/>
      <c r="AW292" s="253"/>
    </row>
    <row r="293" spans="1:53" s="252" customFormat="1" ht="15" customHeight="1" x14ac:dyDescent="0.25">
      <c r="A293" s="253"/>
      <c r="B293" s="253"/>
      <c r="C293" s="253"/>
      <c r="D293" s="253"/>
      <c r="E293" s="253"/>
      <c r="F293" s="253"/>
      <c r="G293" s="253"/>
      <c r="H293" s="253"/>
      <c r="I293" s="253"/>
      <c r="J293" s="253"/>
      <c r="K293" s="253"/>
      <c r="L293" s="253"/>
      <c r="M293" s="253"/>
      <c r="N293" s="253"/>
      <c r="O293" s="253"/>
      <c r="P293" s="253"/>
      <c r="Q293" s="253"/>
      <c r="R293" s="253"/>
      <c r="S293" s="253"/>
      <c r="T293" s="253"/>
      <c r="U293" s="253" t="s">
        <v>472</v>
      </c>
      <c r="V293" s="253"/>
      <c r="W293" s="253"/>
      <c r="X293" s="253"/>
      <c r="Y293" s="253"/>
      <c r="Z293" s="253"/>
      <c r="AA293" s="253"/>
      <c r="AB293" s="253"/>
      <c r="AC293" s="253" t="s">
        <v>323</v>
      </c>
      <c r="AD293" s="253"/>
      <c r="AE293" s="253"/>
      <c r="AF293" s="253"/>
      <c r="AG293" s="253"/>
      <c r="AH293" s="253"/>
      <c r="AI293" s="253"/>
      <c r="AJ293" s="253"/>
      <c r="AK293" s="253"/>
      <c r="AL293" s="253"/>
      <c r="AM293" s="253"/>
      <c r="AN293" s="253"/>
      <c r="AO293" s="253"/>
      <c r="AP293" s="256"/>
      <c r="AQ293" s="253"/>
      <c r="AR293" s="253"/>
      <c r="AS293" s="253"/>
      <c r="AT293" s="256"/>
      <c r="AU293" s="253"/>
      <c r="AV293" s="253"/>
      <c r="AW293" s="253"/>
    </row>
    <row r="294" spans="1:53" s="252" customFormat="1" ht="15" customHeight="1" x14ac:dyDescent="0.25">
      <c r="A294" s="253"/>
      <c r="B294" s="253"/>
      <c r="C294" s="253"/>
      <c r="D294" s="253"/>
      <c r="E294" s="253"/>
      <c r="F294" s="253"/>
      <c r="G294" s="253"/>
      <c r="H294" s="253"/>
      <c r="I294" s="253"/>
      <c r="J294" s="253"/>
      <c r="K294" s="253"/>
      <c r="L294" s="253"/>
      <c r="M294" s="253"/>
      <c r="N294" s="253"/>
      <c r="O294" s="253"/>
      <c r="P294" s="253"/>
      <c r="Q294" s="253"/>
      <c r="R294" s="253"/>
      <c r="S294" s="253"/>
      <c r="T294" s="253"/>
      <c r="U294" s="253" t="s">
        <v>473</v>
      </c>
      <c r="V294" s="253"/>
      <c r="W294" s="253"/>
      <c r="X294" s="253"/>
      <c r="Y294" s="253"/>
      <c r="Z294" s="253"/>
      <c r="AA294" s="253"/>
      <c r="AB294" s="253"/>
      <c r="AC294" s="253" t="s">
        <v>332</v>
      </c>
      <c r="AD294" s="253"/>
      <c r="AE294" s="253"/>
      <c r="AF294" s="253"/>
      <c r="AG294" s="253"/>
      <c r="AH294" s="253"/>
      <c r="AI294" s="253"/>
      <c r="AJ294" s="253"/>
      <c r="AK294" s="253"/>
      <c r="AL294" s="253"/>
      <c r="AM294" s="253"/>
      <c r="AN294" s="253"/>
      <c r="AO294" s="253"/>
      <c r="AP294" s="256"/>
      <c r="AQ294" s="253"/>
      <c r="AR294" s="253"/>
      <c r="AS294" s="253"/>
      <c r="AT294" s="256"/>
      <c r="AU294" s="253"/>
      <c r="AV294" s="253"/>
      <c r="AW294" s="253"/>
    </row>
    <row r="295" spans="1:53" s="252" customFormat="1" ht="15" customHeight="1" x14ac:dyDescent="0.25">
      <c r="A295" s="253"/>
      <c r="B295" s="253"/>
      <c r="C295" s="253"/>
      <c r="D295" s="253"/>
      <c r="E295" s="253"/>
      <c r="F295" s="253"/>
      <c r="G295" s="253"/>
      <c r="H295" s="253"/>
      <c r="I295" s="253"/>
      <c r="J295" s="253"/>
      <c r="K295" s="253"/>
      <c r="L295" s="253"/>
      <c r="M295" s="253"/>
      <c r="N295" s="253"/>
      <c r="O295" s="253"/>
      <c r="P295" s="253"/>
      <c r="Q295" s="253"/>
      <c r="R295" s="253"/>
      <c r="S295" s="253"/>
      <c r="T295" s="253"/>
      <c r="U295" s="253" t="s">
        <v>474</v>
      </c>
      <c r="V295" s="253"/>
      <c r="W295" s="253"/>
      <c r="X295" s="253"/>
      <c r="Y295" s="253"/>
      <c r="Z295" s="253"/>
      <c r="AA295" s="253"/>
      <c r="AB295" s="253"/>
      <c r="AC295" s="253" t="s">
        <v>318</v>
      </c>
      <c r="AD295" s="253"/>
      <c r="AE295" s="253"/>
      <c r="AF295" s="253"/>
      <c r="AG295" s="253"/>
      <c r="AH295" s="253"/>
      <c r="AI295" s="253"/>
      <c r="AJ295" s="253"/>
      <c r="AK295" s="253"/>
      <c r="AL295" s="253"/>
      <c r="AM295" s="253"/>
      <c r="AN295" s="253"/>
      <c r="AO295" s="253"/>
      <c r="AP295" s="256"/>
      <c r="AQ295" s="253"/>
      <c r="AR295" s="253"/>
      <c r="AS295" s="253"/>
      <c r="AT295" s="256"/>
      <c r="AU295" s="253"/>
      <c r="AV295" s="253"/>
      <c r="AW295" s="253"/>
    </row>
    <row r="296" spans="1:53" s="252" customFormat="1" ht="15" customHeight="1" x14ac:dyDescent="0.25">
      <c r="A296" s="253"/>
      <c r="B296" s="253"/>
      <c r="C296" s="253"/>
      <c r="D296" s="253"/>
      <c r="E296" s="253"/>
      <c r="F296" s="253"/>
      <c r="G296" s="253"/>
      <c r="H296" s="253"/>
      <c r="I296" s="253"/>
      <c r="J296" s="253"/>
      <c r="K296" s="253"/>
      <c r="L296" s="253"/>
      <c r="M296" s="253"/>
      <c r="N296" s="253"/>
      <c r="O296" s="253"/>
      <c r="P296" s="253"/>
      <c r="Q296" s="253"/>
      <c r="R296" s="253"/>
      <c r="S296" s="253"/>
      <c r="T296" s="253"/>
      <c r="U296" s="253" t="s">
        <v>475</v>
      </c>
      <c r="V296" s="253"/>
      <c r="W296" s="253"/>
      <c r="X296" s="253"/>
      <c r="Y296" s="253"/>
      <c r="Z296" s="253"/>
      <c r="AA296" s="253"/>
      <c r="AB296" s="253"/>
      <c r="AC296" s="253" t="s">
        <v>332</v>
      </c>
      <c r="AD296" s="253"/>
      <c r="AE296" s="253"/>
      <c r="AF296" s="253"/>
      <c r="AG296" s="253"/>
      <c r="AH296" s="253"/>
      <c r="AI296" s="253"/>
      <c r="AJ296" s="253"/>
      <c r="AK296" s="253"/>
      <c r="AL296" s="253"/>
      <c r="AM296" s="253"/>
      <c r="AN296" s="253"/>
      <c r="AO296" s="253"/>
      <c r="AP296" s="256"/>
      <c r="AQ296" s="253"/>
      <c r="AR296" s="253"/>
      <c r="AS296" s="253"/>
      <c r="AT296" s="256"/>
      <c r="AU296" s="253"/>
      <c r="AV296" s="253"/>
      <c r="AW296" s="253"/>
    </row>
    <row r="297" spans="1:53" s="252" customFormat="1" ht="15" customHeight="1" x14ac:dyDescent="0.25">
      <c r="A297" s="253"/>
      <c r="B297" s="253"/>
      <c r="C297" s="253"/>
      <c r="D297" s="253"/>
      <c r="E297" s="253"/>
      <c r="F297" s="253"/>
      <c r="G297" s="253"/>
      <c r="H297" s="253"/>
      <c r="I297" s="253"/>
      <c r="J297" s="253"/>
      <c r="K297" s="253"/>
      <c r="L297" s="253"/>
      <c r="M297" s="253"/>
      <c r="N297" s="253"/>
      <c r="O297" s="253"/>
      <c r="P297" s="253"/>
      <c r="Q297" s="253"/>
      <c r="R297" s="253"/>
      <c r="S297" s="253"/>
      <c r="T297" s="253"/>
      <c r="U297" s="253" t="s">
        <v>476</v>
      </c>
      <c r="V297" s="253"/>
      <c r="W297" s="253"/>
      <c r="X297" s="253"/>
      <c r="Y297" s="253"/>
      <c r="Z297" s="253"/>
      <c r="AA297" s="253"/>
      <c r="AB297" s="253"/>
      <c r="AC297" s="253" t="s">
        <v>318</v>
      </c>
      <c r="AD297" s="253"/>
      <c r="AE297" s="253"/>
      <c r="AF297" s="253"/>
      <c r="AG297" s="253"/>
      <c r="AH297" s="253"/>
      <c r="AI297" s="253"/>
      <c r="AJ297" s="253"/>
      <c r="AK297" s="253"/>
      <c r="AL297" s="253"/>
      <c r="AM297" s="253"/>
      <c r="AN297" s="253"/>
      <c r="AO297" s="253"/>
      <c r="AP297" s="256"/>
      <c r="AQ297" s="253"/>
      <c r="AR297" s="253"/>
      <c r="AS297" s="253"/>
      <c r="AT297" s="256"/>
      <c r="AU297" s="253"/>
      <c r="AV297" s="253"/>
      <c r="AW297" s="253"/>
    </row>
    <row r="298" spans="1:53" s="252" customFormat="1" ht="15" customHeight="1" x14ac:dyDescent="0.25">
      <c r="A298" s="253"/>
      <c r="B298" s="253"/>
      <c r="C298" s="253"/>
      <c r="D298" s="253"/>
      <c r="E298" s="253"/>
      <c r="F298" s="253"/>
      <c r="G298" s="253"/>
      <c r="H298" s="253"/>
      <c r="I298" s="253"/>
      <c r="J298" s="253"/>
      <c r="K298" s="253"/>
      <c r="L298" s="253"/>
      <c r="M298" s="253"/>
      <c r="N298" s="253"/>
      <c r="O298" s="253"/>
      <c r="P298" s="253"/>
      <c r="Q298" s="253"/>
      <c r="R298" s="253"/>
      <c r="S298" s="253"/>
      <c r="T298" s="253"/>
      <c r="U298" s="253" t="s">
        <v>477</v>
      </c>
      <c r="V298" s="253"/>
      <c r="W298" s="253"/>
      <c r="X298" s="253"/>
      <c r="Y298" s="253"/>
      <c r="Z298" s="253"/>
      <c r="AA298" s="253"/>
      <c r="AB298" s="253"/>
      <c r="AC298" s="253" t="s">
        <v>316</v>
      </c>
      <c r="AD298" s="253"/>
      <c r="AE298" s="253"/>
      <c r="AF298" s="253"/>
      <c r="AG298" s="253"/>
      <c r="AH298" s="253"/>
      <c r="AI298" s="253"/>
      <c r="AJ298" s="253"/>
      <c r="AK298" s="253"/>
      <c r="AL298" s="253"/>
      <c r="AM298" s="253"/>
      <c r="AN298" s="253"/>
      <c r="AO298" s="253"/>
      <c r="AP298" s="256"/>
      <c r="AQ298" s="253"/>
      <c r="AR298" s="253"/>
      <c r="AS298" s="253"/>
      <c r="AT298" s="256"/>
      <c r="AU298" s="253"/>
      <c r="AV298" s="253"/>
      <c r="AW298" s="253"/>
      <c r="AX298" s="253"/>
      <c r="AY298" s="253"/>
      <c r="AZ298" s="253"/>
      <c r="BA298" s="253"/>
    </row>
    <row r="299" spans="1:53" s="252" customFormat="1" ht="15" customHeight="1" x14ac:dyDescent="0.25">
      <c r="A299" s="253"/>
      <c r="B299" s="253"/>
      <c r="C299" s="253"/>
      <c r="D299" s="253"/>
      <c r="E299" s="253"/>
      <c r="F299" s="253"/>
      <c r="G299" s="253"/>
      <c r="H299" s="253"/>
      <c r="I299" s="253"/>
      <c r="J299" s="253"/>
      <c r="K299" s="253"/>
      <c r="L299" s="253"/>
      <c r="M299" s="253"/>
      <c r="N299" s="253"/>
      <c r="O299" s="253"/>
      <c r="P299" s="253"/>
      <c r="Q299" s="253"/>
      <c r="R299" s="253"/>
      <c r="S299" s="253"/>
      <c r="T299" s="253"/>
      <c r="U299" s="253" t="s">
        <v>478</v>
      </c>
      <c r="V299" s="253"/>
      <c r="W299" s="253"/>
      <c r="X299" s="253"/>
      <c r="Y299" s="253"/>
      <c r="Z299" s="253"/>
      <c r="AA299" s="253"/>
      <c r="AB299" s="253"/>
      <c r="AC299" s="253" t="s">
        <v>332</v>
      </c>
      <c r="AD299" s="253"/>
      <c r="AE299" s="253"/>
      <c r="AF299" s="253"/>
      <c r="AG299" s="253"/>
      <c r="AH299" s="253"/>
      <c r="AI299" s="253"/>
      <c r="AJ299" s="253"/>
      <c r="AK299" s="253"/>
      <c r="AL299" s="253"/>
      <c r="AM299" s="253"/>
      <c r="AN299" s="253"/>
      <c r="AO299" s="253"/>
      <c r="AP299" s="256"/>
      <c r="AQ299" s="253"/>
      <c r="AR299" s="253"/>
      <c r="AS299" s="253"/>
      <c r="AT299" s="256"/>
      <c r="AU299" s="253"/>
      <c r="AV299" s="253"/>
      <c r="AW299" s="253"/>
      <c r="AX299" s="253"/>
      <c r="AY299" s="253"/>
      <c r="AZ299" s="253"/>
      <c r="BA299" s="253"/>
    </row>
    <row r="300" spans="1:53" s="252" customFormat="1" ht="15" customHeight="1" x14ac:dyDescent="0.25">
      <c r="A300" s="253"/>
      <c r="B300" s="253"/>
      <c r="C300" s="253"/>
      <c r="D300" s="253"/>
      <c r="E300" s="253"/>
      <c r="F300" s="253"/>
      <c r="G300" s="253"/>
      <c r="H300" s="253"/>
      <c r="I300" s="253"/>
      <c r="J300" s="253"/>
      <c r="K300" s="253"/>
      <c r="L300" s="253"/>
      <c r="M300" s="253"/>
      <c r="N300" s="253"/>
      <c r="O300" s="253"/>
      <c r="P300" s="253"/>
      <c r="Q300" s="253"/>
      <c r="R300" s="253"/>
      <c r="S300" s="253"/>
      <c r="T300" s="253"/>
      <c r="U300" s="253" t="s">
        <v>479</v>
      </c>
      <c r="V300" s="253"/>
      <c r="W300" s="253"/>
      <c r="X300" s="253"/>
      <c r="Y300" s="253"/>
      <c r="Z300" s="253"/>
      <c r="AA300" s="253"/>
      <c r="AB300" s="253"/>
      <c r="AC300" s="253" t="s">
        <v>318</v>
      </c>
      <c r="AD300" s="253"/>
      <c r="AE300" s="253"/>
      <c r="AF300" s="253"/>
      <c r="AG300" s="253"/>
      <c r="AH300" s="253"/>
      <c r="AI300" s="253"/>
      <c r="AJ300" s="253"/>
      <c r="AK300" s="253"/>
      <c r="AL300" s="253"/>
      <c r="AM300" s="253"/>
      <c r="AN300" s="253"/>
      <c r="AO300" s="253"/>
      <c r="AP300" s="256"/>
      <c r="AQ300" s="253"/>
      <c r="AR300" s="253"/>
      <c r="AS300" s="253"/>
      <c r="AT300" s="256"/>
      <c r="AU300" s="253"/>
      <c r="AV300" s="253"/>
      <c r="AW300" s="253"/>
      <c r="AX300" s="253"/>
      <c r="AY300" s="253"/>
      <c r="AZ300" s="253"/>
      <c r="BA300" s="253"/>
    </row>
    <row r="301" spans="1:53" s="252" customFormat="1" ht="15" customHeight="1" x14ac:dyDescent="0.25">
      <c r="A301" s="253"/>
      <c r="B301" s="253"/>
      <c r="C301" s="253"/>
      <c r="D301" s="253"/>
      <c r="E301" s="253"/>
      <c r="F301" s="253"/>
      <c r="G301" s="253"/>
      <c r="H301" s="253"/>
      <c r="I301" s="253"/>
      <c r="J301" s="253"/>
      <c r="K301" s="253"/>
      <c r="L301" s="253"/>
      <c r="M301" s="253"/>
      <c r="N301" s="253"/>
      <c r="O301" s="253"/>
      <c r="P301" s="253"/>
      <c r="Q301" s="253"/>
      <c r="R301" s="253"/>
      <c r="S301" s="253"/>
      <c r="T301" s="253"/>
      <c r="U301" s="253" t="s">
        <v>480</v>
      </c>
      <c r="V301" s="253"/>
      <c r="W301" s="253"/>
      <c r="X301" s="253"/>
      <c r="Y301" s="253"/>
      <c r="Z301" s="253"/>
      <c r="AA301" s="253"/>
      <c r="AB301" s="253"/>
      <c r="AC301" s="253" t="s">
        <v>316</v>
      </c>
      <c r="AD301" s="253"/>
      <c r="AE301" s="253"/>
      <c r="AF301" s="253"/>
      <c r="AG301" s="253"/>
      <c r="AH301" s="253"/>
      <c r="AI301" s="253"/>
      <c r="AJ301" s="253"/>
      <c r="AK301" s="253"/>
      <c r="AL301" s="253"/>
      <c r="AM301" s="253"/>
      <c r="AN301" s="253"/>
      <c r="AO301" s="253"/>
      <c r="AP301" s="256"/>
      <c r="AQ301" s="253"/>
      <c r="AR301" s="253"/>
      <c r="AS301" s="253"/>
      <c r="AT301" s="256"/>
      <c r="AU301" s="253"/>
      <c r="AV301" s="253"/>
      <c r="AW301" s="253"/>
      <c r="AX301" s="253"/>
      <c r="AY301" s="253"/>
      <c r="AZ301" s="253"/>
      <c r="BA301" s="253"/>
    </row>
    <row r="302" spans="1:53" s="252" customFormat="1" ht="15" customHeight="1" x14ac:dyDescent="0.25">
      <c r="A302" s="253"/>
      <c r="B302" s="253"/>
      <c r="C302" s="253"/>
      <c r="D302" s="253"/>
      <c r="E302" s="253"/>
      <c r="F302" s="253"/>
      <c r="G302" s="253"/>
      <c r="H302" s="253"/>
      <c r="I302" s="253"/>
      <c r="J302" s="253"/>
      <c r="K302" s="253"/>
      <c r="L302" s="253"/>
      <c r="M302" s="253"/>
      <c r="N302" s="253"/>
      <c r="O302" s="253"/>
      <c r="P302" s="253"/>
      <c r="Q302" s="253"/>
      <c r="R302" s="253"/>
      <c r="S302" s="253"/>
      <c r="T302" s="253"/>
      <c r="U302" s="253" t="s">
        <v>481</v>
      </c>
      <c r="V302" s="253"/>
      <c r="W302" s="253"/>
      <c r="X302" s="253"/>
      <c r="Y302" s="253"/>
      <c r="Z302" s="253"/>
      <c r="AA302" s="253"/>
      <c r="AB302" s="253"/>
      <c r="AC302" s="253" t="s">
        <v>332</v>
      </c>
      <c r="AD302" s="253"/>
      <c r="AE302" s="253"/>
      <c r="AF302" s="253"/>
      <c r="AG302" s="253"/>
      <c r="AH302" s="253"/>
      <c r="AI302" s="253"/>
      <c r="AJ302" s="253"/>
      <c r="AK302" s="253"/>
      <c r="AL302" s="253"/>
      <c r="AM302" s="253"/>
      <c r="AN302" s="253"/>
      <c r="AO302" s="253"/>
      <c r="AP302" s="256"/>
      <c r="AQ302" s="253"/>
      <c r="AR302" s="253"/>
      <c r="AS302" s="253"/>
      <c r="AT302" s="256"/>
      <c r="AU302" s="253"/>
      <c r="AV302" s="253"/>
      <c r="AW302" s="253"/>
      <c r="AX302" s="253"/>
      <c r="AY302" s="253"/>
      <c r="AZ302" s="253"/>
      <c r="BA302" s="253"/>
    </row>
    <row r="303" spans="1:53" s="252" customFormat="1" ht="15" customHeight="1" x14ac:dyDescent="0.25">
      <c r="A303" s="253"/>
      <c r="B303" s="253"/>
      <c r="C303" s="253"/>
      <c r="D303" s="253"/>
      <c r="E303" s="253"/>
      <c r="F303" s="253"/>
      <c r="G303" s="253"/>
      <c r="H303" s="253"/>
      <c r="I303" s="253"/>
      <c r="J303" s="253"/>
      <c r="K303" s="253"/>
      <c r="L303" s="253"/>
      <c r="M303" s="253"/>
      <c r="N303" s="253"/>
      <c r="O303" s="253"/>
      <c r="P303" s="253"/>
      <c r="Q303" s="253"/>
      <c r="R303" s="253"/>
      <c r="S303" s="253"/>
      <c r="T303" s="253"/>
      <c r="U303" s="253" t="s">
        <v>482</v>
      </c>
      <c r="V303" s="253"/>
      <c r="W303" s="253"/>
      <c r="X303" s="253"/>
      <c r="Y303" s="253"/>
      <c r="Z303" s="253"/>
      <c r="AA303" s="253"/>
      <c r="AB303" s="253"/>
      <c r="AC303" s="253" t="s">
        <v>332</v>
      </c>
      <c r="AD303" s="253"/>
      <c r="AE303" s="253"/>
      <c r="AF303" s="253"/>
      <c r="AG303" s="253"/>
      <c r="AH303" s="253"/>
      <c r="AI303" s="253"/>
      <c r="AJ303" s="253"/>
      <c r="AK303" s="253"/>
      <c r="AL303" s="253"/>
      <c r="AM303" s="253"/>
      <c r="AN303" s="253"/>
      <c r="AO303" s="253"/>
      <c r="AP303" s="256"/>
      <c r="AQ303" s="253"/>
      <c r="AR303" s="253"/>
      <c r="AS303" s="253"/>
      <c r="AT303" s="256"/>
      <c r="AU303" s="253"/>
      <c r="AV303" s="253"/>
      <c r="AW303" s="253"/>
      <c r="AX303" s="253"/>
      <c r="AY303" s="253"/>
      <c r="AZ303" s="253"/>
      <c r="BA303" s="253"/>
    </row>
    <row r="304" spans="1:53" s="252" customFormat="1" ht="15" customHeight="1" x14ac:dyDescent="0.25">
      <c r="A304" s="253"/>
      <c r="B304" s="253"/>
      <c r="C304" s="253"/>
      <c r="D304" s="253"/>
      <c r="E304" s="253"/>
      <c r="F304" s="253"/>
      <c r="G304" s="253"/>
      <c r="H304" s="253"/>
      <c r="I304" s="253"/>
      <c r="J304" s="253"/>
      <c r="K304" s="253"/>
      <c r="L304" s="253"/>
      <c r="M304" s="253"/>
      <c r="N304" s="253"/>
      <c r="O304" s="253"/>
      <c r="P304" s="253"/>
      <c r="Q304" s="253"/>
      <c r="R304" s="253"/>
      <c r="S304" s="253"/>
      <c r="T304" s="253"/>
      <c r="U304" s="253" t="s">
        <v>483</v>
      </c>
      <c r="V304" s="253"/>
      <c r="W304" s="253"/>
      <c r="X304" s="253"/>
      <c r="Y304" s="253"/>
      <c r="Z304" s="253"/>
      <c r="AA304" s="253"/>
      <c r="AB304" s="253"/>
      <c r="AC304" s="253" t="s">
        <v>332</v>
      </c>
      <c r="AD304" s="253"/>
      <c r="AE304" s="253"/>
      <c r="AF304" s="253"/>
      <c r="AG304" s="253"/>
      <c r="AH304" s="253"/>
      <c r="AI304" s="253"/>
      <c r="AJ304" s="253"/>
      <c r="AK304" s="253"/>
      <c r="AL304" s="253"/>
      <c r="AM304" s="253"/>
      <c r="AN304" s="253"/>
      <c r="AO304" s="253"/>
      <c r="AP304" s="256"/>
      <c r="AQ304" s="253"/>
      <c r="AR304" s="253"/>
      <c r="AS304" s="253"/>
      <c r="AT304" s="256"/>
      <c r="AU304" s="253"/>
      <c r="AV304" s="253"/>
      <c r="AW304" s="253"/>
      <c r="AX304" s="253"/>
      <c r="AY304" s="253"/>
      <c r="AZ304" s="253"/>
      <c r="BA304" s="253"/>
    </row>
    <row r="305" spans="1:53" s="252" customFormat="1" ht="15" customHeight="1" x14ac:dyDescent="0.25">
      <c r="A305" s="253"/>
      <c r="B305" s="253"/>
      <c r="C305" s="253"/>
      <c r="D305" s="253"/>
      <c r="E305" s="253"/>
      <c r="F305" s="253"/>
      <c r="G305" s="253"/>
      <c r="H305" s="253"/>
      <c r="I305" s="253"/>
      <c r="J305" s="253"/>
      <c r="K305" s="253"/>
      <c r="L305" s="253"/>
      <c r="M305" s="253"/>
      <c r="N305" s="253"/>
      <c r="O305" s="253"/>
      <c r="P305" s="253"/>
      <c r="Q305" s="253"/>
      <c r="R305" s="253"/>
      <c r="S305" s="253"/>
      <c r="T305" s="253"/>
      <c r="U305" s="253" t="s">
        <v>484</v>
      </c>
      <c r="V305" s="253"/>
      <c r="W305" s="253"/>
      <c r="X305" s="253"/>
      <c r="Y305" s="253"/>
      <c r="Z305" s="253"/>
      <c r="AA305" s="253"/>
      <c r="AB305" s="253"/>
      <c r="AC305" s="253" t="s">
        <v>357</v>
      </c>
      <c r="AD305" s="253"/>
      <c r="AE305" s="253"/>
      <c r="AF305" s="253"/>
      <c r="AG305" s="253"/>
      <c r="AH305" s="253"/>
      <c r="AI305" s="253"/>
      <c r="AJ305" s="253"/>
      <c r="AK305" s="253"/>
      <c r="AL305" s="253"/>
      <c r="AM305" s="253"/>
      <c r="AN305" s="253"/>
      <c r="AO305" s="253"/>
      <c r="AP305" s="256"/>
      <c r="AQ305" s="253"/>
      <c r="AR305" s="253"/>
      <c r="AS305" s="253"/>
      <c r="AT305" s="256"/>
      <c r="AU305" s="253"/>
      <c r="AV305" s="253"/>
      <c r="AW305" s="253"/>
      <c r="AX305" s="253"/>
      <c r="AY305" s="253"/>
      <c r="AZ305" s="253"/>
      <c r="BA305" s="253"/>
    </row>
    <row r="306" spans="1:53" s="252" customFormat="1" ht="15" customHeight="1" x14ac:dyDescent="0.25">
      <c r="A306" s="253"/>
      <c r="B306" s="253"/>
      <c r="C306" s="253"/>
      <c r="D306" s="253"/>
      <c r="E306" s="253"/>
      <c r="F306" s="253"/>
      <c r="G306" s="253"/>
      <c r="H306" s="253"/>
      <c r="I306" s="253"/>
      <c r="J306" s="253"/>
      <c r="K306" s="253"/>
      <c r="L306" s="253"/>
      <c r="M306" s="253"/>
      <c r="N306" s="253"/>
      <c r="O306" s="253"/>
      <c r="P306" s="253"/>
      <c r="Q306" s="253"/>
      <c r="R306" s="253"/>
      <c r="S306" s="253"/>
      <c r="T306" s="253"/>
      <c r="U306" s="253" t="s">
        <v>485</v>
      </c>
      <c r="V306" s="253"/>
      <c r="W306" s="253"/>
      <c r="X306" s="253"/>
      <c r="Y306" s="253"/>
      <c r="Z306" s="253"/>
      <c r="AA306" s="253"/>
      <c r="AB306" s="253"/>
      <c r="AC306" s="253" t="s">
        <v>316</v>
      </c>
      <c r="AD306" s="253"/>
      <c r="AE306" s="253"/>
      <c r="AF306" s="253"/>
      <c r="AG306" s="253"/>
      <c r="AH306" s="253"/>
      <c r="AI306" s="253"/>
      <c r="AJ306" s="253"/>
      <c r="AK306" s="253"/>
      <c r="AL306" s="253"/>
      <c r="AM306" s="253"/>
      <c r="AN306" s="253"/>
      <c r="AO306" s="253"/>
      <c r="AP306" s="256"/>
      <c r="AQ306" s="253"/>
      <c r="AR306" s="253"/>
      <c r="AS306" s="253"/>
      <c r="AT306" s="256"/>
      <c r="AU306" s="253"/>
      <c r="AV306" s="253"/>
      <c r="AW306" s="253"/>
      <c r="AX306" s="253"/>
      <c r="AY306" s="253"/>
      <c r="AZ306" s="253"/>
      <c r="BA306" s="253"/>
    </row>
    <row r="307" spans="1:53" s="252" customFormat="1" ht="15" customHeight="1" x14ac:dyDescent="0.25">
      <c r="A307" s="253"/>
      <c r="B307" s="253"/>
      <c r="C307" s="253"/>
      <c r="D307" s="253"/>
      <c r="E307" s="253"/>
      <c r="F307" s="253"/>
      <c r="G307" s="253"/>
      <c r="H307" s="253"/>
      <c r="I307" s="253"/>
      <c r="J307" s="253"/>
      <c r="K307" s="253"/>
      <c r="L307" s="253"/>
      <c r="M307" s="253"/>
      <c r="N307" s="253"/>
      <c r="O307" s="253"/>
      <c r="P307" s="253"/>
      <c r="Q307" s="253"/>
      <c r="R307" s="253"/>
      <c r="S307" s="253"/>
      <c r="T307" s="253"/>
      <c r="U307" s="253" t="s">
        <v>486</v>
      </c>
      <c r="V307" s="253"/>
      <c r="W307" s="253"/>
      <c r="X307" s="253"/>
      <c r="Y307" s="253"/>
      <c r="Z307" s="253"/>
      <c r="AA307" s="253"/>
      <c r="AB307" s="253"/>
      <c r="AC307" s="253" t="s">
        <v>332</v>
      </c>
      <c r="AD307" s="253"/>
      <c r="AE307" s="253"/>
      <c r="AF307" s="253"/>
      <c r="AG307" s="253"/>
      <c r="AH307" s="253"/>
      <c r="AI307" s="253"/>
      <c r="AJ307" s="253"/>
      <c r="AK307" s="253"/>
      <c r="AL307" s="253"/>
      <c r="AM307" s="253"/>
      <c r="AN307" s="253"/>
      <c r="AO307" s="253"/>
      <c r="AP307" s="256"/>
      <c r="AQ307" s="253"/>
      <c r="AR307" s="253"/>
      <c r="AS307" s="253"/>
      <c r="AT307" s="256"/>
      <c r="AU307" s="253"/>
      <c r="AV307" s="253"/>
      <c r="AW307" s="253"/>
      <c r="AX307" s="253"/>
      <c r="AY307" s="253"/>
      <c r="AZ307" s="253"/>
      <c r="BA307" s="253"/>
    </row>
    <row r="308" spans="1:53" s="252" customFormat="1" ht="15" customHeight="1" x14ac:dyDescent="0.25">
      <c r="A308" s="253"/>
      <c r="B308" s="253"/>
      <c r="C308" s="253"/>
      <c r="D308" s="253"/>
      <c r="E308" s="253"/>
      <c r="F308" s="253"/>
      <c r="G308" s="253"/>
      <c r="H308" s="253"/>
      <c r="I308" s="253"/>
      <c r="J308" s="253"/>
      <c r="K308" s="253"/>
      <c r="L308" s="253"/>
      <c r="M308" s="253"/>
      <c r="N308" s="253"/>
      <c r="O308" s="253"/>
      <c r="P308" s="253"/>
      <c r="Q308" s="253"/>
      <c r="R308" s="253"/>
      <c r="S308" s="253"/>
      <c r="T308" s="253"/>
      <c r="U308" s="253" t="s">
        <v>487</v>
      </c>
      <c r="V308" s="253"/>
      <c r="W308" s="253"/>
      <c r="X308" s="253"/>
      <c r="Y308" s="253"/>
      <c r="Z308" s="253"/>
      <c r="AA308" s="253"/>
      <c r="AB308" s="253"/>
      <c r="AC308" s="253" t="s">
        <v>320</v>
      </c>
      <c r="AD308" s="253"/>
      <c r="AE308" s="253"/>
      <c r="AF308" s="253"/>
      <c r="AG308" s="253"/>
      <c r="AH308" s="253"/>
      <c r="AI308" s="253"/>
      <c r="AJ308" s="253"/>
      <c r="AK308" s="253"/>
      <c r="AL308" s="253"/>
      <c r="AM308" s="253"/>
      <c r="AN308" s="253"/>
      <c r="AO308" s="253"/>
      <c r="AP308" s="256"/>
      <c r="AQ308" s="253"/>
      <c r="AR308" s="253"/>
      <c r="AS308" s="253"/>
      <c r="AT308" s="256"/>
      <c r="AU308" s="253"/>
      <c r="AV308" s="253"/>
      <c r="AW308" s="253"/>
      <c r="AX308" s="253"/>
      <c r="AY308" s="253"/>
      <c r="AZ308" s="253"/>
      <c r="BA308" s="253"/>
    </row>
    <row r="309" spans="1:53" s="252" customFormat="1" ht="15" customHeight="1" x14ac:dyDescent="0.25">
      <c r="A309" s="253"/>
      <c r="B309" s="253"/>
      <c r="C309" s="253"/>
      <c r="D309" s="253"/>
      <c r="E309" s="253"/>
      <c r="F309" s="253"/>
      <c r="G309" s="253"/>
      <c r="H309" s="253"/>
      <c r="I309" s="253"/>
      <c r="J309" s="253"/>
      <c r="K309" s="253"/>
      <c r="L309" s="253"/>
      <c r="M309" s="253"/>
      <c r="N309" s="253"/>
      <c r="O309" s="253"/>
      <c r="P309" s="253"/>
      <c r="Q309" s="253"/>
      <c r="R309" s="253"/>
      <c r="S309" s="253"/>
      <c r="T309" s="253"/>
      <c r="U309" s="253" t="s">
        <v>488</v>
      </c>
      <c r="V309" s="253"/>
      <c r="W309" s="253"/>
      <c r="X309" s="253"/>
      <c r="Y309" s="253"/>
      <c r="Z309" s="253"/>
      <c r="AA309" s="253"/>
      <c r="AB309" s="253"/>
      <c r="AC309" s="253" t="s">
        <v>323</v>
      </c>
      <c r="AD309" s="253"/>
      <c r="AE309" s="253"/>
      <c r="AF309" s="253"/>
      <c r="AG309" s="253"/>
      <c r="AH309" s="253"/>
      <c r="AI309" s="253"/>
      <c r="AJ309" s="253"/>
      <c r="AK309" s="253"/>
      <c r="AL309" s="253"/>
      <c r="AM309" s="253"/>
      <c r="AN309" s="253"/>
      <c r="AO309" s="253"/>
      <c r="AP309" s="256"/>
      <c r="AQ309" s="253"/>
      <c r="AR309" s="253"/>
      <c r="AS309" s="253"/>
      <c r="AT309" s="256"/>
      <c r="AU309" s="253"/>
      <c r="AV309" s="253"/>
      <c r="AW309" s="253"/>
      <c r="AX309" s="253"/>
      <c r="AY309" s="253"/>
      <c r="AZ309" s="253"/>
      <c r="BA309" s="253"/>
    </row>
    <row r="310" spans="1:53" s="252" customFormat="1" ht="15" customHeight="1" x14ac:dyDescent="0.25">
      <c r="A310" s="253"/>
      <c r="B310" s="253"/>
      <c r="C310" s="253"/>
      <c r="D310" s="253"/>
      <c r="E310" s="253"/>
      <c r="F310" s="253"/>
      <c r="G310" s="253"/>
      <c r="H310" s="253"/>
      <c r="I310" s="253"/>
      <c r="J310" s="253"/>
      <c r="K310" s="253"/>
      <c r="L310" s="253"/>
      <c r="M310" s="253"/>
      <c r="N310" s="253"/>
      <c r="O310" s="253"/>
      <c r="P310" s="253"/>
      <c r="Q310" s="253"/>
      <c r="R310" s="253"/>
      <c r="S310" s="253"/>
      <c r="T310" s="253"/>
      <c r="U310" s="253" t="s">
        <v>489</v>
      </c>
      <c r="V310" s="253"/>
      <c r="W310" s="253"/>
      <c r="X310" s="253"/>
      <c r="Y310" s="253"/>
      <c r="Z310" s="253"/>
      <c r="AA310" s="253"/>
      <c r="AB310" s="253"/>
      <c r="AC310" s="253" t="s">
        <v>357</v>
      </c>
      <c r="AD310" s="253"/>
      <c r="AE310" s="253"/>
      <c r="AF310" s="253"/>
      <c r="AG310" s="253"/>
      <c r="AH310" s="253"/>
      <c r="AI310" s="253"/>
      <c r="AJ310" s="253"/>
      <c r="AK310" s="253"/>
      <c r="AL310" s="253"/>
      <c r="AM310" s="253"/>
      <c r="AN310" s="253"/>
      <c r="AO310" s="253"/>
      <c r="AP310" s="256"/>
      <c r="AQ310" s="253"/>
      <c r="AR310" s="253"/>
      <c r="AS310" s="253"/>
      <c r="AT310" s="256"/>
      <c r="AU310" s="253"/>
      <c r="AV310" s="253"/>
      <c r="AW310" s="253"/>
      <c r="AX310" s="253"/>
      <c r="AY310" s="253"/>
      <c r="AZ310" s="253"/>
      <c r="BA310" s="253"/>
    </row>
    <row r="311" spans="1:53" s="252" customFormat="1" ht="15" customHeight="1" x14ac:dyDescent="0.25">
      <c r="A311" s="253"/>
      <c r="B311" s="253"/>
      <c r="C311" s="253"/>
      <c r="D311" s="253"/>
      <c r="E311" s="253"/>
      <c r="F311" s="253"/>
      <c r="G311" s="253"/>
      <c r="H311" s="253"/>
      <c r="I311" s="253"/>
      <c r="J311" s="253"/>
      <c r="K311" s="253"/>
      <c r="L311" s="253"/>
      <c r="M311" s="253"/>
      <c r="N311" s="253"/>
      <c r="O311" s="253"/>
      <c r="P311" s="253"/>
      <c r="Q311" s="253"/>
      <c r="R311" s="253"/>
      <c r="S311" s="253"/>
      <c r="T311" s="253"/>
      <c r="U311" s="253" t="s">
        <v>490</v>
      </c>
      <c r="V311" s="253"/>
      <c r="W311" s="253"/>
      <c r="X311" s="253"/>
      <c r="Y311" s="253"/>
      <c r="Z311" s="253"/>
      <c r="AA311" s="253"/>
      <c r="AB311" s="253"/>
      <c r="AC311" s="253" t="s">
        <v>323</v>
      </c>
      <c r="AD311" s="253"/>
      <c r="AE311" s="253"/>
      <c r="AF311" s="253"/>
      <c r="AG311" s="253"/>
      <c r="AH311" s="253"/>
      <c r="AI311" s="253"/>
      <c r="AJ311" s="253"/>
      <c r="AK311" s="253"/>
      <c r="AL311" s="253"/>
      <c r="AM311" s="253"/>
      <c r="AN311" s="253"/>
      <c r="AO311" s="253"/>
      <c r="AP311" s="256"/>
      <c r="AQ311" s="253"/>
      <c r="AR311" s="253"/>
      <c r="AS311" s="253"/>
      <c r="AT311" s="256"/>
      <c r="AU311" s="253"/>
      <c r="AV311" s="253"/>
      <c r="AW311" s="253"/>
      <c r="AX311" s="253"/>
      <c r="AY311" s="253"/>
      <c r="AZ311" s="253"/>
      <c r="BA311" s="253"/>
    </row>
    <row r="312" spans="1:53" s="252" customFormat="1" ht="15" customHeight="1" x14ac:dyDescent="0.25">
      <c r="A312" s="253"/>
      <c r="B312" s="253"/>
      <c r="C312" s="253"/>
      <c r="D312" s="253"/>
      <c r="E312" s="253"/>
      <c r="F312" s="253"/>
      <c r="G312" s="253"/>
      <c r="H312" s="253"/>
      <c r="I312" s="253"/>
      <c r="J312" s="253"/>
      <c r="K312" s="253"/>
      <c r="L312" s="253"/>
      <c r="M312" s="253"/>
      <c r="N312" s="253"/>
      <c r="O312" s="253"/>
      <c r="P312" s="253"/>
      <c r="Q312" s="253"/>
      <c r="R312" s="253"/>
      <c r="S312" s="253"/>
      <c r="T312" s="253"/>
      <c r="U312" s="253" t="s">
        <v>491</v>
      </c>
      <c r="V312" s="253"/>
      <c r="W312" s="253"/>
      <c r="X312" s="253"/>
      <c r="Y312" s="253"/>
      <c r="Z312" s="253"/>
      <c r="AA312" s="253"/>
      <c r="AB312" s="253"/>
      <c r="AC312" s="253" t="s">
        <v>393</v>
      </c>
      <c r="AD312" s="253"/>
      <c r="AE312" s="253"/>
      <c r="AF312" s="253"/>
      <c r="AG312" s="253"/>
      <c r="AH312" s="253"/>
      <c r="AI312" s="253"/>
      <c r="AJ312" s="253"/>
      <c r="AK312" s="253"/>
      <c r="AL312" s="253"/>
      <c r="AM312" s="253"/>
      <c r="AN312" s="253"/>
      <c r="AO312" s="253"/>
      <c r="AP312" s="256"/>
      <c r="AQ312" s="253"/>
      <c r="AR312" s="253"/>
      <c r="AS312" s="253"/>
      <c r="AT312" s="256"/>
      <c r="AU312" s="253"/>
      <c r="AV312" s="253"/>
      <c r="AW312" s="253"/>
      <c r="AX312" s="253"/>
      <c r="AY312" s="253"/>
      <c r="AZ312" s="253"/>
      <c r="BA312" s="253"/>
    </row>
    <row r="313" spans="1:53" s="252" customFormat="1" ht="15" customHeight="1" x14ac:dyDescent="0.25">
      <c r="A313" s="253"/>
      <c r="B313" s="253"/>
      <c r="C313" s="253"/>
      <c r="D313" s="253"/>
      <c r="E313" s="253"/>
      <c r="F313" s="253"/>
      <c r="G313" s="253"/>
      <c r="H313" s="253"/>
      <c r="I313" s="253"/>
      <c r="J313" s="253"/>
      <c r="K313" s="253"/>
      <c r="L313" s="253"/>
      <c r="M313" s="253"/>
      <c r="N313" s="253"/>
      <c r="O313" s="253"/>
      <c r="P313" s="253"/>
      <c r="Q313" s="253"/>
      <c r="R313" s="253"/>
      <c r="S313" s="253"/>
      <c r="T313" s="253"/>
      <c r="U313" s="253" t="s">
        <v>492</v>
      </c>
      <c r="V313" s="253"/>
      <c r="W313" s="253"/>
      <c r="X313" s="253"/>
      <c r="Y313" s="253"/>
      <c r="Z313" s="253"/>
      <c r="AA313" s="253"/>
      <c r="AB313" s="253"/>
      <c r="AC313" s="253" t="s">
        <v>332</v>
      </c>
      <c r="AD313" s="253"/>
      <c r="AE313" s="253"/>
      <c r="AF313" s="253"/>
      <c r="AG313" s="253"/>
      <c r="AH313" s="253"/>
      <c r="AI313" s="253"/>
      <c r="AJ313" s="253"/>
      <c r="AK313" s="253"/>
      <c r="AL313" s="253"/>
      <c r="AM313" s="253"/>
      <c r="AN313" s="253"/>
      <c r="AO313" s="253"/>
      <c r="AP313" s="256"/>
      <c r="AQ313" s="253"/>
      <c r="AR313" s="253"/>
      <c r="AS313" s="253"/>
      <c r="AT313" s="256"/>
      <c r="AU313" s="253"/>
      <c r="AV313" s="253"/>
      <c r="AW313" s="253"/>
      <c r="AX313" s="253"/>
      <c r="AY313" s="253"/>
      <c r="AZ313" s="253"/>
      <c r="BA313" s="253"/>
    </row>
    <row r="314" spans="1:53" s="252" customFormat="1" ht="15" customHeight="1" x14ac:dyDescent="0.25">
      <c r="A314" s="253"/>
      <c r="B314" s="253"/>
      <c r="C314" s="253"/>
      <c r="D314" s="253"/>
      <c r="E314" s="253"/>
      <c r="F314" s="253"/>
      <c r="G314" s="253"/>
      <c r="H314" s="253"/>
      <c r="I314" s="253"/>
      <c r="J314" s="253"/>
      <c r="K314" s="253"/>
      <c r="L314" s="253"/>
      <c r="M314" s="253"/>
      <c r="N314" s="253"/>
      <c r="O314" s="253"/>
      <c r="P314" s="253"/>
      <c r="Q314" s="253"/>
      <c r="R314" s="253"/>
      <c r="S314" s="253"/>
      <c r="T314" s="253"/>
      <c r="U314" s="253" t="s">
        <v>493</v>
      </c>
      <c r="V314" s="253"/>
      <c r="W314" s="253"/>
      <c r="X314" s="253"/>
      <c r="Y314" s="253"/>
      <c r="Z314" s="253"/>
      <c r="AA314" s="253"/>
      <c r="AB314" s="253"/>
      <c r="AC314" s="253" t="s">
        <v>318</v>
      </c>
      <c r="AD314" s="253"/>
      <c r="AE314" s="253"/>
      <c r="AF314" s="253"/>
      <c r="AG314" s="253"/>
      <c r="AH314" s="253"/>
      <c r="AI314" s="253"/>
      <c r="AJ314" s="253"/>
      <c r="AK314" s="253"/>
      <c r="AL314" s="253"/>
      <c r="AM314" s="253"/>
      <c r="AN314" s="253"/>
      <c r="AO314" s="253"/>
      <c r="AP314" s="256"/>
      <c r="AQ314" s="253"/>
      <c r="AR314" s="253"/>
      <c r="AS314" s="253"/>
      <c r="AT314" s="256"/>
      <c r="AU314" s="253"/>
      <c r="AV314" s="253"/>
      <c r="AW314" s="253"/>
      <c r="AX314" s="253"/>
      <c r="AY314" s="253"/>
      <c r="AZ314" s="253"/>
      <c r="BA314" s="253"/>
    </row>
    <row r="315" spans="1:53" s="252" customFormat="1" ht="15" customHeight="1" x14ac:dyDescent="0.25">
      <c r="A315" s="253"/>
      <c r="B315" s="253"/>
      <c r="C315" s="253"/>
      <c r="D315" s="253"/>
      <c r="E315" s="253"/>
      <c r="F315" s="253"/>
      <c r="G315" s="253"/>
      <c r="H315" s="253"/>
      <c r="I315" s="253"/>
      <c r="J315" s="253"/>
      <c r="K315" s="253"/>
      <c r="L315" s="253"/>
      <c r="M315" s="253"/>
      <c r="N315" s="253"/>
      <c r="O315" s="253"/>
      <c r="P315" s="253"/>
      <c r="Q315" s="253"/>
      <c r="R315" s="253"/>
      <c r="S315" s="253"/>
      <c r="T315" s="253"/>
      <c r="U315" s="253" t="s">
        <v>494</v>
      </c>
      <c r="V315" s="253"/>
      <c r="W315" s="253"/>
      <c r="X315" s="253"/>
      <c r="Y315" s="253"/>
      <c r="Z315" s="253"/>
      <c r="AA315" s="253"/>
      <c r="AB315" s="253"/>
      <c r="AC315" s="253" t="s">
        <v>323</v>
      </c>
      <c r="AD315" s="253"/>
      <c r="AE315" s="253"/>
      <c r="AF315" s="253"/>
      <c r="AG315" s="253"/>
      <c r="AH315" s="253"/>
      <c r="AI315" s="253"/>
      <c r="AJ315" s="253"/>
      <c r="AK315" s="253"/>
      <c r="AL315" s="253"/>
      <c r="AM315" s="253"/>
      <c r="AN315" s="253"/>
      <c r="AO315" s="253"/>
      <c r="AP315" s="256"/>
      <c r="AQ315" s="253"/>
      <c r="AR315" s="253"/>
      <c r="AS315" s="253"/>
      <c r="AT315" s="256"/>
      <c r="AU315" s="253"/>
      <c r="AV315" s="253"/>
      <c r="AW315" s="253"/>
      <c r="AX315" s="253"/>
      <c r="AY315" s="253"/>
      <c r="AZ315" s="253"/>
      <c r="BA315" s="253"/>
    </row>
    <row r="316" spans="1:53" s="252" customFormat="1" ht="15" customHeight="1" x14ac:dyDescent="0.25">
      <c r="A316" s="253"/>
      <c r="B316" s="253"/>
      <c r="C316" s="253"/>
      <c r="D316" s="253"/>
      <c r="E316" s="253"/>
      <c r="F316" s="253"/>
      <c r="G316" s="253"/>
      <c r="H316" s="253"/>
      <c r="I316" s="253"/>
      <c r="J316" s="253"/>
      <c r="K316" s="253"/>
      <c r="L316" s="253"/>
      <c r="M316" s="253"/>
      <c r="N316" s="253"/>
      <c r="O316" s="253"/>
      <c r="P316" s="253"/>
      <c r="Q316" s="253"/>
      <c r="R316" s="253"/>
      <c r="S316" s="253"/>
      <c r="T316" s="253"/>
      <c r="U316" s="253" t="s">
        <v>495</v>
      </c>
      <c r="V316" s="253"/>
      <c r="W316" s="253"/>
      <c r="X316" s="253"/>
      <c r="Y316" s="253"/>
      <c r="Z316" s="253"/>
      <c r="AA316" s="253"/>
      <c r="AB316" s="253"/>
      <c r="AC316" s="253" t="s">
        <v>316</v>
      </c>
      <c r="AD316" s="253"/>
      <c r="AE316" s="253"/>
      <c r="AF316" s="253"/>
      <c r="AG316" s="253"/>
      <c r="AH316" s="253"/>
      <c r="AI316" s="253"/>
      <c r="AJ316" s="253"/>
      <c r="AK316" s="253"/>
      <c r="AL316" s="253"/>
      <c r="AM316" s="253"/>
      <c r="AN316" s="253"/>
      <c r="AO316" s="253"/>
      <c r="AP316" s="256"/>
      <c r="AQ316" s="253"/>
      <c r="AR316" s="253"/>
      <c r="AS316" s="253"/>
      <c r="AT316" s="256"/>
      <c r="AU316" s="253"/>
      <c r="AV316" s="253"/>
      <c r="AW316" s="253"/>
      <c r="AX316" s="253"/>
      <c r="AY316" s="253"/>
      <c r="AZ316" s="253"/>
      <c r="BA316" s="253"/>
    </row>
    <row r="317" spans="1:53" s="252" customFormat="1" ht="15" customHeight="1" x14ac:dyDescent="0.25">
      <c r="A317" s="253"/>
      <c r="B317" s="253"/>
      <c r="C317" s="253"/>
      <c r="D317" s="253"/>
      <c r="E317" s="253"/>
      <c r="F317" s="253"/>
      <c r="G317" s="253"/>
      <c r="H317" s="253"/>
      <c r="I317" s="253"/>
      <c r="J317" s="253"/>
      <c r="K317" s="253"/>
      <c r="L317" s="253"/>
      <c r="M317" s="253"/>
      <c r="N317" s="253"/>
      <c r="O317" s="253"/>
      <c r="P317" s="253"/>
      <c r="Q317" s="253"/>
      <c r="R317" s="253"/>
      <c r="S317" s="253"/>
      <c r="T317" s="253"/>
      <c r="U317" s="253" t="s">
        <v>496</v>
      </c>
      <c r="V317" s="253"/>
      <c r="W317" s="253"/>
      <c r="X317" s="253"/>
      <c r="Y317" s="253"/>
      <c r="Z317" s="253"/>
      <c r="AA317" s="253"/>
      <c r="AB317" s="253"/>
      <c r="AC317" s="253" t="s">
        <v>320</v>
      </c>
      <c r="AD317" s="253"/>
      <c r="AE317" s="253"/>
      <c r="AF317" s="253"/>
      <c r="AG317" s="253"/>
      <c r="AH317" s="253"/>
      <c r="AI317" s="253"/>
      <c r="AJ317" s="253"/>
      <c r="AK317" s="253"/>
      <c r="AL317" s="253"/>
      <c r="AM317" s="253"/>
      <c r="AN317" s="253"/>
      <c r="AO317" s="253"/>
      <c r="AP317" s="256"/>
      <c r="AQ317" s="253"/>
      <c r="AR317" s="253"/>
      <c r="AS317" s="253"/>
      <c r="AT317" s="256"/>
      <c r="AU317" s="253"/>
      <c r="AV317" s="253"/>
      <c r="AW317" s="253"/>
      <c r="AX317" s="253"/>
      <c r="AY317" s="253"/>
      <c r="AZ317" s="253"/>
      <c r="BA317" s="253"/>
    </row>
    <row r="318" spans="1:53" s="252" customFormat="1" ht="15" customHeight="1" x14ac:dyDescent="0.25">
      <c r="A318" s="253"/>
      <c r="B318" s="253"/>
      <c r="C318" s="253"/>
      <c r="D318" s="253"/>
      <c r="E318" s="253"/>
      <c r="F318" s="253"/>
      <c r="G318" s="253"/>
      <c r="H318" s="253"/>
      <c r="I318" s="253"/>
      <c r="J318" s="253"/>
      <c r="K318" s="253"/>
      <c r="L318" s="253"/>
      <c r="M318" s="253"/>
      <c r="N318" s="253"/>
      <c r="O318" s="253"/>
      <c r="P318" s="253"/>
      <c r="Q318" s="253"/>
      <c r="R318" s="253"/>
      <c r="S318" s="253"/>
      <c r="T318" s="253"/>
      <c r="U318" s="253" t="s">
        <v>497</v>
      </c>
      <c r="V318" s="253"/>
      <c r="W318" s="253"/>
      <c r="X318" s="253"/>
      <c r="Y318" s="253"/>
      <c r="Z318" s="253"/>
      <c r="AA318" s="253"/>
      <c r="AB318" s="253"/>
      <c r="AC318" s="253" t="s">
        <v>320</v>
      </c>
      <c r="AD318" s="253"/>
      <c r="AE318" s="253"/>
      <c r="AF318" s="253"/>
      <c r="AG318" s="253"/>
      <c r="AH318" s="253"/>
      <c r="AI318" s="253"/>
      <c r="AJ318" s="253"/>
      <c r="AK318" s="253"/>
      <c r="AL318" s="253"/>
      <c r="AM318" s="253"/>
      <c r="AN318" s="253"/>
      <c r="AO318" s="253"/>
      <c r="AP318" s="256"/>
      <c r="AQ318" s="253"/>
      <c r="AR318" s="253"/>
      <c r="AS318" s="253"/>
      <c r="AT318" s="256"/>
      <c r="AU318" s="253"/>
      <c r="AV318" s="253"/>
      <c r="AW318" s="253"/>
      <c r="AX318" s="253"/>
      <c r="AY318" s="253"/>
      <c r="AZ318" s="253"/>
      <c r="BA318" s="253"/>
    </row>
    <row r="319" spans="1:53" s="252" customFormat="1" ht="15" customHeight="1" x14ac:dyDescent="0.25">
      <c r="A319" s="253"/>
      <c r="B319" s="253"/>
      <c r="C319" s="253"/>
      <c r="D319" s="253"/>
      <c r="E319" s="253"/>
      <c r="F319" s="253"/>
      <c r="G319" s="253"/>
      <c r="H319" s="253"/>
      <c r="I319" s="253"/>
      <c r="J319" s="253"/>
      <c r="K319" s="253"/>
      <c r="L319" s="253"/>
      <c r="M319" s="253"/>
      <c r="N319" s="253"/>
      <c r="O319" s="253"/>
      <c r="P319" s="253"/>
      <c r="Q319" s="253"/>
      <c r="R319" s="253"/>
      <c r="S319" s="253"/>
      <c r="T319" s="253"/>
      <c r="U319" s="253" t="s">
        <v>498</v>
      </c>
      <c r="V319" s="253"/>
      <c r="W319" s="253"/>
      <c r="X319" s="253"/>
      <c r="Y319" s="253"/>
      <c r="Z319" s="253"/>
      <c r="AA319" s="253"/>
      <c r="AB319" s="253"/>
      <c r="AC319" s="253" t="s">
        <v>329</v>
      </c>
      <c r="AD319" s="253"/>
      <c r="AE319" s="253"/>
      <c r="AF319" s="253"/>
      <c r="AG319" s="253"/>
      <c r="AH319" s="253"/>
      <c r="AI319" s="253"/>
      <c r="AJ319" s="253"/>
      <c r="AK319" s="253"/>
      <c r="AL319" s="253"/>
      <c r="AM319" s="253"/>
      <c r="AN319" s="253"/>
      <c r="AO319" s="253"/>
      <c r="AP319" s="256"/>
      <c r="AQ319" s="253"/>
      <c r="AR319" s="253"/>
      <c r="AS319" s="253"/>
      <c r="AT319" s="256"/>
      <c r="AU319" s="253"/>
      <c r="AV319" s="253"/>
      <c r="AW319" s="253"/>
      <c r="AX319" s="253"/>
      <c r="AY319" s="253"/>
      <c r="AZ319" s="253"/>
      <c r="BA319" s="253"/>
    </row>
    <row r="320" spans="1:53" s="252" customFormat="1" ht="15" customHeight="1" x14ac:dyDescent="0.25">
      <c r="A320" s="253"/>
      <c r="B320" s="253"/>
      <c r="C320" s="253"/>
      <c r="D320" s="253"/>
      <c r="E320" s="253"/>
      <c r="F320" s="253"/>
      <c r="G320" s="253"/>
      <c r="H320" s="253"/>
      <c r="I320" s="253"/>
      <c r="J320" s="253"/>
      <c r="K320" s="253"/>
      <c r="L320" s="253"/>
      <c r="M320" s="253"/>
      <c r="N320" s="253"/>
      <c r="O320" s="253"/>
      <c r="P320" s="253"/>
      <c r="Q320" s="253"/>
      <c r="R320" s="253"/>
      <c r="S320" s="253"/>
      <c r="T320" s="253"/>
      <c r="U320" s="253" t="s">
        <v>499</v>
      </c>
      <c r="V320" s="253"/>
      <c r="W320" s="253"/>
      <c r="X320" s="253"/>
      <c r="Y320" s="253"/>
      <c r="Z320" s="253"/>
      <c r="AA320" s="253"/>
      <c r="AB320" s="253"/>
      <c r="AC320" s="253" t="s">
        <v>393</v>
      </c>
      <c r="AD320" s="253"/>
      <c r="AE320" s="253"/>
      <c r="AF320" s="253"/>
      <c r="AG320" s="253"/>
      <c r="AH320" s="253"/>
      <c r="AI320" s="253"/>
      <c r="AJ320" s="253"/>
      <c r="AK320" s="253"/>
      <c r="AL320" s="253"/>
      <c r="AM320" s="253"/>
      <c r="AN320" s="253"/>
      <c r="AO320" s="253"/>
      <c r="AP320" s="256"/>
      <c r="AQ320" s="253"/>
      <c r="AR320" s="253"/>
      <c r="AS320" s="253"/>
      <c r="AT320" s="256"/>
      <c r="AU320" s="253"/>
      <c r="AV320" s="253"/>
      <c r="AW320" s="253"/>
      <c r="AX320" s="253"/>
      <c r="AY320" s="253"/>
      <c r="AZ320" s="253"/>
      <c r="BA320" s="253"/>
    </row>
    <row r="321" spans="1:53" s="252" customFormat="1" ht="15" customHeight="1" x14ac:dyDescent="0.25">
      <c r="A321" s="253"/>
      <c r="B321" s="253"/>
      <c r="C321" s="253"/>
      <c r="D321" s="253"/>
      <c r="E321" s="253"/>
      <c r="F321" s="253"/>
      <c r="G321" s="253"/>
      <c r="H321" s="253"/>
      <c r="I321" s="253"/>
      <c r="J321" s="253"/>
      <c r="K321" s="253"/>
      <c r="L321" s="253"/>
      <c r="M321" s="253"/>
      <c r="N321" s="253"/>
      <c r="O321" s="253"/>
      <c r="P321" s="253"/>
      <c r="Q321" s="253"/>
      <c r="R321" s="253"/>
      <c r="S321" s="253"/>
      <c r="T321" s="253"/>
      <c r="U321" s="253" t="s">
        <v>500</v>
      </c>
      <c r="V321" s="253"/>
      <c r="W321" s="253"/>
      <c r="X321" s="253"/>
      <c r="Y321" s="253"/>
      <c r="Z321" s="253"/>
      <c r="AA321" s="253"/>
      <c r="AB321" s="253"/>
      <c r="AC321" s="253" t="s">
        <v>320</v>
      </c>
      <c r="AD321" s="253"/>
      <c r="AE321" s="253"/>
      <c r="AF321" s="253"/>
      <c r="AG321" s="253"/>
      <c r="AH321" s="253"/>
      <c r="AI321" s="253"/>
      <c r="AJ321" s="253"/>
      <c r="AK321" s="253"/>
      <c r="AL321" s="253"/>
      <c r="AM321" s="253"/>
      <c r="AN321" s="253"/>
      <c r="AO321" s="253"/>
      <c r="AP321" s="256"/>
      <c r="AQ321" s="253"/>
      <c r="AR321" s="253"/>
      <c r="AS321" s="253"/>
      <c r="AT321" s="256"/>
      <c r="AU321" s="253"/>
      <c r="AV321" s="253"/>
      <c r="AW321" s="253"/>
      <c r="AX321" s="253"/>
      <c r="AY321" s="253"/>
      <c r="AZ321" s="253"/>
      <c r="BA321" s="253"/>
    </row>
    <row r="322" spans="1:53" s="252" customFormat="1" ht="15" customHeight="1" x14ac:dyDescent="0.25">
      <c r="A322" s="253"/>
      <c r="B322" s="253"/>
      <c r="C322" s="253"/>
      <c r="D322" s="253"/>
      <c r="E322" s="253"/>
      <c r="F322" s="253"/>
      <c r="G322" s="253"/>
      <c r="H322" s="253"/>
      <c r="I322" s="253"/>
      <c r="J322" s="253"/>
      <c r="K322" s="253"/>
      <c r="L322" s="253"/>
      <c r="M322" s="253"/>
      <c r="N322" s="253"/>
      <c r="O322" s="253"/>
      <c r="P322" s="253"/>
      <c r="Q322" s="253"/>
      <c r="R322" s="253"/>
      <c r="S322" s="253"/>
      <c r="T322" s="253"/>
      <c r="U322" s="253" t="s">
        <v>501</v>
      </c>
      <c r="V322" s="253"/>
      <c r="W322" s="253"/>
      <c r="X322" s="253"/>
      <c r="Y322" s="253"/>
      <c r="Z322" s="253"/>
      <c r="AA322" s="253"/>
      <c r="AB322" s="253"/>
      <c r="AC322" s="253" t="s">
        <v>320</v>
      </c>
      <c r="AD322" s="253"/>
      <c r="AE322" s="253"/>
      <c r="AF322" s="253"/>
      <c r="AG322" s="253"/>
      <c r="AH322" s="253"/>
      <c r="AI322" s="253"/>
      <c r="AJ322" s="253"/>
      <c r="AK322" s="253"/>
      <c r="AL322" s="253"/>
      <c r="AM322" s="253"/>
      <c r="AN322" s="253"/>
      <c r="AO322" s="253"/>
      <c r="AP322" s="256"/>
      <c r="AQ322" s="253"/>
      <c r="AR322" s="253"/>
      <c r="AS322" s="253"/>
      <c r="AT322" s="256"/>
      <c r="AU322" s="253"/>
      <c r="AV322" s="253"/>
      <c r="AW322" s="253"/>
      <c r="AX322" s="253"/>
      <c r="AY322" s="253"/>
      <c r="AZ322" s="253"/>
      <c r="BA322" s="253"/>
    </row>
    <row r="323" spans="1:53" s="252" customFormat="1" ht="15" customHeight="1" x14ac:dyDescent="0.25">
      <c r="A323" s="253"/>
      <c r="B323" s="253"/>
      <c r="C323" s="253"/>
      <c r="D323" s="253"/>
      <c r="E323" s="253"/>
      <c r="F323" s="253"/>
      <c r="G323" s="253"/>
      <c r="H323" s="253"/>
      <c r="I323" s="253"/>
      <c r="J323" s="253"/>
      <c r="K323" s="253"/>
      <c r="L323" s="253"/>
      <c r="M323" s="253"/>
      <c r="N323" s="253"/>
      <c r="O323" s="253"/>
      <c r="P323" s="253"/>
      <c r="Q323" s="253"/>
      <c r="R323" s="253"/>
      <c r="S323" s="253"/>
      <c r="T323" s="253"/>
      <c r="U323" s="253" t="s">
        <v>502</v>
      </c>
      <c r="V323" s="253"/>
      <c r="W323" s="253"/>
      <c r="X323" s="253"/>
      <c r="Y323" s="253"/>
      <c r="Z323" s="253"/>
      <c r="AA323" s="253"/>
      <c r="AB323" s="253"/>
      <c r="AC323" s="253" t="s">
        <v>332</v>
      </c>
      <c r="AD323" s="253"/>
      <c r="AE323" s="253"/>
      <c r="AF323" s="253"/>
      <c r="AG323" s="253"/>
      <c r="AH323" s="253"/>
      <c r="AI323" s="253"/>
      <c r="AJ323" s="253"/>
      <c r="AK323" s="253"/>
      <c r="AL323" s="253"/>
      <c r="AM323" s="253"/>
      <c r="AN323" s="253"/>
      <c r="AO323" s="253"/>
      <c r="AP323" s="256"/>
      <c r="AQ323" s="253"/>
      <c r="AR323" s="253"/>
      <c r="AS323" s="253"/>
      <c r="AT323" s="256"/>
      <c r="AU323" s="253"/>
      <c r="AV323" s="253"/>
      <c r="AW323" s="253"/>
      <c r="AX323" s="253"/>
      <c r="AY323" s="253"/>
      <c r="AZ323" s="253"/>
      <c r="BA323" s="253"/>
    </row>
    <row r="324" spans="1:53" s="252" customFormat="1" ht="15" customHeight="1" x14ac:dyDescent="0.25">
      <c r="A324" s="253"/>
      <c r="B324" s="253"/>
      <c r="C324" s="253"/>
      <c r="D324" s="253"/>
      <c r="E324" s="253"/>
      <c r="F324" s="253"/>
      <c r="G324" s="253"/>
      <c r="H324" s="253"/>
      <c r="I324" s="253"/>
      <c r="J324" s="253"/>
      <c r="K324" s="253"/>
      <c r="L324" s="253"/>
      <c r="M324" s="253"/>
      <c r="N324" s="253"/>
      <c r="O324" s="253"/>
      <c r="P324" s="253"/>
      <c r="Q324" s="253"/>
      <c r="R324" s="253"/>
      <c r="S324" s="253"/>
      <c r="T324" s="253"/>
      <c r="U324" s="253" t="s">
        <v>503</v>
      </c>
      <c r="V324" s="253"/>
      <c r="W324" s="253"/>
      <c r="X324" s="253"/>
      <c r="Y324" s="253"/>
      <c r="Z324" s="253"/>
      <c r="AA324" s="253"/>
      <c r="AB324" s="253"/>
      <c r="AC324" s="253" t="s">
        <v>393</v>
      </c>
      <c r="AD324" s="253"/>
      <c r="AE324" s="253"/>
      <c r="AF324" s="253"/>
      <c r="AG324" s="253"/>
      <c r="AH324" s="253"/>
      <c r="AI324" s="253"/>
      <c r="AJ324" s="253"/>
      <c r="AK324" s="253"/>
      <c r="AL324" s="253"/>
      <c r="AM324" s="253"/>
      <c r="AN324" s="253"/>
      <c r="AO324" s="253"/>
      <c r="AP324" s="256"/>
      <c r="AQ324" s="253"/>
      <c r="AR324" s="253"/>
      <c r="AS324" s="253"/>
      <c r="AT324" s="256"/>
      <c r="AU324" s="253"/>
      <c r="AV324" s="253"/>
      <c r="AW324" s="253"/>
      <c r="AX324" s="253"/>
      <c r="AY324" s="253"/>
      <c r="AZ324" s="253"/>
      <c r="BA324" s="253"/>
    </row>
    <row r="325" spans="1:53" s="252" customFormat="1" ht="15" customHeight="1" x14ac:dyDescent="0.25">
      <c r="A325" s="253"/>
      <c r="B325" s="253"/>
      <c r="C325" s="253"/>
      <c r="D325" s="253"/>
      <c r="E325" s="253"/>
      <c r="F325" s="253"/>
      <c r="G325" s="253"/>
      <c r="H325" s="253"/>
      <c r="I325" s="253"/>
      <c r="J325" s="253"/>
      <c r="K325" s="253"/>
      <c r="L325" s="253"/>
      <c r="M325" s="253"/>
      <c r="N325" s="253"/>
      <c r="O325" s="253"/>
      <c r="P325" s="253"/>
      <c r="Q325" s="253"/>
      <c r="R325" s="253"/>
      <c r="S325" s="253"/>
      <c r="T325" s="253"/>
      <c r="U325" s="253" t="s">
        <v>504</v>
      </c>
      <c r="V325" s="253"/>
      <c r="W325" s="253"/>
      <c r="X325" s="253"/>
      <c r="Y325" s="253"/>
      <c r="Z325" s="253"/>
      <c r="AA325" s="253"/>
      <c r="AB325" s="253"/>
      <c r="AC325" s="253" t="s">
        <v>318</v>
      </c>
      <c r="AD325" s="253"/>
      <c r="AE325" s="253"/>
      <c r="AF325" s="253"/>
      <c r="AG325" s="253"/>
      <c r="AH325" s="253"/>
      <c r="AI325" s="253"/>
      <c r="AJ325" s="253"/>
      <c r="AK325" s="253"/>
      <c r="AL325" s="253"/>
      <c r="AM325" s="253"/>
      <c r="AN325" s="253"/>
      <c r="AO325" s="253"/>
      <c r="AP325" s="256"/>
      <c r="AQ325" s="253"/>
      <c r="AR325" s="253"/>
      <c r="AS325" s="253"/>
      <c r="AT325" s="256"/>
      <c r="AU325" s="253"/>
      <c r="AV325" s="253"/>
      <c r="AW325" s="253"/>
      <c r="AX325" s="253"/>
      <c r="AY325" s="253"/>
      <c r="AZ325" s="253"/>
      <c r="BA325" s="253"/>
    </row>
    <row r="326" spans="1:53" s="252" customFormat="1" ht="15" customHeight="1" x14ac:dyDescent="0.25">
      <c r="A326" s="253"/>
      <c r="B326" s="253"/>
      <c r="C326" s="253"/>
      <c r="D326" s="253"/>
      <c r="E326" s="253"/>
      <c r="F326" s="253"/>
      <c r="G326" s="253"/>
      <c r="H326" s="253"/>
      <c r="I326" s="253"/>
      <c r="J326" s="253"/>
      <c r="K326" s="253"/>
      <c r="L326" s="253"/>
      <c r="M326" s="253"/>
      <c r="N326" s="253"/>
      <c r="O326" s="253"/>
      <c r="P326" s="253"/>
      <c r="Q326" s="253"/>
      <c r="R326" s="253"/>
      <c r="S326" s="253"/>
      <c r="T326" s="253"/>
      <c r="U326" s="253" t="s">
        <v>505</v>
      </c>
      <c r="V326" s="253"/>
      <c r="W326" s="253"/>
      <c r="X326" s="253"/>
      <c r="Y326" s="253"/>
      <c r="Z326" s="253"/>
      <c r="AA326" s="253"/>
      <c r="AB326" s="253"/>
      <c r="AC326" s="253" t="s">
        <v>320</v>
      </c>
      <c r="AD326" s="253"/>
      <c r="AE326" s="253"/>
      <c r="AF326" s="253"/>
      <c r="AG326" s="253"/>
      <c r="AH326" s="253"/>
      <c r="AI326" s="253"/>
      <c r="AJ326" s="253"/>
      <c r="AK326" s="253"/>
      <c r="AL326" s="253"/>
      <c r="AM326" s="253"/>
      <c r="AN326" s="253"/>
      <c r="AO326" s="253"/>
      <c r="AP326" s="256"/>
      <c r="AQ326" s="253"/>
      <c r="AR326" s="253"/>
      <c r="AS326" s="253"/>
      <c r="AT326" s="256"/>
      <c r="AU326" s="253"/>
      <c r="AV326" s="253"/>
      <c r="AW326" s="253"/>
      <c r="AX326" s="253"/>
      <c r="AY326" s="253"/>
      <c r="AZ326" s="253"/>
      <c r="BA326" s="253"/>
    </row>
    <row r="327" spans="1:53" s="252" customFormat="1" ht="15" customHeight="1" x14ac:dyDescent="0.25">
      <c r="A327" s="253"/>
      <c r="B327" s="253"/>
      <c r="C327" s="253"/>
      <c r="D327" s="253"/>
      <c r="E327" s="253"/>
      <c r="F327" s="253"/>
      <c r="G327" s="253"/>
      <c r="H327" s="253"/>
      <c r="I327" s="253"/>
      <c r="J327" s="253"/>
      <c r="K327" s="253"/>
      <c r="L327" s="253"/>
      <c r="M327" s="253"/>
      <c r="N327" s="253"/>
      <c r="O327" s="253"/>
      <c r="P327" s="253"/>
      <c r="Q327" s="253"/>
      <c r="R327" s="253"/>
      <c r="S327" s="253"/>
      <c r="T327" s="253"/>
      <c r="U327" s="253" t="s">
        <v>506</v>
      </c>
      <c r="V327" s="253"/>
      <c r="W327" s="253"/>
      <c r="X327" s="253"/>
      <c r="Y327" s="253"/>
      <c r="Z327" s="253"/>
      <c r="AA327" s="253"/>
      <c r="AB327" s="253"/>
      <c r="AC327" s="253" t="s">
        <v>329</v>
      </c>
      <c r="AD327" s="253"/>
      <c r="AE327" s="253"/>
      <c r="AF327" s="253"/>
      <c r="AG327" s="253"/>
      <c r="AH327" s="253"/>
      <c r="AI327" s="253"/>
      <c r="AJ327" s="253"/>
      <c r="AK327" s="253"/>
      <c r="AL327" s="253"/>
      <c r="AM327" s="253"/>
      <c r="AN327" s="253"/>
      <c r="AO327" s="253"/>
      <c r="AP327" s="256"/>
      <c r="AQ327" s="253"/>
      <c r="AR327" s="253"/>
      <c r="AS327" s="253"/>
      <c r="AT327" s="256"/>
      <c r="AU327" s="253"/>
      <c r="AV327" s="253"/>
      <c r="AW327" s="253"/>
      <c r="AX327" s="253"/>
      <c r="AY327" s="253"/>
      <c r="AZ327" s="253"/>
      <c r="BA327" s="253"/>
    </row>
    <row r="328" spans="1:53" s="252" customFormat="1" ht="15" customHeight="1" x14ac:dyDescent="0.25">
      <c r="A328" s="253"/>
      <c r="B328" s="253"/>
      <c r="C328" s="253"/>
      <c r="D328" s="253"/>
      <c r="E328" s="253"/>
      <c r="F328" s="253"/>
      <c r="G328" s="253"/>
      <c r="H328" s="253"/>
      <c r="I328" s="253"/>
      <c r="J328" s="253"/>
      <c r="K328" s="253"/>
      <c r="L328" s="253"/>
      <c r="M328" s="253"/>
      <c r="N328" s="253"/>
      <c r="O328" s="253"/>
      <c r="P328" s="253"/>
      <c r="Q328" s="253"/>
      <c r="R328" s="253"/>
      <c r="S328" s="253"/>
      <c r="T328" s="253"/>
      <c r="U328" s="253" t="s">
        <v>507</v>
      </c>
      <c r="V328" s="253"/>
      <c r="W328" s="253"/>
      <c r="X328" s="253"/>
      <c r="Y328" s="253"/>
      <c r="Z328" s="253"/>
      <c r="AA328" s="253"/>
      <c r="AB328" s="253"/>
      <c r="AC328" s="253" t="s">
        <v>316</v>
      </c>
      <c r="AD328" s="253"/>
      <c r="AE328" s="253"/>
      <c r="AF328" s="253"/>
      <c r="AG328" s="253"/>
      <c r="AH328" s="253"/>
      <c r="AI328" s="253"/>
      <c r="AJ328" s="253"/>
      <c r="AK328" s="253"/>
      <c r="AL328" s="253"/>
      <c r="AM328" s="253"/>
      <c r="AN328" s="253"/>
      <c r="AO328" s="253"/>
      <c r="AP328" s="256"/>
      <c r="AQ328" s="253"/>
      <c r="AR328" s="253"/>
      <c r="AS328" s="253"/>
      <c r="AT328" s="256"/>
      <c r="AU328" s="253"/>
      <c r="AV328" s="253"/>
      <c r="AW328" s="253"/>
      <c r="AX328" s="253"/>
      <c r="AY328" s="253"/>
      <c r="AZ328" s="253"/>
      <c r="BA328" s="253"/>
    </row>
    <row r="329" spans="1:53" s="252" customFormat="1" ht="15" customHeight="1" x14ac:dyDescent="0.25">
      <c r="A329" s="253"/>
      <c r="B329" s="253"/>
      <c r="C329" s="253"/>
      <c r="D329" s="253"/>
      <c r="E329" s="253"/>
      <c r="F329" s="253"/>
      <c r="G329" s="253"/>
      <c r="H329" s="253"/>
      <c r="I329" s="253"/>
      <c r="J329" s="253"/>
      <c r="K329" s="253"/>
      <c r="L329" s="253"/>
      <c r="M329" s="253"/>
      <c r="N329" s="253"/>
      <c r="O329" s="253"/>
      <c r="P329" s="253"/>
      <c r="Q329" s="253"/>
      <c r="R329" s="253"/>
      <c r="S329" s="253"/>
      <c r="T329" s="253"/>
      <c r="U329" s="253" t="s">
        <v>508</v>
      </c>
      <c r="V329" s="253"/>
      <c r="W329" s="253"/>
      <c r="X329" s="253"/>
      <c r="Y329" s="253"/>
      <c r="Z329" s="253"/>
      <c r="AA329" s="253"/>
      <c r="AB329" s="253"/>
      <c r="AC329" s="253" t="s">
        <v>329</v>
      </c>
      <c r="AD329" s="253"/>
      <c r="AE329" s="253"/>
      <c r="AF329" s="253"/>
      <c r="AG329" s="253"/>
      <c r="AH329" s="253"/>
      <c r="AI329" s="253"/>
      <c r="AJ329" s="253"/>
      <c r="AK329" s="253"/>
      <c r="AL329" s="253"/>
      <c r="AM329" s="253"/>
      <c r="AN329" s="253"/>
      <c r="AO329" s="253"/>
      <c r="AP329" s="256"/>
      <c r="AQ329" s="253"/>
      <c r="AR329" s="253"/>
      <c r="AS329" s="253"/>
      <c r="AT329" s="256"/>
      <c r="AU329" s="253"/>
      <c r="AV329" s="253"/>
      <c r="AW329" s="253"/>
      <c r="AX329" s="253"/>
      <c r="AY329" s="253"/>
      <c r="AZ329" s="253"/>
      <c r="BA329" s="253"/>
    </row>
    <row r="330" spans="1:53" s="252" customFormat="1" ht="15" customHeight="1" x14ac:dyDescent="0.25">
      <c r="A330" s="253"/>
      <c r="B330" s="253"/>
      <c r="C330" s="253"/>
      <c r="D330" s="253"/>
      <c r="E330" s="253"/>
      <c r="F330" s="253"/>
      <c r="G330" s="253"/>
      <c r="H330" s="253"/>
      <c r="I330" s="253"/>
      <c r="J330" s="253"/>
      <c r="K330" s="253"/>
      <c r="L330" s="253"/>
      <c r="M330" s="253"/>
      <c r="N330" s="253"/>
      <c r="O330" s="253"/>
      <c r="P330" s="253"/>
      <c r="Q330" s="253"/>
      <c r="R330" s="253"/>
      <c r="S330" s="253"/>
      <c r="T330" s="253"/>
      <c r="U330" s="253" t="s">
        <v>509</v>
      </c>
      <c r="V330" s="253"/>
      <c r="W330" s="253"/>
      <c r="X330" s="253"/>
      <c r="Y330" s="253"/>
      <c r="Z330" s="253"/>
      <c r="AA330" s="253"/>
      <c r="AB330" s="253"/>
      <c r="AC330" s="253" t="s">
        <v>332</v>
      </c>
      <c r="AD330" s="253"/>
      <c r="AE330" s="253"/>
      <c r="AF330" s="253"/>
      <c r="AG330" s="253"/>
      <c r="AH330" s="253"/>
      <c r="AI330" s="253"/>
      <c r="AJ330" s="253"/>
      <c r="AK330" s="253"/>
      <c r="AL330" s="253"/>
      <c r="AM330" s="253"/>
      <c r="AN330" s="253"/>
      <c r="AO330" s="253"/>
      <c r="AP330" s="256"/>
      <c r="AQ330" s="253"/>
      <c r="AR330" s="253"/>
      <c r="AS330" s="253"/>
      <c r="AT330" s="256"/>
      <c r="AU330" s="253"/>
      <c r="AV330" s="253"/>
      <c r="AW330" s="253"/>
      <c r="AX330" s="253"/>
      <c r="AY330" s="253"/>
      <c r="AZ330" s="253"/>
      <c r="BA330" s="253"/>
    </row>
    <row r="331" spans="1:53" s="252" customFormat="1" ht="15" customHeight="1" x14ac:dyDescent="0.25">
      <c r="A331" s="253"/>
      <c r="B331" s="253"/>
      <c r="C331" s="253"/>
      <c r="D331" s="253"/>
      <c r="E331" s="253"/>
      <c r="F331" s="253"/>
      <c r="G331" s="253"/>
      <c r="H331" s="253"/>
      <c r="I331" s="253"/>
      <c r="J331" s="253"/>
      <c r="K331" s="253"/>
      <c r="L331" s="253"/>
      <c r="M331" s="253"/>
      <c r="N331" s="253"/>
      <c r="O331" s="253"/>
      <c r="P331" s="253"/>
      <c r="Q331" s="253"/>
      <c r="R331" s="253"/>
      <c r="S331" s="253"/>
      <c r="T331" s="253"/>
      <c r="U331" s="253" t="s">
        <v>510</v>
      </c>
      <c r="V331" s="253"/>
      <c r="W331" s="253"/>
      <c r="X331" s="253"/>
      <c r="Y331" s="253"/>
      <c r="Z331" s="253"/>
      <c r="AA331" s="253"/>
      <c r="AB331" s="253"/>
      <c r="AC331" s="253" t="s">
        <v>332</v>
      </c>
      <c r="AD331" s="253"/>
      <c r="AE331" s="253"/>
      <c r="AF331" s="253"/>
      <c r="AG331" s="253"/>
      <c r="AH331" s="253"/>
      <c r="AI331" s="253"/>
      <c r="AJ331" s="253"/>
      <c r="AK331" s="253"/>
      <c r="AL331" s="253"/>
      <c r="AM331" s="253"/>
      <c r="AN331" s="253"/>
      <c r="AO331" s="253"/>
      <c r="AP331" s="256"/>
      <c r="AQ331" s="253"/>
      <c r="AR331" s="253"/>
      <c r="AS331" s="253"/>
      <c r="AT331" s="256"/>
      <c r="AU331" s="253"/>
      <c r="AV331" s="253"/>
      <c r="AW331" s="253"/>
      <c r="AX331" s="253"/>
      <c r="AY331" s="253"/>
      <c r="AZ331" s="253"/>
      <c r="BA331" s="253"/>
    </row>
    <row r="332" spans="1:53" s="252" customFormat="1" ht="15" customHeight="1" x14ac:dyDescent="0.25">
      <c r="A332" s="253"/>
      <c r="B332" s="253"/>
      <c r="C332" s="253"/>
      <c r="D332" s="253"/>
      <c r="E332" s="253"/>
      <c r="F332" s="253"/>
      <c r="G332" s="253"/>
      <c r="H332" s="253"/>
      <c r="I332" s="253"/>
      <c r="J332" s="253"/>
      <c r="K332" s="253"/>
      <c r="L332" s="253"/>
      <c r="M332" s="253"/>
      <c r="N332" s="253"/>
      <c r="O332" s="253"/>
      <c r="P332" s="253"/>
      <c r="Q332" s="253"/>
      <c r="R332" s="253"/>
      <c r="S332" s="253"/>
      <c r="T332" s="253"/>
      <c r="U332" s="253" t="s">
        <v>511</v>
      </c>
      <c r="V332" s="253"/>
      <c r="W332" s="253"/>
      <c r="X332" s="253"/>
      <c r="Y332" s="253"/>
      <c r="Z332" s="253"/>
      <c r="AA332" s="253"/>
      <c r="AB332" s="253"/>
      <c r="AC332" s="253" t="s">
        <v>316</v>
      </c>
      <c r="AD332" s="253"/>
      <c r="AE332" s="253"/>
      <c r="AF332" s="253"/>
      <c r="AG332" s="253"/>
      <c r="AH332" s="253"/>
      <c r="AI332" s="253"/>
      <c r="AJ332" s="253"/>
      <c r="AK332" s="253"/>
      <c r="AL332" s="253"/>
      <c r="AM332" s="253"/>
      <c r="AN332" s="253"/>
      <c r="AO332" s="253"/>
      <c r="AP332" s="256"/>
      <c r="AQ332" s="253"/>
      <c r="AR332" s="253"/>
      <c r="AS332" s="253"/>
      <c r="AT332" s="256"/>
      <c r="AU332" s="253"/>
      <c r="AV332" s="253"/>
      <c r="AW332" s="253"/>
      <c r="AX332" s="253"/>
      <c r="AY332" s="253"/>
      <c r="AZ332" s="253"/>
      <c r="BA332" s="253"/>
    </row>
    <row r="333" spans="1:53" s="252" customFormat="1" ht="15" customHeight="1" x14ac:dyDescent="0.25">
      <c r="A333" s="253"/>
      <c r="B333" s="253"/>
      <c r="C333" s="253"/>
      <c r="D333" s="253"/>
      <c r="E333" s="253"/>
      <c r="F333" s="253"/>
      <c r="G333" s="253"/>
      <c r="H333" s="253"/>
      <c r="I333" s="253"/>
      <c r="J333" s="253"/>
      <c r="K333" s="253"/>
      <c r="L333" s="253"/>
      <c r="M333" s="253"/>
      <c r="N333" s="253"/>
      <c r="O333" s="253"/>
      <c r="P333" s="253"/>
      <c r="Q333" s="253"/>
      <c r="R333" s="253"/>
      <c r="S333" s="253"/>
      <c r="T333" s="253"/>
      <c r="U333" s="253" t="s">
        <v>512</v>
      </c>
      <c r="V333" s="253"/>
      <c r="W333" s="253"/>
      <c r="X333" s="253"/>
      <c r="Y333" s="253"/>
      <c r="Z333" s="253"/>
      <c r="AA333" s="253"/>
      <c r="AB333" s="253"/>
      <c r="AC333" s="253" t="s">
        <v>332</v>
      </c>
      <c r="AD333" s="253"/>
      <c r="AE333" s="253"/>
      <c r="AF333" s="253"/>
      <c r="AG333" s="253"/>
      <c r="AH333" s="253"/>
      <c r="AI333" s="253"/>
      <c r="AJ333" s="253"/>
      <c r="AK333" s="253"/>
      <c r="AL333" s="253"/>
      <c r="AM333" s="253"/>
      <c r="AN333" s="253"/>
      <c r="AO333" s="253"/>
      <c r="AP333" s="256"/>
      <c r="AQ333" s="253"/>
      <c r="AR333" s="253"/>
      <c r="AS333" s="253"/>
      <c r="AT333" s="256"/>
      <c r="AU333" s="253"/>
      <c r="AV333" s="253"/>
      <c r="AW333" s="253"/>
      <c r="AX333" s="253"/>
      <c r="AY333" s="253"/>
      <c r="AZ333" s="253"/>
      <c r="BA333" s="253"/>
    </row>
    <row r="334" spans="1:53" s="252" customFormat="1" ht="15" customHeight="1" x14ac:dyDescent="0.25">
      <c r="A334" s="253"/>
      <c r="B334" s="253"/>
      <c r="C334" s="253"/>
      <c r="D334" s="253"/>
      <c r="E334" s="253"/>
      <c r="F334" s="253"/>
      <c r="G334" s="253"/>
      <c r="H334" s="253"/>
      <c r="I334" s="253"/>
      <c r="J334" s="253"/>
      <c r="K334" s="253"/>
      <c r="L334" s="253"/>
      <c r="M334" s="253"/>
      <c r="N334" s="253"/>
      <c r="O334" s="253"/>
      <c r="P334" s="253"/>
      <c r="Q334" s="253"/>
      <c r="R334" s="253"/>
      <c r="S334" s="253"/>
      <c r="T334" s="253"/>
      <c r="U334" s="253" t="s">
        <v>513</v>
      </c>
      <c r="V334" s="253"/>
      <c r="W334" s="253"/>
      <c r="X334" s="253"/>
      <c r="Y334" s="253"/>
      <c r="Z334" s="253"/>
      <c r="AA334" s="253"/>
      <c r="AB334" s="253"/>
      <c r="AC334" s="253" t="s">
        <v>323</v>
      </c>
      <c r="AD334" s="253"/>
      <c r="AE334" s="253"/>
      <c r="AF334" s="253"/>
      <c r="AG334" s="253"/>
      <c r="AH334" s="253"/>
      <c r="AI334" s="253"/>
      <c r="AJ334" s="253"/>
      <c r="AK334" s="253"/>
      <c r="AL334" s="253"/>
      <c r="AM334" s="253"/>
      <c r="AN334" s="253"/>
      <c r="AO334" s="253"/>
      <c r="AP334" s="256"/>
      <c r="AQ334" s="253"/>
      <c r="AR334" s="253"/>
      <c r="AS334" s="253"/>
      <c r="AT334" s="256"/>
      <c r="AU334" s="253"/>
      <c r="AV334" s="253"/>
      <c r="AW334" s="253"/>
      <c r="AX334" s="253"/>
      <c r="AY334" s="253"/>
      <c r="AZ334" s="253"/>
      <c r="BA334" s="253"/>
    </row>
    <row r="335" spans="1:53" s="252" customFormat="1" ht="15" customHeight="1" x14ac:dyDescent="0.25">
      <c r="A335" s="253"/>
      <c r="B335" s="253"/>
      <c r="C335" s="253"/>
      <c r="D335" s="253"/>
      <c r="E335" s="253"/>
      <c r="F335" s="253"/>
      <c r="G335" s="253"/>
      <c r="H335" s="253"/>
      <c r="I335" s="253"/>
      <c r="J335" s="253"/>
      <c r="K335" s="253"/>
      <c r="L335" s="253"/>
      <c r="M335" s="253"/>
      <c r="N335" s="253"/>
      <c r="O335" s="253"/>
      <c r="P335" s="253"/>
      <c r="Q335" s="253"/>
      <c r="R335" s="253"/>
      <c r="S335" s="253"/>
      <c r="T335" s="253"/>
      <c r="U335" s="253" t="s">
        <v>277</v>
      </c>
      <c r="V335" s="253"/>
      <c r="W335" s="253"/>
      <c r="X335" s="253"/>
      <c r="Y335" s="253"/>
      <c r="Z335" s="253"/>
      <c r="AA335" s="253"/>
      <c r="AB335" s="253"/>
      <c r="AC335" s="253" t="s">
        <v>329</v>
      </c>
      <c r="AD335" s="253"/>
      <c r="AE335" s="253"/>
      <c r="AF335" s="253"/>
      <c r="AG335" s="253"/>
      <c r="AH335" s="253"/>
      <c r="AI335" s="253"/>
      <c r="AJ335" s="253"/>
      <c r="AK335" s="253"/>
      <c r="AL335" s="253"/>
      <c r="AM335" s="253"/>
      <c r="AN335" s="253"/>
      <c r="AO335" s="253"/>
      <c r="AP335" s="256"/>
      <c r="AQ335" s="253"/>
      <c r="AR335" s="253"/>
      <c r="AS335" s="253"/>
      <c r="AT335" s="256"/>
      <c r="AU335" s="253"/>
      <c r="AV335" s="253"/>
      <c r="AW335" s="253"/>
      <c r="AX335" s="253"/>
      <c r="AY335" s="253"/>
      <c r="AZ335" s="253"/>
      <c r="BA335" s="253"/>
    </row>
    <row r="336" spans="1:53" s="252" customFormat="1" ht="15" customHeight="1" x14ac:dyDescent="0.25">
      <c r="A336" s="253"/>
      <c r="B336" s="253"/>
      <c r="C336" s="253"/>
      <c r="D336" s="253"/>
      <c r="E336" s="253"/>
      <c r="F336" s="253"/>
      <c r="G336" s="253"/>
      <c r="H336" s="253"/>
      <c r="I336" s="253"/>
      <c r="J336" s="253"/>
      <c r="K336" s="253"/>
      <c r="L336" s="253"/>
      <c r="M336" s="253"/>
      <c r="N336" s="253"/>
      <c r="O336" s="253"/>
      <c r="P336" s="253"/>
      <c r="Q336" s="253"/>
      <c r="R336" s="253"/>
      <c r="S336" s="253"/>
      <c r="T336" s="253"/>
      <c r="U336" s="253" t="s">
        <v>514</v>
      </c>
      <c r="V336" s="253"/>
      <c r="W336" s="253"/>
      <c r="X336" s="253"/>
      <c r="Y336" s="253"/>
      <c r="Z336" s="253"/>
      <c r="AA336" s="253"/>
      <c r="AB336" s="253"/>
      <c r="AC336" s="253" t="s">
        <v>318</v>
      </c>
      <c r="AD336" s="253"/>
      <c r="AE336" s="253"/>
      <c r="AF336" s="253"/>
      <c r="AG336" s="253"/>
      <c r="AH336" s="253"/>
      <c r="AI336" s="253"/>
      <c r="AJ336" s="253"/>
      <c r="AK336" s="253"/>
      <c r="AL336" s="253"/>
      <c r="AM336" s="253"/>
      <c r="AN336" s="253"/>
      <c r="AO336" s="253"/>
      <c r="AP336" s="256"/>
      <c r="AQ336" s="253"/>
      <c r="AR336" s="253"/>
      <c r="AS336" s="253"/>
      <c r="AT336" s="256"/>
      <c r="AU336" s="253"/>
      <c r="AV336" s="253"/>
      <c r="AW336" s="253"/>
      <c r="AX336" s="253"/>
      <c r="AY336" s="253"/>
      <c r="AZ336" s="253"/>
      <c r="BA336" s="253"/>
    </row>
    <row r="337" spans="1:53" s="252" customFormat="1" ht="15" customHeight="1" x14ac:dyDescent="0.25">
      <c r="A337" s="253"/>
      <c r="B337" s="253"/>
      <c r="C337" s="253"/>
      <c r="D337" s="253"/>
      <c r="E337" s="253"/>
      <c r="F337" s="253"/>
      <c r="G337" s="253"/>
      <c r="H337" s="253"/>
      <c r="I337" s="253"/>
      <c r="J337" s="253"/>
      <c r="K337" s="253"/>
      <c r="L337" s="253"/>
      <c r="M337" s="253"/>
      <c r="N337" s="253"/>
      <c r="O337" s="253"/>
      <c r="P337" s="253"/>
      <c r="Q337" s="253"/>
      <c r="R337" s="253"/>
      <c r="S337" s="253"/>
      <c r="T337" s="253"/>
      <c r="U337" s="253" t="s">
        <v>515</v>
      </c>
      <c r="V337" s="253"/>
      <c r="W337" s="253"/>
      <c r="X337" s="253"/>
      <c r="Y337" s="253"/>
      <c r="Z337" s="253"/>
      <c r="AA337" s="253"/>
      <c r="AB337" s="253"/>
      <c r="AC337" s="253" t="s">
        <v>332</v>
      </c>
      <c r="AD337" s="253"/>
      <c r="AE337" s="253"/>
      <c r="AF337" s="253"/>
      <c r="AG337" s="253"/>
      <c r="AH337" s="253"/>
      <c r="AI337" s="253"/>
      <c r="AJ337" s="253"/>
      <c r="AK337" s="253"/>
      <c r="AL337" s="253"/>
      <c r="AM337" s="253"/>
      <c r="AN337" s="253"/>
      <c r="AO337" s="253"/>
      <c r="AP337" s="256"/>
      <c r="AQ337" s="253"/>
      <c r="AR337" s="253"/>
      <c r="AS337" s="253"/>
      <c r="AT337" s="256"/>
      <c r="AU337" s="253"/>
      <c r="AV337" s="253"/>
      <c r="AW337" s="253"/>
      <c r="AX337" s="253"/>
      <c r="AY337" s="253"/>
      <c r="AZ337" s="253"/>
      <c r="BA337" s="253"/>
    </row>
    <row r="338" spans="1:53" s="252" customFormat="1" ht="15" customHeight="1" x14ac:dyDescent="0.25">
      <c r="A338" s="253"/>
      <c r="B338" s="253"/>
      <c r="C338" s="253"/>
      <c r="D338" s="253"/>
      <c r="E338" s="253"/>
      <c r="F338" s="253"/>
      <c r="G338" s="253"/>
      <c r="H338" s="253"/>
      <c r="I338" s="253"/>
      <c r="J338" s="253"/>
      <c r="K338" s="253"/>
      <c r="L338" s="253"/>
      <c r="M338" s="253"/>
      <c r="N338" s="253"/>
      <c r="O338" s="253"/>
      <c r="P338" s="253"/>
      <c r="Q338" s="253"/>
      <c r="R338" s="253"/>
      <c r="S338" s="253"/>
      <c r="T338" s="253"/>
      <c r="U338" s="253" t="s">
        <v>516</v>
      </c>
      <c r="V338" s="253"/>
      <c r="W338" s="253"/>
      <c r="X338" s="253"/>
      <c r="Y338" s="253"/>
      <c r="Z338" s="253"/>
      <c r="AA338" s="253"/>
      <c r="AB338" s="253"/>
      <c r="AC338" s="253" t="s">
        <v>332</v>
      </c>
      <c r="AD338" s="253"/>
      <c r="AE338" s="253"/>
      <c r="AF338" s="253"/>
      <c r="AG338" s="253"/>
      <c r="AH338" s="253"/>
      <c r="AI338" s="253"/>
      <c r="AJ338" s="253"/>
      <c r="AK338" s="253"/>
      <c r="AL338" s="253"/>
      <c r="AM338" s="253"/>
      <c r="AN338" s="253"/>
      <c r="AO338" s="253"/>
      <c r="AP338" s="256"/>
      <c r="AQ338" s="253"/>
      <c r="AR338" s="253"/>
      <c r="AS338" s="253"/>
      <c r="AT338" s="256"/>
      <c r="AU338" s="253"/>
      <c r="AV338" s="253"/>
      <c r="AW338" s="253"/>
      <c r="AX338" s="253"/>
      <c r="AY338" s="253"/>
      <c r="AZ338" s="253"/>
      <c r="BA338" s="253"/>
    </row>
    <row r="339" spans="1:53" s="252" customFormat="1" ht="15" customHeight="1" x14ac:dyDescent="0.25">
      <c r="A339" s="253"/>
      <c r="B339" s="253"/>
      <c r="C339" s="253"/>
      <c r="D339" s="253"/>
      <c r="E339" s="253"/>
      <c r="F339" s="253"/>
      <c r="G339" s="253"/>
      <c r="H339" s="253"/>
      <c r="I339" s="253"/>
      <c r="J339" s="253"/>
      <c r="K339" s="253"/>
      <c r="L339" s="253"/>
      <c r="M339" s="253"/>
      <c r="N339" s="253"/>
      <c r="O339" s="253"/>
      <c r="P339" s="253"/>
      <c r="Q339" s="253"/>
      <c r="R339" s="253"/>
      <c r="S339" s="253"/>
      <c r="T339" s="253"/>
      <c r="U339" s="253" t="s">
        <v>517</v>
      </c>
      <c r="V339" s="253"/>
      <c r="W339" s="253"/>
      <c r="X339" s="253"/>
      <c r="Y339" s="253"/>
      <c r="Z339" s="253"/>
      <c r="AA339" s="253"/>
      <c r="AB339" s="253"/>
      <c r="AC339" s="253" t="s">
        <v>393</v>
      </c>
      <c r="AD339" s="253"/>
      <c r="AE339" s="253"/>
      <c r="AF339" s="253"/>
      <c r="AG339" s="253"/>
      <c r="AH339" s="253"/>
      <c r="AI339" s="253"/>
      <c r="AJ339" s="253"/>
      <c r="AK339" s="253"/>
      <c r="AL339" s="253"/>
      <c r="AM339" s="253"/>
      <c r="AN339" s="253"/>
      <c r="AO339" s="253"/>
      <c r="AP339" s="256"/>
      <c r="AQ339" s="253"/>
      <c r="AR339" s="253"/>
      <c r="AS339" s="253"/>
      <c r="AT339" s="256"/>
      <c r="AU339" s="253"/>
      <c r="AV339" s="253"/>
      <c r="AW339" s="253"/>
      <c r="AX339" s="253"/>
      <c r="AY339" s="253"/>
      <c r="AZ339" s="253"/>
      <c r="BA339" s="253"/>
    </row>
    <row r="340" spans="1:53" s="252" customFormat="1" ht="15" customHeight="1" x14ac:dyDescent="0.25">
      <c r="A340" s="253"/>
      <c r="B340" s="253"/>
      <c r="C340" s="253"/>
      <c r="D340" s="253"/>
      <c r="E340" s="253"/>
      <c r="F340" s="253"/>
      <c r="G340" s="253"/>
      <c r="H340" s="253"/>
      <c r="I340" s="253"/>
      <c r="J340" s="253"/>
      <c r="K340" s="253"/>
      <c r="L340" s="253"/>
      <c r="M340" s="253"/>
      <c r="N340" s="253"/>
      <c r="O340" s="253"/>
      <c r="P340" s="253"/>
      <c r="Q340" s="253"/>
      <c r="R340" s="253"/>
      <c r="S340" s="253"/>
      <c r="T340" s="253"/>
      <c r="U340" s="253" t="s">
        <v>284</v>
      </c>
      <c r="V340" s="253"/>
      <c r="W340" s="253"/>
      <c r="X340" s="253"/>
      <c r="Y340" s="253"/>
      <c r="Z340" s="253"/>
      <c r="AA340" s="253"/>
      <c r="AB340" s="253"/>
      <c r="AC340" s="253" t="s">
        <v>357</v>
      </c>
      <c r="AD340" s="253"/>
      <c r="AE340" s="253"/>
      <c r="AF340" s="253"/>
      <c r="AG340" s="253"/>
      <c r="AH340" s="253"/>
      <c r="AI340" s="253"/>
      <c r="AJ340" s="253"/>
      <c r="AK340" s="253"/>
      <c r="AL340" s="253"/>
      <c r="AM340" s="253"/>
      <c r="AN340" s="253"/>
      <c r="AO340" s="253"/>
      <c r="AP340" s="256"/>
      <c r="AQ340" s="253"/>
      <c r="AR340" s="253"/>
      <c r="AS340" s="253"/>
      <c r="AT340" s="256"/>
      <c r="AU340" s="253"/>
      <c r="AV340" s="253"/>
      <c r="AW340" s="253"/>
      <c r="AX340" s="253"/>
      <c r="AY340" s="253"/>
      <c r="AZ340" s="253"/>
      <c r="BA340" s="253"/>
    </row>
    <row r="341" spans="1:53" s="252" customFormat="1" ht="15" customHeight="1" x14ac:dyDescent="0.25">
      <c r="A341" s="253"/>
      <c r="B341" s="253"/>
      <c r="C341" s="253"/>
      <c r="D341" s="253"/>
      <c r="E341" s="253"/>
      <c r="F341" s="253"/>
      <c r="G341" s="253"/>
      <c r="H341" s="253"/>
      <c r="I341" s="253"/>
      <c r="J341" s="253"/>
      <c r="K341" s="253"/>
      <c r="L341" s="253"/>
      <c r="M341" s="253"/>
      <c r="N341" s="253"/>
      <c r="O341" s="253"/>
      <c r="P341" s="253"/>
      <c r="Q341" s="253"/>
      <c r="R341" s="253"/>
      <c r="S341" s="253"/>
      <c r="T341" s="253"/>
      <c r="U341" s="253" t="s">
        <v>518</v>
      </c>
      <c r="V341" s="253"/>
      <c r="W341" s="253"/>
      <c r="X341" s="253"/>
      <c r="Y341" s="253"/>
      <c r="Z341" s="253"/>
      <c r="AA341" s="253"/>
      <c r="AB341" s="253"/>
      <c r="AC341" s="253" t="s">
        <v>332</v>
      </c>
      <c r="AD341" s="253"/>
      <c r="AE341" s="253"/>
      <c r="AF341" s="253"/>
      <c r="AG341" s="253"/>
      <c r="AH341" s="253"/>
      <c r="AI341" s="253"/>
      <c r="AJ341" s="253"/>
      <c r="AK341" s="253"/>
      <c r="AL341" s="253"/>
      <c r="AM341" s="253"/>
      <c r="AN341" s="253"/>
      <c r="AO341" s="253"/>
      <c r="AP341" s="256"/>
      <c r="AQ341" s="253"/>
      <c r="AR341" s="253"/>
      <c r="AS341" s="253"/>
      <c r="AT341" s="256"/>
      <c r="AU341" s="253"/>
      <c r="AV341" s="253"/>
      <c r="AW341" s="253"/>
      <c r="AX341" s="253"/>
      <c r="AY341" s="253"/>
      <c r="AZ341" s="253"/>
      <c r="BA341" s="253"/>
    </row>
    <row r="342" spans="1:53" s="252" customFormat="1" ht="15" customHeight="1" x14ac:dyDescent="0.25">
      <c r="A342" s="253"/>
      <c r="B342" s="253"/>
      <c r="C342" s="253"/>
      <c r="D342" s="253"/>
      <c r="E342" s="253"/>
      <c r="F342" s="253"/>
      <c r="G342" s="253"/>
      <c r="H342" s="253"/>
      <c r="I342" s="253"/>
      <c r="J342" s="253"/>
      <c r="K342" s="253"/>
      <c r="L342" s="253"/>
      <c r="M342" s="253"/>
      <c r="N342" s="253"/>
      <c r="O342" s="253"/>
      <c r="P342" s="253"/>
      <c r="Q342" s="253"/>
      <c r="R342" s="253"/>
      <c r="S342" s="253"/>
      <c r="T342" s="253"/>
      <c r="U342" s="253" t="s">
        <v>519</v>
      </c>
      <c r="V342" s="253"/>
      <c r="W342" s="253"/>
      <c r="X342" s="253"/>
      <c r="Y342" s="253"/>
      <c r="Z342" s="253"/>
      <c r="AA342" s="253"/>
      <c r="AB342" s="253"/>
      <c r="AC342" s="253" t="s">
        <v>357</v>
      </c>
      <c r="AD342" s="253"/>
      <c r="AE342" s="253"/>
      <c r="AF342" s="253"/>
      <c r="AG342" s="253"/>
      <c r="AH342" s="253"/>
      <c r="AI342" s="253"/>
      <c r="AJ342" s="253"/>
      <c r="AK342" s="253"/>
      <c r="AL342" s="253"/>
      <c r="AM342" s="253"/>
      <c r="AN342" s="253"/>
      <c r="AO342" s="253"/>
      <c r="AP342" s="256"/>
      <c r="AQ342" s="253"/>
      <c r="AR342" s="253"/>
      <c r="AS342" s="253"/>
      <c r="AT342" s="256"/>
      <c r="AU342" s="253"/>
      <c r="AV342" s="253"/>
      <c r="AW342" s="253"/>
      <c r="AX342" s="253"/>
      <c r="AY342" s="253"/>
      <c r="AZ342" s="253"/>
      <c r="BA342" s="253"/>
    </row>
    <row r="343" spans="1:53" s="252" customFormat="1" ht="15" customHeight="1" x14ac:dyDescent="0.25">
      <c r="A343" s="253"/>
      <c r="B343" s="253"/>
      <c r="C343" s="253"/>
      <c r="D343" s="253"/>
      <c r="E343" s="253"/>
      <c r="F343" s="253"/>
      <c r="G343" s="253"/>
      <c r="H343" s="253"/>
      <c r="I343" s="253"/>
      <c r="J343" s="253"/>
      <c r="K343" s="253"/>
      <c r="L343" s="253"/>
      <c r="M343" s="253"/>
      <c r="N343" s="253"/>
      <c r="O343" s="253"/>
      <c r="P343" s="253"/>
      <c r="Q343" s="253"/>
      <c r="R343" s="253"/>
      <c r="S343" s="253"/>
      <c r="T343" s="253"/>
      <c r="U343" s="253" t="s">
        <v>520</v>
      </c>
      <c r="V343" s="253"/>
      <c r="W343" s="253"/>
      <c r="X343" s="253"/>
      <c r="Y343" s="253"/>
      <c r="Z343" s="253"/>
      <c r="AA343" s="253"/>
      <c r="AB343" s="253"/>
      <c r="AC343" s="253" t="s">
        <v>329</v>
      </c>
      <c r="AD343" s="253"/>
      <c r="AE343" s="253"/>
      <c r="AF343" s="253"/>
      <c r="AG343" s="253"/>
      <c r="AH343" s="253"/>
      <c r="AI343" s="253"/>
      <c r="AJ343" s="253"/>
      <c r="AK343" s="253"/>
      <c r="AL343" s="253"/>
      <c r="AM343" s="253"/>
      <c r="AN343" s="253"/>
      <c r="AO343" s="253"/>
      <c r="AP343" s="256"/>
      <c r="AQ343" s="253"/>
      <c r="AR343" s="253"/>
      <c r="AS343" s="253"/>
      <c r="AT343" s="256"/>
      <c r="AU343" s="253"/>
      <c r="AV343" s="253"/>
      <c r="AW343" s="253"/>
      <c r="AX343" s="253"/>
      <c r="AY343" s="253"/>
      <c r="AZ343" s="253"/>
      <c r="BA343" s="253"/>
    </row>
    <row r="344" spans="1:53" s="252" customFormat="1" ht="15" customHeight="1" x14ac:dyDescent="0.25">
      <c r="A344" s="253"/>
      <c r="B344" s="253"/>
      <c r="C344" s="253"/>
      <c r="D344" s="253"/>
      <c r="E344" s="253"/>
      <c r="F344" s="253"/>
      <c r="G344" s="253"/>
      <c r="H344" s="253"/>
      <c r="I344" s="253"/>
      <c r="J344" s="253"/>
      <c r="K344" s="253"/>
      <c r="L344" s="253"/>
      <c r="M344" s="253"/>
      <c r="N344" s="253"/>
      <c r="O344" s="253"/>
      <c r="P344" s="253"/>
      <c r="Q344" s="253"/>
      <c r="R344" s="253"/>
      <c r="S344" s="253"/>
      <c r="T344" s="253"/>
      <c r="U344" s="253" t="s">
        <v>521</v>
      </c>
      <c r="V344" s="253"/>
      <c r="W344" s="253"/>
      <c r="X344" s="253"/>
      <c r="Y344" s="253"/>
      <c r="Z344" s="253"/>
      <c r="AA344" s="253"/>
      <c r="AB344" s="253"/>
      <c r="AC344" s="253" t="s">
        <v>316</v>
      </c>
      <c r="AD344" s="253"/>
      <c r="AE344" s="253"/>
      <c r="AF344" s="253"/>
      <c r="AG344" s="253"/>
      <c r="AH344" s="253"/>
      <c r="AI344" s="253"/>
      <c r="AJ344" s="253"/>
      <c r="AK344" s="253"/>
      <c r="AL344" s="253"/>
      <c r="AM344" s="253"/>
      <c r="AN344" s="253"/>
      <c r="AO344" s="253"/>
      <c r="AP344" s="256"/>
      <c r="AQ344" s="253"/>
      <c r="AR344" s="253"/>
      <c r="AS344" s="253"/>
      <c r="AT344" s="256"/>
      <c r="AU344" s="253"/>
      <c r="AV344" s="253"/>
      <c r="AW344" s="253"/>
      <c r="AX344" s="253"/>
      <c r="AY344" s="253"/>
      <c r="AZ344" s="253"/>
      <c r="BA344" s="253"/>
    </row>
    <row r="345" spans="1:53" s="252" customFormat="1" ht="15" customHeight="1" x14ac:dyDescent="0.25">
      <c r="A345" s="253"/>
      <c r="B345" s="253"/>
      <c r="C345" s="253"/>
      <c r="D345" s="253"/>
      <c r="E345" s="253"/>
      <c r="F345" s="253"/>
      <c r="G345" s="253"/>
      <c r="H345" s="253"/>
      <c r="I345" s="253"/>
      <c r="J345" s="253"/>
      <c r="K345" s="253"/>
      <c r="L345" s="253"/>
      <c r="M345" s="253"/>
      <c r="N345" s="253"/>
      <c r="O345" s="253"/>
      <c r="P345" s="253"/>
      <c r="Q345" s="253"/>
      <c r="R345" s="253"/>
      <c r="S345" s="253"/>
      <c r="T345" s="253"/>
      <c r="U345" s="253" t="s">
        <v>522</v>
      </c>
      <c r="V345" s="253"/>
      <c r="W345" s="253"/>
      <c r="X345" s="253"/>
      <c r="Y345" s="253"/>
      <c r="Z345" s="253"/>
      <c r="AA345" s="253"/>
      <c r="AB345" s="253"/>
      <c r="AC345" s="253" t="s">
        <v>357</v>
      </c>
      <c r="AD345" s="253"/>
      <c r="AE345" s="253"/>
      <c r="AF345" s="253"/>
      <c r="AG345" s="253"/>
      <c r="AH345" s="253"/>
      <c r="AI345" s="253"/>
      <c r="AJ345" s="253"/>
      <c r="AK345" s="253"/>
      <c r="AL345" s="253"/>
      <c r="AM345" s="253"/>
      <c r="AN345" s="253"/>
      <c r="AO345" s="253"/>
      <c r="AP345" s="256"/>
      <c r="AQ345" s="253"/>
      <c r="AR345" s="253"/>
      <c r="AS345" s="253"/>
      <c r="AT345" s="256"/>
      <c r="AU345" s="253"/>
      <c r="AV345" s="253"/>
      <c r="AW345" s="253"/>
      <c r="AX345" s="253"/>
      <c r="AY345" s="253"/>
      <c r="AZ345" s="253"/>
      <c r="BA345" s="253"/>
    </row>
    <row r="346" spans="1:53" s="252" customFormat="1" ht="15" customHeight="1" x14ac:dyDescent="0.25">
      <c r="A346" s="253"/>
      <c r="B346" s="253"/>
      <c r="C346" s="253"/>
      <c r="D346" s="253"/>
      <c r="E346" s="253"/>
      <c r="F346" s="253"/>
      <c r="G346" s="253"/>
      <c r="H346" s="253"/>
      <c r="I346" s="253"/>
      <c r="J346" s="253"/>
      <c r="K346" s="253"/>
      <c r="L346" s="253"/>
      <c r="M346" s="253"/>
      <c r="N346" s="253"/>
      <c r="O346" s="253"/>
      <c r="P346" s="253"/>
      <c r="Q346" s="253"/>
      <c r="R346" s="253"/>
      <c r="S346" s="253"/>
      <c r="T346" s="253"/>
      <c r="U346" s="253" t="s">
        <v>523</v>
      </c>
      <c r="V346" s="253"/>
      <c r="W346" s="253"/>
      <c r="X346" s="253"/>
      <c r="Y346" s="253"/>
      <c r="Z346" s="253"/>
      <c r="AA346" s="253"/>
      <c r="AB346" s="253"/>
      <c r="AC346" s="253" t="s">
        <v>323</v>
      </c>
      <c r="AD346" s="253"/>
      <c r="AE346" s="253"/>
      <c r="AF346" s="253"/>
      <c r="AG346" s="253"/>
      <c r="AH346" s="253"/>
      <c r="AI346" s="253"/>
      <c r="AJ346" s="253"/>
      <c r="AK346" s="253"/>
      <c r="AL346" s="253"/>
      <c r="AM346" s="253"/>
      <c r="AN346" s="253"/>
      <c r="AO346" s="253"/>
      <c r="AP346" s="256"/>
      <c r="AQ346" s="253"/>
      <c r="AR346" s="253"/>
      <c r="AS346" s="253"/>
      <c r="AT346" s="256"/>
      <c r="AU346" s="253"/>
      <c r="AV346" s="253"/>
      <c r="AW346" s="253"/>
      <c r="AX346" s="253"/>
      <c r="AY346" s="253"/>
      <c r="AZ346" s="253"/>
      <c r="BA346" s="253"/>
    </row>
    <row r="347" spans="1:53" s="252" customFormat="1" ht="15" customHeight="1" x14ac:dyDescent="0.25">
      <c r="A347" s="253"/>
      <c r="B347" s="253"/>
      <c r="C347" s="253"/>
      <c r="D347" s="253"/>
      <c r="E347" s="253"/>
      <c r="F347" s="253"/>
      <c r="G347" s="253"/>
      <c r="H347" s="253"/>
      <c r="I347" s="253"/>
      <c r="J347" s="253"/>
      <c r="K347" s="253"/>
      <c r="L347" s="253"/>
      <c r="M347" s="253"/>
      <c r="N347" s="253"/>
      <c r="O347" s="253"/>
      <c r="P347" s="253"/>
      <c r="Q347" s="253"/>
      <c r="R347" s="253"/>
      <c r="S347" s="253"/>
      <c r="T347" s="253"/>
      <c r="U347" s="253" t="s">
        <v>524</v>
      </c>
      <c r="V347" s="253"/>
      <c r="W347" s="253"/>
      <c r="X347" s="253"/>
      <c r="Y347" s="253"/>
      <c r="Z347" s="253"/>
      <c r="AA347" s="253"/>
      <c r="AB347" s="253"/>
      <c r="AC347" s="253" t="s">
        <v>332</v>
      </c>
      <c r="AD347" s="253"/>
      <c r="AE347" s="253"/>
      <c r="AF347" s="253"/>
      <c r="AG347" s="253"/>
      <c r="AH347" s="253"/>
      <c r="AI347" s="253"/>
      <c r="AJ347" s="253"/>
      <c r="AK347" s="253"/>
      <c r="AL347" s="253"/>
      <c r="AM347" s="253"/>
      <c r="AN347" s="253"/>
      <c r="AO347" s="253"/>
      <c r="AP347" s="256"/>
      <c r="AQ347" s="253"/>
      <c r="AR347" s="253"/>
      <c r="AS347" s="253"/>
      <c r="AT347" s="256"/>
      <c r="AU347" s="253"/>
      <c r="AV347" s="253"/>
      <c r="AW347" s="253"/>
      <c r="AX347" s="253"/>
      <c r="AY347" s="253"/>
      <c r="AZ347" s="253"/>
      <c r="BA347" s="253"/>
    </row>
    <row r="348" spans="1:53" s="252" customFormat="1" ht="15" customHeight="1" x14ac:dyDescent="0.25">
      <c r="A348" s="253"/>
      <c r="B348" s="253"/>
      <c r="C348" s="253"/>
      <c r="D348" s="253"/>
      <c r="E348" s="253"/>
      <c r="F348" s="253"/>
      <c r="G348" s="253"/>
      <c r="H348" s="253"/>
      <c r="I348" s="253"/>
      <c r="J348" s="253"/>
      <c r="K348" s="253"/>
      <c r="L348" s="253"/>
      <c r="M348" s="253"/>
      <c r="N348" s="253"/>
      <c r="O348" s="253"/>
      <c r="P348" s="253"/>
      <c r="Q348" s="253"/>
      <c r="R348" s="253"/>
      <c r="S348" s="253"/>
      <c r="T348" s="253"/>
      <c r="U348" s="253" t="s">
        <v>287</v>
      </c>
      <c r="V348" s="253"/>
      <c r="W348" s="253"/>
      <c r="X348" s="253"/>
      <c r="Y348" s="253"/>
      <c r="Z348" s="253"/>
      <c r="AA348" s="253"/>
      <c r="AB348" s="253"/>
      <c r="AC348" s="253" t="s">
        <v>357</v>
      </c>
      <c r="AD348" s="253"/>
      <c r="AE348" s="253"/>
      <c r="AF348" s="253"/>
      <c r="AG348" s="253"/>
      <c r="AH348" s="253"/>
      <c r="AI348" s="253"/>
      <c r="AJ348" s="253"/>
      <c r="AK348" s="253"/>
      <c r="AL348" s="253"/>
      <c r="AM348" s="253"/>
      <c r="AN348" s="253"/>
      <c r="AO348" s="253"/>
      <c r="AP348" s="256"/>
      <c r="AQ348" s="253"/>
      <c r="AR348" s="253"/>
      <c r="AS348" s="253"/>
      <c r="AT348" s="256"/>
      <c r="AU348" s="253"/>
      <c r="AV348" s="253"/>
      <c r="AW348" s="253"/>
      <c r="AX348" s="253"/>
      <c r="AY348" s="253"/>
      <c r="AZ348" s="253"/>
      <c r="BA348" s="253"/>
    </row>
    <row r="349" spans="1:53" s="252" customFormat="1" ht="15" customHeight="1" x14ac:dyDescent="0.25">
      <c r="A349" s="253"/>
      <c r="B349" s="253"/>
      <c r="C349" s="253"/>
      <c r="D349" s="253"/>
      <c r="E349" s="253"/>
      <c r="F349" s="253"/>
      <c r="G349" s="253"/>
      <c r="H349" s="253"/>
      <c r="I349" s="253"/>
      <c r="J349" s="253"/>
      <c r="K349" s="253"/>
      <c r="L349" s="253"/>
      <c r="M349" s="253"/>
      <c r="N349" s="253"/>
      <c r="O349" s="253"/>
      <c r="P349" s="253"/>
      <c r="Q349" s="253"/>
      <c r="R349" s="253"/>
      <c r="S349" s="253"/>
      <c r="T349" s="253"/>
      <c r="U349" s="253" t="s">
        <v>525</v>
      </c>
      <c r="V349" s="253"/>
      <c r="W349" s="253"/>
      <c r="X349" s="253"/>
      <c r="Y349" s="253"/>
      <c r="Z349" s="253"/>
      <c r="AA349" s="253"/>
      <c r="AB349" s="253"/>
      <c r="AC349" s="253" t="s">
        <v>332</v>
      </c>
      <c r="AD349" s="253"/>
      <c r="AE349" s="253"/>
      <c r="AF349" s="253"/>
      <c r="AG349" s="253"/>
      <c r="AH349" s="253"/>
      <c r="AI349" s="253"/>
      <c r="AJ349" s="253"/>
      <c r="AK349" s="253"/>
      <c r="AL349" s="253"/>
      <c r="AM349" s="253"/>
      <c r="AN349" s="253"/>
      <c r="AO349" s="253"/>
      <c r="AP349" s="256"/>
      <c r="AQ349" s="253"/>
      <c r="AR349" s="253"/>
      <c r="AS349" s="253"/>
      <c r="AT349" s="256"/>
      <c r="AU349" s="253"/>
      <c r="AV349" s="253"/>
      <c r="AW349" s="253"/>
      <c r="AX349" s="253"/>
      <c r="AY349" s="253"/>
      <c r="AZ349" s="253"/>
      <c r="BA349" s="253"/>
    </row>
    <row r="350" spans="1:53" s="252" customFormat="1" ht="15" customHeight="1" x14ac:dyDescent="0.25">
      <c r="A350" s="253"/>
      <c r="B350" s="253"/>
      <c r="C350" s="253"/>
      <c r="D350" s="253"/>
      <c r="E350" s="253"/>
      <c r="F350" s="253"/>
      <c r="G350" s="253"/>
      <c r="H350" s="253"/>
      <c r="I350" s="253"/>
      <c r="J350" s="253"/>
      <c r="K350" s="253"/>
      <c r="L350" s="253"/>
      <c r="M350" s="253"/>
      <c r="N350" s="253"/>
      <c r="O350" s="253"/>
      <c r="P350" s="253"/>
      <c r="Q350" s="253"/>
      <c r="R350" s="253"/>
      <c r="S350" s="253"/>
      <c r="T350" s="253"/>
      <c r="U350" s="253" t="s">
        <v>526</v>
      </c>
      <c r="V350" s="253"/>
      <c r="W350" s="253"/>
      <c r="X350" s="253"/>
      <c r="Y350" s="253"/>
      <c r="Z350" s="253"/>
      <c r="AA350" s="253"/>
      <c r="AB350" s="253"/>
      <c r="AC350" s="253" t="s">
        <v>393</v>
      </c>
      <c r="AD350" s="253"/>
      <c r="AE350" s="253"/>
      <c r="AF350" s="253"/>
      <c r="AG350" s="253"/>
      <c r="AH350" s="253"/>
      <c r="AI350" s="253"/>
      <c r="AJ350" s="253"/>
      <c r="AK350" s="253"/>
      <c r="AL350" s="253"/>
      <c r="AM350" s="253"/>
      <c r="AN350" s="253"/>
      <c r="AO350" s="253"/>
      <c r="AP350" s="256"/>
      <c r="AQ350" s="253"/>
      <c r="AR350" s="253"/>
      <c r="AS350" s="253"/>
      <c r="AT350" s="256"/>
      <c r="AU350" s="253"/>
      <c r="AV350" s="253"/>
      <c r="AW350" s="253"/>
      <c r="AX350" s="253"/>
      <c r="AY350" s="253"/>
      <c r="AZ350" s="253"/>
      <c r="BA350" s="253"/>
    </row>
    <row r="351" spans="1:53" s="252" customFormat="1" ht="15" customHeight="1" x14ac:dyDescent="0.25">
      <c r="A351" s="253"/>
      <c r="B351" s="253"/>
      <c r="C351" s="253"/>
      <c r="D351" s="253"/>
      <c r="E351" s="253"/>
      <c r="F351" s="253"/>
      <c r="G351" s="253"/>
      <c r="H351" s="253"/>
      <c r="I351" s="253"/>
      <c r="J351" s="253"/>
      <c r="K351" s="253"/>
      <c r="L351" s="253"/>
      <c r="M351" s="253"/>
      <c r="N351" s="253"/>
      <c r="O351" s="253"/>
      <c r="P351" s="253"/>
      <c r="Q351" s="253"/>
      <c r="R351" s="253"/>
      <c r="S351" s="253"/>
      <c r="T351" s="253"/>
      <c r="U351" s="253" t="s">
        <v>527</v>
      </c>
      <c r="V351" s="253"/>
      <c r="W351" s="253"/>
      <c r="X351" s="253"/>
      <c r="Y351" s="253"/>
      <c r="Z351" s="253"/>
      <c r="AA351" s="253"/>
      <c r="AB351" s="253"/>
      <c r="AC351" s="253" t="s">
        <v>357</v>
      </c>
      <c r="AD351" s="253"/>
      <c r="AE351" s="253"/>
      <c r="AF351" s="253"/>
      <c r="AG351" s="253"/>
      <c r="AH351" s="253"/>
      <c r="AI351" s="253"/>
      <c r="AJ351" s="253"/>
      <c r="AK351" s="253"/>
      <c r="AL351" s="253"/>
      <c r="AM351" s="253"/>
      <c r="AN351" s="253"/>
      <c r="AO351" s="253"/>
      <c r="AP351" s="256"/>
      <c r="AQ351" s="253"/>
      <c r="AR351" s="253"/>
      <c r="AS351" s="253"/>
      <c r="AT351" s="256"/>
      <c r="AU351" s="253"/>
      <c r="AV351" s="253"/>
      <c r="AW351" s="253"/>
      <c r="AX351" s="253"/>
      <c r="AY351" s="253"/>
      <c r="AZ351" s="253"/>
      <c r="BA351" s="253"/>
    </row>
    <row r="352" spans="1:53" s="252" customFormat="1" ht="15" customHeight="1" x14ac:dyDescent="0.25">
      <c r="A352" s="253"/>
      <c r="B352" s="253"/>
      <c r="C352" s="253"/>
      <c r="D352" s="253"/>
      <c r="E352" s="253"/>
      <c r="F352" s="253"/>
      <c r="G352" s="253"/>
      <c r="H352" s="253"/>
      <c r="I352" s="253"/>
      <c r="J352" s="253"/>
      <c r="K352" s="253"/>
      <c r="L352" s="253"/>
      <c r="M352" s="253"/>
      <c r="N352" s="253"/>
      <c r="O352" s="253"/>
      <c r="P352" s="253"/>
      <c r="Q352" s="253"/>
      <c r="R352" s="253"/>
      <c r="S352" s="253"/>
      <c r="T352" s="253"/>
      <c r="U352" s="253" t="s">
        <v>528</v>
      </c>
      <c r="V352" s="253"/>
      <c r="W352" s="253"/>
      <c r="X352" s="253"/>
      <c r="Y352" s="253"/>
      <c r="Z352" s="253"/>
      <c r="AA352" s="253"/>
      <c r="AB352" s="253"/>
      <c r="AC352" s="253" t="s">
        <v>332</v>
      </c>
      <c r="AD352" s="253"/>
      <c r="AE352" s="253"/>
      <c r="AF352" s="253"/>
      <c r="AG352" s="253"/>
      <c r="AH352" s="253"/>
      <c r="AI352" s="253"/>
      <c r="AJ352" s="253"/>
      <c r="AK352" s="253"/>
      <c r="AL352" s="253"/>
      <c r="AM352" s="253"/>
      <c r="AN352" s="253"/>
      <c r="AO352" s="253"/>
      <c r="AP352" s="256"/>
      <c r="AQ352" s="253"/>
      <c r="AR352" s="253"/>
      <c r="AS352" s="253"/>
      <c r="AT352" s="256"/>
      <c r="AU352" s="253"/>
      <c r="AV352" s="253"/>
      <c r="AW352" s="253"/>
      <c r="AX352" s="253"/>
      <c r="AY352" s="253"/>
      <c r="AZ352" s="253"/>
      <c r="BA352" s="253"/>
    </row>
    <row r="353" spans="1:53" s="252" customFormat="1" ht="15" customHeight="1" x14ac:dyDescent="0.25">
      <c r="A353" s="253"/>
      <c r="B353" s="253"/>
      <c r="C353" s="253"/>
      <c r="D353" s="253"/>
      <c r="E353" s="253"/>
      <c r="F353" s="253"/>
      <c r="G353" s="253"/>
      <c r="H353" s="253"/>
      <c r="I353" s="253"/>
      <c r="J353" s="253"/>
      <c r="K353" s="253"/>
      <c r="L353" s="253"/>
      <c r="M353" s="253"/>
      <c r="N353" s="253"/>
      <c r="O353" s="253"/>
      <c r="P353" s="253"/>
      <c r="Q353" s="253"/>
      <c r="R353" s="253"/>
      <c r="S353" s="253"/>
      <c r="T353" s="253"/>
      <c r="U353" s="253" t="s">
        <v>529</v>
      </c>
      <c r="V353" s="253"/>
      <c r="W353" s="253"/>
      <c r="X353" s="253"/>
      <c r="Y353" s="253"/>
      <c r="Z353" s="253"/>
      <c r="AA353" s="253"/>
      <c r="AB353" s="253"/>
      <c r="AC353" s="253" t="s">
        <v>357</v>
      </c>
      <c r="AD353" s="253"/>
      <c r="AE353" s="253"/>
      <c r="AF353" s="253"/>
      <c r="AG353" s="253"/>
      <c r="AH353" s="253"/>
      <c r="AI353" s="253"/>
      <c r="AJ353" s="253"/>
      <c r="AK353" s="253"/>
      <c r="AL353" s="253"/>
      <c r="AM353" s="253"/>
      <c r="AN353" s="253"/>
      <c r="AO353" s="253"/>
      <c r="AP353" s="256"/>
      <c r="AQ353" s="253"/>
      <c r="AR353" s="253"/>
      <c r="AS353" s="253"/>
      <c r="AT353" s="256"/>
      <c r="AU353" s="253"/>
      <c r="AV353" s="253"/>
      <c r="AW353" s="253"/>
      <c r="AX353" s="253"/>
      <c r="AY353" s="253"/>
      <c r="AZ353" s="253"/>
      <c r="BA353" s="253"/>
    </row>
    <row r="354" spans="1:53" s="252" customFormat="1" ht="15" customHeight="1" x14ac:dyDescent="0.25">
      <c r="A354" s="253"/>
      <c r="B354" s="253"/>
      <c r="C354" s="253"/>
      <c r="D354" s="253"/>
      <c r="E354" s="253"/>
      <c r="F354" s="253"/>
      <c r="G354" s="253"/>
      <c r="H354" s="253"/>
      <c r="I354" s="253"/>
      <c r="J354" s="253"/>
      <c r="K354" s="253"/>
      <c r="L354" s="253"/>
      <c r="M354" s="253"/>
      <c r="N354" s="253"/>
      <c r="O354" s="253"/>
      <c r="P354" s="253"/>
      <c r="Q354" s="253"/>
      <c r="R354" s="253"/>
      <c r="S354" s="253"/>
      <c r="T354" s="253"/>
      <c r="U354" s="253" t="s">
        <v>530</v>
      </c>
      <c r="V354" s="253"/>
      <c r="W354" s="253"/>
      <c r="X354" s="253"/>
      <c r="Y354" s="253"/>
      <c r="Z354" s="253"/>
      <c r="AA354" s="253"/>
      <c r="AB354" s="253"/>
      <c r="AC354" s="253" t="s">
        <v>323</v>
      </c>
      <c r="AD354" s="253"/>
      <c r="AE354" s="253"/>
      <c r="AF354" s="253"/>
      <c r="AG354" s="253"/>
      <c r="AH354" s="253"/>
      <c r="AI354" s="253"/>
      <c r="AJ354" s="253"/>
      <c r="AK354" s="253"/>
      <c r="AL354" s="253"/>
      <c r="AM354" s="253"/>
      <c r="AN354" s="253"/>
      <c r="AO354" s="253"/>
      <c r="AP354" s="256"/>
      <c r="AQ354" s="253"/>
      <c r="AR354" s="253"/>
      <c r="AS354" s="253"/>
      <c r="AT354" s="256"/>
      <c r="AU354" s="253"/>
      <c r="AV354" s="253"/>
      <c r="AW354" s="253"/>
      <c r="AX354" s="253"/>
      <c r="AY354" s="253"/>
      <c r="AZ354" s="253"/>
      <c r="BA354" s="253"/>
    </row>
    <row r="355" spans="1:53" s="252" customFormat="1" ht="15" customHeight="1" x14ac:dyDescent="0.25">
      <c r="A355" s="253"/>
      <c r="B355" s="253"/>
      <c r="C355" s="253"/>
      <c r="D355" s="253"/>
      <c r="E355" s="253"/>
      <c r="F355" s="253"/>
      <c r="G355" s="253"/>
      <c r="H355" s="253"/>
      <c r="I355" s="253"/>
      <c r="J355" s="253"/>
      <c r="K355" s="253"/>
      <c r="L355" s="253"/>
      <c r="M355" s="253"/>
      <c r="N355" s="253"/>
      <c r="O355" s="253"/>
      <c r="P355" s="253"/>
      <c r="Q355" s="253"/>
      <c r="R355" s="253"/>
      <c r="S355" s="253"/>
      <c r="T355" s="253"/>
      <c r="U355" s="253" t="s">
        <v>531</v>
      </c>
      <c r="V355" s="253"/>
      <c r="W355" s="253"/>
      <c r="X355" s="253"/>
      <c r="Y355" s="253"/>
      <c r="Z355" s="253"/>
      <c r="AA355" s="253"/>
      <c r="AB355" s="253"/>
      <c r="AC355" s="253" t="s">
        <v>316</v>
      </c>
      <c r="AD355" s="253"/>
      <c r="AE355" s="253"/>
      <c r="AF355" s="253"/>
      <c r="AG355" s="253"/>
      <c r="AH355" s="253"/>
      <c r="AI355" s="253"/>
      <c r="AJ355" s="253"/>
      <c r="AK355" s="253"/>
      <c r="AL355" s="253"/>
      <c r="AM355" s="253"/>
      <c r="AN355" s="253"/>
      <c r="AO355" s="253"/>
      <c r="AP355" s="256"/>
      <c r="AQ355" s="253"/>
      <c r="AR355" s="253"/>
      <c r="AS355" s="253"/>
      <c r="AT355" s="256"/>
      <c r="AU355" s="253"/>
      <c r="AV355" s="253"/>
      <c r="AW355" s="253"/>
      <c r="AX355" s="253"/>
      <c r="AY355" s="253"/>
      <c r="AZ355" s="253"/>
      <c r="BA355" s="253"/>
    </row>
    <row r="356" spans="1:53" s="252" customFormat="1" ht="15" customHeight="1" x14ac:dyDescent="0.25">
      <c r="A356" s="253"/>
      <c r="B356" s="253"/>
      <c r="C356" s="253"/>
      <c r="D356" s="253"/>
      <c r="E356" s="253"/>
      <c r="F356" s="253"/>
      <c r="G356" s="253"/>
      <c r="H356" s="253"/>
      <c r="I356" s="253"/>
      <c r="J356" s="253"/>
      <c r="K356" s="253"/>
      <c r="L356" s="253"/>
      <c r="M356" s="253"/>
      <c r="N356" s="253"/>
      <c r="O356" s="253"/>
      <c r="P356" s="253"/>
      <c r="Q356" s="253"/>
      <c r="R356" s="253"/>
      <c r="S356" s="253"/>
      <c r="T356" s="253"/>
      <c r="U356" s="253" t="s">
        <v>532</v>
      </c>
      <c r="V356" s="253"/>
      <c r="W356" s="253"/>
      <c r="X356" s="253"/>
      <c r="Y356" s="253"/>
      <c r="Z356" s="253"/>
      <c r="AA356" s="253"/>
      <c r="AB356" s="253"/>
      <c r="AC356" s="253" t="s">
        <v>323</v>
      </c>
      <c r="AD356" s="253"/>
      <c r="AE356" s="253"/>
      <c r="AF356" s="253"/>
      <c r="AG356" s="253"/>
      <c r="AH356" s="253"/>
      <c r="AI356" s="253"/>
      <c r="AJ356" s="253"/>
      <c r="AK356" s="253"/>
      <c r="AL356" s="253"/>
      <c r="AM356" s="253"/>
      <c r="AN356" s="253"/>
      <c r="AO356" s="253"/>
      <c r="AP356" s="256"/>
      <c r="AQ356" s="253"/>
      <c r="AR356" s="253"/>
      <c r="AS356" s="253"/>
      <c r="AT356" s="256"/>
      <c r="AU356" s="253"/>
      <c r="AV356" s="253"/>
      <c r="AW356" s="253"/>
      <c r="AX356" s="253"/>
      <c r="AY356" s="253"/>
      <c r="AZ356" s="253"/>
      <c r="BA356" s="253"/>
    </row>
    <row r="357" spans="1:53" s="252" customFormat="1" ht="15" customHeight="1" x14ac:dyDescent="0.25">
      <c r="A357" s="253"/>
      <c r="B357" s="253"/>
      <c r="C357" s="253"/>
      <c r="D357" s="253"/>
      <c r="E357" s="253"/>
      <c r="F357" s="253"/>
      <c r="G357" s="253"/>
      <c r="H357" s="253"/>
      <c r="I357" s="253"/>
      <c r="J357" s="253"/>
      <c r="K357" s="253"/>
      <c r="L357" s="253"/>
      <c r="M357" s="253"/>
      <c r="N357" s="253"/>
      <c r="O357" s="253"/>
      <c r="P357" s="253"/>
      <c r="Q357" s="253"/>
      <c r="R357" s="253"/>
      <c r="S357" s="253"/>
      <c r="T357" s="253"/>
      <c r="U357" s="253" t="s">
        <v>533</v>
      </c>
      <c r="V357" s="253"/>
      <c r="W357" s="253"/>
      <c r="X357" s="253"/>
      <c r="Y357" s="253"/>
      <c r="Z357" s="253"/>
      <c r="AA357" s="253"/>
      <c r="AB357" s="253"/>
      <c r="AC357" s="253" t="s">
        <v>329</v>
      </c>
      <c r="AD357" s="253"/>
      <c r="AE357" s="253"/>
      <c r="AF357" s="253"/>
      <c r="AG357" s="253"/>
      <c r="AH357" s="253"/>
      <c r="AI357" s="253"/>
      <c r="AJ357" s="253"/>
      <c r="AK357" s="253"/>
      <c r="AL357" s="253"/>
      <c r="AM357" s="253"/>
      <c r="AN357" s="253"/>
      <c r="AO357" s="253"/>
      <c r="AP357" s="256"/>
      <c r="AQ357" s="253"/>
      <c r="AR357" s="253"/>
      <c r="AS357" s="253"/>
      <c r="AT357" s="256"/>
      <c r="AU357" s="253"/>
      <c r="AV357" s="253"/>
      <c r="AW357" s="253"/>
      <c r="AX357" s="253"/>
      <c r="AY357" s="253"/>
      <c r="AZ357" s="253"/>
      <c r="BA357" s="253"/>
    </row>
    <row r="358" spans="1:53" s="252" customFormat="1" ht="15" customHeight="1" x14ac:dyDescent="0.25">
      <c r="A358" s="253"/>
      <c r="B358" s="253"/>
      <c r="C358" s="253"/>
      <c r="D358" s="253"/>
      <c r="E358" s="253"/>
      <c r="F358" s="253"/>
      <c r="G358" s="253"/>
      <c r="H358" s="253"/>
      <c r="I358" s="253"/>
      <c r="J358" s="253"/>
      <c r="K358" s="253"/>
      <c r="L358" s="253"/>
      <c r="M358" s="253"/>
      <c r="N358" s="253"/>
      <c r="O358" s="253"/>
      <c r="P358" s="253"/>
      <c r="Q358" s="253"/>
      <c r="R358" s="253"/>
      <c r="S358" s="253"/>
      <c r="T358" s="253"/>
      <c r="U358" s="253" t="s">
        <v>534</v>
      </c>
      <c r="V358" s="253"/>
      <c r="W358" s="253"/>
      <c r="X358" s="253"/>
      <c r="Y358" s="253"/>
      <c r="Z358" s="253"/>
      <c r="AA358" s="253"/>
      <c r="AB358" s="253"/>
      <c r="AC358" s="253" t="s">
        <v>320</v>
      </c>
      <c r="AD358" s="253"/>
      <c r="AE358" s="253"/>
      <c r="AF358" s="253"/>
      <c r="AG358" s="253"/>
      <c r="AH358" s="253"/>
      <c r="AI358" s="253"/>
      <c r="AJ358" s="253"/>
      <c r="AK358" s="253"/>
      <c r="AL358" s="253"/>
      <c r="AM358" s="253"/>
      <c r="AN358" s="253"/>
      <c r="AO358" s="253"/>
      <c r="AP358" s="256"/>
      <c r="AQ358" s="253"/>
      <c r="AR358" s="253"/>
      <c r="AS358" s="253"/>
      <c r="AT358" s="256"/>
      <c r="AU358" s="253"/>
      <c r="AV358" s="253"/>
      <c r="AW358" s="253"/>
      <c r="AX358" s="253"/>
      <c r="AY358" s="253"/>
      <c r="AZ358" s="253"/>
      <c r="BA358" s="253"/>
    </row>
    <row r="359" spans="1:53" s="252" customFormat="1" ht="15" customHeight="1" x14ac:dyDescent="0.25">
      <c r="A359" s="253"/>
      <c r="B359" s="253"/>
      <c r="C359" s="253"/>
      <c r="D359" s="253"/>
      <c r="E359" s="253"/>
      <c r="F359" s="253"/>
      <c r="G359" s="253"/>
      <c r="H359" s="253"/>
      <c r="I359" s="253"/>
      <c r="J359" s="253"/>
      <c r="K359" s="253"/>
      <c r="L359" s="253"/>
      <c r="M359" s="253"/>
      <c r="N359" s="253"/>
      <c r="O359" s="253"/>
      <c r="P359" s="253"/>
      <c r="Q359" s="253"/>
      <c r="R359" s="253"/>
      <c r="S359" s="253"/>
      <c r="T359" s="253"/>
      <c r="U359" s="253" t="s">
        <v>535</v>
      </c>
      <c r="V359" s="253"/>
      <c r="W359" s="253"/>
      <c r="X359" s="253"/>
      <c r="Y359" s="253"/>
      <c r="Z359" s="253"/>
      <c r="AA359" s="253"/>
      <c r="AB359" s="253"/>
      <c r="AC359" s="253" t="s">
        <v>332</v>
      </c>
      <c r="AD359" s="253"/>
      <c r="AE359" s="253"/>
      <c r="AF359" s="253"/>
      <c r="AG359" s="253"/>
      <c r="AH359" s="253"/>
      <c r="AI359" s="253"/>
      <c r="AJ359" s="253"/>
      <c r="AK359" s="253"/>
      <c r="AL359" s="253"/>
      <c r="AM359" s="253"/>
      <c r="AN359" s="253"/>
      <c r="AO359" s="253"/>
      <c r="AP359" s="256"/>
      <c r="AQ359" s="253"/>
      <c r="AR359" s="253"/>
      <c r="AS359" s="253"/>
      <c r="AT359" s="256"/>
      <c r="AU359" s="253"/>
      <c r="AV359" s="253"/>
      <c r="AW359" s="253"/>
      <c r="AX359" s="253"/>
      <c r="AY359" s="253"/>
      <c r="AZ359" s="253"/>
      <c r="BA359" s="253"/>
    </row>
    <row r="360" spans="1:53" s="252" customFormat="1" ht="15" customHeight="1" x14ac:dyDescent="0.25">
      <c r="A360" s="253"/>
      <c r="B360" s="253"/>
      <c r="C360" s="253"/>
      <c r="D360" s="253"/>
      <c r="E360" s="253"/>
      <c r="F360" s="253"/>
      <c r="G360" s="253"/>
      <c r="H360" s="253"/>
      <c r="I360" s="253"/>
      <c r="J360" s="253"/>
      <c r="K360" s="253"/>
      <c r="L360" s="253"/>
      <c r="M360" s="253"/>
      <c r="N360" s="253"/>
      <c r="O360" s="253"/>
      <c r="P360" s="253"/>
      <c r="Q360" s="253"/>
      <c r="R360" s="253"/>
      <c r="S360" s="253"/>
      <c r="T360" s="253"/>
      <c r="U360" s="253" t="s">
        <v>536</v>
      </c>
      <c r="V360" s="253"/>
      <c r="W360" s="253"/>
      <c r="X360" s="253"/>
      <c r="Y360" s="253"/>
      <c r="Z360" s="253"/>
      <c r="AA360" s="253"/>
      <c r="AB360" s="253"/>
      <c r="AC360" s="253" t="s">
        <v>318</v>
      </c>
      <c r="AD360" s="253"/>
      <c r="AE360" s="253"/>
      <c r="AF360" s="253"/>
      <c r="AG360" s="253"/>
      <c r="AH360" s="253"/>
      <c r="AI360" s="253"/>
      <c r="AJ360" s="253"/>
      <c r="AK360" s="253"/>
      <c r="AL360" s="253"/>
      <c r="AM360" s="253"/>
      <c r="AN360" s="253"/>
      <c r="AO360" s="253"/>
      <c r="AP360" s="256"/>
      <c r="AQ360" s="253"/>
      <c r="AR360" s="253"/>
      <c r="AS360" s="253"/>
      <c r="AT360" s="256"/>
      <c r="AU360" s="253"/>
      <c r="AV360" s="253"/>
      <c r="AW360" s="253"/>
      <c r="AX360" s="253"/>
      <c r="AY360" s="253"/>
      <c r="AZ360" s="253"/>
      <c r="BA360" s="253"/>
    </row>
    <row r="361" spans="1:53" s="252" customFormat="1" ht="15" customHeight="1" x14ac:dyDescent="0.25">
      <c r="A361" s="253"/>
      <c r="B361" s="253"/>
      <c r="C361" s="253"/>
      <c r="D361" s="253"/>
      <c r="E361" s="253"/>
      <c r="F361" s="253"/>
      <c r="G361" s="253"/>
      <c r="H361" s="253"/>
      <c r="I361" s="253"/>
      <c r="J361" s="253"/>
      <c r="K361" s="253"/>
      <c r="L361" s="253"/>
      <c r="M361" s="253"/>
      <c r="N361" s="253"/>
      <c r="O361" s="253"/>
      <c r="P361" s="253"/>
      <c r="Q361" s="253"/>
      <c r="R361" s="253"/>
      <c r="S361" s="253"/>
      <c r="T361" s="253"/>
      <c r="U361" s="253" t="s">
        <v>537</v>
      </c>
      <c r="V361" s="253"/>
      <c r="W361" s="253"/>
      <c r="X361" s="253"/>
      <c r="Y361" s="253"/>
      <c r="Z361" s="253"/>
      <c r="AA361" s="253"/>
      <c r="AB361" s="253"/>
      <c r="AC361" s="253" t="s">
        <v>332</v>
      </c>
      <c r="AD361" s="253"/>
      <c r="AE361" s="253"/>
      <c r="AF361" s="253"/>
      <c r="AG361" s="253"/>
      <c r="AH361" s="253"/>
      <c r="AI361" s="253"/>
      <c r="AJ361" s="253"/>
      <c r="AK361" s="253"/>
      <c r="AL361" s="253"/>
      <c r="AM361" s="253"/>
      <c r="AN361" s="253"/>
      <c r="AO361" s="253"/>
      <c r="AP361" s="256"/>
      <c r="AQ361" s="253"/>
      <c r="AR361" s="253"/>
      <c r="AS361" s="253"/>
      <c r="AT361" s="256"/>
      <c r="AU361" s="253"/>
      <c r="AV361" s="253"/>
      <c r="AW361" s="253"/>
      <c r="AX361" s="253"/>
      <c r="AY361" s="253"/>
      <c r="AZ361" s="253"/>
      <c r="BA361" s="253"/>
    </row>
    <row r="362" spans="1:53" s="252" customFormat="1" ht="15" customHeight="1" x14ac:dyDescent="0.25">
      <c r="A362" s="253"/>
      <c r="B362" s="253"/>
      <c r="C362" s="253"/>
      <c r="D362" s="253"/>
      <c r="E362" s="253"/>
      <c r="F362" s="253"/>
      <c r="G362" s="253"/>
      <c r="H362" s="253"/>
      <c r="I362" s="253"/>
      <c r="J362" s="253"/>
      <c r="K362" s="253"/>
      <c r="L362" s="253"/>
      <c r="M362" s="253"/>
      <c r="N362" s="253"/>
      <c r="O362" s="253"/>
      <c r="P362" s="253"/>
      <c r="Q362" s="253"/>
      <c r="R362" s="253"/>
      <c r="S362" s="253"/>
      <c r="T362" s="253"/>
      <c r="U362" s="253" t="s">
        <v>538</v>
      </c>
      <c r="V362" s="253"/>
      <c r="W362" s="253"/>
      <c r="X362" s="253"/>
      <c r="Y362" s="253"/>
      <c r="Z362" s="253"/>
      <c r="AA362" s="253"/>
      <c r="AB362" s="253"/>
      <c r="AC362" s="253" t="s">
        <v>318</v>
      </c>
      <c r="AD362" s="253"/>
      <c r="AE362" s="253"/>
      <c r="AF362" s="253"/>
      <c r="AG362" s="253"/>
      <c r="AH362" s="253"/>
      <c r="AI362" s="253"/>
      <c r="AJ362" s="253"/>
      <c r="AK362" s="253"/>
      <c r="AL362" s="253"/>
      <c r="AM362" s="253"/>
      <c r="AN362" s="253"/>
      <c r="AO362" s="253"/>
      <c r="AP362" s="256"/>
      <c r="AQ362" s="253"/>
      <c r="AR362" s="253"/>
      <c r="AS362" s="253"/>
      <c r="AT362" s="256"/>
      <c r="AU362" s="253"/>
      <c r="AV362" s="253"/>
      <c r="AW362" s="253"/>
      <c r="AX362" s="253"/>
      <c r="AY362" s="253"/>
      <c r="AZ362" s="253"/>
      <c r="BA362" s="253"/>
    </row>
    <row r="363" spans="1:53" s="252" customFormat="1" ht="15" customHeight="1" x14ac:dyDescent="0.25">
      <c r="A363" s="253"/>
      <c r="B363" s="253"/>
      <c r="C363" s="253"/>
      <c r="D363" s="253"/>
      <c r="E363" s="253"/>
      <c r="F363" s="253"/>
      <c r="G363" s="253"/>
      <c r="H363" s="253"/>
      <c r="I363" s="253"/>
      <c r="J363" s="253"/>
      <c r="K363" s="253"/>
      <c r="L363" s="253"/>
      <c r="M363" s="253"/>
      <c r="N363" s="253"/>
      <c r="O363" s="253"/>
      <c r="P363" s="253"/>
      <c r="Q363" s="253"/>
      <c r="R363" s="253"/>
      <c r="S363" s="253"/>
      <c r="T363" s="253"/>
      <c r="U363" s="253" t="s">
        <v>539</v>
      </c>
      <c r="V363" s="253"/>
      <c r="W363" s="253"/>
      <c r="X363" s="253"/>
      <c r="Y363" s="253"/>
      <c r="Z363" s="253"/>
      <c r="AA363" s="253"/>
      <c r="AB363" s="253"/>
      <c r="AC363" s="253" t="s">
        <v>323</v>
      </c>
      <c r="AD363" s="253"/>
      <c r="AE363" s="253"/>
      <c r="AF363" s="253"/>
      <c r="AG363" s="253"/>
      <c r="AH363" s="253"/>
      <c r="AI363" s="253"/>
      <c r="AJ363" s="253"/>
      <c r="AK363" s="253"/>
      <c r="AL363" s="253"/>
      <c r="AM363" s="253"/>
      <c r="AN363" s="253"/>
      <c r="AO363" s="253"/>
      <c r="AP363" s="256"/>
      <c r="AQ363" s="253"/>
      <c r="AR363" s="253"/>
      <c r="AS363" s="253"/>
      <c r="AT363" s="256"/>
      <c r="AU363" s="253"/>
      <c r="AV363" s="253"/>
      <c r="AW363" s="253"/>
      <c r="AX363" s="253"/>
      <c r="AY363" s="253"/>
      <c r="AZ363" s="253"/>
      <c r="BA363" s="253"/>
    </row>
    <row r="364" spans="1:53" s="252" customFormat="1" ht="15" customHeight="1" x14ac:dyDescent="0.25">
      <c r="A364" s="253"/>
      <c r="B364" s="253"/>
      <c r="C364" s="253"/>
      <c r="D364" s="253"/>
      <c r="E364" s="253"/>
      <c r="F364" s="253"/>
      <c r="G364" s="253"/>
      <c r="H364" s="253"/>
      <c r="I364" s="253"/>
      <c r="J364" s="253"/>
      <c r="K364" s="253"/>
      <c r="L364" s="253"/>
      <c r="M364" s="253"/>
      <c r="N364" s="253"/>
      <c r="O364" s="253"/>
      <c r="P364" s="253"/>
      <c r="Q364" s="253"/>
      <c r="R364" s="253"/>
      <c r="S364" s="253"/>
      <c r="T364" s="253"/>
      <c r="U364" s="253" t="s">
        <v>540</v>
      </c>
      <c r="V364" s="253"/>
      <c r="W364" s="253"/>
      <c r="X364" s="253"/>
      <c r="Y364" s="253"/>
      <c r="Z364" s="253"/>
      <c r="AA364" s="253"/>
      <c r="AB364" s="253"/>
      <c r="AC364" s="253" t="s">
        <v>329</v>
      </c>
      <c r="AD364" s="253"/>
      <c r="AE364" s="253"/>
      <c r="AF364" s="253"/>
      <c r="AG364" s="253"/>
      <c r="AH364" s="253"/>
      <c r="AI364" s="253"/>
      <c r="AJ364" s="253"/>
      <c r="AK364" s="253"/>
      <c r="AL364" s="253"/>
      <c r="AM364" s="253"/>
      <c r="AN364" s="253"/>
      <c r="AO364" s="253"/>
      <c r="AP364" s="256"/>
      <c r="AQ364" s="253"/>
      <c r="AR364" s="253"/>
      <c r="AS364" s="253"/>
      <c r="AT364" s="256"/>
      <c r="AU364" s="253"/>
      <c r="AV364" s="253"/>
      <c r="AW364" s="253"/>
      <c r="AX364" s="253"/>
      <c r="AY364" s="253"/>
      <c r="AZ364" s="253"/>
      <c r="BA364" s="253"/>
    </row>
    <row r="365" spans="1:53" s="252" customFormat="1" ht="15" customHeight="1" x14ac:dyDescent="0.25">
      <c r="A365" s="253"/>
      <c r="B365" s="253"/>
      <c r="C365" s="253"/>
      <c r="D365" s="253"/>
      <c r="E365" s="253"/>
      <c r="F365" s="253"/>
      <c r="G365" s="253"/>
      <c r="H365" s="253"/>
      <c r="I365" s="253"/>
      <c r="J365" s="253"/>
      <c r="K365" s="253"/>
      <c r="L365" s="253"/>
      <c r="M365" s="253"/>
      <c r="N365" s="253"/>
      <c r="O365" s="253"/>
      <c r="P365" s="253"/>
      <c r="Q365" s="253"/>
      <c r="R365" s="253"/>
      <c r="S365" s="253"/>
      <c r="T365" s="253"/>
      <c r="U365" s="253" t="s">
        <v>541</v>
      </c>
      <c r="V365" s="253"/>
      <c r="W365" s="253"/>
      <c r="X365" s="253"/>
      <c r="Y365" s="253"/>
      <c r="Z365" s="253"/>
      <c r="AA365" s="253"/>
      <c r="AB365" s="253"/>
      <c r="AC365" s="253" t="s">
        <v>323</v>
      </c>
      <c r="AD365" s="253"/>
      <c r="AE365" s="253"/>
      <c r="AF365" s="253"/>
      <c r="AG365" s="253"/>
      <c r="AH365" s="253"/>
      <c r="AI365" s="253"/>
      <c r="AJ365" s="253"/>
      <c r="AK365" s="253"/>
      <c r="AL365" s="253"/>
      <c r="AM365" s="253"/>
      <c r="AN365" s="253"/>
      <c r="AO365" s="253"/>
      <c r="AP365" s="256"/>
      <c r="AQ365" s="253"/>
      <c r="AR365" s="253"/>
      <c r="AS365" s="253"/>
      <c r="AT365" s="256"/>
      <c r="AU365" s="253"/>
      <c r="AV365" s="253"/>
      <c r="AW365" s="253"/>
      <c r="AX365" s="253"/>
      <c r="AY365" s="253"/>
      <c r="AZ365" s="253"/>
      <c r="BA365" s="253"/>
    </row>
    <row r="366" spans="1:53" s="252" customFormat="1" ht="15" customHeight="1" x14ac:dyDescent="0.25">
      <c r="A366" s="253"/>
      <c r="B366" s="253"/>
      <c r="C366" s="253"/>
      <c r="D366" s="253"/>
      <c r="E366" s="253"/>
      <c r="F366" s="253"/>
      <c r="G366" s="253"/>
      <c r="H366" s="253"/>
      <c r="I366" s="253"/>
      <c r="J366" s="253"/>
      <c r="K366" s="253"/>
      <c r="L366" s="253"/>
      <c r="M366" s="253"/>
      <c r="N366" s="253"/>
      <c r="O366" s="253"/>
      <c r="P366" s="253"/>
      <c r="Q366" s="253"/>
      <c r="R366" s="253"/>
      <c r="S366" s="253"/>
      <c r="T366" s="253"/>
      <c r="U366" s="253" t="s">
        <v>542</v>
      </c>
      <c r="V366" s="253"/>
      <c r="W366" s="253"/>
      <c r="X366" s="253"/>
      <c r="Y366" s="253"/>
      <c r="Z366" s="253"/>
      <c r="AA366" s="253"/>
      <c r="AB366" s="253"/>
      <c r="AC366" s="253" t="s">
        <v>332</v>
      </c>
      <c r="AD366" s="253"/>
      <c r="AE366" s="253"/>
      <c r="AF366" s="253"/>
      <c r="AG366" s="253"/>
      <c r="AH366" s="253"/>
      <c r="AI366" s="253"/>
      <c r="AJ366" s="253"/>
      <c r="AK366" s="253"/>
      <c r="AL366" s="253"/>
      <c r="AM366" s="253"/>
      <c r="AN366" s="253"/>
      <c r="AO366" s="253"/>
      <c r="AP366" s="256"/>
      <c r="AQ366" s="253"/>
      <c r="AR366" s="253"/>
      <c r="AS366" s="253"/>
      <c r="AT366" s="256"/>
      <c r="AU366" s="253"/>
      <c r="AV366" s="253"/>
      <c r="AW366" s="253"/>
      <c r="AX366" s="253"/>
      <c r="AY366" s="253"/>
      <c r="AZ366" s="253"/>
      <c r="BA366" s="253"/>
    </row>
    <row r="367" spans="1:53" s="252" customFormat="1" ht="15" customHeight="1" x14ac:dyDescent="0.25">
      <c r="A367" s="253"/>
      <c r="B367" s="253"/>
      <c r="C367" s="253"/>
      <c r="D367" s="253"/>
      <c r="E367" s="253"/>
      <c r="F367" s="253"/>
      <c r="G367" s="253"/>
      <c r="H367" s="253"/>
      <c r="I367" s="253"/>
      <c r="J367" s="253"/>
      <c r="K367" s="253"/>
      <c r="L367" s="253"/>
      <c r="M367" s="253"/>
      <c r="N367" s="253"/>
      <c r="O367" s="253"/>
      <c r="P367" s="253"/>
      <c r="Q367" s="253"/>
      <c r="R367" s="253"/>
      <c r="S367" s="253"/>
      <c r="T367" s="253"/>
      <c r="U367" s="253" t="s">
        <v>543</v>
      </c>
      <c r="V367" s="253"/>
      <c r="W367" s="253"/>
      <c r="X367" s="253"/>
      <c r="Y367" s="253"/>
      <c r="Z367" s="253"/>
      <c r="AA367" s="253"/>
      <c r="AB367" s="253"/>
      <c r="AC367" s="253" t="s">
        <v>393</v>
      </c>
      <c r="AD367" s="253"/>
      <c r="AE367" s="253"/>
      <c r="AF367" s="253"/>
      <c r="AG367" s="253"/>
      <c r="AH367" s="253"/>
      <c r="AI367" s="253"/>
      <c r="AJ367" s="253"/>
      <c r="AK367" s="253"/>
      <c r="AL367" s="253"/>
      <c r="AM367" s="253"/>
      <c r="AN367" s="253"/>
      <c r="AO367" s="253"/>
      <c r="AP367" s="256"/>
      <c r="AQ367" s="253"/>
      <c r="AR367" s="253"/>
      <c r="AS367" s="253"/>
      <c r="AT367" s="256"/>
      <c r="AU367" s="253"/>
      <c r="AV367" s="253"/>
      <c r="AW367" s="253"/>
      <c r="AX367" s="253"/>
      <c r="AY367" s="253"/>
      <c r="AZ367" s="253"/>
      <c r="BA367" s="253"/>
    </row>
    <row r="368" spans="1:53" s="252" customFormat="1" ht="15" customHeight="1" x14ac:dyDescent="0.25">
      <c r="A368" s="253"/>
      <c r="B368" s="253"/>
      <c r="C368" s="253"/>
      <c r="D368" s="253"/>
      <c r="E368" s="253"/>
      <c r="F368" s="253"/>
      <c r="G368" s="253"/>
      <c r="H368" s="253"/>
      <c r="I368" s="253"/>
      <c r="J368" s="253"/>
      <c r="K368" s="253"/>
      <c r="L368" s="253"/>
      <c r="M368" s="253"/>
      <c r="N368" s="253"/>
      <c r="O368" s="253"/>
      <c r="P368" s="253"/>
      <c r="Q368" s="253"/>
      <c r="R368" s="253"/>
      <c r="S368" s="253"/>
      <c r="T368" s="253"/>
      <c r="U368" s="253" t="s">
        <v>544</v>
      </c>
      <c r="V368" s="253"/>
      <c r="W368" s="253"/>
      <c r="X368" s="253"/>
      <c r="Y368" s="253"/>
      <c r="Z368" s="253"/>
      <c r="AA368" s="253"/>
      <c r="AB368" s="253"/>
      <c r="AC368" s="253" t="s">
        <v>357</v>
      </c>
      <c r="AD368" s="253"/>
      <c r="AE368" s="253"/>
      <c r="AF368" s="253"/>
      <c r="AG368" s="253"/>
      <c r="AH368" s="253"/>
      <c r="AI368" s="253"/>
      <c r="AJ368" s="253"/>
      <c r="AK368" s="253"/>
      <c r="AL368" s="253"/>
      <c r="AM368" s="253"/>
      <c r="AN368" s="253"/>
      <c r="AO368" s="253"/>
      <c r="AP368" s="256"/>
      <c r="AQ368" s="253"/>
      <c r="AR368" s="253"/>
      <c r="AS368" s="253"/>
      <c r="AT368" s="256"/>
      <c r="AU368" s="253"/>
      <c r="AV368" s="253"/>
      <c r="AW368" s="253"/>
      <c r="AX368" s="253"/>
      <c r="AY368" s="253"/>
      <c r="AZ368" s="253"/>
      <c r="BA368" s="253"/>
    </row>
    <row r="369" spans="1:53" s="252" customFormat="1" ht="15" customHeight="1" x14ac:dyDescent="0.25">
      <c r="A369" s="253"/>
      <c r="B369" s="253"/>
      <c r="C369" s="253"/>
      <c r="D369" s="253"/>
      <c r="E369" s="253"/>
      <c r="F369" s="253"/>
      <c r="G369" s="253"/>
      <c r="H369" s="253"/>
      <c r="I369" s="253"/>
      <c r="J369" s="253"/>
      <c r="K369" s="253"/>
      <c r="L369" s="253"/>
      <c r="M369" s="253"/>
      <c r="N369" s="253"/>
      <c r="O369" s="253"/>
      <c r="P369" s="253"/>
      <c r="Q369" s="253"/>
      <c r="R369" s="253"/>
      <c r="S369" s="253"/>
      <c r="T369" s="253"/>
      <c r="U369" s="253" t="s">
        <v>545</v>
      </c>
      <c r="V369" s="253"/>
      <c r="W369" s="253"/>
      <c r="X369" s="253"/>
      <c r="Y369" s="253"/>
      <c r="Z369" s="253"/>
      <c r="AA369" s="253"/>
      <c r="AB369" s="253"/>
      <c r="AC369" s="253" t="s">
        <v>332</v>
      </c>
      <c r="AD369" s="253"/>
      <c r="AE369" s="253"/>
      <c r="AF369" s="253"/>
      <c r="AG369" s="253"/>
      <c r="AH369" s="253"/>
      <c r="AI369" s="253"/>
      <c r="AJ369" s="253"/>
      <c r="AK369" s="253"/>
      <c r="AL369" s="253"/>
      <c r="AM369" s="253"/>
      <c r="AN369" s="253"/>
      <c r="AO369" s="253"/>
      <c r="AP369" s="256"/>
      <c r="AQ369" s="253"/>
      <c r="AR369" s="253"/>
      <c r="AS369" s="253"/>
      <c r="AT369" s="256"/>
      <c r="AU369" s="253"/>
      <c r="AV369" s="253"/>
      <c r="AW369" s="253"/>
      <c r="AX369" s="253"/>
      <c r="AY369" s="253"/>
      <c r="AZ369" s="253"/>
      <c r="BA369" s="253"/>
    </row>
    <row r="370" spans="1:53" s="252" customFormat="1" ht="15" customHeight="1" x14ac:dyDescent="0.25">
      <c r="A370" s="253"/>
      <c r="B370" s="253"/>
      <c r="C370" s="253"/>
      <c r="D370" s="253"/>
      <c r="E370" s="253"/>
      <c r="F370" s="253"/>
      <c r="G370" s="253"/>
      <c r="H370" s="253"/>
      <c r="I370" s="253"/>
      <c r="J370" s="253"/>
      <c r="K370" s="253"/>
      <c r="L370" s="253"/>
      <c r="M370" s="253"/>
      <c r="N370" s="253"/>
      <c r="O370" s="253"/>
      <c r="P370" s="253"/>
      <c r="Q370" s="253"/>
      <c r="R370" s="253"/>
      <c r="S370" s="253"/>
      <c r="T370" s="253"/>
      <c r="U370" s="253" t="s">
        <v>546</v>
      </c>
      <c r="V370" s="253"/>
      <c r="W370" s="253"/>
      <c r="X370" s="253"/>
      <c r="Y370" s="253"/>
      <c r="Z370" s="253"/>
      <c r="AA370" s="253"/>
      <c r="AB370" s="253"/>
      <c r="AC370" s="253" t="s">
        <v>357</v>
      </c>
      <c r="AD370" s="253"/>
      <c r="AE370" s="253"/>
      <c r="AF370" s="253"/>
      <c r="AG370" s="253"/>
      <c r="AH370" s="253"/>
      <c r="AI370" s="253"/>
      <c r="AJ370" s="253"/>
      <c r="AK370" s="253"/>
      <c r="AL370" s="253"/>
      <c r="AM370" s="253"/>
      <c r="AN370" s="253"/>
      <c r="AO370" s="253"/>
      <c r="AP370" s="256"/>
      <c r="AQ370" s="253"/>
      <c r="AR370" s="253"/>
      <c r="AS370" s="253"/>
      <c r="AT370" s="256"/>
      <c r="AU370" s="253"/>
      <c r="AV370" s="253"/>
      <c r="AW370" s="253"/>
      <c r="AX370" s="253"/>
      <c r="AY370" s="253"/>
      <c r="AZ370" s="253"/>
      <c r="BA370" s="253"/>
    </row>
    <row r="371" spans="1:53" s="252" customFormat="1" ht="15" customHeight="1" x14ac:dyDescent="0.25">
      <c r="A371" s="253"/>
      <c r="B371" s="253"/>
      <c r="C371" s="253"/>
      <c r="D371" s="253"/>
      <c r="E371" s="253"/>
      <c r="F371" s="253"/>
      <c r="G371" s="253"/>
      <c r="H371" s="253"/>
      <c r="I371" s="253"/>
      <c r="J371" s="253"/>
      <c r="K371" s="253"/>
      <c r="L371" s="253"/>
      <c r="M371" s="253"/>
      <c r="N371" s="253"/>
      <c r="O371" s="253"/>
      <c r="P371" s="253"/>
      <c r="Q371" s="253"/>
      <c r="R371" s="253"/>
      <c r="S371" s="253"/>
      <c r="T371" s="253"/>
      <c r="U371" s="253" t="s">
        <v>547</v>
      </c>
      <c r="V371" s="253"/>
      <c r="W371" s="253"/>
      <c r="X371" s="253"/>
      <c r="Y371" s="253"/>
      <c r="Z371" s="253"/>
      <c r="AA371" s="253"/>
      <c r="AB371" s="253"/>
      <c r="AC371" s="253" t="s">
        <v>316</v>
      </c>
      <c r="AD371" s="253"/>
      <c r="AE371" s="253"/>
      <c r="AF371" s="253"/>
      <c r="AG371" s="253"/>
      <c r="AH371" s="253"/>
      <c r="AI371" s="253"/>
      <c r="AJ371" s="253"/>
      <c r="AK371" s="253"/>
      <c r="AL371" s="253"/>
      <c r="AM371" s="253"/>
      <c r="AN371" s="253"/>
      <c r="AO371" s="253"/>
      <c r="AP371" s="256"/>
      <c r="AQ371" s="253"/>
      <c r="AR371" s="253"/>
      <c r="AS371" s="253"/>
      <c r="AT371" s="256"/>
      <c r="AU371" s="253"/>
      <c r="AV371" s="253"/>
      <c r="AW371" s="253"/>
      <c r="AX371" s="253"/>
      <c r="AY371" s="253"/>
      <c r="AZ371" s="253"/>
      <c r="BA371" s="253"/>
    </row>
    <row r="372" spans="1:53" s="252" customFormat="1" ht="15" customHeight="1" x14ac:dyDescent="0.25">
      <c r="A372" s="253"/>
      <c r="B372" s="253"/>
      <c r="C372" s="253"/>
      <c r="D372" s="253"/>
      <c r="E372" s="253"/>
      <c r="F372" s="253"/>
      <c r="G372" s="253"/>
      <c r="H372" s="253"/>
      <c r="I372" s="253"/>
      <c r="J372" s="253"/>
      <c r="K372" s="253"/>
      <c r="L372" s="253"/>
      <c r="M372" s="253"/>
      <c r="N372" s="253"/>
      <c r="O372" s="253"/>
      <c r="P372" s="253"/>
      <c r="Q372" s="253"/>
      <c r="R372" s="253"/>
      <c r="S372" s="253"/>
      <c r="T372" s="253"/>
      <c r="U372" s="253" t="s">
        <v>548</v>
      </c>
      <c r="V372" s="253"/>
      <c r="W372" s="253"/>
      <c r="X372" s="253"/>
      <c r="Y372" s="253"/>
      <c r="Z372" s="253"/>
      <c r="AA372" s="253"/>
      <c r="AB372" s="253"/>
      <c r="AC372" s="253" t="s">
        <v>332</v>
      </c>
      <c r="AD372" s="253"/>
      <c r="AE372" s="253"/>
      <c r="AF372" s="253"/>
      <c r="AG372" s="253"/>
      <c r="AH372" s="253"/>
      <c r="AI372" s="253"/>
      <c r="AJ372" s="253"/>
      <c r="AK372" s="253"/>
      <c r="AL372" s="253"/>
      <c r="AM372" s="253"/>
      <c r="AN372" s="253"/>
      <c r="AO372" s="253"/>
      <c r="AP372" s="256"/>
      <c r="AQ372" s="253"/>
      <c r="AR372" s="253"/>
      <c r="AS372" s="253"/>
      <c r="AT372" s="256"/>
      <c r="AU372" s="253"/>
      <c r="AV372" s="253"/>
      <c r="AW372" s="253"/>
      <c r="AX372" s="253"/>
      <c r="AY372" s="253"/>
      <c r="AZ372" s="253"/>
      <c r="BA372" s="253"/>
    </row>
    <row r="373" spans="1:53" s="252" customFormat="1" ht="15" customHeight="1" x14ac:dyDescent="0.25">
      <c r="A373" s="253"/>
      <c r="B373" s="253"/>
      <c r="C373" s="253"/>
      <c r="D373" s="253"/>
      <c r="E373" s="253"/>
      <c r="F373" s="253"/>
      <c r="G373" s="253"/>
      <c r="H373" s="253"/>
      <c r="I373" s="253"/>
      <c r="J373" s="253"/>
      <c r="K373" s="253"/>
      <c r="L373" s="253"/>
      <c r="M373" s="253"/>
      <c r="N373" s="253"/>
      <c r="O373" s="253"/>
      <c r="P373" s="253"/>
      <c r="Q373" s="253"/>
      <c r="R373" s="253"/>
      <c r="S373" s="253"/>
      <c r="T373" s="253"/>
      <c r="U373" s="253" t="s">
        <v>549</v>
      </c>
      <c r="V373" s="253"/>
      <c r="W373" s="253"/>
      <c r="X373" s="253"/>
      <c r="Y373" s="253"/>
      <c r="Z373" s="253"/>
      <c r="AA373" s="253"/>
      <c r="AB373" s="253"/>
      <c r="AC373" s="253" t="s">
        <v>323</v>
      </c>
      <c r="AD373" s="253"/>
      <c r="AE373" s="253"/>
      <c r="AF373" s="253"/>
      <c r="AG373" s="253"/>
      <c r="AH373" s="253"/>
      <c r="AI373" s="253"/>
      <c r="AJ373" s="253"/>
      <c r="AK373" s="253"/>
      <c r="AL373" s="253"/>
      <c r="AM373" s="253"/>
      <c r="AN373" s="253"/>
      <c r="AO373" s="253"/>
      <c r="AP373" s="256"/>
      <c r="AQ373" s="253"/>
      <c r="AR373" s="253"/>
      <c r="AS373" s="253"/>
      <c r="AT373" s="256"/>
      <c r="AU373" s="253"/>
      <c r="AV373" s="253"/>
      <c r="AW373" s="253"/>
      <c r="AX373" s="253"/>
      <c r="AY373" s="253"/>
      <c r="AZ373" s="253"/>
      <c r="BA373" s="253"/>
    </row>
    <row r="374" spans="1:53" s="252" customFormat="1" ht="15" customHeight="1" x14ac:dyDescent="0.25">
      <c r="A374" s="253"/>
      <c r="B374" s="253"/>
      <c r="C374" s="253"/>
      <c r="D374" s="253"/>
      <c r="E374" s="253"/>
      <c r="F374" s="253"/>
      <c r="G374" s="253"/>
      <c r="H374" s="253"/>
      <c r="I374" s="253"/>
      <c r="J374" s="253"/>
      <c r="K374" s="253"/>
      <c r="L374" s="253"/>
      <c r="M374" s="253"/>
      <c r="N374" s="253"/>
      <c r="O374" s="253"/>
      <c r="P374" s="253"/>
      <c r="Q374" s="253"/>
      <c r="R374" s="253"/>
      <c r="S374" s="253"/>
      <c r="T374" s="253"/>
      <c r="U374" s="253" t="s">
        <v>550</v>
      </c>
      <c r="V374" s="253"/>
      <c r="W374" s="253"/>
      <c r="X374" s="253"/>
      <c r="Y374" s="253"/>
      <c r="Z374" s="253"/>
      <c r="AA374" s="253"/>
      <c r="AB374" s="253"/>
      <c r="AC374" s="253" t="s">
        <v>329</v>
      </c>
      <c r="AD374" s="253"/>
      <c r="AE374" s="253"/>
      <c r="AF374" s="253"/>
      <c r="AG374" s="253"/>
      <c r="AH374" s="253"/>
      <c r="AI374" s="253"/>
      <c r="AJ374" s="253"/>
      <c r="AK374" s="253"/>
      <c r="AL374" s="253"/>
      <c r="AM374" s="253"/>
      <c r="AN374" s="253"/>
      <c r="AO374" s="253"/>
      <c r="AP374" s="256"/>
      <c r="AQ374" s="253"/>
      <c r="AR374" s="253"/>
      <c r="AS374" s="253"/>
      <c r="AT374" s="256"/>
      <c r="AU374" s="253"/>
      <c r="AV374" s="253"/>
      <c r="AW374" s="253"/>
      <c r="AX374" s="253"/>
      <c r="AY374" s="253"/>
      <c r="AZ374" s="253"/>
      <c r="BA374" s="253"/>
    </row>
    <row r="375" spans="1:53" s="252" customFormat="1" ht="15" customHeight="1" x14ac:dyDescent="0.25">
      <c r="A375" s="253"/>
      <c r="B375" s="253"/>
      <c r="C375" s="253"/>
      <c r="D375" s="253"/>
      <c r="E375" s="253"/>
      <c r="F375" s="253"/>
      <c r="G375" s="253"/>
      <c r="H375" s="253"/>
      <c r="I375" s="253"/>
      <c r="J375" s="253"/>
      <c r="K375" s="253"/>
      <c r="L375" s="253"/>
      <c r="M375" s="253"/>
      <c r="N375" s="253"/>
      <c r="O375" s="253"/>
      <c r="P375" s="253"/>
      <c r="Q375" s="253"/>
      <c r="R375" s="253"/>
      <c r="S375" s="253"/>
      <c r="T375" s="253"/>
      <c r="U375" s="253" t="s">
        <v>551</v>
      </c>
      <c r="V375" s="253"/>
      <c r="W375" s="253"/>
      <c r="X375" s="253"/>
      <c r="Y375" s="253"/>
      <c r="Z375" s="253"/>
      <c r="AA375" s="253"/>
      <c r="AB375" s="253"/>
      <c r="AC375" s="253" t="s">
        <v>357</v>
      </c>
      <c r="AD375" s="253"/>
      <c r="AE375" s="253"/>
      <c r="AF375" s="253"/>
      <c r="AG375" s="253"/>
      <c r="AH375" s="253"/>
      <c r="AI375" s="253"/>
      <c r="AJ375" s="253"/>
      <c r="AK375" s="253"/>
      <c r="AL375" s="253"/>
      <c r="AM375" s="253"/>
      <c r="AN375" s="253"/>
      <c r="AO375" s="253"/>
      <c r="AP375" s="256"/>
      <c r="AQ375" s="253"/>
      <c r="AR375" s="253"/>
      <c r="AS375" s="253"/>
      <c r="AT375" s="256"/>
      <c r="AU375" s="253"/>
      <c r="AV375" s="253"/>
      <c r="AW375" s="253"/>
      <c r="AX375" s="253"/>
      <c r="AY375" s="253"/>
      <c r="AZ375" s="253"/>
      <c r="BA375" s="253"/>
    </row>
    <row r="376" spans="1:53" s="252" customFormat="1" ht="15" customHeight="1" x14ac:dyDescent="0.25">
      <c r="A376" s="253"/>
      <c r="B376" s="253"/>
      <c r="C376" s="253"/>
      <c r="D376" s="253"/>
      <c r="E376" s="253"/>
      <c r="F376" s="253"/>
      <c r="G376" s="253"/>
      <c r="H376" s="253"/>
      <c r="I376" s="253"/>
      <c r="J376" s="253"/>
      <c r="K376" s="253"/>
      <c r="L376" s="253"/>
      <c r="M376" s="253"/>
      <c r="N376" s="253"/>
      <c r="O376" s="253"/>
      <c r="P376" s="253"/>
      <c r="Q376" s="253"/>
      <c r="R376" s="253"/>
      <c r="S376" s="253"/>
      <c r="T376" s="253"/>
      <c r="U376" s="253" t="s">
        <v>552</v>
      </c>
      <c r="V376" s="253"/>
      <c r="W376" s="253"/>
      <c r="X376" s="253"/>
      <c r="Y376" s="253"/>
      <c r="Z376" s="253"/>
      <c r="AA376" s="253"/>
      <c r="AB376" s="253"/>
      <c r="AC376" s="253" t="s">
        <v>329</v>
      </c>
      <c r="AD376" s="253"/>
      <c r="AE376" s="253"/>
      <c r="AF376" s="253"/>
      <c r="AG376" s="253"/>
      <c r="AH376" s="253"/>
      <c r="AI376" s="253"/>
      <c r="AJ376" s="253"/>
      <c r="AK376" s="253"/>
      <c r="AL376" s="253"/>
      <c r="AM376" s="253"/>
      <c r="AN376" s="253"/>
      <c r="AO376" s="253"/>
      <c r="AP376" s="256"/>
      <c r="AQ376" s="253"/>
      <c r="AR376" s="253"/>
      <c r="AS376" s="253"/>
      <c r="AT376" s="256"/>
      <c r="AU376" s="253"/>
      <c r="AV376" s="253"/>
      <c r="AW376" s="253"/>
      <c r="AX376" s="253"/>
      <c r="AY376" s="253"/>
      <c r="AZ376" s="253"/>
      <c r="BA376" s="253"/>
    </row>
    <row r="377" spans="1:53" s="252" customFormat="1" ht="15" customHeight="1" x14ac:dyDescent="0.25">
      <c r="A377" s="253"/>
      <c r="B377" s="253"/>
      <c r="C377" s="253"/>
      <c r="D377" s="253"/>
      <c r="E377" s="253"/>
      <c r="F377" s="253"/>
      <c r="G377" s="253"/>
      <c r="H377" s="253"/>
      <c r="I377" s="253"/>
      <c r="J377" s="253"/>
      <c r="K377" s="253"/>
      <c r="L377" s="253"/>
      <c r="M377" s="253"/>
      <c r="N377" s="253"/>
      <c r="O377" s="253"/>
      <c r="P377" s="253"/>
      <c r="Q377" s="253"/>
      <c r="R377" s="253"/>
      <c r="S377" s="253"/>
      <c r="T377" s="253"/>
      <c r="U377" s="253" t="s">
        <v>553</v>
      </c>
      <c r="V377" s="253"/>
      <c r="W377" s="253"/>
      <c r="X377" s="253"/>
      <c r="Y377" s="253"/>
      <c r="Z377" s="253"/>
      <c r="AA377" s="253"/>
      <c r="AB377" s="253"/>
      <c r="AC377" s="253" t="s">
        <v>332</v>
      </c>
      <c r="AD377" s="253"/>
      <c r="AE377" s="253"/>
      <c r="AF377" s="253"/>
      <c r="AG377" s="253"/>
      <c r="AH377" s="253"/>
      <c r="AI377" s="253"/>
      <c r="AJ377" s="253"/>
      <c r="AK377" s="253"/>
      <c r="AL377" s="253"/>
      <c r="AM377" s="253"/>
      <c r="AN377" s="253"/>
      <c r="AO377" s="253"/>
      <c r="AP377" s="256"/>
      <c r="AQ377" s="253"/>
      <c r="AR377" s="253"/>
      <c r="AS377" s="253"/>
      <c r="AT377" s="256"/>
      <c r="AU377" s="253"/>
      <c r="AV377" s="253"/>
      <c r="AW377" s="253"/>
      <c r="AX377" s="253"/>
      <c r="AY377" s="253"/>
      <c r="AZ377" s="253"/>
      <c r="BA377" s="253"/>
    </row>
    <row r="378" spans="1:53" s="252" customFormat="1" ht="15" customHeight="1" x14ac:dyDescent="0.25">
      <c r="A378" s="253"/>
      <c r="B378" s="253"/>
      <c r="C378" s="253"/>
      <c r="D378" s="253"/>
      <c r="E378" s="253"/>
      <c r="F378" s="253"/>
      <c r="G378" s="253"/>
      <c r="H378" s="253"/>
      <c r="I378" s="253"/>
      <c r="J378" s="253"/>
      <c r="K378" s="253"/>
      <c r="L378" s="253"/>
      <c r="M378" s="253"/>
      <c r="N378" s="253"/>
      <c r="O378" s="253"/>
      <c r="P378" s="253"/>
      <c r="Q378" s="253"/>
      <c r="R378" s="253"/>
      <c r="S378" s="253"/>
      <c r="T378" s="253"/>
      <c r="U378" s="253" t="s">
        <v>554</v>
      </c>
      <c r="V378" s="253"/>
      <c r="W378" s="253"/>
      <c r="X378" s="253"/>
      <c r="Y378" s="253"/>
      <c r="Z378" s="253"/>
      <c r="AA378" s="253"/>
      <c r="AB378" s="253"/>
      <c r="AC378" s="253" t="s">
        <v>332</v>
      </c>
      <c r="AD378" s="253"/>
      <c r="AE378" s="253"/>
      <c r="AF378" s="253"/>
      <c r="AG378" s="253"/>
      <c r="AH378" s="253"/>
      <c r="AI378" s="253"/>
      <c r="AJ378" s="253"/>
      <c r="AK378" s="253"/>
      <c r="AL378" s="253"/>
      <c r="AM378" s="253"/>
      <c r="AN378" s="253"/>
      <c r="AO378" s="253"/>
      <c r="AP378" s="256"/>
      <c r="AQ378" s="253"/>
      <c r="AR378" s="253"/>
      <c r="AS378" s="253"/>
      <c r="AT378" s="256"/>
      <c r="AU378" s="253"/>
      <c r="AV378" s="253"/>
      <c r="AW378" s="253"/>
      <c r="AX378" s="253"/>
      <c r="AY378" s="253"/>
      <c r="AZ378" s="253"/>
      <c r="BA378" s="253"/>
    </row>
    <row r="379" spans="1:53" s="252" customFormat="1" ht="15" customHeight="1" x14ac:dyDescent="0.25">
      <c r="A379" s="253"/>
      <c r="B379" s="253"/>
      <c r="C379" s="253"/>
      <c r="D379" s="253"/>
      <c r="E379" s="253"/>
      <c r="F379" s="253"/>
      <c r="G379" s="253"/>
      <c r="H379" s="253"/>
      <c r="I379" s="253"/>
      <c r="J379" s="253"/>
      <c r="K379" s="253"/>
      <c r="L379" s="253"/>
      <c r="M379" s="253"/>
      <c r="N379" s="253"/>
      <c r="O379" s="253"/>
      <c r="P379" s="253"/>
      <c r="Q379" s="253"/>
      <c r="R379" s="253"/>
      <c r="S379" s="253"/>
      <c r="T379" s="253"/>
      <c r="U379" s="253" t="s">
        <v>555</v>
      </c>
      <c r="V379" s="253"/>
      <c r="W379" s="253"/>
      <c r="X379" s="253"/>
      <c r="Y379" s="253"/>
      <c r="Z379" s="253"/>
      <c r="AA379" s="253"/>
      <c r="AB379" s="253"/>
      <c r="AC379" s="253" t="s">
        <v>316</v>
      </c>
      <c r="AD379" s="253"/>
      <c r="AE379" s="253"/>
      <c r="AF379" s="253"/>
      <c r="AG379" s="253"/>
      <c r="AH379" s="253"/>
      <c r="AI379" s="253"/>
      <c r="AJ379" s="253"/>
      <c r="AK379" s="253"/>
      <c r="AL379" s="253"/>
      <c r="AM379" s="253"/>
      <c r="AN379" s="253"/>
      <c r="AO379" s="253"/>
      <c r="AP379" s="256"/>
      <c r="AQ379" s="253"/>
      <c r="AR379" s="253"/>
      <c r="AS379" s="253"/>
      <c r="AT379" s="256"/>
      <c r="AU379" s="253"/>
      <c r="AV379" s="253"/>
      <c r="AW379" s="253"/>
      <c r="AX379" s="253"/>
      <c r="AY379" s="253"/>
      <c r="AZ379" s="253"/>
      <c r="BA379" s="253"/>
    </row>
    <row r="380" spans="1:53" s="252" customFormat="1" ht="15" customHeight="1" x14ac:dyDescent="0.25">
      <c r="A380" s="253"/>
      <c r="B380" s="253"/>
      <c r="C380" s="253"/>
      <c r="D380" s="253"/>
      <c r="E380" s="253"/>
      <c r="F380" s="253"/>
      <c r="G380" s="253"/>
      <c r="H380" s="253"/>
      <c r="I380" s="253"/>
      <c r="J380" s="253"/>
      <c r="K380" s="253"/>
      <c r="L380" s="253"/>
      <c r="M380" s="253"/>
      <c r="N380" s="253"/>
      <c r="O380" s="253"/>
      <c r="P380" s="253"/>
      <c r="Q380" s="253"/>
      <c r="R380" s="253"/>
      <c r="S380" s="253"/>
      <c r="T380" s="253"/>
      <c r="U380" s="253" t="s">
        <v>556</v>
      </c>
      <c r="V380" s="253"/>
      <c r="W380" s="253"/>
      <c r="X380" s="253"/>
      <c r="Y380" s="253"/>
      <c r="Z380" s="253"/>
      <c r="AA380" s="253"/>
      <c r="AB380" s="253"/>
      <c r="AC380" s="253" t="s">
        <v>320</v>
      </c>
      <c r="AD380" s="253"/>
      <c r="AE380" s="253"/>
      <c r="AF380" s="253"/>
      <c r="AG380" s="253"/>
      <c r="AH380" s="253"/>
      <c r="AI380" s="253"/>
      <c r="AJ380" s="253"/>
      <c r="AK380" s="253"/>
      <c r="AL380" s="253"/>
      <c r="AM380" s="253"/>
      <c r="AN380" s="253"/>
      <c r="AO380" s="253"/>
      <c r="AP380" s="256"/>
      <c r="AQ380" s="253"/>
      <c r="AR380" s="253"/>
      <c r="AS380" s="253"/>
      <c r="AT380" s="256"/>
      <c r="AU380" s="253"/>
      <c r="AV380" s="253"/>
      <c r="AW380" s="253"/>
      <c r="AX380" s="253"/>
      <c r="AY380" s="253"/>
      <c r="AZ380" s="253"/>
      <c r="BA380" s="253"/>
    </row>
    <row r="381" spans="1:53" s="252" customFormat="1" ht="15" customHeight="1" x14ac:dyDescent="0.25">
      <c r="A381" s="253"/>
      <c r="B381" s="253"/>
      <c r="C381" s="253"/>
      <c r="D381" s="253"/>
      <c r="E381" s="253"/>
      <c r="F381" s="253"/>
      <c r="G381" s="253"/>
      <c r="H381" s="253"/>
      <c r="I381" s="253"/>
      <c r="J381" s="253"/>
      <c r="K381" s="253"/>
      <c r="L381" s="253"/>
      <c r="M381" s="253"/>
      <c r="N381" s="253"/>
      <c r="O381" s="253"/>
      <c r="P381" s="253"/>
      <c r="Q381" s="253"/>
      <c r="R381" s="253"/>
      <c r="S381" s="253"/>
      <c r="T381" s="253"/>
      <c r="U381" s="253" t="s">
        <v>557</v>
      </c>
      <c r="V381" s="253"/>
      <c r="W381" s="253"/>
      <c r="X381" s="253"/>
      <c r="Y381" s="253"/>
      <c r="Z381" s="253"/>
      <c r="AA381" s="253"/>
      <c r="AB381" s="253"/>
      <c r="AC381" s="253" t="s">
        <v>318</v>
      </c>
      <c r="AD381" s="253"/>
      <c r="AE381" s="253"/>
      <c r="AF381" s="253"/>
      <c r="AG381" s="253"/>
      <c r="AH381" s="253"/>
      <c r="AI381" s="253"/>
      <c r="AJ381" s="253"/>
      <c r="AK381" s="253"/>
      <c r="AL381" s="253"/>
      <c r="AM381" s="253"/>
      <c r="AN381" s="253"/>
      <c r="AO381" s="253"/>
      <c r="AP381" s="256"/>
      <c r="AQ381" s="253"/>
      <c r="AR381" s="253"/>
      <c r="AS381" s="253"/>
      <c r="AT381" s="256"/>
      <c r="AU381" s="253"/>
      <c r="AV381" s="253"/>
      <c r="AW381" s="253"/>
      <c r="AX381" s="253"/>
      <c r="AY381" s="253"/>
      <c r="AZ381" s="253"/>
      <c r="BA381" s="253"/>
    </row>
    <row r="382" spans="1:53" s="252" customFormat="1" ht="15" customHeight="1" x14ac:dyDescent="0.25">
      <c r="A382" s="253"/>
      <c r="B382" s="253"/>
      <c r="C382" s="253"/>
      <c r="D382" s="253"/>
      <c r="E382" s="253"/>
      <c r="F382" s="253"/>
      <c r="G382" s="253"/>
      <c r="H382" s="253"/>
      <c r="I382" s="253"/>
      <c r="J382" s="253"/>
      <c r="K382" s="253"/>
      <c r="L382" s="253"/>
      <c r="M382" s="253"/>
      <c r="N382" s="253"/>
      <c r="O382" s="253"/>
      <c r="P382" s="253"/>
      <c r="Q382" s="253"/>
      <c r="R382" s="253"/>
      <c r="S382" s="253"/>
      <c r="T382" s="253"/>
      <c r="U382" s="253" t="s">
        <v>558</v>
      </c>
      <c r="V382" s="253"/>
      <c r="W382" s="253"/>
      <c r="X382" s="253"/>
      <c r="Y382" s="253"/>
      <c r="Z382" s="253"/>
      <c r="AA382" s="253"/>
      <c r="AB382" s="253"/>
      <c r="AC382" s="253" t="s">
        <v>320</v>
      </c>
      <c r="AD382" s="253"/>
      <c r="AE382" s="253"/>
      <c r="AF382" s="253"/>
      <c r="AG382" s="253"/>
      <c r="AH382" s="253"/>
      <c r="AI382" s="253"/>
      <c r="AJ382" s="253"/>
      <c r="AK382" s="253"/>
      <c r="AL382" s="253"/>
      <c r="AM382" s="253"/>
      <c r="AN382" s="253"/>
      <c r="AO382" s="253"/>
      <c r="AP382" s="256"/>
      <c r="AQ382" s="253"/>
      <c r="AR382" s="253"/>
      <c r="AS382" s="253"/>
      <c r="AT382" s="256"/>
      <c r="AU382" s="253"/>
      <c r="AV382" s="253"/>
      <c r="AW382" s="253"/>
      <c r="AX382" s="253"/>
      <c r="AY382" s="253"/>
      <c r="AZ382" s="253"/>
      <c r="BA382" s="253"/>
    </row>
    <row r="383" spans="1:53" s="252" customFormat="1" ht="15" customHeight="1" x14ac:dyDescent="0.25">
      <c r="A383" s="253"/>
      <c r="B383" s="253"/>
      <c r="C383" s="253"/>
      <c r="D383" s="253"/>
      <c r="E383" s="253"/>
      <c r="F383" s="253"/>
      <c r="G383" s="253"/>
      <c r="H383" s="253"/>
      <c r="I383" s="253"/>
      <c r="J383" s="253"/>
      <c r="K383" s="253"/>
      <c r="L383" s="253"/>
      <c r="M383" s="253"/>
      <c r="N383" s="253"/>
      <c r="O383" s="253"/>
      <c r="P383" s="253"/>
      <c r="Q383" s="253"/>
      <c r="R383" s="253"/>
      <c r="S383" s="253"/>
      <c r="T383" s="253"/>
      <c r="U383" s="253" t="s">
        <v>559</v>
      </c>
      <c r="V383" s="253"/>
      <c r="W383" s="253"/>
      <c r="X383" s="253"/>
      <c r="Y383" s="253"/>
      <c r="Z383" s="253"/>
      <c r="AA383" s="253"/>
      <c r="AB383" s="253"/>
      <c r="AC383" s="253" t="s">
        <v>329</v>
      </c>
      <c r="AD383" s="253"/>
      <c r="AE383" s="253"/>
      <c r="AF383" s="253"/>
      <c r="AG383" s="253"/>
      <c r="AH383" s="253"/>
      <c r="AI383" s="253"/>
      <c r="AJ383" s="253"/>
      <c r="AK383" s="253"/>
      <c r="AL383" s="253"/>
      <c r="AM383" s="253"/>
      <c r="AN383" s="253"/>
      <c r="AO383" s="253"/>
      <c r="AP383" s="256"/>
      <c r="AQ383" s="253"/>
      <c r="AR383" s="253"/>
      <c r="AS383" s="253"/>
      <c r="AT383" s="256"/>
      <c r="AU383" s="253"/>
      <c r="AV383" s="253"/>
      <c r="AW383" s="253"/>
      <c r="AX383" s="253"/>
      <c r="AY383" s="253"/>
      <c r="AZ383" s="253"/>
      <c r="BA383" s="253"/>
    </row>
    <row r="384" spans="1:53" s="252" customFormat="1" ht="15" customHeight="1" x14ac:dyDescent="0.25">
      <c r="A384" s="253"/>
      <c r="B384" s="253"/>
      <c r="C384" s="253"/>
      <c r="D384" s="253"/>
      <c r="E384" s="253"/>
      <c r="F384" s="253"/>
      <c r="G384" s="253"/>
      <c r="H384" s="253"/>
      <c r="I384" s="253"/>
      <c r="J384" s="253"/>
      <c r="K384" s="253"/>
      <c r="L384" s="253"/>
      <c r="M384" s="253"/>
      <c r="N384" s="253"/>
      <c r="O384" s="253"/>
      <c r="P384" s="253"/>
      <c r="Q384" s="253"/>
      <c r="R384" s="253"/>
      <c r="S384" s="253"/>
      <c r="T384" s="253"/>
      <c r="U384" s="253" t="s">
        <v>560</v>
      </c>
      <c r="V384" s="253"/>
      <c r="W384" s="253"/>
      <c r="X384" s="253"/>
      <c r="Y384" s="253"/>
      <c r="Z384" s="253"/>
      <c r="AA384" s="253"/>
      <c r="AB384" s="253"/>
      <c r="AC384" s="253" t="s">
        <v>357</v>
      </c>
      <c r="AD384" s="253"/>
      <c r="AE384" s="253"/>
      <c r="AF384" s="253"/>
      <c r="AG384" s="253"/>
      <c r="AH384" s="253"/>
      <c r="AI384" s="253"/>
      <c r="AJ384" s="253"/>
      <c r="AK384" s="253"/>
      <c r="AL384" s="253"/>
      <c r="AM384" s="253"/>
      <c r="AN384" s="253"/>
      <c r="AO384" s="253"/>
      <c r="AP384" s="256"/>
      <c r="AQ384" s="253"/>
      <c r="AR384" s="253"/>
      <c r="AS384" s="253"/>
      <c r="AT384" s="256"/>
      <c r="AU384" s="253"/>
      <c r="AV384" s="253"/>
      <c r="AW384" s="253"/>
      <c r="AX384" s="253"/>
      <c r="AY384" s="253"/>
      <c r="AZ384" s="253"/>
      <c r="BA384" s="253"/>
    </row>
    <row r="385" spans="1:53" s="252" customFormat="1" ht="15" customHeight="1" x14ac:dyDescent="0.25">
      <c r="A385" s="253"/>
      <c r="B385" s="253"/>
      <c r="C385" s="253"/>
      <c r="D385" s="253"/>
      <c r="E385" s="253"/>
      <c r="F385" s="253"/>
      <c r="G385" s="253"/>
      <c r="H385" s="253"/>
      <c r="I385" s="253"/>
      <c r="J385" s="253"/>
      <c r="K385" s="253"/>
      <c r="L385" s="253"/>
      <c r="M385" s="253"/>
      <c r="N385" s="253"/>
      <c r="O385" s="253"/>
      <c r="P385" s="253"/>
      <c r="Q385" s="253"/>
      <c r="R385" s="253"/>
      <c r="S385" s="253"/>
      <c r="T385" s="253"/>
      <c r="U385" s="253" t="s">
        <v>561</v>
      </c>
      <c r="V385" s="253"/>
      <c r="W385" s="253"/>
      <c r="X385" s="253"/>
      <c r="Y385" s="253"/>
      <c r="Z385" s="253"/>
      <c r="AA385" s="253"/>
      <c r="AB385" s="253"/>
      <c r="AC385" s="253" t="s">
        <v>323</v>
      </c>
      <c r="AD385" s="253"/>
      <c r="AE385" s="253"/>
      <c r="AF385" s="253"/>
      <c r="AG385" s="253"/>
      <c r="AH385" s="253"/>
      <c r="AI385" s="253"/>
      <c r="AJ385" s="253"/>
      <c r="AK385" s="253"/>
      <c r="AL385" s="253"/>
      <c r="AM385" s="253"/>
      <c r="AN385" s="253"/>
      <c r="AO385" s="253"/>
      <c r="AP385" s="256"/>
      <c r="AQ385" s="253"/>
      <c r="AR385" s="253"/>
      <c r="AS385" s="253"/>
      <c r="AT385" s="256"/>
      <c r="AU385" s="253"/>
      <c r="AV385" s="253"/>
      <c r="AW385" s="253"/>
      <c r="AX385" s="253"/>
      <c r="AY385" s="253"/>
      <c r="AZ385" s="253"/>
      <c r="BA385" s="253"/>
    </row>
    <row r="386" spans="1:53" s="252" customFormat="1" ht="15" customHeight="1" x14ac:dyDescent="0.25">
      <c r="A386" s="253"/>
      <c r="B386" s="253"/>
      <c r="C386" s="253"/>
      <c r="D386" s="253"/>
      <c r="E386" s="253"/>
      <c r="F386" s="253"/>
      <c r="G386" s="253"/>
      <c r="H386" s="253"/>
      <c r="I386" s="253"/>
      <c r="J386" s="253"/>
      <c r="K386" s="253"/>
      <c r="L386" s="253"/>
      <c r="M386" s="253"/>
      <c r="N386" s="253"/>
      <c r="O386" s="253"/>
      <c r="P386" s="253"/>
      <c r="Q386" s="253"/>
      <c r="R386" s="253"/>
      <c r="S386" s="253"/>
      <c r="T386" s="253"/>
      <c r="U386" s="253" t="s">
        <v>562</v>
      </c>
      <c r="V386" s="253"/>
      <c r="W386" s="253"/>
      <c r="X386" s="253"/>
      <c r="Y386" s="253"/>
      <c r="Z386" s="253"/>
      <c r="AA386" s="253"/>
      <c r="AB386" s="253"/>
      <c r="AC386" s="253" t="s">
        <v>320</v>
      </c>
      <c r="AD386" s="253"/>
      <c r="AE386" s="253"/>
      <c r="AF386" s="253"/>
      <c r="AG386" s="253"/>
      <c r="AH386" s="253"/>
      <c r="AI386" s="253"/>
      <c r="AJ386" s="253"/>
      <c r="AK386" s="253"/>
      <c r="AL386" s="253"/>
      <c r="AM386" s="253"/>
      <c r="AN386" s="253"/>
      <c r="AO386" s="253"/>
      <c r="AP386" s="256"/>
      <c r="AQ386" s="253"/>
      <c r="AR386" s="253"/>
      <c r="AS386" s="253"/>
      <c r="AT386" s="256"/>
      <c r="AU386" s="253"/>
      <c r="AV386" s="253"/>
      <c r="AW386" s="253"/>
      <c r="AX386" s="253"/>
      <c r="AY386" s="253"/>
      <c r="AZ386" s="253"/>
      <c r="BA386" s="253"/>
    </row>
    <row r="387" spans="1:53" s="252" customFormat="1" ht="15" customHeight="1" x14ac:dyDescent="0.25">
      <c r="A387" s="253"/>
      <c r="B387" s="253"/>
      <c r="C387" s="253"/>
      <c r="D387" s="253"/>
      <c r="E387" s="253"/>
      <c r="F387" s="253"/>
      <c r="G387" s="253"/>
      <c r="H387" s="253"/>
      <c r="I387" s="253"/>
      <c r="J387" s="253"/>
      <c r="K387" s="253"/>
      <c r="L387" s="253"/>
      <c r="M387" s="253"/>
      <c r="N387" s="253"/>
      <c r="O387" s="253"/>
      <c r="P387" s="253"/>
      <c r="Q387" s="253"/>
      <c r="R387" s="253"/>
      <c r="S387" s="253"/>
      <c r="T387" s="253"/>
      <c r="U387" s="253" t="s">
        <v>563</v>
      </c>
      <c r="V387" s="253"/>
      <c r="W387" s="253"/>
      <c r="X387" s="253"/>
      <c r="Y387" s="253"/>
      <c r="Z387" s="253"/>
      <c r="AA387" s="253"/>
      <c r="AB387" s="253"/>
      <c r="AC387" s="253" t="s">
        <v>320</v>
      </c>
      <c r="AD387" s="253"/>
      <c r="AE387" s="253"/>
      <c r="AF387" s="253"/>
      <c r="AG387" s="253"/>
      <c r="AH387" s="253"/>
      <c r="AI387" s="253"/>
      <c r="AJ387" s="253"/>
      <c r="AK387" s="253"/>
      <c r="AL387" s="253"/>
      <c r="AM387" s="253"/>
      <c r="AN387" s="253"/>
      <c r="AO387" s="253"/>
      <c r="AP387" s="256"/>
      <c r="AQ387" s="253"/>
      <c r="AR387" s="253"/>
      <c r="AS387" s="253"/>
      <c r="AT387" s="256"/>
      <c r="AU387" s="253"/>
      <c r="AV387" s="253"/>
      <c r="AW387" s="253"/>
      <c r="AX387" s="253"/>
      <c r="AY387" s="253"/>
      <c r="AZ387" s="253"/>
      <c r="BA387" s="253"/>
    </row>
    <row r="388" spans="1:53" s="252" customFormat="1" ht="15" customHeight="1" x14ac:dyDescent="0.25">
      <c r="A388" s="253"/>
      <c r="B388" s="253"/>
      <c r="C388" s="253"/>
      <c r="D388" s="253"/>
      <c r="E388" s="253"/>
      <c r="F388" s="253"/>
      <c r="G388" s="253"/>
      <c r="H388" s="253"/>
      <c r="I388" s="253"/>
      <c r="J388" s="253"/>
      <c r="K388" s="253"/>
      <c r="L388" s="253"/>
      <c r="M388" s="253"/>
      <c r="N388" s="253"/>
      <c r="O388" s="253"/>
      <c r="P388" s="253"/>
      <c r="Q388" s="253"/>
      <c r="R388" s="253"/>
      <c r="S388" s="253"/>
      <c r="T388" s="253"/>
      <c r="U388" s="253" t="s">
        <v>564</v>
      </c>
      <c r="V388" s="253"/>
      <c r="W388" s="253"/>
      <c r="X388" s="253"/>
      <c r="Y388" s="253"/>
      <c r="Z388" s="253"/>
      <c r="AA388" s="253"/>
      <c r="AB388" s="253"/>
      <c r="AC388" s="253" t="s">
        <v>323</v>
      </c>
      <c r="AD388" s="253"/>
      <c r="AE388" s="253"/>
      <c r="AF388" s="253"/>
      <c r="AG388" s="253"/>
      <c r="AH388" s="253"/>
      <c r="AI388" s="253"/>
      <c r="AJ388" s="253"/>
      <c r="AK388" s="253"/>
      <c r="AL388" s="253"/>
      <c r="AM388" s="253"/>
      <c r="AN388" s="253"/>
      <c r="AO388" s="253"/>
      <c r="AP388" s="256"/>
      <c r="AQ388" s="253"/>
      <c r="AR388" s="253"/>
      <c r="AS388" s="253"/>
      <c r="AT388" s="256"/>
      <c r="AU388" s="253"/>
      <c r="AV388" s="253"/>
      <c r="AW388" s="253"/>
      <c r="AX388" s="253"/>
      <c r="AY388" s="253"/>
      <c r="AZ388" s="253"/>
      <c r="BA388" s="253"/>
    </row>
    <row r="389" spans="1:53" s="252" customFormat="1" ht="15" customHeight="1" x14ac:dyDescent="0.25">
      <c r="A389" s="253"/>
      <c r="B389" s="253"/>
      <c r="C389" s="253"/>
      <c r="D389" s="253"/>
      <c r="E389" s="253"/>
      <c r="F389" s="253"/>
      <c r="G389" s="253"/>
      <c r="H389" s="253"/>
      <c r="I389" s="253"/>
      <c r="J389" s="253"/>
      <c r="K389" s="253"/>
      <c r="L389" s="253"/>
      <c r="M389" s="253"/>
      <c r="N389" s="253"/>
      <c r="O389" s="253"/>
      <c r="P389" s="253"/>
      <c r="Q389" s="253"/>
      <c r="R389" s="253"/>
      <c r="S389" s="253"/>
      <c r="T389" s="253"/>
      <c r="U389" s="253" t="s">
        <v>565</v>
      </c>
      <c r="V389" s="253"/>
      <c r="W389" s="253"/>
      <c r="X389" s="253"/>
      <c r="Y389" s="253"/>
      <c r="Z389" s="253"/>
      <c r="AA389" s="253"/>
      <c r="AB389" s="253"/>
      <c r="AC389" s="253" t="s">
        <v>323</v>
      </c>
      <c r="AD389" s="253"/>
      <c r="AE389" s="253"/>
      <c r="AF389" s="253"/>
      <c r="AG389" s="253"/>
      <c r="AH389" s="253"/>
      <c r="AI389" s="253"/>
      <c r="AJ389" s="253"/>
      <c r="AK389" s="253"/>
      <c r="AL389" s="253"/>
      <c r="AM389" s="253"/>
      <c r="AN389" s="253"/>
      <c r="AO389" s="253"/>
      <c r="AP389" s="256"/>
      <c r="AQ389" s="253"/>
      <c r="AR389" s="253"/>
      <c r="AS389" s="253"/>
      <c r="AT389" s="256"/>
      <c r="AU389" s="253"/>
      <c r="AV389" s="253"/>
      <c r="AW389" s="253"/>
      <c r="AX389" s="253"/>
      <c r="AY389" s="253"/>
      <c r="AZ389" s="253"/>
      <c r="BA389" s="253"/>
    </row>
    <row r="390" spans="1:53" s="252" customFormat="1" ht="15" customHeight="1" x14ac:dyDescent="0.25">
      <c r="A390" s="253"/>
      <c r="B390" s="253"/>
      <c r="C390" s="253"/>
      <c r="D390" s="253"/>
      <c r="E390" s="253"/>
      <c r="F390" s="253"/>
      <c r="G390" s="253"/>
      <c r="H390" s="253"/>
      <c r="I390" s="253"/>
      <c r="J390" s="253"/>
      <c r="K390" s="253"/>
      <c r="L390" s="253"/>
      <c r="M390" s="253"/>
      <c r="N390" s="253"/>
      <c r="O390" s="253"/>
      <c r="P390" s="253"/>
      <c r="Q390" s="253"/>
      <c r="R390" s="253"/>
      <c r="S390" s="253"/>
      <c r="T390" s="253"/>
      <c r="U390" s="253" t="s">
        <v>566</v>
      </c>
      <c r="V390" s="253"/>
      <c r="W390" s="253"/>
      <c r="X390" s="253"/>
      <c r="Y390" s="253"/>
      <c r="Z390" s="253"/>
      <c r="AA390" s="253"/>
      <c r="AB390" s="253"/>
      <c r="AC390" s="253" t="s">
        <v>318</v>
      </c>
      <c r="AD390" s="253"/>
      <c r="AE390" s="253"/>
      <c r="AF390" s="253"/>
      <c r="AG390" s="253"/>
      <c r="AH390" s="253"/>
      <c r="AI390" s="253"/>
      <c r="AJ390" s="253"/>
      <c r="AK390" s="253"/>
      <c r="AL390" s="253"/>
      <c r="AM390" s="253"/>
      <c r="AN390" s="253"/>
      <c r="AO390" s="253"/>
      <c r="AP390" s="256"/>
      <c r="AQ390" s="253"/>
      <c r="AR390" s="253"/>
      <c r="AS390" s="253"/>
      <c r="AT390" s="256"/>
      <c r="AU390" s="253"/>
      <c r="AV390" s="253"/>
      <c r="AW390" s="253"/>
      <c r="AX390" s="253"/>
      <c r="AY390" s="253"/>
      <c r="AZ390" s="253"/>
      <c r="BA390" s="253"/>
    </row>
    <row r="391" spans="1:53" s="252" customFormat="1" ht="15" customHeight="1" x14ac:dyDescent="0.25">
      <c r="A391" s="253"/>
      <c r="B391" s="253"/>
      <c r="C391" s="253"/>
      <c r="D391" s="253"/>
      <c r="E391" s="253"/>
      <c r="F391" s="253"/>
      <c r="G391" s="253"/>
      <c r="H391" s="253"/>
      <c r="I391" s="253"/>
      <c r="J391" s="253"/>
      <c r="K391" s="253"/>
      <c r="L391" s="253"/>
      <c r="M391" s="253"/>
      <c r="N391" s="253"/>
      <c r="O391" s="253"/>
      <c r="P391" s="253"/>
      <c r="Q391" s="253"/>
      <c r="R391" s="253"/>
      <c r="S391" s="253"/>
      <c r="T391" s="253"/>
      <c r="U391" s="253" t="s">
        <v>567</v>
      </c>
      <c r="V391" s="253"/>
      <c r="W391" s="253"/>
      <c r="X391" s="253"/>
      <c r="Y391" s="253"/>
      <c r="Z391" s="253"/>
      <c r="AA391" s="253"/>
      <c r="AB391" s="253"/>
      <c r="AC391" s="253" t="s">
        <v>329</v>
      </c>
      <c r="AD391" s="253"/>
      <c r="AE391" s="253"/>
      <c r="AF391" s="253"/>
      <c r="AG391" s="253"/>
      <c r="AH391" s="253"/>
      <c r="AI391" s="253"/>
      <c r="AJ391" s="253"/>
      <c r="AK391" s="253"/>
      <c r="AL391" s="253"/>
      <c r="AM391" s="253"/>
      <c r="AN391" s="253"/>
      <c r="AO391" s="253"/>
      <c r="AP391" s="256"/>
      <c r="AQ391" s="253"/>
      <c r="AR391" s="253"/>
      <c r="AS391" s="253"/>
      <c r="AT391" s="256"/>
      <c r="AU391" s="253"/>
      <c r="AV391" s="253"/>
      <c r="AW391" s="253"/>
      <c r="AX391" s="253"/>
      <c r="AY391" s="253"/>
      <c r="AZ391" s="253"/>
      <c r="BA391" s="253"/>
    </row>
    <row r="392" spans="1:53" s="252" customFormat="1" ht="15" customHeight="1" x14ac:dyDescent="0.25">
      <c r="A392" s="253"/>
      <c r="B392" s="253"/>
      <c r="C392" s="253"/>
      <c r="D392" s="253"/>
      <c r="E392" s="253"/>
      <c r="F392" s="253"/>
      <c r="G392" s="253"/>
      <c r="H392" s="253"/>
      <c r="I392" s="253"/>
      <c r="J392" s="253"/>
      <c r="K392" s="253"/>
      <c r="L392" s="253"/>
      <c r="M392" s="253"/>
      <c r="N392" s="253"/>
      <c r="O392" s="253"/>
      <c r="P392" s="253"/>
      <c r="Q392" s="253"/>
      <c r="R392" s="253"/>
      <c r="S392" s="253"/>
      <c r="T392" s="253"/>
      <c r="U392" s="253" t="s">
        <v>568</v>
      </c>
      <c r="V392" s="253"/>
      <c r="W392" s="253"/>
      <c r="X392" s="253"/>
      <c r="Y392" s="253"/>
      <c r="Z392" s="253"/>
      <c r="AA392" s="253"/>
      <c r="AB392" s="253"/>
      <c r="AC392" s="253" t="s">
        <v>332</v>
      </c>
      <c r="AD392" s="253"/>
      <c r="AE392" s="253"/>
      <c r="AF392" s="253"/>
      <c r="AG392" s="253"/>
      <c r="AH392" s="253"/>
      <c r="AI392" s="253"/>
      <c r="AJ392" s="253"/>
      <c r="AK392" s="253"/>
      <c r="AL392" s="253"/>
      <c r="AM392" s="253"/>
      <c r="AN392" s="253"/>
      <c r="AO392" s="253"/>
      <c r="AP392" s="256"/>
      <c r="AQ392" s="253"/>
      <c r="AR392" s="253"/>
      <c r="AS392" s="253"/>
      <c r="AT392" s="256"/>
      <c r="AU392" s="253"/>
      <c r="AV392" s="253"/>
      <c r="AW392" s="253"/>
      <c r="AX392" s="253"/>
      <c r="AY392" s="253"/>
      <c r="AZ392" s="253"/>
      <c r="BA392" s="253"/>
    </row>
    <row r="393" spans="1:53" s="252" customFormat="1" ht="15" customHeight="1" x14ac:dyDescent="0.25">
      <c r="A393" s="253"/>
      <c r="B393" s="253"/>
      <c r="C393" s="253"/>
      <c r="D393" s="253"/>
      <c r="E393" s="253"/>
      <c r="F393" s="253"/>
      <c r="G393" s="253"/>
      <c r="H393" s="253"/>
      <c r="I393" s="253"/>
      <c r="J393" s="253"/>
      <c r="K393" s="253"/>
      <c r="L393" s="253"/>
      <c r="M393" s="253"/>
      <c r="N393" s="253"/>
      <c r="O393" s="253"/>
      <c r="P393" s="253"/>
      <c r="Q393" s="253"/>
      <c r="R393" s="253"/>
      <c r="S393" s="253"/>
      <c r="T393" s="253"/>
      <c r="U393" s="253" t="s">
        <v>569</v>
      </c>
      <c r="V393" s="253"/>
      <c r="W393" s="253"/>
      <c r="X393" s="253"/>
      <c r="Y393" s="253"/>
      <c r="Z393" s="253"/>
      <c r="AA393" s="253"/>
      <c r="AB393" s="253"/>
      <c r="AC393" s="253" t="s">
        <v>329</v>
      </c>
      <c r="AD393" s="253"/>
      <c r="AE393" s="253"/>
      <c r="AF393" s="253"/>
      <c r="AG393" s="253"/>
      <c r="AH393" s="253"/>
      <c r="AI393" s="253"/>
      <c r="AJ393" s="253"/>
      <c r="AK393" s="253"/>
      <c r="AL393" s="253"/>
      <c r="AM393" s="253"/>
      <c r="AN393" s="253"/>
      <c r="AO393" s="253"/>
      <c r="AP393" s="256"/>
      <c r="AQ393" s="253"/>
      <c r="AR393" s="253"/>
      <c r="AS393" s="253"/>
      <c r="AT393" s="256"/>
      <c r="AU393" s="253"/>
      <c r="AV393" s="253"/>
      <c r="AW393" s="253"/>
      <c r="AX393" s="253"/>
      <c r="AY393" s="253"/>
      <c r="AZ393" s="253"/>
      <c r="BA393" s="253"/>
    </row>
    <row r="394" spans="1:53" s="252" customFormat="1" ht="15" customHeight="1" x14ac:dyDescent="0.25">
      <c r="A394" s="253"/>
      <c r="B394" s="253"/>
      <c r="C394" s="253"/>
      <c r="D394" s="253"/>
      <c r="E394" s="253"/>
      <c r="F394" s="253"/>
      <c r="G394" s="253"/>
      <c r="H394" s="253"/>
      <c r="I394" s="253"/>
      <c r="J394" s="253"/>
      <c r="K394" s="253"/>
      <c r="L394" s="253"/>
      <c r="M394" s="253"/>
      <c r="N394" s="253"/>
      <c r="O394" s="253"/>
      <c r="P394" s="253"/>
      <c r="Q394" s="253"/>
      <c r="R394" s="253"/>
      <c r="S394" s="253"/>
      <c r="T394" s="253"/>
      <c r="U394" s="253" t="s">
        <v>570</v>
      </c>
      <c r="V394" s="253"/>
      <c r="W394" s="253"/>
      <c r="X394" s="253"/>
      <c r="Y394" s="253"/>
      <c r="Z394" s="253"/>
      <c r="AA394" s="253"/>
      <c r="AB394" s="253"/>
      <c r="AC394" s="253" t="s">
        <v>373</v>
      </c>
      <c r="AD394" s="253"/>
      <c r="AE394" s="253"/>
      <c r="AF394" s="253"/>
      <c r="AG394" s="253"/>
      <c r="AH394" s="253"/>
      <c r="AI394" s="253"/>
      <c r="AJ394" s="253"/>
      <c r="AK394" s="253"/>
      <c r="AL394" s="253"/>
      <c r="AM394" s="253"/>
      <c r="AN394" s="253"/>
      <c r="AO394" s="253"/>
      <c r="AP394" s="256"/>
      <c r="AQ394" s="253"/>
      <c r="AR394" s="253"/>
      <c r="AS394" s="253"/>
      <c r="AT394" s="256"/>
      <c r="AU394" s="253"/>
      <c r="AV394" s="253"/>
      <c r="AW394" s="253"/>
      <c r="AX394" s="253"/>
      <c r="AY394" s="253"/>
      <c r="AZ394" s="253"/>
      <c r="BA394" s="253"/>
    </row>
    <row r="395" spans="1:53" s="252" customFormat="1" ht="15" customHeight="1" x14ac:dyDescent="0.25">
      <c r="A395" s="253"/>
      <c r="B395" s="253"/>
      <c r="C395" s="253"/>
      <c r="D395" s="253"/>
      <c r="E395" s="253"/>
      <c r="F395" s="253"/>
      <c r="G395" s="253"/>
      <c r="H395" s="253"/>
      <c r="I395" s="253"/>
      <c r="J395" s="253"/>
      <c r="K395" s="253"/>
      <c r="L395" s="253"/>
      <c r="M395" s="253"/>
      <c r="N395" s="253"/>
      <c r="O395" s="253"/>
      <c r="P395" s="253"/>
      <c r="Q395" s="253"/>
      <c r="R395" s="253"/>
      <c r="S395" s="253"/>
      <c r="T395" s="253"/>
      <c r="U395" s="253" t="s">
        <v>571</v>
      </c>
      <c r="V395" s="253"/>
      <c r="W395" s="253"/>
      <c r="X395" s="253"/>
      <c r="Y395" s="253"/>
      <c r="Z395" s="253"/>
      <c r="AA395" s="253"/>
      <c r="AB395" s="253"/>
      <c r="AC395" s="253" t="s">
        <v>323</v>
      </c>
      <c r="AD395" s="253"/>
      <c r="AE395" s="253"/>
      <c r="AF395" s="253"/>
      <c r="AG395" s="253"/>
      <c r="AH395" s="253"/>
      <c r="AI395" s="253"/>
      <c r="AJ395" s="253"/>
      <c r="AK395" s="253"/>
      <c r="AL395" s="253"/>
      <c r="AM395" s="253"/>
      <c r="AN395" s="253"/>
      <c r="AO395" s="253"/>
      <c r="AP395" s="256"/>
      <c r="AQ395" s="253"/>
      <c r="AR395" s="253"/>
      <c r="AS395" s="253"/>
      <c r="AT395" s="256"/>
      <c r="AU395" s="253"/>
      <c r="AV395" s="253"/>
      <c r="AW395" s="253"/>
      <c r="AX395" s="253"/>
      <c r="AY395" s="253"/>
      <c r="AZ395" s="253"/>
      <c r="BA395" s="253"/>
    </row>
    <row r="396" spans="1:53" s="252" customFormat="1" ht="15" customHeight="1" x14ac:dyDescent="0.25">
      <c r="A396" s="253"/>
      <c r="B396" s="253"/>
      <c r="C396" s="253"/>
      <c r="D396" s="253"/>
      <c r="E396" s="253"/>
      <c r="F396" s="253"/>
      <c r="G396" s="253"/>
      <c r="H396" s="253"/>
      <c r="I396" s="253"/>
      <c r="J396" s="253"/>
      <c r="K396" s="253"/>
      <c r="L396" s="253"/>
      <c r="M396" s="253"/>
      <c r="N396" s="253"/>
      <c r="O396" s="253"/>
      <c r="P396" s="253"/>
      <c r="Q396" s="253"/>
      <c r="R396" s="253"/>
      <c r="S396" s="253"/>
      <c r="T396" s="253"/>
      <c r="U396" s="253" t="s">
        <v>572</v>
      </c>
      <c r="V396" s="253"/>
      <c r="W396" s="253"/>
      <c r="X396" s="253"/>
      <c r="Y396" s="253"/>
      <c r="Z396" s="253"/>
      <c r="AA396" s="253"/>
      <c r="AB396" s="253"/>
      <c r="AC396" s="253" t="s">
        <v>323</v>
      </c>
      <c r="AD396" s="253"/>
      <c r="AE396" s="253"/>
      <c r="AF396" s="253"/>
      <c r="AG396" s="253"/>
      <c r="AH396" s="253"/>
      <c r="AI396" s="253"/>
      <c r="AJ396" s="253"/>
      <c r="AK396" s="253"/>
      <c r="AL396" s="253"/>
      <c r="AM396" s="253"/>
      <c r="AN396" s="253"/>
      <c r="AO396" s="253"/>
      <c r="AP396" s="256"/>
      <c r="AQ396" s="253"/>
      <c r="AR396" s="253"/>
      <c r="AS396" s="253"/>
      <c r="AT396" s="256"/>
      <c r="AU396" s="253"/>
      <c r="AV396" s="253"/>
      <c r="AW396" s="253"/>
      <c r="AX396" s="253"/>
      <c r="AY396" s="253"/>
      <c r="AZ396" s="253"/>
      <c r="BA396" s="253"/>
    </row>
    <row r="397" spans="1:53" s="252" customFormat="1" ht="15" customHeight="1" x14ac:dyDescent="0.25">
      <c r="A397" s="253"/>
      <c r="B397" s="253"/>
      <c r="C397" s="253"/>
      <c r="D397" s="253"/>
      <c r="E397" s="253"/>
      <c r="F397" s="253"/>
      <c r="G397" s="253"/>
      <c r="H397" s="253"/>
      <c r="I397" s="253"/>
      <c r="J397" s="253"/>
      <c r="K397" s="253"/>
      <c r="L397" s="253"/>
      <c r="M397" s="253"/>
      <c r="N397" s="253"/>
      <c r="O397" s="253"/>
      <c r="P397" s="253"/>
      <c r="Q397" s="253"/>
      <c r="R397" s="253"/>
      <c r="S397" s="253"/>
      <c r="T397" s="253"/>
      <c r="U397" s="253" t="s">
        <v>573</v>
      </c>
      <c r="V397" s="253"/>
      <c r="W397" s="253"/>
      <c r="X397" s="253"/>
      <c r="Y397" s="253"/>
      <c r="Z397" s="253"/>
      <c r="AA397" s="253"/>
      <c r="AB397" s="253"/>
      <c r="AC397" s="253" t="s">
        <v>320</v>
      </c>
      <c r="AD397" s="253"/>
      <c r="AE397" s="253"/>
      <c r="AF397" s="253"/>
      <c r="AG397" s="253"/>
      <c r="AH397" s="253"/>
      <c r="AI397" s="253"/>
      <c r="AJ397" s="253"/>
      <c r="AK397" s="253"/>
      <c r="AL397" s="253"/>
      <c r="AM397" s="253"/>
      <c r="AN397" s="253"/>
      <c r="AO397" s="253"/>
      <c r="AP397" s="256"/>
      <c r="AQ397" s="253"/>
      <c r="AR397" s="253"/>
      <c r="AS397" s="253"/>
      <c r="AT397" s="256"/>
      <c r="AU397" s="253"/>
      <c r="AV397" s="253"/>
      <c r="AW397" s="253"/>
      <c r="AX397" s="253"/>
      <c r="AY397" s="253"/>
      <c r="AZ397" s="253"/>
      <c r="BA397" s="253"/>
    </row>
    <row r="398" spans="1:53" s="252" customFormat="1" ht="15" customHeight="1" x14ac:dyDescent="0.25">
      <c r="A398" s="253"/>
      <c r="B398" s="253"/>
      <c r="C398" s="253"/>
      <c r="D398" s="253"/>
      <c r="E398" s="253"/>
      <c r="F398" s="253"/>
      <c r="G398" s="253"/>
      <c r="H398" s="253"/>
      <c r="I398" s="253"/>
      <c r="J398" s="253"/>
      <c r="K398" s="253"/>
      <c r="L398" s="253"/>
      <c r="M398" s="253"/>
      <c r="N398" s="253"/>
      <c r="O398" s="253"/>
      <c r="P398" s="253"/>
      <c r="Q398" s="253"/>
      <c r="R398" s="253"/>
      <c r="S398" s="253"/>
      <c r="T398" s="253"/>
      <c r="U398" s="253" t="s">
        <v>574</v>
      </c>
      <c r="V398" s="253"/>
      <c r="W398" s="253"/>
      <c r="X398" s="253"/>
      <c r="Y398" s="253"/>
      <c r="Z398" s="253"/>
      <c r="AA398" s="253"/>
      <c r="AB398" s="253"/>
      <c r="AC398" s="253" t="s">
        <v>332</v>
      </c>
      <c r="AD398" s="253"/>
      <c r="AE398" s="253"/>
      <c r="AF398" s="253"/>
      <c r="AG398" s="253"/>
      <c r="AH398" s="253"/>
      <c r="AI398" s="253"/>
      <c r="AJ398" s="253"/>
      <c r="AK398" s="253"/>
      <c r="AL398" s="253"/>
      <c r="AM398" s="253"/>
      <c r="AN398" s="253"/>
      <c r="AO398" s="253"/>
      <c r="AP398" s="256"/>
      <c r="AQ398" s="253"/>
      <c r="AR398" s="253"/>
      <c r="AS398" s="253"/>
      <c r="AT398" s="256"/>
      <c r="AU398" s="253"/>
      <c r="AV398" s="253"/>
      <c r="AW398" s="253"/>
      <c r="AX398" s="253"/>
      <c r="AY398" s="253"/>
      <c r="AZ398" s="253"/>
      <c r="BA398" s="253"/>
    </row>
    <row r="399" spans="1:53" s="252" customFormat="1" ht="15" customHeight="1" x14ac:dyDescent="0.25">
      <c r="A399" s="253"/>
      <c r="B399" s="253"/>
      <c r="C399" s="253"/>
      <c r="D399" s="253"/>
      <c r="E399" s="253"/>
      <c r="F399" s="253"/>
      <c r="G399" s="253"/>
      <c r="H399" s="253"/>
      <c r="I399" s="253"/>
      <c r="J399" s="253"/>
      <c r="K399" s="253"/>
      <c r="L399" s="253"/>
      <c r="M399" s="253"/>
      <c r="N399" s="253"/>
      <c r="O399" s="253"/>
      <c r="P399" s="253"/>
      <c r="Q399" s="253"/>
      <c r="R399" s="253"/>
      <c r="S399" s="253"/>
      <c r="T399" s="253"/>
      <c r="U399" s="253" t="s">
        <v>575</v>
      </c>
      <c r="V399" s="253"/>
      <c r="W399" s="253"/>
      <c r="X399" s="253"/>
      <c r="Y399" s="253"/>
      <c r="Z399" s="253"/>
      <c r="AA399" s="253"/>
      <c r="AB399" s="253"/>
      <c r="AC399" s="253" t="s">
        <v>320</v>
      </c>
      <c r="AD399" s="253"/>
      <c r="AE399" s="253"/>
      <c r="AF399" s="253"/>
      <c r="AG399" s="253"/>
      <c r="AH399" s="253"/>
      <c r="AI399" s="253"/>
      <c r="AJ399" s="253"/>
      <c r="AK399" s="253"/>
      <c r="AL399" s="253"/>
      <c r="AM399" s="253"/>
      <c r="AN399" s="253"/>
      <c r="AO399" s="253"/>
      <c r="AP399" s="256"/>
      <c r="AQ399" s="253"/>
      <c r="AR399" s="253"/>
      <c r="AS399" s="253"/>
      <c r="AT399" s="256"/>
      <c r="AU399" s="253"/>
      <c r="AV399" s="253"/>
      <c r="AW399" s="253"/>
      <c r="AX399" s="253"/>
      <c r="AY399" s="253"/>
      <c r="AZ399" s="253"/>
      <c r="BA399" s="253"/>
    </row>
    <row r="400" spans="1:53" s="252" customFormat="1" ht="15" customHeight="1" x14ac:dyDescent="0.25">
      <c r="A400" s="253"/>
      <c r="B400" s="253"/>
      <c r="C400" s="253"/>
      <c r="D400" s="253"/>
      <c r="E400" s="253"/>
      <c r="F400" s="253"/>
      <c r="G400" s="253"/>
      <c r="H400" s="253"/>
      <c r="I400" s="253"/>
      <c r="J400" s="253"/>
      <c r="K400" s="253"/>
      <c r="L400" s="253"/>
      <c r="M400" s="253"/>
      <c r="N400" s="253"/>
      <c r="O400" s="253"/>
      <c r="P400" s="253"/>
      <c r="Q400" s="253"/>
      <c r="R400" s="253"/>
      <c r="S400" s="253"/>
      <c r="T400" s="253"/>
      <c r="U400" s="253" t="s">
        <v>576</v>
      </c>
      <c r="V400" s="253"/>
      <c r="W400" s="253"/>
      <c r="X400" s="253"/>
      <c r="Y400" s="253"/>
      <c r="Z400" s="253"/>
      <c r="AA400" s="253"/>
      <c r="AB400" s="253"/>
      <c r="AC400" s="253" t="s">
        <v>320</v>
      </c>
      <c r="AD400" s="253"/>
      <c r="AE400" s="253"/>
      <c r="AF400" s="253"/>
      <c r="AG400" s="253"/>
      <c r="AH400" s="253"/>
      <c r="AI400" s="253"/>
      <c r="AJ400" s="253"/>
      <c r="AK400" s="253"/>
      <c r="AL400" s="253"/>
      <c r="AM400" s="253"/>
      <c r="AN400" s="253"/>
      <c r="AO400" s="253"/>
      <c r="AP400" s="256"/>
      <c r="AQ400" s="253"/>
      <c r="AR400" s="253"/>
      <c r="AS400" s="253"/>
      <c r="AT400" s="256"/>
      <c r="AU400" s="253"/>
      <c r="AV400" s="253"/>
      <c r="AW400" s="253"/>
      <c r="AX400" s="253"/>
      <c r="AY400" s="253"/>
      <c r="AZ400" s="253"/>
      <c r="BA400" s="253"/>
    </row>
    <row r="401" spans="1:53" s="252" customFormat="1" ht="15" customHeight="1" x14ac:dyDescent="0.25">
      <c r="A401" s="253"/>
      <c r="B401" s="253"/>
      <c r="C401" s="253"/>
      <c r="D401" s="253"/>
      <c r="E401" s="253"/>
      <c r="F401" s="253"/>
      <c r="G401" s="253"/>
      <c r="H401" s="253"/>
      <c r="I401" s="253"/>
      <c r="J401" s="253"/>
      <c r="K401" s="253"/>
      <c r="L401" s="253"/>
      <c r="M401" s="253"/>
      <c r="N401" s="253"/>
      <c r="O401" s="253"/>
      <c r="P401" s="253"/>
      <c r="Q401" s="253"/>
      <c r="R401" s="253"/>
      <c r="S401" s="253"/>
      <c r="T401" s="253"/>
      <c r="U401" s="253" t="s">
        <v>577</v>
      </c>
      <c r="V401" s="253"/>
      <c r="W401" s="253"/>
      <c r="X401" s="253"/>
      <c r="Y401" s="253"/>
      <c r="Z401" s="253"/>
      <c r="AA401" s="253"/>
      <c r="AB401" s="253"/>
      <c r="AC401" s="253" t="s">
        <v>323</v>
      </c>
      <c r="AD401" s="253"/>
      <c r="AE401" s="253"/>
      <c r="AF401" s="253"/>
      <c r="AG401" s="253"/>
      <c r="AH401" s="253"/>
      <c r="AI401" s="253"/>
      <c r="AJ401" s="253"/>
      <c r="AK401" s="253"/>
      <c r="AL401" s="253"/>
      <c r="AM401" s="253"/>
      <c r="AN401" s="253"/>
      <c r="AO401" s="253"/>
      <c r="AP401" s="256"/>
      <c r="AQ401" s="253"/>
      <c r="AR401" s="253"/>
      <c r="AS401" s="253"/>
      <c r="AT401" s="256"/>
      <c r="AU401" s="253"/>
      <c r="AV401" s="253"/>
      <c r="AW401" s="253"/>
      <c r="AX401" s="253"/>
      <c r="AY401" s="253"/>
      <c r="AZ401" s="253"/>
      <c r="BA401" s="253"/>
    </row>
    <row r="402" spans="1:53" s="252" customFormat="1" ht="15" customHeight="1" x14ac:dyDescent="0.25">
      <c r="A402" s="253"/>
      <c r="B402" s="253"/>
      <c r="C402" s="253"/>
      <c r="D402" s="253"/>
      <c r="E402" s="253"/>
      <c r="F402" s="253"/>
      <c r="G402" s="253"/>
      <c r="H402" s="253"/>
      <c r="I402" s="253"/>
      <c r="J402" s="253"/>
      <c r="K402" s="253"/>
      <c r="L402" s="253"/>
      <c r="M402" s="253"/>
      <c r="N402" s="253"/>
      <c r="O402" s="253"/>
      <c r="P402" s="253"/>
      <c r="Q402" s="253"/>
      <c r="R402" s="253"/>
      <c r="S402" s="253"/>
      <c r="T402" s="253"/>
      <c r="U402" s="253" t="s">
        <v>578</v>
      </c>
      <c r="V402" s="253"/>
      <c r="W402" s="253"/>
      <c r="X402" s="253"/>
      <c r="Y402" s="253"/>
      <c r="Z402" s="253"/>
      <c r="AA402" s="253"/>
      <c r="AB402" s="253"/>
      <c r="AC402" s="253" t="s">
        <v>318</v>
      </c>
      <c r="AD402" s="253"/>
      <c r="AE402" s="253"/>
      <c r="AF402" s="253"/>
      <c r="AG402" s="253"/>
      <c r="AH402" s="253"/>
      <c r="AI402" s="253"/>
      <c r="AJ402" s="253"/>
      <c r="AK402" s="253"/>
      <c r="AL402" s="253"/>
      <c r="AM402" s="253"/>
      <c r="AN402" s="253"/>
      <c r="AO402" s="253"/>
      <c r="AP402" s="256"/>
      <c r="AQ402" s="253"/>
      <c r="AR402" s="253"/>
      <c r="AS402" s="253"/>
      <c r="AT402" s="256"/>
      <c r="AU402" s="253"/>
      <c r="AV402" s="253"/>
      <c r="AW402" s="253"/>
      <c r="AX402" s="253"/>
      <c r="AY402" s="253"/>
      <c r="AZ402" s="253"/>
      <c r="BA402" s="253"/>
    </row>
    <row r="403" spans="1:53" s="252" customFormat="1" ht="15" customHeight="1" x14ac:dyDescent="0.25">
      <c r="A403" s="253"/>
      <c r="B403" s="253"/>
      <c r="C403" s="253"/>
      <c r="D403" s="253"/>
      <c r="E403" s="253"/>
      <c r="F403" s="253"/>
      <c r="G403" s="253"/>
      <c r="H403" s="253"/>
      <c r="I403" s="253"/>
      <c r="J403" s="253"/>
      <c r="K403" s="253"/>
      <c r="L403" s="253"/>
      <c r="M403" s="253"/>
      <c r="N403" s="253"/>
      <c r="O403" s="253"/>
      <c r="P403" s="253"/>
      <c r="Q403" s="253"/>
      <c r="R403" s="253"/>
      <c r="S403" s="253"/>
      <c r="T403" s="253"/>
      <c r="U403" s="253" t="s">
        <v>579</v>
      </c>
      <c r="V403" s="253"/>
      <c r="W403" s="253"/>
      <c r="X403" s="253"/>
      <c r="Y403" s="253"/>
      <c r="Z403" s="253"/>
      <c r="AA403" s="253"/>
      <c r="AB403" s="253"/>
      <c r="AC403" s="253" t="s">
        <v>320</v>
      </c>
      <c r="AD403" s="253"/>
      <c r="AE403" s="253"/>
      <c r="AF403" s="253"/>
      <c r="AG403" s="253"/>
      <c r="AH403" s="253"/>
      <c r="AI403" s="253"/>
      <c r="AJ403" s="253"/>
      <c r="AK403" s="253"/>
      <c r="AL403" s="253"/>
      <c r="AM403" s="253"/>
      <c r="AN403" s="253"/>
      <c r="AO403" s="253"/>
      <c r="AP403" s="256"/>
      <c r="AQ403" s="253"/>
      <c r="AR403" s="253"/>
      <c r="AS403" s="253"/>
      <c r="AT403" s="256"/>
      <c r="AU403" s="253"/>
      <c r="AV403" s="253"/>
      <c r="AW403" s="253"/>
      <c r="AX403" s="253"/>
      <c r="AY403" s="253"/>
      <c r="AZ403" s="253"/>
      <c r="BA403" s="253"/>
    </row>
    <row r="404" spans="1:53" s="252" customFormat="1" ht="15" customHeight="1" x14ac:dyDescent="0.25">
      <c r="A404" s="253"/>
      <c r="B404" s="253"/>
      <c r="C404" s="253"/>
      <c r="D404" s="253"/>
      <c r="E404" s="253"/>
      <c r="F404" s="253"/>
      <c r="G404" s="253"/>
      <c r="H404" s="253"/>
      <c r="I404" s="253"/>
      <c r="J404" s="253"/>
      <c r="K404" s="253"/>
      <c r="L404" s="253"/>
      <c r="M404" s="253"/>
      <c r="N404" s="253"/>
      <c r="O404" s="253"/>
      <c r="P404" s="253"/>
      <c r="Q404" s="253"/>
      <c r="R404" s="253"/>
      <c r="S404" s="253"/>
      <c r="T404" s="253"/>
      <c r="U404" s="253" t="s">
        <v>580</v>
      </c>
      <c r="V404" s="253"/>
      <c r="W404" s="253"/>
      <c r="X404" s="253"/>
      <c r="Y404" s="253"/>
      <c r="Z404" s="253"/>
      <c r="AA404" s="253"/>
      <c r="AB404" s="253"/>
      <c r="AC404" s="253" t="s">
        <v>318</v>
      </c>
      <c r="AD404" s="253"/>
      <c r="AE404" s="253"/>
      <c r="AF404" s="253"/>
      <c r="AG404" s="253"/>
      <c r="AH404" s="253"/>
      <c r="AI404" s="253"/>
      <c r="AJ404" s="253"/>
      <c r="AK404" s="253"/>
      <c r="AL404" s="253"/>
      <c r="AM404" s="253"/>
      <c r="AN404" s="253"/>
      <c r="AO404" s="253"/>
      <c r="AP404" s="256"/>
      <c r="AQ404" s="253"/>
      <c r="AR404" s="253"/>
      <c r="AS404" s="253"/>
      <c r="AT404" s="256"/>
      <c r="AU404" s="253"/>
      <c r="AV404" s="253"/>
      <c r="AW404" s="253"/>
      <c r="AX404" s="253"/>
      <c r="AY404" s="253"/>
      <c r="AZ404" s="253"/>
      <c r="BA404" s="253"/>
    </row>
    <row r="405" spans="1:53" s="252" customFormat="1" ht="15" customHeight="1" x14ac:dyDescent="0.25">
      <c r="A405" s="253"/>
      <c r="B405" s="253"/>
      <c r="C405" s="253"/>
      <c r="D405" s="253"/>
      <c r="E405" s="253"/>
      <c r="F405" s="253"/>
      <c r="G405" s="253"/>
      <c r="H405" s="253"/>
      <c r="I405" s="253"/>
      <c r="J405" s="253"/>
      <c r="K405" s="253"/>
      <c r="L405" s="253"/>
      <c r="M405" s="253"/>
      <c r="N405" s="253"/>
      <c r="O405" s="253"/>
      <c r="P405" s="253"/>
      <c r="Q405" s="253"/>
      <c r="R405" s="253"/>
      <c r="S405" s="253"/>
      <c r="T405" s="253"/>
      <c r="U405" s="253" t="s">
        <v>581</v>
      </c>
      <c r="V405" s="253"/>
      <c r="W405" s="253"/>
      <c r="X405" s="253"/>
      <c r="Y405" s="253"/>
      <c r="Z405" s="253"/>
      <c r="AA405" s="253"/>
      <c r="AB405" s="253"/>
      <c r="AC405" s="253" t="s">
        <v>316</v>
      </c>
      <c r="AD405" s="253"/>
      <c r="AE405" s="253"/>
      <c r="AF405" s="253"/>
      <c r="AG405" s="253"/>
      <c r="AH405" s="253"/>
      <c r="AI405" s="253"/>
      <c r="AJ405" s="253"/>
      <c r="AK405" s="253"/>
      <c r="AL405" s="253"/>
      <c r="AM405" s="253"/>
      <c r="AN405" s="253"/>
      <c r="AO405" s="253"/>
      <c r="AP405" s="256"/>
      <c r="AQ405" s="253"/>
      <c r="AR405" s="253"/>
      <c r="AS405" s="253"/>
      <c r="AT405" s="256"/>
      <c r="AU405" s="253"/>
      <c r="AV405" s="253"/>
      <c r="AW405" s="253"/>
      <c r="AX405" s="253"/>
      <c r="AY405" s="253"/>
      <c r="AZ405" s="253"/>
      <c r="BA405" s="253"/>
    </row>
    <row r="406" spans="1:53" s="252" customFormat="1" ht="15" customHeight="1" x14ac:dyDescent="0.25">
      <c r="A406" s="253"/>
      <c r="B406" s="253"/>
      <c r="C406" s="253"/>
      <c r="D406" s="253"/>
      <c r="E406" s="253"/>
      <c r="F406" s="253"/>
      <c r="G406" s="253"/>
      <c r="H406" s="253"/>
      <c r="I406" s="253"/>
      <c r="J406" s="253"/>
      <c r="K406" s="253"/>
      <c r="L406" s="253"/>
      <c r="M406" s="253"/>
      <c r="N406" s="253"/>
      <c r="O406" s="253"/>
      <c r="P406" s="253"/>
      <c r="Q406" s="253"/>
      <c r="R406" s="253"/>
      <c r="S406" s="253"/>
      <c r="T406" s="253"/>
      <c r="U406" s="253" t="s">
        <v>582</v>
      </c>
      <c r="V406" s="253"/>
      <c r="W406" s="253"/>
      <c r="X406" s="253"/>
      <c r="Y406" s="253"/>
      <c r="Z406" s="253"/>
      <c r="AA406" s="253"/>
      <c r="AB406" s="253"/>
      <c r="AC406" s="253" t="s">
        <v>320</v>
      </c>
      <c r="AD406" s="253"/>
      <c r="AE406" s="253"/>
      <c r="AF406" s="253"/>
      <c r="AG406" s="253"/>
      <c r="AH406" s="253"/>
      <c r="AI406" s="253"/>
      <c r="AJ406" s="253"/>
      <c r="AK406" s="253"/>
      <c r="AL406" s="253"/>
      <c r="AM406" s="253"/>
      <c r="AN406" s="253"/>
      <c r="AO406" s="253"/>
      <c r="AP406" s="256"/>
      <c r="AQ406" s="253"/>
      <c r="AR406" s="253"/>
      <c r="AS406" s="253"/>
      <c r="AT406" s="256"/>
      <c r="AU406" s="253"/>
      <c r="AV406" s="253"/>
      <c r="AW406" s="253"/>
      <c r="AX406" s="253"/>
      <c r="AY406" s="253"/>
      <c r="AZ406" s="253"/>
      <c r="BA406" s="253"/>
    </row>
    <row r="407" spans="1:53" s="252" customFormat="1" ht="15" customHeight="1" x14ac:dyDescent="0.25">
      <c r="A407" s="253"/>
      <c r="B407" s="253"/>
      <c r="C407" s="253"/>
      <c r="D407" s="253"/>
      <c r="E407" s="253"/>
      <c r="F407" s="253"/>
      <c r="G407" s="253"/>
      <c r="H407" s="253"/>
      <c r="I407" s="253"/>
      <c r="J407" s="253"/>
      <c r="K407" s="253"/>
      <c r="L407" s="253"/>
      <c r="M407" s="253"/>
      <c r="N407" s="253"/>
      <c r="O407" s="253"/>
      <c r="P407" s="253"/>
      <c r="Q407" s="253"/>
      <c r="R407" s="253"/>
      <c r="S407" s="253"/>
      <c r="T407" s="253"/>
      <c r="U407" s="253" t="s">
        <v>583</v>
      </c>
      <c r="V407" s="253"/>
      <c r="W407" s="253"/>
      <c r="X407" s="253"/>
      <c r="Y407" s="253"/>
      <c r="Z407" s="253"/>
      <c r="AA407" s="253"/>
      <c r="AB407" s="253"/>
      <c r="AC407" s="253" t="s">
        <v>332</v>
      </c>
      <c r="AD407" s="253"/>
      <c r="AE407" s="253"/>
      <c r="AF407" s="253"/>
      <c r="AG407" s="253"/>
      <c r="AH407" s="253"/>
      <c r="AI407" s="253"/>
      <c r="AJ407" s="253"/>
      <c r="AK407" s="253"/>
      <c r="AL407" s="253"/>
      <c r="AM407" s="253"/>
      <c r="AN407" s="253"/>
      <c r="AO407" s="253"/>
      <c r="AP407" s="256"/>
      <c r="AQ407" s="253"/>
      <c r="AR407" s="253"/>
      <c r="AS407" s="253"/>
      <c r="AT407" s="256"/>
      <c r="AU407" s="253"/>
      <c r="AV407" s="253"/>
      <c r="AW407" s="253"/>
      <c r="AX407" s="253"/>
      <c r="AY407" s="253"/>
      <c r="AZ407" s="253"/>
      <c r="BA407" s="253"/>
    </row>
    <row r="408" spans="1:53" s="252" customFormat="1" ht="15" customHeight="1" x14ac:dyDescent="0.25">
      <c r="A408" s="253"/>
      <c r="B408" s="253"/>
      <c r="C408" s="253"/>
      <c r="D408" s="253"/>
      <c r="E408" s="253"/>
      <c r="F408" s="253"/>
      <c r="G408" s="253"/>
      <c r="H408" s="253"/>
      <c r="I408" s="253"/>
      <c r="J408" s="253"/>
      <c r="K408" s="253"/>
      <c r="L408" s="253"/>
      <c r="M408" s="253"/>
      <c r="N408" s="253"/>
      <c r="O408" s="253"/>
      <c r="P408" s="253"/>
      <c r="Q408" s="253"/>
      <c r="R408" s="253"/>
      <c r="S408" s="253"/>
      <c r="T408" s="253"/>
      <c r="U408" s="253" t="s">
        <v>584</v>
      </c>
      <c r="V408" s="253"/>
      <c r="W408" s="253"/>
      <c r="X408" s="253"/>
      <c r="Y408" s="253"/>
      <c r="Z408" s="253"/>
      <c r="AA408" s="253"/>
      <c r="AB408" s="253"/>
      <c r="AC408" s="253" t="s">
        <v>323</v>
      </c>
      <c r="AD408" s="253"/>
      <c r="AE408" s="253"/>
      <c r="AF408" s="253"/>
      <c r="AG408" s="253"/>
      <c r="AH408" s="253"/>
      <c r="AI408" s="253"/>
      <c r="AJ408" s="253"/>
      <c r="AK408" s="253"/>
      <c r="AL408" s="253"/>
      <c r="AM408" s="253"/>
      <c r="AN408" s="253"/>
      <c r="AO408" s="253"/>
      <c r="AP408" s="256"/>
      <c r="AQ408" s="253"/>
      <c r="AR408" s="253"/>
      <c r="AS408" s="253"/>
      <c r="AT408" s="256"/>
      <c r="AU408" s="253"/>
      <c r="AV408" s="253"/>
      <c r="AW408" s="253"/>
      <c r="AX408" s="253"/>
      <c r="AY408" s="253"/>
      <c r="AZ408" s="253"/>
      <c r="BA408" s="253"/>
    </row>
    <row r="409" spans="1:53" s="252" customFormat="1" ht="15" customHeight="1" x14ac:dyDescent="0.25">
      <c r="A409" s="253"/>
      <c r="B409" s="253"/>
      <c r="C409" s="253"/>
      <c r="D409" s="253"/>
      <c r="E409" s="253"/>
      <c r="F409" s="253"/>
      <c r="G409" s="253"/>
      <c r="H409" s="253"/>
      <c r="I409" s="253"/>
      <c r="J409" s="253"/>
      <c r="K409" s="253"/>
      <c r="L409" s="253"/>
      <c r="M409" s="253"/>
      <c r="N409" s="253"/>
      <c r="O409" s="253"/>
      <c r="P409" s="253"/>
      <c r="Q409" s="253"/>
      <c r="R409" s="253"/>
      <c r="S409" s="253"/>
      <c r="T409" s="253"/>
      <c r="U409" s="253" t="s">
        <v>585</v>
      </c>
      <c r="V409" s="253"/>
      <c r="W409" s="253"/>
      <c r="X409" s="253"/>
      <c r="Y409" s="253"/>
      <c r="Z409" s="253"/>
      <c r="AA409" s="253"/>
      <c r="AB409" s="253"/>
      <c r="AC409" s="253" t="s">
        <v>393</v>
      </c>
      <c r="AD409" s="253"/>
      <c r="AE409" s="253"/>
      <c r="AF409" s="253"/>
      <c r="AG409" s="253"/>
      <c r="AH409" s="253"/>
      <c r="AI409" s="253"/>
      <c r="AJ409" s="253"/>
      <c r="AK409" s="253"/>
      <c r="AL409" s="253"/>
      <c r="AM409" s="253"/>
      <c r="AN409" s="253"/>
      <c r="AO409" s="253"/>
      <c r="AP409" s="256"/>
      <c r="AQ409" s="253"/>
      <c r="AR409" s="253"/>
      <c r="AS409" s="253"/>
      <c r="AT409" s="256"/>
      <c r="AU409" s="253"/>
      <c r="AV409" s="253"/>
      <c r="AW409" s="253"/>
      <c r="AX409" s="253"/>
      <c r="AY409" s="253"/>
      <c r="AZ409" s="253"/>
      <c r="BA409" s="253"/>
    </row>
    <row r="410" spans="1:53" s="252" customFormat="1" ht="15" customHeight="1" x14ac:dyDescent="0.25">
      <c r="A410" s="253"/>
      <c r="B410" s="253"/>
      <c r="C410" s="253"/>
      <c r="D410" s="253"/>
      <c r="E410" s="253"/>
      <c r="F410" s="253"/>
      <c r="G410" s="253"/>
      <c r="H410" s="253"/>
      <c r="I410" s="253"/>
      <c r="J410" s="253"/>
      <c r="K410" s="253"/>
      <c r="L410" s="253"/>
      <c r="M410" s="253"/>
      <c r="N410" s="253"/>
      <c r="O410" s="253"/>
      <c r="P410" s="253"/>
      <c r="Q410" s="253"/>
      <c r="R410" s="253"/>
      <c r="S410" s="253"/>
      <c r="T410" s="253"/>
      <c r="U410" s="253" t="s">
        <v>586</v>
      </c>
      <c r="V410" s="253"/>
      <c r="W410" s="253"/>
      <c r="X410" s="253"/>
      <c r="Y410" s="253"/>
      <c r="Z410" s="253"/>
      <c r="AA410" s="253"/>
      <c r="AB410" s="253"/>
      <c r="AC410" s="253" t="s">
        <v>323</v>
      </c>
      <c r="AD410" s="253"/>
      <c r="AE410" s="253"/>
      <c r="AF410" s="253"/>
      <c r="AG410" s="253"/>
      <c r="AH410" s="253"/>
      <c r="AI410" s="253"/>
      <c r="AJ410" s="253"/>
      <c r="AK410" s="253"/>
      <c r="AL410" s="253"/>
      <c r="AM410" s="253"/>
      <c r="AN410" s="253"/>
      <c r="AO410" s="253"/>
      <c r="AP410" s="256"/>
      <c r="AQ410" s="253"/>
      <c r="AR410" s="253"/>
      <c r="AS410" s="253"/>
      <c r="AT410" s="256"/>
      <c r="AU410" s="253"/>
      <c r="AV410" s="253"/>
      <c r="AW410" s="253"/>
      <c r="AX410" s="253"/>
      <c r="AY410" s="253"/>
      <c r="AZ410" s="253"/>
      <c r="BA410" s="253"/>
    </row>
    <row r="411" spans="1:53" s="252" customFormat="1" ht="15" customHeight="1" x14ac:dyDescent="0.25">
      <c r="A411" s="253"/>
      <c r="B411" s="253"/>
      <c r="C411" s="253"/>
      <c r="D411" s="253"/>
      <c r="E411" s="253"/>
      <c r="F411" s="253"/>
      <c r="G411" s="253"/>
      <c r="H411" s="253"/>
      <c r="I411" s="253"/>
      <c r="J411" s="253"/>
      <c r="K411" s="253"/>
      <c r="L411" s="253"/>
      <c r="M411" s="253"/>
      <c r="N411" s="253"/>
      <c r="O411" s="253"/>
      <c r="P411" s="253"/>
      <c r="Q411" s="253"/>
      <c r="R411" s="253"/>
      <c r="S411" s="253"/>
      <c r="T411" s="253"/>
      <c r="U411" s="253" t="s">
        <v>587</v>
      </c>
      <c r="V411" s="253"/>
      <c r="W411" s="253"/>
      <c r="X411" s="253"/>
      <c r="Y411" s="253"/>
      <c r="Z411" s="253"/>
      <c r="AA411" s="253"/>
      <c r="AB411" s="253"/>
      <c r="AC411" s="253" t="s">
        <v>357</v>
      </c>
      <c r="AD411" s="253"/>
      <c r="AE411" s="253"/>
      <c r="AF411" s="253"/>
      <c r="AG411" s="253"/>
      <c r="AH411" s="253"/>
      <c r="AI411" s="253"/>
      <c r="AJ411" s="253"/>
      <c r="AK411" s="253"/>
      <c r="AL411" s="253"/>
      <c r="AM411" s="253"/>
      <c r="AN411" s="253"/>
      <c r="AO411" s="253"/>
      <c r="AP411" s="256"/>
      <c r="AQ411" s="253"/>
      <c r="AR411" s="253"/>
      <c r="AS411" s="253"/>
      <c r="AT411" s="256"/>
      <c r="AU411" s="253"/>
      <c r="AV411" s="253"/>
      <c r="AW411" s="253"/>
      <c r="AX411" s="253"/>
      <c r="AY411" s="253"/>
      <c r="AZ411" s="253"/>
      <c r="BA411" s="253"/>
    </row>
    <row r="412" spans="1:53" s="252" customFormat="1" ht="15" customHeight="1" x14ac:dyDescent="0.25">
      <c r="A412" s="253"/>
      <c r="B412" s="253"/>
      <c r="C412" s="253"/>
      <c r="D412" s="253"/>
      <c r="E412" s="253"/>
      <c r="F412" s="253"/>
      <c r="G412" s="253"/>
      <c r="H412" s="253"/>
      <c r="I412" s="253"/>
      <c r="J412" s="253"/>
      <c r="K412" s="253"/>
      <c r="L412" s="253"/>
      <c r="M412" s="253"/>
      <c r="N412" s="253"/>
      <c r="O412" s="253"/>
      <c r="P412" s="253"/>
      <c r="Q412" s="253"/>
      <c r="R412" s="253"/>
      <c r="S412" s="253"/>
      <c r="T412" s="253"/>
      <c r="U412" s="253" t="s">
        <v>588</v>
      </c>
      <c r="V412" s="253"/>
      <c r="W412" s="253"/>
      <c r="X412" s="253"/>
      <c r="Y412" s="253"/>
      <c r="Z412" s="253"/>
      <c r="AA412" s="253"/>
      <c r="AB412" s="253"/>
      <c r="AC412" s="253" t="s">
        <v>320</v>
      </c>
      <c r="AD412" s="253"/>
      <c r="AE412" s="253"/>
      <c r="AF412" s="253"/>
      <c r="AG412" s="253"/>
      <c r="AH412" s="253"/>
      <c r="AI412" s="253"/>
      <c r="AJ412" s="253"/>
      <c r="AK412" s="253"/>
      <c r="AL412" s="253"/>
      <c r="AM412" s="253"/>
      <c r="AN412" s="253"/>
      <c r="AO412" s="253"/>
      <c r="AP412" s="256"/>
      <c r="AQ412" s="253"/>
      <c r="AR412" s="253"/>
      <c r="AS412" s="253"/>
      <c r="AT412" s="256"/>
      <c r="AU412" s="253"/>
      <c r="AV412" s="253"/>
      <c r="AW412" s="253"/>
      <c r="AX412" s="253"/>
      <c r="AY412" s="253"/>
      <c r="AZ412" s="253"/>
      <c r="BA412" s="253"/>
    </row>
    <row r="413" spans="1:53" s="252" customFormat="1" ht="15" customHeight="1" x14ac:dyDescent="0.25">
      <c r="A413" s="253"/>
      <c r="B413" s="253"/>
      <c r="C413" s="253"/>
      <c r="D413" s="253"/>
      <c r="E413" s="253"/>
      <c r="F413" s="253"/>
      <c r="G413" s="253"/>
      <c r="H413" s="253"/>
      <c r="I413" s="253"/>
      <c r="J413" s="253"/>
      <c r="K413" s="253"/>
      <c r="L413" s="253"/>
      <c r="M413" s="253"/>
      <c r="N413" s="253"/>
      <c r="O413" s="253"/>
      <c r="P413" s="253"/>
      <c r="Q413" s="253"/>
      <c r="R413" s="253"/>
      <c r="S413" s="253"/>
      <c r="T413" s="253"/>
      <c r="U413" s="253" t="s">
        <v>288</v>
      </c>
      <c r="V413" s="253"/>
      <c r="W413" s="253"/>
      <c r="X413" s="253"/>
      <c r="Y413" s="253"/>
      <c r="Z413" s="253"/>
      <c r="AA413" s="253"/>
      <c r="AB413" s="253"/>
      <c r="AC413" s="253" t="s">
        <v>357</v>
      </c>
      <c r="AD413" s="253"/>
      <c r="AE413" s="253"/>
      <c r="AF413" s="253"/>
      <c r="AG413" s="253"/>
      <c r="AH413" s="253"/>
      <c r="AI413" s="253"/>
      <c r="AJ413" s="253"/>
      <c r="AK413" s="253"/>
      <c r="AL413" s="253"/>
      <c r="AM413" s="253"/>
      <c r="AN413" s="253"/>
      <c r="AO413" s="253"/>
      <c r="AP413" s="256"/>
      <c r="AQ413" s="253"/>
      <c r="AR413" s="253"/>
      <c r="AS413" s="253"/>
      <c r="AT413" s="256"/>
      <c r="AU413" s="253"/>
      <c r="AV413" s="253"/>
      <c r="AW413" s="253"/>
      <c r="AX413" s="253"/>
      <c r="AY413" s="253"/>
      <c r="AZ413" s="253"/>
      <c r="BA413" s="253"/>
    </row>
    <row r="414" spans="1:53" s="252" customFormat="1" ht="15" customHeight="1" x14ac:dyDescent="0.25">
      <c r="A414" s="253"/>
      <c r="B414" s="253"/>
      <c r="C414" s="253"/>
      <c r="D414" s="253"/>
      <c r="E414" s="253"/>
      <c r="F414" s="253"/>
      <c r="G414" s="253"/>
      <c r="H414" s="253"/>
      <c r="I414" s="253"/>
      <c r="J414" s="253"/>
      <c r="K414" s="253"/>
      <c r="L414" s="253"/>
      <c r="M414" s="253"/>
      <c r="N414" s="253"/>
      <c r="O414" s="253"/>
      <c r="P414" s="253"/>
      <c r="Q414" s="253"/>
      <c r="R414" s="253"/>
      <c r="S414" s="253"/>
      <c r="T414" s="253"/>
      <c r="U414" s="253" t="s">
        <v>589</v>
      </c>
      <c r="V414" s="253"/>
      <c r="W414" s="253"/>
      <c r="X414" s="253"/>
      <c r="Y414" s="253"/>
      <c r="Z414" s="253"/>
      <c r="AA414" s="253"/>
      <c r="AB414" s="253"/>
      <c r="AC414" s="253" t="s">
        <v>320</v>
      </c>
      <c r="AD414" s="253"/>
      <c r="AE414" s="253"/>
      <c r="AF414" s="253"/>
      <c r="AG414" s="253"/>
      <c r="AH414" s="253"/>
      <c r="AI414" s="253"/>
      <c r="AJ414" s="253"/>
      <c r="AK414" s="253"/>
      <c r="AL414" s="253"/>
      <c r="AM414" s="253"/>
      <c r="AN414" s="253"/>
      <c r="AO414" s="253"/>
      <c r="AP414" s="253"/>
      <c r="AQ414" s="253"/>
      <c r="AR414" s="253"/>
      <c r="AS414" s="253"/>
      <c r="AT414" s="253"/>
      <c r="AU414" s="253"/>
      <c r="AV414" s="253"/>
      <c r="AW414" s="253"/>
      <c r="AX414" s="253"/>
      <c r="AY414" s="253"/>
      <c r="AZ414" s="253"/>
      <c r="BA414" s="253"/>
    </row>
    <row r="415" spans="1:53" s="252" customFormat="1" ht="15" customHeight="1" x14ac:dyDescent="0.25">
      <c r="A415" s="253"/>
      <c r="B415" s="253"/>
      <c r="C415" s="253"/>
      <c r="D415" s="253"/>
      <c r="E415" s="253"/>
      <c r="F415" s="253"/>
      <c r="G415" s="253"/>
      <c r="H415" s="253"/>
      <c r="I415" s="253"/>
      <c r="J415" s="253"/>
      <c r="K415" s="253"/>
      <c r="L415" s="253"/>
      <c r="M415" s="253"/>
      <c r="N415" s="253"/>
      <c r="O415" s="253"/>
      <c r="P415" s="253"/>
      <c r="Q415" s="253"/>
      <c r="R415" s="253"/>
      <c r="S415" s="253"/>
      <c r="T415" s="253"/>
      <c r="U415" s="253" t="s">
        <v>590</v>
      </c>
      <c r="V415" s="253"/>
      <c r="W415" s="253"/>
      <c r="X415" s="253"/>
      <c r="Y415" s="253"/>
      <c r="Z415" s="253"/>
      <c r="AA415" s="253"/>
      <c r="AB415" s="253"/>
      <c r="AC415" s="253" t="s">
        <v>393</v>
      </c>
      <c r="AD415" s="253"/>
      <c r="AE415" s="253"/>
      <c r="AF415" s="253"/>
      <c r="AG415" s="253"/>
      <c r="AH415" s="253"/>
      <c r="AI415" s="253"/>
      <c r="AJ415" s="253"/>
      <c r="AK415" s="253"/>
      <c r="AL415" s="253"/>
      <c r="AM415" s="253"/>
      <c r="AN415" s="253"/>
      <c r="AO415" s="253"/>
      <c r="AP415" s="253"/>
      <c r="AQ415" s="253"/>
      <c r="AR415" s="253"/>
      <c r="AS415" s="253"/>
      <c r="AT415" s="253"/>
      <c r="AU415" s="253"/>
      <c r="AV415" s="253"/>
      <c r="AW415" s="253"/>
      <c r="AX415" s="253"/>
      <c r="AY415" s="253"/>
      <c r="AZ415" s="253"/>
      <c r="BA415" s="253"/>
    </row>
    <row r="416" spans="1:53" s="252" customFormat="1" ht="15" customHeight="1" x14ac:dyDescent="0.25">
      <c r="A416" s="253"/>
      <c r="B416" s="253"/>
      <c r="C416" s="253"/>
      <c r="D416" s="253"/>
      <c r="E416" s="253"/>
      <c r="F416" s="253"/>
      <c r="G416" s="253"/>
      <c r="H416" s="253"/>
      <c r="I416" s="253"/>
      <c r="J416" s="253"/>
      <c r="K416" s="253"/>
      <c r="L416" s="253"/>
      <c r="M416" s="253"/>
      <c r="N416" s="253"/>
      <c r="O416" s="253"/>
      <c r="P416" s="253"/>
      <c r="Q416" s="253"/>
      <c r="R416" s="253"/>
      <c r="S416" s="253"/>
      <c r="T416" s="253"/>
      <c r="U416" s="253" t="s">
        <v>591</v>
      </c>
      <c r="V416" s="253"/>
      <c r="W416" s="253"/>
      <c r="X416" s="253"/>
      <c r="Y416" s="253"/>
      <c r="Z416" s="253"/>
      <c r="AA416" s="253"/>
      <c r="AB416" s="253"/>
      <c r="AC416" s="253" t="s">
        <v>332</v>
      </c>
      <c r="AD416" s="253"/>
      <c r="AE416" s="253"/>
      <c r="AF416" s="253"/>
      <c r="AG416" s="253"/>
      <c r="AH416" s="253"/>
      <c r="AI416" s="253"/>
      <c r="AJ416" s="253"/>
      <c r="AK416" s="253"/>
      <c r="AL416" s="253"/>
      <c r="AM416" s="253"/>
      <c r="AN416" s="253"/>
      <c r="AO416" s="253"/>
      <c r="AP416" s="253"/>
      <c r="AQ416" s="253"/>
      <c r="AR416" s="253"/>
      <c r="AS416" s="253"/>
      <c r="AT416" s="253"/>
      <c r="AU416" s="253"/>
      <c r="AV416" s="253"/>
      <c r="AW416" s="253"/>
      <c r="AX416" s="253"/>
      <c r="AY416" s="253"/>
      <c r="AZ416" s="253"/>
      <c r="BA416" s="253"/>
    </row>
    <row r="417" spans="1:53" s="252" customFormat="1" ht="15" customHeight="1" x14ac:dyDescent="0.25">
      <c r="A417" s="253"/>
      <c r="B417" s="253"/>
      <c r="C417" s="253"/>
      <c r="D417" s="253"/>
      <c r="E417" s="253"/>
      <c r="F417" s="253"/>
      <c r="G417" s="253"/>
      <c r="H417" s="253"/>
      <c r="I417" s="253"/>
      <c r="J417" s="253"/>
      <c r="K417" s="253"/>
      <c r="L417" s="253"/>
      <c r="M417" s="253"/>
      <c r="N417" s="253"/>
      <c r="O417" s="253"/>
      <c r="P417" s="253"/>
      <c r="Q417" s="253"/>
      <c r="R417" s="253"/>
      <c r="S417" s="253"/>
      <c r="T417" s="253"/>
      <c r="U417" s="253" t="s">
        <v>592</v>
      </c>
      <c r="V417" s="253"/>
      <c r="W417" s="253"/>
      <c r="X417" s="253"/>
      <c r="Y417" s="253"/>
      <c r="Z417" s="253"/>
      <c r="AA417" s="253"/>
      <c r="AB417" s="253"/>
      <c r="AC417" s="253" t="s">
        <v>332</v>
      </c>
      <c r="AD417" s="253"/>
      <c r="AE417" s="253"/>
      <c r="AF417" s="253"/>
      <c r="AG417" s="253"/>
      <c r="AH417" s="253"/>
      <c r="AI417" s="253"/>
      <c r="AJ417" s="253"/>
      <c r="AK417" s="253"/>
      <c r="AL417" s="253"/>
      <c r="AM417" s="253"/>
      <c r="AN417" s="253"/>
      <c r="AO417" s="253"/>
      <c r="AP417" s="253"/>
      <c r="AQ417" s="253"/>
      <c r="AR417" s="253"/>
      <c r="AS417" s="253"/>
      <c r="AT417" s="253"/>
      <c r="AU417" s="253"/>
      <c r="AV417" s="253"/>
      <c r="AW417" s="253"/>
      <c r="AX417" s="253"/>
      <c r="AY417" s="253"/>
      <c r="AZ417" s="253"/>
      <c r="BA417" s="253"/>
    </row>
    <row r="418" spans="1:53" s="252" customFormat="1" ht="15" customHeight="1" x14ac:dyDescent="0.25">
      <c r="A418" s="253"/>
      <c r="B418" s="253"/>
      <c r="C418" s="253"/>
      <c r="D418" s="253"/>
      <c r="E418" s="253"/>
      <c r="F418" s="253"/>
      <c r="G418" s="253"/>
      <c r="H418" s="253"/>
      <c r="I418" s="253"/>
      <c r="J418" s="253"/>
      <c r="K418" s="253"/>
      <c r="L418" s="253"/>
      <c r="M418" s="253"/>
      <c r="N418" s="253"/>
      <c r="O418" s="253"/>
      <c r="P418" s="253"/>
      <c r="Q418" s="253"/>
      <c r="R418" s="253"/>
      <c r="S418" s="253"/>
      <c r="T418" s="253"/>
      <c r="U418" s="253" t="s">
        <v>593</v>
      </c>
      <c r="V418" s="253"/>
      <c r="W418" s="253"/>
      <c r="X418" s="253"/>
      <c r="Y418" s="253"/>
      <c r="Z418" s="253"/>
      <c r="AA418" s="253"/>
      <c r="AB418" s="253"/>
      <c r="AC418" s="253" t="s">
        <v>320</v>
      </c>
      <c r="AD418" s="253"/>
      <c r="AE418" s="253"/>
      <c r="AF418" s="253"/>
      <c r="AG418" s="253"/>
      <c r="AH418" s="253"/>
      <c r="AI418" s="253"/>
      <c r="AJ418" s="253"/>
      <c r="AK418" s="253"/>
      <c r="AL418" s="253"/>
      <c r="AM418" s="253"/>
      <c r="AN418" s="253"/>
      <c r="AO418" s="253"/>
      <c r="AP418" s="253"/>
      <c r="AQ418" s="253"/>
      <c r="AR418" s="253"/>
      <c r="AS418" s="253"/>
      <c r="AT418" s="253"/>
      <c r="AU418" s="253"/>
      <c r="AV418" s="253"/>
      <c r="AW418" s="253"/>
      <c r="AX418" s="253"/>
      <c r="AY418" s="253"/>
      <c r="AZ418" s="253"/>
      <c r="BA418" s="253"/>
    </row>
    <row r="419" spans="1:53" s="252" customFormat="1" ht="15" customHeight="1" x14ac:dyDescent="0.25">
      <c r="A419" s="253"/>
      <c r="B419" s="253"/>
      <c r="C419" s="253"/>
      <c r="D419" s="253"/>
      <c r="E419" s="253"/>
      <c r="F419" s="253"/>
      <c r="G419" s="253"/>
      <c r="H419" s="253"/>
      <c r="I419" s="253"/>
      <c r="J419" s="253"/>
      <c r="K419" s="253"/>
      <c r="L419" s="253"/>
      <c r="M419" s="253"/>
      <c r="N419" s="253"/>
      <c r="O419" s="253"/>
      <c r="P419" s="253"/>
      <c r="Q419" s="253"/>
      <c r="R419" s="253"/>
      <c r="S419" s="253"/>
      <c r="T419" s="253"/>
      <c r="U419" s="253" t="s">
        <v>594</v>
      </c>
      <c r="V419" s="253"/>
      <c r="W419" s="253"/>
      <c r="X419" s="253"/>
      <c r="Y419" s="253"/>
      <c r="Z419" s="253"/>
      <c r="AA419" s="253"/>
      <c r="AB419" s="253"/>
      <c r="AC419" s="253" t="s">
        <v>318</v>
      </c>
      <c r="AD419" s="253"/>
      <c r="AE419" s="253"/>
      <c r="AF419" s="253"/>
      <c r="AG419" s="253"/>
      <c r="AH419" s="253"/>
      <c r="AI419" s="253"/>
      <c r="AJ419" s="253"/>
      <c r="AK419" s="253"/>
      <c r="AL419" s="253"/>
      <c r="AM419" s="253"/>
      <c r="AN419" s="253"/>
      <c r="AO419" s="253"/>
      <c r="AP419" s="253"/>
      <c r="AQ419" s="253"/>
      <c r="AR419" s="253"/>
      <c r="AS419" s="253"/>
      <c r="AT419" s="253"/>
      <c r="AU419" s="253"/>
      <c r="AV419" s="253"/>
      <c r="AW419" s="253"/>
      <c r="AX419" s="253"/>
      <c r="AY419" s="253"/>
      <c r="AZ419" s="253"/>
      <c r="BA419" s="253"/>
    </row>
    <row r="420" spans="1:53" s="252" customFormat="1" ht="15" customHeight="1" x14ac:dyDescent="0.25">
      <c r="A420" s="253"/>
      <c r="B420" s="253"/>
      <c r="C420" s="253"/>
      <c r="D420" s="253"/>
      <c r="E420" s="253"/>
      <c r="F420" s="253"/>
      <c r="G420" s="253"/>
      <c r="H420" s="253"/>
      <c r="I420" s="253"/>
      <c r="J420" s="253"/>
      <c r="K420" s="253"/>
      <c r="L420" s="253"/>
      <c r="M420" s="253"/>
      <c r="N420" s="253"/>
      <c r="O420" s="253"/>
      <c r="P420" s="253"/>
      <c r="Q420" s="253"/>
      <c r="R420" s="253"/>
      <c r="S420" s="253"/>
      <c r="T420" s="253"/>
      <c r="U420" s="253" t="s">
        <v>595</v>
      </c>
      <c r="V420" s="253"/>
      <c r="W420" s="253"/>
      <c r="X420" s="253"/>
      <c r="Y420" s="253"/>
      <c r="Z420" s="253"/>
      <c r="AA420" s="253"/>
      <c r="AB420" s="253"/>
      <c r="AC420" s="253" t="s">
        <v>316</v>
      </c>
      <c r="AD420" s="253"/>
      <c r="AE420" s="253"/>
      <c r="AF420" s="253"/>
      <c r="AG420" s="253"/>
      <c r="AH420" s="253"/>
      <c r="AI420" s="253"/>
      <c r="AJ420" s="253"/>
      <c r="AK420" s="253"/>
      <c r="AL420" s="253"/>
      <c r="AM420" s="253"/>
      <c r="AN420" s="253"/>
      <c r="AO420" s="253"/>
      <c r="AP420" s="253"/>
      <c r="AQ420" s="253"/>
      <c r="AR420" s="253"/>
      <c r="AS420" s="253"/>
      <c r="AT420" s="253"/>
      <c r="AU420" s="253"/>
      <c r="AV420" s="253"/>
      <c r="AW420" s="253"/>
      <c r="AX420" s="253"/>
      <c r="AY420" s="253"/>
      <c r="AZ420" s="253"/>
      <c r="BA420" s="253"/>
    </row>
    <row r="421" spans="1:53" s="252" customFormat="1" ht="15" customHeight="1" x14ac:dyDescent="0.25">
      <c r="A421" s="253"/>
      <c r="B421" s="253"/>
      <c r="C421" s="253"/>
      <c r="D421" s="253"/>
      <c r="E421" s="253"/>
      <c r="F421" s="253"/>
      <c r="G421" s="253"/>
      <c r="H421" s="253"/>
      <c r="I421" s="253"/>
      <c r="J421" s="253"/>
      <c r="K421" s="253"/>
      <c r="L421" s="253"/>
      <c r="M421" s="253"/>
      <c r="N421" s="253"/>
      <c r="O421" s="253"/>
      <c r="P421" s="253"/>
      <c r="Q421" s="253"/>
      <c r="R421" s="253"/>
      <c r="S421" s="253"/>
      <c r="T421" s="253"/>
      <c r="U421" s="253" t="s">
        <v>596</v>
      </c>
      <c r="V421" s="253"/>
      <c r="W421" s="253"/>
      <c r="X421" s="253"/>
      <c r="Y421" s="253"/>
      <c r="Z421" s="253"/>
      <c r="AA421" s="253"/>
      <c r="AB421" s="253"/>
      <c r="AC421" s="253" t="s">
        <v>320</v>
      </c>
      <c r="AD421" s="253"/>
      <c r="AE421" s="253"/>
      <c r="AF421" s="253"/>
      <c r="AG421" s="253"/>
      <c r="AH421" s="253"/>
      <c r="AI421" s="253"/>
      <c r="AJ421" s="253"/>
      <c r="AK421" s="253"/>
      <c r="AL421" s="253"/>
      <c r="AM421" s="253"/>
      <c r="AN421" s="253"/>
      <c r="AO421" s="253"/>
      <c r="AP421" s="253"/>
      <c r="AQ421" s="253"/>
      <c r="AR421" s="253"/>
      <c r="AS421" s="253"/>
      <c r="AT421" s="253"/>
      <c r="AU421" s="253"/>
      <c r="AV421" s="253"/>
      <c r="AW421" s="253"/>
      <c r="AX421" s="253"/>
      <c r="AY421" s="253"/>
      <c r="AZ421" s="253"/>
      <c r="BA421" s="253"/>
    </row>
    <row r="422" spans="1:53" s="252" customFormat="1" ht="15" customHeight="1" x14ac:dyDescent="0.25">
      <c r="A422" s="253"/>
      <c r="B422" s="253"/>
      <c r="C422" s="253"/>
      <c r="D422" s="253"/>
      <c r="E422" s="253"/>
      <c r="F422" s="253"/>
      <c r="G422" s="253"/>
      <c r="H422" s="253"/>
      <c r="I422" s="253"/>
      <c r="J422" s="253"/>
      <c r="K422" s="253"/>
      <c r="L422" s="253"/>
      <c r="M422" s="253"/>
      <c r="N422" s="253"/>
      <c r="O422" s="253"/>
      <c r="P422" s="253"/>
      <c r="Q422" s="253"/>
      <c r="R422" s="253"/>
      <c r="S422" s="253"/>
      <c r="T422" s="253"/>
      <c r="U422" s="253" t="s">
        <v>597</v>
      </c>
      <c r="V422" s="253"/>
      <c r="W422" s="253"/>
      <c r="X422" s="253"/>
      <c r="Y422" s="253"/>
      <c r="Z422" s="253"/>
      <c r="AA422" s="253"/>
      <c r="AB422" s="253"/>
      <c r="AC422" s="253" t="s">
        <v>320</v>
      </c>
      <c r="AD422" s="253"/>
      <c r="AE422" s="253"/>
      <c r="AF422" s="253"/>
      <c r="AG422" s="253"/>
      <c r="AH422" s="253"/>
      <c r="AI422" s="253"/>
      <c r="AJ422" s="253"/>
      <c r="AK422" s="253"/>
      <c r="AL422" s="253"/>
      <c r="AM422" s="253"/>
      <c r="AN422" s="253"/>
      <c r="AO422" s="253"/>
      <c r="AP422" s="253"/>
      <c r="AQ422" s="253"/>
      <c r="AR422" s="253"/>
      <c r="AS422" s="253"/>
      <c r="AT422" s="253"/>
      <c r="AU422" s="253"/>
      <c r="AV422" s="253"/>
      <c r="AW422" s="253"/>
      <c r="AX422" s="253"/>
      <c r="AY422" s="253"/>
      <c r="AZ422" s="253"/>
      <c r="BA422" s="253"/>
    </row>
    <row r="423" spans="1:53" s="252" customFormat="1" ht="15" customHeight="1" x14ac:dyDescent="0.25">
      <c r="A423" s="253"/>
      <c r="B423" s="253"/>
      <c r="C423" s="253"/>
      <c r="D423" s="253"/>
      <c r="E423" s="253"/>
      <c r="F423" s="253"/>
      <c r="G423" s="253"/>
      <c r="H423" s="253"/>
      <c r="I423" s="253"/>
      <c r="J423" s="253"/>
      <c r="K423" s="253"/>
      <c r="L423" s="253"/>
      <c r="M423" s="253"/>
      <c r="N423" s="253"/>
      <c r="O423" s="253"/>
      <c r="P423" s="253"/>
      <c r="Q423" s="253"/>
      <c r="R423" s="253"/>
      <c r="S423" s="253"/>
      <c r="T423" s="253"/>
      <c r="U423" s="253" t="s">
        <v>598</v>
      </c>
      <c r="V423" s="253"/>
      <c r="W423" s="253"/>
      <c r="X423" s="253"/>
      <c r="Y423" s="253"/>
      <c r="Z423" s="253"/>
      <c r="AA423" s="253"/>
      <c r="AB423" s="253"/>
      <c r="AC423" s="253" t="s">
        <v>332</v>
      </c>
      <c r="AD423" s="253"/>
      <c r="AE423" s="253"/>
      <c r="AF423" s="253"/>
      <c r="AG423" s="253"/>
      <c r="AH423" s="253"/>
      <c r="AI423" s="253"/>
      <c r="AJ423" s="253"/>
      <c r="AK423" s="253"/>
      <c r="AL423" s="253"/>
      <c r="AM423" s="253"/>
      <c r="AN423" s="253"/>
      <c r="AO423" s="253"/>
      <c r="AP423" s="253"/>
      <c r="AQ423" s="253"/>
      <c r="AR423" s="253"/>
      <c r="AS423" s="253"/>
      <c r="AT423" s="253"/>
      <c r="AU423" s="253"/>
      <c r="AV423" s="253"/>
      <c r="AW423" s="253"/>
      <c r="AX423" s="253"/>
      <c r="AY423" s="253"/>
      <c r="AZ423" s="253"/>
      <c r="BA423" s="253"/>
    </row>
    <row r="424" spans="1:53" s="252" customFormat="1" ht="15" customHeight="1" x14ac:dyDescent="0.25">
      <c r="A424" s="253"/>
      <c r="B424" s="253"/>
      <c r="C424" s="253"/>
      <c r="D424" s="253"/>
      <c r="E424" s="253"/>
      <c r="F424" s="253"/>
      <c r="G424" s="253"/>
      <c r="H424" s="253"/>
      <c r="I424" s="253"/>
      <c r="J424" s="253"/>
      <c r="K424" s="253"/>
      <c r="L424" s="253"/>
      <c r="M424" s="253"/>
      <c r="N424" s="253"/>
      <c r="O424" s="253"/>
      <c r="P424" s="253"/>
      <c r="Q424" s="253"/>
      <c r="R424" s="253"/>
      <c r="S424" s="253"/>
      <c r="T424" s="253"/>
      <c r="U424" s="253" t="s">
        <v>599</v>
      </c>
      <c r="V424" s="253"/>
      <c r="W424" s="253"/>
      <c r="X424" s="253"/>
      <c r="Y424" s="253"/>
      <c r="Z424" s="253"/>
      <c r="AA424" s="253"/>
      <c r="AB424" s="253"/>
      <c r="AC424" s="253" t="s">
        <v>332</v>
      </c>
      <c r="AD424" s="253"/>
      <c r="AE424" s="253"/>
      <c r="AF424" s="253"/>
      <c r="AG424" s="253"/>
      <c r="AH424" s="253"/>
      <c r="AI424" s="253"/>
      <c r="AJ424" s="253"/>
      <c r="AK424" s="253"/>
      <c r="AL424" s="253"/>
      <c r="AM424" s="253"/>
      <c r="AN424" s="253"/>
      <c r="AO424" s="253"/>
      <c r="AP424" s="253"/>
      <c r="AQ424" s="253"/>
      <c r="AR424" s="253"/>
      <c r="AS424" s="253"/>
      <c r="AT424" s="253"/>
      <c r="AU424" s="253"/>
      <c r="AV424" s="253"/>
      <c r="AW424" s="253"/>
      <c r="AX424" s="253"/>
      <c r="AY424" s="253"/>
      <c r="AZ424" s="253"/>
      <c r="BA424" s="253"/>
    </row>
    <row r="425" spans="1:53" s="252" customFormat="1" ht="15" customHeight="1" x14ac:dyDescent="0.25">
      <c r="A425" s="253"/>
      <c r="B425" s="253"/>
      <c r="C425" s="253"/>
      <c r="D425" s="253"/>
      <c r="E425" s="253"/>
      <c r="F425" s="253"/>
      <c r="G425" s="253"/>
      <c r="H425" s="253"/>
      <c r="I425" s="253"/>
      <c r="J425" s="253"/>
      <c r="K425" s="253"/>
      <c r="L425" s="253"/>
      <c r="M425" s="253"/>
      <c r="N425" s="253"/>
      <c r="O425" s="253"/>
      <c r="P425" s="253"/>
      <c r="Q425" s="253"/>
      <c r="R425" s="253"/>
      <c r="S425" s="253"/>
      <c r="T425" s="253"/>
      <c r="U425" s="253" t="s">
        <v>600</v>
      </c>
      <c r="V425" s="253"/>
      <c r="W425" s="253"/>
      <c r="X425" s="253"/>
      <c r="Y425" s="253"/>
      <c r="Z425" s="253"/>
      <c r="AA425" s="253"/>
      <c r="AB425" s="253"/>
      <c r="AC425" s="253" t="s">
        <v>320</v>
      </c>
      <c r="AD425" s="253"/>
      <c r="AE425" s="253"/>
      <c r="AF425" s="253"/>
      <c r="AG425" s="253"/>
      <c r="AH425" s="253"/>
      <c r="AI425" s="253"/>
      <c r="AJ425" s="253"/>
      <c r="AK425" s="253"/>
      <c r="AL425" s="253"/>
      <c r="AM425" s="253"/>
      <c r="AN425" s="253"/>
      <c r="AO425" s="253"/>
      <c r="AP425" s="253"/>
      <c r="AQ425" s="253"/>
      <c r="AR425" s="253"/>
      <c r="AS425" s="253"/>
      <c r="AT425" s="253"/>
      <c r="AU425" s="253"/>
      <c r="AV425" s="253"/>
      <c r="AW425" s="253"/>
      <c r="AX425" s="253"/>
      <c r="AY425" s="253"/>
      <c r="AZ425" s="253"/>
      <c r="BA425" s="253"/>
    </row>
    <row r="426" spans="1:53" s="252" customFormat="1" ht="15" customHeight="1" x14ac:dyDescent="0.25">
      <c r="A426" s="253"/>
      <c r="B426" s="253"/>
      <c r="C426" s="253"/>
      <c r="D426" s="253"/>
      <c r="E426" s="253"/>
      <c r="F426" s="253"/>
      <c r="G426" s="253"/>
      <c r="H426" s="253"/>
      <c r="I426" s="253"/>
      <c r="J426" s="253"/>
      <c r="K426" s="253"/>
      <c r="L426" s="253"/>
      <c r="M426" s="253"/>
      <c r="N426" s="253"/>
      <c r="O426" s="253"/>
      <c r="P426" s="253"/>
      <c r="Q426" s="253"/>
      <c r="R426" s="253"/>
      <c r="S426" s="253"/>
      <c r="T426" s="253"/>
      <c r="U426" s="253" t="s">
        <v>601</v>
      </c>
      <c r="V426" s="253"/>
      <c r="W426" s="253"/>
      <c r="X426" s="253"/>
      <c r="Y426" s="253"/>
      <c r="Z426" s="253"/>
      <c r="AA426" s="253"/>
      <c r="AB426" s="253"/>
      <c r="AC426" s="253" t="s">
        <v>329</v>
      </c>
      <c r="AD426" s="253"/>
      <c r="AE426" s="253"/>
      <c r="AF426" s="253"/>
      <c r="AG426" s="253"/>
      <c r="AH426" s="253"/>
      <c r="AI426" s="253"/>
      <c r="AJ426" s="253"/>
      <c r="AK426" s="253"/>
      <c r="AL426" s="253"/>
      <c r="AM426" s="253"/>
      <c r="AN426" s="253"/>
      <c r="AO426" s="253"/>
      <c r="AP426" s="253"/>
      <c r="AQ426" s="253"/>
      <c r="AR426" s="253"/>
      <c r="AS426" s="253"/>
      <c r="AT426" s="253"/>
      <c r="AU426" s="253"/>
      <c r="AV426" s="253"/>
      <c r="AW426" s="253"/>
      <c r="AX426" s="253"/>
      <c r="AY426" s="253"/>
      <c r="AZ426" s="253"/>
      <c r="BA426" s="253"/>
    </row>
    <row r="427" spans="1:53" s="252" customFormat="1" ht="15" customHeight="1" x14ac:dyDescent="0.25">
      <c r="A427" s="253"/>
      <c r="B427" s="253"/>
      <c r="C427" s="253"/>
      <c r="D427" s="253"/>
      <c r="E427" s="253"/>
      <c r="F427" s="253"/>
      <c r="G427" s="253"/>
      <c r="H427" s="253"/>
      <c r="I427" s="253"/>
      <c r="J427" s="253"/>
      <c r="K427" s="253"/>
      <c r="L427" s="253"/>
      <c r="M427" s="253"/>
      <c r="N427" s="253"/>
      <c r="O427" s="253"/>
      <c r="P427" s="253"/>
      <c r="Q427" s="253"/>
      <c r="R427" s="253"/>
      <c r="S427" s="253"/>
      <c r="T427" s="253"/>
      <c r="U427" s="253" t="s">
        <v>602</v>
      </c>
      <c r="V427" s="253"/>
      <c r="W427" s="253"/>
      <c r="X427" s="253"/>
      <c r="Y427" s="253"/>
      <c r="Z427" s="253"/>
      <c r="AA427" s="253"/>
      <c r="AB427" s="253"/>
      <c r="AC427" s="253" t="s">
        <v>357</v>
      </c>
      <c r="AD427" s="253"/>
      <c r="AE427" s="253"/>
      <c r="AF427" s="253"/>
      <c r="AG427" s="253"/>
      <c r="AH427" s="253"/>
      <c r="AI427" s="253"/>
      <c r="AJ427" s="253"/>
      <c r="AK427" s="253"/>
      <c r="AL427" s="253"/>
      <c r="AM427" s="253"/>
      <c r="AN427" s="253"/>
      <c r="AO427" s="253"/>
      <c r="AP427" s="253"/>
      <c r="AQ427" s="253"/>
      <c r="AR427" s="253"/>
      <c r="AS427" s="253"/>
      <c r="AT427" s="253"/>
      <c r="AU427" s="253"/>
      <c r="AV427" s="253"/>
      <c r="AW427" s="253"/>
      <c r="AX427" s="253"/>
      <c r="AY427" s="253"/>
      <c r="AZ427" s="253"/>
      <c r="BA427" s="253"/>
    </row>
    <row r="428" spans="1:53" s="252" customFormat="1" ht="15" customHeight="1" x14ac:dyDescent="0.25">
      <c r="A428" s="253"/>
      <c r="B428" s="253"/>
      <c r="C428" s="253"/>
      <c r="D428" s="253"/>
      <c r="E428" s="253"/>
      <c r="F428" s="253"/>
      <c r="G428" s="253"/>
      <c r="H428" s="253"/>
      <c r="I428" s="253"/>
      <c r="J428" s="253"/>
      <c r="K428" s="253"/>
      <c r="L428" s="253"/>
      <c r="M428" s="253"/>
      <c r="N428" s="253"/>
      <c r="O428" s="253"/>
      <c r="P428" s="253"/>
      <c r="Q428" s="253"/>
      <c r="R428" s="253"/>
      <c r="S428" s="253"/>
      <c r="T428" s="253"/>
      <c r="U428" s="253" t="s">
        <v>603</v>
      </c>
      <c r="V428" s="253"/>
      <c r="W428" s="253"/>
      <c r="X428" s="253"/>
      <c r="Y428" s="253"/>
      <c r="Z428" s="253"/>
      <c r="AA428" s="253"/>
      <c r="AB428" s="253"/>
      <c r="AC428" s="253" t="s">
        <v>329</v>
      </c>
      <c r="AD428" s="253"/>
      <c r="AE428" s="253"/>
      <c r="AF428" s="253"/>
      <c r="AG428" s="253"/>
      <c r="AH428" s="253"/>
      <c r="AI428" s="253"/>
      <c r="AJ428" s="253"/>
      <c r="AK428" s="253"/>
      <c r="AL428" s="253"/>
      <c r="AM428" s="253"/>
      <c r="AN428" s="253"/>
      <c r="AO428" s="253"/>
      <c r="AP428" s="253"/>
      <c r="AQ428" s="253"/>
      <c r="AR428" s="253"/>
      <c r="AS428" s="253"/>
      <c r="AT428" s="253"/>
      <c r="AU428" s="253"/>
      <c r="AV428" s="253"/>
      <c r="AW428" s="253"/>
      <c r="AX428" s="253"/>
      <c r="AY428" s="253"/>
      <c r="AZ428" s="253"/>
      <c r="BA428" s="253"/>
    </row>
    <row r="429" spans="1:53" s="252" customFormat="1" ht="15" customHeight="1" x14ac:dyDescent="0.25">
      <c r="A429" s="253"/>
      <c r="B429" s="253"/>
      <c r="C429" s="253"/>
      <c r="D429" s="253"/>
      <c r="E429" s="253"/>
      <c r="F429" s="253"/>
      <c r="G429" s="253"/>
      <c r="H429" s="253"/>
      <c r="I429" s="253"/>
      <c r="J429" s="253"/>
      <c r="K429" s="253"/>
      <c r="L429" s="253"/>
      <c r="M429" s="253"/>
      <c r="N429" s="253"/>
      <c r="O429" s="253"/>
      <c r="P429" s="253"/>
      <c r="Q429" s="253"/>
      <c r="R429" s="253"/>
      <c r="S429" s="253"/>
      <c r="T429" s="253"/>
      <c r="U429" s="253" t="s">
        <v>604</v>
      </c>
      <c r="V429" s="253"/>
      <c r="W429" s="253"/>
      <c r="X429" s="253"/>
      <c r="Y429" s="253"/>
      <c r="Z429" s="253"/>
      <c r="AA429" s="253"/>
      <c r="AB429" s="253"/>
      <c r="AC429" s="253" t="s">
        <v>323</v>
      </c>
      <c r="AD429" s="253"/>
      <c r="AE429" s="253"/>
      <c r="AF429" s="253"/>
      <c r="AG429" s="253"/>
      <c r="AH429" s="253"/>
      <c r="AI429" s="253"/>
      <c r="AJ429" s="253"/>
      <c r="AK429" s="253"/>
      <c r="AL429" s="253"/>
      <c r="AM429" s="253"/>
      <c r="AN429" s="253"/>
      <c r="AO429" s="253"/>
      <c r="AP429" s="253"/>
      <c r="AQ429" s="253"/>
      <c r="AR429" s="253"/>
      <c r="AS429" s="253"/>
      <c r="AT429" s="253"/>
      <c r="AU429" s="253"/>
      <c r="AV429" s="253"/>
      <c r="AW429" s="253"/>
      <c r="AX429" s="253"/>
      <c r="AY429" s="253"/>
      <c r="AZ429" s="253"/>
      <c r="BA429" s="253"/>
    </row>
    <row r="430" spans="1:53" s="252" customFormat="1" ht="15" customHeight="1" x14ac:dyDescent="0.25">
      <c r="A430" s="253"/>
      <c r="B430" s="253"/>
      <c r="C430" s="253"/>
      <c r="D430" s="253"/>
      <c r="E430" s="253"/>
      <c r="F430" s="253"/>
      <c r="G430" s="253"/>
      <c r="H430" s="253"/>
      <c r="I430" s="253"/>
      <c r="J430" s="253"/>
      <c r="K430" s="253"/>
      <c r="L430" s="253"/>
      <c r="M430" s="253"/>
      <c r="N430" s="253"/>
      <c r="O430" s="253"/>
      <c r="P430" s="253"/>
      <c r="Q430" s="253"/>
      <c r="R430" s="253"/>
      <c r="S430" s="253"/>
      <c r="T430" s="253"/>
      <c r="U430" s="253" t="s">
        <v>605</v>
      </c>
      <c r="V430" s="253"/>
      <c r="W430" s="253"/>
      <c r="X430" s="253"/>
      <c r="Y430" s="253"/>
      <c r="Z430" s="253"/>
      <c r="AA430" s="253"/>
      <c r="AB430" s="253"/>
      <c r="AC430" s="253" t="s">
        <v>323</v>
      </c>
      <c r="AD430" s="253"/>
      <c r="AE430" s="253"/>
      <c r="AF430" s="253"/>
      <c r="AG430" s="253"/>
      <c r="AH430" s="253"/>
      <c r="AI430" s="253"/>
      <c r="AJ430" s="253"/>
      <c r="AK430" s="253"/>
      <c r="AL430" s="253"/>
      <c r="AM430" s="253"/>
      <c r="AN430" s="253"/>
      <c r="AO430" s="253"/>
      <c r="AP430" s="253"/>
      <c r="AQ430" s="253"/>
      <c r="AR430" s="253"/>
      <c r="AS430" s="253"/>
      <c r="AT430" s="253"/>
      <c r="AU430" s="253"/>
      <c r="AV430" s="253"/>
      <c r="AW430" s="253"/>
      <c r="AX430" s="253"/>
      <c r="AY430" s="253"/>
      <c r="AZ430" s="253"/>
      <c r="BA430" s="253"/>
    </row>
    <row r="431" spans="1:53" s="252" customFormat="1" ht="15" customHeight="1" x14ac:dyDescent="0.25">
      <c r="A431" s="253"/>
      <c r="B431" s="253"/>
      <c r="C431" s="253"/>
      <c r="D431" s="253"/>
      <c r="E431" s="253"/>
      <c r="F431" s="253"/>
      <c r="G431" s="253"/>
      <c r="H431" s="253"/>
      <c r="I431" s="253"/>
      <c r="J431" s="253"/>
      <c r="K431" s="253"/>
      <c r="L431" s="253"/>
      <c r="M431" s="253"/>
      <c r="N431" s="253"/>
      <c r="O431" s="253"/>
      <c r="P431" s="253"/>
      <c r="Q431" s="253"/>
      <c r="R431" s="253"/>
      <c r="S431" s="253"/>
      <c r="T431" s="253"/>
      <c r="U431" s="253" t="s">
        <v>606</v>
      </c>
      <c r="V431" s="253"/>
      <c r="W431" s="253"/>
      <c r="X431" s="253"/>
      <c r="Y431" s="253"/>
      <c r="Z431" s="253"/>
      <c r="AA431" s="253"/>
      <c r="AB431" s="253"/>
      <c r="AC431" s="253" t="s">
        <v>320</v>
      </c>
      <c r="AD431" s="253"/>
      <c r="AE431" s="253"/>
      <c r="AF431" s="253"/>
      <c r="AG431" s="253"/>
      <c r="AH431" s="253"/>
      <c r="AI431" s="253"/>
      <c r="AJ431" s="253"/>
      <c r="AK431" s="253"/>
      <c r="AL431" s="253"/>
      <c r="AM431" s="253"/>
      <c r="AN431" s="253"/>
      <c r="AO431" s="253"/>
      <c r="AP431" s="253"/>
      <c r="AQ431" s="253"/>
      <c r="AR431" s="253"/>
      <c r="AS431" s="253"/>
      <c r="AT431" s="253"/>
      <c r="AU431" s="253"/>
      <c r="AV431" s="253"/>
      <c r="AW431" s="253"/>
      <c r="AX431" s="253"/>
      <c r="AY431" s="253"/>
      <c r="AZ431" s="253"/>
      <c r="BA431" s="253"/>
    </row>
    <row r="432" spans="1:53" s="252" customFormat="1" ht="15" customHeight="1" x14ac:dyDescent="0.25">
      <c r="A432" s="253"/>
      <c r="B432" s="253"/>
      <c r="C432" s="253"/>
      <c r="D432" s="253"/>
      <c r="E432" s="253"/>
      <c r="F432" s="253"/>
      <c r="G432" s="253"/>
      <c r="H432" s="253"/>
      <c r="I432" s="253"/>
      <c r="J432" s="253"/>
      <c r="K432" s="253"/>
      <c r="L432" s="253"/>
      <c r="M432" s="253"/>
      <c r="N432" s="253"/>
      <c r="O432" s="253"/>
      <c r="P432" s="253"/>
      <c r="Q432" s="253"/>
      <c r="R432" s="253"/>
      <c r="S432" s="253"/>
      <c r="T432" s="253"/>
      <c r="U432" s="253" t="s">
        <v>607</v>
      </c>
      <c r="V432" s="253"/>
      <c r="W432" s="253"/>
      <c r="X432" s="253"/>
      <c r="Y432" s="253"/>
      <c r="Z432" s="253"/>
      <c r="AA432" s="253"/>
      <c r="AB432" s="253"/>
      <c r="AC432" s="253" t="s">
        <v>357</v>
      </c>
      <c r="AD432" s="253"/>
      <c r="AE432" s="253"/>
      <c r="AF432" s="253"/>
      <c r="AG432" s="253"/>
      <c r="AH432" s="253"/>
      <c r="AI432" s="253"/>
      <c r="AJ432" s="253"/>
      <c r="AK432" s="253"/>
      <c r="AL432" s="253"/>
      <c r="AM432" s="253"/>
      <c r="AN432" s="253"/>
      <c r="AO432" s="253"/>
      <c r="AP432" s="253"/>
      <c r="AQ432" s="253"/>
      <c r="AR432" s="253"/>
      <c r="AS432" s="253"/>
      <c r="AT432" s="253"/>
      <c r="AU432" s="253"/>
      <c r="AV432" s="253"/>
      <c r="AW432" s="253"/>
      <c r="AX432" s="253"/>
      <c r="AY432" s="253"/>
      <c r="AZ432" s="253"/>
      <c r="BA432" s="253"/>
    </row>
    <row r="433" spans="1:53" s="252" customFormat="1" ht="15" customHeight="1" x14ac:dyDescent="0.25">
      <c r="A433" s="253"/>
      <c r="B433" s="253"/>
      <c r="C433" s="253"/>
      <c r="D433" s="253"/>
      <c r="E433" s="253"/>
      <c r="F433" s="253"/>
      <c r="G433" s="253"/>
      <c r="H433" s="253"/>
      <c r="I433" s="253"/>
      <c r="J433" s="253"/>
      <c r="K433" s="253"/>
      <c r="L433" s="253"/>
      <c r="M433" s="253"/>
      <c r="N433" s="253"/>
      <c r="O433" s="253"/>
      <c r="P433" s="253"/>
      <c r="Q433" s="253"/>
      <c r="R433" s="253"/>
      <c r="S433" s="253"/>
      <c r="T433" s="253"/>
      <c r="U433" s="253" t="s">
        <v>608</v>
      </c>
      <c r="V433" s="253"/>
      <c r="W433" s="253"/>
      <c r="X433" s="253"/>
      <c r="Y433" s="253"/>
      <c r="Z433" s="253"/>
      <c r="AA433" s="253"/>
      <c r="AB433" s="253"/>
      <c r="AC433" s="253" t="s">
        <v>318</v>
      </c>
      <c r="AD433" s="253"/>
      <c r="AE433" s="253"/>
      <c r="AF433" s="253"/>
      <c r="AG433" s="253"/>
      <c r="AH433" s="253"/>
      <c r="AI433" s="253"/>
      <c r="AJ433" s="253"/>
      <c r="AK433" s="253"/>
      <c r="AL433" s="253"/>
      <c r="AM433" s="253"/>
      <c r="AN433" s="253"/>
      <c r="AO433" s="253"/>
      <c r="AP433" s="253"/>
      <c r="AQ433" s="253"/>
      <c r="AR433" s="253"/>
      <c r="AS433" s="253"/>
      <c r="AT433" s="253"/>
      <c r="AU433" s="253"/>
      <c r="AV433" s="253"/>
      <c r="AW433" s="253"/>
      <c r="AX433" s="253"/>
      <c r="AY433" s="253"/>
      <c r="AZ433" s="253"/>
      <c r="BA433" s="253"/>
    </row>
    <row r="434" spans="1:53" s="252" customFormat="1" ht="15" customHeight="1" x14ac:dyDescent="0.25">
      <c r="A434" s="253"/>
      <c r="B434" s="253"/>
      <c r="C434" s="253"/>
      <c r="D434" s="253"/>
      <c r="E434" s="253"/>
      <c r="F434" s="253"/>
      <c r="G434" s="253"/>
      <c r="H434" s="253"/>
      <c r="I434" s="253"/>
      <c r="J434" s="253"/>
      <c r="K434" s="253"/>
      <c r="L434" s="253"/>
      <c r="M434" s="253"/>
      <c r="N434" s="253"/>
      <c r="O434" s="253"/>
      <c r="P434" s="253"/>
      <c r="Q434" s="253"/>
      <c r="R434" s="253"/>
      <c r="S434" s="253"/>
      <c r="T434" s="253"/>
      <c r="U434" s="253" t="s">
        <v>609</v>
      </c>
      <c r="V434" s="253"/>
      <c r="W434" s="253"/>
      <c r="X434" s="253"/>
      <c r="Y434" s="253"/>
      <c r="Z434" s="253"/>
      <c r="AA434" s="253"/>
      <c r="AB434" s="253"/>
      <c r="AC434" s="253" t="s">
        <v>373</v>
      </c>
      <c r="AD434" s="253"/>
      <c r="AE434" s="253"/>
      <c r="AF434" s="253"/>
      <c r="AG434" s="253"/>
      <c r="AH434" s="253"/>
      <c r="AI434" s="253"/>
      <c r="AJ434" s="253"/>
      <c r="AK434" s="253"/>
      <c r="AL434" s="253"/>
      <c r="AM434" s="253"/>
      <c r="AN434" s="253"/>
      <c r="AO434" s="253"/>
      <c r="AP434" s="253"/>
      <c r="AQ434" s="253"/>
      <c r="AR434" s="253"/>
      <c r="AS434" s="253"/>
      <c r="AT434" s="253"/>
      <c r="AU434" s="253"/>
      <c r="AV434" s="253"/>
      <c r="AW434" s="253"/>
      <c r="AX434" s="253"/>
      <c r="AY434" s="253"/>
      <c r="AZ434" s="253"/>
      <c r="BA434" s="253"/>
    </row>
    <row r="435" spans="1:53" s="252" customFormat="1" ht="15" customHeight="1" x14ac:dyDescent="0.25">
      <c r="A435" s="253"/>
      <c r="B435" s="253"/>
      <c r="C435" s="253"/>
      <c r="D435" s="253"/>
      <c r="E435" s="253"/>
      <c r="F435" s="253"/>
      <c r="G435" s="253"/>
      <c r="H435" s="253"/>
      <c r="I435" s="253"/>
      <c r="J435" s="253"/>
      <c r="K435" s="253"/>
      <c r="L435" s="253"/>
      <c r="M435" s="253"/>
      <c r="N435" s="253"/>
      <c r="O435" s="253"/>
      <c r="P435" s="253"/>
      <c r="Q435" s="253"/>
      <c r="R435" s="253"/>
      <c r="S435" s="253"/>
      <c r="T435" s="253"/>
      <c r="U435" s="253" t="s">
        <v>610</v>
      </c>
      <c r="V435" s="253"/>
      <c r="W435" s="253"/>
      <c r="X435" s="253"/>
      <c r="Y435" s="253"/>
      <c r="Z435" s="253"/>
      <c r="AA435" s="253"/>
      <c r="AB435" s="253"/>
      <c r="AC435" s="253" t="s">
        <v>332</v>
      </c>
      <c r="AD435" s="253"/>
      <c r="AE435" s="253"/>
      <c r="AF435" s="253"/>
      <c r="AG435" s="253"/>
      <c r="AH435" s="253"/>
      <c r="AI435" s="253"/>
      <c r="AJ435" s="253"/>
      <c r="AK435" s="253"/>
      <c r="AL435" s="253"/>
      <c r="AM435" s="253"/>
      <c r="AN435" s="253"/>
      <c r="AO435" s="253"/>
      <c r="AP435" s="253"/>
      <c r="AQ435" s="253"/>
      <c r="AR435" s="253"/>
      <c r="AS435" s="253"/>
      <c r="AT435" s="253"/>
      <c r="AU435" s="253"/>
      <c r="AV435" s="253"/>
      <c r="AW435" s="253"/>
      <c r="AX435" s="253"/>
      <c r="AY435" s="253"/>
      <c r="AZ435" s="253"/>
      <c r="BA435" s="253"/>
    </row>
    <row r="436" spans="1:53" s="252" customFormat="1" ht="15" customHeight="1" x14ac:dyDescent="0.25">
      <c r="A436" s="253"/>
      <c r="B436" s="253"/>
      <c r="C436" s="253"/>
      <c r="D436" s="253"/>
      <c r="E436" s="253"/>
      <c r="F436" s="253"/>
      <c r="G436" s="253"/>
      <c r="H436" s="253"/>
      <c r="I436" s="253"/>
      <c r="J436" s="253"/>
      <c r="K436" s="253"/>
      <c r="L436" s="253"/>
      <c r="M436" s="253"/>
      <c r="N436" s="253"/>
      <c r="O436" s="253"/>
      <c r="P436" s="253"/>
      <c r="Q436" s="253"/>
      <c r="R436" s="253"/>
      <c r="S436" s="253"/>
      <c r="T436" s="253"/>
      <c r="U436" s="253" t="s">
        <v>611</v>
      </c>
      <c r="V436" s="253"/>
      <c r="W436" s="253"/>
      <c r="X436" s="253"/>
      <c r="Y436" s="253"/>
      <c r="Z436" s="253"/>
      <c r="AA436" s="253"/>
      <c r="AB436" s="253"/>
      <c r="AC436" s="253" t="s">
        <v>357</v>
      </c>
      <c r="AD436" s="253"/>
      <c r="AE436" s="253"/>
      <c r="AF436" s="253"/>
      <c r="AG436" s="253"/>
      <c r="AH436" s="253"/>
      <c r="AI436" s="253"/>
      <c r="AJ436" s="253"/>
      <c r="AK436" s="253"/>
      <c r="AL436" s="253"/>
      <c r="AM436" s="253"/>
      <c r="AN436" s="253"/>
      <c r="AO436" s="253"/>
      <c r="AP436" s="253"/>
      <c r="AQ436" s="253"/>
      <c r="AR436" s="253"/>
      <c r="AS436" s="253"/>
      <c r="AT436" s="253"/>
      <c r="AU436" s="253"/>
      <c r="AV436" s="253"/>
      <c r="AW436" s="253"/>
      <c r="AX436" s="253"/>
      <c r="AY436" s="253"/>
      <c r="AZ436" s="253"/>
      <c r="BA436" s="253"/>
    </row>
    <row r="437" spans="1:53" s="252" customFormat="1" ht="15" customHeight="1" x14ac:dyDescent="0.25">
      <c r="A437" s="253"/>
      <c r="B437" s="253"/>
      <c r="C437" s="253"/>
      <c r="D437" s="253"/>
      <c r="E437" s="253"/>
      <c r="F437" s="253"/>
      <c r="G437" s="253"/>
      <c r="H437" s="253"/>
      <c r="I437" s="253"/>
      <c r="J437" s="253"/>
      <c r="K437" s="253"/>
      <c r="L437" s="253"/>
      <c r="M437" s="253"/>
      <c r="N437" s="253"/>
      <c r="O437" s="253"/>
      <c r="P437" s="253"/>
      <c r="Q437" s="253"/>
      <c r="R437" s="253"/>
      <c r="S437" s="253"/>
      <c r="T437" s="253"/>
      <c r="U437" s="253" t="s">
        <v>612</v>
      </c>
      <c r="V437" s="253"/>
      <c r="W437" s="253"/>
      <c r="X437" s="253"/>
      <c r="Y437" s="253"/>
      <c r="Z437" s="253"/>
      <c r="AA437" s="253"/>
      <c r="AB437" s="253"/>
      <c r="AC437" s="253" t="s">
        <v>329</v>
      </c>
      <c r="AD437" s="253"/>
      <c r="AE437" s="253"/>
      <c r="AF437" s="253"/>
      <c r="AG437" s="253"/>
      <c r="AH437" s="253"/>
      <c r="AI437" s="253"/>
      <c r="AJ437" s="253"/>
      <c r="AK437" s="253"/>
      <c r="AL437" s="253"/>
      <c r="AM437" s="253"/>
      <c r="AN437" s="253"/>
      <c r="AO437" s="253"/>
      <c r="AP437" s="253"/>
      <c r="AQ437" s="253"/>
      <c r="AR437" s="253"/>
      <c r="AS437" s="253"/>
      <c r="AT437" s="253"/>
      <c r="AU437" s="253"/>
      <c r="AV437" s="253"/>
      <c r="AW437" s="253"/>
      <c r="AX437" s="253"/>
      <c r="AY437" s="253"/>
      <c r="AZ437" s="253"/>
      <c r="BA437" s="253"/>
    </row>
    <row r="438" spans="1:53" s="252" customFormat="1" ht="15" customHeight="1" x14ac:dyDescent="0.25">
      <c r="A438" s="253"/>
      <c r="B438" s="253"/>
      <c r="C438" s="253"/>
      <c r="D438" s="253"/>
      <c r="E438" s="253"/>
      <c r="F438" s="253"/>
      <c r="G438" s="253"/>
      <c r="H438" s="253"/>
      <c r="I438" s="253"/>
      <c r="J438" s="253"/>
      <c r="K438" s="253"/>
      <c r="L438" s="253"/>
      <c r="M438" s="253"/>
      <c r="N438" s="253"/>
      <c r="O438" s="253"/>
      <c r="P438" s="253"/>
      <c r="Q438" s="253"/>
      <c r="R438" s="253"/>
      <c r="S438" s="253"/>
      <c r="T438" s="253"/>
      <c r="U438" s="253" t="s">
        <v>613</v>
      </c>
      <c r="V438" s="253"/>
      <c r="W438" s="253"/>
      <c r="X438" s="253"/>
      <c r="Y438" s="253"/>
      <c r="Z438" s="253"/>
      <c r="AA438" s="253"/>
      <c r="AB438" s="253"/>
      <c r="AC438" s="253" t="s">
        <v>393</v>
      </c>
      <c r="AD438" s="253"/>
      <c r="AE438" s="253"/>
      <c r="AF438" s="253"/>
      <c r="AG438" s="253"/>
      <c r="AH438" s="253"/>
      <c r="AI438" s="253"/>
      <c r="AJ438" s="253"/>
      <c r="AK438" s="253"/>
      <c r="AL438" s="253"/>
      <c r="AM438" s="253"/>
      <c r="AN438" s="253"/>
      <c r="AO438" s="253"/>
      <c r="AP438" s="253"/>
      <c r="AQ438" s="253"/>
      <c r="AR438" s="253"/>
      <c r="AS438" s="253"/>
      <c r="AT438" s="253"/>
      <c r="AU438" s="253"/>
      <c r="AV438" s="253"/>
      <c r="AW438" s="253"/>
      <c r="AX438" s="253"/>
      <c r="AY438" s="253"/>
      <c r="AZ438" s="253"/>
      <c r="BA438" s="253"/>
    </row>
    <row r="439" spans="1:53" s="252" customFormat="1" ht="15" customHeight="1" x14ac:dyDescent="0.25">
      <c r="A439" s="253"/>
      <c r="B439" s="253"/>
      <c r="C439" s="253"/>
      <c r="D439" s="253"/>
      <c r="E439" s="253"/>
      <c r="F439" s="253"/>
      <c r="G439" s="253"/>
      <c r="H439" s="253"/>
      <c r="I439" s="253"/>
      <c r="J439" s="253"/>
      <c r="K439" s="253"/>
      <c r="L439" s="253"/>
      <c r="M439" s="253"/>
      <c r="N439" s="253"/>
      <c r="O439" s="253"/>
      <c r="P439" s="253"/>
      <c r="Q439" s="253"/>
      <c r="R439" s="253"/>
      <c r="S439" s="253"/>
      <c r="T439" s="253"/>
      <c r="U439" s="253" t="s">
        <v>614</v>
      </c>
      <c r="V439" s="253"/>
      <c r="W439" s="253"/>
      <c r="X439" s="253"/>
      <c r="Y439" s="253"/>
      <c r="Z439" s="253"/>
      <c r="AA439" s="253"/>
      <c r="AB439" s="253"/>
      <c r="AC439" s="253" t="s">
        <v>393</v>
      </c>
      <c r="AD439" s="253"/>
      <c r="AE439" s="253"/>
      <c r="AF439" s="253"/>
      <c r="AG439" s="253"/>
      <c r="AH439" s="253"/>
      <c r="AI439" s="253"/>
      <c r="AJ439" s="253"/>
      <c r="AK439" s="253"/>
      <c r="AL439" s="253"/>
      <c r="AM439" s="253"/>
      <c r="AN439" s="253"/>
      <c r="AO439" s="253"/>
      <c r="AP439" s="253"/>
      <c r="AQ439" s="253"/>
      <c r="AR439" s="253"/>
      <c r="AS439" s="253"/>
      <c r="AT439" s="253"/>
      <c r="AU439" s="253"/>
      <c r="AV439" s="253"/>
      <c r="AW439" s="253"/>
      <c r="AX439" s="253"/>
      <c r="AY439" s="253"/>
      <c r="AZ439" s="253"/>
      <c r="BA439" s="253"/>
    </row>
    <row r="440" spans="1:53" s="252" customFormat="1" ht="15" customHeight="1" x14ac:dyDescent="0.25">
      <c r="A440" s="253"/>
      <c r="B440" s="253"/>
      <c r="C440" s="253"/>
      <c r="D440" s="253"/>
      <c r="E440" s="253"/>
      <c r="F440" s="253"/>
      <c r="G440" s="253"/>
      <c r="H440" s="253"/>
      <c r="I440" s="253"/>
      <c r="J440" s="253"/>
      <c r="K440" s="253"/>
      <c r="L440" s="253"/>
      <c r="M440" s="253"/>
      <c r="N440" s="253"/>
      <c r="O440" s="253"/>
      <c r="P440" s="253"/>
      <c r="Q440" s="253"/>
      <c r="R440" s="253"/>
      <c r="S440" s="253"/>
      <c r="T440" s="253"/>
      <c r="U440" s="253" t="s">
        <v>615</v>
      </c>
      <c r="V440" s="253"/>
      <c r="W440" s="253"/>
      <c r="X440" s="253"/>
      <c r="Y440" s="253"/>
      <c r="Z440" s="253"/>
      <c r="AA440" s="253"/>
      <c r="AB440" s="253"/>
      <c r="AC440" s="253" t="s">
        <v>323</v>
      </c>
      <c r="AD440" s="253"/>
      <c r="AE440" s="253"/>
      <c r="AF440" s="253"/>
      <c r="AG440" s="253"/>
      <c r="AH440" s="253"/>
      <c r="AI440" s="253"/>
      <c r="AJ440" s="253"/>
      <c r="AK440" s="253"/>
      <c r="AL440" s="253"/>
      <c r="AM440" s="253"/>
      <c r="AN440" s="253"/>
      <c r="AO440" s="253"/>
      <c r="AP440" s="253"/>
      <c r="AQ440" s="253"/>
      <c r="AR440" s="253"/>
      <c r="AS440" s="253"/>
      <c r="AT440" s="253"/>
      <c r="AU440" s="253"/>
      <c r="AV440" s="253"/>
      <c r="AW440" s="253"/>
      <c r="AX440" s="253"/>
      <c r="AY440" s="253"/>
      <c r="AZ440" s="253"/>
      <c r="BA440" s="253"/>
    </row>
    <row r="441" spans="1:53" s="252" customFormat="1" ht="15" customHeight="1" x14ac:dyDescent="0.25">
      <c r="A441" s="253"/>
      <c r="B441" s="253"/>
      <c r="C441" s="253"/>
      <c r="D441" s="253"/>
      <c r="E441" s="253"/>
      <c r="F441" s="253"/>
      <c r="G441" s="253"/>
      <c r="H441" s="253"/>
      <c r="I441" s="253"/>
      <c r="J441" s="253"/>
      <c r="K441" s="253"/>
      <c r="L441" s="253"/>
      <c r="M441" s="253"/>
      <c r="N441" s="253"/>
      <c r="O441" s="253"/>
      <c r="P441" s="253"/>
      <c r="Q441" s="253"/>
      <c r="R441" s="253"/>
      <c r="S441" s="253"/>
      <c r="T441" s="253"/>
      <c r="U441" s="253" t="s">
        <v>616</v>
      </c>
      <c r="V441" s="253"/>
      <c r="W441" s="253"/>
      <c r="X441" s="253"/>
      <c r="Y441" s="253"/>
      <c r="Z441" s="253"/>
      <c r="AA441" s="253"/>
      <c r="AB441" s="253"/>
      <c r="AC441" s="253" t="s">
        <v>323</v>
      </c>
      <c r="AD441" s="253"/>
      <c r="AE441" s="253"/>
      <c r="AF441" s="253"/>
      <c r="AG441" s="253"/>
      <c r="AH441" s="253"/>
      <c r="AI441" s="253"/>
      <c r="AJ441" s="253"/>
      <c r="AK441" s="253"/>
      <c r="AL441" s="253"/>
      <c r="AM441" s="253"/>
      <c r="AN441" s="253"/>
      <c r="AO441" s="253"/>
      <c r="AP441" s="253"/>
      <c r="AQ441" s="253"/>
      <c r="AR441" s="253"/>
      <c r="AS441" s="253"/>
      <c r="AT441" s="253"/>
      <c r="AU441" s="253"/>
      <c r="AV441" s="253"/>
      <c r="AW441" s="253"/>
      <c r="AX441" s="253"/>
      <c r="AY441" s="253"/>
      <c r="AZ441" s="253"/>
      <c r="BA441" s="253"/>
    </row>
    <row r="442" spans="1:53" s="252" customFormat="1" ht="15" customHeight="1" x14ac:dyDescent="0.25">
      <c r="A442" s="253"/>
      <c r="B442" s="253"/>
      <c r="C442" s="253"/>
      <c r="D442" s="253"/>
      <c r="E442" s="253"/>
      <c r="F442" s="253"/>
      <c r="G442" s="253"/>
      <c r="H442" s="253"/>
      <c r="I442" s="253"/>
      <c r="J442" s="253"/>
      <c r="K442" s="253"/>
      <c r="L442" s="253"/>
      <c r="M442" s="253"/>
      <c r="N442" s="253"/>
      <c r="O442" s="253"/>
      <c r="P442" s="253"/>
      <c r="Q442" s="253"/>
      <c r="R442" s="253"/>
      <c r="S442" s="253"/>
      <c r="T442" s="253"/>
      <c r="U442" s="253" t="s">
        <v>617</v>
      </c>
      <c r="V442" s="253"/>
      <c r="W442" s="253"/>
      <c r="X442" s="253"/>
      <c r="Y442" s="253"/>
      <c r="Z442" s="253"/>
      <c r="AA442" s="253"/>
      <c r="AB442" s="253"/>
      <c r="AC442" s="253" t="s">
        <v>323</v>
      </c>
      <c r="AD442" s="253"/>
      <c r="AE442" s="253"/>
      <c r="AF442" s="253"/>
      <c r="AG442" s="253"/>
      <c r="AH442" s="253"/>
      <c r="AI442" s="253"/>
      <c r="AJ442" s="253"/>
      <c r="AK442" s="253"/>
      <c r="AL442" s="253"/>
      <c r="AM442" s="253"/>
      <c r="AN442" s="253"/>
      <c r="AO442" s="253"/>
      <c r="AP442" s="253"/>
      <c r="AQ442" s="253"/>
      <c r="AR442" s="253"/>
      <c r="AS442" s="253"/>
      <c r="AT442" s="253"/>
      <c r="AU442" s="253"/>
      <c r="AV442" s="253"/>
      <c r="AW442" s="253"/>
      <c r="AX442" s="253"/>
      <c r="AY442" s="253"/>
      <c r="AZ442" s="253"/>
      <c r="BA442" s="253"/>
    </row>
    <row r="443" spans="1:53" s="252" customFormat="1" ht="15" customHeight="1" x14ac:dyDescent="0.25">
      <c r="A443" s="253"/>
      <c r="B443" s="253"/>
      <c r="C443" s="253"/>
      <c r="D443" s="253"/>
      <c r="E443" s="253"/>
      <c r="F443" s="253"/>
      <c r="G443" s="253"/>
      <c r="H443" s="253"/>
      <c r="I443" s="253"/>
      <c r="J443" s="253"/>
      <c r="K443" s="253"/>
      <c r="L443" s="253"/>
      <c r="M443" s="253"/>
      <c r="N443" s="253"/>
      <c r="O443" s="253"/>
      <c r="P443" s="253"/>
      <c r="Q443" s="253"/>
      <c r="R443" s="253"/>
      <c r="S443" s="253"/>
      <c r="T443" s="253"/>
      <c r="U443" s="253" t="s">
        <v>618</v>
      </c>
      <c r="V443" s="253"/>
      <c r="W443" s="253"/>
      <c r="X443" s="253"/>
      <c r="Y443" s="253"/>
      <c r="Z443" s="253"/>
      <c r="AA443" s="253"/>
      <c r="AB443" s="253"/>
      <c r="AC443" s="253" t="s">
        <v>323</v>
      </c>
      <c r="AD443" s="253"/>
      <c r="AE443" s="253"/>
      <c r="AF443" s="253"/>
      <c r="AG443" s="253"/>
      <c r="AH443" s="253"/>
      <c r="AI443" s="253"/>
      <c r="AJ443" s="253"/>
      <c r="AK443" s="253"/>
      <c r="AL443" s="253"/>
      <c r="AM443" s="253"/>
      <c r="AN443" s="253"/>
      <c r="AO443" s="253"/>
      <c r="AP443" s="253"/>
      <c r="AQ443" s="253"/>
      <c r="AR443" s="253"/>
      <c r="AS443" s="253"/>
      <c r="AT443" s="253"/>
      <c r="AU443" s="253"/>
      <c r="AV443" s="253"/>
      <c r="AW443" s="253"/>
      <c r="AX443" s="253"/>
      <c r="AY443" s="253"/>
      <c r="AZ443" s="253"/>
      <c r="BA443" s="253"/>
    </row>
    <row r="444" spans="1:53" s="252" customFormat="1" ht="15" customHeight="1" x14ac:dyDescent="0.25">
      <c r="A444" s="253"/>
      <c r="B444" s="253"/>
      <c r="C444" s="253"/>
      <c r="D444" s="253"/>
      <c r="E444" s="253"/>
      <c r="F444" s="253"/>
      <c r="G444" s="253"/>
      <c r="H444" s="253"/>
      <c r="I444" s="253"/>
      <c r="J444" s="253"/>
      <c r="K444" s="253"/>
      <c r="L444" s="253"/>
      <c r="M444" s="253"/>
      <c r="N444" s="253"/>
      <c r="O444" s="253"/>
      <c r="P444" s="253"/>
      <c r="Q444" s="253"/>
      <c r="R444" s="253"/>
      <c r="S444" s="253"/>
      <c r="T444" s="253"/>
      <c r="U444" s="253" t="s">
        <v>619</v>
      </c>
      <c r="V444" s="253"/>
      <c r="W444" s="253"/>
      <c r="X444" s="253"/>
      <c r="Y444" s="253"/>
      <c r="Z444" s="253"/>
      <c r="AA444" s="253"/>
      <c r="AB444" s="253"/>
      <c r="AC444" s="253" t="s">
        <v>316</v>
      </c>
      <c r="AD444" s="253"/>
      <c r="AE444" s="253"/>
      <c r="AF444" s="253"/>
      <c r="AG444" s="253"/>
      <c r="AH444" s="253"/>
      <c r="AI444" s="253"/>
      <c r="AJ444" s="253"/>
      <c r="AK444" s="253"/>
      <c r="AL444" s="253"/>
      <c r="AM444" s="253"/>
      <c r="AN444" s="253"/>
      <c r="AO444" s="253"/>
      <c r="AP444" s="253"/>
      <c r="AQ444" s="253"/>
      <c r="AR444" s="253"/>
      <c r="AS444" s="253"/>
      <c r="AT444" s="253"/>
      <c r="AU444" s="253"/>
      <c r="AV444" s="253"/>
      <c r="AW444" s="253"/>
      <c r="AX444" s="253"/>
      <c r="AY444" s="253"/>
      <c r="AZ444" s="253"/>
      <c r="BA444" s="253"/>
    </row>
    <row r="445" spans="1:53" s="252" customFormat="1" ht="15" customHeight="1" x14ac:dyDescent="0.25">
      <c r="A445" s="253"/>
      <c r="B445" s="253"/>
      <c r="C445" s="253"/>
      <c r="D445" s="253"/>
      <c r="E445" s="253"/>
      <c r="F445" s="253"/>
      <c r="G445" s="253"/>
      <c r="H445" s="253"/>
      <c r="I445" s="253"/>
      <c r="J445" s="253"/>
      <c r="K445" s="253"/>
      <c r="L445" s="253"/>
      <c r="M445" s="253"/>
      <c r="N445" s="253"/>
      <c r="O445" s="253"/>
      <c r="P445" s="253"/>
      <c r="Q445" s="253"/>
      <c r="R445" s="253"/>
      <c r="S445" s="253"/>
      <c r="T445" s="253"/>
      <c r="U445" s="253" t="s">
        <v>620</v>
      </c>
      <c r="V445" s="253"/>
      <c r="W445" s="253"/>
      <c r="X445" s="253"/>
      <c r="Y445" s="253"/>
      <c r="Z445" s="253"/>
      <c r="AA445" s="253"/>
      <c r="AB445" s="253"/>
      <c r="AC445" s="253" t="s">
        <v>323</v>
      </c>
      <c r="AD445" s="253"/>
      <c r="AE445" s="253"/>
      <c r="AF445" s="253"/>
      <c r="AG445" s="253"/>
      <c r="AH445" s="253"/>
      <c r="AI445" s="253"/>
      <c r="AJ445" s="253"/>
      <c r="AK445" s="253"/>
      <c r="AL445" s="253"/>
      <c r="AM445" s="253"/>
      <c r="AN445" s="253"/>
      <c r="AO445" s="253"/>
      <c r="AP445" s="253"/>
      <c r="AQ445" s="253"/>
      <c r="AR445" s="253"/>
      <c r="AS445" s="253"/>
      <c r="AT445" s="253"/>
      <c r="AU445" s="253"/>
      <c r="AV445" s="253"/>
      <c r="AW445" s="253"/>
      <c r="AX445" s="253"/>
      <c r="AY445" s="253"/>
      <c r="AZ445" s="253"/>
      <c r="BA445" s="253"/>
    </row>
    <row r="446" spans="1:53" s="252" customFormat="1" ht="15" customHeight="1" x14ac:dyDescent="0.25">
      <c r="A446" s="253"/>
      <c r="B446" s="253"/>
      <c r="C446" s="253"/>
      <c r="D446" s="253"/>
      <c r="E446" s="253"/>
      <c r="F446" s="253"/>
      <c r="G446" s="253"/>
      <c r="H446" s="253"/>
      <c r="I446" s="253"/>
      <c r="J446" s="253"/>
      <c r="K446" s="253"/>
      <c r="L446" s="253"/>
      <c r="M446" s="253"/>
      <c r="N446" s="253"/>
      <c r="O446" s="253"/>
      <c r="P446" s="253"/>
      <c r="Q446" s="253"/>
      <c r="R446" s="253"/>
      <c r="S446" s="253"/>
      <c r="T446" s="253"/>
      <c r="U446" s="253" t="s">
        <v>621</v>
      </c>
      <c r="V446" s="253"/>
      <c r="W446" s="253"/>
      <c r="X446" s="253"/>
      <c r="Y446" s="253"/>
      <c r="Z446" s="253"/>
      <c r="AA446" s="253"/>
      <c r="AB446" s="253"/>
      <c r="AC446" s="253" t="s">
        <v>393</v>
      </c>
      <c r="AD446" s="253"/>
      <c r="AE446" s="253"/>
      <c r="AF446" s="253"/>
      <c r="AG446" s="253"/>
      <c r="AH446" s="253"/>
      <c r="AI446" s="253"/>
      <c r="AJ446" s="253"/>
      <c r="AK446" s="253"/>
      <c r="AL446" s="253"/>
      <c r="AM446" s="253"/>
      <c r="AN446" s="253"/>
      <c r="AO446" s="253"/>
      <c r="AP446" s="253"/>
      <c r="AQ446" s="253"/>
      <c r="AR446" s="253"/>
      <c r="AS446" s="253"/>
      <c r="AT446" s="253"/>
      <c r="AU446" s="253"/>
      <c r="AV446" s="253"/>
      <c r="AW446" s="253"/>
      <c r="AX446" s="253"/>
      <c r="AY446" s="253"/>
      <c r="AZ446" s="253"/>
      <c r="BA446" s="253"/>
    </row>
    <row r="447" spans="1:53" s="252" customFormat="1" ht="15" customHeight="1" x14ac:dyDescent="0.25">
      <c r="A447" s="253"/>
      <c r="B447" s="253"/>
      <c r="C447" s="253"/>
      <c r="D447" s="253"/>
      <c r="E447" s="253"/>
      <c r="F447" s="253"/>
      <c r="G447" s="253"/>
      <c r="H447" s="253"/>
      <c r="I447" s="253"/>
      <c r="J447" s="253"/>
      <c r="K447" s="253"/>
      <c r="L447" s="253"/>
      <c r="M447" s="253"/>
      <c r="N447" s="253"/>
      <c r="O447" s="253"/>
      <c r="P447" s="253"/>
      <c r="Q447" s="253"/>
      <c r="R447" s="253"/>
      <c r="S447" s="253"/>
      <c r="T447" s="253"/>
      <c r="U447" s="253" t="s">
        <v>622</v>
      </c>
      <c r="V447" s="253"/>
      <c r="W447" s="253"/>
      <c r="X447" s="253"/>
      <c r="Y447" s="253"/>
      <c r="Z447" s="253"/>
      <c r="AA447" s="253"/>
      <c r="AB447" s="253"/>
      <c r="AC447" s="253" t="s">
        <v>316</v>
      </c>
      <c r="AD447" s="253"/>
      <c r="AE447" s="253"/>
      <c r="AF447" s="253"/>
      <c r="AG447" s="253"/>
      <c r="AH447" s="253"/>
      <c r="AI447" s="253"/>
      <c r="AJ447" s="253"/>
      <c r="AK447" s="253"/>
      <c r="AL447" s="253"/>
      <c r="AM447" s="253"/>
      <c r="AN447" s="253"/>
      <c r="AO447" s="253"/>
      <c r="AP447" s="253"/>
      <c r="AQ447" s="253"/>
      <c r="AR447" s="253"/>
      <c r="AS447" s="253"/>
      <c r="AT447" s="253"/>
      <c r="AU447" s="253"/>
      <c r="AV447" s="253"/>
      <c r="AW447" s="253"/>
      <c r="AX447" s="253"/>
      <c r="AY447" s="253"/>
      <c r="AZ447" s="253"/>
      <c r="BA447" s="253"/>
    </row>
    <row r="448" spans="1:53" s="252" customFormat="1" ht="15" customHeight="1" x14ac:dyDescent="0.25">
      <c r="A448" s="253"/>
      <c r="B448" s="253"/>
      <c r="C448" s="253"/>
      <c r="D448" s="253"/>
      <c r="E448" s="253"/>
      <c r="F448" s="253"/>
      <c r="G448" s="253"/>
      <c r="H448" s="253"/>
      <c r="I448" s="253"/>
      <c r="J448" s="253"/>
      <c r="K448" s="253"/>
      <c r="L448" s="253"/>
      <c r="M448" s="253"/>
      <c r="N448" s="253"/>
      <c r="O448" s="253"/>
      <c r="P448" s="253"/>
      <c r="Q448" s="253"/>
      <c r="R448" s="253"/>
      <c r="S448" s="253"/>
      <c r="T448" s="253"/>
      <c r="U448" s="253" t="s">
        <v>276</v>
      </c>
      <c r="V448" s="253"/>
      <c r="W448" s="253"/>
      <c r="X448" s="253"/>
      <c r="Y448" s="253"/>
      <c r="Z448" s="253"/>
      <c r="AA448" s="253"/>
      <c r="AB448" s="253"/>
      <c r="AC448" s="253" t="s">
        <v>357</v>
      </c>
      <c r="AD448" s="253"/>
      <c r="AE448" s="253"/>
      <c r="AF448" s="253"/>
      <c r="AG448" s="253"/>
      <c r="AH448" s="253"/>
      <c r="AI448" s="253"/>
      <c r="AJ448" s="253"/>
      <c r="AK448" s="253"/>
      <c r="AL448" s="253"/>
      <c r="AM448" s="253"/>
      <c r="AN448" s="253"/>
      <c r="AO448" s="253"/>
      <c r="AP448" s="253"/>
      <c r="AQ448" s="253"/>
      <c r="AR448" s="253"/>
      <c r="AS448" s="253"/>
      <c r="AT448" s="253"/>
      <c r="AU448" s="253"/>
      <c r="AV448" s="253"/>
      <c r="AW448" s="253"/>
      <c r="AX448" s="253"/>
      <c r="AY448" s="253"/>
      <c r="AZ448" s="253"/>
      <c r="BA448" s="253"/>
    </row>
    <row r="449" spans="1:53" s="252" customFormat="1" ht="15" customHeight="1" x14ac:dyDescent="0.25">
      <c r="A449" s="253"/>
      <c r="B449" s="253"/>
      <c r="C449" s="253"/>
      <c r="D449" s="253"/>
      <c r="E449" s="253"/>
      <c r="F449" s="253"/>
      <c r="G449" s="253"/>
      <c r="H449" s="253"/>
      <c r="I449" s="253"/>
      <c r="J449" s="253"/>
      <c r="K449" s="253"/>
      <c r="L449" s="253"/>
      <c r="M449" s="253"/>
      <c r="N449" s="253"/>
      <c r="O449" s="253"/>
      <c r="P449" s="253"/>
      <c r="Q449" s="253"/>
      <c r="R449" s="253"/>
      <c r="S449" s="253"/>
      <c r="T449" s="253"/>
      <c r="U449" s="253" t="s">
        <v>623</v>
      </c>
      <c r="V449" s="253"/>
      <c r="W449" s="253"/>
      <c r="X449" s="253"/>
      <c r="Y449" s="253"/>
      <c r="Z449" s="253"/>
      <c r="AA449" s="253"/>
      <c r="AB449" s="253"/>
      <c r="AC449" s="253" t="s">
        <v>323</v>
      </c>
      <c r="AD449" s="253"/>
      <c r="AE449" s="253"/>
      <c r="AF449" s="253"/>
      <c r="AG449" s="253"/>
      <c r="AH449" s="253"/>
      <c r="AI449" s="253"/>
      <c r="AJ449" s="253"/>
      <c r="AK449" s="253"/>
      <c r="AL449" s="253"/>
      <c r="AM449" s="253"/>
      <c r="AN449" s="253"/>
      <c r="AO449" s="253"/>
      <c r="AP449" s="253"/>
      <c r="AQ449" s="253"/>
      <c r="AR449" s="253"/>
      <c r="AS449" s="253"/>
      <c r="AT449" s="253"/>
      <c r="AU449" s="253"/>
      <c r="AV449" s="253"/>
      <c r="AW449" s="253"/>
      <c r="AX449" s="253"/>
      <c r="AY449" s="253"/>
      <c r="AZ449" s="253"/>
      <c r="BA449" s="253"/>
    </row>
    <row r="450" spans="1:53" s="252" customFormat="1" ht="15" customHeight="1" x14ac:dyDescent="0.25">
      <c r="A450" s="253"/>
      <c r="B450" s="253"/>
      <c r="C450" s="253"/>
      <c r="D450" s="253"/>
      <c r="E450" s="253"/>
      <c r="F450" s="253"/>
      <c r="G450" s="253"/>
      <c r="H450" s="253"/>
      <c r="I450" s="253"/>
      <c r="J450" s="253"/>
      <c r="K450" s="253"/>
      <c r="L450" s="253"/>
      <c r="M450" s="253"/>
      <c r="N450" s="253"/>
      <c r="O450" s="253"/>
      <c r="P450" s="253"/>
      <c r="Q450" s="253"/>
      <c r="R450" s="253"/>
      <c r="S450" s="253"/>
      <c r="T450" s="253"/>
      <c r="U450" s="253" t="s">
        <v>624</v>
      </c>
      <c r="V450" s="253"/>
      <c r="W450" s="253"/>
      <c r="X450" s="253"/>
      <c r="Y450" s="253"/>
      <c r="Z450" s="253"/>
      <c r="AA450" s="253"/>
      <c r="AB450" s="253"/>
      <c r="AC450" s="253" t="s">
        <v>393</v>
      </c>
      <c r="AD450" s="253"/>
      <c r="AE450" s="253"/>
      <c r="AF450" s="253"/>
      <c r="AG450" s="253"/>
      <c r="AH450" s="253"/>
      <c r="AI450" s="253"/>
      <c r="AJ450" s="253"/>
      <c r="AK450" s="253"/>
      <c r="AL450" s="253"/>
      <c r="AM450" s="253"/>
      <c r="AN450" s="253"/>
      <c r="AO450" s="253"/>
      <c r="AP450" s="253"/>
      <c r="AQ450" s="253"/>
      <c r="AR450" s="253"/>
      <c r="AS450" s="253"/>
      <c r="AT450" s="253"/>
      <c r="AU450" s="253"/>
      <c r="AV450" s="253"/>
      <c r="AW450" s="253"/>
      <c r="AX450" s="253"/>
      <c r="AY450" s="253"/>
      <c r="AZ450" s="253"/>
      <c r="BA450" s="253"/>
    </row>
    <row r="451" spans="1:53" s="252" customFormat="1" ht="15" customHeight="1" x14ac:dyDescent="0.25">
      <c r="A451" s="253"/>
      <c r="B451" s="253"/>
      <c r="C451" s="253"/>
      <c r="D451" s="253"/>
      <c r="E451" s="253"/>
      <c r="F451" s="253"/>
      <c r="G451" s="253"/>
      <c r="H451" s="253"/>
      <c r="I451" s="253"/>
      <c r="J451" s="253"/>
      <c r="K451" s="253"/>
      <c r="L451" s="253"/>
      <c r="M451" s="253"/>
      <c r="N451" s="253"/>
      <c r="O451" s="253"/>
      <c r="P451" s="253"/>
      <c r="Q451" s="253"/>
      <c r="R451" s="253"/>
      <c r="S451" s="253"/>
      <c r="T451" s="253"/>
      <c r="U451" s="253" t="s">
        <v>625</v>
      </c>
      <c r="V451" s="253"/>
      <c r="W451" s="253"/>
      <c r="X451" s="253"/>
      <c r="Y451" s="253"/>
      <c r="Z451" s="253"/>
      <c r="AA451" s="253"/>
      <c r="AB451" s="253"/>
      <c r="AC451" s="253" t="s">
        <v>393</v>
      </c>
      <c r="AD451" s="253"/>
      <c r="AE451" s="253"/>
      <c r="AF451" s="253"/>
      <c r="AG451" s="253"/>
      <c r="AH451" s="253"/>
      <c r="AI451" s="253"/>
      <c r="AJ451" s="253"/>
      <c r="AK451" s="253"/>
      <c r="AL451" s="253"/>
      <c r="AM451" s="253"/>
      <c r="AN451" s="253"/>
      <c r="AO451" s="253"/>
      <c r="AP451" s="253"/>
      <c r="AQ451" s="253"/>
      <c r="AR451" s="253"/>
      <c r="AS451" s="253"/>
      <c r="AT451" s="253"/>
      <c r="AU451" s="253"/>
      <c r="AV451" s="253"/>
      <c r="AW451" s="253"/>
      <c r="AX451" s="253"/>
      <c r="AY451" s="253"/>
      <c r="AZ451" s="253"/>
      <c r="BA451" s="253"/>
    </row>
    <row r="452" spans="1:53" s="252" customFormat="1" ht="15" customHeight="1" x14ac:dyDescent="0.25">
      <c r="A452" s="253"/>
      <c r="B452" s="253"/>
      <c r="C452" s="253"/>
      <c r="D452" s="253"/>
      <c r="E452" s="253"/>
      <c r="F452" s="253"/>
      <c r="G452" s="253"/>
      <c r="H452" s="253"/>
      <c r="I452" s="253"/>
      <c r="J452" s="253"/>
      <c r="K452" s="253"/>
      <c r="L452" s="253"/>
      <c r="M452" s="253"/>
      <c r="N452" s="253"/>
      <c r="O452" s="253"/>
      <c r="P452" s="253"/>
      <c r="Q452" s="253"/>
      <c r="R452" s="253"/>
      <c r="S452" s="253"/>
      <c r="T452" s="253"/>
      <c r="U452" s="253" t="s">
        <v>626</v>
      </c>
      <c r="V452" s="253"/>
      <c r="W452" s="253"/>
      <c r="X452" s="253"/>
      <c r="Y452" s="253"/>
      <c r="Z452" s="253"/>
      <c r="AA452" s="253"/>
      <c r="AB452" s="253"/>
      <c r="AC452" s="253" t="s">
        <v>323</v>
      </c>
      <c r="AD452" s="253"/>
      <c r="AE452" s="253"/>
      <c r="AF452" s="253"/>
      <c r="AG452" s="253"/>
      <c r="AH452" s="253"/>
      <c r="AI452" s="253"/>
      <c r="AJ452" s="253"/>
      <c r="AK452" s="253"/>
      <c r="AL452" s="253"/>
      <c r="AM452" s="253"/>
      <c r="AN452" s="253"/>
      <c r="AO452" s="253"/>
      <c r="AP452" s="253"/>
      <c r="AQ452" s="253"/>
      <c r="AR452" s="253"/>
      <c r="AS452" s="253"/>
      <c r="AT452" s="253"/>
      <c r="AU452" s="253"/>
      <c r="AV452" s="253"/>
      <c r="AW452" s="253"/>
      <c r="AX452" s="253"/>
      <c r="AY452" s="253"/>
      <c r="AZ452" s="253"/>
      <c r="BA452" s="253"/>
    </row>
    <row r="453" spans="1:53" s="252" customFormat="1" ht="15" customHeight="1" x14ac:dyDescent="0.25">
      <c r="A453" s="253"/>
      <c r="B453" s="253"/>
      <c r="C453" s="253"/>
      <c r="D453" s="253"/>
      <c r="E453" s="253"/>
      <c r="F453" s="253"/>
      <c r="G453" s="253"/>
      <c r="H453" s="253"/>
      <c r="I453" s="253"/>
      <c r="J453" s="253"/>
      <c r="K453" s="253"/>
      <c r="L453" s="253"/>
      <c r="M453" s="253"/>
      <c r="N453" s="253"/>
      <c r="O453" s="253"/>
      <c r="P453" s="253"/>
      <c r="Q453" s="253"/>
      <c r="R453" s="253"/>
      <c r="S453" s="253"/>
      <c r="T453" s="253"/>
      <c r="U453" s="253" t="s">
        <v>627</v>
      </c>
      <c r="V453" s="253"/>
      <c r="W453" s="253"/>
      <c r="X453" s="253"/>
      <c r="Y453" s="253"/>
      <c r="Z453" s="253"/>
      <c r="AA453" s="253"/>
      <c r="AB453" s="253"/>
      <c r="AC453" s="253" t="s">
        <v>320</v>
      </c>
      <c r="AD453" s="253"/>
      <c r="AE453" s="253"/>
      <c r="AF453" s="253"/>
      <c r="AG453" s="253"/>
      <c r="AH453" s="253"/>
      <c r="AI453" s="253"/>
      <c r="AJ453" s="253"/>
      <c r="AK453" s="253"/>
      <c r="AL453" s="253"/>
      <c r="AM453" s="253"/>
      <c r="AN453" s="253"/>
      <c r="AO453" s="253"/>
      <c r="AP453" s="253"/>
      <c r="AQ453" s="253"/>
      <c r="AR453" s="253"/>
      <c r="AS453" s="253"/>
      <c r="AT453" s="253"/>
      <c r="AU453" s="253"/>
      <c r="AV453" s="253"/>
      <c r="AW453" s="253"/>
      <c r="AX453" s="253"/>
      <c r="AY453" s="253"/>
      <c r="AZ453" s="253"/>
      <c r="BA453" s="253"/>
    </row>
    <row r="454" spans="1:53" s="252" customFormat="1" ht="15" customHeight="1" x14ac:dyDescent="0.25">
      <c r="A454" s="253"/>
      <c r="B454" s="253"/>
      <c r="C454" s="253"/>
      <c r="D454" s="253"/>
      <c r="E454" s="253"/>
      <c r="F454" s="253"/>
      <c r="G454" s="253"/>
      <c r="H454" s="253"/>
      <c r="I454" s="253"/>
      <c r="J454" s="253"/>
      <c r="K454" s="253"/>
      <c r="L454" s="253"/>
      <c r="M454" s="253"/>
      <c r="N454" s="253"/>
      <c r="O454" s="253"/>
      <c r="P454" s="253"/>
      <c r="Q454" s="253"/>
      <c r="R454" s="253"/>
      <c r="S454" s="253"/>
      <c r="T454" s="253"/>
      <c r="U454" s="253" t="s">
        <v>628</v>
      </c>
      <c r="V454" s="253"/>
      <c r="W454" s="253"/>
      <c r="X454" s="253"/>
      <c r="Y454" s="253"/>
      <c r="Z454" s="253"/>
      <c r="AA454" s="253"/>
      <c r="AB454" s="253"/>
      <c r="AC454" s="253" t="s">
        <v>332</v>
      </c>
      <c r="AD454" s="253"/>
      <c r="AE454" s="253"/>
      <c r="AF454" s="253"/>
      <c r="AG454" s="253"/>
      <c r="AH454" s="253"/>
      <c r="AI454" s="253"/>
      <c r="AJ454" s="253"/>
      <c r="AK454" s="253"/>
      <c r="AL454" s="253"/>
      <c r="AM454" s="253"/>
      <c r="AN454" s="253"/>
      <c r="AO454" s="253"/>
      <c r="AP454" s="253"/>
      <c r="AQ454" s="253"/>
      <c r="AR454" s="253"/>
      <c r="AS454" s="253"/>
      <c r="AT454" s="253"/>
      <c r="AU454" s="253"/>
      <c r="AV454" s="253"/>
      <c r="AW454" s="253"/>
      <c r="AX454" s="253"/>
      <c r="AY454" s="253"/>
      <c r="AZ454" s="253"/>
      <c r="BA454" s="253"/>
    </row>
    <row r="455" spans="1:53" s="252" customFormat="1" ht="15" customHeight="1" x14ac:dyDescent="0.25">
      <c r="A455" s="253"/>
      <c r="B455" s="253"/>
      <c r="C455" s="253"/>
      <c r="D455" s="253"/>
      <c r="E455" s="253"/>
      <c r="F455" s="253"/>
      <c r="G455" s="253"/>
      <c r="H455" s="253"/>
      <c r="I455" s="253"/>
      <c r="J455" s="253"/>
      <c r="K455" s="253"/>
      <c r="L455" s="253"/>
      <c r="M455" s="253"/>
      <c r="N455" s="253"/>
      <c r="O455" s="253"/>
      <c r="P455" s="253"/>
      <c r="Q455" s="253"/>
      <c r="R455" s="253"/>
      <c r="S455" s="253"/>
      <c r="T455" s="253"/>
      <c r="U455" s="253" t="s">
        <v>629</v>
      </c>
      <c r="V455" s="253"/>
      <c r="W455" s="253"/>
      <c r="X455" s="253"/>
      <c r="Y455" s="253"/>
      <c r="Z455" s="253"/>
      <c r="AA455" s="253"/>
      <c r="AB455" s="253"/>
      <c r="AC455" s="253" t="s">
        <v>323</v>
      </c>
      <c r="AD455" s="253"/>
      <c r="AE455" s="253"/>
      <c r="AF455" s="253"/>
      <c r="AG455" s="253"/>
      <c r="AH455" s="253"/>
      <c r="AI455" s="253"/>
      <c r="AJ455" s="253"/>
      <c r="AK455" s="253"/>
      <c r="AL455" s="253"/>
      <c r="AM455" s="253"/>
      <c r="AN455" s="253"/>
      <c r="AO455" s="253"/>
      <c r="AP455" s="253"/>
      <c r="AQ455" s="253"/>
      <c r="AR455" s="253"/>
      <c r="AS455" s="253"/>
      <c r="AT455" s="253"/>
      <c r="AU455" s="253"/>
      <c r="AV455" s="253"/>
      <c r="AW455" s="253"/>
      <c r="AX455" s="253"/>
      <c r="AY455" s="253"/>
      <c r="AZ455" s="253"/>
      <c r="BA455" s="253"/>
    </row>
    <row r="456" spans="1:53" s="252" customFormat="1" ht="15" customHeight="1" x14ac:dyDescent="0.25">
      <c r="A456" s="253"/>
      <c r="B456" s="253"/>
      <c r="C456" s="253"/>
      <c r="D456" s="253"/>
      <c r="E456" s="253"/>
      <c r="F456" s="253"/>
      <c r="G456" s="253"/>
      <c r="H456" s="253"/>
      <c r="I456" s="253"/>
      <c r="J456" s="253"/>
      <c r="K456" s="253"/>
      <c r="L456" s="253"/>
      <c r="M456" s="253"/>
      <c r="N456" s="253"/>
      <c r="O456" s="253"/>
      <c r="P456" s="253"/>
      <c r="Q456" s="253"/>
      <c r="R456" s="253"/>
      <c r="S456" s="253"/>
      <c r="T456" s="253"/>
      <c r="U456" s="253" t="s">
        <v>630</v>
      </c>
      <c r="V456" s="253"/>
      <c r="W456" s="253"/>
      <c r="X456" s="253"/>
      <c r="Y456" s="253"/>
      <c r="Z456" s="253"/>
      <c r="AA456" s="253"/>
      <c r="AB456" s="253"/>
      <c r="AC456" s="253" t="s">
        <v>329</v>
      </c>
      <c r="AD456" s="253"/>
      <c r="AE456" s="253"/>
      <c r="AF456" s="253"/>
      <c r="AG456" s="253"/>
      <c r="AH456" s="253"/>
      <c r="AI456" s="253"/>
      <c r="AJ456" s="253"/>
      <c r="AK456" s="253"/>
      <c r="AL456" s="253"/>
      <c r="AM456" s="253"/>
      <c r="AN456" s="253"/>
      <c r="AO456" s="253"/>
      <c r="AP456" s="253"/>
      <c r="AQ456" s="253"/>
      <c r="AR456" s="253"/>
      <c r="AS456" s="253"/>
      <c r="AT456" s="253"/>
      <c r="AU456" s="253"/>
      <c r="AV456" s="253"/>
      <c r="AW456" s="253"/>
      <c r="AX456" s="253"/>
      <c r="AY456" s="253"/>
      <c r="AZ456" s="253"/>
      <c r="BA456" s="253"/>
    </row>
    <row r="457" spans="1:53" s="252" customFormat="1" ht="15" customHeight="1" x14ac:dyDescent="0.25">
      <c r="A457" s="253"/>
      <c r="B457" s="253"/>
      <c r="C457" s="253"/>
      <c r="D457" s="253"/>
      <c r="E457" s="253"/>
      <c r="F457" s="253"/>
      <c r="G457" s="253"/>
      <c r="H457" s="253"/>
      <c r="I457" s="253"/>
      <c r="J457" s="253"/>
      <c r="K457" s="253"/>
      <c r="L457" s="253"/>
      <c r="M457" s="253"/>
      <c r="N457" s="253"/>
      <c r="O457" s="253"/>
      <c r="P457" s="253"/>
      <c r="Q457" s="253"/>
      <c r="R457" s="253"/>
      <c r="S457" s="253"/>
      <c r="T457" s="253"/>
      <c r="U457" s="253" t="s">
        <v>631</v>
      </c>
      <c r="V457" s="253"/>
      <c r="W457" s="253"/>
      <c r="X457" s="253"/>
      <c r="Y457" s="253"/>
      <c r="Z457" s="253"/>
      <c r="AA457" s="253"/>
      <c r="AB457" s="253"/>
      <c r="AC457" s="253" t="s">
        <v>323</v>
      </c>
      <c r="AD457" s="253"/>
      <c r="AE457" s="253"/>
      <c r="AF457" s="253"/>
      <c r="AG457" s="253"/>
      <c r="AH457" s="253"/>
      <c r="AI457" s="253"/>
      <c r="AJ457" s="253"/>
      <c r="AK457" s="253"/>
      <c r="AL457" s="253"/>
      <c r="AM457" s="253"/>
      <c r="AN457" s="253"/>
      <c r="AO457" s="253"/>
      <c r="AP457" s="253"/>
      <c r="AQ457" s="253"/>
      <c r="AR457" s="253"/>
      <c r="AS457" s="253"/>
      <c r="AT457" s="253"/>
      <c r="AU457" s="253"/>
      <c r="AV457" s="253"/>
      <c r="AW457" s="253"/>
      <c r="AX457" s="253"/>
      <c r="AY457" s="253"/>
      <c r="AZ457" s="253"/>
      <c r="BA457" s="253"/>
    </row>
    <row r="458" spans="1:53" s="252" customFormat="1" ht="15" customHeight="1" x14ac:dyDescent="0.25">
      <c r="A458" s="253"/>
      <c r="B458" s="253"/>
      <c r="C458" s="253"/>
      <c r="D458" s="253"/>
      <c r="E458" s="253"/>
      <c r="F458" s="253"/>
      <c r="G458" s="253"/>
      <c r="H458" s="253"/>
      <c r="I458" s="253"/>
      <c r="J458" s="253"/>
      <c r="K458" s="253"/>
      <c r="L458" s="253"/>
      <c r="M458" s="253"/>
      <c r="N458" s="253"/>
      <c r="O458" s="253"/>
      <c r="P458" s="253"/>
      <c r="Q458" s="253"/>
      <c r="R458" s="253"/>
      <c r="S458" s="253"/>
      <c r="T458" s="253"/>
      <c r="U458" s="253" t="s">
        <v>632</v>
      </c>
      <c r="V458" s="253"/>
      <c r="W458" s="253"/>
      <c r="X458" s="253"/>
      <c r="Y458" s="253"/>
      <c r="Z458" s="253"/>
      <c r="AA458" s="253"/>
      <c r="AB458" s="253"/>
      <c r="AC458" s="253" t="s">
        <v>393</v>
      </c>
      <c r="AD458" s="253"/>
      <c r="AE458" s="253"/>
      <c r="AF458" s="253"/>
      <c r="AG458" s="253"/>
      <c r="AH458" s="253"/>
      <c r="AI458" s="253"/>
      <c r="AJ458" s="253"/>
      <c r="AK458" s="253"/>
      <c r="AL458" s="253"/>
      <c r="AM458" s="253"/>
      <c r="AN458" s="253"/>
      <c r="AO458" s="253"/>
      <c r="AP458" s="253"/>
      <c r="AQ458" s="253"/>
      <c r="AR458" s="253"/>
      <c r="AS458" s="253"/>
      <c r="AT458" s="253"/>
      <c r="AU458" s="253"/>
      <c r="AV458" s="253"/>
      <c r="AW458" s="253"/>
      <c r="AX458" s="253"/>
      <c r="AY458" s="253"/>
      <c r="AZ458" s="253"/>
      <c r="BA458" s="253"/>
    </row>
    <row r="459" spans="1:53" s="252" customFormat="1" ht="15" customHeight="1" x14ac:dyDescent="0.25">
      <c r="A459" s="253"/>
      <c r="B459" s="253"/>
      <c r="C459" s="253"/>
      <c r="D459" s="253"/>
      <c r="E459" s="253"/>
      <c r="F459" s="253"/>
      <c r="G459" s="253"/>
      <c r="H459" s="253"/>
      <c r="I459" s="253"/>
      <c r="J459" s="253"/>
      <c r="K459" s="253"/>
      <c r="L459" s="253"/>
      <c r="M459" s="253"/>
      <c r="N459" s="253"/>
      <c r="O459" s="253"/>
      <c r="P459" s="253"/>
      <c r="Q459" s="253"/>
      <c r="R459" s="253"/>
      <c r="S459" s="253"/>
      <c r="T459" s="253"/>
      <c r="U459" s="253" t="s">
        <v>633</v>
      </c>
      <c r="V459" s="253"/>
      <c r="W459" s="253"/>
      <c r="X459" s="253"/>
      <c r="Y459" s="253"/>
      <c r="Z459" s="253"/>
      <c r="AA459" s="253"/>
      <c r="AB459" s="253"/>
      <c r="AC459" s="253" t="s">
        <v>316</v>
      </c>
      <c r="AD459" s="253"/>
      <c r="AE459" s="253"/>
      <c r="AF459" s="253"/>
      <c r="AG459" s="253"/>
      <c r="AH459" s="253"/>
      <c r="AI459" s="253"/>
      <c r="AJ459" s="253"/>
      <c r="AK459" s="253"/>
      <c r="AL459" s="253"/>
      <c r="AM459" s="253"/>
      <c r="AN459" s="253"/>
      <c r="AO459" s="253"/>
      <c r="AP459" s="253"/>
      <c r="AQ459" s="253"/>
      <c r="AR459" s="253"/>
      <c r="AS459" s="253"/>
      <c r="AT459" s="253"/>
      <c r="AU459" s="253"/>
      <c r="AV459" s="253"/>
      <c r="AW459" s="253"/>
      <c r="AX459" s="253"/>
      <c r="AY459" s="253"/>
      <c r="AZ459" s="253"/>
      <c r="BA459" s="253"/>
    </row>
    <row r="460" spans="1:53" s="252" customFormat="1" ht="15" customHeight="1" x14ac:dyDescent="0.25">
      <c r="A460" s="253"/>
      <c r="B460" s="253"/>
      <c r="C460" s="253"/>
      <c r="D460" s="253"/>
      <c r="E460" s="253"/>
      <c r="F460" s="253"/>
      <c r="G460" s="253"/>
      <c r="H460" s="253"/>
      <c r="I460" s="253"/>
      <c r="J460" s="253"/>
      <c r="K460" s="253"/>
      <c r="L460" s="253"/>
      <c r="M460" s="253"/>
      <c r="N460" s="253"/>
      <c r="O460" s="253"/>
      <c r="P460" s="253"/>
      <c r="Q460" s="253"/>
      <c r="R460" s="253"/>
      <c r="S460" s="253"/>
      <c r="T460" s="253"/>
      <c r="U460" s="253" t="s">
        <v>634</v>
      </c>
      <c r="V460" s="253"/>
      <c r="W460" s="253"/>
      <c r="X460" s="253"/>
      <c r="Y460" s="253"/>
      <c r="Z460" s="253"/>
      <c r="AA460" s="253"/>
      <c r="AB460" s="253"/>
      <c r="AC460" s="253" t="s">
        <v>323</v>
      </c>
      <c r="AD460" s="253"/>
      <c r="AE460" s="253"/>
      <c r="AF460" s="253"/>
      <c r="AG460" s="253"/>
      <c r="AH460" s="253"/>
      <c r="AI460" s="253"/>
      <c r="AJ460" s="253"/>
      <c r="AK460" s="253"/>
      <c r="AL460" s="253"/>
      <c r="AM460" s="253"/>
      <c r="AN460" s="253"/>
      <c r="AO460" s="253"/>
      <c r="AP460" s="253"/>
      <c r="AQ460" s="253"/>
      <c r="AR460" s="253"/>
      <c r="AS460" s="253"/>
      <c r="AT460" s="253"/>
      <c r="AU460" s="253"/>
      <c r="AV460" s="253"/>
      <c r="AW460" s="253"/>
      <c r="AX460" s="253"/>
      <c r="AY460" s="253"/>
      <c r="AZ460" s="253"/>
      <c r="BA460" s="253"/>
    </row>
    <row r="461" spans="1:53" s="252" customFormat="1" ht="15" customHeight="1" x14ac:dyDescent="0.25">
      <c r="A461" s="253"/>
      <c r="B461" s="253"/>
      <c r="C461" s="253"/>
      <c r="D461" s="253"/>
      <c r="E461" s="253"/>
      <c r="F461" s="253"/>
      <c r="G461" s="253"/>
      <c r="H461" s="253"/>
      <c r="I461" s="253"/>
      <c r="J461" s="253"/>
      <c r="K461" s="253"/>
      <c r="L461" s="253"/>
      <c r="M461" s="253"/>
      <c r="N461" s="253"/>
      <c r="O461" s="253"/>
      <c r="P461" s="253"/>
      <c r="Q461" s="253"/>
      <c r="R461" s="253"/>
      <c r="S461" s="253"/>
      <c r="T461" s="253"/>
      <c r="U461" s="253" t="s">
        <v>635</v>
      </c>
      <c r="V461" s="253"/>
      <c r="W461" s="253"/>
      <c r="X461" s="253"/>
      <c r="Y461" s="253"/>
      <c r="Z461" s="253"/>
      <c r="AA461" s="253"/>
      <c r="AB461" s="253"/>
      <c r="AC461" s="253" t="s">
        <v>332</v>
      </c>
      <c r="AD461" s="253"/>
      <c r="AE461" s="253"/>
      <c r="AF461" s="253"/>
      <c r="AG461" s="253"/>
      <c r="AH461" s="253"/>
      <c r="AI461" s="253"/>
      <c r="AJ461" s="253"/>
      <c r="AK461" s="253"/>
      <c r="AL461" s="253"/>
      <c r="AM461" s="253"/>
      <c r="AN461" s="253"/>
      <c r="AO461" s="253"/>
      <c r="AP461" s="253"/>
      <c r="AQ461" s="253"/>
      <c r="AR461" s="253"/>
      <c r="AS461" s="253"/>
      <c r="AT461" s="253"/>
      <c r="AU461" s="253"/>
      <c r="AV461" s="253"/>
      <c r="AW461" s="253"/>
      <c r="AX461" s="253"/>
      <c r="AY461" s="253"/>
      <c r="AZ461" s="253"/>
      <c r="BA461" s="253"/>
    </row>
    <row r="462" spans="1:53" s="252" customFormat="1" ht="15" customHeight="1" x14ac:dyDescent="0.25">
      <c r="A462" s="253"/>
      <c r="B462" s="253"/>
      <c r="C462" s="253"/>
      <c r="D462" s="253"/>
      <c r="E462" s="253"/>
      <c r="F462" s="253"/>
      <c r="G462" s="253"/>
      <c r="H462" s="253"/>
      <c r="I462" s="253"/>
      <c r="J462" s="253"/>
      <c r="K462" s="253"/>
      <c r="L462" s="253"/>
      <c r="M462" s="253"/>
      <c r="N462" s="253"/>
      <c r="O462" s="253"/>
      <c r="P462" s="253"/>
      <c r="Q462" s="253"/>
      <c r="R462" s="253"/>
      <c r="S462" s="253"/>
      <c r="T462" s="253"/>
      <c r="U462" s="253" t="s">
        <v>636</v>
      </c>
      <c r="V462" s="253"/>
      <c r="W462" s="253"/>
      <c r="X462" s="253"/>
      <c r="Y462" s="253"/>
      <c r="Z462" s="253"/>
      <c r="AA462" s="253"/>
      <c r="AB462" s="253"/>
      <c r="AC462" s="253" t="s">
        <v>320</v>
      </c>
      <c r="AD462" s="253"/>
      <c r="AE462" s="253"/>
      <c r="AF462" s="253"/>
      <c r="AG462" s="253"/>
      <c r="AH462" s="253"/>
      <c r="AI462" s="253"/>
      <c r="AJ462" s="253"/>
      <c r="AK462" s="253"/>
      <c r="AL462" s="253"/>
      <c r="AM462" s="253"/>
      <c r="AN462" s="253"/>
      <c r="AO462" s="253"/>
      <c r="AP462" s="253"/>
      <c r="AQ462" s="253"/>
      <c r="AR462" s="253"/>
      <c r="AS462" s="253"/>
      <c r="AT462" s="253"/>
      <c r="AU462" s="253"/>
      <c r="AV462" s="253"/>
      <c r="AW462" s="253"/>
      <c r="AX462" s="253"/>
      <c r="AY462" s="253"/>
      <c r="AZ462" s="253"/>
      <c r="BA462" s="253"/>
    </row>
    <row r="463" spans="1:53" s="252" customFormat="1" ht="15" customHeight="1" x14ac:dyDescent="0.25">
      <c r="A463" s="253"/>
      <c r="B463" s="253"/>
      <c r="C463" s="253"/>
      <c r="D463" s="253"/>
      <c r="E463" s="253"/>
      <c r="F463" s="253"/>
      <c r="G463" s="253"/>
      <c r="H463" s="253"/>
      <c r="I463" s="253"/>
      <c r="J463" s="253"/>
      <c r="K463" s="253"/>
      <c r="L463" s="253"/>
      <c r="M463" s="253"/>
      <c r="N463" s="253"/>
      <c r="O463" s="253"/>
      <c r="P463" s="253"/>
      <c r="Q463" s="253"/>
      <c r="R463" s="253"/>
      <c r="S463" s="253"/>
      <c r="T463" s="253"/>
      <c r="U463" s="253" t="s">
        <v>637</v>
      </c>
      <c r="V463" s="253"/>
      <c r="W463" s="253"/>
      <c r="X463" s="253"/>
      <c r="Y463" s="253"/>
      <c r="Z463" s="253"/>
      <c r="AA463" s="253"/>
      <c r="AB463" s="253"/>
      <c r="AC463" s="253" t="s">
        <v>393</v>
      </c>
      <c r="AD463" s="253"/>
      <c r="AE463" s="253"/>
      <c r="AF463" s="253"/>
      <c r="AG463" s="253"/>
      <c r="AH463" s="253"/>
      <c r="AI463" s="253"/>
      <c r="AJ463" s="253"/>
      <c r="AK463" s="253"/>
      <c r="AL463" s="253"/>
      <c r="AM463" s="253"/>
      <c r="AN463" s="253"/>
      <c r="AO463" s="253"/>
      <c r="AP463" s="253"/>
      <c r="AQ463" s="253"/>
      <c r="AR463" s="253"/>
      <c r="AS463" s="253"/>
      <c r="AT463" s="253"/>
      <c r="AU463" s="253"/>
      <c r="AV463" s="253"/>
      <c r="AW463" s="253"/>
      <c r="AX463" s="253"/>
      <c r="AY463" s="253"/>
      <c r="AZ463" s="253"/>
      <c r="BA463" s="253"/>
    </row>
    <row r="464" spans="1:53" s="252" customFormat="1" ht="15" customHeight="1" x14ac:dyDescent="0.25">
      <c r="A464" s="253"/>
      <c r="B464" s="253"/>
      <c r="C464" s="253"/>
      <c r="D464" s="253"/>
      <c r="E464" s="253"/>
      <c r="F464" s="253"/>
      <c r="G464" s="253"/>
      <c r="H464" s="253"/>
      <c r="I464" s="253"/>
      <c r="J464" s="253"/>
      <c r="K464" s="253"/>
      <c r="L464" s="253"/>
      <c r="M464" s="253"/>
      <c r="N464" s="253"/>
      <c r="O464" s="253"/>
      <c r="P464" s="253"/>
      <c r="Q464" s="253"/>
      <c r="R464" s="253"/>
      <c r="S464" s="253"/>
      <c r="T464" s="253"/>
      <c r="U464" s="253" t="s">
        <v>638</v>
      </c>
      <c r="V464" s="253"/>
      <c r="W464" s="253"/>
      <c r="X464" s="253"/>
      <c r="Y464" s="253"/>
      <c r="Z464" s="253"/>
      <c r="AA464" s="253"/>
      <c r="AB464" s="253"/>
      <c r="AC464" s="253" t="s">
        <v>332</v>
      </c>
      <c r="AD464" s="253"/>
      <c r="AE464" s="253"/>
      <c r="AF464" s="253"/>
      <c r="AG464" s="253"/>
      <c r="AH464" s="253"/>
      <c r="AI464" s="253"/>
      <c r="AJ464" s="253"/>
      <c r="AK464" s="253"/>
      <c r="AL464" s="253"/>
      <c r="AM464" s="253"/>
      <c r="AN464" s="253"/>
      <c r="AO464" s="253"/>
      <c r="AP464" s="253"/>
      <c r="AQ464" s="253"/>
      <c r="AR464" s="253"/>
      <c r="AS464" s="253"/>
      <c r="AT464" s="253"/>
      <c r="AU464" s="253"/>
      <c r="AV464" s="253"/>
      <c r="AW464" s="253"/>
      <c r="AX464" s="253"/>
      <c r="AY464" s="253"/>
      <c r="AZ464" s="253"/>
      <c r="BA464" s="253"/>
    </row>
    <row r="465" spans="1:53" s="252" customFormat="1" ht="15" customHeight="1" x14ac:dyDescent="0.25">
      <c r="A465" s="253"/>
      <c r="B465" s="253"/>
      <c r="C465" s="253"/>
      <c r="D465" s="253"/>
      <c r="E465" s="253"/>
      <c r="F465" s="253"/>
      <c r="G465" s="253"/>
      <c r="H465" s="253"/>
      <c r="I465" s="253"/>
      <c r="J465" s="253"/>
      <c r="K465" s="253"/>
      <c r="L465" s="253"/>
      <c r="M465" s="253"/>
      <c r="N465" s="253"/>
      <c r="O465" s="253"/>
      <c r="P465" s="253"/>
      <c r="Q465" s="253"/>
      <c r="R465" s="253"/>
      <c r="S465" s="253"/>
      <c r="T465" s="253"/>
      <c r="U465" s="253" t="s">
        <v>639</v>
      </c>
      <c r="V465" s="253"/>
      <c r="W465" s="253"/>
      <c r="X465" s="253"/>
      <c r="Y465" s="253"/>
      <c r="Z465" s="253"/>
      <c r="AA465" s="253"/>
      <c r="AB465" s="253"/>
      <c r="AC465" s="253" t="s">
        <v>320</v>
      </c>
      <c r="AD465" s="253"/>
      <c r="AE465" s="253"/>
      <c r="AF465" s="253"/>
      <c r="AG465" s="253"/>
      <c r="AH465" s="253"/>
      <c r="AI465" s="253"/>
      <c r="AJ465" s="253"/>
      <c r="AK465" s="253"/>
      <c r="AL465" s="253"/>
      <c r="AM465" s="253"/>
      <c r="AN465" s="253"/>
      <c r="AO465" s="253"/>
      <c r="AP465" s="253"/>
      <c r="AQ465" s="253"/>
      <c r="AR465" s="253"/>
      <c r="AS465" s="253"/>
      <c r="AT465" s="253"/>
      <c r="AU465" s="253"/>
      <c r="AV465" s="253"/>
      <c r="AW465" s="253"/>
      <c r="AX465" s="253"/>
      <c r="AY465" s="253"/>
      <c r="AZ465" s="253"/>
      <c r="BA465" s="253"/>
    </row>
    <row r="466" spans="1:53" s="252" customFormat="1" ht="15" customHeight="1" x14ac:dyDescent="0.25">
      <c r="A466" s="253"/>
      <c r="B466" s="253"/>
      <c r="C466" s="253"/>
      <c r="D466" s="253"/>
      <c r="E466" s="253"/>
      <c r="F466" s="253"/>
      <c r="G466" s="253"/>
      <c r="H466" s="253"/>
      <c r="I466" s="253"/>
      <c r="J466" s="253"/>
      <c r="K466" s="253"/>
      <c r="L466" s="253"/>
      <c r="M466" s="253"/>
      <c r="N466" s="253"/>
      <c r="O466" s="253"/>
      <c r="P466" s="253"/>
      <c r="Q466" s="253"/>
      <c r="R466" s="253"/>
      <c r="S466" s="253"/>
      <c r="T466" s="253"/>
      <c r="U466" s="253" t="s">
        <v>640</v>
      </c>
      <c r="V466" s="253"/>
      <c r="W466" s="253"/>
      <c r="X466" s="253"/>
      <c r="Y466" s="253"/>
      <c r="Z466" s="253"/>
      <c r="AA466" s="253"/>
      <c r="AB466" s="253"/>
      <c r="AC466" s="253" t="s">
        <v>320</v>
      </c>
      <c r="AD466" s="253"/>
      <c r="AE466" s="253"/>
      <c r="AF466" s="253"/>
      <c r="AG466" s="253"/>
      <c r="AH466" s="253"/>
      <c r="AI466" s="253"/>
      <c r="AJ466" s="253"/>
      <c r="AK466" s="253"/>
      <c r="AL466" s="253"/>
      <c r="AM466" s="253"/>
      <c r="AN466" s="253"/>
      <c r="AO466" s="253"/>
      <c r="AP466" s="253"/>
      <c r="AQ466" s="253"/>
      <c r="AR466" s="253"/>
      <c r="AS466" s="253"/>
      <c r="AT466" s="253"/>
      <c r="AU466" s="253"/>
      <c r="AV466" s="253"/>
      <c r="AW466" s="253"/>
      <c r="AX466" s="253"/>
      <c r="AY466" s="253"/>
      <c r="AZ466" s="253"/>
      <c r="BA466" s="253"/>
    </row>
    <row r="467" spans="1:53" s="252" customFormat="1" ht="15" customHeight="1" x14ac:dyDescent="0.25">
      <c r="A467" s="253"/>
      <c r="B467" s="253"/>
      <c r="C467" s="253"/>
      <c r="D467" s="253"/>
      <c r="E467" s="253"/>
      <c r="F467" s="253"/>
      <c r="G467" s="253"/>
      <c r="H467" s="253"/>
      <c r="I467" s="253"/>
      <c r="J467" s="253"/>
      <c r="K467" s="253"/>
      <c r="L467" s="253"/>
      <c r="M467" s="253"/>
      <c r="N467" s="253"/>
      <c r="O467" s="253"/>
      <c r="P467" s="253"/>
      <c r="Q467" s="253"/>
      <c r="R467" s="253"/>
      <c r="S467" s="253"/>
      <c r="T467" s="253"/>
      <c r="U467" s="253" t="s">
        <v>641</v>
      </c>
      <c r="V467" s="253"/>
      <c r="W467" s="253"/>
      <c r="X467" s="253"/>
      <c r="Y467" s="253"/>
      <c r="Z467" s="253"/>
      <c r="AA467" s="253"/>
      <c r="AB467" s="253"/>
      <c r="AC467" s="253" t="s">
        <v>373</v>
      </c>
      <c r="AD467" s="253"/>
      <c r="AE467" s="253"/>
      <c r="AF467" s="253"/>
      <c r="AG467" s="253"/>
      <c r="AH467" s="253"/>
      <c r="AI467" s="253"/>
      <c r="AJ467" s="253"/>
      <c r="AK467" s="253"/>
      <c r="AL467" s="253"/>
      <c r="AM467" s="253"/>
      <c r="AN467" s="253"/>
      <c r="AO467" s="253"/>
      <c r="AP467" s="253"/>
      <c r="AQ467" s="253"/>
      <c r="AR467" s="253"/>
      <c r="AS467" s="253"/>
      <c r="AT467" s="253"/>
      <c r="AU467" s="253"/>
      <c r="AV467" s="253"/>
      <c r="AW467" s="253"/>
      <c r="AX467" s="253"/>
      <c r="AY467" s="253"/>
      <c r="AZ467" s="253"/>
      <c r="BA467" s="253"/>
    </row>
    <row r="468" spans="1:53" s="252" customFormat="1" ht="15" customHeight="1" x14ac:dyDescent="0.25">
      <c r="A468" s="253"/>
      <c r="B468" s="253"/>
      <c r="C468" s="253"/>
      <c r="D468" s="253"/>
      <c r="E468" s="253"/>
      <c r="F468" s="253"/>
      <c r="G468" s="253"/>
      <c r="H468" s="253"/>
      <c r="I468" s="253"/>
      <c r="J468" s="253"/>
      <c r="K468" s="253"/>
      <c r="L468" s="253"/>
      <c r="M468" s="253"/>
      <c r="N468" s="253"/>
      <c r="O468" s="253"/>
      <c r="P468" s="253"/>
      <c r="Q468" s="253"/>
      <c r="R468" s="253"/>
      <c r="S468" s="253"/>
      <c r="T468" s="253"/>
      <c r="U468" s="253" t="s">
        <v>642</v>
      </c>
      <c r="V468" s="253"/>
      <c r="W468" s="253"/>
      <c r="X468" s="253"/>
      <c r="Y468" s="253"/>
      <c r="Z468" s="253"/>
      <c r="AA468" s="253"/>
      <c r="AB468" s="253"/>
      <c r="AC468" s="253" t="s">
        <v>332</v>
      </c>
      <c r="AD468" s="253"/>
      <c r="AE468" s="253"/>
      <c r="AF468" s="253"/>
      <c r="AG468" s="253"/>
      <c r="AH468" s="253"/>
      <c r="AI468" s="253"/>
      <c r="AJ468" s="253"/>
      <c r="AK468" s="253"/>
      <c r="AL468" s="253"/>
      <c r="AM468" s="253"/>
      <c r="AN468" s="253"/>
      <c r="AO468" s="253"/>
      <c r="AP468" s="253"/>
      <c r="AQ468" s="253"/>
      <c r="AR468" s="253"/>
      <c r="AS468" s="253"/>
      <c r="AT468" s="253"/>
      <c r="AU468" s="253"/>
      <c r="AV468" s="253"/>
      <c r="AW468" s="253"/>
      <c r="AX468" s="253"/>
      <c r="AY468" s="253"/>
      <c r="AZ468" s="253"/>
      <c r="BA468" s="253"/>
    </row>
    <row r="469" spans="1:53" s="252" customFormat="1" ht="15" customHeight="1" x14ac:dyDescent="0.25">
      <c r="A469" s="253"/>
      <c r="B469" s="253"/>
      <c r="C469" s="253"/>
      <c r="D469" s="253"/>
      <c r="E469" s="253"/>
      <c r="F469" s="253"/>
      <c r="G469" s="253"/>
      <c r="H469" s="253"/>
      <c r="I469" s="253"/>
      <c r="J469" s="253"/>
      <c r="K469" s="253"/>
      <c r="L469" s="253"/>
      <c r="M469" s="253"/>
      <c r="N469" s="253"/>
      <c r="O469" s="253"/>
      <c r="P469" s="253"/>
      <c r="Q469" s="253"/>
      <c r="R469" s="253"/>
      <c r="S469" s="253"/>
      <c r="T469" s="253"/>
      <c r="U469" s="253" t="s">
        <v>643</v>
      </c>
      <c r="V469" s="253"/>
      <c r="W469" s="253"/>
      <c r="X469" s="253"/>
      <c r="Y469" s="253"/>
      <c r="Z469" s="253"/>
      <c r="AA469" s="253"/>
      <c r="AB469" s="253"/>
      <c r="AC469" s="253" t="s">
        <v>320</v>
      </c>
      <c r="AD469" s="253"/>
      <c r="AE469" s="253"/>
      <c r="AF469" s="253"/>
      <c r="AG469" s="253"/>
      <c r="AH469" s="253"/>
      <c r="AI469" s="253"/>
      <c r="AJ469" s="253"/>
      <c r="AK469" s="253"/>
      <c r="AL469" s="253"/>
      <c r="AM469" s="253"/>
      <c r="AN469" s="253"/>
      <c r="AO469" s="253"/>
      <c r="AP469" s="253"/>
      <c r="AQ469" s="253"/>
      <c r="AR469" s="253"/>
      <c r="AS469" s="253"/>
      <c r="AT469" s="253"/>
      <c r="AU469" s="253"/>
      <c r="AV469" s="253"/>
      <c r="AW469" s="253"/>
      <c r="AX469" s="253"/>
      <c r="AY469" s="253"/>
      <c r="AZ469" s="253"/>
      <c r="BA469" s="253"/>
    </row>
    <row r="470" spans="1:53" s="252" customFormat="1" ht="15" customHeight="1" x14ac:dyDescent="0.25">
      <c r="A470" s="253"/>
      <c r="B470" s="253"/>
      <c r="C470" s="253"/>
      <c r="D470" s="253"/>
      <c r="E470" s="253"/>
      <c r="F470" s="253"/>
      <c r="G470" s="253"/>
      <c r="H470" s="253"/>
      <c r="I470" s="253"/>
      <c r="J470" s="253"/>
      <c r="K470" s="253"/>
      <c r="L470" s="253"/>
      <c r="M470" s="253"/>
      <c r="N470" s="253"/>
      <c r="O470" s="253"/>
      <c r="P470" s="253"/>
      <c r="Q470" s="253"/>
      <c r="R470" s="253"/>
      <c r="S470" s="253"/>
      <c r="T470" s="253"/>
      <c r="U470" s="253" t="s">
        <v>644</v>
      </c>
      <c r="V470" s="253"/>
      <c r="W470" s="253"/>
      <c r="X470" s="253"/>
      <c r="Y470" s="253"/>
      <c r="Z470" s="253"/>
      <c r="AA470" s="253"/>
      <c r="AB470" s="253"/>
      <c r="AC470" s="253" t="s">
        <v>316</v>
      </c>
      <c r="AD470" s="253"/>
      <c r="AE470" s="253"/>
      <c r="AF470" s="253"/>
      <c r="AG470" s="253"/>
      <c r="AH470" s="253"/>
      <c r="AI470" s="253"/>
      <c r="AJ470" s="253"/>
      <c r="AK470" s="253"/>
      <c r="AL470" s="253"/>
      <c r="AM470" s="253"/>
      <c r="AN470" s="253"/>
      <c r="AO470" s="253"/>
      <c r="AP470" s="253"/>
      <c r="AQ470" s="253"/>
      <c r="AR470" s="253"/>
      <c r="AS470" s="253"/>
      <c r="AT470" s="253"/>
      <c r="AU470" s="253"/>
      <c r="AV470" s="253"/>
      <c r="AW470" s="253"/>
      <c r="AX470" s="253"/>
      <c r="AY470" s="253"/>
      <c r="AZ470" s="253"/>
      <c r="BA470" s="253"/>
    </row>
    <row r="471" spans="1:53" s="252" customFormat="1" ht="15" customHeight="1" x14ac:dyDescent="0.25">
      <c r="A471" s="253"/>
      <c r="B471" s="253"/>
      <c r="C471" s="253"/>
      <c r="D471" s="253"/>
      <c r="E471" s="253"/>
      <c r="F471" s="253"/>
      <c r="G471" s="253"/>
      <c r="H471" s="253"/>
      <c r="I471" s="253"/>
      <c r="J471" s="253"/>
      <c r="K471" s="253"/>
      <c r="L471" s="253"/>
      <c r="M471" s="253"/>
      <c r="N471" s="253"/>
      <c r="O471" s="253"/>
      <c r="P471" s="253"/>
      <c r="Q471" s="253"/>
      <c r="R471" s="253"/>
      <c r="S471" s="253"/>
      <c r="T471" s="253"/>
      <c r="U471" s="253" t="s">
        <v>645</v>
      </c>
      <c r="V471" s="253"/>
      <c r="W471" s="253"/>
      <c r="X471" s="253"/>
      <c r="Y471" s="253"/>
      <c r="Z471" s="253"/>
      <c r="AA471" s="253"/>
      <c r="AB471" s="253"/>
      <c r="AC471" s="253" t="s">
        <v>320</v>
      </c>
      <c r="AD471" s="253"/>
      <c r="AE471" s="253"/>
      <c r="AF471" s="253"/>
      <c r="AG471" s="253"/>
      <c r="AH471" s="253"/>
      <c r="AI471" s="253"/>
      <c r="AJ471" s="253"/>
      <c r="AK471" s="253"/>
      <c r="AL471" s="253"/>
      <c r="AM471" s="253"/>
      <c r="AN471" s="253"/>
      <c r="AO471" s="253"/>
      <c r="AP471" s="253"/>
      <c r="AQ471" s="253"/>
      <c r="AR471" s="253"/>
      <c r="AS471" s="253"/>
      <c r="AT471" s="253"/>
      <c r="AU471" s="253"/>
      <c r="AV471" s="253"/>
      <c r="AW471" s="253"/>
      <c r="AX471" s="253"/>
      <c r="AY471" s="253"/>
      <c r="AZ471" s="253"/>
      <c r="BA471" s="253"/>
    </row>
    <row r="472" spans="1:53" s="252" customFormat="1" ht="15" customHeight="1" x14ac:dyDescent="0.25">
      <c r="A472" s="253"/>
      <c r="B472" s="253"/>
      <c r="C472" s="253"/>
      <c r="D472" s="253"/>
      <c r="E472" s="253"/>
      <c r="F472" s="253"/>
      <c r="G472" s="253"/>
      <c r="H472" s="253"/>
      <c r="I472" s="253"/>
      <c r="J472" s="253"/>
      <c r="K472" s="253"/>
      <c r="L472" s="253"/>
      <c r="M472" s="253"/>
      <c r="N472" s="253"/>
      <c r="O472" s="253"/>
      <c r="P472" s="253"/>
      <c r="Q472" s="253"/>
      <c r="R472" s="253"/>
      <c r="S472" s="253"/>
      <c r="T472" s="253"/>
      <c r="U472" s="253" t="s">
        <v>646</v>
      </c>
      <c r="V472" s="253"/>
      <c r="W472" s="253"/>
      <c r="X472" s="253"/>
      <c r="Y472" s="253"/>
      <c r="Z472" s="253"/>
      <c r="AA472" s="253"/>
      <c r="AB472" s="253"/>
      <c r="AC472" s="253" t="s">
        <v>316</v>
      </c>
      <c r="AD472" s="253"/>
      <c r="AE472" s="253"/>
      <c r="AF472" s="253"/>
      <c r="AG472" s="253"/>
      <c r="AH472" s="253"/>
      <c r="AI472" s="253"/>
      <c r="AJ472" s="253"/>
      <c r="AK472" s="253"/>
      <c r="AL472" s="253"/>
      <c r="AM472" s="253"/>
      <c r="AN472" s="253"/>
      <c r="AO472" s="253"/>
      <c r="AP472" s="253"/>
      <c r="AQ472" s="253"/>
      <c r="AR472" s="253"/>
      <c r="AS472" s="253"/>
      <c r="AT472" s="253"/>
      <c r="AU472" s="253"/>
      <c r="AV472" s="253"/>
      <c r="AW472" s="253"/>
      <c r="AX472" s="253"/>
      <c r="AY472" s="253"/>
      <c r="AZ472" s="253"/>
      <c r="BA472" s="253"/>
    </row>
    <row r="473" spans="1:53" s="252" customFormat="1" ht="15" customHeight="1" x14ac:dyDescent="0.25">
      <c r="A473" s="253"/>
      <c r="B473" s="253"/>
      <c r="C473" s="253"/>
      <c r="D473" s="253"/>
      <c r="E473" s="253"/>
      <c r="F473" s="253"/>
      <c r="G473" s="253"/>
      <c r="H473" s="253"/>
      <c r="I473" s="253"/>
      <c r="J473" s="253"/>
      <c r="K473" s="253"/>
      <c r="L473" s="253"/>
      <c r="M473" s="253"/>
      <c r="N473" s="253"/>
      <c r="O473" s="253"/>
      <c r="P473" s="253"/>
      <c r="Q473" s="253"/>
      <c r="R473" s="253"/>
      <c r="S473" s="253"/>
      <c r="T473" s="253"/>
      <c r="U473" s="253" t="s">
        <v>647</v>
      </c>
      <c r="V473" s="253"/>
      <c r="W473" s="253"/>
      <c r="X473" s="253"/>
      <c r="Y473" s="253"/>
      <c r="Z473" s="253"/>
      <c r="AA473" s="253"/>
      <c r="AB473" s="253"/>
      <c r="AC473" s="253" t="s">
        <v>332</v>
      </c>
      <c r="AD473" s="253"/>
      <c r="AE473" s="253"/>
      <c r="AF473" s="253"/>
      <c r="AG473" s="253"/>
      <c r="AH473" s="253"/>
      <c r="AI473" s="253"/>
      <c r="AJ473" s="253"/>
      <c r="AK473" s="253"/>
      <c r="AL473" s="253"/>
      <c r="AM473" s="253"/>
      <c r="AN473" s="253"/>
      <c r="AO473" s="253"/>
      <c r="AP473" s="253"/>
      <c r="AQ473" s="253"/>
      <c r="AR473" s="253"/>
      <c r="AS473" s="253"/>
      <c r="AT473" s="253"/>
      <c r="AU473" s="253"/>
      <c r="AV473" s="253"/>
      <c r="AW473" s="253"/>
      <c r="AX473" s="253"/>
      <c r="AY473" s="253"/>
      <c r="AZ473" s="253"/>
      <c r="BA473" s="253"/>
    </row>
    <row r="474" spans="1:53" s="252" customFormat="1" ht="15" customHeight="1" x14ac:dyDescent="0.25">
      <c r="A474" s="253"/>
      <c r="B474" s="253"/>
      <c r="C474" s="253"/>
      <c r="D474" s="253"/>
      <c r="E474" s="253"/>
      <c r="F474" s="253"/>
      <c r="G474" s="253"/>
      <c r="H474" s="253"/>
      <c r="I474" s="253"/>
      <c r="J474" s="253"/>
      <c r="K474" s="253"/>
      <c r="L474" s="253"/>
      <c r="M474" s="253"/>
      <c r="N474" s="253"/>
      <c r="O474" s="253"/>
      <c r="P474" s="253"/>
      <c r="Q474" s="253"/>
      <c r="R474" s="253"/>
      <c r="S474" s="253"/>
      <c r="T474" s="253"/>
      <c r="U474" s="253" t="s">
        <v>648</v>
      </c>
      <c r="V474" s="253"/>
      <c r="W474" s="253"/>
      <c r="X474" s="253"/>
      <c r="Y474" s="253"/>
      <c r="Z474" s="253"/>
      <c r="AA474" s="253"/>
      <c r="AB474" s="253"/>
      <c r="AC474" s="253" t="s">
        <v>323</v>
      </c>
      <c r="AD474" s="253"/>
      <c r="AE474" s="253"/>
      <c r="AF474" s="253"/>
      <c r="AG474" s="253"/>
      <c r="AH474" s="253"/>
      <c r="AI474" s="253"/>
      <c r="AJ474" s="253"/>
      <c r="AK474" s="253"/>
      <c r="AL474" s="253"/>
      <c r="AM474" s="253"/>
      <c r="AN474" s="253"/>
      <c r="AO474" s="253"/>
      <c r="AP474" s="253"/>
      <c r="AQ474" s="253"/>
      <c r="AR474" s="253"/>
      <c r="AS474" s="253"/>
      <c r="AT474" s="253"/>
      <c r="AU474" s="253"/>
      <c r="AV474" s="253"/>
      <c r="AW474" s="253"/>
      <c r="AX474" s="253"/>
      <c r="AY474" s="253"/>
      <c r="AZ474" s="253"/>
      <c r="BA474" s="253"/>
    </row>
    <row r="475" spans="1:53" s="252" customFormat="1" ht="15" customHeight="1" x14ac:dyDescent="0.25">
      <c r="A475" s="253"/>
      <c r="B475" s="253"/>
      <c r="C475" s="253"/>
      <c r="D475" s="253"/>
      <c r="E475" s="253"/>
      <c r="F475" s="253"/>
      <c r="G475" s="253"/>
      <c r="H475" s="253"/>
      <c r="I475" s="253"/>
      <c r="J475" s="253"/>
      <c r="K475" s="253"/>
      <c r="L475" s="253"/>
      <c r="M475" s="253"/>
      <c r="N475" s="253"/>
      <c r="O475" s="253"/>
      <c r="P475" s="253"/>
      <c r="Q475" s="253"/>
      <c r="R475" s="253"/>
      <c r="S475" s="253"/>
      <c r="T475" s="253"/>
      <c r="U475" s="253" t="s">
        <v>649</v>
      </c>
      <c r="V475" s="253"/>
      <c r="W475" s="253"/>
      <c r="X475" s="253"/>
      <c r="Y475" s="253"/>
      <c r="Z475" s="253"/>
      <c r="AA475" s="253"/>
      <c r="AB475" s="253"/>
      <c r="AC475" s="253" t="s">
        <v>320</v>
      </c>
      <c r="AD475" s="253"/>
      <c r="AE475" s="253"/>
      <c r="AF475" s="253"/>
      <c r="AG475" s="253"/>
      <c r="AH475" s="253"/>
      <c r="AI475" s="253"/>
      <c r="AJ475" s="253"/>
      <c r="AK475" s="253"/>
      <c r="AL475" s="253"/>
      <c r="AM475" s="253"/>
      <c r="AN475" s="253"/>
      <c r="AO475" s="253"/>
      <c r="AP475" s="253"/>
      <c r="AQ475" s="253"/>
      <c r="AR475" s="253"/>
      <c r="AS475" s="253"/>
      <c r="AT475" s="253"/>
      <c r="AU475" s="253"/>
      <c r="AV475" s="253"/>
      <c r="AW475" s="253"/>
      <c r="AX475" s="253"/>
      <c r="AY475" s="253"/>
      <c r="AZ475" s="253"/>
      <c r="BA475" s="253"/>
    </row>
    <row r="476" spans="1:53" s="252" customFormat="1" ht="15" customHeight="1" x14ac:dyDescent="0.25">
      <c r="A476" s="253"/>
      <c r="B476" s="253"/>
      <c r="C476" s="253"/>
      <c r="D476" s="253"/>
      <c r="E476" s="253"/>
      <c r="F476" s="253"/>
      <c r="G476" s="253"/>
      <c r="H476" s="253"/>
      <c r="I476" s="253"/>
      <c r="J476" s="253"/>
      <c r="K476" s="253"/>
      <c r="L476" s="253"/>
      <c r="M476" s="253"/>
      <c r="N476" s="253"/>
      <c r="O476" s="253"/>
      <c r="P476" s="253"/>
      <c r="Q476" s="253"/>
      <c r="R476" s="253"/>
      <c r="S476" s="253"/>
      <c r="T476" s="253"/>
      <c r="U476" s="253" t="s">
        <v>650</v>
      </c>
      <c r="V476" s="253"/>
      <c r="W476" s="253"/>
      <c r="X476" s="253"/>
      <c r="Y476" s="253"/>
      <c r="Z476" s="253"/>
      <c r="AA476" s="253"/>
      <c r="AB476" s="253"/>
      <c r="AC476" s="253" t="s">
        <v>393</v>
      </c>
      <c r="AD476" s="253"/>
      <c r="AE476" s="253"/>
      <c r="AF476" s="253"/>
      <c r="AG476" s="253"/>
      <c r="AH476" s="253"/>
      <c r="AI476" s="253"/>
      <c r="AJ476" s="253"/>
      <c r="AK476" s="253"/>
      <c r="AL476" s="253"/>
      <c r="AM476" s="253"/>
      <c r="AN476" s="253"/>
      <c r="AO476" s="253"/>
      <c r="AP476" s="253"/>
      <c r="AQ476" s="253"/>
      <c r="AR476" s="253"/>
      <c r="AS476" s="253"/>
      <c r="AT476" s="253"/>
      <c r="AU476" s="253"/>
      <c r="AV476" s="253"/>
      <c r="AW476" s="253"/>
      <c r="AX476" s="253"/>
      <c r="AY476" s="253"/>
      <c r="AZ476" s="253"/>
      <c r="BA476" s="253"/>
    </row>
    <row r="477" spans="1:53" s="252" customFormat="1" ht="15" customHeight="1" x14ac:dyDescent="0.25">
      <c r="A477" s="253"/>
      <c r="B477" s="253"/>
      <c r="C477" s="253"/>
      <c r="D477" s="253"/>
      <c r="E477" s="253"/>
      <c r="F477" s="253"/>
      <c r="G477" s="253"/>
      <c r="H477" s="253"/>
      <c r="I477" s="253"/>
      <c r="J477" s="253"/>
      <c r="K477" s="253"/>
      <c r="L477" s="253"/>
      <c r="M477" s="253"/>
      <c r="N477" s="253"/>
      <c r="O477" s="253"/>
      <c r="P477" s="253"/>
      <c r="Q477" s="253"/>
      <c r="R477" s="253"/>
      <c r="S477" s="253"/>
      <c r="T477" s="253"/>
      <c r="U477" s="253" t="s">
        <v>651</v>
      </c>
      <c r="V477" s="253"/>
      <c r="W477" s="253"/>
      <c r="X477" s="253"/>
      <c r="Y477" s="253"/>
      <c r="Z477" s="253"/>
      <c r="AA477" s="253"/>
      <c r="AB477" s="253"/>
      <c r="AC477" s="253" t="s">
        <v>316</v>
      </c>
      <c r="AD477" s="253"/>
      <c r="AE477" s="253"/>
      <c r="AF477" s="253"/>
      <c r="AG477" s="253"/>
      <c r="AH477" s="253"/>
      <c r="AI477" s="253"/>
      <c r="AJ477" s="253"/>
      <c r="AK477" s="253"/>
      <c r="AL477" s="253"/>
      <c r="AM477" s="253"/>
      <c r="AN477" s="253"/>
      <c r="AO477" s="253"/>
      <c r="AP477" s="253"/>
      <c r="AQ477" s="253"/>
      <c r="AR477" s="253"/>
      <c r="AS477" s="253"/>
      <c r="AT477" s="253"/>
      <c r="AU477" s="253"/>
      <c r="AV477" s="253"/>
      <c r="AW477" s="253"/>
      <c r="AX477" s="253"/>
      <c r="AY477" s="253"/>
      <c r="AZ477" s="253"/>
      <c r="BA477" s="253"/>
    </row>
    <row r="478" spans="1:53" s="252" customFormat="1" ht="15" customHeight="1" x14ac:dyDescent="0.25">
      <c r="A478" s="253"/>
      <c r="B478" s="253"/>
      <c r="C478" s="253"/>
      <c r="D478" s="253"/>
      <c r="E478" s="253"/>
      <c r="F478" s="253"/>
      <c r="G478" s="253"/>
      <c r="H478" s="253"/>
      <c r="I478" s="253"/>
      <c r="J478" s="253"/>
      <c r="K478" s="253"/>
      <c r="L478" s="253"/>
      <c r="M478" s="253"/>
      <c r="N478" s="253"/>
      <c r="O478" s="253"/>
      <c r="P478" s="253"/>
      <c r="Q478" s="253"/>
      <c r="R478" s="253"/>
      <c r="S478" s="253"/>
      <c r="T478" s="253"/>
      <c r="U478" s="253" t="s">
        <v>652</v>
      </c>
      <c r="V478" s="253"/>
      <c r="W478" s="253"/>
      <c r="X478" s="253"/>
      <c r="Y478" s="253"/>
      <c r="Z478" s="253"/>
      <c r="AA478" s="253"/>
      <c r="AB478" s="253"/>
      <c r="AC478" s="253" t="s">
        <v>393</v>
      </c>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row>
    <row r="479" spans="1:53" s="252" customFormat="1" ht="15" customHeight="1" x14ac:dyDescent="0.25">
      <c r="A479" s="253"/>
      <c r="B479" s="253"/>
      <c r="C479" s="253"/>
      <c r="D479" s="253"/>
      <c r="E479" s="253"/>
      <c r="F479" s="253"/>
      <c r="G479" s="253"/>
      <c r="H479" s="253"/>
      <c r="I479" s="253"/>
      <c r="J479" s="253"/>
      <c r="K479" s="253"/>
      <c r="L479" s="253"/>
      <c r="M479" s="253"/>
      <c r="N479" s="253"/>
      <c r="O479" s="253"/>
      <c r="P479" s="253"/>
      <c r="Q479" s="253"/>
      <c r="R479" s="253"/>
      <c r="S479" s="253"/>
      <c r="T479" s="253"/>
      <c r="U479" s="253" t="s">
        <v>653</v>
      </c>
      <c r="V479" s="253"/>
      <c r="W479" s="253"/>
      <c r="X479" s="253"/>
      <c r="Y479" s="253"/>
      <c r="Z479" s="253"/>
      <c r="AA479" s="253"/>
      <c r="AB479" s="253"/>
      <c r="AC479" s="253" t="s">
        <v>332</v>
      </c>
      <c r="AD479" s="253"/>
      <c r="AE479" s="253"/>
      <c r="AF479" s="253"/>
      <c r="AG479" s="253"/>
      <c r="AH479" s="253"/>
      <c r="AI479" s="253"/>
      <c r="AJ479" s="253"/>
      <c r="AK479" s="253"/>
      <c r="AL479" s="253"/>
      <c r="AM479" s="253"/>
      <c r="AN479" s="253"/>
      <c r="AO479" s="253"/>
      <c r="AP479" s="253"/>
      <c r="AQ479" s="253"/>
      <c r="AR479" s="253"/>
      <c r="AS479" s="253"/>
      <c r="AT479" s="253"/>
      <c r="AU479" s="253"/>
      <c r="AV479" s="253"/>
      <c r="AW479" s="253"/>
      <c r="AX479" s="253"/>
      <c r="AY479" s="253"/>
      <c r="AZ479" s="253"/>
      <c r="BA479" s="253"/>
    </row>
    <row r="480" spans="1:53" s="252" customFormat="1" ht="15" customHeight="1" x14ac:dyDescent="0.25">
      <c r="A480" s="253"/>
      <c r="B480" s="253"/>
      <c r="C480" s="253"/>
      <c r="D480" s="253"/>
      <c r="E480" s="253"/>
      <c r="F480" s="253"/>
      <c r="G480" s="253"/>
      <c r="H480" s="253"/>
      <c r="I480" s="253"/>
      <c r="J480" s="253"/>
      <c r="K480" s="253"/>
      <c r="L480" s="253"/>
      <c r="M480" s="253"/>
      <c r="N480" s="253"/>
      <c r="O480" s="253"/>
      <c r="P480" s="253"/>
      <c r="Q480" s="253"/>
      <c r="R480" s="253"/>
      <c r="S480" s="253"/>
      <c r="T480" s="253"/>
      <c r="U480" s="253" t="s">
        <v>654</v>
      </c>
      <c r="V480" s="253"/>
      <c r="W480" s="253"/>
      <c r="X480" s="253"/>
      <c r="Y480" s="253"/>
      <c r="Z480" s="253"/>
      <c r="AA480" s="253"/>
      <c r="AB480" s="253"/>
      <c r="AC480" s="253" t="s">
        <v>357</v>
      </c>
      <c r="AD480" s="253"/>
      <c r="AE480" s="253"/>
      <c r="AF480" s="253"/>
      <c r="AG480" s="253"/>
      <c r="AH480" s="253"/>
      <c r="AI480" s="253"/>
      <c r="AJ480" s="253"/>
      <c r="AK480" s="253"/>
      <c r="AL480" s="253"/>
      <c r="AM480" s="253"/>
      <c r="AN480" s="253"/>
      <c r="AO480" s="253"/>
      <c r="AP480" s="253"/>
      <c r="AQ480" s="253"/>
      <c r="AR480" s="253"/>
      <c r="AS480" s="253"/>
      <c r="AT480" s="253"/>
      <c r="AU480" s="253"/>
      <c r="AV480" s="253"/>
      <c r="AW480" s="253"/>
      <c r="AX480" s="253"/>
      <c r="AY480" s="253"/>
      <c r="AZ480" s="253"/>
      <c r="BA480" s="253"/>
    </row>
    <row r="481" spans="1:53" s="252" customFormat="1" ht="15" customHeight="1" x14ac:dyDescent="0.25">
      <c r="A481" s="253"/>
      <c r="B481" s="253"/>
      <c r="C481" s="253"/>
      <c r="D481" s="253"/>
      <c r="E481" s="253"/>
      <c r="F481" s="253"/>
      <c r="G481" s="253"/>
      <c r="H481" s="253"/>
      <c r="I481" s="253"/>
      <c r="J481" s="253"/>
      <c r="K481" s="253"/>
      <c r="L481" s="253"/>
      <c r="M481" s="253"/>
      <c r="N481" s="253"/>
      <c r="O481" s="253"/>
      <c r="P481" s="253"/>
      <c r="Q481" s="253"/>
      <c r="R481" s="253"/>
      <c r="S481" s="253"/>
      <c r="T481" s="253"/>
      <c r="U481" s="253" t="s">
        <v>655</v>
      </c>
      <c r="V481" s="253"/>
      <c r="W481" s="253"/>
      <c r="X481" s="253"/>
      <c r="Y481" s="253"/>
      <c r="Z481" s="253"/>
      <c r="AA481" s="253"/>
      <c r="AB481" s="253"/>
      <c r="AC481" s="253" t="s">
        <v>332</v>
      </c>
      <c r="AD481" s="253"/>
      <c r="AE481" s="253"/>
      <c r="AF481" s="253"/>
      <c r="AG481" s="253"/>
      <c r="AH481" s="253"/>
      <c r="AI481" s="253"/>
      <c r="AJ481" s="253"/>
      <c r="AK481" s="253"/>
      <c r="AL481" s="253"/>
      <c r="AM481" s="253"/>
      <c r="AN481" s="253"/>
      <c r="AO481" s="253"/>
      <c r="AP481" s="253"/>
      <c r="AQ481" s="253"/>
      <c r="AR481" s="253"/>
      <c r="AS481" s="253"/>
      <c r="AT481" s="253"/>
      <c r="AU481" s="253"/>
      <c r="AV481" s="253"/>
      <c r="AW481" s="253"/>
      <c r="AX481" s="253"/>
      <c r="AY481" s="253"/>
      <c r="AZ481" s="253"/>
      <c r="BA481" s="253"/>
    </row>
    <row r="482" spans="1:53" s="252" customFormat="1" ht="15" customHeight="1" x14ac:dyDescent="0.25">
      <c r="A482" s="253"/>
      <c r="B482" s="253"/>
      <c r="C482" s="253"/>
      <c r="D482" s="253"/>
      <c r="E482" s="253"/>
      <c r="F482" s="253"/>
      <c r="G482" s="253"/>
      <c r="H482" s="253"/>
      <c r="I482" s="253"/>
      <c r="J482" s="253"/>
      <c r="K482" s="253"/>
      <c r="L482" s="253"/>
      <c r="M482" s="253"/>
      <c r="N482" s="253"/>
      <c r="O482" s="253"/>
      <c r="P482" s="253"/>
      <c r="Q482" s="253"/>
      <c r="R482" s="253"/>
      <c r="S482" s="253"/>
      <c r="T482" s="253"/>
      <c r="U482" s="253" t="s">
        <v>656</v>
      </c>
      <c r="V482" s="253"/>
      <c r="W482" s="253"/>
      <c r="X482" s="253"/>
      <c r="Y482" s="253"/>
      <c r="Z482" s="253"/>
      <c r="AA482" s="253"/>
      <c r="AB482" s="253"/>
      <c r="AC482" s="253" t="s">
        <v>332</v>
      </c>
      <c r="AD482" s="253"/>
      <c r="AE482" s="253"/>
      <c r="AF482" s="253"/>
      <c r="AG482" s="253"/>
      <c r="AH482" s="253"/>
      <c r="AI482" s="253"/>
      <c r="AJ482" s="253"/>
      <c r="AK482" s="253"/>
      <c r="AL482" s="253"/>
      <c r="AM482" s="253"/>
      <c r="AN482" s="253"/>
      <c r="AO482" s="253"/>
      <c r="AP482" s="253"/>
      <c r="AQ482" s="253"/>
      <c r="AR482" s="253"/>
      <c r="AS482" s="253"/>
      <c r="AT482" s="253"/>
      <c r="AU482" s="253"/>
      <c r="AV482" s="253"/>
      <c r="AW482" s="253"/>
      <c r="AX482" s="253"/>
      <c r="AY482" s="253"/>
      <c r="AZ482" s="253"/>
      <c r="BA482" s="253"/>
    </row>
    <row r="483" spans="1:53" s="252" customFormat="1" ht="15" customHeight="1" x14ac:dyDescent="0.25">
      <c r="A483" s="253"/>
      <c r="B483" s="253"/>
      <c r="C483" s="253"/>
      <c r="D483" s="253"/>
      <c r="E483" s="253"/>
      <c r="F483" s="253"/>
      <c r="G483" s="253"/>
      <c r="H483" s="253"/>
      <c r="I483" s="253"/>
      <c r="J483" s="253"/>
      <c r="K483" s="253"/>
      <c r="L483" s="253"/>
      <c r="M483" s="253"/>
      <c r="N483" s="253"/>
      <c r="O483" s="253"/>
      <c r="P483" s="253"/>
      <c r="Q483" s="253"/>
      <c r="R483" s="253"/>
      <c r="S483" s="253"/>
      <c r="T483" s="253"/>
      <c r="U483" s="253" t="s">
        <v>657</v>
      </c>
      <c r="V483" s="253"/>
      <c r="W483" s="253"/>
      <c r="X483" s="253"/>
      <c r="Y483" s="253"/>
      <c r="Z483" s="253"/>
      <c r="AA483" s="253"/>
      <c r="AB483" s="253"/>
      <c r="AC483" s="253" t="s">
        <v>393</v>
      </c>
      <c r="AD483" s="253"/>
      <c r="AE483" s="253"/>
      <c r="AF483" s="253"/>
      <c r="AG483" s="253"/>
      <c r="AH483" s="253"/>
      <c r="AI483" s="253"/>
      <c r="AJ483" s="253"/>
      <c r="AK483" s="253"/>
      <c r="AL483" s="253"/>
      <c r="AM483" s="253"/>
      <c r="AN483" s="253"/>
      <c r="AO483" s="253"/>
      <c r="AP483" s="253"/>
      <c r="AQ483" s="253"/>
      <c r="AR483" s="253"/>
      <c r="AS483" s="253"/>
      <c r="AT483" s="253"/>
      <c r="AU483" s="253"/>
      <c r="AV483" s="253"/>
      <c r="AW483" s="253"/>
      <c r="AX483" s="253"/>
      <c r="AY483" s="253"/>
      <c r="AZ483" s="253"/>
      <c r="BA483" s="253"/>
    </row>
    <row r="484" spans="1:53" s="252" customFormat="1" ht="15" customHeight="1" x14ac:dyDescent="0.25">
      <c r="A484" s="253"/>
      <c r="B484" s="253"/>
      <c r="C484" s="253"/>
      <c r="D484" s="253"/>
      <c r="E484" s="253"/>
      <c r="F484" s="253"/>
      <c r="G484" s="253"/>
      <c r="H484" s="253"/>
      <c r="I484" s="253"/>
      <c r="J484" s="253"/>
      <c r="K484" s="253"/>
      <c r="L484" s="253"/>
      <c r="M484" s="253"/>
      <c r="N484" s="253"/>
      <c r="O484" s="253"/>
      <c r="P484" s="253"/>
      <c r="Q484" s="253"/>
      <c r="R484" s="253"/>
      <c r="S484" s="253"/>
      <c r="T484" s="253"/>
      <c r="U484" s="253" t="s">
        <v>658</v>
      </c>
      <c r="V484" s="253"/>
      <c r="W484" s="253"/>
      <c r="X484" s="253"/>
      <c r="Y484" s="253"/>
      <c r="Z484" s="253"/>
      <c r="AA484" s="253"/>
      <c r="AB484" s="253"/>
      <c r="AC484" s="253" t="s">
        <v>357</v>
      </c>
      <c r="AD484" s="253"/>
      <c r="AE484" s="253"/>
      <c r="AF484" s="253"/>
      <c r="AG484" s="253"/>
      <c r="AH484" s="253"/>
      <c r="AI484" s="253"/>
      <c r="AJ484" s="253"/>
      <c r="AK484" s="253"/>
      <c r="AL484" s="253"/>
      <c r="AM484" s="253"/>
      <c r="AN484" s="253"/>
      <c r="AO484" s="253"/>
      <c r="AP484" s="253"/>
      <c r="AQ484" s="253"/>
      <c r="AR484" s="253"/>
      <c r="AS484" s="253"/>
      <c r="AT484" s="253"/>
      <c r="AU484" s="253"/>
      <c r="AV484" s="253"/>
      <c r="AW484" s="253"/>
      <c r="AX484" s="253"/>
      <c r="AY484" s="253"/>
      <c r="AZ484" s="253"/>
      <c r="BA484" s="253"/>
    </row>
    <row r="485" spans="1:53" s="252" customFormat="1" ht="15" customHeight="1" x14ac:dyDescent="0.25">
      <c r="A485" s="253"/>
      <c r="B485" s="253"/>
      <c r="C485" s="253"/>
      <c r="D485" s="253"/>
      <c r="E485" s="253"/>
      <c r="F485" s="253"/>
      <c r="G485" s="253"/>
      <c r="H485" s="253"/>
      <c r="I485" s="253"/>
      <c r="J485" s="253"/>
      <c r="K485" s="253"/>
      <c r="L485" s="253"/>
      <c r="M485" s="253"/>
      <c r="N485" s="253"/>
      <c r="O485" s="253"/>
      <c r="P485" s="253"/>
      <c r="Q485" s="253"/>
      <c r="R485" s="253"/>
      <c r="S485" s="253"/>
      <c r="T485" s="253"/>
      <c r="U485" s="253" t="s">
        <v>659</v>
      </c>
      <c r="V485" s="253"/>
      <c r="W485" s="253"/>
      <c r="X485" s="253"/>
      <c r="Y485" s="253"/>
      <c r="Z485" s="253"/>
      <c r="AA485" s="253"/>
      <c r="AB485" s="253"/>
      <c r="AC485" s="253" t="s">
        <v>318</v>
      </c>
      <c r="AD485" s="253"/>
      <c r="AE485" s="253"/>
      <c r="AF485" s="253"/>
      <c r="AG485" s="253"/>
      <c r="AH485" s="253"/>
      <c r="AI485" s="253"/>
      <c r="AJ485" s="253"/>
      <c r="AK485" s="253"/>
      <c r="AL485" s="253"/>
      <c r="AM485" s="253"/>
      <c r="AN485" s="253"/>
      <c r="AO485" s="253"/>
      <c r="AP485" s="253"/>
      <c r="AQ485" s="253"/>
      <c r="AR485" s="253"/>
      <c r="AS485" s="253"/>
      <c r="AT485" s="253"/>
      <c r="AU485" s="253"/>
      <c r="AV485" s="253"/>
      <c r="AW485" s="253"/>
      <c r="AX485" s="253"/>
      <c r="AY485" s="253"/>
      <c r="AZ485" s="253"/>
      <c r="BA485" s="253"/>
    </row>
    <row r="486" spans="1:53" s="252" customFormat="1" ht="15" customHeight="1" x14ac:dyDescent="0.25">
      <c r="A486" s="253"/>
      <c r="B486" s="253"/>
      <c r="C486" s="253"/>
      <c r="D486" s="253"/>
      <c r="E486" s="253"/>
      <c r="F486" s="253"/>
      <c r="G486" s="253"/>
      <c r="H486" s="253"/>
      <c r="I486" s="253"/>
      <c r="J486" s="253"/>
      <c r="K486" s="253"/>
      <c r="L486" s="253"/>
      <c r="M486" s="253"/>
      <c r="N486" s="253"/>
      <c r="O486" s="253"/>
      <c r="P486" s="253"/>
      <c r="Q486" s="253"/>
      <c r="R486" s="253"/>
      <c r="S486" s="253"/>
      <c r="T486" s="253"/>
      <c r="U486" s="253" t="s">
        <v>660</v>
      </c>
      <c r="V486" s="253"/>
      <c r="W486" s="253"/>
      <c r="X486" s="253"/>
      <c r="Y486" s="253"/>
      <c r="Z486" s="253"/>
      <c r="AA486" s="253"/>
      <c r="AB486" s="253"/>
      <c r="AC486" s="253" t="s">
        <v>318</v>
      </c>
      <c r="AD486" s="253"/>
      <c r="AE486" s="253"/>
      <c r="AF486" s="253"/>
      <c r="AG486" s="253"/>
      <c r="AH486" s="253"/>
      <c r="AI486" s="253"/>
      <c r="AJ486" s="253"/>
      <c r="AK486" s="253"/>
      <c r="AL486" s="253"/>
      <c r="AM486" s="253"/>
      <c r="AN486" s="253"/>
      <c r="AO486" s="253"/>
      <c r="AP486" s="253"/>
      <c r="AQ486" s="253"/>
      <c r="AR486" s="253"/>
      <c r="AS486" s="253"/>
      <c r="AT486" s="253"/>
      <c r="AU486" s="253"/>
      <c r="AV486" s="253"/>
      <c r="AW486" s="253"/>
      <c r="AX486" s="253"/>
      <c r="AY486" s="253"/>
      <c r="AZ486" s="253"/>
      <c r="BA486" s="253"/>
    </row>
    <row r="487" spans="1:53" s="252" customFormat="1" ht="15" customHeight="1" x14ac:dyDescent="0.25">
      <c r="A487" s="253"/>
      <c r="B487" s="253"/>
      <c r="C487" s="253"/>
      <c r="D487" s="253"/>
      <c r="E487" s="253"/>
      <c r="F487" s="253"/>
      <c r="G487" s="253"/>
      <c r="H487" s="253"/>
      <c r="I487" s="253"/>
      <c r="J487" s="253"/>
      <c r="K487" s="253"/>
      <c r="L487" s="253"/>
      <c r="M487" s="253"/>
      <c r="N487" s="253"/>
      <c r="O487" s="253"/>
      <c r="P487" s="253"/>
      <c r="Q487" s="253"/>
      <c r="R487" s="253"/>
      <c r="S487" s="253"/>
      <c r="T487" s="253"/>
      <c r="U487" s="253" t="s">
        <v>661</v>
      </c>
      <c r="V487" s="253"/>
      <c r="W487" s="253"/>
      <c r="X487" s="253"/>
      <c r="Y487" s="253"/>
      <c r="Z487" s="253"/>
      <c r="AA487" s="253"/>
      <c r="AB487" s="253"/>
      <c r="AC487" s="253" t="s">
        <v>332</v>
      </c>
      <c r="AD487" s="253"/>
      <c r="AE487" s="253"/>
      <c r="AF487" s="253"/>
      <c r="AG487" s="253"/>
      <c r="AH487" s="253"/>
      <c r="AI487" s="253"/>
      <c r="AJ487" s="253"/>
      <c r="AK487" s="253"/>
      <c r="AL487" s="253"/>
      <c r="AM487" s="253"/>
      <c r="AN487" s="253"/>
      <c r="AO487" s="253"/>
      <c r="AP487" s="253"/>
      <c r="AQ487" s="253"/>
      <c r="AR487" s="253"/>
      <c r="AS487" s="253"/>
      <c r="AT487" s="253"/>
      <c r="AU487" s="253"/>
      <c r="AV487" s="253"/>
      <c r="AW487" s="253"/>
      <c r="AX487" s="253"/>
      <c r="AY487" s="253"/>
      <c r="AZ487" s="253"/>
      <c r="BA487" s="253"/>
    </row>
    <row r="488" spans="1:53" s="252" customFormat="1" ht="15" customHeight="1" x14ac:dyDescent="0.25">
      <c r="A488" s="253"/>
      <c r="B488" s="253"/>
      <c r="C488" s="253"/>
      <c r="D488" s="253"/>
      <c r="E488" s="253"/>
      <c r="F488" s="253"/>
      <c r="G488" s="253"/>
      <c r="H488" s="253"/>
      <c r="I488" s="253"/>
      <c r="J488" s="253"/>
      <c r="K488" s="253"/>
      <c r="L488" s="253"/>
      <c r="M488" s="253"/>
      <c r="N488" s="253"/>
      <c r="O488" s="253"/>
      <c r="P488" s="253"/>
      <c r="Q488" s="253"/>
      <c r="R488" s="253"/>
      <c r="S488" s="253"/>
      <c r="T488" s="253"/>
      <c r="U488" s="253" t="s">
        <v>662</v>
      </c>
      <c r="V488" s="253"/>
      <c r="W488" s="253"/>
      <c r="X488" s="253"/>
      <c r="Y488" s="253"/>
      <c r="Z488" s="253"/>
      <c r="AA488" s="253"/>
      <c r="AB488" s="253"/>
      <c r="AC488" s="253" t="s">
        <v>332</v>
      </c>
      <c r="AD488" s="253"/>
      <c r="AE488" s="253"/>
      <c r="AF488" s="253"/>
      <c r="AG488" s="253"/>
      <c r="AH488" s="253"/>
      <c r="AI488" s="253"/>
      <c r="AJ488" s="253"/>
      <c r="AK488" s="253"/>
      <c r="AL488" s="253"/>
      <c r="AM488" s="253"/>
      <c r="AN488" s="253"/>
      <c r="AO488" s="253"/>
      <c r="AP488" s="253"/>
      <c r="AQ488" s="253"/>
      <c r="AR488" s="253"/>
      <c r="AS488" s="253"/>
      <c r="AT488" s="253"/>
      <c r="AU488" s="253"/>
      <c r="AV488" s="253"/>
      <c r="AW488" s="253"/>
      <c r="AX488" s="253"/>
      <c r="AY488" s="253"/>
      <c r="AZ488" s="253"/>
      <c r="BA488" s="253"/>
    </row>
    <row r="489" spans="1:53" s="252" customFormat="1" ht="15" customHeight="1" x14ac:dyDescent="0.25">
      <c r="A489" s="253"/>
      <c r="B489" s="253"/>
      <c r="C489" s="253"/>
      <c r="D489" s="253"/>
      <c r="E489" s="253"/>
      <c r="F489" s="253"/>
      <c r="G489" s="253"/>
      <c r="H489" s="253"/>
      <c r="I489" s="253"/>
      <c r="J489" s="253"/>
      <c r="K489" s="253"/>
      <c r="L489" s="253"/>
      <c r="M489" s="253"/>
      <c r="N489" s="253"/>
      <c r="O489" s="253"/>
      <c r="P489" s="253"/>
      <c r="Q489" s="253"/>
      <c r="R489" s="253"/>
      <c r="S489" s="253"/>
      <c r="T489" s="253"/>
      <c r="U489" s="253" t="s">
        <v>663</v>
      </c>
      <c r="V489" s="253"/>
      <c r="W489" s="253"/>
      <c r="X489" s="253"/>
      <c r="Y489" s="253"/>
      <c r="Z489" s="253"/>
      <c r="AA489" s="253"/>
      <c r="AB489" s="253"/>
      <c r="AC489" s="253" t="s">
        <v>323</v>
      </c>
      <c r="AD489" s="253"/>
      <c r="AE489" s="253"/>
      <c r="AF489" s="253"/>
      <c r="AG489" s="253"/>
      <c r="AH489" s="253"/>
      <c r="AI489" s="253"/>
      <c r="AJ489" s="253"/>
      <c r="AK489" s="253"/>
      <c r="AL489" s="253"/>
      <c r="AM489" s="253"/>
      <c r="AN489" s="253"/>
      <c r="AO489" s="253"/>
      <c r="AP489" s="253"/>
      <c r="AQ489" s="253"/>
      <c r="AR489" s="253"/>
      <c r="AS489" s="253"/>
      <c r="AT489" s="253"/>
      <c r="AU489" s="253"/>
      <c r="AV489" s="253"/>
      <c r="AW489" s="253"/>
      <c r="AX489" s="253"/>
      <c r="AY489" s="253"/>
      <c r="AZ489" s="253"/>
      <c r="BA489" s="253"/>
    </row>
    <row r="490" spans="1:53" s="252" customFormat="1" ht="15" customHeight="1" x14ac:dyDescent="0.25">
      <c r="A490" s="253"/>
      <c r="B490" s="253"/>
      <c r="C490" s="253"/>
      <c r="D490" s="253"/>
      <c r="E490" s="253"/>
      <c r="F490" s="253"/>
      <c r="G490" s="253"/>
      <c r="H490" s="253"/>
      <c r="I490" s="253"/>
      <c r="J490" s="253"/>
      <c r="K490" s="253"/>
      <c r="L490" s="253"/>
      <c r="M490" s="253"/>
      <c r="N490" s="253"/>
      <c r="O490" s="253"/>
      <c r="P490" s="253"/>
      <c r="Q490" s="253"/>
      <c r="R490" s="253"/>
      <c r="S490" s="253"/>
      <c r="T490" s="253"/>
      <c r="U490" s="253" t="s">
        <v>664</v>
      </c>
      <c r="V490" s="253"/>
      <c r="W490" s="253"/>
      <c r="X490" s="253"/>
      <c r="Y490" s="253"/>
      <c r="Z490" s="253"/>
      <c r="AA490" s="253"/>
      <c r="AB490" s="253"/>
      <c r="AC490" s="253" t="s">
        <v>332</v>
      </c>
      <c r="AD490" s="253"/>
      <c r="AE490" s="253"/>
      <c r="AF490" s="253"/>
      <c r="AG490" s="253"/>
      <c r="AH490" s="253"/>
      <c r="AI490" s="253"/>
      <c r="AJ490" s="253"/>
      <c r="AK490" s="253"/>
      <c r="AL490" s="253"/>
      <c r="AM490" s="253"/>
      <c r="AN490" s="253"/>
      <c r="AO490" s="253"/>
      <c r="AP490" s="253"/>
      <c r="AQ490" s="253"/>
      <c r="AR490" s="253"/>
      <c r="AS490" s="253"/>
      <c r="AT490" s="253"/>
      <c r="AU490" s="253"/>
      <c r="AV490" s="253"/>
      <c r="AW490" s="253"/>
      <c r="AX490" s="253"/>
      <c r="AY490" s="253"/>
      <c r="AZ490" s="253"/>
      <c r="BA490" s="253"/>
    </row>
    <row r="491" spans="1:53" s="252" customFormat="1" ht="15" customHeight="1" x14ac:dyDescent="0.25">
      <c r="A491" s="253"/>
      <c r="B491" s="253"/>
      <c r="C491" s="253"/>
      <c r="D491" s="253"/>
      <c r="E491" s="253"/>
      <c r="F491" s="253"/>
      <c r="G491" s="253"/>
      <c r="H491" s="253"/>
      <c r="I491" s="253"/>
      <c r="J491" s="253"/>
      <c r="K491" s="253"/>
      <c r="L491" s="253"/>
      <c r="M491" s="253"/>
      <c r="N491" s="253"/>
      <c r="O491" s="253"/>
      <c r="P491" s="253"/>
      <c r="Q491" s="253"/>
      <c r="R491" s="253"/>
      <c r="S491" s="253"/>
      <c r="T491" s="253"/>
      <c r="U491" s="253" t="s">
        <v>665</v>
      </c>
      <c r="V491" s="253"/>
      <c r="W491" s="253"/>
      <c r="X491" s="253"/>
      <c r="Y491" s="253"/>
      <c r="Z491" s="253"/>
      <c r="AA491" s="253"/>
      <c r="AB491" s="253"/>
      <c r="AC491" s="253" t="s">
        <v>393</v>
      </c>
      <c r="AD491" s="253"/>
      <c r="AE491" s="253"/>
      <c r="AF491" s="253"/>
      <c r="AG491" s="253"/>
      <c r="AH491" s="253"/>
      <c r="AI491" s="253"/>
      <c r="AJ491" s="253"/>
      <c r="AK491" s="253"/>
      <c r="AL491" s="253"/>
      <c r="AM491" s="253"/>
      <c r="AN491" s="253"/>
      <c r="AO491" s="253"/>
      <c r="AP491" s="253"/>
      <c r="AQ491" s="253"/>
      <c r="AR491" s="253"/>
      <c r="AS491" s="253"/>
      <c r="AT491" s="253"/>
      <c r="AU491" s="253"/>
      <c r="AV491" s="253"/>
      <c r="AW491" s="253"/>
      <c r="AX491" s="253"/>
      <c r="AY491" s="253"/>
      <c r="AZ491" s="253"/>
      <c r="BA491" s="253"/>
    </row>
    <row r="492" spans="1:53" s="252" customFormat="1" ht="15" customHeight="1" x14ac:dyDescent="0.25">
      <c r="A492" s="253"/>
      <c r="B492" s="253"/>
      <c r="C492" s="253"/>
      <c r="D492" s="253"/>
      <c r="E492" s="253"/>
      <c r="F492" s="253"/>
      <c r="G492" s="253"/>
      <c r="H492" s="253"/>
      <c r="I492" s="253"/>
      <c r="J492" s="253"/>
      <c r="K492" s="253"/>
      <c r="L492" s="253"/>
      <c r="M492" s="253"/>
      <c r="N492" s="253"/>
      <c r="O492" s="253"/>
      <c r="P492" s="253"/>
      <c r="Q492" s="253"/>
      <c r="R492" s="253"/>
      <c r="S492" s="253"/>
      <c r="T492" s="253"/>
      <c r="U492" s="253" t="s">
        <v>666</v>
      </c>
      <c r="V492" s="253"/>
      <c r="W492" s="253"/>
      <c r="X492" s="253"/>
      <c r="Y492" s="253"/>
      <c r="Z492" s="253"/>
      <c r="AA492" s="253"/>
      <c r="AB492" s="253"/>
      <c r="AC492" s="253" t="s">
        <v>316</v>
      </c>
      <c r="AD492" s="253"/>
      <c r="AE492" s="253"/>
      <c r="AF492" s="253"/>
      <c r="AG492" s="253"/>
      <c r="AH492" s="253"/>
      <c r="AI492" s="253"/>
      <c r="AJ492" s="253"/>
      <c r="AK492" s="253"/>
      <c r="AL492" s="253"/>
      <c r="AM492" s="253"/>
      <c r="AN492" s="253"/>
      <c r="AO492" s="253"/>
      <c r="AP492" s="253"/>
      <c r="AQ492" s="253"/>
      <c r="AR492" s="253"/>
      <c r="AS492" s="253"/>
      <c r="AT492" s="253"/>
      <c r="AU492" s="253"/>
      <c r="AV492" s="253"/>
      <c r="AW492" s="253"/>
      <c r="AX492" s="253"/>
      <c r="AY492" s="253"/>
      <c r="AZ492" s="253"/>
      <c r="BA492" s="253"/>
    </row>
    <row r="493" spans="1:53" s="252" customFormat="1" ht="15" customHeight="1" x14ac:dyDescent="0.25">
      <c r="A493" s="253"/>
      <c r="B493" s="253"/>
      <c r="C493" s="253"/>
      <c r="D493" s="253"/>
      <c r="E493" s="253"/>
      <c r="F493" s="253"/>
      <c r="G493" s="253"/>
      <c r="H493" s="253"/>
      <c r="I493" s="253"/>
      <c r="J493" s="253"/>
      <c r="K493" s="253"/>
      <c r="L493" s="253"/>
      <c r="M493" s="253"/>
      <c r="N493" s="253"/>
      <c r="O493" s="253"/>
      <c r="P493" s="253"/>
      <c r="Q493" s="253"/>
      <c r="R493" s="253"/>
      <c r="S493" s="253"/>
      <c r="T493" s="253"/>
      <c r="U493" s="253" t="s">
        <v>667</v>
      </c>
      <c r="V493" s="253"/>
      <c r="W493" s="253"/>
      <c r="X493" s="253"/>
      <c r="Y493" s="253"/>
      <c r="Z493" s="253"/>
      <c r="AA493" s="253"/>
      <c r="AB493" s="253"/>
      <c r="AC493" s="253" t="s">
        <v>332</v>
      </c>
      <c r="AD493" s="253"/>
      <c r="AE493" s="253"/>
      <c r="AF493" s="253"/>
      <c r="AG493" s="253"/>
      <c r="AH493" s="253"/>
      <c r="AI493" s="253"/>
      <c r="AJ493" s="253"/>
      <c r="AK493" s="253"/>
      <c r="AL493" s="253"/>
      <c r="AM493" s="253"/>
      <c r="AN493" s="253"/>
      <c r="AO493" s="253"/>
      <c r="AP493" s="253"/>
      <c r="AQ493" s="253"/>
      <c r="AR493" s="253"/>
      <c r="AS493" s="253"/>
      <c r="AT493" s="253"/>
      <c r="AU493" s="253"/>
      <c r="AV493" s="253"/>
      <c r="AW493" s="253"/>
      <c r="AX493" s="253"/>
      <c r="AY493" s="253"/>
      <c r="AZ493" s="253"/>
      <c r="BA493" s="253"/>
    </row>
    <row r="494" spans="1:53" s="252" customFormat="1" ht="15" customHeight="1" x14ac:dyDescent="0.25">
      <c r="A494" s="253"/>
      <c r="B494" s="253"/>
      <c r="C494" s="253"/>
      <c r="D494" s="253"/>
      <c r="E494" s="253"/>
      <c r="F494" s="253"/>
      <c r="G494" s="253"/>
      <c r="H494" s="253"/>
      <c r="I494" s="253"/>
      <c r="J494" s="253"/>
      <c r="K494" s="253"/>
      <c r="L494" s="253"/>
      <c r="M494" s="253"/>
      <c r="N494" s="253"/>
      <c r="O494" s="253"/>
      <c r="P494" s="253"/>
      <c r="Q494" s="253"/>
      <c r="R494" s="253"/>
      <c r="S494" s="253"/>
      <c r="T494" s="253"/>
      <c r="U494" s="253" t="s">
        <v>668</v>
      </c>
      <c r="V494" s="253"/>
      <c r="W494" s="253"/>
      <c r="X494" s="253"/>
      <c r="Y494" s="253"/>
      <c r="Z494" s="253"/>
      <c r="AA494" s="253"/>
      <c r="AB494" s="253"/>
      <c r="AC494" s="253" t="s">
        <v>323</v>
      </c>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row>
    <row r="495" spans="1:53" s="252" customFormat="1" ht="15" customHeight="1" x14ac:dyDescent="0.25">
      <c r="A495" s="253"/>
      <c r="B495" s="253"/>
      <c r="C495" s="253"/>
      <c r="D495" s="253"/>
      <c r="E495" s="253"/>
      <c r="F495" s="253"/>
      <c r="G495" s="253"/>
      <c r="H495" s="253"/>
      <c r="I495" s="253"/>
      <c r="J495" s="253"/>
      <c r="K495" s="253"/>
      <c r="L495" s="253"/>
      <c r="M495" s="253"/>
      <c r="N495" s="253"/>
      <c r="O495" s="253"/>
      <c r="P495" s="253"/>
      <c r="Q495" s="253"/>
      <c r="R495" s="253"/>
      <c r="S495" s="253"/>
      <c r="T495" s="253"/>
      <c r="U495" s="253" t="s">
        <v>669</v>
      </c>
      <c r="V495" s="253"/>
      <c r="W495" s="253"/>
      <c r="X495" s="253"/>
      <c r="Y495" s="253"/>
      <c r="Z495" s="253"/>
      <c r="AA495" s="253"/>
      <c r="AB495" s="253"/>
      <c r="AC495" s="253" t="s">
        <v>357</v>
      </c>
      <c r="AD495" s="253"/>
      <c r="AE495" s="253"/>
      <c r="AF495" s="253"/>
      <c r="AG495" s="253"/>
      <c r="AH495" s="253"/>
      <c r="AI495" s="253"/>
      <c r="AJ495" s="253"/>
      <c r="AK495" s="253"/>
      <c r="AL495" s="253"/>
      <c r="AM495" s="253"/>
      <c r="AN495" s="253"/>
      <c r="AO495" s="253"/>
      <c r="AP495" s="253"/>
      <c r="AQ495" s="253"/>
      <c r="AR495" s="253"/>
      <c r="AS495" s="253"/>
      <c r="AT495" s="253"/>
      <c r="AU495" s="253"/>
      <c r="AV495" s="253"/>
      <c r="AW495" s="253"/>
      <c r="AX495" s="253"/>
      <c r="AY495" s="253"/>
      <c r="AZ495" s="253"/>
      <c r="BA495" s="253"/>
    </row>
    <row r="496" spans="1:53" s="252" customFormat="1" ht="15" customHeight="1" x14ac:dyDescent="0.25">
      <c r="A496" s="253"/>
      <c r="B496" s="253"/>
      <c r="C496" s="253"/>
      <c r="D496" s="253"/>
      <c r="E496" s="253"/>
      <c r="F496" s="253"/>
      <c r="G496" s="253"/>
      <c r="H496" s="253"/>
      <c r="I496" s="253"/>
      <c r="J496" s="253"/>
      <c r="K496" s="253"/>
      <c r="L496" s="253"/>
      <c r="M496" s="253"/>
      <c r="N496" s="253"/>
      <c r="O496" s="253"/>
      <c r="P496" s="253"/>
      <c r="Q496" s="253"/>
      <c r="R496" s="253"/>
      <c r="S496" s="253"/>
      <c r="T496" s="253"/>
      <c r="U496" s="253" t="s">
        <v>670</v>
      </c>
      <c r="V496" s="253"/>
      <c r="W496" s="253"/>
      <c r="X496" s="253"/>
      <c r="Y496" s="253"/>
      <c r="Z496" s="253"/>
      <c r="AA496" s="253"/>
      <c r="AB496" s="253"/>
      <c r="AC496" s="253" t="s">
        <v>357</v>
      </c>
      <c r="AD496" s="253"/>
      <c r="AE496" s="253"/>
      <c r="AF496" s="253"/>
      <c r="AG496" s="253"/>
      <c r="AH496" s="253"/>
      <c r="AI496" s="253"/>
      <c r="AJ496" s="253"/>
      <c r="AK496" s="253"/>
      <c r="AL496" s="253"/>
      <c r="AM496" s="253"/>
      <c r="AN496" s="253"/>
      <c r="AO496" s="253"/>
      <c r="AP496" s="253"/>
      <c r="AQ496" s="253"/>
      <c r="AR496" s="253"/>
      <c r="AS496" s="253"/>
      <c r="AT496" s="253"/>
      <c r="AU496" s="253"/>
      <c r="AV496" s="253"/>
      <c r="AW496" s="253"/>
      <c r="AX496" s="253"/>
      <c r="AY496" s="253"/>
      <c r="AZ496" s="253"/>
      <c r="BA496" s="253"/>
    </row>
    <row r="497" spans="1:53" s="252" customFormat="1" ht="15" customHeight="1" x14ac:dyDescent="0.25">
      <c r="A497" s="253"/>
      <c r="B497" s="253"/>
      <c r="C497" s="253"/>
      <c r="D497" s="253"/>
      <c r="E497" s="253"/>
      <c r="F497" s="253"/>
      <c r="G497" s="253"/>
      <c r="H497" s="253"/>
      <c r="I497" s="253"/>
      <c r="J497" s="253"/>
      <c r="K497" s="253"/>
      <c r="L497" s="253"/>
      <c r="M497" s="253"/>
      <c r="N497" s="253"/>
      <c r="O497" s="253"/>
      <c r="P497" s="253"/>
      <c r="Q497" s="253"/>
      <c r="R497" s="253"/>
      <c r="S497" s="253"/>
      <c r="T497" s="253"/>
      <c r="U497" s="253" t="s">
        <v>671</v>
      </c>
      <c r="V497" s="253"/>
      <c r="W497" s="253"/>
      <c r="X497" s="253"/>
      <c r="Y497" s="253"/>
      <c r="Z497" s="253"/>
      <c r="AA497" s="253"/>
      <c r="AB497" s="253"/>
      <c r="AC497" s="253" t="s">
        <v>323</v>
      </c>
      <c r="AD497" s="253"/>
      <c r="AE497" s="253"/>
      <c r="AF497" s="253"/>
      <c r="AG497" s="253"/>
      <c r="AH497" s="253"/>
      <c r="AI497" s="253"/>
      <c r="AJ497" s="253"/>
      <c r="AK497" s="253"/>
      <c r="AL497" s="253"/>
      <c r="AM497" s="253"/>
      <c r="AN497" s="253"/>
      <c r="AO497" s="253"/>
      <c r="AP497" s="253"/>
      <c r="AQ497" s="253"/>
      <c r="AR497" s="253"/>
      <c r="AS497" s="253"/>
      <c r="AT497" s="253"/>
      <c r="AU497" s="253"/>
      <c r="AV497" s="253"/>
      <c r="AW497" s="253"/>
      <c r="AX497" s="253"/>
      <c r="AY497" s="253"/>
      <c r="AZ497" s="253"/>
      <c r="BA497" s="253"/>
    </row>
    <row r="498" spans="1:53" s="252" customFormat="1" ht="15" customHeight="1" x14ac:dyDescent="0.25">
      <c r="A498" s="253"/>
      <c r="B498" s="253"/>
      <c r="C498" s="253"/>
      <c r="D498" s="253"/>
      <c r="E498" s="253"/>
      <c r="F498" s="253"/>
      <c r="G498" s="253"/>
      <c r="H498" s="253"/>
      <c r="I498" s="253"/>
      <c r="J498" s="253"/>
      <c r="K498" s="253"/>
      <c r="L498" s="253"/>
      <c r="M498" s="253"/>
      <c r="N498" s="253"/>
      <c r="O498" s="253"/>
      <c r="P498" s="253"/>
      <c r="Q498" s="253"/>
      <c r="R498" s="253"/>
      <c r="S498" s="253"/>
      <c r="T498" s="253"/>
      <c r="U498" s="253" t="s">
        <v>672</v>
      </c>
      <c r="V498" s="253"/>
      <c r="W498" s="253"/>
      <c r="X498" s="253"/>
      <c r="Y498" s="253"/>
      <c r="Z498" s="253"/>
      <c r="AA498" s="253"/>
      <c r="AB498" s="253"/>
      <c r="AC498" s="253" t="s">
        <v>323</v>
      </c>
      <c r="AD498" s="253"/>
      <c r="AE498" s="253"/>
      <c r="AF498" s="253"/>
      <c r="AG498" s="253"/>
      <c r="AH498" s="253"/>
      <c r="AI498" s="253"/>
      <c r="AJ498" s="253"/>
      <c r="AK498" s="253"/>
      <c r="AL498" s="253"/>
      <c r="AM498" s="253"/>
      <c r="AN498" s="253"/>
      <c r="AO498" s="253"/>
      <c r="AP498" s="253"/>
      <c r="AQ498" s="253"/>
      <c r="AR498" s="253"/>
      <c r="AS498" s="253"/>
      <c r="AT498" s="253"/>
      <c r="AU498" s="253"/>
      <c r="AV498" s="253"/>
      <c r="AW498" s="253"/>
      <c r="AX498" s="253"/>
      <c r="AY498" s="253"/>
      <c r="AZ498" s="253"/>
      <c r="BA498" s="253"/>
    </row>
    <row r="499" spans="1:53" s="252" customFormat="1" ht="15" customHeight="1" x14ac:dyDescent="0.25">
      <c r="A499" s="253"/>
      <c r="B499" s="253"/>
      <c r="C499" s="253"/>
      <c r="D499" s="253"/>
      <c r="E499" s="253"/>
      <c r="F499" s="253"/>
      <c r="G499" s="253"/>
      <c r="H499" s="253"/>
      <c r="I499" s="253"/>
      <c r="J499" s="253"/>
      <c r="K499" s="253"/>
      <c r="L499" s="253"/>
      <c r="M499" s="253"/>
      <c r="N499" s="253"/>
      <c r="O499" s="253"/>
      <c r="P499" s="253"/>
      <c r="Q499" s="253"/>
      <c r="R499" s="253"/>
      <c r="S499" s="253"/>
      <c r="T499" s="253"/>
      <c r="U499" s="253" t="s">
        <v>673</v>
      </c>
      <c r="V499" s="253"/>
      <c r="W499" s="253"/>
      <c r="X499" s="253"/>
      <c r="Y499" s="253"/>
      <c r="Z499" s="253"/>
      <c r="AA499" s="253"/>
      <c r="AB499" s="253"/>
      <c r="AC499" s="253" t="s">
        <v>323</v>
      </c>
      <c r="AD499" s="253"/>
      <c r="AE499" s="253"/>
      <c r="AF499" s="253"/>
      <c r="AG499" s="253"/>
      <c r="AH499" s="253"/>
      <c r="AI499" s="253"/>
      <c r="AJ499" s="253"/>
      <c r="AK499" s="253"/>
      <c r="AL499" s="253"/>
      <c r="AM499" s="253"/>
      <c r="AN499" s="253"/>
      <c r="AO499" s="253"/>
      <c r="AP499" s="253"/>
      <c r="AQ499" s="253"/>
      <c r="AR499" s="253"/>
      <c r="AS499" s="253"/>
      <c r="AT499" s="253"/>
      <c r="AU499" s="253"/>
      <c r="AV499" s="253"/>
      <c r="AW499" s="253"/>
      <c r="AX499" s="253"/>
      <c r="AY499" s="253"/>
      <c r="AZ499" s="253"/>
      <c r="BA499" s="253"/>
    </row>
    <row r="500" spans="1:53" s="252" customFormat="1" ht="15" customHeight="1" x14ac:dyDescent="0.25">
      <c r="A500" s="253"/>
      <c r="B500" s="253"/>
      <c r="C500" s="253"/>
      <c r="D500" s="253"/>
      <c r="E500" s="253"/>
      <c r="F500" s="253"/>
      <c r="G500" s="253"/>
      <c r="H500" s="253"/>
      <c r="I500" s="253"/>
      <c r="J500" s="253"/>
      <c r="K500" s="253"/>
      <c r="L500" s="253"/>
      <c r="M500" s="253"/>
      <c r="N500" s="253"/>
      <c r="O500" s="253"/>
      <c r="P500" s="253"/>
      <c r="Q500" s="253"/>
      <c r="R500" s="253"/>
      <c r="S500" s="253"/>
      <c r="T500" s="253"/>
      <c r="U500" s="253" t="s">
        <v>674</v>
      </c>
      <c r="V500" s="253"/>
      <c r="W500" s="253"/>
      <c r="X500" s="253"/>
      <c r="Y500" s="253"/>
      <c r="Z500" s="253"/>
      <c r="AA500" s="253"/>
      <c r="AB500" s="253"/>
      <c r="AC500" s="253" t="s">
        <v>316</v>
      </c>
      <c r="AD500" s="253"/>
      <c r="AE500" s="253"/>
      <c r="AF500" s="253"/>
      <c r="AG500" s="253"/>
      <c r="AH500" s="253"/>
      <c r="AI500" s="253"/>
      <c r="AJ500" s="253"/>
      <c r="AK500" s="253"/>
      <c r="AL500" s="253"/>
      <c r="AM500" s="253"/>
      <c r="AN500" s="253"/>
      <c r="AO500" s="253"/>
      <c r="AP500" s="253"/>
      <c r="AQ500" s="253"/>
      <c r="AR500" s="253"/>
      <c r="AS500" s="253"/>
      <c r="AT500" s="253"/>
      <c r="AU500" s="253"/>
      <c r="AV500" s="253"/>
      <c r="AW500" s="253"/>
      <c r="AX500" s="253"/>
      <c r="AY500" s="253"/>
      <c r="AZ500" s="253"/>
      <c r="BA500" s="253"/>
    </row>
    <row r="501" spans="1:53" s="252" customFormat="1" ht="15" customHeight="1" x14ac:dyDescent="0.25">
      <c r="A501" s="253"/>
      <c r="B501" s="253"/>
      <c r="C501" s="253"/>
      <c r="D501" s="253"/>
      <c r="E501" s="253"/>
      <c r="F501" s="253"/>
      <c r="G501" s="253"/>
      <c r="H501" s="253"/>
      <c r="I501" s="253"/>
      <c r="J501" s="253"/>
      <c r="K501" s="253"/>
      <c r="L501" s="253"/>
      <c r="M501" s="253"/>
      <c r="N501" s="253"/>
      <c r="O501" s="253"/>
      <c r="P501" s="253"/>
      <c r="Q501" s="253"/>
      <c r="R501" s="253"/>
      <c r="S501" s="253"/>
      <c r="T501" s="253"/>
      <c r="U501" s="253" t="s">
        <v>675</v>
      </c>
      <c r="V501" s="253"/>
      <c r="W501" s="253"/>
      <c r="X501" s="253"/>
      <c r="Y501" s="253"/>
      <c r="Z501" s="253"/>
      <c r="AA501" s="253"/>
      <c r="AB501" s="253"/>
      <c r="AC501" s="253" t="s">
        <v>332</v>
      </c>
      <c r="AD501" s="253"/>
      <c r="AE501" s="253"/>
      <c r="AF501" s="253"/>
      <c r="AG501" s="253"/>
      <c r="AH501" s="253"/>
      <c r="AI501" s="253"/>
      <c r="AJ501" s="253"/>
      <c r="AK501" s="253"/>
      <c r="AL501" s="253"/>
      <c r="AM501" s="253"/>
      <c r="AN501" s="253"/>
      <c r="AO501" s="253"/>
      <c r="AP501" s="253"/>
      <c r="AQ501" s="253"/>
      <c r="AR501" s="253"/>
      <c r="AS501" s="253"/>
      <c r="AT501" s="253"/>
      <c r="AU501" s="253"/>
      <c r="AV501" s="253"/>
      <c r="AW501" s="253"/>
      <c r="AX501" s="253"/>
      <c r="AY501" s="253"/>
      <c r="AZ501" s="253"/>
      <c r="BA501" s="253"/>
    </row>
    <row r="502" spans="1:53" s="252" customFormat="1" ht="15" customHeight="1" x14ac:dyDescent="0.25">
      <c r="A502" s="253"/>
      <c r="B502" s="253"/>
      <c r="C502" s="253"/>
      <c r="D502" s="253"/>
      <c r="E502" s="253"/>
      <c r="F502" s="253"/>
      <c r="G502" s="253"/>
      <c r="H502" s="253"/>
      <c r="I502" s="253"/>
      <c r="J502" s="253"/>
      <c r="K502" s="253"/>
      <c r="L502" s="253"/>
      <c r="M502" s="253"/>
      <c r="N502" s="253"/>
      <c r="O502" s="253"/>
      <c r="P502" s="253"/>
      <c r="Q502" s="253"/>
      <c r="R502" s="253"/>
      <c r="S502" s="253"/>
      <c r="T502" s="253"/>
      <c r="U502" s="253" t="s">
        <v>676</v>
      </c>
      <c r="V502" s="253"/>
      <c r="W502" s="253"/>
      <c r="X502" s="253"/>
      <c r="Y502" s="253"/>
      <c r="Z502" s="253"/>
      <c r="AA502" s="253"/>
      <c r="AB502" s="253"/>
      <c r="AC502" s="253" t="s">
        <v>316</v>
      </c>
      <c r="AD502" s="253"/>
      <c r="AE502" s="253"/>
      <c r="AF502" s="253"/>
      <c r="AG502" s="253"/>
      <c r="AH502" s="253"/>
      <c r="AI502" s="253"/>
      <c r="AJ502" s="253"/>
      <c r="AK502" s="253"/>
      <c r="AL502" s="253"/>
      <c r="AM502" s="253"/>
      <c r="AN502" s="253"/>
      <c r="AO502" s="253"/>
      <c r="AP502" s="253"/>
      <c r="AQ502" s="253"/>
      <c r="AR502" s="253"/>
      <c r="AS502" s="253"/>
      <c r="AT502" s="253"/>
      <c r="AU502" s="253"/>
      <c r="AV502" s="253"/>
      <c r="AW502" s="253"/>
      <c r="AX502" s="253"/>
      <c r="AY502" s="253"/>
      <c r="AZ502" s="253"/>
      <c r="BA502" s="253"/>
    </row>
    <row r="503" spans="1:53" s="252" customFormat="1" ht="15" customHeight="1" x14ac:dyDescent="0.25">
      <c r="A503" s="253"/>
      <c r="B503" s="253"/>
      <c r="C503" s="253"/>
      <c r="D503" s="253"/>
      <c r="E503" s="253"/>
      <c r="F503" s="253"/>
      <c r="G503" s="253"/>
      <c r="H503" s="253"/>
      <c r="I503" s="253"/>
      <c r="J503" s="253"/>
      <c r="K503" s="253"/>
      <c r="L503" s="253"/>
      <c r="M503" s="253"/>
      <c r="N503" s="253"/>
      <c r="O503" s="253"/>
      <c r="P503" s="253"/>
      <c r="Q503" s="253"/>
      <c r="R503" s="253"/>
      <c r="S503" s="253"/>
      <c r="T503" s="253"/>
      <c r="U503" s="253" t="s">
        <v>280</v>
      </c>
      <c r="V503" s="253"/>
      <c r="W503" s="253"/>
      <c r="X503" s="253"/>
      <c r="Y503" s="253"/>
      <c r="Z503" s="253"/>
      <c r="AA503" s="253"/>
      <c r="AB503" s="253"/>
      <c r="AC503" s="253" t="s">
        <v>323</v>
      </c>
      <c r="AD503" s="253"/>
      <c r="AE503" s="253"/>
      <c r="AF503" s="253"/>
      <c r="AG503" s="253"/>
      <c r="AH503" s="253"/>
      <c r="AI503" s="253"/>
      <c r="AJ503" s="253"/>
      <c r="AK503" s="253"/>
      <c r="AL503" s="253"/>
      <c r="AM503" s="253"/>
      <c r="AN503" s="253"/>
      <c r="AO503" s="253"/>
      <c r="AP503" s="253"/>
      <c r="AQ503" s="253"/>
      <c r="AR503" s="253"/>
      <c r="AS503" s="253"/>
      <c r="AT503" s="253"/>
      <c r="AU503" s="253"/>
      <c r="AV503" s="253"/>
      <c r="AW503" s="253"/>
      <c r="AX503" s="253"/>
      <c r="AY503" s="253"/>
      <c r="AZ503" s="253"/>
      <c r="BA503" s="253"/>
    </row>
    <row r="504" spans="1:53" s="252" customFormat="1" ht="15" customHeight="1" x14ac:dyDescent="0.25">
      <c r="A504" s="253"/>
      <c r="B504" s="253"/>
      <c r="C504" s="253"/>
      <c r="D504" s="253"/>
      <c r="E504" s="253"/>
      <c r="F504" s="253"/>
      <c r="G504" s="253"/>
      <c r="H504" s="253"/>
      <c r="I504" s="253"/>
      <c r="J504" s="253"/>
      <c r="K504" s="253"/>
      <c r="L504" s="253"/>
      <c r="M504" s="253"/>
      <c r="N504" s="253"/>
      <c r="O504" s="253"/>
      <c r="P504" s="253"/>
      <c r="Q504" s="253"/>
      <c r="R504" s="253"/>
      <c r="S504" s="253"/>
      <c r="T504" s="253"/>
      <c r="U504" s="253" t="s">
        <v>677</v>
      </c>
      <c r="V504" s="253"/>
      <c r="W504" s="253"/>
      <c r="X504" s="253"/>
      <c r="Y504" s="253"/>
      <c r="Z504" s="253"/>
      <c r="AA504" s="253"/>
      <c r="AB504" s="253"/>
      <c r="AC504" s="253" t="s">
        <v>323</v>
      </c>
      <c r="AD504" s="253"/>
      <c r="AE504" s="253"/>
      <c r="AF504" s="253"/>
      <c r="AG504" s="253"/>
      <c r="AH504" s="253"/>
      <c r="AI504" s="253"/>
      <c r="AJ504" s="253"/>
      <c r="AK504" s="253"/>
      <c r="AL504" s="253"/>
      <c r="AM504" s="253"/>
      <c r="AN504" s="253"/>
      <c r="AO504" s="253"/>
      <c r="AP504" s="253"/>
      <c r="AQ504" s="253"/>
      <c r="AR504" s="253"/>
      <c r="AS504" s="253"/>
      <c r="AT504" s="253"/>
      <c r="AU504" s="253"/>
      <c r="AV504" s="253"/>
      <c r="AW504" s="253"/>
      <c r="AX504" s="253"/>
      <c r="AY504" s="253"/>
      <c r="AZ504" s="253"/>
      <c r="BA504" s="253"/>
    </row>
    <row r="505" spans="1:53" s="252" customFormat="1" ht="15" customHeight="1" x14ac:dyDescent="0.25">
      <c r="A505" s="253"/>
      <c r="B505" s="253"/>
      <c r="C505" s="253"/>
      <c r="D505" s="253"/>
      <c r="E505" s="253"/>
      <c r="F505" s="253"/>
      <c r="G505" s="253"/>
      <c r="H505" s="253"/>
      <c r="I505" s="253"/>
      <c r="J505" s="253"/>
      <c r="K505" s="253"/>
      <c r="L505" s="253"/>
      <c r="M505" s="253"/>
      <c r="N505" s="253"/>
      <c r="O505" s="253"/>
      <c r="P505" s="253"/>
      <c r="Q505" s="253"/>
      <c r="R505" s="253"/>
      <c r="S505" s="253"/>
      <c r="T505" s="253"/>
      <c r="U505" s="253" t="s">
        <v>678</v>
      </c>
      <c r="V505" s="253"/>
      <c r="W505" s="253"/>
      <c r="X505" s="253"/>
      <c r="Y505" s="253"/>
      <c r="Z505" s="253"/>
      <c r="AA505" s="253"/>
      <c r="AB505" s="253"/>
      <c r="AC505" s="253" t="s">
        <v>357</v>
      </c>
      <c r="AD505" s="253"/>
      <c r="AE505" s="253"/>
      <c r="AF505" s="253"/>
      <c r="AG505" s="253"/>
      <c r="AH505" s="253"/>
      <c r="AI505" s="253"/>
      <c r="AJ505" s="253"/>
      <c r="AK505" s="253"/>
      <c r="AL505" s="253"/>
      <c r="AM505" s="253"/>
      <c r="AN505" s="253"/>
      <c r="AO505" s="253"/>
      <c r="AP505" s="253"/>
      <c r="AQ505" s="253"/>
      <c r="AR505" s="253"/>
      <c r="AS505" s="253"/>
      <c r="AT505" s="253"/>
      <c r="AU505" s="253"/>
      <c r="AV505" s="253"/>
      <c r="AW505" s="253"/>
      <c r="AX505" s="253"/>
      <c r="AY505" s="253"/>
      <c r="AZ505" s="253"/>
      <c r="BA505" s="253"/>
    </row>
    <row r="506" spans="1:53" s="252" customFormat="1" ht="15" customHeight="1" x14ac:dyDescent="0.25">
      <c r="A506" s="253"/>
      <c r="B506" s="253"/>
      <c r="C506" s="253"/>
      <c r="D506" s="253"/>
      <c r="E506" s="253"/>
      <c r="F506" s="253"/>
      <c r="G506" s="253"/>
      <c r="H506" s="253"/>
      <c r="I506" s="253"/>
      <c r="J506" s="253"/>
      <c r="K506" s="253"/>
      <c r="L506" s="253"/>
      <c r="M506" s="253"/>
      <c r="N506" s="253"/>
      <c r="O506" s="253"/>
      <c r="P506" s="253"/>
      <c r="Q506" s="253"/>
      <c r="R506" s="253"/>
      <c r="S506" s="253"/>
      <c r="T506" s="253"/>
      <c r="U506" s="253" t="s">
        <v>679</v>
      </c>
      <c r="V506" s="253"/>
      <c r="W506" s="253"/>
      <c r="X506" s="253"/>
      <c r="Y506" s="253"/>
      <c r="Z506" s="253"/>
      <c r="AA506" s="253"/>
      <c r="AB506" s="253"/>
      <c r="AC506" s="253" t="s">
        <v>393</v>
      </c>
      <c r="AD506" s="253"/>
      <c r="AE506" s="253"/>
      <c r="AF506" s="253"/>
      <c r="AG506" s="253"/>
      <c r="AH506" s="253"/>
      <c r="AI506" s="253"/>
      <c r="AJ506" s="253"/>
      <c r="AK506" s="253"/>
      <c r="AL506" s="253"/>
      <c r="AM506" s="253"/>
      <c r="AN506" s="253"/>
      <c r="AO506" s="253"/>
      <c r="AP506" s="253"/>
      <c r="AQ506" s="253"/>
      <c r="AR506" s="253"/>
      <c r="AS506" s="253"/>
      <c r="AT506" s="253"/>
      <c r="AU506" s="253"/>
      <c r="AV506" s="253"/>
      <c r="AW506" s="253"/>
      <c r="AX506" s="253"/>
      <c r="AY506" s="253"/>
      <c r="AZ506" s="253"/>
      <c r="BA506" s="253"/>
    </row>
    <row r="507" spans="1:53" s="252" customFormat="1" ht="15" customHeight="1" x14ac:dyDescent="0.25">
      <c r="A507" s="253"/>
      <c r="B507" s="253"/>
      <c r="C507" s="253"/>
      <c r="D507" s="253"/>
      <c r="E507" s="253"/>
      <c r="F507" s="253"/>
      <c r="G507" s="253"/>
      <c r="H507" s="253"/>
      <c r="I507" s="253"/>
      <c r="J507" s="253"/>
      <c r="K507" s="253"/>
      <c r="L507" s="253"/>
      <c r="M507" s="253"/>
      <c r="N507" s="253"/>
      <c r="O507" s="253"/>
      <c r="P507" s="253"/>
      <c r="Q507" s="253"/>
      <c r="R507" s="253"/>
      <c r="S507" s="253"/>
      <c r="T507" s="253"/>
      <c r="U507" s="253" t="s">
        <v>680</v>
      </c>
      <c r="V507" s="253"/>
      <c r="W507" s="253"/>
      <c r="X507" s="253"/>
      <c r="Y507" s="253"/>
      <c r="Z507" s="253"/>
      <c r="AA507" s="253"/>
      <c r="AB507" s="253"/>
      <c r="AC507" s="253" t="s">
        <v>393</v>
      </c>
      <c r="AD507" s="253"/>
      <c r="AE507" s="253"/>
      <c r="AF507" s="253"/>
      <c r="AG507" s="253"/>
      <c r="AH507" s="253"/>
      <c r="AI507" s="253"/>
      <c r="AJ507" s="253"/>
      <c r="AK507" s="253"/>
      <c r="AL507" s="253"/>
      <c r="AM507" s="253"/>
      <c r="AN507" s="253"/>
      <c r="AO507" s="253"/>
      <c r="AP507" s="253"/>
      <c r="AQ507" s="253"/>
      <c r="AR507" s="253"/>
      <c r="AS507" s="253"/>
      <c r="AT507" s="253"/>
      <c r="AU507" s="253"/>
      <c r="AV507" s="253"/>
      <c r="AW507" s="253"/>
      <c r="AX507" s="253"/>
      <c r="AY507" s="253"/>
      <c r="AZ507" s="253"/>
      <c r="BA507" s="253"/>
    </row>
    <row r="508" spans="1:53" s="252" customFormat="1" ht="15" customHeight="1" x14ac:dyDescent="0.25">
      <c r="A508" s="253"/>
      <c r="B508" s="253"/>
      <c r="C508" s="253"/>
      <c r="D508" s="253"/>
      <c r="E508" s="253"/>
      <c r="F508" s="253"/>
      <c r="G508" s="253"/>
      <c r="H508" s="253"/>
      <c r="I508" s="253"/>
      <c r="J508" s="253"/>
      <c r="K508" s="253"/>
      <c r="L508" s="253"/>
      <c r="M508" s="253"/>
      <c r="N508" s="253"/>
      <c r="O508" s="253"/>
      <c r="P508" s="253"/>
      <c r="Q508" s="253"/>
      <c r="R508" s="253"/>
      <c r="S508" s="253"/>
      <c r="T508" s="253"/>
      <c r="U508" s="253" t="s">
        <v>681</v>
      </c>
      <c r="V508" s="253"/>
      <c r="W508" s="253"/>
      <c r="X508" s="253"/>
      <c r="Y508" s="253"/>
      <c r="Z508" s="253"/>
      <c r="AA508" s="253"/>
      <c r="AB508" s="253"/>
      <c r="AC508" s="253" t="s">
        <v>318</v>
      </c>
      <c r="AD508" s="253"/>
      <c r="AE508" s="253"/>
      <c r="AF508" s="253"/>
      <c r="AG508" s="253"/>
      <c r="AH508" s="253"/>
      <c r="AI508" s="253"/>
      <c r="AJ508" s="253"/>
      <c r="AK508" s="253"/>
      <c r="AL508" s="253"/>
      <c r="AM508" s="253"/>
      <c r="AN508" s="253"/>
      <c r="AO508" s="253"/>
      <c r="AP508" s="253"/>
      <c r="AQ508" s="253"/>
      <c r="AR508" s="253"/>
      <c r="AS508" s="253"/>
      <c r="AT508" s="253"/>
      <c r="AU508" s="253"/>
      <c r="AV508" s="253"/>
      <c r="AW508" s="253"/>
      <c r="AX508" s="253"/>
      <c r="AY508" s="253"/>
      <c r="AZ508" s="253"/>
      <c r="BA508" s="253"/>
    </row>
    <row r="509" spans="1:53" s="252" customFormat="1" ht="15" customHeight="1" x14ac:dyDescent="0.25">
      <c r="A509" s="253"/>
      <c r="B509" s="253"/>
      <c r="C509" s="253"/>
      <c r="D509" s="253"/>
      <c r="E509" s="253"/>
      <c r="F509" s="253"/>
      <c r="G509" s="253"/>
      <c r="H509" s="253"/>
      <c r="I509" s="253"/>
      <c r="J509" s="253"/>
      <c r="K509" s="253"/>
      <c r="L509" s="253"/>
      <c r="M509" s="253"/>
      <c r="N509" s="253"/>
      <c r="O509" s="253"/>
      <c r="P509" s="253"/>
      <c r="Q509" s="253"/>
      <c r="R509" s="253"/>
      <c r="S509" s="253"/>
      <c r="T509" s="253"/>
      <c r="U509" s="253" t="s">
        <v>682</v>
      </c>
      <c r="V509" s="253"/>
      <c r="W509" s="253"/>
      <c r="X509" s="253"/>
      <c r="Y509" s="253"/>
      <c r="Z509" s="253"/>
      <c r="AA509" s="253"/>
      <c r="AB509" s="253"/>
      <c r="AC509" s="253" t="s">
        <v>323</v>
      </c>
      <c r="AD509" s="253"/>
      <c r="AE509" s="253"/>
      <c r="AF509" s="253"/>
      <c r="AG509" s="253"/>
      <c r="AH509" s="253"/>
      <c r="AI509" s="253"/>
      <c r="AJ509" s="253"/>
      <c r="AK509" s="253"/>
      <c r="AL509" s="253"/>
      <c r="AM509" s="253"/>
      <c r="AN509" s="253"/>
      <c r="AO509" s="253"/>
      <c r="AP509" s="253"/>
      <c r="AQ509" s="253"/>
      <c r="AR509" s="253"/>
      <c r="AS509" s="253"/>
      <c r="AT509" s="253"/>
      <c r="AU509" s="253"/>
      <c r="AV509" s="253"/>
      <c r="AW509" s="253"/>
      <c r="AX509" s="253"/>
      <c r="AY509" s="253"/>
      <c r="AZ509" s="253"/>
      <c r="BA509" s="253"/>
    </row>
    <row r="510" spans="1:53" s="252" customFormat="1" ht="15" customHeight="1" x14ac:dyDescent="0.25">
      <c r="A510" s="253"/>
      <c r="B510" s="253"/>
      <c r="C510" s="253"/>
      <c r="D510" s="253"/>
      <c r="E510" s="253"/>
      <c r="F510" s="253"/>
      <c r="G510" s="253"/>
      <c r="H510" s="253"/>
      <c r="I510" s="253"/>
      <c r="J510" s="253"/>
      <c r="K510" s="253"/>
      <c r="L510" s="253"/>
      <c r="M510" s="253"/>
      <c r="N510" s="253"/>
      <c r="O510" s="253"/>
      <c r="P510" s="253"/>
      <c r="Q510" s="253"/>
      <c r="R510" s="253"/>
      <c r="S510" s="253"/>
      <c r="T510" s="253"/>
      <c r="U510" s="253" t="s">
        <v>683</v>
      </c>
      <c r="V510" s="253"/>
      <c r="W510" s="253"/>
      <c r="X510" s="253"/>
      <c r="Y510" s="253"/>
      <c r="Z510" s="253"/>
      <c r="AA510" s="253"/>
      <c r="AB510" s="253"/>
      <c r="AC510" s="253" t="s">
        <v>332</v>
      </c>
      <c r="AD510" s="253"/>
      <c r="AE510" s="253"/>
      <c r="AF510" s="253"/>
      <c r="AG510" s="253"/>
      <c r="AH510" s="253"/>
      <c r="AI510" s="253"/>
      <c r="AJ510" s="253"/>
      <c r="AK510" s="253"/>
      <c r="AL510" s="253"/>
      <c r="AM510" s="253"/>
      <c r="AN510" s="253"/>
      <c r="AO510" s="253"/>
      <c r="AP510" s="253"/>
      <c r="AQ510" s="253"/>
      <c r="AR510" s="253"/>
      <c r="AS510" s="253"/>
      <c r="AT510" s="253"/>
      <c r="AU510" s="253"/>
      <c r="AV510" s="253"/>
      <c r="AW510" s="253"/>
      <c r="AX510" s="253"/>
      <c r="AY510" s="253"/>
      <c r="AZ510" s="253"/>
      <c r="BA510" s="253"/>
    </row>
    <row r="511" spans="1:53" s="252" customFormat="1" ht="15" customHeight="1" x14ac:dyDescent="0.25">
      <c r="A511" s="253"/>
      <c r="B511" s="253"/>
      <c r="C511" s="253"/>
      <c r="D511" s="253"/>
      <c r="E511" s="253"/>
      <c r="F511" s="253"/>
      <c r="G511" s="253"/>
      <c r="H511" s="253"/>
      <c r="I511" s="253"/>
      <c r="J511" s="253"/>
      <c r="K511" s="253"/>
      <c r="L511" s="253"/>
      <c r="M511" s="253"/>
      <c r="N511" s="253"/>
      <c r="O511" s="253"/>
      <c r="P511" s="253"/>
      <c r="Q511" s="253"/>
      <c r="R511" s="253"/>
      <c r="S511" s="253"/>
      <c r="T511" s="253"/>
      <c r="U511" s="253" t="s">
        <v>684</v>
      </c>
      <c r="V511" s="253"/>
      <c r="W511" s="253"/>
      <c r="X511" s="253"/>
      <c r="Y511" s="253"/>
      <c r="Z511" s="253"/>
      <c r="AA511" s="253"/>
      <c r="AB511" s="253"/>
      <c r="AC511" s="253" t="s">
        <v>329</v>
      </c>
      <c r="AD511" s="253"/>
      <c r="AE511" s="253"/>
      <c r="AF511" s="253"/>
      <c r="AG511" s="253"/>
      <c r="AH511" s="253"/>
      <c r="AI511" s="253"/>
      <c r="AJ511" s="253"/>
      <c r="AK511" s="253"/>
      <c r="AL511" s="253"/>
      <c r="AM511" s="253"/>
      <c r="AN511" s="253"/>
      <c r="AO511" s="253"/>
      <c r="AP511" s="253"/>
      <c r="AQ511" s="253"/>
      <c r="AR511" s="253"/>
      <c r="AS511" s="253"/>
      <c r="AT511" s="253"/>
      <c r="AU511" s="253"/>
      <c r="AV511" s="253"/>
      <c r="AW511" s="253"/>
      <c r="AX511" s="253"/>
      <c r="AY511" s="253"/>
      <c r="AZ511" s="253"/>
      <c r="BA511" s="253"/>
    </row>
    <row r="512" spans="1:53" s="252" customFormat="1" ht="15" customHeight="1" x14ac:dyDescent="0.25">
      <c r="A512" s="253"/>
      <c r="B512" s="253"/>
      <c r="C512" s="253"/>
      <c r="D512" s="253"/>
      <c r="E512" s="253"/>
      <c r="F512" s="253"/>
      <c r="G512" s="253"/>
      <c r="H512" s="253"/>
      <c r="I512" s="253"/>
      <c r="J512" s="253"/>
      <c r="K512" s="253"/>
      <c r="L512" s="253"/>
      <c r="M512" s="253"/>
      <c r="N512" s="253"/>
      <c r="O512" s="253"/>
      <c r="P512" s="253"/>
      <c r="Q512" s="253"/>
      <c r="R512" s="253"/>
      <c r="S512" s="253"/>
      <c r="T512" s="253"/>
      <c r="U512" s="253" t="s">
        <v>685</v>
      </c>
      <c r="V512" s="253"/>
      <c r="W512" s="253"/>
      <c r="X512" s="253"/>
      <c r="Y512" s="253"/>
      <c r="Z512" s="253"/>
      <c r="AA512" s="253"/>
      <c r="AB512" s="253"/>
      <c r="AC512" s="253" t="s">
        <v>320</v>
      </c>
      <c r="AD512" s="253"/>
      <c r="AE512" s="253"/>
      <c r="AF512" s="253"/>
      <c r="AG512" s="253"/>
      <c r="AH512" s="253"/>
      <c r="AI512" s="253"/>
      <c r="AJ512" s="253"/>
      <c r="AK512" s="253"/>
      <c r="AL512" s="253"/>
      <c r="AM512" s="253"/>
      <c r="AN512" s="253"/>
      <c r="AO512" s="253"/>
      <c r="AP512" s="253"/>
      <c r="AQ512" s="253"/>
      <c r="AR512" s="253"/>
      <c r="AS512" s="253"/>
      <c r="AT512" s="253"/>
      <c r="AU512" s="253"/>
      <c r="AV512" s="253"/>
      <c r="AW512" s="253"/>
      <c r="AX512" s="253"/>
      <c r="AY512" s="253"/>
      <c r="AZ512" s="253"/>
      <c r="BA512" s="253"/>
    </row>
    <row r="513" spans="1:53" s="252" customFormat="1" ht="15" customHeight="1" x14ac:dyDescent="0.25">
      <c r="A513" s="253"/>
      <c r="B513" s="253"/>
      <c r="C513" s="253"/>
      <c r="D513" s="253"/>
      <c r="E513" s="253"/>
      <c r="F513" s="253"/>
      <c r="G513" s="253"/>
      <c r="H513" s="253"/>
      <c r="I513" s="253"/>
      <c r="J513" s="253"/>
      <c r="K513" s="253"/>
      <c r="L513" s="253"/>
      <c r="M513" s="253"/>
      <c r="N513" s="253"/>
      <c r="O513" s="253"/>
      <c r="P513" s="253"/>
      <c r="Q513" s="253"/>
      <c r="R513" s="253"/>
      <c r="S513" s="253"/>
      <c r="T513" s="253"/>
      <c r="U513" s="253" t="s">
        <v>686</v>
      </c>
      <c r="V513" s="253"/>
      <c r="W513" s="253"/>
      <c r="X513" s="253"/>
      <c r="Y513" s="253"/>
      <c r="Z513" s="253"/>
      <c r="AA513" s="253"/>
      <c r="AB513" s="253"/>
      <c r="AC513" s="253" t="s">
        <v>323</v>
      </c>
      <c r="AD513" s="253"/>
      <c r="AE513" s="253"/>
      <c r="AF513" s="253"/>
      <c r="AG513" s="253"/>
      <c r="AH513" s="253"/>
      <c r="AI513" s="253"/>
      <c r="AJ513" s="253"/>
      <c r="AK513" s="253"/>
      <c r="AL513" s="253"/>
      <c r="AM513" s="253"/>
      <c r="AN513" s="253"/>
      <c r="AO513" s="253"/>
      <c r="AP513" s="253"/>
      <c r="AQ513" s="253"/>
      <c r="AR513" s="253"/>
      <c r="AS513" s="253"/>
      <c r="AT513" s="253"/>
      <c r="AU513" s="253"/>
      <c r="AV513" s="253"/>
      <c r="AW513" s="253"/>
      <c r="AX513" s="253"/>
      <c r="AY513" s="253"/>
      <c r="AZ513" s="253"/>
      <c r="BA513" s="253"/>
    </row>
    <row r="514" spans="1:53" s="252" customFormat="1" ht="15" customHeight="1" x14ac:dyDescent="0.25">
      <c r="A514" s="253"/>
      <c r="B514" s="253"/>
      <c r="C514" s="253"/>
      <c r="D514" s="253"/>
      <c r="E514" s="253"/>
      <c r="F514" s="253"/>
      <c r="G514" s="253"/>
      <c r="H514" s="253"/>
      <c r="I514" s="253"/>
      <c r="J514" s="253"/>
      <c r="K514" s="253"/>
      <c r="L514" s="253"/>
      <c r="M514" s="253"/>
      <c r="N514" s="253"/>
      <c r="O514" s="253"/>
      <c r="P514" s="253"/>
      <c r="Q514" s="253"/>
      <c r="R514" s="253"/>
      <c r="S514" s="253"/>
      <c r="T514" s="253"/>
      <c r="U514" s="253" t="s">
        <v>283</v>
      </c>
      <c r="V514" s="253"/>
      <c r="W514" s="253"/>
      <c r="X514" s="253"/>
      <c r="Y514" s="253"/>
      <c r="Z514" s="253"/>
      <c r="AA514" s="253"/>
      <c r="AB514" s="253"/>
      <c r="AC514" s="253" t="s">
        <v>323</v>
      </c>
      <c r="AD514" s="253"/>
      <c r="AE514" s="253"/>
      <c r="AF514" s="253"/>
      <c r="AG514" s="253"/>
      <c r="AH514" s="253"/>
      <c r="AI514" s="253"/>
      <c r="AJ514" s="253"/>
      <c r="AK514" s="253"/>
      <c r="AL514" s="253"/>
      <c r="AM514" s="253"/>
      <c r="AN514" s="253"/>
      <c r="AO514" s="253"/>
      <c r="AP514" s="253"/>
      <c r="AQ514" s="253"/>
      <c r="AR514" s="253"/>
      <c r="AS514" s="253"/>
      <c r="AT514" s="253"/>
      <c r="AU514" s="253"/>
      <c r="AV514" s="253"/>
      <c r="AW514" s="253"/>
      <c r="AX514" s="253"/>
      <c r="AY514" s="253"/>
      <c r="AZ514" s="253"/>
      <c r="BA514" s="253"/>
    </row>
    <row r="515" spans="1:53" s="252" customFormat="1" ht="15" customHeight="1" x14ac:dyDescent="0.25">
      <c r="A515" s="253"/>
      <c r="B515" s="253"/>
      <c r="C515" s="253"/>
      <c r="D515" s="253"/>
      <c r="E515" s="253"/>
      <c r="F515" s="253"/>
      <c r="G515" s="253"/>
      <c r="H515" s="253"/>
      <c r="I515" s="253"/>
      <c r="J515" s="253"/>
      <c r="K515" s="253"/>
      <c r="L515" s="253"/>
      <c r="M515" s="253"/>
      <c r="N515" s="253"/>
      <c r="O515" s="253"/>
      <c r="P515" s="253"/>
      <c r="Q515" s="253"/>
      <c r="R515" s="253"/>
      <c r="S515" s="253"/>
      <c r="T515" s="253"/>
      <c r="U515" s="253" t="s">
        <v>687</v>
      </c>
      <c r="V515" s="253"/>
      <c r="W515" s="253"/>
      <c r="X515" s="253"/>
      <c r="Y515" s="253"/>
      <c r="Z515" s="253"/>
      <c r="AA515" s="253"/>
      <c r="AB515" s="253"/>
      <c r="AC515" s="253" t="s">
        <v>332</v>
      </c>
      <c r="AD515" s="253"/>
      <c r="AE515" s="253"/>
      <c r="AF515" s="253"/>
      <c r="AG515" s="253"/>
      <c r="AH515" s="253"/>
      <c r="AI515" s="253"/>
      <c r="AJ515" s="253"/>
      <c r="AK515" s="253"/>
      <c r="AL515" s="253"/>
      <c r="AM515" s="253"/>
      <c r="AN515" s="253"/>
      <c r="AO515" s="253"/>
      <c r="AP515" s="253"/>
      <c r="AQ515" s="253"/>
      <c r="AR515" s="253"/>
      <c r="AS515" s="253"/>
      <c r="AT515" s="253"/>
      <c r="AU515" s="253"/>
      <c r="AV515" s="253"/>
      <c r="AW515" s="253"/>
      <c r="AX515" s="253"/>
      <c r="AY515" s="253"/>
      <c r="AZ515" s="253"/>
      <c r="BA515" s="253"/>
    </row>
    <row r="516" spans="1:53" s="252" customFormat="1" ht="15" customHeight="1" x14ac:dyDescent="0.25">
      <c r="A516" s="253"/>
      <c r="B516" s="253"/>
      <c r="C516" s="253"/>
      <c r="D516" s="253"/>
      <c r="E516" s="253"/>
      <c r="F516" s="253"/>
      <c r="G516" s="253"/>
      <c r="H516" s="253"/>
      <c r="I516" s="253"/>
      <c r="J516" s="253"/>
      <c r="K516" s="253"/>
      <c r="L516" s="253"/>
      <c r="M516" s="253"/>
      <c r="N516" s="253"/>
      <c r="O516" s="253"/>
      <c r="P516" s="253"/>
      <c r="Q516" s="253"/>
      <c r="R516" s="253"/>
      <c r="S516" s="253"/>
      <c r="T516" s="253"/>
      <c r="U516" s="253" t="s">
        <v>688</v>
      </c>
      <c r="V516" s="253"/>
      <c r="W516" s="253"/>
      <c r="X516" s="253"/>
      <c r="Y516" s="253"/>
      <c r="Z516" s="253"/>
      <c r="AA516" s="253"/>
      <c r="AB516" s="253"/>
      <c r="AC516" s="253" t="s">
        <v>332</v>
      </c>
      <c r="AD516" s="253"/>
      <c r="AE516" s="253"/>
      <c r="AF516" s="253"/>
      <c r="AG516" s="253"/>
      <c r="AH516" s="253"/>
      <c r="AI516" s="253"/>
      <c r="AJ516" s="253"/>
      <c r="AK516" s="253"/>
      <c r="AL516" s="253"/>
      <c r="AM516" s="253"/>
      <c r="AN516" s="253"/>
      <c r="AO516" s="253"/>
      <c r="AP516" s="253"/>
      <c r="AQ516" s="253"/>
      <c r="AR516" s="253"/>
      <c r="AS516" s="253"/>
      <c r="AT516" s="253"/>
      <c r="AU516" s="253"/>
      <c r="AV516" s="253"/>
      <c r="AW516" s="253"/>
      <c r="AX516" s="253"/>
      <c r="AY516" s="253"/>
      <c r="AZ516" s="253"/>
      <c r="BA516" s="253"/>
    </row>
    <row r="517" spans="1:53" s="252" customFormat="1" ht="15" customHeight="1" x14ac:dyDescent="0.25">
      <c r="A517" s="253"/>
      <c r="B517" s="253"/>
      <c r="C517" s="253"/>
      <c r="D517" s="253"/>
      <c r="E517" s="253"/>
      <c r="F517" s="253"/>
      <c r="G517" s="253"/>
      <c r="H517" s="253"/>
      <c r="I517" s="253"/>
      <c r="J517" s="253"/>
      <c r="K517" s="253"/>
      <c r="L517" s="253"/>
      <c r="M517" s="253"/>
      <c r="N517" s="253"/>
      <c r="O517" s="253"/>
      <c r="P517" s="253"/>
      <c r="Q517" s="253"/>
      <c r="R517" s="253"/>
      <c r="S517" s="253"/>
      <c r="T517" s="253"/>
      <c r="U517" s="253" t="s">
        <v>689</v>
      </c>
      <c r="V517" s="253"/>
      <c r="W517" s="253"/>
      <c r="X517" s="253"/>
      <c r="Y517" s="253"/>
      <c r="Z517" s="253"/>
      <c r="AA517" s="253"/>
      <c r="AB517" s="253"/>
      <c r="AC517" s="253" t="s">
        <v>332</v>
      </c>
      <c r="AD517" s="253"/>
      <c r="AE517" s="253"/>
      <c r="AF517" s="253"/>
      <c r="AG517" s="253"/>
      <c r="AH517" s="253"/>
      <c r="AI517" s="253"/>
      <c r="AJ517" s="253"/>
      <c r="AK517" s="253"/>
      <c r="AL517" s="253"/>
      <c r="AM517" s="253"/>
      <c r="AN517" s="253"/>
      <c r="AO517" s="253"/>
      <c r="AP517" s="253"/>
      <c r="AQ517" s="253"/>
      <c r="AR517" s="253"/>
      <c r="AS517" s="253"/>
      <c r="AT517" s="253"/>
      <c r="AU517" s="253"/>
      <c r="AV517" s="253"/>
      <c r="AW517" s="253"/>
      <c r="AX517" s="253"/>
      <c r="AY517" s="253"/>
      <c r="AZ517" s="253"/>
      <c r="BA517" s="253"/>
    </row>
    <row r="518" spans="1:53" s="252" customFormat="1" ht="15" customHeight="1" x14ac:dyDescent="0.25">
      <c r="A518" s="253"/>
      <c r="B518" s="253"/>
      <c r="C518" s="253"/>
      <c r="D518" s="253"/>
      <c r="E518" s="253"/>
      <c r="F518" s="253"/>
      <c r="G518" s="253"/>
      <c r="H518" s="253"/>
      <c r="I518" s="253"/>
      <c r="J518" s="253"/>
      <c r="K518" s="253"/>
      <c r="L518" s="253"/>
      <c r="M518" s="253"/>
      <c r="N518" s="253"/>
      <c r="O518" s="253"/>
      <c r="P518" s="253"/>
      <c r="Q518" s="253"/>
      <c r="R518" s="253"/>
      <c r="S518" s="253"/>
      <c r="T518" s="253"/>
      <c r="U518" s="253" t="s">
        <v>690</v>
      </c>
      <c r="V518" s="253"/>
      <c r="W518" s="253"/>
      <c r="X518" s="253"/>
      <c r="Y518" s="253"/>
      <c r="Z518" s="253"/>
      <c r="AA518" s="253"/>
      <c r="AB518" s="253"/>
      <c r="AC518" s="253" t="s">
        <v>323</v>
      </c>
      <c r="AD518" s="253"/>
      <c r="AE518" s="253"/>
      <c r="AF518" s="253"/>
      <c r="AG518" s="253"/>
      <c r="AH518" s="253"/>
      <c r="AI518" s="253"/>
      <c r="AJ518" s="253"/>
      <c r="AK518" s="253"/>
      <c r="AL518" s="253"/>
      <c r="AM518" s="253"/>
      <c r="AN518" s="253"/>
      <c r="AO518" s="253"/>
      <c r="AP518" s="253"/>
      <c r="AQ518" s="253"/>
      <c r="AR518" s="253"/>
      <c r="AS518" s="253"/>
      <c r="AT518" s="253"/>
      <c r="AU518" s="253"/>
      <c r="AV518" s="253"/>
      <c r="AW518" s="253"/>
      <c r="AX518" s="253"/>
      <c r="AY518" s="253"/>
      <c r="AZ518" s="253"/>
      <c r="BA518" s="253"/>
    </row>
    <row r="519" spans="1:53" s="252" customFormat="1" ht="15" customHeight="1" x14ac:dyDescent="0.25">
      <c r="A519" s="253"/>
      <c r="B519" s="253"/>
      <c r="C519" s="253"/>
      <c r="D519" s="253"/>
      <c r="E519" s="253"/>
      <c r="F519" s="253"/>
      <c r="G519" s="253"/>
      <c r="H519" s="253"/>
      <c r="I519" s="253"/>
      <c r="J519" s="253"/>
      <c r="K519" s="253"/>
      <c r="L519" s="253"/>
      <c r="M519" s="253"/>
      <c r="N519" s="253"/>
      <c r="O519" s="253"/>
      <c r="P519" s="253"/>
      <c r="Q519" s="253"/>
      <c r="R519" s="253"/>
      <c r="S519" s="253"/>
      <c r="T519" s="253"/>
      <c r="U519" s="253" t="s">
        <v>691</v>
      </c>
      <c r="V519" s="253"/>
      <c r="W519" s="253"/>
      <c r="X519" s="253"/>
      <c r="Y519" s="253"/>
      <c r="Z519" s="253"/>
      <c r="AA519" s="253"/>
      <c r="AB519" s="253"/>
      <c r="AC519" s="253" t="s">
        <v>329</v>
      </c>
      <c r="AD519" s="253"/>
      <c r="AE519" s="253"/>
      <c r="AF519" s="253"/>
      <c r="AG519" s="253"/>
      <c r="AH519" s="253"/>
      <c r="AI519" s="253"/>
      <c r="AJ519" s="253"/>
      <c r="AK519" s="253"/>
      <c r="AL519" s="253"/>
      <c r="AM519" s="253"/>
      <c r="AN519" s="253"/>
      <c r="AO519" s="253"/>
      <c r="AP519" s="253"/>
      <c r="AQ519" s="253"/>
      <c r="AR519" s="253"/>
      <c r="AS519" s="253"/>
      <c r="AT519" s="253"/>
      <c r="AU519" s="253"/>
      <c r="AV519" s="253"/>
      <c r="AW519" s="253"/>
      <c r="AX519" s="253"/>
      <c r="AY519" s="253"/>
      <c r="AZ519" s="253"/>
      <c r="BA519" s="253"/>
    </row>
    <row r="520" spans="1:53" s="252" customFormat="1" ht="15" customHeight="1" x14ac:dyDescent="0.25">
      <c r="A520" s="253"/>
      <c r="B520" s="253"/>
      <c r="C520" s="253"/>
      <c r="D520" s="253"/>
      <c r="E520" s="253"/>
      <c r="F520" s="253"/>
      <c r="G520" s="253"/>
      <c r="H520" s="253"/>
      <c r="I520" s="253"/>
      <c r="J520" s="253"/>
      <c r="K520" s="253"/>
      <c r="L520" s="253"/>
      <c r="M520" s="253"/>
      <c r="N520" s="253"/>
      <c r="O520" s="253"/>
      <c r="P520" s="253"/>
      <c r="Q520" s="253"/>
      <c r="R520" s="253"/>
      <c r="S520" s="253"/>
      <c r="T520" s="253"/>
      <c r="U520" s="253" t="s">
        <v>692</v>
      </c>
      <c r="V520" s="253"/>
      <c r="W520" s="253"/>
      <c r="X520" s="253"/>
      <c r="Y520" s="253"/>
      <c r="Z520" s="253"/>
      <c r="AA520" s="253"/>
      <c r="AB520" s="253"/>
      <c r="AC520" s="253" t="s">
        <v>316</v>
      </c>
      <c r="AD520" s="253"/>
      <c r="AE520" s="253"/>
      <c r="AF520" s="253"/>
      <c r="AG520" s="253"/>
      <c r="AH520" s="253"/>
      <c r="AI520" s="253"/>
      <c r="AJ520" s="253"/>
      <c r="AK520" s="253"/>
      <c r="AL520" s="253"/>
      <c r="AM520" s="253"/>
      <c r="AN520" s="253"/>
      <c r="AO520" s="253"/>
      <c r="AP520" s="253"/>
      <c r="AQ520" s="253"/>
      <c r="AR520" s="253"/>
      <c r="AS520" s="253"/>
      <c r="AT520" s="253"/>
      <c r="AU520" s="253"/>
      <c r="AV520" s="253"/>
      <c r="AW520" s="253"/>
      <c r="AX520" s="253"/>
      <c r="AY520" s="253"/>
      <c r="AZ520" s="253"/>
      <c r="BA520" s="253"/>
    </row>
    <row r="521" spans="1:53" s="252" customFormat="1" ht="15" customHeight="1" x14ac:dyDescent="0.25">
      <c r="A521" s="253"/>
      <c r="B521" s="253"/>
      <c r="C521" s="253"/>
      <c r="D521" s="253"/>
      <c r="E521" s="253"/>
      <c r="F521" s="253"/>
      <c r="G521" s="253"/>
      <c r="H521" s="253"/>
      <c r="I521" s="253"/>
      <c r="J521" s="253"/>
      <c r="K521" s="253"/>
      <c r="L521" s="253"/>
      <c r="M521" s="253"/>
      <c r="N521" s="253"/>
      <c r="O521" s="253"/>
      <c r="P521" s="253"/>
      <c r="Q521" s="253"/>
      <c r="R521" s="253"/>
      <c r="S521" s="253"/>
      <c r="T521" s="253"/>
      <c r="U521" s="253" t="s">
        <v>693</v>
      </c>
      <c r="V521" s="253"/>
      <c r="W521" s="253"/>
      <c r="X521" s="253"/>
      <c r="Y521" s="253"/>
      <c r="Z521" s="253"/>
      <c r="AA521" s="253"/>
      <c r="AB521" s="253"/>
      <c r="AC521" s="253" t="s">
        <v>318</v>
      </c>
      <c r="AD521" s="253"/>
      <c r="AE521" s="253"/>
      <c r="AF521" s="253"/>
      <c r="AG521" s="253"/>
      <c r="AH521" s="253"/>
      <c r="AI521" s="253"/>
      <c r="AJ521" s="253"/>
      <c r="AK521" s="253"/>
      <c r="AL521" s="253"/>
      <c r="AM521" s="253"/>
      <c r="AN521" s="253"/>
      <c r="AO521" s="253"/>
      <c r="AP521" s="253"/>
      <c r="AQ521" s="253"/>
      <c r="AR521" s="253"/>
      <c r="AS521" s="253"/>
      <c r="AT521" s="253"/>
      <c r="AU521" s="253"/>
      <c r="AV521" s="253"/>
      <c r="AW521" s="253"/>
      <c r="AX521" s="253"/>
      <c r="AY521" s="253"/>
      <c r="AZ521" s="253"/>
      <c r="BA521" s="253"/>
    </row>
    <row r="522" spans="1:53" s="252" customFormat="1" ht="15" customHeight="1" x14ac:dyDescent="0.25">
      <c r="A522" s="253"/>
      <c r="B522" s="253"/>
      <c r="C522" s="253"/>
      <c r="D522" s="253"/>
      <c r="E522" s="253"/>
      <c r="F522" s="253"/>
      <c r="G522" s="253"/>
      <c r="H522" s="253"/>
      <c r="I522" s="253"/>
      <c r="J522" s="253"/>
      <c r="K522" s="253"/>
      <c r="L522" s="253"/>
      <c r="M522" s="253"/>
      <c r="N522" s="253"/>
      <c r="O522" s="253"/>
      <c r="P522" s="253"/>
      <c r="Q522" s="253"/>
      <c r="R522" s="253"/>
      <c r="S522" s="253"/>
      <c r="T522" s="253"/>
      <c r="U522" s="253" t="s">
        <v>694</v>
      </c>
      <c r="V522" s="253"/>
      <c r="W522" s="253"/>
      <c r="X522" s="253"/>
      <c r="Y522" s="253"/>
      <c r="Z522" s="253"/>
      <c r="AA522" s="253"/>
      <c r="AB522" s="253"/>
      <c r="AC522" s="253" t="s">
        <v>332</v>
      </c>
      <c r="AD522" s="253"/>
      <c r="AE522" s="253"/>
      <c r="AF522" s="253"/>
      <c r="AG522" s="253"/>
      <c r="AH522" s="253"/>
      <c r="AI522" s="253"/>
      <c r="AJ522" s="253"/>
      <c r="AK522" s="253"/>
      <c r="AL522" s="253"/>
      <c r="AM522" s="253"/>
      <c r="AN522" s="253"/>
      <c r="AO522" s="253"/>
      <c r="AP522" s="253"/>
      <c r="AQ522" s="253"/>
      <c r="AR522" s="253"/>
      <c r="AS522" s="253"/>
      <c r="AT522" s="253"/>
      <c r="AU522" s="253"/>
      <c r="AV522" s="253"/>
      <c r="AW522" s="253"/>
      <c r="AX522" s="253"/>
      <c r="AY522" s="253"/>
      <c r="AZ522" s="253"/>
      <c r="BA522" s="253"/>
    </row>
    <row r="523" spans="1:53" s="252" customFormat="1" ht="15" customHeight="1" x14ac:dyDescent="0.25">
      <c r="A523" s="253"/>
      <c r="B523" s="253"/>
      <c r="C523" s="253"/>
      <c r="D523" s="253"/>
      <c r="E523" s="253"/>
      <c r="F523" s="253"/>
      <c r="G523" s="253"/>
      <c r="H523" s="253"/>
      <c r="I523" s="253"/>
      <c r="J523" s="253"/>
      <c r="K523" s="253"/>
      <c r="L523" s="253"/>
      <c r="M523" s="253"/>
      <c r="N523" s="253"/>
      <c r="O523" s="253"/>
      <c r="P523" s="253"/>
      <c r="Q523" s="253"/>
      <c r="R523" s="253"/>
      <c r="S523" s="253"/>
      <c r="T523" s="253"/>
      <c r="U523" s="253" t="s">
        <v>695</v>
      </c>
      <c r="V523" s="253"/>
      <c r="W523" s="253"/>
      <c r="X523" s="253"/>
      <c r="Y523" s="253"/>
      <c r="Z523" s="253"/>
      <c r="AA523" s="253"/>
      <c r="AB523" s="253"/>
      <c r="AC523" s="253" t="s">
        <v>357</v>
      </c>
      <c r="AD523" s="253"/>
      <c r="AE523" s="253"/>
      <c r="AF523" s="253"/>
      <c r="AG523" s="253"/>
      <c r="AH523" s="253"/>
      <c r="AI523" s="253"/>
      <c r="AJ523" s="253"/>
      <c r="AK523" s="253"/>
      <c r="AL523" s="253"/>
      <c r="AM523" s="253"/>
      <c r="AN523" s="253"/>
      <c r="AO523" s="253"/>
      <c r="AP523" s="253"/>
      <c r="AQ523" s="253"/>
      <c r="AR523" s="253"/>
      <c r="AS523" s="253"/>
      <c r="AT523" s="253"/>
      <c r="AU523" s="253"/>
      <c r="AV523" s="253"/>
      <c r="AW523" s="253"/>
      <c r="AX523" s="253"/>
      <c r="AY523" s="253"/>
      <c r="AZ523" s="253"/>
      <c r="BA523" s="253"/>
    </row>
    <row r="524" spans="1:53" s="252" customFormat="1" ht="15" customHeight="1" x14ac:dyDescent="0.25">
      <c r="A524" s="253"/>
      <c r="B524" s="253"/>
      <c r="C524" s="253"/>
      <c r="D524" s="253"/>
      <c r="E524" s="253"/>
      <c r="F524" s="253"/>
      <c r="G524" s="253"/>
      <c r="H524" s="253"/>
      <c r="I524" s="253"/>
      <c r="J524" s="253"/>
      <c r="K524" s="253"/>
      <c r="L524" s="253"/>
      <c r="M524" s="253"/>
      <c r="N524" s="253"/>
      <c r="O524" s="253"/>
      <c r="P524" s="253"/>
      <c r="Q524" s="253"/>
      <c r="R524" s="253"/>
      <c r="S524" s="253"/>
      <c r="T524" s="253"/>
      <c r="U524" s="253" t="s">
        <v>696</v>
      </c>
      <c r="V524" s="253"/>
      <c r="W524" s="253"/>
      <c r="X524" s="253"/>
      <c r="Y524" s="253"/>
      <c r="Z524" s="253"/>
      <c r="AA524" s="253"/>
      <c r="AB524" s="253"/>
      <c r="AC524" s="253" t="s">
        <v>332</v>
      </c>
      <c r="AD524" s="253"/>
      <c r="AE524" s="253"/>
      <c r="AF524" s="253"/>
      <c r="AG524" s="253"/>
      <c r="AH524" s="253"/>
      <c r="AI524" s="253"/>
      <c r="AJ524" s="253"/>
      <c r="AK524" s="253"/>
      <c r="AL524" s="253"/>
      <c r="AM524" s="253"/>
      <c r="AN524" s="253"/>
      <c r="AO524" s="253"/>
      <c r="AP524" s="253"/>
      <c r="AQ524" s="253"/>
      <c r="AR524" s="253"/>
      <c r="AS524" s="253"/>
      <c r="AT524" s="253"/>
      <c r="AU524" s="253"/>
      <c r="AV524" s="253"/>
      <c r="AW524" s="253"/>
      <c r="AX524" s="253"/>
      <c r="AY524" s="253"/>
      <c r="AZ524" s="253"/>
      <c r="BA524" s="253"/>
    </row>
    <row r="525" spans="1:53" s="252" customFormat="1" ht="15" customHeight="1" x14ac:dyDescent="0.25">
      <c r="A525" s="253"/>
      <c r="B525" s="253"/>
      <c r="C525" s="253"/>
      <c r="D525" s="253"/>
      <c r="E525" s="253"/>
      <c r="F525" s="253"/>
      <c r="G525" s="253"/>
      <c r="H525" s="253"/>
      <c r="I525" s="253"/>
      <c r="J525" s="253"/>
      <c r="K525" s="253"/>
      <c r="L525" s="253"/>
      <c r="M525" s="253"/>
      <c r="N525" s="253"/>
      <c r="O525" s="253"/>
      <c r="P525" s="253"/>
      <c r="Q525" s="253"/>
      <c r="R525" s="253"/>
      <c r="S525" s="253"/>
      <c r="T525" s="253"/>
      <c r="U525" s="253" t="s">
        <v>697</v>
      </c>
      <c r="V525" s="253"/>
      <c r="W525" s="253"/>
      <c r="X525" s="253"/>
      <c r="Y525" s="253"/>
      <c r="Z525" s="253"/>
      <c r="AA525" s="253"/>
      <c r="AB525" s="253"/>
      <c r="AC525" s="253" t="s">
        <v>318</v>
      </c>
      <c r="AD525" s="253"/>
      <c r="AE525" s="253"/>
      <c r="AF525" s="253"/>
      <c r="AG525" s="253"/>
      <c r="AH525" s="253"/>
      <c r="AI525" s="253"/>
      <c r="AJ525" s="253"/>
      <c r="AK525" s="253"/>
      <c r="AL525" s="253"/>
      <c r="AM525" s="253"/>
      <c r="AN525" s="253"/>
      <c r="AO525" s="253"/>
      <c r="AP525" s="253"/>
      <c r="AQ525" s="253"/>
      <c r="AR525" s="253"/>
      <c r="AS525" s="253"/>
      <c r="AT525" s="253"/>
      <c r="AU525" s="253"/>
      <c r="AV525" s="253"/>
      <c r="AW525" s="253"/>
      <c r="AX525" s="253"/>
      <c r="AY525" s="253"/>
      <c r="AZ525" s="253"/>
      <c r="BA525" s="253"/>
    </row>
    <row r="526" spans="1:53" s="252" customFormat="1" ht="15" customHeight="1" x14ac:dyDescent="0.25">
      <c r="A526" s="253"/>
      <c r="B526" s="253"/>
      <c r="C526" s="253"/>
      <c r="D526" s="253"/>
      <c r="E526" s="253"/>
      <c r="F526" s="253"/>
      <c r="G526" s="253"/>
      <c r="H526" s="253"/>
      <c r="I526" s="253"/>
      <c r="J526" s="253"/>
      <c r="K526" s="253"/>
      <c r="L526" s="253"/>
      <c r="M526" s="253"/>
      <c r="N526" s="253"/>
      <c r="O526" s="253"/>
      <c r="P526" s="253"/>
      <c r="Q526" s="253"/>
      <c r="R526" s="253"/>
      <c r="S526" s="253"/>
      <c r="T526" s="253"/>
      <c r="U526" s="253" t="s">
        <v>698</v>
      </c>
      <c r="V526" s="253"/>
      <c r="W526" s="253"/>
      <c r="X526" s="253"/>
      <c r="Y526" s="253"/>
      <c r="Z526" s="253"/>
      <c r="AA526" s="253"/>
      <c r="AB526" s="253"/>
      <c r="AC526" s="253" t="s">
        <v>357</v>
      </c>
      <c r="AD526" s="253"/>
      <c r="AE526" s="253"/>
      <c r="AF526" s="253"/>
      <c r="AG526" s="253"/>
      <c r="AH526" s="253"/>
      <c r="AI526" s="253"/>
      <c r="AJ526" s="253"/>
      <c r="AK526" s="253"/>
      <c r="AL526" s="253"/>
      <c r="AM526" s="253"/>
      <c r="AN526" s="253"/>
      <c r="AO526" s="253"/>
      <c r="AP526" s="253"/>
      <c r="AQ526" s="253"/>
      <c r="AR526" s="253"/>
      <c r="AS526" s="253"/>
      <c r="AT526" s="253"/>
      <c r="AU526" s="253"/>
      <c r="AV526" s="253"/>
      <c r="AW526" s="253"/>
      <c r="AX526" s="253"/>
      <c r="AY526" s="253"/>
      <c r="AZ526" s="253"/>
      <c r="BA526" s="253"/>
    </row>
    <row r="527" spans="1:53" s="252" customFormat="1" ht="15" customHeight="1" x14ac:dyDescent="0.25">
      <c r="A527" s="253"/>
      <c r="B527" s="253"/>
      <c r="C527" s="253"/>
      <c r="D527" s="253"/>
      <c r="E527" s="253"/>
      <c r="F527" s="253"/>
      <c r="G527" s="253"/>
      <c r="H527" s="253"/>
      <c r="I527" s="253"/>
      <c r="J527" s="253"/>
      <c r="K527" s="253"/>
      <c r="L527" s="253"/>
      <c r="M527" s="253"/>
      <c r="N527" s="253"/>
      <c r="O527" s="253"/>
      <c r="P527" s="253"/>
      <c r="Q527" s="253"/>
      <c r="R527" s="253"/>
      <c r="S527" s="253"/>
      <c r="T527" s="253"/>
      <c r="U527" s="253" t="s">
        <v>699</v>
      </c>
      <c r="V527" s="253"/>
      <c r="W527" s="253"/>
      <c r="X527" s="253"/>
      <c r="Y527" s="253"/>
      <c r="Z527" s="253"/>
      <c r="AA527" s="253"/>
      <c r="AB527" s="253"/>
      <c r="AC527" s="253" t="s">
        <v>329</v>
      </c>
      <c r="AD527" s="253"/>
      <c r="AE527" s="253"/>
      <c r="AF527" s="253"/>
      <c r="AG527" s="253"/>
      <c r="AH527" s="253"/>
      <c r="AI527" s="253"/>
      <c r="AJ527" s="253"/>
      <c r="AK527" s="253"/>
      <c r="AL527" s="253"/>
      <c r="AM527" s="253"/>
      <c r="AN527" s="253"/>
      <c r="AO527" s="253"/>
      <c r="AP527" s="253"/>
      <c r="AQ527" s="253"/>
      <c r="AR527" s="253"/>
      <c r="AS527" s="253"/>
      <c r="AT527" s="253"/>
      <c r="AU527" s="253"/>
      <c r="AV527" s="253"/>
      <c r="AW527" s="253"/>
      <c r="AX527" s="253"/>
      <c r="AY527" s="253"/>
      <c r="AZ527" s="253"/>
      <c r="BA527" s="253"/>
    </row>
    <row r="528" spans="1:53" s="252" customFormat="1" ht="15" customHeight="1" x14ac:dyDescent="0.25">
      <c r="A528" s="253"/>
      <c r="B528" s="253"/>
      <c r="C528" s="253"/>
      <c r="D528" s="253"/>
      <c r="E528" s="253"/>
      <c r="F528" s="253"/>
      <c r="G528" s="253"/>
      <c r="H528" s="253"/>
      <c r="I528" s="253"/>
      <c r="J528" s="253"/>
      <c r="K528" s="253"/>
      <c r="L528" s="253"/>
      <c r="M528" s="253"/>
      <c r="N528" s="253"/>
      <c r="O528" s="253"/>
      <c r="P528" s="253"/>
      <c r="Q528" s="253"/>
      <c r="R528" s="253"/>
      <c r="S528" s="253"/>
      <c r="T528" s="253"/>
      <c r="U528" s="253" t="s">
        <v>700</v>
      </c>
      <c r="V528" s="253"/>
      <c r="W528" s="253"/>
      <c r="X528" s="253"/>
      <c r="Y528" s="253"/>
      <c r="Z528" s="253"/>
      <c r="AA528" s="253"/>
      <c r="AB528" s="253"/>
      <c r="AC528" s="253" t="s">
        <v>323</v>
      </c>
      <c r="AD528" s="253"/>
      <c r="AE528" s="253"/>
      <c r="AF528" s="253"/>
      <c r="AG528" s="253"/>
      <c r="AH528" s="253"/>
      <c r="AI528" s="253"/>
      <c r="AJ528" s="253"/>
      <c r="AK528" s="253"/>
      <c r="AL528" s="253"/>
      <c r="AM528" s="253"/>
      <c r="AN528" s="253"/>
      <c r="AO528" s="253"/>
      <c r="AP528" s="253"/>
      <c r="AQ528" s="253"/>
      <c r="AR528" s="253"/>
      <c r="AS528" s="253"/>
      <c r="AT528" s="253"/>
      <c r="AU528" s="253"/>
      <c r="AV528" s="253"/>
      <c r="AW528" s="253"/>
      <c r="AX528" s="253"/>
      <c r="AY528" s="253"/>
      <c r="AZ528" s="253"/>
      <c r="BA528" s="253"/>
    </row>
    <row r="529" spans="1:53" s="252" customFormat="1" ht="15" customHeight="1" x14ac:dyDescent="0.25">
      <c r="A529" s="253"/>
      <c r="B529" s="253"/>
      <c r="C529" s="253"/>
      <c r="D529" s="253"/>
      <c r="E529" s="253"/>
      <c r="F529" s="253"/>
      <c r="G529" s="253"/>
      <c r="H529" s="253"/>
      <c r="I529" s="253"/>
      <c r="J529" s="253"/>
      <c r="K529" s="253"/>
      <c r="L529" s="253"/>
      <c r="M529" s="253"/>
      <c r="N529" s="253"/>
      <c r="O529" s="253"/>
      <c r="P529" s="253"/>
      <c r="Q529" s="253"/>
      <c r="R529" s="253"/>
      <c r="S529" s="253"/>
      <c r="T529" s="253"/>
      <c r="U529" s="253" t="s">
        <v>701</v>
      </c>
      <c r="V529" s="253"/>
      <c r="W529" s="253"/>
      <c r="X529" s="253"/>
      <c r="Y529" s="253"/>
      <c r="Z529" s="253"/>
      <c r="AA529" s="253"/>
      <c r="AB529" s="253"/>
      <c r="AC529" s="253" t="s">
        <v>316</v>
      </c>
      <c r="AD529" s="253"/>
      <c r="AE529" s="253"/>
      <c r="AF529" s="253"/>
      <c r="AG529" s="253"/>
      <c r="AH529" s="253"/>
      <c r="AI529" s="253"/>
      <c r="AJ529" s="253"/>
      <c r="AK529" s="253"/>
      <c r="AL529" s="253"/>
      <c r="AM529" s="253"/>
      <c r="AN529" s="253"/>
      <c r="AO529" s="253"/>
      <c r="AP529" s="253"/>
      <c r="AQ529" s="253"/>
      <c r="AR529" s="253"/>
      <c r="AS529" s="253"/>
      <c r="AT529" s="253"/>
      <c r="AU529" s="253"/>
      <c r="AV529" s="253"/>
      <c r="AW529" s="253"/>
      <c r="AX529" s="253"/>
      <c r="AY529" s="253"/>
      <c r="AZ529" s="253"/>
      <c r="BA529" s="253"/>
    </row>
    <row r="530" spans="1:53" s="252" customFormat="1" ht="15" customHeight="1" x14ac:dyDescent="0.25">
      <c r="A530" s="253"/>
      <c r="B530" s="253"/>
      <c r="C530" s="253"/>
      <c r="D530" s="253"/>
      <c r="E530" s="253"/>
      <c r="F530" s="253"/>
      <c r="G530" s="253"/>
      <c r="H530" s="253"/>
      <c r="I530" s="253"/>
      <c r="J530" s="253"/>
      <c r="K530" s="253"/>
      <c r="L530" s="253"/>
      <c r="M530" s="253"/>
      <c r="N530" s="253"/>
      <c r="O530" s="253"/>
      <c r="P530" s="253"/>
      <c r="Q530" s="253"/>
      <c r="R530" s="253"/>
      <c r="S530" s="253"/>
      <c r="T530" s="253"/>
      <c r="U530" s="253" t="s">
        <v>702</v>
      </c>
      <c r="V530" s="253"/>
      <c r="W530" s="253"/>
      <c r="X530" s="253"/>
      <c r="Y530" s="253"/>
      <c r="Z530" s="253"/>
      <c r="AA530" s="253"/>
      <c r="AB530" s="253"/>
      <c r="AC530" s="253" t="s">
        <v>332</v>
      </c>
      <c r="AD530" s="253"/>
      <c r="AE530" s="253"/>
      <c r="AF530" s="253"/>
      <c r="AG530" s="253"/>
      <c r="AH530" s="253"/>
      <c r="AI530" s="253"/>
      <c r="AJ530" s="253"/>
      <c r="AK530" s="253"/>
      <c r="AL530" s="253"/>
      <c r="AM530" s="253"/>
      <c r="AN530" s="253"/>
      <c r="AO530" s="253"/>
      <c r="AP530" s="253"/>
      <c r="AQ530" s="253"/>
      <c r="AR530" s="253"/>
      <c r="AS530" s="253"/>
      <c r="AT530" s="253"/>
      <c r="AU530" s="253"/>
      <c r="AV530" s="253"/>
      <c r="AW530" s="253"/>
      <c r="AX530" s="253"/>
      <c r="AY530" s="253"/>
      <c r="AZ530" s="253"/>
      <c r="BA530" s="253"/>
    </row>
    <row r="531" spans="1:53" s="252" customFormat="1" ht="15" customHeight="1" x14ac:dyDescent="0.25">
      <c r="A531" s="253"/>
      <c r="B531" s="253"/>
      <c r="C531" s="253"/>
      <c r="D531" s="253"/>
      <c r="E531" s="253"/>
      <c r="F531" s="253"/>
      <c r="G531" s="253"/>
      <c r="H531" s="253"/>
      <c r="I531" s="253"/>
      <c r="J531" s="253"/>
      <c r="K531" s="253"/>
      <c r="L531" s="253"/>
      <c r="M531" s="253"/>
      <c r="N531" s="253"/>
      <c r="O531" s="253"/>
      <c r="P531" s="253"/>
      <c r="Q531" s="253"/>
      <c r="R531" s="253"/>
      <c r="S531" s="253"/>
      <c r="T531" s="253"/>
      <c r="U531" s="253" t="s">
        <v>703</v>
      </c>
      <c r="V531" s="253"/>
      <c r="W531" s="253"/>
      <c r="X531" s="253"/>
      <c r="Y531" s="253"/>
      <c r="Z531" s="253"/>
      <c r="AA531" s="253"/>
      <c r="AB531" s="253"/>
      <c r="AC531" s="253" t="s">
        <v>316</v>
      </c>
      <c r="AD531" s="253"/>
      <c r="AE531" s="253"/>
      <c r="AF531" s="253"/>
      <c r="AG531" s="253"/>
      <c r="AH531" s="253"/>
      <c r="AI531" s="253"/>
      <c r="AJ531" s="253"/>
      <c r="AK531" s="253"/>
      <c r="AL531" s="253"/>
      <c r="AM531" s="253"/>
      <c r="AN531" s="253"/>
      <c r="AO531" s="253"/>
      <c r="AP531" s="253"/>
      <c r="AQ531" s="253"/>
      <c r="AR531" s="253"/>
      <c r="AS531" s="253"/>
      <c r="AT531" s="253"/>
      <c r="AU531" s="253"/>
      <c r="AV531" s="253"/>
      <c r="AW531" s="253"/>
      <c r="AX531" s="253"/>
      <c r="AY531" s="253"/>
      <c r="AZ531" s="253"/>
      <c r="BA531" s="253"/>
    </row>
    <row r="532" spans="1:53" s="252" customFormat="1" ht="15" customHeight="1" x14ac:dyDescent="0.25">
      <c r="A532" s="253"/>
      <c r="B532" s="253"/>
      <c r="C532" s="253"/>
      <c r="D532" s="253"/>
      <c r="E532" s="253"/>
      <c r="F532" s="253"/>
      <c r="G532" s="253"/>
      <c r="H532" s="253"/>
      <c r="I532" s="253"/>
      <c r="J532" s="253"/>
      <c r="K532" s="253"/>
      <c r="L532" s="253"/>
      <c r="M532" s="253"/>
      <c r="N532" s="253"/>
      <c r="O532" s="253"/>
      <c r="P532" s="253"/>
      <c r="Q532" s="253"/>
      <c r="R532" s="253"/>
      <c r="S532" s="253"/>
      <c r="T532" s="253"/>
      <c r="U532" s="253" t="s">
        <v>704</v>
      </c>
      <c r="V532" s="253"/>
      <c r="W532" s="253"/>
      <c r="X532" s="253"/>
      <c r="Y532" s="253"/>
      <c r="Z532" s="253"/>
      <c r="AA532" s="253"/>
      <c r="AB532" s="253"/>
      <c r="AC532" s="253" t="s">
        <v>332</v>
      </c>
      <c r="AD532" s="253"/>
      <c r="AE532" s="253"/>
      <c r="AF532" s="253"/>
      <c r="AG532" s="253"/>
      <c r="AH532" s="253"/>
      <c r="AI532" s="253"/>
      <c r="AJ532" s="253"/>
      <c r="AK532" s="253"/>
      <c r="AL532" s="253"/>
      <c r="AM532" s="253"/>
      <c r="AN532" s="253"/>
      <c r="AO532" s="253"/>
      <c r="AP532" s="253"/>
      <c r="AQ532" s="253"/>
      <c r="AR532" s="253"/>
      <c r="AS532" s="253"/>
      <c r="AT532" s="253"/>
      <c r="AU532" s="253"/>
      <c r="AV532" s="253"/>
      <c r="AW532" s="253"/>
      <c r="AX532" s="253"/>
      <c r="AY532" s="253"/>
      <c r="AZ532" s="253"/>
      <c r="BA532" s="253"/>
    </row>
    <row r="533" spans="1:53" s="252" customFormat="1" ht="15" customHeight="1" x14ac:dyDescent="0.25">
      <c r="A533" s="253"/>
      <c r="B533" s="253"/>
      <c r="C533" s="253"/>
      <c r="D533" s="253"/>
      <c r="E533" s="253"/>
      <c r="F533" s="253"/>
      <c r="G533" s="253"/>
      <c r="H533" s="253"/>
      <c r="I533" s="253"/>
      <c r="J533" s="253"/>
      <c r="K533" s="253"/>
      <c r="L533" s="253"/>
      <c r="M533" s="253"/>
      <c r="N533" s="253"/>
      <c r="O533" s="253"/>
      <c r="P533" s="253"/>
      <c r="Q533" s="253"/>
      <c r="R533" s="253"/>
      <c r="S533" s="253"/>
      <c r="T533" s="253"/>
      <c r="U533" s="253" t="s">
        <v>286</v>
      </c>
      <c r="V533" s="253"/>
      <c r="W533" s="253"/>
      <c r="X533" s="253"/>
      <c r="Y533" s="253"/>
      <c r="Z533" s="253"/>
      <c r="AA533" s="253"/>
      <c r="AB533" s="253"/>
      <c r="AC533" s="253" t="s">
        <v>357</v>
      </c>
      <c r="AD533" s="253"/>
      <c r="AE533" s="253"/>
      <c r="AF533" s="253"/>
      <c r="AG533" s="253"/>
      <c r="AH533" s="253"/>
      <c r="AI533" s="253"/>
      <c r="AJ533" s="253"/>
      <c r="AK533" s="253"/>
      <c r="AL533" s="253"/>
      <c r="AM533" s="253"/>
      <c r="AN533" s="253"/>
      <c r="AO533" s="253"/>
      <c r="AP533" s="253"/>
      <c r="AQ533" s="253"/>
      <c r="AR533" s="253"/>
      <c r="AS533" s="253"/>
      <c r="AT533" s="253"/>
      <c r="AU533" s="253"/>
      <c r="AV533" s="253"/>
      <c r="AW533" s="253"/>
      <c r="AX533" s="253"/>
      <c r="AY533" s="253"/>
      <c r="AZ533" s="253"/>
      <c r="BA533" s="253"/>
    </row>
    <row r="534" spans="1:53" s="252" customFormat="1" ht="15" customHeight="1" x14ac:dyDescent="0.25">
      <c r="A534" s="253"/>
      <c r="B534" s="253"/>
      <c r="C534" s="253"/>
      <c r="D534" s="253"/>
      <c r="E534" s="253"/>
      <c r="F534" s="253"/>
      <c r="G534" s="253"/>
      <c r="H534" s="253"/>
      <c r="I534" s="253"/>
      <c r="J534" s="253"/>
      <c r="K534" s="253"/>
      <c r="L534" s="253"/>
      <c r="M534" s="253"/>
      <c r="N534" s="253"/>
      <c r="O534" s="253"/>
      <c r="P534" s="253"/>
      <c r="Q534" s="253"/>
      <c r="R534" s="253"/>
      <c r="S534" s="253"/>
      <c r="T534" s="253"/>
      <c r="U534" s="253" t="s">
        <v>705</v>
      </c>
      <c r="V534" s="253"/>
      <c r="W534" s="253"/>
      <c r="X534" s="253"/>
      <c r="Y534" s="253"/>
      <c r="Z534" s="253"/>
      <c r="AA534" s="253"/>
      <c r="AB534" s="253"/>
      <c r="AC534" s="253" t="s">
        <v>329</v>
      </c>
      <c r="AD534" s="253"/>
      <c r="AE534" s="253"/>
      <c r="AF534" s="253"/>
      <c r="AG534" s="253"/>
      <c r="AH534" s="253"/>
      <c r="AI534" s="253"/>
      <c r="AJ534" s="253"/>
      <c r="AK534" s="253"/>
      <c r="AL534" s="253"/>
      <c r="AM534" s="253"/>
      <c r="AN534" s="253"/>
      <c r="AO534" s="253"/>
      <c r="AP534" s="253"/>
      <c r="AQ534" s="253"/>
      <c r="AR534" s="253"/>
      <c r="AS534" s="253"/>
      <c r="AT534" s="253"/>
      <c r="AU534" s="253"/>
      <c r="AV534" s="253"/>
      <c r="AW534" s="253"/>
      <c r="AX534" s="253"/>
      <c r="AY534" s="253"/>
      <c r="AZ534" s="253"/>
      <c r="BA534" s="253"/>
    </row>
    <row r="535" spans="1:53" s="252" customFormat="1" ht="15" customHeight="1" x14ac:dyDescent="0.25">
      <c r="A535" s="253"/>
      <c r="B535" s="253"/>
      <c r="C535" s="253"/>
      <c r="D535" s="253"/>
      <c r="E535" s="253"/>
      <c r="F535" s="253"/>
      <c r="G535" s="253"/>
      <c r="H535" s="253"/>
      <c r="I535" s="253"/>
      <c r="J535" s="253"/>
      <c r="K535" s="253"/>
      <c r="L535" s="253"/>
      <c r="M535" s="253"/>
      <c r="N535" s="253"/>
      <c r="O535" s="253"/>
      <c r="P535" s="253"/>
      <c r="Q535" s="253"/>
      <c r="R535" s="253"/>
      <c r="S535" s="253"/>
      <c r="T535" s="253"/>
      <c r="U535" s="253" t="s">
        <v>706</v>
      </c>
      <c r="V535" s="253"/>
      <c r="W535" s="253"/>
      <c r="X535" s="253"/>
      <c r="Y535" s="253"/>
      <c r="Z535" s="253"/>
      <c r="AA535" s="253"/>
      <c r="AB535" s="253"/>
      <c r="AC535" s="253" t="s">
        <v>332</v>
      </c>
      <c r="AD535" s="253"/>
      <c r="AE535" s="253"/>
      <c r="AF535" s="253"/>
      <c r="AG535" s="253"/>
      <c r="AH535" s="253"/>
      <c r="AI535" s="253"/>
      <c r="AJ535" s="253"/>
      <c r="AK535" s="253"/>
      <c r="AL535" s="253"/>
      <c r="AM535" s="253"/>
      <c r="AN535" s="253"/>
      <c r="AO535" s="253"/>
      <c r="AP535" s="253"/>
      <c r="AQ535" s="253"/>
      <c r="AR535" s="253"/>
      <c r="AS535" s="253"/>
      <c r="AT535" s="253"/>
      <c r="AU535" s="253"/>
      <c r="AV535" s="253"/>
      <c r="AW535" s="253"/>
      <c r="AX535" s="253"/>
      <c r="AY535" s="253"/>
      <c r="AZ535" s="253"/>
      <c r="BA535" s="253"/>
    </row>
    <row r="536" spans="1:53" s="252" customFormat="1" ht="15" customHeight="1" x14ac:dyDescent="0.25">
      <c r="A536" s="253"/>
      <c r="B536" s="253"/>
      <c r="C536" s="253"/>
      <c r="D536" s="253"/>
      <c r="E536" s="253"/>
      <c r="F536" s="253"/>
      <c r="G536" s="253"/>
      <c r="H536" s="253"/>
      <c r="I536" s="253"/>
      <c r="J536" s="253"/>
      <c r="K536" s="253"/>
      <c r="L536" s="253"/>
      <c r="M536" s="253"/>
      <c r="N536" s="253"/>
      <c r="O536" s="253"/>
      <c r="P536" s="253"/>
      <c r="Q536" s="253"/>
      <c r="R536" s="253"/>
      <c r="S536" s="253"/>
      <c r="T536" s="253"/>
      <c r="U536" s="253" t="s">
        <v>707</v>
      </c>
      <c r="V536" s="253"/>
      <c r="W536" s="253"/>
      <c r="X536" s="253"/>
      <c r="Y536" s="253"/>
      <c r="Z536" s="253"/>
      <c r="AA536" s="253"/>
      <c r="AB536" s="253"/>
      <c r="AC536" s="253" t="s">
        <v>332</v>
      </c>
      <c r="AD536" s="253"/>
      <c r="AE536" s="253"/>
      <c r="AF536" s="253"/>
      <c r="AG536" s="253"/>
      <c r="AH536" s="253"/>
      <c r="AI536" s="253"/>
      <c r="AJ536" s="253"/>
      <c r="AK536" s="253"/>
      <c r="AL536" s="253"/>
      <c r="AM536" s="253"/>
      <c r="AN536" s="253"/>
      <c r="AO536" s="253"/>
      <c r="AP536" s="253"/>
      <c r="AQ536" s="253"/>
      <c r="AR536" s="253"/>
      <c r="AS536" s="253"/>
      <c r="AT536" s="253"/>
      <c r="AU536" s="253"/>
      <c r="AV536" s="253"/>
      <c r="AW536" s="253"/>
      <c r="AX536" s="253"/>
      <c r="AY536" s="253"/>
      <c r="AZ536" s="253"/>
      <c r="BA536" s="253"/>
    </row>
    <row r="537" spans="1:53" s="252" customFormat="1" ht="15" customHeight="1" x14ac:dyDescent="0.25">
      <c r="A537" s="253"/>
      <c r="B537" s="253"/>
      <c r="C537" s="253"/>
      <c r="D537" s="253"/>
      <c r="E537" s="253"/>
      <c r="F537" s="253"/>
      <c r="G537" s="253"/>
      <c r="H537" s="253"/>
      <c r="I537" s="253"/>
      <c r="J537" s="253"/>
      <c r="K537" s="253"/>
      <c r="L537" s="253"/>
      <c r="M537" s="253"/>
      <c r="N537" s="253"/>
      <c r="O537" s="253"/>
      <c r="P537" s="253"/>
      <c r="Q537" s="253"/>
      <c r="R537" s="253"/>
      <c r="S537" s="253"/>
      <c r="T537" s="253"/>
      <c r="U537" s="253" t="s">
        <v>708</v>
      </c>
      <c r="V537" s="253"/>
      <c r="W537" s="253"/>
      <c r="X537" s="253"/>
      <c r="Y537" s="253"/>
      <c r="Z537" s="253"/>
      <c r="AA537" s="253"/>
      <c r="AB537" s="253"/>
      <c r="AC537" s="253" t="s">
        <v>323</v>
      </c>
      <c r="AD537" s="253"/>
      <c r="AE537" s="253"/>
      <c r="AF537" s="253"/>
      <c r="AG537" s="253"/>
      <c r="AH537" s="253"/>
      <c r="AI537" s="253"/>
      <c r="AJ537" s="253"/>
      <c r="AK537" s="253"/>
      <c r="AL537" s="253"/>
      <c r="AM537" s="253"/>
      <c r="AN537" s="253"/>
      <c r="AO537" s="253"/>
      <c r="AP537" s="253"/>
      <c r="AQ537" s="253"/>
      <c r="AR537" s="253"/>
      <c r="AS537" s="253"/>
      <c r="AT537" s="253"/>
      <c r="AU537" s="253"/>
      <c r="AV537" s="253"/>
      <c r="AW537" s="253"/>
      <c r="AX537" s="253"/>
      <c r="AY537" s="253"/>
      <c r="AZ537" s="253"/>
      <c r="BA537" s="253"/>
    </row>
    <row r="538" spans="1:53" s="252" customFormat="1" ht="15" customHeight="1" x14ac:dyDescent="0.25">
      <c r="A538" s="253"/>
      <c r="B538" s="253"/>
      <c r="C538" s="253"/>
      <c r="D538" s="253"/>
      <c r="E538" s="253"/>
      <c r="F538" s="253"/>
      <c r="G538" s="253"/>
      <c r="H538" s="253"/>
      <c r="I538" s="253"/>
      <c r="J538" s="253"/>
      <c r="K538" s="253"/>
      <c r="L538" s="253"/>
      <c r="M538" s="253"/>
      <c r="N538" s="253"/>
      <c r="O538" s="253"/>
      <c r="P538" s="253"/>
      <c r="Q538" s="253"/>
      <c r="R538" s="253"/>
      <c r="S538" s="253"/>
      <c r="T538" s="253"/>
      <c r="U538" s="253" t="s">
        <v>709</v>
      </c>
      <c r="V538" s="253"/>
      <c r="W538" s="253"/>
      <c r="X538" s="253"/>
      <c r="Y538" s="253"/>
      <c r="Z538" s="253"/>
      <c r="AA538" s="253"/>
      <c r="AB538" s="253"/>
      <c r="AC538" s="253" t="s">
        <v>393</v>
      </c>
      <c r="AD538" s="253"/>
      <c r="AE538" s="253"/>
      <c r="AF538" s="253"/>
      <c r="AG538" s="253"/>
      <c r="AH538" s="253"/>
      <c r="AI538" s="253"/>
      <c r="AJ538" s="253"/>
      <c r="AK538" s="253"/>
      <c r="AL538" s="253"/>
      <c r="AM538" s="253"/>
      <c r="AN538" s="253"/>
      <c r="AO538" s="253"/>
      <c r="AP538" s="253"/>
      <c r="AQ538" s="253"/>
      <c r="AR538" s="253"/>
      <c r="AS538" s="253"/>
      <c r="AT538" s="253"/>
      <c r="AU538" s="253"/>
      <c r="AV538" s="253"/>
      <c r="AW538" s="253"/>
      <c r="AX538" s="253"/>
      <c r="AY538" s="253"/>
      <c r="AZ538" s="253"/>
      <c r="BA538" s="253"/>
    </row>
    <row r="539" spans="1:53" s="252" customFormat="1" ht="15" customHeight="1" x14ac:dyDescent="0.25">
      <c r="A539" s="253"/>
      <c r="B539" s="253"/>
      <c r="C539" s="253"/>
      <c r="D539" s="253"/>
      <c r="E539" s="253"/>
      <c r="F539" s="253"/>
      <c r="G539" s="253"/>
      <c r="H539" s="253"/>
      <c r="I539" s="253"/>
      <c r="J539" s="253"/>
      <c r="K539" s="253"/>
      <c r="L539" s="253"/>
      <c r="M539" s="253"/>
      <c r="N539" s="253"/>
      <c r="O539" s="253"/>
      <c r="P539" s="253"/>
      <c r="Q539" s="253"/>
      <c r="R539" s="253"/>
      <c r="S539" s="253"/>
      <c r="T539" s="253"/>
      <c r="U539" s="253" t="s">
        <v>710</v>
      </c>
      <c r="V539" s="253"/>
      <c r="W539" s="253"/>
      <c r="X539" s="253"/>
      <c r="Y539" s="253"/>
      <c r="Z539" s="253"/>
      <c r="AA539" s="253"/>
      <c r="AB539" s="253"/>
      <c r="AC539" s="253" t="s">
        <v>323</v>
      </c>
      <c r="AD539" s="253"/>
      <c r="AE539" s="253"/>
      <c r="AF539" s="253"/>
      <c r="AG539" s="253"/>
      <c r="AH539" s="253"/>
      <c r="AI539" s="253"/>
      <c r="AJ539" s="253"/>
      <c r="AK539" s="253"/>
      <c r="AL539" s="253"/>
      <c r="AM539" s="253"/>
      <c r="AN539" s="253"/>
      <c r="AO539" s="253"/>
      <c r="AP539" s="253"/>
      <c r="AQ539" s="253"/>
      <c r="AR539" s="253"/>
      <c r="AS539" s="253"/>
      <c r="AT539" s="253"/>
      <c r="AU539" s="253"/>
      <c r="AV539" s="253"/>
      <c r="AW539" s="253"/>
      <c r="AX539" s="253"/>
      <c r="AY539" s="253"/>
      <c r="AZ539" s="253"/>
      <c r="BA539" s="253"/>
    </row>
    <row r="540" spans="1:53" s="252" customFormat="1" ht="15" customHeight="1" x14ac:dyDescent="0.25">
      <c r="A540" s="253"/>
      <c r="B540" s="253"/>
      <c r="C540" s="253"/>
      <c r="D540" s="253"/>
      <c r="E540" s="253"/>
      <c r="F540" s="253"/>
      <c r="G540" s="253"/>
      <c r="H540" s="253"/>
      <c r="I540" s="253"/>
      <c r="J540" s="253"/>
      <c r="K540" s="253"/>
      <c r="L540" s="253"/>
      <c r="M540" s="253"/>
      <c r="N540" s="253"/>
      <c r="O540" s="253"/>
      <c r="P540" s="253"/>
      <c r="Q540" s="253"/>
      <c r="R540" s="253"/>
      <c r="S540" s="253"/>
      <c r="T540" s="253"/>
      <c r="U540" s="253" t="s">
        <v>711</v>
      </c>
      <c r="V540" s="253"/>
      <c r="W540" s="253"/>
      <c r="X540" s="253"/>
      <c r="Y540" s="253"/>
      <c r="Z540" s="253"/>
      <c r="AA540" s="253"/>
      <c r="AB540" s="253"/>
      <c r="AC540" s="253" t="s">
        <v>393</v>
      </c>
      <c r="AD540" s="253"/>
      <c r="AE540" s="253"/>
      <c r="AF540" s="253"/>
      <c r="AG540" s="253"/>
      <c r="AH540" s="253"/>
      <c r="AI540" s="253"/>
      <c r="AJ540" s="253"/>
      <c r="AK540" s="253"/>
      <c r="AL540" s="253"/>
      <c r="AM540" s="253"/>
      <c r="AN540" s="253"/>
      <c r="AO540" s="253"/>
      <c r="AP540" s="253"/>
      <c r="AQ540" s="253"/>
      <c r="AR540" s="253"/>
      <c r="AS540" s="253"/>
      <c r="AT540" s="253"/>
      <c r="AU540" s="253"/>
      <c r="AV540" s="253"/>
      <c r="AW540" s="253"/>
      <c r="AX540" s="253"/>
      <c r="AY540" s="253"/>
      <c r="AZ540" s="253"/>
      <c r="BA540" s="253"/>
    </row>
    <row r="541" spans="1:53" s="252" customFormat="1" ht="15" customHeight="1" x14ac:dyDescent="0.25">
      <c r="A541" s="253"/>
      <c r="B541" s="253"/>
      <c r="C541" s="253"/>
      <c r="D541" s="253"/>
      <c r="E541" s="253"/>
      <c r="F541" s="253"/>
      <c r="G541" s="253"/>
      <c r="H541" s="253"/>
      <c r="I541" s="253"/>
      <c r="J541" s="253"/>
      <c r="K541" s="253"/>
      <c r="L541" s="253"/>
      <c r="M541" s="253"/>
      <c r="N541" s="253"/>
      <c r="O541" s="253"/>
      <c r="P541" s="253"/>
      <c r="Q541" s="253"/>
      <c r="R541" s="253"/>
      <c r="S541" s="253"/>
      <c r="T541" s="253"/>
      <c r="U541" s="253" t="s">
        <v>712</v>
      </c>
      <c r="V541" s="253"/>
      <c r="W541" s="253"/>
      <c r="X541" s="253"/>
      <c r="Y541" s="253"/>
      <c r="Z541" s="253"/>
      <c r="AA541" s="253"/>
      <c r="AB541" s="253"/>
      <c r="AC541" s="253" t="s">
        <v>393</v>
      </c>
      <c r="AD541" s="253"/>
      <c r="AE541" s="253"/>
      <c r="AF541" s="253"/>
      <c r="AG541" s="253"/>
      <c r="AH541" s="253"/>
      <c r="AI541" s="253"/>
      <c r="AJ541" s="253"/>
      <c r="AK541" s="253"/>
      <c r="AL541" s="253"/>
      <c r="AM541" s="253"/>
      <c r="AN541" s="253"/>
      <c r="AO541" s="253"/>
      <c r="AP541" s="253"/>
      <c r="AQ541" s="253"/>
      <c r="AR541" s="253"/>
      <c r="AS541" s="253"/>
      <c r="AT541" s="253"/>
      <c r="AU541" s="253"/>
      <c r="AV541" s="253"/>
      <c r="AW541" s="253"/>
      <c r="AX541" s="253"/>
      <c r="AY541" s="253"/>
      <c r="AZ541" s="253"/>
      <c r="BA541" s="253"/>
    </row>
    <row r="542" spans="1:53" s="252" customFormat="1" ht="15" customHeight="1" x14ac:dyDescent="0.25">
      <c r="A542" s="253"/>
      <c r="B542" s="253"/>
      <c r="C542" s="253"/>
      <c r="D542" s="253"/>
      <c r="E542" s="253"/>
      <c r="F542" s="253"/>
      <c r="G542" s="253"/>
      <c r="H542" s="253"/>
      <c r="I542" s="253"/>
      <c r="J542" s="253"/>
      <c r="K542" s="253"/>
      <c r="L542" s="253"/>
      <c r="M542" s="253"/>
      <c r="N542" s="253"/>
      <c r="O542" s="253"/>
      <c r="P542" s="253"/>
      <c r="Q542" s="253"/>
      <c r="R542" s="253"/>
      <c r="S542" s="253"/>
      <c r="T542" s="253"/>
      <c r="U542" s="253" t="s">
        <v>713</v>
      </c>
      <c r="V542" s="253"/>
      <c r="W542" s="253"/>
      <c r="X542" s="253"/>
      <c r="Y542" s="253"/>
      <c r="Z542" s="253"/>
      <c r="AA542" s="253"/>
      <c r="AB542" s="253"/>
      <c r="AC542" s="253" t="s">
        <v>318</v>
      </c>
      <c r="AD542" s="253"/>
      <c r="AE542" s="253"/>
      <c r="AF542" s="253"/>
      <c r="AG542" s="253"/>
      <c r="AH542" s="253"/>
      <c r="AI542" s="253"/>
      <c r="AJ542" s="253"/>
      <c r="AK542" s="253"/>
      <c r="AL542" s="253"/>
      <c r="AM542" s="253"/>
      <c r="AN542" s="253"/>
      <c r="AO542" s="253"/>
      <c r="AP542" s="253"/>
      <c r="AQ542" s="253"/>
      <c r="AR542" s="253"/>
      <c r="AS542" s="253"/>
      <c r="AT542" s="253"/>
      <c r="AU542" s="253"/>
      <c r="AV542" s="253"/>
      <c r="AW542" s="253"/>
      <c r="AX542" s="253"/>
      <c r="AY542" s="253"/>
      <c r="AZ542" s="253"/>
      <c r="BA542" s="253"/>
    </row>
    <row r="543" spans="1:53" s="252" customFormat="1" ht="15" customHeight="1" x14ac:dyDescent="0.25">
      <c r="A543" s="253"/>
      <c r="B543" s="253"/>
      <c r="C543" s="253"/>
      <c r="D543" s="253"/>
      <c r="E543" s="253"/>
      <c r="F543" s="253"/>
      <c r="G543" s="253"/>
      <c r="H543" s="253"/>
      <c r="I543" s="253"/>
      <c r="J543" s="253"/>
      <c r="K543" s="253"/>
      <c r="L543" s="253"/>
      <c r="M543" s="253"/>
      <c r="N543" s="253"/>
      <c r="O543" s="253"/>
      <c r="P543" s="253"/>
      <c r="Q543" s="253"/>
      <c r="R543" s="253"/>
      <c r="S543" s="253"/>
      <c r="T543" s="253"/>
      <c r="U543" s="253" t="s">
        <v>714</v>
      </c>
      <c r="V543" s="253"/>
      <c r="W543" s="253"/>
      <c r="X543" s="253"/>
      <c r="Y543" s="253"/>
      <c r="Z543" s="253"/>
      <c r="AA543" s="253"/>
      <c r="AB543" s="253"/>
      <c r="AC543" s="253" t="s">
        <v>393</v>
      </c>
      <c r="AD543" s="253"/>
      <c r="AE543" s="253"/>
      <c r="AF543" s="253"/>
      <c r="AG543" s="253"/>
      <c r="AH543" s="253"/>
      <c r="AI543" s="253"/>
      <c r="AJ543" s="253"/>
      <c r="AK543" s="253"/>
      <c r="AL543" s="253"/>
      <c r="AM543" s="253"/>
      <c r="AN543" s="253"/>
      <c r="AO543" s="253"/>
      <c r="AP543" s="253"/>
      <c r="AQ543" s="253"/>
      <c r="AR543" s="253"/>
      <c r="AS543" s="253"/>
      <c r="AT543" s="253"/>
      <c r="AU543" s="253"/>
      <c r="AV543" s="253"/>
      <c r="AW543" s="253"/>
      <c r="AX543" s="253"/>
      <c r="AY543" s="253"/>
      <c r="AZ543" s="253"/>
      <c r="BA543" s="253"/>
    </row>
    <row r="544" spans="1:53" s="252" customFormat="1" ht="15" customHeight="1" x14ac:dyDescent="0.25">
      <c r="A544" s="253"/>
      <c r="B544" s="253"/>
      <c r="C544" s="253"/>
      <c r="D544" s="253"/>
      <c r="E544" s="253"/>
      <c r="F544" s="253"/>
      <c r="G544" s="253"/>
      <c r="H544" s="253"/>
      <c r="I544" s="253"/>
      <c r="J544" s="253"/>
      <c r="K544" s="253"/>
      <c r="L544" s="253"/>
      <c r="M544" s="253"/>
      <c r="N544" s="253"/>
      <c r="O544" s="253"/>
      <c r="P544" s="253"/>
      <c r="Q544" s="253"/>
      <c r="R544" s="253"/>
      <c r="S544" s="253"/>
      <c r="T544" s="253"/>
      <c r="U544" s="253" t="s">
        <v>715</v>
      </c>
      <c r="V544" s="253"/>
      <c r="W544" s="253"/>
      <c r="X544" s="253"/>
      <c r="Y544" s="253"/>
      <c r="Z544" s="253"/>
      <c r="AA544" s="253"/>
      <c r="AB544" s="253"/>
      <c r="AC544" s="253" t="s">
        <v>357</v>
      </c>
      <c r="AD544" s="253"/>
      <c r="AE544" s="253"/>
      <c r="AF544" s="253"/>
      <c r="AG544" s="253"/>
      <c r="AH544" s="253"/>
      <c r="AI544" s="253"/>
      <c r="AJ544" s="253"/>
      <c r="AK544" s="253"/>
      <c r="AL544" s="253"/>
      <c r="AM544" s="253"/>
      <c r="AN544" s="253"/>
      <c r="AO544" s="253"/>
      <c r="AP544" s="253"/>
      <c r="AQ544" s="253"/>
      <c r="AR544" s="253"/>
      <c r="AS544" s="253"/>
      <c r="AT544" s="253"/>
      <c r="AU544" s="253"/>
      <c r="AV544" s="253"/>
      <c r="AW544" s="253"/>
      <c r="AX544" s="253"/>
      <c r="AY544" s="253"/>
      <c r="AZ544" s="253"/>
      <c r="BA544" s="253"/>
    </row>
    <row r="545" spans="1:53" s="252" customFormat="1" ht="15" customHeight="1" x14ac:dyDescent="0.25">
      <c r="A545" s="253"/>
      <c r="B545" s="253"/>
      <c r="C545" s="253"/>
      <c r="D545" s="253"/>
      <c r="E545" s="253"/>
      <c r="F545" s="253"/>
      <c r="G545" s="253"/>
      <c r="H545" s="253"/>
      <c r="I545" s="253"/>
      <c r="J545" s="253"/>
      <c r="K545" s="253"/>
      <c r="L545" s="253"/>
      <c r="M545" s="253"/>
      <c r="N545" s="253"/>
      <c r="O545" s="253"/>
      <c r="P545" s="253"/>
      <c r="Q545" s="253"/>
      <c r="R545" s="253"/>
      <c r="S545" s="253"/>
      <c r="T545" s="253"/>
      <c r="U545" s="253" t="s">
        <v>716</v>
      </c>
      <c r="V545" s="253"/>
      <c r="W545" s="253"/>
      <c r="X545" s="253"/>
      <c r="Y545" s="253"/>
      <c r="Z545" s="253"/>
      <c r="AA545" s="253"/>
      <c r="AB545" s="253"/>
      <c r="AC545" s="253" t="s">
        <v>329</v>
      </c>
      <c r="AD545" s="253"/>
      <c r="AE545" s="253"/>
      <c r="AF545" s="253"/>
      <c r="AG545" s="253"/>
      <c r="AH545" s="253"/>
      <c r="AI545" s="253"/>
      <c r="AJ545" s="253"/>
      <c r="AK545" s="253"/>
      <c r="AL545" s="253"/>
      <c r="AM545" s="253"/>
      <c r="AN545" s="253"/>
      <c r="AO545" s="253"/>
      <c r="AP545" s="253"/>
      <c r="AQ545" s="253"/>
      <c r="AR545" s="253"/>
      <c r="AS545" s="253"/>
      <c r="AT545" s="253"/>
      <c r="AU545" s="253"/>
      <c r="AV545" s="253"/>
      <c r="AW545" s="253"/>
      <c r="AX545" s="253"/>
      <c r="AY545" s="253"/>
      <c r="AZ545" s="253"/>
      <c r="BA545" s="253"/>
    </row>
    <row r="546" spans="1:53" s="252" customFormat="1" ht="15" customHeight="1" x14ac:dyDescent="0.25">
      <c r="A546" s="253"/>
      <c r="B546" s="253"/>
      <c r="C546" s="253"/>
      <c r="D546" s="253"/>
      <c r="E546" s="253"/>
      <c r="F546" s="253"/>
      <c r="G546" s="253"/>
      <c r="H546" s="253"/>
      <c r="I546" s="253"/>
      <c r="J546" s="253"/>
      <c r="K546" s="253"/>
      <c r="L546" s="253"/>
      <c r="M546" s="253"/>
      <c r="N546" s="253"/>
      <c r="O546" s="253"/>
      <c r="P546" s="253"/>
      <c r="Q546" s="253"/>
      <c r="R546" s="253"/>
      <c r="S546" s="253"/>
      <c r="T546" s="253"/>
      <c r="U546" s="253" t="s">
        <v>717</v>
      </c>
      <c r="V546" s="253"/>
      <c r="W546" s="253"/>
      <c r="X546" s="253"/>
      <c r="Y546" s="253"/>
      <c r="Z546" s="253"/>
      <c r="AA546" s="253"/>
      <c r="AB546" s="253"/>
      <c r="AC546" s="253" t="s">
        <v>320</v>
      </c>
      <c r="AD546" s="253"/>
      <c r="AE546" s="253"/>
      <c r="AF546" s="253"/>
      <c r="AG546" s="253"/>
      <c r="AH546" s="253"/>
      <c r="AI546" s="253"/>
      <c r="AJ546" s="253"/>
      <c r="AK546" s="253"/>
      <c r="AL546" s="253"/>
      <c r="AM546" s="253"/>
      <c r="AN546" s="253"/>
      <c r="AO546" s="253"/>
      <c r="AP546" s="253"/>
      <c r="AQ546" s="253"/>
      <c r="AR546" s="253"/>
      <c r="AS546" s="253"/>
      <c r="AT546" s="253"/>
      <c r="AU546" s="253"/>
      <c r="AV546" s="253"/>
      <c r="AW546" s="253"/>
      <c r="AX546" s="253"/>
      <c r="AY546" s="253"/>
      <c r="AZ546" s="253"/>
      <c r="BA546" s="253"/>
    </row>
    <row r="547" spans="1:53" s="252" customFormat="1" ht="15" customHeight="1" x14ac:dyDescent="0.25">
      <c r="A547" s="253"/>
      <c r="B547" s="253"/>
      <c r="C547" s="253"/>
      <c r="D547" s="253"/>
      <c r="E547" s="253"/>
      <c r="F547" s="253"/>
      <c r="G547" s="253"/>
      <c r="H547" s="253"/>
      <c r="I547" s="253"/>
      <c r="J547" s="253"/>
      <c r="K547" s="253"/>
      <c r="L547" s="253"/>
      <c r="M547" s="253"/>
      <c r="N547" s="253"/>
      <c r="O547" s="253"/>
      <c r="P547" s="253"/>
      <c r="Q547" s="253"/>
      <c r="R547" s="253"/>
      <c r="S547" s="253"/>
      <c r="T547" s="253"/>
      <c r="U547" s="253" t="s">
        <v>718</v>
      </c>
      <c r="V547" s="253"/>
      <c r="W547" s="253"/>
      <c r="X547" s="253"/>
      <c r="Y547" s="253"/>
      <c r="Z547" s="253"/>
      <c r="AA547" s="253"/>
      <c r="AB547" s="253"/>
      <c r="AC547" s="253" t="s">
        <v>393</v>
      </c>
      <c r="AD547" s="253"/>
      <c r="AE547" s="253"/>
      <c r="AF547" s="253"/>
      <c r="AG547" s="253"/>
      <c r="AH547" s="253"/>
      <c r="AI547" s="253"/>
      <c r="AJ547" s="253"/>
      <c r="AK547" s="253"/>
      <c r="AL547" s="253"/>
      <c r="AM547" s="253"/>
      <c r="AN547" s="253"/>
      <c r="AO547" s="253"/>
      <c r="AP547" s="253"/>
      <c r="AQ547" s="253"/>
      <c r="AR547" s="253"/>
      <c r="AS547" s="253"/>
      <c r="AT547" s="253"/>
      <c r="AU547" s="253"/>
      <c r="AV547" s="253"/>
      <c r="AW547" s="253"/>
      <c r="AX547" s="253"/>
      <c r="AY547" s="253"/>
      <c r="AZ547" s="253"/>
      <c r="BA547" s="253"/>
    </row>
    <row r="548" spans="1:53" s="252" customFormat="1" ht="15" customHeight="1" x14ac:dyDescent="0.25">
      <c r="A548" s="253"/>
      <c r="B548" s="253"/>
      <c r="C548" s="253"/>
      <c r="D548" s="253"/>
      <c r="E548" s="253"/>
      <c r="F548" s="253"/>
      <c r="G548" s="253"/>
      <c r="H548" s="253"/>
      <c r="I548" s="253"/>
      <c r="J548" s="253"/>
      <c r="K548" s="253"/>
      <c r="L548" s="253"/>
      <c r="M548" s="253"/>
      <c r="N548" s="253"/>
      <c r="O548" s="253"/>
      <c r="P548" s="253"/>
      <c r="Q548" s="253"/>
      <c r="R548" s="253"/>
      <c r="S548" s="253"/>
      <c r="T548" s="253"/>
      <c r="U548" s="253" t="s">
        <v>719</v>
      </c>
      <c r="V548" s="253"/>
      <c r="W548" s="253"/>
      <c r="X548" s="253"/>
      <c r="Y548" s="253"/>
      <c r="Z548" s="253"/>
      <c r="AA548" s="253"/>
      <c r="AB548" s="253"/>
      <c r="AC548" s="253" t="s">
        <v>357</v>
      </c>
      <c r="AD548" s="253"/>
      <c r="AE548" s="253"/>
      <c r="AF548" s="253"/>
      <c r="AG548" s="253"/>
      <c r="AH548" s="253"/>
      <c r="AI548" s="253"/>
      <c r="AJ548" s="253"/>
      <c r="AK548" s="253"/>
      <c r="AL548" s="253"/>
      <c r="AM548" s="253"/>
      <c r="AN548" s="253"/>
      <c r="AO548" s="253"/>
      <c r="AP548" s="253"/>
      <c r="AQ548" s="253"/>
      <c r="AR548" s="253"/>
      <c r="AS548" s="253"/>
      <c r="AT548" s="253"/>
      <c r="AU548" s="253"/>
      <c r="AV548" s="253"/>
      <c r="AW548" s="253"/>
      <c r="AX548" s="253"/>
      <c r="AY548" s="253"/>
      <c r="AZ548" s="253"/>
      <c r="BA548" s="253"/>
    </row>
    <row r="549" spans="1:53" s="252" customFormat="1" ht="15" customHeight="1" x14ac:dyDescent="0.25">
      <c r="A549" s="253"/>
      <c r="B549" s="253"/>
      <c r="C549" s="253"/>
      <c r="D549" s="253"/>
      <c r="E549" s="253"/>
      <c r="F549" s="253"/>
      <c r="G549" s="253"/>
      <c r="H549" s="253"/>
      <c r="I549" s="253"/>
      <c r="J549" s="253"/>
      <c r="K549" s="253"/>
      <c r="L549" s="253"/>
      <c r="M549" s="253"/>
      <c r="N549" s="253"/>
      <c r="O549" s="253"/>
      <c r="P549" s="253"/>
      <c r="Q549" s="253"/>
      <c r="R549" s="253"/>
      <c r="S549" s="253"/>
      <c r="T549" s="253"/>
      <c r="U549" s="253" t="s">
        <v>720</v>
      </c>
      <c r="V549" s="253"/>
      <c r="W549" s="253"/>
      <c r="X549" s="253"/>
      <c r="Y549" s="253"/>
      <c r="Z549" s="253"/>
      <c r="AA549" s="253"/>
      <c r="AB549" s="253"/>
      <c r="AC549" s="253" t="s">
        <v>329</v>
      </c>
      <c r="AD549" s="253"/>
      <c r="AE549" s="253"/>
      <c r="AF549" s="253"/>
      <c r="AG549" s="253"/>
      <c r="AH549" s="253"/>
      <c r="AI549" s="253"/>
      <c r="AJ549" s="253"/>
      <c r="AK549" s="253"/>
      <c r="AL549" s="253"/>
      <c r="AM549" s="253"/>
      <c r="AN549" s="253"/>
      <c r="AO549" s="253"/>
      <c r="AP549" s="253"/>
      <c r="AQ549" s="253"/>
      <c r="AR549" s="253"/>
      <c r="AS549" s="253"/>
      <c r="AT549" s="253"/>
      <c r="AU549" s="253"/>
      <c r="AV549" s="253"/>
      <c r="AW549" s="253"/>
      <c r="AX549" s="253"/>
      <c r="AY549" s="253"/>
      <c r="AZ549" s="253"/>
      <c r="BA549" s="253"/>
    </row>
    <row r="550" spans="1:53" s="252" customFormat="1" ht="15" customHeight="1" x14ac:dyDescent="0.25">
      <c r="A550" s="253"/>
      <c r="B550" s="253"/>
      <c r="C550" s="253"/>
      <c r="D550" s="253"/>
      <c r="E550" s="253"/>
      <c r="F550" s="253"/>
      <c r="G550" s="253"/>
      <c r="H550" s="253"/>
      <c r="I550" s="253"/>
      <c r="J550" s="253"/>
      <c r="K550" s="253"/>
      <c r="L550" s="253"/>
      <c r="M550" s="253"/>
      <c r="N550" s="253"/>
      <c r="O550" s="253"/>
      <c r="P550" s="253"/>
      <c r="Q550" s="253"/>
      <c r="R550" s="253"/>
      <c r="S550" s="253"/>
      <c r="T550" s="253"/>
      <c r="U550" s="253" t="s">
        <v>721</v>
      </c>
      <c r="V550" s="253"/>
      <c r="W550" s="253"/>
      <c r="X550" s="253"/>
      <c r="Y550" s="253"/>
      <c r="Z550" s="253"/>
      <c r="AA550" s="253"/>
      <c r="AB550" s="253"/>
      <c r="AC550" s="253" t="s">
        <v>332</v>
      </c>
      <c r="AD550" s="253"/>
      <c r="AE550" s="253"/>
      <c r="AF550" s="253"/>
      <c r="AG550" s="253"/>
      <c r="AH550" s="253"/>
      <c r="AI550" s="253"/>
      <c r="AJ550" s="253"/>
      <c r="AK550" s="253"/>
      <c r="AL550" s="253"/>
      <c r="AM550" s="253"/>
      <c r="AN550" s="253"/>
      <c r="AO550" s="253"/>
      <c r="AP550" s="253"/>
      <c r="AQ550" s="253"/>
      <c r="AR550" s="253"/>
      <c r="AS550" s="253"/>
      <c r="AT550" s="253"/>
      <c r="AU550" s="253"/>
      <c r="AV550" s="253"/>
      <c r="AW550" s="253"/>
      <c r="AX550" s="253"/>
      <c r="AY550" s="253"/>
      <c r="AZ550" s="253"/>
      <c r="BA550" s="253"/>
    </row>
    <row r="551" spans="1:53" s="252" customFormat="1" ht="15" customHeight="1" x14ac:dyDescent="0.25">
      <c r="A551" s="253"/>
      <c r="B551" s="253"/>
      <c r="C551" s="253"/>
      <c r="D551" s="253"/>
      <c r="E551" s="253"/>
      <c r="F551" s="253"/>
      <c r="G551" s="253"/>
      <c r="H551" s="253"/>
      <c r="I551" s="253"/>
      <c r="J551" s="253"/>
      <c r="K551" s="253"/>
      <c r="L551" s="253"/>
      <c r="M551" s="253"/>
      <c r="N551" s="253"/>
      <c r="O551" s="253"/>
      <c r="P551" s="253"/>
      <c r="Q551" s="253"/>
      <c r="R551" s="253"/>
      <c r="S551" s="253"/>
      <c r="T551" s="253"/>
      <c r="U551" s="253" t="s">
        <v>722</v>
      </c>
      <c r="V551" s="253"/>
      <c r="W551" s="253"/>
      <c r="X551" s="253"/>
      <c r="Y551" s="253"/>
      <c r="Z551" s="253"/>
      <c r="AA551" s="253"/>
      <c r="AB551" s="253"/>
      <c r="AC551" s="253" t="s">
        <v>329</v>
      </c>
      <c r="AD551" s="253"/>
      <c r="AE551" s="253"/>
      <c r="AF551" s="253"/>
      <c r="AG551" s="253"/>
      <c r="AH551" s="253"/>
      <c r="AI551" s="253"/>
      <c r="AJ551" s="253"/>
      <c r="AK551" s="253"/>
      <c r="AL551" s="253"/>
      <c r="AM551" s="253"/>
      <c r="AN551" s="253"/>
      <c r="AO551" s="253"/>
      <c r="AP551" s="253"/>
      <c r="AQ551" s="253"/>
      <c r="AR551" s="253"/>
      <c r="AS551" s="253"/>
      <c r="AT551" s="253"/>
      <c r="AU551" s="253"/>
      <c r="AV551" s="253"/>
      <c r="AW551" s="253"/>
      <c r="AX551" s="253"/>
      <c r="AY551" s="253"/>
      <c r="AZ551" s="253"/>
      <c r="BA551" s="253"/>
    </row>
    <row r="552" spans="1:53" s="252" customFormat="1" ht="15" customHeight="1" x14ac:dyDescent="0.25">
      <c r="A552" s="253"/>
      <c r="B552" s="253"/>
      <c r="C552" s="253"/>
      <c r="D552" s="253"/>
      <c r="E552" s="253"/>
      <c r="F552" s="253"/>
      <c r="G552" s="253"/>
      <c r="H552" s="253"/>
      <c r="I552" s="253"/>
      <c r="J552" s="253"/>
      <c r="K552" s="253"/>
      <c r="L552" s="253"/>
      <c r="M552" s="253"/>
      <c r="N552" s="253"/>
      <c r="O552" s="253"/>
      <c r="P552" s="253"/>
      <c r="Q552" s="253"/>
      <c r="R552" s="253"/>
      <c r="S552" s="253"/>
      <c r="T552" s="253"/>
      <c r="U552" s="253" t="s">
        <v>723</v>
      </c>
      <c r="V552" s="253"/>
      <c r="W552" s="253"/>
      <c r="X552" s="253"/>
      <c r="Y552" s="253"/>
      <c r="Z552" s="253"/>
      <c r="AA552" s="253"/>
      <c r="AB552" s="253"/>
      <c r="AC552" s="253" t="s">
        <v>323</v>
      </c>
      <c r="AD552" s="253"/>
      <c r="AE552" s="253"/>
      <c r="AF552" s="253"/>
      <c r="AG552" s="253"/>
      <c r="AH552" s="253"/>
      <c r="AI552" s="253"/>
      <c r="AJ552" s="253"/>
      <c r="AK552" s="253"/>
      <c r="AL552" s="253"/>
      <c r="AM552" s="253"/>
      <c r="AN552" s="253"/>
      <c r="AO552" s="253"/>
      <c r="AP552" s="253"/>
      <c r="AQ552" s="253"/>
      <c r="AR552" s="253"/>
      <c r="AS552" s="253"/>
      <c r="AT552" s="253"/>
      <c r="AU552" s="253"/>
      <c r="AV552" s="253"/>
      <c r="AW552" s="253"/>
      <c r="AX552" s="253"/>
      <c r="AY552" s="253"/>
      <c r="AZ552" s="253"/>
      <c r="BA552" s="253"/>
    </row>
    <row r="553" spans="1:53" s="252" customFormat="1" ht="15" customHeight="1" x14ac:dyDescent="0.25">
      <c r="A553" s="253"/>
      <c r="B553" s="253"/>
      <c r="C553" s="253"/>
      <c r="D553" s="253"/>
      <c r="E553" s="253"/>
      <c r="F553" s="253"/>
      <c r="G553" s="253"/>
      <c r="H553" s="253"/>
      <c r="I553" s="253"/>
      <c r="J553" s="253"/>
      <c r="K553" s="253"/>
      <c r="L553" s="253"/>
      <c r="M553" s="253"/>
      <c r="N553" s="253"/>
      <c r="O553" s="253"/>
      <c r="P553" s="253"/>
      <c r="Q553" s="253"/>
      <c r="R553" s="253"/>
      <c r="S553" s="253"/>
      <c r="T553" s="253"/>
      <c r="U553" s="253" t="s">
        <v>724</v>
      </c>
      <c r="V553" s="253"/>
      <c r="W553" s="253"/>
      <c r="X553" s="253"/>
      <c r="Y553" s="253"/>
      <c r="Z553" s="253"/>
      <c r="AA553" s="253"/>
      <c r="AB553" s="253"/>
      <c r="AC553" s="253" t="s">
        <v>323</v>
      </c>
      <c r="AD553" s="253"/>
      <c r="AE553" s="253"/>
      <c r="AF553" s="253"/>
      <c r="AG553" s="253"/>
      <c r="AH553" s="253"/>
      <c r="AI553" s="253"/>
      <c r="AJ553" s="253"/>
      <c r="AK553" s="253"/>
      <c r="AL553" s="253"/>
      <c r="AM553" s="253"/>
      <c r="AN553" s="253"/>
      <c r="AO553" s="253"/>
      <c r="AP553" s="253"/>
      <c r="AQ553" s="253"/>
      <c r="AR553" s="253"/>
      <c r="AS553" s="253"/>
      <c r="AT553" s="253"/>
      <c r="AU553" s="253"/>
      <c r="AV553" s="253"/>
      <c r="AW553" s="253"/>
      <c r="AX553" s="253"/>
      <c r="AY553" s="253"/>
      <c r="AZ553" s="253"/>
      <c r="BA553" s="253"/>
    </row>
    <row r="554" spans="1:53" s="252" customFormat="1" ht="15" customHeight="1" x14ac:dyDescent="0.25">
      <c r="A554" s="253"/>
      <c r="B554" s="253"/>
      <c r="C554" s="253"/>
      <c r="D554" s="253"/>
      <c r="E554" s="253"/>
      <c r="F554" s="253"/>
      <c r="G554" s="253"/>
      <c r="H554" s="253"/>
      <c r="I554" s="253"/>
      <c r="J554" s="253"/>
      <c r="K554" s="253"/>
      <c r="L554" s="253"/>
      <c r="M554" s="253"/>
      <c r="N554" s="253"/>
      <c r="O554" s="253"/>
      <c r="P554" s="253"/>
      <c r="Q554" s="253"/>
      <c r="R554" s="253"/>
      <c r="S554" s="253"/>
      <c r="T554" s="253"/>
      <c r="U554" s="253" t="s">
        <v>725</v>
      </c>
      <c r="V554" s="253"/>
      <c r="W554" s="253"/>
      <c r="X554" s="253"/>
      <c r="Y554" s="253"/>
      <c r="Z554" s="253"/>
      <c r="AA554" s="253"/>
      <c r="AB554" s="253"/>
      <c r="AC554" s="253" t="s">
        <v>373</v>
      </c>
      <c r="AD554" s="253"/>
      <c r="AE554" s="253"/>
      <c r="AF554" s="253"/>
      <c r="AG554" s="253"/>
      <c r="AH554" s="253"/>
      <c r="AI554" s="253"/>
      <c r="AJ554" s="253"/>
      <c r="AK554" s="253"/>
      <c r="AL554" s="253"/>
      <c r="AM554" s="253"/>
      <c r="AN554" s="253"/>
      <c r="AO554" s="253"/>
      <c r="AP554" s="253"/>
      <c r="AQ554" s="253"/>
      <c r="AR554" s="253"/>
      <c r="AS554" s="253"/>
      <c r="AT554" s="253"/>
      <c r="AU554" s="253"/>
      <c r="AV554" s="253"/>
      <c r="AW554" s="253"/>
      <c r="AX554" s="253"/>
      <c r="AY554" s="253"/>
      <c r="AZ554" s="253"/>
      <c r="BA554" s="253"/>
    </row>
    <row r="555" spans="1:53" s="252" customFormat="1" ht="15" customHeight="1" x14ac:dyDescent="0.25">
      <c r="A555" s="253"/>
      <c r="B555" s="253"/>
      <c r="C555" s="253"/>
      <c r="D555" s="253"/>
      <c r="E555" s="253"/>
      <c r="F555" s="253"/>
      <c r="G555" s="253"/>
      <c r="H555" s="253"/>
      <c r="I555" s="253"/>
      <c r="J555" s="253"/>
      <c r="K555" s="253"/>
      <c r="L555" s="253"/>
      <c r="M555" s="253"/>
      <c r="N555" s="253"/>
      <c r="O555" s="253"/>
      <c r="P555" s="253"/>
      <c r="Q555" s="253"/>
      <c r="R555" s="253"/>
      <c r="S555" s="253"/>
      <c r="T555" s="253"/>
      <c r="U555" s="253" t="s">
        <v>726</v>
      </c>
      <c r="V555" s="253"/>
      <c r="W555" s="253"/>
      <c r="X555" s="253"/>
      <c r="Y555" s="253"/>
      <c r="Z555" s="253"/>
      <c r="AA555" s="253"/>
      <c r="AB555" s="253"/>
      <c r="AC555" s="253" t="s">
        <v>393</v>
      </c>
      <c r="AD555" s="253"/>
      <c r="AE555" s="253"/>
      <c r="AF555" s="253"/>
      <c r="AG555" s="253"/>
      <c r="AH555" s="253"/>
      <c r="AI555" s="253"/>
      <c r="AJ555" s="253"/>
      <c r="AK555" s="253"/>
      <c r="AL555" s="253"/>
      <c r="AM555" s="253"/>
      <c r="AN555" s="253"/>
      <c r="AO555" s="253"/>
      <c r="AP555" s="253"/>
      <c r="AQ555" s="253"/>
      <c r="AR555" s="253"/>
      <c r="AS555" s="253"/>
      <c r="AT555" s="253"/>
      <c r="AU555" s="253"/>
      <c r="AV555" s="253"/>
      <c r="AW555" s="253"/>
      <c r="AX555" s="253"/>
      <c r="AY555" s="253"/>
      <c r="AZ555" s="253"/>
      <c r="BA555" s="253"/>
    </row>
    <row r="556" spans="1:53" s="252" customFormat="1" ht="15" customHeight="1" x14ac:dyDescent="0.25">
      <c r="A556" s="253"/>
      <c r="B556" s="253"/>
      <c r="C556" s="253"/>
      <c r="D556" s="253"/>
      <c r="E556" s="253"/>
      <c r="F556" s="253"/>
      <c r="G556" s="253"/>
      <c r="H556" s="253"/>
      <c r="I556" s="253"/>
      <c r="J556" s="253"/>
      <c r="K556" s="253"/>
      <c r="L556" s="253"/>
      <c r="M556" s="253"/>
      <c r="N556" s="253"/>
      <c r="O556" s="253"/>
      <c r="P556" s="253"/>
      <c r="Q556" s="253"/>
      <c r="R556" s="253"/>
      <c r="S556" s="253"/>
      <c r="T556" s="253"/>
      <c r="U556" s="253" t="s">
        <v>727</v>
      </c>
      <c r="V556" s="253"/>
      <c r="W556" s="253"/>
      <c r="X556" s="253"/>
      <c r="Y556" s="253"/>
      <c r="Z556" s="253"/>
      <c r="AA556" s="253"/>
      <c r="AB556" s="253"/>
      <c r="AC556" s="253" t="s">
        <v>329</v>
      </c>
      <c r="AD556" s="253"/>
      <c r="AE556" s="253"/>
      <c r="AF556" s="253"/>
      <c r="AG556" s="253"/>
      <c r="AH556" s="253"/>
      <c r="AI556" s="253"/>
      <c r="AJ556" s="253"/>
      <c r="AK556" s="253"/>
      <c r="AL556" s="253"/>
      <c r="AM556" s="253"/>
      <c r="AN556" s="253"/>
      <c r="AO556" s="253"/>
      <c r="AP556" s="253"/>
      <c r="AQ556" s="253"/>
      <c r="AR556" s="253"/>
      <c r="AS556" s="253"/>
      <c r="AT556" s="253"/>
      <c r="AU556" s="253"/>
      <c r="AV556" s="253"/>
      <c r="AW556" s="253"/>
      <c r="AX556" s="253"/>
      <c r="AY556" s="253"/>
      <c r="AZ556" s="253"/>
      <c r="BA556" s="253"/>
    </row>
    <row r="557" spans="1:53" s="252" customFormat="1" ht="15" customHeight="1" x14ac:dyDescent="0.25">
      <c r="A557" s="253"/>
      <c r="B557" s="253"/>
      <c r="C557" s="253"/>
      <c r="D557" s="253"/>
      <c r="E557" s="253"/>
      <c r="F557" s="253"/>
      <c r="G557" s="253"/>
      <c r="H557" s="253"/>
      <c r="I557" s="253"/>
      <c r="J557" s="253"/>
      <c r="K557" s="253"/>
      <c r="L557" s="253"/>
      <c r="M557" s="253"/>
      <c r="N557" s="253"/>
      <c r="O557" s="253"/>
      <c r="P557" s="253"/>
      <c r="Q557" s="253"/>
      <c r="R557" s="253"/>
      <c r="S557" s="253"/>
      <c r="T557" s="253"/>
      <c r="U557" s="253" t="s">
        <v>728</v>
      </c>
      <c r="V557" s="253"/>
      <c r="W557" s="253"/>
      <c r="X557" s="253"/>
      <c r="Y557" s="253"/>
      <c r="Z557" s="253"/>
      <c r="AA557" s="253"/>
      <c r="AB557" s="253"/>
      <c r="AC557" s="253" t="s">
        <v>329</v>
      </c>
      <c r="AD557" s="253"/>
      <c r="AE557" s="253"/>
      <c r="AF557" s="253"/>
      <c r="AG557" s="253"/>
      <c r="AH557" s="253"/>
      <c r="AI557" s="253"/>
      <c r="AJ557" s="253"/>
      <c r="AK557" s="253"/>
      <c r="AL557" s="253"/>
      <c r="AM557" s="253"/>
      <c r="AN557" s="253"/>
      <c r="AO557" s="253"/>
      <c r="AP557" s="253"/>
      <c r="AQ557" s="253"/>
      <c r="AR557" s="253"/>
      <c r="AS557" s="253"/>
      <c r="AT557" s="253"/>
      <c r="AU557" s="253"/>
      <c r="AV557" s="253"/>
      <c r="AW557" s="253"/>
    </row>
    <row r="558" spans="1:53" s="252" customFormat="1" ht="15" customHeight="1" x14ac:dyDescent="0.25">
      <c r="A558" s="253"/>
      <c r="B558" s="253"/>
      <c r="C558" s="253"/>
      <c r="D558" s="253"/>
      <c r="E558" s="253"/>
      <c r="F558" s="253"/>
      <c r="G558" s="253"/>
      <c r="H558" s="253"/>
      <c r="I558" s="253"/>
      <c r="J558" s="253"/>
      <c r="K558" s="253"/>
      <c r="L558" s="253"/>
      <c r="M558" s="253"/>
      <c r="N558" s="253"/>
      <c r="O558" s="253"/>
      <c r="P558" s="253"/>
      <c r="Q558" s="253"/>
      <c r="R558" s="253"/>
      <c r="S558" s="253"/>
      <c r="T558" s="253"/>
      <c r="U558" s="253" t="s">
        <v>729</v>
      </c>
      <c r="V558" s="253"/>
      <c r="W558" s="253"/>
      <c r="X558" s="253"/>
      <c r="Y558" s="253"/>
      <c r="Z558" s="253"/>
      <c r="AA558" s="253"/>
      <c r="AB558" s="253"/>
      <c r="AC558" s="253" t="s">
        <v>323</v>
      </c>
      <c r="AD558" s="253"/>
      <c r="AE558" s="253"/>
      <c r="AF558" s="253"/>
      <c r="AG558" s="253"/>
      <c r="AH558" s="253"/>
      <c r="AI558" s="253"/>
      <c r="AJ558" s="253"/>
      <c r="AK558" s="253"/>
      <c r="AL558" s="253"/>
      <c r="AM558" s="253"/>
      <c r="AN558" s="253"/>
      <c r="AO558" s="253"/>
      <c r="AP558" s="253"/>
      <c r="AQ558" s="253"/>
      <c r="AR558" s="253"/>
      <c r="AS558" s="253"/>
      <c r="AT558" s="253"/>
      <c r="AU558" s="253"/>
      <c r="AV558" s="253"/>
      <c r="AW558" s="253"/>
    </row>
    <row r="559" spans="1:53" s="252" customFormat="1" ht="15" customHeight="1" x14ac:dyDescent="0.25">
      <c r="A559" s="253"/>
      <c r="B559" s="253"/>
      <c r="C559" s="253"/>
      <c r="D559" s="253"/>
      <c r="E559" s="253"/>
      <c r="F559" s="253"/>
      <c r="G559" s="253"/>
      <c r="H559" s="253"/>
      <c r="I559" s="253"/>
      <c r="J559" s="253"/>
      <c r="K559" s="253"/>
      <c r="L559" s="253"/>
      <c r="M559" s="253"/>
      <c r="N559" s="253"/>
      <c r="O559" s="253"/>
      <c r="P559" s="253"/>
      <c r="Q559" s="253"/>
      <c r="R559" s="253"/>
      <c r="S559" s="253"/>
      <c r="T559" s="253"/>
      <c r="U559" s="253" t="s">
        <v>730</v>
      </c>
      <c r="V559" s="253"/>
      <c r="W559" s="253"/>
      <c r="X559" s="253"/>
      <c r="Y559" s="253"/>
      <c r="Z559" s="253"/>
      <c r="AA559" s="253"/>
      <c r="AB559" s="253"/>
      <c r="AC559" s="253" t="s">
        <v>393</v>
      </c>
      <c r="AD559" s="253"/>
      <c r="AE559" s="253"/>
      <c r="AF559" s="253"/>
      <c r="AG559" s="253"/>
      <c r="AH559" s="253"/>
      <c r="AI559" s="253"/>
      <c r="AJ559" s="253"/>
      <c r="AK559" s="253"/>
      <c r="AL559" s="253"/>
      <c r="AM559" s="253"/>
      <c r="AN559" s="253"/>
      <c r="AO559" s="253"/>
      <c r="AP559" s="253"/>
      <c r="AQ559" s="253"/>
      <c r="AR559" s="253"/>
      <c r="AS559" s="253"/>
      <c r="AT559" s="253"/>
      <c r="AU559" s="253"/>
      <c r="AV559" s="253"/>
      <c r="AW559" s="253"/>
    </row>
    <row r="560" spans="1:53" s="252" customFormat="1" ht="15" customHeight="1" x14ac:dyDescent="0.25">
      <c r="A560" s="253"/>
      <c r="B560" s="253"/>
      <c r="C560" s="253"/>
      <c r="D560" s="253"/>
      <c r="E560" s="253"/>
      <c r="F560" s="253"/>
      <c r="G560" s="253"/>
      <c r="H560" s="253"/>
      <c r="I560" s="253"/>
      <c r="J560" s="253"/>
      <c r="K560" s="253"/>
      <c r="L560" s="253"/>
      <c r="M560" s="253"/>
      <c r="N560" s="253"/>
      <c r="O560" s="253"/>
      <c r="P560" s="253"/>
      <c r="Q560" s="253"/>
      <c r="R560" s="253"/>
      <c r="S560" s="253"/>
      <c r="T560" s="253"/>
      <c r="U560" s="253" t="s">
        <v>731</v>
      </c>
      <c r="V560" s="253"/>
      <c r="W560" s="253"/>
      <c r="X560" s="253"/>
      <c r="Y560" s="253"/>
      <c r="Z560" s="253"/>
      <c r="AA560" s="253"/>
      <c r="AB560" s="253"/>
      <c r="AC560" s="253" t="s">
        <v>357</v>
      </c>
      <c r="AD560" s="253"/>
      <c r="AE560" s="253"/>
      <c r="AF560" s="253"/>
      <c r="AG560" s="253"/>
      <c r="AH560" s="253"/>
      <c r="AI560" s="253"/>
      <c r="AJ560" s="253"/>
      <c r="AK560" s="253"/>
      <c r="AL560" s="253"/>
      <c r="AM560" s="253"/>
      <c r="AN560" s="253"/>
      <c r="AO560" s="253"/>
      <c r="AP560" s="253"/>
      <c r="AQ560" s="253"/>
      <c r="AR560" s="253"/>
      <c r="AS560" s="253"/>
      <c r="AT560" s="253"/>
      <c r="AU560" s="253"/>
      <c r="AV560" s="253"/>
      <c r="AW560" s="253"/>
    </row>
    <row r="561" spans="1:49" s="252" customFormat="1" ht="15" customHeight="1" x14ac:dyDescent="0.25">
      <c r="A561" s="253"/>
      <c r="B561" s="253"/>
      <c r="C561" s="253"/>
      <c r="D561" s="253"/>
      <c r="E561" s="253"/>
      <c r="F561" s="253"/>
      <c r="G561" s="253"/>
      <c r="H561" s="253"/>
      <c r="I561" s="253"/>
      <c r="J561" s="253"/>
      <c r="K561" s="253"/>
      <c r="L561" s="253"/>
      <c r="M561" s="253"/>
      <c r="N561" s="253"/>
      <c r="O561" s="253"/>
      <c r="P561" s="253"/>
      <c r="Q561" s="253"/>
      <c r="R561" s="253"/>
      <c r="S561" s="253"/>
      <c r="T561" s="253"/>
      <c r="U561" s="253" t="s">
        <v>732</v>
      </c>
      <c r="V561" s="253"/>
      <c r="W561" s="253"/>
      <c r="X561" s="253"/>
      <c r="Y561" s="253"/>
      <c r="Z561" s="253"/>
      <c r="AA561" s="253"/>
      <c r="AB561" s="253"/>
      <c r="AC561" s="253" t="s">
        <v>320</v>
      </c>
      <c r="AD561" s="253"/>
      <c r="AE561" s="253"/>
      <c r="AF561" s="253"/>
      <c r="AG561" s="253"/>
      <c r="AH561" s="253"/>
      <c r="AI561" s="253"/>
      <c r="AJ561" s="253"/>
      <c r="AK561" s="253"/>
      <c r="AL561" s="253"/>
      <c r="AM561" s="253"/>
      <c r="AN561" s="253"/>
      <c r="AO561" s="253"/>
      <c r="AP561" s="253"/>
      <c r="AQ561" s="253"/>
      <c r="AR561" s="253"/>
      <c r="AS561" s="253"/>
      <c r="AT561" s="253"/>
      <c r="AU561" s="253"/>
      <c r="AV561" s="253"/>
      <c r="AW561" s="253"/>
    </row>
    <row r="562" spans="1:49" s="252" customFormat="1" ht="15" customHeight="1" x14ac:dyDescent="0.25">
      <c r="A562" s="253"/>
      <c r="B562" s="253"/>
      <c r="C562" s="253"/>
      <c r="D562" s="253"/>
      <c r="E562" s="253"/>
      <c r="F562" s="253"/>
      <c r="G562" s="253"/>
      <c r="H562" s="253"/>
      <c r="I562" s="253"/>
      <c r="J562" s="253"/>
      <c r="K562" s="253"/>
      <c r="L562" s="253"/>
      <c r="M562" s="253"/>
      <c r="N562" s="253"/>
      <c r="O562" s="253"/>
      <c r="P562" s="253"/>
      <c r="Q562" s="253"/>
      <c r="R562" s="253"/>
      <c r="S562" s="253"/>
      <c r="T562" s="253"/>
      <c r="U562" s="253" t="s">
        <v>733</v>
      </c>
      <c r="V562" s="253"/>
      <c r="W562" s="253"/>
      <c r="X562" s="253"/>
      <c r="Y562" s="253"/>
      <c r="Z562" s="253"/>
      <c r="AA562" s="253"/>
      <c r="AB562" s="253"/>
      <c r="AC562" s="253" t="s">
        <v>393</v>
      </c>
      <c r="AD562" s="253"/>
      <c r="AE562" s="253"/>
      <c r="AF562" s="253"/>
      <c r="AG562" s="253"/>
      <c r="AH562" s="253"/>
      <c r="AI562" s="253"/>
      <c r="AJ562" s="253"/>
      <c r="AK562" s="253"/>
      <c r="AL562" s="253"/>
      <c r="AM562" s="253"/>
      <c r="AN562" s="253"/>
      <c r="AO562" s="253"/>
      <c r="AP562" s="253"/>
      <c r="AQ562" s="253"/>
      <c r="AR562" s="253"/>
      <c r="AS562" s="253"/>
      <c r="AT562" s="253"/>
      <c r="AU562" s="253"/>
      <c r="AV562" s="253"/>
      <c r="AW562" s="253"/>
    </row>
    <row r="563" spans="1:49" s="252" customFormat="1" ht="15" customHeight="1" x14ac:dyDescent="0.25">
      <c r="A563" s="253"/>
      <c r="B563" s="253"/>
      <c r="C563" s="253"/>
      <c r="D563" s="253"/>
      <c r="E563" s="253"/>
      <c r="F563" s="253"/>
      <c r="G563" s="253"/>
      <c r="H563" s="253"/>
      <c r="I563" s="253"/>
      <c r="J563" s="253"/>
      <c r="K563" s="253"/>
      <c r="L563" s="253"/>
      <c r="M563" s="253"/>
      <c r="N563" s="253"/>
      <c r="O563" s="253"/>
      <c r="P563" s="253"/>
      <c r="Q563" s="253"/>
      <c r="R563" s="253"/>
      <c r="S563" s="253"/>
      <c r="T563" s="253"/>
      <c r="U563" s="253" t="s">
        <v>734</v>
      </c>
      <c r="V563" s="253"/>
      <c r="W563" s="253"/>
      <c r="X563" s="253"/>
      <c r="Y563" s="253"/>
      <c r="Z563" s="253"/>
      <c r="AA563" s="253"/>
      <c r="AB563" s="253"/>
      <c r="AC563" s="253" t="s">
        <v>332</v>
      </c>
      <c r="AD563" s="253"/>
      <c r="AE563" s="253"/>
      <c r="AF563" s="253"/>
      <c r="AG563" s="253"/>
      <c r="AH563" s="253"/>
      <c r="AI563" s="253"/>
      <c r="AJ563" s="253"/>
      <c r="AK563" s="253"/>
      <c r="AL563" s="253"/>
      <c r="AM563" s="253"/>
      <c r="AN563" s="253"/>
      <c r="AO563" s="253"/>
      <c r="AP563" s="253"/>
      <c r="AQ563" s="253"/>
      <c r="AR563" s="253"/>
      <c r="AS563" s="253"/>
      <c r="AT563" s="253"/>
      <c r="AU563" s="253"/>
      <c r="AV563" s="253"/>
      <c r="AW563" s="253"/>
    </row>
    <row r="564" spans="1:49" s="252" customFormat="1" ht="15" customHeight="1" x14ac:dyDescent="0.25">
      <c r="A564" s="253"/>
      <c r="B564" s="253"/>
      <c r="C564" s="253"/>
      <c r="D564" s="253"/>
      <c r="E564" s="253"/>
      <c r="F564" s="253"/>
      <c r="G564" s="253"/>
      <c r="H564" s="253"/>
      <c r="I564" s="253"/>
      <c r="J564" s="253"/>
      <c r="K564" s="253"/>
      <c r="L564" s="253"/>
      <c r="M564" s="253"/>
      <c r="N564" s="253"/>
      <c r="O564" s="253"/>
      <c r="P564" s="253"/>
      <c r="Q564" s="253"/>
      <c r="R564" s="253"/>
      <c r="S564" s="253"/>
      <c r="T564" s="253"/>
      <c r="U564" s="253" t="s">
        <v>735</v>
      </c>
      <c r="V564" s="253"/>
      <c r="W564" s="253"/>
      <c r="X564" s="253"/>
      <c r="Y564" s="253"/>
      <c r="Z564" s="253"/>
      <c r="AA564" s="253"/>
      <c r="AB564" s="253"/>
      <c r="AC564" s="253" t="s">
        <v>393</v>
      </c>
      <c r="AD564" s="253"/>
      <c r="AE564" s="253"/>
      <c r="AF564" s="253"/>
      <c r="AG564" s="253"/>
      <c r="AH564" s="253"/>
      <c r="AI564" s="253"/>
      <c r="AJ564" s="253"/>
      <c r="AK564" s="253"/>
      <c r="AL564" s="253"/>
      <c r="AM564" s="253"/>
      <c r="AN564" s="253"/>
      <c r="AO564" s="253"/>
      <c r="AP564" s="253"/>
      <c r="AQ564" s="253"/>
      <c r="AR564" s="253"/>
      <c r="AS564" s="253"/>
      <c r="AT564" s="253"/>
      <c r="AU564" s="253"/>
      <c r="AV564" s="253"/>
      <c r="AW564" s="253"/>
    </row>
    <row r="565" spans="1:49" s="252" customFormat="1" ht="15" customHeight="1" x14ac:dyDescent="0.25">
      <c r="A565" s="253"/>
      <c r="B565" s="253"/>
      <c r="C565" s="253"/>
      <c r="D565" s="253"/>
      <c r="E565" s="253"/>
      <c r="F565" s="253"/>
      <c r="G565" s="253"/>
      <c r="H565" s="253"/>
      <c r="I565" s="253"/>
      <c r="J565" s="253"/>
      <c r="K565" s="253"/>
      <c r="L565" s="253"/>
      <c r="M565" s="253"/>
      <c r="N565" s="253"/>
      <c r="O565" s="253"/>
      <c r="P565" s="253"/>
      <c r="Q565" s="253"/>
      <c r="R565" s="253"/>
      <c r="S565" s="253"/>
      <c r="T565" s="253"/>
      <c r="U565" s="253" t="s">
        <v>736</v>
      </c>
      <c r="V565" s="253"/>
      <c r="W565" s="253"/>
      <c r="X565" s="253"/>
      <c r="Y565" s="253"/>
      <c r="Z565" s="253"/>
      <c r="AA565" s="253"/>
      <c r="AB565" s="253"/>
      <c r="AC565" s="253" t="s">
        <v>323</v>
      </c>
      <c r="AD565" s="253"/>
      <c r="AE565" s="253"/>
      <c r="AF565" s="253"/>
      <c r="AG565" s="253"/>
      <c r="AH565" s="253"/>
      <c r="AI565" s="253"/>
      <c r="AJ565" s="253"/>
      <c r="AK565" s="253"/>
      <c r="AL565" s="253"/>
      <c r="AM565" s="253"/>
      <c r="AN565" s="253"/>
      <c r="AO565" s="253"/>
      <c r="AP565" s="253"/>
      <c r="AQ565" s="253"/>
      <c r="AR565" s="253"/>
      <c r="AS565" s="253"/>
      <c r="AT565" s="253"/>
      <c r="AU565" s="253"/>
      <c r="AV565" s="253"/>
      <c r="AW565" s="253"/>
    </row>
    <row r="566" spans="1:49" s="252" customFormat="1" ht="15" customHeight="1" x14ac:dyDescent="0.25">
      <c r="A566" s="253"/>
      <c r="B566" s="253"/>
      <c r="C566" s="253"/>
      <c r="D566" s="253"/>
      <c r="E566" s="253"/>
      <c r="F566" s="253"/>
      <c r="G566" s="253"/>
      <c r="H566" s="253"/>
      <c r="I566" s="253"/>
      <c r="J566" s="253"/>
      <c r="K566" s="253"/>
      <c r="L566" s="253"/>
      <c r="M566" s="253"/>
      <c r="N566" s="253"/>
      <c r="O566" s="253"/>
      <c r="P566" s="253"/>
      <c r="Q566" s="253"/>
      <c r="R566" s="253"/>
      <c r="S566" s="253"/>
      <c r="T566" s="253"/>
      <c r="U566" s="253" t="s">
        <v>737</v>
      </c>
      <c r="V566" s="253"/>
      <c r="W566" s="253"/>
      <c r="X566" s="253"/>
      <c r="Y566" s="253"/>
      <c r="Z566" s="253"/>
      <c r="AA566" s="253"/>
      <c r="AB566" s="253"/>
      <c r="AC566" s="253" t="s">
        <v>373</v>
      </c>
      <c r="AD566" s="253"/>
      <c r="AE566" s="253"/>
      <c r="AF566" s="253"/>
      <c r="AG566" s="253"/>
      <c r="AH566" s="253"/>
      <c r="AI566" s="253"/>
      <c r="AJ566" s="253"/>
      <c r="AK566" s="253"/>
      <c r="AL566" s="253"/>
      <c r="AM566" s="253"/>
      <c r="AN566" s="253"/>
      <c r="AO566" s="253"/>
      <c r="AP566" s="253"/>
      <c r="AQ566" s="253"/>
      <c r="AR566" s="253"/>
      <c r="AS566" s="253"/>
      <c r="AT566" s="253"/>
      <c r="AU566" s="253"/>
      <c r="AV566" s="253"/>
      <c r="AW566" s="253"/>
    </row>
    <row r="567" spans="1:49" s="252" customFormat="1" ht="15" customHeight="1" x14ac:dyDescent="0.25">
      <c r="A567" s="253"/>
      <c r="B567" s="253"/>
      <c r="C567" s="253"/>
      <c r="D567" s="253"/>
      <c r="E567" s="253"/>
      <c r="F567" s="253"/>
      <c r="G567" s="253"/>
      <c r="H567" s="253"/>
      <c r="I567" s="253"/>
      <c r="J567" s="253"/>
      <c r="K567" s="253"/>
      <c r="L567" s="253"/>
      <c r="M567" s="253"/>
      <c r="N567" s="253"/>
      <c r="O567" s="253"/>
      <c r="P567" s="253"/>
      <c r="Q567" s="253"/>
      <c r="R567" s="253"/>
      <c r="S567" s="253"/>
      <c r="T567" s="253"/>
      <c r="U567" s="253" t="s">
        <v>738</v>
      </c>
      <c r="V567" s="253"/>
      <c r="W567" s="253"/>
      <c r="X567" s="253"/>
      <c r="Y567" s="253"/>
      <c r="Z567" s="253"/>
      <c r="AA567" s="253"/>
      <c r="AB567" s="253"/>
      <c r="AC567" s="253" t="s">
        <v>318</v>
      </c>
      <c r="AD567" s="253"/>
      <c r="AE567" s="253"/>
      <c r="AF567" s="253"/>
      <c r="AG567" s="253"/>
      <c r="AH567" s="253"/>
      <c r="AI567" s="253"/>
      <c r="AJ567" s="253"/>
      <c r="AK567" s="253"/>
      <c r="AL567" s="253"/>
      <c r="AM567" s="253"/>
      <c r="AN567" s="253"/>
      <c r="AO567" s="253"/>
      <c r="AP567" s="253"/>
      <c r="AQ567" s="253"/>
      <c r="AR567" s="253"/>
      <c r="AS567" s="253"/>
      <c r="AT567" s="253"/>
      <c r="AU567" s="253"/>
      <c r="AV567" s="253"/>
      <c r="AW567" s="253"/>
    </row>
    <row r="568" spans="1:49" s="252" customFormat="1" ht="15" customHeight="1" x14ac:dyDescent="0.25">
      <c r="A568" s="253"/>
      <c r="B568" s="253"/>
      <c r="C568" s="253"/>
      <c r="D568" s="253"/>
      <c r="E568" s="253"/>
      <c r="F568" s="253"/>
      <c r="G568" s="253"/>
      <c r="H568" s="253"/>
      <c r="I568" s="253"/>
      <c r="J568" s="253"/>
      <c r="K568" s="253"/>
      <c r="L568" s="253"/>
      <c r="M568" s="253"/>
      <c r="N568" s="253"/>
      <c r="O568" s="253"/>
      <c r="P568" s="253"/>
      <c r="Q568" s="253"/>
      <c r="R568" s="253"/>
      <c r="S568" s="253"/>
      <c r="T568" s="253"/>
      <c r="U568" s="253" t="s">
        <v>739</v>
      </c>
      <c r="V568" s="253"/>
      <c r="W568" s="253"/>
      <c r="X568" s="253"/>
      <c r="Y568" s="253"/>
      <c r="Z568" s="253"/>
      <c r="AA568" s="253"/>
      <c r="AB568" s="253"/>
      <c r="AC568" s="253" t="s">
        <v>393</v>
      </c>
      <c r="AD568" s="253"/>
      <c r="AE568" s="253"/>
      <c r="AF568" s="253"/>
      <c r="AG568" s="253"/>
      <c r="AH568" s="253"/>
      <c r="AI568" s="253"/>
      <c r="AJ568" s="253"/>
      <c r="AK568" s="253"/>
      <c r="AL568" s="253"/>
      <c r="AM568" s="253"/>
      <c r="AN568" s="253"/>
      <c r="AO568" s="253"/>
      <c r="AP568" s="253"/>
      <c r="AQ568" s="253"/>
      <c r="AR568" s="253"/>
      <c r="AS568" s="253"/>
      <c r="AT568" s="253"/>
      <c r="AU568" s="253"/>
      <c r="AV568" s="253"/>
      <c r="AW568" s="253"/>
    </row>
    <row r="569" spans="1:49" s="252" customFormat="1" ht="15" customHeight="1" x14ac:dyDescent="0.25">
      <c r="A569" s="253"/>
      <c r="B569" s="253"/>
      <c r="C569" s="253"/>
      <c r="D569" s="253"/>
      <c r="E569" s="253"/>
      <c r="F569" s="253"/>
      <c r="G569" s="253"/>
      <c r="H569" s="253"/>
      <c r="I569" s="253"/>
      <c r="J569" s="253"/>
      <c r="K569" s="253"/>
      <c r="L569" s="253"/>
      <c r="M569" s="253"/>
      <c r="N569" s="253"/>
      <c r="O569" s="253"/>
      <c r="P569" s="253"/>
      <c r="Q569" s="253"/>
      <c r="R569" s="253"/>
      <c r="S569" s="253"/>
      <c r="T569" s="253"/>
      <c r="U569" s="253" t="s">
        <v>740</v>
      </c>
      <c r="V569" s="253"/>
      <c r="W569" s="253"/>
      <c r="X569" s="253"/>
      <c r="Y569" s="253"/>
      <c r="Z569" s="253"/>
      <c r="AA569" s="253"/>
      <c r="AB569" s="253"/>
      <c r="AC569" s="253" t="s">
        <v>320</v>
      </c>
      <c r="AD569" s="253"/>
      <c r="AE569" s="253"/>
      <c r="AF569" s="253"/>
      <c r="AG569" s="253"/>
      <c r="AH569" s="253"/>
      <c r="AI569" s="253"/>
      <c r="AJ569" s="253"/>
      <c r="AK569" s="253"/>
      <c r="AL569" s="253"/>
      <c r="AM569" s="253"/>
      <c r="AN569" s="253"/>
      <c r="AO569" s="253"/>
      <c r="AP569" s="253"/>
      <c r="AQ569" s="253"/>
      <c r="AR569" s="253"/>
      <c r="AS569" s="253"/>
      <c r="AT569" s="253"/>
      <c r="AU569" s="253"/>
      <c r="AV569" s="253"/>
      <c r="AW569" s="253"/>
    </row>
    <row r="570" spans="1:49" s="252" customFormat="1" ht="15" customHeight="1" x14ac:dyDescent="0.25">
      <c r="A570" s="253"/>
      <c r="B570" s="253"/>
      <c r="C570" s="253"/>
      <c r="D570" s="253"/>
      <c r="E570" s="253"/>
      <c r="F570" s="253"/>
      <c r="G570" s="253"/>
      <c r="H570" s="253"/>
      <c r="I570" s="253"/>
      <c r="J570" s="253"/>
      <c r="K570" s="253"/>
      <c r="L570" s="253"/>
      <c r="M570" s="253"/>
      <c r="N570" s="253"/>
      <c r="O570" s="253"/>
      <c r="P570" s="253"/>
      <c r="Q570" s="253"/>
      <c r="R570" s="253"/>
      <c r="S570" s="253"/>
      <c r="T570" s="253"/>
      <c r="U570" s="253" t="s">
        <v>741</v>
      </c>
      <c r="V570" s="253"/>
      <c r="W570" s="253"/>
      <c r="X570" s="253"/>
      <c r="Y570" s="253"/>
      <c r="Z570" s="253"/>
      <c r="AA570" s="253"/>
      <c r="AB570" s="253"/>
      <c r="AC570" s="253" t="s">
        <v>316</v>
      </c>
      <c r="AD570" s="253"/>
      <c r="AE570" s="253"/>
      <c r="AF570" s="253"/>
      <c r="AG570" s="253"/>
      <c r="AH570" s="253"/>
      <c r="AI570" s="253"/>
      <c r="AJ570" s="253"/>
      <c r="AK570" s="253"/>
      <c r="AL570" s="253"/>
      <c r="AM570" s="253"/>
      <c r="AN570" s="253"/>
      <c r="AO570" s="253"/>
      <c r="AP570" s="253"/>
      <c r="AQ570" s="253"/>
      <c r="AR570" s="253"/>
      <c r="AS570" s="253"/>
      <c r="AT570" s="253"/>
      <c r="AU570" s="253"/>
      <c r="AV570" s="253"/>
      <c r="AW570" s="253"/>
    </row>
    <row r="571" spans="1:49" s="252" customFormat="1" ht="15" customHeight="1" x14ac:dyDescent="0.25">
      <c r="A571" s="253"/>
      <c r="B571" s="253"/>
      <c r="C571" s="253"/>
      <c r="D571" s="253"/>
      <c r="E571" s="253"/>
      <c r="F571" s="253"/>
      <c r="G571" s="253"/>
      <c r="H571" s="253"/>
      <c r="I571" s="253"/>
      <c r="J571" s="253"/>
      <c r="K571" s="253"/>
      <c r="L571" s="253"/>
      <c r="M571" s="253"/>
      <c r="N571" s="253"/>
      <c r="O571" s="253"/>
      <c r="P571" s="253"/>
      <c r="Q571" s="253"/>
      <c r="R571" s="253"/>
      <c r="S571" s="253"/>
      <c r="T571" s="253"/>
      <c r="U571" s="253" t="s">
        <v>742</v>
      </c>
      <c r="V571" s="253"/>
      <c r="W571" s="253"/>
      <c r="X571" s="253"/>
      <c r="Y571" s="253"/>
      <c r="Z571" s="253"/>
      <c r="AA571" s="253"/>
      <c r="AB571" s="253"/>
      <c r="AC571" s="253" t="s">
        <v>373</v>
      </c>
      <c r="AD571" s="253"/>
      <c r="AE571" s="253"/>
      <c r="AF571" s="253"/>
      <c r="AG571" s="253"/>
      <c r="AH571" s="253"/>
      <c r="AI571" s="253"/>
      <c r="AJ571" s="253"/>
      <c r="AK571" s="253"/>
      <c r="AL571" s="253"/>
      <c r="AM571" s="253"/>
      <c r="AN571" s="253"/>
      <c r="AO571" s="253"/>
      <c r="AP571" s="253"/>
      <c r="AQ571" s="253"/>
      <c r="AR571" s="253"/>
      <c r="AS571" s="253"/>
      <c r="AT571" s="253"/>
      <c r="AU571" s="253"/>
      <c r="AV571" s="253"/>
      <c r="AW571" s="253"/>
    </row>
    <row r="572" spans="1:49" s="252" customFormat="1" ht="15" customHeight="1" x14ac:dyDescent="0.25">
      <c r="A572" s="253"/>
      <c r="B572" s="253"/>
      <c r="C572" s="253"/>
      <c r="D572" s="253"/>
      <c r="E572" s="253"/>
      <c r="F572" s="253"/>
      <c r="G572" s="253"/>
      <c r="H572" s="253"/>
      <c r="I572" s="253"/>
      <c r="J572" s="253"/>
      <c r="K572" s="253"/>
      <c r="L572" s="253"/>
      <c r="M572" s="253"/>
      <c r="N572" s="253"/>
      <c r="O572" s="253"/>
      <c r="P572" s="253"/>
      <c r="Q572" s="253"/>
      <c r="R572" s="253"/>
      <c r="S572" s="253"/>
      <c r="T572" s="253"/>
      <c r="U572" s="253" t="s">
        <v>279</v>
      </c>
      <c r="V572" s="253"/>
      <c r="W572" s="253"/>
      <c r="X572" s="253"/>
      <c r="Y572" s="253"/>
      <c r="Z572" s="253"/>
      <c r="AA572" s="253"/>
      <c r="AB572" s="253"/>
      <c r="AC572" s="253" t="s">
        <v>357</v>
      </c>
      <c r="AD572" s="253"/>
      <c r="AE572" s="253"/>
      <c r="AF572" s="253"/>
      <c r="AG572" s="253"/>
      <c r="AH572" s="253"/>
      <c r="AI572" s="253"/>
      <c r="AJ572" s="253"/>
      <c r="AK572" s="253"/>
      <c r="AL572" s="253"/>
      <c r="AM572" s="253"/>
      <c r="AN572" s="253"/>
      <c r="AO572" s="253"/>
      <c r="AP572" s="253"/>
      <c r="AQ572" s="253"/>
      <c r="AR572" s="253"/>
      <c r="AS572" s="253"/>
      <c r="AT572" s="253"/>
      <c r="AU572" s="253"/>
      <c r="AV572" s="253"/>
      <c r="AW572" s="253"/>
    </row>
    <row r="573" spans="1:49" s="252" customFormat="1" ht="15" customHeight="1" x14ac:dyDescent="0.25">
      <c r="A573" s="253"/>
      <c r="B573" s="253"/>
      <c r="C573" s="253"/>
      <c r="D573" s="253"/>
      <c r="E573" s="253"/>
      <c r="F573" s="253"/>
      <c r="G573" s="253"/>
      <c r="H573" s="253"/>
      <c r="I573" s="253"/>
      <c r="J573" s="253"/>
      <c r="K573" s="253"/>
      <c r="L573" s="253"/>
      <c r="M573" s="253"/>
      <c r="N573" s="253"/>
      <c r="O573" s="253"/>
      <c r="P573" s="253"/>
      <c r="Q573" s="253"/>
      <c r="R573" s="253"/>
      <c r="S573" s="253"/>
      <c r="T573" s="253"/>
      <c r="U573" s="253" t="s">
        <v>743</v>
      </c>
      <c r="V573" s="253"/>
      <c r="W573" s="253"/>
      <c r="X573" s="253"/>
      <c r="Y573" s="253"/>
      <c r="Z573" s="253"/>
      <c r="AA573" s="253"/>
      <c r="AB573" s="253"/>
      <c r="AC573" s="253" t="s">
        <v>320</v>
      </c>
      <c r="AD573" s="253"/>
      <c r="AE573" s="253"/>
      <c r="AF573" s="253"/>
      <c r="AG573" s="253"/>
      <c r="AH573" s="253"/>
      <c r="AI573" s="253"/>
      <c r="AJ573" s="253"/>
      <c r="AK573" s="253"/>
      <c r="AL573" s="253"/>
      <c r="AM573" s="253"/>
      <c r="AN573" s="253"/>
      <c r="AO573" s="253"/>
      <c r="AP573" s="253"/>
      <c r="AQ573" s="253"/>
      <c r="AR573" s="253"/>
      <c r="AS573" s="253"/>
      <c r="AT573" s="253"/>
      <c r="AU573" s="253"/>
      <c r="AV573" s="253"/>
      <c r="AW573" s="253"/>
    </row>
    <row r="574" spans="1:49" s="252" customFormat="1" ht="15" customHeight="1" x14ac:dyDescent="0.25">
      <c r="A574" s="253"/>
      <c r="B574" s="253"/>
      <c r="C574" s="253"/>
      <c r="D574" s="253"/>
      <c r="E574" s="253"/>
      <c r="F574" s="253"/>
      <c r="G574" s="253"/>
      <c r="H574" s="253"/>
      <c r="I574" s="253"/>
      <c r="J574" s="253"/>
      <c r="K574" s="253"/>
      <c r="L574" s="253"/>
      <c r="M574" s="253"/>
      <c r="N574" s="253"/>
      <c r="O574" s="253"/>
      <c r="P574" s="253"/>
      <c r="Q574" s="253"/>
      <c r="R574" s="253"/>
      <c r="S574" s="253"/>
      <c r="T574" s="253"/>
      <c r="U574" s="253" t="s">
        <v>744</v>
      </c>
      <c r="V574" s="253"/>
      <c r="W574" s="253"/>
      <c r="X574" s="253"/>
      <c r="Y574" s="253"/>
      <c r="Z574" s="253"/>
      <c r="AA574" s="253"/>
      <c r="AB574" s="253"/>
      <c r="AC574" s="253" t="s">
        <v>332</v>
      </c>
      <c r="AD574" s="253"/>
      <c r="AE574" s="253"/>
      <c r="AF574" s="253"/>
      <c r="AG574" s="253"/>
      <c r="AH574" s="253"/>
      <c r="AI574" s="253"/>
      <c r="AJ574" s="253"/>
      <c r="AK574" s="253"/>
      <c r="AL574" s="253"/>
      <c r="AM574" s="253"/>
      <c r="AN574" s="253"/>
      <c r="AO574" s="253"/>
      <c r="AP574" s="253"/>
      <c r="AQ574" s="253"/>
      <c r="AR574" s="253"/>
      <c r="AS574" s="253"/>
      <c r="AT574" s="253"/>
      <c r="AU574" s="253"/>
      <c r="AV574" s="253"/>
      <c r="AW574" s="253"/>
    </row>
    <row r="575" spans="1:49" s="252" customFormat="1" ht="15" customHeight="1" x14ac:dyDescent="0.25">
      <c r="A575" s="253"/>
      <c r="B575" s="253"/>
      <c r="C575" s="253"/>
      <c r="D575" s="253"/>
      <c r="E575" s="253"/>
      <c r="F575" s="253"/>
      <c r="G575" s="253"/>
      <c r="H575" s="253"/>
      <c r="I575" s="253"/>
      <c r="J575" s="253"/>
      <c r="K575" s="253"/>
      <c r="L575" s="253"/>
      <c r="M575" s="253"/>
      <c r="N575" s="253"/>
      <c r="O575" s="253"/>
      <c r="P575" s="253"/>
      <c r="Q575" s="253"/>
      <c r="R575" s="253"/>
      <c r="S575" s="253"/>
      <c r="T575" s="253"/>
      <c r="U575" s="253" t="s">
        <v>745</v>
      </c>
      <c r="V575" s="253"/>
      <c r="W575" s="253"/>
      <c r="X575" s="253"/>
      <c r="Y575" s="253"/>
      <c r="Z575" s="253"/>
      <c r="AA575" s="253"/>
      <c r="AB575" s="253"/>
      <c r="AC575" s="253" t="s">
        <v>320</v>
      </c>
      <c r="AD575" s="253"/>
      <c r="AE575" s="253"/>
      <c r="AF575" s="253"/>
      <c r="AG575" s="253"/>
      <c r="AH575" s="253"/>
      <c r="AI575" s="253"/>
      <c r="AJ575" s="253"/>
      <c r="AK575" s="253"/>
      <c r="AL575" s="253"/>
      <c r="AM575" s="253"/>
      <c r="AN575" s="253"/>
      <c r="AO575" s="253"/>
      <c r="AP575" s="253"/>
      <c r="AQ575" s="253"/>
      <c r="AR575" s="253"/>
      <c r="AS575" s="253"/>
      <c r="AT575" s="253"/>
      <c r="AU575" s="253"/>
      <c r="AV575" s="253"/>
      <c r="AW575" s="253"/>
    </row>
    <row r="576" spans="1:49" s="252" customFormat="1" ht="15" customHeight="1" x14ac:dyDescent="0.25">
      <c r="A576" s="253"/>
      <c r="B576" s="253"/>
      <c r="C576" s="253"/>
      <c r="D576" s="253"/>
      <c r="E576" s="253"/>
      <c r="F576" s="253"/>
      <c r="G576" s="253"/>
      <c r="H576" s="253"/>
      <c r="I576" s="253"/>
      <c r="J576" s="253"/>
      <c r="K576" s="253"/>
      <c r="L576" s="253"/>
      <c r="M576" s="253"/>
      <c r="N576" s="253"/>
      <c r="O576" s="253"/>
      <c r="P576" s="253"/>
      <c r="Q576" s="253"/>
      <c r="R576" s="253"/>
      <c r="S576" s="253"/>
      <c r="T576" s="253"/>
      <c r="U576" s="253" t="s">
        <v>746</v>
      </c>
      <c r="V576" s="253"/>
      <c r="W576" s="253"/>
      <c r="X576" s="253"/>
      <c r="Y576" s="253"/>
      <c r="Z576" s="253"/>
      <c r="AA576" s="253"/>
      <c r="AB576" s="253"/>
      <c r="AC576" s="253" t="s">
        <v>320</v>
      </c>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row>
    <row r="577" spans="1:49" s="252" customFormat="1" ht="15" customHeight="1" x14ac:dyDescent="0.25">
      <c r="A577" s="253"/>
      <c r="B577" s="253"/>
      <c r="C577" s="253"/>
      <c r="D577" s="253"/>
      <c r="E577" s="253"/>
      <c r="F577" s="253"/>
      <c r="G577" s="253"/>
      <c r="H577" s="253"/>
      <c r="I577" s="253"/>
      <c r="J577" s="253"/>
      <c r="K577" s="253"/>
      <c r="L577" s="253"/>
      <c r="M577" s="253"/>
      <c r="N577" s="253"/>
      <c r="O577" s="253"/>
      <c r="P577" s="253"/>
      <c r="Q577" s="253"/>
      <c r="R577" s="253"/>
      <c r="S577" s="253"/>
      <c r="T577" s="253"/>
      <c r="U577" s="253" t="s">
        <v>747</v>
      </c>
      <c r="V577" s="253"/>
      <c r="W577" s="253"/>
      <c r="X577" s="253"/>
      <c r="Y577" s="253"/>
      <c r="Z577" s="253"/>
      <c r="AA577" s="253"/>
      <c r="AB577" s="253"/>
      <c r="AC577" s="253" t="s">
        <v>393</v>
      </c>
      <c r="AD577" s="253"/>
      <c r="AE577" s="253"/>
      <c r="AF577" s="253"/>
      <c r="AG577" s="253"/>
      <c r="AH577" s="253"/>
      <c r="AI577" s="253"/>
      <c r="AJ577" s="253"/>
      <c r="AK577" s="253"/>
      <c r="AL577" s="253"/>
      <c r="AM577" s="253"/>
      <c r="AN577" s="253"/>
      <c r="AO577" s="253"/>
      <c r="AP577" s="253"/>
      <c r="AQ577" s="253"/>
      <c r="AR577" s="253"/>
      <c r="AS577" s="253"/>
      <c r="AT577" s="253"/>
      <c r="AU577" s="253"/>
      <c r="AV577" s="253"/>
      <c r="AW577" s="253"/>
    </row>
    <row r="578" spans="1:49" s="252" customFormat="1" ht="15" customHeight="1" x14ac:dyDescent="0.25">
      <c r="A578" s="253"/>
      <c r="B578" s="253"/>
      <c r="C578" s="253"/>
      <c r="D578" s="253"/>
      <c r="E578" s="253"/>
      <c r="F578" s="253"/>
      <c r="G578" s="253"/>
      <c r="H578" s="253"/>
      <c r="I578" s="253"/>
      <c r="J578" s="253"/>
      <c r="K578" s="253"/>
      <c r="L578" s="253"/>
      <c r="M578" s="253"/>
      <c r="N578" s="253"/>
      <c r="O578" s="253"/>
      <c r="P578" s="253"/>
      <c r="Q578" s="253"/>
      <c r="R578" s="253"/>
      <c r="S578" s="253"/>
      <c r="T578" s="253"/>
      <c r="U578" s="253" t="s">
        <v>748</v>
      </c>
      <c r="V578" s="253"/>
      <c r="W578" s="253"/>
      <c r="X578" s="253"/>
      <c r="Y578" s="253"/>
      <c r="Z578" s="253"/>
      <c r="AA578" s="253"/>
      <c r="AB578" s="253"/>
      <c r="AC578" s="253" t="s">
        <v>332</v>
      </c>
      <c r="AD578" s="253"/>
      <c r="AE578" s="253"/>
      <c r="AF578" s="253"/>
      <c r="AG578" s="253"/>
      <c r="AH578" s="253"/>
      <c r="AI578" s="253"/>
      <c r="AJ578" s="253"/>
      <c r="AK578" s="253"/>
      <c r="AL578" s="253"/>
      <c r="AM578" s="253"/>
      <c r="AN578" s="253"/>
      <c r="AO578" s="253"/>
      <c r="AP578" s="253"/>
      <c r="AQ578" s="253"/>
      <c r="AR578" s="253"/>
      <c r="AS578" s="253"/>
      <c r="AT578" s="253"/>
      <c r="AU578" s="253"/>
      <c r="AV578" s="253"/>
      <c r="AW578" s="253"/>
    </row>
    <row r="579" spans="1:49" s="252" customFormat="1" ht="15" customHeight="1" x14ac:dyDescent="0.25">
      <c r="A579" s="253"/>
      <c r="B579" s="253"/>
      <c r="C579" s="253"/>
      <c r="D579" s="253"/>
      <c r="E579" s="253"/>
      <c r="F579" s="253"/>
      <c r="G579" s="253"/>
      <c r="H579" s="253"/>
      <c r="I579" s="253"/>
      <c r="J579" s="253"/>
      <c r="K579" s="253"/>
      <c r="L579" s="253"/>
      <c r="M579" s="253"/>
      <c r="N579" s="253"/>
      <c r="O579" s="253"/>
      <c r="P579" s="253"/>
      <c r="Q579" s="253"/>
      <c r="R579" s="253"/>
      <c r="S579" s="253"/>
      <c r="T579" s="253"/>
      <c r="U579" s="253" t="s">
        <v>749</v>
      </c>
      <c r="V579" s="253"/>
      <c r="W579" s="253"/>
      <c r="X579" s="253"/>
      <c r="Y579" s="253"/>
      <c r="Z579" s="253"/>
      <c r="AA579" s="253"/>
      <c r="AB579" s="253"/>
      <c r="AC579" s="253" t="s">
        <v>318</v>
      </c>
      <c r="AD579" s="253"/>
      <c r="AE579" s="253"/>
      <c r="AF579" s="253"/>
      <c r="AG579" s="253"/>
      <c r="AH579" s="253"/>
      <c r="AI579" s="253"/>
      <c r="AJ579" s="253"/>
      <c r="AK579" s="253"/>
      <c r="AL579" s="253"/>
      <c r="AM579" s="253"/>
      <c r="AN579" s="253"/>
      <c r="AO579" s="253"/>
      <c r="AP579" s="253"/>
      <c r="AQ579" s="253"/>
      <c r="AR579" s="253"/>
      <c r="AS579" s="253"/>
      <c r="AT579" s="253"/>
      <c r="AU579" s="253"/>
      <c r="AV579" s="253"/>
      <c r="AW579" s="253"/>
    </row>
    <row r="580" spans="1:49" s="252" customFormat="1" ht="15" customHeight="1" x14ac:dyDescent="0.25">
      <c r="A580" s="253"/>
      <c r="B580" s="253"/>
      <c r="C580" s="253"/>
      <c r="D580" s="253"/>
      <c r="E580" s="253"/>
      <c r="F580" s="253"/>
      <c r="G580" s="253"/>
      <c r="H580" s="253"/>
      <c r="I580" s="253"/>
      <c r="J580" s="253"/>
      <c r="K580" s="253"/>
      <c r="L580" s="253"/>
      <c r="M580" s="253"/>
      <c r="N580" s="253"/>
      <c r="O580" s="253"/>
      <c r="P580" s="253"/>
      <c r="Q580" s="253"/>
      <c r="R580" s="253"/>
      <c r="S580" s="253"/>
      <c r="T580" s="253"/>
      <c r="U580" s="253" t="s">
        <v>750</v>
      </c>
      <c r="V580" s="253"/>
      <c r="W580" s="253"/>
      <c r="X580" s="253"/>
      <c r="Y580" s="253"/>
      <c r="Z580" s="253"/>
      <c r="AA580" s="253"/>
      <c r="AB580" s="253"/>
      <c r="AC580" s="253" t="s">
        <v>329</v>
      </c>
      <c r="AD580" s="253"/>
      <c r="AE580" s="253"/>
      <c r="AF580" s="253"/>
      <c r="AG580" s="253"/>
      <c r="AH580" s="253"/>
      <c r="AI580" s="253"/>
      <c r="AJ580" s="253"/>
      <c r="AK580" s="253"/>
      <c r="AL580" s="253"/>
      <c r="AM580" s="253"/>
      <c r="AN580" s="253"/>
      <c r="AO580" s="253"/>
      <c r="AP580" s="253"/>
      <c r="AQ580" s="253"/>
      <c r="AR580" s="253"/>
      <c r="AS580" s="253"/>
      <c r="AT580" s="253"/>
      <c r="AU580" s="253"/>
      <c r="AV580" s="253"/>
      <c r="AW580" s="253"/>
    </row>
    <row r="581" spans="1:49" s="252" customFormat="1" ht="15" customHeight="1" x14ac:dyDescent="0.25">
      <c r="A581" s="253"/>
      <c r="B581" s="253"/>
      <c r="C581" s="253"/>
      <c r="D581" s="253"/>
      <c r="E581" s="253"/>
      <c r="F581" s="253"/>
      <c r="G581" s="253"/>
      <c r="H581" s="253"/>
      <c r="I581" s="253"/>
      <c r="J581" s="253"/>
      <c r="K581" s="253"/>
      <c r="L581" s="253"/>
      <c r="M581" s="253"/>
      <c r="N581" s="253"/>
      <c r="O581" s="253"/>
      <c r="P581" s="253"/>
      <c r="Q581" s="253"/>
      <c r="R581" s="253"/>
      <c r="S581" s="253"/>
      <c r="T581" s="253"/>
      <c r="U581" s="253" t="s">
        <v>751</v>
      </c>
      <c r="V581" s="253"/>
      <c r="W581" s="253"/>
      <c r="X581" s="253"/>
      <c r="Y581" s="253"/>
      <c r="Z581" s="253"/>
      <c r="AA581" s="253"/>
      <c r="AB581" s="253"/>
      <c r="AC581" s="253" t="s">
        <v>320</v>
      </c>
      <c r="AD581" s="253"/>
      <c r="AE581" s="253"/>
      <c r="AF581" s="253"/>
      <c r="AG581" s="253"/>
      <c r="AH581" s="253"/>
      <c r="AI581" s="253"/>
      <c r="AJ581" s="253"/>
      <c r="AK581" s="253"/>
      <c r="AL581" s="253"/>
      <c r="AM581" s="253"/>
      <c r="AN581" s="253"/>
      <c r="AO581" s="253"/>
      <c r="AP581" s="253"/>
      <c r="AQ581" s="253"/>
      <c r="AR581" s="253"/>
      <c r="AS581" s="253"/>
      <c r="AT581" s="253"/>
      <c r="AU581" s="253"/>
      <c r="AV581" s="253"/>
      <c r="AW581" s="253"/>
    </row>
    <row r="582" spans="1:49" s="252" customFormat="1" ht="15" customHeight="1" x14ac:dyDescent="0.25">
      <c r="A582" s="253"/>
      <c r="B582" s="253"/>
      <c r="C582" s="253"/>
      <c r="D582" s="253"/>
      <c r="E582" s="253"/>
      <c r="F582" s="253"/>
      <c r="G582" s="253"/>
      <c r="H582" s="253"/>
      <c r="I582" s="253"/>
      <c r="J582" s="253"/>
      <c r="K582" s="253"/>
      <c r="L582" s="253"/>
      <c r="M582" s="253"/>
      <c r="N582" s="253"/>
      <c r="O582" s="253"/>
      <c r="P582" s="253"/>
      <c r="Q582" s="253"/>
      <c r="R582" s="253"/>
      <c r="S582" s="253"/>
      <c r="T582" s="253"/>
      <c r="U582" s="253" t="s">
        <v>752</v>
      </c>
      <c r="V582" s="253"/>
      <c r="W582" s="253"/>
      <c r="X582" s="253"/>
      <c r="Y582" s="253"/>
      <c r="Z582" s="253"/>
      <c r="AA582" s="253"/>
      <c r="AB582" s="253"/>
      <c r="AC582" s="253" t="s">
        <v>332</v>
      </c>
      <c r="AD582" s="253"/>
      <c r="AE582" s="253"/>
      <c r="AF582" s="253"/>
      <c r="AG582" s="253"/>
      <c r="AH582" s="253"/>
      <c r="AI582" s="253"/>
      <c r="AJ582" s="253"/>
      <c r="AK582" s="253"/>
      <c r="AL582" s="253"/>
      <c r="AM582" s="253"/>
      <c r="AN582" s="253"/>
      <c r="AO582" s="253"/>
      <c r="AP582" s="253"/>
      <c r="AQ582" s="253"/>
      <c r="AR582" s="253"/>
      <c r="AS582" s="253"/>
      <c r="AT582" s="253"/>
      <c r="AU582" s="253"/>
      <c r="AV582" s="253"/>
      <c r="AW582" s="253"/>
    </row>
    <row r="583" spans="1:49" s="252" customFormat="1" ht="15" customHeight="1" x14ac:dyDescent="0.25">
      <c r="A583" s="253"/>
      <c r="B583" s="253"/>
      <c r="C583" s="253"/>
      <c r="D583" s="253"/>
      <c r="E583" s="253"/>
      <c r="F583" s="253"/>
      <c r="G583" s="253"/>
      <c r="H583" s="253"/>
      <c r="I583" s="253"/>
      <c r="J583" s="253"/>
      <c r="K583" s="253"/>
      <c r="L583" s="253"/>
      <c r="M583" s="253"/>
      <c r="N583" s="253"/>
      <c r="O583" s="253"/>
      <c r="P583" s="253"/>
      <c r="Q583" s="253"/>
      <c r="R583" s="253"/>
      <c r="S583" s="253"/>
      <c r="T583" s="253"/>
      <c r="U583" s="253" t="s">
        <v>753</v>
      </c>
      <c r="V583" s="253"/>
      <c r="W583" s="253"/>
      <c r="X583" s="253"/>
      <c r="Y583" s="253"/>
      <c r="Z583" s="253"/>
      <c r="AA583" s="253"/>
      <c r="AB583" s="253"/>
      <c r="AC583" s="253" t="s">
        <v>320</v>
      </c>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row>
    <row r="584" spans="1:49" s="252" customFormat="1" ht="15" customHeight="1" x14ac:dyDescent="0.25">
      <c r="A584" s="253"/>
      <c r="B584" s="253"/>
      <c r="C584" s="253"/>
      <c r="D584" s="253"/>
      <c r="E584" s="253"/>
      <c r="F584" s="253"/>
      <c r="G584" s="253"/>
      <c r="H584" s="253"/>
      <c r="I584" s="253"/>
      <c r="J584" s="253"/>
      <c r="K584" s="253"/>
      <c r="L584" s="253"/>
      <c r="M584" s="253"/>
      <c r="N584" s="253"/>
      <c r="O584" s="253"/>
      <c r="P584" s="253"/>
      <c r="Q584" s="253"/>
      <c r="R584" s="253"/>
      <c r="S584" s="253"/>
      <c r="T584" s="253"/>
      <c r="U584" s="253" t="s">
        <v>754</v>
      </c>
      <c r="V584" s="253"/>
      <c r="W584" s="253"/>
      <c r="X584" s="253"/>
      <c r="Y584" s="253"/>
      <c r="Z584" s="253"/>
      <c r="AA584" s="253"/>
      <c r="AB584" s="253"/>
      <c r="AC584" s="253" t="s">
        <v>316</v>
      </c>
      <c r="AD584" s="253"/>
      <c r="AE584" s="253"/>
      <c r="AF584" s="253"/>
      <c r="AG584" s="253"/>
      <c r="AH584" s="253"/>
      <c r="AI584" s="253"/>
      <c r="AJ584" s="253"/>
      <c r="AK584" s="253"/>
      <c r="AL584" s="253"/>
      <c r="AM584" s="253"/>
      <c r="AN584" s="253"/>
      <c r="AO584" s="253"/>
      <c r="AP584" s="253"/>
      <c r="AQ584" s="253"/>
      <c r="AR584" s="253"/>
      <c r="AS584" s="253"/>
      <c r="AT584" s="253"/>
      <c r="AU584" s="253"/>
      <c r="AV584" s="253"/>
      <c r="AW584" s="253"/>
    </row>
    <row r="585" spans="1:49" s="252" customFormat="1" ht="15" customHeight="1" x14ac:dyDescent="0.25">
      <c r="A585" s="253"/>
      <c r="B585" s="253"/>
      <c r="C585" s="253"/>
      <c r="D585" s="253"/>
      <c r="E585" s="253"/>
      <c r="F585" s="253"/>
      <c r="G585" s="253"/>
      <c r="H585" s="253"/>
      <c r="I585" s="253"/>
      <c r="J585" s="253"/>
      <c r="K585" s="253"/>
      <c r="L585" s="253"/>
      <c r="M585" s="253"/>
      <c r="N585" s="253"/>
      <c r="O585" s="253"/>
      <c r="P585" s="253"/>
      <c r="Q585" s="253"/>
      <c r="R585" s="253"/>
      <c r="S585" s="253"/>
      <c r="T585" s="253"/>
      <c r="U585" s="253" t="s">
        <v>755</v>
      </c>
      <c r="V585" s="253"/>
      <c r="W585" s="253"/>
      <c r="X585" s="253"/>
      <c r="Y585" s="253"/>
      <c r="Z585" s="253"/>
      <c r="AA585" s="253"/>
      <c r="AB585" s="253"/>
      <c r="AC585" s="253" t="s">
        <v>393</v>
      </c>
      <c r="AD585" s="253"/>
      <c r="AE585" s="253"/>
      <c r="AF585" s="253"/>
      <c r="AG585" s="253"/>
      <c r="AH585" s="253"/>
      <c r="AI585" s="253"/>
      <c r="AJ585" s="253"/>
      <c r="AK585" s="253"/>
      <c r="AL585" s="253"/>
      <c r="AM585" s="253"/>
      <c r="AN585" s="253"/>
      <c r="AO585" s="253"/>
      <c r="AP585" s="253"/>
      <c r="AQ585" s="253"/>
      <c r="AR585" s="253"/>
      <c r="AS585" s="253"/>
      <c r="AT585" s="253"/>
      <c r="AU585" s="253"/>
      <c r="AV585" s="253"/>
      <c r="AW585" s="253"/>
    </row>
    <row r="586" spans="1:49" s="252" customFormat="1" ht="15" customHeight="1" x14ac:dyDescent="0.25">
      <c r="A586" s="253"/>
      <c r="B586" s="253"/>
      <c r="C586" s="253"/>
      <c r="D586" s="253"/>
      <c r="E586" s="253"/>
      <c r="F586" s="253"/>
      <c r="G586" s="253"/>
      <c r="H586" s="253"/>
      <c r="I586" s="253"/>
      <c r="J586" s="253"/>
      <c r="K586" s="253"/>
      <c r="L586" s="253"/>
      <c r="M586" s="253"/>
      <c r="N586" s="253"/>
      <c r="O586" s="253"/>
      <c r="P586" s="253"/>
      <c r="Q586" s="253"/>
      <c r="R586" s="253"/>
      <c r="S586" s="253"/>
      <c r="T586" s="253"/>
      <c r="U586" s="253" t="s">
        <v>756</v>
      </c>
      <c r="V586" s="253"/>
      <c r="W586" s="253"/>
      <c r="X586" s="253"/>
      <c r="Y586" s="253"/>
      <c r="Z586" s="253"/>
      <c r="AA586" s="253"/>
      <c r="AB586" s="253"/>
      <c r="AC586" s="253" t="s">
        <v>320</v>
      </c>
      <c r="AD586" s="253"/>
      <c r="AE586" s="253"/>
      <c r="AF586" s="253"/>
      <c r="AG586" s="253"/>
      <c r="AH586" s="253"/>
      <c r="AI586" s="253"/>
      <c r="AJ586" s="253"/>
      <c r="AK586" s="253"/>
      <c r="AL586" s="253"/>
      <c r="AM586" s="253"/>
      <c r="AN586" s="253"/>
      <c r="AO586" s="253"/>
      <c r="AP586" s="253"/>
      <c r="AQ586" s="253"/>
      <c r="AR586" s="253"/>
      <c r="AS586" s="253"/>
      <c r="AT586" s="253"/>
      <c r="AU586" s="253"/>
      <c r="AV586" s="253"/>
      <c r="AW586" s="253"/>
    </row>
    <row r="587" spans="1:49" s="252" customFormat="1" ht="15" customHeight="1" x14ac:dyDescent="0.25">
      <c r="A587" s="253"/>
      <c r="B587" s="253"/>
      <c r="C587" s="253"/>
      <c r="D587" s="253"/>
      <c r="E587" s="253"/>
      <c r="F587" s="253"/>
      <c r="G587" s="253"/>
      <c r="H587" s="253"/>
      <c r="I587" s="253"/>
      <c r="J587" s="253"/>
      <c r="K587" s="253"/>
      <c r="L587" s="253"/>
      <c r="M587" s="253"/>
      <c r="N587" s="253"/>
      <c r="O587" s="253"/>
      <c r="P587" s="253"/>
      <c r="Q587" s="253"/>
      <c r="R587" s="253"/>
      <c r="S587" s="253"/>
      <c r="T587" s="253"/>
      <c r="U587" s="253" t="s">
        <v>757</v>
      </c>
      <c r="V587" s="253"/>
      <c r="W587" s="253"/>
      <c r="X587" s="253"/>
      <c r="Y587" s="253"/>
      <c r="Z587" s="253"/>
      <c r="AA587" s="253"/>
      <c r="AB587" s="253"/>
      <c r="AC587" s="253" t="s">
        <v>393</v>
      </c>
      <c r="AD587" s="253"/>
      <c r="AE587" s="253"/>
      <c r="AF587" s="253"/>
      <c r="AG587" s="253"/>
      <c r="AH587" s="253"/>
      <c r="AI587" s="253"/>
      <c r="AJ587" s="253"/>
      <c r="AK587" s="253"/>
      <c r="AL587" s="253"/>
      <c r="AM587" s="253"/>
      <c r="AN587" s="253"/>
      <c r="AO587" s="253"/>
      <c r="AP587" s="253"/>
      <c r="AQ587" s="253"/>
      <c r="AR587" s="253"/>
      <c r="AS587" s="253"/>
      <c r="AT587" s="253"/>
      <c r="AU587" s="253"/>
      <c r="AV587" s="253"/>
      <c r="AW587" s="253"/>
    </row>
    <row r="588" spans="1:49" s="252" customFormat="1" ht="15" customHeight="1" x14ac:dyDescent="0.25">
      <c r="A588" s="253"/>
      <c r="B588" s="253"/>
      <c r="C588" s="253"/>
      <c r="D588" s="253"/>
      <c r="E588" s="253"/>
      <c r="F588" s="253"/>
      <c r="G588" s="253"/>
      <c r="H588" s="253"/>
      <c r="I588" s="253"/>
      <c r="J588" s="253"/>
      <c r="K588" s="253"/>
      <c r="L588" s="253"/>
      <c r="M588" s="253"/>
      <c r="N588" s="253"/>
      <c r="O588" s="253"/>
      <c r="P588" s="253"/>
      <c r="Q588" s="253"/>
      <c r="R588" s="253"/>
      <c r="S588" s="253"/>
      <c r="T588" s="253"/>
      <c r="U588" s="253" t="s">
        <v>758</v>
      </c>
      <c r="V588" s="253"/>
      <c r="W588" s="253"/>
      <c r="X588" s="253"/>
      <c r="Y588" s="253"/>
      <c r="Z588" s="253"/>
      <c r="AA588" s="253"/>
      <c r="AB588" s="253"/>
      <c r="AC588" s="253" t="s">
        <v>332</v>
      </c>
      <c r="AD588" s="253"/>
      <c r="AE588" s="253"/>
      <c r="AF588" s="253"/>
      <c r="AG588" s="253"/>
      <c r="AH588" s="253"/>
      <c r="AI588" s="253"/>
      <c r="AJ588" s="253"/>
      <c r="AK588" s="253"/>
      <c r="AL588" s="253"/>
      <c r="AM588" s="253"/>
      <c r="AN588" s="253"/>
      <c r="AO588" s="253"/>
      <c r="AP588" s="253"/>
      <c r="AQ588" s="253"/>
      <c r="AR588" s="253"/>
      <c r="AS588" s="253"/>
      <c r="AT588" s="253"/>
      <c r="AU588" s="253"/>
      <c r="AV588" s="253"/>
      <c r="AW588" s="253"/>
    </row>
    <row r="589" spans="1:49" s="252" customFormat="1" ht="15" customHeight="1" x14ac:dyDescent="0.25">
      <c r="A589" s="253"/>
      <c r="B589" s="253"/>
      <c r="C589" s="253"/>
      <c r="D589" s="253"/>
      <c r="E589" s="253"/>
      <c r="F589" s="253"/>
      <c r="G589" s="253"/>
      <c r="H589" s="253"/>
      <c r="I589" s="253"/>
      <c r="J589" s="253"/>
      <c r="K589" s="253"/>
      <c r="L589" s="253"/>
      <c r="M589" s="253"/>
      <c r="N589" s="253"/>
      <c r="O589" s="253"/>
      <c r="P589" s="253"/>
      <c r="Q589" s="253"/>
      <c r="R589" s="253"/>
      <c r="S589" s="253"/>
      <c r="T589" s="253"/>
      <c r="U589" s="253" t="s">
        <v>759</v>
      </c>
      <c r="V589" s="253"/>
      <c r="W589" s="253"/>
      <c r="X589" s="253"/>
      <c r="Y589" s="253"/>
      <c r="Z589" s="253"/>
      <c r="AA589" s="253"/>
      <c r="AB589" s="253"/>
      <c r="AC589" s="253" t="s">
        <v>318</v>
      </c>
      <c r="AD589" s="253"/>
      <c r="AE589" s="253"/>
      <c r="AF589" s="253"/>
      <c r="AG589" s="253"/>
      <c r="AH589" s="253"/>
      <c r="AI589" s="253"/>
      <c r="AJ589" s="253"/>
      <c r="AK589" s="253"/>
      <c r="AL589" s="253"/>
      <c r="AM589" s="253"/>
      <c r="AN589" s="253"/>
      <c r="AO589" s="253"/>
      <c r="AP589" s="253"/>
      <c r="AQ589" s="253"/>
      <c r="AR589" s="253"/>
      <c r="AS589" s="253"/>
      <c r="AT589" s="253"/>
      <c r="AU589" s="253"/>
      <c r="AV589" s="253"/>
      <c r="AW589" s="253"/>
    </row>
    <row r="590" spans="1:49" s="252" customFormat="1" ht="15" customHeight="1" x14ac:dyDescent="0.25">
      <c r="A590" s="253"/>
      <c r="B590" s="253"/>
      <c r="C590" s="253"/>
      <c r="D590" s="253"/>
      <c r="E590" s="253"/>
      <c r="F590" s="253"/>
      <c r="G590" s="253"/>
      <c r="H590" s="253"/>
      <c r="I590" s="253"/>
      <c r="J590" s="253"/>
      <c r="K590" s="253"/>
      <c r="L590" s="253"/>
      <c r="M590" s="253"/>
      <c r="N590" s="253"/>
      <c r="O590" s="253"/>
      <c r="P590" s="253"/>
      <c r="Q590" s="253"/>
      <c r="R590" s="253"/>
      <c r="S590" s="253"/>
      <c r="T590" s="253"/>
      <c r="U590" s="253" t="s">
        <v>760</v>
      </c>
      <c r="V590" s="253"/>
      <c r="W590" s="253"/>
      <c r="X590" s="253"/>
      <c r="Y590" s="253"/>
      <c r="Z590" s="253"/>
      <c r="AA590" s="253"/>
      <c r="AB590" s="253"/>
      <c r="AC590" s="253" t="s">
        <v>323</v>
      </c>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row>
    <row r="591" spans="1:49" s="252" customFormat="1" ht="15" customHeight="1" x14ac:dyDescent="0.25">
      <c r="A591" s="253"/>
      <c r="B591" s="253"/>
      <c r="C591" s="253"/>
      <c r="D591" s="253"/>
      <c r="E591" s="253"/>
      <c r="F591" s="253"/>
      <c r="G591" s="253"/>
      <c r="H591" s="253"/>
      <c r="I591" s="253"/>
      <c r="J591" s="253"/>
      <c r="K591" s="253"/>
      <c r="L591" s="253"/>
      <c r="M591" s="253"/>
      <c r="N591" s="253"/>
      <c r="O591" s="253"/>
      <c r="P591" s="253"/>
      <c r="Q591" s="253"/>
      <c r="R591" s="253"/>
      <c r="S591" s="253"/>
      <c r="T591" s="253"/>
      <c r="U591" s="253" t="s">
        <v>761</v>
      </c>
      <c r="V591" s="253"/>
      <c r="W591" s="253"/>
      <c r="X591" s="253"/>
      <c r="Y591" s="253"/>
      <c r="Z591" s="253"/>
      <c r="AA591" s="253"/>
      <c r="AB591" s="253"/>
      <c r="AC591" s="253" t="s">
        <v>332</v>
      </c>
      <c r="AD591" s="253"/>
      <c r="AE591" s="253"/>
      <c r="AF591" s="253"/>
      <c r="AG591" s="253"/>
      <c r="AH591" s="253"/>
      <c r="AI591" s="253"/>
      <c r="AJ591" s="253"/>
      <c r="AK591" s="253"/>
      <c r="AL591" s="253"/>
      <c r="AM591" s="253"/>
      <c r="AN591" s="253"/>
      <c r="AO591" s="253"/>
      <c r="AP591" s="253"/>
      <c r="AQ591" s="253"/>
      <c r="AR591" s="253"/>
      <c r="AS591" s="253"/>
      <c r="AT591" s="253"/>
      <c r="AU591" s="253"/>
      <c r="AV591" s="253"/>
      <c r="AW591" s="253"/>
    </row>
    <row r="592" spans="1:49" s="252" customFormat="1" ht="15" customHeight="1" x14ac:dyDescent="0.25">
      <c r="A592" s="253"/>
      <c r="B592" s="253"/>
      <c r="C592" s="253"/>
      <c r="D592" s="253"/>
      <c r="E592" s="253"/>
      <c r="F592" s="253"/>
      <c r="G592" s="253"/>
      <c r="H592" s="253"/>
      <c r="I592" s="253"/>
      <c r="J592" s="253"/>
      <c r="K592" s="253"/>
      <c r="L592" s="253"/>
      <c r="M592" s="253"/>
      <c r="N592" s="253"/>
      <c r="O592" s="253"/>
      <c r="P592" s="253"/>
      <c r="Q592" s="253"/>
      <c r="R592" s="253"/>
      <c r="S592" s="253"/>
      <c r="T592" s="253"/>
      <c r="U592" s="253" t="s">
        <v>762</v>
      </c>
      <c r="V592" s="253"/>
      <c r="W592" s="253"/>
      <c r="X592" s="253"/>
      <c r="Y592" s="253"/>
      <c r="Z592" s="253"/>
      <c r="AA592" s="253"/>
      <c r="AB592" s="253"/>
      <c r="AC592" s="253" t="s">
        <v>332</v>
      </c>
      <c r="AD592" s="253"/>
      <c r="AE592" s="253"/>
      <c r="AF592" s="253"/>
      <c r="AG592" s="253"/>
      <c r="AH592" s="253"/>
      <c r="AI592" s="253"/>
      <c r="AJ592" s="253"/>
      <c r="AK592" s="253"/>
      <c r="AL592" s="253"/>
      <c r="AM592" s="253"/>
      <c r="AN592" s="253"/>
      <c r="AO592" s="253"/>
      <c r="AP592" s="253"/>
      <c r="AQ592" s="253"/>
      <c r="AR592" s="253"/>
      <c r="AS592" s="253"/>
      <c r="AT592" s="253"/>
      <c r="AU592" s="253"/>
      <c r="AV592" s="253"/>
      <c r="AW592" s="253"/>
    </row>
    <row r="593" spans="1:49" s="252" customFormat="1" ht="15" customHeight="1" x14ac:dyDescent="0.25">
      <c r="A593" s="253"/>
      <c r="B593" s="253"/>
      <c r="C593" s="253"/>
      <c r="D593" s="253"/>
      <c r="E593" s="253"/>
      <c r="F593" s="253"/>
      <c r="G593" s="253"/>
      <c r="H593" s="253"/>
      <c r="I593" s="253"/>
      <c r="J593" s="253"/>
      <c r="K593" s="253"/>
      <c r="L593" s="253"/>
      <c r="M593" s="253"/>
      <c r="N593" s="253"/>
      <c r="O593" s="253"/>
      <c r="P593" s="253"/>
      <c r="Q593" s="253"/>
      <c r="R593" s="253"/>
      <c r="S593" s="253"/>
      <c r="T593" s="253"/>
      <c r="U593" s="253" t="s">
        <v>763</v>
      </c>
      <c r="V593" s="253"/>
      <c r="W593" s="253"/>
      <c r="X593" s="253"/>
      <c r="Y593" s="253"/>
      <c r="Z593" s="253"/>
      <c r="AA593" s="253"/>
      <c r="AB593" s="253"/>
      <c r="AC593" s="253" t="s">
        <v>323</v>
      </c>
      <c r="AD593" s="253"/>
      <c r="AE593" s="253"/>
      <c r="AF593" s="253"/>
      <c r="AG593" s="253"/>
      <c r="AH593" s="253"/>
      <c r="AI593" s="253"/>
      <c r="AJ593" s="253"/>
      <c r="AK593" s="253"/>
      <c r="AL593" s="253"/>
      <c r="AM593" s="253"/>
      <c r="AN593" s="253"/>
      <c r="AO593" s="253"/>
      <c r="AP593" s="253"/>
      <c r="AQ593" s="253"/>
      <c r="AR593" s="253"/>
      <c r="AS593" s="253"/>
      <c r="AT593" s="253"/>
      <c r="AU593" s="253"/>
      <c r="AV593" s="253"/>
      <c r="AW593" s="253"/>
    </row>
    <row r="594" spans="1:49" s="252" customFormat="1" ht="15" customHeight="1" x14ac:dyDescent="0.25">
      <c r="A594" s="253"/>
      <c r="B594" s="253"/>
      <c r="C594" s="253"/>
      <c r="D594" s="253"/>
      <c r="E594" s="253"/>
      <c r="F594" s="253"/>
      <c r="G594" s="253"/>
      <c r="H594" s="253"/>
      <c r="I594" s="253"/>
      <c r="J594" s="253"/>
      <c r="K594" s="253"/>
      <c r="L594" s="253"/>
      <c r="M594" s="253"/>
      <c r="N594" s="253"/>
      <c r="O594" s="253"/>
      <c r="P594" s="253"/>
      <c r="Q594" s="253"/>
      <c r="R594" s="253"/>
      <c r="S594" s="253"/>
      <c r="T594" s="253"/>
      <c r="U594" s="253" t="s">
        <v>764</v>
      </c>
      <c r="V594" s="253"/>
      <c r="W594" s="253"/>
      <c r="X594" s="253"/>
      <c r="Y594" s="253"/>
      <c r="Z594" s="253"/>
      <c r="AA594" s="253"/>
      <c r="AB594" s="253"/>
      <c r="AC594" s="253" t="s">
        <v>393</v>
      </c>
      <c r="AD594" s="253"/>
      <c r="AE594" s="253"/>
      <c r="AF594" s="253"/>
      <c r="AG594" s="253"/>
      <c r="AH594" s="253"/>
      <c r="AI594" s="253"/>
      <c r="AJ594" s="253"/>
      <c r="AK594" s="253"/>
      <c r="AL594" s="253"/>
      <c r="AM594" s="253"/>
      <c r="AN594" s="253"/>
      <c r="AO594" s="253"/>
      <c r="AP594" s="253"/>
      <c r="AQ594" s="253"/>
      <c r="AR594" s="253"/>
      <c r="AS594" s="253"/>
      <c r="AT594" s="253"/>
      <c r="AU594" s="253"/>
      <c r="AV594" s="253"/>
      <c r="AW594" s="253"/>
    </row>
    <row r="595" spans="1:49" s="252" customFormat="1" ht="15" customHeight="1" x14ac:dyDescent="0.25">
      <c r="A595" s="253"/>
      <c r="B595" s="253"/>
      <c r="C595" s="253"/>
      <c r="D595" s="253"/>
      <c r="E595" s="253"/>
      <c r="F595" s="253"/>
      <c r="G595" s="253"/>
      <c r="H595" s="253"/>
      <c r="I595" s="253"/>
      <c r="J595" s="253"/>
      <c r="K595" s="253"/>
      <c r="L595" s="253"/>
      <c r="M595" s="253"/>
      <c r="N595" s="253"/>
      <c r="O595" s="253"/>
      <c r="P595" s="253"/>
      <c r="Q595" s="253"/>
      <c r="R595" s="253"/>
      <c r="S595" s="253"/>
      <c r="T595" s="253"/>
      <c r="U595" s="253" t="s">
        <v>765</v>
      </c>
      <c r="V595" s="253"/>
      <c r="W595" s="253"/>
      <c r="X595" s="253"/>
      <c r="Y595" s="253"/>
      <c r="Z595" s="253"/>
      <c r="AA595" s="253"/>
      <c r="AB595" s="253"/>
      <c r="AC595" s="253" t="s">
        <v>393</v>
      </c>
      <c r="AD595" s="253"/>
      <c r="AE595" s="253"/>
      <c r="AF595" s="253"/>
      <c r="AG595" s="253"/>
      <c r="AH595" s="253"/>
      <c r="AI595" s="253"/>
      <c r="AJ595" s="253"/>
      <c r="AK595" s="253"/>
      <c r="AL595" s="253"/>
      <c r="AM595" s="253"/>
      <c r="AN595" s="253"/>
      <c r="AO595" s="253"/>
      <c r="AP595" s="253"/>
      <c r="AQ595" s="253"/>
      <c r="AR595" s="253"/>
      <c r="AS595" s="253"/>
      <c r="AT595" s="253"/>
      <c r="AU595" s="253"/>
      <c r="AV595" s="253"/>
      <c r="AW595" s="253"/>
    </row>
    <row r="596" spans="1:49" s="252" customFormat="1" ht="15" customHeight="1" x14ac:dyDescent="0.25">
      <c r="A596" s="253"/>
      <c r="B596" s="253"/>
      <c r="C596" s="253"/>
      <c r="D596" s="253"/>
      <c r="E596" s="253"/>
      <c r="F596" s="253"/>
      <c r="G596" s="253"/>
      <c r="H596" s="253"/>
      <c r="I596" s="253"/>
      <c r="J596" s="253"/>
      <c r="K596" s="253"/>
      <c r="L596" s="253"/>
      <c r="M596" s="253"/>
      <c r="N596" s="253"/>
      <c r="O596" s="253"/>
      <c r="P596" s="253"/>
      <c r="Q596" s="253"/>
      <c r="R596" s="253"/>
      <c r="S596" s="253"/>
      <c r="T596" s="253"/>
      <c r="U596" s="253" t="s">
        <v>766</v>
      </c>
      <c r="V596" s="253"/>
      <c r="W596" s="253"/>
      <c r="X596" s="253"/>
      <c r="Y596" s="253"/>
      <c r="Z596" s="253"/>
      <c r="AA596" s="253"/>
      <c r="AB596" s="253"/>
      <c r="AC596" s="253" t="s">
        <v>320</v>
      </c>
      <c r="AD596" s="253"/>
      <c r="AE596" s="253"/>
      <c r="AF596" s="253"/>
      <c r="AG596" s="253"/>
      <c r="AH596" s="253"/>
      <c r="AI596" s="253"/>
      <c r="AJ596" s="253"/>
      <c r="AK596" s="253"/>
      <c r="AL596" s="253"/>
      <c r="AM596" s="253"/>
      <c r="AN596" s="253"/>
      <c r="AO596" s="253"/>
      <c r="AP596" s="253"/>
      <c r="AQ596" s="253"/>
      <c r="AR596" s="253"/>
      <c r="AS596" s="253"/>
      <c r="AT596" s="253"/>
      <c r="AU596" s="253"/>
      <c r="AV596" s="253"/>
      <c r="AW596" s="253"/>
    </row>
    <row r="597" spans="1:49" s="252" customFormat="1" ht="15" customHeight="1" x14ac:dyDescent="0.25">
      <c r="A597" s="253"/>
      <c r="B597" s="253"/>
      <c r="C597" s="253"/>
      <c r="D597" s="253"/>
      <c r="E597" s="253"/>
      <c r="F597" s="253"/>
      <c r="G597" s="253"/>
      <c r="H597" s="253"/>
      <c r="I597" s="253"/>
      <c r="J597" s="253"/>
      <c r="K597" s="253"/>
      <c r="L597" s="253"/>
      <c r="M597" s="253"/>
      <c r="N597" s="253"/>
      <c r="O597" s="253"/>
      <c r="P597" s="253"/>
      <c r="Q597" s="253"/>
      <c r="R597" s="253"/>
      <c r="S597" s="253"/>
      <c r="T597" s="253"/>
      <c r="U597" s="253" t="s">
        <v>767</v>
      </c>
      <c r="V597" s="253"/>
      <c r="W597" s="253"/>
      <c r="X597" s="253"/>
      <c r="Y597" s="253"/>
      <c r="Z597" s="253"/>
      <c r="AA597" s="253"/>
      <c r="AB597" s="253"/>
      <c r="AC597" s="253" t="s">
        <v>320</v>
      </c>
      <c r="AD597" s="253"/>
      <c r="AE597" s="253"/>
      <c r="AF597" s="253"/>
      <c r="AG597" s="253"/>
      <c r="AH597" s="253"/>
      <c r="AI597" s="253"/>
      <c r="AJ597" s="253"/>
      <c r="AK597" s="253"/>
      <c r="AL597" s="253"/>
      <c r="AM597" s="253"/>
      <c r="AN597" s="253"/>
      <c r="AO597" s="253"/>
      <c r="AP597" s="253"/>
      <c r="AQ597" s="253"/>
      <c r="AR597" s="253"/>
      <c r="AS597" s="253"/>
      <c r="AT597" s="253"/>
      <c r="AU597" s="253"/>
      <c r="AV597" s="253"/>
      <c r="AW597" s="253"/>
    </row>
    <row r="598" spans="1:49" s="252" customFormat="1" ht="15" customHeight="1" x14ac:dyDescent="0.25">
      <c r="A598" s="253"/>
      <c r="B598" s="253"/>
      <c r="C598" s="253"/>
      <c r="D598" s="253"/>
      <c r="E598" s="253"/>
      <c r="F598" s="253"/>
      <c r="G598" s="253"/>
      <c r="H598" s="253"/>
      <c r="I598" s="253"/>
      <c r="J598" s="253"/>
      <c r="K598" s="253"/>
      <c r="L598" s="253"/>
      <c r="M598" s="253"/>
      <c r="N598" s="253"/>
      <c r="O598" s="253"/>
      <c r="P598" s="253"/>
      <c r="Q598" s="253"/>
      <c r="R598" s="253"/>
      <c r="S598" s="253"/>
      <c r="T598" s="253"/>
      <c r="U598" s="253" t="s">
        <v>768</v>
      </c>
      <c r="V598" s="253"/>
      <c r="W598" s="253"/>
      <c r="X598" s="253"/>
      <c r="Y598" s="253"/>
      <c r="Z598" s="253"/>
      <c r="AA598" s="253"/>
      <c r="AB598" s="253"/>
      <c r="AC598" s="253" t="s">
        <v>323</v>
      </c>
      <c r="AD598" s="253"/>
      <c r="AE598" s="253"/>
      <c r="AF598" s="253"/>
      <c r="AG598" s="253"/>
      <c r="AH598" s="253"/>
      <c r="AI598" s="253"/>
      <c r="AJ598" s="253"/>
      <c r="AK598" s="253"/>
      <c r="AL598" s="253"/>
      <c r="AM598" s="253"/>
      <c r="AN598" s="253"/>
      <c r="AO598" s="253"/>
      <c r="AP598" s="253"/>
      <c r="AQ598" s="253"/>
      <c r="AR598" s="253"/>
      <c r="AS598" s="253"/>
      <c r="AT598" s="253"/>
      <c r="AU598" s="253"/>
      <c r="AV598" s="253"/>
      <c r="AW598" s="253"/>
    </row>
    <row r="599" spans="1:49" s="252" customFormat="1" ht="15" customHeight="1" x14ac:dyDescent="0.25">
      <c r="A599" s="253"/>
      <c r="B599" s="253"/>
      <c r="C599" s="253"/>
      <c r="D599" s="253"/>
      <c r="E599" s="253"/>
      <c r="F599" s="253"/>
      <c r="G599" s="253"/>
      <c r="H599" s="253"/>
      <c r="I599" s="253"/>
      <c r="J599" s="253"/>
      <c r="K599" s="253"/>
      <c r="L599" s="253"/>
      <c r="M599" s="253"/>
      <c r="N599" s="253"/>
      <c r="O599" s="253"/>
      <c r="P599" s="253"/>
      <c r="Q599" s="253"/>
      <c r="R599" s="253"/>
      <c r="S599" s="253"/>
      <c r="T599" s="253"/>
      <c r="U599" s="253" t="s">
        <v>769</v>
      </c>
      <c r="V599" s="253"/>
      <c r="W599" s="253"/>
      <c r="X599" s="253"/>
      <c r="Y599" s="253"/>
      <c r="Z599" s="253"/>
      <c r="AA599" s="253"/>
      <c r="AB599" s="253"/>
      <c r="AC599" s="253" t="s">
        <v>320</v>
      </c>
      <c r="AD599" s="253"/>
      <c r="AE599" s="253"/>
      <c r="AF599" s="253"/>
      <c r="AG599" s="253"/>
      <c r="AH599" s="253"/>
      <c r="AI599" s="253"/>
      <c r="AJ599" s="253"/>
      <c r="AK599" s="253"/>
      <c r="AL599" s="253"/>
      <c r="AM599" s="253"/>
      <c r="AN599" s="253"/>
      <c r="AO599" s="253"/>
      <c r="AP599" s="253"/>
      <c r="AQ599" s="253"/>
      <c r="AR599" s="253"/>
      <c r="AS599" s="253"/>
      <c r="AT599" s="253"/>
      <c r="AU599" s="253"/>
      <c r="AV599" s="253"/>
      <c r="AW599" s="253"/>
    </row>
    <row r="600" spans="1:49" s="252" customFormat="1" ht="15" customHeight="1" x14ac:dyDescent="0.25">
      <c r="A600" s="253"/>
      <c r="B600" s="253"/>
      <c r="C600" s="253"/>
      <c r="D600" s="253"/>
      <c r="E600" s="253"/>
      <c r="F600" s="253"/>
      <c r="G600" s="253"/>
      <c r="H600" s="253"/>
      <c r="I600" s="253"/>
      <c r="J600" s="253"/>
      <c r="K600" s="253"/>
      <c r="L600" s="253"/>
      <c r="M600" s="253"/>
      <c r="N600" s="253"/>
      <c r="O600" s="253"/>
      <c r="P600" s="253"/>
      <c r="Q600" s="253"/>
      <c r="R600" s="253"/>
      <c r="S600" s="253"/>
      <c r="T600" s="253"/>
      <c r="U600" s="253" t="s">
        <v>770</v>
      </c>
      <c r="V600" s="253"/>
      <c r="W600" s="253"/>
      <c r="X600" s="253"/>
      <c r="Y600" s="253"/>
      <c r="Z600" s="253"/>
      <c r="AA600" s="253"/>
      <c r="AB600" s="253"/>
      <c r="AC600" s="253" t="s">
        <v>318</v>
      </c>
      <c r="AD600" s="253"/>
      <c r="AE600" s="253"/>
      <c r="AF600" s="253"/>
      <c r="AG600" s="253"/>
      <c r="AH600" s="253"/>
      <c r="AI600" s="253"/>
      <c r="AJ600" s="253"/>
      <c r="AK600" s="253"/>
      <c r="AL600" s="253"/>
      <c r="AM600" s="253"/>
      <c r="AN600" s="253"/>
      <c r="AO600" s="253"/>
      <c r="AP600" s="253"/>
      <c r="AQ600" s="253"/>
      <c r="AR600" s="253"/>
      <c r="AS600" s="253"/>
      <c r="AT600" s="253"/>
      <c r="AU600" s="253"/>
      <c r="AV600" s="253"/>
      <c r="AW600" s="253"/>
    </row>
    <row r="601" spans="1:49" s="252" customFormat="1" ht="15" customHeight="1" x14ac:dyDescent="0.25">
      <c r="A601" s="253"/>
      <c r="B601" s="253"/>
      <c r="C601" s="253"/>
      <c r="D601" s="253"/>
      <c r="E601" s="253"/>
      <c r="F601" s="253"/>
      <c r="G601" s="253"/>
      <c r="H601" s="253"/>
      <c r="I601" s="253"/>
      <c r="J601" s="253"/>
      <c r="K601" s="253"/>
      <c r="L601" s="253"/>
      <c r="M601" s="253"/>
      <c r="N601" s="253"/>
      <c r="O601" s="253"/>
      <c r="P601" s="253"/>
      <c r="Q601" s="253"/>
      <c r="R601" s="253"/>
      <c r="S601" s="253"/>
      <c r="T601" s="253"/>
      <c r="U601" s="253" t="s">
        <v>771</v>
      </c>
      <c r="V601" s="253"/>
      <c r="W601" s="253"/>
      <c r="X601" s="253"/>
      <c r="Y601" s="253"/>
      <c r="Z601" s="253"/>
      <c r="AA601" s="253"/>
      <c r="AB601" s="253"/>
      <c r="AC601" s="253" t="s">
        <v>332</v>
      </c>
      <c r="AD601" s="253"/>
      <c r="AE601" s="253"/>
      <c r="AF601" s="253"/>
      <c r="AG601" s="253"/>
      <c r="AH601" s="253"/>
      <c r="AI601" s="253"/>
      <c r="AJ601" s="253"/>
      <c r="AK601" s="253"/>
      <c r="AL601" s="253"/>
      <c r="AM601" s="253"/>
      <c r="AN601" s="253"/>
      <c r="AO601" s="253"/>
      <c r="AP601" s="253"/>
      <c r="AQ601" s="253"/>
      <c r="AR601" s="253"/>
      <c r="AS601" s="253"/>
      <c r="AT601" s="253"/>
      <c r="AU601" s="253"/>
      <c r="AV601" s="253"/>
      <c r="AW601" s="253"/>
    </row>
    <row r="602" spans="1:49" s="252" customFormat="1" ht="15" customHeight="1" x14ac:dyDescent="0.25">
      <c r="A602" s="253"/>
      <c r="B602" s="253"/>
      <c r="C602" s="253"/>
      <c r="D602" s="253"/>
      <c r="E602" s="253"/>
      <c r="F602" s="253"/>
      <c r="G602" s="253"/>
      <c r="H602" s="253"/>
      <c r="I602" s="253"/>
      <c r="J602" s="253"/>
      <c r="K602" s="253"/>
      <c r="L602" s="253"/>
      <c r="M602" s="253"/>
      <c r="N602" s="253"/>
      <c r="O602" s="253"/>
      <c r="P602" s="253"/>
      <c r="Q602" s="253"/>
      <c r="R602" s="253"/>
      <c r="S602" s="253"/>
      <c r="T602" s="253"/>
      <c r="U602" s="253" t="s">
        <v>772</v>
      </c>
      <c r="V602" s="253"/>
      <c r="W602" s="253"/>
      <c r="X602" s="253"/>
      <c r="Y602" s="253"/>
      <c r="Z602" s="253"/>
      <c r="AA602" s="253"/>
      <c r="AB602" s="253"/>
      <c r="AC602" s="253" t="s">
        <v>357</v>
      </c>
      <c r="AD602" s="253"/>
      <c r="AE602" s="253"/>
      <c r="AF602" s="253"/>
      <c r="AG602" s="253"/>
      <c r="AH602" s="253"/>
      <c r="AI602" s="253"/>
      <c r="AJ602" s="253"/>
      <c r="AK602" s="253"/>
      <c r="AL602" s="253"/>
      <c r="AM602" s="253"/>
      <c r="AN602" s="253"/>
      <c r="AO602" s="253"/>
      <c r="AP602" s="253"/>
      <c r="AQ602" s="253"/>
      <c r="AR602" s="253"/>
      <c r="AS602" s="253"/>
      <c r="AT602" s="253"/>
      <c r="AU602" s="253"/>
      <c r="AV602" s="253"/>
      <c r="AW602" s="253"/>
    </row>
    <row r="603" spans="1:49" s="252" customFormat="1" ht="15" customHeight="1" x14ac:dyDescent="0.25">
      <c r="A603" s="253"/>
      <c r="B603" s="253"/>
      <c r="C603" s="253"/>
      <c r="D603" s="253"/>
      <c r="E603" s="253"/>
      <c r="F603" s="253"/>
      <c r="G603" s="253"/>
      <c r="H603" s="253"/>
      <c r="I603" s="253"/>
      <c r="J603" s="253"/>
      <c r="K603" s="253"/>
      <c r="L603" s="253"/>
      <c r="M603" s="253"/>
      <c r="N603" s="253"/>
      <c r="O603" s="253"/>
      <c r="P603" s="253"/>
      <c r="Q603" s="253"/>
      <c r="R603" s="253"/>
      <c r="S603" s="253"/>
      <c r="T603" s="253"/>
      <c r="U603" s="253" t="s">
        <v>773</v>
      </c>
      <c r="V603" s="253"/>
      <c r="W603" s="253"/>
      <c r="X603" s="253"/>
      <c r="Y603" s="253"/>
      <c r="Z603" s="253"/>
      <c r="AA603" s="253"/>
      <c r="AB603" s="253"/>
      <c r="AC603" s="253" t="s">
        <v>323</v>
      </c>
      <c r="AD603" s="253"/>
      <c r="AE603" s="253"/>
      <c r="AF603" s="253"/>
      <c r="AG603" s="253"/>
      <c r="AH603" s="253"/>
      <c r="AI603" s="253"/>
      <c r="AJ603" s="253"/>
      <c r="AK603" s="253"/>
      <c r="AL603" s="253"/>
      <c r="AM603" s="253"/>
      <c r="AN603" s="253"/>
      <c r="AO603" s="253"/>
      <c r="AP603" s="253"/>
      <c r="AQ603" s="253"/>
      <c r="AR603" s="253"/>
      <c r="AS603" s="253"/>
      <c r="AT603" s="253"/>
      <c r="AU603" s="253"/>
      <c r="AV603" s="253"/>
      <c r="AW603" s="253"/>
    </row>
    <row r="604" spans="1:49" s="252" customFormat="1" ht="15" customHeight="1" x14ac:dyDescent="0.25">
      <c r="A604" s="253"/>
      <c r="B604" s="253"/>
      <c r="C604" s="253"/>
      <c r="D604" s="253"/>
      <c r="E604" s="253"/>
      <c r="F604" s="253"/>
      <c r="G604" s="253"/>
      <c r="H604" s="253"/>
      <c r="I604" s="253"/>
      <c r="J604" s="253"/>
      <c r="K604" s="253"/>
      <c r="L604" s="253"/>
      <c r="M604" s="253"/>
      <c r="N604" s="253"/>
      <c r="O604" s="253"/>
      <c r="P604" s="253"/>
      <c r="Q604" s="253"/>
      <c r="R604" s="253"/>
      <c r="S604" s="253"/>
      <c r="T604" s="253"/>
      <c r="U604" s="253" t="s">
        <v>774</v>
      </c>
      <c r="V604" s="253"/>
      <c r="W604" s="253"/>
      <c r="X604" s="253"/>
      <c r="Y604" s="253"/>
      <c r="Z604" s="253"/>
      <c r="AA604" s="253"/>
      <c r="AB604" s="253"/>
      <c r="AC604" s="253" t="s">
        <v>357</v>
      </c>
      <c r="AD604" s="253"/>
      <c r="AE604" s="253"/>
      <c r="AF604" s="253"/>
      <c r="AG604" s="253"/>
      <c r="AH604" s="253"/>
      <c r="AI604" s="253"/>
      <c r="AJ604" s="253"/>
      <c r="AK604" s="253"/>
      <c r="AL604" s="253"/>
      <c r="AM604" s="253"/>
      <c r="AN604" s="253"/>
      <c r="AO604" s="253"/>
      <c r="AP604" s="253"/>
      <c r="AQ604" s="253"/>
      <c r="AR604" s="253"/>
      <c r="AS604" s="253"/>
      <c r="AT604" s="253"/>
      <c r="AU604" s="253"/>
      <c r="AV604" s="253"/>
      <c r="AW604" s="253"/>
    </row>
    <row r="605" spans="1:49" s="252" customFormat="1" ht="15" customHeight="1" x14ac:dyDescent="0.25">
      <c r="A605" s="253"/>
      <c r="B605" s="253"/>
      <c r="C605" s="253"/>
      <c r="D605" s="253"/>
      <c r="E605" s="253"/>
      <c r="F605" s="253"/>
      <c r="G605" s="253"/>
      <c r="H605" s="253"/>
      <c r="I605" s="253"/>
      <c r="J605" s="253"/>
      <c r="K605" s="253"/>
      <c r="L605" s="253"/>
      <c r="M605" s="253"/>
      <c r="N605" s="253"/>
      <c r="O605" s="253"/>
      <c r="P605" s="253"/>
      <c r="Q605" s="253"/>
      <c r="R605" s="253"/>
      <c r="S605" s="253"/>
      <c r="T605" s="253"/>
      <c r="U605" s="253" t="s">
        <v>775</v>
      </c>
      <c r="V605" s="253"/>
      <c r="W605" s="253"/>
      <c r="X605" s="253"/>
      <c r="Y605" s="253"/>
      <c r="Z605" s="253"/>
      <c r="AA605" s="253"/>
      <c r="AB605" s="253"/>
      <c r="AC605" s="253" t="s">
        <v>320</v>
      </c>
      <c r="AD605" s="253"/>
      <c r="AE605" s="253"/>
      <c r="AF605" s="253"/>
      <c r="AG605" s="253"/>
      <c r="AH605" s="253"/>
      <c r="AI605" s="253"/>
      <c r="AJ605" s="253"/>
      <c r="AK605" s="253"/>
      <c r="AL605" s="253"/>
      <c r="AM605" s="253"/>
      <c r="AN605" s="253"/>
      <c r="AO605" s="253"/>
      <c r="AP605" s="253"/>
      <c r="AQ605" s="253"/>
      <c r="AR605" s="253"/>
      <c r="AS605" s="253"/>
      <c r="AT605" s="253"/>
      <c r="AU605" s="253"/>
      <c r="AV605" s="253"/>
      <c r="AW605" s="253"/>
    </row>
    <row r="606" spans="1:49" s="252" customFormat="1" ht="15" customHeight="1" x14ac:dyDescent="0.25">
      <c r="A606" s="253"/>
      <c r="B606" s="253"/>
      <c r="C606" s="253"/>
      <c r="D606" s="253"/>
      <c r="E606" s="253"/>
      <c r="F606" s="253"/>
      <c r="G606" s="253"/>
      <c r="H606" s="253"/>
      <c r="I606" s="253"/>
      <c r="J606" s="253"/>
      <c r="K606" s="253"/>
      <c r="L606" s="253"/>
      <c r="M606" s="253"/>
      <c r="N606" s="253"/>
      <c r="O606" s="253"/>
      <c r="P606" s="253"/>
      <c r="Q606" s="253"/>
      <c r="R606" s="253"/>
      <c r="S606" s="253"/>
      <c r="T606" s="253"/>
      <c r="U606" s="253" t="s">
        <v>776</v>
      </c>
      <c r="V606" s="253"/>
      <c r="W606" s="253"/>
      <c r="X606" s="253"/>
      <c r="Y606" s="253"/>
      <c r="Z606" s="253"/>
      <c r="AA606" s="253"/>
      <c r="AB606" s="253"/>
      <c r="AC606" s="253" t="s">
        <v>323</v>
      </c>
      <c r="AD606" s="253"/>
      <c r="AE606" s="253"/>
      <c r="AF606" s="253"/>
      <c r="AG606" s="253"/>
      <c r="AH606" s="253"/>
      <c r="AI606" s="253"/>
      <c r="AJ606" s="253"/>
      <c r="AK606" s="253"/>
      <c r="AL606" s="253"/>
      <c r="AM606" s="253"/>
      <c r="AN606" s="253"/>
      <c r="AO606" s="253"/>
      <c r="AP606" s="253"/>
      <c r="AQ606" s="253"/>
      <c r="AR606" s="253"/>
      <c r="AS606" s="253"/>
      <c r="AT606" s="253"/>
      <c r="AU606" s="253"/>
      <c r="AV606" s="253"/>
      <c r="AW606" s="253"/>
    </row>
    <row r="607" spans="1:49" s="252" customFormat="1" ht="15" customHeight="1" x14ac:dyDescent="0.25">
      <c r="A607" s="253"/>
      <c r="B607" s="253"/>
      <c r="C607" s="253"/>
      <c r="D607" s="253"/>
      <c r="E607" s="253"/>
      <c r="F607" s="253"/>
      <c r="G607" s="253"/>
      <c r="H607" s="253"/>
      <c r="I607" s="253"/>
      <c r="J607" s="253"/>
      <c r="K607" s="253"/>
      <c r="L607" s="253"/>
      <c r="M607" s="253"/>
      <c r="N607" s="253"/>
      <c r="O607" s="253"/>
      <c r="P607" s="253"/>
      <c r="Q607" s="253"/>
      <c r="R607" s="253"/>
      <c r="S607" s="253"/>
      <c r="T607" s="253"/>
      <c r="U607" s="253" t="s">
        <v>777</v>
      </c>
      <c r="V607" s="253"/>
      <c r="W607" s="253"/>
      <c r="X607" s="253"/>
      <c r="Y607" s="253"/>
      <c r="Z607" s="253"/>
      <c r="AA607" s="253"/>
      <c r="AB607" s="253"/>
      <c r="AC607" s="253" t="s">
        <v>332</v>
      </c>
      <c r="AD607" s="253"/>
      <c r="AE607" s="253"/>
      <c r="AF607" s="253"/>
      <c r="AG607" s="253"/>
      <c r="AH607" s="253"/>
      <c r="AI607" s="253"/>
      <c r="AJ607" s="253"/>
      <c r="AK607" s="253"/>
      <c r="AL607" s="253"/>
      <c r="AM607" s="253"/>
      <c r="AN607" s="253"/>
      <c r="AO607" s="253"/>
      <c r="AP607" s="253"/>
      <c r="AQ607" s="253"/>
      <c r="AR607" s="253"/>
      <c r="AS607" s="253"/>
      <c r="AT607" s="253"/>
      <c r="AU607" s="253"/>
      <c r="AV607" s="253"/>
      <c r="AW607" s="253"/>
    </row>
    <row r="608" spans="1:49" s="252" customFormat="1" ht="15" customHeight="1" x14ac:dyDescent="0.25">
      <c r="A608" s="253"/>
      <c r="B608" s="253"/>
      <c r="C608" s="253"/>
      <c r="D608" s="253"/>
      <c r="E608" s="253"/>
      <c r="F608" s="253"/>
      <c r="G608" s="253"/>
      <c r="H608" s="253"/>
      <c r="I608" s="253"/>
      <c r="J608" s="253"/>
      <c r="K608" s="253"/>
      <c r="L608" s="253"/>
      <c r="M608" s="253"/>
      <c r="N608" s="253"/>
      <c r="O608" s="253"/>
      <c r="P608" s="253"/>
      <c r="Q608" s="253"/>
      <c r="R608" s="253"/>
      <c r="S608" s="253"/>
      <c r="T608" s="253"/>
      <c r="U608" s="253" t="s">
        <v>778</v>
      </c>
      <c r="V608" s="253"/>
      <c r="W608" s="253"/>
      <c r="X608" s="253"/>
      <c r="Y608" s="253"/>
      <c r="Z608" s="253"/>
      <c r="AA608" s="253"/>
      <c r="AB608" s="253"/>
      <c r="AC608" s="253" t="s">
        <v>318</v>
      </c>
      <c r="AD608" s="253"/>
      <c r="AE608" s="253"/>
      <c r="AF608" s="253"/>
      <c r="AG608" s="253"/>
      <c r="AH608" s="253"/>
      <c r="AI608" s="253"/>
      <c r="AJ608" s="253"/>
      <c r="AK608" s="253"/>
      <c r="AL608" s="253"/>
      <c r="AM608" s="253"/>
      <c r="AN608" s="253"/>
      <c r="AO608" s="253"/>
      <c r="AP608" s="253"/>
      <c r="AQ608" s="253"/>
      <c r="AR608" s="253"/>
      <c r="AS608" s="253"/>
      <c r="AT608" s="253"/>
      <c r="AU608" s="253"/>
      <c r="AV608" s="253"/>
      <c r="AW608" s="253"/>
    </row>
    <row r="609" spans="1:49" s="252" customFormat="1" ht="15" customHeight="1" x14ac:dyDescent="0.25">
      <c r="A609" s="253"/>
      <c r="B609" s="253"/>
      <c r="C609" s="253"/>
      <c r="D609" s="253"/>
      <c r="E609" s="253"/>
      <c r="F609" s="253"/>
      <c r="G609" s="253"/>
      <c r="H609" s="253"/>
      <c r="I609" s="253"/>
      <c r="J609" s="253"/>
      <c r="K609" s="253"/>
      <c r="L609" s="253"/>
      <c r="M609" s="253"/>
      <c r="N609" s="253"/>
      <c r="O609" s="253"/>
      <c r="P609" s="253"/>
      <c r="Q609" s="253"/>
      <c r="R609" s="253"/>
      <c r="S609" s="253"/>
      <c r="T609" s="253"/>
      <c r="U609" s="253" t="s">
        <v>779</v>
      </c>
      <c r="V609" s="253"/>
      <c r="W609" s="253"/>
      <c r="X609" s="253"/>
      <c r="Y609" s="253"/>
      <c r="Z609" s="253"/>
      <c r="AA609" s="253"/>
      <c r="AB609" s="253"/>
      <c r="AC609" s="253" t="s">
        <v>320</v>
      </c>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row>
    <row r="610" spans="1:49" s="252" customFormat="1" ht="15" customHeight="1" x14ac:dyDescent="0.25">
      <c r="A610" s="253"/>
      <c r="B610" s="253"/>
      <c r="C610" s="253"/>
      <c r="D610" s="253"/>
      <c r="E610" s="253"/>
      <c r="F610" s="253"/>
      <c r="G610" s="253"/>
      <c r="H610" s="253"/>
      <c r="I610" s="253"/>
      <c r="J610" s="253"/>
      <c r="K610" s="253"/>
      <c r="L610" s="253"/>
      <c r="M610" s="253"/>
      <c r="N610" s="253"/>
      <c r="O610" s="253"/>
      <c r="P610" s="253"/>
      <c r="Q610" s="253"/>
      <c r="R610" s="253"/>
      <c r="S610" s="253"/>
      <c r="T610" s="253"/>
      <c r="U610" s="253" t="s">
        <v>780</v>
      </c>
      <c r="V610" s="253"/>
      <c r="W610" s="253"/>
      <c r="X610" s="253"/>
      <c r="Y610" s="253"/>
      <c r="Z610" s="253"/>
      <c r="AA610" s="253"/>
      <c r="AB610" s="253"/>
      <c r="AC610" s="253" t="s">
        <v>329</v>
      </c>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row>
    <row r="611" spans="1:49" s="252" customFormat="1" ht="15" customHeight="1" x14ac:dyDescent="0.25">
      <c r="A611" s="253"/>
      <c r="B611" s="253"/>
      <c r="C611" s="253"/>
      <c r="D611" s="253"/>
      <c r="E611" s="253"/>
      <c r="F611" s="253"/>
      <c r="G611" s="253"/>
      <c r="H611" s="253"/>
      <c r="I611" s="253"/>
      <c r="J611" s="253"/>
      <c r="K611" s="253"/>
      <c r="L611" s="253"/>
      <c r="M611" s="253"/>
      <c r="N611" s="253"/>
      <c r="O611" s="253"/>
      <c r="P611" s="253"/>
      <c r="Q611" s="253"/>
      <c r="R611" s="253"/>
      <c r="S611" s="253"/>
      <c r="T611" s="253"/>
      <c r="U611" s="253" t="s">
        <v>781</v>
      </c>
      <c r="V611" s="253"/>
      <c r="W611" s="253"/>
      <c r="X611" s="253"/>
      <c r="Y611" s="253"/>
      <c r="Z611" s="253"/>
      <c r="AA611" s="253"/>
      <c r="AB611" s="253"/>
      <c r="AC611" s="253" t="s">
        <v>323</v>
      </c>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row>
    <row r="612" spans="1:49" s="252" customFormat="1" ht="15" customHeight="1" x14ac:dyDescent="0.25">
      <c r="A612" s="253"/>
      <c r="B612" s="253"/>
      <c r="C612" s="253"/>
      <c r="D612" s="253"/>
      <c r="E612" s="253"/>
      <c r="F612" s="253"/>
      <c r="G612" s="253"/>
      <c r="H612" s="253"/>
      <c r="I612" s="253"/>
      <c r="J612" s="253"/>
      <c r="K612" s="253"/>
      <c r="L612" s="253"/>
      <c r="M612" s="253"/>
      <c r="N612" s="253"/>
      <c r="O612" s="253"/>
      <c r="P612" s="253"/>
      <c r="Q612" s="253"/>
      <c r="R612" s="253"/>
      <c r="S612" s="253"/>
      <c r="T612" s="253"/>
      <c r="U612" s="253" t="s">
        <v>782</v>
      </c>
      <c r="V612" s="253"/>
      <c r="W612" s="253"/>
      <c r="X612" s="253"/>
      <c r="Y612" s="253"/>
      <c r="Z612" s="253"/>
      <c r="AA612" s="253"/>
      <c r="AB612" s="253"/>
      <c r="AC612" s="253" t="s">
        <v>357</v>
      </c>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row>
    <row r="613" spans="1:49" s="252" customFormat="1" ht="15" customHeight="1" x14ac:dyDescent="0.25">
      <c r="A613" s="253"/>
      <c r="B613" s="253"/>
      <c r="C613" s="253"/>
      <c r="D613" s="253"/>
      <c r="E613" s="253"/>
      <c r="F613" s="253"/>
      <c r="G613" s="253"/>
      <c r="H613" s="253"/>
      <c r="I613" s="253"/>
      <c r="J613" s="253"/>
      <c r="K613" s="253"/>
      <c r="L613" s="253"/>
      <c r="M613" s="253"/>
      <c r="N613" s="253"/>
      <c r="O613" s="253"/>
      <c r="P613" s="253"/>
      <c r="Q613" s="253"/>
      <c r="R613" s="253"/>
      <c r="S613" s="253"/>
      <c r="T613" s="253"/>
      <c r="U613" s="253" t="s">
        <v>783</v>
      </c>
      <c r="V613" s="253"/>
      <c r="W613" s="253"/>
      <c r="X613" s="253"/>
      <c r="Y613" s="253"/>
      <c r="Z613" s="253"/>
      <c r="AA613" s="253"/>
      <c r="AB613" s="253"/>
      <c r="AC613" s="253" t="s">
        <v>323</v>
      </c>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row>
    <row r="614" spans="1:49" s="252" customFormat="1" ht="15" customHeight="1" x14ac:dyDescent="0.25">
      <c r="A614" s="253"/>
      <c r="B614" s="253"/>
      <c r="C614" s="253"/>
      <c r="D614" s="253"/>
      <c r="E614" s="253"/>
      <c r="F614" s="253"/>
      <c r="G614" s="253"/>
      <c r="H614" s="253"/>
      <c r="I614" s="253"/>
      <c r="J614" s="253"/>
      <c r="K614" s="253"/>
      <c r="L614" s="253"/>
      <c r="M614" s="253"/>
      <c r="N614" s="253"/>
      <c r="O614" s="253"/>
      <c r="P614" s="253"/>
      <c r="Q614" s="253"/>
      <c r="R614" s="253"/>
      <c r="S614" s="253"/>
      <c r="T614" s="253"/>
      <c r="U614" s="253" t="s">
        <v>784</v>
      </c>
      <c r="V614" s="253"/>
      <c r="W614" s="253"/>
      <c r="X614" s="253"/>
      <c r="Y614" s="253"/>
      <c r="Z614" s="253"/>
      <c r="AA614" s="253"/>
      <c r="AB614" s="253"/>
      <c r="AC614" s="253" t="s">
        <v>320</v>
      </c>
      <c r="AD614" s="253"/>
      <c r="AE614" s="253"/>
      <c r="AF614" s="253"/>
      <c r="AG614" s="253"/>
      <c r="AH614" s="253"/>
      <c r="AI614" s="253"/>
      <c r="AJ614" s="253"/>
      <c r="AK614" s="253"/>
      <c r="AL614" s="253"/>
      <c r="AM614" s="253"/>
      <c r="AN614" s="253"/>
      <c r="AO614" s="253"/>
      <c r="AP614" s="253"/>
      <c r="AQ614" s="253"/>
      <c r="AR614" s="253"/>
      <c r="AS614" s="253"/>
      <c r="AT614" s="253"/>
      <c r="AU614" s="253"/>
      <c r="AV614" s="253"/>
      <c r="AW614" s="253"/>
    </row>
    <row r="615" spans="1:49" s="252" customFormat="1" ht="15" customHeight="1" x14ac:dyDescent="0.25">
      <c r="A615" s="253"/>
      <c r="B615" s="253"/>
      <c r="C615" s="253"/>
      <c r="D615" s="253"/>
      <c r="E615" s="253"/>
      <c r="F615" s="253"/>
      <c r="G615" s="253"/>
      <c r="H615" s="253"/>
      <c r="I615" s="253"/>
      <c r="J615" s="253"/>
      <c r="K615" s="253"/>
      <c r="L615" s="253"/>
      <c r="M615" s="253"/>
      <c r="N615" s="253"/>
      <c r="O615" s="253"/>
      <c r="P615" s="253"/>
      <c r="Q615" s="253"/>
      <c r="R615" s="253"/>
      <c r="S615" s="253"/>
      <c r="T615" s="253"/>
      <c r="U615" s="253" t="s">
        <v>785</v>
      </c>
      <c r="V615" s="253"/>
      <c r="W615" s="253"/>
      <c r="X615" s="253"/>
      <c r="Y615" s="253"/>
      <c r="Z615" s="253"/>
      <c r="AA615" s="253"/>
      <c r="AB615" s="253"/>
      <c r="AC615" s="253" t="s">
        <v>393</v>
      </c>
      <c r="AD615" s="253"/>
      <c r="AE615" s="253"/>
      <c r="AF615" s="253"/>
      <c r="AG615" s="253"/>
      <c r="AH615" s="253"/>
      <c r="AI615" s="253"/>
      <c r="AJ615" s="253"/>
      <c r="AK615" s="253"/>
      <c r="AL615" s="253"/>
      <c r="AM615" s="253"/>
      <c r="AN615" s="253"/>
      <c r="AO615" s="253"/>
      <c r="AP615" s="253"/>
      <c r="AQ615" s="253"/>
      <c r="AR615" s="253"/>
      <c r="AS615" s="253"/>
      <c r="AT615" s="253"/>
      <c r="AU615" s="253"/>
      <c r="AV615" s="253"/>
      <c r="AW615" s="253"/>
    </row>
    <row r="616" spans="1:49" s="252" customFormat="1" ht="15" customHeight="1" x14ac:dyDescent="0.25">
      <c r="A616" s="253"/>
      <c r="B616" s="253"/>
      <c r="C616" s="253"/>
      <c r="D616" s="253"/>
      <c r="E616" s="253"/>
      <c r="F616" s="253"/>
      <c r="G616" s="253"/>
      <c r="H616" s="253"/>
      <c r="I616" s="253"/>
      <c r="J616" s="253"/>
      <c r="K616" s="253"/>
      <c r="L616" s="253"/>
      <c r="M616" s="253"/>
      <c r="N616" s="253"/>
      <c r="O616" s="253"/>
      <c r="P616" s="253"/>
      <c r="Q616" s="253"/>
      <c r="R616" s="253"/>
      <c r="S616" s="253"/>
      <c r="T616" s="253"/>
      <c r="U616" s="253" t="s">
        <v>786</v>
      </c>
      <c r="V616" s="253"/>
      <c r="W616" s="253"/>
      <c r="X616" s="253"/>
      <c r="Y616" s="253"/>
      <c r="Z616" s="253"/>
      <c r="AA616" s="253"/>
      <c r="AB616" s="253"/>
      <c r="AC616" s="253" t="s">
        <v>320</v>
      </c>
      <c r="AD616" s="253"/>
      <c r="AE616" s="253"/>
      <c r="AF616" s="253"/>
      <c r="AG616" s="253"/>
      <c r="AH616" s="253"/>
      <c r="AI616" s="253"/>
      <c r="AJ616" s="253"/>
      <c r="AK616" s="253"/>
      <c r="AL616" s="253"/>
      <c r="AM616" s="253"/>
      <c r="AN616" s="253"/>
      <c r="AO616" s="253"/>
      <c r="AP616" s="253"/>
      <c r="AQ616" s="253"/>
      <c r="AR616" s="253"/>
      <c r="AS616" s="253"/>
      <c r="AT616" s="253"/>
      <c r="AU616" s="253"/>
      <c r="AV616" s="253"/>
      <c r="AW616" s="253"/>
    </row>
    <row r="617" spans="1:49" s="252" customFormat="1" ht="15" customHeight="1" x14ac:dyDescent="0.25">
      <c r="A617" s="253"/>
      <c r="B617" s="253"/>
      <c r="C617" s="253"/>
      <c r="D617" s="253"/>
      <c r="E617" s="253"/>
      <c r="F617" s="253"/>
      <c r="G617" s="253"/>
      <c r="H617" s="253"/>
      <c r="I617" s="253"/>
      <c r="J617" s="253"/>
      <c r="K617" s="253"/>
      <c r="L617" s="253"/>
      <c r="M617" s="253"/>
      <c r="N617" s="253"/>
      <c r="O617" s="253"/>
      <c r="P617" s="253"/>
      <c r="Q617" s="253"/>
      <c r="R617" s="253"/>
      <c r="S617" s="253"/>
      <c r="T617" s="253"/>
      <c r="U617" s="253" t="s">
        <v>787</v>
      </c>
      <c r="V617" s="253"/>
      <c r="W617" s="253"/>
      <c r="X617" s="253"/>
      <c r="Y617" s="253"/>
      <c r="Z617" s="253"/>
      <c r="AA617" s="253"/>
      <c r="AB617" s="253"/>
      <c r="AC617" s="253" t="s">
        <v>393</v>
      </c>
      <c r="AD617" s="253"/>
      <c r="AE617" s="253"/>
      <c r="AF617" s="253"/>
      <c r="AG617" s="253"/>
      <c r="AH617" s="253"/>
      <c r="AI617" s="253"/>
      <c r="AJ617" s="253"/>
      <c r="AK617" s="253"/>
      <c r="AL617" s="253"/>
      <c r="AM617" s="253"/>
      <c r="AN617" s="253"/>
      <c r="AO617" s="253"/>
      <c r="AP617" s="253"/>
      <c r="AQ617" s="253"/>
      <c r="AR617" s="253"/>
      <c r="AS617" s="253"/>
      <c r="AT617" s="253"/>
      <c r="AU617" s="253"/>
      <c r="AV617" s="253"/>
      <c r="AW617" s="253"/>
    </row>
    <row r="618" spans="1:49" s="252" customFormat="1" ht="15" customHeight="1" x14ac:dyDescent="0.25">
      <c r="A618" s="253"/>
      <c r="B618" s="253"/>
      <c r="C618" s="253"/>
      <c r="D618" s="253"/>
      <c r="E618" s="253"/>
      <c r="F618" s="253"/>
      <c r="G618" s="253"/>
      <c r="H618" s="253"/>
      <c r="I618" s="253"/>
      <c r="J618" s="253"/>
      <c r="K618" s="253"/>
      <c r="L618" s="253"/>
      <c r="M618" s="253"/>
      <c r="N618" s="253"/>
      <c r="O618" s="253"/>
      <c r="P618" s="253"/>
      <c r="Q618" s="253"/>
      <c r="R618" s="253"/>
      <c r="S618" s="253"/>
      <c r="T618" s="253"/>
      <c r="U618" s="253" t="s">
        <v>282</v>
      </c>
      <c r="V618" s="253"/>
      <c r="W618" s="253"/>
      <c r="X618" s="253"/>
      <c r="Y618" s="253"/>
      <c r="Z618" s="253"/>
      <c r="AA618" s="253"/>
      <c r="AB618" s="253"/>
      <c r="AC618" s="253" t="s">
        <v>357</v>
      </c>
      <c r="AD618" s="253"/>
      <c r="AE618" s="253"/>
      <c r="AF618" s="253"/>
      <c r="AG618" s="253"/>
      <c r="AH618" s="253"/>
      <c r="AI618" s="253"/>
      <c r="AJ618" s="253"/>
      <c r="AK618" s="253"/>
      <c r="AL618" s="253"/>
      <c r="AM618" s="253"/>
      <c r="AN618" s="253"/>
      <c r="AO618" s="253"/>
      <c r="AP618" s="253"/>
      <c r="AQ618" s="253"/>
      <c r="AR618" s="253"/>
      <c r="AS618" s="253"/>
      <c r="AT618" s="253"/>
      <c r="AU618" s="253"/>
      <c r="AV618" s="253"/>
      <c r="AW618" s="253"/>
    </row>
    <row r="619" spans="1:49" s="252" customFormat="1" ht="15" customHeight="1" x14ac:dyDescent="0.25">
      <c r="A619" s="253"/>
      <c r="B619" s="253"/>
      <c r="C619" s="253"/>
      <c r="D619" s="253"/>
      <c r="E619" s="253"/>
      <c r="F619" s="253"/>
      <c r="G619" s="253"/>
      <c r="H619" s="253"/>
      <c r="I619" s="253"/>
      <c r="J619" s="253"/>
      <c r="K619" s="253"/>
      <c r="L619" s="253"/>
      <c r="M619" s="253"/>
      <c r="N619" s="253"/>
      <c r="O619" s="253"/>
      <c r="P619" s="253"/>
      <c r="Q619" s="253"/>
      <c r="R619" s="253"/>
      <c r="S619" s="253"/>
      <c r="T619" s="253"/>
      <c r="U619" s="253" t="s">
        <v>788</v>
      </c>
      <c r="V619" s="253"/>
      <c r="W619" s="253"/>
      <c r="X619" s="253"/>
      <c r="Y619" s="253"/>
      <c r="Z619" s="253"/>
      <c r="AA619" s="253"/>
      <c r="AB619" s="253"/>
      <c r="AC619" s="253" t="s">
        <v>316</v>
      </c>
      <c r="AD619" s="253"/>
      <c r="AE619" s="253"/>
      <c r="AF619" s="253"/>
      <c r="AG619" s="253"/>
      <c r="AH619" s="253"/>
      <c r="AI619" s="253"/>
      <c r="AJ619" s="253"/>
      <c r="AK619" s="253"/>
      <c r="AL619" s="253"/>
      <c r="AM619" s="253"/>
      <c r="AN619" s="253"/>
      <c r="AO619" s="253"/>
      <c r="AP619" s="253"/>
      <c r="AQ619" s="253"/>
      <c r="AR619" s="253"/>
      <c r="AS619" s="253"/>
      <c r="AT619" s="253"/>
      <c r="AU619" s="253"/>
      <c r="AV619" s="253"/>
      <c r="AW619" s="253"/>
    </row>
    <row r="620" spans="1:49" s="252" customFormat="1" ht="15" customHeight="1" x14ac:dyDescent="0.25">
      <c r="A620" s="253"/>
      <c r="B620" s="253"/>
      <c r="C620" s="253"/>
      <c r="D620" s="253"/>
      <c r="E620" s="253"/>
      <c r="F620" s="253"/>
      <c r="G620" s="253"/>
      <c r="H620" s="253"/>
      <c r="I620" s="253"/>
      <c r="J620" s="253"/>
      <c r="K620" s="253"/>
      <c r="L620" s="253"/>
      <c r="M620" s="253"/>
      <c r="N620" s="253"/>
      <c r="O620" s="253"/>
      <c r="P620" s="253"/>
      <c r="Q620" s="253"/>
      <c r="R620" s="253"/>
      <c r="S620" s="253"/>
      <c r="T620" s="253"/>
      <c r="U620" s="253" t="s">
        <v>789</v>
      </c>
      <c r="V620" s="253"/>
      <c r="W620" s="253"/>
      <c r="X620" s="253"/>
      <c r="Y620" s="253"/>
      <c r="Z620" s="253"/>
      <c r="AA620" s="253"/>
      <c r="AB620" s="253"/>
      <c r="AC620" s="253" t="s">
        <v>318</v>
      </c>
      <c r="AD620" s="253"/>
      <c r="AE620" s="253"/>
      <c r="AF620" s="253"/>
      <c r="AG620" s="253"/>
      <c r="AH620" s="253"/>
      <c r="AI620" s="253"/>
      <c r="AJ620" s="253"/>
      <c r="AK620" s="253"/>
      <c r="AL620" s="253"/>
      <c r="AM620" s="253"/>
      <c r="AN620" s="253"/>
      <c r="AO620" s="253"/>
      <c r="AP620" s="253"/>
      <c r="AQ620" s="253"/>
      <c r="AR620" s="253"/>
      <c r="AS620" s="253"/>
      <c r="AT620" s="253"/>
      <c r="AU620" s="253"/>
      <c r="AV620" s="253"/>
      <c r="AW620" s="253"/>
    </row>
    <row r="621" spans="1:49" s="252" customFormat="1" ht="15" customHeight="1" x14ac:dyDescent="0.25">
      <c r="A621" s="253"/>
      <c r="B621" s="253"/>
      <c r="C621" s="253"/>
      <c r="D621" s="253"/>
      <c r="E621" s="253"/>
      <c r="F621" s="253"/>
      <c r="G621" s="253"/>
      <c r="H621" s="253"/>
      <c r="I621" s="253"/>
      <c r="J621" s="253"/>
      <c r="K621" s="253"/>
      <c r="L621" s="253"/>
      <c r="M621" s="253"/>
      <c r="N621" s="253"/>
      <c r="O621" s="253"/>
      <c r="P621" s="253"/>
      <c r="Q621" s="253"/>
      <c r="R621" s="253"/>
      <c r="S621" s="253"/>
      <c r="T621" s="253"/>
      <c r="U621" s="253" t="s">
        <v>790</v>
      </c>
      <c r="V621" s="253"/>
      <c r="W621" s="253"/>
      <c r="X621" s="253"/>
      <c r="Y621" s="253"/>
      <c r="Z621" s="253"/>
      <c r="AA621" s="253"/>
      <c r="AB621" s="253"/>
      <c r="AC621" s="253" t="s">
        <v>329</v>
      </c>
      <c r="AD621" s="253"/>
      <c r="AE621" s="253"/>
      <c r="AF621" s="253"/>
      <c r="AG621" s="253"/>
      <c r="AH621" s="253"/>
      <c r="AI621" s="253"/>
      <c r="AJ621" s="253"/>
      <c r="AK621" s="253"/>
      <c r="AL621" s="253"/>
      <c r="AM621" s="253"/>
      <c r="AN621" s="253"/>
      <c r="AO621" s="253"/>
      <c r="AP621" s="253"/>
      <c r="AQ621" s="253"/>
      <c r="AR621" s="253"/>
      <c r="AS621" s="253"/>
      <c r="AT621" s="253"/>
      <c r="AU621" s="253"/>
      <c r="AV621" s="253"/>
      <c r="AW621" s="253"/>
    </row>
    <row r="622" spans="1:49" s="252" customFormat="1" ht="15" customHeight="1" x14ac:dyDescent="0.25">
      <c r="A622" s="253"/>
      <c r="B622" s="253"/>
      <c r="C622" s="253"/>
      <c r="D622" s="253"/>
      <c r="E622" s="253"/>
      <c r="F622" s="253"/>
      <c r="G622" s="253"/>
      <c r="H622" s="253"/>
      <c r="I622" s="253"/>
      <c r="J622" s="253"/>
      <c r="K622" s="253"/>
      <c r="L622" s="253"/>
      <c r="M622" s="253"/>
      <c r="N622" s="253"/>
      <c r="O622" s="253"/>
      <c r="P622" s="253"/>
      <c r="Q622" s="253"/>
      <c r="R622" s="253"/>
      <c r="S622" s="253"/>
      <c r="T622" s="253"/>
      <c r="U622" s="253" t="s">
        <v>791</v>
      </c>
      <c r="V622" s="253"/>
      <c r="W622" s="253"/>
      <c r="X622" s="253"/>
      <c r="Y622" s="253"/>
      <c r="Z622" s="253"/>
      <c r="AA622" s="253"/>
      <c r="AB622" s="253"/>
      <c r="AC622" s="253" t="s">
        <v>323</v>
      </c>
      <c r="AD622" s="253"/>
      <c r="AE622" s="253"/>
      <c r="AF622" s="253"/>
      <c r="AG622" s="253"/>
      <c r="AH622" s="253"/>
      <c r="AI622" s="253"/>
      <c r="AJ622" s="253"/>
      <c r="AK622" s="253"/>
      <c r="AL622" s="253"/>
      <c r="AM622" s="253"/>
      <c r="AN622" s="253"/>
      <c r="AO622" s="253"/>
      <c r="AP622" s="253"/>
      <c r="AQ622" s="253"/>
      <c r="AR622" s="253"/>
      <c r="AS622" s="253"/>
      <c r="AT622" s="253"/>
      <c r="AU622" s="253"/>
      <c r="AV622" s="253"/>
      <c r="AW622" s="253"/>
    </row>
    <row r="623" spans="1:49" s="252" customFormat="1" ht="15" customHeight="1" x14ac:dyDescent="0.25">
      <c r="A623" s="253"/>
      <c r="B623" s="253"/>
      <c r="C623" s="253"/>
      <c r="D623" s="253"/>
      <c r="E623" s="253"/>
      <c r="F623" s="253"/>
      <c r="G623" s="253"/>
      <c r="H623" s="253"/>
      <c r="I623" s="253"/>
      <c r="J623" s="253"/>
      <c r="K623" s="253"/>
      <c r="L623" s="253"/>
      <c r="M623" s="253"/>
      <c r="N623" s="253"/>
      <c r="O623" s="253"/>
      <c r="P623" s="253"/>
      <c r="Q623" s="253"/>
      <c r="R623" s="253"/>
      <c r="S623" s="253"/>
      <c r="T623" s="253"/>
      <c r="U623" s="253" t="s">
        <v>792</v>
      </c>
      <c r="V623" s="253"/>
      <c r="W623" s="253"/>
      <c r="X623" s="253"/>
      <c r="Y623" s="253"/>
      <c r="Z623" s="253"/>
      <c r="AA623" s="253"/>
      <c r="AB623" s="253"/>
      <c r="AC623" s="253" t="s">
        <v>320</v>
      </c>
      <c r="AD623" s="253"/>
      <c r="AE623" s="253"/>
      <c r="AF623" s="253"/>
      <c r="AG623" s="253"/>
      <c r="AH623" s="253"/>
      <c r="AI623" s="253"/>
      <c r="AJ623" s="253"/>
      <c r="AK623" s="253"/>
      <c r="AL623" s="253"/>
      <c r="AM623" s="253"/>
      <c r="AN623" s="253"/>
      <c r="AO623" s="253"/>
      <c r="AP623" s="253"/>
      <c r="AQ623" s="253"/>
      <c r="AR623" s="253"/>
      <c r="AS623" s="253"/>
      <c r="AT623" s="253"/>
      <c r="AU623" s="253"/>
      <c r="AV623" s="253"/>
      <c r="AW623" s="253"/>
    </row>
    <row r="624" spans="1:49" s="252" customFormat="1" ht="15" customHeight="1" x14ac:dyDescent="0.25">
      <c r="A624" s="253"/>
      <c r="B624" s="253"/>
      <c r="C624" s="253"/>
      <c r="D624" s="253"/>
      <c r="E624" s="253"/>
      <c r="F624" s="253"/>
      <c r="G624" s="253"/>
      <c r="H624" s="253"/>
      <c r="I624" s="253"/>
      <c r="J624" s="253"/>
      <c r="K624" s="253"/>
      <c r="L624" s="253"/>
      <c r="M624" s="253"/>
      <c r="N624" s="253"/>
      <c r="O624" s="253"/>
      <c r="P624" s="253"/>
      <c r="Q624" s="253"/>
      <c r="R624" s="253"/>
      <c r="S624" s="253"/>
      <c r="T624" s="253"/>
      <c r="U624" s="253" t="s">
        <v>793</v>
      </c>
      <c r="V624" s="253"/>
      <c r="W624" s="253"/>
      <c r="X624" s="253"/>
      <c r="Y624" s="253"/>
      <c r="Z624" s="253"/>
      <c r="AA624" s="253"/>
      <c r="AB624" s="253"/>
      <c r="AC624" s="253" t="s">
        <v>323</v>
      </c>
      <c r="AD624" s="253"/>
      <c r="AE624" s="253"/>
      <c r="AF624" s="253"/>
      <c r="AG624" s="253"/>
      <c r="AH624" s="253"/>
      <c r="AI624" s="253"/>
      <c r="AJ624" s="253"/>
      <c r="AK624" s="253"/>
      <c r="AL624" s="253"/>
      <c r="AM624" s="253"/>
      <c r="AN624" s="253"/>
      <c r="AO624" s="253"/>
      <c r="AP624" s="253"/>
      <c r="AQ624" s="253"/>
      <c r="AR624" s="253"/>
      <c r="AS624" s="253"/>
      <c r="AT624" s="253"/>
      <c r="AU624" s="253"/>
      <c r="AV624" s="253"/>
      <c r="AW624" s="253"/>
    </row>
    <row r="625" spans="1:49" s="252" customFormat="1" ht="15" customHeight="1" x14ac:dyDescent="0.25">
      <c r="A625" s="253"/>
      <c r="B625" s="253"/>
      <c r="C625" s="253"/>
      <c r="D625" s="253"/>
      <c r="E625" s="253"/>
      <c r="F625" s="253"/>
      <c r="G625" s="253"/>
      <c r="H625" s="253"/>
      <c r="I625" s="253"/>
      <c r="J625" s="253"/>
      <c r="K625" s="253"/>
      <c r="L625" s="253"/>
      <c r="M625" s="253"/>
      <c r="N625" s="253"/>
      <c r="O625" s="253"/>
      <c r="P625" s="253"/>
      <c r="Q625" s="253"/>
      <c r="R625" s="253"/>
      <c r="S625" s="253"/>
      <c r="T625" s="253"/>
      <c r="U625" s="253" t="s">
        <v>794</v>
      </c>
      <c r="V625" s="253"/>
      <c r="W625" s="253"/>
      <c r="X625" s="253"/>
      <c r="Y625" s="253"/>
      <c r="Z625" s="253"/>
      <c r="AA625" s="253"/>
      <c r="AB625" s="253"/>
      <c r="AC625" s="253" t="s">
        <v>329</v>
      </c>
      <c r="AD625" s="253"/>
      <c r="AE625" s="253"/>
      <c r="AF625" s="253"/>
      <c r="AG625" s="253"/>
      <c r="AH625" s="253"/>
      <c r="AI625" s="253"/>
      <c r="AJ625" s="253"/>
      <c r="AK625" s="253"/>
      <c r="AL625" s="253"/>
      <c r="AM625" s="253"/>
      <c r="AN625" s="253"/>
      <c r="AO625" s="253"/>
      <c r="AP625" s="253"/>
      <c r="AQ625" s="253"/>
      <c r="AR625" s="253"/>
      <c r="AS625" s="253"/>
      <c r="AT625" s="253"/>
      <c r="AU625" s="253"/>
      <c r="AV625" s="253"/>
      <c r="AW625" s="253"/>
    </row>
    <row r="626" spans="1:49" s="252" customFormat="1" ht="15" customHeight="1" x14ac:dyDescent="0.25">
      <c r="A626" s="253"/>
      <c r="B626" s="253"/>
      <c r="C626" s="253"/>
      <c r="D626" s="253"/>
      <c r="E626" s="253"/>
      <c r="F626" s="253"/>
      <c r="G626" s="253"/>
      <c r="H626" s="253"/>
      <c r="I626" s="253"/>
      <c r="J626" s="253"/>
      <c r="K626" s="253"/>
      <c r="L626" s="253"/>
      <c r="M626" s="253"/>
      <c r="N626" s="253"/>
      <c r="O626" s="253"/>
      <c r="P626" s="253"/>
      <c r="Q626" s="253"/>
      <c r="R626" s="253"/>
      <c r="S626" s="253"/>
      <c r="T626" s="253"/>
      <c r="U626" s="253" t="s">
        <v>795</v>
      </c>
      <c r="V626" s="253"/>
      <c r="W626" s="253"/>
      <c r="X626" s="253"/>
      <c r="Y626" s="253"/>
      <c r="Z626" s="253"/>
      <c r="AA626" s="253"/>
      <c r="AB626" s="253"/>
      <c r="AC626" s="253" t="s">
        <v>332</v>
      </c>
      <c r="AD626" s="253"/>
      <c r="AE626" s="253"/>
      <c r="AF626" s="253"/>
      <c r="AG626" s="253"/>
      <c r="AH626" s="253"/>
      <c r="AI626" s="253"/>
      <c r="AJ626" s="253"/>
      <c r="AK626" s="253"/>
      <c r="AL626" s="253"/>
      <c r="AM626" s="253"/>
      <c r="AN626" s="253"/>
      <c r="AO626" s="253"/>
      <c r="AP626" s="253"/>
      <c r="AQ626" s="253"/>
      <c r="AR626" s="253"/>
      <c r="AS626" s="253"/>
      <c r="AT626" s="253"/>
      <c r="AU626" s="253"/>
      <c r="AV626" s="253"/>
      <c r="AW626" s="253"/>
    </row>
    <row r="627" spans="1:49" s="252" customFormat="1" ht="15" customHeight="1" x14ac:dyDescent="0.25">
      <c r="A627" s="253"/>
      <c r="B627" s="253"/>
      <c r="C627" s="253"/>
      <c r="D627" s="253"/>
      <c r="E627" s="253"/>
      <c r="F627" s="253"/>
      <c r="G627" s="253"/>
      <c r="H627" s="253"/>
      <c r="I627" s="253"/>
      <c r="J627" s="253"/>
      <c r="K627" s="253"/>
      <c r="L627" s="253"/>
      <c r="M627" s="253"/>
      <c r="N627" s="253"/>
      <c r="O627" s="253"/>
      <c r="P627" s="253"/>
      <c r="Q627" s="253"/>
      <c r="R627" s="253"/>
      <c r="S627" s="253"/>
      <c r="T627" s="253"/>
      <c r="U627" s="253" t="s">
        <v>796</v>
      </c>
      <c r="V627" s="253"/>
      <c r="W627" s="253"/>
      <c r="X627" s="253"/>
      <c r="Y627" s="253"/>
      <c r="Z627" s="253"/>
      <c r="AA627" s="253"/>
      <c r="AB627" s="253"/>
      <c r="AC627" s="253" t="s">
        <v>393</v>
      </c>
      <c r="AD627" s="253"/>
      <c r="AE627" s="253"/>
      <c r="AF627" s="253"/>
      <c r="AG627" s="253"/>
      <c r="AH627" s="253"/>
      <c r="AI627" s="253"/>
      <c r="AJ627" s="253"/>
      <c r="AK627" s="253"/>
      <c r="AL627" s="253"/>
      <c r="AM627" s="253"/>
      <c r="AN627" s="253"/>
      <c r="AO627" s="253"/>
      <c r="AP627" s="253"/>
      <c r="AQ627" s="253"/>
      <c r="AR627" s="253"/>
      <c r="AS627" s="253"/>
      <c r="AT627" s="253"/>
      <c r="AU627" s="253"/>
      <c r="AV627" s="253"/>
      <c r="AW627" s="253"/>
    </row>
    <row r="628" spans="1:49" s="252" customFormat="1" ht="15" customHeight="1" x14ac:dyDescent="0.25">
      <c r="A628" s="253"/>
      <c r="B628" s="253"/>
      <c r="C628" s="253"/>
      <c r="D628" s="253"/>
      <c r="E628" s="253"/>
      <c r="F628" s="253"/>
      <c r="G628" s="253"/>
      <c r="H628" s="253"/>
      <c r="I628" s="253"/>
      <c r="J628" s="253"/>
      <c r="K628" s="253"/>
      <c r="L628" s="253"/>
      <c r="M628" s="253"/>
      <c r="N628" s="253"/>
      <c r="O628" s="253"/>
      <c r="P628" s="253"/>
      <c r="Q628" s="253"/>
      <c r="R628" s="253"/>
      <c r="S628" s="253"/>
      <c r="T628" s="253"/>
      <c r="U628" s="253" t="s">
        <v>797</v>
      </c>
      <c r="V628" s="253"/>
      <c r="W628" s="253"/>
      <c r="X628" s="253"/>
      <c r="Y628" s="253"/>
      <c r="Z628" s="253"/>
      <c r="AA628" s="253"/>
      <c r="AB628" s="253"/>
      <c r="AC628" s="253" t="s">
        <v>320</v>
      </c>
      <c r="AD628" s="253"/>
      <c r="AE628" s="253"/>
      <c r="AF628" s="253"/>
      <c r="AG628" s="253"/>
      <c r="AH628" s="253"/>
      <c r="AI628" s="253"/>
      <c r="AJ628" s="253"/>
      <c r="AK628" s="253"/>
      <c r="AL628" s="253"/>
      <c r="AM628" s="253"/>
      <c r="AN628" s="253"/>
      <c r="AO628" s="253"/>
      <c r="AP628" s="253"/>
      <c r="AQ628" s="253"/>
      <c r="AR628" s="253"/>
      <c r="AS628" s="253"/>
      <c r="AT628" s="253"/>
      <c r="AU628" s="253"/>
      <c r="AV628" s="253"/>
      <c r="AW628" s="253"/>
    </row>
    <row r="629" spans="1:49" s="252" customFormat="1" ht="15" customHeight="1" x14ac:dyDescent="0.25">
      <c r="A629" s="253"/>
      <c r="B629" s="253"/>
      <c r="C629" s="253"/>
      <c r="D629" s="253"/>
      <c r="E629" s="253"/>
      <c r="F629" s="253"/>
      <c r="G629" s="253"/>
      <c r="H629" s="253"/>
      <c r="I629" s="253"/>
      <c r="J629" s="253"/>
      <c r="K629" s="253"/>
      <c r="L629" s="253"/>
      <c r="M629" s="253"/>
      <c r="N629" s="253"/>
      <c r="O629" s="253"/>
      <c r="P629" s="253"/>
      <c r="Q629" s="253"/>
      <c r="R629" s="253"/>
      <c r="S629" s="253"/>
      <c r="T629" s="253"/>
      <c r="U629" s="253" t="s">
        <v>798</v>
      </c>
      <c r="V629" s="253"/>
      <c r="W629" s="253"/>
      <c r="X629" s="253"/>
      <c r="Y629" s="253"/>
      <c r="Z629" s="253"/>
      <c r="AA629" s="253"/>
      <c r="AB629" s="253"/>
      <c r="AC629" s="253" t="s">
        <v>320</v>
      </c>
      <c r="AD629" s="253"/>
      <c r="AE629" s="253"/>
      <c r="AF629" s="253"/>
      <c r="AG629" s="253"/>
      <c r="AH629" s="253"/>
      <c r="AI629" s="253"/>
      <c r="AJ629" s="253"/>
      <c r="AK629" s="253"/>
      <c r="AL629" s="253"/>
      <c r="AM629" s="253"/>
      <c r="AN629" s="253"/>
      <c r="AO629" s="253"/>
      <c r="AP629" s="253"/>
      <c r="AQ629" s="253"/>
      <c r="AR629" s="253"/>
      <c r="AS629" s="253"/>
      <c r="AT629" s="253"/>
      <c r="AU629" s="253"/>
      <c r="AV629" s="253"/>
      <c r="AW629" s="253"/>
    </row>
    <row r="630" spans="1:49" s="252" customFormat="1" ht="15" customHeight="1" x14ac:dyDescent="0.25">
      <c r="A630" s="253"/>
      <c r="B630" s="253"/>
      <c r="C630" s="253"/>
      <c r="D630" s="253"/>
      <c r="E630" s="253"/>
      <c r="F630" s="253"/>
      <c r="G630" s="253"/>
      <c r="H630" s="253"/>
      <c r="I630" s="253"/>
      <c r="J630" s="253"/>
      <c r="K630" s="253"/>
      <c r="L630" s="253"/>
      <c r="M630" s="253"/>
      <c r="N630" s="253"/>
      <c r="O630" s="253"/>
      <c r="P630" s="253"/>
      <c r="Q630" s="253"/>
      <c r="R630" s="253"/>
      <c r="S630" s="253"/>
      <c r="T630" s="253"/>
      <c r="U630" s="253" t="s">
        <v>799</v>
      </c>
      <c r="V630" s="253"/>
      <c r="W630" s="253"/>
      <c r="X630" s="253"/>
      <c r="Y630" s="253"/>
      <c r="Z630" s="253"/>
      <c r="AA630" s="253"/>
      <c r="AB630" s="253"/>
      <c r="AC630" s="253" t="s">
        <v>393</v>
      </c>
      <c r="AD630" s="253"/>
      <c r="AE630" s="253"/>
      <c r="AF630" s="253"/>
      <c r="AG630" s="253"/>
      <c r="AH630" s="253"/>
      <c r="AI630" s="253"/>
      <c r="AJ630" s="253"/>
      <c r="AK630" s="253"/>
      <c r="AL630" s="253"/>
      <c r="AM630" s="253"/>
      <c r="AN630" s="253"/>
      <c r="AO630" s="253"/>
      <c r="AP630" s="253"/>
      <c r="AQ630" s="253"/>
      <c r="AR630" s="253"/>
      <c r="AS630" s="253"/>
      <c r="AT630" s="253"/>
      <c r="AU630" s="253"/>
      <c r="AV630" s="253"/>
      <c r="AW630" s="253"/>
    </row>
    <row r="631" spans="1:49" s="252" customFormat="1" ht="15" customHeight="1" x14ac:dyDescent="0.25">
      <c r="A631" s="253"/>
      <c r="B631" s="253"/>
      <c r="C631" s="253"/>
      <c r="D631" s="253"/>
      <c r="E631" s="253"/>
      <c r="F631" s="253"/>
      <c r="G631" s="253"/>
      <c r="H631" s="253"/>
      <c r="I631" s="253"/>
      <c r="J631" s="253"/>
      <c r="K631" s="253"/>
      <c r="L631" s="253"/>
      <c r="M631" s="253"/>
      <c r="N631" s="253"/>
      <c r="O631" s="253"/>
      <c r="P631" s="253"/>
      <c r="Q631" s="253"/>
      <c r="R631" s="253"/>
      <c r="S631" s="253"/>
      <c r="T631" s="253"/>
      <c r="U631" s="253" t="s">
        <v>800</v>
      </c>
      <c r="V631" s="253"/>
      <c r="W631" s="253"/>
      <c r="X631" s="253"/>
      <c r="Y631" s="253"/>
      <c r="Z631" s="253"/>
      <c r="AA631" s="253"/>
      <c r="AB631" s="253"/>
      <c r="AC631" s="253" t="s">
        <v>357</v>
      </c>
      <c r="AD631" s="253"/>
      <c r="AE631" s="253"/>
      <c r="AF631" s="253"/>
      <c r="AG631" s="253"/>
      <c r="AH631" s="253"/>
      <c r="AI631" s="253"/>
      <c r="AJ631" s="253"/>
      <c r="AK631" s="253"/>
      <c r="AL631" s="253"/>
      <c r="AM631" s="253"/>
      <c r="AN631" s="253"/>
      <c r="AO631" s="253"/>
      <c r="AP631" s="253"/>
      <c r="AQ631" s="253"/>
      <c r="AR631" s="253"/>
      <c r="AS631" s="253"/>
      <c r="AT631" s="253"/>
      <c r="AU631" s="253"/>
      <c r="AV631" s="253"/>
      <c r="AW631" s="253"/>
    </row>
    <row r="632" spans="1:49" s="252" customFormat="1" ht="15" customHeight="1" x14ac:dyDescent="0.25">
      <c r="A632" s="253"/>
      <c r="B632" s="253"/>
      <c r="C632" s="253"/>
      <c r="D632" s="253"/>
      <c r="E632" s="253"/>
      <c r="F632" s="253"/>
      <c r="G632" s="253"/>
      <c r="H632" s="253"/>
      <c r="I632" s="253"/>
      <c r="J632" s="253"/>
      <c r="K632" s="253"/>
      <c r="L632" s="253"/>
      <c r="M632" s="253"/>
      <c r="N632" s="253"/>
      <c r="O632" s="253"/>
      <c r="P632" s="253"/>
      <c r="Q632" s="253"/>
      <c r="R632" s="253"/>
      <c r="S632" s="253"/>
      <c r="T632" s="253"/>
      <c r="U632" s="253" t="s">
        <v>801</v>
      </c>
      <c r="V632" s="253"/>
      <c r="W632" s="253"/>
      <c r="X632" s="253"/>
      <c r="Y632" s="253"/>
      <c r="Z632" s="253"/>
      <c r="AA632" s="253"/>
      <c r="AB632" s="253"/>
      <c r="AC632" s="253" t="s">
        <v>318</v>
      </c>
      <c r="AD632" s="253"/>
      <c r="AE632" s="253"/>
      <c r="AF632" s="253"/>
      <c r="AG632" s="253"/>
      <c r="AH632" s="253"/>
      <c r="AI632" s="253"/>
      <c r="AJ632" s="253"/>
      <c r="AK632" s="253"/>
      <c r="AL632" s="253"/>
      <c r="AM632" s="253"/>
      <c r="AN632" s="253"/>
      <c r="AO632" s="253"/>
      <c r="AP632" s="253"/>
      <c r="AQ632" s="253"/>
      <c r="AR632" s="253"/>
      <c r="AS632" s="253"/>
      <c r="AT632" s="253"/>
      <c r="AU632" s="253"/>
      <c r="AV632" s="253"/>
      <c r="AW632" s="253"/>
    </row>
    <row r="633" spans="1:49" s="252" customFormat="1" ht="15" customHeight="1" x14ac:dyDescent="0.25">
      <c r="A633" s="253"/>
      <c r="B633" s="253"/>
      <c r="C633" s="253"/>
      <c r="D633" s="253"/>
      <c r="E633" s="253"/>
      <c r="F633" s="253"/>
      <c r="G633" s="253"/>
      <c r="H633" s="253"/>
      <c r="I633" s="253"/>
      <c r="J633" s="253"/>
      <c r="K633" s="253"/>
      <c r="L633" s="253"/>
      <c r="M633" s="253"/>
      <c r="N633" s="253"/>
      <c r="O633" s="253"/>
      <c r="P633" s="253"/>
      <c r="Q633" s="253"/>
      <c r="R633" s="253"/>
      <c r="S633" s="253"/>
      <c r="T633" s="253"/>
      <c r="U633" s="253" t="s">
        <v>802</v>
      </c>
      <c r="V633" s="253"/>
      <c r="W633" s="253"/>
      <c r="X633" s="253"/>
      <c r="Y633" s="253"/>
      <c r="Z633" s="253"/>
      <c r="AA633" s="253"/>
      <c r="AB633" s="253"/>
      <c r="AC633" s="253" t="s">
        <v>357</v>
      </c>
      <c r="AD633" s="253"/>
      <c r="AE633" s="253"/>
      <c r="AF633" s="253"/>
      <c r="AG633" s="253"/>
      <c r="AH633" s="253"/>
      <c r="AI633" s="253"/>
      <c r="AJ633" s="253"/>
      <c r="AK633" s="253"/>
      <c r="AL633" s="253"/>
      <c r="AM633" s="253"/>
      <c r="AN633" s="253"/>
      <c r="AO633" s="253"/>
      <c r="AP633" s="253"/>
      <c r="AQ633" s="253"/>
      <c r="AR633" s="253"/>
      <c r="AS633" s="253"/>
      <c r="AT633" s="253"/>
      <c r="AU633" s="253"/>
      <c r="AV633" s="253"/>
      <c r="AW633" s="253"/>
    </row>
    <row r="634" spans="1:49" s="252" customFormat="1" ht="15" customHeight="1" x14ac:dyDescent="0.25">
      <c r="A634" s="253"/>
      <c r="B634" s="253"/>
      <c r="C634" s="253"/>
      <c r="D634" s="253"/>
      <c r="E634" s="253"/>
      <c r="F634" s="253"/>
      <c r="G634" s="253"/>
      <c r="H634" s="253"/>
      <c r="I634" s="253"/>
      <c r="J634" s="253"/>
      <c r="K634" s="253"/>
      <c r="L634" s="253"/>
      <c r="M634" s="253"/>
      <c r="N634" s="253"/>
      <c r="O634" s="253"/>
      <c r="P634" s="253"/>
      <c r="Q634" s="253"/>
      <c r="R634" s="253"/>
      <c r="S634" s="253"/>
      <c r="T634" s="253"/>
      <c r="U634" s="253" t="s">
        <v>803</v>
      </c>
      <c r="V634" s="253"/>
      <c r="W634" s="253"/>
      <c r="X634" s="253"/>
      <c r="Y634" s="253"/>
      <c r="Z634" s="253"/>
      <c r="AA634" s="253"/>
      <c r="AB634" s="253"/>
      <c r="AC634" s="253" t="s">
        <v>332</v>
      </c>
      <c r="AD634" s="253"/>
      <c r="AE634" s="253"/>
      <c r="AF634" s="253"/>
      <c r="AG634" s="253"/>
      <c r="AH634" s="253"/>
      <c r="AI634" s="253"/>
      <c r="AJ634" s="253"/>
      <c r="AK634" s="253"/>
      <c r="AL634" s="253"/>
      <c r="AM634" s="253"/>
      <c r="AN634" s="253"/>
      <c r="AO634" s="253"/>
      <c r="AP634" s="253"/>
      <c r="AQ634" s="253"/>
      <c r="AR634" s="253"/>
      <c r="AS634" s="253"/>
      <c r="AT634" s="253"/>
      <c r="AU634" s="253"/>
      <c r="AV634" s="253"/>
      <c r="AW634" s="253"/>
    </row>
    <row r="635" spans="1:49" s="252" customFormat="1" ht="15" customHeight="1" x14ac:dyDescent="0.25">
      <c r="A635" s="253"/>
      <c r="B635" s="253"/>
      <c r="C635" s="253"/>
      <c r="D635" s="253"/>
      <c r="E635" s="253"/>
      <c r="F635" s="253"/>
      <c r="G635" s="253"/>
      <c r="H635" s="253"/>
      <c r="I635" s="253"/>
      <c r="J635" s="253"/>
      <c r="K635" s="253"/>
      <c r="L635" s="253"/>
      <c r="M635" s="253"/>
      <c r="N635" s="253"/>
      <c r="O635" s="253"/>
      <c r="P635" s="253"/>
      <c r="Q635" s="253"/>
      <c r="R635" s="253"/>
      <c r="S635" s="253"/>
      <c r="T635" s="253"/>
      <c r="U635" s="253" t="s">
        <v>804</v>
      </c>
      <c r="V635" s="253"/>
      <c r="W635" s="253"/>
      <c r="X635" s="253"/>
      <c r="Y635" s="253"/>
      <c r="Z635" s="253"/>
      <c r="AA635" s="253"/>
      <c r="AB635" s="253"/>
      <c r="AC635" s="253" t="s">
        <v>393</v>
      </c>
      <c r="AD635" s="253"/>
      <c r="AE635" s="253"/>
      <c r="AF635" s="253"/>
      <c r="AG635" s="253"/>
      <c r="AH635" s="253"/>
      <c r="AI635" s="253"/>
      <c r="AJ635" s="253"/>
      <c r="AK635" s="253"/>
      <c r="AL635" s="253"/>
      <c r="AM635" s="253"/>
      <c r="AN635" s="253"/>
      <c r="AO635" s="253"/>
      <c r="AP635" s="253"/>
      <c r="AQ635" s="253"/>
      <c r="AR635" s="253"/>
      <c r="AS635" s="253"/>
      <c r="AT635" s="253"/>
      <c r="AU635" s="253"/>
      <c r="AV635" s="253"/>
      <c r="AW635" s="253"/>
    </row>
    <row r="636" spans="1:49" s="252" customFormat="1" ht="15" customHeight="1" x14ac:dyDescent="0.25">
      <c r="A636" s="253"/>
      <c r="B636" s="253"/>
      <c r="C636" s="253"/>
      <c r="D636" s="253"/>
      <c r="E636" s="253"/>
      <c r="F636" s="253"/>
      <c r="G636" s="253"/>
      <c r="H636" s="253"/>
      <c r="I636" s="253"/>
      <c r="J636" s="253"/>
      <c r="K636" s="253"/>
      <c r="L636" s="253"/>
      <c r="M636" s="253"/>
      <c r="N636" s="253"/>
      <c r="O636" s="253"/>
      <c r="P636" s="253"/>
      <c r="Q636" s="253"/>
      <c r="R636" s="253"/>
      <c r="S636" s="253"/>
      <c r="T636" s="253"/>
      <c r="U636" s="253" t="s">
        <v>805</v>
      </c>
      <c r="V636" s="253"/>
      <c r="W636" s="253"/>
      <c r="X636" s="253"/>
      <c r="Y636" s="253"/>
      <c r="Z636" s="253"/>
      <c r="AA636" s="253"/>
      <c r="AB636" s="253"/>
      <c r="AC636" s="253" t="s">
        <v>316</v>
      </c>
      <c r="AD636" s="253"/>
      <c r="AE636" s="253"/>
      <c r="AF636" s="253"/>
      <c r="AG636" s="253"/>
      <c r="AH636" s="253"/>
      <c r="AI636" s="253"/>
      <c r="AJ636" s="253"/>
      <c r="AK636" s="253"/>
      <c r="AL636" s="253"/>
      <c r="AM636" s="253"/>
      <c r="AN636" s="253"/>
      <c r="AO636" s="253"/>
      <c r="AP636" s="253"/>
      <c r="AQ636" s="253"/>
      <c r="AR636" s="253"/>
      <c r="AS636" s="253"/>
      <c r="AT636" s="253"/>
      <c r="AU636" s="253"/>
      <c r="AV636" s="253"/>
      <c r="AW636" s="253"/>
    </row>
    <row r="637" spans="1:49" s="252" customFormat="1" ht="15" customHeight="1" x14ac:dyDescent="0.25">
      <c r="A637" s="253"/>
      <c r="B637" s="253"/>
      <c r="C637" s="253"/>
      <c r="D637" s="253"/>
      <c r="E637" s="253"/>
      <c r="F637" s="253"/>
      <c r="G637" s="253"/>
      <c r="H637" s="253"/>
      <c r="I637" s="253"/>
      <c r="J637" s="253"/>
      <c r="K637" s="253"/>
      <c r="L637" s="253"/>
      <c r="M637" s="253"/>
      <c r="N637" s="253"/>
      <c r="O637" s="253"/>
      <c r="P637" s="253"/>
      <c r="Q637" s="253"/>
      <c r="R637" s="253"/>
      <c r="S637" s="253"/>
      <c r="T637" s="253"/>
      <c r="U637" s="253" t="s">
        <v>806</v>
      </c>
      <c r="V637" s="253"/>
      <c r="W637" s="253"/>
      <c r="X637" s="253"/>
      <c r="Y637" s="253"/>
      <c r="Z637" s="253"/>
      <c r="AA637" s="253"/>
      <c r="AB637" s="253"/>
      <c r="AC637" s="253" t="s">
        <v>393</v>
      </c>
      <c r="AD637" s="253"/>
      <c r="AE637" s="253"/>
      <c r="AF637" s="253"/>
      <c r="AG637" s="253"/>
      <c r="AH637" s="253"/>
      <c r="AI637" s="253"/>
      <c r="AJ637" s="253"/>
      <c r="AK637" s="253"/>
      <c r="AL637" s="253"/>
      <c r="AM637" s="253"/>
      <c r="AN637" s="253"/>
      <c r="AO637" s="253"/>
      <c r="AP637" s="253"/>
      <c r="AQ637" s="253"/>
      <c r="AR637" s="253"/>
      <c r="AS637" s="253"/>
      <c r="AT637" s="253"/>
      <c r="AU637" s="253"/>
      <c r="AV637" s="253"/>
      <c r="AW637" s="253"/>
    </row>
    <row r="638" spans="1:49" s="252" customFormat="1" ht="15" customHeight="1" x14ac:dyDescent="0.25">
      <c r="A638" s="253"/>
      <c r="B638" s="253"/>
      <c r="C638" s="253"/>
      <c r="D638" s="253"/>
      <c r="E638" s="253"/>
      <c r="F638" s="253"/>
      <c r="G638" s="253"/>
      <c r="H638" s="253"/>
      <c r="I638" s="253"/>
      <c r="J638" s="253"/>
      <c r="K638" s="253"/>
      <c r="L638" s="253"/>
      <c r="M638" s="253"/>
      <c r="N638" s="253"/>
      <c r="O638" s="253"/>
      <c r="P638" s="253"/>
      <c r="Q638" s="253"/>
      <c r="R638" s="253"/>
      <c r="S638" s="253"/>
      <c r="T638" s="253"/>
      <c r="U638" s="253" t="s">
        <v>807</v>
      </c>
      <c r="V638" s="253"/>
      <c r="W638" s="253"/>
      <c r="X638" s="253"/>
      <c r="Y638" s="253"/>
      <c r="Z638" s="253"/>
      <c r="AA638" s="253"/>
      <c r="AB638" s="253"/>
      <c r="AC638" s="253" t="s">
        <v>332</v>
      </c>
      <c r="AD638" s="253"/>
      <c r="AE638" s="253"/>
      <c r="AF638" s="253"/>
      <c r="AG638" s="253"/>
      <c r="AH638" s="253"/>
      <c r="AI638" s="253"/>
      <c r="AJ638" s="253"/>
      <c r="AK638" s="253"/>
      <c r="AL638" s="253"/>
      <c r="AM638" s="253"/>
      <c r="AN638" s="253"/>
      <c r="AO638" s="253"/>
      <c r="AP638" s="253"/>
      <c r="AQ638" s="253"/>
      <c r="AR638" s="253"/>
      <c r="AS638" s="253"/>
      <c r="AT638" s="253"/>
      <c r="AU638" s="253"/>
      <c r="AV638" s="253"/>
      <c r="AW638" s="253"/>
    </row>
    <row r="639" spans="1:49" s="252" customFormat="1" ht="15" customHeight="1" x14ac:dyDescent="0.25">
      <c r="A639" s="253"/>
      <c r="B639" s="253"/>
      <c r="C639" s="253"/>
      <c r="D639" s="253"/>
      <c r="E639" s="253"/>
      <c r="F639" s="253"/>
      <c r="G639" s="253"/>
      <c r="H639" s="253"/>
      <c r="I639" s="253"/>
      <c r="J639" s="253"/>
      <c r="K639" s="253"/>
      <c r="L639" s="253"/>
      <c r="M639" s="253"/>
      <c r="N639" s="253"/>
      <c r="O639" s="253"/>
      <c r="P639" s="253"/>
      <c r="Q639" s="253"/>
      <c r="R639" s="253"/>
      <c r="S639" s="253"/>
      <c r="T639" s="253"/>
      <c r="U639" s="253" t="s">
        <v>808</v>
      </c>
      <c r="V639" s="253"/>
      <c r="W639" s="253"/>
      <c r="X639" s="253"/>
      <c r="Y639" s="253"/>
      <c r="Z639" s="253"/>
      <c r="AA639" s="253"/>
      <c r="AB639" s="253"/>
      <c r="AC639" s="253" t="s">
        <v>316</v>
      </c>
      <c r="AD639" s="253"/>
      <c r="AE639" s="253"/>
      <c r="AF639" s="253"/>
      <c r="AG639" s="253"/>
      <c r="AH639" s="253"/>
      <c r="AI639" s="253"/>
      <c r="AJ639" s="253"/>
      <c r="AK639" s="253"/>
      <c r="AL639" s="253"/>
      <c r="AM639" s="253"/>
      <c r="AN639" s="253"/>
      <c r="AO639" s="253"/>
      <c r="AP639" s="253"/>
      <c r="AQ639" s="253"/>
      <c r="AR639" s="253"/>
      <c r="AS639" s="253"/>
      <c r="AT639" s="253"/>
      <c r="AU639" s="253"/>
      <c r="AV639" s="253"/>
      <c r="AW639" s="253"/>
    </row>
    <row r="640" spans="1:49" s="252" customFormat="1" ht="15" customHeight="1" x14ac:dyDescent="0.25">
      <c r="A640" s="253"/>
      <c r="B640" s="253"/>
      <c r="C640" s="253"/>
      <c r="D640" s="253"/>
      <c r="E640" s="253"/>
      <c r="F640" s="253"/>
      <c r="G640" s="253"/>
      <c r="H640" s="253"/>
      <c r="I640" s="253"/>
      <c r="J640" s="253"/>
      <c r="K640" s="253"/>
      <c r="L640" s="253"/>
      <c r="M640" s="253"/>
      <c r="N640" s="253"/>
      <c r="O640" s="253"/>
      <c r="P640" s="253"/>
      <c r="Q640" s="253"/>
      <c r="R640" s="253"/>
      <c r="S640" s="253"/>
      <c r="T640" s="253"/>
      <c r="U640" s="253" t="s">
        <v>809</v>
      </c>
      <c r="V640" s="253"/>
      <c r="W640" s="253"/>
      <c r="X640" s="253"/>
      <c r="Y640" s="253"/>
      <c r="Z640" s="253"/>
      <c r="AA640" s="253"/>
      <c r="AB640" s="253"/>
      <c r="AC640" s="253" t="s">
        <v>329</v>
      </c>
      <c r="AD640" s="253"/>
      <c r="AE640" s="253"/>
      <c r="AF640" s="253"/>
      <c r="AG640" s="253"/>
      <c r="AH640" s="253"/>
      <c r="AI640" s="253"/>
      <c r="AJ640" s="253"/>
      <c r="AK640" s="253"/>
      <c r="AL640" s="253"/>
      <c r="AM640" s="253"/>
      <c r="AN640" s="253"/>
      <c r="AO640" s="253"/>
      <c r="AP640" s="253"/>
      <c r="AQ640" s="253"/>
      <c r="AR640" s="253"/>
      <c r="AS640" s="253"/>
      <c r="AT640" s="253"/>
      <c r="AU640" s="253"/>
      <c r="AV640" s="253"/>
      <c r="AW640" s="253"/>
    </row>
    <row r="641" spans="1:49" s="252" customFormat="1" ht="15" customHeight="1" x14ac:dyDescent="0.25">
      <c r="A641" s="253"/>
      <c r="B641" s="253"/>
      <c r="C641" s="253"/>
      <c r="D641" s="253"/>
      <c r="E641" s="253"/>
      <c r="F641" s="253"/>
      <c r="G641" s="253"/>
      <c r="H641" s="253"/>
      <c r="I641" s="253"/>
      <c r="J641" s="253"/>
      <c r="K641" s="253"/>
      <c r="L641" s="253"/>
      <c r="M641" s="253"/>
      <c r="N641" s="253"/>
      <c r="O641" s="253"/>
      <c r="P641" s="253"/>
      <c r="Q641" s="253"/>
      <c r="R641" s="253"/>
      <c r="S641" s="253"/>
      <c r="T641" s="253"/>
      <c r="U641" s="253" t="s">
        <v>810</v>
      </c>
      <c r="V641" s="253"/>
      <c r="W641" s="253"/>
      <c r="X641" s="253"/>
      <c r="Y641" s="253"/>
      <c r="Z641" s="253"/>
      <c r="AA641" s="253"/>
      <c r="AB641" s="253"/>
      <c r="AC641" s="253" t="s">
        <v>332</v>
      </c>
      <c r="AD641" s="253"/>
      <c r="AE641" s="253"/>
      <c r="AF641" s="253"/>
      <c r="AG641" s="253"/>
      <c r="AH641" s="253"/>
      <c r="AI641" s="253"/>
      <c r="AJ641" s="253"/>
      <c r="AK641" s="253"/>
      <c r="AL641" s="253"/>
      <c r="AM641" s="253"/>
      <c r="AN641" s="253"/>
      <c r="AO641" s="253"/>
      <c r="AP641" s="253"/>
      <c r="AQ641" s="253"/>
      <c r="AR641" s="253"/>
      <c r="AS641" s="253"/>
      <c r="AT641" s="253"/>
      <c r="AU641" s="253"/>
      <c r="AV641" s="253"/>
      <c r="AW641" s="253"/>
    </row>
    <row r="642" spans="1:49" s="252" customFormat="1" ht="15" customHeight="1" x14ac:dyDescent="0.25">
      <c r="A642" s="253"/>
      <c r="B642" s="253"/>
      <c r="C642" s="253"/>
      <c r="D642" s="253"/>
      <c r="E642" s="253"/>
      <c r="F642" s="253"/>
      <c r="G642" s="253"/>
      <c r="H642" s="253"/>
      <c r="I642" s="253"/>
      <c r="J642" s="253"/>
      <c r="K642" s="253"/>
      <c r="L642" s="253"/>
      <c r="M642" s="253"/>
      <c r="N642" s="253"/>
      <c r="O642" s="253"/>
      <c r="P642" s="253"/>
      <c r="Q642" s="253"/>
      <c r="R642" s="253"/>
      <c r="S642" s="253"/>
      <c r="T642" s="253"/>
      <c r="U642" s="253" t="s">
        <v>811</v>
      </c>
      <c r="V642" s="253"/>
      <c r="W642" s="253"/>
      <c r="X642" s="253"/>
      <c r="Y642" s="253"/>
      <c r="Z642" s="253"/>
      <c r="AA642" s="253"/>
      <c r="AB642" s="253"/>
      <c r="AC642" s="253" t="s">
        <v>332</v>
      </c>
      <c r="AD642" s="253"/>
      <c r="AE642" s="253"/>
      <c r="AF642" s="253"/>
      <c r="AG642" s="253"/>
      <c r="AH642" s="253"/>
      <c r="AI642" s="253"/>
      <c r="AJ642" s="253"/>
      <c r="AK642" s="253"/>
      <c r="AL642" s="253"/>
      <c r="AM642" s="253"/>
      <c r="AN642" s="253"/>
      <c r="AO642" s="253"/>
      <c r="AP642" s="253"/>
      <c r="AQ642" s="253"/>
      <c r="AR642" s="253"/>
      <c r="AS642" s="253"/>
      <c r="AT642" s="253"/>
      <c r="AU642" s="253"/>
      <c r="AV642" s="253"/>
      <c r="AW642" s="253"/>
    </row>
    <row r="643" spans="1:49" s="252" customFormat="1" ht="15" customHeight="1" x14ac:dyDescent="0.25">
      <c r="A643" s="253"/>
      <c r="B643" s="253"/>
      <c r="C643" s="253"/>
      <c r="D643" s="253"/>
      <c r="E643" s="253"/>
      <c r="F643" s="253"/>
      <c r="G643" s="253"/>
      <c r="H643" s="253"/>
      <c r="I643" s="253"/>
      <c r="J643" s="253"/>
      <c r="K643" s="253"/>
      <c r="L643" s="253"/>
      <c r="M643" s="253"/>
      <c r="N643" s="253"/>
      <c r="O643" s="253"/>
      <c r="P643" s="253"/>
      <c r="Q643" s="253"/>
      <c r="R643" s="253"/>
      <c r="S643" s="253"/>
      <c r="T643" s="253"/>
      <c r="U643" s="253" t="s">
        <v>812</v>
      </c>
      <c r="V643" s="253"/>
      <c r="W643" s="253"/>
      <c r="X643" s="253"/>
      <c r="Y643" s="253"/>
      <c r="Z643" s="253"/>
      <c r="AA643" s="253"/>
      <c r="AB643" s="253"/>
      <c r="AC643" s="253" t="s">
        <v>393</v>
      </c>
      <c r="AD643" s="253"/>
      <c r="AE643" s="253"/>
      <c r="AF643" s="253"/>
      <c r="AG643" s="253"/>
      <c r="AH643" s="253"/>
      <c r="AI643" s="253"/>
      <c r="AJ643" s="253"/>
      <c r="AK643" s="253"/>
      <c r="AL643" s="253"/>
      <c r="AM643" s="253"/>
      <c r="AN643" s="253"/>
      <c r="AO643" s="253"/>
      <c r="AP643" s="253"/>
      <c r="AQ643" s="253"/>
      <c r="AR643" s="253"/>
      <c r="AS643" s="253"/>
      <c r="AT643" s="253"/>
      <c r="AU643" s="253"/>
      <c r="AV643" s="253"/>
      <c r="AW643" s="253"/>
    </row>
    <row r="644" spans="1:49" s="252" customFormat="1" ht="15" customHeight="1" x14ac:dyDescent="0.25">
      <c r="A644" s="253"/>
      <c r="B644" s="253"/>
      <c r="C644" s="253"/>
      <c r="D644" s="253"/>
      <c r="E644" s="253"/>
      <c r="F644" s="253"/>
      <c r="G644" s="253"/>
      <c r="H644" s="253"/>
      <c r="I644" s="253"/>
      <c r="J644" s="253"/>
      <c r="K644" s="253"/>
      <c r="L644" s="253"/>
      <c r="M644" s="253"/>
      <c r="N644" s="253"/>
      <c r="O644" s="253"/>
      <c r="P644" s="253"/>
      <c r="Q644" s="253"/>
      <c r="R644" s="253"/>
      <c r="S644" s="253"/>
      <c r="T644" s="253"/>
      <c r="U644" s="253" t="s">
        <v>813</v>
      </c>
      <c r="V644" s="253"/>
      <c r="W644" s="253"/>
      <c r="X644" s="253"/>
      <c r="Y644" s="253"/>
      <c r="Z644" s="253"/>
      <c r="AA644" s="253"/>
      <c r="AB644" s="253"/>
      <c r="AC644" s="253" t="s">
        <v>393</v>
      </c>
      <c r="AD644" s="253"/>
      <c r="AE644" s="253"/>
      <c r="AF644" s="253"/>
      <c r="AG644" s="253"/>
      <c r="AH644" s="253"/>
      <c r="AI644" s="253"/>
      <c r="AJ644" s="253"/>
      <c r="AK644" s="253"/>
      <c r="AL644" s="253"/>
      <c r="AM644" s="253"/>
      <c r="AN644" s="253"/>
      <c r="AO644" s="253"/>
      <c r="AP644" s="253"/>
      <c r="AQ644" s="253"/>
      <c r="AR644" s="253"/>
      <c r="AS644" s="253"/>
      <c r="AT644" s="253"/>
      <c r="AU644" s="253"/>
      <c r="AV644" s="253"/>
      <c r="AW644" s="253"/>
    </row>
    <row r="645" spans="1:49" s="252" customFormat="1" ht="15" customHeight="1" x14ac:dyDescent="0.25">
      <c r="A645" s="253"/>
      <c r="B645" s="253"/>
      <c r="C645" s="253"/>
      <c r="D645" s="253"/>
      <c r="E645" s="253"/>
      <c r="F645" s="253"/>
      <c r="G645" s="253"/>
      <c r="H645" s="253"/>
      <c r="I645" s="253"/>
      <c r="J645" s="253"/>
      <c r="K645" s="253"/>
      <c r="L645" s="253"/>
      <c r="M645" s="253"/>
      <c r="N645" s="253"/>
      <c r="O645" s="253"/>
      <c r="P645" s="253"/>
      <c r="Q645" s="253"/>
      <c r="R645" s="253"/>
      <c r="S645" s="253"/>
      <c r="T645" s="253"/>
      <c r="U645" s="253" t="s">
        <v>814</v>
      </c>
      <c r="V645" s="253"/>
      <c r="W645" s="253"/>
      <c r="X645" s="253"/>
      <c r="Y645" s="253"/>
      <c r="Z645" s="253"/>
      <c r="AA645" s="253"/>
      <c r="AB645" s="253"/>
      <c r="AC645" s="253" t="s">
        <v>318</v>
      </c>
      <c r="AD645" s="253"/>
      <c r="AE645" s="253"/>
      <c r="AF645" s="253"/>
      <c r="AG645" s="253"/>
      <c r="AH645" s="253"/>
      <c r="AI645" s="253"/>
      <c r="AJ645" s="253"/>
      <c r="AK645" s="253"/>
      <c r="AL645" s="253"/>
      <c r="AM645" s="253"/>
      <c r="AN645" s="253"/>
      <c r="AO645" s="253"/>
      <c r="AP645" s="253"/>
      <c r="AQ645" s="253"/>
      <c r="AR645" s="253"/>
      <c r="AS645" s="253"/>
      <c r="AT645" s="253"/>
      <c r="AU645" s="253"/>
      <c r="AV645" s="253"/>
      <c r="AW645" s="253"/>
    </row>
    <row r="646" spans="1:49" s="252" customFormat="1" ht="15" customHeight="1" x14ac:dyDescent="0.25">
      <c r="A646" s="253"/>
      <c r="B646" s="253"/>
      <c r="C646" s="253"/>
      <c r="D646" s="253"/>
      <c r="E646" s="253"/>
      <c r="F646" s="253"/>
      <c r="G646" s="253"/>
      <c r="H646" s="253"/>
      <c r="I646" s="253"/>
      <c r="J646" s="253"/>
      <c r="K646" s="253"/>
      <c r="L646" s="253"/>
      <c r="M646" s="253"/>
      <c r="N646" s="253"/>
      <c r="O646" s="253"/>
      <c r="P646" s="253"/>
      <c r="Q646" s="253"/>
      <c r="R646" s="253"/>
      <c r="S646" s="253"/>
      <c r="T646" s="253"/>
      <c r="U646" s="253" t="s">
        <v>815</v>
      </c>
      <c r="V646" s="253"/>
      <c r="W646" s="253"/>
      <c r="X646" s="253"/>
      <c r="Y646" s="253"/>
      <c r="Z646" s="253"/>
      <c r="AA646" s="253"/>
      <c r="AB646" s="253"/>
      <c r="AC646" s="253" t="s">
        <v>357</v>
      </c>
      <c r="AD646" s="253"/>
      <c r="AE646" s="253"/>
      <c r="AF646" s="253"/>
      <c r="AG646" s="253"/>
      <c r="AH646" s="253"/>
      <c r="AI646" s="253"/>
      <c r="AJ646" s="253"/>
      <c r="AK646" s="253"/>
      <c r="AL646" s="253"/>
      <c r="AM646" s="253"/>
      <c r="AN646" s="253"/>
      <c r="AO646" s="253"/>
      <c r="AP646" s="253"/>
      <c r="AQ646" s="253"/>
      <c r="AR646" s="253"/>
      <c r="AS646" s="253"/>
      <c r="AT646" s="253"/>
      <c r="AU646" s="253"/>
      <c r="AV646" s="253"/>
      <c r="AW646" s="253"/>
    </row>
    <row r="647" spans="1:49" s="252" customFormat="1" ht="15" customHeight="1" x14ac:dyDescent="0.25">
      <c r="A647" s="253"/>
      <c r="B647" s="253"/>
      <c r="C647" s="253"/>
      <c r="D647" s="253"/>
      <c r="E647" s="253"/>
      <c r="F647" s="253"/>
      <c r="G647" s="253"/>
      <c r="H647" s="253"/>
      <c r="I647" s="253"/>
      <c r="J647" s="253"/>
      <c r="K647" s="253"/>
      <c r="L647" s="253"/>
      <c r="M647" s="253"/>
      <c r="N647" s="253"/>
      <c r="O647" s="253"/>
      <c r="P647" s="253"/>
      <c r="Q647" s="253"/>
      <c r="R647" s="253"/>
      <c r="S647" s="253"/>
      <c r="T647" s="253"/>
      <c r="U647" s="253" t="s">
        <v>289</v>
      </c>
      <c r="V647" s="253"/>
      <c r="W647" s="253"/>
      <c r="X647" s="253"/>
      <c r="Y647" s="253"/>
      <c r="Z647" s="253"/>
      <c r="AA647" s="253"/>
      <c r="AB647" s="253"/>
      <c r="AC647" s="253" t="s">
        <v>329</v>
      </c>
      <c r="AD647" s="253"/>
      <c r="AE647" s="253"/>
      <c r="AF647" s="253"/>
      <c r="AG647" s="253"/>
      <c r="AH647" s="253"/>
      <c r="AI647" s="253"/>
      <c r="AJ647" s="253"/>
      <c r="AK647" s="253"/>
      <c r="AL647" s="253"/>
      <c r="AM647" s="253"/>
      <c r="AN647" s="253"/>
      <c r="AO647" s="253"/>
      <c r="AP647" s="253"/>
      <c r="AQ647" s="253"/>
      <c r="AR647" s="253"/>
      <c r="AS647" s="253"/>
      <c r="AT647" s="253"/>
      <c r="AU647" s="253"/>
      <c r="AV647" s="253"/>
      <c r="AW647" s="253"/>
    </row>
    <row r="648" spans="1:49" s="252" customFormat="1" ht="15" customHeight="1" x14ac:dyDescent="0.25">
      <c r="A648" s="253"/>
      <c r="B648" s="253"/>
      <c r="C648" s="253"/>
      <c r="D648" s="253"/>
      <c r="E648" s="253"/>
      <c r="F648" s="253"/>
      <c r="G648" s="253"/>
      <c r="H648" s="253"/>
      <c r="I648" s="253"/>
      <c r="J648" s="253"/>
      <c r="K648" s="253"/>
      <c r="L648" s="253"/>
      <c r="M648" s="253"/>
      <c r="N648" s="253"/>
      <c r="O648" s="253"/>
      <c r="P648" s="253"/>
      <c r="Q648" s="253"/>
      <c r="R648" s="253"/>
      <c r="S648" s="253"/>
      <c r="T648" s="253"/>
      <c r="U648" s="253" t="s">
        <v>816</v>
      </c>
      <c r="V648" s="253"/>
      <c r="W648" s="253"/>
      <c r="X648" s="253"/>
      <c r="Y648" s="253"/>
      <c r="Z648" s="253"/>
      <c r="AA648" s="253"/>
      <c r="AB648" s="253"/>
      <c r="AC648" s="253" t="s">
        <v>332</v>
      </c>
      <c r="AD648" s="253"/>
      <c r="AE648" s="253"/>
      <c r="AF648" s="253"/>
      <c r="AG648" s="253"/>
      <c r="AH648" s="253"/>
      <c r="AI648" s="253"/>
      <c r="AJ648" s="253"/>
      <c r="AK648" s="253"/>
      <c r="AL648" s="253"/>
      <c r="AM648" s="253"/>
      <c r="AN648" s="253"/>
      <c r="AO648" s="253"/>
      <c r="AP648" s="253"/>
      <c r="AQ648" s="253"/>
      <c r="AR648" s="253"/>
      <c r="AS648" s="253"/>
      <c r="AT648" s="253"/>
      <c r="AU648" s="253"/>
      <c r="AV648" s="253"/>
      <c r="AW648" s="253"/>
    </row>
    <row r="649" spans="1:49" s="252" customFormat="1" ht="15" customHeight="1" x14ac:dyDescent="0.25">
      <c r="A649" s="253"/>
      <c r="B649" s="253"/>
      <c r="C649" s="253"/>
      <c r="D649" s="253"/>
      <c r="E649" s="253"/>
      <c r="F649" s="253"/>
      <c r="G649" s="253"/>
      <c r="H649" s="253"/>
      <c r="I649" s="253"/>
      <c r="J649" s="253"/>
      <c r="K649" s="253"/>
      <c r="L649" s="253"/>
      <c r="M649" s="253"/>
      <c r="N649" s="253"/>
      <c r="O649" s="253"/>
      <c r="P649" s="253"/>
      <c r="Q649" s="253"/>
      <c r="R649" s="253"/>
      <c r="S649" s="253"/>
      <c r="T649" s="253"/>
      <c r="U649" s="253" t="s">
        <v>817</v>
      </c>
      <c r="V649" s="253"/>
      <c r="W649" s="253"/>
      <c r="X649" s="253"/>
      <c r="Y649" s="253"/>
      <c r="Z649" s="253"/>
      <c r="AA649" s="253"/>
      <c r="AB649" s="253"/>
      <c r="AC649" s="253" t="s">
        <v>320</v>
      </c>
      <c r="AD649" s="253"/>
      <c r="AE649" s="253"/>
      <c r="AF649" s="253"/>
      <c r="AG649" s="253"/>
      <c r="AH649" s="253"/>
      <c r="AI649" s="253"/>
      <c r="AJ649" s="253"/>
      <c r="AK649" s="253"/>
      <c r="AL649" s="253"/>
      <c r="AM649" s="253"/>
      <c r="AN649" s="253"/>
      <c r="AO649" s="253"/>
      <c r="AP649" s="253"/>
      <c r="AQ649" s="253"/>
      <c r="AR649" s="253"/>
      <c r="AS649" s="253"/>
      <c r="AT649" s="253"/>
      <c r="AU649" s="253"/>
      <c r="AV649" s="253"/>
      <c r="AW649" s="253"/>
    </row>
    <row r="650" spans="1:49" s="252" customFormat="1" ht="15" customHeight="1" x14ac:dyDescent="0.25">
      <c r="A650" s="253"/>
      <c r="B650" s="253"/>
      <c r="C650" s="253"/>
      <c r="D650" s="253"/>
      <c r="E650" s="253"/>
      <c r="F650" s="253"/>
      <c r="G650" s="253"/>
      <c r="H650" s="253"/>
      <c r="I650" s="253"/>
      <c r="J650" s="253"/>
      <c r="K650" s="253"/>
      <c r="L650" s="253"/>
      <c r="M650" s="253"/>
      <c r="N650" s="253"/>
      <c r="O650" s="253"/>
      <c r="P650" s="253"/>
      <c r="Q650" s="253"/>
      <c r="R650" s="253"/>
      <c r="S650" s="253"/>
      <c r="T650" s="253"/>
      <c r="U650" s="253" t="s">
        <v>818</v>
      </c>
      <c r="V650" s="253"/>
      <c r="W650" s="253"/>
      <c r="X650" s="253"/>
      <c r="Y650" s="253"/>
      <c r="Z650" s="253"/>
      <c r="AA650" s="253"/>
      <c r="AB650" s="253"/>
      <c r="AC650" s="253" t="s">
        <v>323</v>
      </c>
      <c r="AD650" s="253"/>
      <c r="AE650" s="253"/>
      <c r="AF650" s="253"/>
      <c r="AG650" s="253"/>
      <c r="AH650" s="253"/>
      <c r="AI650" s="253"/>
      <c r="AJ650" s="253"/>
      <c r="AK650" s="253"/>
      <c r="AL650" s="253"/>
      <c r="AM650" s="253"/>
      <c r="AN650" s="253"/>
      <c r="AO650" s="253"/>
      <c r="AP650" s="253"/>
      <c r="AQ650" s="253"/>
      <c r="AR650" s="253"/>
      <c r="AS650" s="253"/>
      <c r="AT650" s="253"/>
      <c r="AU650" s="253"/>
      <c r="AV650" s="253"/>
      <c r="AW650" s="253"/>
    </row>
    <row r="651" spans="1:49" s="252" customFormat="1" ht="15" customHeight="1" x14ac:dyDescent="0.25">
      <c r="A651" s="253"/>
      <c r="B651" s="253"/>
      <c r="C651" s="253"/>
      <c r="D651" s="253"/>
      <c r="E651" s="253"/>
      <c r="F651" s="253"/>
      <c r="G651" s="253"/>
      <c r="H651" s="253"/>
      <c r="I651" s="253"/>
      <c r="J651" s="253"/>
      <c r="K651" s="253"/>
      <c r="L651" s="253"/>
      <c r="M651" s="253"/>
      <c r="N651" s="253"/>
      <c r="O651" s="253"/>
      <c r="P651" s="253"/>
      <c r="Q651" s="253"/>
      <c r="R651" s="253"/>
      <c r="S651" s="253"/>
      <c r="T651" s="253"/>
      <c r="U651" s="253" t="s">
        <v>819</v>
      </c>
      <c r="V651" s="253"/>
      <c r="W651" s="253"/>
      <c r="X651" s="253"/>
      <c r="Y651" s="253"/>
      <c r="Z651" s="253"/>
      <c r="AA651" s="253"/>
      <c r="AB651" s="253"/>
      <c r="AC651" s="253" t="s">
        <v>332</v>
      </c>
      <c r="AD651" s="253"/>
      <c r="AE651" s="253"/>
      <c r="AF651" s="253"/>
      <c r="AG651" s="253"/>
      <c r="AH651" s="253"/>
      <c r="AI651" s="253"/>
      <c r="AJ651" s="253"/>
      <c r="AK651" s="253"/>
      <c r="AL651" s="253"/>
      <c r="AM651" s="253"/>
      <c r="AN651" s="253"/>
      <c r="AO651" s="253"/>
      <c r="AP651" s="253"/>
      <c r="AQ651" s="253"/>
      <c r="AR651" s="253"/>
      <c r="AS651" s="253"/>
      <c r="AT651" s="253"/>
      <c r="AU651" s="253"/>
      <c r="AV651" s="253"/>
      <c r="AW651" s="253"/>
    </row>
    <row r="652" spans="1:49" s="252" customFormat="1" ht="15" customHeight="1" x14ac:dyDescent="0.25">
      <c r="A652" s="253"/>
      <c r="B652" s="253"/>
      <c r="C652" s="253"/>
      <c r="D652" s="253"/>
      <c r="E652" s="253"/>
      <c r="F652" s="253"/>
      <c r="G652" s="253"/>
      <c r="H652" s="253"/>
      <c r="I652" s="253"/>
      <c r="J652" s="253"/>
      <c r="K652" s="253"/>
      <c r="L652" s="253"/>
      <c r="M652" s="253"/>
      <c r="N652" s="253"/>
      <c r="O652" s="253"/>
      <c r="P652" s="253"/>
      <c r="Q652" s="253"/>
      <c r="R652" s="253"/>
      <c r="S652" s="253"/>
      <c r="T652" s="253"/>
      <c r="U652" s="253" t="s">
        <v>820</v>
      </c>
      <c r="V652" s="253"/>
      <c r="W652" s="253"/>
      <c r="X652" s="253"/>
      <c r="Y652" s="253"/>
      <c r="Z652" s="253"/>
      <c r="AA652" s="253"/>
      <c r="AB652" s="253"/>
      <c r="AC652" s="253" t="s">
        <v>323</v>
      </c>
      <c r="AD652" s="253"/>
      <c r="AE652" s="253"/>
      <c r="AF652" s="253"/>
      <c r="AG652" s="253"/>
      <c r="AH652" s="253"/>
      <c r="AI652" s="253"/>
      <c r="AJ652" s="253"/>
      <c r="AK652" s="253"/>
      <c r="AL652" s="253"/>
      <c r="AM652" s="253"/>
      <c r="AN652" s="253"/>
      <c r="AO652" s="253"/>
      <c r="AP652" s="253"/>
      <c r="AQ652" s="253"/>
      <c r="AR652" s="253"/>
      <c r="AS652" s="253"/>
      <c r="AT652" s="253"/>
      <c r="AU652" s="253"/>
      <c r="AV652" s="253"/>
      <c r="AW652" s="253"/>
    </row>
    <row r="653" spans="1:49" s="252" customFormat="1" ht="15" customHeight="1" x14ac:dyDescent="0.25">
      <c r="A653" s="253"/>
      <c r="B653" s="253"/>
      <c r="C653" s="253"/>
      <c r="D653" s="253"/>
      <c r="E653" s="253"/>
      <c r="F653" s="253"/>
      <c r="G653" s="253"/>
      <c r="H653" s="253"/>
      <c r="I653" s="253"/>
      <c r="J653" s="253"/>
      <c r="K653" s="253"/>
      <c r="L653" s="253"/>
      <c r="M653" s="253"/>
      <c r="N653" s="253"/>
      <c r="O653" s="253"/>
      <c r="P653" s="253"/>
      <c r="Q653" s="253"/>
      <c r="R653" s="253"/>
      <c r="S653" s="253"/>
      <c r="T653" s="253"/>
      <c r="U653" s="253" t="s">
        <v>821</v>
      </c>
      <c r="V653" s="253"/>
      <c r="W653" s="253"/>
      <c r="X653" s="253"/>
      <c r="Y653" s="253"/>
      <c r="Z653" s="253"/>
      <c r="AA653" s="253"/>
      <c r="AB653" s="253"/>
      <c r="AC653" s="253" t="s">
        <v>323</v>
      </c>
      <c r="AD653" s="253"/>
      <c r="AE653" s="253"/>
      <c r="AF653" s="253"/>
      <c r="AG653" s="253"/>
      <c r="AH653" s="253"/>
      <c r="AI653" s="253"/>
      <c r="AJ653" s="253"/>
      <c r="AK653" s="253"/>
      <c r="AL653" s="253"/>
      <c r="AM653" s="253"/>
      <c r="AN653" s="253"/>
      <c r="AO653" s="253"/>
      <c r="AP653" s="253"/>
      <c r="AQ653" s="253"/>
      <c r="AR653" s="253"/>
      <c r="AS653" s="253"/>
      <c r="AT653" s="253"/>
      <c r="AU653" s="253"/>
      <c r="AV653" s="253"/>
      <c r="AW653" s="253"/>
    </row>
    <row r="654" spans="1:49" s="252" customFormat="1" ht="15" customHeight="1" x14ac:dyDescent="0.25">
      <c r="A654" s="253"/>
      <c r="B654" s="253"/>
      <c r="C654" s="253"/>
      <c r="D654" s="253"/>
      <c r="E654" s="253"/>
      <c r="F654" s="253"/>
      <c r="G654" s="253"/>
      <c r="H654" s="253"/>
      <c r="I654" s="253"/>
      <c r="J654" s="253"/>
      <c r="K654" s="253"/>
      <c r="L654" s="253"/>
      <c r="M654" s="253"/>
      <c r="N654" s="253"/>
      <c r="O654" s="253"/>
      <c r="P654" s="253"/>
      <c r="Q654" s="253"/>
      <c r="R654" s="253"/>
      <c r="S654" s="253"/>
      <c r="T654" s="253"/>
      <c r="U654" s="253" t="s">
        <v>822</v>
      </c>
      <c r="V654" s="253"/>
      <c r="W654" s="253"/>
      <c r="X654" s="253"/>
      <c r="Y654" s="253"/>
      <c r="Z654" s="253"/>
      <c r="AA654" s="253"/>
      <c r="AB654" s="253"/>
      <c r="AC654" s="253" t="s">
        <v>323</v>
      </c>
      <c r="AD654" s="253"/>
      <c r="AE654" s="253"/>
      <c r="AF654" s="253"/>
      <c r="AG654" s="253"/>
      <c r="AH654" s="253"/>
      <c r="AI654" s="253"/>
      <c r="AJ654" s="253"/>
      <c r="AK654" s="253"/>
      <c r="AL654" s="253"/>
      <c r="AM654" s="253"/>
      <c r="AN654" s="253"/>
      <c r="AO654" s="253"/>
      <c r="AP654" s="253"/>
      <c r="AQ654" s="253"/>
      <c r="AR654" s="253"/>
      <c r="AS654" s="253"/>
      <c r="AT654" s="253"/>
      <c r="AU654" s="253"/>
      <c r="AV654" s="253"/>
      <c r="AW654" s="253"/>
    </row>
    <row r="655" spans="1:49" s="252" customFormat="1" ht="15" customHeight="1" x14ac:dyDescent="0.25">
      <c r="A655" s="253"/>
      <c r="B655" s="253"/>
      <c r="C655" s="253"/>
      <c r="D655" s="253"/>
      <c r="E655" s="253"/>
      <c r="F655" s="253"/>
      <c r="G655" s="253"/>
      <c r="H655" s="253"/>
      <c r="I655" s="253"/>
      <c r="J655" s="253"/>
      <c r="K655" s="253"/>
      <c r="L655" s="253"/>
      <c r="M655" s="253"/>
      <c r="N655" s="253"/>
      <c r="O655" s="253"/>
      <c r="P655" s="253"/>
      <c r="Q655" s="253"/>
      <c r="R655" s="253"/>
      <c r="S655" s="253"/>
      <c r="T655" s="253"/>
      <c r="U655" s="253" t="s">
        <v>823</v>
      </c>
      <c r="V655" s="253"/>
      <c r="W655" s="253"/>
      <c r="X655" s="253"/>
      <c r="Y655" s="253"/>
      <c r="Z655" s="253"/>
      <c r="AA655" s="253"/>
      <c r="AB655" s="253"/>
      <c r="AC655" s="253" t="s">
        <v>373</v>
      </c>
      <c r="AD655" s="253"/>
      <c r="AE655" s="253"/>
      <c r="AF655" s="253"/>
      <c r="AG655" s="253"/>
      <c r="AH655" s="253"/>
      <c r="AI655" s="253"/>
      <c r="AJ655" s="253"/>
      <c r="AK655" s="253"/>
      <c r="AL655" s="253"/>
      <c r="AM655" s="253"/>
      <c r="AN655" s="253"/>
      <c r="AO655" s="253"/>
      <c r="AP655" s="253"/>
      <c r="AQ655" s="253"/>
      <c r="AR655" s="253"/>
      <c r="AS655" s="253"/>
      <c r="AT655" s="253"/>
      <c r="AU655" s="253"/>
      <c r="AV655" s="253"/>
      <c r="AW655" s="253"/>
    </row>
    <row r="656" spans="1:49" s="252" customFormat="1" ht="15" customHeight="1" x14ac:dyDescent="0.25">
      <c r="A656" s="253"/>
      <c r="B656" s="253"/>
      <c r="C656" s="253"/>
      <c r="D656" s="253"/>
      <c r="E656" s="253"/>
      <c r="F656" s="253"/>
      <c r="G656" s="253"/>
      <c r="H656" s="253"/>
      <c r="I656" s="253"/>
      <c r="J656" s="253"/>
      <c r="K656" s="253"/>
      <c r="L656" s="253"/>
      <c r="M656" s="253"/>
      <c r="N656" s="253"/>
      <c r="O656" s="253"/>
      <c r="P656" s="253"/>
      <c r="Q656" s="253"/>
      <c r="R656" s="253"/>
      <c r="S656" s="253"/>
      <c r="T656" s="253"/>
      <c r="U656" s="253" t="s">
        <v>824</v>
      </c>
      <c r="V656" s="253"/>
      <c r="W656" s="253"/>
      <c r="X656" s="253"/>
      <c r="Y656" s="253"/>
      <c r="Z656" s="253"/>
      <c r="AA656" s="253"/>
      <c r="AB656" s="253"/>
      <c r="AC656" s="253" t="s">
        <v>332</v>
      </c>
      <c r="AD656" s="253"/>
      <c r="AE656" s="253"/>
      <c r="AF656" s="253"/>
      <c r="AG656" s="253"/>
      <c r="AH656" s="253"/>
      <c r="AI656" s="253"/>
      <c r="AJ656" s="253"/>
      <c r="AK656" s="253"/>
      <c r="AL656" s="253"/>
      <c r="AM656" s="253"/>
      <c r="AN656" s="253"/>
      <c r="AO656" s="253"/>
      <c r="AP656" s="253"/>
      <c r="AQ656" s="253"/>
      <c r="AR656" s="253"/>
      <c r="AS656" s="253"/>
      <c r="AT656" s="253"/>
      <c r="AU656" s="253"/>
      <c r="AV656" s="253"/>
      <c r="AW656" s="253"/>
    </row>
    <row r="657" spans="1:49" s="252" customFormat="1" ht="15" customHeight="1" x14ac:dyDescent="0.25">
      <c r="A657" s="253"/>
      <c r="B657" s="253"/>
      <c r="C657" s="253"/>
      <c r="D657" s="253"/>
      <c r="E657" s="253"/>
      <c r="F657" s="253"/>
      <c r="G657" s="253"/>
      <c r="H657" s="253"/>
      <c r="I657" s="253"/>
      <c r="J657" s="253"/>
      <c r="K657" s="253"/>
      <c r="L657" s="253"/>
      <c r="M657" s="253"/>
      <c r="N657" s="253"/>
      <c r="O657" s="253"/>
      <c r="P657" s="253"/>
      <c r="Q657" s="253"/>
      <c r="R657" s="253"/>
      <c r="S657" s="253"/>
      <c r="T657" s="253"/>
      <c r="U657" s="253" t="s">
        <v>825</v>
      </c>
      <c r="V657" s="253"/>
      <c r="W657" s="253"/>
      <c r="X657" s="253"/>
      <c r="Y657" s="253"/>
      <c r="Z657" s="253"/>
      <c r="AA657" s="253"/>
      <c r="AB657" s="253"/>
      <c r="AC657" s="253" t="s">
        <v>332</v>
      </c>
      <c r="AD657" s="253"/>
      <c r="AE657" s="253"/>
      <c r="AF657" s="253"/>
      <c r="AG657" s="253"/>
      <c r="AH657" s="253"/>
      <c r="AI657" s="253"/>
      <c r="AJ657" s="253"/>
      <c r="AK657" s="253"/>
      <c r="AL657" s="253"/>
      <c r="AM657" s="253"/>
      <c r="AN657" s="253"/>
      <c r="AO657" s="253"/>
      <c r="AP657" s="253"/>
      <c r="AQ657" s="253"/>
      <c r="AR657" s="253"/>
      <c r="AS657" s="253"/>
      <c r="AT657" s="253"/>
      <c r="AU657" s="253"/>
      <c r="AV657" s="253"/>
      <c r="AW657" s="253"/>
    </row>
    <row r="658" spans="1:49" s="252" customFormat="1" ht="15" customHeight="1" x14ac:dyDescent="0.25">
      <c r="A658" s="253"/>
      <c r="B658" s="253"/>
      <c r="C658" s="253"/>
      <c r="D658" s="253"/>
      <c r="E658" s="253"/>
      <c r="F658" s="253"/>
      <c r="G658" s="253"/>
      <c r="H658" s="253"/>
      <c r="I658" s="253"/>
      <c r="J658" s="253"/>
      <c r="K658" s="253"/>
      <c r="L658" s="253"/>
      <c r="M658" s="253"/>
      <c r="N658" s="253"/>
      <c r="O658" s="253"/>
      <c r="P658" s="253"/>
      <c r="Q658" s="253"/>
      <c r="R658" s="253"/>
      <c r="S658" s="253"/>
      <c r="T658" s="253"/>
      <c r="U658" s="253" t="s">
        <v>826</v>
      </c>
      <c r="V658" s="253"/>
      <c r="W658" s="253"/>
      <c r="X658" s="253"/>
      <c r="Y658" s="253"/>
      <c r="Z658" s="253"/>
      <c r="AA658" s="253"/>
      <c r="AB658" s="253"/>
      <c r="AC658" s="253" t="s">
        <v>332</v>
      </c>
      <c r="AD658" s="253"/>
      <c r="AE658" s="253"/>
      <c r="AF658" s="253"/>
      <c r="AG658" s="253"/>
      <c r="AH658" s="253"/>
      <c r="AI658" s="253"/>
      <c r="AJ658" s="253"/>
      <c r="AK658" s="253"/>
      <c r="AL658" s="253"/>
      <c r="AM658" s="253"/>
      <c r="AN658" s="253"/>
      <c r="AO658" s="253"/>
      <c r="AP658" s="253"/>
      <c r="AQ658" s="253"/>
      <c r="AR658" s="253"/>
      <c r="AS658" s="253"/>
      <c r="AT658" s="253"/>
      <c r="AU658" s="253"/>
      <c r="AV658" s="253"/>
      <c r="AW658" s="253"/>
    </row>
    <row r="659" spans="1:49" s="252" customFormat="1" ht="15" customHeight="1" x14ac:dyDescent="0.25">
      <c r="A659" s="253"/>
      <c r="B659" s="253"/>
      <c r="C659" s="253"/>
      <c r="D659" s="253"/>
      <c r="E659" s="253"/>
      <c r="F659" s="253"/>
      <c r="G659" s="253"/>
      <c r="H659" s="253"/>
      <c r="I659" s="253"/>
      <c r="J659" s="253"/>
      <c r="K659" s="253"/>
      <c r="L659" s="253"/>
      <c r="M659" s="253"/>
      <c r="N659" s="253"/>
      <c r="O659" s="253"/>
      <c r="P659" s="253"/>
      <c r="Q659" s="253"/>
      <c r="R659" s="253"/>
      <c r="S659" s="253"/>
      <c r="T659" s="253"/>
      <c r="U659" s="253" t="s">
        <v>827</v>
      </c>
      <c r="V659" s="253"/>
      <c r="W659" s="253"/>
      <c r="X659" s="253"/>
      <c r="Y659" s="253"/>
      <c r="Z659" s="253"/>
      <c r="AA659" s="253"/>
      <c r="AB659" s="253"/>
      <c r="AC659" s="253" t="s">
        <v>393</v>
      </c>
      <c r="AD659" s="253"/>
      <c r="AE659" s="253"/>
      <c r="AF659" s="253"/>
      <c r="AG659" s="253"/>
      <c r="AH659" s="253"/>
      <c r="AI659" s="253"/>
      <c r="AJ659" s="253"/>
      <c r="AK659" s="253"/>
      <c r="AL659" s="253"/>
      <c r="AM659" s="253"/>
      <c r="AN659" s="253"/>
      <c r="AO659" s="253"/>
      <c r="AP659" s="253"/>
      <c r="AQ659" s="253"/>
      <c r="AR659" s="253"/>
      <c r="AS659" s="253"/>
      <c r="AT659" s="253"/>
      <c r="AU659" s="253"/>
      <c r="AV659" s="253"/>
      <c r="AW659" s="253"/>
    </row>
    <row r="660" spans="1:49" s="252" customFormat="1" ht="15" customHeight="1" x14ac:dyDescent="0.25">
      <c r="A660" s="253"/>
      <c r="B660" s="253"/>
      <c r="C660" s="253"/>
      <c r="D660" s="253"/>
      <c r="E660" s="253"/>
      <c r="F660" s="253"/>
      <c r="G660" s="253"/>
      <c r="H660" s="253"/>
      <c r="I660" s="253"/>
      <c r="J660" s="253"/>
      <c r="K660" s="253"/>
      <c r="L660" s="253"/>
      <c r="M660" s="253"/>
      <c r="N660" s="253"/>
      <c r="O660" s="253"/>
      <c r="P660" s="253"/>
      <c r="Q660" s="253"/>
      <c r="R660" s="253"/>
      <c r="S660" s="253"/>
      <c r="T660" s="253"/>
      <c r="U660" s="253" t="s">
        <v>828</v>
      </c>
      <c r="V660" s="253"/>
      <c r="W660" s="253"/>
      <c r="X660" s="253"/>
      <c r="Y660" s="253"/>
      <c r="Z660" s="253"/>
      <c r="AA660" s="253"/>
      <c r="AB660" s="253"/>
      <c r="AC660" s="253" t="s">
        <v>323</v>
      </c>
      <c r="AD660" s="253"/>
      <c r="AE660" s="253"/>
      <c r="AF660" s="253"/>
      <c r="AG660" s="253"/>
      <c r="AH660" s="253"/>
      <c r="AI660" s="253"/>
      <c r="AJ660" s="253"/>
      <c r="AK660" s="253"/>
      <c r="AL660" s="253"/>
      <c r="AM660" s="253"/>
      <c r="AN660" s="253"/>
      <c r="AO660" s="253"/>
      <c r="AP660" s="253"/>
      <c r="AQ660" s="253"/>
      <c r="AR660" s="253"/>
      <c r="AS660" s="253"/>
      <c r="AT660" s="253"/>
      <c r="AU660" s="253"/>
      <c r="AV660" s="253"/>
      <c r="AW660" s="253"/>
    </row>
    <row r="661" spans="1:49" s="252" customFormat="1" ht="15" customHeight="1" x14ac:dyDescent="0.25">
      <c r="A661" s="253"/>
      <c r="B661" s="253"/>
      <c r="C661" s="253"/>
      <c r="D661" s="253"/>
      <c r="E661" s="253"/>
      <c r="F661" s="253"/>
      <c r="G661" s="253"/>
      <c r="H661" s="253"/>
      <c r="I661" s="253"/>
      <c r="J661" s="253"/>
      <c r="K661" s="253"/>
      <c r="L661" s="253"/>
      <c r="M661" s="253"/>
      <c r="N661" s="253"/>
      <c r="O661" s="253"/>
      <c r="P661" s="253"/>
      <c r="Q661" s="253"/>
      <c r="R661" s="253"/>
      <c r="S661" s="253"/>
      <c r="T661" s="253"/>
      <c r="U661" s="253" t="s">
        <v>829</v>
      </c>
      <c r="V661" s="253"/>
      <c r="W661" s="253"/>
      <c r="X661" s="253"/>
      <c r="Y661" s="253"/>
      <c r="Z661" s="253"/>
      <c r="AA661" s="253"/>
      <c r="AB661" s="253"/>
      <c r="AC661" s="253" t="s">
        <v>323</v>
      </c>
      <c r="AD661" s="253"/>
      <c r="AE661" s="253"/>
      <c r="AF661" s="253"/>
      <c r="AG661" s="253"/>
      <c r="AH661" s="253"/>
      <c r="AI661" s="253"/>
      <c r="AJ661" s="253"/>
      <c r="AK661" s="253"/>
      <c r="AL661" s="253"/>
      <c r="AM661" s="253"/>
      <c r="AN661" s="253"/>
      <c r="AO661" s="253"/>
      <c r="AP661" s="253"/>
      <c r="AQ661" s="253"/>
      <c r="AR661" s="253"/>
      <c r="AS661" s="253"/>
      <c r="AT661" s="253"/>
      <c r="AU661" s="253"/>
      <c r="AV661" s="253"/>
      <c r="AW661" s="253"/>
    </row>
    <row r="662" spans="1:49" s="252" customFormat="1" ht="15" customHeight="1" x14ac:dyDescent="0.25">
      <c r="A662" s="253"/>
      <c r="B662" s="253"/>
      <c r="C662" s="253"/>
      <c r="D662" s="253"/>
      <c r="E662" s="253"/>
      <c r="F662" s="253"/>
      <c r="G662" s="253"/>
      <c r="H662" s="253"/>
      <c r="I662" s="253"/>
      <c r="J662" s="253"/>
      <c r="K662" s="253"/>
      <c r="L662" s="253"/>
      <c r="M662" s="253"/>
      <c r="N662" s="253"/>
      <c r="O662" s="253"/>
      <c r="P662" s="253"/>
      <c r="Q662" s="253"/>
      <c r="R662" s="253"/>
      <c r="S662" s="253"/>
      <c r="T662" s="253"/>
      <c r="U662" s="253" t="s">
        <v>830</v>
      </c>
      <c r="V662" s="253"/>
      <c r="W662" s="253"/>
      <c r="X662" s="253"/>
      <c r="Y662" s="253"/>
      <c r="Z662" s="253"/>
      <c r="AA662" s="253"/>
      <c r="AB662" s="253"/>
      <c r="AC662" s="253" t="s">
        <v>357</v>
      </c>
      <c r="AD662" s="253"/>
      <c r="AE662" s="253"/>
      <c r="AF662" s="253"/>
      <c r="AG662" s="253"/>
      <c r="AH662" s="253"/>
      <c r="AI662" s="253"/>
      <c r="AJ662" s="253"/>
      <c r="AK662" s="253"/>
      <c r="AL662" s="253"/>
      <c r="AM662" s="253"/>
      <c r="AN662" s="253"/>
      <c r="AO662" s="253"/>
      <c r="AP662" s="253"/>
      <c r="AQ662" s="253"/>
      <c r="AR662" s="253"/>
      <c r="AS662" s="253"/>
      <c r="AT662" s="253"/>
      <c r="AU662" s="253"/>
      <c r="AV662" s="253"/>
      <c r="AW662" s="253"/>
    </row>
    <row r="663" spans="1:49" s="252" customFormat="1" ht="15" customHeight="1" x14ac:dyDescent="0.25">
      <c r="A663" s="253"/>
      <c r="B663" s="253"/>
      <c r="C663" s="253"/>
      <c r="D663" s="253"/>
      <c r="E663" s="253"/>
      <c r="F663" s="253"/>
      <c r="G663" s="253"/>
      <c r="H663" s="253"/>
      <c r="I663" s="253"/>
      <c r="J663" s="253"/>
      <c r="K663" s="253"/>
      <c r="L663" s="253"/>
      <c r="M663" s="253"/>
      <c r="N663" s="253"/>
      <c r="O663" s="253"/>
      <c r="P663" s="253"/>
      <c r="Q663" s="253"/>
      <c r="R663" s="253"/>
      <c r="S663" s="253"/>
      <c r="T663" s="253"/>
      <c r="U663" s="253" t="s">
        <v>831</v>
      </c>
      <c r="V663" s="253"/>
      <c r="W663" s="253"/>
      <c r="X663" s="253"/>
      <c r="Y663" s="253"/>
      <c r="Z663" s="253"/>
      <c r="AA663" s="253"/>
      <c r="AB663" s="253"/>
      <c r="AC663" s="253" t="s">
        <v>323</v>
      </c>
      <c r="AD663" s="253"/>
      <c r="AE663" s="253"/>
      <c r="AF663" s="253"/>
      <c r="AG663" s="253"/>
      <c r="AH663" s="253"/>
      <c r="AI663" s="253"/>
      <c r="AJ663" s="253"/>
      <c r="AK663" s="253"/>
      <c r="AL663" s="253"/>
      <c r="AM663" s="253"/>
      <c r="AN663" s="253"/>
      <c r="AO663" s="253"/>
      <c r="AP663" s="253"/>
      <c r="AQ663" s="253"/>
      <c r="AR663" s="253"/>
      <c r="AS663" s="253"/>
      <c r="AT663" s="253"/>
      <c r="AU663" s="253"/>
      <c r="AV663" s="253"/>
      <c r="AW663" s="253"/>
    </row>
    <row r="664" spans="1:49" s="252" customFormat="1" ht="15" customHeight="1" x14ac:dyDescent="0.25">
      <c r="A664" s="253"/>
      <c r="B664" s="253"/>
      <c r="C664" s="253"/>
      <c r="D664" s="253"/>
      <c r="E664" s="253"/>
      <c r="F664" s="253"/>
      <c r="G664" s="253"/>
      <c r="H664" s="253"/>
      <c r="I664" s="253"/>
      <c r="J664" s="253"/>
      <c r="K664" s="253"/>
      <c r="L664" s="253"/>
      <c r="M664" s="253"/>
      <c r="N664" s="253"/>
      <c r="O664" s="253"/>
      <c r="P664" s="253"/>
      <c r="Q664" s="253"/>
      <c r="R664" s="253"/>
      <c r="S664" s="253"/>
      <c r="T664" s="253"/>
      <c r="U664" s="253" t="s">
        <v>832</v>
      </c>
      <c r="V664" s="253"/>
      <c r="W664" s="253"/>
      <c r="X664" s="253"/>
      <c r="Y664" s="253"/>
      <c r="Z664" s="253"/>
      <c r="AA664" s="253"/>
      <c r="AB664" s="253"/>
      <c r="AC664" s="253" t="s">
        <v>316</v>
      </c>
      <c r="AD664" s="253"/>
      <c r="AE664" s="253"/>
      <c r="AF664" s="253"/>
      <c r="AG664" s="253"/>
      <c r="AH664" s="253"/>
      <c r="AI664" s="253"/>
      <c r="AJ664" s="253"/>
      <c r="AK664" s="253"/>
      <c r="AL664" s="253"/>
      <c r="AM664" s="253"/>
      <c r="AN664" s="253"/>
      <c r="AO664" s="253"/>
      <c r="AP664" s="253"/>
      <c r="AQ664" s="253"/>
      <c r="AR664" s="253"/>
      <c r="AS664" s="253"/>
      <c r="AT664" s="253"/>
      <c r="AU664" s="253"/>
      <c r="AV664" s="253"/>
      <c r="AW664" s="253"/>
    </row>
    <row r="665" spans="1:49" s="252" customFormat="1" ht="15" customHeight="1" x14ac:dyDescent="0.25">
      <c r="A665" s="253"/>
      <c r="B665" s="253"/>
      <c r="C665" s="253"/>
      <c r="D665" s="253"/>
      <c r="E665" s="253"/>
      <c r="F665" s="253"/>
      <c r="G665" s="253"/>
      <c r="H665" s="253"/>
      <c r="I665" s="253"/>
      <c r="J665" s="253"/>
      <c r="K665" s="253"/>
      <c r="L665" s="253"/>
      <c r="M665" s="253"/>
      <c r="N665" s="253"/>
      <c r="O665" s="253"/>
      <c r="P665" s="253"/>
      <c r="Q665" s="253"/>
      <c r="R665" s="253"/>
      <c r="S665" s="253"/>
      <c r="T665" s="253"/>
      <c r="U665" s="253" t="s">
        <v>833</v>
      </c>
      <c r="V665" s="253"/>
      <c r="W665" s="253"/>
      <c r="X665" s="253"/>
      <c r="Y665" s="253"/>
      <c r="Z665" s="253"/>
      <c r="AA665" s="253"/>
      <c r="AB665" s="253"/>
      <c r="AC665" s="253" t="s">
        <v>393</v>
      </c>
      <c r="AD665" s="253"/>
      <c r="AE665" s="253"/>
      <c r="AF665" s="253"/>
      <c r="AG665" s="253"/>
      <c r="AH665" s="253"/>
      <c r="AI665" s="253"/>
      <c r="AJ665" s="253"/>
      <c r="AK665" s="253"/>
      <c r="AL665" s="253"/>
      <c r="AM665" s="253"/>
      <c r="AN665" s="253"/>
      <c r="AO665" s="253"/>
      <c r="AP665" s="253"/>
      <c r="AQ665" s="253"/>
      <c r="AR665" s="253"/>
      <c r="AS665" s="253"/>
      <c r="AT665" s="253"/>
      <c r="AU665" s="253"/>
      <c r="AV665" s="253"/>
      <c r="AW665" s="253"/>
    </row>
    <row r="666" spans="1:49" s="252" customFormat="1" ht="15" customHeight="1" x14ac:dyDescent="0.25">
      <c r="A666" s="253"/>
      <c r="B666" s="253"/>
      <c r="C666" s="253"/>
      <c r="D666" s="253"/>
      <c r="E666" s="253"/>
      <c r="F666" s="253"/>
      <c r="G666" s="253"/>
      <c r="H666" s="253"/>
      <c r="I666" s="253"/>
      <c r="J666" s="253"/>
      <c r="K666" s="253"/>
      <c r="L666" s="253"/>
      <c r="M666" s="253"/>
      <c r="N666" s="253"/>
      <c r="O666" s="253"/>
      <c r="P666" s="253"/>
      <c r="Q666" s="253"/>
      <c r="R666" s="253"/>
      <c r="S666" s="253"/>
      <c r="T666" s="253"/>
      <c r="U666" s="253" t="s">
        <v>834</v>
      </c>
      <c r="V666" s="253"/>
      <c r="W666" s="253"/>
      <c r="X666" s="253"/>
      <c r="Y666" s="253"/>
      <c r="Z666" s="253"/>
      <c r="AA666" s="253"/>
      <c r="AB666" s="253"/>
      <c r="AC666" s="253" t="s">
        <v>332</v>
      </c>
      <c r="AD666" s="253"/>
      <c r="AE666" s="253"/>
      <c r="AF666" s="253"/>
      <c r="AG666" s="253"/>
      <c r="AH666" s="253"/>
      <c r="AI666" s="253"/>
      <c r="AJ666" s="253"/>
      <c r="AK666" s="253"/>
      <c r="AL666" s="253"/>
      <c r="AM666" s="253"/>
      <c r="AN666" s="253"/>
      <c r="AO666" s="253"/>
      <c r="AP666" s="253"/>
      <c r="AQ666" s="253"/>
      <c r="AR666" s="253"/>
      <c r="AS666" s="253"/>
      <c r="AT666" s="253"/>
      <c r="AU666" s="253"/>
      <c r="AV666" s="253"/>
      <c r="AW666" s="253"/>
    </row>
    <row r="667" spans="1:49" s="252" customFormat="1" ht="15" customHeight="1" x14ac:dyDescent="0.25">
      <c r="A667" s="253"/>
      <c r="B667" s="253"/>
      <c r="C667" s="253"/>
      <c r="D667" s="253"/>
      <c r="E667" s="253"/>
      <c r="F667" s="253"/>
      <c r="G667" s="253"/>
      <c r="H667" s="253"/>
      <c r="I667" s="253"/>
      <c r="J667" s="253"/>
      <c r="K667" s="253"/>
      <c r="L667" s="253"/>
      <c r="M667" s="253"/>
      <c r="N667" s="253"/>
      <c r="O667" s="253"/>
      <c r="P667" s="253"/>
      <c r="Q667" s="253"/>
      <c r="R667" s="253"/>
      <c r="S667" s="253"/>
      <c r="T667" s="253"/>
      <c r="U667" s="253" t="s">
        <v>835</v>
      </c>
      <c r="V667" s="253"/>
      <c r="W667" s="253"/>
      <c r="X667" s="253"/>
      <c r="Y667" s="253"/>
      <c r="Z667" s="253"/>
      <c r="AA667" s="253"/>
      <c r="AB667" s="253"/>
      <c r="AC667" s="253" t="s">
        <v>318</v>
      </c>
      <c r="AD667" s="253"/>
      <c r="AE667" s="253"/>
      <c r="AF667" s="253"/>
      <c r="AG667" s="253"/>
      <c r="AH667" s="253"/>
      <c r="AI667" s="253"/>
      <c r="AJ667" s="253"/>
      <c r="AK667" s="253"/>
      <c r="AL667" s="253"/>
      <c r="AM667" s="253"/>
      <c r="AN667" s="253"/>
      <c r="AO667" s="253"/>
      <c r="AP667" s="253"/>
      <c r="AQ667" s="253"/>
      <c r="AR667" s="253"/>
      <c r="AS667" s="253"/>
      <c r="AT667" s="253"/>
      <c r="AU667" s="253"/>
      <c r="AV667" s="253"/>
      <c r="AW667" s="253"/>
    </row>
    <row r="668" spans="1:49" s="252" customFormat="1" ht="15" customHeight="1" x14ac:dyDescent="0.25">
      <c r="A668" s="253"/>
      <c r="B668" s="253"/>
      <c r="C668" s="253"/>
      <c r="D668" s="253"/>
      <c r="E668" s="253"/>
      <c r="F668" s="253"/>
      <c r="G668" s="253"/>
      <c r="H668" s="253"/>
      <c r="I668" s="253"/>
      <c r="J668" s="253"/>
      <c r="K668" s="253"/>
      <c r="L668" s="253"/>
      <c r="M668" s="253"/>
      <c r="N668" s="253"/>
      <c r="O668" s="253"/>
      <c r="P668" s="253"/>
      <c r="Q668" s="253"/>
      <c r="R668" s="253"/>
      <c r="S668" s="253"/>
      <c r="T668" s="253"/>
      <c r="U668" s="253" t="s">
        <v>836</v>
      </c>
      <c r="V668" s="253"/>
      <c r="W668" s="253"/>
      <c r="X668" s="253"/>
      <c r="Y668" s="253"/>
      <c r="Z668" s="253"/>
      <c r="AA668" s="253"/>
      <c r="AB668" s="253"/>
      <c r="AC668" s="253" t="s">
        <v>357</v>
      </c>
      <c r="AD668" s="253"/>
      <c r="AE668" s="253"/>
      <c r="AF668" s="253"/>
      <c r="AG668" s="253"/>
      <c r="AH668" s="253"/>
      <c r="AI668" s="253"/>
      <c r="AJ668" s="253"/>
      <c r="AK668" s="253"/>
      <c r="AL668" s="253"/>
      <c r="AM668" s="253"/>
      <c r="AN668" s="253"/>
      <c r="AO668" s="253"/>
      <c r="AP668" s="253"/>
      <c r="AQ668" s="253"/>
      <c r="AR668" s="253"/>
      <c r="AS668" s="253"/>
      <c r="AT668" s="253"/>
      <c r="AU668" s="253"/>
      <c r="AV668" s="253"/>
      <c r="AW668" s="253"/>
    </row>
    <row r="669" spans="1:49" s="252" customFormat="1" ht="15" customHeight="1" x14ac:dyDescent="0.25">
      <c r="A669" s="253"/>
      <c r="B669" s="253"/>
      <c r="C669" s="253"/>
      <c r="D669" s="253"/>
      <c r="E669" s="253"/>
      <c r="F669" s="253"/>
      <c r="G669" s="253"/>
      <c r="H669" s="253"/>
      <c r="I669" s="253"/>
      <c r="J669" s="253"/>
      <c r="K669" s="253"/>
      <c r="L669" s="253"/>
      <c r="M669" s="253"/>
      <c r="N669" s="253"/>
      <c r="O669" s="253"/>
      <c r="P669" s="253"/>
      <c r="Q669" s="253"/>
      <c r="R669" s="253"/>
      <c r="S669" s="253"/>
      <c r="T669" s="253"/>
      <c r="U669" s="253" t="s">
        <v>837</v>
      </c>
      <c r="V669" s="253"/>
      <c r="W669" s="253"/>
      <c r="X669" s="253"/>
      <c r="Y669" s="253"/>
      <c r="Z669" s="253"/>
      <c r="AA669" s="253"/>
      <c r="AB669" s="253"/>
      <c r="AC669" s="253" t="s">
        <v>323</v>
      </c>
      <c r="AD669" s="253"/>
      <c r="AE669" s="253"/>
      <c r="AF669" s="253"/>
      <c r="AG669" s="253"/>
      <c r="AH669" s="253"/>
      <c r="AI669" s="253"/>
      <c r="AJ669" s="253"/>
      <c r="AK669" s="253"/>
      <c r="AL669" s="253"/>
      <c r="AM669" s="253"/>
      <c r="AN669" s="253"/>
      <c r="AO669" s="253"/>
      <c r="AP669" s="253"/>
      <c r="AQ669" s="253"/>
      <c r="AR669" s="253"/>
      <c r="AS669" s="253"/>
      <c r="AT669" s="253"/>
      <c r="AU669" s="253"/>
      <c r="AV669" s="253"/>
      <c r="AW669" s="253"/>
    </row>
    <row r="670" spans="1:49" s="252" customFormat="1" ht="15" customHeight="1" x14ac:dyDescent="0.25">
      <c r="A670" s="253"/>
      <c r="B670" s="253"/>
      <c r="C670" s="253"/>
      <c r="D670" s="253"/>
      <c r="E670" s="253"/>
      <c r="F670" s="253"/>
      <c r="G670" s="253"/>
      <c r="H670" s="253"/>
      <c r="I670" s="253"/>
      <c r="J670" s="253"/>
      <c r="K670" s="253"/>
      <c r="L670" s="253"/>
      <c r="M670" s="253"/>
      <c r="N670" s="253"/>
      <c r="O670" s="253"/>
      <c r="P670" s="253"/>
      <c r="Q670" s="253"/>
      <c r="R670" s="253"/>
      <c r="S670" s="253"/>
      <c r="T670" s="253"/>
      <c r="U670" s="253" t="s">
        <v>838</v>
      </c>
      <c r="V670" s="253"/>
      <c r="W670" s="253"/>
      <c r="X670" s="253"/>
      <c r="Y670" s="253"/>
      <c r="Z670" s="253"/>
      <c r="AA670" s="253"/>
      <c r="AB670" s="253"/>
      <c r="AC670" s="253" t="s">
        <v>323</v>
      </c>
      <c r="AD670" s="253"/>
      <c r="AE670" s="253"/>
      <c r="AF670" s="253"/>
      <c r="AG670" s="253"/>
      <c r="AH670" s="253"/>
      <c r="AI670" s="253"/>
      <c r="AJ670" s="253"/>
      <c r="AK670" s="253"/>
      <c r="AL670" s="253"/>
      <c r="AM670" s="253"/>
      <c r="AN670" s="253"/>
      <c r="AO670" s="253"/>
      <c r="AP670" s="253"/>
      <c r="AQ670" s="253"/>
      <c r="AR670" s="253"/>
      <c r="AS670" s="253"/>
      <c r="AT670" s="253"/>
      <c r="AU670" s="253"/>
      <c r="AV670" s="253"/>
      <c r="AW670" s="253"/>
    </row>
    <row r="671" spans="1:49" s="252" customFormat="1" ht="15" customHeight="1" x14ac:dyDescent="0.25">
      <c r="A671" s="253"/>
      <c r="B671" s="253"/>
      <c r="C671" s="253"/>
      <c r="D671" s="253"/>
      <c r="E671" s="253"/>
      <c r="F671" s="253"/>
      <c r="G671" s="253"/>
      <c r="H671" s="253"/>
      <c r="I671" s="253"/>
      <c r="J671" s="253"/>
      <c r="K671" s="253"/>
      <c r="L671" s="253"/>
      <c r="M671" s="253"/>
      <c r="N671" s="253"/>
      <c r="O671" s="253"/>
      <c r="P671" s="253"/>
      <c r="Q671" s="253"/>
      <c r="R671" s="253"/>
      <c r="S671" s="253"/>
      <c r="T671" s="253"/>
      <c r="U671" s="253" t="s">
        <v>839</v>
      </c>
      <c r="V671" s="253"/>
      <c r="W671" s="253"/>
      <c r="X671" s="253"/>
      <c r="Y671" s="253"/>
      <c r="Z671" s="253"/>
      <c r="AA671" s="253"/>
      <c r="AB671" s="253"/>
      <c r="AC671" s="253" t="s">
        <v>393</v>
      </c>
      <c r="AD671" s="253"/>
      <c r="AE671" s="253"/>
      <c r="AF671" s="253"/>
      <c r="AG671" s="253"/>
      <c r="AH671" s="253"/>
      <c r="AI671" s="253"/>
      <c r="AJ671" s="253"/>
      <c r="AK671" s="253"/>
      <c r="AL671" s="253"/>
      <c r="AM671" s="253"/>
      <c r="AN671" s="253"/>
      <c r="AO671" s="253"/>
      <c r="AP671" s="253"/>
      <c r="AQ671" s="253"/>
      <c r="AR671" s="253"/>
      <c r="AS671" s="253"/>
      <c r="AT671" s="253"/>
      <c r="AU671" s="253"/>
      <c r="AV671" s="253"/>
      <c r="AW671" s="253"/>
    </row>
    <row r="672" spans="1:49" s="252" customFormat="1" ht="15" customHeight="1" x14ac:dyDescent="0.25">
      <c r="A672" s="253"/>
      <c r="B672" s="253"/>
      <c r="C672" s="253"/>
      <c r="D672" s="253"/>
      <c r="E672" s="253"/>
      <c r="F672" s="253"/>
      <c r="G672" s="253"/>
      <c r="H672" s="253"/>
      <c r="I672" s="253"/>
      <c r="J672" s="253"/>
      <c r="K672" s="253"/>
      <c r="L672" s="253"/>
      <c r="M672" s="253"/>
      <c r="N672" s="253"/>
      <c r="O672" s="253"/>
      <c r="P672" s="253"/>
      <c r="Q672" s="253"/>
      <c r="R672" s="253"/>
      <c r="S672" s="253"/>
      <c r="T672" s="253"/>
      <c r="U672" s="253" t="s">
        <v>840</v>
      </c>
      <c r="V672" s="253"/>
      <c r="W672" s="253"/>
      <c r="X672" s="253"/>
      <c r="Y672" s="253"/>
      <c r="Z672" s="253"/>
      <c r="AA672" s="253"/>
      <c r="AB672" s="253"/>
      <c r="AC672" s="253" t="s">
        <v>320</v>
      </c>
      <c r="AD672" s="253"/>
      <c r="AE672" s="253"/>
      <c r="AF672" s="253"/>
      <c r="AG672" s="253"/>
      <c r="AH672" s="253"/>
      <c r="AI672" s="253"/>
      <c r="AJ672" s="253"/>
      <c r="AK672" s="253"/>
      <c r="AL672" s="253"/>
      <c r="AM672" s="253"/>
      <c r="AN672" s="253"/>
      <c r="AO672" s="253"/>
      <c r="AP672" s="253"/>
      <c r="AQ672" s="253"/>
      <c r="AR672" s="253"/>
      <c r="AS672" s="253"/>
      <c r="AT672" s="253"/>
      <c r="AU672" s="253"/>
      <c r="AV672" s="253"/>
      <c r="AW672" s="253"/>
    </row>
    <row r="673" spans="1:49" s="252" customFormat="1" ht="15" customHeight="1" x14ac:dyDescent="0.25">
      <c r="A673" s="253"/>
      <c r="B673" s="253"/>
      <c r="C673" s="253"/>
      <c r="D673" s="253"/>
      <c r="E673" s="253"/>
      <c r="F673" s="253"/>
      <c r="G673" s="253"/>
      <c r="H673" s="253"/>
      <c r="I673" s="253"/>
      <c r="J673" s="253"/>
      <c r="K673" s="253"/>
      <c r="L673" s="253"/>
      <c r="M673" s="253"/>
      <c r="N673" s="253"/>
      <c r="O673" s="253"/>
      <c r="P673" s="253"/>
      <c r="Q673" s="253"/>
      <c r="R673" s="253"/>
      <c r="S673" s="253"/>
      <c r="T673" s="253"/>
      <c r="U673" s="253" t="s">
        <v>841</v>
      </c>
      <c r="V673" s="253"/>
      <c r="W673" s="253"/>
      <c r="X673" s="253"/>
      <c r="Y673" s="253"/>
      <c r="Z673" s="253"/>
      <c r="AA673" s="253"/>
      <c r="AB673" s="253"/>
      <c r="AC673" s="253" t="s">
        <v>393</v>
      </c>
      <c r="AD673" s="253"/>
      <c r="AE673" s="253"/>
      <c r="AF673" s="253"/>
      <c r="AG673" s="253"/>
      <c r="AH673" s="253"/>
      <c r="AI673" s="253"/>
      <c r="AJ673" s="253"/>
      <c r="AK673" s="253"/>
      <c r="AL673" s="253"/>
      <c r="AM673" s="253"/>
      <c r="AN673" s="253"/>
      <c r="AO673" s="253"/>
      <c r="AP673" s="253"/>
      <c r="AQ673" s="253"/>
      <c r="AR673" s="253"/>
      <c r="AS673" s="253"/>
      <c r="AT673" s="253"/>
      <c r="AU673" s="253"/>
      <c r="AV673" s="253"/>
      <c r="AW673" s="253"/>
    </row>
    <row r="674" spans="1:49" s="252" customFormat="1" ht="15" customHeight="1" x14ac:dyDescent="0.25">
      <c r="A674" s="253"/>
      <c r="B674" s="253"/>
      <c r="C674" s="253"/>
      <c r="D674" s="253"/>
      <c r="E674" s="253"/>
      <c r="F674" s="253"/>
      <c r="G674" s="253"/>
      <c r="H674" s="253"/>
      <c r="I674" s="253"/>
      <c r="J674" s="253"/>
      <c r="K674" s="253"/>
      <c r="L674" s="253"/>
      <c r="M674" s="253"/>
      <c r="N674" s="253"/>
      <c r="O674" s="253"/>
      <c r="P674" s="253"/>
      <c r="Q674" s="253"/>
      <c r="R674" s="253"/>
      <c r="S674" s="253"/>
      <c r="T674" s="253"/>
      <c r="U674" s="253" t="s">
        <v>842</v>
      </c>
      <c r="V674" s="253"/>
      <c r="W674" s="253"/>
      <c r="X674" s="253"/>
      <c r="Y674" s="253"/>
      <c r="Z674" s="253"/>
      <c r="AA674" s="253"/>
      <c r="AB674" s="253"/>
      <c r="AC674" s="253" t="s">
        <v>332</v>
      </c>
      <c r="AD674" s="253"/>
      <c r="AE674" s="253"/>
      <c r="AF674" s="253"/>
      <c r="AG674" s="253"/>
      <c r="AH674" s="253"/>
      <c r="AI674" s="253"/>
      <c r="AJ674" s="253"/>
      <c r="AK674" s="253"/>
      <c r="AL674" s="253"/>
      <c r="AM674" s="253"/>
      <c r="AN674" s="253"/>
      <c r="AO674" s="253"/>
      <c r="AP674" s="253"/>
      <c r="AQ674" s="253"/>
      <c r="AR674" s="253"/>
      <c r="AS674" s="253"/>
      <c r="AT674" s="253"/>
      <c r="AU674" s="253"/>
      <c r="AV674" s="253"/>
      <c r="AW674" s="253"/>
    </row>
    <row r="675" spans="1:49" s="252" customFormat="1" ht="15" customHeight="1" x14ac:dyDescent="0.25">
      <c r="A675" s="253"/>
      <c r="B675" s="253"/>
      <c r="C675" s="253"/>
      <c r="D675" s="253"/>
      <c r="E675" s="253"/>
      <c r="F675" s="253"/>
      <c r="G675" s="253"/>
      <c r="H675" s="253"/>
      <c r="I675" s="253"/>
      <c r="J675" s="253"/>
      <c r="K675" s="253"/>
      <c r="L675" s="253"/>
      <c r="M675" s="253"/>
      <c r="N675" s="253"/>
      <c r="O675" s="253"/>
      <c r="P675" s="253"/>
      <c r="Q675" s="253"/>
      <c r="R675" s="253"/>
      <c r="S675" s="253"/>
      <c r="T675" s="253"/>
      <c r="U675" s="253" t="s">
        <v>843</v>
      </c>
      <c r="V675" s="253"/>
      <c r="W675" s="253"/>
      <c r="X675" s="253"/>
      <c r="Y675" s="253"/>
      <c r="Z675" s="253"/>
      <c r="AA675" s="253"/>
      <c r="AB675" s="253"/>
      <c r="AC675" s="253" t="s">
        <v>318</v>
      </c>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row>
    <row r="676" spans="1:49" s="252" customFormat="1" ht="15" customHeight="1" x14ac:dyDescent="0.25">
      <c r="A676" s="253"/>
      <c r="B676" s="253"/>
      <c r="C676" s="253"/>
      <c r="D676" s="253"/>
      <c r="E676" s="253"/>
      <c r="F676" s="253"/>
      <c r="G676" s="253"/>
      <c r="H676" s="253"/>
      <c r="I676" s="253"/>
      <c r="J676" s="253"/>
      <c r="K676" s="253"/>
      <c r="L676" s="253"/>
      <c r="M676" s="253"/>
      <c r="N676" s="253"/>
      <c r="O676" s="253"/>
      <c r="P676" s="253"/>
      <c r="Q676" s="253"/>
      <c r="R676" s="253"/>
      <c r="S676" s="253"/>
      <c r="T676" s="253"/>
      <c r="U676" s="253" t="s">
        <v>844</v>
      </c>
      <c r="V676" s="253"/>
      <c r="W676" s="253"/>
      <c r="X676" s="253"/>
      <c r="Y676" s="253"/>
      <c r="Z676" s="253"/>
      <c r="AA676" s="253"/>
      <c r="AB676" s="253"/>
      <c r="AC676" s="253" t="s">
        <v>320</v>
      </c>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row>
    <row r="677" spans="1:49" s="252" customFormat="1" ht="15" customHeight="1" x14ac:dyDescent="0.25">
      <c r="A677" s="253"/>
      <c r="B677" s="253"/>
      <c r="C677" s="253"/>
      <c r="D677" s="253"/>
      <c r="E677" s="253"/>
      <c r="F677" s="253"/>
      <c r="G677" s="253"/>
      <c r="H677" s="253"/>
      <c r="I677" s="253"/>
      <c r="J677" s="253"/>
      <c r="K677" s="253"/>
      <c r="L677" s="253"/>
      <c r="M677" s="253"/>
      <c r="N677" s="253"/>
      <c r="O677" s="253"/>
      <c r="P677" s="253"/>
      <c r="Q677" s="253"/>
      <c r="R677" s="253"/>
      <c r="S677" s="253"/>
      <c r="T677" s="253"/>
      <c r="U677" s="253" t="s">
        <v>845</v>
      </c>
      <c r="V677" s="253"/>
      <c r="W677" s="253"/>
      <c r="X677" s="253"/>
      <c r="Y677" s="253"/>
      <c r="Z677" s="253"/>
      <c r="AA677" s="253"/>
      <c r="AB677" s="253"/>
      <c r="AC677" s="253" t="s">
        <v>318</v>
      </c>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row>
    <row r="678" spans="1:49" s="252" customFormat="1" ht="15" customHeight="1" x14ac:dyDescent="0.25">
      <c r="A678" s="253"/>
      <c r="B678" s="253"/>
      <c r="C678" s="253"/>
      <c r="D678" s="253"/>
      <c r="E678" s="253"/>
      <c r="F678" s="253"/>
      <c r="G678" s="253"/>
      <c r="H678" s="253"/>
      <c r="I678" s="253"/>
      <c r="J678" s="253"/>
      <c r="K678" s="253"/>
      <c r="L678" s="253"/>
      <c r="M678" s="253"/>
      <c r="N678" s="253"/>
      <c r="O678" s="253"/>
      <c r="P678" s="253"/>
      <c r="Q678" s="253"/>
      <c r="R678" s="253"/>
      <c r="S678" s="253"/>
      <c r="T678" s="253"/>
      <c r="U678" s="253" t="s">
        <v>846</v>
      </c>
      <c r="V678" s="253"/>
      <c r="W678" s="253"/>
      <c r="X678" s="253"/>
      <c r="Y678" s="253"/>
      <c r="Z678" s="253"/>
      <c r="AA678" s="253"/>
      <c r="AB678" s="253"/>
      <c r="AC678" s="253" t="s">
        <v>320</v>
      </c>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row>
    <row r="679" spans="1:49" s="252" customFormat="1" ht="15" customHeight="1" x14ac:dyDescent="0.25">
      <c r="A679" s="253"/>
      <c r="B679" s="253"/>
      <c r="C679" s="253"/>
      <c r="D679" s="253"/>
      <c r="E679" s="253"/>
      <c r="F679" s="253"/>
      <c r="G679" s="253"/>
      <c r="H679" s="253"/>
      <c r="I679" s="253"/>
      <c r="J679" s="253"/>
      <c r="K679" s="253"/>
      <c r="L679" s="253"/>
      <c r="M679" s="253"/>
      <c r="N679" s="253"/>
      <c r="O679" s="253"/>
      <c r="P679" s="253"/>
      <c r="Q679" s="253"/>
      <c r="R679" s="253"/>
      <c r="S679" s="253"/>
      <c r="T679" s="253"/>
      <c r="U679" s="253" t="s">
        <v>847</v>
      </c>
      <c r="V679" s="253"/>
      <c r="W679" s="253"/>
      <c r="X679" s="253"/>
      <c r="Y679" s="253"/>
      <c r="Z679" s="253"/>
      <c r="AA679" s="253"/>
      <c r="AB679" s="253"/>
      <c r="AC679" s="253" t="s">
        <v>320</v>
      </c>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row>
    <row r="680" spans="1:49" s="252" customFormat="1" ht="15" customHeight="1" x14ac:dyDescent="0.25">
      <c r="A680" s="253"/>
      <c r="B680" s="253"/>
      <c r="C680" s="253"/>
      <c r="D680" s="253"/>
      <c r="E680" s="253"/>
      <c r="F680" s="253"/>
      <c r="G680" s="253"/>
      <c r="H680" s="253"/>
      <c r="I680" s="253"/>
      <c r="J680" s="253"/>
      <c r="K680" s="253"/>
      <c r="L680" s="253"/>
      <c r="M680" s="253"/>
      <c r="N680" s="253"/>
      <c r="O680" s="253"/>
      <c r="P680" s="253"/>
      <c r="Q680" s="253"/>
      <c r="R680" s="253"/>
      <c r="S680" s="253"/>
      <c r="T680" s="253"/>
      <c r="U680" s="253" t="s">
        <v>848</v>
      </c>
      <c r="V680" s="253"/>
      <c r="W680" s="253"/>
      <c r="X680" s="253"/>
      <c r="Y680" s="253"/>
      <c r="Z680" s="253"/>
      <c r="AA680" s="253"/>
      <c r="AB680" s="253"/>
      <c r="AC680" s="253" t="s">
        <v>357</v>
      </c>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row>
    <row r="681" spans="1:49" s="252" customFormat="1" ht="15" customHeight="1" x14ac:dyDescent="0.25">
      <c r="A681" s="253"/>
      <c r="B681" s="253"/>
      <c r="C681" s="253"/>
      <c r="D681" s="253"/>
      <c r="E681" s="253"/>
      <c r="F681" s="253"/>
      <c r="G681" s="253"/>
      <c r="H681" s="253"/>
      <c r="I681" s="253"/>
      <c r="J681" s="253"/>
      <c r="K681" s="253"/>
      <c r="L681" s="253"/>
      <c r="M681" s="253"/>
      <c r="N681" s="253"/>
      <c r="O681" s="253"/>
      <c r="P681" s="253"/>
      <c r="Q681" s="253"/>
      <c r="R681" s="253"/>
      <c r="S681" s="253"/>
      <c r="T681" s="253"/>
      <c r="U681" s="253" t="s">
        <v>849</v>
      </c>
      <c r="V681" s="253"/>
      <c r="W681" s="253"/>
      <c r="X681" s="253"/>
      <c r="Y681" s="253"/>
      <c r="Z681" s="253"/>
      <c r="AA681" s="253"/>
      <c r="AB681" s="253"/>
      <c r="AC681" s="253" t="s">
        <v>332</v>
      </c>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row>
    <row r="682" spans="1:49" s="252" customFormat="1" ht="15" customHeight="1" x14ac:dyDescent="0.25">
      <c r="A682" s="253"/>
      <c r="B682" s="253"/>
      <c r="C682" s="253"/>
      <c r="D682" s="253"/>
      <c r="E682" s="253"/>
      <c r="F682" s="253"/>
      <c r="G682" s="253"/>
      <c r="H682" s="253"/>
      <c r="I682" s="253"/>
      <c r="J682" s="253"/>
      <c r="K682" s="253"/>
      <c r="L682" s="253"/>
      <c r="M682" s="253"/>
      <c r="N682" s="253"/>
      <c r="O682" s="253"/>
      <c r="P682" s="253"/>
      <c r="Q682" s="253"/>
      <c r="R682" s="253"/>
      <c r="S682" s="253"/>
      <c r="T682" s="253"/>
      <c r="U682" s="253" t="s">
        <v>850</v>
      </c>
      <c r="V682" s="253"/>
      <c r="W682" s="253"/>
      <c r="X682" s="253"/>
      <c r="Y682" s="253"/>
      <c r="Z682" s="253"/>
      <c r="AA682" s="253"/>
      <c r="AB682" s="253"/>
      <c r="AC682" s="253" t="s">
        <v>357</v>
      </c>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row>
    <row r="683" spans="1:49" s="252" customFormat="1" ht="15" customHeight="1" x14ac:dyDescent="0.25">
      <c r="A683" s="253"/>
      <c r="B683" s="253"/>
      <c r="C683" s="253"/>
      <c r="D683" s="253"/>
      <c r="E683" s="253"/>
      <c r="F683" s="253"/>
      <c r="G683" s="253"/>
      <c r="H683" s="253"/>
      <c r="I683" s="253"/>
      <c r="J683" s="253"/>
      <c r="K683" s="253"/>
      <c r="L683" s="253"/>
      <c r="M683" s="253"/>
      <c r="N683" s="253"/>
      <c r="O683" s="253"/>
      <c r="P683" s="253"/>
      <c r="Q683" s="253"/>
      <c r="R683" s="253"/>
      <c r="S683" s="253"/>
      <c r="T683" s="253"/>
      <c r="U683" s="253" t="s">
        <v>851</v>
      </c>
      <c r="V683" s="253"/>
      <c r="W683" s="253"/>
      <c r="X683" s="253"/>
      <c r="Y683" s="253"/>
      <c r="Z683" s="253"/>
      <c r="AA683" s="253"/>
      <c r="AB683" s="253"/>
      <c r="AC683" s="253" t="s">
        <v>323</v>
      </c>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row>
    <row r="684" spans="1:49" s="252" customFormat="1" ht="15" customHeight="1" x14ac:dyDescent="0.25">
      <c r="A684" s="253"/>
      <c r="B684" s="253"/>
      <c r="C684" s="253"/>
      <c r="D684" s="253"/>
      <c r="E684" s="253"/>
      <c r="F684" s="253"/>
      <c r="G684" s="253"/>
      <c r="H684" s="253"/>
      <c r="I684" s="253"/>
      <c r="J684" s="253"/>
      <c r="K684" s="253"/>
      <c r="L684" s="253"/>
      <c r="M684" s="253"/>
      <c r="N684" s="253"/>
      <c r="O684" s="253"/>
      <c r="P684" s="253"/>
      <c r="Q684" s="253"/>
      <c r="R684" s="253"/>
      <c r="S684" s="253"/>
      <c r="T684" s="253"/>
      <c r="U684" s="253" t="s">
        <v>852</v>
      </c>
      <c r="V684" s="253"/>
      <c r="W684" s="253"/>
      <c r="X684" s="253"/>
      <c r="Y684" s="253"/>
      <c r="Z684" s="253"/>
      <c r="AA684" s="253"/>
      <c r="AB684" s="253"/>
      <c r="AC684" s="253" t="s">
        <v>393</v>
      </c>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row>
    <row r="685" spans="1:49" s="252" customFormat="1" ht="15" customHeight="1" x14ac:dyDescent="0.25">
      <c r="A685" s="253"/>
      <c r="B685" s="253"/>
      <c r="C685" s="253"/>
      <c r="D685" s="253"/>
      <c r="E685" s="253"/>
      <c r="F685" s="253"/>
      <c r="G685" s="253"/>
      <c r="H685" s="253"/>
      <c r="I685" s="253"/>
      <c r="J685" s="253"/>
      <c r="K685" s="253"/>
      <c r="L685" s="253"/>
      <c r="M685" s="253"/>
      <c r="N685" s="253"/>
      <c r="O685" s="253"/>
      <c r="P685" s="253"/>
      <c r="Q685" s="253"/>
      <c r="R685" s="253"/>
      <c r="S685" s="253"/>
      <c r="T685" s="253"/>
      <c r="U685" s="253" t="s">
        <v>853</v>
      </c>
      <c r="V685" s="253"/>
      <c r="W685" s="253"/>
      <c r="X685" s="253"/>
      <c r="Y685" s="253"/>
      <c r="Z685" s="253"/>
      <c r="AA685" s="253"/>
      <c r="AB685" s="253"/>
      <c r="AC685" s="253" t="s">
        <v>329</v>
      </c>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row>
    <row r="686" spans="1:49" s="252" customFormat="1" ht="15" customHeight="1" x14ac:dyDescent="0.25">
      <c r="A686" s="253"/>
      <c r="B686" s="253"/>
      <c r="C686" s="253"/>
      <c r="D686" s="253"/>
      <c r="E686" s="253"/>
      <c r="F686" s="253"/>
      <c r="G686" s="253"/>
      <c r="H686" s="253"/>
      <c r="I686" s="253"/>
      <c r="J686" s="253"/>
      <c r="K686" s="253"/>
      <c r="L686" s="253"/>
      <c r="M686" s="253"/>
      <c r="N686" s="253"/>
      <c r="O686" s="253"/>
      <c r="P686" s="253"/>
      <c r="Q686" s="253"/>
      <c r="R686" s="253"/>
      <c r="S686" s="253"/>
      <c r="T686" s="253"/>
      <c r="U686" s="253" t="s">
        <v>854</v>
      </c>
      <c r="V686" s="253"/>
      <c r="W686" s="253"/>
      <c r="X686" s="253"/>
      <c r="Y686" s="253"/>
      <c r="Z686" s="253"/>
      <c r="AA686" s="253"/>
      <c r="AB686" s="253"/>
      <c r="AC686" s="253" t="s">
        <v>393</v>
      </c>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row>
    <row r="687" spans="1:49" s="252" customFormat="1" ht="15" customHeight="1" x14ac:dyDescent="0.25">
      <c r="A687" s="253"/>
      <c r="B687" s="253"/>
      <c r="C687" s="253"/>
      <c r="D687" s="253"/>
      <c r="E687" s="253"/>
      <c r="F687" s="253"/>
      <c r="G687" s="253"/>
      <c r="H687" s="253"/>
      <c r="I687" s="253"/>
      <c r="J687" s="253"/>
      <c r="K687" s="253"/>
      <c r="L687" s="253"/>
      <c r="M687" s="253"/>
      <c r="N687" s="253"/>
      <c r="O687" s="253"/>
      <c r="P687" s="253"/>
      <c r="Q687" s="253"/>
      <c r="R687" s="253"/>
      <c r="S687" s="253"/>
      <c r="T687" s="253"/>
      <c r="U687" s="253" t="s">
        <v>855</v>
      </c>
      <c r="V687" s="253"/>
      <c r="W687" s="253"/>
      <c r="X687" s="253"/>
      <c r="Y687" s="253"/>
      <c r="Z687" s="253"/>
      <c r="AA687" s="253"/>
      <c r="AB687" s="253"/>
      <c r="AC687" s="253" t="s">
        <v>318</v>
      </c>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row>
    <row r="688" spans="1:49" s="252" customFormat="1" ht="15" customHeight="1" x14ac:dyDescent="0.25">
      <c r="A688" s="253"/>
      <c r="B688" s="253"/>
      <c r="C688" s="253"/>
      <c r="D688" s="253"/>
      <c r="E688" s="253"/>
      <c r="F688" s="253"/>
      <c r="G688" s="253"/>
      <c r="H688" s="253"/>
      <c r="I688" s="253"/>
      <c r="J688" s="253"/>
      <c r="K688" s="253"/>
      <c r="L688" s="253"/>
      <c r="M688" s="253"/>
      <c r="N688" s="253"/>
      <c r="O688" s="253"/>
      <c r="P688" s="253"/>
      <c r="Q688" s="253"/>
      <c r="R688" s="253"/>
      <c r="S688" s="253"/>
      <c r="T688" s="253"/>
      <c r="U688" s="253" t="s">
        <v>856</v>
      </c>
      <c r="V688" s="253"/>
      <c r="W688" s="253"/>
      <c r="X688" s="253"/>
      <c r="Y688" s="253"/>
      <c r="Z688" s="253"/>
      <c r="AA688" s="253"/>
      <c r="AB688" s="253"/>
      <c r="AC688" s="253" t="s">
        <v>318</v>
      </c>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row>
    <row r="689" spans="1:49" s="252" customFormat="1" ht="15" customHeight="1" x14ac:dyDescent="0.25">
      <c r="A689" s="253"/>
      <c r="B689" s="253"/>
      <c r="C689" s="253"/>
      <c r="D689" s="253"/>
      <c r="E689" s="253"/>
      <c r="F689" s="253"/>
      <c r="G689" s="253"/>
      <c r="H689" s="253"/>
      <c r="I689" s="253"/>
      <c r="J689" s="253"/>
      <c r="K689" s="253"/>
      <c r="L689" s="253"/>
      <c r="M689" s="253"/>
      <c r="N689" s="253"/>
      <c r="O689" s="253"/>
      <c r="P689" s="253"/>
      <c r="Q689" s="253"/>
      <c r="R689" s="253"/>
      <c r="S689" s="253"/>
      <c r="T689" s="253"/>
      <c r="U689" s="253" t="s">
        <v>857</v>
      </c>
      <c r="V689" s="253"/>
      <c r="W689" s="253"/>
      <c r="X689" s="253"/>
      <c r="Y689" s="253"/>
      <c r="Z689" s="253"/>
      <c r="AA689" s="253"/>
      <c r="AB689" s="253"/>
      <c r="AC689" s="253" t="s">
        <v>320</v>
      </c>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row>
    <row r="690" spans="1:49" s="252" customFormat="1" ht="15" customHeight="1" x14ac:dyDescent="0.25">
      <c r="A690" s="253"/>
      <c r="B690" s="253"/>
      <c r="C690" s="253"/>
      <c r="D690" s="253"/>
      <c r="E690" s="253"/>
      <c r="F690" s="253"/>
      <c r="G690" s="253"/>
      <c r="H690" s="253"/>
      <c r="I690" s="253"/>
      <c r="J690" s="253"/>
      <c r="K690" s="253"/>
      <c r="L690" s="253"/>
      <c r="M690" s="253"/>
      <c r="N690" s="253"/>
      <c r="O690" s="253"/>
      <c r="P690" s="253"/>
      <c r="Q690" s="253"/>
      <c r="R690" s="253"/>
      <c r="S690" s="253"/>
      <c r="T690" s="253"/>
      <c r="U690" s="253" t="s">
        <v>858</v>
      </c>
      <c r="V690" s="253"/>
      <c r="W690" s="253"/>
      <c r="X690" s="253"/>
      <c r="Y690" s="253"/>
      <c r="Z690" s="253"/>
      <c r="AA690" s="253"/>
      <c r="AB690" s="253"/>
      <c r="AC690" s="253" t="s">
        <v>320</v>
      </c>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row>
    <row r="691" spans="1:49" s="252" customFormat="1" ht="15" customHeight="1" x14ac:dyDescent="0.25">
      <c r="A691" s="253"/>
      <c r="B691" s="253"/>
      <c r="C691" s="253"/>
      <c r="D691" s="253"/>
      <c r="E691" s="253"/>
      <c r="F691" s="253"/>
      <c r="G691" s="253"/>
      <c r="H691" s="253"/>
      <c r="I691" s="253"/>
      <c r="J691" s="253"/>
      <c r="K691" s="253"/>
      <c r="L691" s="253"/>
      <c r="M691" s="253"/>
      <c r="N691" s="253"/>
      <c r="O691" s="253"/>
      <c r="P691" s="253"/>
      <c r="Q691" s="253"/>
      <c r="R691" s="253"/>
      <c r="S691" s="253"/>
      <c r="T691" s="253"/>
      <c r="U691" s="253" t="s">
        <v>859</v>
      </c>
      <c r="V691" s="253"/>
      <c r="W691" s="253"/>
      <c r="X691" s="253"/>
      <c r="Y691" s="253"/>
      <c r="Z691" s="253"/>
      <c r="AA691" s="253"/>
      <c r="AB691" s="253"/>
      <c r="AC691" s="253" t="s">
        <v>329</v>
      </c>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row>
    <row r="692" spans="1:49" s="252" customFormat="1" ht="15" customHeight="1" x14ac:dyDescent="0.25">
      <c r="A692" s="253"/>
      <c r="B692" s="253"/>
      <c r="C692" s="253"/>
      <c r="D692" s="253"/>
      <c r="E692" s="253"/>
      <c r="F692" s="253"/>
      <c r="G692" s="253"/>
      <c r="H692" s="253"/>
      <c r="I692" s="253"/>
      <c r="J692" s="253"/>
      <c r="K692" s="253"/>
      <c r="L692" s="253"/>
      <c r="M692" s="253"/>
      <c r="N692" s="253"/>
      <c r="O692" s="253"/>
      <c r="P692" s="253"/>
      <c r="Q692" s="253"/>
      <c r="R692" s="253"/>
      <c r="S692" s="253"/>
      <c r="T692" s="253"/>
      <c r="U692" s="253" t="s">
        <v>860</v>
      </c>
      <c r="V692" s="253"/>
      <c r="W692" s="253"/>
      <c r="X692" s="253"/>
      <c r="Y692" s="253"/>
      <c r="Z692" s="253"/>
      <c r="AA692" s="253"/>
      <c r="AB692" s="253"/>
      <c r="AC692" s="253" t="s">
        <v>357</v>
      </c>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row>
    <row r="693" spans="1:49" s="252" customFormat="1" ht="15" customHeight="1" x14ac:dyDescent="0.25">
      <c r="A693" s="253"/>
      <c r="B693" s="253"/>
      <c r="C693" s="253"/>
      <c r="D693" s="253"/>
      <c r="E693" s="253"/>
      <c r="F693" s="253"/>
      <c r="G693" s="253"/>
      <c r="H693" s="253"/>
      <c r="I693" s="253"/>
      <c r="J693" s="253"/>
      <c r="K693" s="253"/>
      <c r="L693" s="253"/>
      <c r="M693" s="253"/>
      <c r="N693" s="253"/>
      <c r="O693" s="253"/>
      <c r="P693" s="253"/>
      <c r="Q693" s="253"/>
      <c r="R693" s="253"/>
      <c r="S693" s="253"/>
      <c r="T693" s="253"/>
      <c r="U693" s="253" t="s">
        <v>861</v>
      </c>
      <c r="V693" s="253"/>
      <c r="W693" s="253"/>
      <c r="X693" s="253"/>
      <c r="Y693" s="253"/>
      <c r="Z693" s="253"/>
      <c r="AA693" s="253"/>
      <c r="AB693" s="253"/>
      <c r="AC693" s="253" t="s">
        <v>318</v>
      </c>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row>
    <row r="694" spans="1:49" s="252" customFormat="1" ht="15" customHeight="1" x14ac:dyDescent="0.25">
      <c r="A694" s="253"/>
      <c r="B694" s="253"/>
      <c r="C694" s="253"/>
      <c r="D694" s="253"/>
      <c r="E694" s="253"/>
      <c r="F694" s="253"/>
      <c r="G694" s="253"/>
      <c r="H694" s="253"/>
      <c r="I694" s="253"/>
      <c r="J694" s="253"/>
      <c r="K694" s="253"/>
      <c r="L694" s="253"/>
      <c r="M694" s="253"/>
      <c r="N694" s="253"/>
      <c r="O694" s="253"/>
      <c r="P694" s="253"/>
      <c r="Q694" s="253"/>
      <c r="R694" s="253"/>
      <c r="S694" s="253"/>
      <c r="T694" s="253"/>
      <c r="U694" s="253" t="s">
        <v>862</v>
      </c>
      <c r="V694" s="253"/>
      <c r="W694" s="253"/>
      <c r="X694" s="253"/>
      <c r="Y694" s="253"/>
      <c r="Z694" s="253"/>
      <c r="AA694" s="253"/>
      <c r="AB694" s="253"/>
      <c r="AC694" s="253" t="s">
        <v>373</v>
      </c>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row>
    <row r="695" spans="1:49" s="252" customFormat="1" ht="15" customHeight="1" x14ac:dyDescent="0.25">
      <c r="A695" s="253"/>
      <c r="B695" s="253"/>
      <c r="C695" s="253"/>
      <c r="D695" s="253"/>
      <c r="E695" s="253"/>
      <c r="F695" s="253"/>
      <c r="G695" s="253"/>
      <c r="H695" s="253"/>
      <c r="I695" s="253"/>
      <c r="J695" s="253"/>
      <c r="K695" s="253"/>
      <c r="L695" s="253"/>
      <c r="M695" s="253"/>
      <c r="N695" s="253"/>
      <c r="O695" s="253"/>
      <c r="P695" s="253"/>
      <c r="Q695" s="253"/>
      <c r="R695" s="253"/>
      <c r="S695" s="253"/>
      <c r="T695" s="253"/>
      <c r="U695" s="253" t="s">
        <v>863</v>
      </c>
      <c r="V695" s="253"/>
      <c r="W695" s="253"/>
      <c r="X695" s="253"/>
      <c r="Y695" s="253"/>
      <c r="Z695" s="253"/>
      <c r="AA695" s="253"/>
      <c r="AB695" s="253"/>
      <c r="AC695" s="253" t="s">
        <v>332</v>
      </c>
      <c r="AD695" s="253"/>
      <c r="AE695" s="253"/>
      <c r="AF695" s="253"/>
      <c r="AG695" s="253"/>
      <c r="AH695" s="253"/>
      <c r="AI695" s="253"/>
      <c r="AJ695" s="253"/>
      <c r="AK695" s="253"/>
      <c r="AL695" s="253"/>
      <c r="AM695" s="253"/>
      <c r="AN695" s="253"/>
      <c r="AO695" s="253"/>
      <c r="AP695" s="253"/>
      <c r="AQ695" s="253"/>
      <c r="AR695" s="253"/>
      <c r="AS695" s="253"/>
      <c r="AT695" s="253"/>
      <c r="AU695" s="253"/>
      <c r="AV695" s="253"/>
      <c r="AW695" s="253"/>
    </row>
    <row r="696" spans="1:49" s="252" customFormat="1" ht="15" customHeight="1" x14ac:dyDescent="0.25">
      <c r="A696" s="253"/>
      <c r="B696" s="253"/>
      <c r="C696" s="253"/>
      <c r="D696" s="253"/>
      <c r="E696" s="253"/>
      <c r="F696" s="253"/>
      <c r="G696" s="253"/>
      <c r="H696" s="253"/>
      <c r="I696" s="253"/>
      <c r="J696" s="253"/>
      <c r="K696" s="253"/>
      <c r="L696" s="253"/>
      <c r="M696" s="253"/>
      <c r="N696" s="253"/>
      <c r="O696" s="253"/>
      <c r="P696" s="253"/>
      <c r="Q696" s="253"/>
      <c r="R696" s="253"/>
      <c r="S696" s="253"/>
      <c r="T696" s="253"/>
      <c r="U696" s="253" t="s">
        <v>864</v>
      </c>
      <c r="V696" s="253"/>
      <c r="W696" s="253"/>
      <c r="X696" s="253"/>
      <c r="Y696" s="253"/>
      <c r="Z696" s="253"/>
      <c r="AA696" s="253"/>
      <c r="AB696" s="253"/>
      <c r="AC696" s="253" t="s">
        <v>332</v>
      </c>
      <c r="AD696" s="253"/>
      <c r="AE696" s="253"/>
      <c r="AF696" s="253"/>
      <c r="AG696" s="253"/>
      <c r="AH696" s="253"/>
      <c r="AI696" s="253"/>
      <c r="AJ696" s="253"/>
      <c r="AK696" s="253"/>
      <c r="AL696" s="253"/>
      <c r="AM696" s="253"/>
      <c r="AN696" s="253"/>
      <c r="AO696" s="253"/>
      <c r="AP696" s="253"/>
      <c r="AQ696" s="253"/>
      <c r="AR696" s="253"/>
      <c r="AS696" s="253"/>
      <c r="AT696" s="253"/>
      <c r="AU696" s="253"/>
      <c r="AV696" s="253"/>
      <c r="AW696" s="253"/>
    </row>
    <row r="697" spans="1:49" s="252" customFormat="1" ht="15" customHeight="1" x14ac:dyDescent="0.25">
      <c r="A697" s="253"/>
      <c r="B697" s="253"/>
      <c r="C697" s="253"/>
      <c r="D697" s="253"/>
      <c r="E697" s="253"/>
      <c r="F697" s="253"/>
      <c r="G697" s="253"/>
      <c r="H697" s="253"/>
      <c r="I697" s="253"/>
      <c r="J697" s="253"/>
      <c r="K697" s="253"/>
      <c r="L697" s="253"/>
      <c r="M697" s="253"/>
      <c r="N697" s="253"/>
      <c r="O697" s="253"/>
      <c r="P697" s="253"/>
      <c r="Q697" s="253"/>
      <c r="R697" s="253"/>
      <c r="S697" s="253"/>
      <c r="T697" s="253"/>
      <c r="U697" s="253" t="s">
        <v>865</v>
      </c>
      <c r="V697" s="253"/>
      <c r="W697" s="253"/>
      <c r="X697" s="253"/>
      <c r="Y697" s="253"/>
      <c r="Z697" s="253"/>
      <c r="AA697" s="253"/>
      <c r="AB697" s="253"/>
      <c r="AC697" s="253" t="s">
        <v>357</v>
      </c>
      <c r="AD697" s="253"/>
      <c r="AE697" s="253"/>
      <c r="AF697" s="253"/>
      <c r="AG697" s="253"/>
      <c r="AH697" s="253"/>
      <c r="AI697" s="253"/>
      <c r="AJ697" s="253"/>
      <c r="AK697" s="253"/>
      <c r="AL697" s="253"/>
      <c r="AM697" s="253"/>
      <c r="AN697" s="253"/>
      <c r="AO697" s="253"/>
      <c r="AP697" s="253"/>
      <c r="AQ697" s="253"/>
      <c r="AR697" s="253"/>
      <c r="AS697" s="253"/>
      <c r="AT697" s="253"/>
      <c r="AU697" s="253"/>
      <c r="AV697" s="253"/>
      <c r="AW697" s="253"/>
    </row>
    <row r="698" spans="1:49" s="252" customFormat="1" ht="15" customHeight="1" x14ac:dyDescent="0.25">
      <c r="A698" s="253"/>
      <c r="B698" s="253"/>
      <c r="C698" s="253"/>
      <c r="D698" s="253"/>
      <c r="E698" s="253"/>
      <c r="F698" s="253"/>
      <c r="G698" s="253"/>
      <c r="H698" s="253"/>
      <c r="I698" s="253"/>
      <c r="J698" s="253"/>
      <c r="K698" s="253"/>
      <c r="L698" s="253"/>
      <c r="M698" s="253"/>
      <c r="N698" s="253"/>
      <c r="O698" s="253"/>
      <c r="P698" s="253"/>
      <c r="Q698" s="253"/>
      <c r="R698" s="253"/>
      <c r="S698" s="253"/>
      <c r="T698" s="253"/>
      <c r="U698" s="253" t="s">
        <v>866</v>
      </c>
      <c r="V698" s="253"/>
      <c r="W698" s="253"/>
      <c r="X698" s="253"/>
      <c r="Y698" s="253"/>
      <c r="Z698" s="253"/>
      <c r="AA698" s="253"/>
      <c r="AB698" s="253"/>
      <c r="AC698" s="253" t="s">
        <v>332</v>
      </c>
      <c r="AD698" s="253"/>
      <c r="AE698" s="253"/>
      <c r="AF698" s="253"/>
      <c r="AG698" s="253"/>
      <c r="AH698" s="253"/>
      <c r="AI698" s="253"/>
      <c r="AJ698" s="253"/>
      <c r="AK698" s="253"/>
      <c r="AL698" s="253"/>
      <c r="AM698" s="253"/>
      <c r="AN698" s="253"/>
      <c r="AO698" s="253"/>
      <c r="AP698" s="253"/>
      <c r="AQ698" s="253"/>
      <c r="AR698" s="253"/>
      <c r="AS698" s="253"/>
      <c r="AT698" s="253"/>
      <c r="AU698" s="253"/>
      <c r="AV698" s="253"/>
      <c r="AW698" s="253"/>
    </row>
    <row r="699" spans="1:49" s="252" customFormat="1" ht="15" customHeight="1" x14ac:dyDescent="0.25">
      <c r="A699" s="253"/>
      <c r="B699" s="253"/>
      <c r="C699" s="253"/>
      <c r="D699" s="253"/>
      <c r="E699" s="253"/>
      <c r="F699" s="253"/>
      <c r="G699" s="253"/>
      <c r="H699" s="253"/>
      <c r="I699" s="253"/>
      <c r="J699" s="253"/>
      <c r="K699" s="253"/>
      <c r="L699" s="253"/>
      <c r="M699" s="253"/>
      <c r="N699" s="253"/>
      <c r="O699" s="253"/>
      <c r="P699" s="253"/>
      <c r="Q699" s="253"/>
      <c r="R699" s="253"/>
      <c r="S699" s="253"/>
      <c r="T699" s="253"/>
      <c r="U699" s="253" t="s">
        <v>867</v>
      </c>
      <c r="V699" s="253"/>
      <c r="W699" s="253"/>
      <c r="X699" s="253"/>
      <c r="Y699" s="253"/>
      <c r="Z699" s="253"/>
      <c r="AA699" s="253"/>
      <c r="AB699" s="253"/>
      <c r="AC699" s="253" t="s">
        <v>318</v>
      </c>
      <c r="AD699" s="253"/>
      <c r="AE699" s="253"/>
      <c r="AF699" s="253"/>
      <c r="AG699" s="253"/>
      <c r="AH699" s="253"/>
      <c r="AI699" s="253"/>
      <c r="AJ699" s="253"/>
      <c r="AK699" s="253"/>
      <c r="AL699" s="253"/>
      <c r="AM699" s="253"/>
      <c r="AN699" s="253"/>
      <c r="AO699" s="253"/>
      <c r="AP699" s="253"/>
      <c r="AQ699" s="253"/>
      <c r="AR699" s="253"/>
      <c r="AS699" s="253"/>
      <c r="AT699" s="253"/>
      <c r="AU699" s="253"/>
      <c r="AV699" s="253"/>
      <c r="AW699" s="253"/>
    </row>
    <row r="700" spans="1:49" s="252" customFormat="1" ht="15" customHeight="1" x14ac:dyDescent="0.25">
      <c r="A700" s="253"/>
      <c r="B700" s="253"/>
      <c r="C700" s="253"/>
      <c r="D700" s="253"/>
      <c r="E700" s="253"/>
      <c r="F700" s="253"/>
      <c r="G700" s="253"/>
      <c r="H700" s="253"/>
      <c r="I700" s="253"/>
      <c r="J700" s="253"/>
      <c r="K700" s="253"/>
      <c r="L700" s="253"/>
      <c r="M700" s="253"/>
      <c r="N700" s="253"/>
      <c r="O700" s="253"/>
      <c r="P700" s="253"/>
      <c r="Q700" s="253"/>
      <c r="R700" s="253"/>
      <c r="S700" s="253"/>
      <c r="T700" s="253"/>
      <c r="U700" s="253" t="s">
        <v>868</v>
      </c>
      <c r="V700" s="253"/>
      <c r="W700" s="253"/>
      <c r="X700" s="253"/>
      <c r="Y700" s="253"/>
      <c r="Z700" s="253"/>
      <c r="AA700" s="253"/>
      <c r="AB700" s="253"/>
      <c r="AC700" s="253" t="s">
        <v>320</v>
      </c>
      <c r="AD700" s="253"/>
      <c r="AE700" s="253"/>
      <c r="AF700" s="253"/>
      <c r="AG700" s="253"/>
      <c r="AH700" s="253"/>
      <c r="AI700" s="253"/>
      <c r="AJ700" s="253"/>
      <c r="AK700" s="253"/>
      <c r="AL700" s="253"/>
      <c r="AM700" s="253"/>
      <c r="AN700" s="253"/>
      <c r="AO700" s="253"/>
      <c r="AP700" s="253"/>
      <c r="AQ700" s="253"/>
      <c r="AR700" s="253"/>
      <c r="AS700" s="253"/>
      <c r="AT700" s="253"/>
      <c r="AU700" s="253"/>
      <c r="AV700" s="253"/>
      <c r="AW700" s="253"/>
    </row>
    <row r="701" spans="1:49" s="252" customFormat="1" ht="15" customHeight="1" x14ac:dyDescent="0.25">
      <c r="A701" s="253"/>
      <c r="B701" s="253"/>
      <c r="C701" s="253"/>
      <c r="D701" s="253"/>
      <c r="E701" s="253"/>
      <c r="F701" s="253"/>
      <c r="G701" s="253"/>
      <c r="H701" s="253"/>
      <c r="I701" s="253"/>
      <c r="J701" s="253"/>
      <c r="K701" s="253"/>
      <c r="L701" s="253"/>
      <c r="M701" s="253"/>
      <c r="N701" s="253"/>
      <c r="O701" s="253"/>
      <c r="P701" s="253"/>
      <c r="Q701" s="253"/>
      <c r="R701" s="253"/>
      <c r="S701" s="253"/>
      <c r="T701" s="253"/>
      <c r="U701" s="253" t="s">
        <v>869</v>
      </c>
      <c r="V701" s="253"/>
      <c r="W701" s="253"/>
      <c r="X701" s="253"/>
      <c r="Y701" s="253"/>
      <c r="Z701" s="253"/>
      <c r="AA701" s="253"/>
      <c r="AB701" s="253"/>
      <c r="AC701" s="253" t="s">
        <v>323</v>
      </c>
      <c r="AD701" s="253"/>
      <c r="AE701" s="253"/>
      <c r="AF701" s="253"/>
      <c r="AG701" s="253"/>
      <c r="AH701" s="253"/>
      <c r="AI701" s="253"/>
      <c r="AJ701" s="253"/>
      <c r="AK701" s="253"/>
      <c r="AL701" s="253"/>
      <c r="AM701" s="253"/>
      <c r="AN701" s="253"/>
      <c r="AO701" s="253"/>
      <c r="AP701" s="253"/>
      <c r="AQ701" s="253"/>
      <c r="AR701" s="253"/>
      <c r="AS701" s="253"/>
      <c r="AT701" s="253"/>
      <c r="AU701" s="253"/>
      <c r="AV701" s="253"/>
      <c r="AW701" s="253"/>
    </row>
    <row r="702" spans="1:49" s="252" customFormat="1" ht="15" customHeight="1" x14ac:dyDescent="0.25">
      <c r="A702" s="253"/>
      <c r="B702" s="253"/>
      <c r="C702" s="253"/>
      <c r="D702" s="253"/>
      <c r="E702" s="253"/>
      <c r="F702" s="253"/>
      <c r="G702" s="253"/>
      <c r="H702" s="253"/>
      <c r="I702" s="253"/>
      <c r="J702" s="253"/>
      <c r="K702" s="253"/>
      <c r="L702" s="253"/>
      <c r="M702" s="253"/>
      <c r="N702" s="253"/>
      <c r="O702" s="253"/>
      <c r="P702" s="253"/>
      <c r="Q702" s="253"/>
      <c r="R702" s="253"/>
      <c r="S702" s="253"/>
      <c r="T702" s="253"/>
      <c r="U702" s="253" t="s">
        <v>870</v>
      </c>
      <c r="V702" s="253"/>
      <c r="W702" s="253"/>
      <c r="X702" s="253"/>
      <c r="Y702" s="253"/>
      <c r="Z702" s="253"/>
      <c r="AA702" s="253"/>
      <c r="AB702" s="253"/>
      <c r="AC702" s="253" t="s">
        <v>332</v>
      </c>
      <c r="AD702" s="253"/>
      <c r="AE702" s="253"/>
      <c r="AF702" s="253"/>
      <c r="AG702" s="253"/>
      <c r="AH702" s="253"/>
      <c r="AI702" s="253"/>
      <c r="AJ702" s="253"/>
      <c r="AK702" s="253"/>
      <c r="AL702" s="253"/>
      <c r="AM702" s="253"/>
      <c r="AN702" s="253"/>
      <c r="AO702" s="253"/>
      <c r="AP702" s="253"/>
      <c r="AQ702" s="253"/>
      <c r="AR702" s="253"/>
      <c r="AS702" s="253"/>
      <c r="AT702" s="253"/>
      <c r="AU702" s="253"/>
      <c r="AV702" s="253"/>
      <c r="AW702" s="253"/>
    </row>
    <row r="703" spans="1:49" s="252" customFormat="1" ht="15" customHeight="1" x14ac:dyDescent="0.25">
      <c r="A703" s="253"/>
      <c r="B703" s="253"/>
      <c r="C703" s="253"/>
      <c r="D703" s="253"/>
      <c r="E703" s="253"/>
      <c r="F703" s="253"/>
      <c r="G703" s="253"/>
      <c r="H703" s="253"/>
      <c r="I703" s="253"/>
      <c r="J703" s="253"/>
      <c r="K703" s="253"/>
      <c r="L703" s="253"/>
      <c r="M703" s="253"/>
      <c r="N703" s="253"/>
      <c r="O703" s="253"/>
      <c r="P703" s="253"/>
      <c r="Q703" s="253"/>
      <c r="R703" s="253"/>
      <c r="S703" s="253"/>
      <c r="T703" s="253"/>
      <c r="U703" s="253" t="s">
        <v>871</v>
      </c>
      <c r="V703" s="253"/>
      <c r="W703" s="253"/>
      <c r="X703" s="253"/>
      <c r="Y703" s="253"/>
      <c r="Z703" s="253"/>
      <c r="AA703" s="253"/>
      <c r="AB703" s="253"/>
      <c r="AC703" s="253" t="s">
        <v>393</v>
      </c>
      <c r="AD703" s="253"/>
      <c r="AE703" s="253"/>
      <c r="AF703" s="253"/>
      <c r="AG703" s="253"/>
      <c r="AH703" s="253"/>
      <c r="AI703" s="253"/>
      <c r="AJ703" s="253"/>
      <c r="AK703" s="253"/>
      <c r="AL703" s="253"/>
      <c r="AM703" s="253"/>
      <c r="AN703" s="253"/>
      <c r="AO703" s="253"/>
      <c r="AP703" s="253"/>
      <c r="AQ703" s="253"/>
      <c r="AR703" s="253"/>
      <c r="AS703" s="253"/>
      <c r="AT703" s="253"/>
      <c r="AU703" s="253"/>
      <c r="AV703" s="253"/>
      <c r="AW703" s="253"/>
    </row>
    <row r="704" spans="1:49" s="252" customFormat="1" ht="15" customHeight="1" x14ac:dyDescent="0.25">
      <c r="A704" s="253"/>
      <c r="B704" s="253"/>
      <c r="C704" s="253"/>
      <c r="D704" s="253"/>
      <c r="E704" s="253"/>
      <c r="F704" s="253"/>
      <c r="G704" s="253"/>
      <c r="H704" s="253"/>
      <c r="I704" s="253"/>
      <c r="J704" s="253"/>
      <c r="K704" s="253"/>
      <c r="L704" s="253"/>
      <c r="M704" s="253"/>
      <c r="N704" s="253"/>
      <c r="O704" s="253"/>
      <c r="P704" s="253"/>
      <c r="Q704" s="253"/>
      <c r="R704" s="253"/>
      <c r="S704" s="253"/>
      <c r="T704" s="253"/>
      <c r="U704" s="253" t="s">
        <v>872</v>
      </c>
      <c r="V704" s="253"/>
      <c r="W704" s="253"/>
      <c r="X704" s="253"/>
      <c r="Y704" s="253"/>
      <c r="Z704" s="253"/>
      <c r="AA704" s="253"/>
      <c r="AB704" s="253"/>
      <c r="AC704" s="253" t="s">
        <v>316</v>
      </c>
      <c r="AD704" s="253"/>
      <c r="AE704" s="253"/>
      <c r="AF704" s="253"/>
      <c r="AG704" s="253"/>
      <c r="AH704" s="253"/>
      <c r="AI704" s="253"/>
      <c r="AJ704" s="253"/>
      <c r="AK704" s="253"/>
      <c r="AL704" s="253"/>
      <c r="AM704" s="253"/>
      <c r="AN704" s="253"/>
      <c r="AO704" s="253"/>
      <c r="AP704" s="253"/>
      <c r="AQ704" s="253"/>
      <c r="AR704" s="253"/>
      <c r="AS704" s="253"/>
      <c r="AT704" s="253"/>
      <c r="AU704" s="253"/>
      <c r="AV704" s="253"/>
      <c r="AW704" s="253"/>
    </row>
    <row r="705" spans="1:49" s="252" customFormat="1" ht="15" customHeight="1" x14ac:dyDescent="0.25">
      <c r="A705" s="253"/>
      <c r="B705" s="253"/>
      <c r="C705" s="253"/>
      <c r="D705" s="253"/>
      <c r="E705" s="253"/>
      <c r="F705" s="253"/>
      <c r="G705" s="253"/>
      <c r="H705" s="253"/>
      <c r="I705" s="253"/>
      <c r="J705" s="253"/>
      <c r="K705" s="253"/>
      <c r="L705" s="253"/>
      <c r="M705" s="253"/>
      <c r="N705" s="253"/>
      <c r="O705" s="253"/>
      <c r="P705" s="253"/>
      <c r="Q705" s="253"/>
      <c r="R705" s="253"/>
      <c r="S705" s="253"/>
      <c r="T705" s="253"/>
      <c r="U705" s="253" t="s">
        <v>873</v>
      </c>
      <c r="V705" s="253"/>
      <c r="W705" s="253"/>
      <c r="X705" s="253"/>
      <c r="Y705" s="253"/>
      <c r="Z705" s="253"/>
      <c r="AA705" s="253"/>
      <c r="AB705" s="253"/>
      <c r="AC705" s="253" t="s">
        <v>316</v>
      </c>
      <c r="AD705" s="253"/>
      <c r="AE705" s="253"/>
      <c r="AF705" s="253"/>
      <c r="AG705" s="253"/>
      <c r="AH705" s="253"/>
      <c r="AI705" s="253"/>
      <c r="AJ705" s="253"/>
      <c r="AK705" s="253"/>
      <c r="AL705" s="253"/>
      <c r="AM705" s="253"/>
      <c r="AN705" s="253"/>
      <c r="AO705" s="253"/>
      <c r="AP705" s="253"/>
      <c r="AQ705" s="253"/>
      <c r="AR705" s="253"/>
      <c r="AS705" s="253"/>
      <c r="AT705" s="253"/>
      <c r="AU705" s="253"/>
      <c r="AV705" s="253"/>
      <c r="AW705" s="253"/>
    </row>
    <row r="706" spans="1:49" s="252" customFormat="1" ht="15" customHeight="1" x14ac:dyDescent="0.25">
      <c r="A706" s="253"/>
      <c r="B706" s="253"/>
      <c r="C706" s="253"/>
      <c r="D706" s="253"/>
      <c r="E706" s="253"/>
      <c r="F706" s="253"/>
      <c r="G706" s="253"/>
      <c r="H706" s="253"/>
      <c r="I706" s="253"/>
      <c r="J706" s="253"/>
      <c r="K706" s="253"/>
      <c r="L706" s="253"/>
      <c r="M706" s="253"/>
      <c r="N706" s="253"/>
      <c r="O706" s="253"/>
      <c r="P706" s="253"/>
      <c r="Q706" s="253"/>
      <c r="R706" s="253"/>
      <c r="S706" s="253"/>
      <c r="T706" s="253"/>
      <c r="U706" s="253" t="s">
        <v>874</v>
      </c>
      <c r="V706" s="253"/>
      <c r="W706" s="253"/>
      <c r="X706" s="253"/>
      <c r="Y706" s="253"/>
      <c r="Z706" s="253"/>
      <c r="AA706" s="253"/>
      <c r="AB706" s="253"/>
      <c r="AC706" s="253" t="s">
        <v>320</v>
      </c>
      <c r="AD706" s="253"/>
      <c r="AE706" s="253"/>
      <c r="AF706" s="253"/>
      <c r="AG706" s="253"/>
      <c r="AH706" s="253"/>
      <c r="AI706" s="253"/>
      <c r="AJ706" s="253"/>
      <c r="AK706" s="253"/>
      <c r="AL706" s="253"/>
      <c r="AM706" s="253"/>
      <c r="AN706" s="253"/>
      <c r="AO706" s="253"/>
      <c r="AP706" s="253"/>
      <c r="AQ706" s="253"/>
      <c r="AR706" s="253"/>
      <c r="AS706" s="253"/>
      <c r="AT706" s="253"/>
      <c r="AU706" s="253"/>
      <c r="AV706" s="253"/>
      <c r="AW706" s="253"/>
    </row>
    <row r="707" spans="1:49" s="252" customFormat="1" ht="15" customHeight="1" x14ac:dyDescent="0.25">
      <c r="A707" s="253"/>
      <c r="B707" s="253"/>
      <c r="C707" s="253"/>
      <c r="D707" s="253"/>
      <c r="E707" s="253"/>
      <c r="F707" s="253"/>
      <c r="G707" s="253"/>
      <c r="H707" s="253"/>
      <c r="I707" s="253"/>
      <c r="J707" s="253"/>
      <c r="K707" s="253"/>
      <c r="L707" s="253"/>
      <c r="M707" s="253"/>
      <c r="N707" s="253"/>
      <c r="O707" s="253"/>
      <c r="P707" s="253"/>
      <c r="Q707" s="253"/>
      <c r="R707" s="253"/>
      <c r="S707" s="253"/>
      <c r="T707" s="253"/>
      <c r="U707" s="253" t="s">
        <v>875</v>
      </c>
      <c r="V707" s="253"/>
      <c r="W707" s="253"/>
      <c r="X707" s="253"/>
      <c r="Y707" s="253"/>
      <c r="Z707" s="253"/>
      <c r="AA707" s="253"/>
      <c r="AB707" s="253"/>
      <c r="AC707" s="253" t="s">
        <v>320</v>
      </c>
      <c r="AD707" s="253"/>
      <c r="AE707" s="253"/>
      <c r="AF707" s="253"/>
      <c r="AG707" s="253"/>
      <c r="AH707" s="253"/>
      <c r="AI707" s="253"/>
      <c r="AJ707" s="253"/>
      <c r="AK707" s="253"/>
      <c r="AL707" s="253"/>
      <c r="AM707" s="253"/>
      <c r="AN707" s="253"/>
      <c r="AO707" s="253"/>
      <c r="AP707" s="253"/>
      <c r="AQ707" s="253"/>
      <c r="AR707" s="253"/>
      <c r="AS707" s="253"/>
      <c r="AT707" s="253"/>
      <c r="AU707" s="253"/>
      <c r="AV707" s="253"/>
      <c r="AW707" s="253"/>
    </row>
    <row r="708" spans="1:49" s="252" customFormat="1" ht="15" customHeight="1" x14ac:dyDescent="0.25">
      <c r="A708" s="253"/>
      <c r="B708" s="253"/>
      <c r="C708" s="253"/>
      <c r="D708" s="253"/>
      <c r="E708" s="253"/>
      <c r="F708" s="253"/>
      <c r="G708" s="253"/>
      <c r="H708" s="253"/>
      <c r="I708" s="253"/>
      <c r="J708" s="253"/>
      <c r="K708" s="253"/>
      <c r="L708" s="253"/>
      <c r="M708" s="253"/>
      <c r="N708" s="253"/>
      <c r="O708" s="253"/>
      <c r="P708" s="253"/>
      <c r="Q708" s="253"/>
      <c r="R708" s="253"/>
      <c r="S708" s="253"/>
      <c r="T708" s="253"/>
      <c r="U708" s="253" t="s">
        <v>876</v>
      </c>
      <c r="V708" s="253"/>
      <c r="W708" s="253"/>
      <c r="X708" s="253"/>
      <c r="Y708" s="253"/>
      <c r="Z708" s="253"/>
      <c r="AA708" s="253"/>
      <c r="AB708" s="253"/>
      <c r="AC708" s="253" t="s">
        <v>323</v>
      </c>
      <c r="AD708" s="253"/>
      <c r="AE708" s="253"/>
      <c r="AF708" s="253"/>
      <c r="AG708" s="253"/>
      <c r="AH708" s="253"/>
      <c r="AI708" s="253"/>
      <c r="AJ708" s="253"/>
      <c r="AK708" s="253"/>
      <c r="AL708" s="253"/>
      <c r="AM708" s="253"/>
      <c r="AN708" s="253"/>
      <c r="AO708" s="253"/>
      <c r="AP708" s="253"/>
      <c r="AQ708" s="253"/>
      <c r="AR708" s="253"/>
      <c r="AS708" s="253"/>
      <c r="AT708" s="253"/>
      <c r="AU708" s="253"/>
      <c r="AV708" s="253"/>
      <c r="AW708" s="253"/>
    </row>
    <row r="709" spans="1:49" s="252" customFormat="1" ht="15" customHeight="1" x14ac:dyDescent="0.25">
      <c r="A709" s="253"/>
      <c r="B709" s="253"/>
      <c r="C709" s="253"/>
      <c r="D709" s="253"/>
      <c r="E709" s="253"/>
      <c r="F709" s="253"/>
      <c r="G709" s="253"/>
      <c r="H709" s="253"/>
      <c r="I709" s="253"/>
      <c r="J709" s="253"/>
      <c r="K709" s="253"/>
      <c r="L709" s="253"/>
      <c r="M709" s="253"/>
      <c r="N709" s="253"/>
      <c r="O709" s="253"/>
      <c r="P709" s="253"/>
      <c r="Q709" s="253"/>
      <c r="R709" s="253"/>
      <c r="S709" s="253"/>
      <c r="T709" s="253"/>
      <c r="U709" s="253" t="s">
        <v>877</v>
      </c>
      <c r="V709" s="253"/>
      <c r="W709" s="253"/>
      <c r="X709" s="253"/>
      <c r="Y709" s="253"/>
      <c r="Z709" s="253"/>
      <c r="AA709" s="253"/>
      <c r="AB709" s="253"/>
      <c r="AC709" s="253" t="s">
        <v>323</v>
      </c>
      <c r="AD709" s="253"/>
      <c r="AE709" s="253"/>
      <c r="AF709" s="253"/>
      <c r="AG709" s="253"/>
      <c r="AH709" s="253"/>
      <c r="AI709" s="253"/>
      <c r="AJ709" s="253"/>
      <c r="AK709" s="253"/>
      <c r="AL709" s="253"/>
      <c r="AM709" s="253"/>
      <c r="AN709" s="253"/>
      <c r="AO709" s="253"/>
      <c r="AP709" s="253"/>
      <c r="AQ709" s="253"/>
      <c r="AR709" s="253"/>
      <c r="AS709" s="253"/>
      <c r="AT709" s="253"/>
      <c r="AU709" s="253"/>
      <c r="AV709" s="253"/>
      <c r="AW709" s="253"/>
    </row>
    <row r="710" spans="1:49" s="252" customFormat="1" ht="15" customHeight="1" x14ac:dyDescent="0.25">
      <c r="A710" s="253"/>
      <c r="B710" s="253"/>
      <c r="C710" s="253"/>
      <c r="D710" s="253"/>
      <c r="E710" s="253"/>
      <c r="F710" s="253"/>
      <c r="G710" s="253"/>
      <c r="H710" s="253"/>
      <c r="I710" s="253"/>
      <c r="J710" s="253"/>
      <c r="K710" s="253"/>
      <c r="L710" s="253"/>
      <c r="M710" s="253"/>
      <c r="N710" s="253"/>
      <c r="O710" s="253"/>
      <c r="P710" s="253"/>
      <c r="Q710" s="253"/>
      <c r="R710" s="253"/>
      <c r="S710" s="253"/>
      <c r="T710" s="253"/>
      <c r="U710" s="253" t="s">
        <v>878</v>
      </c>
      <c r="V710" s="253"/>
      <c r="W710" s="253"/>
      <c r="X710" s="253"/>
      <c r="Y710" s="253"/>
      <c r="Z710" s="253"/>
      <c r="AA710" s="253"/>
      <c r="AB710" s="253"/>
      <c r="AC710" s="253" t="s">
        <v>323</v>
      </c>
      <c r="AD710" s="253"/>
      <c r="AE710" s="253"/>
      <c r="AF710" s="253"/>
      <c r="AG710" s="253"/>
      <c r="AH710" s="253"/>
      <c r="AI710" s="253"/>
      <c r="AJ710" s="253"/>
      <c r="AK710" s="253"/>
      <c r="AL710" s="253"/>
      <c r="AM710" s="253"/>
      <c r="AN710" s="253"/>
      <c r="AO710" s="253"/>
      <c r="AP710" s="253"/>
      <c r="AQ710" s="253"/>
      <c r="AR710" s="253"/>
      <c r="AS710" s="253"/>
      <c r="AT710" s="253"/>
      <c r="AU710" s="253"/>
      <c r="AV710" s="253"/>
      <c r="AW710" s="253"/>
    </row>
    <row r="711" spans="1:49" s="252" customFormat="1" ht="15" customHeight="1" x14ac:dyDescent="0.25">
      <c r="A711" s="253"/>
      <c r="B711" s="253"/>
      <c r="C711" s="253"/>
      <c r="D711" s="253"/>
      <c r="E711" s="253"/>
      <c r="F711" s="253"/>
      <c r="G711" s="253"/>
      <c r="H711" s="253"/>
      <c r="I711" s="253"/>
      <c r="J711" s="253"/>
      <c r="K711" s="253"/>
      <c r="L711" s="253"/>
      <c r="M711" s="253"/>
      <c r="N711" s="253"/>
      <c r="O711" s="253"/>
      <c r="P711" s="253"/>
      <c r="Q711" s="253"/>
      <c r="R711" s="253"/>
      <c r="S711" s="253"/>
      <c r="T711" s="253"/>
      <c r="U711" s="253" t="s">
        <v>879</v>
      </c>
      <c r="V711" s="253"/>
      <c r="W711" s="253"/>
      <c r="X711" s="253"/>
      <c r="Y711" s="253"/>
      <c r="Z711" s="253"/>
      <c r="AA711" s="253"/>
      <c r="AB711" s="253"/>
      <c r="AC711" s="253" t="s">
        <v>329</v>
      </c>
      <c r="AD711" s="253"/>
      <c r="AE711" s="253"/>
      <c r="AF711" s="253"/>
      <c r="AG711" s="253"/>
      <c r="AH711" s="253"/>
      <c r="AI711" s="253"/>
      <c r="AJ711" s="253"/>
      <c r="AK711" s="253"/>
      <c r="AL711" s="253"/>
      <c r="AM711" s="253"/>
      <c r="AN711" s="253"/>
      <c r="AO711" s="253"/>
      <c r="AP711" s="253"/>
      <c r="AQ711" s="253"/>
      <c r="AR711" s="253"/>
      <c r="AS711" s="253"/>
      <c r="AT711" s="253"/>
      <c r="AU711" s="253"/>
      <c r="AV711" s="253"/>
      <c r="AW711" s="253"/>
    </row>
    <row r="712" spans="1:49" s="252" customFormat="1" ht="15" customHeight="1" x14ac:dyDescent="0.25">
      <c r="A712" s="253"/>
      <c r="B712" s="253"/>
      <c r="C712" s="253"/>
      <c r="D712" s="253"/>
      <c r="E712" s="253"/>
      <c r="F712" s="253"/>
      <c r="G712" s="253"/>
      <c r="H712" s="253"/>
      <c r="I712" s="253"/>
      <c r="J712" s="253"/>
      <c r="K712" s="253"/>
      <c r="L712" s="253"/>
      <c r="M712" s="253"/>
      <c r="N712" s="253"/>
      <c r="O712" s="253"/>
      <c r="P712" s="253"/>
      <c r="Q712" s="253"/>
      <c r="R712" s="253"/>
      <c r="S712" s="253"/>
      <c r="T712" s="253"/>
      <c r="U712" s="253" t="s">
        <v>880</v>
      </c>
      <c r="V712" s="253"/>
      <c r="W712" s="253"/>
      <c r="X712" s="253"/>
      <c r="Y712" s="253"/>
      <c r="Z712" s="253"/>
      <c r="AA712" s="253"/>
      <c r="AB712" s="253"/>
      <c r="AC712" s="253" t="s">
        <v>320</v>
      </c>
      <c r="AD712" s="253"/>
      <c r="AE712" s="253"/>
      <c r="AF712" s="253"/>
      <c r="AG712" s="253"/>
      <c r="AH712" s="253"/>
      <c r="AI712" s="253"/>
      <c r="AJ712" s="253"/>
      <c r="AK712" s="253"/>
      <c r="AL712" s="253"/>
      <c r="AM712" s="253"/>
      <c r="AN712" s="253"/>
      <c r="AO712" s="253"/>
      <c r="AP712" s="253"/>
      <c r="AQ712" s="253"/>
      <c r="AR712" s="253"/>
      <c r="AS712" s="253"/>
      <c r="AT712" s="253"/>
      <c r="AU712" s="253"/>
      <c r="AV712" s="253"/>
      <c r="AW712" s="253"/>
    </row>
    <row r="713" spans="1:49" s="252" customFormat="1" ht="15" customHeight="1" x14ac:dyDescent="0.25">
      <c r="A713" s="253"/>
      <c r="B713" s="253"/>
      <c r="C713" s="253"/>
      <c r="D713" s="253"/>
      <c r="E713" s="253"/>
      <c r="F713" s="253"/>
      <c r="G713" s="253"/>
      <c r="H713" s="253"/>
      <c r="I713" s="253"/>
      <c r="J713" s="253"/>
      <c r="K713" s="253"/>
      <c r="L713" s="253"/>
      <c r="M713" s="253"/>
      <c r="N713" s="253"/>
      <c r="O713" s="253"/>
      <c r="P713" s="253"/>
      <c r="Q713" s="253"/>
      <c r="R713" s="253"/>
      <c r="S713" s="253"/>
      <c r="T713" s="253"/>
      <c r="U713" s="253" t="s">
        <v>881</v>
      </c>
      <c r="V713" s="253"/>
      <c r="W713" s="253"/>
      <c r="X713" s="253"/>
      <c r="Y713" s="253"/>
      <c r="Z713" s="253"/>
      <c r="AA713" s="253"/>
      <c r="AB713" s="253"/>
      <c r="AC713" s="253" t="s">
        <v>320</v>
      </c>
      <c r="AD713" s="253"/>
      <c r="AE713" s="253"/>
      <c r="AF713" s="253"/>
      <c r="AG713" s="253"/>
      <c r="AH713" s="253"/>
      <c r="AI713" s="253"/>
      <c r="AJ713" s="253"/>
      <c r="AK713" s="253"/>
      <c r="AL713" s="253"/>
      <c r="AM713" s="253"/>
      <c r="AN713" s="253"/>
      <c r="AO713" s="253"/>
      <c r="AP713" s="253"/>
      <c r="AQ713" s="253"/>
      <c r="AR713" s="253"/>
      <c r="AS713" s="253"/>
      <c r="AT713" s="253"/>
      <c r="AU713" s="253"/>
      <c r="AV713" s="253"/>
      <c r="AW713" s="253"/>
    </row>
    <row r="714" spans="1:49" s="252" customFormat="1" ht="15" customHeight="1" x14ac:dyDescent="0.25">
      <c r="A714" s="253"/>
      <c r="B714" s="253"/>
      <c r="C714" s="253"/>
      <c r="D714" s="253"/>
      <c r="E714" s="253"/>
      <c r="F714" s="253"/>
      <c r="G714" s="253"/>
      <c r="H714" s="253"/>
      <c r="I714" s="253"/>
      <c r="J714" s="253"/>
      <c r="K714" s="253"/>
      <c r="L714" s="253"/>
      <c r="M714" s="253"/>
      <c r="N714" s="253"/>
      <c r="O714" s="253"/>
      <c r="P714" s="253"/>
      <c r="Q714" s="253"/>
      <c r="R714" s="253"/>
      <c r="S714" s="253"/>
      <c r="T714" s="253"/>
      <c r="U714" s="253" t="s">
        <v>882</v>
      </c>
      <c r="V714" s="253"/>
      <c r="W714" s="253"/>
      <c r="X714" s="253"/>
      <c r="Y714" s="253"/>
      <c r="Z714" s="253"/>
      <c r="AA714" s="253"/>
      <c r="AB714" s="253"/>
      <c r="AC714" s="253" t="s">
        <v>318</v>
      </c>
      <c r="AD714" s="253"/>
      <c r="AE714" s="253"/>
      <c r="AF714" s="253"/>
      <c r="AG714" s="253"/>
      <c r="AH714" s="253"/>
      <c r="AI714" s="253"/>
      <c r="AJ714" s="253"/>
      <c r="AK714" s="253"/>
      <c r="AL714" s="253"/>
      <c r="AM714" s="253"/>
      <c r="AN714" s="253"/>
      <c r="AO714" s="253"/>
      <c r="AP714" s="253"/>
      <c r="AQ714" s="253"/>
      <c r="AR714" s="253"/>
      <c r="AS714" s="253"/>
      <c r="AT714" s="253"/>
      <c r="AU714" s="253"/>
      <c r="AV714" s="253"/>
      <c r="AW714" s="253"/>
    </row>
    <row r="715" spans="1:49" s="252" customFormat="1" ht="15" customHeight="1" x14ac:dyDescent="0.25">
      <c r="A715" s="253"/>
      <c r="B715" s="253"/>
      <c r="C715" s="253"/>
      <c r="D715" s="253"/>
      <c r="E715" s="253"/>
      <c r="F715" s="253"/>
      <c r="G715" s="253"/>
      <c r="H715" s="253"/>
      <c r="I715" s="253"/>
      <c r="J715" s="253"/>
      <c r="K715" s="253"/>
      <c r="L715" s="253"/>
      <c r="M715" s="253"/>
      <c r="N715" s="253"/>
      <c r="O715" s="253"/>
      <c r="P715" s="253"/>
      <c r="Q715" s="253"/>
      <c r="R715" s="253"/>
      <c r="S715" s="253"/>
      <c r="T715" s="253"/>
      <c r="U715" s="253" t="s">
        <v>883</v>
      </c>
      <c r="V715" s="253"/>
      <c r="W715" s="253"/>
      <c r="X715" s="253"/>
      <c r="Y715" s="253"/>
      <c r="Z715" s="253"/>
      <c r="AA715" s="253"/>
      <c r="AB715" s="253"/>
      <c r="AC715" s="253" t="s">
        <v>320</v>
      </c>
      <c r="AD715" s="253"/>
      <c r="AE715" s="253"/>
      <c r="AF715" s="253"/>
      <c r="AG715" s="253"/>
      <c r="AH715" s="253"/>
      <c r="AI715" s="253"/>
      <c r="AJ715" s="253"/>
      <c r="AK715" s="253"/>
      <c r="AL715" s="253"/>
      <c r="AM715" s="253"/>
      <c r="AN715" s="253"/>
      <c r="AO715" s="253"/>
      <c r="AP715" s="253"/>
      <c r="AQ715" s="253"/>
      <c r="AR715" s="253"/>
      <c r="AS715" s="253"/>
      <c r="AT715" s="253"/>
      <c r="AU715" s="253"/>
      <c r="AV715" s="253"/>
      <c r="AW715" s="253"/>
    </row>
    <row r="716" spans="1:49" s="252" customFormat="1" ht="15" customHeight="1" x14ac:dyDescent="0.25">
      <c r="A716" s="253"/>
      <c r="B716" s="253"/>
      <c r="C716" s="253"/>
      <c r="D716" s="253"/>
      <c r="E716" s="253"/>
      <c r="F716" s="253"/>
      <c r="G716" s="253"/>
      <c r="H716" s="253"/>
      <c r="I716" s="253"/>
      <c r="J716" s="253"/>
      <c r="K716" s="253"/>
      <c r="L716" s="253"/>
      <c r="M716" s="253"/>
      <c r="N716" s="253"/>
      <c r="O716" s="253"/>
      <c r="P716" s="253"/>
      <c r="Q716" s="253"/>
      <c r="R716" s="253"/>
      <c r="S716" s="253"/>
      <c r="T716" s="253"/>
      <c r="U716" s="253" t="s">
        <v>884</v>
      </c>
      <c r="V716" s="253"/>
      <c r="W716" s="253"/>
      <c r="X716" s="253"/>
      <c r="Y716" s="253"/>
      <c r="Z716" s="253"/>
      <c r="AA716" s="253"/>
      <c r="AB716" s="253"/>
      <c r="AC716" s="253" t="s">
        <v>332</v>
      </c>
      <c r="AD716" s="253"/>
      <c r="AE716" s="253"/>
      <c r="AF716" s="253"/>
      <c r="AG716" s="253"/>
      <c r="AH716" s="253"/>
      <c r="AI716" s="253"/>
      <c r="AJ716" s="253"/>
      <c r="AK716" s="253"/>
      <c r="AL716" s="253"/>
      <c r="AM716" s="253"/>
      <c r="AN716" s="253"/>
      <c r="AO716" s="253"/>
      <c r="AP716" s="253"/>
      <c r="AQ716" s="253"/>
      <c r="AR716" s="253"/>
      <c r="AS716" s="253"/>
      <c r="AT716" s="253"/>
      <c r="AU716" s="253"/>
      <c r="AV716" s="253"/>
      <c r="AW716" s="253"/>
    </row>
    <row r="717" spans="1:49" s="252" customFormat="1" ht="15" customHeight="1" x14ac:dyDescent="0.25">
      <c r="A717" s="253"/>
      <c r="B717" s="253"/>
      <c r="C717" s="253"/>
      <c r="D717" s="253"/>
      <c r="E717" s="253"/>
      <c r="F717" s="253"/>
      <c r="G717" s="253"/>
      <c r="H717" s="253"/>
      <c r="I717" s="253"/>
      <c r="J717" s="253"/>
      <c r="K717" s="253"/>
      <c r="L717" s="253"/>
      <c r="M717" s="253"/>
      <c r="N717" s="253"/>
      <c r="O717" s="253"/>
      <c r="P717" s="253"/>
      <c r="Q717" s="253"/>
      <c r="R717" s="253"/>
      <c r="S717" s="253"/>
      <c r="T717" s="253"/>
      <c r="U717" s="253" t="s">
        <v>885</v>
      </c>
      <c r="V717" s="253"/>
      <c r="W717" s="253"/>
      <c r="X717" s="253"/>
      <c r="Y717" s="253"/>
      <c r="Z717" s="253"/>
      <c r="AA717" s="253"/>
      <c r="AB717" s="253"/>
      <c r="AC717" s="253" t="s">
        <v>393</v>
      </c>
      <c r="AD717" s="253"/>
      <c r="AE717" s="253"/>
      <c r="AF717" s="253"/>
      <c r="AG717" s="253"/>
      <c r="AH717" s="253"/>
      <c r="AI717" s="253"/>
      <c r="AJ717" s="253"/>
      <c r="AK717" s="253"/>
      <c r="AL717" s="253"/>
      <c r="AM717" s="253"/>
      <c r="AN717" s="253"/>
      <c r="AO717" s="253"/>
      <c r="AP717" s="253"/>
      <c r="AQ717" s="253"/>
      <c r="AR717" s="253"/>
      <c r="AS717" s="253"/>
      <c r="AT717" s="253"/>
      <c r="AU717" s="253"/>
      <c r="AV717" s="253"/>
      <c r="AW717" s="253"/>
    </row>
    <row r="718" spans="1:49" s="252" customFormat="1" ht="15" customHeight="1" x14ac:dyDescent="0.25">
      <c r="A718" s="253"/>
      <c r="B718" s="253"/>
      <c r="C718" s="253"/>
      <c r="D718" s="253"/>
      <c r="E718" s="253"/>
      <c r="F718" s="253"/>
      <c r="G718" s="253"/>
      <c r="H718" s="253"/>
      <c r="I718" s="253"/>
      <c r="J718" s="253"/>
      <c r="K718" s="253"/>
      <c r="L718" s="253"/>
      <c r="M718" s="253"/>
      <c r="N718" s="253"/>
      <c r="O718" s="253"/>
      <c r="P718" s="253"/>
      <c r="Q718" s="253"/>
      <c r="R718" s="253"/>
      <c r="S718" s="253"/>
      <c r="T718" s="253"/>
      <c r="U718" s="253" t="s">
        <v>886</v>
      </c>
      <c r="V718" s="253"/>
      <c r="W718" s="253"/>
      <c r="X718" s="253"/>
      <c r="Y718" s="253"/>
      <c r="Z718" s="253"/>
      <c r="AA718" s="253"/>
      <c r="AB718" s="253"/>
      <c r="AC718" s="253" t="s">
        <v>316</v>
      </c>
      <c r="AD718" s="253"/>
      <c r="AE718" s="253"/>
      <c r="AF718" s="253"/>
      <c r="AG718" s="253"/>
      <c r="AH718" s="253"/>
      <c r="AI718" s="253"/>
      <c r="AJ718" s="253"/>
      <c r="AK718" s="253"/>
      <c r="AL718" s="253"/>
      <c r="AM718" s="253"/>
      <c r="AN718" s="253"/>
      <c r="AO718" s="253"/>
      <c r="AP718" s="253"/>
      <c r="AQ718" s="253"/>
      <c r="AR718" s="253"/>
      <c r="AS718" s="253"/>
      <c r="AT718" s="253"/>
      <c r="AU718" s="253"/>
      <c r="AV718" s="253"/>
      <c r="AW718" s="253"/>
    </row>
    <row r="719" spans="1:49" s="252" customFormat="1" ht="15" customHeight="1" x14ac:dyDescent="0.25">
      <c r="A719" s="253"/>
      <c r="B719" s="253"/>
      <c r="C719" s="253"/>
      <c r="D719" s="253"/>
      <c r="E719" s="253"/>
      <c r="F719" s="253"/>
      <c r="G719" s="253"/>
      <c r="H719" s="253"/>
      <c r="I719" s="253"/>
      <c r="J719" s="253"/>
      <c r="K719" s="253"/>
      <c r="L719" s="253"/>
      <c r="M719" s="253"/>
      <c r="N719" s="253"/>
      <c r="O719" s="253"/>
      <c r="P719" s="253"/>
      <c r="Q719" s="253"/>
      <c r="R719" s="253"/>
      <c r="S719" s="253"/>
      <c r="T719" s="253"/>
      <c r="U719" s="253" t="s">
        <v>285</v>
      </c>
      <c r="V719" s="253"/>
      <c r="W719" s="253"/>
      <c r="X719" s="253"/>
      <c r="Y719" s="253"/>
      <c r="Z719" s="253"/>
      <c r="AA719" s="253"/>
      <c r="AB719" s="253"/>
      <c r="AC719" s="253" t="s">
        <v>357</v>
      </c>
      <c r="AD719" s="253"/>
      <c r="AE719" s="253"/>
      <c r="AF719" s="253"/>
      <c r="AG719" s="253"/>
      <c r="AH719" s="253"/>
      <c r="AI719" s="253"/>
      <c r="AJ719" s="253"/>
      <c r="AK719" s="253"/>
      <c r="AL719" s="253"/>
      <c r="AM719" s="253"/>
      <c r="AN719" s="253"/>
      <c r="AO719" s="253"/>
      <c r="AP719" s="253"/>
      <c r="AQ719" s="253"/>
      <c r="AR719" s="253"/>
      <c r="AS719" s="253"/>
      <c r="AT719" s="253"/>
      <c r="AU719" s="253"/>
      <c r="AV719" s="253"/>
      <c r="AW719" s="253"/>
    </row>
    <row r="720" spans="1:49" s="252" customFormat="1" ht="15" customHeight="1" x14ac:dyDescent="0.25">
      <c r="A720" s="253"/>
      <c r="B720" s="253"/>
      <c r="C720" s="253"/>
      <c r="D720" s="253"/>
      <c r="E720" s="253"/>
      <c r="F720" s="253"/>
      <c r="G720" s="253"/>
      <c r="H720" s="253"/>
      <c r="I720" s="253"/>
      <c r="J720" s="253"/>
      <c r="K720" s="253"/>
      <c r="L720" s="253"/>
      <c r="M720" s="253"/>
      <c r="N720" s="253"/>
      <c r="O720" s="253"/>
      <c r="P720" s="253"/>
      <c r="Q720" s="253"/>
      <c r="R720" s="253"/>
      <c r="S720" s="253"/>
      <c r="T720" s="253"/>
      <c r="U720" s="253" t="s">
        <v>887</v>
      </c>
      <c r="V720" s="253"/>
      <c r="W720" s="253"/>
      <c r="X720" s="253"/>
      <c r="Y720" s="253"/>
      <c r="Z720" s="253"/>
      <c r="AA720" s="253"/>
      <c r="AB720" s="253"/>
      <c r="AC720" s="253" t="s">
        <v>320</v>
      </c>
      <c r="AD720" s="253"/>
      <c r="AE720" s="253"/>
      <c r="AF720" s="253"/>
      <c r="AG720" s="253"/>
      <c r="AH720" s="253"/>
      <c r="AI720" s="253"/>
      <c r="AJ720" s="253"/>
      <c r="AK720" s="253"/>
      <c r="AL720" s="253"/>
      <c r="AM720" s="253"/>
      <c r="AN720" s="253"/>
      <c r="AO720" s="253"/>
      <c r="AP720" s="253"/>
      <c r="AQ720" s="253"/>
      <c r="AR720" s="253"/>
      <c r="AS720" s="253"/>
      <c r="AT720" s="253"/>
      <c r="AU720" s="253"/>
      <c r="AV720" s="253"/>
      <c r="AW720" s="253"/>
    </row>
    <row r="721" spans="1:49" s="252" customFormat="1" ht="15" customHeight="1" x14ac:dyDescent="0.25">
      <c r="A721" s="253"/>
      <c r="B721" s="253"/>
      <c r="C721" s="253"/>
      <c r="D721" s="253"/>
      <c r="E721" s="253"/>
      <c r="F721" s="253"/>
      <c r="G721" s="253"/>
      <c r="H721" s="253"/>
      <c r="I721" s="253"/>
      <c r="J721" s="253"/>
      <c r="K721" s="253"/>
      <c r="L721" s="253"/>
      <c r="M721" s="253"/>
      <c r="N721" s="253"/>
      <c r="O721" s="253"/>
      <c r="P721" s="253"/>
      <c r="Q721" s="253"/>
      <c r="R721" s="253"/>
      <c r="S721" s="253"/>
      <c r="T721" s="253"/>
      <c r="U721" s="253" t="s">
        <v>888</v>
      </c>
      <c r="V721" s="253"/>
      <c r="W721" s="253"/>
      <c r="X721" s="253"/>
      <c r="Y721" s="253"/>
      <c r="Z721" s="253"/>
      <c r="AA721" s="253"/>
      <c r="AB721" s="253"/>
      <c r="AC721" s="253" t="s">
        <v>320</v>
      </c>
      <c r="AD721" s="253"/>
      <c r="AE721" s="253"/>
      <c r="AF721" s="253"/>
      <c r="AG721" s="253"/>
      <c r="AH721" s="253"/>
      <c r="AI721" s="253"/>
      <c r="AJ721" s="253"/>
      <c r="AK721" s="253"/>
      <c r="AL721" s="253"/>
      <c r="AM721" s="253"/>
      <c r="AN721" s="253"/>
      <c r="AO721" s="253"/>
      <c r="AP721" s="253"/>
      <c r="AQ721" s="253"/>
      <c r="AR721" s="253"/>
      <c r="AS721" s="253"/>
      <c r="AT721" s="253"/>
      <c r="AU721" s="253"/>
      <c r="AV721" s="253"/>
      <c r="AW721" s="253"/>
    </row>
    <row r="722" spans="1:49" s="252" customFormat="1" ht="15" customHeight="1" x14ac:dyDescent="0.25">
      <c r="A722" s="253"/>
      <c r="B722" s="253"/>
      <c r="C722" s="253"/>
      <c r="D722" s="253"/>
      <c r="E722" s="253"/>
      <c r="F722" s="253"/>
      <c r="G722" s="253"/>
      <c r="H722" s="253"/>
      <c r="I722" s="253"/>
      <c r="J722" s="253"/>
      <c r="K722" s="253"/>
      <c r="L722" s="253"/>
      <c r="M722" s="253"/>
      <c r="N722" s="253"/>
      <c r="O722" s="253"/>
      <c r="P722" s="253"/>
      <c r="Q722" s="253"/>
      <c r="R722" s="253"/>
      <c r="S722" s="253"/>
      <c r="T722" s="253"/>
      <c r="U722" s="253" t="s">
        <v>889</v>
      </c>
      <c r="V722" s="253"/>
      <c r="W722" s="253"/>
      <c r="X722" s="253"/>
      <c r="Y722" s="253"/>
      <c r="Z722" s="253"/>
      <c r="AA722" s="253"/>
      <c r="AB722" s="253"/>
      <c r="AC722" s="253" t="s">
        <v>318</v>
      </c>
      <c r="AD722" s="253"/>
      <c r="AE722" s="253"/>
      <c r="AF722" s="253"/>
      <c r="AG722" s="253"/>
      <c r="AH722" s="253"/>
      <c r="AI722" s="253"/>
      <c r="AJ722" s="253"/>
      <c r="AK722" s="253"/>
      <c r="AL722" s="253"/>
      <c r="AM722" s="253"/>
      <c r="AN722" s="253"/>
      <c r="AO722" s="253"/>
      <c r="AP722" s="253"/>
      <c r="AQ722" s="253"/>
      <c r="AR722" s="253"/>
      <c r="AS722" s="253"/>
      <c r="AT722" s="253"/>
      <c r="AU722" s="253"/>
      <c r="AV722" s="253"/>
      <c r="AW722" s="253"/>
    </row>
    <row r="723" spans="1:49" s="252" customFormat="1" ht="15" customHeight="1" x14ac:dyDescent="0.25">
      <c r="A723" s="253"/>
      <c r="B723" s="253"/>
      <c r="C723" s="253"/>
      <c r="D723" s="253"/>
      <c r="E723" s="253"/>
      <c r="F723" s="253"/>
      <c r="G723" s="253"/>
      <c r="H723" s="253"/>
      <c r="I723" s="253"/>
      <c r="J723" s="253"/>
      <c r="K723" s="253"/>
      <c r="L723" s="253"/>
      <c r="M723" s="253"/>
      <c r="N723" s="253"/>
      <c r="O723" s="253"/>
      <c r="P723" s="253"/>
      <c r="Q723" s="253"/>
      <c r="R723" s="253"/>
      <c r="S723" s="253"/>
      <c r="T723" s="253"/>
      <c r="U723" s="253" t="s">
        <v>890</v>
      </c>
      <c r="V723" s="253"/>
      <c r="W723" s="253"/>
      <c r="X723" s="253"/>
      <c r="Y723" s="253"/>
      <c r="Z723" s="253"/>
      <c r="AA723" s="253"/>
      <c r="AB723" s="253"/>
      <c r="AC723" s="253" t="s">
        <v>318</v>
      </c>
      <c r="AD723" s="253"/>
      <c r="AE723" s="253"/>
      <c r="AF723" s="253"/>
      <c r="AG723" s="253"/>
      <c r="AH723" s="253"/>
      <c r="AI723" s="253"/>
      <c r="AJ723" s="253"/>
      <c r="AK723" s="253"/>
      <c r="AL723" s="253"/>
      <c r="AM723" s="253"/>
      <c r="AN723" s="253"/>
      <c r="AO723" s="253"/>
      <c r="AP723" s="253"/>
      <c r="AQ723" s="253"/>
      <c r="AR723" s="253"/>
      <c r="AS723" s="253"/>
      <c r="AT723" s="253"/>
      <c r="AU723" s="253"/>
      <c r="AV723" s="253"/>
      <c r="AW723" s="253"/>
    </row>
    <row r="724" spans="1:49" s="252" customFormat="1" ht="15" customHeight="1" x14ac:dyDescent="0.25">
      <c r="A724" s="253"/>
      <c r="B724" s="253"/>
      <c r="C724" s="253"/>
      <c r="D724" s="253"/>
      <c r="E724" s="253"/>
      <c r="F724" s="253"/>
      <c r="G724" s="253"/>
      <c r="H724" s="253"/>
      <c r="I724" s="253"/>
      <c r="J724" s="253"/>
      <c r="K724" s="253"/>
      <c r="L724" s="253"/>
      <c r="M724" s="253"/>
      <c r="N724" s="253"/>
      <c r="O724" s="253"/>
      <c r="P724" s="253"/>
      <c r="Q724" s="253"/>
      <c r="R724" s="253"/>
      <c r="S724" s="253"/>
      <c r="T724" s="253"/>
      <c r="U724" s="253" t="s">
        <v>891</v>
      </c>
      <c r="V724" s="253"/>
      <c r="W724" s="253"/>
      <c r="X724" s="253"/>
      <c r="Y724" s="253"/>
      <c r="Z724" s="253"/>
      <c r="AA724" s="253"/>
      <c r="AB724" s="253"/>
      <c r="AC724" s="253" t="s">
        <v>316</v>
      </c>
      <c r="AD724" s="253"/>
      <c r="AE724" s="253"/>
      <c r="AF724" s="253"/>
      <c r="AG724" s="253"/>
      <c r="AH724" s="253"/>
      <c r="AI724" s="253"/>
      <c r="AJ724" s="253"/>
      <c r="AK724" s="253"/>
      <c r="AL724" s="253"/>
      <c r="AM724" s="253"/>
      <c r="AN724" s="253"/>
      <c r="AO724" s="253"/>
      <c r="AP724" s="253"/>
      <c r="AQ724" s="253"/>
      <c r="AR724" s="253"/>
      <c r="AS724" s="253"/>
      <c r="AT724" s="253"/>
      <c r="AU724" s="253"/>
      <c r="AV724" s="253"/>
      <c r="AW724" s="253"/>
    </row>
    <row r="725" spans="1:49" s="252" customFormat="1" ht="15" customHeight="1" x14ac:dyDescent="0.25">
      <c r="A725" s="253"/>
      <c r="B725" s="253"/>
      <c r="C725" s="253"/>
      <c r="D725" s="253"/>
      <c r="E725" s="253"/>
      <c r="F725" s="253"/>
      <c r="G725" s="253"/>
      <c r="H725" s="253"/>
      <c r="I725" s="253"/>
      <c r="J725" s="253"/>
      <c r="K725" s="253"/>
      <c r="L725" s="253"/>
      <c r="M725" s="253"/>
      <c r="N725" s="253"/>
      <c r="O725" s="253"/>
      <c r="P725" s="253"/>
      <c r="Q725" s="253"/>
      <c r="R725" s="253"/>
      <c r="S725" s="253"/>
      <c r="T725" s="253"/>
      <c r="U725" s="253" t="s">
        <v>892</v>
      </c>
      <c r="V725" s="253"/>
      <c r="W725" s="253"/>
      <c r="X725" s="253"/>
      <c r="Y725" s="253"/>
      <c r="Z725" s="253"/>
      <c r="AA725" s="253"/>
      <c r="AB725" s="253"/>
      <c r="AC725" s="253" t="s">
        <v>332</v>
      </c>
      <c r="AD725" s="253"/>
      <c r="AE725" s="253"/>
      <c r="AF725" s="253"/>
      <c r="AG725" s="253"/>
      <c r="AH725" s="253"/>
      <c r="AI725" s="253"/>
      <c r="AJ725" s="253"/>
      <c r="AK725" s="253"/>
      <c r="AL725" s="253"/>
      <c r="AM725" s="253"/>
      <c r="AN725" s="253"/>
      <c r="AO725" s="253"/>
      <c r="AP725" s="253"/>
      <c r="AQ725" s="253"/>
      <c r="AR725" s="253"/>
      <c r="AS725" s="253"/>
      <c r="AT725" s="253"/>
      <c r="AU725" s="253"/>
      <c r="AV725" s="253"/>
      <c r="AW725" s="253"/>
    </row>
    <row r="726" spans="1:49" s="252" customFormat="1" ht="15" customHeight="1" x14ac:dyDescent="0.25">
      <c r="A726" s="253"/>
      <c r="B726" s="253"/>
      <c r="C726" s="253"/>
      <c r="D726" s="253"/>
      <c r="E726" s="253"/>
      <c r="F726" s="253"/>
      <c r="G726" s="253"/>
      <c r="H726" s="253"/>
      <c r="I726" s="253"/>
      <c r="J726" s="253"/>
      <c r="K726" s="253"/>
      <c r="L726" s="253"/>
      <c r="M726" s="253"/>
      <c r="N726" s="253"/>
      <c r="O726" s="253"/>
      <c r="P726" s="253"/>
      <c r="Q726" s="253"/>
      <c r="R726" s="253"/>
      <c r="S726" s="253"/>
      <c r="T726" s="253"/>
      <c r="U726" s="253" t="s">
        <v>893</v>
      </c>
      <c r="V726" s="253"/>
      <c r="W726" s="253"/>
      <c r="X726" s="253"/>
      <c r="Y726" s="253"/>
      <c r="Z726" s="253"/>
      <c r="AA726" s="253"/>
      <c r="AB726" s="253"/>
      <c r="AC726" s="253" t="s">
        <v>323</v>
      </c>
      <c r="AD726" s="253"/>
      <c r="AE726" s="253"/>
      <c r="AF726" s="253"/>
      <c r="AG726" s="253"/>
      <c r="AH726" s="253"/>
      <c r="AI726" s="253"/>
      <c r="AJ726" s="253"/>
      <c r="AK726" s="253"/>
      <c r="AL726" s="253"/>
      <c r="AM726" s="253"/>
      <c r="AN726" s="253"/>
      <c r="AO726" s="253"/>
      <c r="AP726" s="253"/>
      <c r="AQ726" s="253"/>
      <c r="AR726" s="253"/>
      <c r="AS726" s="253"/>
      <c r="AT726" s="253"/>
      <c r="AU726" s="253"/>
      <c r="AV726" s="253"/>
      <c r="AW726" s="253"/>
    </row>
    <row r="727" spans="1:49" s="252" customFormat="1" ht="15" customHeight="1" x14ac:dyDescent="0.25">
      <c r="A727" s="253"/>
      <c r="B727" s="253"/>
      <c r="C727" s="253"/>
      <c r="D727" s="253"/>
      <c r="E727" s="253"/>
      <c r="F727" s="253"/>
      <c r="G727" s="253"/>
      <c r="H727" s="253"/>
      <c r="I727" s="253"/>
      <c r="J727" s="253"/>
      <c r="K727" s="253"/>
      <c r="L727" s="253"/>
      <c r="M727" s="253"/>
      <c r="N727" s="253"/>
      <c r="O727" s="253"/>
      <c r="P727" s="253"/>
      <c r="Q727" s="253"/>
      <c r="R727" s="253"/>
      <c r="S727" s="253"/>
      <c r="T727" s="253"/>
      <c r="U727" s="253" t="s">
        <v>894</v>
      </c>
      <c r="V727" s="253"/>
      <c r="W727" s="253"/>
      <c r="X727" s="253"/>
      <c r="Y727" s="253"/>
      <c r="Z727" s="253"/>
      <c r="AA727" s="253"/>
      <c r="AB727" s="253"/>
      <c r="AC727" s="253" t="s">
        <v>323</v>
      </c>
      <c r="AD727" s="253"/>
      <c r="AE727" s="253"/>
      <c r="AF727" s="253"/>
      <c r="AG727" s="253"/>
      <c r="AH727" s="253"/>
      <c r="AI727" s="253"/>
      <c r="AJ727" s="253"/>
      <c r="AK727" s="253"/>
      <c r="AL727" s="253"/>
      <c r="AM727" s="253"/>
      <c r="AN727" s="253"/>
      <c r="AO727" s="253"/>
      <c r="AP727" s="253"/>
      <c r="AQ727" s="253"/>
      <c r="AR727" s="253"/>
      <c r="AS727" s="253"/>
      <c r="AT727" s="253"/>
      <c r="AU727" s="253"/>
      <c r="AV727" s="253"/>
      <c r="AW727" s="253"/>
    </row>
    <row r="728" spans="1:49" s="252" customFormat="1" ht="15" customHeight="1" x14ac:dyDescent="0.25">
      <c r="A728" s="253"/>
      <c r="B728" s="253"/>
      <c r="C728" s="253"/>
      <c r="D728" s="253"/>
      <c r="E728" s="253"/>
      <c r="F728" s="253"/>
      <c r="G728" s="253"/>
      <c r="H728" s="253"/>
      <c r="I728" s="253"/>
      <c r="J728" s="253"/>
      <c r="K728" s="253"/>
      <c r="L728" s="253"/>
      <c r="M728" s="253"/>
      <c r="N728" s="253"/>
      <c r="O728" s="253"/>
      <c r="P728" s="253"/>
      <c r="Q728" s="253"/>
      <c r="R728" s="253"/>
      <c r="S728" s="253"/>
      <c r="T728" s="253"/>
      <c r="U728" s="253" t="s">
        <v>895</v>
      </c>
      <c r="V728" s="253"/>
      <c r="W728" s="253"/>
      <c r="X728" s="253"/>
      <c r="Y728" s="253"/>
      <c r="Z728" s="253"/>
      <c r="AA728" s="253"/>
      <c r="AB728" s="253"/>
      <c r="AC728" s="253" t="s">
        <v>320</v>
      </c>
      <c r="AD728" s="253"/>
      <c r="AE728" s="253"/>
      <c r="AF728" s="253"/>
      <c r="AG728" s="253"/>
      <c r="AH728" s="253"/>
      <c r="AI728" s="253"/>
      <c r="AJ728" s="253"/>
      <c r="AK728" s="253"/>
      <c r="AL728" s="253"/>
      <c r="AM728" s="253"/>
      <c r="AN728" s="253"/>
      <c r="AO728" s="253"/>
      <c r="AP728" s="253"/>
      <c r="AQ728" s="253"/>
      <c r="AR728" s="253"/>
      <c r="AS728" s="253"/>
      <c r="AT728" s="253"/>
      <c r="AU728" s="253"/>
      <c r="AV728" s="253"/>
      <c r="AW728" s="253"/>
    </row>
    <row r="729" spans="1:49" s="252" customFormat="1" ht="15" customHeight="1" x14ac:dyDescent="0.25">
      <c r="A729" s="253"/>
      <c r="B729" s="253"/>
      <c r="C729" s="253"/>
      <c r="D729" s="253"/>
      <c r="E729" s="253"/>
      <c r="F729" s="253"/>
      <c r="G729" s="253"/>
      <c r="H729" s="253"/>
      <c r="I729" s="253"/>
      <c r="J729" s="253"/>
      <c r="K729" s="253"/>
      <c r="L729" s="253"/>
      <c r="M729" s="253"/>
      <c r="N729" s="253"/>
      <c r="O729" s="253"/>
      <c r="P729" s="253"/>
      <c r="Q729" s="253"/>
      <c r="R729" s="253"/>
      <c r="S729" s="253"/>
      <c r="T729" s="253"/>
      <c r="U729" s="253" t="s">
        <v>896</v>
      </c>
      <c r="V729" s="253"/>
      <c r="W729" s="253"/>
      <c r="X729" s="253"/>
      <c r="Y729" s="253"/>
      <c r="Z729" s="253"/>
      <c r="AA729" s="253"/>
      <c r="AB729" s="253"/>
      <c r="AC729" s="253" t="s">
        <v>323</v>
      </c>
      <c r="AD729" s="253"/>
      <c r="AE729" s="253"/>
      <c r="AF729" s="253"/>
      <c r="AG729" s="253"/>
      <c r="AH729" s="253"/>
      <c r="AI729" s="253"/>
      <c r="AJ729" s="253"/>
      <c r="AK729" s="253"/>
      <c r="AL729" s="253"/>
      <c r="AM729" s="253"/>
      <c r="AN729" s="253"/>
      <c r="AO729" s="253"/>
      <c r="AP729" s="253"/>
      <c r="AQ729" s="253"/>
      <c r="AR729" s="253"/>
      <c r="AS729" s="253"/>
      <c r="AT729" s="253"/>
      <c r="AU729" s="253"/>
      <c r="AV729" s="253"/>
      <c r="AW729" s="253"/>
    </row>
    <row r="730" spans="1:49" s="252" customFormat="1" ht="15" customHeight="1" x14ac:dyDescent="0.25">
      <c r="A730" s="253"/>
      <c r="B730" s="253"/>
      <c r="C730" s="253"/>
      <c r="D730" s="253"/>
      <c r="E730" s="253"/>
      <c r="F730" s="253"/>
      <c r="G730" s="253"/>
      <c r="H730" s="253"/>
      <c r="I730" s="253"/>
      <c r="J730" s="253"/>
      <c r="K730" s="253"/>
      <c r="L730" s="253"/>
      <c r="M730" s="253"/>
      <c r="N730" s="253"/>
      <c r="O730" s="253"/>
      <c r="P730" s="253"/>
      <c r="Q730" s="253"/>
      <c r="R730" s="253"/>
      <c r="S730" s="253"/>
      <c r="T730" s="253"/>
      <c r="U730" s="253" t="s">
        <v>897</v>
      </c>
      <c r="V730" s="253"/>
      <c r="W730" s="253"/>
      <c r="X730" s="253"/>
      <c r="Y730" s="253"/>
      <c r="Z730" s="253"/>
      <c r="AA730" s="253"/>
      <c r="AB730" s="253"/>
      <c r="AC730" s="253" t="s">
        <v>320</v>
      </c>
      <c r="AD730" s="253"/>
      <c r="AE730" s="253"/>
      <c r="AF730" s="253"/>
      <c r="AG730" s="253"/>
      <c r="AH730" s="253"/>
      <c r="AI730" s="253"/>
      <c r="AJ730" s="253"/>
      <c r="AK730" s="253"/>
      <c r="AL730" s="253"/>
      <c r="AM730" s="253"/>
      <c r="AN730" s="253"/>
      <c r="AO730" s="253"/>
      <c r="AP730" s="253"/>
      <c r="AQ730" s="253"/>
      <c r="AR730" s="253"/>
      <c r="AS730" s="253"/>
      <c r="AT730" s="253"/>
      <c r="AU730" s="253"/>
      <c r="AV730" s="253"/>
      <c r="AW730" s="253"/>
    </row>
    <row r="731" spans="1:49" s="252" customFormat="1" ht="15" customHeight="1" x14ac:dyDescent="0.25">
      <c r="A731" s="253"/>
      <c r="B731" s="253"/>
      <c r="C731" s="253"/>
      <c r="D731" s="253"/>
      <c r="E731" s="253"/>
      <c r="F731" s="253"/>
      <c r="G731" s="253"/>
      <c r="H731" s="253"/>
      <c r="I731" s="253"/>
      <c r="J731" s="253"/>
      <c r="K731" s="253"/>
      <c r="L731" s="253"/>
      <c r="M731" s="253"/>
      <c r="N731" s="253"/>
      <c r="O731" s="253"/>
      <c r="P731" s="253"/>
      <c r="Q731" s="253"/>
      <c r="R731" s="253"/>
      <c r="S731" s="253"/>
      <c r="T731" s="253"/>
      <c r="U731" s="253" t="s">
        <v>898</v>
      </c>
      <c r="V731" s="253"/>
      <c r="W731" s="253"/>
      <c r="X731" s="253"/>
      <c r="Y731" s="253"/>
      <c r="Z731" s="253"/>
      <c r="AA731" s="253"/>
      <c r="AB731" s="253"/>
      <c r="AC731" s="253" t="s">
        <v>332</v>
      </c>
      <c r="AD731" s="253"/>
      <c r="AE731" s="253"/>
      <c r="AF731" s="253"/>
      <c r="AG731" s="253"/>
      <c r="AH731" s="253"/>
      <c r="AI731" s="253"/>
      <c r="AJ731" s="253"/>
      <c r="AK731" s="253"/>
      <c r="AL731" s="253"/>
      <c r="AM731" s="253"/>
      <c r="AN731" s="253"/>
      <c r="AO731" s="253"/>
      <c r="AP731" s="253"/>
      <c r="AQ731" s="253"/>
      <c r="AR731" s="253"/>
      <c r="AS731" s="253"/>
      <c r="AT731" s="253"/>
      <c r="AU731" s="253"/>
      <c r="AV731" s="253"/>
      <c r="AW731" s="253"/>
    </row>
    <row r="732" spans="1:49" s="252" customFormat="1" ht="15" customHeight="1" x14ac:dyDescent="0.25">
      <c r="A732" s="253"/>
      <c r="B732" s="253"/>
      <c r="C732" s="253"/>
      <c r="D732" s="253"/>
      <c r="E732" s="253"/>
      <c r="F732" s="253"/>
      <c r="G732" s="253"/>
      <c r="H732" s="253"/>
      <c r="I732" s="253"/>
      <c r="J732" s="253"/>
      <c r="K732" s="253"/>
      <c r="L732" s="253"/>
      <c r="M732" s="253"/>
      <c r="N732" s="253"/>
      <c r="O732" s="253"/>
      <c r="P732" s="253"/>
      <c r="Q732" s="253"/>
      <c r="R732" s="253"/>
      <c r="S732" s="253"/>
      <c r="T732" s="253"/>
      <c r="U732" s="253" t="s">
        <v>899</v>
      </c>
      <c r="V732" s="253"/>
      <c r="W732" s="253"/>
      <c r="X732" s="253"/>
      <c r="Y732" s="253"/>
      <c r="Z732" s="253"/>
      <c r="AA732" s="253"/>
      <c r="AB732" s="253"/>
      <c r="AC732" s="253" t="s">
        <v>357</v>
      </c>
      <c r="AD732" s="253"/>
      <c r="AE732" s="253"/>
      <c r="AF732" s="253"/>
      <c r="AG732" s="253"/>
      <c r="AH732" s="253"/>
      <c r="AI732" s="253"/>
      <c r="AJ732" s="253"/>
      <c r="AK732" s="253"/>
      <c r="AL732" s="253"/>
      <c r="AM732" s="253"/>
      <c r="AN732" s="253"/>
      <c r="AO732" s="253"/>
      <c r="AP732" s="253"/>
      <c r="AQ732" s="253"/>
      <c r="AR732" s="253"/>
      <c r="AS732" s="253"/>
      <c r="AT732" s="253"/>
      <c r="AU732" s="253"/>
      <c r="AV732" s="253"/>
      <c r="AW732" s="253"/>
    </row>
    <row r="733" spans="1:49" s="252" customFormat="1" ht="15" customHeight="1" x14ac:dyDescent="0.25">
      <c r="A733" s="253"/>
      <c r="B733" s="253"/>
      <c r="C733" s="253"/>
      <c r="D733" s="253"/>
      <c r="E733" s="253"/>
      <c r="F733" s="253"/>
      <c r="G733" s="253"/>
      <c r="H733" s="253"/>
      <c r="I733" s="253"/>
      <c r="J733" s="253"/>
      <c r="K733" s="253"/>
      <c r="L733" s="253"/>
      <c r="M733" s="253"/>
      <c r="N733" s="253"/>
      <c r="O733" s="253"/>
      <c r="P733" s="253"/>
      <c r="Q733" s="253"/>
      <c r="R733" s="253"/>
      <c r="S733" s="253"/>
      <c r="T733" s="253"/>
      <c r="U733" s="253" t="s">
        <v>900</v>
      </c>
      <c r="V733" s="253"/>
      <c r="W733" s="253"/>
      <c r="X733" s="253"/>
      <c r="Y733" s="253"/>
      <c r="Z733" s="253"/>
      <c r="AA733" s="253"/>
      <c r="AB733" s="253"/>
      <c r="AC733" s="253" t="s">
        <v>318</v>
      </c>
      <c r="AD733" s="253"/>
      <c r="AE733" s="253"/>
      <c r="AF733" s="253"/>
      <c r="AG733" s="253"/>
      <c r="AH733" s="253"/>
      <c r="AI733" s="253"/>
      <c r="AJ733" s="253"/>
      <c r="AK733" s="253"/>
      <c r="AL733" s="253"/>
      <c r="AM733" s="253"/>
      <c r="AN733" s="253"/>
      <c r="AO733" s="253"/>
      <c r="AP733" s="253"/>
      <c r="AQ733" s="253"/>
      <c r="AR733" s="253"/>
      <c r="AS733" s="253"/>
      <c r="AT733" s="253"/>
      <c r="AU733" s="253"/>
      <c r="AV733" s="253"/>
      <c r="AW733" s="253"/>
    </row>
    <row r="734" spans="1:49" s="252" customFormat="1" ht="15" customHeight="1" x14ac:dyDescent="0.25">
      <c r="A734" s="253"/>
      <c r="B734" s="253"/>
      <c r="C734" s="253"/>
      <c r="D734" s="253"/>
      <c r="E734" s="253"/>
      <c r="F734" s="253"/>
      <c r="G734" s="253"/>
      <c r="H734" s="253"/>
      <c r="I734" s="253"/>
      <c r="J734" s="253"/>
      <c r="K734" s="253"/>
      <c r="L734" s="253"/>
      <c r="M734" s="253"/>
      <c r="N734" s="253"/>
      <c r="O734" s="253"/>
      <c r="P734" s="253"/>
      <c r="Q734" s="253"/>
      <c r="R734" s="253"/>
      <c r="S734" s="253"/>
      <c r="T734" s="253"/>
      <c r="U734" s="253" t="s">
        <v>901</v>
      </c>
      <c r="V734" s="253"/>
      <c r="W734" s="253"/>
      <c r="X734" s="253"/>
      <c r="Y734" s="253"/>
      <c r="Z734" s="253"/>
      <c r="AA734" s="253"/>
      <c r="AB734" s="253"/>
      <c r="AC734" s="253" t="s">
        <v>323</v>
      </c>
      <c r="AD734" s="253"/>
      <c r="AE734" s="253"/>
      <c r="AF734" s="253"/>
      <c r="AG734" s="253"/>
      <c r="AH734" s="253"/>
      <c r="AI734" s="253"/>
      <c r="AJ734" s="253"/>
      <c r="AK734" s="253"/>
      <c r="AL734" s="253"/>
      <c r="AM734" s="253"/>
      <c r="AN734" s="253"/>
      <c r="AO734" s="253"/>
      <c r="AP734" s="253"/>
      <c r="AQ734" s="253"/>
      <c r="AR734" s="253"/>
      <c r="AS734" s="253"/>
      <c r="AT734" s="253"/>
      <c r="AU734" s="253"/>
      <c r="AV734" s="253"/>
      <c r="AW734" s="253"/>
    </row>
    <row r="735" spans="1:49" s="252" customFormat="1" ht="15" customHeight="1" x14ac:dyDescent="0.25">
      <c r="A735" s="253"/>
      <c r="B735" s="253"/>
      <c r="C735" s="253"/>
      <c r="D735" s="253"/>
      <c r="E735" s="253"/>
      <c r="F735" s="253"/>
      <c r="G735" s="253"/>
      <c r="H735" s="253"/>
      <c r="I735" s="253"/>
      <c r="J735" s="253"/>
      <c r="K735" s="253"/>
      <c r="L735" s="253"/>
      <c r="M735" s="253"/>
      <c r="N735" s="253"/>
      <c r="O735" s="253"/>
      <c r="P735" s="253"/>
      <c r="Q735" s="253"/>
      <c r="R735" s="253"/>
      <c r="S735" s="253"/>
      <c r="T735" s="253"/>
      <c r="U735" s="253" t="s">
        <v>902</v>
      </c>
      <c r="V735" s="253"/>
      <c r="W735" s="253"/>
      <c r="X735" s="253"/>
      <c r="Y735" s="253"/>
      <c r="Z735" s="253"/>
      <c r="AA735" s="253"/>
      <c r="AB735" s="253"/>
      <c r="AC735" s="253" t="s">
        <v>393</v>
      </c>
      <c r="AD735" s="253"/>
      <c r="AE735" s="253"/>
      <c r="AF735" s="253"/>
      <c r="AG735" s="253"/>
      <c r="AH735" s="253"/>
      <c r="AI735" s="253"/>
      <c r="AJ735" s="253"/>
      <c r="AK735" s="253"/>
      <c r="AL735" s="253"/>
      <c r="AM735" s="253"/>
      <c r="AN735" s="253"/>
      <c r="AO735" s="253"/>
      <c r="AP735" s="253"/>
      <c r="AQ735" s="253"/>
      <c r="AR735" s="253"/>
      <c r="AS735" s="253"/>
      <c r="AT735" s="253"/>
      <c r="AU735" s="253"/>
      <c r="AV735" s="253"/>
      <c r="AW735" s="253"/>
    </row>
    <row r="736" spans="1:49" s="252" customFormat="1" ht="15" customHeight="1" x14ac:dyDescent="0.25">
      <c r="A736" s="253"/>
      <c r="B736" s="253"/>
      <c r="C736" s="253"/>
      <c r="D736" s="253"/>
      <c r="E736" s="253"/>
      <c r="F736" s="253"/>
      <c r="G736" s="253"/>
      <c r="H736" s="253"/>
      <c r="I736" s="253"/>
      <c r="J736" s="253"/>
      <c r="K736" s="253"/>
      <c r="L736" s="253"/>
      <c r="M736" s="253"/>
      <c r="N736" s="253"/>
      <c r="O736" s="253"/>
      <c r="P736" s="253"/>
      <c r="Q736" s="253"/>
      <c r="R736" s="253"/>
      <c r="S736" s="253"/>
      <c r="T736" s="253"/>
      <c r="U736" s="253" t="s">
        <v>903</v>
      </c>
      <c r="V736" s="253"/>
      <c r="W736" s="253"/>
      <c r="X736" s="253"/>
      <c r="Y736" s="253"/>
      <c r="Z736" s="253"/>
      <c r="AA736" s="253"/>
      <c r="AB736" s="253"/>
      <c r="AC736" s="253" t="s">
        <v>318</v>
      </c>
      <c r="AD736" s="253"/>
      <c r="AE736" s="253"/>
      <c r="AF736" s="253"/>
      <c r="AG736" s="253"/>
      <c r="AH736" s="253"/>
      <c r="AI736" s="253"/>
      <c r="AJ736" s="253"/>
      <c r="AK736" s="253"/>
      <c r="AL736" s="253"/>
      <c r="AM736" s="253"/>
      <c r="AN736" s="253"/>
      <c r="AO736" s="253"/>
      <c r="AP736" s="253"/>
      <c r="AQ736" s="253"/>
      <c r="AR736" s="253"/>
      <c r="AS736" s="253"/>
      <c r="AT736" s="253"/>
      <c r="AU736" s="253"/>
      <c r="AV736" s="253"/>
      <c r="AW736" s="253"/>
    </row>
    <row r="737" spans="1:49" s="252" customFormat="1" ht="15" customHeight="1" x14ac:dyDescent="0.25">
      <c r="A737" s="253"/>
      <c r="B737" s="253"/>
      <c r="C737" s="253"/>
      <c r="D737" s="253"/>
      <c r="E737" s="253"/>
      <c r="F737" s="253"/>
      <c r="G737" s="253"/>
      <c r="H737" s="253"/>
      <c r="I737" s="253"/>
      <c r="J737" s="253"/>
      <c r="K737" s="253"/>
      <c r="L737" s="253"/>
      <c r="M737" s="253"/>
      <c r="N737" s="253"/>
      <c r="O737" s="253"/>
      <c r="P737" s="253"/>
      <c r="Q737" s="253"/>
      <c r="R737" s="253"/>
      <c r="S737" s="253"/>
      <c r="T737" s="253"/>
      <c r="U737" s="253" t="s">
        <v>904</v>
      </c>
      <c r="V737" s="253"/>
      <c r="W737" s="253"/>
      <c r="X737" s="253"/>
      <c r="Y737" s="253"/>
      <c r="Z737" s="253"/>
      <c r="AA737" s="253"/>
      <c r="AB737" s="253"/>
      <c r="AC737" s="253" t="s">
        <v>316</v>
      </c>
      <c r="AD737" s="253"/>
      <c r="AE737" s="253"/>
      <c r="AF737" s="253"/>
      <c r="AG737" s="253"/>
      <c r="AH737" s="253"/>
      <c r="AI737" s="253"/>
      <c r="AJ737" s="253"/>
      <c r="AK737" s="253"/>
      <c r="AL737" s="253"/>
      <c r="AM737" s="253"/>
      <c r="AN737" s="253"/>
      <c r="AO737" s="253"/>
      <c r="AP737" s="253"/>
      <c r="AQ737" s="253"/>
      <c r="AR737" s="253"/>
      <c r="AS737" s="253"/>
      <c r="AT737" s="253"/>
      <c r="AU737" s="253"/>
      <c r="AV737" s="253"/>
      <c r="AW737" s="253"/>
    </row>
    <row r="738" spans="1:49" s="252" customFormat="1" ht="15" customHeight="1" x14ac:dyDescent="0.25">
      <c r="A738" s="253"/>
      <c r="B738" s="253"/>
      <c r="C738" s="253"/>
      <c r="D738" s="253"/>
      <c r="E738" s="253"/>
      <c r="F738" s="253"/>
      <c r="G738" s="253"/>
      <c r="H738" s="253"/>
      <c r="I738" s="253"/>
      <c r="J738" s="253"/>
      <c r="K738" s="253"/>
      <c r="L738" s="253"/>
      <c r="M738" s="253"/>
      <c r="N738" s="253"/>
      <c r="O738" s="253"/>
      <c r="P738" s="253"/>
      <c r="Q738" s="253"/>
      <c r="R738" s="253"/>
      <c r="S738" s="253"/>
      <c r="T738" s="253"/>
      <c r="U738" s="253" t="s">
        <v>905</v>
      </c>
      <c r="V738" s="253"/>
      <c r="W738" s="253"/>
      <c r="X738" s="253"/>
      <c r="Y738" s="253"/>
      <c r="Z738" s="253"/>
      <c r="AA738" s="253"/>
      <c r="AB738" s="253"/>
      <c r="AC738" s="253" t="s">
        <v>320</v>
      </c>
      <c r="AD738" s="253"/>
      <c r="AE738" s="253"/>
      <c r="AF738" s="253"/>
      <c r="AG738" s="253"/>
      <c r="AH738" s="253"/>
      <c r="AI738" s="253"/>
      <c r="AJ738" s="253"/>
      <c r="AK738" s="253"/>
      <c r="AL738" s="253"/>
      <c r="AM738" s="253"/>
      <c r="AN738" s="253"/>
      <c r="AO738" s="253"/>
      <c r="AP738" s="253"/>
      <c r="AQ738" s="253"/>
      <c r="AR738" s="253"/>
      <c r="AS738" s="253"/>
      <c r="AT738" s="253"/>
      <c r="AU738" s="253"/>
      <c r="AV738" s="253"/>
      <c r="AW738" s="253"/>
    </row>
    <row r="739" spans="1:49" s="252" customFormat="1" ht="15" customHeight="1" x14ac:dyDescent="0.25">
      <c r="A739" s="253"/>
      <c r="B739" s="253"/>
      <c r="C739" s="253"/>
      <c r="D739" s="253"/>
      <c r="E739" s="253"/>
      <c r="F739" s="253"/>
      <c r="G739" s="253"/>
      <c r="H739" s="253"/>
      <c r="I739" s="253"/>
      <c r="J739" s="253"/>
      <c r="K739" s="253"/>
      <c r="L739" s="253"/>
      <c r="M739" s="253"/>
      <c r="N739" s="253"/>
      <c r="O739" s="253"/>
      <c r="P739" s="253"/>
      <c r="Q739" s="253"/>
      <c r="R739" s="253"/>
      <c r="S739" s="253"/>
      <c r="T739" s="253"/>
      <c r="U739" s="253" t="s">
        <v>906</v>
      </c>
      <c r="V739" s="253"/>
      <c r="W739" s="253"/>
      <c r="X739" s="253"/>
      <c r="Y739" s="253"/>
      <c r="Z739" s="253"/>
      <c r="AA739" s="253"/>
      <c r="AB739" s="253"/>
      <c r="AC739" s="253" t="s">
        <v>332</v>
      </c>
      <c r="AD739" s="253"/>
      <c r="AE739" s="253"/>
      <c r="AF739" s="253"/>
      <c r="AG739" s="253"/>
      <c r="AH739" s="253"/>
      <c r="AI739" s="253"/>
      <c r="AJ739" s="253"/>
      <c r="AK739" s="253"/>
      <c r="AL739" s="253"/>
      <c r="AM739" s="253"/>
      <c r="AN739" s="253"/>
      <c r="AO739" s="253"/>
      <c r="AP739" s="253"/>
      <c r="AQ739" s="253"/>
      <c r="AR739" s="253"/>
      <c r="AS739" s="253"/>
      <c r="AT739" s="253"/>
      <c r="AU739" s="253"/>
      <c r="AV739" s="253"/>
      <c r="AW739" s="253"/>
    </row>
    <row r="740" spans="1:49" s="252" customFormat="1" ht="15" customHeight="1" x14ac:dyDescent="0.25">
      <c r="A740" s="253"/>
      <c r="B740" s="253"/>
      <c r="C740" s="253"/>
      <c r="D740" s="253"/>
      <c r="E740" s="253"/>
      <c r="F740" s="253"/>
      <c r="G740" s="253"/>
      <c r="H740" s="253"/>
      <c r="I740" s="253"/>
      <c r="J740" s="253"/>
      <c r="K740" s="253"/>
      <c r="L740" s="253"/>
      <c r="M740" s="253"/>
      <c r="N740" s="253"/>
      <c r="O740" s="253"/>
      <c r="P740" s="253"/>
      <c r="Q740" s="253"/>
      <c r="R740" s="253"/>
      <c r="S740" s="253"/>
      <c r="T740" s="253"/>
      <c r="U740" s="253" t="s">
        <v>907</v>
      </c>
      <c r="V740" s="253"/>
      <c r="W740" s="253"/>
      <c r="X740" s="253"/>
      <c r="Y740" s="253"/>
      <c r="Z740" s="253"/>
      <c r="AA740" s="253"/>
      <c r="AB740" s="253"/>
      <c r="AC740" s="253" t="s">
        <v>332</v>
      </c>
      <c r="AD740" s="253"/>
      <c r="AE740" s="253"/>
      <c r="AF740" s="253"/>
      <c r="AG740" s="253"/>
      <c r="AH740" s="253"/>
      <c r="AI740" s="253"/>
      <c r="AJ740" s="253"/>
      <c r="AK740" s="253"/>
      <c r="AL740" s="253"/>
      <c r="AM740" s="253"/>
      <c r="AN740" s="253"/>
      <c r="AO740" s="253"/>
      <c r="AP740" s="253"/>
      <c r="AQ740" s="253"/>
      <c r="AR740" s="253"/>
      <c r="AS740" s="253"/>
      <c r="AT740" s="253"/>
      <c r="AU740" s="253"/>
      <c r="AV740" s="253"/>
      <c r="AW740" s="253"/>
    </row>
    <row r="741" spans="1:49" s="252" customFormat="1" ht="15" customHeight="1" x14ac:dyDescent="0.25">
      <c r="A741" s="253"/>
      <c r="B741" s="253"/>
      <c r="C741" s="253"/>
      <c r="D741" s="253"/>
      <c r="E741" s="253"/>
      <c r="F741" s="253"/>
      <c r="G741" s="253"/>
      <c r="H741" s="253"/>
      <c r="I741" s="253"/>
      <c r="J741" s="253"/>
      <c r="K741" s="253"/>
      <c r="L741" s="253"/>
      <c r="M741" s="253"/>
      <c r="N741" s="253"/>
      <c r="O741" s="253"/>
      <c r="P741" s="253"/>
      <c r="Q741" s="253"/>
      <c r="R741" s="253"/>
      <c r="S741" s="253"/>
      <c r="T741" s="253"/>
      <c r="U741" s="253" t="s">
        <v>908</v>
      </c>
      <c r="V741" s="253"/>
      <c r="W741" s="253"/>
      <c r="X741" s="253"/>
      <c r="Y741" s="253"/>
      <c r="Z741" s="253"/>
      <c r="AA741" s="253"/>
      <c r="AB741" s="253"/>
      <c r="AC741" s="253" t="s">
        <v>320</v>
      </c>
      <c r="AD741" s="253"/>
      <c r="AE741" s="253"/>
      <c r="AF741" s="253"/>
      <c r="AG741" s="253"/>
      <c r="AH741" s="253"/>
      <c r="AI741" s="253"/>
      <c r="AJ741" s="253"/>
      <c r="AK741" s="253"/>
      <c r="AL741" s="253"/>
      <c r="AM741" s="253"/>
      <c r="AN741" s="253"/>
      <c r="AO741" s="253"/>
      <c r="AP741" s="253"/>
      <c r="AQ741" s="253"/>
      <c r="AR741" s="253"/>
      <c r="AS741" s="253"/>
      <c r="AT741" s="253"/>
      <c r="AU741" s="253"/>
      <c r="AV741" s="253"/>
      <c r="AW741" s="253"/>
    </row>
    <row r="742" spans="1:49" s="252" customFormat="1" ht="15" customHeight="1" x14ac:dyDescent="0.25">
      <c r="A742" s="253"/>
      <c r="B742" s="253"/>
      <c r="C742" s="253"/>
      <c r="D742" s="253"/>
      <c r="E742" s="253"/>
      <c r="F742" s="253"/>
      <c r="G742" s="253"/>
      <c r="H742" s="253"/>
      <c r="I742" s="253"/>
      <c r="J742" s="253"/>
      <c r="K742" s="253"/>
      <c r="L742" s="253"/>
      <c r="M742" s="253"/>
      <c r="N742" s="253"/>
      <c r="O742" s="253"/>
      <c r="P742" s="253"/>
      <c r="Q742" s="253"/>
      <c r="R742" s="253"/>
      <c r="S742" s="253"/>
      <c r="T742" s="253"/>
      <c r="U742" s="253" t="s">
        <v>909</v>
      </c>
      <c r="V742" s="253"/>
      <c r="W742" s="253"/>
      <c r="X742" s="253"/>
      <c r="Y742" s="253"/>
      <c r="Z742" s="253"/>
      <c r="AA742" s="253"/>
      <c r="AB742" s="253"/>
      <c r="AC742" s="253" t="s">
        <v>393</v>
      </c>
      <c r="AD742" s="253"/>
      <c r="AE742" s="253"/>
      <c r="AF742" s="253"/>
      <c r="AG742" s="253"/>
      <c r="AH742" s="253"/>
      <c r="AI742" s="253"/>
      <c r="AJ742" s="253"/>
      <c r="AK742" s="253"/>
      <c r="AL742" s="253"/>
      <c r="AM742" s="253"/>
      <c r="AN742" s="253"/>
      <c r="AO742" s="253"/>
      <c r="AP742" s="253"/>
      <c r="AQ742" s="253"/>
      <c r="AR742" s="253"/>
      <c r="AS742" s="253"/>
      <c r="AT742" s="253"/>
      <c r="AU742" s="253"/>
      <c r="AV742" s="253"/>
      <c r="AW742" s="253"/>
    </row>
    <row r="743" spans="1:49" s="252" customFormat="1" ht="15" customHeight="1" x14ac:dyDescent="0.25">
      <c r="A743" s="253"/>
      <c r="B743" s="253"/>
      <c r="C743" s="253"/>
      <c r="D743" s="253"/>
      <c r="E743" s="253"/>
      <c r="F743" s="253"/>
      <c r="G743" s="253"/>
      <c r="H743" s="253"/>
      <c r="I743" s="253"/>
      <c r="J743" s="253"/>
      <c r="K743" s="253"/>
      <c r="L743" s="253"/>
      <c r="M743" s="253"/>
      <c r="N743" s="253"/>
      <c r="O743" s="253"/>
      <c r="P743" s="253"/>
      <c r="Q743" s="253"/>
      <c r="R743" s="253"/>
      <c r="S743" s="253"/>
      <c r="T743" s="253"/>
      <c r="U743" s="253" t="s">
        <v>910</v>
      </c>
      <c r="V743" s="253"/>
      <c r="W743" s="253"/>
      <c r="X743" s="253"/>
      <c r="Y743" s="253"/>
      <c r="Z743" s="253"/>
      <c r="AA743" s="253"/>
      <c r="AB743" s="253"/>
      <c r="AC743" s="253" t="s">
        <v>320</v>
      </c>
      <c r="AD743" s="253"/>
      <c r="AE743" s="253"/>
      <c r="AF743" s="253"/>
      <c r="AG743" s="253"/>
      <c r="AH743" s="253"/>
      <c r="AI743" s="253"/>
      <c r="AJ743" s="253"/>
      <c r="AK743" s="253"/>
      <c r="AL743" s="253"/>
      <c r="AM743" s="253"/>
      <c r="AN743" s="253"/>
      <c r="AO743" s="253"/>
      <c r="AP743" s="253"/>
      <c r="AQ743" s="253"/>
      <c r="AR743" s="253"/>
      <c r="AS743" s="253"/>
      <c r="AT743" s="253"/>
      <c r="AU743" s="253"/>
      <c r="AV743" s="253"/>
      <c r="AW743" s="253"/>
    </row>
    <row r="744" spans="1:49" s="252" customFormat="1" ht="15" customHeight="1" x14ac:dyDescent="0.25">
      <c r="A744" s="253"/>
      <c r="B744" s="253"/>
      <c r="C744" s="253"/>
      <c r="D744" s="253"/>
      <c r="E744" s="253"/>
      <c r="F744" s="253"/>
      <c r="G744" s="253"/>
      <c r="H744" s="253"/>
      <c r="I744" s="253"/>
      <c r="J744" s="253"/>
      <c r="K744" s="253"/>
      <c r="L744" s="253"/>
      <c r="M744" s="253"/>
      <c r="N744" s="253"/>
      <c r="O744" s="253"/>
      <c r="P744" s="253"/>
      <c r="Q744" s="253"/>
      <c r="R744" s="253"/>
      <c r="S744" s="253"/>
      <c r="T744" s="253"/>
      <c r="U744" s="253" t="s">
        <v>911</v>
      </c>
      <c r="V744" s="253"/>
      <c r="W744" s="253"/>
      <c r="X744" s="253"/>
      <c r="Y744" s="253"/>
      <c r="Z744" s="253"/>
      <c r="AA744" s="253"/>
      <c r="AB744" s="253"/>
      <c r="AC744" s="253" t="s">
        <v>318</v>
      </c>
      <c r="AD744" s="253"/>
      <c r="AE744" s="253"/>
      <c r="AF744" s="253"/>
      <c r="AG744" s="253"/>
      <c r="AH744" s="253"/>
      <c r="AI744" s="253"/>
      <c r="AJ744" s="253"/>
      <c r="AK744" s="253"/>
      <c r="AL744" s="253"/>
      <c r="AM744" s="253"/>
      <c r="AN744" s="253"/>
      <c r="AO744" s="253"/>
      <c r="AP744" s="253"/>
      <c r="AQ744" s="253"/>
      <c r="AR744" s="253"/>
      <c r="AS744" s="253"/>
      <c r="AT744" s="253"/>
      <c r="AU744" s="253"/>
      <c r="AV744" s="253"/>
      <c r="AW744" s="253"/>
    </row>
    <row r="745" spans="1:49" s="252" customFormat="1" ht="15" customHeight="1" x14ac:dyDescent="0.25">
      <c r="A745" s="253"/>
      <c r="B745" s="253"/>
      <c r="C745" s="253"/>
      <c r="D745" s="253"/>
      <c r="E745" s="253"/>
      <c r="F745" s="253"/>
      <c r="G745" s="253"/>
      <c r="H745" s="253"/>
      <c r="I745" s="253"/>
      <c r="J745" s="253"/>
      <c r="K745" s="253"/>
      <c r="L745" s="253"/>
      <c r="M745" s="253"/>
      <c r="N745" s="253"/>
      <c r="O745" s="253"/>
      <c r="P745" s="253"/>
      <c r="Q745" s="253"/>
      <c r="R745" s="253"/>
      <c r="S745" s="253"/>
      <c r="T745" s="253"/>
      <c r="U745" s="253" t="s">
        <v>912</v>
      </c>
      <c r="V745" s="253"/>
      <c r="W745" s="253"/>
      <c r="X745" s="253"/>
      <c r="Y745" s="253"/>
      <c r="Z745" s="253"/>
      <c r="AA745" s="253"/>
      <c r="AB745" s="253"/>
      <c r="AC745" s="253" t="s">
        <v>318</v>
      </c>
      <c r="AD745" s="253"/>
      <c r="AE745" s="253"/>
      <c r="AF745" s="253"/>
      <c r="AG745" s="253"/>
      <c r="AH745" s="253"/>
      <c r="AI745" s="253"/>
      <c r="AJ745" s="253"/>
      <c r="AK745" s="253"/>
      <c r="AL745" s="253"/>
      <c r="AM745" s="253"/>
      <c r="AN745" s="253"/>
      <c r="AO745" s="253"/>
      <c r="AP745" s="253"/>
      <c r="AQ745" s="253"/>
      <c r="AR745" s="253"/>
      <c r="AS745" s="253"/>
      <c r="AT745" s="253"/>
      <c r="AU745" s="253"/>
      <c r="AV745" s="253"/>
      <c r="AW745" s="253"/>
    </row>
    <row r="746" spans="1:49" s="252" customFormat="1" ht="15" customHeight="1" x14ac:dyDescent="0.25">
      <c r="A746" s="253"/>
      <c r="B746" s="253"/>
      <c r="C746" s="253"/>
      <c r="D746" s="253"/>
      <c r="E746" s="253"/>
      <c r="F746" s="253"/>
      <c r="G746" s="253"/>
      <c r="H746" s="253"/>
      <c r="I746" s="253"/>
      <c r="J746" s="253"/>
      <c r="K746" s="253"/>
      <c r="L746" s="253"/>
      <c r="M746" s="253"/>
      <c r="N746" s="253"/>
      <c r="O746" s="253"/>
      <c r="P746" s="253"/>
      <c r="Q746" s="253"/>
      <c r="R746" s="253"/>
      <c r="S746" s="253"/>
      <c r="T746" s="253"/>
      <c r="U746" s="253" t="s">
        <v>913</v>
      </c>
      <c r="V746" s="253"/>
      <c r="W746" s="253"/>
      <c r="X746" s="253"/>
      <c r="Y746" s="253"/>
      <c r="Z746" s="253"/>
      <c r="AA746" s="253"/>
      <c r="AB746" s="253"/>
      <c r="AC746" s="253" t="s">
        <v>316</v>
      </c>
      <c r="AD746" s="253"/>
      <c r="AE746" s="253"/>
      <c r="AF746" s="253"/>
      <c r="AG746" s="253"/>
      <c r="AH746" s="253"/>
      <c r="AI746" s="253"/>
      <c r="AJ746" s="253"/>
      <c r="AK746" s="253"/>
      <c r="AL746" s="253"/>
      <c r="AM746" s="253"/>
      <c r="AN746" s="253"/>
      <c r="AO746" s="253"/>
      <c r="AP746" s="253"/>
      <c r="AQ746" s="253"/>
      <c r="AR746" s="253"/>
      <c r="AS746" s="253"/>
      <c r="AT746" s="253"/>
      <c r="AU746" s="253"/>
      <c r="AV746" s="253"/>
      <c r="AW746" s="253"/>
    </row>
    <row r="747" spans="1:49" s="252" customFormat="1" ht="15" customHeight="1" x14ac:dyDescent="0.25">
      <c r="A747" s="253"/>
      <c r="B747" s="253"/>
      <c r="C747" s="253"/>
      <c r="D747" s="253"/>
      <c r="E747" s="253"/>
      <c r="F747" s="253"/>
      <c r="G747" s="253"/>
      <c r="H747" s="253"/>
      <c r="I747" s="253"/>
      <c r="J747" s="253"/>
      <c r="K747" s="253"/>
      <c r="L747" s="253"/>
      <c r="M747" s="253"/>
      <c r="N747" s="253"/>
      <c r="O747" s="253"/>
      <c r="P747" s="253"/>
      <c r="Q747" s="253"/>
      <c r="R747" s="253"/>
      <c r="S747" s="253"/>
      <c r="T747" s="253"/>
      <c r="U747" s="253" t="s">
        <v>914</v>
      </c>
      <c r="V747" s="253"/>
      <c r="W747" s="253"/>
      <c r="X747" s="253"/>
      <c r="Y747" s="253"/>
      <c r="Z747" s="253"/>
      <c r="AA747" s="253"/>
      <c r="AB747" s="253"/>
      <c r="AC747" s="253" t="s">
        <v>332</v>
      </c>
      <c r="AD747" s="253"/>
      <c r="AE747" s="253"/>
      <c r="AF747" s="253"/>
      <c r="AG747" s="253"/>
      <c r="AH747" s="253"/>
      <c r="AI747" s="253"/>
      <c r="AJ747" s="253"/>
      <c r="AK747" s="253"/>
      <c r="AL747" s="253"/>
      <c r="AM747" s="253"/>
      <c r="AN747" s="253"/>
      <c r="AO747" s="253"/>
      <c r="AP747" s="253"/>
      <c r="AQ747" s="253"/>
      <c r="AR747" s="253"/>
      <c r="AS747" s="253"/>
      <c r="AT747" s="253"/>
      <c r="AU747" s="253"/>
      <c r="AV747" s="253"/>
      <c r="AW747" s="253"/>
    </row>
    <row r="748" spans="1:49" s="252" customFormat="1" ht="15" customHeight="1" x14ac:dyDescent="0.25">
      <c r="A748" s="253"/>
      <c r="B748" s="253"/>
      <c r="C748" s="253"/>
      <c r="D748" s="253"/>
      <c r="E748" s="253"/>
      <c r="F748" s="253"/>
      <c r="G748" s="253"/>
      <c r="H748" s="253"/>
      <c r="I748" s="253"/>
      <c r="J748" s="253"/>
      <c r="K748" s="253"/>
      <c r="L748" s="253"/>
      <c r="M748" s="253"/>
      <c r="N748" s="253"/>
      <c r="O748" s="253"/>
      <c r="P748" s="253"/>
      <c r="Q748" s="253"/>
      <c r="R748" s="253"/>
      <c r="S748" s="253"/>
      <c r="T748" s="253"/>
      <c r="U748" s="253" t="s">
        <v>915</v>
      </c>
      <c r="V748" s="253"/>
      <c r="W748" s="253"/>
      <c r="X748" s="253"/>
      <c r="Y748" s="253"/>
      <c r="Z748" s="253"/>
      <c r="AA748" s="253"/>
      <c r="AB748" s="253"/>
      <c r="AC748" s="253" t="s">
        <v>332</v>
      </c>
      <c r="AD748" s="253"/>
      <c r="AE748" s="253"/>
      <c r="AF748" s="253"/>
      <c r="AG748" s="253"/>
      <c r="AH748" s="253"/>
      <c r="AI748" s="253"/>
      <c r="AJ748" s="253"/>
      <c r="AK748" s="253"/>
      <c r="AL748" s="253"/>
      <c r="AM748" s="253"/>
      <c r="AN748" s="253"/>
      <c r="AO748" s="253"/>
      <c r="AP748" s="253"/>
      <c r="AQ748" s="253"/>
      <c r="AR748" s="253"/>
      <c r="AS748" s="253"/>
      <c r="AT748" s="253"/>
      <c r="AU748" s="253"/>
      <c r="AV748" s="253"/>
      <c r="AW748" s="253"/>
    </row>
    <row r="749" spans="1:49" s="252" customFormat="1" ht="15" customHeight="1" x14ac:dyDescent="0.25">
      <c r="A749" s="253"/>
      <c r="B749" s="253"/>
      <c r="C749" s="253"/>
      <c r="D749" s="253"/>
      <c r="E749" s="253"/>
      <c r="F749" s="253"/>
      <c r="G749" s="253"/>
      <c r="H749" s="253"/>
      <c r="I749" s="253"/>
      <c r="J749" s="253"/>
      <c r="K749" s="253"/>
      <c r="L749" s="253"/>
      <c r="M749" s="253"/>
      <c r="N749" s="253"/>
      <c r="O749" s="253"/>
      <c r="P749" s="253"/>
      <c r="Q749" s="253"/>
      <c r="R749" s="253"/>
      <c r="S749" s="253"/>
      <c r="T749" s="253"/>
      <c r="U749" s="253" t="s">
        <v>916</v>
      </c>
      <c r="V749" s="253"/>
      <c r="W749" s="253"/>
      <c r="X749" s="253"/>
      <c r="Y749" s="253"/>
      <c r="Z749" s="253"/>
      <c r="AA749" s="253"/>
      <c r="AB749" s="253"/>
      <c r="AC749" s="253" t="s">
        <v>323</v>
      </c>
      <c r="AD749" s="253"/>
      <c r="AE749" s="253"/>
      <c r="AF749" s="253"/>
      <c r="AG749" s="253"/>
      <c r="AH749" s="253"/>
      <c r="AI749" s="253"/>
      <c r="AJ749" s="253"/>
      <c r="AK749" s="253"/>
      <c r="AL749" s="253"/>
      <c r="AM749" s="253"/>
      <c r="AN749" s="253"/>
      <c r="AO749" s="253"/>
      <c r="AP749" s="253"/>
      <c r="AQ749" s="253"/>
      <c r="AR749" s="253"/>
      <c r="AS749" s="253"/>
      <c r="AT749" s="253"/>
      <c r="AU749" s="253"/>
      <c r="AV749" s="253"/>
      <c r="AW749" s="253"/>
    </row>
    <row r="750" spans="1:49" s="252" customFormat="1" ht="15" customHeight="1" x14ac:dyDescent="0.25">
      <c r="A750" s="253"/>
      <c r="B750" s="253"/>
      <c r="C750" s="253"/>
      <c r="D750" s="253"/>
      <c r="E750" s="253"/>
      <c r="F750" s="253"/>
      <c r="G750" s="253"/>
      <c r="H750" s="253"/>
      <c r="I750" s="253"/>
      <c r="J750" s="253"/>
      <c r="K750" s="253"/>
      <c r="L750" s="253"/>
      <c r="M750" s="253"/>
      <c r="N750" s="253"/>
      <c r="O750" s="253"/>
      <c r="P750" s="253"/>
      <c r="Q750" s="253"/>
      <c r="R750" s="253"/>
      <c r="S750" s="253"/>
      <c r="T750" s="253"/>
      <c r="U750" s="253" t="s">
        <v>917</v>
      </c>
      <c r="V750" s="253"/>
      <c r="W750" s="253"/>
      <c r="X750" s="253"/>
      <c r="Y750" s="253"/>
      <c r="Z750" s="253"/>
      <c r="AA750" s="253"/>
      <c r="AB750" s="253"/>
      <c r="AC750" s="253" t="s">
        <v>318</v>
      </c>
      <c r="AD750" s="253"/>
      <c r="AE750" s="253"/>
      <c r="AF750" s="253"/>
      <c r="AG750" s="253"/>
      <c r="AH750" s="253"/>
      <c r="AI750" s="253"/>
      <c r="AJ750" s="253"/>
      <c r="AK750" s="253"/>
      <c r="AL750" s="253"/>
      <c r="AM750" s="253"/>
      <c r="AN750" s="253"/>
      <c r="AO750" s="253"/>
      <c r="AP750" s="253"/>
      <c r="AQ750" s="253"/>
      <c r="AR750" s="253"/>
      <c r="AS750" s="253"/>
      <c r="AT750" s="253"/>
      <c r="AU750" s="253"/>
      <c r="AV750" s="253"/>
      <c r="AW750" s="253"/>
    </row>
    <row r="751" spans="1:49" s="252" customFormat="1" ht="15" customHeight="1" x14ac:dyDescent="0.25">
      <c r="A751" s="253"/>
      <c r="B751" s="253"/>
      <c r="C751" s="253"/>
      <c r="D751" s="253"/>
      <c r="E751" s="253"/>
      <c r="F751" s="253"/>
      <c r="G751" s="253"/>
      <c r="H751" s="253"/>
      <c r="I751" s="253"/>
      <c r="J751" s="253"/>
      <c r="K751" s="253"/>
      <c r="L751" s="253"/>
      <c r="M751" s="253"/>
      <c r="N751" s="253"/>
      <c r="O751" s="253"/>
      <c r="P751" s="253"/>
      <c r="Q751" s="253"/>
      <c r="R751" s="253"/>
      <c r="S751" s="253"/>
      <c r="T751" s="253"/>
      <c r="U751" s="253" t="s">
        <v>918</v>
      </c>
      <c r="V751" s="253"/>
      <c r="W751" s="253"/>
      <c r="X751" s="253"/>
      <c r="Y751" s="253"/>
      <c r="Z751" s="253"/>
      <c r="AA751" s="253"/>
      <c r="AB751" s="253"/>
      <c r="AC751" s="253" t="s">
        <v>320</v>
      </c>
      <c r="AD751" s="253"/>
      <c r="AE751" s="253"/>
      <c r="AF751" s="253"/>
      <c r="AG751" s="253"/>
      <c r="AH751" s="253"/>
      <c r="AI751" s="253"/>
      <c r="AJ751" s="253"/>
      <c r="AK751" s="253"/>
      <c r="AL751" s="253"/>
      <c r="AM751" s="253"/>
      <c r="AN751" s="253"/>
      <c r="AO751" s="253"/>
      <c r="AP751" s="253"/>
      <c r="AQ751" s="253"/>
      <c r="AR751" s="253"/>
      <c r="AS751" s="253"/>
      <c r="AT751" s="253"/>
      <c r="AU751" s="253"/>
      <c r="AV751" s="253"/>
      <c r="AW751" s="253"/>
    </row>
    <row r="752" spans="1:49" s="252" customFormat="1" ht="15" customHeight="1" x14ac:dyDescent="0.25">
      <c r="A752" s="253"/>
      <c r="B752" s="253"/>
      <c r="C752" s="253"/>
      <c r="D752" s="253"/>
      <c r="E752" s="253"/>
      <c r="F752" s="253"/>
      <c r="G752" s="253"/>
      <c r="H752" s="253"/>
      <c r="I752" s="253"/>
      <c r="J752" s="253"/>
      <c r="K752" s="253"/>
      <c r="L752" s="253"/>
      <c r="M752" s="253"/>
      <c r="N752" s="253"/>
      <c r="O752" s="253"/>
      <c r="P752" s="253"/>
      <c r="Q752" s="253"/>
      <c r="R752" s="253"/>
      <c r="S752" s="253"/>
      <c r="T752" s="253"/>
      <c r="U752" s="253" t="s">
        <v>919</v>
      </c>
      <c r="V752" s="253"/>
      <c r="W752" s="253"/>
      <c r="X752" s="253"/>
      <c r="Y752" s="253"/>
      <c r="Z752" s="253"/>
      <c r="AA752" s="253"/>
      <c r="AB752" s="253"/>
      <c r="AC752" s="253" t="s">
        <v>393</v>
      </c>
      <c r="AD752" s="253"/>
      <c r="AE752" s="253"/>
      <c r="AF752" s="253"/>
      <c r="AG752" s="253"/>
      <c r="AH752" s="253"/>
      <c r="AI752" s="253"/>
      <c r="AJ752" s="253"/>
      <c r="AK752" s="253"/>
      <c r="AL752" s="253"/>
      <c r="AM752" s="253"/>
      <c r="AN752" s="253"/>
      <c r="AO752" s="253"/>
      <c r="AP752" s="253"/>
      <c r="AQ752" s="253"/>
      <c r="AR752" s="253"/>
      <c r="AS752" s="253"/>
      <c r="AT752" s="253"/>
      <c r="AU752" s="253"/>
      <c r="AV752" s="253"/>
      <c r="AW752" s="253"/>
    </row>
    <row r="753" spans="1:49" s="252" customFormat="1" ht="15" customHeight="1" x14ac:dyDescent="0.25">
      <c r="A753" s="253"/>
      <c r="B753" s="253"/>
      <c r="C753" s="253"/>
      <c r="D753" s="253"/>
      <c r="E753" s="253"/>
      <c r="F753" s="253"/>
      <c r="G753" s="253"/>
      <c r="H753" s="253"/>
      <c r="I753" s="253"/>
      <c r="J753" s="253"/>
      <c r="K753" s="253"/>
      <c r="L753" s="253"/>
      <c r="M753" s="253"/>
      <c r="N753" s="253"/>
      <c r="O753" s="253"/>
      <c r="P753" s="253"/>
      <c r="Q753" s="253"/>
      <c r="R753" s="253"/>
      <c r="S753" s="253"/>
      <c r="T753" s="253"/>
      <c r="U753" s="253" t="s">
        <v>920</v>
      </c>
      <c r="V753" s="253"/>
      <c r="W753" s="253"/>
      <c r="X753" s="253"/>
      <c r="Y753" s="253"/>
      <c r="Z753" s="253"/>
      <c r="AA753" s="253"/>
      <c r="AB753" s="253"/>
      <c r="AC753" s="253" t="s">
        <v>329</v>
      </c>
      <c r="AD753" s="253"/>
      <c r="AE753" s="253"/>
      <c r="AF753" s="253"/>
      <c r="AG753" s="253"/>
      <c r="AH753" s="253"/>
      <c r="AI753" s="253"/>
      <c r="AJ753" s="253"/>
      <c r="AK753" s="253"/>
      <c r="AL753" s="253"/>
      <c r="AM753" s="253"/>
      <c r="AN753" s="253"/>
      <c r="AO753" s="253"/>
      <c r="AP753" s="253"/>
      <c r="AQ753" s="253"/>
      <c r="AR753" s="253"/>
      <c r="AS753" s="253"/>
      <c r="AT753" s="253"/>
      <c r="AU753" s="253"/>
      <c r="AV753" s="253"/>
      <c r="AW753" s="253"/>
    </row>
    <row r="754" spans="1:49" s="252" customFormat="1" ht="15" customHeight="1" x14ac:dyDescent="0.25">
      <c r="A754" s="253"/>
      <c r="B754" s="253"/>
      <c r="C754" s="253"/>
      <c r="D754" s="253"/>
      <c r="E754" s="253"/>
      <c r="F754" s="253"/>
      <c r="G754" s="253"/>
      <c r="H754" s="253"/>
      <c r="I754" s="253"/>
      <c r="J754" s="253"/>
      <c r="K754" s="253"/>
      <c r="L754" s="253"/>
      <c r="M754" s="253"/>
      <c r="N754" s="253"/>
      <c r="O754" s="253"/>
      <c r="P754" s="253"/>
      <c r="Q754" s="253"/>
      <c r="R754" s="253"/>
      <c r="S754" s="253"/>
      <c r="T754" s="253"/>
      <c r="U754" s="253" t="s">
        <v>921</v>
      </c>
      <c r="V754" s="253"/>
      <c r="W754" s="253"/>
      <c r="X754" s="253"/>
      <c r="Y754" s="253"/>
      <c r="Z754" s="253"/>
      <c r="AA754" s="253"/>
      <c r="AB754" s="253"/>
      <c r="AC754" s="253" t="s">
        <v>393</v>
      </c>
      <c r="AD754" s="253"/>
      <c r="AE754" s="253"/>
      <c r="AF754" s="253"/>
      <c r="AG754" s="253"/>
      <c r="AH754" s="253"/>
      <c r="AI754" s="253"/>
      <c r="AJ754" s="253"/>
      <c r="AK754" s="253"/>
      <c r="AL754" s="253"/>
      <c r="AM754" s="253"/>
      <c r="AN754" s="253"/>
      <c r="AO754" s="253"/>
      <c r="AP754" s="253"/>
      <c r="AQ754" s="253"/>
      <c r="AR754" s="253"/>
      <c r="AS754" s="253"/>
      <c r="AT754" s="253"/>
      <c r="AU754" s="253"/>
      <c r="AV754" s="253"/>
      <c r="AW754" s="253"/>
    </row>
    <row r="755" spans="1:49" s="252" customFormat="1" ht="15" customHeight="1" x14ac:dyDescent="0.25">
      <c r="A755" s="253"/>
      <c r="B755" s="253"/>
      <c r="C755" s="253"/>
      <c r="D755" s="253"/>
      <c r="E755" s="253"/>
      <c r="F755" s="253"/>
      <c r="G755" s="253"/>
      <c r="H755" s="253"/>
      <c r="I755" s="253"/>
      <c r="J755" s="253"/>
      <c r="K755" s="253"/>
      <c r="L755" s="253"/>
      <c r="M755" s="253"/>
      <c r="N755" s="253"/>
      <c r="O755" s="253"/>
      <c r="P755" s="253"/>
      <c r="Q755" s="253"/>
      <c r="R755" s="253"/>
      <c r="S755" s="253"/>
      <c r="T755" s="253"/>
      <c r="U755" s="253" t="s">
        <v>922</v>
      </c>
      <c r="V755" s="253"/>
      <c r="W755" s="253"/>
      <c r="X755" s="253"/>
      <c r="Y755" s="253"/>
      <c r="Z755" s="253"/>
      <c r="AA755" s="253"/>
      <c r="AB755" s="253"/>
      <c r="AC755" s="253" t="s">
        <v>320</v>
      </c>
      <c r="AD755" s="253"/>
      <c r="AE755" s="253"/>
      <c r="AF755" s="253"/>
      <c r="AG755" s="253"/>
      <c r="AH755" s="253"/>
      <c r="AI755" s="253"/>
      <c r="AJ755" s="253"/>
      <c r="AK755" s="253"/>
      <c r="AL755" s="253"/>
      <c r="AM755" s="253"/>
      <c r="AN755" s="253"/>
      <c r="AO755" s="253"/>
      <c r="AP755" s="253"/>
      <c r="AQ755" s="253"/>
      <c r="AR755" s="253"/>
      <c r="AS755" s="253"/>
      <c r="AT755" s="253"/>
      <c r="AU755" s="253"/>
      <c r="AV755" s="253"/>
      <c r="AW755" s="253"/>
    </row>
    <row r="756" spans="1:49" s="252" customFormat="1" ht="15" customHeight="1" x14ac:dyDescent="0.25">
      <c r="A756" s="253"/>
      <c r="B756" s="253"/>
      <c r="C756" s="253"/>
      <c r="D756" s="253"/>
      <c r="E756" s="253"/>
      <c r="F756" s="253"/>
      <c r="G756" s="253"/>
      <c r="H756" s="253"/>
      <c r="I756" s="253"/>
      <c r="J756" s="253"/>
      <c r="K756" s="253"/>
      <c r="L756" s="253"/>
      <c r="M756" s="253"/>
      <c r="N756" s="253"/>
      <c r="O756" s="253"/>
      <c r="P756" s="253"/>
      <c r="Q756" s="253"/>
      <c r="R756" s="253"/>
      <c r="S756" s="253"/>
      <c r="T756" s="253"/>
      <c r="U756" s="253" t="s">
        <v>923</v>
      </c>
      <c r="V756" s="253"/>
      <c r="W756" s="253"/>
      <c r="X756" s="253"/>
      <c r="Y756" s="253"/>
      <c r="Z756" s="253"/>
      <c r="AA756" s="253"/>
      <c r="AB756" s="253"/>
      <c r="AC756" s="253" t="s">
        <v>323</v>
      </c>
      <c r="AD756" s="253"/>
      <c r="AE756" s="253"/>
      <c r="AF756" s="253"/>
      <c r="AG756" s="253"/>
      <c r="AH756" s="253"/>
      <c r="AI756" s="253"/>
      <c r="AJ756" s="253"/>
      <c r="AK756" s="253"/>
      <c r="AL756" s="253"/>
      <c r="AM756" s="253"/>
      <c r="AN756" s="253"/>
      <c r="AO756" s="253"/>
      <c r="AP756" s="253"/>
      <c r="AQ756" s="253"/>
      <c r="AR756" s="253"/>
      <c r="AS756" s="253"/>
      <c r="AT756" s="253"/>
      <c r="AU756" s="253"/>
      <c r="AV756" s="253"/>
      <c r="AW756" s="253"/>
    </row>
    <row r="757" spans="1:49" s="252" customFormat="1" ht="15" customHeight="1" x14ac:dyDescent="0.25">
      <c r="A757" s="253"/>
      <c r="B757" s="253"/>
      <c r="C757" s="253"/>
      <c r="D757" s="253"/>
      <c r="E757" s="253"/>
      <c r="F757" s="253"/>
      <c r="G757" s="253"/>
      <c r="H757" s="253"/>
      <c r="I757" s="253"/>
      <c r="J757" s="253"/>
      <c r="K757" s="253"/>
      <c r="L757" s="253"/>
      <c r="M757" s="253"/>
      <c r="N757" s="253"/>
      <c r="O757" s="253"/>
      <c r="P757" s="253"/>
      <c r="Q757" s="253"/>
      <c r="R757" s="253"/>
      <c r="S757" s="253"/>
      <c r="T757" s="253"/>
      <c r="U757" s="253" t="s">
        <v>924</v>
      </c>
      <c r="V757" s="253"/>
      <c r="W757" s="253"/>
      <c r="X757" s="253"/>
      <c r="Y757" s="253"/>
      <c r="Z757" s="253"/>
      <c r="AA757" s="253"/>
      <c r="AB757" s="253"/>
      <c r="AC757" s="253" t="s">
        <v>332</v>
      </c>
      <c r="AD757" s="253"/>
      <c r="AE757" s="253"/>
      <c r="AF757" s="253"/>
      <c r="AG757" s="253"/>
      <c r="AH757" s="253"/>
      <c r="AI757" s="253"/>
      <c r="AJ757" s="253"/>
      <c r="AK757" s="253"/>
      <c r="AL757" s="253"/>
      <c r="AM757" s="253"/>
      <c r="AN757" s="253"/>
      <c r="AO757" s="253"/>
      <c r="AP757" s="253"/>
      <c r="AQ757" s="253"/>
      <c r="AR757" s="253"/>
      <c r="AS757" s="253"/>
      <c r="AT757" s="253"/>
      <c r="AU757" s="253"/>
      <c r="AV757" s="253"/>
      <c r="AW757" s="253"/>
    </row>
    <row r="758" spans="1:49" s="252" customFormat="1" ht="15" customHeight="1" x14ac:dyDescent="0.25">
      <c r="A758" s="253"/>
      <c r="B758" s="253"/>
      <c r="C758" s="253"/>
      <c r="D758" s="253"/>
      <c r="E758" s="253"/>
      <c r="F758" s="253"/>
      <c r="G758" s="253"/>
      <c r="H758" s="253"/>
      <c r="I758" s="253"/>
      <c r="J758" s="253"/>
      <c r="K758" s="253"/>
      <c r="L758" s="253"/>
      <c r="M758" s="253"/>
      <c r="N758" s="253"/>
      <c r="O758" s="253"/>
      <c r="P758" s="253"/>
      <c r="Q758" s="253"/>
      <c r="R758" s="253"/>
      <c r="S758" s="253"/>
      <c r="T758" s="253"/>
      <c r="U758" s="253" t="s">
        <v>925</v>
      </c>
      <c r="V758" s="253"/>
      <c r="W758" s="253"/>
      <c r="X758" s="253"/>
      <c r="Y758" s="253"/>
      <c r="Z758" s="253"/>
      <c r="AA758" s="253"/>
      <c r="AB758" s="253"/>
      <c r="AC758" s="253" t="s">
        <v>332</v>
      </c>
      <c r="AD758" s="253"/>
      <c r="AE758" s="253"/>
      <c r="AF758" s="253"/>
      <c r="AG758" s="253"/>
      <c r="AH758" s="253"/>
      <c r="AI758" s="253"/>
      <c r="AJ758" s="253"/>
      <c r="AK758" s="253"/>
      <c r="AL758" s="253"/>
      <c r="AM758" s="253"/>
      <c r="AN758" s="253"/>
      <c r="AO758" s="253"/>
      <c r="AP758" s="253"/>
      <c r="AQ758" s="253"/>
      <c r="AR758" s="253"/>
      <c r="AS758" s="253"/>
      <c r="AT758" s="253"/>
      <c r="AU758" s="253"/>
      <c r="AV758" s="253"/>
      <c r="AW758" s="253"/>
    </row>
    <row r="759" spans="1:49" s="252" customFormat="1" ht="15" customHeight="1" x14ac:dyDescent="0.25">
      <c r="A759" s="253"/>
      <c r="B759" s="253"/>
      <c r="C759" s="253"/>
      <c r="D759" s="253"/>
      <c r="E759" s="253"/>
      <c r="F759" s="253"/>
      <c r="G759" s="253"/>
      <c r="H759" s="253"/>
      <c r="I759" s="253"/>
      <c r="J759" s="253"/>
      <c r="K759" s="253"/>
      <c r="L759" s="253"/>
      <c r="M759" s="253"/>
      <c r="N759" s="253"/>
      <c r="O759" s="253"/>
      <c r="P759" s="253"/>
      <c r="Q759" s="253"/>
      <c r="R759" s="253"/>
      <c r="S759" s="253"/>
      <c r="T759" s="253"/>
      <c r="U759" s="253" t="s">
        <v>926</v>
      </c>
      <c r="V759" s="253"/>
      <c r="W759" s="253"/>
      <c r="X759" s="253"/>
      <c r="Y759" s="253"/>
      <c r="Z759" s="253"/>
      <c r="AA759" s="253"/>
      <c r="AB759" s="253"/>
      <c r="AC759" s="253" t="s">
        <v>332</v>
      </c>
      <c r="AD759" s="253"/>
      <c r="AE759" s="253"/>
      <c r="AF759" s="253"/>
      <c r="AG759" s="253"/>
      <c r="AH759" s="253"/>
      <c r="AI759" s="253"/>
      <c r="AJ759" s="253"/>
      <c r="AK759" s="253"/>
      <c r="AL759" s="253"/>
      <c r="AM759" s="253"/>
      <c r="AN759" s="253"/>
      <c r="AO759" s="253"/>
      <c r="AP759" s="253"/>
      <c r="AQ759" s="253"/>
      <c r="AR759" s="253"/>
      <c r="AS759" s="253"/>
      <c r="AT759" s="253"/>
      <c r="AU759" s="253"/>
      <c r="AV759" s="253"/>
      <c r="AW759" s="253"/>
    </row>
    <row r="760" spans="1:49" s="252" customFormat="1" ht="15" customHeight="1" x14ac:dyDescent="0.25">
      <c r="A760" s="253"/>
      <c r="B760" s="253"/>
      <c r="C760" s="253"/>
      <c r="D760" s="253"/>
      <c r="E760" s="253"/>
      <c r="F760" s="253"/>
      <c r="G760" s="253"/>
      <c r="H760" s="253"/>
      <c r="I760" s="253"/>
      <c r="J760" s="253"/>
      <c r="K760" s="253"/>
      <c r="L760" s="253"/>
      <c r="M760" s="253"/>
      <c r="N760" s="253"/>
      <c r="O760" s="253"/>
      <c r="P760" s="253"/>
      <c r="Q760" s="253"/>
      <c r="R760" s="253"/>
      <c r="S760" s="253"/>
      <c r="T760" s="253"/>
      <c r="U760" s="253" t="s">
        <v>927</v>
      </c>
      <c r="V760" s="253"/>
      <c r="W760" s="253"/>
      <c r="X760" s="253"/>
      <c r="Y760" s="253"/>
      <c r="Z760" s="253"/>
      <c r="AA760" s="253"/>
      <c r="AB760" s="253"/>
      <c r="AC760" s="253" t="s">
        <v>316</v>
      </c>
      <c r="AD760" s="253"/>
      <c r="AE760" s="253"/>
      <c r="AF760" s="253"/>
      <c r="AG760" s="253"/>
      <c r="AH760" s="253"/>
      <c r="AI760" s="253"/>
      <c r="AJ760" s="253"/>
      <c r="AK760" s="253"/>
      <c r="AL760" s="253"/>
      <c r="AM760" s="253"/>
      <c r="AN760" s="253"/>
      <c r="AO760" s="253"/>
      <c r="AP760" s="253"/>
      <c r="AQ760" s="253"/>
      <c r="AR760" s="253"/>
      <c r="AS760" s="253"/>
      <c r="AT760" s="253"/>
      <c r="AU760" s="253"/>
      <c r="AV760" s="253"/>
      <c r="AW760" s="253"/>
    </row>
    <row r="761" spans="1:49" s="252" customFormat="1" ht="15" customHeight="1" x14ac:dyDescent="0.25">
      <c r="A761" s="253"/>
      <c r="B761" s="253"/>
      <c r="C761" s="253"/>
      <c r="D761" s="253"/>
      <c r="E761" s="253"/>
      <c r="F761" s="253"/>
      <c r="G761" s="253"/>
      <c r="H761" s="253"/>
      <c r="I761" s="253"/>
      <c r="J761" s="253"/>
      <c r="K761" s="253"/>
      <c r="L761" s="253"/>
      <c r="M761" s="253"/>
      <c r="N761" s="253"/>
      <c r="O761" s="253"/>
      <c r="P761" s="253"/>
      <c r="Q761" s="253"/>
      <c r="R761" s="253"/>
      <c r="S761" s="253"/>
      <c r="T761" s="253"/>
      <c r="U761" s="253" t="s">
        <v>928</v>
      </c>
      <c r="V761" s="253"/>
      <c r="W761" s="253"/>
      <c r="X761" s="253"/>
      <c r="Y761" s="253"/>
      <c r="Z761" s="253"/>
      <c r="AA761" s="253"/>
      <c r="AB761" s="253"/>
      <c r="AC761" s="253" t="s">
        <v>332</v>
      </c>
      <c r="AD761" s="253"/>
      <c r="AE761" s="253"/>
      <c r="AF761" s="253"/>
      <c r="AG761" s="253"/>
      <c r="AH761" s="253"/>
      <c r="AI761" s="253"/>
      <c r="AJ761" s="253"/>
      <c r="AK761" s="253"/>
      <c r="AL761" s="253"/>
      <c r="AM761" s="253"/>
      <c r="AN761" s="253"/>
      <c r="AO761" s="253"/>
      <c r="AP761" s="253"/>
      <c r="AQ761" s="253"/>
      <c r="AR761" s="253"/>
      <c r="AS761" s="253"/>
      <c r="AT761" s="253"/>
      <c r="AU761" s="253"/>
      <c r="AV761" s="253"/>
      <c r="AW761" s="253"/>
    </row>
    <row r="762" spans="1:49" s="252" customFormat="1" ht="15" customHeight="1" x14ac:dyDescent="0.25">
      <c r="A762" s="253"/>
      <c r="B762" s="253"/>
      <c r="C762" s="253"/>
      <c r="D762" s="253"/>
      <c r="E762" s="253"/>
      <c r="F762" s="253"/>
      <c r="G762" s="253"/>
      <c r="H762" s="253"/>
      <c r="I762" s="253"/>
      <c r="J762" s="253"/>
      <c r="K762" s="253"/>
      <c r="L762" s="253"/>
      <c r="M762" s="253"/>
      <c r="N762" s="253"/>
      <c r="O762" s="253"/>
      <c r="P762" s="253"/>
      <c r="Q762" s="253"/>
      <c r="R762" s="253"/>
      <c r="S762" s="253"/>
      <c r="T762" s="253"/>
      <c r="U762" s="253" t="s">
        <v>929</v>
      </c>
      <c r="V762" s="253"/>
      <c r="W762" s="253"/>
      <c r="X762" s="253"/>
      <c r="Y762" s="253"/>
      <c r="Z762" s="253"/>
      <c r="AA762" s="253"/>
      <c r="AB762" s="253"/>
      <c r="AC762" s="253" t="s">
        <v>316</v>
      </c>
      <c r="AD762" s="253"/>
      <c r="AE762" s="253"/>
      <c r="AF762" s="253"/>
      <c r="AG762" s="253"/>
      <c r="AH762" s="253"/>
      <c r="AI762" s="253"/>
      <c r="AJ762" s="253"/>
      <c r="AK762" s="253"/>
      <c r="AL762" s="253"/>
      <c r="AM762" s="253"/>
      <c r="AN762" s="253"/>
      <c r="AO762" s="253"/>
      <c r="AP762" s="253"/>
      <c r="AQ762" s="253"/>
      <c r="AR762" s="253"/>
      <c r="AS762" s="253"/>
      <c r="AT762" s="253"/>
      <c r="AU762" s="253"/>
      <c r="AV762" s="253"/>
      <c r="AW762" s="253"/>
    </row>
    <row r="763" spans="1:49" s="252" customFormat="1" ht="15" customHeight="1" x14ac:dyDescent="0.25">
      <c r="A763" s="253"/>
      <c r="B763" s="253"/>
      <c r="C763" s="253"/>
      <c r="D763" s="253"/>
      <c r="E763" s="253"/>
      <c r="F763" s="253"/>
      <c r="G763" s="253"/>
      <c r="H763" s="253"/>
      <c r="I763" s="253"/>
      <c r="J763" s="253"/>
      <c r="K763" s="253"/>
      <c r="L763" s="253"/>
      <c r="M763" s="253"/>
      <c r="N763" s="253"/>
      <c r="O763" s="253"/>
      <c r="P763" s="253"/>
      <c r="Q763" s="253"/>
      <c r="R763" s="253"/>
      <c r="S763" s="253"/>
      <c r="T763" s="253"/>
      <c r="U763" s="253" t="s">
        <v>930</v>
      </c>
      <c r="V763" s="253"/>
      <c r="W763" s="253"/>
      <c r="X763" s="253"/>
      <c r="Y763" s="253"/>
      <c r="Z763" s="253"/>
      <c r="AA763" s="253"/>
      <c r="AB763" s="253"/>
      <c r="AC763" s="253" t="s">
        <v>320</v>
      </c>
      <c r="AD763" s="253"/>
      <c r="AE763" s="253"/>
      <c r="AF763" s="253"/>
      <c r="AG763" s="253"/>
      <c r="AH763" s="253"/>
      <c r="AI763" s="253"/>
      <c r="AJ763" s="253"/>
      <c r="AK763" s="253"/>
      <c r="AL763" s="253"/>
      <c r="AM763" s="253"/>
      <c r="AN763" s="253"/>
      <c r="AO763" s="253"/>
      <c r="AP763" s="253"/>
      <c r="AQ763" s="253"/>
      <c r="AR763" s="253"/>
      <c r="AS763" s="253"/>
      <c r="AT763" s="253"/>
      <c r="AU763" s="253"/>
      <c r="AV763" s="253"/>
      <c r="AW763" s="253"/>
    </row>
    <row r="764" spans="1:49" s="252" customFormat="1" ht="15" customHeight="1" x14ac:dyDescent="0.25">
      <c r="A764" s="253"/>
      <c r="B764" s="253"/>
      <c r="C764" s="253"/>
      <c r="D764" s="253"/>
      <c r="E764" s="253"/>
      <c r="F764" s="253"/>
      <c r="G764" s="253"/>
      <c r="H764" s="253"/>
      <c r="I764" s="253"/>
      <c r="J764" s="253"/>
      <c r="K764" s="253"/>
      <c r="L764" s="253"/>
      <c r="M764" s="253"/>
      <c r="N764" s="253"/>
      <c r="O764" s="253"/>
      <c r="P764" s="253"/>
      <c r="Q764" s="253"/>
      <c r="R764" s="253"/>
      <c r="S764" s="253"/>
      <c r="T764" s="253"/>
      <c r="U764" s="253" t="s">
        <v>931</v>
      </c>
      <c r="V764" s="253"/>
      <c r="W764" s="253"/>
      <c r="X764" s="253"/>
      <c r="Y764" s="253"/>
      <c r="Z764" s="253"/>
      <c r="AA764" s="253"/>
      <c r="AB764" s="253"/>
      <c r="AC764" s="253" t="s">
        <v>357</v>
      </c>
      <c r="AD764" s="253"/>
      <c r="AE764" s="253"/>
      <c r="AF764" s="253"/>
      <c r="AG764" s="253"/>
      <c r="AH764" s="253"/>
      <c r="AI764" s="253"/>
      <c r="AJ764" s="253"/>
      <c r="AK764" s="253"/>
      <c r="AL764" s="253"/>
      <c r="AM764" s="253"/>
      <c r="AN764" s="253"/>
      <c r="AO764" s="253"/>
      <c r="AP764" s="253"/>
      <c r="AQ764" s="253"/>
      <c r="AR764" s="253"/>
      <c r="AS764" s="253"/>
      <c r="AT764" s="253"/>
      <c r="AU764" s="253"/>
      <c r="AV764" s="253"/>
      <c r="AW764" s="253"/>
    </row>
    <row r="765" spans="1:49" s="252" customFormat="1" ht="15" customHeight="1" x14ac:dyDescent="0.25">
      <c r="A765" s="253"/>
      <c r="B765" s="253"/>
      <c r="C765" s="253"/>
      <c r="D765" s="253"/>
      <c r="E765" s="253"/>
      <c r="F765" s="253"/>
      <c r="G765" s="253"/>
      <c r="H765" s="253"/>
      <c r="I765" s="253"/>
      <c r="J765" s="253"/>
      <c r="K765" s="253"/>
      <c r="L765" s="253"/>
      <c r="M765" s="253"/>
      <c r="N765" s="253"/>
      <c r="O765" s="253"/>
      <c r="P765" s="253"/>
      <c r="Q765" s="253"/>
      <c r="R765" s="253"/>
      <c r="S765" s="253"/>
      <c r="T765" s="253"/>
      <c r="U765" s="253" t="s">
        <v>932</v>
      </c>
      <c r="V765" s="253"/>
      <c r="W765" s="253"/>
      <c r="X765" s="253"/>
      <c r="Y765" s="253"/>
      <c r="Z765" s="253"/>
      <c r="AA765" s="253"/>
      <c r="AB765" s="253"/>
      <c r="AC765" s="253" t="s">
        <v>329</v>
      </c>
      <c r="AD765" s="253"/>
      <c r="AE765" s="253"/>
      <c r="AF765" s="253"/>
      <c r="AG765" s="253"/>
      <c r="AH765" s="253"/>
      <c r="AI765" s="253"/>
      <c r="AJ765" s="253"/>
      <c r="AK765" s="253"/>
      <c r="AL765" s="253"/>
      <c r="AM765" s="253"/>
      <c r="AN765" s="253"/>
      <c r="AO765" s="253"/>
      <c r="AP765" s="253"/>
      <c r="AQ765" s="253"/>
      <c r="AR765" s="253"/>
      <c r="AS765" s="253"/>
      <c r="AT765" s="253"/>
      <c r="AU765" s="253"/>
      <c r="AV765" s="253"/>
      <c r="AW765" s="253"/>
    </row>
    <row r="766" spans="1:49" s="252" customFormat="1" ht="15" customHeight="1" x14ac:dyDescent="0.25">
      <c r="A766" s="253"/>
      <c r="B766" s="253"/>
      <c r="C766" s="253"/>
      <c r="D766" s="253"/>
      <c r="E766" s="253"/>
      <c r="F766" s="253"/>
      <c r="G766" s="253"/>
      <c r="H766" s="253"/>
      <c r="I766" s="253"/>
      <c r="J766" s="253"/>
      <c r="K766" s="253"/>
      <c r="L766" s="253"/>
      <c r="M766" s="253"/>
      <c r="N766" s="253"/>
      <c r="O766" s="253"/>
      <c r="P766" s="253"/>
      <c r="Q766" s="253"/>
      <c r="R766" s="253"/>
      <c r="S766" s="253"/>
      <c r="T766" s="253"/>
      <c r="U766" s="253" t="s">
        <v>933</v>
      </c>
      <c r="V766" s="253"/>
      <c r="W766" s="253"/>
      <c r="X766" s="253"/>
      <c r="Y766" s="253"/>
      <c r="Z766" s="253"/>
      <c r="AA766" s="253"/>
      <c r="AB766" s="253"/>
      <c r="AC766" s="253" t="s">
        <v>316</v>
      </c>
      <c r="AD766" s="253"/>
      <c r="AE766" s="253"/>
      <c r="AF766" s="253"/>
      <c r="AG766" s="253"/>
      <c r="AH766" s="253"/>
      <c r="AI766" s="253"/>
      <c r="AJ766" s="253"/>
      <c r="AK766" s="253"/>
      <c r="AL766" s="253"/>
      <c r="AM766" s="253"/>
      <c r="AN766" s="253"/>
      <c r="AO766" s="253"/>
      <c r="AP766" s="253"/>
      <c r="AQ766" s="253"/>
      <c r="AR766" s="253"/>
      <c r="AS766" s="253"/>
      <c r="AT766" s="253"/>
      <c r="AU766" s="253"/>
      <c r="AV766" s="253"/>
      <c r="AW766" s="253"/>
    </row>
    <row r="767" spans="1:49" s="252" customFormat="1" ht="15" customHeight="1" x14ac:dyDescent="0.25">
      <c r="A767" s="253"/>
      <c r="B767" s="253"/>
      <c r="C767" s="253"/>
      <c r="D767" s="253"/>
      <c r="E767" s="253"/>
      <c r="F767" s="253"/>
      <c r="G767" s="253"/>
      <c r="H767" s="253"/>
      <c r="I767" s="253"/>
      <c r="J767" s="253"/>
      <c r="K767" s="253"/>
      <c r="L767" s="253"/>
      <c r="M767" s="253"/>
      <c r="N767" s="253"/>
      <c r="O767" s="253"/>
      <c r="P767" s="253"/>
      <c r="Q767" s="253"/>
      <c r="R767" s="253"/>
      <c r="S767" s="253"/>
      <c r="T767" s="253"/>
      <c r="U767" s="253" t="s">
        <v>934</v>
      </c>
      <c r="V767" s="253"/>
      <c r="W767" s="253"/>
      <c r="X767" s="253"/>
      <c r="Y767" s="253"/>
      <c r="Z767" s="253"/>
      <c r="AA767" s="253"/>
      <c r="AB767" s="253"/>
      <c r="AC767" s="253" t="s">
        <v>357</v>
      </c>
      <c r="AD767" s="253"/>
      <c r="AE767" s="253"/>
      <c r="AF767" s="253"/>
      <c r="AG767" s="253"/>
      <c r="AH767" s="253"/>
      <c r="AI767" s="253"/>
      <c r="AJ767" s="253"/>
      <c r="AK767" s="253"/>
      <c r="AL767" s="253"/>
      <c r="AM767" s="253"/>
      <c r="AN767" s="253"/>
      <c r="AO767" s="253"/>
      <c r="AP767" s="253"/>
      <c r="AQ767" s="253"/>
      <c r="AR767" s="253"/>
      <c r="AS767" s="253"/>
      <c r="AT767" s="253"/>
      <c r="AU767" s="253"/>
      <c r="AV767" s="253"/>
      <c r="AW767" s="253"/>
    </row>
    <row r="768" spans="1:49" s="252" customFormat="1" ht="15" customHeight="1" x14ac:dyDescent="0.25">
      <c r="A768" s="253"/>
      <c r="B768" s="253"/>
      <c r="C768" s="253"/>
      <c r="D768" s="253"/>
      <c r="E768" s="253"/>
      <c r="F768" s="253"/>
      <c r="G768" s="253"/>
      <c r="H768" s="253"/>
      <c r="I768" s="253"/>
      <c r="J768" s="253"/>
      <c r="K768" s="253"/>
      <c r="L768" s="253"/>
      <c r="M768" s="253"/>
      <c r="N768" s="253"/>
      <c r="O768" s="253"/>
      <c r="P768" s="253"/>
      <c r="Q768" s="253"/>
      <c r="R768" s="253"/>
      <c r="S768" s="253"/>
      <c r="T768" s="253"/>
      <c r="U768" s="253" t="s">
        <v>935</v>
      </c>
      <c r="V768" s="253"/>
      <c r="W768" s="253"/>
      <c r="X768" s="253"/>
      <c r="Y768" s="253"/>
      <c r="Z768" s="253"/>
      <c r="AA768" s="253"/>
      <c r="AB768" s="253"/>
      <c r="AC768" s="253" t="s">
        <v>318</v>
      </c>
      <c r="AD768" s="253"/>
      <c r="AE768" s="253"/>
      <c r="AF768" s="253"/>
      <c r="AG768" s="253"/>
      <c r="AH768" s="253"/>
      <c r="AI768" s="253"/>
      <c r="AJ768" s="253"/>
      <c r="AK768" s="253"/>
      <c r="AL768" s="253"/>
      <c r="AM768" s="253"/>
      <c r="AN768" s="253"/>
      <c r="AO768" s="253"/>
      <c r="AP768" s="253"/>
      <c r="AQ768" s="253"/>
      <c r="AR768" s="253"/>
      <c r="AS768" s="253"/>
      <c r="AT768" s="253"/>
      <c r="AU768" s="253"/>
      <c r="AV768" s="253"/>
      <c r="AW768" s="253"/>
    </row>
    <row r="769" spans="1:49" s="252" customFormat="1" ht="15" customHeight="1" x14ac:dyDescent="0.25">
      <c r="A769" s="253"/>
      <c r="B769" s="253"/>
      <c r="C769" s="253"/>
      <c r="D769" s="253"/>
      <c r="E769" s="253"/>
      <c r="F769" s="253"/>
      <c r="G769" s="253"/>
      <c r="H769" s="253"/>
      <c r="I769" s="253"/>
      <c r="J769" s="253"/>
      <c r="K769" s="253"/>
      <c r="L769" s="253"/>
      <c r="M769" s="253"/>
      <c r="N769" s="253"/>
      <c r="O769" s="253"/>
      <c r="P769" s="253"/>
      <c r="Q769" s="253"/>
      <c r="R769" s="253"/>
      <c r="S769" s="253"/>
      <c r="T769" s="253"/>
      <c r="U769" s="253" t="s">
        <v>936</v>
      </c>
      <c r="V769" s="253"/>
      <c r="W769" s="253"/>
      <c r="X769" s="253"/>
      <c r="Y769" s="253"/>
      <c r="Z769" s="253"/>
      <c r="AA769" s="253"/>
      <c r="AB769" s="253"/>
      <c r="AC769" s="253" t="s">
        <v>357</v>
      </c>
      <c r="AD769" s="253"/>
      <c r="AE769" s="253"/>
      <c r="AF769" s="253"/>
      <c r="AG769" s="253"/>
      <c r="AH769" s="253"/>
      <c r="AI769" s="253"/>
      <c r="AJ769" s="253"/>
      <c r="AK769" s="253"/>
      <c r="AL769" s="253"/>
      <c r="AM769" s="253"/>
      <c r="AN769" s="253"/>
      <c r="AO769" s="253"/>
      <c r="AP769" s="253"/>
      <c r="AQ769" s="253"/>
      <c r="AR769" s="253"/>
      <c r="AS769" s="253"/>
      <c r="AT769" s="253"/>
      <c r="AU769" s="253"/>
      <c r="AV769" s="253"/>
      <c r="AW769" s="253"/>
    </row>
    <row r="770" spans="1:49" s="252" customFormat="1" ht="15" customHeight="1" x14ac:dyDescent="0.25">
      <c r="A770" s="253"/>
      <c r="B770" s="253"/>
      <c r="C770" s="253"/>
      <c r="D770" s="253"/>
      <c r="E770" s="253"/>
      <c r="F770" s="253"/>
      <c r="G770" s="253"/>
      <c r="H770" s="253"/>
      <c r="I770" s="253"/>
      <c r="J770" s="253"/>
      <c r="K770" s="253"/>
      <c r="L770" s="253"/>
      <c r="M770" s="253"/>
      <c r="N770" s="253"/>
      <c r="O770" s="253"/>
      <c r="P770" s="253"/>
      <c r="Q770" s="253"/>
      <c r="R770" s="253"/>
      <c r="S770" s="253"/>
      <c r="T770" s="253"/>
      <c r="U770" s="253" t="s">
        <v>937</v>
      </c>
      <c r="V770" s="253"/>
      <c r="W770" s="253"/>
      <c r="X770" s="253"/>
      <c r="Y770" s="253"/>
      <c r="Z770" s="253"/>
      <c r="AA770" s="253"/>
      <c r="AB770" s="253"/>
      <c r="AC770" s="253" t="s">
        <v>357</v>
      </c>
      <c r="AD770" s="253"/>
      <c r="AE770" s="253"/>
      <c r="AF770" s="253"/>
      <c r="AG770" s="253"/>
      <c r="AH770" s="253"/>
      <c r="AI770" s="253"/>
      <c r="AJ770" s="253"/>
      <c r="AK770" s="253"/>
      <c r="AL770" s="253"/>
      <c r="AM770" s="253"/>
      <c r="AN770" s="253"/>
      <c r="AO770" s="253"/>
      <c r="AP770" s="253"/>
      <c r="AQ770" s="253"/>
      <c r="AR770" s="253"/>
      <c r="AS770" s="253"/>
      <c r="AT770" s="253"/>
      <c r="AU770" s="253"/>
      <c r="AV770" s="253"/>
      <c r="AW770" s="253"/>
    </row>
    <row r="771" spans="1:49" s="252" customFormat="1" ht="15" customHeight="1" x14ac:dyDescent="0.25">
      <c r="A771" s="253"/>
      <c r="B771" s="253"/>
      <c r="C771" s="253"/>
      <c r="D771" s="253"/>
      <c r="E771" s="253"/>
      <c r="F771" s="253"/>
      <c r="G771" s="253"/>
      <c r="H771" s="253"/>
      <c r="I771" s="253"/>
      <c r="J771" s="253"/>
      <c r="K771" s="253"/>
      <c r="L771" s="253"/>
      <c r="M771" s="253"/>
      <c r="N771" s="253"/>
      <c r="O771" s="253"/>
      <c r="P771" s="253"/>
      <c r="Q771" s="253"/>
      <c r="R771" s="253"/>
      <c r="S771" s="253"/>
      <c r="T771" s="253"/>
      <c r="U771" s="253" t="s">
        <v>938</v>
      </c>
      <c r="V771" s="253"/>
      <c r="W771" s="253"/>
      <c r="X771" s="253"/>
      <c r="Y771" s="253"/>
      <c r="Z771" s="253"/>
      <c r="AA771" s="253"/>
      <c r="AB771" s="253"/>
      <c r="AC771" s="253" t="s">
        <v>320</v>
      </c>
      <c r="AD771" s="253"/>
      <c r="AE771" s="253"/>
      <c r="AF771" s="253"/>
      <c r="AG771" s="253"/>
      <c r="AH771" s="253"/>
      <c r="AI771" s="253"/>
      <c r="AJ771" s="253"/>
      <c r="AK771" s="253"/>
      <c r="AL771" s="253"/>
      <c r="AM771" s="253"/>
      <c r="AN771" s="253"/>
      <c r="AO771" s="253"/>
      <c r="AP771" s="253"/>
      <c r="AQ771" s="253"/>
      <c r="AR771" s="253"/>
      <c r="AS771" s="253"/>
      <c r="AT771" s="253"/>
      <c r="AU771" s="253"/>
      <c r="AV771" s="253"/>
      <c r="AW771" s="253"/>
    </row>
    <row r="772" spans="1:49" s="252" customFormat="1" ht="15" customHeight="1" x14ac:dyDescent="0.25">
      <c r="A772" s="253"/>
      <c r="B772" s="253"/>
      <c r="C772" s="253"/>
      <c r="D772" s="253"/>
      <c r="E772" s="253"/>
      <c r="F772" s="253"/>
      <c r="G772" s="253"/>
      <c r="H772" s="253"/>
      <c r="I772" s="253"/>
      <c r="J772" s="253"/>
      <c r="K772" s="253"/>
      <c r="L772" s="253"/>
      <c r="M772" s="253"/>
      <c r="N772" s="253"/>
      <c r="O772" s="253"/>
      <c r="P772" s="253"/>
      <c r="Q772" s="253"/>
      <c r="R772" s="253"/>
      <c r="S772" s="253"/>
      <c r="T772" s="253"/>
      <c r="U772" s="253" t="s">
        <v>939</v>
      </c>
      <c r="V772" s="253"/>
      <c r="W772" s="253"/>
      <c r="X772" s="253"/>
      <c r="Y772" s="253"/>
      <c r="Z772" s="253"/>
      <c r="AA772" s="253"/>
      <c r="AB772" s="253"/>
      <c r="AC772" s="253" t="s">
        <v>320</v>
      </c>
      <c r="AD772" s="253"/>
      <c r="AE772" s="253"/>
      <c r="AF772" s="253"/>
      <c r="AG772" s="253"/>
      <c r="AH772" s="253"/>
      <c r="AI772" s="253"/>
      <c r="AJ772" s="253"/>
      <c r="AK772" s="253"/>
      <c r="AL772" s="253"/>
      <c r="AM772" s="253"/>
      <c r="AN772" s="253"/>
      <c r="AO772" s="253"/>
      <c r="AP772" s="253"/>
      <c r="AQ772" s="253"/>
      <c r="AR772" s="253"/>
      <c r="AS772" s="253"/>
      <c r="AT772" s="253"/>
      <c r="AU772" s="253"/>
      <c r="AV772" s="253"/>
      <c r="AW772" s="253"/>
    </row>
    <row r="773" spans="1:49" s="252" customFormat="1" ht="15" customHeight="1" x14ac:dyDescent="0.25">
      <c r="A773" s="253"/>
      <c r="B773" s="253"/>
      <c r="C773" s="253"/>
      <c r="D773" s="253"/>
      <c r="E773" s="253"/>
      <c r="F773" s="253"/>
      <c r="G773" s="253"/>
      <c r="H773" s="253"/>
      <c r="I773" s="253"/>
      <c r="J773" s="253"/>
      <c r="K773" s="253"/>
      <c r="L773" s="253"/>
      <c r="M773" s="253"/>
      <c r="N773" s="253"/>
      <c r="O773" s="253"/>
      <c r="P773" s="253"/>
      <c r="Q773" s="253"/>
      <c r="R773" s="253"/>
      <c r="S773" s="253"/>
      <c r="T773" s="253"/>
      <c r="U773" s="253" t="s">
        <v>940</v>
      </c>
      <c r="V773" s="253"/>
      <c r="W773" s="253"/>
      <c r="X773" s="253"/>
      <c r="Y773" s="253"/>
      <c r="Z773" s="253"/>
      <c r="AA773" s="253"/>
      <c r="AB773" s="253"/>
      <c r="AC773" s="253" t="s">
        <v>320</v>
      </c>
      <c r="AD773" s="253"/>
      <c r="AE773" s="253"/>
      <c r="AF773" s="253"/>
      <c r="AG773" s="253"/>
      <c r="AH773" s="253"/>
      <c r="AI773" s="253"/>
      <c r="AJ773" s="253"/>
      <c r="AK773" s="253"/>
      <c r="AL773" s="253"/>
      <c r="AM773" s="253"/>
      <c r="AN773" s="253"/>
      <c r="AO773" s="253"/>
      <c r="AP773" s="253"/>
      <c r="AQ773" s="253"/>
      <c r="AR773" s="253"/>
      <c r="AS773" s="253"/>
      <c r="AT773" s="253"/>
      <c r="AU773" s="253"/>
      <c r="AV773" s="253"/>
      <c r="AW773" s="253"/>
    </row>
    <row r="774" spans="1:49" s="252" customFormat="1" ht="15" customHeight="1" x14ac:dyDescent="0.25">
      <c r="A774" s="253"/>
      <c r="B774" s="253"/>
      <c r="C774" s="253"/>
      <c r="D774" s="253"/>
      <c r="E774" s="253"/>
      <c r="F774" s="253"/>
      <c r="G774" s="253"/>
      <c r="H774" s="253"/>
      <c r="I774" s="253"/>
      <c r="J774" s="253"/>
      <c r="K774" s="253"/>
      <c r="L774" s="253"/>
      <c r="M774" s="253"/>
      <c r="N774" s="253"/>
      <c r="O774" s="253"/>
      <c r="P774" s="253"/>
      <c r="Q774" s="253"/>
      <c r="R774" s="253"/>
      <c r="S774" s="253"/>
      <c r="T774" s="253"/>
      <c r="U774" s="253" t="s">
        <v>941</v>
      </c>
      <c r="V774" s="253"/>
      <c r="W774" s="253"/>
      <c r="X774" s="253"/>
      <c r="Y774" s="253"/>
      <c r="Z774" s="253"/>
      <c r="AA774" s="253"/>
      <c r="AB774" s="253"/>
      <c r="AC774" s="253" t="s">
        <v>332</v>
      </c>
      <c r="AD774" s="253"/>
      <c r="AE774" s="253"/>
      <c r="AF774" s="253"/>
      <c r="AG774" s="253"/>
      <c r="AH774" s="253"/>
      <c r="AI774" s="253"/>
      <c r="AJ774" s="253"/>
      <c r="AK774" s="253"/>
      <c r="AL774" s="253"/>
      <c r="AM774" s="253"/>
      <c r="AN774" s="253"/>
      <c r="AO774" s="253"/>
      <c r="AP774" s="253"/>
      <c r="AQ774" s="253"/>
      <c r="AR774" s="253"/>
      <c r="AS774" s="253"/>
      <c r="AT774" s="253"/>
      <c r="AU774" s="253"/>
      <c r="AV774" s="253"/>
      <c r="AW774" s="253"/>
    </row>
    <row r="775" spans="1:49" s="252" customFormat="1" ht="15" customHeight="1" x14ac:dyDescent="0.25">
      <c r="A775" s="253"/>
      <c r="B775" s="253"/>
      <c r="C775" s="253"/>
      <c r="D775" s="253"/>
      <c r="E775" s="253"/>
      <c r="F775" s="253"/>
      <c r="G775" s="253"/>
      <c r="H775" s="253"/>
      <c r="I775" s="253"/>
      <c r="J775" s="253"/>
      <c r="K775" s="253"/>
      <c r="L775" s="253"/>
      <c r="M775" s="253"/>
      <c r="N775" s="253"/>
      <c r="O775" s="253"/>
      <c r="P775" s="253"/>
      <c r="Q775" s="253"/>
      <c r="R775" s="253"/>
      <c r="S775" s="253"/>
      <c r="T775" s="253"/>
      <c r="U775" s="253" t="s">
        <v>942</v>
      </c>
      <c r="V775" s="253"/>
      <c r="W775" s="253"/>
      <c r="X775" s="253"/>
      <c r="Y775" s="253"/>
      <c r="Z775" s="253"/>
      <c r="AA775" s="253"/>
      <c r="AB775" s="253"/>
      <c r="AC775" s="253" t="s">
        <v>323</v>
      </c>
      <c r="AD775" s="253"/>
      <c r="AE775" s="253"/>
      <c r="AF775" s="253"/>
      <c r="AG775" s="253"/>
      <c r="AH775" s="253"/>
      <c r="AI775" s="253"/>
      <c r="AJ775" s="253"/>
      <c r="AK775" s="253"/>
      <c r="AL775" s="253"/>
      <c r="AM775" s="253"/>
      <c r="AN775" s="253"/>
      <c r="AO775" s="253"/>
      <c r="AP775" s="253"/>
      <c r="AQ775" s="253"/>
      <c r="AR775" s="253"/>
      <c r="AS775" s="253"/>
      <c r="AT775" s="253"/>
      <c r="AU775" s="253"/>
      <c r="AV775" s="253"/>
      <c r="AW775" s="253"/>
    </row>
    <row r="776" spans="1:49" s="252" customFormat="1" ht="15" customHeight="1" x14ac:dyDescent="0.25">
      <c r="A776" s="253"/>
      <c r="B776" s="253"/>
      <c r="C776" s="253"/>
      <c r="D776" s="253"/>
      <c r="E776" s="253"/>
      <c r="F776" s="253"/>
      <c r="G776" s="253"/>
      <c r="H776" s="253"/>
      <c r="I776" s="253"/>
      <c r="J776" s="253"/>
      <c r="K776" s="253"/>
      <c r="L776" s="253"/>
      <c r="M776" s="253"/>
      <c r="N776" s="253"/>
      <c r="O776" s="253"/>
      <c r="P776" s="253"/>
      <c r="Q776" s="253"/>
      <c r="R776" s="253"/>
      <c r="S776" s="253"/>
      <c r="T776" s="253"/>
      <c r="U776" s="253" t="s">
        <v>943</v>
      </c>
      <c r="V776" s="253"/>
      <c r="W776" s="253"/>
      <c r="X776" s="253"/>
      <c r="Y776" s="253"/>
      <c r="Z776" s="253"/>
      <c r="AA776" s="253"/>
      <c r="AB776" s="253"/>
      <c r="AC776" s="253" t="s">
        <v>320</v>
      </c>
      <c r="AD776" s="253"/>
      <c r="AE776" s="253"/>
      <c r="AF776" s="253"/>
      <c r="AG776" s="253"/>
      <c r="AH776" s="253"/>
      <c r="AI776" s="253"/>
      <c r="AJ776" s="253"/>
      <c r="AK776" s="253"/>
      <c r="AL776" s="253"/>
      <c r="AM776" s="253"/>
      <c r="AN776" s="253"/>
      <c r="AO776" s="253"/>
      <c r="AP776" s="253"/>
      <c r="AQ776" s="253"/>
      <c r="AR776" s="253"/>
      <c r="AS776" s="253"/>
      <c r="AT776" s="253"/>
      <c r="AU776" s="253"/>
      <c r="AV776" s="253"/>
      <c r="AW776" s="253"/>
    </row>
    <row r="777" spans="1:49" s="252" customFormat="1" ht="15" customHeight="1" x14ac:dyDescent="0.25">
      <c r="A777" s="253"/>
      <c r="B777" s="253"/>
      <c r="C777" s="253"/>
      <c r="D777" s="253"/>
      <c r="E777" s="253"/>
      <c r="F777" s="253"/>
      <c r="G777" s="253"/>
      <c r="H777" s="253"/>
      <c r="I777" s="253"/>
      <c r="J777" s="253"/>
      <c r="K777" s="253"/>
      <c r="L777" s="253"/>
      <c r="M777" s="253"/>
      <c r="N777" s="253"/>
      <c r="O777" s="253"/>
      <c r="P777" s="253"/>
      <c r="Q777" s="253"/>
      <c r="R777" s="253"/>
      <c r="S777" s="253"/>
      <c r="T777" s="253"/>
      <c r="U777" s="253" t="s">
        <v>944</v>
      </c>
      <c r="V777" s="253"/>
      <c r="W777" s="253"/>
      <c r="X777" s="253"/>
      <c r="Y777" s="253"/>
      <c r="Z777" s="253"/>
      <c r="AA777" s="253"/>
      <c r="AB777" s="253"/>
      <c r="AC777" s="253" t="s">
        <v>373</v>
      </c>
      <c r="AD777" s="253"/>
      <c r="AE777" s="253"/>
      <c r="AF777" s="253"/>
      <c r="AG777" s="253"/>
      <c r="AH777" s="253"/>
      <c r="AI777" s="253"/>
      <c r="AJ777" s="253"/>
      <c r="AK777" s="253"/>
      <c r="AL777" s="253"/>
      <c r="AM777" s="253"/>
      <c r="AN777" s="253"/>
      <c r="AO777" s="253"/>
      <c r="AP777" s="253"/>
      <c r="AQ777" s="253"/>
      <c r="AR777" s="253"/>
      <c r="AS777" s="253"/>
      <c r="AT777" s="253"/>
      <c r="AU777" s="253"/>
      <c r="AV777" s="253"/>
      <c r="AW777" s="253"/>
    </row>
    <row r="778" spans="1:49" s="252" customFormat="1" ht="15" customHeight="1" x14ac:dyDescent="0.25">
      <c r="A778" s="253"/>
      <c r="B778" s="253"/>
      <c r="C778" s="253"/>
      <c r="D778" s="253"/>
      <c r="E778" s="253"/>
      <c r="F778" s="253"/>
      <c r="G778" s="253"/>
      <c r="H778" s="253"/>
      <c r="I778" s="253"/>
      <c r="J778" s="253"/>
      <c r="K778" s="253"/>
      <c r="L778" s="253"/>
      <c r="M778" s="253"/>
      <c r="N778" s="253"/>
      <c r="O778" s="253"/>
      <c r="P778" s="253"/>
      <c r="Q778" s="253"/>
      <c r="R778" s="253"/>
      <c r="S778" s="253"/>
      <c r="T778" s="253"/>
      <c r="U778" s="253" t="s">
        <v>945</v>
      </c>
      <c r="V778" s="253"/>
      <c r="W778" s="253"/>
      <c r="X778" s="253"/>
      <c r="Y778" s="253"/>
      <c r="Z778" s="253"/>
      <c r="AA778" s="253"/>
      <c r="AB778" s="253"/>
      <c r="AC778" s="253" t="s">
        <v>393</v>
      </c>
      <c r="AD778" s="253"/>
      <c r="AE778" s="253"/>
      <c r="AF778" s="253"/>
      <c r="AG778" s="253"/>
      <c r="AH778" s="253"/>
      <c r="AI778" s="253"/>
      <c r="AJ778" s="253"/>
      <c r="AK778" s="253"/>
      <c r="AL778" s="253"/>
      <c r="AM778" s="253"/>
      <c r="AN778" s="253"/>
      <c r="AO778" s="253"/>
      <c r="AP778" s="253"/>
      <c r="AQ778" s="253"/>
      <c r="AR778" s="253"/>
      <c r="AS778" s="253"/>
      <c r="AT778" s="253"/>
      <c r="AU778" s="253"/>
      <c r="AV778" s="253"/>
      <c r="AW778" s="253"/>
    </row>
    <row r="779" spans="1:49" s="252" customFormat="1" ht="15" customHeight="1" x14ac:dyDescent="0.25">
      <c r="A779" s="253"/>
      <c r="B779" s="253"/>
      <c r="C779" s="253"/>
      <c r="D779" s="253"/>
      <c r="E779" s="253"/>
      <c r="F779" s="253"/>
      <c r="G779" s="253"/>
      <c r="H779" s="253"/>
      <c r="I779" s="253"/>
      <c r="J779" s="253"/>
      <c r="K779" s="253"/>
      <c r="L779" s="253"/>
      <c r="M779" s="253"/>
      <c r="N779" s="253"/>
      <c r="O779" s="253"/>
      <c r="P779" s="253"/>
      <c r="Q779" s="253"/>
      <c r="R779" s="253"/>
      <c r="S779" s="253"/>
      <c r="T779" s="253"/>
      <c r="U779" s="253" t="s">
        <v>292</v>
      </c>
      <c r="V779" s="253"/>
      <c r="W779" s="253"/>
      <c r="X779" s="253"/>
      <c r="Y779" s="253"/>
      <c r="Z779" s="253"/>
      <c r="AA779" s="253"/>
      <c r="AB779" s="253"/>
      <c r="AC779" s="253" t="s">
        <v>357</v>
      </c>
      <c r="AD779" s="253"/>
      <c r="AE779" s="253"/>
      <c r="AF779" s="253"/>
      <c r="AG779" s="253"/>
      <c r="AH779" s="253"/>
      <c r="AI779" s="253"/>
      <c r="AJ779" s="253"/>
      <c r="AK779" s="253"/>
      <c r="AL779" s="253"/>
      <c r="AM779" s="253"/>
      <c r="AN779" s="253"/>
      <c r="AO779" s="253"/>
      <c r="AP779" s="253"/>
      <c r="AQ779" s="253"/>
      <c r="AR779" s="253"/>
      <c r="AS779" s="253"/>
      <c r="AT779" s="253"/>
      <c r="AU779" s="253"/>
      <c r="AV779" s="253"/>
      <c r="AW779" s="253"/>
    </row>
    <row r="780" spans="1:49" s="252" customFormat="1" ht="15" customHeight="1" x14ac:dyDescent="0.25">
      <c r="A780" s="253"/>
      <c r="B780" s="253"/>
      <c r="C780" s="253"/>
      <c r="D780" s="253"/>
      <c r="E780" s="253"/>
      <c r="F780" s="253"/>
      <c r="G780" s="253"/>
      <c r="H780" s="253"/>
      <c r="I780" s="253"/>
      <c r="J780" s="253"/>
      <c r="K780" s="253"/>
      <c r="L780" s="253"/>
      <c r="M780" s="253"/>
      <c r="N780" s="253"/>
      <c r="O780" s="253"/>
      <c r="P780" s="253"/>
      <c r="Q780" s="253"/>
      <c r="R780" s="253"/>
      <c r="S780" s="253"/>
      <c r="T780" s="253"/>
      <c r="U780" s="253" t="s">
        <v>946</v>
      </c>
      <c r="V780" s="253"/>
      <c r="W780" s="253"/>
      <c r="X780" s="253"/>
      <c r="Y780" s="253"/>
      <c r="Z780" s="253"/>
      <c r="AA780" s="253"/>
      <c r="AB780" s="253"/>
      <c r="AC780" s="253" t="s">
        <v>332</v>
      </c>
      <c r="AD780" s="253"/>
      <c r="AE780" s="253"/>
      <c r="AF780" s="253"/>
      <c r="AG780" s="253"/>
      <c r="AH780" s="253"/>
      <c r="AI780" s="253"/>
      <c r="AJ780" s="253"/>
      <c r="AK780" s="253"/>
      <c r="AL780" s="253"/>
      <c r="AM780" s="253"/>
      <c r="AN780" s="253"/>
      <c r="AO780" s="253"/>
      <c r="AP780" s="253"/>
      <c r="AQ780" s="253"/>
      <c r="AR780" s="253"/>
      <c r="AS780" s="253"/>
      <c r="AT780" s="253"/>
      <c r="AU780" s="253"/>
      <c r="AV780" s="253"/>
      <c r="AW780" s="253"/>
    </row>
    <row r="781" spans="1:49" s="252" customFormat="1" ht="15" customHeight="1" x14ac:dyDescent="0.25">
      <c r="A781" s="253"/>
      <c r="B781" s="253"/>
      <c r="C781" s="253"/>
      <c r="D781" s="253"/>
      <c r="E781" s="253"/>
      <c r="F781" s="253"/>
      <c r="G781" s="253"/>
      <c r="H781" s="253"/>
      <c r="I781" s="253"/>
      <c r="J781" s="253"/>
      <c r="K781" s="253"/>
      <c r="L781" s="253"/>
      <c r="M781" s="253"/>
      <c r="N781" s="253"/>
      <c r="O781" s="253"/>
      <c r="P781" s="253"/>
      <c r="Q781" s="253"/>
      <c r="R781" s="253"/>
      <c r="S781" s="253"/>
      <c r="T781" s="253"/>
      <c r="U781" s="253" t="s">
        <v>947</v>
      </c>
      <c r="V781" s="253"/>
      <c r="W781" s="253"/>
      <c r="X781" s="253"/>
      <c r="Y781" s="253"/>
      <c r="Z781" s="253"/>
      <c r="AA781" s="253"/>
      <c r="AB781" s="253"/>
      <c r="AC781" s="253" t="s">
        <v>357</v>
      </c>
      <c r="AD781" s="253"/>
      <c r="AE781" s="253"/>
      <c r="AF781" s="253"/>
      <c r="AG781" s="253"/>
      <c r="AH781" s="253"/>
      <c r="AI781" s="253"/>
      <c r="AJ781" s="253"/>
      <c r="AK781" s="253"/>
      <c r="AL781" s="253"/>
      <c r="AM781" s="253"/>
      <c r="AN781" s="253"/>
      <c r="AO781" s="253"/>
      <c r="AP781" s="253"/>
      <c r="AQ781" s="253"/>
      <c r="AR781" s="253"/>
      <c r="AS781" s="253"/>
      <c r="AT781" s="253"/>
      <c r="AU781" s="253"/>
      <c r="AV781" s="253"/>
      <c r="AW781" s="253"/>
    </row>
    <row r="782" spans="1:49" s="252" customFormat="1" ht="15" customHeight="1" x14ac:dyDescent="0.25">
      <c r="A782" s="253"/>
      <c r="B782" s="253"/>
      <c r="C782" s="253"/>
      <c r="D782" s="253"/>
      <c r="E782" s="253"/>
      <c r="F782" s="253"/>
      <c r="G782" s="253"/>
      <c r="H782" s="253"/>
      <c r="I782" s="253"/>
      <c r="J782" s="253"/>
      <c r="K782" s="253"/>
      <c r="L782" s="253"/>
      <c r="M782" s="253"/>
      <c r="N782" s="253"/>
      <c r="O782" s="253"/>
      <c r="P782" s="253"/>
      <c r="Q782" s="253"/>
      <c r="R782" s="253"/>
      <c r="S782" s="253"/>
      <c r="T782" s="253"/>
      <c r="U782" s="253" t="s">
        <v>948</v>
      </c>
      <c r="V782" s="253"/>
      <c r="W782" s="253"/>
      <c r="X782" s="253"/>
      <c r="Y782" s="253"/>
      <c r="Z782" s="253"/>
      <c r="AA782" s="253"/>
      <c r="AB782" s="253"/>
      <c r="AC782" s="253" t="s">
        <v>320</v>
      </c>
      <c r="AD782" s="253"/>
      <c r="AE782" s="253"/>
      <c r="AF782" s="253"/>
      <c r="AG782" s="253"/>
      <c r="AH782" s="253"/>
      <c r="AI782" s="253"/>
      <c r="AJ782" s="253"/>
      <c r="AK782" s="253"/>
      <c r="AL782" s="253"/>
      <c r="AM782" s="253"/>
      <c r="AN782" s="253"/>
      <c r="AO782" s="253"/>
      <c r="AP782" s="253"/>
      <c r="AQ782" s="253"/>
      <c r="AR782" s="253"/>
      <c r="AS782" s="253"/>
      <c r="AT782" s="253"/>
      <c r="AU782" s="253"/>
      <c r="AV782" s="253"/>
      <c r="AW782" s="253"/>
    </row>
    <row r="783" spans="1:49" s="252" customFormat="1" ht="15" customHeight="1" x14ac:dyDescent="0.25">
      <c r="A783" s="253"/>
      <c r="B783" s="253"/>
      <c r="C783" s="253"/>
      <c r="D783" s="253"/>
      <c r="E783" s="253"/>
      <c r="F783" s="253"/>
      <c r="G783" s="253"/>
      <c r="H783" s="253"/>
      <c r="I783" s="253"/>
      <c r="J783" s="253"/>
      <c r="K783" s="253"/>
      <c r="L783" s="253"/>
      <c r="M783" s="253"/>
      <c r="N783" s="253"/>
      <c r="O783" s="253"/>
      <c r="P783" s="253"/>
      <c r="Q783" s="253"/>
      <c r="R783" s="253"/>
      <c r="S783" s="253"/>
      <c r="T783" s="253"/>
      <c r="U783" s="253" t="s">
        <v>949</v>
      </c>
      <c r="V783" s="253"/>
      <c r="W783" s="253"/>
      <c r="X783" s="253"/>
      <c r="Y783" s="253"/>
      <c r="Z783" s="253"/>
      <c r="AA783" s="253"/>
      <c r="AB783" s="253"/>
      <c r="AC783" s="253" t="s">
        <v>329</v>
      </c>
      <c r="AD783" s="253"/>
      <c r="AE783" s="253"/>
      <c r="AF783" s="253"/>
      <c r="AG783" s="253"/>
      <c r="AH783" s="253"/>
      <c r="AI783" s="253"/>
      <c r="AJ783" s="253"/>
      <c r="AK783" s="253"/>
      <c r="AL783" s="253"/>
      <c r="AM783" s="253"/>
      <c r="AN783" s="253"/>
      <c r="AO783" s="253"/>
      <c r="AP783" s="253"/>
      <c r="AQ783" s="253"/>
      <c r="AR783" s="253"/>
      <c r="AS783" s="253"/>
      <c r="AT783" s="253"/>
      <c r="AU783" s="253"/>
      <c r="AV783" s="253"/>
      <c r="AW783" s="253"/>
    </row>
    <row r="784" spans="1:49" s="252" customFormat="1" ht="15" customHeight="1" x14ac:dyDescent="0.25">
      <c r="A784" s="253"/>
      <c r="B784" s="253"/>
      <c r="C784" s="253"/>
      <c r="D784" s="253"/>
      <c r="E784" s="253"/>
      <c r="F784" s="253"/>
      <c r="G784" s="253"/>
      <c r="H784" s="253"/>
      <c r="I784" s="253"/>
      <c r="J784" s="253"/>
      <c r="K784" s="253"/>
      <c r="L784" s="253"/>
      <c r="M784" s="253"/>
      <c r="N784" s="253"/>
      <c r="O784" s="253"/>
      <c r="P784" s="253"/>
      <c r="Q784" s="253"/>
      <c r="R784" s="253"/>
      <c r="S784" s="253"/>
      <c r="T784" s="253"/>
      <c r="U784" s="253" t="s">
        <v>950</v>
      </c>
      <c r="V784" s="253"/>
      <c r="W784" s="253"/>
      <c r="X784" s="253"/>
      <c r="Y784" s="253"/>
      <c r="Z784" s="253"/>
      <c r="AA784" s="253"/>
      <c r="AB784" s="253"/>
      <c r="AC784" s="253" t="s">
        <v>320</v>
      </c>
      <c r="AD784" s="253"/>
      <c r="AE784" s="253"/>
      <c r="AF784" s="253"/>
      <c r="AG784" s="253"/>
      <c r="AH784" s="253"/>
      <c r="AI784" s="253"/>
      <c r="AJ784" s="253"/>
      <c r="AK784" s="253"/>
      <c r="AL784" s="253"/>
      <c r="AM784" s="253"/>
      <c r="AN784" s="253"/>
      <c r="AO784" s="253"/>
      <c r="AP784" s="253"/>
      <c r="AQ784" s="253"/>
      <c r="AR784" s="253"/>
      <c r="AS784" s="253"/>
      <c r="AT784" s="253"/>
      <c r="AU784" s="253"/>
      <c r="AV784" s="253"/>
      <c r="AW784" s="253"/>
    </row>
    <row r="785" spans="1:49" s="252" customFormat="1" ht="15" customHeight="1" x14ac:dyDescent="0.25">
      <c r="A785" s="253"/>
      <c r="B785" s="253"/>
      <c r="C785" s="253"/>
      <c r="D785" s="253"/>
      <c r="E785" s="253"/>
      <c r="F785" s="253"/>
      <c r="G785" s="253"/>
      <c r="H785" s="253"/>
      <c r="I785" s="253"/>
      <c r="J785" s="253"/>
      <c r="K785" s="253"/>
      <c r="L785" s="253"/>
      <c r="M785" s="253"/>
      <c r="N785" s="253"/>
      <c r="O785" s="253"/>
      <c r="P785" s="253"/>
      <c r="Q785" s="253"/>
      <c r="R785" s="253"/>
      <c r="S785" s="253"/>
      <c r="T785" s="253"/>
      <c r="U785" s="253" t="s">
        <v>951</v>
      </c>
      <c r="V785" s="253"/>
      <c r="W785" s="253"/>
      <c r="X785" s="253"/>
      <c r="Y785" s="253"/>
      <c r="Z785" s="253"/>
      <c r="AA785" s="253"/>
      <c r="AB785" s="253"/>
      <c r="AC785" s="253" t="s">
        <v>320</v>
      </c>
      <c r="AD785" s="253"/>
      <c r="AE785" s="253"/>
      <c r="AF785" s="253"/>
      <c r="AG785" s="253"/>
      <c r="AH785" s="253"/>
      <c r="AI785" s="253"/>
      <c r="AJ785" s="253"/>
      <c r="AK785" s="253"/>
      <c r="AL785" s="253"/>
      <c r="AM785" s="253"/>
      <c r="AN785" s="253"/>
      <c r="AO785" s="253"/>
      <c r="AP785" s="253"/>
      <c r="AQ785" s="253"/>
      <c r="AR785" s="253"/>
      <c r="AS785" s="253"/>
      <c r="AT785" s="253"/>
      <c r="AU785" s="253"/>
      <c r="AV785" s="253"/>
      <c r="AW785" s="253"/>
    </row>
    <row r="786" spans="1:49" s="252" customFormat="1" ht="15" customHeight="1" x14ac:dyDescent="0.25">
      <c r="A786" s="253"/>
      <c r="B786" s="253"/>
      <c r="C786" s="253"/>
      <c r="D786" s="253"/>
      <c r="E786" s="253"/>
      <c r="F786" s="253"/>
      <c r="G786" s="253"/>
      <c r="H786" s="253"/>
      <c r="I786" s="253"/>
      <c r="J786" s="253"/>
      <c r="K786" s="253"/>
      <c r="L786" s="253"/>
      <c r="M786" s="253"/>
      <c r="N786" s="253"/>
      <c r="O786" s="253"/>
      <c r="P786" s="253"/>
      <c r="Q786" s="253"/>
      <c r="R786" s="253"/>
      <c r="S786" s="253"/>
      <c r="T786" s="253"/>
      <c r="U786" s="253" t="s">
        <v>952</v>
      </c>
      <c r="V786" s="253"/>
      <c r="W786" s="253"/>
      <c r="X786" s="253"/>
      <c r="Y786" s="253"/>
      <c r="Z786" s="253"/>
      <c r="AA786" s="253"/>
      <c r="AB786" s="253"/>
      <c r="AC786" s="253" t="s">
        <v>357</v>
      </c>
      <c r="AD786" s="253"/>
      <c r="AE786" s="253"/>
      <c r="AF786" s="253"/>
      <c r="AG786" s="253"/>
      <c r="AH786" s="253"/>
      <c r="AI786" s="253"/>
      <c r="AJ786" s="253"/>
      <c r="AK786" s="253"/>
      <c r="AL786" s="253"/>
      <c r="AM786" s="253"/>
      <c r="AN786" s="253"/>
      <c r="AO786" s="253"/>
      <c r="AP786" s="253"/>
      <c r="AQ786" s="253"/>
      <c r="AR786" s="253"/>
      <c r="AS786" s="253"/>
      <c r="AT786" s="253"/>
      <c r="AU786" s="253"/>
      <c r="AV786" s="253"/>
      <c r="AW786" s="253"/>
    </row>
    <row r="787" spans="1:49" s="252" customFormat="1" ht="15" customHeight="1" x14ac:dyDescent="0.25">
      <c r="A787" s="253"/>
      <c r="B787" s="253"/>
      <c r="C787" s="253"/>
      <c r="D787" s="253"/>
      <c r="E787" s="253"/>
      <c r="F787" s="253"/>
      <c r="G787" s="253"/>
      <c r="H787" s="253"/>
      <c r="I787" s="253"/>
      <c r="J787" s="253"/>
      <c r="K787" s="253"/>
      <c r="L787" s="253"/>
      <c r="M787" s="253"/>
      <c r="N787" s="253"/>
      <c r="O787" s="253"/>
      <c r="P787" s="253"/>
      <c r="Q787" s="253"/>
      <c r="R787" s="253"/>
      <c r="S787" s="253"/>
      <c r="T787" s="253"/>
      <c r="U787" s="253" t="s">
        <v>953</v>
      </c>
      <c r="V787" s="253"/>
      <c r="W787" s="253"/>
      <c r="X787" s="253"/>
      <c r="Y787" s="253"/>
      <c r="Z787" s="253"/>
      <c r="AA787" s="253"/>
      <c r="AB787" s="253"/>
      <c r="AC787" s="253" t="s">
        <v>320</v>
      </c>
      <c r="AD787" s="253"/>
      <c r="AE787" s="253"/>
      <c r="AF787" s="253"/>
      <c r="AG787" s="253"/>
      <c r="AH787" s="253"/>
      <c r="AI787" s="253"/>
      <c r="AJ787" s="253"/>
      <c r="AK787" s="253"/>
      <c r="AL787" s="253"/>
      <c r="AM787" s="253"/>
      <c r="AN787" s="253"/>
      <c r="AO787" s="253"/>
      <c r="AP787" s="253"/>
      <c r="AQ787" s="253"/>
      <c r="AR787" s="253"/>
      <c r="AS787" s="253"/>
      <c r="AT787" s="253"/>
      <c r="AU787" s="253"/>
      <c r="AV787" s="253"/>
      <c r="AW787" s="253"/>
    </row>
    <row r="788" spans="1:49" s="252" customFormat="1" ht="15" customHeight="1" x14ac:dyDescent="0.25">
      <c r="A788" s="253"/>
      <c r="B788" s="253"/>
      <c r="C788" s="253"/>
      <c r="D788" s="253"/>
      <c r="E788" s="253"/>
      <c r="F788" s="253"/>
      <c r="G788" s="253"/>
      <c r="H788" s="253"/>
      <c r="I788" s="253"/>
      <c r="J788" s="253"/>
      <c r="K788" s="253"/>
      <c r="L788" s="253"/>
      <c r="M788" s="253"/>
      <c r="N788" s="253"/>
      <c r="O788" s="253"/>
      <c r="P788" s="253"/>
      <c r="Q788" s="253"/>
      <c r="R788" s="253"/>
      <c r="S788" s="253"/>
      <c r="T788" s="253"/>
      <c r="U788" s="253" t="s">
        <v>954</v>
      </c>
      <c r="V788" s="253"/>
      <c r="W788" s="253"/>
      <c r="X788" s="253"/>
      <c r="Y788" s="253"/>
      <c r="Z788" s="253"/>
      <c r="AA788" s="253"/>
      <c r="AB788" s="253"/>
      <c r="AC788" s="253" t="s">
        <v>316</v>
      </c>
      <c r="AD788" s="253"/>
      <c r="AE788" s="253"/>
      <c r="AF788" s="253"/>
      <c r="AG788" s="253"/>
      <c r="AH788" s="253"/>
      <c r="AI788" s="253"/>
      <c r="AJ788" s="253"/>
      <c r="AK788" s="253"/>
      <c r="AL788" s="253"/>
      <c r="AM788" s="253"/>
      <c r="AN788" s="253"/>
      <c r="AO788" s="253"/>
      <c r="AP788" s="253"/>
      <c r="AQ788" s="253"/>
      <c r="AR788" s="253"/>
      <c r="AS788" s="253"/>
      <c r="AT788" s="253"/>
      <c r="AU788" s="253"/>
      <c r="AV788" s="253"/>
      <c r="AW788" s="253"/>
    </row>
    <row r="789" spans="1:49" s="252" customFormat="1" ht="15" customHeight="1" x14ac:dyDescent="0.25">
      <c r="A789" s="253"/>
      <c r="B789" s="253"/>
      <c r="C789" s="253"/>
      <c r="D789" s="253"/>
      <c r="E789" s="253"/>
      <c r="F789" s="253"/>
      <c r="G789" s="253"/>
      <c r="H789" s="253"/>
      <c r="I789" s="253"/>
      <c r="J789" s="253"/>
      <c r="K789" s="253"/>
      <c r="L789" s="253"/>
      <c r="M789" s="253"/>
      <c r="N789" s="253"/>
      <c r="O789" s="253"/>
      <c r="P789" s="253"/>
      <c r="Q789" s="253"/>
      <c r="R789" s="253"/>
      <c r="S789" s="253"/>
      <c r="T789" s="253"/>
      <c r="U789" s="253" t="s">
        <v>955</v>
      </c>
      <c r="V789" s="253"/>
      <c r="W789" s="253"/>
      <c r="X789" s="253"/>
      <c r="Y789" s="253"/>
      <c r="Z789" s="253"/>
      <c r="AA789" s="253"/>
      <c r="AB789" s="253"/>
      <c r="AC789" s="253" t="s">
        <v>393</v>
      </c>
      <c r="AD789" s="253"/>
      <c r="AE789" s="253"/>
      <c r="AF789" s="253"/>
      <c r="AG789" s="253"/>
      <c r="AH789" s="253"/>
      <c r="AI789" s="253"/>
      <c r="AJ789" s="253"/>
      <c r="AK789" s="253"/>
      <c r="AL789" s="253"/>
      <c r="AM789" s="253"/>
      <c r="AN789" s="253"/>
      <c r="AO789" s="253"/>
      <c r="AP789" s="253"/>
      <c r="AQ789" s="253"/>
      <c r="AR789" s="253"/>
      <c r="AS789" s="253"/>
      <c r="AT789" s="253"/>
      <c r="AU789" s="253"/>
      <c r="AV789" s="253"/>
      <c r="AW789" s="253"/>
    </row>
    <row r="790" spans="1:49" s="252" customFormat="1" ht="15" customHeight="1" x14ac:dyDescent="0.25">
      <c r="A790" s="253"/>
      <c r="B790" s="253"/>
      <c r="C790" s="253"/>
      <c r="D790" s="253"/>
      <c r="E790" s="253"/>
      <c r="F790" s="253"/>
      <c r="G790" s="253"/>
      <c r="H790" s="253"/>
      <c r="I790" s="253"/>
      <c r="J790" s="253"/>
      <c r="K790" s="253"/>
      <c r="L790" s="253"/>
      <c r="M790" s="253"/>
      <c r="N790" s="253"/>
      <c r="O790" s="253"/>
      <c r="P790" s="253"/>
      <c r="Q790" s="253"/>
      <c r="R790" s="253"/>
      <c r="S790" s="253"/>
      <c r="T790" s="253"/>
      <c r="U790" s="253" t="s">
        <v>956</v>
      </c>
      <c r="V790" s="253"/>
      <c r="W790" s="253"/>
      <c r="X790" s="253"/>
      <c r="Y790" s="253"/>
      <c r="Z790" s="253"/>
      <c r="AA790" s="253"/>
      <c r="AB790" s="253"/>
      <c r="AC790" s="253" t="s">
        <v>323</v>
      </c>
      <c r="AD790" s="253"/>
      <c r="AE790" s="253"/>
      <c r="AF790" s="253"/>
      <c r="AG790" s="253"/>
      <c r="AH790" s="253"/>
      <c r="AI790" s="253"/>
      <c r="AJ790" s="253"/>
      <c r="AK790" s="253"/>
      <c r="AL790" s="253"/>
      <c r="AM790" s="253"/>
      <c r="AN790" s="253"/>
      <c r="AO790" s="253"/>
      <c r="AP790" s="253"/>
      <c r="AQ790" s="253"/>
      <c r="AR790" s="253"/>
      <c r="AS790" s="253"/>
      <c r="AT790" s="253"/>
      <c r="AU790" s="253"/>
      <c r="AV790" s="253"/>
      <c r="AW790" s="253"/>
    </row>
    <row r="791" spans="1:49" s="252" customFormat="1" ht="15" customHeight="1" x14ac:dyDescent="0.25">
      <c r="A791" s="253"/>
      <c r="B791" s="253"/>
      <c r="C791" s="253"/>
      <c r="D791" s="253"/>
      <c r="E791" s="253"/>
      <c r="F791" s="253"/>
      <c r="G791" s="253"/>
      <c r="H791" s="253"/>
      <c r="I791" s="253"/>
      <c r="J791" s="253"/>
      <c r="K791" s="253"/>
      <c r="L791" s="253"/>
      <c r="M791" s="253"/>
      <c r="N791" s="253"/>
      <c r="O791" s="253"/>
      <c r="P791" s="253"/>
      <c r="Q791" s="253"/>
      <c r="R791" s="253"/>
      <c r="S791" s="253"/>
      <c r="T791" s="253"/>
      <c r="U791" s="253" t="s">
        <v>957</v>
      </c>
      <c r="V791" s="253"/>
      <c r="W791" s="253"/>
      <c r="X791" s="253"/>
      <c r="Y791" s="253"/>
      <c r="Z791" s="253"/>
      <c r="AA791" s="253"/>
      <c r="AB791" s="253"/>
      <c r="AC791" s="253" t="s">
        <v>320</v>
      </c>
      <c r="AD791" s="253"/>
      <c r="AE791" s="253"/>
      <c r="AF791" s="253"/>
      <c r="AG791" s="253"/>
      <c r="AH791" s="253"/>
      <c r="AI791" s="253"/>
      <c r="AJ791" s="253"/>
      <c r="AK791" s="253"/>
      <c r="AL791" s="253"/>
      <c r="AM791" s="253"/>
      <c r="AN791" s="253"/>
      <c r="AO791" s="253"/>
      <c r="AP791" s="253"/>
      <c r="AQ791" s="253"/>
      <c r="AR791" s="253"/>
      <c r="AS791" s="253"/>
      <c r="AT791" s="253"/>
      <c r="AU791" s="253"/>
      <c r="AV791" s="253"/>
      <c r="AW791" s="253"/>
    </row>
    <row r="792" spans="1:49" s="252" customFormat="1" ht="15" customHeight="1" x14ac:dyDescent="0.25">
      <c r="A792" s="253"/>
      <c r="B792" s="253"/>
      <c r="C792" s="253"/>
      <c r="D792" s="253"/>
      <c r="E792" s="253"/>
      <c r="F792" s="253"/>
      <c r="G792" s="253"/>
      <c r="H792" s="253"/>
      <c r="I792" s="253"/>
      <c r="J792" s="253"/>
      <c r="K792" s="253"/>
      <c r="L792" s="253"/>
      <c r="M792" s="253"/>
      <c r="N792" s="253"/>
      <c r="O792" s="253"/>
      <c r="P792" s="253"/>
      <c r="Q792" s="253"/>
      <c r="R792" s="253"/>
      <c r="S792" s="253"/>
      <c r="T792" s="253"/>
      <c r="U792" s="253" t="s">
        <v>958</v>
      </c>
      <c r="V792" s="253"/>
      <c r="W792" s="253"/>
      <c r="X792" s="253"/>
      <c r="Y792" s="253"/>
      <c r="Z792" s="253"/>
      <c r="AA792" s="253"/>
      <c r="AB792" s="253"/>
      <c r="AC792" s="253" t="s">
        <v>320</v>
      </c>
      <c r="AD792" s="253"/>
      <c r="AE792" s="253"/>
      <c r="AF792" s="253"/>
      <c r="AG792" s="253"/>
      <c r="AH792" s="253"/>
      <c r="AI792" s="253"/>
      <c r="AJ792" s="253"/>
      <c r="AK792" s="253"/>
      <c r="AL792" s="253"/>
      <c r="AM792" s="253"/>
      <c r="AN792" s="253"/>
      <c r="AO792" s="253"/>
      <c r="AP792" s="253"/>
      <c r="AQ792" s="253"/>
      <c r="AR792" s="253"/>
      <c r="AS792" s="253"/>
      <c r="AT792" s="253"/>
      <c r="AU792" s="253"/>
      <c r="AV792" s="253"/>
      <c r="AW792" s="253"/>
    </row>
    <row r="793" spans="1:49" s="252" customFormat="1" ht="15" customHeight="1" x14ac:dyDescent="0.25">
      <c r="A793" s="253"/>
      <c r="B793" s="253"/>
      <c r="C793" s="253"/>
      <c r="D793" s="253"/>
      <c r="E793" s="253"/>
      <c r="F793" s="253"/>
      <c r="G793" s="253"/>
      <c r="H793" s="253"/>
      <c r="I793" s="253"/>
      <c r="J793" s="253"/>
      <c r="K793" s="253"/>
      <c r="L793" s="253"/>
      <c r="M793" s="253"/>
      <c r="N793" s="253"/>
      <c r="O793" s="253"/>
      <c r="P793" s="253"/>
      <c r="Q793" s="253"/>
      <c r="R793" s="253"/>
      <c r="S793" s="253"/>
      <c r="T793" s="253"/>
      <c r="U793" s="253" t="s">
        <v>959</v>
      </c>
      <c r="V793" s="253"/>
      <c r="W793" s="253"/>
      <c r="X793" s="253"/>
      <c r="Y793" s="253"/>
      <c r="Z793" s="253"/>
      <c r="AA793" s="253"/>
      <c r="AB793" s="253"/>
      <c r="AC793" s="253" t="s">
        <v>329</v>
      </c>
      <c r="AD793" s="253"/>
      <c r="AE793" s="253"/>
      <c r="AF793" s="253"/>
      <c r="AG793" s="253"/>
      <c r="AH793" s="253"/>
      <c r="AI793" s="253"/>
      <c r="AJ793" s="253"/>
      <c r="AK793" s="253"/>
      <c r="AL793" s="253"/>
      <c r="AM793" s="253"/>
      <c r="AN793" s="253"/>
      <c r="AO793" s="253"/>
      <c r="AP793" s="253"/>
      <c r="AQ793" s="253"/>
      <c r="AR793" s="253"/>
      <c r="AS793" s="253"/>
      <c r="AT793" s="253"/>
      <c r="AU793" s="253"/>
      <c r="AV793" s="253"/>
      <c r="AW793" s="253"/>
    </row>
    <row r="794" spans="1:49" s="252" customFormat="1" ht="15" customHeight="1" x14ac:dyDescent="0.25">
      <c r="A794" s="253"/>
      <c r="B794" s="253"/>
      <c r="C794" s="253"/>
      <c r="D794" s="253"/>
      <c r="E794" s="253"/>
      <c r="F794" s="253"/>
      <c r="G794" s="253"/>
      <c r="H794" s="253"/>
      <c r="I794" s="253"/>
      <c r="J794" s="253"/>
      <c r="K794" s="253"/>
      <c r="L794" s="253"/>
      <c r="M794" s="253"/>
      <c r="N794" s="253"/>
      <c r="O794" s="253"/>
      <c r="P794" s="253"/>
      <c r="Q794" s="253"/>
      <c r="R794" s="253"/>
      <c r="S794" s="253"/>
      <c r="T794" s="253"/>
      <c r="U794" s="253" t="s">
        <v>960</v>
      </c>
      <c r="V794" s="253"/>
      <c r="W794" s="253"/>
      <c r="X794" s="253"/>
      <c r="Y794" s="253"/>
      <c r="Z794" s="253"/>
      <c r="AA794" s="253"/>
      <c r="AB794" s="253"/>
      <c r="AC794" s="253" t="s">
        <v>332</v>
      </c>
      <c r="AD794" s="253"/>
      <c r="AE794" s="253"/>
      <c r="AF794" s="253"/>
      <c r="AG794" s="253"/>
      <c r="AH794" s="253"/>
      <c r="AI794" s="253"/>
      <c r="AJ794" s="253"/>
      <c r="AK794" s="253"/>
      <c r="AL794" s="253"/>
      <c r="AM794" s="253"/>
      <c r="AN794" s="253"/>
      <c r="AO794" s="253"/>
      <c r="AP794" s="253"/>
      <c r="AQ794" s="253"/>
      <c r="AR794" s="253"/>
      <c r="AS794" s="253"/>
      <c r="AT794" s="253"/>
      <c r="AU794" s="253"/>
      <c r="AV794" s="253"/>
      <c r="AW794" s="253"/>
    </row>
    <row r="795" spans="1:49" s="252" customFormat="1" ht="15" customHeight="1" x14ac:dyDescent="0.25">
      <c r="A795" s="253"/>
      <c r="B795" s="253"/>
      <c r="C795" s="253"/>
      <c r="D795" s="253"/>
      <c r="E795" s="253"/>
      <c r="F795" s="253"/>
      <c r="G795" s="253"/>
      <c r="H795" s="253"/>
      <c r="I795" s="253"/>
      <c r="J795" s="253"/>
      <c r="K795" s="253"/>
      <c r="L795" s="253"/>
      <c r="M795" s="253"/>
      <c r="N795" s="253"/>
      <c r="O795" s="253"/>
      <c r="P795" s="253"/>
      <c r="Q795" s="253"/>
      <c r="R795" s="253"/>
      <c r="S795" s="253"/>
      <c r="T795" s="253"/>
      <c r="U795" s="253" t="s">
        <v>961</v>
      </c>
      <c r="V795" s="253"/>
      <c r="W795" s="253"/>
      <c r="X795" s="253"/>
      <c r="Y795" s="253"/>
      <c r="Z795" s="253"/>
      <c r="AA795" s="253"/>
      <c r="AB795" s="253"/>
      <c r="AC795" s="253" t="s">
        <v>320</v>
      </c>
      <c r="AD795" s="253"/>
      <c r="AE795" s="253"/>
      <c r="AF795" s="253"/>
      <c r="AG795" s="253"/>
      <c r="AH795" s="253"/>
      <c r="AI795" s="253"/>
      <c r="AJ795" s="253"/>
      <c r="AK795" s="253"/>
      <c r="AL795" s="253"/>
      <c r="AM795" s="253"/>
      <c r="AN795" s="253"/>
      <c r="AO795" s="253"/>
      <c r="AP795" s="253"/>
      <c r="AQ795" s="253"/>
      <c r="AR795" s="253"/>
      <c r="AS795" s="253"/>
      <c r="AT795" s="253"/>
      <c r="AU795" s="253"/>
      <c r="AV795" s="253"/>
      <c r="AW795" s="253"/>
    </row>
    <row r="796" spans="1:49" s="252" customFormat="1" ht="15" customHeight="1" x14ac:dyDescent="0.25">
      <c r="A796" s="253"/>
      <c r="B796" s="253"/>
      <c r="C796" s="253"/>
      <c r="D796" s="253"/>
      <c r="E796" s="253"/>
      <c r="F796" s="253"/>
      <c r="G796" s="253"/>
      <c r="H796" s="253"/>
      <c r="I796" s="253"/>
      <c r="J796" s="253"/>
      <c r="K796" s="253"/>
      <c r="L796" s="253"/>
      <c r="M796" s="253"/>
      <c r="N796" s="253"/>
      <c r="O796" s="253"/>
      <c r="P796" s="253"/>
      <c r="Q796" s="253"/>
      <c r="R796" s="253"/>
      <c r="S796" s="253"/>
      <c r="T796" s="253"/>
      <c r="U796" s="253" t="s">
        <v>962</v>
      </c>
      <c r="V796" s="253"/>
      <c r="W796" s="253"/>
      <c r="X796" s="253"/>
      <c r="Y796" s="253"/>
      <c r="Z796" s="253"/>
      <c r="AA796" s="253"/>
      <c r="AB796" s="253"/>
      <c r="AC796" s="253" t="s">
        <v>320</v>
      </c>
      <c r="AD796" s="253"/>
      <c r="AE796" s="253"/>
      <c r="AF796" s="253"/>
      <c r="AG796" s="253"/>
      <c r="AH796" s="253"/>
      <c r="AI796" s="253"/>
      <c r="AJ796" s="253"/>
      <c r="AK796" s="253"/>
      <c r="AL796" s="253"/>
      <c r="AM796" s="253"/>
      <c r="AN796" s="253"/>
      <c r="AO796" s="253"/>
      <c r="AP796" s="253"/>
      <c r="AQ796" s="253"/>
      <c r="AR796" s="253"/>
      <c r="AS796" s="253"/>
      <c r="AT796" s="253"/>
      <c r="AU796" s="253"/>
      <c r="AV796" s="253"/>
      <c r="AW796" s="253"/>
    </row>
    <row r="797" spans="1:49" s="252" customFormat="1" ht="15" customHeight="1" x14ac:dyDescent="0.25">
      <c r="A797" s="253"/>
      <c r="B797" s="253"/>
      <c r="C797" s="253"/>
      <c r="D797" s="253"/>
      <c r="E797" s="253"/>
      <c r="F797" s="253"/>
      <c r="G797" s="253"/>
      <c r="H797" s="253"/>
      <c r="I797" s="253"/>
      <c r="J797" s="253"/>
      <c r="K797" s="253"/>
      <c r="L797" s="253"/>
      <c r="M797" s="253"/>
      <c r="N797" s="253"/>
      <c r="O797" s="253"/>
      <c r="P797" s="253"/>
      <c r="Q797" s="253"/>
      <c r="R797" s="253"/>
      <c r="S797" s="253"/>
      <c r="T797" s="253"/>
      <c r="U797" s="253" t="s">
        <v>963</v>
      </c>
      <c r="V797" s="253"/>
      <c r="W797" s="253"/>
      <c r="X797" s="253"/>
      <c r="Y797" s="253"/>
      <c r="Z797" s="253"/>
      <c r="AA797" s="253"/>
      <c r="AB797" s="253"/>
      <c r="AC797" s="253" t="s">
        <v>316</v>
      </c>
      <c r="AD797" s="253"/>
      <c r="AE797" s="253"/>
      <c r="AF797" s="253"/>
      <c r="AG797" s="253"/>
      <c r="AH797" s="253"/>
      <c r="AI797" s="253"/>
      <c r="AJ797" s="253"/>
      <c r="AK797" s="253"/>
      <c r="AL797" s="253"/>
      <c r="AM797" s="253"/>
      <c r="AN797" s="253"/>
      <c r="AO797" s="253"/>
      <c r="AP797" s="253"/>
      <c r="AQ797" s="253"/>
      <c r="AR797" s="253"/>
      <c r="AS797" s="253"/>
      <c r="AT797" s="253"/>
      <c r="AU797" s="253"/>
      <c r="AV797" s="253"/>
      <c r="AW797" s="253"/>
    </row>
    <row r="798" spans="1:49" s="252" customFormat="1" ht="15" customHeight="1" x14ac:dyDescent="0.25">
      <c r="A798" s="253"/>
      <c r="B798" s="253"/>
      <c r="C798" s="253"/>
      <c r="D798" s="253"/>
      <c r="E798" s="253"/>
      <c r="F798" s="253"/>
      <c r="G798" s="253"/>
      <c r="H798" s="253"/>
      <c r="I798" s="253"/>
      <c r="J798" s="253"/>
      <c r="K798" s="253"/>
      <c r="L798" s="253"/>
      <c r="M798" s="253"/>
      <c r="N798" s="253"/>
      <c r="O798" s="253"/>
      <c r="P798" s="253"/>
      <c r="Q798" s="253"/>
      <c r="R798" s="253"/>
      <c r="S798" s="253"/>
      <c r="T798" s="253"/>
      <c r="U798" s="253" t="s">
        <v>964</v>
      </c>
      <c r="V798" s="253"/>
      <c r="W798" s="253"/>
      <c r="X798" s="253"/>
      <c r="Y798" s="253"/>
      <c r="Z798" s="253"/>
      <c r="AA798" s="253"/>
      <c r="AB798" s="253"/>
      <c r="AC798" s="253" t="s">
        <v>320</v>
      </c>
      <c r="AD798" s="253"/>
      <c r="AE798" s="253"/>
      <c r="AF798" s="253"/>
      <c r="AG798" s="253"/>
      <c r="AH798" s="253"/>
      <c r="AI798" s="253"/>
      <c r="AJ798" s="253"/>
      <c r="AK798" s="253"/>
      <c r="AL798" s="253"/>
      <c r="AM798" s="253"/>
      <c r="AN798" s="253"/>
      <c r="AO798" s="253"/>
      <c r="AP798" s="253"/>
      <c r="AQ798" s="253"/>
      <c r="AR798" s="253"/>
      <c r="AS798" s="253"/>
      <c r="AT798" s="253"/>
      <c r="AU798" s="253"/>
      <c r="AV798" s="253"/>
      <c r="AW798" s="253"/>
    </row>
    <row r="799" spans="1:49" s="252" customFormat="1" ht="15" customHeight="1" x14ac:dyDescent="0.25">
      <c r="A799" s="253"/>
      <c r="B799" s="253"/>
      <c r="C799" s="253"/>
      <c r="D799" s="253"/>
      <c r="E799" s="253"/>
      <c r="F799" s="253"/>
      <c r="G799" s="253"/>
      <c r="H799" s="253"/>
      <c r="I799" s="253"/>
      <c r="J799" s="253"/>
      <c r="K799" s="253"/>
      <c r="L799" s="253"/>
      <c r="M799" s="253"/>
      <c r="N799" s="253"/>
      <c r="O799" s="253"/>
      <c r="P799" s="253"/>
      <c r="Q799" s="253"/>
      <c r="R799" s="253"/>
      <c r="S799" s="253"/>
      <c r="T799" s="253"/>
      <c r="U799" s="253" t="s">
        <v>965</v>
      </c>
      <c r="V799" s="253"/>
      <c r="W799" s="253"/>
      <c r="X799" s="253"/>
      <c r="Y799" s="253"/>
      <c r="Z799" s="253"/>
      <c r="AA799" s="253"/>
      <c r="AB799" s="253"/>
      <c r="AC799" s="253" t="s">
        <v>393</v>
      </c>
      <c r="AD799" s="253"/>
      <c r="AE799" s="253"/>
      <c r="AF799" s="253"/>
      <c r="AG799" s="253"/>
      <c r="AH799" s="253"/>
      <c r="AI799" s="253"/>
      <c r="AJ799" s="253"/>
      <c r="AK799" s="253"/>
      <c r="AL799" s="253"/>
      <c r="AM799" s="253"/>
      <c r="AN799" s="253"/>
      <c r="AO799" s="253"/>
      <c r="AP799" s="253"/>
      <c r="AQ799" s="253"/>
      <c r="AR799" s="253"/>
      <c r="AS799" s="253"/>
      <c r="AT799" s="253"/>
      <c r="AU799" s="253"/>
      <c r="AV799" s="253"/>
      <c r="AW799" s="253"/>
    </row>
    <row r="800" spans="1:49" s="252" customFormat="1" ht="15" customHeight="1" x14ac:dyDescent="0.25">
      <c r="A800" s="253"/>
      <c r="B800" s="253"/>
      <c r="C800" s="253"/>
      <c r="D800" s="253"/>
      <c r="E800" s="253"/>
      <c r="F800" s="253"/>
      <c r="G800" s="253"/>
      <c r="H800" s="253"/>
      <c r="I800" s="253"/>
      <c r="J800" s="253"/>
      <c r="K800" s="253"/>
      <c r="L800" s="253"/>
      <c r="M800" s="253"/>
      <c r="N800" s="253"/>
      <c r="O800" s="253"/>
      <c r="P800" s="253"/>
      <c r="Q800" s="253"/>
      <c r="R800" s="253"/>
      <c r="S800" s="253"/>
      <c r="T800" s="253"/>
      <c r="U800" s="253" t="s">
        <v>966</v>
      </c>
      <c r="V800" s="253"/>
      <c r="W800" s="253"/>
      <c r="X800" s="253"/>
      <c r="Y800" s="253"/>
      <c r="Z800" s="253"/>
      <c r="AA800" s="253"/>
      <c r="AB800" s="253"/>
      <c r="AC800" s="253" t="s">
        <v>329</v>
      </c>
      <c r="AD800" s="253"/>
      <c r="AE800" s="253"/>
      <c r="AF800" s="253"/>
      <c r="AG800" s="253"/>
      <c r="AH800" s="253"/>
      <c r="AI800" s="253"/>
      <c r="AJ800" s="253"/>
      <c r="AK800" s="253"/>
      <c r="AL800" s="253"/>
      <c r="AM800" s="253"/>
      <c r="AN800" s="253"/>
      <c r="AO800" s="253"/>
      <c r="AP800" s="253"/>
      <c r="AQ800" s="253"/>
      <c r="AR800" s="253"/>
      <c r="AS800" s="253"/>
      <c r="AT800" s="253"/>
      <c r="AU800" s="253"/>
      <c r="AV800" s="253"/>
      <c r="AW800" s="253"/>
    </row>
    <row r="801" spans="1:49" s="252" customFormat="1" ht="15" customHeight="1" x14ac:dyDescent="0.25">
      <c r="A801" s="253"/>
      <c r="B801" s="253"/>
      <c r="C801" s="253"/>
      <c r="D801" s="253"/>
      <c r="E801" s="253"/>
      <c r="F801" s="253"/>
      <c r="G801" s="253"/>
      <c r="H801" s="253"/>
      <c r="I801" s="253"/>
      <c r="J801" s="253"/>
      <c r="K801" s="253"/>
      <c r="L801" s="253"/>
      <c r="M801" s="253"/>
      <c r="N801" s="253"/>
      <c r="O801" s="253"/>
      <c r="P801" s="253"/>
      <c r="Q801" s="253"/>
      <c r="R801" s="253"/>
      <c r="S801" s="253"/>
      <c r="T801" s="253"/>
      <c r="U801" s="253" t="s">
        <v>293</v>
      </c>
      <c r="V801" s="253"/>
      <c r="W801" s="253"/>
      <c r="X801" s="253"/>
      <c r="Y801" s="253"/>
      <c r="Z801" s="253"/>
      <c r="AA801" s="253"/>
      <c r="AB801" s="253"/>
      <c r="AC801" s="253" t="s">
        <v>357</v>
      </c>
      <c r="AD801" s="253"/>
      <c r="AE801" s="253"/>
      <c r="AF801" s="253"/>
      <c r="AG801" s="253"/>
      <c r="AH801" s="253"/>
      <c r="AI801" s="253"/>
      <c r="AJ801" s="253"/>
      <c r="AK801" s="253"/>
      <c r="AL801" s="253"/>
      <c r="AM801" s="253"/>
      <c r="AN801" s="253"/>
      <c r="AO801" s="253"/>
      <c r="AP801" s="253"/>
      <c r="AQ801" s="253"/>
      <c r="AR801" s="253"/>
      <c r="AS801" s="253"/>
      <c r="AT801" s="253"/>
      <c r="AU801" s="253"/>
      <c r="AV801" s="253"/>
      <c r="AW801" s="253"/>
    </row>
    <row r="802" spans="1:49" s="252" customFormat="1" ht="15" customHeight="1" x14ac:dyDescent="0.25">
      <c r="A802" s="253"/>
      <c r="B802" s="253"/>
      <c r="C802" s="253"/>
      <c r="D802" s="253"/>
      <c r="E802" s="253"/>
      <c r="F802" s="253"/>
      <c r="G802" s="253"/>
      <c r="H802" s="253"/>
      <c r="I802" s="253"/>
      <c r="J802" s="253"/>
      <c r="K802" s="253"/>
      <c r="L802" s="253"/>
      <c r="M802" s="253"/>
      <c r="N802" s="253"/>
      <c r="O802" s="253"/>
      <c r="P802" s="253"/>
      <c r="Q802" s="253"/>
      <c r="R802" s="253"/>
      <c r="S802" s="253"/>
      <c r="T802" s="253"/>
      <c r="U802" s="253" t="s">
        <v>967</v>
      </c>
      <c r="V802" s="253"/>
      <c r="W802" s="253"/>
      <c r="X802" s="253"/>
      <c r="Y802" s="253"/>
      <c r="Z802" s="253"/>
      <c r="AA802" s="253"/>
      <c r="AB802" s="253"/>
      <c r="AC802" s="253" t="s">
        <v>323</v>
      </c>
      <c r="AD802" s="253"/>
      <c r="AE802" s="253"/>
      <c r="AF802" s="253"/>
      <c r="AG802" s="253"/>
      <c r="AH802" s="253"/>
      <c r="AI802" s="253"/>
      <c r="AJ802" s="253"/>
      <c r="AK802" s="253"/>
      <c r="AL802" s="253"/>
      <c r="AM802" s="253"/>
      <c r="AN802" s="253"/>
      <c r="AO802" s="253"/>
      <c r="AP802" s="253"/>
      <c r="AQ802" s="253"/>
      <c r="AR802" s="253"/>
      <c r="AS802" s="253"/>
      <c r="AT802" s="253"/>
      <c r="AU802" s="253"/>
      <c r="AV802" s="253"/>
      <c r="AW802" s="253"/>
    </row>
    <row r="803" spans="1:49" s="252" customFormat="1" ht="15" customHeight="1" x14ac:dyDescent="0.25">
      <c r="A803" s="253"/>
      <c r="B803" s="253"/>
      <c r="C803" s="253"/>
      <c r="D803" s="253"/>
      <c r="E803" s="253"/>
      <c r="F803" s="253"/>
      <c r="G803" s="253"/>
      <c r="H803" s="253"/>
      <c r="I803" s="253"/>
      <c r="J803" s="253"/>
      <c r="K803" s="253"/>
      <c r="L803" s="253"/>
      <c r="M803" s="253"/>
      <c r="N803" s="253"/>
      <c r="O803" s="253"/>
      <c r="P803" s="253"/>
      <c r="Q803" s="253"/>
      <c r="R803" s="253"/>
      <c r="S803" s="253"/>
      <c r="T803" s="253"/>
      <c r="U803" s="253" t="s">
        <v>968</v>
      </c>
      <c r="V803" s="253"/>
      <c r="W803" s="253"/>
      <c r="X803" s="253"/>
      <c r="Y803" s="253"/>
      <c r="Z803" s="253"/>
      <c r="AA803" s="253"/>
      <c r="AB803" s="253"/>
      <c r="AC803" s="253" t="s">
        <v>316</v>
      </c>
      <c r="AD803" s="253"/>
      <c r="AE803" s="253"/>
      <c r="AF803" s="253"/>
      <c r="AG803" s="253"/>
      <c r="AH803" s="253"/>
      <c r="AI803" s="253"/>
      <c r="AJ803" s="253"/>
      <c r="AK803" s="253"/>
      <c r="AL803" s="253"/>
      <c r="AM803" s="253"/>
      <c r="AN803" s="253"/>
      <c r="AO803" s="253"/>
      <c r="AP803" s="253"/>
      <c r="AQ803" s="253"/>
      <c r="AR803" s="253"/>
      <c r="AS803" s="253"/>
      <c r="AT803" s="253"/>
      <c r="AU803" s="253"/>
      <c r="AV803" s="253"/>
      <c r="AW803" s="253"/>
    </row>
    <row r="804" spans="1:49" s="252" customFormat="1" ht="15" customHeight="1" x14ac:dyDescent="0.25">
      <c r="A804" s="253"/>
      <c r="B804" s="253"/>
      <c r="C804" s="253"/>
      <c r="D804" s="253"/>
      <c r="E804" s="253"/>
      <c r="F804" s="253"/>
      <c r="G804" s="253"/>
      <c r="H804" s="253"/>
      <c r="I804" s="253"/>
      <c r="J804" s="253"/>
      <c r="K804" s="253"/>
      <c r="L804" s="253"/>
      <c r="M804" s="253"/>
      <c r="N804" s="253"/>
      <c r="O804" s="253"/>
      <c r="P804" s="253"/>
      <c r="Q804" s="253"/>
      <c r="R804" s="253"/>
      <c r="S804" s="253"/>
      <c r="T804" s="253"/>
      <c r="U804" s="253" t="s">
        <v>969</v>
      </c>
      <c r="V804" s="253"/>
      <c r="W804" s="253"/>
      <c r="X804" s="253"/>
      <c r="Y804" s="253"/>
      <c r="Z804" s="253"/>
      <c r="AA804" s="253"/>
      <c r="AB804" s="253"/>
      <c r="AC804" s="253" t="s">
        <v>393</v>
      </c>
      <c r="AD804" s="253"/>
      <c r="AE804" s="253"/>
      <c r="AF804" s="253"/>
      <c r="AG804" s="253"/>
      <c r="AH804" s="253"/>
      <c r="AI804" s="253"/>
      <c r="AJ804" s="253"/>
      <c r="AK804" s="253"/>
      <c r="AL804" s="253"/>
      <c r="AM804" s="253"/>
      <c r="AN804" s="253"/>
      <c r="AO804" s="253"/>
      <c r="AP804" s="253"/>
      <c r="AQ804" s="253"/>
      <c r="AR804" s="253"/>
      <c r="AS804" s="253"/>
      <c r="AT804" s="253"/>
      <c r="AU804" s="253"/>
      <c r="AV804" s="253"/>
      <c r="AW804" s="253"/>
    </row>
    <row r="805" spans="1:49" s="252" customFormat="1" ht="15" customHeight="1" x14ac:dyDescent="0.25">
      <c r="A805" s="253"/>
      <c r="B805" s="253"/>
      <c r="C805" s="253"/>
      <c r="D805" s="253"/>
      <c r="E805" s="253"/>
      <c r="F805" s="253"/>
      <c r="G805" s="253"/>
      <c r="H805" s="253"/>
      <c r="I805" s="253"/>
      <c r="J805" s="253"/>
      <c r="K805" s="253"/>
      <c r="L805" s="253"/>
      <c r="M805" s="253"/>
      <c r="N805" s="253"/>
      <c r="O805" s="253"/>
      <c r="P805" s="253"/>
      <c r="Q805" s="253"/>
      <c r="R805" s="253"/>
      <c r="S805" s="253"/>
      <c r="T805" s="253"/>
      <c r="U805" s="253" t="s">
        <v>970</v>
      </c>
      <c r="V805" s="253"/>
      <c r="W805" s="253"/>
      <c r="X805" s="253"/>
      <c r="Y805" s="253"/>
      <c r="Z805" s="253"/>
      <c r="AA805" s="253"/>
      <c r="AB805" s="253"/>
      <c r="AC805" s="253" t="s">
        <v>329</v>
      </c>
      <c r="AD805" s="253"/>
      <c r="AE805" s="253"/>
      <c r="AF805" s="253"/>
      <c r="AG805" s="253"/>
      <c r="AH805" s="253"/>
      <c r="AI805" s="253"/>
      <c r="AJ805" s="253"/>
      <c r="AK805" s="253"/>
      <c r="AL805" s="253"/>
      <c r="AM805" s="253"/>
      <c r="AN805" s="253"/>
      <c r="AO805" s="253"/>
      <c r="AP805" s="253"/>
      <c r="AQ805" s="253"/>
      <c r="AR805" s="253"/>
      <c r="AS805" s="253"/>
      <c r="AT805" s="253"/>
      <c r="AU805" s="253"/>
      <c r="AV805" s="253"/>
      <c r="AW805" s="253"/>
    </row>
    <row r="806" spans="1:49" s="252" customFormat="1" ht="15" customHeight="1" x14ac:dyDescent="0.25">
      <c r="A806" s="253"/>
      <c r="B806" s="253"/>
      <c r="C806" s="253"/>
      <c r="D806" s="253"/>
      <c r="E806" s="253"/>
      <c r="F806" s="253"/>
      <c r="G806" s="253"/>
      <c r="H806" s="253"/>
      <c r="I806" s="253"/>
      <c r="J806" s="253"/>
      <c r="K806" s="253"/>
      <c r="L806" s="253"/>
      <c r="M806" s="253"/>
      <c r="N806" s="253"/>
      <c r="O806" s="253"/>
      <c r="P806" s="253"/>
      <c r="Q806" s="253"/>
      <c r="R806" s="253"/>
      <c r="S806" s="253"/>
      <c r="T806" s="253"/>
      <c r="U806" s="253" t="s">
        <v>971</v>
      </c>
      <c r="V806" s="253"/>
      <c r="W806" s="253"/>
      <c r="X806" s="253"/>
      <c r="Y806" s="253"/>
      <c r="Z806" s="253"/>
      <c r="AA806" s="253"/>
      <c r="AB806" s="253"/>
      <c r="AC806" s="253" t="s">
        <v>323</v>
      </c>
      <c r="AD806" s="253"/>
      <c r="AE806" s="253"/>
      <c r="AF806" s="253"/>
      <c r="AG806" s="253"/>
      <c r="AH806" s="253"/>
      <c r="AI806" s="253"/>
      <c r="AJ806" s="253"/>
      <c r="AK806" s="253"/>
      <c r="AL806" s="253"/>
      <c r="AM806" s="253"/>
      <c r="AN806" s="253"/>
      <c r="AO806" s="253"/>
      <c r="AP806" s="253"/>
      <c r="AQ806" s="253"/>
      <c r="AR806" s="253"/>
      <c r="AS806" s="253"/>
      <c r="AT806" s="253"/>
      <c r="AU806" s="253"/>
      <c r="AV806" s="253"/>
      <c r="AW806" s="253"/>
    </row>
    <row r="807" spans="1:49" s="252" customFormat="1" ht="15" customHeight="1" x14ac:dyDescent="0.25">
      <c r="A807" s="253"/>
      <c r="B807" s="253"/>
      <c r="C807" s="253"/>
      <c r="D807" s="253"/>
      <c r="E807" s="253"/>
      <c r="F807" s="253"/>
      <c r="G807" s="253"/>
      <c r="H807" s="253"/>
      <c r="I807" s="253"/>
      <c r="J807" s="253"/>
      <c r="K807" s="253"/>
      <c r="L807" s="253"/>
      <c r="M807" s="253"/>
      <c r="N807" s="253"/>
      <c r="O807" s="253"/>
      <c r="P807" s="253"/>
      <c r="Q807" s="253"/>
      <c r="R807" s="253"/>
      <c r="S807" s="253"/>
      <c r="T807" s="253"/>
      <c r="U807" s="253" t="s">
        <v>972</v>
      </c>
      <c r="V807" s="253"/>
      <c r="W807" s="253"/>
      <c r="X807" s="253"/>
      <c r="Y807" s="253"/>
      <c r="Z807" s="253"/>
      <c r="AA807" s="253"/>
      <c r="AB807" s="253"/>
      <c r="AC807" s="253" t="s">
        <v>323</v>
      </c>
      <c r="AD807" s="253"/>
      <c r="AE807" s="253"/>
      <c r="AF807" s="253"/>
      <c r="AG807" s="253"/>
      <c r="AH807" s="253"/>
      <c r="AI807" s="253"/>
      <c r="AJ807" s="253"/>
      <c r="AK807" s="253"/>
      <c r="AL807" s="253"/>
      <c r="AM807" s="253"/>
      <c r="AN807" s="253"/>
      <c r="AO807" s="253"/>
      <c r="AP807" s="253"/>
      <c r="AQ807" s="253"/>
      <c r="AR807" s="253"/>
      <c r="AS807" s="253"/>
      <c r="AT807" s="253"/>
      <c r="AU807" s="253"/>
      <c r="AV807" s="253"/>
      <c r="AW807" s="253"/>
    </row>
    <row r="808" spans="1:49" s="252" customFormat="1" ht="15" customHeight="1" x14ac:dyDescent="0.25">
      <c r="A808" s="253"/>
      <c r="B808" s="253"/>
      <c r="C808" s="253"/>
      <c r="D808" s="253"/>
      <c r="E808" s="253"/>
      <c r="F808" s="253"/>
      <c r="G808" s="253"/>
      <c r="H808" s="253"/>
      <c r="I808" s="253"/>
      <c r="J808" s="253"/>
      <c r="K808" s="253"/>
      <c r="L808" s="253"/>
      <c r="M808" s="253"/>
      <c r="N808" s="253"/>
      <c r="O808" s="253"/>
      <c r="P808" s="253"/>
      <c r="Q808" s="253"/>
      <c r="R808" s="253"/>
      <c r="S808" s="253"/>
      <c r="T808" s="253"/>
      <c r="U808" s="253" t="s">
        <v>973</v>
      </c>
      <c r="V808" s="253"/>
      <c r="W808" s="253"/>
      <c r="X808" s="253"/>
      <c r="Y808" s="253"/>
      <c r="Z808" s="253"/>
      <c r="AA808" s="253"/>
      <c r="AB808" s="253"/>
      <c r="AC808" s="253" t="s">
        <v>320</v>
      </c>
      <c r="AD808" s="253"/>
      <c r="AE808" s="253"/>
      <c r="AF808" s="253"/>
      <c r="AG808" s="253"/>
      <c r="AH808" s="253"/>
      <c r="AI808" s="253"/>
      <c r="AJ808" s="253"/>
      <c r="AK808" s="253"/>
      <c r="AL808" s="253"/>
      <c r="AM808" s="253"/>
      <c r="AN808" s="253"/>
      <c r="AO808" s="253"/>
      <c r="AP808" s="253"/>
      <c r="AQ808" s="253"/>
      <c r="AR808" s="253"/>
      <c r="AS808" s="253"/>
      <c r="AT808" s="253"/>
      <c r="AU808" s="253"/>
      <c r="AV808" s="253"/>
      <c r="AW808" s="253"/>
    </row>
    <row r="809" spans="1:49" s="252" customFormat="1" ht="15" customHeight="1" x14ac:dyDescent="0.25">
      <c r="A809" s="253"/>
      <c r="B809" s="253"/>
      <c r="C809" s="253"/>
      <c r="D809" s="253"/>
      <c r="E809" s="253"/>
      <c r="F809" s="253"/>
      <c r="G809" s="253"/>
      <c r="H809" s="253"/>
      <c r="I809" s="253"/>
      <c r="J809" s="253"/>
      <c r="K809" s="253"/>
      <c r="L809" s="253"/>
      <c r="M809" s="253"/>
      <c r="N809" s="253"/>
      <c r="O809" s="253"/>
      <c r="P809" s="253"/>
      <c r="Q809" s="253"/>
      <c r="R809" s="253"/>
      <c r="S809" s="253"/>
      <c r="T809" s="253"/>
      <c r="U809" s="253" t="s">
        <v>974</v>
      </c>
      <c r="V809" s="253"/>
      <c r="W809" s="253"/>
      <c r="X809" s="253"/>
      <c r="Y809" s="253"/>
      <c r="Z809" s="253"/>
      <c r="AA809" s="253"/>
      <c r="AB809" s="253"/>
      <c r="AC809" s="253" t="s">
        <v>320</v>
      </c>
      <c r="AD809" s="253"/>
      <c r="AE809" s="253"/>
      <c r="AF809" s="253"/>
      <c r="AG809" s="253"/>
      <c r="AH809" s="253"/>
      <c r="AI809" s="253"/>
      <c r="AJ809" s="253"/>
      <c r="AK809" s="253"/>
      <c r="AL809" s="253"/>
      <c r="AM809" s="253"/>
      <c r="AN809" s="253"/>
      <c r="AO809" s="253"/>
      <c r="AP809" s="253"/>
      <c r="AQ809" s="253"/>
      <c r="AR809" s="253"/>
      <c r="AS809" s="253"/>
      <c r="AT809" s="253"/>
      <c r="AU809" s="253"/>
      <c r="AV809" s="253"/>
      <c r="AW809" s="253"/>
    </row>
    <row r="810" spans="1:49" s="252" customFormat="1" ht="15" customHeight="1" x14ac:dyDescent="0.25">
      <c r="A810" s="253"/>
      <c r="B810" s="253"/>
      <c r="C810" s="253"/>
      <c r="D810" s="253"/>
      <c r="E810" s="253"/>
      <c r="F810" s="253"/>
      <c r="G810" s="253"/>
      <c r="H810" s="253"/>
      <c r="I810" s="253"/>
      <c r="J810" s="253"/>
      <c r="K810" s="253"/>
      <c r="L810" s="253"/>
      <c r="M810" s="253"/>
      <c r="N810" s="253"/>
      <c r="O810" s="253"/>
      <c r="P810" s="253"/>
      <c r="Q810" s="253"/>
      <c r="R810" s="253"/>
      <c r="S810" s="253"/>
      <c r="T810" s="253"/>
      <c r="U810" s="253" t="s">
        <v>975</v>
      </c>
      <c r="V810" s="253"/>
      <c r="W810" s="253"/>
      <c r="X810" s="253"/>
      <c r="Y810" s="253"/>
      <c r="Z810" s="253"/>
      <c r="AA810" s="253"/>
      <c r="AB810" s="253"/>
      <c r="AC810" s="253" t="s">
        <v>332</v>
      </c>
      <c r="AD810" s="253"/>
      <c r="AE810" s="253"/>
      <c r="AF810" s="253"/>
      <c r="AG810" s="253"/>
      <c r="AH810" s="253"/>
      <c r="AI810" s="253"/>
      <c r="AJ810" s="253"/>
      <c r="AK810" s="253"/>
      <c r="AL810" s="253"/>
      <c r="AM810" s="253"/>
      <c r="AN810" s="253"/>
      <c r="AO810" s="253"/>
      <c r="AP810" s="253"/>
      <c r="AQ810" s="253"/>
      <c r="AR810" s="253"/>
      <c r="AS810" s="253"/>
      <c r="AT810" s="253"/>
      <c r="AU810" s="253"/>
      <c r="AV810" s="253"/>
      <c r="AW810" s="253"/>
    </row>
    <row r="811" spans="1:49" s="252" customFormat="1" ht="15" customHeight="1" x14ac:dyDescent="0.25">
      <c r="A811" s="253"/>
      <c r="B811" s="253"/>
      <c r="C811" s="253"/>
      <c r="D811" s="253"/>
      <c r="E811" s="253"/>
      <c r="F811" s="253"/>
      <c r="G811" s="253"/>
      <c r="H811" s="253"/>
      <c r="I811" s="253"/>
      <c r="J811" s="253"/>
      <c r="K811" s="253"/>
      <c r="L811" s="253"/>
      <c r="M811" s="253"/>
      <c r="N811" s="253"/>
      <c r="O811" s="253"/>
      <c r="P811" s="253"/>
      <c r="Q811" s="253"/>
      <c r="R811" s="253"/>
      <c r="S811" s="253"/>
      <c r="T811" s="253"/>
      <c r="U811" s="253" t="s">
        <v>976</v>
      </c>
      <c r="V811" s="253"/>
      <c r="W811" s="253"/>
      <c r="X811" s="253"/>
      <c r="Y811" s="253"/>
      <c r="Z811" s="253"/>
      <c r="AA811" s="253"/>
      <c r="AB811" s="253"/>
      <c r="AC811" s="253" t="s">
        <v>329</v>
      </c>
      <c r="AD811" s="253"/>
      <c r="AE811" s="253"/>
      <c r="AF811" s="253"/>
      <c r="AG811" s="253"/>
      <c r="AH811" s="253"/>
      <c r="AI811" s="253"/>
      <c r="AJ811" s="253"/>
      <c r="AK811" s="253"/>
      <c r="AL811" s="253"/>
      <c r="AM811" s="253"/>
      <c r="AN811" s="253"/>
      <c r="AO811" s="253"/>
      <c r="AP811" s="253"/>
      <c r="AQ811" s="253"/>
      <c r="AR811" s="253"/>
      <c r="AS811" s="253"/>
      <c r="AT811" s="253"/>
      <c r="AU811" s="253"/>
      <c r="AV811" s="253"/>
      <c r="AW811" s="253"/>
    </row>
    <row r="812" spans="1:49" s="252" customFormat="1" ht="15" customHeight="1" x14ac:dyDescent="0.25">
      <c r="A812" s="253"/>
      <c r="B812" s="253"/>
      <c r="C812" s="253"/>
      <c r="D812" s="253"/>
      <c r="E812" s="253"/>
      <c r="F812" s="253"/>
      <c r="G812" s="253"/>
      <c r="H812" s="253"/>
      <c r="I812" s="253"/>
      <c r="J812" s="253"/>
      <c r="K812" s="253"/>
      <c r="L812" s="253"/>
      <c r="M812" s="253"/>
      <c r="N812" s="253"/>
      <c r="O812" s="253"/>
      <c r="P812" s="253"/>
      <c r="Q812" s="253"/>
      <c r="R812" s="253"/>
      <c r="S812" s="253"/>
      <c r="T812" s="253"/>
      <c r="U812" s="253" t="s">
        <v>977</v>
      </c>
      <c r="V812" s="253"/>
      <c r="W812" s="253"/>
      <c r="X812" s="253"/>
      <c r="Y812" s="253"/>
      <c r="Z812" s="253"/>
      <c r="AA812" s="253"/>
      <c r="AB812" s="253"/>
      <c r="AC812" s="253" t="s">
        <v>320</v>
      </c>
      <c r="AD812" s="253"/>
      <c r="AE812" s="253"/>
      <c r="AF812" s="253"/>
      <c r="AG812" s="253"/>
      <c r="AH812" s="253"/>
      <c r="AI812" s="253"/>
      <c r="AJ812" s="253"/>
      <c r="AK812" s="253"/>
      <c r="AL812" s="253"/>
      <c r="AM812" s="253"/>
      <c r="AN812" s="253"/>
      <c r="AO812" s="253"/>
      <c r="AP812" s="253"/>
      <c r="AQ812" s="253"/>
      <c r="AR812" s="253"/>
      <c r="AS812" s="253"/>
      <c r="AT812" s="253"/>
      <c r="AU812" s="253"/>
      <c r="AV812" s="253"/>
      <c r="AW812" s="253"/>
    </row>
    <row r="813" spans="1:49" s="252" customFormat="1" ht="15" customHeight="1" x14ac:dyDescent="0.25">
      <c r="A813" s="253"/>
      <c r="B813" s="253"/>
      <c r="C813" s="253"/>
      <c r="D813" s="253"/>
      <c r="E813" s="253"/>
      <c r="F813" s="253"/>
      <c r="G813" s="253"/>
      <c r="H813" s="253"/>
      <c r="I813" s="253"/>
      <c r="J813" s="253"/>
      <c r="K813" s="253"/>
      <c r="L813" s="253"/>
      <c r="M813" s="253"/>
      <c r="N813" s="253"/>
      <c r="O813" s="253"/>
      <c r="P813" s="253"/>
      <c r="Q813" s="253"/>
      <c r="R813" s="253"/>
      <c r="S813" s="253"/>
      <c r="T813" s="253"/>
      <c r="U813" s="253" t="s">
        <v>978</v>
      </c>
      <c r="V813" s="253"/>
      <c r="W813" s="253"/>
      <c r="X813" s="253"/>
      <c r="Y813" s="253"/>
      <c r="Z813" s="253"/>
      <c r="AA813" s="253"/>
      <c r="AB813" s="253"/>
      <c r="AC813" s="253" t="s">
        <v>323</v>
      </c>
      <c r="AD813" s="253"/>
      <c r="AE813" s="253"/>
      <c r="AF813" s="253"/>
      <c r="AG813" s="253"/>
      <c r="AH813" s="253"/>
      <c r="AI813" s="253"/>
      <c r="AJ813" s="253"/>
      <c r="AK813" s="253"/>
      <c r="AL813" s="253"/>
      <c r="AM813" s="253"/>
      <c r="AN813" s="253"/>
      <c r="AO813" s="253"/>
      <c r="AP813" s="253"/>
      <c r="AQ813" s="253"/>
      <c r="AR813" s="253"/>
      <c r="AS813" s="253"/>
      <c r="AT813" s="253"/>
      <c r="AU813" s="253"/>
      <c r="AV813" s="253"/>
      <c r="AW813" s="253"/>
    </row>
    <row r="814" spans="1:49" s="252" customFormat="1" ht="15" customHeight="1" x14ac:dyDescent="0.25">
      <c r="A814" s="253"/>
      <c r="B814" s="253"/>
      <c r="C814" s="253"/>
      <c r="D814" s="253"/>
      <c r="E814" s="253"/>
      <c r="F814" s="253"/>
      <c r="G814" s="253"/>
      <c r="H814" s="253"/>
      <c r="I814" s="253"/>
      <c r="J814" s="253"/>
      <c r="K814" s="253"/>
      <c r="L814" s="253"/>
      <c r="M814" s="253"/>
      <c r="N814" s="253"/>
      <c r="O814" s="253"/>
      <c r="P814" s="253"/>
      <c r="Q814" s="253"/>
      <c r="R814" s="253"/>
      <c r="S814" s="253"/>
      <c r="T814" s="253"/>
      <c r="U814" s="253" t="s">
        <v>979</v>
      </c>
      <c r="V814" s="253"/>
      <c r="W814" s="253"/>
      <c r="X814" s="253"/>
      <c r="Y814" s="253"/>
      <c r="Z814" s="253"/>
      <c r="AA814" s="253"/>
      <c r="AB814" s="253"/>
      <c r="AC814" s="253" t="s">
        <v>393</v>
      </c>
      <c r="AD814" s="253"/>
      <c r="AE814" s="253"/>
      <c r="AF814" s="253"/>
      <c r="AG814" s="253"/>
      <c r="AH814" s="253"/>
      <c r="AI814" s="253"/>
      <c r="AJ814" s="253"/>
      <c r="AK814" s="253"/>
      <c r="AL814" s="253"/>
      <c r="AM814" s="253"/>
      <c r="AN814" s="253"/>
      <c r="AO814" s="253"/>
      <c r="AP814" s="253"/>
      <c r="AQ814" s="253"/>
      <c r="AR814" s="253"/>
      <c r="AS814" s="253"/>
      <c r="AT814" s="253"/>
      <c r="AU814" s="253"/>
      <c r="AV814" s="253"/>
      <c r="AW814" s="253"/>
    </row>
    <row r="815" spans="1:49" s="252" customFormat="1" ht="15" customHeight="1" x14ac:dyDescent="0.25">
      <c r="A815" s="253"/>
      <c r="B815" s="253"/>
      <c r="C815" s="253"/>
      <c r="D815" s="253"/>
      <c r="E815" s="253"/>
      <c r="F815" s="253"/>
      <c r="G815" s="253"/>
      <c r="H815" s="253"/>
      <c r="I815" s="253"/>
      <c r="J815" s="253"/>
      <c r="K815" s="253"/>
      <c r="L815" s="253"/>
      <c r="M815" s="253"/>
      <c r="N815" s="253"/>
      <c r="O815" s="253"/>
      <c r="P815" s="253"/>
      <c r="Q815" s="253"/>
      <c r="R815" s="253"/>
      <c r="S815" s="253"/>
      <c r="T815" s="253"/>
      <c r="U815" s="253" t="s">
        <v>980</v>
      </c>
      <c r="V815" s="253"/>
      <c r="W815" s="253"/>
      <c r="X815" s="253"/>
      <c r="Y815" s="253"/>
      <c r="Z815" s="253"/>
      <c r="AA815" s="253"/>
      <c r="AB815" s="253"/>
      <c r="AC815" s="253" t="s">
        <v>323</v>
      </c>
      <c r="AD815" s="253"/>
      <c r="AE815" s="253"/>
      <c r="AF815" s="253"/>
      <c r="AG815" s="253"/>
      <c r="AH815" s="253"/>
      <c r="AI815" s="253"/>
      <c r="AJ815" s="253"/>
      <c r="AK815" s="253"/>
      <c r="AL815" s="253"/>
      <c r="AM815" s="253"/>
      <c r="AN815" s="253"/>
      <c r="AO815" s="253"/>
      <c r="AP815" s="253"/>
      <c r="AQ815" s="253"/>
      <c r="AR815" s="253"/>
      <c r="AS815" s="253"/>
      <c r="AT815" s="253"/>
      <c r="AU815" s="253"/>
      <c r="AV815" s="253"/>
      <c r="AW815" s="253"/>
    </row>
    <row r="816" spans="1:49" s="252" customFormat="1" ht="15" customHeight="1" x14ac:dyDescent="0.25">
      <c r="A816" s="253"/>
      <c r="B816" s="253"/>
      <c r="C816" s="253"/>
      <c r="D816" s="253"/>
      <c r="E816" s="253"/>
      <c r="F816" s="253"/>
      <c r="G816" s="253"/>
      <c r="H816" s="253"/>
      <c r="I816" s="253"/>
      <c r="J816" s="253"/>
      <c r="K816" s="253"/>
      <c r="L816" s="253"/>
      <c r="M816" s="253"/>
      <c r="N816" s="253"/>
      <c r="O816" s="253"/>
      <c r="P816" s="253"/>
      <c r="Q816" s="253"/>
      <c r="R816" s="253"/>
      <c r="S816" s="253"/>
      <c r="T816" s="253"/>
      <c r="U816" s="253" t="s">
        <v>981</v>
      </c>
      <c r="V816" s="253"/>
      <c r="W816" s="253"/>
      <c r="X816" s="253"/>
      <c r="Y816" s="253"/>
      <c r="Z816" s="253"/>
      <c r="AA816" s="253"/>
      <c r="AB816" s="253"/>
      <c r="AC816" s="253" t="s">
        <v>316</v>
      </c>
      <c r="AD816" s="253"/>
      <c r="AE816" s="253"/>
      <c r="AF816" s="253"/>
      <c r="AG816" s="253"/>
      <c r="AH816" s="253"/>
      <c r="AI816" s="253"/>
      <c r="AJ816" s="253"/>
      <c r="AK816" s="253"/>
      <c r="AL816" s="253"/>
      <c r="AM816" s="253"/>
      <c r="AN816" s="253"/>
      <c r="AO816" s="253"/>
      <c r="AP816" s="253"/>
      <c r="AQ816" s="253"/>
      <c r="AR816" s="253"/>
      <c r="AS816" s="253"/>
      <c r="AT816" s="253"/>
      <c r="AU816" s="253"/>
      <c r="AV816" s="253"/>
      <c r="AW816" s="253"/>
    </row>
    <row r="817" spans="1:49" s="252" customFormat="1" ht="15" customHeight="1" x14ac:dyDescent="0.25">
      <c r="A817" s="253"/>
      <c r="B817" s="253"/>
      <c r="C817" s="253"/>
      <c r="D817" s="253"/>
      <c r="E817" s="253"/>
      <c r="F817" s="253"/>
      <c r="G817" s="253"/>
      <c r="H817" s="253"/>
      <c r="I817" s="253"/>
      <c r="J817" s="253"/>
      <c r="K817" s="253"/>
      <c r="L817" s="253"/>
      <c r="M817" s="253"/>
      <c r="N817" s="253"/>
      <c r="O817" s="253"/>
      <c r="P817" s="253"/>
      <c r="Q817" s="253"/>
      <c r="R817" s="253"/>
      <c r="S817" s="253"/>
      <c r="T817" s="253"/>
      <c r="U817" s="253" t="s">
        <v>294</v>
      </c>
      <c r="V817" s="253"/>
      <c r="W817" s="253"/>
      <c r="X817" s="253"/>
      <c r="Y817" s="253"/>
      <c r="Z817" s="253"/>
      <c r="AA817" s="253"/>
      <c r="AB817" s="253"/>
      <c r="AC817" s="253" t="s">
        <v>357</v>
      </c>
      <c r="AD817" s="253"/>
      <c r="AE817" s="253"/>
      <c r="AF817" s="253"/>
      <c r="AG817" s="253"/>
      <c r="AH817" s="253"/>
      <c r="AI817" s="253"/>
      <c r="AJ817" s="253"/>
      <c r="AK817" s="253"/>
      <c r="AL817" s="253"/>
      <c r="AM817" s="253"/>
      <c r="AN817" s="253"/>
      <c r="AO817" s="253"/>
      <c r="AP817" s="253"/>
      <c r="AQ817" s="253"/>
      <c r="AR817" s="253"/>
      <c r="AS817" s="253"/>
      <c r="AT817" s="253"/>
      <c r="AU817" s="253"/>
      <c r="AV817" s="253"/>
      <c r="AW817" s="253"/>
    </row>
    <row r="818" spans="1:49" s="252" customFormat="1" ht="15" customHeight="1" x14ac:dyDescent="0.25">
      <c r="A818" s="253"/>
      <c r="B818" s="253"/>
      <c r="C818" s="253"/>
      <c r="D818" s="253"/>
      <c r="E818" s="253"/>
      <c r="F818" s="253"/>
      <c r="G818" s="253"/>
      <c r="H818" s="253"/>
      <c r="I818" s="253"/>
      <c r="J818" s="253"/>
      <c r="K818" s="253"/>
      <c r="L818" s="253"/>
      <c r="M818" s="253"/>
      <c r="N818" s="253"/>
      <c r="O818" s="253"/>
      <c r="P818" s="253"/>
      <c r="Q818" s="253"/>
      <c r="R818" s="253"/>
      <c r="S818" s="253"/>
      <c r="T818" s="253"/>
      <c r="U818" s="253" t="s">
        <v>982</v>
      </c>
      <c r="V818" s="253"/>
      <c r="W818" s="253"/>
      <c r="X818" s="253"/>
      <c r="Y818" s="253"/>
      <c r="Z818" s="253"/>
      <c r="AA818" s="253"/>
      <c r="AB818" s="253"/>
      <c r="AC818" s="253" t="s">
        <v>320</v>
      </c>
      <c r="AD818" s="253"/>
      <c r="AE818" s="253"/>
      <c r="AF818" s="253"/>
      <c r="AG818" s="253"/>
      <c r="AH818" s="253"/>
      <c r="AI818" s="253"/>
      <c r="AJ818" s="253"/>
      <c r="AK818" s="253"/>
      <c r="AL818" s="253"/>
      <c r="AM818" s="253"/>
      <c r="AN818" s="253"/>
      <c r="AO818" s="253"/>
      <c r="AP818" s="253"/>
      <c r="AQ818" s="253"/>
      <c r="AR818" s="253"/>
      <c r="AS818" s="253"/>
      <c r="AT818" s="253"/>
      <c r="AU818" s="253"/>
      <c r="AV818" s="253"/>
      <c r="AW818" s="253"/>
    </row>
    <row r="819" spans="1:49" s="252" customFormat="1" ht="15" customHeight="1" x14ac:dyDescent="0.25">
      <c r="A819" s="253"/>
      <c r="B819" s="253"/>
      <c r="C819" s="253"/>
      <c r="D819" s="253"/>
      <c r="E819" s="253"/>
      <c r="F819" s="253"/>
      <c r="G819" s="253"/>
      <c r="H819" s="253"/>
      <c r="I819" s="253"/>
      <c r="J819" s="253"/>
      <c r="K819" s="253"/>
      <c r="L819" s="253"/>
      <c r="M819" s="253"/>
      <c r="N819" s="253"/>
      <c r="O819" s="253"/>
      <c r="P819" s="253"/>
      <c r="Q819" s="253"/>
      <c r="R819" s="253"/>
      <c r="S819" s="253"/>
      <c r="T819" s="253"/>
      <c r="U819" s="253" t="s">
        <v>983</v>
      </c>
      <c r="V819" s="253"/>
      <c r="W819" s="253"/>
      <c r="X819" s="253"/>
      <c r="Y819" s="253"/>
      <c r="Z819" s="253"/>
      <c r="AA819" s="253"/>
      <c r="AB819" s="253"/>
      <c r="AC819" s="253" t="s">
        <v>323</v>
      </c>
      <c r="AD819" s="253"/>
      <c r="AE819" s="253"/>
      <c r="AF819" s="253"/>
      <c r="AG819" s="253"/>
      <c r="AH819" s="253"/>
      <c r="AI819" s="253"/>
      <c r="AJ819" s="253"/>
      <c r="AK819" s="253"/>
      <c r="AL819" s="253"/>
      <c r="AM819" s="253"/>
      <c r="AN819" s="253"/>
      <c r="AO819" s="253"/>
      <c r="AP819" s="253"/>
      <c r="AQ819" s="253"/>
      <c r="AR819" s="253"/>
      <c r="AS819" s="253"/>
      <c r="AT819" s="253"/>
      <c r="AU819" s="253"/>
      <c r="AV819" s="253"/>
      <c r="AW819" s="253"/>
    </row>
    <row r="820" spans="1:49" s="252" customFormat="1" ht="15" customHeight="1" x14ac:dyDescent="0.25">
      <c r="A820" s="253"/>
      <c r="B820" s="253"/>
      <c r="C820" s="253"/>
      <c r="D820" s="253"/>
      <c r="E820" s="253"/>
      <c r="F820" s="253"/>
      <c r="G820" s="253"/>
      <c r="H820" s="253"/>
      <c r="I820" s="253"/>
      <c r="J820" s="253"/>
      <c r="K820" s="253"/>
      <c r="L820" s="253"/>
      <c r="M820" s="253"/>
      <c r="N820" s="253"/>
      <c r="O820" s="253"/>
      <c r="P820" s="253"/>
      <c r="Q820" s="253"/>
      <c r="R820" s="253"/>
      <c r="S820" s="253"/>
      <c r="T820" s="253"/>
      <c r="U820" s="253" t="s">
        <v>984</v>
      </c>
      <c r="V820" s="253"/>
      <c r="W820" s="253"/>
      <c r="X820" s="253"/>
      <c r="Y820" s="253"/>
      <c r="Z820" s="253"/>
      <c r="AA820" s="253"/>
      <c r="AB820" s="253"/>
      <c r="AC820" s="253" t="s">
        <v>329</v>
      </c>
      <c r="AD820" s="253"/>
      <c r="AE820" s="253"/>
      <c r="AF820" s="253"/>
      <c r="AG820" s="253"/>
      <c r="AH820" s="253"/>
      <c r="AI820" s="253"/>
      <c r="AJ820" s="253"/>
      <c r="AK820" s="253"/>
      <c r="AL820" s="253"/>
      <c r="AM820" s="253"/>
      <c r="AN820" s="253"/>
      <c r="AO820" s="253"/>
      <c r="AP820" s="253"/>
      <c r="AQ820" s="253"/>
      <c r="AR820" s="253"/>
      <c r="AS820" s="253"/>
      <c r="AT820" s="253"/>
      <c r="AU820" s="253"/>
      <c r="AV820" s="253"/>
      <c r="AW820" s="253"/>
    </row>
    <row r="821" spans="1:49" s="252" customFormat="1" ht="15" customHeight="1" x14ac:dyDescent="0.25">
      <c r="A821" s="253"/>
      <c r="B821" s="253"/>
      <c r="C821" s="253"/>
      <c r="D821" s="253"/>
      <c r="E821" s="253"/>
      <c r="F821" s="253"/>
      <c r="G821" s="253"/>
      <c r="H821" s="253"/>
      <c r="I821" s="253"/>
      <c r="J821" s="253"/>
      <c r="K821" s="253"/>
      <c r="L821" s="253"/>
      <c r="M821" s="253"/>
      <c r="N821" s="253"/>
      <c r="O821" s="253"/>
      <c r="P821" s="253"/>
      <c r="Q821" s="253"/>
      <c r="R821" s="253"/>
      <c r="S821" s="253"/>
      <c r="T821" s="253"/>
      <c r="U821" s="253" t="s">
        <v>985</v>
      </c>
      <c r="V821" s="253"/>
      <c r="W821" s="253"/>
      <c r="X821" s="253"/>
      <c r="Y821" s="253"/>
      <c r="Z821" s="253"/>
      <c r="AA821" s="253"/>
      <c r="AB821" s="253"/>
      <c r="AC821" s="253" t="s">
        <v>323</v>
      </c>
      <c r="AD821" s="253"/>
      <c r="AE821" s="253"/>
      <c r="AF821" s="253"/>
      <c r="AG821" s="253"/>
      <c r="AH821" s="253"/>
      <c r="AI821" s="253"/>
      <c r="AJ821" s="253"/>
      <c r="AK821" s="253"/>
      <c r="AL821" s="253"/>
      <c r="AM821" s="253"/>
      <c r="AN821" s="253"/>
      <c r="AO821" s="253"/>
      <c r="AP821" s="253"/>
      <c r="AQ821" s="253"/>
      <c r="AR821" s="253"/>
      <c r="AS821" s="253"/>
      <c r="AT821" s="253"/>
      <c r="AU821" s="253"/>
      <c r="AV821" s="253"/>
      <c r="AW821" s="253"/>
    </row>
    <row r="822" spans="1:49" s="252" customFormat="1" ht="15" customHeight="1" x14ac:dyDescent="0.25">
      <c r="A822" s="253"/>
      <c r="B822" s="253"/>
      <c r="C822" s="253"/>
      <c r="D822" s="253"/>
      <c r="E822" s="253"/>
      <c r="F822" s="253"/>
      <c r="G822" s="253"/>
      <c r="H822" s="253"/>
      <c r="I822" s="253"/>
      <c r="J822" s="253"/>
      <c r="K822" s="253"/>
      <c r="L822" s="253"/>
      <c r="M822" s="253"/>
      <c r="N822" s="253"/>
      <c r="O822" s="253"/>
      <c r="P822" s="253"/>
      <c r="Q822" s="253"/>
      <c r="R822" s="253"/>
      <c r="S822" s="253"/>
      <c r="T822" s="253"/>
      <c r="U822" s="253" t="s">
        <v>986</v>
      </c>
      <c r="V822" s="253"/>
      <c r="W822" s="253"/>
      <c r="X822" s="253"/>
      <c r="Y822" s="253"/>
      <c r="Z822" s="253"/>
      <c r="AA822" s="253"/>
      <c r="AB822" s="253"/>
      <c r="AC822" s="253" t="s">
        <v>332</v>
      </c>
      <c r="AD822" s="253"/>
      <c r="AE822" s="253"/>
      <c r="AF822" s="253"/>
      <c r="AG822" s="253"/>
      <c r="AH822" s="253"/>
      <c r="AI822" s="253"/>
      <c r="AJ822" s="253"/>
      <c r="AK822" s="253"/>
      <c r="AL822" s="253"/>
      <c r="AM822" s="253"/>
      <c r="AN822" s="253"/>
      <c r="AO822" s="253"/>
      <c r="AP822" s="253"/>
      <c r="AQ822" s="253"/>
      <c r="AR822" s="253"/>
      <c r="AS822" s="253"/>
      <c r="AT822" s="253"/>
      <c r="AU822" s="253"/>
      <c r="AV822" s="253"/>
      <c r="AW822" s="253"/>
    </row>
    <row r="823" spans="1:49" s="252" customFormat="1" ht="15" customHeight="1" x14ac:dyDescent="0.25">
      <c r="A823" s="253"/>
      <c r="B823" s="253"/>
      <c r="C823" s="253"/>
      <c r="D823" s="253"/>
      <c r="E823" s="253"/>
      <c r="F823" s="253"/>
      <c r="G823" s="253"/>
      <c r="H823" s="253"/>
      <c r="I823" s="253"/>
      <c r="J823" s="253"/>
      <c r="K823" s="253"/>
      <c r="L823" s="253"/>
      <c r="M823" s="253"/>
      <c r="N823" s="253"/>
      <c r="O823" s="253"/>
      <c r="P823" s="253"/>
      <c r="Q823" s="253"/>
      <c r="R823" s="253"/>
      <c r="S823" s="253"/>
      <c r="T823" s="253"/>
      <c r="U823" s="253" t="s">
        <v>987</v>
      </c>
      <c r="V823" s="253"/>
      <c r="W823" s="253"/>
      <c r="X823" s="253"/>
      <c r="Y823" s="253"/>
      <c r="Z823" s="253"/>
      <c r="AA823" s="253"/>
      <c r="AB823" s="253"/>
      <c r="AC823" s="253" t="s">
        <v>323</v>
      </c>
      <c r="AD823" s="253"/>
      <c r="AE823" s="253"/>
      <c r="AF823" s="253"/>
      <c r="AG823" s="253"/>
      <c r="AH823" s="253"/>
      <c r="AI823" s="253"/>
      <c r="AJ823" s="253"/>
      <c r="AK823" s="253"/>
      <c r="AL823" s="253"/>
      <c r="AM823" s="253"/>
      <c r="AN823" s="253"/>
      <c r="AO823" s="253"/>
      <c r="AP823" s="253"/>
      <c r="AQ823" s="253"/>
      <c r="AR823" s="253"/>
      <c r="AS823" s="253"/>
      <c r="AT823" s="253"/>
      <c r="AU823" s="253"/>
      <c r="AV823" s="253"/>
      <c r="AW823" s="253"/>
    </row>
    <row r="824" spans="1:49" s="252" customFormat="1" ht="15" customHeight="1" x14ac:dyDescent="0.25">
      <c r="A824" s="253"/>
      <c r="B824" s="253"/>
      <c r="C824" s="253"/>
      <c r="D824" s="253"/>
      <c r="E824" s="253"/>
      <c r="F824" s="253"/>
      <c r="G824" s="253"/>
      <c r="H824" s="253"/>
      <c r="I824" s="253"/>
      <c r="J824" s="253"/>
      <c r="K824" s="253"/>
      <c r="L824" s="253"/>
      <c r="M824" s="253"/>
      <c r="N824" s="253"/>
      <c r="O824" s="253"/>
      <c r="P824" s="253"/>
      <c r="Q824" s="253"/>
      <c r="R824" s="253"/>
      <c r="S824" s="253"/>
      <c r="T824" s="253"/>
      <c r="U824" s="253" t="s">
        <v>988</v>
      </c>
      <c r="V824" s="253"/>
      <c r="W824" s="253"/>
      <c r="X824" s="253"/>
      <c r="Y824" s="253"/>
      <c r="Z824" s="253"/>
      <c r="AA824" s="253"/>
      <c r="AB824" s="253"/>
      <c r="AC824" s="253" t="s">
        <v>320</v>
      </c>
      <c r="AD824" s="253"/>
      <c r="AE824" s="253"/>
      <c r="AF824" s="253"/>
      <c r="AG824" s="253"/>
      <c r="AH824" s="253"/>
      <c r="AI824" s="253"/>
      <c r="AJ824" s="253"/>
      <c r="AK824" s="253"/>
      <c r="AL824" s="253"/>
      <c r="AM824" s="253"/>
      <c r="AN824" s="253"/>
      <c r="AO824" s="253"/>
      <c r="AP824" s="253"/>
      <c r="AQ824" s="253"/>
      <c r="AR824" s="253"/>
      <c r="AS824" s="253"/>
      <c r="AT824" s="253"/>
      <c r="AU824" s="253"/>
      <c r="AV824" s="253"/>
      <c r="AW824" s="253"/>
    </row>
    <row r="825" spans="1:49" s="252" customFormat="1" ht="15" customHeight="1" x14ac:dyDescent="0.25">
      <c r="A825" s="253"/>
      <c r="B825" s="253"/>
      <c r="C825" s="253"/>
      <c r="D825" s="253"/>
      <c r="E825" s="253"/>
      <c r="F825" s="253"/>
      <c r="G825" s="253"/>
      <c r="H825" s="253"/>
      <c r="I825" s="253"/>
      <c r="J825" s="253"/>
      <c r="K825" s="253"/>
      <c r="L825" s="253"/>
      <c r="M825" s="253"/>
      <c r="N825" s="253"/>
      <c r="O825" s="253"/>
      <c r="P825" s="253"/>
      <c r="Q825" s="253"/>
      <c r="R825" s="253"/>
      <c r="S825" s="253"/>
      <c r="T825" s="253"/>
      <c r="U825" s="253" t="s">
        <v>989</v>
      </c>
      <c r="V825" s="253"/>
      <c r="W825" s="253"/>
      <c r="X825" s="253"/>
      <c r="Y825" s="253"/>
      <c r="Z825" s="253"/>
      <c r="AA825" s="253"/>
      <c r="AB825" s="253"/>
      <c r="AC825" s="253" t="s">
        <v>323</v>
      </c>
      <c r="AD825" s="253"/>
      <c r="AE825" s="253"/>
      <c r="AF825" s="253"/>
      <c r="AG825" s="253"/>
      <c r="AH825" s="253"/>
      <c r="AI825" s="253"/>
      <c r="AJ825" s="253"/>
      <c r="AK825" s="253"/>
      <c r="AL825" s="253"/>
      <c r="AM825" s="253"/>
      <c r="AN825" s="253"/>
      <c r="AO825" s="253"/>
      <c r="AP825" s="253"/>
      <c r="AQ825" s="253"/>
      <c r="AR825" s="253"/>
      <c r="AS825" s="253"/>
      <c r="AT825" s="253"/>
      <c r="AU825" s="253"/>
      <c r="AV825" s="253"/>
      <c r="AW825" s="253"/>
    </row>
    <row r="826" spans="1:49" s="252" customFormat="1" ht="15" customHeight="1" x14ac:dyDescent="0.25">
      <c r="A826" s="253"/>
      <c r="B826" s="253"/>
      <c r="C826" s="253"/>
      <c r="D826" s="253"/>
      <c r="E826" s="253"/>
      <c r="F826" s="253"/>
      <c r="G826" s="253"/>
      <c r="H826" s="253"/>
      <c r="I826" s="253"/>
      <c r="J826" s="253"/>
      <c r="K826" s="253"/>
      <c r="L826" s="253"/>
      <c r="M826" s="253"/>
      <c r="N826" s="253"/>
      <c r="O826" s="253"/>
      <c r="P826" s="253"/>
      <c r="Q826" s="253"/>
      <c r="R826" s="253"/>
      <c r="S826" s="253"/>
      <c r="T826" s="253"/>
      <c r="U826" s="253" t="s">
        <v>990</v>
      </c>
      <c r="V826" s="253"/>
      <c r="W826" s="253"/>
      <c r="X826" s="253"/>
      <c r="Y826" s="253"/>
      <c r="Z826" s="253"/>
      <c r="AA826" s="253"/>
      <c r="AB826" s="253"/>
      <c r="AC826" s="253" t="s">
        <v>320</v>
      </c>
      <c r="AD826" s="253"/>
      <c r="AE826" s="253"/>
      <c r="AF826" s="253"/>
      <c r="AG826" s="253"/>
      <c r="AH826" s="253"/>
      <c r="AI826" s="253"/>
      <c r="AJ826" s="253"/>
      <c r="AK826" s="253"/>
      <c r="AL826" s="253"/>
      <c r="AM826" s="253"/>
      <c r="AN826" s="253"/>
      <c r="AO826" s="253"/>
      <c r="AP826" s="253"/>
      <c r="AQ826" s="253"/>
      <c r="AR826" s="253"/>
      <c r="AS826" s="253"/>
      <c r="AT826" s="253"/>
      <c r="AU826" s="253"/>
      <c r="AV826" s="253"/>
      <c r="AW826" s="253"/>
    </row>
    <row r="827" spans="1:49" s="252" customFormat="1" ht="15" customHeight="1" x14ac:dyDescent="0.25">
      <c r="A827" s="253"/>
      <c r="B827" s="253"/>
      <c r="C827" s="253"/>
      <c r="D827" s="253"/>
      <c r="E827" s="253"/>
      <c r="F827" s="253"/>
      <c r="G827" s="253"/>
      <c r="H827" s="253"/>
      <c r="I827" s="253"/>
      <c r="J827" s="253"/>
      <c r="K827" s="253"/>
      <c r="L827" s="253"/>
      <c r="M827" s="253"/>
      <c r="N827" s="253"/>
      <c r="O827" s="253"/>
      <c r="P827" s="253"/>
      <c r="Q827" s="253"/>
      <c r="R827" s="253"/>
      <c r="S827" s="253"/>
      <c r="T827" s="253"/>
      <c r="U827" s="253" t="s">
        <v>991</v>
      </c>
      <c r="V827" s="253"/>
      <c r="W827" s="253"/>
      <c r="X827" s="253"/>
      <c r="Y827" s="253"/>
      <c r="Z827" s="253"/>
      <c r="AA827" s="253"/>
      <c r="AB827" s="253"/>
      <c r="AC827" s="253" t="s">
        <v>332</v>
      </c>
      <c r="AD827" s="253"/>
      <c r="AE827" s="253"/>
      <c r="AF827" s="253"/>
      <c r="AG827" s="253"/>
      <c r="AH827" s="253"/>
      <c r="AI827" s="253"/>
      <c r="AJ827" s="253"/>
      <c r="AK827" s="253"/>
      <c r="AL827" s="253"/>
      <c r="AM827" s="253"/>
      <c r="AN827" s="253"/>
      <c r="AO827" s="253"/>
      <c r="AP827" s="253"/>
      <c r="AQ827" s="253"/>
      <c r="AR827" s="253"/>
      <c r="AS827" s="253"/>
      <c r="AT827" s="253"/>
      <c r="AU827" s="253"/>
      <c r="AV827" s="253"/>
      <c r="AW827" s="253"/>
    </row>
    <row r="828" spans="1:49" s="252" customFormat="1" ht="15" customHeight="1" x14ac:dyDescent="0.25">
      <c r="A828" s="253"/>
      <c r="B828" s="253"/>
      <c r="C828" s="253"/>
      <c r="D828" s="253"/>
      <c r="E828" s="253"/>
      <c r="F828" s="253"/>
      <c r="G828" s="253"/>
      <c r="H828" s="253"/>
      <c r="I828" s="253"/>
      <c r="J828" s="253"/>
      <c r="K828" s="253"/>
      <c r="L828" s="253"/>
      <c r="M828" s="253"/>
      <c r="N828" s="253"/>
      <c r="O828" s="253"/>
      <c r="P828" s="253"/>
      <c r="Q828" s="253"/>
      <c r="R828" s="253"/>
      <c r="S828" s="253"/>
      <c r="T828" s="253"/>
      <c r="U828" s="253" t="s">
        <v>992</v>
      </c>
      <c r="V828" s="253"/>
      <c r="W828" s="253"/>
      <c r="X828" s="253"/>
      <c r="Y828" s="253"/>
      <c r="Z828" s="253"/>
      <c r="AA828" s="253"/>
      <c r="AB828" s="253"/>
      <c r="AC828" s="253" t="s">
        <v>316</v>
      </c>
      <c r="AD828" s="253"/>
      <c r="AE828" s="253"/>
      <c r="AF828" s="253"/>
      <c r="AG828" s="253"/>
      <c r="AH828" s="253"/>
      <c r="AI828" s="253"/>
      <c r="AJ828" s="253"/>
      <c r="AK828" s="253"/>
      <c r="AL828" s="253"/>
      <c r="AM828" s="253"/>
      <c r="AN828" s="253"/>
      <c r="AO828" s="253"/>
      <c r="AP828" s="253"/>
      <c r="AQ828" s="253"/>
      <c r="AR828" s="253"/>
      <c r="AS828" s="253"/>
      <c r="AT828" s="253"/>
      <c r="AU828" s="253"/>
      <c r="AV828" s="253"/>
      <c r="AW828" s="253"/>
    </row>
    <row r="829" spans="1:49" s="252" customFormat="1" ht="15" customHeight="1" x14ac:dyDescent="0.25">
      <c r="A829" s="253"/>
      <c r="B829" s="253"/>
      <c r="C829" s="253"/>
      <c r="D829" s="253"/>
      <c r="E829" s="253"/>
      <c r="F829" s="253"/>
      <c r="G829" s="253"/>
      <c r="H829" s="253"/>
      <c r="I829" s="253"/>
      <c r="J829" s="253"/>
      <c r="K829" s="253"/>
      <c r="L829" s="253"/>
      <c r="M829" s="253"/>
      <c r="N829" s="253"/>
      <c r="O829" s="253"/>
      <c r="P829" s="253"/>
      <c r="Q829" s="253"/>
      <c r="R829" s="253"/>
      <c r="S829" s="253"/>
      <c r="T829" s="253"/>
      <c r="U829" s="253" t="s">
        <v>993</v>
      </c>
      <c r="V829" s="253"/>
      <c r="W829" s="253"/>
      <c r="X829" s="253"/>
      <c r="Y829" s="253"/>
      <c r="Z829" s="253"/>
      <c r="AA829" s="253"/>
      <c r="AB829" s="253"/>
      <c r="AC829" s="253" t="s">
        <v>316</v>
      </c>
      <c r="AD829" s="253"/>
      <c r="AE829" s="253"/>
      <c r="AF829" s="253"/>
      <c r="AG829" s="253"/>
      <c r="AH829" s="253"/>
      <c r="AI829" s="253"/>
      <c r="AJ829" s="253"/>
      <c r="AK829" s="253"/>
      <c r="AL829" s="253"/>
      <c r="AM829" s="253"/>
      <c r="AN829" s="253"/>
      <c r="AO829" s="253"/>
      <c r="AP829" s="253"/>
      <c r="AQ829" s="253"/>
      <c r="AR829" s="253"/>
      <c r="AS829" s="253"/>
      <c r="AT829" s="253"/>
      <c r="AU829" s="253"/>
      <c r="AV829" s="253"/>
      <c r="AW829" s="253"/>
    </row>
    <row r="830" spans="1:49" s="252" customFormat="1" ht="15" customHeight="1" x14ac:dyDescent="0.25">
      <c r="A830" s="253"/>
      <c r="B830" s="253"/>
      <c r="C830" s="253"/>
      <c r="D830" s="253"/>
      <c r="E830" s="253"/>
      <c r="F830" s="253"/>
      <c r="G830" s="253"/>
      <c r="H830" s="253"/>
      <c r="I830" s="253"/>
      <c r="J830" s="253"/>
      <c r="K830" s="253"/>
      <c r="L830" s="253"/>
      <c r="M830" s="253"/>
      <c r="N830" s="253"/>
      <c r="O830" s="253"/>
      <c r="P830" s="253"/>
      <c r="Q830" s="253"/>
      <c r="R830" s="253"/>
      <c r="S830" s="253"/>
      <c r="T830" s="253"/>
      <c r="U830" s="253" t="s">
        <v>994</v>
      </c>
      <c r="V830" s="253"/>
      <c r="W830" s="253"/>
      <c r="X830" s="253"/>
      <c r="Y830" s="253"/>
      <c r="Z830" s="253"/>
      <c r="AA830" s="253"/>
      <c r="AB830" s="253"/>
      <c r="AC830" s="253" t="s">
        <v>332</v>
      </c>
      <c r="AD830" s="253"/>
      <c r="AE830" s="253"/>
      <c r="AF830" s="253"/>
      <c r="AG830" s="253"/>
      <c r="AH830" s="253"/>
      <c r="AI830" s="253"/>
      <c r="AJ830" s="253"/>
      <c r="AK830" s="253"/>
      <c r="AL830" s="253"/>
      <c r="AM830" s="253"/>
      <c r="AN830" s="253"/>
      <c r="AO830" s="253"/>
      <c r="AP830" s="253"/>
      <c r="AQ830" s="253"/>
      <c r="AR830" s="253"/>
      <c r="AS830" s="253"/>
      <c r="AT830" s="253"/>
      <c r="AU830" s="253"/>
      <c r="AV830" s="253"/>
      <c r="AW830" s="253"/>
    </row>
    <row r="831" spans="1:49" s="252" customFormat="1" ht="15" customHeight="1" x14ac:dyDescent="0.25">
      <c r="A831" s="253"/>
      <c r="B831" s="253"/>
      <c r="C831" s="253"/>
      <c r="D831" s="253"/>
      <c r="E831" s="253"/>
      <c r="F831" s="253"/>
      <c r="G831" s="253"/>
      <c r="H831" s="253"/>
      <c r="I831" s="253"/>
      <c r="J831" s="253"/>
      <c r="K831" s="253"/>
      <c r="L831" s="253"/>
      <c r="M831" s="253"/>
      <c r="N831" s="253"/>
      <c r="O831" s="253"/>
      <c r="P831" s="253"/>
      <c r="Q831" s="253"/>
      <c r="R831" s="253"/>
      <c r="S831" s="253"/>
      <c r="T831" s="253"/>
      <c r="U831" s="253" t="s">
        <v>995</v>
      </c>
      <c r="V831" s="253"/>
      <c r="W831" s="253"/>
      <c r="X831" s="253"/>
      <c r="Y831" s="253"/>
      <c r="Z831" s="253"/>
      <c r="AA831" s="253"/>
      <c r="AB831" s="253"/>
      <c r="AC831" s="253" t="s">
        <v>320</v>
      </c>
      <c r="AD831" s="253"/>
      <c r="AE831" s="253"/>
      <c r="AF831" s="253"/>
      <c r="AG831" s="253"/>
      <c r="AH831" s="253"/>
      <c r="AI831" s="253"/>
      <c r="AJ831" s="253"/>
      <c r="AK831" s="253"/>
      <c r="AL831" s="253"/>
      <c r="AM831" s="253"/>
      <c r="AN831" s="253"/>
      <c r="AO831" s="253"/>
      <c r="AP831" s="253"/>
      <c r="AQ831" s="253"/>
      <c r="AR831" s="253"/>
      <c r="AS831" s="253"/>
      <c r="AT831" s="253"/>
      <c r="AU831" s="253"/>
      <c r="AV831" s="253"/>
      <c r="AW831" s="253"/>
    </row>
    <row r="832" spans="1:49" s="252" customFormat="1" ht="15" customHeight="1" x14ac:dyDescent="0.25">
      <c r="A832" s="253"/>
      <c r="B832" s="253"/>
      <c r="C832" s="253"/>
      <c r="D832" s="253"/>
      <c r="E832" s="253"/>
      <c r="F832" s="253"/>
      <c r="G832" s="253"/>
      <c r="H832" s="253"/>
      <c r="I832" s="253"/>
      <c r="J832" s="253"/>
      <c r="K832" s="253"/>
      <c r="L832" s="253"/>
      <c r="M832" s="253"/>
      <c r="N832" s="253"/>
      <c r="O832" s="253"/>
      <c r="P832" s="253"/>
      <c r="Q832" s="253"/>
      <c r="R832" s="253"/>
      <c r="S832" s="253"/>
      <c r="T832" s="253"/>
      <c r="U832" s="253" t="s">
        <v>996</v>
      </c>
      <c r="V832" s="253"/>
      <c r="W832" s="253"/>
      <c r="X832" s="253"/>
      <c r="Y832" s="253"/>
      <c r="Z832" s="253"/>
      <c r="AA832" s="253"/>
      <c r="AB832" s="253"/>
      <c r="AC832" s="253" t="s">
        <v>357</v>
      </c>
      <c r="AD832" s="253"/>
      <c r="AE832" s="253"/>
      <c r="AF832" s="253"/>
      <c r="AG832" s="253"/>
      <c r="AH832" s="253"/>
      <c r="AI832" s="253"/>
      <c r="AJ832" s="253"/>
      <c r="AK832" s="253"/>
      <c r="AL832" s="253"/>
      <c r="AM832" s="253"/>
      <c r="AN832" s="253"/>
      <c r="AO832" s="253"/>
      <c r="AP832" s="253"/>
      <c r="AQ832" s="253"/>
      <c r="AR832" s="253"/>
      <c r="AS832" s="253"/>
      <c r="AT832" s="253"/>
      <c r="AU832" s="253"/>
      <c r="AV832" s="253"/>
      <c r="AW832" s="253"/>
    </row>
    <row r="833" spans="1:49" s="252" customFormat="1" ht="15" customHeight="1" x14ac:dyDescent="0.25">
      <c r="A833" s="253"/>
      <c r="B833" s="253"/>
      <c r="C833" s="253"/>
      <c r="D833" s="253"/>
      <c r="E833" s="253"/>
      <c r="F833" s="253"/>
      <c r="G833" s="253"/>
      <c r="H833" s="253"/>
      <c r="I833" s="253"/>
      <c r="J833" s="253"/>
      <c r="K833" s="253"/>
      <c r="L833" s="253"/>
      <c r="M833" s="253"/>
      <c r="N833" s="253"/>
      <c r="O833" s="253"/>
      <c r="P833" s="253"/>
      <c r="Q833" s="253"/>
      <c r="R833" s="253"/>
      <c r="S833" s="253"/>
      <c r="T833" s="253"/>
      <c r="U833" s="253" t="s">
        <v>997</v>
      </c>
      <c r="V833" s="253"/>
      <c r="W833" s="253"/>
      <c r="X833" s="253"/>
      <c r="Y833" s="253"/>
      <c r="Z833" s="253"/>
      <c r="AA833" s="253"/>
      <c r="AB833" s="253"/>
      <c r="AC833" s="253" t="s">
        <v>320</v>
      </c>
      <c r="AD833" s="253"/>
      <c r="AE833" s="253"/>
      <c r="AF833" s="253"/>
      <c r="AG833" s="253"/>
      <c r="AH833" s="253"/>
      <c r="AI833" s="253"/>
      <c r="AJ833" s="253"/>
      <c r="AK833" s="253"/>
      <c r="AL833" s="253"/>
      <c r="AM833" s="253"/>
      <c r="AN833" s="253"/>
      <c r="AO833" s="253"/>
      <c r="AP833" s="253"/>
      <c r="AQ833" s="253"/>
      <c r="AR833" s="253"/>
      <c r="AS833" s="253"/>
      <c r="AT833" s="253"/>
      <c r="AU833" s="253"/>
      <c r="AV833" s="253"/>
      <c r="AW833" s="253"/>
    </row>
    <row r="834" spans="1:49" s="252" customFormat="1" ht="15" customHeight="1" x14ac:dyDescent="0.25">
      <c r="A834" s="253"/>
      <c r="B834" s="253"/>
      <c r="C834" s="253"/>
      <c r="D834" s="253"/>
      <c r="E834" s="253"/>
      <c r="F834" s="253"/>
      <c r="G834" s="253"/>
      <c r="H834" s="253"/>
      <c r="I834" s="253"/>
      <c r="J834" s="253"/>
      <c r="K834" s="253"/>
      <c r="L834" s="253"/>
      <c r="M834" s="253"/>
      <c r="N834" s="253"/>
      <c r="O834" s="253"/>
      <c r="P834" s="253"/>
      <c r="Q834" s="253"/>
      <c r="R834" s="253"/>
      <c r="S834" s="253"/>
      <c r="T834" s="253"/>
      <c r="U834" s="253" t="s">
        <v>998</v>
      </c>
      <c r="V834" s="253"/>
      <c r="W834" s="253"/>
      <c r="X834" s="253"/>
      <c r="Y834" s="253"/>
      <c r="Z834" s="253"/>
      <c r="AA834" s="253"/>
      <c r="AB834" s="253"/>
      <c r="AC834" s="253" t="s">
        <v>332</v>
      </c>
      <c r="AD834" s="253"/>
      <c r="AE834" s="253"/>
      <c r="AF834" s="253"/>
      <c r="AG834" s="253"/>
      <c r="AH834" s="253"/>
      <c r="AI834" s="253"/>
      <c r="AJ834" s="253"/>
      <c r="AK834" s="253"/>
      <c r="AL834" s="253"/>
      <c r="AM834" s="253"/>
      <c r="AN834" s="253"/>
      <c r="AO834" s="253"/>
      <c r="AP834" s="253"/>
      <c r="AQ834" s="253"/>
      <c r="AR834" s="253"/>
      <c r="AS834" s="253"/>
      <c r="AT834" s="253"/>
      <c r="AU834" s="253"/>
      <c r="AV834" s="253"/>
      <c r="AW834" s="253"/>
    </row>
    <row r="835" spans="1:49" s="252" customFormat="1" ht="15" customHeight="1" x14ac:dyDescent="0.25">
      <c r="A835" s="253"/>
      <c r="B835" s="253"/>
      <c r="C835" s="253"/>
      <c r="D835" s="253"/>
      <c r="E835" s="253"/>
      <c r="F835" s="253"/>
      <c r="G835" s="253"/>
      <c r="H835" s="253"/>
      <c r="I835" s="253"/>
      <c r="J835" s="253"/>
      <c r="K835" s="253"/>
      <c r="L835" s="253"/>
      <c r="M835" s="253"/>
      <c r="N835" s="253"/>
      <c r="O835" s="253"/>
      <c r="P835" s="253"/>
      <c r="Q835" s="253"/>
      <c r="R835" s="253"/>
      <c r="S835" s="253"/>
      <c r="T835" s="253"/>
      <c r="U835" s="253" t="s">
        <v>999</v>
      </c>
      <c r="V835" s="253"/>
      <c r="W835" s="253"/>
      <c r="X835" s="253"/>
      <c r="Y835" s="253"/>
      <c r="Z835" s="253"/>
      <c r="AA835" s="253"/>
      <c r="AB835" s="253"/>
      <c r="AC835" s="253" t="s">
        <v>332</v>
      </c>
      <c r="AD835" s="253"/>
      <c r="AE835" s="253"/>
      <c r="AF835" s="253"/>
      <c r="AG835" s="253"/>
      <c r="AH835" s="253"/>
      <c r="AI835" s="253"/>
      <c r="AJ835" s="253"/>
      <c r="AK835" s="253"/>
      <c r="AL835" s="253"/>
      <c r="AM835" s="253"/>
      <c r="AN835" s="253"/>
      <c r="AO835" s="253"/>
      <c r="AP835" s="253"/>
      <c r="AQ835" s="253"/>
      <c r="AR835" s="253"/>
      <c r="AS835" s="253"/>
      <c r="AT835" s="253"/>
      <c r="AU835" s="253"/>
      <c r="AV835" s="253"/>
      <c r="AW835" s="253"/>
    </row>
    <row r="836" spans="1:49" s="252" customFormat="1" ht="15" customHeight="1" x14ac:dyDescent="0.25">
      <c r="A836" s="253"/>
      <c r="B836" s="253"/>
      <c r="C836" s="253"/>
      <c r="D836" s="253"/>
      <c r="E836" s="253"/>
      <c r="F836" s="253"/>
      <c r="G836" s="253"/>
      <c r="H836" s="253"/>
      <c r="I836" s="253"/>
      <c r="J836" s="253"/>
      <c r="K836" s="253"/>
      <c r="L836" s="253"/>
      <c r="M836" s="253"/>
      <c r="N836" s="253"/>
      <c r="O836" s="253"/>
      <c r="P836" s="253"/>
      <c r="Q836" s="253"/>
      <c r="R836" s="253"/>
      <c r="S836" s="253"/>
      <c r="T836" s="253"/>
      <c r="U836" s="253" t="s">
        <v>1000</v>
      </c>
      <c r="V836" s="253"/>
      <c r="W836" s="253"/>
      <c r="X836" s="253"/>
      <c r="Y836" s="253"/>
      <c r="Z836" s="253"/>
      <c r="AA836" s="253"/>
      <c r="AB836" s="253"/>
      <c r="AC836" s="253" t="s">
        <v>320</v>
      </c>
      <c r="AD836" s="253"/>
      <c r="AE836" s="253"/>
      <c r="AF836" s="253"/>
      <c r="AG836" s="253"/>
      <c r="AH836" s="253"/>
      <c r="AI836" s="253"/>
      <c r="AJ836" s="253"/>
      <c r="AK836" s="253"/>
      <c r="AL836" s="253"/>
      <c r="AM836" s="253"/>
      <c r="AN836" s="253"/>
      <c r="AO836" s="253"/>
      <c r="AP836" s="253"/>
      <c r="AQ836" s="253"/>
      <c r="AR836" s="253"/>
      <c r="AS836" s="253"/>
      <c r="AT836" s="253"/>
      <c r="AU836" s="253"/>
      <c r="AV836" s="253"/>
      <c r="AW836" s="253"/>
    </row>
    <row r="837" spans="1:49" s="252" customFormat="1" ht="15" customHeight="1" x14ac:dyDescent="0.25">
      <c r="A837" s="253"/>
      <c r="B837" s="253"/>
      <c r="C837" s="253"/>
      <c r="D837" s="253"/>
      <c r="E837" s="253"/>
      <c r="F837" s="253"/>
      <c r="G837" s="253"/>
      <c r="H837" s="253"/>
      <c r="I837" s="253"/>
      <c r="J837" s="253"/>
      <c r="K837" s="253"/>
      <c r="L837" s="253"/>
      <c r="M837" s="253"/>
      <c r="N837" s="253"/>
      <c r="O837" s="253"/>
      <c r="P837" s="253"/>
      <c r="Q837" s="253"/>
      <c r="R837" s="253"/>
      <c r="S837" s="253"/>
      <c r="T837" s="253"/>
      <c r="U837" s="253" t="s">
        <v>1001</v>
      </c>
      <c r="V837" s="253"/>
      <c r="W837" s="253"/>
      <c r="X837" s="253"/>
      <c r="Y837" s="253"/>
      <c r="Z837" s="253"/>
      <c r="AA837" s="253"/>
      <c r="AB837" s="253"/>
      <c r="AC837" s="253" t="s">
        <v>323</v>
      </c>
      <c r="AD837" s="253"/>
      <c r="AE837" s="253"/>
      <c r="AF837" s="253"/>
      <c r="AG837" s="253"/>
      <c r="AH837" s="253"/>
      <c r="AI837" s="253"/>
      <c r="AJ837" s="253"/>
      <c r="AK837" s="253"/>
      <c r="AL837" s="253"/>
      <c r="AM837" s="253"/>
      <c r="AN837" s="253"/>
      <c r="AO837" s="253"/>
      <c r="AP837" s="253"/>
      <c r="AQ837" s="253"/>
      <c r="AR837" s="253"/>
      <c r="AS837" s="253"/>
      <c r="AT837" s="253"/>
      <c r="AU837" s="253"/>
      <c r="AV837" s="253"/>
      <c r="AW837" s="253"/>
    </row>
    <row r="838" spans="1:49" s="252" customFormat="1" ht="15" customHeight="1" x14ac:dyDescent="0.25">
      <c r="A838" s="253"/>
      <c r="B838" s="253"/>
      <c r="C838" s="253"/>
      <c r="D838" s="253"/>
      <c r="E838" s="253"/>
      <c r="F838" s="253"/>
      <c r="G838" s="253"/>
      <c r="H838" s="253"/>
      <c r="I838" s="253"/>
      <c r="J838" s="253"/>
      <c r="K838" s="253"/>
      <c r="L838" s="253"/>
      <c r="M838" s="253"/>
      <c r="N838" s="253"/>
      <c r="O838" s="253"/>
      <c r="P838" s="253"/>
      <c r="Q838" s="253"/>
      <c r="R838" s="253"/>
      <c r="S838" s="253"/>
      <c r="T838" s="253"/>
      <c r="U838" s="253" t="s">
        <v>290</v>
      </c>
      <c r="V838" s="253"/>
      <c r="W838" s="253"/>
      <c r="X838" s="253"/>
      <c r="Y838" s="253"/>
      <c r="Z838" s="253"/>
      <c r="AA838" s="253"/>
      <c r="AB838" s="253"/>
      <c r="AC838" s="253" t="s">
        <v>357</v>
      </c>
      <c r="AD838" s="253"/>
      <c r="AE838" s="253"/>
      <c r="AF838" s="253"/>
      <c r="AG838" s="253"/>
      <c r="AH838" s="253"/>
      <c r="AI838" s="253"/>
      <c r="AJ838" s="253"/>
      <c r="AK838" s="253"/>
      <c r="AL838" s="253"/>
      <c r="AM838" s="253"/>
      <c r="AN838" s="253"/>
      <c r="AO838" s="253"/>
      <c r="AP838" s="253"/>
      <c r="AQ838" s="253"/>
      <c r="AR838" s="253"/>
      <c r="AS838" s="253"/>
      <c r="AT838" s="253"/>
      <c r="AU838" s="253"/>
      <c r="AV838" s="253"/>
      <c r="AW838" s="253"/>
    </row>
    <row r="839" spans="1:49" s="252" customFormat="1" ht="15" customHeight="1" x14ac:dyDescent="0.25">
      <c r="A839" s="253"/>
      <c r="B839" s="253"/>
      <c r="C839" s="253"/>
      <c r="D839" s="253"/>
      <c r="E839" s="253"/>
      <c r="F839" s="253"/>
      <c r="G839" s="253"/>
      <c r="H839" s="253"/>
      <c r="I839" s="253"/>
      <c r="J839" s="253"/>
      <c r="K839" s="253"/>
      <c r="L839" s="253"/>
      <c r="M839" s="253"/>
      <c r="N839" s="253"/>
      <c r="O839" s="253"/>
      <c r="P839" s="253"/>
      <c r="Q839" s="253"/>
      <c r="R839" s="253"/>
      <c r="S839" s="253"/>
      <c r="T839" s="253"/>
      <c r="U839" s="253" t="s">
        <v>1002</v>
      </c>
      <c r="V839" s="253"/>
      <c r="W839" s="253"/>
      <c r="X839" s="253"/>
      <c r="Y839" s="253"/>
      <c r="Z839" s="253"/>
      <c r="AA839" s="253"/>
      <c r="AB839" s="253"/>
      <c r="AC839" s="253" t="s">
        <v>357</v>
      </c>
      <c r="AD839" s="253"/>
      <c r="AE839" s="253"/>
      <c r="AF839" s="253"/>
      <c r="AG839" s="253"/>
      <c r="AH839" s="253"/>
      <c r="AI839" s="253"/>
      <c r="AJ839" s="253"/>
      <c r="AK839" s="253"/>
      <c r="AL839" s="253"/>
      <c r="AM839" s="253"/>
      <c r="AN839" s="253"/>
      <c r="AO839" s="253"/>
      <c r="AP839" s="253"/>
      <c r="AQ839" s="253"/>
      <c r="AR839" s="253"/>
      <c r="AS839" s="253"/>
      <c r="AT839" s="253"/>
      <c r="AU839" s="253"/>
      <c r="AV839" s="253"/>
      <c r="AW839" s="253"/>
    </row>
    <row r="840" spans="1:49" s="252" customFormat="1" ht="15" customHeight="1" x14ac:dyDescent="0.25">
      <c r="A840" s="253"/>
      <c r="B840" s="253"/>
      <c r="C840" s="253"/>
      <c r="D840" s="253"/>
      <c r="E840" s="253"/>
      <c r="F840" s="253"/>
      <c r="G840" s="253"/>
      <c r="H840" s="253"/>
      <c r="I840" s="253"/>
      <c r="J840" s="253"/>
      <c r="K840" s="253"/>
      <c r="L840" s="253"/>
      <c r="M840" s="253"/>
      <c r="N840" s="253"/>
      <c r="O840" s="253"/>
      <c r="P840" s="253"/>
      <c r="Q840" s="253"/>
      <c r="R840" s="253"/>
      <c r="S840" s="253"/>
      <c r="T840" s="253"/>
      <c r="U840" s="253" t="s">
        <v>1003</v>
      </c>
      <c r="V840" s="253"/>
      <c r="W840" s="253"/>
      <c r="X840" s="253"/>
      <c r="Y840" s="253"/>
      <c r="Z840" s="253"/>
      <c r="AA840" s="253"/>
      <c r="AB840" s="253"/>
      <c r="AC840" s="253" t="s">
        <v>332</v>
      </c>
      <c r="AD840" s="253"/>
      <c r="AE840" s="253"/>
      <c r="AF840" s="253"/>
      <c r="AG840" s="253"/>
      <c r="AH840" s="253"/>
      <c r="AI840" s="253"/>
      <c r="AJ840" s="253"/>
      <c r="AK840" s="253"/>
      <c r="AL840" s="253"/>
      <c r="AM840" s="253"/>
      <c r="AN840" s="253"/>
      <c r="AO840" s="253"/>
      <c r="AP840" s="253"/>
      <c r="AQ840" s="253"/>
      <c r="AR840" s="253"/>
      <c r="AS840" s="253"/>
      <c r="AT840" s="253"/>
      <c r="AU840" s="253"/>
      <c r="AV840" s="253"/>
      <c r="AW840" s="253"/>
    </row>
    <row r="841" spans="1:49" s="252" customFormat="1" ht="15" customHeight="1" x14ac:dyDescent="0.25">
      <c r="A841" s="253"/>
      <c r="B841" s="253"/>
      <c r="C841" s="253"/>
      <c r="D841" s="253"/>
      <c r="E841" s="253"/>
      <c r="F841" s="253"/>
      <c r="G841" s="253"/>
      <c r="H841" s="253"/>
      <c r="I841" s="253"/>
      <c r="J841" s="253"/>
      <c r="K841" s="253"/>
      <c r="L841" s="253"/>
      <c r="M841" s="253"/>
      <c r="N841" s="253"/>
      <c r="O841" s="253"/>
      <c r="P841" s="253"/>
      <c r="Q841" s="253"/>
      <c r="R841" s="253"/>
      <c r="S841" s="253"/>
      <c r="T841" s="253"/>
      <c r="U841" s="253" t="s">
        <v>1004</v>
      </c>
      <c r="V841" s="253"/>
      <c r="W841" s="253"/>
      <c r="X841" s="253"/>
      <c r="Y841" s="253"/>
      <c r="Z841" s="253"/>
      <c r="AA841" s="253"/>
      <c r="AB841" s="253"/>
      <c r="AC841" s="253" t="s">
        <v>320</v>
      </c>
      <c r="AD841" s="253"/>
      <c r="AE841" s="253"/>
      <c r="AF841" s="253"/>
      <c r="AG841" s="253"/>
      <c r="AH841" s="253"/>
      <c r="AI841" s="253"/>
      <c r="AJ841" s="253"/>
      <c r="AK841" s="253"/>
      <c r="AL841" s="253"/>
      <c r="AM841" s="253"/>
      <c r="AN841" s="253"/>
      <c r="AO841" s="253"/>
      <c r="AP841" s="253"/>
      <c r="AQ841" s="253"/>
      <c r="AR841" s="253"/>
      <c r="AS841" s="253"/>
      <c r="AT841" s="253"/>
      <c r="AU841" s="253"/>
      <c r="AV841" s="253"/>
      <c r="AW841" s="253"/>
    </row>
    <row r="842" spans="1:49" s="252" customFormat="1" ht="15" customHeight="1" x14ac:dyDescent="0.25">
      <c r="A842" s="253"/>
      <c r="B842" s="253"/>
      <c r="C842" s="253"/>
      <c r="D842" s="253"/>
      <c r="E842" s="253"/>
      <c r="F842" s="253"/>
      <c r="G842" s="253"/>
      <c r="H842" s="253"/>
      <c r="I842" s="253"/>
      <c r="J842" s="253"/>
      <c r="K842" s="253"/>
      <c r="L842" s="253"/>
      <c r="M842" s="253"/>
      <c r="N842" s="253"/>
      <c r="O842" s="253"/>
      <c r="P842" s="253"/>
      <c r="Q842" s="253"/>
      <c r="R842" s="253"/>
      <c r="S842" s="253"/>
      <c r="T842" s="253"/>
      <c r="U842" s="253" t="s">
        <v>1005</v>
      </c>
      <c r="V842" s="253"/>
      <c r="W842" s="253"/>
      <c r="X842" s="253"/>
      <c r="Y842" s="253"/>
      <c r="Z842" s="253"/>
      <c r="AA842" s="253"/>
      <c r="AB842" s="253"/>
      <c r="AC842" s="253" t="s">
        <v>320</v>
      </c>
      <c r="AD842" s="253"/>
      <c r="AE842" s="253"/>
      <c r="AF842" s="253"/>
      <c r="AG842" s="253"/>
      <c r="AH842" s="253"/>
      <c r="AI842" s="253"/>
      <c r="AJ842" s="253"/>
      <c r="AK842" s="253"/>
      <c r="AL842" s="253"/>
      <c r="AM842" s="253"/>
      <c r="AN842" s="253"/>
      <c r="AO842" s="253"/>
      <c r="AP842" s="253"/>
      <c r="AQ842" s="253"/>
      <c r="AR842" s="253"/>
      <c r="AS842" s="253"/>
      <c r="AT842" s="253"/>
      <c r="AU842" s="253"/>
      <c r="AV842" s="253"/>
      <c r="AW842" s="253"/>
    </row>
    <row r="843" spans="1:49" s="252" customFormat="1" ht="15" customHeight="1" x14ac:dyDescent="0.25">
      <c r="A843" s="253"/>
      <c r="B843" s="253"/>
      <c r="C843" s="253"/>
      <c r="D843" s="253"/>
      <c r="E843" s="253"/>
      <c r="F843" s="253"/>
      <c r="G843" s="253"/>
      <c r="H843" s="253"/>
      <c r="I843" s="253"/>
      <c r="J843" s="253"/>
      <c r="K843" s="253"/>
      <c r="L843" s="253"/>
      <c r="M843" s="253"/>
      <c r="N843" s="253"/>
      <c r="O843" s="253"/>
      <c r="P843" s="253"/>
      <c r="Q843" s="253"/>
      <c r="R843" s="253"/>
      <c r="S843" s="253"/>
      <c r="T843" s="253"/>
      <c r="U843" s="253" t="s">
        <v>1006</v>
      </c>
      <c r="V843" s="253"/>
      <c r="W843" s="253"/>
      <c r="X843" s="253"/>
      <c r="Y843" s="253"/>
      <c r="Z843" s="253"/>
      <c r="AA843" s="253"/>
      <c r="AB843" s="253"/>
      <c r="AC843" s="253" t="s">
        <v>329</v>
      </c>
      <c r="AD843" s="253"/>
      <c r="AE843" s="253"/>
      <c r="AF843" s="253"/>
      <c r="AG843" s="253"/>
      <c r="AH843" s="253"/>
      <c r="AI843" s="253"/>
      <c r="AJ843" s="253"/>
      <c r="AK843" s="253"/>
      <c r="AL843" s="253"/>
      <c r="AM843" s="253"/>
      <c r="AN843" s="253"/>
      <c r="AO843" s="253"/>
      <c r="AP843" s="253"/>
      <c r="AQ843" s="253"/>
      <c r="AR843" s="253"/>
      <c r="AS843" s="253"/>
      <c r="AT843" s="253"/>
      <c r="AU843" s="253"/>
      <c r="AV843" s="253"/>
      <c r="AW843" s="253"/>
    </row>
    <row r="844" spans="1:49" s="252" customFormat="1" ht="15" customHeight="1" x14ac:dyDescent="0.25">
      <c r="A844" s="253"/>
      <c r="B844" s="253"/>
      <c r="C844" s="253"/>
      <c r="D844" s="253"/>
      <c r="E844" s="253"/>
      <c r="F844" s="253"/>
      <c r="G844" s="253"/>
      <c r="H844" s="253"/>
      <c r="I844" s="253"/>
      <c r="J844" s="253"/>
      <c r="K844" s="253"/>
      <c r="L844" s="253"/>
      <c r="M844" s="253"/>
      <c r="N844" s="253"/>
      <c r="O844" s="253"/>
      <c r="P844" s="253"/>
      <c r="Q844" s="253"/>
      <c r="R844" s="253"/>
      <c r="S844" s="253"/>
      <c r="T844" s="253"/>
      <c r="U844" s="253" t="s">
        <v>1007</v>
      </c>
      <c r="V844" s="253"/>
      <c r="W844" s="253"/>
      <c r="X844" s="253"/>
      <c r="Y844" s="253"/>
      <c r="Z844" s="253"/>
      <c r="AA844" s="253"/>
      <c r="AB844" s="253"/>
      <c r="AC844" s="253" t="s">
        <v>329</v>
      </c>
      <c r="AD844" s="253"/>
      <c r="AE844" s="253"/>
      <c r="AF844" s="253"/>
      <c r="AG844" s="253"/>
      <c r="AH844" s="253"/>
      <c r="AI844" s="253"/>
      <c r="AJ844" s="253"/>
      <c r="AK844" s="253"/>
      <c r="AL844" s="253"/>
      <c r="AM844" s="253"/>
      <c r="AN844" s="253"/>
      <c r="AO844" s="253"/>
      <c r="AP844" s="253"/>
      <c r="AQ844" s="253"/>
      <c r="AR844" s="253"/>
      <c r="AS844" s="253"/>
      <c r="AT844" s="253"/>
      <c r="AU844" s="253"/>
      <c r="AV844" s="253"/>
      <c r="AW844" s="253"/>
    </row>
    <row r="845" spans="1:49" s="252" customFormat="1" ht="15" customHeight="1" x14ac:dyDescent="0.25">
      <c r="A845" s="253"/>
      <c r="B845" s="253"/>
      <c r="C845" s="253"/>
      <c r="D845" s="253"/>
      <c r="E845" s="253"/>
      <c r="F845" s="253"/>
      <c r="G845" s="253"/>
      <c r="H845" s="253"/>
      <c r="I845" s="253"/>
      <c r="J845" s="253"/>
      <c r="K845" s="253"/>
      <c r="L845" s="253"/>
      <c r="M845" s="253"/>
      <c r="N845" s="253"/>
      <c r="O845" s="253"/>
      <c r="P845" s="253"/>
      <c r="Q845" s="253"/>
      <c r="R845" s="253"/>
      <c r="S845" s="253"/>
      <c r="T845" s="253"/>
      <c r="U845" s="253" t="s">
        <v>1008</v>
      </c>
      <c r="V845" s="253"/>
      <c r="W845" s="253"/>
      <c r="X845" s="253"/>
      <c r="Y845" s="253"/>
      <c r="Z845" s="253"/>
      <c r="AA845" s="253"/>
      <c r="AB845" s="253"/>
      <c r="AC845" s="253" t="s">
        <v>318</v>
      </c>
      <c r="AD845" s="253"/>
      <c r="AE845" s="253"/>
      <c r="AF845" s="253"/>
      <c r="AG845" s="253"/>
      <c r="AH845" s="253"/>
      <c r="AI845" s="253"/>
      <c r="AJ845" s="253"/>
      <c r="AK845" s="253"/>
      <c r="AL845" s="253"/>
      <c r="AM845" s="253"/>
      <c r="AN845" s="253"/>
      <c r="AO845" s="253"/>
      <c r="AP845" s="253"/>
      <c r="AQ845" s="253"/>
      <c r="AR845" s="253"/>
      <c r="AS845" s="253"/>
      <c r="AT845" s="253"/>
      <c r="AU845" s="253"/>
      <c r="AV845" s="253"/>
      <c r="AW845" s="253"/>
    </row>
    <row r="846" spans="1:49" s="252" customFormat="1" ht="15" customHeight="1" x14ac:dyDescent="0.25">
      <c r="A846" s="253"/>
      <c r="B846" s="253"/>
      <c r="C846" s="253"/>
      <c r="D846" s="253"/>
      <c r="E846" s="253"/>
      <c r="F846" s="253"/>
      <c r="G846" s="253"/>
      <c r="H846" s="253"/>
      <c r="I846" s="253"/>
      <c r="J846" s="253"/>
      <c r="K846" s="253"/>
      <c r="L846" s="253"/>
      <c r="M846" s="253"/>
      <c r="N846" s="253"/>
      <c r="O846" s="253"/>
      <c r="P846" s="253"/>
      <c r="Q846" s="253"/>
      <c r="R846" s="253"/>
      <c r="S846" s="253"/>
      <c r="T846" s="253"/>
      <c r="U846" s="253" t="s">
        <v>1009</v>
      </c>
      <c r="V846" s="253"/>
      <c r="W846" s="253"/>
      <c r="X846" s="253"/>
      <c r="Y846" s="253"/>
      <c r="Z846" s="253"/>
      <c r="AA846" s="253"/>
      <c r="AB846" s="253"/>
      <c r="AC846" s="253" t="s">
        <v>393</v>
      </c>
      <c r="AD846" s="253"/>
      <c r="AE846" s="253"/>
      <c r="AF846" s="253"/>
      <c r="AG846" s="253"/>
      <c r="AH846" s="253"/>
      <c r="AI846" s="253"/>
      <c r="AJ846" s="253"/>
      <c r="AK846" s="253"/>
      <c r="AL846" s="253"/>
      <c r="AM846" s="253"/>
      <c r="AN846" s="253"/>
      <c r="AO846" s="253"/>
      <c r="AP846" s="253"/>
      <c r="AQ846" s="253"/>
      <c r="AR846" s="253"/>
      <c r="AS846" s="253"/>
      <c r="AT846" s="253"/>
      <c r="AU846" s="253"/>
      <c r="AV846" s="253"/>
      <c r="AW846" s="253"/>
    </row>
    <row r="847" spans="1:49" s="252" customFormat="1" ht="15" customHeight="1" x14ac:dyDescent="0.25">
      <c r="A847" s="253"/>
      <c r="B847" s="253"/>
      <c r="C847" s="253"/>
      <c r="D847" s="253"/>
      <c r="E847" s="253"/>
      <c r="F847" s="253"/>
      <c r="G847" s="253"/>
      <c r="H847" s="253"/>
      <c r="I847" s="253"/>
      <c r="J847" s="253"/>
      <c r="K847" s="253"/>
      <c r="L847" s="253"/>
      <c r="M847" s="253"/>
      <c r="N847" s="253"/>
      <c r="O847" s="253"/>
      <c r="P847" s="253"/>
      <c r="Q847" s="253"/>
      <c r="R847" s="253"/>
      <c r="S847" s="253"/>
      <c r="T847" s="253"/>
      <c r="U847" s="253" t="s">
        <v>1010</v>
      </c>
      <c r="V847" s="253"/>
      <c r="W847" s="253"/>
      <c r="X847" s="253"/>
      <c r="Y847" s="253"/>
      <c r="Z847" s="253"/>
      <c r="AA847" s="253"/>
      <c r="AB847" s="253"/>
      <c r="AC847" s="253" t="s">
        <v>323</v>
      </c>
      <c r="AD847" s="253"/>
      <c r="AE847" s="253"/>
      <c r="AF847" s="253"/>
      <c r="AG847" s="253"/>
      <c r="AH847" s="253"/>
      <c r="AI847" s="253"/>
      <c r="AJ847" s="253"/>
      <c r="AK847" s="253"/>
      <c r="AL847" s="253"/>
      <c r="AM847" s="253"/>
      <c r="AN847" s="253"/>
      <c r="AO847" s="253"/>
      <c r="AP847" s="253"/>
      <c r="AQ847" s="253"/>
      <c r="AR847" s="253"/>
      <c r="AS847" s="253"/>
      <c r="AT847" s="253"/>
      <c r="AU847" s="253"/>
      <c r="AV847" s="253"/>
      <c r="AW847" s="253"/>
    </row>
    <row r="848" spans="1:49" s="252" customFormat="1" ht="15" customHeight="1" x14ac:dyDescent="0.25">
      <c r="A848" s="253"/>
      <c r="B848" s="253"/>
      <c r="C848" s="253"/>
      <c r="D848" s="253"/>
      <c r="E848" s="253"/>
      <c r="F848" s="253"/>
      <c r="G848" s="253"/>
      <c r="H848" s="253"/>
      <c r="I848" s="253"/>
      <c r="J848" s="253"/>
      <c r="K848" s="253"/>
      <c r="L848" s="253"/>
      <c r="M848" s="253"/>
      <c r="N848" s="253"/>
      <c r="O848" s="253"/>
      <c r="P848" s="253"/>
      <c r="Q848" s="253"/>
      <c r="R848" s="253"/>
      <c r="S848" s="253"/>
      <c r="T848" s="253"/>
      <c r="U848" s="253" t="s">
        <v>1011</v>
      </c>
      <c r="V848" s="253"/>
      <c r="W848" s="253"/>
      <c r="X848" s="253"/>
      <c r="Y848" s="253"/>
      <c r="Z848" s="253"/>
      <c r="AA848" s="253"/>
      <c r="AB848" s="253"/>
      <c r="AC848" s="253" t="s">
        <v>357</v>
      </c>
      <c r="AD848" s="253"/>
      <c r="AE848" s="253"/>
      <c r="AF848" s="253"/>
      <c r="AG848" s="253"/>
      <c r="AH848" s="253"/>
      <c r="AI848" s="253"/>
      <c r="AJ848" s="253"/>
      <c r="AK848" s="253"/>
      <c r="AL848" s="253"/>
      <c r="AM848" s="253"/>
      <c r="AN848" s="253"/>
      <c r="AO848" s="253"/>
      <c r="AP848" s="253"/>
      <c r="AQ848" s="253"/>
      <c r="AR848" s="253"/>
      <c r="AS848" s="253"/>
      <c r="AT848" s="253"/>
      <c r="AU848" s="253"/>
      <c r="AV848" s="253"/>
      <c r="AW848" s="253"/>
    </row>
    <row r="849" spans="1:49" s="252" customFormat="1" ht="15" customHeight="1" x14ac:dyDescent="0.25">
      <c r="A849" s="253"/>
      <c r="B849" s="253"/>
      <c r="C849" s="253"/>
      <c r="D849" s="253"/>
      <c r="E849" s="253"/>
      <c r="F849" s="253"/>
      <c r="G849" s="253"/>
      <c r="H849" s="253"/>
      <c r="I849" s="253"/>
      <c r="J849" s="253"/>
      <c r="K849" s="253"/>
      <c r="L849" s="253"/>
      <c r="M849" s="253"/>
      <c r="N849" s="253"/>
      <c r="O849" s="253"/>
      <c r="P849" s="253"/>
      <c r="Q849" s="253"/>
      <c r="R849" s="253"/>
      <c r="S849" s="253"/>
      <c r="T849" s="253"/>
      <c r="U849" s="253" t="s">
        <v>1012</v>
      </c>
      <c r="V849" s="253"/>
      <c r="W849" s="253"/>
      <c r="X849" s="253"/>
      <c r="Y849" s="253"/>
      <c r="Z849" s="253"/>
      <c r="AA849" s="253"/>
      <c r="AB849" s="253"/>
      <c r="AC849" s="253" t="s">
        <v>320</v>
      </c>
      <c r="AD849" s="253"/>
      <c r="AE849" s="253"/>
      <c r="AF849" s="253"/>
      <c r="AG849" s="253"/>
      <c r="AH849" s="253"/>
      <c r="AI849" s="253"/>
      <c r="AJ849" s="253"/>
      <c r="AK849" s="253"/>
      <c r="AL849" s="253"/>
      <c r="AM849" s="253"/>
      <c r="AN849" s="253"/>
      <c r="AO849" s="253"/>
      <c r="AP849" s="253"/>
      <c r="AQ849" s="253"/>
      <c r="AR849" s="253"/>
      <c r="AS849" s="253"/>
      <c r="AT849" s="253"/>
      <c r="AU849" s="253"/>
      <c r="AV849" s="253"/>
      <c r="AW849" s="253"/>
    </row>
    <row r="850" spans="1:49" s="252" customFormat="1" ht="15" customHeight="1" x14ac:dyDescent="0.25">
      <c r="A850" s="253"/>
      <c r="B850" s="253"/>
      <c r="C850" s="253"/>
      <c r="D850" s="253"/>
      <c r="E850" s="253"/>
      <c r="F850" s="253"/>
      <c r="G850" s="253"/>
      <c r="H850" s="253"/>
      <c r="I850" s="253"/>
      <c r="J850" s="253"/>
      <c r="K850" s="253"/>
      <c r="L850" s="253"/>
      <c r="M850" s="253"/>
      <c r="N850" s="253"/>
      <c r="O850" s="253"/>
      <c r="P850" s="253"/>
      <c r="Q850" s="253"/>
      <c r="R850" s="253"/>
      <c r="S850" s="253"/>
      <c r="T850" s="253"/>
      <c r="U850" s="253" t="s">
        <v>1013</v>
      </c>
      <c r="V850" s="253"/>
      <c r="W850" s="253"/>
      <c r="X850" s="253"/>
      <c r="Y850" s="253"/>
      <c r="Z850" s="253"/>
      <c r="AA850" s="253"/>
      <c r="AB850" s="253"/>
      <c r="AC850" s="253" t="s">
        <v>332</v>
      </c>
      <c r="AD850" s="253"/>
      <c r="AE850" s="253"/>
      <c r="AF850" s="253"/>
      <c r="AG850" s="253"/>
      <c r="AH850" s="253"/>
      <c r="AI850" s="253"/>
      <c r="AJ850" s="253"/>
      <c r="AK850" s="253"/>
      <c r="AL850" s="253"/>
      <c r="AM850" s="253"/>
      <c r="AN850" s="253"/>
      <c r="AO850" s="253"/>
      <c r="AP850" s="253"/>
      <c r="AQ850" s="253"/>
      <c r="AR850" s="253"/>
      <c r="AS850" s="253"/>
      <c r="AT850" s="253"/>
      <c r="AU850" s="253"/>
      <c r="AV850" s="253"/>
      <c r="AW850" s="253"/>
    </row>
    <row r="851" spans="1:49" s="252" customFormat="1" ht="15" customHeight="1" x14ac:dyDescent="0.25">
      <c r="A851" s="253"/>
      <c r="B851" s="253"/>
      <c r="C851" s="253"/>
      <c r="D851" s="253"/>
      <c r="E851" s="253"/>
      <c r="F851" s="253"/>
      <c r="G851" s="253"/>
      <c r="H851" s="253"/>
      <c r="I851" s="253"/>
      <c r="J851" s="253"/>
      <c r="K851" s="253"/>
      <c r="L851" s="253"/>
      <c r="M851" s="253"/>
      <c r="N851" s="253"/>
      <c r="O851" s="253"/>
      <c r="P851" s="253"/>
      <c r="Q851" s="253"/>
      <c r="R851" s="253"/>
      <c r="S851" s="253"/>
      <c r="T851" s="253"/>
      <c r="U851" s="253" t="s">
        <v>1014</v>
      </c>
      <c r="V851" s="253"/>
      <c r="W851" s="253"/>
      <c r="X851" s="253"/>
      <c r="Y851" s="253"/>
      <c r="Z851" s="253"/>
      <c r="AA851" s="253"/>
      <c r="AB851" s="253"/>
      <c r="AC851" s="253" t="s">
        <v>357</v>
      </c>
      <c r="AD851" s="253"/>
      <c r="AE851" s="253"/>
      <c r="AF851" s="253"/>
      <c r="AG851" s="253"/>
      <c r="AH851" s="253"/>
      <c r="AI851" s="253"/>
      <c r="AJ851" s="253"/>
      <c r="AK851" s="253"/>
      <c r="AL851" s="253"/>
      <c r="AM851" s="253"/>
      <c r="AN851" s="253"/>
      <c r="AO851" s="253"/>
      <c r="AP851" s="253"/>
      <c r="AQ851" s="253"/>
      <c r="AR851" s="253"/>
      <c r="AS851" s="253"/>
      <c r="AT851" s="253"/>
      <c r="AU851" s="253"/>
      <c r="AV851" s="253"/>
      <c r="AW851" s="253"/>
    </row>
    <row r="852" spans="1:49" s="252" customFormat="1" ht="15" customHeight="1" x14ac:dyDescent="0.25">
      <c r="A852" s="253"/>
      <c r="B852" s="253"/>
      <c r="C852" s="253"/>
      <c r="D852" s="253"/>
      <c r="E852" s="253"/>
      <c r="F852" s="253"/>
      <c r="G852" s="253"/>
      <c r="H852" s="253"/>
      <c r="I852" s="253"/>
      <c r="J852" s="253"/>
      <c r="K852" s="253"/>
      <c r="L852" s="253"/>
      <c r="M852" s="253"/>
      <c r="N852" s="253"/>
      <c r="O852" s="253"/>
      <c r="P852" s="253"/>
      <c r="Q852" s="253"/>
      <c r="R852" s="253"/>
      <c r="S852" s="253"/>
      <c r="T852" s="253"/>
      <c r="U852" s="253" t="s">
        <v>1015</v>
      </c>
      <c r="V852" s="253"/>
      <c r="W852" s="253"/>
      <c r="X852" s="253"/>
      <c r="Y852" s="253"/>
      <c r="Z852" s="253"/>
      <c r="AA852" s="253"/>
      <c r="AB852" s="253"/>
      <c r="AC852" s="253" t="s">
        <v>323</v>
      </c>
      <c r="AD852" s="253"/>
      <c r="AE852" s="253"/>
      <c r="AF852" s="253"/>
      <c r="AG852" s="253"/>
      <c r="AH852" s="253"/>
      <c r="AI852" s="253"/>
      <c r="AJ852" s="253"/>
      <c r="AK852" s="253"/>
      <c r="AL852" s="253"/>
      <c r="AM852" s="253"/>
      <c r="AN852" s="253"/>
      <c r="AO852" s="253"/>
      <c r="AP852" s="253"/>
      <c r="AQ852" s="253"/>
      <c r="AR852" s="253"/>
      <c r="AS852" s="253"/>
      <c r="AT852" s="253"/>
      <c r="AU852" s="253"/>
      <c r="AV852" s="253"/>
      <c r="AW852" s="253"/>
    </row>
    <row r="853" spans="1:49" s="252" customFormat="1" ht="15" customHeight="1" x14ac:dyDescent="0.25">
      <c r="A853" s="253"/>
      <c r="B853" s="253"/>
      <c r="C853" s="253"/>
      <c r="D853" s="253"/>
      <c r="E853" s="253"/>
      <c r="F853" s="253"/>
      <c r="G853" s="253"/>
      <c r="H853" s="253"/>
      <c r="I853" s="253"/>
      <c r="J853" s="253"/>
      <c r="K853" s="253"/>
      <c r="L853" s="253"/>
      <c r="M853" s="253"/>
      <c r="N853" s="253"/>
      <c r="O853" s="253"/>
      <c r="P853" s="253"/>
      <c r="Q853" s="253"/>
      <c r="R853" s="253"/>
      <c r="S853" s="253"/>
      <c r="T853" s="253"/>
      <c r="U853" s="253" t="s">
        <v>1016</v>
      </c>
      <c r="V853" s="253"/>
      <c r="W853" s="253"/>
      <c r="X853" s="253"/>
      <c r="Y853" s="253"/>
      <c r="Z853" s="253"/>
      <c r="AA853" s="253"/>
      <c r="AB853" s="253"/>
      <c r="AC853" s="253" t="s">
        <v>323</v>
      </c>
      <c r="AD853" s="253"/>
      <c r="AE853" s="253"/>
      <c r="AF853" s="253"/>
      <c r="AG853" s="253"/>
      <c r="AH853" s="253"/>
      <c r="AI853" s="253"/>
      <c r="AJ853" s="253"/>
      <c r="AK853" s="253"/>
      <c r="AL853" s="253"/>
      <c r="AM853" s="253"/>
      <c r="AN853" s="253"/>
      <c r="AO853" s="253"/>
      <c r="AP853" s="253"/>
      <c r="AQ853" s="253"/>
      <c r="AR853" s="253"/>
      <c r="AS853" s="253"/>
      <c r="AT853" s="253"/>
      <c r="AU853" s="253"/>
      <c r="AV853" s="253"/>
      <c r="AW853" s="253"/>
    </row>
    <row r="854" spans="1:49" s="252" customFormat="1" ht="15" customHeight="1" x14ac:dyDescent="0.25">
      <c r="A854" s="253"/>
      <c r="B854" s="253"/>
      <c r="C854" s="253"/>
      <c r="D854" s="253"/>
      <c r="E854" s="253"/>
      <c r="F854" s="253"/>
      <c r="G854" s="253"/>
      <c r="H854" s="253"/>
      <c r="I854" s="253"/>
      <c r="J854" s="253"/>
      <c r="K854" s="253"/>
      <c r="L854" s="253"/>
      <c r="M854" s="253"/>
      <c r="N854" s="253"/>
      <c r="O854" s="253"/>
      <c r="P854" s="253"/>
      <c r="Q854" s="253"/>
      <c r="R854" s="253"/>
      <c r="S854" s="253"/>
      <c r="T854" s="253"/>
      <c r="U854" s="253" t="s">
        <v>1017</v>
      </c>
      <c r="V854" s="253"/>
      <c r="W854" s="253"/>
      <c r="X854" s="253"/>
      <c r="Y854" s="253"/>
      <c r="Z854" s="253"/>
      <c r="AA854" s="253"/>
      <c r="AB854" s="253"/>
      <c r="AC854" s="253" t="s">
        <v>323</v>
      </c>
      <c r="AD854" s="253"/>
      <c r="AE854" s="253"/>
      <c r="AF854" s="253"/>
      <c r="AG854" s="253"/>
      <c r="AH854" s="253"/>
      <c r="AI854" s="253"/>
      <c r="AJ854" s="253"/>
      <c r="AK854" s="253"/>
      <c r="AL854" s="253"/>
      <c r="AM854" s="253"/>
      <c r="AN854" s="253"/>
      <c r="AO854" s="253"/>
      <c r="AP854" s="253"/>
      <c r="AQ854" s="253"/>
      <c r="AR854" s="253"/>
      <c r="AS854" s="253"/>
      <c r="AT854" s="253"/>
      <c r="AU854" s="253"/>
      <c r="AV854" s="253"/>
      <c r="AW854" s="253"/>
    </row>
    <row r="855" spans="1:49" s="252" customFormat="1" ht="15" customHeight="1" x14ac:dyDescent="0.25">
      <c r="A855" s="253"/>
      <c r="B855" s="253"/>
      <c r="C855" s="253"/>
      <c r="D855" s="253"/>
      <c r="E855" s="253"/>
      <c r="F855" s="253"/>
      <c r="G855" s="253"/>
      <c r="H855" s="253"/>
      <c r="I855" s="253"/>
      <c r="J855" s="253"/>
      <c r="K855" s="253"/>
      <c r="L855" s="253"/>
      <c r="M855" s="253"/>
      <c r="N855" s="253"/>
      <c r="O855" s="253"/>
      <c r="P855" s="253"/>
      <c r="Q855" s="253"/>
      <c r="R855" s="253"/>
      <c r="S855" s="253"/>
      <c r="T855" s="253"/>
      <c r="U855" s="253" t="s">
        <v>1018</v>
      </c>
      <c r="V855" s="253"/>
      <c r="W855" s="253"/>
      <c r="X855" s="253"/>
      <c r="Y855" s="253"/>
      <c r="Z855" s="253"/>
      <c r="AA855" s="253"/>
      <c r="AB855" s="253"/>
      <c r="AC855" s="253" t="s">
        <v>393</v>
      </c>
      <c r="AD855" s="253"/>
      <c r="AE855" s="253"/>
      <c r="AF855" s="253"/>
      <c r="AG855" s="253"/>
      <c r="AH855" s="253"/>
      <c r="AI855" s="253"/>
      <c r="AJ855" s="253"/>
      <c r="AK855" s="253"/>
      <c r="AL855" s="253"/>
      <c r="AM855" s="253"/>
      <c r="AN855" s="253"/>
      <c r="AO855" s="253"/>
      <c r="AP855" s="253"/>
      <c r="AQ855" s="253"/>
      <c r="AR855" s="253"/>
      <c r="AS855" s="253"/>
      <c r="AT855" s="253"/>
      <c r="AU855" s="253"/>
      <c r="AV855" s="253"/>
      <c r="AW855" s="253"/>
    </row>
    <row r="856" spans="1:49" s="252" customFormat="1" ht="15" customHeight="1" x14ac:dyDescent="0.25">
      <c r="A856" s="253"/>
      <c r="B856" s="253"/>
      <c r="C856" s="253"/>
      <c r="D856" s="253"/>
      <c r="E856" s="253"/>
      <c r="F856" s="253"/>
      <c r="G856" s="253"/>
      <c r="H856" s="253"/>
      <c r="I856" s="253"/>
      <c r="J856" s="253"/>
      <c r="K856" s="253"/>
      <c r="L856" s="253"/>
      <c r="M856" s="253"/>
      <c r="N856" s="253"/>
      <c r="O856" s="253"/>
      <c r="P856" s="253"/>
      <c r="Q856" s="253"/>
      <c r="R856" s="253"/>
      <c r="S856" s="253"/>
      <c r="T856" s="253"/>
      <c r="U856" s="253" t="s">
        <v>1019</v>
      </c>
      <c r="V856" s="253"/>
      <c r="W856" s="253"/>
      <c r="X856" s="253"/>
      <c r="Y856" s="253"/>
      <c r="Z856" s="253"/>
      <c r="AA856" s="253"/>
      <c r="AB856" s="253"/>
      <c r="AC856" s="253" t="s">
        <v>318</v>
      </c>
      <c r="AD856" s="253"/>
      <c r="AE856" s="253"/>
      <c r="AF856" s="253"/>
      <c r="AG856" s="253"/>
      <c r="AH856" s="253"/>
      <c r="AI856" s="253"/>
      <c r="AJ856" s="253"/>
      <c r="AK856" s="253"/>
      <c r="AL856" s="253"/>
      <c r="AM856" s="253"/>
      <c r="AN856" s="253"/>
      <c r="AO856" s="253"/>
      <c r="AP856" s="253"/>
      <c r="AQ856" s="253"/>
      <c r="AR856" s="253"/>
      <c r="AS856" s="253"/>
      <c r="AT856" s="253"/>
      <c r="AU856" s="253"/>
      <c r="AV856" s="253"/>
      <c r="AW856" s="253"/>
    </row>
    <row r="857" spans="1:49" s="252" customFormat="1" ht="15" customHeight="1" x14ac:dyDescent="0.25">
      <c r="A857" s="253"/>
      <c r="B857" s="253"/>
      <c r="C857" s="253"/>
      <c r="D857" s="253"/>
      <c r="E857" s="253"/>
      <c r="F857" s="253"/>
      <c r="G857" s="253"/>
      <c r="H857" s="253"/>
      <c r="I857" s="253"/>
      <c r="J857" s="253"/>
      <c r="K857" s="253"/>
      <c r="L857" s="253"/>
      <c r="M857" s="253"/>
      <c r="N857" s="253"/>
      <c r="O857" s="253"/>
      <c r="P857" s="253"/>
      <c r="Q857" s="253"/>
      <c r="R857" s="253"/>
      <c r="S857" s="253"/>
      <c r="T857" s="253"/>
      <c r="U857" s="253" t="s">
        <v>1020</v>
      </c>
      <c r="V857" s="253"/>
      <c r="W857" s="253"/>
      <c r="X857" s="253"/>
      <c r="Y857" s="253"/>
      <c r="Z857" s="253"/>
      <c r="AA857" s="253"/>
      <c r="AB857" s="253"/>
      <c r="AC857" s="253" t="s">
        <v>316</v>
      </c>
      <c r="AD857" s="253"/>
      <c r="AE857" s="253"/>
      <c r="AF857" s="253"/>
      <c r="AG857" s="253"/>
      <c r="AH857" s="253"/>
      <c r="AI857" s="253"/>
      <c r="AJ857" s="253"/>
      <c r="AK857" s="253"/>
      <c r="AL857" s="253"/>
      <c r="AM857" s="253"/>
      <c r="AN857" s="253"/>
      <c r="AO857" s="253"/>
      <c r="AP857" s="253"/>
      <c r="AQ857" s="253"/>
      <c r="AR857" s="253"/>
      <c r="AS857" s="253"/>
      <c r="AT857" s="253"/>
      <c r="AU857" s="253"/>
      <c r="AV857" s="253"/>
      <c r="AW857" s="253"/>
    </row>
    <row r="858" spans="1:49" s="252" customFormat="1" ht="15" customHeight="1" x14ac:dyDescent="0.25">
      <c r="A858" s="253"/>
      <c r="B858" s="253"/>
      <c r="C858" s="253"/>
      <c r="D858" s="253"/>
      <c r="E858" s="253"/>
      <c r="F858" s="253"/>
      <c r="G858" s="253"/>
      <c r="H858" s="253"/>
      <c r="I858" s="253"/>
      <c r="J858" s="253"/>
      <c r="K858" s="253"/>
      <c r="L858" s="253"/>
      <c r="M858" s="253"/>
      <c r="N858" s="253"/>
      <c r="O858" s="253"/>
      <c r="P858" s="253"/>
      <c r="Q858" s="253"/>
      <c r="R858" s="253"/>
      <c r="S858" s="253"/>
      <c r="T858" s="253"/>
      <c r="U858" s="253" t="s">
        <v>1021</v>
      </c>
      <c r="V858" s="253"/>
      <c r="W858" s="253"/>
      <c r="X858" s="253"/>
      <c r="Y858" s="253"/>
      <c r="Z858" s="253"/>
      <c r="AA858" s="253"/>
      <c r="AB858" s="253"/>
      <c r="AC858" s="253" t="s">
        <v>320</v>
      </c>
      <c r="AD858" s="253"/>
      <c r="AE858" s="253"/>
      <c r="AF858" s="253"/>
      <c r="AG858" s="253"/>
      <c r="AH858" s="253"/>
      <c r="AI858" s="253"/>
      <c r="AJ858" s="253"/>
      <c r="AK858" s="253"/>
      <c r="AL858" s="253"/>
      <c r="AM858" s="253"/>
      <c r="AN858" s="253"/>
      <c r="AO858" s="253"/>
      <c r="AP858" s="253"/>
      <c r="AQ858" s="253"/>
      <c r="AR858" s="253"/>
      <c r="AS858" s="253"/>
      <c r="AT858" s="253"/>
      <c r="AU858" s="253"/>
      <c r="AV858" s="253"/>
      <c r="AW858" s="253"/>
    </row>
    <row r="859" spans="1:49" s="252" customFormat="1" ht="15" customHeight="1" x14ac:dyDescent="0.25">
      <c r="A859" s="253"/>
      <c r="B859" s="253"/>
      <c r="C859" s="253"/>
      <c r="D859" s="253"/>
      <c r="E859" s="253"/>
      <c r="F859" s="253"/>
      <c r="G859" s="253"/>
      <c r="H859" s="253"/>
      <c r="I859" s="253"/>
      <c r="J859" s="253"/>
      <c r="K859" s="253"/>
      <c r="L859" s="253"/>
      <c r="M859" s="253"/>
      <c r="N859" s="253"/>
      <c r="O859" s="253"/>
      <c r="P859" s="253"/>
      <c r="Q859" s="253"/>
      <c r="R859" s="253"/>
      <c r="S859" s="253"/>
      <c r="T859" s="253"/>
      <c r="U859" s="253" t="s">
        <v>1022</v>
      </c>
      <c r="V859" s="253"/>
      <c r="W859" s="253"/>
      <c r="X859" s="253"/>
      <c r="Y859" s="253"/>
      <c r="Z859" s="253"/>
      <c r="AA859" s="253"/>
      <c r="AB859" s="253"/>
      <c r="AC859" s="253" t="s">
        <v>320</v>
      </c>
      <c r="AD859" s="253"/>
      <c r="AE859" s="253"/>
      <c r="AF859" s="253"/>
      <c r="AG859" s="253"/>
      <c r="AH859" s="253"/>
      <c r="AI859" s="253"/>
      <c r="AJ859" s="253"/>
      <c r="AK859" s="253"/>
      <c r="AL859" s="253"/>
      <c r="AM859" s="253"/>
      <c r="AN859" s="253"/>
      <c r="AO859" s="253"/>
      <c r="AP859" s="253"/>
      <c r="AQ859" s="253"/>
      <c r="AR859" s="253"/>
      <c r="AS859" s="253"/>
      <c r="AT859" s="253"/>
      <c r="AU859" s="253"/>
      <c r="AV859" s="253"/>
      <c r="AW859" s="253"/>
    </row>
    <row r="860" spans="1:49" s="252" customFormat="1" ht="15" customHeight="1" x14ac:dyDescent="0.25">
      <c r="A860" s="253"/>
      <c r="B860" s="253"/>
      <c r="C860" s="253"/>
      <c r="D860" s="253"/>
      <c r="E860" s="253"/>
      <c r="F860" s="253"/>
      <c r="G860" s="253"/>
      <c r="H860" s="253"/>
      <c r="I860" s="253"/>
      <c r="J860" s="253"/>
      <c r="K860" s="253"/>
      <c r="L860" s="253"/>
      <c r="M860" s="253"/>
      <c r="N860" s="253"/>
      <c r="O860" s="253"/>
      <c r="P860" s="253"/>
      <c r="Q860" s="253"/>
      <c r="R860" s="253"/>
      <c r="S860" s="253"/>
      <c r="T860" s="253"/>
      <c r="U860" s="253" t="s">
        <v>1023</v>
      </c>
      <c r="V860" s="253"/>
      <c r="W860" s="253"/>
      <c r="X860" s="253"/>
      <c r="Y860" s="253"/>
      <c r="Z860" s="253"/>
      <c r="AA860" s="253"/>
      <c r="AB860" s="253"/>
      <c r="AC860" s="253" t="s">
        <v>323</v>
      </c>
      <c r="AD860" s="253"/>
      <c r="AE860" s="253"/>
      <c r="AF860" s="253"/>
      <c r="AG860" s="253"/>
      <c r="AH860" s="253"/>
      <c r="AI860" s="253"/>
      <c r="AJ860" s="253"/>
      <c r="AK860" s="253"/>
      <c r="AL860" s="253"/>
      <c r="AM860" s="253"/>
      <c r="AN860" s="253"/>
      <c r="AO860" s="253"/>
      <c r="AP860" s="253"/>
      <c r="AQ860" s="253"/>
      <c r="AR860" s="253"/>
      <c r="AS860" s="253"/>
      <c r="AT860" s="253"/>
      <c r="AU860" s="253"/>
      <c r="AV860" s="253"/>
      <c r="AW860" s="253"/>
    </row>
    <row r="861" spans="1:49" s="252" customFormat="1" ht="15" customHeight="1" x14ac:dyDescent="0.25">
      <c r="A861" s="253"/>
      <c r="B861" s="253"/>
      <c r="C861" s="253"/>
      <c r="D861" s="253"/>
      <c r="E861" s="253"/>
      <c r="F861" s="253"/>
      <c r="G861" s="253"/>
      <c r="H861" s="253"/>
      <c r="I861" s="253"/>
      <c r="J861" s="253"/>
      <c r="K861" s="253"/>
      <c r="L861" s="253"/>
      <c r="M861" s="253"/>
      <c r="N861" s="253"/>
      <c r="O861" s="253"/>
      <c r="P861" s="253"/>
      <c r="Q861" s="253"/>
      <c r="R861" s="253"/>
      <c r="S861" s="253"/>
      <c r="T861" s="253"/>
      <c r="U861" s="253" t="s">
        <v>1024</v>
      </c>
      <c r="V861" s="253"/>
      <c r="W861" s="253"/>
      <c r="X861" s="253"/>
      <c r="Y861" s="253"/>
      <c r="Z861" s="253"/>
      <c r="AA861" s="253"/>
      <c r="AB861" s="253"/>
      <c r="AC861" s="253" t="s">
        <v>323</v>
      </c>
      <c r="AD861" s="253"/>
      <c r="AE861" s="253"/>
      <c r="AF861" s="253"/>
      <c r="AG861" s="253"/>
      <c r="AH861" s="253"/>
      <c r="AI861" s="253"/>
      <c r="AJ861" s="253"/>
      <c r="AK861" s="253"/>
      <c r="AL861" s="253"/>
      <c r="AM861" s="253"/>
      <c r="AN861" s="253"/>
      <c r="AO861" s="253"/>
      <c r="AP861" s="253"/>
      <c r="AQ861" s="253"/>
      <c r="AR861" s="253"/>
      <c r="AS861" s="253"/>
      <c r="AT861" s="253"/>
      <c r="AU861" s="253"/>
      <c r="AV861" s="253"/>
      <c r="AW861" s="253"/>
    </row>
    <row r="862" spans="1:49" s="252" customFormat="1" ht="15" customHeight="1" x14ac:dyDescent="0.25">
      <c r="A862" s="253"/>
      <c r="B862" s="253"/>
      <c r="C862" s="253"/>
      <c r="D862" s="253"/>
      <c r="E862" s="253"/>
      <c r="F862" s="253"/>
      <c r="G862" s="253"/>
      <c r="H862" s="253"/>
      <c r="I862" s="253"/>
      <c r="J862" s="253"/>
      <c r="K862" s="253"/>
      <c r="L862" s="253"/>
      <c r="M862" s="253"/>
      <c r="N862" s="253"/>
      <c r="O862" s="253"/>
      <c r="P862" s="253"/>
      <c r="Q862" s="253"/>
      <c r="R862" s="253"/>
      <c r="S862" s="253"/>
      <c r="T862" s="253"/>
      <c r="U862" s="253" t="s">
        <v>1025</v>
      </c>
      <c r="V862" s="253"/>
      <c r="W862" s="253"/>
      <c r="X862" s="253"/>
      <c r="Y862" s="253"/>
      <c r="Z862" s="253"/>
      <c r="AA862" s="253"/>
      <c r="AB862" s="253"/>
      <c r="AC862" s="253" t="s">
        <v>373</v>
      </c>
      <c r="AD862" s="253"/>
      <c r="AE862" s="253"/>
      <c r="AF862" s="253"/>
      <c r="AG862" s="253"/>
      <c r="AH862" s="253"/>
      <c r="AI862" s="253"/>
      <c r="AJ862" s="253"/>
      <c r="AK862" s="253"/>
      <c r="AL862" s="253"/>
      <c r="AM862" s="253"/>
      <c r="AN862" s="253"/>
      <c r="AO862" s="253"/>
      <c r="AP862" s="253"/>
      <c r="AQ862" s="253"/>
      <c r="AR862" s="253"/>
      <c r="AS862" s="253"/>
      <c r="AT862" s="253"/>
      <c r="AU862" s="253"/>
      <c r="AV862" s="253"/>
      <c r="AW862" s="253"/>
    </row>
    <row r="863" spans="1:49" s="252" customFormat="1" ht="15" customHeight="1" x14ac:dyDescent="0.25">
      <c r="A863" s="253"/>
      <c r="B863" s="253"/>
      <c r="C863" s="253"/>
      <c r="D863" s="253"/>
      <c r="E863" s="253"/>
      <c r="F863" s="253"/>
      <c r="G863" s="253"/>
      <c r="H863" s="253"/>
      <c r="I863" s="253"/>
      <c r="J863" s="253"/>
      <c r="K863" s="253"/>
      <c r="L863" s="253"/>
      <c r="M863" s="253"/>
      <c r="N863" s="253"/>
      <c r="O863" s="253"/>
      <c r="P863" s="253"/>
      <c r="Q863" s="253"/>
      <c r="R863" s="253"/>
      <c r="S863" s="253"/>
      <c r="T863" s="253"/>
      <c r="U863" s="253" t="s">
        <v>1026</v>
      </c>
      <c r="V863" s="253"/>
      <c r="W863" s="253"/>
      <c r="X863" s="253"/>
      <c r="Y863" s="253"/>
      <c r="Z863" s="253"/>
      <c r="AA863" s="253"/>
      <c r="AB863" s="253"/>
      <c r="AC863" s="253" t="s">
        <v>318</v>
      </c>
      <c r="AD863" s="253"/>
      <c r="AE863" s="253"/>
      <c r="AF863" s="253"/>
      <c r="AG863" s="253"/>
      <c r="AH863" s="253"/>
      <c r="AI863" s="253"/>
      <c r="AJ863" s="253"/>
      <c r="AK863" s="253"/>
      <c r="AL863" s="253"/>
      <c r="AM863" s="253"/>
      <c r="AN863" s="253"/>
      <c r="AO863" s="253"/>
      <c r="AP863" s="253"/>
      <c r="AQ863" s="253"/>
      <c r="AR863" s="253"/>
      <c r="AS863" s="253"/>
      <c r="AT863" s="253"/>
      <c r="AU863" s="253"/>
      <c r="AV863" s="253"/>
      <c r="AW863" s="253"/>
    </row>
    <row r="864" spans="1:49" s="252" customFormat="1" ht="15" customHeight="1" x14ac:dyDescent="0.25">
      <c r="A864" s="253"/>
      <c r="B864" s="253"/>
      <c r="C864" s="253"/>
      <c r="D864" s="253"/>
      <c r="E864" s="253"/>
      <c r="F864" s="253"/>
      <c r="G864" s="253"/>
      <c r="H864" s="253"/>
      <c r="I864" s="253"/>
      <c r="J864" s="253"/>
      <c r="K864" s="253"/>
      <c r="L864" s="253"/>
      <c r="M864" s="253"/>
      <c r="N864" s="253"/>
      <c r="O864" s="253"/>
      <c r="P864" s="253"/>
      <c r="Q864" s="253"/>
      <c r="R864" s="253"/>
      <c r="S864" s="253"/>
      <c r="T864" s="253"/>
      <c r="U864" s="253" t="s">
        <v>1027</v>
      </c>
      <c r="V864" s="253"/>
      <c r="W864" s="253"/>
      <c r="X864" s="253"/>
      <c r="Y864" s="253"/>
      <c r="Z864" s="253"/>
      <c r="AA864" s="253"/>
      <c r="AB864" s="253"/>
      <c r="AC864" s="253" t="s">
        <v>323</v>
      </c>
      <c r="AD864" s="253"/>
      <c r="AE864" s="253"/>
      <c r="AF864" s="253"/>
      <c r="AG864" s="253"/>
      <c r="AH864" s="253"/>
      <c r="AI864" s="253"/>
      <c r="AJ864" s="253"/>
      <c r="AK864" s="253"/>
      <c r="AL864" s="253"/>
      <c r="AM864" s="253"/>
      <c r="AN864" s="253"/>
      <c r="AO864" s="253"/>
      <c r="AP864" s="253"/>
      <c r="AQ864" s="253"/>
      <c r="AR864" s="253"/>
      <c r="AS864" s="253"/>
      <c r="AT864" s="253"/>
      <c r="AU864" s="253"/>
      <c r="AV864" s="253"/>
      <c r="AW864" s="253"/>
    </row>
    <row r="865" spans="1:49" s="252" customFormat="1" ht="15" customHeight="1" x14ac:dyDescent="0.25">
      <c r="A865" s="253"/>
      <c r="B865" s="253"/>
      <c r="C865" s="253"/>
      <c r="D865" s="253"/>
      <c r="E865" s="253"/>
      <c r="F865" s="253"/>
      <c r="G865" s="253"/>
      <c r="H865" s="253"/>
      <c r="I865" s="253"/>
      <c r="J865" s="253"/>
      <c r="K865" s="253"/>
      <c r="L865" s="253"/>
      <c r="M865" s="253"/>
      <c r="N865" s="253"/>
      <c r="O865" s="253"/>
      <c r="P865" s="253"/>
      <c r="Q865" s="253"/>
      <c r="R865" s="253"/>
      <c r="S865" s="253"/>
      <c r="T865" s="253"/>
      <c r="U865" s="253" t="s">
        <v>1028</v>
      </c>
      <c r="V865" s="253"/>
      <c r="W865" s="253"/>
      <c r="X865" s="253"/>
      <c r="Y865" s="253"/>
      <c r="Z865" s="253"/>
      <c r="AA865" s="253"/>
      <c r="AB865" s="253"/>
      <c r="AC865" s="253" t="s">
        <v>329</v>
      </c>
      <c r="AD865" s="253"/>
      <c r="AE865" s="253"/>
      <c r="AF865" s="253"/>
      <c r="AG865" s="253"/>
      <c r="AH865" s="253"/>
      <c r="AI865" s="253"/>
      <c r="AJ865" s="253"/>
      <c r="AK865" s="253"/>
      <c r="AL865" s="253"/>
      <c r="AM865" s="253"/>
      <c r="AN865" s="253"/>
      <c r="AO865" s="253"/>
      <c r="AP865" s="253"/>
      <c r="AQ865" s="253"/>
      <c r="AR865" s="253"/>
      <c r="AS865" s="253"/>
      <c r="AT865" s="253"/>
      <c r="AU865" s="253"/>
      <c r="AV865" s="253"/>
      <c r="AW865" s="253"/>
    </row>
    <row r="866" spans="1:49" s="252" customFormat="1" ht="15" customHeight="1" x14ac:dyDescent="0.25">
      <c r="A866" s="253"/>
      <c r="B866" s="253"/>
      <c r="C866" s="253"/>
      <c r="D866" s="253"/>
      <c r="E866" s="253"/>
      <c r="F866" s="253"/>
      <c r="G866" s="253"/>
      <c r="H866" s="253"/>
      <c r="I866" s="253"/>
      <c r="J866" s="253"/>
      <c r="K866" s="253"/>
      <c r="L866" s="253"/>
      <c r="M866" s="253"/>
      <c r="N866" s="253"/>
      <c r="O866" s="253"/>
      <c r="P866" s="253"/>
      <c r="Q866" s="253"/>
      <c r="R866" s="253"/>
      <c r="S866" s="253"/>
      <c r="T866" s="253"/>
      <c r="U866" s="253" t="s">
        <v>1029</v>
      </c>
      <c r="V866" s="253"/>
      <c r="W866" s="253"/>
      <c r="X866" s="253"/>
      <c r="Y866" s="253"/>
      <c r="Z866" s="253"/>
      <c r="AA866" s="253"/>
      <c r="AB866" s="253"/>
      <c r="AC866" s="253" t="s">
        <v>332</v>
      </c>
      <c r="AD866" s="253"/>
      <c r="AE866" s="253"/>
      <c r="AF866" s="253"/>
      <c r="AG866" s="253"/>
      <c r="AH866" s="253"/>
      <c r="AI866" s="253"/>
      <c r="AJ866" s="253"/>
      <c r="AK866" s="253"/>
      <c r="AL866" s="253"/>
      <c r="AM866" s="253"/>
      <c r="AN866" s="253"/>
      <c r="AO866" s="253"/>
      <c r="AP866" s="253"/>
      <c r="AQ866" s="253"/>
      <c r="AR866" s="253"/>
      <c r="AS866" s="253"/>
      <c r="AT866" s="253"/>
      <c r="AU866" s="253"/>
      <c r="AV866" s="253"/>
      <c r="AW866" s="253"/>
    </row>
    <row r="867" spans="1:49" s="252" customFormat="1" ht="15" customHeight="1" x14ac:dyDescent="0.25">
      <c r="A867" s="253"/>
      <c r="B867" s="253"/>
      <c r="C867" s="253"/>
      <c r="D867" s="253"/>
      <c r="E867" s="253"/>
      <c r="F867" s="253"/>
      <c r="G867" s="253"/>
      <c r="H867" s="253"/>
      <c r="I867" s="253"/>
      <c r="J867" s="253"/>
      <c r="K867" s="253"/>
      <c r="L867" s="253"/>
      <c r="M867" s="253"/>
      <c r="N867" s="253"/>
      <c r="O867" s="253"/>
      <c r="P867" s="253"/>
      <c r="Q867" s="253"/>
      <c r="R867" s="253"/>
      <c r="S867" s="253"/>
      <c r="T867" s="253"/>
      <c r="U867" s="253" t="s">
        <v>1030</v>
      </c>
      <c r="V867" s="253"/>
      <c r="W867" s="253"/>
      <c r="X867" s="253"/>
      <c r="Y867" s="253"/>
      <c r="Z867" s="253"/>
      <c r="AA867" s="253"/>
      <c r="AB867" s="253"/>
      <c r="AC867" s="253" t="s">
        <v>316</v>
      </c>
      <c r="AD867" s="253"/>
      <c r="AE867" s="253"/>
      <c r="AF867" s="253"/>
      <c r="AG867" s="253"/>
      <c r="AH867" s="253"/>
      <c r="AI867" s="253"/>
      <c r="AJ867" s="253"/>
      <c r="AK867" s="253"/>
      <c r="AL867" s="253"/>
      <c r="AM867" s="253"/>
      <c r="AN867" s="253"/>
      <c r="AO867" s="253"/>
      <c r="AP867" s="253"/>
      <c r="AQ867" s="253"/>
      <c r="AR867" s="253"/>
      <c r="AS867" s="253"/>
      <c r="AT867" s="253"/>
      <c r="AU867" s="253"/>
      <c r="AV867" s="253"/>
      <c r="AW867" s="253"/>
    </row>
    <row r="868" spans="1:49" s="252" customFormat="1" ht="15" customHeight="1" x14ac:dyDescent="0.25">
      <c r="A868" s="253"/>
      <c r="B868" s="253"/>
      <c r="C868" s="253"/>
      <c r="D868" s="253"/>
      <c r="E868" s="253"/>
      <c r="F868" s="253"/>
      <c r="G868" s="253"/>
      <c r="H868" s="253"/>
      <c r="I868" s="253"/>
      <c r="J868" s="253"/>
      <c r="K868" s="253"/>
      <c r="L868" s="253"/>
      <c r="M868" s="253"/>
      <c r="N868" s="253"/>
      <c r="O868" s="253"/>
      <c r="P868" s="253"/>
      <c r="Q868" s="253"/>
      <c r="R868" s="253"/>
      <c r="S868" s="253"/>
      <c r="T868" s="253"/>
      <c r="U868" s="253" t="s">
        <v>1031</v>
      </c>
      <c r="V868" s="253"/>
      <c r="W868" s="253"/>
      <c r="X868" s="253"/>
      <c r="Y868" s="253"/>
      <c r="Z868" s="253"/>
      <c r="AA868" s="253"/>
      <c r="AB868" s="253"/>
      <c r="AC868" s="253" t="s">
        <v>332</v>
      </c>
      <c r="AD868" s="253"/>
      <c r="AE868" s="253"/>
      <c r="AF868" s="253"/>
      <c r="AG868" s="253"/>
      <c r="AH868" s="253"/>
      <c r="AI868" s="253"/>
      <c r="AJ868" s="253"/>
      <c r="AK868" s="253"/>
      <c r="AL868" s="253"/>
      <c r="AM868" s="253"/>
      <c r="AN868" s="253"/>
      <c r="AO868" s="253"/>
      <c r="AP868" s="253"/>
      <c r="AQ868" s="253"/>
      <c r="AR868" s="253"/>
      <c r="AS868" s="253"/>
      <c r="AT868" s="253"/>
      <c r="AU868" s="253"/>
      <c r="AV868" s="253"/>
      <c r="AW868" s="253"/>
    </row>
    <row r="869" spans="1:49" s="252" customFormat="1" ht="15" customHeight="1" x14ac:dyDescent="0.25">
      <c r="A869" s="253"/>
      <c r="B869" s="253"/>
      <c r="C869" s="253"/>
      <c r="D869" s="253"/>
      <c r="E869" s="253"/>
      <c r="F869" s="253"/>
      <c r="G869" s="253"/>
      <c r="H869" s="253"/>
      <c r="I869" s="253"/>
      <c r="J869" s="253"/>
      <c r="K869" s="253"/>
      <c r="L869" s="253"/>
      <c r="M869" s="253"/>
      <c r="N869" s="253"/>
      <c r="O869" s="253"/>
      <c r="P869" s="253"/>
      <c r="Q869" s="253"/>
      <c r="R869" s="253"/>
      <c r="S869" s="253"/>
      <c r="T869" s="253"/>
      <c r="U869" s="253" t="s">
        <v>1032</v>
      </c>
      <c r="V869" s="253"/>
      <c r="W869" s="253"/>
      <c r="X869" s="253"/>
      <c r="Y869" s="253"/>
      <c r="Z869" s="253"/>
      <c r="AA869" s="253"/>
      <c r="AB869" s="253"/>
      <c r="AC869" s="253" t="s">
        <v>393</v>
      </c>
      <c r="AD869" s="253"/>
      <c r="AE869" s="253"/>
      <c r="AF869" s="253"/>
      <c r="AG869" s="253"/>
      <c r="AH869" s="253"/>
      <c r="AI869" s="253"/>
      <c r="AJ869" s="253"/>
      <c r="AK869" s="253"/>
      <c r="AL869" s="253"/>
      <c r="AM869" s="253"/>
      <c r="AN869" s="253"/>
      <c r="AO869" s="253"/>
      <c r="AP869" s="253"/>
      <c r="AQ869" s="253"/>
      <c r="AR869" s="253"/>
      <c r="AS869" s="253"/>
      <c r="AT869" s="253"/>
      <c r="AU869" s="253"/>
      <c r="AV869" s="253"/>
      <c r="AW869" s="253"/>
    </row>
    <row r="870" spans="1:49" s="252" customFormat="1" ht="15" customHeight="1" x14ac:dyDescent="0.25">
      <c r="A870" s="253"/>
      <c r="B870" s="253"/>
      <c r="C870" s="253"/>
      <c r="D870" s="253"/>
      <c r="E870" s="253"/>
      <c r="F870" s="253"/>
      <c r="G870" s="253"/>
      <c r="H870" s="253"/>
      <c r="I870" s="253"/>
      <c r="J870" s="253"/>
      <c r="K870" s="253"/>
      <c r="L870" s="253"/>
      <c r="M870" s="253"/>
      <c r="N870" s="253"/>
      <c r="O870" s="253"/>
      <c r="P870" s="253"/>
      <c r="Q870" s="253"/>
      <c r="R870" s="253"/>
      <c r="S870" s="253"/>
      <c r="T870" s="253"/>
      <c r="U870" s="253" t="s">
        <v>1033</v>
      </c>
      <c r="V870" s="253"/>
      <c r="W870" s="253"/>
      <c r="X870" s="253"/>
      <c r="Y870" s="253"/>
      <c r="Z870" s="253"/>
      <c r="AA870" s="253"/>
      <c r="AB870" s="253"/>
      <c r="AC870" s="253" t="s">
        <v>332</v>
      </c>
      <c r="AD870" s="253"/>
      <c r="AE870" s="253"/>
      <c r="AF870" s="253"/>
      <c r="AG870" s="253"/>
      <c r="AH870" s="253"/>
      <c r="AI870" s="253"/>
      <c r="AJ870" s="253"/>
      <c r="AK870" s="253"/>
      <c r="AL870" s="253"/>
      <c r="AM870" s="253"/>
      <c r="AN870" s="253"/>
      <c r="AO870" s="253"/>
      <c r="AP870" s="253"/>
      <c r="AQ870" s="253"/>
      <c r="AR870" s="253"/>
      <c r="AS870" s="253"/>
      <c r="AT870" s="253"/>
      <c r="AU870" s="253"/>
      <c r="AV870" s="253"/>
      <c r="AW870" s="253"/>
    </row>
    <row r="871" spans="1:49" s="252" customFormat="1" ht="15" customHeight="1" x14ac:dyDescent="0.25">
      <c r="A871" s="253"/>
      <c r="B871" s="253"/>
      <c r="C871" s="253"/>
      <c r="D871" s="253"/>
      <c r="E871" s="253"/>
      <c r="F871" s="253"/>
      <c r="G871" s="253"/>
      <c r="H871" s="253"/>
      <c r="I871" s="253"/>
      <c r="J871" s="253"/>
      <c r="K871" s="253"/>
      <c r="L871" s="253"/>
      <c r="M871" s="253"/>
      <c r="N871" s="253"/>
      <c r="O871" s="253"/>
      <c r="P871" s="253"/>
      <c r="Q871" s="253"/>
      <c r="R871" s="253"/>
      <c r="S871" s="253"/>
      <c r="T871" s="253"/>
      <c r="U871" s="253" t="s">
        <v>1034</v>
      </c>
      <c r="V871" s="253"/>
      <c r="W871" s="253"/>
      <c r="X871" s="253"/>
      <c r="Y871" s="253"/>
      <c r="Z871" s="253"/>
      <c r="AA871" s="253"/>
      <c r="AB871" s="253"/>
      <c r="AC871" s="253" t="s">
        <v>393</v>
      </c>
      <c r="AD871" s="253"/>
      <c r="AE871" s="253"/>
      <c r="AF871" s="253"/>
      <c r="AG871" s="253"/>
      <c r="AH871" s="253"/>
      <c r="AI871" s="253"/>
      <c r="AJ871" s="253"/>
      <c r="AK871" s="253"/>
      <c r="AL871" s="253"/>
      <c r="AM871" s="253"/>
      <c r="AN871" s="253"/>
      <c r="AO871" s="253"/>
      <c r="AP871" s="253"/>
      <c r="AQ871" s="253"/>
      <c r="AR871" s="253"/>
      <c r="AS871" s="253"/>
      <c r="AT871" s="253"/>
      <c r="AU871" s="253"/>
      <c r="AV871" s="253"/>
      <c r="AW871" s="253"/>
    </row>
    <row r="872" spans="1:49" s="252" customFormat="1" ht="15" customHeight="1" x14ac:dyDescent="0.25">
      <c r="A872" s="253"/>
      <c r="B872" s="253"/>
      <c r="C872" s="253"/>
      <c r="D872" s="253"/>
      <c r="E872" s="253"/>
      <c r="F872" s="253"/>
      <c r="G872" s="253"/>
      <c r="H872" s="253"/>
      <c r="I872" s="253"/>
      <c r="J872" s="253"/>
      <c r="K872" s="253"/>
      <c r="L872" s="253"/>
      <c r="M872" s="253"/>
      <c r="N872" s="253"/>
      <c r="O872" s="253"/>
      <c r="P872" s="253"/>
      <c r="Q872" s="253"/>
      <c r="R872" s="253"/>
      <c r="S872" s="253"/>
      <c r="T872" s="253"/>
      <c r="U872" s="253" t="s">
        <v>1035</v>
      </c>
      <c r="V872" s="253"/>
      <c r="W872" s="253"/>
      <c r="X872" s="253"/>
      <c r="Y872" s="253"/>
      <c r="Z872" s="253"/>
      <c r="AA872" s="253"/>
      <c r="AB872" s="253"/>
      <c r="AC872" s="253" t="s">
        <v>393</v>
      </c>
      <c r="AD872" s="253"/>
      <c r="AE872" s="253"/>
      <c r="AF872" s="253"/>
      <c r="AG872" s="253"/>
      <c r="AH872" s="253"/>
      <c r="AI872" s="253"/>
      <c r="AJ872" s="253"/>
      <c r="AK872" s="253"/>
      <c r="AL872" s="253"/>
      <c r="AM872" s="253"/>
      <c r="AN872" s="253"/>
      <c r="AO872" s="253"/>
      <c r="AP872" s="253"/>
      <c r="AQ872" s="253"/>
      <c r="AR872" s="253"/>
      <c r="AS872" s="253"/>
      <c r="AT872" s="253"/>
      <c r="AU872" s="253"/>
      <c r="AV872" s="253"/>
      <c r="AW872" s="253"/>
    </row>
    <row r="873" spans="1:49" s="252" customFormat="1" ht="15" customHeight="1" x14ac:dyDescent="0.25">
      <c r="A873" s="253"/>
      <c r="B873" s="253"/>
      <c r="C873" s="253"/>
      <c r="D873" s="253"/>
      <c r="E873" s="253"/>
      <c r="F873" s="253"/>
      <c r="G873" s="253"/>
      <c r="H873" s="253"/>
      <c r="I873" s="253"/>
      <c r="J873" s="253"/>
      <c r="K873" s="253"/>
      <c r="L873" s="253"/>
      <c r="M873" s="253"/>
      <c r="N873" s="253"/>
      <c r="O873" s="253"/>
      <c r="P873" s="253"/>
      <c r="Q873" s="253"/>
      <c r="R873" s="253"/>
      <c r="S873" s="253"/>
      <c r="T873" s="253"/>
      <c r="U873" s="253" t="s">
        <v>1036</v>
      </c>
      <c r="V873" s="253"/>
      <c r="W873" s="253"/>
      <c r="X873" s="253"/>
      <c r="Y873" s="253"/>
      <c r="Z873" s="253"/>
      <c r="AA873" s="253"/>
      <c r="AB873" s="253"/>
      <c r="AC873" s="253" t="s">
        <v>332</v>
      </c>
      <c r="AD873" s="253"/>
      <c r="AE873" s="253"/>
      <c r="AF873" s="253"/>
      <c r="AG873" s="253"/>
      <c r="AH873" s="253"/>
      <c r="AI873" s="253"/>
      <c r="AJ873" s="253"/>
      <c r="AK873" s="253"/>
      <c r="AL873" s="253"/>
      <c r="AM873" s="253"/>
      <c r="AN873" s="253"/>
      <c r="AO873" s="253"/>
      <c r="AP873" s="253"/>
      <c r="AQ873" s="253"/>
      <c r="AR873" s="253"/>
      <c r="AS873" s="253"/>
      <c r="AT873" s="253"/>
      <c r="AU873" s="253"/>
      <c r="AV873" s="253"/>
      <c r="AW873" s="253"/>
    </row>
    <row r="874" spans="1:49" s="252" customFormat="1" ht="15" customHeight="1" x14ac:dyDescent="0.25">
      <c r="A874" s="253"/>
      <c r="B874" s="253"/>
      <c r="C874" s="253"/>
      <c r="D874" s="253"/>
      <c r="E874" s="253"/>
      <c r="F874" s="253"/>
      <c r="G874" s="253"/>
      <c r="H874" s="253"/>
      <c r="I874" s="253"/>
      <c r="J874" s="253"/>
      <c r="K874" s="253"/>
      <c r="L874" s="253"/>
      <c r="M874" s="253"/>
      <c r="N874" s="253"/>
      <c r="O874" s="253"/>
      <c r="P874" s="253"/>
      <c r="Q874" s="253"/>
      <c r="R874" s="253"/>
      <c r="S874" s="253"/>
      <c r="T874" s="253"/>
      <c r="U874" s="253" t="s">
        <v>1037</v>
      </c>
      <c r="V874" s="253"/>
      <c r="W874" s="253"/>
      <c r="X874" s="253"/>
      <c r="Y874" s="253"/>
      <c r="Z874" s="253"/>
      <c r="AA874" s="253"/>
      <c r="AB874" s="253"/>
      <c r="AC874" s="253" t="s">
        <v>320</v>
      </c>
      <c r="AD874" s="253"/>
      <c r="AE874" s="253"/>
      <c r="AF874" s="253"/>
      <c r="AG874" s="253"/>
      <c r="AH874" s="253"/>
      <c r="AI874" s="253"/>
      <c r="AJ874" s="253"/>
      <c r="AK874" s="253"/>
      <c r="AL874" s="253"/>
      <c r="AM874" s="253"/>
      <c r="AN874" s="253"/>
      <c r="AO874" s="253"/>
      <c r="AP874" s="253"/>
      <c r="AQ874" s="253"/>
      <c r="AR874" s="253"/>
      <c r="AS874" s="253"/>
      <c r="AT874" s="253"/>
      <c r="AU874" s="253"/>
      <c r="AV874" s="253"/>
      <c r="AW874" s="253"/>
    </row>
    <row r="875" spans="1:49" s="252" customFormat="1" ht="15" customHeight="1" x14ac:dyDescent="0.25">
      <c r="A875" s="253"/>
      <c r="B875" s="253"/>
      <c r="C875" s="253"/>
      <c r="D875" s="253"/>
      <c r="E875" s="253"/>
      <c r="F875" s="253"/>
      <c r="G875" s="253"/>
      <c r="H875" s="253"/>
      <c r="I875" s="253"/>
      <c r="J875" s="253"/>
      <c r="K875" s="253"/>
      <c r="L875" s="253"/>
      <c r="M875" s="253"/>
      <c r="N875" s="253"/>
      <c r="O875" s="253"/>
      <c r="P875" s="253"/>
      <c r="Q875" s="253"/>
      <c r="R875" s="253"/>
      <c r="S875" s="253"/>
      <c r="T875" s="253"/>
      <c r="U875" s="253" t="s">
        <v>1038</v>
      </c>
      <c r="V875" s="253"/>
      <c r="W875" s="253"/>
      <c r="X875" s="253"/>
      <c r="Y875" s="253"/>
      <c r="Z875" s="253"/>
      <c r="AA875" s="253"/>
      <c r="AB875" s="253"/>
      <c r="AC875" s="253" t="s">
        <v>323</v>
      </c>
      <c r="AD875" s="253"/>
      <c r="AE875" s="253"/>
      <c r="AF875" s="253"/>
      <c r="AG875" s="253"/>
      <c r="AH875" s="253"/>
      <c r="AI875" s="253"/>
      <c r="AJ875" s="253"/>
      <c r="AK875" s="253"/>
      <c r="AL875" s="253"/>
      <c r="AM875" s="253"/>
      <c r="AN875" s="253"/>
      <c r="AO875" s="253"/>
      <c r="AP875" s="253"/>
      <c r="AQ875" s="253"/>
      <c r="AR875" s="253"/>
      <c r="AS875" s="253"/>
      <c r="AT875" s="253"/>
      <c r="AU875" s="253"/>
      <c r="AV875" s="253"/>
      <c r="AW875" s="253"/>
    </row>
    <row r="876" spans="1:49" s="252" customFormat="1" ht="15" customHeight="1" x14ac:dyDescent="0.25">
      <c r="A876" s="253"/>
      <c r="B876" s="253"/>
      <c r="C876" s="253"/>
      <c r="D876" s="253"/>
      <c r="E876" s="253"/>
      <c r="F876" s="253"/>
      <c r="G876" s="253"/>
      <c r="H876" s="253"/>
      <c r="I876" s="253"/>
      <c r="J876" s="253"/>
      <c r="K876" s="253"/>
      <c r="L876" s="253"/>
      <c r="M876" s="253"/>
      <c r="N876" s="253"/>
      <c r="O876" s="253"/>
      <c r="P876" s="253"/>
      <c r="Q876" s="253"/>
      <c r="R876" s="253"/>
      <c r="S876" s="253"/>
      <c r="T876" s="253"/>
      <c r="U876" s="253" t="s">
        <v>1039</v>
      </c>
      <c r="V876" s="253"/>
      <c r="W876" s="253"/>
      <c r="X876" s="253"/>
      <c r="Y876" s="253"/>
      <c r="Z876" s="253"/>
      <c r="AA876" s="253"/>
      <c r="AB876" s="253"/>
      <c r="AC876" s="253" t="s">
        <v>323</v>
      </c>
      <c r="AD876" s="253"/>
      <c r="AE876" s="253"/>
      <c r="AF876" s="253"/>
      <c r="AG876" s="253"/>
      <c r="AH876" s="253"/>
      <c r="AI876" s="253"/>
      <c r="AJ876" s="253"/>
      <c r="AK876" s="253"/>
      <c r="AL876" s="253"/>
      <c r="AM876" s="253"/>
      <c r="AN876" s="253"/>
      <c r="AO876" s="253"/>
      <c r="AP876" s="253"/>
      <c r="AQ876" s="253"/>
      <c r="AR876" s="253"/>
      <c r="AS876" s="253"/>
      <c r="AT876" s="253"/>
      <c r="AU876" s="253"/>
      <c r="AV876" s="253"/>
      <c r="AW876" s="253"/>
    </row>
    <row r="877" spans="1:49" s="252" customFormat="1" ht="15" customHeight="1" x14ac:dyDescent="0.25">
      <c r="A877" s="253"/>
      <c r="B877" s="253"/>
      <c r="C877" s="253"/>
      <c r="D877" s="253"/>
      <c r="E877" s="253"/>
      <c r="F877" s="253"/>
      <c r="G877" s="253"/>
      <c r="H877" s="253"/>
      <c r="I877" s="253"/>
      <c r="J877" s="253"/>
      <c r="K877" s="253"/>
      <c r="L877" s="253"/>
      <c r="M877" s="253"/>
      <c r="N877" s="253"/>
      <c r="O877" s="253"/>
      <c r="P877" s="253"/>
      <c r="Q877" s="253"/>
      <c r="R877" s="253"/>
      <c r="S877" s="253"/>
      <c r="T877" s="253"/>
      <c r="U877" s="253" t="s">
        <v>1040</v>
      </c>
      <c r="V877" s="253"/>
      <c r="W877" s="253"/>
      <c r="X877" s="253"/>
      <c r="Y877" s="253"/>
      <c r="Z877" s="253"/>
      <c r="AA877" s="253"/>
      <c r="AB877" s="253"/>
      <c r="AC877" s="253" t="s">
        <v>393</v>
      </c>
      <c r="AD877" s="253"/>
      <c r="AE877" s="253"/>
      <c r="AF877" s="253"/>
      <c r="AG877" s="253"/>
      <c r="AH877" s="253"/>
      <c r="AI877" s="253"/>
      <c r="AJ877" s="253"/>
      <c r="AK877" s="253"/>
      <c r="AL877" s="253"/>
      <c r="AM877" s="253"/>
      <c r="AN877" s="253"/>
      <c r="AO877" s="253"/>
      <c r="AP877" s="253"/>
      <c r="AQ877" s="253"/>
      <c r="AR877" s="253"/>
      <c r="AS877" s="253"/>
      <c r="AT877" s="253"/>
      <c r="AU877" s="253"/>
      <c r="AV877" s="253"/>
      <c r="AW877" s="253"/>
    </row>
    <row r="878" spans="1:49" s="252" customFormat="1" ht="15" customHeight="1" x14ac:dyDescent="0.25">
      <c r="A878" s="253"/>
      <c r="B878" s="253"/>
      <c r="C878" s="253"/>
      <c r="D878" s="253"/>
      <c r="E878" s="253"/>
      <c r="F878" s="253"/>
      <c r="G878" s="253"/>
      <c r="H878" s="253"/>
      <c r="I878" s="253"/>
      <c r="J878" s="253"/>
      <c r="K878" s="253"/>
      <c r="L878" s="253"/>
      <c r="M878" s="253"/>
      <c r="N878" s="253"/>
      <c r="O878" s="253"/>
      <c r="P878" s="253"/>
      <c r="Q878" s="253"/>
      <c r="R878" s="253"/>
      <c r="S878" s="253"/>
      <c r="T878" s="253"/>
      <c r="U878" s="253" t="s">
        <v>1041</v>
      </c>
      <c r="V878" s="253"/>
      <c r="W878" s="253"/>
      <c r="X878" s="253"/>
      <c r="Y878" s="253"/>
      <c r="Z878" s="253"/>
      <c r="AA878" s="253"/>
      <c r="AB878" s="253"/>
      <c r="AC878" s="253" t="s">
        <v>393</v>
      </c>
      <c r="AD878" s="253"/>
      <c r="AE878" s="253"/>
      <c r="AF878" s="253"/>
      <c r="AG878" s="253"/>
      <c r="AH878" s="253"/>
      <c r="AI878" s="253"/>
      <c r="AJ878" s="253"/>
      <c r="AK878" s="253"/>
      <c r="AL878" s="253"/>
      <c r="AM878" s="253"/>
      <c r="AN878" s="253"/>
      <c r="AO878" s="253"/>
      <c r="AP878" s="253"/>
      <c r="AQ878" s="253"/>
      <c r="AR878" s="253"/>
      <c r="AS878" s="253"/>
      <c r="AT878" s="253"/>
      <c r="AU878" s="253"/>
      <c r="AV878" s="253"/>
      <c r="AW878" s="253"/>
    </row>
    <row r="879" spans="1:49" s="252" customFormat="1" ht="15" customHeight="1" x14ac:dyDescent="0.25">
      <c r="A879" s="253"/>
      <c r="B879" s="253"/>
      <c r="C879" s="253"/>
      <c r="D879" s="253"/>
      <c r="E879" s="253"/>
      <c r="F879" s="253"/>
      <c r="G879" s="253"/>
      <c r="H879" s="253"/>
      <c r="I879" s="253"/>
      <c r="J879" s="253"/>
      <c r="K879" s="253"/>
      <c r="L879" s="253"/>
      <c r="M879" s="253"/>
      <c r="N879" s="253"/>
      <c r="O879" s="253"/>
      <c r="P879" s="253"/>
      <c r="Q879" s="253"/>
      <c r="R879" s="253"/>
      <c r="S879" s="253"/>
      <c r="T879" s="253"/>
      <c r="U879" s="253" t="s">
        <v>1042</v>
      </c>
      <c r="V879" s="253"/>
      <c r="W879" s="253"/>
      <c r="X879" s="253"/>
      <c r="Y879" s="253"/>
      <c r="Z879" s="253"/>
      <c r="AA879" s="253"/>
      <c r="AB879" s="253"/>
      <c r="AC879" s="253" t="s">
        <v>323</v>
      </c>
      <c r="AD879" s="253"/>
      <c r="AE879" s="253"/>
      <c r="AF879" s="253"/>
      <c r="AG879" s="253"/>
      <c r="AH879" s="253"/>
      <c r="AI879" s="253"/>
      <c r="AJ879" s="253"/>
      <c r="AK879" s="253"/>
      <c r="AL879" s="253"/>
      <c r="AM879" s="253"/>
      <c r="AN879" s="253"/>
      <c r="AO879" s="253"/>
      <c r="AP879" s="253"/>
      <c r="AQ879" s="253"/>
      <c r="AR879" s="253"/>
      <c r="AS879" s="253"/>
      <c r="AT879" s="253"/>
      <c r="AU879" s="253"/>
      <c r="AV879" s="253"/>
      <c r="AW879" s="253"/>
    </row>
    <row r="880" spans="1:49" s="252" customFormat="1" ht="15" customHeight="1" x14ac:dyDescent="0.25">
      <c r="A880" s="253"/>
      <c r="B880" s="253"/>
      <c r="C880" s="253"/>
      <c r="D880" s="253"/>
      <c r="E880" s="253"/>
      <c r="F880" s="253"/>
      <c r="G880" s="253"/>
      <c r="H880" s="253"/>
      <c r="I880" s="253"/>
      <c r="J880" s="253"/>
      <c r="K880" s="253"/>
      <c r="L880" s="253"/>
      <c r="M880" s="253"/>
      <c r="N880" s="253"/>
      <c r="O880" s="253"/>
      <c r="P880" s="253"/>
      <c r="Q880" s="253"/>
      <c r="R880" s="253"/>
      <c r="S880" s="253"/>
      <c r="T880" s="253"/>
      <c r="U880" s="253" t="s">
        <v>1043</v>
      </c>
      <c r="V880" s="253"/>
      <c r="W880" s="253"/>
      <c r="X880" s="253"/>
      <c r="Y880" s="253"/>
      <c r="Z880" s="253"/>
      <c r="AA880" s="253"/>
      <c r="AB880" s="253"/>
      <c r="AC880" s="253" t="s">
        <v>320</v>
      </c>
      <c r="AD880" s="253"/>
      <c r="AE880" s="253"/>
      <c r="AF880" s="253"/>
      <c r="AG880" s="253"/>
      <c r="AH880" s="253"/>
      <c r="AI880" s="253"/>
      <c r="AJ880" s="253"/>
      <c r="AK880" s="253"/>
      <c r="AL880" s="253"/>
      <c r="AM880" s="253"/>
      <c r="AN880" s="253"/>
      <c r="AO880" s="253"/>
      <c r="AP880" s="253"/>
      <c r="AQ880" s="253"/>
      <c r="AR880" s="253"/>
      <c r="AS880" s="253"/>
      <c r="AT880" s="253"/>
      <c r="AU880" s="253"/>
      <c r="AV880" s="253"/>
      <c r="AW880" s="253"/>
    </row>
    <row r="881" spans="1:49" s="252" customFormat="1" ht="15" customHeight="1" x14ac:dyDescent="0.25">
      <c r="A881" s="253"/>
      <c r="B881" s="253"/>
      <c r="C881" s="253"/>
      <c r="D881" s="253"/>
      <c r="E881" s="253"/>
      <c r="F881" s="253"/>
      <c r="G881" s="253"/>
      <c r="H881" s="253"/>
      <c r="I881" s="253"/>
      <c r="J881" s="253"/>
      <c r="K881" s="253"/>
      <c r="L881" s="253"/>
      <c r="M881" s="253"/>
      <c r="N881" s="253"/>
      <c r="O881" s="253"/>
      <c r="P881" s="253"/>
      <c r="Q881" s="253"/>
      <c r="R881" s="253"/>
      <c r="S881" s="253"/>
      <c r="T881" s="253"/>
      <c r="U881" s="253" t="s">
        <v>1044</v>
      </c>
      <c r="V881" s="253"/>
      <c r="W881" s="253"/>
      <c r="X881" s="253"/>
      <c r="Y881" s="253"/>
      <c r="Z881" s="253"/>
      <c r="AA881" s="253"/>
      <c r="AB881" s="253"/>
      <c r="AC881" s="253" t="s">
        <v>357</v>
      </c>
      <c r="AD881" s="253"/>
      <c r="AE881" s="253"/>
      <c r="AF881" s="253"/>
      <c r="AG881" s="253"/>
      <c r="AH881" s="253"/>
      <c r="AI881" s="253"/>
      <c r="AJ881" s="253"/>
      <c r="AK881" s="253"/>
      <c r="AL881" s="253"/>
      <c r="AM881" s="253"/>
      <c r="AN881" s="253"/>
      <c r="AO881" s="253"/>
      <c r="AP881" s="253"/>
      <c r="AQ881" s="253"/>
      <c r="AR881" s="253"/>
      <c r="AS881" s="253"/>
      <c r="AT881" s="253"/>
      <c r="AU881" s="253"/>
      <c r="AV881" s="253"/>
      <c r="AW881" s="253"/>
    </row>
    <row r="882" spans="1:49" s="252" customFormat="1" ht="15" customHeight="1" x14ac:dyDescent="0.25">
      <c r="A882" s="253"/>
      <c r="B882" s="253"/>
      <c r="C882" s="253"/>
      <c r="D882" s="253"/>
      <c r="E882" s="253"/>
      <c r="F882" s="253"/>
      <c r="G882" s="253"/>
      <c r="H882" s="253"/>
      <c r="I882" s="253"/>
      <c r="J882" s="253"/>
      <c r="K882" s="253"/>
      <c r="L882" s="253"/>
      <c r="M882" s="253"/>
      <c r="N882" s="253"/>
      <c r="O882" s="253"/>
      <c r="P882" s="253"/>
      <c r="Q882" s="253"/>
      <c r="R882" s="253"/>
      <c r="S882" s="253"/>
      <c r="T882" s="253"/>
      <c r="U882" s="253" t="s">
        <v>1045</v>
      </c>
      <c r="V882" s="253"/>
      <c r="W882" s="253"/>
      <c r="X882" s="253"/>
      <c r="Y882" s="253"/>
      <c r="Z882" s="253"/>
      <c r="AA882" s="253"/>
      <c r="AB882" s="253"/>
      <c r="AC882" s="253" t="s">
        <v>332</v>
      </c>
      <c r="AD882" s="253"/>
      <c r="AE882" s="253"/>
      <c r="AF882" s="253"/>
      <c r="AG882" s="253"/>
      <c r="AH882" s="253"/>
      <c r="AI882" s="253"/>
      <c r="AJ882" s="253"/>
      <c r="AK882" s="253"/>
      <c r="AL882" s="253"/>
      <c r="AM882" s="253"/>
      <c r="AN882" s="253"/>
      <c r="AO882" s="253"/>
      <c r="AP882" s="253"/>
      <c r="AQ882" s="253"/>
      <c r="AR882" s="253"/>
      <c r="AS882" s="253"/>
      <c r="AT882" s="253"/>
      <c r="AU882" s="253"/>
      <c r="AV882" s="253"/>
      <c r="AW882" s="253"/>
    </row>
    <row r="883" spans="1:49" s="252" customFormat="1" ht="15" customHeight="1" x14ac:dyDescent="0.25">
      <c r="A883" s="253"/>
      <c r="B883" s="253"/>
      <c r="C883" s="253"/>
      <c r="D883" s="253"/>
      <c r="E883" s="253"/>
      <c r="F883" s="253"/>
      <c r="G883" s="253"/>
      <c r="H883" s="253"/>
      <c r="I883" s="253"/>
      <c r="J883" s="253"/>
      <c r="K883" s="253"/>
      <c r="L883" s="253"/>
      <c r="M883" s="253"/>
      <c r="N883" s="253"/>
      <c r="O883" s="253"/>
      <c r="P883" s="253"/>
      <c r="Q883" s="253"/>
      <c r="R883" s="253"/>
      <c r="S883" s="253"/>
      <c r="T883" s="253"/>
      <c r="U883" s="253" t="s">
        <v>295</v>
      </c>
      <c r="V883" s="253"/>
      <c r="W883" s="253"/>
      <c r="X883" s="253"/>
      <c r="Y883" s="253"/>
      <c r="Z883" s="253"/>
      <c r="AA883" s="253"/>
      <c r="AB883" s="253"/>
      <c r="AC883" s="253" t="s">
        <v>357</v>
      </c>
      <c r="AD883" s="253"/>
      <c r="AE883" s="253"/>
      <c r="AF883" s="253"/>
      <c r="AG883" s="253"/>
      <c r="AH883" s="253"/>
      <c r="AI883" s="253"/>
      <c r="AJ883" s="253"/>
      <c r="AK883" s="253"/>
      <c r="AL883" s="253"/>
      <c r="AM883" s="253"/>
      <c r="AN883" s="253"/>
      <c r="AO883" s="253"/>
      <c r="AP883" s="253"/>
      <c r="AQ883" s="253"/>
      <c r="AR883" s="253"/>
      <c r="AS883" s="253"/>
      <c r="AT883" s="253"/>
      <c r="AU883" s="253"/>
      <c r="AV883" s="253"/>
      <c r="AW883" s="253"/>
    </row>
    <row r="884" spans="1:49" s="252" customFormat="1" ht="15" customHeight="1" x14ac:dyDescent="0.25">
      <c r="A884" s="253"/>
      <c r="B884" s="253"/>
      <c r="C884" s="253"/>
      <c r="D884" s="253"/>
      <c r="E884" s="253"/>
      <c r="F884" s="253"/>
      <c r="G884" s="253"/>
      <c r="H884" s="253"/>
      <c r="I884" s="253"/>
      <c r="J884" s="253"/>
      <c r="K884" s="253"/>
      <c r="L884" s="253"/>
      <c r="M884" s="253"/>
      <c r="N884" s="253"/>
      <c r="O884" s="253"/>
      <c r="P884" s="253"/>
      <c r="Q884" s="253"/>
      <c r="R884" s="253"/>
      <c r="S884" s="253"/>
      <c r="T884" s="253"/>
      <c r="U884" s="253" t="s">
        <v>1046</v>
      </c>
      <c r="V884" s="253"/>
      <c r="W884" s="253"/>
      <c r="X884" s="253"/>
      <c r="Y884" s="253"/>
      <c r="Z884" s="253"/>
      <c r="AA884" s="253"/>
      <c r="AB884" s="253"/>
      <c r="AC884" s="253" t="s">
        <v>323</v>
      </c>
      <c r="AD884" s="253"/>
      <c r="AE884" s="253"/>
      <c r="AF884" s="253"/>
      <c r="AG884" s="253"/>
      <c r="AH884" s="253"/>
      <c r="AI884" s="253"/>
      <c r="AJ884" s="253"/>
      <c r="AK884" s="253"/>
      <c r="AL884" s="253"/>
      <c r="AM884" s="253"/>
      <c r="AN884" s="253"/>
      <c r="AO884" s="253"/>
      <c r="AP884" s="253"/>
      <c r="AQ884" s="253"/>
      <c r="AR884" s="253"/>
      <c r="AS884" s="253"/>
      <c r="AT884" s="253"/>
      <c r="AU884" s="253"/>
      <c r="AV884" s="253"/>
      <c r="AW884" s="253"/>
    </row>
    <row r="885" spans="1:49" s="252" customFormat="1" ht="15" customHeight="1" x14ac:dyDescent="0.25">
      <c r="A885" s="253"/>
      <c r="B885" s="253"/>
      <c r="C885" s="253"/>
      <c r="D885" s="253"/>
      <c r="E885" s="253"/>
      <c r="F885" s="253"/>
      <c r="G885" s="253"/>
      <c r="H885" s="253"/>
      <c r="I885" s="253"/>
      <c r="J885" s="253"/>
      <c r="K885" s="253"/>
      <c r="L885" s="253"/>
      <c r="M885" s="253"/>
      <c r="N885" s="253"/>
      <c r="O885" s="253"/>
      <c r="P885" s="253"/>
      <c r="Q885" s="253"/>
      <c r="R885" s="253"/>
      <c r="S885" s="253"/>
      <c r="T885" s="253"/>
      <c r="U885" s="253" t="s">
        <v>1047</v>
      </c>
      <c r="V885" s="253"/>
      <c r="W885" s="253"/>
      <c r="X885" s="253"/>
      <c r="Y885" s="253"/>
      <c r="Z885" s="253"/>
      <c r="AA885" s="253"/>
      <c r="AB885" s="253"/>
      <c r="AC885" s="253" t="s">
        <v>318</v>
      </c>
      <c r="AD885" s="253"/>
      <c r="AE885" s="253"/>
      <c r="AF885" s="253"/>
      <c r="AG885" s="253"/>
      <c r="AH885" s="253"/>
      <c r="AI885" s="253"/>
      <c r="AJ885" s="253"/>
      <c r="AK885" s="253"/>
      <c r="AL885" s="253"/>
      <c r="AM885" s="253"/>
      <c r="AN885" s="253"/>
      <c r="AO885" s="253"/>
      <c r="AP885" s="253"/>
      <c r="AQ885" s="253"/>
      <c r="AR885" s="253"/>
      <c r="AS885" s="253"/>
      <c r="AT885" s="253"/>
      <c r="AU885" s="253"/>
      <c r="AV885" s="253"/>
      <c r="AW885" s="253"/>
    </row>
    <row r="886" spans="1:49" s="252" customFormat="1" ht="15" customHeight="1" x14ac:dyDescent="0.25">
      <c r="A886" s="253"/>
      <c r="B886" s="253"/>
      <c r="C886" s="253"/>
      <c r="D886" s="253"/>
      <c r="E886" s="253"/>
      <c r="F886" s="253"/>
      <c r="G886" s="253"/>
      <c r="H886" s="253"/>
      <c r="I886" s="253"/>
      <c r="J886" s="253"/>
      <c r="K886" s="253"/>
      <c r="L886" s="253"/>
      <c r="M886" s="253"/>
      <c r="N886" s="253"/>
      <c r="O886" s="253"/>
      <c r="P886" s="253"/>
      <c r="Q886" s="253"/>
      <c r="R886" s="253"/>
      <c r="S886" s="253"/>
      <c r="T886" s="253"/>
      <c r="U886" s="253" t="s">
        <v>1048</v>
      </c>
      <c r="V886" s="253"/>
      <c r="W886" s="253"/>
      <c r="X886" s="253"/>
      <c r="Y886" s="253"/>
      <c r="Z886" s="253"/>
      <c r="AA886" s="253"/>
      <c r="AB886" s="253"/>
      <c r="AC886" s="253" t="s">
        <v>332</v>
      </c>
      <c r="AD886" s="253"/>
      <c r="AE886" s="253"/>
      <c r="AF886" s="253"/>
      <c r="AG886" s="253"/>
      <c r="AH886" s="253"/>
      <c r="AI886" s="253"/>
      <c r="AJ886" s="253"/>
      <c r="AK886" s="253"/>
      <c r="AL886" s="253"/>
      <c r="AM886" s="253"/>
      <c r="AN886" s="253"/>
      <c r="AO886" s="253"/>
      <c r="AP886" s="253"/>
      <c r="AQ886" s="253"/>
      <c r="AR886" s="253"/>
      <c r="AS886" s="253"/>
      <c r="AT886" s="253"/>
      <c r="AU886" s="253"/>
      <c r="AV886" s="253"/>
      <c r="AW886" s="253"/>
    </row>
    <row r="887" spans="1:49" s="252" customFormat="1" ht="15" customHeight="1" x14ac:dyDescent="0.25">
      <c r="A887" s="253"/>
      <c r="B887" s="253"/>
      <c r="C887" s="253"/>
      <c r="D887" s="253"/>
      <c r="E887" s="253"/>
      <c r="F887" s="253"/>
      <c r="G887" s="253"/>
      <c r="H887" s="253"/>
      <c r="I887" s="253"/>
      <c r="J887" s="253"/>
      <c r="K887" s="253"/>
      <c r="L887" s="253"/>
      <c r="M887" s="253"/>
      <c r="N887" s="253"/>
      <c r="O887" s="253"/>
      <c r="P887" s="253"/>
      <c r="Q887" s="253"/>
      <c r="R887" s="253"/>
      <c r="S887" s="253"/>
      <c r="T887" s="253"/>
      <c r="U887" s="253" t="s">
        <v>1049</v>
      </c>
      <c r="V887" s="253"/>
      <c r="W887" s="253"/>
      <c r="X887" s="253"/>
      <c r="Y887" s="253"/>
      <c r="Z887" s="253"/>
      <c r="AA887" s="253"/>
      <c r="AB887" s="253"/>
      <c r="AC887" s="253" t="s">
        <v>323</v>
      </c>
      <c r="AD887" s="253"/>
      <c r="AE887" s="253"/>
      <c r="AF887" s="253"/>
      <c r="AG887" s="253"/>
      <c r="AH887" s="253"/>
      <c r="AI887" s="253"/>
      <c r="AJ887" s="253"/>
      <c r="AK887" s="253"/>
      <c r="AL887" s="253"/>
      <c r="AM887" s="253"/>
      <c r="AN887" s="253"/>
      <c r="AO887" s="253"/>
      <c r="AP887" s="253"/>
      <c r="AQ887" s="253"/>
      <c r="AR887" s="253"/>
      <c r="AS887" s="253"/>
      <c r="AT887" s="253"/>
      <c r="AU887" s="253"/>
      <c r="AV887" s="253"/>
      <c r="AW887" s="253"/>
    </row>
    <row r="888" spans="1:49" s="252" customFormat="1" ht="15" customHeight="1" x14ac:dyDescent="0.25">
      <c r="A888" s="253"/>
      <c r="B888" s="253"/>
      <c r="C888" s="253"/>
      <c r="D888" s="253"/>
      <c r="E888" s="253"/>
      <c r="F888" s="253"/>
      <c r="G888" s="253"/>
      <c r="H888" s="253"/>
      <c r="I888" s="253"/>
      <c r="J888" s="253"/>
      <c r="K888" s="253"/>
      <c r="L888" s="253"/>
      <c r="M888" s="253"/>
      <c r="N888" s="253"/>
      <c r="O888" s="253"/>
      <c r="P888" s="253"/>
      <c r="Q888" s="253"/>
      <c r="R888" s="253"/>
      <c r="S888" s="253"/>
      <c r="T888" s="253"/>
      <c r="U888" s="253" t="s">
        <v>1050</v>
      </c>
      <c r="V888" s="253"/>
      <c r="W888" s="253"/>
      <c r="X888" s="253"/>
      <c r="Y888" s="253"/>
      <c r="Z888" s="253"/>
      <c r="AA888" s="253"/>
      <c r="AB888" s="253"/>
      <c r="AC888" s="253" t="s">
        <v>323</v>
      </c>
      <c r="AD888" s="253"/>
      <c r="AE888" s="253"/>
      <c r="AF888" s="253"/>
      <c r="AG888" s="253"/>
      <c r="AH888" s="253"/>
      <c r="AI888" s="253"/>
      <c r="AJ888" s="253"/>
      <c r="AK888" s="253"/>
      <c r="AL888" s="253"/>
      <c r="AM888" s="253"/>
      <c r="AN888" s="253"/>
      <c r="AO888" s="253"/>
      <c r="AP888" s="253"/>
      <c r="AQ888" s="253"/>
      <c r="AR888" s="253"/>
      <c r="AS888" s="253"/>
      <c r="AT888" s="253"/>
      <c r="AU888" s="253"/>
      <c r="AV888" s="253"/>
      <c r="AW888" s="253"/>
    </row>
    <row r="889" spans="1:49" s="252" customFormat="1" ht="15" customHeight="1" x14ac:dyDescent="0.25">
      <c r="A889" s="253"/>
      <c r="B889" s="253"/>
      <c r="C889" s="253"/>
      <c r="D889" s="253"/>
      <c r="E889" s="253"/>
      <c r="F889" s="253"/>
      <c r="G889" s="253"/>
      <c r="H889" s="253"/>
      <c r="I889" s="253"/>
      <c r="J889" s="253"/>
      <c r="K889" s="253"/>
      <c r="L889" s="253"/>
      <c r="M889" s="253"/>
      <c r="N889" s="253"/>
      <c r="O889" s="253"/>
      <c r="P889" s="253"/>
      <c r="Q889" s="253"/>
      <c r="R889" s="253"/>
      <c r="S889" s="253"/>
      <c r="T889" s="253"/>
      <c r="U889" s="253" t="s">
        <v>1051</v>
      </c>
      <c r="V889" s="253"/>
      <c r="W889" s="253"/>
      <c r="X889" s="253"/>
      <c r="Y889" s="253"/>
      <c r="Z889" s="253"/>
      <c r="AA889" s="253"/>
      <c r="AB889" s="253"/>
      <c r="AC889" s="253" t="s">
        <v>323</v>
      </c>
      <c r="AD889" s="253"/>
      <c r="AE889" s="253"/>
      <c r="AF889" s="253"/>
      <c r="AG889" s="253"/>
      <c r="AH889" s="253"/>
      <c r="AI889" s="253"/>
      <c r="AJ889" s="253"/>
      <c r="AK889" s="253"/>
      <c r="AL889" s="253"/>
      <c r="AM889" s="253"/>
      <c r="AN889" s="253"/>
      <c r="AO889" s="253"/>
      <c r="AP889" s="253"/>
      <c r="AQ889" s="253"/>
      <c r="AR889" s="253"/>
      <c r="AS889" s="253"/>
      <c r="AT889" s="253"/>
      <c r="AU889" s="253"/>
      <c r="AV889" s="253"/>
      <c r="AW889" s="253"/>
    </row>
    <row r="890" spans="1:49" s="252" customFormat="1" ht="15" customHeight="1" x14ac:dyDescent="0.25">
      <c r="A890" s="253"/>
      <c r="B890" s="253"/>
      <c r="C890" s="253"/>
      <c r="D890" s="253"/>
      <c r="E890" s="253"/>
      <c r="F890" s="253"/>
      <c r="G890" s="253"/>
      <c r="H890" s="253"/>
      <c r="I890" s="253"/>
      <c r="J890" s="253"/>
      <c r="K890" s="253"/>
      <c r="L890" s="253"/>
      <c r="M890" s="253"/>
      <c r="N890" s="253"/>
      <c r="O890" s="253"/>
      <c r="P890" s="253"/>
      <c r="Q890" s="253"/>
      <c r="R890" s="253"/>
      <c r="S890" s="253"/>
      <c r="T890" s="253"/>
      <c r="U890" s="253" t="s">
        <v>1052</v>
      </c>
      <c r="V890" s="253"/>
      <c r="W890" s="253"/>
      <c r="X890" s="253"/>
      <c r="Y890" s="253"/>
      <c r="Z890" s="253"/>
      <c r="AA890" s="253"/>
      <c r="AB890" s="253"/>
      <c r="AC890" s="253" t="s">
        <v>320</v>
      </c>
      <c r="AD890" s="253"/>
      <c r="AE890" s="253"/>
      <c r="AF890" s="253"/>
      <c r="AG890" s="253"/>
      <c r="AH890" s="253"/>
      <c r="AI890" s="253"/>
      <c r="AJ890" s="253"/>
      <c r="AK890" s="253"/>
      <c r="AL890" s="253"/>
      <c r="AM890" s="253"/>
      <c r="AN890" s="253"/>
      <c r="AO890" s="253"/>
      <c r="AP890" s="253"/>
      <c r="AQ890" s="253"/>
      <c r="AR890" s="253"/>
      <c r="AS890" s="253"/>
      <c r="AT890" s="253"/>
      <c r="AU890" s="253"/>
      <c r="AV890" s="253"/>
      <c r="AW890" s="253"/>
    </row>
    <row r="891" spans="1:49" s="252" customFormat="1" ht="15" customHeight="1" x14ac:dyDescent="0.25">
      <c r="A891" s="253"/>
      <c r="B891" s="253"/>
      <c r="C891" s="253"/>
      <c r="D891" s="253"/>
      <c r="E891" s="253"/>
      <c r="F891" s="253"/>
      <c r="G891" s="253"/>
      <c r="H891" s="253"/>
      <c r="I891" s="253"/>
      <c r="J891" s="253"/>
      <c r="K891" s="253"/>
      <c r="L891" s="253"/>
      <c r="M891" s="253"/>
      <c r="N891" s="253"/>
      <c r="O891" s="253"/>
      <c r="P891" s="253"/>
      <c r="Q891" s="253"/>
      <c r="R891" s="253"/>
      <c r="S891" s="253"/>
      <c r="T891" s="253"/>
      <c r="U891" s="253" t="s">
        <v>1053</v>
      </c>
      <c r="V891" s="253"/>
      <c r="W891" s="253"/>
      <c r="X891" s="253"/>
      <c r="Y891" s="253"/>
      <c r="Z891" s="253"/>
      <c r="AA891" s="253"/>
      <c r="AB891" s="253"/>
      <c r="AC891" s="253" t="s">
        <v>332</v>
      </c>
      <c r="AD891" s="253"/>
      <c r="AE891" s="253"/>
      <c r="AF891" s="253"/>
      <c r="AG891" s="253"/>
      <c r="AH891" s="253"/>
      <c r="AI891" s="253"/>
      <c r="AJ891" s="253"/>
      <c r="AK891" s="253"/>
      <c r="AL891" s="253"/>
      <c r="AM891" s="253"/>
      <c r="AN891" s="253"/>
      <c r="AO891" s="253"/>
      <c r="AP891" s="253"/>
      <c r="AQ891" s="253"/>
      <c r="AR891" s="253"/>
      <c r="AS891" s="253"/>
      <c r="AT891" s="253"/>
      <c r="AU891" s="253"/>
      <c r="AV891" s="253"/>
      <c r="AW891" s="253"/>
    </row>
    <row r="892" spans="1:49" s="252" customFormat="1" ht="15" customHeight="1" x14ac:dyDescent="0.25">
      <c r="A892" s="253"/>
      <c r="B892" s="253"/>
      <c r="C892" s="253"/>
      <c r="D892" s="253"/>
      <c r="E892" s="253"/>
      <c r="F892" s="253"/>
      <c r="G892" s="253"/>
      <c r="H892" s="253"/>
      <c r="I892" s="253"/>
      <c r="J892" s="253"/>
      <c r="K892" s="253"/>
      <c r="L892" s="253"/>
      <c r="M892" s="253"/>
      <c r="N892" s="253"/>
      <c r="O892" s="253"/>
      <c r="P892" s="253"/>
      <c r="Q892" s="253"/>
      <c r="R892" s="253"/>
      <c r="S892" s="253"/>
      <c r="T892" s="253"/>
      <c r="U892" s="253" t="s">
        <v>1054</v>
      </c>
      <c r="V892" s="253"/>
      <c r="W892" s="253"/>
      <c r="X892" s="253"/>
      <c r="Y892" s="253"/>
      <c r="Z892" s="253"/>
      <c r="AA892" s="253"/>
      <c r="AB892" s="253"/>
      <c r="AC892" s="253" t="s">
        <v>320</v>
      </c>
      <c r="AD892" s="253"/>
      <c r="AE892" s="253"/>
      <c r="AF892" s="253"/>
      <c r="AG892" s="253"/>
      <c r="AH892" s="253"/>
      <c r="AI892" s="253"/>
      <c r="AJ892" s="253"/>
      <c r="AK892" s="253"/>
      <c r="AL892" s="253"/>
      <c r="AM892" s="253"/>
      <c r="AN892" s="253"/>
      <c r="AO892" s="253"/>
      <c r="AP892" s="253"/>
      <c r="AQ892" s="253"/>
      <c r="AR892" s="253"/>
      <c r="AS892" s="253"/>
      <c r="AT892" s="253"/>
      <c r="AU892" s="253"/>
      <c r="AV892" s="253"/>
      <c r="AW892" s="253"/>
    </row>
    <row r="893" spans="1:49" s="252" customFormat="1" ht="15" customHeight="1" x14ac:dyDescent="0.25">
      <c r="A893" s="253"/>
      <c r="B893" s="253"/>
      <c r="C893" s="253"/>
      <c r="D893" s="253"/>
      <c r="E893" s="253"/>
      <c r="F893" s="253"/>
      <c r="G893" s="253"/>
      <c r="H893" s="253"/>
      <c r="I893" s="253"/>
      <c r="J893" s="253"/>
      <c r="K893" s="253"/>
      <c r="L893" s="253"/>
      <c r="M893" s="253"/>
      <c r="N893" s="253"/>
      <c r="O893" s="253"/>
      <c r="P893" s="253"/>
      <c r="Q893" s="253"/>
      <c r="R893" s="253"/>
      <c r="S893" s="253"/>
      <c r="T893" s="253"/>
      <c r="U893" s="253" t="s">
        <v>1055</v>
      </c>
      <c r="V893" s="253"/>
      <c r="W893" s="253"/>
      <c r="X893" s="253"/>
      <c r="Y893" s="253"/>
      <c r="Z893" s="253"/>
      <c r="AA893" s="253"/>
      <c r="AB893" s="253"/>
      <c r="AC893" s="253" t="s">
        <v>332</v>
      </c>
      <c r="AD893" s="253"/>
      <c r="AE893" s="253"/>
      <c r="AF893" s="253"/>
      <c r="AG893" s="253"/>
      <c r="AH893" s="253"/>
      <c r="AI893" s="253"/>
      <c r="AJ893" s="253"/>
      <c r="AK893" s="253"/>
      <c r="AL893" s="253"/>
      <c r="AM893" s="253"/>
      <c r="AN893" s="253"/>
      <c r="AO893" s="253"/>
      <c r="AP893" s="253"/>
      <c r="AQ893" s="253"/>
      <c r="AR893" s="253"/>
      <c r="AS893" s="253"/>
      <c r="AT893" s="253"/>
      <c r="AU893" s="253"/>
      <c r="AV893" s="253"/>
      <c r="AW893" s="253"/>
    </row>
    <row r="894" spans="1:49" s="252" customFormat="1" ht="15" customHeight="1" x14ac:dyDescent="0.25">
      <c r="A894" s="253"/>
      <c r="B894" s="253"/>
      <c r="C894" s="253"/>
      <c r="D894" s="253"/>
      <c r="E894" s="253"/>
      <c r="F894" s="253"/>
      <c r="G894" s="253"/>
      <c r="H894" s="253"/>
      <c r="I894" s="253"/>
      <c r="J894" s="253"/>
      <c r="K894" s="253"/>
      <c r="L894" s="253"/>
      <c r="M894" s="253"/>
      <c r="N894" s="253"/>
      <c r="O894" s="253"/>
      <c r="P894" s="253"/>
      <c r="Q894" s="253"/>
      <c r="R894" s="253"/>
      <c r="S894" s="253"/>
      <c r="T894" s="253"/>
      <c r="U894" s="253" t="s">
        <v>1056</v>
      </c>
      <c r="V894" s="253"/>
      <c r="W894" s="253"/>
      <c r="X894" s="253"/>
      <c r="Y894" s="253"/>
      <c r="Z894" s="253"/>
      <c r="AA894" s="253"/>
      <c r="AB894" s="253"/>
      <c r="AC894" s="253" t="s">
        <v>323</v>
      </c>
      <c r="AD894" s="253"/>
      <c r="AE894" s="253"/>
      <c r="AF894" s="253"/>
      <c r="AG894" s="253"/>
      <c r="AH894" s="253"/>
      <c r="AI894" s="253"/>
      <c r="AJ894" s="253"/>
      <c r="AK894" s="253"/>
      <c r="AL894" s="253"/>
      <c r="AM894" s="253"/>
      <c r="AN894" s="253"/>
      <c r="AO894" s="253"/>
      <c r="AP894" s="253"/>
      <c r="AQ894" s="253"/>
      <c r="AR894" s="253"/>
      <c r="AS894" s="253"/>
      <c r="AT894" s="253"/>
      <c r="AU894" s="253"/>
      <c r="AV894" s="253"/>
      <c r="AW894" s="253"/>
    </row>
    <row r="895" spans="1:49" s="252" customFormat="1" ht="15" customHeight="1" x14ac:dyDescent="0.25">
      <c r="A895" s="253"/>
      <c r="B895" s="253"/>
      <c r="C895" s="253"/>
      <c r="D895" s="253"/>
      <c r="E895" s="253"/>
      <c r="F895" s="253"/>
      <c r="G895" s="253"/>
      <c r="H895" s="253"/>
      <c r="I895" s="253"/>
      <c r="J895" s="253"/>
      <c r="K895" s="253"/>
      <c r="L895" s="253"/>
      <c r="M895" s="253"/>
      <c r="N895" s="253"/>
      <c r="O895" s="253"/>
      <c r="P895" s="253"/>
      <c r="Q895" s="253"/>
      <c r="R895" s="253"/>
      <c r="S895" s="253"/>
      <c r="T895" s="253"/>
      <c r="U895" s="253" t="s">
        <v>1057</v>
      </c>
      <c r="V895" s="253"/>
      <c r="W895" s="253"/>
      <c r="X895" s="253"/>
      <c r="Y895" s="253"/>
      <c r="Z895" s="253"/>
      <c r="AA895" s="253"/>
      <c r="AB895" s="253"/>
      <c r="AC895" s="253" t="s">
        <v>320</v>
      </c>
      <c r="AD895" s="253"/>
      <c r="AE895" s="253"/>
      <c r="AF895" s="253"/>
      <c r="AG895" s="253"/>
      <c r="AH895" s="253"/>
      <c r="AI895" s="253"/>
      <c r="AJ895" s="253"/>
      <c r="AK895" s="253"/>
      <c r="AL895" s="253"/>
      <c r="AM895" s="253"/>
      <c r="AN895" s="253"/>
      <c r="AO895" s="253"/>
      <c r="AP895" s="253"/>
      <c r="AQ895" s="253"/>
      <c r="AR895" s="253"/>
      <c r="AS895" s="253"/>
      <c r="AT895" s="253"/>
      <c r="AU895" s="253"/>
      <c r="AV895" s="253"/>
      <c r="AW895" s="253"/>
    </row>
    <row r="896" spans="1:49" s="252" customFormat="1" ht="15" customHeight="1" x14ac:dyDescent="0.25">
      <c r="A896" s="253"/>
      <c r="B896" s="253"/>
      <c r="C896" s="253"/>
      <c r="D896" s="253"/>
      <c r="E896" s="253"/>
      <c r="F896" s="253"/>
      <c r="G896" s="253"/>
      <c r="H896" s="253"/>
      <c r="I896" s="253"/>
      <c r="J896" s="253"/>
      <c r="K896" s="253"/>
      <c r="L896" s="253"/>
      <c r="M896" s="253"/>
      <c r="N896" s="253"/>
      <c r="O896" s="253"/>
      <c r="P896" s="253"/>
      <c r="Q896" s="253"/>
      <c r="R896" s="253"/>
      <c r="S896" s="253"/>
      <c r="T896" s="253"/>
      <c r="U896" s="253" t="s">
        <v>1058</v>
      </c>
      <c r="V896" s="253"/>
      <c r="W896" s="253"/>
      <c r="X896" s="253"/>
      <c r="Y896" s="253"/>
      <c r="Z896" s="253"/>
      <c r="AA896" s="253"/>
      <c r="AB896" s="253"/>
      <c r="AC896" s="253" t="s">
        <v>393</v>
      </c>
      <c r="AD896" s="253"/>
      <c r="AE896" s="253"/>
      <c r="AF896" s="253"/>
      <c r="AG896" s="253"/>
      <c r="AH896" s="253"/>
      <c r="AI896" s="253"/>
      <c r="AJ896" s="253"/>
      <c r="AK896" s="253"/>
      <c r="AL896" s="253"/>
      <c r="AM896" s="253"/>
      <c r="AN896" s="253"/>
      <c r="AO896" s="253"/>
      <c r="AP896" s="253"/>
      <c r="AQ896" s="253"/>
      <c r="AR896" s="253"/>
      <c r="AS896" s="253"/>
      <c r="AT896" s="253"/>
      <c r="AU896" s="253"/>
      <c r="AV896" s="253"/>
      <c r="AW896" s="253"/>
    </row>
    <row r="897" spans="1:49" s="252" customFormat="1" ht="15" customHeight="1" x14ac:dyDescent="0.25">
      <c r="A897" s="253"/>
      <c r="B897" s="253"/>
      <c r="C897" s="253"/>
      <c r="D897" s="253"/>
      <c r="E897" s="253"/>
      <c r="F897" s="253"/>
      <c r="G897" s="253"/>
      <c r="H897" s="253"/>
      <c r="I897" s="253"/>
      <c r="J897" s="253"/>
      <c r="K897" s="253"/>
      <c r="L897" s="253"/>
      <c r="M897" s="253"/>
      <c r="N897" s="253"/>
      <c r="O897" s="253"/>
      <c r="P897" s="253"/>
      <c r="Q897" s="253"/>
      <c r="R897" s="253"/>
      <c r="S897" s="253"/>
      <c r="T897" s="253"/>
      <c r="U897" s="253" t="s">
        <v>1059</v>
      </c>
      <c r="V897" s="253"/>
      <c r="W897" s="253"/>
      <c r="X897" s="253"/>
      <c r="Y897" s="253"/>
      <c r="Z897" s="253"/>
      <c r="AA897" s="253"/>
      <c r="AB897" s="253"/>
      <c r="AC897" s="253" t="s">
        <v>318</v>
      </c>
      <c r="AD897" s="253"/>
      <c r="AE897" s="253"/>
      <c r="AF897" s="253"/>
      <c r="AG897" s="253"/>
      <c r="AH897" s="253"/>
      <c r="AI897" s="253"/>
      <c r="AJ897" s="253"/>
      <c r="AK897" s="253"/>
      <c r="AL897" s="253"/>
      <c r="AM897" s="253"/>
      <c r="AN897" s="253"/>
      <c r="AO897" s="253"/>
      <c r="AP897" s="253"/>
      <c r="AQ897" s="253"/>
      <c r="AR897" s="253"/>
      <c r="AS897" s="253"/>
      <c r="AT897" s="253"/>
      <c r="AU897" s="253"/>
      <c r="AV897" s="253"/>
      <c r="AW897" s="253"/>
    </row>
    <row r="898" spans="1:49" s="252" customFormat="1" ht="15" customHeight="1" x14ac:dyDescent="0.25">
      <c r="A898" s="253"/>
      <c r="B898" s="253"/>
      <c r="C898" s="253"/>
      <c r="D898" s="253"/>
      <c r="E898" s="253"/>
      <c r="F898" s="253"/>
      <c r="G898" s="253"/>
      <c r="H898" s="253"/>
      <c r="I898" s="253"/>
      <c r="J898" s="253"/>
      <c r="K898" s="253"/>
      <c r="L898" s="253"/>
      <c r="M898" s="253"/>
      <c r="N898" s="253"/>
      <c r="O898" s="253"/>
      <c r="P898" s="253"/>
      <c r="Q898" s="253"/>
      <c r="R898" s="253"/>
      <c r="S898" s="253"/>
      <c r="T898" s="253"/>
      <c r="U898" s="253" t="s">
        <v>1060</v>
      </c>
      <c r="V898" s="253"/>
      <c r="W898" s="253"/>
      <c r="X898" s="253"/>
      <c r="Y898" s="253"/>
      <c r="Z898" s="253"/>
      <c r="AA898" s="253"/>
      <c r="AB898" s="253"/>
      <c r="AC898" s="253" t="s">
        <v>332</v>
      </c>
      <c r="AD898" s="253"/>
      <c r="AE898" s="253"/>
      <c r="AF898" s="253"/>
      <c r="AG898" s="253"/>
      <c r="AH898" s="253"/>
      <c r="AI898" s="253"/>
      <c r="AJ898" s="253"/>
      <c r="AK898" s="253"/>
      <c r="AL898" s="253"/>
      <c r="AM898" s="253"/>
      <c r="AN898" s="253"/>
      <c r="AO898" s="253"/>
      <c r="AP898" s="253"/>
      <c r="AQ898" s="253"/>
      <c r="AR898" s="253"/>
      <c r="AS898" s="253"/>
      <c r="AT898" s="253"/>
      <c r="AU898" s="253"/>
      <c r="AV898" s="253"/>
      <c r="AW898" s="253"/>
    </row>
    <row r="899" spans="1:49" s="252" customFormat="1" ht="15" customHeight="1" x14ac:dyDescent="0.25">
      <c r="A899" s="253"/>
      <c r="B899" s="253"/>
      <c r="C899" s="253"/>
      <c r="D899" s="253"/>
      <c r="E899" s="253"/>
      <c r="F899" s="253"/>
      <c r="G899" s="253"/>
      <c r="H899" s="253"/>
      <c r="I899" s="253"/>
      <c r="J899" s="253"/>
      <c r="K899" s="253"/>
      <c r="L899" s="253"/>
      <c r="M899" s="253"/>
      <c r="N899" s="253"/>
      <c r="O899" s="253"/>
      <c r="P899" s="253"/>
      <c r="Q899" s="253"/>
      <c r="R899" s="253"/>
      <c r="S899" s="253"/>
      <c r="T899" s="253"/>
      <c r="U899" s="253" t="s">
        <v>1061</v>
      </c>
      <c r="V899" s="253"/>
      <c r="W899" s="253"/>
      <c r="X899" s="253"/>
      <c r="Y899" s="253"/>
      <c r="Z899" s="253"/>
      <c r="AA899" s="253"/>
      <c r="AB899" s="253"/>
      <c r="AC899" s="253" t="s">
        <v>320</v>
      </c>
      <c r="AD899" s="253"/>
      <c r="AE899" s="253"/>
      <c r="AF899" s="253"/>
      <c r="AG899" s="253"/>
      <c r="AH899" s="253"/>
      <c r="AI899" s="253"/>
      <c r="AJ899" s="253"/>
      <c r="AK899" s="253"/>
      <c r="AL899" s="253"/>
      <c r="AM899" s="253"/>
      <c r="AN899" s="253"/>
      <c r="AO899" s="253"/>
      <c r="AP899" s="253"/>
      <c r="AQ899" s="253"/>
      <c r="AR899" s="253"/>
      <c r="AS899" s="253"/>
      <c r="AT899" s="253"/>
      <c r="AU899" s="253"/>
      <c r="AV899" s="253"/>
      <c r="AW899" s="253"/>
    </row>
    <row r="900" spans="1:49" s="252" customFormat="1" ht="15" customHeight="1" x14ac:dyDescent="0.25">
      <c r="A900" s="253"/>
      <c r="B900" s="253"/>
      <c r="C900" s="253"/>
      <c r="D900" s="253"/>
      <c r="E900" s="253"/>
      <c r="F900" s="253"/>
      <c r="G900" s="253"/>
      <c r="H900" s="253"/>
      <c r="I900" s="253"/>
      <c r="J900" s="253"/>
      <c r="K900" s="253"/>
      <c r="L900" s="253"/>
      <c r="M900" s="253"/>
      <c r="N900" s="253"/>
      <c r="O900" s="253"/>
      <c r="P900" s="253"/>
      <c r="Q900" s="253"/>
      <c r="R900" s="253"/>
      <c r="S900" s="253"/>
      <c r="T900" s="253"/>
      <c r="U900" s="253" t="s">
        <v>1062</v>
      </c>
      <c r="V900" s="253"/>
      <c r="W900" s="253"/>
      <c r="X900" s="253"/>
      <c r="Y900" s="253"/>
      <c r="Z900" s="253"/>
      <c r="AA900" s="253"/>
      <c r="AB900" s="253"/>
      <c r="AC900" s="253" t="s">
        <v>323</v>
      </c>
      <c r="AD900" s="253"/>
      <c r="AE900" s="253"/>
      <c r="AF900" s="253"/>
      <c r="AG900" s="253"/>
      <c r="AH900" s="253"/>
      <c r="AI900" s="253"/>
      <c r="AJ900" s="253"/>
      <c r="AK900" s="253"/>
      <c r="AL900" s="253"/>
      <c r="AM900" s="253"/>
      <c r="AN900" s="253"/>
      <c r="AO900" s="253"/>
      <c r="AP900" s="253"/>
      <c r="AQ900" s="253"/>
      <c r="AR900" s="253"/>
      <c r="AS900" s="253"/>
      <c r="AT900" s="253"/>
      <c r="AU900" s="253"/>
      <c r="AV900" s="253"/>
      <c r="AW900" s="253"/>
    </row>
    <row r="901" spans="1:49" s="252" customFormat="1" ht="15" customHeight="1" x14ac:dyDescent="0.25">
      <c r="A901" s="253"/>
      <c r="B901" s="253"/>
      <c r="C901" s="253"/>
      <c r="D901" s="253"/>
      <c r="E901" s="253"/>
      <c r="F901" s="253"/>
      <c r="G901" s="253"/>
      <c r="H901" s="253"/>
      <c r="I901" s="253"/>
      <c r="J901" s="253"/>
      <c r="K901" s="253"/>
      <c r="L901" s="253"/>
      <c r="M901" s="253"/>
      <c r="N901" s="253"/>
      <c r="O901" s="253"/>
      <c r="P901" s="253"/>
      <c r="Q901" s="253"/>
      <c r="R901" s="253"/>
      <c r="S901" s="253"/>
      <c r="T901" s="253"/>
      <c r="U901" s="253" t="s">
        <v>1063</v>
      </c>
      <c r="V901" s="253"/>
      <c r="W901" s="253"/>
      <c r="X901" s="253"/>
      <c r="Y901" s="253"/>
      <c r="Z901" s="253"/>
      <c r="AA901" s="253"/>
      <c r="AB901" s="253"/>
      <c r="AC901" s="253" t="s">
        <v>323</v>
      </c>
      <c r="AD901" s="253"/>
      <c r="AE901" s="253"/>
      <c r="AF901" s="253"/>
      <c r="AG901" s="253"/>
      <c r="AH901" s="253"/>
      <c r="AI901" s="253"/>
      <c r="AJ901" s="253"/>
      <c r="AK901" s="253"/>
      <c r="AL901" s="253"/>
      <c r="AM901" s="253"/>
      <c r="AN901" s="253"/>
      <c r="AO901" s="253"/>
      <c r="AP901" s="253"/>
      <c r="AQ901" s="253"/>
      <c r="AR901" s="253"/>
      <c r="AS901" s="253"/>
      <c r="AT901" s="253"/>
      <c r="AU901" s="253"/>
      <c r="AV901" s="253"/>
      <c r="AW901" s="253"/>
    </row>
    <row r="902" spans="1:49" s="252" customFormat="1" ht="15" customHeight="1" x14ac:dyDescent="0.25">
      <c r="A902" s="253"/>
      <c r="B902" s="253"/>
      <c r="C902" s="253"/>
      <c r="D902" s="253"/>
      <c r="E902" s="253"/>
      <c r="F902" s="253"/>
      <c r="G902" s="253"/>
      <c r="H902" s="253"/>
      <c r="I902" s="253"/>
      <c r="J902" s="253"/>
      <c r="K902" s="253"/>
      <c r="L902" s="253"/>
      <c r="M902" s="253"/>
      <c r="N902" s="253"/>
      <c r="O902" s="253"/>
      <c r="P902" s="253"/>
      <c r="Q902" s="253"/>
      <c r="R902" s="253"/>
      <c r="S902" s="253"/>
      <c r="T902" s="253"/>
      <c r="U902" s="253" t="s">
        <v>1064</v>
      </c>
      <c r="V902" s="253"/>
      <c r="W902" s="253"/>
      <c r="X902" s="253"/>
      <c r="Y902" s="253"/>
      <c r="Z902" s="253"/>
      <c r="AA902" s="253"/>
      <c r="AB902" s="253"/>
      <c r="AC902" s="253" t="s">
        <v>318</v>
      </c>
      <c r="AD902" s="253"/>
      <c r="AE902" s="253"/>
      <c r="AF902" s="253"/>
      <c r="AG902" s="253"/>
      <c r="AH902" s="253"/>
      <c r="AI902" s="253"/>
      <c r="AJ902" s="253"/>
      <c r="AK902" s="253"/>
      <c r="AL902" s="253"/>
      <c r="AM902" s="253"/>
      <c r="AN902" s="253"/>
      <c r="AO902" s="253"/>
      <c r="AP902" s="253"/>
      <c r="AQ902" s="253"/>
      <c r="AR902" s="253"/>
      <c r="AS902" s="253"/>
      <c r="AT902" s="253"/>
      <c r="AU902" s="253"/>
      <c r="AV902" s="253"/>
      <c r="AW902" s="253"/>
    </row>
    <row r="903" spans="1:49" s="252" customFormat="1" ht="15" customHeight="1" x14ac:dyDescent="0.25">
      <c r="A903" s="253"/>
      <c r="B903" s="253"/>
      <c r="C903" s="253"/>
      <c r="D903" s="253"/>
      <c r="E903" s="253"/>
      <c r="F903" s="253"/>
      <c r="G903" s="253"/>
      <c r="H903" s="253"/>
      <c r="I903" s="253"/>
      <c r="J903" s="253"/>
      <c r="K903" s="253"/>
      <c r="L903" s="253"/>
      <c r="M903" s="253"/>
      <c r="N903" s="253"/>
      <c r="O903" s="253"/>
      <c r="P903" s="253"/>
      <c r="Q903" s="253"/>
      <c r="R903" s="253"/>
      <c r="S903" s="253"/>
      <c r="T903" s="253"/>
      <c r="U903" s="253" t="s">
        <v>1065</v>
      </c>
      <c r="V903" s="253"/>
      <c r="W903" s="253"/>
      <c r="X903" s="253"/>
      <c r="Y903" s="253"/>
      <c r="Z903" s="253"/>
      <c r="AA903" s="253"/>
      <c r="AB903" s="253"/>
      <c r="AC903" s="253" t="s">
        <v>332</v>
      </c>
      <c r="AD903" s="253"/>
      <c r="AE903" s="253"/>
      <c r="AF903" s="253"/>
      <c r="AG903" s="253"/>
      <c r="AH903" s="253"/>
      <c r="AI903" s="253"/>
      <c r="AJ903" s="253"/>
      <c r="AK903" s="253"/>
      <c r="AL903" s="253"/>
      <c r="AM903" s="253"/>
      <c r="AN903" s="253"/>
      <c r="AO903" s="253"/>
      <c r="AP903" s="253"/>
      <c r="AQ903" s="253"/>
      <c r="AR903" s="253"/>
      <c r="AS903" s="253"/>
      <c r="AT903" s="253"/>
      <c r="AU903" s="253"/>
      <c r="AV903" s="253"/>
      <c r="AW903" s="253"/>
    </row>
    <row r="904" spans="1:49" s="252" customFormat="1" ht="15" customHeight="1" x14ac:dyDescent="0.25">
      <c r="A904" s="253"/>
      <c r="B904" s="253"/>
      <c r="C904" s="253"/>
      <c r="D904" s="253"/>
      <c r="E904" s="253"/>
      <c r="F904" s="253"/>
      <c r="G904" s="253"/>
      <c r="H904" s="253"/>
      <c r="I904" s="253"/>
      <c r="J904" s="253"/>
      <c r="K904" s="253"/>
      <c r="L904" s="253"/>
      <c r="M904" s="253"/>
      <c r="N904" s="253"/>
      <c r="O904" s="253"/>
      <c r="P904" s="253"/>
      <c r="Q904" s="253"/>
      <c r="R904" s="253"/>
      <c r="S904" s="253"/>
      <c r="T904" s="253"/>
      <c r="U904" s="253" t="s">
        <v>1066</v>
      </c>
      <c r="V904" s="253"/>
      <c r="W904" s="253"/>
      <c r="X904" s="253"/>
      <c r="Y904" s="253"/>
      <c r="Z904" s="253"/>
      <c r="AA904" s="253"/>
      <c r="AB904" s="253"/>
      <c r="AC904" s="253" t="s">
        <v>323</v>
      </c>
      <c r="AD904" s="253"/>
      <c r="AE904" s="253"/>
      <c r="AF904" s="253"/>
      <c r="AG904" s="253"/>
      <c r="AH904" s="253"/>
      <c r="AI904" s="253"/>
      <c r="AJ904" s="253"/>
      <c r="AK904" s="253"/>
      <c r="AL904" s="253"/>
      <c r="AM904" s="253"/>
      <c r="AN904" s="253"/>
      <c r="AO904" s="253"/>
      <c r="AP904" s="253"/>
      <c r="AQ904" s="253"/>
      <c r="AR904" s="253"/>
      <c r="AS904" s="253"/>
      <c r="AT904" s="253"/>
      <c r="AU904" s="253"/>
      <c r="AV904" s="253"/>
      <c r="AW904" s="253"/>
    </row>
    <row r="905" spans="1:49" s="252" customFormat="1" ht="15" customHeight="1" x14ac:dyDescent="0.25">
      <c r="A905" s="253"/>
      <c r="B905" s="253"/>
      <c r="C905" s="253"/>
      <c r="D905" s="253"/>
      <c r="E905" s="253"/>
      <c r="F905" s="253"/>
      <c r="G905" s="253"/>
      <c r="H905" s="253"/>
      <c r="I905" s="253"/>
      <c r="J905" s="253"/>
      <c r="K905" s="253"/>
      <c r="L905" s="253"/>
      <c r="M905" s="253"/>
      <c r="N905" s="253"/>
      <c r="O905" s="253"/>
      <c r="P905" s="253"/>
      <c r="Q905" s="253"/>
      <c r="R905" s="253"/>
      <c r="S905" s="253"/>
      <c r="T905" s="253"/>
      <c r="U905" s="253" t="s">
        <v>1067</v>
      </c>
      <c r="V905" s="253"/>
      <c r="W905" s="253"/>
      <c r="X905" s="253"/>
      <c r="Y905" s="253"/>
      <c r="Z905" s="253"/>
      <c r="AA905" s="253"/>
      <c r="AB905" s="253"/>
      <c r="AC905" s="253" t="s">
        <v>332</v>
      </c>
      <c r="AD905" s="253"/>
      <c r="AE905" s="253"/>
      <c r="AF905" s="253"/>
      <c r="AG905" s="253"/>
      <c r="AH905" s="253"/>
      <c r="AI905" s="253"/>
      <c r="AJ905" s="253"/>
      <c r="AK905" s="253"/>
      <c r="AL905" s="253"/>
      <c r="AM905" s="253"/>
      <c r="AN905" s="253"/>
      <c r="AO905" s="253"/>
      <c r="AP905" s="253"/>
      <c r="AQ905" s="253"/>
      <c r="AR905" s="253"/>
      <c r="AS905" s="253"/>
      <c r="AT905" s="253"/>
      <c r="AU905" s="253"/>
      <c r="AV905" s="253"/>
      <c r="AW905" s="253"/>
    </row>
    <row r="906" spans="1:49" s="252" customFormat="1" ht="15" customHeight="1" x14ac:dyDescent="0.25">
      <c r="A906" s="253"/>
      <c r="B906" s="253"/>
      <c r="C906" s="253"/>
      <c r="D906" s="253"/>
      <c r="E906" s="253"/>
      <c r="F906" s="253"/>
      <c r="G906" s="253"/>
      <c r="H906" s="253"/>
      <c r="I906" s="253"/>
      <c r="J906" s="253"/>
      <c r="K906" s="253"/>
      <c r="L906" s="253"/>
      <c r="M906" s="253"/>
      <c r="N906" s="253"/>
      <c r="O906" s="253"/>
      <c r="P906" s="253"/>
      <c r="Q906" s="253"/>
      <c r="R906" s="253"/>
      <c r="S906" s="253"/>
      <c r="T906" s="253"/>
      <c r="U906" s="253" t="s">
        <v>1068</v>
      </c>
      <c r="V906" s="253"/>
      <c r="W906" s="253"/>
      <c r="X906" s="253"/>
      <c r="Y906" s="253"/>
      <c r="Z906" s="253"/>
      <c r="AA906" s="253"/>
      <c r="AB906" s="253"/>
      <c r="AC906" s="253" t="s">
        <v>332</v>
      </c>
      <c r="AD906" s="253"/>
      <c r="AE906" s="253"/>
      <c r="AF906" s="253"/>
      <c r="AG906" s="253"/>
      <c r="AH906" s="253"/>
      <c r="AI906" s="253"/>
      <c r="AJ906" s="253"/>
      <c r="AK906" s="253"/>
      <c r="AL906" s="253"/>
      <c r="AM906" s="253"/>
      <c r="AN906" s="253"/>
      <c r="AO906" s="253"/>
      <c r="AP906" s="253"/>
      <c r="AQ906" s="253"/>
      <c r="AR906" s="253"/>
      <c r="AS906" s="253"/>
      <c r="AT906" s="253"/>
      <c r="AU906" s="253"/>
      <c r="AV906" s="253"/>
      <c r="AW906" s="253"/>
    </row>
    <row r="907" spans="1:49" s="252" customFormat="1" ht="15" customHeight="1" x14ac:dyDescent="0.25">
      <c r="A907" s="253"/>
      <c r="B907" s="253"/>
      <c r="C907" s="253"/>
      <c r="D907" s="253"/>
      <c r="E907" s="253"/>
      <c r="F907" s="253"/>
      <c r="G907" s="253"/>
      <c r="H907" s="253"/>
      <c r="I907" s="253"/>
      <c r="J907" s="253"/>
      <c r="K907" s="253"/>
      <c r="L907" s="253"/>
      <c r="M907" s="253"/>
      <c r="N907" s="253"/>
      <c r="O907" s="253"/>
      <c r="P907" s="253"/>
      <c r="Q907" s="253"/>
      <c r="R907" s="253"/>
      <c r="S907" s="253"/>
      <c r="T907" s="253"/>
      <c r="U907" s="253" t="s">
        <v>1069</v>
      </c>
      <c r="V907" s="253"/>
      <c r="W907" s="253"/>
      <c r="X907" s="253"/>
      <c r="Y907" s="253"/>
      <c r="Z907" s="253"/>
      <c r="AA907" s="253"/>
      <c r="AB907" s="253"/>
      <c r="AC907" s="253" t="s">
        <v>332</v>
      </c>
      <c r="AD907" s="253"/>
      <c r="AE907" s="253"/>
      <c r="AF907" s="253"/>
      <c r="AG907" s="253"/>
      <c r="AH907" s="253"/>
      <c r="AI907" s="253"/>
      <c r="AJ907" s="253"/>
      <c r="AK907" s="253"/>
      <c r="AL907" s="253"/>
      <c r="AM907" s="253"/>
      <c r="AN907" s="253"/>
      <c r="AO907" s="253"/>
      <c r="AP907" s="253"/>
      <c r="AQ907" s="253"/>
      <c r="AR907" s="253"/>
      <c r="AS907" s="253"/>
      <c r="AT907" s="253"/>
      <c r="AU907" s="253"/>
      <c r="AV907" s="253"/>
      <c r="AW907" s="253"/>
    </row>
    <row r="908" spans="1:49" s="252" customFormat="1" ht="15" customHeight="1" x14ac:dyDescent="0.25">
      <c r="A908" s="253"/>
      <c r="B908" s="253"/>
      <c r="C908" s="253"/>
      <c r="D908" s="253"/>
      <c r="E908" s="253"/>
      <c r="F908" s="253"/>
      <c r="G908" s="253"/>
      <c r="H908" s="253"/>
      <c r="I908" s="253"/>
      <c r="J908" s="253"/>
      <c r="K908" s="253"/>
      <c r="L908" s="253"/>
      <c r="M908" s="253"/>
      <c r="N908" s="253"/>
      <c r="O908" s="253"/>
      <c r="P908" s="253"/>
      <c r="Q908" s="253"/>
      <c r="R908" s="253"/>
      <c r="S908" s="253"/>
      <c r="T908" s="253"/>
      <c r="U908" s="253" t="s">
        <v>1070</v>
      </c>
      <c r="V908" s="253"/>
      <c r="W908" s="253"/>
      <c r="X908" s="253"/>
      <c r="Y908" s="253"/>
      <c r="Z908" s="253"/>
      <c r="AA908" s="253"/>
      <c r="AB908" s="253"/>
      <c r="AC908" s="253" t="s">
        <v>332</v>
      </c>
      <c r="AD908" s="253"/>
      <c r="AE908" s="253"/>
      <c r="AF908" s="253"/>
      <c r="AG908" s="253"/>
      <c r="AH908" s="253"/>
      <c r="AI908" s="253"/>
      <c r="AJ908" s="253"/>
      <c r="AK908" s="253"/>
      <c r="AL908" s="253"/>
      <c r="AM908" s="253"/>
      <c r="AN908" s="253"/>
      <c r="AO908" s="253"/>
      <c r="AP908" s="253"/>
      <c r="AQ908" s="253"/>
      <c r="AR908" s="253"/>
      <c r="AS908" s="253"/>
      <c r="AT908" s="253"/>
      <c r="AU908" s="253"/>
      <c r="AV908" s="253"/>
      <c r="AW908" s="253"/>
    </row>
    <row r="909" spans="1:49" s="252" customFormat="1" ht="15" customHeight="1" x14ac:dyDescent="0.25">
      <c r="A909" s="253"/>
      <c r="B909" s="253"/>
      <c r="C909" s="253"/>
      <c r="D909" s="253"/>
      <c r="E909" s="253"/>
      <c r="F909" s="253"/>
      <c r="G909" s="253"/>
      <c r="H909" s="253"/>
      <c r="I909" s="253"/>
      <c r="J909" s="253"/>
      <c r="K909" s="253"/>
      <c r="L909" s="253"/>
      <c r="M909" s="253"/>
      <c r="N909" s="253"/>
      <c r="O909" s="253"/>
      <c r="P909" s="253"/>
      <c r="Q909" s="253"/>
      <c r="R909" s="253"/>
      <c r="S909" s="253"/>
      <c r="T909" s="253"/>
      <c r="U909" s="253" t="s">
        <v>1071</v>
      </c>
      <c r="V909" s="253"/>
      <c r="W909" s="253"/>
      <c r="X909" s="253"/>
      <c r="Y909" s="253"/>
      <c r="Z909" s="253"/>
      <c r="AA909" s="253"/>
      <c r="AB909" s="253"/>
      <c r="AC909" s="253" t="s">
        <v>332</v>
      </c>
      <c r="AD909" s="253"/>
      <c r="AE909" s="253"/>
      <c r="AF909" s="253"/>
      <c r="AG909" s="253"/>
      <c r="AH909" s="253"/>
      <c r="AI909" s="253"/>
      <c r="AJ909" s="253"/>
      <c r="AK909" s="253"/>
      <c r="AL909" s="253"/>
      <c r="AM909" s="253"/>
      <c r="AN909" s="253"/>
      <c r="AO909" s="253"/>
      <c r="AP909" s="253"/>
      <c r="AQ909" s="253"/>
      <c r="AR909" s="253"/>
      <c r="AS909" s="253"/>
      <c r="AT909" s="253"/>
      <c r="AU909" s="253"/>
      <c r="AV909" s="253"/>
      <c r="AW909" s="253"/>
    </row>
    <row r="910" spans="1:49" s="252" customFormat="1" ht="15" customHeight="1" x14ac:dyDescent="0.25">
      <c r="A910" s="253"/>
      <c r="B910" s="253"/>
      <c r="C910" s="253"/>
      <c r="D910" s="253"/>
      <c r="E910" s="253"/>
      <c r="F910" s="253"/>
      <c r="G910" s="253"/>
      <c r="H910" s="253"/>
      <c r="I910" s="253"/>
      <c r="J910" s="253"/>
      <c r="K910" s="253"/>
      <c r="L910" s="253"/>
      <c r="M910" s="253"/>
      <c r="N910" s="253"/>
      <c r="O910" s="253"/>
      <c r="P910" s="253"/>
      <c r="Q910" s="253"/>
      <c r="R910" s="253"/>
      <c r="S910" s="253"/>
      <c r="T910" s="253"/>
      <c r="U910" s="253" t="s">
        <v>1072</v>
      </c>
      <c r="V910" s="253"/>
      <c r="W910" s="253"/>
      <c r="X910" s="253"/>
      <c r="Y910" s="253"/>
      <c r="Z910" s="253"/>
      <c r="AA910" s="253"/>
      <c r="AB910" s="253"/>
      <c r="AC910" s="253" t="s">
        <v>332</v>
      </c>
      <c r="AD910" s="253"/>
      <c r="AE910" s="253"/>
      <c r="AF910" s="253"/>
      <c r="AG910" s="253"/>
      <c r="AH910" s="253"/>
      <c r="AI910" s="253"/>
      <c r="AJ910" s="253"/>
      <c r="AK910" s="253"/>
      <c r="AL910" s="253"/>
      <c r="AM910" s="253"/>
      <c r="AN910" s="253"/>
      <c r="AO910" s="253"/>
      <c r="AP910" s="253"/>
      <c r="AQ910" s="253"/>
      <c r="AR910" s="253"/>
      <c r="AS910" s="253"/>
      <c r="AT910" s="253"/>
      <c r="AU910" s="253"/>
      <c r="AV910" s="253"/>
      <c r="AW910" s="253"/>
    </row>
    <row r="911" spans="1:49" s="252" customFormat="1" ht="15" customHeight="1" x14ac:dyDescent="0.25">
      <c r="A911" s="253"/>
      <c r="B911" s="253"/>
      <c r="C911" s="253"/>
      <c r="D911" s="253"/>
      <c r="E911" s="253"/>
      <c r="F911" s="253"/>
      <c r="G911" s="253"/>
      <c r="H911" s="253"/>
      <c r="I911" s="253"/>
      <c r="J911" s="253"/>
      <c r="K911" s="253"/>
      <c r="L911" s="253"/>
      <c r="M911" s="253"/>
      <c r="N911" s="253"/>
      <c r="O911" s="253"/>
      <c r="P911" s="253"/>
      <c r="Q911" s="253"/>
      <c r="R911" s="253"/>
      <c r="S911" s="253"/>
      <c r="T911" s="253"/>
      <c r="U911" s="253" t="s">
        <v>1073</v>
      </c>
      <c r="V911" s="253"/>
      <c r="W911" s="253"/>
      <c r="X911" s="253"/>
      <c r="Y911" s="253"/>
      <c r="Z911" s="253"/>
      <c r="AA911" s="253"/>
      <c r="AB911" s="253"/>
      <c r="AC911" s="253" t="s">
        <v>323</v>
      </c>
      <c r="AD911" s="253"/>
      <c r="AE911" s="253"/>
      <c r="AF911" s="253"/>
      <c r="AG911" s="253"/>
      <c r="AH911" s="253"/>
      <c r="AI911" s="253"/>
      <c r="AJ911" s="253"/>
      <c r="AK911" s="253"/>
      <c r="AL911" s="253"/>
      <c r="AM911" s="253"/>
      <c r="AN911" s="253"/>
      <c r="AO911" s="253"/>
      <c r="AP911" s="253"/>
      <c r="AQ911" s="253"/>
      <c r="AR911" s="253"/>
      <c r="AS911" s="253"/>
      <c r="AT911" s="253"/>
      <c r="AU911" s="253"/>
      <c r="AV911" s="253"/>
      <c r="AW911" s="253"/>
    </row>
    <row r="912" spans="1:49" s="252" customFormat="1" ht="15" customHeight="1" x14ac:dyDescent="0.25">
      <c r="A912" s="253"/>
      <c r="B912" s="253"/>
      <c r="C912" s="253"/>
      <c r="D912" s="253"/>
      <c r="E912" s="253"/>
      <c r="F912" s="253"/>
      <c r="G912" s="253"/>
      <c r="H912" s="253"/>
      <c r="I912" s="253"/>
      <c r="J912" s="253"/>
      <c r="K912" s="253"/>
      <c r="L912" s="253"/>
      <c r="M912" s="253"/>
      <c r="N912" s="253"/>
      <c r="O912" s="253"/>
      <c r="P912" s="253"/>
      <c r="Q912" s="253"/>
      <c r="R912" s="253"/>
      <c r="S912" s="253"/>
      <c r="T912" s="253"/>
      <c r="U912" s="253" t="s">
        <v>1074</v>
      </c>
      <c r="V912" s="253"/>
      <c r="W912" s="253"/>
      <c r="X912" s="253"/>
      <c r="Y912" s="253"/>
      <c r="Z912" s="253"/>
      <c r="AA912" s="253"/>
      <c r="AB912" s="253"/>
      <c r="AC912" s="253" t="s">
        <v>357</v>
      </c>
      <c r="AD912" s="253"/>
      <c r="AE912" s="253"/>
      <c r="AF912" s="253"/>
      <c r="AG912" s="253"/>
      <c r="AH912" s="253"/>
      <c r="AI912" s="253"/>
      <c r="AJ912" s="253"/>
      <c r="AK912" s="253"/>
      <c r="AL912" s="253"/>
      <c r="AM912" s="253"/>
      <c r="AN912" s="253"/>
      <c r="AO912" s="253"/>
      <c r="AP912" s="253"/>
      <c r="AQ912" s="253"/>
      <c r="AR912" s="253"/>
      <c r="AS912" s="253"/>
      <c r="AT912" s="253"/>
      <c r="AU912" s="253"/>
      <c r="AV912" s="253"/>
      <c r="AW912" s="253"/>
    </row>
    <row r="913" spans="1:49" s="252" customFormat="1" ht="15" customHeight="1" x14ac:dyDescent="0.25">
      <c r="A913" s="253"/>
      <c r="B913" s="253"/>
      <c r="C913" s="253"/>
      <c r="D913" s="253"/>
      <c r="E913" s="253"/>
      <c r="F913" s="253"/>
      <c r="G913" s="253"/>
      <c r="H913" s="253"/>
      <c r="I913" s="253"/>
      <c r="J913" s="253"/>
      <c r="K913" s="253"/>
      <c r="L913" s="253"/>
      <c r="M913" s="253"/>
      <c r="N913" s="253"/>
      <c r="O913" s="253"/>
      <c r="P913" s="253"/>
      <c r="Q913" s="253"/>
      <c r="R913" s="253"/>
      <c r="S913" s="253"/>
      <c r="T913" s="253"/>
      <c r="U913" s="253" t="s">
        <v>1075</v>
      </c>
      <c r="V913" s="253"/>
      <c r="W913" s="253"/>
      <c r="X913" s="253"/>
      <c r="Y913" s="253"/>
      <c r="Z913" s="253"/>
      <c r="AA913" s="253"/>
      <c r="AB913" s="253"/>
      <c r="AC913" s="253" t="s">
        <v>320</v>
      </c>
      <c r="AD913" s="253"/>
      <c r="AE913" s="253"/>
      <c r="AF913" s="253"/>
      <c r="AG913" s="253"/>
      <c r="AH913" s="253"/>
      <c r="AI913" s="253"/>
      <c r="AJ913" s="253"/>
      <c r="AK913" s="253"/>
      <c r="AL913" s="253"/>
      <c r="AM913" s="253"/>
      <c r="AN913" s="253"/>
      <c r="AO913" s="253"/>
      <c r="AP913" s="253"/>
      <c r="AQ913" s="253"/>
      <c r="AR913" s="253"/>
      <c r="AS913" s="253"/>
      <c r="AT913" s="253"/>
      <c r="AU913" s="253"/>
      <c r="AV913" s="253"/>
      <c r="AW913" s="253"/>
    </row>
    <row r="914" spans="1:49" s="252" customFormat="1" ht="15" customHeight="1" x14ac:dyDescent="0.25">
      <c r="A914" s="253"/>
      <c r="B914" s="253"/>
      <c r="C914" s="253"/>
      <c r="D914" s="253"/>
      <c r="E914" s="253"/>
      <c r="F914" s="253"/>
      <c r="G914" s="253"/>
      <c r="H914" s="253"/>
      <c r="I914" s="253"/>
      <c r="J914" s="253"/>
      <c r="K914" s="253"/>
      <c r="L914" s="253"/>
      <c r="M914" s="253"/>
      <c r="N914" s="253"/>
      <c r="O914" s="253"/>
      <c r="P914" s="253"/>
      <c r="Q914" s="253"/>
      <c r="R914" s="253"/>
      <c r="S914" s="253"/>
      <c r="T914" s="253"/>
      <c r="U914" s="253" t="s">
        <v>1076</v>
      </c>
      <c r="V914" s="253"/>
      <c r="W914" s="253"/>
      <c r="X914" s="253"/>
      <c r="Y914" s="253"/>
      <c r="Z914" s="253"/>
      <c r="AA914" s="253"/>
      <c r="AB914" s="253"/>
      <c r="AC914" s="253" t="s">
        <v>332</v>
      </c>
      <c r="AD914" s="253"/>
      <c r="AE914" s="253"/>
      <c r="AF914" s="253"/>
      <c r="AG914" s="253"/>
      <c r="AH914" s="253"/>
      <c r="AI914" s="253"/>
      <c r="AJ914" s="253"/>
      <c r="AK914" s="253"/>
      <c r="AL914" s="253"/>
      <c r="AM914" s="253"/>
      <c r="AN914" s="253"/>
      <c r="AO914" s="253"/>
      <c r="AP914" s="253"/>
      <c r="AQ914" s="253"/>
      <c r="AR914" s="253"/>
      <c r="AS914" s="253"/>
      <c r="AT914" s="253"/>
      <c r="AU914" s="253"/>
      <c r="AV914" s="253"/>
      <c r="AW914" s="253"/>
    </row>
    <row r="915" spans="1:49" s="252" customFormat="1" ht="15" customHeight="1" x14ac:dyDescent="0.25">
      <c r="A915" s="253"/>
      <c r="B915" s="253"/>
      <c r="C915" s="253"/>
      <c r="D915" s="253"/>
      <c r="E915" s="253"/>
      <c r="F915" s="253"/>
      <c r="G915" s="253"/>
      <c r="H915" s="253"/>
      <c r="I915" s="253"/>
      <c r="J915" s="253"/>
      <c r="K915" s="253"/>
      <c r="L915" s="253"/>
      <c r="M915" s="253"/>
      <c r="N915" s="253"/>
      <c r="O915" s="253"/>
      <c r="P915" s="253"/>
      <c r="Q915" s="253"/>
      <c r="R915" s="253"/>
      <c r="S915" s="253"/>
      <c r="T915" s="253"/>
      <c r="U915" s="253" t="s">
        <v>1077</v>
      </c>
      <c r="V915" s="253"/>
      <c r="W915" s="253"/>
      <c r="X915" s="253"/>
      <c r="Y915" s="253"/>
      <c r="Z915" s="253"/>
      <c r="AA915" s="253"/>
      <c r="AB915" s="253"/>
      <c r="AC915" s="253" t="s">
        <v>320</v>
      </c>
      <c r="AD915" s="253"/>
      <c r="AE915" s="253"/>
      <c r="AF915" s="253"/>
      <c r="AG915" s="253"/>
      <c r="AH915" s="253"/>
      <c r="AI915" s="253"/>
      <c r="AJ915" s="253"/>
      <c r="AK915" s="253"/>
      <c r="AL915" s="253"/>
      <c r="AM915" s="253"/>
      <c r="AN915" s="253"/>
      <c r="AO915" s="253"/>
      <c r="AP915" s="253"/>
      <c r="AQ915" s="253"/>
      <c r="AR915" s="253"/>
      <c r="AS915" s="253"/>
      <c r="AT915" s="253"/>
      <c r="AU915" s="253"/>
      <c r="AV915" s="253"/>
      <c r="AW915" s="253"/>
    </row>
    <row r="916" spans="1:49" s="252" customFormat="1" ht="15" customHeight="1" x14ac:dyDescent="0.25">
      <c r="A916" s="253"/>
      <c r="B916" s="253"/>
      <c r="C916" s="253"/>
      <c r="D916" s="253"/>
      <c r="E916" s="253"/>
      <c r="F916" s="253"/>
      <c r="G916" s="253"/>
      <c r="H916" s="253"/>
      <c r="I916" s="253"/>
      <c r="J916" s="253"/>
      <c r="K916" s="253"/>
      <c r="L916" s="253"/>
      <c r="M916" s="253"/>
      <c r="N916" s="253"/>
      <c r="O916" s="253"/>
      <c r="P916" s="253"/>
      <c r="Q916" s="253"/>
      <c r="R916" s="253"/>
      <c r="S916" s="253"/>
      <c r="T916" s="253"/>
      <c r="U916" s="253" t="s">
        <v>1078</v>
      </c>
      <c r="V916" s="253"/>
      <c r="W916" s="253"/>
      <c r="X916" s="253"/>
      <c r="Y916" s="253"/>
      <c r="Z916" s="253"/>
      <c r="AA916" s="253"/>
      <c r="AB916" s="253"/>
      <c r="AC916" s="253" t="s">
        <v>320</v>
      </c>
      <c r="AD916" s="253"/>
      <c r="AE916" s="253"/>
      <c r="AF916" s="253"/>
      <c r="AG916" s="253"/>
      <c r="AH916" s="253"/>
      <c r="AI916" s="253"/>
      <c r="AJ916" s="253"/>
      <c r="AK916" s="253"/>
      <c r="AL916" s="253"/>
      <c r="AM916" s="253"/>
      <c r="AN916" s="253"/>
      <c r="AO916" s="253"/>
      <c r="AP916" s="253"/>
      <c r="AQ916" s="253"/>
      <c r="AR916" s="253"/>
      <c r="AS916" s="253"/>
      <c r="AT916" s="253"/>
      <c r="AU916" s="253"/>
      <c r="AV916" s="253"/>
      <c r="AW916" s="253"/>
    </row>
    <row r="917" spans="1:49" s="252" customFormat="1" ht="15" customHeight="1" x14ac:dyDescent="0.25">
      <c r="A917" s="253"/>
      <c r="B917" s="253"/>
      <c r="C917" s="253"/>
      <c r="D917" s="253"/>
      <c r="E917" s="253"/>
      <c r="F917" s="253"/>
      <c r="G917" s="253"/>
      <c r="H917" s="253"/>
      <c r="I917" s="253"/>
      <c r="J917" s="253"/>
      <c r="K917" s="253"/>
      <c r="L917" s="253"/>
      <c r="M917" s="253"/>
      <c r="N917" s="253"/>
      <c r="O917" s="253"/>
      <c r="P917" s="253"/>
      <c r="Q917" s="253"/>
      <c r="R917" s="253"/>
      <c r="S917" s="253"/>
      <c r="T917" s="253"/>
      <c r="U917" s="253" t="s">
        <v>1079</v>
      </c>
      <c r="V917" s="253"/>
      <c r="W917" s="253"/>
      <c r="X917" s="253"/>
      <c r="Y917" s="253"/>
      <c r="Z917" s="253"/>
      <c r="AA917" s="253"/>
      <c r="AB917" s="253"/>
      <c r="AC917" s="253" t="s">
        <v>332</v>
      </c>
      <c r="AD917" s="253"/>
      <c r="AE917" s="253"/>
      <c r="AF917" s="253"/>
      <c r="AG917" s="253"/>
      <c r="AH917" s="253"/>
      <c r="AI917" s="253"/>
      <c r="AJ917" s="253"/>
      <c r="AK917" s="253"/>
      <c r="AL917" s="253"/>
      <c r="AM917" s="253"/>
      <c r="AN917" s="253"/>
      <c r="AO917" s="253"/>
      <c r="AP917" s="253"/>
      <c r="AQ917" s="253"/>
      <c r="AR917" s="253"/>
      <c r="AS917" s="253"/>
      <c r="AT917" s="253"/>
      <c r="AU917" s="253"/>
      <c r="AV917" s="253"/>
      <c r="AW917" s="253"/>
    </row>
    <row r="918" spans="1:49" s="252" customFormat="1" ht="15" customHeight="1" x14ac:dyDescent="0.25">
      <c r="A918" s="253"/>
      <c r="B918" s="253"/>
      <c r="C918" s="253"/>
      <c r="D918" s="253"/>
      <c r="E918" s="253"/>
      <c r="F918" s="253"/>
      <c r="G918" s="253"/>
      <c r="H918" s="253"/>
      <c r="I918" s="253"/>
      <c r="J918" s="253"/>
      <c r="K918" s="253"/>
      <c r="L918" s="253"/>
      <c r="M918" s="253"/>
      <c r="N918" s="253"/>
      <c r="O918" s="253"/>
      <c r="P918" s="253"/>
      <c r="Q918" s="253"/>
      <c r="R918" s="253"/>
      <c r="S918" s="253"/>
      <c r="T918" s="253"/>
      <c r="U918" s="253" t="s">
        <v>1080</v>
      </c>
      <c r="V918" s="253"/>
      <c r="W918" s="253"/>
      <c r="X918" s="253"/>
      <c r="Y918" s="253"/>
      <c r="Z918" s="253"/>
      <c r="AA918" s="253"/>
      <c r="AB918" s="253"/>
      <c r="AC918" s="253" t="s">
        <v>329</v>
      </c>
      <c r="AD918" s="253"/>
      <c r="AE918" s="253"/>
      <c r="AF918" s="253"/>
      <c r="AG918" s="253"/>
      <c r="AH918" s="253"/>
      <c r="AI918" s="253"/>
      <c r="AJ918" s="253"/>
      <c r="AK918" s="253"/>
      <c r="AL918" s="253"/>
      <c r="AM918" s="253"/>
      <c r="AN918" s="253"/>
      <c r="AO918" s="253"/>
      <c r="AP918" s="253"/>
      <c r="AQ918" s="253"/>
      <c r="AR918" s="253"/>
      <c r="AS918" s="253"/>
      <c r="AT918" s="253"/>
      <c r="AU918" s="253"/>
      <c r="AV918" s="253"/>
      <c r="AW918" s="253"/>
    </row>
    <row r="919" spans="1:49" s="252" customFormat="1" ht="15" customHeight="1" x14ac:dyDescent="0.25">
      <c r="A919" s="253"/>
      <c r="B919" s="253"/>
      <c r="C919" s="253"/>
      <c r="D919" s="253"/>
      <c r="E919" s="253"/>
      <c r="F919" s="253"/>
      <c r="G919" s="253"/>
      <c r="H919" s="253"/>
      <c r="I919" s="253"/>
      <c r="J919" s="253"/>
      <c r="K919" s="253"/>
      <c r="L919" s="253"/>
      <c r="M919" s="253"/>
      <c r="N919" s="253"/>
      <c r="O919" s="253"/>
      <c r="P919" s="253"/>
      <c r="Q919" s="253"/>
      <c r="R919" s="253"/>
      <c r="S919" s="253"/>
      <c r="T919" s="253"/>
      <c r="U919" s="253" t="s">
        <v>1081</v>
      </c>
      <c r="V919" s="253"/>
      <c r="W919" s="253"/>
      <c r="X919" s="253"/>
      <c r="Y919" s="253"/>
      <c r="Z919" s="253"/>
      <c r="AA919" s="253"/>
      <c r="AB919" s="253"/>
      <c r="AC919" s="253" t="s">
        <v>320</v>
      </c>
      <c r="AD919" s="253"/>
      <c r="AE919" s="253"/>
      <c r="AF919" s="253"/>
      <c r="AG919" s="253"/>
      <c r="AH919" s="253"/>
      <c r="AI919" s="253"/>
      <c r="AJ919" s="253"/>
      <c r="AK919" s="253"/>
      <c r="AL919" s="253"/>
      <c r="AM919" s="253"/>
      <c r="AN919" s="253"/>
      <c r="AO919" s="253"/>
      <c r="AP919" s="253"/>
      <c r="AQ919" s="253"/>
      <c r="AR919" s="253"/>
      <c r="AS919" s="253"/>
      <c r="AT919" s="253"/>
      <c r="AU919" s="253"/>
      <c r="AV919" s="253"/>
      <c r="AW919" s="253"/>
    </row>
    <row r="920" spans="1:49" s="252" customFormat="1" ht="15" customHeight="1" x14ac:dyDescent="0.25">
      <c r="A920" s="253"/>
      <c r="B920" s="253"/>
      <c r="C920" s="253"/>
      <c r="D920" s="253"/>
      <c r="E920" s="253"/>
      <c r="F920" s="253"/>
      <c r="G920" s="253"/>
      <c r="H920" s="253"/>
      <c r="I920" s="253"/>
      <c r="J920" s="253"/>
      <c r="K920" s="253"/>
      <c r="L920" s="253"/>
      <c r="M920" s="253"/>
      <c r="N920" s="253"/>
      <c r="O920" s="253"/>
      <c r="P920" s="253"/>
      <c r="Q920" s="253"/>
      <c r="R920" s="253"/>
      <c r="S920" s="253"/>
      <c r="T920" s="253"/>
      <c r="U920" s="253" t="s">
        <v>1082</v>
      </c>
      <c r="V920" s="253"/>
      <c r="W920" s="253"/>
      <c r="X920" s="253"/>
      <c r="Y920" s="253"/>
      <c r="Z920" s="253"/>
      <c r="AA920" s="253"/>
      <c r="AB920" s="253"/>
      <c r="AC920" s="253" t="s">
        <v>323</v>
      </c>
      <c r="AD920" s="253"/>
      <c r="AE920" s="253"/>
      <c r="AF920" s="253"/>
      <c r="AG920" s="253"/>
      <c r="AH920" s="253"/>
      <c r="AI920" s="253"/>
      <c r="AJ920" s="253"/>
      <c r="AK920" s="253"/>
      <c r="AL920" s="253"/>
      <c r="AM920" s="253"/>
      <c r="AN920" s="253"/>
      <c r="AO920" s="253"/>
      <c r="AP920" s="253"/>
      <c r="AQ920" s="253"/>
      <c r="AR920" s="253"/>
      <c r="AS920" s="253"/>
      <c r="AT920" s="253"/>
      <c r="AU920" s="253"/>
      <c r="AV920" s="253"/>
      <c r="AW920" s="253"/>
    </row>
    <row r="921" spans="1:49" s="252" customFormat="1" ht="15" customHeight="1" x14ac:dyDescent="0.25">
      <c r="A921" s="253"/>
      <c r="B921" s="253"/>
      <c r="C921" s="253"/>
      <c r="D921" s="253"/>
      <c r="E921" s="253"/>
      <c r="F921" s="253"/>
      <c r="G921" s="253"/>
      <c r="H921" s="253"/>
      <c r="I921" s="253"/>
      <c r="J921" s="253"/>
      <c r="K921" s="253"/>
      <c r="L921" s="253"/>
      <c r="M921" s="253"/>
      <c r="N921" s="253"/>
      <c r="O921" s="253"/>
      <c r="P921" s="253"/>
      <c r="Q921" s="253"/>
      <c r="R921" s="253"/>
      <c r="S921" s="253"/>
      <c r="T921" s="253"/>
      <c r="U921" s="253" t="s">
        <v>1083</v>
      </c>
      <c r="V921" s="253"/>
      <c r="W921" s="253"/>
      <c r="X921" s="253"/>
      <c r="Y921" s="253"/>
      <c r="Z921" s="253"/>
      <c r="AA921" s="253"/>
      <c r="AB921" s="253"/>
      <c r="AC921" s="253" t="s">
        <v>320</v>
      </c>
      <c r="AD921" s="253"/>
      <c r="AE921" s="253"/>
      <c r="AF921" s="253"/>
      <c r="AG921" s="253"/>
      <c r="AH921" s="253"/>
      <c r="AI921" s="253"/>
      <c r="AJ921" s="253"/>
      <c r="AK921" s="253"/>
      <c r="AL921" s="253"/>
      <c r="AM921" s="253"/>
      <c r="AN921" s="253"/>
      <c r="AO921" s="253"/>
      <c r="AP921" s="253"/>
      <c r="AQ921" s="253"/>
      <c r="AR921" s="253"/>
      <c r="AS921" s="253"/>
      <c r="AT921" s="253"/>
      <c r="AU921" s="253"/>
      <c r="AV921" s="253"/>
      <c r="AW921" s="253"/>
    </row>
    <row r="922" spans="1:49" s="252" customFormat="1" ht="15" customHeight="1" x14ac:dyDescent="0.25">
      <c r="A922" s="253"/>
      <c r="B922" s="253"/>
      <c r="C922" s="253"/>
      <c r="D922" s="253"/>
      <c r="E922" s="253"/>
      <c r="F922" s="253"/>
      <c r="G922" s="253"/>
      <c r="H922" s="253"/>
      <c r="I922" s="253"/>
      <c r="J922" s="253"/>
      <c r="K922" s="253"/>
      <c r="L922" s="253"/>
      <c r="M922" s="253"/>
      <c r="N922" s="253"/>
      <c r="O922" s="253"/>
      <c r="P922" s="253"/>
      <c r="Q922" s="253"/>
      <c r="R922" s="253"/>
      <c r="S922" s="253"/>
      <c r="T922" s="253"/>
      <c r="U922" s="253" t="s">
        <v>1084</v>
      </c>
      <c r="V922" s="253"/>
      <c r="W922" s="253"/>
      <c r="X922" s="253"/>
      <c r="Y922" s="253"/>
      <c r="Z922" s="253"/>
      <c r="AA922" s="253"/>
      <c r="AB922" s="253"/>
      <c r="AC922" s="253" t="s">
        <v>320</v>
      </c>
      <c r="AD922" s="253"/>
      <c r="AE922" s="253"/>
      <c r="AF922" s="253"/>
      <c r="AG922" s="253"/>
      <c r="AH922" s="253"/>
      <c r="AI922" s="253"/>
      <c r="AJ922" s="253"/>
      <c r="AK922" s="253"/>
      <c r="AL922" s="253"/>
      <c r="AM922" s="253"/>
      <c r="AN922" s="253"/>
      <c r="AO922" s="253"/>
      <c r="AP922" s="253"/>
      <c r="AQ922" s="253"/>
      <c r="AR922" s="253"/>
      <c r="AS922" s="253"/>
      <c r="AT922" s="253"/>
      <c r="AU922" s="253"/>
      <c r="AV922" s="253"/>
      <c r="AW922" s="253"/>
    </row>
    <row r="923" spans="1:49" s="252" customFormat="1" ht="15" customHeight="1" x14ac:dyDescent="0.25">
      <c r="A923" s="253"/>
      <c r="B923" s="253"/>
      <c r="C923" s="253"/>
      <c r="D923" s="253"/>
      <c r="E923" s="253"/>
      <c r="F923" s="253"/>
      <c r="G923" s="253"/>
      <c r="H923" s="253"/>
      <c r="I923" s="253"/>
      <c r="J923" s="253"/>
      <c r="K923" s="253"/>
      <c r="L923" s="253"/>
      <c r="M923" s="253"/>
      <c r="N923" s="253"/>
      <c r="O923" s="253"/>
      <c r="P923" s="253"/>
      <c r="Q923" s="253"/>
      <c r="R923" s="253"/>
      <c r="S923" s="253"/>
      <c r="T923" s="253"/>
      <c r="U923" s="253" t="s">
        <v>1085</v>
      </c>
      <c r="V923" s="253"/>
      <c r="W923" s="253"/>
      <c r="X923" s="253"/>
      <c r="Y923" s="253"/>
      <c r="Z923" s="253"/>
      <c r="AA923" s="253"/>
      <c r="AB923" s="253"/>
      <c r="AC923" s="253" t="s">
        <v>332</v>
      </c>
      <c r="AD923" s="253"/>
      <c r="AE923" s="253"/>
      <c r="AF923" s="253"/>
      <c r="AG923" s="253"/>
      <c r="AH923" s="253"/>
      <c r="AI923" s="253"/>
      <c r="AJ923" s="253"/>
      <c r="AK923" s="253"/>
      <c r="AL923" s="253"/>
      <c r="AM923" s="253"/>
      <c r="AN923" s="253"/>
      <c r="AO923" s="253"/>
      <c r="AP923" s="253"/>
      <c r="AQ923" s="253"/>
      <c r="AR923" s="253"/>
      <c r="AS923" s="253"/>
      <c r="AT923" s="253"/>
      <c r="AU923" s="253"/>
      <c r="AV923" s="253"/>
      <c r="AW923" s="253"/>
    </row>
    <row r="924" spans="1:49" s="252" customFormat="1" ht="15" customHeight="1" x14ac:dyDescent="0.25">
      <c r="A924" s="253"/>
      <c r="B924" s="253"/>
      <c r="C924" s="253"/>
      <c r="D924" s="253"/>
      <c r="E924" s="253"/>
      <c r="F924" s="253"/>
      <c r="G924" s="253"/>
      <c r="H924" s="253"/>
      <c r="I924" s="253"/>
      <c r="J924" s="253"/>
      <c r="K924" s="253"/>
      <c r="L924" s="253"/>
      <c r="M924" s="253"/>
      <c r="N924" s="253"/>
      <c r="O924" s="253"/>
      <c r="P924" s="253"/>
      <c r="Q924" s="253"/>
      <c r="R924" s="253"/>
      <c r="S924" s="253"/>
      <c r="T924" s="253"/>
      <c r="U924" s="253" t="s">
        <v>1086</v>
      </c>
      <c r="V924" s="253"/>
      <c r="W924" s="253"/>
      <c r="X924" s="253"/>
      <c r="Y924" s="253"/>
      <c r="Z924" s="253"/>
      <c r="AA924" s="253"/>
      <c r="AB924" s="253"/>
      <c r="AC924" s="253" t="s">
        <v>329</v>
      </c>
      <c r="AD924" s="253"/>
      <c r="AE924" s="253"/>
      <c r="AF924" s="253"/>
      <c r="AG924" s="253"/>
      <c r="AH924" s="253"/>
      <c r="AI924" s="253"/>
      <c r="AJ924" s="253"/>
      <c r="AK924" s="253"/>
      <c r="AL924" s="253"/>
      <c r="AM924" s="253"/>
      <c r="AN924" s="253"/>
      <c r="AO924" s="253"/>
      <c r="AP924" s="253"/>
      <c r="AQ924" s="253"/>
      <c r="AR924" s="253"/>
      <c r="AS924" s="253"/>
      <c r="AT924" s="253"/>
      <c r="AU924" s="253"/>
      <c r="AV924" s="253"/>
      <c r="AW924" s="253"/>
    </row>
    <row r="925" spans="1:49" s="252" customFormat="1" ht="15" customHeight="1" x14ac:dyDescent="0.25">
      <c r="A925" s="253"/>
      <c r="B925" s="253"/>
      <c r="C925" s="253"/>
      <c r="D925" s="253"/>
      <c r="E925" s="253"/>
      <c r="F925" s="253"/>
      <c r="G925" s="253"/>
      <c r="H925" s="253"/>
      <c r="I925" s="253"/>
      <c r="J925" s="253"/>
      <c r="K925" s="253"/>
      <c r="L925" s="253"/>
      <c r="M925" s="253"/>
      <c r="N925" s="253"/>
      <c r="O925" s="253"/>
      <c r="P925" s="253"/>
      <c r="Q925" s="253"/>
      <c r="R925" s="253"/>
      <c r="S925" s="253"/>
      <c r="T925" s="253"/>
      <c r="U925" s="253" t="s">
        <v>1087</v>
      </c>
      <c r="V925" s="253"/>
      <c r="W925" s="253"/>
      <c r="X925" s="253"/>
      <c r="Y925" s="253"/>
      <c r="Z925" s="253"/>
      <c r="AA925" s="253"/>
      <c r="AB925" s="253"/>
      <c r="AC925" s="253" t="s">
        <v>318</v>
      </c>
      <c r="AD925" s="253"/>
      <c r="AE925" s="253"/>
      <c r="AF925" s="253"/>
      <c r="AG925" s="253"/>
      <c r="AH925" s="253"/>
      <c r="AI925" s="253"/>
      <c r="AJ925" s="253"/>
      <c r="AK925" s="253"/>
      <c r="AL925" s="253"/>
      <c r="AM925" s="253"/>
      <c r="AN925" s="253"/>
      <c r="AO925" s="253"/>
      <c r="AP925" s="253"/>
      <c r="AQ925" s="253"/>
      <c r="AR925" s="253"/>
      <c r="AS925" s="253"/>
      <c r="AT925" s="253"/>
      <c r="AU925" s="253"/>
      <c r="AV925" s="253"/>
      <c r="AW925" s="253"/>
    </row>
    <row r="926" spans="1:49" s="252" customFormat="1" ht="15" customHeight="1" x14ac:dyDescent="0.25">
      <c r="A926" s="253"/>
      <c r="B926" s="253"/>
      <c r="C926" s="253"/>
      <c r="D926" s="253"/>
      <c r="E926" s="253"/>
      <c r="F926" s="253"/>
      <c r="G926" s="253"/>
      <c r="H926" s="253"/>
      <c r="I926" s="253"/>
      <c r="J926" s="253"/>
      <c r="K926" s="253"/>
      <c r="L926" s="253"/>
      <c r="M926" s="253"/>
      <c r="N926" s="253"/>
      <c r="O926" s="253"/>
      <c r="P926" s="253"/>
      <c r="Q926" s="253"/>
      <c r="R926" s="253"/>
      <c r="S926" s="253"/>
      <c r="T926" s="253"/>
      <c r="U926" s="253" t="s">
        <v>1088</v>
      </c>
      <c r="V926" s="253"/>
      <c r="W926" s="253"/>
      <c r="X926" s="253"/>
      <c r="Y926" s="253"/>
      <c r="Z926" s="253"/>
      <c r="AA926" s="253"/>
      <c r="AB926" s="253"/>
      <c r="AC926" s="253" t="s">
        <v>316</v>
      </c>
      <c r="AD926" s="253"/>
      <c r="AE926" s="253"/>
      <c r="AF926" s="253"/>
      <c r="AG926" s="253"/>
      <c r="AH926" s="253"/>
      <c r="AI926" s="253"/>
      <c r="AJ926" s="253"/>
      <c r="AK926" s="253"/>
      <c r="AL926" s="253"/>
      <c r="AM926" s="253"/>
      <c r="AN926" s="253"/>
      <c r="AO926" s="253"/>
      <c r="AP926" s="253"/>
      <c r="AQ926" s="253"/>
      <c r="AR926" s="253"/>
      <c r="AS926" s="253"/>
      <c r="AT926" s="253"/>
      <c r="AU926" s="253"/>
      <c r="AV926" s="253"/>
      <c r="AW926" s="253"/>
    </row>
    <row r="927" spans="1:49" s="252" customFormat="1" ht="15" customHeight="1" x14ac:dyDescent="0.25">
      <c r="A927" s="253"/>
      <c r="B927" s="253"/>
      <c r="C927" s="253"/>
      <c r="D927" s="253"/>
      <c r="E927" s="253"/>
      <c r="F927" s="253"/>
      <c r="G927" s="253"/>
      <c r="H927" s="253"/>
      <c r="I927" s="253"/>
      <c r="J927" s="253"/>
      <c r="K927" s="253"/>
      <c r="L927" s="253"/>
      <c r="M927" s="253"/>
      <c r="N927" s="253"/>
      <c r="O927" s="253"/>
      <c r="P927" s="253"/>
      <c r="Q927" s="253"/>
      <c r="R927" s="253"/>
      <c r="S927" s="253"/>
      <c r="T927" s="253"/>
      <c r="U927" s="253" t="s">
        <v>1089</v>
      </c>
      <c r="V927" s="253"/>
      <c r="W927" s="253"/>
      <c r="X927" s="253"/>
      <c r="Y927" s="253"/>
      <c r="Z927" s="253"/>
      <c r="AA927" s="253"/>
      <c r="AB927" s="253"/>
      <c r="AC927" s="253" t="s">
        <v>323</v>
      </c>
      <c r="AD927" s="253"/>
      <c r="AE927" s="253"/>
      <c r="AF927" s="253"/>
      <c r="AG927" s="253"/>
      <c r="AH927" s="253"/>
      <c r="AI927" s="253"/>
      <c r="AJ927" s="253"/>
      <c r="AK927" s="253"/>
      <c r="AL927" s="253"/>
      <c r="AM927" s="253"/>
      <c r="AN927" s="253"/>
      <c r="AO927" s="253"/>
      <c r="AP927" s="253"/>
      <c r="AQ927" s="253"/>
      <c r="AR927" s="253"/>
      <c r="AS927" s="253"/>
      <c r="AT927" s="253"/>
      <c r="AU927" s="253"/>
      <c r="AV927" s="253"/>
      <c r="AW927" s="253"/>
    </row>
    <row r="928" spans="1:49" s="252" customFormat="1" ht="15" customHeight="1" x14ac:dyDescent="0.25">
      <c r="A928" s="253"/>
      <c r="B928" s="253"/>
      <c r="C928" s="253"/>
      <c r="D928" s="253"/>
      <c r="E928" s="253"/>
      <c r="F928" s="253"/>
      <c r="G928" s="253"/>
      <c r="H928" s="253"/>
      <c r="I928" s="253"/>
      <c r="J928" s="253"/>
      <c r="K928" s="253"/>
      <c r="L928" s="253"/>
      <c r="M928" s="253"/>
      <c r="N928" s="253"/>
      <c r="O928" s="253"/>
      <c r="P928" s="253"/>
      <c r="Q928" s="253"/>
      <c r="R928" s="253"/>
      <c r="S928" s="253"/>
      <c r="T928" s="253"/>
      <c r="U928" s="253" t="s">
        <v>1090</v>
      </c>
      <c r="V928" s="253"/>
      <c r="W928" s="253"/>
      <c r="X928" s="253"/>
      <c r="Y928" s="253"/>
      <c r="Z928" s="253"/>
      <c r="AA928" s="253"/>
      <c r="AB928" s="253"/>
      <c r="AC928" s="253" t="s">
        <v>332</v>
      </c>
      <c r="AD928" s="253"/>
      <c r="AE928" s="253"/>
      <c r="AF928" s="253"/>
      <c r="AG928" s="253"/>
      <c r="AH928" s="253"/>
      <c r="AI928" s="253"/>
      <c r="AJ928" s="253"/>
      <c r="AK928" s="253"/>
      <c r="AL928" s="253"/>
      <c r="AM928" s="253"/>
      <c r="AN928" s="253"/>
      <c r="AO928" s="253"/>
      <c r="AP928" s="253"/>
      <c r="AQ928" s="253"/>
      <c r="AR928" s="253"/>
      <c r="AS928" s="253"/>
      <c r="AT928" s="253"/>
      <c r="AU928" s="253"/>
      <c r="AV928" s="253"/>
      <c r="AW928" s="253"/>
    </row>
    <row r="929" spans="1:49" s="252" customFormat="1" ht="15" customHeight="1" x14ac:dyDescent="0.25">
      <c r="A929" s="253"/>
      <c r="B929" s="253"/>
      <c r="C929" s="253"/>
      <c r="D929" s="253"/>
      <c r="E929" s="253"/>
      <c r="F929" s="253"/>
      <c r="G929" s="253"/>
      <c r="H929" s="253"/>
      <c r="I929" s="253"/>
      <c r="J929" s="253"/>
      <c r="K929" s="253"/>
      <c r="L929" s="253"/>
      <c r="M929" s="253"/>
      <c r="N929" s="253"/>
      <c r="O929" s="253"/>
      <c r="P929" s="253"/>
      <c r="Q929" s="253"/>
      <c r="R929" s="253"/>
      <c r="S929" s="253"/>
      <c r="T929" s="253"/>
      <c r="U929" s="253" t="s">
        <v>1091</v>
      </c>
      <c r="V929" s="253"/>
      <c r="W929" s="253"/>
      <c r="X929" s="253"/>
      <c r="Y929" s="253"/>
      <c r="Z929" s="253"/>
      <c r="AA929" s="253"/>
      <c r="AB929" s="253"/>
      <c r="AC929" s="253" t="s">
        <v>393</v>
      </c>
      <c r="AD929" s="253"/>
      <c r="AE929" s="253"/>
      <c r="AF929" s="253"/>
      <c r="AG929" s="253"/>
      <c r="AH929" s="253"/>
      <c r="AI929" s="253"/>
      <c r="AJ929" s="253"/>
      <c r="AK929" s="253"/>
      <c r="AL929" s="253"/>
      <c r="AM929" s="253"/>
      <c r="AN929" s="253"/>
      <c r="AO929" s="253"/>
      <c r="AP929" s="253"/>
      <c r="AQ929" s="253"/>
      <c r="AR929" s="253"/>
      <c r="AS929" s="253"/>
      <c r="AT929" s="253"/>
      <c r="AU929" s="253"/>
      <c r="AV929" s="253"/>
      <c r="AW929" s="253"/>
    </row>
    <row r="930" spans="1:49" s="252" customFormat="1" ht="15" customHeight="1" x14ac:dyDescent="0.25">
      <c r="A930" s="253"/>
      <c r="B930" s="253"/>
      <c r="C930" s="253"/>
      <c r="D930" s="253"/>
      <c r="E930" s="253"/>
      <c r="F930" s="253"/>
      <c r="G930" s="253"/>
      <c r="H930" s="253"/>
      <c r="I930" s="253"/>
      <c r="J930" s="253"/>
      <c r="K930" s="253"/>
      <c r="L930" s="253"/>
      <c r="M930" s="253"/>
      <c r="N930" s="253"/>
      <c r="O930" s="253"/>
      <c r="P930" s="253"/>
      <c r="Q930" s="253"/>
      <c r="R930" s="253"/>
      <c r="S930" s="253"/>
      <c r="T930" s="253"/>
      <c r="U930" s="253" t="s">
        <v>1092</v>
      </c>
      <c r="V930" s="253"/>
      <c r="W930" s="253"/>
      <c r="X930" s="253"/>
      <c r="Y930" s="253"/>
      <c r="Z930" s="253"/>
      <c r="AA930" s="253"/>
      <c r="AB930" s="253"/>
      <c r="AC930" s="253" t="s">
        <v>332</v>
      </c>
      <c r="AD930" s="253"/>
      <c r="AE930" s="253"/>
      <c r="AF930" s="253"/>
      <c r="AG930" s="253"/>
      <c r="AH930" s="253"/>
      <c r="AI930" s="253"/>
      <c r="AJ930" s="253"/>
      <c r="AK930" s="253"/>
      <c r="AL930" s="253"/>
      <c r="AM930" s="253"/>
      <c r="AN930" s="253"/>
      <c r="AO930" s="253"/>
      <c r="AP930" s="253"/>
      <c r="AQ930" s="253"/>
      <c r="AR930" s="253"/>
      <c r="AS930" s="253"/>
      <c r="AT930" s="253"/>
      <c r="AU930" s="253"/>
      <c r="AV930" s="253"/>
      <c r="AW930" s="253"/>
    </row>
    <row r="931" spans="1:49" s="252" customFormat="1" ht="15" customHeight="1" x14ac:dyDescent="0.25">
      <c r="A931" s="253"/>
      <c r="B931" s="253"/>
      <c r="C931" s="253"/>
      <c r="D931" s="253"/>
      <c r="E931" s="253"/>
      <c r="F931" s="253"/>
      <c r="G931" s="253"/>
      <c r="H931" s="253"/>
      <c r="I931" s="253"/>
      <c r="J931" s="253"/>
      <c r="K931" s="253"/>
      <c r="L931" s="253"/>
      <c r="M931" s="253"/>
      <c r="N931" s="253"/>
      <c r="O931" s="253"/>
      <c r="P931" s="253"/>
      <c r="Q931" s="253"/>
      <c r="R931" s="253"/>
      <c r="S931" s="253"/>
      <c r="T931" s="253"/>
      <c r="U931" s="253" t="s">
        <v>1093</v>
      </c>
      <c r="V931" s="253"/>
      <c r="W931" s="253"/>
      <c r="X931" s="253"/>
      <c r="Y931" s="253"/>
      <c r="Z931" s="253"/>
      <c r="AA931" s="253"/>
      <c r="AB931" s="253"/>
      <c r="AC931" s="253" t="s">
        <v>329</v>
      </c>
      <c r="AD931" s="253"/>
      <c r="AE931" s="253"/>
      <c r="AF931" s="253"/>
      <c r="AG931" s="253"/>
      <c r="AH931" s="253"/>
      <c r="AI931" s="253"/>
      <c r="AJ931" s="253"/>
      <c r="AK931" s="253"/>
      <c r="AL931" s="253"/>
      <c r="AM931" s="253"/>
      <c r="AN931" s="253"/>
      <c r="AO931" s="253"/>
      <c r="AP931" s="253"/>
      <c r="AQ931" s="253"/>
      <c r="AR931" s="253"/>
      <c r="AS931" s="253"/>
      <c r="AT931" s="253"/>
      <c r="AU931" s="253"/>
      <c r="AV931" s="253"/>
      <c r="AW931" s="253"/>
    </row>
    <row r="932" spans="1:49" s="252" customFormat="1" ht="15" customHeight="1" x14ac:dyDescent="0.25">
      <c r="A932" s="253"/>
      <c r="B932" s="253"/>
      <c r="C932" s="253"/>
      <c r="D932" s="253"/>
      <c r="E932" s="253"/>
      <c r="F932" s="253"/>
      <c r="G932" s="253"/>
      <c r="H932" s="253"/>
      <c r="I932" s="253"/>
      <c r="J932" s="253"/>
      <c r="K932" s="253"/>
      <c r="L932" s="253"/>
      <c r="M932" s="253"/>
      <c r="N932" s="253"/>
      <c r="O932" s="253"/>
      <c r="P932" s="253"/>
      <c r="Q932" s="253"/>
      <c r="R932" s="253"/>
      <c r="S932" s="253"/>
      <c r="T932" s="253"/>
      <c r="U932" s="253" t="s">
        <v>1094</v>
      </c>
      <c r="V932" s="253"/>
      <c r="W932" s="253"/>
      <c r="X932" s="253"/>
      <c r="Y932" s="253"/>
      <c r="Z932" s="253"/>
      <c r="AA932" s="253"/>
      <c r="AB932" s="253"/>
      <c r="AC932" s="253" t="s">
        <v>357</v>
      </c>
      <c r="AD932" s="253"/>
      <c r="AE932" s="253"/>
      <c r="AF932" s="253"/>
      <c r="AG932" s="253"/>
      <c r="AH932" s="253"/>
      <c r="AI932" s="253"/>
      <c r="AJ932" s="253"/>
      <c r="AK932" s="253"/>
      <c r="AL932" s="253"/>
      <c r="AM932" s="253"/>
      <c r="AN932" s="253"/>
      <c r="AO932" s="253"/>
      <c r="AP932" s="253"/>
      <c r="AQ932" s="253"/>
      <c r="AR932" s="253"/>
      <c r="AS932" s="253"/>
      <c r="AT932" s="253"/>
      <c r="AU932" s="253"/>
      <c r="AV932" s="253"/>
      <c r="AW932" s="253"/>
    </row>
    <row r="933" spans="1:49" s="252" customFormat="1" ht="15" customHeight="1" x14ac:dyDescent="0.25">
      <c r="A933" s="253"/>
      <c r="B933" s="253"/>
      <c r="C933" s="253"/>
      <c r="D933" s="253"/>
      <c r="E933" s="253"/>
      <c r="F933" s="253"/>
      <c r="G933" s="253"/>
      <c r="H933" s="253"/>
      <c r="I933" s="253"/>
      <c r="J933" s="253"/>
      <c r="K933" s="253"/>
      <c r="L933" s="253"/>
      <c r="M933" s="253"/>
      <c r="N933" s="253"/>
      <c r="O933" s="253"/>
      <c r="P933" s="253"/>
      <c r="Q933" s="253"/>
      <c r="R933" s="253"/>
      <c r="S933" s="253"/>
      <c r="T933" s="253"/>
      <c r="U933" s="253" t="s">
        <v>1095</v>
      </c>
      <c r="V933" s="253"/>
      <c r="W933" s="253"/>
      <c r="X933" s="253"/>
      <c r="Y933" s="253"/>
      <c r="Z933" s="253"/>
      <c r="AA933" s="253"/>
      <c r="AB933" s="253"/>
      <c r="AC933" s="253" t="s">
        <v>329</v>
      </c>
      <c r="AD933" s="253"/>
      <c r="AE933" s="253"/>
      <c r="AF933" s="253"/>
      <c r="AG933" s="253"/>
      <c r="AH933" s="253"/>
      <c r="AI933" s="253"/>
      <c r="AJ933" s="253"/>
      <c r="AK933" s="253"/>
      <c r="AL933" s="253"/>
      <c r="AM933" s="253"/>
      <c r="AN933" s="253"/>
      <c r="AO933" s="253"/>
      <c r="AP933" s="253"/>
      <c r="AQ933" s="253"/>
      <c r="AR933" s="253"/>
      <c r="AS933" s="253"/>
      <c r="AT933" s="253"/>
      <c r="AU933" s="253"/>
      <c r="AV933" s="253"/>
      <c r="AW933" s="253"/>
    </row>
    <row r="934" spans="1:49" s="252" customFormat="1" ht="15" customHeight="1" x14ac:dyDescent="0.25">
      <c r="A934" s="253"/>
      <c r="B934" s="253"/>
      <c r="C934" s="253"/>
      <c r="D934" s="253"/>
      <c r="E934" s="253"/>
      <c r="F934" s="253"/>
      <c r="G934" s="253"/>
      <c r="H934" s="253"/>
      <c r="I934" s="253"/>
      <c r="J934" s="253"/>
      <c r="K934" s="253"/>
      <c r="L934" s="253"/>
      <c r="M934" s="253"/>
      <c r="N934" s="253"/>
      <c r="O934" s="253"/>
      <c r="P934" s="253"/>
      <c r="Q934" s="253"/>
      <c r="R934" s="253"/>
      <c r="S934" s="253"/>
      <c r="T934" s="253"/>
      <c r="U934" s="253" t="s">
        <v>1096</v>
      </c>
      <c r="V934" s="253"/>
      <c r="W934" s="253"/>
      <c r="X934" s="253"/>
      <c r="Y934" s="253"/>
      <c r="Z934" s="253"/>
      <c r="AA934" s="253"/>
      <c r="AB934" s="253"/>
      <c r="AC934" s="253" t="s">
        <v>320</v>
      </c>
      <c r="AD934" s="253"/>
      <c r="AE934" s="253"/>
      <c r="AF934" s="253"/>
      <c r="AG934" s="253"/>
      <c r="AH934" s="253"/>
      <c r="AI934" s="253"/>
      <c r="AJ934" s="253"/>
      <c r="AK934" s="253"/>
      <c r="AL934" s="253"/>
      <c r="AM934" s="253"/>
      <c r="AN934" s="253"/>
      <c r="AO934" s="253"/>
      <c r="AP934" s="253"/>
      <c r="AQ934" s="253"/>
      <c r="AR934" s="253"/>
      <c r="AS934" s="253"/>
      <c r="AT934" s="253"/>
      <c r="AU934" s="253"/>
      <c r="AV934" s="253"/>
      <c r="AW934" s="253"/>
    </row>
    <row r="935" spans="1:49" s="252" customFormat="1" ht="15" customHeight="1" x14ac:dyDescent="0.25">
      <c r="A935" s="253"/>
      <c r="B935" s="253"/>
      <c r="C935" s="253"/>
      <c r="D935" s="253"/>
      <c r="E935" s="253"/>
      <c r="F935" s="253"/>
      <c r="G935" s="253"/>
      <c r="H935" s="253"/>
      <c r="I935" s="253"/>
      <c r="J935" s="253"/>
      <c r="K935" s="253"/>
      <c r="L935" s="253"/>
      <c r="M935" s="253"/>
      <c r="N935" s="253"/>
      <c r="O935" s="253"/>
      <c r="P935" s="253"/>
      <c r="Q935" s="253"/>
      <c r="R935" s="253"/>
      <c r="S935" s="253"/>
      <c r="T935" s="253"/>
      <c r="U935" s="253" t="s">
        <v>1097</v>
      </c>
      <c r="V935" s="253"/>
      <c r="W935" s="253"/>
      <c r="X935" s="253"/>
      <c r="Y935" s="253"/>
      <c r="Z935" s="253"/>
      <c r="AA935" s="253"/>
      <c r="AB935" s="253"/>
      <c r="AC935" s="253" t="s">
        <v>332</v>
      </c>
      <c r="AD935" s="253"/>
      <c r="AE935" s="253"/>
      <c r="AF935" s="253"/>
      <c r="AG935" s="253"/>
      <c r="AH935" s="253"/>
      <c r="AI935" s="253"/>
      <c r="AJ935" s="253"/>
      <c r="AK935" s="253"/>
      <c r="AL935" s="253"/>
      <c r="AM935" s="253"/>
      <c r="AN935" s="253"/>
      <c r="AO935" s="253"/>
      <c r="AP935" s="253"/>
      <c r="AQ935" s="253"/>
      <c r="AR935" s="253"/>
      <c r="AS935" s="253"/>
      <c r="AT935" s="253"/>
      <c r="AU935" s="253"/>
      <c r="AV935" s="253"/>
      <c r="AW935" s="253"/>
    </row>
    <row r="936" spans="1:49" s="252" customFormat="1" ht="15" customHeight="1" x14ac:dyDescent="0.25">
      <c r="A936" s="253"/>
      <c r="B936" s="253"/>
      <c r="C936" s="253"/>
      <c r="D936" s="253"/>
      <c r="E936" s="253"/>
      <c r="F936" s="253"/>
      <c r="G936" s="253"/>
      <c r="H936" s="253"/>
      <c r="I936" s="253"/>
      <c r="J936" s="253"/>
      <c r="K936" s="253"/>
      <c r="L936" s="253"/>
      <c r="M936" s="253"/>
      <c r="N936" s="253"/>
      <c r="O936" s="253"/>
      <c r="P936" s="253"/>
      <c r="Q936" s="253"/>
      <c r="R936" s="253"/>
      <c r="S936" s="253"/>
      <c r="T936" s="253"/>
      <c r="U936" s="253" t="s">
        <v>1098</v>
      </c>
      <c r="V936" s="253"/>
      <c r="W936" s="253"/>
      <c r="X936" s="253"/>
      <c r="Y936" s="253"/>
      <c r="Z936" s="253"/>
      <c r="AA936" s="253"/>
      <c r="AB936" s="253"/>
      <c r="AC936" s="253" t="s">
        <v>320</v>
      </c>
      <c r="AD936" s="253"/>
      <c r="AE936" s="253"/>
      <c r="AF936" s="253"/>
      <c r="AG936" s="253"/>
      <c r="AH936" s="253"/>
      <c r="AI936" s="253"/>
      <c r="AJ936" s="253"/>
      <c r="AK936" s="253"/>
      <c r="AL936" s="253"/>
      <c r="AM936" s="253"/>
      <c r="AN936" s="253"/>
      <c r="AO936" s="253"/>
      <c r="AP936" s="253"/>
      <c r="AQ936" s="253"/>
      <c r="AR936" s="253"/>
      <c r="AS936" s="253"/>
      <c r="AT936" s="253"/>
      <c r="AU936" s="253"/>
      <c r="AV936" s="253"/>
      <c r="AW936" s="253"/>
    </row>
    <row r="937" spans="1:49" s="252" customFormat="1" ht="15" customHeight="1" x14ac:dyDescent="0.25">
      <c r="A937" s="253"/>
      <c r="B937" s="253"/>
      <c r="C937" s="253"/>
      <c r="D937" s="253"/>
      <c r="E937" s="253"/>
      <c r="F937" s="253"/>
      <c r="G937" s="253"/>
      <c r="H937" s="253"/>
      <c r="I937" s="253"/>
      <c r="J937" s="253"/>
      <c r="K937" s="253"/>
      <c r="L937" s="253"/>
      <c r="M937" s="253"/>
      <c r="N937" s="253"/>
      <c r="O937" s="253"/>
      <c r="P937" s="253"/>
      <c r="Q937" s="253"/>
      <c r="R937" s="253"/>
      <c r="S937" s="253"/>
      <c r="T937" s="253"/>
      <c r="U937" s="253" t="s">
        <v>1099</v>
      </c>
      <c r="V937" s="253"/>
      <c r="W937" s="253"/>
      <c r="X937" s="253"/>
      <c r="Y937" s="253"/>
      <c r="Z937" s="253"/>
      <c r="AA937" s="253"/>
      <c r="AB937" s="253"/>
      <c r="AC937" s="253" t="s">
        <v>320</v>
      </c>
      <c r="AD937" s="253"/>
      <c r="AE937" s="253"/>
      <c r="AF937" s="253"/>
      <c r="AG937" s="253"/>
      <c r="AH937" s="253"/>
      <c r="AI937" s="253"/>
      <c r="AJ937" s="253"/>
      <c r="AK937" s="253"/>
      <c r="AL937" s="253"/>
      <c r="AM937" s="253"/>
      <c r="AN937" s="253"/>
      <c r="AO937" s="253"/>
      <c r="AP937" s="253"/>
      <c r="AQ937" s="253"/>
      <c r="AR937" s="253"/>
      <c r="AS937" s="253"/>
      <c r="AT937" s="253"/>
      <c r="AU937" s="253"/>
      <c r="AV937" s="253"/>
      <c r="AW937" s="253"/>
    </row>
    <row r="938" spans="1:49" s="252" customFormat="1" ht="15" customHeight="1" x14ac:dyDescent="0.25">
      <c r="A938" s="253"/>
      <c r="B938" s="253"/>
      <c r="C938" s="253"/>
      <c r="D938" s="253"/>
      <c r="E938" s="253"/>
      <c r="F938" s="253"/>
      <c r="G938" s="253"/>
      <c r="H938" s="253"/>
      <c r="I938" s="253"/>
      <c r="J938" s="253"/>
      <c r="K938" s="253"/>
      <c r="L938" s="253"/>
      <c r="M938" s="253"/>
      <c r="N938" s="253"/>
      <c r="O938" s="253"/>
      <c r="P938" s="253"/>
      <c r="Q938" s="253"/>
      <c r="R938" s="253"/>
      <c r="S938" s="253"/>
      <c r="T938" s="253"/>
      <c r="U938" s="253" t="s">
        <v>1100</v>
      </c>
      <c r="V938" s="253"/>
      <c r="W938" s="253"/>
      <c r="X938" s="253"/>
      <c r="Y938" s="253"/>
      <c r="Z938" s="253"/>
      <c r="AA938" s="253"/>
      <c r="AB938" s="253"/>
      <c r="AC938" s="253" t="s">
        <v>323</v>
      </c>
      <c r="AD938" s="253"/>
      <c r="AE938" s="253"/>
      <c r="AF938" s="253"/>
      <c r="AG938" s="253"/>
      <c r="AH938" s="253"/>
      <c r="AI938" s="253"/>
      <c r="AJ938" s="253"/>
      <c r="AK938" s="253"/>
      <c r="AL938" s="253"/>
      <c r="AM938" s="253"/>
      <c r="AN938" s="253"/>
      <c r="AO938" s="253"/>
      <c r="AP938" s="253"/>
      <c r="AQ938" s="253"/>
      <c r="AR938" s="253"/>
      <c r="AS938" s="253"/>
      <c r="AT938" s="253"/>
      <c r="AU938" s="253"/>
      <c r="AV938" s="253"/>
      <c r="AW938" s="253"/>
    </row>
    <row r="939" spans="1:49" s="252" customFormat="1" ht="15" customHeight="1" x14ac:dyDescent="0.25">
      <c r="A939" s="253"/>
      <c r="B939" s="253"/>
      <c r="C939" s="253"/>
      <c r="D939" s="253"/>
      <c r="E939" s="253"/>
      <c r="F939" s="253"/>
      <c r="G939" s="253"/>
      <c r="H939" s="253"/>
      <c r="I939" s="253"/>
      <c r="J939" s="253"/>
      <c r="K939" s="253"/>
      <c r="L939" s="253"/>
      <c r="M939" s="253"/>
      <c r="N939" s="253"/>
      <c r="O939" s="253"/>
      <c r="P939" s="253"/>
      <c r="Q939" s="253"/>
      <c r="R939" s="253"/>
      <c r="S939" s="253"/>
      <c r="T939" s="253"/>
      <c r="U939" s="253" t="s">
        <v>1101</v>
      </c>
      <c r="V939" s="253"/>
      <c r="W939" s="253"/>
      <c r="X939" s="253"/>
      <c r="Y939" s="253"/>
      <c r="Z939" s="253"/>
      <c r="AA939" s="253"/>
      <c r="AB939" s="253"/>
      <c r="AC939" s="253" t="s">
        <v>332</v>
      </c>
      <c r="AD939" s="253"/>
      <c r="AE939" s="253"/>
      <c r="AF939" s="253"/>
      <c r="AG939" s="253"/>
      <c r="AH939" s="253"/>
      <c r="AI939" s="253"/>
      <c r="AJ939" s="253"/>
      <c r="AK939" s="253"/>
      <c r="AL939" s="253"/>
      <c r="AM939" s="253"/>
      <c r="AN939" s="253"/>
      <c r="AO939" s="253"/>
      <c r="AP939" s="253"/>
      <c r="AQ939" s="253"/>
      <c r="AR939" s="253"/>
      <c r="AS939" s="253"/>
      <c r="AT939" s="253"/>
      <c r="AU939" s="253"/>
      <c r="AV939" s="253"/>
      <c r="AW939" s="253"/>
    </row>
    <row r="940" spans="1:49" s="252" customFormat="1" ht="15" customHeight="1" x14ac:dyDescent="0.25">
      <c r="A940" s="253"/>
      <c r="B940" s="253"/>
      <c r="C940" s="253"/>
      <c r="D940" s="253"/>
      <c r="E940" s="253"/>
      <c r="F940" s="253"/>
      <c r="G940" s="253"/>
      <c r="H940" s="253"/>
      <c r="I940" s="253"/>
      <c r="J940" s="253"/>
      <c r="K940" s="253"/>
      <c r="L940" s="253"/>
      <c r="M940" s="253"/>
      <c r="N940" s="253"/>
      <c r="O940" s="253"/>
      <c r="P940" s="253"/>
      <c r="Q940" s="253"/>
      <c r="R940" s="253"/>
      <c r="S940" s="253"/>
      <c r="T940" s="253"/>
      <c r="U940" s="253" t="s">
        <v>1102</v>
      </c>
      <c r="V940" s="253"/>
      <c r="W940" s="253"/>
      <c r="X940" s="253"/>
      <c r="Y940" s="253"/>
      <c r="Z940" s="253"/>
      <c r="AA940" s="253"/>
      <c r="AB940" s="253"/>
      <c r="AC940" s="253" t="s">
        <v>320</v>
      </c>
      <c r="AD940" s="253"/>
      <c r="AE940" s="253"/>
      <c r="AF940" s="253"/>
      <c r="AG940" s="253"/>
      <c r="AH940" s="253"/>
      <c r="AI940" s="253"/>
      <c r="AJ940" s="253"/>
      <c r="AK940" s="253"/>
      <c r="AL940" s="253"/>
      <c r="AM940" s="253"/>
      <c r="AN940" s="253"/>
      <c r="AO940" s="253"/>
      <c r="AP940" s="253"/>
      <c r="AQ940" s="253"/>
      <c r="AR940" s="253"/>
      <c r="AS940" s="253"/>
      <c r="AT940" s="253"/>
      <c r="AU940" s="253"/>
      <c r="AV940" s="253"/>
      <c r="AW940" s="253"/>
    </row>
    <row r="941" spans="1:49" s="252" customFormat="1" ht="15" customHeight="1" x14ac:dyDescent="0.25">
      <c r="A941" s="253"/>
      <c r="B941" s="253"/>
      <c r="C941" s="253"/>
      <c r="D941" s="253"/>
      <c r="E941" s="253"/>
      <c r="F941" s="253"/>
      <c r="G941" s="253"/>
      <c r="H941" s="253"/>
      <c r="I941" s="253"/>
      <c r="J941" s="253"/>
      <c r="K941" s="253"/>
      <c r="L941" s="253"/>
      <c r="M941" s="253"/>
      <c r="N941" s="253"/>
      <c r="O941" s="253"/>
      <c r="P941" s="253"/>
      <c r="Q941" s="253"/>
      <c r="R941" s="253"/>
      <c r="S941" s="253"/>
      <c r="T941" s="253"/>
      <c r="U941" s="253" t="s">
        <v>1103</v>
      </c>
      <c r="V941" s="253"/>
      <c r="W941" s="253"/>
      <c r="X941" s="253"/>
      <c r="Y941" s="253"/>
      <c r="Z941" s="253"/>
      <c r="AA941" s="253"/>
      <c r="AB941" s="253"/>
      <c r="AC941" s="253" t="s">
        <v>393</v>
      </c>
      <c r="AD941" s="253"/>
      <c r="AE941" s="253"/>
      <c r="AF941" s="253"/>
      <c r="AG941" s="253"/>
      <c r="AH941" s="253"/>
      <c r="AI941" s="253"/>
      <c r="AJ941" s="253"/>
      <c r="AK941" s="253"/>
      <c r="AL941" s="253"/>
      <c r="AM941" s="253"/>
      <c r="AN941" s="253"/>
      <c r="AO941" s="253"/>
      <c r="AP941" s="253"/>
      <c r="AQ941" s="253"/>
      <c r="AR941" s="253"/>
      <c r="AS941" s="253"/>
      <c r="AT941" s="253"/>
      <c r="AU941" s="253"/>
      <c r="AV941" s="253"/>
      <c r="AW941" s="253"/>
    </row>
    <row r="942" spans="1:49" s="252" customFormat="1" ht="15" customHeight="1" x14ac:dyDescent="0.25">
      <c r="A942" s="253"/>
      <c r="B942" s="253"/>
      <c r="C942" s="253"/>
      <c r="D942" s="253"/>
      <c r="E942" s="253"/>
      <c r="F942" s="253"/>
      <c r="G942" s="253"/>
      <c r="H942" s="253"/>
      <c r="I942" s="253"/>
      <c r="J942" s="253"/>
      <c r="K942" s="253"/>
      <c r="L942" s="253"/>
      <c r="M942" s="253"/>
      <c r="N942" s="253"/>
      <c r="O942" s="253"/>
      <c r="P942" s="253"/>
      <c r="Q942" s="253"/>
      <c r="R942" s="253"/>
      <c r="S942" s="253"/>
      <c r="T942" s="253"/>
      <c r="U942" s="253" t="s">
        <v>1104</v>
      </c>
      <c r="V942" s="253"/>
      <c r="W942" s="253"/>
      <c r="X942" s="253"/>
      <c r="Y942" s="253"/>
      <c r="Z942" s="253"/>
      <c r="AA942" s="253"/>
      <c r="AB942" s="253"/>
      <c r="AC942" s="253" t="s">
        <v>323</v>
      </c>
      <c r="AD942" s="253"/>
      <c r="AE942" s="253"/>
      <c r="AF942" s="253"/>
      <c r="AG942" s="253"/>
      <c r="AH942" s="253"/>
      <c r="AI942" s="253"/>
      <c r="AJ942" s="253"/>
      <c r="AK942" s="253"/>
      <c r="AL942" s="253"/>
      <c r="AM942" s="253"/>
      <c r="AN942" s="253"/>
      <c r="AO942" s="253"/>
      <c r="AP942" s="253"/>
      <c r="AQ942" s="253"/>
      <c r="AR942" s="253"/>
      <c r="AS942" s="253"/>
      <c r="AT942" s="253"/>
      <c r="AU942" s="253"/>
      <c r="AV942" s="253"/>
      <c r="AW942" s="253"/>
    </row>
    <row r="943" spans="1:49" s="252" customFormat="1" ht="15" customHeight="1" x14ac:dyDescent="0.25">
      <c r="A943" s="253"/>
      <c r="B943" s="253"/>
      <c r="C943" s="253"/>
      <c r="D943" s="253"/>
      <c r="E943" s="253"/>
      <c r="F943" s="253"/>
      <c r="G943" s="253"/>
      <c r="H943" s="253"/>
      <c r="I943" s="253"/>
      <c r="J943" s="253"/>
      <c r="K943" s="253"/>
      <c r="L943" s="253"/>
      <c r="M943" s="253"/>
      <c r="N943" s="253"/>
      <c r="O943" s="253"/>
      <c r="P943" s="253"/>
      <c r="Q943" s="253"/>
      <c r="R943" s="253"/>
      <c r="S943" s="253"/>
      <c r="T943" s="253"/>
      <c r="U943" s="253" t="s">
        <v>1105</v>
      </c>
      <c r="V943" s="253"/>
      <c r="W943" s="253"/>
      <c r="X943" s="253"/>
      <c r="Y943" s="253"/>
      <c r="Z943" s="253"/>
      <c r="AA943" s="253"/>
      <c r="AB943" s="253"/>
      <c r="AC943" s="253" t="s">
        <v>316</v>
      </c>
      <c r="AD943" s="253"/>
      <c r="AE943" s="253"/>
      <c r="AF943" s="253"/>
      <c r="AG943" s="253"/>
      <c r="AH943" s="253"/>
      <c r="AI943" s="253"/>
      <c r="AJ943" s="253"/>
      <c r="AK943" s="253"/>
      <c r="AL943" s="253"/>
      <c r="AM943" s="253"/>
      <c r="AN943" s="253"/>
      <c r="AO943" s="253"/>
      <c r="AP943" s="253"/>
      <c r="AQ943" s="253"/>
      <c r="AR943" s="253"/>
      <c r="AS943" s="253"/>
      <c r="AT943" s="253"/>
      <c r="AU943" s="253"/>
      <c r="AV943" s="253"/>
      <c r="AW943" s="253"/>
    </row>
    <row r="944" spans="1:49" s="252" customFormat="1" ht="15" customHeight="1" x14ac:dyDescent="0.25">
      <c r="A944" s="253"/>
      <c r="B944" s="253"/>
      <c r="C944" s="253"/>
      <c r="D944" s="253"/>
      <c r="E944" s="253"/>
      <c r="F944" s="253"/>
      <c r="G944" s="253"/>
      <c r="H944" s="253"/>
      <c r="I944" s="253"/>
      <c r="J944" s="253"/>
      <c r="K944" s="253"/>
      <c r="L944" s="253"/>
      <c r="M944" s="253"/>
      <c r="N944" s="253"/>
      <c r="O944" s="253"/>
      <c r="P944" s="253"/>
      <c r="Q944" s="253"/>
      <c r="R944" s="253"/>
      <c r="S944" s="253"/>
      <c r="T944" s="253"/>
      <c r="U944" s="253" t="s">
        <v>1106</v>
      </c>
      <c r="V944" s="253"/>
      <c r="W944" s="253"/>
      <c r="X944" s="253"/>
      <c r="Y944" s="253"/>
      <c r="Z944" s="253"/>
      <c r="AA944" s="253"/>
      <c r="AB944" s="253"/>
      <c r="AC944" s="253" t="s">
        <v>318</v>
      </c>
      <c r="AD944" s="253"/>
      <c r="AE944" s="253"/>
      <c r="AF944" s="253"/>
      <c r="AG944" s="253"/>
      <c r="AH944" s="253"/>
      <c r="AI944" s="253"/>
      <c r="AJ944" s="253"/>
      <c r="AK944" s="253"/>
      <c r="AL944" s="253"/>
      <c r="AM944" s="253"/>
      <c r="AN944" s="253"/>
      <c r="AO944" s="253"/>
      <c r="AP944" s="253"/>
      <c r="AQ944" s="253"/>
      <c r="AR944" s="253"/>
      <c r="AS944" s="253"/>
      <c r="AT944" s="253"/>
      <c r="AU944" s="253"/>
      <c r="AV944" s="253"/>
      <c r="AW944" s="253"/>
    </row>
    <row r="945" spans="1:49" s="252" customFormat="1" ht="15" customHeight="1" x14ac:dyDescent="0.25">
      <c r="A945" s="253"/>
      <c r="B945" s="253"/>
      <c r="C945" s="253"/>
      <c r="D945" s="253"/>
      <c r="E945" s="253"/>
      <c r="F945" s="253"/>
      <c r="G945" s="253"/>
      <c r="H945" s="253"/>
      <c r="I945" s="253"/>
      <c r="J945" s="253"/>
      <c r="K945" s="253"/>
      <c r="L945" s="253"/>
      <c r="M945" s="253"/>
      <c r="N945" s="253"/>
      <c r="O945" s="253"/>
      <c r="P945" s="253"/>
      <c r="Q945" s="253"/>
      <c r="R945" s="253"/>
      <c r="S945" s="253"/>
      <c r="T945" s="253"/>
      <c r="U945" s="253" t="s">
        <v>291</v>
      </c>
      <c r="V945" s="253"/>
      <c r="W945" s="253"/>
      <c r="X945" s="253"/>
      <c r="Y945" s="253"/>
      <c r="Z945" s="253"/>
      <c r="AA945" s="253"/>
      <c r="AB945" s="253"/>
      <c r="AC945" s="253" t="s">
        <v>357</v>
      </c>
      <c r="AD945" s="253"/>
      <c r="AE945" s="253"/>
      <c r="AF945" s="253"/>
      <c r="AG945" s="253"/>
      <c r="AH945" s="253"/>
      <c r="AI945" s="253"/>
      <c r="AJ945" s="253"/>
      <c r="AK945" s="253"/>
      <c r="AL945" s="253"/>
      <c r="AM945" s="253"/>
      <c r="AN945" s="253"/>
      <c r="AO945" s="253"/>
      <c r="AP945" s="253"/>
      <c r="AQ945" s="253"/>
      <c r="AR945" s="253"/>
      <c r="AS945" s="253"/>
      <c r="AT945" s="253"/>
      <c r="AU945" s="253"/>
      <c r="AV945" s="253"/>
      <c r="AW945" s="253"/>
    </row>
    <row r="946" spans="1:49" s="252" customFormat="1" ht="15" customHeight="1" x14ac:dyDescent="0.25">
      <c r="A946" s="253"/>
      <c r="B946" s="253"/>
      <c r="C946" s="253"/>
      <c r="D946" s="253"/>
      <c r="E946" s="253"/>
      <c r="F946" s="253"/>
      <c r="G946" s="253"/>
      <c r="H946" s="253"/>
      <c r="I946" s="253"/>
      <c r="J946" s="253"/>
      <c r="K946" s="253"/>
      <c r="L946" s="253"/>
      <c r="M946" s="253"/>
      <c r="N946" s="253"/>
      <c r="O946" s="253"/>
      <c r="P946" s="253"/>
      <c r="Q946" s="253"/>
      <c r="R946" s="253"/>
      <c r="S946" s="253"/>
      <c r="T946" s="253"/>
      <c r="U946" s="253" t="s">
        <v>1107</v>
      </c>
      <c r="V946" s="253"/>
      <c r="W946" s="253"/>
      <c r="X946" s="253"/>
      <c r="Y946" s="253"/>
      <c r="Z946" s="253"/>
      <c r="AA946" s="253"/>
      <c r="AB946" s="253"/>
      <c r="AC946" s="253" t="s">
        <v>323</v>
      </c>
      <c r="AD946" s="253"/>
      <c r="AE946" s="253"/>
      <c r="AF946" s="253"/>
      <c r="AG946" s="253"/>
      <c r="AH946" s="253"/>
      <c r="AI946" s="253"/>
      <c r="AJ946" s="253"/>
      <c r="AK946" s="253"/>
      <c r="AL946" s="253"/>
      <c r="AM946" s="253"/>
      <c r="AN946" s="253"/>
      <c r="AO946" s="253"/>
      <c r="AP946" s="253"/>
      <c r="AQ946" s="253"/>
      <c r="AR946" s="253"/>
      <c r="AS946" s="253"/>
      <c r="AT946" s="253"/>
      <c r="AU946" s="253"/>
      <c r="AV946" s="253"/>
      <c r="AW946" s="253"/>
    </row>
    <row r="947" spans="1:49" s="252" customFormat="1" ht="15" customHeight="1" x14ac:dyDescent="0.25">
      <c r="A947" s="253"/>
      <c r="B947" s="253"/>
      <c r="C947" s="253"/>
      <c r="D947" s="253"/>
      <c r="E947" s="253"/>
      <c r="F947" s="253"/>
      <c r="G947" s="253"/>
      <c r="H947" s="253"/>
      <c r="I947" s="253"/>
      <c r="J947" s="253"/>
      <c r="K947" s="253"/>
      <c r="L947" s="253"/>
      <c r="M947" s="253"/>
      <c r="N947" s="253"/>
      <c r="O947" s="253"/>
      <c r="P947" s="253"/>
      <c r="Q947" s="253"/>
      <c r="R947" s="253"/>
      <c r="S947" s="253"/>
      <c r="T947" s="253"/>
      <c r="U947" s="253" t="s">
        <v>1108</v>
      </c>
      <c r="V947" s="253"/>
      <c r="W947" s="253"/>
      <c r="X947" s="253"/>
      <c r="Y947" s="253"/>
      <c r="Z947" s="253"/>
      <c r="AA947" s="253"/>
      <c r="AB947" s="253"/>
      <c r="AC947" s="253" t="s">
        <v>320</v>
      </c>
      <c r="AD947" s="253"/>
      <c r="AE947" s="253"/>
      <c r="AF947" s="253"/>
      <c r="AG947" s="253"/>
      <c r="AH947" s="253"/>
      <c r="AI947" s="253"/>
      <c r="AJ947" s="253"/>
      <c r="AK947" s="253"/>
      <c r="AL947" s="253"/>
      <c r="AM947" s="253"/>
      <c r="AN947" s="253"/>
      <c r="AO947" s="253"/>
      <c r="AP947" s="253"/>
      <c r="AQ947" s="253"/>
      <c r="AR947" s="253"/>
      <c r="AS947" s="253"/>
      <c r="AT947" s="253"/>
      <c r="AU947" s="253"/>
      <c r="AV947" s="253"/>
      <c r="AW947" s="253"/>
    </row>
    <row r="948" spans="1:49" s="252" customFormat="1" ht="15" customHeight="1" x14ac:dyDescent="0.25">
      <c r="A948" s="253"/>
      <c r="B948" s="253"/>
      <c r="C948" s="253"/>
      <c r="D948" s="253"/>
      <c r="E948" s="253"/>
      <c r="F948" s="253"/>
      <c r="G948" s="253"/>
      <c r="H948" s="253"/>
      <c r="I948" s="253"/>
      <c r="J948" s="253"/>
      <c r="K948" s="253"/>
      <c r="L948" s="253"/>
      <c r="M948" s="253"/>
      <c r="N948" s="253"/>
      <c r="O948" s="253"/>
      <c r="P948" s="253"/>
      <c r="Q948" s="253"/>
      <c r="R948" s="253"/>
      <c r="S948" s="253"/>
      <c r="T948" s="253"/>
      <c r="U948" s="253" t="s">
        <v>1109</v>
      </c>
      <c r="V948" s="253"/>
      <c r="W948" s="253"/>
      <c r="X948" s="253"/>
      <c r="Y948" s="253"/>
      <c r="Z948" s="253"/>
      <c r="AA948" s="253"/>
      <c r="AB948" s="253"/>
      <c r="AC948" s="253" t="s">
        <v>323</v>
      </c>
      <c r="AD948" s="253"/>
      <c r="AE948" s="253"/>
      <c r="AF948" s="253"/>
      <c r="AG948" s="253"/>
      <c r="AH948" s="253"/>
      <c r="AI948" s="253"/>
      <c r="AJ948" s="253"/>
      <c r="AK948" s="253"/>
      <c r="AL948" s="253"/>
      <c r="AM948" s="253"/>
      <c r="AN948" s="253"/>
      <c r="AO948" s="253"/>
      <c r="AP948" s="253"/>
      <c r="AQ948" s="253"/>
      <c r="AR948" s="253"/>
      <c r="AS948" s="253"/>
      <c r="AT948" s="253"/>
      <c r="AU948" s="253"/>
      <c r="AV948" s="253"/>
      <c r="AW948" s="253"/>
    </row>
    <row r="949" spans="1:49" s="252" customFormat="1" ht="15" customHeight="1" x14ac:dyDescent="0.25">
      <c r="A949" s="253"/>
      <c r="B949" s="253"/>
      <c r="C949" s="253"/>
      <c r="D949" s="253"/>
      <c r="E949" s="253"/>
      <c r="F949" s="253"/>
      <c r="G949" s="253"/>
      <c r="H949" s="253"/>
      <c r="I949" s="253"/>
      <c r="J949" s="253"/>
      <c r="K949" s="253"/>
      <c r="L949" s="253"/>
      <c r="M949" s="253"/>
      <c r="N949" s="253"/>
      <c r="O949" s="253"/>
      <c r="P949" s="253"/>
      <c r="Q949" s="253"/>
      <c r="R949" s="253"/>
      <c r="S949" s="253"/>
      <c r="T949" s="253"/>
      <c r="U949" s="253" t="s">
        <v>1110</v>
      </c>
      <c r="V949" s="253"/>
      <c r="W949" s="253"/>
      <c r="X949" s="253"/>
      <c r="Y949" s="253"/>
      <c r="Z949" s="253"/>
      <c r="AA949" s="253"/>
      <c r="AB949" s="253"/>
      <c r="AC949" s="253" t="s">
        <v>323</v>
      </c>
      <c r="AD949" s="253"/>
      <c r="AE949" s="253"/>
      <c r="AF949" s="253"/>
      <c r="AG949" s="253"/>
      <c r="AH949" s="253"/>
      <c r="AI949" s="253"/>
      <c r="AJ949" s="253"/>
      <c r="AK949" s="253"/>
      <c r="AL949" s="253"/>
      <c r="AM949" s="253"/>
      <c r="AN949" s="253"/>
      <c r="AO949" s="253"/>
      <c r="AP949" s="253"/>
      <c r="AQ949" s="253"/>
      <c r="AR949" s="253"/>
      <c r="AS949" s="253"/>
      <c r="AT949" s="253"/>
      <c r="AU949" s="253"/>
      <c r="AV949" s="253"/>
      <c r="AW949" s="253"/>
    </row>
    <row r="950" spans="1:49" s="252" customFormat="1" ht="15" customHeight="1" x14ac:dyDescent="0.25">
      <c r="A950" s="253"/>
      <c r="B950" s="253"/>
      <c r="C950" s="253"/>
      <c r="D950" s="253"/>
      <c r="E950" s="253"/>
      <c r="F950" s="253"/>
      <c r="G950" s="253"/>
      <c r="H950" s="253"/>
      <c r="I950" s="253"/>
      <c r="J950" s="253"/>
      <c r="K950" s="253"/>
      <c r="L950" s="253"/>
      <c r="M950" s="253"/>
      <c r="N950" s="253"/>
      <c r="O950" s="253"/>
      <c r="P950" s="253"/>
      <c r="Q950" s="253"/>
      <c r="R950" s="253"/>
      <c r="S950" s="253"/>
      <c r="T950" s="253"/>
      <c r="U950" s="253" t="s">
        <v>1111</v>
      </c>
      <c r="V950" s="253"/>
      <c r="W950" s="253"/>
      <c r="X950" s="253"/>
      <c r="Y950" s="253"/>
      <c r="Z950" s="253"/>
      <c r="AA950" s="253"/>
      <c r="AB950" s="253"/>
      <c r="AC950" s="253" t="s">
        <v>332</v>
      </c>
      <c r="AD950" s="253"/>
      <c r="AE950" s="253"/>
      <c r="AF950" s="253"/>
      <c r="AG950" s="253"/>
      <c r="AH950" s="253"/>
      <c r="AI950" s="253"/>
      <c r="AJ950" s="253"/>
      <c r="AK950" s="253"/>
      <c r="AL950" s="253"/>
      <c r="AM950" s="253"/>
      <c r="AN950" s="253"/>
      <c r="AO950" s="253"/>
      <c r="AP950" s="253"/>
      <c r="AQ950" s="253"/>
      <c r="AR950" s="253"/>
      <c r="AS950" s="253"/>
      <c r="AT950" s="253"/>
      <c r="AU950" s="253"/>
      <c r="AV950" s="253"/>
      <c r="AW950" s="253"/>
    </row>
    <row r="951" spans="1:49" s="252" customFormat="1" ht="15" customHeight="1" x14ac:dyDescent="0.25">
      <c r="A951" s="253"/>
      <c r="B951" s="253"/>
      <c r="C951" s="253"/>
      <c r="D951" s="253"/>
      <c r="E951" s="253"/>
      <c r="F951" s="253"/>
      <c r="G951" s="253"/>
      <c r="H951" s="253"/>
      <c r="I951" s="253"/>
      <c r="J951" s="253"/>
      <c r="K951" s="253"/>
      <c r="L951" s="253"/>
      <c r="M951" s="253"/>
      <c r="N951" s="253"/>
      <c r="O951" s="253"/>
      <c r="P951" s="253"/>
      <c r="Q951" s="253"/>
      <c r="R951" s="253"/>
      <c r="S951" s="253"/>
      <c r="T951" s="253"/>
      <c r="U951" s="253" t="s">
        <v>1112</v>
      </c>
      <c r="V951" s="253"/>
      <c r="W951" s="253"/>
      <c r="X951" s="253"/>
      <c r="Y951" s="253"/>
      <c r="Z951" s="253"/>
      <c r="AA951" s="253"/>
      <c r="AB951" s="253"/>
      <c r="AC951" s="253" t="s">
        <v>316</v>
      </c>
      <c r="AD951" s="253"/>
      <c r="AE951" s="253"/>
      <c r="AF951" s="253"/>
      <c r="AG951" s="253"/>
      <c r="AH951" s="253"/>
      <c r="AI951" s="253"/>
      <c r="AJ951" s="253"/>
      <c r="AK951" s="253"/>
      <c r="AL951" s="253"/>
      <c r="AM951" s="253"/>
      <c r="AN951" s="253"/>
      <c r="AO951" s="253"/>
      <c r="AP951" s="253"/>
      <c r="AQ951" s="253"/>
      <c r="AR951" s="253"/>
      <c r="AS951" s="253"/>
      <c r="AT951" s="253"/>
      <c r="AU951" s="253"/>
      <c r="AV951" s="253"/>
      <c r="AW951" s="253"/>
    </row>
    <row r="952" spans="1:49" s="252" customFormat="1" ht="15" customHeight="1" x14ac:dyDescent="0.25">
      <c r="A952" s="253"/>
      <c r="B952" s="253"/>
      <c r="C952" s="253"/>
      <c r="D952" s="253"/>
      <c r="E952" s="253"/>
      <c r="F952" s="253"/>
      <c r="G952" s="253"/>
      <c r="H952" s="253"/>
      <c r="I952" s="253"/>
      <c r="J952" s="253"/>
      <c r="K952" s="253"/>
      <c r="L952" s="253"/>
      <c r="M952" s="253"/>
      <c r="N952" s="253"/>
      <c r="O952" s="253"/>
      <c r="P952" s="253"/>
      <c r="Q952" s="253"/>
      <c r="R952" s="253"/>
      <c r="S952" s="253"/>
      <c r="T952" s="253"/>
      <c r="U952" s="253" t="s">
        <v>1113</v>
      </c>
      <c r="V952" s="253"/>
      <c r="W952" s="253"/>
      <c r="X952" s="253"/>
      <c r="Y952" s="253"/>
      <c r="Z952" s="253"/>
      <c r="AA952" s="253"/>
      <c r="AB952" s="253"/>
      <c r="AC952" s="253" t="s">
        <v>320</v>
      </c>
      <c r="AD952" s="253"/>
      <c r="AE952" s="253"/>
      <c r="AF952" s="253"/>
      <c r="AG952" s="253"/>
      <c r="AH952" s="253"/>
      <c r="AI952" s="253"/>
      <c r="AJ952" s="253"/>
      <c r="AK952" s="253"/>
      <c r="AL952" s="253"/>
      <c r="AM952" s="253"/>
      <c r="AN952" s="253"/>
      <c r="AO952" s="253"/>
      <c r="AP952" s="253"/>
      <c r="AQ952" s="253"/>
      <c r="AR952" s="253"/>
      <c r="AS952" s="253"/>
      <c r="AT952" s="253"/>
      <c r="AU952" s="253"/>
      <c r="AV952" s="253"/>
      <c r="AW952" s="253"/>
    </row>
    <row r="953" spans="1:49" s="252" customFormat="1" ht="15" customHeight="1" x14ac:dyDescent="0.25">
      <c r="A953" s="253"/>
      <c r="B953" s="253"/>
      <c r="C953" s="253"/>
      <c r="D953" s="253"/>
      <c r="E953" s="253"/>
      <c r="F953" s="253"/>
      <c r="G953" s="253"/>
      <c r="H953" s="253"/>
      <c r="I953" s="253"/>
      <c r="J953" s="253"/>
      <c r="K953" s="253"/>
      <c r="L953" s="253"/>
      <c r="M953" s="253"/>
      <c r="N953" s="253"/>
      <c r="O953" s="253"/>
      <c r="P953" s="253"/>
      <c r="Q953" s="253"/>
      <c r="R953" s="253"/>
      <c r="S953" s="253"/>
      <c r="T953" s="253"/>
      <c r="U953" s="253" t="s">
        <v>1114</v>
      </c>
      <c r="V953" s="253"/>
      <c r="W953" s="253"/>
      <c r="X953" s="253"/>
      <c r="Y953" s="253"/>
      <c r="Z953" s="253"/>
      <c r="AA953" s="253"/>
      <c r="AB953" s="253"/>
      <c r="AC953" s="253" t="s">
        <v>332</v>
      </c>
      <c r="AD953" s="253"/>
      <c r="AE953" s="253"/>
      <c r="AF953" s="253"/>
      <c r="AG953" s="253"/>
      <c r="AH953" s="253"/>
      <c r="AI953" s="253"/>
      <c r="AJ953" s="253"/>
      <c r="AK953" s="253"/>
      <c r="AL953" s="253"/>
      <c r="AM953" s="253"/>
      <c r="AN953" s="253"/>
      <c r="AO953" s="253"/>
      <c r="AP953" s="253"/>
      <c r="AQ953" s="253"/>
      <c r="AR953" s="253"/>
      <c r="AS953" s="253"/>
      <c r="AT953" s="253"/>
      <c r="AU953" s="253"/>
      <c r="AV953" s="253"/>
      <c r="AW953" s="253"/>
    </row>
    <row r="954" spans="1:49" s="252" customFormat="1" ht="15" customHeight="1" x14ac:dyDescent="0.25">
      <c r="A954" s="253"/>
      <c r="B954" s="253"/>
      <c r="C954" s="253"/>
      <c r="D954" s="253"/>
      <c r="E954" s="253"/>
      <c r="F954" s="253"/>
      <c r="G954" s="253"/>
      <c r="H954" s="253"/>
      <c r="I954" s="253"/>
      <c r="J954" s="253"/>
      <c r="K954" s="253"/>
      <c r="L954" s="253"/>
      <c r="M954" s="253"/>
      <c r="N954" s="253"/>
      <c r="O954" s="253"/>
      <c r="P954" s="253"/>
      <c r="Q954" s="253"/>
      <c r="R954" s="253"/>
      <c r="S954" s="253"/>
      <c r="T954" s="253"/>
      <c r="U954" s="253" t="s">
        <v>1115</v>
      </c>
      <c r="V954" s="253"/>
      <c r="W954" s="253"/>
      <c r="X954" s="253"/>
      <c r="Y954" s="253"/>
      <c r="Z954" s="253"/>
      <c r="AA954" s="253"/>
      <c r="AB954" s="253"/>
      <c r="AC954" s="253" t="s">
        <v>332</v>
      </c>
      <c r="AD954" s="253"/>
      <c r="AE954" s="253"/>
      <c r="AF954" s="253"/>
      <c r="AG954" s="253"/>
      <c r="AH954" s="253"/>
      <c r="AI954" s="253"/>
      <c r="AJ954" s="253"/>
      <c r="AK954" s="253"/>
      <c r="AL954" s="253"/>
      <c r="AM954" s="253"/>
      <c r="AN954" s="253"/>
      <c r="AO954" s="253"/>
      <c r="AP954" s="253"/>
      <c r="AQ954" s="253"/>
      <c r="AR954" s="253"/>
      <c r="AS954" s="253"/>
      <c r="AT954" s="253"/>
      <c r="AU954" s="253"/>
      <c r="AV954" s="253"/>
      <c r="AW954" s="253"/>
    </row>
    <row r="955" spans="1:49" s="252" customFormat="1" ht="15" customHeight="1" x14ac:dyDescent="0.25">
      <c r="A955" s="253"/>
      <c r="B955" s="253"/>
      <c r="C955" s="253"/>
      <c r="D955" s="253"/>
      <c r="E955" s="253"/>
      <c r="F955" s="253"/>
      <c r="G955" s="253"/>
      <c r="H955" s="253"/>
      <c r="I955" s="253"/>
      <c r="J955" s="253"/>
      <c r="K955" s="253"/>
      <c r="L955" s="253"/>
      <c r="M955" s="253"/>
      <c r="N955" s="253"/>
      <c r="O955" s="253"/>
      <c r="P955" s="253"/>
      <c r="Q955" s="253"/>
      <c r="R955" s="253"/>
      <c r="S955" s="253"/>
      <c r="T955" s="253"/>
      <c r="U955" s="253" t="s">
        <v>1116</v>
      </c>
      <c r="V955" s="253"/>
      <c r="W955" s="253"/>
      <c r="X955" s="253"/>
      <c r="Y955" s="253"/>
      <c r="Z955" s="253"/>
      <c r="AA955" s="253"/>
      <c r="AB955" s="253"/>
      <c r="AC955" s="253" t="s">
        <v>320</v>
      </c>
      <c r="AD955" s="253"/>
      <c r="AE955" s="253"/>
      <c r="AF955" s="253"/>
      <c r="AG955" s="253"/>
      <c r="AH955" s="253"/>
      <c r="AI955" s="253"/>
      <c r="AJ955" s="253"/>
      <c r="AK955" s="253"/>
      <c r="AL955" s="253"/>
      <c r="AM955" s="253"/>
      <c r="AN955" s="253"/>
      <c r="AO955" s="253"/>
      <c r="AP955" s="253"/>
      <c r="AQ955" s="253"/>
      <c r="AR955" s="253"/>
      <c r="AS955" s="253"/>
      <c r="AT955" s="253"/>
      <c r="AU955" s="253"/>
      <c r="AV955" s="253"/>
      <c r="AW955" s="253"/>
    </row>
    <row r="956" spans="1:49" s="252" customFormat="1" ht="15" customHeight="1" x14ac:dyDescent="0.25">
      <c r="A956" s="253"/>
      <c r="B956" s="253"/>
      <c r="C956" s="253"/>
      <c r="D956" s="253"/>
      <c r="E956" s="253"/>
      <c r="F956" s="253"/>
      <c r="G956" s="253"/>
      <c r="H956" s="253"/>
      <c r="I956" s="253"/>
      <c r="J956" s="253"/>
      <c r="K956" s="253"/>
      <c r="L956" s="253"/>
      <c r="M956" s="253"/>
      <c r="N956" s="253"/>
      <c r="O956" s="253"/>
      <c r="P956" s="253"/>
      <c r="Q956" s="253"/>
      <c r="R956" s="253"/>
      <c r="S956" s="253"/>
      <c r="T956" s="253"/>
      <c r="U956" s="253" t="s">
        <v>1117</v>
      </c>
      <c r="V956" s="253"/>
      <c r="W956" s="253"/>
      <c r="X956" s="253"/>
      <c r="Y956" s="253"/>
      <c r="Z956" s="253"/>
      <c r="AA956" s="253"/>
      <c r="AB956" s="253"/>
      <c r="AC956" s="253" t="s">
        <v>332</v>
      </c>
      <c r="AD956" s="253"/>
      <c r="AE956" s="253"/>
      <c r="AF956" s="253"/>
      <c r="AG956" s="253"/>
      <c r="AH956" s="253"/>
      <c r="AI956" s="253"/>
      <c r="AJ956" s="253"/>
      <c r="AK956" s="253"/>
      <c r="AL956" s="253"/>
      <c r="AM956" s="253"/>
      <c r="AN956" s="253"/>
      <c r="AO956" s="253"/>
      <c r="AP956" s="253"/>
      <c r="AQ956" s="253"/>
      <c r="AR956" s="253"/>
      <c r="AS956" s="253"/>
      <c r="AT956" s="253"/>
      <c r="AU956" s="253"/>
      <c r="AV956" s="253"/>
      <c r="AW956" s="253"/>
    </row>
    <row r="957" spans="1:49" s="252" customFormat="1" ht="15" customHeight="1" x14ac:dyDescent="0.25">
      <c r="A957" s="253"/>
      <c r="B957" s="253"/>
      <c r="C957" s="253"/>
      <c r="D957" s="253"/>
      <c r="E957" s="253"/>
      <c r="F957" s="253"/>
      <c r="G957" s="253"/>
      <c r="H957" s="253"/>
      <c r="I957" s="253"/>
      <c r="J957" s="253"/>
      <c r="K957" s="253"/>
      <c r="L957" s="253"/>
      <c r="M957" s="253"/>
      <c r="N957" s="253"/>
      <c r="O957" s="253"/>
      <c r="P957" s="253"/>
      <c r="Q957" s="253"/>
      <c r="R957" s="253"/>
      <c r="S957" s="253"/>
      <c r="T957" s="253"/>
      <c r="U957" s="253" t="s">
        <v>1118</v>
      </c>
      <c r="V957" s="253"/>
      <c r="W957" s="253"/>
      <c r="X957" s="253"/>
      <c r="Y957" s="253"/>
      <c r="Z957" s="253"/>
      <c r="AA957" s="253"/>
      <c r="AB957" s="253"/>
      <c r="AC957" s="253" t="s">
        <v>357</v>
      </c>
      <c r="AD957" s="253"/>
      <c r="AE957" s="253"/>
      <c r="AF957" s="253"/>
      <c r="AG957" s="253"/>
      <c r="AH957" s="253"/>
      <c r="AI957" s="253"/>
      <c r="AJ957" s="253"/>
      <c r="AK957" s="253"/>
      <c r="AL957" s="253"/>
      <c r="AM957" s="253"/>
      <c r="AN957" s="253"/>
      <c r="AO957" s="253"/>
      <c r="AP957" s="253"/>
      <c r="AQ957" s="253"/>
      <c r="AR957" s="253"/>
      <c r="AS957" s="253"/>
      <c r="AT957" s="253"/>
      <c r="AU957" s="253"/>
      <c r="AV957" s="253"/>
      <c r="AW957" s="253"/>
    </row>
    <row r="958" spans="1:49" s="252" customFormat="1" ht="15" customHeight="1" x14ac:dyDescent="0.25">
      <c r="A958" s="253"/>
      <c r="B958" s="253"/>
      <c r="C958" s="253"/>
      <c r="D958" s="253"/>
      <c r="E958" s="253"/>
      <c r="F958" s="253"/>
      <c r="G958" s="253"/>
      <c r="H958" s="253"/>
      <c r="I958" s="253"/>
      <c r="J958" s="253"/>
      <c r="K958" s="253"/>
      <c r="L958" s="253"/>
      <c r="M958" s="253"/>
      <c r="N958" s="253"/>
      <c r="O958" s="253"/>
      <c r="P958" s="253"/>
      <c r="Q958" s="253"/>
      <c r="R958" s="253"/>
      <c r="S958" s="253"/>
      <c r="T958" s="253"/>
      <c r="U958" s="253" t="s">
        <v>1119</v>
      </c>
      <c r="V958" s="253"/>
      <c r="W958" s="253"/>
      <c r="X958" s="253"/>
      <c r="Y958" s="253"/>
      <c r="Z958" s="253"/>
      <c r="AA958" s="253"/>
      <c r="AB958" s="253"/>
      <c r="AC958" s="253" t="s">
        <v>332</v>
      </c>
      <c r="AD958" s="253"/>
      <c r="AE958" s="253"/>
      <c r="AF958" s="253"/>
      <c r="AG958" s="253"/>
      <c r="AH958" s="253"/>
      <c r="AI958" s="253"/>
      <c r="AJ958" s="253"/>
      <c r="AK958" s="253"/>
      <c r="AL958" s="253"/>
      <c r="AM958" s="253"/>
      <c r="AN958" s="253"/>
      <c r="AO958" s="253"/>
      <c r="AP958" s="253"/>
      <c r="AQ958" s="253"/>
      <c r="AR958" s="253"/>
      <c r="AS958" s="253"/>
      <c r="AT958" s="253"/>
      <c r="AU958" s="253"/>
      <c r="AV958" s="253"/>
      <c r="AW958" s="253"/>
    </row>
    <row r="959" spans="1:49" s="252" customFormat="1" ht="15" customHeight="1" x14ac:dyDescent="0.25">
      <c r="A959" s="253"/>
      <c r="B959" s="253"/>
      <c r="C959" s="253"/>
      <c r="D959" s="253"/>
      <c r="E959" s="253"/>
      <c r="F959" s="253"/>
      <c r="G959" s="253"/>
      <c r="H959" s="253"/>
      <c r="I959" s="253"/>
      <c r="J959" s="253"/>
      <c r="K959" s="253"/>
      <c r="L959" s="253"/>
      <c r="M959" s="253"/>
      <c r="N959" s="253"/>
      <c r="O959" s="253"/>
      <c r="P959" s="253"/>
      <c r="Q959" s="253"/>
      <c r="R959" s="253"/>
      <c r="S959" s="253"/>
      <c r="T959" s="253"/>
      <c r="U959" s="253" t="s">
        <v>1120</v>
      </c>
      <c r="V959" s="253"/>
      <c r="W959" s="253"/>
      <c r="X959" s="253"/>
      <c r="Y959" s="253"/>
      <c r="Z959" s="253"/>
      <c r="AA959" s="253"/>
      <c r="AB959" s="253"/>
      <c r="AC959" s="253" t="s">
        <v>323</v>
      </c>
      <c r="AD959" s="253"/>
      <c r="AE959" s="253"/>
      <c r="AF959" s="253"/>
      <c r="AG959" s="253"/>
      <c r="AH959" s="253"/>
      <c r="AI959" s="253"/>
      <c r="AJ959" s="253"/>
      <c r="AK959" s="253"/>
      <c r="AL959" s="253"/>
      <c r="AM959" s="253"/>
      <c r="AN959" s="253"/>
      <c r="AO959" s="253"/>
      <c r="AP959" s="253"/>
      <c r="AQ959" s="253"/>
      <c r="AR959" s="253"/>
      <c r="AS959" s="253"/>
      <c r="AT959" s="253"/>
      <c r="AU959" s="253"/>
      <c r="AV959" s="253"/>
      <c r="AW959" s="253"/>
    </row>
    <row r="960" spans="1:49" s="252" customFormat="1" ht="15" customHeight="1" x14ac:dyDescent="0.25">
      <c r="A960" s="253"/>
      <c r="B960" s="253"/>
      <c r="C960" s="253"/>
      <c r="D960" s="253"/>
      <c r="E960" s="253"/>
      <c r="F960" s="253"/>
      <c r="G960" s="253"/>
      <c r="H960" s="253"/>
      <c r="I960" s="253"/>
      <c r="J960" s="253"/>
      <c r="K960" s="253"/>
      <c r="L960" s="253"/>
      <c r="M960" s="253"/>
      <c r="N960" s="253"/>
      <c r="O960" s="253"/>
      <c r="P960" s="253"/>
      <c r="Q960" s="253"/>
      <c r="R960" s="253"/>
      <c r="S960" s="253"/>
      <c r="T960" s="253"/>
      <c r="U960" s="253" t="s">
        <v>1121</v>
      </c>
      <c r="V960" s="253"/>
      <c r="W960" s="253"/>
      <c r="X960" s="253"/>
      <c r="Y960" s="253"/>
      <c r="Z960" s="253"/>
      <c r="AA960" s="253"/>
      <c r="AB960" s="253"/>
      <c r="AC960" s="253" t="s">
        <v>316</v>
      </c>
      <c r="AD960" s="253"/>
      <c r="AE960" s="253"/>
      <c r="AF960" s="253"/>
      <c r="AG960" s="253"/>
      <c r="AH960" s="253"/>
      <c r="AI960" s="253"/>
      <c r="AJ960" s="253"/>
      <c r="AK960" s="253"/>
      <c r="AL960" s="253"/>
      <c r="AM960" s="253"/>
      <c r="AN960" s="253"/>
      <c r="AO960" s="253"/>
      <c r="AP960" s="253"/>
      <c r="AQ960" s="253"/>
      <c r="AR960" s="253"/>
      <c r="AS960" s="253"/>
      <c r="AT960" s="253"/>
      <c r="AU960" s="253"/>
      <c r="AV960" s="253"/>
      <c r="AW960" s="253"/>
    </row>
    <row r="961" spans="1:49" s="252" customFormat="1" ht="15" customHeight="1" x14ac:dyDescent="0.25">
      <c r="A961" s="253"/>
      <c r="B961" s="253"/>
      <c r="C961" s="253"/>
      <c r="D961" s="253"/>
      <c r="E961" s="253"/>
      <c r="F961" s="253"/>
      <c r="G961" s="253"/>
      <c r="H961" s="253"/>
      <c r="I961" s="253"/>
      <c r="J961" s="253"/>
      <c r="K961" s="253"/>
      <c r="L961" s="253"/>
      <c r="M961" s="253"/>
      <c r="N961" s="253"/>
      <c r="O961" s="253"/>
      <c r="P961" s="253"/>
      <c r="Q961" s="253"/>
      <c r="R961" s="253"/>
      <c r="S961" s="253"/>
      <c r="T961" s="253"/>
      <c r="U961" s="253" t="s">
        <v>1122</v>
      </c>
      <c r="V961" s="253"/>
      <c r="W961" s="253"/>
      <c r="X961" s="253"/>
      <c r="Y961" s="253"/>
      <c r="Z961" s="253"/>
      <c r="AA961" s="253"/>
      <c r="AB961" s="253"/>
      <c r="AC961" s="253" t="s">
        <v>329</v>
      </c>
      <c r="AD961" s="253"/>
      <c r="AE961" s="253"/>
      <c r="AF961" s="253"/>
      <c r="AG961" s="253"/>
      <c r="AH961" s="253"/>
      <c r="AI961" s="253"/>
      <c r="AJ961" s="253"/>
      <c r="AK961" s="253"/>
      <c r="AL961" s="253"/>
      <c r="AM961" s="253"/>
      <c r="AN961" s="253"/>
      <c r="AO961" s="253"/>
      <c r="AP961" s="253"/>
      <c r="AQ961" s="253"/>
      <c r="AR961" s="253"/>
      <c r="AS961" s="253"/>
      <c r="AT961" s="253"/>
      <c r="AU961" s="253"/>
      <c r="AV961" s="253"/>
      <c r="AW961" s="253"/>
    </row>
    <row r="962" spans="1:49" s="252" customFormat="1" ht="15" customHeight="1" x14ac:dyDescent="0.25">
      <c r="A962" s="253"/>
      <c r="B962" s="253"/>
      <c r="C962" s="253"/>
      <c r="D962" s="253"/>
      <c r="E962" s="253"/>
      <c r="F962" s="253"/>
      <c r="G962" s="253"/>
      <c r="H962" s="253"/>
      <c r="I962" s="253"/>
      <c r="J962" s="253"/>
      <c r="K962" s="253"/>
      <c r="L962" s="253"/>
      <c r="M962" s="253"/>
      <c r="N962" s="253"/>
      <c r="O962" s="253"/>
      <c r="P962" s="253"/>
      <c r="Q962" s="253"/>
      <c r="R962" s="253"/>
      <c r="S962" s="253"/>
      <c r="T962" s="253"/>
      <c r="U962" s="253" t="s">
        <v>1123</v>
      </c>
      <c r="V962" s="253"/>
      <c r="W962" s="253"/>
      <c r="X962" s="253"/>
      <c r="Y962" s="253"/>
      <c r="Z962" s="253"/>
      <c r="AA962" s="253"/>
      <c r="AB962" s="253"/>
      <c r="AC962" s="253" t="s">
        <v>332</v>
      </c>
      <c r="AD962" s="253"/>
      <c r="AE962" s="253"/>
      <c r="AF962" s="253"/>
      <c r="AG962" s="253"/>
      <c r="AH962" s="253"/>
      <c r="AI962" s="253"/>
      <c r="AJ962" s="253"/>
      <c r="AK962" s="253"/>
      <c r="AL962" s="253"/>
      <c r="AM962" s="253"/>
      <c r="AN962" s="253"/>
      <c r="AO962" s="253"/>
      <c r="AP962" s="253"/>
      <c r="AQ962" s="253"/>
      <c r="AR962" s="253"/>
      <c r="AS962" s="253"/>
      <c r="AT962" s="253"/>
      <c r="AU962" s="253"/>
      <c r="AV962" s="253"/>
      <c r="AW962" s="253"/>
    </row>
    <row r="963" spans="1:49" s="252" customFormat="1" ht="15" customHeight="1" x14ac:dyDescent="0.25">
      <c r="A963" s="253"/>
      <c r="B963" s="253"/>
      <c r="C963" s="253"/>
      <c r="D963" s="253"/>
      <c r="E963" s="253"/>
      <c r="F963" s="253"/>
      <c r="G963" s="253"/>
      <c r="H963" s="253"/>
      <c r="I963" s="253"/>
      <c r="J963" s="253"/>
      <c r="K963" s="253"/>
      <c r="L963" s="253"/>
      <c r="M963" s="253"/>
      <c r="N963" s="253"/>
      <c r="O963" s="253"/>
      <c r="P963" s="253"/>
      <c r="Q963" s="253"/>
      <c r="R963" s="253"/>
      <c r="S963" s="253"/>
      <c r="T963" s="253"/>
      <c r="U963" s="253" t="s">
        <v>1124</v>
      </c>
      <c r="V963" s="253"/>
      <c r="W963" s="253"/>
      <c r="X963" s="253"/>
      <c r="Y963" s="253"/>
      <c r="Z963" s="253"/>
      <c r="AA963" s="253"/>
      <c r="AB963" s="253"/>
      <c r="AC963" s="253" t="s">
        <v>393</v>
      </c>
      <c r="AD963" s="253"/>
      <c r="AE963" s="253"/>
      <c r="AF963" s="253"/>
      <c r="AG963" s="253"/>
      <c r="AH963" s="253"/>
      <c r="AI963" s="253"/>
      <c r="AJ963" s="253"/>
      <c r="AK963" s="253"/>
      <c r="AL963" s="253"/>
      <c r="AM963" s="253"/>
      <c r="AN963" s="253"/>
      <c r="AO963" s="253"/>
      <c r="AP963" s="253"/>
      <c r="AQ963" s="253"/>
      <c r="AR963" s="253"/>
      <c r="AS963" s="253"/>
      <c r="AT963" s="253"/>
      <c r="AU963" s="253"/>
      <c r="AV963" s="253"/>
      <c r="AW963" s="253"/>
    </row>
    <row r="964" spans="1:49" s="252" customFormat="1" ht="15" customHeight="1" x14ac:dyDescent="0.25">
      <c r="A964" s="253"/>
      <c r="B964" s="253"/>
      <c r="C964" s="253"/>
      <c r="D964" s="253"/>
      <c r="E964" s="253"/>
      <c r="F964" s="253"/>
      <c r="G964" s="253"/>
      <c r="H964" s="253"/>
      <c r="I964" s="253"/>
      <c r="J964" s="253"/>
      <c r="K964" s="253"/>
      <c r="L964" s="253"/>
      <c r="M964" s="253"/>
      <c r="N964" s="253"/>
      <c r="O964" s="253"/>
      <c r="P964" s="253"/>
      <c r="Q964" s="253"/>
      <c r="R964" s="253"/>
      <c r="S964" s="253"/>
      <c r="T964" s="253"/>
      <c r="U964" s="253" t="s">
        <v>1125</v>
      </c>
      <c r="V964" s="253"/>
      <c r="W964" s="253"/>
      <c r="X964" s="253"/>
      <c r="Y964" s="253"/>
      <c r="Z964" s="253"/>
      <c r="AA964" s="253"/>
      <c r="AB964" s="253"/>
      <c r="AC964" s="253" t="s">
        <v>323</v>
      </c>
      <c r="AD964" s="253"/>
      <c r="AE964" s="253"/>
      <c r="AF964" s="253"/>
      <c r="AG964" s="253"/>
      <c r="AH964" s="253"/>
      <c r="AI964" s="253"/>
      <c r="AJ964" s="253"/>
      <c r="AK964" s="253"/>
      <c r="AL964" s="253"/>
      <c r="AM964" s="253"/>
      <c r="AN964" s="253"/>
      <c r="AO964" s="253"/>
      <c r="AP964" s="253"/>
      <c r="AQ964" s="253"/>
      <c r="AR964" s="253"/>
      <c r="AS964" s="253"/>
      <c r="AT964" s="253"/>
      <c r="AU964" s="253"/>
      <c r="AV964" s="253"/>
      <c r="AW964" s="253"/>
    </row>
    <row r="965" spans="1:49" s="252" customFormat="1" ht="15" customHeight="1" x14ac:dyDescent="0.25">
      <c r="A965" s="253"/>
      <c r="B965" s="253"/>
      <c r="C965" s="253"/>
      <c r="D965" s="253"/>
      <c r="E965" s="253"/>
      <c r="F965" s="253"/>
      <c r="G965" s="253"/>
      <c r="H965" s="253"/>
      <c r="I965" s="253"/>
      <c r="J965" s="253"/>
      <c r="K965" s="253"/>
      <c r="L965" s="253"/>
      <c r="M965" s="253"/>
      <c r="N965" s="253"/>
      <c r="O965" s="253"/>
      <c r="P965" s="253"/>
      <c r="Q965" s="253"/>
      <c r="R965" s="253"/>
      <c r="S965" s="253"/>
      <c r="T965" s="253"/>
      <c r="U965" s="253" t="s">
        <v>1126</v>
      </c>
      <c r="V965" s="253"/>
      <c r="W965" s="253"/>
      <c r="X965" s="253"/>
      <c r="Y965" s="253"/>
      <c r="Z965" s="253"/>
      <c r="AA965" s="253"/>
      <c r="AB965" s="253"/>
      <c r="AC965" s="253" t="s">
        <v>320</v>
      </c>
      <c r="AD965" s="253"/>
      <c r="AE965" s="253"/>
      <c r="AF965" s="253"/>
      <c r="AG965" s="253"/>
      <c r="AH965" s="253"/>
      <c r="AI965" s="253"/>
      <c r="AJ965" s="253"/>
      <c r="AK965" s="253"/>
      <c r="AL965" s="253"/>
      <c r="AM965" s="253"/>
      <c r="AN965" s="253"/>
      <c r="AO965" s="253"/>
      <c r="AP965" s="253"/>
      <c r="AQ965" s="253"/>
      <c r="AR965" s="253"/>
      <c r="AS965" s="253"/>
      <c r="AT965" s="253"/>
      <c r="AU965" s="253"/>
      <c r="AV965" s="253"/>
      <c r="AW965" s="253"/>
    </row>
    <row r="966" spans="1:49" s="252" customFormat="1" ht="15" customHeight="1" x14ac:dyDescent="0.25">
      <c r="A966" s="253"/>
      <c r="B966" s="253"/>
      <c r="C966" s="253"/>
      <c r="D966" s="253"/>
      <c r="E966" s="253"/>
      <c r="F966" s="253"/>
      <c r="G966" s="253"/>
      <c r="H966" s="253"/>
      <c r="I966" s="253"/>
      <c r="J966" s="253"/>
      <c r="K966" s="253"/>
      <c r="L966" s="253"/>
      <c r="M966" s="253"/>
      <c r="N966" s="253"/>
      <c r="O966" s="253"/>
      <c r="P966" s="253"/>
      <c r="Q966" s="253"/>
      <c r="R966" s="253"/>
      <c r="S966" s="253"/>
      <c r="T966" s="253"/>
      <c r="U966" s="253" t="s">
        <v>1127</v>
      </c>
      <c r="V966" s="253"/>
      <c r="W966" s="253"/>
      <c r="X966" s="253"/>
      <c r="Y966" s="253"/>
      <c r="Z966" s="253"/>
      <c r="AA966" s="253"/>
      <c r="AB966" s="253"/>
      <c r="AC966" s="253" t="s">
        <v>316</v>
      </c>
      <c r="AD966" s="253"/>
      <c r="AE966" s="253"/>
      <c r="AF966" s="253"/>
      <c r="AG966" s="253"/>
      <c r="AH966" s="253"/>
      <c r="AI966" s="253"/>
      <c r="AJ966" s="253"/>
      <c r="AK966" s="253"/>
      <c r="AL966" s="253"/>
      <c r="AM966" s="253"/>
      <c r="AN966" s="253"/>
      <c r="AO966" s="253"/>
      <c r="AP966" s="253"/>
      <c r="AQ966" s="253"/>
      <c r="AR966" s="253"/>
      <c r="AS966" s="253"/>
      <c r="AT966" s="253"/>
      <c r="AU966" s="253"/>
      <c r="AV966" s="253"/>
      <c r="AW966" s="253"/>
    </row>
    <row r="967" spans="1:49" s="252" customFormat="1" ht="15" customHeight="1" x14ac:dyDescent="0.25">
      <c r="A967" s="253"/>
      <c r="B967" s="253"/>
      <c r="C967" s="253"/>
      <c r="D967" s="253"/>
      <c r="E967" s="253"/>
      <c r="F967" s="253"/>
      <c r="G967" s="253"/>
      <c r="H967" s="253"/>
      <c r="I967" s="253"/>
      <c r="J967" s="253"/>
      <c r="K967" s="253"/>
      <c r="L967" s="253"/>
      <c r="M967" s="253"/>
      <c r="N967" s="253"/>
      <c r="O967" s="253"/>
      <c r="P967" s="253"/>
      <c r="Q967" s="253"/>
      <c r="R967" s="253"/>
      <c r="S967" s="253"/>
      <c r="T967" s="253"/>
      <c r="U967" s="253" t="s">
        <v>1128</v>
      </c>
      <c r="V967" s="253"/>
      <c r="W967" s="253"/>
      <c r="X967" s="253"/>
      <c r="Y967" s="253"/>
      <c r="Z967" s="253"/>
      <c r="AA967" s="253"/>
      <c r="AB967" s="253"/>
      <c r="AC967" s="253" t="s">
        <v>316</v>
      </c>
      <c r="AD967" s="253"/>
      <c r="AE967" s="253"/>
      <c r="AF967" s="253"/>
      <c r="AG967" s="253"/>
      <c r="AH967" s="253"/>
      <c r="AI967" s="253"/>
      <c r="AJ967" s="253"/>
      <c r="AK967" s="253"/>
      <c r="AL967" s="253"/>
      <c r="AM967" s="253"/>
      <c r="AN967" s="253"/>
      <c r="AO967" s="253"/>
      <c r="AP967" s="253"/>
      <c r="AQ967" s="253"/>
      <c r="AR967" s="253"/>
      <c r="AS967" s="253"/>
      <c r="AT967" s="253"/>
      <c r="AU967" s="253"/>
      <c r="AV967" s="253"/>
      <c r="AW967" s="253"/>
    </row>
    <row r="968" spans="1:49" s="252" customFormat="1" ht="15" customHeight="1" x14ac:dyDescent="0.25">
      <c r="A968" s="253"/>
      <c r="B968" s="253"/>
      <c r="C968" s="253"/>
      <c r="D968" s="253"/>
      <c r="E968" s="253"/>
      <c r="F968" s="253"/>
      <c r="G968" s="253"/>
      <c r="H968" s="253"/>
      <c r="I968" s="253"/>
      <c r="J968" s="253"/>
      <c r="K968" s="253"/>
      <c r="L968" s="253"/>
      <c r="M968" s="253"/>
      <c r="N968" s="253"/>
      <c r="O968" s="253"/>
      <c r="P968" s="253"/>
      <c r="Q968" s="253"/>
      <c r="R968" s="253"/>
      <c r="S968" s="253"/>
      <c r="T968" s="253"/>
      <c r="U968" s="253" t="s">
        <v>1129</v>
      </c>
      <c r="V968" s="253"/>
      <c r="W968" s="253"/>
      <c r="X968" s="253"/>
      <c r="Y968" s="253"/>
      <c r="Z968" s="253"/>
      <c r="AA968" s="253"/>
      <c r="AB968" s="253"/>
      <c r="AC968" s="253" t="s">
        <v>323</v>
      </c>
      <c r="AD968" s="253"/>
      <c r="AE968" s="253"/>
      <c r="AF968" s="253"/>
      <c r="AG968" s="253"/>
      <c r="AH968" s="253"/>
      <c r="AI968" s="253"/>
      <c r="AJ968" s="253"/>
      <c r="AK968" s="253"/>
      <c r="AL968" s="253"/>
      <c r="AM968" s="253"/>
      <c r="AN968" s="253"/>
      <c r="AO968" s="253"/>
      <c r="AP968" s="253"/>
      <c r="AQ968" s="253"/>
      <c r="AR968" s="253"/>
      <c r="AS968" s="253"/>
      <c r="AT968" s="253"/>
      <c r="AU968" s="253"/>
      <c r="AV968" s="253"/>
      <c r="AW968" s="253"/>
    </row>
    <row r="969" spans="1:49" s="252" customFormat="1" ht="15" customHeight="1" x14ac:dyDescent="0.25">
      <c r="A969" s="253"/>
      <c r="B969" s="253"/>
      <c r="C969" s="253"/>
      <c r="D969" s="253"/>
      <c r="E969" s="253"/>
      <c r="F969" s="253"/>
      <c r="G969" s="253"/>
      <c r="H969" s="253"/>
      <c r="I969" s="253"/>
      <c r="J969" s="253"/>
      <c r="K969" s="253"/>
      <c r="L969" s="253"/>
      <c r="M969" s="253"/>
      <c r="N969" s="253"/>
      <c r="O969" s="253"/>
      <c r="P969" s="253"/>
      <c r="Q969" s="253"/>
      <c r="R969" s="253"/>
      <c r="S969" s="253"/>
      <c r="T969" s="253"/>
      <c r="U969" s="253" t="s">
        <v>1130</v>
      </c>
      <c r="V969" s="253"/>
      <c r="W969" s="253"/>
      <c r="X969" s="253"/>
      <c r="Y969" s="253"/>
      <c r="Z969" s="253"/>
      <c r="AA969" s="253"/>
      <c r="AB969" s="253"/>
      <c r="AC969" s="253" t="s">
        <v>373</v>
      </c>
      <c r="AD969" s="253"/>
      <c r="AE969" s="253"/>
      <c r="AF969" s="253"/>
      <c r="AG969" s="253"/>
      <c r="AH969" s="253"/>
      <c r="AI969" s="253"/>
      <c r="AJ969" s="253"/>
      <c r="AK969" s="253"/>
      <c r="AL969" s="253"/>
      <c r="AM969" s="253"/>
      <c r="AN969" s="253"/>
      <c r="AO969" s="253"/>
      <c r="AP969" s="253"/>
      <c r="AQ969" s="253"/>
      <c r="AR969" s="253"/>
      <c r="AS969" s="253"/>
      <c r="AT969" s="253"/>
      <c r="AU969" s="253"/>
      <c r="AV969" s="253"/>
      <c r="AW969" s="253"/>
    </row>
    <row r="970" spans="1:49" s="252" customFormat="1" ht="15" customHeight="1" x14ac:dyDescent="0.25">
      <c r="A970" s="253"/>
      <c r="B970" s="253"/>
      <c r="C970" s="253"/>
      <c r="D970" s="253"/>
      <c r="E970" s="253"/>
      <c r="F970" s="253"/>
      <c r="G970" s="253"/>
      <c r="H970" s="253"/>
      <c r="I970" s="253"/>
      <c r="J970" s="253"/>
      <c r="K970" s="253"/>
      <c r="L970" s="253"/>
      <c r="M970" s="253"/>
      <c r="N970" s="253"/>
      <c r="O970" s="253"/>
      <c r="P970" s="253"/>
      <c r="Q970" s="253"/>
      <c r="R970" s="253"/>
      <c r="S970" s="253"/>
      <c r="T970" s="253"/>
      <c r="U970" s="253" t="s">
        <v>1131</v>
      </c>
      <c r="V970" s="253"/>
      <c r="W970" s="253"/>
      <c r="X970" s="253"/>
      <c r="Y970" s="253"/>
      <c r="Z970" s="253"/>
      <c r="AA970" s="253"/>
      <c r="AB970" s="253"/>
      <c r="AC970" s="253" t="s">
        <v>316</v>
      </c>
      <c r="AD970" s="253"/>
      <c r="AE970" s="253"/>
      <c r="AF970" s="253"/>
      <c r="AG970" s="253"/>
      <c r="AH970" s="253"/>
      <c r="AI970" s="253"/>
      <c r="AJ970" s="253"/>
      <c r="AK970" s="253"/>
      <c r="AL970" s="253"/>
      <c r="AM970" s="253"/>
      <c r="AN970" s="253"/>
      <c r="AO970" s="253"/>
      <c r="AP970" s="253"/>
      <c r="AQ970" s="253"/>
      <c r="AR970" s="253"/>
      <c r="AS970" s="253"/>
      <c r="AT970" s="253"/>
      <c r="AU970" s="253"/>
      <c r="AV970" s="253"/>
      <c r="AW970" s="253"/>
    </row>
    <row r="971" spans="1:49" s="252" customFormat="1" ht="15" customHeight="1" x14ac:dyDescent="0.25">
      <c r="A971" s="253"/>
      <c r="B971" s="253"/>
      <c r="C971" s="253"/>
      <c r="D971" s="253"/>
      <c r="E971" s="253"/>
      <c r="F971" s="253"/>
      <c r="G971" s="253"/>
      <c r="H971" s="253"/>
      <c r="I971" s="253"/>
      <c r="J971" s="253"/>
      <c r="K971" s="253"/>
      <c r="L971" s="253"/>
      <c r="M971" s="253"/>
      <c r="N971" s="253"/>
      <c r="O971" s="253"/>
      <c r="P971" s="253"/>
      <c r="Q971" s="253"/>
      <c r="R971" s="253"/>
      <c r="S971" s="253"/>
      <c r="T971" s="253"/>
      <c r="U971" s="253" t="s">
        <v>1132</v>
      </c>
      <c r="V971" s="253"/>
      <c r="W971" s="253"/>
      <c r="X971" s="253"/>
      <c r="Y971" s="253"/>
      <c r="Z971" s="253"/>
      <c r="AA971" s="253"/>
      <c r="AB971" s="253"/>
      <c r="AC971" s="253" t="s">
        <v>373</v>
      </c>
      <c r="AD971" s="253"/>
      <c r="AE971" s="253"/>
      <c r="AF971" s="253"/>
      <c r="AG971" s="253"/>
      <c r="AH971" s="253"/>
      <c r="AI971" s="253"/>
      <c r="AJ971" s="253"/>
      <c r="AK971" s="253"/>
      <c r="AL971" s="253"/>
      <c r="AM971" s="253"/>
      <c r="AN971" s="253"/>
      <c r="AO971" s="253"/>
      <c r="AP971" s="253"/>
      <c r="AQ971" s="253"/>
      <c r="AR971" s="253"/>
      <c r="AS971" s="253"/>
      <c r="AT971" s="253"/>
      <c r="AU971" s="253"/>
      <c r="AV971" s="253"/>
      <c r="AW971" s="253"/>
    </row>
    <row r="972" spans="1:49" s="252" customFormat="1" ht="15" customHeight="1" x14ac:dyDescent="0.25">
      <c r="A972" s="253"/>
      <c r="B972" s="253"/>
      <c r="C972" s="253"/>
      <c r="D972" s="253"/>
      <c r="E972" s="253"/>
      <c r="F972" s="253"/>
      <c r="G972" s="253"/>
      <c r="H972" s="253"/>
      <c r="I972" s="253"/>
      <c r="J972" s="253"/>
      <c r="K972" s="253"/>
      <c r="L972" s="253"/>
      <c r="M972" s="253"/>
      <c r="N972" s="253"/>
      <c r="O972" s="253"/>
      <c r="P972" s="253"/>
      <c r="Q972" s="253"/>
      <c r="R972" s="253"/>
      <c r="S972" s="253"/>
      <c r="T972" s="253"/>
      <c r="U972" s="253" t="s">
        <v>1133</v>
      </c>
      <c r="V972" s="253"/>
      <c r="W972" s="253"/>
      <c r="X972" s="253"/>
      <c r="Y972" s="253"/>
      <c r="Z972" s="253"/>
      <c r="AA972" s="253"/>
      <c r="AB972" s="253"/>
      <c r="AC972" s="253" t="s">
        <v>320</v>
      </c>
      <c r="AD972" s="253"/>
      <c r="AE972" s="253"/>
      <c r="AF972" s="253"/>
      <c r="AG972" s="253"/>
      <c r="AH972" s="253"/>
      <c r="AI972" s="253"/>
      <c r="AJ972" s="253"/>
      <c r="AK972" s="253"/>
      <c r="AL972" s="253"/>
      <c r="AM972" s="253"/>
      <c r="AN972" s="253"/>
      <c r="AO972" s="253"/>
      <c r="AP972" s="253"/>
      <c r="AQ972" s="253"/>
      <c r="AR972" s="253"/>
      <c r="AS972" s="253"/>
      <c r="AT972" s="253"/>
      <c r="AU972" s="253"/>
      <c r="AV972" s="253"/>
      <c r="AW972" s="253"/>
    </row>
    <row r="973" spans="1:49" s="252" customFormat="1" ht="15" customHeight="1" x14ac:dyDescent="0.25">
      <c r="A973" s="253"/>
      <c r="B973" s="253"/>
      <c r="C973" s="253"/>
      <c r="D973" s="253"/>
      <c r="E973" s="253"/>
      <c r="F973" s="253"/>
      <c r="G973" s="253"/>
      <c r="H973" s="253"/>
      <c r="I973" s="253"/>
      <c r="J973" s="253"/>
      <c r="K973" s="253"/>
      <c r="L973" s="253"/>
      <c r="M973" s="253"/>
      <c r="N973" s="253"/>
      <c r="O973" s="253"/>
      <c r="P973" s="253"/>
      <c r="Q973" s="253"/>
      <c r="R973" s="253"/>
      <c r="S973" s="253"/>
      <c r="T973" s="253"/>
      <c r="U973" s="253" t="s">
        <v>1134</v>
      </c>
      <c r="V973" s="253"/>
      <c r="W973" s="253"/>
      <c r="X973" s="253"/>
      <c r="Y973" s="253"/>
      <c r="Z973" s="253"/>
      <c r="AA973" s="253"/>
      <c r="AB973" s="253"/>
      <c r="AC973" s="253" t="s">
        <v>373</v>
      </c>
      <c r="AD973" s="253"/>
      <c r="AE973" s="253"/>
      <c r="AF973" s="253"/>
      <c r="AG973" s="253"/>
      <c r="AH973" s="253"/>
      <c r="AI973" s="253"/>
      <c r="AJ973" s="253"/>
      <c r="AK973" s="253"/>
      <c r="AL973" s="253"/>
      <c r="AM973" s="253"/>
      <c r="AN973" s="253"/>
      <c r="AO973" s="253"/>
      <c r="AP973" s="253"/>
      <c r="AQ973" s="253"/>
      <c r="AR973" s="253"/>
      <c r="AS973" s="253"/>
      <c r="AT973" s="253"/>
      <c r="AU973" s="253"/>
      <c r="AV973" s="253"/>
      <c r="AW973" s="253"/>
    </row>
    <row r="974" spans="1:49" s="252" customFormat="1" ht="15" customHeight="1" x14ac:dyDescent="0.25">
      <c r="A974" s="253"/>
      <c r="B974" s="253"/>
      <c r="C974" s="253"/>
      <c r="D974" s="253"/>
      <c r="E974" s="253"/>
      <c r="F974" s="253"/>
      <c r="G974" s="253"/>
      <c r="H974" s="253"/>
      <c r="I974" s="253"/>
      <c r="J974" s="253"/>
      <c r="K974" s="253"/>
      <c r="L974" s="253"/>
      <c r="M974" s="253"/>
      <c r="N974" s="253"/>
      <c r="O974" s="253"/>
      <c r="P974" s="253"/>
      <c r="Q974" s="253"/>
      <c r="R974" s="253"/>
      <c r="S974" s="253"/>
      <c r="T974" s="253"/>
      <c r="U974" s="253" t="s">
        <v>1135</v>
      </c>
      <c r="V974" s="253"/>
      <c r="W974" s="253"/>
      <c r="X974" s="253"/>
      <c r="Y974" s="253"/>
      <c r="Z974" s="253"/>
      <c r="AA974" s="253"/>
      <c r="AB974" s="253"/>
      <c r="AC974" s="253" t="s">
        <v>323</v>
      </c>
      <c r="AD974" s="253"/>
      <c r="AE974" s="253"/>
      <c r="AF974" s="253"/>
      <c r="AG974" s="253"/>
      <c r="AH974" s="253"/>
      <c r="AI974" s="253"/>
      <c r="AJ974" s="253"/>
      <c r="AK974" s="253"/>
      <c r="AL974" s="253"/>
      <c r="AM974" s="253"/>
      <c r="AN974" s="253"/>
      <c r="AO974" s="253"/>
      <c r="AP974" s="253"/>
      <c r="AQ974" s="253"/>
      <c r="AR974" s="253"/>
      <c r="AS974" s="253"/>
      <c r="AT974" s="253"/>
      <c r="AU974" s="253"/>
      <c r="AV974" s="253"/>
      <c r="AW974" s="253"/>
    </row>
    <row r="975" spans="1:49" s="252" customFormat="1" ht="15" customHeight="1" x14ac:dyDescent="0.25">
      <c r="A975" s="253"/>
      <c r="B975" s="253"/>
      <c r="C975" s="253"/>
      <c r="D975" s="253"/>
      <c r="E975" s="253"/>
      <c r="F975" s="253"/>
      <c r="G975" s="253"/>
      <c r="H975" s="253"/>
      <c r="I975" s="253"/>
      <c r="J975" s="253"/>
      <c r="K975" s="253"/>
      <c r="L975" s="253"/>
      <c r="M975" s="253"/>
      <c r="N975" s="253"/>
      <c r="O975" s="253"/>
      <c r="P975" s="253"/>
      <c r="Q975" s="253"/>
      <c r="R975" s="253"/>
      <c r="S975" s="253"/>
      <c r="T975" s="253"/>
      <c r="U975" s="253" t="s">
        <v>1136</v>
      </c>
      <c r="V975" s="253"/>
      <c r="W975" s="253"/>
      <c r="X975" s="253"/>
      <c r="Y975" s="253"/>
      <c r="Z975" s="253"/>
      <c r="AA975" s="253"/>
      <c r="AB975" s="253"/>
      <c r="AC975" s="253" t="s">
        <v>318</v>
      </c>
      <c r="AD975" s="253"/>
      <c r="AE975" s="253"/>
      <c r="AF975" s="253"/>
      <c r="AG975" s="253"/>
      <c r="AH975" s="253"/>
      <c r="AI975" s="253"/>
      <c r="AJ975" s="253"/>
      <c r="AK975" s="253"/>
      <c r="AL975" s="253"/>
      <c r="AM975" s="253"/>
      <c r="AN975" s="253"/>
      <c r="AO975" s="253"/>
      <c r="AP975" s="253"/>
      <c r="AQ975" s="253"/>
      <c r="AR975" s="253"/>
      <c r="AS975" s="253"/>
      <c r="AT975" s="253"/>
      <c r="AU975" s="253"/>
      <c r="AV975" s="253"/>
      <c r="AW975" s="253"/>
    </row>
    <row r="976" spans="1:49" s="252" customFormat="1" ht="15" customHeight="1" x14ac:dyDescent="0.25">
      <c r="A976" s="253"/>
      <c r="B976" s="253"/>
      <c r="C976" s="253"/>
      <c r="D976" s="253"/>
      <c r="E976" s="253"/>
      <c r="F976" s="253"/>
      <c r="G976" s="253"/>
      <c r="H976" s="253"/>
      <c r="I976" s="253"/>
      <c r="J976" s="253"/>
      <c r="K976" s="253"/>
      <c r="L976" s="253"/>
      <c r="M976" s="253"/>
      <c r="N976" s="253"/>
      <c r="O976" s="253"/>
      <c r="P976" s="253"/>
      <c r="Q976" s="253"/>
      <c r="R976" s="253"/>
      <c r="S976" s="253"/>
      <c r="T976" s="253"/>
      <c r="U976" s="253" t="s">
        <v>1137</v>
      </c>
      <c r="V976" s="253"/>
      <c r="W976" s="253"/>
      <c r="X976" s="253"/>
      <c r="Y976" s="253"/>
      <c r="Z976" s="253"/>
      <c r="AA976" s="253"/>
      <c r="AB976" s="253"/>
      <c r="AC976" s="253" t="s">
        <v>393</v>
      </c>
      <c r="AD976" s="253"/>
      <c r="AE976" s="253"/>
      <c r="AF976" s="253"/>
      <c r="AG976" s="253"/>
      <c r="AH976" s="253"/>
      <c r="AI976" s="253"/>
      <c r="AJ976" s="253"/>
      <c r="AK976" s="253"/>
      <c r="AL976" s="253"/>
      <c r="AM976" s="253"/>
      <c r="AN976" s="253"/>
      <c r="AO976" s="253"/>
      <c r="AP976" s="253"/>
      <c r="AQ976" s="253"/>
      <c r="AR976" s="253"/>
      <c r="AS976" s="253"/>
      <c r="AT976" s="253"/>
      <c r="AU976" s="253"/>
      <c r="AV976" s="253"/>
      <c r="AW976" s="253"/>
    </row>
    <row r="977" spans="1:49" s="252" customFormat="1" ht="15" customHeight="1" x14ac:dyDescent="0.25">
      <c r="A977" s="253"/>
      <c r="B977" s="253"/>
      <c r="C977" s="253"/>
      <c r="D977" s="253"/>
      <c r="E977" s="253"/>
      <c r="F977" s="253"/>
      <c r="G977" s="253"/>
      <c r="H977" s="253"/>
      <c r="I977" s="253"/>
      <c r="J977" s="253"/>
      <c r="K977" s="253"/>
      <c r="L977" s="253"/>
      <c r="M977" s="253"/>
      <c r="N977" s="253"/>
      <c r="O977" s="253"/>
      <c r="P977" s="253"/>
      <c r="Q977" s="253"/>
      <c r="R977" s="253"/>
      <c r="S977" s="253"/>
      <c r="T977" s="253"/>
      <c r="U977" s="253" t="s">
        <v>1138</v>
      </c>
      <c r="V977" s="253"/>
      <c r="W977" s="253"/>
      <c r="X977" s="253"/>
      <c r="Y977" s="253"/>
      <c r="Z977" s="253"/>
      <c r="AA977" s="253"/>
      <c r="AB977" s="253"/>
      <c r="AC977" s="253" t="s">
        <v>332</v>
      </c>
      <c r="AD977" s="253"/>
      <c r="AE977" s="253"/>
      <c r="AF977" s="253"/>
      <c r="AG977" s="253"/>
      <c r="AH977" s="253"/>
      <c r="AI977" s="253"/>
      <c r="AJ977" s="253"/>
      <c r="AK977" s="253"/>
      <c r="AL977" s="253"/>
      <c r="AM977" s="253"/>
      <c r="AN977" s="253"/>
      <c r="AO977" s="253"/>
      <c r="AP977" s="253"/>
      <c r="AQ977" s="253"/>
      <c r="AR977" s="253"/>
      <c r="AS977" s="253"/>
      <c r="AT977" s="253"/>
      <c r="AU977" s="253"/>
      <c r="AV977" s="253"/>
      <c r="AW977" s="253"/>
    </row>
    <row r="978" spans="1:49" s="252" customFormat="1" ht="15" customHeight="1" x14ac:dyDescent="0.25">
      <c r="A978" s="253"/>
      <c r="B978" s="253"/>
      <c r="C978" s="253"/>
      <c r="D978" s="253"/>
      <c r="E978" s="253"/>
      <c r="F978" s="253"/>
      <c r="G978" s="253"/>
      <c r="H978" s="253"/>
      <c r="I978" s="253"/>
      <c r="J978" s="253"/>
      <c r="K978" s="253"/>
      <c r="L978" s="253"/>
      <c r="M978" s="253"/>
      <c r="N978" s="253"/>
      <c r="O978" s="253"/>
      <c r="P978" s="253"/>
      <c r="Q978" s="253"/>
      <c r="R978" s="253"/>
      <c r="S978" s="253"/>
      <c r="T978" s="253"/>
      <c r="U978" s="253" t="s">
        <v>1139</v>
      </c>
      <c r="V978" s="253"/>
      <c r="W978" s="253"/>
      <c r="X978" s="253"/>
      <c r="Y978" s="253"/>
      <c r="Z978" s="253"/>
      <c r="AA978" s="253"/>
      <c r="AB978" s="253"/>
      <c r="AC978" s="253" t="s">
        <v>373</v>
      </c>
      <c r="AD978" s="253"/>
      <c r="AE978" s="253"/>
      <c r="AF978" s="253"/>
      <c r="AG978" s="253"/>
      <c r="AH978" s="253"/>
      <c r="AI978" s="253"/>
      <c r="AJ978" s="253"/>
      <c r="AK978" s="253"/>
      <c r="AL978" s="253"/>
      <c r="AM978" s="253"/>
      <c r="AN978" s="253"/>
      <c r="AO978" s="253"/>
      <c r="AP978" s="253"/>
      <c r="AQ978" s="253"/>
      <c r="AR978" s="253"/>
      <c r="AS978" s="253"/>
      <c r="AT978" s="253"/>
      <c r="AU978" s="253"/>
      <c r="AV978" s="253"/>
      <c r="AW978" s="253"/>
    </row>
    <row r="979" spans="1:49" s="252" customFormat="1" ht="15" customHeight="1" x14ac:dyDescent="0.25">
      <c r="A979" s="253"/>
      <c r="B979" s="253"/>
      <c r="C979" s="253"/>
      <c r="D979" s="253"/>
      <c r="E979" s="253"/>
      <c r="F979" s="253"/>
      <c r="G979" s="253"/>
      <c r="H979" s="253"/>
      <c r="I979" s="253"/>
      <c r="J979" s="253"/>
      <c r="K979" s="253"/>
      <c r="L979" s="253"/>
      <c r="M979" s="253"/>
      <c r="N979" s="253"/>
      <c r="O979" s="253"/>
      <c r="P979" s="253"/>
      <c r="Q979" s="253"/>
      <c r="R979" s="253"/>
      <c r="S979" s="253"/>
      <c r="T979" s="253"/>
      <c r="U979" s="253" t="s">
        <v>1140</v>
      </c>
      <c r="V979" s="253"/>
      <c r="W979" s="253"/>
      <c r="X979" s="253"/>
      <c r="Y979" s="253"/>
      <c r="Z979" s="253"/>
      <c r="AA979" s="253"/>
      <c r="AB979" s="253"/>
      <c r="AC979" s="253" t="s">
        <v>393</v>
      </c>
      <c r="AD979" s="253"/>
      <c r="AE979" s="253"/>
      <c r="AF979" s="253"/>
      <c r="AG979" s="253"/>
      <c r="AH979" s="253"/>
      <c r="AI979" s="253"/>
      <c r="AJ979" s="253"/>
      <c r="AK979" s="253"/>
      <c r="AL979" s="253"/>
      <c r="AM979" s="253"/>
      <c r="AN979" s="253"/>
      <c r="AO979" s="253"/>
      <c r="AP979" s="253"/>
      <c r="AQ979" s="253"/>
      <c r="AR979" s="253"/>
      <c r="AS979" s="253"/>
      <c r="AT979" s="253"/>
      <c r="AU979" s="253"/>
      <c r="AV979" s="253"/>
      <c r="AW979" s="253"/>
    </row>
    <row r="980" spans="1:49" s="252" customFormat="1" ht="15" customHeight="1" x14ac:dyDescent="0.25">
      <c r="A980" s="253"/>
      <c r="B980" s="253"/>
      <c r="C980" s="253"/>
      <c r="D980" s="253"/>
      <c r="E980" s="253"/>
      <c r="F980" s="253"/>
      <c r="G980" s="253"/>
      <c r="H980" s="253"/>
      <c r="I980" s="253"/>
      <c r="J980" s="253"/>
      <c r="K980" s="253"/>
      <c r="L980" s="253"/>
      <c r="M980" s="253"/>
      <c r="N980" s="253"/>
      <c r="O980" s="253"/>
      <c r="P980" s="253"/>
      <c r="Q980" s="253"/>
      <c r="R980" s="253"/>
      <c r="S980" s="253"/>
      <c r="T980" s="253"/>
      <c r="U980" s="253" t="s">
        <v>1141</v>
      </c>
      <c r="V980" s="253"/>
      <c r="W980" s="253"/>
      <c r="X980" s="253"/>
      <c r="Y980" s="253"/>
      <c r="Z980" s="253"/>
      <c r="AA980" s="253"/>
      <c r="AB980" s="253"/>
      <c r="AC980" s="253" t="s">
        <v>393</v>
      </c>
      <c r="AD980" s="253"/>
      <c r="AE980" s="253"/>
      <c r="AF980" s="253"/>
      <c r="AG980" s="253"/>
      <c r="AH980" s="253"/>
      <c r="AI980" s="253"/>
      <c r="AJ980" s="253"/>
      <c r="AK980" s="253"/>
      <c r="AL980" s="253"/>
      <c r="AM980" s="253"/>
      <c r="AN980" s="253"/>
      <c r="AO980" s="253"/>
      <c r="AP980" s="253"/>
      <c r="AQ980" s="253"/>
      <c r="AR980" s="253"/>
      <c r="AS980" s="253"/>
      <c r="AT980" s="253"/>
      <c r="AU980" s="253"/>
      <c r="AV980" s="253"/>
      <c r="AW980" s="253"/>
    </row>
    <row r="981" spans="1:49" s="252" customFormat="1" ht="15" customHeight="1" x14ac:dyDescent="0.25">
      <c r="A981" s="253"/>
      <c r="B981" s="253"/>
      <c r="C981" s="253"/>
      <c r="D981" s="253"/>
      <c r="E981" s="253"/>
      <c r="F981" s="253"/>
      <c r="G981" s="253"/>
      <c r="H981" s="253"/>
      <c r="I981" s="253"/>
      <c r="J981" s="253"/>
      <c r="K981" s="253"/>
      <c r="L981" s="253"/>
      <c r="M981" s="253"/>
      <c r="N981" s="253"/>
      <c r="O981" s="253"/>
      <c r="P981" s="253"/>
      <c r="Q981" s="253"/>
      <c r="R981" s="253"/>
      <c r="S981" s="253"/>
      <c r="T981" s="253"/>
      <c r="U981" s="253" t="s">
        <v>1142</v>
      </c>
      <c r="V981" s="253"/>
      <c r="W981" s="253"/>
      <c r="X981" s="253"/>
      <c r="Y981" s="253"/>
      <c r="Z981" s="253"/>
      <c r="AA981" s="253"/>
      <c r="AB981" s="253"/>
      <c r="AC981" s="253" t="s">
        <v>373</v>
      </c>
      <c r="AD981" s="253"/>
      <c r="AE981" s="253"/>
      <c r="AF981" s="253"/>
      <c r="AG981" s="253"/>
      <c r="AH981" s="253"/>
      <c r="AI981" s="253"/>
      <c r="AJ981" s="253"/>
      <c r="AK981" s="253"/>
      <c r="AL981" s="253"/>
      <c r="AM981" s="253"/>
      <c r="AN981" s="253"/>
      <c r="AO981" s="253"/>
      <c r="AP981" s="253"/>
      <c r="AQ981" s="253"/>
      <c r="AR981" s="253"/>
      <c r="AS981" s="253"/>
      <c r="AT981" s="253"/>
      <c r="AU981" s="253"/>
      <c r="AV981" s="253"/>
      <c r="AW981" s="253"/>
    </row>
    <row r="982" spans="1:49" s="252" customFormat="1" ht="15" customHeight="1" x14ac:dyDescent="0.25">
      <c r="A982" s="253"/>
      <c r="B982" s="253"/>
      <c r="C982" s="253"/>
      <c r="D982" s="253"/>
      <c r="E982" s="253"/>
      <c r="F982" s="253"/>
      <c r="G982" s="253"/>
      <c r="H982" s="253"/>
      <c r="I982" s="253"/>
      <c r="J982" s="253"/>
      <c r="K982" s="253"/>
      <c r="L982" s="253"/>
      <c r="M982" s="253"/>
      <c r="N982" s="253"/>
      <c r="O982" s="253"/>
      <c r="P982" s="253"/>
      <c r="Q982" s="253"/>
      <c r="R982" s="253"/>
      <c r="S982" s="253"/>
      <c r="T982" s="253"/>
      <c r="U982" s="253" t="s">
        <v>1143</v>
      </c>
      <c r="V982" s="253"/>
      <c r="W982" s="253"/>
      <c r="X982" s="253"/>
      <c r="Y982" s="253"/>
      <c r="Z982" s="253"/>
      <c r="AA982" s="253"/>
      <c r="AB982" s="253"/>
      <c r="AC982" s="253" t="s">
        <v>393</v>
      </c>
      <c r="AD982" s="253"/>
      <c r="AE982" s="253"/>
      <c r="AF982" s="253"/>
      <c r="AG982" s="253"/>
      <c r="AH982" s="253"/>
      <c r="AI982" s="253"/>
      <c r="AJ982" s="253"/>
      <c r="AK982" s="253"/>
      <c r="AL982" s="253"/>
      <c r="AM982" s="253"/>
      <c r="AN982" s="253"/>
      <c r="AO982" s="253"/>
      <c r="AP982" s="253"/>
      <c r="AQ982" s="253"/>
      <c r="AR982" s="253"/>
      <c r="AS982" s="253"/>
      <c r="AT982" s="253"/>
      <c r="AU982" s="253"/>
      <c r="AV982" s="253"/>
      <c r="AW982" s="253"/>
    </row>
    <row r="983" spans="1:49" s="252" customFormat="1" ht="15" customHeight="1" x14ac:dyDescent="0.25">
      <c r="A983" s="253"/>
      <c r="B983" s="253"/>
      <c r="C983" s="253"/>
      <c r="D983" s="253"/>
      <c r="E983" s="253"/>
      <c r="F983" s="253"/>
      <c r="G983" s="253"/>
      <c r="H983" s="253"/>
      <c r="I983" s="253"/>
      <c r="J983" s="253"/>
      <c r="K983" s="253"/>
      <c r="L983" s="253"/>
      <c r="M983" s="253"/>
      <c r="N983" s="253"/>
      <c r="O983" s="253"/>
      <c r="P983" s="253"/>
      <c r="Q983" s="253"/>
      <c r="R983" s="253"/>
      <c r="S983" s="253"/>
      <c r="T983" s="253"/>
      <c r="U983" s="253" t="s">
        <v>1144</v>
      </c>
      <c r="V983" s="253"/>
      <c r="W983" s="253"/>
      <c r="X983" s="253"/>
      <c r="Y983" s="253"/>
      <c r="Z983" s="253"/>
      <c r="AA983" s="253"/>
      <c r="AB983" s="253"/>
      <c r="AC983" s="253" t="s">
        <v>329</v>
      </c>
      <c r="AD983" s="253"/>
      <c r="AE983" s="253"/>
      <c r="AF983" s="253"/>
      <c r="AG983" s="253"/>
      <c r="AH983" s="253"/>
      <c r="AI983" s="253"/>
      <c r="AJ983" s="253"/>
      <c r="AK983" s="253"/>
      <c r="AL983" s="253"/>
      <c r="AM983" s="253"/>
      <c r="AN983" s="253"/>
      <c r="AO983" s="253"/>
      <c r="AP983" s="253"/>
      <c r="AQ983" s="253"/>
      <c r="AR983" s="253"/>
      <c r="AS983" s="253"/>
      <c r="AT983" s="253"/>
      <c r="AU983" s="253"/>
      <c r="AV983" s="253"/>
      <c r="AW983" s="253"/>
    </row>
    <row r="984" spans="1:49" s="252" customFormat="1" ht="15" customHeight="1" x14ac:dyDescent="0.25">
      <c r="A984" s="253"/>
      <c r="B984" s="253"/>
      <c r="C984" s="253"/>
      <c r="D984" s="253"/>
      <c r="E984" s="253"/>
      <c r="F984" s="253"/>
      <c r="G984" s="253"/>
      <c r="H984" s="253"/>
      <c r="I984" s="253"/>
      <c r="J984" s="253"/>
      <c r="K984" s="253"/>
      <c r="L984" s="253"/>
      <c r="M984" s="253"/>
      <c r="N984" s="253"/>
      <c r="O984" s="253"/>
      <c r="P984" s="253"/>
      <c r="Q984" s="253"/>
      <c r="R984" s="253"/>
      <c r="S984" s="253"/>
      <c r="T984" s="253"/>
      <c r="U984" s="253" t="s">
        <v>1145</v>
      </c>
      <c r="V984" s="253"/>
      <c r="W984" s="253"/>
      <c r="X984" s="253"/>
      <c r="Y984" s="253"/>
      <c r="Z984" s="253"/>
      <c r="AA984" s="253"/>
      <c r="AB984" s="253"/>
      <c r="AC984" s="253" t="s">
        <v>316</v>
      </c>
      <c r="AD984" s="253"/>
      <c r="AE984" s="253"/>
      <c r="AF984" s="253"/>
      <c r="AG984" s="253"/>
      <c r="AH984" s="253"/>
      <c r="AI984" s="253"/>
      <c r="AJ984" s="253"/>
      <c r="AK984" s="253"/>
      <c r="AL984" s="253"/>
      <c r="AM984" s="253"/>
      <c r="AN984" s="253"/>
      <c r="AO984" s="253"/>
      <c r="AP984" s="253"/>
      <c r="AQ984" s="253"/>
      <c r="AR984" s="253"/>
      <c r="AS984" s="253"/>
      <c r="AT984" s="253"/>
      <c r="AU984" s="253"/>
      <c r="AV984" s="253"/>
      <c r="AW984" s="253"/>
    </row>
    <row r="985" spans="1:49" s="252" customFormat="1" ht="15" customHeight="1" x14ac:dyDescent="0.25">
      <c r="A985" s="253"/>
      <c r="B985" s="253"/>
      <c r="C985" s="253"/>
      <c r="D985" s="253"/>
      <c r="E985" s="253"/>
      <c r="F985" s="253"/>
      <c r="G985" s="253"/>
      <c r="H985" s="253"/>
      <c r="I985" s="253"/>
      <c r="J985" s="253"/>
      <c r="K985" s="253"/>
      <c r="L985" s="253"/>
      <c r="M985" s="253"/>
      <c r="N985" s="253"/>
      <c r="O985" s="253"/>
      <c r="P985" s="253"/>
      <c r="Q985" s="253"/>
      <c r="R985" s="253"/>
      <c r="S985" s="253"/>
      <c r="T985" s="253"/>
      <c r="U985" s="253" t="s">
        <v>1146</v>
      </c>
      <c r="V985" s="253"/>
      <c r="W985" s="253"/>
      <c r="X985" s="253"/>
      <c r="Y985" s="253"/>
      <c r="Z985" s="253"/>
      <c r="AA985" s="253"/>
      <c r="AB985" s="253"/>
      <c r="AC985" s="253" t="s">
        <v>320</v>
      </c>
      <c r="AD985" s="253"/>
      <c r="AE985" s="253"/>
      <c r="AF985" s="253"/>
      <c r="AG985" s="253"/>
      <c r="AH985" s="253"/>
      <c r="AI985" s="253"/>
      <c r="AJ985" s="253"/>
      <c r="AK985" s="253"/>
      <c r="AL985" s="253"/>
      <c r="AM985" s="253"/>
      <c r="AN985" s="253"/>
      <c r="AO985" s="253"/>
      <c r="AP985" s="253"/>
      <c r="AQ985" s="253"/>
      <c r="AR985" s="253"/>
      <c r="AS985" s="253"/>
      <c r="AT985" s="253"/>
      <c r="AU985" s="253"/>
      <c r="AV985" s="253"/>
      <c r="AW985" s="253"/>
    </row>
    <row r="986" spans="1:49" s="252" customFormat="1" ht="15" customHeight="1" x14ac:dyDescent="0.25">
      <c r="A986" s="253"/>
      <c r="B986" s="253"/>
      <c r="C986" s="253"/>
      <c r="D986" s="253"/>
      <c r="E986" s="253"/>
      <c r="F986" s="253"/>
      <c r="G986" s="253"/>
      <c r="H986" s="253"/>
      <c r="I986" s="253"/>
      <c r="J986" s="253"/>
      <c r="K986" s="253"/>
      <c r="L986" s="253"/>
      <c r="M986" s="253"/>
      <c r="N986" s="253"/>
      <c r="O986" s="253"/>
      <c r="P986" s="253"/>
      <c r="Q986" s="253"/>
      <c r="R986" s="253"/>
      <c r="S986" s="253"/>
      <c r="T986" s="253"/>
      <c r="U986" s="253" t="s">
        <v>296</v>
      </c>
      <c r="V986" s="253"/>
      <c r="W986" s="253"/>
      <c r="X986" s="253"/>
      <c r="Y986" s="253"/>
      <c r="Z986" s="253"/>
      <c r="AA986" s="253"/>
      <c r="AB986" s="253"/>
      <c r="AC986" s="253" t="s">
        <v>357</v>
      </c>
      <c r="AD986" s="253"/>
      <c r="AE986" s="253"/>
      <c r="AF986" s="253"/>
      <c r="AG986" s="253"/>
      <c r="AH986" s="253"/>
      <c r="AI986" s="253"/>
      <c r="AJ986" s="253"/>
      <c r="AK986" s="253"/>
      <c r="AL986" s="253"/>
      <c r="AM986" s="253"/>
      <c r="AN986" s="253"/>
      <c r="AO986" s="253"/>
      <c r="AP986" s="253"/>
      <c r="AQ986" s="253"/>
      <c r="AR986" s="253"/>
      <c r="AS986" s="253"/>
      <c r="AT986" s="253"/>
      <c r="AU986" s="253"/>
      <c r="AV986" s="253"/>
      <c r="AW986" s="253"/>
    </row>
    <row r="987" spans="1:49" s="252" customFormat="1" ht="15" customHeight="1" x14ac:dyDescent="0.25">
      <c r="A987" s="253"/>
      <c r="B987" s="253"/>
      <c r="C987" s="253"/>
      <c r="D987" s="253"/>
      <c r="E987" s="253"/>
      <c r="F987" s="253"/>
      <c r="G987" s="253"/>
      <c r="H987" s="253"/>
      <c r="I987" s="253"/>
      <c r="J987" s="253"/>
      <c r="K987" s="253"/>
      <c r="L987" s="253"/>
      <c r="M987" s="253"/>
      <c r="N987" s="253"/>
      <c r="O987" s="253"/>
      <c r="P987" s="253"/>
      <c r="Q987" s="253"/>
      <c r="R987" s="253"/>
      <c r="S987" s="253"/>
      <c r="T987" s="253"/>
      <c r="U987" s="253" t="s">
        <v>1147</v>
      </c>
      <c r="V987" s="253"/>
      <c r="W987" s="253"/>
      <c r="X987" s="253"/>
      <c r="Y987" s="253"/>
      <c r="Z987" s="253"/>
      <c r="AA987" s="253"/>
      <c r="AB987" s="253"/>
      <c r="AC987" s="253" t="s">
        <v>320</v>
      </c>
      <c r="AD987" s="253"/>
      <c r="AE987" s="253"/>
      <c r="AF987" s="253"/>
      <c r="AG987" s="253"/>
      <c r="AH987" s="253"/>
      <c r="AI987" s="253"/>
      <c r="AJ987" s="253"/>
      <c r="AK987" s="253"/>
      <c r="AL987" s="253"/>
      <c r="AM987" s="253"/>
      <c r="AN987" s="253"/>
      <c r="AO987" s="253"/>
      <c r="AP987" s="253"/>
      <c r="AQ987" s="253"/>
      <c r="AR987" s="253"/>
      <c r="AS987" s="253"/>
      <c r="AT987" s="253"/>
      <c r="AU987" s="253"/>
      <c r="AV987" s="253"/>
      <c r="AW987" s="253"/>
    </row>
    <row r="988" spans="1:49" s="252" customFormat="1" ht="15" customHeight="1" x14ac:dyDescent="0.25">
      <c r="A988" s="253"/>
      <c r="B988" s="253"/>
      <c r="C988" s="253"/>
      <c r="D988" s="253"/>
      <c r="E988" s="253"/>
      <c r="F988" s="253"/>
      <c r="G988" s="253"/>
      <c r="H988" s="253"/>
      <c r="I988" s="253"/>
      <c r="J988" s="253"/>
      <c r="K988" s="253"/>
      <c r="L988" s="253"/>
      <c r="M988" s="253"/>
      <c r="N988" s="253"/>
      <c r="O988" s="253"/>
      <c r="P988" s="253"/>
      <c r="Q988" s="253"/>
      <c r="R988" s="253"/>
      <c r="S988" s="253"/>
      <c r="T988" s="253"/>
      <c r="U988" s="253" t="s">
        <v>1148</v>
      </c>
      <c r="V988" s="253"/>
      <c r="W988" s="253"/>
      <c r="X988" s="253"/>
      <c r="Y988" s="253"/>
      <c r="Z988" s="253"/>
      <c r="AA988" s="253"/>
      <c r="AB988" s="253"/>
      <c r="AC988" s="253" t="s">
        <v>320</v>
      </c>
      <c r="AD988" s="253"/>
      <c r="AE988" s="253"/>
      <c r="AF988" s="253"/>
      <c r="AG988" s="253"/>
      <c r="AH988" s="253"/>
      <c r="AI988" s="253"/>
      <c r="AJ988" s="253"/>
      <c r="AK988" s="253"/>
      <c r="AL988" s="253"/>
      <c r="AM988" s="253"/>
      <c r="AN988" s="253"/>
      <c r="AO988" s="253"/>
      <c r="AP988" s="253"/>
      <c r="AQ988" s="253"/>
      <c r="AR988" s="253"/>
      <c r="AS988" s="253"/>
      <c r="AT988" s="253"/>
      <c r="AU988" s="253"/>
      <c r="AV988" s="253"/>
      <c r="AW988" s="253"/>
    </row>
    <row r="989" spans="1:49" s="252" customFormat="1" ht="15" customHeight="1" x14ac:dyDescent="0.25">
      <c r="A989" s="253"/>
      <c r="B989" s="253"/>
      <c r="C989" s="253"/>
      <c r="D989" s="253"/>
      <c r="E989" s="253"/>
      <c r="F989" s="253"/>
      <c r="G989" s="253"/>
      <c r="H989" s="253"/>
      <c r="I989" s="253"/>
      <c r="J989" s="253"/>
      <c r="K989" s="253"/>
      <c r="L989" s="253"/>
      <c r="M989" s="253"/>
      <c r="N989" s="253"/>
      <c r="O989" s="253"/>
      <c r="P989" s="253"/>
      <c r="Q989" s="253"/>
      <c r="R989" s="253"/>
      <c r="S989" s="253"/>
      <c r="T989" s="253"/>
      <c r="U989" s="253" t="s">
        <v>1149</v>
      </c>
      <c r="V989" s="253"/>
      <c r="W989" s="253"/>
      <c r="X989" s="253"/>
      <c r="Y989" s="253"/>
      <c r="Z989" s="253"/>
      <c r="AA989" s="253"/>
      <c r="AB989" s="253"/>
      <c r="AC989" s="253" t="s">
        <v>329</v>
      </c>
      <c r="AD989" s="253"/>
      <c r="AE989" s="253"/>
      <c r="AF989" s="253"/>
      <c r="AG989" s="253"/>
      <c r="AH989" s="253"/>
      <c r="AI989" s="253"/>
      <c r="AJ989" s="253"/>
      <c r="AK989" s="253"/>
      <c r="AL989" s="253"/>
      <c r="AM989" s="253"/>
      <c r="AN989" s="253"/>
      <c r="AO989" s="253"/>
      <c r="AP989" s="253"/>
      <c r="AQ989" s="253"/>
      <c r="AR989" s="253"/>
      <c r="AS989" s="253"/>
      <c r="AT989" s="253"/>
      <c r="AU989" s="253"/>
      <c r="AV989" s="253"/>
      <c r="AW989" s="253"/>
    </row>
    <row r="990" spans="1:49" s="252" customFormat="1" ht="15" customHeight="1" x14ac:dyDescent="0.25">
      <c r="A990" s="253"/>
      <c r="B990" s="253"/>
      <c r="C990" s="253"/>
      <c r="D990" s="253"/>
      <c r="E990" s="253"/>
      <c r="F990" s="253"/>
      <c r="G990" s="253"/>
      <c r="H990" s="253"/>
      <c r="I990" s="253"/>
      <c r="J990" s="253"/>
      <c r="K990" s="253"/>
      <c r="L990" s="253"/>
      <c r="M990" s="253"/>
      <c r="N990" s="253"/>
      <c r="O990" s="253"/>
      <c r="P990" s="253"/>
      <c r="Q990" s="253"/>
      <c r="R990" s="253"/>
      <c r="S990" s="253"/>
      <c r="T990" s="253"/>
      <c r="U990" s="253" t="s">
        <v>1150</v>
      </c>
      <c r="V990" s="253"/>
      <c r="W990" s="253"/>
      <c r="X990" s="253"/>
      <c r="Y990" s="253"/>
      <c r="Z990" s="253"/>
      <c r="AA990" s="253"/>
      <c r="AB990" s="253"/>
      <c r="AC990" s="253" t="s">
        <v>332</v>
      </c>
      <c r="AD990" s="253"/>
      <c r="AE990" s="253"/>
      <c r="AF990" s="253"/>
      <c r="AG990" s="253"/>
      <c r="AH990" s="253"/>
      <c r="AI990" s="253"/>
      <c r="AJ990" s="253"/>
      <c r="AK990" s="253"/>
      <c r="AL990" s="253"/>
      <c r="AM990" s="253"/>
      <c r="AN990" s="253"/>
      <c r="AO990" s="253"/>
      <c r="AP990" s="253"/>
      <c r="AQ990" s="253"/>
      <c r="AR990" s="253"/>
      <c r="AS990" s="253"/>
      <c r="AT990" s="253"/>
      <c r="AU990" s="253"/>
      <c r="AV990" s="253"/>
      <c r="AW990" s="253"/>
    </row>
    <row r="991" spans="1:49" s="252" customFormat="1" ht="15" customHeight="1" x14ac:dyDescent="0.25">
      <c r="A991" s="253"/>
      <c r="B991" s="253"/>
      <c r="C991" s="253"/>
      <c r="D991" s="253"/>
      <c r="E991" s="253"/>
      <c r="F991" s="253"/>
      <c r="G991" s="253"/>
      <c r="H991" s="253"/>
      <c r="I991" s="253"/>
      <c r="J991" s="253"/>
      <c r="K991" s="253"/>
      <c r="L991" s="253"/>
      <c r="M991" s="253"/>
      <c r="N991" s="253"/>
      <c r="O991" s="253"/>
      <c r="P991" s="253"/>
      <c r="Q991" s="253"/>
      <c r="R991" s="253"/>
      <c r="S991" s="253"/>
      <c r="T991" s="253"/>
      <c r="U991" s="253" t="s">
        <v>1151</v>
      </c>
      <c r="V991" s="253"/>
      <c r="W991" s="253"/>
      <c r="X991" s="253"/>
      <c r="Y991" s="253"/>
      <c r="Z991" s="253"/>
      <c r="AA991" s="253"/>
      <c r="AB991" s="253"/>
      <c r="AC991" s="253" t="s">
        <v>323</v>
      </c>
      <c r="AD991" s="253"/>
      <c r="AE991" s="253"/>
      <c r="AF991" s="253"/>
      <c r="AG991" s="253"/>
      <c r="AH991" s="253"/>
      <c r="AI991" s="253"/>
      <c r="AJ991" s="253"/>
      <c r="AK991" s="253"/>
      <c r="AL991" s="253"/>
      <c r="AM991" s="253"/>
      <c r="AN991" s="253"/>
      <c r="AO991" s="253"/>
      <c r="AP991" s="253"/>
      <c r="AQ991" s="253"/>
      <c r="AR991" s="253"/>
      <c r="AS991" s="253"/>
      <c r="AT991" s="253"/>
      <c r="AU991" s="253"/>
      <c r="AV991" s="253"/>
      <c r="AW991" s="253"/>
    </row>
    <row r="992" spans="1:49" s="252" customFormat="1" ht="15" customHeight="1" x14ac:dyDescent="0.25">
      <c r="A992" s="253"/>
      <c r="B992" s="253"/>
      <c r="C992" s="253"/>
      <c r="D992" s="253"/>
      <c r="E992" s="253"/>
      <c r="F992" s="253"/>
      <c r="G992" s="253"/>
      <c r="H992" s="253"/>
      <c r="I992" s="253"/>
      <c r="J992" s="253"/>
      <c r="K992" s="253"/>
      <c r="L992" s="253"/>
      <c r="M992" s="253"/>
      <c r="N992" s="253"/>
      <c r="O992" s="253"/>
      <c r="P992" s="253"/>
      <c r="Q992" s="253"/>
      <c r="R992" s="253"/>
      <c r="S992" s="253"/>
      <c r="T992" s="253"/>
      <c r="U992" s="253" t="s">
        <v>1152</v>
      </c>
      <c r="V992" s="253"/>
      <c r="W992" s="253"/>
      <c r="X992" s="253"/>
      <c r="Y992" s="253"/>
      <c r="Z992" s="253"/>
      <c r="AA992" s="253"/>
      <c r="AB992" s="253"/>
      <c r="AC992" s="253" t="s">
        <v>323</v>
      </c>
      <c r="AD992" s="253"/>
      <c r="AE992" s="253"/>
      <c r="AF992" s="253"/>
      <c r="AG992" s="253"/>
      <c r="AH992" s="253"/>
      <c r="AI992" s="253"/>
      <c r="AJ992" s="253"/>
      <c r="AK992" s="253"/>
      <c r="AL992" s="253"/>
      <c r="AM992" s="253"/>
      <c r="AN992" s="253"/>
      <c r="AO992" s="253"/>
      <c r="AP992" s="253"/>
      <c r="AQ992" s="253"/>
      <c r="AR992" s="253"/>
      <c r="AS992" s="253"/>
      <c r="AT992" s="253"/>
      <c r="AU992" s="253"/>
      <c r="AV992" s="253"/>
      <c r="AW992" s="253"/>
    </row>
    <row r="993" spans="1:49" s="252" customFormat="1" ht="15" customHeight="1" x14ac:dyDescent="0.25">
      <c r="A993" s="253"/>
      <c r="B993" s="253"/>
      <c r="C993" s="253"/>
      <c r="D993" s="253"/>
      <c r="E993" s="253"/>
      <c r="F993" s="253"/>
      <c r="G993" s="253"/>
      <c r="H993" s="253"/>
      <c r="I993" s="253"/>
      <c r="J993" s="253"/>
      <c r="K993" s="253"/>
      <c r="L993" s="253"/>
      <c r="M993" s="253"/>
      <c r="N993" s="253"/>
      <c r="O993" s="253"/>
      <c r="P993" s="253"/>
      <c r="Q993" s="253"/>
      <c r="R993" s="253"/>
      <c r="S993" s="253"/>
      <c r="T993" s="253"/>
      <c r="U993" s="253" t="s">
        <v>1153</v>
      </c>
      <c r="V993" s="253"/>
      <c r="W993" s="253"/>
      <c r="X993" s="253"/>
      <c r="Y993" s="253"/>
      <c r="Z993" s="253"/>
      <c r="AA993" s="253"/>
      <c r="AB993" s="253"/>
      <c r="AC993" s="253" t="s">
        <v>320</v>
      </c>
      <c r="AD993" s="253"/>
      <c r="AE993" s="253"/>
      <c r="AF993" s="253"/>
      <c r="AG993" s="253"/>
      <c r="AH993" s="253"/>
      <c r="AI993" s="253"/>
      <c r="AJ993" s="253"/>
      <c r="AK993" s="253"/>
      <c r="AL993" s="253"/>
      <c r="AM993" s="253"/>
      <c r="AN993" s="253"/>
      <c r="AO993" s="253"/>
      <c r="AP993" s="253"/>
      <c r="AQ993" s="253"/>
      <c r="AR993" s="253"/>
      <c r="AS993" s="253"/>
      <c r="AT993" s="253"/>
      <c r="AU993" s="253"/>
      <c r="AV993" s="253"/>
      <c r="AW993" s="253"/>
    </row>
    <row r="994" spans="1:49" s="252" customFormat="1" ht="15" customHeight="1" x14ac:dyDescent="0.25">
      <c r="A994" s="253"/>
      <c r="B994" s="253"/>
      <c r="C994" s="253"/>
      <c r="D994" s="253"/>
      <c r="E994" s="253"/>
      <c r="F994" s="253"/>
      <c r="G994" s="253"/>
      <c r="H994" s="253"/>
      <c r="I994" s="253"/>
      <c r="J994" s="253"/>
      <c r="K994" s="253"/>
      <c r="L994" s="253"/>
      <c r="M994" s="253"/>
      <c r="N994" s="253"/>
      <c r="O994" s="253"/>
      <c r="P994" s="253"/>
      <c r="Q994" s="253"/>
      <c r="R994" s="253"/>
      <c r="S994" s="253"/>
      <c r="T994" s="253"/>
      <c r="U994" s="253" t="s">
        <v>1154</v>
      </c>
      <c r="V994" s="253"/>
      <c r="W994" s="253"/>
      <c r="X994" s="253"/>
      <c r="Y994" s="253"/>
      <c r="Z994" s="253"/>
      <c r="AA994" s="253"/>
      <c r="AB994" s="253"/>
      <c r="AC994" s="253" t="s">
        <v>320</v>
      </c>
      <c r="AD994" s="253"/>
      <c r="AE994" s="253"/>
      <c r="AF994" s="253"/>
      <c r="AG994" s="253"/>
      <c r="AH994" s="253"/>
      <c r="AI994" s="253"/>
      <c r="AJ994" s="253"/>
      <c r="AK994" s="253"/>
      <c r="AL994" s="253"/>
      <c r="AM994" s="253"/>
      <c r="AN994" s="253"/>
      <c r="AO994" s="253"/>
      <c r="AP994" s="253"/>
      <c r="AQ994" s="253"/>
      <c r="AR994" s="253"/>
      <c r="AS994" s="253"/>
      <c r="AT994" s="253"/>
      <c r="AU994" s="253"/>
      <c r="AV994" s="253"/>
      <c r="AW994" s="253"/>
    </row>
    <row r="995" spans="1:49" s="252" customFormat="1" ht="15" customHeight="1" x14ac:dyDescent="0.25">
      <c r="A995" s="253"/>
      <c r="B995" s="253"/>
      <c r="C995" s="253"/>
      <c r="D995" s="253"/>
      <c r="E995" s="253"/>
      <c r="F995" s="253"/>
      <c r="G995" s="253"/>
      <c r="H995" s="253"/>
      <c r="I995" s="253"/>
      <c r="J995" s="253"/>
      <c r="K995" s="253"/>
      <c r="L995" s="253"/>
      <c r="M995" s="253"/>
      <c r="N995" s="253"/>
      <c r="O995" s="253"/>
      <c r="P995" s="253"/>
      <c r="Q995" s="253"/>
      <c r="R995" s="253"/>
      <c r="S995" s="253"/>
      <c r="T995" s="253"/>
      <c r="U995" s="253" t="s">
        <v>1155</v>
      </c>
      <c r="V995" s="253"/>
      <c r="W995" s="253"/>
      <c r="X995" s="253"/>
      <c r="Y995" s="253"/>
      <c r="Z995" s="253"/>
      <c r="AA995" s="253"/>
      <c r="AB995" s="253"/>
      <c r="AC995" s="253" t="s">
        <v>332</v>
      </c>
      <c r="AD995" s="253"/>
      <c r="AE995" s="253"/>
      <c r="AF995" s="253"/>
      <c r="AG995" s="253"/>
      <c r="AH995" s="253"/>
      <c r="AI995" s="253"/>
      <c r="AJ995" s="253"/>
      <c r="AK995" s="253"/>
      <c r="AL995" s="253"/>
      <c r="AM995" s="253"/>
      <c r="AN995" s="253"/>
      <c r="AO995" s="253"/>
      <c r="AP995" s="253"/>
      <c r="AQ995" s="253"/>
      <c r="AR995" s="253"/>
      <c r="AS995" s="253"/>
      <c r="AT995" s="253"/>
      <c r="AU995" s="253"/>
      <c r="AV995" s="253"/>
      <c r="AW995" s="253"/>
    </row>
    <row r="996" spans="1:49" s="252" customFormat="1" ht="15" customHeight="1" x14ac:dyDescent="0.25">
      <c r="A996" s="253"/>
      <c r="B996" s="253"/>
      <c r="C996" s="253"/>
      <c r="D996" s="253"/>
      <c r="E996" s="253"/>
      <c r="F996" s="253"/>
      <c r="G996" s="253"/>
      <c r="H996" s="253"/>
      <c r="I996" s="253"/>
      <c r="J996" s="253"/>
      <c r="K996" s="253"/>
      <c r="L996" s="253"/>
      <c r="M996" s="253"/>
      <c r="N996" s="253"/>
      <c r="O996" s="253"/>
      <c r="P996" s="253"/>
      <c r="Q996" s="253"/>
      <c r="R996" s="253"/>
      <c r="S996" s="253"/>
      <c r="T996" s="253"/>
      <c r="U996" s="253"/>
      <c r="V996" s="253"/>
      <c r="W996" s="253"/>
      <c r="X996" s="253"/>
      <c r="Y996" s="253"/>
      <c r="Z996" s="253"/>
      <c r="AA996" s="253"/>
      <c r="AB996" s="253"/>
      <c r="AC996" s="253"/>
      <c r="AD996" s="253"/>
      <c r="AE996" s="253"/>
      <c r="AF996" s="253"/>
      <c r="AG996" s="253"/>
      <c r="AH996" s="253"/>
      <c r="AI996" s="253"/>
      <c r="AJ996" s="253"/>
      <c r="AK996" s="253"/>
      <c r="AL996" s="253"/>
      <c r="AM996" s="253"/>
      <c r="AN996" s="253"/>
      <c r="AO996" s="253"/>
      <c r="AP996" s="253"/>
      <c r="AQ996" s="253"/>
      <c r="AR996" s="253"/>
      <c r="AS996" s="253"/>
      <c r="AT996" s="253"/>
      <c r="AU996" s="253"/>
      <c r="AV996" s="253"/>
      <c r="AW996" s="253"/>
    </row>
    <row r="997" spans="1:49" s="252" customFormat="1" ht="15" customHeight="1" x14ac:dyDescent="0.25">
      <c r="A997" s="253"/>
      <c r="B997" s="253"/>
      <c r="C997" s="253"/>
      <c r="D997" s="253"/>
      <c r="E997" s="253"/>
      <c r="F997" s="253"/>
      <c r="G997" s="253"/>
      <c r="H997" s="253"/>
      <c r="I997" s="253"/>
      <c r="J997" s="253"/>
      <c r="K997" s="253"/>
      <c r="L997" s="253"/>
      <c r="M997" s="253"/>
      <c r="N997" s="253"/>
      <c r="O997" s="253"/>
      <c r="P997" s="253"/>
      <c r="Q997" s="253"/>
      <c r="R997" s="253"/>
      <c r="S997" s="253"/>
      <c r="T997" s="253"/>
      <c r="U997" s="253"/>
      <c r="V997" s="253"/>
      <c r="W997" s="253"/>
      <c r="X997" s="253"/>
      <c r="Y997" s="253"/>
      <c r="Z997" s="253"/>
      <c r="AA997" s="253"/>
      <c r="AB997" s="253"/>
      <c r="AC997" s="253"/>
      <c r="AD997" s="253"/>
      <c r="AE997" s="253"/>
      <c r="AF997" s="253"/>
      <c r="AG997" s="253"/>
      <c r="AH997" s="253"/>
      <c r="AI997" s="253"/>
      <c r="AJ997" s="253"/>
      <c r="AK997" s="253"/>
      <c r="AL997" s="253"/>
      <c r="AM997" s="253"/>
      <c r="AN997" s="253"/>
      <c r="AO997" s="253"/>
      <c r="AP997" s="253"/>
      <c r="AQ997" s="253"/>
      <c r="AR997" s="253"/>
      <c r="AS997" s="253"/>
      <c r="AT997" s="253"/>
      <c r="AU997" s="253"/>
      <c r="AV997" s="253"/>
      <c r="AW997" s="253"/>
    </row>
    <row r="998" spans="1:49" s="252" customFormat="1" ht="15" customHeight="1" x14ac:dyDescent="0.25">
      <c r="A998" s="253"/>
      <c r="B998" s="253"/>
      <c r="C998" s="253"/>
      <c r="D998" s="253"/>
      <c r="E998" s="253"/>
      <c r="F998" s="253"/>
      <c r="G998" s="253"/>
      <c r="H998" s="253"/>
      <c r="I998" s="253"/>
      <c r="J998" s="253"/>
      <c r="K998" s="253"/>
      <c r="L998" s="253"/>
      <c r="M998" s="253"/>
      <c r="N998" s="253"/>
      <c r="O998" s="253"/>
      <c r="P998" s="253"/>
      <c r="Q998" s="253"/>
      <c r="R998" s="253"/>
      <c r="S998" s="253"/>
      <c r="T998" s="253"/>
      <c r="U998" s="253"/>
      <c r="V998" s="253"/>
      <c r="W998" s="253"/>
      <c r="X998" s="253"/>
      <c r="Y998" s="253"/>
      <c r="Z998" s="253"/>
      <c r="AA998" s="253"/>
      <c r="AB998" s="253"/>
      <c r="AC998" s="253"/>
      <c r="AD998" s="253"/>
      <c r="AE998" s="253"/>
      <c r="AF998" s="253"/>
      <c r="AG998" s="253"/>
      <c r="AH998" s="253"/>
      <c r="AI998" s="253"/>
      <c r="AJ998" s="253"/>
      <c r="AK998" s="253"/>
      <c r="AL998" s="253"/>
      <c r="AM998" s="253"/>
      <c r="AN998" s="253"/>
      <c r="AO998" s="253"/>
      <c r="AP998" s="253"/>
      <c r="AQ998" s="253"/>
      <c r="AR998" s="253"/>
      <c r="AS998" s="253"/>
      <c r="AT998" s="253"/>
      <c r="AU998" s="253"/>
      <c r="AV998" s="253"/>
      <c r="AW998" s="253"/>
    </row>
    <row r="999" spans="1:49" s="252" customFormat="1" ht="15" customHeight="1" x14ac:dyDescent="0.25">
      <c r="A999" s="253"/>
      <c r="B999" s="253"/>
      <c r="C999" s="253"/>
      <c r="D999" s="253"/>
      <c r="E999" s="253"/>
      <c r="F999" s="253"/>
      <c r="G999" s="253"/>
      <c r="H999" s="253"/>
      <c r="I999" s="253"/>
      <c r="J999" s="253"/>
      <c r="K999" s="253"/>
      <c r="L999" s="253"/>
      <c r="M999" s="253"/>
      <c r="N999" s="253"/>
      <c r="O999" s="253"/>
      <c r="P999" s="253"/>
      <c r="Q999" s="253"/>
      <c r="R999" s="253"/>
      <c r="S999" s="253"/>
      <c r="T999" s="253"/>
      <c r="U999" s="253"/>
      <c r="V999" s="253"/>
      <c r="W999" s="253"/>
      <c r="X999" s="253"/>
      <c r="Y999" s="253"/>
      <c r="Z999" s="253"/>
      <c r="AA999" s="253"/>
      <c r="AB999" s="253"/>
      <c r="AC999" s="253"/>
      <c r="AD999" s="253"/>
      <c r="AE999" s="253"/>
      <c r="AF999" s="253"/>
      <c r="AG999" s="253"/>
      <c r="AH999" s="253"/>
      <c r="AI999" s="253"/>
      <c r="AJ999" s="253"/>
      <c r="AK999" s="253"/>
      <c r="AL999" s="253"/>
      <c r="AM999" s="253"/>
      <c r="AN999" s="253"/>
      <c r="AO999" s="253"/>
      <c r="AP999" s="253"/>
      <c r="AQ999" s="253"/>
      <c r="AR999" s="253"/>
      <c r="AS999" s="253"/>
      <c r="AT999" s="253"/>
      <c r="AU999" s="253"/>
      <c r="AV999" s="253"/>
      <c r="AW999" s="253"/>
    </row>
    <row r="1000" spans="1:49" s="252" customFormat="1" ht="15" customHeight="1" x14ac:dyDescent="0.25">
      <c r="A1000" s="253"/>
      <c r="B1000" s="253"/>
      <c r="C1000" s="253"/>
      <c r="D1000" s="253"/>
      <c r="E1000" s="253"/>
      <c r="F1000" s="253"/>
      <c r="G1000" s="253"/>
      <c r="H1000" s="253"/>
      <c r="I1000" s="253"/>
      <c r="J1000" s="253"/>
      <c r="K1000" s="253"/>
      <c r="L1000" s="253"/>
      <c r="M1000" s="253"/>
      <c r="N1000" s="253"/>
      <c r="O1000" s="253"/>
      <c r="P1000" s="253"/>
      <c r="Q1000" s="253"/>
      <c r="R1000" s="253"/>
      <c r="S1000" s="253"/>
      <c r="T1000" s="253"/>
      <c r="U1000" s="253"/>
      <c r="V1000" s="253"/>
      <c r="W1000" s="253"/>
      <c r="X1000" s="253"/>
      <c r="Y1000" s="253"/>
      <c r="Z1000" s="253"/>
      <c r="AA1000" s="253"/>
      <c r="AB1000" s="253"/>
      <c r="AC1000" s="253"/>
      <c r="AD1000" s="253"/>
      <c r="AE1000" s="253"/>
      <c r="AF1000" s="253"/>
      <c r="AG1000" s="253"/>
      <c r="AH1000" s="253"/>
      <c r="AI1000" s="253"/>
      <c r="AJ1000" s="253"/>
      <c r="AK1000" s="253"/>
      <c r="AL1000" s="253"/>
      <c r="AM1000" s="253"/>
      <c r="AN1000" s="253"/>
      <c r="AO1000" s="253"/>
      <c r="AP1000" s="253"/>
      <c r="AQ1000" s="253"/>
      <c r="AR1000" s="253"/>
      <c r="AS1000" s="253"/>
      <c r="AT1000" s="253"/>
      <c r="AU1000" s="253"/>
      <c r="AV1000" s="253"/>
      <c r="AW1000" s="253"/>
    </row>
    <row r="1001" spans="1:49" s="252" customFormat="1" ht="15" customHeight="1" x14ac:dyDescent="0.25">
      <c r="A1001" s="253"/>
      <c r="B1001" s="253"/>
      <c r="C1001" s="253"/>
      <c r="D1001" s="253"/>
      <c r="E1001" s="253"/>
      <c r="F1001" s="253"/>
      <c r="G1001" s="253"/>
      <c r="H1001" s="253"/>
      <c r="I1001" s="253"/>
      <c r="J1001" s="253"/>
      <c r="K1001" s="253"/>
      <c r="L1001" s="253"/>
      <c r="M1001" s="253"/>
      <c r="N1001" s="253"/>
      <c r="O1001" s="253"/>
      <c r="P1001" s="253"/>
      <c r="Q1001" s="253"/>
      <c r="R1001" s="253"/>
      <c r="S1001" s="253"/>
      <c r="T1001" s="253"/>
      <c r="U1001" s="253"/>
      <c r="V1001" s="253"/>
      <c r="W1001" s="253"/>
      <c r="X1001" s="253"/>
      <c r="Y1001" s="253"/>
      <c r="Z1001" s="253"/>
      <c r="AA1001" s="253"/>
      <c r="AB1001" s="253"/>
      <c r="AC1001" s="253"/>
      <c r="AD1001" s="253"/>
      <c r="AE1001" s="253"/>
      <c r="AF1001" s="253"/>
      <c r="AG1001" s="253"/>
      <c r="AH1001" s="253"/>
      <c r="AI1001" s="253"/>
      <c r="AJ1001" s="253"/>
      <c r="AK1001" s="253"/>
      <c r="AL1001" s="253"/>
      <c r="AM1001" s="253"/>
      <c r="AN1001" s="253"/>
      <c r="AO1001" s="253"/>
      <c r="AP1001" s="253"/>
      <c r="AQ1001" s="253"/>
      <c r="AR1001" s="253"/>
      <c r="AS1001" s="253"/>
      <c r="AT1001" s="253"/>
      <c r="AU1001" s="253"/>
      <c r="AV1001" s="253"/>
      <c r="AW1001" s="253"/>
    </row>
    <row r="1002" spans="1:49" s="252" customFormat="1" ht="15" customHeight="1" x14ac:dyDescent="0.25">
      <c r="A1002" s="253"/>
      <c r="B1002" s="253"/>
      <c r="C1002" s="253"/>
      <c r="D1002" s="253"/>
      <c r="E1002" s="253"/>
      <c r="F1002" s="253"/>
      <c r="G1002" s="253"/>
      <c r="H1002" s="253"/>
      <c r="I1002" s="253"/>
      <c r="J1002" s="253"/>
      <c r="K1002" s="253"/>
      <c r="L1002" s="253"/>
      <c r="M1002" s="253"/>
      <c r="N1002" s="253"/>
      <c r="O1002" s="253"/>
      <c r="P1002" s="253"/>
      <c r="Q1002" s="253"/>
      <c r="R1002" s="253"/>
      <c r="S1002" s="253"/>
      <c r="T1002" s="253"/>
      <c r="U1002" s="253"/>
      <c r="V1002" s="253"/>
      <c r="W1002" s="253"/>
      <c r="X1002" s="253"/>
      <c r="Y1002" s="253"/>
      <c r="Z1002" s="253"/>
      <c r="AA1002" s="253"/>
      <c r="AB1002" s="253"/>
      <c r="AC1002" s="253"/>
      <c r="AD1002" s="253"/>
      <c r="AE1002" s="253"/>
      <c r="AF1002" s="253"/>
      <c r="AG1002" s="253"/>
      <c r="AH1002" s="253"/>
      <c r="AI1002" s="253"/>
      <c r="AJ1002" s="253"/>
      <c r="AK1002" s="253"/>
      <c r="AL1002" s="253"/>
      <c r="AM1002" s="253"/>
      <c r="AN1002" s="253"/>
      <c r="AO1002" s="253"/>
      <c r="AP1002" s="253"/>
      <c r="AQ1002" s="253"/>
      <c r="AR1002" s="253"/>
      <c r="AS1002" s="253"/>
      <c r="AT1002" s="253"/>
      <c r="AU1002" s="253"/>
      <c r="AV1002" s="253"/>
      <c r="AW1002" s="253"/>
    </row>
    <row r="1003" spans="1:49" s="252" customFormat="1" ht="15" customHeight="1" x14ac:dyDescent="0.25">
      <c r="A1003" s="253"/>
      <c r="B1003" s="253"/>
      <c r="C1003" s="253"/>
      <c r="D1003" s="253"/>
      <c r="E1003" s="253"/>
      <c r="F1003" s="253"/>
      <c r="G1003" s="253"/>
      <c r="H1003" s="253"/>
      <c r="I1003" s="253"/>
      <c r="J1003" s="253"/>
      <c r="K1003" s="253"/>
      <c r="L1003" s="253"/>
      <c r="M1003" s="253"/>
      <c r="N1003" s="253"/>
      <c r="O1003" s="253"/>
      <c r="P1003" s="253"/>
      <c r="Q1003" s="253"/>
      <c r="R1003" s="253"/>
      <c r="S1003" s="253"/>
      <c r="T1003" s="253"/>
      <c r="U1003" s="253"/>
      <c r="V1003" s="253"/>
      <c r="W1003" s="253"/>
      <c r="X1003" s="253"/>
      <c r="Y1003" s="253"/>
      <c r="Z1003" s="253"/>
      <c r="AA1003" s="253"/>
      <c r="AB1003" s="253"/>
      <c r="AC1003" s="253"/>
      <c r="AD1003" s="253"/>
      <c r="AE1003" s="253"/>
      <c r="AF1003" s="253"/>
      <c r="AG1003" s="253"/>
      <c r="AH1003" s="253"/>
      <c r="AI1003" s="253"/>
      <c r="AJ1003" s="253"/>
      <c r="AK1003" s="253"/>
      <c r="AL1003" s="253"/>
      <c r="AM1003" s="253"/>
      <c r="AN1003" s="253"/>
      <c r="AO1003" s="253"/>
      <c r="AP1003" s="253"/>
      <c r="AQ1003" s="253"/>
      <c r="AR1003" s="253"/>
      <c r="AS1003" s="253"/>
      <c r="AT1003" s="253"/>
      <c r="AU1003" s="253"/>
      <c r="AV1003" s="253"/>
      <c r="AW1003" s="253"/>
    </row>
    <row r="1004" spans="1:49" s="252" customFormat="1" ht="15" customHeight="1" x14ac:dyDescent="0.25">
      <c r="A1004" s="253"/>
      <c r="B1004" s="253"/>
      <c r="C1004" s="253"/>
      <c r="D1004" s="253"/>
      <c r="E1004" s="253"/>
      <c r="F1004" s="253"/>
      <c r="G1004" s="253"/>
      <c r="H1004" s="253"/>
      <c r="I1004" s="253"/>
      <c r="J1004" s="253"/>
      <c r="K1004" s="253"/>
      <c r="L1004" s="253"/>
      <c r="M1004" s="253"/>
      <c r="N1004" s="253"/>
      <c r="O1004" s="253"/>
      <c r="P1004" s="253"/>
      <c r="Q1004" s="253"/>
      <c r="R1004" s="253"/>
      <c r="S1004" s="253"/>
      <c r="T1004" s="253"/>
      <c r="U1004" s="253"/>
      <c r="V1004" s="253"/>
      <c r="W1004" s="253"/>
      <c r="X1004" s="253"/>
      <c r="Y1004" s="253"/>
      <c r="Z1004" s="253"/>
      <c r="AA1004" s="253"/>
      <c r="AB1004" s="253"/>
      <c r="AC1004" s="253"/>
      <c r="AD1004" s="253"/>
      <c r="AE1004" s="253"/>
      <c r="AF1004" s="253"/>
      <c r="AG1004" s="253"/>
      <c r="AH1004" s="253"/>
      <c r="AI1004" s="253"/>
      <c r="AJ1004" s="253"/>
      <c r="AK1004" s="253"/>
      <c r="AL1004" s="253"/>
      <c r="AM1004" s="253"/>
      <c r="AN1004" s="253"/>
      <c r="AO1004" s="253"/>
      <c r="AP1004" s="253"/>
      <c r="AQ1004" s="253"/>
      <c r="AR1004" s="253"/>
      <c r="AS1004" s="253"/>
      <c r="AT1004" s="253"/>
      <c r="AU1004" s="253"/>
      <c r="AV1004" s="253"/>
      <c r="AW1004" s="253"/>
    </row>
    <row r="1005" spans="1:49" s="252" customFormat="1" ht="15" customHeight="1" x14ac:dyDescent="0.25">
      <c r="A1005" s="253"/>
      <c r="B1005" s="253"/>
      <c r="C1005" s="253"/>
      <c r="D1005" s="253"/>
      <c r="E1005" s="253"/>
      <c r="F1005" s="253"/>
      <c r="G1005" s="253"/>
      <c r="H1005" s="253"/>
      <c r="I1005" s="253"/>
      <c r="J1005" s="253"/>
      <c r="K1005" s="253"/>
      <c r="L1005" s="253"/>
      <c r="M1005" s="253"/>
      <c r="N1005" s="253"/>
      <c r="O1005" s="253"/>
      <c r="P1005" s="253"/>
      <c r="Q1005" s="253"/>
      <c r="R1005" s="253"/>
      <c r="S1005" s="253"/>
      <c r="T1005" s="253"/>
      <c r="U1005" s="253"/>
      <c r="V1005" s="253"/>
      <c r="W1005" s="253"/>
      <c r="X1005" s="253"/>
      <c r="Y1005" s="253"/>
      <c r="Z1005" s="253"/>
      <c r="AA1005" s="253"/>
      <c r="AB1005" s="253"/>
      <c r="AC1005" s="253"/>
      <c r="AD1005" s="253"/>
      <c r="AE1005" s="253"/>
      <c r="AF1005" s="253"/>
      <c r="AG1005" s="253"/>
      <c r="AH1005" s="253"/>
      <c r="AI1005" s="253"/>
      <c r="AJ1005" s="253"/>
      <c r="AK1005" s="253"/>
      <c r="AL1005" s="253"/>
      <c r="AM1005" s="253"/>
      <c r="AN1005" s="253"/>
      <c r="AO1005" s="253"/>
      <c r="AP1005" s="253"/>
      <c r="AQ1005" s="253"/>
      <c r="AR1005" s="253"/>
      <c r="AS1005" s="253"/>
      <c r="AT1005" s="253"/>
      <c r="AU1005" s="253"/>
      <c r="AV1005" s="253"/>
      <c r="AW1005" s="253"/>
    </row>
    <row r="1006" spans="1:49" s="252" customFormat="1" ht="15" customHeight="1" x14ac:dyDescent="0.25">
      <c r="A1006" s="253"/>
      <c r="B1006" s="253"/>
      <c r="C1006" s="253"/>
      <c r="D1006" s="253"/>
      <c r="E1006" s="253"/>
      <c r="F1006" s="253"/>
      <c r="G1006" s="253"/>
      <c r="H1006" s="253"/>
      <c r="I1006" s="253"/>
      <c r="J1006" s="253"/>
      <c r="K1006" s="253"/>
      <c r="L1006" s="253"/>
      <c r="M1006" s="253"/>
      <c r="N1006" s="253"/>
      <c r="O1006" s="253"/>
      <c r="P1006" s="253"/>
      <c r="Q1006" s="253"/>
      <c r="R1006" s="253"/>
      <c r="S1006" s="253"/>
      <c r="T1006" s="253"/>
      <c r="U1006" s="253"/>
      <c r="V1006" s="253"/>
      <c r="W1006" s="253"/>
      <c r="X1006" s="253"/>
      <c r="Y1006" s="253"/>
      <c r="Z1006" s="253"/>
      <c r="AA1006" s="253"/>
      <c r="AB1006" s="253"/>
      <c r="AC1006" s="253"/>
      <c r="AD1006" s="253"/>
      <c r="AE1006" s="253"/>
      <c r="AF1006" s="253"/>
      <c r="AG1006" s="253"/>
      <c r="AH1006" s="253"/>
      <c r="AI1006" s="253"/>
      <c r="AJ1006" s="253"/>
      <c r="AK1006" s="253"/>
      <c r="AL1006" s="253"/>
      <c r="AM1006" s="253"/>
      <c r="AN1006" s="253"/>
      <c r="AO1006" s="253"/>
      <c r="AP1006" s="253"/>
      <c r="AQ1006" s="253"/>
      <c r="AR1006" s="253"/>
      <c r="AS1006" s="253"/>
      <c r="AT1006" s="253"/>
      <c r="AU1006" s="253"/>
      <c r="AV1006" s="253"/>
      <c r="AW1006" s="253"/>
    </row>
    <row r="1007" spans="1:49" s="252" customFormat="1" ht="15" customHeight="1" x14ac:dyDescent="0.25">
      <c r="A1007" s="253"/>
      <c r="B1007" s="253"/>
      <c r="C1007" s="253"/>
      <c r="D1007" s="253"/>
      <c r="E1007" s="253"/>
      <c r="F1007" s="253"/>
      <c r="G1007" s="253"/>
      <c r="H1007" s="253"/>
      <c r="I1007" s="253"/>
      <c r="J1007" s="253"/>
      <c r="K1007" s="253"/>
      <c r="L1007" s="253"/>
      <c r="M1007" s="253"/>
      <c r="N1007" s="253"/>
      <c r="O1007" s="253"/>
      <c r="P1007" s="253"/>
      <c r="Q1007" s="253"/>
      <c r="R1007" s="253"/>
      <c r="S1007" s="253"/>
      <c r="T1007" s="253"/>
      <c r="U1007" s="253"/>
      <c r="V1007" s="253"/>
      <c r="W1007" s="253"/>
      <c r="X1007" s="253"/>
      <c r="Y1007" s="253"/>
      <c r="Z1007" s="253"/>
      <c r="AA1007" s="253"/>
      <c r="AB1007" s="253"/>
      <c r="AC1007" s="253"/>
      <c r="AD1007" s="253"/>
      <c r="AE1007" s="253"/>
      <c r="AF1007" s="253"/>
      <c r="AG1007" s="253"/>
      <c r="AH1007" s="253"/>
      <c r="AI1007" s="253"/>
      <c r="AJ1007" s="253"/>
      <c r="AK1007" s="253"/>
      <c r="AL1007" s="253"/>
      <c r="AM1007" s="253"/>
      <c r="AN1007" s="253"/>
      <c r="AO1007" s="253"/>
      <c r="AP1007" s="253"/>
      <c r="AQ1007" s="253"/>
      <c r="AR1007" s="253"/>
      <c r="AS1007" s="253"/>
      <c r="AT1007" s="253"/>
      <c r="AU1007" s="253"/>
      <c r="AV1007" s="253"/>
      <c r="AW1007" s="253"/>
    </row>
    <row r="1008" spans="1:49" s="252" customFormat="1" ht="15" customHeight="1" x14ac:dyDescent="0.25">
      <c r="A1008" s="253"/>
      <c r="B1008" s="253"/>
      <c r="C1008" s="253"/>
      <c r="D1008" s="253"/>
      <c r="E1008" s="253"/>
      <c r="F1008" s="253"/>
      <c r="G1008" s="253"/>
      <c r="H1008" s="253"/>
      <c r="I1008" s="253"/>
      <c r="J1008" s="253"/>
      <c r="K1008" s="253"/>
      <c r="L1008" s="253"/>
      <c r="M1008" s="253"/>
      <c r="N1008" s="253"/>
      <c r="O1008" s="253"/>
      <c r="P1008" s="253"/>
      <c r="Q1008" s="253"/>
      <c r="R1008" s="253"/>
      <c r="S1008" s="253"/>
      <c r="T1008" s="253"/>
      <c r="U1008" s="253"/>
      <c r="V1008" s="253"/>
      <c r="W1008" s="253"/>
      <c r="X1008" s="253"/>
      <c r="Y1008" s="253"/>
      <c r="Z1008" s="253"/>
      <c r="AA1008" s="253"/>
      <c r="AB1008" s="253"/>
      <c r="AC1008" s="253"/>
      <c r="AD1008" s="253"/>
      <c r="AE1008" s="253"/>
      <c r="AF1008" s="253"/>
      <c r="AG1008" s="253"/>
      <c r="AH1008" s="253"/>
      <c r="AI1008" s="253"/>
      <c r="AJ1008" s="253"/>
      <c r="AK1008" s="253"/>
      <c r="AL1008" s="253"/>
      <c r="AM1008" s="253"/>
      <c r="AN1008" s="253"/>
      <c r="AO1008" s="253"/>
      <c r="AP1008" s="253"/>
      <c r="AQ1008" s="253"/>
      <c r="AR1008" s="253"/>
      <c r="AS1008" s="253"/>
      <c r="AT1008" s="253"/>
      <c r="AU1008" s="253"/>
      <c r="AV1008" s="253"/>
      <c r="AW1008" s="253"/>
    </row>
    <row r="1009" spans="1:49" s="252" customFormat="1" ht="15" customHeight="1" x14ac:dyDescent="0.25">
      <c r="A1009" s="253"/>
      <c r="B1009" s="253"/>
      <c r="C1009" s="253"/>
      <c r="D1009" s="253"/>
      <c r="E1009" s="253"/>
      <c r="F1009" s="253"/>
      <c r="G1009" s="253"/>
      <c r="H1009" s="253"/>
      <c r="I1009" s="253"/>
      <c r="J1009" s="253"/>
      <c r="K1009" s="253"/>
      <c r="L1009" s="253"/>
      <c r="M1009" s="253"/>
      <c r="N1009" s="253"/>
      <c r="O1009" s="253"/>
      <c r="P1009" s="253"/>
      <c r="Q1009" s="253"/>
      <c r="R1009" s="253"/>
      <c r="S1009" s="253"/>
      <c r="T1009" s="253"/>
      <c r="U1009" s="253"/>
      <c r="V1009" s="253"/>
      <c r="W1009" s="253"/>
      <c r="X1009" s="253"/>
      <c r="Y1009" s="253"/>
      <c r="Z1009" s="253"/>
      <c r="AA1009" s="253"/>
      <c r="AB1009" s="253"/>
      <c r="AC1009" s="253"/>
      <c r="AD1009" s="253"/>
      <c r="AE1009" s="253"/>
      <c r="AF1009" s="253"/>
      <c r="AG1009" s="253"/>
      <c r="AH1009" s="253"/>
      <c r="AI1009" s="253"/>
      <c r="AJ1009" s="253"/>
      <c r="AK1009" s="253"/>
      <c r="AL1009" s="253"/>
      <c r="AM1009" s="253"/>
      <c r="AN1009" s="253"/>
      <c r="AO1009" s="253"/>
      <c r="AP1009" s="253"/>
      <c r="AQ1009" s="253"/>
      <c r="AR1009" s="253"/>
      <c r="AS1009" s="253"/>
      <c r="AT1009" s="253"/>
      <c r="AU1009" s="253"/>
      <c r="AV1009" s="253"/>
      <c r="AW1009" s="253"/>
    </row>
    <row r="1010" spans="1:49" s="252" customFormat="1" ht="15" customHeight="1" x14ac:dyDescent="0.25">
      <c r="A1010" s="253"/>
      <c r="B1010" s="253"/>
      <c r="C1010" s="253"/>
      <c r="D1010" s="253"/>
      <c r="E1010" s="253"/>
      <c r="F1010" s="253"/>
      <c r="G1010" s="253"/>
      <c r="H1010" s="253"/>
      <c r="I1010" s="253"/>
      <c r="J1010" s="253"/>
      <c r="K1010" s="253"/>
      <c r="L1010" s="253"/>
      <c r="M1010" s="253"/>
      <c r="N1010" s="253"/>
      <c r="O1010" s="253"/>
      <c r="P1010" s="253"/>
      <c r="Q1010" s="253"/>
      <c r="R1010" s="253"/>
      <c r="S1010" s="253"/>
      <c r="T1010" s="253"/>
      <c r="U1010" s="253"/>
      <c r="V1010" s="253"/>
      <c r="W1010" s="253"/>
      <c r="X1010" s="253"/>
      <c r="Y1010" s="253"/>
      <c r="Z1010" s="253"/>
      <c r="AA1010" s="253"/>
      <c r="AB1010" s="253"/>
      <c r="AC1010" s="253"/>
      <c r="AD1010" s="253"/>
      <c r="AE1010" s="253"/>
      <c r="AF1010" s="253"/>
      <c r="AG1010" s="253"/>
      <c r="AH1010" s="253"/>
      <c r="AI1010" s="253"/>
      <c r="AJ1010" s="253"/>
      <c r="AK1010" s="253"/>
      <c r="AL1010" s="253"/>
      <c r="AM1010" s="253"/>
      <c r="AN1010" s="253"/>
      <c r="AO1010" s="253"/>
      <c r="AP1010" s="253"/>
      <c r="AQ1010" s="253"/>
      <c r="AR1010" s="253"/>
      <c r="AS1010" s="253"/>
      <c r="AT1010" s="253"/>
      <c r="AU1010" s="253"/>
      <c r="AV1010" s="253"/>
      <c r="AW1010" s="253"/>
    </row>
    <row r="1011" spans="1:49" s="252" customFormat="1" ht="15" customHeight="1" x14ac:dyDescent="0.25">
      <c r="A1011" s="253"/>
      <c r="B1011" s="253"/>
      <c r="C1011" s="253"/>
      <c r="D1011" s="253"/>
      <c r="E1011" s="253"/>
      <c r="F1011" s="253"/>
      <c r="G1011" s="253"/>
      <c r="H1011" s="253"/>
      <c r="I1011" s="253"/>
      <c r="J1011" s="253"/>
      <c r="K1011" s="253"/>
      <c r="L1011" s="253"/>
      <c r="M1011" s="253"/>
      <c r="N1011" s="253"/>
      <c r="O1011" s="253"/>
      <c r="P1011" s="253"/>
      <c r="Q1011" s="253"/>
      <c r="R1011" s="253"/>
      <c r="S1011" s="253"/>
      <c r="T1011" s="253"/>
      <c r="U1011" s="253"/>
      <c r="V1011" s="253"/>
      <c r="W1011" s="253"/>
      <c r="X1011" s="253"/>
      <c r="Y1011" s="253"/>
      <c r="Z1011" s="253"/>
      <c r="AA1011" s="253"/>
      <c r="AB1011" s="253"/>
      <c r="AC1011" s="253"/>
      <c r="AD1011" s="253"/>
      <c r="AE1011" s="253"/>
      <c r="AF1011" s="253"/>
      <c r="AG1011" s="253"/>
      <c r="AH1011" s="253"/>
      <c r="AI1011" s="253"/>
      <c r="AJ1011" s="253"/>
      <c r="AK1011" s="253"/>
      <c r="AL1011" s="253"/>
      <c r="AM1011" s="253"/>
      <c r="AN1011" s="253"/>
      <c r="AO1011" s="253"/>
      <c r="AP1011" s="253"/>
      <c r="AQ1011" s="253"/>
      <c r="AR1011" s="253"/>
      <c r="AS1011" s="253"/>
      <c r="AT1011" s="253"/>
      <c r="AU1011" s="253"/>
      <c r="AV1011" s="253"/>
      <c r="AW1011" s="253"/>
    </row>
    <row r="1012" spans="1:49" s="252" customFormat="1" ht="15" customHeight="1" x14ac:dyDescent="0.25">
      <c r="A1012" s="253"/>
      <c r="B1012" s="253"/>
      <c r="C1012" s="253"/>
      <c r="D1012" s="253"/>
      <c r="E1012" s="253"/>
      <c r="F1012" s="253"/>
      <c r="G1012" s="253"/>
      <c r="H1012" s="253"/>
      <c r="I1012" s="253"/>
      <c r="J1012" s="253"/>
      <c r="K1012" s="253"/>
      <c r="L1012" s="253"/>
      <c r="M1012" s="253"/>
      <c r="N1012" s="253"/>
      <c r="O1012" s="253"/>
      <c r="P1012" s="253"/>
      <c r="Q1012" s="253"/>
      <c r="R1012" s="253"/>
      <c r="S1012" s="253"/>
      <c r="T1012" s="253"/>
      <c r="U1012" s="253"/>
      <c r="V1012" s="253"/>
      <c r="W1012" s="253"/>
      <c r="X1012" s="253"/>
      <c r="Y1012" s="253"/>
      <c r="Z1012" s="253"/>
      <c r="AA1012" s="253"/>
      <c r="AB1012" s="253"/>
      <c r="AC1012" s="253"/>
      <c r="AD1012" s="253"/>
      <c r="AE1012" s="253"/>
      <c r="AF1012" s="253"/>
      <c r="AG1012" s="253"/>
      <c r="AH1012" s="253"/>
      <c r="AI1012" s="253"/>
      <c r="AJ1012" s="253"/>
      <c r="AK1012" s="253"/>
      <c r="AL1012" s="253"/>
      <c r="AM1012" s="253"/>
      <c r="AN1012" s="253"/>
      <c r="AO1012" s="253"/>
      <c r="AP1012" s="253"/>
      <c r="AQ1012" s="253"/>
      <c r="AR1012" s="253"/>
      <c r="AS1012" s="253"/>
      <c r="AT1012" s="253"/>
      <c r="AU1012" s="253"/>
      <c r="AV1012" s="253"/>
      <c r="AW1012" s="253"/>
    </row>
    <row r="1013" spans="1:49" s="252" customFormat="1" ht="15" customHeight="1" x14ac:dyDescent="0.25">
      <c r="A1013" s="253"/>
      <c r="B1013" s="253"/>
      <c r="C1013" s="253"/>
      <c r="D1013" s="253"/>
      <c r="E1013" s="253"/>
      <c r="F1013" s="253"/>
      <c r="G1013" s="253"/>
      <c r="H1013" s="253"/>
      <c r="I1013" s="253"/>
      <c r="J1013" s="253"/>
      <c r="K1013" s="253"/>
      <c r="L1013" s="253"/>
      <c r="M1013" s="253"/>
      <c r="N1013" s="253"/>
      <c r="O1013" s="253"/>
      <c r="P1013" s="253"/>
      <c r="Q1013" s="253"/>
      <c r="R1013" s="253"/>
      <c r="S1013" s="253"/>
      <c r="T1013" s="253"/>
      <c r="U1013" s="253"/>
      <c r="V1013" s="253"/>
      <c r="W1013" s="253"/>
      <c r="X1013" s="253"/>
      <c r="Y1013" s="253"/>
      <c r="Z1013" s="253"/>
      <c r="AA1013" s="253"/>
      <c r="AB1013" s="253"/>
      <c r="AC1013" s="253"/>
      <c r="AD1013" s="253"/>
      <c r="AE1013" s="253"/>
      <c r="AF1013" s="253"/>
      <c r="AG1013" s="253"/>
      <c r="AH1013" s="253"/>
      <c r="AI1013" s="253"/>
      <c r="AJ1013" s="253"/>
      <c r="AK1013" s="253"/>
      <c r="AL1013" s="253"/>
      <c r="AM1013" s="253"/>
      <c r="AN1013" s="253"/>
      <c r="AO1013" s="253"/>
      <c r="AP1013" s="253"/>
      <c r="AQ1013" s="253"/>
      <c r="AR1013" s="253"/>
      <c r="AS1013" s="253"/>
      <c r="AT1013" s="253"/>
      <c r="AU1013" s="253"/>
      <c r="AV1013" s="253"/>
      <c r="AW1013" s="253"/>
    </row>
    <row r="1014" spans="1:49" s="252" customFormat="1" ht="15" customHeight="1" x14ac:dyDescent="0.25">
      <c r="A1014" s="253"/>
      <c r="B1014" s="253"/>
      <c r="C1014" s="253"/>
      <c r="D1014" s="253"/>
      <c r="E1014" s="253"/>
      <c r="F1014" s="253"/>
      <c r="G1014" s="253"/>
      <c r="H1014" s="253"/>
      <c r="I1014" s="253"/>
      <c r="J1014" s="253"/>
      <c r="K1014" s="253"/>
      <c r="L1014" s="253"/>
      <c r="M1014" s="253"/>
      <c r="N1014" s="253"/>
      <c r="O1014" s="253"/>
      <c r="P1014" s="253"/>
      <c r="Q1014" s="253"/>
      <c r="R1014" s="253"/>
      <c r="S1014" s="253"/>
      <c r="T1014" s="253"/>
      <c r="U1014" s="253"/>
      <c r="V1014" s="253"/>
      <c r="W1014" s="253"/>
      <c r="X1014" s="253"/>
      <c r="Y1014" s="253"/>
      <c r="Z1014" s="253"/>
      <c r="AA1014" s="253"/>
      <c r="AB1014" s="253"/>
      <c r="AC1014" s="253"/>
      <c r="AD1014" s="253"/>
      <c r="AE1014" s="253"/>
      <c r="AF1014" s="253"/>
      <c r="AG1014" s="253"/>
      <c r="AH1014" s="253"/>
      <c r="AI1014" s="253"/>
      <c r="AJ1014" s="253"/>
      <c r="AK1014" s="253"/>
      <c r="AL1014" s="253"/>
      <c r="AM1014" s="253"/>
      <c r="AN1014" s="253"/>
      <c r="AO1014" s="253"/>
      <c r="AP1014" s="253"/>
      <c r="AQ1014" s="253"/>
      <c r="AR1014" s="253"/>
      <c r="AS1014" s="253"/>
      <c r="AT1014" s="253"/>
      <c r="AU1014" s="253"/>
      <c r="AV1014" s="253"/>
      <c r="AW1014" s="253"/>
    </row>
    <row r="1015" spans="1:49" s="252" customFormat="1" ht="15" customHeight="1" x14ac:dyDescent="0.25">
      <c r="A1015" s="253"/>
      <c r="B1015" s="253"/>
      <c r="C1015" s="253"/>
      <c r="D1015" s="253"/>
      <c r="E1015" s="253"/>
      <c r="F1015" s="253"/>
      <c r="G1015" s="253"/>
      <c r="H1015" s="253"/>
      <c r="I1015" s="253"/>
      <c r="J1015" s="253"/>
      <c r="K1015" s="253"/>
      <c r="L1015" s="253"/>
      <c r="M1015" s="253"/>
      <c r="N1015" s="253"/>
      <c r="O1015" s="253"/>
      <c r="P1015" s="253"/>
      <c r="Q1015" s="253"/>
      <c r="R1015" s="253"/>
      <c r="S1015" s="253"/>
      <c r="T1015" s="253"/>
      <c r="U1015" s="253"/>
      <c r="V1015" s="253"/>
      <c r="W1015" s="253"/>
      <c r="X1015" s="253"/>
      <c r="Y1015" s="253"/>
      <c r="Z1015" s="253"/>
      <c r="AA1015" s="253"/>
      <c r="AB1015" s="253"/>
      <c r="AC1015" s="253"/>
      <c r="AD1015" s="253"/>
      <c r="AE1015" s="253"/>
      <c r="AF1015" s="253"/>
      <c r="AG1015" s="253"/>
      <c r="AH1015" s="253"/>
      <c r="AI1015" s="253"/>
      <c r="AJ1015" s="253"/>
      <c r="AK1015" s="253"/>
      <c r="AL1015" s="253"/>
      <c r="AM1015" s="253"/>
      <c r="AN1015" s="253"/>
      <c r="AO1015" s="253"/>
      <c r="AP1015" s="253"/>
      <c r="AQ1015" s="253"/>
      <c r="AR1015" s="253"/>
      <c r="AS1015" s="253"/>
      <c r="AT1015" s="253"/>
      <c r="AU1015" s="253"/>
      <c r="AV1015" s="253"/>
      <c r="AW1015" s="253"/>
    </row>
    <row r="1016" spans="1:49" s="252" customFormat="1" ht="15" customHeight="1" x14ac:dyDescent="0.25">
      <c r="A1016" s="253"/>
      <c r="B1016" s="253"/>
      <c r="C1016" s="253"/>
      <c r="D1016" s="253"/>
      <c r="E1016" s="253"/>
      <c r="F1016" s="253"/>
      <c r="G1016" s="253"/>
      <c r="H1016" s="253"/>
      <c r="I1016" s="253"/>
      <c r="J1016" s="253"/>
      <c r="K1016" s="253"/>
      <c r="L1016" s="253"/>
      <c r="M1016" s="253"/>
      <c r="N1016" s="253"/>
      <c r="O1016" s="253"/>
      <c r="P1016" s="253"/>
      <c r="Q1016" s="253"/>
      <c r="R1016" s="253"/>
      <c r="S1016" s="253"/>
      <c r="T1016" s="253"/>
      <c r="U1016" s="253"/>
      <c r="V1016" s="253"/>
      <c r="W1016" s="253"/>
      <c r="X1016" s="253"/>
      <c r="Y1016" s="253"/>
      <c r="Z1016" s="253"/>
      <c r="AA1016" s="253"/>
      <c r="AB1016" s="253"/>
      <c r="AC1016" s="253"/>
      <c r="AD1016" s="253"/>
      <c r="AE1016" s="253"/>
      <c r="AF1016" s="253"/>
      <c r="AG1016" s="253"/>
      <c r="AH1016" s="253"/>
      <c r="AI1016" s="253"/>
      <c r="AJ1016" s="253"/>
      <c r="AK1016" s="253"/>
      <c r="AL1016" s="253"/>
      <c r="AM1016" s="253"/>
      <c r="AN1016" s="253"/>
      <c r="AO1016" s="253"/>
      <c r="AP1016" s="253"/>
      <c r="AQ1016" s="253"/>
      <c r="AR1016" s="253"/>
      <c r="AS1016" s="253"/>
      <c r="AT1016" s="253"/>
      <c r="AU1016" s="253"/>
      <c r="AV1016" s="253"/>
      <c r="AW1016" s="253"/>
    </row>
    <row r="1017" spans="1:49" s="252" customFormat="1" ht="15" customHeight="1" x14ac:dyDescent="0.25">
      <c r="A1017" s="253"/>
      <c r="B1017" s="253"/>
      <c r="C1017" s="253"/>
      <c r="D1017" s="253"/>
      <c r="E1017" s="253"/>
      <c r="F1017" s="253"/>
      <c r="G1017" s="253"/>
      <c r="H1017" s="253"/>
      <c r="I1017" s="253"/>
      <c r="J1017" s="253"/>
      <c r="K1017" s="253"/>
      <c r="L1017" s="253"/>
      <c r="M1017" s="253"/>
      <c r="N1017" s="253"/>
      <c r="O1017" s="253"/>
      <c r="P1017" s="253"/>
      <c r="Q1017" s="253"/>
      <c r="R1017" s="253"/>
      <c r="S1017" s="253"/>
      <c r="T1017" s="253"/>
      <c r="U1017" s="253"/>
      <c r="V1017" s="253"/>
      <c r="W1017" s="253"/>
      <c r="X1017" s="253"/>
      <c r="Y1017" s="253"/>
      <c r="Z1017" s="253"/>
      <c r="AA1017" s="253"/>
      <c r="AB1017" s="253"/>
      <c r="AC1017" s="253"/>
      <c r="AD1017" s="253"/>
      <c r="AE1017" s="253"/>
      <c r="AF1017" s="253"/>
      <c r="AG1017" s="253"/>
      <c r="AH1017" s="253"/>
      <c r="AI1017" s="253"/>
      <c r="AJ1017" s="253"/>
      <c r="AK1017" s="253"/>
      <c r="AL1017" s="253"/>
      <c r="AM1017" s="253"/>
      <c r="AN1017" s="253"/>
      <c r="AO1017" s="253"/>
      <c r="AP1017" s="253"/>
      <c r="AQ1017" s="253"/>
      <c r="AR1017" s="253"/>
      <c r="AS1017" s="253"/>
      <c r="AT1017" s="253"/>
      <c r="AU1017" s="253"/>
      <c r="AV1017" s="253"/>
      <c r="AW1017" s="253"/>
    </row>
    <row r="1018" spans="1:49" s="252" customFormat="1" ht="15" customHeight="1" x14ac:dyDescent="0.25">
      <c r="A1018" s="253"/>
      <c r="B1018" s="253"/>
      <c r="C1018" s="253"/>
      <c r="D1018" s="253"/>
      <c r="E1018" s="253"/>
      <c r="F1018" s="253"/>
      <c r="G1018" s="253"/>
      <c r="H1018" s="253"/>
      <c r="I1018" s="253"/>
      <c r="J1018" s="253"/>
      <c r="K1018" s="253"/>
      <c r="L1018" s="253"/>
      <c r="M1018" s="253"/>
      <c r="N1018" s="253"/>
      <c r="O1018" s="253"/>
      <c r="P1018" s="253"/>
      <c r="Q1018" s="253"/>
      <c r="R1018" s="253"/>
      <c r="S1018" s="253"/>
      <c r="T1018" s="253"/>
      <c r="U1018" s="253"/>
      <c r="V1018" s="253"/>
      <c r="W1018" s="253"/>
      <c r="X1018" s="253"/>
      <c r="Y1018" s="253"/>
      <c r="Z1018" s="253"/>
      <c r="AA1018" s="253"/>
      <c r="AB1018" s="253"/>
      <c r="AC1018" s="253"/>
      <c r="AD1018" s="253"/>
      <c r="AE1018" s="253"/>
      <c r="AF1018" s="253"/>
      <c r="AG1018" s="253"/>
      <c r="AH1018" s="253"/>
      <c r="AI1018" s="253"/>
      <c r="AJ1018" s="253"/>
      <c r="AK1018" s="253"/>
      <c r="AL1018" s="253"/>
      <c r="AM1018" s="253"/>
      <c r="AN1018" s="253"/>
      <c r="AO1018" s="253"/>
      <c r="AP1018" s="253"/>
      <c r="AQ1018" s="253"/>
      <c r="AR1018" s="253"/>
      <c r="AS1018" s="253"/>
      <c r="AT1018" s="253"/>
      <c r="AU1018" s="253"/>
      <c r="AV1018" s="253"/>
      <c r="AW1018" s="253"/>
    </row>
    <row r="1019" spans="1:49" s="252" customFormat="1" ht="15" customHeight="1" x14ac:dyDescent="0.25">
      <c r="A1019" s="253"/>
      <c r="B1019" s="253"/>
      <c r="C1019" s="253"/>
      <c r="D1019" s="253"/>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J1019" s="253"/>
      <c r="AK1019" s="253"/>
      <c r="AL1019" s="253"/>
      <c r="AM1019" s="253"/>
      <c r="AN1019" s="253"/>
      <c r="AO1019" s="253"/>
      <c r="AP1019" s="253"/>
      <c r="AQ1019" s="253"/>
      <c r="AR1019" s="253"/>
      <c r="AS1019" s="253"/>
      <c r="AT1019" s="253"/>
      <c r="AU1019" s="253"/>
      <c r="AV1019" s="253"/>
      <c r="AW1019" s="253"/>
    </row>
    <row r="1020" spans="1:49" s="252" customFormat="1" ht="15" customHeight="1" x14ac:dyDescent="0.25">
      <c r="A1020" s="253"/>
      <c r="B1020" s="253"/>
      <c r="C1020" s="253"/>
      <c r="D1020" s="253"/>
      <c r="E1020" s="253"/>
      <c r="F1020" s="253"/>
      <c r="G1020" s="253"/>
      <c r="H1020" s="253"/>
      <c r="I1020" s="253"/>
      <c r="J1020" s="253"/>
      <c r="K1020" s="253"/>
      <c r="L1020" s="253"/>
      <c r="M1020" s="253"/>
      <c r="N1020" s="253"/>
      <c r="O1020" s="253"/>
      <c r="P1020" s="253"/>
      <c r="Q1020" s="253"/>
      <c r="R1020" s="253"/>
      <c r="S1020" s="253"/>
      <c r="T1020" s="253"/>
      <c r="U1020" s="253"/>
      <c r="V1020" s="253"/>
      <c r="W1020" s="253"/>
      <c r="X1020" s="253"/>
      <c r="Y1020" s="253"/>
      <c r="Z1020" s="253"/>
      <c r="AA1020" s="253"/>
      <c r="AB1020" s="253"/>
      <c r="AC1020" s="253"/>
      <c r="AD1020" s="253"/>
      <c r="AE1020" s="253"/>
      <c r="AF1020" s="253"/>
      <c r="AG1020" s="253"/>
      <c r="AH1020" s="253"/>
      <c r="AI1020" s="253"/>
      <c r="AJ1020" s="253"/>
      <c r="AK1020" s="253"/>
      <c r="AL1020" s="253"/>
      <c r="AM1020" s="253"/>
      <c r="AN1020" s="253"/>
      <c r="AO1020" s="253"/>
      <c r="AP1020" s="253"/>
      <c r="AQ1020" s="253"/>
      <c r="AR1020" s="253"/>
      <c r="AS1020" s="253"/>
      <c r="AT1020" s="253"/>
      <c r="AU1020" s="253"/>
      <c r="AV1020" s="253"/>
      <c r="AW1020" s="253"/>
    </row>
    <row r="1021" spans="1:49" s="252" customFormat="1" ht="15" customHeight="1" x14ac:dyDescent="0.25">
      <c r="A1021" s="253"/>
      <c r="B1021" s="253"/>
      <c r="C1021" s="253"/>
      <c r="D1021" s="253"/>
      <c r="E1021" s="253"/>
      <c r="F1021" s="253"/>
      <c r="G1021" s="253"/>
      <c r="H1021" s="253"/>
      <c r="I1021" s="253"/>
      <c r="J1021" s="253"/>
      <c r="K1021" s="253"/>
      <c r="L1021" s="253"/>
      <c r="M1021" s="253"/>
      <c r="N1021" s="253"/>
      <c r="O1021" s="253"/>
      <c r="P1021" s="253"/>
      <c r="Q1021" s="253"/>
      <c r="R1021" s="253"/>
      <c r="S1021" s="253"/>
      <c r="T1021" s="253"/>
      <c r="U1021" s="253"/>
      <c r="V1021" s="253"/>
      <c r="W1021" s="253"/>
      <c r="X1021" s="253"/>
      <c r="Y1021" s="253"/>
      <c r="Z1021" s="253"/>
      <c r="AA1021" s="253"/>
      <c r="AB1021" s="253"/>
      <c r="AC1021" s="253"/>
      <c r="AD1021" s="253"/>
      <c r="AE1021" s="253"/>
      <c r="AF1021" s="253"/>
      <c r="AG1021" s="253"/>
      <c r="AH1021" s="253"/>
      <c r="AI1021" s="253"/>
      <c r="AJ1021" s="253"/>
      <c r="AK1021" s="253"/>
      <c r="AL1021" s="253"/>
      <c r="AM1021" s="253"/>
      <c r="AN1021" s="253"/>
      <c r="AO1021" s="253"/>
      <c r="AP1021" s="253"/>
      <c r="AQ1021" s="253"/>
      <c r="AR1021" s="253"/>
      <c r="AS1021" s="253"/>
      <c r="AT1021" s="253"/>
      <c r="AU1021" s="253"/>
      <c r="AV1021" s="253"/>
      <c r="AW1021" s="253"/>
    </row>
    <row r="1022" spans="1:49" s="252" customFormat="1" ht="15" customHeight="1" x14ac:dyDescent="0.25">
      <c r="A1022" s="253"/>
      <c r="B1022" s="253"/>
      <c r="C1022" s="253"/>
      <c r="D1022" s="253"/>
      <c r="E1022" s="253"/>
      <c r="F1022" s="253"/>
      <c r="G1022" s="253"/>
      <c r="H1022" s="253"/>
      <c r="I1022" s="253"/>
      <c r="J1022" s="253"/>
      <c r="K1022" s="253"/>
      <c r="L1022" s="253"/>
      <c r="M1022" s="253"/>
      <c r="N1022" s="253"/>
      <c r="O1022" s="253"/>
      <c r="P1022" s="253"/>
      <c r="Q1022" s="253"/>
      <c r="R1022" s="253"/>
      <c r="S1022" s="253"/>
      <c r="T1022" s="253"/>
      <c r="U1022" s="253"/>
      <c r="V1022" s="253"/>
      <c r="W1022" s="253"/>
      <c r="X1022" s="253"/>
      <c r="Y1022" s="253"/>
      <c r="Z1022" s="253"/>
      <c r="AA1022" s="253"/>
      <c r="AB1022" s="253"/>
      <c r="AC1022" s="253"/>
      <c r="AD1022" s="253"/>
      <c r="AE1022" s="253"/>
      <c r="AF1022" s="253"/>
      <c r="AG1022" s="253"/>
      <c r="AH1022" s="253"/>
      <c r="AI1022" s="253"/>
      <c r="AJ1022" s="253"/>
      <c r="AK1022" s="253"/>
      <c r="AL1022" s="253"/>
      <c r="AM1022" s="253"/>
      <c r="AN1022" s="253"/>
      <c r="AO1022" s="253"/>
      <c r="AP1022" s="253"/>
      <c r="AQ1022" s="253"/>
      <c r="AR1022" s="253"/>
      <c r="AS1022" s="253"/>
      <c r="AT1022" s="253"/>
      <c r="AU1022" s="253"/>
      <c r="AV1022" s="253"/>
      <c r="AW1022" s="253"/>
    </row>
    <row r="1023" spans="1:49" s="252" customFormat="1" ht="15" customHeight="1" x14ac:dyDescent="0.25">
      <c r="A1023" s="253"/>
      <c r="B1023" s="253"/>
      <c r="C1023" s="253"/>
      <c r="D1023" s="253"/>
      <c r="E1023" s="253"/>
      <c r="F1023" s="253"/>
      <c r="G1023" s="253"/>
      <c r="H1023" s="253"/>
      <c r="I1023" s="253"/>
      <c r="J1023" s="253"/>
      <c r="K1023" s="253"/>
      <c r="L1023" s="253"/>
      <c r="M1023" s="253"/>
      <c r="N1023" s="253"/>
      <c r="O1023" s="253"/>
      <c r="P1023" s="253"/>
      <c r="Q1023" s="253"/>
      <c r="R1023" s="253"/>
      <c r="S1023" s="253"/>
      <c r="T1023" s="253"/>
      <c r="U1023" s="253"/>
      <c r="V1023" s="253"/>
      <c r="W1023" s="253"/>
      <c r="X1023" s="253"/>
      <c r="Y1023" s="253"/>
      <c r="Z1023" s="253"/>
      <c r="AA1023" s="253"/>
      <c r="AB1023" s="253"/>
      <c r="AC1023" s="253"/>
      <c r="AD1023" s="253"/>
      <c r="AE1023" s="253"/>
      <c r="AF1023" s="253"/>
      <c r="AG1023" s="253"/>
      <c r="AH1023" s="253"/>
      <c r="AI1023" s="253"/>
      <c r="AJ1023" s="253"/>
      <c r="AK1023" s="253"/>
      <c r="AL1023" s="253"/>
      <c r="AM1023" s="253"/>
      <c r="AN1023" s="253"/>
      <c r="AO1023" s="253"/>
      <c r="AP1023" s="253"/>
      <c r="AQ1023" s="253"/>
      <c r="AR1023" s="253"/>
      <c r="AS1023" s="253"/>
      <c r="AT1023" s="253"/>
      <c r="AU1023" s="253"/>
      <c r="AV1023" s="253"/>
      <c r="AW1023" s="253"/>
    </row>
    <row r="1024" spans="1:49" s="252" customFormat="1" ht="15" customHeight="1" x14ac:dyDescent="0.25">
      <c r="A1024" s="253"/>
      <c r="B1024" s="253"/>
      <c r="C1024" s="253"/>
      <c r="D1024" s="253"/>
      <c r="E1024" s="253"/>
      <c r="F1024" s="253"/>
      <c r="G1024" s="253"/>
      <c r="H1024" s="253"/>
      <c r="I1024" s="253"/>
      <c r="J1024" s="253"/>
      <c r="K1024" s="253"/>
      <c r="L1024" s="253"/>
      <c r="M1024" s="253"/>
      <c r="N1024" s="253"/>
      <c r="O1024" s="253"/>
      <c r="P1024" s="253"/>
      <c r="Q1024" s="253"/>
      <c r="R1024" s="253"/>
      <c r="S1024" s="253"/>
      <c r="T1024" s="253"/>
      <c r="U1024" s="253"/>
      <c r="V1024" s="253"/>
      <c r="W1024" s="253"/>
      <c r="X1024" s="253"/>
      <c r="Y1024" s="253"/>
      <c r="Z1024" s="253"/>
      <c r="AA1024" s="253"/>
      <c r="AB1024" s="253"/>
      <c r="AC1024" s="253"/>
      <c r="AD1024" s="253"/>
      <c r="AE1024" s="253"/>
      <c r="AF1024" s="253"/>
      <c r="AG1024" s="253"/>
      <c r="AH1024" s="253"/>
      <c r="AI1024" s="253"/>
      <c r="AJ1024" s="253"/>
      <c r="AK1024" s="253"/>
      <c r="AL1024" s="253"/>
      <c r="AM1024" s="253"/>
      <c r="AN1024" s="253"/>
      <c r="AO1024" s="253"/>
      <c r="AP1024" s="253"/>
      <c r="AQ1024" s="253"/>
      <c r="AR1024" s="253"/>
      <c r="AS1024" s="253"/>
      <c r="AT1024" s="253"/>
      <c r="AU1024" s="253"/>
      <c r="AV1024" s="253"/>
      <c r="AW1024" s="253"/>
    </row>
    <row r="1025" spans="1:49" s="252" customFormat="1" ht="15" customHeight="1" x14ac:dyDescent="0.25">
      <c r="A1025" s="253"/>
      <c r="B1025" s="253"/>
      <c r="C1025" s="253"/>
      <c r="D1025" s="253"/>
      <c r="E1025" s="253"/>
      <c r="F1025" s="253"/>
      <c r="G1025" s="253"/>
      <c r="H1025" s="253"/>
      <c r="I1025" s="253"/>
      <c r="J1025" s="253"/>
      <c r="K1025" s="253"/>
      <c r="L1025" s="253"/>
      <c r="M1025" s="253"/>
      <c r="N1025" s="253"/>
      <c r="O1025" s="253"/>
      <c r="P1025" s="253"/>
      <c r="Q1025" s="253"/>
      <c r="R1025" s="253"/>
      <c r="S1025" s="253"/>
      <c r="T1025" s="253"/>
      <c r="U1025" s="253"/>
      <c r="V1025" s="253"/>
      <c r="W1025" s="253"/>
      <c r="X1025" s="253"/>
      <c r="Y1025" s="253"/>
      <c r="Z1025" s="253"/>
      <c r="AA1025" s="253"/>
      <c r="AB1025" s="253"/>
      <c r="AC1025" s="253"/>
      <c r="AD1025" s="253"/>
      <c r="AE1025" s="253"/>
      <c r="AF1025" s="253"/>
      <c r="AG1025" s="253"/>
      <c r="AH1025" s="253"/>
      <c r="AI1025" s="253"/>
      <c r="AJ1025" s="253"/>
      <c r="AK1025" s="253"/>
      <c r="AL1025" s="253"/>
      <c r="AM1025" s="253"/>
      <c r="AN1025" s="253"/>
      <c r="AO1025" s="253"/>
      <c r="AP1025" s="253"/>
      <c r="AQ1025" s="253"/>
      <c r="AR1025" s="253"/>
      <c r="AS1025" s="253"/>
      <c r="AT1025" s="253"/>
      <c r="AU1025" s="253"/>
      <c r="AV1025" s="253"/>
      <c r="AW1025" s="253"/>
    </row>
    <row r="1026" spans="1:49" s="252" customFormat="1" ht="15" customHeight="1" x14ac:dyDescent="0.25">
      <c r="A1026" s="253"/>
      <c r="B1026" s="253"/>
      <c r="C1026" s="253"/>
      <c r="D1026" s="253"/>
      <c r="E1026" s="253"/>
      <c r="F1026" s="253"/>
      <c r="G1026" s="253"/>
      <c r="H1026" s="253"/>
      <c r="I1026" s="253"/>
      <c r="J1026" s="253"/>
      <c r="K1026" s="253"/>
      <c r="L1026" s="253"/>
      <c r="M1026" s="253"/>
      <c r="N1026" s="253"/>
      <c r="O1026" s="253"/>
      <c r="P1026" s="253"/>
      <c r="Q1026" s="253"/>
      <c r="R1026" s="253"/>
      <c r="S1026" s="253"/>
      <c r="T1026" s="253"/>
      <c r="U1026" s="253"/>
      <c r="V1026" s="253"/>
      <c r="W1026" s="253"/>
      <c r="X1026" s="253"/>
      <c r="Y1026" s="253"/>
      <c r="Z1026" s="253"/>
      <c r="AA1026" s="253"/>
      <c r="AB1026" s="253"/>
      <c r="AC1026" s="253"/>
      <c r="AD1026" s="253"/>
      <c r="AE1026" s="253"/>
      <c r="AF1026" s="253"/>
      <c r="AG1026" s="253"/>
      <c r="AH1026" s="253"/>
      <c r="AI1026" s="253"/>
      <c r="AJ1026" s="253"/>
      <c r="AK1026" s="253"/>
      <c r="AL1026" s="253"/>
      <c r="AM1026" s="253"/>
      <c r="AN1026" s="253"/>
      <c r="AO1026" s="253"/>
      <c r="AP1026" s="253"/>
      <c r="AQ1026" s="253"/>
      <c r="AR1026" s="253"/>
      <c r="AS1026" s="253"/>
      <c r="AT1026" s="253"/>
      <c r="AU1026" s="253"/>
      <c r="AV1026" s="253"/>
      <c r="AW1026" s="253"/>
    </row>
    <row r="1027" spans="1:49" s="252" customFormat="1" ht="15" customHeight="1" x14ac:dyDescent="0.25">
      <c r="A1027" s="253"/>
      <c r="B1027" s="253"/>
      <c r="C1027" s="253"/>
      <c r="D1027" s="253"/>
      <c r="E1027" s="253"/>
      <c r="F1027" s="253"/>
      <c r="G1027" s="253"/>
      <c r="H1027" s="253"/>
      <c r="I1027" s="253"/>
      <c r="J1027" s="253"/>
      <c r="K1027" s="253"/>
      <c r="L1027" s="253"/>
      <c r="M1027" s="253"/>
      <c r="N1027" s="253"/>
      <c r="O1027" s="253"/>
      <c r="P1027" s="253"/>
      <c r="Q1027" s="253"/>
      <c r="R1027" s="253"/>
      <c r="S1027" s="253"/>
      <c r="T1027" s="253"/>
      <c r="U1027" s="253"/>
      <c r="V1027" s="253"/>
      <c r="W1027" s="253"/>
      <c r="X1027" s="253"/>
      <c r="Y1027" s="253"/>
      <c r="Z1027" s="253"/>
      <c r="AA1027" s="253"/>
      <c r="AB1027" s="253"/>
      <c r="AC1027" s="253"/>
      <c r="AD1027" s="253"/>
      <c r="AE1027" s="253"/>
      <c r="AF1027" s="253"/>
      <c r="AG1027" s="253"/>
      <c r="AH1027" s="253"/>
      <c r="AI1027" s="253"/>
      <c r="AJ1027" s="253"/>
      <c r="AK1027" s="253"/>
      <c r="AL1027" s="253"/>
      <c r="AM1027" s="253"/>
      <c r="AN1027" s="253"/>
      <c r="AO1027" s="253"/>
      <c r="AP1027" s="253"/>
      <c r="AQ1027" s="253"/>
      <c r="AR1027" s="253"/>
      <c r="AS1027" s="253"/>
      <c r="AT1027" s="253"/>
      <c r="AU1027" s="253"/>
      <c r="AV1027" s="253"/>
      <c r="AW1027" s="253"/>
    </row>
    <row r="1028" spans="1:49" s="252" customFormat="1" ht="15" customHeight="1" x14ac:dyDescent="0.25">
      <c r="A1028" s="253"/>
      <c r="B1028" s="253"/>
      <c r="C1028" s="253"/>
      <c r="D1028" s="253"/>
      <c r="E1028" s="253"/>
      <c r="F1028" s="253"/>
      <c r="G1028" s="253"/>
      <c r="H1028" s="253"/>
      <c r="I1028" s="253"/>
      <c r="J1028" s="253"/>
      <c r="K1028" s="253"/>
      <c r="L1028" s="253"/>
      <c r="M1028" s="253"/>
      <c r="N1028" s="253"/>
      <c r="O1028" s="253"/>
      <c r="P1028" s="253"/>
      <c r="Q1028" s="253"/>
      <c r="R1028" s="253"/>
      <c r="S1028" s="253"/>
      <c r="T1028" s="253"/>
      <c r="U1028" s="253"/>
      <c r="V1028" s="253"/>
      <c r="W1028" s="253"/>
      <c r="X1028" s="253"/>
      <c r="Y1028" s="253"/>
      <c r="Z1028" s="253"/>
      <c r="AA1028" s="253"/>
      <c r="AB1028" s="253"/>
      <c r="AC1028" s="253"/>
      <c r="AD1028" s="253"/>
      <c r="AE1028" s="253"/>
      <c r="AF1028" s="253"/>
      <c r="AG1028" s="253"/>
      <c r="AH1028" s="253"/>
      <c r="AI1028" s="253"/>
      <c r="AJ1028" s="253"/>
      <c r="AK1028" s="253"/>
      <c r="AL1028" s="253"/>
      <c r="AM1028" s="253"/>
      <c r="AN1028" s="253"/>
      <c r="AO1028" s="253"/>
      <c r="AP1028" s="253"/>
      <c r="AQ1028" s="253"/>
      <c r="AR1028" s="253"/>
      <c r="AS1028" s="253"/>
      <c r="AT1028" s="253"/>
      <c r="AU1028" s="253"/>
      <c r="AV1028" s="253"/>
      <c r="AW1028" s="253"/>
    </row>
    <row r="1029" spans="1:49" s="252" customFormat="1" ht="15" customHeight="1" x14ac:dyDescent="0.25">
      <c r="A1029" s="253"/>
      <c r="B1029" s="253"/>
      <c r="C1029" s="253"/>
      <c r="D1029" s="253"/>
      <c r="E1029" s="253"/>
      <c r="F1029" s="253"/>
      <c r="G1029" s="253"/>
      <c r="H1029" s="253"/>
      <c r="I1029" s="253"/>
      <c r="J1029" s="253"/>
      <c r="K1029" s="253"/>
      <c r="L1029" s="253"/>
      <c r="M1029" s="253"/>
      <c r="N1029" s="253"/>
      <c r="O1029" s="253"/>
      <c r="P1029" s="253"/>
      <c r="Q1029" s="253"/>
      <c r="R1029" s="253"/>
      <c r="S1029" s="253"/>
      <c r="T1029" s="253"/>
      <c r="U1029" s="253"/>
      <c r="V1029" s="253"/>
      <c r="W1029" s="253"/>
      <c r="X1029" s="253"/>
      <c r="Y1029" s="253"/>
      <c r="Z1029" s="253"/>
      <c r="AA1029" s="253"/>
      <c r="AB1029" s="253"/>
      <c r="AC1029" s="253"/>
      <c r="AD1029" s="253"/>
      <c r="AE1029" s="253"/>
      <c r="AF1029" s="253"/>
      <c r="AG1029" s="253"/>
      <c r="AH1029" s="253"/>
      <c r="AI1029" s="253"/>
      <c r="AJ1029" s="253"/>
      <c r="AK1029" s="253"/>
      <c r="AL1029" s="253"/>
      <c r="AM1029" s="253"/>
      <c r="AN1029" s="253"/>
      <c r="AO1029" s="253"/>
      <c r="AP1029" s="253"/>
      <c r="AQ1029" s="253"/>
      <c r="AR1029" s="253"/>
      <c r="AS1029" s="253"/>
      <c r="AT1029" s="253"/>
      <c r="AU1029" s="253"/>
      <c r="AV1029" s="253"/>
      <c r="AW1029" s="253"/>
    </row>
    <row r="1030" spans="1:49" s="252" customFormat="1" ht="15" customHeight="1" x14ac:dyDescent="0.25">
      <c r="A1030" s="253"/>
      <c r="B1030" s="253"/>
      <c r="C1030" s="253"/>
      <c r="D1030" s="253"/>
      <c r="E1030" s="253"/>
      <c r="F1030" s="253"/>
      <c r="G1030" s="253"/>
      <c r="H1030" s="253"/>
      <c r="I1030" s="253"/>
      <c r="J1030" s="253"/>
      <c r="K1030" s="253"/>
      <c r="L1030" s="253"/>
      <c r="M1030" s="253"/>
      <c r="N1030" s="253"/>
      <c r="O1030" s="253"/>
      <c r="P1030" s="253"/>
      <c r="Q1030" s="253"/>
      <c r="R1030" s="253"/>
      <c r="S1030" s="253"/>
      <c r="T1030" s="253"/>
      <c r="U1030" s="253"/>
      <c r="V1030" s="253"/>
      <c r="W1030" s="253"/>
      <c r="X1030" s="253"/>
      <c r="Y1030" s="253"/>
      <c r="Z1030" s="253"/>
      <c r="AA1030" s="253"/>
      <c r="AB1030" s="253"/>
      <c r="AC1030" s="253"/>
      <c r="AD1030" s="253"/>
      <c r="AE1030" s="253"/>
      <c r="AF1030" s="253"/>
      <c r="AG1030" s="253"/>
      <c r="AH1030" s="253"/>
      <c r="AI1030" s="253"/>
      <c r="AJ1030" s="253"/>
      <c r="AK1030" s="253"/>
      <c r="AL1030" s="253"/>
      <c r="AM1030" s="253"/>
      <c r="AN1030" s="253"/>
      <c r="AO1030" s="253"/>
      <c r="AP1030" s="253"/>
      <c r="AQ1030" s="253"/>
      <c r="AR1030" s="253"/>
      <c r="AS1030" s="253"/>
      <c r="AT1030" s="253"/>
      <c r="AU1030" s="253"/>
      <c r="AV1030" s="253"/>
      <c r="AW1030" s="253"/>
    </row>
    <row r="1031" spans="1:49" s="252" customFormat="1" ht="15" customHeight="1" x14ac:dyDescent="0.25">
      <c r="A1031" s="253"/>
      <c r="B1031" s="253"/>
      <c r="C1031" s="253"/>
      <c r="D1031" s="253"/>
      <c r="E1031" s="253"/>
      <c r="F1031" s="253"/>
      <c r="G1031" s="253"/>
      <c r="H1031" s="253"/>
      <c r="I1031" s="253"/>
      <c r="J1031" s="253"/>
      <c r="K1031" s="253"/>
      <c r="L1031" s="253"/>
      <c r="M1031" s="253"/>
      <c r="N1031" s="253"/>
      <c r="O1031" s="253"/>
      <c r="P1031" s="253"/>
      <c r="Q1031" s="253"/>
      <c r="R1031" s="253"/>
      <c r="S1031" s="253"/>
      <c r="T1031" s="253"/>
      <c r="U1031" s="253"/>
      <c r="V1031" s="253"/>
      <c r="W1031" s="253"/>
      <c r="X1031" s="253"/>
      <c r="Y1031" s="253"/>
      <c r="Z1031" s="253"/>
      <c r="AA1031" s="253"/>
      <c r="AB1031" s="253"/>
      <c r="AC1031" s="253"/>
      <c r="AD1031" s="253"/>
      <c r="AE1031" s="253"/>
      <c r="AF1031" s="253"/>
      <c r="AG1031" s="253"/>
      <c r="AH1031" s="253"/>
      <c r="AI1031" s="253"/>
      <c r="AJ1031" s="253"/>
      <c r="AK1031" s="253"/>
      <c r="AL1031" s="253"/>
      <c r="AM1031" s="253"/>
      <c r="AN1031" s="253"/>
      <c r="AO1031" s="253"/>
      <c r="AP1031" s="253"/>
      <c r="AQ1031" s="253"/>
      <c r="AR1031" s="253"/>
      <c r="AS1031" s="253"/>
      <c r="AT1031" s="253"/>
      <c r="AU1031" s="253"/>
      <c r="AV1031" s="253"/>
      <c r="AW1031" s="253"/>
    </row>
    <row r="1032" spans="1:49" s="252" customFormat="1" ht="15" customHeight="1" x14ac:dyDescent="0.25">
      <c r="A1032" s="253"/>
      <c r="B1032" s="253"/>
      <c r="C1032" s="253"/>
      <c r="D1032" s="253"/>
      <c r="E1032" s="253"/>
      <c r="F1032" s="253"/>
      <c r="G1032" s="253"/>
      <c r="H1032" s="253"/>
      <c r="I1032" s="253"/>
      <c r="J1032" s="253"/>
      <c r="K1032" s="253"/>
      <c r="L1032" s="253"/>
      <c r="M1032" s="253"/>
      <c r="N1032" s="253"/>
      <c r="O1032" s="253"/>
      <c r="P1032" s="253"/>
      <c r="Q1032" s="253"/>
      <c r="R1032" s="253"/>
      <c r="S1032" s="253"/>
      <c r="T1032" s="253"/>
      <c r="U1032" s="253"/>
      <c r="V1032" s="253"/>
      <c r="W1032" s="253"/>
      <c r="X1032" s="253"/>
      <c r="Y1032" s="253"/>
      <c r="Z1032" s="253"/>
      <c r="AA1032" s="253"/>
      <c r="AB1032" s="253"/>
      <c r="AC1032" s="253"/>
      <c r="AD1032" s="253"/>
      <c r="AE1032" s="253"/>
      <c r="AF1032" s="253"/>
      <c r="AG1032" s="253"/>
      <c r="AH1032" s="253"/>
      <c r="AI1032" s="253"/>
      <c r="AJ1032" s="253"/>
      <c r="AK1032" s="253"/>
      <c r="AL1032" s="253"/>
      <c r="AM1032" s="253"/>
      <c r="AN1032" s="253"/>
      <c r="AO1032" s="253"/>
      <c r="AP1032" s="253"/>
      <c r="AQ1032" s="253"/>
      <c r="AR1032" s="253"/>
      <c r="AS1032" s="253"/>
      <c r="AT1032" s="253"/>
      <c r="AU1032" s="253"/>
      <c r="AV1032" s="253"/>
      <c r="AW1032" s="253"/>
    </row>
    <row r="1033" spans="1:49" s="252" customFormat="1" ht="15" customHeight="1" x14ac:dyDescent="0.25">
      <c r="A1033" s="253"/>
      <c r="B1033" s="253"/>
      <c r="C1033" s="253"/>
      <c r="D1033" s="253"/>
      <c r="E1033" s="253"/>
      <c r="F1033" s="253"/>
      <c r="G1033" s="253"/>
      <c r="H1033" s="253"/>
      <c r="I1033" s="253"/>
      <c r="J1033" s="253"/>
      <c r="K1033" s="253"/>
      <c r="L1033" s="253"/>
      <c r="M1033" s="253"/>
      <c r="N1033" s="253"/>
      <c r="O1033" s="253"/>
      <c r="P1033" s="253"/>
      <c r="Q1033" s="253"/>
      <c r="R1033" s="253"/>
      <c r="S1033" s="253"/>
      <c r="T1033" s="253"/>
      <c r="U1033" s="253"/>
      <c r="V1033" s="253"/>
      <c r="W1033" s="253"/>
      <c r="X1033" s="253"/>
      <c r="Y1033" s="253"/>
      <c r="Z1033" s="253"/>
      <c r="AA1033" s="253"/>
      <c r="AB1033" s="253"/>
      <c r="AC1033" s="253"/>
      <c r="AD1033" s="253"/>
      <c r="AE1033" s="253"/>
      <c r="AF1033" s="253"/>
      <c r="AG1033" s="253"/>
      <c r="AH1033" s="253"/>
      <c r="AI1033" s="253"/>
      <c r="AJ1033" s="253"/>
      <c r="AK1033" s="253"/>
      <c r="AL1033" s="253"/>
      <c r="AM1033" s="253"/>
      <c r="AN1033" s="253"/>
      <c r="AO1033" s="253"/>
      <c r="AP1033" s="253"/>
      <c r="AQ1033" s="253"/>
      <c r="AR1033" s="253"/>
      <c r="AS1033" s="253"/>
      <c r="AT1033" s="253"/>
      <c r="AU1033" s="253"/>
      <c r="AV1033" s="253"/>
      <c r="AW1033" s="253"/>
    </row>
    <row r="1034" spans="1:49" s="252" customFormat="1" ht="15" customHeight="1" x14ac:dyDescent="0.25">
      <c r="A1034" s="253"/>
      <c r="B1034" s="253"/>
      <c r="C1034" s="253"/>
      <c r="D1034" s="253"/>
      <c r="E1034" s="253"/>
      <c r="F1034" s="253"/>
      <c r="G1034" s="253"/>
      <c r="H1034" s="253"/>
      <c r="I1034" s="253"/>
      <c r="J1034" s="253"/>
      <c r="K1034" s="253"/>
      <c r="L1034" s="253"/>
      <c r="M1034" s="253"/>
      <c r="N1034" s="253"/>
      <c r="O1034" s="253"/>
      <c r="P1034" s="253"/>
      <c r="Q1034" s="253"/>
      <c r="R1034" s="253"/>
      <c r="S1034" s="253"/>
      <c r="T1034" s="253"/>
      <c r="U1034" s="253"/>
      <c r="V1034" s="253"/>
      <c r="W1034" s="253"/>
      <c r="X1034" s="253"/>
      <c r="Y1034" s="253"/>
      <c r="Z1034" s="253"/>
      <c r="AA1034" s="253"/>
      <c r="AB1034" s="253"/>
      <c r="AC1034" s="253"/>
      <c r="AD1034" s="253"/>
      <c r="AE1034" s="253"/>
      <c r="AF1034" s="253"/>
      <c r="AG1034" s="253"/>
      <c r="AH1034" s="253"/>
      <c r="AI1034" s="253"/>
      <c r="AJ1034" s="253"/>
      <c r="AK1034" s="253"/>
      <c r="AL1034" s="253"/>
      <c r="AM1034" s="253"/>
      <c r="AN1034" s="253"/>
      <c r="AO1034" s="253"/>
      <c r="AP1034" s="253"/>
      <c r="AQ1034" s="253"/>
      <c r="AR1034" s="253"/>
      <c r="AS1034" s="253"/>
      <c r="AT1034" s="253"/>
      <c r="AU1034" s="253"/>
      <c r="AV1034" s="253"/>
      <c r="AW1034" s="253"/>
    </row>
    <row r="1035" spans="1:49" s="252" customFormat="1" ht="15" customHeight="1" x14ac:dyDescent="0.25">
      <c r="A1035" s="253"/>
      <c r="B1035" s="253"/>
      <c r="C1035" s="253"/>
      <c r="D1035" s="253"/>
      <c r="E1035" s="253"/>
      <c r="F1035" s="253"/>
      <c r="G1035" s="253"/>
      <c r="H1035" s="253"/>
      <c r="I1035" s="253"/>
      <c r="J1035" s="253"/>
      <c r="K1035" s="253"/>
      <c r="L1035" s="253"/>
      <c r="M1035" s="253"/>
      <c r="N1035" s="253"/>
      <c r="O1035" s="253"/>
      <c r="P1035" s="253"/>
      <c r="Q1035" s="253"/>
      <c r="R1035" s="253"/>
      <c r="S1035" s="253"/>
      <c r="T1035" s="253"/>
      <c r="U1035" s="253"/>
      <c r="V1035" s="253"/>
      <c r="W1035" s="253"/>
      <c r="X1035" s="253"/>
      <c r="Y1035" s="253"/>
      <c r="Z1035" s="253"/>
      <c r="AA1035" s="253"/>
      <c r="AB1035" s="253"/>
      <c r="AC1035" s="253"/>
      <c r="AD1035" s="253"/>
      <c r="AE1035" s="253"/>
      <c r="AF1035" s="253"/>
      <c r="AG1035" s="253"/>
      <c r="AH1035" s="253"/>
      <c r="AI1035" s="253"/>
      <c r="AJ1035" s="253"/>
      <c r="AK1035" s="253"/>
      <c r="AL1035" s="253"/>
      <c r="AM1035" s="253"/>
      <c r="AN1035" s="253"/>
      <c r="AO1035" s="253"/>
      <c r="AP1035" s="253"/>
      <c r="AQ1035" s="253"/>
      <c r="AR1035" s="253"/>
      <c r="AS1035" s="253"/>
      <c r="AT1035" s="253"/>
      <c r="AU1035" s="253"/>
      <c r="AV1035" s="253"/>
      <c r="AW1035" s="253"/>
    </row>
    <row r="1036" spans="1:49" s="252" customFormat="1" ht="15" customHeight="1" x14ac:dyDescent="0.25">
      <c r="A1036" s="253"/>
      <c r="B1036" s="253"/>
      <c r="C1036" s="253"/>
      <c r="D1036" s="253"/>
      <c r="E1036" s="253"/>
      <c r="F1036" s="253"/>
      <c r="G1036" s="253"/>
      <c r="H1036" s="253"/>
      <c r="I1036" s="253"/>
      <c r="J1036" s="253"/>
      <c r="K1036" s="253"/>
      <c r="L1036" s="253"/>
      <c r="M1036" s="253"/>
      <c r="N1036" s="253"/>
      <c r="O1036" s="253"/>
      <c r="P1036" s="253"/>
      <c r="Q1036" s="253"/>
      <c r="R1036" s="253"/>
      <c r="S1036" s="253"/>
      <c r="T1036" s="253"/>
      <c r="U1036" s="253"/>
      <c r="V1036" s="253"/>
      <c r="W1036" s="253"/>
      <c r="X1036" s="253"/>
      <c r="Y1036" s="253"/>
      <c r="Z1036" s="253"/>
      <c r="AA1036" s="253"/>
      <c r="AB1036" s="253"/>
      <c r="AC1036" s="253"/>
      <c r="AD1036" s="253"/>
      <c r="AE1036" s="253"/>
      <c r="AF1036" s="253"/>
      <c r="AG1036" s="253"/>
      <c r="AH1036" s="253"/>
      <c r="AI1036" s="253"/>
      <c r="AJ1036" s="253"/>
      <c r="AK1036" s="253"/>
      <c r="AL1036" s="253"/>
      <c r="AM1036" s="253"/>
      <c r="AN1036" s="253"/>
      <c r="AO1036" s="253"/>
      <c r="AP1036" s="253"/>
      <c r="AQ1036" s="253"/>
      <c r="AR1036" s="253"/>
      <c r="AS1036" s="253"/>
      <c r="AT1036" s="253"/>
      <c r="AU1036" s="253"/>
      <c r="AV1036" s="253"/>
      <c r="AW1036" s="253"/>
    </row>
    <row r="1037" spans="1:49" s="252" customFormat="1" ht="15" customHeight="1" x14ac:dyDescent="0.25">
      <c r="A1037" s="253"/>
      <c r="B1037" s="253"/>
      <c r="C1037" s="253"/>
      <c r="D1037" s="253"/>
      <c r="E1037" s="253"/>
      <c r="F1037" s="253"/>
      <c r="G1037" s="253"/>
      <c r="H1037" s="253"/>
      <c r="I1037" s="253"/>
      <c r="J1037" s="253"/>
      <c r="K1037" s="253"/>
      <c r="L1037" s="253"/>
      <c r="M1037" s="253"/>
      <c r="N1037" s="253"/>
      <c r="O1037" s="253"/>
      <c r="P1037" s="253"/>
      <c r="Q1037" s="253"/>
      <c r="R1037" s="253"/>
      <c r="S1037" s="253"/>
      <c r="T1037" s="253"/>
      <c r="U1037" s="253"/>
      <c r="V1037" s="253"/>
      <c r="W1037" s="253"/>
      <c r="X1037" s="253"/>
      <c r="Y1037" s="253"/>
      <c r="Z1037" s="253"/>
      <c r="AA1037" s="253"/>
      <c r="AB1037" s="253"/>
      <c r="AC1037" s="253"/>
      <c r="AD1037" s="253"/>
      <c r="AE1037" s="253"/>
      <c r="AF1037" s="253"/>
      <c r="AG1037" s="253"/>
      <c r="AH1037" s="253"/>
      <c r="AI1037" s="253"/>
      <c r="AJ1037" s="253"/>
      <c r="AK1037" s="253"/>
      <c r="AL1037" s="253"/>
      <c r="AM1037" s="253"/>
      <c r="AN1037" s="253"/>
      <c r="AO1037" s="253"/>
      <c r="AP1037" s="253"/>
      <c r="AQ1037" s="253"/>
      <c r="AR1037" s="253"/>
      <c r="AS1037" s="253"/>
      <c r="AT1037" s="253"/>
      <c r="AU1037" s="253"/>
      <c r="AV1037" s="253"/>
      <c r="AW1037" s="253"/>
    </row>
    <row r="1038" spans="1:49" s="252" customFormat="1" ht="15" customHeight="1" x14ac:dyDescent="0.25">
      <c r="A1038" s="253"/>
      <c r="B1038" s="253"/>
      <c r="C1038" s="253"/>
      <c r="D1038" s="253"/>
      <c r="E1038" s="253"/>
      <c r="F1038" s="253"/>
      <c r="G1038" s="253"/>
      <c r="H1038" s="253"/>
      <c r="I1038" s="253"/>
      <c r="J1038" s="253"/>
      <c r="K1038" s="253"/>
      <c r="L1038" s="253"/>
      <c r="M1038" s="253"/>
      <c r="N1038" s="253"/>
      <c r="O1038" s="253"/>
      <c r="P1038" s="253"/>
      <c r="Q1038" s="253"/>
      <c r="R1038" s="253"/>
      <c r="S1038" s="253"/>
      <c r="T1038" s="253"/>
      <c r="U1038" s="253"/>
      <c r="V1038" s="253"/>
      <c r="W1038" s="253"/>
      <c r="X1038" s="253"/>
      <c r="Y1038" s="253"/>
      <c r="Z1038" s="253"/>
      <c r="AA1038" s="253"/>
      <c r="AB1038" s="253"/>
      <c r="AC1038" s="253"/>
      <c r="AD1038" s="253"/>
      <c r="AE1038" s="253"/>
      <c r="AF1038" s="253"/>
      <c r="AG1038" s="253"/>
      <c r="AH1038" s="253"/>
      <c r="AI1038" s="253"/>
      <c r="AJ1038" s="253"/>
      <c r="AK1038" s="253"/>
      <c r="AL1038" s="253"/>
      <c r="AM1038" s="253"/>
      <c r="AN1038" s="253"/>
      <c r="AO1038" s="253"/>
      <c r="AP1038" s="253"/>
      <c r="AQ1038" s="253"/>
      <c r="AR1038" s="253"/>
      <c r="AS1038" s="253"/>
      <c r="AT1038" s="253"/>
      <c r="AU1038" s="253"/>
      <c r="AV1038" s="253"/>
      <c r="AW1038" s="253"/>
    </row>
    <row r="1039" spans="1:49" s="252" customFormat="1" ht="15" customHeight="1" x14ac:dyDescent="0.25">
      <c r="A1039" s="253"/>
      <c r="B1039" s="253"/>
      <c r="C1039" s="253"/>
      <c r="D1039" s="253"/>
      <c r="E1039" s="253"/>
      <c r="F1039" s="253"/>
      <c r="G1039" s="253"/>
      <c r="H1039" s="253"/>
      <c r="I1039" s="253"/>
      <c r="J1039" s="253"/>
      <c r="K1039" s="253"/>
      <c r="L1039" s="253"/>
      <c r="M1039" s="253"/>
      <c r="N1039" s="253"/>
      <c r="O1039" s="253"/>
      <c r="P1039" s="253"/>
      <c r="Q1039" s="253"/>
      <c r="R1039" s="253"/>
      <c r="S1039" s="253"/>
      <c r="T1039" s="253"/>
      <c r="U1039" s="253"/>
      <c r="V1039" s="253"/>
      <c r="W1039" s="253"/>
      <c r="X1039" s="253"/>
      <c r="Y1039" s="253"/>
      <c r="Z1039" s="253"/>
      <c r="AA1039" s="253"/>
      <c r="AB1039" s="253"/>
      <c r="AC1039" s="253"/>
      <c r="AD1039" s="253"/>
      <c r="AE1039" s="253"/>
      <c r="AF1039" s="253"/>
      <c r="AG1039" s="253"/>
      <c r="AH1039" s="253"/>
      <c r="AI1039" s="253"/>
      <c r="AJ1039" s="253"/>
      <c r="AK1039" s="253"/>
      <c r="AL1039" s="253"/>
      <c r="AM1039" s="253"/>
      <c r="AN1039" s="253"/>
      <c r="AO1039" s="253"/>
      <c r="AP1039" s="253"/>
      <c r="AQ1039" s="253"/>
      <c r="AR1039" s="253"/>
      <c r="AS1039" s="253"/>
      <c r="AT1039" s="253"/>
      <c r="AU1039" s="253"/>
      <c r="AV1039" s="253"/>
      <c r="AW1039" s="253"/>
    </row>
    <row r="1040" spans="1:49" s="252" customFormat="1" ht="15" customHeight="1" x14ac:dyDescent="0.25">
      <c r="A1040" s="253"/>
      <c r="B1040" s="253"/>
      <c r="C1040" s="253"/>
      <c r="D1040" s="253"/>
      <c r="E1040" s="253"/>
      <c r="F1040" s="253"/>
      <c r="G1040" s="253"/>
      <c r="H1040" s="253"/>
      <c r="I1040" s="253"/>
      <c r="J1040" s="253"/>
      <c r="K1040" s="253"/>
      <c r="L1040" s="253"/>
      <c r="M1040" s="253"/>
      <c r="N1040" s="253"/>
      <c r="O1040" s="253"/>
      <c r="P1040" s="253"/>
      <c r="Q1040" s="253"/>
      <c r="R1040" s="253"/>
      <c r="S1040" s="253"/>
      <c r="T1040" s="253"/>
      <c r="U1040" s="253"/>
      <c r="V1040" s="253"/>
      <c r="W1040" s="253"/>
      <c r="X1040" s="253"/>
      <c r="Y1040" s="253"/>
      <c r="Z1040" s="253"/>
      <c r="AA1040" s="253"/>
      <c r="AB1040" s="253"/>
      <c r="AC1040" s="253"/>
      <c r="AD1040" s="253"/>
      <c r="AE1040" s="253"/>
      <c r="AF1040" s="253"/>
      <c r="AG1040" s="253"/>
      <c r="AH1040" s="253"/>
      <c r="AI1040" s="253"/>
      <c r="AJ1040" s="253"/>
      <c r="AK1040" s="253"/>
      <c r="AL1040" s="253"/>
      <c r="AM1040" s="253"/>
      <c r="AN1040" s="253"/>
      <c r="AO1040" s="253"/>
      <c r="AP1040" s="253"/>
      <c r="AQ1040" s="253"/>
      <c r="AR1040" s="253"/>
      <c r="AS1040" s="253"/>
      <c r="AT1040" s="253"/>
      <c r="AU1040" s="253"/>
      <c r="AV1040" s="253"/>
      <c r="AW1040" s="253"/>
    </row>
    <row r="1041" spans="1:49" s="252" customFormat="1" ht="15" customHeight="1" x14ac:dyDescent="0.25">
      <c r="A1041" s="253"/>
      <c r="B1041" s="253"/>
      <c r="C1041" s="253"/>
      <c r="D1041" s="253"/>
      <c r="E1041" s="253"/>
      <c r="F1041" s="253"/>
      <c r="G1041" s="253"/>
      <c r="H1041" s="253"/>
      <c r="I1041" s="253"/>
      <c r="J1041" s="253"/>
      <c r="K1041" s="253"/>
      <c r="L1041" s="253"/>
      <c r="M1041" s="253"/>
      <c r="N1041" s="253"/>
      <c r="O1041" s="253"/>
      <c r="P1041" s="253"/>
      <c r="Q1041" s="253"/>
      <c r="R1041" s="253"/>
      <c r="S1041" s="253"/>
      <c r="T1041" s="253"/>
      <c r="U1041" s="253"/>
      <c r="V1041" s="253"/>
      <c r="W1041" s="253"/>
      <c r="X1041" s="253"/>
      <c r="Y1041" s="253"/>
      <c r="Z1041" s="253"/>
      <c r="AA1041" s="253"/>
      <c r="AB1041" s="253"/>
      <c r="AC1041" s="253"/>
      <c r="AD1041" s="253"/>
      <c r="AE1041" s="253"/>
      <c r="AF1041" s="253"/>
      <c r="AG1041" s="253"/>
      <c r="AH1041" s="253"/>
      <c r="AI1041" s="253"/>
      <c r="AJ1041" s="253"/>
      <c r="AK1041" s="253"/>
      <c r="AL1041" s="253"/>
      <c r="AM1041" s="253"/>
      <c r="AN1041" s="253"/>
      <c r="AO1041" s="253"/>
      <c r="AP1041" s="253"/>
      <c r="AQ1041" s="253"/>
      <c r="AR1041" s="253"/>
      <c r="AS1041" s="253"/>
      <c r="AT1041" s="253"/>
      <c r="AU1041" s="253"/>
      <c r="AV1041" s="253"/>
      <c r="AW1041" s="253"/>
    </row>
    <row r="1042" spans="1:49" s="252" customFormat="1" ht="15" customHeight="1" x14ac:dyDescent="0.25">
      <c r="A1042" s="253"/>
      <c r="B1042" s="253"/>
      <c r="C1042" s="253"/>
      <c r="D1042" s="253"/>
      <c r="E1042" s="253"/>
      <c r="F1042" s="253"/>
      <c r="G1042" s="253"/>
      <c r="H1042" s="253"/>
      <c r="I1042" s="253"/>
      <c r="J1042" s="253"/>
      <c r="K1042" s="253"/>
      <c r="L1042" s="253"/>
      <c r="M1042" s="253"/>
      <c r="N1042" s="253"/>
      <c r="O1042" s="253"/>
      <c r="P1042" s="253"/>
      <c r="Q1042" s="253"/>
      <c r="R1042" s="253"/>
      <c r="S1042" s="253"/>
      <c r="T1042" s="253"/>
      <c r="U1042" s="253"/>
      <c r="V1042" s="253"/>
      <c r="W1042" s="253"/>
      <c r="X1042" s="253"/>
      <c r="Y1042" s="253"/>
      <c r="Z1042" s="253"/>
      <c r="AA1042" s="253"/>
      <c r="AB1042" s="253"/>
      <c r="AC1042" s="253"/>
      <c r="AD1042" s="253"/>
      <c r="AE1042" s="253"/>
      <c r="AF1042" s="253"/>
      <c r="AG1042" s="253"/>
      <c r="AH1042" s="253"/>
      <c r="AI1042" s="253"/>
      <c r="AJ1042" s="253"/>
      <c r="AK1042" s="253"/>
      <c r="AL1042" s="253"/>
      <c r="AM1042" s="253"/>
      <c r="AN1042" s="253"/>
      <c r="AO1042" s="253"/>
      <c r="AP1042" s="253"/>
      <c r="AQ1042" s="253"/>
      <c r="AR1042" s="253"/>
      <c r="AS1042" s="253"/>
      <c r="AT1042" s="253"/>
      <c r="AU1042" s="253"/>
      <c r="AV1042" s="253"/>
      <c r="AW1042" s="253"/>
    </row>
    <row r="1043" spans="1:49" s="252" customFormat="1" ht="15" customHeight="1" x14ac:dyDescent="0.25">
      <c r="A1043" s="253"/>
      <c r="B1043" s="253"/>
      <c r="C1043" s="253"/>
      <c r="D1043" s="253"/>
      <c r="E1043" s="253"/>
      <c r="F1043" s="253"/>
      <c r="G1043" s="253"/>
      <c r="H1043" s="253"/>
      <c r="I1043" s="253"/>
      <c r="J1043" s="253"/>
      <c r="K1043" s="253"/>
      <c r="L1043" s="253"/>
      <c r="M1043" s="253"/>
      <c r="N1043" s="253"/>
      <c r="O1043" s="253"/>
      <c r="P1043" s="253"/>
      <c r="Q1043" s="253"/>
      <c r="R1043" s="253"/>
      <c r="S1043" s="253"/>
      <c r="T1043" s="253"/>
      <c r="U1043" s="253"/>
      <c r="V1043" s="253"/>
      <c r="W1043" s="253"/>
      <c r="X1043" s="253"/>
      <c r="Y1043" s="253"/>
      <c r="Z1043" s="253"/>
      <c r="AA1043" s="253"/>
      <c r="AB1043" s="253"/>
      <c r="AC1043" s="253"/>
      <c r="AD1043" s="253"/>
      <c r="AE1043" s="253"/>
      <c r="AF1043" s="253"/>
      <c r="AG1043" s="253"/>
      <c r="AH1043" s="253"/>
      <c r="AI1043" s="253"/>
      <c r="AJ1043" s="253"/>
      <c r="AK1043" s="253"/>
      <c r="AL1043" s="253"/>
      <c r="AM1043" s="253"/>
      <c r="AN1043" s="253"/>
      <c r="AO1043" s="253"/>
      <c r="AP1043" s="253"/>
      <c r="AQ1043" s="253"/>
      <c r="AR1043" s="253"/>
      <c r="AS1043" s="253"/>
      <c r="AT1043" s="253"/>
      <c r="AU1043" s="253"/>
      <c r="AV1043" s="253"/>
      <c r="AW1043" s="253"/>
    </row>
    <row r="1044" spans="1:49" s="252" customFormat="1" ht="15" customHeight="1" x14ac:dyDescent="0.25">
      <c r="A1044" s="253"/>
      <c r="B1044" s="253"/>
      <c r="C1044" s="253"/>
      <c r="D1044" s="253"/>
      <c r="E1044" s="253"/>
      <c r="F1044" s="253"/>
      <c r="G1044" s="253"/>
      <c r="H1044" s="253"/>
      <c r="I1044" s="253"/>
      <c r="J1044" s="253"/>
      <c r="K1044" s="253"/>
      <c r="L1044" s="253"/>
      <c r="M1044" s="253"/>
      <c r="N1044" s="253"/>
      <c r="O1044" s="253"/>
      <c r="P1044" s="253"/>
      <c r="Q1044" s="253"/>
      <c r="R1044" s="253"/>
      <c r="S1044" s="253"/>
      <c r="T1044" s="253"/>
      <c r="U1044" s="253"/>
      <c r="V1044" s="253"/>
      <c r="W1044" s="253"/>
      <c r="X1044" s="253"/>
      <c r="Y1044" s="253"/>
      <c r="Z1044" s="253"/>
      <c r="AA1044" s="253"/>
      <c r="AB1044" s="253"/>
      <c r="AC1044" s="253"/>
      <c r="AD1044" s="253"/>
      <c r="AE1044" s="253"/>
      <c r="AF1044" s="253"/>
      <c r="AG1044" s="253"/>
      <c r="AH1044" s="253"/>
      <c r="AI1044" s="253"/>
      <c r="AJ1044" s="253"/>
      <c r="AK1044" s="253"/>
      <c r="AL1044" s="253"/>
      <c r="AM1044" s="253"/>
      <c r="AN1044" s="253"/>
      <c r="AO1044" s="253"/>
      <c r="AP1044" s="253"/>
      <c r="AQ1044" s="253"/>
      <c r="AR1044" s="253"/>
      <c r="AS1044" s="253"/>
      <c r="AT1044" s="253"/>
      <c r="AU1044" s="253"/>
      <c r="AV1044" s="253"/>
      <c r="AW1044" s="253"/>
    </row>
    <row r="1045" spans="1:49" s="252" customFormat="1" ht="15" customHeight="1" x14ac:dyDescent="0.25">
      <c r="A1045" s="253"/>
      <c r="B1045" s="253"/>
      <c r="C1045" s="253"/>
      <c r="D1045" s="253"/>
      <c r="E1045" s="253"/>
      <c r="F1045" s="253"/>
      <c r="G1045" s="253"/>
      <c r="H1045" s="253"/>
      <c r="I1045" s="253"/>
      <c r="J1045" s="253"/>
      <c r="K1045" s="253"/>
      <c r="L1045" s="253"/>
      <c r="M1045" s="253"/>
      <c r="N1045" s="253"/>
      <c r="O1045" s="253"/>
      <c r="P1045" s="253"/>
      <c r="Q1045" s="253"/>
      <c r="R1045" s="253"/>
      <c r="S1045" s="253"/>
      <c r="T1045" s="253"/>
      <c r="U1045" s="253"/>
      <c r="V1045" s="253"/>
      <c r="W1045" s="253"/>
      <c r="X1045" s="253"/>
      <c r="Y1045" s="253"/>
      <c r="Z1045" s="253"/>
      <c r="AA1045" s="253"/>
      <c r="AB1045" s="253"/>
      <c r="AC1045" s="253"/>
      <c r="AD1045" s="253"/>
      <c r="AE1045" s="253"/>
      <c r="AF1045" s="253"/>
      <c r="AG1045" s="253"/>
      <c r="AH1045" s="253"/>
      <c r="AI1045" s="253"/>
      <c r="AJ1045" s="253"/>
      <c r="AK1045" s="253"/>
      <c r="AL1045" s="253"/>
      <c r="AM1045" s="253"/>
      <c r="AN1045" s="253"/>
      <c r="AO1045" s="253"/>
      <c r="AP1045" s="253"/>
      <c r="AQ1045" s="253"/>
      <c r="AR1045" s="253"/>
      <c r="AS1045" s="253"/>
      <c r="AT1045" s="253"/>
      <c r="AU1045" s="253"/>
      <c r="AV1045" s="253"/>
      <c r="AW1045" s="253"/>
    </row>
    <row r="1046" spans="1:49" s="252" customFormat="1" ht="15" customHeight="1" x14ac:dyDescent="0.25">
      <c r="A1046" s="253"/>
      <c r="B1046" s="253"/>
      <c r="C1046" s="253"/>
      <c r="D1046" s="253"/>
      <c r="E1046" s="253"/>
      <c r="F1046" s="253"/>
      <c r="G1046" s="253"/>
      <c r="H1046" s="253"/>
      <c r="I1046" s="253"/>
      <c r="J1046" s="253"/>
      <c r="K1046" s="253"/>
      <c r="L1046" s="253"/>
      <c r="M1046" s="253"/>
      <c r="N1046" s="253"/>
      <c r="O1046" s="253"/>
      <c r="P1046" s="253"/>
      <c r="Q1046" s="253"/>
      <c r="R1046" s="253"/>
      <c r="S1046" s="253"/>
      <c r="T1046" s="253"/>
      <c r="U1046" s="253"/>
      <c r="V1046" s="253"/>
      <c r="W1046" s="253"/>
      <c r="X1046" s="253"/>
      <c r="Y1046" s="253"/>
      <c r="Z1046" s="253"/>
      <c r="AA1046" s="253"/>
      <c r="AB1046" s="253"/>
      <c r="AC1046" s="253"/>
      <c r="AD1046" s="253"/>
      <c r="AE1046" s="253"/>
      <c r="AF1046" s="253"/>
      <c r="AG1046" s="253"/>
      <c r="AH1046" s="253"/>
      <c r="AI1046" s="253"/>
      <c r="AJ1046" s="253"/>
      <c r="AK1046" s="253"/>
      <c r="AL1046" s="253"/>
      <c r="AM1046" s="253"/>
      <c r="AN1046" s="253"/>
      <c r="AO1046" s="253"/>
      <c r="AP1046" s="253"/>
      <c r="AQ1046" s="253"/>
      <c r="AR1046" s="253"/>
      <c r="AS1046" s="253"/>
      <c r="AT1046" s="253"/>
      <c r="AU1046" s="253"/>
      <c r="AV1046" s="253"/>
      <c r="AW1046" s="253"/>
    </row>
    <row r="1047" spans="1:49" s="252" customFormat="1" ht="15" customHeight="1" x14ac:dyDescent="0.25">
      <c r="A1047" s="253"/>
      <c r="B1047" s="253"/>
      <c r="C1047" s="253"/>
      <c r="D1047" s="253"/>
      <c r="E1047" s="253"/>
      <c r="F1047" s="253"/>
      <c r="G1047" s="253"/>
      <c r="H1047" s="253"/>
      <c r="I1047" s="253"/>
      <c r="J1047" s="253"/>
      <c r="K1047" s="253"/>
      <c r="L1047" s="253"/>
      <c r="M1047" s="253"/>
      <c r="N1047" s="253"/>
      <c r="O1047" s="253"/>
      <c r="P1047" s="253"/>
      <c r="Q1047" s="253"/>
      <c r="R1047" s="253"/>
      <c r="S1047" s="253"/>
      <c r="T1047" s="253"/>
      <c r="U1047" s="253"/>
      <c r="V1047" s="253"/>
      <c r="W1047" s="253"/>
      <c r="X1047" s="253"/>
      <c r="Y1047" s="253"/>
      <c r="Z1047" s="253"/>
      <c r="AA1047" s="253"/>
      <c r="AB1047" s="253"/>
      <c r="AC1047" s="253"/>
      <c r="AD1047" s="253"/>
      <c r="AE1047" s="253"/>
      <c r="AF1047" s="253"/>
      <c r="AG1047" s="253"/>
      <c r="AH1047" s="253"/>
      <c r="AI1047" s="253"/>
      <c r="AJ1047" s="253"/>
      <c r="AK1047" s="253"/>
      <c r="AL1047" s="253"/>
      <c r="AM1047" s="253"/>
      <c r="AN1047" s="253"/>
      <c r="AO1047" s="253"/>
      <c r="AP1047" s="253"/>
      <c r="AQ1047" s="253"/>
      <c r="AR1047" s="253"/>
      <c r="AS1047" s="253"/>
      <c r="AT1047" s="253"/>
      <c r="AU1047" s="253"/>
      <c r="AV1047" s="253"/>
      <c r="AW1047" s="253"/>
    </row>
    <row r="1048" spans="1:49" s="252" customFormat="1" ht="15" customHeight="1" x14ac:dyDescent="0.25">
      <c r="A1048" s="253"/>
      <c r="B1048" s="253"/>
      <c r="C1048" s="253"/>
      <c r="D1048" s="253"/>
      <c r="E1048" s="253"/>
      <c r="F1048" s="253"/>
      <c r="G1048" s="253"/>
      <c r="H1048" s="253"/>
      <c r="I1048" s="253"/>
      <c r="J1048" s="253"/>
      <c r="K1048" s="253"/>
      <c r="L1048" s="253"/>
      <c r="M1048" s="253"/>
      <c r="N1048" s="253"/>
      <c r="O1048" s="253"/>
      <c r="P1048" s="253"/>
      <c r="Q1048" s="253"/>
      <c r="R1048" s="253"/>
      <c r="S1048" s="253"/>
      <c r="T1048" s="253"/>
      <c r="U1048" s="253"/>
      <c r="V1048" s="253"/>
      <c r="W1048" s="253"/>
      <c r="X1048" s="253"/>
      <c r="Y1048" s="253"/>
      <c r="Z1048" s="253"/>
      <c r="AA1048" s="253"/>
      <c r="AB1048" s="253"/>
      <c r="AC1048" s="253"/>
      <c r="AD1048" s="253"/>
      <c r="AE1048" s="253"/>
      <c r="AF1048" s="253"/>
      <c r="AG1048" s="253"/>
      <c r="AH1048" s="253"/>
      <c r="AI1048" s="253"/>
      <c r="AJ1048" s="253"/>
      <c r="AK1048" s="253"/>
      <c r="AL1048" s="253"/>
      <c r="AM1048" s="253"/>
      <c r="AN1048" s="253"/>
      <c r="AO1048" s="253"/>
      <c r="AP1048" s="253"/>
      <c r="AQ1048" s="253"/>
      <c r="AR1048" s="253"/>
      <c r="AS1048" s="253"/>
      <c r="AT1048" s="253"/>
      <c r="AU1048" s="253"/>
      <c r="AV1048" s="253"/>
      <c r="AW1048" s="253"/>
    </row>
    <row r="1049" spans="1:49" s="252" customFormat="1" ht="15" customHeight="1" x14ac:dyDescent="0.25">
      <c r="A1049" s="253"/>
      <c r="B1049" s="253"/>
      <c r="C1049" s="253"/>
      <c r="D1049" s="253"/>
      <c r="E1049" s="253"/>
      <c r="F1049" s="253"/>
      <c r="G1049" s="253"/>
      <c r="H1049" s="253"/>
      <c r="I1049" s="253"/>
      <c r="J1049" s="253"/>
      <c r="K1049" s="253"/>
      <c r="L1049" s="253"/>
      <c r="M1049" s="253"/>
      <c r="N1049" s="253"/>
      <c r="O1049" s="253"/>
      <c r="P1049" s="253"/>
      <c r="Q1049" s="253"/>
      <c r="R1049" s="253"/>
      <c r="S1049" s="253"/>
      <c r="T1049" s="253"/>
      <c r="U1049" s="253"/>
      <c r="V1049" s="253"/>
      <c r="W1049" s="253"/>
      <c r="X1049" s="253"/>
      <c r="Y1049" s="253"/>
      <c r="Z1049" s="253"/>
      <c r="AA1049" s="253"/>
      <c r="AB1049" s="253"/>
      <c r="AC1049" s="253"/>
      <c r="AD1049" s="253"/>
      <c r="AE1049" s="253"/>
      <c r="AF1049" s="253"/>
      <c r="AG1049" s="253"/>
      <c r="AH1049" s="253"/>
      <c r="AI1049" s="253"/>
      <c r="AJ1049" s="253"/>
      <c r="AK1049" s="253"/>
      <c r="AL1049" s="253"/>
      <c r="AM1049" s="253"/>
      <c r="AN1049" s="253"/>
      <c r="AO1049" s="253"/>
      <c r="AP1049" s="253"/>
      <c r="AQ1049" s="253"/>
      <c r="AR1049" s="253"/>
      <c r="AS1049" s="253"/>
      <c r="AT1049" s="253"/>
      <c r="AU1049" s="253"/>
      <c r="AV1049" s="253"/>
      <c r="AW1049" s="253"/>
    </row>
    <row r="1050" spans="1:49" s="252" customFormat="1" ht="15" customHeight="1" x14ac:dyDescent="0.25">
      <c r="A1050" s="253"/>
      <c r="B1050" s="253"/>
      <c r="C1050" s="253"/>
      <c r="D1050" s="253"/>
      <c r="E1050" s="253"/>
      <c r="F1050" s="253"/>
      <c r="G1050" s="253"/>
      <c r="H1050" s="253"/>
      <c r="I1050" s="253"/>
      <c r="J1050" s="253"/>
      <c r="K1050" s="253"/>
      <c r="L1050" s="253"/>
      <c r="M1050" s="253"/>
      <c r="N1050" s="253"/>
      <c r="O1050" s="253"/>
      <c r="P1050" s="253"/>
      <c r="Q1050" s="253"/>
      <c r="R1050" s="253"/>
      <c r="S1050" s="253"/>
      <c r="T1050" s="253"/>
      <c r="U1050" s="253"/>
      <c r="V1050" s="253"/>
      <c r="W1050" s="253"/>
      <c r="X1050" s="253"/>
      <c r="Y1050" s="253"/>
      <c r="Z1050" s="253"/>
      <c r="AA1050" s="253"/>
      <c r="AB1050" s="253"/>
      <c r="AC1050" s="253"/>
      <c r="AD1050" s="253"/>
      <c r="AE1050" s="253"/>
      <c r="AF1050" s="253"/>
      <c r="AG1050" s="253"/>
      <c r="AH1050" s="253"/>
      <c r="AI1050" s="253"/>
      <c r="AJ1050" s="253"/>
      <c r="AK1050" s="253"/>
      <c r="AL1050" s="253"/>
      <c r="AM1050" s="253"/>
      <c r="AN1050" s="253"/>
      <c r="AO1050" s="253"/>
      <c r="AP1050" s="253"/>
      <c r="AQ1050" s="253"/>
      <c r="AR1050" s="253"/>
      <c r="AS1050" s="253"/>
      <c r="AT1050" s="253"/>
      <c r="AU1050" s="253"/>
      <c r="AV1050" s="253"/>
      <c r="AW1050" s="253"/>
    </row>
    <row r="1051" spans="1:49" s="252" customFormat="1" ht="15" customHeight="1" x14ac:dyDescent="0.25">
      <c r="A1051" s="253"/>
      <c r="B1051" s="253"/>
      <c r="C1051" s="253"/>
      <c r="D1051" s="253"/>
      <c r="E1051" s="253"/>
      <c r="F1051" s="253"/>
      <c r="G1051" s="253"/>
      <c r="H1051" s="253"/>
      <c r="I1051" s="253"/>
      <c r="J1051" s="253"/>
      <c r="K1051" s="253"/>
      <c r="L1051" s="253"/>
      <c r="M1051" s="253"/>
      <c r="N1051" s="253"/>
      <c r="O1051" s="253"/>
      <c r="P1051" s="253"/>
      <c r="Q1051" s="253"/>
      <c r="R1051" s="253"/>
      <c r="S1051" s="253"/>
      <c r="T1051" s="253"/>
      <c r="U1051" s="253"/>
      <c r="V1051" s="253"/>
      <c r="W1051" s="253"/>
      <c r="X1051" s="253"/>
      <c r="Y1051" s="253"/>
      <c r="Z1051" s="253"/>
      <c r="AA1051" s="253"/>
      <c r="AB1051" s="253"/>
      <c r="AC1051" s="253"/>
      <c r="AD1051" s="253"/>
      <c r="AE1051" s="253"/>
      <c r="AF1051" s="253"/>
      <c r="AG1051" s="253"/>
      <c r="AH1051" s="253"/>
      <c r="AI1051" s="253"/>
      <c r="AJ1051" s="253"/>
      <c r="AK1051" s="253"/>
      <c r="AL1051" s="253"/>
      <c r="AM1051" s="253"/>
      <c r="AN1051" s="253"/>
      <c r="AO1051" s="253"/>
      <c r="AP1051" s="253"/>
      <c r="AQ1051" s="253"/>
      <c r="AR1051" s="253"/>
      <c r="AS1051" s="253"/>
      <c r="AT1051" s="253"/>
      <c r="AU1051" s="253"/>
      <c r="AV1051" s="253"/>
      <c r="AW1051" s="253"/>
    </row>
    <row r="1052" spans="1:49" s="252" customFormat="1" ht="15" customHeight="1" x14ac:dyDescent="0.25">
      <c r="A1052" s="253"/>
      <c r="B1052" s="253"/>
      <c r="C1052" s="253"/>
      <c r="D1052" s="253"/>
      <c r="E1052" s="253"/>
      <c r="F1052" s="253"/>
      <c r="G1052" s="253"/>
      <c r="H1052" s="253"/>
      <c r="I1052" s="253"/>
      <c r="J1052" s="253"/>
      <c r="K1052" s="253"/>
      <c r="L1052" s="253"/>
      <c r="M1052" s="253"/>
      <c r="N1052" s="253"/>
      <c r="O1052" s="253"/>
      <c r="P1052" s="253"/>
      <c r="Q1052" s="253"/>
      <c r="R1052" s="253"/>
      <c r="S1052" s="253"/>
      <c r="T1052" s="253"/>
      <c r="U1052" s="253"/>
      <c r="V1052" s="253"/>
      <c r="W1052" s="253"/>
      <c r="X1052" s="253"/>
      <c r="Y1052" s="253"/>
      <c r="Z1052" s="253"/>
      <c r="AA1052" s="253"/>
      <c r="AB1052" s="253"/>
      <c r="AC1052" s="253"/>
      <c r="AD1052" s="253"/>
      <c r="AE1052" s="253"/>
      <c r="AF1052" s="253"/>
      <c r="AG1052" s="253"/>
      <c r="AH1052" s="253"/>
      <c r="AI1052" s="253"/>
      <c r="AJ1052" s="253"/>
      <c r="AK1052" s="253"/>
      <c r="AL1052" s="253"/>
      <c r="AM1052" s="253"/>
      <c r="AN1052" s="253"/>
      <c r="AO1052" s="253"/>
      <c r="AP1052" s="253"/>
      <c r="AQ1052" s="253"/>
      <c r="AR1052" s="253"/>
      <c r="AS1052" s="253"/>
      <c r="AT1052" s="253"/>
      <c r="AU1052" s="253"/>
      <c r="AV1052" s="253"/>
      <c r="AW1052" s="253"/>
    </row>
    <row r="1053" spans="1:49" s="252" customFormat="1" ht="15" customHeight="1" x14ac:dyDescent="0.25">
      <c r="A1053" s="253"/>
      <c r="B1053" s="253"/>
      <c r="C1053" s="253"/>
      <c r="D1053" s="253"/>
      <c r="E1053" s="253"/>
      <c r="F1053" s="253"/>
      <c r="G1053" s="253"/>
      <c r="H1053" s="253"/>
      <c r="I1053" s="253"/>
      <c r="J1053" s="253"/>
      <c r="K1053" s="253"/>
      <c r="L1053" s="253"/>
      <c r="M1053" s="253"/>
      <c r="N1053" s="253"/>
      <c r="O1053" s="253"/>
      <c r="P1053" s="253"/>
      <c r="Q1053" s="253"/>
      <c r="R1053" s="253"/>
      <c r="S1053" s="253"/>
      <c r="T1053" s="253"/>
      <c r="U1053" s="253"/>
      <c r="V1053" s="253"/>
      <c r="W1053" s="253"/>
      <c r="X1053" s="253"/>
      <c r="Y1053" s="253"/>
      <c r="Z1053" s="253"/>
      <c r="AA1053" s="253"/>
      <c r="AB1053" s="253"/>
      <c r="AC1053" s="253"/>
      <c r="AD1053" s="253"/>
      <c r="AE1053" s="253"/>
      <c r="AF1053" s="253"/>
      <c r="AG1053" s="253"/>
      <c r="AH1053" s="253"/>
      <c r="AI1053" s="253"/>
      <c r="AJ1053" s="253"/>
      <c r="AK1053" s="253"/>
      <c r="AL1053" s="253"/>
      <c r="AM1053" s="253"/>
      <c r="AN1053" s="253"/>
      <c r="AO1053" s="253"/>
      <c r="AP1053" s="253"/>
      <c r="AQ1053" s="253"/>
      <c r="AR1053" s="253"/>
      <c r="AS1053" s="253"/>
      <c r="AT1053" s="253"/>
      <c r="AU1053" s="253"/>
      <c r="AV1053" s="253"/>
      <c r="AW1053" s="253"/>
    </row>
    <row r="1054" spans="1:49" s="252" customFormat="1" ht="15" customHeight="1" x14ac:dyDescent="0.25">
      <c r="A1054" s="253"/>
      <c r="B1054" s="253"/>
      <c r="C1054" s="253"/>
      <c r="D1054" s="253"/>
      <c r="E1054" s="253"/>
      <c r="F1054" s="253"/>
      <c r="G1054" s="253"/>
      <c r="H1054" s="253"/>
      <c r="I1054" s="253"/>
      <c r="J1054" s="253"/>
      <c r="K1054" s="253"/>
      <c r="L1054" s="253"/>
      <c r="M1054" s="253"/>
      <c r="N1054" s="253"/>
      <c r="O1054" s="253"/>
      <c r="P1054" s="253"/>
      <c r="Q1054" s="253"/>
      <c r="R1054" s="253"/>
      <c r="S1054" s="253"/>
      <c r="T1054" s="253"/>
      <c r="U1054" s="253"/>
      <c r="V1054" s="253"/>
      <c r="W1054" s="253"/>
      <c r="X1054" s="253"/>
      <c r="Y1054" s="253"/>
      <c r="Z1054" s="253"/>
      <c r="AA1054" s="253"/>
      <c r="AB1054" s="253"/>
      <c r="AC1054" s="253"/>
      <c r="AD1054" s="253"/>
      <c r="AE1054" s="253"/>
      <c r="AF1054" s="253"/>
      <c r="AG1054" s="253"/>
      <c r="AH1054" s="253"/>
      <c r="AI1054" s="253"/>
      <c r="AJ1054" s="253"/>
      <c r="AK1054" s="253"/>
      <c r="AL1054" s="253"/>
      <c r="AM1054" s="253"/>
      <c r="AN1054" s="253"/>
      <c r="AO1054" s="253"/>
      <c r="AP1054" s="253"/>
      <c r="AQ1054" s="253"/>
      <c r="AR1054" s="253"/>
      <c r="AS1054" s="253"/>
      <c r="AT1054" s="253"/>
      <c r="AU1054" s="253"/>
      <c r="AV1054" s="253"/>
      <c r="AW1054" s="253"/>
    </row>
    <row r="1055" spans="1:49" s="252" customFormat="1" ht="15" customHeight="1" x14ac:dyDescent="0.25">
      <c r="A1055" s="253"/>
      <c r="B1055" s="253"/>
      <c r="C1055" s="253"/>
      <c r="D1055" s="253"/>
      <c r="E1055" s="253"/>
      <c r="F1055" s="253"/>
      <c r="G1055" s="253"/>
      <c r="H1055" s="253"/>
      <c r="I1055" s="253"/>
      <c r="J1055" s="253"/>
      <c r="K1055" s="253"/>
      <c r="L1055" s="253"/>
      <c r="M1055" s="253"/>
      <c r="N1055" s="253"/>
      <c r="O1055" s="253"/>
      <c r="P1055" s="253"/>
      <c r="Q1055" s="253"/>
      <c r="R1055" s="253"/>
      <c r="S1055" s="253"/>
      <c r="T1055" s="253"/>
      <c r="U1055" s="253"/>
      <c r="V1055" s="253"/>
      <c r="W1055" s="253"/>
      <c r="X1055" s="253"/>
      <c r="Y1055" s="253"/>
      <c r="Z1055" s="253"/>
      <c r="AA1055" s="253"/>
      <c r="AB1055" s="253"/>
      <c r="AC1055" s="253"/>
      <c r="AD1055" s="253"/>
      <c r="AE1055" s="253"/>
      <c r="AF1055" s="253"/>
      <c r="AG1055" s="253"/>
      <c r="AH1055" s="253"/>
      <c r="AI1055" s="253"/>
      <c r="AJ1055" s="253"/>
      <c r="AK1055" s="253"/>
      <c r="AL1055" s="253"/>
      <c r="AM1055" s="253"/>
      <c r="AN1055" s="253"/>
      <c r="AO1055" s="253"/>
      <c r="AP1055" s="253"/>
      <c r="AQ1055" s="253"/>
      <c r="AR1055" s="253"/>
      <c r="AS1055" s="253"/>
      <c r="AT1055" s="253"/>
      <c r="AU1055" s="253"/>
      <c r="AV1055" s="253"/>
      <c r="AW1055" s="253"/>
    </row>
    <row r="1056" spans="1:49" s="252" customFormat="1" ht="15" customHeight="1" x14ac:dyDescent="0.25">
      <c r="A1056" s="253"/>
      <c r="B1056" s="253"/>
      <c r="C1056" s="253"/>
      <c r="D1056" s="253"/>
      <c r="E1056" s="253"/>
      <c r="F1056" s="253"/>
      <c r="G1056" s="253"/>
      <c r="H1056" s="253"/>
      <c r="I1056" s="253"/>
      <c r="J1056" s="253"/>
      <c r="K1056" s="253"/>
      <c r="L1056" s="253"/>
      <c r="M1056" s="253"/>
      <c r="N1056" s="253"/>
      <c r="O1056" s="253"/>
      <c r="P1056" s="253"/>
      <c r="Q1056" s="253"/>
      <c r="R1056" s="253"/>
      <c r="S1056" s="253"/>
      <c r="T1056" s="253"/>
      <c r="U1056" s="253"/>
      <c r="V1056" s="253"/>
      <c r="W1056" s="253"/>
      <c r="X1056" s="253"/>
      <c r="Y1056" s="253"/>
      <c r="Z1056" s="253"/>
      <c r="AA1056" s="253"/>
      <c r="AB1056" s="253"/>
      <c r="AC1056" s="253"/>
      <c r="AD1056" s="253"/>
      <c r="AE1056" s="253"/>
      <c r="AF1056" s="253"/>
      <c r="AG1056" s="253"/>
      <c r="AH1056" s="253"/>
      <c r="AI1056" s="253"/>
      <c r="AJ1056" s="253"/>
      <c r="AK1056" s="253"/>
      <c r="AL1056" s="253"/>
      <c r="AM1056" s="253"/>
      <c r="AN1056" s="253"/>
      <c r="AO1056" s="253"/>
      <c r="AP1056" s="253"/>
      <c r="AQ1056" s="253"/>
      <c r="AR1056" s="253"/>
      <c r="AS1056" s="253"/>
      <c r="AT1056" s="253"/>
      <c r="AU1056" s="253"/>
      <c r="AV1056" s="253"/>
      <c r="AW1056" s="253"/>
    </row>
    <row r="1057" spans="1:49" s="252" customFormat="1" ht="15" customHeight="1" x14ac:dyDescent="0.25">
      <c r="A1057" s="253"/>
      <c r="B1057" s="253"/>
      <c r="C1057" s="253"/>
      <c r="D1057" s="253"/>
      <c r="E1057" s="253"/>
      <c r="F1057" s="253"/>
      <c r="G1057" s="253"/>
      <c r="H1057" s="253"/>
      <c r="I1057" s="253"/>
      <c r="J1057" s="253"/>
      <c r="K1057" s="253"/>
      <c r="L1057" s="253"/>
      <c r="M1057" s="253"/>
      <c r="N1057" s="253"/>
      <c r="O1057" s="253"/>
      <c r="P1057" s="253"/>
      <c r="Q1057" s="253"/>
      <c r="R1057" s="253"/>
      <c r="S1057" s="253"/>
      <c r="T1057" s="253"/>
      <c r="U1057" s="253"/>
      <c r="V1057" s="253"/>
      <c r="W1057" s="253"/>
      <c r="X1057" s="253"/>
      <c r="Y1057" s="253"/>
      <c r="Z1057" s="253"/>
      <c r="AA1057" s="253"/>
      <c r="AB1057" s="253"/>
      <c r="AC1057" s="253"/>
      <c r="AD1057" s="253"/>
      <c r="AE1057" s="253"/>
      <c r="AF1057" s="253"/>
      <c r="AG1057" s="253"/>
      <c r="AH1057" s="253"/>
      <c r="AI1057" s="253"/>
      <c r="AJ1057" s="253"/>
      <c r="AK1057" s="253"/>
      <c r="AL1057" s="253"/>
      <c r="AM1057" s="253"/>
      <c r="AN1057" s="253"/>
      <c r="AO1057" s="253"/>
      <c r="AP1057" s="253"/>
      <c r="AQ1057" s="253"/>
      <c r="AR1057" s="253"/>
      <c r="AS1057" s="253"/>
      <c r="AT1057" s="253"/>
      <c r="AU1057" s="253"/>
      <c r="AV1057" s="253"/>
      <c r="AW1057" s="253"/>
    </row>
    <row r="1058" spans="1:49" s="252" customFormat="1" ht="15" customHeight="1" x14ac:dyDescent="0.25">
      <c r="A1058" s="253"/>
      <c r="B1058" s="253"/>
      <c r="C1058" s="253"/>
      <c r="D1058" s="253"/>
      <c r="E1058" s="253"/>
      <c r="F1058" s="253"/>
      <c r="G1058" s="253"/>
      <c r="H1058" s="253"/>
      <c r="I1058" s="253"/>
      <c r="J1058" s="253"/>
      <c r="K1058" s="253"/>
      <c r="L1058" s="253"/>
      <c r="M1058" s="253"/>
      <c r="N1058" s="253"/>
      <c r="O1058" s="253"/>
      <c r="P1058" s="253"/>
      <c r="Q1058" s="253"/>
      <c r="R1058" s="253"/>
      <c r="S1058" s="253"/>
      <c r="T1058" s="253"/>
      <c r="U1058" s="253"/>
      <c r="V1058" s="253"/>
      <c r="W1058" s="253"/>
      <c r="X1058" s="253"/>
      <c r="Y1058" s="253"/>
      <c r="Z1058" s="253"/>
      <c r="AA1058" s="253"/>
      <c r="AB1058" s="253"/>
      <c r="AC1058" s="253"/>
      <c r="AD1058" s="253"/>
      <c r="AE1058" s="253"/>
      <c r="AF1058" s="253"/>
      <c r="AG1058" s="253"/>
      <c r="AH1058" s="253"/>
      <c r="AI1058" s="253"/>
      <c r="AJ1058" s="253"/>
      <c r="AK1058" s="253"/>
      <c r="AL1058" s="253"/>
      <c r="AM1058" s="253"/>
      <c r="AN1058" s="253"/>
      <c r="AO1058" s="253"/>
      <c r="AP1058" s="253"/>
      <c r="AQ1058" s="253"/>
      <c r="AR1058" s="253"/>
      <c r="AS1058" s="253"/>
      <c r="AT1058" s="253"/>
      <c r="AU1058" s="253"/>
      <c r="AV1058" s="253"/>
      <c r="AW1058" s="253"/>
    </row>
    <row r="1059" spans="1:49" s="252" customFormat="1" ht="15" customHeight="1" x14ac:dyDescent="0.25">
      <c r="A1059" s="253"/>
      <c r="B1059" s="253"/>
      <c r="C1059" s="253"/>
      <c r="D1059" s="253"/>
      <c r="E1059" s="253"/>
      <c r="F1059" s="253"/>
      <c r="G1059" s="253"/>
      <c r="H1059" s="253"/>
      <c r="I1059" s="253"/>
      <c r="J1059" s="253"/>
      <c r="K1059" s="253"/>
      <c r="L1059" s="253"/>
      <c r="M1059" s="253"/>
      <c r="N1059" s="253"/>
      <c r="O1059" s="253"/>
      <c r="P1059" s="253"/>
      <c r="Q1059" s="253"/>
      <c r="R1059" s="253"/>
      <c r="S1059" s="253"/>
      <c r="T1059" s="253"/>
      <c r="U1059" s="253"/>
      <c r="V1059" s="253"/>
      <c r="W1059" s="253"/>
      <c r="X1059" s="253"/>
      <c r="Y1059" s="253"/>
      <c r="Z1059" s="253"/>
      <c r="AA1059" s="253"/>
      <c r="AB1059" s="253"/>
      <c r="AC1059" s="253"/>
      <c r="AD1059" s="253"/>
      <c r="AE1059" s="253"/>
      <c r="AF1059" s="253"/>
      <c r="AG1059" s="253"/>
      <c r="AH1059" s="253"/>
      <c r="AI1059" s="253"/>
      <c r="AJ1059" s="253"/>
      <c r="AK1059" s="253"/>
      <c r="AL1059" s="253"/>
      <c r="AM1059" s="253"/>
      <c r="AN1059" s="253"/>
      <c r="AO1059" s="253"/>
      <c r="AP1059" s="253"/>
      <c r="AQ1059" s="253"/>
      <c r="AR1059" s="253"/>
      <c r="AS1059" s="253"/>
      <c r="AT1059" s="253"/>
      <c r="AU1059" s="253"/>
      <c r="AV1059" s="253"/>
      <c r="AW1059" s="253"/>
    </row>
    <row r="1060" spans="1:49" s="252" customFormat="1" ht="15" customHeight="1" x14ac:dyDescent="0.25">
      <c r="A1060" s="253"/>
      <c r="B1060" s="253"/>
      <c r="C1060" s="253"/>
      <c r="D1060" s="253"/>
      <c r="E1060" s="253"/>
      <c r="F1060" s="253"/>
      <c r="G1060" s="253"/>
      <c r="H1060" s="253"/>
      <c r="I1060" s="253"/>
      <c r="J1060" s="253"/>
      <c r="K1060" s="253"/>
      <c r="L1060" s="253"/>
      <c r="M1060" s="253"/>
      <c r="N1060" s="253"/>
      <c r="O1060" s="253"/>
      <c r="P1060" s="253"/>
      <c r="Q1060" s="253"/>
      <c r="R1060" s="253"/>
      <c r="S1060" s="253"/>
      <c r="T1060" s="253"/>
      <c r="U1060" s="253"/>
      <c r="V1060" s="253"/>
      <c r="W1060" s="253"/>
      <c r="X1060" s="253"/>
      <c r="Y1060" s="253"/>
      <c r="Z1060" s="253"/>
      <c r="AA1060" s="253"/>
      <c r="AB1060" s="253"/>
      <c r="AC1060" s="253"/>
      <c r="AD1060" s="253"/>
      <c r="AE1060" s="253"/>
      <c r="AF1060" s="253"/>
      <c r="AG1060" s="253"/>
      <c r="AH1060" s="253"/>
      <c r="AI1060" s="253"/>
      <c r="AJ1060" s="253"/>
      <c r="AK1060" s="253"/>
      <c r="AL1060" s="253"/>
      <c r="AM1060" s="253"/>
      <c r="AN1060" s="253"/>
      <c r="AO1060" s="253"/>
      <c r="AP1060" s="253"/>
      <c r="AQ1060" s="253"/>
      <c r="AR1060" s="253"/>
      <c r="AS1060" s="253"/>
      <c r="AT1060" s="253"/>
      <c r="AU1060" s="253"/>
      <c r="AV1060" s="253"/>
      <c r="AW1060" s="253"/>
    </row>
    <row r="1061" spans="1:49" s="252" customFormat="1" ht="15" customHeight="1" x14ac:dyDescent="0.25">
      <c r="A1061" s="253"/>
      <c r="B1061" s="253"/>
      <c r="C1061" s="253"/>
      <c r="D1061" s="253"/>
      <c r="E1061" s="253"/>
      <c r="F1061" s="253"/>
      <c r="G1061" s="253"/>
      <c r="H1061" s="253"/>
      <c r="I1061" s="253"/>
      <c r="J1061" s="253"/>
      <c r="K1061" s="253"/>
      <c r="L1061" s="253"/>
      <c r="M1061" s="253"/>
      <c r="N1061" s="253"/>
      <c r="O1061" s="253"/>
      <c r="P1061" s="253"/>
      <c r="Q1061" s="253"/>
      <c r="R1061" s="253"/>
      <c r="S1061" s="253"/>
      <c r="T1061" s="253"/>
      <c r="U1061" s="253"/>
      <c r="V1061" s="253"/>
      <c r="W1061" s="253"/>
      <c r="X1061" s="253"/>
      <c r="Y1061" s="253"/>
      <c r="Z1061" s="253"/>
      <c r="AA1061" s="253"/>
      <c r="AB1061" s="253"/>
      <c r="AC1061" s="253"/>
      <c r="AD1061" s="253"/>
      <c r="AE1061" s="253"/>
      <c r="AF1061" s="253"/>
      <c r="AG1061" s="253"/>
      <c r="AH1061" s="253"/>
      <c r="AI1061" s="253"/>
      <c r="AJ1061" s="253"/>
      <c r="AK1061" s="253"/>
      <c r="AL1061" s="253"/>
      <c r="AM1061" s="253"/>
      <c r="AN1061" s="253"/>
      <c r="AO1061" s="253"/>
      <c r="AP1061" s="253"/>
      <c r="AQ1061" s="253"/>
      <c r="AR1061" s="253"/>
      <c r="AS1061" s="253"/>
      <c r="AT1061" s="253"/>
      <c r="AU1061" s="253"/>
      <c r="AV1061" s="253"/>
      <c r="AW1061" s="253"/>
    </row>
    <row r="1062" spans="1:49" s="252" customFormat="1" ht="15" customHeight="1" x14ac:dyDescent="0.25">
      <c r="A1062" s="253"/>
      <c r="B1062" s="253"/>
      <c r="C1062" s="253"/>
      <c r="D1062" s="253"/>
      <c r="E1062" s="253"/>
      <c r="F1062" s="253"/>
      <c r="G1062" s="253"/>
      <c r="H1062" s="253"/>
      <c r="I1062" s="253"/>
      <c r="J1062" s="253"/>
      <c r="K1062" s="253"/>
      <c r="L1062" s="253"/>
      <c r="M1062" s="253"/>
      <c r="N1062" s="253"/>
      <c r="O1062" s="253"/>
      <c r="P1062" s="253"/>
      <c r="Q1062" s="253"/>
      <c r="R1062" s="253"/>
      <c r="S1062" s="253"/>
      <c r="T1062" s="253"/>
      <c r="U1062" s="253"/>
      <c r="V1062" s="253"/>
      <c r="W1062" s="253"/>
      <c r="X1062" s="253"/>
      <c r="Y1062" s="253"/>
      <c r="Z1062" s="253"/>
      <c r="AA1062" s="253"/>
      <c r="AB1062" s="253"/>
      <c r="AC1062" s="253"/>
      <c r="AD1062" s="253"/>
      <c r="AE1062" s="253"/>
      <c r="AF1062" s="253"/>
      <c r="AG1062" s="253"/>
      <c r="AH1062" s="253"/>
      <c r="AI1062" s="253"/>
      <c r="AJ1062" s="253"/>
      <c r="AK1062" s="253"/>
      <c r="AL1062" s="253"/>
      <c r="AM1062" s="253"/>
      <c r="AN1062" s="253"/>
      <c r="AO1062" s="253"/>
      <c r="AP1062" s="253"/>
      <c r="AQ1062" s="253"/>
      <c r="AR1062" s="253"/>
      <c r="AS1062" s="253"/>
      <c r="AT1062" s="253"/>
      <c r="AU1062" s="253"/>
      <c r="AV1062" s="253"/>
      <c r="AW1062" s="253"/>
    </row>
    <row r="1063" spans="1:49" s="252" customFormat="1" ht="15" customHeight="1" x14ac:dyDescent="0.25">
      <c r="A1063" s="253"/>
      <c r="B1063" s="253"/>
      <c r="C1063" s="253"/>
      <c r="D1063" s="253"/>
      <c r="E1063" s="253"/>
      <c r="F1063" s="253"/>
      <c r="G1063" s="253"/>
      <c r="H1063" s="253"/>
      <c r="I1063" s="253"/>
      <c r="J1063" s="253"/>
      <c r="K1063" s="253"/>
      <c r="L1063" s="253"/>
      <c r="M1063" s="253"/>
      <c r="N1063" s="253"/>
      <c r="O1063" s="253"/>
      <c r="P1063" s="253"/>
      <c r="Q1063" s="253"/>
      <c r="R1063" s="253"/>
      <c r="S1063" s="253"/>
      <c r="T1063" s="253"/>
      <c r="U1063" s="253"/>
      <c r="V1063" s="253"/>
      <c r="W1063" s="253"/>
      <c r="X1063" s="253"/>
      <c r="Y1063" s="253"/>
      <c r="Z1063" s="253"/>
      <c r="AA1063" s="253"/>
      <c r="AB1063" s="253"/>
      <c r="AC1063" s="253"/>
      <c r="AD1063" s="253"/>
      <c r="AE1063" s="253"/>
      <c r="AF1063" s="253"/>
      <c r="AG1063" s="253"/>
      <c r="AH1063" s="253"/>
      <c r="AI1063" s="253"/>
      <c r="AJ1063" s="253"/>
      <c r="AK1063" s="253"/>
      <c r="AL1063" s="253"/>
      <c r="AM1063" s="253"/>
      <c r="AN1063" s="253"/>
      <c r="AO1063" s="253"/>
      <c r="AP1063" s="253"/>
      <c r="AQ1063" s="253"/>
      <c r="AR1063" s="253"/>
      <c r="AS1063" s="253"/>
      <c r="AT1063" s="253"/>
      <c r="AU1063" s="253"/>
      <c r="AV1063" s="253"/>
      <c r="AW1063" s="253"/>
    </row>
    <row r="1064" spans="1:49" s="252" customFormat="1" ht="15" customHeight="1" x14ac:dyDescent="0.25">
      <c r="A1064" s="253"/>
      <c r="B1064" s="253"/>
      <c r="C1064" s="253"/>
      <c r="D1064" s="253"/>
      <c r="E1064" s="253"/>
      <c r="F1064" s="253"/>
      <c r="G1064" s="253"/>
      <c r="H1064" s="253"/>
      <c r="I1064" s="253"/>
      <c r="J1064" s="253"/>
      <c r="K1064" s="253"/>
      <c r="L1064" s="253"/>
      <c r="M1064" s="253"/>
      <c r="N1064" s="253"/>
      <c r="O1064" s="253"/>
      <c r="P1064" s="253"/>
      <c r="Q1064" s="253"/>
      <c r="R1064" s="253"/>
      <c r="S1064" s="253"/>
      <c r="T1064" s="253"/>
      <c r="U1064" s="253"/>
      <c r="V1064" s="253"/>
      <c r="W1064" s="253"/>
      <c r="X1064" s="253"/>
      <c r="Y1064" s="253"/>
      <c r="Z1064" s="253"/>
      <c r="AA1064" s="253"/>
      <c r="AB1064" s="253"/>
      <c r="AC1064" s="253"/>
      <c r="AD1064" s="253"/>
      <c r="AE1064" s="253"/>
      <c r="AF1064" s="253"/>
      <c r="AG1064" s="253"/>
      <c r="AH1064" s="253"/>
      <c r="AI1064" s="253"/>
      <c r="AJ1064" s="253"/>
      <c r="AK1064" s="253"/>
      <c r="AL1064" s="253"/>
      <c r="AM1064" s="253"/>
      <c r="AN1064" s="253"/>
      <c r="AO1064" s="253"/>
      <c r="AP1064" s="253"/>
      <c r="AQ1064" s="253"/>
      <c r="AR1064" s="253"/>
      <c r="AS1064" s="253"/>
      <c r="AT1064" s="253"/>
      <c r="AU1064" s="253"/>
      <c r="AV1064" s="253"/>
      <c r="AW1064" s="253"/>
    </row>
    <row r="1065" spans="1:49" s="252" customFormat="1" ht="15" customHeight="1" x14ac:dyDescent="0.25">
      <c r="A1065" s="253"/>
      <c r="B1065" s="253"/>
      <c r="C1065" s="253"/>
      <c r="D1065" s="253"/>
      <c r="E1065" s="253"/>
      <c r="F1065" s="253"/>
      <c r="G1065" s="253"/>
      <c r="H1065" s="253"/>
      <c r="I1065" s="253"/>
      <c r="J1065" s="253"/>
      <c r="K1065" s="253"/>
      <c r="L1065" s="253"/>
      <c r="M1065" s="253"/>
      <c r="N1065" s="253"/>
      <c r="O1065" s="253"/>
      <c r="P1065" s="253"/>
      <c r="Q1065" s="253"/>
      <c r="R1065" s="253"/>
      <c r="S1065" s="253"/>
      <c r="T1065" s="253"/>
      <c r="U1065" s="253"/>
      <c r="V1065" s="253"/>
      <c r="W1065" s="253"/>
      <c r="X1065" s="253"/>
      <c r="Y1065" s="253"/>
      <c r="Z1065" s="253"/>
      <c r="AA1065" s="253"/>
      <c r="AB1065" s="253"/>
      <c r="AC1065" s="253"/>
      <c r="AD1065" s="253"/>
      <c r="AE1065" s="253"/>
      <c r="AF1065" s="253"/>
      <c r="AG1065" s="253"/>
      <c r="AH1065" s="253"/>
      <c r="AI1065" s="253"/>
      <c r="AJ1065" s="253"/>
      <c r="AK1065" s="253"/>
      <c r="AL1065" s="253"/>
      <c r="AM1065" s="253"/>
      <c r="AN1065" s="253"/>
      <c r="AO1065" s="253"/>
      <c r="AP1065" s="253"/>
      <c r="AQ1065" s="253"/>
      <c r="AR1065" s="253"/>
      <c r="AS1065" s="253"/>
      <c r="AT1065" s="253"/>
      <c r="AU1065" s="253"/>
      <c r="AV1065" s="253"/>
      <c r="AW1065" s="253"/>
    </row>
    <row r="1066" spans="1:49" s="252" customFormat="1" ht="15" customHeight="1" x14ac:dyDescent="0.25">
      <c r="A1066" s="253"/>
      <c r="B1066" s="253"/>
      <c r="C1066" s="253"/>
      <c r="D1066" s="253"/>
      <c r="E1066" s="253"/>
      <c r="F1066" s="253"/>
      <c r="G1066" s="253"/>
      <c r="H1066" s="253"/>
      <c r="I1066" s="253"/>
      <c r="J1066" s="253"/>
      <c r="K1066" s="253"/>
      <c r="L1066" s="253"/>
      <c r="M1066" s="253"/>
      <c r="N1066" s="253"/>
      <c r="O1066" s="253"/>
      <c r="P1066" s="253"/>
      <c r="Q1066" s="253"/>
      <c r="R1066" s="253"/>
      <c r="S1066" s="253"/>
      <c r="T1066" s="253"/>
      <c r="U1066" s="253"/>
      <c r="V1066" s="253"/>
      <c r="W1066" s="253"/>
      <c r="X1066" s="253"/>
      <c r="Y1066" s="253"/>
      <c r="Z1066" s="253"/>
      <c r="AA1066" s="253"/>
      <c r="AB1066" s="253"/>
      <c r="AC1066" s="253"/>
      <c r="AD1066" s="253"/>
      <c r="AE1066" s="253"/>
      <c r="AF1066" s="253"/>
      <c r="AG1066" s="253"/>
      <c r="AH1066" s="253"/>
      <c r="AI1066" s="253"/>
      <c r="AJ1066" s="253"/>
      <c r="AK1066" s="253"/>
      <c r="AL1066" s="253"/>
      <c r="AM1066" s="253"/>
      <c r="AN1066" s="253"/>
      <c r="AO1066" s="253"/>
      <c r="AP1066" s="253"/>
      <c r="AQ1066" s="253"/>
      <c r="AR1066" s="253"/>
      <c r="AS1066" s="253"/>
      <c r="AT1066" s="253"/>
      <c r="AU1066" s="253"/>
      <c r="AV1066" s="253"/>
      <c r="AW1066" s="253"/>
    </row>
    <row r="1067" spans="1:49" s="252" customFormat="1" ht="15" customHeight="1" x14ac:dyDescent="0.25">
      <c r="A1067" s="253"/>
      <c r="B1067" s="253"/>
      <c r="C1067" s="253"/>
      <c r="D1067" s="253"/>
      <c r="E1067" s="253"/>
      <c r="F1067" s="253"/>
      <c r="G1067" s="253"/>
      <c r="H1067" s="253"/>
      <c r="I1067" s="253"/>
      <c r="J1067" s="253"/>
      <c r="K1067" s="253"/>
      <c r="L1067" s="253"/>
      <c r="M1067" s="253"/>
      <c r="N1067" s="253"/>
      <c r="O1067" s="253"/>
      <c r="P1067" s="253"/>
      <c r="Q1067" s="253"/>
      <c r="R1067" s="253"/>
      <c r="S1067" s="253"/>
      <c r="T1067" s="253"/>
      <c r="U1067" s="253"/>
      <c r="V1067" s="253"/>
      <c r="W1067" s="253"/>
      <c r="X1067" s="253"/>
      <c r="Y1067" s="253"/>
      <c r="Z1067" s="253"/>
      <c r="AA1067" s="253"/>
      <c r="AB1067" s="253"/>
      <c r="AC1067" s="253"/>
      <c r="AD1067" s="253"/>
      <c r="AE1067" s="253"/>
      <c r="AF1067" s="253"/>
      <c r="AG1067" s="253"/>
      <c r="AH1067" s="253"/>
      <c r="AI1067" s="253"/>
      <c r="AJ1067" s="253"/>
      <c r="AK1067" s="253"/>
      <c r="AL1067" s="253"/>
      <c r="AM1067" s="253"/>
      <c r="AN1067" s="253"/>
      <c r="AO1067" s="253"/>
      <c r="AP1067" s="253"/>
      <c r="AQ1067" s="253"/>
      <c r="AR1067" s="253"/>
      <c r="AS1067" s="253"/>
      <c r="AT1067" s="253"/>
      <c r="AU1067" s="253"/>
      <c r="AV1067" s="253"/>
      <c r="AW1067" s="253"/>
    </row>
    <row r="1068" spans="1:49" s="252" customFormat="1" ht="15" customHeight="1" x14ac:dyDescent="0.25">
      <c r="A1068" s="253"/>
      <c r="B1068" s="253"/>
      <c r="C1068" s="253"/>
      <c r="D1068" s="253"/>
      <c r="E1068" s="253"/>
      <c r="F1068" s="253"/>
      <c r="G1068" s="253"/>
      <c r="H1068" s="253"/>
      <c r="I1068" s="253"/>
      <c r="J1068" s="253"/>
      <c r="K1068" s="253"/>
      <c r="L1068" s="253"/>
      <c r="M1068" s="253"/>
      <c r="N1068" s="253"/>
      <c r="O1068" s="253"/>
      <c r="P1068" s="253"/>
      <c r="Q1068" s="253"/>
      <c r="R1068" s="253"/>
      <c r="S1068" s="253"/>
      <c r="T1068" s="253"/>
      <c r="U1068" s="253"/>
      <c r="V1068" s="253"/>
      <c r="W1068" s="253"/>
      <c r="X1068" s="253"/>
      <c r="Y1068" s="253"/>
      <c r="Z1068" s="253"/>
      <c r="AA1068" s="253"/>
      <c r="AB1068" s="253"/>
      <c r="AC1068" s="253"/>
      <c r="AD1068" s="253"/>
      <c r="AE1068" s="253"/>
      <c r="AF1068" s="253"/>
      <c r="AG1068" s="253"/>
      <c r="AH1068" s="253"/>
      <c r="AI1068" s="253"/>
      <c r="AJ1068" s="253"/>
      <c r="AK1068" s="253"/>
      <c r="AL1068" s="253"/>
      <c r="AM1068" s="253"/>
      <c r="AN1068" s="253"/>
      <c r="AO1068" s="253"/>
      <c r="AP1068" s="253"/>
      <c r="AQ1068" s="253"/>
      <c r="AR1068" s="253"/>
      <c r="AS1068" s="253"/>
      <c r="AT1068" s="253"/>
      <c r="AU1068" s="253"/>
      <c r="AV1068" s="253"/>
      <c r="AW1068" s="253"/>
    </row>
    <row r="1069" spans="1:49" s="252" customFormat="1" ht="15" customHeight="1" x14ac:dyDescent="0.25">
      <c r="A1069" s="253"/>
      <c r="B1069" s="253"/>
      <c r="C1069" s="253"/>
      <c r="D1069" s="253"/>
      <c r="E1069" s="253"/>
      <c r="F1069" s="253"/>
      <c r="G1069" s="253"/>
      <c r="H1069" s="253"/>
      <c r="I1069" s="253"/>
      <c r="J1069" s="253"/>
      <c r="K1069" s="253"/>
      <c r="L1069" s="253"/>
      <c r="M1069" s="253"/>
      <c r="N1069" s="253"/>
      <c r="O1069" s="253"/>
      <c r="P1069" s="253"/>
      <c r="Q1069" s="253"/>
      <c r="R1069" s="253"/>
      <c r="S1069" s="253"/>
      <c r="T1069" s="253"/>
      <c r="U1069" s="253"/>
      <c r="V1069" s="253"/>
      <c r="W1069" s="253"/>
      <c r="X1069" s="253"/>
      <c r="Y1069" s="253"/>
      <c r="Z1069" s="253"/>
      <c r="AA1069" s="253"/>
      <c r="AB1069" s="253"/>
      <c r="AC1069" s="253"/>
      <c r="AD1069" s="253"/>
      <c r="AE1069" s="253"/>
      <c r="AF1069" s="253"/>
      <c r="AG1069" s="253"/>
      <c r="AH1069" s="253"/>
      <c r="AI1069" s="253"/>
      <c r="AJ1069" s="253"/>
      <c r="AK1069" s="253"/>
      <c r="AL1069" s="253"/>
      <c r="AM1069" s="253"/>
      <c r="AN1069" s="253"/>
      <c r="AO1069" s="253"/>
      <c r="AP1069" s="253"/>
      <c r="AQ1069" s="253"/>
      <c r="AR1069" s="253"/>
      <c r="AS1069" s="253"/>
      <c r="AT1069" s="253"/>
      <c r="AU1069" s="253"/>
      <c r="AV1069" s="253"/>
      <c r="AW1069" s="253"/>
    </row>
    <row r="1070" spans="1:49" s="252" customFormat="1" ht="15" customHeight="1" x14ac:dyDescent="0.25">
      <c r="A1070" s="253"/>
      <c r="B1070" s="253"/>
      <c r="C1070" s="253"/>
      <c r="D1070" s="253"/>
      <c r="E1070" s="253"/>
      <c r="F1070" s="253"/>
      <c r="G1070" s="253"/>
      <c r="H1070" s="253"/>
      <c r="I1070" s="253"/>
      <c r="J1070" s="253"/>
      <c r="K1070" s="253"/>
      <c r="L1070" s="253"/>
      <c r="M1070" s="253"/>
      <c r="N1070" s="253"/>
      <c r="O1070" s="253"/>
      <c r="P1070" s="253"/>
      <c r="Q1070" s="253"/>
      <c r="R1070" s="253"/>
      <c r="S1070" s="253"/>
      <c r="T1070" s="253"/>
      <c r="U1070" s="253"/>
      <c r="V1070" s="253"/>
      <c r="W1070" s="253"/>
      <c r="X1070" s="253"/>
      <c r="Y1070" s="253"/>
      <c r="Z1070" s="253"/>
      <c r="AA1070" s="253"/>
      <c r="AB1070" s="253"/>
      <c r="AC1070" s="253"/>
      <c r="AD1070" s="253"/>
      <c r="AE1070" s="253"/>
      <c r="AF1070" s="253"/>
      <c r="AG1070" s="253"/>
      <c r="AH1070" s="253"/>
      <c r="AI1070" s="253"/>
      <c r="AJ1070" s="253"/>
      <c r="AK1070" s="253"/>
      <c r="AL1070" s="253"/>
      <c r="AM1070" s="253"/>
      <c r="AN1070" s="253"/>
      <c r="AO1070" s="253"/>
      <c r="AP1070" s="253"/>
      <c r="AQ1070" s="253"/>
      <c r="AR1070" s="253"/>
      <c r="AS1070" s="253"/>
      <c r="AT1070" s="253"/>
      <c r="AU1070" s="253"/>
      <c r="AV1070" s="253"/>
      <c r="AW1070" s="253"/>
    </row>
    <row r="1071" spans="1:49" s="252" customFormat="1" ht="15" customHeight="1" x14ac:dyDescent="0.25">
      <c r="A1071" s="253"/>
      <c r="B1071" s="253"/>
      <c r="C1071" s="253"/>
      <c r="D1071" s="253"/>
      <c r="E1071" s="253"/>
      <c r="F1071" s="253"/>
      <c r="G1071" s="253"/>
      <c r="H1071" s="253"/>
      <c r="I1071" s="253"/>
      <c r="J1071" s="253"/>
      <c r="K1071" s="253"/>
      <c r="L1071" s="253"/>
      <c r="M1071" s="253"/>
      <c r="N1071" s="253"/>
      <c r="O1071" s="253"/>
      <c r="P1071" s="253"/>
      <c r="Q1071" s="253"/>
      <c r="R1071" s="253"/>
      <c r="S1071" s="253"/>
      <c r="T1071" s="253"/>
      <c r="U1071" s="253"/>
      <c r="V1071" s="253"/>
      <c r="W1071" s="253"/>
      <c r="X1071" s="253"/>
      <c r="Y1071" s="253"/>
      <c r="Z1071" s="253"/>
      <c r="AA1071" s="253"/>
      <c r="AB1071" s="253"/>
      <c r="AC1071" s="253"/>
      <c r="AD1071" s="253"/>
      <c r="AE1071" s="253"/>
      <c r="AF1071" s="253"/>
      <c r="AG1071" s="253"/>
      <c r="AH1071" s="253"/>
      <c r="AI1071" s="253"/>
      <c r="AJ1071" s="253"/>
      <c r="AK1071" s="253"/>
      <c r="AL1071" s="253"/>
      <c r="AM1071" s="253"/>
      <c r="AN1071" s="253"/>
      <c r="AO1071" s="253"/>
      <c r="AP1071" s="253"/>
      <c r="AQ1071" s="253"/>
      <c r="AR1071" s="253"/>
      <c r="AS1071" s="253"/>
      <c r="AT1071" s="253"/>
      <c r="AU1071" s="253"/>
      <c r="AV1071" s="253"/>
      <c r="AW1071" s="253"/>
    </row>
    <row r="1072" spans="1:49" s="252" customFormat="1" ht="15" customHeight="1" x14ac:dyDescent="0.25">
      <c r="A1072" s="253"/>
      <c r="B1072" s="253"/>
      <c r="C1072" s="253"/>
      <c r="D1072" s="253"/>
      <c r="E1072" s="253"/>
      <c r="F1072" s="253"/>
      <c r="G1072" s="253"/>
      <c r="H1072" s="253"/>
      <c r="I1072" s="253"/>
      <c r="J1072" s="253"/>
      <c r="K1072" s="253"/>
      <c r="L1072" s="253"/>
      <c r="M1072" s="253"/>
      <c r="N1072" s="253"/>
      <c r="O1072" s="253"/>
      <c r="P1072" s="253"/>
      <c r="Q1072" s="253"/>
      <c r="R1072" s="253"/>
      <c r="S1072" s="253"/>
      <c r="T1072" s="253"/>
      <c r="U1072" s="253"/>
      <c r="V1072" s="253"/>
      <c r="W1072" s="253"/>
      <c r="X1072" s="253"/>
      <c r="Y1072" s="253"/>
      <c r="Z1072" s="253"/>
      <c r="AA1072" s="253"/>
      <c r="AB1072" s="253"/>
      <c r="AC1072" s="253"/>
      <c r="AD1072" s="253"/>
      <c r="AE1072" s="253"/>
      <c r="AF1072" s="253"/>
      <c r="AG1072" s="253"/>
      <c r="AH1072" s="253"/>
      <c r="AI1072" s="253"/>
      <c r="AJ1072" s="253"/>
      <c r="AK1072" s="253"/>
      <c r="AL1072" s="253"/>
      <c r="AM1072" s="253"/>
      <c r="AN1072" s="253"/>
      <c r="AO1072" s="253"/>
      <c r="AP1072" s="253"/>
      <c r="AQ1072" s="253"/>
      <c r="AR1072" s="253"/>
      <c r="AS1072" s="253"/>
      <c r="AT1072" s="253"/>
      <c r="AU1072" s="253"/>
      <c r="AV1072" s="253"/>
      <c r="AW1072" s="253"/>
    </row>
    <row r="1073" spans="1:49" s="252" customFormat="1" ht="15" customHeight="1" x14ac:dyDescent="0.25">
      <c r="A1073" s="253"/>
      <c r="B1073" s="253"/>
      <c r="C1073" s="253"/>
      <c r="D1073" s="253"/>
      <c r="E1073" s="253"/>
      <c r="F1073" s="253"/>
      <c r="G1073" s="253"/>
      <c r="H1073" s="253"/>
      <c r="I1073" s="253"/>
      <c r="J1073" s="253"/>
      <c r="K1073" s="253"/>
      <c r="L1073" s="253"/>
      <c r="M1073" s="253"/>
      <c r="N1073" s="253"/>
      <c r="O1073" s="253"/>
      <c r="P1073" s="253"/>
      <c r="Q1073" s="253"/>
      <c r="R1073" s="253"/>
      <c r="S1073" s="253"/>
      <c r="T1073" s="253"/>
      <c r="U1073" s="253"/>
      <c r="V1073" s="253"/>
      <c r="W1073" s="253"/>
      <c r="X1073" s="253"/>
      <c r="Y1073" s="253"/>
      <c r="Z1073" s="253"/>
      <c r="AA1073" s="253"/>
      <c r="AB1073" s="253"/>
      <c r="AC1073" s="253"/>
      <c r="AD1073" s="253"/>
      <c r="AE1073" s="253"/>
      <c r="AF1073" s="253"/>
      <c r="AG1073" s="253"/>
      <c r="AH1073" s="253"/>
      <c r="AI1073" s="253"/>
      <c r="AJ1073" s="253"/>
      <c r="AK1073" s="253"/>
      <c r="AL1073" s="253"/>
      <c r="AM1073" s="253"/>
      <c r="AN1073" s="253"/>
      <c r="AO1073" s="253"/>
      <c r="AP1073" s="253"/>
      <c r="AQ1073" s="253"/>
      <c r="AR1073" s="253"/>
      <c r="AS1073" s="253"/>
      <c r="AT1073" s="253"/>
      <c r="AU1073" s="253"/>
      <c r="AV1073" s="253"/>
      <c r="AW1073" s="253"/>
    </row>
    <row r="1074" spans="1:49" s="252" customFormat="1" ht="15" customHeight="1" x14ac:dyDescent="0.25">
      <c r="A1074" s="253"/>
      <c r="B1074" s="253"/>
      <c r="C1074" s="253"/>
      <c r="D1074" s="253"/>
      <c r="E1074" s="253"/>
      <c r="F1074" s="253"/>
      <c r="G1074" s="253"/>
      <c r="H1074" s="253"/>
      <c r="I1074" s="253"/>
      <c r="J1074" s="253"/>
      <c r="K1074" s="253"/>
      <c r="L1074" s="253"/>
      <c r="M1074" s="253"/>
      <c r="N1074" s="253"/>
      <c r="O1074" s="253"/>
      <c r="P1074" s="253"/>
      <c r="Q1074" s="253"/>
      <c r="R1074" s="253"/>
      <c r="S1074" s="253"/>
      <c r="T1074" s="253"/>
      <c r="U1074" s="253"/>
      <c r="V1074" s="253"/>
      <c r="W1074" s="253"/>
      <c r="X1074" s="253"/>
      <c r="Y1074" s="253"/>
      <c r="Z1074" s="253"/>
      <c r="AA1074" s="253"/>
      <c r="AB1074" s="253"/>
      <c r="AC1074" s="253"/>
      <c r="AD1074" s="253"/>
      <c r="AE1074" s="253"/>
      <c r="AF1074" s="253"/>
      <c r="AG1074" s="253"/>
      <c r="AH1074" s="253"/>
      <c r="AI1074" s="253"/>
      <c r="AJ1074" s="253"/>
      <c r="AK1074" s="253"/>
      <c r="AL1074" s="253"/>
      <c r="AM1074" s="253"/>
      <c r="AN1074" s="253"/>
      <c r="AO1074" s="253"/>
      <c r="AP1074" s="253"/>
      <c r="AQ1074" s="253"/>
      <c r="AR1074" s="253"/>
      <c r="AS1074" s="253"/>
      <c r="AT1074" s="253"/>
      <c r="AU1074" s="253"/>
      <c r="AV1074" s="253"/>
      <c r="AW1074" s="253"/>
    </row>
    <row r="1075" spans="1:49" s="252" customFormat="1" ht="15" customHeight="1" x14ac:dyDescent="0.25">
      <c r="A1075" s="253"/>
      <c r="B1075" s="253"/>
      <c r="C1075" s="253"/>
      <c r="D1075" s="253"/>
      <c r="E1075" s="253"/>
      <c r="F1075" s="253"/>
      <c r="G1075" s="253"/>
      <c r="H1075" s="253"/>
      <c r="I1075" s="253"/>
      <c r="J1075" s="253"/>
      <c r="K1075" s="253"/>
      <c r="L1075" s="253"/>
      <c r="M1075" s="253"/>
      <c r="N1075" s="253"/>
      <c r="O1075" s="253"/>
      <c r="P1075" s="253"/>
      <c r="Q1075" s="253"/>
      <c r="R1075" s="253"/>
      <c r="S1075" s="253"/>
      <c r="T1075" s="253"/>
      <c r="U1075" s="253"/>
      <c r="V1075" s="253"/>
      <c r="W1075" s="253"/>
      <c r="X1075" s="253"/>
      <c r="Y1075" s="253"/>
      <c r="Z1075" s="253"/>
      <c r="AA1075" s="253"/>
      <c r="AB1075" s="253"/>
      <c r="AC1075" s="253"/>
      <c r="AD1075" s="253"/>
      <c r="AE1075" s="253"/>
      <c r="AF1075" s="253"/>
      <c r="AG1075" s="253"/>
      <c r="AH1075" s="253"/>
      <c r="AI1075" s="253"/>
      <c r="AJ1075" s="253"/>
      <c r="AK1075" s="253"/>
      <c r="AL1075" s="253"/>
      <c r="AM1075" s="253"/>
      <c r="AN1075" s="253"/>
      <c r="AO1075" s="253"/>
      <c r="AP1075" s="253"/>
      <c r="AQ1075" s="253"/>
      <c r="AR1075" s="253"/>
      <c r="AS1075" s="253"/>
      <c r="AT1075" s="253"/>
      <c r="AU1075" s="253"/>
      <c r="AV1075" s="253"/>
      <c r="AW1075" s="253"/>
    </row>
    <row r="1076" spans="1:49" s="252" customFormat="1" ht="15" customHeight="1" x14ac:dyDescent="0.25">
      <c r="A1076" s="253"/>
      <c r="B1076" s="253"/>
      <c r="C1076" s="253"/>
      <c r="D1076" s="253"/>
      <c r="E1076" s="253"/>
      <c r="F1076" s="253"/>
      <c r="G1076" s="253"/>
      <c r="H1076" s="253"/>
      <c r="I1076" s="253"/>
      <c r="J1076" s="253"/>
      <c r="K1076" s="253"/>
      <c r="L1076" s="253"/>
      <c r="M1076" s="253"/>
      <c r="N1076" s="253"/>
      <c r="O1076" s="253"/>
      <c r="P1076" s="253"/>
      <c r="Q1076" s="253"/>
      <c r="R1076" s="253"/>
      <c r="S1076" s="253"/>
      <c r="T1076" s="253"/>
      <c r="U1076" s="253"/>
      <c r="V1076" s="253"/>
      <c r="W1076" s="253"/>
      <c r="X1076" s="253"/>
      <c r="Y1076" s="253"/>
      <c r="Z1076" s="253"/>
      <c r="AA1076" s="253"/>
      <c r="AB1076" s="253"/>
      <c r="AC1076" s="253"/>
      <c r="AD1076" s="253"/>
      <c r="AE1076" s="253"/>
      <c r="AF1076" s="253"/>
      <c r="AG1076" s="253"/>
      <c r="AH1076" s="253"/>
      <c r="AI1076" s="253"/>
      <c r="AJ1076" s="253"/>
      <c r="AK1076" s="253"/>
      <c r="AL1076" s="253"/>
      <c r="AM1076" s="253"/>
      <c r="AN1076" s="253"/>
      <c r="AO1076" s="253"/>
      <c r="AP1076" s="253"/>
      <c r="AQ1076" s="253"/>
      <c r="AR1076" s="253"/>
      <c r="AS1076" s="253"/>
      <c r="AT1076" s="253"/>
      <c r="AU1076" s="253"/>
      <c r="AV1076" s="253"/>
      <c r="AW1076" s="253"/>
    </row>
    <row r="1077" spans="1:49" s="252" customFormat="1" ht="15" customHeight="1" x14ac:dyDescent="0.25">
      <c r="A1077" s="253"/>
      <c r="B1077" s="253"/>
      <c r="C1077" s="253"/>
      <c r="D1077" s="253"/>
      <c r="E1077" s="253"/>
      <c r="F1077" s="253"/>
      <c r="G1077" s="253"/>
      <c r="H1077" s="253"/>
      <c r="I1077" s="253"/>
      <c r="J1077" s="253"/>
      <c r="K1077" s="253"/>
      <c r="L1077" s="253"/>
      <c r="M1077" s="253"/>
      <c r="N1077" s="253"/>
      <c r="O1077" s="253"/>
      <c r="P1077" s="253"/>
      <c r="Q1077" s="253"/>
      <c r="R1077" s="253"/>
      <c r="S1077" s="253"/>
      <c r="T1077" s="253"/>
      <c r="U1077" s="253"/>
      <c r="V1077" s="253"/>
      <c r="W1077" s="253"/>
      <c r="X1077" s="253"/>
      <c r="Y1077" s="253"/>
      <c r="Z1077" s="253"/>
      <c r="AA1077" s="253"/>
      <c r="AB1077" s="253"/>
      <c r="AC1077" s="253"/>
      <c r="AD1077" s="253"/>
      <c r="AE1077" s="253"/>
      <c r="AF1077" s="253"/>
      <c r="AG1077" s="253"/>
      <c r="AH1077" s="253"/>
      <c r="AI1077" s="253"/>
      <c r="AJ1077" s="253"/>
      <c r="AK1077" s="253"/>
      <c r="AL1077" s="253"/>
      <c r="AM1077" s="253"/>
      <c r="AN1077" s="253"/>
      <c r="AO1077" s="253"/>
      <c r="AP1077" s="253"/>
      <c r="AQ1077" s="253"/>
      <c r="AR1077" s="253"/>
      <c r="AS1077" s="253"/>
      <c r="AT1077" s="253"/>
      <c r="AU1077" s="253"/>
      <c r="AV1077" s="253"/>
      <c r="AW1077" s="253"/>
    </row>
    <row r="1078" spans="1:49" s="252" customFormat="1" ht="15" customHeight="1" x14ac:dyDescent="0.25">
      <c r="A1078" s="253"/>
      <c r="B1078" s="253"/>
      <c r="C1078" s="253"/>
      <c r="D1078" s="253"/>
      <c r="E1078" s="253"/>
      <c r="F1078" s="253"/>
      <c r="G1078" s="253"/>
      <c r="H1078" s="253"/>
      <c r="I1078" s="253"/>
      <c r="J1078" s="253"/>
      <c r="K1078" s="253"/>
      <c r="L1078" s="253"/>
      <c r="M1078" s="253"/>
      <c r="N1078" s="253"/>
      <c r="O1078" s="253"/>
      <c r="P1078" s="253"/>
      <c r="Q1078" s="253"/>
      <c r="R1078" s="253"/>
      <c r="S1078" s="253"/>
      <c r="T1078" s="253"/>
      <c r="U1078" s="253"/>
      <c r="V1078" s="253"/>
      <c r="W1078" s="253"/>
      <c r="X1078" s="253"/>
      <c r="Y1078" s="253"/>
      <c r="Z1078" s="253"/>
      <c r="AA1078" s="253"/>
      <c r="AB1078" s="253"/>
      <c r="AC1078" s="253"/>
      <c r="AD1078" s="253"/>
      <c r="AE1078" s="253"/>
      <c r="AF1078" s="253"/>
      <c r="AG1078" s="253"/>
      <c r="AH1078" s="253"/>
      <c r="AI1078" s="253"/>
      <c r="AJ1078" s="253"/>
      <c r="AK1078" s="253"/>
      <c r="AL1078" s="253"/>
      <c r="AM1078" s="253"/>
      <c r="AN1078" s="253"/>
      <c r="AO1078" s="253"/>
      <c r="AP1078" s="253"/>
      <c r="AQ1078" s="253"/>
      <c r="AR1078" s="253"/>
      <c r="AS1078" s="253"/>
      <c r="AT1078" s="253"/>
      <c r="AU1078" s="253"/>
      <c r="AV1078" s="253"/>
      <c r="AW1078" s="253"/>
    </row>
    <row r="1079" spans="1:49" s="252" customFormat="1" ht="15" customHeight="1" x14ac:dyDescent="0.25">
      <c r="A1079" s="253"/>
      <c r="B1079" s="253"/>
      <c r="C1079" s="253"/>
      <c r="D1079" s="253"/>
      <c r="E1079" s="253"/>
      <c r="F1079" s="253"/>
      <c r="G1079" s="253"/>
      <c r="H1079" s="253"/>
      <c r="I1079" s="253"/>
      <c r="J1079" s="253"/>
      <c r="K1079" s="253"/>
      <c r="L1079" s="253"/>
      <c r="M1079" s="253"/>
      <c r="N1079" s="253"/>
      <c r="O1079" s="253"/>
      <c r="P1079" s="253"/>
      <c r="Q1079" s="253"/>
      <c r="R1079" s="253"/>
      <c r="S1079" s="253"/>
      <c r="T1079" s="253"/>
      <c r="U1079" s="253"/>
      <c r="V1079" s="253"/>
      <c r="W1079" s="253"/>
      <c r="X1079" s="253"/>
      <c r="Y1079" s="253"/>
      <c r="Z1079" s="253"/>
      <c r="AA1079" s="253"/>
      <c r="AB1079" s="253"/>
      <c r="AC1079" s="253"/>
      <c r="AD1079" s="253"/>
      <c r="AE1079" s="253"/>
      <c r="AF1079" s="253"/>
      <c r="AG1079" s="253"/>
      <c r="AH1079" s="253"/>
      <c r="AI1079" s="253"/>
      <c r="AJ1079" s="253"/>
      <c r="AK1079" s="253"/>
      <c r="AL1079" s="253"/>
      <c r="AM1079" s="253"/>
      <c r="AN1079" s="253"/>
      <c r="AO1079" s="253"/>
      <c r="AP1079" s="253"/>
      <c r="AQ1079" s="253"/>
      <c r="AR1079" s="253"/>
      <c r="AS1079" s="253"/>
      <c r="AT1079" s="253"/>
      <c r="AU1079" s="253"/>
      <c r="AV1079" s="253"/>
      <c r="AW1079" s="253"/>
    </row>
    <row r="1080" spans="1:49" s="252" customFormat="1" ht="15" customHeight="1" x14ac:dyDescent="0.25">
      <c r="A1080" s="253"/>
      <c r="B1080" s="253"/>
      <c r="C1080" s="253"/>
      <c r="D1080" s="253"/>
      <c r="E1080" s="253"/>
      <c r="F1080" s="253"/>
      <c r="G1080" s="253"/>
      <c r="H1080" s="253"/>
      <c r="I1080" s="253"/>
      <c r="J1080" s="253"/>
      <c r="K1080" s="253"/>
      <c r="L1080" s="253"/>
      <c r="M1080" s="253"/>
      <c r="N1080" s="253"/>
      <c r="O1080" s="253"/>
      <c r="P1080" s="253"/>
      <c r="Q1080" s="253"/>
      <c r="R1080" s="253"/>
      <c r="S1080" s="253"/>
      <c r="T1080" s="253"/>
      <c r="U1080" s="253"/>
      <c r="V1080" s="253"/>
      <c r="W1080" s="253"/>
      <c r="X1080" s="253"/>
      <c r="Y1080" s="253"/>
      <c r="Z1080" s="253"/>
      <c r="AA1080" s="253"/>
      <c r="AB1080" s="253"/>
      <c r="AC1080" s="253"/>
      <c r="AD1080" s="253"/>
      <c r="AE1080" s="253"/>
      <c r="AF1080" s="253"/>
      <c r="AG1080" s="253"/>
      <c r="AH1080" s="253"/>
      <c r="AI1080" s="253"/>
      <c r="AJ1080" s="253"/>
      <c r="AK1080" s="253"/>
      <c r="AL1080" s="253"/>
      <c r="AM1080" s="253"/>
      <c r="AN1080" s="253"/>
      <c r="AO1080" s="253"/>
      <c r="AP1080" s="253"/>
      <c r="AQ1080" s="253"/>
      <c r="AR1080" s="253"/>
      <c r="AS1080" s="253"/>
      <c r="AT1080" s="253"/>
      <c r="AU1080" s="253"/>
      <c r="AV1080" s="253"/>
      <c r="AW1080" s="253"/>
    </row>
    <row r="1081" spans="1:49" s="252" customFormat="1" ht="15" customHeight="1" x14ac:dyDescent="0.25">
      <c r="A1081" s="253"/>
      <c r="B1081" s="253"/>
      <c r="C1081" s="253"/>
      <c r="D1081" s="253"/>
      <c r="E1081" s="253"/>
      <c r="F1081" s="253"/>
      <c r="G1081" s="253"/>
      <c r="H1081" s="253"/>
      <c r="I1081" s="253"/>
      <c r="J1081" s="253"/>
      <c r="K1081" s="253"/>
      <c r="L1081" s="253"/>
      <c r="M1081" s="253"/>
      <c r="N1081" s="253"/>
      <c r="O1081" s="253"/>
      <c r="P1081" s="253"/>
      <c r="Q1081" s="253"/>
      <c r="R1081" s="253"/>
      <c r="S1081" s="253"/>
      <c r="T1081" s="253"/>
      <c r="U1081" s="253"/>
      <c r="V1081" s="253"/>
      <c r="W1081" s="253"/>
      <c r="X1081" s="253"/>
      <c r="Y1081" s="253"/>
      <c r="Z1081" s="253"/>
      <c r="AA1081" s="253"/>
      <c r="AB1081" s="253"/>
      <c r="AC1081" s="253"/>
      <c r="AD1081" s="253"/>
      <c r="AE1081" s="253"/>
      <c r="AF1081" s="253"/>
      <c r="AG1081" s="253"/>
      <c r="AH1081" s="253"/>
      <c r="AI1081" s="253"/>
      <c r="AJ1081" s="253"/>
      <c r="AK1081" s="253"/>
      <c r="AL1081" s="253"/>
      <c r="AM1081" s="253"/>
      <c r="AN1081" s="253"/>
      <c r="AO1081" s="253"/>
      <c r="AP1081" s="253"/>
      <c r="AQ1081" s="253"/>
      <c r="AR1081" s="253"/>
      <c r="AS1081" s="253"/>
      <c r="AT1081" s="253"/>
      <c r="AU1081" s="253"/>
      <c r="AV1081" s="253"/>
      <c r="AW1081" s="253"/>
    </row>
    <row r="1082" spans="1:49" s="252" customFormat="1" ht="15" customHeight="1" x14ac:dyDescent="0.25">
      <c r="A1082" s="253"/>
      <c r="B1082" s="253"/>
      <c r="C1082" s="253"/>
      <c r="D1082" s="253"/>
      <c r="E1082" s="253"/>
      <c r="F1082" s="253"/>
      <c r="G1082" s="253"/>
      <c r="H1082" s="253"/>
      <c r="I1082" s="253"/>
      <c r="J1082" s="253"/>
      <c r="K1082" s="253"/>
      <c r="L1082" s="253"/>
      <c r="M1082" s="253"/>
      <c r="N1082" s="253"/>
      <c r="O1082" s="253"/>
      <c r="P1082" s="253"/>
      <c r="Q1082" s="253"/>
      <c r="R1082" s="253"/>
      <c r="S1082" s="253"/>
      <c r="T1082" s="253"/>
      <c r="U1082" s="253"/>
      <c r="V1082" s="253"/>
      <c r="W1082" s="253"/>
      <c r="X1082" s="253"/>
      <c r="Y1082" s="253"/>
      <c r="Z1082" s="253"/>
      <c r="AA1082" s="253"/>
      <c r="AB1082" s="253"/>
      <c r="AC1082" s="253"/>
      <c r="AD1082" s="253"/>
      <c r="AE1082" s="253"/>
      <c r="AF1082" s="253"/>
      <c r="AG1082" s="253"/>
      <c r="AH1082" s="253"/>
      <c r="AI1082" s="253"/>
      <c r="AJ1082" s="253"/>
      <c r="AK1082" s="253"/>
      <c r="AL1082" s="253"/>
      <c r="AM1082" s="253"/>
      <c r="AN1082" s="253"/>
      <c r="AO1082" s="253"/>
      <c r="AP1082" s="253"/>
      <c r="AQ1082" s="253"/>
      <c r="AR1082" s="253"/>
      <c r="AS1082" s="253"/>
      <c r="AT1082" s="253"/>
      <c r="AU1082" s="253"/>
      <c r="AV1082" s="253"/>
      <c r="AW1082" s="253"/>
    </row>
    <row r="1083" spans="1:49" s="252" customFormat="1" ht="15" customHeight="1" x14ac:dyDescent="0.25">
      <c r="A1083" s="253"/>
      <c r="B1083" s="253"/>
      <c r="C1083" s="253"/>
      <c r="D1083" s="253"/>
      <c r="E1083" s="253"/>
      <c r="F1083" s="253"/>
      <c r="G1083" s="253"/>
      <c r="H1083" s="253"/>
      <c r="I1083" s="253"/>
      <c r="J1083" s="253"/>
      <c r="K1083" s="253"/>
      <c r="L1083" s="253"/>
      <c r="M1083" s="253"/>
      <c r="N1083" s="253"/>
      <c r="O1083" s="253"/>
      <c r="P1083" s="253"/>
      <c r="Q1083" s="253"/>
      <c r="R1083" s="253"/>
      <c r="S1083" s="253"/>
      <c r="T1083" s="253"/>
      <c r="U1083" s="253"/>
      <c r="V1083" s="253"/>
      <c r="W1083" s="253"/>
      <c r="X1083" s="253"/>
      <c r="Y1083" s="253"/>
      <c r="Z1083" s="253"/>
      <c r="AA1083" s="253"/>
      <c r="AB1083" s="253"/>
      <c r="AC1083" s="253"/>
      <c r="AD1083" s="253"/>
      <c r="AE1083" s="253"/>
      <c r="AF1083" s="253"/>
      <c r="AG1083" s="253"/>
      <c r="AH1083" s="253"/>
      <c r="AI1083" s="253"/>
      <c r="AJ1083" s="253"/>
      <c r="AK1083" s="253"/>
      <c r="AL1083" s="253"/>
      <c r="AM1083" s="253"/>
      <c r="AN1083" s="253"/>
      <c r="AO1083" s="253"/>
      <c r="AP1083" s="253"/>
      <c r="AQ1083" s="253"/>
      <c r="AR1083" s="253"/>
      <c r="AS1083" s="253"/>
      <c r="AT1083" s="253"/>
      <c r="AU1083" s="253"/>
      <c r="AV1083" s="253"/>
      <c r="AW1083" s="253"/>
    </row>
    <row r="1084" spans="1:49" s="252" customFormat="1" ht="15" customHeight="1" x14ac:dyDescent="0.25">
      <c r="A1084" s="253"/>
      <c r="B1084" s="253"/>
      <c r="C1084" s="253"/>
      <c r="D1084" s="253"/>
      <c r="E1084" s="253"/>
      <c r="F1084" s="253"/>
      <c r="G1084" s="253"/>
      <c r="H1084" s="253"/>
      <c r="I1084" s="253"/>
      <c r="J1084" s="253"/>
      <c r="K1084" s="253"/>
      <c r="L1084" s="253"/>
      <c r="M1084" s="253"/>
      <c r="N1084" s="253"/>
      <c r="O1084" s="253"/>
      <c r="P1084" s="253"/>
      <c r="Q1084" s="253"/>
      <c r="R1084" s="253"/>
      <c r="S1084" s="253"/>
      <c r="T1084" s="253"/>
      <c r="U1084" s="253"/>
      <c r="V1084" s="253"/>
      <c r="W1084" s="253"/>
      <c r="X1084" s="253"/>
      <c r="Y1084" s="253"/>
      <c r="Z1084" s="253"/>
      <c r="AA1084" s="253"/>
      <c r="AB1084" s="253"/>
      <c r="AC1084" s="253"/>
      <c r="AD1084" s="253"/>
      <c r="AE1084" s="253"/>
      <c r="AF1084" s="253"/>
      <c r="AG1084" s="253"/>
      <c r="AH1084" s="253"/>
      <c r="AI1084" s="253"/>
      <c r="AJ1084" s="253"/>
      <c r="AK1084" s="253"/>
      <c r="AL1084" s="253"/>
      <c r="AM1084" s="253"/>
      <c r="AN1084" s="253"/>
      <c r="AO1084" s="253"/>
      <c r="AP1084" s="253"/>
      <c r="AQ1084" s="253"/>
      <c r="AR1084" s="253"/>
      <c r="AS1084" s="253"/>
      <c r="AT1084" s="253"/>
      <c r="AU1084" s="253"/>
      <c r="AV1084" s="253"/>
      <c r="AW1084" s="253"/>
    </row>
    <row r="1085" spans="1:49" s="252" customFormat="1" ht="15" customHeight="1" x14ac:dyDescent="0.25">
      <c r="A1085" s="253"/>
      <c r="B1085" s="253"/>
      <c r="C1085" s="253"/>
      <c r="D1085" s="253"/>
      <c r="E1085" s="253"/>
      <c r="F1085" s="253"/>
      <c r="G1085" s="253"/>
      <c r="H1085" s="253"/>
      <c r="I1085" s="253"/>
      <c r="J1085" s="253"/>
      <c r="K1085" s="253"/>
      <c r="L1085" s="253"/>
      <c r="M1085" s="253"/>
      <c r="N1085" s="253"/>
      <c r="O1085" s="253"/>
      <c r="P1085" s="253"/>
      <c r="Q1085" s="253"/>
      <c r="R1085" s="253"/>
      <c r="S1085" s="253"/>
      <c r="T1085" s="253"/>
      <c r="U1085" s="253"/>
      <c r="V1085" s="253"/>
      <c r="W1085" s="253"/>
      <c r="X1085" s="253"/>
      <c r="Y1085" s="253"/>
      <c r="Z1085" s="253"/>
      <c r="AA1085" s="253"/>
      <c r="AB1085" s="253"/>
      <c r="AC1085" s="253"/>
      <c r="AD1085" s="253"/>
      <c r="AE1085" s="253"/>
      <c r="AF1085" s="253"/>
      <c r="AG1085" s="253"/>
      <c r="AH1085" s="253"/>
      <c r="AI1085" s="253"/>
      <c r="AJ1085" s="253"/>
      <c r="AK1085" s="253"/>
      <c r="AL1085" s="253"/>
      <c r="AM1085" s="253"/>
      <c r="AN1085" s="253"/>
      <c r="AO1085" s="253"/>
      <c r="AP1085" s="253"/>
      <c r="AQ1085" s="253"/>
      <c r="AR1085" s="253"/>
      <c r="AS1085" s="253"/>
      <c r="AT1085" s="253"/>
      <c r="AU1085" s="253"/>
      <c r="AV1085" s="253"/>
      <c r="AW1085" s="253"/>
    </row>
    <row r="1086" spans="1:49" s="252" customFormat="1" ht="15" customHeight="1" x14ac:dyDescent="0.25">
      <c r="A1086" s="253"/>
      <c r="B1086" s="253"/>
      <c r="C1086" s="253"/>
      <c r="D1086" s="253"/>
      <c r="E1086" s="253"/>
      <c r="F1086" s="253"/>
      <c r="G1086" s="253"/>
      <c r="H1086" s="253"/>
      <c r="I1086" s="253"/>
      <c r="J1086" s="253"/>
      <c r="K1086" s="253"/>
      <c r="L1086" s="253"/>
      <c r="M1086" s="253"/>
      <c r="N1086" s="253"/>
      <c r="O1086" s="253"/>
      <c r="P1086" s="253"/>
      <c r="Q1086" s="253"/>
      <c r="R1086" s="253"/>
      <c r="S1086" s="253"/>
      <c r="T1086" s="253"/>
      <c r="U1086" s="253"/>
      <c r="V1086" s="253"/>
      <c r="W1086" s="253"/>
      <c r="X1086" s="253"/>
      <c r="Y1086" s="253"/>
      <c r="Z1086" s="253"/>
      <c r="AA1086" s="253"/>
      <c r="AB1086" s="253"/>
      <c r="AC1086" s="253"/>
      <c r="AD1086" s="253"/>
      <c r="AE1086" s="253"/>
      <c r="AF1086" s="253"/>
      <c r="AG1086" s="253"/>
      <c r="AH1086" s="253"/>
      <c r="AI1086" s="253"/>
      <c r="AJ1086" s="253"/>
      <c r="AK1086" s="253"/>
      <c r="AL1086" s="253"/>
      <c r="AM1086" s="253"/>
      <c r="AN1086" s="253"/>
      <c r="AO1086" s="253"/>
      <c r="AP1086" s="253"/>
      <c r="AQ1086" s="253"/>
      <c r="AR1086" s="253"/>
      <c r="AS1086" s="253"/>
      <c r="AT1086" s="253"/>
      <c r="AU1086" s="253"/>
      <c r="AV1086" s="253"/>
      <c r="AW1086" s="253"/>
    </row>
    <row r="1087" spans="1:49" s="252" customFormat="1" ht="15" customHeight="1" x14ac:dyDescent="0.25">
      <c r="A1087" s="253"/>
      <c r="B1087" s="253"/>
      <c r="C1087" s="253"/>
      <c r="D1087" s="253"/>
      <c r="E1087" s="253"/>
      <c r="F1087" s="253"/>
      <c r="G1087" s="253"/>
      <c r="H1087" s="253"/>
      <c r="I1087" s="253"/>
      <c r="J1087" s="253"/>
      <c r="K1087" s="253"/>
      <c r="L1087" s="253"/>
      <c r="M1087" s="253"/>
      <c r="N1087" s="253"/>
      <c r="O1087" s="253"/>
      <c r="P1087" s="253"/>
      <c r="Q1087" s="253"/>
      <c r="R1087" s="253"/>
      <c r="S1087" s="253"/>
      <c r="T1087" s="253"/>
      <c r="U1087" s="253"/>
      <c r="V1087" s="253"/>
      <c r="W1087" s="253"/>
      <c r="X1087" s="253"/>
      <c r="Y1087" s="253"/>
      <c r="Z1087" s="253"/>
      <c r="AA1087" s="253"/>
      <c r="AB1087" s="253"/>
      <c r="AC1087" s="253"/>
      <c r="AD1087" s="253"/>
      <c r="AE1087" s="253"/>
      <c r="AF1087" s="253"/>
      <c r="AG1087" s="253"/>
      <c r="AH1087" s="253"/>
      <c r="AI1087" s="253"/>
      <c r="AJ1087" s="253"/>
      <c r="AK1087" s="253"/>
      <c r="AL1087" s="253"/>
      <c r="AM1087" s="253"/>
      <c r="AN1087" s="253"/>
      <c r="AO1087" s="253"/>
      <c r="AP1087" s="253"/>
      <c r="AQ1087" s="253"/>
      <c r="AR1087" s="253"/>
      <c r="AS1087" s="253"/>
      <c r="AT1087" s="253"/>
      <c r="AU1087" s="253"/>
      <c r="AV1087" s="253"/>
      <c r="AW1087" s="253"/>
    </row>
    <row r="1088" spans="1:49" s="252" customFormat="1" ht="15" customHeight="1" x14ac:dyDescent="0.25">
      <c r="A1088" s="253"/>
      <c r="B1088" s="253"/>
      <c r="C1088" s="253"/>
      <c r="D1088" s="253"/>
      <c r="E1088" s="253"/>
      <c r="F1088" s="253"/>
      <c r="G1088" s="253"/>
      <c r="H1088" s="253"/>
      <c r="I1088" s="253"/>
      <c r="J1088" s="253"/>
      <c r="K1088" s="253"/>
      <c r="L1088" s="253"/>
      <c r="M1088" s="253"/>
      <c r="N1088" s="253"/>
      <c r="O1088" s="253"/>
      <c r="P1088" s="253"/>
      <c r="Q1088" s="253"/>
      <c r="R1088" s="253"/>
      <c r="S1088" s="253"/>
      <c r="T1088" s="253"/>
      <c r="U1088" s="253"/>
      <c r="V1088" s="253"/>
      <c r="W1088" s="253"/>
      <c r="X1088" s="253"/>
      <c r="Y1088" s="253"/>
      <c r="Z1088" s="253"/>
      <c r="AA1088" s="253"/>
      <c r="AB1088" s="253"/>
      <c r="AC1088" s="253"/>
      <c r="AD1088" s="253"/>
      <c r="AE1088" s="253"/>
      <c r="AF1088" s="253"/>
      <c r="AG1088" s="253"/>
      <c r="AH1088" s="253"/>
      <c r="AI1088" s="253"/>
      <c r="AJ1088" s="253"/>
      <c r="AK1088" s="253"/>
      <c r="AL1088" s="253"/>
      <c r="AM1088" s="253"/>
      <c r="AN1088" s="253"/>
      <c r="AO1088" s="253"/>
      <c r="AP1088" s="253"/>
      <c r="AQ1088" s="253"/>
      <c r="AR1088" s="253"/>
      <c r="AS1088" s="253"/>
      <c r="AT1088" s="253"/>
      <c r="AU1088" s="253"/>
      <c r="AV1088" s="253"/>
      <c r="AW1088" s="253"/>
    </row>
    <row r="1089" spans="1:49" s="252" customFormat="1" ht="15" customHeight="1" x14ac:dyDescent="0.25">
      <c r="A1089" s="253"/>
      <c r="B1089" s="253"/>
      <c r="C1089" s="253"/>
      <c r="D1089" s="253"/>
      <c r="E1089" s="253"/>
      <c r="F1089" s="253"/>
      <c r="G1089" s="253"/>
      <c r="H1089" s="253"/>
      <c r="I1089" s="253"/>
      <c r="J1089" s="253"/>
      <c r="K1089" s="253"/>
      <c r="L1089" s="253"/>
      <c r="M1089" s="253"/>
      <c r="N1089" s="253"/>
      <c r="O1089" s="253"/>
      <c r="P1089" s="253"/>
      <c r="Q1089" s="253"/>
      <c r="R1089" s="253"/>
      <c r="S1089" s="253"/>
      <c r="T1089" s="253"/>
      <c r="U1089" s="253"/>
      <c r="V1089" s="253"/>
      <c r="W1089" s="253"/>
      <c r="X1089" s="253"/>
      <c r="Y1089" s="253"/>
      <c r="Z1089" s="253"/>
      <c r="AA1089" s="253"/>
      <c r="AB1089" s="253"/>
      <c r="AC1089" s="253"/>
      <c r="AD1089" s="253"/>
      <c r="AE1089" s="253"/>
      <c r="AF1089" s="253"/>
      <c r="AG1089" s="253"/>
      <c r="AH1089" s="253"/>
      <c r="AI1089" s="253"/>
      <c r="AJ1089" s="253"/>
      <c r="AK1089" s="253"/>
      <c r="AL1089" s="253"/>
      <c r="AM1089" s="253"/>
      <c r="AN1089" s="253"/>
      <c r="AO1089" s="253"/>
      <c r="AP1089" s="253"/>
      <c r="AQ1089" s="253"/>
      <c r="AR1089" s="253"/>
      <c r="AS1089" s="253"/>
      <c r="AT1089" s="253"/>
      <c r="AU1089" s="253"/>
      <c r="AV1089" s="253"/>
      <c r="AW1089" s="253"/>
    </row>
    <row r="1090" spans="1:49" s="252" customFormat="1" ht="15" customHeight="1" x14ac:dyDescent="0.25">
      <c r="A1090" s="253"/>
      <c r="B1090" s="253"/>
      <c r="C1090" s="253"/>
      <c r="D1090" s="253"/>
      <c r="E1090" s="253"/>
      <c r="F1090" s="253"/>
      <c r="G1090" s="253"/>
      <c r="H1090" s="253"/>
      <c r="I1090" s="253"/>
      <c r="J1090" s="253"/>
      <c r="K1090" s="253"/>
      <c r="L1090" s="253"/>
      <c r="M1090" s="253"/>
      <c r="N1090" s="253"/>
      <c r="O1090" s="253"/>
      <c r="P1090" s="253"/>
      <c r="Q1090" s="253"/>
      <c r="R1090" s="253"/>
      <c r="S1090" s="253"/>
      <c r="T1090" s="253"/>
      <c r="U1090" s="253"/>
      <c r="V1090" s="253"/>
      <c r="W1090" s="253"/>
      <c r="X1090" s="253"/>
      <c r="Y1090" s="253"/>
      <c r="Z1090" s="253"/>
      <c r="AA1090" s="253"/>
      <c r="AB1090" s="253"/>
      <c r="AC1090" s="253"/>
      <c r="AD1090" s="253"/>
      <c r="AE1090" s="253"/>
      <c r="AF1090" s="253"/>
      <c r="AG1090" s="253"/>
      <c r="AH1090" s="253"/>
      <c r="AI1090" s="253"/>
      <c r="AJ1090" s="253"/>
      <c r="AK1090" s="253"/>
      <c r="AL1090" s="253"/>
      <c r="AM1090" s="253"/>
      <c r="AN1090" s="253"/>
      <c r="AO1090" s="253"/>
      <c r="AP1090" s="253"/>
      <c r="AQ1090" s="253"/>
      <c r="AR1090" s="253"/>
      <c r="AS1090" s="253"/>
      <c r="AT1090" s="253"/>
      <c r="AU1090" s="253"/>
      <c r="AV1090" s="253"/>
      <c r="AW1090" s="253"/>
    </row>
    <row r="1091" spans="1:49" s="252" customFormat="1" ht="15" customHeight="1" x14ac:dyDescent="0.25">
      <c r="A1091" s="253"/>
      <c r="B1091" s="253"/>
      <c r="C1091" s="253"/>
      <c r="D1091" s="253"/>
      <c r="E1091" s="253"/>
      <c r="F1091" s="253"/>
      <c r="G1091" s="253"/>
      <c r="H1091" s="253"/>
      <c r="I1091" s="253"/>
      <c r="J1091" s="253"/>
      <c r="K1091" s="253"/>
      <c r="L1091" s="253"/>
      <c r="M1091" s="253"/>
      <c r="N1091" s="253"/>
      <c r="O1091" s="253"/>
      <c r="P1091" s="253"/>
      <c r="Q1091" s="253"/>
      <c r="R1091" s="253"/>
      <c r="S1091" s="253"/>
      <c r="T1091" s="253"/>
      <c r="U1091" s="253"/>
      <c r="V1091" s="253"/>
      <c r="W1091" s="253"/>
      <c r="X1091" s="253"/>
      <c r="Y1091" s="253"/>
      <c r="Z1091" s="253"/>
      <c r="AA1091" s="253"/>
      <c r="AB1091" s="253"/>
      <c r="AC1091" s="253"/>
      <c r="AD1091" s="253"/>
      <c r="AE1091" s="253"/>
      <c r="AF1091" s="253"/>
      <c r="AG1091" s="253"/>
      <c r="AH1091" s="253"/>
      <c r="AI1091" s="253"/>
      <c r="AJ1091" s="253"/>
      <c r="AK1091" s="253"/>
      <c r="AL1091" s="253"/>
      <c r="AM1091" s="253"/>
      <c r="AN1091" s="253"/>
      <c r="AO1091" s="253"/>
      <c r="AP1091" s="253"/>
      <c r="AQ1091" s="253"/>
      <c r="AR1091" s="253"/>
      <c r="AS1091" s="253"/>
      <c r="AT1091" s="253"/>
      <c r="AU1091" s="253"/>
      <c r="AV1091" s="253"/>
      <c r="AW1091" s="253"/>
    </row>
    <row r="1092" spans="1:49" s="252" customFormat="1" ht="15" customHeight="1" x14ac:dyDescent="0.25">
      <c r="A1092" s="253"/>
      <c r="B1092" s="253"/>
      <c r="C1092" s="253"/>
      <c r="D1092" s="253"/>
      <c r="E1092" s="253"/>
      <c r="F1092" s="253"/>
      <c r="G1092" s="253"/>
      <c r="H1092" s="253"/>
      <c r="I1092" s="253"/>
      <c r="J1092" s="253"/>
      <c r="K1092" s="253"/>
      <c r="L1092" s="253"/>
      <c r="M1092" s="253"/>
      <c r="N1092" s="253"/>
      <c r="O1092" s="253"/>
      <c r="P1092" s="253"/>
      <c r="Q1092" s="253"/>
      <c r="R1092" s="253"/>
      <c r="S1092" s="253"/>
      <c r="T1092" s="253"/>
      <c r="U1092" s="253"/>
      <c r="V1092" s="253"/>
      <c r="W1092" s="253"/>
      <c r="X1092" s="253"/>
      <c r="Y1092" s="253"/>
      <c r="Z1092" s="253"/>
      <c r="AA1092" s="253"/>
      <c r="AB1092" s="253"/>
      <c r="AC1092" s="253"/>
      <c r="AD1092" s="253"/>
      <c r="AE1092" s="253"/>
      <c r="AF1092" s="253"/>
      <c r="AG1092" s="253"/>
      <c r="AH1092" s="253"/>
      <c r="AI1092" s="253"/>
      <c r="AJ1092" s="253"/>
      <c r="AK1092" s="253"/>
      <c r="AL1092" s="253"/>
      <c r="AM1092" s="253"/>
      <c r="AN1092" s="253"/>
      <c r="AO1092" s="253"/>
      <c r="AP1092" s="253"/>
      <c r="AQ1092" s="253"/>
      <c r="AR1092" s="253"/>
      <c r="AS1092" s="253"/>
      <c r="AT1092" s="253"/>
      <c r="AU1092" s="253"/>
      <c r="AV1092" s="253"/>
      <c r="AW1092" s="253"/>
    </row>
    <row r="1093" spans="1:49" s="252" customFormat="1" ht="15" customHeight="1" x14ac:dyDescent="0.25">
      <c r="A1093" s="253"/>
      <c r="B1093" s="253"/>
      <c r="C1093" s="253"/>
      <c r="D1093" s="253"/>
      <c r="E1093" s="253"/>
      <c r="F1093" s="253"/>
      <c r="G1093" s="253"/>
      <c r="H1093" s="253"/>
      <c r="I1093" s="253"/>
      <c r="J1093" s="253"/>
      <c r="K1093" s="253"/>
      <c r="L1093" s="253"/>
      <c r="M1093" s="253"/>
      <c r="N1093" s="253"/>
      <c r="O1093" s="253"/>
      <c r="P1093" s="253"/>
      <c r="Q1093" s="253"/>
      <c r="R1093" s="253"/>
      <c r="S1093" s="253"/>
      <c r="T1093" s="253"/>
      <c r="U1093" s="253"/>
      <c r="V1093" s="253"/>
      <c r="W1093" s="253"/>
      <c r="X1093" s="253"/>
      <c r="Y1093" s="253"/>
      <c r="Z1093" s="253"/>
      <c r="AA1093" s="253"/>
      <c r="AB1093" s="253"/>
      <c r="AC1093" s="253"/>
      <c r="AD1093" s="253"/>
      <c r="AE1093" s="253"/>
      <c r="AF1093" s="253"/>
      <c r="AG1093" s="253"/>
      <c r="AH1093" s="253"/>
      <c r="AI1093" s="253"/>
      <c r="AJ1093" s="253"/>
      <c r="AK1093" s="253"/>
      <c r="AL1093" s="253"/>
      <c r="AM1093" s="253"/>
      <c r="AN1093" s="253"/>
      <c r="AO1093" s="253"/>
      <c r="AP1093" s="253"/>
      <c r="AQ1093" s="253"/>
      <c r="AR1093" s="253"/>
      <c r="AS1093" s="253"/>
      <c r="AT1093" s="253"/>
      <c r="AU1093" s="253"/>
      <c r="AV1093" s="253"/>
      <c r="AW1093" s="253"/>
    </row>
    <row r="1094" spans="1:49" s="252" customFormat="1" ht="15" customHeight="1" x14ac:dyDescent="0.25">
      <c r="A1094" s="253"/>
      <c r="B1094" s="253"/>
      <c r="C1094" s="253"/>
      <c r="D1094" s="253"/>
      <c r="E1094" s="253"/>
      <c r="F1094" s="253"/>
      <c r="G1094" s="253"/>
      <c r="H1094" s="253"/>
      <c r="I1094" s="253"/>
      <c r="J1094" s="253"/>
      <c r="K1094" s="253"/>
      <c r="L1094" s="253"/>
      <c r="M1094" s="253"/>
      <c r="N1094" s="253"/>
      <c r="O1094" s="253"/>
      <c r="P1094" s="253"/>
      <c r="Q1094" s="253"/>
      <c r="R1094" s="253"/>
      <c r="S1094" s="253"/>
      <c r="T1094" s="253"/>
      <c r="U1094" s="253"/>
      <c r="V1094" s="253"/>
      <c r="W1094" s="253"/>
      <c r="X1094" s="253"/>
      <c r="Y1094" s="253"/>
      <c r="Z1094" s="253"/>
      <c r="AA1094" s="253"/>
      <c r="AB1094" s="253"/>
      <c r="AC1094" s="253"/>
      <c r="AD1094" s="253"/>
      <c r="AE1094" s="253"/>
      <c r="AF1094" s="253"/>
      <c r="AG1094" s="253"/>
      <c r="AH1094" s="253"/>
      <c r="AI1094" s="253"/>
      <c r="AJ1094" s="253"/>
      <c r="AK1094" s="253"/>
      <c r="AL1094" s="253"/>
      <c r="AM1094" s="253"/>
      <c r="AN1094" s="253"/>
      <c r="AO1094" s="253"/>
      <c r="AP1094" s="253"/>
      <c r="AQ1094" s="253"/>
      <c r="AR1094" s="253"/>
      <c r="AS1094" s="253"/>
      <c r="AT1094" s="253"/>
      <c r="AU1094" s="253"/>
      <c r="AV1094" s="253"/>
      <c r="AW1094" s="253"/>
    </row>
    <row r="1095" spans="1:49" s="252" customFormat="1" ht="15" customHeight="1" x14ac:dyDescent="0.25">
      <c r="A1095" s="253"/>
      <c r="B1095" s="253"/>
      <c r="C1095" s="253"/>
      <c r="D1095" s="253"/>
      <c r="E1095" s="253"/>
      <c r="F1095" s="253"/>
      <c r="G1095" s="253"/>
      <c r="H1095" s="253"/>
      <c r="I1095" s="253"/>
      <c r="J1095" s="253"/>
      <c r="K1095" s="253"/>
      <c r="L1095" s="253"/>
      <c r="M1095" s="253"/>
      <c r="N1095" s="253"/>
      <c r="O1095" s="253"/>
      <c r="P1095" s="253"/>
      <c r="Q1095" s="253"/>
      <c r="R1095" s="253"/>
      <c r="S1095" s="253"/>
      <c r="T1095" s="253"/>
      <c r="U1095" s="253"/>
      <c r="V1095" s="253"/>
      <c r="W1095" s="253"/>
      <c r="X1095" s="253"/>
      <c r="Y1095" s="253"/>
      <c r="Z1095" s="253"/>
      <c r="AA1095" s="253"/>
      <c r="AB1095" s="253"/>
      <c r="AC1095" s="253"/>
      <c r="AD1095" s="253"/>
      <c r="AE1095" s="253"/>
      <c r="AF1095" s="253"/>
      <c r="AG1095" s="253"/>
      <c r="AH1095" s="253"/>
      <c r="AI1095" s="253"/>
      <c r="AJ1095" s="253"/>
      <c r="AK1095" s="253"/>
      <c r="AL1095" s="253"/>
      <c r="AM1095" s="253"/>
      <c r="AN1095" s="253"/>
      <c r="AO1095" s="253"/>
      <c r="AP1095" s="253"/>
      <c r="AQ1095" s="253"/>
      <c r="AR1095" s="253"/>
      <c r="AS1095" s="253"/>
      <c r="AT1095" s="253"/>
      <c r="AU1095" s="253"/>
      <c r="AV1095" s="253"/>
      <c r="AW1095" s="253"/>
    </row>
    <row r="1096" spans="1:49" s="252" customFormat="1" ht="15" customHeight="1" x14ac:dyDescent="0.25">
      <c r="A1096" s="253"/>
      <c r="B1096" s="253"/>
      <c r="C1096" s="253"/>
      <c r="D1096" s="253"/>
      <c r="E1096" s="253"/>
      <c r="F1096" s="253"/>
      <c r="G1096" s="253"/>
      <c r="H1096" s="253"/>
      <c r="I1096" s="253"/>
      <c r="J1096" s="253"/>
      <c r="K1096" s="253"/>
      <c r="L1096" s="253"/>
      <c r="M1096" s="253"/>
      <c r="N1096" s="253"/>
      <c r="O1096" s="253"/>
      <c r="P1096" s="253"/>
      <c r="Q1096" s="253"/>
      <c r="R1096" s="253"/>
      <c r="S1096" s="253"/>
      <c r="T1096" s="253"/>
      <c r="U1096" s="253"/>
      <c r="V1096" s="253"/>
      <c r="W1096" s="253"/>
      <c r="X1096" s="253"/>
      <c r="Y1096" s="253"/>
      <c r="Z1096" s="253"/>
      <c r="AA1096" s="253"/>
      <c r="AB1096" s="253"/>
      <c r="AC1096" s="253"/>
      <c r="AD1096" s="253"/>
      <c r="AE1096" s="253"/>
      <c r="AF1096" s="253"/>
      <c r="AG1096" s="253"/>
      <c r="AH1096" s="253"/>
      <c r="AI1096" s="253"/>
      <c r="AJ1096" s="253"/>
      <c r="AK1096" s="253"/>
      <c r="AL1096" s="253"/>
      <c r="AM1096" s="253"/>
      <c r="AN1096" s="253"/>
      <c r="AO1096" s="253"/>
      <c r="AP1096" s="253"/>
      <c r="AQ1096" s="253"/>
      <c r="AR1096" s="253"/>
      <c r="AS1096" s="253"/>
      <c r="AT1096" s="253"/>
      <c r="AU1096" s="253"/>
      <c r="AV1096" s="253"/>
      <c r="AW1096" s="253"/>
    </row>
    <row r="1097" spans="1:49" s="252" customFormat="1" ht="15" customHeight="1" x14ac:dyDescent="0.25">
      <c r="A1097" s="253"/>
      <c r="B1097" s="253"/>
      <c r="C1097" s="253"/>
      <c r="D1097" s="253"/>
      <c r="E1097" s="253"/>
      <c r="F1097" s="253"/>
      <c r="G1097" s="253"/>
      <c r="H1097" s="253"/>
      <c r="I1097" s="253"/>
      <c r="J1097" s="253"/>
      <c r="K1097" s="253"/>
      <c r="L1097" s="253"/>
      <c r="M1097" s="253"/>
      <c r="N1097" s="253"/>
      <c r="O1097" s="253"/>
      <c r="P1097" s="253"/>
      <c r="Q1097" s="253"/>
      <c r="R1097" s="253"/>
      <c r="S1097" s="253"/>
      <c r="T1097" s="253"/>
      <c r="U1097" s="253"/>
      <c r="V1097" s="253"/>
      <c r="W1097" s="253"/>
      <c r="X1097" s="253"/>
      <c r="Y1097" s="253"/>
      <c r="Z1097" s="253"/>
      <c r="AA1097" s="253"/>
      <c r="AB1097" s="253"/>
      <c r="AC1097" s="253"/>
      <c r="AD1097" s="253"/>
      <c r="AE1097" s="253"/>
      <c r="AF1097" s="253"/>
      <c r="AG1097" s="253"/>
      <c r="AH1097" s="253"/>
      <c r="AI1097" s="253"/>
      <c r="AJ1097" s="253"/>
      <c r="AK1097" s="253"/>
      <c r="AL1097" s="253"/>
      <c r="AM1097" s="253"/>
      <c r="AN1097" s="253"/>
      <c r="AO1097" s="253"/>
      <c r="AP1097" s="253"/>
      <c r="AQ1097" s="253"/>
      <c r="AR1097" s="253"/>
      <c r="AS1097" s="253"/>
      <c r="AT1097" s="253"/>
      <c r="AU1097" s="253"/>
      <c r="AV1097" s="253"/>
      <c r="AW1097" s="253"/>
    </row>
    <row r="1098" spans="1:49" s="252" customFormat="1" ht="15" customHeight="1" x14ac:dyDescent="0.25">
      <c r="A1098" s="253"/>
      <c r="B1098" s="253"/>
      <c r="C1098" s="253"/>
      <c r="D1098" s="253"/>
      <c r="E1098" s="253"/>
      <c r="F1098" s="253"/>
      <c r="G1098" s="253"/>
      <c r="H1098" s="253"/>
      <c r="I1098" s="253"/>
      <c r="J1098" s="253"/>
      <c r="K1098" s="253"/>
      <c r="L1098" s="253"/>
      <c r="M1098" s="253"/>
      <c r="N1098" s="253"/>
      <c r="O1098" s="253"/>
      <c r="P1098" s="253"/>
      <c r="Q1098" s="253"/>
      <c r="R1098" s="253"/>
      <c r="S1098" s="253"/>
      <c r="T1098" s="253"/>
      <c r="U1098" s="253"/>
      <c r="V1098" s="253"/>
      <c r="W1098" s="253"/>
      <c r="X1098" s="253"/>
      <c r="Y1098" s="253"/>
      <c r="Z1098" s="253"/>
      <c r="AA1098" s="253"/>
      <c r="AB1098" s="253"/>
      <c r="AC1098" s="253"/>
      <c r="AD1098" s="253"/>
      <c r="AE1098" s="253"/>
      <c r="AF1098" s="253"/>
      <c r="AG1098" s="253"/>
      <c r="AH1098" s="253"/>
      <c r="AI1098" s="253"/>
      <c r="AJ1098" s="253"/>
      <c r="AK1098" s="253"/>
      <c r="AL1098" s="253"/>
      <c r="AM1098" s="253"/>
      <c r="AN1098" s="253"/>
      <c r="AO1098" s="253"/>
      <c r="AP1098" s="253"/>
      <c r="AQ1098" s="253"/>
      <c r="AR1098" s="253"/>
      <c r="AS1098" s="253"/>
      <c r="AT1098" s="253"/>
      <c r="AU1098" s="253"/>
      <c r="AV1098" s="253"/>
      <c r="AW1098" s="253"/>
    </row>
    <row r="1099" spans="1:49" s="252" customFormat="1" ht="15" customHeight="1" x14ac:dyDescent="0.25">
      <c r="A1099" s="253"/>
      <c r="B1099" s="253"/>
      <c r="C1099" s="253"/>
      <c r="D1099" s="253"/>
      <c r="E1099" s="253"/>
      <c r="F1099" s="253"/>
      <c r="G1099" s="253"/>
      <c r="H1099" s="253"/>
      <c r="I1099" s="253"/>
      <c r="J1099" s="253"/>
      <c r="K1099" s="253"/>
      <c r="L1099" s="253"/>
      <c r="M1099" s="253"/>
      <c r="N1099" s="253"/>
      <c r="O1099" s="253"/>
      <c r="P1099" s="253"/>
      <c r="Q1099" s="253"/>
      <c r="R1099" s="253"/>
      <c r="S1099" s="253"/>
      <c r="T1099" s="253"/>
      <c r="U1099" s="253"/>
      <c r="V1099" s="253"/>
      <c r="W1099" s="253"/>
      <c r="X1099" s="253"/>
      <c r="Y1099" s="253"/>
      <c r="Z1099" s="253"/>
      <c r="AA1099" s="253"/>
      <c r="AB1099" s="253"/>
      <c r="AC1099" s="253"/>
      <c r="AD1099" s="253"/>
      <c r="AE1099" s="253"/>
      <c r="AF1099" s="253"/>
      <c r="AG1099" s="253"/>
      <c r="AH1099" s="253"/>
      <c r="AI1099" s="253"/>
      <c r="AJ1099" s="253"/>
      <c r="AK1099" s="253"/>
      <c r="AL1099" s="253"/>
      <c r="AM1099" s="253"/>
      <c r="AN1099" s="253"/>
      <c r="AO1099" s="253"/>
      <c r="AP1099" s="253"/>
      <c r="AQ1099" s="253"/>
      <c r="AR1099" s="253"/>
      <c r="AS1099" s="253"/>
      <c r="AT1099" s="253"/>
      <c r="AU1099" s="253"/>
      <c r="AV1099" s="253"/>
      <c r="AW1099" s="253"/>
    </row>
    <row r="1100" spans="1:49" s="252" customFormat="1" ht="15" customHeight="1" x14ac:dyDescent="0.25">
      <c r="A1100" s="253"/>
      <c r="B1100" s="253"/>
      <c r="C1100" s="253"/>
      <c r="D1100" s="253"/>
      <c r="E1100" s="253"/>
      <c r="F1100" s="253"/>
      <c r="G1100" s="253"/>
      <c r="H1100" s="253"/>
      <c r="I1100" s="253"/>
      <c r="J1100" s="253"/>
      <c r="K1100" s="253"/>
      <c r="L1100" s="253"/>
      <c r="M1100" s="253"/>
      <c r="N1100" s="253"/>
      <c r="O1100" s="253"/>
      <c r="P1100" s="253"/>
      <c r="Q1100" s="253"/>
      <c r="R1100" s="253"/>
      <c r="S1100" s="253"/>
      <c r="T1100" s="253"/>
      <c r="U1100" s="253"/>
      <c r="V1100" s="253"/>
      <c r="W1100" s="253"/>
      <c r="X1100" s="253"/>
      <c r="Y1100" s="253"/>
      <c r="Z1100" s="253"/>
      <c r="AA1100" s="253"/>
      <c r="AB1100" s="253"/>
      <c r="AC1100" s="253"/>
      <c r="AD1100" s="253"/>
      <c r="AE1100" s="253"/>
      <c r="AF1100" s="253"/>
      <c r="AG1100" s="253"/>
      <c r="AH1100" s="253"/>
      <c r="AI1100" s="253"/>
      <c r="AJ1100" s="253"/>
      <c r="AK1100" s="253"/>
      <c r="AL1100" s="253"/>
      <c r="AM1100" s="253"/>
      <c r="AN1100" s="253"/>
      <c r="AO1100" s="253"/>
      <c r="AP1100" s="253"/>
      <c r="AQ1100" s="253"/>
      <c r="AR1100" s="253"/>
      <c r="AS1100" s="253"/>
      <c r="AT1100" s="253"/>
      <c r="AU1100" s="253"/>
      <c r="AV1100" s="253"/>
      <c r="AW1100" s="253"/>
    </row>
    <row r="1101" spans="1:49" s="252" customFormat="1" ht="15" customHeight="1" x14ac:dyDescent="0.25">
      <c r="A1101" s="253"/>
      <c r="B1101" s="253"/>
      <c r="C1101" s="253"/>
      <c r="D1101" s="253"/>
      <c r="E1101" s="253"/>
      <c r="F1101" s="253"/>
      <c r="G1101" s="253"/>
      <c r="H1101" s="253"/>
      <c r="I1101" s="253"/>
      <c r="J1101" s="253"/>
      <c r="K1101" s="253"/>
      <c r="L1101" s="253"/>
      <c r="M1101" s="253"/>
      <c r="N1101" s="253"/>
      <c r="O1101" s="253"/>
      <c r="P1101" s="253"/>
      <c r="Q1101" s="253"/>
      <c r="R1101" s="253"/>
      <c r="S1101" s="253"/>
      <c r="T1101" s="253"/>
      <c r="U1101" s="253"/>
      <c r="V1101" s="253"/>
      <c r="W1101" s="253"/>
      <c r="X1101" s="253"/>
      <c r="Y1101" s="253"/>
      <c r="Z1101" s="253"/>
      <c r="AA1101" s="253"/>
      <c r="AB1101" s="253"/>
      <c r="AC1101" s="253"/>
      <c r="AD1101" s="253"/>
      <c r="AE1101" s="253"/>
      <c r="AF1101" s="253"/>
      <c r="AG1101" s="253"/>
      <c r="AH1101" s="253"/>
      <c r="AI1101" s="253"/>
      <c r="AJ1101" s="253"/>
      <c r="AK1101" s="253"/>
      <c r="AL1101" s="253"/>
      <c r="AM1101" s="253"/>
      <c r="AN1101" s="253"/>
      <c r="AO1101" s="253"/>
      <c r="AP1101" s="253"/>
      <c r="AQ1101" s="253"/>
      <c r="AR1101" s="253"/>
      <c r="AS1101" s="253"/>
      <c r="AT1101" s="253"/>
      <c r="AU1101" s="253"/>
      <c r="AV1101" s="253"/>
      <c r="AW1101" s="253"/>
    </row>
    <row r="1102" spans="1:49" s="252" customFormat="1" ht="15" customHeight="1" x14ac:dyDescent="0.25">
      <c r="A1102" s="253"/>
      <c r="B1102" s="253"/>
      <c r="C1102" s="253"/>
      <c r="D1102" s="253"/>
      <c r="E1102" s="253"/>
      <c r="F1102" s="253"/>
      <c r="G1102" s="253"/>
      <c r="H1102" s="253"/>
      <c r="I1102" s="253"/>
      <c r="J1102" s="253"/>
      <c r="K1102" s="253"/>
      <c r="L1102" s="253"/>
      <c r="M1102" s="253"/>
      <c r="N1102" s="253"/>
      <c r="O1102" s="253"/>
      <c r="P1102" s="253"/>
      <c r="Q1102" s="253"/>
      <c r="R1102" s="253"/>
      <c r="S1102" s="253"/>
      <c r="T1102" s="253"/>
      <c r="U1102" s="253"/>
      <c r="V1102" s="253"/>
      <c r="W1102" s="253"/>
      <c r="X1102" s="253"/>
      <c r="Y1102" s="253"/>
      <c r="Z1102" s="253"/>
      <c r="AA1102" s="253"/>
      <c r="AB1102" s="253"/>
      <c r="AC1102" s="253"/>
      <c r="AD1102" s="253"/>
      <c r="AE1102" s="253"/>
      <c r="AF1102" s="253"/>
      <c r="AG1102" s="253"/>
      <c r="AH1102" s="253"/>
      <c r="AI1102" s="253"/>
      <c r="AJ1102" s="253"/>
      <c r="AK1102" s="253"/>
      <c r="AL1102" s="253"/>
      <c r="AM1102" s="253"/>
      <c r="AN1102" s="253"/>
      <c r="AO1102" s="253"/>
      <c r="AP1102" s="253"/>
      <c r="AQ1102" s="253"/>
      <c r="AR1102" s="253"/>
      <c r="AS1102" s="253"/>
      <c r="AT1102" s="253"/>
      <c r="AU1102" s="253"/>
      <c r="AV1102" s="253"/>
      <c r="AW1102" s="253"/>
    </row>
    <row r="1103" spans="1:49" s="252" customFormat="1" ht="15" customHeight="1" x14ac:dyDescent="0.25">
      <c r="A1103" s="253"/>
      <c r="B1103" s="253"/>
      <c r="C1103" s="253"/>
      <c r="D1103" s="253"/>
      <c r="E1103" s="253"/>
      <c r="F1103" s="253"/>
      <c r="G1103" s="253"/>
      <c r="H1103" s="253"/>
      <c r="I1103" s="253"/>
      <c r="J1103" s="253"/>
      <c r="K1103" s="253"/>
      <c r="L1103" s="253"/>
      <c r="M1103" s="253"/>
      <c r="N1103" s="253"/>
      <c r="O1103" s="253"/>
      <c r="P1103" s="253"/>
      <c r="Q1103" s="253"/>
      <c r="R1103" s="253"/>
      <c r="S1103" s="253"/>
      <c r="T1103" s="253"/>
      <c r="U1103" s="253"/>
      <c r="V1103" s="253"/>
      <c r="W1103" s="253"/>
      <c r="X1103" s="253"/>
      <c r="Y1103" s="253"/>
      <c r="Z1103" s="253"/>
      <c r="AA1103" s="253"/>
      <c r="AB1103" s="253"/>
      <c r="AC1103" s="253"/>
      <c r="AD1103" s="253"/>
      <c r="AE1103" s="253"/>
      <c r="AF1103" s="253"/>
      <c r="AG1103" s="253"/>
      <c r="AH1103" s="253"/>
      <c r="AI1103" s="253"/>
      <c r="AJ1103" s="253"/>
      <c r="AK1103" s="253"/>
      <c r="AL1103" s="253"/>
      <c r="AM1103" s="253"/>
      <c r="AN1103" s="253"/>
      <c r="AO1103" s="253"/>
      <c r="AP1103" s="253"/>
      <c r="AQ1103" s="253"/>
      <c r="AR1103" s="253"/>
      <c r="AS1103" s="253"/>
      <c r="AT1103" s="253"/>
      <c r="AU1103" s="253"/>
      <c r="AV1103" s="253"/>
      <c r="AW1103" s="253"/>
    </row>
    <row r="1104" spans="1:49" s="252" customFormat="1" ht="15" customHeight="1" x14ac:dyDescent="0.25">
      <c r="A1104" s="253"/>
      <c r="B1104" s="253"/>
      <c r="C1104" s="253"/>
      <c r="D1104" s="253"/>
      <c r="E1104" s="253"/>
      <c r="F1104" s="253"/>
      <c r="G1104" s="253"/>
      <c r="H1104" s="253"/>
      <c r="I1104" s="253"/>
      <c r="J1104" s="253"/>
      <c r="K1104" s="253"/>
      <c r="L1104" s="253"/>
      <c r="M1104" s="253"/>
      <c r="N1104" s="253"/>
      <c r="O1104" s="253"/>
      <c r="P1104" s="253"/>
      <c r="Q1104" s="253"/>
      <c r="R1104" s="253"/>
      <c r="S1104" s="253"/>
      <c r="T1104" s="253"/>
      <c r="U1104" s="253"/>
      <c r="V1104" s="253"/>
      <c r="W1104" s="253"/>
      <c r="X1104" s="253"/>
      <c r="Y1104" s="253"/>
      <c r="Z1104" s="253"/>
      <c r="AA1104" s="253"/>
      <c r="AB1104" s="253"/>
      <c r="AC1104" s="253"/>
      <c r="AD1104" s="253"/>
      <c r="AE1104" s="253"/>
      <c r="AF1104" s="253"/>
      <c r="AG1104" s="253"/>
      <c r="AH1104" s="253"/>
      <c r="AI1104" s="253"/>
      <c r="AJ1104" s="253"/>
      <c r="AK1104" s="253"/>
      <c r="AL1104" s="253"/>
      <c r="AM1104" s="253"/>
      <c r="AN1104" s="253"/>
      <c r="AO1104" s="253"/>
      <c r="AP1104" s="253"/>
      <c r="AQ1104" s="253"/>
      <c r="AR1104" s="253"/>
      <c r="AS1104" s="253"/>
      <c r="AT1104" s="253"/>
      <c r="AU1104" s="253"/>
      <c r="AV1104" s="253"/>
      <c r="AW1104" s="253"/>
    </row>
    <row r="1105" spans="1:49" s="252" customFormat="1" ht="15" customHeight="1" x14ac:dyDescent="0.25">
      <c r="A1105" s="253"/>
      <c r="B1105" s="253"/>
      <c r="C1105" s="253"/>
      <c r="D1105" s="253"/>
      <c r="E1105" s="253"/>
      <c r="F1105" s="253"/>
      <c r="G1105" s="253"/>
      <c r="H1105" s="253"/>
      <c r="I1105" s="253"/>
      <c r="J1105" s="253"/>
      <c r="K1105" s="253"/>
      <c r="L1105" s="253"/>
      <c r="M1105" s="253"/>
      <c r="N1105" s="253"/>
      <c r="O1105" s="253"/>
      <c r="P1105" s="253"/>
      <c r="Q1105" s="253"/>
      <c r="R1105" s="253"/>
      <c r="S1105" s="253"/>
      <c r="T1105" s="253"/>
      <c r="U1105" s="253"/>
      <c r="V1105" s="253"/>
      <c r="W1105" s="253"/>
      <c r="X1105" s="253"/>
      <c r="Y1105" s="253"/>
      <c r="Z1105" s="253"/>
      <c r="AA1105" s="253"/>
      <c r="AB1105" s="253"/>
      <c r="AC1105" s="253"/>
      <c r="AD1105" s="253"/>
      <c r="AE1105" s="253"/>
      <c r="AF1105" s="253"/>
      <c r="AG1105" s="253"/>
      <c r="AH1105" s="253"/>
      <c r="AI1105" s="253"/>
      <c r="AJ1105" s="253"/>
      <c r="AK1105" s="253"/>
      <c r="AL1105" s="253"/>
      <c r="AM1105" s="253"/>
      <c r="AN1105" s="253"/>
      <c r="AO1105" s="253"/>
      <c r="AP1105" s="253"/>
      <c r="AQ1105" s="253"/>
      <c r="AR1105" s="253"/>
      <c r="AS1105" s="253"/>
      <c r="AT1105" s="253"/>
      <c r="AU1105" s="253"/>
      <c r="AV1105" s="253"/>
      <c r="AW1105" s="253"/>
    </row>
    <row r="1106" spans="1:49" s="252" customFormat="1" ht="15" customHeight="1" x14ac:dyDescent="0.25">
      <c r="A1106" s="253"/>
      <c r="B1106" s="253"/>
      <c r="C1106" s="253"/>
      <c r="D1106" s="253"/>
      <c r="E1106" s="253"/>
      <c r="F1106" s="253"/>
      <c r="G1106" s="253"/>
      <c r="H1106" s="253"/>
      <c r="I1106" s="253"/>
      <c r="J1106" s="253"/>
      <c r="K1106" s="253"/>
      <c r="L1106" s="253"/>
      <c r="M1106" s="253"/>
      <c r="N1106" s="253"/>
      <c r="O1106" s="253"/>
      <c r="P1106" s="253"/>
      <c r="Q1106" s="253"/>
      <c r="R1106" s="253"/>
      <c r="S1106" s="253"/>
      <c r="T1106" s="253"/>
      <c r="U1106" s="253"/>
      <c r="V1106" s="253"/>
      <c r="W1106" s="253"/>
      <c r="X1106" s="253"/>
      <c r="Y1106" s="253"/>
      <c r="Z1106" s="253"/>
      <c r="AA1106" s="253"/>
      <c r="AB1106" s="253"/>
      <c r="AC1106" s="253"/>
      <c r="AD1106" s="253"/>
      <c r="AE1106" s="253"/>
      <c r="AF1106" s="253"/>
      <c r="AG1106" s="253"/>
      <c r="AH1106" s="253"/>
      <c r="AI1106" s="253"/>
      <c r="AJ1106" s="253"/>
      <c r="AK1106" s="253"/>
      <c r="AL1106" s="253"/>
      <c r="AM1106" s="253"/>
      <c r="AN1106" s="253"/>
      <c r="AO1106" s="253"/>
      <c r="AP1106" s="253"/>
      <c r="AQ1106" s="253"/>
      <c r="AR1106" s="253"/>
      <c r="AS1106" s="253"/>
      <c r="AT1106" s="253"/>
      <c r="AU1106" s="253"/>
      <c r="AV1106" s="253"/>
      <c r="AW1106" s="253"/>
    </row>
    <row r="1107" spans="1:49" s="252" customFormat="1" ht="15" customHeight="1" x14ac:dyDescent="0.25">
      <c r="A1107" s="253"/>
      <c r="B1107" s="253"/>
      <c r="C1107" s="253"/>
      <c r="D1107" s="253"/>
      <c r="E1107" s="253"/>
      <c r="F1107" s="253"/>
      <c r="G1107" s="253"/>
      <c r="H1107" s="253"/>
      <c r="I1107" s="253"/>
      <c r="J1107" s="253"/>
      <c r="K1107" s="253"/>
      <c r="L1107" s="253"/>
      <c r="M1107" s="253"/>
      <c r="N1107" s="253"/>
      <c r="O1107" s="253"/>
      <c r="P1107" s="253"/>
      <c r="Q1107" s="253"/>
      <c r="R1107" s="253"/>
      <c r="S1107" s="253"/>
      <c r="T1107" s="253"/>
      <c r="U1107" s="253"/>
      <c r="V1107" s="253"/>
      <c r="W1107" s="253"/>
      <c r="X1107" s="253"/>
      <c r="Y1107" s="253"/>
      <c r="Z1107" s="253"/>
      <c r="AA1107" s="253"/>
      <c r="AB1107" s="253"/>
      <c r="AC1107" s="253"/>
      <c r="AD1107" s="253"/>
      <c r="AE1107" s="253"/>
      <c r="AF1107" s="253"/>
      <c r="AG1107" s="253"/>
      <c r="AH1107" s="253"/>
      <c r="AI1107" s="253"/>
      <c r="AJ1107" s="253"/>
      <c r="AK1107" s="253"/>
      <c r="AL1107" s="253"/>
      <c r="AM1107" s="253"/>
      <c r="AN1107" s="253"/>
      <c r="AO1107" s="253"/>
      <c r="AP1107" s="253"/>
      <c r="AQ1107" s="253"/>
      <c r="AR1107" s="253"/>
      <c r="AS1107" s="253"/>
      <c r="AT1107" s="253"/>
      <c r="AU1107" s="253"/>
      <c r="AV1107" s="253"/>
      <c r="AW1107" s="253"/>
    </row>
    <row r="1108" spans="1:49" s="252" customFormat="1" ht="15" customHeight="1" x14ac:dyDescent="0.25">
      <c r="A1108" s="253"/>
      <c r="B1108" s="253"/>
      <c r="C1108" s="253"/>
      <c r="D1108" s="253"/>
      <c r="E1108" s="253"/>
      <c r="F1108" s="253"/>
      <c r="G1108" s="253"/>
      <c r="H1108" s="253"/>
      <c r="I1108" s="253"/>
      <c r="J1108" s="253"/>
      <c r="K1108" s="253"/>
      <c r="L1108" s="253"/>
      <c r="M1108" s="253"/>
      <c r="N1108" s="253"/>
      <c r="O1108" s="253"/>
      <c r="P1108" s="253"/>
      <c r="Q1108" s="253"/>
      <c r="R1108" s="253"/>
      <c r="S1108" s="253"/>
      <c r="T1108" s="253"/>
      <c r="U1108" s="253"/>
      <c r="V1108" s="253"/>
      <c r="W1108" s="253"/>
      <c r="X1108" s="253"/>
      <c r="Y1108" s="253"/>
      <c r="Z1108" s="253"/>
      <c r="AA1108" s="253"/>
      <c r="AB1108" s="253"/>
      <c r="AC1108" s="253"/>
      <c r="AD1108" s="253"/>
      <c r="AE1108" s="253"/>
      <c r="AF1108" s="253"/>
      <c r="AG1108" s="253"/>
      <c r="AH1108" s="253"/>
      <c r="AI1108" s="253"/>
      <c r="AJ1108" s="253"/>
      <c r="AK1108" s="253"/>
      <c r="AL1108" s="253"/>
      <c r="AM1108" s="253"/>
      <c r="AN1108" s="253"/>
      <c r="AO1108" s="253"/>
      <c r="AP1108" s="253"/>
      <c r="AQ1108" s="253"/>
      <c r="AR1108" s="253"/>
      <c r="AS1108" s="253"/>
      <c r="AT1108" s="253"/>
      <c r="AU1108" s="253"/>
      <c r="AV1108" s="253"/>
      <c r="AW1108" s="253"/>
    </row>
    <row r="1109" spans="1:49" s="252" customFormat="1" ht="15" customHeight="1" x14ac:dyDescent="0.25">
      <c r="A1109" s="253"/>
      <c r="B1109" s="253"/>
      <c r="C1109" s="253"/>
      <c r="D1109" s="253"/>
      <c r="E1109" s="253"/>
      <c r="F1109" s="253"/>
      <c r="G1109" s="253"/>
      <c r="H1109" s="253"/>
      <c r="I1109" s="253"/>
      <c r="J1109" s="253"/>
      <c r="K1109" s="253"/>
      <c r="L1109" s="253"/>
      <c r="M1109" s="253"/>
      <c r="N1109" s="253"/>
      <c r="O1109" s="253"/>
      <c r="P1109" s="253"/>
      <c r="Q1109" s="253"/>
      <c r="R1109" s="253"/>
      <c r="S1109" s="253"/>
      <c r="T1109" s="253"/>
      <c r="U1109" s="253"/>
      <c r="V1109" s="253"/>
      <c r="W1109" s="253"/>
      <c r="X1109" s="253"/>
      <c r="Y1109" s="253"/>
      <c r="Z1109" s="253"/>
      <c r="AA1109" s="253"/>
      <c r="AB1109" s="253"/>
      <c r="AC1109" s="253"/>
      <c r="AD1109" s="253"/>
      <c r="AE1109" s="253"/>
      <c r="AF1109" s="253"/>
      <c r="AG1109" s="253"/>
      <c r="AH1109" s="253"/>
      <c r="AI1109" s="253"/>
      <c r="AJ1109" s="253"/>
      <c r="AK1109" s="253"/>
      <c r="AL1109" s="253"/>
      <c r="AM1109" s="253"/>
      <c r="AN1109" s="253"/>
      <c r="AO1109" s="253"/>
      <c r="AP1109" s="253"/>
      <c r="AQ1109" s="253"/>
      <c r="AR1109" s="253"/>
      <c r="AS1109" s="253"/>
      <c r="AT1109" s="253"/>
      <c r="AU1109" s="253"/>
      <c r="AV1109" s="253"/>
      <c r="AW1109" s="253"/>
    </row>
    <row r="1110" spans="1:49" s="252" customFormat="1" ht="15" customHeight="1" x14ac:dyDescent="0.25">
      <c r="A1110" s="253"/>
      <c r="B1110" s="253"/>
      <c r="C1110" s="253"/>
      <c r="D1110" s="253"/>
      <c r="E1110" s="253"/>
      <c r="F1110" s="253"/>
      <c r="G1110" s="253"/>
      <c r="H1110" s="253"/>
      <c r="I1110" s="253"/>
      <c r="J1110" s="253"/>
      <c r="K1110" s="253"/>
      <c r="L1110" s="253"/>
      <c r="M1110" s="253"/>
      <c r="N1110" s="253"/>
      <c r="O1110" s="253"/>
      <c r="P1110" s="253"/>
      <c r="Q1110" s="253"/>
      <c r="R1110" s="253"/>
      <c r="S1110" s="253"/>
      <c r="T1110" s="253"/>
      <c r="U1110" s="253"/>
      <c r="V1110" s="253"/>
      <c r="W1110" s="253"/>
      <c r="X1110" s="253"/>
      <c r="Y1110" s="253"/>
      <c r="Z1110" s="253"/>
      <c r="AA1110" s="253"/>
      <c r="AB1110" s="253"/>
      <c r="AC1110" s="253"/>
      <c r="AD1110" s="253"/>
      <c r="AE1110" s="253"/>
      <c r="AF1110" s="253"/>
      <c r="AG1110" s="253"/>
      <c r="AH1110" s="253"/>
      <c r="AI1110" s="253"/>
      <c r="AJ1110" s="253"/>
      <c r="AK1110" s="253"/>
      <c r="AL1110" s="253"/>
      <c r="AM1110" s="253"/>
      <c r="AN1110" s="253"/>
      <c r="AO1110" s="253"/>
      <c r="AP1110" s="253"/>
      <c r="AQ1110" s="253"/>
      <c r="AR1110" s="253"/>
      <c r="AS1110" s="253"/>
      <c r="AT1110" s="253"/>
      <c r="AU1110" s="253"/>
      <c r="AV1110" s="253"/>
      <c r="AW1110" s="253"/>
    </row>
    <row r="1111" spans="1:49" s="252" customFormat="1" ht="15" customHeight="1" x14ac:dyDescent="0.25">
      <c r="A1111" s="253"/>
      <c r="B1111" s="253"/>
      <c r="C1111" s="253"/>
      <c r="D1111" s="253"/>
      <c r="E1111" s="253"/>
      <c r="F1111" s="253"/>
      <c r="G1111" s="253"/>
      <c r="H1111" s="253"/>
      <c r="I1111" s="253"/>
      <c r="J1111" s="253"/>
      <c r="K1111" s="253"/>
      <c r="L1111" s="253"/>
      <c r="M1111" s="253"/>
      <c r="N1111" s="253"/>
      <c r="O1111" s="253"/>
      <c r="P1111" s="253"/>
      <c r="Q1111" s="253"/>
      <c r="R1111" s="253"/>
      <c r="S1111" s="253"/>
      <c r="T1111" s="253"/>
      <c r="U1111" s="253"/>
      <c r="V1111" s="253"/>
      <c r="W1111" s="253"/>
      <c r="X1111" s="253"/>
      <c r="Y1111" s="253"/>
      <c r="Z1111" s="253"/>
      <c r="AA1111" s="253"/>
      <c r="AB1111" s="253"/>
      <c r="AC1111" s="253"/>
      <c r="AD1111" s="253"/>
      <c r="AE1111" s="253"/>
      <c r="AF1111" s="253"/>
      <c r="AG1111" s="253"/>
      <c r="AH1111" s="253"/>
      <c r="AI1111" s="253"/>
      <c r="AJ1111" s="253"/>
      <c r="AK1111" s="253"/>
      <c r="AL1111" s="253"/>
      <c r="AM1111" s="253"/>
      <c r="AN1111" s="253"/>
      <c r="AO1111" s="253"/>
      <c r="AP1111" s="253"/>
      <c r="AQ1111" s="253"/>
      <c r="AR1111" s="253"/>
      <c r="AS1111" s="253"/>
      <c r="AT1111" s="253"/>
      <c r="AU1111" s="253"/>
      <c r="AV1111" s="253"/>
      <c r="AW1111" s="253"/>
    </row>
    <row r="1112" spans="1:49" s="252" customFormat="1" ht="15" customHeight="1" x14ac:dyDescent="0.25">
      <c r="A1112" s="253"/>
      <c r="B1112" s="253"/>
      <c r="C1112" s="253"/>
      <c r="D1112" s="253"/>
      <c r="E1112" s="253"/>
      <c r="F1112" s="253"/>
      <c r="G1112" s="253"/>
      <c r="H1112" s="253"/>
      <c r="I1112" s="253"/>
      <c r="J1112" s="253"/>
      <c r="K1112" s="253"/>
      <c r="L1112" s="253"/>
      <c r="M1112" s="253"/>
      <c r="N1112" s="253"/>
      <c r="O1112" s="253"/>
      <c r="P1112" s="253"/>
      <c r="Q1112" s="253"/>
      <c r="R1112" s="253"/>
      <c r="S1112" s="253"/>
      <c r="T1112" s="253"/>
      <c r="U1112" s="253"/>
      <c r="V1112" s="253"/>
      <c r="W1112" s="253"/>
      <c r="X1112" s="253"/>
      <c r="Y1112" s="253"/>
      <c r="Z1112" s="253"/>
      <c r="AA1112" s="253"/>
      <c r="AB1112" s="253"/>
      <c r="AC1112" s="253"/>
      <c r="AD1112" s="253"/>
      <c r="AE1112" s="253"/>
      <c r="AF1112" s="253"/>
      <c r="AG1112" s="253"/>
      <c r="AH1112" s="253"/>
      <c r="AI1112" s="253"/>
      <c r="AJ1112" s="253"/>
      <c r="AK1112" s="253"/>
      <c r="AL1112" s="253"/>
      <c r="AM1112" s="253"/>
      <c r="AN1112" s="253"/>
      <c r="AO1112" s="253"/>
      <c r="AP1112" s="253"/>
      <c r="AQ1112" s="253"/>
      <c r="AR1112" s="253"/>
      <c r="AS1112" s="253"/>
      <c r="AT1112" s="253"/>
      <c r="AU1112" s="253"/>
      <c r="AV1112" s="253"/>
      <c r="AW1112" s="253"/>
    </row>
    <row r="1113" spans="1:49" s="252" customFormat="1" ht="15" customHeight="1" x14ac:dyDescent="0.25">
      <c r="A1113" s="253"/>
      <c r="B1113" s="253"/>
      <c r="C1113" s="253"/>
      <c r="D1113" s="253"/>
      <c r="E1113" s="253"/>
      <c r="F1113" s="253"/>
      <c r="G1113" s="253"/>
      <c r="H1113" s="253"/>
      <c r="I1113" s="253"/>
      <c r="J1113" s="253"/>
      <c r="K1113" s="253"/>
      <c r="L1113" s="253"/>
      <c r="M1113" s="253"/>
      <c r="N1113" s="253"/>
      <c r="O1113" s="253"/>
      <c r="P1113" s="253"/>
      <c r="Q1113" s="253"/>
      <c r="R1113" s="253"/>
      <c r="S1113" s="253"/>
      <c r="T1113" s="253"/>
      <c r="U1113" s="253"/>
      <c r="V1113" s="253"/>
      <c r="W1113" s="253"/>
      <c r="X1113" s="253"/>
      <c r="Y1113" s="253"/>
      <c r="Z1113" s="253"/>
      <c r="AA1113" s="253"/>
      <c r="AB1113" s="253"/>
      <c r="AC1113" s="253"/>
      <c r="AD1113" s="253"/>
      <c r="AE1113" s="253"/>
      <c r="AF1113" s="253"/>
      <c r="AG1113" s="253"/>
      <c r="AH1113" s="253"/>
      <c r="AI1113" s="253"/>
      <c r="AJ1113" s="253"/>
      <c r="AK1113" s="253"/>
      <c r="AL1113" s="253"/>
      <c r="AM1113" s="253"/>
      <c r="AN1113" s="253"/>
      <c r="AO1113" s="253"/>
      <c r="AP1113" s="253"/>
      <c r="AQ1113" s="253"/>
      <c r="AR1113" s="253"/>
      <c r="AS1113" s="253"/>
      <c r="AT1113" s="253"/>
      <c r="AU1113" s="253"/>
      <c r="AV1113" s="253"/>
      <c r="AW1113" s="253"/>
    </row>
    <row r="1114" spans="1:49" s="252" customFormat="1" ht="15" customHeight="1" x14ac:dyDescent="0.25">
      <c r="A1114" s="253"/>
      <c r="B1114" s="253"/>
      <c r="C1114" s="253"/>
      <c r="D1114" s="253"/>
      <c r="E1114" s="253"/>
      <c r="F1114" s="253"/>
      <c r="G1114" s="253"/>
      <c r="H1114" s="253"/>
      <c r="I1114" s="253"/>
      <c r="J1114" s="253"/>
      <c r="K1114" s="253"/>
      <c r="L1114" s="253"/>
      <c r="M1114" s="253"/>
      <c r="N1114" s="253"/>
      <c r="O1114" s="253"/>
      <c r="P1114" s="253"/>
      <c r="Q1114" s="253"/>
      <c r="R1114" s="253"/>
      <c r="S1114" s="253"/>
      <c r="T1114" s="253"/>
      <c r="U1114" s="253"/>
      <c r="V1114" s="253"/>
      <c r="W1114" s="253"/>
      <c r="X1114" s="253"/>
      <c r="Y1114" s="253"/>
      <c r="Z1114" s="253"/>
      <c r="AA1114" s="253"/>
      <c r="AB1114" s="253"/>
      <c r="AC1114" s="253"/>
      <c r="AD1114" s="253"/>
      <c r="AE1114" s="253"/>
      <c r="AF1114" s="253"/>
      <c r="AG1114" s="253"/>
      <c r="AH1114" s="253"/>
      <c r="AI1114" s="253"/>
      <c r="AJ1114" s="253"/>
      <c r="AK1114" s="253"/>
      <c r="AL1114" s="253"/>
      <c r="AM1114" s="253"/>
      <c r="AN1114" s="253"/>
      <c r="AO1114" s="253"/>
      <c r="AP1114" s="253"/>
      <c r="AQ1114" s="253"/>
      <c r="AR1114" s="253"/>
      <c r="AS1114" s="253"/>
      <c r="AT1114" s="253"/>
      <c r="AU1114" s="253"/>
      <c r="AV1114" s="253"/>
      <c r="AW1114" s="253"/>
    </row>
    <row r="1115" spans="1:49" s="252" customFormat="1" ht="15" customHeight="1" x14ac:dyDescent="0.25">
      <c r="A1115" s="253"/>
      <c r="B1115" s="253"/>
      <c r="C1115" s="253"/>
      <c r="D1115" s="253"/>
      <c r="E1115" s="253"/>
      <c r="F1115" s="253"/>
      <c r="G1115" s="253"/>
      <c r="H1115" s="253"/>
      <c r="I1115" s="253"/>
      <c r="J1115" s="253"/>
      <c r="K1115" s="253"/>
      <c r="L1115" s="253"/>
      <c r="M1115" s="253"/>
      <c r="N1115" s="253"/>
      <c r="O1115" s="253"/>
      <c r="P1115" s="253"/>
      <c r="Q1115" s="253"/>
      <c r="R1115" s="253"/>
      <c r="S1115" s="253"/>
      <c r="T1115" s="253"/>
      <c r="U1115" s="253"/>
      <c r="V1115" s="253"/>
      <c r="W1115" s="253"/>
      <c r="X1115" s="253"/>
      <c r="Y1115" s="253"/>
      <c r="Z1115" s="253"/>
      <c r="AA1115" s="253"/>
      <c r="AB1115" s="253"/>
      <c r="AC1115" s="253"/>
      <c r="AD1115" s="253"/>
      <c r="AE1115" s="253"/>
      <c r="AF1115" s="253"/>
      <c r="AG1115" s="253"/>
      <c r="AH1115" s="253"/>
      <c r="AI1115" s="253"/>
      <c r="AJ1115" s="253"/>
      <c r="AK1115" s="253"/>
      <c r="AL1115" s="253"/>
      <c r="AM1115" s="253"/>
      <c r="AN1115" s="253"/>
      <c r="AO1115" s="253"/>
      <c r="AP1115" s="253"/>
      <c r="AQ1115" s="253"/>
      <c r="AR1115" s="253"/>
      <c r="AS1115" s="253"/>
      <c r="AT1115" s="253"/>
      <c r="AU1115" s="253"/>
      <c r="AV1115" s="253"/>
      <c r="AW1115" s="253"/>
    </row>
    <row r="1116" spans="1:49" s="252" customFormat="1" ht="15" customHeight="1" x14ac:dyDescent="0.25">
      <c r="A1116" s="253"/>
      <c r="B1116" s="253"/>
      <c r="C1116" s="253"/>
      <c r="D1116" s="253"/>
      <c r="E1116" s="253"/>
      <c r="F1116" s="253"/>
      <c r="G1116" s="253"/>
      <c r="H1116" s="253"/>
      <c r="I1116" s="253"/>
      <c r="J1116" s="253"/>
      <c r="K1116" s="253"/>
      <c r="L1116" s="253"/>
      <c r="M1116" s="253"/>
      <c r="N1116" s="253"/>
      <c r="O1116" s="253"/>
      <c r="P1116" s="253"/>
      <c r="Q1116" s="253"/>
      <c r="R1116" s="253"/>
      <c r="S1116" s="253"/>
      <c r="T1116" s="253"/>
      <c r="U1116" s="253"/>
      <c r="V1116" s="253"/>
      <c r="W1116" s="253"/>
      <c r="X1116" s="253"/>
      <c r="Y1116" s="253"/>
      <c r="Z1116" s="253"/>
      <c r="AA1116" s="253"/>
      <c r="AB1116" s="253"/>
      <c r="AC1116" s="253"/>
      <c r="AD1116" s="253"/>
      <c r="AE1116" s="253"/>
      <c r="AF1116" s="253"/>
      <c r="AG1116" s="253"/>
      <c r="AH1116" s="253"/>
      <c r="AI1116" s="253"/>
      <c r="AJ1116" s="253"/>
      <c r="AK1116" s="253"/>
      <c r="AL1116" s="253"/>
      <c r="AM1116" s="253"/>
      <c r="AN1116" s="253"/>
      <c r="AO1116" s="253"/>
      <c r="AP1116" s="253"/>
      <c r="AQ1116" s="253"/>
      <c r="AR1116" s="253"/>
      <c r="AS1116" s="253"/>
      <c r="AT1116" s="253"/>
      <c r="AU1116" s="253"/>
      <c r="AV1116" s="253"/>
      <c r="AW1116" s="253"/>
    </row>
    <row r="1117" spans="1:49" s="252" customFormat="1" ht="15" customHeight="1" x14ac:dyDescent="0.25">
      <c r="A1117" s="253"/>
      <c r="B1117" s="253"/>
      <c r="C1117" s="253"/>
      <c r="D1117" s="253"/>
      <c r="E1117" s="253"/>
      <c r="F1117" s="253"/>
      <c r="G1117" s="253"/>
      <c r="H1117" s="253"/>
      <c r="I1117" s="253"/>
      <c r="J1117" s="253"/>
      <c r="K1117" s="253"/>
      <c r="L1117" s="253"/>
      <c r="M1117" s="253"/>
      <c r="N1117" s="253"/>
      <c r="O1117" s="253"/>
      <c r="P1117" s="253"/>
      <c r="Q1117" s="253"/>
      <c r="R1117" s="253"/>
      <c r="S1117" s="253"/>
      <c r="T1117" s="253"/>
      <c r="U1117" s="253"/>
      <c r="V1117" s="253"/>
      <c r="W1117" s="253"/>
      <c r="X1117" s="253"/>
      <c r="Y1117" s="253"/>
      <c r="Z1117" s="253"/>
      <c r="AA1117" s="253"/>
      <c r="AB1117" s="253"/>
      <c r="AC1117" s="253"/>
      <c r="AD1117" s="253"/>
      <c r="AE1117" s="253"/>
      <c r="AF1117" s="253"/>
      <c r="AG1117" s="253"/>
      <c r="AH1117" s="253"/>
      <c r="AI1117" s="253"/>
      <c r="AJ1117" s="253"/>
      <c r="AK1117" s="253"/>
      <c r="AL1117" s="253"/>
      <c r="AM1117" s="253"/>
      <c r="AN1117" s="253"/>
      <c r="AO1117" s="253"/>
      <c r="AP1117" s="253"/>
      <c r="AQ1117" s="253"/>
      <c r="AR1117" s="253"/>
      <c r="AS1117" s="253"/>
      <c r="AT1117" s="253"/>
      <c r="AU1117" s="253"/>
      <c r="AV1117" s="253"/>
      <c r="AW1117" s="253"/>
    </row>
    <row r="1118" spans="1:49" s="252" customFormat="1" ht="15" customHeight="1" x14ac:dyDescent="0.25">
      <c r="A1118" s="253"/>
      <c r="B1118" s="253"/>
      <c r="C1118" s="253"/>
      <c r="D1118" s="253"/>
      <c r="E1118" s="253"/>
      <c r="F1118" s="253"/>
      <c r="G1118" s="253"/>
      <c r="H1118" s="253"/>
      <c r="I1118" s="253"/>
      <c r="J1118" s="253"/>
      <c r="K1118" s="253"/>
      <c r="L1118" s="253"/>
      <c r="M1118" s="253"/>
      <c r="N1118" s="253"/>
      <c r="O1118" s="253"/>
      <c r="P1118" s="253"/>
      <c r="Q1118" s="253"/>
      <c r="R1118" s="253"/>
      <c r="S1118" s="253"/>
      <c r="T1118" s="253"/>
      <c r="U1118" s="253"/>
      <c r="V1118" s="253"/>
      <c r="W1118" s="253"/>
      <c r="X1118" s="253"/>
      <c r="Y1118" s="253"/>
      <c r="Z1118" s="253"/>
      <c r="AA1118" s="253"/>
      <c r="AB1118" s="253"/>
      <c r="AC1118" s="253"/>
      <c r="AD1118" s="253"/>
      <c r="AE1118" s="253"/>
      <c r="AF1118" s="253"/>
      <c r="AG1118" s="253"/>
      <c r="AH1118" s="253"/>
      <c r="AI1118" s="253"/>
      <c r="AJ1118" s="253"/>
      <c r="AK1118" s="253"/>
      <c r="AL1118" s="253"/>
      <c r="AM1118" s="253"/>
      <c r="AN1118" s="253"/>
      <c r="AO1118" s="253"/>
      <c r="AP1118" s="253"/>
      <c r="AQ1118" s="253"/>
      <c r="AR1118" s="253"/>
      <c r="AS1118" s="253"/>
      <c r="AT1118" s="253"/>
      <c r="AU1118" s="253"/>
      <c r="AV1118" s="253"/>
      <c r="AW1118" s="253"/>
    </row>
    <row r="1119" spans="1:49" s="252" customFormat="1" ht="15" customHeight="1" x14ac:dyDescent="0.25">
      <c r="A1119" s="253"/>
      <c r="B1119" s="253"/>
      <c r="C1119" s="253"/>
      <c r="D1119" s="253"/>
      <c r="E1119" s="253"/>
      <c r="F1119" s="253"/>
      <c r="G1119" s="253"/>
      <c r="H1119" s="253"/>
      <c r="I1119" s="253"/>
      <c r="J1119" s="253"/>
      <c r="K1119" s="253"/>
      <c r="L1119" s="253"/>
      <c r="M1119" s="253"/>
      <c r="N1119" s="253"/>
      <c r="O1119" s="253"/>
      <c r="P1119" s="253"/>
      <c r="Q1119" s="253"/>
      <c r="R1119" s="253"/>
      <c r="S1119" s="253"/>
      <c r="T1119" s="253"/>
      <c r="U1119" s="253"/>
      <c r="V1119" s="253"/>
      <c r="W1119" s="253"/>
      <c r="X1119" s="253"/>
      <c r="Y1119" s="253"/>
      <c r="Z1119" s="253"/>
      <c r="AA1119" s="253"/>
      <c r="AB1119" s="253"/>
      <c r="AC1119" s="253"/>
      <c r="AD1119" s="253"/>
      <c r="AE1119" s="253"/>
      <c r="AF1119" s="253"/>
      <c r="AG1119" s="253"/>
      <c r="AH1119" s="253"/>
      <c r="AI1119" s="253"/>
      <c r="AJ1119" s="253"/>
      <c r="AK1119" s="253"/>
      <c r="AL1119" s="253"/>
      <c r="AM1119" s="253"/>
      <c r="AN1119" s="253"/>
      <c r="AO1119" s="253"/>
      <c r="AP1119" s="253"/>
      <c r="AQ1119" s="253"/>
      <c r="AR1119" s="253"/>
      <c r="AS1119" s="253"/>
      <c r="AT1119" s="253"/>
      <c r="AU1119" s="253"/>
      <c r="AV1119" s="253"/>
      <c r="AW1119" s="253"/>
    </row>
    <row r="1120" spans="1:49" s="252" customFormat="1" ht="15" customHeight="1" x14ac:dyDescent="0.25">
      <c r="A1120" s="253"/>
      <c r="B1120" s="253"/>
      <c r="C1120" s="253"/>
      <c r="D1120" s="253"/>
      <c r="E1120" s="253"/>
      <c r="F1120" s="253"/>
      <c r="G1120" s="253"/>
      <c r="H1120" s="253"/>
      <c r="I1120" s="253"/>
      <c r="J1120" s="253"/>
      <c r="K1120" s="253"/>
      <c r="L1120" s="253"/>
      <c r="M1120" s="253"/>
      <c r="N1120" s="253"/>
      <c r="O1120" s="253"/>
      <c r="P1120" s="253"/>
      <c r="Q1120" s="253"/>
      <c r="R1120" s="253"/>
      <c r="S1120" s="253"/>
      <c r="T1120" s="253"/>
      <c r="U1120" s="253"/>
      <c r="V1120" s="253"/>
      <c r="W1120" s="253"/>
      <c r="X1120" s="253"/>
      <c r="Y1120" s="253"/>
      <c r="Z1120" s="253"/>
      <c r="AA1120" s="253"/>
      <c r="AB1120" s="253"/>
      <c r="AC1120" s="253"/>
      <c r="AD1120" s="253"/>
      <c r="AE1120" s="253"/>
      <c r="AF1120" s="253"/>
      <c r="AG1120" s="253"/>
      <c r="AH1120" s="253"/>
      <c r="AI1120" s="253"/>
      <c r="AJ1120" s="253"/>
      <c r="AK1120" s="253"/>
      <c r="AL1120" s="253"/>
      <c r="AM1120" s="253"/>
      <c r="AN1120" s="253"/>
      <c r="AO1120" s="253"/>
      <c r="AP1120" s="253"/>
      <c r="AQ1120" s="253"/>
      <c r="AR1120" s="253"/>
      <c r="AS1120" s="253"/>
      <c r="AT1120" s="253"/>
      <c r="AU1120" s="253"/>
      <c r="AV1120" s="253"/>
      <c r="AW1120" s="253"/>
    </row>
    <row r="1121" spans="1:49" s="252" customFormat="1" ht="15" customHeight="1" x14ac:dyDescent="0.25">
      <c r="A1121" s="253"/>
      <c r="B1121" s="253"/>
      <c r="C1121" s="253"/>
      <c r="D1121" s="253"/>
      <c r="E1121" s="253"/>
      <c r="F1121" s="253"/>
      <c r="G1121" s="253"/>
      <c r="H1121" s="253"/>
      <c r="I1121" s="253"/>
      <c r="J1121" s="253"/>
      <c r="K1121" s="253"/>
      <c r="L1121" s="253"/>
      <c r="M1121" s="253"/>
      <c r="N1121" s="253"/>
      <c r="O1121" s="253"/>
      <c r="P1121" s="253"/>
      <c r="Q1121" s="253"/>
      <c r="R1121" s="253"/>
      <c r="S1121" s="253"/>
      <c r="T1121" s="253"/>
      <c r="U1121" s="253"/>
      <c r="V1121" s="253"/>
      <c r="W1121" s="253"/>
      <c r="X1121" s="253"/>
      <c r="Y1121" s="253"/>
      <c r="Z1121" s="253"/>
      <c r="AA1121" s="253"/>
      <c r="AB1121" s="253"/>
      <c r="AC1121" s="253"/>
      <c r="AD1121" s="253"/>
      <c r="AE1121" s="253"/>
      <c r="AF1121" s="253"/>
      <c r="AG1121" s="253"/>
      <c r="AH1121" s="253"/>
      <c r="AI1121" s="253"/>
      <c r="AJ1121" s="253"/>
      <c r="AK1121" s="253"/>
      <c r="AL1121" s="253"/>
      <c r="AM1121" s="253"/>
      <c r="AN1121" s="253"/>
      <c r="AO1121" s="253"/>
      <c r="AP1121" s="253"/>
      <c r="AQ1121" s="253"/>
      <c r="AR1121" s="253"/>
      <c r="AS1121" s="253"/>
      <c r="AT1121" s="253"/>
      <c r="AU1121" s="253"/>
      <c r="AV1121" s="253"/>
      <c r="AW1121" s="253"/>
    </row>
    <row r="1122" spans="1:49" s="252" customFormat="1" ht="15" customHeight="1" x14ac:dyDescent="0.25">
      <c r="A1122" s="253"/>
      <c r="B1122" s="253"/>
      <c r="C1122" s="253"/>
      <c r="D1122" s="253"/>
      <c r="E1122" s="253"/>
      <c r="F1122" s="253"/>
      <c r="G1122" s="253"/>
      <c r="H1122" s="253"/>
      <c r="I1122" s="253"/>
      <c r="J1122" s="253"/>
      <c r="K1122" s="253"/>
      <c r="L1122" s="253"/>
      <c r="M1122" s="253"/>
      <c r="N1122" s="253"/>
      <c r="O1122" s="253"/>
      <c r="P1122" s="253"/>
      <c r="Q1122" s="253"/>
      <c r="R1122" s="253"/>
      <c r="S1122" s="253"/>
      <c r="T1122" s="253"/>
      <c r="U1122" s="253"/>
      <c r="V1122" s="253"/>
      <c r="W1122" s="253"/>
      <c r="X1122" s="253"/>
      <c r="Y1122" s="253"/>
      <c r="Z1122" s="253"/>
      <c r="AA1122" s="253"/>
      <c r="AB1122" s="253"/>
      <c r="AC1122" s="253"/>
      <c r="AD1122" s="253"/>
      <c r="AE1122" s="253"/>
      <c r="AF1122" s="253"/>
      <c r="AG1122" s="253"/>
      <c r="AH1122" s="253"/>
      <c r="AI1122" s="253"/>
      <c r="AJ1122" s="253"/>
      <c r="AK1122" s="253"/>
      <c r="AL1122" s="253"/>
      <c r="AM1122" s="253"/>
      <c r="AN1122" s="253"/>
      <c r="AO1122" s="253"/>
      <c r="AP1122" s="253"/>
      <c r="AQ1122" s="253"/>
      <c r="AR1122" s="253"/>
      <c r="AS1122" s="253"/>
      <c r="AT1122" s="253"/>
      <c r="AU1122" s="253"/>
      <c r="AV1122" s="253"/>
      <c r="AW1122" s="253"/>
    </row>
    <row r="1123" spans="1:49" s="252" customFormat="1" ht="15" customHeight="1" x14ac:dyDescent="0.25">
      <c r="A1123" s="253"/>
      <c r="B1123" s="253"/>
      <c r="C1123" s="253"/>
      <c r="D1123" s="253"/>
      <c r="E1123" s="253"/>
      <c r="F1123" s="253"/>
      <c r="G1123" s="253"/>
      <c r="H1123" s="253"/>
      <c r="I1123" s="253"/>
      <c r="J1123" s="253"/>
      <c r="K1123" s="253"/>
      <c r="L1123" s="253"/>
      <c r="M1123" s="253"/>
      <c r="N1123" s="253"/>
      <c r="O1123" s="253"/>
      <c r="P1123" s="253"/>
      <c r="Q1123" s="253"/>
      <c r="R1123" s="253"/>
      <c r="S1123" s="253"/>
      <c r="T1123" s="253"/>
      <c r="U1123" s="253"/>
      <c r="V1123" s="253"/>
      <c r="W1123" s="253"/>
      <c r="X1123" s="253"/>
      <c r="Y1123" s="253"/>
      <c r="Z1123" s="253"/>
      <c r="AA1123" s="253"/>
      <c r="AB1123" s="253"/>
      <c r="AC1123" s="253"/>
      <c r="AD1123" s="253"/>
      <c r="AE1123" s="253"/>
      <c r="AF1123" s="253"/>
      <c r="AG1123" s="253"/>
      <c r="AH1123" s="253"/>
      <c r="AI1123" s="253"/>
      <c r="AJ1123" s="253"/>
      <c r="AK1123" s="253"/>
      <c r="AL1123" s="253"/>
      <c r="AM1123" s="253"/>
      <c r="AN1123" s="253"/>
      <c r="AO1123" s="253"/>
      <c r="AP1123" s="253"/>
      <c r="AQ1123" s="253"/>
      <c r="AR1123" s="253"/>
      <c r="AS1123" s="253"/>
      <c r="AT1123" s="253"/>
      <c r="AU1123" s="253"/>
      <c r="AV1123" s="253"/>
      <c r="AW1123" s="253"/>
    </row>
    <row r="1124" spans="1:49" s="252" customFormat="1" ht="15" customHeight="1" x14ac:dyDescent="0.25">
      <c r="A1124" s="253"/>
      <c r="B1124" s="253"/>
      <c r="C1124" s="253"/>
      <c r="D1124" s="253"/>
      <c r="E1124" s="253"/>
      <c r="F1124" s="253"/>
      <c r="G1124" s="253"/>
      <c r="H1124" s="253"/>
      <c r="I1124" s="253"/>
      <c r="J1124" s="253"/>
      <c r="K1124" s="253"/>
      <c r="L1124" s="253"/>
      <c r="M1124" s="253"/>
      <c r="N1124" s="253"/>
      <c r="O1124" s="253"/>
      <c r="P1124" s="253"/>
      <c r="Q1124" s="253"/>
      <c r="R1124" s="253"/>
      <c r="S1124" s="253"/>
      <c r="T1124" s="253"/>
      <c r="U1124" s="253"/>
      <c r="V1124" s="253"/>
      <c r="W1124" s="253"/>
      <c r="X1124" s="253"/>
      <c r="Y1124" s="253"/>
      <c r="Z1124" s="253"/>
      <c r="AA1124" s="253"/>
      <c r="AB1124" s="253"/>
      <c r="AC1124" s="253"/>
      <c r="AD1124" s="253"/>
      <c r="AE1124" s="253"/>
      <c r="AF1124" s="253"/>
      <c r="AG1124" s="253"/>
      <c r="AH1124" s="253"/>
      <c r="AI1124" s="253"/>
      <c r="AJ1124" s="253"/>
      <c r="AK1124" s="253"/>
      <c r="AL1124" s="253"/>
      <c r="AM1124" s="253"/>
      <c r="AN1124" s="253"/>
      <c r="AO1124" s="253"/>
      <c r="AP1124" s="253"/>
      <c r="AQ1124" s="253"/>
      <c r="AR1124" s="253"/>
      <c r="AS1124" s="253"/>
      <c r="AT1124" s="253"/>
      <c r="AU1124" s="253"/>
      <c r="AV1124" s="253"/>
      <c r="AW1124" s="253"/>
    </row>
    <row r="1125" spans="1:49" s="252" customFormat="1" ht="15" customHeight="1" x14ac:dyDescent="0.25">
      <c r="A1125" s="253"/>
      <c r="B1125" s="253"/>
      <c r="C1125" s="253"/>
      <c r="D1125" s="253"/>
      <c r="E1125" s="253"/>
      <c r="F1125" s="253"/>
      <c r="G1125" s="253"/>
      <c r="H1125" s="253"/>
      <c r="I1125" s="253"/>
      <c r="J1125" s="253"/>
      <c r="K1125" s="253"/>
      <c r="L1125" s="253"/>
      <c r="M1125" s="253"/>
      <c r="N1125" s="253"/>
      <c r="O1125" s="253"/>
      <c r="P1125" s="253"/>
      <c r="Q1125" s="253"/>
      <c r="R1125" s="253"/>
      <c r="S1125" s="253"/>
      <c r="T1125" s="253"/>
      <c r="U1125" s="253"/>
      <c r="V1125" s="253"/>
      <c r="W1125" s="253"/>
      <c r="X1125" s="253"/>
      <c r="Y1125" s="253"/>
      <c r="Z1125" s="253"/>
      <c r="AA1125" s="253"/>
      <c r="AB1125" s="253"/>
      <c r="AC1125" s="253"/>
      <c r="AD1125" s="253"/>
      <c r="AE1125" s="253"/>
      <c r="AF1125" s="253"/>
      <c r="AG1125" s="253"/>
      <c r="AH1125" s="253"/>
      <c r="AI1125" s="253"/>
      <c r="AJ1125" s="253"/>
      <c r="AK1125" s="253"/>
      <c r="AL1125" s="253"/>
      <c r="AM1125" s="253"/>
      <c r="AN1125" s="253"/>
      <c r="AO1125" s="253"/>
      <c r="AP1125" s="253"/>
      <c r="AQ1125" s="253"/>
      <c r="AR1125" s="253"/>
      <c r="AS1125" s="253"/>
      <c r="AT1125" s="253"/>
      <c r="AU1125" s="253"/>
      <c r="AV1125" s="253"/>
      <c r="AW1125" s="253"/>
    </row>
    <row r="1126" spans="1:49" s="252" customFormat="1" ht="15" customHeight="1" x14ac:dyDescent="0.25">
      <c r="A1126" s="253"/>
      <c r="B1126" s="253"/>
      <c r="C1126" s="253"/>
      <c r="D1126" s="253"/>
      <c r="E1126" s="253"/>
      <c r="F1126" s="253"/>
      <c r="G1126" s="253"/>
      <c r="H1126" s="253"/>
      <c r="I1126" s="253"/>
      <c r="J1126" s="253"/>
      <c r="K1126" s="253"/>
      <c r="L1126" s="253"/>
      <c r="M1126" s="253"/>
      <c r="N1126" s="253"/>
      <c r="O1126" s="253"/>
      <c r="P1126" s="253"/>
      <c r="Q1126" s="253"/>
      <c r="R1126" s="253"/>
      <c r="S1126" s="253"/>
      <c r="T1126" s="253"/>
      <c r="U1126" s="253"/>
      <c r="V1126" s="253"/>
      <c r="W1126" s="253"/>
      <c r="X1126" s="253"/>
      <c r="Y1126" s="253"/>
      <c r="Z1126" s="253"/>
      <c r="AA1126" s="253"/>
      <c r="AB1126" s="253"/>
      <c r="AC1126" s="253"/>
      <c r="AD1126" s="253"/>
      <c r="AE1126" s="253"/>
      <c r="AF1126" s="253"/>
      <c r="AG1126" s="253"/>
      <c r="AH1126" s="253"/>
      <c r="AI1126" s="253"/>
      <c r="AJ1126" s="253"/>
      <c r="AK1126" s="253"/>
      <c r="AL1126" s="253"/>
      <c r="AM1126" s="253"/>
      <c r="AN1126" s="253"/>
      <c r="AO1126" s="253"/>
      <c r="AP1126" s="253"/>
      <c r="AQ1126" s="253"/>
      <c r="AR1126" s="253"/>
      <c r="AS1126" s="253"/>
      <c r="AT1126" s="253"/>
      <c r="AU1126" s="253"/>
      <c r="AV1126" s="253"/>
      <c r="AW1126" s="253"/>
    </row>
    <row r="1127" spans="1:49" s="252" customFormat="1" ht="15" customHeight="1" x14ac:dyDescent="0.25">
      <c r="A1127" s="253"/>
      <c r="B1127" s="253"/>
      <c r="C1127" s="253"/>
      <c r="D1127" s="253"/>
      <c r="E1127" s="253"/>
      <c r="F1127" s="253"/>
      <c r="G1127" s="253"/>
      <c r="H1127" s="253"/>
      <c r="I1127" s="253"/>
      <c r="J1127" s="253"/>
      <c r="K1127" s="253"/>
      <c r="L1127" s="253"/>
      <c r="M1127" s="253"/>
      <c r="N1127" s="253"/>
      <c r="O1127" s="253"/>
      <c r="P1127" s="253"/>
      <c r="Q1127" s="253"/>
      <c r="R1127" s="253"/>
      <c r="S1127" s="253"/>
      <c r="T1127" s="253"/>
      <c r="U1127" s="253"/>
      <c r="V1127" s="253"/>
      <c r="W1127" s="253"/>
      <c r="X1127" s="253"/>
      <c r="Y1127" s="253"/>
      <c r="Z1127" s="253"/>
      <c r="AA1127" s="253"/>
      <c r="AB1127" s="253"/>
      <c r="AC1127" s="253"/>
      <c r="AD1127" s="253"/>
      <c r="AE1127" s="253"/>
      <c r="AF1127" s="253"/>
      <c r="AG1127" s="253"/>
      <c r="AH1127" s="253"/>
      <c r="AI1127" s="253"/>
      <c r="AJ1127" s="253"/>
      <c r="AK1127" s="253"/>
      <c r="AL1127" s="253"/>
      <c r="AM1127" s="253"/>
      <c r="AN1127" s="253"/>
      <c r="AO1127" s="253"/>
      <c r="AP1127" s="253"/>
      <c r="AQ1127" s="253"/>
      <c r="AR1127" s="253"/>
      <c r="AS1127" s="253"/>
      <c r="AT1127" s="253"/>
      <c r="AU1127" s="253"/>
      <c r="AV1127" s="253"/>
      <c r="AW1127" s="253"/>
    </row>
    <row r="1128" spans="1:49" s="252" customFormat="1" ht="15" customHeight="1" x14ac:dyDescent="0.25">
      <c r="A1128" s="253"/>
      <c r="B1128" s="253"/>
      <c r="C1128" s="253"/>
      <c r="D1128" s="253"/>
      <c r="E1128" s="253"/>
      <c r="F1128" s="253"/>
      <c r="G1128" s="253"/>
      <c r="H1128" s="253"/>
      <c r="I1128" s="253"/>
      <c r="J1128" s="253"/>
      <c r="K1128" s="253"/>
      <c r="L1128" s="253"/>
      <c r="M1128" s="253"/>
      <c r="N1128" s="253"/>
      <c r="O1128" s="253"/>
      <c r="P1128" s="253"/>
      <c r="Q1128" s="253"/>
      <c r="R1128" s="253"/>
      <c r="S1128" s="253"/>
      <c r="T1128" s="253"/>
      <c r="U1128" s="253"/>
      <c r="V1128" s="253"/>
      <c r="W1128" s="253"/>
      <c r="X1128" s="253"/>
      <c r="Y1128" s="253"/>
      <c r="Z1128" s="253"/>
      <c r="AA1128" s="253"/>
      <c r="AB1128" s="253"/>
      <c r="AC1128" s="253"/>
      <c r="AD1128" s="253"/>
      <c r="AE1128" s="253"/>
      <c r="AF1128" s="253"/>
      <c r="AG1128" s="253"/>
      <c r="AH1128" s="253"/>
      <c r="AI1128" s="253"/>
      <c r="AJ1128" s="253"/>
      <c r="AK1128" s="253"/>
      <c r="AL1128" s="253"/>
      <c r="AM1128" s="253"/>
      <c r="AN1128" s="253"/>
      <c r="AO1128" s="253"/>
      <c r="AP1128" s="253"/>
      <c r="AQ1128" s="253"/>
      <c r="AR1128" s="253"/>
      <c r="AS1128" s="253"/>
      <c r="AT1128" s="253"/>
      <c r="AU1128" s="253"/>
      <c r="AV1128" s="253"/>
      <c r="AW1128" s="253"/>
    </row>
    <row r="1129" spans="1:49" s="252" customFormat="1" ht="15" customHeight="1" x14ac:dyDescent="0.25">
      <c r="A1129" s="253"/>
      <c r="B1129" s="253"/>
      <c r="C1129" s="253"/>
      <c r="D1129" s="253"/>
      <c r="E1129" s="253"/>
      <c r="F1129" s="253"/>
      <c r="G1129" s="253"/>
      <c r="H1129" s="253"/>
      <c r="I1129" s="253"/>
      <c r="J1129" s="253"/>
      <c r="K1129" s="253"/>
      <c r="L1129" s="253"/>
      <c r="M1129" s="253"/>
      <c r="N1129" s="253"/>
      <c r="O1129" s="253"/>
      <c r="P1129" s="253"/>
      <c r="Q1129" s="253"/>
      <c r="R1129" s="253"/>
      <c r="S1129" s="253"/>
      <c r="T1129" s="253"/>
      <c r="U1129" s="253"/>
      <c r="V1129" s="253"/>
      <c r="W1129" s="253"/>
      <c r="X1129" s="253"/>
      <c r="Y1129" s="253"/>
      <c r="Z1129" s="253"/>
      <c r="AA1129" s="253"/>
      <c r="AB1129" s="253"/>
      <c r="AC1129" s="253"/>
      <c r="AD1129" s="253"/>
      <c r="AE1129" s="253"/>
      <c r="AF1129" s="253"/>
      <c r="AG1129" s="253"/>
      <c r="AH1129" s="253"/>
      <c r="AI1129" s="253"/>
      <c r="AJ1129" s="253"/>
      <c r="AK1129" s="253"/>
      <c r="AL1129" s="253"/>
      <c r="AM1129" s="253"/>
      <c r="AN1129" s="253"/>
      <c r="AO1129" s="253"/>
      <c r="AP1129" s="253"/>
      <c r="AQ1129" s="253"/>
      <c r="AR1129" s="253"/>
      <c r="AS1129" s="253"/>
      <c r="AT1129" s="253"/>
      <c r="AU1129" s="253"/>
      <c r="AV1129" s="253"/>
      <c r="AW1129" s="253"/>
    </row>
    <row r="1130" spans="1:49" s="252" customFormat="1" ht="15" customHeight="1" x14ac:dyDescent="0.25">
      <c r="A1130" s="253"/>
      <c r="B1130" s="253"/>
      <c r="C1130" s="253"/>
      <c r="D1130" s="253"/>
      <c r="E1130" s="253"/>
      <c r="F1130" s="253"/>
      <c r="G1130" s="253"/>
      <c r="H1130" s="253"/>
      <c r="I1130" s="253"/>
      <c r="J1130" s="253"/>
      <c r="K1130" s="253"/>
      <c r="L1130" s="253"/>
      <c r="M1130" s="253"/>
      <c r="N1130" s="253"/>
      <c r="O1130" s="253"/>
      <c r="P1130" s="253"/>
      <c r="Q1130" s="253"/>
      <c r="R1130" s="253"/>
      <c r="S1130" s="253"/>
      <c r="T1130" s="253"/>
      <c r="U1130" s="253"/>
      <c r="V1130" s="253"/>
      <c r="W1130" s="253"/>
      <c r="X1130" s="253"/>
      <c r="Y1130" s="253"/>
      <c r="Z1130" s="253"/>
      <c r="AA1130" s="253"/>
      <c r="AB1130" s="253"/>
      <c r="AC1130" s="253"/>
      <c r="AD1130" s="253"/>
      <c r="AE1130" s="253"/>
      <c r="AF1130" s="253"/>
      <c r="AG1130" s="253"/>
      <c r="AH1130" s="253"/>
      <c r="AI1130" s="253"/>
      <c r="AJ1130" s="253"/>
      <c r="AK1130" s="253"/>
      <c r="AL1130" s="253"/>
      <c r="AM1130" s="253"/>
      <c r="AN1130" s="253"/>
      <c r="AO1130" s="253"/>
      <c r="AP1130" s="253"/>
      <c r="AQ1130" s="253"/>
      <c r="AR1130" s="253"/>
      <c r="AS1130" s="253"/>
      <c r="AT1130" s="253"/>
      <c r="AU1130" s="253"/>
      <c r="AV1130" s="253"/>
      <c r="AW1130" s="253"/>
    </row>
    <row r="1131" spans="1:49" s="252" customFormat="1" ht="15" customHeight="1" x14ac:dyDescent="0.25">
      <c r="A1131" s="253"/>
      <c r="B1131" s="253"/>
      <c r="C1131" s="253"/>
      <c r="D1131" s="253"/>
      <c r="E1131" s="253"/>
      <c r="F1131" s="253"/>
      <c r="G1131" s="253"/>
      <c r="H1131" s="253"/>
      <c r="I1131" s="253"/>
      <c r="J1131" s="253"/>
      <c r="K1131" s="253"/>
      <c r="L1131" s="253"/>
      <c r="M1131" s="253"/>
      <c r="N1131" s="253"/>
      <c r="O1131" s="253"/>
      <c r="P1131" s="253"/>
      <c r="Q1131" s="253"/>
      <c r="R1131" s="253"/>
      <c r="S1131" s="253"/>
      <c r="T1131" s="253"/>
      <c r="U1131" s="253"/>
      <c r="V1131" s="253"/>
      <c r="W1131" s="253"/>
      <c r="X1131" s="253"/>
      <c r="Y1131" s="253"/>
      <c r="Z1131" s="253"/>
      <c r="AA1131" s="253"/>
      <c r="AB1131" s="253"/>
      <c r="AC1131" s="253"/>
      <c r="AD1131" s="253"/>
      <c r="AE1131" s="253"/>
      <c r="AF1131" s="253"/>
      <c r="AG1131" s="253"/>
      <c r="AH1131" s="253"/>
      <c r="AI1131" s="253"/>
      <c r="AJ1131" s="253"/>
      <c r="AK1131" s="253"/>
      <c r="AL1131" s="253"/>
      <c r="AM1131" s="253"/>
      <c r="AN1131" s="253"/>
      <c r="AO1131" s="253"/>
      <c r="AP1131" s="253"/>
      <c r="AQ1131" s="253"/>
      <c r="AR1131" s="253"/>
      <c r="AS1131" s="253"/>
      <c r="AT1131" s="253"/>
      <c r="AU1131" s="253"/>
      <c r="AV1131" s="253"/>
      <c r="AW1131" s="253"/>
    </row>
    <row r="1132" spans="1:49" s="252" customFormat="1" ht="15" customHeight="1" x14ac:dyDescent="0.25">
      <c r="A1132" s="253"/>
      <c r="B1132" s="253"/>
      <c r="C1132" s="253"/>
      <c r="D1132" s="253"/>
      <c r="E1132" s="253"/>
      <c r="F1132" s="253"/>
      <c r="G1132" s="253"/>
      <c r="H1132" s="253"/>
      <c r="I1132" s="253"/>
      <c r="J1132" s="253"/>
      <c r="K1132" s="253"/>
      <c r="L1132" s="253"/>
      <c r="M1132" s="253"/>
      <c r="N1132" s="253"/>
      <c r="O1132" s="253"/>
      <c r="P1132" s="253"/>
      <c r="Q1132" s="253"/>
      <c r="R1132" s="253"/>
      <c r="S1132" s="253"/>
      <c r="T1132" s="253"/>
      <c r="U1132" s="253"/>
      <c r="V1132" s="253"/>
      <c r="W1132" s="253"/>
      <c r="X1132" s="253"/>
      <c r="Y1132" s="253"/>
      <c r="Z1132" s="253"/>
      <c r="AA1132" s="253"/>
      <c r="AB1132" s="253"/>
      <c r="AC1132" s="253"/>
      <c r="AD1132" s="253"/>
      <c r="AE1132" s="253"/>
      <c r="AF1132" s="253"/>
      <c r="AG1132" s="253"/>
      <c r="AH1132" s="253"/>
      <c r="AI1132" s="253"/>
      <c r="AJ1132" s="253"/>
      <c r="AK1132" s="253"/>
      <c r="AL1132" s="253"/>
      <c r="AM1132" s="253"/>
      <c r="AN1132" s="253"/>
      <c r="AO1132" s="253"/>
      <c r="AP1132" s="253"/>
      <c r="AQ1132" s="253"/>
      <c r="AR1132" s="253"/>
      <c r="AS1132" s="253"/>
      <c r="AT1132" s="253"/>
      <c r="AU1132" s="253"/>
      <c r="AV1132" s="253"/>
      <c r="AW1132" s="253"/>
    </row>
    <row r="1133" spans="1:49" s="252" customFormat="1" ht="15" customHeight="1" x14ac:dyDescent="0.25">
      <c r="A1133" s="253"/>
      <c r="B1133" s="253"/>
      <c r="C1133" s="253"/>
      <c r="D1133" s="253"/>
      <c r="E1133" s="253"/>
      <c r="F1133" s="253"/>
      <c r="G1133" s="253"/>
      <c r="H1133" s="253"/>
      <c r="I1133" s="253"/>
      <c r="J1133" s="253"/>
      <c r="K1133" s="253"/>
      <c r="L1133" s="253"/>
      <c r="M1133" s="253"/>
      <c r="N1133" s="253"/>
      <c r="O1133" s="253"/>
      <c r="P1133" s="253"/>
      <c r="Q1133" s="253"/>
      <c r="R1133" s="253"/>
      <c r="S1133" s="253"/>
      <c r="T1133" s="253"/>
      <c r="U1133" s="253"/>
      <c r="V1133" s="253"/>
      <c r="W1133" s="253"/>
      <c r="X1133" s="253"/>
      <c r="Y1133" s="253"/>
      <c r="Z1133" s="253"/>
      <c r="AA1133" s="253"/>
      <c r="AB1133" s="253"/>
      <c r="AC1133" s="253"/>
      <c r="AD1133" s="253"/>
      <c r="AE1133" s="253"/>
      <c r="AF1133" s="253"/>
      <c r="AG1133" s="253"/>
      <c r="AH1133" s="253"/>
      <c r="AI1133" s="253"/>
      <c r="AJ1133" s="253"/>
      <c r="AK1133" s="253"/>
      <c r="AL1133" s="253"/>
      <c r="AM1133" s="253"/>
      <c r="AN1133" s="253"/>
      <c r="AO1133" s="253"/>
      <c r="AP1133" s="253"/>
      <c r="AQ1133" s="253"/>
      <c r="AR1133" s="253"/>
      <c r="AS1133" s="253"/>
      <c r="AT1133" s="253"/>
      <c r="AU1133" s="253"/>
      <c r="AV1133" s="253"/>
      <c r="AW1133" s="253"/>
    </row>
    <row r="1134" spans="1:49" s="252" customFormat="1" ht="15" customHeight="1" x14ac:dyDescent="0.25">
      <c r="A1134" s="253"/>
      <c r="B1134" s="253"/>
      <c r="C1134" s="253"/>
      <c r="D1134" s="253"/>
      <c r="E1134" s="253"/>
      <c r="F1134" s="253"/>
      <c r="G1134" s="253"/>
      <c r="H1134" s="253"/>
      <c r="I1134" s="253"/>
      <c r="J1134" s="253"/>
      <c r="K1134" s="253"/>
      <c r="L1134" s="253"/>
      <c r="M1134" s="253"/>
      <c r="N1134" s="253"/>
      <c r="O1134" s="253"/>
      <c r="P1134" s="253"/>
      <c r="Q1134" s="253"/>
      <c r="R1134" s="253"/>
      <c r="S1134" s="253"/>
      <c r="T1134" s="253"/>
      <c r="U1134" s="253"/>
      <c r="V1134" s="253"/>
      <c r="W1134" s="253"/>
      <c r="X1134" s="253"/>
      <c r="Y1134" s="253"/>
      <c r="Z1134" s="253"/>
      <c r="AA1134" s="253"/>
      <c r="AB1134" s="253"/>
      <c r="AC1134" s="253"/>
      <c r="AD1134" s="253"/>
      <c r="AE1134" s="253"/>
      <c r="AF1134" s="253"/>
      <c r="AG1134" s="253"/>
      <c r="AH1134" s="253"/>
      <c r="AI1134" s="253"/>
      <c r="AJ1134" s="253"/>
      <c r="AK1134" s="253"/>
      <c r="AL1134" s="253"/>
      <c r="AM1134" s="253"/>
      <c r="AN1134" s="253"/>
      <c r="AO1134" s="253"/>
      <c r="AP1134" s="253"/>
      <c r="AQ1134" s="253"/>
      <c r="AR1134" s="253"/>
      <c r="AS1134" s="253"/>
      <c r="AT1134" s="253"/>
      <c r="AU1134" s="253"/>
      <c r="AV1134" s="253"/>
      <c r="AW1134" s="253"/>
    </row>
    <row r="1135" spans="1:49" s="252" customFormat="1" ht="15" customHeight="1" x14ac:dyDescent="0.25">
      <c r="A1135" s="253"/>
      <c r="B1135" s="253"/>
      <c r="C1135" s="253"/>
      <c r="D1135" s="253"/>
      <c r="E1135" s="253"/>
      <c r="F1135" s="253"/>
      <c r="G1135" s="253"/>
      <c r="H1135" s="253"/>
      <c r="I1135" s="253"/>
      <c r="J1135" s="253"/>
      <c r="K1135" s="253"/>
      <c r="L1135" s="253"/>
      <c r="M1135" s="253"/>
      <c r="N1135" s="253"/>
      <c r="O1135" s="253"/>
      <c r="P1135" s="253"/>
      <c r="Q1135" s="253"/>
      <c r="R1135" s="253"/>
      <c r="S1135" s="253"/>
      <c r="T1135" s="253"/>
      <c r="U1135" s="253"/>
      <c r="V1135" s="253"/>
      <c r="W1135" s="253"/>
      <c r="X1135" s="253"/>
      <c r="Y1135" s="253"/>
      <c r="Z1135" s="253"/>
      <c r="AA1135" s="253"/>
      <c r="AB1135" s="253"/>
      <c r="AC1135" s="253"/>
      <c r="AD1135" s="253"/>
      <c r="AE1135" s="253"/>
      <c r="AF1135" s="253"/>
      <c r="AG1135" s="253"/>
      <c r="AH1135" s="253"/>
      <c r="AI1135" s="253"/>
      <c r="AJ1135" s="253"/>
      <c r="AK1135" s="253"/>
      <c r="AL1135" s="253"/>
      <c r="AM1135" s="253"/>
      <c r="AN1135" s="253"/>
      <c r="AO1135" s="253"/>
      <c r="AP1135" s="253"/>
      <c r="AQ1135" s="253"/>
      <c r="AR1135" s="253"/>
      <c r="AS1135" s="253"/>
      <c r="AT1135" s="253"/>
      <c r="AU1135" s="253"/>
      <c r="AV1135" s="253"/>
      <c r="AW1135" s="253"/>
    </row>
    <row r="1136" spans="1:49" s="252" customFormat="1" ht="15" customHeight="1" x14ac:dyDescent="0.25">
      <c r="A1136" s="253"/>
      <c r="B1136" s="253"/>
      <c r="C1136" s="253"/>
      <c r="D1136" s="253"/>
      <c r="E1136" s="253"/>
      <c r="F1136" s="253"/>
      <c r="G1136" s="253"/>
      <c r="H1136" s="253"/>
      <c r="I1136" s="253"/>
      <c r="J1136" s="253"/>
      <c r="K1136" s="253"/>
      <c r="L1136" s="253"/>
      <c r="M1136" s="253"/>
      <c r="N1136" s="253"/>
      <c r="O1136" s="253"/>
      <c r="P1136" s="253"/>
      <c r="Q1136" s="253"/>
      <c r="R1136" s="253"/>
      <c r="S1136" s="253"/>
      <c r="T1136" s="253"/>
      <c r="U1136" s="253"/>
      <c r="V1136" s="253"/>
      <c r="W1136" s="253"/>
      <c r="X1136" s="253"/>
      <c r="Y1136" s="253"/>
      <c r="Z1136" s="253"/>
      <c r="AA1136" s="253"/>
      <c r="AB1136" s="253"/>
      <c r="AC1136" s="253"/>
      <c r="AD1136" s="253"/>
      <c r="AE1136" s="253"/>
      <c r="AF1136" s="253"/>
      <c r="AG1136" s="253"/>
      <c r="AH1136" s="253"/>
      <c r="AI1136" s="253"/>
      <c r="AJ1136" s="253"/>
      <c r="AK1136" s="253"/>
      <c r="AL1136" s="253"/>
      <c r="AM1136" s="253"/>
      <c r="AN1136" s="253"/>
      <c r="AO1136" s="253"/>
      <c r="AP1136" s="253"/>
      <c r="AQ1136" s="253"/>
      <c r="AR1136" s="253"/>
      <c r="AS1136" s="253"/>
      <c r="AT1136" s="253"/>
      <c r="AU1136" s="253"/>
      <c r="AV1136" s="253"/>
      <c r="AW1136" s="253"/>
    </row>
    <row r="1137" spans="1:49" s="252" customFormat="1" ht="15" customHeight="1" x14ac:dyDescent="0.25">
      <c r="A1137" s="253"/>
      <c r="B1137" s="253"/>
      <c r="C1137" s="253"/>
      <c r="D1137" s="253"/>
      <c r="E1137" s="253"/>
      <c r="F1137" s="253"/>
      <c r="G1137" s="253"/>
      <c r="H1137" s="253"/>
      <c r="I1137" s="253"/>
      <c r="J1137" s="253"/>
      <c r="K1137" s="253"/>
      <c r="L1137" s="253"/>
      <c r="M1137" s="253"/>
      <c r="N1137" s="253"/>
      <c r="O1137" s="253"/>
      <c r="P1137" s="253"/>
      <c r="Q1137" s="253"/>
      <c r="R1137" s="253"/>
      <c r="S1137" s="253"/>
      <c r="T1137" s="253"/>
      <c r="U1137" s="253"/>
      <c r="V1137" s="253"/>
      <c r="W1137" s="253"/>
      <c r="X1137" s="253"/>
      <c r="Y1137" s="253"/>
      <c r="Z1137" s="253"/>
      <c r="AA1137" s="253"/>
      <c r="AB1137" s="253"/>
      <c r="AC1137" s="253"/>
      <c r="AD1137" s="253"/>
      <c r="AE1137" s="253"/>
      <c r="AF1137" s="253"/>
      <c r="AG1137" s="253"/>
      <c r="AH1137" s="253"/>
      <c r="AI1137" s="253"/>
      <c r="AJ1137" s="253"/>
      <c r="AK1137" s="253"/>
      <c r="AL1137" s="253"/>
      <c r="AM1137" s="253"/>
      <c r="AN1137" s="253"/>
      <c r="AO1137" s="253"/>
      <c r="AP1137" s="253"/>
      <c r="AQ1137" s="253"/>
      <c r="AR1137" s="253"/>
      <c r="AS1137" s="253"/>
      <c r="AT1137" s="253"/>
      <c r="AU1137" s="253"/>
      <c r="AV1137" s="253"/>
      <c r="AW1137" s="253"/>
    </row>
    <row r="1138" spans="1:49" s="252" customFormat="1" ht="15" customHeight="1" x14ac:dyDescent="0.25">
      <c r="A1138" s="253"/>
      <c r="B1138" s="253"/>
      <c r="C1138" s="253"/>
      <c r="D1138" s="253"/>
      <c r="E1138" s="253"/>
      <c r="F1138" s="253"/>
      <c r="G1138" s="253"/>
      <c r="H1138" s="253"/>
      <c r="I1138" s="253"/>
      <c r="J1138" s="253"/>
      <c r="K1138" s="253"/>
      <c r="L1138" s="253"/>
      <c r="M1138" s="253"/>
      <c r="N1138" s="253"/>
      <c r="O1138" s="253"/>
      <c r="P1138" s="253"/>
      <c r="Q1138" s="253"/>
      <c r="R1138" s="253"/>
      <c r="S1138" s="253"/>
      <c r="T1138" s="253"/>
      <c r="U1138" s="253"/>
      <c r="V1138" s="253"/>
      <c r="W1138" s="253"/>
      <c r="X1138" s="253"/>
      <c r="Y1138" s="253"/>
      <c r="Z1138" s="253"/>
      <c r="AA1138" s="253"/>
      <c r="AB1138" s="253"/>
      <c r="AC1138" s="253"/>
      <c r="AD1138" s="253"/>
      <c r="AE1138" s="253"/>
      <c r="AF1138" s="253"/>
      <c r="AG1138" s="253"/>
      <c r="AH1138" s="253"/>
      <c r="AI1138" s="253"/>
      <c r="AJ1138" s="253"/>
      <c r="AK1138" s="253"/>
      <c r="AL1138" s="253"/>
      <c r="AM1138" s="253"/>
      <c r="AN1138" s="253"/>
      <c r="AO1138" s="253"/>
      <c r="AP1138" s="253"/>
      <c r="AQ1138" s="253"/>
      <c r="AR1138" s="253"/>
      <c r="AS1138" s="253"/>
      <c r="AT1138" s="253"/>
      <c r="AU1138" s="253"/>
      <c r="AV1138" s="253"/>
      <c r="AW1138" s="253"/>
    </row>
    <row r="1139" spans="1:49" s="252" customFormat="1" ht="15" customHeight="1" x14ac:dyDescent="0.25">
      <c r="A1139" s="253"/>
      <c r="B1139" s="253"/>
      <c r="C1139" s="253"/>
      <c r="D1139" s="253"/>
      <c r="E1139" s="253"/>
      <c r="F1139" s="253"/>
      <c r="G1139" s="253"/>
      <c r="H1139" s="253"/>
      <c r="I1139" s="253"/>
      <c r="J1139" s="253"/>
      <c r="K1139" s="253"/>
      <c r="L1139" s="253"/>
      <c r="M1139" s="253"/>
      <c r="N1139" s="253"/>
      <c r="O1139" s="253"/>
      <c r="P1139" s="253"/>
      <c r="Q1139" s="253"/>
      <c r="R1139" s="253"/>
      <c r="S1139" s="253"/>
      <c r="T1139" s="253"/>
      <c r="U1139" s="253"/>
      <c r="V1139" s="253"/>
      <c r="W1139" s="253"/>
      <c r="X1139" s="253"/>
      <c r="Y1139" s="253"/>
      <c r="Z1139" s="253"/>
      <c r="AA1139" s="253"/>
      <c r="AB1139" s="253"/>
      <c r="AC1139" s="253"/>
      <c r="AD1139" s="253"/>
      <c r="AE1139" s="253"/>
      <c r="AF1139" s="253"/>
      <c r="AG1139" s="253"/>
      <c r="AH1139" s="253"/>
      <c r="AI1139" s="253"/>
      <c r="AJ1139" s="253"/>
      <c r="AK1139" s="253"/>
      <c r="AL1139" s="253"/>
      <c r="AM1139" s="253"/>
      <c r="AN1139" s="253"/>
      <c r="AO1139" s="253"/>
      <c r="AP1139" s="253"/>
      <c r="AQ1139" s="253"/>
      <c r="AR1139" s="253"/>
      <c r="AS1139" s="253"/>
      <c r="AT1139" s="253"/>
      <c r="AU1139" s="253"/>
      <c r="AV1139" s="253"/>
      <c r="AW1139" s="253"/>
    </row>
    <row r="1140" spans="1:49" s="252" customFormat="1" ht="15" customHeight="1" x14ac:dyDescent="0.25">
      <c r="A1140" s="253"/>
      <c r="B1140" s="253"/>
      <c r="C1140" s="253"/>
      <c r="D1140" s="253"/>
      <c r="E1140" s="253"/>
      <c r="F1140" s="253"/>
      <c r="G1140" s="253"/>
      <c r="H1140" s="253"/>
      <c r="I1140" s="253"/>
      <c r="J1140" s="253"/>
      <c r="K1140" s="253"/>
      <c r="L1140" s="253"/>
      <c r="M1140" s="253"/>
      <c r="N1140" s="253"/>
      <c r="O1140" s="253"/>
      <c r="P1140" s="253"/>
      <c r="Q1140" s="253"/>
      <c r="R1140" s="253"/>
      <c r="S1140" s="253"/>
      <c r="T1140" s="253"/>
      <c r="U1140" s="253"/>
      <c r="V1140" s="253"/>
      <c r="W1140" s="253"/>
      <c r="X1140" s="253"/>
      <c r="Y1140" s="253"/>
      <c r="Z1140" s="253"/>
      <c r="AA1140" s="253"/>
      <c r="AB1140" s="253"/>
      <c r="AC1140" s="253"/>
      <c r="AD1140" s="253"/>
      <c r="AE1140" s="253"/>
      <c r="AF1140" s="253"/>
      <c r="AG1140" s="253"/>
      <c r="AH1140" s="253"/>
      <c r="AI1140" s="253"/>
      <c r="AJ1140" s="253"/>
      <c r="AK1140" s="253"/>
      <c r="AL1140" s="253"/>
      <c r="AM1140" s="253"/>
      <c r="AN1140" s="253"/>
      <c r="AO1140" s="253"/>
      <c r="AP1140" s="253"/>
      <c r="AQ1140" s="253"/>
      <c r="AR1140" s="253"/>
      <c r="AS1140" s="253"/>
      <c r="AT1140" s="253"/>
      <c r="AU1140" s="253"/>
      <c r="AV1140" s="253"/>
      <c r="AW1140" s="253"/>
    </row>
    <row r="1141" spans="1:49" s="252" customFormat="1" ht="15" customHeight="1" x14ac:dyDescent="0.25">
      <c r="A1141" s="253"/>
      <c r="B1141" s="253"/>
      <c r="C1141" s="253"/>
      <c r="D1141" s="253"/>
      <c r="E1141" s="253"/>
      <c r="F1141" s="253"/>
      <c r="G1141" s="253"/>
      <c r="H1141" s="253"/>
      <c r="I1141" s="253"/>
      <c r="J1141" s="253"/>
      <c r="K1141" s="253"/>
      <c r="L1141" s="253"/>
      <c r="M1141" s="253"/>
      <c r="N1141" s="253"/>
      <c r="O1141" s="253"/>
      <c r="P1141" s="253"/>
      <c r="Q1141" s="253"/>
      <c r="R1141" s="253"/>
      <c r="S1141" s="253"/>
      <c r="T1141" s="253"/>
      <c r="U1141" s="253"/>
      <c r="V1141" s="253"/>
      <c r="W1141" s="253"/>
      <c r="X1141" s="253"/>
      <c r="Y1141" s="253"/>
      <c r="Z1141" s="253"/>
      <c r="AA1141" s="253"/>
      <c r="AB1141" s="253"/>
      <c r="AC1141" s="253"/>
      <c r="AD1141" s="253"/>
      <c r="AE1141" s="253"/>
      <c r="AF1141" s="253"/>
      <c r="AG1141" s="253"/>
      <c r="AH1141" s="253"/>
      <c r="AI1141" s="253"/>
      <c r="AJ1141" s="253"/>
      <c r="AK1141" s="253"/>
      <c r="AL1141" s="253"/>
      <c r="AM1141" s="253"/>
      <c r="AN1141" s="253"/>
      <c r="AO1141" s="253"/>
      <c r="AP1141" s="253"/>
      <c r="AQ1141" s="253"/>
      <c r="AR1141" s="253"/>
      <c r="AS1141" s="253"/>
      <c r="AT1141" s="253"/>
      <c r="AU1141" s="253"/>
      <c r="AV1141" s="253"/>
      <c r="AW1141" s="253"/>
    </row>
    <row r="1142" spans="1:49" s="252" customFormat="1" ht="15" customHeight="1" x14ac:dyDescent="0.25">
      <c r="A1142" s="253"/>
      <c r="B1142" s="253"/>
      <c r="C1142" s="253"/>
      <c r="D1142" s="253"/>
      <c r="E1142" s="253"/>
      <c r="F1142" s="253"/>
      <c r="G1142" s="253"/>
      <c r="H1142" s="253"/>
      <c r="I1142" s="253"/>
      <c r="J1142" s="253"/>
      <c r="K1142" s="253"/>
      <c r="L1142" s="253"/>
      <c r="M1142" s="253"/>
      <c r="N1142" s="253"/>
      <c r="O1142" s="253"/>
      <c r="P1142" s="253"/>
      <c r="Q1142" s="253"/>
      <c r="R1142" s="253"/>
      <c r="S1142" s="253"/>
      <c r="T1142" s="253"/>
      <c r="U1142" s="253"/>
      <c r="V1142" s="253"/>
      <c r="W1142" s="253"/>
      <c r="X1142" s="253"/>
      <c r="Y1142" s="253"/>
      <c r="Z1142" s="253"/>
      <c r="AA1142" s="253"/>
      <c r="AB1142" s="253"/>
      <c r="AC1142" s="253"/>
      <c r="AD1142" s="253"/>
      <c r="AE1142" s="253"/>
      <c r="AF1142" s="253"/>
      <c r="AG1142" s="253"/>
      <c r="AH1142" s="253"/>
      <c r="AI1142" s="253"/>
      <c r="AJ1142" s="253"/>
      <c r="AK1142" s="253"/>
      <c r="AL1142" s="253"/>
      <c r="AM1142" s="253"/>
      <c r="AN1142" s="253"/>
      <c r="AO1142" s="253"/>
      <c r="AP1142" s="253"/>
      <c r="AQ1142" s="253"/>
      <c r="AR1142" s="253"/>
      <c r="AS1142" s="253"/>
      <c r="AT1142" s="253"/>
      <c r="AU1142" s="253"/>
      <c r="AV1142" s="253"/>
      <c r="AW1142" s="253"/>
    </row>
    <row r="1143" spans="1:49" s="252" customFormat="1" ht="15" customHeight="1" x14ac:dyDescent="0.25">
      <c r="A1143" s="253"/>
      <c r="B1143" s="253"/>
      <c r="C1143" s="253"/>
      <c r="D1143" s="253"/>
      <c r="E1143" s="253"/>
      <c r="F1143" s="253"/>
      <c r="G1143" s="253"/>
      <c r="H1143" s="253"/>
      <c r="I1143" s="253"/>
      <c r="J1143" s="253"/>
      <c r="K1143" s="253"/>
      <c r="L1143" s="253"/>
      <c r="M1143" s="253"/>
      <c r="N1143" s="253"/>
      <c r="O1143" s="253"/>
      <c r="P1143" s="253"/>
      <c r="Q1143" s="253"/>
      <c r="R1143" s="253"/>
      <c r="S1143" s="253"/>
      <c r="T1143" s="253"/>
      <c r="U1143" s="253"/>
      <c r="V1143" s="253"/>
      <c r="W1143" s="253"/>
      <c r="X1143" s="253"/>
      <c r="Y1143" s="253"/>
      <c r="Z1143" s="253"/>
      <c r="AA1143" s="253"/>
      <c r="AB1143" s="253"/>
      <c r="AC1143" s="253"/>
      <c r="AD1143" s="253"/>
      <c r="AE1143" s="253"/>
      <c r="AF1143" s="253"/>
      <c r="AG1143" s="253"/>
      <c r="AH1143" s="253"/>
      <c r="AI1143" s="253"/>
      <c r="AJ1143" s="253"/>
      <c r="AK1143" s="253"/>
      <c r="AL1143" s="253"/>
      <c r="AM1143" s="253"/>
      <c r="AN1143" s="253"/>
      <c r="AO1143" s="253"/>
      <c r="AP1143" s="253"/>
      <c r="AQ1143" s="253"/>
      <c r="AR1143" s="253"/>
      <c r="AS1143" s="253"/>
      <c r="AT1143" s="253"/>
      <c r="AU1143" s="253"/>
      <c r="AV1143" s="253"/>
      <c r="AW1143" s="253"/>
    </row>
    <row r="1144" spans="1:49" s="252" customFormat="1" ht="15" customHeight="1" x14ac:dyDescent="0.25">
      <c r="A1144" s="253"/>
      <c r="B1144" s="253"/>
      <c r="C1144" s="253"/>
      <c r="D1144" s="253"/>
      <c r="E1144" s="253"/>
      <c r="F1144" s="253"/>
      <c r="G1144" s="253"/>
      <c r="H1144" s="253"/>
      <c r="I1144" s="253"/>
      <c r="J1144" s="253"/>
      <c r="K1144" s="253"/>
      <c r="L1144" s="253"/>
      <c r="M1144" s="253"/>
      <c r="N1144" s="253"/>
      <c r="O1144" s="253"/>
      <c r="P1144" s="253"/>
      <c r="Q1144" s="253"/>
      <c r="R1144" s="253"/>
      <c r="S1144" s="253"/>
      <c r="T1144" s="253"/>
      <c r="U1144" s="253"/>
      <c r="V1144" s="253"/>
      <c r="W1144" s="253"/>
      <c r="X1144" s="253"/>
      <c r="Y1144" s="253"/>
      <c r="Z1144" s="253"/>
      <c r="AA1144" s="253"/>
      <c r="AB1144" s="253"/>
      <c r="AC1144" s="253"/>
      <c r="AD1144" s="253"/>
      <c r="AE1144" s="253"/>
      <c r="AF1144" s="253"/>
      <c r="AG1144" s="253"/>
      <c r="AH1144" s="253"/>
      <c r="AI1144" s="253"/>
      <c r="AJ1144" s="253"/>
      <c r="AK1144" s="253"/>
      <c r="AL1144" s="253"/>
      <c r="AM1144" s="253"/>
      <c r="AN1144" s="253"/>
      <c r="AO1144" s="253"/>
      <c r="AP1144" s="253"/>
      <c r="AQ1144" s="253"/>
      <c r="AR1144" s="253"/>
      <c r="AS1144" s="253"/>
      <c r="AT1144" s="253"/>
      <c r="AU1144" s="253"/>
      <c r="AV1144" s="253"/>
      <c r="AW1144" s="253"/>
    </row>
    <row r="1145" spans="1:49" s="252" customFormat="1" ht="15" customHeight="1" x14ac:dyDescent="0.25">
      <c r="A1145" s="253"/>
      <c r="B1145" s="253"/>
      <c r="C1145" s="253"/>
      <c r="D1145" s="253"/>
      <c r="E1145" s="253"/>
      <c r="F1145" s="253"/>
      <c r="G1145" s="253"/>
      <c r="H1145" s="253"/>
      <c r="I1145" s="253"/>
      <c r="J1145" s="253"/>
      <c r="K1145" s="253"/>
      <c r="L1145" s="253"/>
      <c r="M1145" s="253"/>
      <c r="N1145" s="253"/>
      <c r="O1145" s="253"/>
      <c r="P1145" s="253"/>
      <c r="Q1145" s="253"/>
      <c r="R1145" s="253"/>
      <c r="S1145" s="253"/>
      <c r="T1145" s="253"/>
      <c r="U1145" s="253"/>
      <c r="V1145" s="253"/>
      <c r="W1145" s="253"/>
      <c r="X1145" s="253"/>
      <c r="Y1145" s="253"/>
      <c r="Z1145" s="253"/>
      <c r="AA1145" s="253"/>
      <c r="AB1145" s="253"/>
      <c r="AC1145" s="253"/>
      <c r="AD1145" s="253"/>
      <c r="AE1145" s="253"/>
      <c r="AF1145" s="253"/>
      <c r="AG1145" s="253"/>
      <c r="AH1145" s="253"/>
      <c r="AI1145" s="253"/>
      <c r="AJ1145" s="253"/>
      <c r="AK1145" s="253"/>
      <c r="AL1145" s="253"/>
      <c r="AM1145" s="253"/>
      <c r="AN1145" s="253"/>
      <c r="AO1145" s="253"/>
      <c r="AP1145" s="253"/>
      <c r="AQ1145" s="253"/>
      <c r="AR1145" s="253"/>
      <c r="AS1145" s="253"/>
      <c r="AT1145" s="253"/>
      <c r="AU1145" s="253"/>
      <c r="AV1145" s="253"/>
      <c r="AW1145" s="253"/>
    </row>
    <row r="1146" spans="1:49" s="252" customFormat="1" ht="15" customHeight="1" x14ac:dyDescent="0.25">
      <c r="A1146" s="253"/>
      <c r="B1146" s="253"/>
      <c r="C1146" s="253"/>
      <c r="D1146" s="253"/>
      <c r="E1146" s="253"/>
      <c r="F1146" s="253"/>
      <c r="G1146" s="253"/>
      <c r="H1146" s="253"/>
      <c r="I1146" s="253"/>
      <c r="J1146" s="253"/>
      <c r="K1146" s="253"/>
      <c r="L1146" s="253"/>
      <c r="M1146" s="253"/>
      <c r="N1146" s="253"/>
      <c r="O1146" s="253"/>
      <c r="P1146" s="253"/>
      <c r="Q1146" s="253"/>
      <c r="R1146" s="253"/>
      <c r="S1146" s="253"/>
      <c r="T1146" s="253"/>
      <c r="U1146" s="253"/>
      <c r="V1146" s="253"/>
      <c r="W1146" s="253"/>
      <c r="X1146" s="253"/>
      <c r="Y1146" s="253"/>
      <c r="Z1146" s="253"/>
      <c r="AA1146" s="253"/>
      <c r="AB1146" s="253"/>
      <c r="AC1146" s="253"/>
      <c r="AD1146" s="253"/>
      <c r="AE1146" s="253"/>
      <c r="AF1146" s="253"/>
      <c r="AG1146" s="253"/>
      <c r="AH1146" s="253"/>
      <c r="AI1146" s="253"/>
      <c r="AJ1146" s="253"/>
      <c r="AK1146" s="253"/>
      <c r="AL1146" s="253"/>
      <c r="AM1146" s="253"/>
      <c r="AN1146" s="253"/>
      <c r="AO1146" s="253"/>
      <c r="AP1146" s="253"/>
      <c r="AQ1146" s="253"/>
      <c r="AR1146" s="253"/>
      <c r="AS1146" s="253"/>
      <c r="AT1146" s="253"/>
      <c r="AU1146" s="253"/>
      <c r="AV1146" s="253"/>
      <c r="AW1146" s="253"/>
    </row>
    <row r="1147" spans="1:49" s="252" customFormat="1" ht="15" customHeight="1" x14ac:dyDescent="0.25">
      <c r="A1147" s="253"/>
      <c r="B1147" s="253"/>
      <c r="C1147" s="253"/>
      <c r="D1147" s="253"/>
      <c r="E1147" s="253"/>
      <c r="F1147" s="253"/>
      <c r="G1147" s="253"/>
      <c r="H1147" s="253"/>
      <c r="I1147" s="253"/>
      <c r="J1147" s="253"/>
      <c r="K1147" s="253"/>
      <c r="L1147" s="253"/>
      <c r="M1147" s="253"/>
      <c r="N1147" s="253"/>
      <c r="O1147" s="253"/>
      <c r="P1147" s="253"/>
      <c r="Q1147" s="253"/>
      <c r="R1147" s="253"/>
      <c r="S1147" s="253"/>
      <c r="T1147" s="253"/>
      <c r="U1147" s="253"/>
      <c r="V1147" s="253"/>
      <c r="W1147" s="253"/>
      <c r="X1147" s="253"/>
      <c r="Y1147" s="253"/>
      <c r="Z1147" s="253"/>
      <c r="AA1147" s="253"/>
      <c r="AB1147" s="253"/>
      <c r="AC1147" s="253"/>
      <c r="AD1147" s="253"/>
      <c r="AE1147" s="253"/>
      <c r="AF1147" s="253"/>
      <c r="AG1147" s="253"/>
      <c r="AH1147" s="253"/>
      <c r="AI1147" s="253"/>
      <c r="AJ1147" s="253"/>
      <c r="AK1147" s="253"/>
      <c r="AL1147" s="253"/>
      <c r="AM1147" s="253"/>
      <c r="AN1147" s="253"/>
      <c r="AO1147" s="253"/>
      <c r="AP1147" s="253"/>
      <c r="AQ1147" s="253"/>
      <c r="AR1147" s="253"/>
      <c r="AS1147" s="253"/>
      <c r="AT1147" s="253"/>
      <c r="AU1147" s="253"/>
      <c r="AV1147" s="253"/>
      <c r="AW1147" s="253"/>
    </row>
    <row r="1148" spans="1:49" s="252" customFormat="1" ht="15" customHeight="1" x14ac:dyDescent="0.25">
      <c r="A1148" s="253"/>
      <c r="B1148" s="253"/>
      <c r="C1148" s="253"/>
      <c r="D1148" s="253"/>
      <c r="E1148" s="253"/>
      <c r="F1148" s="253"/>
      <c r="G1148" s="253"/>
      <c r="H1148" s="253"/>
      <c r="I1148" s="253"/>
      <c r="J1148" s="253"/>
      <c r="K1148" s="253"/>
      <c r="L1148" s="253"/>
      <c r="M1148" s="253"/>
      <c r="N1148" s="253"/>
      <c r="O1148" s="253"/>
      <c r="P1148" s="253"/>
      <c r="Q1148" s="253"/>
      <c r="R1148" s="253"/>
      <c r="S1148" s="253"/>
      <c r="T1148" s="253"/>
      <c r="U1148" s="253"/>
      <c r="V1148" s="253"/>
      <c r="W1148" s="253"/>
      <c r="X1148" s="253"/>
      <c r="Y1148" s="253"/>
      <c r="Z1148" s="253"/>
      <c r="AA1148" s="253"/>
      <c r="AB1148" s="253"/>
      <c r="AC1148" s="253"/>
      <c r="AD1148" s="253"/>
      <c r="AE1148" s="253"/>
      <c r="AF1148" s="253"/>
      <c r="AG1148" s="253"/>
      <c r="AH1148" s="253"/>
      <c r="AI1148" s="253"/>
      <c r="AJ1148" s="253"/>
      <c r="AK1148" s="253"/>
      <c r="AL1148" s="253"/>
      <c r="AM1148" s="253"/>
      <c r="AN1148" s="253"/>
      <c r="AO1148" s="253"/>
      <c r="AP1148" s="253"/>
      <c r="AQ1148" s="253"/>
      <c r="AR1148" s="253"/>
      <c r="AS1148" s="253"/>
      <c r="AT1148" s="253"/>
      <c r="AU1148" s="253"/>
      <c r="AV1148" s="253"/>
      <c r="AW1148" s="253"/>
    </row>
    <row r="1149" spans="1:49" s="252" customFormat="1" ht="15" customHeight="1" x14ac:dyDescent="0.25">
      <c r="A1149" s="253"/>
      <c r="B1149" s="253"/>
      <c r="C1149" s="253"/>
      <c r="D1149" s="253"/>
      <c r="E1149" s="253"/>
      <c r="F1149" s="253"/>
      <c r="G1149" s="253"/>
      <c r="H1149" s="253"/>
      <c r="I1149" s="253"/>
      <c r="J1149" s="253"/>
      <c r="K1149" s="253"/>
      <c r="L1149" s="253"/>
      <c r="M1149" s="253"/>
      <c r="N1149" s="253"/>
      <c r="O1149" s="253"/>
      <c r="P1149" s="253"/>
      <c r="Q1149" s="253"/>
      <c r="R1149" s="253"/>
      <c r="S1149" s="253"/>
      <c r="T1149" s="253"/>
      <c r="U1149" s="253"/>
      <c r="V1149" s="253"/>
      <c r="W1149" s="253"/>
      <c r="X1149" s="253"/>
      <c r="Y1149" s="253"/>
      <c r="Z1149" s="253"/>
      <c r="AA1149" s="253"/>
      <c r="AB1149" s="253"/>
      <c r="AC1149" s="253"/>
      <c r="AD1149" s="253"/>
      <c r="AE1149" s="253"/>
      <c r="AF1149" s="253"/>
      <c r="AG1149" s="253"/>
      <c r="AH1149" s="253"/>
      <c r="AI1149" s="253"/>
      <c r="AJ1149" s="253"/>
      <c r="AK1149" s="253"/>
      <c r="AL1149" s="253"/>
      <c r="AM1149" s="253"/>
      <c r="AN1149" s="253"/>
      <c r="AO1149" s="253"/>
      <c r="AP1149" s="253"/>
      <c r="AQ1149" s="253"/>
      <c r="AR1149" s="253"/>
      <c r="AS1149" s="253"/>
      <c r="AT1149" s="253"/>
      <c r="AU1149" s="253"/>
      <c r="AV1149" s="253"/>
      <c r="AW1149" s="253"/>
    </row>
    <row r="1150" spans="1:49" s="252" customFormat="1" ht="15" customHeight="1" x14ac:dyDescent="0.25">
      <c r="A1150" s="253"/>
      <c r="B1150" s="253"/>
      <c r="C1150" s="253"/>
      <c r="D1150" s="253"/>
      <c r="E1150" s="253"/>
      <c r="F1150" s="253"/>
      <c r="G1150" s="253"/>
      <c r="H1150" s="253"/>
      <c r="I1150" s="253"/>
      <c r="J1150" s="253"/>
      <c r="K1150" s="253"/>
      <c r="L1150" s="253"/>
      <c r="M1150" s="253"/>
      <c r="N1150" s="253"/>
      <c r="O1150" s="253"/>
      <c r="P1150" s="253"/>
      <c r="Q1150" s="253"/>
      <c r="R1150" s="253"/>
      <c r="S1150" s="253"/>
      <c r="T1150" s="253"/>
      <c r="U1150" s="253"/>
      <c r="V1150" s="253"/>
      <c r="W1150" s="253"/>
      <c r="X1150" s="253"/>
      <c r="Y1150" s="253"/>
      <c r="Z1150" s="253"/>
      <c r="AA1150" s="253"/>
      <c r="AB1150" s="253"/>
      <c r="AC1150" s="253"/>
      <c r="AD1150" s="253"/>
      <c r="AE1150" s="253"/>
      <c r="AF1150" s="253"/>
      <c r="AG1150" s="253"/>
      <c r="AH1150" s="253"/>
      <c r="AI1150" s="253"/>
      <c r="AJ1150" s="253"/>
      <c r="AK1150" s="253"/>
      <c r="AL1150" s="253"/>
      <c r="AM1150" s="253"/>
      <c r="AN1150" s="253"/>
      <c r="AO1150" s="253"/>
      <c r="AP1150" s="253"/>
      <c r="AQ1150" s="253"/>
      <c r="AR1150" s="253"/>
      <c r="AS1150" s="253"/>
      <c r="AT1150" s="253"/>
      <c r="AU1150" s="253"/>
      <c r="AV1150" s="253"/>
      <c r="AW1150" s="253"/>
    </row>
    <row r="1151" spans="1:49" s="252" customFormat="1" ht="15" customHeight="1" x14ac:dyDescent="0.25">
      <c r="A1151" s="253"/>
      <c r="B1151" s="253"/>
      <c r="C1151" s="253"/>
      <c r="D1151" s="253"/>
      <c r="E1151" s="253"/>
      <c r="F1151" s="253"/>
      <c r="G1151" s="253"/>
      <c r="H1151" s="253"/>
      <c r="I1151" s="253"/>
      <c r="J1151" s="253"/>
      <c r="K1151" s="253"/>
      <c r="L1151" s="253"/>
      <c r="M1151" s="253"/>
      <c r="N1151" s="253"/>
      <c r="O1151" s="253"/>
      <c r="P1151" s="253"/>
      <c r="Q1151" s="253"/>
      <c r="R1151" s="253"/>
      <c r="S1151" s="253"/>
      <c r="T1151" s="253"/>
      <c r="U1151" s="253"/>
      <c r="V1151" s="253"/>
      <c r="W1151" s="253"/>
      <c r="X1151" s="253"/>
      <c r="Y1151" s="253"/>
      <c r="Z1151" s="253"/>
      <c r="AA1151" s="253"/>
      <c r="AB1151" s="253"/>
      <c r="AC1151" s="253"/>
      <c r="AD1151" s="253"/>
      <c r="AE1151" s="253"/>
      <c r="AF1151" s="253"/>
      <c r="AG1151" s="253"/>
      <c r="AH1151" s="253"/>
      <c r="AI1151" s="253"/>
      <c r="AJ1151" s="253"/>
      <c r="AK1151" s="253"/>
      <c r="AL1151" s="253"/>
      <c r="AM1151" s="253"/>
      <c r="AN1151" s="253"/>
      <c r="AO1151" s="253"/>
      <c r="AP1151" s="253"/>
      <c r="AQ1151" s="253"/>
      <c r="AR1151" s="253"/>
      <c r="AS1151" s="253"/>
      <c r="AT1151" s="253"/>
      <c r="AU1151" s="253"/>
      <c r="AV1151" s="253"/>
      <c r="AW1151" s="253"/>
    </row>
    <row r="1152" spans="1:49" s="252" customFormat="1" ht="15" customHeight="1" x14ac:dyDescent="0.25">
      <c r="A1152" s="253"/>
      <c r="B1152" s="253"/>
      <c r="C1152" s="253"/>
      <c r="D1152" s="253"/>
      <c r="E1152" s="253"/>
      <c r="F1152" s="253"/>
      <c r="G1152" s="253"/>
      <c r="H1152" s="253"/>
      <c r="I1152" s="253"/>
      <c r="J1152" s="253"/>
      <c r="K1152" s="253"/>
      <c r="L1152" s="253"/>
      <c r="M1152" s="253"/>
      <c r="N1152" s="253"/>
      <c r="O1152" s="253"/>
      <c r="P1152" s="253"/>
      <c r="Q1152" s="253"/>
      <c r="R1152" s="253"/>
      <c r="S1152" s="253"/>
      <c r="T1152" s="253"/>
      <c r="U1152" s="253"/>
      <c r="V1152" s="253"/>
      <c r="W1152" s="253"/>
      <c r="X1152" s="253"/>
      <c r="Y1152" s="253"/>
      <c r="Z1152" s="253"/>
      <c r="AA1152" s="253"/>
      <c r="AB1152" s="253"/>
      <c r="AC1152" s="253"/>
      <c r="AD1152" s="253"/>
      <c r="AE1152" s="253"/>
      <c r="AF1152" s="253"/>
      <c r="AG1152" s="253"/>
      <c r="AH1152" s="253"/>
      <c r="AI1152" s="253"/>
      <c r="AJ1152" s="253"/>
      <c r="AK1152" s="253"/>
      <c r="AL1152" s="253"/>
      <c r="AM1152" s="253"/>
      <c r="AN1152" s="253"/>
      <c r="AO1152" s="253"/>
      <c r="AP1152" s="253"/>
      <c r="AQ1152" s="253"/>
      <c r="AR1152" s="253"/>
      <c r="AS1152" s="253"/>
      <c r="AT1152" s="253"/>
      <c r="AU1152" s="253"/>
      <c r="AV1152" s="253"/>
      <c r="AW1152" s="253"/>
    </row>
    <row r="1153" spans="1:49" s="252" customFormat="1" ht="15" customHeight="1" x14ac:dyDescent="0.25">
      <c r="A1153" s="253"/>
      <c r="B1153" s="253"/>
      <c r="C1153" s="253"/>
      <c r="D1153" s="253"/>
      <c r="E1153" s="253"/>
      <c r="F1153" s="253"/>
      <c r="G1153" s="253"/>
      <c r="H1153" s="253"/>
      <c r="I1153" s="253"/>
      <c r="J1153" s="253"/>
      <c r="K1153" s="253"/>
      <c r="L1153" s="253"/>
      <c r="M1153" s="253"/>
      <c r="N1153" s="253"/>
      <c r="O1153" s="253"/>
      <c r="P1153" s="253"/>
      <c r="Q1153" s="253"/>
      <c r="R1153" s="253"/>
      <c r="S1153" s="253"/>
      <c r="T1153" s="253"/>
      <c r="U1153" s="253"/>
      <c r="V1153" s="253"/>
      <c r="W1153" s="253"/>
      <c r="X1153" s="253"/>
      <c r="Y1153" s="253"/>
      <c r="Z1153" s="253"/>
      <c r="AA1153" s="253"/>
      <c r="AB1153" s="253"/>
      <c r="AC1153" s="253"/>
      <c r="AD1153" s="253"/>
      <c r="AE1153" s="253"/>
      <c r="AF1153" s="253"/>
      <c r="AG1153" s="253"/>
      <c r="AH1153" s="253"/>
      <c r="AI1153" s="253"/>
      <c r="AJ1153" s="253"/>
      <c r="AK1153" s="253"/>
      <c r="AL1153" s="253"/>
      <c r="AM1153" s="253"/>
      <c r="AN1153" s="253"/>
      <c r="AO1153" s="253"/>
      <c r="AP1153" s="253"/>
      <c r="AQ1153" s="253"/>
      <c r="AR1153" s="253"/>
      <c r="AS1153" s="253"/>
      <c r="AT1153" s="253"/>
      <c r="AU1153" s="253"/>
      <c r="AV1153" s="253"/>
      <c r="AW1153" s="253"/>
    </row>
    <row r="1154" spans="1:49" s="252" customFormat="1" ht="15" customHeight="1" x14ac:dyDescent="0.25">
      <c r="A1154" s="253"/>
      <c r="B1154" s="253"/>
      <c r="C1154" s="253"/>
      <c r="D1154" s="253"/>
      <c r="E1154" s="253"/>
      <c r="F1154" s="253"/>
      <c r="G1154" s="253"/>
      <c r="H1154" s="253"/>
      <c r="I1154" s="253"/>
      <c r="J1154" s="253"/>
      <c r="K1154" s="253"/>
      <c r="L1154" s="253"/>
      <c r="M1154" s="253"/>
      <c r="N1154" s="253"/>
      <c r="O1154" s="253"/>
      <c r="P1154" s="253"/>
      <c r="Q1154" s="253"/>
      <c r="R1154" s="253"/>
      <c r="S1154" s="253"/>
      <c r="T1154" s="253"/>
      <c r="U1154" s="253"/>
      <c r="V1154" s="253"/>
      <c r="W1154" s="253"/>
      <c r="X1154" s="253"/>
      <c r="Y1154" s="253"/>
      <c r="Z1154" s="253"/>
      <c r="AA1154" s="253"/>
      <c r="AB1154" s="253"/>
      <c r="AC1154" s="253"/>
      <c r="AD1154" s="253"/>
      <c r="AE1154" s="253"/>
      <c r="AF1154" s="253"/>
      <c r="AG1154" s="253"/>
      <c r="AH1154" s="253"/>
      <c r="AI1154" s="253"/>
      <c r="AJ1154" s="253"/>
      <c r="AK1154" s="253"/>
      <c r="AL1154" s="253"/>
      <c r="AM1154" s="253"/>
      <c r="AN1154" s="253"/>
      <c r="AO1154" s="253"/>
      <c r="AP1154" s="253"/>
      <c r="AQ1154" s="253"/>
      <c r="AR1154" s="253"/>
      <c r="AS1154" s="253"/>
      <c r="AT1154" s="253"/>
      <c r="AU1154" s="253"/>
      <c r="AV1154" s="253"/>
      <c r="AW1154" s="253"/>
    </row>
    <row r="1155" spans="1:49" s="252" customFormat="1" ht="15" customHeight="1" x14ac:dyDescent="0.25">
      <c r="A1155" s="253"/>
      <c r="B1155" s="253"/>
      <c r="C1155" s="253"/>
      <c r="D1155" s="253"/>
      <c r="E1155" s="253"/>
      <c r="F1155" s="253"/>
      <c r="G1155" s="253"/>
      <c r="H1155" s="253"/>
      <c r="I1155" s="253"/>
      <c r="J1155" s="253"/>
      <c r="K1155" s="253"/>
      <c r="L1155" s="253"/>
      <c r="M1155" s="253"/>
      <c r="N1155" s="253"/>
      <c r="O1155" s="253"/>
      <c r="P1155" s="253"/>
      <c r="Q1155" s="253"/>
      <c r="R1155" s="253"/>
      <c r="S1155" s="253"/>
      <c r="T1155" s="253"/>
      <c r="U1155" s="253"/>
      <c r="V1155" s="253"/>
      <c r="W1155" s="253"/>
      <c r="X1155" s="253"/>
      <c r="Y1155" s="253"/>
      <c r="Z1155" s="253"/>
      <c r="AA1155" s="253"/>
      <c r="AB1155" s="253"/>
      <c r="AC1155" s="253"/>
      <c r="AD1155" s="253"/>
      <c r="AE1155" s="253"/>
      <c r="AF1155" s="253"/>
      <c r="AG1155" s="253"/>
      <c r="AH1155" s="253"/>
      <c r="AI1155" s="253"/>
      <c r="AJ1155" s="253"/>
      <c r="AK1155" s="253"/>
      <c r="AL1155" s="253"/>
      <c r="AM1155" s="253"/>
      <c r="AN1155" s="253"/>
      <c r="AO1155" s="253"/>
      <c r="AP1155" s="253"/>
      <c r="AQ1155" s="253"/>
      <c r="AR1155" s="253"/>
      <c r="AS1155" s="253"/>
      <c r="AT1155" s="253"/>
      <c r="AU1155" s="253"/>
      <c r="AV1155" s="253"/>
      <c r="AW1155" s="253"/>
    </row>
    <row r="1156" spans="1:49" s="252" customFormat="1" ht="15" customHeight="1" x14ac:dyDescent="0.25">
      <c r="A1156" s="253"/>
      <c r="B1156" s="253"/>
      <c r="C1156" s="253"/>
      <c r="D1156" s="253"/>
      <c r="E1156" s="253"/>
      <c r="F1156" s="253"/>
      <c r="G1156" s="253"/>
      <c r="H1156" s="253"/>
      <c r="I1156" s="253"/>
      <c r="J1156" s="253"/>
      <c r="K1156" s="253"/>
      <c r="L1156" s="253"/>
      <c r="M1156" s="253"/>
      <c r="N1156" s="253"/>
      <c r="O1156" s="253"/>
      <c r="P1156" s="253"/>
      <c r="Q1156" s="253"/>
      <c r="R1156" s="253"/>
      <c r="S1156" s="253"/>
      <c r="T1156" s="253"/>
      <c r="U1156" s="253"/>
      <c r="V1156" s="253"/>
      <c r="W1156" s="253"/>
      <c r="X1156" s="253"/>
      <c r="Y1156" s="253"/>
      <c r="Z1156" s="253"/>
      <c r="AA1156" s="253"/>
      <c r="AB1156" s="253"/>
      <c r="AC1156" s="253"/>
      <c r="AD1156" s="253"/>
      <c r="AE1156" s="253"/>
      <c r="AF1156" s="253"/>
      <c r="AG1156" s="253"/>
      <c r="AH1156" s="253"/>
      <c r="AI1156" s="253"/>
      <c r="AJ1156" s="253"/>
      <c r="AK1156" s="253"/>
      <c r="AL1156" s="253"/>
      <c r="AM1156" s="253"/>
      <c r="AN1156" s="253"/>
      <c r="AO1156" s="253"/>
      <c r="AP1156" s="253"/>
      <c r="AQ1156" s="253"/>
      <c r="AR1156" s="253"/>
      <c r="AS1156" s="253"/>
      <c r="AT1156" s="253"/>
      <c r="AU1156" s="253"/>
      <c r="AV1156" s="253"/>
      <c r="AW1156" s="253"/>
    </row>
    <row r="1157" spans="1:49" s="252" customFormat="1" ht="15" customHeight="1" x14ac:dyDescent="0.25">
      <c r="A1157" s="253"/>
      <c r="B1157" s="253"/>
      <c r="C1157" s="253"/>
      <c r="D1157" s="253"/>
      <c r="E1157" s="253"/>
      <c r="F1157" s="253"/>
      <c r="G1157" s="253"/>
      <c r="H1157" s="253"/>
      <c r="I1157" s="253"/>
      <c r="J1157" s="253"/>
      <c r="K1157" s="253"/>
      <c r="L1157" s="253"/>
      <c r="M1157" s="253"/>
      <c r="N1157" s="253"/>
      <c r="O1157" s="253"/>
      <c r="P1157" s="253"/>
      <c r="Q1157" s="253"/>
      <c r="R1157" s="253"/>
      <c r="S1157" s="253"/>
      <c r="T1157" s="253"/>
      <c r="U1157" s="253"/>
      <c r="V1157" s="253"/>
      <c r="W1157" s="253"/>
      <c r="X1157" s="253"/>
      <c r="Y1157" s="253"/>
      <c r="Z1157" s="253"/>
      <c r="AA1157" s="253"/>
      <c r="AB1157" s="253"/>
      <c r="AC1157" s="253"/>
      <c r="AD1157" s="253"/>
      <c r="AE1157" s="253"/>
      <c r="AF1157" s="253"/>
      <c r="AG1157" s="253"/>
      <c r="AH1157" s="253"/>
      <c r="AI1157" s="253"/>
      <c r="AJ1157" s="253"/>
      <c r="AK1157" s="253"/>
      <c r="AL1157" s="253"/>
      <c r="AM1157" s="253"/>
      <c r="AN1157" s="253"/>
      <c r="AO1157" s="253"/>
      <c r="AP1157" s="253"/>
      <c r="AQ1157" s="253"/>
      <c r="AR1157" s="253"/>
      <c r="AS1157" s="253"/>
      <c r="AT1157" s="253"/>
      <c r="AU1157" s="253"/>
      <c r="AV1157" s="253"/>
      <c r="AW1157" s="253"/>
    </row>
    <row r="1158" spans="1:49" s="252" customFormat="1" ht="15" customHeight="1" x14ac:dyDescent="0.25">
      <c r="A1158" s="253"/>
      <c r="B1158" s="253"/>
      <c r="C1158" s="253"/>
      <c r="D1158" s="253"/>
      <c r="E1158" s="253"/>
      <c r="F1158" s="253"/>
      <c r="G1158" s="253"/>
      <c r="H1158" s="253"/>
      <c r="I1158" s="253"/>
      <c r="J1158" s="253"/>
      <c r="K1158" s="253"/>
      <c r="L1158" s="253"/>
      <c r="M1158" s="253"/>
      <c r="N1158" s="253"/>
      <c r="O1158" s="253"/>
      <c r="P1158" s="253"/>
      <c r="Q1158" s="253"/>
      <c r="R1158" s="253"/>
      <c r="S1158" s="253"/>
      <c r="T1158" s="253"/>
      <c r="U1158" s="253"/>
      <c r="V1158" s="253"/>
      <c r="W1158" s="253"/>
      <c r="X1158" s="253"/>
      <c r="Y1158" s="253"/>
      <c r="Z1158" s="253"/>
      <c r="AA1158" s="253"/>
      <c r="AB1158" s="253"/>
      <c r="AC1158" s="253"/>
      <c r="AD1158" s="253"/>
      <c r="AE1158" s="253"/>
      <c r="AF1158" s="253"/>
      <c r="AG1158" s="253"/>
      <c r="AH1158" s="253"/>
      <c r="AI1158" s="253"/>
      <c r="AJ1158" s="253"/>
      <c r="AK1158" s="253"/>
      <c r="AL1158" s="253"/>
      <c r="AM1158" s="253"/>
      <c r="AN1158" s="253"/>
      <c r="AO1158" s="253"/>
      <c r="AP1158" s="253"/>
      <c r="AQ1158" s="253"/>
      <c r="AR1158" s="253"/>
      <c r="AS1158" s="253"/>
      <c r="AT1158" s="253"/>
      <c r="AU1158" s="253"/>
      <c r="AV1158" s="253"/>
      <c r="AW1158" s="253"/>
    </row>
    <row r="1159" spans="1:49" s="252" customFormat="1" ht="15" customHeight="1" x14ac:dyDescent="0.25">
      <c r="A1159" s="253"/>
      <c r="B1159" s="253"/>
      <c r="C1159" s="253"/>
      <c r="D1159" s="253"/>
      <c r="E1159" s="253"/>
      <c r="F1159" s="253"/>
      <c r="G1159" s="253"/>
      <c r="H1159" s="253"/>
      <c r="I1159" s="253"/>
      <c r="J1159" s="253"/>
      <c r="K1159" s="253"/>
      <c r="L1159" s="253"/>
      <c r="M1159" s="253"/>
      <c r="N1159" s="253"/>
      <c r="O1159" s="253"/>
      <c r="P1159" s="253"/>
      <c r="Q1159" s="253"/>
      <c r="R1159" s="253"/>
      <c r="S1159" s="253"/>
      <c r="T1159" s="253"/>
      <c r="U1159" s="253"/>
      <c r="V1159" s="253"/>
      <c r="W1159" s="253"/>
      <c r="X1159" s="253"/>
      <c r="Y1159" s="253"/>
      <c r="Z1159" s="253"/>
      <c r="AA1159" s="253"/>
      <c r="AB1159" s="253"/>
      <c r="AC1159" s="253"/>
      <c r="AD1159" s="253"/>
      <c r="AE1159" s="253"/>
      <c r="AF1159" s="253"/>
      <c r="AG1159" s="253"/>
      <c r="AH1159" s="253"/>
      <c r="AI1159" s="253"/>
      <c r="AJ1159" s="253"/>
      <c r="AK1159" s="253"/>
      <c r="AL1159" s="253"/>
      <c r="AM1159" s="253"/>
      <c r="AN1159" s="253"/>
      <c r="AO1159" s="253"/>
      <c r="AP1159" s="253"/>
      <c r="AQ1159" s="253"/>
      <c r="AR1159" s="253"/>
      <c r="AS1159" s="253"/>
      <c r="AT1159" s="253"/>
      <c r="AU1159" s="253"/>
      <c r="AV1159" s="253"/>
      <c r="AW1159" s="253"/>
    </row>
    <row r="1160" spans="1:49" s="252" customFormat="1" ht="15" customHeight="1" x14ac:dyDescent="0.25">
      <c r="A1160" s="253"/>
      <c r="B1160" s="253"/>
      <c r="C1160" s="253"/>
      <c r="D1160" s="253"/>
      <c r="E1160" s="253"/>
      <c r="F1160" s="253"/>
      <c r="G1160" s="253"/>
      <c r="H1160" s="253"/>
      <c r="I1160" s="253"/>
      <c r="J1160" s="253"/>
      <c r="K1160" s="253"/>
      <c r="L1160" s="253"/>
      <c r="M1160" s="253"/>
      <c r="N1160" s="253"/>
      <c r="O1160" s="253"/>
      <c r="P1160" s="253"/>
      <c r="Q1160" s="253"/>
      <c r="R1160" s="253"/>
      <c r="S1160" s="253"/>
      <c r="T1160" s="253"/>
      <c r="U1160" s="253"/>
      <c r="V1160" s="253"/>
      <c r="W1160" s="253"/>
      <c r="X1160" s="253"/>
      <c r="Y1160" s="253"/>
      <c r="Z1160" s="253"/>
      <c r="AA1160" s="253"/>
      <c r="AB1160" s="253"/>
      <c r="AC1160" s="253"/>
      <c r="AD1160" s="253"/>
      <c r="AE1160" s="253"/>
      <c r="AF1160" s="253"/>
      <c r="AG1160" s="253"/>
      <c r="AH1160" s="253"/>
      <c r="AI1160" s="253"/>
      <c r="AJ1160" s="253"/>
      <c r="AK1160" s="253"/>
      <c r="AL1160" s="253"/>
      <c r="AM1160" s="253"/>
      <c r="AN1160" s="253"/>
      <c r="AO1160" s="253"/>
      <c r="AP1160" s="253"/>
      <c r="AQ1160" s="253"/>
      <c r="AR1160" s="253"/>
      <c r="AS1160" s="253"/>
      <c r="AT1160" s="253"/>
      <c r="AU1160" s="253"/>
      <c r="AV1160" s="253"/>
      <c r="AW1160" s="253"/>
    </row>
    <row r="1161" spans="1:49" s="252" customFormat="1" ht="15" customHeight="1" x14ac:dyDescent="0.25">
      <c r="A1161" s="253"/>
      <c r="B1161" s="253"/>
      <c r="C1161" s="253"/>
      <c r="D1161" s="253"/>
      <c r="E1161" s="253"/>
      <c r="F1161" s="253"/>
      <c r="G1161" s="253"/>
      <c r="H1161" s="253"/>
      <c r="I1161" s="253"/>
      <c r="J1161" s="253"/>
      <c r="K1161" s="253"/>
      <c r="L1161" s="253"/>
      <c r="M1161" s="253"/>
      <c r="N1161" s="253"/>
      <c r="O1161" s="253"/>
      <c r="P1161" s="253"/>
      <c r="Q1161" s="253"/>
      <c r="R1161" s="253"/>
      <c r="S1161" s="253"/>
      <c r="T1161" s="253"/>
      <c r="U1161" s="253"/>
      <c r="V1161" s="253"/>
      <c r="W1161" s="253"/>
      <c r="X1161" s="253"/>
      <c r="Y1161" s="253"/>
      <c r="Z1161" s="253"/>
      <c r="AA1161" s="253"/>
      <c r="AB1161" s="253"/>
      <c r="AC1161" s="253"/>
      <c r="AD1161" s="253"/>
      <c r="AE1161" s="253"/>
      <c r="AF1161" s="253"/>
      <c r="AG1161" s="253"/>
      <c r="AH1161" s="253"/>
      <c r="AI1161" s="253"/>
      <c r="AJ1161" s="253"/>
      <c r="AK1161" s="253"/>
      <c r="AL1161" s="253"/>
      <c r="AM1161" s="253"/>
      <c r="AN1161" s="253"/>
      <c r="AO1161" s="253"/>
      <c r="AP1161" s="253"/>
      <c r="AQ1161" s="253"/>
      <c r="AR1161" s="253"/>
      <c r="AS1161" s="253"/>
      <c r="AT1161" s="253"/>
      <c r="AU1161" s="253"/>
      <c r="AV1161" s="253"/>
      <c r="AW1161" s="253"/>
    </row>
    <row r="1162" spans="1:49" s="252" customFormat="1" ht="15" customHeight="1" x14ac:dyDescent="0.25">
      <c r="A1162" s="253"/>
      <c r="B1162" s="253"/>
      <c r="C1162" s="253"/>
      <c r="D1162" s="253"/>
      <c r="E1162" s="253"/>
      <c r="F1162" s="253"/>
      <c r="G1162" s="253"/>
      <c r="H1162" s="253"/>
      <c r="I1162" s="253"/>
      <c r="J1162" s="253"/>
      <c r="K1162" s="253"/>
      <c r="L1162" s="253"/>
      <c r="M1162" s="253"/>
      <c r="N1162" s="253"/>
      <c r="O1162" s="253"/>
      <c r="P1162" s="253"/>
      <c r="Q1162" s="253"/>
      <c r="R1162" s="253"/>
      <c r="S1162" s="253"/>
      <c r="T1162" s="253"/>
      <c r="U1162" s="253"/>
      <c r="V1162" s="253"/>
      <c r="W1162" s="253"/>
      <c r="X1162" s="253"/>
      <c r="Y1162" s="253"/>
      <c r="Z1162" s="253"/>
      <c r="AA1162" s="253"/>
      <c r="AB1162" s="253"/>
      <c r="AC1162" s="253"/>
      <c r="AD1162" s="253"/>
      <c r="AE1162" s="253"/>
      <c r="AF1162" s="253"/>
      <c r="AG1162" s="253"/>
      <c r="AH1162" s="253"/>
      <c r="AI1162" s="253"/>
      <c r="AJ1162" s="253"/>
      <c r="AK1162" s="253"/>
      <c r="AL1162" s="253"/>
      <c r="AM1162" s="253"/>
      <c r="AN1162" s="253"/>
      <c r="AO1162" s="253"/>
      <c r="AP1162" s="253"/>
      <c r="AQ1162" s="253"/>
      <c r="AR1162" s="253"/>
      <c r="AS1162" s="253"/>
      <c r="AT1162" s="253"/>
      <c r="AU1162" s="253"/>
      <c r="AV1162" s="253"/>
      <c r="AW1162" s="253"/>
    </row>
    <row r="1163" spans="1:49" s="252" customFormat="1" ht="15" customHeight="1" x14ac:dyDescent="0.25">
      <c r="A1163" s="253"/>
      <c r="B1163" s="253"/>
      <c r="C1163" s="253"/>
      <c r="D1163" s="253"/>
      <c r="E1163" s="253"/>
      <c r="F1163" s="253"/>
      <c r="G1163" s="253"/>
      <c r="H1163" s="253"/>
      <c r="I1163" s="253"/>
      <c r="J1163" s="253"/>
      <c r="K1163" s="253"/>
      <c r="L1163" s="253"/>
      <c r="M1163" s="253"/>
      <c r="N1163" s="253"/>
      <c r="O1163" s="253"/>
      <c r="P1163" s="253"/>
      <c r="Q1163" s="253"/>
      <c r="R1163" s="253"/>
      <c r="S1163" s="253"/>
      <c r="T1163" s="253"/>
      <c r="U1163" s="253"/>
      <c r="V1163" s="253"/>
      <c r="W1163" s="253"/>
      <c r="X1163" s="253"/>
      <c r="Y1163" s="253"/>
      <c r="Z1163" s="253"/>
      <c r="AA1163" s="253"/>
      <c r="AB1163" s="253"/>
      <c r="AC1163" s="253"/>
      <c r="AD1163" s="253"/>
      <c r="AE1163" s="253"/>
      <c r="AF1163" s="253"/>
      <c r="AG1163" s="253"/>
      <c r="AH1163" s="253"/>
      <c r="AI1163" s="253"/>
      <c r="AJ1163" s="253"/>
      <c r="AK1163" s="253"/>
      <c r="AL1163" s="253"/>
      <c r="AM1163" s="253"/>
      <c r="AN1163" s="253"/>
      <c r="AO1163" s="253"/>
      <c r="AP1163" s="253"/>
      <c r="AQ1163" s="253"/>
      <c r="AR1163" s="253"/>
      <c r="AS1163" s="253"/>
      <c r="AT1163" s="253"/>
      <c r="AU1163" s="253"/>
      <c r="AV1163" s="253"/>
      <c r="AW1163" s="253"/>
    </row>
    <row r="1164" spans="1:49" s="252" customFormat="1" ht="15" customHeight="1" x14ac:dyDescent="0.25">
      <c r="A1164" s="253"/>
      <c r="B1164" s="253"/>
      <c r="C1164" s="253"/>
      <c r="D1164" s="253"/>
      <c r="E1164" s="253"/>
      <c r="F1164" s="253"/>
      <c r="G1164" s="253"/>
      <c r="H1164" s="253"/>
      <c r="I1164" s="253"/>
      <c r="J1164" s="253"/>
      <c r="K1164" s="253"/>
      <c r="L1164" s="253"/>
      <c r="M1164" s="253"/>
      <c r="N1164" s="253"/>
      <c r="O1164" s="253"/>
      <c r="P1164" s="253"/>
      <c r="Q1164" s="253"/>
      <c r="R1164" s="253"/>
      <c r="S1164" s="253"/>
      <c r="T1164" s="253"/>
      <c r="U1164" s="253"/>
      <c r="V1164" s="253"/>
      <c r="W1164" s="253"/>
      <c r="X1164" s="253"/>
      <c r="Y1164" s="253"/>
      <c r="Z1164" s="253"/>
      <c r="AA1164" s="253"/>
      <c r="AB1164" s="253"/>
      <c r="AC1164" s="253"/>
      <c r="AD1164" s="253"/>
      <c r="AE1164" s="253"/>
      <c r="AF1164" s="253"/>
      <c r="AG1164" s="253"/>
      <c r="AH1164" s="253"/>
      <c r="AI1164" s="253"/>
      <c r="AJ1164" s="253"/>
      <c r="AK1164" s="253"/>
      <c r="AL1164" s="253"/>
      <c r="AM1164" s="253"/>
      <c r="AN1164" s="253"/>
      <c r="AO1164" s="253"/>
      <c r="AP1164" s="253"/>
      <c r="AQ1164" s="253"/>
      <c r="AR1164" s="253"/>
      <c r="AS1164" s="253"/>
      <c r="AT1164" s="253"/>
      <c r="AU1164" s="253"/>
      <c r="AV1164" s="253"/>
      <c r="AW1164" s="253"/>
    </row>
    <row r="1165" spans="1:49" s="252" customFormat="1" ht="15" customHeight="1" x14ac:dyDescent="0.25">
      <c r="A1165" s="253"/>
      <c r="B1165" s="253"/>
      <c r="C1165" s="253"/>
      <c r="D1165" s="253"/>
      <c r="E1165" s="253"/>
      <c r="F1165" s="253"/>
      <c r="G1165" s="253"/>
      <c r="H1165" s="253"/>
      <c r="I1165" s="253"/>
      <c r="J1165" s="253"/>
      <c r="K1165" s="253"/>
      <c r="L1165" s="253"/>
      <c r="M1165" s="253"/>
      <c r="N1165" s="253"/>
      <c r="O1165" s="253"/>
      <c r="P1165" s="253"/>
      <c r="Q1165" s="253"/>
      <c r="R1165" s="253"/>
      <c r="S1165" s="253"/>
      <c r="T1165" s="253"/>
      <c r="U1165" s="253"/>
      <c r="V1165" s="253"/>
      <c r="W1165" s="253"/>
      <c r="X1165" s="253"/>
      <c r="Y1165" s="253"/>
      <c r="Z1165" s="253"/>
      <c r="AA1165" s="253"/>
      <c r="AB1165" s="253"/>
      <c r="AC1165" s="253"/>
      <c r="AD1165" s="253"/>
      <c r="AE1165" s="253"/>
      <c r="AF1165" s="253"/>
      <c r="AG1165" s="253"/>
      <c r="AH1165" s="253"/>
      <c r="AI1165" s="253"/>
      <c r="AJ1165" s="253"/>
      <c r="AK1165" s="253"/>
      <c r="AL1165" s="253"/>
      <c r="AM1165" s="253"/>
      <c r="AN1165" s="253"/>
      <c r="AO1165" s="253"/>
      <c r="AP1165" s="253"/>
      <c r="AQ1165" s="253"/>
      <c r="AR1165" s="253"/>
      <c r="AS1165" s="253"/>
      <c r="AT1165" s="253"/>
      <c r="AU1165" s="253"/>
      <c r="AV1165" s="253"/>
      <c r="AW1165" s="253"/>
    </row>
    <row r="1166" spans="1:49" s="252" customFormat="1" ht="15" customHeight="1" x14ac:dyDescent="0.25">
      <c r="A1166" s="253"/>
      <c r="B1166" s="253"/>
      <c r="C1166" s="253"/>
      <c r="D1166" s="253"/>
      <c r="E1166" s="253"/>
      <c r="F1166" s="253"/>
      <c r="G1166" s="253"/>
      <c r="H1166" s="253"/>
      <c r="I1166" s="253"/>
      <c r="J1166" s="253"/>
      <c r="K1166" s="253"/>
      <c r="L1166" s="253"/>
      <c r="M1166" s="253"/>
      <c r="N1166" s="253"/>
      <c r="O1166" s="253"/>
      <c r="P1166" s="253"/>
      <c r="Q1166" s="253"/>
      <c r="R1166" s="253"/>
      <c r="S1166" s="253"/>
      <c r="T1166" s="253"/>
      <c r="U1166" s="253"/>
      <c r="V1166" s="253"/>
      <c r="W1166" s="253"/>
      <c r="X1166" s="253"/>
      <c r="Y1166" s="253"/>
      <c r="Z1166" s="253"/>
      <c r="AA1166" s="253"/>
      <c r="AB1166" s="253"/>
      <c r="AC1166" s="253"/>
      <c r="AD1166" s="253"/>
      <c r="AE1166" s="253"/>
      <c r="AF1166" s="253"/>
      <c r="AG1166" s="253"/>
      <c r="AH1166" s="253"/>
      <c r="AI1166" s="253"/>
      <c r="AJ1166" s="253"/>
      <c r="AK1166" s="253"/>
      <c r="AL1166" s="253"/>
      <c r="AM1166" s="253"/>
      <c r="AN1166" s="253"/>
      <c r="AO1166" s="253"/>
      <c r="AP1166" s="253"/>
      <c r="AQ1166" s="253"/>
      <c r="AR1166" s="253"/>
      <c r="AS1166" s="253"/>
      <c r="AT1166" s="253"/>
      <c r="AU1166" s="253"/>
      <c r="AV1166" s="253"/>
      <c r="AW1166" s="253"/>
    </row>
    <row r="1167" spans="1:49" s="252" customFormat="1" ht="15" customHeight="1" x14ac:dyDescent="0.25">
      <c r="A1167" s="253"/>
      <c r="B1167" s="253"/>
      <c r="C1167" s="253"/>
      <c r="D1167" s="253"/>
      <c r="E1167" s="253"/>
      <c r="F1167" s="253"/>
      <c r="G1167" s="253"/>
      <c r="H1167" s="253"/>
      <c r="I1167" s="253"/>
      <c r="J1167" s="253"/>
      <c r="K1167" s="253"/>
      <c r="L1167" s="253"/>
      <c r="M1167" s="253"/>
      <c r="N1167" s="253"/>
      <c r="O1167" s="253"/>
      <c r="P1167" s="253"/>
      <c r="Q1167" s="253"/>
      <c r="R1167" s="253"/>
      <c r="S1167" s="253"/>
      <c r="T1167" s="253"/>
      <c r="U1167" s="253"/>
      <c r="V1167" s="253"/>
      <c r="W1167" s="253"/>
      <c r="X1167" s="253"/>
      <c r="Y1167" s="253"/>
      <c r="Z1167" s="253"/>
      <c r="AA1167" s="253"/>
      <c r="AB1167" s="253"/>
      <c r="AC1167" s="253"/>
      <c r="AD1167" s="253"/>
      <c r="AE1167" s="253"/>
      <c r="AF1167" s="253"/>
      <c r="AG1167" s="253"/>
      <c r="AH1167" s="253"/>
      <c r="AI1167" s="253"/>
      <c r="AJ1167" s="253"/>
      <c r="AK1167" s="253"/>
      <c r="AL1167" s="253"/>
      <c r="AM1167" s="253"/>
      <c r="AN1167" s="253"/>
      <c r="AO1167" s="253"/>
      <c r="AP1167" s="253"/>
      <c r="AQ1167" s="253"/>
      <c r="AR1167" s="253"/>
      <c r="AS1167" s="253"/>
      <c r="AT1167" s="253"/>
      <c r="AU1167" s="253"/>
      <c r="AV1167" s="253"/>
      <c r="AW1167" s="253"/>
    </row>
    <row r="1168" spans="1:49" s="252" customFormat="1" ht="15" customHeight="1" x14ac:dyDescent="0.25">
      <c r="A1168" s="253"/>
      <c r="B1168" s="253"/>
      <c r="C1168" s="253"/>
      <c r="D1168" s="253"/>
      <c r="E1168" s="253"/>
      <c r="F1168" s="253"/>
      <c r="G1168" s="253"/>
      <c r="H1168" s="253"/>
      <c r="I1168" s="253"/>
      <c r="J1168" s="253"/>
      <c r="K1168" s="253"/>
      <c r="L1168" s="253"/>
      <c r="M1168" s="253"/>
      <c r="N1168" s="253"/>
      <c r="O1168" s="253"/>
      <c r="P1168" s="253"/>
      <c r="Q1168" s="253"/>
      <c r="R1168" s="253"/>
      <c r="S1168" s="253"/>
      <c r="T1168" s="253"/>
      <c r="U1168" s="253"/>
      <c r="V1168" s="253"/>
      <c r="W1168" s="253"/>
      <c r="X1168" s="253"/>
      <c r="Y1168" s="253"/>
      <c r="Z1168" s="253"/>
      <c r="AA1168" s="253"/>
      <c r="AB1168" s="253"/>
      <c r="AC1168" s="253"/>
      <c r="AD1168" s="253"/>
      <c r="AE1168" s="253"/>
      <c r="AF1168" s="253"/>
      <c r="AG1168" s="253"/>
      <c r="AH1168" s="253"/>
      <c r="AI1168" s="253"/>
      <c r="AJ1168" s="253"/>
      <c r="AK1168" s="253"/>
      <c r="AL1168" s="253"/>
      <c r="AM1168" s="253"/>
      <c r="AN1168" s="253"/>
      <c r="AO1168" s="253"/>
      <c r="AP1168" s="253"/>
      <c r="AQ1168" s="253"/>
      <c r="AR1168" s="253"/>
      <c r="AS1168" s="253"/>
      <c r="AT1168" s="253"/>
      <c r="AU1168" s="253"/>
      <c r="AV1168" s="253"/>
      <c r="AW1168" s="253"/>
    </row>
    <row r="1169" spans="1:49" s="252" customFormat="1" ht="15" customHeight="1" x14ac:dyDescent="0.25">
      <c r="A1169" s="253"/>
      <c r="B1169" s="253"/>
      <c r="C1169" s="253"/>
      <c r="D1169" s="253"/>
      <c r="E1169" s="253"/>
      <c r="F1169" s="253"/>
      <c r="G1169" s="253"/>
      <c r="H1169" s="253"/>
      <c r="I1169" s="253"/>
      <c r="J1169" s="253"/>
      <c r="K1169" s="253"/>
      <c r="L1169" s="253"/>
      <c r="M1169" s="253"/>
      <c r="N1169" s="253"/>
      <c r="O1169" s="253"/>
      <c r="P1169" s="253"/>
      <c r="Q1169" s="253"/>
      <c r="R1169" s="253"/>
      <c r="S1169" s="253"/>
      <c r="T1169" s="253"/>
      <c r="U1169" s="253"/>
      <c r="V1169" s="253"/>
      <c r="W1169" s="253"/>
      <c r="X1169" s="253"/>
      <c r="Y1169" s="253"/>
      <c r="Z1169" s="253"/>
      <c r="AA1169" s="253"/>
      <c r="AB1169" s="253"/>
      <c r="AC1169" s="253"/>
      <c r="AD1169" s="253"/>
      <c r="AE1169" s="253"/>
      <c r="AF1169" s="253"/>
      <c r="AG1169" s="253"/>
      <c r="AH1169" s="253"/>
      <c r="AI1169" s="253"/>
      <c r="AJ1169" s="253"/>
      <c r="AK1169" s="253"/>
      <c r="AL1169" s="253"/>
      <c r="AM1169" s="253"/>
      <c r="AN1169" s="253"/>
      <c r="AO1169" s="253"/>
      <c r="AP1169" s="253"/>
      <c r="AQ1169" s="253"/>
      <c r="AR1169" s="253"/>
      <c r="AS1169" s="253"/>
      <c r="AT1169" s="253"/>
      <c r="AU1169" s="253"/>
      <c r="AV1169" s="253"/>
      <c r="AW1169" s="253"/>
    </row>
    <row r="1170" spans="1:49" s="252" customFormat="1" ht="15" customHeight="1" x14ac:dyDescent="0.25">
      <c r="A1170" s="253"/>
      <c r="B1170" s="253"/>
      <c r="C1170" s="253"/>
      <c r="D1170" s="253"/>
      <c r="E1170" s="253"/>
      <c r="F1170" s="253"/>
      <c r="G1170" s="253"/>
      <c r="H1170" s="253"/>
      <c r="I1170" s="253"/>
      <c r="J1170" s="253"/>
      <c r="K1170" s="253"/>
      <c r="L1170" s="253"/>
      <c r="M1170" s="253"/>
      <c r="N1170" s="253"/>
      <c r="O1170" s="253"/>
      <c r="P1170" s="253"/>
      <c r="Q1170" s="253"/>
      <c r="R1170" s="253"/>
      <c r="S1170" s="253"/>
      <c r="T1170" s="253"/>
      <c r="U1170" s="253"/>
      <c r="V1170" s="253"/>
      <c r="W1170" s="253"/>
      <c r="X1170" s="253"/>
      <c r="Y1170" s="253"/>
      <c r="Z1170" s="253"/>
      <c r="AA1170" s="253"/>
      <c r="AB1170" s="253"/>
      <c r="AC1170" s="253"/>
      <c r="AD1170" s="253"/>
      <c r="AE1170" s="253"/>
      <c r="AF1170" s="253"/>
      <c r="AG1170" s="253"/>
      <c r="AH1170" s="253"/>
      <c r="AI1170" s="253"/>
      <c r="AJ1170" s="253"/>
      <c r="AK1170" s="253"/>
      <c r="AL1170" s="253"/>
      <c r="AM1170" s="253"/>
      <c r="AN1170" s="253"/>
      <c r="AO1170" s="253"/>
      <c r="AP1170" s="253"/>
      <c r="AQ1170" s="253"/>
      <c r="AR1170" s="253"/>
      <c r="AS1170" s="253"/>
      <c r="AT1170" s="253"/>
      <c r="AU1170" s="253"/>
      <c r="AV1170" s="253"/>
      <c r="AW1170" s="253"/>
    </row>
    <row r="1171" spans="1:49" s="252" customFormat="1" ht="15" customHeight="1" x14ac:dyDescent="0.25">
      <c r="A1171" s="253"/>
      <c r="B1171" s="253"/>
      <c r="C1171" s="253"/>
      <c r="D1171" s="253"/>
      <c r="E1171" s="253"/>
      <c r="F1171" s="253"/>
      <c r="G1171" s="253"/>
      <c r="H1171" s="253"/>
      <c r="I1171" s="253"/>
      <c r="J1171" s="253"/>
      <c r="K1171" s="253"/>
      <c r="L1171" s="253"/>
      <c r="M1171" s="253"/>
      <c r="N1171" s="253"/>
      <c r="O1171" s="253"/>
      <c r="P1171" s="253"/>
      <c r="Q1171" s="253"/>
      <c r="R1171" s="253"/>
      <c r="S1171" s="253"/>
      <c r="T1171" s="253"/>
      <c r="U1171" s="253"/>
      <c r="V1171" s="253"/>
      <c r="W1171" s="253"/>
      <c r="X1171" s="253"/>
      <c r="Y1171" s="253"/>
      <c r="Z1171" s="253"/>
      <c r="AA1171" s="253"/>
      <c r="AB1171" s="253"/>
      <c r="AC1171" s="253"/>
      <c r="AD1171" s="253"/>
      <c r="AE1171" s="253"/>
      <c r="AF1171" s="253"/>
      <c r="AG1171" s="253"/>
      <c r="AH1171" s="253"/>
      <c r="AI1171" s="253"/>
      <c r="AJ1171" s="253"/>
      <c r="AK1171" s="253"/>
      <c r="AL1171" s="253"/>
      <c r="AM1171" s="253"/>
      <c r="AN1171" s="253"/>
      <c r="AO1171" s="253"/>
      <c r="AP1171" s="253"/>
      <c r="AQ1171" s="253"/>
      <c r="AR1171" s="253"/>
      <c r="AS1171" s="253"/>
      <c r="AT1171" s="253"/>
      <c r="AU1171" s="253"/>
      <c r="AV1171" s="253"/>
      <c r="AW1171" s="253"/>
    </row>
    <row r="1172" spans="1:49" s="252" customFormat="1" ht="15" customHeight="1" x14ac:dyDescent="0.25">
      <c r="A1172" s="253"/>
      <c r="B1172" s="253"/>
      <c r="C1172" s="253"/>
      <c r="D1172" s="253"/>
      <c r="E1172" s="253"/>
      <c r="F1172" s="253"/>
      <c r="G1172" s="253"/>
      <c r="H1172" s="253"/>
      <c r="I1172" s="253"/>
      <c r="J1172" s="253"/>
      <c r="K1172" s="253"/>
      <c r="L1172" s="253"/>
      <c r="M1172" s="253"/>
      <c r="N1172" s="253"/>
      <c r="O1172" s="253"/>
      <c r="P1172" s="253"/>
      <c r="Q1172" s="253"/>
      <c r="R1172" s="253"/>
      <c r="S1172" s="253"/>
      <c r="T1172" s="253"/>
      <c r="U1172" s="253"/>
      <c r="V1172" s="253"/>
      <c r="W1172" s="253"/>
      <c r="X1172" s="253"/>
      <c r="Y1172" s="253"/>
      <c r="Z1172" s="253"/>
      <c r="AA1172" s="253"/>
      <c r="AB1172" s="253"/>
      <c r="AC1172" s="253"/>
      <c r="AD1172" s="253"/>
      <c r="AE1172" s="253"/>
      <c r="AF1172" s="253"/>
      <c r="AG1172" s="253"/>
      <c r="AH1172" s="253"/>
      <c r="AI1172" s="253"/>
      <c r="AJ1172" s="253"/>
      <c r="AK1172" s="253"/>
      <c r="AL1172" s="253"/>
      <c r="AM1172" s="253"/>
      <c r="AN1172" s="253"/>
      <c r="AO1172" s="253"/>
      <c r="AP1172" s="253"/>
      <c r="AQ1172" s="253"/>
      <c r="AR1172" s="253"/>
      <c r="AS1172" s="253"/>
      <c r="AT1172" s="253"/>
      <c r="AU1172" s="253"/>
      <c r="AV1172" s="253"/>
      <c r="AW1172" s="253"/>
    </row>
    <row r="1173" spans="1:49" s="252" customFormat="1" ht="15" customHeight="1" x14ac:dyDescent="0.25">
      <c r="A1173" s="253"/>
      <c r="B1173" s="253"/>
      <c r="C1173" s="253"/>
      <c r="D1173" s="253"/>
      <c r="E1173" s="253"/>
      <c r="F1173" s="253"/>
      <c r="G1173" s="253"/>
      <c r="H1173" s="253"/>
      <c r="I1173" s="253"/>
      <c r="J1173" s="253"/>
      <c r="K1173" s="253"/>
      <c r="L1173" s="253"/>
      <c r="M1173" s="253"/>
      <c r="N1173" s="253"/>
      <c r="O1173" s="253"/>
      <c r="P1173" s="253"/>
      <c r="Q1173" s="253"/>
      <c r="R1173" s="253"/>
      <c r="S1173" s="253"/>
      <c r="T1173" s="253"/>
      <c r="U1173" s="253"/>
      <c r="V1173" s="253"/>
      <c r="W1173" s="253"/>
      <c r="X1173" s="253"/>
      <c r="Y1173" s="253"/>
      <c r="Z1173" s="253"/>
      <c r="AA1173" s="253"/>
      <c r="AB1173" s="253"/>
      <c r="AC1173" s="253"/>
      <c r="AD1173" s="253"/>
      <c r="AE1173" s="253"/>
      <c r="AF1173" s="253"/>
      <c r="AG1173" s="253"/>
      <c r="AH1173" s="253"/>
      <c r="AI1173" s="253"/>
      <c r="AJ1173" s="253"/>
      <c r="AK1173" s="253"/>
      <c r="AL1173" s="253"/>
      <c r="AM1173" s="253"/>
      <c r="AN1173" s="253"/>
      <c r="AO1173" s="253"/>
      <c r="AP1173" s="253"/>
      <c r="AQ1173" s="253"/>
      <c r="AR1173" s="253"/>
      <c r="AS1173" s="253"/>
      <c r="AT1173" s="253"/>
      <c r="AU1173" s="253"/>
      <c r="AV1173" s="253"/>
      <c r="AW1173" s="253"/>
    </row>
    <row r="1174" spans="1:49" s="252" customFormat="1" ht="15" customHeight="1" x14ac:dyDescent="0.25">
      <c r="A1174" s="253"/>
      <c r="B1174" s="253"/>
      <c r="C1174" s="253"/>
      <c r="D1174" s="253"/>
      <c r="E1174" s="253"/>
      <c r="F1174" s="253"/>
      <c r="G1174" s="253"/>
      <c r="H1174" s="253"/>
      <c r="I1174" s="253"/>
      <c r="J1174" s="253"/>
      <c r="K1174" s="253"/>
      <c r="L1174" s="253"/>
      <c r="M1174" s="253"/>
      <c r="N1174" s="253"/>
      <c r="O1174" s="253"/>
      <c r="P1174" s="253"/>
      <c r="Q1174" s="253"/>
      <c r="R1174" s="253"/>
      <c r="S1174" s="253"/>
      <c r="T1174" s="253"/>
      <c r="U1174" s="253"/>
      <c r="V1174" s="253"/>
      <c r="W1174" s="253"/>
      <c r="X1174" s="253"/>
      <c r="Y1174" s="253"/>
      <c r="Z1174" s="253"/>
      <c r="AA1174" s="253"/>
      <c r="AB1174" s="253"/>
      <c r="AC1174" s="253"/>
      <c r="AD1174" s="253"/>
      <c r="AE1174" s="253"/>
      <c r="AF1174" s="253"/>
      <c r="AG1174" s="253"/>
      <c r="AH1174" s="253"/>
      <c r="AI1174" s="253"/>
      <c r="AJ1174" s="253"/>
      <c r="AK1174" s="253"/>
      <c r="AL1174" s="253"/>
      <c r="AM1174" s="253"/>
      <c r="AN1174" s="253"/>
      <c r="AO1174" s="253"/>
      <c r="AP1174" s="253"/>
      <c r="AQ1174" s="253"/>
      <c r="AR1174" s="253"/>
      <c r="AS1174" s="253"/>
      <c r="AT1174" s="253"/>
      <c r="AU1174" s="253"/>
      <c r="AV1174" s="253"/>
      <c r="AW1174" s="253"/>
    </row>
    <row r="1175" spans="1:49" s="252" customFormat="1" ht="15" customHeight="1" x14ac:dyDescent="0.25">
      <c r="A1175" s="253"/>
      <c r="B1175" s="253"/>
      <c r="C1175" s="253"/>
      <c r="D1175" s="253"/>
      <c r="E1175" s="253"/>
      <c r="F1175" s="253"/>
      <c r="G1175" s="253"/>
      <c r="H1175" s="253"/>
      <c r="I1175" s="253"/>
      <c r="J1175" s="253"/>
      <c r="K1175" s="253"/>
      <c r="L1175" s="253"/>
      <c r="M1175" s="253"/>
      <c r="N1175" s="253"/>
      <c r="O1175" s="253"/>
      <c r="P1175" s="253"/>
      <c r="Q1175" s="253"/>
      <c r="R1175" s="253"/>
      <c r="S1175" s="253"/>
      <c r="T1175" s="253"/>
      <c r="U1175" s="253"/>
      <c r="V1175" s="253"/>
      <c r="W1175" s="253"/>
      <c r="X1175" s="253"/>
      <c r="Y1175" s="253"/>
      <c r="Z1175" s="253"/>
      <c r="AA1175" s="253"/>
      <c r="AB1175" s="253"/>
      <c r="AC1175" s="253"/>
      <c r="AD1175" s="253"/>
      <c r="AE1175" s="253"/>
      <c r="AF1175" s="253"/>
      <c r="AG1175" s="253"/>
      <c r="AH1175" s="253"/>
      <c r="AI1175" s="253"/>
      <c r="AJ1175" s="253"/>
      <c r="AK1175" s="253"/>
      <c r="AL1175" s="253"/>
      <c r="AM1175" s="253"/>
      <c r="AN1175" s="253"/>
      <c r="AO1175" s="253"/>
      <c r="AP1175" s="253"/>
      <c r="AQ1175" s="253"/>
      <c r="AR1175" s="253"/>
      <c r="AS1175" s="253"/>
      <c r="AT1175" s="253"/>
      <c r="AU1175" s="253"/>
      <c r="AV1175" s="253"/>
      <c r="AW1175" s="253"/>
    </row>
    <row r="1176" spans="1:49" s="252" customFormat="1" ht="15" customHeight="1" x14ac:dyDescent="0.25">
      <c r="A1176" s="253"/>
      <c r="B1176" s="253"/>
      <c r="C1176" s="253"/>
      <c r="D1176" s="253"/>
      <c r="E1176" s="253"/>
      <c r="F1176" s="253"/>
      <c r="G1176" s="253"/>
      <c r="H1176" s="253"/>
      <c r="I1176" s="253"/>
      <c r="J1176" s="253"/>
      <c r="K1176" s="253"/>
      <c r="L1176" s="253"/>
      <c r="M1176" s="253"/>
      <c r="N1176" s="253"/>
      <c r="O1176" s="253"/>
      <c r="P1176" s="253"/>
      <c r="Q1176" s="253"/>
      <c r="R1176" s="253"/>
      <c r="S1176" s="253"/>
      <c r="T1176" s="253"/>
      <c r="U1176" s="253"/>
      <c r="V1176" s="253"/>
      <c r="W1176" s="253"/>
      <c r="X1176" s="253"/>
      <c r="Y1176" s="253"/>
      <c r="Z1176" s="253"/>
      <c r="AA1176" s="253"/>
      <c r="AB1176" s="253"/>
      <c r="AC1176" s="253"/>
      <c r="AD1176" s="253"/>
      <c r="AE1176" s="253"/>
      <c r="AF1176" s="253"/>
      <c r="AG1176" s="253"/>
      <c r="AH1176" s="253"/>
      <c r="AI1176" s="253"/>
      <c r="AJ1176" s="253"/>
      <c r="AK1176" s="253"/>
      <c r="AL1176" s="253"/>
      <c r="AM1176" s="253"/>
      <c r="AN1176" s="253"/>
      <c r="AO1176" s="253"/>
      <c r="AP1176" s="253"/>
      <c r="AQ1176" s="253"/>
      <c r="AR1176" s="253"/>
      <c r="AS1176" s="253"/>
      <c r="AT1176" s="253"/>
      <c r="AU1176" s="253"/>
      <c r="AV1176" s="253"/>
      <c r="AW1176" s="253"/>
    </row>
    <row r="1177" spans="1:49" s="252" customFormat="1" ht="15" customHeight="1" x14ac:dyDescent="0.25">
      <c r="A1177" s="253"/>
      <c r="B1177" s="253"/>
      <c r="C1177" s="253"/>
      <c r="D1177" s="253"/>
      <c r="E1177" s="253"/>
      <c r="F1177" s="253"/>
      <c r="G1177" s="253"/>
      <c r="H1177" s="253"/>
      <c r="I1177" s="253"/>
      <c r="J1177" s="253"/>
      <c r="K1177" s="253"/>
      <c r="L1177" s="253"/>
      <c r="M1177" s="253"/>
      <c r="N1177" s="253"/>
      <c r="O1177" s="253"/>
      <c r="P1177" s="253"/>
      <c r="Q1177" s="253"/>
      <c r="R1177" s="253"/>
      <c r="S1177" s="253"/>
      <c r="T1177" s="253"/>
      <c r="U1177" s="253"/>
      <c r="V1177" s="253"/>
      <c r="W1177" s="253"/>
      <c r="X1177" s="253"/>
      <c r="Y1177" s="253"/>
      <c r="Z1177" s="253"/>
      <c r="AA1177" s="253"/>
      <c r="AB1177" s="253"/>
      <c r="AC1177" s="253"/>
      <c r="AD1177" s="253"/>
      <c r="AE1177" s="253"/>
      <c r="AF1177" s="253"/>
      <c r="AG1177" s="253"/>
      <c r="AH1177" s="253"/>
      <c r="AI1177" s="253"/>
      <c r="AJ1177" s="253"/>
      <c r="AK1177" s="253"/>
      <c r="AL1177" s="253"/>
      <c r="AM1177" s="253"/>
      <c r="AN1177" s="253"/>
      <c r="AO1177" s="253"/>
      <c r="AP1177" s="253"/>
      <c r="AQ1177" s="253"/>
      <c r="AR1177" s="253"/>
      <c r="AS1177" s="253"/>
      <c r="AT1177" s="253"/>
      <c r="AU1177" s="253"/>
      <c r="AV1177" s="253"/>
      <c r="AW1177" s="253"/>
    </row>
    <row r="1178" spans="1:49" s="252" customFormat="1" ht="15" customHeight="1" x14ac:dyDescent="0.25">
      <c r="A1178" s="253"/>
      <c r="B1178" s="253"/>
      <c r="C1178" s="253"/>
      <c r="D1178" s="253"/>
      <c r="E1178" s="253"/>
      <c r="F1178" s="253"/>
      <c r="G1178" s="253"/>
      <c r="H1178" s="253"/>
      <c r="I1178" s="253"/>
      <c r="J1178" s="253"/>
      <c r="K1178" s="253"/>
      <c r="L1178" s="253"/>
      <c r="M1178" s="253"/>
      <c r="N1178" s="253"/>
      <c r="O1178" s="253"/>
      <c r="P1178" s="253"/>
      <c r="Q1178" s="253"/>
      <c r="R1178" s="253"/>
      <c r="S1178" s="253"/>
      <c r="T1178" s="253"/>
      <c r="U1178" s="253"/>
      <c r="V1178" s="253"/>
      <c r="W1178" s="253"/>
      <c r="X1178" s="253"/>
      <c r="Y1178" s="253"/>
      <c r="Z1178" s="253"/>
      <c r="AA1178" s="253"/>
      <c r="AB1178" s="253"/>
      <c r="AC1178" s="253"/>
      <c r="AD1178" s="253"/>
      <c r="AE1178" s="253"/>
      <c r="AF1178" s="253"/>
      <c r="AG1178" s="253"/>
      <c r="AH1178" s="253"/>
      <c r="AI1178" s="253"/>
      <c r="AJ1178" s="253"/>
      <c r="AK1178" s="253"/>
      <c r="AL1178" s="253"/>
      <c r="AM1178" s="253"/>
      <c r="AN1178" s="253"/>
      <c r="AO1178" s="253"/>
      <c r="AP1178" s="253"/>
      <c r="AQ1178" s="253"/>
      <c r="AR1178" s="253"/>
      <c r="AS1178" s="253"/>
      <c r="AT1178" s="253"/>
      <c r="AU1178" s="253"/>
      <c r="AV1178" s="253"/>
      <c r="AW1178" s="253"/>
    </row>
    <row r="1179" spans="1:49" s="252" customFormat="1" ht="15" customHeight="1" x14ac:dyDescent="0.25">
      <c r="A1179" s="253"/>
      <c r="B1179" s="253"/>
      <c r="C1179" s="253"/>
      <c r="D1179" s="253"/>
      <c r="E1179" s="253"/>
      <c r="F1179" s="253"/>
      <c r="G1179" s="253"/>
      <c r="H1179" s="253"/>
      <c r="I1179" s="253"/>
      <c r="J1179" s="253"/>
      <c r="K1179" s="253"/>
      <c r="L1179" s="253"/>
      <c r="M1179" s="253"/>
      <c r="N1179" s="253"/>
      <c r="O1179" s="253"/>
      <c r="P1179" s="253"/>
      <c r="Q1179" s="253"/>
      <c r="R1179" s="253"/>
      <c r="S1179" s="253"/>
      <c r="T1179" s="253"/>
      <c r="U1179" s="253"/>
      <c r="V1179" s="253"/>
      <c r="W1179" s="253"/>
      <c r="X1179" s="253"/>
      <c r="Y1179" s="253"/>
      <c r="Z1179" s="253"/>
      <c r="AA1179" s="253"/>
      <c r="AB1179" s="253"/>
      <c r="AC1179" s="253"/>
      <c r="AD1179" s="253"/>
      <c r="AE1179" s="253"/>
      <c r="AF1179" s="253"/>
      <c r="AG1179" s="253"/>
      <c r="AH1179" s="253"/>
      <c r="AI1179" s="253"/>
      <c r="AJ1179" s="253"/>
      <c r="AK1179" s="253"/>
      <c r="AL1179" s="253"/>
      <c r="AM1179" s="253"/>
      <c r="AN1179" s="253"/>
      <c r="AO1179" s="253"/>
      <c r="AP1179" s="253"/>
      <c r="AQ1179" s="253"/>
      <c r="AR1179" s="253"/>
      <c r="AS1179" s="253"/>
      <c r="AT1179" s="253"/>
      <c r="AU1179" s="253"/>
      <c r="AV1179" s="253"/>
      <c r="AW1179" s="253"/>
    </row>
    <row r="1180" spans="1:49" s="252" customFormat="1" ht="15" customHeight="1" x14ac:dyDescent="0.25">
      <c r="A1180" s="253"/>
      <c r="B1180" s="253"/>
      <c r="C1180" s="253"/>
      <c r="D1180" s="253"/>
      <c r="E1180" s="253"/>
      <c r="F1180" s="253"/>
      <c r="G1180" s="253"/>
      <c r="H1180" s="253"/>
      <c r="I1180" s="253"/>
      <c r="J1180" s="253"/>
      <c r="K1180" s="253"/>
      <c r="L1180" s="253"/>
      <c r="M1180" s="253"/>
      <c r="N1180" s="253"/>
      <c r="O1180" s="253"/>
      <c r="P1180" s="253"/>
      <c r="Q1180" s="253"/>
      <c r="R1180" s="253"/>
      <c r="S1180" s="253"/>
      <c r="T1180" s="253"/>
      <c r="U1180" s="253"/>
      <c r="V1180" s="253"/>
      <c r="W1180" s="253"/>
      <c r="X1180" s="253"/>
      <c r="Y1180" s="253"/>
      <c r="Z1180" s="253"/>
      <c r="AA1180" s="253"/>
      <c r="AB1180" s="253"/>
      <c r="AC1180" s="253"/>
      <c r="AD1180" s="253"/>
      <c r="AE1180" s="253"/>
      <c r="AF1180" s="253"/>
      <c r="AG1180" s="253"/>
      <c r="AH1180" s="253"/>
      <c r="AI1180" s="253"/>
      <c r="AJ1180" s="253"/>
      <c r="AK1180" s="253"/>
      <c r="AL1180" s="253"/>
      <c r="AM1180" s="253"/>
      <c r="AN1180" s="253"/>
      <c r="AO1180" s="253"/>
      <c r="AP1180" s="253"/>
      <c r="AQ1180" s="253"/>
      <c r="AR1180" s="253"/>
      <c r="AS1180" s="253"/>
      <c r="AT1180" s="253"/>
      <c r="AU1180" s="253"/>
      <c r="AV1180" s="253"/>
      <c r="AW1180" s="253"/>
    </row>
    <row r="1181" spans="1:49" s="252" customFormat="1" ht="15" customHeight="1" x14ac:dyDescent="0.25">
      <c r="A1181" s="253"/>
      <c r="B1181" s="253"/>
      <c r="C1181" s="253"/>
      <c r="D1181" s="253"/>
      <c r="E1181" s="253"/>
      <c r="F1181" s="253"/>
      <c r="G1181" s="253"/>
      <c r="H1181" s="253"/>
      <c r="I1181" s="253"/>
      <c r="J1181" s="253"/>
      <c r="K1181" s="253"/>
      <c r="L1181" s="253"/>
      <c r="M1181" s="253"/>
      <c r="N1181" s="253"/>
      <c r="O1181" s="253"/>
      <c r="P1181" s="253"/>
      <c r="Q1181" s="253"/>
      <c r="R1181" s="253"/>
      <c r="S1181" s="253"/>
      <c r="T1181" s="253"/>
      <c r="U1181" s="253"/>
      <c r="V1181" s="253"/>
      <c r="W1181" s="253"/>
      <c r="X1181" s="253"/>
      <c r="Y1181" s="253"/>
      <c r="Z1181" s="253"/>
      <c r="AA1181" s="253"/>
      <c r="AB1181" s="253"/>
      <c r="AC1181" s="253"/>
      <c r="AD1181" s="253"/>
      <c r="AE1181" s="253"/>
      <c r="AF1181" s="253"/>
      <c r="AG1181" s="253"/>
      <c r="AH1181" s="253"/>
      <c r="AI1181" s="253"/>
      <c r="AJ1181" s="253"/>
      <c r="AK1181" s="253"/>
      <c r="AL1181" s="253"/>
      <c r="AM1181" s="253"/>
      <c r="AN1181" s="253"/>
      <c r="AO1181" s="253"/>
      <c r="AP1181" s="253"/>
      <c r="AQ1181" s="253"/>
      <c r="AR1181" s="253"/>
      <c r="AS1181" s="253"/>
      <c r="AT1181" s="253"/>
      <c r="AU1181" s="253"/>
      <c r="AV1181" s="253"/>
      <c r="AW1181" s="253"/>
    </row>
    <row r="1182" spans="1:49" s="252" customFormat="1" ht="15" customHeight="1" x14ac:dyDescent="0.25">
      <c r="A1182" s="253"/>
      <c r="B1182" s="253"/>
      <c r="C1182" s="253"/>
      <c r="D1182" s="253"/>
      <c r="E1182" s="253"/>
      <c r="F1182" s="253"/>
      <c r="G1182" s="253"/>
      <c r="H1182" s="253"/>
      <c r="I1182" s="253"/>
      <c r="J1182" s="253"/>
      <c r="K1182" s="253"/>
      <c r="L1182" s="253"/>
      <c r="M1182" s="253"/>
      <c r="N1182" s="253"/>
      <c r="O1182" s="253"/>
      <c r="P1182" s="253"/>
      <c r="Q1182" s="253"/>
      <c r="R1182" s="253"/>
      <c r="S1182" s="253"/>
      <c r="T1182" s="253"/>
      <c r="U1182" s="253"/>
      <c r="V1182" s="253"/>
      <c r="W1182" s="253"/>
      <c r="X1182" s="253"/>
      <c r="Y1182" s="253"/>
      <c r="Z1182" s="253"/>
      <c r="AA1182" s="253"/>
      <c r="AB1182" s="253"/>
      <c r="AC1182" s="253"/>
      <c r="AD1182" s="253"/>
      <c r="AE1182" s="253"/>
      <c r="AF1182" s="253"/>
      <c r="AG1182" s="253"/>
      <c r="AH1182" s="253"/>
      <c r="AI1182" s="253"/>
      <c r="AJ1182" s="253"/>
      <c r="AK1182" s="253"/>
      <c r="AL1182" s="253"/>
      <c r="AM1182" s="253"/>
      <c r="AN1182" s="253"/>
      <c r="AO1182" s="253"/>
      <c r="AP1182" s="253"/>
      <c r="AQ1182" s="253"/>
      <c r="AR1182" s="253"/>
      <c r="AS1182" s="253"/>
      <c r="AT1182" s="253"/>
      <c r="AU1182" s="253"/>
      <c r="AV1182" s="253"/>
      <c r="AW1182" s="253"/>
    </row>
    <row r="1183" spans="1:49" s="252" customFormat="1" ht="15" customHeight="1" x14ac:dyDescent="0.25">
      <c r="A1183" s="253"/>
      <c r="B1183" s="253"/>
      <c r="C1183" s="253"/>
      <c r="D1183" s="253"/>
      <c r="E1183" s="253"/>
      <c r="F1183" s="253"/>
      <c r="G1183" s="253"/>
      <c r="H1183" s="253"/>
      <c r="I1183" s="253"/>
      <c r="J1183" s="253"/>
      <c r="K1183" s="253"/>
      <c r="L1183" s="253"/>
      <c r="M1183" s="253"/>
      <c r="N1183" s="253"/>
      <c r="O1183" s="253"/>
      <c r="P1183" s="253"/>
      <c r="Q1183" s="253"/>
      <c r="R1183" s="253"/>
      <c r="S1183" s="253"/>
      <c r="T1183" s="253"/>
      <c r="U1183" s="253"/>
      <c r="V1183" s="253"/>
      <c r="W1183" s="253"/>
      <c r="X1183" s="253"/>
      <c r="Y1183" s="253"/>
      <c r="Z1183" s="253"/>
      <c r="AA1183" s="253"/>
      <c r="AB1183" s="253"/>
      <c r="AC1183" s="253"/>
      <c r="AD1183" s="253"/>
      <c r="AE1183" s="253"/>
      <c r="AF1183" s="253"/>
      <c r="AG1183" s="253"/>
      <c r="AH1183" s="253"/>
      <c r="AI1183" s="253"/>
      <c r="AJ1183" s="253"/>
      <c r="AK1183" s="253"/>
      <c r="AL1183" s="253"/>
      <c r="AM1183" s="253"/>
      <c r="AN1183" s="253"/>
      <c r="AO1183" s="253"/>
      <c r="AP1183" s="253"/>
      <c r="AQ1183" s="253"/>
      <c r="AR1183" s="253"/>
      <c r="AS1183" s="253"/>
      <c r="AT1183" s="253"/>
      <c r="AU1183" s="253"/>
      <c r="AV1183" s="253"/>
      <c r="AW1183" s="253"/>
    </row>
    <row r="1184" spans="1:49" s="252" customFormat="1" ht="15" customHeight="1" x14ac:dyDescent="0.25">
      <c r="A1184" s="253"/>
      <c r="B1184" s="253"/>
      <c r="C1184" s="253"/>
      <c r="D1184" s="253"/>
      <c r="E1184" s="253"/>
      <c r="F1184" s="253"/>
      <c r="G1184" s="253"/>
      <c r="H1184" s="253"/>
      <c r="I1184" s="253"/>
      <c r="J1184" s="253"/>
      <c r="K1184" s="253"/>
      <c r="L1184" s="253"/>
      <c r="M1184" s="253"/>
      <c r="N1184" s="253"/>
      <c r="O1184" s="253"/>
      <c r="P1184" s="253"/>
      <c r="Q1184" s="253"/>
      <c r="R1184" s="253"/>
      <c r="S1184" s="253"/>
      <c r="T1184" s="253"/>
      <c r="U1184" s="253"/>
      <c r="V1184" s="253"/>
      <c r="W1184" s="253"/>
      <c r="X1184" s="253"/>
      <c r="Y1184" s="253"/>
      <c r="Z1184" s="253"/>
      <c r="AA1184" s="253"/>
      <c r="AB1184" s="253"/>
      <c r="AC1184" s="253"/>
      <c r="AD1184" s="253"/>
      <c r="AE1184" s="253"/>
      <c r="AF1184" s="253"/>
      <c r="AG1184" s="253"/>
      <c r="AH1184" s="253"/>
      <c r="AI1184" s="253"/>
      <c r="AJ1184" s="253"/>
      <c r="AK1184" s="253"/>
      <c r="AL1184" s="253"/>
      <c r="AM1184" s="253"/>
      <c r="AN1184" s="253"/>
      <c r="AO1184" s="253"/>
      <c r="AP1184" s="253"/>
      <c r="AQ1184" s="253"/>
      <c r="AR1184" s="253"/>
      <c r="AS1184" s="253"/>
      <c r="AT1184" s="253"/>
      <c r="AU1184" s="253"/>
      <c r="AV1184" s="253"/>
      <c r="AW1184" s="253"/>
    </row>
    <row r="1185" spans="1:49" s="252" customFormat="1" ht="15" customHeight="1" x14ac:dyDescent="0.25">
      <c r="A1185" s="253"/>
      <c r="B1185" s="253"/>
      <c r="C1185" s="253"/>
      <c r="D1185" s="253"/>
      <c r="E1185" s="253"/>
      <c r="F1185" s="253"/>
      <c r="G1185" s="253"/>
      <c r="H1185" s="253"/>
      <c r="I1185" s="253"/>
      <c r="J1185" s="253"/>
      <c r="K1185" s="253"/>
      <c r="L1185" s="253"/>
      <c r="M1185" s="253"/>
      <c r="N1185" s="253"/>
      <c r="O1185" s="253"/>
      <c r="P1185" s="253"/>
      <c r="Q1185" s="253"/>
      <c r="R1185" s="253"/>
      <c r="S1185" s="253"/>
      <c r="T1185" s="253"/>
      <c r="U1185" s="253"/>
      <c r="V1185" s="253"/>
      <c r="W1185" s="253"/>
      <c r="X1185" s="253"/>
      <c r="Y1185" s="253"/>
      <c r="Z1185" s="253"/>
      <c r="AA1185" s="253"/>
      <c r="AB1185" s="253"/>
      <c r="AC1185" s="253"/>
      <c r="AD1185" s="253"/>
      <c r="AE1185" s="253"/>
      <c r="AF1185" s="253"/>
      <c r="AG1185" s="253"/>
      <c r="AH1185" s="253"/>
      <c r="AI1185" s="253"/>
      <c r="AJ1185" s="253"/>
      <c r="AK1185" s="253"/>
      <c r="AL1185" s="253"/>
      <c r="AM1185" s="253"/>
      <c r="AN1185" s="253"/>
      <c r="AO1185" s="253"/>
      <c r="AP1185" s="253"/>
      <c r="AQ1185" s="253"/>
      <c r="AR1185" s="253"/>
      <c r="AS1185" s="253"/>
      <c r="AT1185" s="253"/>
      <c r="AU1185" s="253"/>
      <c r="AV1185" s="253"/>
      <c r="AW1185" s="253"/>
    </row>
    <row r="1186" spans="1:49" s="252" customFormat="1" ht="15" customHeight="1" x14ac:dyDescent="0.25">
      <c r="A1186" s="253"/>
      <c r="B1186" s="253"/>
      <c r="C1186" s="253"/>
      <c r="D1186" s="253"/>
      <c r="E1186" s="253"/>
      <c r="F1186" s="253"/>
      <c r="G1186" s="253"/>
      <c r="H1186" s="253"/>
      <c r="I1186" s="253"/>
      <c r="J1186" s="253"/>
      <c r="K1186" s="253"/>
      <c r="L1186" s="253"/>
      <c r="M1186" s="253"/>
      <c r="N1186" s="253"/>
      <c r="O1186" s="253"/>
      <c r="P1186" s="253"/>
      <c r="Q1186" s="253"/>
      <c r="R1186" s="253"/>
      <c r="S1186" s="253"/>
      <c r="T1186" s="253"/>
      <c r="U1186" s="253"/>
      <c r="V1186" s="253"/>
      <c r="W1186" s="253"/>
      <c r="X1186" s="253"/>
      <c r="Y1186" s="253"/>
      <c r="Z1186" s="253"/>
      <c r="AA1186" s="253"/>
      <c r="AB1186" s="253"/>
      <c r="AC1186" s="253"/>
      <c r="AD1186" s="253"/>
      <c r="AE1186" s="253"/>
      <c r="AF1186" s="253"/>
      <c r="AG1186" s="253"/>
      <c r="AH1186" s="253"/>
      <c r="AI1186" s="253"/>
      <c r="AJ1186" s="253"/>
      <c r="AK1186" s="253"/>
      <c r="AL1186" s="253"/>
      <c r="AM1186" s="253"/>
      <c r="AN1186" s="253"/>
      <c r="AO1186" s="253"/>
      <c r="AP1186" s="253"/>
      <c r="AQ1186" s="253"/>
      <c r="AR1186" s="253"/>
      <c r="AS1186" s="253"/>
      <c r="AT1186" s="253"/>
      <c r="AU1186" s="253"/>
      <c r="AV1186" s="253"/>
      <c r="AW1186" s="253"/>
    </row>
    <row r="1187" spans="1:49" s="252" customFormat="1" ht="15" customHeight="1" x14ac:dyDescent="0.25">
      <c r="A1187" s="253"/>
      <c r="B1187" s="253"/>
      <c r="C1187" s="253"/>
      <c r="D1187" s="253"/>
      <c r="E1187" s="253"/>
      <c r="F1187" s="253"/>
      <c r="G1187" s="253"/>
      <c r="H1187" s="253"/>
      <c r="I1187" s="253"/>
      <c r="J1187" s="253"/>
      <c r="K1187" s="253"/>
      <c r="L1187" s="253"/>
      <c r="M1187" s="253"/>
      <c r="N1187" s="253"/>
      <c r="O1187" s="253"/>
      <c r="P1187" s="253"/>
      <c r="Q1187" s="253"/>
      <c r="R1187" s="253"/>
      <c r="S1187" s="253"/>
      <c r="T1187" s="253"/>
      <c r="U1187" s="253"/>
      <c r="V1187" s="253"/>
      <c r="W1187" s="253"/>
      <c r="X1187" s="253"/>
      <c r="Y1187" s="253"/>
      <c r="Z1187" s="253"/>
      <c r="AA1187" s="253"/>
      <c r="AB1187" s="253"/>
      <c r="AC1187" s="253"/>
      <c r="AD1187" s="253"/>
      <c r="AE1187" s="253"/>
      <c r="AF1187" s="253"/>
      <c r="AG1187" s="253"/>
      <c r="AH1187" s="253"/>
      <c r="AI1187" s="253"/>
      <c r="AJ1187" s="253"/>
      <c r="AK1187" s="253"/>
      <c r="AL1187" s="253"/>
      <c r="AM1187" s="253"/>
      <c r="AN1187" s="253"/>
      <c r="AO1187" s="253"/>
      <c r="AP1187" s="253"/>
      <c r="AQ1187" s="253"/>
      <c r="AR1187" s="253"/>
      <c r="AS1187" s="253"/>
      <c r="AT1187" s="253"/>
      <c r="AU1187" s="253"/>
      <c r="AV1187" s="253"/>
      <c r="AW1187" s="253"/>
    </row>
    <row r="1188" spans="1:49" s="252" customFormat="1" ht="15" customHeight="1" x14ac:dyDescent="0.25">
      <c r="A1188" s="253"/>
      <c r="B1188" s="253"/>
      <c r="C1188" s="253"/>
      <c r="D1188" s="253"/>
      <c r="E1188" s="253"/>
      <c r="F1188" s="253"/>
      <c r="G1188" s="253"/>
      <c r="H1188" s="253"/>
      <c r="I1188" s="253"/>
      <c r="J1188" s="253"/>
      <c r="K1188" s="253"/>
      <c r="L1188" s="253"/>
      <c r="M1188" s="253"/>
      <c r="N1188" s="253"/>
      <c r="O1188" s="253"/>
      <c r="P1188" s="253"/>
      <c r="Q1188" s="253"/>
      <c r="R1188" s="253"/>
      <c r="S1188" s="253"/>
      <c r="T1188" s="253"/>
      <c r="U1188" s="253"/>
      <c r="V1188" s="253"/>
      <c r="W1188" s="253"/>
      <c r="X1188" s="253"/>
      <c r="Y1188" s="253"/>
      <c r="Z1188" s="253"/>
      <c r="AA1188" s="253"/>
      <c r="AB1188" s="253"/>
      <c r="AC1188" s="253"/>
      <c r="AD1188" s="253"/>
      <c r="AE1188" s="253"/>
      <c r="AF1188" s="253"/>
      <c r="AG1188" s="253"/>
      <c r="AH1188" s="253"/>
      <c r="AI1188" s="253"/>
      <c r="AJ1188" s="253"/>
      <c r="AK1188" s="253"/>
      <c r="AL1188" s="253"/>
      <c r="AM1188" s="253"/>
      <c r="AN1188" s="253"/>
      <c r="AO1188" s="253"/>
      <c r="AP1188" s="253"/>
      <c r="AQ1188" s="253"/>
      <c r="AR1188" s="253"/>
      <c r="AS1188" s="253"/>
      <c r="AT1188" s="253"/>
      <c r="AU1188" s="253"/>
      <c r="AV1188" s="253"/>
      <c r="AW1188" s="253"/>
    </row>
    <row r="1189" spans="1:49" s="252" customFormat="1" ht="15" customHeight="1" x14ac:dyDescent="0.25">
      <c r="A1189" s="253"/>
      <c r="B1189" s="253"/>
      <c r="C1189" s="253"/>
      <c r="D1189" s="253"/>
      <c r="E1189" s="253"/>
      <c r="F1189" s="253"/>
      <c r="G1189" s="253"/>
      <c r="H1189" s="253"/>
      <c r="I1189" s="253"/>
      <c r="J1189" s="253"/>
      <c r="K1189" s="253"/>
      <c r="L1189" s="253"/>
      <c r="M1189" s="253"/>
      <c r="N1189" s="253"/>
      <c r="O1189" s="253"/>
      <c r="P1189" s="253"/>
      <c r="Q1189" s="253"/>
      <c r="R1189" s="253"/>
      <c r="S1189" s="253"/>
      <c r="T1189" s="253"/>
      <c r="U1189" s="253"/>
      <c r="V1189" s="253"/>
      <c r="W1189" s="253"/>
      <c r="X1189" s="253"/>
      <c r="Y1189" s="253"/>
      <c r="Z1189" s="253"/>
      <c r="AA1189" s="253"/>
      <c r="AB1189" s="253"/>
      <c r="AC1189" s="253"/>
      <c r="AD1189" s="253"/>
      <c r="AE1189" s="253"/>
      <c r="AF1189" s="253"/>
      <c r="AG1189" s="253"/>
      <c r="AH1189" s="253"/>
      <c r="AI1189" s="253"/>
      <c r="AJ1189" s="253"/>
      <c r="AK1189" s="253"/>
      <c r="AL1189" s="253"/>
      <c r="AM1189" s="253"/>
      <c r="AN1189" s="253"/>
      <c r="AO1189" s="253"/>
      <c r="AP1189" s="253"/>
      <c r="AQ1189" s="253"/>
      <c r="AR1189" s="253"/>
      <c r="AS1189" s="253"/>
      <c r="AT1189" s="253"/>
      <c r="AU1189" s="253"/>
      <c r="AV1189" s="253"/>
      <c r="AW1189" s="253"/>
    </row>
    <row r="1190" spans="1:49" s="252" customFormat="1" ht="15" customHeight="1" x14ac:dyDescent="0.25">
      <c r="A1190" s="253"/>
      <c r="B1190" s="253"/>
      <c r="C1190" s="253"/>
      <c r="D1190" s="253"/>
      <c r="E1190" s="253"/>
      <c r="F1190" s="253"/>
      <c r="G1190" s="253"/>
      <c r="H1190" s="253"/>
      <c r="I1190" s="253"/>
      <c r="J1190" s="253"/>
      <c r="K1190" s="253"/>
      <c r="L1190" s="253"/>
      <c r="M1190" s="253"/>
      <c r="N1190" s="253"/>
      <c r="O1190" s="253"/>
      <c r="P1190" s="253"/>
      <c r="Q1190" s="253"/>
      <c r="R1190" s="253"/>
      <c r="S1190" s="253"/>
      <c r="T1190" s="253"/>
      <c r="U1190" s="253"/>
      <c r="V1190" s="253"/>
      <c r="W1190" s="253"/>
      <c r="X1190" s="253"/>
      <c r="Y1190" s="253"/>
      <c r="Z1190" s="253"/>
      <c r="AA1190" s="253"/>
      <c r="AB1190" s="253"/>
      <c r="AC1190" s="253"/>
      <c r="AD1190" s="253"/>
      <c r="AE1190" s="253"/>
      <c r="AF1190" s="253"/>
      <c r="AG1190" s="253"/>
      <c r="AH1190" s="253"/>
      <c r="AI1190" s="253"/>
      <c r="AJ1190" s="253"/>
      <c r="AK1190" s="253"/>
      <c r="AL1190" s="253"/>
      <c r="AM1190" s="253"/>
      <c r="AN1190" s="253"/>
      <c r="AO1190" s="253"/>
      <c r="AP1190" s="253"/>
      <c r="AQ1190" s="253"/>
      <c r="AR1190" s="253"/>
      <c r="AS1190" s="253"/>
      <c r="AT1190" s="253"/>
      <c r="AU1190" s="253"/>
      <c r="AV1190" s="253"/>
      <c r="AW1190" s="253"/>
    </row>
    <row r="1191" spans="1:49" s="252" customFormat="1" ht="15" customHeight="1" x14ac:dyDescent="0.25">
      <c r="A1191" s="253"/>
      <c r="B1191" s="253"/>
      <c r="C1191" s="253"/>
      <c r="D1191" s="253"/>
      <c r="E1191" s="253"/>
      <c r="F1191" s="253"/>
      <c r="G1191" s="253"/>
      <c r="H1191" s="253"/>
      <c r="I1191" s="253"/>
      <c r="J1191" s="253"/>
      <c r="K1191" s="253"/>
      <c r="L1191" s="253"/>
      <c r="M1191" s="253"/>
      <c r="N1191" s="253"/>
      <c r="O1191" s="253"/>
      <c r="P1191" s="253"/>
      <c r="Q1191" s="253"/>
      <c r="R1191" s="253"/>
      <c r="S1191" s="253"/>
      <c r="T1191" s="253"/>
      <c r="U1191" s="253"/>
      <c r="V1191" s="253"/>
      <c r="W1191" s="253"/>
      <c r="X1191" s="253"/>
      <c r="Y1191" s="253"/>
      <c r="Z1191" s="253"/>
      <c r="AA1191" s="253"/>
      <c r="AB1191" s="253"/>
      <c r="AC1191" s="253"/>
      <c r="AD1191" s="253"/>
      <c r="AE1191" s="253"/>
      <c r="AF1191" s="253"/>
      <c r="AG1191" s="253"/>
      <c r="AH1191" s="253"/>
      <c r="AI1191" s="253"/>
      <c r="AJ1191" s="253"/>
      <c r="AK1191" s="253"/>
      <c r="AL1191" s="253"/>
      <c r="AM1191" s="253"/>
      <c r="AN1191" s="253"/>
      <c r="AO1191" s="253"/>
      <c r="AP1191" s="253"/>
      <c r="AQ1191" s="253"/>
      <c r="AR1191" s="253"/>
      <c r="AS1191" s="253"/>
      <c r="AT1191" s="253"/>
      <c r="AU1191" s="253"/>
      <c r="AV1191" s="253"/>
      <c r="AW1191" s="253"/>
    </row>
    <row r="1192" spans="1:49" s="252" customFormat="1" ht="15" customHeight="1" x14ac:dyDescent="0.25">
      <c r="A1192" s="253"/>
      <c r="B1192" s="253"/>
      <c r="C1192" s="253"/>
      <c r="D1192" s="253"/>
      <c r="E1192" s="253"/>
      <c r="F1192" s="253"/>
      <c r="G1192" s="253"/>
      <c r="H1192" s="253"/>
      <c r="I1192" s="253"/>
      <c r="J1192" s="253"/>
      <c r="K1192" s="253"/>
      <c r="L1192" s="253"/>
      <c r="M1192" s="253"/>
      <c r="N1192" s="253"/>
      <c r="O1192" s="253"/>
      <c r="P1192" s="253"/>
      <c r="Q1192" s="253"/>
      <c r="R1192" s="253"/>
      <c r="S1192" s="253"/>
      <c r="T1192" s="253"/>
      <c r="U1192" s="253"/>
      <c r="V1192" s="253"/>
      <c r="W1192" s="253"/>
      <c r="X1192" s="253"/>
      <c r="Y1192" s="253"/>
      <c r="Z1192" s="253"/>
      <c r="AA1192" s="253"/>
      <c r="AB1192" s="253"/>
      <c r="AC1192" s="253"/>
      <c r="AD1192" s="253"/>
      <c r="AE1192" s="253"/>
      <c r="AF1192" s="253"/>
      <c r="AG1192" s="253"/>
      <c r="AH1192" s="253"/>
      <c r="AI1192" s="253"/>
      <c r="AJ1192" s="253"/>
      <c r="AK1192" s="253"/>
      <c r="AL1192" s="253"/>
      <c r="AM1192" s="253"/>
      <c r="AN1192" s="253"/>
      <c r="AO1192" s="253"/>
      <c r="AP1192" s="253"/>
      <c r="AQ1192" s="253"/>
      <c r="AR1192" s="253"/>
      <c r="AS1192" s="253"/>
      <c r="AT1192" s="253"/>
      <c r="AU1192" s="253"/>
      <c r="AV1192" s="253"/>
      <c r="AW1192" s="253"/>
    </row>
    <row r="1193" spans="1:49" s="252" customFormat="1" ht="15" customHeight="1" x14ac:dyDescent="0.25">
      <c r="A1193" s="253"/>
      <c r="B1193" s="253"/>
      <c r="C1193" s="253"/>
      <c r="D1193" s="253"/>
      <c r="E1193" s="253"/>
      <c r="F1193" s="253"/>
      <c r="G1193" s="253"/>
      <c r="H1193" s="253"/>
      <c r="I1193" s="253"/>
      <c r="J1193" s="253"/>
      <c r="K1193" s="253"/>
      <c r="L1193" s="253"/>
      <c r="M1193" s="253"/>
      <c r="N1193" s="253"/>
      <c r="O1193" s="253"/>
      <c r="P1193" s="253"/>
      <c r="Q1193" s="253"/>
      <c r="R1193" s="253"/>
      <c r="S1193" s="253"/>
      <c r="T1193" s="253"/>
      <c r="U1193" s="253"/>
      <c r="V1193" s="253"/>
      <c r="W1193" s="253"/>
      <c r="X1193" s="253"/>
      <c r="Y1193" s="253"/>
      <c r="Z1193" s="253"/>
      <c r="AA1193" s="253"/>
      <c r="AB1193" s="253"/>
      <c r="AC1193" s="253"/>
      <c r="AD1193" s="253"/>
      <c r="AE1193" s="253"/>
      <c r="AF1193" s="253"/>
      <c r="AG1193" s="253"/>
      <c r="AH1193" s="253"/>
      <c r="AI1193" s="253"/>
      <c r="AJ1193" s="253"/>
      <c r="AK1193" s="253"/>
      <c r="AL1193" s="253"/>
      <c r="AM1193" s="253"/>
      <c r="AN1193" s="253"/>
      <c r="AO1193" s="253"/>
      <c r="AP1193" s="253"/>
      <c r="AQ1193" s="253"/>
      <c r="AR1193" s="253"/>
      <c r="AS1193" s="253"/>
      <c r="AT1193" s="253"/>
      <c r="AU1193" s="253"/>
      <c r="AV1193" s="253"/>
      <c r="AW1193" s="253"/>
    </row>
    <row r="1194" spans="1:49" s="252" customFormat="1" ht="15" customHeight="1" x14ac:dyDescent="0.25">
      <c r="A1194" s="253"/>
      <c r="B1194" s="253"/>
      <c r="C1194" s="253"/>
      <c r="D1194" s="253"/>
      <c r="E1194" s="253"/>
      <c r="F1194" s="253"/>
      <c r="G1194" s="253"/>
      <c r="H1194" s="253"/>
      <c r="I1194" s="253"/>
      <c r="J1194" s="253"/>
      <c r="K1194" s="253"/>
      <c r="L1194" s="253"/>
      <c r="M1194" s="253"/>
      <c r="N1194" s="253"/>
      <c r="O1194" s="253"/>
      <c r="P1194" s="253"/>
      <c r="Q1194" s="253"/>
      <c r="R1194" s="253"/>
      <c r="S1194" s="253"/>
      <c r="T1194" s="253"/>
      <c r="U1194" s="253"/>
      <c r="V1194" s="253"/>
      <c r="W1194" s="253"/>
      <c r="X1194" s="253"/>
      <c r="Y1194" s="253"/>
      <c r="Z1194" s="253"/>
      <c r="AA1194" s="253"/>
      <c r="AB1194" s="253"/>
      <c r="AC1194" s="253"/>
      <c r="AD1194" s="253"/>
      <c r="AE1194" s="253"/>
      <c r="AF1194" s="253"/>
      <c r="AG1194" s="253"/>
      <c r="AH1194" s="253"/>
      <c r="AI1194" s="253"/>
      <c r="AJ1194" s="253"/>
      <c r="AK1194" s="253"/>
      <c r="AL1194" s="253"/>
      <c r="AM1194" s="253"/>
      <c r="AN1194" s="253"/>
      <c r="AO1194" s="253"/>
      <c r="AP1194" s="253"/>
      <c r="AQ1194" s="253"/>
      <c r="AR1194" s="253"/>
      <c r="AS1194" s="253"/>
      <c r="AT1194" s="253"/>
      <c r="AU1194" s="253"/>
      <c r="AV1194" s="253"/>
      <c r="AW1194" s="253"/>
    </row>
    <row r="1195" spans="1:49" s="252" customFormat="1" ht="15" customHeight="1" x14ac:dyDescent="0.25">
      <c r="A1195" s="253"/>
      <c r="B1195" s="253"/>
      <c r="C1195" s="253"/>
      <c r="D1195" s="253"/>
      <c r="E1195" s="253"/>
      <c r="F1195" s="253"/>
      <c r="G1195" s="253"/>
      <c r="H1195" s="253"/>
      <c r="I1195" s="253"/>
      <c r="J1195" s="253"/>
      <c r="K1195" s="253"/>
      <c r="L1195" s="253"/>
      <c r="M1195" s="253"/>
      <c r="N1195" s="253"/>
      <c r="O1195" s="253"/>
      <c r="P1195" s="253"/>
      <c r="Q1195" s="253"/>
      <c r="R1195" s="253"/>
      <c r="S1195" s="253"/>
      <c r="T1195" s="253"/>
      <c r="U1195" s="253"/>
      <c r="V1195" s="253"/>
      <c r="W1195" s="253"/>
      <c r="X1195" s="253"/>
      <c r="Y1195" s="253"/>
      <c r="Z1195" s="253"/>
      <c r="AA1195" s="253"/>
      <c r="AB1195" s="253"/>
      <c r="AC1195" s="253"/>
      <c r="AD1195" s="253"/>
      <c r="AE1195" s="253"/>
      <c r="AF1195" s="253"/>
      <c r="AG1195" s="253"/>
      <c r="AH1195" s="253"/>
      <c r="AI1195" s="253"/>
      <c r="AJ1195" s="253"/>
      <c r="AK1195" s="253"/>
      <c r="AL1195" s="253"/>
      <c r="AM1195" s="253"/>
      <c r="AN1195" s="253"/>
      <c r="AO1195" s="253"/>
      <c r="AP1195" s="253"/>
      <c r="AQ1195" s="253"/>
      <c r="AR1195" s="253"/>
      <c r="AS1195" s="253"/>
      <c r="AT1195" s="253"/>
      <c r="AU1195" s="253"/>
      <c r="AV1195" s="253"/>
      <c r="AW1195" s="253"/>
    </row>
    <row r="1196" spans="1:49" s="252" customFormat="1" ht="15" customHeight="1" x14ac:dyDescent="0.25">
      <c r="A1196" s="253"/>
      <c r="B1196" s="253"/>
      <c r="C1196" s="253"/>
      <c r="D1196" s="253"/>
      <c r="E1196" s="253"/>
      <c r="F1196" s="253"/>
      <c r="G1196" s="253"/>
      <c r="H1196" s="253"/>
      <c r="I1196" s="253"/>
      <c r="J1196" s="253"/>
      <c r="K1196" s="253"/>
      <c r="L1196" s="253"/>
      <c r="M1196" s="253"/>
      <c r="N1196" s="253"/>
      <c r="O1196" s="253"/>
      <c r="P1196" s="253"/>
      <c r="Q1196" s="253"/>
      <c r="R1196" s="253"/>
      <c r="S1196" s="253"/>
      <c r="T1196" s="253"/>
      <c r="U1196" s="253"/>
      <c r="V1196" s="253"/>
      <c r="W1196" s="253"/>
      <c r="X1196" s="253"/>
      <c r="Y1196" s="253"/>
      <c r="Z1196" s="253"/>
      <c r="AA1196" s="253"/>
      <c r="AB1196" s="253"/>
      <c r="AC1196" s="253"/>
      <c r="AD1196" s="253"/>
      <c r="AE1196" s="253"/>
      <c r="AF1196" s="253"/>
      <c r="AG1196" s="253"/>
      <c r="AH1196" s="253"/>
      <c r="AI1196" s="253"/>
      <c r="AJ1196" s="253"/>
      <c r="AK1196" s="253"/>
      <c r="AL1196" s="253"/>
      <c r="AM1196" s="253"/>
      <c r="AN1196" s="253"/>
      <c r="AO1196" s="253"/>
      <c r="AP1196" s="253"/>
      <c r="AQ1196" s="253"/>
      <c r="AR1196" s="253"/>
      <c r="AS1196" s="253"/>
      <c r="AT1196" s="253"/>
      <c r="AU1196" s="253"/>
      <c r="AV1196" s="253"/>
      <c r="AW1196" s="253"/>
    </row>
    <row r="1197" spans="1:49" s="252" customFormat="1" ht="15" customHeight="1" x14ac:dyDescent="0.25">
      <c r="A1197" s="253"/>
      <c r="B1197" s="253"/>
      <c r="C1197" s="253"/>
      <c r="D1197" s="253"/>
      <c r="E1197" s="253"/>
      <c r="F1197" s="253"/>
      <c r="G1197" s="253"/>
      <c r="H1197" s="253"/>
      <c r="I1197" s="253"/>
      <c r="J1197" s="253"/>
      <c r="K1197" s="253"/>
      <c r="L1197" s="253"/>
      <c r="M1197" s="253"/>
      <c r="N1197" s="253"/>
      <c r="O1197" s="253"/>
      <c r="P1197" s="253"/>
      <c r="Q1197" s="253"/>
      <c r="R1197" s="253"/>
      <c r="S1197" s="253"/>
      <c r="T1197" s="253"/>
      <c r="U1197" s="253"/>
      <c r="V1197" s="253"/>
      <c r="W1197" s="253"/>
      <c r="X1197" s="253"/>
      <c r="Y1197" s="253"/>
      <c r="Z1197" s="253"/>
      <c r="AA1197" s="253"/>
      <c r="AB1197" s="253"/>
      <c r="AC1197" s="253"/>
      <c r="AD1197" s="253"/>
      <c r="AE1197" s="253"/>
      <c r="AF1197" s="253"/>
      <c r="AG1197" s="253"/>
      <c r="AH1197" s="253"/>
      <c r="AI1197" s="253"/>
      <c r="AJ1197" s="253"/>
      <c r="AK1197" s="253"/>
      <c r="AL1197" s="253"/>
      <c r="AM1197" s="253"/>
      <c r="AN1197" s="253"/>
      <c r="AO1197" s="253"/>
      <c r="AP1197" s="253"/>
      <c r="AQ1197" s="253"/>
      <c r="AR1197" s="253"/>
      <c r="AS1197" s="253"/>
      <c r="AT1197" s="253"/>
      <c r="AU1197" s="253"/>
      <c r="AV1197" s="253"/>
      <c r="AW1197" s="253"/>
    </row>
    <row r="1198" spans="1:49" s="252" customFormat="1" ht="15" customHeight="1" x14ac:dyDescent="0.25">
      <c r="A1198" s="253"/>
      <c r="B1198" s="253"/>
      <c r="C1198" s="253"/>
      <c r="D1198" s="253"/>
      <c r="E1198" s="253"/>
      <c r="F1198" s="253"/>
      <c r="G1198" s="253"/>
      <c r="H1198" s="253"/>
      <c r="I1198" s="253"/>
      <c r="J1198" s="253"/>
      <c r="K1198" s="253"/>
      <c r="L1198" s="253"/>
      <c r="M1198" s="253"/>
      <c r="N1198" s="253"/>
      <c r="O1198" s="253"/>
      <c r="P1198" s="253"/>
      <c r="Q1198" s="253"/>
      <c r="R1198" s="253"/>
      <c r="S1198" s="253"/>
      <c r="T1198" s="253"/>
      <c r="U1198" s="253"/>
      <c r="V1198" s="253"/>
      <c r="W1198" s="253"/>
      <c r="X1198" s="253"/>
      <c r="Y1198" s="253"/>
      <c r="Z1198" s="253"/>
      <c r="AA1198" s="253"/>
      <c r="AB1198" s="253"/>
      <c r="AC1198" s="253"/>
      <c r="AD1198" s="253"/>
      <c r="AE1198" s="253"/>
      <c r="AF1198" s="253"/>
      <c r="AG1198" s="253"/>
      <c r="AH1198" s="253"/>
      <c r="AI1198" s="253"/>
      <c r="AJ1198" s="253"/>
      <c r="AK1198" s="253"/>
      <c r="AL1198" s="253"/>
      <c r="AM1198" s="253"/>
      <c r="AN1198" s="253"/>
      <c r="AO1198" s="253"/>
      <c r="AP1198" s="253"/>
      <c r="AQ1198" s="253"/>
      <c r="AR1198" s="253"/>
      <c r="AS1198" s="253"/>
      <c r="AT1198" s="253"/>
      <c r="AU1198" s="253"/>
      <c r="AV1198" s="253"/>
      <c r="AW1198" s="253"/>
    </row>
    <row r="1199" spans="1:49" s="252" customFormat="1" ht="15" customHeight="1" x14ac:dyDescent="0.25">
      <c r="A1199" s="253"/>
      <c r="B1199" s="253"/>
      <c r="C1199" s="253"/>
      <c r="D1199" s="253"/>
      <c r="E1199" s="253"/>
      <c r="F1199" s="253"/>
      <c r="G1199" s="253"/>
      <c r="H1199" s="253"/>
      <c r="I1199" s="253"/>
      <c r="J1199" s="253"/>
      <c r="K1199" s="253"/>
      <c r="L1199" s="253"/>
      <c r="M1199" s="253"/>
      <c r="N1199" s="253"/>
      <c r="O1199" s="253"/>
      <c r="P1199" s="253"/>
      <c r="Q1199" s="253"/>
      <c r="R1199" s="253"/>
      <c r="S1199" s="253"/>
      <c r="T1199" s="253"/>
      <c r="U1199" s="253"/>
      <c r="V1199" s="253"/>
      <c r="W1199" s="253"/>
      <c r="X1199" s="253"/>
      <c r="Y1199" s="253"/>
      <c r="Z1199" s="253"/>
      <c r="AA1199" s="253"/>
      <c r="AB1199" s="253"/>
      <c r="AC1199" s="253"/>
      <c r="AD1199" s="253"/>
      <c r="AE1199" s="253"/>
      <c r="AF1199" s="253"/>
      <c r="AG1199" s="253"/>
      <c r="AH1199" s="253"/>
      <c r="AI1199" s="253"/>
      <c r="AJ1199" s="253"/>
      <c r="AK1199" s="253"/>
      <c r="AL1199" s="253"/>
      <c r="AM1199" s="253"/>
      <c r="AN1199" s="253"/>
      <c r="AO1199" s="253"/>
      <c r="AP1199" s="253"/>
      <c r="AQ1199" s="253"/>
      <c r="AR1199" s="253"/>
      <c r="AS1199" s="253"/>
      <c r="AT1199" s="253"/>
      <c r="AU1199" s="253"/>
      <c r="AV1199" s="253"/>
      <c r="AW1199" s="253"/>
    </row>
    <row r="1200" spans="1:49" s="252" customFormat="1" ht="15" customHeight="1" x14ac:dyDescent="0.25">
      <c r="A1200" s="253"/>
      <c r="B1200" s="253"/>
      <c r="C1200" s="253"/>
      <c r="D1200" s="253"/>
      <c r="E1200" s="253"/>
      <c r="F1200" s="253"/>
      <c r="G1200" s="253"/>
      <c r="H1200" s="253"/>
      <c r="I1200" s="253"/>
      <c r="J1200" s="253"/>
      <c r="K1200" s="253"/>
      <c r="L1200" s="253"/>
      <c r="M1200" s="253"/>
      <c r="N1200" s="253"/>
      <c r="O1200" s="253"/>
      <c r="P1200" s="253"/>
      <c r="Q1200" s="253"/>
      <c r="R1200" s="253"/>
      <c r="S1200" s="253"/>
      <c r="T1200" s="253"/>
      <c r="U1200" s="253"/>
      <c r="V1200" s="253"/>
      <c r="W1200" s="253"/>
      <c r="X1200" s="253"/>
      <c r="Y1200" s="253"/>
      <c r="Z1200" s="253"/>
      <c r="AA1200" s="253"/>
      <c r="AB1200" s="253"/>
      <c r="AC1200" s="253"/>
      <c r="AD1200" s="253"/>
      <c r="AE1200" s="253"/>
      <c r="AF1200" s="253"/>
      <c r="AG1200" s="253"/>
      <c r="AH1200" s="253"/>
      <c r="AI1200" s="253"/>
      <c r="AJ1200" s="253"/>
      <c r="AK1200" s="253"/>
      <c r="AL1200" s="253"/>
      <c r="AM1200" s="253"/>
      <c r="AN1200" s="253"/>
      <c r="AO1200" s="253"/>
      <c r="AP1200" s="253"/>
      <c r="AQ1200" s="253"/>
      <c r="AR1200" s="253"/>
      <c r="AS1200" s="253"/>
      <c r="AT1200" s="253"/>
      <c r="AU1200" s="253"/>
      <c r="AV1200" s="253"/>
      <c r="AW1200" s="253"/>
    </row>
    <row r="1201" spans="1:49" s="252" customFormat="1" ht="15" customHeight="1" x14ac:dyDescent="0.25">
      <c r="A1201" s="253"/>
      <c r="B1201" s="253"/>
      <c r="C1201" s="253"/>
      <c r="D1201" s="253"/>
      <c r="E1201" s="253"/>
      <c r="F1201" s="253"/>
      <c r="G1201" s="253"/>
      <c r="H1201" s="253"/>
      <c r="I1201" s="253"/>
      <c r="J1201" s="253"/>
      <c r="K1201" s="253"/>
      <c r="L1201" s="253"/>
      <c r="M1201" s="253"/>
      <c r="N1201" s="253"/>
      <c r="O1201" s="253"/>
      <c r="P1201" s="253"/>
      <c r="Q1201" s="253"/>
      <c r="R1201" s="253"/>
      <c r="S1201" s="253"/>
      <c r="T1201" s="253"/>
      <c r="U1201" s="253"/>
      <c r="V1201" s="253"/>
      <c r="W1201" s="253"/>
      <c r="X1201" s="253"/>
      <c r="Y1201" s="253"/>
      <c r="Z1201" s="253"/>
      <c r="AA1201" s="253"/>
      <c r="AB1201" s="253"/>
      <c r="AC1201" s="253"/>
      <c r="AD1201" s="253"/>
      <c r="AE1201" s="253"/>
      <c r="AF1201" s="253"/>
      <c r="AG1201" s="253"/>
      <c r="AH1201" s="253"/>
      <c r="AI1201" s="253"/>
      <c r="AJ1201" s="253"/>
      <c r="AK1201" s="253"/>
      <c r="AL1201" s="253"/>
      <c r="AM1201" s="253"/>
      <c r="AN1201" s="253"/>
      <c r="AO1201" s="253"/>
      <c r="AP1201" s="253"/>
      <c r="AQ1201" s="253"/>
      <c r="AR1201" s="253"/>
      <c r="AS1201" s="253"/>
      <c r="AT1201" s="253"/>
      <c r="AU1201" s="253"/>
      <c r="AV1201" s="253"/>
      <c r="AW1201" s="253"/>
    </row>
    <row r="1202" spans="1:49" s="252" customFormat="1" ht="15" customHeight="1" x14ac:dyDescent="0.25">
      <c r="A1202" s="253"/>
      <c r="B1202" s="253"/>
      <c r="C1202" s="253"/>
      <c r="D1202" s="253"/>
      <c r="E1202" s="253"/>
      <c r="F1202" s="253"/>
      <c r="G1202" s="253"/>
      <c r="H1202" s="253"/>
      <c r="I1202" s="253"/>
      <c r="J1202" s="253"/>
      <c r="K1202" s="253"/>
      <c r="L1202" s="253"/>
      <c r="M1202" s="253"/>
      <c r="N1202" s="253"/>
      <c r="O1202" s="253"/>
      <c r="P1202" s="253"/>
      <c r="Q1202" s="253"/>
      <c r="R1202" s="253"/>
      <c r="S1202" s="253"/>
      <c r="T1202" s="253"/>
      <c r="U1202" s="253"/>
      <c r="V1202" s="253"/>
      <c r="W1202" s="253"/>
      <c r="X1202" s="253"/>
      <c r="Y1202" s="253"/>
      <c r="Z1202" s="253"/>
      <c r="AA1202" s="253"/>
      <c r="AB1202" s="253"/>
      <c r="AC1202" s="253"/>
      <c r="AD1202" s="253"/>
      <c r="AE1202" s="253"/>
      <c r="AF1202" s="253"/>
      <c r="AG1202" s="253"/>
      <c r="AH1202" s="253"/>
      <c r="AI1202" s="253"/>
      <c r="AJ1202" s="253"/>
      <c r="AK1202" s="253"/>
      <c r="AL1202" s="253"/>
      <c r="AM1202" s="253"/>
      <c r="AN1202" s="253"/>
      <c r="AO1202" s="253"/>
      <c r="AP1202" s="253"/>
      <c r="AQ1202" s="253"/>
      <c r="AR1202" s="253"/>
      <c r="AS1202" s="253"/>
      <c r="AT1202" s="253"/>
      <c r="AU1202" s="253"/>
      <c r="AV1202" s="253"/>
      <c r="AW1202" s="253"/>
    </row>
    <row r="1203" spans="1:49" s="252" customFormat="1" ht="15" customHeight="1" x14ac:dyDescent="0.25">
      <c r="A1203" s="253"/>
      <c r="B1203" s="253"/>
      <c r="C1203" s="253"/>
      <c r="D1203" s="253"/>
      <c r="E1203" s="253"/>
      <c r="F1203" s="253"/>
      <c r="G1203" s="253"/>
      <c r="H1203" s="253"/>
      <c r="I1203" s="253"/>
      <c r="J1203" s="253"/>
      <c r="K1203" s="253"/>
      <c r="L1203" s="253"/>
      <c r="M1203" s="253"/>
      <c r="N1203" s="253"/>
      <c r="O1203" s="253"/>
      <c r="P1203" s="253"/>
      <c r="Q1203" s="253"/>
      <c r="R1203" s="253"/>
      <c r="S1203" s="253"/>
      <c r="T1203" s="253"/>
      <c r="U1203" s="253"/>
      <c r="V1203" s="253"/>
      <c r="W1203" s="253"/>
      <c r="X1203" s="253"/>
      <c r="Y1203" s="253"/>
      <c r="Z1203" s="253"/>
      <c r="AA1203" s="253"/>
      <c r="AB1203" s="253"/>
      <c r="AC1203" s="253"/>
      <c r="AD1203" s="253"/>
      <c r="AE1203" s="253"/>
      <c r="AF1203" s="253"/>
      <c r="AG1203" s="253"/>
      <c r="AH1203" s="253"/>
      <c r="AI1203" s="253"/>
      <c r="AJ1203" s="253"/>
      <c r="AK1203" s="253"/>
      <c r="AL1203" s="253"/>
      <c r="AM1203" s="253"/>
      <c r="AN1203" s="253"/>
      <c r="AO1203" s="253"/>
      <c r="AP1203" s="253"/>
      <c r="AQ1203" s="253"/>
      <c r="AR1203" s="253"/>
      <c r="AS1203" s="253"/>
      <c r="AT1203" s="253"/>
      <c r="AU1203" s="253"/>
      <c r="AV1203" s="253"/>
      <c r="AW1203" s="253"/>
    </row>
    <row r="1204" spans="1:49" s="252" customFormat="1" ht="15" customHeight="1" x14ac:dyDescent="0.25">
      <c r="A1204" s="253"/>
      <c r="B1204" s="253"/>
      <c r="C1204" s="253"/>
      <c r="D1204" s="253"/>
      <c r="E1204" s="253"/>
      <c r="F1204" s="253"/>
      <c r="G1204" s="253"/>
      <c r="H1204" s="253"/>
      <c r="I1204" s="253"/>
      <c r="J1204" s="253"/>
      <c r="K1204" s="253"/>
      <c r="L1204" s="253"/>
      <c r="M1204" s="253"/>
      <c r="N1204" s="253"/>
      <c r="O1204" s="253"/>
      <c r="P1204" s="253"/>
      <c r="Q1204" s="253"/>
      <c r="R1204" s="253"/>
      <c r="S1204" s="253"/>
      <c r="T1204" s="253"/>
      <c r="U1204" s="253"/>
      <c r="V1204" s="253"/>
      <c r="W1204" s="253"/>
      <c r="X1204" s="253"/>
      <c r="Y1204" s="253"/>
      <c r="Z1204" s="253"/>
      <c r="AA1204" s="253"/>
      <c r="AB1204" s="253"/>
      <c r="AC1204" s="253"/>
      <c r="AD1204" s="253"/>
      <c r="AE1204" s="253"/>
      <c r="AF1204" s="253"/>
      <c r="AG1204" s="253"/>
      <c r="AH1204" s="253"/>
      <c r="AI1204" s="253"/>
      <c r="AJ1204" s="253"/>
      <c r="AK1204" s="253"/>
      <c r="AL1204" s="253"/>
      <c r="AM1204" s="253"/>
      <c r="AN1204" s="253"/>
      <c r="AO1204" s="253"/>
      <c r="AP1204" s="253"/>
      <c r="AQ1204" s="253"/>
      <c r="AR1204" s="253"/>
      <c r="AS1204" s="253"/>
      <c r="AT1204" s="253"/>
      <c r="AU1204" s="253"/>
      <c r="AV1204" s="253"/>
      <c r="AW1204" s="253"/>
    </row>
    <row r="1205" spans="1:49" s="252" customFormat="1" ht="15" customHeight="1" x14ac:dyDescent="0.25">
      <c r="A1205" s="253"/>
      <c r="B1205" s="253"/>
      <c r="C1205" s="253"/>
      <c r="D1205" s="253"/>
      <c r="E1205" s="253"/>
      <c r="F1205" s="253"/>
      <c r="G1205" s="253"/>
      <c r="H1205" s="253"/>
      <c r="I1205" s="253"/>
      <c r="J1205" s="253"/>
      <c r="K1205" s="253"/>
      <c r="L1205" s="253"/>
      <c r="M1205" s="253"/>
      <c r="N1205" s="253"/>
      <c r="O1205" s="253"/>
      <c r="P1205" s="253"/>
      <c r="Q1205" s="253"/>
      <c r="R1205" s="253"/>
      <c r="S1205" s="253"/>
      <c r="T1205" s="253"/>
      <c r="U1205" s="253"/>
      <c r="V1205" s="253"/>
      <c r="W1205" s="253"/>
      <c r="X1205" s="253"/>
      <c r="Y1205" s="253"/>
      <c r="Z1205" s="253"/>
      <c r="AA1205" s="253"/>
      <c r="AB1205" s="253"/>
      <c r="AC1205" s="253"/>
      <c r="AD1205" s="253"/>
      <c r="AE1205" s="253"/>
      <c r="AF1205" s="253"/>
      <c r="AG1205" s="253"/>
      <c r="AH1205" s="253"/>
      <c r="AI1205" s="253"/>
      <c r="AJ1205" s="253"/>
      <c r="AK1205" s="253"/>
      <c r="AL1205" s="253"/>
      <c r="AM1205" s="253"/>
      <c r="AN1205" s="253"/>
      <c r="AO1205" s="253"/>
      <c r="AP1205" s="253"/>
      <c r="AQ1205" s="253"/>
      <c r="AR1205" s="253"/>
      <c r="AS1205" s="253"/>
      <c r="AT1205" s="253"/>
      <c r="AU1205" s="253"/>
      <c r="AV1205" s="253"/>
      <c r="AW1205" s="253"/>
    </row>
    <row r="1206" spans="1:49" s="252" customFormat="1" ht="15" customHeight="1" x14ac:dyDescent="0.25">
      <c r="A1206" s="253"/>
      <c r="B1206" s="253"/>
      <c r="C1206" s="253"/>
      <c r="D1206" s="253"/>
      <c r="E1206" s="253"/>
      <c r="F1206" s="253"/>
      <c r="G1206" s="253"/>
      <c r="H1206" s="253"/>
      <c r="I1206" s="253"/>
      <c r="J1206" s="253"/>
      <c r="K1206" s="253"/>
      <c r="L1206" s="253"/>
      <c r="M1206" s="253"/>
      <c r="N1206" s="253"/>
      <c r="O1206" s="253"/>
      <c r="P1206" s="253"/>
      <c r="Q1206" s="253"/>
      <c r="R1206" s="253"/>
      <c r="S1206" s="253"/>
      <c r="T1206" s="253"/>
      <c r="U1206" s="253"/>
      <c r="V1206" s="253"/>
      <c r="W1206" s="253"/>
      <c r="X1206" s="253"/>
      <c r="Y1206" s="253"/>
      <c r="Z1206" s="253"/>
      <c r="AA1206" s="253"/>
      <c r="AB1206" s="253"/>
      <c r="AC1206" s="253"/>
      <c r="AD1206" s="253"/>
      <c r="AE1206" s="253"/>
      <c r="AF1206" s="253"/>
      <c r="AG1206" s="253"/>
      <c r="AH1206" s="253"/>
      <c r="AI1206" s="253"/>
      <c r="AJ1206" s="253"/>
      <c r="AK1206" s="253"/>
      <c r="AL1206" s="253"/>
      <c r="AM1206" s="253"/>
      <c r="AN1206" s="253"/>
      <c r="AO1206" s="253"/>
      <c r="AP1206" s="253"/>
      <c r="AQ1206" s="253"/>
      <c r="AR1206" s="253"/>
      <c r="AS1206" s="253"/>
      <c r="AT1206" s="253"/>
      <c r="AU1206" s="253"/>
      <c r="AV1206" s="253"/>
      <c r="AW1206" s="253"/>
    </row>
    <row r="1207" spans="1:49" s="252" customFormat="1" ht="15" customHeight="1" x14ac:dyDescent="0.25">
      <c r="A1207" s="253"/>
      <c r="B1207" s="253"/>
      <c r="C1207" s="253"/>
      <c r="D1207" s="253"/>
      <c r="E1207" s="253"/>
      <c r="F1207" s="253"/>
      <c r="G1207" s="253"/>
      <c r="H1207" s="253"/>
      <c r="I1207" s="253"/>
      <c r="J1207" s="253"/>
      <c r="K1207" s="253"/>
      <c r="L1207" s="253"/>
      <c r="M1207" s="253"/>
      <c r="N1207" s="253"/>
      <c r="O1207" s="253"/>
      <c r="P1207" s="253"/>
      <c r="Q1207" s="253"/>
      <c r="R1207" s="253"/>
      <c r="S1207" s="253"/>
      <c r="T1207" s="253"/>
      <c r="U1207" s="253"/>
      <c r="V1207" s="253"/>
      <c r="W1207" s="253"/>
      <c r="X1207" s="253"/>
      <c r="Y1207" s="253"/>
      <c r="Z1207" s="253"/>
      <c r="AA1207" s="253"/>
      <c r="AB1207" s="253"/>
      <c r="AC1207" s="253"/>
      <c r="AD1207" s="253"/>
      <c r="AE1207" s="253"/>
      <c r="AF1207" s="253"/>
      <c r="AG1207" s="253"/>
      <c r="AH1207" s="253"/>
      <c r="AI1207" s="253"/>
      <c r="AJ1207" s="253"/>
      <c r="AK1207" s="253"/>
      <c r="AL1207" s="253"/>
      <c r="AM1207" s="253"/>
      <c r="AN1207" s="253"/>
      <c r="AO1207" s="253"/>
      <c r="AP1207" s="253"/>
      <c r="AQ1207" s="253"/>
      <c r="AR1207" s="253"/>
      <c r="AS1207" s="253"/>
      <c r="AT1207" s="253"/>
      <c r="AU1207" s="253"/>
      <c r="AV1207" s="253"/>
      <c r="AW1207" s="253"/>
    </row>
    <row r="1208" spans="1:49" s="252" customFormat="1" ht="15" customHeight="1" x14ac:dyDescent="0.25">
      <c r="A1208" s="253"/>
      <c r="B1208" s="253"/>
      <c r="C1208" s="253"/>
      <c r="D1208" s="253"/>
      <c r="E1208" s="253"/>
      <c r="F1208" s="253"/>
      <c r="G1208" s="253"/>
      <c r="H1208" s="253"/>
      <c r="I1208" s="253"/>
      <c r="J1208" s="253"/>
      <c r="K1208" s="253"/>
      <c r="L1208" s="253"/>
      <c r="M1208" s="253"/>
      <c r="N1208" s="253"/>
      <c r="O1208" s="253"/>
      <c r="P1208" s="253"/>
      <c r="Q1208" s="253"/>
      <c r="R1208" s="253"/>
      <c r="S1208" s="253"/>
      <c r="T1208" s="253"/>
      <c r="U1208" s="253"/>
      <c r="V1208" s="253"/>
      <c r="W1208" s="253"/>
      <c r="X1208" s="253"/>
      <c r="Y1208" s="253"/>
      <c r="Z1208" s="253"/>
      <c r="AA1208" s="253"/>
      <c r="AB1208" s="253"/>
      <c r="AC1208" s="253"/>
      <c r="AD1208" s="253"/>
      <c r="AE1208" s="253"/>
      <c r="AF1208" s="253"/>
      <c r="AG1208" s="253"/>
      <c r="AH1208" s="253"/>
      <c r="AI1208" s="253"/>
      <c r="AJ1208" s="253"/>
      <c r="AK1208" s="253"/>
      <c r="AL1208" s="253"/>
      <c r="AM1208" s="253"/>
      <c r="AN1208" s="253"/>
      <c r="AO1208" s="253"/>
      <c r="AP1208" s="253"/>
      <c r="AQ1208" s="253"/>
      <c r="AR1208" s="253"/>
      <c r="AS1208" s="253"/>
      <c r="AT1208" s="253"/>
      <c r="AU1208" s="253"/>
      <c r="AV1208" s="253"/>
      <c r="AW1208" s="253"/>
    </row>
    <row r="1209" spans="1:49" s="252" customFormat="1" ht="15" customHeight="1" x14ac:dyDescent="0.25">
      <c r="A1209" s="253"/>
      <c r="B1209" s="253"/>
      <c r="C1209" s="253"/>
      <c r="D1209" s="253"/>
      <c r="E1209" s="253"/>
      <c r="F1209" s="253"/>
      <c r="G1209" s="253"/>
      <c r="H1209" s="253"/>
      <c r="I1209" s="253"/>
      <c r="J1209" s="253"/>
      <c r="K1209" s="253"/>
      <c r="L1209" s="253"/>
      <c r="M1209" s="253"/>
      <c r="N1209" s="253"/>
      <c r="O1209" s="253"/>
      <c r="P1209" s="253"/>
      <c r="Q1209" s="253"/>
      <c r="R1209" s="253"/>
      <c r="S1209" s="253"/>
      <c r="T1209" s="253"/>
      <c r="U1209" s="253"/>
      <c r="V1209" s="253"/>
      <c r="W1209" s="253"/>
      <c r="X1209" s="253"/>
      <c r="Y1209" s="253"/>
      <c r="Z1209" s="253"/>
      <c r="AA1209" s="253"/>
      <c r="AB1209" s="253"/>
      <c r="AC1209" s="253"/>
      <c r="AD1209" s="253"/>
      <c r="AE1209" s="253"/>
      <c r="AF1209" s="253"/>
      <c r="AG1209" s="253"/>
      <c r="AH1209" s="253"/>
      <c r="AI1209" s="253"/>
      <c r="AJ1209" s="253"/>
      <c r="AK1209" s="253"/>
      <c r="AL1209" s="253"/>
      <c r="AM1209" s="253"/>
      <c r="AN1209" s="253"/>
      <c r="AO1209" s="253"/>
      <c r="AP1209" s="253"/>
      <c r="AQ1209" s="253"/>
      <c r="AR1209" s="253"/>
      <c r="AS1209" s="253"/>
      <c r="AT1209" s="253"/>
      <c r="AU1209" s="253"/>
      <c r="AV1209" s="253"/>
      <c r="AW1209" s="253"/>
    </row>
    <row r="1210" spans="1:49" s="252" customFormat="1" ht="15" customHeight="1" x14ac:dyDescent="0.25">
      <c r="A1210" s="253"/>
      <c r="B1210" s="253"/>
      <c r="C1210" s="253"/>
      <c r="D1210" s="253"/>
      <c r="E1210" s="253"/>
      <c r="F1210" s="253"/>
      <c r="G1210" s="253"/>
      <c r="H1210" s="253"/>
      <c r="I1210" s="253"/>
      <c r="J1210" s="253"/>
      <c r="K1210" s="253"/>
      <c r="L1210" s="253"/>
      <c r="M1210" s="253"/>
      <c r="N1210" s="253"/>
      <c r="O1210" s="253"/>
      <c r="P1210" s="253"/>
      <c r="Q1210" s="253"/>
      <c r="R1210" s="253"/>
      <c r="S1210" s="253"/>
      <c r="T1210" s="253"/>
      <c r="U1210" s="253"/>
      <c r="V1210" s="253"/>
      <c r="W1210" s="253"/>
      <c r="X1210" s="253"/>
      <c r="Y1210" s="253"/>
      <c r="Z1210" s="253"/>
      <c r="AA1210" s="253"/>
      <c r="AB1210" s="253"/>
      <c r="AC1210" s="253"/>
      <c r="AD1210" s="253"/>
      <c r="AE1210" s="253"/>
      <c r="AF1210" s="253"/>
      <c r="AG1210" s="253"/>
      <c r="AH1210" s="253"/>
      <c r="AI1210" s="253"/>
      <c r="AJ1210" s="253"/>
      <c r="AK1210" s="253"/>
      <c r="AL1210" s="253"/>
      <c r="AM1210" s="253"/>
      <c r="AN1210" s="253"/>
      <c r="AO1210" s="253"/>
      <c r="AP1210" s="253"/>
      <c r="AQ1210" s="253"/>
      <c r="AR1210" s="253"/>
      <c r="AS1210" s="253"/>
      <c r="AT1210" s="253"/>
      <c r="AU1210" s="253"/>
      <c r="AV1210" s="253"/>
      <c r="AW1210" s="253"/>
    </row>
    <row r="1211" spans="1:49" s="252" customFormat="1" ht="15" customHeight="1" x14ac:dyDescent="0.25">
      <c r="A1211" s="253"/>
      <c r="B1211" s="253"/>
      <c r="C1211" s="253"/>
      <c r="D1211" s="253"/>
      <c r="E1211" s="253"/>
      <c r="F1211" s="253"/>
      <c r="G1211" s="253"/>
      <c r="H1211" s="253"/>
      <c r="I1211" s="253"/>
      <c r="J1211" s="253"/>
      <c r="K1211" s="253"/>
      <c r="L1211" s="253"/>
      <c r="M1211" s="253"/>
      <c r="N1211" s="253"/>
      <c r="O1211" s="253"/>
      <c r="P1211" s="253"/>
      <c r="Q1211" s="253"/>
      <c r="R1211" s="253"/>
      <c r="S1211" s="253"/>
      <c r="T1211" s="253"/>
      <c r="U1211" s="253"/>
      <c r="V1211" s="253"/>
      <c r="W1211" s="253"/>
      <c r="X1211" s="253"/>
      <c r="Y1211" s="253"/>
      <c r="Z1211" s="253"/>
      <c r="AA1211" s="253"/>
      <c r="AB1211" s="253"/>
      <c r="AC1211" s="253"/>
      <c r="AD1211" s="253"/>
      <c r="AE1211" s="253"/>
      <c r="AF1211" s="253"/>
      <c r="AG1211" s="253"/>
      <c r="AH1211" s="253"/>
      <c r="AI1211" s="253"/>
      <c r="AJ1211" s="253"/>
      <c r="AK1211" s="253"/>
      <c r="AL1211" s="253"/>
      <c r="AM1211" s="253"/>
      <c r="AN1211" s="253"/>
      <c r="AO1211" s="253"/>
      <c r="AP1211" s="253"/>
      <c r="AQ1211" s="253"/>
      <c r="AR1211" s="253"/>
      <c r="AS1211" s="253"/>
      <c r="AT1211" s="253"/>
      <c r="AU1211" s="253"/>
      <c r="AV1211" s="253"/>
      <c r="AW1211" s="253"/>
    </row>
    <row r="1212" spans="1:49" s="252" customFormat="1" ht="15" customHeight="1" x14ac:dyDescent="0.25">
      <c r="A1212" s="253"/>
      <c r="B1212" s="253"/>
      <c r="C1212" s="253"/>
      <c r="D1212" s="253"/>
      <c r="E1212" s="253"/>
      <c r="F1212" s="253"/>
      <c r="G1212" s="253"/>
      <c r="H1212" s="253"/>
      <c r="I1212" s="253"/>
      <c r="J1212" s="253"/>
      <c r="K1212" s="253"/>
      <c r="L1212" s="253"/>
      <c r="M1212" s="253"/>
      <c r="N1212" s="253"/>
      <c r="O1212" s="253"/>
      <c r="P1212" s="253"/>
      <c r="Q1212" s="253"/>
      <c r="R1212" s="253"/>
      <c r="S1212" s="253"/>
      <c r="T1212" s="253"/>
      <c r="U1212" s="253"/>
      <c r="V1212" s="253"/>
      <c r="W1212" s="253"/>
      <c r="X1212" s="253"/>
      <c r="Y1212" s="253"/>
      <c r="Z1212" s="253"/>
      <c r="AA1212" s="253"/>
      <c r="AB1212" s="253"/>
      <c r="AC1212" s="253"/>
      <c r="AD1212" s="253"/>
      <c r="AE1212" s="253"/>
      <c r="AF1212" s="253"/>
      <c r="AG1212" s="253"/>
      <c r="AH1212" s="253"/>
      <c r="AI1212" s="253"/>
      <c r="AJ1212" s="253"/>
      <c r="AK1212" s="253"/>
      <c r="AL1212" s="253"/>
      <c r="AM1212" s="253"/>
      <c r="AN1212" s="253"/>
      <c r="AO1212" s="253"/>
      <c r="AP1212" s="253"/>
      <c r="AQ1212" s="253"/>
      <c r="AR1212" s="253"/>
      <c r="AS1212" s="253"/>
      <c r="AT1212" s="253"/>
      <c r="AU1212" s="253"/>
      <c r="AV1212" s="253"/>
      <c r="AW1212" s="253"/>
    </row>
    <row r="1213" spans="1:49" s="252" customFormat="1" ht="15" customHeight="1" x14ac:dyDescent="0.25">
      <c r="A1213" s="253"/>
      <c r="B1213" s="253"/>
      <c r="C1213" s="253"/>
      <c r="D1213" s="253"/>
      <c r="E1213" s="253"/>
      <c r="F1213" s="253"/>
      <c r="G1213" s="253"/>
      <c r="H1213" s="253"/>
      <c r="I1213" s="253"/>
      <c r="J1213" s="253"/>
      <c r="K1213" s="253"/>
      <c r="L1213" s="253"/>
      <c r="M1213" s="253"/>
      <c r="N1213" s="253"/>
      <c r="O1213" s="253"/>
      <c r="P1213" s="253"/>
      <c r="Q1213" s="253"/>
      <c r="R1213" s="253"/>
      <c r="S1213" s="253"/>
      <c r="T1213" s="253"/>
      <c r="U1213" s="253"/>
      <c r="V1213" s="253"/>
      <c r="W1213" s="253"/>
      <c r="X1213" s="253"/>
      <c r="Y1213" s="253"/>
      <c r="Z1213" s="253"/>
      <c r="AA1213" s="253"/>
      <c r="AB1213" s="253"/>
      <c r="AC1213" s="253"/>
      <c r="AD1213" s="253"/>
      <c r="AE1213" s="253"/>
      <c r="AF1213" s="253"/>
      <c r="AG1213" s="253"/>
      <c r="AH1213" s="253"/>
      <c r="AI1213" s="253"/>
      <c r="AJ1213" s="253"/>
      <c r="AK1213" s="253"/>
      <c r="AL1213" s="253"/>
      <c r="AM1213" s="253"/>
      <c r="AN1213" s="253"/>
      <c r="AO1213" s="253"/>
      <c r="AP1213" s="253"/>
      <c r="AQ1213" s="253"/>
      <c r="AR1213" s="253"/>
      <c r="AS1213" s="253"/>
      <c r="AT1213" s="253"/>
      <c r="AU1213" s="253"/>
      <c r="AV1213" s="253"/>
      <c r="AW1213" s="253"/>
    </row>
    <row r="1214" spans="1:49" s="252" customFormat="1" ht="15" customHeight="1" x14ac:dyDescent="0.25">
      <c r="A1214" s="253"/>
      <c r="B1214" s="253"/>
      <c r="C1214" s="253"/>
      <c r="D1214" s="253"/>
      <c r="E1214" s="253"/>
      <c r="F1214" s="253"/>
      <c r="G1214" s="253"/>
      <c r="H1214" s="253"/>
      <c r="I1214" s="253"/>
      <c r="J1214" s="253"/>
      <c r="K1214" s="253"/>
      <c r="L1214" s="253"/>
      <c r="M1214" s="253"/>
      <c r="N1214" s="253"/>
      <c r="O1214" s="253"/>
      <c r="P1214" s="253"/>
      <c r="Q1214" s="253"/>
      <c r="R1214" s="253"/>
      <c r="S1214" s="253"/>
      <c r="T1214" s="253"/>
      <c r="U1214" s="253"/>
      <c r="V1214" s="253"/>
      <c r="W1214" s="253"/>
      <c r="X1214" s="253"/>
      <c r="Y1214" s="253"/>
      <c r="Z1214" s="253"/>
      <c r="AA1214" s="253"/>
      <c r="AB1214" s="253"/>
      <c r="AC1214" s="253"/>
      <c r="AD1214" s="253"/>
      <c r="AE1214" s="253"/>
      <c r="AF1214" s="253"/>
      <c r="AG1214" s="253"/>
      <c r="AH1214" s="253"/>
      <c r="AI1214" s="253"/>
      <c r="AJ1214" s="253"/>
      <c r="AK1214" s="253"/>
      <c r="AL1214" s="253"/>
      <c r="AM1214" s="253"/>
      <c r="AN1214" s="253"/>
      <c r="AO1214" s="253"/>
      <c r="AP1214" s="253"/>
      <c r="AQ1214" s="253"/>
      <c r="AR1214" s="253"/>
      <c r="AS1214" s="253"/>
      <c r="AT1214" s="253"/>
      <c r="AU1214" s="253"/>
      <c r="AV1214" s="253"/>
      <c r="AW1214" s="253"/>
    </row>
    <row r="1215" spans="1:49" s="252" customFormat="1" ht="15" customHeight="1" x14ac:dyDescent="0.25">
      <c r="A1215" s="253"/>
      <c r="B1215" s="253"/>
      <c r="C1215" s="253"/>
      <c r="D1215" s="253"/>
      <c r="E1215" s="253"/>
      <c r="F1215" s="253"/>
      <c r="G1215" s="253"/>
      <c r="H1215" s="253"/>
      <c r="I1215" s="253"/>
      <c r="J1215" s="253"/>
      <c r="K1215" s="253"/>
      <c r="L1215" s="253"/>
      <c r="M1215" s="253"/>
      <c r="N1215" s="253"/>
      <c r="O1215" s="253"/>
      <c r="P1215" s="253"/>
      <c r="Q1215" s="253"/>
      <c r="R1215" s="253"/>
      <c r="S1215" s="253"/>
      <c r="T1215" s="253"/>
      <c r="U1215" s="253"/>
      <c r="V1215" s="253"/>
      <c r="W1215" s="253"/>
      <c r="X1215" s="253"/>
      <c r="Y1215" s="253"/>
      <c r="Z1215" s="253"/>
      <c r="AA1215" s="253"/>
      <c r="AB1215" s="253"/>
      <c r="AC1215" s="253"/>
      <c r="AD1215" s="253"/>
      <c r="AE1215" s="253"/>
      <c r="AF1215" s="253"/>
      <c r="AG1215" s="253"/>
      <c r="AH1215" s="253"/>
      <c r="AI1215" s="253"/>
      <c r="AJ1215" s="253"/>
      <c r="AK1215" s="253"/>
      <c r="AL1215" s="253"/>
      <c r="AM1215" s="253"/>
      <c r="AN1215" s="253"/>
      <c r="AO1215" s="253"/>
      <c r="AP1215" s="253"/>
      <c r="AQ1215" s="253"/>
      <c r="AR1215" s="253"/>
      <c r="AS1215" s="253"/>
      <c r="AT1215" s="253"/>
      <c r="AU1215" s="253"/>
      <c r="AV1215" s="253"/>
      <c r="AW1215" s="253"/>
    </row>
    <row r="1216" spans="1:49" s="252" customFormat="1" ht="15" customHeight="1" x14ac:dyDescent="0.25">
      <c r="A1216" s="253"/>
      <c r="B1216" s="253"/>
      <c r="C1216" s="253"/>
      <c r="D1216" s="253"/>
      <c r="E1216" s="253"/>
      <c r="F1216" s="253"/>
      <c r="G1216" s="253"/>
      <c r="H1216" s="253"/>
      <c r="I1216" s="253"/>
      <c r="J1216" s="253"/>
      <c r="K1216" s="253"/>
      <c r="L1216" s="253"/>
      <c r="M1216" s="253"/>
      <c r="N1216" s="253"/>
      <c r="O1216" s="253"/>
      <c r="P1216" s="253"/>
      <c r="Q1216" s="253"/>
      <c r="R1216" s="253"/>
      <c r="S1216" s="253"/>
      <c r="T1216" s="253"/>
      <c r="U1216" s="253"/>
      <c r="V1216" s="253"/>
      <c r="W1216" s="253"/>
      <c r="X1216" s="253"/>
      <c r="Y1216" s="253"/>
      <c r="Z1216" s="253"/>
      <c r="AA1216" s="253"/>
      <c r="AB1216" s="253"/>
      <c r="AC1216" s="253"/>
      <c r="AD1216" s="253"/>
      <c r="AE1216" s="253"/>
      <c r="AF1216" s="253"/>
      <c r="AG1216" s="253"/>
      <c r="AH1216" s="253"/>
      <c r="AI1216" s="253"/>
      <c r="AJ1216" s="253"/>
      <c r="AK1216" s="253"/>
      <c r="AL1216" s="253"/>
      <c r="AM1216" s="253"/>
      <c r="AN1216" s="253"/>
      <c r="AO1216" s="253"/>
      <c r="AP1216" s="253"/>
      <c r="AQ1216" s="253"/>
      <c r="AR1216" s="253"/>
      <c r="AS1216" s="253"/>
      <c r="AT1216" s="253"/>
      <c r="AU1216" s="253"/>
      <c r="AV1216" s="253"/>
      <c r="AW1216" s="253"/>
    </row>
    <row r="1217" spans="1:49" s="252" customFormat="1" ht="15" customHeight="1" x14ac:dyDescent="0.25">
      <c r="A1217" s="253"/>
      <c r="B1217" s="253"/>
      <c r="C1217" s="253"/>
      <c r="D1217" s="253"/>
      <c r="E1217" s="253"/>
      <c r="F1217" s="253"/>
      <c r="G1217" s="253"/>
      <c r="H1217" s="253"/>
      <c r="I1217" s="253"/>
      <c r="J1217" s="253"/>
      <c r="K1217" s="253"/>
      <c r="L1217" s="253"/>
      <c r="M1217" s="253"/>
      <c r="N1217" s="253"/>
      <c r="O1217" s="253"/>
      <c r="P1217" s="253"/>
      <c r="Q1217" s="253"/>
      <c r="R1217" s="253"/>
      <c r="S1217" s="253"/>
      <c r="T1217" s="253"/>
      <c r="U1217" s="253"/>
      <c r="V1217" s="253"/>
      <c r="W1217" s="253"/>
      <c r="X1217" s="253"/>
      <c r="Y1217" s="253"/>
      <c r="Z1217" s="253"/>
      <c r="AA1217" s="253"/>
      <c r="AB1217" s="253"/>
      <c r="AC1217" s="253"/>
      <c r="AD1217" s="253"/>
      <c r="AE1217" s="253"/>
      <c r="AF1217" s="253"/>
      <c r="AG1217" s="253"/>
      <c r="AH1217" s="253"/>
      <c r="AI1217" s="253"/>
      <c r="AJ1217" s="253"/>
      <c r="AK1217" s="253"/>
      <c r="AL1217" s="253"/>
      <c r="AM1217" s="253"/>
      <c r="AN1217" s="253"/>
      <c r="AO1217" s="253"/>
      <c r="AP1217" s="253"/>
      <c r="AQ1217" s="253"/>
      <c r="AR1217" s="253"/>
      <c r="AS1217" s="253"/>
      <c r="AT1217" s="253"/>
      <c r="AU1217" s="253"/>
      <c r="AV1217" s="253"/>
      <c r="AW1217" s="253"/>
    </row>
    <row r="1218" spans="1:49" s="252" customFormat="1" ht="15" customHeight="1" x14ac:dyDescent="0.25">
      <c r="A1218" s="253"/>
      <c r="B1218" s="253"/>
      <c r="C1218" s="253"/>
      <c r="D1218" s="253"/>
      <c r="E1218" s="253"/>
      <c r="F1218" s="253"/>
      <c r="G1218" s="253"/>
      <c r="H1218" s="253"/>
      <c r="I1218" s="253"/>
      <c r="J1218" s="253"/>
      <c r="K1218" s="253"/>
      <c r="L1218" s="253"/>
      <c r="M1218" s="253"/>
      <c r="N1218" s="253"/>
      <c r="O1218" s="253"/>
      <c r="P1218" s="253"/>
      <c r="Q1218" s="253"/>
      <c r="R1218" s="253"/>
      <c r="S1218" s="253"/>
      <c r="T1218" s="253"/>
      <c r="U1218" s="253"/>
      <c r="V1218" s="253"/>
      <c r="W1218" s="253"/>
      <c r="X1218" s="253"/>
      <c r="Y1218" s="253"/>
      <c r="Z1218" s="253"/>
      <c r="AA1218" s="253"/>
      <c r="AB1218" s="253"/>
      <c r="AC1218" s="253"/>
      <c r="AD1218" s="253"/>
      <c r="AE1218" s="253"/>
      <c r="AF1218" s="253"/>
      <c r="AG1218" s="253"/>
      <c r="AH1218" s="253"/>
      <c r="AI1218" s="253"/>
      <c r="AJ1218" s="253"/>
      <c r="AK1218" s="253"/>
      <c r="AL1218" s="253"/>
      <c r="AM1218" s="253"/>
      <c r="AN1218" s="253"/>
      <c r="AO1218" s="253"/>
      <c r="AP1218" s="253"/>
      <c r="AQ1218" s="253"/>
      <c r="AR1218" s="253"/>
      <c r="AS1218" s="253"/>
      <c r="AT1218" s="253"/>
      <c r="AU1218" s="253"/>
      <c r="AV1218" s="253"/>
      <c r="AW1218" s="253"/>
    </row>
    <row r="1219" spans="1:49" s="252" customFormat="1" ht="15" customHeight="1" x14ac:dyDescent="0.25">
      <c r="A1219" s="253"/>
      <c r="B1219" s="253"/>
      <c r="C1219" s="253"/>
      <c r="D1219" s="253"/>
      <c r="E1219" s="253"/>
      <c r="F1219" s="253"/>
      <c r="G1219" s="253"/>
      <c r="H1219" s="253"/>
      <c r="I1219" s="253"/>
      <c r="J1219" s="253"/>
      <c r="K1219" s="253"/>
      <c r="L1219" s="253"/>
      <c r="M1219" s="253"/>
      <c r="N1219" s="253"/>
      <c r="O1219" s="253"/>
      <c r="P1219" s="253"/>
      <c r="Q1219" s="253"/>
      <c r="R1219" s="253"/>
      <c r="S1219" s="253"/>
      <c r="T1219" s="253"/>
      <c r="U1219" s="253"/>
      <c r="V1219" s="253"/>
      <c r="W1219" s="253"/>
      <c r="X1219" s="253"/>
      <c r="Y1219" s="253"/>
      <c r="Z1219" s="253"/>
      <c r="AA1219" s="253"/>
      <c r="AB1219" s="253"/>
      <c r="AC1219" s="253"/>
      <c r="AD1219" s="253"/>
      <c r="AE1219" s="253"/>
      <c r="AF1219" s="253"/>
      <c r="AG1219" s="253"/>
      <c r="AH1219" s="253"/>
      <c r="AI1219" s="253"/>
      <c r="AJ1219" s="253"/>
      <c r="AK1219" s="253"/>
      <c r="AL1219" s="253"/>
      <c r="AM1219" s="253"/>
      <c r="AN1219" s="253"/>
      <c r="AO1219" s="253"/>
      <c r="AP1219" s="253"/>
      <c r="AQ1219" s="253"/>
      <c r="AR1219" s="253"/>
      <c r="AS1219" s="253"/>
      <c r="AT1219" s="253"/>
      <c r="AU1219" s="253"/>
      <c r="AV1219" s="253"/>
      <c r="AW1219" s="253"/>
    </row>
    <row r="1220" spans="1:49" s="252" customFormat="1" ht="15" customHeight="1" x14ac:dyDescent="0.25">
      <c r="A1220" s="253"/>
      <c r="B1220" s="253"/>
      <c r="C1220" s="253"/>
      <c r="D1220" s="253"/>
      <c r="E1220" s="253"/>
      <c r="F1220" s="253"/>
      <c r="G1220" s="253"/>
      <c r="H1220" s="253"/>
      <c r="I1220" s="253"/>
      <c r="J1220" s="253"/>
      <c r="K1220" s="253"/>
      <c r="L1220" s="253"/>
      <c r="M1220" s="253"/>
      <c r="N1220" s="253"/>
      <c r="O1220" s="253"/>
      <c r="P1220" s="253"/>
      <c r="Q1220" s="253"/>
      <c r="R1220" s="253"/>
      <c r="S1220" s="253"/>
      <c r="T1220" s="253"/>
      <c r="U1220" s="253"/>
      <c r="V1220" s="253"/>
      <c r="W1220" s="253"/>
      <c r="X1220" s="253"/>
      <c r="Y1220" s="253"/>
      <c r="Z1220" s="253"/>
      <c r="AA1220" s="253"/>
      <c r="AB1220" s="253"/>
      <c r="AC1220" s="253"/>
      <c r="AD1220" s="253"/>
      <c r="AE1220" s="253"/>
      <c r="AF1220" s="253"/>
      <c r="AG1220" s="253"/>
      <c r="AH1220" s="253"/>
      <c r="AI1220" s="253"/>
      <c r="AJ1220" s="253"/>
      <c r="AK1220" s="253"/>
      <c r="AL1220" s="253"/>
      <c r="AM1220" s="253"/>
      <c r="AN1220" s="253"/>
      <c r="AO1220" s="253"/>
      <c r="AP1220" s="253"/>
      <c r="AQ1220" s="253"/>
      <c r="AR1220" s="253"/>
      <c r="AS1220" s="253"/>
      <c r="AT1220" s="253"/>
      <c r="AU1220" s="253"/>
      <c r="AV1220" s="253"/>
      <c r="AW1220" s="253"/>
    </row>
    <row r="1221" spans="1:49" s="252" customFormat="1" ht="15" customHeight="1" x14ac:dyDescent="0.25">
      <c r="A1221" s="253"/>
      <c r="B1221" s="253"/>
      <c r="C1221" s="253"/>
      <c r="D1221" s="253"/>
      <c r="E1221" s="253"/>
      <c r="F1221" s="253"/>
      <c r="G1221" s="253"/>
      <c r="H1221" s="253"/>
      <c r="I1221" s="253"/>
      <c r="J1221" s="253"/>
      <c r="K1221" s="253"/>
      <c r="L1221" s="253"/>
      <c r="M1221" s="253"/>
      <c r="N1221" s="253"/>
      <c r="O1221" s="253"/>
      <c r="P1221" s="253"/>
      <c r="Q1221" s="253"/>
      <c r="R1221" s="253"/>
      <c r="S1221" s="253"/>
      <c r="T1221" s="253"/>
      <c r="U1221" s="253"/>
      <c r="V1221" s="253"/>
      <c r="W1221" s="253"/>
      <c r="X1221" s="253"/>
      <c r="Y1221" s="253"/>
      <c r="Z1221" s="253"/>
      <c r="AA1221" s="253"/>
      <c r="AB1221" s="253"/>
      <c r="AC1221" s="253"/>
      <c r="AD1221" s="253"/>
      <c r="AE1221" s="253"/>
      <c r="AF1221" s="253"/>
      <c r="AG1221" s="253"/>
      <c r="AH1221" s="253"/>
      <c r="AI1221" s="253"/>
      <c r="AJ1221" s="253"/>
      <c r="AK1221" s="253"/>
      <c r="AL1221" s="253"/>
      <c r="AM1221" s="253"/>
      <c r="AN1221" s="253"/>
      <c r="AO1221" s="253"/>
      <c r="AP1221" s="253"/>
      <c r="AQ1221" s="253"/>
      <c r="AR1221" s="253"/>
      <c r="AS1221" s="253"/>
      <c r="AT1221" s="253"/>
      <c r="AU1221" s="253"/>
      <c r="AV1221" s="253"/>
      <c r="AW1221" s="253"/>
    </row>
    <row r="1222" spans="1:49" s="252" customFormat="1" ht="15" customHeight="1" x14ac:dyDescent="0.25">
      <c r="A1222" s="253"/>
      <c r="B1222" s="253"/>
      <c r="C1222" s="253"/>
      <c r="D1222" s="253"/>
      <c r="E1222" s="253"/>
      <c r="F1222" s="253"/>
      <c r="G1222" s="253"/>
      <c r="H1222" s="253"/>
      <c r="I1222" s="253"/>
      <c r="J1222" s="253"/>
      <c r="K1222" s="253"/>
      <c r="L1222" s="253"/>
      <c r="M1222" s="253"/>
      <c r="N1222" s="253"/>
      <c r="O1222" s="253"/>
      <c r="P1222" s="253"/>
      <c r="Q1222" s="253"/>
      <c r="R1222" s="253"/>
      <c r="S1222" s="253"/>
      <c r="T1222" s="253"/>
      <c r="U1222" s="253"/>
      <c r="V1222" s="253"/>
      <c r="W1222" s="253"/>
      <c r="X1222" s="253"/>
      <c r="Y1222" s="253"/>
      <c r="Z1222" s="253"/>
      <c r="AA1222" s="253"/>
      <c r="AB1222" s="253"/>
      <c r="AC1222" s="253"/>
      <c r="AD1222" s="253"/>
      <c r="AE1222" s="253"/>
      <c r="AF1222" s="253"/>
      <c r="AG1222" s="253"/>
      <c r="AH1222" s="253"/>
      <c r="AI1222" s="253"/>
      <c r="AJ1222" s="253"/>
      <c r="AK1222" s="253"/>
      <c r="AL1222" s="253"/>
      <c r="AM1222" s="253"/>
      <c r="AN1222" s="253"/>
      <c r="AO1222" s="253"/>
      <c r="AP1222" s="253"/>
      <c r="AQ1222" s="253"/>
      <c r="AR1222" s="253"/>
      <c r="AS1222" s="253"/>
      <c r="AT1222" s="253"/>
      <c r="AU1222" s="253"/>
      <c r="AV1222" s="253"/>
      <c r="AW1222" s="253"/>
    </row>
    <row r="1223" spans="1:49" s="252" customFormat="1" ht="15" customHeight="1" x14ac:dyDescent="0.25">
      <c r="A1223" s="253"/>
      <c r="B1223" s="253"/>
      <c r="C1223" s="253"/>
      <c r="D1223" s="253"/>
      <c r="E1223" s="253"/>
      <c r="F1223" s="253"/>
      <c r="G1223" s="253"/>
      <c r="H1223" s="253"/>
      <c r="I1223" s="253"/>
      <c r="J1223" s="253"/>
      <c r="K1223" s="253"/>
      <c r="L1223" s="253"/>
      <c r="M1223" s="253"/>
      <c r="N1223" s="253"/>
      <c r="O1223" s="253"/>
      <c r="P1223" s="253"/>
      <c r="Q1223" s="253"/>
      <c r="R1223" s="253"/>
      <c r="S1223" s="253"/>
      <c r="T1223" s="253"/>
      <c r="U1223" s="253"/>
      <c r="V1223" s="253"/>
      <c r="W1223" s="253"/>
      <c r="X1223" s="253"/>
      <c r="Y1223" s="253"/>
      <c r="Z1223" s="253"/>
      <c r="AA1223" s="253"/>
      <c r="AB1223" s="253"/>
      <c r="AC1223" s="253"/>
      <c r="AD1223" s="253"/>
      <c r="AE1223" s="253"/>
      <c r="AF1223" s="253"/>
      <c r="AG1223" s="253"/>
      <c r="AH1223" s="253"/>
      <c r="AI1223" s="253"/>
      <c r="AJ1223" s="253"/>
      <c r="AK1223" s="253"/>
      <c r="AL1223" s="253"/>
      <c r="AM1223" s="253"/>
      <c r="AN1223" s="253"/>
      <c r="AO1223" s="253"/>
      <c r="AP1223" s="253"/>
      <c r="AQ1223" s="253"/>
      <c r="AR1223" s="253"/>
      <c r="AS1223" s="253"/>
      <c r="AT1223" s="253"/>
      <c r="AU1223" s="253"/>
      <c r="AV1223" s="253"/>
      <c r="AW1223" s="253"/>
    </row>
    <row r="1224" spans="1:49" s="252" customFormat="1" ht="15" customHeight="1" x14ac:dyDescent="0.25">
      <c r="A1224" s="253"/>
      <c r="B1224" s="253"/>
      <c r="C1224" s="253"/>
      <c r="D1224" s="253"/>
      <c r="E1224" s="253"/>
      <c r="F1224" s="253"/>
      <c r="G1224" s="253"/>
      <c r="H1224" s="253"/>
      <c r="I1224" s="253"/>
      <c r="J1224" s="253"/>
      <c r="K1224" s="253"/>
      <c r="L1224" s="253"/>
      <c r="M1224" s="253"/>
      <c r="N1224" s="253"/>
      <c r="O1224" s="253"/>
      <c r="P1224" s="253"/>
      <c r="Q1224" s="253"/>
      <c r="R1224" s="253"/>
      <c r="S1224" s="253"/>
      <c r="T1224" s="253"/>
      <c r="U1224" s="253"/>
      <c r="V1224" s="253"/>
      <c r="W1224" s="253"/>
      <c r="X1224" s="253"/>
      <c r="Y1224" s="253"/>
      <c r="Z1224" s="253"/>
      <c r="AA1224" s="253"/>
      <c r="AB1224" s="253"/>
      <c r="AC1224" s="253"/>
      <c r="AD1224" s="253"/>
      <c r="AE1224" s="253"/>
      <c r="AF1224" s="253"/>
      <c r="AG1224" s="253"/>
      <c r="AH1224" s="253"/>
      <c r="AI1224" s="253"/>
      <c r="AJ1224" s="253"/>
      <c r="AK1224" s="253"/>
      <c r="AL1224" s="253"/>
      <c r="AM1224" s="253"/>
      <c r="AN1224" s="253"/>
      <c r="AO1224" s="253"/>
      <c r="AP1224" s="253"/>
      <c r="AQ1224" s="253"/>
      <c r="AR1224" s="253"/>
      <c r="AS1224" s="253"/>
      <c r="AT1224" s="253"/>
      <c r="AU1224" s="253"/>
      <c r="AV1224" s="253"/>
      <c r="AW1224" s="253"/>
    </row>
    <row r="1225" spans="1:49" s="252" customFormat="1" ht="15" customHeight="1" x14ac:dyDescent="0.25">
      <c r="A1225" s="253"/>
      <c r="B1225" s="253"/>
      <c r="C1225" s="253"/>
      <c r="D1225" s="253"/>
      <c r="E1225" s="253"/>
      <c r="F1225" s="253"/>
      <c r="G1225" s="253"/>
      <c r="H1225" s="253"/>
      <c r="I1225" s="253"/>
      <c r="J1225" s="253"/>
      <c r="K1225" s="253"/>
      <c r="L1225" s="253"/>
      <c r="M1225" s="253"/>
      <c r="N1225" s="253"/>
      <c r="O1225" s="253"/>
      <c r="P1225" s="253"/>
      <c r="Q1225" s="253"/>
      <c r="R1225" s="253"/>
      <c r="S1225" s="253"/>
      <c r="T1225" s="253"/>
      <c r="U1225" s="253"/>
      <c r="V1225" s="253"/>
      <c r="W1225" s="253"/>
      <c r="X1225" s="253"/>
      <c r="Y1225" s="253"/>
      <c r="Z1225" s="253"/>
      <c r="AA1225" s="253"/>
      <c r="AB1225" s="253"/>
      <c r="AC1225" s="253"/>
      <c r="AD1225" s="253"/>
      <c r="AE1225" s="253"/>
      <c r="AF1225" s="253"/>
      <c r="AG1225" s="253"/>
      <c r="AH1225" s="253"/>
      <c r="AI1225" s="253"/>
      <c r="AJ1225" s="253"/>
      <c r="AK1225" s="253"/>
      <c r="AL1225" s="253"/>
      <c r="AM1225" s="253"/>
      <c r="AN1225" s="253"/>
      <c r="AO1225" s="253"/>
      <c r="AP1225" s="253"/>
      <c r="AQ1225" s="253"/>
      <c r="AR1225" s="253"/>
      <c r="AS1225" s="253"/>
      <c r="AT1225" s="253"/>
      <c r="AU1225" s="253"/>
      <c r="AV1225" s="253"/>
      <c r="AW1225" s="253"/>
    </row>
    <row r="1226" spans="1:49" s="252" customFormat="1" ht="15" customHeight="1" x14ac:dyDescent="0.25">
      <c r="A1226" s="253"/>
      <c r="B1226" s="253"/>
      <c r="C1226" s="253"/>
      <c r="D1226" s="253"/>
      <c r="E1226" s="253"/>
      <c r="F1226" s="253"/>
      <c r="G1226" s="253"/>
      <c r="H1226" s="253"/>
      <c r="I1226" s="253"/>
      <c r="J1226" s="253"/>
      <c r="K1226" s="253"/>
      <c r="L1226" s="253"/>
      <c r="M1226" s="253"/>
      <c r="N1226" s="253"/>
      <c r="O1226" s="253"/>
      <c r="P1226" s="253"/>
      <c r="Q1226" s="253"/>
      <c r="R1226" s="253"/>
      <c r="S1226" s="253"/>
      <c r="T1226" s="253"/>
      <c r="U1226" s="253"/>
      <c r="V1226" s="253"/>
      <c r="W1226" s="253"/>
      <c r="X1226" s="253"/>
      <c r="Y1226" s="253"/>
      <c r="Z1226" s="253"/>
      <c r="AA1226" s="253"/>
      <c r="AB1226" s="253"/>
      <c r="AC1226" s="253"/>
      <c r="AD1226" s="253"/>
      <c r="AE1226" s="253"/>
      <c r="AF1226" s="253"/>
      <c r="AG1226" s="253"/>
      <c r="AH1226" s="253"/>
      <c r="AI1226" s="253"/>
      <c r="AJ1226" s="253"/>
      <c r="AK1226" s="253"/>
      <c r="AL1226" s="253"/>
      <c r="AM1226" s="253"/>
      <c r="AN1226" s="253"/>
      <c r="AO1226" s="253"/>
      <c r="AP1226" s="253"/>
      <c r="AQ1226" s="253"/>
      <c r="AR1226" s="253"/>
      <c r="AS1226" s="253"/>
      <c r="AT1226" s="253"/>
      <c r="AU1226" s="253"/>
      <c r="AV1226" s="253"/>
      <c r="AW1226" s="253"/>
    </row>
    <row r="1227" spans="1:49" s="252" customFormat="1" ht="15" customHeight="1" x14ac:dyDescent="0.25">
      <c r="A1227" s="253"/>
      <c r="B1227" s="253"/>
      <c r="C1227" s="253"/>
      <c r="D1227" s="253"/>
      <c r="E1227" s="253"/>
      <c r="F1227" s="253"/>
      <c r="G1227" s="253"/>
      <c r="H1227" s="253"/>
      <c r="I1227" s="253"/>
      <c r="J1227" s="253"/>
      <c r="K1227" s="253"/>
      <c r="L1227" s="253"/>
      <c r="M1227" s="253"/>
      <c r="N1227" s="253"/>
      <c r="O1227" s="253"/>
      <c r="P1227" s="253"/>
      <c r="Q1227" s="253"/>
      <c r="R1227" s="253"/>
      <c r="S1227" s="253"/>
      <c r="T1227" s="253"/>
      <c r="U1227" s="253"/>
      <c r="V1227" s="253"/>
      <c r="W1227" s="253"/>
      <c r="X1227" s="253"/>
      <c r="Y1227" s="253"/>
      <c r="Z1227" s="253"/>
      <c r="AA1227" s="253"/>
      <c r="AB1227" s="253"/>
      <c r="AC1227" s="253"/>
      <c r="AD1227" s="253"/>
      <c r="AE1227" s="253"/>
      <c r="AF1227" s="253"/>
      <c r="AG1227" s="253"/>
      <c r="AH1227" s="253"/>
      <c r="AI1227" s="253"/>
      <c r="AJ1227" s="253"/>
      <c r="AK1227" s="253"/>
      <c r="AL1227" s="253"/>
      <c r="AM1227" s="253"/>
      <c r="AN1227" s="253"/>
      <c r="AO1227" s="253"/>
      <c r="AP1227" s="253"/>
      <c r="AQ1227" s="253"/>
      <c r="AR1227" s="253"/>
      <c r="AS1227" s="253"/>
      <c r="AT1227" s="253"/>
      <c r="AU1227" s="253"/>
      <c r="AV1227" s="253"/>
      <c r="AW1227" s="253"/>
    </row>
    <row r="1228" spans="1:49" s="252" customFormat="1" ht="15" customHeight="1" x14ac:dyDescent="0.25">
      <c r="A1228" s="253"/>
      <c r="B1228" s="253"/>
      <c r="C1228" s="253"/>
      <c r="D1228" s="253"/>
      <c r="E1228" s="253"/>
      <c r="F1228" s="253"/>
      <c r="G1228" s="253"/>
      <c r="H1228" s="253"/>
      <c r="I1228" s="253"/>
      <c r="J1228" s="253"/>
      <c r="K1228" s="253"/>
      <c r="L1228" s="253"/>
      <c r="M1228" s="253"/>
      <c r="N1228" s="253"/>
      <c r="O1228" s="253"/>
      <c r="P1228" s="253"/>
      <c r="Q1228" s="253"/>
      <c r="R1228" s="253"/>
      <c r="S1228" s="253"/>
      <c r="T1228" s="253"/>
      <c r="U1228" s="253"/>
      <c r="V1228" s="253"/>
      <c r="W1228" s="253"/>
      <c r="X1228" s="253"/>
      <c r="Y1228" s="253"/>
      <c r="Z1228" s="253"/>
      <c r="AA1228" s="253"/>
      <c r="AB1228" s="253"/>
      <c r="AC1228" s="253"/>
      <c r="AD1228" s="253"/>
      <c r="AE1228" s="253"/>
      <c r="AF1228" s="253"/>
      <c r="AG1228" s="253"/>
      <c r="AH1228" s="253"/>
      <c r="AI1228" s="253"/>
      <c r="AJ1228" s="253"/>
      <c r="AK1228" s="253"/>
      <c r="AL1228" s="253"/>
      <c r="AM1228" s="253"/>
      <c r="AN1228" s="253"/>
      <c r="AO1228" s="253"/>
      <c r="AP1228" s="253"/>
      <c r="AQ1228" s="253"/>
      <c r="AR1228" s="253"/>
      <c r="AS1228" s="253"/>
      <c r="AT1228" s="253"/>
      <c r="AU1228" s="253"/>
      <c r="AV1228" s="253"/>
      <c r="AW1228" s="253"/>
    </row>
    <row r="1229" spans="1:49" s="252" customFormat="1" ht="15" customHeight="1" x14ac:dyDescent="0.25">
      <c r="A1229" s="253"/>
      <c r="B1229" s="253"/>
      <c r="C1229" s="253"/>
      <c r="D1229" s="253"/>
      <c r="E1229" s="253"/>
      <c r="F1229" s="253"/>
      <c r="G1229" s="253"/>
      <c r="H1229" s="253"/>
      <c r="I1229" s="253"/>
      <c r="J1229" s="253"/>
      <c r="K1229" s="253"/>
      <c r="L1229" s="253"/>
      <c r="M1229" s="253"/>
      <c r="N1229" s="253"/>
      <c r="O1229" s="253"/>
      <c r="P1229" s="253"/>
      <c r="Q1229" s="253"/>
      <c r="R1229" s="253"/>
      <c r="S1229" s="253"/>
      <c r="T1229" s="253"/>
      <c r="U1229" s="253"/>
      <c r="V1229" s="253"/>
      <c r="W1229" s="253"/>
      <c r="X1229" s="253"/>
      <c r="Y1229" s="253"/>
      <c r="Z1229" s="253"/>
      <c r="AA1229" s="253"/>
      <c r="AB1229" s="253"/>
      <c r="AC1229" s="253"/>
      <c r="AD1229" s="253"/>
      <c r="AE1229" s="253"/>
      <c r="AF1229" s="253"/>
      <c r="AG1229" s="253"/>
      <c r="AH1229" s="253"/>
      <c r="AI1229" s="253"/>
      <c r="AJ1229" s="253"/>
      <c r="AK1229" s="253"/>
      <c r="AL1229" s="253"/>
      <c r="AM1229" s="253"/>
      <c r="AN1229" s="253"/>
      <c r="AO1229" s="253"/>
      <c r="AP1229" s="253"/>
      <c r="AQ1229" s="253"/>
      <c r="AR1229" s="253"/>
      <c r="AS1229" s="253"/>
      <c r="AT1229" s="253"/>
      <c r="AU1229" s="253"/>
      <c r="AV1229" s="253"/>
      <c r="AW1229" s="253"/>
    </row>
    <row r="1230" spans="1:49" s="252" customFormat="1" ht="15" customHeight="1" x14ac:dyDescent="0.25">
      <c r="A1230" s="253"/>
      <c r="B1230" s="253"/>
      <c r="C1230" s="253"/>
      <c r="D1230" s="253"/>
      <c r="E1230" s="253"/>
      <c r="F1230" s="253"/>
      <c r="G1230" s="253"/>
      <c r="H1230" s="253"/>
      <c r="I1230" s="253"/>
      <c r="J1230" s="253"/>
      <c r="K1230" s="253"/>
      <c r="L1230" s="253"/>
      <c r="M1230" s="253"/>
      <c r="N1230" s="253"/>
      <c r="O1230" s="253"/>
      <c r="P1230" s="253"/>
      <c r="Q1230" s="253"/>
      <c r="R1230" s="253"/>
      <c r="S1230" s="253"/>
      <c r="T1230" s="253"/>
      <c r="U1230" s="253"/>
      <c r="V1230" s="253"/>
      <c r="W1230" s="253"/>
      <c r="X1230" s="253"/>
      <c r="Y1230" s="253"/>
      <c r="Z1230" s="253"/>
      <c r="AA1230" s="253"/>
      <c r="AB1230" s="253"/>
      <c r="AC1230" s="253"/>
      <c r="AD1230" s="253"/>
      <c r="AE1230" s="253"/>
      <c r="AF1230" s="253"/>
      <c r="AG1230" s="253"/>
      <c r="AH1230" s="253"/>
      <c r="AI1230" s="253"/>
      <c r="AJ1230" s="253"/>
      <c r="AK1230" s="253"/>
      <c r="AL1230" s="253"/>
      <c r="AM1230" s="253"/>
      <c r="AN1230" s="253"/>
      <c r="AO1230" s="253"/>
      <c r="AP1230" s="253"/>
      <c r="AQ1230" s="253"/>
      <c r="AR1230" s="253"/>
      <c r="AS1230" s="253"/>
      <c r="AT1230" s="253"/>
      <c r="AU1230" s="253"/>
      <c r="AV1230" s="253"/>
      <c r="AW1230" s="253"/>
    </row>
    <row r="1231" spans="1:49" s="252" customFormat="1" ht="15" customHeight="1" x14ac:dyDescent="0.25">
      <c r="A1231" s="253"/>
      <c r="B1231" s="253"/>
      <c r="C1231" s="253"/>
      <c r="D1231" s="253"/>
      <c r="E1231" s="253"/>
      <c r="F1231" s="253"/>
      <c r="G1231" s="253"/>
      <c r="H1231" s="253"/>
      <c r="I1231" s="253"/>
      <c r="J1231" s="253"/>
      <c r="K1231" s="253"/>
      <c r="L1231" s="253"/>
      <c r="M1231" s="253"/>
      <c r="N1231" s="253"/>
      <c r="O1231" s="253"/>
      <c r="P1231" s="253"/>
      <c r="Q1231" s="253"/>
      <c r="R1231" s="253"/>
      <c r="S1231" s="253"/>
      <c r="T1231" s="253"/>
      <c r="U1231" s="253"/>
      <c r="V1231" s="253"/>
      <c r="W1231" s="253"/>
      <c r="X1231" s="253"/>
      <c r="Y1231" s="253"/>
      <c r="Z1231" s="253"/>
      <c r="AA1231" s="253"/>
      <c r="AB1231" s="253"/>
      <c r="AC1231" s="253"/>
      <c r="AD1231" s="253"/>
      <c r="AE1231" s="253"/>
      <c r="AF1231" s="253"/>
      <c r="AG1231" s="253"/>
      <c r="AH1231" s="253"/>
      <c r="AI1231" s="253"/>
      <c r="AJ1231" s="253"/>
      <c r="AK1231" s="253"/>
      <c r="AL1231" s="253"/>
      <c r="AM1231" s="253"/>
      <c r="AN1231" s="253"/>
      <c r="AO1231" s="253"/>
      <c r="AP1231" s="253"/>
      <c r="AQ1231" s="253"/>
      <c r="AR1231" s="253"/>
      <c r="AS1231" s="253"/>
      <c r="AT1231" s="253"/>
      <c r="AU1231" s="253"/>
      <c r="AV1231" s="253"/>
      <c r="AW1231" s="253"/>
    </row>
    <row r="1232" spans="1:49" s="252" customFormat="1" ht="15" customHeight="1" x14ac:dyDescent="0.25">
      <c r="A1232" s="253"/>
      <c r="B1232" s="253"/>
      <c r="C1232" s="253"/>
      <c r="D1232" s="253"/>
      <c r="E1232" s="253"/>
      <c r="F1232" s="253"/>
      <c r="G1232" s="253"/>
      <c r="H1232" s="253"/>
      <c r="I1232" s="253"/>
      <c r="J1232" s="253"/>
      <c r="K1232" s="253"/>
      <c r="L1232" s="253"/>
      <c r="M1232" s="253"/>
      <c r="N1232" s="253"/>
      <c r="O1232" s="253"/>
      <c r="P1232" s="253"/>
      <c r="Q1232" s="253"/>
      <c r="R1232" s="253"/>
      <c r="S1232" s="253"/>
      <c r="T1232" s="253"/>
      <c r="U1232" s="253"/>
      <c r="V1232" s="253"/>
      <c r="W1232" s="253"/>
      <c r="X1232" s="253"/>
      <c r="Y1232" s="253"/>
      <c r="Z1232" s="253"/>
      <c r="AA1232" s="253"/>
      <c r="AB1232" s="253"/>
      <c r="AC1232" s="253"/>
      <c r="AD1232" s="253"/>
      <c r="AE1232" s="253"/>
      <c r="AF1232" s="253"/>
      <c r="AG1232" s="253"/>
      <c r="AH1232" s="253"/>
      <c r="AI1232" s="253"/>
      <c r="AJ1232" s="253"/>
      <c r="AK1232" s="253"/>
      <c r="AL1232" s="253"/>
      <c r="AM1232" s="253"/>
      <c r="AN1232" s="253"/>
      <c r="AO1232" s="253"/>
      <c r="AP1232" s="253"/>
      <c r="AQ1232" s="253"/>
      <c r="AR1232" s="253"/>
      <c r="AS1232" s="253"/>
      <c r="AT1232" s="253"/>
      <c r="AU1232" s="253"/>
      <c r="AV1232" s="253"/>
      <c r="AW1232" s="253"/>
    </row>
    <row r="1233" spans="1:49" s="252" customFormat="1" ht="15" customHeight="1" x14ac:dyDescent="0.25">
      <c r="A1233" s="253"/>
      <c r="B1233" s="253"/>
      <c r="C1233" s="253"/>
      <c r="D1233" s="253"/>
      <c r="E1233" s="253"/>
      <c r="F1233" s="253"/>
      <c r="G1233" s="253"/>
      <c r="H1233" s="253"/>
      <c r="I1233" s="253"/>
      <c r="J1233" s="253"/>
      <c r="K1233" s="253"/>
      <c r="L1233" s="253"/>
      <c r="M1233" s="253"/>
      <c r="N1233" s="253"/>
      <c r="O1233" s="253"/>
      <c r="P1233" s="253"/>
      <c r="Q1233" s="253"/>
      <c r="R1233" s="253"/>
      <c r="S1233" s="253"/>
      <c r="T1233" s="253"/>
      <c r="U1233" s="253"/>
      <c r="V1233" s="253"/>
      <c r="W1233" s="253"/>
      <c r="X1233" s="253"/>
      <c r="Y1233" s="253"/>
      <c r="Z1233" s="253"/>
      <c r="AA1233" s="253"/>
      <c r="AB1233" s="253"/>
      <c r="AC1233" s="253"/>
      <c r="AD1233" s="253"/>
      <c r="AE1233" s="253"/>
      <c r="AF1233" s="253"/>
      <c r="AG1233" s="253"/>
      <c r="AH1233" s="253"/>
      <c r="AI1233" s="253"/>
      <c r="AJ1233" s="253"/>
      <c r="AK1233" s="253"/>
      <c r="AL1233" s="253"/>
      <c r="AM1233" s="253"/>
      <c r="AN1233" s="253"/>
      <c r="AO1233" s="253"/>
      <c r="AP1233" s="253"/>
      <c r="AQ1233" s="253"/>
      <c r="AR1233" s="253"/>
      <c r="AS1233" s="253"/>
      <c r="AT1233" s="253"/>
      <c r="AU1233" s="253"/>
      <c r="AV1233" s="253"/>
      <c r="AW1233" s="253"/>
    </row>
    <row r="1234" spans="1:49" s="252" customFormat="1" ht="15" customHeight="1" x14ac:dyDescent="0.25">
      <c r="A1234" s="253"/>
      <c r="B1234" s="253"/>
      <c r="C1234" s="253"/>
      <c r="D1234" s="253"/>
      <c r="E1234" s="253"/>
      <c r="F1234" s="253"/>
      <c r="G1234" s="253"/>
      <c r="H1234" s="253"/>
      <c r="I1234" s="253"/>
      <c r="J1234" s="253"/>
      <c r="K1234" s="253"/>
      <c r="L1234" s="253"/>
      <c r="M1234" s="253"/>
      <c r="N1234" s="253"/>
      <c r="O1234" s="253"/>
      <c r="P1234" s="253"/>
      <c r="Q1234" s="253"/>
      <c r="R1234" s="253"/>
      <c r="S1234" s="253"/>
      <c r="T1234" s="253"/>
      <c r="U1234" s="253"/>
      <c r="V1234" s="253"/>
      <c r="W1234" s="253"/>
      <c r="X1234" s="253"/>
      <c r="Y1234" s="253"/>
      <c r="Z1234" s="253"/>
      <c r="AA1234" s="253"/>
      <c r="AB1234" s="253"/>
      <c r="AC1234" s="253"/>
      <c r="AD1234" s="253"/>
      <c r="AE1234" s="253"/>
      <c r="AF1234" s="253"/>
      <c r="AG1234" s="253"/>
      <c r="AH1234" s="253"/>
      <c r="AI1234" s="253"/>
      <c r="AJ1234" s="253"/>
      <c r="AK1234" s="253"/>
      <c r="AL1234" s="253"/>
      <c r="AM1234" s="253"/>
      <c r="AN1234" s="253"/>
      <c r="AO1234" s="253"/>
      <c r="AP1234" s="253"/>
      <c r="AQ1234" s="253"/>
      <c r="AR1234" s="253"/>
      <c r="AS1234" s="253"/>
      <c r="AT1234" s="253"/>
      <c r="AU1234" s="253"/>
      <c r="AV1234" s="253"/>
      <c r="AW1234" s="253"/>
    </row>
    <row r="1235" spans="1:49" s="252" customFormat="1" ht="15" customHeight="1" x14ac:dyDescent="0.25">
      <c r="A1235" s="253"/>
      <c r="B1235" s="253"/>
      <c r="C1235" s="253"/>
      <c r="D1235" s="253"/>
      <c r="E1235" s="253"/>
      <c r="F1235" s="253"/>
      <c r="G1235" s="253"/>
      <c r="H1235" s="253"/>
      <c r="I1235" s="253"/>
      <c r="J1235" s="253"/>
      <c r="K1235" s="253"/>
      <c r="L1235" s="253"/>
      <c r="M1235" s="253"/>
      <c r="N1235" s="253"/>
      <c r="O1235" s="253"/>
      <c r="P1235" s="253"/>
      <c r="Q1235" s="253"/>
      <c r="R1235" s="253"/>
      <c r="S1235" s="253"/>
      <c r="T1235" s="253"/>
      <c r="U1235" s="253"/>
      <c r="V1235" s="253"/>
      <c r="W1235" s="253"/>
      <c r="X1235" s="253"/>
      <c r="Y1235" s="253"/>
      <c r="Z1235" s="253"/>
      <c r="AA1235" s="253"/>
      <c r="AB1235" s="253"/>
      <c r="AC1235" s="253"/>
      <c r="AD1235" s="253"/>
      <c r="AE1235" s="253"/>
      <c r="AF1235" s="253"/>
      <c r="AG1235" s="253"/>
      <c r="AH1235" s="253"/>
      <c r="AI1235" s="253"/>
      <c r="AJ1235" s="253"/>
      <c r="AK1235" s="253"/>
      <c r="AL1235" s="253"/>
      <c r="AM1235" s="253"/>
      <c r="AN1235" s="253"/>
      <c r="AO1235" s="253"/>
      <c r="AP1235" s="253"/>
      <c r="AQ1235" s="253"/>
      <c r="AR1235" s="253"/>
      <c r="AS1235" s="253"/>
      <c r="AT1235" s="253"/>
      <c r="AU1235" s="253"/>
      <c r="AV1235" s="253"/>
      <c r="AW1235" s="253"/>
    </row>
    <row r="1236" spans="1:49" s="252" customFormat="1" ht="15" customHeight="1" x14ac:dyDescent="0.25">
      <c r="A1236" s="253"/>
      <c r="B1236" s="253"/>
      <c r="C1236" s="253"/>
      <c r="D1236" s="253"/>
      <c r="E1236" s="253"/>
      <c r="F1236" s="253"/>
      <c r="G1236" s="253"/>
      <c r="H1236" s="253"/>
      <c r="I1236" s="253"/>
      <c r="J1236" s="253"/>
      <c r="K1236" s="253"/>
      <c r="L1236" s="253"/>
      <c r="M1236" s="253"/>
      <c r="N1236" s="253"/>
      <c r="O1236" s="253"/>
      <c r="P1236" s="253"/>
      <c r="Q1236" s="253"/>
      <c r="R1236" s="253"/>
      <c r="S1236" s="253"/>
      <c r="T1236" s="253"/>
      <c r="U1236" s="253"/>
      <c r="V1236" s="253"/>
      <c r="W1236" s="253"/>
      <c r="X1236" s="253"/>
      <c r="Y1236" s="253"/>
      <c r="Z1236" s="253"/>
      <c r="AA1236" s="253"/>
      <c r="AB1236" s="253"/>
      <c r="AC1236" s="253"/>
      <c r="AD1236" s="253"/>
      <c r="AE1236" s="253"/>
      <c r="AF1236" s="253"/>
      <c r="AG1236" s="253"/>
      <c r="AH1236" s="253"/>
      <c r="AI1236" s="253"/>
      <c r="AJ1236" s="253"/>
      <c r="AK1236" s="253"/>
      <c r="AL1236" s="253"/>
      <c r="AM1236" s="253"/>
      <c r="AN1236" s="253"/>
      <c r="AO1236" s="253"/>
      <c r="AP1236" s="253"/>
      <c r="AQ1236" s="253"/>
      <c r="AR1236" s="253"/>
      <c r="AS1236" s="253"/>
      <c r="AT1236" s="253"/>
      <c r="AU1236" s="253"/>
      <c r="AV1236" s="253"/>
      <c r="AW1236" s="253"/>
    </row>
    <row r="1237" spans="1:49" s="252" customFormat="1" ht="15" customHeight="1" x14ac:dyDescent="0.25">
      <c r="A1237" s="253"/>
      <c r="B1237" s="253"/>
      <c r="C1237" s="253"/>
      <c r="D1237" s="253"/>
      <c r="E1237" s="253"/>
      <c r="F1237" s="253"/>
      <c r="G1237" s="253"/>
      <c r="H1237" s="253"/>
      <c r="I1237" s="253"/>
      <c r="J1237" s="253"/>
      <c r="K1237" s="253"/>
      <c r="L1237" s="253"/>
      <c r="M1237" s="253"/>
      <c r="N1237" s="253"/>
      <c r="O1237" s="253"/>
      <c r="P1237" s="253"/>
      <c r="Q1237" s="253"/>
      <c r="R1237" s="253"/>
      <c r="S1237" s="253"/>
      <c r="T1237" s="253"/>
      <c r="U1237" s="253"/>
      <c r="V1237" s="253"/>
      <c r="W1237" s="253"/>
      <c r="X1237" s="253"/>
      <c r="Y1237" s="253"/>
      <c r="Z1237" s="253"/>
      <c r="AA1237" s="253"/>
      <c r="AB1237" s="253"/>
      <c r="AC1237" s="253"/>
      <c r="AD1237" s="253"/>
      <c r="AE1237" s="253"/>
      <c r="AF1237" s="253"/>
      <c r="AG1237" s="253"/>
      <c r="AH1237" s="253"/>
      <c r="AI1237" s="253"/>
      <c r="AJ1237" s="253"/>
      <c r="AK1237" s="253"/>
      <c r="AL1237" s="253"/>
      <c r="AM1237" s="253"/>
      <c r="AN1237" s="253"/>
      <c r="AO1237" s="253"/>
      <c r="AP1237" s="253"/>
      <c r="AQ1237" s="253"/>
      <c r="AR1237" s="253"/>
      <c r="AS1237" s="253"/>
      <c r="AT1237" s="253"/>
      <c r="AU1237" s="253"/>
      <c r="AV1237" s="253"/>
      <c r="AW1237" s="253"/>
    </row>
    <row r="1238" spans="1:49" s="252" customFormat="1" ht="15" customHeight="1" x14ac:dyDescent="0.25">
      <c r="A1238" s="253"/>
      <c r="B1238" s="253"/>
      <c r="C1238" s="253"/>
      <c r="D1238" s="253"/>
      <c r="E1238" s="253"/>
      <c r="F1238" s="253"/>
      <c r="G1238" s="253"/>
      <c r="H1238" s="253"/>
      <c r="I1238" s="253"/>
      <c r="J1238" s="253"/>
      <c r="K1238" s="253"/>
      <c r="L1238" s="253"/>
      <c r="M1238" s="253"/>
      <c r="N1238" s="253"/>
      <c r="O1238" s="253"/>
      <c r="P1238" s="253"/>
      <c r="Q1238" s="253"/>
      <c r="R1238" s="253"/>
      <c r="S1238" s="253"/>
      <c r="T1238" s="253"/>
      <c r="U1238" s="253"/>
      <c r="V1238" s="253"/>
      <c r="W1238" s="253"/>
      <c r="X1238" s="253"/>
      <c r="Y1238" s="253"/>
      <c r="Z1238" s="253"/>
      <c r="AA1238" s="253"/>
      <c r="AB1238" s="253"/>
      <c r="AC1238" s="253"/>
      <c r="AD1238" s="253"/>
      <c r="AE1238" s="253"/>
      <c r="AF1238" s="253"/>
      <c r="AG1238" s="253"/>
      <c r="AH1238" s="253"/>
      <c r="AI1238" s="253"/>
      <c r="AJ1238" s="253"/>
      <c r="AK1238" s="253"/>
      <c r="AL1238" s="253"/>
      <c r="AM1238" s="253"/>
      <c r="AN1238" s="253"/>
      <c r="AO1238" s="253"/>
      <c r="AP1238" s="253"/>
      <c r="AQ1238" s="253"/>
      <c r="AR1238" s="253"/>
      <c r="AS1238" s="253"/>
      <c r="AT1238" s="253"/>
      <c r="AU1238" s="253"/>
      <c r="AV1238" s="253"/>
      <c r="AW1238" s="253"/>
    </row>
    <row r="1239" spans="1:49" s="252" customFormat="1" ht="15" customHeight="1" x14ac:dyDescent="0.25">
      <c r="A1239" s="253"/>
      <c r="B1239" s="253"/>
      <c r="C1239" s="253"/>
      <c r="D1239" s="253"/>
      <c r="E1239" s="253"/>
      <c r="F1239" s="253"/>
      <c r="G1239" s="253"/>
      <c r="H1239" s="253"/>
      <c r="I1239" s="253"/>
      <c r="J1239" s="253"/>
      <c r="K1239" s="253"/>
      <c r="L1239" s="253"/>
      <c r="M1239" s="253"/>
      <c r="N1239" s="253"/>
      <c r="O1239" s="253"/>
      <c r="P1239" s="253"/>
      <c r="Q1239" s="253"/>
      <c r="R1239" s="253"/>
      <c r="S1239" s="253"/>
      <c r="T1239" s="253"/>
      <c r="U1239" s="253"/>
      <c r="V1239" s="253"/>
      <c r="W1239" s="253"/>
      <c r="X1239" s="253"/>
      <c r="Y1239" s="253"/>
      <c r="Z1239" s="253"/>
      <c r="AA1239" s="253"/>
      <c r="AB1239" s="253"/>
      <c r="AC1239" s="253"/>
      <c r="AD1239" s="253"/>
      <c r="AE1239" s="253"/>
      <c r="AF1239" s="253"/>
      <c r="AG1239" s="253"/>
      <c r="AH1239" s="253"/>
      <c r="AI1239" s="253"/>
      <c r="AJ1239" s="253"/>
      <c r="AK1239" s="253"/>
      <c r="AL1239" s="253"/>
      <c r="AM1239" s="253"/>
      <c r="AN1239" s="253"/>
      <c r="AO1239" s="253"/>
      <c r="AP1239" s="253"/>
      <c r="AQ1239" s="253"/>
      <c r="AR1239" s="253"/>
      <c r="AS1239" s="253"/>
      <c r="AT1239" s="253"/>
      <c r="AU1239" s="253"/>
      <c r="AV1239" s="253"/>
      <c r="AW1239" s="253"/>
    </row>
    <row r="1240" spans="1:49" s="252" customFormat="1" ht="15" customHeight="1" x14ac:dyDescent="0.25">
      <c r="A1240" s="253"/>
      <c r="B1240" s="253"/>
      <c r="C1240" s="253"/>
      <c r="D1240" s="253"/>
      <c r="E1240" s="253"/>
      <c r="F1240" s="253"/>
      <c r="G1240" s="253"/>
      <c r="H1240" s="253"/>
      <c r="I1240" s="253"/>
      <c r="J1240" s="253"/>
      <c r="K1240" s="253"/>
      <c r="L1240" s="253"/>
      <c r="M1240" s="253"/>
      <c r="N1240" s="253"/>
      <c r="O1240" s="253"/>
      <c r="P1240" s="253"/>
      <c r="Q1240" s="253"/>
      <c r="R1240" s="253"/>
      <c r="S1240" s="253"/>
      <c r="T1240" s="253"/>
      <c r="U1240" s="253"/>
      <c r="V1240" s="253"/>
      <c r="W1240" s="253"/>
      <c r="X1240" s="253"/>
      <c r="Y1240" s="253"/>
      <c r="Z1240" s="253"/>
      <c r="AA1240" s="253"/>
      <c r="AB1240" s="253"/>
      <c r="AC1240" s="253"/>
      <c r="AD1240" s="253"/>
      <c r="AE1240" s="253"/>
      <c r="AF1240" s="253"/>
      <c r="AG1240" s="253"/>
      <c r="AH1240" s="253"/>
      <c r="AI1240" s="253"/>
      <c r="AJ1240" s="253"/>
      <c r="AK1240" s="253"/>
      <c r="AL1240" s="253"/>
      <c r="AM1240" s="253"/>
      <c r="AN1240" s="253"/>
      <c r="AO1240" s="253"/>
      <c r="AP1240" s="253"/>
      <c r="AQ1240" s="253"/>
      <c r="AR1240" s="253"/>
      <c r="AS1240" s="253"/>
      <c r="AT1240" s="253"/>
      <c r="AU1240" s="253"/>
      <c r="AV1240" s="253"/>
      <c r="AW1240" s="253"/>
    </row>
    <row r="1241" spans="1:49" s="252" customFormat="1" ht="15" customHeight="1" x14ac:dyDescent="0.25">
      <c r="A1241" s="253"/>
      <c r="B1241" s="253"/>
      <c r="C1241" s="253"/>
      <c r="D1241" s="253"/>
      <c r="E1241" s="253"/>
      <c r="F1241" s="253"/>
      <c r="G1241" s="253"/>
      <c r="H1241" s="253"/>
      <c r="I1241" s="253"/>
      <c r="J1241" s="253"/>
      <c r="K1241" s="253"/>
      <c r="L1241" s="253"/>
      <c r="M1241" s="253"/>
      <c r="N1241" s="253"/>
      <c r="O1241" s="253"/>
      <c r="P1241" s="253"/>
      <c r="Q1241" s="253"/>
      <c r="R1241" s="253"/>
      <c r="S1241" s="253"/>
      <c r="T1241" s="253"/>
      <c r="U1241" s="253"/>
      <c r="V1241" s="253"/>
      <c r="W1241" s="253"/>
      <c r="X1241" s="253"/>
      <c r="Y1241" s="253"/>
      <c r="Z1241" s="253"/>
      <c r="AA1241" s="253"/>
      <c r="AB1241" s="253"/>
      <c r="AC1241" s="253"/>
      <c r="AD1241" s="253"/>
      <c r="AE1241" s="253"/>
      <c r="AF1241" s="253"/>
      <c r="AG1241" s="253"/>
      <c r="AH1241" s="253"/>
      <c r="AI1241" s="253"/>
      <c r="AJ1241" s="253"/>
      <c r="AK1241" s="253"/>
      <c r="AL1241" s="253"/>
      <c r="AM1241" s="253"/>
      <c r="AN1241" s="253"/>
      <c r="AO1241" s="253"/>
      <c r="AP1241" s="253"/>
      <c r="AQ1241" s="253"/>
      <c r="AR1241" s="253"/>
      <c r="AS1241" s="253"/>
      <c r="AT1241" s="253"/>
      <c r="AU1241" s="253"/>
      <c r="AV1241" s="253"/>
      <c r="AW1241" s="253"/>
    </row>
    <row r="1242" spans="1:49" s="252" customFormat="1" ht="15" customHeight="1" x14ac:dyDescent="0.25">
      <c r="A1242" s="253"/>
      <c r="B1242" s="253"/>
      <c r="C1242" s="253"/>
      <c r="D1242" s="253"/>
      <c r="E1242" s="253"/>
      <c r="F1242" s="253"/>
      <c r="G1242" s="253"/>
      <c r="H1242" s="253"/>
      <c r="I1242" s="253"/>
      <c r="J1242" s="253"/>
      <c r="K1242" s="253"/>
      <c r="L1242" s="253"/>
      <c r="M1242" s="253"/>
      <c r="N1242" s="253"/>
      <c r="O1242" s="253"/>
      <c r="P1242" s="253"/>
      <c r="Q1242" s="253"/>
      <c r="R1242" s="253"/>
      <c r="S1242" s="253"/>
      <c r="T1242" s="253"/>
      <c r="U1242" s="253"/>
      <c r="V1242" s="253"/>
      <c r="W1242" s="253"/>
      <c r="X1242" s="253"/>
      <c r="Y1242" s="253"/>
      <c r="Z1242" s="253"/>
      <c r="AA1242" s="253"/>
      <c r="AB1242" s="253"/>
      <c r="AC1242" s="253"/>
      <c r="AD1242" s="253"/>
      <c r="AE1242" s="253"/>
      <c r="AF1242" s="253"/>
      <c r="AG1242" s="253"/>
      <c r="AH1242" s="253"/>
      <c r="AI1242" s="253"/>
      <c r="AJ1242" s="253"/>
      <c r="AK1242" s="253"/>
      <c r="AL1242" s="253"/>
      <c r="AM1242" s="253"/>
      <c r="AN1242" s="253"/>
      <c r="AO1242" s="253"/>
      <c r="AP1242" s="253"/>
      <c r="AQ1242" s="253"/>
      <c r="AR1242" s="253"/>
      <c r="AS1242" s="253"/>
      <c r="AT1242" s="253"/>
      <c r="AU1242" s="253"/>
      <c r="AV1242" s="253"/>
      <c r="AW1242" s="253"/>
    </row>
    <row r="1243" spans="1:49" s="252" customFormat="1" ht="15" customHeight="1" x14ac:dyDescent="0.25">
      <c r="A1243" s="253"/>
      <c r="B1243" s="253"/>
      <c r="C1243" s="253"/>
      <c r="D1243" s="253"/>
      <c r="E1243" s="253"/>
      <c r="F1243" s="253"/>
      <c r="G1243" s="253"/>
      <c r="H1243" s="253"/>
      <c r="I1243" s="253"/>
      <c r="J1243" s="253"/>
      <c r="K1243" s="253"/>
      <c r="L1243" s="253"/>
      <c r="M1243" s="253"/>
      <c r="N1243" s="253"/>
      <c r="O1243" s="253"/>
      <c r="P1243" s="253"/>
      <c r="Q1243" s="253"/>
      <c r="R1243" s="253"/>
      <c r="S1243" s="253"/>
      <c r="T1243" s="253"/>
      <c r="U1243" s="253"/>
      <c r="V1243" s="253"/>
      <c r="W1243" s="253"/>
      <c r="X1243" s="253"/>
      <c r="Y1243" s="253"/>
      <c r="Z1243" s="253"/>
      <c r="AA1243" s="253"/>
      <c r="AB1243" s="253"/>
      <c r="AC1243" s="253"/>
      <c r="AD1243" s="253"/>
      <c r="AE1243" s="253"/>
      <c r="AF1243" s="253"/>
      <c r="AG1243" s="253"/>
      <c r="AH1243" s="253"/>
      <c r="AI1243" s="253"/>
      <c r="AJ1243" s="253"/>
      <c r="AK1243" s="253"/>
      <c r="AL1243" s="253"/>
      <c r="AM1243" s="253"/>
      <c r="AN1243" s="253"/>
      <c r="AO1243" s="253"/>
      <c r="AP1243" s="253"/>
      <c r="AQ1243" s="253"/>
      <c r="AR1243" s="253"/>
      <c r="AS1243" s="253"/>
      <c r="AT1243" s="253"/>
      <c r="AU1243" s="253"/>
      <c r="AV1243" s="253"/>
      <c r="AW1243" s="253"/>
    </row>
    <row r="1244" spans="1:49" s="252" customFormat="1" ht="15" customHeight="1" x14ac:dyDescent="0.25">
      <c r="A1244" s="253"/>
      <c r="B1244" s="253"/>
      <c r="C1244" s="253"/>
      <c r="D1244" s="253"/>
      <c r="E1244" s="253"/>
      <c r="F1244" s="253"/>
      <c r="G1244" s="253"/>
      <c r="H1244" s="253"/>
      <c r="I1244" s="253"/>
      <c r="J1244" s="253"/>
      <c r="K1244" s="253"/>
      <c r="L1244" s="253"/>
      <c r="M1244" s="253"/>
      <c r="N1244" s="253"/>
      <c r="O1244" s="253"/>
      <c r="P1244" s="253"/>
      <c r="Q1244" s="253"/>
      <c r="R1244" s="253"/>
      <c r="S1244" s="253"/>
      <c r="T1244" s="253"/>
      <c r="U1244" s="253"/>
      <c r="V1244" s="253"/>
      <c r="W1244" s="253"/>
      <c r="X1244" s="253"/>
      <c r="Y1244" s="253"/>
      <c r="Z1244" s="253"/>
      <c r="AA1244" s="253"/>
      <c r="AB1244" s="253"/>
      <c r="AC1244" s="253"/>
      <c r="AD1244" s="253"/>
      <c r="AE1244" s="253"/>
      <c r="AF1244" s="253"/>
      <c r="AG1244" s="253"/>
      <c r="AH1244" s="253"/>
      <c r="AI1244" s="253"/>
      <c r="AJ1244" s="253"/>
      <c r="AK1244" s="253"/>
      <c r="AL1244" s="253"/>
      <c r="AM1244" s="253"/>
      <c r="AN1244" s="253"/>
      <c r="AO1244" s="253"/>
      <c r="AP1244" s="253"/>
      <c r="AQ1244" s="253"/>
      <c r="AR1244" s="253"/>
      <c r="AS1244" s="253"/>
      <c r="AT1244" s="253"/>
      <c r="AU1244" s="253"/>
      <c r="AV1244" s="253"/>
      <c r="AW1244" s="253"/>
    </row>
    <row r="1245" spans="1:49" s="252" customFormat="1" ht="15" customHeight="1" x14ac:dyDescent="0.25">
      <c r="A1245" s="253"/>
      <c r="B1245" s="253"/>
      <c r="C1245" s="253"/>
      <c r="D1245" s="253"/>
      <c r="E1245" s="253"/>
      <c r="F1245" s="253"/>
      <c r="G1245" s="253"/>
      <c r="H1245" s="253"/>
      <c r="I1245" s="253"/>
      <c r="J1245" s="253"/>
      <c r="K1245" s="253"/>
      <c r="L1245" s="253"/>
      <c r="M1245" s="253"/>
      <c r="N1245" s="253"/>
      <c r="O1245" s="253"/>
      <c r="P1245" s="253"/>
      <c r="Q1245" s="253"/>
      <c r="R1245" s="253"/>
      <c r="S1245" s="253"/>
      <c r="T1245" s="253"/>
      <c r="U1245" s="253"/>
      <c r="V1245" s="253"/>
      <c r="W1245" s="253"/>
      <c r="X1245" s="253"/>
      <c r="Y1245" s="253"/>
      <c r="Z1245" s="253"/>
      <c r="AA1245" s="253"/>
      <c r="AB1245" s="253"/>
      <c r="AC1245" s="253"/>
      <c r="AD1245" s="253"/>
      <c r="AE1245" s="253"/>
      <c r="AF1245" s="253"/>
      <c r="AG1245" s="253"/>
      <c r="AH1245" s="253"/>
      <c r="AI1245" s="253"/>
      <c r="AJ1245" s="253"/>
      <c r="AK1245" s="253"/>
      <c r="AL1245" s="253"/>
      <c r="AM1245" s="253"/>
      <c r="AN1245" s="253"/>
      <c r="AO1245" s="253"/>
      <c r="AP1245" s="253"/>
      <c r="AQ1245" s="253"/>
      <c r="AR1245" s="253"/>
      <c r="AS1245" s="253"/>
      <c r="AT1245" s="253"/>
      <c r="AU1245" s="253"/>
      <c r="AV1245" s="253"/>
      <c r="AW1245" s="253"/>
    </row>
    <row r="1246" spans="1:49" s="252" customFormat="1" ht="15" customHeight="1" x14ac:dyDescent="0.25">
      <c r="A1246" s="253"/>
      <c r="B1246" s="253"/>
      <c r="C1246" s="253"/>
      <c r="D1246" s="253"/>
      <c r="E1246" s="253"/>
      <c r="F1246" s="253"/>
      <c r="G1246" s="253"/>
      <c r="H1246" s="253"/>
      <c r="I1246" s="253"/>
      <c r="J1246" s="253"/>
      <c r="K1246" s="253"/>
      <c r="L1246" s="253"/>
      <c r="M1246" s="253"/>
      <c r="N1246" s="253"/>
      <c r="O1246" s="253"/>
      <c r="P1246" s="253"/>
      <c r="Q1246" s="253"/>
      <c r="R1246" s="253"/>
      <c r="S1246" s="253"/>
      <c r="T1246" s="253"/>
      <c r="U1246" s="253"/>
      <c r="V1246" s="253"/>
      <c r="W1246" s="253"/>
      <c r="X1246" s="253"/>
      <c r="Y1246" s="253"/>
      <c r="Z1246" s="253"/>
      <c r="AA1246" s="253"/>
      <c r="AB1246" s="253"/>
      <c r="AC1246" s="253"/>
      <c r="AD1246" s="253"/>
      <c r="AE1246" s="253"/>
      <c r="AF1246" s="253"/>
      <c r="AG1246" s="253"/>
      <c r="AH1246" s="253"/>
      <c r="AI1246" s="253"/>
      <c r="AJ1246" s="253"/>
      <c r="AK1246" s="253"/>
      <c r="AL1246" s="253"/>
      <c r="AM1246" s="253"/>
      <c r="AN1246" s="253"/>
      <c r="AO1246" s="253"/>
      <c r="AP1246" s="253"/>
      <c r="AQ1246" s="253"/>
      <c r="AR1246" s="253"/>
      <c r="AS1246" s="253"/>
      <c r="AT1246" s="253"/>
      <c r="AU1246" s="253"/>
      <c r="AV1246" s="253"/>
      <c r="AW1246" s="253"/>
    </row>
    <row r="1247" spans="1:49" s="252" customFormat="1" ht="15" customHeight="1" x14ac:dyDescent="0.25">
      <c r="A1247" s="253"/>
      <c r="B1247" s="253"/>
      <c r="C1247" s="253"/>
      <c r="D1247" s="253"/>
      <c r="E1247" s="253"/>
      <c r="F1247" s="253"/>
      <c r="G1247" s="253"/>
      <c r="H1247" s="253"/>
      <c r="I1247" s="253"/>
      <c r="J1247" s="253"/>
      <c r="K1247" s="253"/>
      <c r="L1247" s="253"/>
      <c r="M1247" s="253"/>
      <c r="N1247" s="253"/>
      <c r="O1247" s="253"/>
      <c r="P1247" s="253"/>
      <c r="Q1247" s="253"/>
      <c r="R1247" s="253"/>
      <c r="S1247" s="253"/>
      <c r="T1247" s="253"/>
      <c r="U1247" s="253"/>
      <c r="V1247" s="253"/>
      <c r="W1247" s="253"/>
      <c r="X1247" s="253"/>
      <c r="Y1247" s="253"/>
      <c r="Z1247" s="253"/>
      <c r="AA1247" s="253"/>
      <c r="AB1247" s="253"/>
      <c r="AC1247" s="253"/>
      <c r="AD1247" s="253"/>
      <c r="AE1247" s="253"/>
      <c r="AF1247" s="253"/>
      <c r="AG1247" s="253"/>
      <c r="AH1247" s="253"/>
      <c r="AI1247" s="253"/>
      <c r="AJ1247" s="253"/>
      <c r="AK1247" s="253"/>
      <c r="AL1247" s="253"/>
      <c r="AM1247" s="253"/>
      <c r="AN1247" s="253"/>
      <c r="AO1247" s="253"/>
      <c r="AP1247" s="253"/>
      <c r="AQ1247" s="253"/>
      <c r="AR1247" s="253"/>
      <c r="AS1247" s="253"/>
      <c r="AT1247" s="253"/>
      <c r="AU1247" s="253"/>
      <c r="AV1247" s="253"/>
      <c r="AW1247" s="253"/>
    </row>
    <row r="1248" spans="1:49" s="252" customFormat="1" ht="15" customHeight="1" x14ac:dyDescent="0.25">
      <c r="A1248" s="253"/>
      <c r="B1248" s="253"/>
      <c r="C1248" s="253"/>
      <c r="D1248" s="253"/>
      <c r="E1248" s="253"/>
      <c r="F1248" s="253"/>
      <c r="G1248" s="253"/>
      <c r="H1248" s="253"/>
      <c r="I1248" s="253"/>
      <c r="J1248" s="253"/>
      <c r="K1248" s="253"/>
      <c r="L1248" s="253"/>
      <c r="M1248" s="253"/>
      <c r="N1248" s="253"/>
      <c r="O1248" s="253"/>
      <c r="P1248" s="253"/>
      <c r="Q1248" s="253"/>
      <c r="R1248" s="253"/>
      <c r="S1248" s="253"/>
      <c r="T1248" s="253"/>
      <c r="U1248" s="253"/>
      <c r="V1248" s="253"/>
      <c r="W1248" s="253"/>
      <c r="X1248" s="253"/>
      <c r="Y1248" s="253"/>
      <c r="Z1248" s="253"/>
      <c r="AA1248" s="253"/>
      <c r="AB1248" s="253"/>
      <c r="AC1248" s="253"/>
      <c r="AD1248" s="253"/>
      <c r="AE1248" s="253"/>
      <c r="AF1248" s="253"/>
      <c r="AG1248" s="253"/>
      <c r="AH1248" s="253"/>
      <c r="AI1248" s="253"/>
      <c r="AJ1248" s="253"/>
      <c r="AK1248" s="253"/>
      <c r="AL1248" s="253"/>
      <c r="AM1248" s="253"/>
      <c r="AN1248" s="253"/>
      <c r="AO1248" s="253"/>
      <c r="AP1248" s="253"/>
      <c r="AQ1248" s="253"/>
      <c r="AR1248" s="253"/>
      <c r="AS1248" s="253"/>
      <c r="AT1248" s="253"/>
      <c r="AU1248" s="253"/>
      <c r="AV1248" s="253"/>
      <c r="AW1248" s="253"/>
    </row>
    <row r="1249" spans="1:49" s="252" customFormat="1" ht="15" customHeight="1" x14ac:dyDescent="0.25">
      <c r="A1249" s="253"/>
      <c r="B1249" s="253"/>
      <c r="C1249" s="253"/>
      <c r="D1249" s="253"/>
      <c r="E1249" s="253"/>
      <c r="F1249" s="253"/>
      <c r="G1249" s="253"/>
      <c r="H1249" s="253"/>
      <c r="I1249" s="253"/>
      <c r="J1249" s="253"/>
      <c r="K1249" s="253"/>
      <c r="L1249" s="253"/>
      <c r="M1249" s="253"/>
      <c r="N1249" s="253"/>
      <c r="O1249" s="253"/>
      <c r="P1249" s="253"/>
      <c r="Q1249" s="253"/>
      <c r="R1249" s="253"/>
      <c r="S1249" s="253"/>
      <c r="T1249" s="253"/>
      <c r="U1249" s="253"/>
      <c r="V1249" s="253"/>
      <c r="W1249" s="253"/>
      <c r="X1249" s="253"/>
      <c r="Y1249" s="253"/>
      <c r="Z1249" s="253"/>
      <c r="AA1249" s="253"/>
      <c r="AB1249" s="253"/>
      <c r="AC1249" s="253"/>
      <c r="AD1249" s="253"/>
      <c r="AE1249" s="253"/>
      <c r="AF1249" s="253"/>
      <c r="AG1249" s="253"/>
      <c r="AH1249" s="253"/>
      <c r="AI1249" s="253"/>
      <c r="AJ1249" s="253"/>
      <c r="AK1249" s="253"/>
      <c r="AL1249" s="253"/>
      <c r="AM1249" s="253"/>
      <c r="AN1249" s="253"/>
      <c r="AO1249" s="253"/>
      <c r="AP1249" s="253"/>
      <c r="AQ1249" s="253"/>
      <c r="AR1249" s="253"/>
      <c r="AS1249" s="253"/>
      <c r="AT1249" s="253"/>
      <c r="AU1249" s="253"/>
      <c r="AV1249" s="253"/>
      <c r="AW1249" s="253"/>
    </row>
    <row r="1250" spans="1:49" s="252" customFormat="1" ht="15" customHeight="1" x14ac:dyDescent="0.25">
      <c r="A1250" s="253"/>
      <c r="B1250" s="253"/>
      <c r="C1250" s="253"/>
      <c r="D1250" s="253"/>
      <c r="E1250" s="253"/>
      <c r="F1250" s="253"/>
      <c r="G1250" s="253"/>
      <c r="H1250" s="253"/>
      <c r="I1250" s="253"/>
      <c r="J1250" s="253"/>
      <c r="K1250" s="253"/>
      <c r="L1250" s="253"/>
      <c r="M1250" s="253"/>
      <c r="N1250" s="253"/>
      <c r="O1250" s="253"/>
      <c r="P1250" s="253"/>
      <c r="Q1250" s="253"/>
      <c r="R1250" s="253"/>
      <c r="S1250" s="253"/>
      <c r="T1250" s="253"/>
      <c r="U1250" s="253"/>
      <c r="V1250" s="253"/>
      <c r="W1250" s="253"/>
      <c r="X1250" s="253"/>
      <c r="Y1250" s="253"/>
      <c r="Z1250" s="253"/>
      <c r="AA1250" s="253"/>
      <c r="AB1250" s="253"/>
      <c r="AC1250" s="253"/>
      <c r="AD1250" s="253"/>
      <c r="AE1250" s="253"/>
      <c r="AF1250" s="253"/>
      <c r="AG1250" s="253"/>
      <c r="AH1250" s="253"/>
      <c r="AI1250" s="253"/>
      <c r="AJ1250" s="253"/>
      <c r="AK1250" s="253"/>
      <c r="AL1250" s="253"/>
      <c r="AM1250" s="253"/>
      <c r="AN1250" s="253"/>
      <c r="AO1250" s="253"/>
      <c r="AP1250" s="253"/>
      <c r="AQ1250" s="253"/>
      <c r="AR1250" s="253"/>
      <c r="AS1250" s="253"/>
      <c r="AT1250" s="253"/>
      <c r="AU1250" s="253"/>
      <c r="AV1250" s="253"/>
      <c r="AW1250" s="253"/>
    </row>
    <row r="1251" spans="1:49" s="252" customFormat="1" ht="15" customHeight="1" x14ac:dyDescent="0.25">
      <c r="A1251" s="253"/>
      <c r="B1251" s="253"/>
      <c r="C1251" s="253"/>
      <c r="D1251" s="253"/>
      <c r="E1251" s="253"/>
      <c r="F1251" s="253"/>
      <c r="G1251" s="253"/>
      <c r="H1251" s="253"/>
      <c r="I1251" s="253"/>
      <c r="J1251" s="253"/>
      <c r="K1251" s="253"/>
      <c r="L1251" s="253"/>
      <c r="M1251" s="253"/>
      <c r="N1251" s="253"/>
      <c r="O1251" s="253"/>
      <c r="P1251" s="253"/>
      <c r="Q1251" s="253"/>
      <c r="R1251" s="253"/>
      <c r="S1251" s="253"/>
      <c r="T1251" s="253"/>
      <c r="U1251" s="253"/>
      <c r="V1251" s="253"/>
      <c r="W1251" s="253"/>
      <c r="X1251" s="253"/>
      <c r="Y1251" s="253"/>
      <c r="Z1251" s="253"/>
      <c r="AA1251" s="253"/>
      <c r="AB1251" s="253"/>
      <c r="AC1251" s="253"/>
      <c r="AD1251" s="253"/>
      <c r="AE1251" s="253"/>
      <c r="AF1251" s="253"/>
      <c r="AG1251" s="253"/>
      <c r="AH1251" s="253"/>
      <c r="AI1251" s="253"/>
      <c r="AJ1251" s="253"/>
      <c r="AK1251" s="253"/>
      <c r="AL1251" s="253"/>
      <c r="AM1251" s="253"/>
      <c r="AN1251" s="253"/>
      <c r="AO1251" s="253"/>
      <c r="AP1251" s="253"/>
      <c r="AQ1251" s="253"/>
      <c r="AR1251" s="253"/>
      <c r="AS1251" s="253"/>
      <c r="AT1251" s="253"/>
      <c r="AU1251" s="253"/>
      <c r="AV1251" s="253"/>
      <c r="AW1251" s="253"/>
    </row>
    <row r="1252" spans="1:49" s="252" customFormat="1" ht="15" customHeight="1" x14ac:dyDescent="0.25">
      <c r="A1252" s="253"/>
      <c r="B1252" s="253"/>
      <c r="C1252" s="253"/>
      <c r="D1252" s="253"/>
      <c r="E1252" s="253"/>
      <c r="F1252" s="253"/>
      <c r="G1252" s="253"/>
      <c r="H1252" s="253"/>
      <c r="I1252" s="253"/>
      <c r="J1252" s="253"/>
      <c r="K1252" s="253"/>
      <c r="L1252" s="253"/>
      <c r="M1252" s="253"/>
      <c r="N1252" s="253"/>
      <c r="O1252" s="253"/>
      <c r="P1252" s="253"/>
      <c r="Q1252" s="253"/>
      <c r="R1252" s="253"/>
      <c r="S1252" s="253"/>
      <c r="T1252" s="253"/>
      <c r="U1252" s="253"/>
      <c r="V1252" s="253"/>
      <c r="W1252" s="253"/>
      <c r="X1252" s="253"/>
      <c r="Y1252" s="253"/>
      <c r="Z1252" s="253"/>
      <c r="AA1252" s="253"/>
      <c r="AB1252" s="253"/>
      <c r="AC1252" s="253"/>
      <c r="AD1252" s="253"/>
      <c r="AE1252" s="253"/>
      <c r="AF1252" s="253"/>
      <c r="AG1252" s="253"/>
      <c r="AH1252" s="253"/>
      <c r="AI1252" s="253"/>
      <c r="AJ1252" s="253"/>
      <c r="AK1252" s="253"/>
      <c r="AL1252" s="253"/>
      <c r="AM1252" s="253"/>
      <c r="AN1252" s="253"/>
      <c r="AO1252" s="253"/>
      <c r="AP1252" s="253"/>
      <c r="AQ1252" s="253"/>
      <c r="AR1252" s="253"/>
      <c r="AS1252" s="253"/>
      <c r="AT1252" s="253"/>
      <c r="AU1252" s="253"/>
      <c r="AV1252" s="253"/>
      <c r="AW1252" s="253"/>
    </row>
    <row r="1253" spans="1:49" s="252" customFormat="1" ht="15" customHeight="1" x14ac:dyDescent="0.25">
      <c r="A1253" s="253"/>
      <c r="B1253" s="253"/>
      <c r="C1253" s="253"/>
      <c r="D1253" s="253"/>
      <c r="E1253" s="253"/>
      <c r="F1253" s="253"/>
      <c r="G1253" s="253"/>
      <c r="H1253" s="253"/>
      <c r="I1253" s="253"/>
      <c r="J1253" s="253"/>
      <c r="K1253" s="253"/>
      <c r="L1253" s="253"/>
      <c r="M1253" s="253"/>
      <c r="N1253" s="253"/>
      <c r="O1253" s="253"/>
      <c r="P1253" s="253"/>
      <c r="Q1253" s="253"/>
      <c r="R1253" s="253"/>
      <c r="S1253" s="253"/>
      <c r="T1253" s="253"/>
      <c r="U1253" s="253"/>
      <c r="V1253" s="253"/>
      <c r="W1253" s="253"/>
      <c r="X1253" s="253"/>
      <c r="Y1253" s="253"/>
      <c r="Z1253" s="253"/>
      <c r="AA1253" s="253"/>
      <c r="AB1253" s="253"/>
      <c r="AC1253" s="253"/>
      <c r="AD1253" s="253"/>
      <c r="AE1253" s="253"/>
      <c r="AF1253" s="253"/>
      <c r="AG1253" s="253"/>
      <c r="AH1253" s="253"/>
      <c r="AI1253" s="253"/>
      <c r="AJ1253" s="253"/>
      <c r="AK1253" s="253"/>
      <c r="AL1253" s="253"/>
      <c r="AM1253" s="253"/>
      <c r="AN1253" s="253"/>
      <c r="AO1253" s="253"/>
      <c r="AP1253" s="253"/>
      <c r="AQ1253" s="253"/>
      <c r="AR1253" s="253"/>
      <c r="AS1253" s="253"/>
      <c r="AT1253" s="253"/>
      <c r="AU1253" s="253"/>
      <c r="AV1253" s="253"/>
      <c r="AW1253" s="253"/>
    </row>
    <row r="1254" spans="1:49" s="252" customFormat="1" ht="15" customHeight="1" x14ac:dyDescent="0.25">
      <c r="A1254" s="253"/>
      <c r="B1254" s="253"/>
      <c r="C1254" s="253"/>
      <c r="D1254" s="253"/>
      <c r="E1254" s="253"/>
      <c r="F1254" s="253"/>
      <c r="G1254" s="253"/>
      <c r="H1254" s="253"/>
      <c r="I1254" s="253"/>
      <c r="J1254" s="253"/>
      <c r="K1254" s="253"/>
      <c r="L1254" s="253"/>
      <c r="M1254" s="253"/>
      <c r="N1254" s="253"/>
      <c r="O1254" s="253"/>
      <c r="P1254" s="253"/>
      <c r="Q1254" s="253"/>
      <c r="R1254" s="253"/>
      <c r="S1254" s="253"/>
      <c r="T1254" s="253"/>
      <c r="U1254" s="253"/>
      <c r="V1254" s="253"/>
      <c r="W1254" s="253"/>
      <c r="X1254" s="253"/>
      <c r="Y1254" s="253"/>
      <c r="Z1254" s="253"/>
      <c r="AA1254" s="253"/>
      <c r="AB1254" s="253"/>
      <c r="AC1254" s="253"/>
      <c r="AD1254" s="253"/>
      <c r="AE1254" s="253"/>
      <c r="AF1254" s="253"/>
      <c r="AG1254" s="253"/>
      <c r="AH1254" s="253"/>
      <c r="AI1254" s="253"/>
      <c r="AJ1254" s="253"/>
      <c r="AK1254" s="253"/>
      <c r="AL1254" s="253"/>
      <c r="AM1254" s="253"/>
      <c r="AN1254" s="253"/>
      <c r="AO1254" s="253"/>
      <c r="AP1254" s="253"/>
      <c r="AQ1254" s="253"/>
      <c r="AR1254" s="253"/>
      <c r="AS1254" s="253"/>
      <c r="AT1254" s="253"/>
      <c r="AU1254" s="253"/>
      <c r="AV1254" s="253"/>
      <c r="AW1254" s="253"/>
    </row>
    <row r="1255" spans="1:49" s="252" customFormat="1" ht="15" customHeight="1" x14ac:dyDescent="0.25">
      <c r="A1255" s="253"/>
      <c r="B1255" s="253"/>
      <c r="C1255" s="253"/>
      <c r="D1255" s="253"/>
      <c r="E1255" s="253"/>
      <c r="F1255" s="253"/>
      <c r="G1255" s="253"/>
      <c r="H1255" s="253"/>
      <c r="I1255" s="253"/>
      <c r="J1255" s="253"/>
      <c r="K1255" s="253"/>
      <c r="L1255" s="253"/>
      <c r="M1255" s="253"/>
      <c r="N1255" s="253"/>
      <c r="O1255" s="253"/>
      <c r="P1255" s="253"/>
      <c r="Q1255" s="253"/>
      <c r="R1255" s="253"/>
      <c r="S1255" s="253"/>
      <c r="T1255" s="253"/>
      <c r="U1255" s="253"/>
      <c r="V1255" s="253"/>
      <c r="W1255" s="253"/>
      <c r="X1255" s="253"/>
      <c r="Y1255" s="253"/>
      <c r="Z1255" s="253"/>
      <c r="AA1255" s="253"/>
      <c r="AB1255" s="253"/>
      <c r="AC1255" s="253"/>
      <c r="AD1255" s="253"/>
      <c r="AE1255" s="253"/>
      <c r="AF1255" s="253"/>
      <c r="AG1255" s="253"/>
      <c r="AH1255" s="253"/>
      <c r="AI1255" s="253"/>
      <c r="AJ1255" s="253"/>
      <c r="AK1255" s="253"/>
      <c r="AL1255" s="253"/>
      <c r="AM1255" s="253"/>
      <c r="AN1255" s="253"/>
      <c r="AO1255" s="253"/>
      <c r="AP1255" s="253"/>
      <c r="AQ1255" s="253"/>
      <c r="AR1255" s="253"/>
      <c r="AS1255" s="253"/>
      <c r="AT1255" s="253"/>
      <c r="AU1255" s="253"/>
      <c r="AV1255" s="253"/>
      <c r="AW1255" s="253"/>
    </row>
    <row r="1256" spans="1:49" s="252" customFormat="1" ht="15" customHeight="1" x14ac:dyDescent="0.25">
      <c r="A1256" s="253"/>
      <c r="B1256" s="253"/>
      <c r="C1256" s="253"/>
      <c r="D1256" s="253"/>
      <c r="E1256" s="253"/>
      <c r="F1256" s="253"/>
      <c r="G1256" s="253"/>
      <c r="H1256" s="253"/>
      <c r="I1256" s="253"/>
      <c r="J1256" s="253"/>
      <c r="K1256" s="253"/>
      <c r="L1256" s="253"/>
      <c r="M1256" s="253"/>
      <c r="N1256" s="253"/>
      <c r="O1256" s="253"/>
      <c r="P1256" s="253"/>
      <c r="Q1256" s="253"/>
      <c r="R1256" s="253"/>
      <c r="S1256" s="253"/>
      <c r="T1256" s="253"/>
      <c r="U1256" s="253"/>
      <c r="V1256" s="253"/>
      <c r="W1256" s="253"/>
      <c r="X1256" s="253"/>
      <c r="Y1256" s="253"/>
      <c r="Z1256" s="253"/>
      <c r="AA1256" s="253"/>
      <c r="AB1256" s="253"/>
      <c r="AC1256" s="253"/>
      <c r="AD1256" s="253"/>
      <c r="AE1256" s="253"/>
      <c r="AF1256" s="253"/>
      <c r="AG1256" s="253"/>
      <c r="AH1256" s="253"/>
      <c r="AI1256" s="253"/>
      <c r="AJ1256" s="253"/>
      <c r="AK1256" s="253"/>
      <c r="AL1256" s="253"/>
      <c r="AM1256" s="253"/>
      <c r="AN1256" s="253"/>
      <c r="AO1256" s="253"/>
      <c r="AP1256" s="253"/>
      <c r="AQ1256" s="253"/>
      <c r="AR1256" s="253"/>
      <c r="AS1256" s="253"/>
      <c r="AT1256" s="253"/>
      <c r="AU1256" s="253"/>
      <c r="AV1256" s="253"/>
      <c r="AW1256" s="253"/>
    </row>
    <row r="1257" spans="1:49" s="252" customFormat="1" ht="15" customHeight="1" x14ac:dyDescent="0.25">
      <c r="A1257" s="253"/>
      <c r="B1257" s="253"/>
      <c r="C1257" s="253"/>
      <c r="D1257" s="253"/>
      <c r="E1257" s="253"/>
      <c r="F1257" s="253"/>
      <c r="G1257" s="253"/>
      <c r="H1257" s="253"/>
      <c r="I1257" s="253"/>
      <c r="J1257" s="253"/>
      <c r="K1257" s="253"/>
      <c r="L1257" s="253"/>
      <c r="M1257" s="253"/>
      <c r="N1257" s="253"/>
      <c r="O1257" s="253"/>
      <c r="P1257" s="253"/>
      <c r="Q1257" s="253"/>
      <c r="R1257" s="253"/>
      <c r="S1257" s="253"/>
      <c r="T1257" s="253"/>
      <c r="U1257" s="253"/>
      <c r="V1257" s="253"/>
      <c r="W1257" s="253"/>
      <c r="X1257" s="253"/>
      <c r="Y1257" s="253"/>
      <c r="Z1257" s="253"/>
      <c r="AA1257" s="253"/>
      <c r="AB1257" s="253"/>
      <c r="AC1257" s="253"/>
      <c r="AD1257" s="253"/>
      <c r="AE1257" s="253"/>
      <c r="AF1257" s="253"/>
      <c r="AG1257" s="253"/>
      <c r="AH1257" s="253"/>
      <c r="AI1257" s="253"/>
      <c r="AJ1257" s="253"/>
      <c r="AK1257" s="253"/>
      <c r="AL1257" s="253"/>
      <c r="AM1257" s="253"/>
      <c r="AN1257" s="253"/>
      <c r="AO1257" s="253"/>
      <c r="AP1257" s="253"/>
      <c r="AQ1257" s="253"/>
      <c r="AR1257" s="253"/>
      <c r="AS1257" s="253"/>
      <c r="AT1257" s="253"/>
      <c r="AU1257" s="253"/>
      <c r="AV1257" s="253"/>
      <c r="AW1257" s="253"/>
    </row>
    <row r="1258" spans="1:49" s="252" customFormat="1" ht="15" customHeight="1" x14ac:dyDescent="0.25">
      <c r="A1258" s="253"/>
      <c r="B1258" s="253"/>
      <c r="C1258" s="253"/>
      <c r="D1258" s="253"/>
      <c r="E1258" s="253"/>
      <c r="F1258" s="253"/>
      <c r="G1258" s="253"/>
      <c r="H1258" s="253"/>
      <c r="I1258" s="253"/>
      <c r="J1258" s="253"/>
      <c r="K1258" s="253"/>
      <c r="L1258" s="253"/>
      <c r="M1258" s="253"/>
      <c r="N1258" s="253"/>
      <c r="O1258" s="253"/>
      <c r="P1258" s="253"/>
      <c r="Q1258" s="253"/>
      <c r="R1258" s="253"/>
      <c r="S1258" s="253"/>
      <c r="T1258" s="253"/>
      <c r="U1258" s="253"/>
      <c r="V1258" s="253"/>
      <c r="W1258" s="253"/>
      <c r="X1258" s="253"/>
      <c r="Y1258" s="253"/>
      <c r="Z1258" s="253"/>
      <c r="AA1258" s="253"/>
      <c r="AB1258" s="253"/>
      <c r="AC1258" s="253"/>
      <c r="AD1258" s="253"/>
      <c r="AE1258" s="253"/>
      <c r="AF1258" s="253"/>
      <c r="AG1258" s="253"/>
      <c r="AH1258" s="253"/>
      <c r="AI1258" s="253"/>
      <c r="AJ1258" s="253"/>
      <c r="AK1258" s="253"/>
      <c r="AL1258" s="253"/>
      <c r="AM1258" s="253"/>
      <c r="AN1258" s="253"/>
      <c r="AO1258" s="253"/>
      <c r="AP1258" s="253"/>
      <c r="AQ1258" s="253"/>
      <c r="AR1258" s="253"/>
      <c r="AS1258" s="253"/>
      <c r="AT1258" s="253"/>
      <c r="AU1258" s="253"/>
      <c r="AV1258" s="253"/>
      <c r="AW1258" s="253"/>
    </row>
    <row r="1259" spans="1:49" s="252" customFormat="1" ht="15" customHeight="1" x14ac:dyDescent="0.25">
      <c r="A1259" s="253"/>
      <c r="B1259" s="253"/>
      <c r="C1259" s="253"/>
      <c r="D1259" s="253"/>
      <c r="E1259" s="253"/>
      <c r="F1259" s="253"/>
      <c r="G1259" s="253"/>
      <c r="H1259" s="253"/>
      <c r="I1259" s="253"/>
      <c r="J1259" s="253"/>
      <c r="K1259" s="253"/>
      <c r="L1259" s="253"/>
      <c r="M1259" s="253"/>
      <c r="N1259" s="253"/>
      <c r="O1259" s="253"/>
      <c r="P1259" s="253"/>
      <c r="Q1259" s="253"/>
      <c r="R1259" s="253"/>
      <c r="S1259" s="253"/>
      <c r="T1259" s="253"/>
      <c r="U1259" s="253"/>
      <c r="V1259" s="253"/>
      <c r="W1259" s="253"/>
      <c r="X1259" s="253"/>
      <c r="Y1259" s="253"/>
      <c r="Z1259" s="253"/>
      <c r="AA1259" s="253"/>
      <c r="AB1259" s="253"/>
      <c r="AC1259" s="253"/>
      <c r="AD1259" s="253"/>
      <c r="AE1259" s="253"/>
      <c r="AF1259" s="253"/>
      <c r="AG1259" s="253"/>
      <c r="AH1259" s="253"/>
      <c r="AI1259" s="253"/>
      <c r="AJ1259" s="253"/>
      <c r="AK1259" s="253"/>
      <c r="AL1259" s="253"/>
      <c r="AM1259" s="253"/>
      <c r="AN1259" s="253"/>
      <c r="AO1259" s="253"/>
      <c r="AP1259" s="253"/>
      <c r="AQ1259" s="253"/>
      <c r="AR1259" s="253"/>
      <c r="AS1259" s="253"/>
      <c r="AT1259" s="253"/>
      <c r="AU1259" s="253"/>
      <c r="AV1259" s="253"/>
      <c r="AW1259" s="253"/>
    </row>
    <row r="1260" spans="1:49" s="252" customFormat="1" ht="15" customHeight="1" x14ac:dyDescent="0.25">
      <c r="A1260" s="253"/>
      <c r="B1260" s="253"/>
      <c r="C1260" s="253"/>
      <c r="D1260" s="253"/>
      <c r="E1260" s="253"/>
      <c r="F1260" s="253"/>
      <c r="G1260" s="253"/>
      <c r="H1260" s="253"/>
      <c r="I1260" s="253"/>
      <c r="J1260" s="253"/>
      <c r="K1260" s="253"/>
      <c r="L1260" s="253"/>
      <c r="M1260" s="253"/>
      <c r="N1260" s="253"/>
      <c r="O1260" s="253"/>
      <c r="P1260" s="253"/>
      <c r="Q1260" s="253"/>
      <c r="R1260" s="253"/>
      <c r="S1260" s="253"/>
      <c r="T1260" s="253"/>
      <c r="U1260" s="253"/>
      <c r="V1260" s="253"/>
      <c r="W1260" s="253"/>
      <c r="X1260" s="253"/>
      <c r="Y1260" s="253"/>
      <c r="Z1260" s="253"/>
      <c r="AA1260" s="253"/>
      <c r="AB1260" s="253"/>
      <c r="AC1260" s="253"/>
      <c r="AD1260" s="253"/>
      <c r="AE1260" s="253"/>
      <c r="AF1260" s="253"/>
      <c r="AG1260" s="253"/>
      <c r="AH1260" s="253"/>
      <c r="AI1260" s="253"/>
      <c r="AJ1260" s="253"/>
      <c r="AK1260" s="253"/>
      <c r="AL1260" s="253"/>
      <c r="AM1260" s="253"/>
      <c r="AN1260" s="253"/>
      <c r="AO1260" s="253"/>
      <c r="AP1260" s="253"/>
      <c r="AQ1260" s="253"/>
      <c r="AR1260" s="253"/>
      <c r="AS1260" s="253"/>
      <c r="AT1260" s="253"/>
      <c r="AU1260" s="253"/>
      <c r="AV1260" s="253"/>
      <c r="AW1260" s="253"/>
    </row>
    <row r="1261" spans="1:49" s="252" customFormat="1" ht="15" customHeight="1" x14ac:dyDescent="0.25">
      <c r="A1261" s="253"/>
      <c r="B1261" s="253"/>
      <c r="C1261" s="253"/>
      <c r="D1261" s="253"/>
      <c r="E1261" s="253"/>
      <c r="F1261" s="253"/>
      <c r="G1261" s="253"/>
      <c r="H1261" s="253"/>
      <c r="I1261" s="253"/>
      <c r="J1261" s="253"/>
      <c r="K1261" s="253"/>
      <c r="L1261" s="253"/>
      <c r="M1261" s="253"/>
      <c r="N1261" s="253"/>
      <c r="O1261" s="253"/>
      <c r="P1261" s="253"/>
      <c r="Q1261" s="253"/>
      <c r="R1261" s="253"/>
      <c r="S1261" s="253"/>
      <c r="T1261" s="253"/>
      <c r="U1261" s="253"/>
      <c r="V1261" s="253"/>
      <c r="W1261" s="253"/>
      <c r="X1261" s="253"/>
      <c r="Y1261" s="253"/>
      <c r="Z1261" s="253"/>
      <c r="AA1261" s="253"/>
      <c r="AB1261" s="253"/>
      <c r="AC1261" s="253"/>
      <c r="AD1261" s="253"/>
      <c r="AE1261" s="253"/>
      <c r="AF1261" s="253"/>
      <c r="AG1261" s="253"/>
      <c r="AH1261" s="253"/>
      <c r="AI1261" s="253"/>
      <c r="AJ1261" s="253"/>
      <c r="AK1261" s="253"/>
      <c r="AL1261" s="253"/>
      <c r="AM1261" s="253"/>
      <c r="AN1261" s="253"/>
      <c r="AO1261" s="253"/>
      <c r="AP1261" s="253"/>
      <c r="AQ1261" s="253"/>
      <c r="AR1261" s="253"/>
      <c r="AS1261" s="253"/>
      <c r="AT1261" s="253"/>
      <c r="AU1261" s="253"/>
      <c r="AV1261" s="253"/>
      <c r="AW1261" s="253"/>
    </row>
    <row r="1262" spans="1:49" s="252" customFormat="1" ht="15" customHeight="1" x14ac:dyDescent="0.25">
      <c r="A1262" s="253"/>
      <c r="B1262" s="253"/>
      <c r="C1262" s="253"/>
      <c r="D1262" s="253"/>
      <c r="E1262" s="253"/>
      <c r="F1262" s="253"/>
      <c r="G1262" s="253"/>
      <c r="H1262" s="253"/>
      <c r="I1262" s="253"/>
      <c r="J1262" s="253"/>
      <c r="K1262" s="253"/>
      <c r="L1262" s="253"/>
      <c r="M1262" s="253"/>
      <c r="N1262" s="253"/>
      <c r="O1262" s="253"/>
      <c r="P1262" s="253"/>
      <c r="Q1262" s="253"/>
      <c r="R1262" s="253"/>
      <c r="S1262" s="253"/>
      <c r="T1262" s="253"/>
      <c r="U1262" s="253"/>
      <c r="V1262" s="253"/>
      <c r="W1262" s="253"/>
      <c r="X1262" s="253"/>
      <c r="Y1262" s="253"/>
      <c r="Z1262" s="253"/>
      <c r="AA1262" s="253"/>
      <c r="AB1262" s="253"/>
      <c r="AC1262" s="253"/>
      <c r="AD1262" s="253"/>
      <c r="AE1262" s="253"/>
      <c r="AF1262" s="253"/>
      <c r="AG1262" s="253"/>
      <c r="AH1262" s="253"/>
      <c r="AI1262" s="253"/>
      <c r="AJ1262" s="253"/>
      <c r="AK1262" s="253"/>
      <c r="AL1262" s="253"/>
      <c r="AM1262" s="253"/>
      <c r="AN1262" s="253"/>
      <c r="AO1262" s="253"/>
      <c r="AP1262" s="253"/>
      <c r="AQ1262" s="253"/>
      <c r="AR1262" s="253"/>
      <c r="AS1262" s="253"/>
      <c r="AT1262" s="253"/>
      <c r="AU1262" s="253"/>
      <c r="AV1262" s="253"/>
      <c r="AW1262" s="253"/>
    </row>
    <row r="1263" spans="1:49" s="252" customFormat="1" ht="15" customHeight="1" x14ac:dyDescent="0.25">
      <c r="A1263" s="253"/>
      <c r="B1263" s="253"/>
      <c r="C1263" s="253"/>
      <c r="D1263" s="253"/>
      <c r="E1263" s="253"/>
      <c r="F1263" s="253"/>
      <c r="G1263" s="253"/>
      <c r="H1263" s="253"/>
      <c r="I1263" s="253"/>
      <c r="J1263" s="253"/>
      <c r="K1263" s="253"/>
      <c r="L1263" s="253"/>
      <c r="M1263" s="253"/>
      <c r="N1263" s="253"/>
      <c r="O1263" s="253"/>
      <c r="P1263" s="253"/>
      <c r="Q1263" s="253"/>
      <c r="R1263" s="253"/>
      <c r="S1263" s="253"/>
      <c r="T1263" s="253"/>
      <c r="U1263" s="253"/>
      <c r="V1263" s="253"/>
      <c r="W1263" s="253"/>
      <c r="X1263" s="253"/>
      <c r="Y1263" s="253"/>
      <c r="Z1263" s="253"/>
      <c r="AA1263" s="253"/>
      <c r="AB1263" s="253"/>
      <c r="AC1263" s="253"/>
      <c r="AD1263" s="253"/>
      <c r="AE1263" s="253"/>
      <c r="AF1263" s="253"/>
      <c r="AG1263" s="253"/>
      <c r="AH1263" s="253"/>
      <c r="AI1263" s="253"/>
      <c r="AJ1263" s="253"/>
      <c r="AK1263" s="253"/>
      <c r="AL1263" s="253"/>
      <c r="AM1263" s="253"/>
      <c r="AN1263" s="253"/>
      <c r="AO1263" s="253"/>
      <c r="AP1263" s="253"/>
      <c r="AQ1263" s="253"/>
      <c r="AR1263" s="253"/>
      <c r="AS1263" s="253"/>
      <c r="AT1263" s="253"/>
      <c r="AU1263" s="253"/>
      <c r="AV1263" s="253"/>
      <c r="AW1263" s="253"/>
    </row>
    <row r="1264" spans="1:49" s="252" customFormat="1" ht="15" customHeight="1" x14ac:dyDescent="0.25">
      <c r="A1264" s="253"/>
      <c r="B1264" s="253"/>
      <c r="C1264" s="253"/>
      <c r="D1264" s="253"/>
      <c r="E1264" s="253"/>
      <c r="F1264" s="253"/>
      <c r="G1264" s="253"/>
      <c r="H1264" s="253"/>
      <c r="I1264" s="253"/>
      <c r="J1264" s="253"/>
      <c r="K1264" s="253"/>
      <c r="L1264" s="253"/>
      <c r="M1264" s="253"/>
      <c r="N1264" s="253"/>
      <c r="O1264" s="253"/>
      <c r="P1264" s="253"/>
      <c r="Q1264" s="253"/>
      <c r="R1264" s="253"/>
      <c r="S1264" s="253"/>
      <c r="T1264" s="253"/>
      <c r="U1264" s="253"/>
      <c r="V1264" s="253"/>
      <c r="W1264" s="253"/>
      <c r="X1264" s="253"/>
      <c r="Y1264" s="253"/>
      <c r="Z1264" s="253"/>
      <c r="AA1264" s="253"/>
      <c r="AB1264" s="253"/>
      <c r="AC1264" s="253"/>
      <c r="AD1264" s="253"/>
      <c r="AE1264" s="253"/>
      <c r="AF1264" s="253"/>
      <c r="AG1264" s="253"/>
      <c r="AH1264" s="253"/>
      <c r="AI1264" s="253"/>
      <c r="AJ1264" s="253"/>
      <c r="AK1264" s="253"/>
      <c r="AL1264" s="253"/>
      <c r="AM1264" s="253"/>
      <c r="AN1264" s="253"/>
      <c r="AO1264" s="253"/>
      <c r="AP1264" s="253"/>
      <c r="AQ1264" s="253"/>
      <c r="AR1264" s="253"/>
      <c r="AS1264" s="253"/>
      <c r="AT1264" s="253"/>
      <c r="AU1264" s="253"/>
      <c r="AV1264" s="253"/>
      <c r="AW1264" s="253"/>
    </row>
    <row r="1265" spans="1:49" s="252" customFormat="1" ht="15" customHeight="1" x14ac:dyDescent="0.25">
      <c r="A1265" s="253"/>
      <c r="B1265" s="253"/>
      <c r="C1265" s="253"/>
      <c r="D1265" s="253"/>
      <c r="E1265" s="253"/>
      <c r="F1265" s="253"/>
      <c r="G1265" s="253"/>
      <c r="H1265" s="253"/>
      <c r="I1265" s="253"/>
      <c r="J1265" s="253"/>
      <c r="K1265" s="253"/>
      <c r="L1265" s="253"/>
      <c r="M1265" s="253"/>
      <c r="N1265" s="253"/>
      <c r="O1265" s="253"/>
      <c r="P1265" s="253"/>
      <c r="Q1265" s="253"/>
      <c r="R1265" s="253"/>
      <c r="S1265" s="253"/>
      <c r="T1265" s="253"/>
      <c r="U1265" s="253"/>
      <c r="V1265" s="253"/>
      <c r="W1265" s="253"/>
      <c r="X1265" s="253"/>
      <c r="Y1265" s="253"/>
      <c r="Z1265" s="253"/>
      <c r="AA1265" s="253"/>
      <c r="AB1265" s="253"/>
      <c r="AC1265" s="253"/>
      <c r="AD1265" s="253"/>
      <c r="AE1265" s="253"/>
      <c r="AF1265" s="253"/>
      <c r="AG1265" s="253"/>
      <c r="AH1265" s="253"/>
      <c r="AI1265" s="253"/>
      <c r="AJ1265" s="253"/>
      <c r="AK1265" s="253"/>
      <c r="AL1265" s="253"/>
      <c r="AM1265" s="253"/>
      <c r="AN1265" s="253"/>
      <c r="AO1265" s="253"/>
      <c r="AP1265" s="253"/>
      <c r="AQ1265" s="253"/>
      <c r="AR1265" s="253"/>
      <c r="AS1265" s="253"/>
      <c r="AT1265" s="253"/>
      <c r="AU1265" s="253"/>
      <c r="AV1265" s="253"/>
      <c r="AW1265" s="253"/>
    </row>
    <row r="1266" spans="1:49" s="252" customFormat="1" ht="15" customHeight="1" x14ac:dyDescent="0.25">
      <c r="A1266" s="253"/>
      <c r="B1266" s="253"/>
      <c r="C1266" s="253"/>
      <c r="D1266" s="253"/>
      <c r="E1266" s="253"/>
      <c r="F1266" s="253"/>
      <c r="G1266" s="253"/>
      <c r="H1266" s="253"/>
      <c r="I1266" s="253"/>
      <c r="J1266" s="253"/>
      <c r="K1266" s="253"/>
      <c r="L1266" s="253"/>
      <c r="M1266" s="253"/>
      <c r="N1266" s="253"/>
      <c r="O1266" s="253"/>
      <c r="P1266" s="253"/>
      <c r="Q1266" s="253"/>
      <c r="R1266" s="253"/>
      <c r="S1266" s="253"/>
      <c r="T1266" s="253"/>
      <c r="U1266" s="253"/>
      <c r="V1266" s="253"/>
      <c r="W1266" s="253"/>
      <c r="X1266" s="253"/>
      <c r="Y1266" s="253"/>
      <c r="Z1266" s="253"/>
      <c r="AA1266" s="253"/>
      <c r="AB1266" s="253"/>
      <c r="AC1266" s="253"/>
      <c r="AD1266" s="253"/>
      <c r="AE1266" s="253"/>
      <c r="AF1266" s="253"/>
      <c r="AG1266" s="253"/>
      <c r="AH1266" s="253"/>
      <c r="AI1266" s="253"/>
      <c r="AJ1266" s="253"/>
      <c r="AK1266" s="253"/>
      <c r="AL1266" s="253"/>
      <c r="AM1266" s="253"/>
      <c r="AN1266" s="253"/>
      <c r="AO1266" s="253"/>
      <c r="AP1266" s="253"/>
      <c r="AQ1266" s="253"/>
      <c r="AR1266" s="253"/>
      <c r="AS1266" s="253"/>
      <c r="AT1266" s="253"/>
      <c r="AU1266" s="253"/>
      <c r="AV1266" s="253"/>
      <c r="AW1266" s="253"/>
    </row>
    <row r="1267" spans="1:49" s="252" customFormat="1" ht="15" customHeight="1" x14ac:dyDescent="0.25">
      <c r="A1267" s="253"/>
      <c r="B1267" s="253"/>
      <c r="C1267" s="253"/>
      <c r="D1267" s="253"/>
      <c r="E1267" s="253"/>
      <c r="F1267" s="253"/>
      <c r="G1267" s="253"/>
      <c r="H1267" s="253"/>
      <c r="I1267" s="253"/>
      <c r="J1267" s="253"/>
      <c r="K1267" s="253"/>
      <c r="L1267" s="253"/>
      <c r="M1267" s="253"/>
      <c r="N1267" s="253"/>
      <c r="O1267" s="253"/>
      <c r="P1267" s="253"/>
      <c r="Q1267" s="253"/>
      <c r="R1267" s="253"/>
      <c r="S1267" s="253"/>
      <c r="T1267" s="253"/>
      <c r="U1267" s="253"/>
      <c r="V1267" s="253"/>
      <c r="W1267" s="253"/>
      <c r="X1267" s="253"/>
      <c r="Y1267" s="253"/>
      <c r="Z1267" s="253"/>
      <c r="AA1267" s="253"/>
      <c r="AB1267" s="253"/>
      <c r="AC1267" s="253"/>
      <c r="AD1267" s="253"/>
      <c r="AE1267" s="253"/>
      <c r="AF1267" s="253"/>
      <c r="AG1267" s="253"/>
      <c r="AH1267" s="253"/>
      <c r="AI1267" s="253"/>
      <c r="AJ1267" s="253"/>
      <c r="AK1267" s="253"/>
      <c r="AL1267" s="253"/>
      <c r="AM1267" s="253"/>
      <c r="AN1267" s="253"/>
      <c r="AO1267" s="253"/>
      <c r="AP1267" s="253"/>
      <c r="AQ1267" s="253"/>
      <c r="AR1267" s="253"/>
      <c r="AS1267" s="253"/>
      <c r="AT1267" s="253"/>
      <c r="AU1267" s="253"/>
      <c r="AV1267" s="253"/>
      <c r="AW1267" s="253"/>
    </row>
    <row r="1268" spans="1:49" s="252" customFormat="1" ht="15" customHeight="1" x14ac:dyDescent="0.25">
      <c r="A1268" s="253"/>
      <c r="B1268" s="253"/>
      <c r="C1268" s="253"/>
      <c r="D1268" s="253"/>
      <c r="E1268" s="253"/>
      <c r="F1268" s="253"/>
      <c r="G1268" s="253"/>
      <c r="H1268" s="253"/>
      <c r="I1268" s="253"/>
      <c r="J1268" s="253"/>
      <c r="K1268" s="253"/>
      <c r="L1268" s="253"/>
      <c r="M1268" s="253"/>
      <c r="N1268" s="253"/>
      <c r="O1268" s="253"/>
      <c r="P1268" s="253"/>
      <c r="Q1268" s="253"/>
      <c r="R1268" s="253"/>
      <c r="S1268" s="253"/>
      <c r="T1268" s="253"/>
      <c r="U1268" s="253"/>
      <c r="V1268" s="253"/>
      <c r="W1268" s="253"/>
      <c r="X1268" s="253"/>
      <c r="Y1268" s="253"/>
      <c r="Z1268" s="253"/>
      <c r="AA1268" s="253"/>
      <c r="AB1268" s="253"/>
      <c r="AC1268" s="253"/>
      <c r="AD1268" s="253"/>
      <c r="AE1268" s="253"/>
      <c r="AF1268" s="253"/>
      <c r="AG1268" s="253"/>
      <c r="AH1268" s="253"/>
      <c r="AI1268" s="253"/>
      <c r="AJ1268" s="253"/>
      <c r="AK1268" s="253"/>
      <c r="AL1268" s="253"/>
      <c r="AM1268" s="253"/>
      <c r="AN1268" s="253"/>
      <c r="AO1268" s="253"/>
      <c r="AP1268" s="253"/>
      <c r="AQ1268" s="253"/>
      <c r="AR1268" s="253"/>
      <c r="AS1268" s="253"/>
      <c r="AT1268" s="253"/>
      <c r="AU1268" s="253"/>
      <c r="AV1268" s="253"/>
      <c r="AW1268" s="253"/>
    </row>
    <row r="1269" spans="1:49" s="252" customFormat="1" ht="15" customHeight="1" x14ac:dyDescent="0.25">
      <c r="A1269" s="253"/>
      <c r="B1269" s="253"/>
      <c r="C1269" s="253"/>
      <c r="D1269" s="253"/>
      <c r="E1269" s="253"/>
      <c r="F1269" s="253"/>
      <c r="G1269" s="253"/>
      <c r="H1269" s="253"/>
      <c r="I1269" s="253"/>
      <c r="J1269" s="253"/>
      <c r="K1269" s="253"/>
      <c r="L1269" s="253"/>
      <c r="M1269" s="253"/>
      <c r="N1269" s="253"/>
      <c r="O1269" s="253"/>
      <c r="P1269" s="253"/>
      <c r="Q1269" s="253"/>
      <c r="R1269" s="253"/>
      <c r="S1269" s="253"/>
      <c r="T1269" s="253"/>
      <c r="U1269" s="253"/>
      <c r="V1269" s="253"/>
      <c r="W1269" s="253"/>
      <c r="X1269" s="253"/>
      <c r="Y1269" s="253"/>
      <c r="Z1269" s="253"/>
      <c r="AA1269" s="253"/>
      <c r="AB1269" s="253"/>
      <c r="AC1269" s="253"/>
      <c r="AD1269" s="253"/>
      <c r="AE1269" s="253"/>
      <c r="AF1269" s="253"/>
      <c r="AG1269" s="253"/>
      <c r="AH1269" s="253"/>
      <c r="AI1269" s="253"/>
      <c r="AJ1269" s="253"/>
      <c r="AK1269" s="253"/>
      <c r="AL1269" s="253"/>
      <c r="AM1269" s="253"/>
      <c r="AN1269" s="253"/>
      <c r="AO1269" s="253"/>
      <c r="AP1269" s="253"/>
      <c r="AQ1269" s="253"/>
      <c r="AR1269" s="253"/>
      <c r="AS1269" s="253"/>
      <c r="AT1269" s="253"/>
      <c r="AU1269" s="253"/>
      <c r="AV1269" s="253"/>
      <c r="AW1269" s="253"/>
    </row>
    <row r="1270" spans="1:49" s="252" customFormat="1" ht="15" customHeight="1" x14ac:dyDescent="0.25">
      <c r="A1270" s="253"/>
      <c r="B1270" s="253"/>
      <c r="C1270" s="253"/>
      <c r="D1270" s="253"/>
      <c r="E1270" s="253"/>
      <c r="F1270" s="253"/>
      <c r="G1270" s="253"/>
      <c r="H1270" s="253"/>
      <c r="I1270" s="253"/>
      <c r="J1270" s="253"/>
      <c r="K1270" s="253"/>
      <c r="L1270" s="253"/>
      <c r="M1270" s="253"/>
      <c r="N1270" s="253"/>
      <c r="O1270" s="253"/>
      <c r="P1270" s="253"/>
      <c r="Q1270" s="253"/>
      <c r="R1270" s="253"/>
      <c r="S1270" s="253"/>
      <c r="T1270" s="253"/>
      <c r="U1270" s="253"/>
      <c r="V1270" s="253"/>
      <c r="W1270" s="253"/>
      <c r="X1270" s="253"/>
      <c r="Y1270" s="253"/>
      <c r="Z1270" s="253"/>
      <c r="AA1270" s="253"/>
      <c r="AB1270" s="253"/>
      <c r="AC1270" s="253"/>
      <c r="AD1270" s="253"/>
      <c r="AE1270" s="253"/>
      <c r="AF1270" s="253"/>
      <c r="AG1270" s="253"/>
      <c r="AH1270" s="253"/>
      <c r="AI1270" s="253"/>
      <c r="AJ1270" s="253"/>
      <c r="AK1270" s="253"/>
      <c r="AL1270" s="253"/>
      <c r="AM1270" s="253"/>
      <c r="AN1270" s="253"/>
      <c r="AO1270" s="253"/>
      <c r="AP1270" s="253"/>
      <c r="AQ1270" s="253"/>
      <c r="AR1270" s="253"/>
      <c r="AS1270" s="253"/>
      <c r="AT1270" s="253"/>
      <c r="AU1270" s="253"/>
      <c r="AV1270" s="253"/>
      <c r="AW1270" s="253"/>
    </row>
    <row r="1271" spans="1:49" s="252" customFormat="1" ht="15" customHeight="1" x14ac:dyDescent="0.25">
      <c r="A1271" s="253"/>
      <c r="B1271" s="253"/>
      <c r="C1271" s="253"/>
      <c r="D1271" s="253"/>
      <c r="E1271" s="253"/>
      <c r="F1271" s="253"/>
      <c r="G1271" s="253"/>
      <c r="H1271" s="253"/>
      <c r="I1271" s="253"/>
      <c r="J1271" s="253"/>
      <c r="K1271" s="253"/>
      <c r="L1271" s="253"/>
      <c r="M1271" s="253"/>
      <c r="N1271" s="253"/>
      <c r="O1271" s="253"/>
      <c r="P1271" s="253"/>
      <c r="Q1271" s="253"/>
      <c r="R1271" s="253"/>
      <c r="S1271" s="253"/>
      <c r="T1271" s="253"/>
      <c r="U1271" s="253"/>
      <c r="V1271" s="253"/>
      <c r="W1271" s="253"/>
      <c r="X1271" s="253"/>
      <c r="Y1271" s="253"/>
      <c r="Z1271" s="253"/>
      <c r="AA1271" s="253"/>
      <c r="AB1271" s="253"/>
      <c r="AC1271" s="253"/>
      <c r="AD1271" s="253"/>
      <c r="AE1271" s="253"/>
      <c r="AF1271" s="253"/>
      <c r="AG1271" s="253"/>
      <c r="AH1271" s="253"/>
      <c r="AI1271" s="253"/>
      <c r="AJ1271" s="253"/>
      <c r="AK1271" s="253"/>
      <c r="AL1271" s="253"/>
      <c r="AM1271" s="253"/>
      <c r="AN1271" s="253"/>
      <c r="AO1271" s="253"/>
      <c r="AP1271" s="253"/>
      <c r="AQ1271" s="253"/>
      <c r="AR1271" s="253"/>
      <c r="AS1271" s="253"/>
      <c r="AT1271" s="253"/>
      <c r="AU1271" s="253"/>
      <c r="AV1271" s="253"/>
      <c r="AW1271" s="253"/>
    </row>
    <row r="1272" spans="1:49" s="252" customFormat="1" ht="15" customHeight="1" x14ac:dyDescent="0.25">
      <c r="A1272" s="253"/>
      <c r="B1272" s="253"/>
      <c r="C1272" s="253"/>
      <c r="D1272" s="253"/>
      <c r="E1272" s="253"/>
      <c r="F1272" s="253"/>
      <c r="G1272" s="253"/>
      <c r="H1272" s="253"/>
      <c r="I1272" s="253"/>
      <c r="J1272" s="253"/>
      <c r="K1272" s="253"/>
      <c r="L1272" s="253"/>
      <c r="M1272" s="253"/>
      <c r="N1272" s="253"/>
      <c r="O1272" s="253"/>
      <c r="P1272" s="253"/>
      <c r="Q1272" s="253"/>
      <c r="R1272" s="253"/>
      <c r="S1272" s="253"/>
      <c r="T1272" s="253"/>
      <c r="U1272" s="253"/>
      <c r="V1272" s="253"/>
      <c r="W1272" s="253"/>
      <c r="X1272" s="253"/>
      <c r="Y1272" s="253"/>
      <c r="Z1272" s="253"/>
      <c r="AA1272" s="253"/>
      <c r="AB1272" s="253"/>
      <c r="AC1272" s="253"/>
      <c r="AD1272" s="253"/>
      <c r="AE1272" s="253"/>
      <c r="AF1272" s="253"/>
      <c r="AG1272" s="253"/>
      <c r="AH1272" s="253"/>
      <c r="AI1272" s="253"/>
      <c r="AJ1272" s="253"/>
      <c r="AK1272" s="253"/>
      <c r="AL1272" s="253"/>
      <c r="AM1272" s="253"/>
      <c r="AN1272" s="253"/>
      <c r="AO1272" s="253"/>
      <c r="AP1272" s="253"/>
      <c r="AQ1272" s="253"/>
      <c r="AR1272" s="253"/>
      <c r="AS1272" s="253"/>
      <c r="AT1272" s="253"/>
      <c r="AU1272" s="253"/>
      <c r="AV1272" s="253"/>
      <c r="AW1272" s="253"/>
    </row>
    <row r="1273" spans="1:49" s="252" customFormat="1" ht="15" customHeight="1" x14ac:dyDescent="0.25">
      <c r="A1273" s="253"/>
      <c r="B1273" s="253"/>
      <c r="C1273" s="253"/>
      <c r="D1273" s="253"/>
      <c r="E1273" s="253"/>
      <c r="F1273" s="253"/>
      <c r="G1273" s="253"/>
      <c r="H1273" s="253"/>
      <c r="I1273" s="253"/>
      <c r="J1273" s="253"/>
      <c r="K1273" s="253"/>
      <c r="L1273" s="253"/>
      <c r="M1273" s="253"/>
      <c r="N1273" s="253"/>
      <c r="O1273" s="253"/>
      <c r="P1273" s="253"/>
      <c r="Q1273" s="253"/>
      <c r="R1273" s="253"/>
      <c r="S1273" s="253"/>
      <c r="T1273" s="253"/>
      <c r="U1273" s="253"/>
      <c r="V1273" s="253"/>
      <c r="W1273" s="253"/>
      <c r="X1273" s="253"/>
      <c r="Y1273" s="253"/>
      <c r="Z1273" s="253"/>
      <c r="AA1273" s="253"/>
      <c r="AB1273" s="253"/>
      <c r="AC1273" s="253"/>
      <c r="AD1273" s="253"/>
      <c r="AE1273" s="253"/>
      <c r="AF1273" s="253"/>
      <c r="AG1273" s="253"/>
      <c r="AH1273" s="253"/>
      <c r="AI1273" s="253"/>
      <c r="AJ1273" s="253"/>
      <c r="AK1273" s="253"/>
      <c r="AL1273" s="253"/>
      <c r="AM1273" s="253"/>
      <c r="AN1273" s="253"/>
      <c r="AO1273" s="253"/>
      <c r="AP1273" s="253"/>
      <c r="AQ1273" s="253"/>
      <c r="AR1273" s="253"/>
      <c r="AS1273" s="253"/>
      <c r="AT1273" s="253"/>
      <c r="AU1273" s="253"/>
      <c r="AV1273" s="253"/>
      <c r="AW1273" s="253"/>
    </row>
    <row r="1274" spans="1:49" s="252" customFormat="1" ht="15" customHeight="1" x14ac:dyDescent="0.25">
      <c r="A1274" s="253"/>
      <c r="B1274" s="253"/>
      <c r="C1274" s="253"/>
      <c r="D1274" s="253"/>
      <c r="E1274" s="253"/>
      <c r="F1274" s="253"/>
      <c r="G1274" s="253"/>
      <c r="H1274" s="253"/>
      <c r="I1274" s="253"/>
      <c r="J1274" s="253"/>
      <c r="K1274" s="253"/>
      <c r="L1274" s="253"/>
      <c r="M1274" s="253"/>
      <c r="N1274" s="253"/>
      <c r="O1274" s="253"/>
      <c r="P1274" s="253"/>
      <c r="Q1274" s="253"/>
      <c r="R1274" s="253"/>
      <c r="S1274" s="253"/>
      <c r="T1274" s="253"/>
      <c r="U1274" s="253"/>
      <c r="V1274" s="253"/>
      <c r="W1274" s="253"/>
      <c r="X1274" s="253"/>
      <c r="Y1274" s="253"/>
      <c r="Z1274" s="253"/>
      <c r="AA1274" s="253"/>
      <c r="AB1274" s="253"/>
      <c r="AC1274" s="253"/>
      <c r="AD1274" s="253"/>
      <c r="AE1274" s="253"/>
      <c r="AF1274" s="253"/>
      <c r="AG1274" s="253"/>
      <c r="AH1274" s="253"/>
      <c r="AI1274" s="253"/>
      <c r="AJ1274" s="253"/>
      <c r="AK1274" s="253"/>
      <c r="AL1274" s="253"/>
      <c r="AM1274" s="253"/>
      <c r="AN1274" s="253"/>
      <c r="AO1274" s="253"/>
      <c r="AP1274" s="253"/>
      <c r="AQ1274" s="253"/>
      <c r="AR1274" s="253"/>
      <c r="AS1274" s="253"/>
      <c r="AT1274" s="253"/>
      <c r="AU1274" s="253"/>
      <c r="AV1274" s="253"/>
      <c r="AW1274" s="253"/>
    </row>
    <row r="1275" spans="1:49" s="252" customFormat="1" ht="15" customHeight="1" x14ac:dyDescent="0.25">
      <c r="A1275" s="253"/>
      <c r="B1275" s="253"/>
      <c r="C1275" s="253"/>
      <c r="D1275" s="253"/>
      <c r="E1275" s="253"/>
      <c r="F1275" s="253"/>
      <c r="G1275" s="253"/>
      <c r="H1275" s="253"/>
      <c r="I1275" s="253"/>
      <c r="J1275" s="253"/>
      <c r="K1275" s="253"/>
      <c r="L1275" s="253"/>
      <c r="M1275" s="253"/>
      <c r="N1275" s="253"/>
      <c r="O1275" s="253"/>
      <c r="P1275" s="253"/>
      <c r="Q1275" s="253"/>
      <c r="R1275" s="253"/>
      <c r="S1275" s="253"/>
      <c r="T1275" s="253"/>
      <c r="U1275" s="253"/>
      <c r="V1275" s="253"/>
      <c r="W1275" s="253"/>
      <c r="X1275" s="253"/>
      <c r="Y1275" s="253"/>
      <c r="Z1275" s="253"/>
      <c r="AA1275" s="253"/>
      <c r="AB1275" s="253"/>
      <c r="AC1275" s="253"/>
      <c r="AD1275" s="253"/>
      <c r="AE1275" s="253"/>
      <c r="AF1275" s="253"/>
      <c r="AG1275" s="253"/>
      <c r="AH1275" s="253"/>
      <c r="AI1275" s="253"/>
      <c r="AJ1275" s="253"/>
      <c r="AK1275" s="253"/>
      <c r="AL1275" s="253"/>
      <c r="AM1275" s="253"/>
      <c r="AN1275" s="253"/>
      <c r="AO1275" s="253"/>
      <c r="AP1275" s="253"/>
      <c r="AQ1275" s="253"/>
      <c r="AR1275" s="253"/>
      <c r="AS1275" s="253"/>
      <c r="AT1275" s="253"/>
      <c r="AU1275" s="253"/>
      <c r="AV1275" s="253"/>
      <c r="AW1275" s="253"/>
    </row>
    <row r="1276" spans="1:49" s="252" customFormat="1" ht="15" customHeight="1" x14ac:dyDescent="0.25">
      <c r="A1276" s="253"/>
      <c r="B1276" s="253"/>
      <c r="C1276" s="253"/>
      <c r="D1276" s="253"/>
      <c r="E1276" s="253"/>
      <c r="F1276" s="253"/>
      <c r="G1276" s="253"/>
      <c r="H1276" s="253"/>
      <c r="I1276" s="253"/>
      <c r="J1276" s="253"/>
      <c r="K1276" s="253"/>
      <c r="L1276" s="253"/>
      <c r="M1276" s="253"/>
      <c r="N1276" s="253"/>
      <c r="O1276" s="253"/>
      <c r="P1276" s="253"/>
      <c r="Q1276" s="253"/>
      <c r="R1276" s="253"/>
      <c r="S1276" s="253"/>
      <c r="T1276" s="253"/>
      <c r="U1276" s="253"/>
      <c r="V1276" s="253"/>
      <c r="W1276" s="253"/>
      <c r="X1276" s="253"/>
      <c r="Y1276" s="253"/>
      <c r="Z1276" s="253"/>
      <c r="AA1276" s="253"/>
      <c r="AB1276" s="253"/>
      <c r="AC1276" s="253"/>
      <c r="AD1276" s="253"/>
      <c r="AE1276" s="253"/>
      <c r="AF1276" s="253"/>
      <c r="AG1276" s="253"/>
      <c r="AH1276" s="253"/>
      <c r="AI1276" s="253"/>
      <c r="AJ1276" s="253"/>
      <c r="AK1276" s="253"/>
      <c r="AL1276" s="253"/>
      <c r="AM1276" s="253"/>
      <c r="AN1276" s="253"/>
      <c r="AO1276" s="253"/>
      <c r="AP1276" s="253"/>
      <c r="AQ1276" s="253"/>
      <c r="AR1276" s="253"/>
      <c r="AS1276" s="253"/>
      <c r="AT1276" s="253"/>
      <c r="AU1276" s="253"/>
      <c r="AV1276" s="253"/>
      <c r="AW1276" s="253"/>
    </row>
    <row r="1277" spans="1:49" s="252" customFormat="1" ht="15" customHeight="1" x14ac:dyDescent="0.25">
      <c r="A1277" s="253"/>
      <c r="B1277" s="253"/>
      <c r="C1277" s="253"/>
      <c r="D1277" s="253"/>
      <c r="E1277" s="253"/>
      <c r="F1277" s="253"/>
      <c r="G1277" s="253"/>
      <c r="H1277" s="253"/>
      <c r="I1277" s="253"/>
      <c r="J1277" s="253"/>
      <c r="K1277" s="253"/>
      <c r="L1277" s="253"/>
      <c r="M1277" s="253"/>
      <c r="N1277" s="253"/>
      <c r="O1277" s="253"/>
      <c r="P1277" s="253"/>
      <c r="Q1277" s="253"/>
      <c r="R1277" s="253"/>
      <c r="S1277" s="253"/>
      <c r="T1277" s="253"/>
      <c r="U1277" s="253"/>
      <c r="V1277" s="253"/>
      <c r="W1277" s="253"/>
      <c r="X1277" s="253"/>
      <c r="Y1277" s="253"/>
      <c r="Z1277" s="253"/>
      <c r="AA1277" s="253"/>
      <c r="AB1277" s="253"/>
      <c r="AC1277" s="253"/>
      <c r="AD1277" s="253"/>
      <c r="AE1277" s="253"/>
      <c r="AF1277" s="253"/>
      <c r="AG1277" s="253"/>
      <c r="AH1277" s="253"/>
      <c r="AI1277" s="253"/>
      <c r="AJ1277" s="253"/>
      <c r="AK1277" s="253"/>
      <c r="AL1277" s="253"/>
      <c r="AM1277" s="253"/>
      <c r="AN1277" s="253"/>
      <c r="AO1277" s="253"/>
      <c r="AP1277" s="253"/>
      <c r="AQ1277" s="253"/>
      <c r="AR1277" s="253"/>
      <c r="AS1277" s="253"/>
      <c r="AT1277" s="253"/>
      <c r="AU1277" s="253"/>
      <c r="AV1277" s="253"/>
      <c r="AW1277" s="253"/>
    </row>
    <row r="1278" spans="1:49" s="252" customFormat="1" ht="15" customHeight="1" x14ac:dyDescent="0.25">
      <c r="A1278" s="253"/>
      <c r="B1278" s="253"/>
      <c r="C1278" s="253"/>
      <c r="D1278" s="253"/>
      <c r="E1278" s="253"/>
      <c r="F1278" s="253"/>
      <c r="G1278" s="253"/>
      <c r="H1278" s="253"/>
      <c r="I1278" s="253"/>
      <c r="J1278" s="253"/>
      <c r="K1278" s="253"/>
      <c r="L1278" s="253"/>
      <c r="M1278" s="253"/>
      <c r="N1278" s="253"/>
      <c r="O1278" s="253"/>
      <c r="P1278" s="253"/>
      <c r="Q1278" s="253"/>
      <c r="R1278" s="253"/>
      <c r="S1278" s="253"/>
      <c r="T1278" s="253"/>
      <c r="U1278" s="253"/>
      <c r="V1278" s="253"/>
      <c r="W1278" s="253"/>
      <c r="X1278" s="253"/>
      <c r="Y1278" s="253"/>
      <c r="Z1278" s="253"/>
      <c r="AA1278" s="253"/>
      <c r="AB1278" s="253"/>
      <c r="AC1278" s="253"/>
      <c r="AD1278" s="253"/>
      <c r="AE1278" s="253"/>
      <c r="AF1278" s="253"/>
      <c r="AG1278" s="253"/>
      <c r="AH1278" s="253"/>
      <c r="AI1278" s="253"/>
      <c r="AJ1278" s="253"/>
      <c r="AK1278" s="253"/>
      <c r="AL1278" s="253"/>
      <c r="AM1278" s="253"/>
      <c r="AN1278" s="253"/>
      <c r="AO1278" s="253"/>
      <c r="AP1278" s="253"/>
      <c r="AQ1278" s="253"/>
      <c r="AR1278" s="253"/>
      <c r="AS1278" s="253"/>
      <c r="AT1278" s="253"/>
      <c r="AU1278" s="253"/>
      <c r="AV1278" s="253"/>
      <c r="AW1278" s="253"/>
    </row>
    <row r="1279" spans="1:49" s="252" customFormat="1" ht="15" customHeight="1" x14ac:dyDescent="0.25">
      <c r="A1279" s="253"/>
      <c r="B1279" s="253"/>
      <c r="C1279" s="253"/>
      <c r="D1279" s="253"/>
      <c r="E1279" s="253"/>
      <c r="F1279" s="253"/>
      <c r="G1279" s="253"/>
      <c r="H1279" s="253"/>
      <c r="I1279" s="253"/>
      <c r="J1279" s="253"/>
      <c r="K1279" s="253"/>
      <c r="L1279" s="253"/>
      <c r="M1279" s="253"/>
      <c r="N1279" s="253"/>
      <c r="O1279" s="253"/>
      <c r="P1279" s="253"/>
      <c r="Q1279" s="253"/>
      <c r="R1279" s="253"/>
      <c r="S1279" s="253"/>
      <c r="T1279" s="253"/>
      <c r="U1279" s="253"/>
      <c r="V1279" s="253"/>
      <c r="W1279" s="253"/>
      <c r="X1279" s="253"/>
      <c r="Y1279" s="253"/>
      <c r="Z1279" s="253"/>
      <c r="AA1279" s="253"/>
      <c r="AB1279" s="253"/>
      <c r="AC1279" s="253"/>
      <c r="AD1279" s="253"/>
      <c r="AE1279" s="253"/>
      <c r="AF1279" s="253"/>
      <c r="AG1279" s="253"/>
      <c r="AH1279" s="253"/>
      <c r="AI1279" s="253"/>
      <c r="AJ1279" s="253"/>
      <c r="AK1279" s="253"/>
      <c r="AL1279" s="253"/>
      <c r="AM1279" s="253"/>
      <c r="AN1279" s="253"/>
      <c r="AO1279" s="253"/>
      <c r="AP1279" s="253"/>
      <c r="AQ1279" s="253"/>
      <c r="AR1279" s="253"/>
      <c r="AS1279" s="253"/>
      <c r="AT1279" s="253"/>
      <c r="AU1279" s="253"/>
      <c r="AV1279" s="253"/>
      <c r="AW1279" s="253"/>
    </row>
    <row r="1280" spans="1:49" s="252" customFormat="1" ht="15" customHeight="1" x14ac:dyDescent="0.25">
      <c r="A1280" s="253"/>
      <c r="B1280" s="253"/>
      <c r="C1280" s="253"/>
      <c r="D1280" s="253"/>
      <c r="E1280" s="253"/>
      <c r="F1280" s="253"/>
      <c r="G1280" s="253"/>
      <c r="H1280" s="253"/>
      <c r="I1280" s="253"/>
      <c r="J1280" s="253"/>
      <c r="K1280" s="253"/>
      <c r="L1280" s="253"/>
      <c r="M1280" s="253"/>
      <c r="N1280" s="253"/>
      <c r="O1280" s="253"/>
      <c r="P1280" s="253"/>
      <c r="Q1280" s="253"/>
      <c r="R1280" s="253"/>
      <c r="S1280" s="253"/>
      <c r="T1280" s="253"/>
      <c r="U1280" s="253"/>
      <c r="V1280" s="253"/>
      <c r="W1280" s="253"/>
      <c r="X1280" s="253"/>
      <c r="Y1280" s="253"/>
      <c r="Z1280" s="253"/>
      <c r="AA1280" s="253"/>
      <c r="AB1280" s="253"/>
      <c r="AC1280" s="253"/>
      <c r="AD1280" s="253"/>
      <c r="AE1280" s="253"/>
      <c r="AF1280" s="253"/>
      <c r="AG1280" s="253"/>
      <c r="AH1280" s="253"/>
      <c r="AI1280" s="253"/>
      <c r="AJ1280" s="253"/>
      <c r="AK1280" s="253"/>
      <c r="AL1280" s="253"/>
      <c r="AM1280" s="253"/>
      <c r="AN1280" s="253"/>
      <c r="AO1280" s="253"/>
      <c r="AP1280" s="253"/>
      <c r="AQ1280" s="253"/>
      <c r="AR1280" s="253"/>
      <c r="AS1280" s="253"/>
      <c r="AT1280" s="253"/>
      <c r="AU1280" s="253"/>
      <c r="AV1280" s="253"/>
      <c r="AW1280" s="253"/>
    </row>
    <row r="1281" spans="1:49" s="252" customFormat="1" ht="15" customHeight="1" x14ac:dyDescent="0.25">
      <c r="A1281" s="253"/>
      <c r="B1281" s="253"/>
      <c r="C1281" s="253"/>
      <c r="D1281" s="253"/>
      <c r="E1281" s="253"/>
      <c r="F1281" s="253"/>
      <c r="G1281" s="253"/>
      <c r="H1281" s="253"/>
      <c r="I1281" s="253"/>
      <c r="J1281" s="253"/>
      <c r="K1281" s="253"/>
      <c r="L1281" s="253"/>
      <c r="M1281" s="253"/>
      <c r="N1281" s="253"/>
      <c r="O1281" s="253"/>
      <c r="P1281" s="253"/>
      <c r="Q1281" s="253"/>
      <c r="R1281" s="253"/>
      <c r="S1281" s="253"/>
      <c r="T1281" s="253"/>
      <c r="U1281" s="253"/>
      <c r="V1281" s="253"/>
      <c r="W1281" s="253"/>
      <c r="X1281" s="253"/>
      <c r="Y1281" s="253"/>
      <c r="Z1281" s="253"/>
      <c r="AA1281" s="253"/>
      <c r="AB1281" s="253"/>
      <c r="AC1281" s="253"/>
      <c r="AD1281" s="253"/>
      <c r="AE1281" s="253"/>
      <c r="AF1281" s="253"/>
      <c r="AG1281" s="253"/>
      <c r="AH1281" s="253"/>
      <c r="AI1281" s="253"/>
      <c r="AJ1281" s="253"/>
      <c r="AK1281" s="253"/>
      <c r="AL1281" s="253"/>
      <c r="AM1281" s="253"/>
      <c r="AN1281" s="253"/>
      <c r="AO1281" s="253"/>
      <c r="AP1281" s="253"/>
      <c r="AQ1281" s="253"/>
      <c r="AR1281" s="253"/>
      <c r="AS1281" s="253"/>
      <c r="AT1281" s="253"/>
      <c r="AU1281" s="253"/>
      <c r="AV1281" s="253"/>
      <c r="AW1281" s="253"/>
    </row>
    <row r="1282" spans="1:49" s="252" customFormat="1" ht="15" customHeight="1" x14ac:dyDescent="0.25">
      <c r="A1282" s="253"/>
      <c r="B1282" s="253"/>
      <c r="C1282" s="253"/>
      <c r="D1282" s="253"/>
      <c r="E1282" s="253"/>
      <c r="F1282" s="253"/>
      <c r="G1282" s="253"/>
      <c r="H1282" s="253"/>
      <c r="I1282" s="253"/>
      <c r="J1282" s="253"/>
      <c r="K1282" s="253"/>
      <c r="L1282" s="253"/>
      <c r="M1282" s="253"/>
      <c r="N1282" s="253"/>
      <c r="O1282" s="253"/>
      <c r="P1282" s="253"/>
      <c r="Q1282" s="253"/>
      <c r="R1282" s="253"/>
      <c r="S1282" s="253"/>
      <c r="T1282" s="253"/>
      <c r="U1282" s="253"/>
      <c r="V1282" s="253"/>
      <c r="W1282" s="253"/>
      <c r="X1282" s="253"/>
      <c r="Y1282" s="253"/>
      <c r="Z1282" s="253"/>
      <c r="AA1282" s="253"/>
      <c r="AB1282" s="253"/>
      <c r="AC1282" s="253"/>
      <c r="AD1282" s="253"/>
      <c r="AE1282" s="253"/>
      <c r="AF1282" s="253"/>
      <c r="AG1282" s="253"/>
      <c r="AH1282" s="253"/>
      <c r="AI1282" s="253"/>
      <c r="AJ1282" s="253"/>
      <c r="AK1282" s="253"/>
      <c r="AL1282" s="253"/>
      <c r="AM1282" s="253"/>
      <c r="AN1282" s="253"/>
      <c r="AO1282" s="253"/>
      <c r="AP1282" s="253"/>
      <c r="AQ1282" s="253"/>
      <c r="AR1282" s="253"/>
      <c r="AS1282" s="253"/>
      <c r="AT1282" s="253"/>
      <c r="AU1282" s="253"/>
      <c r="AV1282" s="253"/>
      <c r="AW1282" s="253"/>
    </row>
    <row r="1283" spans="1:49" s="252" customFormat="1" ht="15" customHeight="1" x14ac:dyDescent="0.25">
      <c r="A1283" s="253"/>
      <c r="B1283" s="253"/>
      <c r="C1283" s="253"/>
      <c r="D1283" s="253"/>
      <c r="E1283" s="253"/>
      <c r="F1283" s="253"/>
      <c r="G1283" s="253"/>
      <c r="H1283" s="253"/>
      <c r="I1283" s="253"/>
      <c r="J1283" s="253"/>
      <c r="K1283" s="253"/>
      <c r="L1283" s="253"/>
      <c r="M1283" s="253"/>
      <c r="N1283" s="253"/>
      <c r="O1283" s="253"/>
      <c r="P1283" s="253"/>
      <c r="Q1283" s="253"/>
      <c r="R1283" s="253"/>
      <c r="S1283" s="253"/>
      <c r="T1283" s="253"/>
      <c r="U1283" s="253"/>
      <c r="V1283" s="253"/>
      <c r="W1283" s="253"/>
      <c r="X1283" s="253"/>
      <c r="Y1283" s="253"/>
      <c r="Z1283" s="253"/>
      <c r="AA1283" s="253"/>
      <c r="AB1283" s="253"/>
      <c r="AC1283" s="253"/>
      <c r="AD1283" s="253"/>
      <c r="AE1283" s="253"/>
      <c r="AF1283" s="253"/>
      <c r="AG1283" s="253"/>
      <c r="AH1283" s="253"/>
      <c r="AI1283" s="253"/>
      <c r="AJ1283" s="253"/>
      <c r="AK1283" s="253"/>
      <c r="AL1283" s="253"/>
      <c r="AM1283" s="253"/>
      <c r="AN1283" s="253"/>
      <c r="AO1283" s="253"/>
      <c r="AP1283" s="253"/>
      <c r="AQ1283" s="253"/>
      <c r="AR1283" s="253"/>
      <c r="AS1283" s="253"/>
      <c r="AT1283" s="253"/>
      <c r="AU1283" s="253"/>
      <c r="AV1283" s="253"/>
      <c r="AW1283" s="253"/>
    </row>
    <row r="1284" spans="1:49" s="252" customFormat="1" ht="15" customHeight="1" x14ac:dyDescent="0.25">
      <c r="A1284" s="253"/>
      <c r="B1284" s="253"/>
      <c r="C1284" s="253"/>
      <c r="D1284" s="253"/>
      <c r="E1284" s="253"/>
      <c r="F1284" s="253"/>
      <c r="G1284" s="253"/>
      <c r="H1284" s="253"/>
      <c r="I1284" s="253"/>
      <c r="J1284" s="253"/>
      <c r="K1284" s="253"/>
      <c r="L1284" s="253"/>
      <c r="M1284" s="253"/>
      <c r="N1284" s="253"/>
      <c r="O1284" s="253"/>
      <c r="P1284" s="253"/>
      <c r="Q1284" s="253"/>
      <c r="R1284" s="253"/>
      <c r="S1284" s="253"/>
      <c r="T1284" s="253"/>
      <c r="U1284" s="253"/>
      <c r="V1284" s="253"/>
      <c r="W1284" s="253"/>
      <c r="X1284" s="253"/>
      <c r="Y1284" s="253"/>
      <c r="Z1284" s="253"/>
      <c r="AA1284" s="253"/>
      <c r="AB1284" s="253"/>
      <c r="AC1284" s="253"/>
      <c r="AD1284" s="253"/>
      <c r="AE1284" s="253"/>
      <c r="AF1284" s="253"/>
      <c r="AG1284" s="253"/>
      <c r="AH1284" s="253"/>
      <c r="AI1284" s="253"/>
      <c r="AJ1284" s="253"/>
      <c r="AK1284" s="253"/>
      <c r="AL1284" s="253"/>
      <c r="AM1284" s="253"/>
      <c r="AN1284" s="253"/>
      <c r="AO1284" s="253"/>
      <c r="AP1284" s="253"/>
      <c r="AQ1284" s="253"/>
      <c r="AR1284" s="253"/>
      <c r="AS1284" s="253"/>
      <c r="AT1284" s="253"/>
      <c r="AU1284" s="253"/>
      <c r="AV1284" s="253"/>
      <c r="AW1284" s="253"/>
    </row>
    <row r="1285" spans="1:49" s="252" customFormat="1" ht="15" customHeight="1" x14ac:dyDescent="0.25">
      <c r="A1285" s="253"/>
      <c r="B1285" s="253"/>
      <c r="C1285" s="253"/>
      <c r="D1285" s="253"/>
      <c r="E1285" s="253"/>
      <c r="F1285" s="253"/>
      <c r="G1285" s="253"/>
      <c r="H1285" s="253"/>
      <c r="I1285" s="253"/>
      <c r="J1285" s="253"/>
      <c r="K1285" s="253"/>
      <c r="L1285" s="253"/>
      <c r="M1285" s="253"/>
      <c r="N1285" s="253"/>
      <c r="O1285" s="253"/>
      <c r="P1285" s="253"/>
      <c r="Q1285" s="253"/>
      <c r="R1285" s="253"/>
      <c r="S1285" s="253"/>
      <c r="T1285" s="253"/>
      <c r="U1285" s="253"/>
      <c r="V1285" s="253"/>
      <c r="W1285" s="253"/>
      <c r="X1285" s="253"/>
      <c r="Y1285" s="253"/>
      <c r="Z1285" s="253"/>
      <c r="AA1285" s="253"/>
      <c r="AB1285" s="253"/>
      <c r="AC1285" s="253"/>
      <c r="AD1285" s="253"/>
      <c r="AE1285" s="253"/>
      <c r="AF1285" s="253"/>
      <c r="AG1285" s="253"/>
      <c r="AH1285" s="253"/>
      <c r="AI1285" s="253"/>
      <c r="AJ1285" s="253"/>
      <c r="AK1285" s="253"/>
      <c r="AL1285" s="253"/>
      <c r="AM1285" s="253"/>
      <c r="AN1285" s="253"/>
      <c r="AO1285" s="253"/>
      <c r="AP1285" s="253"/>
      <c r="AQ1285" s="253"/>
      <c r="AR1285" s="253"/>
      <c r="AS1285" s="253"/>
      <c r="AT1285" s="253"/>
      <c r="AU1285" s="253"/>
      <c r="AV1285" s="253"/>
      <c r="AW1285" s="253"/>
    </row>
    <row r="1286" spans="1:49" s="252" customFormat="1" ht="15" customHeight="1" x14ac:dyDescent="0.25">
      <c r="A1286" s="253"/>
      <c r="B1286" s="253"/>
      <c r="C1286" s="253"/>
      <c r="D1286" s="253"/>
      <c r="E1286" s="253"/>
      <c r="F1286" s="253"/>
      <c r="G1286" s="253"/>
      <c r="H1286" s="253"/>
      <c r="I1286" s="253"/>
      <c r="J1286" s="253"/>
      <c r="K1286" s="253"/>
      <c r="L1286" s="253"/>
      <c r="M1286" s="253"/>
      <c r="N1286" s="253"/>
      <c r="O1286" s="253"/>
      <c r="P1286" s="253"/>
      <c r="Q1286" s="253"/>
      <c r="R1286" s="253"/>
      <c r="S1286" s="253"/>
      <c r="T1286" s="253"/>
      <c r="U1286" s="253"/>
      <c r="V1286" s="253"/>
      <c r="W1286" s="253"/>
      <c r="X1286" s="253"/>
      <c r="Y1286" s="253"/>
      <c r="Z1286" s="253"/>
      <c r="AA1286" s="253"/>
      <c r="AB1286" s="253"/>
      <c r="AC1286" s="253"/>
      <c r="AD1286" s="253"/>
      <c r="AE1286" s="253"/>
      <c r="AF1286" s="253"/>
      <c r="AG1286" s="253"/>
      <c r="AH1286" s="253"/>
      <c r="AI1286" s="253"/>
      <c r="AJ1286" s="253"/>
      <c r="AK1286" s="253"/>
      <c r="AL1286" s="253"/>
      <c r="AM1286" s="253"/>
      <c r="AN1286" s="253"/>
      <c r="AO1286" s="253"/>
      <c r="AP1286" s="253"/>
      <c r="AQ1286" s="253"/>
      <c r="AR1286" s="253"/>
      <c r="AS1286" s="253"/>
      <c r="AT1286" s="253"/>
      <c r="AU1286" s="253"/>
      <c r="AV1286" s="253"/>
      <c r="AW1286" s="253"/>
    </row>
    <row r="1287" spans="1:49" s="252" customFormat="1" ht="15" customHeight="1" x14ac:dyDescent="0.25">
      <c r="A1287" s="253"/>
      <c r="B1287" s="253"/>
      <c r="C1287" s="253"/>
      <c r="D1287" s="253"/>
      <c r="E1287" s="253"/>
      <c r="F1287" s="253"/>
      <c r="G1287" s="253"/>
      <c r="H1287" s="253"/>
      <c r="I1287" s="253"/>
      <c r="J1287" s="253"/>
      <c r="K1287" s="253"/>
      <c r="L1287" s="253"/>
      <c r="M1287" s="253"/>
      <c r="N1287" s="253"/>
      <c r="O1287" s="253"/>
      <c r="P1287" s="253"/>
      <c r="Q1287" s="253"/>
      <c r="R1287" s="253"/>
      <c r="S1287" s="253"/>
      <c r="T1287" s="253"/>
      <c r="U1287" s="253"/>
      <c r="V1287" s="253"/>
      <c r="W1287" s="253"/>
      <c r="X1287" s="253"/>
      <c r="Y1287" s="253"/>
      <c r="Z1287" s="253"/>
      <c r="AA1287" s="253"/>
      <c r="AB1287" s="253"/>
      <c r="AC1287" s="253"/>
      <c r="AD1287" s="253"/>
      <c r="AE1287" s="253"/>
      <c r="AF1287" s="253"/>
      <c r="AG1287" s="253"/>
      <c r="AH1287" s="253"/>
      <c r="AI1287" s="253"/>
      <c r="AJ1287" s="253"/>
      <c r="AK1287" s="253"/>
      <c r="AL1287" s="253"/>
      <c r="AM1287" s="253"/>
      <c r="AN1287" s="253"/>
      <c r="AO1287" s="253"/>
      <c r="AP1287" s="253"/>
      <c r="AQ1287" s="253"/>
      <c r="AR1287" s="253"/>
      <c r="AS1287" s="253"/>
      <c r="AT1287" s="253"/>
      <c r="AU1287" s="253"/>
      <c r="AV1287" s="253"/>
      <c r="AW1287" s="253"/>
    </row>
    <row r="1288" spans="1:49" s="252" customFormat="1" ht="15" customHeight="1" x14ac:dyDescent="0.25">
      <c r="A1288" s="253"/>
      <c r="B1288" s="253"/>
      <c r="C1288" s="253"/>
      <c r="D1288" s="253"/>
      <c r="E1288" s="253"/>
      <c r="F1288" s="253"/>
      <c r="G1288" s="253"/>
      <c r="H1288" s="253"/>
      <c r="I1288" s="253"/>
      <c r="J1288" s="253"/>
      <c r="K1288" s="253"/>
      <c r="L1288" s="253"/>
      <c r="M1288" s="253"/>
      <c r="N1288" s="253"/>
      <c r="O1288" s="253"/>
      <c r="P1288" s="253"/>
      <c r="Q1288" s="253"/>
      <c r="R1288" s="253"/>
      <c r="S1288" s="253"/>
      <c r="T1288" s="253"/>
      <c r="U1288" s="253"/>
      <c r="V1288" s="253"/>
      <c r="W1288" s="253"/>
      <c r="X1288" s="253"/>
      <c r="Y1288" s="253"/>
      <c r="Z1288" s="253"/>
      <c r="AA1288" s="253"/>
      <c r="AB1288" s="253"/>
      <c r="AC1288" s="253"/>
      <c r="AD1288" s="253"/>
      <c r="AE1288" s="253"/>
      <c r="AF1288" s="253"/>
      <c r="AG1288" s="253"/>
      <c r="AH1288" s="253"/>
      <c r="AI1288" s="253"/>
      <c r="AJ1288" s="253"/>
      <c r="AK1288" s="253"/>
      <c r="AL1288" s="253"/>
      <c r="AM1288" s="253"/>
      <c r="AN1288" s="253"/>
      <c r="AO1288" s="253"/>
      <c r="AP1288" s="253"/>
      <c r="AQ1288" s="253"/>
      <c r="AR1288" s="253"/>
      <c r="AS1288" s="253"/>
      <c r="AT1288" s="253"/>
      <c r="AU1288" s="253"/>
      <c r="AV1288" s="253"/>
      <c r="AW1288" s="253"/>
    </row>
    <row r="1289" spans="1:49" s="252" customFormat="1" ht="15" customHeight="1" x14ac:dyDescent="0.25">
      <c r="A1289" s="253"/>
      <c r="B1289" s="253"/>
      <c r="C1289" s="253"/>
      <c r="D1289" s="253"/>
      <c r="E1289" s="253"/>
      <c r="F1289" s="253"/>
      <c r="G1289" s="253"/>
      <c r="H1289" s="253"/>
      <c r="I1289" s="253"/>
      <c r="J1289" s="253"/>
      <c r="K1289" s="253"/>
      <c r="L1289" s="253"/>
      <c r="M1289" s="253"/>
      <c r="N1289" s="253"/>
      <c r="O1289" s="253"/>
      <c r="P1289" s="253"/>
      <c r="Q1289" s="253"/>
      <c r="R1289" s="253"/>
      <c r="S1289" s="253"/>
      <c r="T1289" s="253"/>
      <c r="U1289" s="253"/>
      <c r="V1289" s="253"/>
      <c r="W1289" s="253"/>
      <c r="X1289" s="253"/>
      <c r="Y1289" s="253"/>
      <c r="Z1289" s="253"/>
      <c r="AA1289" s="253"/>
      <c r="AB1289" s="253"/>
      <c r="AC1289" s="253"/>
      <c r="AD1289" s="253"/>
      <c r="AE1289" s="253"/>
      <c r="AF1289" s="253"/>
      <c r="AG1289" s="253"/>
      <c r="AH1289" s="253"/>
      <c r="AI1289" s="253"/>
      <c r="AJ1289" s="253"/>
      <c r="AK1289" s="253"/>
      <c r="AL1289" s="253"/>
      <c r="AM1289" s="253"/>
      <c r="AN1289" s="253"/>
      <c r="AO1289" s="253"/>
      <c r="AP1289" s="253"/>
      <c r="AQ1289" s="253"/>
      <c r="AR1289" s="253"/>
      <c r="AS1289" s="253"/>
      <c r="AT1289" s="253"/>
      <c r="AU1289" s="253"/>
      <c r="AV1289" s="253"/>
      <c r="AW1289" s="253"/>
    </row>
    <row r="1290" spans="1:49" s="252" customFormat="1" ht="15" customHeight="1" x14ac:dyDescent="0.25">
      <c r="A1290" s="253"/>
      <c r="B1290" s="253"/>
      <c r="C1290" s="253"/>
      <c r="D1290" s="253"/>
      <c r="E1290" s="253"/>
      <c r="F1290" s="253"/>
      <c r="G1290" s="253"/>
      <c r="H1290" s="253"/>
      <c r="I1290" s="253"/>
      <c r="J1290" s="253"/>
      <c r="K1290" s="253"/>
      <c r="L1290" s="253"/>
      <c r="M1290" s="253"/>
      <c r="N1290" s="253"/>
      <c r="O1290" s="253"/>
      <c r="P1290" s="253"/>
      <c r="Q1290" s="253"/>
      <c r="R1290" s="253"/>
      <c r="S1290" s="253"/>
      <c r="T1290" s="253"/>
      <c r="U1290" s="253"/>
      <c r="V1290" s="253"/>
      <c r="W1290" s="253"/>
      <c r="X1290" s="253"/>
      <c r="Y1290" s="253"/>
      <c r="Z1290" s="253"/>
      <c r="AA1290" s="253"/>
      <c r="AB1290" s="253"/>
      <c r="AC1290" s="253"/>
      <c r="AD1290" s="253"/>
      <c r="AE1290" s="253"/>
      <c r="AF1290" s="253"/>
      <c r="AG1290" s="253"/>
      <c r="AH1290" s="253"/>
      <c r="AI1290" s="253"/>
      <c r="AJ1290" s="253"/>
      <c r="AK1290" s="253"/>
      <c r="AL1290" s="253"/>
      <c r="AM1290" s="253"/>
      <c r="AN1290" s="253"/>
      <c r="AO1290" s="253"/>
      <c r="AP1290" s="253"/>
      <c r="AQ1290" s="253"/>
      <c r="AR1290" s="253"/>
      <c r="AS1290" s="253"/>
      <c r="AT1290" s="253"/>
      <c r="AU1290" s="253"/>
      <c r="AV1290" s="253"/>
      <c r="AW1290" s="253"/>
    </row>
    <row r="1291" spans="1:49" s="252" customFormat="1" ht="15" customHeight="1" x14ac:dyDescent="0.25">
      <c r="A1291" s="253"/>
      <c r="B1291" s="253"/>
      <c r="C1291" s="253"/>
      <c r="D1291" s="253"/>
      <c r="E1291" s="253"/>
      <c r="F1291" s="253"/>
      <c r="G1291" s="253"/>
      <c r="H1291" s="253"/>
      <c r="I1291" s="253"/>
      <c r="J1291" s="253"/>
      <c r="K1291" s="253"/>
      <c r="L1291" s="253"/>
      <c r="M1291" s="253"/>
      <c r="N1291" s="253"/>
      <c r="O1291" s="253"/>
      <c r="P1291" s="253"/>
      <c r="Q1291" s="253"/>
      <c r="R1291" s="253"/>
      <c r="S1291" s="253"/>
      <c r="T1291" s="253"/>
      <c r="U1291" s="253"/>
      <c r="V1291" s="253"/>
      <c r="W1291" s="253"/>
      <c r="X1291" s="253"/>
      <c r="Y1291" s="253"/>
      <c r="Z1291" s="253"/>
      <c r="AA1291" s="253"/>
      <c r="AB1291" s="253"/>
      <c r="AC1291" s="253"/>
      <c r="AD1291" s="253"/>
      <c r="AE1291" s="253"/>
      <c r="AF1291" s="253"/>
      <c r="AG1291" s="253"/>
      <c r="AH1291" s="253"/>
      <c r="AI1291" s="253"/>
      <c r="AJ1291" s="253"/>
      <c r="AK1291" s="253"/>
      <c r="AL1291" s="253"/>
      <c r="AM1291" s="253"/>
      <c r="AN1291" s="253"/>
      <c r="AO1291" s="253"/>
      <c r="AP1291" s="253"/>
      <c r="AQ1291" s="253"/>
      <c r="AR1291" s="253"/>
      <c r="AS1291" s="253"/>
      <c r="AT1291" s="253"/>
      <c r="AU1291" s="253"/>
      <c r="AV1291" s="253"/>
      <c r="AW1291" s="253"/>
    </row>
    <row r="1292" spans="1:49" s="252" customFormat="1" ht="15" customHeight="1" x14ac:dyDescent="0.25">
      <c r="A1292" s="253"/>
      <c r="B1292" s="253"/>
      <c r="C1292" s="253"/>
      <c r="D1292" s="253"/>
      <c r="E1292" s="253"/>
      <c r="F1292" s="253"/>
      <c r="G1292" s="253"/>
      <c r="H1292" s="253"/>
      <c r="I1292" s="253"/>
      <c r="J1292" s="253"/>
      <c r="K1292" s="253"/>
      <c r="L1292" s="253"/>
      <c r="M1292" s="253"/>
      <c r="N1292" s="253"/>
      <c r="O1292" s="253"/>
      <c r="P1292" s="253"/>
      <c r="Q1292" s="253"/>
      <c r="R1292" s="253"/>
      <c r="S1292" s="253"/>
      <c r="T1292" s="253"/>
      <c r="U1292" s="253"/>
      <c r="V1292" s="253"/>
      <c r="W1292" s="253"/>
      <c r="X1292" s="253"/>
      <c r="Y1292" s="253"/>
      <c r="Z1292" s="253"/>
      <c r="AA1292" s="253"/>
      <c r="AB1292" s="253"/>
      <c r="AC1292" s="253"/>
      <c r="AD1292" s="253"/>
      <c r="AE1292" s="253"/>
      <c r="AF1292" s="253"/>
      <c r="AG1292" s="253"/>
      <c r="AH1292" s="253"/>
      <c r="AI1292" s="253"/>
      <c r="AJ1292" s="253"/>
      <c r="AK1292" s="253"/>
      <c r="AL1292" s="253"/>
      <c r="AM1292" s="253"/>
      <c r="AN1292" s="253"/>
      <c r="AO1292" s="253"/>
      <c r="AP1292" s="253"/>
      <c r="AQ1292" s="253"/>
      <c r="AR1292" s="253"/>
      <c r="AS1292" s="253"/>
      <c r="AT1292" s="253"/>
      <c r="AU1292" s="253"/>
      <c r="AV1292" s="253"/>
      <c r="AW1292" s="253"/>
    </row>
    <row r="1293" spans="1:49" s="252" customFormat="1" ht="15" customHeight="1" x14ac:dyDescent="0.25">
      <c r="A1293" s="253"/>
      <c r="B1293" s="253"/>
      <c r="C1293" s="253"/>
      <c r="D1293" s="253"/>
      <c r="E1293" s="253"/>
      <c r="F1293" s="253"/>
      <c r="G1293" s="253"/>
      <c r="H1293" s="253"/>
      <c r="I1293" s="253"/>
      <c r="J1293" s="253"/>
      <c r="K1293" s="253"/>
      <c r="L1293" s="253"/>
      <c r="M1293" s="253"/>
      <c r="N1293" s="253"/>
      <c r="O1293" s="253"/>
      <c r="P1293" s="253"/>
      <c r="Q1293" s="253"/>
      <c r="R1293" s="253"/>
      <c r="S1293" s="253"/>
      <c r="T1293" s="253"/>
      <c r="U1293" s="253"/>
      <c r="V1293" s="253"/>
      <c r="W1293" s="253"/>
      <c r="X1293" s="253"/>
      <c r="Y1293" s="253"/>
      <c r="Z1293" s="253"/>
      <c r="AA1293" s="253"/>
      <c r="AB1293" s="253"/>
      <c r="AC1293" s="253"/>
      <c r="AD1293" s="253"/>
      <c r="AE1293" s="253"/>
      <c r="AF1293" s="253"/>
      <c r="AG1293" s="253"/>
      <c r="AH1293" s="253"/>
      <c r="AI1293" s="253"/>
      <c r="AJ1293" s="253"/>
      <c r="AK1293" s="253"/>
      <c r="AL1293" s="253"/>
      <c r="AM1293" s="253"/>
      <c r="AN1293" s="253"/>
      <c r="AO1293" s="253"/>
      <c r="AP1293" s="253"/>
      <c r="AQ1293" s="253"/>
      <c r="AR1293" s="253"/>
      <c r="AS1293" s="253"/>
      <c r="AT1293" s="253"/>
      <c r="AU1293" s="253"/>
      <c r="AV1293" s="253"/>
      <c r="AW1293" s="253"/>
    </row>
    <row r="1294" spans="1:49" s="252" customFormat="1" ht="15" customHeight="1" x14ac:dyDescent="0.25">
      <c r="A1294" s="253"/>
      <c r="B1294" s="253"/>
      <c r="C1294" s="253"/>
      <c r="D1294" s="253"/>
      <c r="E1294" s="253"/>
      <c r="F1294" s="253"/>
      <c r="G1294" s="253"/>
      <c r="H1294" s="253"/>
      <c r="I1294" s="253"/>
      <c r="J1294" s="253"/>
      <c r="K1294" s="253"/>
      <c r="L1294" s="253"/>
      <c r="M1294" s="253"/>
      <c r="N1294" s="253"/>
      <c r="O1294" s="253"/>
      <c r="P1294" s="253"/>
      <c r="Q1294" s="253"/>
      <c r="R1294" s="253"/>
      <c r="S1294" s="253"/>
      <c r="T1294" s="253"/>
      <c r="U1294" s="253"/>
      <c r="V1294" s="253"/>
      <c r="W1294" s="253"/>
      <c r="X1294" s="253"/>
      <c r="Y1294" s="253"/>
      <c r="Z1294" s="253"/>
      <c r="AA1294" s="253"/>
      <c r="AB1294" s="253"/>
      <c r="AC1294" s="253"/>
      <c r="AD1294" s="253"/>
      <c r="AE1294" s="253"/>
      <c r="AF1294" s="253"/>
      <c r="AG1294" s="253"/>
      <c r="AH1294" s="253"/>
      <c r="AI1294" s="253"/>
      <c r="AJ1294" s="253"/>
      <c r="AK1294" s="253"/>
      <c r="AL1294" s="253"/>
      <c r="AM1294" s="253"/>
      <c r="AN1294" s="253"/>
      <c r="AO1294" s="253"/>
      <c r="AP1294" s="253"/>
      <c r="AQ1294" s="253"/>
      <c r="AR1294" s="253"/>
      <c r="AS1294" s="253"/>
      <c r="AT1294" s="253"/>
      <c r="AU1294" s="253"/>
      <c r="AV1294" s="253"/>
      <c r="AW1294" s="253"/>
    </row>
    <row r="1295" spans="1:49" s="252" customFormat="1" ht="15" customHeight="1" x14ac:dyDescent="0.25">
      <c r="A1295" s="253"/>
      <c r="B1295" s="253"/>
      <c r="C1295" s="253"/>
      <c r="D1295" s="253"/>
      <c r="E1295" s="253"/>
      <c r="F1295" s="253"/>
      <c r="G1295" s="253"/>
      <c r="H1295" s="253"/>
      <c r="I1295" s="253"/>
      <c r="J1295" s="253"/>
      <c r="K1295" s="253"/>
      <c r="L1295" s="253"/>
      <c r="M1295" s="253"/>
      <c r="N1295" s="253"/>
      <c r="O1295" s="253"/>
      <c r="P1295" s="253"/>
      <c r="Q1295" s="253"/>
      <c r="R1295" s="253"/>
      <c r="S1295" s="253"/>
      <c r="T1295" s="253"/>
      <c r="U1295" s="253"/>
      <c r="V1295" s="253"/>
      <c r="W1295" s="253"/>
      <c r="X1295" s="253"/>
      <c r="Y1295" s="253"/>
      <c r="Z1295" s="253"/>
      <c r="AA1295" s="253"/>
      <c r="AB1295" s="253"/>
      <c r="AC1295" s="253"/>
      <c r="AD1295" s="253"/>
      <c r="AE1295" s="253"/>
      <c r="AF1295" s="253"/>
      <c r="AG1295" s="253"/>
      <c r="AH1295" s="253"/>
      <c r="AI1295" s="253"/>
      <c r="AJ1295" s="253"/>
      <c r="AK1295" s="253"/>
      <c r="AL1295" s="253"/>
      <c r="AM1295" s="253"/>
      <c r="AN1295" s="253"/>
      <c r="AO1295" s="253"/>
      <c r="AP1295" s="253"/>
      <c r="AQ1295" s="253"/>
      <c r="AR1295" s="253"/>
      <c r="AS1295" s="253"/>
      <c r="AT1295" s="253"/>
      <c r="AU1295" s="253"/>
      <c r="AV1295" s="253"/>
      <c r="AW1295" s="253"/>
    </row>
    <row r="1296" spans="1:49" s="252" customFormat="1" ht="15" customHeight="1" x14ac:dyDescent="0.25">
      <c r="A1296" s="253"/>
      <c r="B1296" s="253"/>
      <c r="C1296" s="253"/>
      <c r="D1296" s="253"/>
      <c r="E1296" s="253"/>
      <c r="F1296" s="253"/>
      <c r="G1296" s="253"/>
      <c r="H1296" s="253"/>
      <c r="I1296" s="253"/>
      <c r="J1296" s="253"/>
      <c r="K1296" s="253"/>
      <c r="L1296" s="253"/>
      <c r="M1296" s="253"/>
      <c r="N1296" s="253"/>
      <c r="O1296" s="253"/>
      <c r="P1296" s="253"/>
      <c r="Q1296" s="253"/>
      <c r="R1296" s="253"/>
      <c r="S1296" s="253"/>
      <c r="T1296" s="253"/>
      <c r="U1296" s="253"/>
      <c r="V1296" s="253"/>
      <c r="W1296" s="253"/>
      <c r="X1296" s="253"/>
      <c r="Y1296" s="253"/>
      <c r="Z1296" s="253"/>
      <c r="AA1296" s="253"/>
      <c r="AB1296" s="253"/>
      <c r="AC1296" s="253"/>
      <c r="AD1296" s="253"/>
      <c r="AE1296" s="253"/>
      <c r="AF1296" s="253"/>
      <c r="AG1296" s="253"/>
      <c r="AH1296" s="253"/>
      <c r="AI1296" s="253"/>
      <c r="AJ1296" s="253"/>
      <c r="AK1296" s="253"/>
      <c r="AL1296" s="253"/>
      <c r="AM1296" s="253"/>
      <c r="AN1296" s="253"/>
      <c r="AO1296" s="253"/>
      <c r="AP1296" s="253"/>
      <c r="AQ1296" s="253"/>
      <c r="AR1296" s="253"/>
      <c r="AS1296" s="253"/>
      <c r="AT1296" s="253"/>
      <c r="AU1296" s="253"/>
      <c r="AV1296" s="253"/>
      <c r="AW1296" s="253"/>
    </row>
    <row r="1297" spans="1:49" s="252" customFormat="1" ht="15" customHeight="1" x14ac:dyDescent="0.25">
      <c r="A1297" s="253"/>
      <c r="B1297" s="253"/>
      <c r="C1297" s="253"/>
      <c r="D1297" s="253"/>
      <c r="E1297" s="253"/>
      <c r="F1297" s="253"/>
      <c r="G1297" s="253"/>
      <c r="H1297" s="253"/>
      <c r="I1297" s="253"/>
      <c r="J1297" s="253"/>
      <c r="K1297" s="253"/>
      <c r="L1297" s="253"/>
      <c r="M1297" s="253"/>
      <c r="N1297" s="253"/>
      <c r="O1297" s="253"/>
      <c r="P1297" s="253"/>
      <c r="Q1297" s="253"/>
      <c r="R1297" s="253"/>
      <c r="S1297" s="253"/>
      <c r="T1297" s="253"/>
      <c r="U1297" s="253"/>
      <c r="V1297" s="253"/>
      <c r="W1297" s="253"/>
      <c r="X1297" s="253"/>
      <c r="Y1297" s="253"/>
      <c r="Z1297" s="253"/>
      <c r="AA1297" s="253"/>
      <c r="AB1297" s="253"/>
      <c r="AC1297" s="253"/>
      <c r="AD1297" s="253"/>
      <c r="AE1297" s="253"/>
      <c r="AF1297" s="253"/>
      <c r="AG1297" s="253"/>
      <c r="AH1297" s="253"/>
      <c r="AI1297" s="253"/>
      <c r="AJ1297" s="253"/>
      <c r="AK1297" s="253"/>
      <c r="AL1297" s="253"/>
      <c r="AM1297" s="253"/>
      <c r="AN1297" s="253"/>
      <c r="AO1297" s="253"/>
      <c r="AP1297" s="253"/>
      <c r="AQ1297" s="253"/>
      <c r="AR1297" s="253"/>
      <c r="AS1297" s="253"/>
      <c r="AT1297" s="253"/>
      <c r="AU1297" s="253"/>
      <c r="AV1297" s="253"/>
      <c r="AW1297" s="253"/>
    </row>
    <row r="1298" spans="1:49" s="252" customFormat="1" ht="15" customHeight="1" x14ac:dyDescent="0.25">
      <c r="A1298" s="253"/>
      <c r="B1298" s="253"/>
      <c r="C1298" s="253"/>
      <c r="D1298" s="253"/>
      <c r="E1298" s="253"/>
      <c r="F1298" s="253"/>
      <c r="G1298" s="253"/>
      <c r="H1298" s="253"/>
      <c r="I1298" s="253"/>
      <c r="J1298" s="253"/>
      <c r="K1298" s="253"/>
      <c r="L1298" s="253"/>
      <c r="M1298" s="253"/>
      <c r="N1298" s="253"/>
      <c r="O1298" s="253"/>
      <c r="P1298" s="253"/>
      <c r="Q1298" s="253"/>
      <c r="R1298" s="253"/>
      <c r="S1298" s="253"/>
      <c r="T1298" s="253"/>
      <c r="U1298" s="253"/>
      <c r="V1298" s="253"/>
      <c r="W1298" s="253"/>
      <c r="X1298" s="253"/>
      <c r="Y1298" s="253"/>
      <c r="Z1298" s="253"/>
      <c r="AA1298" s="253"/>
      <c r="AB1298" s="253"/>
      <c r="AC1298" s="253"/>
      <c r="AD1298" s="253"/>
      <c r="AE1298" s="253"/>
      <c r="AF1298" s="253"/>
      <c r="AG1298" s="253"/>
      <c r="AH1298" s="253"/>
      <c r="AI1298" s="253"/>
      <c r="AJ1298" s="253"/>
      <c r="AK1298" s="253"/>
      <c r="AL1298" s="253"/>
      <c r="AM1298" s="253"/>
      <c r="AN1298" s="253"/>
      <c r="AO1298" s="253"/>
      <c r="AP1298" s="253"/>
      <c r="AQ1298" s="253"/>
      <c r="AR1298" s="253"/>
      <c r="AS1298" s="253"/>
      <c r="AT1298" s="253"/>
      <c r="AU1298" s="253"/>
      <c r="AV1298" s="253"/>
      <c r="AW1298" s="253"/>
    </row>
    <row r="1299" spans="1:49" s="252" customFormat="1" ht="15" customHeight="1" x14ac:dyDescent="0.25">
      <c r="A1299" s="253"/>
      <c r="B1299" s="253"/>
      <c r="C1299" s="253"/>
      <c r="D1299" s="253"/>
      <c r="E1299" s="253"/>
      <c r="F1299" s="253"/>
      <c r="G1299" s="253"/>
      <c r="H1299" s="253"/>
      <c r="I1299" s="253"/>
      <c r="J1299" s="253"/>
      <c r="K1299" s="253"/>
      <c r="L1299" s="253"/>
      <c r="M1299" s="253"/>
      <c r="N1299" s="253"/>
      <c r="O1299" s="253"/>
      <c r="P1299" s="253"/>
      <c r="Q1299" s="253"/>
      <c r="R1299" s="253"/>
      <c r="S1299" s="253"/>
      <c r="T1299" s="253"/>
      <c r="U1299" s="253"/>
      <c r="V1299" s="253"/>
      <c r="W1299" s="253"/>
      <c r="X1299" s="253"/>
      <c r="Y1299" s="253"/>
      <c r="Z1299" s="253"/>
      <c r="AA1299" s="253"/>
      <c r="AB1299" s="253"/>
      <c r="AC1299" s="253"/>
      <c r="AD1299" s="253"/>
      <c r="AE1299" s="253"/>
      <c r="AF1299" s="253"/>
      <c r="AG1299" s="253"/>
      <c r="AH1299" s="253"/>
      <c r="AI1299" s="253"/>
      <c r="AJ1299" s="253"/>
      <c r="AK1299" s="253"/>
      <c r="AL1299" s="253"/>
      <c r="AM1299" s="253"/>
      <c r="AN1299" s="253"/>
      <c r="AO1299" s="253"/>
      <c r="AP1299" s="253"/>
      <c r="AQ1299" s="253"/>
      <c r="AR1299" s="253"/>
      <c r="AS1299" s="253"/>
      <c r="AT1299" s="253"/>
      <c r="AU1299" s="253"/>
      <c r="AV1299" s="253"/>
      <c r="AW1299" s="253"/>
    </row>
    <row r="1300" spans="1:49" s="252" customFormat="1" ht="15" customHeight="1" x14ac:dyDescent="0.25">
      <c r="A1300" s="253"/>
      <c r="B1300" s="253"/>
      <c r="C1300" s="253"/>
      <c r="D1300" s="253"/>
      <c r="E1300" s="253"/>
      <c r="F1300" s="253"/>
      <c r="G1300" s="253"/>
      <c r="H1300" s="253"/>
      <c r="I1300" s="253"/>
      <c r="J1300" s="253"/>
      <c r="K1300" s="253"/>
      <c r="L1300" s="253"/>
      <c r="M1300" s="253"/>
      <c r="N1300" s="253"/>
      <c r="O1300" s="253"/>
      <c r="P1300" s="253"/>
      <c r="Q1300" s="253"/>
      <c r="R1300" s="253"/>
      <c r="S1300" s="253"/>
      <c r="T1300" s="253"/>
      <c r="U1300" s="253"/>
      <c r="V1300" s="253"/>
      <c r="W1300" s="253"/>
      <c r="X1300" s="253"/>
      <c r="Y1300" s="253"/>
      <c r="Z1300" s="253"/>
      <c r="AA1300" s="253"/>
      <c r="AB1300" s="253"/>
      <c r="AC1300" s="253"/>
      <c r="AD1300" s="253"/>
      <c r="AE1300" s="253"/>
      <c r="AF1300" s="253"/>
      <c r="AG1300" s="253"/>
      <c r="AH1300" s="253"/>
      <c r="AI1300" s="253"/>
      <c r="AJ1300" s="253"/>
      <c r="AK1300" s="253"/>
      <c r="AL1300" s="253"/>
      <c r="AM1300" s="253"/>
      <c r="AN1300" s="253"/>
      <c r="AO1300" s="253"/>
      <c r="AP1300" s="253"/>
      <c r="AQ1300" s="253"/>
      <c r="AR1300" s="253"/>
      <c r="AS1300" s="253"/>
      <c r="AT1300" s="253"/>
      <c r="AU1300" s="253"/>
      <c r="AV1300" s="253"/>
      <c r="AW1300" s="253"/>
    </row>
    <row r="1301" spans="1:49" s="252" customFormat="1" ht="15" customHeight="1" x14ac:dyDescent="0.25">
      <c r="A1301" s="253"/>
      <c r="B1301" s="253"/>
      <c r="C1301" s="253"/>
      <c r="D1301" s="253"/>
      <c r="E1301" s="253"/>
      <c r="F1301" s="253"/>
      <c r="G1301" s="253"/>
      <c r="H1301" s="253"/>
      <c r="I1301" s="253"/>
      <c r="J1301" s="253"/>
      <c r="K1301" s="253"/>
      <c r="L1301" s="253"/>
      <c r="M1301" s="253"/>
      <c r="N1301" s="253"/>
      <c r="O1301" s="253"/>
      <c r="P1301" s="253"/>
      <c r="Q1301" s="253"/>
      <c r="R1301" s="253"/>
      <c r="S1301" s="253"/>
      <c r="T1301" s="253"/>
      <c r="U1301" s="253"/>
      <c r="V1301" s="253"/>
      <c r="W1301" s="253"/>
      <c r="X1301" s="253"/>
      <c r="Y1301" s="253"/>
      <c r="Z1301" s="253"/>
      <c r="AA1301" s="253"/>
      <c r="AB1301" s="253"/>
      <c r="AC1301" s="253"/>
      <c r="AD1301" s="253"/>
      <c r="AE1301" s="253"/>
      <c r="AF1301" s="253"/>
      <c r="AG1301" s="253"/>
      <c r="AH1301" s="253"/>
      <c r="AI1301" s="253"/>
      <c r="AJ1301" s="253"/>
      <c r="AK1301" s="253"/>
      <c r="AL1301" s="253"/>
      <c r="AM1301" s="253"/>
      <c r="AN1301" s="253"/>
      <c r="AO1301" s="253"/>
      <c r="AP1301" s="253"/>
      <c r="AQ1301" s="253"/>
      <c r="AR1301" s="253"/>
      <c r="AS1301" s="253"/>
      <c r="AT1301" s="253"/>
      <c r="AU1301" s="253"/>
      <c r="AV1301" s="253"/>
      <c r="AW1301" s="253"/>
    </row>
    <row r="1302" spans="1:49" s="252" customFormat="1" ht="15" customHeight="1" x14ac:dyDescent="0.25">
      <c r="A1302" s="253"/>
      <c r="B1302" s="253"/>
      <c r="C1302" s="253"/>
      <c r="D1302" s="253"/>
      <c r="E1302" s="253"/>
      <c r="F1302" s="253"/>
      <c r="G1302" s="253"/>
      <c r="H1302" s="253"/>
      <c r="I1302" s="253"/>
      <c r="J1302" s="253"/>
      <c r="K1302" s="253"/>
      <c r="L1302" s="253"/>
      <c r="M1302" s="253"/>
      <c r="N1302" s="253"/>
      <c r="O1302" s="253"/>
      <c r="P1302" s="253"/>
      <c r="Q1302" s="253"/>
      <c r="R1302" s="253"/>
      <c r="S1302" s="253"/>
      <c r="T1302" s="253"/>
      <c r="U1302" s="253"/>
      <c r="V1302" s="253"/>
      <c r="W1302" s="253"/>
      <c r="X1302" s="253"/>
      <c r="Y1302" s="253"/>
      <c r="Z1302" s="253"/>
      <c r="AA1302" s="253"/>
      <c r="AB1302" s="253"/>
      <c r="AC1302" s="253"/>
      <c r="AD1302" s="253"/>
      <c r="AE1302" s="253"/>
      <c r="AF1302" s="253"/>
      <c r="AG1302" s="253"/>
      <c r="AH1302" s="253"/>
      <c r="AI1302" s="253"/>
      <c r="AJ1302" s="253"/>
      <c r="AK1302" s="253"/>
      <c r="AL1302" s="253"/>
      <c r="AM1302" s="253"/>
      <c r="AN1302" s="253"/>
      <c r="AO1302" s="253"/>
      <c r="AP1302" s="253"/>
      <c r="AQ1302" s="253"/>
      <c r="AR1302" s="253"/>
      <c r="AS1302" s="253"/>
      <c r="AT1302" s="253"/>
      <c r="AU1302" s="253"/>
      <c r="AV1302" s="253"/>
      <c r="AW1302" s="253"/>
    </row>
    <row r="1303" spans="1:49" s="252" customFormat="1" ht="15" customHeight="1" x14ac:dyDescent="0.25">
      <c r="A1303" s="253"/>
      <c r="B1303" s="253"/>
      <c r="C1303" s="253"/>
      <c r="D1303" s="253"/>
      <c r="E1303" s="253"/>
      <c r="F1303" s="253"/>
      <c r="G1303" s="253"/>
      <c r="H1303" s="253"/>
      <c r="I1303" s="253"/>
      <c r="J1303" s="253"/>
      <c r="K1303" s="253"/>
      <c r="L1303" s="253"/>
      <c r="M1303" s="253"/>
      <c r="N1303" s="253"/>
      <c r="O1303" s="253"/>
      <c r="P1303" s="253"/>
      <c r="Q1303" s="253"/>
      <c r="R1303" s="253"/>
      <c r="S1303" s="253"/>
      <c r="T1303" s="253"/>
      <c r="U1303" s="253"/>
      <c r="V1303" s="253"/>
      <c r="W1303" s="253"/>
      <c r="X1303" s="253"/>
      <c r="Y1303" s="253"/>
      <c r="Z1303" s="253"/>
      <c r="AA1303" s="253"/>
      <c r="AB1303" s="253"/>
      <c r="AC1303" s="253"/>
      <c r="AD1303" s="253"/>
      <c r="AE1303" s="253"/>
      <c r="AF1303" s="253"/>
      <c r="AG1303" s="253"/>
      <c r="AH1303" s="253"/>
      <c r="AI1303" s="253"/>
      <c r="AJ1303" s="253"/>
      <c r="AK1303" s="253"/>
      <c r="AL1303" s="253"/>
      <c r="AM1303" s="253"/>
      <c r="AN1303" s="253"/>
      <c r="AO1303" s="253"/>
      <c r="AP1303" s="253"/>
      <c r="AQ1303" s="253"/>
      <c r="AR1303" s="253"/>
      <c r="AS1303" s="253"/>
      <c r="AT1303" s="253"/>
      <c r="AU1303" s="253"/>
      <c r="AV1303" s="253"/>
      <c r="AW1303" s="253"/>
    </row>
    <row r="1304" spans="1:49" s="252" customFormat="1" ht="15" customHeight="1" x14ac:dyDescent="0.25">
      <c r="A1304" s="253"/>
      <c r="B1304" s="253"/>
      <c r="C1304" s="253"/>
      <c r="D1304" s="253"/>
      <c r="E1304" s="253"/>
      <c r="F1304" s="253"/>
      <c r="G1304" s="253"/>
      <c r="H1304" s="253"/>
      <c r="I1304" s="253"/>
      <c r="J1304" s="253"/>
      <c r="K1304" s="253"/>
      <c r="L1304" s="253"/>
      <c r="M1304" s="253"/>
      <c r="N1304" s="253"/>
      <c r="O1304" s="253"/>
      <c r="P1304" s="253"/>
      <c r="Q1304" s="253"/>
      <c r="R1304" s="253"/>
      <c r="S1304" s="253"/>
      <c r="T1304" s="253"/>
      <c r="U1304" s="253"/>
      <c r="V1304" s="253"/>
      <c r="W1304" s="253"/>
      <c r="X1304" s="253"/>
      <c r="Y1304" s="253"/>
      <c r="Z1304" s="253"/>
      <c r="AA1304" s="253"/>
      <c r="AB1304" s="253"/>
      <c r="AC1304" s="253"/>
      <c r="AD1304" s="253"/>
      <c r="AE1304" s="253"/>
      <c r="AF1304" s="253"/>
      <c r="AG1304" s="253"/>
      <c r="AH1304" s="253"/>
      <c r="AI1304" s="253"/>
      <c r="AJ1304" s="253"/>
      <c r="AK1304" s="253"/>
      <c r="AL1304" s="253"/>
      <c r="AM1304" s="253"/>
      <c r="AN1304" s="253"/>
      <c r="AO1304" s="253"/>
      <c r="AP1304" s="253"/>
      <c r="AQ1304" s="253"/>
      <c r="AR1304" s="253"/>
      <c r="AS1304" s="253"/>
      <c r="AT1304" s="253"/>
      <c r="AU1304" s="253"/>
      <c r="AV1304" s="253"/>
      <c r="AW1304" s="253"/>
    </row>
    <row r="1305" spans="1:49" s="252" customFormat="1" ht="15" customHeight="1" x14ac:dyDescent="0.25">
      <c r="A1305" s="253"/>
      <c r="B1305" s="253"/>
      <c r="C1305" s="253"/>
      <c r="D1305" s="253"/>
      <c r="E1305" s="253"/>
      <c r="F1305" s="253"/>
      <c r="G1305" s="253"/>
      <c r="H1305" s="253"/>
      <c r="I1305" s="253"/>
      <c r="J1305" s="253"/>
      <c r="K1305" s="253"/>
      <c r="L1305" s="253"/>
      <c r="M1305" s="253"/>
      <c r="N1305" s="253"/>
      <c r="O1305" s="253"/>
      <c r="P1305" s="253"/>
      <c r="Q1305" s="253"/>
      <c r="R1305" s="253"/>
      <c r="S1305" s="253"/>
      <c r="T1305" s="253"/>
      <c r="U1305" s="253"/>
      <c r="V1305" s="253"/>
      <c r="W1305" s="253"/>
      <c r="X1305" s="253"/>
      <c r="Y1305" s="253"/>
      <c r="Z1305" s="253"/>
      <c r="AA1305" s="253"/>
      <c r="AB1305" s="253"/>
      <c r="AC1305" s="253"/>
      <c r="AD1305" s="253"/>
      <c r="AE1305" s="253"/>
      <c r="AF1305" s="253"/>
      <c r="AG1305" s="253"/>
      <c r="AH1305" s="253"/>
      <c r="AI1305" s="253"/>
      <c r="AJ1305" s="253"/>
      <c r="AK1305" s="253"/>
      <c r="AL1305" s="253"/>
      <c r="AM1305" s="253"/>
      <c r="AN1305" s="253"/>
      <c r="AO1305" s="253"/>
      <c r="AP1305" s="253"/>
      <c r="AQ1305" s="253"/>
      <c r="AR1305" s="253"/>
      <c r="AS1305" s="253"/>
      <c r="AT1305" s="253"/>
      <c r="AU1305" s="253"/>
      <c r="AV1305" s="253"/>
      <c r="AW1305" s="253"/>
    </row>
    <row r="1306" spans="1:49" s="252" customFormat="1" ht="15" customHeight="1" x14ac:dyDescent="0.25">
      <c r="A1306" s="253"/>
      <c r="B1306" s="253"/>
      <c r="C1306" s="253"/>
      <c r="D1306" s="253"/>
      <c r="E1306" s="253"/>
      <c r="F1306" s="253"/>
      <c r="G1306" s="253"/>
      <c r="H1306" s="253"/>
      <c r="I1306" s="253"/>
      <c r="J1306" s="253"/>
      <c r="K1306" s="253"/>
      <c r="L1306" s="253"/>
      <c r="M1306" s="253"/>
      <c r="N1306" s="253"/>
      <c r="O1306" s="253"/>
      <c r="P1306" s="253"/>
      <c r="Q1306" s="253"/>
      <c r="R1306" s="253"/>
      <c r="S1306" s="253"/>
      <c r="T1306" s="253"/>
      <c r="U1306" s="253"/>
      <c r="V1306" s="253"/>
      <c r="W1306" s="253"/>
      <c r="X1306" s="253"/>
      <c r="Y1306" s="253"/>
      <c r="Z1306" s="253"/>
      <c r="AA1306" s="253"/>
      <c r="AB1306" s="253"/>
      <c r="AC1306" s="253"/>
      <c r="AD1306" s="253"/>
      <c r="AE1306" s="253"/>
      <c r="AF1306" s="253"/>
      <c r="AG1306" s="253"/>
      <c r="AH1306" s="253"/>
      <c r="AI1306" s="253"/>
      <c r="AJ1306" s="253"/>
      <c r="AK1306" s="253"/>
      <c r="AL1306" s="253"/>
      <c r="AM1306" s="253"/>
      <c r="AN1306" s="253"/>
      <c r="AO1306" s="253"/>
      <c r="AP1306" s="253"/>
      <c r="AQ1306" s="253"/>
      <c r="AR1306" s="253"/>
      <c r="AS1306" s="253"/>
      <c r="AT1306" s="253"/>
      <c r="AU1306" s="253"/>
      <c r="AV1306" s="253"/>
      <c r="AW1306" s="253"/>
    </row>
    <row r="1307" spans="1:49" s="252" customFormat="1" ht="15" customHeight="1" x14ac:dyDescent="0.25">
      <c r="A1307" s="253"/>
      <c r="B1307" s="253"/>
      <c r="C1307" s="253"/>
      <c r="D1307" s="253"/>
      <c r="E1307" s="253"/>
      <c r="F1307" s="253"/>
      <c r="G1307" s="253"/>
      <c r="H1307" s="253"/>
      <c r="I1307" s="253"/>
      <c r="J1307" s="253"/>
      <c r="K1307" s="253"/>
      <c r="L1307" s="253"/>
      <c r="M1307" s="253"/>
      <c r="N1307" s="253"/>
      <c r="O1307" s="253"/>
      <c r="P1307" s="253"/>
      <c r="Q1307" s="253"/>
      <c r="R1307" s="253"/>
      <c r="S1307" s="253"/>
      <c r="T1307" s="253"/>
      <c r="U1307" s="253"/>
      <c r="V1307" s="253"/>
      <c r="W1307" s="253"/>
      <c r="X1307" s="253"/>
      <c r="Y1307" s="253"/>
      <c r="Z1307" s="253"/>
      <c r="AA1307" s="253"/>
      <c r="AB1307" s="253"/>
      <c r="AC1307" s="253"/>
      <c r="AD1307" s="253"/>
      <c r="AE1307" s="253"/>
      <c r="AF1307" s="253"/>
      <c r="AG1307" s="253"/>
      <c r="AH1307" s="253"/>
      <c r="AI1307" s="253"/>
      <c r="AJ1307" s="253"/>
      <c r="AK1307" s="253"/>
      <c r="AL1307" s="253"/>
      <c r="AM1307" s="253"/>
      <c r="AN1307" s="253"/>
      <c r="AO1307" s="253"/>
      <c r="AP1307" s="253"/>
      <c r="AQ1307" s="253"/>
      <c r="AR1307" s="253"/>
      <c r="AS1307" s="253"/>
      <c r="AT1307" s="253"/>
      <c r="AU1307" s="253"/>
      <c r="AV1307" s="253"/>
      <c r="AW1307" s="253"/>
    </row>
    <row r="1308" spans="1:49" s="252" customFormat="1" ht="15" customHeight="1" x14ac:dyDescent="0.25">
      <c r="A1308" s="253"/>
      <c r="B1308" s="253"/>
      <c r="C1308" s="253"/>
      <c r="D1308" s="253"/>
      <c r="E1308" s="253"/>
      <c r="F1308" s="253"/>
      <c r="G1308" s="253"/>
      <c r="H1308" s="253"/>
      <c r="I1308" s="253"/>
      <c r="J1308" s="253"/>
      <c r="K1308" s="253"/>
      <c r="L1308" s="253"/>
      <c r="M1308" s="253"/>
      <c r="N1308" s="253"/>
      <c r="O1308" s="253"/>
      <c r="P1308" s="253"/>
      <c r="Q1308" s="253"/>
      <c r="R1308" s="253"/>
      <c r="S1308" s="253"/>
      <c r="T1308" s="253"/>
      <c r="U1308" s="253"/>
      <c r="V1308" s="253"/>
      <c r="W1308" s="253"/>
      <c r="X1308" s="253"/>
      <c r="Y1308" s="253"/>
      <c r="Z1308" s="253"/>
      <c r="AA1308" s="253"/>
      <c r="AB1308" s="253"/>
      <c r="AC1308" s="253"/>
      <c r="AD1308" s="253"/>
      <c r="AE1308" s="253"/>
      <c r="AF1308" s="253"/>
      <c r="AG1308" s="253"/>
      <c r="AH1308" s="253"/>
      <c r="AI1308" s="253"/>
      <c r="AJ1308" s="253"/>
      <c r="AK1308" s="253"/>
      <c r="AL1308" s="253"/>
      <c r="AM1308" s="253"/>
      <c r="AN1308" s="253"/>
      <c r="AO1308" s="253"/>
      <c r="AP1308" s="253"/>
      <c r="AQ1308" s="253"/>
      <c r="AR1308" s="253"/>
      <c r="AS1308" s="253"/>
      <c r="AT1308" s="253"/>
      <c r="AU1308" s="253"/>
      <c r="AV1308" s="253"/>
      <c r="AW1308" s="253"/>
    </row>
    <row r="1309" spans="1:49" s="252" customFormat="1" ht="15" customHeight="1" x14ac:dyDescent="0.25">
      <c r="A1309" s="253"/>
      <c r="B1309" s="253"/>
      <c r="C1309" s="253"/>
      <c r="D1309" s="253"/>
      <c r="E1309" s="253"/>
      <c r="F1309" s="253"/>
      <c r="G1309" s="253"/>
      <c r="H1309" s="253"/>
      <c r="I1309" s="253"/>
      <c r="J1309" s="253"/>
      <c r="K1309" s="253"/>
      <c r="L1309" s="253"/>
      <c r="M1309" s="253"/>
      <c r="N1309" s="253"/>
      <c r="O1309" s="253"/>
      <c r="P1309" s="253"/>
      <c r="Q1309" s="253"/>
      <c r="R1309" s="253"/>
      <c r="S1309" s="253"/>
      <c r="T1309" s="253"/>
      <c r="U1309" s="253"/>
      <c r="V1309" s="253"/>
      <c r="W1309" s="253"/>
      <c r="X1309" s="253"/>
      <c r="Y1309" s="253"/>
      <c r="Z1309" s="253"/>
      <c r="AA1309" s="253"/>
      <c r="AB1309" s="253"/>
      <c r="AC1309" s="253"/>
      <c r="AD1309" s="253"/>
      <c r="AE1309" s="253"/>
      <c r="AF1309" s="253"/>
      <c r="AG1309" s="253"/>
      <c r="AH1309" s="253"/>
      <c r="AI1309" s="253"/>
      <c r="AJ1309" s="253"/>
      <c r="AK1309" s="253"/>
      <c r="AL1309" s="253"/>
      <c r="AM1309" s="253"/>
      <c r="AN1309" s="253"/>
      <c r="AO1309" s="253"/>
      <c r="AP1309" s="253"/>
      <c r="AQ1309" s="253"/>
      <c r="AR1309" s="253"/>
      <c r="AS1309" s="253"/>
      <c r="AT1309" s="253"/>
      <c r="AU1309" s="253"/>
      <c r="AV1309" s="253"/>
      <c r="AW1309" s="253"/>
    </row>
    <row r="1310" spans="1:49" s="252" customFormat="1" ht="15" customHeight="1" x14ac:dyDescent="0.25">
      <c r="A1310" s="253"/>
      <c r="B1310" s="253"/>
      <c r="C1310" s="253"/>
      <c r="D1310" s="253"/>
      <c r="E1310" s="253"/>
      <c r="F1310" s="253"/>
      <c r="G1310" s="253"/>
      <c r="H1310" s="253"/>
      <c r="I1310" s="253"/>
      <c r="J1310" s="253"/>
      <c r="K1310" s="253"/>
      <c r="L1310" s="253"/>
      <c r="M1310" s="253"/>
      <c r="N1310" s="253"/>
      <c r="O1310" s="253"/>
      <c r="P1310" s="253"/>
      <c r="Q1310" s="253"/>
      <c r="R1310" s="253"/>
      <c r="S1310" s="253"/>
      <c r="T1310" s="253"/>
      <c r="U1310" s="253"/>
      <c r="V1310" s="253"/>
      <c r="W1310" s="253"/>
      <c r="X1310" s="253"/>
      <c r="Y1310" s="253"/>
      <c r="Z1310" s="253"/>
      <c r="AA1310" s="253"/>
      <c r="AB1310" s="253"/>
      <c r="AC1310" s="253"/>
      <c r="AD1310" s="253"/>
      <c r="AE1310" s="253"/>
      <c r="AF1310" s="253"/>
      <c r="AG1310" s="253"/>
      <c r="AH1310" s="253"/>
      <c r="AI1310" s="253"/>
      <c r="AJ1310" s="253"/>
      <c r="AK1310" s="253"/>
      <c r="AL1310" s="253"/>
      <c r="AM1310" s="253"/>
      <c r="AN1310" s="253"/>
      <c r="AO1310" s="253"/>
      <c r="AP1310" s="253"/>
      <c r="AQ1310" s="253"/>
      <c r="AR1310" s="253"/>
      <c r="AS1310" s="253"/>
      <c r="AT1310" s="253"/>
      <c r="AU1310" s="253"/>
      <c r="AV1310" s="253"/>
      <c r="AW1310" s="253"/>
    </row>
    <row r="1311" spans="1:49" s="252" customFormat="1" ht="15" customHeight="1" x14ac:dyDescent="0.25">
      <c r="A1311" s="253"/>
      <c r="B1311" s="253"/>
      <c r="C1311" s="253"/>
      <c r="D1311" s="253"/>
      <c r="E1311" s="253"/>
      <c r="F1311" s="253"/>
      <c r="G1311" s="253"/>
      <c r="H1311" s="253"/>
      <c r="I1311" s="253"/>
      <c r="J1311" s="253"/>
      <c r="K1311" s="253"/>
      <c r="L1311" s="253"/>
      <c r="M1311" s="253"/>
      <c r="N1311" s="253"/>
      <c r="O1311" s="253"/>
      <c r="P1311" s="253"/>
      <c r="Q1311" s="253"/>
      <c r="R1311" s="253"/>
      <c r="S1311" s="253"/>
      <c r="T1311" s="253"/>
      <c r="U1311" s="253"/>
      <c r="V1311" s="253"/>
      <c r="W1311" s="253"/>
      <c r="X1311" s="253"/>
      <c r="Y1311" s="253"/>
      <c r="Z1311" s="253"/>
      <c r="AA1311" s="253"/>
      <c r="AB1311" s="253"/>
      <c r="AC1311" s="253"/>
      <c r="AD1311" s="253"/>
      <c r="AE1311" s="253"/>
      <c r="AF1311" s="253"/>
      <c r="AG1311" s="253"/>
      <c r="AH1311" s="253"/>
      <c r="AI1311" s="253"/>
      <c r="AJ1311" s="253"/>
      <c r="AK1311" s="253"/>
      <c r="AL1311" s="253"/>
      <c r="AM1311" s="253"/>
      <c r="AN1311" s="253"/>
      <c r="AO1311" s="253"/>
      <c r="AP1311" s="253"/>
      <c r="AQ1311" s="253"/>
      <c r="AR1311" s="253"/>
      <c r="AS1311" s="253"/>
      <c r="AT1311" s="253"/>
      <c r="AU1311" s="253"/>
      <c r="AV1311" s="253"/>
      <c r="AW1311" s="253"/>
    </row>
    <row r="1312" spans="1:49" s="252" customFormat="1" ht="15" customHeight="1" x14ac:dyDescent="0.25">
      <c r="A1312" s="253"/>
      <c r="B1312" s="253"/>
      <c r="C1312" s="253"/>
      <c r="D1312" s="253"/>
      <c r="E1312" s="253"/>
      <c r="F1312" s="253"/>
      <c r="G1312" s="253"/>
      <c r="H1312" s="253"/>
      <c r="I1312" s="253"/>
      <c r="J1312" s="253"/>
      <c r="K1312" s="253"/>
      <c r="L1312" s="253"/>
      <c r="M1312" s="253"/>
      <c r="N1312" s="253"/>
      <c r="O1312" s="253"/>
      <c r="P1312" s="253"/>
      <c r="Q1312" s="253"/>
      <c r="R1312" s="253"/>
      <c r="S1312" s="253"/>
      <c r="T1312" s="253"/>
      <c r="U1312" s="253"/>
      <c r="V1312" s="253"/>
      <c r="W1312" s="253"/>
      <c r="X1312" s="253"/>
      <c r="Y1312" s="253"/>
      <c r="Z1312" s="253"/>
      <c r="AA1312" s="253"/>
      <c r="AB1312" s="253"/>
      <c r="AC1312" s="253"/>
      <c r="AD1312" s="253"/>
      <c r="AE1312" s="253"/>
      <c r="AF1312" s="253"/>
      <c r="AG1312" s="253"/>
      <c r="AH1312" s="253"/>
      <c r="AI1312" s="253"/>
      <c r="AJ1312" s="253"/>
      <c r="AK1312" s="253"/>
      <c r="AL1312" s="253"/>
      <c r="AM1312" s="253"/>
      <c r="AN1312" s="253"/>
      <c r="AO1312" s="253"/>
      <c r="AP1312" s="253"/>
      <c r="AQ1312" s="253"/>
      <c r="AR1312" s="253"/>
      <c r="AS1312" s="253"/>
      <c r="AT1312" s="253"/>
      <c r="AU1312" s="253"/>
      <c r="AV1312" s="253"/>
      <c r="AW1312" s="253"/>
    </row>
    <row r="1313" spans="1:49" s="252" customFormat="1" ht="15" customHeight="1" x14ac:dyDescent="0.25">
      <c r="A1313" s="253"/>
      <c r="B1313" s="253"/>
      <c r="C1313" s="253"/>
      <c r="D1313" s="253"/>
      <c r="E1313" s="253"/>
      <c r="F1313" s="253"/>
      <c r="G1313" s="253"/>
      <c r="H1313" s="253"/>
      <c r="I1313" s="253"/>
      <c r="J1313" s="253"/>
      <c r="K1313" s="253"/>
      <c r="L1313" s="253"/>
      <c r="M1313" s="253"/>
      <c r="N1313" s="253"/>
      <c r="O1313" s="253"/>
      <c r="P1313" s="253"/>
      <c r="Q1313" s="253"/>
      <c r="R1313" s="253"/>
      <c r="S1313" s="253"/>
      <c r="T1313" s="253"/>
      <c r="U1313" s="253"/>
      <c r="V1313" s="253"/>
      <c r="W1313" s="253"/>
      <c r="X1313" s="253"/>
      <c r="Y1313" s="253"/>
      <c r="Z1313" s="253"/>
      <c r="AA1313" s="253"/>
      <c r="AB1313" s="253"/>
      <c r="AC1313" s="253"/>
      <c r="AD1313" s="253"/>
      <c r="AE1313" s="253"/>
      <c r="AF1313" s="253"/>
      <c r="AG1313" s="253"/>
      <c r="AH1313" s="253"/>
      <c r="AI1313" s="253"/>
      <c r="AJ1313" s="253"/>
      <c r="AK1313" s="253"/>
      <c r="AL1313" s="253"/>
      <c r="AM1313" s="253"/>
      <c r="AN1313" s="253"/>
      <c r="AO1313" s="253"/>
      <c r="AP1313" s="253"/>
      <c r="AQ1313" s="253"/>
      <c r="AR1313" s="253"/>
      <c r="AS1313" s="253"/>
      <c r="AT1313" s="253"/>
      <c r="AU1313" s="253"/>
      <c r="AV1313" s="253"/>
      <c r="AW1313" s="253"/>
    </row>
    <row r="1314" spans="1:49" s="252" customFormat="1" ht="15" customHeight="1" x14ac:dyDescent="0.25">
      <c r="A1314" s="253"/>
      <c r="B1314" s="253"/>
      <c r="C1314" s="253"/>
      <c r="D1314" s="253"/>
      <c r="E1314" s="253"/>
      <c r="F1314" s="253"/>
      <c r="G1314" s="253"/>
      <c r="H1314" s="253"/>
      <c r="I1314" s="253"/>
      <c r="J1314" s="253"/>
      <c r="K1314" s="253"/>
      <c r="L1314" s="253"/>
      <c r="M1314" s="253"/>
      <c r="N1314" s="253"/>
      <c r="O1314" s="253"/>
      <c r="P1314" s="253"/>
      <c r="Q1314" s="253"/>
      <c r="R1314" s="253"/>
      <c r="S1314" s="253"/>
      <c r="T1314" s="253"/>
      <c r="U1314" s="253"/>
      <c r="V1314" s="253"/>
      <c r="W1314" s="253"/>
      <c r="X1314" s="253"/>
      <c r="Y1314" s="253"/>
      <c r="Z1314" s="253"/>
      <c r="AA1314" s="253"/>
      <c r="AB1314" s="253"/>
      <c r="AC1314" s="253"/>
      <c r="AD1314" s="253"/>
      <c r="AE1314" s="253"/>
      <c r="AF1314" s="253"/>
      <c r="AG1314" s="253"/>
      <c r="AH1314" s="253"/>
      <c r="AI1314" s="253"/>
      <c r="AJ1314" s="253"/>
      <c r="AK1314" s="253"/>
      <c r="AL1314" s="253"/>
      <c r="AM1314" s="253"/>
      <c r="AN1314" s="253"/>
      <c r="AO1314" s="253"/>
      <c r="AP1314" s="253"/>
      <c r="AQ1314" s="253"/>
      <c r="AR1314" s="253"/>
      <c r="AS1314" s="253"/>
      <c r="AT1314" s="253"/>
      <c r="AU1314" s="253"/>
      <c r="AV1314" s="253"/>
      <c r="AW1314" s="253"/>
    </row>
    <row r="1315" spans="1:49" s="252" customFormat="1" ht="15" customHeight="1" x14ac:dyDescent="0.25">
      <c r="A1315" s="253"/>
      <c r="B1315" s="253"/>
      <c r="C1315" s="253"/>
      <c r="D1315" s="253"/>
      <c r="E1315" s="253"/>
      <c r="F1315" s="253"/>
      <c r="G1315" s="253"/>
      <c r="H1315" s="253"/>
      <c r="I1315" s="253"/>
      <c r="J1315" s="253"/>
      <c r="K1315" s="253"/>
      <c r="L1315" s="253"/>
      <c r="M1315" s="253"/>
      <c r="N1315" s="253"/>
      <c r="O1315" s="253"/>
      <c r="P1315" s="253"/>
      <c r="Q1315" s="253"/>
      <c r="R1315" s="253"/>
      <c r="S1315" s="253"/>
      <c r="T1315" s="253"/>
      <c r="U1315" s="253"/>
      <c r="V1315" s="253"/>
      <c r="W1315" s="253"/>
      <c r="X1315" s="253"/>
      <c r="Y1315" s="253"/>
      <c r="Z1315" s="253"/>
      <c r="AA1315" s="253"/>
      <c r="AB1315" s="253"/>
      <c r="AC1315" s="253"/>
      <c r="AD1315" s="253"/>
      <c r="AE1315" s="253"/>
      <c r="AF1315" s="253"/>
      <c r="AG1315" s="253"/>
      <c r="AH1315" s="253"/>
      <c r="AI1315" s="253"/>
      <c r="AJ1315" s="253"/>
      <c r="AK1315" s="253"/>
      <c r="AL1315" s="253"/>
      <c r="AM1315" s="253"/>
      <c r="AN1315" s="253"/>
      <c r="AO1315" s="253"/>
      <c r="AP1315" s="253"/>
      <c r="AQ1315" s="253"/>
      <c r="AR1315" s="253"/>
      <c r="AS1315" s="253"/>
      <c r="AT1315" s="253"/>
      <c r="AU1315" s="253"/>
      <c r="AV1315" s="253"/>
      <c r="AW1315" s="253"/>
    </row>
    <row r="1316" spans="1:49" s="252" customFormat="1" ht="15" customHeight="1" x14ac:dyDescent="0.25">
      <c r="A1316" s="253"/>
      <c r="B1316" s="253"/>
      <c r="C1316" s="253"/>
      <c r="D1316" s="253"/>
      <c r="E1316" s="253"/>
      <c r="F1316" s="253"/>
      <c r="G1316" s="253"/>
      <c r="H1316" s="253"/>
      <c r="I1316" s="253"/>
      <c r="J1316" s="253"/>
      <c r="K1316" s="253"/>
      <c r="L1316" s="253"/>
      <c r="M1316" s="253"/>
      <c r="N1316" s="253"/>
      <c r="O1316" s="253"/>
      <c r="P1316" s="253"/>
      <c r="Q1316" s="253"/>
      <c r="R1316" s="253"/>
      <c r="S1316" s="253"/>
      <c r="T1316" s="253"/>
      <c r="U1316" s="253"/>
      <c r="V1316" s="253"/>
      <c r="W1316" s="253"/>
      <c r="X1316" s="253"/>
      <c r="Y1316" s="253"/>
      <c r="Z1316" s="253"/>
      <c r="AA1316" s="253"/>
      <c r="AB1316" s="253"/>
      <c r="AC1316" s="253"/>
      <c r="AD1316" s="253"/>
      <c r="AE1316" s="253"/>
      <c r="AF1316" s="253"/>
      <c r="AG1316" s="253"/>
      <c r="AH1316" s="253"/>
      <c r="AI1316" s="253"/>
      <c r="AJ1316" s="253"/>
      <c r="AK1316" s="253"/>
      <c r="AL1316" s="253"/>
      <c r="AM1316" s="253"/>
      <c r="AN1316" s="253"/>
      <c r="AO1316" s="253"/>
      <c r="AP1316" s="253"/>
      <c r="AQ1316" s="253"/>
      <c r="AR1316" s="253"/>
      <c r="AS1316" s="253"/>
      <c r="AT1316" s="253"/>
      <c r="AU1316" s="253"/>
      <c r="AV1316" s="253"/>
      <c r="AW1316" s="253"/>
    </row>
    <row r="1317" spans="1:49" s="252" customFormat="1" ht="15" customHeight="1" x14ac:dyDescent="0.25">
      <c r="A1317" s="253"/>
      <c r="B1317" s="253"/>
      <c r="C1317" s="253"/>
      <c r="D1317" s="253"/>
      <c r="E1317" s="253"/>
      <c r="F1317" s="253"/>
      <c r="G1317" s="253"/>
      <c r="H1317" s="253"/>
      <c r="I1317" s="253"/>
      <c r="J1317" s="253"/>
      <c r="K1317" s="253"/>
      <c r="L1317" s="253"/>
      <c r="M1317" s="253"/>
      <c r="N1317" s="253"/>
      <c r="O1317" s="253"/>
      <c r="P1317" s="253"/>
      <c r="Q1317" s="253"/>
      <c r="R1317" s="253"/>
      <c r="S1317" s="253"/>
      <c r="T1317" s="253"/>
      <c r="U1317" s="253"/>
      <c r="V1317" s="253"/>
      <c r="W1317" s="253"/>
      <c r="X1317" s="253"/>
      <c r="Y1317" s="253"/>
      <c r="Z1317" s="253"/>
      <c r="AA1317" s="253"/>
      <c r="AB1317" s="253"/>
      <c r="AC1317" s="253"/>
      <c r="AD1317" s="253"/>
      <c r="AE1317" s="253"/>
      <c r="AF1317" s="253"/>
      <c r="AG1317" s="253"/>
      <c r="AH1317" s="253"/>
      <c r="AI1317" s="253"/>
      <c r="AJ1317" s="253"/>
      <c r="AK1317" s="253"/>
      <c r="AL1317" s="253"/>
      <c r="AM1317" s="253"/>
      <c r="AN1317" s="253"/>
      <c r="AO1317" s="253"/>
      <c r="AP1317" s="253"/>
      <c r="AQ1317" s="253"/>
      <c r="AR1317" s="253"/>
      <c r="AS1317" s="253"/>
      <c r="AT1317" s="253"/>
      <c r="AU1317" s="253"/>
      <c r="AV1317" s="253"/>
      <c r="AW1317" s="253"/>
    </row>
    <row r="1318" spans="1:49" s="252" customFormat="1" ht="15" customHeight="1" x14ac:dyDescent="0.25">
      <c r="A1318" s="253"/>
      <c r="B1318" s="253"/>
      <c r="C1318" s="253"/>
      <c r="D1318" s="253"/>
      <c r="E1318" s="253"/>
      <c r="F1318" s="253"/>
      <c r="G1318" s="253"/>
      <c r="H1318" s="253"/>
      <c r="I1318" s="253"/>
      <c r="J1318" s="253"/>
      <c r="K1318" s="253"/>
      <c r="L1318" s="253"/>
      <c r="M1318" s="253"/>
      <c r="N1318" s="253"/>
      <c r="O1318" s="253"/>
      <c r="P1318" s="253"/>
      <c r="Q1318" s="253"/>
      <c r="R1318" s="253"/>
      <c r="S1318" s="253"/>
      <c r="T1318" s="253"/>
      <c r="U1318" s="253"/>
      <c r="V1318" s="253"/>
      <c r="W1318" s="253"/>
      <c r="X1318" s="253"/>
      <c r="Y1318" s="253"/>
      <c r="Z1318" s="253"/>
      <c r="AA1318" s="253"/>
      <c r="AB1318" s="253"/>
      <c r="AC1318" s="253"/>
      <c r="AD1318" s="253"/>
      <c r="AE1318" s="253"/>
      <c r="AF1318" s="253"/>
      <c r="AG1318" s="253"/>
      <c r="AH1318" s="253"/>
      <c r="AI1318" s="253"/>
      <c r="AJ1318" s="253"/>
      <c r="AK1318" s="253"/>
      <c r="AL1318" s="253"/>
      <c r="AM1318" s="253"/>
      <c r="AN1318" s="253"/>
      <c r="AO1318" s="253"/>
      <c r="AP1318" s="253"/>
      <c r="AQ1318" s="253"/>
      <c r="AR1318" s="253"/>
      <c r="AS1318" s="253"/>
      <c r="AT1318" s="253"/>
      <c r="AU1318" s="253"/>
      <c r="AV1318" s="253"/>
      <c r="AW1318" s="253"/>
    </row>
    <row r="1319" spans="1:49" s="252" customFormat="1" ht="15" customHeight="1" x14ac:dyDescent="0.25">
      <c r="A1319" s="253"/>
      <c r="B1319" s="253"/>
      <c r="C1319" s="253"/>
      <c r="D1319" s="253"/>
      <c r="E1319" s="253"/>
      <c r="F1319" s="253"/>
      <c r="G1319" s="253"/>
      <c r="H1319" s="253"/>
      <c r="I1319" s="253"/>
      <c r="J1319" s="253"/>
      <c r="K1319" s="253"/>
      <c r="L1319" s="253"/>
      <c r="M1319" s="253"/>
      <c r="N1319" s="253"/>
      <c r="O1319" s="253"/>
      <c r="P1319" s="253"/>
      <c r="Q1319" s="253"/>
      <c r="R1319" s="253"/>
      <c r="S1319" s="253"/>
      <c r="T1319" s="253"/>
      <c r="U1319" s="253"/>
      <c r="V1319" s="253"/>
      <c r="W1319" s="253"/>
      <c r="X1319" s="253"/>
      <c r="Y1319" s="253"/>
      <c r="Z1319" s="253"/>
      <c r="AA1319" s="253"/>
      <c r="AB1319" s="253"/>
      <c r="AC1319" s="253"/>
      <c r="AD1319" s="253"/>
      <c r="AE1319" s="253"/>
      <c r="AF1319" s="253"/>
      <c r="AG1319" s="253"/>
      <c r="AH1319" s="253"/>
      <c r="AI1319" s="253"/>
      <c r="AJ1319" s="253"/>
      <c r="AK1319" s="253"/>
      <c r="AL1319" s="253"/>
      <c r="AM1319" s="253"/>
      <c r="AN1319" s="253"/>
      <c r="AO1319" s="253"/>
      <c r="AP1319" s="253"/>
      <c r="AQ1319" s="253"/>
      <c r="AR1319" s="253"/>
      <c r="AS1319" s="253"/>
      <c r="AT1319" s="253"/>
      <c r="AU1319" s="253"/>
      <c r="AV1319" s="253"/>
      <c r="AW1319" s="253"/>
    </row>
    <row r="1320" spans="1:49" s="252" customFormat="1" ht="15" customHeight="1" x14ac:dyDescent="0.25">
      <c r="A1320" s="253"/>
      <c r="B1320" s="253"/>
      <c r="C1320" s="253"/>
      <c r="D1320" s="253"/>
      <c r="E1320" s="253"/>
      <c r="F1320" s="253"/>
      <c r="G1320" s="253"/>
      <c r="H1320" s="253"/>
      <c r="I1320" s="253"/>
      <c r="J1320" s="253"/>
      <c r="K1320" s="253"/>
      <c r="L1320" s="253"/>
      <c r="M1320" s="253"/>
      <c r="N1320" s="253"/>
      <c r="O1320" s="253"/>
      <c r="P1320" s="253"/>
      <c r="Q1320" s="253"/>
      <c r="R1320" s="253"/>
      <c r="S1320" s="253"/>
      <c r="T1320" s="253"/>
      <c r="U1320" s="253"/>
      <c r="V1320" s="253"/>
      <c r="W1320" s="253"/>
      <c r="X1320" s="253"/>
      <c r="Y1320" s="253"/>
      <c r="Z1320" s="253"/>
      <c r="AA1320" s="253"/>
      <c r="AB1320" s="253"/>
      <c r="AC1320" s="253"/>
      <c r="AD1320" s="253"/>
      <c r="AE1320" s="253"/>
      <c r="AF1320" s="253"/>
      <c r="AG1320" s="253"/>
      <c r="AH1320" s="253"/>
      <c r="AI1320" s="253"/>
      <c r="AJ1320" s="253"/>
      <c r="AK1320" s="253"/>
      <c r="AL1320" s="253"/>
      <c r="AM1320" s="253"/>
      <c r="AN1320" s="253"/>
      <c r="AO1320" s="253"/>
      <c r="AP1320" s="253"/>
      <c r="AQ1320" s="253"/>
      <c r="AR1320" s="253"/>
      <c r="AS1320" s="253"/>
      <c r="AT1320" s="253"/>
      <c r="AU1320" s="253"/>
      <c r="AV1320" s="253"/>
      <c r="AW1320" s="253"/>
    </row>
    <row r="1321" spans="1:49" s="252" customFormat="1" ht="15" customHeight="1" x14ac:dyDescent="0.25">
      <c r="A1321" s="253"/>
      <c r="B1321" s="253"/>
      <c r="C1321" s="253"/>
      <c r="D1321" s="253"/>
      <c r="E1321" s="253"/>
      <c r="F1321" s="253"/>
      <c r="G1321" s="253"/>
      <c r="H1321" s="253"/>
      <c r="I1321" s="253"/>
      <c r="J1321" s="253"/>
      <c r="K1321" s="253"/>
      <c r="L1321" s="253"/>
      <c r="M1321" s="253"/>
      <c r="N1321" s="253"/>
      <c r="O1321" s="253"/>
      <c r="P1321" s="253"/>
      <c r="Q1321" s="253"/>
      <c r="R1321" s="253"/>
      <c r="S1321" s="253"/>
      <c r="T1321" s="253"/>
      <c r="U1321" s="253"/>
      <c r="V1321" s="253"/>
      <c r="W1321" s="253"/>
      <c r="X1321" s="253"/>
      <c r="Y1321" s="253"/>
      <c r="Z1321" s="253"/>
      <c r="AA1321" s="253"/>
      <c r="AB1321" s="253"/>
      <c r="AC1321" s="253"/>
      <c r="AD1321" s="253"/>
      <c r="AE1321" s="253"/>
      <c r="AF1321" s="253"/>
      <c r="AG1321" s="253"/>
      <c r="AH1321" s="253"/>
      <c r="AI1321" s="253"/>
      <c r="AJ1321" s="253"/>
      <c r="AK1321" s="253"/>
      <c r="AL1321" s="253"/>
      <c r="AM1321" s="253"/>
      <c r="AN1321" s="253"/>
      <c r="AO1321" s="253"/>
      <c r="AP1321" s="253"/>
      <c r="AQ1321" s="253"/>
      <c r="AR1321" s="253"/>
      <c r="AS1321" s="253"/>
      <c r="AT1321" s="253"/>
      <c r="AU1321" s="253"/>
      <c r="AV1321" s="253"/>
      <c r="AW1321" s="253"/>
    </row>
    <row r="1322" spans="1:49" s="252" customFormat="1" ht="15" customHeight="1" x14ac:dyDescent="0.25">
      <c r="A1322" s="253"/>
      <c r="B1322" s="253"/>
      <c r="C1322" s="253"/>
      <c r="D1322" s="253"/>
      <c r="E1322" s="253"/>
      <c r="F1322" s="253"/>
      <c r="G1322" s="253"/>
      <c r="H1322" s="253"/>
      <c r="I1322" s="253"/>
      <c r="J1322" s="253"/>
      <c r="K1322" s="253"/>
      <c r="L1322" s="253"/>
      <c r="M1322" s="253"/>
      <c r="N1322" s="253"/>
      <c r="O1322" s="253"/>
      <c r="P1322" s="253"/>
      <c r="Q1322" s="253"/>
      <c r="R1322" s="253"/>
      <c r="S1322" s="253"/>
      <c r="T1322" s="253"/>
      <c r="U1322" s="253"/>
      <c r="V1322" s="253"/>
      <c r="W1322" s="253"/>
      <c r="X1322" s="253"/>
      <c r="Y1322" s="253"/>
      <c r="Z1322" s="253"/>
      <c r="AA1322" s="253"/>
      <c r="AB1322" s="253"/>
      <c r="AC1322" s="253"/>
      <c r="AD1322" s="253"/>
      <c r="AE1322" s="253"/>
      <c r="AF1322" s="253"/>
      <c r="AG1322" s="253"/>
      <c r="AH1322" s="253"/>
      <c r="AI1322" s="253"/>
      <c r="AJ1322" s="253"/>
      <c r="AK1322" s="253"/>
      <c r="AL1322" s="253"/>
      <c r="AM1322" s="253"/>
      <c r="AN1322" s="253"/>
      <c r="AO1322" s="253"/>
      <c r="AP1322" s="253"/>
      <c r="AQ1322" s="253"/>
      <c r="AR1322" s="253"/>
      <c r="AS1322" s="253"/>
      <c r="AT1322" s="253"/>
      <c r="AU1322" s="253"/>
      <c r="AV1322" s="253"/>
      <c r="AW1322" s="253"/>
    </row>
    <row r="1323" spans="1:49" s="252" customFormat="1" ht="15" customHeight="1" x14ac:dyDescent="0.25">
      <c r="A1323" s="253"/>
      <c r="B1323" s="253"/>
      <c r="C1323" s="253"/>
      <c r="D1323" s="253"/>
      <c r="E1323" s="253"/>
      <c r="F1323" s="253"/>
      <c r="G1323" s="253"/>
      <c r="H1323" s="253"/>
      <c r="I1323" s="253"/>
      <c r="J1323" s="253"/>
      <c r="K1323" s="253"/>
      <c r="L1323" s="253"/>
      <c r="M1323" s="253"/>
      <c r="N1323" s="253"/>
      <c r="O1323" s="253"/>
      <c r="P1323" s="253"/>
      <c r="Q1323" s="253"/>
      <c r="R1323" s="253"/>
      <c r="S1323" s="253"/>
      <c r="T1323" s="253"/>
      <c r="U1323" s="253"/>
      <c r="V1323" s="253"/>
      <c r="W1323" s="253"/>
      <c r="X1323" s="253"/>
      <c r="Y1323" s="253"/>
      <c r="Z1323" s="253"/>
      <c r="AA1323" s="253"/>
      <c r="AB1323" s="253"/>
      <c r="AC1323" s="253"/>
      <c r="AD1323" s="253"/>
      <c r="AE1323" s="253"/>
      <c r="AF1323" s="253"/>
      <c r="AG1323" s="253"/>
      <c r="AH1323" s="253"/>
      <c r="AI1323" s="253"/>
      <c r="AJ1323" s="253"/>
      <c r="AK1323" s="253"/>
      <c r="AL1323" s="253"/>
      <c r="AM1323" s="253"/>
      <c r="AN1323" s="253"/>
      <c r="AO1323" s="253"/>
      <c r="AP1323" s="253"/>
      <c r="AQ1323" s="253"/>
      <c r="AR1323" s="253"/>
      <c r="AS1323" s="253"/>
      <c r="AT1323" s="253"/>
      <c r="AU1323" s="253"/>
      <c r="AV1323" s="253"/>
      <c r="AW1323" s="253"/>
    </row>
    <row r="1324" spans="1:49" s="252" customFormat="1" ht="15" customHeight="1" x14ac:dyDescent="0.25">
      <c r="A1324" s="253"/>
      <c r="B1324" s="253"/>
      <c r="C1324" s="253"/>
      <c r="D1324" s="253"/>
      <c r="E1324" s="253"/>
      <c r="F1324" s="253"/>
      <c r="G1324" s="253"/>
      <c r="H1324" s="253"/>
      <c r="I1324" s="253"/>
      <c r="J1324" s="253"/>
      <c r="K1324" s="253"/>
      <c r="L1324" s="253"/>
      <c r="M1324" s="253"/>
      <c r="N1324" s="253"/>
      <c r="O1324" s="253"/>
      <c r="P1324" s="253"/>
      <c r="Q1324" s="253"/>
      <c r="R1324" s="253"/>
      <c r="S1324" s="253"/>
      <c r="T1324" s="253"/>
      <c r="U1324" s="253"/>
      <c r="V1324" s="253"/>
      <c r="W1324" s="253"/>
      <c r="X1324" s="253"/>
      <c r="Y1324" s="253"/>
      <c r="Z1324" s="253"/>
      <c r="AA1324" s="253"/>
      <c r="AB1324" s="253"/>
      <c r="AC1324" s="253"/>
      <c r="AD1324" s="253"/>
      <c r="AE1324" s="253"/>
      <c r="AF1324" s="253"/>
      <c r="AG1324" s="253"/>
      <c r="AH1324" s="253"/>
      <c r="AI1324" s="253"/>
      <c r="AJ1324" s="253"/>
      <c r="AK1324" s="253"/>
      <c r="AL1324" s="253"/>
      <c r="AM1324" s="253"/>
      <c r="AN1324" s="253"/>
      <c r="AO1324" s="253"/>
      <c r="AP1324" s="253"/>
      <c r="AQ1324" s="253"/>
      <c r="AR1324" s="253"/>
      <c r="AS1324" s="253"/>
      <c r="AT1324" s="253"/>
      <c r="AU1324" s="253"/>
      <c r="AV1324" s="253"/>
      <c r="AW1324" s="253"/>
    </row>
    <row r="1325" spans="1:49" s="252" customFormat="1" ht="15" customHeight="1" x14ac:dyDescent="0.25">
      <c r="A1325" s="253"/>
      <c r="B1325" s="253"/>
      <c r="C1325" s="253"/>
      <c r="D1325" s="253"/>
      <c r="E1325" s="253"/>
      <c r="F1325" s="253"/>
      <c r="G1325" s="253"/>
      <c r="H1325" s="253"/>
      <c r="I1325" s="253"/>
      <c r="J1325" s="253"/>
      <c r="K1325" s="253"/>
      <c r="L1325" s="253"/>
      <c r="M1325" s="253"/>
      <c r="N1325" s="253"/>
      <c r="O1325" s="253"/>
      <c r="P1325" s="253"/>
      <c r="Q1325" s="253"/>
      <c r="R1325" s="253"/>
      <c r="S1325" s="253"/>
      <c r="T1325" s="253"/>
      <c r="U1325" s="253"/>
      <c r="V1325" s="253"/>
      <c r="W1325" s="253"/>
      <c r="X1325" s="253"/>
      <c r="Y1325" s="253"/>
      <c r="Z1325" s="253"/>
      <c r="AA1325" s="253"/>
      <c r="AB1325" s="253"/>
      <c r="AC1325" s="253"/>
      <c r="AD1325" s="253"/>
      <c r="AE1325" s="253"/>
      <c r="AF1325" s="253"/>
      <c r="AG1325" s="253"/>
      <c r="AH1325" s="253"/>
      <c r="AI1325" s="253"/>
      <c r="AJ1325" s="253"/>
      <c r="AK1325" s="253"/>
      <c r="AL1325" s="253"/>
      <c r="AM1325" s="253"/>
      <c r="AN1325" s="253"/>
      <c r="AO1325" s="253"/>
      <c r="AP1325" s="253"/>
      <c r="AQ1325" s="253"/>
      <c r="AR1325" s="253"/>
      <c r="AS1325" s="253"/>
      <c r="AT1325" s="253"/>
      <c r="AU1325" s="253"/>
      <c r="AV1325" s="253"/>
      <c r="AW1325" s="253"/>
    </row>
    <row r="1326" spans="1:49" s="252" customFormat="1" ht="15" customHeight="1" x14ac:dyDescent="0.25">
      <c r="A1326" s="253"/>
      <c r="B1326" s="253"/>
      <c r="C1326" s="253"/>
      <c r="D1326" s="253"/>
      <c r="E1326" s="253"/>
      <c r="F1326" s="253"/>
      <c r="G1326" s="253"/>
      <c r="H1326" s="253"/>
      <c r="I1326" s="253"/>
      <c r="J1326" s="253"/>
      <c r="K1326" s="253"/>
      <c r="L1326" s="253"/>
      <c r="M1326" s="253"/>
      <c r="N1326" s="253"/>
      <c r="O1326" s="253"/>
      <c r="P1326" s="253"/>
      <c r="Q1326" s="253"/>
      <c r="R1326" s="253"/>
      <c r="S1326" s="253"/>
      <c r="T1326" s="253"/>
      <c r="U1326" s="253"/>
      <c r="V1326" s="253"/>
      <c r="W1326" s="253"/>
      <c r="X1326" s="253"/>
      <c r="Y1326" s="253"/>
      <c r="Z1326" s="253"/>
      <c r="AA1326" s="253"/>
      <c r="AB1326" s="253"/>
      <c r="AC1326" s="253"/>
      <c r="AD1326" s="253"/>
      <c r="AE1326" s="253"/>
      <c r="AF1326" s="253"/>
      <c r="AG1326" s="253"/>
      <c r="AH1326" s="253"/>
      <c r="AI1326" s="253"/>
      <c r="AJ1326" s="253"/>
      <c r="AK1326" s="253"/>
      <c r="AL1326" s="253"/>
      <c r="AM1326" s="253"/>
      <c r="AN1326" s="253"/>
      <c r="AO1326" s="253"/>
      <c r="AP1326" s="253"/>
      <c r="AQ1326" s="253"/>
      <c r="AR1326" s="253"/>
      <c r="AS1326" s="253"/>
      <c r="AT1326" s="253"/>
      <c r="AU1326" s="253"/>
      <c r="AV1326" s="253"/>
      <c r="AW1326" s="253"/>
    </row>
    <row r="1327" spans="1:49" s="252" customFormat="1" ht="15" customHeight="1" x14ac:dyDescent="0.25">
      <c r="A1327" s="253"/>
      <c r="B1327" s="253"/>
      <c r="C1327" s="253"/>
      <c r="D1327" s="253"/>
      <c r="E1327" s="253"/>
      <c r="F1327" s="253"/>
      <c r="G1327" s="253"/>
      <c r="H1327" s="253"/>
      <c r="I1327" s="253"/>
      <c r="J1327" s="253"/>
      <c r="K1327" s="253"/>
      <c r="L1327" s="253"/>
      <c r="M1327" s="253"/>
      <c r="N1327" s="253"/>
      <c r="O1327" s="253"/>
      <c r="P1327" s="253"/>
      <c r="Q1327" s="253"/>
      <c r="R1327" s="253"/>
      <c r="S1327" s="253"/>
      <c r="T1327" s="253"/>
      <c r="U1327" s="253"/>
      <c r="V1327" s="253"/>
      <c r="W1327" s="253"/>
      <c r="X1327" s="253"/>
      <c r="Y1327" s="253"/>
      <c r="Z1327" s="253"/>
      <c r="AA1327" s="253"/>
      <c r="AB1327" s="253"/>
      <c r="AC1327" s="253"/>
      <c r="AD1327" s="253"/>
      <c r="AE1327" s="253"/>
      <c r="AF1327" s="253"/>
      <c r="AG1327" s="253"/>
      <c r="AH1327" s="253"/>
      <c r="AI1327" s="253"/>
      <c r="AJ1327" s="253"/>
      <c r="AK1327" s="253"/>
      <c r="AL1327" s="253"/>
      <c r="AM1327" s="253"/>
      <c r="AN1327" s="253"/>
      <c r="AO1327" s="253"/>
      <c r="AP1327" s="253"/>
      <c r="AQ1327" s="253"/>
      <c r="AR1327" s="253"/>
      <c r="AS1327" s="253"/>
      <c r="AT1327" s="253"/>
      <c r="AU1327" s="253"/>
      <c r="AV1327" s="253"/>
      <c r="AW1327" s="253"/>
    </row>
    <row r="1328" spans="1:49" s="252" customFormat="1" ht="15" customHeight="1" x14ac:dyDescent="0.25">
      <c r="A1328" s="253"/>
      <c r="B1328" s="253"/>
      <c r="C1328" s="253"/>
      <c r="D1328" s="253"/>
      <c r="E1328" s="253"/>
      <c r="F1328" s="253"/>
      <c r="G1328" s="253"/>
      <c r="H1328" s="253"/>
      <c r="I1328" s="253"/>
      <c r="J1328" s="253"/>
      <c r="K1328" s="253"/>
      <c r="L1328" s="253"/>
      <c r="M1328" s="253"/>
      <c r="N1328" s="253"/>
      <c r="O1328" s="253"/>
      <c r="P1328" s="253"/>
      <c r="Q1328" s="253"/>
      <c r="R1328" s="253"/>
      <c r="S1328" s="253"/>
      <c r="T1328" s="253"/>
      <c r="U1328" s="253"/>
      <c r="V1328" s="253"/>
      <c r="W1328" s="253"/>
      <c r="X1328" s="253"/>
      <c r="Y1328" s="253"/>
      <c r="Z1328" s="253"/>
      <c r="AA1328" s="253"/>
      <c r="AB1328" s="253"/>
      <c r="AC1328" s="253"/>
      <c r="AD1328" s="253"/>
      <c r="AE1328" s="253"/>
      <c r="AF1328" s="253"/>
      <c r="AG1328" s="253"/>
      <c r="AH1328" s="253"/>
      <c r="AI1328" s="253"/>
      <c r="AJ1328" s="253"/>
      <c r="AK1328" s="253"/>
      <c r="AL1328" s="253"/>
      <c r="AM1328" s="253"/>
      <c r="AN1328" s="253"/>
      <c r="AO1328" s="253"/>
      <c r="AP1328" s="253"/>
      <c r="AQ1328" s="253"/>
      <c r="AR1328" s="253"/>
      <c r="AS1328" s="253"/>
      <c r="AT1328" s="253"/>
      <c r="AU1328" s="253"/>
      <c r="AV1328" s="253"/>
      <c r="AW1328" s="253"/>
    </row>
    <row r="1329" spans="1:49" s="252" customFormat="1" ht="15" customHeight="1" x14ac:dyDescent="0.25">
      <c r="A1329" s="253"/>
      <c r="B1329" s="253"/>
      <c r="C1329" s="253"/>
      <c r="D1329" s="253"/>
      <c r="E1329" s="253"/>
      <c r="F1329" s="253"/>
      <c r="G1329" s="253"/>
      <c r="H1329" s="253"/>
      <c r="I1329" s="253"/>
      <c r="J1329" s="253"/>
      <c r="K1329" s="253"/>
      <c r="L1329" s="253"/>
      <c r="M1329" s="253"/>
      <c r="N1329" s="253"/>
      <c r="O1329" s="253"/>
      <c r="P1329" s="253"/>
      <c r="Q1329" s="253"/>
      <c r="R1329" s="253"/>
      <c r="S1329" s="253"/>
      <c r="T1329" s="253"/>
      <c r="U1329" s="253"/>
      <c r="V1329" s="253"/>
      <c r="W1329" s="253"/>
      <c r="X1329" s="253"/>
      <c r="Y1329" s="253"/>
      <c r="Z1329" s="253"/>
      <c r="AA1329" s="253"/>
      <c r="AB1329" s="253"/>
      <c r="AC1329" s="253"/>
      <c r="AD1329" s="253"/>
      <c r="AE1329" s="253"/>
      <c r="AF1329" s="253"/>
      <c r="AG1329" s="253"/>
      <c r="AH1329" s="253"/>
      <c r="AI1329" s="253"/>
      <c r="AJ1329" s="253"/>
      <c r="AK1329" s="253"/>
      <c r="AL1329" s="253"/>
      <c r="AM1329" s="253"/>
      <c r="AN1329" s="253"/>
      <c r="AO1329" s="253"/>
      <c r="AP1329" s="253"/>
      <c r="AQ1329" s="253"/>
      <c r="AR1329" s="253"/>
      <c r="AS1329" s="253"/>
      <c r="AT1329" s="253"/>
      <c r="AU1329" s="253"/>
      <c r="AV1329" s="253"/>
      <c r="AW1329" s="253"/>
    </row>
    <row r="1330" spans="1:49" s="252" customFormat="1" ht="15" customHeight="1" x14ac:dyDescent="0.25">
      <c r="A1330" s="253"/>
      <c r="B1330" s="253"/>
      <c r="C1330" s="253"/>
      <c r="D1330" s="253"/>
      <c r="E1330" s="253"/>
      <c r="F1330" s="253"/>
      <c r="G1330" s="253"/>
      <c r="H1330" s="253"/>
      <c r="I1330" s="253"/>
      <c r="J1330" s="253"/>
      <c r="K1330" s="253"/>
      <c r="L1330" s="253"/>
      <c r="M1330" s="253"/>
      <c r="N1330" s="253"/>
      <c r="O1330" s="253"/>
      <c r="P1330" s="253"/>
      <c r="Q1330" s="253"/>
      <c r="R1330" s="253"/>
      <c r="S1330" s="253"/>
      <c r="T1330" s="253"/>
      <c r="U1330" s="253"/>
      <c r="V1330" s="253"/>
      <c r="W1330" s="253"/>
      <c r="X1330" s="253"/>
      <c r="Y1330" s="253"/>
      <c r="Z1330" s="253"/>
      <c r="AA1330" s="253"/>
      <c r="AB1330" s="253"/>
      <c r="AC1330" s="253"/>
      <c r="AD1330" s="253"/>
      <c r="AE1330" s="253"/>
      <c r="AF1330" s="253"/>
      <c r="AG1330" s="253"/>
      <c r="AH1330" s="253"/>
      <c r="AI1330" s="253"/>
      <c r="AJ1330" s="253"/>
      <c r="AK1330" s="253"/>
      <c r="AL1330" s="253"/>
      <c r="AM1330" s="253"/>
      <c r="AN1330" s="253"/>
      <c r="AO1330" s="253"/>
      <c r="AP1330" s="253"/>
      <c r="AQ1330" s="253"/>
      <c r="AR1330" s="253"/>
      <c r="AS1330" s="253"/>
      <c r="AT1330" s="253"/>
      <c r="AU1330" s="253"/>
      <c r="AV1330" s="253"/>
      <c r="AW1330" s="253"/>
    </row>
    <row r="1331" spans="1:49" s="252" customFormat="1" ht="15" customHeight="1" x14ac:dyDescent="0.25">
      <c r="A1331" s="253"/>
      <c r="B1331" s="253"/>
      <c r="C1331" s="253"/>
      <c r="D1331" s="253"/>
      <c r="E1331" s="253"/>
      <c r="F1331" s="253"/>
      <c r="G1331" s="253"/>
      <c r="H1331" s="253"/>
      <c r="I1331" s="253"/>
      <c r="J1331" s="253"/>
      <c r="K1331" s="253"/>
      <c r="L1331" s="253"/>
      <c r="M1331" s="253"/>
      <c r="N1331" s="253"/>
      <c r="O1331" s="253"/>
      <c r="P1331" s="253"/>
      <c r="Q1331" s="253"/>
      <c r="R1331" s="253"/>
      <c r="S1331" s="253"/>
      <c r="T1331" s="253"/>
      <c r="U1331" s="253"/>
      <c r="V1331" s="253"/>
      <c r="W1331" s="253"/>
      <c r="X1331" s="253"/>
      <c r="Y1331" s="253"/>
      <c r="Z1331" s="253"/>
      <c r="AA1331" s="253"/>
      <c r="AB1331" s="253"/>
      <c r="AC1331" s="253"/>
      <c r="AD1331" s="253"/>
      <c r="AE1331" s="253"/>
      <c r="AF1331" s="253"/>
      <c r="AG1331" s="253"/>
      <c r="AH1331" s="253"/>
      <c r="AI1331" s="253"/>
      <c r="AJ1331" s="253"/>
      <c r="AK1331" s="253"/>
      <c r="AL1331" s="253"/>
      <c r="AM1331" s="253"/>
      <c r="AN1331" s="253"/>
      <c r="AO1331" s="253"/>
      <c r="AP1331" s="253"/>
      <c r="AQ1331" s="253"/>
      <c r="AR1331" s="253"/>
      <c r="AS1331" s="253"/>
      <c r="AT1331" s="253"/>
      <c r="AU1331" s="253"/>
      <c r="AV1331" s="253"/>
      <c r="AW1331" s="253"/>
    </row>
    <row r="1332" spans="1:49" s="252" customFormat="1" ht="15" customHeight="1" x14ac:dyDescent="0.25">
      <c r="A1332" s="253"/>
      <c r="B1332" s="253"/>
      <c r="C1332" s="253"/>
      <c r="D1332" s="253"/>
      <c r="E1332" s="253"/>
      <c r="F1332" s="253"/>
      <c r="G1332" s="253"/>
      <c r="H1332" s="253"/>
      <c r="I1332" s="253"/>
      <c r="J1332" s="253"/>
      <c r="K1332" s="253"/>
      <c r="L1332" s="253"/>
      <c r="M1332" s="253"/>
      <c r="N1332" s="253"/>
      <c r="O1332" s="253"/>
      <c r="P1332" s="253"/>
      <c r="Q1332" s="253"/>
      <c r="R1332" s="253"/>
      <c r="S1332" s="253"/>
      <c r="T1332" s="253"/>
      <c r="U1332" s="253"/>
      <c r="V1332" s="253"/>
      <c r="W1332" s="253"/>
      <c r="X1332" s="253"/>
      <c r="Y1332" s="253"/>
      <c r="Z1332" s="253"/>
      <c r="AA1332" s="253"/>
      <c r="AB1332" s="253"/>
      <c r="AC1332" s="253"/>
      <c r="AD1332" s="253"/>
      <c r="AE1332" s="253"/>
      <c r="AF1332" s="253"/>
      <c r="AG1332" s="253"/>
      <c r="AH1332" s="253"/>
      <c r="AI1332" s="253"/>
      <c r="AJ1332" s="253"/>
      <c r="AK1332" s="253"/>
      <c r="AL1332" s="253"/>
      <c r="AM1332" s="253"/>
      <c r="AN1332" s="253"/>
      <c r="AO1332" s="253"/>
      <c r="AP1332" s="253"/>
      <c r="AQ1332" s="253"/>
      <c r="AR1332" s="253"/>
      <c r="AS1332" s="253"/>
      <c r="AT1332" s="253"/>
      <c r="AU1332" s="253"/>
      <c r="AV1332" s="253"/>
      <c r="AW1332" s="253"/>
    </row>
    <row r="1333" spans="1:49" s="252" customFormat="1" ht="15" customHeight="1" x14ac:dyDescent="0.25">
      <c r="A1333" s="253"/>
      <c r="B1333" s="253"/>
      <c r="C1333" s="253"/>
      <c r="D1333" s="253"/>
      <c r="E1333" s="253"/>
      <c r="F1333" s="253"/>
      <c r="G1333" s="253"/>
      <c r="H1333" s="253"/>
      <c r="I1333" s="253"/>
      <c r="J1333" s="253"/>
      <c r="K1333" s="253"/>
      <c r="L1333" s="253"/>
      <c r="M1333" s="253"/>
      <c r="N1333" s="253"/>
      <c r="O1333" s="253"/>
      <c r="P1333" s="253"/>
      <c r="Q1333" s="253"/>
      <c r="R1333" s="253"/>
      <c r="S1333" s="253"/>
      <c r="T1333" s="253"/>
      <c r="U1333" s="253"/>
      <c r="V1333" s="253"/>
      <c r="W1333" s="253"/>
      <c r="X1333" s="253"/>
      <c r="Y1333" s="253"/>
      <c r="Z1333" s="253"/>
      <c r="AA1333" s="253"/>
      <c r="AB1333" s="253"/>
      <c r="AC1333" s="253"/>
      <c r="AD1333" s="253"/>
      <c r="AE1333" s="253"/>
      <c r="AF1333" s="253"/>
      <c r="AG1333" s="253"/>
      <c r="AH1333" s="253"/>
      <c r="AI1333" s="253"/>
      <c r="AJ1333" s="253"/>
      <c r="AK1333" s="253"/>
      <c r="AL1333" s="253"/>
      <c r="AM1333" s="253"/>
      <c r="AN1333" s="253"/>
      <c r="AO1333" s="253"/>
      <c r="AP1333" s="253"/>
      <c r="AQ1333" s="253"/>
      <c r="AR1333" s="253"/>
      <c r="AS1333" s="253"/>
      <c r="AT1333" s="253"/>
      <c r="AU1333" s="253"/>
      <c r="AV1333" s="253"/>
      <c r="AW1333" s="253"/>
    </row>
    <row r="1334" spans="1:49" s="252" customFormat="1" ht="15" customHeight="1" x14ac:dyDescent="0.25">
      <c r="A1334" s="253"/>
      <c r="B1334" s="253"/>
      <c r="C1334" s="253"/>
      <c r="D1334" s="253"/>
      <c r="E1334" s="253"/>
      <c r="F1334" s="253"/>
      <c r="G1334" s="253"/>
      <c r="H1334" s="253"/>
      <c r="I1334" s="253"/>
      <c r="J1334" s="253"/>
      <c r="K1334" s="253"/>
      <c r="L1334" s="253"/>
      <c r="M1334" s="253"/>
      <c r="N1334" s="253"/>
      <c r="O1334" s="253"/>
      <c r="P1334" s="253"/>
      <c r="Q1334" s="253"/>
      <c r="R1334" s="253"/>
      <c r="S1334" s="253"/>
      <c r="T1334" s="253"/>
      <c r="U1334" s="253"/>
      <c r="V1334" s="253"/>
      <c r="W1334" s="253"/>
      <c r="X1334" s="253"/>
      <c r="Y1334" s="253"/>
      <c r="Z1334" s="253"/>
      <c r="AA1334" s="253"/>
      <c r="AB1334" s="253"/>
      <c r="AC1334" s="253"/>
      <c r="AD1334" s="253"/>
      <c r="AE1334" s="253"/>
      <c r="AF1334" s="253"/>
      <c r="AG1334" s="253"/>
      <c r="AH1334" s="253"/>
      <c r="AI1334" s="253"/>
      <c r="AJ1334" s="253"/>
      <c r="AK1334" s="253"/>
      <c r="AL1334" s="253"/>
      <c r="AM1334" s="253"/>
      <c r="AN1334" s="253"/>
      <c r="AO1334" s="253"/>
      <c r="AP1334" s="253"/>
      <c r="AQ1334" s="253"/>
      <c r="AR1334" s="253"/>
      <c r="AS1334" s="253"/>
      <c r="AT1334" s="253"/>
      <c r="AU1334" s="253"/>
      <c r="AV1334" s="253"/>
      <c r="AW1334" s="253"/>
    </row>
    <row r="1335" spans="1:49" s="252" customFormat="1" ht="15" customHeight="1" x14ac:dyDescent="0.25">
      <c r="A1335" s="253"/>
      <c r="B1335" s="253"/>
      <c r="C1335" s="253"/>
      <c r="D1335" s="253"/>
      <c r="E1335" s="253"/>
      <c r="F1335" s="253"/>
      <c r="G1335" s="253"/>
      <c r="H1335" s="253"/>
      <c r="I1335" s="253"/>
      <c r="J1335" s="253"/>
      <c r="K1335" s="253"/>
      <c r="L1335" s="253"/>
      <c r="M1335" s="253"/>
      <c r="N1335" s="253"/>
      <c r="O1335" s="253"/>
      <c r="P1335" s="253"/>
      <c r="Q1335" s="253"/>
      <c r="R1335" s="253"/>
      <c r="S1335" s="253"/>
      <c r="T1335" s="253"/>
      <c r="U1335" s="253"/>
      <c r="V1335" s="253"/>
      <c r="W1335" s="253"/>
      <c r="X1335" s="253"/>
      <c r="Y1335" s="253"/>
      <c r="Z1335" s="253"/>
      <c r="AA1335" s="253"/>
      <c r="AB1335" s="253"/>
      <c r="AC1335" s="253"/>
      <c r="AD1335" s="253"/>
      <c r="AE1335" s="253"/>
      <c r="AF1335" s="253"/>
      <c r="AG1335" s="253"/>
      <c r="AH1335" s="253"/>
      <c r="AI1335" s="253"/>
      <c r="AJ1335" s="253"/>
      <c r="AK1335" s="253"/>
      <c r="AL1335" s="253"/>
      <c r="AM1335" s="253"/>
      <c r="AN1335" s="253"/>
      <c r="AO1335" s="253"/>
      <c r="AP1335" s="253"/>
      <c r="AQ1335" s="253"/>
      <c r="AR1335" s="253"/>
      <c r="AS1335" s="253"/>
      <c r="AT1335" s="253"/>
      <c r="AU1335" s="253"/>
      <c r="AV1335" s="253"/>
      <c r="AW1335" s="253"/>
    </row>
    <row r="1336" spans="1:49" s="252" customFormat="1" ht="15" customHeight="1" x14ac:dyDescent="0.25">
      <c r="A1336" s="253"/>
      <c r="B1336" s="253"/>
      <c r="C1336" s="253"/>
      <c r="D1336" s="253"/>
      <c r="E1336" s="253"/>
      <c r="F1336" s="253"/>
      <c r="G1336" s="253"/>
      <c r="H1336" s="253"/>
      <c r="I1336" s="253"/>
      <c r="J1336" s="253"/>
      <c r="K1336" s="253"/>
      <c r="L1336" s="253"/>
      <c r="M1336" s="253"/>
      <c r="N1336" s="253"/>
      <c r="O1336" s="253"/>
      <c r="P1336" s="253"/>
      <c r="Q1336" s="253"/>
      <c r="R1336" s="253"/>
      <c r="S1336" s="253"/>
      <c r="T1336" s="253"/>
      <c r="U1336" s="253"/>
      <c r="V1336" s="253"/>
      <c r="W1336" s="253"/>
      <c r="X1336" s="253"/>
      <c r="Y1336" s="253"/>
      <c r="Z1336" s="253"/>
      <c r="AA1336" s="253"/>
      <c r="AB1336" s="253"/>
      <c r="AC1336" s="253"/>
      <c r="AD1336" s="253"/>
      <c r="AE1336" s="253"/>
      <c r="AF1336" s="253"/>
      <c r="AG1336" s="253"/>
      <c r="AH1336" s="253"/>
      <c r="AI1336" s="253"/>
      <c r="AJ1336" s="253"/>
      <c r="AK1336" s="253"/>
      <c r="AL1336" s="253"/>
      <c r="AM1336" s="253"/>
      <c r="AN1336" s="253"/>
      <c r="AO1336" s="253"/>
      <c r="AP1336" s="253"/>
      <c r="AQ1336" s="253"/>
      <c r="AR1336" s="253"/>
      <c r="AS1336" s="253"/>
      <c r="AT1336" s="253"/>
      <c r="AU1336" s="253"/>
      <c r="AV1336" s="253"/>
      <c r="AW1336" s="253"/>
    </row>
    <row r="1337" spans="1:49" s="252" customFormat="1" ht="15" customHeight="1" x14ac:dyDescent="0.25">
      <c r="A1337" s="253"/>
      <c r="B1337" s="253"/>
      <c r="C1337" s="253"/>
      <c r="D1337" s="253"/>
      <c r="E1337" s="253"/>
      <c r="F1337" s="253"/>
      <c r="G1337" s="253"/>
      <c r="H1337" s="253"/>
      <c r="I1337" s="253"/>
      <c r="J1337" s="253"/>
      <c r="K1337" s="253"/>
      <c r="L1337" s="253"/>
      <c r="M1337" s="253"/>
      <c r="N1337" s="253"/>
      <c r="O1337" s="253"/>
      <c r="P1337" s="253"/>
      <c r="Q1337" s="253"/>
      <c r="R1337" s="253"/>
      <c r="S1337" s="253"/>
      <c r="T1337" s="253"/>
      <c r="U1337" s="253"/>
      <c r="V1337" s="253"/>
      <c r="W1337" s="253"/>
      <c r="X1337" s="253"/>
      <c r="Y1337" s="253"/>
      <c r="Z1337" s="253"/>
      <c r="AA1337" s="253"/>
      <c r="AB1337" s="253"/>
      <c r="AC1337" s="253"/>
      <c r="AD1337" s="253"/>
      <c r="AE1337" s="253"/>
      <c r="AF1337" s="253"/>
      <c r="AG1337" s="253"/>
      <c r="AH1337" s="253"/>
      <c r="AI1337" s="253"/>
      <c r="AJ1337" s="253"/>
      <c r="AK1337" s="253"/>
      <c r="AL1337" s="253"/>
      <c r="AM1337" s="253"/>
      <c r="AN1337" s="253"/>
      <c r="AO1337" s="253"/>
      <c r="AP1337" s="253"/>
      <c r="AQ1337" s="253"/>
      <c r="AR1337" s="253"/>
      <c r="AS1337" s="253"/>
      <c r="AT1337" s="253"/>
      <c r="AU1337" s="253"/>
      <c r="AV1337" s="253"/>
      <c r="AW1337" s="253"/>
    </row>
    <row r="1338" spans="1:49" s="252" customFormat="1" ht="15" customHeight="1" x14ac:dyDescent="0.25">
      <c r="A1338" s="253"/>
      <c r="B1338" s="253"/>
      <c r="C1338" s="253"/>
      <c r="D1338" s="253"/>
      <c r="E1338" s="253"/>
      <c r="F1338" s="253"/>
      <c r="G1338" s="253"/>
      <c r="H1338" s="253"/>
      <c r="I1338" s="253"/>
      <c r="J1338" s="253"/>
      <c r="K1338" s="253"/>
      <c r="L1338" s="253"/>
      <c r="M1338" s="253"/>
      <c r="N1338" s="253"/>
      <c r="O1338" s="253"/>
      <c r="P1338" s="253"/>
      <c r="Q1338" s="253"/>
      <c r="R1338" s="253"/>
      <c r="S1338" s="253"/>
      <c r="T1338" s="253"/>
      <c r="U1338" s="253"/>
      <c r="V1338" s="253"/>
      <c r="W1338" s="253"/>
      <c r="X1338" s="253"/>
      <c r="Y1338" s="253"/>
      <c r="Z1338" s="253"/>
      <c r="AA1338" s="253"/>
      <c r="AB1338" s="253"/>
      <c r="AC1338" s="253"/>
      <c r="AD1338" s="253"/>
      <c r="AE1338" s="253"/>
      <c r="AF1338" s="253"/>
      <c r="AG1338" s="253"/>
      <c r="AH1338" s="253"/>
      <c r="AI1338" s="253"/>
      <c r="AJ1338" s="253"/>
      <c r="AK1338" s="253"/>
      <c r="AL1338" s="253"/>
      <c r="AM1338" s="253"/>
      <c r="AN1338" s="253"/>
      <c r="AO1338" s="253"/>
      <c r="AP1338" s="253"/>
      <c r="AQ1338" s="253"/>
      <c r="AR1338" s="253"/>
      <c r="AS1338" s="253"/>
      <c r="AT1338" s="253"/>
      <c r="AU1338" s="253"/>
      <c r="AV1338" s="253"/>
      <c r="AW1338" s="253"/>
    </row>
    <row r="1339" spans="1:49" s="252" customFormat="1" ht="15" customHeight="1" x14ac:dyDescent="0.25">
      <c r="A1339" s="253"/>
      <c r="B1339" s="253"/>
      <c r="C1339" s="253"/>
      <c r="D1339" s="253"/>
      <c r="E1339" s="253"/>
      <c r="F1339" s="253"/>
      <c r="G1339" s="253"/>
      <c r="H1339" s="253"/>
      <c r="I1339" s="253"/>
      <c r="J1339" s="253"/>
      <c r="K1339" s="253"/>
      <c r="L1339" s="253"/>
      <c r="M1339" s="253"/>
      <c r="N1339" s="253"/>
      <c r="O1339" s="253"/>
      <c r="P1339" s="253"/>
      <c r="Q1339" s="253"/>
      <c r="R1339" s="253"/>
      <c r="S1339" s="253"/>
      <c r="T1339" s="253"/>
      <c r="U1339" s="253"/>
      <c r="V1339" s="253"/>
      <c r="W1339" s="253"/>
      <c r="X1339" s="253"/>
      <c r="Y1339" s="253"/>
      <c r="Z1339" s="253"/>
      <c r="AA1339" s="253"/>
      <c r="AB1339" s="253"/>
      <c r="AC1339" s="253"/>
      <c r="AD1339" s="253"/>
      <c r="AE1339" s="253"/>
      <c r="AF1339" s="253"/>
      <c r="AG1339" s="253"/>
      <c r="AH1339" s="253"/>
      <c r="AI1339" s="253"/>
      <c r="AJ1339" s="253"/>
      <c r="AK1339" s="253"/>
      <c r="AL1339" s="253"/>
      <c r="AM1339" s="253"/>
      <c r="AN1339" s="253"/>
      <c r="AO1339" s="253"/>
      <c r="AP1339" s="253"/>
      <c r="AQ1339" s="253"/>
      <c r="AR1339" s="253"/>
      <c r="AS1339" s="253"/>
      <c r="AT1339" s="253"/>
      <c r="AU1339" s="253"/>
      <c r="AV1339" s="253"/>
      <c r="AW1339" s="253"/>
    </row>
    <row r="1340" spans="1:49" s="252" customFormat="1" ht="15" customHeight="1" x14ac:dyDescent="0.25">
      <c r="A1340" s="253"/>
      <c r="B1340" s="253"/>
      <c r="C1340" s="253"/>
      <c r="D1340" s="253"/>
      <c r="E1340" s="253"/>
      <c r="F1340" s="253"/>
      <c r="G1340" s="253"/>
      <c r="H1340" s="253"/>
      <c r="I1340" s="253"/>
      <c r="J1340" s="253"/>
      <c r="K1340" s="253"/>
      <c r="L1340" s="253"/>
      <c r="M1340" s="253"/>
      <c r="N1340" s="253"/>
      <c r="O1340" s="253"/>
      <c r="P1340" s="253"/>
      <c r="Q1340" s="253"/>
      <c r="R1340" s="253"/>
      <c r="S1340" s="253"/>
      <c r="T1340" s="253"/>
      <c r="U1340" s="253"/>
      <c r="V1340" s="253"/>
      <c r="W1340" s="253"/>
      <c r="X1340" s="253"/>
      <c r="Y1340" s="253"/>
      <c r="Z1340" s="253"/>
      <c r="AA1340" s="253"/>
      <c r="AB1340" s="253"/>
      <c r="AC1340" s="253"/>
      <c r="AD1340" s="253"/>
      <c r="AE1340" s="253"/>
      <c r="AF1340" s="253"/>
      <c r="AG1340" s="253"/>
      <c r="AH1340" s="253"/>
      <c r="AI1340" s="253"/>
      <c r="AJ1340" s="253"/>
      <c r="AK1340" s="253"/>
      <c r="AL1340" s="253"/>
      <c r="AM1340" s="253"/>
      <c r="AN1340" s="253"/>
      <c r="AO1340" s="253"/>
      <c r="AP1340" s="253"/>
      <c r="AQ1340" s="253"/>
      <c r="AR1340" s="253"/>
      <c r="AS1340" s="253"/>
      <c r="AT1340" s="253"/>
      <c r="AU1340" s="253"/>
      <c r="AV1340" s="253"/>
      <c r="AW1340" s="253"/>
    </row>
    <row r="1341" spans="1:49" s="252" customFormat="1" ht="15" customHeight="1" x14ac:dyDescent="0.25">
      <c r="A1341" s="253"/>
      <c r="B1341" s="253"/>
      <c r="C1341" s="253"/>
      <c r="D1341" s="253"/>
      <c r="E1341" s="253"/>
      <c r="F1341" s="253"/>
      <c r="G1341" s="253"/>
      <c r="H1341" s="253"/>
      <c r="I1341" s="253"/>
      <c r="J1341" s="253"/>
      <c r="K1341" s="253"/>
      <c r="L1341" s="253"/>
      <c r="M1341" s="253"/>
      <c r="N1341" s="253"/>
      <c r="O1341" s="253"/>
      <c r="P1341" s="253"/>
      <c r="Q1341" s="253"/>
      <c r="R1341" s="253"/>
      <c r="S1341" s="253"/>
      <c r="T1341" s="253"/>
      <c r="U1341" s="253"/>
      <c r="V1341" s="253"/>
      <c r="W1341" s="253"/>
      <c r="X1341" s="253"/>
      <c r="Y1341" s="253"/>
      <c r="Z1341" s="253"/>
      <c r="AA1341" s="253"/>
      <c r="AB1341" s="253"/>
      <c r="AC1341" s="253"/>
      <c r="AD1341" s="253"/>
      <c r="AE1341" s="253"/>
      <c r="AF1341" s="253"/>
      <c r="AG1341" s="253"/>
      <c r="AH1341" s="253"/>
      <c r="AI1341" s="253"/>
      <c r="AJ1341" s="253"/>
      <c r="AK1341" s="253"/>
      <c r="AL1341" s="253"/>
      <c r="AM1341" s="253"/>
      <c r="AN1341" s="253"/>
      <c r="AO1341" s="253"/>
      <c r="AP1341" s="253"/>
      <c r="AQ1341" s="253"/>
      <c r="AR1341" s="253"/>
      <c r="AS1341" s="253"/>
      <c r="AT1341" s="253"/>
      <c r="AU1341" s="253"/>
      <c r="AV1341" s="253"/>
      <c r="AW1341" s="253"/>
    </row>
    <row r="1342" spans="1:49" s="252" customFormat="1" ht="15" customHeight="1" x14ac:dyDescent="0.25">
      <c r="A1342" s="253"/>
      <c r="B1342" s="253"/>
      <c r="C1342" s="253"/>
      <c r="D1342" s="253"/>
      <c r="E1342" s="253"/>
      <c r="F1342" s="253"/>
      <c r="G1342" s="253"/>
      <c r="H1342" s="253"/>
      <c r="I1342" s="253"/>
      <c r="J1342" s="253"/>
      <c r="K1342" s="253"/>
      <c r="L1342" s="253"/>
      <c r="M1342" s="253"/>
      <c r="N1342" s="253"/>
      <c r="O1342" s="253"/>
      <c r="P1342" s="253"/>
      <c r="Q1342" s="253"/>
      <c r="R1342" s="253"/>
      <c r="S1342" s="253"/>
      <c r="T1342" s="253"/>
      <c r="U1342" s="253"/>
      <c r="V1342" s="253"/>
      <c r="W1342" s="253"/>
      <c r="X1342" s="253"/>
      <c r="Y1342" s="253"/>
      <c r="Z1342" s="253"/>
      <c r="AA1342" s="253"/>
      <c r="AB1342" s="253"/>
      <c r="AC1342" s="253"/>
      <c r="AD1342" s="253"/>
      <c r="AE1342" s="253"/>
      <c r="AF1342" s="253"/>
      <c r="AG1342" s="253"/>
      <c r="AH1342" s="253"/>
      <c r="AI1342" s="253"/>
      <c r="AJ1342" s="253"/>
      <c r="AK1342" s="253"/>
      <c r="AL1342" s="253"/>
      <c r="AM1342" s="253"/>
      <c r="AN1342" s="253"/>
      <c r="AO1342" s="253"/>
      <c r="AP1342" s="253"/>
      <c r="AQ1342" s="253"/>
      <c r="AR1342" s="253"/>
      <c r="AS1342" s="253"/>
      <c r="AT1342" s="253"/>
      <c r="AU1342" s="253"/>
      <c r="AV1342" s="253"/>
      <c r="AW1342" s="253"/>
    </row>
    <row r="1343" spans="1:49" s="252" customFormat="1" ht="15" customHeight="1" x14ac:dyDescent="0.25">
      <c r="A1343" s="253"/>
      <c r="B1343" s="253"/>
      <c r="C1343" s="253"/>
      <c r="D1343" s="253"/>
      <c r="E1343" s="253"/>
      <c r="F1343" s="253"/>
      <c r="G1343" s="253"/>
      <c r="H1343" s="253"/>
      <c r="I1343" s="253"/>
      <c r="J1343" s="253"/>
      <c r="K1343" s="253"/>
      <c r="L1343" s="253"/>
      <c r="M1343" s="253"/>
      <c r="N1343" s="253"/>
      <c r="O1343" s="253"/>
      <c r="P1343" s="253"/>
      <c r="Q1343" s="253"/>
      <c r="R1343" s="253"/>
      <c r="S1343" s="253"/>
      <c r="T1343" s="253"/>
      <c r="U1343" s="253"/>
      <c r="V1343" s="253"/>
      <c r="W1343" s="253"/>
      <c r="X1343" s="253"/>
      <c r="Y1343" s="253"/>
      <c r="Z1343" s="253"/>
      <c r="AA1343" s="253"/>
      <c r="AB1343" s="253"/>
      <c r="AC1343" s="253"/>
      <c r="AD1343" s="253"/>
      <c r="AE1343" s="253"/>
      <c r="AF1343" s="253"/>
      <c r="AG1343" s="253"/>
      <c r="AH1343" s="253"/>
      <c r="AI1343" s="253"/>
      <c r="AJ1343" s="253"/>
      <c r="AK1343" s="253"/>
      <c r="AL1343" s="253"/>
      <c r="AM1343" s="253"/>
      <c r="AN1343" s="253"/>
      <c r="AO1343" s="253"/>
      <c r="AP1343" s="253"/>
      <c r="AQ1343" s="253"/>
      <c r="AR1343" s="253"/>
      <c r="AS1343" s="253"/>
      <c r="AT1343" s="253"/>
      <c r="AU1343" s="253"/>
      <c r="AV1343" s="253"/>
      <c r="AW1343" s="253"/>
    </row>
    <row r="1344" spans="1:49" s="252" customFormat="1" ht="15" customHeight="1" x14ac:dyDescent="0.25">
      <c r="A1344" s="253"/>
      <c r="B1344" s="253"/>
      <c r="C1344" s="253"/>
      <c r="D1344" s="253"/>
      <c r="E1344" s="253"/>
      <c r="F1344" s="253"/>
      <c r="G1344" s="253"/>
      <c r="H1344" s="253"/>
      <c r="I1344" s="253"/>
      <c r="J1344" s="253"/>
      <c r="K1344" s="253"/>
      <c r="L1344" s="253"/>
      <c r="M1344" s="253"/>
      <c r="N1344" s="253"/>
      <c r="O1344" s="253"/>
      <c r="P1344" s="253"/>
      <c r="Q1344" s="253"/>
      <c r="R1344" s="253"/>
      <c r="S1344" s="253"/>
      <c r="T1344" s="253"/>
      <c r="U1344" s="253"/>
      <c r="V1344" s="253"/>
      <c r="W1344" s="253"/>
      <c r="X1344" s="253"/>
      <c r="Y1344" s="253"/>
      <c r="Z1344" s="253"/>
      <c r="AA1344" s="253"/>
      <c r="AB1344" s="253"/>
      <c r="AC1344" s="253"/>
      <c r="AD1344" s="253"/>
      <c r="AE1344" s="253"/>
      <c r="AF1344" s="253"/>
      <c r="AG1344" s="253"/>
      <c r="AH1344" s="253"/>
      <c r="AI1344" s="253"/>
      <c r="AJ1344" s="253"/>
      <c r="AK1344" s="253"/>
      <c r="AL1344" s="253"/>
      <c r="AM1344" s="253"/>
      <c r="AN1344" s="253"/>
      <c r="AO1344" s="253"/>
      <c r="AP1344" s="253"/>
      <c r="AQ1344" s="253"/>
      <c r="AR1344" s="253"/>
      <c r="AS1344" s="253"/>
      <c r="AT1344" s="253"/>
      <c r="AU1344" s="253"/>
      <c r="AV1344" s="253"/>
      <c r="AW1344" s="253"/>
    </row>
    <row r="1345" spans="1:49" s="252" customFormat="1" ht="15" customHeight="1" x14ac:dyDescent="0.25">
      <c r="A1345" s="253"/>
      <c r="B1345" s="253"/>
      <c r="C1345" s="253"/>
      <c r="D1345" s="253"/>
      <c r="E1345" s="253"/>
      <c r="F1345" s="253"/>
      <c r="G1345" s="253"/>
      <c r="H1345" s="253"/>
      <c r="I1345" s="253"/>
      <c r="J1345" s="253"/>
      <c r="K1345" s="253"/>
      <c r="L1345" s="253"/>
      <c r="M1345" s="253"/>
      <c r="N1345" s="253"/>
      <c r="O1345" s="253"/>
      <c r="P1345" s="253"/>
      <c r="Q1345" s="253"/>
      <c r="R1345" s="253"/>
      <c r="S1345" s="253"/>
      <c r="T1345" s="253"/>
      <c r="U1345" s="253"/>
      <c r="V1345" s="253"/>
      <c r="W1345" s="253"/>
      <c r="X1345" s="253"/>
      <c r="Y1345" s="253"/>
      <c r="Z1345" s="253"/>
      <c r="AA1345" s="253"/>
      <c r="AB1345" s="253"/>
      <c r="AC1345" s="253"/>
      <c r="AD1345" s="253"/>
      <c r="AE1345" s="253"/>
      <c r="AF1345" s="253"/>
      <c r="AG1345" s="253"/>
      <c r="AH1345" s="253"/>
      <c r="AI1345" s="253"/>
      <c r="AJ1345" s="253"/>
      <c r="AK1345" s="253"/>
      <c r="AL1345" s="253"/>
      <c r="AM1345" s="253"/>
      <c r="AN1345" s="253"/>
      <c r="AO1345" s="253"/>
      <c r="AP1345" s="253"/>
      <c r="AQ1345" s="253"/>
      <c r="AR1345" s="253"/>
      <c r="AS1345" s="253"/>
      <c r="AT1345" s="253"/>
      <c r="AU1345" s="253"/>
      <c r="AV1345" s="253"/>
      <c r="AW1345" s="253"/>
    </row>
    <row r="1346" spans="1:49" s="252" customFormat="1" ht="15" customHeight="1" x14ac:dyDescent="0.25">
      <c r="A1346" s="253"/>
      <c r="B1346" s="253"/>
      <c r="C1346" s="253"/>
      <c r="D1346" s="253"/>
      <c r="E1346" s="253"/>
      <c r="F1346" s="253"/>
      <c r="G1346" s="253"/>
      <c r="H1346" s="253"/>
      <c r="I1346" s="253"/>
      <c r="J1346" s="253"/>
      <c r="K1346" s="253"/>
      <c r="L1346" s="253"/>
      <c r="M1346" s="253"/>
      <c r="N1346" s="253"/>
      <c r="O1346" s="253"/>
      <c r="P1346" s="253"/>
      <c r="Q1346" s="253"/>
      <c r="R1346" s="253"/>
      <c r="S1346" s="253"/>
      <c r="T1346" s="253"/>
      <c r="U1346" s="253"/>
      <c r="V1346" s="253"/>
      <c r="W1346" s="253"/>
      <c r="X1346" s="253"/>
      <c r="Y1346" s="253"/>
      <c r="Z1346" s="253"/>
      <c r="AA1346" s="253"/>
      <c r="AB1346" s="253"/>
      <c r="AC1346" s="253"/>
      <c r="AD1346" s="253"/>
      <c r="AE1346" s="253"/>
      <c r="AF1346" s="253"/>
      <c r="AG1346" s="253"/>
      <c r="AH1346" s="253"/>
      <c r="AI1346" s="253"/>
      <c r="AJ1346" s="253"/>
      <c r="AK1346" s="253"/>
      <c r="AL1346" s="253"/>
      <c r="AM1346" s="253"/>
      <c r="AN1346" s="253"/>
      <c r="AO1346" s="253"/>
      <c r="AP1346" s="253"/>
      <c r="AQ1346" s="253"/>
      <c r="AR1346" s="253"/>
      <c r="AS1346" s="253"/>
      <c r="AT1346" s="253"/>
      <c r="AU1346" s="253"/>
      <c r="AV1346" s="253"/>
      <c r="AW1346" s="253"/>
    </row>
    <row r="1347" spans="1:49" s="252" customFormat="1" ht="15" customHeight="1" x14ac:dyDescent="0.25">
      <c r="A1347" s="253"/>
      <c r="B1347" s="253"/>
      <c r="C1347" s="253"/>
      <c r="D1347" s="253"/>
      <c r="E1347" s="253"/>
      <c r="F1347" s="253"/>
      <c r="G1347" s="253"/>
      <c r="H1347" s="253"/>
      <c r="I1347" s="253"/>
      <c r="J1347" s="253"/>
      <c r="K1347" s="253"/>
      <c r="L1347" s="253"/>
      <c r="M1347" s="253"/>
      <c r="N1347" s="253"/>
      <c r="O1347" s="253"/>
      <c r="P1347" s="253"/>
      <c r="Q1347" s="253"/>
      <c r="R1347" s="253"/>
      <c r="S1347" s="253"/>
      <c r="T1347" s="253"/>
      <c r="U1347" s="253"/>
      <c r="V1347" s="253"/>
      <c r="W1347" s="253"/>
      <c r="X1347" s="253"/>
      <c r="Y1347" s="253"/>
      <c r="Z1347" s="253"/>
      <c r="AA1347" s="253"/>
      <c r="AB1347" s="253"/>
      <c r="AC1347" s="253"/>
      <c r="AD1347" s="253"/>
      <c r="AE1347" s="253"/>
      <c r="AF1347" s="253"/>
      <c r="AG1347" s="253"/>
      <c r="AH1347" s="253"/>
      <c r="AI1347" s="253"/>
      <c r="AJ1347" s="253"/>
      <c r="AK1347" s="253"/>
      <c r="AL1347" s="253"/>
      <c r="AM1347" s="253"/>
      <c r="AN1347" s="253"/>
      <c r="AO1347" s="253"/>
      <c r="AP1347" s="253"/>
      <c r="AQ1347" s="253"/>
      <c r="AR1347" s="253"/>
      <c r="AS1347" s="253"/>
      <c r="AT1347" s="253"/>
      <c r="AU1347" s="253"/>
      <c r="AV1347" s="253"/>
      <c r="AW1347" s="253"/>
    </row>
    <row r="1348" spans="1:49" s="252" customFormat="1" ht="15" customHeight="1" x14ac:dyDescent="0.25">
      <c r="A1348" s="253"/>
      <c r="B1348" s="253"/>
      <c r="C1348" s="253"/>
      <c r="D1348" s="253"/>
      <c r="E1348" s="253"/>
      <c r="F1348" s="253"/>
      <c r="G1348" s="253"/>
      <c r="H1348" s="253"/>
      <c r="I1348" s="253"/>
      <c r="J1348" s="253"/>
      <c r="K1348" s="253"/>
      <c r="L1348" s="253"/>
      <c r="M1348" s="253"/>
      <c r="N1348" s="253"/>
      <c r="O1348" s="253"/>
      <c r="P1348" s="253"/>
      <c r="Q1348" s="253"/>
      <c r="R1348" s="253"/>
      <c r="S1348" s="253"/>
      <c r="T1348" s="253"/>
      <c r="U1348" s="253"/>
      <c r="V1348" s="253"/>
      <c r="W1348" s="253"/>
      <c r="X1348" s="253"/>
      <c r="Y1348" s="253"/>
      <c r="Z1348" s="253"/>
      <c r="AA1348" s="253"/>
      <c r="AB1348" s="253"/>
      <c r="AC1348" s="253"/>
      <c r="AD1348" s="253"/>
      <c r="AE1348" s="253"/>
      <c r="AF1348" s="253"/>
      <c r="AG1348" s="253"/>
      <c r="AH1348" s="253"/>
      <c r="AI1348" s="253"/>
      <c r="AJ1348" s="253"/>
      <c r="AK1348" s="253"/>
      <c r="AL1348" s="253"/>
      <c r="AM1348" s="253"/>
      <c r="AN1348" s="253"/>
      <c r="AO1348" s="253"/>
      <c r="AP1348" s="253"/>
      <c r="AQ1348" s="253"/>
      <c r="AR1348" s="253"/>
      <c r="AS1348" s="253"/>
      <c r="AT1348" s="253"/>
      <c r="AU1348" s="253"/>
      <c r="AV1348" s="253"/>
      <c r="AW1348" s="253"/>
    </row>
    <row r="1349" spans="1:49" s="252" customFormat="1" ht="15" customHeight="1" x14ac:dyDescent="0.25">
      <c r="A1349" s="253"/>
      <c r="B1349" s="253"/>
      <c r="C1349" s="253"/>
      <c r="D1349" s="253"/>
      <c r="E1349" s="253"/>
      <c r="F1349" s="253"/>
      <c r="G1349" s="253"/>
      <c r="H1349" s="253"/>
      <c r="I1349" s="253"/>
      <c r="J1349" s="253"/>
      <c r="K1349" s="253"/>
      <c r="L1349" s="253"/>
      <c r="M1349" s="253"/>
      <c r="N1349" s="253"/>
      <c r="O1349" s="253"/>
      <c r="P1349" s="253"/>
      <c r="Q1349" s="253"/>
      <c r="R1349" s="253"/>
      <c r="S1349" s="253"/>
      <c r="T1349" s="253"/>
      <c r="U1349" s="253"/>
      <c r="V1349" s="253"/>
      <c r="W1349" s="253"/>
      <c r="X1349" s="253"/>
      <c r="Y1349" s="253"/>
      <c r="Z1349" s="253"/>
      <c r="AA1349" s="253"/>
      <c r="AB1349" s="253"/>
      <c r="AC1349" s="253"/>
      <c r="AD1349" s="253"/>
      <c r="AE1349" s="253"/>
      <c r="AF1349" s="253"/>
      <c r="AG1349" s="253"/>
      <c r="AH1349" s="253"/>
      <c r="AI1349" s="253"/>
      <c r="AJ1349" s="253"/>
      <c r="AK1349" s="253"/>
      <c r="AL1349" s="253"/>
      <c r="AM1349" s="253"/>
      <c r="AN1349" s="253"/>
      <c r="AO1349" s="253"/>
      <c r="AP1349" s="253"/>
      <c r="AQ1349" s="253"/>
      <c r="AR1349" s="253"/>
      <c r="AS1349" s="253"/>
      <c r="AT1349" s="253"/>
      <c r="AU1349" s="253"/>
      <c r="AV1349" s="253"/>
      <c r="AW1349" s="253"/>
    </row>
    <row r="1350" spans="1:49" s="252" customFormat="1" ht="15" customHeight="1" x14ac:dyDescent="0.25">
      <c r="A1350" s="253"/>
      <c r="B1350" s="253"/>
      <c r="C1350" s="253"/>
      <c r="D1350" s="253"/>
      <c r="E1350" s="253"/>
      <c r="F1350" s="253"/>
      <c r="G1350" s="253"/>
      <c r="H1350" s="253"/>
      <c r="I1350" s="253"/>
      <c r="J1350" s="253"/>
      <c r="K1350" s="253"/>
      <c r="L1350" s="253"/>
      <c r="M1350" s="253"/>
      <c r="N1350" s="253"/>
      <c r="O1350" s="253"/>
      <c r="P1350" s="253"/>
      <c r="Q1350" s="253"/>
      <c r="R1350" s="253"/>
      <c r="S1350" s="253"/>
      <c r="T1350" s="253"/>
      <c r="U1350" s="253"/>
      <c r="V1350" s="253"/>
      <c r="W1350" s="253"/>
      <c r="X1350" s="253"/>
      <c r="Y1350" s="253"/>
      <c r="Z1350" s="253"/>
      <c r="AA1350" s="253"/>
      <c r="AB1350" s="253"/>
      <c r="AC1350" s="253"/>
      <c r="AD1350" s="253"/>
      <c r="AE1350" s="253"/>
      <c r="AF1350" s="253"/>
      <c r="AG1350" s="253"/>
      <c r="AH1350" s="253"/>
      <c r="AI1350" s="253"/>
      <c r="AJ1350" s="253"/>
      <c r="AK1350" s="253"/>
      <c r="AL1350" s="253"/>
      <c r="AM1350" s="253"/>
      <c r="AN1350" s="253"/>
      <c r="AO1350" s="253"/>
      <c r="AP1350" s="253"/>
      <c r="AQ1350" s="253"/>
      <c r="AR1350" s="253"/>
      <c r="AS1350" s="253"/>
      <c r="AT1350" s="253"/>
      <c r="AU1350" s="253"/>
      <c r="AV1350" s="253"/>
      <c r="AW1350" s="253"/>
    </row>
    <row r="1351" spans="1:49" s="252" customFormat="1" ht="15" customHeight="1" x14ac:dyDescent="0.25">
      <c r="A1351" s="253"/>
      <c r="B1351" s="253"/>
      <c r="C1351" s="253"/>
      <c r="D1351" s="253"/>
      <c r="E1351" s="253"/>
      <c r="F1351" s="253"/>
      <c r="G1351" s="253"/>
      <c r="H1351" s="253"/>
      <c r="I1351" s="253"/>
      <c r="J1351" s="253"/>
      <c r="K1351" s="253"/>
      <c r="L1351" s="253"/>
      <c r="M1351" s="253"/>
      <c r="N1351" s="253"/>
      <c r="O1351" s="253"/>
      <c r="P1351" s="253"/>
      <c r="Q1351" s="253"/>
      <c r="R1351" s="253"/>
      <c r="S1351" s="253"/>
      <c r="T1351" s="253"/>
      <c r="U1351" s="253"/>
      <c r="V1351" s="253"/>
      <c r="W1351" s="253"/>
      <c r="X1351" s="253"/>
      <c r="Y1351" s="253"/>
      <c r="Z1351" s="253"/>
      <c r="AA1351" s="253"/>
      <c r="AB1351" s="253"/>
      <c r="AC1351" s="253"/>
      <c r="AD1351" s="253"/>
      <c r="AE1351" s="253"/>
      <c r="AF1351" s="253"/>
      <c r="AG1351" s="253"/>
      <c r="AH1351" s="253"/>
      <c r="AI1351" s="253"/>
      <c r="AJ1351" s="253"/>
      <c r="AK1351" s="253"/>
      <c r="AL1351" s="253"/>
      <c r="AM1351" s="253"/>
      <c r="AN1351" s="253"/>
      <c r="AO1351" s="253"/>
      <c r="AP1351" s="253"/>
      <c r="AQ1351" s="253"/>
      <c r="AR1351" s="253"/>
      <c r="AS1351" s="253"/>
      <c r="AT1351" s="253"/>
      <c r="AU1351" s="253"/>
      <c r="AV1351" s="253"/>
      <c r="AW1351" s="253"/>
    </row>
    <row r="1352" spans="1:49" s="252" customFormat="1" ht="15" customHeight="1" x14ac:dyDescent="0.25">
      <c r="A1352" s="253"/>
      <c r="B1352" s="253"/>
      <c r="C1352" s="253"/>
      <c r="D1352" s="253"/>
      <c r="E1352" s="253"/>
      <c r="F1352" s="253"/>
      <c r="G1352" s="253"/>
      <c r="H1352" s="253"/>
      <c r="I1352" s="253"/>
      <c r="J1352" s="253"/>
      <c r="K1352" s="253"/>
      <c r="L1352" s="253"/>
      <c r="M1352" s="253"/>
      <c r="N1352" s="253"/>
      <c r="O1352" s="253"/>
      <c r="P1352" s="253"/>
      <c r="Q1352" s="253"/>
      <c r="R1352" s="253"/>
      <c r="S1352" s="253"/>
      <c r="T1352" s="253"/>
      <c r="U1352" s="253"/>
      <c r="V1352" s="253"/>
      <c r="W1352" s="253"/>
      <c r="X1352" s="253"/>
      <c r="Y1352" s="253"/>
      <c r="Z1352" s="253"/>
      <c r="AA1352" s="253"/>
      <c r="AB1352" s="253"/>
      <c r="AC1352" s="253"/>
      <c r="AD1352" s="253"/>
      <c r="AE1352" s="253"/>
      <c r="AF1352" s="253"/>
      <c r="AG1352" s="253"/>
      <c r="AH1352" s="253"/>
      <c r="AI1352" s="253"/>
      <c r="AJ1352" s="253"/>
      <c r="AK1352" s="253"/>
      <c r="AL1352" s="253"/>
      <c r="AM1352" s="253"/>
      <c r="AN1352" s="253"/>
      <c r="AO1352" s="253"/>
      <c r="AP1352" s="253"/>
      <c r="AQ1352" s="253"/>
      <c r="AR1352" s="253"/>
      <c r="AS1352" s="253"/>
      <c r="AT1352" s="253"/>
      <c r="AU1352" s="253"/>
      <c r="AV1352" s="253"/>
      <c r="AW1352" s="253"/>
    </row>
    <row r="1353" spans="1:49" s="252" customFormat="1" ht="15" customHeight="1" x14ac:dyDescent="0.25">
      <c r="A1353" s="253"/>
      <c r="B1353" s="253"/>
      <c r="C1353" s="253"/>
      <c r="D1353" s="253"/>
      <c r="E1353" s="253"/>
      <c r="F1353" s="253"/>
      <c r="G1353" s="253"/>
      <c r="H1353" s="253"/>
      <c r="I1353" s="253"/>
      <c r="J1353" s="253"/>
      <c r="K1353" s="253"/>
      <c r="L1353" s="253"/>
      <c r="M1353" s="253"/>
      <c r="N1353" s="253"/>
      <c r="O1353" s="253"/>
      <c r="P1353" s="253"/>
      <c r="Q1353" s="253"/>
      <c r="R1353" s="253"/>
      <c r="S1353" s="253"/>
      <c r="T1353" s="253"/>
      <c r="U1353" s="253"/>
      <c r="V1353" s="253"/>
      <c r="W1353" s="253"/>
      <c r="X1353" s="253"/>
      <c r="Y1353" s="253"/>
      <c r="Z1353" s="253"/>
      <c r="AA1353" s="253"/>
      <c r="AB1353" s="253"/>
      <c r="AC1353" s="253"/>
      <c r="AD1353" s="253"/>
      <c r="AE1353" s="253"/>
      <c r="AF1353" s="253"/>
      <c r="AG1353" s="253"/>
      <c r="AH1353" s="253"/>
      <c r="AI1353" s="253"/>
      <c r="AJ1353" s="253"/>
      <c r="AK1353" s="253"/>
      <c r="AL1353" s="253"/>
      <c r="AM1353" s="253"/>
      <c r="AN1353" s="253"/>
      <c r="AO1353" s="253"/>
      <c r="AP1353" s="253"/>
      <c r="AQ1353" s="253"/>
      <c r="AR1353" s="253"/>
      <c r="AS1353" s="253"/>
      <c r="AT1353" s="253"/>
      <c r="AU1353" s="253"/>
      <c r="AV1353" s="253"/>
      <c r="AW1353" s="253"/>
    </row>
    <row r="1354" spans="1:49" s="252" customFormat="1" ht="15" customHeight="1" x14ac:dyDescent="0.25">
      <c r="A1354" s="253"/>
      <c r="B1354" s="253"/>
      <c r="C1354" s="253"/>
      <c r="D1354" s="253"/>
      <c r="E1354" s="253"/>
      <c r="F1354" s="253"/>
      <c r="G1354" s="253"/>
      <c r="H1354" s="253"/>
      <c r="I1354" s="253"/>
      <c r="J1354" s="253"/>
      <c r="K1354" s="253"/>
      <c r="L1354" s="253"/>
      <c r="M1354" s="253"/>
      <c r="N1354" s="253"/>
      <c r="O1354" s="253"/>
      <c r="P1354" s="253"/>
      <c r="Q1354" s="253"/>
      <c r="R1354" s="253"/>
      <c r="S1354" s="253"/>
      <c r="T1354" s="253"/>
      <c r="U1354" s="253"/>
      <c r="V1354" s="253"/>
      <c r="W1354" s="253"/>
      <c r="X1354" s="253"/>
      <c r="Y1354" s="253"/>
      <c r="Z1354" s="253"/>
      <c r="AA1354" s="253"/>
      <c r="AB1354" s="253"/>
      <c r="AC1354" s="253"/>
      <c r="AD1354" s="253"/>
      <c r="AE1354" s="253"/>
      <c r="AF1354" s="253"/>
      <c r="AG1354" s="253"/>
      <c r="AH1354" s="253"/>
      <c r="AI1354" s="253"/>
      <c r="AJ1354" s="253"/>
      <c r="AK1354" s="253"/>
      <c r="AL1354" s="253"/>
      <c r="AM1354" s="253"/>
      <c r="AN1354" s="253"/>
      <c r="AO1354" s="253"/>
      <c r="AP1354" s="253"/>
      <c r="AQ1354" s="253"/>
      <c r="AR1354" s="253"/>
      <c r="AS1354" s="253"/>
      <c r="AT1354" s="253"/>
      <c r="AU1354" s="253"/>
      <c r="AV1354" s="253"/>
      <c r="AW1354" s="253"/>
    </row>
    <row r="1355" spans="1:49" s="252" customFormat="1" ht="15" customHeight="1" x14ac:dyDescent="0.25">
      <c r="A1355" s="253"/>
      <c r="B1355" s="253"/>
      <c r="C1355" s="253"/>
      <c r="D1355" s="253"/>
      <c r="E1355" s="253"/>
      <c r="F1355" s="253"/>
      <c r="G1355" s="253"/>
      <c r="H1355" s="253"/>
      <c r="I1355" s="253"/>
      <c r="J1355" s="253"/>
      <c r="K1355" s="253"/>
      <c r="L1355" s="253"/>
      <c r="M1355" s="253"/>
      <c r="N1355" s="253"/>
      <c r="O1355" s="253"/>
      <c r="P1355" s="253"/>
      <c r="Q1355" s="253"/>
      <c r="R1355" s="253"/>
      <c r="S1355" s="253"/>
      <c r="T1355" s="253"/>
      <c r="U1355" s="253"/>
      <c r="V1355" s="253"/>
      <c r="W1355" s="253"/>
      <c r="X1355" s="253"/>
      <c r="Y1355" s="253"/>
      <c r="Z1355" s="253"/>
      <c r="AA1355" s="253"/>
      <c r="AB1355" s="253"/>
      <c r="AC1355" s="253"/>
      <c r="AD1355" s="253"/>
      <c r="AE1355" s="253"/>
      <c r="AF1355" s="253"/>
      <c r="AG1355" s="253"/>
      <c r="AH1355" s="253"/>
      <c r="AI1355" s="253"/>
      <c r="AJ1355" s="253"/>
      <c r="AK1355" s="253"/>
      <c r="AL1355" s="253"/>
      <c r="AM1355" s="253"/>
      <c r="AN1355" s="253"/>
      <c r="AO1355" s="253"/>
      <c r="AP1355" s="253"/>
      <c r="AQ1355" s="253"/>
      <c r="AR1355" s="253"/>
      <c r="AS1355" s="253"/>
      <c r="AT1355" s="253"/>
      <c r="AU1355" s="253"/>
      <c r="AV1355" s="253"/>
      <c r="AW1355" s="253"/>
    </row>
    <row r="1356" spans="1:49" s="252" customFormat="1" ht="15" customHeight="1" x14ac:dyDescent="0.25">
      <c r="A1356" s="253"/>
      <c r="B1356" s="253"/>
      <c r="C1356" s="253"/>
      <c r="D1356" s="253"/>
      <c r="E1356" s="253"/>
      <c r="F1356" s="253"/>
      <c r="G1356" s="253"/>
      <c r="H1356" s="253"/>
      <c r="I1356" s="253"/>
      <c r="J1356" s="253"/>
      <c r="K1356" s="253"/>
      <c r="L1356" s="253"/>
      <c r="M1356" s="253"/>
      <c r="N1356" s="253"/>
      <c r="O1356" s="253"/>
      <c r="P1356" s="253"/>
      <c r="Q1356" s="253"/>
      <c r="R1356" s="253"/>
      <c r="S1356" s="253"/>
      <c r="T1356" s="253"/>
      <c r="U1356" s="253"/>
      <c r="V1356" s="253"/>
      <c r="W1356" s="253"/>
      <c r="X1356" s="253"/>
      <c r="Y1356" s="253"/>
      <c r="Z1356" s="253"/>
      <c r="AA1356" s="253"/>
      <c r="AB1356" s="253"/>
      <c r="AC1356" s="253"/>
      <c r="AD1356" s="253"/>
      <c r="AE1356" s="253"/>
      <c r="AF1356" s="253"/>
      <c r="AG1356" s="253"/>
      <c r="AH1356" s="253"/>
      <c r="AI1356" s="253"/>
      <c r="AJ1356" s="253"/>
      <c r="AK1356" s="253"/>
      <c r="AL1356" s="253"/>
      <c r="AM1356" s="253"/>
      <c r="AN1356" s="253"/>
      <c r="AO1356" s="253"/>
      <c r="AP1356" s="253"/>
      <c r="AQ1356" s="253"/>
      <c r="AR1356" s="253"/>
      <c r="AS1356" s="253"/>
      <c r="AT1356" s="253"/>
      <c r="AU1356" s="253"/>
      <c r="AV1356" s="253"/>
      <c r="AW1356" s="253"/>
    </row>
    <row r="1357" spans="1:49" s="252" customFormat="1" ht="15" customHeight="1" x14ac:dyDescent="0.25">
      <c r="A1357" s="253"/>
      <c r="B1357" s="253"/>
      <c r="C1357" s="253"/>
      <c r="D1357" s="253"/>
      <c r="E1357" s="253"/>
      <c r="F1357" s="253"/>
      <c r="G1357" s="253"/>
      <c r="H1357" s="253"/>
      <c r="I1357" s="253"/>
      <c r="J1357" s="253"/>
      <c r="K1357" s="253"/>
      <c r="L1357" s="253"/>
      <c r="M1357" s="253"/>
      <c r="N1357" s="253"/>
      <c r="O1357" s="253"/>
      <c r="P1357" s="253"/>
      <c r="Q1357" s="253"/>
      <c r="R1357" s="253"/>
      <c r="S1357" s="253"/>
      <c r="T1357" s="253"/>
      <c r="U1357" s="253"/>
      <c r="V1357" s="253"/>
      <c r="W1357" s="253"/>
      <c r="X1357" s="253"/>
      <c r="Y1357" s="253"/>
      <c r="Z1357" s="253"/>
      <c r="AA1357" s="253"/>
      <c r="AB1357" s="253"/>
      <c r="AC1357" s="253"/>
      <c r="AD1357" s="253"/>
      <c r="AE1357" s="253"/>
      <c r="AF1357" s="253"/>
      <c r="AG1357" s="253"/>
      <c r="AH1357" s="253"/>
      <c r="AI1357" s="253"/>
      <c r="AJ1357" s="253"/>
      <c r="AK1357" s="253"/>
      <c r="AL1357" s="253"/>
      <c r="AM1357" s="253"/>
      <c r="AN1357" s="253"/>
      <c r="AO1357" s="253"/>
      <c r="AP1357" s="253"/>
      <c r="AQ1357" s="253"/>
      <c r="AR1357" s="253"/>
      <c r="AS1357" s="253"/>
      <c r="AT1357" s="253"/>
      <c r="AU1357" s="253"/>
      <c r="AV1357" s="253"/>
      <c r="AW1357" s="253"/>
    </row>
    <row r="1358" spans="1:49" s="252" customFormat="1" ht="15" customHeight="1" x14ac:dyDescent="0.25">
      <c r="A1358" s="253"/>
      <c r="B1358" s="253"/>
      <c r="C1358" s="253"/>
      <c r="D1358" s="253"/>
      <c r="E1358" s="253"/>
      <c r="F1358" s="253"/>
      <c r="G1358" s="253"/>
      <c r="H1358" s="253"/>
      <c r="I1358" s="253"/>
      <c r="J1358" s="253"/>
      <c r="K1358" s="253"/>
      <c r="L1358" s="253"/>
      <c r="M1358" s="253"/>
      <c r="N1358" s="253"/>
      <c r="O1358" s="253"/>
      <c r="P1358" s="253"/>
      <c r="Q1358" s="253"/>
      <c r="R1358" s="253"/>
      <c r="S1358" s="253"/>
      <c r="T1358" s="253"/>
      <c r="U1358" s="253"/>
      <c r="V1358" s="253"/>
      <c r="W1358" s="253"/>
      <c r="X1358" s="253"/>
      <c r="Y1358" s="253"/>
      <c r="Z1358" s="253"/>
      <c r="AA1358" s="253"/>
      <c r="AB1358" s="253"/>
      <c r="AC1358" s="253"/>
      <c r="AD1358" s="253"/>
      <c r="AE1358" s="253"/>
      <c r="AF1358" s="253"/>
      <c r="AG1358" s="253"/>
      <c r="AH1358" s="253"/>
      <c r="AI1358" s="253"/>
      <c r="AJ1358" s="253"/>
      <c r="AK1358" s="253"/>
      <c r="AL1358" s="253"/>
      <c r="AM1358" s="253"/>
      <c r="AN1358" s="253"/>
      <c r="AO1358" s="253"/>
      <c r="AP1358" s="253"/>
      <c r="AQ1358" s="253"/>
      <c r="AR1358" s="253"/>
      <c r="AS1358" s="253"/>
      <c r="AT1358" s="253"/>
      <c r="AU1358" s="253"/>
      <c r="AV1358" s="253"/>
      <c r="AW1358" s="253"/>
    </row>
    <row r="1359" spans="1:49" s="252" customFormat="1" ht="15" customHeight="1" x14ac:dyDescent="0.25">
      <c r="A1359" s="253"/>
      <c r="B1359" s="253"/>
      <c r="C1359" s="253"/>
      <c r="D1359" s="253"/>
      <c r="E1359" s="253"/>
      <c r="F1359" s="253"/>
      <c r="G1359" s="253"/>
      <c r="H1359" s="253"/>
      <c r="I1359" s="253"/>
      <c r="J1359" s="253"/>
      <c r="K1359" s="253"/>
      <c r="L1359" s="253"/>
      <c r="M1359" s="253"/>
      <c r="N1359" s="253"/>
      <c r="O1359" s="253"/>
      <c r="P1359" s="253"/>
      <c r="Q1359" s="253"/>
      <c r="R1359" s="253"/>
      <c r="S1359" s="253"/>
      <c r="T1359" s="253"/>
      <c r="U1359" s="253"/>
      <c r="V1359" s="253"/>
      <c r="W1359" s="253"/>
      <c r="X1359" s="253"/>
      <c r="Y1359" s="253"/>
      <c r="Z1359" s="253"/>
      <c r="AA1359" s="253"/>
      <c r="AB1359" s="253"/>
      <c r="AC1359" s="253"/>
      <c r="AD1359" s="253"/>
      <c r="AE1359" s="253"/>
      <c r="AF1359" s="253"/>
      <c r="AG1359" s="253"/>
      <c r="AH1359" s="253"/>
      <c r="AI1359" s="253"/>
      <c r="AJ1359" s="253"/>
      <c r="AK1359" s="253"/>
      <c r="AL1359" s="253"/>
      <c r="AM1359" s="253"/>
      <c r="AN1359" s="253"/>
      <c r="AO1359" s="253"/>
      <c r="AP1359" s="253"/>
      <c r="AQ1359" s="253"/>
      <c r="AR1359" s="253"/>
      <c r="AS1359" s="253"/>
      <c r="AT1359" s="253"/>
      <c r="AU1359" s="253"/>
      <c r="AV1359" s="253"/>
      <c r="AW1359" s="253"/>
    </row>
    <row r="1360" spans="1:49" s="252" customFormat="1" ht="15" customHeight="1" x14ac:dyDescent="0.25">
      <c r="A1360" s="253"/>
      <c r="B1360" s="253"/>
      <c r="C1360" s="253"/>
      <c r="D1360" s="253"/>
      <c r="E1360" s="253"/>
      <c r="F1360" s="253"/>
      <c r="G1360" s="253"/>
      <c r="H1360" s="253"/>
      <c r="I1360" s="253"/>
      <c r="J1360" s="253"/>
      <c r="K1360" s="253"/>
      <c r="L1360" s="253"/>
      <c r="M1360" s="253"/>
      <c r="N1360" s="253"/>
      <c r="O1360" s="253"/>
      <c r="P1360" s="253"/>
      <c r="Q1360" s="253"/>
      <c r="R1360" s="253"/>
      <c r="S1360" s="253"/>
      <c r="T1360" s="253"/>
      <c r="U1360" s="253"/>
      <c r="V1360" s="253"/>
      <c r="W1360" s="253"/>
      <c r="X1360" s="253"/>
      <c r="Y1360" s="253"/>
      <c r="Z1360" s="253"/>
      <c r="AA1360" s="253"/>
      <c r="AB1360" s="253"/>
      <c r="AC1360" s="253"/>
      <c r="AD1360" s="253"/>
      <c r="AE1360" s="253"/>
      <c r="AF1360" s="253"/>
      <c r="AG1360" s="253"/>
      <c r="AH1360" s="253"/>
      <c r="AI1360" s="253"/>
      <c r="AJ1360" s="253"/>
      <c r="AK1360" s="253"/>
      <c r="AL1360" s="253"/>
      <c r="AM1360" s="253"/>
      <c r="AN1360" s="253"/>
      <c r="AO1360" s="253"/>
      <c r="AP1360" s="253"/>
      <c r="AQ1360" s="253"/>
      <c r="AR1360" s="253"/>
      <c r="AS1360" s="253"/>
      <c r="AT1360" s="253"/>
      <c r="AU1360" s="253"/>
      <c r="AV1360" s="253"/>
      <c r="AW1360" s="253"/>
    </row>
    <row r="1361" spans="1:49" s="252" customFormat="1" ht="15" customHeight="1" x14ac:dyDescent="0.25">
      <c r="A1361" s="253"/>
      <c r="B1361" s="253"/>
      <c r="C1361" s="253"/>
      <c r="D1361" s="253"/>
      <c r="E1361" s="253"/>
      <c r="F1361" s="253"/>
      <c r="G1361" s="253"/>
      <c r="H1361" s="253"/>
      <c r="I1361" s="253"/>
      <c r="J1361" s="253"/>
      <c r="K1361" s="253"/>
      <c r="L1361" s="253"/>
      <c r="M1361" s="253"/>
      <c r="N1361" s="253"/>
      <c r="O1361" s="253"/>
      <c r="P1361" s="253"/>
      <c r="Q1361" s="253"/>
      <c r="R1361" s="253"/>
      <c r="S1361" s="253"/>
      <c r="T1361" s="253"/>
      <c r="U1361" s="253"/>
      <c r="V1361" s="253"/>
      <c r="W1361" s="253"/>
      <c r="X1361" s="253"/>
      <c r="Y1361" s="253"/>
      <c r="Z1361" s="253"/>
      <c r="AA1361" s="253"/>
      <c r="AB1361" s="253"/>
      <c r="AC1361" s="253"/>
      <c r="AD1361" s="253"/>
      <c r="AE1361" s="253"/>
      <c r="AF1361" s="253"/>
      <c r="AG1361" s="253"/>
      <c r="AH1361" s="253"/>
      <c r="AI1361" s="253"/>
      <c r="AJ1361" s="253"/>
      <c r="AK1361" s="253"/>
      <c r="AL1361" s="253"/>
      <c r="AM1361" s="253"/>
      <c r="AN1361" s="253"/>
      <c r="AO1361" s="253"/>
      <c r="AP1361" s="253"/>
      <c r="AQ1361" s="253"/>
      <c r="AR1361" s="253"/>
      <c r="AS1361" s="253"/>
      <c r="AT1361" s="253"/>
      <c r="AU1361" s="253"/>
      <c r="AV1361" s="253"/>
      <c r="AW1361" s="253"/>
    </row>
    <row r="1362" spans="1:49" s="252" customFormat="1" ht="15" customHeight="1" x14ac:dyDescent="0.25">
      <c r="A1362" s="253"/>
      <c r="B1362" s="253"/>
      <c r="C1362" s="253"/>
      <c r="D1362" s="253"/>
      <c r="E1362" s="253"/>
      <c r="F1362" s="253"/>
      <c r="G1362" s="253"/>
      <c r="H1362" s="253"/>
      <c r="I1362" s="253"/>
      <c r="J1362" s="253"/>
      <c r="K1362" s="253"/>
      <c r="L1362" s="253"/>
      <c r="M1362" s="253"/>
      <c r="N1362" s="253"/>
      <c r="O1362" s="253"/>
      <c r="P1362" s="253"/>
      <c r="Q1362" s="253"/>
      <c r="R1362" s="253"/>
      <c r="S1362" s="253"/>
      <c r="T1362" s="253"/>
      <c r="U1362" s="253"/>
      <c r="V1362" s="253"/>
      <c r="W1362" s="253"/>
      <c r="X1362" s="253"/>
      <c r="Y1362" s="253"/>
      <c r="Z1362" s="253"/>
      <c r="AA1362" s="253"/>
      <c r="AB1362" s="253"/>
      <c r="AC1362" s="253"/>
      <c r="AD1362" s="253"/>
      <c r="AE1362" s="253"/>
      <c r="AF1362" s="253"/>
      <c r="AG1362" s="253"/>
      <c r="AH1362" s="253"/>
      <c r="AI1362" s="253"/>
      <c r="AJ1362" s="253"/>
      <c r="AK1362" s="253"/>
      <c r="AL1362" s="253"/>
      <c r="AM1362" s="253"/>
      <c r="AN1362" s="253"/>
      <c r="AO1362" s="253"/>
      <c r="AP1362" s="253"/>
      <c r="AQ1362" s="253"/>
      <c r="AR1362" s="253"/>
      <c r="AS1362" s="253"/>
      <c r="AT1362" s="253"/>
      <c r="AU1362" s="253"/>
      <c r="AV1362" s="253"/>
      <c r="AW1362" s="253"/>
    </row>
    <row r="1363" spans="1:49" s="252" customFormat="1" ht="15" customHeight="1" x14ac:dyDescent="0.25">
      <c r="A1363" s="253"/>
      <c r="B1363" s="253"/>
      <c r="C1363" s="253"/>
      <c r="D1363" s="253"/>
      <c r="E1363" s="253"/>
      <c r="F1363" s="253"/>
      <c r="G1363" s="253"/>
      <c r="H1363" s="253"/>
      <c r="I1363" s="253"/>
      <c r="J1363" s="253"/>
      <c r="K1363" s="253"/>
      <c r="L1363" s="253"/>
      <c r="M1363" s="253"/>
      <c r="N1363" s="253"/>
      <c r="O1363" s="253"/>
      <c r="P1363" s="253"/>
      <c r="Q1363" s="253"/>
      <c r="R1363" s="253"/>
      <c r="S1363" s="253"/>
      <c r="T1363" s="253"/>
      <c r="U1363" s="253"/>
      <c r="V1363" s="253"/>
      <c r="W1363" s="253"/>
      <c r="X1363" s="253"/>
      <c r="Y1363" s="253"/>
      <c r="Z1363" s="253"/>
      <c r="AA1363" s="253"/>
      <c r="AB1363" s="253"/>
      <c r="AC1363" s="253"/>
      <c r="AD1363" s="253"/>
      <c r="AE1363" s="253"/>
      <c r="AF1363" s="253"/>
      <c r="AG1363" s="253"/>
      <c r="AH1363" s="253"/>
      <c r="AI1363" s="253"/>
      <c r="AJ1363" s="253"/>
      <c r="AK1363" s="253"/>
      <c r="AL1363" s="253"/>
      <c r="AM1363" s="253"/>
      <c r="AN1363" s="253"/>
      <c r="AO1363" s="253"/>
      <c r="AP1363" s="253"/>
      <c r="AQ1363" s="253"/>
      <c r="AR1363" s="253"/>
      <c r="AS1363" s="253"/>
      <c r="AT1363" s="253"/>
      <c r="AU1363" s="253"/>
      <c r="AV1363" s="253"/>
      <c r="AW1363" s="253"/>
    </row>
    <row r="1364" spans="1:49" s="252" customFormat="1" ht="15" customHeight="1" x14ac:dyDescent="0.25">
      <c r="A1364" s="253"/>
      <c r="B1364" s="253"/>
      <c r="C1364" s="253"/>
      <c r="D1364" s="253"/>
      <c r="E1364" s="253"/>
      <c r="F1364" s="253"/>
      <c r="G1364" s="253"/>
      <c r="H1364" s="253"/>
      <c r="I1364" s="253"/>
      <c r="J1364" s="253"/>
      <c r="K1364" s="253"/>
      <c r="L1364" s="253"/>
      <c r="M1364" s="253"/>
      <c r="N1364" s="253"/>
      <c r="O1364" s="253"/>
      <c r="P1364" s="253"/>
      <c r="Q1364" s="253"/>
      <c r="R1364" s="253"/>
      <c r="S1364" s="253"/>
      <c r="T1364" s="253"/>
      <c r="U1364" s="253"/>
      <c r="V1364" s="253"/>
      <c r="W1364" s="253"/>
      <c r="X1364" s="253"/>
      <c r="Y1364" s="253"/>
      <c r="Z1364" s="253"/>
      <c r="AA1364" s="253"/>
      <c r="AB1364" s="253"/>
      <c r="AC1364" s="253"/>
      <c r="AD1364" s="253"/>
      <c r="AE1364" s="253"/>
      <c r="AF1364" s="253"/>
      <c r="AG1364" s="253"/>
      <c r="AH1364" s="253"/>
      <c r="AI1364" s="253"/>
      <c r="AJ1364" s="253"/>
      <c r="AK1364" s="253"/>
      <c r="AL1364" s="253"/>
      <c r="AM1364" s="253"/>
      <c r="AN1364" s="253"/>
      <c r="AO1364" s="253"/>
      <c r="AP1364" s="253"/>
      <c r="AQ1364" s="253"/>
      <c r="AR1364" s="253"/>
      <c r="AS1364" s="253"/>
      <c r="AT1364" s="253"/>
      <c r="AU1364" s="253"/>
      <c r="AV1364" s="253"/>
      <c r="AW1364" s="253"/>
    </row>
    <row r="1365" spans="1:49" s="252" customFormat="1" ht="15" customHeight="1" x14ac:dyDescent="0.25">
      <c r="A1365" s="253"/>
      <c r="B1365" s="253"/>
      <c r="C1365" s="253"/>
      <c r="D1365" s="253"/>
      <c r="E1365" s="253"/>
      <c r="F1365" s="253"/>
      <c r="G1365" s="253"/>
      <c r="H1365" s="253"/>
      <c r="I1365" s="253"/>
      <c r="J1365" s="253"/>
      <c r="K1365" s="253"/>
      <c r="L1365" s="253"/>
      <c r="M1365" s="253"/>
      <c r="N1365" s="253"/>
      <c r="O1365" s="253"/>
      <c r="P1365" s="253"/>
      <c r="Q1365" s="253"/>
      <c r="R1365" s="253"/>
      <c r="S1365" s="253"/>
      <c r="T1365" s="253"/>
      <c r="U1365" s="253"/>
      <c r="V1365" s="253"/>
      <c r="W1365" s="253"/>
      <c r="X1365" s="253"/>
      <c r="Y1365" s="253"/>
      <c r="Z1365" s="253"/>
      <c r="AA1365" s="253"/>
      <c r="AB1365" s="253"/>
      <c r="AC1365" s="253"/>
      <c r="AD1365" s="253"/>
      <c r="AE1365" s="253"/>
      <c r="AF1365" s="253"/>
      <c r="AG1365" s="253"/>
      <c r="AH1365" s="253"/>
      <c r="AI1365" s="253"/>
      <c r="AJ1365" s="253"/>
      <c r="AK1365" s="253"/>
      <c r="AL1365" s="253"/>
      <c r="AM1365" s="253"/>
      <c r="AN1365" s="253"/>
      <c r="AO1365" s="253"/>
      <c r="AP1365" s="253"/>
      <c r="AQ1365" s="253"/>
      <c r="AR1365" s="253"/>
      <c r="AS1365" s="253"/>
      <c r="AT1365" s="253"/>
      <c r="AU1365" s="253"/>
      <c r="AV1365" s="253"/>
      <c r="AW1365" s="253"/>
    </row>
    <row r="1366" spans="1:49" s="252" customFormat="1" ht="15" customHeight="1" x14ac:dyDescent="0.25">
      <c r="A1366" s="253"/>
      <c r="B1366" s="253"/>
      <c r="C1366" s="253"/>
      <c r="D1366" s="253"/>
      <c r="E1366" s="253"/>
      <c r="F1366" s="253"/>
      <c r="G1366" s="253"/>
      <c r="H1366" s="253"/>
      <c r="I1366" s="253"/>
      <c r="J1366" s="253"/>
      <c r="K1366" s="253"/>
      <c r="L1366" s="253"/>
      <c r="M1366" s="253"/>
      <c r="N1366" s="253"/>
      <c r="O1366" s="253"/>
      <c r="P1366" s="253"/>
      <c r="Q1366" s="253"/>
      <c r="R1366" s="253"/>
      <c r="S1366" s="253"/>
      <c r="T1366" s="253"/>
      <c r="U1366" s="253"/>
      <c r="V1366" s="253"/>
      <c r="W1366" s="253"/>
      <c r="X1366" s="253"/>
      <c r="Y1366" s="253"/>
      <c r="Z1366" s="253"/>
      <c r="AA1366" s="253"/>
      <c r="AB1366" s="253"/>
      <c r="AC1366" s="253"/>
      <c r="AD1366" s="253"/>
      <c r="AE1366" s="253"/>
      <c r="AF1366" s="253"/>
      <c r="AG1366" s="253"/>
      <c r="AH1366" s="253"/>
      <c r="AI1366" s="253"/>
      <c r="AJ1366" s="253"/>
      <c r="AK1366" s="253"/>
      <c r="AL1366" s="253"/>
      <c r="AM1366" s="253"/>
      <c r="AN1366" s="253"/>
      <c r="AO1366" s="253"/>
      <c r="AP1366" s="253"/>
      <c r="AQ1366" s="253"/>
      <c r="AR1366" s="253"/>
      <c r="AS1366" s="253"/>
      <c r="AT1366" s="253"/>
      <c r="AU1366" s="253"/>
      <c r="AV1366" s="253"/>
      <c r="AW1366" s="253"/>
    </row>
    <row r="1367" spans="1:49" s="252" customFormat="1" ht="15" customHeight="1" x14ac:dyDescent="0.25">
      <c r="A1367" s="253"/>
      <c r="B1367" s="253"/>
      <c r="C1367" s="253"/>
      <c r="D1367" s="253"/>
      <c r="E1367" s="253"/>
      <c r="F1367" s="253"/>
      <c r="G1367" s="253"/>
      <c r="H1367" s="253"/>
      <c r="I1367" s="253"/>
      <c r="J1367" s="253"/>
      <c r="K1367" s="253"/>
      <c r="L1367" s="253"/>
      <c r="M1367" s="253"/>
      <c r="N1367" s="253"/>
      <c r="O1367" s="253"/>
      <c r="P1367" s="253"/>
      <c r="Q1367" s="253"/>
      <c r="R1367" s="253"/>
      <c r="S1367" s="253"/>
      <c r="T1367" s="253"/>
      <c r="U1367" s="253"/>
      <c r="V1367" s="253"/>
      <c r="W1367" s="253"/>
      <c r="X1367" s="253"/>
      <c r="Y1367" s="253"/>
      <c r="Z1367" s="253"/>
      <c r="AA1367" s="253"/>
      <c r="AB1367" s="253"/>
      <c r="AC1367" s="253"/>
      <c r="AD1367" s="253"/>
      <c r="AE1367" s="253"/>
      <c r="AF1367" s="253"/>
      <c r="AG1367" s="253"/>
      <c r="AH1367" s="253"/>
      <c r="AI1367" s="253"/>
      <c r="AJ1367" s="253"/>
      <c r="AK1367" s="253"/>
      <c r="AL1367" s="253"/>
      <c r="AM1367" s="253"/>
      <c r="AN1367" s="253"/>
      <c r="AO1367" s="253"/>
      <c r="AP1367" s="253"/>
      <c r="AQ1367" s="253"/>
      <c r="AR1367" s="253"/>
      <c r="AS1367" s="253"/>
      <c r="AT1367" s="253"/>
      <c r="AU1367" s="253"/>
      <c r="AV1367" s="253"/>
      <c r="AW1367" s="253"/>
    </row>
    <row r="1368" spans="1:49" s="252" customFormat="1" ht="15" customHeight="1" x14ac:dyDescent="0.25">
      <c r="A1368" s="253"/>
      <c r="B1368" s="253"/>
      <c r="C1368" s="253"/>
      <c r="D1368" s="253"/>
      <c r="E1368" s="253"/>
      <c r="F1368" s="253"/>
      <c r="G1368" s="253"/>
      <c r="H1368" s="253"/>
      <c r="I1368" s="253"/>
      <c r="J1368" s="253"/>
      <c r="K1368" s="253"/>
      <c r="L1368" s="253"/>
      <c r="M1368" s="253"/>
      <c r="N1368" s="253"/>
      <c r="O1368" s="253"/>
      <c r="P1368" s="253"/>
      <c r="Q1368" s="253"/>
      <c r="R1368" s="253"/>
      <c r="S1368" s="253"/>
      <c r="T1368" s="253"/>
      <c r="U1368" s="253"/>
      <c r="V1368" s="253"/>
      <c r="W1368" s="253"/>
      <c r="X1368" s="253"/>
      <c r="Y1368" s="253"/>
      <c r="Z1368" s="253"/>
      <c r="AA1368" s="253"/>
      <c r="AB1368" s="253"/>
      <c r="AC1368" s="253"/>
      <c r="AD1368" s="253"/>
      <c r="AE1368" s="253"/>
      <c r="AF1368" s="253"/>
      <c r="AG1368" s="253"/>
      <c r="AH1368" s="253"/>
      <c r="AI1368" s="253"/>
      <c r="AJ1368" s="253"/>
      <c r="AK1368" s="253"/>
      <c r="AL1368" s="253"/>
      <c r="AM1368" s="253"/>
      <c r="AN1368" s="253"/>
      <c r="AO1368" s="253"/>
      <c r="AP1368" s="253"/>
      <c r="AQ1368" s="253"/>
      <c r="AR1368" s="253"/>
      <c r="AS1368" s="253"/>
      <c r="AT1368" s="253"/>
      <c r="AU1368" s="253"/>
      <c r="AV1368" s="253"/>
      <c r="AW1368" s="253"/>
    </row>
    <row r="1369" spans="1:49" s="252" customFormat="1" ht="15" customHeight="1" x14ac:dyDescent="0.25">
      <c r="A1369" s="253"/>
      <c r="B1369" s="253"/>
      <c r="C1369" s="253"/>
      <c r="D1369" s="253"/>
      <c r="E1369" s="253"/>
      <c r="F1369" s="253"/>
      <c r="G1369" s="253"/>
      <c r="H1369" s="253"/>
      <c r="I1369" s="253"/>
      <c r="J1369" s="253"/>
      <c r="K1369" s="253"/>
      <c r="L1369" s="253"/>
      <c r="M1369" s="253"/>
      <c r="N1369" s="253"/>
      <c r="O1369" s="253"/>
      <c r="P1369" s="253"/>
      <c r="Q1369" s="253"/>
      <c r="R1369" s="253"/>
      <c r="S1369" s="253"/>
      <c r="T1369" s="253"/>
      <c r="U1369" s="253"/>
      <c r="V1369" s="253"/>
      <c r="W1369" s="253"/>
      <c r="X1369" s="253"/>
      <c r="Y1369" s="253"/>
      <c r="Z1369" s="253"/>
      <c r="AA1369" s="253"/>
      <c r="AB1369" s="253"/>
      <c r="AC1369" s="253"/>
      <c r="AD1369" s="253"/>
      <c r="AE1369" s="253"/>
      <c r="AF1369" s="253"/>
      <c r="AG1369" s="253"/>
      <c r="AH1369" s="253"/>
      <c r="AI1369" s="253"/>
      <c r="AJ1369" s="253"/>
      <c r="AK1369" s="253"/>
      <c r="AL1369" s="253"/>
      <c r="AM1369" s="253"/>
      <c r="AN1369" s="253"/>
      <c r="AO1369" s="253"/>
      <c r="AP1369" s="253"/>
      <c r="AQ1369" s="253"/>
      <c r="AR1369" s="253"/>
      <c r="AS1369" s="253"/>
      <c r="AT1369" s="253"/>
      <c r="AU1369" s="253"/>
      <c r="AV1369" s="253"/>
      <c r="AW1369" s="253"/>
    </row>
    <row r="1370" spans="1:49" s="252" customFormat="1" ht="15" customHeight="1" x14ac:dyDescent="0.25">
      <c r="A1370" s="253"/>
      <c r="B1370" s="253"/>
      <c r="C1370" s="253"/>
      <c r="D1370" s="253"/>
      <c r="E1370" s="253"/>
      <c r="F1370" s="253"/>
      <c r="G1370" s="253"/>
      <c r="H1370" s="253"/>
      <c r="I1370" s="253"/>
      <c r="J1370" s="253"/>
      <c r="K1370" s="253"/>
      <c r="L1370" s="253"/>
      <c r="M1370" s="253"/>
      <c r="N1370" s="253"/>
      <c r="O1370" s="253"/>
      <c r="P1370" s="253"/>
      <c r="Q1370" s="253"/>
      <c r="R1370" s="253"/>
      <c r="S1370" s="253"/>
      <c r="T1370" s="253"/>
      <c r="U1370" s="253"/>
      <c r="V1370" s="253"/>
      <c r="W1370" s="253"/>
      <c r="X1370" s="253"/>
      <c r="Y1370" s="253"/>
      <c r="Z1370" s="253"/>
      <c r="AA1370" s="253"/>
      <c r="AB1370" s="253"/>
      <c r="AC1370" s="253"/>
      <c r="AD1370" s="253"/>
      <c r="AE1370" s="253"/>
      <c r="AF1370" s="253"/>
      <c r="AG1370" s="253"/>
      <c r="AH1370" s="253"/>
      <c r="AI1370" s="253"/>
      <c r="AJ1370" s="253"/>
      <c r="AK1370" s="253"/>
      <c r="AL1370" s="253"/>
      <c r="AM1370" s="253"/>
      <c r="AN1370" s="253"/>
      <c r="AO1370" s="253"/>
      <c r="AP1370" s="253"/>
      <c r="AQ1370" s="253"/>
      <c r="AR1370" s="253"/>
      <c r="AS1370" s="253"/>
      <c r="AT1370" s="253"/>
      <c r="AU1370" s="253"/>
      <c r="AV1370" s="253"/>
      <c r="AW1370" s="253"/>
    </row>
    <row r="1371" spans="1:49" s="252" customFormat="1" ht="15" customHeight="1" x14ac:dyDescent="0.25">
      <c r="A1371" s="253"/>
      <c r="B1371" s="253"/>
      <c r="C1371" s="253"/>
      <c r="D1371" s="253"/>
      <c r="E1371" s="253"/>
      <c r="F1371" s="253"/>
      <c r="G1371" s="253"/>
      <c r="H1371" s="253"/>
      <c r="I1371" s="253"/>
      <c r="J1371" s="253"/>
      <c r="K1371" s="253"/>
      <c r="L1371" s="253"/>
      <c r="M1371" s="253"/>
      <c r="N1371" s="253"/>
      <c r="O1371" s="253"/>
      <c r="P1371" s="253"/>
      <c r="Q1371" s="253"/>
      <c r="R1371" s="253"/>
      <c r="S1371" s="253"/>
      <c r="T1371" s="253"/>
      <c r="U1371" s="253"/>
      <c r="V1371" s="253"/>
      <c r="W1371" s="253"/>
      <c r="X1371" s="253"/>
      <c r="Y1371" s="253"/>
      <c r="Z1371" s="253"/>
      <c r="AA1371" s="253"/>
      <c r="AB1371" s="253"/>
      <c r="AC1371" s="253"/>
      <c r="AD1371" s="253"/>
      <c r="AE1371" s="253"/>
      <c r="AF1371" s="253"/>
      <c r="AG1371" s="253"/>
      <c r="AH1371" s="253"/>
      <c r="AI1371" s="253"/>
      <c r="AJ1371" s="253"/>
      <c r="AK1371" s="253"/>
      <c r="AL1371" s="253"/>
      <c r="AM1371" s="253"/>
      <c r="AN1371" s="253"/>
      <c r="AO1371" s="253"/>
      <c r="AP1371" s="253"/>
      <c r="AQ1371" s="253"/>
      <c r="AR1371" s="253"/>
      <c r="AS1371" s="253"/>
      <c r="AT1371" s="253"/>
      <c r="AU1371" s="253"/>
      <c r="AV1371" s="253"/>
      <c r="AW1371" s="253"/>
    </row>
    <row r="1372" spans="1:49" s="252" customFormat="1" ht="15" customHeight="1" x14ac:dyDescent="0.25">
      <c r="A1372" s="253"/>
      <c r="B1372" s="253"/>
      <c r="C1372" s="253"/>
      <c r="D1372" s="253"/>
      <c r="E1372" s="253"/>
      <c r="F1372" s="253"/>
      <c r="G1372" s="253"/>
      <c r="H1372" s="253"/>
      <c r="I1372" s="253"/>
      <c r="J1372" s="253"/>
      <c r="K1372" s="253"/>
      <c r="L1372" s="253"/>
      <c r="M1372" s="253"/>
      <c r="N1372" s="253"/>
      <c r="O1372" s="253"/>
      <c r="P1372" s="253"/>
      <c r="Q1372" s="253"/>
      <c r="R1372" s="253"/>
      <c r="S1372" s="253"/>
      <c r="T1372" s="253"/>
      <c r="U1372" s="253"/>
      <c r="V1372" s="253"/>
      <c r="W1372" s="253"/>
      <c r="X1372" s="253"/>
      <c r="Y1372" s="253"/>
      <c r="Z1372" s="253"/>
      <c r="AA1372" s="253"/>
      <c r="AB1372" s="253"/>
      <c r="AC1372" s="253"/>
      <c r="AD1372" s="253"/>
      <c r="AE1372" s="253"/>
      <c r="AF1372" s="253"/>
      <c r="AG1372" s="253"/>
      <c r="AH1372" s="253"/>
      <c r="AI1372" s="253"/>
      <c r="AJ1372" s="253"/>
      <c r="AK1372" s="253"/>
      <c r="AL1372" s="253"/>
      <c r="AM1372" s="253"/>
      <c r="AN1372" s="253"/>
      <c r="AO1372" s="253"/>
      <c r="AP1372" s="253"/>
      <c r="AQ1372" s="253"/>
      <c r="AR1372" s="253"/>
      <c r="AS1372" s="253"/>
      <c r="AT1372" s="253"/>
      <c r="AU1372" s="253"/>
      <c r="AV1372" s="253"/>
      <c r="AW1372" s="253"/>
    </row>
    <row r="1373" spans="1:49" s="252" customFormat="1" ht="15" customHeight="1" x14ac:dyDescent="0.25">
      <c r="A1373" s="253"/>
      <c r="B1373" s="253"/>
      <c r="C1373" s="253"/>
      <c r="D1373" s="253"/>
      <c r="E1373" s="253"/>
      <c r="F1373" s="253"/>
      <c r="G1373" s="253"/>
      <c r="H1373" s="253"/>
      <c r="I1373" s="253"/>
      <c r="J1373" s="253"/>
      <c r="K1373" s="253"/>
      <c r="L1373" s="253"/>
      <c r="M1373" s="253"/>
      <c r="N1373" s="253"/>
      <c r="O1373" s="253"/>
      <c r="P1373" s="253"/>
      <c r="Q1373" s="253"/>
      <c r="R1373" s="253"/>
      <c r="S1373" s="253"/>
      <c r="T1373" s="253"/>
      <c r="U1373" s="253"/>
      <c r="V1373" s="253"/>
      <c r="W1373" s="253"/>
      <c r="X1373" s="253"/>
      <c r="Y1373" s="253"/>
      <c r="Z1373" s="253"/>
      <c r="AA1373" s="253"/>
      <c r="AB1373" s="253"/>
      <c r="AC1373" s="253"/>
      <c r="AD1373" s="253"/>
      <c r="AE1373" s="253"/>
      <c r="AF1373" s="253"/>
      <c r="AG1373" s="253"/>
      <c r="AH1373" s="253"/>
      <c r="AI1373" s="253"/>
      <c r="AJ1373" s="253"/>
      <c r="AK1373" s="253"/>
      <c r="AL1373" s="253"/>
      <c r="AM1373" s="253"/>
      <c r="AN1373" s="253"/>
      <c r="AO1373" s="253"/>
      <c r="AP1373" s="253"/>
      <c r="AQ1373" s="253"/>
      <c r="AR1373" s="253"/>
      <c r="AS1373" s="253"/>
      <c r="AT1373" s="253"/>
      <c r="AU1373" s="253"/>
      <c r="AV1373" s="253"/>
      <c r="AW1373" s="253"/>
    </row>
    <row r="1374" spans="1:49" s="252" customFormat="1" ht="15" customHeight="1" x14ac:dyDescent="0.25">
      <c r="A1374" s="253"/>
      <c r="B1374" s="253"/>
      <c r="C1374" s="253"/>
      <c r="D1374" s="253"/>
      <c r="E1374" s="253"/>
      <c r="F1374" s="253"/>
      <c r="G1374" s="253"/>
      <c r="H1374" s="253"/>
      <c r="I1374" s="253"/>
      <c r="J1374" s="253"/>
      <c r="K1374" s="253"/>
      <c r="L1374" s="253"/>
      <c r="M1374" s="253"/>
      <c r="N1374" s="253"/>
      <c r="O1374" s="253"/>
      <c r="P1374" s="253"/>
      <c r="Q1374" s="253"/>
      <c r="R1374" s="253"/>
      <c r="S1374" s="253"/>
      <c r="T1374" s="253"/>
      <c r="U1374" s="253"/>
      <c r="V1374" s="253"/>
      <c r="W1374" s="253"/>
      <c r="X1374" s="253"/>
      <c r="Y1374" s="253"/>
      <c r="Z1374" s="253"/>
      <c r="AA1374" s="253"/>
      <c r="AB1374" s="253"/>
      <c r="AC1374" s="253"/>
      <c r="AD1374" s="253"/>
      <c r="AE1374" s="253"/>
      <c r="AF1374" s="253"/>
      <c r="AG1374" s="253"/>
      <c r="AH1374" s="253"/>
      <c r="AI1374" s="253"/>
      <c r="AJ1374" s="253"/>
      <c r="AK1374" s="253"/>
      <c r="AL1374" s="253"/>
      <c r="AM1374" s="253"/>
      <c r="AN1374" s="253"/>
      <c r="AO1374" s="253"/>
      <c r="AP1374" s="253"/>
      <c r="AQ1374" s="253"/>
      <c r="AR1374" s="253"/>
      <c r="AS1374" s="253"/>
      <c r="AT1374" s="253"/>
      <c r="AU1374" s="253"/>
      <c r="AV1374" s="253"/>
      <c r="AW1374" s="253"/>
    </row>
    <row r="1375" spans="1:49" s="252" customFormat="1" ht="15" customHeight="1" x14ac:dyDescent="0.25">
      <c r="A1375" s="253"/>
      <c r="B1375" s="253"/>
      <c r="C1375" s="253"/>
      <c r="D1375" s="253"/>
      <c r="E1375" s="253"/>
      <c r="F1375" s="253"/>
      <c r="G1375" s="253"/>
      <c r="H1375" s="253"/>
      <c r="I1375" s="253"/>
      <c r="J1375" s="253"/>
      <c r="K1375" s="253"/>
      <c r="L1375" s="253"/>
      <c r="M1375" s="253"/>
      <c r="N1375" s="253"/>
      <c r="O1375" s="253"/>
      <c r="P1375" s="253"/>
      <c r="Q1375" s="253"/>
      <c r="R1375" s="253"/>
      <c r="S1375" s="253"/>
      <c r="T1375" s="253"/>
      <c r="U1375" s="253"/>
      <c r="V1375" s="253"/>
      <c r="W1375" s="253"/>
      <c r="X1375" s="253"/>
      <c r="Y1375" s="253"/>
      <c r="Z1375" s="253"/>
      <c r="AA1375" s="253"/>
      <c r="AB1375" s="253"/>
      <c r="AC1375" s="253"/>
      <c r="AD1375" s="253"/>
      <c r="AE1375" s="253"/>
      <c r="AF1375" s="253"/>
      <c r="AG1375" s="253"/>
      <c r="AH1375" s="253"/>
      <c r="AI1375" s="253"/>
      <c r="AJ1375" s="253"/>
      <c r="AK1375" s="253"/>
      <c r="AL1375" s="253"/>
      <c r="AM1375" s="253"/>
      <c r="AN1375" s="253"/>
      <c r="AO1375" s="253"/>
      <c r="AP1375" s="253"/>
      <c r="AQ1375" s="253"/>
      <c r="AR1375" s="253"/>
      <c r="AS1375" s="253"/>
      <c r="AT1375" s="253"/>
      <c r="AU1375" s="253"/>
      <c r="AV1375" s="253"/>
      <c r="AW1375" s="253"/>
    </row>
    <row r="1376" spans="1:49" s="252" customFormat="1" ht="15" customHeight="1" x14ac:dyDescent="0.25">
      <c r="A1376" s="253"/>
      <c r="B1376" s="253"/>
      <c r="C1376" s="253"/>
      <c r="D1376" s="253"/>
      <c r="E1376" s="253"/>
      <c r="F1376" s="253"/>
      <c r="G1376" s="253"/>
      <c r="H1376" s="253"/>
      <c r="I1376" s="253"/>
      <c r="J1376" s="253"/>
      <c r="K1376" s="253"/>
      <c r="L1376" s="253"/>
      <c r="M1376" s="253"/>
      <c r="N1376" s="253"/>
      <c r="O1376" s="253"/>
      <c r="P1376" s="253"/>
      <c r="Q1376" s="253"/>
      <c r="R1376" s="253"/>
      <c r="S1376" s="253"/>
      <c r="T1376" s="253"/>
      <c r="U1376" s="253"/>
      <c r="V1376" s="253"/>
      <c r="W1376" s="253"/>
      <c r="X1376" s="253"/>
      <c r="Y1376" s="253"/>
      <c r="Z1376" s="253"/>
      <c r="AA1376" s="253"/>
      <c r="AB1376" s="253"/>
      <c r="AC1376" s="253"/>
      <c r="AD1376" s="253"/>
      <c r="AE1376" s="253"/>
      <c r="AF1376" s="253"/>
      <c r="AG1376" s="253"/>
      <c r="AH1376" s="253"/>
      <c r="AI1376" s="253"/>
      <c r="AJ1376" s="253"/>
      <c r="AK1376" s="253"/>
      <c r="AL1376" s="253"/>
      <c r="AM1376" s="253"/>
      <c r="AN1376" s="253"/>
      <c r="AO1376" s="253"/>
      <c r="AP1376" s="253"/>
      <c r="AQ1376" s="253"/>
      <c r="AR1376" s="253"/>
      <c r="AS1376" s="253"/>
      <c r="AT1376" s="253"/>
      <c r="AU1376" s="253"/>
      <c r="AV1376" s="253"/>
      <c r="AW1376" s="253"/>
    </row>
    <row r="1377" spans="1:49" s="252" customFormat="1" ht="15" customHeight="1" x14ac:dyDescent="0.25">
      <c r="A1377" s="253"/>
      <c r="B1377" s="253"/>
      <c r="C1377" s="253"/>
      <c r="D1377" s="253"/>
      <c r="E1377" s="253"/>
      <c r="F1377" s="253"/>
      <c r="G1377" s="253"/>
      <c r="H1377" s="253"/>
      <c r="I1377" s="253"/>
      <c r="J1377" s="253"/>
      <c r="K1377" s="253"/>
      <c r="L1377" s="253"/>
      <c r="M1377" s="253"/>
      <c r="N1377" s="253"/>
      <c r="O1377" s="253"/>
      <c r="P1377" s="253"/>
      <c r="Q1377" s="253"/>
      <c r="R1377" s="253"/>
      <c r="S1377" s="253"/>
      <c r="T1377" s="253"/>
      <c r="U1377" s="253"/>
      <c r="V1377" s="253"/>
      <c r="W1377" s="253"/>
      <c r="X1377" s="253"/>
      <c r="Y1377" s="253"/>
      <c r="Z1377" s="253"/>
      <c r="AA1377" s="253"/>
      <c r="AB1377" s="253"/>
      <c r="AC1377" s="253"/>
      <c r="AD1377" s="253"/>
      <c r="AE1377" s="253"/>
      <c r="AF1377" s="253"/>
      <c r="AG1377" s="253"/>
      <c r="AH1377" s="253"/>
      <c r="AI1377" s="253"/>
      <c r="AJ1377" s="253"/>
      <c r="AK1377" s="253"/>
      <c r="AL1377" s="253"/>
      <c r="AM1377" s="253"/>
      <c r="AN1377" s="253"/>
      <c r="AO1377" s="253"/>
      <c r="AP1377" s="253"/>
      <c r="AQ1377" s="253"/>
      <c r="AR1377" s="253"/>
      <c r="AS1377" s="253"/>
      <c r="AT1377" s="253"/>
      <c r="AU1377" s="253"/>
      <c r="AV1377" s="253"/>
      <c r="AW1377" s="253"/>
    </row>
    <row r="1378" spans="1:49" s="252" customFormat="1" ht="15" customHeight="1" x14ac:dyDescent="0.25">
      <c r="A1378" s="253"/>
      <c r="B1378" s="253"/>
      <c r="C1378" s="253"/>
      <c r="D1378" s="253"/>
      <c r="E1378" s="253"/>
      <c r="F1378" s="253"/>
      <c r="G1378" s="253"/>
      <c r="H1378" s="253"/>
      <c r="I1378" s="253"/>
      <c r="J1378" s="253"/>
      <c r="K1378" s="253"/>
      <c r="L1378" s="253"/>
      <c r="M1378" s="253"/>
      <c r="N1378" s="253"/>
      <c r="O1378" s="253"/>
      <c r="P1378" s="253"/>
      <c r="Q1378" s="253"/>
      <c r="R1378" s="253"/>
      <c r="S1378" s="253"/>
      <c r="T1378" s="253"/>
      <c r="U1378" s="253"/>
      <c r="V1378" s="253"/>
      <c r="W1378" s="253"/>
      <c r="X1378" s="253"/>
      <c r="Y1378" s="253"/>
      <c r="Z1378" s="253"/>
      <c r="AA1378" s="253"/>
      <c r="AB1378" s="253"/>
      <c r="AC1378" s="253"/>
      <c r="AD1378" s="253"/>
      <c r="AE1378" s="253"/>
      <c r="AF1378" s="253"/>
      <c r="AG1378" s="253"/>
      <c r="AH1378" s="253"/>
      <c r="AI1378" s="253"/>
      <c r="AJ1378" s="253"/>
      <c r="AK1378" s="253"/>
      <c r="AL1378" s="253"/>
      <c r="AM1378" s="253"/>
      <c r="AN1378" s="253"/>
      <c r="AO1378" s="253"/>
      <c r="AP1378" s="253"/>
      <c r="AQ1378" s="253"/>
      <c r="AR1378" s="253"/>
      <c r="AS1378" s="253"/>
      <c r="AT1378" s="253"/>
      <c r="AU1378" s="253"/>
      <c r="AV1378" s="253"/>
      <c r="AW1378" s="253"/>
    </row>
    <row r="1379" spans="1:49" s="252" customFormat="1" ht="15" customHeight="1" x14ac:dyDescent="0.25">
      <c r="A1379" s="253"/>
      <c r="B1379" s="253"/>
      <c r="C1379" s="253"/>
      <c r="D1379" s="253"/>
      <c r="E1379" s="253"/>
      <c r="F1379" s="253"/>
      <c r="G1379" s="253"/>
      <c r="H1379" s="253"/>
      <c r="I1379" s="253"/>
      <c r="J1379" s="253"/>
      <c r="K1379" s="253"/>
      <c r="L1379" s="253"/>
      <c r="M1379" s="253"/>
      <c r="N1379" s="253"/>
      <c r="O1379" s="253"/>
      <c r="P1379" s="253"/>
      <c r="Q1379" s="253"/>
      <c r="R1379" s="253"/>
      <c r="S1379" s="253"/>
      <c r="T1379" s="253"/>
      <c r="U1379" s="253"/>
      <c r="V1379" s="253"/>
      <c r="W1379" s="253"/>
      <c r="X1379" s="253"/>
      <c r="Y1379" s="253"/>
      <c r="Z1379" s="253"/>
      <c r="AA1379" s="253"/>
      <c r="AB1379" s="253"/>
      <c r="AC1379" s="253"/>
      <c r="AD1379" s="253"/>
      <c r="AE1379" s="253"/>
      <c r="AF1379" s="253"/>
      <c r="AG1379" s="253"/>
      <c r="AH1379" s="253"/>
      <c r="AI1379" s="253"/>
      <c r="AJ1379" s="253"/>
      <c r="AK1379" s="253"/>
      <c r="AL1379" s="253"/>
      <c r="AM1379" s="253"/>
      <c r="AN1379" s="253"/>
      <c r="AO1379" s="253"/>
      <c r="AP1379" s="253"/>
      <c r="AQ1379" s="253"/>
      <c r="AR1379" s="253"/>
      <c r="AS1379" s="253"/>
      <c r="AT1379" s="253"/>
      <c r="AU1379" s="253"/>
      <c r="AV1379" s="253"/>
      <c r="AW1379" s="253"/>
    </row>
    <row r="1380" spans="1:49" s="252" customFormat="1" ht="15" customHeight="1" x14ac:dyDescent="0.25">
      <c r="A1380" s="253"/>
      <c r="B1380" s="253"/>
      <c r="C1380" s="253"/>
      <c r="D1380" s="253"/>
      <c r="E1380" s="253"/>
      <c r="F1380" s="253"/>
      <c r="G1380" s="253"/>
      <c r="H1380" s="253"/>
      <c r="I1380" s="253"/>
      <c r="J1380" s="253"/>
      <c r="K1380" s="253"/>
      <c r="L1380" s="253"/>
      <c r="M1380" s="253"/>
      <c r="N1380" s="253"/>
      <c r="O1380" s="253"/>
      <c r="P1380" s="253"/>
      <c r="Q1380" s="253"/>
      <c r="R1380" s="253"/>
      <c r="S1380" s="253"/>
      <c r="T1380" s="253"/>
      <c r="U1380" s="253"/>
      <c r="V1380" s="253"/>
      <c r="W1380" s="253"/>
      <c r="X1380" s="253"/>
      <c r="Y1380" s="253"/>
      <c r="Z1380" s="253"/>
      <c r="AA1380" s="253"/>
      <c r="AB1380" s="253"/>
      <c r="AC1380" s="253"/>
      <c r="AD1380" s="253"/>
      <c r="AE1380" s="253"/>
      <c r="AF1380" s="253"/>
      <c r="AG1380" s="253"/>
      <c r="AH1380" s="253"/>
      <c r="AI1380" s="253"/>
      <c r="AJ1380" s="253"/>
      <c r="AK1380" s="253"/>
      <c r="AL1380" s="253"/>
      <c r="AM1380" s="253"/>
      <c r="AN1380" s="253"/>
      <c r="AO1380" s="253"/>
      <c r="AP1380" s="253"/>
      <c r="AQ1380" s="253"/>
      <c r="AR1380" s="253"/>
      <c r="AS1380" s="253"/>
      <c r="AT1380" s="253"/>
      <c r="AU1380" s="253"/>
      <c r="AV1380" s="253"/>
      <c r="AW1380" s="253"/>
    </row>
    <row r="1381" spans="1:49" s="252" customFormat="1" ht="15" customHeight="1" x14ac:dyDescent="0.25">
      <c r="A1381" s="253"/>
      <c r="B1381" s="253"/>
      <c r="C1381" s="253"/>
      <c r="D1381" s="253"/>
      <c r="E1381" s="253"/>
      <c r="F1381" s="253"/>
      <c r="G1381" s="253"/>
      <c r="H1381" s="253"/>
      <c r="I1381" s="253"/>
      <c r="J1381" s="253"/>
      <c r="K1381" s="253"/>
      <c r="L1381" s="253"/>
      <c r="M1381" s="253"/>
      <c r="N1381" s="253"/>
      <c r="O1381" s="253"/>
      <c r="P1381" s="253"/>
      <c r="Q1381" s="253"/>
      <c r="R1381" s="253"/>
      <c r="S1381" s="253"/>
      <c r="T1381" s="253"/>
      <c r="U1381" s="253"/>
      <c r="V1381" s="253"/>
      <c r="W1381" s="253"/>
      <c r="X1381" s="253"/>
      <c r="Y1381" s="253"/>
      <c r="Z1381" s="253"/>
      <c r="AA1381" s="253"/>
      <c r="AB1381" s="253"/>
      <c r="AC1381" s="253"/>
      <c r="AD1381" s="253"/>
      <c r="AE1381" s="253"/>
      <c r="AF1381" s="253"/>
      <c r="AG1381" s="253"/>
      <c r="AH1381" s="253"/>
      <c r="AI1381" s="253"/>
      <c r="AJ1381" s="253"/>
      <c r="AK1381" s="253"/>
      <c r="AL1381" s="253"/>
      <c r="AM1381" s="253"/>
      <c r="AN1381" s="253"/>
      <c r="AO1381" s="253"/>
      <c r="AP1381" s="253"/>
      <c r="AQ1381" s="253"/>
      <c r="AR1381" s="253"/>
      <c r="AS1381" s="253"/>
      <c r="AT1381" s="253"/>
      <c r="AU1381" s="253"/>
      <c r="AV1381" s="253"/>
      <c r="AW1381" s="253"/>
    </row>
    <row r="1382" spans="1:49" s="252" customFormat="1" ht="15" customHeight="1" x14ac:dyDescent="0.25">
      <c r="A1382" s="253"/>
      <c r="B1382" s="253"/>
      <c r="C1382" s="253"/>
      <c r="D1382" s="253"/>
      <c r="E1382" s="253"/>
      <c r="F1382" s="253"/>
      <c r="G1382" s="253"/>
      <c r="H1382" s="253"/>
      <c r="I1382" s="253"/>
      <c r="J1382" s="253"/>
      <c r="K1382" s="253"/>
      <c r="L1382" s="253"/>
      <c r="M1382" s="253"/>
      <c r="N1382" s="253"/>
      <c r="O1382" s="253"/>
      <c r="P1382" s="253"/>
      <c r="Q1382" s="253"/>
      <c r="R1382" s="253"/>
      <c r="S1382" s="253"/>
      <c r="T1382" s="253"/>
      <c r="U1382" s="253"/>
      <c r="V1382" s="253"/>
      <c r="W1382" s="253"/>
      <c r="X1382" s="253"/>
      <c r="Y1382" s="253"/>
      <c r="Z1382" s="253"/>
      <c r="AA1382" s="253"/>
      <c r="AB1382" s="253"/>
      <c r="AC1382" s="253"/>
      <c r="AD1382" s="253"/>
      <c r="AE1382" s="253"/>
      <c r="AF1382" s="253"/>
      <c r="AG1382" s="253"/>
      <c r="AH1382" s="253"/>
      <c r="AI1382" s="253"/>
      <c r="AJ1382" s="253"/>
      <c r="AK1382" s="253"/>
      <c r="AL1382" s="253"/>
      <c r="AM1382" s="253"/>
      <c r="AN1382" s="253"/>
      <c r="AO1382" s="253"/>
      <c r="AP1382" s="253"/>
      <c r="AQ1382" s="253"/>
      <c r="AR1382" s="253"/>
      <c r="AS1382" s="253"/>
      <c r="AT1382" s="253"/>
      <c r="AU1382" s="253"/>
      <c r="AV1382" s="253"/>
      <c r="AW1382" s="253"/>
    </row>
    <row r="1383" spans="1:49" s="252" customFormat="1" ht="15" customHeight="1" x14ac:dyDescent="0.25">
      <c r="A1383" s="253"/>
      <c r="B1383" s="253"/>
      <c r="C1383" s="253"/>
      <c r="D1383" s="253"/>
      <c r="E1383" s="253"/>
      <c r="F1383" s="253"/>
      <c r="G1383" s="253"/>
      <c r="H1383" s="253"/>
      <c r="I1383" s="253"/>
      <c r="J1383" s="253"/>
      <c r="K1383" s="253"/>
      <c r="L1383" s="253"/>
      <c r="M1383" s="253"/>
      <c r="N1383" s="253"/>
      <c r="O1383" s="253"/>
      <c r="P1383" s="253"/>
      <c r="Q1383" s="253"/>
      <c r="R1383" s="253"/>
      <c r="S1383" s="253"/>
      <c r="T1383" s="253"/>
      <c r="U1383" s="253"/>
      <c r="V1383" s="253"/>
      <c r="W1383" s="253"/>
      <c r="X1383" s="253"/>
      <c r="Y1383" s="253"/>
      <c r="Z1383" s="253"/>
      <c r="AA1383" s="253"/>
      <c r="AB1383" s="253"/>
      <c r="AC1383" s="253"/>
      <c r="AD1383" s="253"/>
      <c r="AE1383" s="253"/>
      <c r="AF1383" s="253"/>
      <c r="AG1383" s="253"/>
      <c r="AH1383" s="253"/>
      <c r="AI1383" s="253"/>
      <c r="AJ1383" s="253"/>
      <c r="AK1383" s="253"/>
      <c r="AL1383" s="253"/>
      <c r="AM1383" s="253"/>
      <c r="AN1383" s="253"/>
      <c r="AO1383" s="253"/>
      <c r="AP1383" s="253"/>
      <c r="AQ1383" s="253"/>
      <c r="AR1383" s="253"/>
      <c r="AS1383" s="253"/>
      <c r="AT1383" s="253"/>
      <c r="AU1383" s="253"/>
      <c r="AV1383" s="253"/>
      <c r="AW1383" s="253"/>
    </row>
    <row r="1384" spans="1:49" s="252" customFormat="1" ht="15" customHeight="1" x14ac:dyDescent="0.25">
      <c r="A1384" s="253"/>
      <c r="B1384" s="253"/>
      <c r="C1384" s="253"/>
      <c r="D1384" s="253"/>
      <c r="E1384" s="253"/>
      <c r="F1384" s="253"/>
      <c r="G1384" s="253"/>
      <c r="H1384" s="253"/>
      <c r="I1384" s="253"/>
      <c r="J1384" s="253"/>
      <c r="K1384" s="253"/>
      <c r="L1384" s="253"/>
      <c r="M1384" s="253"/>
      <c r="N1384" s="253"/>
      <c r="O1384" s="253"/>
      <c r="P1384" s="253"/>
      <c r="Q1384" s="253"/>
      <c r="R1384" s="253"/>
      <c r="S1384" s="253"/>
      <c r="T1384" s="253"/>
      <c r="U1384" s="253"/>
      <c r="V1384" s="253"/>
      <c r="W1384" s="253"/>
      <c r="X1384" s="253"/>
      <c r="Y1384" s="253"/>
      <c r="Z1384" s="253"/>
      <c r="AA1384" s="253"/>
      <c r="AB1384" s="253"/>
      <c r="AC1384" s="253"/>
      <c r="AD1384" s="253"/>
      <c r="AE1384" s="253"/>
      <c r="AF1384" s="253"/>
      <c r="AG1384" s="253"/>
      <c r="AH1384" s="253"/>
      <c r="AI1384" s="253"/>
      <c r="AJ1384" s="253"/>
      <c r="AK1384" s="253"/>
      <c r="AL1384" s="253"/>
      <c r="AM1384" s="253"/>
      <c r="AN1384" s="253"/>
      <c r="AO1384" s="253"/>
      <c r="AP1384" s="253"/>
      <c r="AQ1384" s="253"/>
      <c r="AR1384" s="253"/>
      <c r="AS1384" s="253"/>
      <c r="AT1384" s="253"/>
      <c r="AU1384" s="253"/>
      <c r="AV1384" s="253"/>
      <c r="AW1384" s="253"/>
    </row>
    <row r="1385" spans="1:49" s="252" customFormat="1" ht="15" customHeight="1" x14ac:dyDescent="0.25">
      <c r="A1385" s="253"/>
      <c r="B1385" s="253"/>
      <c r="C1385" s="253"/>
      <c r="D1385" s="253"/>
      <c r="E1385" s="253"/>
      <c r="F1385" s="253"/>
      <c r="G1385" s="253"/>
      <c r="H1385" s="253"/>
      <c r="I1385" s="253"/>
      <c r="J1385" s="253"/>
      <c r="K1385" s="253"/>
      <c r="L1385" s="253"/>
      <c r="M1385" s="253"/>
      <c r="N1385" s="253"/>
      <c r="O1385" s="253"/>
      <c r="P1385" s="253"/>
      <c r="Q1385" s="253"/>
      <c r="R1385" s="253"/>
      <c r="S1385" s="253"/>
      <c r="T1385" s="253"/>
      <c r="U1385" s="253"/>
      <c r="V1385" s="253"/>
      <c r="W1385" s="253"/>
      <c r="X1385" s="253"/>
      <c r="Y1385" s="253"/>
      <c r="Z1385" s="253"/>
      <c r="AA1385" s="253"/>
      <c r="AB1385" s="253"/>
      <c r="AC1385" s="253"/>
      <c r="AD1385" s="253"/>
      <c r="AE1385" s="253"/>
      <c r="AF1385" s="253"/>
      <c r="AG1385" s="253"/>
      <c r="AH1385" s="253"/>
      <c r="AI1385" s="253"/>
      <c r="AJ1385" s="253"/>
      <c r="AK1385" s="253"/>
      <c r="AL1385" s="253"/>
      <c r="AM1385" s="253"/>
      <c r="AN1385" s="253"/>
      <c r="AO1385" s="253"/>
      <c r="AP1385" s="253"/>
      <c r="AQ1385" s="253"/>
      <c r="AR1385" s="253"/>
      <c r="AS1385" s="253"/>
      <c r="AT1385" s="253"/>
      <c r="AU1385" s="253"/>
      <c r="AV1385" s="253"/>
      <c r="AW1385" s="253"/>
    </row>
    <row r="1386" spans="1:49" s="252" customFormat="1" ht="15" customHeight="1" x14ac:dyDescent="0.25">
      <c r="A1386" s="253"/>
      <c r="B1386" s="253"/>
      <c r="C1386" s="253"/>
      <c r="D1386" s="253"/>
      <c r="E1386" s="253"/>
      <c r="F1386" s="253"/>
      <c r="G1386" s="253"/>
      <c r="H1386" s="253"/>
      <c r="I1386" s="253"/>
      <c r="J1386" s="253"/>
      <c r="K1386" s="253"/>
      <c r="L1386" s="253"/>
      <c r="M1386" s="253"/>
      <c r="N1386" s="253"/>
      <c r="O1386" s="253"/>
      <c r="P1386" s="253"/>
      <c r="Q1386" s="253"/>
      <c r="R1386" s="253"/>
      <c r="S1386" s="253"/>
      <c r="T1386" s="253"/>
      <c r="U1386" s="253"/>
      <c r="V1386" s="253"/>
      <c r="W1386" s="253"/>
      <c r="X1386" s="253"/>
      <c r="Y1386" s="253"/>
      <c r="Z1386" s="253"/>
      <c r="AA1386" s="253"/>
      <c r="AB1386" s="253"/>
      <c r="AC1386" s="253"/>
      <c r="AD1386" s="253"/>
      <c r="AE1386" s="253"/>
      <c r="AF1386" s="253"/>
      <c r="AG1386" s="253"/>
      <c r="AH1386" s="253"/>
      <c r="AI1386" s="253"/>
      <c r="AJ1386" s="253"/>
      <c r="AK1386" s="253"/>
      <c r="AL1386" s="253"/>
      <c r="AM1386" s="253"/>
      <c r="AN1386" s="253"/>
      <c r="AO1386" s="253"/>
      <c r="AP1386" s="253"/>
      <c r="AQ1386" s="253"/>
      <c r="AR1386" s="253"/>
      <c r="AS1386" s="253"/>
      <c r="AT1386" s="253"/>
      <c r="AU1386" s="253"/>
      <c r="AV1386" s="253"/>
      <c r="AW1386" s="253"/>
    </row>
    <row r="1387" spans="1:49" s="252" customFormat="1" ht="15" customHeight="1" x14ac:dyDescent="0.25">
      <c r="A1387" s="253"/>
      <c r="B1387" s="253"/>
      <c r="C1387" s="253"/>
      <c r="D1387" s="253"/>
      <c r="E1387" s="253"/>
      <c r="F1387" s="253"/>
      <c r="G1387" s="253"/>
      <c r="H1387" s="253"/>
      <c r="I1387" s="253"/>
      <c r="J1387" s="253"/>
      <c r="K1387" s="253"/>
      <c r="L1387" s="253"/>
      <c r="M1387" s="253"/>
      <c r="N1387" s="253"/>
      <c r="O1387" s="253"/>
      <c r="P1387" s="253"/>
      <c r="Q1387" s="253"/>
      <c r="R1387" s="253"/>
      <c r="S1387" s="253"/>
      <c r="T1387" s="253"/>
      <c r="U1387" s="253"/>
      <c r="V1387" s="253"/>
      <c r="W1387" s="253"/>
      <c r="X1387" s="253"/>
      <c r="Y1387" s="253"/>
      <c r="Z1387" s="253"/>
      <c r="AA1387" s="253"/>
      <c r="AB1387" s="253"/>
      <c r="AC1387" s="253"/>
      <c r="AD1387" s="253"/>
      <c r="AE1387" s="253"/>
      <c r="AF1387" s="253"/>
      <c r="AG1387" s="253"/>
      <c r="AH1387" s="253"/>
      <c r="AI1387" s="253"/>
      <c r="AJ1387" s="253"/>
      <c r="AK1387" s="253"/>
      <c r="AL1387" s="253"/>
      <c r="AM1387" s="253"/>
      <c r="AN1387" s="253"/>
      <c r="AO1387" s="253"/>
      <c r="AP1387" s="253"/>
      <c r="AQ1387" s="253"/>
      <c r="AR1387" s="253"/>
      <c r="AS1387" s="253"/>
      <c r="AT1387" s="253"/>
      <c r="AU1387" s="253"/>
      <c r="AV1387" s="253"/>
      <c r="AW1387" s="253"/>
    </row>
    <row r="1388" spans="1:49" s="252" customFormat="1" ht="15" customHeight="1" x14ac:dyDescent="0.25">
      <c r="A1388" s="253"/>
      <c r="B1388" s="253"/>
      <c r="C1388" s="253"/>
      <c r="D1388" s="253"/>
      <c r="E1388" s="253"/>
      <c r="F1388" s="253"/>
      <c r="G1388" s="253"/>
      <c r="H1388" s="253"/>
      <c r="I1388" s="253"/>
      <c r="J1388" s="253"/>
      <c r="K1388" s="253"/>
      <c r="L1388" s="253"/>
      <c r="M1388" s="253"/>
      <c r="N1388" s="253"/>
      <c r="O1388" s="253"/>
      <c r="P1388" s="253"/>
      <c r="Q1388" s="253"/>
      <c r="R1388" s="253"/>
      <c r="S1388" s="253"/>
      <c r="T1388" s="253"/>
      <c r="U1388" s="253"/>
      <c r="V1388" s="253"/>
      <c r="W1388" s="253"/>
      <c r="X1388" s="253"/>
      <c r="Y1388" s="253"/>
      <c r="Z1388" s="253"/>
      <c r="AA1388" s="253"/>
      <c r="AB1388" s="253"/>
      <c r="AC1388" s="253"/>
      <c r="AD1388" s="253"/>
      <c r="AE1388" s="253"/>
      <c r="AF1388" s="253"/>
      <c r="AG1388" s="253"/>
      <c r="AH1388" s="253"/>
      <c r="AI1388" s="253"/>
      <c r="AJ1388" s="253"/>
      <c r="AK1388" s="253"/>
      <c r="AL1388" s="253"/>
      <c r="AM1388" s="253"/>
      <c r="AN1388" s="253"/>
      <c r="AO1388" s="253"/>
      <c r="AP1388" s="253"/>
      <c r="AQ1388" s="253"/>
      <c r="AR1388" s="253"/>
      <c r="AS1388" s="253"/>
      <c r="AT1388" s="253"/>
      <c r="AU1388" s="253"/>
      <c r="AV1388" s="253"/>
      <c r="AW1388" s="253"/>
    </row>
    <row r="1389" spans="1:49" s="252" customFormat="1" ht="15" customHeight="1" x14ac:dyDescent="0.25">
      <c r="A1389" s="253"/>
      <c r="B1389" s="253"/>
      <c r="C1389" s="253"/>
      <c r="D1389" s="253"/>
      <c r="E1389" s="253"/>
      <c r="F1389" s="253"/>
      <c r="G1389" s="253"/>
      <c r="H1389" s="253"/>
      <c r="I1389" s="253"/>
      <c r="J1389" s="253"/>
      <c r="K1389" s="253"/>
      <c r="L1389" s="253"/>
      <c r="M1389" s="253"/>
      <c r="N1389" s="253"/>
      <c r="O1389" s="253"/>
      <c r="P1389" s="253"/>
      <c r="Q1389" s="253"/>
      <c r="R1389" s="253"/>
      <c r="S1389" s="253"/>
      <c r="T1389" s="253"/>
      <c r="U1389" s="253"/>
      <c r="V1389" s="253"/>
      <c r="W1389" s="253"/>
      <c r="X1389" s="253"/>
      <c r="Y1389" s="253"/>
      <c r="Z1389" s="253"/>
      <c r="AA1389" s="253"/>
      <c r="AB1389" s="253"/>
      <c r="AC1389" s="253"/>
      <c r="AD1389" s="253"/>
      <c r="AE1389" s="253"/>
      <c r="AF1389" s="253"/>
      <c r="AG1389" s="253"/>
      <c r="AH1389" s="253"/>
      <c r="AI1389" s="253"/>
      <c r="AJ1389" s="253"/>
      <c r="AK1389" s="253"/>
      <c r="AL1389" s="253"/>
      <c r="AM1389" s="253"/>
      <c r="AN1389" s="253"/>
      <c r="AO1389" s="253"/>
      <c r="AP1389" s="253"/>
      <c r="AQ1389" s="253"/>
      <c r="AR1389" s="253"/>
      <c r="AS1389" s="253"/>
      <c r="AT1389" s="253"/>
      <c r="AU1389" s="253"/>
      <c r="AV1389" s="253"/>
      <c r="AW1389" s="253"/>
    </row>
    <row r="1390" spans="1:49" s="252" customFormat="1" ht="15" customHeight="1" x14ac:dyDescent="0.25">
      <c r="A1390" s="253"/>
      <c r="B1390" s="253"/>
      <c r="C1390" s="253"/>
      <c r="D1390" s="253"/>
      <c r="E1390" s="253"/>
      <c r="F1390" s="253"/>
      <c r="G1390" s="253"/>
      <c r="H1390" s="253"/>
      <c r="I1390" s="253"/>
      <c r="J1390" s="253"/>
      <c r="K1390" s="253"/>
      <c r="L1390" s="253"/>
      <c r="M1390" s="253"/>
      <c r="N1390" s="253"/>
      <c r="O1390" s="253"/>
      <c r="P1390" s="253"/>
      <c r="Q1390" s="253"/>
      <c r="R1390" s="253"/>
      <c r="S1390" s="253"/>
      <c r="T1390" s="253"/>
      <c r="U1390" s="253"/>
      <c r="V1390" s="253"/>
      <c r="W1390" s="253"/>
      <c r="X1390" s="253"/>
      <c r="Y1390" s="253"/>
      <c r="Z1390" s="253"/>
      <c r="AA1390" s="253"/>
      <c r="AB1390" s="253"/>
      <c r="AC1390" s="253"/>
      <c r="AD1390" s="253"/>
      <c r="AE1390" s="253"/>
      <c r="AF1390" s="253"/>
      <c r="AG1390" s="253"/>
      <c r="AH1390" s="253"/>
      <c r="AI1390" s="253"/>
      <c r="AJ1390" s="253"/>
      <c r="AK1390" s="253"/>
      <c r="AL1390" s="253"/>
      <c r="AM1390" s="253"/>
      <c r="AN1390" s="253"/>
      <c r="AO1390" s="253"/>
      <c r="AP1390" s="253"/>
      <c r="AQ1390" s="253"/>
      <c r="AR1390" s="253"/>
      <c r="AS1390" s="253"/>
      <c r="AT1390" s="253"/>
      <c r="AU1390" s="253"/>
      <c r="AV1390" s="253"/>
      <c r="AW1390" s="253"/>
    </row>
    <row r="1391" spans="1:49" s="252" customFormat="1" ht="15" customHeight="1" x14ac:dyDescent="0.25">
      <c r="A1391" s="253"/>
      <c r="B1391" s="253"/>
      <c r="C1391" s="253"/>
      <c r="D1391" s="253"/>
      <c r="E1391" s="253"/>
      <c r="F1391" s="253"/>
      <c r="G1391" s="253"/>
      <c r="H1391" s="253"/>
      <c r="I1391" s="253"/>
      <c r="J1391" s="253"/>
      <c r="K1391" s="253"/>
      <c r="L1391" s="253"/>
      <c r="M1391" s="253"/>
      <c r="N1391" s="253"/>
      <c r="O1391" s="253"/>
      <c r="P1391" s="253"/>
      <c r="Q1391" s="253"/>
      <c r="R1391" s="253"/>
      <c r="S1391" s="253"/>
      <c r="T1391" s="253"/>
      <c r="U1391" s="253"/>
      <c r="V1391" s="253"/>
      <c r="W1391" s="253"/>
      <c r="X1391" s="253"/>
      <c r="Y1391" s="253"/>
      <c r="Z1391" s="253"/>
      <c r="AA1391" s="253"/>
      <c r="AB1391" s="253"/>
      <c r="AC1391" s="253"/>
      <c r="AD1391" s="253"/>
      <c r="AE1391" s="253"/>
      <c r="AF1391" s="253"/>
      <c r="AG1391" s="253"/>
      <c r="AH1391" s="253"/>
      <c r="AI1391" s="253"/>
      <c r="AJ1391" s="253"/>
      <c r="AK1391" s="253"/>
      <c r="AL1391" s="253"/>
      <c r="AM1391" s="253"/>
      <c r="AN1391" s="253"/>
      <c r="AO1391" s="253"/>
      <c r="AP1391" s="253"/>
      <c r="AQ1391" s="253"/>
      <c r="AR1391" s="253"/>
      <c r="AS1391" s="253"/>
      <c r="AT1391" s="253"/>
      <c r="AU1391" s="253"/>
      <c r="AV1391" s="253"/>
      <c r="AW1391" s="253"/>
    </row>
    <row r="1392" spans="1:49" s="252" customFormat="1" ht="15" customHeight="1" x14ac:dyDescent="0.25">
      <c r="A1392" s="253"/>
      <c r="B1392" s="253"/>
      <c r="C1392" s="253"/>
      <c r="D1392" s="253"/>
      <c r="E1392" s="253"/>
      <c r="F1392" s="253"/>
      <c r="G1392" s="253"/>
      <c r="H1392" s="253"/>
      <c r="I1392" s="253"/>
      <c r="J1392" s="253"/>
      <c r="K1392" s="253"/>
      <c r="L1392" s="253"/>
      <c r="M1392" s="253"/>
      <c r="N1392" s="253"/>
      <c r="O1392" s="253"/>
      <c r="P1392" s="253"/>
      <c r="Q1392" s="253"/>
      <c r="R1392" s="253"/>
      <c r="S1392" s="253"/>
      <c r="T1392" s="253"/>
      <c r="U1392" s="253"/>
      <c r="V1392" s="253"/>
      <c r="W1392" s="253"/>
      <c r="X1392" s="253"/>
      <c r="Y1392" s="253"/>
      <c r="Z1392" s="253"/>
      <c r="AA1392" s="253"/>
      <c r="AB1392" s="253"/>
      <c r="AC1392" s="253"/>
      <c r="AD1392" s="253"/>
      <c r="AE1392" s="253"/>
      <c r="AF1392" s="253"/>
      <c r="AG1392" s="253"/>
      <c r="AH1392" s="253"/>
      <c r="AI1392" s="253"/>
      <c r="AJ1392" s="253"/>
      <c r="AK1392" s="253"/>
      <c r="AL1392" s="253"/>
      <c r="AM1392" s="253"/>
      <c r="AN1392" s="253"/>
      <c r="AO1392" s="253"/>
      <c r="AP1392" s="253"/>
      <c r="AQ1392" s="253"/>
      <c r="AR1392" s="253"/>
      <c r="AS1392" s="253"/>
      <c r="AT1392" s="253"/>
      <c r="AU1392" s="253"/>
      <c r="AV1392" s="253"/>
      <c r="AW1392" s="253"/>
    </row>
    <row r="1393" spans="1:49" s="252" customFormat="1" ht="15" customHeight="1" x14ac:dyDescent="0.25">
      <c r="A1393" s="253"/>
      <c r="B1393" s="253"/>
      <c r="C1393" s="253"/>
      <c r="D1393" s="253"/>
      <c r="E1393" s="253"/>
      <c r="F1393" s="253"/>
      <c r="G1393" s="253"/>
      <c r="H1393" s="253"/>
      <c r="I1393" s="253"/>
      <c r="J1393" s="253"/>
      <c r="K1393" s="253"/>
      <c r="L1393" s="253"/>
      <c r="M1393" s="253"/>
      <c r="N1393" s="253"/>
      <c r="O1393" s="253"/>
      <c r="P1393" s="253"/>
      <c r="Q1393" s="253"/>
      <c r="R1393" s="253"/>
      <c r="S1393" s="253"/>
      <c r="T1393" s="253"/>
      <c r="U1393" s="253"/>
      <c r="V1393" s="253"/>
      <c r="W1393" s="253"/>
      <c r="X1393" s="253"/>
      <c r="Y1393" s="253"/>
      <c r="Z1393" s="253"/>
      <c r="AA1393" s="253"/>
      <c r="AB1393" s="253"/>
      <c r="AC1393" s="253"/>
      <c r="AD1393" s="253"/>
      <c r="AE1393" s="253"/>
      <c r="AF1393" s="253"/>
      <c r="AG1393" s="253"/>
      <c r="AH1393" s="253"/>
      <c r="AI1393" s="253"/>
      <c r="AJ1393" s="253"/>
      <c r="AK1393" s="253"/>
      <c r="AL1393" s="253"/>
      <c r="AM1393" s="253"/>
      <c r="AN1393" s="253"/>
      <c r="AO1393" s="253"/>
      <c r="AP1393" s="253"/>
      <c r="AQ1393" s="253"/>
      <c r="AR1393" s="253"/>
      <c r="AS1393" s="253"/>
      <c r="AT1393" s="253"/>
      <c r="AU1393" s="253"/>
      <c r="AV1393" s="253"/>
      <c r="AW1393" s="253"/>
    </row>
    <row r="1394" spans="1:49" s="252" customFormat="1" ht="15" customHeight="1" x14ac:dyDescent="0.25">
      <c r="A1394" s="253"/>
      <c r="B1394" s="253"/>
      <c r="C1394" s="253"/>
      <c r="D1394" s="253"/>
      <c r="E1394" s="253"/>
      <c r="F1394" s="253"/>
      <c r="G1394" s="253"/>
      <c r="H1394" s="253"/>
      <c r="I1394" s="253"/>
      <c r="J1394" s="253"/>
      <c r="K1394" s="253"/>
      <c r="L1394" s="253"/>
      <c r="M1394" s="253"/>
      <c r="N1394" s="253"/>
      <c r="O1394" s="253"/>
      <c r="P1394" s="253"/>
      <c r="Q1394" s="253"/>
      <c r="R1394" s="253"/>
      <c r="S1394" s="253"/>
      <c r="T1394" s="253"/>
      <c r="U1394" s="253"/>
      <c r="V1394" s="253"/>
      <c r="W1394" s="253"/>
      <c r="X1394" s="253"/>
      <c r="Y1394" s="253"/>
      <c r="Z1394" s="253"/>
      <c r="AA1394" s="253"/>
      <c r="AB1394" s="253"/>
      <c r="AC1394" s="253"/>
      <c r="AD1394" s="253"/>
      <c r="AE1394" s="253"/>
      <c r="AF1394" s="253"/>
      <c r="AG1394" s="253"/>
      <c r="AH1394" s="253"/>
      <c r="AI1394" s="253"/>
      <c r="AJ1394" s="253"/>
      <c r="AK1394" s="253"/>
      <c r="AL1394" s="253"/>
      <c r="AM1394" s="253"/>
      <c r="AN1394" s="253"/>
      <c r="AO1394" s="253"/>
      <c r="AP1394" s="253"/>
      <c r="AQ1394" s="253"/>
      <c r="AR1394" s="253"/>
      <c r="AS1394" s="253"/>
      <c r="AT1394" s="253"/>
      <c r="AU1394" s="253"/>
      <c r="AV1394" s="253"/>
      <c r="AW1394" s="253"/>
    </row>
    <row r="1395" spans="1:49" s="252" customFormat="1" ht="15" customHeight="1" x14ac:dyDescent="0.25">
      <c r="A1395" s="253"/>
      <c r="B1395" s="253"/>
      <c r="C1395" s="253"/>
      <c r="D1395" s="253"/>
      <c r="E1395" s="253"/>
      <c r="F1395" s="253"/>
      <c r="G1395" s="253"/>
      <c r="H1395" s="253"/>
      <c r="I1395" s="253"/>
      <c r="J1395" s="253"/>
      <c r="K1395" s="253"/>
      <c r="L1395" s="253"/>
      <c r="M1395" s="253"/>
      <c r="N1395" s="253"/>
      <c r="O1395" s="253"/>
      <c r="P1395" s="253"/>
      <c r="Q1395" s="253"/>
      <c r="R1395" s="253"/>
      <c r="S1395" s="253"/>
      <c r="T1395" s="253"/>
      <c r="U1395" s="253"/>
      <c r="V1395" s="253"/>
      <c r="W1395" s="253"/>
      <c r="X1395" s="253"/>
      <c r="Y1395" s="253"/>
      <c r="Z1395" s="253"/>
      <c r="AA1395" s="253"/>
      <c r="AB1395" s="253"/>
      <c r="AC1395" s="253"/>
      <c r="AD1395" s="253"/>
      <c r="AE1395" s="253"/>
      <c r="AF1395" s="253"/>
      <c r="AG1395" s="253"/>
      <c r="AH1395" s="253"/>
      <c r="AI1395" s="253"/>
      <c r="AJ1395" s="253"/>
      <c r="AK1395" s="253"/>
      <c r="AL1395" s="253"/>
      <c r="AM1395" s="253"/>
      <c r="AN1395" s="253"/>
      <c r="AO1395" s="253"/>
      <c r="AP1395" s="253"/>
      <c r="AQ1395" s="253"/>
      <c r="AR1395" s="253"/>
      <c r="AS1395" s="253"/>
      <c r="AT1395" s="253"/>
      <c r="AU1395" s="253"/>
      <c r="AV1395" s="253"/>
      <c r="AW1395" s="253"/>
    </row>
    <row r="1396" spans="1:49" s="252" customFormat="1" ht="15" customHeight="1" x14ac:dyDescent="0.25">
      <c r="A1396" s="253"/>
      <c r="B1396" s="253"/>
      <c r="C1396" s="253"/>
      <c r="D1396" s="253"/>
      <c r="E1396" s="253"/>
      <c r="F1396" s="253"/>
      <c r="G1396" s="253"/>
      <c r="H1396" s="253"/>
      <c r="I1396" s="253"/>
      <c r="J1396" s="253"/>
      <c r="K1396" s="253"/>
      <c r="L1396" s="253"/>
      <c r="M1396" s="253"/>
      <c r="N1396" s="253"/>
      <c r="O1396" s="253"/>
      <c r="P1396" s="253"/>
      <c r="Q1396" s="253"/>
      <c r="R1396" s="253"/>
      <c r="S1396" s="253"/>
      <c r="T1396" s="253"/>
      <c r="U1396" s="253"/>
      <c r="V1396" s="253"/>
      <c r="W1396" s="253"/>
      <c r="X1396" s="253"/>
      <c r="Y1396" s="253"/>
      <c r="Z1396" s="253"/>
      <c r="AA1396" s="253"/>
      <c r="AB1396" s="253"/>
      <c r="AC1396" s="253"/>
      <c r="AD1396" s="253"/>
      <c r="AE1396" s="253"/>
      <c r="AF1396" s="253"/>
      <c r="AG1396" s="253"/>
      <c r="AH1396" s="253"/>
      <c r="AI1396" s="253"/>
      <c r="AJ1396" s="253"/>
      <c r="AK1396" s="253"/>
      <c r="AL1396" s="253"/>
      <c r="AM1396" s="253"/>
      <c r="AN1396" s="253"/>
      <c r="AO1396" s="253"/>
      <c r="AP1396" s="253"/>
      <c r="AQ1396" s="253"/>
      <c r="AR1396" s="253"/>
      <c r="AS1396" s="253"/>
      <c r="AT1396" s="253"/>
      <c r="AU1396" s="253"/>
      <c r="AV1396" s="253"/>
      <c r="AW1396" s="253"/>
    </row>
    <row r="1397" spans="1:49" s="252" customFormat="1" ht="15" customHeight="1" x14ac:dyDescent="0.25">
      <c r="A1397" s="253"/>
      <c r="B1397" s="253"/>
      <c r="C1397" s="253"/>
      <c r="D1397" s="253"/>
      <c r="E1397" s="253"/>
      <c r="F1397" s="253"/>
      <c r="G1397" s="253"/>
      <c r="H1397" s="253"/>
      <c r="I1397" s="253"/>
      <c r="J1397" s="253"/>
      <c r="K1397" s="253"/>
      <c r="L1397" s="253"/>
      <c r="M1397" s="253"/>
      <c r="N1397" s="253"/>
      <c r="O1397" s="253"/>
      <c r="P1397" s="253"/>
      <c r="Q1397" s="253"/>
      <c r="R1397" s="253"/>
      <c r="S1397" s="253"/>
      <c r="T1397" s="253"/>
      <c r="U1397" s="253"/>
      <c r="V1397" s="253"/>
      <c r="W1397" s="253"/>
      <c r="X1397" s="253"/>
      <c r="Y1397" s="253"/>
      <c r="Z1397" s="253"/>
      <c r="AA1397" s="253"/>
      <c r="AB1397" s="253"/>
      <c r="AC1397" s="253"/>
      <c r="AD1397" s="253"/>
      <c r="AE1397" s="253"/>
      <c r="AF1397" s="253"/>
      <c r="AG1397" s="253"/>
      <c r="AH1397" s="253"/>
      <c r="AI1397" s="253"/>
      <c r="AJ1397" s="253"/>
      <c r="AK1397" s="253"/>
      <c r="AL1397" s="253"/>
      <c r="AM1397" s="253"/>
      <c r="AN1397" s="253"/>
      <c r="AO1397" s="253"/>
      <c r="AP1397" s="253"/>
      <c r="AQ1397" s="253"/>
      <c r="AR1397" s="253"/>
      <c r="AS1397" s="253"/>
      <c r="AT1397" s="253"/>
      <c r="AU1397" s="253"/>
      <c r="AV1397" s="253"/>
      <c r="AW1397" s="253"/>
    </row>
    <row r="1398" spans="1:49" s="252" customFormat="1" ht="15" customHeight="1" x14ac:dyDescent="0.25">
      <c r="A1398" s="253"/>
      <c r="B1398" s="253"/>
      <c r="C1398" s="253"/>
      <c r="D1398" s="253"/>
      <c r="E1398" s="253"/>
      <c r="F1398" s="253"/>
      <c r="G1398" s="253"/>
      <c r="H1398" s="253"/>
      <c r="I1398" s="253"/>
      <c r="J1398" s="253"/>
      <c r="K1398" s="253"/>
      <c r="L1398" s="253"/>
      <c r="M1398" s="253"/>
      <c r="N1398" s="253"/>
      <c r="O1398" s="253"/>
      <c r="P1398" s="253"/>
      <c r="Q1398" s="253"/>
      <c r="R1398" s="253"/>
      <c r="S1398" s="253"/>
      <c r="T1398" s="253"/>
      <c r="U1398" s="253"/>
      <c r="V1398" s="253"/>
      <c r="W1398" s="253"/>
      <c r="X1398" s="253"/>
      <c r="Y1398" s="253"/>
      <c r="Z1398" s="253"/>
      <c r="AA1398" s="253"/>
      <c r="AB1398" s="253"/>
      <c r="AC1398" s="253"/>
      <c r="AD1398" s="253"/>
      <c r="AE1398" s="253"/>
      <c r="AF1398" s="253"/>
      <c r="AG1398" s="253"/>
      <c r="AH1398" s="253"/>
      <c r="AI1398" s="253"/>
      <c r="AJ1398" s="253"/>
      <c r="AK1398" s="253"/>
      <c r="AL1398" s="253"/>
      <c r="AM1398" s="253"/>
      <c r="AN1398" s="253"/>
      <c r="AO1398" s="253"/>
      <c r="AP1398" s="253"/>
      <c r="AQ1398" s="253"/>
      <c r="AR1398" s="253"/>
      <c r="AS1398" s="253"/>
      <c r="AT1398" s="253"/>
      <c r="AU1398" s="253"/>
      <c r="AV1398" s="253"/>
      <c r="AW1398" s="253"/>
    </row>
    <row r="1399" spans="1:49" s="252" customFormat="1" ht="15" customHeight="1" x14ac:dyDescent="0.25">
      <c r="A1399" s="253"/>
      <c r="B1399" s="253"/>
      <c r="C1399" s="253"/>
      <c r="D1399" s="253"/>
      <c r="E1399" s="253"/>
      <c r="F1399" s="253"/>
      <c r="G1399" s="253"/>
      <c r="H1399" s="253"/>
      <c r="I1399" s="253"/>
      <c r="J1399" s="253"/>
      <c r="K1399" s="253"/>
      <c r="L1399" s="253"/>
      <c r="M1399" s="253"/>
      <c r="N1399" s="253"/>
      <c r="O1399" s="253"/>
      <c r="P1399" s="253"/>
      <c r="Q1399" s="253"/>
      <c r="R1399" s="253"/>
      <c r="S1399" s="253"/>
      <c r="T1399" s="253"/>
      <c r="U1399" s="253"/>
      <c r="V1399" s="253"/>
      <c r="W1399" s="253"/>
      <c r="X1399" s="253"/>
      <c r="Y1399" s="253"/>
      <c r="Z1399" s="253"/>
      <c r="AA1399" s="253"/>
      <c r="AB1399" s="253"/>
      <c r="AC1399" s="253"/>
      <c r="AD1399" s="253"/>
      <c r="AE1399" s="253"/>
      <c r="AF1399" s="253"/>
      <c r="AG1399" s="253"/>
      <c r="AH1399" s="253"/>
      <c r="AI1399" s="253"/>
      <c r="AJ1399" s="253"/>
      <c r="AK1399" s="253"/>
      <c r="AL1399" s="253"/>
      <c r="AM1399" s="253"/>
      <c r="AN1399" s="253"/>
      <c r="AO1399" s="253"/>
      <c r="AP1399" s="253"/>
      <c r="AQ1399" s="253"/>
      <c r="AR1399" s="253"/>
      <c r="AS1399" s="253"/>
      <c r="AT1399" s="253"/>
      <c r="AU1399" s="253"/>
      <c r="AV1399" s="253"/>
      <c r="AW1399" s="253"/>
    </row>
    <row r="1400" spans="1:49" s="252" customFormat="1" ht="15" customHeight="1" x14ac:dyDescent="0.25">
      <c r="A1400" s="253"/>
      <c r="B1400" s="253"/>
      <c r="C1400" s="253"/>
      <c r="D1400" s="253"/>
      <c r="E1400" s="253"/>
      <c r="F1400" s="253"/>
      <c r="G1400" s="253"/>
      <c r="H1400" s="253"/>
      <c r="I1400" s="253"/>
      <c r="J1400" s="253"/>
      <c r="K1400" s="253"/>
      <c r="L1400" s="253"/>
      <c r="M1400" s="253"/>
      <c r="N1400" s="253"/>
      <c r="O1400" s="253"/>
      <c r="P1400" s="253"/>
      <c r="Q1400" s="253"/>
      <c r="R1400" s="253"/>
      <c r="S1400" s="253"/>
      <c r="T1400" s="253"/>
      <c r="U1400" s="253"/>
      <c r="V1400" s="253"/>
      <c r="W1400" s="253"/>
      <c r="X1400" s="253"/>
      <c r="Y1400" s="253"/>
      <c r="Z1400" s="253"/>
      <c r="AA1400" s="253"/>
      <c r="AB1400" s="253"/>
      <c r="AC1400" s="253"/>
      <c r="AD1400" s="253"/>
      <c r="AE1400" s="253"/>
      <c r="AF1400" s="253"/>
      <c r="AG1400" s="253"/>
      <c r="AH1400" s="253"/>
      <c r="AI1400" s="253"/>
      <c r="AJ1400" s="253"/>
      <c r="AK1400" s="253"/>
      <c r="AL1400" s="253"/>
      <c r="AM1400" s="253"/>
      <c r="AN1400" s="253"/>
      <c r="AO1400" s="253"/>
      <c r="AP1400" s="253"/>
      <c r="AQ1400" s="253"/>
      <c r="AR1400" s="253"/>
      <c r="AS1400" s="253"/>
      <c r="AT1400" s="253"/>
      <c r="AU1400" s="253"/>
      <c r="AV1400" s="253"/>
      <c r="AW1400" s="253"/>
    </row>
    <row r="1401" spans="1:49" s="252" customFormat="1" ht="15" customHeight="1" x14ac:dyDescent="0.25">
      <c r="A1401" s="253"/>
      <c r="B1401" s="253"/>
      <c r="C1401" s="253"/>
      <c r="D1401" s="253"/>
      <c r="E1401" s="253"/>
      <c r="F1401" s="253"/>
      <c r="G1401" s="253"/>
      <c r="H1401" s="253"/>
      <c r="I1401" s="253"/>
      <c r="J1401" s="253"/>
      <c r="K1401" s="253"/>
      <c r="L1401" s="253"/>
      <c r="M1401" s="253"/>
      <c r="N1401" s="253"/>
      <c r="O1401" s="253"/>
      <c r="P1401" s="253"/>
      <c r="Q1401" s="253"/>
      <c r="R1401" s="253"/>
      <c r="S1401" s="253"/>
      <c r="T1401" s="253"/>
      <c r="U1401" s="253"/>
      <c r="V1401" s="253"/>
      <c r="W1401" s="253"/>
      <c r="X1401" s="253"/>
      <c r="Y1401" s="253"/>
      <c r="Z1401" s="253"/>
      <c r="AA1401" s="253"/>
      <c r="AB1401" s="253"/>
      <c r="AC1401" s="253"/>
      <c r="AD1401" s="253"/>
      <c r="AE1401" s="253"/>
      <c r="AF1401" s="253"/>
      <c r="AG1401" s="253"/>
      <c r="AH1401" s="253"/>
      <c r="AI1401" s="253"/>
      <c r="AJ1401" s="253"/>
      <c r="AK1401" s="253"/>
      <c r="AL1401" s="253"/>
      <c r="AM1401" s="253"/>
      <c r="AN1401" s="253"/>
      <c r="AO1401" s="253"/>
      <c r="AP1401" s="253"/>
      <c r="AQ1401" s="253"/>
      <c r="AR1401" s="253"/>
      <c r="AS1401" s="253"/>
      <c r="AT1401" s="253"/>
      <c r="AU1401" s="253"/>
      <c r="AV1401" s="253"/>
      <c r="AW1401" s="253"/>
    </row>
    <row r="1402" spans="1:49" s="252" customFormat="1" ht="15" customHeight="1" x14ac:dyDescent="0.25">
      <c r="A1402" s="253"/>
      <c r="B1402" s="253"/>
      <c r="C1402" s="253"/>
      <c r="D1402" s="253"/>
      <c r="E1402" s="253"/>
      <c r="F1402" s="253"/>
      <c r="G1402" s="253"/>
      <c r="H1402" s="253"/>
      <c r="I1402" s="253"/>
      <c r="J1402" s="253"/>
      <c r="K1402" s="253"/>
      <c r="L1402" s="253"/>
      <c r="M1402" s="253"/>
      <c r="N1402" s="253"/>
      <c r="O1402" s="253"/>
      <c r="P1402" s="253"/>
      <c r="Q1402" s="253"/>
      <c r="R1402" s="253"/>
      <c r="S1402" s="253"/>
      <c r="T1402" s="253"/>
      <c r="U1402" s="253"/>
      <c r="V1402" s="253"/>
      <c r="W1402" s="253"/>
      <c r="X1402" s="253"/>
      <c r="Y1402" s="253"/>
      <c r="Z1402" s="253"/>
      <c r="AA1402" s="253"/>
      <c r="AB1402" s="253"/>
      <c r="AC1402" s="253"/>
      <c r="AD1402" s="253"/>
      <c r="AE1402" s="253"/>
      <c r="AF1402" s="253"/>
      <c r="AG1402" s="253"/>
      <c r="AH1402" s="253"/>
      <c r="AI1402" s="253"/>
      <c r="AJ1402" s="253"/>
      <c r="AK1402" s="253"/>
      <c r="AL1402" s="253"/>
      <c r="AM1402" s="253"/>
      <c r="AN1402" s="253"/>
      <c r="AO1402" s="253"/>
      <c r="AP1402" s="253"/>
      <c r="AQ1402" s="253"/>
      <c r="AR1402" s="253"/>
      <c r="AS1402" s="253"/>
      <c r="AT1402" s="253"/>
      <c r="AU1402" s="253"/>
      <c r="AV1402" s="253"/>
      <c r="AW1402" s="253"/>
    </row>
    <row r="1403" spans="1:49" s="252" customFormat="1" ht="15" customHeight="1" x14ac:dyDescent="0.25">
      <c r="A1403" s="253"/>
      <c r="B1403" s="253"/>
      <c r="C1403" s="253"/>
      <c r="D1403" s="253"/>
      <c r="E1403" s="253"/>
      <c r="F1403" s="253"/>
      <c r="G1403" s="253"/>
      <c r="H1403" s="253"/>
      <c r="I1403" s="253"/>
      <c r="J1403" s="253"/>
      <c r="K1403" s="253"/>
      <c r="L1403" s="253"/>
      <c r="M1403" s="253"/>
      <c r="N1403" s="253"/>
      <c r="O1403" s="253"/>
      <c r="P1403" s="253"/>
      <c r="Q1403" s="253"/>
      <c r="R1403" s="253"/>
      <c r="S1403" s="253"/>
      <c r="T1403" s="253"/>
      <c r="U1403" s="253"/>
      <c r="V1403" s="253"/>
      <c r="W1403" s="253"/>
      <c r="X1403" s="253"/>
      <c r="Y1403" s="253"/>
      <c r="Z1403" s="253"/>
      <c r="AA1403" s="253"/>
      <c r="AB1403" s="253"/>
      <c r="AC1403" s="253"/>
      <c r="AD1403" s="253"/>
      <c r="AE1403" s="253"/>
      <c r="AF1403" s="253"/>
      <c r="AG1403" s="253"/>
      <c r="AH1403" s="253"/>
      <c r="AI1403" s="253"/>
      <c r="AJ1403" s="253"/>
      <c r="AK1403" s="253"/>
      <c r="AL1403" s="253"/>
      <c r="AM1403" s="253"/>
      <c r="AN1403" s="253"/>
      <c r="AO1403" s="253"/>
      <c r="AP1403" s="253"/>
      <c r="AQ1403" s="253"/>
      <c r="AR1403" s="253"/>
      <c r="AS1403" s="253"/>
      <c r="AT1403" s="253"/>
      <c r="AU1403" s="253"/>
      <c r="AV1403" s="253"/>
      <c r="AW1403" s="253"/>
    </row>
    <row r="1404" spans="1:49" s="252" customFormat="1" ht="15" customHeight="1" x14ac:dyDescent="0.25">
      <c r="A1404" s="253"/>
      <c r="B1404" s="253"/>
      <c r="C1404" s="253"/>
      <c r="D1404" s="253"/>
      <c r="E1404" s="253"/>
      <c r="F1404" s="253"/>
      <c r="G1404" s="253"/>
      <c r="H1404" s="253"/>
      <c r="I1404" s="253"/>
      <c r="J1404" s="253"/>
      <c r="K1404" s="253"/>
      <c r="L1404" s="253"/>
      <c r="M1404" s="253"/>
      <c r="N1404" s="253"/>
      <c r="O1404" s="253"/>
      <c r="P1404" s="253"/>
      <c r="Q1404" s="253"/>
      <c r="R1404" s="253"/>
      <c r="S1404" s="253"/>
      <c r="T1404" s="253"/>
      <c r="U1404" s="253"/>
      <c r="V1404" s="253"/>
      <c r="W1404" s="253"/>
      <c r="X1404" s="253"/>
      <c r="Y1404" s="253"/>
      <c r="Z1404" s="253"/>
      <c r="AA1404" s="253"/>
      <c r="AB1404" s="253"/>
      <c r="AC1404" s="253"/>
      <c r="AD1404" s="253"/>
      <c r="AE1404" s="253"/>
      <c r="AF1404" s="253"/>
      <c r="AG1404" s="253"/>
      <c r="AH1404" s="253"/>
      <c r="AI1404" s="253"/>
      <c r="AJ1404" s="253"/>
      <c r="AK1404" s="253"/>
      <c r="AL1404" s="253"/>
      <c r="AM1404" s="253"/>
      <c r="AN1404" s="253"/>
      <c r="AO1404" s="253"/>
      <c r="AP1404" s="253"/>
      <c r="AQ1404" s="253"/>
      <c r="AR1404" s="253"/>
      <c r="AS1404" s="253"/>
      <c r="AT1404" s="253"/>
      <c r="AU1404" s="253"/>
      <c r="AV1404" s="253"/>
      <c r="AW1404" s="253"/>
    </row>
    <row r="1405" spans="1:49" s="252" customFormat="1" ht="15" customHeight="1" x14ac:dyDescent="0.25">
      <c r="A1405" s="253"/>
      <c r="B1405" s="253"/>
      <c r="C1405" s="253"/>
      <c r="D1405" s="253"/>
      <c r="E1405" s="253"/>
      <c r="F1405" s="253"/>
      <c r="G1405" s="253"/>
      <c r="H1405" s="253"/>
      <c r="I1405" s="253"/>
      <c r="J1405" s="253"/>
      <c r="K1405" s="253"/>
      <c r="L1405" s="253"/>
      <c r="M1405" s="253"/>
      <c r="N1405" s="253"/>
      <c r="O1405" s="253"/>
      <c r="P1405" s="253"/>
      <c r="Q1405" s="253"/>
      <c r="R1405" s="253"/>
      <c r="S1405" s="253"/>
      <c r="T1405" s="253"/>
      <c r="U1405" s="253"/>
      <c r="V1405" s="253"/>
      <c r="W1405" s="253"/>
      <c r="X1405" s="253"/>
      <c r="Y1405" s="253"/>
      <c r="Z1405" s="253"/>
      <c r="AA1405" s="253"/>
      <c r="AB1405" s="253"/>
      <c r="AC1405" s="253"/>
      <c r="AD1405" s="253"/>
      <c r="AE1405" s="253"/>
      <c r="AF1405" s="253"/>
      <c r="AG1405" s="253"/>
      <c r="AH1405" s="253"/>
      <c r="AI1405" s="253"/>
      <c r="AJ1405" s="253"/>
      <c r="AK1405" s="253"/>
      <c r="AL1405" s="253"/>
      <c r="AM1405" s="253"/>
      <c r="AN1405" s="253"/>
      <c r="AO1405" s="253"/>
      <c r="AP1405" s="253"/>
      <c r="AQ1405" s="253"/>
      <c r="AR1405" s="253"/>
      <c r="AS1405" s="253"/>
      <c r="AT1405" s="253"/>
      <c r="AU1405" s="253"/>
      <c r="AV1405" s="253"/>
      <c r="AW1405" s="253"/>
    </row>
    <row r="1406" spans="1:49" s="252" customFormat="1" ht="15" customHeight="1" x14ac:dyDescent="0.25">
      <c r="A1406" s="253"/>
      <c r="B1406" s="253"/>
      <c r="C1406" s="253"/>
      <c r="D1406" s="253"/>
      <c r="E1406" s="253"/>
      <c r="F1406" s="253"/>
      <c r="G1406" s="253"/>
      <c r="H1406" s="253"/>
      <c r="I1406" s="253"/>
      <c r="J1406" s="253"/>
      <c r="K1406" s="253"/>
      <c r="L1406" s="253"/>
      <c r="M1406" s="253"/>
      <c r="N1406" s="253"/>
      <c r="O1406" s="253"/>
      <c r="P1406" s="253"/>
      <c r="Q1406" s="253"/>
      <c r="R1406" s="253"/>
      <c r="S1406" s="253"/>
      <c r="T1406" s="253"/>
      <c r="U1406" s="253"/>
      <c r="V1406" s="253"/>
      <c r="W1406" s="253"/>
      <c r="X1406" s="253"/>
      <c r="Y1406" s="253"/>
      <c r="Z1406" s="253"/>
      <c r="AA1406" s="253"/>
      <c r="AB1406" s="253"/>
      <c r="AC1406" s="253"/>
      <c r="AD1406" s="253"/>
      <c r="AE1406" s="253"/>
      <c r="AF1406" s="253"/>
      <c r="AG1406" s="253"/>
      <c r="AH1406" s="253"/>
      <c r="AI1406" s="253"/>
      <c r="AJ1406" s="253"/>
      <c r="AK1406" s="253"/>
      <c r="AL1406" s="253"/>
      <c r="AM1406" s="253"/>
      <c r="AN1406" s="253"/>
      <c r="AO1406" s="253"/>
      <c r="AP1406" s="253"/>
      <c r="AQ1406" s="253"/>
      <c r="AR1406" s="253"/>
      <c r="AS1406" s="253"/>
      <c r="AT1406" s="253"/>
      <c r="AU1406" s="253"/>
      <c r="AV1406" s="253"/>
      <c r="AW1406" s="253"/>
    </row>
    <row r="1407" spans="1:49" s="252" customFormat="1" ht="15" customHeight="1" x14ac:dyDescent="0.25">
      <c r="A1407" s="253"/>
      <c r="B1407" s="253"/>
      <c r="C1407" s="253"/>
      <c r="D1407" s="253"/>
      <c r="E1407" s="253"/>
      <c r="F1407" s="253"/>
      <c r="G1407" s="253"/>
      <c r="H1407" s="253"/>
      <c r="I1407" s="253"/>
      <c r="J1407" s="253"/>
      <c r="K1407" s="253"/>
      <c r="L1407" s="253"/>
      <c r="M1407" s="253"/>
      <c r="N1407" s="253"/>
      <c r="O1407" s="253"/>
      <c r="P1407" s="253"/>
      <c r="Q1407" s="253"/>
      <c r="R1407" s="253"/>
      <c r="S1407" s="253"/>
      <c r="T1407" s="253"/>
      <c r="U1407" s="253"/>
      <c r="V1407" s="253"/>
      <c r="W1407" s="253"/>
      <c r="X1407" s="253"/>
      <c r="Y1407" s="253"/>
      <c r="Z1407" s="253"/>
      <c r="AA1407" s="253"/>
      <c r="AB1407" s="253"/>
      <c r="AC1407" s="253"/>
      <c r="AD1407" s="253"/>
      <c r="AE1407" s="253"/>
      <c r="AF1407" s="253"/>
      <c r="AG1407" s="253"/>
      <c r="AH1407" s="253"/>
      <c r="AI1407" s="253"/>
      <c r="AJ1407" s="253"/>
      <c r="AK1407" s="253"/>
      <c r="AL1407" s="253"/>
      <c r="AM1407" s="253"/>
      <c r="AN1407" s="253"/>
      <c r="AO1407" s="253"/>
      <c r="AP1407" s="253"/>
      <c r="AQ1407" s="253"/>
      <c r="AR1407" s="253"/>
      <c r="AS1407" s="253"/>
      <c r="AT1407" s="253"/>
      <c r="AU1407" s="253"/>
      <c r="AV1407" s="253"/>
      <c r="AW1407" s="253"/>
    </row>
    <row r="1408" spans="1:49" s="252" customFormat="1" ht="15" customHeight="1" x14ac:dyDescent="0.25">
      <c r="A1408" s="253"/>
      <c r="B1408" s="253"/>
      <c r="C1408" s="253"/>
      <c r="D1408" s="253"/>
      <c r="E1408" s="253"/>
      <c r="F1408" s="253"/>
      <c r="G1408" s="253"/>
      <c r="H1408" s="253"/>
      <c r="I1408" s="253"/>
      <c r="J1408" s="253"/>
      <c r="K1408" s="253"/>
      <c r="L1408" s="253"/>
      <c r="M1408" s="253"/>
      <c r="N1408" s="253"/>
      <c r="O1408" s="253"/>
      <c r="P1408" s="253"/>
      <c r="Q1408" s="253"/>
      <c r="R1408" s="253"/>
      <c r="S1408" s="253"/>
      <c r="T1408" s="253"/>
      <c r="U1408" s="253"/>
      <c r="V1408" s="253"/>
      <c r="W1408" s="253"/>
      <c r="X1408" s="253"/>
      <c r="Y1408" s="253"/>
      <c r="Z1408" s="253"/>
      <c r="AA1408" s="253"/>
      <c r="AB1408" s="253"/>
      <c r="AC1408" s="253"/>
      <c r="AD1408" s="253"/>
      <c r="AE1408" s="253"/>
      <c r="AF1408" s="253"/>
      <c r="AG1408" s="253"/>
      <c r="AH1408" s="253"/>
      <c r="AI1408" s="253"/>
      <c r="AJ1408" s="253"/>
      <c r="AK1408" s="253"/>
      <c r="AL1408" s="253"/>
      <c r="AM1408" s="253"/>
      <c r="AN1408" s="253"/>
      <c r="AO1408" s="253"/>
      <c r="AP1408" s="253"/>
      <c r="AQ1408" s="253"/>
      <c r="AR1408" s="253"/>
      <c r="AS1408" s="253"/>
      <c r="AT1408" s="253"/>
      <c r="AU1408" s="253"/>
      <c r="AV1408" s="253"/>
      <c r="AW1408" s="253"/>
    </row>
    <row r="1409" spans="1:49" s="252" customFormat="1" ht="15" customHeight="1" x14ac:dyDescent="0.25">
      <c r="A1409" s="253"/>
      <c r="B1409" s="253"/>
      <c r="C1409" s="253"/>
      <c r="D1409" s="253"/>
      <c r="E1409" s="253"/>
      <c r="F1409" s="253"/>
      <c r="G1409" s="253"/>
      <c r="H1409" s="253"/>
      <c r="I1409" s="253"/>
      <c r="J1409" s="253"/>
      <c r="K1409" s="253"/>
      <c r="L1409" s="253"/>
      <c r="M1409" s="253"/>
      <c r="N1409" s="253"/>
      <c r="O1409" s="253"/>
      <c r="P1409" s="253"/>
      <c r="Q1409" s="253"/>
      <c r="R1409" s="253"/>
      <c r="S1409" s="253"/>
      <c r="T1409" s="253"/>
      <c r="U1409" s="253"/>
      <c r="V1409" s="253"/>
      <c r="W1409" s="253"/>
      <c r="X1409" s="253"/>
      <c r="Y1409" s="253"/>
      <c r="Z1409" s="253"/>
      <c r="AA1409" s="253"/>
      <c r="AB1409" s="253"/>
      <c r="AC1409" s="253"/>
      <c r="AD1409" s="253"/>
      <c r="AE1409" s="253"/>
      <c r="AF1409" s="253"/>
      <c r="AG1409" s="253"/>
      <c r="AH1409" s="253"/>
      <c r="AI1409" s="253"/>
      <c r="AJ1409" s="253"/>
      <c r="AK1409" s="253"/>
      <c r="AL1409" s="253"/>
      <c r="AM1409" s="253"/>
      <c r="AN1409" s="253"/>
      <c r="AO1409" s="253"/>
      <c r="AP1409" s="253"/>
      <c r="AQ1409" s="253"/>
      <c r="AR1409" s="253"/>
      <c r="AS1409" s="253"/>
      <c r="AT1409" s="253"/>
      <c r="AU1409" s="253"/>
      <c r="AV1409" s="253"/>
      <c r="AW1409" s="253"/>
    </row>
    <row r="1410" spans="1:49" s="252" customFormat="1" ht="15" customHeight="1" x14ac:dyDescent="0.25">
      <c r="A1410" s="253"/>
      <c r="B1410" s="253"/>
      <c r="C1410" s="253"/>
      <c r="D1410" s="253"/>
      <c r="E1410" s="253"/>
      <c r="F1410" s="253"/>
      <c r="G1410" s="253"/>
      <c r="H1410" s="253"/>
      <c r="I1410" s="253"/>
      <c r="J1410" s="253"/>
      <c r="K1410" s="253"/>
      <c r="L1410" s="253"/>
      <c r="M1410" s="253"/>
      <c r="N1410" s="253"/>
      <c r="O1410" s="253"/>
      <c r="P1410" s="253"/>
      <c r="Q1410" s="253"/>
      <c r="R1410" s="253"/>
      <c r="S1410" s="253"/>
      <c r="T1410" s="253"/>
      <c r="U1410" s="253"/>
      <c r="V1410" s="253"/>
      <c r="W1410" s="253"/>
      <c r="X1410" s="253"/>
      <c r="Y1410" s="253"/>
      <c r="Z1410" s="253"/>
      <c r="AA1410" s="253"/>
      <c r="AB1410" s="253"/>
      <c r="AC1410" s="253"/>
      <c r="AD1410" s="253"/>
      <c r="AE1410" s="253"/>
      <c r="AF1410" s="253"/>
      <c r="AG1410" s="253"/>
      <c r="AH1410" s="253"/>
      <c r="AI1410" s="253"/>
      <c r="AJ1410" s="253"/>
      <c r="AK1410" s="253"/>
      <c r="AL1410" s="253"/>
      <c r="AM1410" s="253"/>
      <c r="AN1410" s="253"/>
      <c r="AO1410" s="253"/>
      <c r="AP1410" s="253"/>
      <c r="AQ1410" s="253"/>
      <c r="AR1410" s="253"/>
      <c r="AS1410" s="253"/>
      <c r="AT1410" s="253"/>
      <c r="AU1410" s="253"/>
      <c r="AV1410" s="253"/>
      <c r="AW1410" s="253"/>
    </row>
    <row r="1411" spans="1:49" s="252" customFormat="1" ht="15" customHeight="1" x14ac:dyDescent="0.25">
      <c r="A1411" s="253"/>
      <c r="B1411" s="253"/>
      <c r="C1411" s="253"/>
      <c r="D1411" s="253"/>
      <c r="E1411" s="253"/>
      <c r="F1411" s="253"/>
      <c r="G1411" s="253"/>
      <c r="H1411" s="253"/>
      <c r="I1411" s="253"/>
      <c r="J1411" s="253"/>
      <c r="K1411" s="253"/>
      <c r="L1411" s="253"/>
      <c r="M1411" s="253"/>
      <c r="N1411" s="253"/>
      <c r="O1411" s="253"/>
      <c r="P1411" s="253"/>
      <c r="Q1411" s="253"/>
      <c r="R1411" s="253"/>
      <c r="S1411" s="253"/>
      <c r="T1411" s="253"/>
      <c r="U1411" s="253"/>
      <c r="V1411" s="253"/>
      <c r="W1411" s="253"/>
      <c r="X1411" s="253"/>
      <c r="Y1411" s="253"/>
      <c r="Z1411" s="253"/>
      <c r="AA1411" s="253"/>
      <c r="AB1411" s="253"/>
      <c r="AC1411" s="253"/>
      <c r="AD1411" s="253"/>
      <c r="AE1411" s="253"/>
      <c r="AF1411" s="253"/>
      <c r="AG1411" s="253"/>
      <c r="AH1411" s="253"/>
      <c r="AI1411" s="253"/>
      <c r="AJ1411" s="253"/>
      <c r="AK1411" s="253"/>
      <c r="AL1411" s="253"/>
      <c r="AM1411" s="253"/>
      <c r="AN1411" s="253"/>
      <c r="AO1411" s="253"/>
      <c r="AP1411" s="253"/>
      <c r="AQ1411" s="253"/>
      <c r="AR1411" s="253"/>
      <c r="AS1411" s="253"/>
      <c r="AT1411" s="253"/>
      <c r="AU1411" s="253"/>
      <c r="AV1411" s="253"/>
      <c r="AW1411" s="253"/>
    </row>
    <row r="1412" spans="1:49" s="252" customFormat="1" ht="15" customHeight="1" x14ac:dyDescent="0.25">
      <c r="A1412" s="253"/>
      <c r="B1412" s="253"/>
      <c r="C1412" s="253"/>
      <c r="D1412" s="253"/>
      <c r="E1412" s="253"/>
      <c r="F1412" s="253"/>
      <c r="G1412" s="253"/>
      <c r="H1412" s="253"/>
      <c r="I1412" s="253"/>
      <c r="J1412" s="253"/>
      <c r="K1412" s="253"/>
      <c r="L1412" s="253"/>
      <c r="M1412" s="253"/>
      <c r="N1412" s="253"/>
      <c r="O1412" s="253"/>
      <c r="P1412" s="253"/>
      <c r="Q1412" s="253"/>
      <c r="R1412" s="253"/>
      <c r="S1412" s="253"/>
      <c r="T1412" s="253"/>
      <c r="U1412" s="253"/>
      <c r="V1412" s="253"/>
      <c r="W1412" s="253"/>
      <c r="X1412" s="253"/>
      <c r="Y1412" s="253"/>
      <c r="Z1412" s="253"/>
      <c r="AA1412" s="253"/>
      <c r="AB1412" s="253"/>
      <c r="AC1412" s="253"/>
      <c r="AD1412" s="253"/>
      <c r="AE1412" s="253"/>
      <c r="AF1412" s="253"/>
      <c r="AG1412" s="253"/>
      <c r="AH1412" s="253"/>
      <c r="AI1412" s="253"/>
      <c r="AJ1412" s="253"/>
      <c r="AK1412" s="253"/>
      <c r="AL1412" s="253"/>
      <c r="AM1412" s="253"/>
      <c r="AN1412" s="253"/>
      <c r="AO1412" s="253"/>
      <c r="AP1412" s="253"/>
      <c r="AQ1412" s="253"/>
      <c r="AR1412" s="253"/>
      <c r="AS1412" s="253"/>
      <c r="AT1412" s="253"/>
      <c r="AU1412" s="253"/>
      <c r="AV1412" s="253"/>
      <c r="AW1412" s="253"/>
    </row>
    <row r="1413" spans="1:49" s="252" customFormat="1" ht="15" customHeight="1" x14ac:dyDescent="0.25">
      <c r="A1413" s="253"/>
      <c r="B1413" s="253"/>
      <c r="C1413" s="253"/>
      <c r="D1413" s="253"/>
      <c r="E1413" s="253"/>
      <c r="F1413" s="253"/>
      <c r="G1413" s="253"/>
      <c r="H1413" s="253"/>
      <c r="I1413" s="253"/>
      <c r="J1413" s="253"/>
      <c r="K1413" s="253"/>
      <c r="L1413" s="253"/>
      <c r="M1413" s="253"/>
      <c r="N1413" s="253"/>
      <c r="O1413" s="253"/>
      <c r="P1413" s="253"/>
      <c r="Q1413" s="253"/>
      <c r="R1413" s="253"/>
      <c r="S1413" s="253"/>
      <c r="T1413" s="253"/>
      <c r="U1413" s="253"/>
      <c r="V1413" s="253"/>
      <c r="W1413" s="253"/>
      <c r="X1413" s="253"/>
      <c r="Y1413" s="253"/>
      <c r="Z1413" s="253"/>
      <c r="AA1413" s="253"/>
      <c r="AB1413" s="253"/>
      <c r="AC1413" s="253"/>
      <c r="AD1413" s="253"/>
      <c r="AE1413" s="253"/>
      <c r="AF1413" s="253"/>
      <c r="AG1413" s="253"/>
      <c r="AH1413" s="253"/>
      <c r="AI1413" s="253"/>
      <c r="AJ1413" s="253"/>
      <c r="AK1413" s="253"/>
      <c r="AL1413" s="253"/>
      <c r="AM1413" s="253"/>
      <c r="AN1413" s="253"/>
      <c r="AO1413" s="253"/>
      <c r="AP1413" s="253"/>
      <c r="AQ1413" s="253"/>
      <c r="AR1413" s="253"/>
      <c r="AS1413" s="253"/>
      <c r="AT1413" s="253"/>
      <c r="AU1413" s="253"/>
      <c r="AV1413" s="253"/>
      <c r="AW1413" s="253"/>
    </row>
    <row r="1414" spans="1:49" s="252" customFormat="1" ht="15" customHeight="1" x14ac:dyDescent="0.25">
      <c r="A1414" s="253"/>
      <c r="B1414" s="253"/>
      <c r="C1414" s="253"/>
      <c r="D1414" s="253"/>
      <c r="E1414" s="253"/>
      <c r="F1414" s="253"/>
      <c r="G1414" s="253"/>
      <c r="H1414" s="253"/>
      <c r="I1414" s="253"/>
      <c r="J1414" s="253"/>
      <c r="K1414" s="253"/>
      <c r="L1414" s="253"/>
      <c r="M1414" s="253"/>
      <c r="N1414" s="253"/>
      <c r="O1414" s="253"/>
      <c r="P1414" s="253"/>
      <c r="Q1414" s="253"/>
      <c r="R1414" s="253"/>
      <c r="S1414" s="253"/>
      <c r="T1414" s="253"/>
      <c r="U1414" s="253"/>
      <c r="V1414" s="253"/>
      <c r="W1414" s="253"/>
      <c r="X1414" s="253"/>
      <c r="Y1414" s="253"/>
      <c r="Z1414" s="253"/>
      <c r="AA1414" s="253"/>
      <c r="AB1414" s="253"/>
      <c r="AC1414" s="253"/>
      <c r="AD1414" s="253"/>
      <c r="AE1414" s="253"/>
      <c r="AF1414" s="253"/>
      <c r="AG1414" s="253"/>
      <c r="AH1414" s="253"/>
      <c r="AI1414" s="253"/>
      <c r="AJ1414" s="253"/>
      <c r="AK1414" s="253"/>
      <c r="AL1414" s="253"/>
      <c r="AM1414" s="253"/>
      <c r="AN1414" s="253"/>
      <c r="AO1414" s="253"/>
      <c r="AP1414" s="253"/>
      <c r="AQ1414" s="253"/>
      <c r="AR1414" s="253"/>
      <c r="AS1414" s="253"/>
      <c r="AT1414" s="253"/>
      <c r="AU1414" s="253"/>
      <c r="AV1414" s="253"/>
      <c r="AW1414" s="253"/>
    </row>
    <row r="1415" spans="1:49" s="252" customFormat="1" ht="15" customHeight="1" x14ac:dyDescent="0.25">
      <c r="A1415" s="253"/>
      <c r="B1415" s="253"/>
      <c r="C1415" s="253"/>
      <c r="D1415" s="253"/>
      <c r="E1415" s="253"/>
      <c r="F1415" s="253"/>
      <c r="G1415" s="253"/>
      <c r="H1415" s="253"/>
      <c r="I1415" s="253"/>
      <c r="J1415" s="253"/>
      <c r="K1415" s="253"/>
      <c r="L1415" s="253"/>
      <c r="M1415" s="253"/>
      <c r="N1415" s="253"/>
      <c r="O1415" s="253"/>
      <c r="P1415" s="253"/>
      <c r="Q1415" s="253"/>
      <c r="R1415" s="253"/>
      <c r="S1415" s="253"/>
      <c r="T1415" s="253"/>
      <c r="U1415" s="253"/>
      <c r="V1415" s="253"/>
      <c r="W1415" s="253"/>
      <c r="X1415" s="253"/>
      <c r="Y1415" s="253"/>
      <c r="Z1415" s="253"/>
      <c r="AA1415" s="253"/>
      <c r="AB1415" s="253"/>
      <c r="AC1415" s="253"/>
      <c r="AD1415" s="253"/>
      <c r="AE1415" s="253"/>
      <c r="AF1415" s="253"/>
      <c r="AG1415" s="253"/>
      <c r="AH1415" s="253"/>
      <c r="AI1415" s="253"/>
      <c r="AJ1415" s="253"/>
      <c r="AK1415" s="253"/>
      <c r="AL1415" s="253"/>
      <c r="AM1415" s="253"/>
      <c r="AN1415" s="253"/>
      <c r="AO1415" s="253"/>
      <c r="AP1415" s="253"/>
      <c r="AQ1415" s="253"/>
      <c r="AR1415" s="253"/>
      <c r="AS1415" s="253"/>
      <c r="AT1415" s="253"/>
      <c r="AU1415" s="253"/>
      <c r="AV1415" s="253"/>
      <c r="AW1415" s="253"/>
    </row>
    <row r="1416" spans="1:49" s="252" customFormat="1" ht="15" customHeight="1" x14ac:dyDescent="0.25"/>
    <row r="1417" spans="1:49" s="252" customFormat="1" ht="15" customHeight="1" x14ac:dyDescent="0.25"/>
    <row r="1418" spans="1:49" s="252" customFormat="1" ht="15" customHeight="1" x14ac:dyDescent="0.25"/>
    <row r="1419" spans="1:49" s="252" customFormat="1" ht="15" customHeight="1" x14ac:dyDescent="0.25"/>
    <row r="1420" spans="1:49" s="252" customFormat="1" ht="15" customHeight="1" x14ac:dyDescent="0.25"/>
    <row r="1421" spans="1:49" s="252" customFormat="1" ht="15" customHeight="1" x14ac:dyDescent="0.25"/>
    <row r="1422" spans="1:49" s="252" customFormat="1" ht="15" customHeight="1" x14ac:dyDescent="0.25"/>
    <row r="1423" spans="1:49" s="252" customFormat="1" ht="15" customHeight="1" x14ac:dyDescent="0.25"/>
    <row r="1424" spans="1:49" s="252" customFormat="1" ht="15" customHeight="1" x14ac:dyDescent="0.25"/>
    <row r="1425" s="252" customFormat="1" ht="15" customHeight="1" x14ac:dyDescent="0.25"/>
    <row r="1426" s="252" customFormat="1" ht="15" customHeight="1" x14ac:dyDescent="0.25"/>
    <row r="1427" s="252" customFormat="1" ht="15" customHeight="1" x14ac:dyDescent="0.25"/>
    <row r="1428" s="252" customFormat="1" ht="15" customHeight="1" x14ac:dyDescent="0.25"/>
    <row r="1429" s="252" customFormat="1" ht="15" customHeight="1" x14ac:dyDescent="0.25"/>
    <row r="1430" s="252" customFormat="1" ht="15" customHeight="1" x14ac:dyDescent="0.25"/>
    <row r="1431" s="252" customFormat="1" ht="15" customHeight="1" x14ac:dyDescent="0.25"/>
    <row r="1432" s="252" customFormat="1" ht="15" customHeight="1" x14ac:dyDescent="0.25"/>
    <row r="1433" s="252" customFormat="1" ht="15" customHeight="1" x14ac:dyDescent="0.25"/>
    <row r="1434" s="252" customFormat="1" ht="15" customHeight="1" x14ac:dyDescent="0.25"/>
    <row r="1435" s="252" customFormat="1" ht="15" customHeight="1" x14ac:dyDescent="0.25"/>
    <row r="1436" s="252" customFormat="1" ht="15" customHeight="1" x14ac:dyDescent="0.25"/>
    <row r="1437" s="252" customFormat="1" ht="15" customHeight="1" x14ac:dyDescent="0.25"/>
    <row r="1438" s="252" customFormat="1" ht="15" customHeight="1" x14ac:dyDescent="0.25"/>
    <row r="1439" s="252" customFormat="1" ht="15" customHeight="1" x14ac:dyDescent="0.25"/>
    <row r="1440" s="252" customFormat="1" ht="15" customHeight="1" x14ac:dyDescent="0.25"/>
    <row r="1441" s="252" customFormat="1" ht="15" customHeight="1" x14ac:dyDescent="0.25"/>
    <row r="1442" s="252" customFormat="1" ht="15" customHeight="1" x14ac:dyDescent="0.25"/>
    <row r="1443" s="252" customFormat="1" ht="15" customHeight="1" x14ac:dyDescent="0.25"/>
    <row r="1444" s="252" customFormat="1" ht="15" customHeight="1" x14ac:dyDescent="0.25"/>
    <row r="1445" s="252" customFormat="1" ht="15" customHeight="1" x14ac:dyDescent="0.25"/>
    <row r="1446" s="252" customFormat="1" ht="15" customHeight="1" x14ac:dyDescent="0.25"/>
    <row r="1447" s="252" customFormat="1" ht="15" customHeight="1" x14ac:dyDescent="0.25"/>
    <row r="1448" s="252" customFormat="1" ht="15" customHeight="1" x14ac:dyDescent="0.25"/>
    <row r="1449" s="252" customFormat="1" ht="15" customHeight="1" x14ac:dyDescent="0.25"/>
    <row r="1450" s="252" customFormat="1" ht="15" customHeight="1" x14ac:dyDescent="0.25"/>
    <row r="1451" s="252" customFormat="1" ht="15" customHeight="1" x14ac:dyDescent="0.25"/>
    <row r="1452" s="252" customFormat="1" ht="15" customHeight="1" x14ac:dyDescent="0.25"/>
    <row r="1453" s="252" customFormat="1" ht="15" customHeight="1" x14ac:dyDescent="0.25"/>
    <row r="1454" s="252" customFormat="1" ht="15" customHeight="1" x14ac:dyDescent="0.25"/>
    <row r="1455" s="252" customFormat="1" ht="15" customHeight="1" x14ac:dyDescent="0.25"/>
    <row r="1456" s="252" customFormat="1" ht="15" customHeight="1" x14ac:dyDescent="0.25"/>
    <row r="1457" s="252" customFormat="1" ht="15" customHeight="1" x14ac:dyDescent="0.25"/>
    <row r="1458" s="252" customFormat="1" ht="15" customHeight="1" x14ac:dyDescent="0.25"/>
    <row r="1459" s="252" customFormat="1" ht="15" customHeight="1" x14ac:dyDescent="0.25"/>
    <row r="1460" s="252" customFormat="1" ht="15" customHeight="1" x14ac:dyDescent="0.25"/>
    <row r="1461" s="252" customFormat="1" ht="15" customHeight="1" x14ac:dyDescent="0.25"/>
    <row r="1462" s="252" customFormat="1" ht="15" customHeight="1" x14ac:dyDescent="0.25"/>
    <row r="1463" s="252" customFormat="1" ht="15" customHeight="1" x14ac:dyDescent="0.25"/>
    <row r="1464" s="252" customFormat="1" ht="15" customHeight="1" x14ac:dyDescent="0.25"/>
    <row r="1465" s="252" customFormat="1" ht="15" customHeight="1" x14ac:dyDescent="0.25"/>
    <row r="1466" s="252" customFormat="1" ht="15" customHeight="1" x14ac:dyDescent="0.25"/>
    <row r="1467" s="252" customFormat="1" ht="15" customHeight="1" x14ac:dyDescent="0.25"/>
    <row r="1468" s="252" customFormat="1" ht="15" customHeight="1" x14ac:dyDescent="0.25"/>
    <row r="1469" s="252" customFormat="1" ht="15" customHeight="1" x14ac:dyDescent="0.25"/>
    <row r="1470" s="252" customFormat="1" ht="15" customHeight="1" x14ac:dyDescent="0.25"/>
    <row r="1471" s="252" customFormat="1" ht="15" customHeight="1" x14ac:dyDescent="0.25"/>
    <row r="1472" s="252" customFormat="1" ht="15" customHeight="1" x14ac:dyDescent="0.25"/>
    <row r="1473" s="252" customFormat="1" ht="15" customHeight="1" x14ac:dyDescent="0.25"/>
    <row r="1474" s="252" customFormat="1" ht="15" customHeight="1" x14ac:dyDescent="0.25"/>
    <row r="1475" s="252" customFormat="1" ht="15" customHeight="1" x14ac:dyDescent="0.25"/>
    <row r="1476" s="252" customFormat="1" ht="15" customHeight="1" x14ac:dyDescent="0.25"/>
    <row r="1477" s="252" customFormat="1" ht="15" customHeight="1" x14ac:dyDescent="0.25"/>
    <row r="1478" s="252" customFormat="1" ht="15" customHeight="1" x14ac:dyDescent="0.25"/>
    <row r="1479" s="252" customFormat="1" ht="15" customHeight="1" x14ac:dyDescent="0.25"/>
    <row r="1480" s="252" customFormat="1" ht="15" customHeight="1" x14ac:dyDescent="0.25"/>
    <row r="1481" s="252" customFormat="1" ht="15" customHeight="1" x14ac:dyDescent="0.25"/>
    <row r="1482" s="252" customFormat="1" ht="15" customHeight="1" x14ac:dyDescent="0.25"/>
    <row r="1483" s="252" customFormat="1" ht="15" customHeight="1" x14ac:dyDescent="0.25"/>
    <row r="1484" s="252" customFormat="1" ht="15" customHeight="1" x14ac:dyDescent="0.25"/>
    <row r="1485" s="252" customFormat="1" ht="15" customHeight="1" x14ac:dyDescent="0.25"/>
    <row r="1486" s="252" customFormat="1" ht="15" customHeight="1" x14ac:dyDescent="0.25"/>
    <row r="1487" s="252" customFormat="1" ht="15" customHeight="1" x14ac:dyDescent="0.25"/>
    <row r="1488" s="252" customFormat="1" ht="15" customHeight="1" x14ac:dyDescent="0.25"/>
    <row r="1489" s="252" customFormat="1" ht="15" customHeight="1" x14ac:dyDescent="0.25"/>
    <row r="1490" s="252" customFormat="1" ht="15" customHeight="1" x14ac:dyDescent="0.25"/>
    <row r="1491" s="252" customFormat="1" ht="15" customHeight="1" x14ac:dyDescent="0.25"/>
    <row r="1492" s="252" customFormat="1" ht="15" customHeight="1" x14ac:dyDescent="0.25"/>
    <row r="1493" s="252" customFormat="1" ht="15" customHeight="1" x14ac:dyDescent="0.25"/>
    <row r="1494" s="252" customFormat="1" ht="15" customHeight="1" x14ac:dyDescent="0.25"/>
    <row r="1495" s="252" customFormat="1" ht="15" customHeight="1" x14ac:dyDescent="0.25"/>
    <row r="1496" s="252" customFormat="1" ht="15" customHeight="1" x14ac:dyDescent="0.25"/>
    <row r="1497" s="252" customFormat="1" ht="15" customHeight="1" x14ac:dyDescent="0.25"/>
    <row r="1498" s="252" customFormat="1" ht="15" customHeight="1" x14ac:dyDescent="0.25"/>
    <row r="1499" s="252" customFormat="1" ht="15" customHeight="1" x14ac:dyDescent="0.25"/>
    <row r="1500" s="252" customFormat="1" ht="15" customHeight="1" x14ac:dyDescent="0.25"/>
    <row r="1501" s="252" customFormat="1" ht="15" customHeight="1" x14ac:dyDescent="0.25"/>
    <row r="1502" s="252" customFormat="1" ht="15" customHeight="1" x14ac:dyDescent="0.25"/>
    <row r="1503" s="252" customFormat="1" ht="15" customHeight="1" x14ac:dyDescent="0.25"/>
    <row r="1504" s="252" customFormat="1" ht="15" customHeight="1" x14ac:dyDescent="0.25"/>
    <row r="1505" s="252" customFormat="1" ht="15" customHeight="1" x14ac:dyDescent="0.25"/>
    <row r="1506" s="252" customFormat="1" ht="15" customHeight="1" x14ac:dyDescent="0.25"/>
    <row r="1507" s="252" customFormat="1" ht="15" customHeight="1" x14ac:dyDescent="0.25"/>
    <row r="1508" s="252" customFormat="1" ht="15" customHeight="1" x14ac:dyDescent="0.25"/>
    <row r="1509" s="252" customFormat="1" ht="15" customHeight="1" x14ac:dyDescent="0.25"/>
    <row r="1510" s="252" customFormat="1" ht="15" customHeight="1" x14ac:dyDescent="0.25"/>
    <row r="1511" s="252" customFormat="1" ht="15" customHeight="1" x14ac:dyDescent="0.25"/>
    <row r="1512" s="252" customFormat="1" ht="15" customHeight="1" x14ac:dyDescent="0.25"/>
    <row r="1513" s="252" customFormat="1" ht="15" customHeight="1" x14ac:dyDescent="0.25"/>
    <row r="1514" s="252" customFormat="1" ht="15" customHeight="1" x14ac:dyDescent="0.25"/>
    <row r="1515" s="252" customFormat="1" ht="15" customHeight="1" x14ac:dyDescent="0.25"/>
    <row r="1516" s="252" customFormat="1" ht="15" customHeight="1" x14ac:dyDescent="0.25"/>
    <row r="1517" s="252" customFormat="1" ht="15" customHeight="1" x14ac:dyDescent="0.25"/>
    <row r="1518" s="252" customFormat="1" ht="15" customHeight="1" x14ac:dyDescent="0.25"/>
    <row r="1519" s="252" customFormat="1" ht="15" customHeight="1" x14ac:dyDescent="0.25"/>
    <row r="1520" s="252" customFormat="1" ht="15" customHeight="1" x14ac:dyDescent="0.25"/>
    <row r="1521" s="252" customFormat="1" ht="15" customHeight="1" x14ac:dyDescent="0.25"/>
    <row r="1522" s="252" customFormat="1" ht="15" customHeight="1" x14ac:dyDescent="0.25"/>
    <row r="1523" s="252" customFormat="1" ht="15" customHeight="1" x14ac:dyDescent="0.25"/>
    <row r="1524" s="252" customFormat="1" ht="15" customHeight="1" x14ac:dyDescent="0.25"/>
    <row r="1525" s="252" customFormat="1" ht="15" customHeight="1" x14ac:dyDescent="0.25"/>
    <row r="1526" s="252" customFormat="1" ht="15" customHeight="1" x14ac:dyDescent="0.25"/>
    <row r="1527" s="252" customFormat="1" ht="15" customHeight="1" x14ac:dyDescent="0.25"/>
    <row r="1528" s="252" customFormat="1" ht="15" customHeight="1" x14ac:dyDescent="0.25"/>
    <row r="1529" s="252" customFormat="1" ht="15" customHeight="1" x14ac:dyDescent="0.25"/>
    <row r="1530" s="252" customFormat="1" ht="15" customHeight="1" x14ac:dyDescent="0.25"/>
    <row r="1531" s="252" customFormat="1" ht="15" customHeight="1" x14ac:dyDescent="0.25"/>
    <row r="1532" s="252" customFormat="1" ht="15" customHeight="1" x14ac:dyDescent="0.25"/>
    <row r="1533" s="252" customFormat="1" ht="15" customHeight="1" x14ac:dyDescent="0.25"/>
    <row r="1534" s="252" customFormat="1" ht="15" customHeight="1" x14ac:dyDescent="0.25"/>
    <row r="1535" s="252" customFormat="1" ht="15" customHeight="1" x14ac:dyDescent="0.25"/>
    <row r="1536" s="252" customFormat="1" ht="15" customHeight="1" x14ac:dyDescent="0.25"/>
    <row r="1537" s="252" customFormat="1" ht="15" customHeight="1" x14ac:dyDescent="0.25"/>
    <row r="1538" s="252" customFormat="1" ht="15" customHeight="1" x14ac:dyDescent="0.25"/>
    <row r="1539" s="252" customFormat="1" ht="15" customHeight="1" x14ac:dyDescent="0.25"/>
    <row r="1540" s="252" customFormat="1" ht="15" customHeight="1" x14ac:dyDescent="0.25"/>
    <row r="1541" s="252" customFormat="1" ht="15" customHeight="1" x14ac:dyDescent="0.25"/>
    <row r="1542" s="252" customFormat="1" ht="15" customHeight="1" x14ac:dyDescent="0.25"/>
    <row r="1543" s="252" customFormat="1" ht="15" customHeight="1" x14ac:dyDescent="0.25"/>
    <row r="1544" s="252" customFormat="1" ht="15" customHeight="1" x14ac:dyDescent="0.25"/>
    <row r="1545" s="252" customFormat="1" ht="15" customHeight="1" x14ac:dyDescent="0.25"/>
    <row r="1546" s="252" customFormat="1" ht="15" customHeight="1" x14ac:dyDescent="0.25"/>
    <row r="1547" s="252" customFormat="1" ht="15" customHeight="1" x14ac:dyDescent="0.25"/>
    <row r="1548" s="252" customFormat="1" ht="15" customHeight="1" x14ac:dyDescent="0.25"/>
    <row r="1549" s="252" customFormat="1" ht="15" customHeight="1" x14ac:dyDescent="0.25"/>
    <row r="1550" s="252" customFormat="1" ht="15" customHeight="1" x14ac:dyDescent="0.25"/>
    <row r="1551" s="252" customFormat="1" ht="15" customHeight="1" x14ac:dyDescent="0.25"/>
    <row r="1552" s="252" customFormat="1" ht="15" customHeight="1" x14ac:dyDescent="0.25"/>
    <row r="1553" s="252" customFormat="1" ht="15" customHeight="1" x14ac:dyDescent="0.25"/>
    <row r="1554" s="252" customFormat="1" ht="15" customHeight="1" x14ac:dyDescent="0.25"/>
    <row r="1555" s="252" customFormat="1" ht="15" customHeight="1" x14ac:dyDescent="0.25"/>
    <row r="1556" s="252" customFormat="1" ht="15" customHeight="1" x14ac:dyDescent="0.25"/>
    <row r="1557" s="252" customFormat="1" ht="15" customHeight="1" x14ac:dyDescent="0.25"/>
    <row r="1558" s="252" customFormat="1" ht="15" customHeight="1" x14ac:dyDescent="0.25"/>
    <row r="1559" s="252" customFormat="1" ht="15" customHeight="1" x14ac:dyDescent="0.25"/>
    <row r="1560" s="252" customFormat="1" ht="15" customHeight="1" x14ac:dyDescent="0.25"/>
    <row r="1561" s="252" customFormat="1" ht="15" customHeight="1" x14ac:dyDescent="0.25"/>
    <row r="1562" s="252" customFormat="1" ht="15" customHeight="1" x14ac:dyDescent="0.25"/>
    <row r="1563" s="252" customFormat="1" ht="15" customHeight="1" x14ac:dyDescent="0.25"/>
    <row r="1564" s="252" customFormat="1" ht="15" customHeight="1" x14ac:dyDescent="0.25"/>
    <row r="1565" s="252" customFormat="1" ht="15" customHeight="1" x14ac:dyDescent="0.25"/>
    <row r="1566" s="252" customFormat="1" ht="15" customHeight="1" x14ac:dyDescent="0.25"/>
    <row r="1567" s="252" customFormat="1" ht="15" customHeight="1" x14ac:dyDescent="0.25"/>
    <row r="1568" s="252" customFormat="1" ht="15" customHeight="1" x14ac:dyDescent="0.25"/>
    <row r="1569" s="252" customFormat="1" ht="15" customHeight="1" x14ac:dyDescent="0.25"/>
    <row r="1570" s="252" customFormat="1" ht="15" customHeight="1" x14ac:dyDescent="0.25"/>
    <row r="1571" s="252" customFormat="1" ht="15" customHeight="1" x14ac:dyDescent="0.25"/>
    <row r="1572" s="252" customFormat="1" ht="15" customHeight="1" x14ac:dyDescent="0.25"/>
    <row r="1573" s="252" customFormat="1" ht="15" customHeight="1" x14ac:dyDescent="0.25"/>
    <row r="1574" s="252" customFormat="1" ht="15" customHeight="1" x14ac:dyDescent="0.25"/>
    <row r="1575" s="252" customFormat="1" ht="15" customHeight="1" x14ac:dyDescent="0.25"/>
    <row r="1576" s="252" customFormat="1" ht="15" customHeight="1" x14ac:dyDescent="0.25"/>
    <row r="1577" s="252" customFormat="1" ht="15" customHeight="1" x14ac:dyDescent="0.25"/>
    <row r="1578" s="252" customFormat="1" ht="15" customHeight="1" x14ac:dyDescent="0.25"/>
    <row r="1579" s="252" customFormat="1" ht="15" customHeight="1" x14ac:dyDescent="0.25"/>
    <row r="1580" s="252" customFormat="1" ht="15" customHeight="1" x14ac:dyDescent="0.25"/>
    <row r="1581" s="252" customFormat="1" ht="15" customHeight="1" x14ac:dyDescent="0.25"/>
    <row r="1582" s="252" customFormat="1" ht="15" customHeight="1" x14ac:dyDescent="0.25"/>
    <row r="1583" s="252" customFormat="1" ht="15" customHeight="1" x14ac:dyDescent="0.25"/>
    <row r="1584" s="252" customFormat="1" ht="15" customHeight="1" x14ac:dyDescent="0.25"/>
    <row r="1585" s="252" customFormat="1" ht="15" customHeight="1" x14ac:dyDescent="0.25"/>
    <row r="1586" s="252" customFormat="1" ht="15" customHeight="1" x14ac:dyDescent="0.25"/>
    <row r="1587" s="252" customFormat="1" ht="15" customHeight="1" x14ac:dyDescent="0.25"/>
    <row r="1588" s="252" customFormat="1" ht="15" customHeight="1" x14ac:dyDescent="0.25"/>
    <row r="1589" s="252" customFormat="1" ht="15" customHeight="1" x14ac:dyDescent="0.25"/>
    <row r="1590" s="252" customFormat="1" ht="15" customHeight="1" x14ac:dyDescent="0.25"/>
    <row r="1591" s="252" customFormat="1" ht="15" customHeight="1" x14ac:dyDescent="0.25"/>
    <row r="1592" s="252" customFormat="1" ht="15" customHeight="1" x14ac:dyDescent="0.25"/>
    <row r="1593" s="252" customFormat="1" ht="15" customHeight="1" x14ac:dyDescent="0.25"/>
    <row r="1594" s="252" customFormat="1" ht="15" customHeight="1" x14ac:dyDescent="0.25"/>
    <row r="1595" s="252" customFormat="1" ht="15" customHeight="1" x14ac:dyDescent="0.25"/>
    <row r="1596" s="252" customFormat="1" ht="15" customHeight="1" x14ac:dyDescent="0.25"/>
    <row r="1597" s="252" customFormat="1" ht="15" customHeight="1" x14ac:dyDescent="0.25"/>
    <row r="1598" s="252" customFormat="1" ht="15" customHeight="1" x14ac:dyDescent="0.25"/>
    <row r="1599" s="252" customFormat="1" ht="15" customHeight="1" x14ac:dyDescent="0.25"/>
    <row r="1600" s="252" customFormat="1" ht="15" customHeight="1" x14ac:dyDescent="0.25"/>
    <row r="1601" s="252" customFormat="1" ht="15" customHeight="1" x14ac:dyDescent="0.25"/>
    <row r="1602" s="252" customFormat="1" ht="15" customHeight="1" x14ac:dyDescent="0.25"/>
    <row r="1603" s="252" customFormat="1" ht="15" customHeight="1" x14ac:dyDescent="0.25"/>
    <row r="1604" s="252" customFormat="1" ht="15" customHeight="1" x14ac:dyDescent="0.25"/>
    <row r="1605" s="252" customFormat="1" ht="15" customHeight="1" x14ac:dyDescent="0.25"/>
    <row r="1606" s="252" customFormat="1" ht="15" customHeight="1" x14ac:dyDescent="0.25"/>
    <row r="1607" s="252" customFormat="1" ht="15" customHeight="1" x14ac:dyDescent="0.25"/>
    <row r="1608" s="252" customFormat="1" ht="15" customHeight="1" x14ac:dyDescent="0.25"/>
    <row r="1609" s="252" customFormat="1" ht="15" customHeight="1" x14ac:dyDescent="0.25"/>
    <row r="1610" s="252" customFormat="1" ht="15" customHeight="1" x14ac:dyDescent="0.25"/>
    <row r="1611" s="252" customFormat="1" ht="15" customHeight="1" x14ac:dyDescent="0.25"/>
    <row r="1612" s="252" customFormat="1" ht="15" customHeight="1" x14ac:dyDescent="0.25"/>
    <row r="1613" s="252" customFormat="1" ht="15" customHeight="1" x14ac:dyDescent="0.25"/>
    <row r="1614" s="252" customFormat="1" ht="15" customHeight="1" x14ac:dyDescent="0.25"/>
    <row r="1615" s="252" customFormat="1" ht="15" customHeight="1" x14ac:dyDescent="0.25"/>
    <row r="1616" s="252" customFormat="1" ht="15" customHeight="1" x14ac:dyDescent="0.25"/>
    <row r="1617" s="252" customFormat="1" ht="15" customHeight="1" x14ac:dyDescent="0.25"/>
    <row r="1618" s="252" customFormat="1" ht="15" customHeight="1" x14ac:dyDescent="0.25"/>
    <row r="1619" s="252" customFormat="1" ht="15" customHeight="1" x14ac:dyDescent="0.25"/>
    <row r="1620" s="252" customFormat="1" ht="15" customHeight="1" x14ac:dyDescent="0.25"/>
    <row r="1621" s="252" customFormat="1" ht="15" customHeight="1" x14ac:dyDescent="0.25"/>
    <row r="1622" s="252" customFormat="1" ht="15" customHeight="1" x14ac:dyDescent="0.25"/>
    <row r="1623" s="252" customFormat="1" ht="15" customHeight="1" x14ac:dyDescent="0.25"/>
    <row r="1624" s="252" customFormat="1" ht="15" customHeight="1" x14ac:dyDescent="0.25"/>
    <row r="1625" s="252" customFormat="1" ht="15" customHeight="1" x14ac:dyDescent="0.25"/>
    <row r="1626" s="252" customFormat="1" ht="15" customHeight="1" x14ac:dyDescent="0.25"/>
    <row r="1627" s="252" customFormat="1" ht="15" customHeight="1" x14ac:dyDescent="0.25"/>
    <row r="1628" s="252" customFormat="1" ht="15" customHeight="1" x14ac:dyDescent="0.25"/>
    <row r="1629" s="252" customFormat="1" ht="15" customHeight="1" x14ac:dyDescent="0.25"/>
    <row r="1630" s="252" customFormat="1" ht="15" customHeight="1" x14ac:dyDescent="0.25"/>
    <row r="1631" s="252" customFormat="1" ht="15" customHeight="1" x14ac:dyDescent="0.25"/>
    <row r="1632" s="252" customFormat="1" ht="15" customHeight="1" x14ac:dyDescent="0.25"/>
    <row r="1633" s="252" customFormat="1" ht="15" customHeight="1" x14ac:dyDescent="0.25"/>
    <row r="1634" s="252" customFormat="1" ht="15" customHeight="1" x14ac:dyDescent="0.25"/>
    <row r="1635" s="252" customFormat="1" ht="15" customHeight="1" x14ac:dyDescent="0.25"/>
    <row r="1636" s="252" customFormat="1" ht="15" customHeight="1" x14ac:dyDescent="0.25"/>
    <row r="1637" s="252" customFormat="1" ht="15" customHeight="1" x14ac:dyDescent="0.25"/>
    <row r="1638" s="252" customFormat="1" ht="15" customHeight="1" x14ac:dyDescent="0.25"/>
    <row r="1639" s="252" customFormat="1" ht="15" customHeight="1" x14ac:dyDescent="0.25"/>
    <row r="1640" s="252" customFormat="1" ht="15" customHeight="1" x14ac:dyDescent="0.25"/>
    <row r="1641" s="252" customFormat="1" ht="15" customHeight="1" x14ac:dyDescent="0.25"/>
    <row r="1642" s="252" customFormat="1" ht="15" customHeight="1" x14ac:dyDescent="0.25"/>
    <row r="1643" s="252" customFormat="1" ht="15" customHeight="1" x14ac:dyDescent="0.25"/>
    <row r="1644" s="252" customFormat="1" ht="15" customHeight="1" x14ac:dyDescent="0.25"/>
    <row r="1645" s="252" customFormat="1" ht="15" customHeight="1" x14ac:dyDescent="0.25"/>
    <row r="1646" s="252" customFormat="1" ht="15" customHeight="1" x14ac:dyDescent="0.25"/>
    <row r="1647" s="252" customFormat="1" ht="15" customHeight="1" x14ac:dyDescent="0.25"/>
    <row r="1648" s="252" customFormat="1" ht="15" customHeight="1" x14ac:dyDescent="0.25"/>
    <row r="1649" s="252" customFormat="1" ht="15" customHeight="1" x14ac:dyDescent="0.25"/>
    <row r="1650" s="252" customFormat="1" ht="15" customHeight="1" x14ac:dyDescent="0.25"/>
  </sheetData>
  <sheetProtection algorithmName="SHA-512" hashValue="5y7vZXLUdIjaVVY8tohlVd7LmC38w5eppo9Zm/ZCJ0wL+HuWLQnnP2C2dRujpPixZh0M7CDVGRW5EZjvq0yctQ==" saltValue="PGKqtQ0hCqz/ty17mVxYjg==" spinCount="100000" sheet="1" objects="1" scenarios="1"/>
  <mergeCells count="202">
    <mergeCell ref="Q115:AI115"/>
    <mergeCell ref="X116:AI116"/>
    <mergeCell ref="C100:Y100"/>
    <mergeCell ref="C59:N59"/>
    <mergeCell ref="O59:AI59"/>
    <mergeCell ref="H51:V52"/>
    <mergeCell ref="C57:AI57"/>
    <mergeCell ref="C58:I58"/>
    <mergeCell ref="J58:AI58"/>
    <mergeCell ref="C56:U56"/>
    <mergeCell ref="V56:AI56"/>
    <mergeCell ref="C51:G52"/>
    <mergeCell ref="AG51:AI51"/>
    <mergeCell ref="AG52:AI52"/>
    <mergeCell ref="W51:AA51"/>
    <mergeCell ref="AB51:AF51"/>
    <mergeCell ref="W52:AA52"/>
    <mergeCell ref="AB52:AF52"/>
    <mergeCell ref="AA54:AI54"/>
    <mergeCell ref="X95:AA95"/>
    <mergeCell ref="AB95:AE95"/>
    <mergeCell ref="AF95:AI95"/>
    <mergeCell ref="L96:O96"/>
    <mergeCell ref="C79:AI79"/>
    <mergeCell ref="C101:AI101"/>
    <mergeCell ref="C103:T103"/>
    <mergeCell ref="U103:AI103"/>
    <mergeCell ref="C104:T104"/>
    <mergeCell ref="U104:Y104"/>
    <mergeCell ref="Z104:AI104"/>
    <mergeCell ref="AG97:AI97"/>
    <mergeCell ref="C99:AI99"/>
    <mergeCell ref="P96:S96"/>
    <mergeCell ref="T96:W96"/>
    <mergeCell ref="X96:AA96"/>
    <mergeCell ref="AB96:AE96"/>
    <mergeCell ref="AF96:AI96"/>
    <mergeCell ref="C97:G97"/>
    <mergeCell ref="H97:K97"/>
    <mergeCell ref="M97:T97"/>
    <mergeCell ref="U97:W97"/>
    <mergeCell ref="Y97:AF97"/>
    <mergeCell ref="C94:K96"/>
    <mergeCell ref="L94:W94"/>
    <mergeCell ref="X94:AI94"/>
    <mergeCell ref="L95:O95"/>
    <mergeCell ref="P95:S95"/>
    <mergeCell ref="T95:W95"/>
    <mergeCell ref="C107:T107"/>
    <mergeCell ref="U107:Y107"/>
    <mergeCell ref="Z107:AI107"/>
    <mergeCell ref="N110:AI110"/>
    <mergeCell ref="I113:O113"/>
    <mergeCell ref="P113:AI113"/>
    <mergeCell ref="C105:T105"/>
    <mergeCell ref="U105:Y105"/>
    <mergeCell ref="Z105:AI105"/>
    <mergeCell ref="C106:T106"/>
    <mergeCell ref="U106:Y106"/>
    <mergeCell ref="Z106:AI106"/>
    <mergeCell ref="C135:AI135"/>
    <mergeCell ref="C137:AI137"/>
    <mergeCell ref="C118:AI118"/>
    <mergeCell ref="C120:AI124"/>
    <mergeCell ref="C126:AI129"/>
    <mergeCell ref="C132:J132"/>
    <mergeCell ref="L132:AI132"/>
    <mergeCell ref="C133:J133"/>
    <mergeCell ref="L133:AI133"/>
    <mergeCell ref="C136:AI136"/>
    <mergeCell ref="C83:V83"/>
    <mergeCell ref="X83:AI83"/>
    <mergeCell ref="C92:AI92"/>
    <mergeCell ref="C73:I73"/>
    <mergeCell ref="J73:O73"/>
    <mergeCell ref="P73:X73"/>
    <mergeCell ref="Y73:AD73"/>
    <mergeCell ref="AE73:AI73"/>
    <mergeCell ref="AD75:AI75"/>
    <mergeCell ref="AD76:AI76"/>
    <mergeCell ref="P91:AI91"/>
    <mergeCell ref="C75:H77"/>
    <mergeCell ref="S77:AI77"/>
    <mergeCell ref="I81:AI81"/>
    <mergeCell ref="X82:AI82"/>
    <mergeCell ref="C71:I71"/>
    <mergeCell ref="J71:O71"/>
    <mergeCell ref="P71:X71"/>
    <mergeCell ref="Y71:AD71"/>
    <mergeCell ref="AE71:AI71"/>
    <mergeCell ref="C72:I72"/>
    <mergeCell ref="J72:O72"/>
    <mergeCell ref="P72:X72"/>
    <mergeCell ref="Y72:AD72"/>
    <mergeCell ref="AE72:AI72"/>
    <mergeCell ref="C69:I69"/>
    <mergeCell ref="J69:O69"/>
    <mergeCell ref="P69:X69"/>
    <mergeCell ref="Y69:AD69"/>
    <mergeCell ref="AE69:AI69"/>
    <mergeCell ref="C70:I70"/>
    <mergeCell ref="J70:O70"/>
    <mergeCell ref="P70:X70"/>
    <mergeCell ref="Y70:AD70"/>
    <mergeCell ref="AE70:AI70"/>
    <mergeCell ref="C65:AI65"/>
    <mergeCell ref="C67:AI67"/>
    <mergeCell ref="C68:I68"/>
    <mergeCell ref="J68:O68"/>
    <mergeCell ref="P68:X68"/>
    <mergeCell ref="Y68:AD68"/>
    <mergeCell ref="AE68:AI68"/>
    <mergeCell ref="M63:R63"/>
    <mergeCell ref="AA63:AI63"/>
    <mergeCell ref="C40:AI40"/>
    <mergeCell ref="W49:AA49"/>
    <mergeCell ref="AB49:AF49"/>
    <mergeCell ref="W50:AA50"/>
    <mergeCell ref="AB50:AF50"/>
    <mergeCell ref="C47:G48"/>
    <mergeCell ref="AG47:AI47"/>
    <mergeCell ref="AG48:AI48"/>
    <mergeCell ref="W47:AA47"/>
    <mergeCell ref="AB47:AF47"/>
    <mergeCell ref="W48:AA48"/>
    <mergeCell ref="AB48:AF48"/>
    <mergeCell ref="H47:V48"/>
    <mergeCell ref="H49:V50"/>
    <mergeCell ref="C49:G50"/>
    <mergeCell ref="AG49:AI49"/>
    <mergeCell ref="AG50:AI50"/>
    <mergeCell ref="AG46:AI46"/>
    <mergeCell ref="W45:AA45"/>
    <mergeCell ref="AB45:AF45"/>
    <mergeCell ref="W46:AA46"/>
    <mergeCell ref="AB46:AF46"/>
    <mergeCell ref="H45:V46"/>
    <mergeCell ref="AL42:BB43"/>
    <mergeCell ref="C43:G44"/>
    <mergeCell ref="AG43:AI43"/>
    <mergeCell ref="AG44:AI44"/>
    <mergeCell ref="AG42:AI42"/>
    <mergeCell ref="C42:G42"/>
    <mergeCell ref="AB42:AF42"/>
    <mergeCell ref="W42:AA42"/>
    <mergeCell ref="W43:AA43"/>
    <mergeCell ref="AB43:AF43"/>
    <mergeCell ref="W44:AA44"/>
    <mergeCell ref="AB44:AF44"/>
    <mergeCell ref="H42:V42"/>
    <mergeCell ref="H43:V44"/>
    <mergeCell ref="B2:AJ2"/>
    <mergeCell ref="B4:AJ4"/>
    <mergeCell ref="C6:AI6"/>
    <mergeCell ref="L7:AI7"/>
    <mergeCell ref="M11:Q11"/>
    <mergeCell ref="V11:AC11"/>
    <mergeCell ref="G12:M12"/>
    <mergeCell ref="AE22:AI22"/>
    <mergeCell ref="W23:AI23"/>
    <mergeCell ref="G22:AB22"/>
    <mergeCell ref="H23:S23"/>
    <mergeCell ref="R15:AI15"/>
    <mergeCell ref="BA7:BC7"/>
    <mergeCell ref="G8:AI8"/>
    <mergeCell ref="G9:AB9"/>
    <mergeCell ref="W10:AI10"/>
    <mergeCell ref="C21:I21"/>
    <mergeCell ref="J21:AI21"/>
    <mergeCell ref="AE9:AI9"/>
    <mergeCell ref="H10:S10"/>
    <mergeCell ref="H11:I11"/>
    <mergeCell ref="AG11:AI11"/>
    <mergeCell ref="R12:AI12"/>
    <mergeCell ref="C17:AI17"/>
    <mergeCell ref="D18:V18"/>
    <mergeCell ref="M19:AI19"/>
    <mergeCell ref="G20:AI20"/>
    <mergeCell ref="C26:I26"/>
    <mergeCell ref="J26:AI26"/>
    <mergeCell ref="C33:AI33"/>
    <mergeCell ref="G35:AB35"/>
    <mergeCell ref="AD35:AI35"/>
    <mergeCell ref="C60:AI60"/>
    <mergeCell ref="V24:AC24"/>
    <mergeCell ref="H24:I24"/>
    <mergeCell ref="M24:P24"/>
    <mergeCell ref="G37:J37"/>
    <mergeCell ref="M37:Q37"/>
    <mergeCell ref="V37:AC37"/>
    <mergeCell ref="AE37:AI37"/>
    <mergeCell ref="C38:F38"/>
    <mergeCell ref="G38:N38"/>
    <mergeCell ref="O38:Q38"/>
    <mergeCell ref="R38:AI38"/>
    <mergeCell ref="G36:S36"/>
    <mergeCell ref="W36:AI36"/>
    <mergeCell ref="AG24:AI24"/>
    <mergeCell ref="G25:M25"/>
    <mergeCell ref="R25:AI25"/>
    <mergeCell ref="C45:G46"/>
    <mergeCell ref="AG45:AI45"/>
  </mergeCells>
  <conditionalFormatting sqref="J21:AI21">
    <cfRule type="expression" dxfId="65" priority="3">
      <formula>$J$21="Informar"</formula>
    </cfRule>
  </conditionalFormatting>
  <conditionalFormatting sqref="V11">
    <cfRule type="expression" dxfId="64" priority="4" stopIfTrue="1">
      <formula>$V$37="Selecionar"</formula>
    </cfRule>
  </conditionalFormatting>
  <conditionalFormatting sqref="V24">
    <cfRule type="expression" dxfId="63" priority="2" stopIfTrue="1">
      <formula>$V$37="Selecionar"</formula>
    </cfRule>
  </conditionalFormatting>
  <conditionalFormatting sqref="V37:AC37">
    <cfRule type="expression" dxfId="62" priority="27" stopIfTrue="1">
      <formula>$V$37="Selecionar"</formula>
    </cfRule>
  </conditionalFormatting>
  <conditionalFormatting sqref="X82:AI82">
    <cfRule type="expression" dxfId="61" priority="18">
      <formula>$X$82="Selecionar"</formula>
    </cfRule>
  </conditionalFormatting>
  <conditionalFormatting sqref="AP19:BQ19">
    <cfRule type="expression" dxfId="60" priority="30" stopIfTrue="1">
      <formula>$BA$7="OCULTAR"</formula>
    </cfRule>
  </conditionalFormatting>
  <conditionalFormatting sqref="AP8:FI16">
    <cfRule type="expression" dxfId="59" priority="13" stopIfTrue="1">
      <formula>$BA$7="OCULTAR"</formula>
    </cfRule>
  </conditionalFormatting>
  <conditionalFormatting sqref="AP18:FI18 BU19:FI34 AP20:BT34 BC42:FI43 AV414:FI414">
    <cfRule type="expression" dxfId="58" priority="32" stopIfTrue="1">
      <formula>$BA$7="OCULTAR"</formula>
    </cfRule>
  </conditionalFormatting>
  <conditionalFormatting sqref="AP35:FI41">
    <cfRule type="expression" dxfId="57" priority="23" stopIfTrue="1">
      <formula>$BA$7="OCULTAR"</formula>
    </cfRule>
  </conditionalFormatting>
  <conditionalFormatting sqref="AP44:FI413">
    <cfRule type="expression" dxfId="56" priority="1" stopIfTrue="1">
      <formula>$BA$7="OCULTAR"</formula>
    </cfRule>
  </conditionalFormatting>
  <conditionalFormatting sqref="AT8:AT16">
    <cfRule type="expression" dxfId="55" priority="14" stopIfTrue="1">
      <formula>#REF!="OCULTAR"</formula>
    </cfRule>
  </conditionalFormatting>
  <conditionalFormatting sqref="AT18 AT20:AT34">
    <cfRule type="expression" dxfId="54" priority="33" stopIfTrue="1">
      <formula>#REF!="OCULTAR"</formula>
    </cfRule>
  </conditionalFormatting>
  <conditionalFormatting sqref="AT19">
    <cfRule type="expression" dxfId="53" priority="31" stopIfTrue="1">
      <formula>#REF!="OCULTAR"</formula>
    </cfRule>
  </conditionalFormatting>
  <conditionalFormatting sqref="AT35:AT41">
    <cfRule type="expression" dxfId="52" priority="24" stopIfTrue="1">
      <formula>#REF!="OCULTAR"</formula>
    </cfRule>
  </conditionalFormatting>
  <dataValidations count="15">
    <dataValidation type="list" allowBlank="1" showInputMessage="1" showErrorMessage="1" sqref="H97:K97" xr:uid="{00000000-0002-0000-0500-000000000000}">
      <formula1>$G$143:$G$146</formula1>
    </dataValidation>
    <dataValidation type="list" allowBlank="1" showInputMessage="1" showErrorMessage="1" error="Selecionar!" prompt="Selecionar código DN 74/2004" sqref="WVQ983156:WVT983156 WLU983156:WLX983156 WBY983156:WCB983156 VSC983156:VSF983156 VIG983156:VIJ983156 UYK983156:UYN983156 UOO983156:UOR983156 UES983156:UEV983156 TUW983156:TUZ983156 TLA983156:TLD983156 TBE983156:TBH983156 SRI983156:SRL983156 SHM983156:SHP983156 RXQ983156:RXT983156 RNU983156:RNX983156 RDY983156:REB983156 QUC983156:QUF983156 QKG983156:QKJ983156 QAK983156:QAN983156 PQO983156:PQR983156 PGS983156:PGV983156 OWW983156:OWZ983156 ONA983156:OND983156 ODE983156:ODH983156 NTI983156:NTL983156 NJM983156:NJP983156 MZQ983156:MZT983156 MPU983156:MPX983156 MFY983156:MGB983156 LWC983156:LWF983156 LMG983156:LMJ983156 LCK983156:LCN983156 KSO983156:KSR983156 KIS983156:KIV983156 JYW983156:JYZ983156 JPA983156:JPD983156 JFE983156:JFH983156 IVI983156:IVL983156 ILM983156:ILP983156 IBQ983156:IBT983156 HRU983156:HRX983156 HHY983156:HIB983156 GYC983156:GYF983156 GOG983156:GOJ983156 GEK983156:GEN983156 FUO983156:FUR983156 FKS983156:FKV983156 FAW983156:FAZ983156 ERA983156:ERD983156 EHE983156:EHH983156 DXI983156:DXL983156 DNM983156:DNP983156 DDQ983156:DDT983156 CTU983156:CTX983156 CJY983156:CKB983156 CAC983156:CAF983156 BQG983156:BQJ983156 BGK983156:BGN983156 AWO983156:AWR983156 AMS983156:AMV983156 ACW983156:ACZ983156 TA983156:TD983156 JE983156:JH983156 G983156:J983156 WVQ917620:WVT917620 WLU917620:WLX917620 WBY917620:WCB917620 VSC917620:VSF917620 VIG917620:VIJ917620 UYK917620:UYN917620 UOO917620:UOR917620 UES917620:UEV917620 TUW917620:TUZ917620 TLA917620:TLD917620 TBE917620:TBH917620 SRI917620:SRL917620 SHM917620:SHP917620 RXQ917620:RXT917620 RNU917620:RNX917620 RDY917620:REB917620 QUC917620:QUF917620 QKG917620:QKJ917620 QAK917620:QAN917620 PQO917620:PQR917620 PGS917620:PGV917620 OWW917620:OWZ917620 ONA917620:OND917620 ODE917620:ODH917620 NTI917620:NTL917620 NJM917620:NJP917620 MZQ917620:MZT917620 MPU917620:MPX917620 MFY917620:MGB917620 LWC917620:LWF917620 LMG917620:LMJ917620 LCK917620:LCN917620 KSO917620:KSR917620 KIS917620:KIV917620 JYW917620:JYZ917620 JPA917620:JPD917620 JFE917620:JFH917620 IVI917620:IVL917620 ILM917620:ILP917620 IBQ917620:IBT917620 HRU917620:HRX917620 HHY917620:HIB917620 GYC917620:GYF917620 GOG917620:GOJ917620 GEK917620:GEN917620 FUO917620:FUR917620 FKS917620:FKV917620 FAW917620:FAZ917620 ERA917620:ERD917620 EHE917620:EHH917620 DXI917620:DXL917620 DNM917620:DNP917620 DDQ917620:DDT917620 CTU917620:CTX917620 CJY917620:CKB917620 CAC917620:CAF917620 BQG917620:BQJ917620 BGK917620:BGN917620 AWO917620:AWR917620 AMS917620:AMV917620 ACW917620:ACZ917620 TA917620:TD917620 JE917620:JH917620 G917620:J917620 WVQ852084:WVT852084 WLU852084:WLX852084 WBY852084:WCB852084 VSC852084:VSF852084 VIG852084:VIJ852084 UYK852084:UYN852084 UOO852084:UOR852084 UES852084:UEV852084 TUW852084:TUZ852084 TLA852084:TLD852084 TBE852084:TBH852084 SRI852084:SRL852084 SHM852084:SHP852084 RXQ852084:RXT852084 RNU852084:RNX852084 RDY852084:REB852084 QUC852084:QUF852084 QKG852084:QKJ852084 QAK852084:QAN852084 PQO852084:PQR852084 PGS852084:PGV852084 OWW852084:OWZ852084 ONA852084:OND852084 ODE852084:ODH852084 NTI852084:NTL852084 NJM852084:NJP852084 MZQ852084:MZT852084 MPU852084:MPX852084 MFY852084:MGB852084 LWC852084:LWF852084 LMG852084:LMJ852084 LCK852084:LCN852084 KSO852084:KSR852084 KIS852084:KIV852084 JYW852084:JYZ852084 JPA852084:JPD852084 JFE852084:JFH852084 IVI852084:IVL852084 ILM852084:ILP852084 IBQ852084:IBT852084 HRU852084:HRX852084 HHY852084:HIB852084 GYC852084:GYF852084 GOG852084:GOJ852084 GEK852084:GEN852084 FUO852084:FUR852084 FKS852084:FKV852084 FAW852084:FAZ852084 ERA852084:ERD852084 EHE852084:EHH852084 DXI852084:DXL852084 DNM852084:DNP852084 DDQ852084:DDT852084 CTU852084:CTX852084 CJY852084:CKB852084 CAC852084:CAF852084 BQG852084:BQJ852084 BGK852084:BGN852084 AWO852084:AWR852084 AMS852084:AMV852084 ACW852084:ACZ852084 TA852084:TD852084 JE852084:JH852084 G852084:J852084 WVQ786548:WVT786548 WLU786548:WLX786548 WBY786548:WCB786548 VSC786548:VSF786548 VIG786548:VIJ786548 UYK786548:UYN786548 UOO786548:UOR786548 UES786548:UEV786548 TUW786548:TUZ786548 TLA786548:TLD786548 TBE786548:TBH786548 SRI786548:SRL786548 SHM786548:SHP786548 RXQ786548:RXT786548 RNU786548:RNX786548 RDY786548:REB786548 QUC786548:QUF786548 QKG786548:QKJ786548 QAK786548:QAN786548 PQO786548:PQR786548 PGS786548:PGV786548 OWW786548:OWZ786548 ONA786548:OND786548 ODE786548:ODH786548 NTI786548:NTL786548 NJM786548:NJP786548 MZQ786548:MZT786548 MPU786548:MPX786548 MFY786548:MGB786548 LWC786548:LWF786548 LMG786548:LMJ786548 LCK786548:LCN786548 KSO786548:KSR786548 KIS786548:KIV786548 JYW786548:JYZ786548 JPA786548:JPD786548 JFE786548:JFH786548 IVI786548:IVL786548 ILM786548:ILP786548 IBQ786548:IBT786548 HRU786548:HRX786548 HHY786548:HIB786548 GYC786548:GYF786548 GOG786548:GOJ786548 GEK786548:GEN786548 FUO786548:FUR786548 FKS786548:FKV786548 FAW786548:FAZ786548 ERA786548:ERD786548 EHE786548:EHH786548 DXI786548:DXL786548 DNM786548:DNP786548 DDQ786548:DDT786548 CTU786548:CTX786548 CJY786548:CKB786548 CAC786548:CAF786548 BQG786548:BQJ786548 BGK786548:BGN786548 AWO786548:AWR786548 AMS786548:AMV786548 ACW786548:ACZ786548 TA786548:TD786548 JE786548:JH786548 G786548:J786548 WVQ721012:WVT721012 WLU721012:WLX721012 WBY721012:WCB721012 VSC721012:VSF721012 VIG721012:VIJ721012 UYK721012:UYN721012 UOO721012:UOR721012 UES721012:UEV721012 TUW721012:TUZ721012 TLA721012:TLD721012 TBE721012:TBH721012 SRI721012:SRL721012 SHM721012:SHP721012 RXQ721012:RXT721012 RNU721012:RNX721012 RDY721012:REB721012 QUC721012:QUF721012 QKG721012:QKJ721012 QAK721012:QAN721012 PQO721012:PQR721012 PGS721012:PGV721012 OWW721012:OWZ721012 ONA721012:OND721012 ODE721012:ODH721012 NTI721012:NTL721012 NJM721012:NJP721012 MZQ721012:MZT721012 MPU721012:MPX721012 MFY721012:MGB721012 LWC721012:LWF721012 LMG721012:LMJ721012 LCK721012:LCN721012 KSO721012:KSR721012 KIS721012:KIV721012 JYW721012:JYZ721012 JPA721012:JPD721012 JFE721012:JFH721012 IVI721012:IVL721012 ILM721012:ILP721012 IBQ721012:IBT721012 HRU721012:HRX721012 HHY721012:HIB721012 GYC721012:GYF721012 GOG721012:GOJ721012 GEK721012:GEN721012 FUO721012:FUR721012 FKS721012:FKV721012 FAW721012:FAZ721012 ERA721012:ERD721012 EHE721012:EHH721012 DXI721012:DXL721012 DNM721012:DNP721012 DDQ721012:DDT721012 CTU721012:CTX721012 CJY721012:CKB721012 CAC721012:CAF721012 BQG721012:BQJ721012 BGK721012:BGN721012 AWO721012:AWR721012 AMS721012:AMV721012 ACW721012:ACZ721012 TA721012:TD721012 JE721012:JH721012 G721012:J721012 WVQ655476:WVT655476 WLU655476:WLX655476 WBY655476:WCB655476 VSC655476:VSF655476 VIG655476:VIJ655476 UYK655476:UYN655476 UOO655476:UOR655476 UES655476:UEV655476 TUW655476:TUZ655476 TLA655476:TLD655476 TBE655476:TBH655476 SRI655476:SRL655476 SHM655476:SHP655476 RXQ655476:RXT655476 RNU655476:RNX655476 RDY655476:REB655476 QUC655476:QUF655476 QKG655476:QKJ655476 QAK655476:QAN655476 PQO655476:PQR655476 PGS655476:PGV655476 OWW655476:OWZ655476 ONA655476:OND655476 ODE655476:ODH655476 NTI655476:NTL655476 NJM655476:NJP655476 MZQ655476:MZT655476 MPU655476:MPX655476 MFY655476:MGB655476 LWC655476:LWF655476 LMG655476:LMJ655476 LCK655476:LCN655476 KSO655476:KSR655476 KIS655476:KIV655476 JYW655476:JYZ655476 JPA655476:JPD655476 JFE655476:JFH655476 IVI655476:IVL655476 ILM655476:ILP655476 IBQ655476:IBT655476 HRU655476:HRX655476 HHY655476:HIB655476 GYC655476:GYF655476 GOG655476:GOJ655476 GEK655476:GEN655476 FUO655476:FUR655476 FKS655476:FKV655476 FAW655476:FAZ655476 ERA655476:ERD655476 EHE655476:EHH655476 DXI655476:DXL655476 DNM655476:DNP655476 DDQ655476:DDT655476 CTU655476:CTX655476 CJY655476:CKB655476 CAC655476:CAF655476 BQG655476:BQJ655476 BGK655476:BGN655476 AWO655476:AWR655476 AMS655476:AMV655476 ACW655476:ACZ655476 TA655476:TD655476 JE655476:JH655476 G655476:J655476 WVQ589940:WVT589940 WLU589940:WLX589940 WBY589940:WCB589940 VSC589940:VSF589940 VIG589940:VIJ589940 UYK589940:UYN589940 UOO589940:UOR589940 UES589940:UEV589940 TUW589940:TUZ589940 TLA589940:TLD589940 TBE589940:TBH589940 SRI589940:SRL589940 SHM589940:SHP589940 RXQ589940:RXT589940 RNU589940:RNX589940 RDY589940:REB589940 QUC589940:QUF589940 QKG589940:QKJ589940 QAK589940:QAN589940 PQO589940:PQR589940 PGS589940:PGV589940 OWW589940:OWZ589940 ONA589940:OND589940 ODE589940:ODH589940 NTI589940:NTL589940 NJM589940:NJP589940 MZQ589940:MZT589940 MPU589940:MPX589940 MFY589940:MGB589940 LWC589940:LWF589940 LMG589940:LMJ589940 LCK589940:LCN589940 KSO589940:KSR589940 KIS589940:KIV589940 JYW589940:JYZ589940 JPA589940:JPD589940 JFE589940:JFH589940 IVI589940:IVL589940 ILM589940:ILP589940 IBQ589940:IBT589940 HRU589940:HRX589940 HHY589940:HIB589940 GYC589940:GYF589940 GOG589940:GOJ589940 GEK589940:GEN589940 FUO589940:FUR589940 FKS589940:FKV589940 FAW589940:FAZ589940 ERA589940:ERD589940 EHE589940:EHH589940 DXI589940:DXL589940 DNM589940:DNP589940 DDQ589940:DDT589940 CTU589940:CTX589940 CJY589940:CKB589940 CAC589940:CAF589940 BQG589940:BQJ589940 BGK589940:BGN589940 AWO589940:AWR589940 AMS589940:AMV589940 ACW589940:ACZ589940 TA589940:TD589940 JE589940:JH589940 G589940:J589940 WVQ524404:WVT524404 WLU524404:WLX524404 WBY524404:WCB524404 VSC524404:VSF524404 VIG524404:VIJ524404 UYK524404:UYN524404 UOO524404:UOR524404 UES524404:UEV524404 TUW524404:TUZ524404 TLA524404:TLD524404 TBE524404:TBH524404 SRI524404:SRL524404 SHM524404:SHP524404 RXQ524404:RXT524404 RNU524404:RNX524404 RDY524404:REB524404 QUC524404:QUF524404 QKG524404:QKJ524404 QAK524404:QAN524404 PQO524404:PQR524404 PGS524404:PGV524404 OWW524404:OWZ524404 ONA524404:OND524404 ODE524404:ODH524404 NTI524404:NTL524404 NJM524404:NJP524404 MZQ524404:MZT524404 MPU524404:MPX524404 MFY524404:MGB524404 LWC524404:LWF524404 LMG524404:LMJ524404 LCK524404:LCN524404 KSO524404:KSR524404 KIS524404:KIV524404 JYW524404:JYZ524404 JPA524404:JPD524404 JFE524404:JFH524404 IVI524404:IVL524404 ILM524404:ILP524404 IBQ524404:IBT524404 HRU524404:HRX524404 HHY524404:HIB524404 GYC524404:GYF524404 GOG524404:GOJ524404 GEK524404:GEN524404 FUO524404:FUR524404 FKS524404:FKV524404 FAW524404:FAZ524404 ERA524404:ERD524404 EHE524404:EHH524404 DXI524404:DXL524404 DNM524404:DNP524404 DDQ524404:DDT524404 CTU524404:CTX524404 CJY524404:CKB524404 CAC524404:CAF524404 BQG524404:BQJ524404 BGK524404:BGN524404 AWO524404:AWR524404 AMS524404:AMV524404 ACW524404:ACZ524404 TA524404:TD524404 JE524404:JH524404 G524404:J524404 WVQ458868:WVT458868 WLU458868:WLX458868 WBY458868:WCB458868 VSC458868:VSF458868 VIG458868:VIJ458868 UYK458868:UYN458868 UOO458868:UOR458868 UES458868:UEV458868 TUW458868:TUZ458868 TLA458868:TLD458868 TBE458868:TBH458868 SRI458868:SRL458868 SHM458868:SHP458868 RXQ458868:RXT458868 RNU458868:RNX458868 RDY458868:REB458868 QUC458868:QUF458868 QKG458868:QKJ458868 QAK458868:QAN458868 PQO458868:PQR458868 PGS458868:PGV458868 OWW458868:OWZ458868 ONA458868:OND458868 ODE458868:ODH458868 NTI458868:NTL458868 NJM458868:NJP458868 MZQ458868:MZT458868 MPU458868:MPX458868 MFY458868:MGB458868 LWC458868:LWF458868 LMG458868:LMJ458868 LCK458868:LCN458868 KSO458868:KSR458868 KIS458868:KIV458868 JYW458868:JYZ458868 JPA458868:JPD458868 JFE458868:JFH458868 IVI458868:IVL458868 ILM458868:ILP458868 IBQ458868:IBT458868 HRU458868:HRX458868 HHY458868:HIB458868 GYC458868:GYF458868 GOG458868:GOJ458868 GEK458868:GEN458868 FUO458868:FUR458868 FKS458868:FKV458868 FAW458868:FAZ458868 ERA458868:ERD458868 EHE458868:EHH458868 DXI458868:DXL458868 DNM458868:DNP458868 DDQ458868:DDT458868 CTU458868:CTX458868 CJY458868:CKB458868 CAC458868:CAF458868 BQG458868:BQJ458868 BGK458868:BGN458868 AWO458868:AWR458868 AMS458868:AMV458868 ACW458868:ACZ458868 TA458868:TD458868 JE458868:JH458868 G458868:J458868 WVQ393332:WVT393332 WLU393332:WLX393332 WBY393332:WCB393332 VSC393332:VSF393332 VIG393332:VIJ393332 UYK393332:UYN393332 UOO393332:UOR393332 UES393332:UEV393332 TUW393332:TUZ393332 TLA393332:TLD393332 TBE393332:TBH393332 SRI393332:SRL393332 SHM393332:SHP393332 RXQ393332:RXT393332 RNU393332:RNX393332 RDY393332:REB393332 QUC393332:QUF393332 QKG393332:QKJ393332 QAK393332:QAN393332 PQO393332:PQR393332 PGS393332:PGV393332 OWW393332:OWZ393332 ONA393332:OND393332 ODE393332:ODH393332 NTI393332:NTL393332 NJM393332:NJP393332 MZQ393332:MZT393332 MPU393332:MPX393332 MFY393332:MGB393332 LWC393332:LWF393332 LMG393332:LMJ393332 LCK393332:LCN393332 KSO393332:KSR393332 KIS393332:KIV393332 JYW393332:JYZ393332 JPA393332:JPD393332 JFE393332:JFH393332 IVI393332:IVL393332 ILM393332:ILP393332 IBQ393332:IBT393332 HRU393332:HRX393332 HHY393332:HIB393332 GYC393332:GYF393332 GOG393332:GOJ393332 GEK393332:GEN393332 FUO393332:FUR393332 FKS393332:FKV393332 FAW393332:FAZ393332 ERA393332:ERD393332 EHE393332:EHH393332 DXI393332:DXL393332 DNM393332:DNP393332 DDQ393332:DDT393332 CTU393332:CTX393332 CJY393332:CKB393332 CAC393332:CAF393332 BQG393332:BQJ393332 BGK393332:BGN393332 AWO393332:AWR393332 AMS393332:AMV393332 ACW393332:ACZ393332 TA393332:TD393332 JE393332:JH393332 G393332:J393332 WVQ327796:WVT327796 WLU327796:WLX327796 WBY327796:WCB327796 VSC327796:VSF327796 VIG327796:VIJ327796 UYK327796:UYN327796 UOO327796:UOR327796 UES327796:UEV327796 TUW327796:TUZ327796 TLA327796:TLD327796 TBE327796:TBH327796 SRI327796:SRL327796 SHM327796:SHP327796 RXQ327796:RXT327796 RNU327796:RNX327796 RDY327796:REB327796 QUC327796:QUF327796 QKG327796:QKJ327796 QAK327796:QAN327796 PQO327796:PQR327796 PGS327796:PGV327796 OWW327796:OWZ327796 ONA327796:OND327796 ODE327796:ODH327796 NTI327796:NTL327796 NJM327796:NJP327796 MZQ327796:MZT327796 MPU327796:MPX327796 MFY327796:MGB327796 LWC327796:LWF327796 LMG327796:LMJ327796 LCK327796:LCN327796 KSO327796:KSR327796 KIS327796:KIV327796 JYW327796:JYZ327796 JPA327796:JPD327796 JFE327796:JFH327796 IVI327796:IVL327796 ILM327796:ILP327796 IBQ327796:IBT327796 HRU327796:HRX327796 HHY327796:HIB327796 GYC327796:GYF327796 GOG327796:GOJ327796 GEK327796:GEN327796 FUO327796:FUR327796 FKS327796:FKV327796 FAW327796:FAZ327796 ERA327796:ERD327796 EHE327796:EHH327796 DXI327796:DXL327796 DNM327796:DNP327796 DDQ327796:DDT327796 CTU327796:CTX327796 CJY327796:CKB327796 CAC327796:CAF327796 BQG327796:BQJ327796 BGK327796:BGN327796 AWO327796:AWR327796 AMS327796:AMV327796 ACW327796:ACZ327796 TA327796:TD327796 JE327796:JH327796 G327796:J327796 WVQ262260:WVT262260 WLU262260:WLX262260 WBY262260:WCB262260 VSC262260:VSF262260 VIG262260:VIJ262260 UYK262260:UYN262260 UOO262260:UOR262260 UES262260:UEV262260 TUW262260:TUZ262260 TLA262260:TLD262260 TBE262260:TBH262260 SRI262260:SRL262260 SHM262260:SHP262260 RXQ262260:RXT262260 RNU262260:RNX262260 RDY262260:REB262260 QUC262260:QUF262260 QKG262260:QKJ262260 QAK262260:QAN262260 PQO262260:PQR262260 PGS262260:PGV262260 OWW262260:OWZ262260 ONA262260:OND262260 ODE262260:ODH262260 NTI262260:NTL262260 NJM262260:NJP262260 MZQ262260:MZT262260 MPU262260:MPX262260 MFY262260:MGB262260 LWC262260:LWF262260 LMG262260:LMJ262260 LCK262260:LCN262260 KSO262260:KSR262260 KIS262260:KIV262260 JYW262260:JYZ262260 JPA262260:JPD262260 JFE262260:JFH262260 IVI262260:IVL262260 ILM262260:ILP262260 IBQ262260:IBT262260 HRU262260:HRX262260 HHY262260:HIB262260 GYC262260:GYF262260 GOG262260:GOJ262260 GEK262260:GEN262260 FUO262260:FUR262260 FKS262260:FKV262260 FAW262260:FAZ262260 ERA262260:ERD262260 EHE262260:EHH262260 DXI262260:DXL262260 DNM262260:DNP262260 DDQ262260:DDT262260 CTU262260:CTX262260 CJY262260:CKB262260 CAC262260:CAF262260 BQG262260:BQJ262260 BGK262260:BGN262260 AWO262260:AWR262260 AMS262260:AMV262260 ACW262260:ACZ262260 TA262260:TD262260 JE262260:JH262260 G262260:J262260 WVQ196724:WVT196724 WLU196724:WLX196724 WBY196724:WCB196724 VSC196724:VSF196724 VIG196724:VIJ196724 UYK196724:UYN196724 UOO196724:UOR196724 UES196724:UEV196724 TUW196724:TUZ196724 TLA196724:TLD196724 TBE196724:TBH196724 SRI196724:SRL196724 SHM196724:SHP196724 RXQ196724:RXT196724 RNU196724:RNX196724 RDY196724:REB196724 QUC196724:QUF196724 QKG196724:QKJ196724 QAK196724:QAN196724 PQO196724:PQR196724 PGS196724:PGV196724 OWW196724:OWZ196724 ONA196724:OND196724 ODE196724:ODH196724 NTI196724:NTL196724 NJM196724:NJP196724 MZQ196724:MZT196724 MPU196724:MPX196724 MFY196724:MGB196724 LWC196724:LWF196724 LMG196724:LMJ196724 LCK196724:LCN196724 KSO196724:KSR196724 KIS196724:KIV196724 JYW196724:JYZ196724 JPA196724:JPD196724 JFE196724:JFH196724 IVI196724:IVL196724 ILM196724:ILP196724 IBQ196724:IBT196724 HRU196724:HRX196724 HHY196724:HIB196724 GYC196724:GYF196724 GOG196724:GOJ196724 GEK196724:GEN196724 FUO196724:FUR196724 FKS196724:FKV196724 FAW196724:FAZ196724 ERA196724:ERD196724 EHE196724:EHH196724 DXI196724:DXL196724 DNM196724:DNP196724 DDQ196724:DDT196724 CTU196724:CTX196724 CJY196724:CKB196724 CAC196724:CAF196724 BQG196724:BQJ196724 BGK196724:BGN196724 AWO196724:AWR196724 AMS196724:AMV196724 ACW196724:ACZ196724 TA196724:TD196724 JE196724:JH196724 G196724:J196724 WVQ131188:WVT131188 WLU131188:WLX131188 WBY131188:WCB131188 VSC131188:VSF131188 VIG131188:VIJ131188 UYK131188:UYN131188 UOO131188:UOR131188 UES131188:UEV131188 TUW131188:TUZ131188 TLA131188:TLD131188 TBE131188:TBH131188 SRI131188:SRL131188 SHM131188:SHP131188 RXQ131188:RXT131188 RNU131188:RNX131188 RDY131188:REB131188 QUC131188:QUF131188 QKG131188:QKJ131188 QAK131188:QAN131188 PQO131188:PQR131188 PGS131188:PGV131188 OWW131188:OWZ131188 ONA131188:OND131188 ODE131188:ODH131188 NTI131188:NTL131188 NJM131188:NJP131188 MZQ131188:MZT131188 MPU131188:MPX131188 MFY131188:MGB131188 LWC131188:LWF131188 LMG131188:LMJ131188 LCK131188:LCN131188 KSO131188:KSR131188 KIS131188:KIV131188 JYW131188:JYZ131188 JPA131188:JPD131188 JFE131188:JFH131188 IVI131188:IVL131188 ILM131188:ILP131188 IBQ131188:IBT131188 HRU131188:HRX131188 HHY131188:HIB131188 GYC131188:GYF131188 GOG131188:GOJ131188 GEK131188:GEN131188 FUO131188:FUR131188 FKS131188:FKV131188 FAW131188:FAZ131188 ERA131188:ERD131188 EHE131188:EHH131188 DXI131188:DXL131188 DNM131188:DNP131188 DDQ131188:DDT131188 CTU131188:CTX131188 CJY131188:CKB131188 CAC131188:CAF131188 BQG131188:BQJ131188 BGK131188:BGN131188 AWO131188:AWR131188 AMS131188:AMV131188 ACW131188:ACZ131188 TA131188:TD131188 JE131188:JH131188 G131188:J131188 WVQ65652:WVT65652 WLU65652:WLX65652 WBY65652:WCB65652 VSC65652:VSF65652 VIG65652:VIJ65652 UYK65652:UYN65652 UOO65652:UOR65652 UES65652:UEV65652 TUW65652:TUZ65652 TLA65652:TLD65652 TBE65652:TBH65652 SRI65652:SRL65652 SHM65652:SHP65652 RXQ65652:RXT65652 RNU65652:RNX65652 RDY65652:REB65652 QUC65652:QUF65652 QKG65652:QKJ65652 QAK65652:QAN65652 PQO65652:PQR65652 PGS65652:PGV65652 OWW65652:OWZ65652 ONA65652:OND65652 ODE65652:ODH65652 NTI65652:NTL65652 NJM65652:NJP65652 MZQ65652:MZT65652 MPU65652:MPX65652 MFY65652:MGB65652 LWC65652:LWF65652 LMG65652:LMJ65652 LCK65652:LCN65652 KSO65652:KSR65652 KIS65652:KIV65652 JYW65652:JYZ65652 JPA65652:JPD65652 JFE65652:JFH65652 IVI65652:IVL65652 ILM65652:ILP65652 IBQ65652:IBT65652 HRU65652:HRX65652 HHY65652:HIB65652 GYC65652:GYF65652 GOG65652:GOJ65652 GEK65652:GEN65652 FUO65652:FUR65652 FKS65652:FKV65652 FAW65652:FAZ65652 ERA65652:ERD65652 EHE65652:EHH65652 DXI65652:DXL65652 DNM65652:DNP65652 DDQ65652:DDT65652 CTU65652:CTX65652 CJY65652:CKB65652 CAC65652:CAF65652 BQG65652:BQJ65652 BGK65652:BGN65652 AWO65652:AWR65652 AMS65652:AMV65652 ACW65652:ACZ65652 TA65652:TD65652 JE65652:JH65652 G65652:J65652" xr:uid="{00000000-0002-0000-0500-000001000000}">
      <formula1>$AP$7:$AP$413</formula1>
    </dataValidation>
    <dataValidation type="list" allowBlank="1" showInputMessage="1" showErrorMessage="1" prompt="Selecionar" sqref="C104:T107" xr:uid="{00000000-0002-0000-0500-000002000000}">
      <formula1>$I$155:$I$159</formula1>
    </dataValidation>
    <dataValidation allowBlank="1" showInputMessage="1" showErrorMessage="1" error="SOMENTE NUMEROS INTEIROS DE 0 A 59" sqref="N65641:O65641 JL65641:JM65641 TH65641:TI65641 ADD65641:ADE65641 AMZ65641:ANA65641 AWV65641:AWW65641 BGR65641:BGS65641 BQN65641:BQO65641 CAJ65641:CAK65641 CKF65641:CKG65641 CUB65641:CUC65641 DDX65641:DDY65641 DNT65641:DNU65641 DXP65641:DXQ65641 EHL65641:EHM65641 ERH65641:ERI65641 FBD65641:FBE65641 FKZ65641:FLA65641 FUV65641:FUW65641 GER65641:GES65641 GON65641:GOO65641 GYJ65641:GYK65641 HIF65641:HIG65641 HSB65641:HSC65641 IBX65641:IBY65641 ILT65641:ILU65641 IVP65641:IVQ65641 JFL65641:JFM65641 JPH65641:JPI65641 JZD65641:JZE65641 KIZ65641:KJA65641 KSV65641:KSW65641 LCR65641:LCS65641 LMN65641:LMO65641 LWJ65641:LWK65641 MGF65641:MGG65641 MQB65641:MQC65641 MZX65641:MZY65641 NJT65641:NJU65641 NTP65641:NTQ65641 ODL65641:ODM65641 ONH65641:ONI65641 OXD65641:OXE65641 PGZ65641:PHA65641 PQV65641:PQW65641 QAR65641:QAS65641 QKN65641:QKO65641 QUJ65641:QUK65641 REF65641:REG65641 ROB65641:ROC65641 RXX65641:RXY65641 SHT65641:SHU65641 SRP65641:SRQ65641 TBL65641:TBM65641 TLH65641:TLI65641 TVD65641:TVE65641 UEZ65641:UFA65641 UOV65641:UOW65641 UYR65641:UYS65641 VIN65641:VIO65641 VSJ65641:VSK65641 WCF65641:WCG65641 WMB65641:WMC65641 WVX65641:WVY65641 N131177:O131177 JL131177:JM131177 TH131177:TI131177 ADD131177:ADE131177 AMZ131177:ANA131177 AWV131177:AWW131177 BGR131177:BGS131177 BQN131177:BQO131177 CAJ131177:CAK131177 CKF131177:CKG131177 CUB131177:CUC131177 DDX131177:DDY131177 DNT131177:DNU131177 DXP131177:DXQ131177 EHL131177:EHM131177 ERH131177:ERI131177 FBD131177:FBE131177 FKZ131177:FLA131177 FUV131177:FUW131177 GER131177:GES131177 GON131177:GOO131177 GYJ131177:GYK131177 HIF131177:HIG131177 HSB131177:HSC131177 IBX131177:IBY131177 ILT131177:ILU131177 IVP131177:IVQ131177 JFL131177:JFM131177 JPH131177:JPI131177 JZD131177:JZE131177 KIZ131177:KJA131177 KSV131177:KSW131177 LCR131177:LCS131177 LMN131177:LMO131177 LWJ131177:LWK131177 MGF131177:MGG131177 MQB131177:MQC131177 MZX131177:MZY131177 NJT131177:NJU131177 NTP131177:NTQ131177 ODL131177:ODM131177 ONH131177:ONI131177 OXD131177:OXE131177 PGZ131177:PHA131177 PQV131177:PQW131177 QAR131177:QAS131177 QKN131177:QKO131177 QUJ131177:QUK131177 REF131177:REG131177 ROB131177:ROC131177 RXX131177:RXY131177 SHT131177:SHU131177 SRP131177:SRQ131177 TBL131177:TBM131177 TLH131177:TLI131177 TVD131177:TVE131177 UEZ131177:UFA131177 UOV131177:UOW131177 UYR131177:UYS131177 VIN131177:VIO131177 VSJ131177:VSK131177 WCF131177:WCG131177 WMB131177:WMC131177 WVX131177:WVY131177 N196713:O196713 JL196713:JM196713 TH196713:TI196713 ADD196713:ADE196713 AMZ196713:ANA196713 AWV196713:AWW196713 BGR196713:BGS196713 BQN196713:BQO196713 CAJ196713:CAK196713 CKF196713:CKG196713 CUB196713:CUC196713 DDX196713:DDY196713 DNT196713:DNU196713 DXP196713:DXQ196713 EHL196713:EHM196713 ERH196713:ERI196713 FBD196713:FBE196713 FKZ196713:FLA196713 FUV196713:FUW196713 GER196713:GES196713 GON196713:GOO196713 GYJ196713:GYK196713 HIF196713:HIG196713 HSB196713:HSC196713 IBX196713:IBY196713 ILT196713:ILU196713 IVP196713:IVQ196713 JFL196713:JFM196713 JPH196713:JPI196713 JZD196713:JZE196713 KIZ196713:KJA196713 KSV196713:KSW196713 LCR196713:LCS196713 LMN196713:LMO196713 LWJ196713:LWK196713 MGF196713:MGG196713 MQB196713:MQC196713 MZX196713:MZY196713 NJT196713:NJU196713 NTP196713:NTQ196713 ODL196713:ODM196713 ONH196713:ONI196713 OXD196713:OXE196713 PGZ196713:PHA196713 PQV196713:PQW196713 QAR196713:QAS196713 QKN196713:QKO196713 QUJ196713:QUK196713 REF196713:REG196713 ROB196713:ROC196713 RXX196713:RXY196713 SHT196713:SHU196713 SRP196713:SRQ196713 TBL196713:TBM196713 TLH196713:TLI196713 TVD196713:TVE196713 UEZ196713:UFA196713 UOV196713:UOW196713 UYR196713:UYS196713 VIN196713:VIO196713 VSJ196713:VSK196713 WCF196713:WCG196713 WMB196713:WMC196713 WVX196713:WVY196713 N262249:O262249 JL262249:JM262249 TH262249:TI262249 ADD262249:ADE262249 AMZ262249:ANA262249 AWV262249:AWW262249 BGR262249:BGS262249 BQN262249:BQO262249 CAJ262249:CAK262249 CKF262249:CKG262249 CUB262249:CUC262249 DDX262249:DDY262249 DNT262249:DNU262249 DXP262249:DXQ262249 EHL262249:EHM262249 ERH262249:ERI262249 FBD262249:FBE262249 FKZ262249:FLA262249 FUV262249:FUW262249 GER262249:GES262249 GON262249:GOO262249 GYJ262249:GYK262249 HIF262249:HIG262249 HSB262249:HSC262249 IBX262249:IBY262249 ILT262249:ILU262249 IVP262249:IVQ262249 JFL262249:JFM262249 JPH262249:JPI262249 JZD262249:JZE262249 KIZ262249:KJA262249 KSV262249:KSW262249 LCR262249:LCS262249 LMN262249:LMO262249 LWJ262249:LWK262249 MGF262249:MGG262249 MQB262249:MQC262249 MZX262249:MZY262249 NJT262249:NJU262249 NTP262249:NTQ262249 ODL262249:ODM262249 ONH262249:ONI262249 OXD262249:OXE262249 PGZ262249:PHA262249 PQV262249:PQW262249 QAR262249:QAS262249 QKN262249:QKO262249 QUJ262249:QUK262249 REF262249:REG262249 ROB262249:ROC262249 RXX262249:RXY262249 SHT262249:SHU262249 SRP262249:SRQ262249 TBL262249:TBM262249 TLH262249:TLI262249 TVD262249:TVE262249 UEZ262249:UFA262249 UOV262249:UOW262249 UYR262249:UYS262249 VIN262249:VIO262249 VSJ262249:VSK262249 WCF262249:WCG262249 WMB262249:WMC262249 WVX262249:WVY262249 N327785:O327785 JL327785:JM327785 TH327785:TI327785 ADD327785:ADE327785 AMZ327785:ANA327785 AWV327785:AWW327785 BGR327785:BGS327785 BQN327785:BQO327785 CAJ327785:CAK327785 CKF327785:CKG327785 CUB327785:CUC327785 DDX327785:DDY327785 DNT327785:DNU327785 DXP327785:DXQ327785 EHL327785:EHM327785 ERH327785:ERI327785 FBD327785:FBE327785 FKZ327785:FLA327785 FUV327785:FUW327785 GER327785:GES327785 GON327785:GOO327785 GYJ327785:GYK327785 HIF327785:HIG327785 HSB327785:HSC327785 IBX327785:IBY327785 ILT327785:ILU327785 IVP327785:IVQ327785 JFL327785:JFM327785 JPH327785:JPI327785 JZD327785:JZE327785 KIZ327785:KJA327785 KSV327785:KSW327785 LCR327785:LCS327785 LMN327785:LMO327785 LWJ327785:LWK327785 MGF327785:MGG327785 MQB327785:MQC327785 MZX327785:MZY327785 NJT327785:NJU327785 NTP327785:NTQ327785 ODL327785:ODM327785 ONH327785:ONI327785 OXD327785:OXE327785 PGZ327785:PHA327785 PQV327785:PQW327785 QAR327785:QAS327785 QKN327785:QKO327785 QUJ327785:QUK327785 REF327785:REG327785 ROB327785:ROC327785 RXX327785:RXY327785 SHT327785:SHU327785 SRP327785:SRQ327785 TBL327785:TBM327785 TLH327785:TLI327785 TVD327785:TVE327785 UEZ327785:UFA327785 UOV327785:UOW327785 UYR327785:UYS327785 VIN327785:VIO327785 VSJ327785:VSK327785 WCF327785:WCG327785 WMB327785:WMC327785 WVX327785:WVY327785 N393321:O393321 JL393321:JM393321 TH393321:TI393321 ADD393321:ADE393321 AMZ393321:ANA393321 AWV393321:AWW393321 BGR393321:BGS393321 BQN393321:BQO393321 CAJ393321:CAK393321 CKF393321:CKG393321 CUB393321:CUC393321 DDX393321:DDY393321 DNT393321:DNU393321 DXP393321:DXQ393321 EHL393321:EHM393321 ERH393321:ERI393321 FBD393321:FBE393321 FKZ393321:FLA393321 FUV393321:FUW393321 GER393321:GES393321 GON393321:GOO393321 GYJ393321:GYK393321 HIF393321:HIG393321 HSB393321:HSC393321 IBX393321:IBY393321 ILT393321:ILU393321 IVP393321:IVQ393321 JFL393321:JFM393321 JPH393321:JPI393321 JZD393321:JZE393321 KIZ393321:KJA393321 KSV393321:KSW393321 LCR393321:LCS393321 LMN393321:LMO393321 LWJ393321:LWK393321 MGF393321:MGG393321 MQB393321:MQC393321 MZX393321:MZY393321 NJT393321:NJU393321 NTP393321:NTQ393321 ODL393321:ODM393321 ONH393321:ONI393321 OXD393321:OXE393321 PGZ393321:PHA393321 PQV393321:PQW393321 QAR393321:QAS393321 QKN393321:QKO393321 QUJ393321:QUK393321 REF393321:REG393321 ROB393321:ROC393321 RXX393321:RXY393321 SHT393321:SHU393321 SRP393321:SRQ393321 TBL393321:TBM393321 TLH393321:TLI393321 TVD393321:TVE393321 UEZ393321:UFA393321 UOV393321:UOW393321 UYR393321:UYS393321 VIN393321:VIO393321 VSJ393321:VSK393321 WCF393321:WCG393321 WMB393321:WMC393321 WVX393321:WVY393321 N458857:O458857 JL458857:JM458857 TH458857:TI458857 ADD458857:ADE458857 AMZ458857:ANA458857 AWV458857:AWW458857 BGR458857:BGS458857 BQN458857:BQO458857 CAJ458857:CAK458857 CKF458857:CKG458857 CUB458857:CUC458857 DDX458857:DDY458857 DNT458857:DNU458857 DXP458857:DXQ458857 EHL458857:EHM458857 ERH458857:ERI458857 FBD458857:FBE458857 FKZ458857:FLA458857 FUV458857:FUW458857 GER458857:GES458857 GON458857:GOO458857 GYJ458857:GYK458857 HIF458857:HIG458857 HSB458857:HSC458857 IBX458857:IBY458857 ILT458857:ILU458857 IVP458857:IVQ458857 JFL458857:JFM458857 JPH458857:JPI458857 JZD458857:JZE458857 KIZ458857:KJA458857 KSV458857:KSW458857 LCR458857:LCS458857 LMN458857:LMO458857 LWJ458857:LWK458857 MGF458857:MGG458857 MQB458857:MQC458857 MZX458857:MZY458857 NJT458857:NJU458857 NTP458857:NTQ458857 ODL458857:ODM458857 ONH458857:ONI458857 OXD458857:OXE458857 PGZ458857:PHA458857 PQV458857:PQW458857 QAR458857:QAS458857 QKN458857:QKO458857 QUJ458857:QUK458857 REF458857:REG458857 ROB458857:ROC458857 RXX458857:RXY458857 SHT458857:SHU458857 SRP458857:SRQ458857 TBL458857:TBM458857 TLH458857:TLI458857 TVD458857:TVE458857 UEZ458857:UFA458857 UOV458857:UOW458857 UYR458857:UYS458857 VIN458857:VIO458857 VSJ458857:VSK458857 WCF458857:WCG458857 WMB458857:WMC458857 WVX458857:WVY458857 N524393:O524393 JL524393:JM524393 TH524393:TI524393 ADD524393:ADE524393 AMZ524393:ANA524393 AWV524393:AWW524393 BGR524393:BGS524393 BQN524393:BQO524393 CAJ524393:CAK524393 CKF524393:CKG524393 CUB524393:CUC524393 DDX524393:DDY524393 DNT524393:DNU524393 DXP524393:DXQ524393 EHL524393:EHM524393 ERH524393:ERI524393 FBD524393:FBE524393 FKZ524393:FLA524393 FUV524393:FUW524393 GER524393:GES524393 GON524393:GOO524393 GYJ524393:GYK524393 HIF524393:HIG524393 HSB524393:HSC524393 IBX524393:IBY524393 ILT524393:ILU524393 IVP524393:IVQ524393 JFL524393:JFM524393 JPH524393:JPI524393 JZD524393:JZE524393 KIZ524393:KJA524393 KSV524393:KSW524393 LCR524393:LCS524393 LMN524393:LMO524393 LWJ524393:LWK524393 MGF524393:MGG524393 MQB524393:MQC524393 MZX524393:MZY524393 NJT524393:NJU524393 NTP524393:NTQ524393 ODL524393:ODM524393 ONH524393:ONI524393 OXD524393:OXE524393 PGZ524393:PHA524393 PQV524393:PQW524393 QAR524393:QAS524393 QKN524393:QKO524393 QUJ524393:QUK524393 REF524393:REG524393 ROB524393:ROC524393 RXX524393:RXY524393 SHT524393:SHU524393 SRP524393:SRQ524393 TBL524393:TBM524393 TLH524393:TLI524393 TVD524393:TVE524393 UEZ524393:UFA524393 UOV524393:UOW524393 UYR524393:UYS524393 VIN524393:VIO524393 VSJ524393:VSK524393 WCF524393:WCG524393 WMB524393:WMC524393 WVX524393:WVY524393 N589929:O589929 JL589929:JM589929 TH589929:TI589929 ADD589929:ADE589929 AMZ589929:ANA589929 AWV589929:AWW589929 BGR589929:BGS589929 BQN589929:BQO589929 CAJ589929:CAK589929 CKF589929:CKG589929 CUB589929:CUC589929 DDX589929:DDY589929 DNT589929:DNU589929 DXP589929:DXQ589929 EHL589929:EHM589929 ERH589929:ERI589929 FBD589929:FBE589929 FKZ589929:FLA589929 FUV589929:FUW589929 GER589929:GES589929 GON589929:GOO589929 GYJ589929:GYK589929 HIF589929:HIG589929 HSB589929:HSC589929 IBX589929:IBY589929 ILT589929:ILU589929 IVP589929:IVQ589929 JFL589929:JFM589929 JPH589929:JPI589929 JZD589929:JZE589929 KIZ589929:KJA589929 KSV589929:KSW589929 LCR589929:LCS589929 LMN589929:LMO589929 LWJ589929:LWK589929 MGF589929:MGG589929 MQB589929:MQC589929 MZX589929:MZY589929 NJT589929:NJU589929 NTP589929:NTQ589929 ODL589929:ODM589929 ONH589929:ONI589929 OXD589929:OXE589929 PGZ589929:PHA589929 PQV589929:PQW589929 QAR589929:QAS589929 QKN589929:QKO589929 QUJ589929:QUK589929 REF589929:REG589929 ROB589929:ROC589929 RXX589929:RXY589929 SHT589929:SHU589929 SRP589929:SRQ589929 TBL589929:TBM589929 TLH589929:TLI589929 TVD589929:TVE589929 UEZ589929:UFA589929 UOV589929:UOW589929 UYR589929:UYS589929 VIN589929:VIO589929 VSJ589929:VSK589929 WCF589929:WCG589929 WMB589929:WMC589929 WVX589929:WVY589929 N655465:O655465 JL655465:JM655465 TH655465:TI655465 ADD655465:ADE655465 AMZ655465:ANA655465 AWV655465:AWW655465 BGR655465:BGS655465 BQN655465:BQO655465 CAJ655465:CAK655465 CKF655465:CKG655465 CUB655465:CUC655465 DDX655465:DDY655465 DNT655465:DNU655465 DXP655465:DXQ655465 EHL655465:EHM655465 ERH655465:ERI655465 FBD655465:FBE655465 FKZ655465:FLA655465 FUV655465:FUW655465 GER655465:GES655465 GON655465:GOO655465 GYJ655465:GYK655465 HIF655465:HIG655465 HSB655465:HSC655465 IBX655465:IBY655465 ILT655465:ILU655465 IVP655465:IVQ655465 JFL655465:JFM655465 JPH655465:JPI655465 JZD655465:JZE655465 KIZ655465:KJA655465 KSV655465:KSW655465 LCR655465:LCS655465 LMN655465:LMO655465 LWJ655465:LWK655465 MGF655465:MGG655465 MQB655465:MQC655465 MZX655465:MZY655465 NJT655465:NJU655465 NTP655465:NTQ655465 ODL655465:ODM655465 ONH655465:ONI655465 OXD655465:OXE655465 PGZ655465:PHA655465 PQV655465:PQW655465 QAR655465:QAS655465 QKN655465:QKO655465 QUJ655465:QUK655465 REF655465:REG655465 ROB655465:ROC655465 RXX655465:RXY655465 SHT655465:SHU655465 SRP655465:SRQ655465 TBL655465:TBM655465 TLH655465:TLI655465 TVD655465:TVE655465 UEZ655465:UFA655465 UOV655465:UOW655465 UYR655465:UYS655465 VIN655465:VIO655465 VSJ655465:VSK655465 WCF655465:WCG655465 WMB655465:WMC655465 WVX655465:WVY655465 N721001:O721001 JL721001:JM721001 TH721001:TI721001 ADD721001:ADE721001 AMZ721001:ANA721001 AWV721001:AWW721001 BGR721001:BGS721001 BQN721001:BQO721001 CAJ721001:CAK721001 CKF721001:CKG721001 CUB721001:CUC721001 DDX721001:DDY721001 DNT721001:DNU721001 DXP721001:DXQ721001 EHL721001:EHM721001 ERH721001:ERI721001 FBD721001:FBE721001 FKZ721001:FLA721001 FUV721001:FUW721001 GER721001:GES721001 GON721001:GOO721001 GYJ721001:GYK721001 HIF721001:HIG721001 HSB721001:HSC721001 IBX721001:IBY721001 ILT721001:ILU721001 IVP721001:IVQ721001 JFL721001:JFM721001 JPH721001:JPI721001 JZD721001:JZE721001 KIZ721001:KJA721001 KSV721001:KSW721001 LCR721001:LCS721001 LMN721001:LMO721001 LWJ721001:LWK721001 MGF721001:MGG721001 MQB721001:MQC721001 MZX721001:MZY721001 NJT721001:NJU721001 NTP721001:NTQ721001 ODL721001:ODM721001 ONH721001:ONI721001 OXD721001:OXE721001 PGZ721001:PHA721001 PQV721001:PQW721001 QAR721001:QAS721001 QKN721001:QKO721001 QUJ721001:QUK721001 REF721001:REG721001 ROB721001:ROC721001 RXX721001:RXY721001 SHT721001:SHU721001 SRP721001:SRQ721001 TBL721001:TBM721001 TLH721001:TLI721001 TVD721001:TVE721001 UEZ721001:UFA721001 UOV721001:UOW721001 UYR721001:UYS721001 VIN721001:VIO721001 VSJ721001:VSK721001 WCF721001:WCG721001 WMB721001:WMC721001 WVX721001:WVY721001 N786537:O786537 JL786537:JM786537 TH786537:TI786537 ADD786537:ADE786537 AMZ786537:ANA786537 AWV786537:AWW786537 BGR786537:BGS786537 BQN786537:BQO786537 CAJ786537:CAK786537 CKF786537:CKG786537 CUB786537:CUC786537 DDX786537:DDY786537 DNT786537:DNU786537 DXP786537:DXQ786537 EHL786537:EHM786537 ERH786537:ERI786537 FBD786537:FBE786537 FKZ786537:FLA786537 FUV786537:FUW786537 GER786537:GES786537 GON786537:GOO786537 GYJ786537:GYK786537 HIF786537:HIG786537 HSB786537:HSC786537 IBX786537:IBY786537 ILT786537:ILU786537 IVP786537:IVQ786537 JFL786537:JFM786537 JPH786537:JPI786537 JZD786537:JZE786537 KIZ786537:KJA786537 KSV786537:KSW786537 LCR786537:LCS786537 LMN786537:LMO786537 LWJ786537:LWK786537 MGF786537:MGG786537 MQB786537:MQC786537 MZX786537:MZY786537 NJT786537:NJU786537 NTP786537:NTQ786537 ODL786537:ODM786537 ONH786537:ONI786537 OXD786537:OXE786537 PGZ786537:PHA786537 PQV786537:PQW786537 QAR786537:QAS786537 QKN786537:QKO786537 QUJ786537:QUK786537 REF786537:REG786537 ROB786537:ROC786537 RXX786537:RXY786537 SHT786537:SHU786537 SRP786537:SRQ786537 TBL786537:TBM786537 TLH786537:TLI786537 TVD786537:TVE786537 UEZ786537:UFA786537 UOV786537:UOW786537 UYR786537:UYS786537 VIN786537:VIO786537 VSJ786537:VSK786537 WCF786537:WCG786537 WMB786537:WMC786537 WVX786537:WVY786537 N852073:O852073 JL852073:JM852073 TH852073:TI852073 ADD852073:ADE852073 AMZ852073:ANA852073 AWV852073:AWW852073 BGR852073:BGS852073 BQN852073:BQO852073 CAJ852073:CAK852073 CKF852073:CKG852073 CUB852073:CUC852073 DDX852073:DDY852073 DNT852073:DNU852073 DXP852073:DXQ852073 EHL852073:EHM852073 ERH852073:ERI852073 FBD852073:FBE852073 FKZ852073:FLA852073 FUV852073:FUW852073 GER852073:GES852073 GON852073:GOO852073 GYJ852073:GYK852073 HIF852073:HIG852073 HSB852073:HSC852073 IBX852073:IBY852073 ILT852073:ILU852073 IVP852073:IVQ852073 JFL852073:JFM852073 JPH852073:JPI852073 JZD852073:JZE852073 KIZ852073:KJA852073 KSV852073:KSW852073 LCR852073:LCS852073 LMN852073:LMO852073 LWJ852073:LWK852073 MGF852073:MGG852073 MQB852073:MQC852073 MZX852073:MZY852073 NJT852073:NJU852073 NTP852073:NTQ852073 ODL852073:ODM852073 ONH852073:ONI852073 OXD852073:OXE852073 PGZ852073:PHA852073 PQV852073:PQW852073 QAR852073:QAS852073 QKN852073:QKO852073 QUJ852073:QUK852073 REF852073:REG852073 ROB852073:ROC852073 RXX852073:RXY852073 SHT852073:SHU852073 SRP852073:SRQ852073 TBL852073:TBM852073 TLH852073:TLI852073 TVD852073:TVE852073 UEZ852073:UFA852073 UOV852073:UOW852073 UYR852073:UYS852073 VIN852073:VIO852073 VSJ852073:VSK852073 WCF852073:WCG852073 WMB852073:WMC852073 WVX852073:WVY852073 N917609:O917609 JL917609:JM917609 TH917609:TI917609 ADD917609:ADE917609 AMZ917609:ANA917609 AWV917609:AWW917609 BGR917609:BGS917609 BQN917609:BQO917609 CAJ917609:CAK917609 CKF917609:CKG917609 CUB917609:CUC917609 DDX917609:DDY917609 DNT917609:DNU917609 DXP917609:DXQ917609 EHL917609:EHM917609 ERH917609:ERI917609 FBD917609:FBE917609 FKZ917609:FLA917609 FUV917609:FUW917609 GER917609:GES917609 GON917609:GOO917609 GYJ917609:GYK917609 HIF917609:HIG917609 HSB917609:HSC917609 IBX917609:IBY917609 ILT917609:ILU917609 IVP917609:IVQ917609 JFL917609:JFM917609 JPH917609:JPI917609 JZD917609:JZE917609 KIZ917609:KJA917609 KSV917609:KSW917609 LCR917609:LCS917609 LMN917609:LMO917609 LWJ917609:LWK917609 MGF917609:MGG917609 MQB917609:MQC917609 MZX917609:MZY917609 NJT917609:NJU917609 NTP917609:NTQ917609 ODL917609:ODM917609 ONH917609:ONI917609 OXD917609:OXE917609 PGZ917609:PHA917609 PQV917609:PQW917609 QAR917609:QAS917609 QKN917609:QKO917609 QUJ917609:QUK917609 REF917609:REG917609 ROB917609:ROC917609 RXX917609:RXY917609 SHT917609:SHU917609 SRP917609:SRQ917609 TBL917609:TBM917609 TLH917609:TLI917609 TVD917609:TVE917609 UEZ917609:UFA917609 UOV917609:UOW917609 UYR917609:UYS917609 VIN917609:VIO917609 VSJ917609:VSK917609 WCF917609:WCG917609 WMB917609:WMC917609 WVX917609:WVY917609 N983145:O983145 JL983145:JM983145 TH983145:TI983145 ADD983145:ADE983145 AMZ983145:ANA983145 AWV983145:AWW983145 BGR983145:BGS983145 BQN983145:BQO983145 CAJ983145:CAK983145 CKF983145:CKG983145 CUB983145:CUC983145 DDX983145:DDY983145 DNT983145:DNU983145 DXP983145:DXQ983145 EHL983145:EHM983145 ERH983145:ERI983145 FBD983145:FBE983145 FKZ983145:FLA983145 FUV983145:FUW983145 GER983145:GES983145 GON983145:GOO983145 GYJ983145:GYK983145 HIF983145:HIG983145 HSB983145:HSC983145 IBX983145:IBY983145 ILT983145:ILU983145 IVP983145:IVQ983145 JFL983145:JFM983145 JPH983145:JPI983145 JZD983145:JZE983145 KIZ983145:KJA983145 KSV983145:KSW983145 LCR983145:LCS983145 LMN983145:LMO983145 LWJ983145:LWK983145 MGF983145:MGG983145 MQB983145:MQC983145 MZX983145:MZY983145 NJT983145:NJU983145 NTP983145:NTQ983145 ODL983145:ODM983145 ONH983145:ONI983145 OXD983145:OXE983145 PGZ983145:PHA983145 PQV983145:PQW983145 QAR983145:QAS983145 QKN983145:QKO983145 QUJ983145:QUK983145 REF983145:REG983145 ROB983145:ROC983145 RXX983145:RXY983145 SHT983145:SHU983145 SRP983145:SRQ983145 TBL983145:TBM983145 TLH983145:TLI983145 TVD983145:TVE983145 UEZ983145:UFA983145 UOV983145:UOW983145 UYR983145:UYS983145 VIN983145:VIO983145 VSJ983145:VSK983145 WCF983145:WCG983145 WMB983145:WMC983145 WVX983145:WVY983145 AA65641:AB65641 JY65641:JZ65641 TU65641:TV65641 ADQ65641:ADR65641 ANM65641:ANN65641 AXI65641:AXJ65641 BHE65641:BHF65641 BRA65641:BRB65641 CAW65641:CAX65641 CKS65641:CKT65641 CUO65641:CUP65641 DEK65641:DEL65641 DOG65641:DOH65641 DYC65641:DYD65641 EHY65641:EHZ65641 ERU65641:ERV65641 FBQ65641:FBR65641 FLM65641:FLN65641 FVI65641:FVJ65641 GFE65641:GFF65641 GPA65641:GPB65641 GYW65641:GYX65641 HIS65641:HIT65641 HSO65641:HSP65641 ICK65641:ICL65641 IMG65641:IMH65641 IWC65641:IWD65641 JFY65641:JFZ65641 JPU65641:JPV65641 JZQ65641:JZR65641 KJM65641:KJN65641 KTI65641:KTJ65641 LDE65641:LDF65641 LNA65641:LNB65641 LWW65641:LWX65641 MGS65641:MGT65641 MQO65641:MQP65641 NAK65641:NAL65641 NKG65641:NKH65641 NUC65641:NUD65641 ODY65641:ODZ65641 ONU65641:ONV65641 OXQ65641:OXR65641 PHM65641:PHN65641 PRI65641:PRJ65641 QBE65641:QBF65641 QLA65641:QLB65641 QUW65641:QUX65641 RES65641:RET65641 ROO65641:ROP65641 RYK65641:RYL65641 SIG65641:SIH65641 SSC65641:SSD65641 TBY65641:TBZ65641 TLU65641:TLV65641 TVQ65641:TVR65641 UFM65641:UFN65641 UPI65641:UPJ65641 UZE65641:UZF65641 VJA65641:VJB65641 VSW65641:VSX65641 WCS65641:WCT65641 WMO65641:WMP65641 WWK65641:WWL65641 AA131177:AB131177 JY131177:JZ131177 TU131177:TV131177 ADQ131177:ADR131177 ANM131177:ANN131177 AXI131177:AXJ131177 BHE131177:BHF131177 BRA131177:BRB131177 CAW131177:CAX131177 CKS131177:CKT131177 CUO131177:CUP131177 DEK131177:DEL131177 DOG131177:DOH131177 DYC131177:DYD131177 EHY131177:EHZ131177 ERU131177:ERV131177 FBQ131177:FBR131177 FLM131177:FLN131177 FVI131177:FVJ131177 GFE131177:GFF131177 GPA131177:GPB131177 GYW131177:GYX131177 HIS131177:HIT131177 HSO131177:HSP131177 ICK131177:ICL131177 IMG131177:IMH131177 IWC131177:IWD131177 JFY131177:JFZ131177 JPU131177:JPV131177 JZQ131177:JZR131177 KJM131177:KJN131177 KTI131177:KTJ131177 LDE131177:LDF131177 LNA131177:LNB131177 LWW131177:LWX131177 MGS131177:MGT131177 MQO131177:MQP131177 NAK131177:NAL131177 NKG131177:NKH131177 NUC131177:NUD131177 ODY131177:ODZ131177 ONU131177:ONV131177 OXQ131177:OXR131177 PHM131177:PHN131177 PRI131177:PRJ131177 QBE131177:QBF131177 QLA131177:QLB131177 QUW131177:QUX131177 RES131177:RET131177 ROO131177:ROP131177 RYK131177:RYL131177 SIG131177:SIH131177 SSC131177:SSD131177 TBY131177:TBZ131177 TLU131177:TLV131177 TVQ131177:TVR131177 UFM131177:UFN131177 UPI131177:UPJ131177 UZE131177:UZF131177 VJA131177:VJB131177 VSW131177:VSX131177 WCS131177:WCT131177 WMO131177:WMP131177 WWK131177:WWL131177 AA196713:AB196713 JY196713:JZ196713 TU196713:TV196713 ADQ196713:ADR196713 ANM196713:ANN196713 AXI196713:AXJ196713 BHE196713:BHF196713 BRA196713:BRB196713 CAW196713:CAX196713 CKS196713:CKT196713 CUO196713:CUP196713 DEK196713:DEL196713 DOG196713:DOH196713 DYC196713:DYD196713 EHY196713:EHZ196713 ERU196713:ERV196713 FBQ196713:FBR196713 FLM196713:FLN196713 FVI196713:FVJ196713 GFE196713:GFF196713 GPA196713:GPB196713 GYW196713:GYX196713 HIS196713:HIT196713 HSO196713:HSP196713 ICK196713:ICL196713 IMG196713:IMH196713 IWC196713:IWD196713 JFY196713:JFZ196713 JPU196713:JPV196713 JZQ196713:JZR196713 KJM196713:KJN196713 KTI196713:KTJ196713 LDE196713:LDF196713 LNA196713:LNB196713 LWW196713:LWX196713 MGS196713:MGT196713 MQO196713:MQP196713 NAK196713:NAL196713 NKG196713:NKH196713 NUC196713:NUD196713 ODY196713:ODZ196713 ONU196713:ONV196713 OXQ196713:OXR196713 PHM196713:PHN196713 PRI196713:PRJ196713 QBE196713:QBF196713 QLA196713:QLB196713 QUW196713:QUX196713 RES196713:RET196713 ROO196713:ROP196713 RYK196713:RYL196713 SIG196713:SIH196713 SSC196713:SSD196713 TBY196713:TBZ196713 TLU196713:TLV196713 TVQ196713:TVR196713 UFM196713:UFN196713 UPI196713:UPJ196713 UZE196713:UZF196713 VJA196713:VJB196713 VSW196713:VSX196713 WCS196713:WCT196713 WMO196713:WMP196713 WWK196713:WWL196713 AA262249:AB262249 JY262249:JZ262249 TU262249:TV262249 ADQ262249:ADR262249 ANM262249:ANN262249 AXI262249:AXJ262249 BHE262249:BHF262249 BRA262249:BRB262249 CAW262249:CAX262249 CKS262249:CKT262249 CUO262249:CUP262249 DEK262249:DEL262249 DOG262249:DOH262249 DYC262249:DYD262249 EHY262249:EHZ262249 ERU262249:ERV262249 FBQ262249:FBR262249 FLM262249:FLN262249 FVI262249:FVJ262249 GFE262249:GFF262249 GPA262249:GPB262249 GYW262249:GYX262249 HIS262249:HIT262249 HSO262249:HSP262249 ICK262249:ICL262249 IMG262249:IMH262249 IWC262249:IWD262249 JFY262249:JFZ262249 JPU262249:JPV262249 JZQ262249:JZR262249 KJM262249:KJN262249 KTI262249:KTJ262249 LDE262249:LDF262249 LNA262249:LNB262249 LWW262249:LWX262249 MGS262249:MGT262249 MQO262249:MQP262249 NAK262249:NAL262249 NKG262249:NKH262249 NUC262249:NUD262249 ODY262249:ODZ262249 ONU262249:ONV262249 OXQ262249:OXR262249 PHM262249:PHN262249 PRI262249:PRJ262249 QBE262249:QBF262249 QLA262249:QLB262249 QUW262249:QUX262249 RES262249:RET262249 ROO262249:ROP262249 RYK262249:RYL262249 SIG262249:SIH262249 SSC262249:SSD262249 TBY262249:TBZ262249 TLU262249:TLV262249 TVQ262249:TVR262249 UFM262249:UFN262249 UPI262249:UPJ262249 UZE262249:UZF262249 VJA262249:VJB262249 VSW262249:VSX262249 WCS262249:WCT262249 WMO262249:WMP262249 WWK262249:WWL262249 AA327785:AB327785 JY327785:JZ327785 TU327785:TV327785 ADQ327785:ADR327785 ANM327785:ANN327785 AXI327785:AXJ327785 BHE327785:BHF327785 BRA327785:BRB327785 CAW327785:CAX327785 CKS327785:CKT327785 CUO327785:CUP327785 DEK327785:DEL327785 DOG327785:DOH327785 DYC327785:DYD327785 EHY327785:EHZ327785 ERU327785:ERV327785 FBQ327785:FBR327785 FLM327785:FLN327785 FVI327785:FVJ327785 GFE327785:GFF327785 GPA327785:GPB327785 GYW327785:GYX327785 HIS327785:HIT327785 HSO327785:HSP327785 ICK327785:ICL327785 IMG327785:IMH327785 IWC327785:IWD327785 JFY327785:JFZ327785 JPU327785:JPV327785 JZQ327785:JZR327785 KJM327785:KJN327785 KTI327785:KTJ327785 LDE327785:LDF327785 LNA327785:LNB327785 LWW327785:LWX327785 MGS327785:MGT327785 MQO327785:MQP327785 NAK327785:NAL327785 NKG327785:NKH327785 NUC327785:NUD327785 ODY327785:ODZ327785 ONU327785:ONV327785 OXQ327785:OXR327785 PHM327785:PHN327785 PRI327785:PRJ327785 QBE327785:QBF327785 QLA327785:QLB327785 QUW327785:QUX327785 RES327785:RET327785 ROO327785:ROP327785 RYK327785:RYL327785 SIG327785:SIH327785 SSC327785:SSD327785 TBY327785:TBZ327785 TLU327785:TLV327785 TVQ327785:TVR327785 UFM327785:UFN327785 UPI327785:UPJ327785 UZE327785:UZF327785 VJA327785:VJB327785 VSW327785:VSX327785 WCS327785:WCT327785 WMO327785:WMP327785 WWK327785:WWL327785 AA393321:AB393321 JY393321:JZ393321 TU393321:TV393321 ADQ393321:ADR393321 ANM393321:ANN393321 AXI393321:AXJ393321 BHE393321:BHF393321 BRA393321:BRB393321 CAW393321:CAX393321 CKS393321:CKT393321 CUO393321:CUP393321 DEK393321:DEL393321 DOG393321:DOH393321 DYC393321:DYD393321 EHY393321:EHZ393321 ERU393321:ERV393321 FBQ393321:FBR393321 FLM393321:FLN393321 FVI393321:FVJ393321 GFE393321:GFF393321 GPA393321:GPB393321 GYW393321:GYX393321 HIS393321:HIT393321 HSO393321:HSP393321 ICK393321:ICL393321 IMG393321:IMH393321 IWC393321:IWD393321 JFY393321:JFZ393321 JPU393321:JPV393321 JZQ393321:JZR393321 KJM393321:KJN393321 KTI393321:KTJ393321 LDE393321:LDF393321 LNA393321:LNB393321 LWW393321:LWX393321 MGS393321:MGT393321 MQO393321:MQP393321 NAK393321:NAL393321 NKG393321:NKH393321 NUC393321:NUD393321 ODY393321:ODZ393321 ONU393321:ONV393321 OXQ393321:OXR393321 PHM393321:PHN393321 PRI393321:PRJ393321 QBE393321:QBF393321 QLA393321:QLB393321 QUW393321:QUX393321 RES393321:RET393321 ROO393321:ROP393321 RYK393321:RYL393321 SIG393321:SIH393321 SSC393321:SSD393321 TBY393321:TBZ393321 TLU393321:TLV393321 TVQ393321:TVR393321 UFM393321:UFN393321 UPI393321:UPJ393321 UZE393321:UZF393321 VJA393321:VJB393321 VSW393321:VSX393321 WCS393321:WCT393321 WMO393321:WMP393321 WWK393321:WWL393321 AA458857:AB458857 JY458857:JZ458857 TU458857:TV458857 ADQ458857:ADR458857 ANM458857:ANN458857 AXI458857:AXJ458857 BHE458857:BHF458857 BRA458857:BRB458857 CAW458857:CAX458857 CKS458857:CKT458857 CUO458857:CUP458857 DEK458857:DEL458857 DOG458857:DOH458857 DYC458857:DYD458857 EHY458857:EHZ458857 ERU458857:ERV458857 FBQ458857:FBR458857 FLM458857:FLN458857 FVI458857:FVJ458857 GFE458857:GFF458857 GPA458857:GPB458857 GYW458857:GYX458857 HIS458857:HIT458857 HSO458857:HSP458857 ICK458857:ICL458857 IMG458857:IMH458857 IWC458857:IWD458857 JFY458857:JFZ458857 JPU458857:JPV458857 JZQ458857:JZR458857 KJM458857:KJN458857 KTI458857:KTJ458857 LDE458857:LDF458857 LNA458857:LNB458857 LWW458857:LWX458857 MGS458857:MGT458857 MQO458857:MQP458857 NAK458857:NAL458857 NKG458857:NKH458857 NUC458857:NUD458857 ODY458857:ODZ458857 ONU458857:ONV458857 OXQ458857:OXR458857 PHM458857:PHN458857 PRI458857:PRJ458857 QBE458857:QBF458857 QLA458857:QLB458857 QUW458857:QUX458857 RES458857:RET458857 ROO458857:ROP458857 RYK458857:RYL458857 SIG458857:SIH458857 SSC458857:SSD458857 TBY458857:TBZ458857 TLU458857:TLV458857 TVQ458857:TVR458857 UFM458857:UFN458857 UPI458857:UPJ458857 UZE458857:UZF458857 VJA458857:VJB458857 VSW458857:VSX458857 WCS458857:WCT458857 WMO458857:WMP458857 WWK458857:WWL458857 AA524393:AB524393 JY524393:JZ524393 TU524393:TV524393 ADQ524393:ADR524393 ANM524393:ANN524393 AXI524393:AXJ524393 BHE524393:BHF524393 BRA524393:BRB524393 CAW524393:CAX524393 CKS524393:CKT524393 CUO524393:CUP524393 DEK524393:DEL524393 DOG524393:DOH524393 DYC524393:DYD524393 EHY524393:EHZ524393 ERU524393:ERV524393 FBQ524393:FBR524393 FLM524393:FLN524393 FVI524393:FVJ524393 GFE524393:GFF524393 GPA524393:GPB524393 GYW524393:GYX524393 HIS524393:HIT524393 HSO524393:HSP524393 ICK524393:ICL524393 IMG524393:IMH524393 IWC524393:IWD524393 JFY524393:JFZ524393 JPU524393:JPV524393 JZQ524393:JZR524393 KJM524393:KJN524393 KTI524393:KTJ524393 LDE524393:LDF524393 LNA524393:LNB524393 LWW524393:LWX524393 MGS524393:MGT524393 MQO524393:MQP524393 NAK524393:NAL524393 NKG524393:NKH524393 NUC524393:NUD524393 ODY524393:ODZ524393 ONU524393:ONV524393 OXQ524393:OXR524393 PHM524393:PHN524393 PRI524393:PRJ524393 QBE524393:QBF524393 QLA524393:QLB524393 QUW524393:QUX524393 RES524393:RET524393 ROO524393:ROP524393 RYK524393:RYL524393 SIG524393:SIH524393 SSC524393:SSD524393 TBY524393:TBZ524393 TLU524393:TLV524393 TVQ524393:TVR524393 UFM524393:UFN524393 UPI524393:UPJ524393 UZE524393:UZF524393 VJA524393:VJB524393 VSW524393:VSX524393 WCS524393:WCT524393 WMO524393:WMP524393 WWK524393:WWL524393 AA589929:AB589929 JY589929:JZ589929 TU589929:TV589929 ADQ589929:ADR589929 ANM589929:ANN589929 AXI589929:AXJ589929 BHE589929:BHF589929 BRA589929:BRB589929 CAW589929:CAX589929 CKS589929:CKT589929 CUO589929:CUP589929 DEK589929:DEL589929 DOG589929:DOH589929 DYC589929:DYD589929 EHY589929:EHZ589929 ERU589929:ERV589929 FBQ589929:FBR589929 FLM589929:FLN589929 FVI589929:FVJ589929 GFE589929:GFF589929 GPA589929:GPB589929 GYW589929:GYX589929 HIS589929:HIT589929 HSO589929:HSP589929 ICK589929:ICL589929 IMG589929:IMH589929 IWC589929:IWD589929 JFY589929:JFZ589929 JPU589929:JPV589929 JZQ589929:JZR589929 KJM589929:KJN589929 KTI589929:KTJ589929 LDE589929:LDF589929 LNA589929:LNB589929 LWW589929:LWX589929 MGS589929:MGT589929 MQO589929:MQP589929 NAK589929:NAL589929 NKG589929:NKH589929 NUC589929:NUD589929 ODY589929:ODZ589929 ONU589929:ONV589929 OXQ589929:OXR589929 PHM589929:PHN589929 PRI589929:PRJ589929 QBE589929:QBF589929 QLA589929:QLB589929 QUW589929:QUX589929 RES589929:RET589929 ROO589929:ROP589929 RYK589929:RYL589929 SIG589929:SIH589929 SSC589929:SSD589929 TBY589929:TBZ589929 TLU589929:TLV589929 TVQ589929:TVR589929 UFM589929:UFN589929 UPI589929:UPJ589929 UZE589929:UZF589929 VJA589929:VJB589929 VSW589929:VSX589929 WCS589929:WCT589929 WMO589929:WMP589929 WWK589929:WWL589929 AA655465:AB655465 JY655465:JZ655465 TU655465:TV655465 ADQ655465:ADR655465 ANM655465:ANN655465 AXI655465:AXJ655465 BHE655465:BHF655465 BRA655465:BRB655465 CAW655465:CAX655465 CKS655465:CKT655465 CUO655465:CUP655465 DEK655465:DEL655465 DOG655465:DOH655465 DYC655465:DYD655465 EHY655465:EHZ655465 ERU655465:ERV655465 FBQ655465:FBR655465 FLM655465:FLN655465 FVI655465:FVJ655465 GFE655465:GFF655465 GPA655465:GPB655465 GYW655465:GYX655465 HIS655465:HIT655465 HSO655465:HSP655465 ICK655465:ICL655465 IMG655465:IMH655465 IWC655465:IWD655465 JFY655465:JFZ655465 JPU655465:JPV655465 JZQ655465:JZR655465 KJM655465:KJN655465 KTI655465:KTJ655465 LDE655465:LDF655465 LNA655465:LNB655465 LWW655465:LWX655465 MGS655465:MGT655465 MQO655465:MQP655465 NAK655465:NAL655465 NKG655465:NKH655465 NUC655465:NUD655465 ODY655465:ODZ655465 ONU655465:ONV655465 OXQ655465:OXR655465 PHM655465:PHN655465 PRI655465:PRJ655465 QBE655465:QBF655465 QLA655465:QLB655465 QUW655465:QUX655465 RES655465:RET655465 ROO655465:ROP655465 RYK655465:RYL655465 SIG655465:SIH655465 SSC655465:SSD655465 TBY655465:TBZ655465 TLU655465:TLV655465 TVQ655465:TVR655465 UFM655465:UFN655465 UPI655465:UPJ655465 UZE655465:UZF655465 VJA655465:VJB655465 VSW655465:VSX655465 WCS655465:WCT655465 WMO655465:WMP655465 WWK655465:WWL655465 AA721001:AB721001 JY721001:JZ721001 TU721001:TV721001 ADQ721001:ADR721001 ANM721001:ANN721001 AXI721001:AXJ721001 BHE721001:BHF721001 BRA721001:BRB721001 CAW721001:CAX721001 CKS721001:CKT721001 CUO721001:CUP721001 DEK721001:DEL721001 DOG721001:DOH721001 DYC721001:DYD721001 EHY721001:EHZ721001 ERU721001:ERV721001 FBQ721001:FBR721001 FLM721001:FLN721001 FVI721001:FVJ721001 GFE721001:GFF721001 GPA721001:GPB721001 GYW721001:GYX721001 HIS721001:HIT721001 HSO721001:HSP721001 ICK721001:ICL721001 IMG721001:IMH721001 IWC721001:IWD721001 JFY721001:JFZ721001 JPU721001:JPV721001 JZQ721001:JZR721001 KJM721001:KJN721001 KTI721001:KTJ721001 LDE721001:LDF721001 LNA721001:LNB721001 LWW721001:LWX721001 MGS721001:MGT721001 MQO721001:MQP721001 NAK721001:NAL721001 NKG721001:NKH721001 NUC721001:NUD721001 ODY721001:ODZ721001 ONU721001:ONV721001 OXQ721001:OXR721001 PHM721001:PHN721001 PRI721001:PRJ721001 QBE721001:QBF721001 QLA721001:QLB721001 QUW721001:QUX721001 RES721001:RET721001 ROO721001:ROP721001 RYK721001:RYL721001 SIG721001:SIH721001 SSC721001:SSD721001 TBY721001:TBZ721001 TLU721001:TLV721001 TVQ721001:TVR721001 UFM721001:UFN721001 UPI721001:UPJ721001 UZE721001:UZF721001 VJA721001:VJB721001 VSW721001:VSX721001 WCS721001:WCT721001 WMO721001:WMP721001 WWK721001:WWL721001 AA786537:AB786537 JY786537:JZ786537 TU786537:TV786537 ADQ786537:ADR786537 ANM786537:ANN786537 AXI786537:AXJ786537 BHE786537:BHF786537 BRA786537:BRB786537 CAW786537:CAX786537 CKS786537:CKT786537 CUO786537:CUP786537 DEK786537:DEL786537 DOG786537:DOH786537 DYC786537:DYD786537 EHY786537:EHZ786537 ERU786537:ERV786537 FBQ786537:FBR786537 FLM786537:FLN786537 FVI786537:FVJ786537 GFE786537:GFF786537 GPA786537:GPB786537 GYW786537:GYX786537 HIS786537:HIT786537 HSO786537:HSP786537 ICK786537:ICL786537 IMG786537:IMH786537 IWC786537:IWD786537 JFY786537:JFZ786537 JPU786537:JPV786537 JZQ786537:JZR786537 KJM786537:KJN786537 KTI786537:KTJ786537 LDE786537:LDF786537 LNA786537:LNB786537 LWW786537:LWX786537 MGS786537:MGT786537 MQO786537:MQP786537 NAK786537:NAL786537 NKG786537:NKH786537 NUC786537:NUD786537 ODY786537:ODZ786537 ONU786537:ONV786537 OXQ786537:OXR786537 PHM786537:PHN786537 PRI786537:PRJ786537 QBE786537:QBF786537 QLA786537:QLB786537 QUW786537:QUX786537 RES786537:RET786537 ROO786537:ROP786537 RYK786537:RYL786537 SIG786537:SIH786537 SSC786537:SSD786537 TBY786537:TBZ786537 TLU786537:TLV786537 TVQ786537:TVR786537 UFM786537:UFN786537 UPI786537:UPJ786537 UZE786537:UZF786537 VJA786537:VJB786537 VSW786537:VSX786537 WCS786537:WCT786537 WMO786537:WMP786537 WWK786537:WWL786537 AA852073:AB852073 JY852073:JZ852073 TU852073:TV852073 ADQ852073:ADR852073 ANM852073:ANN852073 AXI852073:AXJ852073 BHE852073:BHF852073 BRA852073:BRB852073 CAW852073:CAX852073 CKS852073:CKT852073 CUO852073:CUP852073 DEK852073:DEL852073 DOG852073:DOH852073 DYC852073:DYD852073 EHY852073:EHZ852073 ERU852073:ERV852073 FBQ852073:FBR852073 FLM852073:FLN852073 FVI852073:FVJ852073 GFE852073:GFF852073 GPA852073:GPB852073 GYW852073:GYX852073 HIS852073:HIT852073 HSO852073:HSP852073 ICK852073:ICL852073 IMG852073:IMH852073 IWC852073:IWD852073 JFY852073:JFZ852073 JPU852073:JPV852073 JZQ852073:JZR852073 KJM852073:KJN852073 KTI852073:KTJ852073 LDE852073:LDF852073 LNA852073:LNB852073 LWW852073:LWX852073 MGS852073:MGT852073 MQO852073:MQP852073 NAK852073:NAL852073 NKG852073:NKH852073 NUC852073:NUD852073 ODY852073:ODZ852073 ONU852073:ONV852073 OXQ852073:OXR852073 PHM852073:PHN852073 PRI852073:PRJ852073 QBE852073:QBF852073 QLA852073:QLB852073 QUW852073:QUX852073 RES852073:RET852073 ROO852073:ROP852073 RYK852073:RYL852073 SIG852073:SIH852073 SSC852073:SSD852073 TBY852073:TBZ852073 TLU852073:TLV852073 TVQ852073:TVR852073 UFM852073:UFN852073 UPI852073:UPJ852073 UZE852073:UZF852073 VJA852073:VJB852073 VSW852073:VSX852073 WCS852073:WCT852073 WMO852073:WMP852073 WWK852073:WWL852073 AA917609:AB917609 JY917609:JZ917609 TU917609:TV917609 ADQ917609:ADR917609 ANM917609:ANN917609 AXI917609:AXJ917609 BHE917609:BHF917609 BRA917609:BRB917609 CAW917609:CAX917609 CKS917609:CKT917609 CUO917609:CUP917609 DEK917609:DEL917609 DOG917609:DOH917609 DYC917609:DYD917609 EHY917609:EHZ917609 ERU917609:ERV917609 FBQ917609:FBR917609 FLM917609:FLN917609 FVI917609:FVJ917609 GFE917609:GFF917609 GPA917609:GPB917609 GYW917609:GYX917609 HIS917609:HIT917609 HSO917609:HSP917609 ICK917609:ICL917609 IMG917609:IMH917609 IWC917609:IWD917609 JFY917609:JFZ917609 JPU917609:JPV917609 JZQ917609:JZR917609 KJM917609:KJN917609 KTI917609:KTJ917609 LDE917609:LDF917609 LNA917609:LNB917609 LWW917609:LWX917609 MGS917609:MGT917609 MQO917609:MQP917609 NAK917609:NAL917609 NKG917609:NKH917609 NUC917609:NUD917609 ODY917609:ODZ917609 ONU917609:ONV917609 OXQ917609:OXR917609 PHM917609:PHN917609 PRI917609:PRJ917609 QBE917609:QBF917609 QLA917609:QLB917609 QUW917609:QUX917609 RES917609:RET917609 ROO917609:ROP917609 RYK917609:RYL917609 SIG917609:SIH917609 SSC917609:SSD917609 TBY917609:TBZ917609 TLU917609:TLV917609 TVQ917609:TVR917609 UFM917609:UFN917609 UPI917609:UPJ917609 UZE917609:UZF917609 VJA917609:VJB917609 VSW917609:VSX917609 WCS917609:WCT917609 WMO917609:WMP917609 WWK917609:WWL917609 AA983145:AB983145 JY983145:JZ983145 TU983145:TV983145 ADQ983145:ADR983145 ANM983145:ANN983145 AXI983145:AXJ983145 BHE983145:BHF983145 BRA983145:BRB983145 CAW983145:CAX983145 CKS983145:CKT983145 CUO983145:CUP983145 DEK983145:DEL983145 DOG983145:DOH983145 DYC983145:DYD983145 EHY983145:EHZ983145 ERU983145:ERV983145 FBQ983145:FBR983145 FLM983145:FLN983145 FVI983145:FVJ983145 GFE983145:GFF983145 GPA983145:GPB983145 GYW983145:GYX983145 HIS983145:HIT983145 HSO983145:HSP983145 ICK983145:ICL983145 IMG983145:IMH983145 IWC983145:IWD983145 JFY983145:JFZ983145 JPU983145:JPV983145 JZQ983145:JZR983145 KJM983145:KJN983145 KTI983145:KTJ983145 LDE983145:LDF983145 LNA983145:LNB983145 LWW983145:LWX983145 MGS983145:MGT983145 MQO983145:MQP983145 NAK983145:NAL983145 NKG983145:NKH983145 NUC983145:NUD983145 ODY983145:ODZ983145 ONU983145:ONV983145 OXQ983145:OXR983145 PHM983145:PHN983145 PRI983145:PRJ983145 QBE983145:QBF983145 QLA983145:QLB983145 QUW983145:QUX983145 RES983145:RET983145 ROO983145:ROP983145 RYK983145:RYL983145 SIG983145:SIH983145 SSC983145:SSD983145 TBY983145:TBZ983145 TLU983145:TLV983145 TVQ983145:TVR983145 UFM983145:UFN983145 UPI983145:UPJ983145 UZE983145:UZF983145 VJA983145:VJB983145 VSW983145:VSX983145 WCS983145:WCT983145 WMO983145:WMP983145 WWK983145:WWL983145" xr:uid="{00000000-0002-0000-0500-000003000000}"/>
    <dataValidation type="list" allowBlank="1" showInputMessage="1" showErrorMessage="1" error="Motivo não listado. Escolher &quot;Outro&quot; e especificar." prompt="Escolha a opção para o não lançar efluente líquido no ano base." sqref="WVP983164:WWE983164 F65660:U65660 JD65660:JS65660 SZ65660:TO65660 ACV65660:ADK65660 AMR65660:ANG65660 AWN65660:AXC65660 BGJ65660:BGY65660 BQF65660:BQU65660 CAB65660:CAQ65660 CJX65660:CKM65660 CTT65660:CUI65660 DDP65660:DEE65660 DNL65660:DOA65660 DXH65660:DXW65660 EHD65660:EHS65660 EQZ65660:ERO65660 FAV65660:FBK65660 FKR65660:FLG65660 FUN65660:FVC65660 GEJ65660:GEY65660 GOF65660:GOU65660 GYB65660:GYQ65660 HHX65660:HIM65660 HRT65660:HSI65660 IBP65660:ICE65660 ILL65660:IMA65660 IVH65660:IVW65660 JFD65660:JFS65660 JOZ65660:JPO65660 JYV65660:JZK65660 KIR65660:KJG65660 KSN65660:KTC65660 LCJ65660:LCY65660 LMF65660:LMU65660 LWB65660:LWQ65660 MFX65660:MGM65660 MPT65660:MQI65660 MZP65660:NAE65660 NJL65660:NKA65660 NTH65660:NTW65660 ODD65660:ODS65660 OMZ65660:ONO65660 OWV65660:OXK65660 PGR65660:PHG65660 PQN65660:PRC65660 QAJ65660:QAY65660 QKF65660:QKU65660 QUB65660:QUQ65660 RDX65660:REM65660 RNT65660:ROI65660 RXP65660:RYE65660 SHL65660:SIA65660 SRH65660:SRW65660 TBD65660:TBS65660 TKZ65660:TLO65660 TUV65660:TVK65660 UER65660:UFG65660 UON65660:UPC65660 UYJ65660:UYY65660 VIF65660:VIU65660 VSB65660:VSQ65660 WBX65660:WCM65660 WLT65660:WMI65660 WVP65660:WWE65660 F131196:U131196 JD131196:JS131196 SZ131196:TO131196 ACV131196:ADK131196 AMR131196:ANG131196 AWN131196:AXC131196 BGJ131196:BGY131196 BQF131196:BQU131196 CAB131196:CAQ131196 CJX131196:CKM131196 CTT131196:CUI131196 DDP131196:DEE131196 DNL131196:DOA131196 DXH131196:DXW131196 EHD131196:EHS131196 EQZ131196:ERO131196 FAV131196:FBK131196 FKR131196:FLG131196 FUN131196:FVC131196 GEJ131196:GEY131196 GOF131196:GOU131196 GYB131196:GYQ131196 HHX131196:HIM131196 HRT131196:HSI131196 IBP131196:ICE131196 ILL131196:IMA131196 IVH131196:IVW131196 JFD131196:JFS131196 JOZ131196:JPO131196 JYV131196:JZK131196 KIR131196:KJG131196 KSN131196:KTC131196 LCJ131196:LCY131196 LMF131196:LMU131196 LWB131196:LWQ131196 MFX131196:MGM131196 MPT131196:MQI131196 MZP131196:NAE131196 NJL131196:NKA131196 NTH131196:NTW131196 ODD131196:ODS131196 OMZ131196:ONO131196 OWV131196:OXK131196 PGR131196:PHG131196 PQN131196:PRC131196 QAJ131196:QAY131196 QKF131196:QKU131196 QUB131196:QUQ131196 RDX131196:REM131196 RNT131196:ROI131196 RXP131196:RYE131196 SHL131196:SIA131196 SRH131196:SRW131196 TBD131196:TBS131196 TKZ131196:TLO131196 TUV131196:TVK131196 UER131196:UFG131196 UON131196:UPC131196 UYJ131196:UYY131196 VIF131196:VIU131196 VSB131196:VSQ131196 WBX131196:WCM131196 WLT131196:WMI131196 WVP131196:WWE131196 F196732:U196732 JD196732:JS196732 SZ196732:TO196732 ACV196732:ADK196732 AMR196732:ANG196732 AWN196732:AXC196732 BGJ196732:BGY196732 BQF196732:BQU196732 CAB196732:CAQ196732 CJX196732:CKM196732 CTT196732:CUI196732 DDP196732:DEE196732 DNL196732:DOA196732 DXH196732:DXW196732 EHD196732:EHS196732 EQZ196732:ERO196732 FAV196732:FBK196732 FKR196732:FLG196732 FUN196732:FVC196732 GEJ196732:GEY196732 GOF196732:GOU196732 GYB196732:GYQ196732 HHX196732:HIM196732 HRT196732:HSI196732 IBP196732:ICE196732 ILL196732:IMA196732 IVH196732:IVW196732 JFD196732:JFS196732 JOZ196732:JPO196732 JYV196732:JZK196732 KIR196732:KJG196732 KSN196732:KTC196732 LCJ196732:LCY196732 LMF196732:LMU196732 LWB196732:LWQ196732 MFX196732:MGM196732 MPT196732:MQI196732 MZP196732:NAE196732 NJL196732:NKA196732 NTH196732:NTW196732 ODD196732:ODS196732 OMZ196732:ONO196732 OWV196732:OXK196732 PGR196732:PHG196732 PQN196732:PRC196732 QAJ196732:QAY196732 QKF196732:QKU196732 QUB196732:QUQ196732 RDX196732:REM196732 RNT196732:ROI196732 RXP196732:RYE196732 SHL196732:SIA196732 SRH196732:SRW196732 TBD196732:TBS196732 TKZ196732:TLO196732 TUV196732:TVK196732 UER196732:UFG196732 UON196732:UPC196732 UYJ196732:UYY196732 VIF196732:VIU196732 VSB196732:VSQ196732 WBX196732:WCM196732 WLT196732:WMI196732 WVP196732:WWE196732 F262268:U262268 JD262268:JS262268 SZ262268:TO262268 ACV262268:ADK262268 AMR262268:ANG262268 AWN262268:AXC262268 BGJ262268:BGY262268 BQF262268:BQU262268 CAB262268:CAQ262268 CJX262268:CKM262268 CTT262268:CUI262268 DDP262268:DEE262268 DNL262268:DOA262268 DXH262268:DXW262268 EHD262268:EHS262268 EQZ262268:ERO262268 FAV262268:FBK262268 FKR262268:FLG262268 FUN262268:FVC262268 GEJ262268:GEY262268 GOF262268:GOU262268 GYB262268:GYQ262268 HHX262268:HIM262268 HRT262268:HSI262268 IBP262268:ICE262268 ILL262268:IMA262268 IVH262268:IVW262268 JFD262268:JFS262268 JOZ262268:JPO262268 JYV262268:JZK262268 KIR262268:KJG262268 KSN262268:KTC262268 LCJ262268:LCY262268 LMF262268:LMU262268 LWB262268:LWQ262268 MFX262268:MGM262268 MPT262268:MQI262268 MZP262268:NAE262268 NJL262268:NKA262268 NTH262268:NTW262268 ODD262268:ODS262268 OMZ262268:ONO262268 OWV262268:OXK262268 PGR262268:PHG262268 PQN262268:PRC262268 QAJ262268:QAY262268 QKF262268:QKU262268 QUB262268:QUQ262268 RDX262268:REM262268 RNT262268:ROI262268 RXP262268:RYE262268 SHL262268:SIA262268 SRH262268:SRW262268 TBD262268:TBS262268 TKZ262268:TLO262268 TUV262268:TVK262268 UER262268:UFG262268 UON262268:UPC262268 UYJ262268:UYY262268 VIF262268:VIU262268 VSB262268:VSQ262268 WBX262268:WCM262268 WLT262268:WMI262268 WVP262268:WWE262268 F327804:U327804 JD327804:JS327804 SZ327804:TO327804 ACV327804:ADK327804 AMR327804:ANG327804 AWN327804:AXC327804 BGJ327804:BGY327804 BQF327804:BQU327804 CAB327804:CAQ327804 CJX327804:CKM327804 CTT327804:CUI327804 DDP327804:DEE327804 DNL327804:DOA327804 DXH327804:DXW327804 EHD327804:EHS327804 EQZ327804:ERO327804 FAV327804:FBK327804 FKR327804:FLG327804 FUN327804:FVC327804 GEJ327804:GEY327804 GOF327804:GOU327804 GYB327804:GYQ327804 HHX327804:HIM327804 HRT327804:HSI327804 IBP327804:ICE327804 ILL327804:IMA327804 IVH327804:IVW327804 JFD327804:JFS327804 JOZ327804:JPO327804 JYV327804:JZK327804 KIR327804:KJG327804 KSN327804:KTC327804 LCJ327804:LCY327804 LMF327804:LMU327804 LWB327804:LWQ327804 MFX327804:MGM327804 MPT327804:MQI327804 MZP327804:NAE327804 NJL327804:NKA327804 NTH327804:NTW327804 ODD327804:ODS327804 OMZ327804:ONO327804 OWV327804:OXK327804 PGR327804:PHG327804 PQN327804:PRC327804 QAJ327804:QAY327804 QKF327804:QKU327804 QUB327804:QUQ327804 RDX327804:REM327804 RNT327804:ROI327804 RXP327804:RYE327804 SHL327804:SIA327804 SRH327804:SRW327804 TBD327804:TBS327804 TKZ327804:TLO327804 TUV327804:TVK327804 UER327804:UFG327804 UON327804:UPC327804 UYJ327804:UYY327804 VIF327804:VIU327804 VSB327804:VSQ327804 WBX327804:WCM327804 WLT327804:WMI327804 WVP327804:WWE327804 F393340:U393340 JD393340:JS393340 SZ393340:TO393340 ACV393340:ADK393340 AMR393340:ANG393340 AWN393340:AXC393340 BGJ393340:BGY393340 BQF393340:BQU393340 CAB393340:CAQ393340 CJX393340:CKM393340 CTT393340:CUI393340 DDP393340:DEE393340 DNL393340:DOA393340 DXH393340:DXW393340 EHD393340:EHS393340 EQZ393340:ERO393340 FAV393340:FBK393340 FKR393340:FLG393340 FUN393340:FVC393340 GEJ393340:GEY393340 GOF393340:GOU393340 GYB393340:GYQ393340 HHX393340:HIM393340 HRT393340:HSI393340 IBP393340:ICE393340 ILL393340:IMA393340 IVH393340:IVW393340 JFD393340:JFS393340 JOZ393340:JPO393340 JYV393340:JZK393340 KIR393340:KJG393340 KSN393340:KTC393340 LCJ393340:LCY393340 LMF393340:LMU393340 LWB393340:LWQ393340 MFX393340:MGM393340 MPT393340:MQI393340 MZP393340:NAE393340 NJL393340:NKA393340 NTH393340:NTW393340 ODD393340:ODS393340 OMZ393340:ONO393340 OWV393340:OXK393340 PGR393340:PHG393340 PQN393340:PRC393340 QAJ393340:QAY393340 QKF393340:QKU393340 QUB393340:QUQ393340 RDX393340:REM393340 RNT393340:ROI393340 RXP393340:RYE393340 SHL393340:SIA393340 SRH393340:SRW393340 TBD393340:TBS393340 TKZ393340:TLO393340 TUV393340:TVK393340 UER393340:UFG393340 UON393340:UPC393340 UYJ393340:UYY393340 VIF393340:VIU393340 VSB393340:VSQ393340 WBX393340:WCM393340 WLT393340:WMI393340 WVP393340:WWE393340 F458876:U458876 JD458876:JS458876 SZ458876:TO458876 ACV458876:ADK458876 AMR458876:ANG458876 AWN458876:AXC458876 BGJ458876:BGY458876 BQF458876:BQU458876 CAB458876:CAQ458876 CJX458876:CKM458876 CTT458876:CUI458876 DDP458876:DEE458876 DNL458876:DOA458876 DXH458876:DXW458876 EHD458876:EHS458876 EQZ458876:ERO458876 FAV458876:FBK458876 FKR458876:FLG458876 FUN458876:FVC458876 GEJ458876:GEY458876 GOF458876:GOU458876 GYB458876:GYQ458876 HHX458876:HIM458876 HRT458876:HSI458876 IBP458876:ICE458876 ILL458876:IMA458876 IVH458876:IVW458876 JFD458876:JFS458876 JOZ458876:JPO458876 JYV458876:JZK458876 KIR458876:KJG458876 KSN458876:KTC458876 LCJ458876:LCY458876 LMF458876:LMU458876 LWB458876:LWQ458876 MFX458876:MGM458876 MPT458876:MQI458876 MZP458876:NAE458876 NJL458876:NKA458876 NTH458876:NTW458876 ODD458876:ODS458876 OMZ458876:ONO458876 OWV458876:OXK458876 PGR458876:PHG458876 PQN458876:PRC458876 QAJ458876:QAY458876 QKF458876:QKU458876 QUB458876:QUQ458876 RDX458876:REM458876 RNT458876:ROI458876 RXP458876:RYE458876 SHL458876:SIA458876 SRH458876:SRW458876 TBD458876:TBS458876 TKZ458876:TLO458876 TUV458876:TVK458876 UER458876:UFG458876 UON458876:UPC458876 UYJ458876:UYY458876 VIF458876:VIU458876 VSB458876:VSQ458876 WBX458876:WCM458876 WLT458876:WMI458876 WVP458876:WWE458876 F524412:U524412 JD524412:JS524412 SZ524412:TO524412 ACV524412:ADK524412 AMR524412:ANG524412 AWN524412:AXC524412 BGJ524412:BGY524412 BQF524412:BQU524412 CAB524412:CAQ524412 CJX524412:CKM524412 CTT524412:CUI524412 DDP524412:DEE524412 DNL524412:DOA524412 DXH524412:DXW524412 EHD524412:EHS524412 EQZ524412:ERO524412 FAV524412:FBK524412 FKR524412:FLG524412 FUN524412:FVC524412 GEJ524412:GEY524412 GOF524412:GOU524412 GYB524412:GYQ524412 HHX524412:HIM524412 HRT524412:HSI524412 IBP524412:ICE524412 ILL524412:IMA524412 IVH524412:IVW524412 JFD524412:JFS524412 JOZ524412:JPO524412 JYV524412:JZK524412 KIR524412:KJG524412 KSN524412:KTC524412 LCJ524412:LCY524412 LMF524412:LMU524412 LWB524412:LWQ524412 MFX524412:MGM524412 MPT524412:MQI524412 MZP524412:NAE524412 NJL524412:NKA524412 NTH524412:NTW524412 ODD524412:ODS524412 OMZ524412:ONO524412 OWV524412:OXK524412 PGR524412:PHG524412 PQN524412:PRC524412 QAJ524412:QAY524412 QKF524412:QKU524412 QUB524412:QUQ524412 RDX524412:REM524412 RNT524412:ROI524412 RXP524412:RYE524412 SHL524412:SIA524412 SRH524412:SRW524412 TBD524412:TBS524412 TKZ524412:TLO524412 TUV524412:TVK524412 UER524412:UFG524412 UON524412:UPC524412 UYJ524412:UYY524412 VIF524412:VIU524412 VSB524412:VSQ524412 WBX524412:WCM524412 WLT524412:WMI524412 WVP524412:WWE524412 F589948:U589948 JD589948:JS589948 SZ589948:TO589948 ACV589948:ADK589948 AMR589948:ANG589948 AWN589948:AXC589948 BGJ589948:BGY589948 BQF589948:BQU589948 CAB589948:CAQ589948 CJX589948:CKM589948 CTT589948:CUI589948 DDP589948:DEE589948 DNL589948:DOA589948 DXH589948:DXW589948 EHD589948:EHS589948 EQZ589948:ERO589948 FAV589948:FBK589948 FKR589948:FLG589948 FUN589948:FVC589948 GEJ589948:GEY589948 GOF589948:GOU589948 GYB589948:GYQ589948 HHX589948:HIM589948 HRT589948:HSI589948 IBP589948:ICE589948 ILL589948:IMA589948 IVH589948:IVW589948 JFD589948:JFS589948 JOZ589948:JPO589948 JYV589948:JZK589948 KIR589948:KJG589948 KSN589948:KTC589948 LCJ589948:LCY589948 LMF589948:LMU589948 LWB589948:LWQ589948 MFX589948:MGM589948 MPT589948:MQI589948 MZP589948:NAE589948 NJL589948:NKA589948 NTH589948:NTW589948 ODD589948:ODS589948 OMZ589948:ONO589948 OWV589948:OXK589948 PGR589948:PHG589948 PQN589948:PRC589948 QAJ589948:QAY589948 QKF589948:QKU589948 QUB589948:QUQ589948 RDX589948:REM589948 RNT589948:ROI589948 RXP589948:RYE589948 SHL589948:SIA589948 SRH589948:SRW589948 TBD589948:TBS589948 TKZ589948:TLO589948 TUV589948:TVK589948 UER589948:UFG589948 UON589948:UPC589948 UYJ589948:UYY589948 VIF589948:VIU589948 VSB589948:VSQ589948 WBX589948:WCM589948 WLT589948:WMI589948 WVP589948:WWE589948 F655484:U655484 JD655484:JS655484 SZ655484:TO655484 ACV655484:ADK655484 AMR655484:ANG655484 AWN655484:AXC655484 BGJ655484:BGY655484 BQF655484:BQU655484 CAB655484:CAQ655484 CJX655484:CKM655484 CTT655484:CUI655484 DDP655484:DEE655484 DNL655484:DOA655484 DXH655484:DXW655484 EHD655484:EHS655484 EQZ655484:ERO655484 FAV655484:FBK655484 FKR655484:FLG655484 FUN655484:FVC655484 GEJ655484:GEY655484 GOF655484:GOU655484 GYB655484:GYQ655484 HHX655484:HIM655484 HRT655484:HSI655484 IBP655484:ICE655484 ILL655484:IMA655484 IVH655484:IVW655484 JFD655484:JFS655484 JOZ655484:JPO655484 JYV655484:JZK655484 KIR655484:KJG655484 KSN655484:KTC655484 LCJ655484:LCY655484 LMF655484:LMU655484 LWB655484:LWQ655484 MFX655484:MGM655484 MPT655484:MQI655484 MZP655484:NAE655484 NJL655484:NKA655484 NTH655484:NTW655484 ODD655484:ODS655484 OMZ655484:ONO655484 OWV655484:OXK655484 PGR655484:PHG655484 PQN655484:PRC655484 QAJ655484:QAY655484 QKF655484:QKU655484 QUB655484:QUQ655484 RDX655484:REM655484 RNT655484:ROI655484 RXP655484:RYE655484 SHL655484:SIA655484 SRH655484:SRW655484 TBD655484:TBS655484 TKZ655484:TLO655484 TUV655484:TVK655484 UER655484:UFG655484 UON655484:UPC655484 UYJ655484:UYY655484 VIF655484:VIU655484 VSB655484:VSQ655484 WBX655484:WCM655484 WLT655484:WMI655484 WVP655484:WWE655484 F721020:U721020 JD721020:JS721020 SZ721020:TO721020 ACV721020:ADK721020 AMR721020:ANG721020 AWN721020:AXC721020 BGJ721020:BGY721020 BQF721020:BQU721020 CAB721020:CAQ721020 CJX721020:CKM721020 CTT721020:CUI721020 DDP721020:DEE721020 DNL721020:DOA721020 DXH721020:DXW721020 EHD721020:EHS721020 EQZ721020:ERO721020 FAV721020:FBK721020 FKR721020:FLG721020 FUN721020:FVC721020 GEJ721020:GEY721020 GOF721020:GOU721020 GYB721020:GYQ721020 HHX721020:HIM721020 HRT721020:HSI721020 IBP721020:ICE721020 ILL721020:IMA721020 IVH721020:IVW721020 JFD721020:JFS721020 JOZ721020:JPO721020 JYV721020:JZK721020 KIR721020:KJG721020 KSN721020:KTC721020 LCJ721020:LCY721020 LMF721020:LMU721020 LWB721020:LWQ721020 MFX721020:MGM721020 MPT721020:MQI721020 MZP721020:NAE721020 NJL721020:NKA721020 NTH721020:NTW721020 ODD721020:ODS721020 OMZ721020:ONO721020 OWV721020:OXK721020 PGR721020:PHG721020 PQN721020:PRC721020 QAJ721020:QAY721020 QKF721020:QKU721020 QUB721020:QUQ721020 RDX721020:REM721020 RNT721020:ROI721020 RXP721020:RYE721020 SHL721020:SIA721020 SRH721020:SRW721020 TBD721020:TBS721020 TKZ721020:TLO721020 TUV721020:TVK721020 UER721020:UFG721020 UON721020:UPC721020 UYJ721020:UYY721020 VIF721020:VIU721020 VSB721020:VSQ721020 WBX721020:WCM721020 WLT721020:WMI721020 WVP721020:WWE721020 F786556:U786556 JD786556:JS786556 SZ786556:TO786556 ACV786556:ADK786556 AMR786556:ANG786556 AWN786556:AXC786556 BGJ786556:BGY786556 BQF786556:BQU786556 CAB786556:CAQ786556 CJX786556:CKM786556 CTT786556:CUI786556 DDP786556:DEE786556 DNL786556:DOA786556 DXH786556:DXW786556 EHD786556:EHS786556 EQZ786556:ERO786556 FAV786556:FBK786556 FKR786556:FLG786556 FUN786556:FVC786556 GEJ786556:GEY786556 GOF786556:GOU786556 GYB786556:GYQ786556 HHX786556:HIM786556 HRT786556:HSI786556 IBP786556:ICE786556 ILL786556:IMA786556 IVH786556:IVW786556 JFD786556:JFS786556 JOZ786556:JPO786556 JYV786556:JZK786556 KIR786556:KJG786556 KSN786556:KTC786556 LCJ786556:LCY786556 LMF786556:LMU786556 LWB786556:LWQ786556 MFX786556:MGM786556 MPT786556:MQI786556 MZP786556:NAE786556 NJL786556:NKA786556 NTH786556:NTW786556 ODD786556:ODS786556 OMZ786556:ONO786556 OWV786556:OXK786556 PGR786556:PHG786556 PQN786556:PRC786556 QAJ786556:QAY786556 QKF786556:QKU786556 QUB786556:QUQ786556 RDX786556:REM786556 RNT786556:ROI786556 RXP786556:RYE786556 SHL786556:SIA786556 SRH786556:SRW786556 TBD786556:TBS786556 TKZ786556:TLO786556 TUV786556:TVK786556 UER786556:UFG786556 UON786556:UPC786556 UYJ786556:UYY786556 VIF786556:VIU786556 VSB786556:VSQ786556 WBX786556:WCM786556 WLT786556:WMI786556 WVP786556:WWE786556 F852092:U852092 JD852092:JS852092 SZ852092:TO852092 ACV852092:ADK852092 AMR852092:ANG852092 AWN852092:AXC852092 BGJ852092:BGY852092 BQF852092:BQU852092 CAB852092:CAQ852092 CJX852092:CKM852092 CTT852092:CUI852092 DDP852092:DEE852092 DNL852092:DOA852092 DXH852092:DXW852092 EHD852092:EHS852092 EQZ852092:ERO852092 FAV852092:FBK852092 FKR852092:FLG852092 FUN852092:FVC852092 GEJ852092:GEY852092 GOF852092:GOU852092 GYB852092:GYQ852092 HHX852092:HIM852092 HRT852092:HSI852092 IBP852092:ICE852092 ILL852092:IMA852092 IVH852092:IVW852092 JFD852092:JFS852092 JOZ852092:JPO852092 JYV852092:JZK852092 KIR852092:KJG852092 KSN852092:KTC852092 LCJ852092:LCY852092 LMF852092:LMU852092 LWB852092:LWQ852092 MFX852092:MGM852092 MPT852092:MQI852092 MZP852092:NAE852092 NJL852092:NKA852092 NTH852092:NTW852092 ODD852092:ODS852092 OMZ852092:ONO852092 OWV852092:OXK852092 PGR852092:PHG852092 PQN852092:PRC852092 QAJ852092:QAY852092 QKF852092:QKU852092 QUB852092:QUQ852092 RDX852092:REM852092 RNT852092:ROI852092 RXP852092:RYE852092 SHL852092:SIA852092 SRH852092:SRW852092 TBD852092:TBS852092 TKZ852092:TLO852092 TUV852092:TVK852092 UER852092:UFG852092 UON852092:UPC852092 UYJ852092:UYY852092 VIF852092:VIU852092 VSB852092:VSQ852092 WBX852092:WCM852092 WLT852092:WMI852092 WVP852092:WWE852092 F917628:U917628 JD917628:JS917628 SZ917628:TO917628 ACV917628:ADK917628 AMR917628:ANG917628 AWN917628:AXC917628 BGJ917628:BGY917628 BQF917628:BQU917628 CAB917628:CAQ917628 CJX917628:CKM917628 CTT917628:CUI917628 DDP917628:DEE917628 DNL917628:DOA917628 DXH917628:DXW917628 EHD917628:EHS917628 EQZ917628:ERO917628 FAV917628:FBK917628 FKR917628:FLG917628 FUN917628:FVC917628 GEJ917628:GEY917628 GOF917628:GOU917628 GYB917628:GYQ917628 HHX917628:HIM917628 HRT917628:HSI917628 IBP917628:ICE917628 ILL917628:IMA917628 IVH917628:IVW917628 JFD917628:JFS917628 JOZ917628:JPO917628 JYV917628:JZK917628 KIR917628:KJG917628 KSN917628:KTC917628 LCJ917628:LCY917628 LMF917628:LMU917628 LWB917628:LWQ917628 MFX917628:MGM917628 MPT917628:MQI917628 MZP917628:NAE917628 NJL917628:NKA917628 NTH917628:NTW917628 ODD917628:ODS917628 OMZ917628:ONO917628 OWV917628:OXK917628 PGR917628:PHG917628 PQN917628:PRC917628 QAJ917628:QAY917628 QKF917628:QKU917628 QUB917628:QUQ917628 RDX917628:REM917628 RNT917628:ROI917628 RXP917628:RYE917628 SHL917628:SIA917628 SRH917628:SRW917628 TBD917628:TBS917628 TKZ917628:TLO917628 TUV917628:TVK917628 UER917628:UFG917628 UON917628:UPC917628 UYJ917628:UYY917628 VIF917628:VIU917628 VSB917628:VSQ917628 WBX917628:WCM917628 WLT917628:WMI917628 WVP917628:WWE917628 F983164:U983164 JD983164:JS983164 SZ983164:TO983164 ACV983164:ADK983164 AMR983164:ANG983164 AWN983164:AXC983164 BGJ983164:BGY983164 BQF983164:BQU983164 CAB983164:CAQ983164 CJX983164:CKM983164 CTT983164:CUI983164 DDP983164:DEE983164 DNL983164:DOA983164 DXH983164:DXW983164 EHD983164:EHS983164 EQZ983164:ERO983164 FAV983164:FBK983164 FKR983164:FLG983164 FUN983164:FVC983164 GEJ983164:GEY983164 GOF983164:GOU983164 GYB983164:GYQ983164 HHX983164:HIM983164 HRT983164:HSI983164 IBP983164:ICE983164 ILL983164:IMA983164 IVH983164:IVW983164 JFD983164:JFS983164 JOZ983164:JPO983164 JYV983164:JZK983164 KIR983164:KJG983164 KSN983164:KTC983164 LCJ983164:LCY983164 LMF983164:LMU983164 LWB983164:LWQ983164 MFX983164:MGM983164 MPT983164:MQI983164 MZP983164:NAE983164 NJL983164:NKA983164 NTH983164:NTW983164 ODD983164:ODS983164 OMZ983164:ONO983164 OWV983164:OXK983164 PGR983164:PHG983164 PQN983164:PRC983164 QAJ983164:QAY983164 QKF983164:QKU983164 QUB983164:QUQ983164 RDX983164:REM983164 RNT983164:ROI983164 RXP983164:RYE983164 SHL983164:SIA983164 SRH983164:SRW983164 TBD983164:TBS983164 TKZ983164:TLO983164 TUV983164:TVK983164 UER983164:UFG983164 UON983164:UPC983164 UYJ983164:UYY983164 VIF983164:VIU983164 VSB983164:VSQ983164 WBX983164:WCM983164 WLT983164:WMI983164" xr:uid="{00000000-0002-0000-0500-000004000000}">
      <formula1>$B$147:$B$155</formula1>
    </dataValidation>
    <dataValidation type="list" allowBlank="1" showInputMessage="1" showErrorMessage="1" sqref="BA7:BC7 KW7:KY7 US7:UU7 AEO7:AEQ7 AOK7:AOM7 AYG7:AYI7 BIC7:BIE7 BRY7:BSA7 CBU7:CBW7 CLQ7:CLS7 CVM7:CVO7 DFI7:DFK7 DPE7:DPG7 DZA7:DZC7 EIW7:EIY7 ESS7:ESU7 FCO7:FCQ7 FMK7:FMM7 FWG7:FWI7 GGC7:GGE7 GPY7:GQA7 GZU7:GZW7 HJQ7:HJS7 HTM7:HTO7 IDI7:IDK7 INE7:ING7 IXA7:IXC7 JGW7:JGY7 JQS7:JQU7 KAO7:KAQ7 KKK7:KKM7 KUG7:KUI7 LEC7:LEE7 LNY7:LOA7 LXU7:LXW7 MHQ7:MHS7 MRM7:MRO7 NBI7:NBK7 NLE7:NLG7 NVA7:NVC7 OEW7:OEY7 OOS7:OOU7 OYO7:OYQ7 PIK7:PIM7 PSG7:PSI7 QCC7:QCE7 QLY7:QMA7 QVU7:QVW7 RFQ7:RFS7 RPM7:RPO7 RZI7:RZK7 SJE7:SJG7 STA7:STC7 TCW7:TCY7 TMS7:TMU7 TWO7:TWQ7 UGK7:UGM7 UQG7:UQI7 VAC7:VAE7 VJY7:VKA7 VTU7:VTW7 WDQ7:WDS7 WNM7:WNO7 WXI7:WXK7 BA65618:BC65618 KW65618:KY65618 US65618:UU65618 AEO65618:AEQ65618 AOK65618:AOM65618 AYG65618:AYI65618 BIC65618:BIE65618 BRY65618:BSA65618 CBU65618:CBW65618 CLQ65618:CLS65618 CVM65618:CVO65618 DFI65618:DFK65618 DPE65618:DPG65618 DZA65618:DZC65618 EIW65618:EIY65618 ESS65618:ESU65618 FCO65618:FCQ65618 FMK65618:FMM65618 FWG65618:FWI65618 GGC65618:GGE65618 GPY65618:GQA65618 GZU65618:GZW65618 HJQ65618:HJS65618 HTM65618:HTO65618 IDI65618:IDK65618 INE65618:ING65618 IXA65618:IXC65618 JGW65618:JGY65618 JQS65618:JQU65618 KAO65618:KAQ65618 KKK65618:KKM65618 KUG65618:KUI65618 LEC65618:LEE65618 LNY65618:LOA65618 LXU65618:LXW65618 MHQ65618:MHS65618 MRM65618:MRO65618 NBI65618:NBK65618 NLE65618:NLG65618 NVA65618:NVC65618 OEW65618:OEY65618 OOS65618:OOU65618 OYO65618:OYQ65618 PIK65618:PIM65618 PSG65618:PSI65618 QCC65618:QCE65618 QLY65618:QMA65618 QVU65618:QVW65618 RFQ65618:RFS65618 RPM65618:RPO65618 RZI65618:RZK65618 SJE65618:SJG65618 STA65618:STC65618 TCW65618:TCY65618 TMS65618:TMU65618 TWO65618:TWQ65618 UGK65618:UGM65618 UQG65618:UQI65618 VAC65618:VAE65618 VJY65618:VKA65618 VTU65618:VTW65618 WDQ65618:WDS65618 WNM65618:WNO65618 WXI65618:WXK65618 BA131154:BC131154 KW131154:KY131154 US131154:UU131154 AEO131154:AEQ131154 AOK131154:AOM131154 AYG131154:AYI131154 BIC131154:BIE131154 BRY131154:BSA131154 CBU131154:CBW131154 CLQ131154:CLS131154 CVM131154:CVO131154 DFI131154:DFK131154 DPE131154:DPG131154 DZA131154:DZC131154 EIW131154:EIY131154 ESS131154:ESU131154 FCO131154:FCQ131154 FMK131154:FMM131154 FWG131154:FWI131154 GGC131154:GGE131154 GPY131154:GQA131154 GZU131154:GZW131154 HJQ131154:HJS131154 HTM131154:HTO131154 IDI131154:IDK131154 INE131154:ING131154 IXA131154:IXC131154 JGW131154:JGY131154 JQS131154:JQU131154 KAO131154:KAQ131154 KKK131154:KKM131154 KUG131154:KUI131154 LEC131154:LEE131154 LNY131154:LOA131154 LXU131154:LXW131154 MHQ131154:MHS131154 MRM131154:MRO131154 NBI131154:NBK131154 NLE131154:NLG131154 NVA131154:NVC131154 OEW131154:OEY131154 OOS131154:OOU131154 OYO131154:OYQ131154 PIK131154:PIM131154 PSG131154:PSI131154 QCC131154:QCE131154 QLY131154:QMA131154 QVU131154:QVW131154 RFQ131154:RFS131154 RPM131154:RPO131154 RZI131154:RZK131154 SJE131154:SJG131154 STA131154:STC131154 TCW131154:TCY131154 TMS131154:TMU131154 TWO131154:TWQ131154 UGK131154:UGM131154 UQG131154:UQI131154 VAC131154:VAE131154 VJY131154:VKA131154 VTU131154:VTW131154 WDQ131154:WDS131154 WNM131154:WNO131154 WXI131154:WXK131154 BA196690:BC196690 KW196690:KY196690 US196690:UU196690 AEO196690:AEQ196690 AOK196690:AOM196690 AYG196690:AYI196690 BIC196690:BIE196690 BRY196690:BSA196690 CBU196690:CBW196690 CLQ196690:CLS196690 CVM196690:CVO196690 DFI196690:DFK196690 DPE196690:DPG196690 DZA196690:DZC196690 EIW196690:EIY196690 ESS196690:ESU196690 FCO196690:FCQ196690 FMK196690:FMM196690 FWG196690:FWI196690 GGC196690:GGE196690 GPY196690:GQA196690 GZU196690:GZW196690 HJQ196690:HJS196690 HTM196690:HTO196690 IDI196690:IDK196690 INE196690:ING196690 IXA196690:IXC196690 JGW196690:JGY196690 JQS196690:JQU196690 KAO196690:KAQ196690 KKK196690:KKM196690 KUG196690:KUI196690 LEC196690:LEE196690 LNY196690:LOA196690 LXU196690:LXW196690 MHQ196690:MHS196690 MRM196690:MRO196690 NBI196690:NBK196690 NLE196690:NLG196690 NVA196690:NVC196690 OEW196690:OEY196690 OOS196690:OOU196690 OYO196690:OYQ196690 PIK196690:PIM196690 PSG196690:PSI196690 QCC196690:QCE196690 QLY196690:QMA196690 QVU196690:QVW196690 RFQ196690:RFS196690 RPM196690:RPO196690 RZI196690:RZK196690 SJE196690:SJG196690 STA196690:STC196690 TCW196690:TCY196690 TMS196690:TMU196690 TWO196690:TWQ196690 UGK196690:UGM196690 UQG196690:UQI196690 VAC196690:VAE196690 VJY196690:VKA196690 VTU196690:VTW196690 WDQ196690:WDS196690 WNM196690:WNO196690 WXI196690:WXK196690 BA262226:BC262226 KW262226:KY262226 US262226:UU262226 AEO262226:AEQ262226 AOK262226:AOM262226 AYG262226:AYI262226 BIC262226:BIE262226 BRY262226:BSA262226 CBU262226:CBW262226 CLQ262226:CLS262226 CVM262226:CVO262226 DFI262226:DFK262226 DPE262226:DPG262226 DZA262226:DZC262226 EIW262226:EIY262226 ESS262226:ESU262226 FCO262226:FCQ262226 FMK262226:FMM262226 FWG262226:FWI262226 GGC262226:GGE262226 GPY262226:GQA262226 GZU262226:GZW262226 HJQ262226:HJS262226 HTM262226:HTO262226 IDI262226:IDK262226 INE262226:ING262226 IXA262226:IXC262226 JGW262226:JGY262226 JQS262226:JQU262226 KAO262226:KAQ262226 KKK262226:KKM262226 KUG262226:KUI262226 LEC262226:LEE262226 LNY262226:LOA262226 LXU262226:LXW262226 MHQ262226:MHS262226 MRM262226:MRO262226 NBI262226:NBK262226 NLE262226:NLG262226 NVA262226:NVC262226 OEW262226:OEY262226 OOS262226:OOU262226 OYO262226:OYQ262226 PIK262226:PIM262226 PSG262226:PSI262226 QCC262226:QCE262226 QLY262226:QMA262226 QVU262226:QVW262226 RFQ262226:RFS262226 RPM262226:RPO262226 RZI262226:RZK262226 SJE262226:SJG262226 STA262226:STC262226 TCW262226:TCY262226 TMS262226:TMU262226 TWO262226:TWQ262226 UGK262226:UGM262226 UQG262226:UQI262226 VAC262226:VAE262226 VJY262226:VKA262226 VTU262226:VTW262226 WDQ262226:WDS262226 WNM262226:WNO262226 WXI262226:WXK262226 BA327762:BC327762 KW327762:KY327762 US327762:UU327762 AEO327762:AEQ327762 AOK327762:AOM327762 AYG327762:AYI327762 BIC327762:BIE327762 BRY327762:BSA327762 CBU327762:CBW327762 CLQ327762:CLS327762 CVM327762:CVO327762 DFI327762:DFK327762 DPE327762:DPG327762 DZA327762:DZC327762 EIW327762:EIY327762 ESS327762:ESU327762 FCO327762:FCQ327762 FMK327762:FMM327762 FWG327762:FWI327762 GGC327762:GGE327762 GPY327762:GQA327762 GZU327762:GZW327762 HJQ327762:HJS327762 HTM327762:HTO327762 IDI327762:IDK327762 INE327762:ING327762 IXA327762:IXC327762 JGW327762:JGY327762 JQS327762:JQU327762 KAO327762:KAQ327762 KKK327762:KKM327762 KUG327762:KUI327762 LEC327762:LEE327762 LNY327762:LOA327762 LXU327762:LXW327762 MHQ327762:MHS327762 MRM327762:MRO327762 NBI327762:NBK327762 NLE327762:NLG327762 NVA327762:NVC327762 OEW327762:OEY327762 OOS327762:OOU327762 OYO327762:OYQ327762 PIK327762:PIM327762 PSG327762:PSI327762 QCC327762:QCE327762 QLY327762:QMA327762 QVU327762:QVW327762 RFQ327762:RFS327762 RPM327762:RPO327762 RZI327762:RZK327762 SJE327762:SJG327762 STA327762:STC327762 TCW327762:TCY327762 TMS327762:TMU327762 TWO327762:TWQ327762 UGK327762:UGM327762 UQG327762:UQI327762 VAC327762:VAE327762 VJY327762:VKA327762 VTU327762:VTW327762 WDQ327762:WDS327762 WNM327762:WNO327762 WXI327762:WXK327762 BA393298:BC393298 KW393298:KY393298 US393298:UU393298 AEO393298:AEQ393298 AOK393298:AOM393298 AYG393298:AYI393298 BIC393298:BIE393298 BRY393298:BSA393298 CBU393298:CBW393298 CLQ393298:CLS393298 CVM393298:CVO393298 DFI393298:DFK393298 DPE393298:DPG393298 DZA393298:DZC393298 EIW393298:EIY393298 ESS393298:ESU393298 FCO393298:FCQ393298 FMK393298:FMM393298 FWG393298:FWI393298 GGC393298:GGE393298 GPY393298:GQA393298 GZU393298:GZW393298 HJQ393298:HJS393298 HTM393298:HTO393298 IDI393298:IDK393298 INE393298:ING393298 IXA393298:IXC393298 JGW393298:JGY393298 JQS393298:JQU393298 KAO393298:KAQ393298 KKK393298:KKM393298 KUG393298:KUI393298 LEC393298:LEE393298 LNY393298:LOA393298 LXU393298:LXW393298 MHQ393298:MHS393298 MRM393298:MRO393298 NBI393298:NBK393298 NLE393298:NLG393298 NVA393298:NVC393298 OEW393298:OEY393298 OOS393298:OOU393298 OYO393298:OYQ393298 PIK393298:PIM393298 PSG393298:PSI393298 QCC393298:QCE393298 QLY393298:QMA393298 QVU393298:QVW393298 RFQ393298:RFS393298 RPM393298:RPO393298 RZI393298:RZK393298 SJE393298:SJG393298 STA393298:STC393298 TCW393298:TCY393298 TMS393298:TMU393298 TWO393298:TWQ393298 UGK393298:UGM393298 UQG393298:UQI393298 VAC393298:VAE393298 VJY393298:VKA393298 VTU393298:VTW393298 WDQ393298:WDS393298 WNM393298:WNO393298 WXI393298:WXK393298 BA458834:BC458834 KW458834:KY458834 US458834:UU458834 AEO458834:AEQ458834 AOK458834:AOM458834 AYG458834:AYI458834 BIC458834:BIE458834 BRY458834:BSA458834 CBU458834:CBW458834 CLQ458834:CLS458834 CVM458834:CVO458834 DFI458834:DFK458834 DPE458834:DPG458834 DZA458834:DZC458834 EIW458834:EIY458834 ESS458834:ESU458834 FCO458834:FCQ458834 FMK458834:FMM458834 FWG458834:FWI458834 GGC458834:GGE458834 GPY458834:GQA458834 GZU458834:GZW458834 HJQ458834:HJS458834 HTM458834:HTO458834 IDI458834:IDK458834 INE458834:ING458834 IXA458834:IXC458834 JGW458834:JGY458834 JQS458834:JQU458834 KAO458834:KAQ458834 KKK458834:KKM458834 KUG458834:KUI458834 LEC458834:LEE458834 LNY458834:LOA458834 LXU458834:LXW458834 MHQ458834:MHS458834 MRM458834:MRO458834 NBI458834:NBK458834 NLE458834:NLG458834 NVA458834:NVC458834 OEW458834:OEY458834 OOS458834:OOU458834 OYO458834:OYQ458834 PIK458834:PIM458834 PSG458834:PSI458834 QCC458834:QCE458834 QLY458834:QMA458834 QVU458834:QVW458834 RFQ458834:RFS458834 RPM458834:RPO458834 RZI458834:RZK458834 SJE458834:SJG458834 STA458834:STC458834 TCW458834:TCY458834 TMS458834:TMU458834 TWO458834:TWQ458834 UGK458834:UGM458834 UQG458834:UQI458834 VAC458834:VAE458834 VJY458834:VKA458834 VTU458834:VTW458834 WDQ458834:WDS458834 WNM458834:WNO458834 WXI458834:WXK458834 BA524370:BC524370 KW524370:KY524370 US524370:UU524370 AEO524370:AEQ524370 AOK524370:AOM524370 AYG524370:AYI524370 BIC524370:BIE524370 BRY524370:BSA524370 CBU524370:CBW524370 CLQ524370:CLS524370 CVM524370:CVO524370 DFI524370:DFK524370 DPE524370:DPG524370 DZA524370:DZC524370 EIW524370:EIY524370 ESS524370:ESU524370 FCO524370:FCQ524370 FMK524370:FMM524370 FWG524370:FWI524370 GGC524370:GGE524370 GPY524370:GQA524370 GZU524370:GZW524370 HJQ524370:HJS524370 HTM524370:HTO524370 IDI524370:IDK524370 INE524370:ING524370 IXA524370:IXC524370 JGW524370:JGY524370 JQS524370:JQU524370 KAO524370:KAQ524370 KKK524370:KKM524370 KUG524370:KUI524370 LEC524370:LEE524370 LNY524370:LOA524370 LXU524370:LXW524370 MHQ524370:MHS524370 MRM524370:MRO524370 NBI524370:NBK524370 NLE524370:NLG524370 NVA524370:NVC524370 OEW524370:OEY524370 OOS524370:OOU524370 OYO524370:OYQ524370 PIK524370:PIM524370 PSG524370:PSI524370 QCC524370:QCE524370 QLY524370:QMA524370 QVU524370:QVW524370 RFQ524370:RFS524370 RPM524370:RPO524370 RZI524370:RZK524370 SJE524370:SJG524370 STA524370:STC524370 TCW524370:TCY524370 TMS524370:TMU524370 TWO524370:TWQ524370 UGK524370:UGM524370 UQG524370:UQI524370 VAC524370:VAE524370 VJY524370:VKA524370 VTU524370:VTW524370 WDQ524370:WDS524370 WNM524370:WNO524370 WXI524370:WXK524370 BA589906:BC589906 KW589906:KY589906 US589906:UU589906 AEO589906:AEQ589906 AOK589906:AOM589906 AYG589906:AYI589906 BIC589906:BIE589906 BRY589906:BSA589906 CBU589906:CBW589906 CLQ589906:CLS589906 CVM589906:CVO589906 DFI589906:DFK589906 DPE589906:DPG589906 DZA589906:DZC589906 EIW589906:EIY589906 ESS589906:ESU589906 FCO589906:FCQ589906 FMK589906:FMM589906 FWG589906:FWI589906 GGC589906:GGE589906 GPY589906:GQA589906 GZU589906:GZW589906 HJQ589906:HJS589906 HTM589906:HTO589906 IDI589906:IDK589906 INE589906:ING589906 IXA589906:IXC589906 JGW589906:JGY589906 JQS589906:JQU589906 KAO589906:KAQ589906 KKK589906:KKM589906 KUG589906:KUI589906 LEC589906:LEE589906 LNY589906:LOA589906 LXU589906:LXW589906 MHQ589906:MHS589906 MRM589906:MRO589906 NBI589906:NBK589906 NLE589906:NLG589906 NVA589906:NVC589906 OEW589906:OEY589906 OOS589906:OOU589906 OYO589906:OYQ589906 PIK589906:PIM589906 PSG589906:PSI589906 QCC589906:QCE589906 QLY589906:QMA589906 QVU589906:QVW589906 RFQ589906:RFS589906 RPM589906:RPO589906 RZI589906:RZK589906 SJE589906:SJG589906 STA589906:STC589906 TCW589906:TCY589906 TMS589906:TMU589906 TWO589906:TWQ589906 UGK589906:UGM589906 UQG589906:UQI589906 VAC589906:VAE589906 VJY589906:VKA589906 VTU589906:VTW589906 WDQ589906:WDS589906 WNM589906:WNO589906 WXI589906:WXK589906 BA655442:BC655442 KW655442:KY655442 US655442:UU655442 AEO655442:AEQ655442 AOK655442:AOM655442 AYG655442:AYI655442 BIC655442:BIE655442 BRY655442:BSA655442 CBU655442:CBW655442 CLQ655442:CLS655442 CVM655442:CVO655442 DFI655442:DFK655442 DPE655442:DPG655442 DZA655442:DZC655442 EIW655442:EIY655442 ESS655442:ESU655442 FCO655442:FCQ655442 FMK655442:FMM655442 FWG655442:FWI655442 GGC655442:GGE655442 GPY655442:GQA655442 GZU655442:GZW655442 HJQ655442:HJS655442 HTM655442:HTO655442 IDI655442:IDK655442 INE655442:ING655442 IXA655442:IXC655442 JGW655442:JGY655442 JQS655442:JQU655442 KAO655442:KAQ655442 KKK655442:KKM655442 KUG655442:KUI655442 LEC655442:LEE655442 LNY655442:LOA655442 LXU655442:LXW655442 MHQ655442:MHS655442 MRM655442:MRO655442 NBI655442:NBK655442 NLE655442:NLG655442 NVA655442:NVC655442 OEW655442:OEY655442 OOS655442:OOU655442 OYO655442:OYQ655442 PIK655442:PIM655442 PSG655442:PSI655442 QCC655442:QCE655442 QLY655442:QMA655442 QVU655442:QVW655442 RFQ655442:RFS655442 RPM655442:RPO655442 RZI655442:RZK655442 SJE655442:SJG655442 STA655442:STC655442 TCW655442:TCY655442 TMS655442:TMU655442 TWO655442:TWQ655442 UGK655442:UGM655442 UQG655442:UQI655442 VAC655442:VAE655442 VJY655442:VKA655442 VTU655442:VTW655442 WDQ655442:WDS655442 WNM655442:WNO655442 WXI655442:WXK655442 BA720978:BC720978 KW720978:KY720978 US720978:UU720978 AEO720978:AEQ720978 AOK720978:AOM720978 AYG720978:AYI720978 BIC720978:BIE720978 BRY720978:BSA720978 CBU720978:CBW720978 CLQ720978:CLS720978 CVM720978:CVO720978 DFI720978:DFK720978 DPE720978:DPG720978 DZA720978:DZC720978 EIW720978:EIY720978 ESS720978:ESU720978 FCO720978:FCQ720978 FMK720978:FMM720978 FWG720978:FWI720978 GGC720978:GGE720978 GPY720978:GQA720978 GZU720978:GZW720978 HJQ720978:HJS720978 HTM720978:HTO720978 IDI720978:IDK720978 INE720978:ING720978 IXA720978:IXC720978 JGW720978:JGY720978 JQS720978:JQU720978 KAO720978:KAQ720978 KKK720978:KKM720978 KUG720978:KUI720978 LEC720978:LEE720978 LNY720978:LOA720978 LXU720978:LXW720978 MHQ720978:MHS720978 MRM720978:MRO720978 NBI720978:NBK720978 NLE720978:NLG720978 NVA720978:NVC720978 OEW720978:OEY720978 OOS720978:OOU720978 OYO720978:OYQ720978 PIK720978:PIM720978 PSG720978:PSI720978 QCC720978:QCE720978 QLY720978:QMA720978 QVU720978:QVW720978 RFQ720978:RFS720978 RPM720978:RPO720978 RZI720978:RZK720978 SJE720978:SJG720978 STA720978:STC720978 TCW720978:TCY720978 TMS720978:TMU720978 TWO720978:TWQ720978 UGK720978:UGM720978 UQG720978:UQI720978 VAC720978:VAE720978 VJY720978:VKA720978 VTU720978:VTW720978 WDQ720978:WDS720978 WNM720978:WNO720978 WXI720978:WXK720978 BA786514:BC786514 KW786514:KY786514 US786514:UU786514 AEO786514:AEQ786514 AOK786514:AOM786514 AYG786514:AYI786514 BIC786514:BIE786514 BRY786514:BSA786514 CBU786514:CBW786514 CLQ786514:CLS786514 CVM786514:CVO786514 DFI786514:DFK786514 DPE786514:DPG786514 DZA786514:DZC786514 EIW786514:EIY786514 ESS786514:ESU786514 FCO786514:FCQ786514 FMK786514:FMM786514 FWG786514:FWI786514 GGC786514:GGE786514 GPY786514:GQA786514 GZU786514:GZW786514 HJQ786514:HJS786514 HTM786514:HTO786514 IDI786514:IDK786514 INE786514:ING786514 IXA786514:IXC786514 JGW786514:JGY786514 JQS786514:JQU786514 KAO786514:KAQ786514 KKK786514:KKM786514 KUG786514:KUI786514 LEC786514:LEE786514 LNY786514:LOA786514 LXU786514:LXW786514 MHQ786514:MHS786514 MRM786514:MRO786514 NBI786514:NBK786514 NLE786514:NLG786514 NVA786514:NVC786514 OEW786514:OEY786514 OOS786514:OOU786514 OYO786514:OYQ786514 PIK786514:PIM786514 PSG786514:PSI786514 QCC786514:QCE786514 QLY786514:QMA786514 QVU786514:QVW786514 RFQ786514:RFS786514 RPM786514:RPO786514 RZI786514:RZK786514 SJE786514:SJG786514 STA786514:STC786514 TCW786514:TCY786514 TMS786514:TMU786514 TWO786514:TWQ786514 UGK786514:UGM786514 UQG786514:UQI786514 VAC786514:VAE786514 VJY786514:VKA786514 VTU786514:VTW786514 WDQ786514:WDS786514 WNM786514:WNO786514 WXI786514:WXK786514 BA852050:BC852050 KW852050:KY852050 US852050:UU852050 AEO852050:AEQ852050 AOK852050:AOM852050 AYG852050:AYI852050 BIC852050:BIE852050 BRY852050:BSA852050 CBU852050:CBW852050 CLQ852050:CLS852050 CVM852050:CVO852050 DFI852050:DFK852050 DPE852050:DPG852050 DZA852050:DZC852050 EIW852050:EIY852050 ESS852050:ESU852050 FCO852050:FCQ852050 FMK852050:FMM852050 FWG852050:FWI852050 GGC852050:GGE852050 GPY852050:GQA852050 GZU852050:GZW852050 HJQ852050:HJS852050 HTM852050:HTO852050 IDI852050:IDK852050 INE852050:ING852050 IXA852050:IXC852050 JGW852050:JGY852050 JQS852050:JQU852050 KAO852050:KAQ852050 KKK852050:KKM852050 KUG852050:KUI852050 LEC852050:LEE852050 LNY852050:LOA852050 LXU852050:LXW852050 MHQ852050:MHS852050 MRM852050:MRO852050 NBI852050:NBK852050 NLE852050:NLG852050 NVA852050:NVC852050 OEW852050:OEY852050 OOS852050:OOU852050 OYO852050:OYQ852050 PIK852050:PIM852050 PSG852050:PSI852050 QCC852050:QCE852050 QLY852050:QMA852050 QVU852050:QVW852050 RFQ852050:RFS852050 RPM852050:RPO852050 RZI852050:RZK852050 SJE852050:SJG852050 STA852050:STC852050 TCW852050:TCY852050 TMS852050:TMU852050 TWO852050:TWQ852050 UGK852050:UGM852050 UQG852050:UQI852050 VAC852050:VAE852050 VJY852050:VKA852050 VTU852050:VTW852050 WDQ852050:WDS852050 WNM852050:WNO852050 WXI852050:WXK852050 BA917586:BC917586 KW917586:KY917586 US917586:UU917586 AEO917586:AEQ917586 AOK917586:AOM917586 AYG917586:AYI917586 BIC917586:BIE917586 BRY917586:BSA917586 CBU917586:CBW917586 CLQ917586:CLS917586 CVM917586:CVO917586 DFI917586:DFK917586 DPE917586:DPG917586 DZA917586:DZC917586 EIW917586:EIY917586 ESS917586:ESU917586 FCO917586:FCQ917586 FMK917586:FMM917586 FWG917586:FWI917586 GGC917586:GGE917586 GPY917586:GQA917586 GZU917586:GZW917586 HJQ917586:HJS917586 HTM917586:HTO917586 IDI917586:IDK917586 INE917586:ING917586 IXA917586:IXC917586 JGW917586:JGY917586 JQS917586:JQU917586 KAO917586:KAQ917586 KKK917586:KKM917586 KUG917586:KUI917586 LEC917586:LEE917586 LNY917586:LOA917586 LXU917586:LXW917586 MHQ917586:MHS917586 MRM917586:MRO917586 NBI917586:NBK917586 NLE917586:NLG917586 NVA917586:NVC917586 OEW917586:OEY917586 OOS917586:OOU917586 OYO917586:OYQ917586 PIK917586:PIM917586 PSG917586:PSI917586 QCC917586:QCE917586 QLY917586:QMA917586 QVU917586:QVW917586 RFQ917586:RFS917586 RPM917586:RPO917586 RZI917586:RZK917586 SJE917586:SJG917586 STA917586:STC917586 TCW917586:TCY917586 TMS917586:TMU917586 TWO917586:TWQ917586 UGK917586:UGM917586 UQG917586:UQI917586 VAC917586:VAE917586 VJY917586:VKA917586 VTU917586:VTW917586 WDQ917586:WDS917586 WNM917586:WNO917586 WXI917586:WXK917586 BA983122:BC983122 KW983122:KY983122 US983122:UU983122 AEO983122:AEQ983122 AOK983122:AOM983122 AYG983122:AYI983122 BIC983122:BIE983122 BRY983122:BSA983122 CBU983122:CBW983122 CLQ983122:CLS983122 CVM983122:CVO983122 DFI983122:DFK983122 DPE983122:DPG983122 DZA983122:DZC983122 EIW983122:EIY983122 ESS983122:ESU983122 FCO983122:FCQ983122 FMK983122:FMM983122 FWG983122:FWI983122 GGC983122:GGE983122 GPY983122:GQA983122 GZU983122:GZW983122 HJQ983122:HJS983122 HTM983122:HTO983122 IDI983122:IDK983122 INE983122:ING983122 IXA983122:IXC983122 JGW983122:JGY983122 JQS983122:JQU983122 KAO983122:KAQ983122 KKK983122:KKM983122 KUG983122:KUI983122 LEC983122:LEE983122 LNY983122:LOA983122 LXU983122:LXW983122 MHQ983122:MHS983122 MRM983122:MRO983122 NBI983122:NBK983122 NLE983122:NLG983122 NVA983122:NVC983122 OEW983122:OEY983122 OOS983122:OOU983122 OYO983122:OYQ983122 PIK983122:PIM983122 PSG983122:PSI983122 QCC983122:QCE983122 QLY983122:QMA983122 QVU983122:QVW983122 RFQ983122:RFS983122 RPM983122:RPO983122 RZI983122:RZK983122 SJE983122:SJG983122 STA983122:STC983122 TCW983122:TCY983122 TMS983122:TMU983122 TWO983122:TWQ983122 UGK983122:UGM983122 UQG983122:UQI983122 VAC983122:VAE983122 VJY983122:VKA983122 VTU983122:VTW983122 WDQ983122:WDS983122 WNM983122:WNO983122 WXI983122:WXK983122" xr:uid="{00000000-0002-0000-0500-000005000000}">
      <formula1>$B$158:$B$159</formula1>
    </dataValidation>
    <dataValidation type="list" allowBlank="1" showInputMessage="1" showErrorMessage="1" sqref="WVW983142 M65638 JK65638 TG65638 ADC65638 AMY65638 AWU65638 BGQ65638 BQM65638 CAI65638 CKE65638 CUA65638 DDW65638 DNS65638 DXO65638 EHK65638 ERG65638 FBC65638 FKY65638 FUU65638 GEQ65638 GOM65638 GYI65638 HIE65638 HSA65638 IBW65638 ILS65638 IVO65638 JFK65638 JPG65638 JZC65638 KIY65638 KSU65638 LCQ65638 LMM65638 LWI65638 MGE65638 MQA65638 MZW65638 NJS65638 NTO65638 ODK65638 ONG65638 OXC65638 PGY65638 PQU65638 QAQ65638 QKM65638 QUI65638 REE65638 ROA65638 RXW65638 SHS65638 SRO65638 TBK65638 TLG65638 TVC65638 UEY65638 UOU65638 UYQ65638 VIM65638 VSI65638 WCE65638 WMA65638 WVW65638 M131174 JK131174 TG131174 ADC131174 AMY131174 AWU131174 BGQ131174 BQM131174 CAI131174 CKE131174 CUA131174 DDW131174 DNS131174 DXO131174 EHK131174 ERG131174 FBC131174 FKY131174 FUU131174 GEQ131174 GOM131174 GYI131174 HIE131174 HSA131174 IBW131174 ILS131174 IVO131174 JFK131174 JPG131174 JZC131174 KIY131174 KSU131174 LCQ131174 LMM131174 LWI131174 MGE131174 MQA131174 MZW131174 NJS131174 NTO131174 ODK131174 ONG131174 OXC131174 PGY131174 PQU131174 QAQ131174 QKM131174 QUI131174 REE131174 ROA131174 RXW131174 SHS131174 SRO131174 TBK131174 TLG131174 TVC131174 UEY131174 UOU131174 UYQ131174 VIM131174 VSI131174 WCE131174 WMA131174 WVW131174 M196710 JK196710 TG196710 ADC196710 AMY196710 AWU196710 BGQ196710 BQM196710 CAI196710 CKE196710 CUA196710 DDW196710 DNS196710 DXO196710 EHK196710 ERG196710 FBC196710 FKY196710 FUU196710 GEQ196710 GOM196710 GYI196710 HIE196710 HSA196710 IBW196710 ILS196710 IVO196710 JFK196710 JPG196710 JZC196710 KIY196710 KSU196710 LCQ196710 LMM196710 LWI196710 MGE196710 MQA196710 MZW196710 NJS196710 NTO196710 ODK196710 ONG196710 OXC196710 PGY196710 PQU196710 QAQ196710 QKM196710 QUI196710 REE196710 ROA196710 RXW196710 SHS196710 SRO196710 TBK196710 TLG196710 TVC196710 UEY196710 UOU196710 UYQ196710 VIM196710 VSI196710 WCE196710 WMA196710 WVW196710 M262246 JK262246 TG262246 ADC262246 AMY262246 AWU262246 BGQ262246 BQM262246 CAI262246 CKE262246 CUA262246 DDW262246 DNS262246 DXO262246 EHK262246 ERG262246 FBC262246 FKY262246 FUU262246 GEQ262246 GOM262246 GYI262246 HIE262246 HSA262246 IBW262246 ILS262246 IVO262246 JFK262246 JPG262246 JZC262246 KIY262246 KSU262246 LCQ262246 LMM262246 LWI262246 MGE262246 MQA262246 MZW262246 NJS262246 NTO262246 ODK262246 ONG262246 OXC262246 PGY262246 PQU262246 QAQ262246 QKM262246 QUI262246 REE262246 ROA262246 RXW262246 SHS262246 SRO262246 TBK262246 TLG262246 TVC262246 UEY262246 UOU262246 UYQ262246 VIM262246 VSI262246 WCE262246 WMA262246 WVW262246 M327782 JK327782 TG327782 ADC327782 AMY327782 AWU327782 BGQ327782 BQM327782 CAI327782 CKE327782 CUA327782 DDW327782 DNS327782 DXO327782 EHK327782 ERG327782 FBC327782 FKY327782 FUU327782 GEQ327782 GOM327782 GYI327782 HIE327782 HSA327782 IBW327782 ILS327782 IVO327782 JFK327782 JPG327782 JZC327782 KIY327782 KSU327782 LCQ327782 LMM327782 LWI327782 MGE327782 MQA327782 MZW327782 NJS327782 NTO327782 ODK327782 ONG327782 OXC327782 PGY327782 PQU327782 QAQ327782 QKM327782 QUI327782 REE327782 ROA327782 RXW327782 SHS327782 SRO327782 TBK327782 TLG327782 TVC327782 UEY327782 UOU327782 UYQ327782 VIM327782 VSI327782 WCE327782 WMA327782 WVW327782 M393318 JK393318 TG393318 ADC393318 AMY393318 AWU393318 BGQ393318 BQM393318 CAI393318 CKE393318 CUA393318 DDW393318 DNS393318 DXO393318 EHK393318 ERG393318 FBC393318 FKY393318 FUU393318 GEQ393318 GOM393318 GYI393318 HIE393318 HSA393318 IBW393318 ILS393318 IVO393318 JFK393318 JPG393318 JZC393318 KIY393318 KSU393318 LCQ393318 LMM393318 LWI393318 MGE393318 MQA393318 MZW393318 NJS393318 NTO393318 ODK393318 ONG393318 OXC393318 PGY393318 PQU393318 QAQ393318 QKM393318 QUI393318 REE393318 ROA393318 RXW393318 SHS393318 SRO393318 TBK393318 TLG393318 TVC393318 UEY393318 UOU393318 UYQ393318 VIM393318 VSI393318 WCE393318 WMA393318 WVW393318 M458854 JK458854 TG458854 ADC458854 AMY458854 AWU458854 BGQ458854 BQM458854 CAI458854 CKE458854 CUA458854 DDW458854 DNS458854 DXO458854 EHK458854 ERG458854 FBC458854 FKY458854 FUU458854 GEQ458854 GOM458854 GYI458854 HIE458854 HSA458854 IBW458854 ILS458854 IVO458854 JFK458854 JPG458854 JZC458854 KIY458854 KSU458854 LCQ458854 LMM458854 LWI458854 MGE458854 MQA458854 MZW458854 NJS458854 NTO458854 ODK458854 ONG458854 OXC458854 PGY458854 PQU458854 QAQ458854 QKM458854 QUI458854 REE458854 ROA458854 RXW458854 SHS458854 SRO458854 TBK458854 TLG458854 TVC458854 UEY458854 UOU458854 UYQ458854 VIM458854 VSI458854 WCE458854 WMA458854 WVW458854 M524390 JK524390 TG524390 ADC524390 AMY524390 AWU524390 BGQ524390 BQM524390 CAI524390 CKE524390 CUA524390 DDW524390 DNS524390 DXO524390 EHK524390 ERG524390 FBC524390 FKY524390 FUU524390 GEQ524390 GOM524390 GYI524390 HIE524390 HSA524390 IBW524390 ILS524390 IVO524390 JFK524390 JPG524390 JZC524390 KIY524390 KSU524390 LCQ524390 LMM524390 LWI524390 MGE524390 MQA524390 MZW524390 NJS524390 NTO524390 ODK524390 ONG524390 OXC524390 PGY524390 PQU524390 QAQ524390 QKM524390 QUI524390 REE524390 ROA524390 RXW524390 SHS524390 SRO524390 TBK524390 TLG524390 TVC524390 UEY524390 UOU524390 UYQ524390 VIM524390 VSI524390 WCE524390 WMA524390 WVW524390 M589926 JK589926 TG589926 ADC589926 AMY589926 AWU589926 BGQ589926 BQM589926 CAI589926 CKE589926 CUA589926 DDW589926 DNS589926 DXO589926 EHK589926 ERG589926 FBC589926 FKY589926 FUU589926 GEQ589926 GOM589926 GYI589926 HIE589926 HSA589926 IBW589926 ILS589926 IVO589926 JFK589926 JPG589926 JZC589926 KIY589926 KSU589926 LCQ589926 LMM589926 LWI589926 MGE589926 MQA589926 MZW589926 NJS589926 NTO589926 ODK589926 ONG589926 OXC589926 PGY589926 PQU589926 QAQ589926 QKM589926 QUI589926 REE589926 ROA589926 RXW589926 SHS589926 SRO589926 TBK589926 TLG589926 TVC589926 UEY589926 UOU589926 UYQ589926 VIM589926 VSI589926 WCE589926 WMA589926 WVW589926 M655462 JK655462 TG655462 ADC655462 AMY655462 AWU655462 BGQ655462 BQM655462 CAI655462 CKE655462 CUA655462 DDW655462 DNS655462 DXO655462 EHK655462 ERG655462 FBC655462 FKY655462 FUU655462 GEQ655462 GOM655462 GYI655462 HIE655462 HSA655462 IBW655462 ILS655462 IVO655462 JFK655462 JPG655462 JZC655462 KIY655462 KSU655462 LCQ655462 LMM655462 LWI655462 MGE655462 MQA655462 MZW655462 NJS655462 NTO655462 ODK655462 ONG655462 OXC655462 PGY655462 PQU655462 QAQ655462 QKM655462 QUI655462 REE655462 ROA655462 RXW655462 SHS655462 SRO655462 TBK655462 TLG655462 TVC655462 UEY655462 UOU655462 UYQ655462 VIM655462 VSI655462 WCE655462 WMA655462 WVW655462 M720998 JK720998 TG720998 ADC720998 AMY720998 AWU720998 BGQ720998 BQM720998 CAI720998 CKE720998 CUA720998 DDW720998 DNS720998 DXO720998 EHK720998 ERG720998 FBC720998 FKY720998 FUU720998 GEQ720998 GOM720998 GYI720998 HIE720998 HSA720998 IBW720998 ILS720998 IVO720998 JFK720998 JPG720998 JZC720998 KIY720998 KSU720998 LCQ720998 LMM720998 LWI720998 MGE720998 MQA720998 MZW720998 NJS720998 NTO720998 ODK720998 ONG720998 OXC720998 PGY720998 PQU720998 QAQ720998 QKM720998 QUI720998 REE720998 ROA720998 RXW720998 SHS720998 SRO720998 TBK720998 TLG720998 TVC720998 UEY720998 UOU720998 UYQ720998 VIM720998 VSI720998 WCE720998 WMA720998 WVW720998 M786534 JK786534 TG786534 ADC786534 AMY786534 AWU786534 BGQ786534 BQM786534 CAI786534 CKE786534 CUA786534 DDW786534 DNS786534 DXO786534 EHK786534 ERG786534 FBC786534 FKY786534 FUU786534 GEQ786534 GOM786534 GYI786534 HIE786534 HSA786534 IBW786534 ILS786534 IVO786534 JFK786534 JPG786534 JZC786534 KIY786534 KSU786534 LCQ786534 LMM786534 LWI786534 MGE786534 MQA786534 MZW786534 NJS786534 NTO786534 ODK786534 ONG786534 OXC786534 PGY786534 PQU786534 QAQ786534 QKM786534 QUI786534 REE786534 ROA786534 RXW786534 SHS786534 SRO786534 TBK786534 TLG786534 TVC786534 UEY786534 UOU786534 UYQ786534 VIM786534 VSI786534 WCE786534 WMA786534 WVW786534 M852070 JK852070 TG852070 ADC852070 AMY852070 AWU852070 BGQ852070 BQM852070 CAI852070 CKE852070 CUA852070 DDW852070 DNS852070 DXO852070 EHK852070 ERG852070 FBC852070 FKY852070 FUU852070 GEQ852070 GOM852070 GYI852070 HIE852070 HSA852070 IBW852070 ILS852070 IVO852070 JFK852070 JPG852070 JZC852070 KIY852070 KSU852070 LCQ852070 LMM852070 LWI852070 MGE852070 MQA852070 MZW852070 NJS852070 NTO852070 ODK852070 ONG852070 OXC852070 PGY852070 PQU852070 QAQ852070 QKM852070 QUI852070 REE852070 ROA852070 RXW852070 SHS852070 SRO852070 TBK852070 TLG852070 TVC852070 UEY852070 UOU852070 UYQ852070 VIM852070 VSI852070 WCE852070 WMA852070 WVW852070 M917606 JK917606 TG917606 ADC917606 AMY917606 AWU917606 BGQ917606 BQM917606 CAI917606 CKE917606 CUA917606 DDW917606 DNS917606 DXO917606 EHK917606 ERG917606 FBC917606 FKY917606 FUU917606 GEQ917606 GOM917606 GYI917606 HIE917606 HSA917606 IBW917606 ILS917606 IVO917606 JFK917606 JPG917606 JZC917606 KIY917606 KSU917606 LCQ917606 LMM917606 LWI917606 MGE917606 MQA917606 MZW917606 NJS917606 NTO917606 ODK917606 ONG917606 OXC917606 PGY917606 PQU917606 QAQ917606 QKM917606 QUI917606 REE917606 ROA917606 RXW917606 SHS917606 SRO917606 TBK917606 TLG917606 TVC917606 UEY917606 UOU917606 UYQ917606 VIM917606 VSI917606 WCE917606 WMA917606 WVW917606 M983142 JK983142 TG983142 ADC983142 AMY983142 AWU983142 BGQ983142 BQM983142 CAI983142 CKE983142 CUA983142 DDW983142 DNS983142 DXO983142 EHK983142 ERG983142 FBC983142 FKY983142 FUU983142 GEQ983142 GOM983142 GYI983142 HIE983142 HSA983142 IBW983142 ILS983142 IVO983142 JFK983142 JPG983142 JZC983142 KIY983142 KSU983142 LCQ983142 LMM983142 LWI983142 MGE983142 MQA983142 MZW983142 NJS983142 NTO983142 ODK983142 ONG983142 OXC983142 PGY983142 PQU983142 QAQ983142 QKM983142 QUI983142 REE983142 ROA983142 RXW983142 SHS983142 SRO983142 TBK983142 TLG983142 TVC983142 UEY983142 UOU983142 UYQ983142 VIM983142 VSI983142 WCE983142 WMA983142" xr:uid="{00000000-0002-0000-0500-000006000000}">
      <formula1>$M$142:$M$145</formula1>
    </dataValidation>
    <dataValidation type="whole" allowBlank="1" showInputMessage="1" showErrorMessage="1" error="SOMENTE NÚMEROS INTEIROS ATÉ 6 (SEIS) DIGITOS" sqref="N65645:R65645 JL65645:JP65645 TH65645:TL65645 ADD65645:ADH65645 AMZ65645:AND65645 AWV65645:AWZ65645 BGR65645:BGV65645 BQN65645:BQR65645 CAJ65645:CAN65645 CKF65645:CKJ65645 CUB65645:CUF65645 DDX65645:DEB65645 DNT65645:DNX65645 DXP65645:DXT65645 EHL65645:EHP65645 ERH65645:ERL65645 FBD65645:FBH65645 FKZ65645:FLD65645 FUV65645:FUZ65645 GER65645:GEV65645 GON65645:GOR65645 GYJ65645:GYN65645 HIF65645:HIJ65645 HSB65645:HSF65645 IBX65645:ICB65645 ILT65645:ILX65645 IVP65645:IVT65645 JFL65645:JFP65645 JPH65645:JPL65645 JZD65645:JZH65645 KIZ65645:KJD65645 KSV65645:KSZ65645 LCR65645:LCV65645 LMN65645:LMR65645 LWJ65645:LWN65645 MGF65645:MGJ65645 MQB65645:MQF65645 MZX65645:NAB65645 NJT65645:NJX65645 NTP65645:NTT65645 ODL65645:ODP65645 ONH65645:ONL65645 OXD65645:OXH65645 PGZ65645:PHD65645 PQV65645:PQZ65645 QAR65645:QAV65645 QKN65645:QKR65645 QUJ65645:QUN65645 REF65645:REJ65645 ROB65645:ROF65645 RXX65645:RYB65645 SHT65645:SHX65645 SRP65645:SRT65645 TBL65645:TBP65645 TLH65645:TLL65645 TVD65645:TVH65645 UEZ65645:UFD65645 UOV65645:UOZ65645 UYR65645:UYV65645 VIN65645:VIR65645 VSJ65645:VSN65645 WCF65645:WCJ65645 WMB65645:WMF65645 WVX65645:WWB65645 N131181:R131181 JL131181:JP131181 TH131181:TL131181 ADD131181:ADH131181 AMZ131181:AND131181 AWV131181:AWZ131181 BGR131181:BGV131181 BQN131181:BQR131181 CAJ131181:CAN131181 CKF131181:CKJ131181 CUB131181:CUF131181 DDX131181:DEB131181 DNT131181:DNX131181 DXP131181:DXT131181 EHL131181:EHP131181 ERH131181:ERL131181 FBD131181:FBH131181 FKZ131181:FLD131181 FUV131181:FUZ131181 GER131181:GEV131181 GON131181:GOR131181 GYJ131181:GYN131181 HIF131181:HIJ131181 HSB131181:HSF131181 IBX131181:ICB131181 ILT131181:ILX131181 IVP131181:IVT131181 JFL131181:JFP131181 JPH131181:JPL131181 JZD131181:JZH131181 KIZ131181:KJD131181 KSV131181:KSZ131181 LCR131181:LCV131181 LMN131181:LMR131181 LWJ131181:LWN131181 MGF131181:MGJ131181 MQB131181:MQF131181 MZX131181:NAB131181 NJT131181:NJX131181 NTP131181:NTT131181 ODL131181:ODP131181 ONH131181:ONL131181 OXD131181:OXH131181 PGZ131181:PHD131181 PQV131181:PQZ131181 QAR131181:QAV131181 QKN131181:QKR131181 QUJ131181:QUN131181 REF131181:REJ131181 ROB131181:ROF131181 RXX131181:RYB131181 SHT131181:SHX131181 SRP131181:SRT131181 TBL131181:TBP131181 TLH131181:TLL131181 TVD131181:TVH131181 UEZ131181:UFD131181 UOV131181:UOZ131181 UYR131181:UYV131181 VIN131181:VIR131181 VSJ131181:VSN131181 WCF131181:WCJ131181 WMB131181:WMF131181 WVX131181:WWB131181 N196717:R196717 JL196717:JP196717 TH196717:TL196717 ADD196717:ADH196717 AMZ196717:AND196717 AWV196717:AWZ196717 BGR196717:BGV196717 BQN196717:BQR196717 CAJ196717:CAN196717 CKF196717:CKJ196717 CUB196717:CUF196717 DDX196717:DEB196717 DNT196717:DNX196717 DXP196717:DXT196717 EHL196717:EHP196717 ERH196717:ERL196717 FBD196717:FBH196717 FKZ196717:FLD196717 FUV196717:FUZ196717 GER196717:GEV196717 GON196717:GOR196717 GYJ196717:GYN196717 HIF196717:HIJ196717 HSB196717:HSF196717 IBX196717:ICB196717 ILT196717:ILX196717 IVP196717:IVT196717 JFL196717:JFP196717 JPH196717:JPL196717 JZD196717:JZH196717 KIZ196717:KJD196717 KSV196717:KSZ196717 LCR196717:LCV196717 LMN196717:LMR196717 LWJ196717:LWN196717 MGF196717:MGJ196717 MQB196717:MQF196717 MZX196717:NAB196717 NJT196717:NJX196717 NTP196717:NTT196717 ODL196717:ODP196717 ONH196717:ONL196717 OXD196717:OXH196717 PGZ196717:PHD196717 PQV196717:PQZ196717 QAR196717:QAV196717 QKN196717:QKR196717 QUJ196717:QUN196717 REF196717:REJ196717 ROB196717:ROF196717 RXX196717:RYB196717 SHT196717:SHX196717 SRP196717:SRT196717 TBL196717:TBP196717 TLH196717:TLL196717 TVD196717:TVH196717 UEZ196717:UFD196717 UOV196717:UOZ196717 UYR196717:UYV196717 VIN196717:VIR196717 VSJ196717:VSN196717 WCF196717:WCJ196717 WMB196717:WMF196717 WVX196717:WWB196717 N262253:R262253 JL262253:JP262253 TH262253:TL262253 ADD262253:ADH262253 AMZ262253:AND262253 AWV262253:AWZ262253 BGR262253:BGV262253 BQN262253:BQR262253 CAJ262253:CAN262253 CKF262253:CKJ262253 CUB262253:CUF262253 DDX262253:DEB262253 DNT262253:DNX262253 DXP262253:DXT262253 EHL262253:EHP262253 ERH262253:ERL262253 FBD262253:FBH262253 FKZ262253:FLD262253 FUV262253:FUZ262253 GER262253:GEV262253 GON262253:GOR262253 GYJ262253:GYN262253 HIF262253:HIJ262253 HSB262253:HSF262253 IBX262253:ICB262253 ILT262253:ILX262253 IVP262253:IVT262253 JFL262253:JFP262253 JPH262253:JPL262253 JZD262253:JZH262253 KIZ262253:KJD262253 KSV262253:KSZ262253 LCR262253:LCV262253 LMN262253:LMR262253 LWJ262253:LWN262253 MGF262253:MGJ262253 MQB262253:MQF262253 MZX262253:NAB262253 NJT262253:NJX262253 NTP262253:NTT262253 ODL262253:ODP262253 ONH262253:ONL262253 OXD262253:OXH262253 PGZ262253:PHD262253 PQV262253:PQZ262253 QAR262253:QAV262253 QKN262253:QKR262253 QUJ262253:QUN262253 REF262253:REJ262253 ROB262253:ROF262253 RXX262253:RYB262253 SHT262253:SHX262253 SRP262253:SRT262253 TBL262253:TBP262253 TLH262253:TLL262253 TVD262253:TVH262253 UEZ262253:UFD262253 UOV262253:UOZ262253 UYR262253:UYV262253 VIN262253:VIR262253 VSJ262253:VSN262253 WCF262253:WCJ262253 WMB262253:WMF262253 WVX262253:WWB262253 N327789:R327789 JL327789:JP327789 TH327789:TL327789 ADD327789:ADH327789 AMZ327789:AND327789 AWV327789:AWZ327789 BGR327789:BGV327789 BQN327789:BQR327789 CAJ327789:CAN327789 CKF327789:CKJ327789 CUB327789:CUF327789 DDX327789:DEB327789 DNT327789:DNX327789 DXP327789:DXT327789 EHL327789:EHP327789 ERH327789:ERL327789 FBD327789:FBH327789 FKZ327789:FLD327789 FUV327789:FUZ327789 GER327789:GEV327789 GON327789:GOR327789 GYJ327789:GYN327789 HIF327789:HIJ327789 HSB327789:HSF327789 IBX327789:ICB327789 ILT327789:ILX327789 IVP327789:IVT327789 JFL327789:JFP327789 JPH327789:JPL327789 JZD327789:JZH327789 KIZ327789:KJD327789 KSV327789:KSZ327789 LCR327789:LCV327789 LMN327789:LMR327789 LWJ327789:LWN327789 MGF327789:MGJ327789 MQB327789:MQF327789 MZX327789:NAB327789 NJT327789:NJX327789 NTP327789:NTT327789 ODL327789:ODP327789 ONH327789:ONL327789 OXD327789:OXH327789 PGZ327789:PHD327789 PQV327789:PQZ327789 QAR327789:QAV327789 QKN327789:QKR327789 QUJ327789:QUN327789 REF327789:REJ327789 ROB327789:ROF327789 RXX327789:RYB327789 SHT327789:SHX327789 SRP327789:SRT327789 TBL327789:TBP327789 TLH327789:TLL327789 TVD327789:TVH327789 UEZ327789:UFD327789 UOV327789:UOZ327789 UYR327789:UYV327789 VIN327789:VIR327789 VSJ327789:VSN327789 WCF327789:WCJ327789 WMB327789:WMF327789 WVX327789:WWB327789 N393325:R393325 JL393325:JP393325 TH393325:TL393325 ADD393325:ADH393325 AMZ393325:AND393325 AWV393325:AWZ393325 BGR393325:BGV393325 BQN393325:BQR393325 CAJ393325:CAN393325 CKF393325:CKJ393325 CUB393325:CUF393325 DDX393325:DEB393325 DNT393325:DNX393325 DXP393325:DXT393325 EHL393325:EHP393325 ERH393325:ERL393325 FBD393325:FBH393325 FKZ393325:FLD393325 FUV393325:FUZ393325 GER393325:GEV393325 GON393325:GOR393325 GYJ393325:GYN393325 HIF393325:HIJ393325 HSB393325:HSF393325 IBX393325:ICB393325 ILT393325:ILX393325 IVP393325:IVT393325 JFL393325:JFP393325 JPH393325:JPL393325 JZD393325:JZH393325 KIZ393325:KJD393325 KSV393325:KSZ393325 LCR393325:LCV393325 LMN393325:LMR393325 LWJ393325:LWN393325 MGF393325:MGJ393325 MQB393325:MQF393325 MZX393325:NAB393325 NJT393325:NJX393325 NTP393325:NTT393325 ODL393325:ODP393325 ONH393325:ONL393325 OXD393325:OXH393325 PGZ393325:PHD393325 PQV393325:PQZ393325 QAR393325:QAV393325 QKN393325:QKR393325 QUJ393325:QUN393325 REF393325:REJ393325 ROB393325:ROF393325 RXX393325:RYB393325 SHT393325:SHX393325 SRP393325:SRT393325 TBL393325:TBP393325 TLH393325:TLL393325 TVD393325:TVH393325 UEZ393325:UFD393325 UOV393325:UOZ393325 UYR393325:UYV393325 VIN393325:VIR393325 VSJ393325:VSN393325 WCF393325:WCJ393325 WMB393325:WMF393325 WVX393325:WWB393325 N458861:R458861 JL458861:JP458861 TH458861:TL458861 ADD458861:ADH458861 AMZ458861:AND458861 AWV458861:AWZ458861 BGR458861:BGV458861 BQN458861:BQR458861 CAJ458861:CAN458861 CKF458861:CKJ458861 CUB458861:CUF458861 DDX458861:DEB458861 DNT458861:DNX458861 DXP458861:DXT458861 EHL458861:EHP458861 ERH458861:ERL458861 FBD458861:FBH458861 FKZ458861:FLD458861 FUV458861:FUZ458861 GER458861:GEV458861 GON458861:GOR458861 GYJ458861:GYN458861 HIF458861:HIJ458861 HSB458861:HSF458861 IBX458861:ICB458861 ILT458861:ILX458861 IVP458861:IVT458861 JFL458861:JFP458861 JPH458861:JPL458861 JZD458861:JZH458861 KIZ458861:KJD458861 KSV458861:KSZ458861 LCR458861:LCV458861 LMN458861:LMR458861 LWJ458861:LWN458861 MGF458861:MGJ458861 MQB458861:MQF458861 MZX458861:NAB458861 NJT458861:NJX458861 NTP458861:NTT458861 ODL458861:ODP458861 ONH458861:ONL458861 OXD458861:OXH458861 PGZ458861:PHD458861 PQV458861:PQZ458861 QAR458861:QAV458861 QKN458861:QKR458861 QUJ458861:QUN458861 REF458861:REJ458861 ROB458861:ROF458861 RXX458861:RYB458861 SHT458861:SHX458861 SRP458861:SRT458861 TBL458861:TBP458861 TLH458861:TLL458861 TVD458861:TVH458861 UEZ458861:UFD458861 UOV458861:UOZ458861 UYR458861:UYV458861 VIN458861:VIR458861 VSJ458861:VSN458861 WCF458861:WCJ458861 WMB458861:WMF458861 WVX458861:WWB458861 N524397:R524397 JL524397:JP524397 TH524397:TL524397 ADD524397:ADH524397 AMZ524397:AND524397 AWV524397:AWZ524397 BGR524397:BGV524397 BQN524397:BQR524397 CAJ524397:CAN524397 CKF524397:CKJ524397 CUB524397:CUF524397 DDX524397:DEB524397 DNT524397:DNX524397 DXP524397:DXT524397 EHL524397:EHP524397 ERH524397:ERL524397 FBD524397:FBH524397 FKZ524397:FLD524397 FUV524397:FUZ524397 GER524397:GEV524397 GON524397:GOR524397 GYJ524397:GYN524397 HIF524397:HIJ524397 HSB524397:HSF524397 IBX524397:ICB524397 ILT524397:ILX524397 IVP524397:IVT524397 JFL524397:JFP524397 JPH524397:JPL524397 JZD524397:JZH524397 KIZ524397:KJD524397 KSV524397:KSZ524397 LCR524397:LCV524397 LMN524397:LMR524397 LWJ524397:LWN524397 MGF524397:MGJ524397 MQB524397:MQF524397 MZX524397:NAB524397 NJT524397:NJX524397 NTP524397:NTT524397 ODL524397:ODP524397 ONH524397:ONL524397 OXD524397:OXH524397 PGZ524397:PHD524397 PQV524397:PQZ524397 QAR524397:QAV524397 QKN524397:QKR524397 QUJ524397:QUN524397 REF524397:REJ524397 ROB524397:ROF524397 RXX524397:RYB524397 SHT524397:SHX524397 SRP524397:SRT524397 TBL524397:TBP524397 TLH524397:TLL524397 TVD524397:TVH524397 UEZ524397:UFD524397 UOV524397:UOZ524397 UYR524397:UYV524397 VIN524397:VIR524397 VSJ524397:VSN524397 WCF524397:WCJ524397 WMB524397:WMF524397 WVX524397:WWB524397 N589933:R589933 JL589933:JP589933 TH589933:TL589933 ADD589933:ADH589933 AMZ589933:AND589933 AWV589933:AWZ589933 BGR589933:BGV589933 BQN589933:BQR589933 CAJ589933:CAN589933 CKF589933:CKJ589933 CUB589933:CUF589933 DDX589933:DEB589933 DNT589933:DNX589933 DXP589933:DXT589933 EHL589933:EHP589933 ERH589933:ERL589933 FBD589933:FBH589933 FKZ589933:FLD589933 FUV589933:FUZ589933 GER589933:GEV589933 GON589933:GOR589933 GYJ589933:GYN589933 HIF589933:HIJ589933 HSB589933:HSF589933 IBX589933:ICB589933 ILT589933:ILX589933 IVP589933:IVT589933 JFL589933:JFP589933 JPH589933:JPL589933 JZD589933:JZH589933 KIZ589933:KJD589933 KSV589933:KSZ589933 LCR589933:LCV589933 LMN589933:LMR589933 LWJ589933:LWN589933 MGF589933:MGJ589933 MQB589933:MQF589933 MZX589933:NAB589933 NJT589933:NJX589933 NTP589933:NTT589933 ODL589933:ODP589933 ONH589933:ONL589933 OXD589933:OXH589933 PGZ589933:PHD589933 PQV589933:PQZ589933 QAR589933:QAV589933 QKN589933:QKR589933 QUJ589933:QUN589933 REF589933:REJ589933 ROB589933:ROF589933 RXX589933:RYB589933 SHT589933:SHX589933 SRP589933:SRT589933 TBL589933:TBP589933 TLH589933:TLL589933 TVD589933:TVH589933 UEZ589933:UFD589933 UOV589933:UOZ589933 UYR589933:UYV589933 VIN589933:VIR589933 VSJ589933:VSN589933 WCF589933:WCJ589933 WMB589933:WMF589933 WVX589933:WWB589933 N655469:R655469 JL655469:JP655469 TH655469:TL655469 ADD655469:ADH655469 AMZ655469:AND655469 AWV655469:AWZ655469 BGR655469:BGV655469 BQN655469:BQR655469 CAJ655469:CAN655469 CKF655469:CKJ655469 CUB655469:CUF655469 DDX655469:DEB655469 DNT655469:DNX655469 DXP655469:DXT655469 EHL655469:EHP655469 ERH655469:ERL655469 FBD655469:FBH655469 FKZ655469:FLD655469 FUV655469:FUZ655469 GER655469:GEV655469 GON655469:GOR655469 GYJ655469:GYN655469 HIF655469:HIJ655469 HSB655469:HSF655469 IBX655469:ICB655469 ILT655469:ILX655469 IVP655469:IVT655469 JFL655469:JFP655469 JPH655469:JPL655469 JZD655469:JZH655469 KIZ655469:KJD655469 KSV655469:KSZ655469 LCR655469:LCV655469 LMN655469:LMR655469 LWJ655469:LWN655469 MGF655469:MGJ655469 MQB655469:MQF655469 MZX655469:NAB655469 NJT655469:NJX655469 NTP655469:NTT655469 ODL655469:ODP655469 ONH655469:ONL655469 OXD655469:OXH655469 PGZ655469:PHD655469 PQV655469:PQZ655469 QAR655469:QAV655469 QKN655469:QKR655469 QUJ655469:QUN655469 REF655469:REJ655469 ROB655469:ROF655469 RXX655469:RYB655469 SHT655469:SHX655469 SRP655469:SRT655469 TBL655469:TBP655469 TLH655469:TLL655469 TVD655469:TVH655469 UEZ655469:UFD655469 UOV655469:UOZ655469 UYR655469:UYV655469 VIN655469:VIR655469 VSJ655469:VSN655469 WCF655469:WCJ655469 WMB655469:WMF655469 WVX655469:WWB655469 N721005:R721005 JL721005:JP721005 TH721005:TL721005 ADD721005:ADH721005 AMZ721005:AND721005 AWV721005:AWZ721005 BGR721005:BGV721005 BQN721005:BQR721005 CAJ721005:CAN721005 CKF721005:CKJ721005 CUB721005:CUF721005 DDX721005:DEB721005 DNT721005:DNX721005 DXP721005:DXT721005 EHL721005:EHP721005 ERH721005:ERL721005 FBD721005:FBH721005 FKZ721005:FLD721005 FUV721005:FUZ721005 GER721005:GEV721005 GON721005:GOR721005 GYJ721005:GYN721005 HIF721005:HIJ721005 HSB721005:HSF721005 IBX721005:ICB721005 ILT721005:ILX721005 IVP721005:IVT721005 JFL721005:JFP721005 JPH721005:JPL721005 JZD721005:JZH721005 KIZ721005:KJD721005 KSV721005:KSZ721005 LCR721005:LCV721005 LMN721005:LMR721005 LWJ721005:LWN721005 MGF721005:MGJ721005 MQB721005:MQF721005 MZX721005:NAB721005 NJT721005:NJX721005 NTP721005:NTT721005 ODL721005:ODP721005 ONH721005:ONL721005 OXD721005:OXH721005 PGZ721005:PHD721005 PQV721005:PQZ721005 QAR721005:QAV721005 QKN721005:QKR721005 QUJ721005:QUN721005 REF721005:REJ721005 ROB721005:ROF721005 RXX721005:RYB721005 SHT721005:SHX721005 SRP721005:SRT721005 TBL721005:TBP721005 TLH721005:TLL721005 TVD721005:TVH721005 UEZ721005:UFD721005 UOV721005:UOZ721005 UYR721005:UYV721005 VIN721005:VIR721005 VSJ721005:VSN721005 WCF721005:WCJ721005 WMB721005:WMF721005 WVX721005:WWB721005 N786541:R786541 JL786541:JP786541 TH786541:TL786541 ADD786541:ADH786541 AMZ786541:AND786541 AWV786541:AWZ786541 BGR786541:BGV786541 BQN786541:BQR786541 CAJ786541:CAN786541 CKF786541:CKJ786541 CUB786541:CUF786541 DDX786541:DEB786541 DNT786541:DNX786541 DXP786541:DXT786541 EHL786541:EHP786541 ERH786541:ERL786541 FBD786541:FBH786541 FKZ786541:FLD786541 FUV786541:FUZ786541 GER786541:GEV786541 GON786541:GOR786541 GYJ786541:GYN786541 HIF786541:HIJ786541 HSB786541:HSF786541 IBX786541:ICB786541 ILT786541:ILX786541 IVP786541:IVT786541 JFL786541:JFP786541 JPH786541:JPL786541 JZD786541:JZH786541 KIZ786541:KJD786541 KSV786541:KSZ786541 LCR786541:LCV786541 LMN786541:LMR786541 LWJ786541:LWN786541 MGF786541:MGJ786541 MQB786541:MQF786541 MZX786541:NAB786541 NJT786541:NJX786541 NTP786541:NTT786541 ODL786541:ODP786541 ONH786541:ONL786541 OXD786541:OXH786541 PGZ786541:PHD786541 PQV786541:PQZ786541 QAR786541:QAV786541 QKN786541:QKR786541 QUJ786541:QUN786541 REF786541:REJ786541 ROB786541:ROF786541 RXX786541:RYB786541 SHT786541:SHX786541 SRP786541:SRT786541 TBL786541:TBP786541 TLH786541:TLL786541 TVD786541:TVH786541 UEZ786541:UFD786541 UOV786541:UOZ786541 UYR786541:UYV786541 VIN786541:VIR786541 VSJ786541:VSN786541 WCF786541:WCJ786541 WMB786541:WMF786541 WVX786541:WWB786541 N852077:R852077 JL852077:JP852077 TH852077:TL852077 ADD852077:ADH852077 AMZ852077:AND852077 AWV852077:AWZ852077 BGR852077:BGV852077 BQN852077:BQR852077 CAJ852077:CAN852077 CKF852077:CKJ852077 CUB852077:CUF852077 DDX852077:DEB852077 DNT852077:DNX852077 DXP852077:DXT852077 EHL852077:EHP852077 ERH852077:ERL852077 FBD852077:FBH852077 FKZ852077:FLD852077 FUV852077:FUZ852077 GER852077:GEV852077 GON852077:GOR852077 GYJ852077:GYN852077 HIF852077:HIJ852077 HSB852077:HSF852077 IBX852077:ICB852077 ILT852077:ILX852077 IVP852077:IVT852077 JFL852077:JFP852077 JPH852077:JPL852077 JZD852077:JZH852077 KIZ852077:KJD852077 KSV852077:KSZ852077 LCR852077:LCV852077 LMN852077:LMR852077 LWJ852077:LWN852077 MGF852077:MGJ852077 MQB852077:MQF852077 MZX852077:NAB852077 NJT852077:NJX852077 NTP852077:NTT852077 ODL852077:ODP852077 ONH852077:ONL852077 OXD852077:OXH852077 PGZ852077:PHD852077 PQV852077:PQZ852077 QAR852077:QAV852077 QKN852077:QKR852077 QUJ852077:QUN852077 REF852077:REJ852077 ROB852077:ROF852077 RXX852077:RYB852077 SHT852077:SHX852077 SRP852077:SRT852077 TBL852077:TBP852077 TLH852077:TLL852077 TVD852077:TVH852077 UEZ852077:UFD852077 UOV852077:UOZ852077 UYR852077:UYV852077 VIN852077:VIR852077 VSJ852077:VSN852077 WCF852077:WCJ852077 WMB852077:WMF852077 WVX852077:WWB852077 N917613:R917613 JL917613:JP917613 TH917613:TL917613 ADD917613:ADH917613 AMZ917613:AND917613 AWV917613:AWZ917613 BGR917613:BGV917613 BQN917613:BQR917613 CAJ917613:CAN917613 CKF917613:CKJ917613 CUB917613:CUF917613 DDX917613:DEB917613 DNT917613:DNX917613 DXP917613:DXT917613 EHL917613:EHP917613 ERH917613:ERL917613 FBD917613:FBH917613 FKZ917613:FLD917613 FUV917613:FUZ917613 GER917613:GEV917613 GON917613:GOR917613 GYJ917613:GYN917613 HIF917613:HIJ917613 HSB917613:HSF917613 IBX917613:ICB917613 ILT917613:ILX917613 IVP917613:IVT917613 JFL917613:JFP917613 JPH917613:JPL917613 JZD917613:JZH917613 KIZ917613:KJD917613 KSV917613:KSZ917613 LCR917613:LCV917613 LMN917613:LMR917613 LWJ917613:LWN917613 MGF917613:MGJ917613 MQB917613:MQF917613 MZX917613:NAB917613 NJT917613:NJX917613 NTP917613:NTT917613 ODL917613:ODP917613 ONH917613:ONL917613 OXD917613:OXH917613 PGZ917613:PHD917613 PQV917613:PQZ917613 QAR917613:QAV917613 QKN917613:QKR917613 QUJ917613:QUN917613 REF917613:REJ917613 ROB917613:ROF917613 RXX917613:RYB917613 SHT917613:SHX917613 SRP917613:SRT917613 TBL917613:TBP917613 TLH917613:TLL917613 TVD917613:TVH917613 UEZ917613:UFD917613 UOV917613:UOZ917613 UYR917613:UYV917613 VIN917613:VIR917613 VSJ917613:VSN917613 WCF917613:WCJ917613 WMB917613:WMF917613 WVX917613:WWB917613 N983149:R983149 JL983149:JP983149 TH983149:TL983149 ADD983149:ADH983149 AMZ983149:AND983149 AWV983149:AWZ983149 BGR983149:BGV983149 BQN983149:BQR983149 CAJ983149:CAN983149 CKF983149:CKJ983149 CUB983149:CUF983149 DDX983149:DEB983149 DNT983149:DNX983149 DXP983149:DXT983149 EHL983149:EHP983149 ERH983149:ERL983149 FBD983149:FBH983149 FKZ983149:FLD983149 FUV983149:FUZ983149 GER983149:GEV983149 GON983149:GOR983149 GYJ983149:GYN983149 HIF983149:HIJ983149 HSB983149:HSF983149 IBX983149:ICB983149 ILT983149:ILX983149 IVP983149:IVT983149 JFL983149:JFP983149 JPH983149:JPL983149 JZD983149:JZH983149 KIZ983149:KJD983149 KSV983149:KSZ983149 LCR983149:LCV983149 LMN983149:LMR983149 LWJ983149:LWN983149 MGF983149:MGJ983149 MQB983149:MQF983149 MZX983149:NAB983149 NJT983149:NJX983149 NTP983149:NTT983149 ODL983149:ODP983149 ONH983149:ONL983149 OXD983149:OXH983149 PGZ983149:PHD983149 PQV983149:PQZ983149 QAR983149:QAV983149 QKN983149:QKR983149 QUJ983149:QUN983149 REF983149:REJ983149 ROB983149:ROF983149 RXX983149:RYB983149 SHT983149:SHX983149 SRP983149:SRT983149 TBL983149:TBP983149 TLH983149:TLL983149 TVD983149:TVH983149 UEZ983149:UFD983149 UOV983149:UOZ983149 UYR983149:UYV983149 VIN983149:VIR983149 VSJ983149:VSN983149 WCF983149:WCJ983149 WMB983149:WMF983149 WVX983149:WWB983149" xr:uid="{00000000-0002-0000-0500-000007000000}">
      <formula1>0</formula1>
      <formula2>999999</formula2>
    </dataValidation>
    <dataValidation type="list" allowBlank="1" showInputMessage="1" showErrorMessage="1" error="Selecionar classe de acordo com DN COPAM nº 74/2004 (classes 3, 4, 5 e 6)" prompt="Selecionar classe do empreendimento" sqref="WVU983157:WWA983157 K65653:Q65653 JI65653:JO65653 TE65653:TK65653 ADA65653:ADG65653 AMW65653:ANC65653 AWS65653:AWY65653 BGO65653:BGU65653 BQK65653:BQQ65653 CAG65653:CAM65653 CKC65653:CKI65653 CTY65653:CUE65653 DDU65653:DEA65653 DNQ65653:DNW65653 DXM65653:DXS65653 EHI65653:EHO65653 ERE65653:ERK65653 FBA65653:FBG65653 FKW65653:FLC65653 FUS65653:FUY65653 GEO65653:GEU65653 GOK65653:GOQ65653 GYG65653:GYM65653 HIC65653:HII65653 HRY65653:HSE65653 IBU65653:ICA65653 ILQ65653:ILW65653 IVM65653:IVS65653 JFI65653:JFO65653 JPE65653:JPK65653 JZA65653:JZG65653 KIW65653:KJC65653 KSS65653:KSY65653 LCO65653:LCU65653 LMK65653:LMQ65653 LWG65653:LWM65653 MGC65653:MGI65653 MPY65653:MQE65653 MZU65653:NAA65653 NJQ65653:NJW65653 NTM65653:NTS65653 ODI65653:ODO65653 ONE65653:ONK65653 OXA65653:OXG65653 PGW65653:PHC65653 PQS65653:PQY65653 QAO65653:QAU65653 QKK65653:QKQ65653 QUG65653:QUM65653 REC65653:REI65653 RNY65653:ROE65653 RXU65653:RYA65653 SHQ65653:SHW65653 SRM65653:SRS65653 TBI65653:TBO65653 TLE65653:TLK65653 TVA65653:TVG65653 UEW65653:UFC65653 UOS65653:UOY65653 UYO65653:UYU65653 VIK65653:VIQ65653 VSG65653:VSM65653 WCC65653:WCI65653 WLY65653:WME65653 WVU65653:WWA65653 K131189:Q131189 JI131189:JO131189 TE131189:TK131189 ADA131189:ADG131189 AMW131189:ANC131189 AWS131189:AWY131189 BGO131189:BGU131189 BQK131189:BQQ131189 CAG131189:CAM131189 CKC131189:CKI131189 CTY131189:CUE131189 DDU131189:DEA131189 DNQ131189:DNW131189 DXM131189:DXS131189 EHI131189:EHO131189 ERE131189:ERK131189 FBA131189:FBG131189 FKW131189:FLC131189 FUS131189:FUY131189 GEO131189:GEU131189 GOK131189:GOQ131189 GYG131189:GYM131189 HIC131189:HII131189 HRY131189:HSE131189 IBU131189:ICA131189 ILQ131189:ILW131189 IVM131189:IVS131189 JFI131189:JFO131189 JPE131189:JPK131189 JZA131189:JZG131189 KIW131189:KJC131189 KSS131189:KSY131189 LCO131189:LCU131189 LMK131189:LMQ131189 LWG131189:LWM131189 MGC131189:MGI131189 MPY131189:MQE131189 MZU131189:NAA131189 NJQ131189:NJW131189 NTM131189:NTS131189 ODI131189:ODO131189 ONE131189:ONK131189 OXA131189:OXG131189 PGW131189:PHC131189 PQS131189:PQY131189 QAO131189:QAU131189 QKK131189:QKQ131189 QUG131189:QUM131189 REC131189:REI131189 RNY131189:ROE131189 RXU131189:RYA131189 SHQ131189:SHW131189 SRM131189:SRS131189 TBI131189:TBO131189 TLE131189:TLK131189 TVA131189:TVG131189 UEW131189:UFC131189 UOS131189:UOY131189 UYO131189:UYU131189 VIK131189:VIQ131189 VSG131189:VSM131189 WCC131189:WCI131189 WLY131189:WME131189 WVU131189:WWA131189 K196725:Q196725 JI196725:JO196725 TE196725:TK196725 ADA196725:ADG196725 AMW196725:ANC196725 AWS196725:AWY196725 BGO196725:BGU196725 BQK196725:BQQ196725 CAG196725:CAM196725 CKC196725:CKI196725 CTY196725:CUE196725 DDU196725:DEA196725 DNQ196725:DNW196725 DXM196725:DXS196725 EHI196725:EHO196725 ERE196725:ERK196725 FBA196725:FBG196725 FKW196725:FLC196725 FUS196725:FUY196725 GEO196725:GEU196725 GOK196725:GOQ196725 GYG196725:GYM196725 HIC196725:HII196725 HRY196725:HSE196725 IBU196725:ICA196725 ILQ196725:ILW196725 IVM196725:IVS196725 JFI196725:JFO196725 JPE196725:JPK196725 JZA196725:JZG196725 KIW196725:KJC196725 KSS196725:KSY196725 LCO196725:LCU196725 LMK196725:LMQ196725 LWG196725:LWM196725 MGC196725:MGI196725 MPY196725:MQE196725 MZU196725:NAA196725 NJQ196725:NJW196725 NTM196725:NTS196725 ODI196725:ODO196725 ONE196725:ONK196725 OXA196725:OXG196725 PGW196725:PHC196725 PQS196725:PQY196725 QAO196725:QAU196725 QKK196725:QKQ196725 QUG196725:QUM196725 REC196725:REI196725 RNY196725:ROE196725 RXU196725:RYA196725 SHQ196725:SHW196725 SRM196725:SRS196725 TBI196725:TBO196725 TLE196725:TLK196725 TVA196725:TVG196725 UEW196725:UFC196725 UOS196725:UOY196725 UYO196725:UYU196725 VIK196725:VIQ196725 VSG196725:VSM196725 WCC196725:WCI196725 WLY196725:WME196725 WVU196725:WWA196725 K262261:Q262261 JI262261:JO262261 TE262261:TK262261 ADA262261:ADG262261 AMW262261:ANC262261 AWS262261:AWY262261 BGO262261:BGU262261 BQK262261:BQQ262261 CAG262261:CAM262261 CKC262261:CKI262261 CTY262261:CUE262261 DDU262261:DEA262261 DNQ262261:DNW262261 DXM262261:DXS262261 EHI262261:EHO262261 ERE262261:ERK262261 FBA262261:FBG262261 FKW262261:FLC262261 FUS262261:FUY262261 GEO262261:GEU262261 GOK262261:GOQ262261 GYG262261:GYM262261 HIC262261:HII262261 HRY262261:HSE262261 IBU262261:ICA262261 ILQ262261:ILW262261 IVM262261:IVS262261 JFI262261:JFO262261 JPE262261:JPK262261 JZA262261:JZG262261 KIW262261:KJC262261 KSS262261:KSY262261 LCO262261:LCU262261 LMK262261:LMQ262261 LWG262261:LWM262261 MGC262261:MGI262261 MPY262261:MQE262261 MZU262261:NAA262261 NJQ262261:NJW262261 NTM262261:NTS262261 ODI262261:ODO262261 ONE262261:ONK262261 OXA262261:OXG262261 PGW262261:PHC262261 PQS262261:PQY262261 QAO262261:QAU262261 QKK262261:QKQ262261 QUG262261:QUM262261 REC262261:REI262261 RNY262261:ROE262261 RXU262261:RYA262261 SHQ262261:SHW262261 SRM262261:SRS262261 TBI262261:TBO262261 TLE262261:TLK262261 TVA262261:TVG262261 UEW262261:UFC262261 UOS262261:UOY262261 UYO262261:UYU262261 VIK262261:VIQ262261 VSG262261:VSM262261 WCC262261:WCI262261 WLY262261:WME262261 WVU262261:WWA262261 K327797:Q327797 JI327797:JO327797 TE327797:TK327797 ADA327797:ADG327797 AMW327797:ANC327797 AWS327797:AWY327797 BGO327797:BGU327797 BQK327797:BQQ327797 CAG327797:CAM327797 CKC327797:CKI327797 CTY327797:CUE327797 DDU327797:DEA327797 DNQ327797:DNW327797 DXM327797:DXS327797 EHI327797:EHO327797 ERE327797:ERK327797 FBA327797:FBG327797 FKW327797:FLC327797 FUS327797:FUY327797 GEO327797:GEU327797 GOK327797:GOQ327797 GYG327797:GYM327797 HIC327797:HII327797 HRY327797:HSE327797 IBU327797:ICA327797 ILQ327797:ILW327797 IVM327797:IVS327797 JFI327797:JFO327797 JPE327797:JPK327797 JZA327797:JZG327797 KIW327797:KJC327797 KSS327797:KSY327797 LCO327797:LCU327797 LMK327797:LMQ327797 LWG327797:LWM327797 MGC327797:MGI327797 MPY327797:MQE327797 MZU327797:NAA327797 NJQ327797:NJW327797 NTM327797:NTS327797 ODI327797:ODO327797 ONE327797:ONK327797 OXA327797:OXG327797 PGW327797:PHC327797 PQS327797:PQY327797 QAO327797:QAU327797 QKK327797:QKQ327797 QUG327797:QUM327797 REC327797:REI327797 RNY327797:ROE327797 RXU327797:RYA327797 SHQ327797:SHW327797 SRM327797:SRS327797 TBI327797:TBO327797 TLE327797:TLK327797 TVA327797:TVG327797 UEW327797:UFC327797 UOS327797:UOY327797 UYO327797:UYU327797 VIK327797:VIQ327797 VSG327797:VSM327797 WCC327797:WCI327797 WLY327797:WME327797 WVU327797:WWA327797 K393333:Q393333 JI393333:JO393333 TE393333:TK393333 ADA393333:ADG393333 AMW393333:ANC393333 AWS393333:AWY393333 BGO393333:BGU393333 BQK393333:BQQ393333 CAG393333:CAM393333 CKC393333:CKI393333 CTY393333:CUE393333 DDU393333:DEA393333 DNQ393333:DNW393333 DXM393333:DXS393333 EHI393333:EHO393333 ERE393333:ERK393333 FBA393333:FBG393333 FKW393333:FLC393333 FUS393333:FUY393333 GEO393333:GEU393333 GOK393333:GOQ393333 GYG393333:GYM393333 HIC393333:HII393333 HRY393333:HSE393333 IBU393333:ICA393333 ILQ393333:ILW393333 IVM393333:IVS393333 JFI393333:JFO393333 JPE393333:JPK393333 JZA393333:JZG393333 KIW393333:KJC393333 KSS393333:KSY393333 LCO393333:LCU393333 LMK393333:LMQ393333 LWG393333:LWM393333 MGC393333:MGI393333 MPY393333:MQE393333 MZU393333:NAA393333 NJQ393333:NJW393333 NTM393333:NTS393333 ODI393333:ODO393333 ONE393333:ONK393333 OXA393333:OXG393333 PGW393333:PHC393333 PQS393333:PQY393333 QAO393333:QAU393333 QKK393333:QKQ393333 QUG393333:QUM393333 REC393333:REI393333 RNY393333:ROE393333 RXU393333:RYA393333 SHQ393333:SHW393333 SRM393333:SRS393333 TBI393333:TBO393333 TLE393333:TLK393333 TVA393333:TVG393333 UEW393333:UFC393333 UOS393333:UOY393333 UYO393333:UYU393333 VIK393333:VIQ393333 VSG393333:VSM393333 WCC393333:WCI393333 WLY393333:WME393333 WVU393333:WWA393333 K458869:Q458869 JI458869:JO458869 TE458869:TK458869 ADA458869:ADG458869 AMW458869:ANC458869 AWS458869:AWY458869 BGO458869:BGU458869 BQK458869:BQQ458869 CAG458869:CAM458869 CKC458869:CKI458869 CTY458869:CUE458869 DDU458869:DEA458869 DNQ458869:DNW458869 DXM458869:DXS458869 EHI458869:EHO458869 ERE458869:ERK458869 FBA458869:FBG458869 FKW458869:FLC458869 FUS458869:FUY458869 GEO458869:GEU458869 GOK458869:GOQ458869 GYG458869:GYM458869 HIC458869:HII458869 HRY458869:HSE458869 IBU458869:ICA458869 ILQ458869:ILW458869 IVM458869:IVS458869 JFI458869:JFO458869 JPE458869:JPK458869 JZA458869:JZG458869 KIW458869:KJC458869 KSS458869:KSY458869 LCO458869:LCU458869 LMK458869:LMQ458869 LWG458869:LWM458869 MGC458869:MGI458869 MPY458869:MQE458869 MZU458869:NAA458869 NJQ458869:NJW458869 NTM458869:NTS458869 ODI458869:ODO458869 ONE458869:ONK458869 OXA458869:OXG458869 PGW458869:PHC458869 PQS458869:PQY458869 QAO458869:QAU458869 QKK458869:QKQ458869 QUG458869:QUM458869 REC458869:REI458869 RNY458869:ROE458869 RXU458869:RYA458869 SHQ458869:SHW458869 SRM458869:SRS458869 TBI458869:TBO458869 TLE458869:TLK458869 TVA458869:TVG458869 UEW458869:UFC458869 UOS458869:UOY458869 UYO458869:UYU458869 VIK458869:VIQ458869 VSG458869:VSM458869 WCC458869:WCI458869 WLY458869:WME458869 WVU458869:WWA458869 K524405:Q524405 JI524405:JO524405 TE524405:TK524405 ADA524405:ADG524405 AMW524405:ANC524405 AWS524405:AWY524405 BGO524405:BGU524405 BQK524405:BQQ524405 CAG524405:CAM524405 CKC524405:CKI524405 CTY524405:CUE524405 DDU524405:DEA524405 DNQ524405:DNW524405 DXM524405:DXS524405 EHI524405:EHO524405 ERE524405:ERK524405 FBA524405:FBG524405 FKW524405:FLC524405 FUS524405:FUY524405 GEO524405:GEU524405 GOK524405:GOQ524405 GYG524405:GYM524405 HIC524405:HII524405 HRY524405:HSE524405 IBU524405:ICA524405 ILQ524405:ILW524405 IVM524405:IVS524405 JFI524405:JFO524405 JPE524405:JPK524405 JZA524405:JZG524405 KIW524405:KJC524405 KSS524405:KSY524405 LCO524405:LCU524405 LMK524405:LMQ524405 LWG524405:LWM524405 MGC524405:MGI524405 MPY524405:MQE524405 MZU524405:NAA524405 NJQ524405:NJW524405 NTM524405:NTS524405 ODI524405:ODO524405 ONE524405:ONK524405 OXA524405:OXG524405 PGW524405:PHC524405 PQS524405:PQY524405 QAO524405:QAU524405 QKK524405:QKQ524405 QUG524405:QUM524405 REC524405:REI524405 RNY524405:ROE524405 RXU524405:RYA524405 SHQ524405:SHW524405 SRM524405:SRS524405 TBI524405:TBO524405 TLE524405:TLK524405 TVA524405:TVG524405 UEW524405:UFC524405 UOS524405:UOY524405 UYO524405:UYU524405 VIK524405:VIQ524405 VSG524405:VSM524405 WCC524405:WCI524405 WLY524405:WME524405 WVU524405:WWA524405 K589941:Q589941 JI589941:JO589941 TE589941:TK589941 ADA589941:ADG589941 AMW589941:ANC589941 AWS589941:AWY589941 BGO589941:BGU589941 BQK589941:BQQ589941 CAG589941:CAM589941 CKC589941:CKI589941 CTY589941:CUE589941 DDU589941:DEA589941 DNQ589941:DNW589941 DXM589941:DXS589941 EHI589941:EHO589941 ERE589941:ERK589941 FBA589941:FBG589941 FKW589941:FLC589941 FUS589941:FUY589941 GEO589941:GEU589941 GOK589941:GOQ589941 GYG589941:GYM589941 HIC589941:HII589941 HRY589941:HSE589941 IBU589941:ICA589941 ILQ589941:ILW589941 IVM589941:IVS589941 JFI589941:JFO589941 JPE589941:JPK589941 JZA589941:JZG589941 KIW589941:KJC589941 KSS589941:KSY589941 LCO589941:LCU589941 LMK589941:LMQ589941 LWG589941:LWM589941 MGC589941:MGI589941 MPY589941:MQE589941 MZU589941:NAA589941 NJQ589941:NJW589941 NTM589941:NTS589941 ODI589941:ODO589941 ONE589941:ONK589941 OXA589941:OXG589941 PGW589941:PHC589941 PQS589941:PQY589941 QAO589941:QAU589941 QKK589941:QKQ589941 QUG589941:QUM589941 REC589941:REI589941 RNY589941:ROE589941 RXU589941:RYA589941 SHQ589941:SHW589941 SRM589941:SRS589941 TBI589941:TBO589941 TLE589941:TLK589941 TVA589941:TVG589941 UEW589941:UFC589941 UOS589941:UOY589941 UYO589941:UYU589941 VIK589941:VIQ589941 VSG589941:VSM589941 WCC589941:WCI589941 WLY589941:WME589941 WVU589941:WWA589941 K655477:Q655477 JI655477:JO655477 TE655477:TK655477 ADA655477:ADG655477 AMW655477:ANC655477 AWS655477:AWY655477 BGO655477:BGU655477 BQK655477:BQQ655477 CAG655477:CAM655477 CKC655477:CKI655477 CTY655477:CUE655477 DDU655477:DEA655477 DNQ655477:DNW655477 DXM655477:DXS655477 EHI655477:EHO655477 ERE655477:ERK655477 FBA655477:FBG655477 FKW655477:FLC655477 FUS655477:FUY655477 GEO655477:GEU655477 GOK655477:GOQ655477 GYG655477:GYM655477 HIC655477:HII655477 HRY655477:HSE655477 IBU655477:ICA655477 ILQ655477:ILW655477 IVM655477:IVS655477 JFI655477:JFO655477 JPE655477:JPK655477 JZA655477:JZG655477 KIW655477:KJC655477 KSS655477:KSY655477 LCO655477:LCU655477 LMK655477:LMQ655477 LWG655477:LWM655477 MGC655477:MGI655477 MPY655477:MQE655477 MZU655477:NAA655477 NJQ655477:NJW655477 NTM655477:NTS655477 ODI655477:ODO655477 ONE655477:ONK655477 OXA655477:OXG655477 PGW655477:PHC655477 PQS655477:PQY655477 QAO655477:QAU655477 QKK655477:QKQ655477 QUG655477:QUM655477 REC655477:REI655477 RNY655477:ROE655477 RXU655477:RYA655477 SHQ655477:SHW655477 SRM655477:SRS655477 TBI655477:TBO655477 TLE655477:TLK655477 TVA655477:TVG655477 UEW655477:UFC655477 UOS655477:UOY655477 UYO655477:UYU655477 VIK655477:VIQ655477 VSG655477:VSM655477 WCC655477:WCI655477 WLY655477:WME655477 WVU655477:WWA655477 K721013:Q721013 JI721013:JO721013 TE721013:TK721013 ADA721013:ADG721013 AMW721013:ANC721013 AWS721013:AWY721013 BGO721013:BGU721013 BQK721013:BQQ721013 CAG721013:CAM721013 CKC721013:CKI721013 CTY721013:CUE721013 DDU721013:DEA721013 DNQ721013:DNW721013 DXM721013:DXS721013 EHI721013:EHO721013 ERE721013:ERK721013 FBA721013:FBG721013 FKW721013:FLC721013 FUS721013:FUY721013 GEO721013:GEU721013 GOK721013:GOQ721013 GYG721013:GYM721013 HIC721013:HII721013 HRY721013:HSE721013 IBU721013:ICA721013 ILQ721013:ILW721013 IVM721013:IVS721013 JFI721013:JFO721013 JPE721013:JPK721013 JZA721013:JZG721013 KIW721013:KJC721013 KSS721013:KSY721013 LCO721013:LCU721013 LMK721013:LMQ721013 LWG721013:LWM721013 MGC721013:MGI721013 MPY721013:MQE721013 MZU721013:NAA721013 NJQ721013:NJW721013 NTM721013:NTS721013 ODI721013:ODO721013 ONE721013:ONK721013 OXA721013:OXG721013 PGW721013:PHC721013 PQS721013:PQY721013 QAO721013:QAU721013 QKK721013:QKQ721013 QUG721013:QUM721013 REC721013:REI721013 RNY721013:ROE721013 RXU721013:RYA721013 SHQ721013:SHW721013 SRM721013:SRS721013 TBI721013:TBO721013 TLE721013:TLK721013 TVA721013:TVG721013 UEW721013:UFC721013 UOS721013:UOY721013 UYO721013:UYU721013 VIK721013:VIQ721013 VSG721013:VSM721013 WCC721013:WCI721013 WLY721013:WME721013 WVU721013:WWA721013 K786549:Q786549 JI786549:JO786549 TE786549:TK786549 ADA786549:ADG786549 AMW786549:ANC786549 AWS786549:AWY786549 BGO786549:BGU786549 BQK786549:BQQ786549 CAG786549:CAM786549 CKC786549:CKI786549 CTY786549:CUE786549 DDU786549:DEA786549 DNQ786549:DNW786549 DXM786549:DXS786549 EHI786549:EHO786549 ERE786549:ERK786549 FBA786549:FBG786549 FKW786549:FLC786549 FUS786549:FUY786549 GEO786549:GEU786549 GOK786549:GOQ786549 GYG786549:GYM786549 HIC786549:HII786549 HRY786549:HSE786549 IBU786549:ICA786549 ILQ786549:ILW786549 IVM786549:IVS786549 JFI786549:JFO786549 JPE786549:JPK786549 JZA786549:JZG786549 KIW786549:KJC786549 KSS786549:KSY786549 LCO786549:LCU786549 LMK786549:LMQ786549 LWG786549:LWM786549 MGC786549:MGI786549 MPY786549:MQE786549 MZU786549:NAA786549 NJQ786549:NJW786549 NTM786549:NTS786549 ODI786549:ODO786549 ONE786549:ONK786549 OXA786549:OXG786549 PGW786549:PHC786549 PQS786549:PQY786549 QAO786549:QAU786549 QKK786549:QKQ786549 QUG786549:QUM786549 REC786549:REI786549 RNY786549:ROE786549 RXU786549:RYA786549 SHQ786549:SHW786549 SRM786549:SRS786549 TBI786549:TBO786549 TLE786549:TLK786549 TVA786549:TVG786549 UEW786549:UFC786549 UOS786549:UOY786549 UYO786549:UYU786549 VIK786549:VIQ786549 VSG786549:VSM786549 WCC786549:WCI786549 WLY786549:WME786549 WVU786549:WWA786549 K852085:Q852085 JI852085:JO852085 TE852085:TK852085 ADA852085:ADG852085 AMW852085:ANC852085 AWS852085:AWY852085 BGO852085:BGU852085 BQK852085:BQQ852085 CAG852085:CAM852085 CKC852085:CKI852085 CTY852085:CUE852085 DDU852085:DEA852085 DNQ852085:DNW852085 DXM852085:DXS852085 EHI852085:EHO852085 ERE852085:ERK852085 FBA852085:FBG852085 FKW852085:FLC852085 FUS852085:FUY852085 GEO852085:GEU852085 GOK852085:GOQ852085 GYG852085:GYM852085 HIC852085:HII852085 HRY852085:HSE852085 IBU852085:ICA852085 ILQ852085:ILW852085 IVM852085:IVS852085 JFI852085:JFO852085 JPE852085:JPK852085 JZA852085:JZG852085 KIW852085:KJC852085 KSS852085:KSY852085 LCO852085:LCU852085 LMK852085:LMQ852085 LWG852085:LWM852085 MGC852085:MGI852085 MPY852085:MQE852085 MZU852085:NAA852085 NJQ852085:NJW852085 NTM852085:NTS852085 ODI852085:ODO852085 ONE852085:ONK852085 OXA852085:OXG852085 PGW852085:PHC852085 PQS852085:PQY852085 QAO852085:QAU852085 QKK852085:QKQ852085 QUG852085:QUM852085 REC852085:REI852085 RNY852085:ROE852085 RXU852085:RYA852085 SHQ852085:SHW852085 SRM852085:SRS852085 TBI852085:TBO852085 TLE852085:TLK852085 TVA852085:TVG852085 UEW852085:UFC852085 UOS852085:UOY852085 UYO852085:UYU852085 VIK852085:VIQ852085 VSG852085:VSM852085 WCC852085:WCI852085 WLY852085:WME852085 WVU852085:WWA852085 K917621:Q917621 JI917621:JO917621 TE917621:TK917621 ADA917621:ADG917621 AMW917621:ANC917621 AWS917621:AWY917621 BGO917621:BGU917621 BQK917621:BQQ917621 CAG917621:CAM917621 CKC917621:CKI917621 CTY917621:CUE917621 DDU917621:DEA917621 DNQ917621:DNW917621 DXM917621:DXS917621 EHI917621:EHO917621 ERE917621:ERK917621 FBA917621:FBG917621 FKW917621:FLC917621 FUS917621:FUY917621 GEO917621:GEU917621 GOK917621:GOQ917621 GYG917621:GYM917621 HIC917621:HII917621 HRY917621:HSE917621 IBU917621:ICA917621 ILQ917621:ILW917621 IVM917621:IVS917621 JFI917621:JFO917621 JPE917621:JPK917621 JZA917621:JZG917621 KIW917621:KJC917621 KSS917621:KSY917621 LCO917621:LCU917621 LMK917621:LMQ917621 LWG917621:LWM917621 MGC917621:MGI917621 MPY917621:MQE917621 MZU917621:NAA917621 NJQ917621:NJW917621 NTM917621:NTS917621 ODI917621:ODO917621 ONE917621:ONK917621 OXA917621:OXG917621 PGW917621:PHC917621 PQS917621:PQY917621 QAO917621:QAU917621 QKK917621:QKQ917621 QUG917621:QUM917621 REC917621:REI917621 RNY917621:ROE917621 RXU917621:RYA917621 SHQ917621:SHW917621 SRM917621:SRS917621 TBI917621:TBO917621 TLE917621:TLK917621 TVA917621:TVG917621 UEW917621:UFC917621 UOS917621:UOY917621 UYO917621:UYU917621 VIK917621:VIQ917621 VSG917621:VSM917621 WCC917621:WCI917621 WLY917621:WME917621 WVU917621:WWA917621 K983157:Q983157 JI983157:JO983157 TE983157:TK983157 ADA983157:ADG983157 AMW983157:ANC983157 AWS983157:AWY983157 BGO983157:BGU983157 BQK983157:BQQ983157 CAG983157:CAM983157 CKC983157:CKI983157 CTY983157:CUE983157 DDU983157:DEA983157 DNQ983157:DNW983157 DXM983157:DXS983157 EHI983157:EHO983157 ERE983157:ERK983157 FBA983157:FBG983157 FKW983157:FLC983157 FUS983157:FUY983157 GEO983157:GEU983157 GOK983157:GOQ983157 GYG983157:GYM983157 HIC983157:HII983157 HRY983157:HSE983157 IBU983157:ICA983157 ILQ983157:ILW983157 IVM983157:IVS983157 JFI983157:JFO983157 JPE983157:JPK983157 JZA983157:JZG983157 KIW983157:KJC983157 KSS983157:KSY983157 LCO983157:LCU983157 LMK983157:LMQ983157 LWG983157:LWM983157 MGC983157:MGI983157 MPY983157:MQE983157 MZU983157:NAA983157 NJQ983157:NJW983157 NTM983157:NTS983157 ODI983157:ODO983157 ONE983157:ONK983157 OXA983157:OXG983157 PGW983157:PHC983157 PQS983157:PQY983157 QAO983157:QAU983157 QKK983157:QKQ983157 QUG983157:QUM983157 REC983157:REI983157 RNY983157:ROE983157 RXU983157:RYA983157 SHQ983157:SHW983157 SRM983157:SRS983157 TBI983157:TBO983157 TLE983157:TLK983157 TVA983157:TVG983157 UEW983157:UFC983157 UOS983157:UOY983157 UYO983157:UYU983157 VIK983157:VIQ983157 VSG983157:VSM983157 WCC983157:WCI983157 WLY983157:WME983157" xr:uid="{00000000-0002-0000-0500-000008000000}">
      <formula1>$B$141:$B$145</formula1>
    </dataValidation>
    <dataValidation type="list" allowBlank="1" showInputMessage="1" showErrorMessage="1" error="SELECIONE UM MUNICÍPIO DA LISTA!" sqref="JT11:KA11 TP11:TW11 ADL11:ADS11 ANH11:ANO11 AXD11:AXK11 BGZ11:BHG11 BQV11:BRC11 CAR11:CAY11 CKN11:CKU11 CUJ11:CUQ11 DEF11:DEM11 DOB11:DOI11 DXX11:DYE11 EHT11:EIA11 ERP11:ERW11 FBL11:FBS11 FLH11:FLO11 FVD11:FVK11 GEZ11:GFG11 GOV11:GPC11 GYR11:GYY11 HIN11:HIU11 HSJ11:HSQ11 ICF11:ICM11 IMB11:IMI11 IVX11:IWE11 JFT11:JGA11 JPP11:JPW11 JZL11:JZS11 KJH11:KJO11 KTD11:KTK11 LCZ11:LDG11 LMV11:LNC11 LWR11:LWY11 MGN11:MGU11 MQJ11:MQQ11 NAF11:NAM11 NKB11:NKI11 NTX11:NUE11 ODT11:OEA11 ONP11:ONW11 OXL11:OXS11 PHH11:PHO11 PRD11:PRK11 QAZ11:QBG11 QKV11:QLC11 QUR11:QUY11 REN11:REU11 ROJ11:ROQ11 RYF11:RYM11 SIB11:SII11 SRX11:SSE11 TBT11:TCA11 TLP11:TLW11 TVL11:TVS11 UFH11:UFO11 UPD11:UPK11 UYZ11:UZG11 VIV11:VJC11 VSR11:VSY11 WCN11:WCU11 WMJ11:WMQ11 WWF11:WWM11 TP24:TW24 ADL24:ADS24 ANH24:ANO24 AXD24:AXK24 BGZ24:BHG24 BQV24:BRC24 CAR24:CAY24 CKN24:CKU24 CUJ24:CUQ24 DEF24:DEM24 DOB24:DOI24 DXX24:DYE24 EHT24:EIA24 ERP24:ERW24 FBL24:FBS24 FLH24:FLO24 FVD24:FVK24 GEZ24:GFG24 GOV24:GPC24 GYR24:GYY24 HIN24:HIU24 HSJ24:HSQ24 ICF24:ICM24 IMB24:IMI24 IVX24:IWE24 JFT24:JGA24 JPP24:JPW24 JZL24:JZS24 KJH24:KJO24 KTD24:KTK24 LCZ24:LDG24 LMV24:LNC24 LWR24:LWY24 MGN24:MGU24 MQJ24:MQQ24 NAF24:NAM24 NKB24:NKI24 NTX24:NUE24 ODT24:OEA24 ONP24:ONW24 OXL24:OXS24 PHH24:PHO24 PRD24:PRK24 QAZ24:QBG24 QKV24:QLC24 QUR24:QUY24 REN24:REU24 ROJ24:ROQ24 RYF24:RYM24 SIB24:SII24 SRX24:SSE24 TBT24:TCA24 TLP24:TLW24 TVL24:TVS24 UFH24:UFO24 UPD24:UPK24 UYZ24:UZG24 VIV24:VJC24 VSR24:VSY24 WCN24:WCU24 WMJ24:WMQ24 WWF24:WWM24 V65631:AC65631 JT65631:KA65631 TP65631:TW65631 ADL65631:ADS65631 ANH65631:ANO65631 AXD65631:AXK65631 BGZ65631:BHG65631 BQV65631:BRC65631 CAR65631:CAY65631 CKN65631:CKU65631 CUJ65631:CUQ65631 DEF65631:DEM65631 DOB65631:DOI65631 DXX65631:DYE65631 EHT65631:EIA65631 ERP65631:ERW65631 FBL65631:FBS65631 FLH65631:FLO65631 FVD65631:FVK65631 GEZ65631:GFG65631 GOV65631:GPC65631 GYR65631:GYY65631 HIN65631:HIU65631 HSJ65631:HSQ65631 ICF65631:ICM65631 IMB65631:IMI65631 IVX65631:IWE65631 JFT65631:JGA65631 JPP65631:JPW65631 JZL65631:JZS65631 KJH65631:KJO65631 KTD65631:KTK65631 LCZ65631:LDG65631 LMV65631:LNC65631 LWR65631:LWY65631 MGN65631:MGU65631 MQJ65631:MQQ65631 NAF65631:NAM65631 NKB65631:NKI65631 NTX65631:NUE65631 ODT65631:OEA65631 ONP65631:ONW65631 OXL65631:OXS65631 PHH65631:PHO65631 PRD65631:PRK65631 QAZ65631:QBG65631 QKV65631:QLC65631 QUR65631:QUY65631 REN65631:REU65631 ROJ65631:ROQ65631 RYF65631:RYM65631 SIB65631:SII65631 SRX65631:SSE65631 TBT65631:TCA65631 TLP65631:TLW65631 TVL65631:TVS65631 UFH65631:UFO65631 UPD65631:UPK65631 UYZ65631:UZG65631 VIV65631:VJC65631 VSR65631:VSY65631 WCN65631:WCU65631 WMJ65631:WMQ65631 WWF65631:WWM65631 V131167:AC131167 JT131167:KA131167 TP131167:TW131167 ADL131167:ADS131167 ANH131167:ANO131167 AXD131167:AXK131167 BGZ131167:BHG131167 BQV131167:BRC131167 CAR131167:CAY131167 CKN131167:CKU131167 CUJ131167:CUQ131167 DEF131167:DEM131167 DOB131167:DOI131167 DXX131167:DYE131167 EHT131167:EIA131167 ERP131167:ERW131167 FBL131167:FBS131167 FLH131167:FLO131167 FVD131167:FVK131167 GEZ131167:GFG131167 GOV131167:GPC131167 GYR131167:GYY131167 HIN131167:HIU131167 HSJ131167:HSQ131167 ICF131167:ICM131167 IMB131167:IMI131167 IVX131167:IWE131167 JFT131167:JGA131167 JPP131167:JPW131167 JZL131167:JZS131167 KJH131167:KJO131167 KTD131167:KTK131167 LCZ131167:LDG131167 LMV131167:LNC131167 LWR131167:LWY131167 MGN131167:MGU131167 MQJ131167:MQQ131167 NAF131167:NAM131167 NKB131167:NKI131167 NTX131167:NUE131167 ODT131167:OEA131167 ONP131167:ONW131167 OXL131167:OXS131167 PHH131167:PHO131167 PRD131167:PRK131167 QAZ131167:QBG131167 QKV131167:QLC131167 QUR131167:QUY131167 REN131167:REU131167 ROJ131167:ROQ131167 RYF131167:RYM131167 SIB131167:SII131167 SRX131167:SSE131167 TBT131167:TCA131167 TLP131167:TLW131167 TVL131167:TVS131167 UFH131167:UFO131167 UPD131167:UPK131167 UYZ131167:UZG131167 VIV131167:VJC131167 VSR131167:VSY131167 WCN131167:WCU131167 WMJ131167:WMQ131167 WWF131167:WWM131167 V196703:AC196703 JT196703:KA196703 TP196703:TW196703 ADL196703:ADS196703 ANH196703:ANO196703 AXD196703:AXK196703 BGZ196703:BHG196703 BQV196703:BRC196703 CAR196703:CAY196703 CKN196703:CKU196703 CUJ196703:CUQ196703 DEF196703:DEM196703 DOB196703:DOI196703 DXX196703:DYE196703 EHT196703:EIA196703 ERP196703:ERW196703 FBL196703:FBS196703 FLH196703:FLO196703 FVD196703:FVK196703 GEZ196703:GFG196703 GOV196703:GPC196703 GYR196703:GYY196703 HIN196703:HIU196703 HSJ196703:HSQ196703 ICF196703:ICM196703 IMB196703:IMI196703 IVX196703:IWE196703 JFT196703:JGA196703 JPP196703:JPW196703 JZL196703:JZS196703 KJH196703:KJO196703 KTD196703:KTK196703 LCZ196703:LDG196703 LMV196703:LNC196703 LWR196703:LWY196703 MGN196703:MGU196703 MQJ196703:MQQ196703 NAF196703:NAM196703 NKB196703:NKI196703 NTX196703:NUE196703 ODT196703:OEA196703 ONP196703:ONW196703 OXL196703:OXS196703 PHH196703:PHO196703 PRD196703:PRK196703 QAZ196703:QBG196703 QKV196703:QLC196703 QUR196703:QUY196703 REN196703:REU196703 ROJ196703:ROQ196703 RYF196703:RYM196703 SIB196703:SII196703 SRX196703:SSE196703 TBT196703:TCA196703 TLP196703:TLW196703 TVL196703:TVS196703 UFH196703:UFO196703 UPD196703:UPK196703 UYZ196703:UZG196703 VIV196703:VJC196703 VSR196703:VSY196703 WCN196703:WCU196703 WMJ196703:WMQ196703 WWF196703:WWM196703 V262239:AC262239 JT262239:KA262239 TP262239:TW262239 ADL262239:ADS262239 ANH262239:ANO262239 AXD262239:AXK262239 BGZ262239:BHG262239 BQV262239:BRC262239 CAR262239:CAY262239 CKN262239:CKU262239 CUJ262239:CUQ262239 DEF262239:DEM262239 DOB262239:DOI262239 DXX262239:DYE262239 EHT262239:EIA262239 ERP262239:ERW262239 FBL262239:FBS262239 FLH262239:FLO262239 FVD262239:FVK262239 GEZ262239:GFG262239 GOV262239:GPC262239 GYR262239:GYY262239 HIN262239:HIU262239 HSJ262239:HSQ262239 ICF262239:ICM262239 IMB262239:IMI262239 IVX262239:IWE262239 JFT262239:JGA262239 JPP262239:JPW262239 JZL262239:JZS262239 KJH262239:KJO262239 KTD262239:KTK262239 LCZ262239:LDG262239 LMV262239:LNC262239 LWR262239:LWY262239 MGN262239:MGU262239 MQJ262239:MQQ262239 NAF262239:NAM262239 NKB262239:NKI262239 NTX262239:NUE262239 ODT262239:OEA262239 ONP262239:ONW262239 OXL262239:OXS262239 PHH262239:PHO262239 PRD262239:PRK262239 QAZ262239:QBG262239 QKV262239:QLC262239 QUR262239:QUY262239 REN262239:REU262239 ROJ262239:ROQ262239 RYF262239:RYM262239 SIB262239:SII262239 SRX262239:SSE262239 TBT262239:TCA262239 TLP262239:TLW262239 TVL262239:TVS262239 UFH262239:UFO262239 UPD262239:UPK262239 UYZ262239:UZG262239 VIV262239:VJC262239 VSR262239:VSY262239 WCN262239:WCU262239 WMJ262239:WMQ262239 WWF262239:WWM262239 V327775:AC327775 JT327775:KA327775 TP327775:TW327775 ADL327775:ADS327775 ANH327775:ANO327775 AXD327775:AXK327775 BGZ327775:BHG327775 BQV327775:BRC327775 CAR327775:CAY327775 CKN327775:CKU327775 CUJ327775:CUQ327775 DEF327775:DEM327775 DOB327775:DOI327775 DXX327775:DYE327775 EHT327775:EIA327775 ERP327775:ERW327775 FBL327775:FBS327775 FLH327775:FLO327775 FVD327775:FVK327775 GEZ327775:GFG327775 GOV327775:GPC327775 GYR327775:GYY327775 HIN327775:HIU327775 HSJ327775:HSQ327775 ICF327775:ICM327775 IMB327775:IMI327775 IVX327775:IWE327775 JFT327775:JGA327775 JPP327775:JPW327775 JZL327775:JZS327775 KJH327775:KJO327775 KTD327775:KTK327775 LCZ327775:LDG327775 LMV327775:LNC327775 LWR327775:LWY327775 MGN327775:MGU327775 MQJ327775:MQQ327775 NAF327775:NAM327775 NKB327775:NKI327775 NTX327775:NUE327775 ODT327775:OEA327775 ONP327775:ONW327775 OXL327775:OXS327775 PHH327775:PHO327775 PRD327775:PRK327775 QAZ327775:QBG327775 QKV327775:QLC327775 QUR327775:QUY327775 REN327775:REU327775 ROJ327775:ROQ327775 RYF327775:RYM327775 SIB327775:SII327775 SRX327775:SSE327775 TBT327775:TCA327775 TLP327775:TLW327775 TVL327775:TVS327775 UFH327775:UFO327775 UPD327775:UPK327775 UYZ327775:UZG327775 VIV327775:VJC327775 VSR327775:VSY327775 WCN327775:WCU327775 WMJ327775:WMQ327775 WWF327775:WWM327775 V393311:AC393311 JT393311:KA393311 TP393311:TW393311 ADL393311:ADS393311 ANH393311:ANO393311 AXD393311:AXK393311 BGZ393311:BHG393311 BQV393311:BRC393311 CAR393311:CAY393311 CKN393311:CKU393311 CUJ393311:CUQ393311 DEF393311:DEM393311 DOB393311:DOI393311 DXX393311:DYE393311 EHT393311:EIA393311 ERP393311:ERW393311 FBL393311:FBS393311 FLH393311:FLO393311 FVD393311:FVK393311 GEZ393311:GFG393311 GOV393311:GPC393311 GYR393311:GYY393311 HIN393311:HIU393311 HSJ393311:HSQ393311 ICF393311:ICM393311 IMB393311:IMI393311 IVX393311:IWE393311 JFT393311:JGA393311 JPP393311:JPW393311 JZL393311:JZS393311 KJH393311:KJO393311 KTD393311:KTK393311 LCZ393311:LDG393311 LMV393311:LNC393311 LWR393311:LWY393311 MGN393311:MGU393311 MQJ393311:MQQ393311 NAF393311:NAM393311 NKB393311:NKI393311 NTX393311:NUE393311 ODT393311:OEA393311 ONP393311:ONW393311 OXL393311:OXS393311 PHH393311:PHO393311 PRD393311:PRK393311 QAZ393311:QBG393311 QKV393311:QLC393311 QUR393311:QUY393311 REN393311:REU393311 ROJ393311:ROQ393311 RYF393311:RYM393311 SIB393311:SII393311 SRX393311:SSE393311 TBT393311:TCA393311 TLP393311:TLW393311 TVL393311:TVS393311 UFH393311:UFO393311 UPD393311:UPK393311 UYZ393311:UZG393311 VIV393311:VJC393311 VSR393311:VSY393311 WCN393311:WCU393311 WMJ393311:WMQ393311 WWF393311:WWM393311 V458847:AC458847 JT458847:KA458847 TP458847:TW458847 ADL458847:ADS458847 ANH458847:ANO458847 AXD458847:AXK458847 BGZ458847:BHG458847 BQV458847:BRC458847 CAR458847:CAY458847 CKN458847:CKU458847 CUJ458847:CUQ458847 DEF458847:DEM458847 DOB458847:DOI458847 DXX458847:DYE458847 EHT458847:EIA458847 ERP458847:ERW458847 FBL458847:FBS458847 FLH458847:FLO458847 FVD458847:FVK458847 GEZ458847:GFG458847 GOV458847:GPC458847 GYR458847:GYY458847 HIN458847:HIU458847 HSJ458847:HSQ458847 ICF458847:ICM458847 IMB458847:IMI458847 IVX458847:IWE458847 JFT458847:JGA458847 JPP458847:JPW458847 JZL458847:JZS458847 KJH458847:KJO458847 KTD458847:KTK458847 LCZ458847:LDG458847 LMV458847:LNC458847 LWR458847:LWY458847 MGN458847:MGU458847 MQJ458847:MQQ458847 NAF458847:NAM458847 NKB458847:NKI458847 NTX458847:NUE458847 ODT458847:OEA458847 ONP458847:ONW458847 OXL458847:OXS458847 PHH458847:PHO458847 PRD458847:PRK458847 QAZ458847:QBG458847 QKV458847:QLC458847 QUR458847:QUY458847 REN458847:REU458847 ROJ458847:ROQ458847 RYF458847:RYM458847 SIB458847:SII458847 SRX458847:SSE458847 TBT458847:TCA458847 TLP458847:TLW458847 TVL458847:TVS458847 UFH458847:UFO458847 UPD458847:UPK458847 UYZ458847:UZG458847 VIV458847:VJC458847 VSR458847:VSY458847 WCN458847:WCU458847 WMJ458847:WMQ458847 WWF458847:WWM458847 V524383:AC524383 JT524383:KA524383 TP524383:TW524383 ADL524383:ADS524383 ANH524383:ANO524383 AXD524383:AXK524383 BGZ524383:BHG524383 BQV524383:BRC524383 CAR524383:CAY524383 CKN524383:CKU524383 CUJ524383:CUQ524383 DEF524383:DEM524383 DOB524383:DOI524383 DXX524383:DYE524383 EHT524383:EIA524383 ERP524383:ERW524383 FBL524383:FBS524383 FLH524383:FLO524383 FVD524383:FVK524383 GEZ524383:GFG524383 GOV524383:GPC524383 GYR524383:GYY524383 HIN524383:HIU524383 HSJ524383:HSQ524383 ICF524383:ICM524383 IMB524383:IMI524383 IVX524383:IWE524383 JFT524383:JGA524383 JPP524383:JPW524383 JZL524383:JZS524383 KJH524383:KJO524383 KTD524383:KTK524383 LCZ524383:LDG524383 LMV524383:LNC524383 LWR524383:LWY524383 MGN524383:MGU524383 MQJ524383:MQQ524383 NAF524383:NAM524383 NKB524383:NKI524383 NTX524383:NUE524383 ODT524383:OEA524383 ONP524383:ONW524383 OXL524383:OXS524383 PHH524383:PHO524383 PRD524383:PRK524383 QAZ524383:QBG524383 QKV524383:QLC524383 QUR524383:QUY524383 REN524383:REU524383 ROJ524383:ROQ524383 RYF524383:RYM524383 SIB524383:SII524383 SRX524383:SSE524383 TBT524383:TCA524383 TLP524383:TLW524383 TVL524383:TVS524383 UFH524383:UFO524383 UPD524383:UPK524383 UYZ524383:UZG524383 VIV524383:VJC524383 VSR524383:VSY524383 WCN524383:WCU524383 WMJ524383:WMQ524383 WWF524383:WWM524383 V589919:AC589919 JT589919:KA589919 TP589919:TW589919 ADL589919:ADS589919 ANH589919:ANO589919 AXD589919:AXK589919 BGZ589919:BHG589919 BQV589919:BRC589919 CAR589919:CAY589919 CKN589919:CKU589919 CUJ589919:CUQ589919 DEF589919:DEM589919 DOB589919:DOI589919 DXX589919:DYE589919 EHT589919:EIA589919 ERP589919:ERW589919 FBL589919:FBS589919 FLH589919:FLO589919 FVD589919:FVK589919 GEZ589919:GFG589919 GOV589919:GPC589919 GYR589919:GYY589919 HIN589919:HIU589919 HSJ589919:HSQ589919 ICF589919:ICM589919 IMB589919:IMI589919 IVX589919:IWE589919 JFT589919:JGA589919 JPP589919:JPW589919 JZL589919:JZS589919 KJH589919:KJO589919 KTD589919:KTK589919 LCZ589919:LDG589919 LMV589919:LNC589919 LWR589919:LWY589919 MGN589919:MGU589919 MQJ589919:MQQ589919 NAF589919:NAM589919 NKB589919:NKI589919 NTX589919:NUE589919 ODT589919:OEA589919 ONP589919:ONW589919 OXL589919:OXS589919 PHH589919:PHO589919 PRD589919:PRK589919 QAZ589919:QBG589919 QKV589919:QLC589919 QUR589919:QUY589919 REN589919:REU589919 ROJ589919:ROQ589919 RYF589919:RYM589919 SIB589919:SII589919 SRX589919:SSE589919 TBT589919:TCA589919 TLP589919:TLW589919 TVL589919:TVS589919 UFH589919:UFO589919 UPD589919:UPK589919 UYZ589919:UZG589919 VIV589919:VJC589919 VSR589919:VSY589919 WCN589919:WCU589919 WMJ589919:WMQ589919 WWF589919:WWM589919 V655455:AC655455 JT655455:KA655455 TP655455:TW655455 ADL655455:ADS655455 ANH655455:ANO655455 AXD655455:AXK655455 BGZ655455:BHG655455 BQV655455:BRC655455 CAR655455:CAY655455 CKN655455:CKU655455 CUJ655455:CUQ655455 DEF655455:DEM655455 DOB655455:DOI655455 DXX655455:DYE655455 EHT655455:EIA655455 ERP655455:ERW655455 FBL655455:FBS655455 FLH655455:FLO655455 FVD655455:FVK655455 GEZ655455:GFG655455 GOV655455:GPC655455 GYR655455:GYY655455 HIN655455:HIU655455 HSJ655455:HSQ655455 ICF655455:ICM655455 IMB655455:IMI655455 IVX655455:IWE655455 JFT655455:JGA655455 JPP655455:JPW655455 JZL655455:JZS655455 KJH655455:KJO655455 KTD655455:KTK655455 LCZ655455:LDG655455 LMV655455:LNC655455 LWR655455:LWY655455 MGN655455:MGU655455 MQJ655455:MQQ655455 NAF655455:NAM655455 NKB655455:NKI655455 NTX655455:NUE655455 ODT655455:OEA655455 ONP655455:ONW655455 OXL655455:OXS655455 PHH655455:PHO655455 PRD655455:PRK655455 QAZ655455:QBG655455 QKV655455:QLC655455 QUR655455:QUY655455 REN655455:REU655455 ROJ655455:ROQ655455 RYF655455:RYM655455 SIB655455:SII655455 SRX655455:SSE655455 TBT655455:TCA655455 TLP655455:TLW655455 TVL655455:TVS655455 UFH655455:UFO655455 UPD655455:UPK655455 UYZ655455:UZG655455 VIV655455:VJC655455 VSR655455:VSY655455 WCN655455:WCU655455 WMJ655455:WMQ655455 WWF655455:WWM655455 V720991:AC720991 JT720991:KA720991 TP720991:TW720991 ADL720991:ADS720991 ANH720991:ANO720991 AXD720991:AXK720991 BGZ720991:BHG720991 BQV720991:BRC720991 CAR720991:CAY720991 CKN720991:CKU720991 CUJ720991:CUQ720991 DEF720991:DEM720991 DOB720991:DOI720991 DXX720991:DYE720991 EHT720991:EIA720991 ERP720991:ERW720991 FBL720991:FBS720991 FLH720991:FLO720991 FVD720991:FVK720991 GEZ720991:GFG720991 GOV720991:GPC720991 GYR720991:GYY720991 HIN720991:HIU720991 HSJ720991:HSQ720991 ICF720991:ICM720991 IMB720991:IMI720991 IVX720991:IWE720991 JFT720991:JGA720991 JPP720991:JPW720991 JZL720991:JZS720991 KJH720991:KJO720991 KTD720991:KTK720991 LCZ720991:LDG720991 LMV720991:LNC720991 LWR720991:LWY720991 MGN720991:MGU720991 MQJ720991:MQQ720991 NAF720991:NAM720991 NKB720991:NKI720991 NTX720991:NUE720991 ODT720991:OEA720991 ONP720991:ONW720991 OXL720991:OXS720991 PHH720991:PHO720991 PRD720991:PRK720991 QAZ720991:QBG720991 QKV720991:QLC720991 QUR720991:QUY720991 REN720991:REU720991 ROJ720991:ROQ720991 RYF720991:RYM720991 SIB720991:SII720991 SRX720991:SSE720991 TBT720991:TCA720991 TLP720991:TLW720991 TVL720991:TVS720991 UFH720991:UFO720991 UPD720991:UPK720991 UYZ720991:UZG720991 VIV720991:VJC720991 VSR720991:VSY720991 WCN720991:WCU720991 WMJ720991:WMQ720991 WWF720991:WWM720991 V786527:AC786527 JT786527:KA786527 TP786527:TW786527 ADL786527:ADS786527 ANH786527:ANO786527 AXD786527:AXK786527 BGZ786527:BHG786527 BQV786527:BRC786527 CAR786527:CAY786527 CKN786527:CKU786527 CUJ786527:CUQ786527 DEF786527:DEM786527 DOB786527:DOI786527 DXX786527:DYE786527 EHT786527:EIA786527 ERP786527:ERW786527 FBL786527:FBS786527 FLH786527:FLO786527 FVD786527:FVK786527 GEZ786527:GFG786527 GOV786527:GPC786527 GYR786527:GYY786527 HIN786527:HIU786527 HSJ786527:HSQ786527 ICF786527:ICM786527 IMB786527:IMI786527 IVX786527:IWE786527 JFT786527:JGA786527 JPP786527:JPW786527 JZL786527:JZS786527 KJH786527:KJO786527 KTD786527:KTK786527 LCZ786527:LDG786527 LMV786527:LNC786527 LWR786527:LWY786527 MGN786527:MGU786527 MQJ786527:MQQ786527 NAF786527:NAM786527 NKB786527:NKI786527 NTX786527:NUE786527 ODT786527:OEA786527 ONP786527:ONW786527 OXL786527:OXS786527 PHH786527:PHO786527 PRD786527:PRK786527 QAZ786527:QBG786527 QKV786527:QLC786527 QUR786527:QUY786527 REN786527:REU786527 ROJ786527:ROQ786527 RYF786527:RYM786527 SIB786527:SII786527 SRX786527:SSE786527 TBT786527:TCA786527 TLP786527:TLW786527 TVL786527:TVS786527 UFH786527:UFO786527 UPD786527:UPK786527 UYZ786527:UZG786527 VIV786527:VJC786527 VSR786527:VSY786527 WCN786527:WCU786527 WMJ786527:WMQ786527 WWF786527:WWM786527 V852063:AC852063 JT852063:KA852063 TP852063:TW852063 ADL852063:ADS852063 ANH852063:ANO852063 AXD852063:AXK852063 BGZ852063:BHG852063 BQV852063:BRC852063 CAR852063:CAY852063 CKN852063:CKU852063 CUJ852063:CUQ852063 DEF852063:DEM852063 DOB852063:DOI852063 DXX852063:DYE852063 EHT852063:EIA852063 ERP852063:ERW852063 FBL852063:FBS852063 FLH852063:FLO852063 FVD852063:FVK852063 GEZ852063:GFG852063 GOV852063:GPC852063 GYR852063:GYY852063 HIN852063:HIU852063 HSJ852063:HSQ852063 ICF852063:ICM852063 IMB852063:IMI852063 IVX852063:IWE852063 JFT852063:JGA852063 JPP852063:JPW852063 JZL852063:JZS852063 KJH852063:KJO852063 KTD852063:KTK852063 LCZ852063:LDG852063 LMV852063:LNC852063 LWR852063:LWY852063 MGN852063:MGU852063 MQJ852063:MQQ852063 NAF852063:NAM852063 NKB852063:NKI852063 NTX852063:NUE852063 ODT852063:OEA852063 ONP852063:ONW852063 OXL852063:OXS852063 PHH852063:PHO852063 PRD852063:PRK852063 QAZ852063:QBG852063 QKV852063:QLC852063 QUR852063:QUY852063 REN852063:REU852063 ROJ852063:ROQ852063 RYF852063:RYM852063 SIB852063:SII852063 SRX852063:SSE852063 TBT852063:TCA852063 TLP852063:TLW852063 TVL852063:TVS852063 UFH852063:UFO852063 UPD852063:UPK852063 UYZ852063:UZG852063 VIV852063:VJC852063 VSR852063:VSY852063 WCN852063:WCU852063 WMJ852063:WMQ852063 WWF852063:WWM852063 V917599:AC917599 JT917599:KA917599 TP917599:TW917599 ADL917599:ADS917599 ANH917599:ANO917599 AXD917599:AXK917599 BGZ917599:BHG917599 BQV917599:BRC917599 CAR917599:CAY917599 CKN917599:CKU917599 CUJ917599:CUQ917599 DEF917599:DEM917599 DOB917599:DOI917599 DXX917599:DYE917599 EHT917599:EIA917599 ERP917599:ERW917599 FBL917599:FBS917599 FLH917599:FLO917599 FVD917599:FVK917599 GEZ917599:GFG917599 GOV917599:GPC917599 GYR917599:GYY917599 HIN917599:HIU917599 HSJ917599:HSQ917599 ICF917599:ICM917599 IMB917599:IMI917599 IVX917599:IWE917599 JFT917599:JGA917599 JPP917599:JPW917599 JZL917599:JZS917599 KJH917599:KJO917599 KTD917599:KTK917599 LCZ917599:LDG917599 LMV917599:LNC917599 LWR917599:LWY917599 MGN917599:MGU917599 MQJ917599:MQQ917599 NAF917599:NAM917599 NKB917599:NKI917599 NTX917599:NUE917599 ODT917599:OEA917599 ONP917599:ONW917599 OXL917599:OXS917599 PHH917599:PHO917599 PRD917599:PRK917599 QAZ917599:QBG917599 QKV917599:QLC917599 QUR917599:QUY917599 REN917599:REU917599 ROJ917599:ROQ917599 RYF917599:RYM917599 SIB917599:SII917599 SRX917599:SSE917599 TBT917599:TCA917599 TLP917599:TLW917599 TVL917599:TVS917599 UFH917599:UFO917599 UPD917599:UPK917599 UYZ917599:UZG917599 VIV917599:VJC917599 VSR917599:VSY917599 WCN917599:WCU917599 WMJ917599:WMQ917599 WWF917599:WWM917599 V983135:AC983135 JT983135:KA983135 TP983135:TW983135 ADL983135:ADS983135 ANH983135:ANO983135 AXD983135:AXK983135 BGZ983135:BHG983135 BQV983135:BRC983135 CAR983135:CAY983135 CKN983135:CKU983135 CUJ983135:CUQ983135 DEF983135:DEM983135 DOB983135:DOI983135 DXX983135:DYE983135 EHT983135:EIA983135 ERP983135:ERW983135 FBL983135:FBS983135 FLH983135:FLO983135 FVD983135:FVK983135 GEZ983135:GFG983135 GOV983135:GPC983135 GYR983135:GYY983135 HIN983135:HIU983135 HSJ983135:HSQ983135 ICF983135:ICM983135 IMB983135:IMI983135 IVX983135:IWE983135 JFT983135:JGA983135 JPP983135:JPW983135 JZL983135:JZS983135 KJH983135:KJO983135 KTD983135:KTK983135 LCZ983135:LDG983135 LMV983135:LNC983135 LWR983135:LWY983135 MGN983135:MGU983135 MQJ983135:MQQ983135 NAF983135:NAM983135 NKB983135:NKI983135 NTX983135:NUE983135 ODT983135:OEA983135 ONP983135:ONW983135 OXL983135:OXS983135 PHH983135:PHO983135 PRD983135:PRK983135 QAZ983135:QBG983135 QKV983135:QLC983135 QUR983135:QUY983135 REN983135:REU983135 ROJ983135:ROQ983135 RYF983135:RYM983135 SIB983135:SII983135 SRX983135:SSE983135 TBT983135:TCA983135 TLP983135:TLW983135 TVL983135:TVS983135 UFH983135:UFO983135 UPD983135:UPK983135 UYZ983135:UZG983135 VIV983135:VJC983135 VSR983135:VSY983135 WCN983135:WCU983135 WMJ983135:WMQ983135 WWF983135:WWM983135 JT24:KA24 JT37:KA37 TP37:TW37 ADL37:ADS37 ANH37:ANO37 AXD37:AXK37 BGZ37:BHG37 BQV37:BRC37 CAR37:CAY37 CKN37:CKU37 CUJ37:CUQ37 DEF37:DEM37 DOB37:DOI37 DXX37:DYE37 EHT37:EIA37 ERP37:ERW37 FBL37:FBS37 FLH37:FLO37 FVD37:FVK37 GEZ37:GFG37 GOV37:GPC37 GYR37:GYY37 HIN37:HIU37 HSJ37:HSQ37 ICF37:ICM37 IMB37:IMI37 IVX37:IWE37 JFT37:JGA37 JPP37:JPW37 JZL37:JZS37 KJH37:KJO37 KTD37:KTK37 LCZ37:LDG37 LMV37:LNC37 LWR37:LWY37 MGN37:MGU37 MQJ37:MQQ37 NAF37:NAM37 NKB37:NKI37 NTX37:NUE37 ODT37:OEA37 ONP37:ONW37 OXL37:OXS37 PHH37:PHO37 PRD37:PRK37 QAZ37:QBG37 QKV37:QLC37 QUR37:QUY37 REN37:REU37 ROJ37:ROQ37 RYF37:RYM37 SIB37:SII37 SRX37:SSE37 TBT37:TCA37 TLP37:TLW37 TVL37:TVS37 UFH37:UFO37 UPD37:UPK37 UYZ37:UZG37 VIV37:VJC37 VSR37:VSY37 WCN37:WCU37 WMJ37:WMQ37 WWF37:WWM37" xr:uid="{00000000-0002-0000-0500-000009000000}">
      <formula1>$U$142:$U$995</formula1>
    </dataValidation>
    <dataValidation type="whole" allowBlank="1" showInputMessage="1" showErrorMessage="1" error="SOMENTE NUMEROS INTEIROS DE 0 A 59" sqref="J65641:K65641 JH65641:JI65641 TD65641:TE65641 ACZ65641:ADA65641 AMV65641:AMW65641 AWR65641:AWS65641 BGN65641:BGO65641 BQJ65641:BQK65641 CAF65641:CAG65641 CKB65641:CKC65641 CTX65641:CTY65641 DDT65641:DDU65641 DNP65641:DNQ65641 DXL65641:DXM65641 EHH65641:EHI65641 ERD65641:ERE65641 FAZ65641:FBA65641 FKV65641:FKW65641 FUR65641:FUS65641 GEN65641:GEO65641 GOJ65641:GOK65641 GYF65641:GYG65641 HIB65641:HIC65641 HRX65641:HRY65641 IBT65641:IBU65641 ILP65641:ILQ65641 IVL65641:IVM65641 JFH65641:JFI65641 JPD65641:JPE65641 JYZ65641:JZA65641 KIV65641:KIW65641 KSR65641:KSS65641 LCN65641:LCO65641 LMJ65641:LMK65641 LWF65641:LWG65641 MGB65641:MGC65641 MPX65641:MPY65641 MZT65641:MZU65641 NJP65641:NJQ65641 NTL65641:NTM65641 ODH65641:ODI65641 OND65641:ONE65641 OWZ65641:OXA65641 PGV65641:PGW65641 PQR65641:PQS65641 QAN65641:QAO65641 QKJ65641:QKK65641 QUF65641:QUG65641 REB65641:REC65641 RNX65641:RNY65641 RXT65641:RXU65641 SHP65641:SHQ65641 SRL65641:SRM65641 TBH65641:TBI65641 TLD65641:TLE65641 TUZ65641:TVA65641 UEV65641:UEW65641 UOR65641:UOS65641 UYN65641:UYO65641 VIJ65641:VIK65641 VSF65641:VSG65641 WCB65641:WCC65641 WLX65641:WLY65641 WVT65641:WVU65641 J131177:K131177 JH131177:JI131177 TD131177:TE131177 ACZ131177:ADA131177 AMV131177:AMW131177 AWR131177:AWS131177 BGN131177:BGO131177 BQJ131177:BQK131177 CAF131177:CAG131177 CKB131177:CKC131177 CTX131177:CTY131177 DDT131177:DDU131177 DNP131177:DNQ131177 DXL131177:DXM131177 EHH131177:EHI131177 ERD131177:ERE131177 FAZ131177:FBA131177 FKV131177:FKW131177 FUR131177:FUS131177 GEN131177:GEO131177 GOJ131177:GOK131177 GYF131177:GYG131177 HIB131177:HIC131177 HRX131177:HRY131177 IBT131177:IBU131177 ILP131177:ILQ131177 IVL131177:IVM131177 JFH131177:JFI131177 JPD131177:JPE131177 JYZ131177:JZA131177 KIV131177:KIW131177 KSR131177:KSS131177 LCN131177:LCO131177 LMJ131177:LMK131177 LWF131177:LWG131177 MGB131177:MGC131177 MPX131177:MPY131177 MZT131177:MZU131177 NJP131177:NJQ131177 NTL131177:NTM131177 ODH131177:ODI131177 OND131177:ONE131177 OWZ131177:OXA131177 PGV131177:PGW131177 PQR131177:PQS131177 QAN131177:QAO131177 QKJ131177:QKK131177 QUF131177:QUG131177 REB131177:REC131177 RNX131177:RNY131177 RXT131177:RXU131177 SHP131177:SHQ131177 SRL131177:SRM131177 TBH131177:TBI131177 TLD131177:TLE131177 TUZ131177:TVA131177 UEV131177:UEW131177 UOR131177:UOS131177 UYN131177:UYO131177 VIJ131177:VIK131177 VSF131177:VSG131177 WCB131177:WCC131177 WLX131177:WLY131177 WVT131177:WVU131177 J196713:K196713 JH196713:JI196713 TD196713:TE196713 ACZ196713:ADA196713 AMV196713:AMW196713 AWR196713:AWS196713 BGN196713:BGO196713 BQJ196713:BQK196713 CAF196713:CAG196713 CKB196713:CKC196713 CTX196713:CTY196713 DDT196713:DDU196713 DNP196713:DNQ196713 DXL196713:DXM196713 EHH196713:EHI196713 ERD196713:ERE196713 FAZ196713:FBA196713 FKV196713:FKW196713 FUR196713:FUS196713 GEN196713:GEO196713 GOJ196713:GOK196713 GYF196713:GYG196713 HIB196713:HIC196713 HRX196713:HRY196713 IBT196713:IBU196713 ILP196713:ILQ196713 IVL196713:IVM196713 JFH196713:JFI196713 JPD196713:JPE196713 JYZ196713:JZA196713 KIV196713:KIW196713 KSR196713:KSS196713 LCN196713:LCO196713 LMJ196713:LMK196713 LWF196713:LWG196713 MGB196713:MGC196713 MPX196713:MPY196713 MZT196713:MZU196713 NJP196713:NJQ196713 NTL196713:NTM196713 ODH196713:ODI196713 OND196713:ONE196713 OWZ196713:OXA196713 PGV196713:PGW196713 PQR196713:PQS196713 QAN196713:QAO196713 QKJ196713:QKK196713 QUF196713:QUG196713 REB196713:REC196713 RNX196713:RNY196713 RXT196713:RXU196713 SHP196713:SHQ196713 SRL196713:SRM196713 TBH196713:TBI196713 TLD196713:TLE196713 TUZ196713:TVA196713 UEV196713:UEW196713 UOR196713:UOS196713 UYN196713:UYO196713 VIJ196713:VIK196713 VSF196713:VSG196713 WCB196713:WCC196713 WLX196713:WLY196713 WVT196713:WVU196713 J262249:K262249 JH262249:JI262249 TD262249:TE262249 ACZ262249:ADA262249 AMV262249:AMW262249 AWR262249:AWS262249 BGN262249:BGO262249 BQJ262249:BQK262249 CAF262249:CAG262249 CKB262249:CKC262249 CTX262249:CTY262249 DDT262249:DDU262249 DNP262249:DNQ262249 DXL262249:DXM262249 EHH262249:EHI262249 ERD262249:ERE262249 FAZ262249:FBA262249 FKV262249:FKW262249 FUR262249:FUS262249 GEN262249:GEO262249 GOJ262249:GOK262249 GYF262249:GYG262249 HIB262249:HIC262249 HRX262249:HRY262249 IBT262249:IBU262249 ILP262249:ILQ262249 IVL262249:IVM262249 JFH262249:JFI262249 JPD262249:JPE262249 JYZ262249:JZA262249 KIV262249:KIW262249 KSR262249:KSS262249 LCN262249:LCO262249 LMJ262249:LMK262249 LWF262249:LWG262249 MGB262249:MGC262249 MPX262249:MPY262249 MZT262249:MZU262249 NJP262249:NJQ262249 NTL262249:NTM262249 ODH262249:ODI262249 OND262249:ONE262249 OWZ262249:OXA262249 PGV262249:PGW262249 PQR262249:PQS262249 QAN262249:QAO262249 QKJ262249:QKK262249 QUF262249:QUG262249 REB262249:REC262249 RNX262249:RNY262249 RXT262249:RXU262249 SHP262249:SHQ262249 SRL262249:SRM262249 TBH262249:TBI262249 TLD262249:TLE262249 TUZ262249:TVA262249 UEV262249:UEW262249 UOR262249:UOS262249 UYN262249:UYO262249 VIJ262249:VIK262249 VSF262249:VSG262249 WCB262249:WCC262249 WLX262249:WLY262249 WVT262249:WVU262249 J327785:K327785 JH327785:JI327785 TD327785:TE327785 ACZ327785:ADA327785 AMV327785:AMW327785 AWR327785:AWS327785 BGN327785:BGO327785 BQJ327785:BQK327785 CAF327785:CAG327785 CKB327785:CKC327785 CTX327785:CTY327785 DDT327785:DDU327785 DNP327785:DNQ327785 DXL327785:DXM327785 EHH327785:EHI327785 ERD327785:ERE327785 FAZ327785:FBA327785 FKV327785:FKW327785 FUR327785:FUS327785 GEN327785:GEO327785 GOJ327785:GOK327785 GYF327785:GYG327785 HIB327785:HIC327785 HRX327785:HRY327785 IBT327785:IBU327785 ILP327785:ILQ327785 IVL327785:IVM327785 JFH327785:JFI327785 JPD327785:JPE327785 JYZ327785:JZA327785 KIV327785:KIW327785 KSR327785:KSS327785 LCN327785:LCO327785 LMJ327785:LMK327785 LWF327785:LWG327785 MGB327785:MGC327785 MPX327785:MPY327785 MZT327785:MZU327785 NJP327785:NJQ327785 NTL327785:NTM327785 ODH327785:ODI327785 OND327785:ONE327785 OWZ327785:OXA327785 PGV327785:PGW327785 PQR327785:PQS327785 QAN327785:QAO327785 QKJ327785:QKK327785 QUF327785:QUG327785 REB327785:REC327785 RNX327785:RNY327785 RXT327785:RXU327785 SHP327785:SHQ327785 SRL327785:SRM327785 TBH327785:TBI327785 TLD327785:TLE327785 TUZ327785:TVA327785 UEV327785:UEW327785 UOR327785:UOS327785 UYN327785:UYO327785 VIJ327785:VIK327785 VSF327785:VSG327785 WCB327785:WCC327785 WLX327785:WLY327785 WVT327785:WVU327785 J393321:K393321 JH393321:JI393321 TD393321:TE393321 ACZ393321:ADA393321 AMV393321:AMW393321 AWR393321:AWS393321 BGN393321:BGO393321 BQJ393321:BQK393321 CAF393321:CAG393321 CKB393321:CKC393321 CTX393321:CTY393321 DDT393321:DDU393321 DNP393321:DNQ393321 DXL393321:DXM393321 EHH393321:EHI393321 ERD393321:ERE393321 FAZ393321:FBA393321 FKV393321:FKW393321 FUR393321:FUS393321 GEN393321:GEO393321 GOJ393321:GOK393321 GYF393321:GYG393321 HIB393321:HIC393321 HRX393321:HRY393321 IBT393321:IBU393321 ILP393321:ILQ393321 IVL393321:IVM393321 JFH393321:JFI393321 JPD393321:JPE393321 JYZ393321:JZA393321 KIV393321:KIW393321 KSR393321:KSS393321 LCN393321:LCO393321 LMJ393321:LMK393321 LWF393321:LWG393321 MGB393321:MGC393321 MPX393321:MPY393321 MZT393321:MZU393321 NJP393321:NJQ393321 NTL393321:NTM393321 ODH393321:ODI393321 OND393321:ONE393321 OWZ393321:OXA393321 PGV393321:PGW393321 PQR393321:PQS393321 QAN393321:QAO393321 QKJ393321:QKK393321 QUF393321:QUG393321 REB393321:REC393321 RNX393321:RNY393321 RXT393321:RXU393321 SHP393321:SHQ393321 SRL393321:SRM393321 TBH393321:TBI393321 TLD393321:TLE393321 TUZ393321:TVA393321 UEV393321:UEW393321 UOR393321:UOS393321 UYN393321:UYO393321 VIJ393321:VIK393321 VSF393321:VSG393321 WCB393321:WCC393321 WLX393321:WLY393321 WVT393321:WVU393321 J458857:K458857 JH458857:JI458857 TD458857:TE458857 ACZ458857:ADA458857 AMV458857:AMW458857 AWR458857:AWS458857 BGN458857:BGO458857 BQJ458857:BQK458857 CAF458857:CAG458857 CKB458857:CKC458857 CTX458857:CTY458857 DDT458857:DDU458857 DNP458857:DNQ458857 DXL458857:DXM458857 EHH458857:EHI458857 ERD458857:ERE458857 FAZ458857:FBA458857 FKV458857:FKW458857 FUR458857:FUS458857 GEN458857:GEO458857 GOJ458857:GOK458857 GYF458857:GYG458857 HIB458857:HIC458857 HRX458857:HRY458857 IBT458857:IBU458857 ILP458857:ILQ458857 IVL458857:IVM458857 JFH458857:JFI458857 JPD458857:JPE458857 JYZ458857:JZA458857 KIV458857:KIW458857 KSR458857:KSS458857 LCN458857:LCO458857 LMJ458857:LMK458857 LWF458857:LWG458857 MGB458857:MGC458857 MPX458857:MPY458857 MZT458857:MZU458857 NJP458857:NJQ458857 NTL458857:NTM458857 ODH458857:ODI458857 OND458857:ONE458857 OWZ458857:OXA458857 PGV458857:PGW458857 PQR458857:PQS458857 QAN458857:QAO458857 QKJ458857:QKK458857 QUF458857:QUG458857 REB458857:REC458857 RNX458857:RNY458857 RXT458857:RXU458857 SHP458857:SHQ458857 SRL458857:SRM458857 TBH458857:TBI458857 TLD458857:TLE458857 TUZ458857:TVA458857 UEV458857:UEW458857 UOR458857:UOS458857 UYN458857:UYO458857 VIJ458857:VIK458857 VSF458857:VSG458857 WCB458857:WCC458857 WLX458857:WLY458857 WVT458857:WVU458857 J524393:K524393 JH524393:JI524393 TD524393:TE524393 ACZ524393:ADA524393 AMV524393:AMW524393 AWR524393:AWS524393 BGN524393:BGO524393 BQJ524393:BQK524393 CAF524393:CAG524393 CKB524393:CKC524393 CTX524393:CTY524393 DDT524393:DDU524393 DNP524393:DNQ524393 DXL524393:DXM524393 EHH524393:EHI524393 ERD524393:ERE524393 FAZ524393:FBA524393 FKV524393:FKW524393 FUR524393:FUS524393 GEN524393:GEO524393 GOJ524393:GOK524393 GYF524393:GYG524393 HIB524393:HIC524393 HRX524393:HRY524393 IBT524393:IBU524393 ILP524393:ILQ524393 IVL524393:IVM524393 JFH524393:JFI524393 JPD524393:JPE524393 JYZ524393:JZA524393 KIV524393:KIW524393 KSR524393:KSS524393 LCN524393:LCO524393 LMJ524393:LMK524393 LWF524393:LWG524393 MGB524393:MGC524393 MPX524393:MPY524393 MZT524393:MZU524393 NJP524393:NJQ524393 NTL524393:NTM524393 ODH524393:ODI524393 OND524393:ONE524393 OWZ524393:OXA524393 PGV524393:PGW524393 PQR524393:PQS524393 QAN524393:QAO524393 QKJ524393:QKK524393 QUF524393:QUG524393 REB524393:REC524393 RNX524393:RNY524393 RXT524393:RXU524393 SHP524393:SHQ524393 SRL524393:SRM524393 TBH524393:TBI524393 TLD524393:TLE524393 TUZ524393:TVA524393 UEV524393:UEW524393 UOR524393:UOS524393 UYN524393:UYO524393 VIJ524393:VIK524393 VSF524393:VSG524393 WCB524393:WCC524393 WLX524393:WLY524393 WVT524393:WVU524393 J589929:K589929 JH589929:JI589929 TD589929:TE589929 ACZ589929:ADA589929 AMV589929:AMW589929 AWR589929:AWS589929 BGN589929:BGO589929 BQJ589929:BQK589929 CAF589929:CAG589929 CKB589929:CKC589929 CTX589929:CTY589929 DDT589929:DDU589929 DNP589929:DNQ589929 DXL589929:DXM589929 EHH589929:EHI589929 ERD589929:ERE589929 FAZ589929:FBA589929 FKV589929:FKW589929 FUR589929:FUS589929 GEN589929:GEO589929 GOJ589929:GOK589929 GYF589929:GYG589929 HIB589929:HIC589929 HRX589929:HRY589929 IBT589929:IBU589929 ILP589929:ILQ589929 IVL589929:IVM589929 JFH589929:JFI589929 JPD589929:JPE589929 JYZ589929:JZA589929 KIV589929:KIW589929 KSR589929:KSS589929 LCN589929:LCO589929 LMJ589929:LMK589929 LWF589929:LWG589929 MGB589929:MGC589929 MPX589929:MPY589929 MZT589929:MZU589929 NJP589929:NJQ589929 NTL589929:NTM589929 ODH589929:ODI589929 OND589929:ONE589929 OWZ589929:OXA589929 PGV589929:PGW589929 PQR589929:PQS589929 QAN589929:QAO589929 QKJ589929:QKK589929 QUF589929:QUG589929 REB589929:REC589929 RNX589929:RNY589929 RXT589929:RXU589929 SHP589929:SHQ589929 SRL589929:SRM589929 TBH589929:TBI589929 TLD589929:TLE589929 TUZ589929:TVA589929 UEV589929:UEW589929 UOR589929:UOS589929 UYN589929:UYO589929 VIJ589929:VIK589929 VSF589929:VSG589929 WCB589929:WCC589929 WLX589929:WLY589929 WVT589929:WVU589929 J655465:K655465 JH655465:JI655465 TD655465:TE655465 ACZ655465:ADA655465 AMV655465:AMW655465 AWR655465:AWS655465 BGN655465:BGO655465 BQJ655465:BQK655465 CAF655465:CAG655465 CKB655465:CKC655465 CTX655465:CTY655465 DDT655465:DDU655465 DNP655465:DNQ655465 DXL655465:DXM655465 EHH655465:EHI655465 ERD655465:ERE655465 FAZ655465:FBA655465 FKV655465:FKW655465 FUR655465:FUS655465 GEN655465:GEO655465 GOJ655465:GOK655465 GYF655465:GYG655465 HIB655465:HIC655465 HRX655465:HRY655465 IBT655465:IBU655465 ILP655465:ILQ655465 IVL655465:IVM655465 JFH655465:JFI655465 JPD655465:JPE655465 JYZ655465:JZA655465 KIV655465:KIW655465 KSR655465:KSS655465 LCN655465:LCO655465 LMJ655465:LMK655465 LWF655465:LWG655465 MGB655465:MGC655465 MPX655465:MPY655465 MZT655465:MZU655465 NJP655465:NJQ655465 NTL655465:NTM655465 ODH655465:ODI655465 OND655465:ONE655465 OWZ655465:OXA655465 PGV655465:PGW655465 PQR655465:PQS655465 QAN655465:QAO655465 QKJ655465:QKK655465 QUF655465:QUG655465 REB655465:REC655465 RNX655465:RNY655465 RXT655465:RXU655465 SHP655465:SHQ655465 SRL655465:SRM655465 TBH655465:TBI655465 TLD655465:TLE655465 TUZ655465:TVA655465 UEV655465:UEW655465 UOR655465:UOS655465 UYN655465:UYO655465 VIJ655465:VIK655465 VSF655465:VSG655465 WCB655465:WCC655465 WLX655465:WLY655465 WVT655465:WVU655465 J721001:K721001 JH721001:JI721001 TD721001:TE721001 ACZ721001:ADA721001 AMV721001:AMW721001 AWR721001:AWS721001 BGN721001:BGO721001 BQJ721001:BQK721001 CAF721001:CAG721001 CKB721001:CKC721001 CTX721001:CTY721001 DDT721001:DDU721001 DNP721001:DNQ721001 DXL721001:DXM721001 EHH721001:EHI721001 ERD721001:ERE721001 FAZ721001:FBA721001 FKV721001:FKW721001 FUR721001:FUS721001 GEN721001:GEO721001 GOJ721001:GOK721001 GYF721001:GYG721001 HIB721001:HIC721001 HRX721001:HRY721001 IBT721001:IBU721001 ILP721001:ILQ721001 IVL721001:IVM721001 JFH721001:JFI721001 JPD721001:JPE721001 JYZ721001:JZA721001 KIV721001:KIW721001 KSR721001:KSS721001 LCN721001:LCO721001 LMJ721001:LMK721001 LWF721001:LWG721001 MGB721001:MGC721001 MPX721001:MPY721001 MZT721001:MZU721001 NJP721001:NJQ721001 NTL721001:NTM721001 ODH721001:ODI721001 OND721001:ONE721001 OWZ721001:OXA721001 PGV721001:PGW721001 PQR721001:PQS721001 QAN721001:QAO721001 QKJ721001:QKK721001 QUF721001:QUG721001 REB721001:REC721001 RNX721001:RNY721001 RXT721001:RXU721001 SHP721001:SHQ721001 SRL721001:SRM721001 TBH721001:TBI721001 TLD721001:TLE721001 TUZ721001:TVA721001 UEV721001:UEW721001 UOR721001:UOS721001 UYN721001:UYO721001 VIJ721001:VIK721001 VSF721001:VSG721001 WCB721001:WCC721001 WLX721001:WLY721001 WVT721001:WVU721001 J786537:K786537 JH786537:JI786537 TD786537:TE786537 ACZ786537:ADA786537 AMV786537:AMW786537 AWR786537:AWS786537 BGN786537:BGO786537 BQJ786537:BQK786537 CAF786537:CAG786537 CKB786537:CKC786537 CTX786537:CTY786537 DDT786537:DDU786537 DNP786537:DNQ786537 DXL786537:DXM786537 EHH786537:EHI786537 ERD786537:ERE786537 FAZ786537:FBA786537 FKV786537:FKW786537 FUR786537:FUS786537 GEN786537:GEO786537 GOJ786537:GOK786537 GYF786537:GYG786537 HIB786537:HIC786537 HRX786537:HRY786537 IBT786537:IBU786537 ILP786537:ILQ786537 IVL786537:IVM786537 JFH786537:JFI786537 JPD786537:JPE786537 JYZ786537:JZA786537 KIV786537:KIW786537 KSR786537:KSS786537 LCN786537:LCO786537 LMJ786537:LMK786537 LWF786537:LWG786537 MGB786537:MGC786537 MPX786537:MPY786537 MZT786537:MZU786537 NJP786537:NJQ786537 NTL786537:NTM786537 ODH786537:ODI786537 OND786537:ONE786537 OWZ786537:OXA786537 PGV786537:PGW786537 PQR786537:PQS786537 QAN786537:QAO786537 QKJ786537:QKK786537 QUF786537:QUG786537 REB786537:REC786537 RNX786537:RNY786537 RXT786537:RXU786537 SHP786537:SHQ786537 SRL786537:SRM786537 TBH786537:TBI786537 TLD786537:TLE786537 TUZ786537:TVA786537 UEV786537:UEW786537 UOR786537:UOS786537 UYN786537:UYO786537 VIJ786537:VIK786537 VSF786537:VSG786537 WCB786537:WCC786537 WLX786537:WLY786537 WVT786537:WVU786537 J852073:K852073 JH852073:JI852073 TD852073:TE852073 ACZ852073:ADA852073 AMV852073:AMW852073 AWR852073:AWS852073 BGN852073:BGO852073 BQJ852073:BQK852073 CAF852073:CAG852073 CKB852073:CKC852073 CTX852073:CTY852073 DDT852073:DDU852073 DNP852073:DNQ852073 DXL852073:DXM852073 EHH852073:EHI852073 ERD852073:ERE852073 FAZ852073:FBA852073 FKV852073:FKW852073 FUR852073:FUS852073 GEN852073:GEO852073 GOJ852073:GOK852073 GYF852073:GYG852073 HIB852073:HIC852073 HRX852073:HRY852073 IBT852073:IBU852073 ILP852073:ILQ852073 IVL852073:IVM852073 JFH852073:JFI852073 JPD852073:JPE852073 JYZ852073:JZA852073 KIV852073:KIW852073 KSR852073:KSS852073 LCN852073:LCO852073 LMJ852073:LMK852073 LWF852073:LWG852073 MGB852073:MGC852073 MPX852073:MPY852073 MZT852073:MZU852073 NJP852073:NJQ852073 NTL852073:NTM852073 ODH852073:ODI852073 OND852073:ONE852073 OWZ852073:OXA852073 PGV852073:PGW852073 PQR852073:PQS852073 QAN852073:QAO852073 QKJ852073:QKK852073 QUF852073:QUG852073 REB852073:REC852073 RNX852073:RNY852073 RXT852073:RXU852073 SHP852073:SHQ852073 SRL852073:SRM852073 TBH852073:TBI852073 TLD852073:TLE852073 TUZ852073:TVA852073 UEV852073:UEW852073 UOR852073:UOS852073 UYN852073:UYO852073 VIJ852073:VIK852073 VSF852073:VSG852073 WCB852073:WCC852073 WLX852073:WLY852073 WVT852073:WVU852073 J917609:K917609 JH917609:JI917609 TD917609:TE917609 ACZ917609:ADA917609 AMV917609:AMW917609 AWR917609:AWS917609 BGN917609:BGO917609 BQJ917609:BQK917609 CAF917609:CAG917609 CKB917609:CKC917609 CTX917609:CTY917609 DDT917609:DDU917609 DNP917609:DNQ917609 DXL917609:DXM917609 EHH917609:EHI917609 ERD917609:ERE917609 FAZ917609:FBA917609 FKV917609:FKW917609 FUR917609:FUS917609 GEN917609:GEO917609 GOJ917609:GOK917609 GYF917609:GYG917609 HIB917609:HIC917609 HRX917609:HRY917609 IBT917609:IBU917609 ILP917609:ILQ917609 IVL917609:IVM917609 JFH917609:JFI917609 JPD917609:JPE917609 JYZ917609:JZA917609 KIV917609:KIW917609 KSR917609:KSS917609 LCN917609:LCO917609 LMJ917609:LMK917609 LWF917609:LWG917609 MGB917609:MGC917609 MPX917609:MPY917609 MZT917609:MZU917609 NJP917609:NJQ917609 NTL917609:NTM917609 ODH917609:ODI917609 OND917609:ONE917609 OWZ917609:OXA917609 PGV917609:PGW917609 PQR917609:PQS917609 QAN917609:QAO917609 QKJ917609:QKK917609 QUF917609:QUG917609 REB917609:REC917609 RNX917609:RNY917609 RXT917609:RXU917609 SHP917609:SHQ917609 SRL917609:SRM917609 TBH917609:TBI917609 TLD917609:TLE917609 TUZ917609:TVA917609 UEV917609:UEW917609 UOR917609:UOS917609 UYN917609:UYO917609 VIJ917609:VIK917609 VSF917609:VSG917609 WCB917609:WCC917609 WLX917609:WLY917609 WVT917609:WVU917609 J983145:K983145 JH983145:JI983145 TD983145:TE983145 ACZ983145:ADA983145 AMV983145:AMW983145 AWR983145:AWS983145 BGN983145:BGO983145 BQJ983145:BQK983145 CAF983145:CAG983145 CKB983145:CKC983145 CTX983145:CTY983145 DDT983145:DDU983145 DNP983145:DNQ983145 DXL983145:DXM983145 EHH983145:EHI983145 ERD983145:ERE983145 FAZ983145:FBA983145 FKV983145:FKW983145 FUR983145:FUS983145 GEN983145:GEO983145 GOJ983145:GOK983145 GYF983145:GYG983145 HIB983145:HIC983145 HRX983145:HRY983145 IBT983145:IBU983145 ILP983145:ILQ983145 IVL983145:IVM983145 JFH983145:JFI983145 JPD983145:JPE983145 JYZ983145:JZA983145 KIV983145:KIW983145 KSR983145:KSS983145 LCN983145:LCO983145 LMJ983145:LMK983145 LWF983145:LWG983145 MGB983145:MGC983145 MPX983145:MPY983145 MZT983145:MZU983145 NJP983145:NJQ983145 NTL983145:NTM983145 ODH983145:ODI983145 OND983145:ONE983145 OWZ983145:OXA983145 PGV983145:PGW983145 PQR983145:PQS983145 QAN983145:QAO983145 QKJ983145:QKK983145 QUF983145:QUG983145 REB983145:REC983145 RNX983145:RNY983145 RXT983145:RXU983145 SHP983145:SHQ983145 SRL983145:SRM983145 TBH983145:TBI983145 TLD983145:TLE983145 TUZ983145:TVA983145 UEV983145:UEW983145 UOR983145:UOS983145 UYN983145:UYO983145 VIJ983145:VIK983145 VSF983145:VSG983145 WCB983145:WCC983145 WLX983145:WLY983145 WVT983145:WVU983145 W65641:X65641 JU65641:JV65641 TQ65641:TR65641 ADM65641:ADN65641 ANI65641:ANJ65641 AXE65641:AXF65641 BHA65641:BHB65641 BQW65641:BQX65641 CAS65641:CAT65641 CKO65641:CKP65641 CUK65641:CUL65641 DEG65641:DEH65641 DOC65641:DOD65641 DXY65641:DXZ65641 EHU65641:EHV65641 ERQ65641:ERR65641 FBM65641:FBN65641 FLI65641:FLJ65641 FVE65641:FVF65641 GFA65641:GFB65641 GOW65641:GOX65641 GYS65641:GYT65641 HIO65641:HIP65641 HSK65641:HSL65641 ICG65641:ICH65641 IMC65641:IMD65641 IVY65641:IVZ65641 JFU65641:JFV65641 JPQ65641:JPR65641 JZM65641:JZN65641 KJI65641:KJJ65641 KTE65641:KTF65641 LDA65641:LDB65641 LMW65641:LMX65641 LWS65641:LWT65641 MGO65641:MGP65641 MQK65641:MQL65641 NAG65641:NAH65641 NKC65641:NKD65641 NTY65641:NTZ65641 ODU65641:ODV65641 ONQ65641:ONR65641 OXM65641:OXN65641 PHI65641:PHJ65641 PRE65641:PRF65641 QBA65641:QBB65641 QKW65641:QKX65641 QUS65641:QUT65641 REO65641:REP65641 ROK65641:ROL65641 RYG65641:RYH65641 SIC65641:SID65641 SRY65641:SRZ65641 TBU65641:TBV65641 TLQ65641:TLR65641 TVM65641:TVN65641 UFI65641:UFJ65641 UPE65641:UPF65641 UZA65641:UZB65641 VIW65641:VIX65641 VSS65641:VST65641 WCO65641:WCP65641 WMK65641:WML65641 WWG65641:WWH65641 W131177:X131177 JU131177:JV131177 TQ131177:TR131177 ADM131177:ADN131177 ANI131177:ANJ131177 AXE131177:AXF131177 BHA131177:BHB131177 BQW131177:BQX131177 CAS131177:CAT131177 CKO131177:CKP131177 CUK131177:CUL131177 DEG131177:DEH131177 DOC131177:DOD131177 DXY131177:DXZ131177 EHU131177:EHV131177 ERQ131177:ERR131177 FBM131177:FBN131177 FLI131177:FLJ131177 FVE131177:FVF131177 GFA131177:GFB131177 GOW131177:GOX131177 GYS131177:GYT131177 HIO131177:HIP131177 HSK131177:HSL131177 ICG131177:ICH131177 IMC131177:IMD131177 IVY131177:IVZ131177 JFU131177:JFV131177 JPQ131177:JPR131177 JZM131177:JZN131177 KJI131177:KJJ131177 KTE131177:KTF131177 LDA131177:LDB131177 LMW131177:LMX131177 LWS131177:LWT131177 MGO131177:MGP131177 MQK131177:MQL131177 NAG131177:NAH131177 NKC131177:NKD131177 NTY131177:NTZ131177 ODU131177:ODV131177 ONQ131177:ONR131177 OXM131177:OXN131177 PHI131177:PHJ131177 PRE131177:PRF131177 QBA131177:QBB131177 QKW131177:QKX131177 QUS131177:QUT131177 REO131177:REP131177 ROK131177:ROL131177 RYG131177:RYH131177 SIC131177:SID131177 SRY131177:SRZ131177 TBU131177:TBV131177 TLQ131177:TLR131177 TVM131177:TVN131177 UFI131177:UFJ131177 UPE131177:UPF131177 UZA131177:UZB131177 VIW131177:VIX131177 VSS131177:VST131177 WCO131177:WCP131177 WMK131177:WML131177 WWG131177:WWH131177 W196713:X196713 JU196713:JV196713 TQ196713:TR196713 ADM196713:ADN196713 ANI196713:ANJ196713 AXE196713:AXF196713 BHA196713:BHB196713 BQW196713:BQX196713 CAS196713:CAT196713 CKO196713:CKP196713 CUK196713:CUL196713 DEG196713:DEH196713 DOC196713:DOD196713 DXY196713:DXZ196713 EHU196713:EHV196713 ERQ196713:ERR196713 FBM196713:FBN196713 FLI196713:FLJ196713 FVE196713:FVF196713 GFA196713:GFB196713 GOW196713:GOX196713 GYS196713:GYT196713 HIO196713:HIP196713 HSK196713:HSL196713 ICG196713:ICH196713 IMC196713:IMD196713 IVY196713:IVZ196713 JFU196713:JFV196713 JPQ196713:JPR196713 JZM196713:JZN196713 KJI196713:KJJ196713 KTE196713:KTF196713 LDA196713:LDB196713 LMW196713:LMX196713 LWS196713:LWT196713 MGO196713:MGP196713 MQK196713:MQL196713 NAG196713:NAH196713 NKC196713:NKD196713 NTY196713:NTZ196713 ODU196713:ODV196713 ONQ196713:ONR196713 OXM196713:OXN196713 PHI196713:PHJ196713 PRE196713:PRF196713 QBA196713:QBB196713 QKW196713:QKX196713 QUS196713:QUT196713 REO196713:REP196713 ROK196713:ROL196713 RYG196713:RYH196713 SIC196713:SID196713 SRY196713:SRZ196713 TBU196713:TBV196713 TLQ196713:TLR196713 TVM196713:TVN196713 UFI196713:UFJ196713 UPE196713:UPF196713 UZA196713:UZB196713 VIW196713:VIX196713 VSS196713:VST196713 WCO196713:WCP196713 WMK196713:WML196713 WWG196713:WWH196713 W262249:X262249 JU262249:JV262249 TQ262249:TR262249 ADM262249:ADN262249 ANI262249:ANJ262249 AXE262249:AXF262249 BHA262249:BHB262249 BQW262249:BQX262249 CAS262249:CAT262249 CKO262249:CKP262249 CUK262249:CUL262249 DEG262249:DEH262249 DOC262249:DOD262249 DXY262249:DXZ262249 EHU262249:EHV262249 ERQ262249:ERR262249 FBM262249:FBN262249 FLI262249:FLJ262249 FVE262249:FVF262249 GFA262249:GFB262249 GOW262249:GOX262249 GYS262249:GYT262249 HIO262249:HIP262249 HSK262249:HSL262249 ICG262249:ICH262249 IMC262249:IMD262249 IVY262249:IVZ262249 JFU262249:JFV262249 JPQ262249:JPR262249 JZM262249:JZN262249 KJI262249:KJJ262249 KTE262249:KTF262249 LDA262249:LDB262249 LMW262249:LMX262249 LWS262249:LWT262249 MGO262249:MGP262249 MQK262249:MQL262249 NAG262249:NAH262249 NKC262249:NKD262249 NTY262249:NTZ262249 ODU262249:ODV262249 ONQ262249:ONR262249 OXM262249:OXN262249 PHI262249:PHJ262249 PRE262249:PRF262249 QBA262249:QBB262249 QKW262249:QKX262249 QUS262249:QUT262249 REO262249:REP262249 ROK262249:ROL262249 RYG262249:RYH262249 SIC262249:SID262249 SRY262249:SRZ262249 TBU262249:TBV262249 TLQ262249:TLR262249 TVM262249:TVN262249 UFI262249:UFJ262249 UPE262249:UPF262249 UZA262249:UZB262249 VIW262249:VIX262249 VSS262249:VST262249 WCO262249:WCP262249 WMK262249:WML262249 WWG262249:WWH262249 W327785:X327785 JU327785:JV327785 TQ327785:TR327785 ADM327785:ADN327785 ANI327785:ANJ327785 AXE327785:AXF327785 BHA327785:BHB327785 BQW327785:BQX327785 CAS327785:CAT327785 CKO327785:CKP327785 CUK327785:CUL327785 DEG327785:DEH327785 DOC327785:DOD327785 DXY327785:DXZ327785 EHU327785:EHV327785 ERQ327785:ERR327785 FBM327785:FBN327785 FLI327785:FLJ327785 FVE327785:FVF327785 GFA327785:GFB327785 GOW327785:GOX327785 GYS327785:GYT327785 HIO327785:HIP327785 HSK327785:HSL327785 ICG327785:ICH327785 IMC327785:IMD327785 IVY327785:IVZ327785 JFU327785:JFV327785 JPQ327785:JPR327785 JZM327785:JZN327785 KJI327785:KJJ327785 KTE327785:KTF327785 LDA327785:LDB327785 LMW327785:LMX327785 LWS327785:LWT327785 MGO327785:MGP327785 MQK327785:MQL327785 NAG327785:NAH327785 NKC327785:NKD327785 NTY327785:NTZ327785 ODU327785:ODV327785 ONQ327785:ONR327785 OXM327785:OXN327785 PHI327785:PHJ327785 PRE327785:PRF327785 QBA327785:QBB327785 QKW327785:QKX327785 QUS327785:QUT327785 REO327785:REP327785 ROK327785:ROL327785 RYG327785:RYH327785 SIC327785:SID327785 SRY327785:SRZ327785 TBU327785:TBV327785 TLQ327785:TLR327785 TVM327785:TVN327785 UFI327785:UFJ327785 UPE327785:UPF327785 UZA327785:UZB327785 VIW327785:VIX327785 VSS327785:VST327785 WCO327785:WCP327785 WMK327785:WML327785 WWG327785:WWH327785 W393321:X393321 JU393321:JV393321 TQ393321:TR393321 ADM393321:ADN393321 ANI393321:ANJ393321 AXE393321:AXF393321 BHA393321:BHB393321 BQW393321:BQX393321 CAS393321:CAT393321 CKO393321:CKP393321 CUK393321:CUL393321 DEG393321:DEH393321 DOC393321:DOD393321 DXY393321:DXZ393321 EHU393321:EHV393321 ERQ393321:ERR393321 FBM393321:FBN393321 FLI393321:FLJ393321 FVE393321:FVF393321 GFA393321:GFB393321 GOW393321:GOX393321 GYS393321:GYT393321 HIO393321:HIP393321 HSK393321:HSL393321 ICG393321:ICH393321 IMC393321:IMD393321 IVY393321:IVZ393321 JFU393321:JFV393321 JPQ393321:JPR393321 JZM393321:JZN393321 KJI393321:KJJ393321 KTE393321:KTF393321 LDA393321:LDB393321 LMW393321:LMX393321 LWS393321:LWT393321 MGO393321:MGP393321 MQK393321:MQL393321 NAG393321:NAH393321 NKC393321:NKD393321 NTY393321:NTZ393321 ODU393321:ODV393321 ONQ393321:ONR393321 OXM393321:OXN393321 PHI393321:PHJ393321 PRE393321:PRF393321 QBA393321:QBB393321 QKW393321:QKX393321 QUS393321:QUT393321 REO393321:REP393321 ROK393321:ROL393321 RYG393321:RYH393321 SIC393321:SID393321 SRY393321:SRZ393321 TBU393321:TBV393321 TLQ393321:TLR393321 TVM393321:TVN393321 UFI393321:UFJ393321 UPE393321:UPF393321 UZA393321:UZB393321 VIW393321:VIX393321 VSS393321:VST393321 WCO393321:WCP393321 WMK393321:WML393321 WWG393321:WWH393321 W458857:X458857 JU458857:JV458857 TQ458857:TR458857 ADM458857:ADN458857 ANI458857:ANJ458857 AXE458857:AXF458857 BHA458857:BHB458857 BQW458857:BQX458857 CAS458857:CAT458857 CKO458857:CKP458857 CUK458857:CUL458857 DEG458857:DEH458857 DOC458857:DOD458857 DXY458857:DXZ458857 EHU458857:EHV458857 ERQ458857:ERR458857 FBM458857:FBN458857 FLI458857:FLJ458857 FVE458857:FVF458857 GFA458857:GFB458857 GOW458857:GOX458857 GYS458857:GYT458857 HIO458857:HIP458857 HSK458857:HSL458857 ICG458857:ICH458857 IMC458857:IMD458857 IVY458857:IVZ458857 JFU458857:JFV458857 JPQ458857:JPR458857 JZM458857:JZN458857 KJI458857:KJJ458857 KTE458857:KTF458857 LDA458857:LDB458857 LMW458857:LMX458857 LWS458857:LWT458857 MGO458857:MGP458857 MQK458857:MQL458857 NAG458857:NAH458857 NKC458857:NKD458857 NTY458857:NTZ458857 ODU458857:ODV458857 ONQ458857:ONR458857 OXM458857:OXN458857 PHI458857:PHJ458857 PRE458857:PRF458857 QBA458857:QBB458857 QKW458857:QKX458857 QUS458857:QUT458857 REO458857:REP458857 ROK458857:ROL458857 RYG458857:RYH458857 SIC458857:SID458857 SRY458857:SRZ458857 TBU458857:TBV458857 TLQ458857:TLR458857 TVM458857:TVN458857 UFI458857:UFJ458857 UPE458857:UPF458857 UZA458857:UZB458857 VIW458857:VIX458857 VSS458857:VST458857 WCO458857:WCP458857 WMK458857:WML458857 WWG458857:WWH458857 W524393:X524393 JU524393:JV524393 TQ524393:TR524393 ADM524393:ADN524393 ANI524393:ANJ524393 AXE524393:AXF524393 BHA524393:BHB524393 BQW524393:BQX524393 CAS524393:CAT524393 CKO524393:CKP524393 CUK524393:CUL524393 DEG524393:DEH524393 DOC524393:DOD524393 DXY524393:DXZ524393 EHU524393:EHV524393 ERQ524393:ERR524393 FBM524393:FBN524393 FLI524393:FLJ524393 FVE524393:FVF524393 GFA524393:GFB524393 GOW524393:GOX524393 GYS524393:GYT524393 HIO524393:HIP524393 HSK524393:HSL524393 ICG524393:ICH524393 IMC524393:IMD524393 IVY524393:IVZ524393 JFU524393:JFV524393 JPQ524393:JPR524393 JZM524393:JZN524393 KJI524393:KJJ524393 KTE524393:KTF524393 LDA524393:LDB524393 LMW524393:LMX524393 LWS524393:LWT524393 MGO524393:MGP524393 MQK524393:MQL524393 NAG524393:NAH524393 NKC524393:NKD524393 NTY524393:NTZ524393 ODU524393:ODV524393 ONQ524393:ONR524393 OXM524393:OXN524393 PHI524393:PHJ524393 PRE524393:PRF524393 QBA524393:QBB524393 QKW524393:QKX524393 QUS524393:QUT524393 REO524393:REP524393 ROK524393:ROL524393 RYG524393:RYH524393 SIC524393:SID524393 SRY524393:SRZ524393 TBU524393:TBV524393 TLQ524393:TLR524393 TVM524393:TVN524393 UFI524393:UFJ524393 UPE524393:UPF524393 UZA524393:UZB524393 VIW524393:VIX524393 VSS524393:VST524393 WCO524393:WCP524393 WMK524393:WML524393 WWG524393:WWH524393 W589929:X589929 JU589929:JV589929 TQ589929:TR589929 ADM589929:ADN589929 ANI589929:ANJ589929 AXE589929:AXF589929 BHA589929:BHB589929 BQW589929:BQX589929 CAS589929:CAT589929 CKO589929:CKP589929 CUK589929:CUL589929 DEG589929:DEH589929 DOC589929:DOD589929 DXY589929:DXZ589929 EHU589929:EHV589929 ERQ589929:ERR589929 FBM589929:FBN589929 FLI589929:FLJ589929 FVE589929:FVF589929 GFA589929:GFB589929 GOW589929:GOX589929 GYS589929:GYT589929 HIO589929:HIP589929 HSK589929:HSL589929 ICG589929:ICH589929 IMC589929:IMD589929 IVY589929:IVZ589929 JFU589929:JFV589929 JPQ589929:JPR589929 JZM589929:JZN589929 KJI589929:KJJ589929 KTE589929:KTF589929 LDA589929:LDB589929 LMW589929:LMX589929 LWS589929:LWT589929 MGO589929:MGP589929 MQK589929:MQL589929 NAG589929:NAH589929 NKC589929:NKD589929 NTY589929:NTZ589929 ODU589929:ODV589929 ONQ589929:ONR589929 OXM589929:OXN589929 PHI589929:PHJ589929 PRE589929:PRF589929 QBA589929:QBB589929 QKW589929:QKX589929 QUS589929:QUT589929 REO589929:REP589929 ROK589929:ROL589929 RYG589929:RYH589929 SIC589929:SID589929 SRY589929:SRZ589929 TBU589929:TBV589929 TLQ589929:TLR589929 TVM589929:TVN589929 UFI589929:UFJ589929 UPE589929:UPF589929 UZA589929:UZB589929 VIW589929:VIX589929 VSS589929:VST589929 WCO589929:WCP589929 WMK589929:WML589929 WWG589929:WWH589929 W655465:X655465 JU655465:JV655465 TQ655465:TR655465 ADM655465:ADN655465 ANI655465:ANJ655465 AXE655465:AXF655465 BHA655465:BHB655465 BQW655465:BQX655465 CAS655465:CAT655465 CKO655465:CKP655465 CUK655465:CUL655465 DEG655465:DEH655465 DOC655465:DOD655465 DXY655465:DXZ655465 EHU655465:EHV655465 ERQ655465:ERR655465 FBM655465:FBN655465 FLI655465:FLJ655465 FVE655465:FVF655465 GFA655465:GFB655465 GOW655465:GOX655465 GYS655465:GYT655465 HIO655465:HIP655465 HSK655465:HSL655465 ICG655465:ICH655465 IMC655465:IMD655465 IVY655465:IVZ655465 JFU655465:JFV655465 JPQ655465:JPR655465 JZM655465:JZN655465 KJI655465:KJJ655465 KTE655465:KTF655465 LDA655465:LDB655465 LMW655465:LMX655465 LWS655465:LWT655465 MGO655465:MGP655465 MQK655465:MQL655465 NAG655465:NAH655465 NKC655465:NKD655465 NTY655465:NTZ655465 ODU655465:ODV655465 ONQ655465:ONR655465 OXM655465:OXN655465 PHI655465:PHJ655465 PRE655465:PRF655465 QBA655465:QBB655465 QKW655465:QKX655465 QUS655465:QUT655465 REO655465:REP655465 ROK655465:ROL655465 RYG655465:RYH655465 SIC655465:SID655465 SRY655465:SRZ655465 TBU655465:TBV655465 TLQ655465:TLR655465 TVM655465:TVN655465 UFI655465:UFJ655465 UPE655465:UPF655465 UZA655465:UZB655465 VIW655465:VIX655465 VSS655465:VST655465 WCO655465:WCP655465 WMK655465:WML655465 WWG655465:WWH655465 W721001:X721001 JU721001:JV721001 TQ721001:TR721001 ADM721001:ADN721001 ANI721001:ANJ721001 AXE721001:AXF721001 BHA721001:BHB721001 BQW721001:BQX721001 CAS721001:CAT721001 CKO721001:CKP721001 CUK721001:CUL721001 DEG721001:DEH721001 DOC721001:DOD721001 DXY721001:DXZ721001 EHU721001:EHV721001 ERQ721001:ERR721001 FBM721001:FBN721001 FLI721001:FLJ721001 FVE721001:FVF721001 GFA721001:GFB721001 GOW721001:GOX721001 GYS721001:GYT721001 HIO721001:HIP721001 HSK721001:HSL721001 ICG721001:ICH721001 IMC721001:IMD721001 IVY721001:IVZ721001 JFU721001:JFV721001 JPQ721001:JPR721001 JZM721001:JZN721001 KJI721001:KJJ721001 KTE721001:KTF721001 LDA721001:LDB721001 LMW721001:LMX721001 LWS721001:LWT721001 MGO721001:MGP721001 MQK721001:MQL721001 NAG721001:NAH721001 NKC721001:NKD721001 NTY721001:NTZ721001 ODU721001:ODV721001 ONQ721001:ONR721001 OXM721001:OXN721001 PHI721001:PHJ721001 PRE721001:PRF721001 QBA721001:QBB721001 QKW721001:QKX721001 QUS721001:QUT721001 REO721001:REP721001 ROK721001:ROL721001 RYG721001:RYH721001 SIC721001:SID721001 SRY721001:SRZ721001 TBU721001:TBV721001 TLQ721001:TLR721001 TVM721001:TVN721001 UFI721001:UFJ721001 UPE721001:UPF721001 UZA721001:UZB721001 VIW721001:VIX721001 VSS721001:VST721001 WCO721001:WCP721001 WMK721001:WML721001 WWG721001:WWH721001 W786537:X786537 JU786537:JV786537 TQ786537:TR786537 ADM786537:ADN786537 ANI786537:ANJ786537 AXE786537:AXF786537 BHA786537:BHB786537 BQW786537:BQX786537 CAS786537:CAT786537 CKO786537:CKP786537 CUK786537:CUL786537 DEG786537:DEH786537 DOC786537:DOD786537 DXY786537:DXZ786537 EHU786537:EHV786537 ERQ786537:ERR786537 FBM786537:FBN786537 FLI786537:FLJ786537 FVE786537:FVF786537 GFA786537:GFB786537 GOW786537:GOX786537 GYS786537:GYT786537 HIO786537:HIP786537 HSK786537:HSL786537 ICG786537:ICH786537 IMC786537:IMD786537 IVY786537:IVZ786537 JFU786537:JFV786537 JPQ786537:JPR786537 JZM786537:JZN786537 KJI786537:KJJ786537 KTE786537:KTF786537 LDA786537:LDB786537 LMW786537:LMX786537 LWS786537:LWT786537 MGO786537:MGP786537 MQK786537:MQL786537 NAG786537:NAH786537 NKC786537:NKD786537 NTY786537:NTZ786537 ODU786537:ODV786537 ONQ786537:ONR786537 OXM786537:OXN786537 PHI786537:PHJ786537 PRE786537:PRF786537 QBA786537:QBB786537 QKW786537:QKX786537 QUS786537:QUT786537 REO786537:REP786537 ROK786537:ROL786537 RYG786537:RYH786537 SIC786537:SID786537 SRY786537:SRZ786537 TBU786537:TBV786537 TLQ786537:TLR786537 TVM786537:TVN786537 UFI786537:UFJ786537 UPE786537:UPF786537 UZA786537:UZB786537 VIW786537:VIX786537 VSS786537:VST786537 WCO786537:WCP786537 WMK786537:WML786537 WWG786537:WWH786537 W852073:X852073 JU852073:JV852073 TQ852073:TR852073 ADM852073:ADN852073 ANI852073:ANJ852073 AXE852073:AXF852073 BHA852073:BHB852073 BQW852073:BQX852073 CAS852073:CAT852073 CKO852073:CKP852073 CUK852073:CUL852073 DEG852073:DEH852073 DOC852073:DOD852073 DXY852073:DXZ852073 EHU852073:EHV852073 ERQ852073:ERR852073 FBM852073:FBN852073 FLI852073:FLJ852073 FVE852073:FVF852073 GFA852073:GFB852073 GOW852073:GOX852073 GYS852073:GYT852073 HIO852073:HIP852073 HSK852073:HSL852073 ICG852073:ICH852073 IMC852073:IMD852073 IVY852073:IVZ852073 JFU852073:JFV852073 JPQ852073:JPR852073 JZM852073:JZN852073 KJI852073:KJJ852073 KTE852073:KTF852073 LDA852073:LDB852073 LMW852073:LMX852073 LWS852073:LWT852073 MGO852073:MGP852073 MQK852073:MQL852073 NAG852073:NAH852073 NKC852073:NKD852073 NTY852073:NTZ852073 ODU852073:ODV852073 ONQ852073:ONR852073 OXM852073:OXN852073 PHI852073:PHJ852073 PRE852073:PRF852073 QBA852073:QBB852073 QKW852073:QKX852073 QUS852073:QUT852073 REO852073:REP852073 ROK852073:ROL852073 RYG852073:RYH852073 SIC852073:SID852073 SRY852073:SRZ852073 TBU852073:TBV852073 TLQ852073:TLR852073 TVM852073:TVN852073 UFI852073:UFJ852073 UPE852073:UPF852073 UZA852073:UZB852073 VIW852073:VIX852073 VSS852073:VST852073 WCO852073:WCP852073 WMK852073:WML852073 WWG852073:WWH852073 W917609:X917609 JU917609:JV917609 TQ917609:TR917609 ADM917609:ADN917609 ANI917609:ANJ917609 AXE917609:AXF917609 BHA917609:BHB917609 BQW917609:BQX917609 CAS917609:CAT917609 CKO917609:CKP917609 CUK917609:CUL917609 DEG917609:DEH917609 DOC917609:DOD917609 DXY917609:DXZ917609 EHU917609:EHV917609 ERQ917609:ERR917609 FBM917609:FBN917609 FLI917609:FLJ917609 FVE917609:FVF917609 GFA917609:GFB917609 GOW917609:GOX917609 GYS917609:GYT917609 HIO917609:HIP917609 HSK917609:HSL917609 ICG917609:ICH917609 IMC917609:IMD917609 IVY917609:IVZ917609 JFU917609:JFV917609 JPQ917609:JPR917609 JZM917609:JZN917609 KJI917609:KJJ917609 KTE917609:KTF917609 LDA917609:LDB917609 LMW917609:LMX917609 LWS917609:LWT917609 MGO917609:MGP917609 MQK917609:MQL917609 NAG917609:NAH917609 NKC917609:NKD917609 NTY917609:NTZ917609 ODU917609:ODV917609 ONQ917609:ONR917609 OXM917609:OXN917609 PHI917609:PHJ917609 PRE917609:PRF917609 QBA917609:QBB917609 QKW917609:QKX917609 QUS917609:QUT917609 REO917609:REP917609 ROK917609:ROL917609 RYG917609:RYH917609 SIC917609:SID917609 SRY917609:SRZ917609 TBU917609:TBV917609 TLQ917609:TLR917609 TVM917609:TVN917609 UFI917609:UFJ917609 UPE917609:UPF917609 UZA917609:UZB917609 VIW917609:VIX917609 VSS917609:VST917609 WCO917609:WCP917609 WMK917609:WML917609 WWG917609:WWH917609 W983145:X983145 JU983145:JV983145 TQ983145:TR983145 ADM983145:ADN983145 ANI983145:ANJ983145 AXE983145:AXF983145 BHA983145:BHB983145 BQW983145:BQX983145 CAS983145:CAT983145 CKO983145:CKP983145 CUK983145:CUL983145 DEG983145:DEH983145 DOC983145:DOD983145 DXY983145:DXZ983145 EHU983145:EHV983145 ERQ983145:ERR983145 FBM983145:FBN983145 FLI983145:FLJ983145 FVE983145:FVF983145 GFA983145:GFB983145 GOW983145:GOX983145 GYS983145:GYT983145 HIO983145:HIP983145 HSK983145:HSL983145 ICG983145:ICH983145 IMC983145:IMD983145 IVY983145:IVZ983145 JFU983145:JFV983145 JPQ983145:JPR983145 JZM983145:JZN983145 KJI983145:KJJ983145 KTE983145:KTF983145 LDA983145:LDB983145 LMW983145:LMX983145 LWS983145:LWT983145 MGO983145:MGP983145 MQK983145:MQL983145 NAG983145:NAH983145 NKC983145:NKD983145 NTY983145:NTZ983145 ODU983145:ODV983145 ONQ983145:ONR983145 OXM983145:OXN983145 PHI983145:PHJ983145 PRE983145:PRF983145 QBA983145:QBB983145 QKW983145:QKX983145 QUS983145:QUT983145 REO983145:REP983145 ROK983145:ROL983145 RYG983145:RYH983145 SIC983145:SID983145 SRY983145:SRZ983145 TBU983145:TBV983145 TLQ983145:TLR983145 TVM983145:TVN983145 UFI983145:UFJ983145 UPE983145:UPF983145 UZA983145:UZB983145 VIW983145:VIX983145 VSS983145:VST983145 WCO983145:WCP983145 WMK983145:WML983145 WWG983145:WWH983145" xr:uid="{00000000-0002-0000-0500-00000A000000}">
      <formula1>0</formula1>
      <formula2>59</formula2>
    </dataValidation>
    <dataValidation type="whole" allowBlank="1" showInputMessage="1" showErrorMessage="1" error="SOMENTE NÚMEROS INTEIROS ATÉ 7 (SETE) DÍGITOS" sqref="Y65645:AC65645 JW65645:KA65645 TS65645:TW65645 ADO65645:ADS65645 ANK65645:ANO65645 AXG65645:AXK65645 BHC65645:BHG65645 BQY65645:BRC65645 CAU65645:CAY65645 CKQ65645:CKU65645 CUM65645:CUQ65645 DEI65645:DEM65645 DOE65645:DOI65645 DYA65645:DYE65645 EHW65645:EIA65645 ERS65645:ERW65645 FBO65645:FBS65645 FLK65645:FLO65645 FVG65645:FVK65645 GFC65645:GFG65645 GOY65645:GPC65645 GYU65645:GYY65645 HIQ65645:HIU65645 HSM65645:HSQ65645 ICI65645:ICM65645 IME65645:IMI65645 IWA65645:IWE65645 JFW65645:JGA65645 JPS65645:JPW65645 JZO65645:JZS65645 KJK65645:KJO65645 KTG65645:KTK65645 LDC65645:LDG65645 LMY65645:LNC65645 LWU65645:LWY65645 MGQ65645:MGU65645 MQM65645:MQQ65645 NAI65645:NAM65645 NKE65645:NKI65645 NUA65645:NUE65645 ODW65645:OEA65645 ONS65645:ONW65645 OXO65645:OXS65645 PHK65645:PHO65645 PRG65645:PRK65645 QBC65645:QBG65645 QKY65645:QLC65645 QUU65645:QUY65645 REQ65645:REU65645 ROM65645:ROQ65645 RYI65645:RYM65645 SIE65645:SII65645 SSA65645:SSE65645 TBW65645:TCA65645 TLS65645:TLW65645 TVO65645:TVS65645 UFK65645:UFO65645 UPG65645:UPK65645 UZC65645:UZG65645 VIY65645:VJC65645 VSU65645:VSY65645 WCQ65645:WCU65645 WMM65645:WMQ65645 WWI65645:WWM65645 Y131181:AC131181 JW131181:KA131181 TS131181:TW131181 ADO131181:ADS131181 ANK131181:ANO131181 AXG131181:AXK131181 BHC131181:BHG131181 BQY131181:BRC131181 CAU131181:CAY131181 CKQ131181:CKU131181 CUM131181:CUQ131181 DEI131181:DEM131181 DOE131181:DOI131181 DYA131181:DYE131181 EHW131181:EIA131181 ERS131181:ERW131181 FBO131181:FBS131181 FLK131181:FLO131181 FVG131181:FVK131181 GFC131181:GFG131181 GOY131181:GPC131181 GYU131181:GYY131181 HIQ131181:HIU131181 HSM131181:HSQ131181 ICI131181:ICM131181 IME131181:IMI131181 IWA131181:IWE131181 JFW131181:JGA131181 JPS131181:JPW131181 JZO131181:JZS131181 KJK131181:KJO131181 KTG131181:KTK131181 LDC131181:LDG131181 LMY131181:LNC131181 LWU131181:LWY131181 MGQ131181:MGU131181 MQM131181:MQQ131181 NAI131181:NAM131181 NKE131181:NKI131181 NUA131181:NUE131181 ODW131181:OEA131181 ONS131181:ONW131181 OXO131181:OXS131181 PHK131181:PHO131181 PRG131181:PRK131181 QBC131181:QBG131181 QKY131181:QLC131181 QUU131181:QUY131181 REQ131181:REU131181 ROM131181:ROQ131181 RYI131181:RYM131181 SIE131181:SII131181 SSA131181:SSE131181 TBW131181:TCA131181 TLS131181:TLW131181 TVO131181:TVS131181 UFK131181:UFO131181 UPG131181:UPK131181 UZC131181:UZG131181 VIY131181:VJC131181 VSU131181:VSY131181 WCQ131181:WCU131181 WMM131181:WMQ131181 WWI131181:WWM131181 Y196717:AC196717 JW196717:KA196717 TS196717:TW196717 ADO196717:ADS196717 ANK196717:ANO196717 AXG196717:AXK196717 BHC196717:BHG196717 BQY196717:BRC196717 CAU196717:CAY196717 CKQ196717:CKU196717 CUM196717:CUQ196717 DEI196717:DEM196717 DOE196717:DOI196717 DYA196717:DYE196717 EHW196717:EIA196717 ERS196717:ERW196717 FBO196717:FBS196717 FLK196717:FLO196717 FVG196717:FVK196717 GFC196717:GFG196717 GOY196717:GPC196717 GYU196717:GYY196717 HIQ196717:HIU196717 HSM196717:HSQ196717 ICI196717:ICM196717 IME196717:IMI196717 IWA196717:IWE196717 JFW196717:JGA196717 JPS196717:JPW196717 JZO196717:JZS196717 KJK196717:KJO196717 KTG196717:KTK196717 LDC196717:LDG196717 LMY196717:LNC196717 LWU196717:LWY196717 MGQ196717:MGU196717 MQM196717:MQQ196717 NAI196717:NAM196717 NKE196717:NKI196717 NUA196717:NUE196717 ODW196717:OEA196717 ONS196717:ONW196717 OXO196717:OXS196717 PHK196717:PHO196717 PRG196717:PRK196717 QBC196717:QBG196717 QKY196717:QLC196717 QUU196717:QUY196717 REQ196717:REU196717 ROM196717:ROQ196717 RYI196717:RYM196717 SIE196717:SII196717 SSA196717:SSE196717 TBW196717:TCA196717 TLS196717:TLW196717 TVO196717:TVS196717 UFK196717:UFO196717 UPG196717:UPK196717 UZC196717:UZG196717 VIY196717:VJC196717 VSU196717:VSY196717 WCQ196717:WCU196717 WMM196717:WMQ196717 WWI196717:WWM196717 Y262253:AC262253 JW262253:KA262253 TS262253:TW262253 ADO262253:ADS262253 ANK262253:ANO262253 AXG262253:AXK262253 BHC262253:BHG262253 BQY262253:BRC262253 CAU262253:CAY262253 CKQ262253:CKU262253 CUM262253:CUQ262253 DEI262253:DEM262253 DOE262253:DOI262253 DYA262253:DYE262253 EHW262253:EIA262253 ERS262253:ERW262253 FBO262253:FBS262253 FLK262253:FLO262253 FVG262253:FVK262253 GFC262253:GFG262253 GOY262253:GPC262253 GYU262253:GYY262253 HIQ262253:HIU262253 HSM262253:HSQ262253 ICI262253:ICM262253 IME262253:IMI262253 IWA262253:IWE262253 JFW262253:JGA262253 JPS262253:JPW262253 JZO262253:JZS262253 KJK262253:KJO262253 KTG262253:KTK262253 LDC262253:LDG262253 LMY262253:LNC262253 LWU262253:LWY262253 MGQ262253:MGU262253 MQM262253:MQQ262253 NAI262253:NAM262253 NKE262253:NKI262253 NUA262253:NUE262253 ODW262253:OEA262253 ONS262253:ONW262253 OXO262253:OXS262253 PHK262253:PHO262253 PRG262253:PRK262253 QBC262253:QBG262253 QKY262253:QLC262253 QUU262253:QUY262253 REQ262253:REU262253 ROM262253:ROQ262253 RYI262253:RYM262253 SIE262253:SII262253 SSA262253:SSE262253 TBW262253:TCA262253 TLS262253:TLW262253 TVO262253:TVS262253 UFK262253:UFO262253 UPG262253:UPK262253 UZC262253:UZG262253 VIY262253:VJC262253 VSU262253:VSY262253 WCQ262253:WCU262253 WMM262253:WMQ262253 WWI262253:WWM262253 Y327789:AC327789 JW327789:KA327789 TS327789:TW327789 ADO327789:ADS327789 ANK327789:ANO327789 AXG327789:AXK327789 BHC327789:BHG327789 BQY327789:BRC327789 CAU327789:CAY327789 CKQ327789:CKU327789 CUM327789:CUQ327789 DEI327789:DEM327789 DOE327789:DOI327789 DYA327789:DYE327789 EHW327789:EIA327789 ERS327789:ERW327789 FBO327789:FBS327789 FLK327789:FLO327789 FVG327789:FVK327789 GFC327789:GFG327789 GOY327789:GPC327789 GYU327789:GYY327789 HIQ327789:HIU327789 HSM327789:HSQ327789 ICI327789:ICM327789 IME327789:IMI327789 IWA327789:IWE327789 JFW327789:JGA327789 JPS327789:JPW327789 JZO327789:JZS327789 KJK327789:KJO327789 KTG327789:KTK327789 LDC327789:LDG327789 LMY327789:LNC327789 LWU327789:LWY327789 MGQ327789:MGU327789 MQM327789:MQQ327789 NAI327789:NAM327789 NKE327789:NKI327789 NUA327789:NUE327789 ODW327789:OEA327789 ONS327789:ONW327789 OXO327789:OXS327789 PHK327789:PHO327789 PRG327789:PRK327789 QBC327789:QBG327789 QKY327789:QLC327789 QUU327789:QUY327789 REQ327789:REU327789 ROM327789:ROQ327789 RYI327789:RYM327789 SIE327789:SII327789 SSA327789:SSE327789 TBW327789:TCA327789 TLS327789:TLW327789 TVO327789:TVS327789 UFK327789:UFO327789 UPG327789:UPK327789 UZC327789:UZG327789 VIY327789:VJC327789 VSU327789:VSY327789 WCQ327789:WCU327789 WMM327789:WMQ327789 WWI327789:WWM327789 Y393325:AC393325 JW393325:KA393325 TS393325:TW393325 ADO393325:ADS393325 ANK393325:ANO393325 AXG393325:AXK393325 BHC393325:BHG393325 BQY393325:BRC393325 CAU393325:CAY393325 CKQ393325:CKU393325 CUM393325:CUQ393325 DEI393325:DEM393325 DOE393325:DOI393325 DYA393325:DYE393325 EHW393325:EIA393325 ERS393325:ERW393325 FBO393325:FBS393325 FLK393325:FLO393325 FVG393325:FVK393325 GFC393325:GFG393325 GOY393325:GPC393325 GYU393325:GYY393325 HIQ393325:HIU393325 HSM393325:HSQ393325 ICI393325:ICM393325 IME393325:IMI393325 IWA393325:IWE393325 JFW393325:JGA393325 JPS393325:JPW393325 JZO393325:JZS393325 KJK393325:KJO393325 KTG393325:KTK393325 LDC393325:LDG393325 LMY393325:LNC393325 LWU393325:LWY393325 MGQ393325:MGU393325 MQM393325:MQQ393325 NAI393325:NAM393325 NKE393325:NKI393325 NUA393325:NUE393325 ODW393325:OEA393325 ONS393325:ONW393325 OXO393325:OXS393325 PHK393325:PHO393325 PRG393325:PRK393325 QBC393325:QBG393325 QKY393325:QLC393325 QUU393325:QUY393325 REQ393325:REU393325 ROM393325:ROQ393325 RYI393325:RYM393325 SIE393325:SII393325 SSA393325:SSE393325 TBW393325:TCA393325 TLS393325:TLW393325 TVO393325:TVS393325 UFK393325:UFO393325 UPG393325:UPK393325 UZC393325:UZG393325 VIY393325:VJC393325 VSU393325:VSY393325 WCQ393325:WCU393325 WMM393325:WMQ393325 WWI393325:WWM393325 Y458861:AC458861 JW458861:KA458861 TS458861:TW458861 ADO458861:ADS458861 ANK458861:ANO458861 AXG458861:AXK458861 BHC458861:BHG458861 BQY458861:BRC458861 CAU458861:CAY458861 CKQ458861:CKU458861 CUM458861:CUQ458861 DEI458861:DEM458861 DOE458861:DOI458861 DYA458861:DYE458861 EHW458861:EIA458861 ERS458861:ERW458861 FBO458861:FBS458861 FLK458861:FLO458861 FVG458861:FVK458861 GFC458861:GFG458861 GOY458861:GPC458861 GYU458861:GYY458861 HIQ458861:HIU458861 HSM458861:HSQ458861 ICI458861:ICM458861 IME458861:IMI458861 IWA458861:IWE458861 JFW458861:JGA458861 JPS458861:JPW458861 JZO458861:JZS458861 KJK458861:KJO458861 KTG458861:KTK458861 LDC458861:LDG458861 LMY458861:LNC458861 LWU458861:LWY458861 MGQ458861:MGU458861 MQM458861:MQQ458861 NAI458861:NAM458861 NKE458861:NKI458861 NUA458861:NUE458861 ODW458861:OEA458861 ONS458861:ONW458861 OXO458861:OXS458861 PHK458861:PHO458861 PRG458861:PRK458861 QBC458861:QBG458861 QKY458861:QLC458861 QUU458861:QUY458861 REQ458861:REU458861 ROM458861:ROQ458861 RYI458861:RYM458861 SIE458861:SII458861 SSA458861:SSE458861 TBW458861:TCA458861 TLS458861:TLW458861 TVO458861:TVS458861 UFK458861:UFO458861 UPG458861:UPK458861 UZC458861:UZG458861 VIY458861:VJC458861 VSU458861:VSY458861 WCQ458861:WCU458861 WMM458861:WMQ458861 WWI458861:WWM458861 Y524397:AC524397 JW524397:KA524397 TS524397:TW524397 ADO524397:ADS524397 ANK524397:ANO524397 AXG524397:AXK524397 BHC524397:BHG524397 BQY524397:BRC524397 CAU524397:CAY524397 CKQ524397:CKU524397 CUM524397:CUQ524397 DEI524397:DEM524397 DOE524397:DOI524397 DYA524397:DYE524397 EHW524397:EIA524397 ERS524397:ERW524397 FBO524397:FBS524397 FLK524397:FLO524397 FVG524397:FVK524397 GFC524397:GFG524397 GOY524397:GPC524397 GYU524397:GYY524397 HIQ524397:HIU524397 HSM524397:HSQ524397 ICI524397:ICM524397 IME524397:IMI524397 IWA524397:IWE524397 JFW524397:JGA524397 JPS524397:JPW524397 JZO524397:JZS524397 KJK524397:KJO524397 KTG524397:KTK524397 LDC524397:LDG524397 LMY524397:LNC524397 LWU524397:LWY524397 MGQ524397:MGU524397 MQM524397:MQQ524397 NAI524397:NAM524397 NKE524397:NKI524397 NUA524397:NUE524397 ODW524397:OEA524397 ONS524397:ONW524397 OXO524397:OXS524397 PHK524397:PHO524397 PRG524397:PRK524397 QBC524397:QBG524397 QKY524397:QLC524397 QUU524397:QUY524397 REQ524397:REU524397 ROM524397:ROQ524397 RYI524397:RYM524397 SIE524397:SII524397 SSA524397:SSE524397 TBW524397:TCA524397 TLS524397:TLW524397 TVO524397:TVS524397 UFK524397:UFO524397 UPG524397:UPK524397 UZC524397:UZG524397 VIY524397:VJC524397 VSU524397:VSY524397 WCQ524397:WCU524397 WMM524397:WMQ524397 WWI524397:WWM524397 Y589933:AC589933 JW589933:KA589933 TS589933:TW589933 ADO589933:ADS589933 ANK589933:ANO589933 AXG589933:AXK589933 BHC589933:BHG589933 BQY589933:BRC589933 CAU589933:CAY589933 CKQ589933:CKU589933 CUM589933:CUQ589933 DEI589933:DEM589933 DOE589933:DOI589933 DYA589933:DYE589933 EHW589933:EIA589933 ERS589933:ERW589933 FBO589933:FBS589933 FLK589933:FLO589933 FVG589933:FVK589933 GFC589933:GFG589933 GOY589933:GPC589933 GYU589933:GYY589933 HIQ589933:HIU589933 HSM589933:HSQ589933 ICI589933:ICM589933 IME589933:IMI589933 IWA589933:IWE589933 JFW589933:JGA589933 JPS589933:JPW589933 JZO589933:JZS589933 KJK589933:KJO589933 KTG589933:KTK589933 LDC589933:LDG589933 LMY589933:LNC589933 LWU589933:LWY589933 MGQ589933:MGU589933 MQM589933:MQQ589933 NAI589933:NAM589933 NKE589933:NKI589933 NUA589933:NUE589933 ODW589933:OEA589933 ONS589933:ONW589933 OXO589933:OXS589933 PHK589933:PHO589933 PRG589933:PRK589933 QBC589933:QBG589933 QKY589933:QLC589933 QUU589933:QUY589933 REQ589933:REU589933 ROM589933:ROQ589933 RYI589933:RYM589933 SIE589933:SII589933 SSA589933:SSE589933 TBW589933:TCA589933 TLS589933:TLW589933 TVO589933:TVS589933 UFK589933:UFO589933 UPG589933:UPK589933 UZC589933:UZG589933 VIY589933:VJC589933 VSU589933:VSY589933 WCQ589933:WCU589933 WMM589933:WMQ589933 WWI589933:WWM589933 Y655469:AC655469 JW655469:KA655469 TS655469:TW655469 ADO655469:ADS655469 ANK655469:ANO655469 AXG655469:AXK655469 BHC655469:BHG655469 BQY655469:BRC655469 CAU655469:CAY655469 CKQ655469:CKU655469 CUM655469:CUQ655469 DEI655469:DEM655469 DOE655469:DOI655469 DYA655469:DYE655469 EHW655469:EIA655469 ERS655469:ERW655469 FBO655469:FBS655469 FLK655469:FLO655469 FVG655469:FVK655469 GFC655469:GFG655469 GOY655469:GPC655469 GYU655469:GYY655469 HIQ655469:HIU655469 HSM655469:HSQ655469 ICI655469:ICM655469 IME655469:IMI655469 IWA655469:IWE655469 JFW655469:JGA655469 JPS655469:JPW655469 JZO655469:JZS655469 KJK655469:KJO655469 KTG655469:KTK655469 LDC655469:LDG655469 LMY655469:LNC655469 LWU655469:LWY655469 MGQ655469:MGU655469 MQM655469:MQQ655469 NAI655469:NAM655469 NKE655469:NKI655469 NUA655469:NUE655469 ODW655469:OEA655469 ONS655469:ONW655469 OXO655469:OXS655469 PHK655469:PHO655469 PRG655469:PRK655469 QBC655469:QBG655469 QKY655469:QLC655469 QUU655469:QUY655469 REQ655469:REU655469 ROM655469:ROQ655469 RYI655469:RYM655469 SIE655469:SII655469 SSA655469:SSE655469 TBW655469:TCA655469 TLS655469:TLW655469 TVO655469:TVS655469 UFK655469:UFO655469 UPG655469:UPK655469 UZC655469:UZG655469 VIY655469:VJC655469 VSU655469:VSY655469 WCQ655469:WCU655469 WMM655469:WMQ655469 WWI655469:WWM655469 Y721005:AC721005 JW721005:KA721005 TS721005:TW721005 ADO721005:ADS721005 ANK721005:ANO721005 AXG721005:AXK721005 BHC721005:BHG721005 BQY721005:BRC721005 CAU721005:CAY721005 CKQ721005:CKU721005 CUM721005:CUQ721005 DEI721005:DEM721005 DOE721005:DOI721005 DYA721005:DYE721005 EHW721005:EIA721005 ERS721005:ERW721005 FBO721005:FBS721005 FLK721005:FLO721005 FVG721005:FVK721005 GFC721005:GFG721005 GOY721005:GPC721005 GYU721005:GYY721005 HIQ721005:HIU721005 HSM721005:HSQ721005 ICI721005:ICM721005 IME721005:IMI721005 IWA721005:IWE721005 JFW721005:JGA721005 JPS721005:JPW721005 JZO721005:JZS721005 KJK721005:KJO721005 KTG721005:KTK721005 LDC721005:LDG721005 LMY721005:LNC721005 LWU721005:LWY721005 MGQ721005:MGU721005 MQM721005:MQQ721005 NAI721005:NAM721005 NKE721005:NKI721005 NUA721005:NUE721005 ODW721005:OEA721005 ONS721005:ONW721005 OXO721005:OXS721005 PHK721005:PHO721005 PRG721005:PRK721005 QBC721005:QBG721005 QKY721005:QLC721005 QUU721005:QUY721005 REQ721005:REU721005 ROM721005:ROQ721005 RYI721005:RYM721005 SIE721005:SII721005 SSA721005:SSE721005 TBW721005:TCA721005 TLS721005:TLW721005 TVO721005:TVS721005 UFK721005:UFO721005 UPG721005:UPK721005 UZC721005:UZG721005 VIY721005:VJC721005 VSU721005:VSY721005 WCQ721005:WCU721005 WMM721005:WMQ721005 WWI721005:WWM721005 Y786541:AC786541 JW786541:KA786541 TS786541:TW786541 ADO786541:ADS786541 ANK786541:ANO786541 AXG786541:AXK786541 BHC786541:BHG786541 BQY786541:BRC786541 CAU786541:CAY786541 CKQ786541:CKU786541 CUM786541:CUQ786541 DEI786541:DEM786541 DOE786541:DOI786541 DYA786541:DYE786541 EHW786541:EIA786541 ERS786541:ERW786541 FBO786541:FBS786541 FLK786541:FLO786541 FVG786541:FVK786541 GFC786541:GFG786541 GOY786541:GPC786541 GYU786541:GYY786541 HIQ786541:HIU786541 HSM786541:HSQ786541 ICI786541:ICM786541 IME786541:IMI786541 IWA786541:IWE786541 JFW786541:JGA786541 JPS786541:JPW786541 JZO786541:JZS786541 KJK786541:KJO786541 KTG786541:KTK786541 LDC786541:LDG786541 LMY786541:LNC786541 LWU786541:LWY786541 MGQ786541:MGU786541 MQM786541:MQQ786541 NAI786541:NAM786541 NKE786541:NKI786541 NUA786541:NUE786541 ODW786541:OEA786541 ONS786541:ONW786541 OXO786541:OXS786541 PHK786541:PHO786541 PRG786541:PRK786541 QBC786541:QBG786541 QKY786541:QLC786541 QUU786541:QUY786541 REQ786541:REU786541 ROM786541:ROQ786541 RYI786541:RYM786541 SIE786541:SII786541 SSA786541:SSE786541 TBW786541:TCA786541 TLS786541:TLW786541 TVO786541:TVS786541 UFK786541:UFO786541 UPG786541:UPK786541 UZC786541:UZG786541 VIY786541:VJC786541 VSU786541:VSY786541 WCQ786541:WCU786541 WMM786541:WMQ786541 WWI786541:WWM786541 Y852077:AC852077 JW852077:KA852077 TS852077:TW852077 ADO852077:ADS852077 ANK852077:ANO852077 AXG852077:AXK852077 BHC852077:BHG852077 BQY852077:BRC852077 CAU852077:CAY852077 CKQ852077:CKU852077 CUM852077:CUQ852077 DEI852077:DEM852077 DOE852077:DOI852077 DYA852077:DYE852077 EHW852077:EIA852077 ERS852077:ERW852077 FBO852077:FBS852077 FLK852077:FLO852077 FVG852077:FVK852077 GFC852077:GFG852077 GOY852077:GPC852077 GYU852077:GYY852077 HIQ852077:HIU852077 HSM852077:HSQ852077 ICI852077:ICM852077 IME852077:IMI852077 IWA852077:IWE852077 JFW852077:JGA852077 JPS852077:JPW852077 JZO852077:JZS852077 KJK852077:KJO852077 KTG852077:KTK852077 LDC852077:LDG852077 LMY852077:LNC852077 LWU852077:LWY852077 MGQ852077:MGU852077 MQM852077:MQQ852077 NAI852077:NAM852077 NKE852077:NKI852077 NUA852077:NUE852077 ODW852077:OEA852077 ONS852077:ONW852077 OXO852077:OXS852077 PHK852077:PHO852077 PRG852077:PRK852077 QBC852077:QBG852077 QKY852077:QLC852077 QUU852077:QUY852077 REQ852077:REU852077 ROM852077:ROQ852077 RYI852077:RYM852077 SIE852077:SII852077 SSA852077:SSE852077 TBW852077:TCA852077 TLS852077:TLW852077 TVO852077:TVS852077 UFK852077:UFO852077 UPG852077:UPK852077 UZC852077:UZG852077 VIY852077:VJC852077 VSU852077:VSY852077 WCQ852077:WCU852077 WMM852077:WMQ852077 WWI852077:WWM852077 Y917613:AC917613 JW917613:KA917613 TS917613:TW917613 ADO917613:ADS917613 ANK917613:ANO917613 AXG917613:AXK917613 BHC917613:BHG917613 BQY917613:BRC917613 CAU917613:CAY917613 CKQ917613:CKU917613 CUM917613:CUQ917613 DEI917613:DEM917613 DOE917613:DOI917613 DYA917613:DYE917613 EHW917613:EIA917613 ERS917613:ERW917613 FBO917613:FBS917613 FLK917613:FLO917613 FVG917613:FVK917613 GFC917613:GFG917613 GOY917613:GPC917613 GYU917613:GYY917613 HIQ917613:HIU917613 HSM917613:HSQ917613 ICI917613:ICM917613 IME917613:IMI917613 IWA917613:IWE917613 JFW917613:JGA917613 JPS917613:JPW917613 JZO917613:JZS917613 KJK917613:KJO917613 KTG917613:KTK917613 LDC917613:LDG917613 LMY917613:LNC917613 LWU917613:LWY917613 MGQ917613:MGU917613 MQM917613:MQQ917613 NAI917613:NAM917613 NKE917613:NKI917613 NUA917613:NUE917613 ODW917613:OEA917613 ONS917613:ONW917613 OXO917613:OXS917613 PHK917613:PHO917613 PRG917613:PRK917613 QBC917613:QBG917613 QKY917613:QLC917613 QUU917613:QUY917613 REQ917613:REU917613 ROM917613:ROQ917613 RYI917613:RYM917613 SIE917613:SII917613 SSA917613:SSE917613 TBW917613:TCA917613 TLS917613:TLW917613 TVO917613:TVS917613 UFK917613:UFO917613 UPG917613:UPK917613 UZC917613:UZG917613 VIY917613:VJC917613 VSU917613:VSY917613 WCQ917613:WCU917613 WMM917613:WMQ917613 WWI917613:WWM917613 Y983149:AC983149 JW983149:KA983149 TS983149:TW983149 ADO983149:ADS983149 ANK983149:ANO983149 AXG983149:AXK983149 BHC983149:BHG983149 BQY983149:BRC983149 CAU983149:CAY983149 CKQ983149:CKU983149 CUM983149:CUQ983149 DEI983149:DEM983149 DOE983149:DOI983149 DYA983149:DYE983149 EHW983149:EIA983149 ERS983149:ERW983149 FBO983149:FBS983149 FLK983149:FLO983149 FVG983149:FVK983149 GFC983149:GFG983149 GOY983149:GPC983149 GYU983149:GYY983149 HIQ983149:HIU983149 HSM983149:HSQ983149 ICI983149:ICM983149 IME983149:IMI983149 IWA983149:IWE983149 JFW983149:JGA983149 JPS983149:JPW983149 JZO983149:JZS983149 KJK983149:KJO983149 KTG983149:KTK983149 LDC983149:LDG983149 LMY983149:LNC983149 LWU983149:LWY983149 MGQ983149:MGU983149 MQM983149:MQQ983149 NAI983149:NAM983149 NKE983149:NKI983149 NUA983149:NUE983149 ODW983149:OEA983149 ONS983149:ONW983149 OXO983149:OXS983149 PHK983149:PHO983149 PRG983149:PRK983149 QBC983149:QBG983149 QKY983149:QLC983149 QUU983149:QUY983149 REQ983149:REU983149 ROM983149:ROQ983149 RYI983149:RYM983149 SIE983149:SII983149 SSA983149:SSE983149 TBW983149:TCA983149 TLS983149:TLW983149 TVO983149:TVS983149 UFK983149:UFO983149 UPG983149:UPK983149 UZC983149:UZG983149 VIY983149:VJC983149 VSU983149:VSY983149 WCQ983149:WCU983149 WMM983149:WMQ983149 WWI983149:WWM983149" xr:uid="{00000000-0002-0000-0500-00000B000000}">
      <formula1>0</formula1>
      <formula2>9999999</formula2>
    </dataValidation>
    <dataValidation type="list" allowBlank="1" showInputMessage="1" showErrorMessage="1" sqref="WWG983151:WWI983151 V65646:V65647 JT65646:JT65647 TP65646:TP65647 ADL65646:ADL65647 ANH65646:ANH65647 AXD65646:AXD65647 BGZ65646:BGZ65647 BQV65646:BQV65647 CAR65646:CAR65647 CKN65646:CKN65647 CUJ65646:CUJ65647 DEF65646:DEF65647 DOB65646:DOB65647 DXX65646:DXX65647 EHT65646:EHT65647 ERP65646:ERP65647 FBL65646:FBL65647 FLH65646:FLH65647 FVD65646:FVD65647 GEZ65646:GEZ65647 GOV65646:GOV65647 GYR65646:GYR65647 HIN65646:HIN65647 HSJ65646:HSJ65647 ICF65646:ICF65647 IMB65646:IMB65647 IVX65646:IVX65647 JFT65646:JFT65647 JPP65646:JPP65647 JZL65646:JZL65647 KJH65646:KJH65647 KTD65646:KTD65647 LCZ65646:LCZ65647 LMV65646:LMV65647 LWR65646:LWR65647 MGN65646:MGN65647 MQJ65646:MQJ65647 NAF65646:NAF65647 NKB65646:NKB65647 NTX65646:NTX65647 ODT65646:ODT65647 ONP65646:ONP65647 OXL65646:OXL65647 PHH65646:PHH65647 PRD65646:PRD65647 QAZ65646:QAZ65647 QKV65646:QKV65647 QUR65646:QUR65647 REN65646:REN65647 ROJ65646:ROJ65647 RYF65646:RYF65647 SIB65646:SIB65647 SRX65646:SRX65647 TBT65646:TBT65647 TLP65646:TLP65647 TVL65646:TVL65647 UFH65646:UFH65647 UPD65646:UPD65647 UYZ65646:UYZ65647 VIV65646:VIV65647 VSR65646:VSR65647 WCN65646:WCN65647 WMJ65646:WMJ65647 WWF65646:WWF65647 V131182:V131183 JT131182:JT131183 TP131182:TP131183 ADL131182:ADL131183 ANH131182:ANH131183 AXD131182:AXD131183 BGZ131182:BGZ131183 BQV131182:BQV131183 CAR131182:CAR131183 CKN131182:CKN131183 CUJ131182:CUJ131183 DEF131182:DEF131183 DOB131182:DOB131183 DXX131182:DXX131183 EHT131182:EHT131183 ERP131182:ERP131183 FBL131182:FBL131183 FLH131182:FLH131183 FVD131182:FVD131183 GEZ131182:GEZ131183 GOV131182:GOV131183 GYR131182:GYR131183 HIN131182:HIN131183 HSJ131182:HSJ131183 ICF131182:ICF131183 IMB131182:IMB131183 IVX131182:IVX131183 JFT131182:JFT131183 JPP131182:JPP131183 JZL131182:JZL131183 KJH131182:KJH131183 KTD131182:KTD131183 LCZ131182:LCZ131183 LMV131182:LMV131183 LWR131182:LWR131183 MGN131182:MGN131183 MQJ131182:MQJ131183 NAF131182:NAF131183 NKB131182:NKB131183 NTX131182:NTX131183 ODT131182:ODT131183 ONP131182:ONP131183 OXL131182:OXL131183 PHH131182:PHH131183 PRD131182:PRD131183 QAZ131182:QAZ131183 QKV131182:QKV131183 QUR131182:QUR131183 REN131182:REN131183 ROJ131182:ROJ131183 RYF131182:RYF131183 SIB131182:SIB131183 SRX131182:SRX131183 TBT131182:TBT131183 TLP131182:TLP131183 TVL131182:TVL131183 UFH131182:UFH131183 UPD131182:UPD131183 UYZ131182:UYZ131183 VIV131182:VIV131183 VSR131182:VSR131183 WCN131182:WCN131183 WMJ131182:WMJ131183 WWF131182:WWF131183 V196718:V196719 JT196718:JT196719 TP196718:TP196719 ADL196718:ADL196719 ANH196718:ANH196719 AXD196718:AXD196719 BGZ196718:BGZ196719 BQV196718:BQV196719 CAR196718:CAR196719 CKN196718:CKN196719 CUJ196718:CUJ196719 DEF196718:DEF196719 DOB196718:DOB196719 DXX196718:DXX196719 EHT196718:EHT196719 ERP196718:ERP196719 FBL196718:FBL196719 FLH196718:FLH196719 FVD196718:FVD196719 GEZ196718:GEZ196719 GOV196718:GOV196719 GYR196718:GYR196719 HIN196718:HIN196719 HSJ196718:HSJ196719 ICF196718:ICF196719 IMB196718:IMB196719 IVX196718:IVX196719 JFT196718:JFT196719 JPP196718:JPP196719 JZL196718:JZL196719 KJH196718:KJH196719 KTD196718:KTD196719 LCZ196718:LCZ196719 LMV196718:LMV196719 LWR196718:LWR196719 MGN196718:MGN196719 MQJ196718:MQJ196719 NAF196718:NAF196719 NKB196718:NKB196719 NTX196718:NTX196719 ODT196718:ODT196719 ONP196718:ONP196719 OXL196718:OXL196719 PHH196718:PHH196719 PRD196718:PRD196719 QAZ196718:QAZ196719 QKV196718:QKV196719 QUR196718:QUR196719 REN196718:REN196719 ROJ196718:ROJ196719 RYF196718:RYF196719 SIB196718:SIB196719 SRX196718:SRX196719 TBT196718:TBT196719 TLP196718:TLP196719 TVL196718:TVL196719 UFH196718:UFH196719 UPD196718:UPD196719 UYZ196718:UYZ196719 VIV196718:VIV196719 VSR196718:VSR196719 WCN196718:WCN196719 WMJ196718:WMJ196719 WWF196718:WWF196719 V262254:V262255 JT262254:JT262255 TP262254:TP262255 ADL262254:ADL262255 ANH262254:ANH262255 AXD262254:AXD262255 BGZ262254:BGZ262255 BQV262254:BQV262255 CAR262254:CAR262255 CKN262254:CKN262255 CUJ262254:CUJ262255 DEF262254:DEF262255 DOB262254:DOB262255 DXX262254:DXX262255 EHT262254:EHT262255 ERP262254:ERP262255 FBL262254:FBL262255 FLH262254:FLH262255 FVD262254:FVD262255 GEZ262254:GEZ262255 GOV262254:GOV262255 GYR262254:GYR262255 HIN262254:HIN262255 HSJ262254:HSJ262255 ICF262254:ICF262255 IMB262254:IMB262255 IVX262254:IVX262255 JFT262254:JFT262255 JPP262254:JPP262255 JZL262254:JZL262255 KJH262254:KJH262255 KTD262254:KTD262255 LCZ262254:LCZ262255 LMV262254:LMV262255 LWR262254:LWR262255 MGN262254:MGN262255 MQJ262254:MQJ262255 NAF262254:NAF262255 NKB262254:NKB262255 NTX262254:NTX262255 ODT262254:ODT262255 ONP262254:ONP262255 OXL262254:OXL262255 PHH262254:PHH262255 PRD262254:PRD262255 QAZ262254:QAZ262255 QKV262254:QKV262255 QUR262254:QUR262255 REN262254:REN262255 ROJ262254:ROJ262255 RYF262254:RYF262255 SIB262254:SIB262255 SRX262254:SRX262255 TBT262254:TBT262255 TLP262254:TLP262255 TVL262254:TVL262255 UFH262254:UFH262255 UPD262254:UPD262255 UYZ262254:UYZ262255 VIV262254:VIV262255 VSR262254:VSR262255 WCN262254:WCN262255 WMJ262254:WMJ262255 WWF262254:WWF262255 V327790:V327791 JT327790:JT327791 TP327790:TP327791 ADL327790:ADL327791 ANH327790:ANH327791 AXD327790:AXD327791 BGZ327790:BGZ327791 BQV327790:BQV327791 CAR327790:CAR327791 CKN327790:CKN327791 CUJ327790:CUJ327791 DEF327790:DEF327791 DOB327790:DOB327791 DXX327790:DXX327791 EHT327790:EHT327791 ERP327790:ERP327791 FBL327790:FBL327791 FLH327790:FLH327791 FVD327790:FVD327791 GEZ327790:GEZ327791 GOV327790:GOV327791 GYR327790:GYR327791 HIN327790:HIN327791 HSJ327790:HSJ327791 ICF327790:ICF327791 IMB327790:IMB327791 IVX327790:IVX327791 JFT327790:JFT327791 JPP327790:JPP327791 JZL327790:JZL327791 KJH327790:KJH327791 KTD327790:KTD327791 LCZ327790:LCZ327791 LMV327790:LMV327791 LWR327790:LWR327791 MGN327790:MGN327791 MQJ327790:MQJ327791 NAF327790:NAF327791 NKB327790:NKB327791 NTX327790:NTX327791 ODT327790:ODT327791 ONP327790:ONP327791 OXL327790:OXL327791 PHH327790:PHH327791 PRD327790:PRD327791 QAZ327790:QAZ327791 QKV327790:QKV327791 QUR327790:QUR327791 REN327790:REN327791 ROJ327790:ROJ327791 RYF327790:RYF327791 SIB327790:SIB327791 SRX327790:SRX327791 TBT327790:TBT327791 TLP327790:TLP327791 TVL327790:TVL327791 UFH327790:UFH327791 UPD327790:UPD327791 UYZ327790:UYZ327791 VIV327790:VIV327791 VSR327790:VSR327791 WCN327790:WCN327791 WMJ327790:WMJ327791 WWF327790:WWF327791 V393326:V393327 JT393326:JT393327 TP393326:TP393327 ADL393326:ADL393327 ANH393326:ANH393327 AXD393326:AXD393327 BGZ393326:BGZ393327 BQV393326:BQV393327 CAR393326:CAR393327 CKN393326:CKN393327 CUJ393326:CUJ393327 DEF393326:DEF393327 DOB393326:DOB393327 DXX393326:DXX393327 EHT393326:EHT393327 ERP393326:ERP393327 FBL393326:FBL393327 FLH393326:FLH393327 FVD393326:FVD393327 GEZ393326:GEZ393327 GOV393326:GOV393327 GYR393326:GYR393327 HIN393326:HIN393327 HSJ393326:HSJ393327 ICF393326:ICF393327 IMB393326:IMB393327 IVX393326:IVX393327 JFT393326:JFT393327 JPP393326:JPP393327 JZL393326:JZL393327 KJH393326:KJH393327 KTD393326:KTD393327 LCZ393326:LCZ393327 LMV393326:LMV393327 LWR393326:LWR393327 MGN393326:MGN393327 MQJ393326:MQJ393327 NAF393326:NAF393327 NKB393326:NKB393327 NTX393326:NTX393327 ODT393326:ODT393327 ONP393326:ONP393327 OXL393326:OXL393327 PHH393326:PHH393327 PRD393326:PRD393327 QAZ393326:QAZ393327 QKV393326:QKV393327 QUR393326:QUR393327 REN393326:REN393327 ROJ393326:ROJ393327 RYF393326:RYF393327 SIB393326:SIB393327 SRX393326:SRX393327 TBT393326:TBT393327 TLP393326:TLP393327 TVL393326:TVL393327 UFH393326:UFH393327 UPD393326:UPD393327 UYZ393326:UYZ393327 VIV393326:VIV393327 VSR393326:VSR393327 WCN393326:WCN393327 WMJ393326:WMJ393327 WWF393326:WWF393327 V458862:V458863 JT458862:JT458863 TP458862:TP458863 ADL458862:ADL458863 ANH458862:ANH458863 AXD458862:AXD458863 BGZ458862:BGZ458863 BQV458862:BQV458863 CAR458862:CAR458863 CKN458862:CKN458863 CUJ458862:CUJ458863 DEF458862:DEF458863 DOB458862:DOB458863 DXX458862:DXX458863 EHT458862:EHT458863 ERP458862:ERP458863 FBL458862:FBL458863 FLH458862:FLH458863 FVD458862:FVD458863 GEZ458862:GEZ458863 GOV458862:GOV458863 GYR458862:GYR458863 HIN458862:HIN458863 HSJ458862:HSJ458863 ICF458862:ICF458863 IMB458862:IMB458863 IVX458862:IVX458863 JFT458862:JFT458863 JPP458862:JPP458863 JZL458862:JZL458863 KJH458862:KJH458863 KTD458862:KTD458863 LCZ458862:LCZ458863 LMV458862:LMV458863 LWR458862:LWR458863 MGN458862:MGN458863 MQJ458862:MQJ458863 NAF458862:NAF458863 NKB458862:NKB458863 NTX458862:NTX458863 ODT458862:ODT458863 ONP458862:ONP458863 OXL458862:OXL458863 PHH458862:PHH458863 PRD458862:PRD458863 QAZ458862:QAZ458863 QKV458862:QKV458863 QUR458862:QUR458863 REN458862:REN458863 ROJ458862:ROJ458863 RYF458862:RYF458863 SIB458862:SIB458863 SRX458862:SRX458863 TBT458862:TBT458863 TLP458862:TLP458863 TVL458862:TVL458863 UFH458862:UFH458863 UPD458862:UPD458863 UYZ458862:UYZ458863 VIV458862:VIV458863 VSR458862:VSR458863 WCN458862:WCN458863 WMJ458862:WMJ458863 WWF458862:WWF458863 V524398:V524399 JT524398:JT524399 TP524398:TP524399 ADL524398:ADL524399 ANH524398:ANH524399 AXD524398:AXD524399 BGZ524398:BGZ524399 BQV524398:BQV524399 CAR524398:CAR524399 CKN524398:CKN524399 CUJ524398:CUJ524399 DEF524398:DEF524399 DOB524398:DOB524399 DXX524398:DXX524399 EHT524398:EHT524399 ERP524398:ERP524399 FBL524398:FBL524399 FLH524398:FLH524399 FVD524398:FVD524399 GEZ524398:GEZ524399 GOV524398:GOV524399 GYR524398:GYR524399 HIN524398:HIN524399 HSJ524398:HSJ524399 ICF524398:ICF524399 IMB524398:IMB524399 IVX524398:IVX524399 JFT524398:JFT524399 JPP524398:JPP524399 JZL524398:JZL524399 KJH524398:KJH524399 KTD524398:KTD524399 LCZ524398:LCZ524399 LMV524398:LMV524399 LWR524398:LWR524399 MGN524398:MGN524399 MQJ524398:MQJ524399 NAF524398:NAF524399 NKB524398:NKB524399 NTX524398:NTX524399 ODT524398:ODT524399 ONP524398:ONP524399 OXL524398:OXL524399 PHH524398:PHH524399 PRD524398:PRD524399 QAZ524398:QAZ524399 QKV524398:QKV524399 QUR524398:QUR524399 REN524398:REN524399 ROJ524398:ROJ524399 RYF524398:RYF524399 SIB524398:SIB524399 SRX524398:SRX524399 TBT524398:TBT524399 TLP524398:TLP524399 TVL524398:TVL524399 UFH524398:UFH524399 UPD524398:UPD524399 UYZ524398:UYZ524399 VIV524398:VIV524399 VSR524398:VSR524399 WCN524398:WCN524399 WMJ524398:WMJ524399 WWF524398:WWF524399 V589934:V589935 JT589934:JT589935 TP589934:TP589935 ADL589934:ADL589935 ANH589934:ANH589935 AXD589934:AXD589935 BGZ589934:BGZ589935 BQV589934:BQV589935 CAR589934:CAR589935 CKN589934:CKN589935 CUJ589934:CUJ589935 DEF589934:DEF589935 DOB589934:DOB589935 DXX589934:DXX589935 EHT589934:EHT589935 ERP589934:ERP589935 FBL589934:FBL589935 FLH589934:FLH589935 FVD589934:FVD589935 GEZ589934:GEZ589935 GOV589934:GOV589935 GYR589934:GYR589935 HIN589934:HIN589935 HSJ589934:HSJ589935 ICF589934:ICF589935 IMB589934:IMB589935 IVX589934:IVX589935 JFT589934:JFT589935 JPP589934:JPP589935 JZL589934:JZL589935 KJH589934:KJH589935 KTD589934:KTD589935 LCZ589934:LCZ589935 LMV589934:LMV589935 LWR589934:LWR589935 MGN589934:MGN589935 MQJ589934:MQJ589935 NAF589934:NAF589935 NKB589934:NKB589935 NTX589934:NTX589935 ODT589934:ODT589935 ONP589934:ONP589935 OXL589934:OXL589935 PHH589934:PHH589935 PRD589934:PRD589935 QAZ589934:QAZ589935 QKV589934:QKV589935 QUR589934:QUR589935 REN589934:REN589935 ROJ589934:ROJ589935 RYF589934:RYF589935 SIB589934:SIB589935 SRX589934:SRX589935 TBT589934:TBT589935 TLP589934:TLP589935 TVL589934:TVL589935 UFH589934:UFH589935 UPD589934:UPD589935 UYZ589934:UYZ589935 VIV589934:VIV589935 VSR589934:VSR589935 WCN589934:WCN589935 WMJ589934:WMJ589935 WWF589934:WWF589935 V655470:V655471 JT655470:JT655471 TP655470:TP655471 ADL655470:ADL655471 ANH655470:ANH655471 AXD655470:AXD655471 BGZ655470:BGZ655471 BQV655470:BQV655471 CAR655470:CAR655471 CKN655470:CKN655471 CUJ655470:CUJ655471 DEF655470:DEF655471 DOB655470:DOB655471 DXX655470:DXX655471 EHT655470:EHT655471 ERP655470:ERP655471 FBL655470:FBL655471 FLH655470:FLH655471 FVD655470:FVD655471 GEZ655470:GEZ655471 GOV655470:GOV655471 GYR655470:GYR655471 HIN655470:HIN655471 HSJ655470:HSJ655471 ICF655470:ICF655471 IMB655470:IMB655471 IVX655470:IVX655471 JFT655470:JFT655471 JPP655470:JPP655471 JZL655470:JZL655471 KJH655470:KJH655471 KTD655470:KTD655471 LCZ655470:LCZ655471 LMV655470:LMV655471 LWR655470:LWR655471 MGN655470:MGN655471 MQJ655470:MQJ655471 NAF655470:NAF655471 NKB655470:NKB655471 NTX655470:NTX655471 ODT655470:ODT655471 ONP655470:ONP655471 OXL655470:OXL655471 PHH655470:PHH655471 PRD655470:PRD655471 QAZ655470:QAZ655471 QKV655470:QKV655471 QUR655470:QUR655471 REN655470:REN655471 ROJ655470:ROJ655471 RYF655470:RYF655471 SIB655470:SIB655471 SRX655470:SRX655471 TBT655470:TBT655471 TLP655470:TLP655471 TVL655470:TVL655471 UFH655470:UFH655471 UPD655470:UPD655471 UYZ655470:UYZ655471 VIV655470:VIV655471 VSR655470:VSR655471 WCN655470:WCN655471 WMJ655470:WMJ655471 WWF655470:WWF655471 V721006:V721007 JT721006:JT721007 TP721006:TP721007 ADL721006:ADL721007 ANH721006:ANH721007 AXD721006:AXD721007 BGZ721006:BGZ721007 BQV721006:BQV721007 CAR721006:CAR721007 CKN721006:CKN721007 CUJ721006:CUJ721007 DEF721006:DEF721007 DOB721006:DOB721007 DXX721006:DXX721007 EHT721006:EHT721007 ERP721006:ERP721007 FBL721006:FBL721007 FLH721006:FLH721007 FVD721006:FVD721007 GEZ721006:GEZ721007 GOV721006:GOV721007 GYR721006:GYR721007 HIN721006:HIN721007 HSJ721006:HSJ721007 ICF721006:ICF721007 IMB721006:IMB721007 IVX721006:IVX721007 JFT721006:JFT721007 JPP721006:JPP721007 JZL721006:JZL721007 KJH721006:KJH721007 KTD721006:KTD721007 LCZ721006:LCZ721007 LMV721006:LMV721007 LWR721006:LWR721007 MGN721006:MGN721007 MQJ721006:MQJ721007 NAF721006:NAF721007 NKB721006:NKB721007 NTX721006:NTX721007 ODT721006:ODT721007 ONP721006:ONP721007 OXL721006:OXL721007 PHH721006:PHH721007 PRD721006:PRD721007 QAZ721006:QAZ721007 QKV721006:QKV721007 QUR721006:QUR721007 REN721006:REN721007 ROJ721006:ROJ721007 RYF721006:RYF721007 SIB721006:SIB721007 SRX721006:SRX721007 TBT721006:TBT721007 TLP721006:TLP721007 TVL721006:TVL721007 UFH721006:UFH721007 UPD721006:UPD721007 UYZ721006:UYZ721007 VIV721006:VIV721007 VSR721006:VSR721007 WCN721006:WCN721007 WMJ721006:WMJ721007 WWF721006:WWF721007 V786542:V786543 JT786542:JT786543 TP786542:TP786543 ADL786542:ADL786543 ANH786542:ANH786543 AXD786542:AXD786543 BGZ786542:BGZ786543 BQV786542:BQV786543 CAR786542:CAR786543 CKN786542:CKN786543 CUJ786542:CUJ786543 DEF786542:DEF786543 DOB786542:DOB786543 DXX786542:DXX786543 EHT786542:EHT786543 ERP786542:ERP786543 FBL786542:FBL786543 FLH786542:FLH786543 FVD786542:FVD786543 GEZ786542:GEZ786543 GOV786542:GOV786543 GYR786542:GYR786543 HIN786542:HIN786543 HSJ786542:HSJ786543 ICF786542:ICF786543 IMB786542:IMB786543 IVX786542:IVX786543 JFT786542:JFT786543 JPP786542:JPP786543 JZL786542:JZL786543 KJH786542:KJH786543 KTD786542:KTD786543 LCZ786542:LCZ786543 LMV786542:LMV786543 LWR786542:LWR786543 MGN786542:MGN786543 MQJ786542:MQJ786543 NAF786542:NAF786543 NKB786542:NKB786543 NTX786542:NTX786543 ODT786542:ODT786543 ONP786542:ONP786543 OXL786542:OXL786543 PHH786542:PHH786543 PRD786542:PRD786543 QAZ786542:QAZ786543 QKV786542:QKV786543 QUR786542:QUR786543 REN786542:REN786543 ROJ786542:ROJ786543 RYF786542:RYF786543 SIB786542:SIB786543 SRX786542:SRX786543 TBT786542:TBT786543 TLP786542:TLP786543 TVL786542:TVL786543 UFH786542:UFH786543 UPD786542:UPD786543 UYZ786542:UYZ786543 VIV786542:VIV786543 VSR786542:VSR786543 WCN786542:WCN786543 WMJ786542:WMJ786543 WWF786542:WWF786543 V852078:V852079 JT852078:JT852079 TP852078:TP852079 ADL852078:ADL852079 ANH852078:ANH852079 AXD852078:AXD852079 BGZ852078:BGZ852079 BQV852078:BQV852079 CAR852078:CAR852079 CKN852078:CKN852079 CUJ852078:CUJ852079 DEF852078:DEF852079 DOB852078:DOB852079 DXX852078:DXX852079 EHT852078:EHT852079 ERP852078:ERP852079 FBL852078:FBL852079 FLH852078:FLH852079 FVD852078:FVD852079 GEZ852078:GEZ852079 GOV852078:GOV852079 GYR852078:GYR852079 HIN852078:HIN852079 HSJ852078:HSJ852079 ICF852078:ICF852079 IMB852078:IMB852079 IVX852078:IVX852079 JFT852078:JFT852079 JPP852078:JPP852079 JZL852078:JZL852079 KJH852078:KJH852079 KTD852078:KTD852079 LCZ852078:LCZ852079 LMV852078:LMV852079 LWR852078:LWR852079 MGN852078:MGN852079 MQJ852078:MQJ852079 NAF852078:NAF852079 NKB852078:NKB852079 NTX852078:NTX852079 ODT852078:ODT852079 ONP852078:ONP852079 OXL852078:OXL852079 PHH852078:PHH852079 PRD852078:PRD852079 QAZ852078:QAZ852079 QKV852078:QKV852079 QUR852078:QUR852079 REN852078:REN852079 ROJ852078:ROJ852079 RYF852078:RYF852079 SIB852078:SIB852079 SRX852078:SRX852079 TBT852078:TBT852079 TLP852078:TLP852079 TVL852078:TVL852079 UFH852078:UFH852079 UPD852078:UPD852079 UYZ852078:UYZ852079 VIV852078:VIV852079 VSR852078:VSR852079 WCN852078:WCN852079 WMJ852078:WMJ852079 WWF852078:WWF852079 V917614:V917615 JT917614:JT917615 TP917614:TP917615 ADL917614:ADL917615 ANH917614:ANH917615 AXD917614:AXD917615 BGZ917614:BGZ917615 BQV917614:BQV917615 CAR917614:CAR917615 CKN917614:CKN917615 CUJ917614:CUJ917615 DEF917614:DEF917615 DOB917614:DOB917615 DXX917614:DXX917615 EHT917614:EHT917615 ERP917614:ERP917615 FBL917614:FBL917615 FLH917614:FLH917615 FVD917614:FVD917615 GEZ917614:GEZ917615 GOV917614:GOV917615 GYR917614:GYR917615 HIN917614:HIN917615 HSJ917614:HSJ917615 ICF917614:ICF917615 IMB917614:IMB917615 IVX917614:IVX917615 JFT917614:JFT917615 JPP917614:JPP917615 JZL917614:JZL917615 KJH917614:KJH917615 KTD917614:KTD917615 LCZ917614:LCZ917615 LMV917614:LMV917615 LWR917614:LWR917615 MGN917614:MGN917615 MQJ917614:MQJ917615 NAF917614:NAF917615 NKB917614:NKB917615 NTX917614:NTX917615 ODT917614:ODT917615 ONP917614:ONP917615 OXL917614:OXL917615 PHH917614:PHH917615 PRD917614:PRD917615 QAZ917614:QAZ917615 QKV917614:QKV917615 QUR917614:QUR917615 REN917614:REN917615 ROJ917614:ROJ917615 RYF917614:RYF917615 SIB917614:SIB917615 SRX917614:SRX917615 TBT917614:TBT917615 TLP917614:TLP917615 TVL917614:TVL917615 UFH917614:UFH917615 UPD917614:UPD917615 UYZ917614:UYZ917615 VIV917614:VIV917615 VSR917614:VSR917615 WCN917614:WCN917615 WMJ917614:WMJ917615 WWF917614:WWF917615 V983150:V983151 JT983150:JT983151 TP983150:TP983151 ADL983150:ADL983151 ANH983150:ANH983151 AXD983150:AXD983151 BGZ983150:BGZ983151 BQV983150:BQV983151 CAR983150:CAR983151 CKN983150:CKN983151 CUJ983150:CUJ983151 DEF983150:DEF983151 DOB983150:DOB983151 DXX983150:DXX983151 EHT983150:EHT983151 ERP983150:ERP983151 FBL983150:FBL983151 FLH983150:FLH983151 FVD983150:FVD983151 GEZ983150:GEZ983151 GOV983150:GOV983151 GYR983150:GYR983151 HIN983150:HIN983151 HSJ983150:HSJ983151 ICF983150:ICF983151 IMB983150:IMB983151 IVX983150:IVX983151 JFT983150:JFT983151 JPP983150:JPP983151 JZL983150:JZL983151 KJH983150:KJH983151 KTD983150:KTD983151 LCZ983150:LCZ983151 LMV983150:LMV983151 LWR983150:LWR983151 MGN983150:MGN983151 MQJ983150:MQJ983151 NAF983150:NAF983151 NKB983150:NKB983151 NTX983150:NTX983151 ODT983150:ODT983151 ONP983150:ONP983151 OXL983150:OXL983151 PHH983150:PHH983151 PRD983150:PRD983151 QAZ983150:QAZ983151 QKV983150:QKV983151 QUR983150:QUR983151 REN983150:REN983151 ROJ983150:ROJ983151 RYF983150:RYF983151 SIB983150:SIB983151 SRX983150:SRX983151 TBT983150:TBT983151 TLP983150:TLP983151 TVL983150:TVL983151 UFH983150:UFH983151 UPD983150:UPD983151 UYZ983150:UYZ983151 VIV983150:VIV983151 VSR983150:VSR983151 WCN983150:WCN983151 WMJ983150:WMJ983151 WWF983150:WWF983151 W65647:Y65647 JU65647:JW65647 TQ65647:TS65647 ADM65647:ADO65647 ANI65647:ANK65647 AXE65647:AXG65647 BHA65647:BHC65647 BQW65647:BQY65647 CAS65647:CAU65647 CKO65647:CKQ65647 CUK65647:CUM65647 DEG65647:DEI65647 DOC65647:DOE65647 DXY65647:DYA65647 EHU65647:EHW65647 ERQ65647:ERS65647 FBM65647:FBO65647 FLI65647:FLK65647 FVE65647:FVG65647 GFA65647:GFC65647 GOW65647:GOY65647 GYS65647:GYU65647 HIO65647:HIQ65647 HSK65647:HSM65647 ICG65647:ICI65647 IMC65647:IME65647 IVY65647:IWA65647 JFU65647:JFW65647 JPQ65647:JPS65647 JZM65647:JZO65647 KJI65647:KJK65647 KTE65647:KTG65647 LDA65647:LDC65647 LMW65647:LMY65647 LWS65647:LWU65647 MGO65647:MGQ65647 MQK65647:MQM65647 NAG65647:NAI65647 NKC65647:NKE65647 NTY65647:NUA65647 ODU65647:ODW65647 ONQ65647:ONS65647 OXM65647:OXO65647 PHI65647:PHK65647 PRE65647:PRG65647 QBA65647:QBC65647 QKW65647:QKY65647 QUS65647:QUU65647 REO65647:REQ65647 ROK65647:ROM65647 RYG65647:RYI65647 SIC65647:SIE65647 SRY65647:SSA65647 TBU65647:TBW65647 TLQ65647:TLS65647 TVM65647:TVO65647 UFI65647:UFK65647 UPE65647:UPG65647 UZA65647:UZC65647 VIW65647:VIY65647 VSS65647:VSU65647 WCO65647:WCQ65647 WMK65647:WMM65647 WWG65647:WWI65647 W131183:Y131183 JU131183:JW131183 TQ131183:TS131183 ADM131183:ADO131183 ANI131183:ANK131183 AXE131183:AXG131183 BHA131183:BHC131183 BQW131183:BQY131183 CAS131183:CAU131183 CKO131183:CKQ131183 CUK131183:CUM131183 DEG131183:DEI131183 DOC131183:DOE131183 DXY131183:DYA131183 EHU131183:EHW131183 ERQ131183:ERS131183 FBM131183:FBO131183 FLI131183:FLK131183 FVE131183:FVG131183 GFA131183:GFC131183 GOW131183:GOY131183 GYS131183:GYU131183 HIO131183:HIQ131183 HSK131183:HSM131183 ICG131183:ICI131183 IMC131183:IME131183 IVY131183:IWA131183 JFU131183:JFW131183 JPQ131183:JPS131183 JZM131183:JZO131183 KJI131183:KJK131183 KTE131183:KTG131183 LDA131183:LDC131183 LMW131183:LMY131183 LWS131183:LWU131183 MGO131183:MGQ131183 MQK131183:MQM131183 NAG131183:NAI131183 NKC131183:NKE131183 NTY131183:NUA131183 ODU131183:ODW131183 ONQ131183:ONS131183 OXM131183:OXO131183 PHI131183:PHK131183 PRE131183:PRG131183 QBA131183:QBC131183 QKW131183:QKY131183 QUS131183:QUU131183 REO131183:REQ131183 ROK131183:ROM131183 RYG131183:RYI131183 SIC131183:SIE131183 SRY131183:SSA131183 TBU131183:TBW131183 TLQ131183:TLS131183 TVM131183:TVO131183 UFI131183:UFK131183 UPE131183:UPG131183 UZA131183:UZC131183 VIW131183:VIY131183 VSS131183:VSU131183 WCO131183:WCQ131183 WMK131183:WMM131183 WWG131183:WWI131183 W196719:Y196719 JU196719:JW196719 TQ196719:TS196719 ADM196719:ADO196719 ANI196719:ANK196719 AXE196719:AXG196719 BHA196719:BHC196719 BQW196719:BQY196719 CAS196719:CAU196719 CKO196719:CKQ196719 CUK196719:CUM196719 DEG196719:DEI196719 DOC196719:DOE196719 DXY196719:DYA196719 EHU196719:EHW196719 ERQ196719:ERS196719 FBM196719:FBO196719 FLI196719:FLK196719 FVE196719:FVG196719 GFA196719:GFC196719 GOW196719:GOY196719 GYS196719:GYU196719 HIO196719:HIQ196719 HSK196719:HSM196719 ICG196719:ICI196719 IMC196719:IME196719 IVY196719:IWA196719 JFU196719:JFW196719 JPQ196719:JPS196719 JZM196719:JZO196719 KJI196719:KJK196719 KTE196719:KTG196719 LDA196719:LDC196719 LMW196719:LMY196719 LWS196719:LWU196719 MGO196719:MGQ196719 MQK196719:MQM196719 NAG196719:NAI196719 NKC196719:NKE196719 NTY196719:NUA196719 ODU196719:ODW196719 ONQ196719:ONS196719 OXM196719:OXO196719 PHI196719:PHK196719 PRE196719:PRG196719 QBA196719:QBC196719 QKW196719:QKY196719 QUS196719:QUU196719 REO196719:REQ196719 ROK196719:ROM196719 RYG196719:RYI196719 SIC196719:SIE196719 SRY196719:SSA196719 TBU196719:TBW196719 TLQ196719:TLS196719 TVM196719:TVO196719 UFI196719:UFK196719 UPE196719:UPG196719 UZA196719:UZC196719 VIW196719:VIY196719 VSS196719:VSU196719 WCO196719:WCQ196719 WMK196719:WMM196719 WWG196719:WWI196719 W262255:Y262255 JU262255:JW262255 TQ262255:TS262255 ADM262255:ADO262255 ANI262255:ANK262255 AXE262255:AXG262255 BHA262255:BHC262255 BQW262255:BQY262255 CAS262255:CAU262255 CKO262255:CKQ262255 CUK262255:CUM262255 DEG262255:DEI262255 DOC262255:DOE262255 DXY262255:DYA262255 EHU262255:EHW262255 ERQ262255:ERS262255 FBM262255:FBO262255 FLI262255:FLK262255 FVE262255:FVG262255 GFA262255:GFC262255 GOW262255:GOY262255 GYS262255:GYU262255 HIO262255:HIQ262255 HSK262255:HSM262255 ICG262255:ICI262255 IMC262255:IME262255 IVY262255:IWA262255 JFU262255:JFW262255 JPQ262255:JPS262255 JZM262255:JZO262255 KJI262255:KJK262255 KTE262255:KTG262255 LDA262255:LDC262255 LMW262255:LMY262255 LWS262255:LWU262255 MGO262255:MGQ262255 MQK262255:MQM262255 NAG262255:NAI262255 NKC262255:NKE262255 NTY262255:NUA262255 ODU262255:ODW262255 ONQ262255:ONS262255 OXM262255:OXO262255 PHI262255:PHK262255 PRE262255:PRG262255 QBA262255:QBC262255 QKW262255:QKY262255 QUS262255:QUU262255 REO262255:REQ262255 ROK262255:ROM262255 RYG262255:RYI262255 SIC262255:SIE262255 SRY262255:SSA262255 TBU262255:TBW262255 TLQ262255:TLS262255 TVM262255:TVO262255 UFI262255:UFK262255 UPE262255:UPG262255 UZA262255:UZC262255 VIW262255:VIY262255 VSS262255:VSU262255 WCO262255:WCQ262255 WMK262255:WMM262255 WWG262255:WWI262255 W327791:Y327791 JU327791:JW327791 TQ327791:TS327791 ADM327791:ADO327791 ANI327791:ANK327791 AXE327791:AXG327791 BHA327791:BHC327791 BQW327791:BQY327791 CAS327791:CAU327791 CKO327791:CKQ327791 CUK327791:CUM327791 DEG327791:DEI327791 DOC327791:DOE327791 DXY327791:DYA327791 EHU327791:EHW327791 ERQ327791:ERS327791 FBM327791:FBO327791 FLI327791:FLK327791 FVE327791:FVG327791 GFA327791:GFC327791 GOW327791:GOY327791 GYS327791:GYU327791 HIO327791:HIQ327791 HSK327791:HSM327791 ICG327791:ICI327791 IMC327791:IME327791 IVY327791:IWA327791 JFU327791:JFW327791 JPQ327791:JPS327791 JZM327791:JZO327791 KJI327791:KJK327791 KTE327791:KTG327791 LDA327791:LDC327791 LMW327791:LMY327791 LWS327791:LWU327791 MGO327791:MGQ327791 MQK327791:MQM327791 NAG327791:NAI327791 NKC327791:NKE327791 NTY327791:NUA327791 ODU327791:ODW327791 ONQ327791:ONS327791 OXM327791:OXO327791 PHI327791:PHK327791 PRE327791:PRG327791 QBA327791:QBC327791 QKW327791:QKY327791 QUS327791:QUU327791 REO327791:REQ327791 ROK327791:ROM327791 RYG327791:RYI327791 SIC327791:SIE327791 SRY327791:SSA327791 TBU327791:TBW327791 TLQ327791:TLS327791 TVM327791:TVO327791 UFI327791:UFK327791 UPE327791:UPG327791 UZA327791:UZC327791 VIW327791:VIY327791 VSS327791:VSU327791 WCO327791:WCQ327791 WMK327791:WMM327791 WWG327791:WWI327791 W393327:Y393327 JU393327:JW393327 TQ393327:TS393327 ADM393327:ADO393327 ANI393327:ANK393327 AXE393327:AXG393327 BHA393327:BHC393327 BQW393327:BQY393327 CAS393327:CAU393327 CKO393327:CKQ393327 CUK393327:CUM393327 DEG393327:DEI393327 DOC393327:DOE393327 DXY393327:DYA393327 EHU393327:EHW393327 ERQ393327:ERS393327 FBM393327:FBO393327 FLI393327:FLK393327 FVE393327:FVG393327 GFA393327:GFC393327 GOW393327:GOY393327 GYS393327:GYU393327 HIO393327:HIQ393327 HSK393327:HSM393327 ICG393327:ICI393327 IMC393327:IME393327 IVY393327:IWA393327 JFU393327:JFW393327 JPQ393327:JPS393327 JZM393327:JZO393327 KJI393327:KJK393327 KTE393327:KTG393327 LDA393327:LDC393327 LMW393327:LMY393327 LWS393327:LWU393327 MGO393327:MGQ393327 MQK393327:MQM393327 NAG393327:NAI393327 NKC393327:NKE393327 NTY393327:NUA393327 ODU393327:ODW393327 ONQ393327:ONS393327 OXM393327:OXO393327 PHI393327:PHK393327 PRE393327:PRG393327 QBA393327:QBC393327 QKW393327:QKY393327 QUS393327:QUU393327 REO393327:REQ393327 ROK393327:ROM393327 RYG393327:RYI393327 SIC393327:SIE393327 SRY393327:SSA393327 TBU393327:TBW393327 TLQ393327:TLS393327 TVM393327:TVO393327 UFI393327:UFK393327 UPE393327:UPG393327 UZA393327:UZC393327 VIW393327:VIY393327 VSS393327:VSU393327 WCO393327:WCQ393327 WMK393327:WMM393327 WWG393327:WWI393327 W458863:Y458863 JU458863:JW458863 TQ458863:TS458863 ADM458863:ADO458863 ANI458863:ANK458863 AXE458863:AXG458863 BHA458863:BHC458863 BQW458863:BQY458863 CAS458863:CAU458863 CKO458863:CKQ458863 CUK458863:CUM458863 DEG458863:DEI458863 DOC458863:DOE458863 DXY458863:DYA458863 EHU458863:EHW458863 ERQ458863:ERS458863 FBM458863:FBO458863 FLI458863:FLK458863 FVE458863:FVG458863 GFA458863:GFC458863 GOW458863:GOY458863 GYS458863:GYU458863 HIO458863:HIQ458863 HSK458863:HSM458863 ICG458863:ICI458863 IMC458863:IME458863 IVY458863:IWA458863 JFU458863:JFW458863 JPQ458863:JPS458863 JZM458863:JZO458863 KJI458863:KJK458863 KTE458863:KTG458863 LDA458863:LDC458863 LMW458863:LMY458863 LWS458863:LWU458863 MGO458863:MGQ458863 MQK458863:MQM458863 NAG458863:NAI458863 NKC458863:NKE458863 NTY458863:NUA458863 ODU458863:ODW458863 ONQ458863:ONS458863 OXM458863:OXO458863 PHI458863:PHK458863 PRE458863:PRG458863 QBA458863:QBC458863 QKW458863:QKY458863 QUS458863:QUU458863 REO458863:REQ458863 ROK458863:ROM458863 RYG458863:RYI458863 SIC458863:SIE458863 SRY458863:SSA458863 TBU458863:TBW458863 TLQ458863:TLS458863 TVM458863:TVO458863 UFI458863:UFK458863 UPE458863:UPG458863 UZA458863:UZC458863 VIW458863:VIY458863 VSS458863:VSU458863 WCO458863:WCQ458863 WMK458863:WMM458863 WWG458863:WWI458863 W524399:Y524399 JU524399:JW524399 TQ524399:TS524399 ADM524399:ADO524399 ANI524399:ANK524399 AXE524399:AXG524399 BHA524399:BHC524399 BQW524399:BQY524399 CAS524399:CAU524399 CKO524399:CKQ524399 CUK524399:CUM524399 DEG524399:DEI524399 DOC524399:DOE524399 DXY524399:DYA524399 EHU524399:EHW524399 ERQ524399:ERS524399 FBM524399:FBO524399 FLI524399:FLK524399 FVE524399:FVG524399 GFA524399:GFC524399 GOW524399:GOY524399 GYS524399:GYU524399 HIO524399:HIQ524399 HSK524399:HSM524399 ICG524399:ICI524399 IMC524399:IME524399 IVY524399:IWA524399 JFU524399:JFW524399 JPQ524399:JPS524399 JZM524399:JZO524399 KJI524399:KJK524399 KTE524399:KTG524399 LDA524399:LDC524399 LMW524399:LMY524399 LWS524399:LWU524399 MGO524399:MGQ524399 MQK524399:MQM524399 NAG524399:NAI524399 NKC524399:NKE524399 NTY524399:NUA524399 ODU524399:ODW524399 ONQ524399:ONS524399 OXM524399:OXO524399 PHI524399:PHK524399 PRE524399:PRG524399 QBA524399:QBC524399 QKW524399:QKY524399 QUS524399:QUU524399 REO524399:REQ524399 ROK524399:ROM524399 RYG524399:RYI524399 SIC524399:SIE524399 SRY524399:SSA524399 TBU524399:TBW524399 TLQ524399:TLS524399 TVM524399:TVO524399 UFI524399:UFK524399 UPE524399:UPG524399 UZA524399:UZC524399 VIW524399:VIY524399 VSS524399:VSU524399 WCO524399:WCQ524399 WMK524399:WMM524399 WWG524399:WWI524399 W589935:Y589935 JU589935:JW589935 TQ589935:TS589935 ADM589935:ADO589935 ANI589935:ANK589935 AXE589935:AXG589935 BHA589935:BHC589935 BQW589935:BQY589935 CAS589935:CAU589935 CKO589935:CKQ589935 CUK589935:CUM589935 DEG589935:DEI589935 DOC589935:DOE589935 DXY589935:DYA589935 EHU589935:EHW589935 ERQ589935:ERS589935 FBM589935:FBO589935 FLI589935:FLK589935 FVE589935:FVG589935 GFA589935:GFC589935 GOW589935:GOY589935 GYS589935:GYU589935 HIO589935:HIQ589935 HSK589935:HSM589935 ICG589935:ICI589935 IMC589935:IME589935 IVY589935:IWA589935 JFU589935:JFW589935 JPQ589935:JPS589935 JZM589935:JZO589935 KJI589935:KJK589935 KTE589935:KTG589935 LDA589935:LDC589935 LMW589935:LMY589935 LWS589935:LWU589935 MGO589935:MGQ589935 MQK589935:MQM589935 NAG589935:NAI589935 NKC589935:NKE589935 NTY589935:NUA589935 ODU589935:ODW589935 ONQ589935:ONS589935 OXM589935:OXO589935 PHI589935:PHK589935 PRE589935:PRG589935 QBA589935:QBC589935 QKW589935:QKY589935 QUS589935:QUU589935 REO589935:REQ589935 ROK589935:ROM589935 RYG589935:RYI589935 SIC589935:SIE589935 SRY589935:SSA589935 TBU589935:TBW589935 TLQ589935:TLS589935 TVM589935:TVO589935 UFI589935:UFK589935 UPE589935:UPG589935 UZA589935:UZC589935 VIW589935:VIY589935 VSS589935:VSU589935 WCO589935:WCQ589935 WMK589935:WMM589935 WWG589935:WWI589935 W655471:Y655471 JU655471:JW655471 TQ655471:TS655471 ADM655471:ADO655471 ANI655471:ANK655471 AXE655471:AXG655471 BHA655471:BHC655471 BQW655471:BQY655471 CAS655471:CAU655471 CKO655471:CKQ655471 CUK655471:CUM655471 DEG655471:DEI655471 DOC655471:DOE655471 DXY655471:DYA655471 EHU655471:EHW655471 ERQ655471:ERS655471 FBM655471:FBO655471 FLI655471:FLK655471 FVE655471:FVG655471 GFA655471:GFC655471 GOW655471:GOY655471 GYS655471:GYU655471 HIO655471:HIQ655471 HSK655471:HSM655471 ICG655471:ICI655471 IMC655471:IME655471 IVY655471:IWA655471 JFU655471:JFW655471 JPQ655471:JPS655471 JZM655471:JZO655471 KJI655471:KJK655471 KTE655471:KTG655471 LDA655471:LDC655471 LMW655471:LMY655471 LWS655471:LWU655471 MGO655471:MGQ655471 MQK655471:MQM655471 NAG655471:NAI655471 NKC655471:NKE655471 NTY655471:NUA655471 ODU655471:ODW655471 ONQ655471:ONS655471 OXM655471:OXO655471 PHI655471:PHK655471 PRE655471:PRG655471 QBA655471:QBC655471 QKW655471:QKY655471 QUS655471:QUU655471 REO655471:REQ655471 ROK655471:ROM655471 RYG655471:RYI655471 SIC655471:SIE655471 SRY655471:SSA655471 TBU655471:TBW655471 TLQ655471:TLS655471 TVM655471:TVO655471 UFI655471:UFK655471 UPE655471:UPG655471 UZA655471:UZC655471 VIW655471:VIY655471 VSS655471:VSU655471 WCO655471:WCQ655471 WMK655471:WMM655471 WWG655471:WWI655471 W721007:Y721007 JU721007:JW721007 TQ721007:TS721007 ADM721007:ADO721007 ANI721007:ANK721007 AXE721007:AXG721007 BHA721007:BHC721007 BQW721007:BQY721007 CAS721007:CAU721007 CKO721007:CKQ721007 CUK721007:CUM721007 DEG721007:DEI721007 DOC721007:DOE721007 DXY721007:DYA721007 EHU721007:EHW721007 ERQ721007:ERS721007 FBM721007:FBO721007 FLI721007:FLK721007 FVE721007:FVG721007 GFA721007:GFC721007 GOW721007:GOY721007 GYS721007:GYU721007 HIO721007:HIQ721007 HSK721007:HSM721007 ICG721007:ICI721007 IMC721007:IME721007 IVY721007:IWA721007 JFU721007:JFW721007 JPQ721007:JPS721007 JZM721007:JZO721007 KJI721007:KJK721007 KTE721007:KTG721007 LDA721007:LDC721007 LMW721007:LMY721007 LWS721007:LWU721007 MGO721007:MGQ721007 MQK721007:MQM721007 NAG721007:NAI721007 NKC721007:NKE721007 NTY721007:NUA721007 ODU721007:ODW721007 ONQ721007:ONS721007 OXM721007:OXO721007 PHI721007:PHK721007 PRE721007:PRG721007 QBA721007:QBC721007 QKW721007:QKY721007 QUS721007:QUU721007 REO721007:REQ721007 ROK721007:ROM721007 RYG721007:RYI721007 SIC721007:SIE721007 SRY721007:SSA721007 TBU721007:TBW721007 TLQ721007:TLS721007 TVM721007:TVO721007 UFI721007:UFK721007 UPE721007:UPG721007 UZA721007:UZC721007 VIW721007:VIY721007 VSS721007:VSU721007 WCO721007:WCQ721007 WMK721007:WMM721007 WWG721007:WWI721007 W786543:Y786543 JU786543:JW786543 TQ786543:TS786543 ADM786543:ADO786543 ANI786543:ANK786543 AXE786543:AXG786543 BHA786543:BHC786543 BQW786543:BQY786543 CAS786543:CAU786543 CKO786543:CKQ786543 CUK786543:CUM786543 DEG786543:DEI786543 DOC786543:DOE786543 DXY786543:DYA786543 EHU786543:EHW786543 ERQ786543:ERS786543 FBM786543:FBO786543 FLI786543:FLK786543 FVE786543:FVG786543 GFA786543:GFC786543 GOW786543:GOY786543 GYS786543:GYU786543 HIO786543:HIQ786543 HSK786543:HSM786543 ICG786543:ICI786543 IMC786543:IME786543 IVY786543:IWA786543 JFU786543:JFW786543 JPQ786543:JPS786543 JZM786543:JZO786543 KJI786543:KJK786543 KTE786543:KTG786543 LDA786543:LDC786543 LMW786543:LMY786543 LWS786543:LWU786543 MGO786543:MGQ786543 MQK786543:MQM786543 NAG786543:NAI786543 NKC786543:NKE786543 NTY786543:NUA786543 ODU786543:ODW786543 ONQ786543:ONS786543 OXM786543:OXO786543 PHI786543:PHK786543 PRE786543:PRG786543 QBA786543:QBC786543 QKW786543:QKY786543 QUS786543:QUU786543 REO786543:REQ786543 ROK786543:ROM786543 RYG786543:RYI786543 SIC786543:SIE786543 SRY786543:SSA786543 TBU786543:TBW786543 TLQ786543:TLS786543 TVM786543:TVO786543 UFI786543:UFK786543 UPE786543:UPG786543 UZA786543:UZC786543 VIW786543:VIY786543 VSS786543:VSU786543 WCO786543:WCQ786543 WMK786543:WMM786543 WWG786543:WWI786543 W852079:Y852079 JU852079:JW852079 TQ852079:TS852079 ADM852079:ADO852079 ANI852079:ANK852079 AXE852079:AXG852079 BHA852079:BHC852079 BQW852079:BQY852079 CAS852079:CAU852079 CKO852079:CKQ852079 CUK852079:CUM852079 DEG852079:DEI852079 DOC852079:DOE852079 DXY852079:DYA852079 EHU852079:EHW852079 ERQ852079:ERS852079 FBM852079:FBO852079 FLI852079:FLK852079 FVE852079:FVG852079 GFA852079:GFC852079 GOW852079:GOY852079 GYS852079:GYU852079 HIO852079:HIQ852079 HSK852079:HSM852079 ICG852079:ICI852079 IMC852079:IME852079 IVY852079:IWA852079 JFU852079:JFW852079 JPQ852079:JPS852079 JZM852079:JZO852079 KJI852079:KJK852079 KTE852079:KTG852079 LDA852079:LDC852079 LMW852079:LMY852079 LWS852079:LWU852079 MGO852079:MGQ852079 MQK852079:MQM852079 NAG852079:NAI852079 NKC852079:NKE852079 NTY852079:NUA852079 ODU852079:ODW852079 ONQ852079:ONS852079 OXM852079:OXO852079 PHI852079:PHK852079 PRE852079:PRG852079 QBA852079:QBC852079 QKW852079:QKY852079 QUS852079:QUU852079 REO852079:REQ852079 ROK852079:ROM852079 RYG852079:RYI852079 SIC852079:SIE852079 SRY852079:SSA852079 TBU852079:TBW852079 TLQ852079:TLS852079 TVM852079:TVO852079 UFI852079:UFK852079 UPE852079:UPG852079 UZA852079:UZC852079 VIW852079:VIY852079 VSS852079:VSU852079 WCO852079:WCQ852079 WMK852079:WMM852079 WWG852079:WWI852079 W917615:Y917615 JU917615:JW917615 TQ917615:TS917615 ADM917615:ADO917615 ANI917615:ANK917615 AXE917615:AXG917615 BHA917615:BHC917615 BQW917615:BQY917615 CAS917615:CAU917615 CKO917615:CKQ917615 CUK917615:CUM917615 DEG917615:DEI917615 DOC917615:DOE917615 DXY917615:DYA917615 EHU917615:EHW917615 ERQ917615:ERS917615 FBM917615:FBO917615 FLI917615:FLK917615 FVE917615:FVG917615 GFA917615:GFC917615 GOW917615:GOY917615 GYS917615:GYU917615 HIO917615:HIQ917615 HSK917615:HSM917615 ICG917615:ICI917615 IMC917615:IME917615 IVY917615:IWA917615 JFU917615:JFW917615 JPQ917615:JPS917615 JZM917615:JZO917615 KJI917615:KJK917615 KTE917615:KTG917615 LDA917615:LDC917615 LMW917615:LMY917615 LWS917615:LWU917615 MGO917615:MGQ917615 MQK917615:MQM917615 NAG917615:NAI917615 NKC917615:NKE917615 NTY917615:NUA917615 ODU917615:ODW917615 ONQ917615:ONS917615 OXM917615:OXO917615 PHI917615:PHK917615 PRE917615:PRG917615 QBA917615:QBC917615 QKW917615:QKY917615 QUS917615:QUU917615 REO917615:REQ917615 ROK917615:ROM917615 RYG917615:RYI917615 SIC917615:SIE917615 SRY917615:SSA917615 TBU917615:TBW917615 TLQ917615:TLS917615 TVM917615:TVO917615 UFI917615:UFK917615 UPE917615:UPG917615 UZA917615:UZC917615 VIW917615:VIY917615 VSS917615:VSU917615 WCO917615:WCQ917615 WMK917615:WMM917615 WWG917615:WWI917615 W983151:Y983151 JU983151:JW983151 TQ983151:TS983151 ADM983151:ADO983151 ANI983151:ANK983151 AXE983151:AXG983151 BHA983151:BHC983151 BQW983151:BQY983151 CAS983151:CAU983151 CKO983151:CKQ983151 CUK983151:CUM983151 DEG983151:DEI983151 DOC983151:DOE983151 DXY983151:DYA983151 EHU983151:EHW983151 ERQ983151:ERS983151 FBM983151:FBO983151 FLI983151:FLK983151 FVE983151:FVG983151 GFA983151:GFC983151 GOW983151:GOY983151 GYS983151:GYU983151 HIO983151:HIQ983151 HSK983151:HSM983151 ICG983151:ICI983151 IMC983151:IME983151 IVY983151:IWA983151 JFU983151:JFW983151 JPQ983151:JPS983151 JZM983151:JZO983151 KJI983151:KJK983151 KTE983151:KTG983151 LDA983151:LDC983151 LMW983151:LMY983151 LWS983151:LWU983151 MGO983151:MGQ983151 MQK983151:MQM983151 NAG983151:NAI983151 NKC983151:NKE983151 NTY983151:NUA983151 ODU983151:ODW983151 ONQ983151:ONS983151 OXM983151:OXO983151 PHI983151:PHK983151 PRE983151:PRG983151 QBA983151:QBC983151 QKW983151:QKY983151 QUS983151:QUU983151 REO983151:REQ983151 ROK983151:ROM983151 RYG983151:RYI983151 SIC983151:SIE983151 SRY983151:SSA983151 TBU983151:TBW983151 TLQ983151:TLS983151 TVM983151:TVO983151 UFI983151:UFK983151 UPE983151:UPG983151 UZA983151:UZC983151 VIW983151:VIY983151 VSS983151:VSU983151 WCO983151:WCQ983151 WMK983151:WMM983151" xr:uid="{00000000-0002-0000-0500-00000C000000}">
      <formula1>$M$147:$M$150</formula1>
    </dataValidation>
    <dataValidation type="list" allowBlank="1" showInputMessage="1" showErrorMessage="1" prompt="Escolher município com maior percentual da área do empreendimento" sqref="X82:AI82" xr:uid="{00000000-0002-0000-0500-00000D000000}">
      <formula1>$U$142:$U$995</formula1>
    </dataValidation>
    <dataValidation type="list" allowBlank="1" showInputMessage="1" showErrorMessage="1" error="Selecionar" prompt="Especificar tipo de licença." sqref="J69:O73" xr:uid="{00000000-0002-0000-0500-00000E000000}">
      <formula1>$M$142:$M$154</formula1>
    </dataValidation>
  </dataValidations>
  <hyperlinks>
    <hyperlink ref="C136:AI136" location="'Tela 8 - Documentos'!Area_de_impressao" display="Os documentos listados na Tela 8 tem caráter orientativo e a listagem definitiva será encaminhada pela Supram responsável para o e-mail informado no sistema de requerimento." xr:uid="{00000000-0004-0000-0500-000000000000}"/>
    <hyperlink ref="AA54" location="'Tela 10 - Adicionais'!A1" display="Sim. Utilizar quadro na Tela 10." xr:uid="{00000000-0004-0000-0500-000001000000}"/>
  </hyperlinks>
  <pageMargins left="0.51181102362204722" right="0.51181102362204722" top="0.59055118110236227" bottom="0.59055118110236227" header="0.31496062992125984" footer="0.31496062992125984"/>
  <pageSetup paperSize="9" scale="95" orientation="portrait" r:id="rId1"/>
  <headerFooter>
    <oddFooter>&amp;R&amp;P</oddFooter>
  </headerFooter>
  <rowBreaks count="2" manualBreakCount="2">
    <brk id="56" min="1" max="35" man="1"/>
    <brk id="117" min="1" max="35"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G1668"/>
  <sheetViews>
    <sheetView showGridLines="0" showRowColHeaders="0" tabSelected="1" workbookViewId="0">
      <selection activeCell="D14" sqref="D14"/>
    </sheetView>
  </sheetViews>
  <sheetFormatPr defaultColWidth="2.85546875" defaultRowHeight="15" customHeight="1" x14ac:dyDescent="0.25"/>
  <cols>
    <col min="1" max="1" width="2.85546875" style="252"/>
    <col min="2" max="2" width="0.85546875" style="252" customWidth="1"/>
    <col min="3" max="8" width="2.85546875" style="252"/>
    <col min="9" max="9" width="2.85546875" style="252" customWidth="1"/>
    <col min="10" max="17" width="2.85546875" style="252"/>
    <col min="18" max="18" width="2.42578125" style="252" customWidth="1"/>
    <col min="19" max="19" width="2.85546875" style="252" customWidth="1"/>
    <col min="20" max="23" width="2.85546875" style="252"/>
    <col min="24" max="24" width="3.42578125" style="252" customWidth="1"/>
    <col min="25" max="28" width="2.85546875" style="252"/>
    <col min="29" max="29" width="2.42578125" style="252" customWidth="1"/>
    <col min="30" max="35" width="2.85546875" style="252"/>
    <col min="36" max="36" width="0.85546875" style="252" customWidth="1"/>
    <col min="37" max="42" width="2.85546875" style="252"/>
    <col min="43" max="258" width="2.85546875" style="253"/>
    <col min="259" max="259" width="1.7109375" style="253" customWidth="1"/>
    <col min="260" max="266" width="2.85546875" style="253"/>
    <col min="267" max="267" width="2.85546875" style="253" customWidth="1"/>
    <col min="268" max="291" width="2.85546875" style="253"/>
    <col min="292" max="292" width="1.7109375" style="253" customWidth="1"/>
    <col min="293" max="514" width="2.85546875" style="253"/>
    <col min="515" max="515" width="1.7109375" style="253" customWidth="1"/>
    <col min="516" max="522" width="2.85546875" style="253"/>
    <col min="523" max="523" width="2.85546875" style="253" customWidth="1"/>
    <col min="524" max="547" width="2.85546875" style="253"/>
    <col min="548" max="548" width="1.7109375" style="253" customWidth="1"/>
    <col min="549" max="770" width="2.85546875" style="253"/>
    <col min="771" max="771" width="1.7109375" style="253" customWidth="1"/>
    <col min="772" max="778" width="2.85546875" style="253"/>
    <col min="779" max="779" width="2.85546875" style="253" customWidth="1"/>
    <col min="780" max="803" width="2.85546875" style="253"/>
    <col min="804" max="804" width="1.7109375" style="253" customWidth="1"/>
    <col min="805" max="1026" width="2.85546875" style="253"/>
    <col min="1027" max="1027" width="1.7109375" style="253" customWidth="1"/>
    <col min="1028" max="1034" width="2.85546875" style="253"/>
    <col min="1035" max="1035" width="2.85546875" style="253" customWidth="1"/>
    <col min="1036" max="1059" width="2.85546875" style="253"/>
    <col min="1060" max="1060" width="1.7109375" style="253" customWidth="1"/>
    <col min="1061" max="1282" width="2.85546875" style="253"/>
    <col min="1283" max="1283" width="1.7109375" style="253" customWidth="1"/>
    <col min="1284" max="1290" width="2.85546875" style="253"/>
    <col min="1291" max="1291" width="2.85546875" style="253" customWidth="1"/>
    <col min="1292" max="1315" width="2.85546875" style="253"/>
    <col min="1316" max="1316" width="1.7109375" style="253" customWidth="1"/>
    <col min="1317" max="1538" width="2.85546875" style="253"/>
    <col min="1539" max="1539" width="1.7109375" style="253" customWidth="1"/>
    <col min="1540" max="1546" width="2.85546875" style="253"/>
    <col min="1547" max="1547" width="2.85546875" style="253" customWidth="1"/>
    <col min="1548" max="1571" width="2.85546875" style="253"/>
    <col min="1572" max="1572" width="1.7109375" style="253" customWidth="1"/>
    <col min="1573" max="1794" width="2.85546875" style="253"/>
    <col min="1795" max="1795" width="1.7109375" style="253" customWidth="1"/>
    <col min="1796" max="1802" width="2.85546875" style="253"/>
    <col min="1803" max="1803" width="2.85546875" style="253" customWidth="1"/>
    <col min="1804" max="1827" width="2.85546875" style="253"/>
    <col min="1828" max="1828" width="1.7109375" style="253" customWidth="1"/>
    <col min="1829" max="2050" width="2.85546875" style="253"/>
    <col min="2051" max="2051" width="1.7109375" style="253" customWidth="1"/>
    <col min="2052" max="2058" width="2.85546875" style="253"/>
    <col min="2059" max="2059" width="2.85546875" style="253" customWidth="1"/>
    <col min="2060" max="2083" width="2.85546875" style="253"/>
    <col min="2084" max="2084" width="1.7109375" style="253" customWidth="1"/>
    <col min="2085" max="2306" width="2.85546875" style="253"/>
    <col min="2307" max="2307" width="1.7109375" style="253" customWidth="1"/>
    <col min="2308" max="2314" width="2.85546875" style="253"/>
    <col min="2315" max="2315" width="2.85546875" style="253" customWidth="1"/>
    <col min="2316" max="2339" width="2.85546875" style="253"/>
    <col min="2340" max="2340" width="1.7109375" style="253" customWidth="1"/>
    <col min="2341" max="2562" width="2.85546875" style="253"/>
    <col min="2563" max="2563" width="1.7109375" style="253" customWidth="1"/>
    <col min="2564" max="2570" width="2.85546875" style="253"/>
    <col min="2571" max="2571" width="2.85546875" style="253" customWidth="1"/>
    <col min="2572" max="2595" width="2.85546875" style="253"/>
    <col min="2596" max="2596" width="1.7109375" style="253" customWidth="1"/>
    <col min="2597" max="2818" width="2.85546875" style="253"/>
    <col min="2819" max="2819" width="1.7109375" style="253" customWidth="1"/>
    <col min="2820" max="2826" width="2.85546875" style="253"/>
    <col min="2827" max="2827" width="2.85546875" style="253" customWidth="1"/>
    <col min="2828" max="2851" width="2.85546875" style="253"/>
    <col min="2852" max="2852" width="1.7109375" style="253" customWidth="1"/>
    <col min="2853" max="3074" width="2.85546875" style="253"/>
    <col min="3075" max="3075" width="1.7109375" style="253" customWidth="1"/>
    <col min="3076" max="3082" width="2.85546875" style="253"/>
    <col min="3083" max="3083" width="2.85546875" style="253" customWidth="1"/>
    <col min="3084" max="3107" width="2.85546875" style="253"/>
    <col min="3108" max="3108" width="1.7109375" style="253" customWidth="1"/>
    <col min="3109" max="3330" width="2.85546875" style="253"/>
    <col min="3331" max="3331" width="1.7109375" style="253" customWidth="1"/>
    <col min="3332" max="3338" width="2.85546875" style="253"/>
    <col min="3339" max="3339" width="2.85546875" style="253" customWidth="1"/>
    <col min="3340" max="3363" width="2.85546875" style="253"/>
    <col min="3364" max="3364" width="1.7109375" style="253" customWidth="1"/>
    <col min="3365" max="3586" width="2.85546875" style="253"/>
    <col min="3587" max="3587" width="1.7109375" style="253" customWidth="1"/>
    <col min="3588" max="3594" width="2.85546875" style="253"/>
    <col min="3595" max="3595" width="2.85546875" style="253" customWidth="1"/>
    <col min="3596" max="3619" width="2.85546875" style="253"/>
    <col min="3620" max="3620" width="1.7109375" style="253" customWidth="1"/>
    <col min="3621" max="3842" width="2.85546875" style="253"/>
    <col min="3843" max="3843" width="1.7109375" style="253" customWidth="1"/>
    <col min="3844" max="3850" width="2.85546875" style="253"/>
    <col min="3851" max="3851" width="2.85546875" style="253" customWidth="1"/>
    <col min="3852" max="3875" width="2.85546875" style="253"/>
    <col min="3876" max="3876" width="1.7109375" style="253" customWidth="1"/>
    <col min="3877" max="4098" width="2.85546875" style="253"/>
    <col min="4099" max="4099" width="1.7109375" style="253" customWidth="1"/>
    <col min="4100" max="4106" width="2.85546875" style="253"/>
    <col min="4107" max="4107" width="2.85546875" style="253" customWidth="1"/>
    <col min="4108" max="4131" width="2.85546875" style="253"/>
    <col min="4132" max="4132" width="1.7109375" style="253" customWidth="1"/>
    <col min="4133" max="4354" width="2.85546875" style="253"/>
    <col min="4355" max="4355" width="1.7109375" style="253" customWidth="1"/>
    <col min="4356" max="4362" width="2.85546875" style="253"/>
    <col min="4363" max="4363" width="2.85546875" style="253" customWidth="1"/>
    <col min="4364" max="4387" width="2.85546875" style="253"/>
    <col min="4388" max="4388" width="1.7109375" style="253" customWidth="1"/>
    <col min="4389" max="4610" width="2.85546875" style="253"/>
    <col min="4611" max="4611" width="1.7109375" style="253" customWidth="1"/>
    <col min="4612" max="4618" width="2.85546875" style="253"/>
    <col min="4619" max="4619" width="2.85546875" style="253" customWidth="1"/>
    <col min="4620" max="4643" width="2.85546875" style="253"/>
    <col min="4644" max="4644" width="1.7109375" style="253" customWidth="1"/>
    <col min="4645" max="4866" width="2.85546875" style="253"/>
    <col min="4867" max="4867" width="1.7109375" style="253" customWidth="1"/>
    <col min="4868" max="4874" width="2.85546875" style="253"/>
    <col min="4875" max="4875" width="2.85546875" style="253" customWidth="1"/>
    <col min="4876" max="4899" width="2.85546875" style="253"/>
    <col min="4900" max="4900" width="1.7109375" style="253" customWidth="1"/>
    <col min="4901" max="5122" width="2.85546875" style="253"/>
    <col min="5123" max="5123" width="1.7109375" style="253" customWidth="1"/>
    <col min="5124" max="5130" width="2.85546875" style="253"/>
    <col min="5131" max="5131" width="2.85546875" style="253" customWidth="1"/>
    <col min="5132" max="5155" width="2.85546875" style="253"/>
    <col min="5156" max="5156" width="1.7109375" style="253" customWidth="1"/>
    <col min="5157" max="5378" width="2.85546875" style="253"/>
    <col min="5379" max="5379" width="1.7109375" style="253" customWidth="1"/>
    <col min="5380" max="5386" width="2.85546875" style="253"/>
    <col min="5387" max="5387" width="2.85546875" style="253" customWidth="1"/>
    <col min="5388" max="5411" width="2.85546875" style="253"/>
    <col min="5412" max="5412" width="1.7109375" style="253" customWidth="1"/>
    <col min="5413" max="5634" width="2.85546875" style="253"/>
    <col min="5635" max="5635" width="1.7109375" style="253" customWidth="1"/>
    <col min="5636" max="5642" width="2.85546875" style="253"/>
    <col min="5643" max="5643" width="2.85546875" style="253" customWidth="1"/>
    <col min="5644" max="5667" width="2.85546875" style="253"/>
    <col min="5668" max="5668" width="1.7109375" style="253" customWidth="1"/>
    <col min="5669" max="5890" width="2.85546875" style="253"/>
    <col min="5891" max="5891" width="1.7109375" style="253" customWidth="1"/>
    <col min="5892" max="5898" width="2.85546875" style="253"/>
    <col min="5899" max="5899" width="2.85546875" style="253" customWidth="1"/>
    <col min="5900" max="5923" width="2.85546875" style="253"/>
    <col min="5924" max="5924" width="1.7109375" style="253" customWidth="1"/>
    <col min="5925" max="6146" width="2.85546875" style="253"/>
    <col min="6147" max="6147" width="1.7109375" style="253" customWidth="1"/>
    <col min="6148" max="6154" width="2.85546875" style="253"/>
    <col min="6155" max="6155" width="2.85546875" style="253" customWidth="1"/>
    <col min="6156" max="6179" width="2.85546875" style="253"/>
    <col min="6180" max="6180" width="1.7109375" style="253" customWidth="1"/>
    <col min="6181" max="6402" width="2.85546875" style="253"/>
    <col min="6403" max="6403" width="1.7109375" style="253" customWidth="1"/>
    <col min="6404" max="6410" width="2.85546875" style="253"/>
    <col min="6411" max="6411" width="2.85546875" style="253" customWidth="1"/>
    <col min="6412" max="6435" width="2.85546875" style="253"/>
    <col min="6436" max="6436" width="1.7109375" style="253" customWidth="1"/>
    <col min="6437" max="6658" width="2.85546875" style="253"/>
    <col min="6659" max="6659" width="1.7109375" style="253" customWidth="1"/>
    <col min="6660" max="6666" width="2.85546875" style="253"/>
    <col min="6667" max="6667" width="2.85546875" style="253" customWidth="1"/>
    <col min="6668" max="6691" width="2.85546875" style="253"/>
    <col min="6692" max="6692" width="1.7109375" style="253" customWidth="1"/>
    <col min="6693" max="6914" width="2.85546875" style="253"/>
    <col min="6915" max="6915" width="1.7109375" style="253" customWidth="1"/>
    <col min="6916" max="6922" width="2.85546875" style="253"/>
    <col min="6923" max="6923" width="2.85546875" style="253" customWidth="1"/>
    <col min="6924" max="6947" width="2.85546875" style="253"/>
    <col min="6948" max="6948" width="1.7109375" style="253" customWidth="1"/>
    <col min="6949" max="7170" width="2.85546875" style="253"/>
    <col min="7171" max="7171" width="1.7109375" style="253" customWidth="1"/>
    <col min="7172" max="7178" width="2.85546875" style="253"/>
    <col min="7179" max="7179" width="2.85546875" style="253" customWidth="1"/>
    <col min="7180" max="7203" width="2.85546875" style="253"/>
    <col min="7204" max="7204" width="1.7109375" style="253" customWidth="1"/>
    <col min="7205" max="7426" width="2.85546875" style="253"/>
    <col min="7427" max="7427" width="1.7109375" style="253" customWidth="1"/>
    <col min="7428" max="7434" width="2.85546875" style="253"/>
    <col min="7435" max="7435" width="2.85546875" style="253" customWidth="1"/>
    <col min="7436" max="7459" width="2.85546875" style="253"/>
    <col min="7460" max="7460" width="1.7109375" style="253" customWidth="1"/>
    <col min="7461" max="7682" width="2.85546875" style="253"/>
    <col min="7683" max="7683" width="1.7109375" style="253" customWidth="1"/>
    <col min="7684" max="7690" width="2.85546875" style="253"/>
    <col min="7691" max="7691" width="2.85546875" style="253" customWidth="1"/>
    <col min="7692" max="7715" width="2.85546875" style="253"/>
    <col min="7716" max="7716" width="1.7109375" style="253" customWidth="1"/>
    <col min="7717" max="7938" width="2.85546875" style="253"/>
    <col min="7939" max="7939" width="1.7109375" style="253" customWidth="1"/>
    <col min="7940" max="7946" width="2.85546875" style="253"/>
    <col min="7947" max="7947" width="2.85546875" style="253" customWidth="1"/>
    <col min="7948" max="7971" width="2.85546875" style="253"/>
    <col min="7972" max="7972" width="1.7109375" style="253" customWidth="1"/>
    <col min="7973" max="8194" width="2.85546875" style="253"/>
    <col min="8195" max="8195" width="1.7109375" style="253" customWidth="1"/>
    <col min="8196" max="8202" width="2.85546875" style="253"/>
    <col min="8203" max="8203" width="2.85546875" style="253" customWidth="1"/>
    <col min="8204" max="8227" width="2.85546875" style="253"/>
    <col min="8228" max="8228" width="1.7109375" style="253" customWidth="1"/>
    <col min="8229" max="8450" width="2.85546875" style="253"/>
    <col min="8451" max="8451" width="1.7109375" style="253" customWidth="1"/>
    <col min="8452" max="8458" width="2.85546875" style="253"/>
    <col min="8459" max="8459" width="2.85546875" style="253" customWidth="1"/>
    <col min="8460" max="8483" width="2.85546875" style="253"/>
    <col min="8484" max="8484" width="1.7109375" style="253" customWidth="1"/>
    <col min="8485" max="8706" width="2.85546875" style="253"/>
    <col min="8707" max="8707" width="1.7109375" style="253" customWidth="1"/>
    <col min="8708" max="8714" width="2.85546875" style="253"/>
    <col min="8715" max="8715" width="2.85546875" style="253" customWidth="1"/>
    <col min="8716" max="8739" width="2.85546875" style="253"/>
    <col min="8740" max="8740" width="1.7109375" style="253" customWidth="1"/>
    <col min="8741" max="8962" width="2.85546875" style="253"/>
    <col min="8963" max="8963" width="1.7109375" style="253" customWidth="1"/>
    <col min="8964" max="8970" width="2.85546875" style="253"/>
    <col min="8971" max="8971" width="2.85546875" style="253" customWidth="1"/>
    <col min="8972" max="8995" width="2.85546875" style="253"/>
    <col min="8996" max="8996" width="1.7109375" style="253" customWidth="1"/>
    <col min="8997" max="9218" width="2.85546875" style="253"/>
    <col min="9219" max="9219" width="1.7109375" style="253" customWidth="1"/>
    <col min="9220" max="9226" width="2.85546875" style="253"/>
    <col min="9227" max="9227" width="2.85546875" style="253" customWidth="1"/>
    <col min="9228" max="9251" width="2.85546875" style="253"/>
    <col min="9252" max="9252" width="1.7109375" style="253" customWidth="1"/>
    <col min="9253" max="9474" width="2.85546875" style="253"/>
    <col min="9475" max="9475" width="1.7109375" style="253" customWidth="1"/>
    <col min="9476" max="9482" width="2.85546875" style="253"/>
    <col min="9483" max="9483" width="2.85546875" style="253" customWidth="1"/>
    <col min="9484" max="9507" width="2.85546875" style="253"/>
    <col min="9508" max="9508" width="1.7109375" style="253" customWidth="1"/>
    <col min="9509" max="9730" width="2.85546875" style="253"/>
    <col min="9731" max="9731" width="1.7109375" style="253" customWidth="1"/>
    <col min="9732" max="9738" width="2.85546875" style="253"/>
    <col min="9739" max="9739" width="2.85546875" style="253" customWidth="1"/>
    <col min="9740" max="9763" width="2.85546875" style="253"/>
    <col min="9764" max="9764" width="1.7109375" style="253" customWidth="1"/>
    <col min="9765" max="9986" width="2.85546875" style="253"/>
    <col min="9987" max="9987" width="1.7109375" style="253" customWidth="1"/>
    <col min="9988" max="9994" width="2.85546875" style="253"/>
    <col min="9995" max="9995" width="2.85546875" style="253" customWidth="1"/>
    <col min="9996" max="10019" width="2.85546875" style="253"/>
    <col min="10020" max="10020" width="1.7109375" style="253" customWidth="1"/>
    <col min="10021" max="10242" width="2.85546875" style="253"/>
    <col min="10243" max="10243" width="1.7109375" style="253" customWidth="1"/>
    <col min="10244" max="10250" width="2.85546875" style="253"/>
    <col min="10251" max="10251" width="2.85546875" style="253" customWidth="1"/>
    <col min="10252" max="10275" width="2.85546875" style="253"/>
    <col min="10276" max="10276" width="1.7109375" style="253" customWidth="1"/>
    <col min="10277" max="10498" width="2.85546875" style="253"/>
    <col min="10499" max="10499" width="1.7109375" style="253" customWidth="1"/>
    <col min="10500" max="10506" width="2.85546875" style="253"/>
    <col min="10507" max="10507" width="2.85546875" style="253" customWidth="1"/>
    <col min="10508" max="10531" width="2.85546875" style="253"/>
    <col min="10532" max="10532" width="1.7109375" style="253" customWidth="1"/>
    <col min="10533" max="10754" width="2.85546875" style="253"/>
    <col min="10755" max="10755" width="1.7109375" style="253" customWidth="1"/>
    <col min="10756" max="10762" width="2.85546875" style="253"/>
    <col min="10763" max="10763" width="2.85546875" style="253" customWidth="1"/>
    <col min="10764" max="10787" width="2.85546875" style="253"/>
    <col min="10788" max="10788" width="1.7109375" style="253" customWidth="1"/>
    <col min="10789" max="11010" width="2.85546875" style="253"/>
    <col min="11011" max="11011" width="1.7109375" style="253" customWidth="1"/>
    <col min="11012" max="11018" width="2.85546875" style="253"/>
    <col min="11019" max="11019" width="2.85546875" style="253" customWidth="1"/>
    <col min="11020" max="11043" width="2.85546875" style="253"/>
    <col min="11044" max="11044" width="1.7109375" style="253" customWidth="1"/>
    <col min="11045" max="11266" width="2.85546875" style="253"/>
    <col min="11267" max="11267" width="1.7109375" style="253" customWidth="1"/>
    <col min="11268" max="11274" width="2.85546875" style="253"/>
    <col min="11275" max="11275" width="2.85546875" style="253" customWidth="1"/>
    <col min="11276" max="11299" width="2.85546875" style="253"/>
    <col min="11300" max="11300" width="1.7109375" style="253" customWidth="1"/>
    <col min="11301" max="11522" width="2.85546875" style="253"/>
    <col min="11523" max="11523" width="1.7109375" style="253" customWidth="1"/>
    <col min="11524" max="11530" width="2.85546875" style="253"/>
    <col min="11531" max="11531" width="2.85546875" style="253" customWidth="1"/>
    <col min="11532" max="11555" width="2.85546875" style="253"/>
    <col min="11556" max="11556" width="1.7109375" style="253" customWidth="1"/>
    <col min="11557" max="11778" width="2.85546875" style="253"/>
    <col min="11779" max="11779" width="1.7109375" style="253" customWidth="1"/>
    <col min="11780" max="11786" width="2.85546875" style="253"/>
    <col min="11787" max="11787" width="2.85546875" style="253" customWidth="1"/>
    <col min="11788" max="11811" width="2.85546875" style="253"/>
    <col min="11812" max="11812" width="1.7109375" style="253" customWidth="1"/>
    <col min="11813" max="12034" width="2.85546875" style="253"/>
    <col min="12035" max="12035" width="1.7109375" style="253" customWidth="1"/>
    <col min="12036" max="12042" width="2.85546875" style="253"/>
    <col min="12043" max="12043" width="2.85546875" style="253" customWidth="1"/>
    <col min="12044" max="12067" width="2.85546875" style="253"/>
    <col min="12068" max="12068" width="1.7109375" style="253" customWidth="1"/>
    <col min="12069" max="12290" width="2.85546875" style="253"/>
    <col min="12291" max="12291" width="1.7109375" style="253" customWidth="1"/>
    <col min="12292" max="12298" width="2.85546875" style="253"/>
    <col min="12299" max="12299" width="2.85546875" style="253" customWidth="1"/>
    <col min="12300" max="12323" width="2.85546875" style="253"/>
    <col min="12324" max="12324" width="1.7109375" style="253" customWidth="1"/>
    <col min="12325" max="12546" width="2.85546875" style="253"/>
    <col min="12547" max="12547" width="1.7109375" style="253" customWidth="1"/>
    <col min="12548" max="12554" width="2.85546875" style="253"/>
    <col min="12555" max="12555" width="2.85546875" style="253" customWidth="1"/>
    <col min="12556" max="12579" width="2.85546875" style="253"/>
    <col min="12580" max="12580" width="1.7109375" style="253" customWidth="1"/>
    <col min="12581" max="12802" width="2.85546875" style="253"/>
    <col min="12803" max="12803" width="1.7109375" style="253" customWidth="1"/>
    <col min="12804" max="12810" width="2.85546875" style="253"/>
    <col min="12811" max="12811" width="2.85546875" style="253" customWidth="1"/>
    <col min="12812" max="12835" width="2.85546875" style="253"/>
    <col min="12836" max="12836" width="1.7109375" style="253" customWidth="1"/>
    <col min="12837" max="13058" width="2.85546875" style="253"/>
    <col min="13059" max="13059" width="1.7109375" style="253" customWidth="1"/>
    <col min="13060" max="13066" width="2.85546875" style="253"/>
    <col min="13067" max="13067" width="2.85546875" style="253" customWidth="1"/>
    <col min="13068" max="13091" width="2.85546875" style="253"/>
    <col min="13092" max="13092" width="1.7109375" style="253" customWidth="1"/>
    <col min="13093" max="13314" width="2.85546875" style="253"/>
    <col min="13315" max="13315" width="1.7109375" style="253" customWidth="1"/>
    <col min="13316" max="13322" width="2.85546875" style="253"/>
    <col min="13323" max="13323" width="2.85546875" style="253" customWidth="1"/>
    <col min="13324" max="13347" width="2.85546875" style="253"/>
    <col min="13348" max="13348" width="1.7109375" style="253" customWidth="1"/>
    <col min="13349" max="13570" width="2.85546875" style="253"/>
    <col min="13571" max="13571" width="1.7109375" style="253" customWidth="1"/>
    <col min="13572" max="13578" width="2.85546875" style="253"/>
    <col min="13579" max="13579" width="2.85546875" style="253" customWidth="1"/>
    <col min="13580" max="13603" width="2.85546875" style="253"/>
    <col min="13604" max="13604" width="1.7109375" style="253" customWidth="1"/>
    <col min="13605" max="13826" width="2.85546875" style="253"/>
    <col min="13827" max="13827" width="1.7109375" style="253" customWidth="1"/>
    <col min="13828" max="13834" width="2.85546875" style="253"/>
    <col min="13835" max="13835" width="2.85546875" style="253" customWidth="1"/>
    <col min="13836" max="13859" width="2.85546875" style="253"/>
    <col min="13860" max="13860" width="1.7109375" style="253" customWidth="1"/>
    <col min="13861" max="14082" width="2.85546875" style="253"/>
    <col min="14083" max="14083" width="1.7109375" style="253" customWidth="1"/>
    <col min="14084" max="14090" width="2.85546875" style="253"/>
    <col min="14091" max="14091" width="2.85546875" style="253" customWidth="1"/>
    <col min="14092" max="14115" width="2.85546875" style="253"/>
    <col min="14116" max="14116" width="1.7109375" style="253" customWidth="1"/>
    <col min="14117" max="14338" width="2.85546875" style="253"/>
    <col min="14339" max="14339" width="1.7109375" style="253" customWidth="1"/>
    <col min="14340" max="14346" width="2.85546875" style="253"/>
    <col min="14347" max="14347" width="2.85546875" style="253" customWidth="1"/>
    <col min="14348" max="14371" width="2.85546875" style="253"/>
    <col min="14372" max="14372" width="1.7109375" style="253" customWidth="1"/>
    <col min="14373" max="14594" width="2.85546875" style="253"/>
    <col min="14595" max="14595" width="1.7109375" style="253" customWidth="1"/>
    <col min="14596" max="14602" width="2.85546875" style="253"/>
    <col min="14603" max="14603" width="2.85546875" style="253" customWidth="1"/>
    <col min="14604" max="14627" width="2.85546875" style="253"/>
    <col min="14628" max="14628" width="1.7109375" style="253" customWidth="1"/>
    <col min="14629" max="14850" width="2.85546875" style="253"/>
    <col min="14851" max="14851" width="1.7109375" style="253" customWidth="1"/>
    <col min="14852" max="14858" width="2.85546875" style="253"/>
    <col min="14859" max="14859" width="2.85546875" style="253" customWidth="1"/>
    <col min="14860" max="14883" width="2.85546875" style="253"/>
    <col min="14884" max="14884" width="1.7109375" style="253" customWidth="1"/>
    <col min="14885" max="15106" width="2.85546875" style="253"/>
    <col min="15107" max="15107" width="1.7109375" style="253" customWidth="1"/>
    <col min="15108" max="15114" width="2.85546875" style="253"/>
    <col min="15115" max="15115" width="2.85546875" style="253" customWidth="1"/>
    <col min="15116" max="15139" width="2.85546875" style="253"/>
    <col min="15140" max="15140" width="1.7109375" style="253" customWidth="1"/>
    <col min="15141" max="15362" width="2.85546875" style="253"/>
    <col min="15363" max="15363" width="1.7109375" style="253" customWidth="1"/>
    <col min="15364" max="15370" width="2.85546875" style="253"/>
    <col min="15371" max="15371" width="2.85546875" style="253" customWidth="1"/>
    <col min="15372" max="15395" width="2.85546875" style="253"/>
    <col min="15396" max="15396" width="1.7109375" style="253" customWidth="1"/>
    <col min="15397" max="15618" width="2.85546875" style="253"/>
    <col min="15619" max="15619" width="1.7109375" style="253" customWidth="1"/>
    <col min="15620" max="15626" width="2.85546875" style="253"/>
    <col min="15627" max="15627" width="2.85546875" style="253" customWidth="1"/>
    <col min="15628" max="15651" width="2.85546875" style="253"/>
    <col min="15652" max="15652" width="1.7109375" style="253" customWidth="1"/>
    <col min="15653" max="15874" width="2.85546875" style="253"/>
    <col min="15875" max="15875" width="1.7109375" style="253" customWidth="1"/>
    <col min="15876" max="15882" width="2.85546875" style="253"/>
    <col min="15883" max="15883" width="2.85546875" style="253" customWidth="1"/>
    <col min="15884" max="15907" width="2.85546875" style="253"/>
    <col min="15908" max="15908" width="1.7109375" style="253" customWidth="1"/>
    <col min="15909" max="16130" width="2.85546875" style="253"/>
    <col min="16131" max="16131" width="1.7109375" style="253" customWidth="1"/>
    <col min="16132" max="16138" width="2.85546875" style="253"/>
    <col min="16139" max="16139" width="2.85546875" style="253" customWidth="1"/>
    <col min="16140" max="16163" width="2.85546875" style="253"/>
    <col min="16164" max="16164" width="1.7109375" style="253" customWidth="1"/>
    <col min="16165" max="16384" width="2.85546875" style="253"/>
  </cols>
  <sheetData>
    <row r="1" spans="2:111" s="130" customFormat="1" ht="15" customHeight="1" thickBot="1" x14ac:dyDescent="0.3">
      <c r="U1" s="131"/>
      <c r="V1" s="131"/>
      <c r="W1" s="131"/>
      <c r="X1" s="131"/>
      <c r="Y1" s="131"/>
      <c r="Z1" s="131"/>
      <c r="AA1" s="131"/>
      <c r="AB1" s="131"/>
      <c r="AC1" s="131"/>
      <c r="AD1" s="131"/>
      <c r="AE1" s="131"/>
      <c r="AF1" s="131"/>
      <c r="AG1" s="131"/>
      <c r="AH1" s="131"/>
      <c r="AI1" s="131"/>
      <c r="AJ1" s="131"/>
      <c r="AK1" s="131"/>
      <c r="AL1" s="131"/>
      <c r="AM1" s="131"/>
    </row>
    <row r="2" spans="2:111" s="130" customFormat="1" ht="15" customHeight="1" x14ac:dyDescent="0.25">
      <c r="B2" s="619" t="s">
        <v>2119</v>
      </c>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1"/>
      <c r="AK2" s="131"/>
      <c r="AL2" s="131"/>
      <c r="AM2" s="131"/>
    </row>
    <row r="3" spans="2:111" s="130" customFormat="1" ht="5.0999999999999996" customHeight="1" thickBot="1" x14ac:dyDescent="0.3">
      <c r="B3" s="246"/>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8"/>
      <c r="AK3" s="131"/>
      <c r="AL3" s="131"/>
      <c r="AM3" s="131"/>
    </row>
    <row r="4" spans="2:111" s="130" customFormat="1" ht="15" customHeight="1" x14ac:dyDescent="0.25">
      <c r="B4" s="619" t="s">
        <v>1988</v>
      </c>
      <c r="C4" s="620"/>
      <c r="D4" s="620"/>
      <c r="E4" s="620"/>
      <c r="F4" s="620"/>
      <c r="G4" s="620"/>
      <c r="H4" s="620"/>
      <c r="I4" s="620"/>
      <c r="J4" s="620"/>
      <c r="K4" s="620"/>
      <c r="L4" s="620"/>
      <c r="M4" s="620"/>
      <c r="N4" s="620"/>
      <c r="O4" s="620"/>
      <c r="P4" s="620"/>
      <c r="Q4" s="620"/>
      <c r="R4" s="620"/>
      <c r="S4" s="620"/>
      <c r="T4" s="620"/>
      <c r="U4" s="620"/>
      <c r="V4" s="620"/>
      <c r="W4" s="620"/>
      <c r="X4" s="620"/>
      <c r="Y4" s="620"/>
      <c r="Z4" s="620"/>
      <c r="AA4" s="620"/>
      <c r="AB4" s="620"/>
      <c r="AC4" s="620"/>
      <c r="AD4" s="620"/>
      <c r="AE4" s="620"/>
      <c r="AF4" s="620"/>
      <c r="AG4" s="620"/>
      <c r="AH4" s="620"/>
      <c r="AI4" s="620"/>
      <c r="AJ4" s="621"/>
      <c r="AK4" s="131"/>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2:111" s="130" customFormat="1" ht="6.75" customHeight="1" x14ac:dyDescent="0.25">
      <c r="B5" s="246"/>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8"/>
      <c r="AK5" s="131"/>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row>
    <row r="6" spans="2:111" s="242" customFormat="1" ht="15" customHeight="1" x14ac:dyDescent="0.25">
      <c r="B6" s="249"/>
      <c r="C6" s="719" t="s">
        <v>1195</v>
      </c>
      <c r="D6" s="720"/>
      <c r="E6" s="720"/>
      <c r="F6" s="720"/>
      <c r="G6" s="720"/>
      <c r="H6" s="720"/>
      <c r="I6" s="720"/>
      <c r="J6" s="720"/>
      <c r="K6" s="720"/>
      <c r="L6" s="720"/>
      <c r="M6" s="720"/>
      <c r="N6" s="720"/>
      <c r="O6" s="720"/>
      <c r="P6" s="720"/>
      <c r="Q6" s="720"/>
      <c r="R6" s="720"/>
      <c r="S6" s="720"/>
      <c r="T6" s="720"/>
      <c r="U6" s="720"/>
      <c r="V6" s="720"/>
      <c r="W6" s="720"/>
      <c r="X6" s="720"/>
      <c r="Y6" s="720"/>
      <c r="Z6" s="720"/>
      <c r="AA6" s="720"/>
      <c r="AB6" s="720"/>
      <c r="AC6" s="720"/>
      <c r="AD6" s="720"/>
      <c r="AE6" s="720"/>
      <c r="AF6" s="720"/>
      <c r="AG6" s="720"/>
      <c r="AH6" s="720"/>
      <c r="AI6" s="721"/>
      <c r="AJ6" s="250"/>
      <c r="AK6" s="251"/>
      <c r="AL6" s="252"/>
      <c r="AM6" s="253"/>
      <c r="AN6" s="253"/>
      <c r="AO6" s="253"/>
      <c r="AP6" s="253"/>
      <c r="AQ6" s="253"/>
      <c r="AR6" s="253"/>
      <c r="AS6" s="253"/>
      <c r="AT6" s="253"/>
      <c r="AU6" s="253"/>
      <c r="AV6" s="253"/>
      <c r="AW6" s="253"/>
      <c r="AX6" s="253"/>
      <c r="AY6" s="253"/>
      <c r="AZ6" s="253"/>
      <c r="BA6" s="253"/>
      <c r="BB6" s="253"/>
      <c r="BC6" s="253"/>
      <c r="BD6" s="253"/>
      <c r="BE6" s="252"/>
      <c r="BF6" s="252"/>
      <c r="BG6" s="252"/>
      <c r="BH6" s="252"/>
      <c r="BI6" s="252"/>
      <c r="BJ6" s="252"/>
      <c r="BK6" s="252"/>
      <c r="BL6" s="252"/>
      <c r="BM6" s="252"/>
      <c r="BN6" s="252"/>
      <c r="BO6" s="252"/>
      <c r="BP6" s="252"/>
      <c r="BQ6" s="252"/>
      <c r="BR6" s="252"/>
      <c r="BS6" s="252"/>
      <c r="BT6" s="252"/>
      <c r="BU6" s="252"/>
      <c r="BV6" s="252"/>
      <c r="BW6" s="252"/>
      <c r="BX6" s="252"/>
      <c r="BY6" s="252"/>
      <c r="BZ6" s="252"/>
      <c r="CA6" s="252"/>
      <c r="CB6" s="252"/>
      <c r="CC6" s="252"/>
      <c r="CD6" s="252"/>
      <c r="CE6" s="252"/>
      <c r="CF6" s="252"/>
      <c r="CG6" s="252"/>
      <c r="CH6" s="252"/>
      <c r="CI6" s="252"/>
      <c r="CJ6" s="252"/>
      <c r="CK6" s="252"/>
      <c r="CL6" s="252"/>
      <c r="CM6" s="252"/>
      <c r="CN6" s="252"/>
      <c r="CO6" s="252"/>
      <c r="CP6" s="252"/>
      <c r="CQ6" s="252"/>
      <c r="CR6" s="252"/>
      <c r="CS6" s="252"/>
      <c r="CT6" s="252"/>
      <c r="CU6" s="252"/>
      <c r="CV6" s="252"/>
      <c r="CW6" s="252"/>
      <c r="CX6" s="252"/>
      <c r="CY6" s="252"/>
      <c r="CZ6" s="252"/>
      <c r="DA6" s="252"/>
      <c r="DB6" s="252"/>
      <c r="DC6" s="252"/>
      <c r="DD6" s="252"/>
      <c r="DE6" s="252"/>
      <c r="DF6" s="252"/>
      <c r="DG6" s="252"/>
    </row>
    <row r="7" spans="2:111" s="242" customFormat="1" ht="15" customHeight="1" x14ac:dyDescent="0.25">
      <c r="B7" s="249"/>
      <c r="C7" s="133" t="s">
        <v>1752</v>
      </c>
      <c r="D7" s="318"/>
      <c r="E7" s="318"/>
      <c r="F7" s="318"/>
      <c r="G7" s="318"/>
      <c r="H7" s="318"/>
      <c r="I7" s="318"/>
      <c r="J7" s="318"/>
      <c r="K7" s="318"/>
      <c r="L7" s="808"/>
      <c r="M7" s="808"/>
      <c r="N7" s="808"/>
      <c r="O7" s="808"/>
      <c r="P7" s="808"/>
      <c r="Q7" s="808"/>
      <c r="R7" s="808"/>
      <c r="S7" s="808"/>
      <c r="T7" s="808"/>
      <c r="U7" s="808"/>
      <c r="V7" s="808"/>
      <c r="W7" s="808"/>
      <c r="X7" s="808"/>
      <c r="Y7" s="808"/>
      <c r="Z7" s="808"/>
      <c r="AA7" s="808"/>
      <c r="AB7" s="808"/>
      <c r="AC7" s="808"/>
      <c r="AD7" s="808"/>
      <c r="AE7" s="808"/>
      <c r="AF7" s="808"/>
      <c r="AG7" s="808"/>
      <c r="AH7" s="808"/>
      <c r="AI7" s="808"/>
      <c r="AJ7" s="254"/>
      <c r="AK7" s="251"/>
      <c r="AL7" s="252"/>
      <c r="AM7" s="253"/>
      <c r="AN7" s="253"/>
      <c r="AO7" s="253"/>
      <c r="AP7" s="255"/>
      <c r="AQ7" s="255"/>
      <c r="AR7" s="255"/>
      <c r="AS7" s="255"/>
      <c r="AT7" s="256"/>
      <c r="AU7" s="27"/>
      <c r="AV7" s="165"/>
      <c r="AW7" s="27"/>
      <c r="AX7" s="27"/>
      <c r="AY7" s="27"/>
      <c r="AZ7" s="27"/>
      <c r="BA7" s="772"/>
      <c r="BB7" s="772"/>
      <c r="BC7" s="772"/>
      <c r="BD7" s="253"/>
      <c r="BE7" s="252"/>
      <c r="BF7" s="252"/>
      <c r="BG7" s="252"/>
      <c r="BH7" s="252"/>
      <c r="BI7" s="252"/>
      <c r="BJ7" s="252"/>
      <c r="BK7" s="252"/>
      <c r="BL7" s="252"/>
      <c r="BM7" s="252"/>
      <c r="BN7" s="252"/>
      <c r="BO7" s="252"/>
      <c r="BP7" s="252"/>
      <c r="BQ7" s="252"/>
      <c r="BR7" s="252"/>
      <c r="BS7" s="252"/>
      <c r="BT7" s="252"/>
      <c r="BU7" s="252"/>
      <c r="BV7" s="252"/>
      <c r="BW7" s="252"/>
      <c r="BX7" s="252"/>
      <c r="BY7" s="252"/>
      <c r="BZ7" s="252"/>
      <c r="CA7" s="252"/>
      <c r="CB7" s="252"/>
      <c r="CC7" s="252"/>
      <c r="CD7" s="252"/>
      <c r="CE7" s="252"/>
      <c r="CF7" s="252"/>
      <c r="CG7" s="252"/>
      <c r="CH7" s="252"/>
      <c r="CI7" s="252"/>
      <c r="CJ7" s="252"/>
      <c r="CK7" s="252"/>
      <c r="CL7" s="252"/>
      <c r="CM7" s="252"/>
      <c r="CN7" s="252"/>
      <c r="CO7" s="252"/>
      <c r="CP7" s="252"/>
      <c r="CQ7" s="252"/>
      <c r="CR7" s="252"/>
      <c r="CS7" s="252"/>
      <c r="CT7" s="252"/>
      <c r="CU7" s="252"/>
      <c r="CV7" s="252"/>
      <c r="CW7" s="252"/>
      <c r="CX7" s="252"/>
      <c r="CY7" s="252"/>
      <c r="CZ7" s="252"/>
      <c r="DA7" s="252"/>
      <c r="DB7" s="252"/>
      <c r="DC7" s="252"/>
      <c r="DD7" s="252"/>
      <c r="DE7" s="252"/>
      <c r="DF7" s="252"/>
      <c r="DG7" s="252"/>
    </row>
    <row r="8" spans="2:111" s="242" customFormat="1" ht="15" customHeight="1" x14ac:dyDescent="0.25">
      <c r="B8" s="249"/>
      <c r="C8" s="166" t="s">
        <v>1753</v>
      </c>
      <c r="D8" s="166"/>
      <c r="E8" s="166"/>
      <c r="F8" s="166"/>
      <c r="G8" s="805"/>
      <c r="H8" s="805"/>
      <c r="I8" s="805"/>
      <c r="J8" s="805"/>
      <c r="K8" s="805"/>
      <c r="L8" s="805"/>
      <c r="M8" s="805"/>
      <c r="N8" s="805"/>
      <c r="O8" s="805"/>
      <c r="P8" s="805"/>
      <c r="Q8" s="805"/>
      <c r="R8" s="805"/>
      <c r="S8" s="805"/>
      <c r="T8" s="805"/>
      <c r="U8" s="805"/>
      <c r="V8" s="805"/>
      <c r="W8" s="805"/>
      <c r="X8" s="805"/>
      <c r="Y8" s="805"/>
      <c r="Z8" s="805"/>
      <c r="AA8" s="805"/>
      <c r="AB8" s="805"/>
      <c r="AC8" s="805"/>
      <c r="AD8" s="805"/>
      <c r="AE8" s="805"/>
      <c r="AF8" s="805"/>
      <c r="AG8" s="805"/>
      <c r="AH8" s="805"/>
      <c r="AI8" s="805"/>
      <c r="AJ8" s="257"/>
      <c r="AK8" s="251"/>
      <c r="AL8" s="252"/>
      <c r="AM8" s="253"/>
      <c r="AN8" s="253"/>
      <c r="AO8" s="253"/>
      <c r="AP8" s="258"/>
      <c r="AQ8" s="253"/>
      <c r="AR8" s="253"/>
      <c r="AS8" s="253"/>
      <c r="AT8" s="256"/>
      <c r="AU8" s="27"/>
      <c r="AV8" s="27"/>
      <c r="AW8" s="27"/>
      <c r="AX8" s="27"/>
      <c r="AY8" s="27"/>
      <c r="AZ8" s="27"/>
      <c r="BA8" s="27"/>
      <c r="BB8" s="27"/>
      <c r="BC8" s="27"/>
      <c r="BD8" s="253"/>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2"/>
      <c r="CZ8" s="252"/>
      <c r="DA8" s="252"/>
      <c r="DB8" s="252"/>
      <c r="DC8" s="252"/>
      <c r="DD8" s="252"/>
      <c r="DE8" s="252"/>
      <c r="DF8" s="252"/>
      <c r="DG8" s="252"/>
    </row>
    <row r="9" spans="2:111" s="242" customFormat="1" ht="15" customHeight="1" x14ac:dyDescent="0.25">
      <c r="B9" s="249"/>
      <c r="C9" s="166" t="s">
        <v>1932</v>
      </c>
      <c r="D9" s="166"/>
      <c r="E9" s="166"/>
      <c r="F9" s="166"/>
      <c r="G9" s="806"/>
      <c r="H9" s="806"/>
      <c r="I9" s="806"/>
      <c r="J9" s="806"/>
      <c r="K9" s="806"/>
      <c r="L9" s="806"/>
      <c r="M9" s="806"/>
      <c r="N9" s="806"/>
      <c r="O9" s="806"/>
      <c r="P9" s="806"/>
      <c r="Q9" s="806"/>
      <c r="R9" s="806"/>
      <c r="S9" s="806"/>
      <c r="T9" s="806"/>
      <c r="U9" s="806"/>
      <c r="V9" s="806"/>
      <c r="W9" s="806"/>
      <c r="X9" s="806"/>
      <c r="Y9" s="806"/>
      <c r="Z9" s="806"/>
      <c r="AA9" s="806"/>
      <c r="AB9" s="806"/>
      <c r="AC9" s="259" t="s">
        <v>2042</v>
      </c>
      <c r="AD9" s="326"/>
      <c r="AE9" s="806"/>
      <c r="AF9" s="806"/>
      <c r="AG9" s="806"/>
      <c r="AH9" s="806"/>
      <c r="AI9" s="806"/>
      <c r="AJ9" s="254"/>
      <c r="AK9" s="251"/>
      <c r="AL9" s="252"/>
      <c r="AM9" s="252"/>
      <c r="AN9" s="252"/>
      <c r="AO9" s="252"/>
      <c r="AP9" s="260"/>
      <c r="AQ9" s="252"/>
      <c r="AR9" s="252"/>
      <c r="AS9" s="252"/>
      <c r="AT9" s="260"/>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2"/>
      <c r="CT9" s="252"/>
      <c r="CU9" s="252"/>
      <c r="CV9" s="252"/>
      <c r="CW9" s="252"/>
      <c r="CX9" s="252"/>
      <c r="CY9" s="252"/>
      <c r="CZ9" s="252"/>
      <c r="DA9" s="252"/>
      <c r="DB9" s="252"/>
      <c r="DC9" s="252"/>
      <c r="DD9" s="252"/>
      <c r="DE9" s="252"/>
      <c r="DF9" s="252"/>
      <c r="DG9" s="252"/>
    </row>
    <row r="10" spans="2:111" s="242" customFormat="1" ht="15" customHeight="1" x14ac:dyDescent="0.25">
      <c r="B10" s="249"/>
      <c r="C10" s="166" t="s">
        <v>2043</v>
      </c>
      <c r="D10" s="166"/>
      <c r="E10" s="166"/>
      <c r="F10" s="166"/>
      <c r="G10" s="319"/>
      <c r="H10" s="806"/>
      <c r="I10" s="806"/>
      <c r="J10" s="806"/>
      <c r="K10" s="806"/>
      <c r="L10" s="806"/>
      <c r="M10" s="806"/>
      <c r="N10" s="806"/>
      <c r="O10" s="806"/>
      <c r="P10" s="806"/>
      <c r="Q10" s="806"/>
      <c r="R10" s="806"/>
      <c r="S10" s="806"/>
      <c r="T10" s="166"/>
      <c r="U10" s="259"/>
      <c r="V10" s="261" t="s">
        <v>2044</v>
      </c>
      <c r="W10" s="712"/>
      <c r="X10" s="712"/>
      <c r="Y10" s="712"/>
      <c r="Z10" s="712"/>
      <c r="AA10" s="712"/>
      <c r="AB10" s="712"/>
      <c r="AC10" s="712"/>
      <c r="AD10" s="712"/>
      <c r="AE10" s="712"/>
      <c r="AF10" s="712"/>
      <c r="AG10" s="712"/>
      <c r="AH10" s="712"/>
      <c r="AI10" s="712"/>
      <c r="AJ10" s="254"/>
      <c r="AK10" s="251"/>
      <c r="AL10" s="252"/>
      <c r="AM10" s="252"/>
      <c r="AN10" s="252"/>
      <c r="AO10" s="252"/>
      <c r="AP10" s="260"/>
      <c r="AQ10" s="252"/>
      <c r="AR10" s="252"/>
      <c r="AS10" s="252"/>
      <c r="AT10" s="260"/>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row>
    <row r="11" spans="2:111" s="242" customFormat="1" ht="15" customHeight="1" x14ac:dyDescent="0.25">
      <c r="B11" s="249"/>
      <c r="C11" s="166" t="s">
        <v>2045</v>
      </c>
      <c r="D11" s="166"/>
      <c r="E11" s="166"/>
      <c r="F11" s="166"/>
      <c r="G11" s="319"/>
      <c r="H11" s="806"/>
      <c r="I11" s="806"/>
      <c r="J11" s="319"/>
      <c r="K11" s="262"/>
      <c r="L11" s="263" t="s">
        <v>2046</v>
      </c>
      <c r="M11" s="809"/>
      <c r="N11" s="809"/>
      <c r="O11" s="809"/>
      <c r="P11" s="809"/>
      <c r="Q11" s="321"/>
      <c r="R11" s="264"/>
      <c r="S11" s="166"/>
      <c r="T11" s="166"/>
      <c r="U11" s="261" t="s">
        <v>2047</v>
      </c>
      <c r="V11" s="712"/>
      <c r="W11" s="712"/>
      <c r="X11" s="712"/>
      <c r="Y11" s="712"/>
      <c r="Z11" s="712"/>
      <c r="AA11" s="712"/>
      <c r="AB11" s="712"/>
      <c r="AC11" s="712"/>
      <c r="AD11" s="259" t="s">
        <v>2048</v>
      </c>
      <c r="AE11" s="326"/>
      <c r="AF11" s="326"/>
      <c r="AG11" s="806"/>
      <c r="AH11" s="806"/>
      <c r="AI11" s="806"/>
      <c r="AJ11" s="257"/>
      <c r="AK11" s="251"/>
      <c r="AL11" s="252"/>
      <c r="AM11" s="252"/>
      <c r="AN11" s="252"/>
      <c r="AO11" s="252"/>
      <c r="AP11" s="260"/>
      <c r="AQ11" s="252"/>
      <c r="AR11" s="252"/>
      <c r="AS11" s="252"/>
      <c r="AT11" s="260"/>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row>
    <row r="12" spans="2:111" s="242" customFormat="1" ht="15" customHeight="1" x14ac:dyDescent="0.25">
      <c r="B12" s="249"/>
      <c r="C12" s="166" t="s">
        <v>2049</v>
      </c>
      <c r="D12" s="166"/>
      <c r="E12" s="166"/>
      <c r="F12" s="133"/>
      <c r="G12" s="712"/>
      <c r="H12" s="712"/>
      <c r="I12" s="712"/>
      <c r="J12" s="712"/>
      <c r="K12" s="712"/>
      <c r="L12" s="712"/>
      <c r="M12" s="712"/>
      <c r="N12" s="166" t="s">
        <v>2050</v>
      </c>
      <c r="O12" s="166"/>
      <c r="P12" s="265"/>
      <c r="Q12" s="320"/>
      <c r="R12" s="807"/>
      <c r="S12" s="807"/>
      <c r="T12" s="807"/>
      <c r="U12" s="807"/>
      <c r="V12" s="807"/>
      <c r="W12" s="807"/>
      <c r="X12" s="807"/>
      <c r="Y12" s="807"/>
      <c r="Z12" s="807"/>
      <c r="AA12" s="807"/>
      <c r="AB12" s="807"/>
      <c r="AC12" s="807"/>
      <c r="AD12" s="807"/>
      <c r="AE12" s="807"/>
      <c r="AF12" s="807"/>
      <c r="AG12" s="807"/>
      <c r="AH12" s="807"/>
      <c r="AI12" s="807"/>
      <c r="AJ12" s="254"/>
      <c r="AK12" s="251"/>
      <c r="AL12" s="252"/>
      <c r="AM12" s="252"/>
      <c r="AN12" s="252"/>
      <c r="AO12" s="252"/>
      <c r="AP12" s="260"/>
      <c r="AQ12" s="252"/>
      <c r="AR12" s="252"/>
      <c r="AS12" s="252"/>
      <c r="AT12" s="260"/>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row>
    <row r="13" spans="2:111" s="242" customFormat="1" ht="15" customHeight="1" x14ac:dyDescent="0.25">
      <c r="B13" s="249"/>
      <c r="C13" s="166" t="s">
        <v>2423</v>
      </c>
      <c r="D13" s="166"/>
      <c r="E13" s="166"/>
      <c r="F13" s="266"/>
      <c r="G13" s="266"/>
      <c r="H13" s="266"/>
      <c r="I13" s="266"/>
      <c r="J13" s="266"/>
      <c r="K13" s="266"/>
      <c r="L13" s="266"/>
      <c r="M13" s="266"/>
      <c r="N13" s="166"/>
      <c r="O13" s="166"/>
      <c r="P13" s="267"/>
      <c r="Q13" s="267"/>
      <c r="R13" s="267"/>
      <c r="S13" s="267"/>
      <c r="T13" s="267"/>
      <c r="U13" s="267"/>
      <c r="V13" s="267"/>
      <c r="W13" s="267"/>
      <c r="X13" s="267"/>
      <c r="Y13" s="267"/>
      <c r="Z13" s="267"/>
      <c r="AA13" s="267"/>
      <c r="AB13" s="267"/>
      <c r="AC13" s="267"/>
      <c r="AD13" s="267"/>
      <c r="AE13" s="267"/>
      <c r="AF13" s="267"/>
      <c r="AG13" s="267"/>
      <c r="AH13" s="267"/>
      <c r="AI13" s="267"/>
      <c r="AJ13" s="254"/>
      <c r="AK13" s="251"/>
      <c r="AL13" s="252"/>
      <c r="AM13" s="252"/>
      <c r="AN13" s="252"/>
      <c r="AO13" s="252"/>
      <c r="AP13" s="260"/>
      <c r="AQ13" s="252"/>
      <c r="AR13" s="252"/>
      <c r="AS13" s="252"/>
      <c r="AT13" s="260"/>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252"/>
      <c r="BW13" s="252"/>
      <c r="BX13" s="252"/>
      <c r="BY13" s="252"/>
      <c r="BZ13" s="252"/>
      <c r="CA13" s="252"/>
      <c r="CB13" s="252"/>
      <c r="CC13" s="252"/>
      <c r="CD13" s="252"/>
      <c r="CE13" s="252"/>
      <c r="CF13" s="252"/>
      <c r="CG13" s="252"/>
      <c r="CH13" s="252"/>
      <c r="CI13" s="252"/>
      <c r="CJ13" s="252"/>
      <c r="CK13" s="252"/>
      <c r="CL13" s="252"/>
      <c r="CM13" s="252"/>
      <c r="CN13" s="252"/>
      <c r="CO13" s="252"/>
      <c r="CP13" s="252"/>
      <c r="CQ13" s="252"/>
      <c r="CR13" s="252"/>
      <c r="CS13" s="252"/>
      <c r="CT13" s="252"/>
      <c r="CU13" s="252"/>
      <c r="CV13" s="252"/>
      <c r="CW13" s="252"/>
      <c r="CX13" s="252"/>
      <c r="CY13" s="252"/>
      <c r="CZ13" s="252"/>
      <c r="DA13" s="252"/>
      <c r="DB13" s="252"/>
      <c r="DC13" s="252"/>
      <c r="DD13" s="252"/>
      <c r="DE13" s="252"/>
      <c r="DF13" s="252"/>
      <c r="DG13" s="252"/>
    </row>
    <row r="14" spans="2:111" s="242" customFormat="1" ht="15" customHeight="1" x14ac:dyDescent="0.25">
      <c r="B14" s="249"/>
      <c r="C14" s="166"/>
      <c r="D14" s="460"/>
      <c r="E14" s="259" t="s">
        <v>1698</v>
      </c>
      <c r="F14" s="266"/>
      <c r="G14" s="266"/>
      <c r="H14" s="266"/>
      <c r="I14" s="266"/>
      <c r="J14" s="266"/>
      <c r="K14" s="460"/>
      <c r="L14" s="259" t="s">
        <v>1699</v>
      </c>
      <c r="M14" s="266"/>
      <c r="N14" s="166"/>
      <c r="O14" s="166"/>
      <c r="P14" s="267"/>
      <c r="Q14" s="133"/>
      <c r="R14" s="133"/>
      <c r="S14" s="460"/>
      <c r="T14" s="166" t="s">
        <v>1700</v>
      </c>
      <c r="U14" s="266"/>
      <c r="V14" s="266"/>
      <c r="W14" s="266"/>
      <c r="X14" s="133"/>
      <c r="Y14" s="133"/>
      <c r="Z14" s="460"/>
      <c r="AA14" s="166" t="s">
        <v>1701</v>
      </c>
      <c r="AB14" s="266"/>
      <c r="AC14" s="166"/>
      <c r="AD14" s="166"/>
      <c r="AE14" s="267"/>
      <c r="AF14" s="267"/>
      <c r="AG14" s="267"/>
      <c r="AH14" s="267"/>
      <c r="AI14" s="267"/>
      <c r="AJ14" s="254"/>
      <c r="AK14" s="251"/>
      <c r="AL14" s="252"/>
      <c r="AM14" s="252"/>
      <c r="AN14" s="252"/>
      <c r="AO14" s="252"/>
      <c r="AP14" s="260"/>
      <c r="AQ14" s="252"/>
      <c r="AR14" s="252"/>
      <c r="AS14" s="252"/>
      <c r="AT14" s="260"/>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252"/>
      <c r="DG14" s="252"/>
    </row>
    <row r="15" spans="2:111" s="242" customFormat="1" ht="15" customHeight="1" x14ac:dyDescent="0.25">
      <c r="B15" s="249"/>
      <c r="C15" s="166"/>
      <c r="D15" s="460"/>
      <c r="E15" s="166" t="s">
        <v>1702</v>
      </c>
      <c r="F15" s="267"/>
      <c r="G15" s="267"/>
      <c r="H15" s="266"/>
      <c r="I15" s="266"/>
      <c r="J15" s="266"/>
      <c r="K15" s="460"/>
      <c r="L15" s="166" t="s">
        <v>1703</v>
      </c>
      <c r="M15" s="267"/>
      <c r="N15" s="267"/>
      <c r="O15" s="267"/>
      <c r="P15" s="267"/>
      <c r="Q15" s="267"/>
      <c r="R15" s="775"/>
      <c r="S15" s="775"/>
      <c r="T15" s="775"/>
      <c r="U15" s="775"/>
      <c r="V15" s="775"/>
      <c r="W15" s="775"/>
      <c r="X15" s="775"/>
      <c r="Y15" s="775"/>
      <c r="Z15" s="775"/>
      <c r="AA15" s="775"/>
      <c r="AB15" s="775"/>
      <c r="AC15" s="775"/>
      <c r="AD15" s="775"/>
      <c r="AE15" s="775"/>
      <c r="AF15" s="775"/>
      <c r="AG15" s="775"/>
      <c r="AH15" s="775"/>
      <c r="AI15" s="775"/>
      <c r="AJ15" s="254"/>
      <c r="AK15" s="251"/>
      <c r="AL15" s="252"/>
      <c r="AM15" s="252"/>
      <c r="AN15" s="252"/>
      <c r="AO15" s="252"/>
      <c r="AP15" s="260"/>
      <c r="AQ15" s="252"/>
      <c r="AR15" s="252"/>
      <c r="AS15" s="252"/>
      <c r="AT15" s="260"/>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row>
    <row r="16" spans="2:111" s="242" customFormat="1" ht="8.1" customHeight="1" x14ac:dyDescent="0.25">
      <c r="B16" s="249"/>
      <c r="C16" s="166"/>
      <c r="D16" s="166"/>
      <c r="E16" s="166"/>
      <c r="F16" s="166"/>
      <c r="G16" s="166"/>
      <c r="H16" s="166"/>
      <c r="I16" s="264"/>
      <c r="J16" s="264"/>
      <c r="K16" s="264"/>
      <c r="L16" s="264"/>
      <c r="M16" s="264"/>
      <c r="N16" s="264"/>
      <c r="O16" s="264"/>
      <c r="P16" s="264"/>
      <c r="Q16" s="264"/>
      <c r="R16" s="264"/>
      <c r="S16" s="264"/>
      <c r="T16" s="264"/>
      <c r="U16" s="259"/>
      <c r="V16" s="259"/>
      <c r="W16" s="259"/>
      <c r="X16" s="259"/>
      <c r="Y16" s="259"/>
      <c r="Z16" s="259"/>
      <c r="AA16" s="259"/>
      <c r="AB16" s="259"/>
      <c r="AC16" s="259"/>
      <c r="AD16" s="259"/>
      <c r="AE16" s="259"/>
      <c r="AF16" s="259"/>
      <c r="AG16" s="259"/>
      <c r="AH16" s="259"/>
      <c r="AI16" s="259"/>
      <c r="AJ16" s="257"/>
      <c r="AK16" s="251"/>
      <c r="AL16" s="252"/>
      <c r="AM16" s="252"/>
      <c r="AN16" s="252"/>
      <c r="AO16" s="252"/>
      <c r="AP16" s="260"/>
      <c r="AQ16" s="252"/>
      <c r="AR16" s="252"/>
      <c r="AS16" s="252"/>
      <c r="AT16" s="260"/>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row>
    <row r="17" spans="2:111" s="242" customFormat="1" ht="15" customHeight="1" x14ac:dyDescent="0.25">
      <c r="B17" s="249"/>
      <c r="C17" s="719" t="s">
        <v>1196</v>
      </c>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1"/>
      <c r="AJ17" s="250"/>
      <c r="AK17" s="251"/>
      <c r="AL17" s="252"/>
      <c r="AM17" s="253"/>
      <c r="AN17" s="253"/>
      <c r="AO17" s="253"/>
      <c r="AP17" s="253"/>
      <c r="AQ17" s="253"/>
      <c r="AR17" s="253"/>
      <c r="AS17" s="253"/>
      <c r="AT17" s="253"/>
      <c r="AU17" s="253"/>
      <c r="AV17" s="253"/>
      <c r="AW17" s="253"/>
      <c r="AX17" s="253"/>
      <c r="AY17" s="253"/>
      <c r="AZ17" s="253"/>
      <c r="BA17" s="253"/>
      <c r="BB17" s="253"/>
      <c r="BC17" s="253"/>
      <c r="BD17" s="253"/>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c r="CW17" s="252"/>
      <c r="CX17" s="252"/>
      <c r="CY17" s="252"/>
      <c r="CZ17" s="252"/>
      <c r="DA17" s="252"/>
      <c r="DB17" s="252"/>
      <c r="DC17" s="252"/>
      <c r="DD17" s="252"/>
      <c r="DE17" s="252"/>
      <c r="DF17" s="252"/>
      <c r="DG17" s="252"/>
    </row>
    <row r="18" spans="2:111" s="242" customFormat="1" ht="15" customHeight="1" x14ac:dyDescent="0.25">
      <c r="B18" s="249"/>
      <c r="C18" s="166"/>
      <c r="D18" s="762" t="s">
        <v>309</v>
      </c>
      <c r="E18" s="762"/>
      <c r="F18" s="762"/>
      <c r="G18" s="762"/>
      <c r="H18" s="762"/>
      <c r="I18" s="762"/>
      <c r="J18" s="762"/>
      <c r="K18" s="762"/>
      <c r="L18" s="762"/>
      <c r="M18" s="762"/>
      <c r="N18" s="762"/>
      <c r="O18" s="762"/>
      <c r="P18" s="762"/>
      <c r="Q18" s="762"/>
      <c r="R18" s="762"/>
      <c r="S18" s="762"/>
      <c r="T18" s="762"/>
      <c r="U18" s="762"/>
      <c r="V18" s="763"/>
      <c r="W18" s="460"/>
      <c r="X18" s="259" t="s">
        <v>197</v>
      </c>
      <c r="Y18" s="259"/>
      <c r="Z18" s="460"/>
      <c r="AA18" s="259" t="s">
        <v>196</v>
      </c>
      <c r="AB18" s="259"/>
      <c r="AC18" s="259"/>
      <c r="AD18" s="259"/>
      <c r="AE18" s="259"/>
      <c r="AF18" s="259"/>
      <c r="AG18" s="259"/>
      <c r="AH18" s="259"/>
      <c r="AI18" s="259"/>
      <c r="AJ18" s="257"/>
      <c r="AK18" s="251"/>
      <c r="AL18" s="252"/>
      <c r="AM18" s="252"/>
      <c r="AN18" s="252"/>
      <c r="AO18" s="252"/>
      <c r="AP18" s="260"/>
      <c r="AQ18" s="252"/>
      <c r="AR18" s="252"/>
      <c r="AS18" s="252"/>
      <c r="AT18" s="260"/>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row>
    <row r="19" spans="2:111" s="242" customFormat="1" ht="15" customHeight="1" x14ac:dyDescent="0.25">
      <c r="B19" s="249"/>
      <c r="C19" s="133" t="s">
        <v>2132</v>
      </c>
      <c r="D19" s="133"/>
      <c r="E19" s="133"/>
      <c r="F19" s="133"/>
      <c r="G19" s="133"/>
      <c r="H19" s="133"/>
      <c r="I19" s="133"/>
      <c r="J19" s="133"/>
      <c r="K19" s="133"/>
      <c r="L19" s="133"/>
      <c r="M19" s="761"/>
      <c r="N19" s="761"/>
      <c r="O19" s="761"/>
      <c r="P19" s="761"/>
      <c r="Q19" s="761"/>
      <c r="R19" s="761"/>
      <c r="S19" s="761"/>
      <c r="T19" s="761"/>
      <c r="U19" s="761"/>
      <c r="V19" s="761"/>
      <c r="W19" s="761"/>
      <c r="X19" s="761"/>
      <c r="Y19" s="761"/>
      <c r="Z19" s="761"/>
      <c r="AA19" s="761"/>
      <c r="AB19" s="761"/>
      <c r="AC19" s="761"/>
      <c r="AD19" s="761"/>
      <c r="AE19" s="761"/>
      <c r="AF19" s="761"/>
      <c r="AG19" s="761"/>
      <c r="AH19" s="761"/>
      <c r="AI19" s="761"/>
      <c r="AJ19" s="254"/>
      <c r="AK19" s="251"/>
      <c r="AL19" s="252"/>
      <c r="AM19" s="252"/>
      <c r="AN19" s="252"/>
      <c r="AO19" s="252"/>
      <c r="AP19" s="260"/>
      <c r="AQ19" s="252"/>
      <c r="AR19" s="252"/>
      <c r="AS19" s="252"/>
      <c r="AT19" s="260"/>
      <c r="AU19" s="252"/>
      <c r="AV19" s="252"/>
      <c r="AW19" s="252"/>
      <c r="AX19" s="252"/>
      <c r="AY19" s="252"/>
      <c r="AZ19" s="252"/>
      <c r="BA19" s="252"/>
      <c r="BB19" s="252"/>
      <c r="BC19" s="252"/>
      <c r="BD19" s="252"/>
      <c r="BE19" s="252"/>
      <c r="BF19" s="252"/>
      <c r="BG19" s="252"/>
      <c r="BH19" s="252"/>
      <c r="BI19" s="252"/>
      <c r="BJ19" s="252"/>
      <c r="BK19" s="252"/>
      <c r="BL19" s="252"/>
      <c r="BM19" s="252"/>
      <c r="BN19" s="252"/>
      <c r="BO19" s="252"/>
      <c r="BP19" s="260"/>
      <c r="BQ19" s="252"/>
      <c r="BU19" s="252"/>
      <c r="BV19" s="252"/>
      <c r="BW19" s="252"/>
      <c r="BX19" s="252"/>
      <c r="BY19" s="252"/>
      <c r="BZ19" s="252"/>
      <c r="CA19" s="252"/>
      <c r="CB19" s="252"/>
      <c r="CC19" s="252"/>
      <c r="CD19" s="252"/>
      <c r="CE19" s="252"/>
      <c r="CF19" s="252"/>
      <c r="CG19" s="252"/>
      <c r="CH19" s="252"/>
      <c r="CI19" s="252"/>
      <c r="CJ19" s="252"/>
      <c r="CK19" s="252"/>
      <c r="CL19" s="252"/>
      <c r="CM19" s="252"/>
      <c r="CN19" s="252"/>
      <c r="CO19" s="252"/>
      <c r="CP19" s="252"/>
      <c r="CQ19" s="252"/>
      <c r="CR19" s="252"/>
      <c r="CS19" s="252"/>
      <c r="CT19" s="252"/>
      <c r="CU19" s="252"/>
      <c r="CV19" s="252"/>
      <c r="CW19" s="252"/>
      <c r="CX19" s="252"/>
      <c r="CY19" s="252"/>
      <c r="CZ19" s="252"/>
      <c r="DA19" s="252"/>
      <c r="DB19" s="252"/>
      <c r="DC19" s="252"/>
      <c r="DD19" s="252"/>
      <c r="DE19" s="252"/>
      <c r="DF19" s="252"/>
      <c r="DG19" s="252"/>
    </row>
    <row r="20" spans="2:111" s="242" customFormat="1" ht="15" customHeight="1" x14ac:dyDescent="0.25">
      <c r="B20" s="249"/>
      <c r="C20" s="166" t="s">
        <v>1754</v>
      </c>
      <c r="D20" s="166"/>
      <c r="E20" s="166"/>
      <c r="F20" s="166"/>
      <c r="G20" s="759"/>
      <c r="H20" s="759"/>
      <c r="I20" s="759"/>
      <c r="J20" s="759"/>
      <c r="K20" s="759"/>
      <c r="L20" s="759"/>
      <c r="M20" s="759"/>
      <c r="N20" s="759"/>
      <c r="O20" s="759"/>
      <c r="P20" s="759"/>
      <c r="Q20" s="759"/>
      <c r="R20" s="759"/>
      <c r="S20" s="759"/>
      <c r="T20" s="759"/>
      <c r="U20" s="759"/>
      <c r="V20" s="759"/>
      <c r="W20" s="759"/>
      <c r="X20" s="759"/>
      <c r="Y20" s="759"/>
      <c r="Z20" s="759"/>
      <c r="AA20" s="759"/>
      <c r="AB20" s="759"/>
      <c r="AC20" s="759"/>
      <c r="AD20" s="759"/>
      <c r="AE20" s="759"/>
      <c r="AF20" s="759"/>
      <c r="AG20" s="759"/>
      <c r="AH20" s="759"/>
      <c r="AI20" s="759"/>
      <c r="AJ20" s="257"/>
      <c r="AK20" s="251"/>
      <c r="AL20" s="252"/>
      <c r="AM20" s="252"/>
      <c r="AN20" s="252"/>
      <c r="AO20" s="252"/>
      <c r="AP20" s="260"/>
      <c r="AQ20" s="252"/>
      <c r="AR20" s="252"/>
      <c r="AS20" s="252"/>
      <c r="AT20" s="260"/>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2"/>
      <c r="CZ20" s="252"/>
      <c r="DA20" s="252"/>
      <c r="DB20" s="252"/>
      <c r="DC20" s="252"/>
      <c r="DD20" s="252"/>
      <c r="DE20" s="252"/>
      <c r="DF20" s="252"/>
      <c r="DG20" s="252"/>
    </row>
    <row r="21" spans="2:111" s="242" customFormat="1" ht="15" customHeight="1" x14ac:dyDescent="0.25">
      <c r="B21" s="249"/>
      <c r="C21" s="650" t="s">
        <v>1934</v>
      </c>
      <c r="D21" s="650"/>
      <c r="E21" s="650"/>
      <c r="F21" s="650"/>
      <c r="G21" s="650"/>
      <c r="H21" s="650"/>
      <c r="I21" s="650"/>
      <c r="J21" s="760"/>
      <c r="K21" s="760"/>
      <c r="L21" s="760"/>
      <c r="M21" s="760"/>
      <c r="N21" s="760"/>
      <c r="O21" s="760"/>
      <c r="P21" s="760"/>
      <c r="Q21" s="760"/>
      <c r="R21" s="760"/>
      <c r="S21" s="760"/>
      <c r="T21" s="760"/>
      <c r="U21" s="760"/>
      <c r="V21" s="760"/>
      <c r="W21" s="760"/>
      <c r="X21" s="760"/>
      <c r="Y21" s="760"/>
      <c r="Z21" s="760"/>
      <c r="AA21" s="760"/>
      <c r="AB21" s="760"/>
      <c r="AC21" s="760"/>
      <c r="AD21" s="760"/>
      <c r="AE21" s="760"/>
      <c r="AF21" s="760"/>
      <c r="AG21" s="760"/>
      <c r="AH21" s="760"/>
      <c r="AI21" s="760"/>
      <c r="AJ21" s="268"/>
      <c r="AK21" s="251"/>
      <c r="AL21" s="252"/>
      <c r="AM21" s="252"/>
      <c r="AN21" s="252"/>
      <c r="AO21" s="252"/>
      <c r="AP21" s="260"/>
      <c r="AQ21" s="252"/>
      <c r="AR21" s="252"/>
      <c r="AS21" s="252"/>
      <c r="AT21" s="260"/>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2"/>
      <c r="CR21" s="252"/>
      <c r="CS21" s="252"/>
      <c r="CT21" s="252"/>
      <c r="CU21" s="252"/>
      <c r="CV21" s="252"/>
      <c r="CW21" s="252"/>
      <c r="CX21" s="252"/>
      <c r="CY21" s="252"/>
      <c r="CZ21" s="252"/>
      <c r="DA21" s="252"/>
      <c r="DB21" s="252"/>
      <c r="DC21" s="252"/>
      <c r="DD21" s="252"/>
      <c r="DE21" s="252"/>
      <c r="DF21" s="252"/>
      <c r="DG21" s="252"/>
    </row>
    <row r="22" spans="2:111" s="242" customFormat="1" ht="15" customHeight="1" x14ac:dyDescent="0.25">
      <c r="B22" s="249"/>
      <c r="C22" s="166" t="s">
        <v>1936</v>
      </c>
      <c r="D22" s="166"/>
      <c r="E22" s="166"/>
      <c r="F22" s="166"/>
      <c r="G22" s="761"/>
      <c r="H22" s="761"/>
      <c r="I22" s="761"/>
      <c r="J22" s="760"/>
      <c r="K22" s="760"/>
      <c r="L22" s="760"/>
      <c r="M22" s="760"/>
      <c r="N22" s="760"/>
      <c r="O22" s="760"/>
      <c r="P22" s="760"/>
      <c r="Q22" s="760"/>
      <c r="R22" s="760"/>
      <c r="S22" s="760"/>
      <c r="T22" s="760"/>
      <c r="U22" s="760"/>
      <c r="V22" s="760"/>
      <c r="W22" s="760"/>
      <c r="X22" s="760"/>
      <c r="Y22" s="760"/>
      <c r="Z22" s="760"/>
      <c r="AA22" s="760"/>
      <c r="AB22" s="760"/>
      <c r="AC22" s="259" t="s">
        <v>2051</v>
      </c>
      <c r="AD22" s="326"/>
      <c r="AE22" s="760" t="str">
        <f>IF($W$18="x",AE9,"")</f>
        <v/>
      </c>
      <c r="AF22" s="760"/>
      <c r="AG22" s="760"/>
      <c r="AH22" s="760"/>
      <c r="AI22" s="760"/>
      <c r="AJ22" s="254"/>
      <c r="AK22" s="251"/>
      <c r="AL22" s="252"/>
      <c r="AM22" s="252"/>
      <c r="AN22" s="252"/>
      <c r="AO22" s="252"/>
      <c r="AP22" s="260"/>
      <c r="AQ22" s="252"/>
      <c r="AR22" s="252"/>
      <c r="AS22" s="252"/>
      <c r="AT22" s="260"/>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c r="CW22" s="252"/>
      <c r="CX22" s="252"/>
      <c r="CY22" s="252"/>
      <c r="CZ22" s="252"/>
      <c r="DA22" s="252"/>
      <c r="DB22" s="252"/>
      <c r="DC22" s="252"/>
      <c r="DD22" s="252"/>
      <c r="DE22" s="252"/>
      <c r="DF22" s="252"/>
      <c r="DG22" s="252"/>
    </row>
    <row r="23" spans="2:111" s="242" customFormat="1" ht="15" customHeight="1" x14ac:dyDescent="0.25">
      <c r="B23" s="249"/>
      <c r="C23" s="166" t="s">
        <v>2052</v>
      </c>
      <c r="D23" s="166"/>
      <c r="E23" s="166"/>
      <c r="F23" s="166"/>
      <c r="G23" s="319"/>
      <c r="H23" s="760" t="str">
        <f>IF($W$18="X",H10,"")</f>
        <v/>
      </c>
      <c r="I23" s="760"/>
      <c r="J23" s="760"/>
      <c r="K23" s="760"/>
      <c r="L23" s="760"/>
      <c r="M23" s="760"/>
      <c r="N23" s="760"/>
      <c r="O23" s="760"/>
      <c r="P23" s="760"/>
      <c r="Q23" s="760"/>
      <c r="R23" s="760"/>
      <c r="S23" s="760"/>
      <c r="T23" s="166"/>
      <c r="U23" s="259"/>
      <c r="V23" s="261" t="s">
        <v>2053</v>
      </c>
      <c r="W23" s="761"/>
      <c r="X23" s="761"/>
      <c r="Y23" s="761"/>
      <c r="Z23" s="761"/>
      <c r="AA23" s="761"/>
      <c r="AB23" s="761"/>
      <c r="AC23" s="761"/>
      <c r="AD23" s="761"/>
      <c r="AE23" s="761"/>
      <c r="AF23" s="761"/>
      <c r="AG23" s="761"/>
      <c r="AH23" s="761"/>
      <c r="AI23" s="761"/>
      <c r="AJ23" s="254"/>
      <c r="AK23" s="251"/>
      <c r="AL23" s="252"/>
      <c r="AM23" s="252"/>
      <c r="AN23" s="252"/>
      <c r="AO23" s="252"/>
      <c r="AP23" s="260"/>
      <c r="AQ23" s="252"/>
      <c r="AR23" s="252"/>
      <c r="AS23" s="252"/>
      <c r="AT23" s="260"/>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row>
    <row r="24" spans="2:111" s="242" customFormat="1" ht="15" customHeight="1" x14ac:dyDescent="0.25">
      <c r="B24" s="249"/>
      <c r="C24" s="166" t="s">
        <v>2054</v>
      </c>
      <c r="D24" s="166"/>
      <c r="E24" s="166"/>
      <c r="F24" s="166"/>
      <c r="G24" s="319"/>
      <c r="H24" s="802" t="str">
        <f>IF($W$18="X",H11,"")</f>
        <v/>
      </c>
      <c r="I24" s="802"/>
      <c r="J24" s="322"/>
      <c r="K24" s="322"/>
      <c r="L24" s="263" t="s">
        <v>2055</v>
      </c>
      <c r="M24" s="803"/>
      <c r="N24" s="803"/>
      <c r="O24" s="803"/>
      <c r="P24" s="803"/>
      <c r="Q24" s="321"/>
      <c r="R24" s="264"/>
      <c r="S24" s="166"/>
      <c r="T24" s="166"/>
      <c r="U24" s="261" t="s">
        <v>2056</v>
      </c>
      <c r="V24" s="761"/>
      <c r="W24" s="761"/>
      <c r="X24" s="761"/>
      <c r="Y24" s="761"/>
      <c r="Z24" s="761"/>
      <c r="AA24" s="761"/>
      <c r="AB24" s="761"/>
      <c r="AC24" s="761"/>
      <c r="AD24" s="259" t="s">
        <v>2057</v>
      </c>
      <c r="AE24" s="326"/>
      <c r="AF24" s="326"/>
      <c r="AG24" s="760"/>
      <c r="AH24" s="760"/>
      <c r="AI24" s="760"/>
      <c r="AJ24" s="257"/>
      <c r="AK24" s="251"/>
      <c r="AL24" s="252"/>
      <c r="AM24" s="252"/>
      <c r="AN24" s="252"/>
      <c r="AO24" s="252"/>
      <c r="AP24" s="260"/>
      <c r="AQ24" s="252"/>
      <c r="AR24" s="252"/>
      <c r="AS24" s="252"/>
      <c r="AT24" s="260"/>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row>
    <row r="25" spans="2:111" s="242" customFormat="1" ht="15" customHeight="1" x14ac:dyDescent="0.25">
      <c r="B25" s="249"/>
      <c r="C25" s="166" t="s">
        <v>2058</v>
      </c>
      <c r="D25" s="166"/>
      <c r="E25" s="166"/>
      <c r="F25" s="133"/>
      <c r="G25" s="761"/>
      <c r="H25" s="761"/>
      <c r="I25" s="761"/>
      <c r="J25" s="761"/>
      <c r="K25" s="761"/>
      <c r="L25" s="761"/>
      <c r="M25" s="761"/>
      <c r="N25" s="166" t="s">
        <v>2113</v>
      </c>
      <c r="O25" s="166"/>
      <c r="P25" s="265"/>
      <c r="Q25" s="320"/>
      <c r="R25" s="781"/>
      <c r="S25" s="781"/>
      <c r="T25" s="781"/>
      <c r="U25" s="781"/>
      <c r="V25" s="781"/>
      <c r="W25" s="781"/>
      <c r="X25" s="781"/>
      <c r="Y25" s="781"/>
      <c r="Z25" s="781"/>
      <c r="AA25" s="781"/>
      <c r="AB25" s="781"/>
      <c r="AC25" s="781"/>
      <c r="AD25" s="781"/>
      <c r="AE25" s="781"/>
      <c r="AF25" s="781"/>
      <c r="AG25" s="781"/>
      <c r="AH25" s="781"/>
      <c r="AI25" s="781"/>
      <c r="AJ25" s="254"/>
      <c r="AK25" s="251"/>
      <c r="AL25" s="252"/>
      <c r="AM25" s="252"/>
      <c r="AN25" s="252"/>
      <c r="AO25" s="252"/>
      <c r="AP25" s="260"/>
      <c r="AQ25" s="252"/>
      <c r="AR25" s="252"/>
      <c r="AS25" s="252"/>
      <c r="AT25" s="260"/>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c r="CW25" s="252"/>
      <c r="CX25" s="252"/>
      <c r="CY25" s="252"/>
      <c r="CZ25" s="252"/>
      <c r="DA25" s="252"/>
      <c r="DB25" s="252"/>
      <c r="DC25" s="252"/>
      <c r="DD25" s="252"/>
      <c r="DE25" s="252"/>
      <c r="DF25" s="252"/>
      <c r="DG25" s="252"/>
    </row>
    <row r="26" spans="2:111" s="242" customFormat="1" ht="15" customHeight="1" x14ac:dyDescent="0.25">
      <c r="B26" s="249"/>
      <c r="C26" s="650" t="s">
        <v>2060</v>
      </c>
      <c r="D26" s="650"/>
      <c r="E26" s="650"/>
      <c r="F26" s="650"/>
      <c r="G26" s="650"/>
      <c r="H26" s="650"/>
      <c r="I26" s="650"/>
      <c r="J26" s="761"/>
      <c r="K26" s="761"/>
      <c r="L26" s="761"/>
      <c r="M26" s="761"/>
      <c r="N26" s="761"/>
      <c r="O26" s="761"/>
      <c r="P26" s="761"/>
      <c r="Q26" s="761"/>
      <c r="R26" s="761"/>
      <c r="S26" s="761"/>
      <c r="T26" s="761"/>
      <c r="U26" s="761"/>
      <c r="V26" s="761"/>
      <c r="W26" s="761"/>
      <c r="X26" s="761"/>
      <c r="Y26" s="761"/>
      <c r="Z26" s="761"/>
      <c r="AA26" s="761"/>
      <c r="AB26" s="761"/>
      <c r="AC26" s="761"/>
      <c r="AD26" s="761"/>
      <c r="AE26" s="761"/>
      <c r="AF26" s="761"/>
      <c r="AG26" s="761"/>
      <c r="AH26" s="761"/>
      <c r="AI26" s="761"/>
      <c r="AJ26" s="254"/>
      <c r="AK26" s="251"/>
      <c r="AL26" s="252"/>
      <c r="AM26" s="252"/>
      <c r="AN26" s="252"/>
      <c r="AO26" s="252"/>
      <c r="AP26" s="260"/>
      <c r="AQ26" s="252"/>
      <c r="AR26" s="252"/>
      <c r="AS26" s="252"/>
      <c r="AT26" s="260"/>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row>
    <row r="27" spans="2:111" s="242" customFormat="1" ht="5.0999999999999996" customHeight="1" x14ac:dyDescent="0.25">
      <c r="B27" s="249"/>
      <c r="C27" s="166"/>
      <c r="D27" s="166"/>
      <c r="E27" s="166"/>
      <c r="F27" s="166"/>
      <c r="G27" s="166"/>
      <c r="H27" s="166"/>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54"/>
      <c r="AK27" s="251"/>
      <c r="AL27" s="252"/>
      <c r="AM27" s="252"/>
      <c r="AN27" s="252"/>
      <c r="AO27" s="252"/>
      <c r="AP27" s="260"/>
      <c r="AQ27" s="252"/>
      <c r="AR27" s="252"/>
      <c r="AS27" s="252"/>
      <c r="AT27" s="260"/>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2"/>
      <c r="CR27" s="252"/>
      <c r="CS27" s="252"/>
      <c r="CT27" s="252"/>
      <c r="CU27" s="252"/>
      <c r="CV27" s="252"/>
      <c r="CW27" s="252"/>
      <c r="CX27" s="252"/>
      <c r="CY27" s="252"/>
      <c r="CZ27" s="252"/>
      <c r="DA27" s="252"/>
      <c r="DB27" s="252"/>
      <c r="DC27" s="252"/>
      <c r="DD27" s="252"/>
      <c r="DE27" s="252"/>
      <c r="DF27" s="252"/>
      <c r="DG27" s="252"/>
    </row>
    <row r="28" spans="2:111" s="242" customFormat="1" ht="15" customHeight="1" x14ac:dyDescent="0.25">
      <c r="B28" s="249"/>
      <c r="C28" s="166" t="s">
        <v>2061</v>
      </c>
      <c r="D28" s="166"/>
      <c r="E28" s="166"/>
      <c r="F28" s="166"/>
      <c r="G28" s="166"/>
      <c r="H28" s="166"/>
      <c r="I28" s="269"/>
      <c r="J28" s="269"/>
      <c r="K28" s="269"/>
      <c r="L28" s="269"/>
      <c r="M28" s="269"/>
      <c r="N28" s="269"/>
      <c r="O28" s="269"/>
      <c r="P28" s="269"/>
      <c r="Q28" s="269"/>
      <c r="R28" s="269"/>
      <c r="S28" s="133"/>
      <c r="T28" s="133"/>
      <c r="U28" s="133"/>
      <c r="V28" s="133"/>
      <c r="W28" s="460"/>
      <c r="X28" s="259" t="s">
        <v>197</v>
      </c>
      <c r="Y28" s="259"/>
      <c r="Z28" s="460"/>
      <c r="AA28" s="259" t="s">
        <v>196</v>
      </c>
      <c r="AB28" s="133"/>
      <c r="AC28" s="269"/>
      <c r="AD28" s="269"/>
      <c r="AE28" s="269"/>
      <c r="AF28" s="269"/>
      <c r="AG28" s="269"/>
      <c r="AH28" s="269"/>
      <c r="AI28" s="269"/>
      <c r="AJ28" s="254"/>
      <c r="AK28" s="251"/>
      <c r="AL28" s="252"/>
      <c r="AM28" s="252"/>
      <c r="AN28" s="252"/>
      <c r="AO28" s="252"/>
      <c r="AP28" s="260"/>
      <c r="AQ28" s="252"/>
      <c r="AR28" s="252"/>
      <c r="AS28" s="252"/>
      <c r="AT28" s="260"/>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row>
    <row r="29" spans="2:111" s="242" customFormat="1" ht="15" customHeight="1" x14ac:dyDescent="0.25">
      <c r="B29" s="249"/>
      <c r="C29" s="166" t="s">
        <v>2062</v>
      </c>
      <c r="D29" s="166"/>
      <c r="E29" s="166"/>
      <c r="F29" s="166"/>
      <c r="G29" s="166"/>
      <c r="H29" s="166"/>
      <c r="I29" s="269"/>
      <c r="J29" s="269"/>
      <c r="K29" s="269"/>
      <c r="L29" s="269"/>
      <c r="M29" s="269"/>
      <c r="N29" s="269"/>
      <c r="O29" s="269"/>
      <c r="P29" s="269"/>
      <c r="Q29" s="269"/>
      <c r="R29" s="269"/>
      <c r="S29" s="133"/>
      <c r="T29" s="133"/>
      <c r="U29" s="133"/>
      <c r="V29" s="133"/>
      <c r="W29" s="460"/>
      <c r="X29" s="259" t="s">
        <v>197</v>
      </c>
      <c r="Y29" s="259"/>
      <c r="Z29" s="460"/>
      <c r="AA29" s="259" t="s">
        <v>196</v>
      </c>
      <c r="AB29" s="269"/>
      <c r="AC29" s="269"/>
      <c r="AD29" s="269"/>
      <c r="AE29" s="269"/>
      <c r="AF29" s="269"/>
      <c r="AG29" s="269"/>
      <c r="AH29" s="269"/>
      <c r="AI29" s="269"/>
      <c r="AJ29" s="254"/>
      <c r="AK29" s="251"/>
      <c r="AL29" s="252"/>
      <c r="AM29" s="252"/>
      <c r="AN29" s="252"/>
      <c r="AO29" s="252"/>
      <c r="AP29" s="260"/>
      <c r="AQ29" s="252"/>
      <c r="AR29" s="252"/>
      <c r="AS29" s="252"/>
      <c r="AT29" s="260"/>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row>
    <row r="30" spans="2:111" s="242" customFormat="1" ht="15" customHeight="1" x14ac:dyDescent="0.25">
      <c r="B30" s="249"/>
      <c r="C30" s="166" t="s">
        <v>2065</v>
      </c>
      <c r="D30" s="166"/>
      <c r="E30" s="166"/>
      <c r="F30" s="166"/>
      <c r="G30" s="166"/>
      <c r="H30" s="166"/>
      <c r="I30" s="269"/>
      <c r="J30" s="269"/>
      <c r="K30" s="269"/>
      <c r="L30" s="269"/>
      <c r="M30" s="269"/>
      <c r="N30" s="269"/>
      <c r="O30" s="269"/>
      <c r="P30" s="269"/>
      <c r="Q30" s="269"/>
      <c r="R30" s="269"/>
      <c r="S30" s="269"/>
      <c r="T30" s="269"/>
      <c r="U30" s="269"/>
      <c r="V30" s="133"/>
      <c r="W30" s="460"/>
      <c r="X30" s="259" t="s">
        <v>197</v>
      </c>
      <c r="Y30" s="259"/>
      <c r="Z30" s="460"/>
      <c r="AA30" s="259" t="s">
        <v>196</v>
      </c>
      <c r="AB30" s="269"/>
      <c r="AC30" s="269"/>
      <c r="AD30" s="269"/>
      <c r="AE30" s="269"/>
      <c r="AF30" s="269"/>
      <c r="AG30" s="269"/>
      <c r="AH30" s="269"/>
      <c r="AI30" s="269"/>
      <c r="AJ30" s="254"/>
      <c r="AK30" s="251"/>
      <c r="AL30" s="252"/>
      <c r="AM30" s="252"/>
      <c r="AN30" s="252"/>
      <c r="AO30" s="252"/>
      <c r="AP30" s="260"/>
      <c r="AQ30" s="252"/>
      <c r="AR30" s="252"/>
      <c r="AS30" s="252"/>
      <c r="AT30" s="260"/>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c r="CD30" s="252"/>
      <c r="CE30" s="252"/>
      <c r="CF30" s="252"/>
      <c r="CG30" s="252"/>
      <c r="CH30" s="252"/>
      <c r="CI30" s="252"/>
      <c r="CJ30" s="252"/>
      <c r="CK30" s="252"/>
      <c r="CL30" s="252"/>
      <c r="CM30" s="252"/>
      <c r="CN30" s="252"/>
      <c r="CO30" s="252"/>
      <c r="CP30" s="252"/>
      <c r="CQ30" s="252"/>
      <c r="CR30" s="252"/>
      <c r="CS30" s="252"/>
      <c r="CT30" s="252"/>
      <c r="CU30" s="252"/>
      <c r="CV30" s="252"/>
      <c r="CW30" s="252"/>
      <c r="CX30" s="252"/>
      <c r="CY30" s="252"/>
      <c r="CZ30" s="252"/>
      <c r="DA30" s="252"/>
      <c r="DB30" s="252"/>
      <c r="DC30" s="252"/>
      <c r="DD30" s="252"/>
      <c r="DE30" s="252"/>
      <c r="DF30" s="252"/>
      <c r="DG30" s="252"/>
    </row>
    <row r="31" spans="2:111" s="242" customFormat="1" ht="15" customHeight="1" x14ac:dyDescent="0.25">
      <c r="B31" s="249"/>
      <c r="C31" s="166" t="s">
        <v>2064</v>
      </c>
      <c r="D31" s="166"/>
      <c r="E31" s="166"/>
      <c r="F31" s="166"/>
      <c r="G31" s="166"/>
      <c r="H31" s="166"/>
      <c r="I31" s="269"/>
      <c r="J31" s="269"/>
      <c r="K31" s="269"/>
      <c r="L31" s="269"/>
      <c r="M31" s="269"/>
      <c r="N31" s="269"/>
      <c r="O31" s="269"/>
      <c r="P31" s="269"/>
      <c r="Q31" s="269"/>
      <c r="R31" s="269"/>
      <c r="S31" s="269"/>
      <c r="T31" s="269"/>
      <c r="U31" s="269"/>
      <c r="V31" s="133"/>
      <c r="W31" s="460"/>
      <c r="X31" s="259" t="s">
        <v>197</v>
      </c>
      <c r="Y31" s="259"/>
      <c r="Z31" s="460"/>
      <c r="AA31" s="259" t="s">
        <v>196</v>
      </c>
      <c r="AB31" s="269"/>
      <c r="AC31" s="269"/>
      <c r="AD31" s="269"/>
      <c r="AE31" s="269"/>
      <c r="AF31" s="269"/>
      <c r="AG31" s="269"/>
      <c r="AH31" s="269"/>
      <c r="AI31" s="269"/>
      <c r="AJ31" s="254"/>
      <c r="AK31" s="251"/>
      <c r="AL31" s="252"/>
      <c r="AM31" s="252"/>
      <c r="AN31" s="252"/>
      <c r="AO31" s="252"/>
      <c r="AP31" s="260"/>
      <c r="AQ31" s="252"/>
      <c r="AR31" s="252"/>
      <c r="AS31" s="252"/>
      <c r="AT31" s="260"/>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2"/>
      <c r="CC31" s="252"/>
      <c r="CD31" s="252"/>
      <c r="CE31" s="252"/>
      <c r="CF31" s="252"/>
      <c r="CG31" s="252"/>
      <c r="CH31" s="252"/>
      <c r="CI31" s="252"/>
      <c r="CJ31" s="252"/>
      <c r="CK31" s="252"/>
      <c r="CL31" s="252"/>
      <c r="CM31" s="252"/>
      <c r="CN31" s="252"/>
      <c r="CO31" s="252"/>
      <c r="CP31" s="252"/>
      <c r="CQ31" s="252"/>
      <c r="CR31" s="252"/>
      <c r="CS31" s="252"/>
      <c r="CT31" s="252"/>
      <c r="CU31" s="252"/>
      <c r="CV31" s="252"/>
      <c r="CW31" s="252"/>
      <c r="CX31" s="252"/>
      <c r="CY31" s="252"/>
      <c r="CZ31" s="252"/>
      <c r="DA31" s="252"/>
      <c r="DB31" s="252"/>
      <c r="DC31" s="252"/>
      <c r="DD31" s="252"/>
      <c r="DE31" s="252"/>
      <c r="DF31" s="252"/>
      <c r="DG31" s="252"/>
    </row>
    <row r="32" spans="2:111" s="242" customFormat="1" ht="5.0999999999999996" customHeight="1" x14ac:dyDescent="0.25">
      <c r="B32" s="249"/>
      <c r="C32" s="166"/>
      <c r="D32" s="166"/>
      <c r="E32" s="166"/>
      <c r="F32" s="166"/>
      <c r="G32" s="166"/>
      <c r="H32" s="166"/>
      <c r="I32" s="166"/>
      <c r="J32" s="166"/>
      <c r="K32" s="166"/>
      <c r="L32" s="166"/>
      <c r="M32" s="166"/>
      <c r="N32" s="166"/>
      <c r="O32" s="166"/>
      <c r="P32" s="166"/>
      <c r="Q32" s="166"/>
      <c r="R32" s="166"/>
      <c r="S32" s="166"/>
      <c r="T32" s="166"/>
      <c r="U32" s="259"/>
      <c r="V32" s="259"/>
      <c r="W32" s="259"/>
      <c r="X32" s="259"/>
      <c r="Y32" s="259"/>
      <c r="Z32" s="259"/>
      <c r="AA32" s="259"/>
      <c r="AB32" s="259"/>
      <c r="AC32" s="259"/>
      <c r="AD32" s="259"/>
      <c r="AE32" s="259"/>
      <c r="AF32" s="259"/>
      <c r="AG32" s="259"/>
      <c r="AH32" s="259"/>
      <c r="AI32" s="259"/>
      <c r="AJ32" s="257"/>
      <c r="AK32" s="251"/>
      <c r="AL32" s="252"/>
      <c r="AM32" s="252"/>
      <c r="AN32" s="252"/>
      <c r="AO32" s="252"/>
      <c r="AP32" s="260"/>
      <c r="AQ32" s="252"/>
      <c r="AR32" s="252"/>
      <c r="AS32" s="252"/>
      <c r="AT32" s="260"/>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c r="CD32" s="252"/>
      <c r="CE32" s="252"/>
      <c r="CF32" s="252"/>
      <c r="CG32" s="252"/>
      <c r="CH32" s="252"/>
      <c r="CI32" s="252"/>
      <c r="CJ32" s="252"/>
      <c r="CK32" s="252"/>
      <c r="CL32" s="252"/>
      <c r="CM32" s="252"/>
      <c r="CN32" s="252"/>
      <c r="CO32" s="252"/>
      <c r="CP32" s="252"/>
      <c r="CQ32" s="252"/>
      <c r="CR32" s="252"/>
      <c r="CS32" s="252"/>
      <c r="CT32" s="252"/>
      <c r="CU32" s="252"/>
      <c r="CV32" s="252"/>
      <c r="CW32" s="252"/>
      <c r="CX32" s="252"/>
      <c r="CY32" s="252"/>
      <c r="CZ32" s="252"/>
      <c r="DA32" s="252"/>
      <c r="DB32" s="252"/>
      <c r="DC32" s="252"/>
      <c r="DD32" s="252"/>
      <c r="DE32" s="252"/>
      <c r="DF32" s="252"/>
      <c r="DG32" s="252"/>
    </row>
    <row r="33" spans="2:111" s="242" customFormat="1" ht="15" customHeight="1" x14ac:dyDescent="0.25">
      <c r="B33" s="249"/>
      <c r="C33" s="719" t="s">
        <v>1197</v>
      </c>
      <c r="D33" s="720"/>
      <c r="E33" s="720"/>
      <c r="F33" s="720"/>
      <c r="G33" s="720"/>
      <c r="H33" s="720"/>
      <c r="I33" s="720"/>
      <c r="J33" s="720"/>
      <c r="K33" s="720"/>
      <c r="L33" s="720"/>
      <c r="M33" s="720"/>
      <c r="N33" s="720"/>
      <c r="O33" s="720"/>
      <c r="P33" s="720"/>
      <c r="Q33" s="720"/>
      <c r="R33" s="720"/>
      <c r="S33" s="720"/>
      <c r="T33" s="720"/>
      <c r="U33" s="720"/>
      <c r="V33" s="720"/>
      <c r="W33" s="720"/>
      <c r="X33" s="720"/>
      <c r="Y33" s="720"/>
      <c r="Z33" s="720"/>
      <c r="AA33" s="720"/>
      <c r="AB33" s="720"/>
      <c r="AC33" s="720"/>
      <c r="AD33" s="720"/>
      <c r="AE33" s="720"/>
      <c r="AF33" s="720"/>
      <c r="AG33" s="720"/>
      <c r="AH33" s="720"/>
      <c r="AI33" s="721"/>
      <c r="AJ33" s="250"/>
      <c r="AK33" s="251"/>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row>
    <row r="34" spans="2:111" s="242" customFormat="1" ht="15" customHeight="1" x14ac:dyDescent="0.25">
      <c r="B34" s="249"/>
      <c r="C34" s="166"/>
      <c r="D34" s="166"/>
      <c r="E34" s="166"/>
      <c r="F34" s="166"/>
      <c r="G34" s="302" t="s">
        <v>311</v>
      </c>
      <c r="H34" s="460"/>
      <c r="I34" s="259" t="s">
        <v>312</v>
      </c>
      <c r="J34" s="138"/>
      <c r="K34" s="259"/>
      <c r="L34" s="259"/>
      <c r="M34" s="259"/>
      <c r="N34" s="270" t="s">
        <v>313</v>
      </c>
      <c r="O34" s="460"/>
      <c r="P34" s="259" t="s">
        <v>314</v>
      </c>
      <c r="Q34" s="259"/>
      <c r="R34" s="259"/>
      <c r="S34" s="259"/>
      <c r="T34" s="259"/>
      <c r="U34" s="133"/>
      <c r="V34" s="460"/>
      <c r="W34" s="259" t="s">
        <v>1156</v>
      </c>
      <c r="X34" s="138"/>
      <c r="Y34" s="138"/>
      <c r="Z34" s="261"/>
      <c r="AA34" s="271"/>
      <c r="AB34" s="271"/>
      <c r="AC34" s="271"/>
      <c r="AD34" s="271"/>
      <c r="AE34" s="271"/>
      <c r="AF34" s="271"/>
      <c r="AG34" s="271"/>
      <c r="AH34" s="271"/>
      <c r="AI34" s="271"/>
      <c r="AJ34" s="272"/>
      <c r="AK34" s="251"/>
      <c r="AL34" s="252"/>
      <c r="AM34" s="252"/>
      <c r="AN34" s="252"/>
      <c r="AO34" s="252"/>
      <c r="AP34" s="260"/>
      <c r="AQ34" s="252"/>
      <c r="AR34" s="252"/>
      <c r="AS34" s="252"/>
      <c r="AT34" s="260"/>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row>
    <row r="35" spans="2:111" s="242" customFormat="1" ht="15" customHeight="1" x14ac:dyDescent="0.25">
      <c r="B35" s="249"/>
      <c r="C35" s="166" t="s">
        <v>1935</v>
      </c>
      <c r="D35" s="166"/>
      <c r="E35" s="166"/>
      <c r="F35" s="166"/>
      <c r="G35" s="711"/>
      <c r="H35" s="711"/>
      <c r="I35" s="711"/>
      <c r="J35" s="711"/>
      <c r="K35" s="711"/>
      <c r="L35" s="711"/>
      <c r="M35" s="711"/>
      <c r="N35" s="711"/>
      <c r="O35" s="711"/>
      <c r="P35" s="711"/>
      <c r="Q35" s="711"/>
      <c r="R35" s="711"/>
      <c r="S35" s="711"/>
      <c r="T35" s="711"/>
      <c r="U35" s="711"/>
      <c r="V35" s="711"/>
      <c r="W35" s="711"/>
      <c r="X35" s="711"/>
      <c r="Y35" s="711"/>
      <c r="Z35" s="711"/>
      <c r="AA35" s="711"/>
      <c r="AB35" s="711"/>
      <c r="AC35" s="259" t="s">
        <v>303</v>
      </c>
      <c r="AD35" s="711"/>
      <c r="AE35" s="711"/>
      <c r="AF35" s="711"/>
      <c r="AG35" s="711"/>
      <c r="AH35" s="711"/>
      <c r="AI35" s="711"/>
      <c r="AJ35" s="254"/>
      <c r="AK35" s="251"/>
      <c r="AL35" s="252"/>
      <c r="AM35" s="252"/>
      <c r="AN35" s="252"/>
      <c r="AO35" s="252"/>
      <c r="AP35" s="260"/>
      <c r="AQ35" s="252"/>
      <c r="AR35" s="252"/>
      <c r="AS35" s="252"/>
      <c r="AT35" s="260"/>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row>
    <row r="36" spans="2:111" s="242" customFormat="1" ht="15" customHeight="1" x14ac:dyDescent="0.25">
      <c r="B36" s="249"/>
      <c r="C36" s="166" t="s">
        <v>1933</v>
      </c>
      <c r="D36" s="166"/>
      <c r="E36" s="166"/>
      <c r="F36" s="166"/>
      <c r="G36" s="166"/>
      <c r="H36" s="711"/>
      <c r="I36" s="711"/>
      <c r="J36" s="711"/>
      <c r="K36" s="711"/>
      <c r="L36" s="711"/>
      <c r="M36" s="711"/>
      <c r="N36" s="711"/>
      <c r="O36" s="711"/>
      <c r="P36" s="711"/>
      <c r="Q36" s="711"/>
      <c r="R36" s="711"/>
      <c r="S36" s="711"/>
      <c r="T36" s="166"/>
      <c r="U36" s="259"/>
      <c r="V36" s="261" t="s">
        <v>304</v>
      </c>
      <c r="W36" s="711"/>
      <c r="X36" s="711"/>
      <c r="Y36" s="711"/>
      <c r="Z36" s="711"/>
      <c r="AA36" s="711"/>
      <c r="AB36" s="711"/>
      <c r="AC36" s="711"/>
      <c r="AD36" s="711"/>
      <c r="AE36" s="711"/>
      <c r="AF36" s="711"/>
      <c r="AG36" s="711"/>
      <c r="AH36" s="711"/>
      <c r="AI36" s="711"/>
      <c r="AJ36" s="254"/>
      <c r="AK36" s="251"/>
      <c r="AL36" s="252"/>
      <c r="AM36" s="252"/>
      <c r="AN36" s="252"/>
      <c r="AO36" s="252"/>
      <c r="AP36" s="260"/>
      <c r="AQ36" s="252"/>
      <c r="AR36" s="252"/>
      <c r="AS36" s="252"/>
      <c r="AT36" s="260"/>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row>
    <row r="37" spans="2:111" s="242" customFormat="1" ht="15" customHeight="1" x14ac:dyDescent="0.25">
      <c r="B37" s="249"/>
      <c r="C37" s="166" t="s">
        <v>305</v>
      </c>
      <c r="D37" s="166"/>
      <c r="E37" s="166"/>
      <c r="F37" s="166"/>
      <c r="G37" s="729"/>
      <c r="H37" s="729"/>
      <c r="I37" s="729"/>
      <c r="J37" s="292"/>
      <c r="K37" s="263" t="s">
        <v>306</v>
      </c>
      <c r="L37" s="799"/>
      <c r="M37" s="799"/>
      <c r="N37" s="799"/>
      <c r="O37" s="799"/>
      <c r="P37" s="799"/>
      <c r="Q37" s="303"/>
      <c r="R37" s="304"/>
      <c r="S37" s="166"/>
      <c r="T37" s="166"/>
      <c r="U37" s="261" t="s">
        <v>1757</v>
      </c>
      <c r="V37" s="711"/>
      <c r="W37" s="711"/>
      <c r="X37" s="711"/>
      <c r="Y37" s="711"/>
      <c r="Z37" s="711"/>
      <c r="AA37" s="711"/>
      <c r="AB37" s="711"/>
      <c r="AC37" s="711"/>
      <c r="AD37" s="259" t="s">
        <v>308</v>
      </c>
      <c r="AE37" s="764"/>
      <c r="AF37" s="764"/>
      <c r="AG37" s="764"/>
      <c r="AH37" s="764"/>
      <c r="AI37" s="764"/>
      <c r="AJ37" s="257"/>
      <c r="AK37" s="251"/>
      <c r="AL37" s="252"/>
      <c r="AM37" s="252"/>
      <c r="AN37" s="252"/>
      <c r="AO37" s="252"/>
      <c r="AP37" s="260"/>
      <c r="AQ37" s="252"/>
      <c r="AR37" s="252"/>
      <c r="AS37" s="252"/>
      <c r="AT37" s="260"/>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row>
    <row r="38" spans="2:111" s="242" customFormat="1" ht="15" customHeight="1" x14ac:dyDescent="0.25">
      <c r="B38" s="249"/>
      <c r="C38" s="650" t="s">
        <v>1758</v>
      </c>
      <c r="D38" s="650"/>
      <c r="E38" s="650"/>
      <c r="F38" s="650"/>
      <c r="G38" s="711"/>
      <c r="H38" s="711"/>
      <c r="I38" s="711"/>
      <c r="J38" s="711"/>
      <c r="K38" s="711"/>
      <c r="L38" s="711"/>
      <c r="M38" s="711"/>
      <c r="N38" s="711"/>
      <c r="O38" s="825" t="s">
        <v>2114</v>
      </c>
      <c r="P38" s="825"/>
      <c r="Q38" s="825"/>
      <c r="R38" s="767"/>
      <c r="S38" s="767"/>
      <c r="T38" s="767"/>
      <c r="U38" s="767"/>
      <c r="V38" s="767"/>
      <c r="W38" s="767"/>
      <c r="X38" s="767"/>
      <c r="Y38" s="767"/>
      <c r="Z38" s="767"/>
      <c r="AA38" s="767"/>
      <c r="AB38" s="767"/>
      <c r="AC38" s="767"/>
      <c r="AD38" s="767"/>
      <c r="AE38" s="767"/>
      <c r="AF38" s="767"/>
      <c r="AG38" s="767"/>
      <c r="AH38" s="767"/>
      <c r="AI38" s="767"/>
      <c r="AJ38" s="254"/>
      <c r="AK38" s="251"/>
      <c r="AL38" s="252"/>
      <c r="AM38" s="252"/>
      <c r="AN38" s="252"/>
      <c r="AO38" s="252"/>
      <c r="AP38" s="260"/>
      <c r="AQ38" s="252"/>
      <c r="AR38" s="252"/>
      <c r="AS38" s="252"/>
      <c r="AT38" s="260"/>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row>
    <row r="39" spans="2:111" s="242" customFormat="1" ht="5.0999999999999996" customHeight="1" x14ac:dyDescent="0.25">
      <c r="B39" s="249"/>
      <c r="C39" s="133"/>
      <c r="D39" s="133"/>
      <c r="E39" s="133"/>
      <c r="F39" s="133"/>
      <c r="G39" s="133"/>
      <c r="H39" s="133"/>
      <c r="I39" s="133"/>
      <c r="J39" s="133"/>
      <c r="K39" s="266"/>
      <c r="L39" s="266"/>
      <c r="M39" s="266"/>
      <c r="N39" s="133"/>
      <c r="O39" s="263"/>
      <c r="P39" s="266"/>
      <c r="Q39" s="266"/>
      <c r="R39" s="266"/>
      <c r="S39" s="266"/>
      <c r="T39" s="266"/>
      <c r="U39" s="138"/>
      <c r="V39" s="271"/>
      <c r="W39" s="271"/>
      <c r="X39" s="138"/>
      <c r="Y39" s="138"/>
      <c r="Z39" s="261"/>
      <c r="AA39" s="271"/>
      <c r="AB39" s="271"/>
      <c r="AC39" s="271"/>
      <c r="AD39" s="271"/>
      <c r="AE39" s="271"/>
      <c r="AF39" s="271"/>
      <c r="AG39" s="271"/>
      <c r="AH39" s="271"/>
      <c r="AI39" s="271"/>
      <c r="AJ39" s="272"/>
      <c r="AK39" s="251"/>
      <c r="AL39" s="252"/>
      <c r="AM39" s="252"/>
      <c r="AN39" s="252"/>
      <c r="AO39" s="252"/>
      <c r="AP39" s="260"/>
      <c r="AQ39" s="252"/>
      <c r="AR39" s="252"/>
      <c r="AS39" s="252"/>
      <c r="AT39" s="260"/>
      <c r="AU39" s="252"/>
      <c r="AV39" s="252"/>
      <c r="AW39" s="252"/>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2"/>
      <c r="CR39" s="252"/>
      <c r="CS39" s="252"/>
      <c r="CT39" s="252"/>
      <c r="CU39" s="252"/>
      <c r="CV39" s="252"/>
      <c r="CW39" s="252"/>
      <c r="CX39" s="252"/>
      <c r="CY39" s="252"/>
      <c r="CZ39" s="252"/>
      <c r="DA39" s="252"/>
      <c r="DB39" s="252"/>
      <c r="DC39" s="252"/>
      <c r="DD39" s="252"/>
      <c r="DE39" s="252"/>
      <c r="DF39" s="252"/>
      <c r="DG39" s="252"/>
    </row>
    <row r="40" spans="2:111" s="242" customFormat="1" ht="15" customHeight="1" x14ac:dyDescent="0.25">
      <c r="B40" s="249"/>
      <c r="C40" s="719" t="s">
        <v>1927</v>
      </c>
      <c r="D40" s="720"/>
      <c r="E40" s="720"/>
      <c r="F40" s="720"/>
      <c r="G40" s="720"/>
      <c r="H40" s="720"/>
      <c r="I40" s="720"/>
      <c r="J40" s="720"/>
      <c r="K40" s="720"/>
      <c r="L40" s="720"/>
      <c r="M40" s="720"/>
      <c r="N40" s="720"/>
      <c r="O40" s="720"/>
      <c r="P40" s="720"/>
      <c r="Q40" s="720"/>
      <c r="R40" s="720"/>
      <c r="S40" s="720"/>
      <c r="T40" s="720"/>
      <c r="U40" s="720"/>
      <c r="V40" s="720"/>
      <c r="W40" s="720"/>
      <c r="X40" s="720"/>
      <c r="Y40" s="720"/>
      <c r="Z40" s="720"/>
      <c r="AA40" s="720"/>
      <c r="AB40" s="720"/>
      <c r="AC40" s="720"/>
      <c r="AD40" s="720"/>
      <c r="AE40" s="720"/>
      <c r="AF40" s="720"/>
      <c r="AG40" s="720"/>
      <c r="AH40" s="720"/>
      <c r="AI40" s="721"/>
      <c r="AJ40" s="250"/>
      <c r="AK40" s="251"/>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252"/>
      <c r="CL40" s="252"/>
      <c r="CM40" s="252"/>
      <c r="CN40" s="252"/>
      <c r="CO40" s="252"/>
      <c r="CP40" s="252"/>
      <c r="CQ40" s="252"/>
      <c r="CR40" s="252"/>
      <c r="CS40" s="252"/>
      <c r="CT40" s="252"/>
      <c r="CU40" s="252"/>
      <c r="CV40" s="252"/>
      <c r="CW40" s="252"/>
      <c r="CX40" s="252"/>
      <c r="CY40" s="252"/>
      <c r="CZ40" s="252"/>
      <c r="DA40" s="252"/>
      <c r="DB40" s="252"/>
      <c r="DC40" s="252"/>
      <c r="DD40" s="252"/>
      <c r="DE40" s="252"/>
      <c r="DF40" s="252"/>
      <c r="DG40" s="252"/>
    </row>
    <row r="41" spans="2:111" s="242" customFormat="1" ht="5.0999999999999996" customHeight="1" x14ac:dyDescent="0.25">
      <c r="B41" s="249"/>
      <c r="C41" s="133"/>
      <c r="D41" s="133"/>
      <c r="E41" s="133"/>
      <c r="F41" s="133"/>
      <c r="G41" s="133"/>
      <c r="H41" s="133"/>
      <c r="I41" s="133"/>
      <c r="J41" s="133"/>
      <c r="K41" s="266"/>
      <c r="L41" s="266"/>
      <c r="M41" s="266"/>
      <c r="N41" s="133"/>
      <c r="O41" s="263"/>
      <c r="P41" s="266"/>
      <c r="Q41" s="266"/>
      <c r="R41" s="266"/>
      <c r="S41" s="266"/>
      <c r="T41" s="266"/>
      <c r="U41" s="138"/>
      <c r="V41" s="271"/>
      <c r="W41" s="271"/>
      <c r="X41" s="138"/>
      <c r="Y41" s="138"/>
      <c r="Z41" s="261"/>
      <c r="AA41" s="271"/>
      <c r="AB41" s="271"/>
      <c r="AC41" s="271"/>
      <c r="AD41" s="271"/>
      <c r="AE41" s="271"/>
      <c r="AF41" s="271"/>
      <c r="AG41" s="271"/>
      <c r="AH41" s="271"/>
      <c r="AI41" s="271"/>
      <c r="AJ41" s="272"/>
      <c r="AK41" s="251"/>
      <c r="AL41" s="252"/>
      <c r="AM41" s="252"/>
      <c r="AN41" s="252"/>
      <c r="AO41" s="252"/>
      <c r="AP41" s="260"/>
      <c r="AQ41" s="252"/>
      <c r="AR41" s="252"/>
      <c r="AS41" s="252"/>
      <c r="AT41" s="260"/>
      <c r="AU41" s="252"/>
      <c r="AV41" s="252"/>
      <c r="AW41" s="252"/>
      <c r="AX41" s="252"/>
      <c r="AY41" s="252"/>
      <c r="AZ41" s="252"/>
      <c r="BA41" s="252"/>
      <c r="BB41" s="252"/>
      <c r="BC41" s="252"/>
      <c r="BD41" s="252"/>
      <c r="BE41" s="252"/>
      <c r="BF41" s="252"/>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252"/>
      <c r="CF41" s="252"/>
      <c r="CG41" s="252"/>
      <c r="CH41" s="252"/>
      <c r="CI41" s="252"/>
      <c r="CJ41" s="252"/>
      <c r="CK41" s="252"/>
      <c r="CL41" s="252"/>
      <c r="CM41" s="252"/>
      <c r="CN41" s="252"/>
      <c r="CO41" s="252"/>
      <c r="CP41" s="252"/>
      <c r="CQ41" s="252"/>
      <c r="CR41" s="252"/>
      <c r="CS41" s="252"/>
      <c r="CT41" s="252"/>
      <c r="CU41" s="252"/>
      <c r="CV41" s="252"/>
      <c r="CW41" s="252"/>
      <c r="CX41" s="252"/>
      <c r="CY41" s="252"/>
      <c r="CZ41" s="252"/>
      <c r="DA41" s="252"/>
      <c r="DB41" s="252"/>
      <c r="DC41" s="252"/>
      <c r="DD41" s="252"/>
      <c r="DE41" s="252"/>
      <c r="DF41" s="252"/>
      <c r="DG41" s="252"/>
    </row>
    <row r="42" spans="2:111" s="24" customFormat="1" ht="23.25" customHeight="1" x14ac:dyDescent="0.25">
      <c r="B42" s="273"/>
      <c r="C42" s="800" t="s">
        <v>1161</v>
      </c>
      <c r="D42" s="800"/>
      <c r="E42" s="800"/>
      <c r="F42" s="800"/>
      <c r="G42" s="800"/>
      <c r="H42" s="765" t="s">
        <v>2120</v>
      </c>
      <c r="I42" s="765"/>
      <c r="J42" s="765"/>
      <c r="K42" s="765"/>
      <c r="L42" s="765"/>
      <c r="M42" s="765"/>
      <c r="N42" s="765"/>
      <c r="O42" s="765"/>
      <c r="P42" s="765"/>
      <c r="Q42" s="765"/>
      <c r="R42" s="765"/>
      <c r="S42" s="765"/>
      <c r="T42" s="765"/>
      <c r="U42" s="765"/>
      <c r="V42" s="765"/>
      <c r="W42" s="800" t="s">
        <v>151</v>
      </c>
      <c r="X42" s="800"/>
      <c r="Y42" s="800"/>
      <c r="Z42" s="800"/>
      <c r="AA42" s="800"/>
      <c r="AB42" s="800" t="s">
        <v>161</v>
      </c>
      <c r="AC42" s="800"/>
      <c r="AD42" s="800"/>
      <c r="AE42" s="800"/>
      <c r="AF42" s="800"/>
      <c r="AG42" s="800" t="s">
        <v>156</v>
      </c>
      <c r="AH42" s="800"/>
      <c r="AI42" s="800"/>
      <c r="AJ42" s="274"/>
      <c r="AL42" s="758"/>
      <c r="AM42" s="758"/>
      <c r="AN42" s="758"/>
      <c r="AO42" s="758"/>
      <c r="AP42" s="758"/>
      <c r="AQ42" s="758"/>
      <c r="AR42" s="758"/>
      <c r="AS42" s="758"/>
      <c r="AT42" s="758"/>
      <c r="AU42" s="758"/>
      <c r="AV42" s="758"/>
      <c r="AW42" s="758"/>
      <c r="AX42" s="758"/>
      <c r="AY42" s="758"/>
      <c r="AZ42" s="758"/>
      <c r="BA42" s="758"/>
      <c r="BB42" s="758"/>
      <c r="BC42" s="252"/>
      <c r="BD42" s="252"/>
      <c r="BE42" s="252"/>
      <c r="BF42" s="260"/>
      <c r="BH42" s="260"/>
    </row>
    <row r="43" spans="2:111" s="252" customFormat="1" ht="20.100000000000001" customHeight="1" x14ac:dyDescent="0.25">
      <c r="B43" s="275"/>
      <c r="C43" s="797" t="str">
        <f>IF('TELA 3'!C8="","",'TELA 3'!C8)</f>
        <v/>
      </c>
      <c r="D43" s="797"/>
      <c r="E43" s="797"/>
      <c r="F43" s="797"/>
      <c r="G43" s="797"/>
      <c r="H43" s="798"/>
      <c r="I43" s="798"/>
      <c r="J43" s="798"/>
      <c r="K43" s="798"/>
      <c r="L43" s="798"/>
      <c r="M43" s="798"/>
      <c r="N43" s="798"/>
      <c r="O43" s="798"/>
      <c r="P43" s="798"/>
      <c r="Q43" s="798"/>
      <c r="R43" s="798"/>
      <c r="S43" s="798"/>
      <c r="T43" s="798"/>
      <c r="U43" s="798"/>
      <c r="V43" s="798"/>
      <c r="W43" s="754" t="str">
        <f>'TELA 3'!T$8</f>
        <v>-</v>
      </c>
      <c r="X43" s="754"/>
      <c r="Y43" s="754"/>
      <c r="Z43" s="754"/>
      <c r="AA43" s="754"/>
      <c r="AB43" s="810" t="str">
        <f>IF('TELA 3'!Y$8="","",'TELA 3'!Y$8)</f>
        <v/>
      </c>
      <c r="AC43" s="810"/>
      <c r="AD43" s="810"/>
      <c r="AE43" s="810"/>
      <c r="AF43" s="810"/>
      <c r="AG43" s="754" t="str">
        <f>'TELA 3'!$AC$8</f>
        <v>-</v>
      </c>
      <c r="AH43" s="754"/>
      <c r="AI43" s="754"/>
      <c r="AJ43" s="276"/>
      <c r="AL43" s="758"/>
      <c r="AM43" s="758"/>
      <c r="AN43" s="758"/>
      <c r="AO43" s="758"/>
      <c r="AP43" s="758"/>
      <c r="AQ43" s="758"/>
      <c r="AR43" s="758"/>
      <c r="AS43" s="758"/>
      <c r="AT43" s="758"/>
      <c r="AU43" s="758"/>
      <c r="AV43" s="758"/>
      <c r="AW43" s="758"/>
      <c r="AX43" s="758"/>
      <c r="AY43" s="758"/>
      <c r="AZ43" s="758"/>
      <c r="BA43" s="758"/>
      <c r="BB43" s="758"/>
      <c r="BC43" s="24"/>
      <c r="BD43" s="24"/>
      <c r="BE43" s="24"/>
      <c r="BF43" s="24"/>
      <c r="BG43" s="24"/>
      <c r="BH43" s="24"/>
      <c r="BI43" s="24"/>
      <c r="BJ43" s="24"/>
      <c r="BK43" s="24"/>
      <c r="BL43" s="24"/>
      <c r="BM43" s="24"/>
      <c r="BN43" s="24"/>
      <c r="BO43" s="24"/>
      <c r="BP43" s="24"/>
      <c r="BQ43" s="24"/>
      <c r="BR43" s="24"/>
      <c r="BS43" s="24"/>
      <c r="BT43" s="24"/>
    </row>
    <row r="44" spans="2:111" s="252" customFormat="1" ht="20.100000000000001" customHeight="1" x14ac:dyDescent="0.25">
      <c r="B44" s="275"/>
      <c r="C44" s="797"/>
      <c r="D44" s="797"/>
      <c r="E44" s="797"/>
      <c r="F44" s="797"/>
      <c r="G44" s="797"/>
      <c r="H44" s="798"/>
      <c r="I44" s="798"/>
      <c r="J44" s="798"/>
      <c r="K44" s="798"/>
      <c r="L44" s="798"/>
      <c r="M44" s="798"/>
      <c r="N44" s="798"/>
      <c r="O44" s="798"/>
      <c r="P44" s="798"/>
      <c r="Q44" s="798"/>
      <c r="R44" s="798"/>
      <c r="S44" s="798"/>
      <c r="T44" s="798"/>
      <c r="U44" s="798"/>
      <c r="V44" s="798"/>
      <c r="W44" s="754" t="str">
        <f>'TELA 3'!$T$9</f>
        <v>-</v>
      </c>
      <c r="X44" s="754"/>
      <c r="Y44" s="754"/>
      <c r="Z44" s="754"/>
      <c r="AA44" s="754"/>
      <c r="AB44" s="810" t="str">
        <f>IF('TELA 3'!$Y$9="","",'TELA 3'!$Y$9)</f>
        <v/>
      </c>
      <c r="AC44" s="810"/>
      <c r="AD44" s="810"/>
      <c r="AE44" s="810"/>
      <c r="AF44" s="810"/>
      <c r="AG44" s="754" t="str">
        <f>'TELA 3'!$AC$9</f>
        <v>-</v>
      </c>
      <c r="AH44" s="754"/>
      <c r="AI44" s="754"/>
      <c r="AJ44" s="276"/>
      <c r="AP44" s="260"/>
      <c r="AT44" s="260"/>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row>
    <row r="45" spans="2:111" s="252" customFormat="1" ht="20.100000000000001" customHeight="1" x14ac:dyDescent="0.25">
      <c r="B45" s="275"/>
      <c r="C45" s="797" t="str">
        <f>IF('TELA 3'!C10="","",'TELA 3'!C10)</f>
        <v/>
      </c>
      <c r="D45" s="797"/>
      <c r="E45" s="797"/>
      <c r="F45" s="797"/>
      <c r="G45" s="797"/>
      <c r="H45" s="798"/>
      <c r="I45" s="798"/>
      <c r="J45" s="798"/>
      <c r="K45" s="798"/>
      <c r="L45" s="798"/>
      <c r="M45" s="798"/>
      <c r="N45" s="798"/>
      <c r="O45" s="798"/>
      <c r="P45" s="798"/>
      <c r="Q45" s="798"/>
      <c r="R45" s="798"/>
      <c r="S45" s="798"/>
      <c r="T45" s="798"/>
      <c r="U45" s="798"/>
      <c r="V45" s="798"/>
      <c r="W45" s="754" t="str">
        <f>'TELA 3'!T10</f>
        <v>-</v>
      </c>
      <c r="X45" s="754"/>
      <c r="Y45" s="754"/>
      <c r="Z45" s="754"/>
      <c r="AA45" s="754"/>
      <c r="AB45" s="810" t="str">
        <f>IF('TELA 3'!Y10="","",'TELA 3'!Y10)</f>
        <v/>
      </c>
      <c r="AC45" s="810"/>
      <c r="AD45" s="810"/>
      <c r="AE45" s="810"/>
      <c r="AF45" s="810"/>
      <c r="AG45" s="754" t="str">
        <f>'TELA 3'!AC10</f>
        <v>-</v>
      </c>
      <c r="AH45" s="754"/>
      <c r="AI45" s="754"/>
      <c r="AJ45" s="276"/>
      <c r="AP45" s="260"/>
      <c r="AT45" s="260"/>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row>
    <row r="46" spans="2:111" s="252" customFormat="1" ht="20.100000000000001" customHeight="1" x14ac:dyDescent="0.25">
      <c r="B46" s="275"/>
      <c r="C46" s="797"/>
      <c r="D46" s="797"/>
      <c r="E46" s="797"/>
      <c r="F46" s="797"/>
      <c r="G46" s="797"/>
      <c r="H46" s="798"/>
      <c r="I46" s="798"/>
      <c r="J46" s="798"/>
      <c r="K46" s="798"/>
      <c r="L46" s="798"/>
      <c r="M46" s="798"/>
      <c r="N46" s="798"/>
      <c r="O46" s="798"/>
      <c r="P46" s="798"/>
      <c r="Q46" s="798"/>
      <c r="R46" s="798"/>
      <c r="S46" s="798"/>
      <c r="T46" s="798"/>
      <c r="U46" s="798"/>
      <c r="V46" s="798"/>
      <c r="W46" s="754" t="str">
        <f>'TELA 3'!T11</f>
        <v>-</v>
      </c>
      <c r="X46" s="754"/>
      <c r="Y46" s="754"/>
      <c r="Z46" s="754"/>
      <c r="AA46" s="754"/>
      <c r="AB46" s="810" t="str">
        <f>IF('TELA 3'!Y11="","",'TELA 3'!Y11)</f>
        <v/>
      </c>
      <c r="AC46" s="810"/>
      <c r="AD46" s="810"/>
      <c r="AE46" s="810"/>
      <c r="AF46" s="810"/>
      <c r="AG46" s="754" t="str">
        <f>'TELA 3'!AC11</f>
        <v>-</v>
      </c>
      <c r="AH46" s="754"/>
      <c r="AI46" s="754"/>
      <c r="AJ46" s="276"/>
      <c r="AP46" s="260"/>
      <c r="AT46" s="260"/>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row>
    <row r="47" spans="2:111" s="252" customFormat="1" ht="20.100000000000001" customHeight="1" x14ac:dyDescent="0.25">
      <c r="B47" s="275"/>
      <c r="C47" s="797" t="str">
        <f>IF('TELA 3'!C12="","",'TELA 3'!C12)</f>
        <v/>
      </c>
      <c r="D47" s="797"/>
      <c r="E47" s="797"/>
      <c r="F47" s="797"/>
      <c r="G47" s="797"/>
      <c r="H47" s="798"/>
      <c r="I47" s="798"/>
      <c r="J47" s="798"/>
      <c r="K47" s="798"/>
      <c r="L47" s="798"/>
      <c r="M47" s="798"/>
      <c r="N47" s="798"/>
      <c r="O47" s="798"/>
      <c r="P47" s="798"/>
      <c r="Q47" s="798"/>
      <c r="R47" s="798"/>
      <c r="S47" s="798"/>
      <c r="T47" s="798"/>
      <c r="U47" s="798"/>
      <c r="V47" s="798"/>
      <c r="W47" s="754" t="str">
        <f>'TELA 3'!T12</f>
        <v>-</v>
      </c>
      <c r="X47" s="754"/>
      <c r="Y47" s="754"/>
      <c r="Z47" s="754"/>
      <c r="AA47" s="754"/>
      <c r="AB47" s="810" t="str">
        <f>IF('TELA 3'!Y12="","",'TELA 3'!Y12)</f>
        <v/>
      </c>
      <c r="AC47" s="810"/>
      <c r="AD47" s="810"/>
      <c r="AE47" s="810"/>
      <c r="AF47" s="810"/>
      <c r="AG47" s="754" t="str">
        <f>'TELA 3'!AC12</f>
        <v>-</v>
      </c>
      <c r="AH47" s="754"/>
      <c r="AI47" s="754"/>
      <c r="AJ47" s="276"/>
      <c r="AP47" s="260"/>
      <c r="AT47" s="260"/>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row>
    <row r="48" spans="2:111" s="252" customFormat="1" ht="20.100000000000001" customHeight="1" x14ac:dyDescent="0.25">
      <c r="B48" s="275"/>
      <c r="C48" s="797"/>
      <c r="D48" s="797"/>
      <c r="E48" s="797"/>
      <c r="F48" s="797"/>
      <c r="G48" s="797"/>
      <c r="H48" s="798"/>
      <c r="I48" s="798"/>
      <c r="J48" s="798"/>
      <c r="K48" s="798"/>
      <c r="L48" s="798"/>
      <c r="M48" s="798"/>
      <c r="N48" s="798"/>
      <c r="O48" s="798"/>
      <c r="P48" s="798"/>
      <c r="Q48" s="798"/>
      <c r="R48" s="798"/>
      <c r="S48" s="798"/>
      <c r="T48" s="798"/>
      <c r="U48" s="798"/>
      <c r="V48" s="798"/>
      <c r="W48" s="754" t="str">
        <f>'TELA 3'!T13</f>
        <v>-</v>
      </c>
      <c r="X48" s="754"/>
      <c r="Y48" s="754"/>
      <c r="Z48" s="754"/>
      <c r="AA48" s="754"/>
      <c r="AB48" s="810" t="str">
        <f>IF('TELA 3'!Y13="","",'TELA 3'!Y13)</f>
        <v/>
      </c>
      <c r="AC48" s="810"/>
      <c r="AD48" s="810"/>
      <c r="AE48" s="810"/>
      <c r="AF48" s="810"/>
      <c r="AG48" s="754" t="str">
        <f>'TELA 3'!AC13</f>
        <v>-</v>
      </c>
      <c r="AH48" s="754"/>
      <c r="AI48" s="754"/>
      <c r="AJ48" s="276"/>
      <c r="AP48" s="260"/>
      <c r="AT48" s="260"/>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row>
    <row r="49" spans="2:71" s="252" customFormat="1" ht="20.100000000000001" customHeight="1" x14ac:dyDescent="0.25">
      <c r="B49" s="275"/>
      <c r="C49" s="797" t="str">
        <f>IF('TELA 3'!C14="","",'TELA 3'!C14)</f>
        <v/>
      </c>
      <c r="D49" s="797"/>
      <c r="E49" s="797"/>
      <c r="F49" s="797"/>
      <c r="G49" s="797"/>
      <c r="H49" s="798"/>
      <c r="I49" s="798"/>
      <c r="J49" s="798"/>
      <c r="K49" s="798"/>
      <c r="L49" s="798"/>
      <c r="M49" s="798"/>
      <c r="N49" s="798"/>
      <c r="O49" s="798"/>
      <c r="P49" s="798"/>
      <c r="Q49" s="798"/>
      <c r="R49" s="798"/>
      <c r="S49" s="798"/>
      <c r="T49" s="798"/>
      <c r="U49" s="798"/>
      <c r="V49" s="798"/>
      <c r="W49" s="754" t="str">
        <f>'TELA 3'!T14</f>
        <v>-</v>
      </c>
      <c r="X49" s="754"/>
      <c r="Y49" s="754"/>
      <c r="Z49" s="754"/>
      <c r="AA49" s="754"/>
      <c r="AB49" s="810" t="str">
        <f>IF('TELA 3'!Y14="","",'TELA 3'!Y14)</f>
        <v/>
      </c>
      <c r="AC49" s="810"/>
      <c r="AD49" s="810"/>
      <c r="AE49" s="810"/>
      <c r="AF49" s="810"/>
      <c r="AG49" s="754" t="str">
        <f>'TELA 3'!AC14</f>
        <v>-</v>
      </c>
      <c r="AH49" s="754"/>
      <c r="AI49" s="754"/>
      <c r="AJ49" s="276"/>
      <c r="AP49" s="260"/>
      <c r="AT49" s="260"/>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row>
    <row r="50" spans="2:71" s="252" customFormat="1" ht="20.100000000000001" customHeight="1" x14ac:dyDescent="0.25">
      <c r="B50" s="275"/>
      <c r="C50" s="797"/>
      <c r="D50" s="797"/>
      <c r="E50" s="797"/>
      <c r="F50" s="797"/>
      <c r="G50" s="797"/>
      <c r="H50" s="798"/>
      <c r="I50" s="798"/>
      <c r="J50" s="798"/>
      <c r="K50" s="798"/>
      <c r="L50" s="798"/>
      <c r="M50" s="798"/>
      <c r="N50" s="798"/>
      <c r="O50" s="798"/>
      <c r="P50" s="798"/>
      <c r="Q50" s="798"/>
      <c r="R50" s="798"/>
      <c r="S50" s="798"/>
      <c r="T50" s="798"/>
      <c r="U50" s="798"/>
      <c r="V50" s="798"/>
      <c r="W50" s="754" t="str">
        <f>'TELA 3'!T15</f>
        <v>-</v>
      </c>
      <c r="X50" s="754"/>
      <c r="Y50" s="754"/>
      <c r="Z50" s="754"/>
      <c r="AA50" s="754"/>
      <c r="AB50" s="810" t="str">
        <f>IF('TELA 3'!Y15="","",'TELA 3'!Y15)</f>
        <v/>
      </c>
      <c r="AC50" s="810"/>
      <c r="AD50" s="810"/>
      <c r="AE50" s="810"/>
      <c r="AF50" s="810"/>
      <c r="AG50" s="754" t="str">
        <f>'TELA 3'!AC15</f>
        <v>-</v>
      </c>
      <c r="AH50" s="754"/>
      <c r="AI50" s="754"/>
      <c r="AJ50" s="276"/>
      <c r="AP50" s="260"/>
      <c r="AT50" s="260"/>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row>
    <row r="51" spans="2:71" s="252" customFormat="1" ht="20.100000000000001" customHeight="1" x14ac:dyDescent="0.25">
      <c r="B51" s="275"/>
      <c r="C51" s="797" t="str">
        <f>IF('TELA 3'!C16="","",'TELA 3'!C16)</f>
        <v/>
      </c>
      <c r="D51" s="797"/>
      <c r="E51" s="797"/>
      <c r="F51" s="797"/>
      <c r="G51" s="797"/>
      <c r="H51" s="798"/>
      <c r="I51" s="798"/>
      <c r="J51" s="798"/>
      <c r="K51" s="798"/>
      <c r="L51" s="798"/>
      <c r="M51" s="798"/>
      <c r="N51" s="798"/>
      <c r="O51" s="798"/>
      <c r="P51" s="798"/>
      <c r="Q51" s="798"/>
      <c r="R51" s="798"/>
      <c r="S51" s="798"/>
      <c r="T51" s="798"/>
      <c r="U51" s="798"/>
      <c r="V51" s="798"/>
      <c r="W51" s="754" t="str">
        <f>'TELA 3'!T16</f>
        <v>-</v>
      </c>
      <c r="X51" s="754"/>
      <c r="Y51" s="754"/>
      <c r="Z51" s="754"/>
      <c r="AA51" s="754"/>
      <c r="AB51" s="810" t="str">
        <f>IF('TELA 3'!Y16="","",'TELA 3'!Y16)</f>
        <v/>
      </c>
      <c r="AC51" s="810"/>
      <c r="AD51" s="810"/>
      <c r="AE51" s="810"/>
      <c r="AF51" s="810"/>
      <c r="AG51" s="754" t="str">
        <f>'TELA 3'!AC16</f>
        <v>-</v>
      </c>
      <c r="AH51" s="754"/>
      <c r="AI51" s="754"/>
      <c r="AJ51" s="276"/>
      <c r="AP51" s="260"/>
      <c r="AT51" s="260"/>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row>
    <row r="52" spans="2:71" s="252" customFormat="1" ht="20.100000000000001" customHeight="1" x14ac:dyDescent="0.25">
      <c r="B52" s="275"/>
      <c r="C52" s="797"/>
      <c r="D52" s="797"/>
      <c r="E52" s="797"/>
      <c r="F52" s="797"/>
      <c r="G52" s="797"/>
      <c r="H52" s="798"/>
      <c r="I52" s="798"/>
      <c r="J52" s="798"/>
      <c r="K52" s="798"/>
      <c r="L52" s="798"/>
      <c r="M52" s="798"/>
      <c r="N52" s="798"/>
      <c r="O52" s="798"/>
      <c r="P52" s="798"/>
      <c r="Q52" s="798"/>
      <c r="R52" s="798"/>
      <c r="S52" s="798"/>
      <c r="T52" s="798"/>
      <c r="U52" s="798"/>
      <c r="V52" s="798"/>
      <c r="W52" s="754" t="str">
        <f>'TELA 3'!T17</f>
        <v>-</v>
      </c>
      <c r="X52" s="754"/>
      <c r="Y52" s="754"/>
      <c r="Z52" s="754"/>
      <c r="AA52" s="754"/>
      <c r="AB52" s="810" t="str">
        <f>IF('TELA 3'!Y17="","",'TELA 3'!Y17)</f>
        <v/>
      </c>
      <c r="AC52" s="810"/>
      <c r="AD52" s="810"/>
      <c r="AE52" s="810"/>
      <c r="AF52" s="810"/>
      <c r="AG52" s="754" t="str">
        <f>'TELA 3'!AC17</f>
        <v>-</v>
      </c>
      <c r="AH52" s="754"/>
      <c r="AI52" s="754"/>
      <c r="AJ52" s="276"/>
      <c r="AP52" s="260"/>
      <c r="AT52" s="260"/>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row>
    <row r="53" spans="2:71" s="252" customFormat="1" ht="5.0999999999999996" customHeight="1" x14ac:dyDescent="0.25">
      <c r="B53" s="275"/>
      <c r="C53" s="277"/>
      <c r="D53" s="277"/>
      <c r="E53" s="277"/>
      <c r="F53" s="277"/>
      <c r="G53" s="277"/>
      <c r="H53" s="278"/>
      <c r="I53" s="278"/>
      <c r="J53" s="278"/>
      <c r="K53" s="278"/>
      <c r="L53" s="278"/>
      <c r="M53" s="278"/>
      <c r="N53" s="278"/>
      <c r="O53" s="278"/>
      <c r="P53" s="278"/>
      <c r="Q53" s="278"/>
      <c r="R53" s="278"/>
      <c r="S53" s="278"/>
      <c r="T53" s="278"/>
      <c r="U53" s="278"/>
      <c r="V53" s="277"/>
      <c r="W53" s="277"/>
      <c r="X53" s="277"/>
      <c r="Y53" s="277"/>
      <c r="Z53" s="277"/>
      <c r="AA53" s="279"/>
      <c r="AB53" s="279"/>
      <c r="AC53" s="279"/>
      <c r="AD53" s="279"/>
      <c r="AE53" s="277"/>
      <c r="AF53" s="277"/>
      <c r="AG53" s="277"/>
      <c r="AH53" s="277"/>
      <c r="AI53" s="277"/>
      <c r="AJ53" s="276"/>
      <c r="AP53" s="260"/>
      <c r="AT53" s="260"/>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row>
    <row r="54" spans="2:71" s="252" customFormat="1" ht="15" customHeight="1" x14ac:dyDescent="0.25">
      <c r="B54" s="275"/>
      <c r="C54" s="430" t="s">
        <v>2184</v>
      </c>
      <c r="D54" s="277"/>
      <c r="E54" s="277"/>
      <c r="F54" s="277"/>
      <c r="G54" s="277"/>
      <c r="H54" s="278"/>
      <c r="I54" s="278"/>
      <c r="J54" s="278"/>
      <c r="K54" s="278"/>
      <c r="L54" s="278"/>
      <c r="M54" s="278"/>
      <c r="N54" s="278"/>
      <c r="O54" s="278"/>
      <c r="P54" s="278"/>
      <c r="Q54" s="278"/>
      <c r="R54" s="278"/>
      <c r="S54" s="278"/>
      <c r="T54" s="278"/>
      <c r="U54" s="278"/>
      <c r="V54" s="277"/>
      <c r="W54" s="460"/>
      <c r="X54" s="259" t="s">
        <v>196</v>
      </c>
      <c r="Y54" s="259"/>
      <c r="Z54" s="460"/>
      <c r="AA54" s="819" t="s">
        <v>2310</v>
      </c>
      <c r="AB54" s="820"/>
      <c r="AC54" s="820"/>
      <c r="AD54" s="820"/>
      <c r="AE54" s="820"/>
      <c r="AF54" s="820"/>
      <c r="AG54" s="820"/>
      <c r="AH54" s="820"/>
      <c r="AI54" s="820"/>
      <c r="AJ54" s="276"/>
      <c r="AP54" s="260"/>
      <c r="AT54" s="260"/>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row>
    <row r="55" spans="2:71" s="252" customFormat="1" ht="5.0999999999999996" customHeight="1" thickBot="1" x14ac:dyDescent="0.3">
      <c r="B55" s="275"/>
      <c r="C55" s="277"/>
      <c r="D55" s="277"/>
      <c r="E55" s="277"/>
      <c r="F55" s="277"/>
      <c r="G55" s="277"/>
      <c r="H55" s="278"/>
      <c r="I55" s="278"/>
      <c r="J55" s="278"/>
      <c r="K55" s="278"/>
      <c r="L55" s="278"/>
      <c r="M55" s="278"/>
      <c r="N55" s="278"/>
      <c r="O55" s="278"/>
      <c r="P55" s="278"/>
      <c r="Q55" s="278"/>
      <c r="R55" s="278"/>
      <c r="S55" s="278"/>
      <c r="T55" s="278"/>
      <c r="U55" s="278"/>
      <c r="V55" s="277"/>
      <c r="W55" s="277"/>
      <c r="X55" s="277"/>
      <c r="Y55" s="277"/>
      <c r="Z55" s="277"/>
      <c r="AA55" s="279"/>
      <c r="AB55" s="279"/>
      <c r="AC55" s="279"/>
      <c r="AD55" s="279"/>
      <c r="AE55" s="277"/>
      <c r="AF55" s="277"/>
      <c r="AG55" s="277"/>
      <c r="AH55" s="277"/>
      <c r="AI55" s="277"/>
      <c r="AJ55" s="276"/>
      <c r="AP55" s="260"/>
      <c r="AT55" s="260"/>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row>
    <row r="56" spans="2:71" s="252" customFormat="1" ht="15" customHeight="1" thickBot="1" x14ac:dyDescent="0.3">
      <c r="B56" s="275"/>
      <c r="C56" s="836" t="s">
        <v>1760</v>
      </c>
      <c r="D56" s="836"/>
      <c r="E56" s="836"/>
      <c r="F56" s="836"/>
      <c r="G56" s="836"/>
      <c r="H56" s="836"/>
      <c r="I56" s="836"/>
      <c r="J56" s="836"/>
      <c r="K56" s="836"/>
      <c r="L56" s="836"/>
      <c r="M56" s="836"/>
      <c r="N56" s="836"/>
      <c r="O56" s="836"/>
      <c r="P56" s="836"/>
      <c r="Q56" s="836"/>
      <c r="R56" s="836"/>
      <c r="S56" s="836"/>
      <c r="T56" s="836"/>
      <c r="U56" s="836"/>
      <c r="V56" s="837" t="str">
        <f>'TELA 3'!N19</f>
        <v/>
      </c>
      <c r="W56" s="838"/>
      <c r="X56" s="838"/>
      <c r="Y56" s="838"/>
      <c r="Z56" s="838"/>
      <c r="AA56" s="838"/>
      <c r="AB56" s="838"/>
      <c r="AC56" s="838"/>
      <c r="AD56" s="838"/>
      <c r="AE56" s="838"/>
      <c r="AF56" s="838"/>
      <c r="AG56" s="838"/>
      <c r="AH56" s="838"/>
      <c r="AI56" s="839"/>
      <c r="AJ56" s="276"/>
      <c r="AP56" s="260"/>
      <c r="AT56" s="260"/>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2:71" s="252" customFormat="1" ht="5.0999999999999996" customHeight="1" thickBot="1" x14ac:dyDescent="0.3">
      <c r="B57" s="280"/>
      <c r="C57" s="281"/>
      <c r="D57" s="281"/>
      <c r="E57" s="281"/>
      <c r="F57" s="281"/>
      <c r="G57" s="281"/>
      <c r="H57" s="281"/>
      <c r="I57" s="281"/>
      <c r="J57" s="281"/>
      <c r="K57" s="281"/>
      <c r="L57" s="281"/>
      <c r="M57" s="281"/>
      <c r="N57" s="281"/>
      <c r="O57" s="281"/>
      <c r="P57" s="281"/>
      <c r="Q57" s="281"/>
      <c r="R57" s="281"/>
      <c r="S57" s="281"/>
      <c r="T57" s="281"/>
      <c r="U57" s="281"/>
      <c r="V57" s="282"/>
      <c r="W57" s="282"/>
      <c r="X57" s="282"/>
      <c r="Y57" s="282"/>
      <c r="Z57" s="282"/>
      <c r="AA57" s="282"/>
      <c r="AB57" s="282"/>
      <c r="AC57" s="282"/>
      <c r="AD57" s="282"/>
      <c r="AE57" s="282"/>
      <c r="AF57" s="282"/>
      <c r="AG57" s="282"/>
      <c r="AH57" s="282"/>
      <c r="AI57" s="282"/>
      <c r="AJ57" s="283"/>
      <c r="AP57" s="260"/>
      <c r="AT57" s="260"/>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row>
    <row r="58" spans="2:71" s="252" customFormat="1" x14ac:dyDescent="0.25">
      <c r="B58" s="275"/>
      <c r="C58" s="701" t="s">
        <v>2323</v>
      </c>
      <c r="D58" s="701"/>
      <c r="E58" s="701"/>
      <c r="F58" s="701"/>
      <c r="G58" s="701"/>
      <c r="H58" s="701"/>
      <c r="I58" s="701"/>
      <c r="J58" s="701"/>
      <c r="K58" s="701"/>
      <c r="L58" s="701"/>
      <c r="M58" s="701"/>
      <c r="N58" s="701"/>
      <c r="O58" s="701"/>
      <c r="P58" s="701"/>
      <c r="Q58" s="701"/>
      <c r="R58" s="701"/>
      <c r="S58" s="701"/>
      <c r="T58" s="701"/>
      <c r="U58" s="701"/>
      <c r="V58" s="701"/>
      <c r="W58" s="701"/>
      <c r="X58" s="701"/>
      <c r="Y58" s="701"/>
      <c r="Z58" s="701"/>
      <c r="AA58" s="701"/>
      <c r="AB58" s="701"/>
      <c r="AC58" s="701"/>
      <c r="AD58" s="701"/>
      <c r="AE58" s="701"/>
      <c r="AF58" s="701"/>
      <c r="AG58" s="701"/>
      <c r="AH58" s="701"/>
      <c r="AI58" s="701"/>
      <c r="AJ58" s="276"/>
      <c r="AP58" s="260"/>
      <c r="AT58" s="260"/>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row>
    <row r="59" spans="2:71" s="252" customFormat="1" ht="15" customHeight="1" x14ac:dyDescent="0.25">
      <c r="B59" s="275"/>
      <c r="C59" s="705" t="s">
        <v>2248</v>
      </c>
      <c r="D59" s="705"/>
      <c r="E59" s="705"/>
      <c r="F59" s="705"/>
      <c r="G59" s="705"/>
      <c r="H59" s="705"/>
      <c r="I59" s="705"/>
      <c r="J59" s="703"/>
      <c r="K59" s="703"/>
      <c r="L59" s="703"/>
      <c r="M59" s="703"/>
      <c r="N59" s="703"/>
      <c r="O59" s="703"/>
      <c r="P59" s="703"/>
      <c r="Q59" s="703"/>
      <c r="R59" s="703"/>
      <c r="S59" s="703"/>
      <c r="T59" s="703"/>
      <c r="U59" s="703"/>
      <c r="V59" s="703"/>
      <c r="W59" s="703"/>
      <c r="X59" s="703"/>
      <c r="Y59" s="703"/>
      <c r="Z59" s="703"/>
      <c r="AA59" s="703"/>
      <c r="AB59" s="703"/>
      <c r="AC59" s="703"/>
      <c r="AD59" s="703"/>
      <c r="AE59" s="703"/>
      <c r="AF59" s="703"/>
      <c r="AG59" s="703"/>
      <c r="AH59" s="703"/>
      <c r="AI59" s="703"/>
      <c r="AJ59" s="276"/>
      <c r="AP59" s="260"/>
      <c r="AT59" s="260"/>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row>
    <row r="60" spans="2:71" s="252" customFormat="1" ht="15" customHeight="1" x14ac:dyDescent="0.25">
      <c r="B60" s="275"/>
      <c r="C60" s="705" t="s">
        <v>2263</v>
      </c>
      <c r="D60" s="705"/>
      <c r="E60" s="705"/>
      <c r="F60" s="705"/>
      <c r="G60" s="705"/>
      <c r="H60" s="705"/>
      <c r="I60" s="705"/>
      <c r="J60" s="705"/>
      <c r="K60" s="705"/>
      <c r="L60" s="705"/>
      <c r="M60" s="705"/>
      <c r="N60" s="705"/>
      <c r="O60" s="706"/>
      <c r="P60" s="706"/>
      <c r="Q60" s="706"/>
      <c r="R60" s="706"/>
      <c r="S60" s="706"/>
      <c r="T60" s="706"/>
      <c r="U60" s="706"/>
      <c r="V60" s="706"/>
      <c r="W60" s="706"/>
      <c r="X60" s="706"/>
      <c r="Y60" s="706"/>
      <c r="Z60" s="706"/>
      <c r="AA60" s="706"/>
      <c r="AB60" s="706"/>
      <c r="AC60" s="706"/>
      <c r="AD60" s="706"/>
      <c r="AE60" s="706"/>
      <c r="AF60" s="706"/>
      <c r="AG60" s="706"/>
      <c r="AH60" s="706"/>
      <c r="AI60" s="706"/>
      <c r="AJ60" s="276"/>
      <c r="AP60" s="260"/>
      <c r="AT60" s="260"/>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row>
    <row r="61" spans="2:71" s="252" customFormat="1" ht="15" customHeight="1" x14ac:dyDescent="0.25">
      <c r="B61" s="275"/>
      <c r="C61" s="700"/>
      <c r="D61" s="700"/>
      <c r="E61" s="700"/>
      <c r="F61" s="700"/>
      <c r="G61" s="700"/>
      <c r="H61" s="700"/>
      <c r="I61" s="700"/>
      <c r="J61" s="700"/>
      <c r="K61" s="700"/>
      <c r="L61" s="700"/>
      <c r="M61" s="700"/>
      <c r="N61" s="700"/>
      <c r="O61" s="700"/>
      <c r="P61" s="700"/>
      <c r="Q61" s="700"/>
      <c r="R61" s="700"/>
      <c r="S61" s="700"/>
      <c r="T61" s="700"/>
      <c r="U61" s="700"/>
      <c r="V61" s="700"/>
      <c r="W61" s="700"/>
      <c r="X61" s="700"/>
      <c r="Y61" s="700"/>
      <c r="Z61" s="700"/>
      <c r="AA61" s="700"/>
      <c r="AB61" s="700"/>
      <c r="AC61" s="700"/>
      <c r="AD61" s="700"/>
      <c r="AE61" s="700"/>
      <c r="AF61" s="700"/>
      <c r="AG61" s="700"/>
      <c r="AH61" s="700"/>
      <c r="AI61" s="700"/>
      <c r="AJ61" s="276"/>
      <c r="AP61" s="260"/>
      <c r="AT61" s="260"/>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row>
    <row r="62" spans="2:71" s="252" customFormat="1" ht="15" customHeight="1" x14ac:dyDescent="0.25">
      <c r="B62" s="275"/>
      <c r="C62" s="166" t="s">
        <v>2250</v>
      </c>
      <c r="D62" s="166"/>
      <c r="E62" s="166"/>
      <c r="F62" s="166"/>
      <c r="G62" s="166"/>
      <c r="H62" s="166"/>
      <c r="I62" s="269"/>
      <c r="J62" s="269"/>
      <c r="K62" s="269"/>
      <c r="L62" s="269"/>
      <c r="M62" s="269"/>
      <c r="N62" s="269"/>
      <c r="O62" s="269"/>
      <c r="P62" s="269"/>
      <c r="Q62" s="269"/>
      <c r="R62" s="269"/>
      <c r="S62" s="484"/>
      <c r="T62" s="259" t="s">
        <v>196</v>
      </c>
      <c r="U62" s="259"/>
      <c r="V62" s="484"/>
      <c r="W62" s="259" t="s">
        <v>197</v>
      </c>
      <c r="X62" s="134"/>
      <c r="Y62" s="134"/>
      <c r="Z62" s="134"/>
      <c r="AA62" s="134"/>
      <c r="AB62" s="134"/>
      <c r="AC62" s="134"/>
      <c r="AD62" s="134"/>
      <c r="AE62" s="134"/>
      <c r="AF62" s="134"/>
      <c r="AG62" s="134"/>
      <c r="AH62" s="134"/>
      <c r="AI62" s="277"/>
      <c r="AJ62" s="276"/>
      <c r="AP62" s="260"/>
      <c r="AT62" s="260"/>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row>
    <row r="63" spans="2:71" s="252" customFormat="1" ht="15" customHeight="1" x14ac:dyDescent="0.25">
      <c r="B63" s="275"/>
      <c r="C63" s="166" t="s">
        <v>2255</v>
      </c>
      <c r="D63" s="166"/>
      <c r="E63" s="166"/>
      <c r="F63" s="166"/>
      <c r="G63" s="166"/>
      <c r="H63" s="166"/>
      <c r="I63" s="269"/>
      <c r="J63" s="269"/>
      <c r="K63" s="269"/>
      <c r="L63" s="269"/>
      <c r="M63" s="269"/>
      <c r="N63" s="269"/>
      <c r="O63" s="269"/>
      <c r="P63" s="269"/>
      <c r="Q63" s="269"/>
      <c r="R63" s="269"/>
      <c r="S63" s="133"/>
      <c r="T63" s="133"/>
      <c r="U63" s="133"/>
      <c r="V63" s="134"/>
      <c r="W63" s="134"/>
      <c r="X63" s="134"/>
      <c r="Y63" s="134"/>
      <c r="Z63" s="134"/>
      <c r="AA63" s="134"/>
      <c r="AB63" s="134"/>
      <c r="AC63" s="134"/>
      <c r="AD63" s="134"/>
      <c r="AE63" s="134"/>
      <c r="AF63" s="134"/>
      <c r="AG63" s="277"/>
      <c r="AH63" s="277"/>
      <c r="AI63" s="277"/>
      <c r="AJ63" s="276"/>
      <c r="AP63" s="260"/>
      <c r="AT63" s="260"/>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row>
    <row r="64" spans="2:71" s="252" customFormat="1" ht="15" customHeight="1" x14ac:dyDescent="0.25">
      <c r="B64" s="275"/>
      <c r="C64" s="166" t="s">
        <v>2254</v>
      </c>
      <c r="D64" s="166"/>
      <c r="E64" s="166"/>
      <c r="F64" s="166"/>
      <c r="G64" s="480" t="s">
        <v>2238</v>
      </c>
      <c r="H64" s="166"/>
      <c r="I64" s="269"/>
      <c r="J64" s="269"/>
      <c r="K64" s="269"/>
      <c r="L64" s="269"/>
      <c r="M64" s="732"/>
      <c r="N64" s="732"/>
      <c r="O64" s="732"/>
      <c r="P64" s="732"/>
      <c r="Q64" s="732"/>
      <c r="R64" s="732"/>
      <c r="S64" s="133"/>
      <c r="T64" s="480" t="s">
        <v>2239</v>
      </c>
      <c r="U64" s="166"/>
      <c r="V64" s="269"/>
      <c r="W64" s="269"/>
      <c r="X64" s="269"/>
      <c r="Y64" s="269"/>
      <c r="Z64" s="479"/>
      <c r="AA64" s="732"/>
      <c r="AB64" s="732"/>
      <c r="AC64" s="732"/>
      <c r="AD64" s="732"/>
      <c r="AE64" s="732"/>
      <c r="AF64" s="732"/>
      <c r="AG64" s="732"/>
      <c r="AH64" s="732"/>
      <c r="AI64" s="732"/>
      <c r="AJ64" s="276"/>
      <c r="AP64" s="260"/>
      <c r="AT64" s="260"/>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row>
    <row r="65" spans="2:71" s="252" customFormat="1" ht="15" customHeight="1" x14ac:dyDescent="0.25">
      <c r="B65" s="275"/>
      <c r="C65" s="166" t="s">
        <v>2444</v>
      </c>
      <c r="D65" s="166"/>
      <c r="E65" s="166"/>
      <c r="F65" s="166"/>
      <c r="G65" s="166"/>
      <c r="H65" s="166"/>
      <c r="I65" s="269"/>
      <c r="J65" s="269"/>
      <c r="K65" s="269"/>
      <c r="L65" s="269"/>
      <c r="M65" s="269"/>
      <c r="N65" s="269"/>
      <c r="O65" s="269"/>
      <c r="P65" s="269"/>
      <c r="Q65" s="269"/>
      <c r="R65" s="269"/>
      <c r="S65" s="133"/>
      <c r="T65" s="133"/>
      <c r="U65" s="133"/>
      <c r="V65" s="150"/>
      <c r="W65" s="259"/>
      <c r="X65" s="259"/>
      <c r="Y65" s="150"/>
      <c r="Z65" s="259"/>
      <c r="AA65" s="134"/>
      <c r="AB65" s="462"/>
      <c r="AC65" s="259" t="s">
        <v>196</v>
      </c>
      <c r="AD65" s="259"/>
      <c r="AE65" s="462"/>
      <c r="AF65" s="259" t="s">
        <v>197</v>
      </c>
      <c r="AG65" s="277"/>
      <c r="AH65" s="277"/>
      <c r="AI65" s="277"/>
      <c r="AJ65" s="276"/>
      <c r="AP65" s="260"/>
      <c r="AT65" s="260"/>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row>
    <row r="66" spans="2:71" s="252" customFormat="1" ht="24.75" customHeight="1" x14ac:dyDescent="0.25">
      <c r="B66" s="275"/>
      <c r="C66" s="795" t="s">
        <v>1937</v>
      </c>
      <c r="D66" s="795"/>
      <c r="E66" s="795"/>
      <c r="F66" s="795"/>
      <c r="G66" s="795"/>
      <c r="H66" s="795"/>
      <c r="I66" s="795"/>
      <c r="J66" s="795"/>
      <c r="K66" s="795"/>
      <c r="L66" s="795"/>
      <c r="M66" s="795"/>
      <c r="N66" s="795"/>
      <c r="O66" s="795"/>
      <c r="P66" s="795"/>
      <c r="Q66" s="795"/>
      <c r="R66" s="795"/>
      <c r="S66" s="795"/>
      <c r="T66" s="795"/>
      <c r="U66" s="795"/>
      <c r="V66" s="795"/>
      <c r="W66" s="795"/>
      <c r="X66" s="795"/>
      <c r="Y66" s="795"/>
      <c r="Z66" s="795"/>
      <c r="AA66" s="795"/>
      <c r="AB66" s="795"/>
      <c r="AC66" s="795"/>
      <c r="AD66" s="795"/>
      <c r="AE66" s="795"/>
      <c r="AF66" s="795"/>
      <c r="AG66" s="795"/>
      <c r="AH66" s="795"/>
      <c r="AI66" s="795"/>
      <c r="AJ66" s="276"/>
      <c r="AP66" s="260"/>
      <c r="AT66" s="260"/>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row>
    <row r="67" spans="2:71" s="252" customFormat="1" ht="5.0999999999999996" customHeight="1" x14ac:dyDescent="0.25">
      <c r="B67" s="275"/>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134"/>
      <c r="AJ67" s="276"/>
      <c r="AP67" s="260"/>
      <c r="AT67" s="260"/>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row>
    <row r="68" spans="2:71" s="252" customFormat="1" x14ac:dyDescent="0.25">
      <c r="B68" s="275"/>
      <c r="C68" s="753" t="s">
        <v>2253</v>
      </c>
      <c r="D68" s="753"/>
      <c r="E68" s="753"/>
      <c r="F68" s="753"/>
      <c r="G68" s="753"/>
      <c r="H68" s="753"/>
      <c r="I68" s="753"/>
      <c r="J68" s="753"/>
      <c r="K68" s="753"/>
      <c r="L68" s="753"/>
      <c r="M68" s="753"/>
      <c r="N68" s="753"/>
      <c r="O68" s="753"/>
      <c r="P68" s="753"/>
      <c r="Q68" s="753"/>
      <c r="R68" s="753"/>
      <c r="S68" s="753"/>
      <c r="T68" s="753"/>
      <c r="U68" s="753"/>
      <c r="V68" s="753"/>
      <c r="W68" s="753"/>
      <c r="X68" s="753"/>
      <c r="Y68" s="753"/>
      <c r="Z68" s="753"/>
      <c r="AA68" s="753"/>
      <c r="AB68" s="753"/>
      <c r="AC68" s="753"/>
      <c r="AD68" s="753"/>
      <c r="AE68" s="753"/>
      <c r="AF68" s="753"/>
      <c r="AG68" s="753"/>
      <c r="AH68" s="753"/>
      <c r="AI68" s="753"/>
      <c r="AJ68" s="276"/>
      <c r="AP68" s="260"/>
      <c r="AT68" s="260"/>
      <c r="AU68" s="24"/>
      <c r="AV68" s="24"/>
      <c r="AW68" s="24"/>
      <c r="AX68" s="24"/>
      <c r="AY68" s="24"/>
      <c r="AZ68" s="24"/>
      <c r="BA68" s="24"/>
      <c r="BB68" s="24"/>
      <c r="BC68" s="24"/>
    </row>
    <row r="69" spans="2:71" s="252" customFormat="1" ht="15" customHeight="1" x14ac:dyDescent="0.25">
      <c r="B69" s="275"/>
      <c r="C69" s="857" t="s">
        <v>1157</v>
      </c>
      <c r="D69" s="858"/>
      <c r="E69" s="858"/>
      <c r="F69" s="858"/>
      <c r="G69" s="858"/>
      <c r="H69" s="858"/>
      <c r="I69" s="859"/>
      <c r="J69" s="854" t="s">
        <v>1176</v>
      </c>
      <c r="K69" s="855"/>
      <c r="L69" s="855"/>
      <c r="M69" s="855"/>
      <c r="N69" s="855"/>
      <c r="O69" s="856"/>
      <c r="P69" s="854" t="s">
        <v>1158</v>
      </c>
      <c r="Q69" s="855"/>
      <c r="R69" s="855"/>
      <c r="S69" s="855"/>
      <c r="T69" s="855"/>
      <c r="U69" s="855"/>
      <c r="V69" s="855"/>
      <c r="W69" s="855"/>
      <c r="X69" s="856"/>
      <c r="Y69" s="854" t="s">
        <v>1159</v>
      </c>
      <c r="Z69" s="855"/>
      <c r="AA69" s="855"/>
      <c r="AB69" s="855"/>
      <c r="AC69" s="855"/>
      <c r="AD69" s="856"/>
      <c r="AE69" s="846" t="s">
        <v>1160</v>
      </c>
      <c r="AF69" s="847"/>
      <c r="AG69" s="847"/>
      <c r="AH69" s="847"/>
      <c r="AI69" s="848"/>
      <c r="AJ69" s="276"/>
      <c r="AP69" s="260"/>
      <c r="AT69" s="260"/>
      <c r="AV69" s="24"/>
      <c r="AW69" s="24"/>
      <c r="AX69" s="24"/>
      <c r="AY69" s="24"/>
      <c r="AZ69" s="24"/>
      <c r="BA69" s="24"/>
      <c r="BB69" s="24"/>
      <c r="BC69" s="24"/>
    </row>
    <row r="70" spans="2:71" s="252" customFormat="1" ht="15" customHeight="1" x14ac:dyDescent="0.25">
      <c r="B70" s="275"/>
      <c r="C70" s="840"/>
      <c r="D70" s="841"/>
      <c r="E70" s="841"/>
      <c r="F70" s="841"/>
      <c r="G70" s="841"/>
      <c r="H70" s="841"/>
      <c r="I70" s="842"/>
      <c r="J70" s="840"/>
      <c r="K70" s="841"/>
      <c r="L70" s="841"/>
      <c r="M70" s="841"/>
      <c r="N70" s="841"/>
      <c r="O70" s="842"/>
      <c r="P70" s="840"/>
      <c r="Q70" s="841"/>
      <c r="R70" s="841"/>
      <c r="S70" s="841"/>
      <c r="T70" s="841"/>
      <c r="U70" s="841"/>
      <c r="V70" s="841"/>
      <c r="W70" s="841"/>
      <c r="X70" s="842"/>
      <c r="Y70" s="840"/>
      <c r="Z70" s="841"/>
      <c r="AA70" s="841"/>
      <c r="AB70" s="841"/>
      <c r="AC70" s="841"/>
      <c r="AD70" s="842"/>
      <c r="AE70" s="843"/>
      <c r="AF70" s="844"/>
      <c r="AG70" s="844"/>
      <c r="AH70" s="844"/>
      <c r="AI70" s="845"/>
      <c r="AJ70" s="276"/>
      <c r="AP70" s="260"/>
      <c r="AT70" s="260"/>
      <c r="AV70" s="24"/>
      <c r="AW70" s="24"/>
      <c r="AX70" s="24"/>
      <c r="AY70" s="24"/>
      <c r="AZ70" s="24"/>
      <c r="BA70" s="24"/>
      <c r="BB70" s="24"/>
      <c r="BC70" s="24"/>
    </row>
    <row r="71" spans="2:71" s="252" customFormat="1" ht="15" customHeight="1" x14ac:dyDescent="0.25">
      <c r="B71" s="275"/>
      <c r="C71" s="840"/>
      <c r="D71" s="841"/>
      <c r="E71" s="841"/>
      <c r="F71" s="841"/>
      <c r="G71" s="841"/>
      <c r="H71" s="841"/>
      <c r="I71" s="842"/>
      <c r="J71" s="840"/>
      <c r="K71" s="841"/>
      <c r="L71" s="841"/>
      <c r="M71" s="841"/>
      <c r="N71" s="841"/>
      <c r="O71" s="842"/>
      <c r="P71" s="840"/>
      <c r="Q71" s="841"/>
      <c r="R71" s="841"/>
      <c r="S71" s="841"/>
      <c r="T71" s="841"/>
      <c r="U71" s="841"/>
      <c r="V71" s="841"/>
      <c r="W71" s="841"/>
      <c r="X71" s="842"/>
      <c r="Y71" s="840"/>
      <c r="Z71" s="841"/>
      <c r="AA71" s="841"/>
      <c r="AB71" s="841"/>
      <c r="AC71" s="841"/>
      <c r="AD71" s="842"/>
      <c r="AE71" s="843"/>
      <c r="AF71" s="844"/>
      <c r="AG71" s="844"/>
      <c r="AH71" s="844"/>
      <c r="AI71" s="845"/>
      <c r="AJ71" s="276"/>
      <c r="AP71" s="260"/>
      <c r="AT71" s="260"/>
      <c r="AV71" s="24"/>
      <c r="AW71" s="24"/>
      <c r="AX71" s="24"/>
      <c r="AY71" s="24"/>
      <c r="AZ71" s="24"/>
      <c r="BA71" s="24"/>
      <c r="BB71" s="24"/>
      <c r="BC71" s="24"/>
    </row>
    <row r="72" spans="2:71" s="252" customFormat="1" ht="15" customHeight="1" x14ac:dyDescent="0.25">
      <c r="B72" s="275"/>
      <c r="C72" s="840"/>
      <c r="D72" s="841"/>
      <c r="E72" s="841"/>
      <c r="F72" s="841"/>
      <c r="G72" s="841"/>
      <c r="H72" s="841"/>
      <c r="I72" s="842"/>
      <c r="J72" s="840"/>
      <c r="K72" s="841"/>
      <c r="L72" s="841"/>
      <c r="M72" s="841"/>
      <c r="N72" s="841"/>
      <c r="O72" s="842"/>
      <c r="P72" s="840"/>
      <c r="Q72" s="841"/>
      <c r="R72" s="841"/>
      <c r="S72" s="841"/>
      <c r="T72" s="841"/>
      <c r="U72" s="841"/>
      <c r="V72" s="841"/>
      <c r="W72" s="841"/>
      <c r="X72" s="842"/>
      <c r="Y72" s="840"/>
      <c r="Z72" s="841"/>
      <c r="AA72" s="841"/>
      <c r="AB72" s="841"/>
      <c r="AC72" s="841"/>
      <c r="AD72" s="842"/>
      <c r="AE72" s="843"/>
      <c r="AF72" s="844"/>
      <c r="AG72" s="844"/>
      <c r="AH72" s="844"/>
      <c r="AI72" s="845"/>
      <c r="AJ72" s="276"/>
      <c r="AP72" s="260"/>
      <c r="AT72" s="260"/>
      <c r="AV72" s="24"/>
      <c r="AW72" s="24"/>
      <c r="AX72" s="24"/>
      <c r="AY72" s="24"/>
      <c r="AZ72" s="24"/>
      <c r="BA72" s="24"/>
      <c r="BB72" s="24"/>
      <c r="BC72" s="24"/>
    </row>
    <row r="73" spans="2:71" s="252" customFormat="1" ht="15" customHeight="1" x14ac:dyDescent="0.25">
      <c r="B73" s="275"/>
      <c r="C73" s="840"/>
      <c r="D73" s="841"/>
      <c r="E73" s="841"/>
      <c r="F73" s="841"/>
      <c r="G73" s="841"/>
      <c r="H73" s="841"/>
      <c r="I73" s="842"/>
      <c r="J73" s="840"/>
      <c r="K73" s="841"/>
      <c r="L73" s="841"/>
      <c r="M73" s="841"/>
      <c r="N73" s="841"/>
      <c r="O73" s="842"/>
      <c r="P73" s="840"/>
      <c r="Q73" s="841"/>
      <c r="R73" s="841"/>
      <c r="S73" s="841"/>
      <c r="T73" s="841"/>
      <c r="U73" s="841"/>
      <c r="V73" s="841"/>
      <c r="W73" s="841"/>
      <c r="X73" s="842"/>
      <c r="Y73" s="840"/>
      <c r="Z73" s="841"/>
      <c r="AA73" s="841"/>
      <c r="AB73" s="841"/>
      <c r="AC73" s="841"/>
      <c r="AD73" s="842"/>
      <c r="AE73" s="843"/>
      <c r="AF73" s="844"/>
      <c r="AG73" s="844"/>
      <c r="AH73" s="844"/>
      <c r="AI73" s="845"/>
      <c r="AJ73" s="276"/>
      <c r="AP73" s="260"/>
      <c r="AT73" s="260"/>
      <c r="AV73" s="24"/>
      <c r="AW73" s="24"/>
      <c r="AX73" s="24"/>
      <c r="AY73" s="24"/>
      <c r="AZ73" s="24"/>
      <c r="BA73" s="24"/>
      <c r="BB73" s="24"/>
      <c r="BC73" s="24"/>
    </row>
    <row r="74" spans="2:71" s="252" customFormat="1" ht="15" customHeight="1" x14ac:dyDescent="0.25">
      <c r="B74" s="275"/>
      <c r="C74" s="840"/>
      <c r="D74" s="841"/>
      <c r="E74" s="841"/>
      <c r="F74" s="841"/>
      <c r="G74" s="841"/>
      <c r="H74" s="841"/>
      <c r="I74" s="842"/>
      <c r="J74" s="840"/>
      <c r="K74" s="841"/>
      <c r="L74" s="841"/>
      <c r="M74" s="841"/>
      <c r="N74" s="841"/>
      <c r="O74" s="842"/>
      <c r="P74" s="840"/>
      <c r="Q74" s="841"/>
      <c r="R74" s="841"/>
      <c r="S74" s="841"/>
      <c r="T74" s="841"/>
      <c r="U74" s="841"/>
      <c r="V74" s="841"/>
      <c r="W74" s="841"/>
      <c r="X74" s="842"/>
      <c r="Y74" s="840"/>
      <c r="Z74" s="841"/>
      <c r="AA74" s="841"/>
      <c r="AB74" s="841"/>
      <c r="AC74" s="841"/>
      <c r="AD74" s="842"/>
      <c r="AE74" s="843"/>
      <c r="AF74" s="844"/>
      <c r="AG74" s="844"/>
      <c r="AH74" s="844"/>
      <c r="AI74" s="845"/>
      <c r="AJ74" s="276"/>
      <c r="AP74" s="260"/>
      <c r="AT74" s="260"/>
      <c r="AV74" s="24"/>
      <c r="AW74" s="24"/>
      <c r="AX74" s="24"/>
      <c r="AY74" s="24"/>
      <c r="AZ74" s="24"/>
      <c r="BA74" s="24"/>
      <c r="BB74" s="24"/>
      <c r="BC74" s="24"/>
    </row>
    <row r="75" spans="2:71" s="252" customFormat="1" ht="15" customHeight="1" x14ac:dyDescent="0.25">
      <c r="B75" s="275"/>
      <c r="C75" s="287" t="s">
        <v>2251</v>
      </c>
      <c r="D75" s="287"/>
      <c r="E75" s="287"/>
      <c r="F75" s="287"/>
      <c r="G75" s="287"/>
      <c r="H75" s="287"/>
      <c r="I75" s="287"/>
      <c r="J75" s="288"/>
      <c r="K75" s="288"/>
      <c r="L75" s="288"/>
      <c r="M75" s="288"/>
      <c r="N75" s="288"/>
      <c r="O75" s="288"/>
      <c r="P75" s="288"/>
      <c r="Q75" s="288"/>
      <c r="R75" s="288"/>
      <c r="S75" s="288"/>
      <c r="T75" s="288"/>
      <c r="U75" s="288"/>
      <c r="V75" s="288"/>
      <c r="W75" s="288"/>
      <c r="X75" s="288"/>
      <c r="Y75" s="288"/>
      <c r="Z75" s="288"/>
      <c r="AA75" s="288"/>
      <c r="AB75" s="288"/>
      <c r="AC75" s="288"/>
      <c r="AD75" s="288"/>
      <c r="AE75" s="289"/>
      <c r="AF75" s="289"/>
      <c r="AG75" s="289"/>
      <c r="AH75" s="289"/>
      <c r="AI75" s="289"/>
      <c r="AJ75" s="276"/>
      <c r="AP75" s="260"/>
      <c r="AT75" s="260"/>
      <c r="AV75" s="24"/>
      <c r="AW75" s="24"/>
      <c r="AX75" s="24"/>
      <c r="AY75" s="24"/>
      <c r="AZ75" s="24"/>
      <c r="BA75" s="24"/>
      <c r="BB75" s="24"/>
      <c r="BC75" s="24"/>
    </row>
    <row r="76" spans="2:71" s="252" customFormat="1" ht="15" customHeight="1" x14ac:dyDescent="0.25">
      <c r="B76" s="275"/>
      <c r="C76" s="305"/>
      <c r="D76" s="305"/>
      <c r="E76" s="305"/>
      <c r="F76" s="305"/>
      <c r="G76" s="305"/>
      <c r="H76" s="462"/>
      <c r="I76" s="290" t="s">
        <v>1924</v>
      </c>
      <c r="J76" s="134"/>
      <c r="K76" s="134"/>
      <c r="L76" s="134"/>
      <c r="M76" s="134"/>
      <c r="N76" s="462"/>
      <c r="O76" s="290" t="s">
        <v>1925</v>
      </c>
      <c r="P76" s="134"/>
      <c r="Q76" s="134"/>
      <c r="R76" s="134"/>
      <c r="S76" s="134"/>
      <c r="T76" s="134"/>
      <c r="U76" s="462"/>
      <c r="V76" s="290" t="s">
        <v>1163</v>
      </c>
      <c r="W76" s="134"/>
      <c r="X76" s="134"/>
      <c r="Y76" s="134"/>
      <c r="Z76" s="462"/>
      <c r="AA76" s="133" t="s">
        <v>1926</v>
      </c>
      <c r="AB76" s="269"/>
      <c r="AC76" s="269"/>
      <c r="AD76" s="134"/>
      <c r="AE76" s="852"/>
      <c r="AF76" s="852"/>
      <c r="AG76" s="852"/>
      <c r="AH76" s="852"/>
      <c r="AI76" s="852"/>
      <c r="AJ76" s="276"/>
      <c r="AP76" s="260"/>
      <c r="AT76" s="260"/>
      <c r="AV76" s="24"/>
      <c r="AW76" s="24"/>
      <c r="AX76" s="24"/>
      <c r="AY76" s="24"/>
      <c r="AZ76" s="24"/>
      <c r="BA76" s="24"/>
      <c r="BB76" s="24"/>
      <c r="BC76" s="24"/>
    </row>
    <row r="77" spans="2:71" s="252" customFormat="1" ht="15" customHeight="1" x14ac:dyDescent="0.25">
      <c r="B77" s="275"/>
      <c r="C77" s="305"/>
      <c r="D77" s="305"/>
      <c r="E77" s="305"/>
      <c r="F77" s="305"/>
      <c r="G77" s="305"/>
      <c r="H77" s="305"/>
      <c r="I77" s="305"/>
      <c r="J77" s="305"/>
      <c r="K77" s="305"/>
      <c r="L77" s="305"/>
      <c r="M77" s="306"/>
      <c r="N77" s="462"/>
      <c r="O77" s="290" t="s">
        <v>1923</v>
      </c>
      <c r="P77" s="134"/>
      <c r="Q77" s="134"/>
      <c r="R77" s="134"/>
      <c r="S77" s="134"/>
      <c r="T77" s="134"/>
      <c r="U77" s="462"/>
      <c r="V77" s="290" t="s">
        <v>1163</v>
      </c>
      <c r="W77" s="134"/>
      <c r="X77" s="134"/>
      <c r="Y77" s="134"/>
      <c r="Z77" s="462"/>
      <c r="AA77" s="133" t="s">
        <v>1926</v>
      </c>
      <c r="AB77" s="269"/>
      <c r="AC77" s="269"/>
      <c r="AD77" s="134"/>
      <c r="AE77" s="853"/>
      <c r="AF77" s="852"/>
      <c r="AG77" s="852"/>
      <c r="AH77" s="852"/>
      <c r="AI77" s="852"/>
      <c r="AJ77" s="276"/>
      <c r="AP77" s="260"/>
      <c r="AT77" s="260"/>
      <c r="AV77" s="24"/>
      <c r="AW77" s="24"/>
      <c r="AX77" s="24"/>
      <c r="AY77" s="24"/>
      <c r="AZ77" s="24"/>
      <c r="BA77" s="24"/>
      <c r="BB77" s="24"/>
      <c r="BC77" s="24"/>
    </row>
    <row r="78" spans="2:71" s="252" customFormat="1" ht="15" customHeight="1" x14ac:dyDescent="0.25">
      <c r="B78" s="275"/>
      <c r="C78" s="694" t="s">
        <v>2257</v>
      </c>
      <c r="D78" s="694"/>
      <c r="E78" s="694"/>
      <c r="F78" s="694"/>
      <c r="G78" s="694"/>
      <c r="H78" s="694"/>
      <c r="I78" s="694"/>
      <c r="J78" s="694"/>
      <c r="K78" s="694"/>
      <c r="L78" s="694"/>
      <c r="M78" s="694"/>
      <c r="N78" s="694"/>
      <c r="O78" s="694"/>
      <c r="P78" s="694"/>
      <c r="Q78" s="694"/>
      <c r="R78" s="694"/>
      <c r="S78" s="860"/>
      <c r="T78" s="462"/>
      <c r="U78" s="259" t="s">
        <v>196</v>
      </c>
      <c r="V78" s="259"/>
      <c r="W78" s="462"/>
      <c r="X78" s="259" t="s">
        <v>197</v>
      </c>
      <c r="Y78" s="133"/>
      <c r="Z78" s="133"/>
      <c r="AA78" s="269"/>
      <c r="AB78" s="269"/>
      <c r="AC78" s="266"/>
      <c r="AD78" s="266"/>
      <c r="AE78" s="164"/>
      <c r="AF78" s="164"/>
      <c r="AG78" s="164"/>
      <c r="AH78" s="164"/>
      <c r="AI78" s="164"/>
      <c r="AJ78" s="276"/>
      <c r="AP78" s="260"/>
      <c r="AT78" s="260"/>
      <c r="AV78" s="24"/>
      <c r="AW78" s="24"/>
      <c r="AX78" s="24"/>
      <c r="AY78" s="24"/>
      <c r="AZ78" s="24"/>
      <c r="BA78" s="24"/>
      <c r="BB78" s="24"/>
      <c r="BC78" s="24"/>
    </row>
    <row r="79" spans="2:71" s="252" customFormat="1" ht="15" customHeight="1" x14ac:dyDescent="0.25">
      <c r="B79" s="275"/>
      <c r="C79" s="290" t="s">
        <v>2258</v>
      </c>
      <c r="D79" s="290"/>
      <c r="E79" s="290"/>
      <c r="F79" s="290"/>
      <c r="G79" s="290"/>
      <c r="H79" s="290"/>
      <c r="I79" s="290"/>
      <c r="J79" s="290"/>
      <c r="K79" s="290"/>
      <c r="L79" s="290"/>
      <c r="M79" s="290"/>
      <c r="N79" s="462"/>
      <c r="O79" s="259" t="s">
        <v>1180</v>
      </c>
      <c r="P79" s="290"/>
      <c r="Q79" s="462"/>
      <c r="R79" s="259" t="s">
        <v>1181</v>
      </c>
      <c r="S79" s="290"/>
      <c r="T79" s="462"/>
      <c r="U79" s="259" t="s">
        <v>1182</v>
      </c>
      <c r="V79" s="259"/>
      <c r="W79" s="462"/>
      <c r="X79" s="259" t="s">
        <v>1183</v>
      </c>
      <c r="Y79" s="133"/>
      <c r="Z79" s="133"/>
      <c r="AA79" s="269"/>
      <c r="AB79" s="269"/>
      <c r="AC79" s="266"/>
      <c r="AD79" s="266"/>
      <c r="AE79" s="164"/>
      <c r="AF79" s="164"/>
      <c r="AG79" s="164"/>
      <c r="AH79" s="164"/>
      <c r="AI79" s="164"/>
      <c r="AJ79" s="276"/>
      <c r="AP79" s="260"/>
      <c r="AT79" s="260"/>
      <c r="AV79" s="24"/>
      <c r="AW79" s="24"/>
      <c r="AX79" s="24"/>
      <c r="AY79" s="24"/>
      <c r="AZ79" s="24"/>
      <c r="BA79" s="24"/>
      <c r="BB79" s="24"/>
      <c r="BC79" s="24"/>
    </row>
    <row r="80" spans="2:71" s="252" customFormat="1" ht="5.0999999999999996" customHeight="1" x14ac:dyDescent="0.25">
      <c r="B80" s="275"/>
      <c r="C80" s="291"/>
      <c r="D80" s="291"/>
      <c r="E80" s="291"/>
      <c r="F80" s="291"/>
      <c r="G80" s="291"/>
      <c r="H80" s="291"/>
      <c r="I80" s="291"/>
      <c r="J80" s="291"/>
      <c r="K80" s="291"/>
      <c r="L80" s="266"/>
      <c r="M80" s="134"/>
      <c r="N80" s="290"/>
      <c r="O80" s="134"/>
      <c r="P80" s="134"/>
      <c r="Q80" s="134"/>
      <c r="R80" s="134"/>
      <c r="S80" s="134"/>
      <c r="T80" s="134"/>
      <c r="U80" s="290"/>
      <c r="V80" s="134"/>
      <c r="W80" s="134"/>
      <c r="X80" s="134"/>
      <c r="Y80" s="133"/>
      <c r="Z80" s="133"/>
      <c r="AA80" s="269"/>
      <c r="AB80" s="269"/>
      <c r="AC80" s="266"/>
      <c r="AD80" s="266"/>
      <c r="AE80" s="164"/>
      <c r="AF80" s="164"/>
      <c r="AG80" s="164"/>
      <c r="AH80" s="164"/>
      <c r="AI80" s="164"/>
      <c r="AJ80" s="276"/>
      <c r="AP80" s="260"/>
      <c r="AT80" s="260"/>
      <c r="AV80" s="24"/>
      <c r="AW80" s="24"/>
      <c r="AX80" s="24"/>
      <c r="AY80" s="24"/>
      <c r="AZ80" s="24"/>
      <c r="BA80" s="24"/>
      <c r="BB80" s="24"/>
      <c r="BC80" s="24"/>
    </row>
    <row r="81" spans="2:55" s="252" customFormat="1" ht="15" customHeight="1" x14ac:dyDescent="0.25">
      <c r="B81" s="275"/>
      <c r="C81" s="719" t="s">
        <v>2370</v>
      </c>
      <c r="D81" s="720"/>
      <c r="E81" s="720"/>
      <c r="F81" s="720"/>
      <c r="G81" s="720"/>
      <c r="H81" s="720"/>
      <c r="I81" s="720"/>
      <c r="J81" s="720"/>
      <c r="K81" s="720"/>
      <c r="L81" s="720"/>
      <c r="M81" s="720"/>
      <c r="N81" s="720"/>
      <c r="O81" s="720"/>
      <c r="P81" s="720"/>
      <c r="Q81" s="720"/>
      <c r="R81" s="720"/>
      <c r="S81" s="720"/>
      <c r="T81" s="720"/>
      <c r="U81" s="720"/>
      <c r="V81" s="720"/>
      <c r="W81" s="720"/>
      <c r="X81" s="720"/>
      <c r="Y81" s="720"/>
      <c r="Z81" s="720"/>
      <c r="AA81" s="720"/>
      <c r="AB81" s="720"/>
      <c r="AC81" s="720"/>
      <c r="AD81" s="720"/>
      <c r="AE81" s="720"/>
      <c r="AF81" s="720"/>
      <c r="AG81" s="720"/>
      <c r="AH81" s="720"/>
      <c r="AI81" s="721"/>
      <c r="AJ81" s="276"/>
      <c r="AP81" s="260"/>
      <c r="AT81" s="260"/>
      <c r="AV81" s="24"/>
      <c r="AW81" s="24"/>
      <c r="AX81" s="24"/>
      <c r="AY81" s="24"/>
      <c r="AZ81" s="24"/>
      <c r="BA81" s="24"/>
      <c r="BB81" s="24"/>
      <c r="BC81" s="24"/>
    </row>
    <row r="82" spans="2:55" s="252" customFormat="1" ht="15" customHeight="1" x14ac:dyDescent="0.25">
      <c r="B82" s="275"/>
      <c r="C82" s="133" t="s">
        <v>1210</v>
      </c>
      <c r="D82" s="292"/>
      <c r="E82" s="292"/>
      <c r="F82" s="292"/>
      <c r="G82" s="292"/>
      <c r="H82" s="292"/>
      <c r="I82" s="292"/>
      <c r="J82" s="292"/>
      <c r="K82" s="292"/>
      <c r="L82" s="292"/>
      <c r="M82" s="292"/>
      <c r="N82" s="292"/>
      <c r="O82" s="292"/>
      <c r="P82" s="292"/>
      <c r="Q82" s="292"/>
      <c r="R82" s="292"/>
      <c r="S82" s="292"/>
      <c r="T82" s="292"/>
      <c r="U82" s="292"/>
      <c r="W82" s="462"/>
      <c r="X82" s="259" t="s">
        <v>197</v>
      </c>
      <c r="Y82" s="259"/>
      <c r="Z82" s="462"/>
      <c r="AA82" s="259" t="s">
        <v>196</v>
      </c>
      <c r="AB82" s="292"/>
      <c r="AC82" s="292"/>
      <c r="AD82" s="292"/>
      <c r="AE82" s="292"/>
      <c r="AF82" s="292"/>
      <c r="AG82" s="292"/>
      <c r="AH82" s="292"/>
      <c r="AI82" s="225"/>
      <c r="AJ82" s="276"/>
      <c r="AP82" s="260"/>
      <c r="AT82" s="260"/>
      <c r="AV82" s="24"/>
      <c r="AW82" s="24"/>
      <c r="AX82" s="24"/>
      <c r="AY82" s="24"/>
      <c r="AZ82" s="24"/>
      <c r="BA82" s="24"/>
      <c r="BB82" s="24"/>
      <c r="BC82" s="24"/>
    </row>
    <row r="83" spans="2:55" s="252" customFormat="1" ht="15" customHeight="1" x14ac:dyDescent="0.25">
      <c r="B83" s="275"/>
      <c r="C83" s="133" t="s">
        <v>1211</v>
      </c>
      <c r="D83" s="133"/>
      <c r="E83" s="133"/>
      <c r="F83" s="133"/>
      <c r="G83" s="292"/>
      <c r="H83" s="292"/>
      <c r="I83" s="851"/>
      <c r="J83" s="851"/>
      <c r="K83" s="851"/>
      <c r="L83" s="851"/>
      <c r="M83" s="851"/>
      <c r="N83" s="851"/>
      <c r="O83" s="851"/>
      <c r="P83" s="851"/>
      <c r="Q83" s="851"/>
      <c r="R83" s="851"/>
      <c r="S83" s="851"/>
      <c r="T83" s="851"/>
      <c r="U83" s="851"/>
      <c r="V83" s="851"/>
      <c r="W83" s="851"/>
      <c r="X83" s="851"/>
      <c r="Y83" s="851"/>
      <c r="Z83" s="851"/>
      <c r="AA83" s="851"/>
      <c r="AB83" s="851"/>
      <c r="AC83" s="851"/>
      <c r="AD83" s="851"/>
      <c r="AE83" s="851"/>
      <c r="AF83" s="851"/>
      <c r="AG83" s="851"/>
      <c r="AH83" s="851"/>
      <c r="AI83" s="851"/>
      <c r="AJ83" s="276"/>
      <c r="AP83" s="260"/>
      <c r="AT83" s="260"/>
      <c r="AV83" s="24"/>
      <c r="AW83" s="24"/>
      <c r="AX83" s="24"/>
      <c r="AY83" s="24"/>
      <c r="AZ83" s="24"/>
      <c r="BA83" s="24"/>
      <c r="BB83" s="24"/>
      <c r="BC83" s="24"/>
    </row>
    <row r="84" spans="2:55" s="252" customFormat="1" ht="15" customHeight="1" x14ac:dyDescent="0.25">
      <c r="B84" s="275"/>
      <c r="C84" s="133" t="s">
        <v>1212</v>
      </c>
      <c r="D84" s="133"/>
      <c r="E84" s="133"/>
      <c r="F84" s="133"/>
      <c r="G84" s="133"/>
      <c r="H84" s="133"/>
      <c r="I84" s="133"/>
      <c r="J84" s="133"/>
      <c r="K84" s="133"/>
      <c r="L84" s="133"/>
      <c r="M84" s="133"/>
      <c r="N84" s="133"/>
      <c r="O84" s="133"/>
      <c r="P84" s="133"/>
      <c r="Q84" s="133"/>
      <c r="R84" s="133"/>
      <c r="S84" s="133"/>
      <c r="T84" s="133"/>
      <c r="U84" s="133"/>
      <c r="V84" s="133"/>
      <c r="W84" s="133"/>
      <c r="X84" s="737" t="s">
        <v>310</v>
      </c>
      <c r="Y84" s="737"/>
      <c r="Z84" s="737"/>
      <c r="AA84" s="737"/>
      <c r="AB84" s="737"/>
      <c r="AC84" s="737"/>
      <c r="AD84" s="737"/>
      <c r="AE84" s="737"/>
      <c r="AF84" s="737"/>
      <c r="AG84" s="737"/>
      <c r="AH84" s="737"/>
      <c r="AI84" s="737"/>
      <c r="AJ84" s="276"/>
      <c r="AP84" s="260"/>
      <c r="AT84" s="260"/>
      <c r="AV84" s="24"/>
      <c r="AW84" s="24"/>
      <c r="AX84" s="24"/>
      <c r="AY84" s="24"/>
      <c r="AZ84" s="24"/>
      <c r="BA84" s="24"/>
      <c r="BB84" s="24"/>
      <c r="BC84" s="24"/>
    </row>
    <row r="85" spans="2:55" s="252" customFormat="1" ht="15" customHeight="1" x14ac:dyDescent="0.25">
      <c r="B85" s="275"/>
      <c r="C85" s="738" t="s">
        <v>1213</v>
      </c>
      <c r="D85" s="738"/>
      <c r="E85" s="738"/>
      <c r="F85" s="738"/>
      <c r="G85" s="738"/>
      <c r="H85" s="738"/>
      <c r="I85" s="738"/>
      <c r="J85" s="738"/>
      <c r="K85" s="738"/>
      <c r="L85" s="738"/>
      <c r="M85" s="738"/>
      <c r="N85" s="738"/>
      <c r="O85" s="738"/>
      <c r="P85" s="738"/>
      <c r="Q85" s="738"/>
      <c r="R85" s="738"/>
      <c r="S85" s="738"/>
      <c r="T85" s="738"/>
      <c r="U85" s="738"/>
      <c r="V85" s="738"/>
      <c r="W85" s="133"/>
      <c r="X85" s="811" t="str">
        <f>IF(OR($X$84="",$X$84="Selecionar"),"",VLOOKUP(X84,U161:AP1013,9,FALSE))</f>
        <v/>
      </c>
      <c r="Y85" s="811"/>
      <c r="Z85" s="811"/>
      <c r="AA85" s="811"/>
      <c r="AB85" s="811"/>
      <c r="AC85" s="811"/>
      <c r="AD85" s="811"/>
      <c r="AE85" s="811"/>
      <c r="AF85" s="811"/>
      <c r="AG85" s="811"/>
      <c r="AH85" s="811"/>
      <c r="AI85" s="811"/>
      <c r="AJ85" s="276"/>
      <c r="AP85" s="260"/>
      <c r="AT85" s="260"/>
      <c r="AV85" s="24"/>
      <c r="AW85" s="24"/>
      <c r="AX85" s="24"/>
      <c r="AY85" s="24"/>
      <c r="AZ85" s="24"/>
      <c r="BA85" s="24"/>
      <c r="BB85" s="24"/>
      <c r="BC85" s="24"/>
    </row>
    <row r="86" spans="2:55" s="252" customFormat="1" ht="5.0999999999999996" customHeight="1" x14ac:dyDescent="0.25">
      <c r="B86" s="275"/>
      <c r="C86" s="166"/>
      <c r="D86" s="166"/>
      <c r="E86" s="166"/>
      <c r="F86" s="166"/>
      <c r="G86" s="166"/>
      <c r="H86" s="166"/>
      <c r="I86" s="166"/>
      <c r="J86" s="266"/>
      <c r="K86" s="266"/>
      <c r="L86" s="266"/>
      <c r="M86" s="266"/>
      <c r="N86" s="266"/>
      <c r="O86" s="266"/>
      <c r="P86" s="266"/>
      <c r="Q86" s="266"/>
      <c r="R86" s="266"/>
      <c r="S86" s="266"/>
      <c r="T86" s="266"/>
      <c r="U86" s="266"/>
      <c r="V86" s="266"/>
      <c r="W86" s="266"/>
      <c r="X86" s="266"/>
      <c r="Y86" s="266"/>
      <c r="Z86" s="266"/>
      <c r="AA86" s="266"/>
      <c r="AB86" s="266"/>
      <c r="AC86" s="266"/>
      <c r="AD86" s="266"/>
      <c r="AE86" s="164"/>
      <c r="AF86" s="164"/>
      <c r="AG86" s="164"/>
      <c r="AH86" s="164"/>
      <c r="AI86" s="164"/>
      <c r="AJ86" s="276"/>
      <c r="AP86" s="260"/>
      <c r="AT86" s="260"/>
      <c r="AV86" s="24"/>
      <c r="AW86" s="24"/>
      <c r="AX86" s="24"/>
      <c r="AY86" s="24"/>
      <c r="AZ86" s="24"/>
      <c r="BA86" s="24"/>
      <c r="BB86" s="24"/>
      <c r="BC86" s="24"/>
    </row>
    <row r="87" spans="2:55" s="252" customFormat="1" ht="15" customHeight="1" x14ac:dyDescent="0.25">
      <c r="B87" s="275"/>
      <c r="C87" s="166" t="s">
        <v>1960</v>
      </c>
      <c r="D87" s="166"/>
      <c r="E87" s="166"/>
      <c r="F87" s="166"/>
      <c r="G87" s="166"/>
      <c r="H87" s="166"/>
      <c r="I87" s="166"/>
      <c r="J87" s="266"/>
      <c r="K87" s="266"/>
      <c r="L87" s="266"/>
      <c r="M87" s="266"/>
      <c r="N87" s="266"/>
      <c r="O87" s="266"/>
      <c r="P87" s="266"/>
      <c r="Q87" s="266"/>
      <c r="R87" s="266"/>
      <c r="S87" s="266"/>
      <c r="T87" s="266"/>
      <c r="U87" s="266"/>
      <c r="V87" s="266"/>
      <c r="W87" s="266"/>
      <c r="X87" s="266"/>
      <c r="Y87" s="266"/>
      <c r="Z87" s="266"/>
      <c r="AA87" s="266"/>
      <c r="AB87" s="266"/>
      <c r="AC87" s="266"/>
      <c r="AD87" s="266"/>
      <c r="AE87" s="164"/>
      <c r="AF87" s="164"/>
      <c r="AG87" s="164"/>
      <c r="AH87" s="164"/>
      <c r="AI87" s="164"/>
      <c r="AJ87" s="276"/>
      <c r="AP87" s="260"/>
      <c r="AT87" s="260"/>
      <c r="AV87" s="24"/>
      <c r="AW87" s="24"/>
      <c r="AX87" s="24"/>
      <c r="AY87" s="24"/>
      <c r="AZ87" s="24"/>
      <c r="BA87" s="24"/>
      <c r="BB87" s="24"/>
      <c r="BC87" s="24"/>
    </row>
    <row r="88" spans="2:55" s="252" customFormat="1" ht="15" customHeight="1" x14ac:dyDescent="0.25">
      <c r="B88" s="275"/>
      <c r="C88" s="733" t="s">
        <v>2111</v>
      </c>
      <c r="D88" s="733"/>
      <c r="E88" s="733"/>
      <c r="F88" s="733"/>
      <c r="G88" s="733"/>
      <c r="H88" s="733"/>
      <c r="I88" s="733"/>
      <c r="J88" s="733"/>
      <c r="K88" s="733"/>
      <c r="L88" s="708" t="s">
        <v>1958</v>
      </c>
      <c r="M88" s="708"/>
      <c r="N88" s="708"/>
      <c r="O88" s="708"/>
      <c r="P88" s="708"/>
      <c r="Q88" s="708"/>
      <c r="R88" s="708"/>
      <c r="S88" s="708"/>
      <c r="T88" s="708"/>
      <c r="U88" s="708"/>
      <c r="V88" s="708"/>
      <c r="W88" s="708"/>
      <c r="X88" s="708" t="s">
        <v>1959</v>
      </c>
      <c r="Y88" s="708"/>
      <c r="Z88" s="708"/>
      <c r="AA88" s="708"/>
      <c r="AB88" s="708"/>
      <c r="AC88" s="708"/>
      <c r="AD88" s="708"/>
      <c r="AE88" s="708"/>
      <c r="AF88" s="708"/>
      <c r="AG88" s="708"/>
      <c r="AH88" s="708"/>
      <c r="AI88" s="708"/>
      <c r="AJ88" s="276"/>
      <c r="AP88" s="260"/>
      <c r="AT88" s="260"/>
      <c r="AV88" s="24"/>
      <c r="AW88" s="24"/>
      <c r="AX88" s="24"/>
      <c r="AY88" s="24"/>
      <c r="AZ88" s="24"/>
      <c r="BA88" s="24"/>
      <c r="BB88" s="24"/>
      <c r="BC88" s="24"/>
    </row>
    <row r="89" spans="2:55" s="252" customFormat="1" ht="15" customHeight="1" x14ac:dyDescent="0.25">
      <c r="B89" s="275"/>
      <c r="C89" s="733"/>
      <c r="D89" s="733"/>
      <c r="E89" s="733"/>
      <c r="F89" s="733"/>
      <c r="G89" s="733"/>
      <c r="H89" s="733"/>
      <c r="I89" s="733"/>
      <c r="J89" s="733"/>
      <c r="K89" s="733"/>
      <c r="L89" s="708" t="s">
        <v>1951</v>
      </c>
      <c r="M89" s="708"/>
      <c r="N89" s="708"/>
      <c r="O89" s="708"/>
      <c r="P89" s="708" t="s">
        <v>1952</v>
      </c>
      <c r="Q89" s="708"/>
      <c r="R89" s="708"/>
      <c r="S89" s="708"/>
      <c r="T89" s="708" t="s">
        <v>1953</v>
      </c>
      <c r="U89" s="708"/>
      <c r="V89" s="708"/>
      <c r="W89" s="708"/>
      <c r="X89" s="708" t="s">
        <v>1951</v>
      </c>
      <c r="Y89" s="708"/>
      <c r="Z89" s="708"/>
      <c r="AA89" s="708"/>
      <c r="AB89" s="708" t="s">
        <v>1952</v>
      </c>
      <c r="AC89" s="708"/>
      <c r="AD89" s="708"/>
      <c r="AE89" s="708"/>
      <c r="AF89" s="708" t="s">
        <v>1953</v>
      </c>
      <c r="AG89" s="708"/>
      <c r="AH89" s="708"/>
      <c r="AI89" s="708"/>
      <c r="AJ89" s="276"/>
      <c r="AP89" s="260"/>
      <c r="AT89" s="260"/>
      <c r="AV89" s="24"/>
      <c r="AW89" s="24"/>
      <c r="AX89" s="24"/>
      <c r="AY89" s="24"/>
      <c r="AZ89" s="24"/>
      <c r="BA89" s="24"/>
      <c r="BB89" s="24"/>
      <c r="BC89" s="24"/>
    </row>
    <row r="90" spans="2:55" s="252" customFormat="1" ht="15" customHeight="1" x14ac:dyDescent="0.25">
      <c r="B90" s="275"/>
      <c r="C90" s="733"/>
      <c r="D90" s="733"/>
      <c r="E90" s="733"/>
      <c r="F90" s="733"/>
      <c r="G90" s="733"/>
      <c r="H90" s="733"/>
      <c r="I90" s="733"/>
      <c r="J90" s="733"/>
      <c r="K90" s="733"/>
      <c r="L90" s="831"/>
      <c r="M90" s="831"/>
      <c r="N90" s="831"/>
      <c r="O90" s="831"/>
      <c r="P90" s="831"/>
      <c r="Q90" s="831"/>
      <c r="R90" s="831"/>
      <c r="S90" s="831"/>
      <c r="T90" s="831"/>
      <c r="U90" s="831"/>
      <c r="V90" s="831"/>
      <c r="W90" s="831"/>
      <c r="X90" s="831"/>
      <c r="Y90" s="831"/>
      <c r="Z90" s="831"/>
      <c r="AA90" s="831"/>
      <c r="AB90" s="831"/>
      <c r="AC90" s="831"/>
      <c r="AD90" s="831"/>
      <c r="AE90" s="831"/>
      <c r="AF90" s="831"/>
      <c r="AG90" s="831"/>
      <c r="AH90" s="831"/>
      <c r="AI90" s="831"/>
      <c r="AJ90" s="276"/>
      <c r="AP90" s="260"/>
      <c r="AT90" s="260"/>
      <c r="AV90" s="24"/>
      <c r="AW90" s="24"/>
      <c r="AX90" s="24"/>
      <c r="AY90" s="24"/>
      <c r="AZ90" s="24"/>
      <c r="BA90" s="24"/>
      <c r="BB90" s="24"/>
      <c r="BC90" s="24"/>
    </row>
    <row r="91" spans="2:55" s="252" customFormat="1" ht="30" customHeight="1" x14ac:dyDescent="0.25">
      <c r="B91" s="275"/>
      <c r="C91" s="624" t="s">
        <v>1950</v>
      </c>
      <c r="D91" s="625"/>
      <c r="E91" s="625"/>
      <c r="F91" s="625"/>
      <c r="G91" s="626"/>
      <c r="H91" s="832" t="s">
        <v>1957</v>
      </c>
      <c r="I91" s="833"/>
      <c r="J91" s="833"/>
      <c r="K91" s="834"/>
      <c r="L91" s="293" t="s">
        <v>1954</v>
      </c>
      <c r="M91" s="835"/>
      <c r="N91" s="831"/>
      <c r="O91" s="831"/>
      <c r="P91" s="831"/>
      <c r="Q91" s="831"/>
      <c r="R91" s="831"/>
      <c r="S91" s="831"/>
      <c r="T91" s="831"/>
      <c r="U91" s="708" t="s">
        <v>2448</v>
      </c>
      <c r="V91" s="708"/>
      <c r="W91" s="708"/>
      <c r="X91" s="293" t="s">
        <v>1955</v>
      </c>
      <c r="Y91" s="835"/>
      <c r="Z91" s="831"/>
      <c r="AA91" s="831"/>
      <c r="AB91" s="831"/>
      <c r="AC91" s="831"/>
      <c r="AD91" s="831"/>
      <c r="AE91" s="831"/>
      <c r="AF91" s="831"/>
      <c r="AG91" s="708" t="s">
        <v>1956</v>
      </c>
      <c r="AH91" s="708"/>
      <c r="AI91" s="708"/>
      <c r="AJ91" s="276"/>
      <c r="AP91" s="260"/>
      <c r="AT91" s="260"/>
      <c r="AV91" s="24"/>
      <c r="AW91" s="24"/>
      <c r="AX91" s="24"/>
      <c r="AY91" s="24"/>
      <c r="AZ91" s="24"/>
      <c r="BA91" s="24"/>
      <c r="BB91" s="24"/>
      <c r="BC91" s="24"/>
    </row>
    <row r="92" spans="2:55" s="252" customFormat="1" ht="5.0999999999999996" customHeight="1" x14ac:dyDescent="0.25">
      <c r="B92" s="275"/>
      <c r="C92" s="164"/>
      <c r="D92" s="164"/>
      <c r="E92" s="164"/>
      <c r="F92" s="164"/>
      <c r="G92" s="164"/>
      <c r="H92" s="541"/>
      <c r="I92" s="541"/>
      <c r="J92" s="541"/>
      <c r="K92" s="541"/>
      <c r="L92" s="266"/>
      <c r="M92" s="542"/>
      <c r="N92" s="542"/>
      <c r="O92" s="542"/>
      <c r="P92" s="542"/>
      <c r="Q92" s="542"/>
      <c r="R92" s="542"/>
      <c r="S92" s="542"/>
      <c r="T92" s="542"/>
      <c r="U92" s="266"/>
      <c r="V92" s="266"/>
      <c r="W92" s="266"/>
      <c r="X92" s="266"/>
      <c r="Y92" s="542"/>
      <c r="Z92" s="542"/>
      <c r="AA92" s="542"/>
      <c r="AB92" s="542"/>
      <c r="AC92" s="542"/>
      <c r="AD92" s="542"/>
      <c r="AE92" s="542"/>
      <c r="AF92" s="542"/>
      <c r="AG92" s="266"/>
      <c r="AH92" s="266"/>
      <c r="AI92" s="266"/>
      <c r="AJ92" s="276"/>
      <c r="AP92" s="260"/>
      <c r="AT92" s="260"/>
      <c r="AV92" s="24"/>
      <c r="AW92" s="24"/>
      <c r="AX92" s="24"/>
      <c r="AY92" s="24"/>
      <c r="AZ92" s="24"/>
      <c r="BA92" s="24"/>
      <c r="BB92" s="24"/>
      <c r="BC92" s="24"/>
    </row>
    <row r="93" spans="2:55" s="252" customFormat="1" ht="15" customHeight="1" x14ac:dyDescent="0.25">
      <c r="B93" s="275"/>
      <c r="C93" s="138" t="s">
        <v>2371</v>
      </c>
      <c r="D93" s="21"/>
      <c r="E93" s="134"/>
      <c r="F93" s="533"/>
      <c r="G93" s="21"/>
      <c r="H93" s="295"/>
      <c r="I93" s="259"/>
      <c r="J93" s="259"/>
      <c r="K93" s="259"/>
      <c r="L93" s="259"/>
      <c r="M93" s="259"/>
      <c r="N93" s="259"/>
      <c r="O93" s="259"/>
      <c r="P93" s="539"/>
      <c r="Q93" s="732"/>
      <c r="R93" s="732"/>
      <c r="S93" s="732"/>
      <c r="T93" s="732"/>
      <c r="U93" s="732"/>
      <c r="V93" s="732"/>
      <c r="W93" s="732"/>
      <c r="X93" s="732"/>
      <c r="Y93" s="732"/>
      <c r="Z93" s="732"/>
      <c r="AA93" s="732"/>
      <c r="AB93" s="732"/>
      <c r="AC93" s="732"/>
      <c r="AD93" s="732"/>
      <c r="AE93" s="732"/>
      <c r="AF93" s="732"/>
      <c r="AG93" s="732"/>
      <c r="AH93" s="732"/>
      <c r="AI93" s="732"/>
      <c r="AJ93" s="276"/>
      <c r="AP93" s="260"/>
      <c r="AT93" s="260"/>
      <c r="AV93" s="24"/>
      <c r="AW93" s="24"/>
      <c r="AX93" s="24"/>
      <c r="AY93" s="24"/>
      <c r="AZ93" s="24"/>
      <c r="BA93" s="24"/>
      <c r="BB93" s="24"/>
      <c r="BC93" s="24"/>
    </row>
    <row r="94" spans="2:55" s="252" customFormat="1" ht="15" customHeight="1" x14ac:dyDescent="0.25">
      <c r="B94" s="275"/>
      <c r="C94" s="138" t="s">
        <v>2372</v>
      </c>
      <c r="D94" s="21"/>
      <c r="E94" s="134"/>
      <c r="F94" s="533"/>
      <c r="G94" s="21"/>
      <c r="H94" s="295"/>
      <c r="I94" s="259"/>
      <c r="J94" s="259"/>
      <c r="K94" s="259"/>
      <c r="L94" s="259"/>
      <c r="M94" s="259"/>
      <c r="N94" s="259"/>
      <c r="O94" s="259"/>
      <c r="P94" s="539"/>
      <c r="Q94" s="539"/>
      <c r="R94" s="539"/>
      <c r="S94" s="539"/>
      <c r="T94" s="539"/>
      <c r="U94" s="539"/>
      <c r="V94" s="539"/>
      <c r="W94" s="539"/>
      <c r="X94" s="817" t="s">
        <v>167</v>
      </c>
      <c r="Y94" s="817"/>
      <c r="Z94" s="817"/>
      <c r="AA94" s="817"/>
      <c r="AB94" s="817"/>
      <c r="AC94" s="817"/>
      <c r="AD94" s="817"/>
      <c r="AE94" s="817"/>
      <c r="AF94" s="817"/>
      <c r="AG94" s="817"/>
      <c r="AH94" s="817"/>
      <c r="AI94" s="817"/>
      <c r="AJ94" s="276"/>
      <c r="AP94" s="260"/>
      <c r="AT94" s="260"/>
      <c r="AV94" s="24"/>
      <c r="AW94" s="24"/>
      <c r="AX94" s="24"/>
      <c r="AY94" s="24"/>
      <c r="AZ94" s="24"/>
      <c r="BA94" s="24"/>
      <c r="BB94" s="24"/>
      <c r="BC94" s="24"/>
    </row>
    <row r="95" spans="2:55" s="252" customFormat="1" ht="5.0999999999999996" customHeight="1" x14ac:dyDescent="0.25">
      <c r="B95" s="275"/>
      <c r="C95" s="166"/>
      <c r="D95" s="166"/>
      <c r="E95" s="166"/>
      <c r="F95" s="166"/>
      <c r="G95" s="166"/>
      <c r="H95" s="166"/>
      <c r="I95" s="166"/>
      <c r="J95" s="266"/>
      <c r="K95" s="266"/>
      <c r="L95" s="266"/>
      <c r="M95" s="266"/>
      <c r="N95" s="266"/>
      <c r="O95" s="266"/>
      <c r="P95" s="266"/>
      <c r="Q95" s="266"/>
      <c r="R95" s="266"/>
      <c r="S95" s="266"/>
      <c r="T95" s="266"/>
      <c r="U95" s="266"/>
      <c r="V95" s="266"/>
      <c r="W95" s="266"/>
      <c r="X95" s="266"/>
      <c r="Y95" s="266"/>
      <c r="Z95" s="266"/>
      <c r="AA95" s="266"/>
      <c r="AB95" s="266"/>
      <c r="AC95" s="266"/>
      <c r="AD95" s="266"/>
      <c r="AE95" s="164"/>
      <c r="AF95" s="164"/>
      <c r="AG95" s="164"/>
      <c r="AH95" s="164"/>
      <c r="AI95" s="164"/>
      <c r="AJ95" s="276"/>
      <c r="AP95" s="260"/>
      <c r="AT95" s="260"/>
      <c r="AV95" s="24"/>
      <c r="AW95" s="24"/>
      <c r="AX95" s="24"/>
      <c r="AY95" s="24"/>
      <c r="AZ95" s="24"/>
      <c r="BA95" s="24"/>
      <c r="BB95" s="24"/>
      <c r="BC95" s="24"/>
    </row>
    <row r="96" spans="2:55" s="252" customFormat="1" ht="15" customHeight="1" x14ac:dyDescent="0.25">
      <c r="B96" s="275"/>
      <c r="C96" s="719" t="s">
        <v>1199</v>
      </c>
      <c r="D96" s="720"/>
      <c r="E96" s="720"/>
      <c r="F96" s="720"/>
      <c r="G96" s="720"/>
      <c r="H96" s="720"/>
      <c r="I96" s="720"/>
      <c r="J96" s="720"/>
      <c r="K96" s="720"/>
      <c r="L96" s="720"/>
      <c r="M96" s="720"/>
      <c r="N96" s="720"/>
      <c r="O96" s="720"/>
      <c r="P96" s="720"/>
      <c r="Q96" s="720"/>
      <c r="R96" s="720"/>
      <c r="S96" s="720"/>
      <c r="T96" s="720"/>
      <c r="U96" s="720"/>
      <c r="V96" s="720"/>
      <c r="W96" s="720"/>
      <c r="X96" s="720"/>
      <c r="Y96" s="720"/>
      <c r="Z96" s="720"/>
      <c r="AA96" s="720"/>
      <c r="AB96" s="720"/>
      <c r="AC96" s="720"/>
      <c r="AD96" s="720"/>
      <c r="AE96" s="720"/>
      <c r="AF96" s="720"/>
      <c r="AG96" s="720"/>
      <c r="AH96" s="720"/>
      <c r="AI96" s="721"/>
      <c r="AJ96" s="276"/>
      <c r="AP96" s="260"/>
      <c r="AT96" s="260"/>
      <c r="AV96" s="24"/>
      <c r="AW96" s="24"/>
      <c r="AX96" s="24"/>
      <c r="AY96" s="24"/>
      <c r="AZ96" s="24"/>
      <c r="BA96" s="24"/>
      <c r="BB96" s="24"/>
      <c r="BC96" s="24"/>
    </row>
    <row r="97" spans="2:55" s="252" customFormat="1" ht="15" customHeight="1" x14ac:dyDescent="0.25">
      <c r="B97" s="275"/>
      <c r="C97" s="650" t="s">
        <v>1214</v>
      </c>
      <c r="D97" s="650"/>
      <c r="E97" s="650"/>
      <c r="F97" s="650"/>
      <c r="G97" s="650"/>
      <c r="H97" s="650"/>
      <c r="I97" s="650"/>
      <c r="J97" s="650"/>
      <c r="K97" s="650"/>
      <c r="L97" s="650"/>
      <c r="M97" s="650"/>
      <c r="N97" s="650"/>
      <c r="O97" s="650"/>
      <c r="P97" s="650"/>
      <c r="Q97" s="650"/>
      <c r="R97" s="650"/>
      <c r="S97" s="650"/>
      <c r="T97" s="650"/>
      <c r="U97" s="650"/>
      <c r="V97" s="650"/>
      <c r="W97" s="650"/>
      <c r="X97" s="650"/>
      <c r="Y97" s="742"/>
      <c r="Z97" s="460"/>
      <c r="AA97" s="166" t="s">
        <v>196</v>
      </c>
      <c r="AB97" s="137"/>
      <c r="AC97" s="460"/>
      <c r="AD97" s="166" t="s">
        <v>1194</v>
      </c>
      <c r="AE97" s="137"/>
      <c r="AF97" s="137"/>
      <c r="AG97" s="137"/>
      <c r="AH97" s="137"/>
      <c r="AI97" s="137"/>
      <c r="AJ97" s="276"/>
      <c r="AP97" s="260"/>
      <c r="AT97" s="260"/>
      <c r="AV97" s="24"/>
      <c r="AW97" s="24"/>
      <c r="AX97" s="24"/>
      <c r="AY97" s="24"/>
      <c r="AZ97" s="24"/>
      <c r="BA97" s="24"/>
      <c r="BB97" s="24"/>
      <c r="BC97" s="24"/>
    </row>
    <row r="98" spans="2:55" s="252" customFormat="1" ht="15" customHeight="1" x14ac:dyDescent="0.25">
      <c r="B98" s="275"/>
      <c r="C98" s="650" t="s">
        <v>1215</v>
      </c>
      <c r="D98" s="650"/>
      <c r="E98" s="650"/>
      <c r="F98" s="650"/>
      <c r="G98" s="650"/>
      <c r="H98" s="650"/>
      <c r="I98" s="650"/>
      <c r="J98" s="650"/>
      <c r="K98" s="650"/>
      <c r="L98" s="650"/>
      <c r="M98" s="650"/>
      <c r="N98" s="650"/>
      <c r="O98" s="650"/>
      <c r="P98" s="650"/>
      <c r="Q98" s="650"/>
      <c r="R98" s="650"/>
      <c r="S98" s="650"/>
      <c r="T98" s="650"/>
      <c r="U98" s="650"/>
      <c r="V98" s="650"/>
      <c r="W98" s="650"/>
      <c r="X98" s="650"/>
      <c r="Y98" s="742"/>
      <c r="Z98" s="460"/>
      <c r="AA98" s="21" t="s">
        <v>196</v>
      </c>
      <c r="AB98" s="134"/>
      <c r="AC98" s="460"/>
      <c r="AD98" s="21" t="s">
        <v>1768</v>
      </c>
      <c r="AE98" s="295"/>
      <c r="AF98" s="295"/>
      <c r="AG98" s="295"/>
      <c r="AH98" s="295"/>
      <c r="AI98" s="295"/>
      <c r="AJ98" s="276"/>
      <c r="AP98" s="260"/>
      <c r="AT98" s="260"/>
      <c r="AV98" s="24"/>
      <c r="AW98" s="24"/>
      <c r="AX98" s="24"/>
      <c r="AY98" s="24"/>
      <c r="AZ98" s="24"/>
      <c r="BA98" s="24"/>
      <c r="BB98" s="24"/>
      <c r="BC98" s="24"/>
    </row>
    <row r="99" spans="2:55" s="252" customFormat="1" ht="15" customHeight="1" x14ac:dyDescent="0.25">
      <c r="B99" s="275"/>
      <c r="C99" s="290" t="s">
        <v>1216</v>
      </c>
      <c r="D99" s="133"/>
      <c r="E99" s="133"/>
      <c r="F99" s="133"/>
      <c r="G99" s="133"/>
      <c r="H99" s="133"/>
      <c r="I99" s="133"/>
      <c r="J99" s="133"/>
      <c r="K99" s="133"/>
      <c r="L99" s="133"/>
      <c r="M99" s="133"/>
      <c r="N99" s="133"/>
      <c r="O99" s="133"/>
      <c r="P99" s="133"/>
      <c r="Q99" s="133"/>
      <c r="R99" s="133"/>
      <c r="S99" s="133"/>
      <c r="T99" s="133"/>
      <c r="U99" s="133"/>
      <c r="V99" s="133"/>
      <c r="W99" s="133"/>
      <c r="X99" s="133"/>
      <c r="Y99" s="133"/>
      <c r="Z99" s="134"/>
      <c r="AA99" s="134"/>
      <c r="AB99" s="134"/>
      <c r="AC99" s="134"/>
      <c r="AD99" s="134"/>
      <c r="AE99" s="134"/>
      <c r="AF99" s="133"/>
      <c r="AG99" s="133"/>
      <c r="AH99" s="133"/>
      <c r="AI99" s="133"/>
      <c r="AJ99" s="276"/>
      <c r="AP99" s="260"/>
      <c r="AT99" s="260"/>
      <c r="AV99" s="24"/>
      <c r="AW99" s="24"/>
      <c r="AX99" s="24"/>
      <c r="AY99" s="24"/>
      <c r="AZ99" s="24"/>
      <c r="BA99" s="24"/>
      <c r="BB99" s="24"/>
      <c r="BC99" s="24"/>
    </row>
    <row r="100" spans="2:55" s="252" customFormat="1" ht="15" customHeight="1" x14ac:dyDescent="0.25">
      <c r="B100" s="275"/>
      <c r="C100" s="460"/>
      <c r="D100" s="21" t="s">
        <v>196</v>
      </c>
      <c r="E100" s="134"/>
      <c r="F100" s="460"/>
      <c r="G100" s="21" t="s">
        <v>1200</v>
      </c>
      <c r="H100" s="133"/>
      <c r="I100" s="694" t="s">
        <v>1201</v>
      </c>
      <c r="J100" s="694"/>
      <c r="K100" s="694"/>
      <c r="L100" s="694"/>
      <c r="M100" s="694"/>
      <c r="N100" s="694"/>
      <c r="O100" s="694"/>
      <c r="P100" s="694"/>
      <c r="Q100" s="711"/>
      <c r="R100" s="711"/>
      <c r="S100" s="711"/>
      <c r="T100" s="711"/>
      <c r="U100" s="711"/>
      <c r="V100" s="711"/>
      <c r="W100" s="711"/>
      <c r="X100" s="711"/>
      <c r="Y100" s="711"/>
      <c r="Z100" s="711"/>
      <c r="AA100" s="711"/>
      <c r="AB100" s="711"/>
      <c r="AC100" s="711"/>
      <c r="AD100" s="711"/>
      <c r="AE100" s="711"/>
      <c r="AF100" s="711"/>
      <c r="AG100" s="711"/>
      <c r="AH100" s="711"/>
      <c r="AI100" s="711"/>
      <c r="AJ100" s="276"/>
      <c r="AP100" s="260"/>
      <c r="AT100" s="260"/>
      <c r="AV100" s="24"/>
      <c r="AW100" s="24"/>
      <c r="AX100" s="24"/>
      <c r="AY100" s="24"/>
      <c r="AZ100" s="24"/>
      <c r="BA100" s="24"/>
      <c r="BB100" s="24"/>
      <c r="BC100" s="24"/>
    </row>
    <row r="101" spans="2:55" s="252" customFormat="1" ht="15" customHeight="1" x14ac:dyDescent="0.25">
      <c r="B101" s="275"/>
      <c r="C101" s="711"/>
      <c r="D101" s="711"/>
      <c r="E101" s="711"/>
      <c r="F101" s="711"/>
      <c r="G101" s="711"/>
      <c r="H101" s="711"/>
      <c r="I101" s="711"/>
      <c r="J101" s="711"/>
      <c r="K101" s="711"/>
      <c r="L101" s="711"/>
      <c r="M101" s="711"/>
      <c r="N101" s="711"/>
      <c r="O101" s="711"/>
      <c r="P101" s="711"/>
      <c r="Q101" s="711"/>
      <c r="R101" s="711"/>
      <c r="S101" s="711"/>
      <c r="T101" s="711"/>
      <c r="U101" s="711"/>
      <c r="V101" s="711"/>
      <c r="W101" s="711"/>
      <c r="X101" s="711"/>
      <c r="Y101" s="711"/>
      <c r="Z101" s="711"/>
      <c r="AA101" s="711"/>
      <c r="AB101" s="711"/>
      <c r="AC101" s="711"/>
      <c r="AD101" s="711"/>
      <c r="AE101" s="711"/>
      <c r="AF101" s="711"/>
      <c r="AG101" s="711"/>
      <c r="AH101" s="711"/>
      <c r="AI101" s="711"/>
      <c r="AJ101" s="276"/>
      <c r="AP101" s="260"/>
      <c r="AT101" s="260"/>
      <c r="AV101" s="24"/>
      <c r="AW101" s="24"/>
      <c r="AX101" s="24"/>
      <c r="AY101" s="24"/>
      <c r="AZ101" s="24"/>
      <c r="BA101" s="24"/>
      <c r="BB101" s="24"/>
      <c r="BC101" s="24"/>
    </row>
    <row r="102" spans="2:55" s="252" customFormat="1" ht="15" customHeight="1" x14ac:dyDescent="0.25">
      <c r="B102" s="275"/>
      <c r="C102" s="650" t="s">
        <v>1217</v>
      </c>
      <c r="D102" s="650"/>
      <c r="E102" s="650"/>
      <c r="F102" s="650"/>
      <c r="G102" s="650"/>
      <c r="H102" s="650"/>
      <c r="I102" s="650"/>
      <c r="J102" s="650"/>
      <c r="K102" s="650"/>
      <c r="L102" s="650"/>
      <c r="M102" s="650"/>
      <c r="N102" s="650"/>
      <c r="O102" s="650"/>
      <c r="P102" s="650"/>
      <c r="Q102" s="650"/>
      <c r="R102" s="650"/>
      <c r="S102" s="650"/>
      <c r="T102" s="650"/>
      <c r="U102" s="650"/>
      <c r="V102" s="650"/>
      <c r="W102" s="650"/>
      <c r="X102" s="650"/>
      <c r="Y102" s="650"/>
      <c r="Z102" s="650"/>
      <c r="AA102" s="650"/>
      <c r="AB102" s="650"/>
      <c r="AC102" s="650"/>
      <c r="AD102" s="650"/>
      <c r="AE102" s="650"/>
      <c r="AF102" s="650"/>
      <c r="AG102" s="650"/>
      <c r="AH102" s="650"/>
      <c r="AI102" s="650"/>
      <c r="AJ102" s="276"/>
      <c r="AP102" s="260"/>
      <c r="AT102" s="260"/>
      <c r="AV102" s="24"/>
      <c r="AW102" s="24"/>
      <c r="AX102" s="24"/>
      <c r="AY102" s="24"/>
      <c r="AZ102" s="24"/>
      <c r="BA102" s="24"/>
      <c r="BB102" s="24"/>
      <c r="BC102" s="24"/>
    </row>
    <row r="103" spans="2:55" s="252" customFormat="1" ht="15" customHeight="1" x14ac:dyDescent="0.25">
      <c r="B103" s="275"/>
      <c r="C103" s="694" t="s">
        <v>1202</v>
      </c>
      <c r="D103" s="694"/>
      <c r="E103" s="694"/>
      <c r="F103" s="694"/>
      <c r="G103" s="694"/>
      <c r="H103" s="732"/>
      <c r="I103" s="732"/>
      <c r="J103" s="732"/>
      <c r="K103" s="728" t="s">
        <v>1203</v>
      </c>
      <c r="L103" s="728"/>
      <c r="M103" s="728"/>
      <c r="N103" s="728"/>
      <c r="O103" s="732"/>
      <c r="P103" s="732"/>
      <c r="Q103" s="732"/>
      <c r="R103" s="134"/>
      <c r="S103" s="694" t="s">
        <v>1202</v>
      </c>
      <c r="T103" s="694"/>
      <c r="U103" s="694"/>
      <c r="V103" s="694"/>
      <c r="W103" s="694"/>
      <c r="X103" s="732"/>
      <c r="Y103" s="732"/>
      <c r="Z103" s="732"/>
      <c r="AA103" s="728" t="s">
        <v>1203</v>
      </c>
      <c r="AB103" s="728"/>
      <c r="AC103" s="728"/>
      <c r="AD103" s="728"/>
      <c r="AE103" s="732"/>
      <c r="AF103" s="732"/>
      <c r="AG103" s="732"/>
      <c r="AH103" s="137"/>
      <c r="AI103" s="137"/>
      <c r="AJ103" s="276"/>
      <c r="AP103" s="260"/>
      <c r="AT103" s="260"/>
      <c r="AV103" s="24"/>
      <c r="AW103" s="24"/>
      <c r="AX103" s="24"/>
      <c r="AY103" s="24"/>
      <c r="AZ103" s="24"/>
      <c r="BA103" s="24"/>
      <c r="BB103" s="24"/>
      <c r="BC103" s="24"/>
    </row>
    <row r="104" spans="2:55" s="252" customFormat="1" ht="15" customHeight="1" x14ac:dyDescent="0.25">
      <c r="B104" s="275"/>
      <c r="C104" s="694" t="s">
        <v>1202</v>
      </c>
      <c r="D104" s="694"/>
      <c r="E104" s="694"/>
      <c r="F104" s="694"/>
      <c r="G104" s="694"/>
      <c r="H104" s="732"/>
      <c r="I104" s="732"/>
      <c r="J104" s="732"/>
      <c r="K104" s="728" t="s">
        <v>1203</v>
      </c>
      <c r="L104" s="728"/>
      <c r="M104" s="728"/>
      <c r="N104" s="728"/>
      <c r="O104" s="732"/>
      <c r="P104" s="732"/>
      <c r="Q104" s="732"/>
      <c r="R104" s="134"/>
      <c r="S104" s="694" t="s">
        <v>1202</v>
      </c>
      <c r="T104" s="694"/>
      <c r="U104" s="694"/>
      <c r="V104" s="694"/>
      <c r="W104" s="694"/>
      <c r="X104" s="732"/>
      <c r="Y104" s="732"/>
      <c r="Z104" s="732"/>
      <c r="AA104" s="728" t="s">
        <v>1203</v>
      </c>
      <c r="AB104" s="728"/>
      <c r="AC104" s="728"/>
      <c r="AD104" s="728"/>
      <c r="AE104" s="732"/>
      <c r="AF104" s="732"/>
      <c r="AG104" s="732"/>
      <c r="AH104" s="137"/>
      <c r="AI104" s="137"/>
      <c r="AJ104" s="276"/>
      <c r="AP104" s="260"/>
      <c r="AT104" s="260"/>
      <c r="AV104" s="24"/>
      <c r="AW104" s="24"/>
      <c r="AX104" s="24"/>
      <c r="AY104" s="24"/>
      <c r="AZ104" s="24"/>
      <c r="BA104" s="24"/>
      <c r="BB104" s="24"/>
      <c r="BC104" s="24"/>
    </row>
    <row r="105" spans="2:55" s="252" customFormat="1" ht="15" customHeight="1" x14ac:dyDescent="0.25">
      <c r="B105" s="275"/>
      <c r="C105" s="650" t="s">
        <v>1218</v>
      </c>
      <c r="D105" s="650"/>
      <c r="E105" s="650"/>
      <c r="F105" s="650"/>
      <c r="G105" s="650"/>
      <c r="H105" s="650"/>
      <c r="I105" s="650"/>
      <c r="J105" s="650"/>
      <c r="K105" s="650"/>
      <c r="L105" s="650"/>
      <c r="M105" s="650"/>
      <c r="N105" s="650"/>
      <c r="O105" s="650"/>
      <c r="P105" s="650"/>
      <c r="Q105" s="650"/>
      <c r="R105" s="650"/>
      <c r="S105" s="650"/>
      <c r="T105" s="650"/>
      <c r="U105" s="650"/>
      <c r="V105" s="650"/>
      <c r="W105" s="650"/>
      <c r="X105" s="650"/>
      <c r="Y105" s="650"/>
      <c r="Z105" s="650"/>
      <c r="AA105" s="650"/>
      <c r="AB105" s="650"/>
      <c r="AC105" s="650"/>
      <c r="AD105" s="650"/>
      <c r="AE105" s="650"/>
      <c r="AF105" s="650"/>
      <c r="AG105" s="650"/>
      <c r="AH105" s="650"/>
      <c r="AI105" s="650"/>
      <c r="AJ105" s="276"/>
      <c r="AP105" s="260"/>
      <c r="AT105" s="260"/>
      <c r="AV105" s="24"/>
      <c r="AW105" s="24"/>
      <c r="AX105" s="24"/>
      <c r="AY105" s="24"/>
      <c r="AZ105" s="24"/>
      <c r="BA105" s="24"/>
      <c r="BB105" s="24"/>
      <c r="BC105" s="24"/>
    </row>
    <row r="106" spans="2:55" s="252" customFormat="1" ht="15" customHeight="1" x14ac:dyDescent="0.25">
      <c r="B106" s="275"/>
      <c r="C106" s="460"/>
      <c r="D106" s="543" t="s">
        <v>196</v>
      </c>
      <c r="E106" s="544"/>
      <c r="F106" s="460"/>
      <c r="G106" s="543" t="s">
        <v>1200</v>
      </c>
      <c r="H106" s="545"/>
      <c r="I106" s="850" t="s">
        <v>1204</v>
      </c>
      <c r="J106" s="850"/>
      <c r="K106" s="850"/>
      <c r="L106" s="850"/>
      <c r="M106" s="850"/>
      <c r="N106" s="850"/>
      <c r="O106" s="850"/>
      <c r="P106" s="850"/>
      <c r="Q106" s="711"/>
      <c r="R106" s="711"/>
      <c r="S106" s="711"/>
      <c r="T106" s="711"/>
      <c r="U106" s="711"/>
      <c r="V106" s="711"/>
      <c r="W106" s="711"/>
      <c r="X106" s="711"/>
      <c r="Y106" s="711"/>
      <c r="Z106" s="711"/>
      <c r="AA106" s="711"/>
      <c r="AB106" s="711"/>
      <c r="AC106" s="711"/>
      <c r="AD106" s="711"/>
      <c r="AE106" s="711"/>
      <c r="AF106" s="711"/>
      <c r="AG106" s="711"/>
      <c r="AH106" s="711"/>
      <c r="AI106" s="711"/>
      <c r="AJ106" s="276"/>
      <c r="AP106" s="260"/>
      <c r="AT106" s="260"/>
      <c r="AV106" s="24"/>
      <c r="AW106" s="24"/>
      <c r="AX106" s="24"/>
      <c r="AY106" s="24"/>
      <c r="AZ106" s="24"/>
      <c r="BA106" s="24"/>
      <c r="BB106" s="24"/>
      <c r="BC106" s="24"/>
    </row>
    <row r="107" spans="2:55" s="252" customFormat="1" ht="15" customHeight="1" x14ac:dyDescent="0.25">
      <c r="B107" s="275"/>
      <c r="C107" s="694" t="s">
        <v>1202</v>
      </c>
      <c r="D107" s="694"/>
      <c r="E107" s="694"/>
      <c r="F107" s="694"/>
      <c r="G107" s="694"/>
      <c r="H107" s="730"/>
      <c r="I107" s="730"/>
      <c r="J107" s="730"/>
      <c r="K107" s="728" t="s">
        <v>1203</v>
      </c>
      <c r="L107" s="728"/>
      <c r="M107" s="728"/>
      <c r="N107" s="728"/>
      <c r="O107" s="730"/>
      <c r="P107" s="730"/>
      <c r="Q107" s="730"/>
      <c r="R107" s="134"/>
      <c r="S107" s="694" t="s">
        <v>1202</v>
      </c>
      <c r="T107" s="694"/>
      <c r="U107" s="694"/>
      <c r="V107" s="694"/>
      <c r="W107" s="694"/>
      <c r="X107" s="730"/>
      <c r="Y107" s="730"/>
      <c r="Z107" s="730"/>
      <c r="AA107" s="728" t="s">
        <v>1203</v>
      </c>
      <c r="AB107" s="728"/>
      <c r="AC107" s="728"/>
      <c r="AD107" s="728"/>
      <c r="AE107" s="730"/>
      <c r="AF107" s="730"/>
      <c r="AG107" s="730"/>
      <c r="AH107" s="137"/>
      <c r="AI107" s="137"/>
      <c r="AJ107" s="276"/>
      <c r="AP107" s="260"/>
      <c r="AT107" s="260"/>
      <c r="AV107" s="24"/>
      <c r="AW107" s="24"/>
      <c r="AX107" s="24"/>
      <c r="AY107" s="24"/>
      <c r="AZ107" s="24"/>
      <c r="BA107" s="24"/>
      <c r="BB107" s="24"/>
      <c r="BC107" s="24"/>
    </row>
    <row r="108" spans="2:55" s="252" customFormat="1" ht="15" customHeight="1" x14ac:dyDescent="0.25">
      <c r="B108" s="275"/>
      <c r="C108" s="138" t="s">
        <v>1219</v>
      </c>
      <c r="D108" s="166"/>
      <c r="E108" s="136"/>
      <c r="F108" s="136"/>
      <c r="G108" s="137"/>
      <c r="H108" s="137"/>
      <c r="I108" s="137"/>
      <c r="J108" s="137"/>
      <c r="K108" s="137"/>
      <c r="L108" s="137"/>
      <c r="M108" s="137"/>
      <c r="N108" s="137"/>
      <c r="O108" s="137"/>
      <c r="P108" s="137"/>
      <c r="Q108" s="137"/>
      <c r="R108" s="134"/>
      <c r="S108" s="138"/>
      <c r="T108" s="460"/>
      <c r="U108" s="543" t="s">
        <v>196</v>
      </c>
      <c r="V108" s="544"/>
      <c r="W108" s="460"/>
      <c r="X108" s="543" t="s">
        <v>1200</v>
      </c>
      <c r="Y108" s="545"/>
      <c r="Z108" s="137"/>
      <c r="AA108" s="137"/>
      <c r="AB108" s="137"/>
      <c r="AC108" s="137"/>
      <c r="AD108" s="137"/>
      <c r="AE108" s="137"/>
      <c r="AF108" s="137"/>
      <c r="AG108" s="137"/>
      <c r="AH108" s="137"/>
      <c r="AI108" s="137"/>
      <c r="AJ108" s="276"/>
      <c r="AP108" s="260"/>
      <c r="AT108" s="260"/>
      <c r="AV108" s="24"/>
      <c r="AW108" s="24"/>
      <c r="AX108" s="24"/>
      <c r="AY108" s="24"/>
      <c r="AZ108" s="24"/>
      <c r="BA108" s="24"/>
      <c r="BB108" s="24"/>
      <c r="BC108" s="24"/>
    </row>
    <row r="109" spans="2:55" s="252" customFormat="1" ht="15" customHeight="1" x14ac:dyDescent="0.25">
      <c r="B109" s="275"/>
      <c r="C109" s="825" t="s">
        <v>2187</v>
      </c>
      <c r="D109" s="825"/>
      <c r="E109" s="825"/>
      <c r="F109" s="825"/>
      <c r="G109" s="825"/>
      <c r="H109" s="825"/>
      <c r="I109" s="825"/>
      <c r="J109" s="729"/>
      <c r="K109" s="729"/>
      <c r="L109" s="729"/>
      <c r="M109" s="729"/>
      <c r="N109" s="729"/>
      <c r="O109" s="729"/>
      <c r="P109" s="729"/>
      <c r="Q109" s="729"/>
      <c r="R109" s="729"/>
      <c r="S109" s="729"/>
      <c r="T109" s="729"/>
      <c r="U109" s="729"/>
      <c r="V109" s="729"/>
      <c r="W109" s="729"/>
      <c r="X109" s="729"/>
      <c r="Y109" s="729"/>
      <c r="Z109" s="729"/>
      <c r="AA109" s="729"/>
      <c r="AB109" s="729"/>
      <c r="AC109" s="729"/>
      <c r="AD109" s="729"/>
      <c r="AE109" s="729"/>
      <c r="AF109" s="729"/>
      <c r="AG109" s="729"/>
      <c r="AH109" s="729"/>
      <c r="AI109" s="729"/>
      <c r="AJ109" s="276"/>
      <c r="AP109" s="260"/>
      <c r="AT109" s="260"/>
      <c r="AV109" s="24"/>
      <c r="AW109" s="24"/>
      <c r="AX109" s="24"/>
      <c r="AY109" s="24"/>
      <c r="AZ109" s="24"/>
      <c r="BA109" s="24"/>
      <c r="BB109" s="24"/>
      <c r="BC109" s="24"/>
    </row>
    <row r="110" spans="2:55" s="252" customFormat="1" ht="15" customHeight="1" x14ac:dyDescent="0.25">
      <c r="B110" s="275"/>
      <c r="C110" s="711"/>
      <c r="D110" s="711"/>
      <c r="E110" s="711"/>
      <c r="F110" s="711"/>
      <c r="G110" s="711"/>
      <c r="H110" s="711"/>
      <c r="I110" s="711"/>
      <c r="J110" s="711"/>
      <c r="K110" s="711"/>
      <c r="L110" s="711"/>
      <c r="M110" s="711"/>
      <c r="N110" s="711"/>
      <c r="O110" s="711"/>
      <c r="P110" s="711"/>
      <c r="Q110" s="711"/>
      <c r="R110" s="711"/>
      <c r="S110" s="711"/>
      <c r="T110" s="711"/>
      <c r="U110" s="711"/>
      <c r="V110" s="711"/>
      <c r="W110" s="711"/>
      <c r="X110" s="711"/>
      <c r="Y110" s="711"/>
      <c r="Z110" s="711"/>
      <c r="AA110" s="711"/>
      <c r="AB110" s="711"/>
      <c r="AC110" s="711"/>
      <c r="AD110" s="711"/>
      <c r="AE110" s="711"/>
      <c r="AF110" s="711"/>
      <c r="AG110" s="711"/>
      <c r="AH110" s="711"/>
      <c r="AI110" s="711"/>
      <c r="AJ110" s="276"/>
      <c r="AP110" s="260"/>
      <c r="AT110" s="260"/>
      <c r="AV110" s="24"/>
      <c r="AW110" s="24"/>
      <c r="AX110" s="24"/>
      <c r="AY110" s="24"/>
      <c r="AZ110" s="24"/>
      <c r="BA110" s="24"/>
      <c r="BB110" s="24"/>
      <c r="BC110" s="24"/>
    </row>
    <row r="111" spans="2:55" s="252" customFormat="1" ht="15" customHeight="1" x14ac:dyDescent="0.25">
      <c r="B111" s="275"/>
      <c r="C111" s="133" t="s">
        <v>1220</v>
      </c>
      <c r="D111" s="166"/>
      <c r="E111" s="136"/>
      <c r="F111" s="136"/>
      <c r="G111" s="137"/>
      <c r="H111" s="137"/>
      <c r="I111" s="137"/>
      <c r="J111" s="137"/>
      <c r="K111" s="137"/>
      <c r="L111" s="137"/>
      <c r="M111" s="137"/>
      <c r="N111" s="137"/>
      <c r="O111" s="137"/>
      <c r="P111" s="137"/>
      <c r="Q111" s="137"/>
      <c r="R111" s="134"/>
      <c r="S111" s="138"/>
      <c r="T111" s="460"/>
      <c r="U111" s="543" t="s">
        <v>196</v>
      </c>
      <c r="V111" s="544"/>
      <c r="W111" s="460"/>
      <c r="X111" s="543" t="s">
        <v>1200</v>
      </c>
      <c r="Y111" s="545"/>
      <c r="Z111" s="137"/>
      <c r="AA111" s="137"/>
      <c r="AB111" s="137"/>
      <c r="AC111" s="137"/>
      <c r="AD111" s="137"/>
      <c r="AE111" s="137"/>
      <c r="AF111" s="137"/>
      <c r="AG111" s="137"/>
      <c r="AH111" s="137"/>
      <c r="AI111" s="137"/>
      <c r="AJ111" s="276"/>
      <c r="AP111" s="260"/>
      <c r="AT111" s="260"/>
      <c r="AV111" s="24"/>
      <c r="AW111" s="24"/>
      <c r="AX111" s="24"/>
      <c r="AY111" s="24"/>
      <c r="AZ111" s="24"/>
      <c r="BA111" s="24"/>
      <c r="BB111" s="24"/>
      <c r="BC111" s="24"/>
    </row>
    <row r="112" spans="2:55" s="252" customFormat="1" ht="15" customHeight="1" x14ac:dyDescent="0.25">
      <c r="B112" s="275"/>
      <c r="C112" s="825" t="s">
        <v>2187</v>
      </c>
      <c r="D112" s="825"/>
      <c r="E112" s="825"/>
      <c r="F112" s="825"/>
      <c r="G112" s="825"/>
      <c r="H112" s="825"/>
      <c r="I112" s="825"/>
      <c r="J112" s="729"/>
      <c r="K112" s="729"/>
      <c r="L112" s="729"/>
      <c r="M112" s="729"/>
      <c r="N112" s="729"/>
      <c r="O112" s="729"/>
      <c r="P112" s="729"/>
      <c r="Q112" s="729"/>
      <c r="R112" s="729"/>
      <c r="S112" s="729"/>
      <c r="T112" s="729"/>
      <c r="U112" s="729"/>
      <c r="V112" s="729"/>
      <c r="W112" s="729"/>
      <c r="X112" s="729"/>
      <c r="Y112" s="729"/>
      <c r="Z112" s="729"/>
      <c r="AA112" s="729"/>
      <c r="AB112" s="729"/>
      <c r="AC112" s="729"/>
      <c r="AD112" s="729"/>
      <c r="AE112" s="729"/>
      <c r="AF112" s="729"/>
      <c r="AG112" s="729"/>
      <c r="AH112" s="729"/>
      <c r="AI112" s="729"/>
      <c r="AJ112" s="276"/>
      <c r="AP112" s="260"/>
      <c r="AT112" s="260"/>
      <c r="AV112" s="24"/>
      <c r="AW112" s="24"/>
      <c r="AX112" s="24"/>
      <c r="AY112" s="24"/>
      <c r="AZ112" s="24"/>
      <c r="BA112" s="24"/>
      <c r="BB112" s="24"/>
      <c r="BC112" s="24"/>
    </row>
    <row r="113" spans="2:55" s="252" customFormat="1" ht="15" customHeight="1" thickBot="1" x14ac:dyDescent="0.3">
      <c r="B113" s="280"/>
      <c r="C113" s="849"/>
      <c r="D113" s="849"/>
      <c r="E113" s="849"/>
      <c r="F113" s="849"/>
      <c r="G113" s="849"/>
      <c r="H113" s="849"/>
      <c r="I113" s="849"/>
      <c r="J113" s="849"/>
      <c r="K113" s="849"/>
      <c r="L113" s="849"/>
      <c r="M113" s="849"/>
      <c r="N113" s="849"/>
      <c r="O113" s="849"/>
      <c r="P113" s="849"/>
      <c r="Q113" s="849"/>
      <c r="R113" s="849"/>
      <c r="S113" s="849"/>
      <c r="T113" s="849"/>
      <c r="U113" s="849"/>
      <c r="V113" s="849"/>
      <c r="W113" s="849"/>
      <c r="X113" s="849"/>
      <c r="Y113" s="849"/>
      <c r="Z113" s="849"/>
      <c r="AA113" s="849"/>
      <c r="AB113" s="849"/>
      <c r="AC113" s="849"/>
      <c r="AD113" s="849"/>
      <c r="AE113" s="849"/>
      <c r="AF113" s="849"/>
      <c r="AG113" s="849"/>
      <c r="AH113" s="849"/>
      <c r="AI113" s="849"/>
      <c r="AJ113" s="283"/>
      <c r="AP113" s="260"/>
      <c r="AT113" s="260"/>
      <c r="AV113" s="24"/>
      <c r="AW113" s="24"/>
      <c r="AX113" s="24"/>
      <c r="AY113" s="24"/>
      <c r="AZ113" s="24"/>
      <c r="BA113" s="24"/>
      <c r="BB113" s="24"/>
      <c r="BC113" s="24"/>
    </row>
    <row r="114" spans="2:55" s="252" customFormat="1" ht="15" customHeight="1" x14ac:dyDescent="0.25">
      <c r="B114" s="275"/>
      <c r="C114" s="133" t="s">
        <v>1221</v>
      </c>
      <c r="D114" s="133"/>
      <c r="E114" s="133"/>
      <c r="F114" s="133"/>
      <c r="G114" s="133"/>
      <c r="H114" s="133"/>
      <c r="I114" s="133"/>
      <c r="J114" s="133"/>
      <c r="K114" s="133"/>
      <c r="L114" s="133"/>
      <c r="M114" s="133"/>
      <c r="N114" s="133"/>
      <c r="O114" s="133"/>
      <c r="P114" s="133"/>
      <c r="Q114" s="133"/>
      <c r="R114" s="133"/>
      <c r="S114" s="133"/>
      <c r="T114" s="460"/>
      <c r="U114" s="543" t="s">
        <v>196</v>
      </c>
      <c r="V114" s="544"/>
      <c r="W114" s="460"/>
      <c r="X114" s="543" t="s">
        <v>1200</v>
      </c>
      <c r="Y114" s="133"/>
      <c r="Z114" s="133"/>
      <c r="AA114" s="133"/>
      <c r="AB114" s="133"/>
      <c r="AC114" s="133"/>
      <c r="AD114" s="133"/>
      <c r="AE114" s="133"/>
      <c r="AF114" s="133"/>
      <c r="AG114" s="133"/>
      <c r="AH114" s="133"/>
      <c r="AI114" s="133"/>
      <c r="AJ114" s="276"/>
      <c r="AP114" s="260"/>
      <c r="AT114" s="260"/>
      <c r="AV114" s="24"/>
      <c r="AW114" s="24"/>
      <c r="AX114" s="24"/>
      <c r="AY114" s="24"/>
      <c r="AZ114" s="24"/>
      <c r="BA114" s="24"/>
      <c r="BB114" s="24"/>
      <c r="BC114" s="24"/>
    </row>
    <row r="115" spans="2:55" s="252" customFormat="1" ht="15" customHeight="1" x14ac:dyDescent="0.25">
      <c r="B115" s="275"/>
      <c r="C115" s="825" t="s">
        <v>2187</v>
      </c>
      <c r="D115" s="825"/>
      <c r="E115" s="825"/>
      <c r="F115" s="825"/>
      <c r="G115" s="825"/>
      <c r="H115" s="825"/>
      <c r="I115" s="825"/>
      <c r="J115" s="729"/>
      <c r="K115" s="729"/>
      <c r="L115" s="729"/>
      <c r="M115" s="729"/>
      <c r="N115" s="729"/>
      <c r="O115" s="729"/>
      <c r="P115" s="729"/>
      <c r="Q115" s="729"/>
      <c r="R115" s="729"/>
      <c r="S115" s="729"/>
      <c r="T115" s="729"/>
      <c r="U115" s="729"/>
      <c r="V115" s="729"/>
      <c r="W115" s="729"/>
      <c r="X115" s="729"/>
      <c r="Y115" s="729"/>
      <c r="Z115" s="729"/>
      <c r="AA115" s="729"/>
      <c r="AB115" s="729"/>
      <c r="AC115" s="729"/>
      <c r="AD115" s="729"/>
      <c r="AE115" s="729"/>
      <c r="AF115" s="729"/>
      <c r="AG115" s="729"/>
      <c r="AH115" s="729"/>
      <c r="AI115" s="729"/>
      <c r="AJ115" s="276"/>
      <c r="AP115" s="260"/>
      <c r="AT115" s="260"/>
      <c r="AV115" s="24"/>
      <c r="AW115" s="24"/>
      <c r="AX115" s="24"/>
      <c r="AY115" s="24"/>
      <c r="AZ115" s="24"/>
      <c r="BA115" s="24"/>
      <c r="BB115" s="24"/>
      <c r="BC115" s="24"/>
    </row>
    <row r="116" spans="2:55" s="252" customFormat="1" ht="15" customHeight="1" x14ac:dyDescent="0.25">
      <c r="B116" s="275"/>
      <c r="C116" s="711"/>
      <c r="D116" s="711"/>
      <c r="E116" s="711"/>
      <c r="F116" s="711"/>
      <c r="G116" s="711"/>
      <c r="H116" s="711"/>
      <c r="I116" s="711"/>
      <c r="J116" s="711"/>
      <c r="K116" s="711"/>
      <c r="L116" s="711"/>
      <c r="M116" s="711"/>
      <c r="N116" s="711"/>
      <c r="O116" s="711"/>
      <c r="P116" s="711"/>
      <c r="Q116" s="711"/>
      <c r="R116" s="711"/>
      <c r="S116" s="711"/>
      <c r="T116" s="711"/>
      <c r="U116" s="711"/>
      <c r="V116" s="711"/>
      <c r="W116" s="711"/>
      <c r="X116" s="711"/>
      <c r="Y116" s="711"/>
      <c r="Z116" s="711"/>
      <c r="AA116" s="711"/>
      <c r="AB116" s="711"/>
      <c r="AC116" s="711"/>
      <c r="AD116" s="711"/>
      <c r="AE116" s="711"/>
      <c r="AF116" s="711"/>
      <c r="AG116" s="711"/>
      <c r="AH116" s="711"/>
      <c r="AI116" s="711"/>
      <c r="AJ116" s="276"/>
      <c r="AP116" s="260"/>
      <c r="AT116" s="260"/>
      <c r="AV116" s="24"/>
      <c r="AW116" s="24"/>
      <c r="AX116" s="24"/>
      <c r="AY116" s="24"/>
      <c r="AZ116" s="24"/>
      <c r="BA116" s="24"/>
      <c r="BB116" s="24"/>
      <c r="BC116" s="24"/>
    </row>
    <row r="117" spans="2:55" s="252" customFormat="1" ht="5.0999999999999996" customHeight="1" x14ac:dyDescent="0.25">
      <c r="B117" s="275"/>
      <c r="C117" s="138"/>
      <c r="D117" s="166"/>
      <c r="E117" s="136"/>
      <c r="F117" s="136"/>
      <c r="G117" s="137"/>
      <c r="H117" s="137"/>
      <c r="I117" s="137"/>
      <c r="J117" s="137"/>
      <c r="K117" s="137"/>
      <c r="L117" s="137"/>
      <c r="M117" s="137"/>
      <c r="N117" s="137"/>
      <c r="O117" s="137"/>
      <c r="P117" s="137"/>
      <c r="Q117" s="137"/>
      <c r="R117" s="134"/>
      <c r="S117" s="138"/>
      <c r="T117" s="136"/>
      <c r="U117" s="134"/>
      <c r="V117" s="134"/>
      <c r="W117" s="134"/>
      <c r="X117" s="136"/>
      <c r="Y117" s="137"/>
      <c r="Z117" s="137"/>
      <c r="AA117" s="137"/>
      <c r="AB117" s="137"/>
      <c r="AC117" s="137"/>
      <c r="AD117" s="137"/>
      <c r="AE117" s="137"/>
      <c r="AF117" s="137"/>
      <c r="AG117" s="137"/>
      <c r="AH117" s="137"/>
      <c r="AI117" s="137"/>
      <c r="AJ117" s="276"/>
      <c r="AP117" s="260"/>
      <c r="AT117" s="260"/>
      <c r="AV117" s="24"/>
      <c r="AW117" s="24"/>
      <c r="AX117" s="24"/>
      <c r="AY117" s="24"/>
      <c r="AZ117" s="24"/>
      <c r="BA117" s="24"/>
      <c r="BB117" s="24"/>
      <c r="BC117" s="24"/>
    </row>
    <row r="118" spans="2:55" s="252" customFormat="1" ht="15" customHeight="1" x14ac:dyDescent="0.25">
      <c r="B118" s="275"/>
      <c r="C118" s="827" t="s">
        <v>1206</v>
      </c>
      <c r="D118" s="827"/>
      <c r="E118" s="827"/>
      <c r="F118" s="827"/>
      <c r="G118" s="827"/>
      <c r="H118" s="827"/>
      <c r="I118" s="827"/>
      <c r="J118" s="827"/>
      <c r="K118" s="827"/>
      <c r="L118" s="827"/>
      <c r="M118" s="827"/>
      <c r="N118" s="827"/>
      <c r="O118" s="827"/>
      <c r="P118" s="827"/>
      <c r="Q118" s="827"/>
      <c r="R118" s="827"/>
      <c r="S118" s="827"/>
      <c r="T118" s="827"/>
      <c r="U118" s="827"/>
      <c r="V118" s="827"/>
      <c r="W118" s="827"/>
      <c r="X118" s="827"/>
      <c r="Y118" s="827"/>
      <c r="Z118" s="827"/>
      <c r="AA118" s="827"/>
      <c r="AB118" s="827"/>
      <c r="AC118" s="827"/>
      <c r="AD118" s="827"/>
      <c r="AE118" s="827"/>
      <c r="AF118" s="827"/>
      <c r="AG118" s="827"/>
      <c r="AH118" s="827"/>
      <c r="AI118" s="827"/>
      <c r="AJ118" s="276"/>
      <c r="AP118" s="260"/>
      <c r="AT118" s="260"/>
      <c r="AV118" s="24"/>
      <c r="AW118" s="24"/>
      <c r="AX118" s="24"/>
      <c r="AY118" s="24"/>
      <c r="AZ118" s="24"/>
      <c r="BA118" s="24"/>
      <c r="BB118" s="24"/>
      <c r="BC118" s="24"/>
    </row>
    <row r="119" spans="2:55" s="252" customFormat="1" ht="15" customHeight="1" x14ac:dyDescent="0.25">
      <c r="B119" s="275"/>
      <c r="C119" s="827"/>
      <c r="D119" s="827"/>
      <c r="E119" s="827"/>
      <c r="F119" s="827"/>
      <c r="G119" s="827"/>
      <c r="H119" s="827"/>
      <c r="I119" s="827"/>
      <c r="J119" s="827"/>
      <c r="K119" s="827"/>
      <c r="L119" s="827"/>
      <c r="M119" s="827"/>
      <c r="N119" s="827"/>
      <c r="O119" s="827"/>
      <c r="P119" s="827"/>
      <c r="Q119" s="827"/>
      <c r="R119" s="827"/>
      <c r="S119" s="827"/>
      <c r="T119" s="827"/>
      <c r="U119" s="827"/>
      <c r="V119" s="827"/>
      <c r="W119" s="827"/>
      <c r="X119" s="827"/>
      <c r="Y119" s="827"/>
      <c r="Z119" s="827"/>
      <c r="AA119" s="827"/>
      <c r="AB119" s="827"/>
      <c r="AC119" s="827"/>
      <c r="AD119" s="827"/>
      <c r="AE119" s="827"/>
      <c r="AF119" s="827"/>
      <c r="AG119" s="827"/>
      <c r="AH119" s="827"/>
      <c r="AI119" s="827"/>
      <c r="AJ119" s="276"/>
      <c r="AP119" s="260"/>
      <c r="AT119" s="260"/>
      <c r="AV119" s="24"/>
      <c r="AW119" s="24"/>
      <c r="AX119" s="24"/>
      <c r="AY119" s="24"/>
      <c r="AZ119" s="24"/>
      <c r="BA119" s="24"/>
      <c r="BB119" s="24"/>
      <c r="BC119" s="24"/>
    </row>
    <row r="120" spans="2:55" s="252" customFormat="1" ht="5.0999999999999996" customHeight="1" x14ac:dyDescent="0.25">
      <c r="B120" s="275"/>
      <c r="C120" s="166"/>
      <c r="D120" s="166"/>
      <c r="E120" s="166"/>
      <c r="F120" s="166"/>
      <c r="G120" s="166"/>
      <c r="H120" s="166"/>
      <c r="I120" s="1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164"/>
      <c r="AF120" s="164"/>
      <c r="AG120" s="164"/>
      <c r="AH120" s="164"/>
      <c r="AI120" s="164"/>
      <c r="AJ120" s="276"/>
      <c r="AP120" s="260"/>
      <c r="AT120" s="260"/>
      <c r="AV120" s="24"/>
      <c r="AW120" s="24"/>
      <c r="AX120" s="24"/>
      <c r="AY120" s="24"/>
      <c r="AZ120" s="24"/>
      <c r="BA120" s="24"/>
      <c r="BB120" s="24"/>
      <c r="BC120" s="24"/>
    </row>
    <row r="121" spans="2:55" s="252" customFormat="1" ht="29.25" customHeight="1" x14ac:dyDescent="0.25">
      <c r="B121" s="275"/>
      <c r="C121" s="828" t="s">
        <v>2115</v>
      </c>
      <c r="D121" s="829"/>
      <c r="E121" s="829"/>
      <c r="F121" s="829"/>
      <c r="G121" s="829"/>
      <c r="H121" s="829"/>
      <c r="I121" s="829"/>
      <c r="J121" s="829"/>
      <c r="K121" s="829"/>
      <c r="L121" s="829"/>
      <c r="M121" s="829"/>
      <c r="N121" s="829"/>
      <c r="O121" s="829"/>
      <c r="P121" s="829"/>
      <c r="Q121" s="829"/>
      <c r="R121" s="829"/>
      <c r="S121" s="829"/>
      <c r="T121" s="829"/>
      <c r="U121" s="829"/>
      <c r="V121" s="829"/>
      <c r="W121" s="829"/>
      <c r="X121" s="829"/>
      <c r="Y121" s="829"/>
      <c r="Z121" s="829"/>
      <c r="AA121" s="829"/>
      <c r="AB121" s="829"/>
      <c r="AC121" s="829"/>
      <c r="AD121" s="829"/>
      <c r="AE121" s="829"/>
      <c r="AF121" s="829"/>
      <c r="AG121" s="829"/>
      <c r="AH121" s="829"/>
      <c r="AI121" s="830"/>
      <c r="AJ121" s="276"/>
      <c r="AP121" s="260"/>
      <c r="AT121" s="260"/>
      <c r="AV121" s="24"/>
      <c r="AW121" s="24"/>
      <c r="AX121" s="24"/>
      <c r="AY121" s="24"/>
      <c r="AZ121" s="24"/>
      <c r="BA121" s="24"/>
      <c r="BB121" s="24"/>
      <c r="BC121" s="24"/>
    </row>
    <row r="122" spans="2:55" s="252" customFormat="1" ht="7.5" customHeight="1" x14ac:dyDescent="0.25">
      <c r="B122" s="275"/>
      <c r="C122" s="138"/>
      <c r="D122" s="166"/>
      <c r="E122" s="136"/>
      <c r="F122" s="136"/>
      <c r="G122" s="137"/>
      <c r="H122" s="137"/>
      <c r="I122" s="137"/>
      <c r="J122" s="137"/>
      <c r="K122" s="137"/>
      <c r="L122" s="137"/>
      <c r="M122" s="137"/>
      <c r="N122" s="137"/>
      <c r="O122" s="137"/>
      <c r="P122" s="137"/>
      <c r="Q122" s="137"/>
      <c r="R122" s="134"/>
      <c r="S122" s="138"/>
      <c r="T122" s="136"/>
      <c r="U122" s="134"/>
      <c r="V122" s="134"/>
      <c r="W122" s="134"/>
      <c r="X122" s="136"/>
      <c r="Y122" s="137"/>
      <c r="Z122" s="137"/>
      <c r="AA122" s="137"/>
      <c r="AB122" s="137"/>
      <c r="AC122" s="137"/>
      <c r="AD122" s="137"/>
      <c r="AE122" s="137"/>
      <c r="AF122" s="137"/>
      <c r="AG122" s="137"/>
      <c r="AH122" s="137"/>
      <c r="AI122" s="137"/>
      <c r="AJ122" s="276"/>
      <c r="AP122" s="260"/>
      <c r="AT122" s="260"/>
      <c r="AV122" s="24"/>
      <c r="AW122" s="24"/>
      <c r="AX122" s="24"/>
      <c r="AY122" s="24"/>
      <c r="AZ122" s="24"/>
      <c r="BA122" s="24"/>
      <c r="BB122" s="24"/>
      <c r="BC122" s="24"/>
    </row>
    <row r="123" spans="2:55" s="252" customFormat="1" ht="15" customHeight="1" x14ac:dyDescent="0.25">
      <c r="B123" s="275"/>
      <c r="C123" s="822" t="s">
        <v>1984</v>
      </c>
      <c r="D123" s="822"/>
      <c r="E123" s="822"/>
      <c r="F123" s="822"/>
      <c r="G123" s="822"/>
      <c r="H123" s="822"/>
      <c r="I123" s="822"/>
      <c r="J123" s="822"/>
      <c r="K123" s="822"/>
      <c r="L123" s="822"/>
      <c r="M123" s="822"/>
      <c r="N123" s="822"/>
      <c r="O123" s="822"/>
      <c r="P123" s="822"/>
      <c r="Q123" s="822"/>
      <c r="R123" s="822"/>
      <c r="S123" s="822"/>
      <c r="T123" s="822"/>
      <c r="U123" s="822"/>
      <c r="V123" s="822"/>
      <c r="W123" s="822"/>
      <c r="X123" s="822"/>
      <c r="Y123" s="822"/>
      <c r="Z123" s="822"/>
      <c r="AA123" s="822"/>
      <c r="AB123" s="822"/>
      <c r="AC123" s="822"/>
      <c r="AD123" s="822"/>
      <c r="AE123" s="822"/>
      <c r="AF123" s="822"/>
      <c r="AG123" s="822"/>
      <c r="AH123" s="822"/>
      <c r="AI123" s="822"/>
      <c r="AJ123" s="276"/>
      <c r="AP123" s="260"/>
      <c r="AT123" s="260"/>
      <c r="AV123" s="24"/>
      <c r="AW123" s="24"/>
      <c r="AX123" s="24"/>
      <c r="AY123" s="24"/>
      <c r="AZ123" s="24"/>
      <c r="BA123" s="24"/>
      <c r="BB123" s="24"/>
      <c r="BC123" s="24"/>
    </row>
    <row r="124" spans="2:55" s="252" customFormat="1" ht="18.75" customHeight="1" x14ac:dyDescent="0.25">
      <c r="B124" s="275"/>
      <c r="C124" s="822"/>
      <c r="D124" s="822"/>
      <c r="E124" s="822"/>
      <c r="F124" s="822"/>
      <c r="G124" s="822"/>
      <c r="H124" s="822"/>
      <c r="I124" s="822"/>
      <c r="J124" s="822"/>
      <c r="K124" s="822"/>
      <c r="L124" s="822"/>
      <c r="M124" s="822"/>
      <c r="N124" s="822"/>
      <c r="O124" s="822"/>
      <c r="P124" s="822"/>
      <c r="Q124" s="822"/>
      <c r="R124" s="822"/>
      <c r="S124" s="822"/>
      <c r="T124" s="822"/>
      <c r="U124" s="822"/>
      <c r="V124" s="822"/>
      <c r="W124" s="822"/>
      <c r="X124" s="822"/>
      <c r="Y124" s="822"/>
      <c r="Z124" s="822"/>
      <c r="AA124" s="822"/>
      <c r="AB124" s="822"/>
      <c r="AC124" s="822"/>
      <c r="AD124" s="822"/>
      <c r="AE124" s="822"/>
      <c r="AF124" s="822"/>
      <c r="AG124" s="822"/>
      <c r="AH124" s="822"/>
      <c r="AI124" s="822"/>
      <c r="AJ124" s="276"/>
      <c r="AP124" s="260"/>
      <c r="AT124" s="260"/>
      <c r="AV124" s="24"/>
      <c r="AW124" s="24"/>
      <c r="AX124" s="24"/>
      <c r="AY124" s="24"/>
      <c r="AZ124" s="24"/>
      <c r="BA124" s="24"/>
      <c r="BB124" s="24"/>
      <c r="BC124" s="24"/>
    </row>
    <row r="125" spans="2:55" s="252" customFormat="1" ht="15" customHeight="1" x14ac:dyDescent="0.25">
      <c r="B125" s="275"/>
      <c r="C125" s="729"/>
      <c r="D125" s="729"/>
      <c r="E125" s="729"/>
      <c r="F125" s="729"/>
      <c r="G125" s="729"/>
      <c r="H125" s="729"/>
      <c r="I125" s="729"/>
      <c r="J125" s="729"/>
      <c r="K125" s="729"/>
      <c r="L125" s="729"/>
      <c r="M125" s="729"/>
      <c r="N125" s="729"/>
      <c r="O125" s="729"/>
      <c r="P125" s="729"/>
      <c r="Q125" s="729"/>
      <c r="R125" s="729"/>
      <c r="S125" s="729"/>
      <c r="T125" s="729"/>
      <c r="U125" s="729"/>
      <c r="V125" s="729"/>
      <c r="W125" s="729"/>
      <c r="X125" s="729"/>
      <c r="Y125" s="729"/>
      <c r="Z125" s="729"/>
      <c r="AA125" s="729"/>
      <c r="AB125" s="729"/>
      <c r="AC125" s="729"/>
      <c r="AD125" s="729"/>
      <c r="AE125" s="729"/>
      <c r="AF125" s="729"/>
      <c r="AG125" s="729"/>
      <c r="AH125" s="729"/>
      <c r="AI125" s="729"/>
      <c r="AJ125" s="276"/>
      <c r="AP125" s="260"/>
      <c r="AT125" s="260"/>
      <c r="AV125" s="24"/>
      <c r="AW125" s="24"/>
      <c r="AX125" s="24"/>
      <c r="AY125" s="24"/>
      <c r="AZ125" s="24"/>
      <c r="BA125" s="24"/>
      <c r="BB125" s="24"/>
      <c r="BC125" s="24"/>
    </row>
    <row r="126" spans="2:55" s="252" customFormat="1" ht="15" customHeight="1" x14ac:dyDescent="0.25">
      <c r="B126" s="275"/>
      <c r="C126" s="821" t="s">
        <v>1985</v>
      </c>
      <c r="D126" s="821"/>
      <c r="E126" s="821"/>
      <c r="F126" s="821"/>
      <c r="G126" s="821"/>
      <c r="H126" s="821"/>
      <c r="I126" s="821"/>
      <c r="J126" s="821"/>
      <c r="K126" s="821"/>
      <c r="L126" s="821"/>
      <c r="M126" s="821"/>
      <c r="N126" s="821"/>
      <c r="O126" s="821"/>
      <c r="P126" s="821"/>
      <c r="Q126" s="821"/>
      <c r="R126" s="821"/>
      <c r="S126" s="821"/>
      <c r="T126" s="821"/>
      <c r="U126" s="821"/>
      <c r="V126" s="821"/>
      <c r="W126" s="821"/>
      <c r="X126" s="821"/>
      <c r="Y126" s="821"/>
      <c r="Z126" s="821"/>
      <c r="AA126" s="821"/>
      <c r="AB126" s="821"/>
      <c r="AC126" s="821"/>
      <c r="AD126" s="821"/>
      <c r="AE126" s="821"/>
      <c r="AF126" s="821"/>
      <c r="AG126" s="821"/>
      <c r="AH126" s="821"/>
      <c r="AI126" s="821"/>
      <c r="AJ126" s="276"/>
      <c r="AP126" s="260"/>
      <c r="AT126" s="260"/>
      <c r="AV126" s="24"/>
      <c r="AW126" s="24"/>
      <c r="AX126" s="24"/>
      <c r="AY126" s="24"/>
      <c r="AZ126" s="24"/>
      <c r="BA126" s="24"/>
      <c r="BB126" s="24"/>
      <c r="BC126" s="24"/>
    </row>
    <row r="127" spans="2:55" s="252" customFormat="1" ht="15" customHeight="1" x14ac:dyDescent="0.25">
      <c r="B127" s="275"/>
      <c r="C127" s="822"/>
      <c r="D127" s="822"/>
      <c r="E127" s="822"/>
      <c r="F127" s="822"/>
      <c r="G127" s="822"/>
      <c r="H127" s="822"/>
      <c r="I127" s="822"/>
      <c r="J127" s="822"/>
      <c r="K127" s="822"/>
      <c r="L127" s="822"/>
      <c r="M127" s="822"/>
      <c r="N127" s="822"/>
      <c r="O127" s="822"/>
      <c r="P127" s="822"/>
      <c r="Q127" s="822"/>
      <c r="R127" s="822"/>
      <c r="S127" s="822"/>
      <c r="T127" s="822"/>
      <c r="U127" s="822"/>
      <c r="V127" s="822"/>
      <c r="W127" s="822"/>
      <c r="X127" s="822"/>
      <c r="Y127" s="822"/>
      <c r="Z127" s="822"/>
      <c r="AA127" s="822"/>
      <c r="AB127" s="822"/>
      <c r="AC127" s="822"/>
      <c r="AD127" s="822"/>
      <c r="AE127" s="822"/>
      <c r="AF127" s="822"/>
      <c r="AG127" s="822"/>
      <c r="AH127" s="822"/>
      <c r="AI127" s="822"/>
      <c r="AJ127" s="276"/>
      <c r="AP127" s="260"/>
      <c r="AT127" s="260"/>
      <c r="AV127" s="24"/>
      <c r="AW127" s="24"/>
      <c r="AX127" s="24"/>
      <c r="AY127" s="24"/>
      <c r="AZ127" s="24"/>
      <c r="BA127" s="24"/>
      <c r="BB127" s="24"/>
      <c r="BC127" s="24"/>
    </row>
    <row r="128" spans="2:55" s="252" customFormat="1" ht="15" customHeight="1" x14ac:dyDescent="0.25">
      <c r="B128" s="275"/>
      <c r="C128" s="729"/>
      <c r="D128" s="729"/>
      <c r="E128" s="729"/>
      <c r="F128" s="729"/>
      <c r="G128" s="729"/>
      <c r="H128" s="729"/>
      <c r="I128" s="729"/>
      <c r="J128" s="729"/>
      <c r="K128" s="729"/>
      <c r="L128" s="729"/>
      <c r="M128" s="729"/>
      <c r="N128" s="729"/>
      <c r="O128" s="729"/>
      <c r="P128" s="729"/>
      <c r="Q128" s="729"/>
      <c r="R128" s="729"/>
      <c r="S128" s="729"/>
      <c r="T128" s="729"/>
      <c r="U128" s="729"/>
      <c r="V128" s="729"/>
      <c r="W128" s="729"/>
      <c r="X128" s="729"/>
      <c r="Y128" s="729"/>
      <c r="Z128" s="729"/>
      <c r="AA128" s="729"/>
      <c r="AB128" s="729"/>
      <c r="AC128" s="729"/>
      <c r="AD128" s="729"/>
      <c r="AE128" s="729"/>
      <c r="AF128" s="729"/>
      <c r="AG128" s="729"/>
      <c r="AH128" s="729"/>
      <c r="AI128" s="729"/>
      <c r="AJ128" s="276"/>
      <c r="AP128" s="260"/>
      <c r="AT128" s="260"/>
      <c r="AV128" s="24"/>
      <c r="AW128" s="24"/>
      <c r="AX128" s="24"/>
      <c r="AY128" s="24"/>
      <c r="AZ128" s="24"/>
      <c r="BA128" s="24"/>
      <c r="BB128" s="24"/>
      <c r="BC128" s="24"/>
    </row>
    <row r="129" spans="2:55" s="252" customFormat="1" ht="15" customHeight="1" x14ac:dyDescent="0.25">
      <c r="B129" s="275"/>
      <c r="C129" s="290" t="s">
        <v>1207</v>
      </c>
      <c r="D129" s="166"/>
      <c r="E129" s="166"/>
      <c r="F129" s="166"/>
      <c r="G129" s="166"/>
      <c r="H129" s="166"/>
      <c r="I129" s="166"/>
      <c r="J129" s="266"/>
      <c r="K129" s="266"/>
      <c r="L129" s="266"/>
      <c r="M129" s="266"/>
      <c r="N129" s="266"/>
      <c r="O129" s="266"/>
      <c r="P129" s="137"/>
      <c r="Q129" s="137"/>
      <c r="R129" s="134"/>
      <c r="S129" s="134"/>
      <c r="T129" s="134"/>
      <c r="U129" s="134"/>
      <c r="V129" s="134"/>
      <c r="W129" s="134"/>
      <c r="X129" s="460"/>
      <c r="Y129" s="166" t="s">
        <v>196</v>
      </c>
      <c r="Z129" s="137"/>
      <c r="AA129" s="460"/>
      <c r="AB129" s="166" t="s">
        <v>1194</v>
      </c>
      <c r="AC129" s="137"/>
      <c r="AD129" s="137"/>
      <c r="AE129" s="137"/>
      <c r="AF129" s="137"/>
      <c r="AG129" s="137"/>
      <c r="AH129" s="137"/>
      <c r="AI129" s="137"/>
      <c r="AJ129" s="276"/>
      <c r="AP129" s="260"/>
      <c r="AT129" s="260"/>
      <c r="AV129" s="24"/>
      <c r="AW129" s="24"/>
      <c r="AX129" s="24"/>
      <c r="AY129" s="24"/>
      <c r="AZ129" s="24"/>
      <c r="BA129" s="24"/>
      <c r="BB129" s="24"/>
      <c r="BC129" s="24"/>
    </row>
    <row r="130" spans="2:55" s="252" customFormat="1" ht="15" customHeight="1" x14ac:dyDescent="0.25">
      <c r="B130" s="275"/>
      <c r="C130" s="138" t="s">
        <v>1208</v>
      </c>
      <c r="D130" s="166"/>
      <c r="E130" s="136"/>
      <c r="F130" s="136"/>
      <c r="G130" s="137"/>
      <c r="H130" s="137"/>
      <c r="I130" s="137"/>
      <c r="J130" s="137"/>
      <c r="K130" s="137"/>
      <c r="L130" s="137"/>
      <c r="M130" s="137"/>
      <c r="N130" s="137"/>
      <c r="O130" s="137"/>
      <c r="P130" s="137"/>
      <c r="Q130" s="137"/>
      <c r="R130" s="134"/>
      <c r="S130" s="138"/>
      <c r="T130" s="136"/>
      <c r="U130" s="134"/>
      <c r="V130" s="134"/>
      <c r="W130" s="134"/>
      <c r="X130" s="460"/>
      <c r="Y130" s="166" t="s">
        <v>196</v>
      </c>
      <c r="Z130" s="137"/>
      <c r="AA130" s="460"/>
      <c r="AB130" s="166" t="s">
        <v>1194</v>
      </c>
      <c r="AC130" s="137"/>
      <c r="AD130" s="137"/>
      <c r="AE130" s="137"/>
      <c r="AF130" s="137"/>
      <c r="AG130" s="137"/>
      <c r="AH130" s="137"/>
      <c r="AI130" s="137"/>
      <c r="AJ130" s="276"/>
      <c r="AP130" s="260"/>
      <c r="AT130" s="260"/>
      <c r="AV130" s="24"/>
      <c r="AW130" s="24"/>
      <c r="AX130" s="24"/>
      <c r="AY130" s="24"/>
      <c r="AZ130" s="24"/>
      <c r="BA130" s="24"/>
      <c r="BB130" s="24"/>
      <c r="BC130" s="24"/>
    </row>
    <row r="131" spans="2:55" s="252" customFormat="1" ht="15" customHeight="1" x14ac:dyDescent="0.25">
      <c r="B131" s="275"/>
      <c r="C131" s="290" t="s">
        <v>1776</v>
      </c>
      <c r="D131" s="166"/>
      <c r="E131" s="166"/>
      <c r="F131" s="166"/>
      <c r="G131" s="166"/>
      <c r="H131" s="166"/>
      <c r="I131" s="166"/>
      <c r="J131" s="266"/>
      <c r="K131" s="134"/>
      <c r="L131" s="460"/>
      <c r="M131" s="259" t="s">
        <v>196</v>
      </c>
      <c r="N131" s="134"/>
      <c r="O131" s="460"/>
      <c r="P131" s="259" t="s">
        <v>2158</v>
      </c>
      <c r="Q131" s="134"/>
      <c r="R131" s="134"/>
      <c r="S131" s="134"/>
      <c r="T131" s="134"/>
      <c r="U131" s="134"/>
      <c r="V131" s="134"/>
      <c r="W131" s="134"/>
      <c r="X131" s="134"/>
      <c r="Y131" s="134"/>
      <c r="Z131" s="134"/>
      <c r="AA131" s="134"/>
      <c r="AB131" s="388"/>
      <c r="AC131" s="388"/>
      <c r="AD131" s="388"/>
      <c r="AE131" s="388"/>
      <c r="AF131" s="388"/>
      <c r="AG131" s="388"/>
      <c r="AH131" s="388"/>
      <c r="AI131" s="388"/>
      <c r="AJ131" s="276"/>
      <c r="AP131" s="260"/>
      <c r="AT131" s="260"/>
      <c r="AV131" s="24"/>
      <c r="AW131" s="24"/>
      <c r="AX131" s="24"/>
      <c r="AY131" s="24"/>
      <c r="AZ131" s="24"/>
      <c r="BA131" s="24"/>
      <c r="BB131" s="24"/>
      <c r="BC131" s="24"/>
    </row>
    <row r="132" spans="2:55" s="252" customFormat="1" ht="15" customHeight="1" x14ac:dyDescent="0.25">
      <c r="B132" s="275"/>
      <c r="C132" s="259" t="s">
        <v>2159</v>
      </c>
      <c r="D132" s="259"/>
      <c r="E132" s="259"/>
      <c r="F132" s="259"/>
      <c r="G132" s="259"/>
      <c r="H132" s="259"/>
      <c r="I132" s="259"/>
      <c r="J132" s="259"/>
      <c r="K132" s="259"/>
      <c r="L132" s="259"/>
      <c r="M132" s="166"/>
      <c r="N132" s="166"/>
      <c r="O132" s="729"/>
      <c r="P132" s="729"/>
      <c r="Q132" s="729"/>
      <c r="R132" s="729"/>
      <c r="S132" s="729"/>
      <c r="T132" s="729"/>
      <c r="U132" s="729"/>
      <c r="V132" s="729"/>
      <c r="W132" s="729"/>
      <c r="X132" s="729"/>
      <c r="Y132" s="729"/>
      <c r="Z132" s="729"/>
      <c r="AA132" s="729"/>
      <c r="AB132" s="729"/>
      <c r="AC132" s="729"/>
      <c r="AD132" s="729"/>
      <c r="AE132" s="729"/>
      <c r="AF132" s="729"/>
      <c r="AG132" s="729"/>
      <c r="AH132" s="729"/>
      <c r="AI132" s="729"/>
      <c r="AJ132" s="276"/>
      <c r="AP132" s="260"/>
      <c r="AT132" s="260"/>
      <c r="AV132" s="24"/>
      <c r="AW132" s="24"/>
      <c r="AX132" s="24"/>
      <c r="AY132" s="24"/>
      <c r="AZ132" s="24"/>
      <c r="BA132" s="24"/>
      <c r="BB132" s="24"/>
      <c r="BC132" s="24"/>
    </row>
    <row r="133" spans="2:55" s="252" customFormat="1" ht="15" customHeight="1" x14ac:dyDescent="0.25">
      <c r="B133" s="275"/>
      <c r="C133" s="729"/>
      <c r="D133" s="729"/>
      <c r="E133" s="729"/>
      <c r="F133" s="729"/>
      <c r="G133" s="729"/>
      <c r="H133" s="729"/>
      <c r="I133" s="729"/>
      <c r="J133" s="729"/>
      <c r="K133" s="729"/>
      <c r="L133" s="729"/>
      <c r="M133" s="729"/>
      <c r="N133" s="729"/>
      <c r="O133" s="729"/>
      <c r="P133" s="729"/>
      <c r="Q133" s="729"/>
      <c r="R133" s="729"/>
      <c r="S133" s="729"/>
      <c r="T133" s="729"/>
      <c r="U133" s="729"/>
      <c r="V133" s="729"/>
      <c r="W133" s="729"/>
      <c r="X133" s="729"/>
      <c r="Y133" s="729"/>
      <c r="Z133" s="729"/>
      <c r="AA133" s="729"/>
      <c r="AB133" s="729"/>
      <c r="AC133" s="729"/>
      <c r="AD133" s="729"/>
      <c r="AE133" s="729"/>
      <c r="AF133" s="729"/>
      <c r="AG133" s="729"/>
      <c r="AH133" s="729"/>
      <c r="AI133" s="729"/>
      <c r="AJ133" s="276"/>
      <c r="AP133" s="260"/>
      <c r="AT133" s="260"/>
      <c r="AV133" s="24"/>
      <c r="AW133" s="24"/>
      <c r="AX133" s="24"/>
      <c r="AY133" s="24"/>
      <c r="AZ133" s="24"/>
      <c r="BA133" s="24"/>
      <c r="BB133" s="24"/>
      <c r="BC133" s="24"/>
    </row>
    <row r="134" spans="2:55" s="252" customFormat="1" ht="15" customHeight="1" x14ac:dyDescent="0.25">
      <c r="B134" s="275"/>
      <c r="C134" s="826" t="s">
        <v>1777</v>
      </c>
      <c r="D134" s="826"/>
      <c r="E134" s="826"/>
      <c r="F134" s="826"/>
      <c r="G134" s="826"/>
      <c r="H134" s="826"/>
      <c r="I134" s="826"/>
      <c r="J134" s="826"/>
      <c r="K134" s="826"/>
      <c r="L134" s="826"/>
      <c r="M134" s="826"/>
      <c r="N134" s="826"/>
      <c r="O134" s="826"/>
      <c r="P134" s="826"/>
      <c r="Q134" s="826"/>
      <c r="R134" s="826"/>
      <c r="S134" s="826"/>
      <c r="T134" s="826"/>
      <c r="U134" s="826"/>
      <c r="V134" s="826"/>
      <c r="W134" s="826"/>
      <c r="X134" s="826"/>
      <c r="Y134" s="826"/>
      <c r="Z134" s="826"/>
      <c r="AA134" s="826"/>
      <c r="AB134" s="826"/>
      <c r="AC134" s="826"/>
      <c r="AD134" s="826"/>
      <c r="AE134" s="826"/>
      <c r="AF134" s="826"/>
      <c r="AG134" s="826"/>
      <c r="AH134" s="826"/>
      <c r="AI134" s="826"/>
      <c r="AJ134" s="276"/>
      <c r="AP134" s="260"/>
      <c r="AT134" s="260"/>
      <c r="AV134" s="24"/>
      <c r="AW134" s="24"/>
      <c r="AX134" s="24"/>
      <c r="AY134" s="24"/>
      <c r="AZ134" s="24"/>
      <c r="BA134" s="24"/>
      <c r="BB134" s="24"/>
      <c r="BC134" s="24"/>
    </row>
    <row r="135" spans="2:55" s="252" customFormat="1" ht="15" customHeight="1" x14ac:dyDescent="0.25">
      <c r="B135" s="275"/>
      <c r="C135" s="826"/>
      <c r="D135" s="826"/>
      <c r="E135" s="826"/>
      <c r="F135" s="826"/>
      <c r="G135" s="826"/>
      <c r="H135" s="826"/>
      <c r="I135" s="826"/>
      <c r="J135" s="826"/>
      <c r="K135" s="826"/>
      <c r="L135" s="826"/>
      <c r="M135" s="826"/>
      <c r="N135" s="826"/>
      <c r="O135" s="826"/>
      <c r="P135" s="826"/>
      <c r="Q135" s="826"/>
      <c r="R135" s="826"/>
      <c r="S135" s="826"/>
      <c r="T135" s="826"/>
      <c r="U135" s="826"/>
      <c r="V135" s="826"/>
      <c r="W135" s="826"/>
      <c r="X135" s="826"/>
      <c r="Y135" s="826"/>
      <c r="Z135" s="826"/>
      <c r="AA135" s="826"/>
      <c r="AB135" s="826"/>
      <c r="AC135" s="826"/>
      <c r="AD135" s="826"/>
      <c r="AE135" s="826"/>
      <c r="AF135" s="826"/>
      <c r="AG135" s="826"/>
      <c r="AH135" s="826"/>
      <c r="AI135" s="826"/>
      <c r="AJ135" s="276"/>
      <c r="AP135" s="260"/>
      <c r="AT135" s="260"/>
      <c r="AV135" s="24"/>
      <c r="AW135" s="24"/>
      <c r="AX135" s="24"/>
      <c r="AY135" s="24"/>
      <c r="AZ135" s="24"/>
      <c r="BA135" s="24"/>
      <c r="BB135" s="24"/>
      <c r="BC135" s="24"/>
    </row>
    <row r="136" spans="2:55" s="252" customFormat="1" ht="15" customHeight="1" x14ac:dyDescent="0.25">
      <c r="B136" s="275"/>
      <c r="C136" s="460"/>
      <c r="D136" s="166" t="s">
        <v>2041</v>
      </c>
      <c r="E136" s="136"/>
      <c r="F136" s="136"/>
      <c r="G136" s="137"/>
      <c r="H136" s="137"/>
      <c r="I136" s="137"/>
      <c r="J136" s="137"/>
      <c r="K136" s="137"/>
      <c r="L136" s="137"/>
      <c r="M136" s="137"/>
      <c r="N136" s="460"/>
      <c r="O136" s="166" t="s">
        <v>1778</v>
      </c>
      <c r="P136" s="137"/>
      <c r="Q136" s="137"/>
      <c r="R136" s="134"/>
      <c r="S136" s="138"/>
      <c r="T136" s="136"/>
      <c r="U136" s="134"/>
      <c r="V136" s="134"/>
      <c r="W136" s="134"/>
      <c r="X136" s="136"/>
      <c r="Y136" s="137"/>
      <c r="Z136" s="137"/>
      <c r="AA136" s="137"/>
      <c r="AB136" s="137"/>
      <c r="AC136" s="137"/>
      <c r="AD136" s="137"/>
      <c r="AE136" s="137"/>
      <c r="AF136" s="137"/>
      <c r="AG136" s="137"/>
      <c r="AH136" s="137"/>
      <c r="AI136" s="137"/>
      <c r="AJ136" s="276"/>
      <c r="AP136" s="260"/>
      <c r="AT136" s="260"/>
      <c r="AV136" s="24"/>
      <c r="AW136" s="24"/>
      <c r="AX136" s="24"/>
      <c r="AY136" s="24"/>
      <c r="AZ136" s="24"/>
      <c r="BA136" s="24"/>
      <c r="BB136" s="24"/>
      <c r="BC136" s="24"/>
    </row>
    <row r="137" spans="2:55" s="252" customFormat="1" ht="15" customHeight="1" x14ac:dyDescent="0.25">
      <c r="B137" s="275"/>
      <c r="C137" s="259" t="s">
        <v>1779</v>
      </c>
      <c r="D137" s="166"/>
      <c r="E137" s="136"/>
      <c r="F137" s="136"/>
      <c r="G137" s="137"/>
      <c r="H137" s="137"/>
      <c r="I137" s="137"/>
      <c r="J137" s="137"/>
      <c r="K137" s="137"/>
      <c r="L137" s="137"/>
      <c r="M137" s="137"/>
      <c r="N137" s="460"/>
      <c r="O137" s="166" t="s">
        <v>196</v>
      </c>
      <c r="P137" s="137"/>
      <c r="Q137" s="460"/>
      <c r="R137" s="166" t="s">
        <v>2361</v>
      </c>
      <c r="S137" s="137"/>
      <c r="T137" s="136"/>
      <c r="U137" s="134"/>
      <c r="V137" s="134"/>
      <c r="W137" s="134"/>
      <c r="X137" s="136"/>
      <c r="Y137" s="137"/>
      <c r="Z137" s="137"/>
      <c r="AA137" s="137"/>
      <c r="AB137" s="137"/>
      <c r="AC137" s="137"/>
      <c r="AD137" s="137"/>
      <c r="AE137" s="137"/>
      <c r="AF137" s="137"/>
      <c r="AG137" s="137"/>
      <c r="AH137" s="137"/>
      <c r="AI137" s="137"/>
      <c r="AJ137" s="276"/>
      <c r="AP137" s="260"/>
      <c r="AT137" s="260"/>
      <c r="AV137" s="24"/>
      <c r="AW137" s="24"/>
      <c r="AX137" s="24"/>
      <c r="AY137" s="24"/>
      <c r="AZ137" s="24"/>
      <c r="BA137" s="24"/>
      <c r="BB137" s="24"/>
      <c r="BC137" s="24"/>
    </row>
    <row r="138" spans="2:55" s="252" customFormat="1" ht="15" customHeight="1" x14ac:dyDescent="0.25">
      <c r="B138" s="275"/>
      <c r="C138" s="138" t="s">
        <v>1780</v>
      </c>
      <c r="D138" s="134"/>
      <c r="E138" s="460"/>
      <c r="F138" s="133" t="s">
        <v>1783</v>
      </c>
      <c r="G138" s="136"/>
      <c r="H138" s="137"/>
      <c r="I138" s="137"/>
      <c r="J138" s="137"/>
      <c r="K138" s="137"/>
      <c r="L138" s="137"/>
      <c r="M138" s="137"/>
      <c r="N138" s="137"/>
      <c r="O138" s="137"/>
      <c r="P138" s="134"/>
      <c r="Q138" s="460"/>
      <c r="R138" s="133" t="s">
        <v>1784</v>
      </c>
      <c r="S138" s="134"/>
      <c r="T138" s="136"/>
      <c r="U138" s="134"/>
      <c r="V138" s="134"/>
      <c r="W138" s="134"/>
      <c r="X138" s="136"/>
      <c r="Y138" s="137"/>
      <c r="Z138" s="137"/>
      <c r="AA138" s="137"/>
      <c r="AB138" s="137"/>
      <c r="AC138" s="137"/>
      <c r="AD138" s="137"/>
      <c r="AE138" s="137"/>
      <c r="AF138" s="137"/>
      <c r="AG138" s="137"/>
      <c r="AH138" s="137"/>
      <c r="AI138" s="137"/>
      <c r="AJ138" s="276"/>
      <c r="AP138" s="260"/>
      <c r="AT138" s="260"/>
      <c r="AV138" s="24"/>
      <c r="AW138" s="24"/>
      <c r="AX138" s="24"/>
      <c r="AY138" s="24"/>
      <c r="AZ138" s="24"/>
      <c r="BA138" s="24"/>
      <c r="BB138" s="24"/>
      <c r="BC138" s="24"/>
    </row>
    <row r="139" spans="2:55" s="252" customFormat="1" ht="15" customHeight="1" x14ac:dyDescent="0.25">
      <c r="B139" s="275"/>
      <c r="C139" s="133" t="s">
        <v>1781</v>
      </c>
      <c r="D139" s="166"/>
      <c r="E139" s="136"/>
      <c r="F139" s="136"/>
      <c r="G139" s="137"/>
      <c r="H139" s="137"/>
      <c r="I139" s="137"/>
      <c r="J139" s="137"/>
      <c r="K139" s="137"/>
      <c r="L139" s="137"/>
      <c r="M139" s="137"/>
      <c r="N139" s="137"/>
      <c r="O139" s="137"/>
      <c r="P139" s="137"/>
      <c r="Q139" s="137"/>
      <c r="R139" s="134"/>
      <c r="S139" s="138"/>
      <c r="T139" s="136"/>
      <c r="U139" s="134"/>
      <c r="V139" s="134"/>
      <c r="W139" s="134"/>
      <c r="X139" s="136"/>
      <c r="Y139" s="137"/>
      <c r="Z139" s="137"/>
      <c r="AA139" s="137"/>
      <c r="AB139" s="137"/>
      <c r="AC139" s="137"/>
      <c r="AD139" s="460"/>
      <c r="AE139" s="166" t="s">
        <v>196</v>
      </c>
      <c r="AF139" s="137"/>
      <c r="AG139" s="460"/>
      <c r="AH139" s="166" t="s">
        <v>1194</v>
      </c>
      <c r="AI139" s="137"/>
      <c r="AJ139" s="276"/>
      <c r="AP139" s="260"/>
      <c r="AT139" s="260"/>
      <c r="AV139" s="24"/>
      <c r="AW139" s="24"/>
      <c r="AX139" s="24"/>
      <c r="AY139" s="24"/>
      <c r="AZ139" s="24"/>
      <c r="BA139" s="24"/>
      <c r="BB139" s="24"/>
      <c r="BC139" s="24"/>
    </row>
    <row r="140" spans="2:55" s="252" customFormat="1" ht="15" customHeight="1" x14ac:dyDescent="0.25">
      <c r="B140" s="275"/>
      <c r="C140" s="138" t="s">
        <v>1782</v>
      </c>
      <c r="D140" s="166"/>
      <c r="E140" s="136"/>
      <c r="F140" s="136"/>
      <c r="G140" s="137"/>
      <c r="H140" s="137"/>
      <c r="I140" s="137"/>
      <c r="J140" s="137"/>
      <c r="K140" s="137"/>
      <c r="L140" s="137"/>
      <c r="M140" s="137"/>
      <c r="N140" s="137"/>
      <c r="O140" s="137"/>
      <c r="P140" s="137"/>
      <c r="Q140" s="137"/>
      <c r="R140" s="134"/>
      <c r="S140" s="138"/>
      <c r="T140" s="136"/>
      <c r="U140" s="134"/>
      <c r="V140" s="134"/>
      <c r="W140" s="134"/>
      <c r="X140" s="136"/>
      <c r="Y140" s="137"/>
      <c r="Z140" s="137"/>
      <c r="AA140" s="137"/>
      <c r="AB140" s="137"/>
      <c r="AC140" s="137"/>
      <c r="AD140" s="460"/>
      <c r="AE140" s="166" t="s">
        <v>196</v>
      </c>
      <c r="AF140" s="137"/>
      <c r="AG140" s="460"/>
      <c r="AH140" s="166" t="s">
        <v>1194</v>
      </c>
      <c r="AI140" s="137"/>
      <c r="AJ140" s="276"/>
      <c r="AP140" s="260"/>
      <c r="AT140" s="260"/>
      <c r="AV140" s="24"/>
      <c r="AW140" s="24"/>
      <c r="AX140" s="24"/>
      <c r="AY140" s="24"/>
      <c r="AZ140" s="24"/>
      <c r="BA140" s="24"/>
      <c r="BB140" s="24"/>
      <c r="BC140" s="24"/>
    </row>
    <row r="141" spans="2:55" s="252" customFormat="1" ht="5.0999999999999996" customHeight="1" x14ac:dyDescent="0.25">
      <c r="B141" s="275"/>
      <c r="C141" s="138"/>
      <c r="D141" s="166"/>
      <c r="E141" s="136"/>
      <c r="F141" s="136"/>
      <c r="G141" s="137"/>
      <c r="H141" s="137"/>
      <c r="I141" s="137"/>
      <c r="J141" s="137"/>
      <c r="K141" s="137"/>
      <c r="L141" s="137"/>
      <c r="M141" s="137"/>
      <c r="N141" s="137"/>
      <c r="O141" s="137"/>
      <c r="P141" s="137"/>
      <c r="Q141" s="137"/>
      <c r="R141" s="134"/>
      <c r="S141" s="138"/>
      <c r="T141" s="136"/>
      <c r="U141" s="134"/>
      <c r="V141" s="134"/>
      <c r="W141" s="134"/>
      <c r="X141" s="136"/>
      <c r="Y141" s="137"/>
      <c r="Z141" s="137"/>
      <c r="AA141" s="137"/>
      <c r="AB141" s="137"/>
      <c r="AC141" s="137"/>
      <c r="AD141" s="137"/>
      <c r="AE141" s="137"/>
      <c r="AF141" s="137"/>
      <c r="AG141" s="137"/>
      <c r="AH141" s="137"/>
      <c r="AI141" s="137"/>
      <c r="AJ141" s="276"/>
      <c r="AP141" s="260"/>
      <c r="AT141" s="260"/>
      <c r="AV141" s="24"/>
      <c r="AW141" s="24"/>
      <c r="AX141" s="24"/>
      <c r="AY141" s="24"/>
      <c r="AZ141" s="24"/>
      <c r="BA141" s="24"/>
      <c r="BB141" s="24"/>
      <c r="BC141" s="24"/>
    </row>
    <row r="142" spans="2:55" s="252" customFormat="1" ht="15" customHeight="1" x14ac:dyDescent="0.25">
      <c r="B142" s="275"/>
      <c r="C142" s="719" t="s">
        <v>2202</v>
      </c>
      <c r="D142" s="720"/>
      <c r="E142" s="720"/>
      <c r="F142" s="720"/>
      <c r="G142" s="720"/>
      <c r="H142" s="720"/>
      <c r="I142" s="720"/>
      <c r="J142" s="720"/>
      <c r="K142" s="720"/>
      <c r="L142" s="720"/>
      <c r="M142" s="720"/>
      <c r="N142" s="720"/>
      <c r="O142" s="720"/>
      <c r="P142" s="720"/>
      <c r="Q142" s="720"/>
      <c r="R142" s="720"/>
      <c r="S142" s="720"/>
      <c r="T142" s="720"/>
      <c r="U142" s="720"/>
      <c r="V142" s="720"/>
      <c r="W142" s="720"/>
      <c r="X142" s="720"/>
      <c r="Y142" s="720"/>
      <c r="Z142" s="720"/>
      <c r="AA142" s="720"/>
      <c r="AB142" s="720"/>
      <c r="AC142" s="720"/>
      <c r="AD142" s="720"/>
      <c r="AE142" s="720"/>
      <c r="AF142" s="720"/>
      <c r="AG142" s="720"/>
      <c r="AH142" s="720"/>
      <c r="AI142" s="721"/>
      <c r="AJ142" s="276"/>
      <c r="AP142" s="260"/>
      <c r="AT142" s="260"/>
      <c r="AV142" s="24"/>
      <c r="AW142" s="24"/>
      <c r="AX142" s="24"/>
      <c r="AY142" s="24"/>
      <c r="AZ142" s="24"/>
      <c r="BA142" s="24"/>
      <c r="BB142" s="24"/>
      <c r="BC142" s="24"/>
    </row>
    <row r="143" spans="2:55" s="252" customFormat="1" ht="5.0999999999999996" customHeight="1" x14ac:dyDescent="0.25">
      <c r="B143" s="27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76"/>
      <c r="AP143" s="260"/>
      <c r="AT143" s="260"/>
      <c r="AV143" s="24"/>
      <c r="AW143" s="24"/>
      <c r="AX143" s="24"/>
      <c r="AY143" s="24"/>
      <c r="AZ143" s="24"/>
      <c r="BA143" s="24"/>
      <c r="BB143" s="24"/>
      <c r="BC143" s="24"/>
    </row>
    <row r="144" spans="2:55" s="252" customFormat="1" ht="15" customHeight="1" x14ac:dyDescent="0.25">
      <c r="B144" s="275"/>
      <c r="C144" s="824" t="str">
        <f>auxiliar!A55</f>
        <v>- DECLARO, sob as penas da lei, que as informações prestadas são verdadeiras e que estou ciente de que a falsidade na prestação destas informações constitui crime, na forma do artigo 299, do código penal (pena de reclusão de 1 a 5 anos e multa), c/c artigo 3º da Lei de crimes ambientais, c/c artigo 111 do Decreto nº 47.383/18, c/c artigo 19 da Resolução Conama nº 237/97.</v>
      </c>
      <c r="D144" s="824"/>
      <c r="E144" s="824"/>
      <c r="F144" s="824"/>
      <c r="G144" s="824"/>
      <c r="H144" s="824"/>
      <c r="I144" s="824"/>
      <c r="J144" s="824"/>
      <c r="K144" s="824"/>
      <c r="L144" s="824"/>
      <c r="M144" s="824"/>
      <c r="N144" s="824"/>
      <c r="O144" s="824"/>
      <c r="P144" s="824"/>
      <c r="Q144" s="824"/>
      <c r="R144" s="824"/>
      <c r="S144" s="824"/>
      <c r="T144" s="824"/>
      <c r="U144" s="824"/>
      <c r="V144" s="824"/>
      <c r="W144" s="824"/>
      <c r="X144" s="824"/>
      <c r="Y144" s="824"/>
      <c r="Z144" s="824"/>
      <c r="AA144" s="824"/>
      <c r="AB144" s="824"/>
      <c r="AC144" s="824"/>
      <c r="AD144" s="824"/>
      <c r="AE144" s="824"/>
      <c r="AF144" s="824"/>
      <c r="AG144" s="824"/>
      <c r="AH144" s="824"/>
      <c r="AI144" s="824"/>
      <c r="AJ144" s="276"/>
      <c r="AP144" s="260"/>
      <c r="AT144" s="260"/>
      <c r="AV144" s="24"/>
      <c r="AW144" s="24"/>
      <c r="AX144" s="24"/>
      <c r="AY144" s="24"/>
      <c r="AZ144" s="24"/>
      <c r="BA144" s="24"/>
      <c r="BB144" s="24"/>
      <c r="BC144" s="24"/>
    </row>
    <row r="145" spans="1:59" s="252" customFormat="1" ht="15" customHeight="1" x14ac:dyDescent="0.25">
      <c r="B145" s="275"/>
      <c r="C145" s="824"/>
      <c r="D145" s="824"/>
      <c r="E145" s="824"/>
      <c r="F145" s="824"/>
      <c r="G145" s="824"/>
      <c r="H145" s="824"/>
      <c r="I145" s="824"/>
      <c r="J145" s="824"/>
      <c r="K145" s="824"/>
      <c r="L145" s="824"/>
      <c r="M145" s="824"/>
      <c r="N145" s="824"/>
      <c r="O145" s="824"/>
      <c r="P145" s="824"/>
      <c r="Q145" s="824"/>
      <c r="R145" s="824"/>
      <c r="S145" s="824"/>
      <c r="T145" s="824"/>
      <c r="U145" s="824"/>
      <c r="V145" s="824"/>
      <c r="W145" s="824"/>
      <c r="X145" s="824"/>
      <c r="Y145" s="824"/>
      <c r="Z145" s="824"/>
      <c r="AA145" s="824"/>
      <c r="AB145" s="824"/>
      <c r="AC145" s="824"/>
      <c r="AD145" s="824"/>
      <c r="AE145" s="824"/>
      <c r="AF145" s="824"/>
      <c r="AG145" s="824"/>
      <c r="AH145" s="824"/>
      <c r="AI145" s="824"/>
      <c r="AJ145" s="276"/>
      <c r="AP145" s="260"/>
      <c r="AT145" s="260"/>
      <c r="AV145" s="24"/>
      <c r="AW145" s="24"/>
      <c r="AX145" s="24"/>
      <c r="AY145" s="24"/>
      <c r="AZ145" s="24"/>
      <c r="BA145" s="24"/>
      <c r="BB145" s="24"/>
      <c r="BC145" s="24"/>
    </row>
    <row r="146" spans="1:59" s="252" customFormat="1" ht="15" customHeight="1" x14ac:dyDescent="0.25">
      <c r="B146" s="275"/>
      <c r="C146" s="824"/>
      <c r="D146" s="824"/>
      <c r="E146" s="824"/>
      <c r="F146" s="824"/>
      <c r="G146" s="824"/>
      <c r="H146" s="824"/>
      <c r="I146" s="824"/>
      <c r="J146" s="824"/>
      <c r="K146" s="824"/>
      <c r="L146" s="824"/>
      <c r="M146" s="824"/>
      <c r="N146" s="824"/>
      <c r="O146" s="824"/>
      <c r="P146" s="824"/>
      <c r="Q146" s="824"/>
      <c r="R146" s="824"/>
      <c r="S146" s="824"/>
      <c r="T146" s="824"/>
      <c r="U146" s="824"/>
      <c r="V146" s="824"/>
      <c r="W146" s="824"/>
      <c r="X146" s="824"/>
      <c r="Y146" s="824"/>
      <c r="Z146" s="824"/>
      <c r="AA146" s="824"/>
      <c r="AB146" s="824"/>
      <c r="AC146" s="824"/>
      <c r="AD146" s="824"/>
      <c r="AE146" s="824"/>
      <c r="AF146" s="824"/>
      <c r="AG146" s="824"/>
      <c r="AH146" s="824"/>
      <c r="AI146" s="824"/>
      <c r="AJ146" s="276"/>
      <c r="AP146" s="260"/>
      <c r="AT146" s="260"/>
      <c r="AV146" s="24"/>
      <c r="AW146" s="24"/>
      <c r="AX146" s="24"/>
      <c r="AY146" s="24"/>
      <c r="AZ146" s="24"/>
      <c r="BA146" s="24"/>
      <c r="BB146" s="24"/>
      <c r="BC146" s="24"/>
    </row>
    <row r="147" spans="1:59" s="252" customFormat="1" ht="10.5" customHeight="1" x14ac:dyDescent="0.25">
      <c r="B147" s="275"/>
      <c r="C147" s="824"/>
      <c r="D147" s="824"/>
      <c r="E147" s="824"/>
      <c r="F147" s="824"/>
      <c r="G147" s="824"/>
      <c r="H147" s="824"/>
      <c r="I147" s="824"/>
      <c r="J147" s="824"/>
      <c r="K147" s="824"/>
      <c r="L147" s="824"/>
      <c r="M147" s="824"/>
      <c r="N147" s="824"/>
      <c r="O147" s="824"/>
      <c r="P147" s="824"/>
      <c r="Q147" s="824"/>
      <c r="R147" s="824"/>
      <c r="S147" s="824"/>
      <c r="T147" s="824"/>
      <c r="U147" s="824"/>
      <c r="V147" s="824"/>
      <c r="W147" s="824"/>
      <c r="X147" s="824"/>
      <c r="Y147" s="824"/>
      <c r="Z147" s="824"/>
      <c r="AA147" s="824"/>
      <c r="AB147" s="824"/>
      <c r="AC147" s="824"/>
      <c r="AD147" s="824"/>
      <c r="AE147" s="824"/>
      <c r="AF147" s="824"/>
      <c r="AG147" s="824"/>
      <c r="AH147" s="824"/>
      <c r="AI147" s="824"/>
      <c r="AJ147" s="276"/>
      <c r="AP147" s="260"/>
      <c r="AT147" s="260"/>
      <c r="AV147" s="24"/>
      <c r="AW147" s="24"/>
      <c r="AX147" s="24"/>
      <c r="AY147" s="24"/>
      <c r="AZ147" s="24"/>
      <c r="BA147" s="24"/>
      <c r="BB147" s="24"/>
      <c r="BC147" s="24"/>
    </row>
    <row r="148" spans="1:59" s="252" customFormat="1" ht="5.0999999999999996" customHeight="1" x14ac:dyDescent="0.25">
      <c r="B148" s="275"/>
      <c r="C148" s="138"/>
      <c r="D148" s="166"/>
      <c r="E148" s="136"/>
      <c r="F148" s="136"/>
      <c r="G148" s="137"/>
      <c r="H148" s="137"/>
      <c r="I148" s="137"/>
      <c r="J148" s="137"/>
      <c r="K148" s="137"/>
      <c r="L148" s="137"/>
      <c r="M148" s="137"/>
      <c r="N148" s="137"/>
      <c r="O148" s="137"/>
      <c r="P148" s="137"/>
      <c r="Q148" s="137"/>
      <c r="R148" s="134"/>
      <c r="S148" s="138"/>
      <c r="T148" s="136"/>
      <c r="U148" s="134"/>
      <c r="V148" s="134"/>
      <c r="W148" s="134"/>
      <c r="X148" s="136"/>
      <c r="Y148" s="137"/>
      <c r="Z148" s="137"/>
      <c r="AA148" s="137"/>
      <c r="AB148" s="137"/>
      <c r="AC148" s="137"/>
      <c r="AD148" s="137"/>
      <c r="AE148" s="137"/>
      <c r="AF148" s="137"/>
      <c r="AG148" s="137"/>
      <c r="AH148" s="137"/>
      <c r="AI148" s="137"/>
      <c r="AJ148" s="276"/>
      <c r="AP148" s="260"/>
      <c r="AT148" s="260"/>
      <c r="AV148" s="24"/>
      <c r="AW148" s="24"/>
      <c r="AX148" s="24"/>
      <c r="AY148" s="24"/>
      <c r="AZ148" s="24"/>
      <c r="BA148" s="24"/>
      <c r="BB148" s="24"/>
      <c r="BC148" s="24"/>
    </row>
    <row r="149" spans="1:59" s="252" customFormat="1" ht="5.0999999999999996" customHeight="1" x14ac:dyDescent="0.25">
      <c r="B149" s="275"/>
      <c r="C149" s="138"/>
      <c r="D149" s="166"/>
      <c r="E149" s="136"/>
      <c r="F149" s="136"/>
      <c r="G149" s="137"/>
      <c r="H149" s="137"/>
      <c r="I149" s="137"/>
      <c r="J149" s="137"/>
      <c r="K149" s="137"/>
      <c r="L149" s="137"/>
      <c r="M149" s="137"/>
      <c r="N149" s="137"/>
      <c r="O149" s="137"/>
      <c r="P149" s="137"/>
      <c r="Q149" s="137"/>
      <c r="R149" s="134"/>
      <c r="S149" s="138"/>
      <c r="T149" s="136"/>
      <c r="U149" s="134"/>
      <c r="V149" s="134"/>
      <c r="W149" s="134"/>
      <c r="X149" s="136"/>
      <c r="Y149" s="137"/>
      <c r="Z149" s="137"/>
      <c r="AA149" s="137"/>
      <c r="AB149" s="137"/>
      <c r="AC149" s="137"/>
      <c r="AD149" s="137"/>
      <c r="AE149" s="137"/>
      <c r="AF149" s="137"/>
      <c r="AG149" s="137"/>
      <c r="AH149" s="137"/>
      <c r="AI149" s="137"/>
      <c r="AJ149" s="276"/>
      <c r="AP149" s="260"/>
      <c r="AT149" s="260"/>
      <c r="AV149" s="24"/>
      <c r="AW149" s="24"/>
      <c r="AX149" s="24"/>
      <c r="AY149" s="24"/>
      <c r="AZ149" s="24"/>
      <c r="BA149" s="24"/>
      <c r="BB149" s="24"/>
      <c r="BC149" s="24"/>
    </row>
    <row r="150" spans="1:59" s="252" customFormat="1" ht="15" customHeight="1" x14ac:dyDescent="0.25">
      <c r="B150" s="275"/>
      <c r="C150" s="823"/>
      <c r="D150" s="746"/>
      <c r="E150" s="746"/>
      <c r="F150" s="746"/>
      <c r="G150" s="746"/>
      <c r="H150" s="746"/>
      <c r="I150" s="746"/>
      <c r="J150" s="746"/>
      <c r="K150" s="137"/>
      <c r="L150" s="748"/>
      <c r="M150" s="748"/>
      <c r="N150" s="748"/>
      <c r="O150" s="748"/>
      <c r="P150" s="748"/>
      <c r="Q150" s="748"/>
      <c r="R150" s="748"/>
      <c r="S150" s="748"/>
      <c r="T150" s="748"/>
      <c r="U150" s="748"/>
      <c r="V150" s="748"/>
      <c r="W150" s="748"/>
      <c r="X150" s="748"/>
      <c r="Y150" s="748"/>
      <c r="Z150" s="748"/>
      <c r="AA150" s="748"/>
      <c r="AB150" s="748"/>
      <c r="AC150" s="748"/>
      <c r="AD150" s="748"/>
      <c r="AE150" s="748"/>
      <c r="AF150" s="748"/>
      <c r="AG150" s="748"/>
      <c r="AH150" s="748"/>
      <c r="AI150" s="748"/>
      <c r="AJ150" s="276"/>
      <c r="AP150" s="260"/>
      <c r="AT150" s="260"/>
      <c r="AV150" s="24"/>
      <c r="AW150" s="24"/>
      <c r="AX150" s="24"/>
      <c r="AY150" s="24"/>
      <c r="AZ150" s="24"/>
      <c r="BA150" s="24"/>
      <c r="BB150" s="24"/>
      <c r="BC150" s="24"/>
    </row>
    <row r="151" spans="1:59" s="252" customFormat="1" ht="15" customHeight="1" x14ac:dyDescent="0.25">
      <c r="B151" s="275"/>
      <c r="C151" s="747" t="s">
        <v>1794</v>
      </c>
      <c r="D151" s="747"/>
      <c r="E151" s="747"/>
      <c r="F151" s="747"/>
      <c r="G151" s="747"/>
      <c r="H151" s="747"/>
      <c r="I151" s="747"/>
      <c r="J151" s="747"/>
      <c r="K151" s="137"/>
      <c r="L151" s="747" t="s">
        <v>1993</v>
      </c>
      <c r="M151" s="747"/>
      <c r="N151" s="747"/>
      <c r="O151" s="747"/>
      <c r="P151" s="747"/>
      <c r="Q151" s="747"/>
      <c r="R151" s="747"/>
      <c r="S151" s="747"/>
      <c r="T151" s="747"/>
      <c r="U151" s="747"/>
      <c r="V151" s="747"/>
      <c r="W151" s="747"/>
      <c r="X151" s="747"/>
      <c r="Y151" s="747"/>
      <c r="Z151" s="747"/>
      <c r="AA151" s="747"/>
      <c r="AB151" s="747"/>
      <c r="AC151" s="747"/>
      <c r="AD151" s="747"/>
      <c r="AE151" s="747"/>
      <c r="AF151" s="747"/>
      <c r="AG151" s="747"/>
      <c r="AH151" s="747"/>
      <c r="AI151" s="747"/>
      <c r="AJ151" s="276"/>
      <c r="AP151" s="260"/>
      <c r="AT151" s="260"/>
      <c r="AV151" s="24"/>
      <c r="AW151" s="24"/>
      <c r="AX151" s="24"/>
      <c r="AY151" s="24"/>
      <c r="AZ151" s="24"/>
      <c r="BA151" s="24"/>
      <c r="BB151" s="24"/>
      <c r="BC151" s="24"/>
    </row>
    <row r="152" spans="1:59" s="252" customFormat="1" ht="5.0999999999999996" customHeight="1" x14ac:dyDescent="0.25">
      <c r="B152" s="275"/>
      <c r="C152" s="138"/>
      <c r="D152" s="166"/>
      <c r="E152" s="136"/>
      <c r="F152" s="136"/>
      <c r="G152" s="137"/>
      <c r="H152" s="137"/>
      <c r="I152" s="137"/>
      <c r="J152" s="137"/>
      <c r="K152" s="137"/>
      <c r="L152" s="137"/>
      <c r="M152" s="137"/>
      <c r="N152" s="137"/>
      <c r="O152" s="137"/>
      <c r="P152" s="137"/>
      <c r="Q152" s="137"/>
      <c r="R152" s="134"/>
      <c r="S152" s="138"/>
      <c r="T152" s="136"/>
      <c r="U152" s="134"/>
      <c r="V152" s="134"/>
      <c r="W152" s="134"/>
      <c r="X152" s="136"/>
      <c r="Y152" s="137"/>
      <c r="Z152" s="137"/>
      <c r="AA152" s="137"/>
      <c r="AB152" s="137"/>
      <c r="AC152" s="137"/>
      <c r="AD152" s="137"/>
      <c r="AE152" s="137"/>
      <c r="AF152" s="137"/>
      <c r="AG152" s="137"/>
      <c r="AH152" s="137"/>
      <c r="AI152" s="137"/>
      <c r="AJ152" s="276"/>
      <c r="AP152" s="260"/>
      <c r="AT152" s="260"/>
      <c r="AV152" s="24"/>
      <c r="AW152" s="24"/>
      <c r="AX152" s="24"/>
      <c r="AY152" s="24"/>
      <c r="AZ152" s="24"/>
      <c r="BA152" s="24"/>
      <c r="BB152" s="24"/>
      <c r="BC152" s="24"/>
    </row>
    <row r="153" spans="1:59" s="252" customFormat="1" ht="15" customHeight="1" x14ac:dyDescent="0.25">
      <c r="B153" s="275"/>
      <c r="C153" s="719" t="s">
        <v>2203</v>
      </c>
      <c r="D153" s="720"/>
      <c r="E153" s="720"/>
      <c r="F153" s="720"/>
      <c r="G153" s="720"/>
      <c r="H153" s="720"/>
      <c r="I153" s="720"/>
      <c r="J153" s="720"/>
      <c r="K153" s="720"/>
      <c r="L153" s="720"/>
      <c r="M153" s="720"/>
      <c r="N153" s="720"/>
      <c r="O153" s="720"/>
      <c r="P153" s="720"/>
      <c r="Q153" s="720"/>
      <c r="R153" s="720"/>
      <c r="S153" s="720"/>
      <c r="T153" s="720"/>
      <c r="U153" s="720"/>
      <c r="V153" s="720"/>
      <c r="W153" s="720"/>
      <c r="X153" s="720"/>
      <c r="Y153" s="720"/>
      <c r="Z153" s="720"/>
      <c r="AA153" s="720"/>
      <c r="AB153" s="720"/>
      <c r="AC153" s="720"/>
      <c r="AD153" s="720"/>
      <c r="AE153" s="720"/>
      <c r="AF153" s="720"/>
      <c r="AG153" s="720"/>
      <c r="AH153" s="720"/>
      <c r="AI153" s="721"/>
      <c r="AJ153" s="276"/>
      <c r="AP153" s="260"/>
      <c r="AT153" s="260"/>
      <c r="AV153" s="24"/>
      <c r="AW153" s="24"/>
      <c r="AX153" s="24"/>
      <c r="AY153" s="24"/>
      <c r="AZ153" s="24"/>
      <c r="BA153" s="24"/>
      <c r="BB153" s="24"/>
      <c r="BC153" s="24"/>
    </row>
    <row r="154" spans="1:59" s="252" customFormat="1" ht="30" customHeight="1" x14ac:dyDescent="0.25">
      <c r="B154" s="275"/>
      <c r="C154" s="815" t="s">
        <v>2309</v>
      </c>
      <c r="D154" s="815"/>
      <c r="E154" s="815"/>
      <c r="F154" s="815"/>
      <c r="G154" s="815"/>
      <c r="H154" s="815"/>
      <c r="I154" s="815"/>
      <c r="J154" s="815"/>
      <c r="K154" s="815"/>
      <c r="L154" s="815"/>
      <c r="M154" s="815"/>
      <c r="N154" s="815"/>
      <c r="O154" s="815"/>
      <c r="P154" s="815"/>
      <c r="Q154" s="815"/>
      <c r="R154" s="815"/>
      <c r="S154" s="815"/>
      <c r="T154" s="815"/>
      <c r="U154" s="815"/>
      <c r="V154" s="815"/>
      <c r="W154" s="815"/>
      <c r="X154" s="815"/>
      <c r="Y154" s="815"/>
      <c r="Z154" s="815"/>
      <c r="AA154" s="815"/>
      <c r="AB154" s="815"/>
      <c r="AC154" s="815"/>
      <c r="AD154" s="815"/>
      <c r="AE154" s="815"/>
      <c r="AF154" s="815"/>
      <c r="AG154" s="815"/>
      <c r="AH154" s="815"/>
      <c r="AI154" s="815"/>
      <c r="AJ154" s="276"/>
      <c r="AP154" s="260"/>
      <c r="AT154" s="260"/>
      <c r="AV154" s="24"/>
      <c r="AW154" s="24"/>
      <c r="AX154" s="24"/>
      <c r="AY154" s="24"/>
      <c r="AZ154" s="24"/>
      <c r="BA154" s="24"/>
      <c r="BB154" s="24"/>
      <c r="BC154" s="24"/>
    </row>
    <row r="155" spans="1:59" s="252" customFormat="1" ht="5.0999999999999996" customHeight="1" thickBot="1" x14ac:dyDescent="0.3">
      <c r="B155" s="280"/>
      <c r="C155" s="741"/>
      <c r="D155" s="741"/>
      <c r="E155" s="741"/>
      <c r="F155" s="741"/>
      <c r="G155" s="741"/>
      <c r="H155" s="741"/>
      <c r="I155" s="741"/>
      <c r="J155" s="741"/>
      <c r="K155" s="741"/>
      <c r="L155" s="741"/>
      <c r="M155" s="741"/>
      <c r="N155" s="741"/>
      <c r="O155" s="741"/>
      <c r="P155" s="741"/>
      <c r="Q155" s="741"/>
      <c r="R155" s="741"/>
      <c r="S155" s="741"/>
      <c r="T155" s="741"/>
      <c r="U155" s="741"/>
      <c r="V155" s="741"/>
      <c r="W155" s="741"/>
      <c r="X155" s="741"/>
      <c r="Y155" s="741"/>
      <c r="Z155" s="741"/>
      <c r="AA155" s="741"/>
      <c r="AB155" s="741"/>
      <c r="AC155" s="741"/>
      <c r="AD155" s="741"/>
      <c r="AE155" s="741"/>
      <c r="AF155" s="741"/>
      <c r="AG155" s="741"/>
      <c r="AH155" s="741"/>
      <c r="AI155" s="741"/>
      <c r="AJ155" s="283"/>
      <c r="AP155" s="260"/>
      <c r="AT155" s="260"/>
      <c r="AV155" s="24"/>
      <c r="AW155" s="24"/>
      <c r="AX155" s="24"/>
      <c r="AY155" s="24"/>
      <c r="AZ155" s="24"/>
      <c r="BA155" s="24"/>
      <c r="BB155" s="24"/>
      <c r="BC155" s="24"/>
    </row>
    <row r="156" spans="1:59" s="252" customFormat="1" ht="15" customHeight="1" x14ac:dyDescent="0.25">
      <c r="C156" s="309"/>
      <c r="D156" s="310"/>
      <c r="E156" s="310"/>
      <c r="F156" s="24"/>
      <c r="AP156" s="260"/>
      <c r="AT156" s="260"/>
      <c r="AV156" s="24"/>
      <c r="AW156" s="24"/>
      <c r="AX156" s="24"/>
      <c r="AY156" s="24"/>
      <c r="AZ156" s="24"/>
      <c r="BA156" s="24"/>
      <c r="BB156" s="24"/>
      <c r="BC156" s="24"/>
    </row>
    <row r="157" spans="1:59" s="252" customFormat="1" ht="15" customHeight="1" x14ac:dyDescent="0.25">
      <c r="A157" s="253"/>
      <c r="B157" s="253"/>
      <c r="C157" s="311"/>
      <c r="D157" s="298"/>
      <c r="E157" s="298"/>
      <c r="F157" s="27"/>
      <c r="G157" s="253"/>
      <c r="H157" s="253"/>
      <c r="I157" s="253"/>
      <c r="J157" s="253"/>
      <c r="K157" s="253"/>
      <c r="L157" s="253"/>
      <c r="M157" s="253"/>
      <c r="N157" s="253"/>
      <c r="O157" s="253"/>
      <c r="P157" s="253"/>
      <c r="Q157" s="253"/>
      <c r="R157" s="253"/>
      <c r="S157" s="253"/>
      <c r="T157" s="253"/>
      <c r="U157" s="253"/>
      <c r="V157" s="253"/>
      <c r="W157" s="253"/>
      <c r="X157" s="253"/>
      <c r="Y157" s="253"/>
      <c r="Z157" s="253"/>
      <c r="AA157" s="253"/>
      <c r="AB157" s="253"/>
      <c r="AC157" s="253"/>
      <c r="AD157" s="253"/>
      <c r="AE157" s="253"/>
      <c r="AF157" s="253"/>
      <c r="AG157" s="253"/>
      <c r="AH157" s="253"/>
      <c r="AI157" s="253"/>
      <c r="AJ157" s="253"/>
      <c r="AK157" s="253"/>
      <c r="AL157" s="253"/>
      <c r="AM157" s="253"/>
      <c r="AN157" s="253"/>
      <c r="AO157" s="253"/>
      <c r="AP157" s="256"/>
      <c r="AQ157" s="253"/>
      <c r="AR157" s="253"/>
      <c r="AS157" s="253"/>
      <c r="AT157" s="256"/>
      <c r="AU157" s="253"/>
      <c r="AV157" s="27"/>
      <c r="AW157" s="27"/>
      <c r="AX157" s="27"/>
      <c r="AY157" s="27"/>
      <c r="AZ157" s="27"/>
      <c r="BA157" s="27"/>
      <c r="BB157" s="27"/>
      <c r="BC157" s="27"/>
      <c r="BD157" s="253"/>
      <c r="BE157" s="253"/>
      <c r="BF157" s="253"/>
      <c r="BG157" s="253"/>
    </row>
    <row r="158" spans="1:59" s="252" customFormat="1" ht="15" customHeight="1" x14ac:dyDescent="0.25">
      <c r="A158" s="253"/>
      <c r="B158" s="253"/>
      <c r="C158" s="311"/>
      <c r="D158" s="298"/>
      <c r="E158" s="298"/>
      <c r="F158" s="27"/>
      <c r="G158" s="253"/>
      <c r="H158" s="253"/>
      <c r="I158" s="253"/>
      <c r="J158" s="253"/>
      <c r="K158" s="253"/>
      <c r="L158" s="253"/>
      <c r="M158" s="253"/>
      <c r="N158" s="253"/>
      <c r="O158" s="253"/>
      <c r="P158" s="253"/>
      <c r="Q158" s="253"/>
      <c r="R158" s="253"/>
      <c r="S158" s="253"/>
      <c r="T158" s="253"/>
      <c r="U158" s="253"/>
      <c r="V158" s="253"/>
      <c r="W158" s="253"/>
      <c r="X158" s="253"/>
      <c r="Y158" s="253"/>
      <c r="Z158" s="253"/>
      <c r="AA158" s="253"/>
      <c r="AB158" s="253"/>
      <c r="AC158" s="253"/>
      <c r="AD158" s="253"/>
      <c r="AE158" s="253"/>
      <c r="AF158" s="253"/>
      <c r="AG158" s="253"/>
      <c r="AH158" s="253"/>
      <c r="AI158" s="253"/>
      <c r="AJ158" s="253"/>
      <c r="AK158" s="253"/>
      <c r="AL158" s="253"/>
      <c r="AM158" s="253"/>
      <c r="AN158" s="253"/>
      <c r="AO158" s="253"/>
      <c r="AP158" s="256"/>
      <c r="AQ158" s="253"/>
      <c r="AR158" s="253"/>
      <c r="AS158" s="253"/>
      <c r="AT158" s="256"/>
      <c r="AU158" s="253"/>
      <c r="AV158" s="27"/>
      <c r="AW158" s="27"/>
      <c r="AX158" s="27"/>
      <c r="AY158" s="27"/>
      <c r="AZ158" s="27"/>
      <c r="BA158" s="27"/>
      <c r="BB158" s="27"/>
      <c r="BC158" s="27"/>
      <c r="BD158" s="253"/>
      <c r="BE158" s="253"/>
      <c r="BF158" s="253"/>
      <c r="BG158" s="253"/>
    </row>
    <row r="159" spans="1:59" s="252" customFormat="1" ht="15" customHeight="1" x14ac:dyDescent="0.25">
      <c r="A159" s="253"/>
      <c r="B159" s="27"/>
      <c r="C159" s="298"/>
      <c r="D159" s="298"/>
      <c r="E159" s="298"/>
      <c r="F159" s="27"/>
      <c r="G159" s="253"/>
      <c r="H159" s="253"/>
      <c r="I159" s="253"/>
      <c r="J159" s="253"/>
      <c r="K159" s="253"/>
      <c r="L159" s="253"/>
      <c r="M159" s="253"/>
      <c r="N159" s="253"/>
      <c r="O159" s="253"/>
      <c r="P159" s="253"/>
      <c r="Q159" s="253"/>
      <c r="R159" s="253"/>
      <c r="S159" s="253"/>
      <c r="T159" s="253"/>
      <c r="U159" s="253"/>
      <c r="V159" s="253"/>
      <c r="W159" s="253"/>
      <c r="X159" s="253"/>
      <c r="Y159" s="253"/>
      <c r="Z159" s="253"/>
      <c r="AA159" s="253"/>
      <c r="AB159" s="253"/>
      <c r="AC159" s="253"/>
      <c r="AD159" s="253"/>
      <c r="AE159" s="253"/>
      <c r="AF159" s="253"/>
      <c r="AG159" s="253"/>
      <c r="AH159" s="253"/>
      <c r="AI159" s="253"/>
      <c r="AJ159" s="253"/>
      <c r="AK159" s="253"/>
      <c r="AL159" s="253"/>
      <c r="AM159" s="253"/>
      <c r="AN159" s="253"/>
      <c r="AO159" s="253"/>
      <c r="AP159" s="256"/>
      <c r="AQ159" s="253"/>
      <c r="AR159" s="253"/>
      <c r="AS159" s="253"/>
      <c r="AT159" s="256"/>
      <c r="AU159" s="253"/>
      <c r="AV159" s="27"/>
      <c r="AW159" s="27"/>
      <c r="AX159" s="27"/>
      <c r="AY159" s="27"/>
      <c r="AZ159" s="27"/>
      <c r="BA159" s="27"/>
      <c r="BB159" s="27"/>
      <c r="BC159" s="27"/>
      <c r="BD159" s="253"/>
      <c r="BE159" s="253"/>
      <c r="BF159" s="253"/>
      <c r="BG159" s="253"/>
    </row>
    <row r="160" spans="1:59" s="252" customFormat="1" ht="15" customHeight="1" x14ac:dyDescent="0.25">
      <c r="A160" s="253"/>
      <c r="B160" s="27"/>
      <c r="C160" s="298"/>
      <c r="D160" s="298"/>
      <c r="E160" s="298"/>
      <c r="F160" s="27"/>
      <c r="G160" s="253"/>
      <c r="H160" s="253"/>
      <c r="I160" s="253"/>
      <c r="J160" s="253"/>
      <c r="K160" s="253"/>
      <c r="L160" s="253"/>
      <c r="M160" s="299"/>
      <c r="N160" s="253"/>
      <c r="O160" s="253"/>
      <c r="P160" s="253"/>
      <c r="Q160" s="253"/>
      <c r="R160" s="253"/>
      <c r="S160" s="253"/>
      <c r="T160" s="253"/>
      <c r="U160" s="253" t="s">
        <v>310</v>
      </c>
      <c r="V160" s="253"/>
      <c r="W160" s="253"/>
      <c r="X160" s="253"/>
      <c r="Y160" s="253"/>
      <c r="Z160" s="253"/>
      <c r="AA160" s="253"/>
      <c r="AB160" s="253"/>
      <c r="AC160" s="253"/>
      <c r="AD160" s="253"/>
      <c r="AE160" s="253"/>
      <c r="AF160" s="253"/>
      <c r="AG160" s="253"/>
      <c r="AH160" s="253"/>
      <c r="AI160" s="253"/>
      <c r="AJ160" s="253"/>
      <c r="AK160" s="253"/>
      <c r="AL160" s="253"/>
      <c r="AM160" s="253"/>
      <c r="AN160" s="253"/>
      <c r="AO160" s="253"/>
      <c r="AP160" s="256"/>
      <c r="AQ160" s="253"/>
      <c r="AR160" s="253"/>
      <c r="AS160" s="253"/>
      <c r="AT160" s="256"/>
      <c r="AU160" s="253"/>
      <c r="AV160" s="253"/>
      <c r="AW160" s="253"/>
      <c r="AX160" s="253"/>
      <c r="AY160" s="253"/>
      <c r="AZ160" s="253"/>
      <c r="BA160" s="253"/>
      <c r="BB160" s="253"/>
      <c r="BC160" s="253"/>
      <c r="BD160" s="253"/>
      <c r="BE160" s="253"/>
      <c r="BF160" s="253"/>
      <c r="BG160" s="253"/>
    </row>
    <row r="161" spans="1:59" s="252" customFormat="1" ht="15" customHeight="1" x14ac:dyDescent="0.25">
      <c r="A161" s="253"/>
      <c r="B161" s="27"/>
      <c r="C161" s="253"/>
      <c r="D161" s="253"/>
      <c r="E161" s="253"/>
      <c r="F161" s="253"/>
      <c r="G161" s="253"/>
      <c r="H161" s="253"/>
      <c r="I161" s="253" t="s">
        <v>1957</v>
      </c>
      <c r="J161" s="253"/>
      <c r="K161" s="253"/>
      <c r="L161" s="253"/>
      <c r="M161" s="253" t="s">
        <v>1177</v>
      </c>
      <c r="N161" s="253"/>
      <c r="O161" s="253"/>
      <c r="P161" s="253"/>
      <c r="Q161" s="253"/>
      <c r="R161" s="253"/>
      <c r="S161" s="253"/>
      <c r="T161" s="253"/>
      <c r="U161" s="253" t="s">
        <v>315</v>
      </c>
      <c r="V161" s="253"/>
      <c r="W161" s="253"/>
      <c r="X161" s="253"/>
      <c r="Y161" s="253"/>
      <c r="Z161" s="253"/>
      <c r="AA161" s="253"/>
      <c r="AB161" s="253"/>
      <c r="AC161" s="253" t="s">
        <v>316</v>
      </c>
      <c r="AD161" s="253"/>
      <c r="AE161" s="253"/>
      <c r="AF161" s="253"/>
      <c r="AG161" s="253"/>
      <c r="AH161" s="253"/>
      <c r="AI161" s="253"/>
      <c r="AJ161" s="253"/>
      <c r="AK161" s="253"/>
      <c r="AL161" s="253"/>
      <c r="AM161" s="253"/>
      <c r="AN161" s="253"/>
      <c r="AO161" s="253"/>
      <c r="AP161" s="256"/>
      <c r="AQ161" s="253"/>
      <c r="AR161" s="253"/>
      <c r="AS161" s="253"/>
      <c r="AT161" s="256"/>
      <c r="AU161" s="253"/>
      <c r="AV161" s="253"/>
      <c r="AW161" s="253"/>
      <c r="AX161" s="253"/>
      <c r="AY161" s="253"/>
      <c r="AZ161" s="253"/>
      <c r="BA161" s="253"/>
      <c r="BB161" s="253"/>
      <c r="BC161" s="253"/>
      <c r="BD161" s="253"/>
      <c r="BE161" s="253"/>
      <c r="BF161" s="253"/>
      <c r="BG161" s="253"/>
    </row>
    <row r="162" spans="1:59" s="252" customFormat="1" ht="15" customHeight="1" x14ac:dyDescent="0.25">
      <c r="A162" s="253"/>
      <c r="B162" s="27"/>
      <c r="C162" s="253"/>
      <c r="D162" s="253"/>
      <c r="E162" s="253"/>
      <c r="F162" s="253"/>
      <c r="G162" s="253"/>
      <c r="H162" s="253"/>
      <c r="I162" s="253">
        <v>22</v>
      </c>
      <c r="J162" s="253"/>
      <c r="K162" s="253"/>
      <c r="L162" s="253"/>
      <c r="M162" s="253" t="s">
        <v>1178</v>
      </c>
      <c r="N162" s="253"/>
      <c r="O162" s="253"/>
      <c r="P162" s="253"/>
      <c r="Q162" s="253"/>
      <c r="R162" s="253"/>
      <c r="S162" s="253"/>
      <c r="T162" s="253"/>
      <c r="U162" s="253" t="s">
        <v>317</v>
      </c>
      <c r="V162" s="253"/>
      <c r="W162" s="253"/>
      <c r="X162" s="253"/>
      <c r="Y162" s="253"/>
      <c r="Z162" s="253"/>
      <c r="AA162" s="253"/>
      <c r="AB162" s="253"/>
      <c r="AC162" s="253" t="s">
        <v>318</v>
      </c>
      <c r="AD162" s="253"/>
      <c r="AE162" s="253"/>
      <c r="AF162" s="253"/>
      <c r="AG162" s="253"/>
      <c r="AH162" s="253"/>
      <c r="AI162" s="253"/>
      <c r="AJ162" s="253"/>
      <c r="AK162" s="253"/>
      <c r="AL162" s="253"/>
      <c r="AM162" s="253"/>
      <c r="AN162" s="253"/>
      <c r="AO162" s="253"/>
      <c r="AP162" s="256"/>
      <c r="AQ162" s="253"/>
      <c r="AR162" s="253"/>
      <c r="AS162" s="253"/>
      <c r="AT162" s="256"/>
      <c r="AU162" s="253"/>
      <c r="AV162" s="253"/>
      <c r="AW162" s="253"/>
      <c r="AX162" s="253"/>
      <c r="AY162" s="253"/>
      <c r="AZ162" s="253"/>
      <c r="BA162" s="253"/>
      <c r="BB162" s="253"/>
      <c r="BC162" s="253"/>
      <c r="BD162" s="253"/>
      <c r="BE162" s="253"/>
      <c r="BF162" s="253"/>
      <c r="BG162" s="253"/>
    </row>
    <row r="163" spans="1:59" s="252" customFormat="1" ht="15" customHeight="1" x14ac:dyDescent="0.25">
      <c r="A163" s="253"/>
      <c r="B163" s="27"/>
      <c r="C163" s="253"/>
      <c r="D163" s="253"/>
      <c r="E163" s="253"/>
      <c r="F163" s="253"/>
      <c r="G163" s="253"/>
      <c r="H163" s="253"/>
      <c r="I163" s="253">
        <v>23</v>
      </c>
      <c r="J163" s="253"/>
      <c r="K163" s="253"/>
      <c r="L163" s="253"/>
      <c r="M163" s="253" t="s">
        <v>1179</v>
      </c>
      <c r="N163" s="253"/>
      <c r="O163" s="253"/>
      <c r="P163" s="253"/>
      <c r="Q163" s="253"/>
      <c r="R163" s="253"/>
      <c r="S163" s="253"/>
      <c r="T163" s="253"/>
      <c r="U163" s="253" t="s">
        <v>319</v>
      </c>
      <c r="V163" s="253"/>
      <c r="W163" s="253"/>
      <c r="X163" s="253"/>
      <c r="Y163" s="253"/>
      <c r="Z163" s="253"/>
      <c r="AA163" s="253"/>
      <c r="AB163" s="253"/>
      <c r="AC163" s="253" t="s">
        <v>320</v>
      </c>
      <c r="AD163" s="253"/>
      <c r="AE163" s="253"/>
      <c r="AF163" s="253"/>
      <c r="AG163" s="253"/>
      <c r="AH163" s="253"/>
      <c r="AI163" s="253"/>
      <c r="AJ163" s="253"/>
      <c r="AK163" s="253"/>
      <c r="AL163" s="253"/>
      <c r="AM163" s="253"/>
      <c r="AN163" s="253"/>
      <c r="AO163" s="253"/>
      <c r="AP163" s="256"/>
      <c r="AQ163" s="253"/>
      <c r="AR163" s="253"/>
      <c r="AS163" s="253"/>
      <c r="AT163" s="256"/>
      <c r="AU163" s="253"/>
      <c r="AV163" s="253"/>
      <c r="AW163" s="253"/>
      <c r="AX163" s="253"/>
      <c r="AY163" s="253"/>
      <c r="AZ163" s="253"/>
      <c r="BA163" s="253"/>
      <c r="BB163" s="253"/>
      <c r="BC163" s="253"/>
      <c r="BD163" s="253"/>
      <c r="BE163" s="253"/>
      <c r="BF163" s="253"/>
      <c r="BG163" s="253"/>
    </row>
    <row r="164" spans="1:59" s="252" customFormat="1" ht="15" customHeight="1" x14ac:dyDescent="0.25">
      <c r="A164" s="253"/>
      <c r="B164" s="27"/>
      <c r="C164" s="253"/>
      <c r="D164" s="253"/>
      <c r="E164" s="253"/>
      <c r="F164" s="253"/>
      <c r="G164" s="253"/>
      <c r="H164" s="253"/>
      <c r="I164" s="253">
        <v>24</v>
      </c>
      <c r="J164" s="253"/>
      <c r="K164" s="253"/>
      <c r="L164" s="253"/>
      <c r="M164" s="253" t="s">
        <v>1180</v>
      </c>
      <c r="N164" s="253"/>
      <c r="O164" s="253"/>
      <c r="P164" s="253"/>
      <c r="Q164" s="253"/>
      <c r="R164" s="253"/>
      <c r="S164" s="253"/>
      <c r="T164" s="253"/>
      <c r="U164" s="253" t="s">
        <v>321</v>
      </c>
      <c r="V164" s="253"/>
      <c r="W164" s="253"/>
      <c r="X164" s="253"/>
      <c r="Y164" s="253"/>
      <c r="Z164" s="253"/>
      <c r="AA164" s="253"/>
      <c r="AB164" s="253"/>
      <c r="AC164" s="253" t="s">
        <v>320</v>
      </c>
      <c r="AD164" s="253"/>
      <c r="AE164" s="253"/>
      <c r="AF164" s="253"/>
      <c r="AG164" s="253"/>
      <c r="AH164" s="253"/>
      <c r="AI164" s="253"/>
      <c r="AJ164" s="253"/>
      <c r="AK164" s="253"/>
      <c r="AL164" s="253"/>
      <c r="AM164" s="253"/>
      <c r="AN164" s="253"/>
      <c r="AO164" s="253"/>
      <c r="AP164" s="256"/>
      <c r="AQ164" s="253"/>
      <c r="AR164" s="253"/>
      <c r="AS164" s="253"/>
      <c r="AT164" s="256"/>
      <c r="AU164" s="253"/>
      <c r="AV164" s="253"/>
      <c r="AW164" s="253"/>
      <c r="AX164" s="253"/>
      <c r="AY164" s="253"/>
      <c r="AZ164" s="253"/>
      <c r="BA164" s="253"/>
      <c r="BB164" s="253"/>
      <c r="BC164" s="253"/>
      <c r="BD164" s="253"/>
      <c r="BE164" s="253"/>
      <c r="BF164" s="253"/>
      <c r="BG164" s="253"/>
    </row>
    <row r="165" spans="1:59" s="252" customFormat="1" ht="15" customHeight="1" x14ac:dyDescent="0.25">
      <c r="A165" s="253"/>
      <c r="B165" s="27"/>
      <c r="C165" s="253"/>
      <c r="D165" s="253"/>
      <c r="E165" s="253"/>
      <c r="F165" s="253"/>
      <c r="G165" s="253"/>
      <c r="H165" s="253"/>
      <c r="I165" s="253"/>
      <c r="J165" s="253"/>
      <c r="K165" s="253"/>
      <c r="L165" s="253"/>
      <c r="M165" s="253" t="s">
        <v>1181</v>
      </c>
      <c r="N165" s="253"/>
      <c r="O165" s="253"/>
      <c r="P165" s="253"/>
      <c r="Q165" s="253"/>
      <c r="R165" s="253"/>
      <c r="S165" s="253"/>
      <c r="T165" s="253"/>
      <c r="U165" s="253" t="s">
        <v>322</v>
      </c>
      <c r="V165" s="253"/>
      <c r="W165" s="253"/>
      <c r="X165" s="253"/>
      <c r="Y165" s="253"/>
      <c r="Z165" s="253"/>
      <c r="AA165" s="253"/>
      <c r="AB165" s="253"/>
      <c r="AC165" s="253" t="s">
        <v>323</v>
      </c>
      <c r="AD165" s="253"/>
      <c r="AE165" s="253"/>
      <c r="AF165" s="253"/>
      <c r="AG165" s="253"/>
      <c r="AH165" s="253"/>
      <c r="AI165" s="253"/>
      <c r="AJ165" s="253"/>
      <c r="AK165" s="253"/>
      <c r="AL165" s="253"/>
      <c r="AM165" s="253"/>
      <c r="AN165" s="253"/>
      <c r="AO165" s="253"/>
      <c r="AP165" s="256"/>
      <c r="AQ165" s="253"/>
      <c r="AR165" s="253"/>
      <c r="AS165" s="253"/>
      <c r="AT165" s="256"/>
      <c r="AU165" s="253"/>
      <c r="AV165" s="253"/>
      <c r="AW165" s="253"/>
      <c r="AX165" s="253"/>
      <c r="AY165" s="253"/>
      <c r="AZ165" s="253"/>
      <c r="BA165" s="253"/>
      <c r="BB165" s="253"/>
      <c r="BC165" s="253"/>
      <c r="BD165" s="253"/>
      <c r="BE165" s="253"/>
      <c r="BF165" s="253"/>
      <c r="BG165" s="253"/>
    </row>
    <row r="166" spans="1:59" s="252" customFormat="1" ht="15" customHeight="1" x14ac:dyDescent="0.25">
      <c r="A166" s="253"/>
      <c r="B166" s="27"/>
      <c r="C166" s="253"/>
      <c r="D166" s="253"/>
      <c r="E166" s="253"/>
      <c r="F166" s="253"/>
      <c r="G166" s="253"/>
      <c r="H166" s="253"/>
      <c r="I166" s="253"/>
      <c r="J166" s="253"/>
      <c r="K166" s="253"/>
      <c r="L166" s="253"/>
      <c r="M166" s="253" t="s">
        <v>1182</v>
      </c>
      <c r="N166" s="253"/>
      <c r="O166" s="253"/>
      <c r="P166" s="253"/>
      <c r="Q166" s="253"/>
      <c r="R166" s="253"/>
      <c r="S166" s="253"/>
      <c r="T166" s="253"/>
      <c r="U166" s="253" t="s">
        <v>324</v>
      </c>
      <c r="V166" s="253"/>
      <c r="W166" s="253"/>
      <c r="X166" s="253"/>
      <c r="Y166" s="253"/>
      <c r="Z166" s="253"/>
      <c r="AA166" s="253"/>
      <c r="AB166" s="253"/>
      <c r="AC166" s="253" t="s">
        <v>323</v>
      </c>
      <c r="AD166" s="253"/>
      <c r="AE166" s="253"/>
      <c r="AF166" s="253"/>
      <c r="AG166" s="253"/>
      <c r="AH166" s="253"/>
      <c r="AI166" s="253"/>
      <c r="AJ166" s="253"/>
      <c r="AK166" s="253"/>
      <c r="AL166" s="253"/>
      <c r="AM166" s="253"/>
      <c r="AN166" s="253"/>
      <c r="AO166" s="253"/>
      <c r="AP166" s="256"/>
      <c r="AQ166" s="253"/>
      <c r="AR166" s="253"/>
      <c r="AS166" s="253"/>
      <c r="AT166" s="256"/>
      <c r="AU166" s="253"/>
      <c r="AV166" s="253"/>
      <c r="AW166" s="253"/>
      <c r="AX166" s="253"/>
      <c r="AY166" s="253"/>
      <c r="AZ166" s="253"/>
      <c r="BA166" s="253"/>
      <c r="BB166" s="253"/>
      <c r="BC166" s="253"/>
      <c r="BD166" s="253"/>
      <c r="BE166" s="253"/>
      <c r="BF166" s="253"/>
      <c r="BG166" s="253"/>
    </row>
    <row r="167" spans="1:59" s="252" customFormat="1" ht="15" customHeight="1" x14ac:dyDescent="0.25">
      <c r="A167" s="253"/>
      <c r="B167" s="27"/>
      <c r="C167" s="253"/>
      <c r="D167" s="253"/>
      <c r="E167" s="253"/>
      <c r="F167" s="253"/>
      <c r="G167" s="253"/>
      <c r="H167" s="253"/>
      <c r="I167" s="253"/>
      <c r="J167" s="253"/>
      <c r="K167" s="253"/>
      <c r="L167" s="253"/>
      <c r="M167" s="253" t="s">
        <v>1183</v>
      </c>
      <c r="N167" s="253"/>
      <c r="O167" s="253"/>
      <c r="P167" s="253"/>
      <c r="Q167" s="253"/>
      <c r="R167" s="253"/>
      <c r="S167" s="253"/>
      <c r="T167" s="253"/>
      <c r="U167" s="253" t="s">
        <v>325</v>
      </c>
      <c r="V167" s="253"/>
      <c r="W167" s="253"/>
      <c r="X167" s="253"/>
      <c r="Y167" s="253"/>
      <c r="Z167" s="253"/>
      <c r="AA167" s="253"/>
      <c r="AB167" s="253"/>
      <c r="AC167" s="253" t="s">
        <v>316</v>
      </c>
      <c r="AD167" s="253"/>
      <c r="AE167" s="253"/>
      <c r="AF167" s="253"/>
      <c r="AG167" s="253"/>
      <c r="AH167" s="253"/>
      <c r="AI167" s="253"/>
      <c r="AJ167" s="253"/>
      <c r="AK167" s="253"/>
      <c r="AL167" s="253"/>
      <c r="AM167" s="253"/>
      <c r="AN167" s="253"/>
      <c r="AO167" s="253"/>
      <c r="AP167" s="256"/>
      <c r="AQ167" s="253"/>
      <c r="AR167" s="253"/>
      <c r="AS167" s="253"/>
      <c r="AT167" s="256"/>
      <c r="AU167" s="253"/>
      <c r="AV167" s="253"/>
      <c r="AW167" s="253"/>
      <c r="AX167" s="253"/>
      <c r="AY167" s="253"/>
      <c r="AZ167" s="253"/>
      <c r="BA167" s="253"/>
      <c r="BB167" s="253"/>
      <c r="BC167" s="253"/>
      <c r="BD167" s="253"/>
      <c r="BE167" s="253"/>
      <c r="BF167" s="253"/>
      <c r="BG167" s="253"/>
    </row>
    <row r="168" spans="1:59" s="252" customFormat="1" ht="15" customHeight="1" x14ac:dyDescent="0.25">
      <c r="A168" s="253"/>
      <c r="B168" s="27"/>
      <c r="C168" s="253"/>
      <c r="D168" s="253"/>
      <c r="E168" s="253"/>
      <c r="F168" s="253"/>
      <c r="G168" s="253"/>
      <c r="H168" s="253"/>
      <c r="I168" s="253"/>
      <c r="J168" s="253"/>
      <c r="K168" s="253"/>
      <c r="L168" s="253"/>
      <c r="M168" s="253" t="s">
        <v>1184</v>
      </c>
      <c r="N168" s="253"/>
      <c r="O168" s="253"/>
      <c r="P168" s="253"/>
      <c r="Q168" s="253"/>
      <c r="R168" s="253"/>
      <c r="S168" s="253"/>
      <c r="T168" s="253"/>
      <c r="U168" s="253" t="s">
        <v>326</v>
      </c>
      <c r="V168" s="253"/>
      <c r="W168" s="253"/>
      <c r="X168" s="253"/>
      <c r="Y168" s="253"/>
      <c r="Z168" s="253"/>
      <c r="AA168" s="253"/>
      <c r="AB168" s="253"/>
      <c r="AC168" s="253" t="s">
        <v>332</v>
      </c>
      <c r="AD168" s="253"/>
      <c r="AE168" s="253"/>
      <c r="AF168" s="253"/>
      <c r="AG168" s="253"/>
      <c r="AH168" s="253"/>
      <c r="AI168" s="253"/>
      <c r="AJ168" s="253"/>
      <c r="AK168" s="253"/>
      <c r="AL168" s="253"/>
      <c r="AM168" s="253"/>
      <c r="AN168" s="253"/>
      <c r="AO168" s="253"/>
      <c r="AP168" s="256"/>
      <c r="AQ168" s="253"/>
      <c r="AR168" s="253"/>
      <c r="AS168" s="253"/>
      <c r="AT168" s="256"/>
      <c r="AU168" s="253"/>
      <c r="AV168" s="253"/>
      <c r="AW168" s="253"/>
      <c r="AX168" s="253"/>
      <c r="AY168" s="253"/>
      <c r="AZ168" s="253"/>
      <c r="BA168" s="253"/>
      <c r="BB168" s="253"/>
      <c r="BC168" s="253"/>
      <c r="BD168" s="253"/>
      <c r="BE168" s="253"/>
      <c r="BF168" s="253"/>
      <c r="BG168" s="253"/>
    </row>
    <row r="169" spans="1:59" s="252" customFormat="1" ht="15" customHeight="1" x14ac:dyDescent="0.25">
      <c r="A169" s="253"/>
      <c r="B169" s="27"/>
      <c r="C169" s="253"/>
      <c r="D169" s="253"/>
      <c r="E169" s="253"/>
      <c r="F169" s="253"/>
      <c r="G169" s="253"/>
      <c r="H169" s="253"/>
      <c r="I169" s="253"/>
      <c r="J169" s="253"/>
      <c r="K169" s="253"/>
      <c r="L169" s="253"/>
      <c r="M169" s="253" t="s">
        <v>1185</v>
      </c>
      <c r="N169" s="253"/>
      <c r="O169" s="253"/>
      <c r="P169" s="253"/>
      <c r="Q169" s="253"/>
      <c r="R169" s="253"/>
      <c r="S169" s="253"/>
      <c r="T169" s="253"/>
      <c r="U169" s="253" t="s">
        <v>327</v>
      </c>
      <c r="V169" s="253"/>
      <c r="W169" s="253"/>
      <c r="X169" s="253"/>
      <c r="Y169" s="253"/>
      <c r="Z169" s="253"/>
      <c r="AA169" s="253"/>
      <c r="AB169" s="253"/>
      <c r="AC169" s="253" t="s">
        <v>323</v>
      </c>
      <c r="AD169" s="253"/>
      <c r="AE169" s="253"/>
      <c r="AF169" s="253"/>
      <c r="AG169" s="253"/>
      <c r="AH169" s="253"/>
      <c r="AI169" s="253"/>
      <c r="AJ169" s="253"/>
      <c r="AK169" s="253"/>
      <c r="AL169" s="253"/>
      <c r="AM169" s="253"/>
      <c r="AN169" s="253"/>
      <c r="AO169" s="253"/>
      <c r="AP169" s="256"/>
      <c r="AQ169" s="253"/>
      <c r="AR169" s="253"/>
      <c r="AS169" s="253"/>
      <c r="AT169" s="256"/>
      <c r="AU169" s="253"/>
      <c r="AV169" s="253"/>
      <c r="AW169" s="253"/>
      <c r="AX169" s="253"/>
      <c r="AY169" s="253"/>
      <c r="AZ169" s="253"/>
      <c r="BA169" s="253"/>
      <c r="BB169" s="253"/>
      <c r="BC169" s="253"/>
      <c r="BD169" s="253"/>
      <c r="BE169" s="253"/>
      <c r="BF169" s="253"/>
      <c r="BG169" s="253"/>
    </row>
    <row r="170" spans="1:59" s="252" customFormat="1" ht="15" customHeight="1" x14ac:dyDescent="0.25">
      <c r="A170" s="253"/>
      <c r="B170" s="27"/>
      <c r="C170" s="253"/>
      <c r="D170" s="253"/>
      <c r="E170" s="253"/>
      <c r="F170" s="253"/>
      <c r="G170" s="253"/>
      <c r="H170" s="253"/>
      <c r="I170" s="253"/>
      <c r="J170" s="253"/>
      <c r="K170" s="253"/>
      <c r="L170" s="253"/>
      <c r="M170" s="253" t="s">
        <v>1186</v>
      </c>
      <c r="N170" s="253"/>
      <c r="O170" s="253"/>
      <c r="P170" s="253"/>
      <c r="Q170" s="253"/>
      <c r="R170" s="253"/>
      <c r="S170" s="253"/>
      <c r="T170" s="253"/>
      <c r="U170" s="253" t="s">
        <v>328</v>
      </c>
      <c r="V170" s="253"/>
      <c r="W170" s="253"/>
      <c r="X170" s="253"/>
      <c r="Y170" s="253"/>
      <c r="Z170" s="253"/>
      <c r="AA170" s="253"/>
      <c r="AB170" s="253"/>
      <c r="AC170" s="253" t="s">
        <v>329</v>
      </c>
      <c r="AD170" s="253"/>
      <c r="AE170" s="253"/>
      <c r="AF170" s="253"/>
      <c r="AG170" s="253"/>
      <c r="AH170" s="253"/>
      <c r="AI170" s="253"/>
      <c r="AJ170" s="253"/>
      <c r="AK170" s="253"/>
      <c r="AL170" s="253"/>
      <c r="AM170" s="253"/>
      <c r="AN170" s="253"/>
      <c r="AO170" s="253"/>
      <c r="AP170" s="256"/>
      <c r="AQ170" s="253"/>
      <c r="AR170" s="253"/>
      <c r="AS170" s="253"/>
      <c r="AT170" s="256"/>
      <c r="AU170" s="253"/>
      <c r="AV170" s="253"/>
      <c r="AW170" s="253"/>
      <c r="AX170" s="253"/>
      <c r="AY170" s="253"/>
      <c r="AZ170" s="253"/>
      <c r="BA170" s="253"/>
      <c r="BB170" s="253"/>
      <c r="BC170" s="253"/>
      <c r="BD170" s="253"/>
      <c r="BE170" s="253"/>
      <c r="BF170" s="253"/>
      <c r="BG170" s="253"/>
    </row>
    <row r="171" spans="1:59" s="252" customFormat="1" ht="15" customHeight="1" x14ac:dyDescent="0.25">
      <c r="A171" s="253"/>
      <c r="B171" s="27"/>
      <c r="C171" s="253"/>
      <c r="D171" s="253"/>
      <c r="E171" s="253"/>
      <c r="F171" s="253"/>
      <c r="G171" s="253"/>
      <c r="H171" s="253"/>
      <c r="I171" s="253"/>
      <c r="J171" s="253"/>
      <c r="K171" s="253"/>
      <c r="L171" s="253"/>
      <c r="M171" s="253" t="s">
        <v>1187</v>
      </c>
      <c r="N171" s="253"/>
      <c r="O171" s="253"/>
      <c r="P171" s="253"/>
      <c r="Q171" s="253"/>
      <c r="R171" s="253"/>
      <c r="S171" s="253"/>
      <c r="T171" s="253"/>
      <c r="U171" s="253" t="s">
        <v>330</v>
      </c>
      <c r="V171" s="253"/>
      <c r="W171" s="253"/>
      <c r="X171" s="253"/>
      <c r="Y171" s="253"/>
      <c r="Z171" s="253"/>
      <c r="AA171" s="253"/>
      <c r="AB171" s="253"/>
      <c r="AC171" s="253" t="s">
        <v>323</v>
      </c>
      <c r="AD171" s="253"/>
      <c r="AE171" s="253"/>
      <c r="AF171" s="253"/>
      <c r="AG171" s="253"/>
      <c r="AH171" s="253"/>
      <c r="AI171" s="253"/>
      <c r="AJ171" s="253"/>
      <c r="AK171" s="253"/>
      <c r="AL171" s="253"/>
      <c r="AM171" s="253"/>
      <c r="AN171" s="253"/>
      <c r="AO171" s="253"/>
      <c r="AP171" s="256"/>
      <c r="AQ171" s="253"/>
      <c r="AR171" s="253"/>
      <c r="AS171" s="253"/>
      <c r="AT171" s="256"/>
      <c r="AU171" s="253"/>
      <c r="AV171" s="253"/>
      <c r="AW171" s="253"/>
      <c r="AX171" s="253"/>
      <c r="AY171" s="253"/>
      <c r="AZ171" s="253"/>
      <c r="BA171" s="253"/>
      <c r="BB171" s="253"/>
      <c r="BC171" s="253"/>
      <c r="BD171" s="253"/>
      <c r="BE171" s="253"/>
      <c r="BF171" s="253"/>
      <c r="BG171" s="253"/>
    </row>
    <row r="172" spans="1:59" s="252" customFormat="1" ht="15" customHeight="1" x14ac:dyDescent="0.25">
      <c r="A172" s="253"/>
      <c r="B172" s="253"/>
      <c r="C172" s="253"/>
      <c r="D172" s="253"/>
      <c r="E172" s="253"/>
      <c r="F172" s="253"/>
      <c r="G172" s="253"/>
      <c r="H172" s="253"/>
      <c r="I172" s="253"/>
      <c r="J172" s="253"/>
      <c r="K172" s="253"/>
      <c r="L172" s="253"/>
      <c r="M172" s="253" t="s">
        <v>1188</v>
      </c>
      <c r="N172" s="253"/>
      <c r="O172" s="253"/>
      <c r="P172" s="253"/>
      <c r="Q172" s="253"/>
      <c r="R172" s="253"/>
      <c r="S172" s="253"/>
      <c r="T172" s="253"/>
      <c r="U172" s="253" t="s">
        <v>331</v>
      </c>
      <c r="V172" s="253"/>
      <c r="W172" s="253"/>
      <c r="X172" s="253"/>
      <c r="Y172" s="253"/>
      <c r="Z172" s="253"/>
      <c r="AA172" s="253"/>
      <c r="AB172" s="253"/>
      <c r="AC172" s="253" t="s">
        <v>332</v>
      </c>
      <c r="AD172" s="253"/>
      <c r="AE172" s="253"/>
      <c r="AF172" s="253"/>
      <c r="AG172" s="253"/>
      <c r="AH172" s="253"/>
      <c r="AI172" s="253"/>
      <c r="AJ172" s="253"/>
      <c r="AK172" s="253"/>
      <c r="AL172" s="253"/>
      <c r="AM172" s="253"/>
      <c r="AN172" s="253"/>
      <c r="AO172" s="253"/>
      <c r="AP172" s="256"/>
      <c r="AQ172" s="253"/>
      <c r="AR172" s="253"/>
      <c r="AS172" s="253"/>
      <c r="AT172" s="256"/>
      <c r="AU172" s="253"/>
      <c r="AV172" s="253"/>
      <c r="AW172" s="253"/>
      <c r="AX172" s="253"/>
      <c r="AY172" s="253"/>
      <c r="AZ172" s="253"/>
      <c r="BA172" s="253"/>
      <c r="BB172" s="253"/>
      <c r="BC172" s="253"/>
      <c r="BD172" s="253"/>
      <c r="BE172" s="253"/>
      <c r="BF172" s="253"/>
      <c r="BG172" s="253"/>
    </row>
    <row r="173" spans="1:59" s="252" customFormat="1" ht="15" customHeight="1" x14ac:dyDescent="0.25">
      <c r="A173" s="253"/>
      <c r="B173" s="27"/>
      <c r="C173" s="253"/>
      <c r="D173" s="253"/>
      <c r="E173" s="253"/>
      <c r="F173" s="253"/>
      <c r="G173" s="253"/>
      <c r="H173" s="253"/>
      <c r="I173" s="253"/>
      <c r="J173" s="27"/>
      <c r="K173" s="27"/>
      <c r="L173" s="27"/>
      <c r="M173" s="27"/>
      <c r="N173" s="27"/>
      <c r="O173" s="27"/>
      <c r="P173" s="253"/>
      <c r="Q173" s="253"/>
      <c r="R173" s="253"/>
      <c r="S173" s="253"/>
      <c r="T173" s="253"/>
      <c r="U173" s="253" t="s">
        <v>333</v>
      </c>
      <c r="V173" s="253"/>
      <c r="W173" s="253"/>
      <c r="X173" s="253"/>
      <c r="Y173" s="253"/>
      <c r="Z173" s="253"/>
      <c r="AA173" s="253"/>
      <c r="AB173" s="253"/>
      <c r="AC173" s="253" t="s">
        <v>332</v>
      </c>
      <c r="AD173" s="253"/>
      <c r="AE173" s="253"/>
      <c r="AF173" s="253"/>
      <c r="AG173" s="253"/>
      <c r="AH173" s="253"/>
      <c r="AI173" s="253"/>
      <c r="AJ173" s="253"/>
      <c r="AK173" s="253"/>
      <c r="AL173" s="253"/>
      <c r="AM173" s="253"/>
      <c r="AN173" s="253"/>
      <c r="AO173" s="253"/>
      <c r="AP173" s="256"/>
      <c r="AQ173" s="253"/>
      <c r="AR173" s="253"/>
      <c r="AS173" s="253"/>
      <c r="AT173" s="256"/>
      <c r="AU173" s="253"/>
      <c r="AV173" s="253"/>
      <c r="AW173" s="253"/>
      <c r="AX173" s="253"/>
      <c r="AY173" s="253"/>
      <c r="AZ173" s="253"/>
      <c r="BA173" s="253"/>
      <c r="BB173" s="253"/>
      <c r="BC173" s="253"/>
      <c r="BD173" s="253"/>
      <c r="BE173" s="253"/>
      <c r="BF173" s="253"/>
      <c r="BG173" s="253"/>
    </row>
    <row r="174" spans="1:59" s="252" customFormat="1" ht="15" customHeight="1" x14ac:dyDescent="0.25">
      <c r="A174" s="253"/>
      <c r="B174" s="253"/>
      <c r="C174" s="253"/>
      <c r="D174" s="253"/>
      <c r="E174" s="253"/>
      <c r="F174" s="253"/>
      <c r="G174" s="253"/>
      <c r="H174" s="253"/>
      <c r="I174" s="300" t="s">
        <v>272</v>
      </c>
      <c r="J174" s="27"/>
      <c r="K174" s="27"/>
      <c r="L174" s="27"/>
      <c r="M174" s="27"/>
      <c r="N174" s="27"/>
      <c r="O174" s="27"/>
      <c r="P174" s="27" t="s">
        <v>1193</v>
      </c>
      <c r="Q174" s="253"/>
      <c r="R174" s="253"/>
      <c r="S174" s="253"/>
      <c r="T174" s="253"/>
      <c r="U174" s="253" t="s">
        <v>334</v>
      </c>
      <c r="V174" s="253"/>
      <c r="W174" s="253"/>
      <c r="X174" s="253"/>
      <c r="Y174" s="253"/>
      <c r="Z174" s="253"/>
      <c r="AA174" s="253"/>
      <c r="AB174" s="253"/>
      <c r="AC174" s="253" t="s">
        <v>332</v>
      </c>
      <c r="AD174" s="253"/>
      <c r="AE174" s="253"/>
      <c r="AF174" s="253"/>
      <c r="AG174" s="253"/>
      <c r="AH174" s="253"/>
      <c r="AI174" s="253"/>
      <c r="AJ174" s="253"/>
      <c r="AK174" s="253"/>
      <c r="AL174" s="253"/>
      <c r="AM174" s="253"/>
      <c r="AN174" s="253"/>
      <c r="AO174" s="253"/>
      <c r="AP174" s="256"/>
      <c r="AQ174" s="253"/>
      <c r="AR174" s="253"/>
      <c r="AS174" s="253"/>
      <c r="AT174" s="256"/>
      <c r="AU174" s="253"/>
      <c r="AV174" s="253"/>
      <c r="AW174" s="253"/>
      <c r="AX174" s="253"/>
      <c r="AY174" s="253"/>
      <c r="AZ174" s="253"/>
      <c r="BA174" s="253"/>
      <c r="BB174" s="253"/>
      <c r="BC174" s="253"/>
      <c r="BD174" s="253"/>
      <c r="BE174" s="253"/>
      <c r="BF174" s="253"/>
      <c r="BG174" s="253"/>
    </row>
    <row r="175" spans="1:59" s="252" customFormat="1" ht="15" customHeight="1" x14ac:dyDescent="0.25">
      <c r="A175" s="253"/>
      <c r="B175" s="27"/>
      <c r="C175" s="253"/>
      <c r="D175" s="253"/>
      <c r="E175" s="253"/>
      <c r="F175" s="253"/>
      <c r="G175" s="253"/>
      <c r="H175" s="253"/>
      <c r="I175" s="300" t="s">
        <v>274</v>
      </c>
      <c r="J175" s="27"/>
      <c r="K175" s="27"/>
      <c r="L175" s="27"/>
      <c r="M175" s="27"/>
      <c r="N175" s="27"/>
      <c r="O175" s="27"/>
      <c r="P175" s="27" t="s">
        <v>271</v>
      </c>
      <c r="Q175" s="253"/>
      <c r="R175" s="253"/>
      <c r="S175" s="253"/>
      <c r="T175" s="253"/>
      <c r="U175" s="253" t="s">
        <v>335</v>
      </c>
      <c r="V175" s="253"/>
      <c r="W175" s="253"/>
      <c r="X175" s="253"/>
      <c r="Y175" s="253"/>
      <c r="Z175" s="253"/>
      <c r="AA175" s="253"/>
      <c r="AB175" s="253"/>
      <c r="AC175" s="253" t="s">
        <v>320</v>
      </c>
      <c r="AD175" s="253"/>
      <c r="AE175" s="253"/>
      <c r="AF175" s="253"/>
      <c r="AG175" s="253"/>
      <c r="AH175" s="253"/>
      <c r="AI175" s="253"/>
      <c r="AJ175" s="253"/>
      <c r="AK175" s="253"/>
      <c r="AL175" s="253"/>
      <c r="AM175" s="253"/>
      <c r="AN175" s="253"/>
      <c r="AO175" s="253"/>
      <c r="AP175" s="256"/>
      <c r="AQ175" s="253"/>
      <c r="AR175" s="253"/>
      <c r="AS175" s="253"/>
      <c r="AT175" s="256"/>
      <c r="AU175" s="253"/>
      <c r="AV175" s="253"/>
      <c r="AW175" s="253"/>
      <c r="AX175" s="253"/>
      <c r="AY175" s="253"/>
      <c r="AZ175" s="253"/>
      <c r="BA175" s="253"/>
      <c r="BB175" s="253"/>
      <c r="BC175" s="253"/>
      <c r="BD175" s="253"/>
      <c r="BE175" s="253"/>
      <c r="BF175" s="253"/>
      <c r="BG175" s="253"/>
    </row>
    <row r="176" spans="1:59" s="252" customFormat="1" ht="15" customHeight="1" x14ac:dyDescent="0.25">
      <c r="A176" s="253"/>
      <c r="B176" s="27" t="s">
        <v>336</v>
      </c>
      <c r="C176" s="253"/>
      <c r="D176" s="253"/>
      <c r="E176" s="253"/>
      <c r="F176" s="253"/>
      <c r="G176" s="253"/>
      <c r="H176" s="253"/>
      <c r="I176" s="300" t="s">
        <v>270</v>
      </c>
      <c r="J176" s="27"/>
      <c r="K176" s="27"/>
      <c r="L176" s="27"/>
      <c r="M176" s="300"/>
      <c r="N176" s="27"/>
      <c r="O176" s="27"/>
      <c r="P176" s="27" t="s">
        <v>273</v>
      </c>
      <c r="Q176" s="253"/>
      <c r="R176" s="253"/>
      <c r="S176" s="253"/>
      <c r="T176" s="253"/>
      <c r="U176" s="253" t="s">
        <v>337</v>
      </c>
      <c r="V176" s="253"/>
      <c r="W176" s="253"/>
      <c r="X176" s="253"/>
      <c r="Y176" s="253"/>
      <c r="Z176" s="253"/>
      <c r="AA176" s="253"/>
      <c r="AB176" s="253"/>
      <c r="AC176" s="253" t="s">
        <v>332</v>
      </c>
      <c r="AD176" s="253"/>
      <c r="AE176" s="253"/>
      <c r="AF176" s="253"/>
      <c r="AG176" s="253"/>
      <c r="AH176" s="253"/>
      <c r="AI176" s="253"/>
      <c r="AJ176" s="253"/>
      <c r="AK176" s="253"/>
      <c r="AL176" s="253"/>
      <c r="AM176" s="253"/>
      <c r="AN176" s="253"/>
      <c r="AO176" s="253"/>
      <c r="AP176" s="256"/>
      <c r="AQ176" s="253"/>
      <c r="AR176" s="253"/>
      <c r="AS176" s="253"/>
      <c r="AT176" s="256"/>
      <c r="AU176" s="253"/>
      <c r="AV176" s="253"/>
      <c r="AW176" s="253"/>
      <c r="AX176" s="253"/>
      <c r="AY176" s="253"/>
      <c r="AZ176" s="253"/>
      <c r="BA176" s="253"/>
      <c r="BB176" s="253"/>
      <c r="BC176" s="253"/>
      <c r="BD176" s="253"/>
      <c r="BE176" s="253"/>
      <c r="BF176" s="253"/>
      <c r="BG176" s="253"/>
    </row>
    <row r="177" spans="1:59" s="252" customFormat="1" ht="15" customHeight="1" x14ac:dyDescent="0.25">
      <c r="A177" s="253"/>
      <c r="B177" s="27" t="s">
        <v>302</v>
      </c>
      <c r="C177" s="253"/>
      <c r="D177" s="253"/>
      <c r="E177" s="253"/>
      <c r="F177" s="253"/>
      <c r="G177" s="253"/>
      <c r="H177" s="253"/>
      <c r="I177" s="300" t="s">
        <v>269</v>
      </c>
      <c r="J177" s="253"/>
      <c r="K177" s="253"/>
      <c r="L177" s="253"/>
      <c r="M177" s="253"/>
      <c r="N177" s="253"/>
      <c r="O177" s="253"/>
      <c r="P177" s="27" t="s">
        <v>273</v>
      </c>
      <c r="Q177" s="253"/>
      <c r="R177" s="253"/>
      <c r="S177" s="253"/>
      <c r="T177" s="253"/>
      <c r="U177" s="253" t="s">
        <v>338</v>
      </c>
      <c r="V177" s="253"/>
      <c r="W177" s="253"/>
      <c r="X177" s="253"/>
      <c r="Y177" s="253"/>
      <c r="Z177" s="253"/>
      <c r="AA177" s="253"/>
      <c r="AB177" s="253"/>
      <c r="AC177" s="253" t="s">
        <v>320</v>
      </c>
      <c r="AD177" s="253"/>
      <c r="AE177" s="253"/>
      <c r="AF177" s="253"/>
      <c r="AG177" s="253"/>
      <c r="AH177" s="253"/>
      <c r="AI177" s="253"/>
      <c r="AJ177" s="253"/>
      <c r="AK177" s="253"/>
      <c r="AL177" s="253"/>
      <c r="AM177" s="253"/>
      <c r="AN177" s="253"/>
      <c r="AO177" s="253"/>
      <c r="AP177" s="256"/>
      <c r="AQ177" s="253"/>
      <c r="AR177" s="253"/>
      <c r="AS177" s="253"/>
      <c r="AT177" s="256"/>
      <c r="AU177" s="253"/>
      <c r="AV177" s="253"/>
      <c r="AW177" s="253"/>
      <c r="AX177" s="253"/>
      <c r="AY177" s="253"/>
      <c r="AZ177" s="253"/>
      <c r="BA177" s="253"/>
      <c r="BB177" s="253"/>
      <c r="BC177" s="253"/>
      <c r="BD177" s="253"/>
      <c r="BE177" s="253"/>
      <c r="BF177" s="253"/>
      <c r="BG177" s="253"/>
    </row>
    <row r="178" spans="1:59" s="252" customFormat="1" ht="15" customHeight="1" x14ac:dyDescent="0.25">
      <c r="A178" s="253"/>
      <c r="B178" s="253"/>
      <c r="C178" s="253"/>
      <c r="D178" s="253"/>
      <c r="E178" s="253"/>
      <c r="F178" s="253"/>
      <c r="G178" s="253"/>
      <c r="H178" s="253"/>
      <c r="I178" s="253"/>
      <c r="J178" s="253"/>
      <c r="K178" s="253"/>
      <c r="L178" s="253"/>
      <c r="M178" s="253"/>
      <c r="N178" s="253"/>
      <c r="O178" s="253"/>
      <c r="P178" s="253"/>
      <c r="Q178" s="253"/>
      <c r="R178" s="253"/>
      <c r="S178" s="253"/>
      <c r="T178" s="253"/>
      <c r="U178" s="253" t="s">
        <v>339</v>
      </c>
      <c r="V178" s="253"/>
      <c r="W178" s="253"/>
      <c r="X178" s="253"/>
      <c r="Y178" s="253"/>
      <c r="Z178" s="253"/>
      <c r="AA178" s="253"/>
      <c r="AB178" s="253"/>
      <c r="AC178" s="253" t="s">
        <v>329</v>
      </c>
      <c r="AD178" s="253"/>
      <c r="AE178" s="253"/>
      <c r="AF178" s="253"/>
      <c r="AG178" s="253"/>
      <c r="AH178" s="253"/>
      <c r="AI178" s="253"/>
      <c r="AJ178" s="253"/>
      <c r="AK178" s="253"/>
      <c r="AL178" s="253"/>
      <c r="AM178" s="253"/>
      <c r="AN178" s="253"/>
      <c r="AO178" s="253"/>
      <c r="AP178" s="256"/>
      <c r="AQ178" s="253"/>
      <c r="AR178" s="253"/>
      <c r="AS178" s="253"/>
      <c r="AT178" s="256"/>
      <c r="AU178" s="253"/>
      <c r="AV178" s="253"/>
      <c r="AW178" s="253"/>
      <c r="AX178" s="253"/>
      <c r="AY178" s="253"/>
      <c r="AZ178" s="253"/>
      <c r="BA178" s="253"/>
      <c r="BB178" s="253"/>
      <c r="BC178" s="253"/>
      <c r="BD178" s="253"/>
      <c r="BE178" s="253"/>
      <c r="BF178" s="253"/>
      <c r="BG178" s="253"/>
    </row>
    <row r="179" spans="1:59" s="252" customFormat="1" ht="15" customHeight="1" x14ac:dyDescent="0.25">
      <c r="A179" s="253"/>
      <c r="B179" s="253"/>
      <c r="C179" s="253"/>
      <c r="D179" s="253"/>
      <c r="E179" s="253"/>
      <c r="F179" s="253"/>
      <c r="G179" s="253"/>
      <c r="H179" s="253"/>
      <c r="I179" s="253"/>
      <c r="J179" s="253"/>
      <c r="K179" s="253"/>
      <c r="L179" s="253"/>
      <c r="M179" s="253"/>
      <c r="N179" s="253"/>
      <c r="O179" s="253"/>
      <c r="P179" s="253"/>
      <c r="Q179" s="253"/>
      <c r="R179" s="253"/>
      <c r="S179" s="253"/>
      <c r="T179" s="253"/>
      <c r="U179" s="253" t="s">
        <v>340</v>
      </c>
      <c r="V179" s="253"/>
      <c r="W179" s="253"/>
      <c r="X179" s="253"/>
      <c r="Y179" s="253"/>
      <c r="Z179" s="253"/>
      <c r="AA179" s="253"/>
      <c r="AB179" s="253"/>
      <c r="AC179" s="253" t="s">
        <v>323</v>
      </c>
      <c r="AD179" s="253"/>
      <c r="AE179" s="253"/>
      <c r="AF179" s="253"/>
      <c r="AG179" s="253"/>
      <c r="AH179" s="253"/>
      <c r="AI179" s="253"/>
      <c r="AJ179" s="253"/>
      <c r="AK179" s="253"/>
      <c r="AL179" s="253"/>
      <c r="AM179" s="253"/>
      <c r="AN179" s="253"/>
      <c r="AO179" s="253"/>
      <c r="AP179" s="256"/>
      <c r="AQ179" s="253"/>
      <c r="AR179" s="253"/>
      <c r="AS179" s="253"/>
      <c r="AT179" s="256"/>
      <c r="AU179" s="253"/>
      <c r="AV179" s="253"/>
      <c r="AW179" s="253"/>
      <c r="AX179" s="253"/>
      <c r="AY179" s="253"/>
      <c r="AZ179" s="253"/>
      <c r="BA179" s="253"/>
      <c r="BB179" s="253"/>
      <c r="BC179" s="253"/>
      <c r="BD179" s="253"/>
      <c r="BE179" s="253"/>
      <c r="BF179" s="253"/>
      <c r="BG179" s="253"/>
    </row>
    <row r="180" spans="1:59" s="252" customFormat="1" ht="15" customHeight="1" x14ac:dyDescent="0.25">
      <c r="A180" s="253"/>
      <c r="B180" s="253"/>
      <c r="C180" s="253"/>
      <c r="D180" s="253"/>
      <c r="E180" s="253"/>
      <c r="F180" s="253"/>
      <c r="G180" s="253"/>
      <c r="H180" s="253"/>
      <c r="I180" s="253"/>
      <c r="J180" s="253"/>
      <c r="K180" s="253"/>
      <c r="L180" s="253"/>
      <c r="M180" s="253"/>
      <c r="N180" s="253"/>
      <c r="O180" s="253"/>
      <c r="P180" s="253"/>
      <c r="Q180" s="253"/>
      <c r="R180" s="253"/>
      <c r="S180" s="253"/>
      <c r="T180" s="253"/>
      <c r="U180" s="253" t="s">
        <v>341</v>
      </c>
      <c r="V180" s="253"/>
      <c r="W180" s="253"/>
      <c r="X180" s="253"/>
      <c r="Y180" s="253"/>
      <c r="Z180" s="253"/>
      <c r="AA180" s="253"/>
      <c r="AB180" s="253"/>
      <c r="AC180" s="253" t="s">
        <v>332</v>
      </c>
      <c r="AD180" s="253"/>
      <c r="AE180" s="253"/>
      <c r="AF180" s="253"/>
      <c r="AG180" s="253"/>
      <c r="AH180" s="253"/>
      <c r="AI180" s="253"/>
      <c r="AJ180" s="253"/>
      <c r="AK180" s="253"/>
      <c r="AL180" s="253"/>
      <c r="AM180" s="253"/>
      <c r="AN180" s="253"/>
      <c r="AO180" s="253"/>
      <c r="AP180" s="256"/>
      <c r="AQ180" s="253"/>
      <c r="AR180" s="253"/>
      <c r="AS180" s="253"/>
      <c r="AT180" s="256"/>
      <c r="AU180" s="253"/>
      <c r="AV180" s="253"/>
      <c r="AW180" s="253"/>
      <c r="AX180" s="253"/>
      <c r="AY180" s="253"/>
      <c r="AZ180" s="253"/>
      <c r="BA180" s="253"/>
      <c r="BB180" s="253"/>
      <c r="BC180" s="253"/>
      <c r="BD180" s="253"/>
      <c r="BE180" s="253"/>
      <c r="BF180" s="253"/>
      <c r="BG180" s="253"/>
    </row>
    <row r="181" spans="1:59" s="252" customFormat="1" ht="15" customHeight="1" x14ac:dyDescent="0.25">
      <c r="A181" s="253"/>
      <c r="B181" s="253"/>
      <c r="C181" s="253"/>
      <c r="D181" s="253"/>
      <c r="E181" s="253"/>
      <c r="F181" s="253"/>
      <c r="G181" s="253"/>
      <c r="H181" s="253"/>
      <c r="I181" s="253"/>
      <c r="J181" s="253"/>
      <c r="K181" s="253"/>
      <c r="L181" s="253"/>
      <c r="M181" s="253"/>
      <c r="N181" s="253"/>
      <c r="O181" s="253"/>
      <c r="P181" s="253"/>
      <c r="Q181" s="253"/>
      <c r="R181" s="253"/>
      <c r="S181" s="253"/>
      <c r="T181" s="253"/>
      <c r="U181" s="253" t="s">
        <v>342</v>
      </c>
      <c r="V181" s="253"/>
      <c r="W181" s="253"/>
      <c r="X181" s="253"/>
      <c r="Y181" s="253"/>
      <c r="Z181" s="253"/>
      <c r="AA181" s="253"/>
      <c r="AB181" s="253"/>
      <c r="AC181" s="253" t="s">
        <v>332</v>
      </c>
      <c r="AD181" s="253"/>
      <c r="AE181" s="253"/>
      <c r="AF181" s="253"/>
      <c r="AG181" s="253"/>
      <c r="AH181" s="253"/>
      <c r="AI181" s="253"/>
      <c r="AJ181" s="253"/>
      <c r="AK181" s="253"/>
      <c r="AL181" s="253"/>
      <c r="AM181" s="253"/>
      <c r="AN181" s="253"/>
      <c r="AO181" s="253"/>
      <c r="AP181" s="256"/>
      <c r="AQ181" s="253"/>
      <c r="AR181" s="253"/>
      <c r="AS181" s="253"/>
      <c r="AT181" s="256"/>
      <c r="AU181" s="253"/>
      <c r="AV181" s="253"/>
      <c r="AW181" s="253"/>
      <c r="AX181" s="253"/>
      <c r="AY181" s="253"/>
      <c r="AZ181" s="253"/>
      <c r="BA181" s="253"/>
      <c r="BB181" s="253"/>
      <c r="BC181" s="253"/>
      <c r="BD181" s="253"/>
      <c r="BE181" s="253"/>
      <c r="BF181" s="253"/>
      <c r="BG181" s="253"/>
    </row>
    <row r="182" spans="1:59" s="252" customFormat="1" ht="15" customHeight="1" x14ac:dyDescent="0.25">
      <c r="A182" s="253"/>
      <c r="B182" s="253"/>
      <c r="C182" s="253"/>
      <c r="D182" s="253"/>
      <c r="E182" s="253"/>
      <c r="F182" s="253"/>
      <c r="G182" s="253"/>
      <c r="H182" s="253"/>
      <c r="I182" s="253"/>
      <c r="J182" s="253"/>
      <c r="K182" s="253"/>
      <c r="L182" s="253"/>
      <c r="M182" s="253"/>
      <c r="N182" s="253"/>
      <c r="O182" s="253"/>
      <c r="P182" s="253"/>
      <c r="Q182" s="253"/>
      <c r="R182" s="253"/>
      <c r="S182" s="253"/>
      <c r="T182" s="253"/>
      <c r="U182" s="253" t="s">
        <v>343</v>
      </c>
      <c r="V182" s="253"/>
      <c r="W182" s="253"/>
      <c r="X182" s="253"/>
      <c r="Y182" s="253"/>
      <c r="Z182" s="253"/>
      <c r="AA182" s="253"/>
      <c r="AB182" s="253"/>
      <c r="AC182" s="253" t="s">
        <v>320</v>
      </c>
      <c r="AD182" s="253"/>
      <c r="AE182" s="253"/>
      <c r="AF182" s="253"/>
      <c r="AG182" s="253"/>
      <c r="AH182" s="253"/>
      <c r="AI182" s="253"/>
      <c r="AJ182" s="253"/>
      <c r="AK182" s="253"/>
      <c r="AL182" s="253"/>
      <c r="AM182" s="253"/>
      <c r="AN182" s="253"/>
      <c r="AO182" s="253"/>
      <c r="AP182" s="256"/>
      <c r="AQ182" s="253"/>
      <c r="AR182" s="253"/>
      <c r="AS182" s="253"/>
      <c r="AT182" s="256"/>
      <c r="AU182" s="253"/>
      <c r="AV182" s="253"/>
      <c r="AW182" s="253"/>
      <c r="AX182" s="253"/>
      <c r="AY182" s="253"/>
      <c r="AZ182" s="253"/>
      <c r="BA182" s="253"/>
      <c r="BB182" s="253"/>
      <c r="BC182" s="253"/>
      <c r="BD182" s="253"/>
      <c r="BE182" s="253"/>
      <c r="BF182" s="253"/>
      <c r="BG182" s="253"/>
    </row>
    <row r="183" spans="1:59" s="252" customFormat="1" ht="15" customHeight="1" x14ac:dyDescent="0.25">
      <c r="A183" s="253"/>
      <c r="B183" s="253"/>
      <c r="C183" s="253"/>
      <c r="D183" s="253"/>
      <c r="E183" s="253"/>
      <c r="F183" s="253"/>
      <c r="G183" s="253"/>
      <c r="H183" s="253"/>
      <c r="I183" s="253"/>
      <c r="J183" s="253"/>
      <c r="K183" s="253"/>
      <c r="L183" s="253"/>
      <c r="M183" s="253"/>
      <c r="N183" s="253"/>
      <c r="O183" s="253"/>
      <c r="P183" s="253"/>
      <c r="Q183" s="253"/>
      <c r="R183" s="253"/>
      <c r="S183" s="253"/>
      <c r="T183" s="253"/>
      <c r="U183" s="253" t="s">
        <v>344</v>
      </c>
      <c r="V183" s="253"/>
      <c r="W183" s="253"/>
      <c r="X183" s="253"/>
      <c r="Y183" s="253"/>
      <c r="Z183" s="253"/>
      <c r="AA183" s="253"/>
      <c r="AB183" s="253"/>
      <c r="AC183" s="253" t="s">
        <v>320</v>
      </c>
      <c r="AD183" s="253"/>
      <c r="AE183" s="253"/>
      <c r="AF183" s="253"/>
      <c r="AG183" s="253"/>
      <c r="AH183" s="253"/>
      <c r="AI183" s="253"/>
      <c r="AJ183" s="253"/>
      <c r="AK183" s="253"/>
      <c r="AL183" s="253"/>
      <c r="AM183" s="253"/>
      <c r="AN183" s="253"/>
      <c r="AO183" s="253"/>
      <c r="AP183" s="256"/>
      <c r="AQ183" s="253"/>
      <c r="AR183" s="253"/>
      <c r="AS183" s="253"/>
      <c r="AT183" s="256"/>
      <c r="AU183" s="253"/>
      <c r="AV183" s="253"/>
      <c r="AW183" s="253"/>
      <c r="AX183" s="253"/>
      <c r="AY183" s="253"/>
      <c r="AZ183" s="253"/>
      <c r="BA183" s="253"/>
      <c r="BB183" s="253"/>
      <c r="BC183" s="253"/>
      <c r="BD183" s="253"/>
      <c r="BE183" s="253"/>
      <c r="BF183" s="253"/>
      <c r="BG183" s="253"/>
    </row>
    <row r="184" spans="1:59" s="252" customFormat="1" ht="15" customHeight="1" x14ac:dyDescent="0.25">
      <c r="A184" s="253"/>
      <c r="B184" s="253"/>
      <c r="C184" s="253"/>
      <c r="D184" s="253"/>
      <c r="E184" s="253"/>
      <c r="F184" s="253"/>
      <c r="G184" s="253"/>
      <c r="H184" s="253"/>
      <c r="I184" s="253"/>
      <c r="J184" s="253"/>
      <c r="K184" s="253"/>
      <c r="L184" s="253"/>
      <c r="M184" s="253"/>
      <c r="N184" s="253"/>
      <c r="O184" s="253"/>
      <c r="P184" s="253"/>
      <c r="Q184" s="253"/>
      <c r="R184" s="253"/>
      <c r="S184" s="253"/>
      <c r="T184" s="253"/>
      <c r="U184" s="253" t="s">
        <v>345</v>
      </c>
      <c r="V184" s="253"/>
      <c r="W184" s="253"/>
      <c r="X184" s="253"/>
      <c r="Y184" s="253"/>
      <c r="Z184" s="253"/>
      <c r="AA184" s="253"/>
      <c r="AB184" s="253"/>
      <c r="AC184" s="253" t="s">
        <v>320</v>
      </c>
      <c r="AD184" s="253"/>
      <c r="AE184" s="253"/>
      <c r="AF184" s="253"/>
      <c r="AG184" s="253"/>
      <c r="AH184" s="253"/>
      <c r="AI184" s="253"/>
      <c r="AJ184" s="253"/>
      <c r="AK184" s="253"/>
      <c r="AL184" s="253"/>
      <c r="AM184" s="253"/>
      <c r="AN184" s="253"/>
      <c r="AO184" s="253"/>
      <c r="AP184" s="256"/>
      <c r="AQ184" s="253"/>
      <c r="AR184" s="253"/>
      <c r="AS184" s="253"/>
      <c r="AT184" s="256"/>
      <c r="AU184" s="253"/>
      <c r="AV184" s="253"/>
      <c r="AW184" s="253"/>
      <c r="AX184" s="253"/>
      <c r="AY184" s="253"/>
      <c r="AZ184" s="253"/>
      <c r="BA184" s="253"/>
      <c r="BB184" s="253"/>
      <c r="BC184" s="253"/>
      <c r="BD184" s="253"/>
      <c r="BE184" s="253"/>
      <c r="BF184" s="253"/>
      <c r="BG184" s="253"/>
    </row>
    <row r="185" spans="1:59" s="252" customFormat="1" ht="15" customHeight="1" x14ac:dyDescent="0.25">
      <c r="A185" s="253"/>
      <c r="B185" s="253"/>
      <c r="C185" s="253"/>
      <c r="D185" s="253"/>
      <c r="E185" s="253"/>
      <c r="F185" s="253"/>
      <c r="G185" s="253"/>
      <c r="H185" s="253"/>
      <c r="I185" s="253"/>
      <c r="J185" s="253"/>
      <c r="K185" s="253"/>
      <c r="L185" s="253"/>
      <c r="M185" s="253"/>
      <c r="N185" s="253"/>
      <c r="O185" s="253"/>
      <c r="P185" s="253"/>
      <c r="Q185" s="253"/>
      <c r="R185" s="253"/>
      <c r="S185" s="253"/>
      <c r="T185" s="253"/>
      <c r="U185" s="253" t="s">
        <v>346</v>
      </c>
      <c r="V185" s="253"/>
      <c r="W185" s="253"/>
      <c r="X185" s="253"/>
      <c r="Y185" s="253"/>
      <c r="Z185" s="253"/>
      <c r="AA185" s="253"/>
      <c r="AB185" s="253"/>
      <c r="AC185" s="253" t="s">
        <v>323</v>
      </c>
      <c r="AD185" s="253"/>
      <c r="AE185" s="253"/>
      <c r="AF185" s="253"/>
      <c r="AG185" s="253"/>
      <c r="AH185" s="253"/>
      <c r="AI185" s="253"/>
      <c r="AJ185" s="253"/>
      <c r="AK185" s="253"/>
      <c r="AL185" s="253"/>
      <c r="AM185" s="253"/>
      <c r="AN185" s="253"/>
      <c r="AO185" s="253"/>
      <c r="AP185" s="256"/>
      <c r="AQ185" s="253"/>
      <c r="AR185" s="253"/>
      <c r="AS185" s="253"/>
      <c r="AT185" s="256"/>
      <c r="AU185" s="253"/>
      <c r="AV185" s="253"/>
      <c r="AW185" s="253"/>
      <c r="AX185" s="253"/>
      <c r="AY185" s="253"/>
      <c r="AZ185" s="253"/>
      <c r="BA185" s="253"/>
      <c r="BB185" s="253"/>
      <c r="BC185" s="253"/>
      <c r="BD185" s="253"/>
      <c r="BE185" s="253"/>
      <c r="BF185" s="253"/>
      <c r="BG185" s="253"/>
    </row>
    <row r="186" spans="1:59" s="252" customFormat="1" ht="15" customHeight="1" x14ac:dyDescent="0.25">
      <c r="A186" s="253"/>
      <c r="B186" s="253"/>
      <c r="C186" s="253"/>
      <c r="D186" s="253"/>
      <c r="E186" s="253"/>
      <c r="F186" s="253"/>
      <c r="G186" s="253"/>
      <c r="H186" s="253"/>
      <c r="I186" s="253"/>
      <c r="J186" s="253"/>
      <c r="K186" s="253"/>
      <c r="L186" s="253"/>
      <c r="M186" s="253"/>
      <c r="N186" s="253"/>
      <c r="O186" s="253"/>
      <c r="P186" s="253"/>
      <c r="Q186" s="253"/>
      <c r="R186" s="253"/>
      <c r="S186" s="253"/>
      <c r="T186" s="253"/>
      <c r="U186" s="253" t="s">
        <v>347</v>
      </c>
      <c r="V186" s="253"/>
      <c r="W186" s="253"/>
      <c r="X186" s="253"/>
      <c r="Y186" s="253"/>
      <c r="Z186" s="253"/>
      <c r="AA186" s="253"/>
      <c r="AB186" s="253"/>
      <c r="AC186" s="253" t="s">
        <v>323</v>
      </c>
      <c r="AD186" s="253"/>
      <c r="AE186" s="253"/>
      <c r="AF186" s="253"/>
      <c r="AG186" s="253"/>
      <c r="AH186" s="253"/>
      <c r="AI186" s="253"/>
      <c r="AJ186" s="253"/>
      <c r="AK186" s="253"/>
      <c r="AL186" s="253"/>
      <c r="AM186" s="253"/>
      <c r="AN186" s="253"/>
      <c r="AO186" s="253"/>
      <c r="AP186" s="256"/>
      <c r="AQ186" s="253"/>
      <c r="AR186" s="253"/>
      <c r="AS186" s="253"/>
      <c r="AT186" s="256"/>
      <c r="AU186" s="253"/>
      <c r="AV186" s="253"/>
      <c r="AW186" s="253"/>
      <c r="AX186" s="253"/>
      <c r="AY186" s="253"/>
      <c r="AZ186" s="253"/>
      <c r="BA186" s="253"/>
      <c r="BB186" s="253"/>
      <c r="BC186" s="253"/>
      <c r="BD186" s="253"/>
      <c r="BE186" s="253"/>
      <c r="BF186" s="253"/>
      <c r="BG186" s="253"/>
    </row>
    <row r="187" spans="1:59" s="252" customFormat="1" ht="15" customHeight="1" x14ac:dyDescent="0.25">
      <c r="A187" s="253"/>
      <c r="B187" s="253"/>
      <c r="C187" s="253"/>
      <c r="D187" s="253"/>
      <c r="E187" s="253"/>
      <c r="F187" s="253"/>
      <c r="G187" s="253"/>
      <c r="H187" s="253"/>
      <c r="I187" s="253"/>
      <c r="J187" s="253"/>
      <c r="K187" s="253"/>
      <c r="L187" s="253"/>
      <c r="M187" s="253"/>
      <c r="N187" s="253"/>
      <c r="O187" s="253"/>
      <c r="P187" s="253"/>
      <c r="Q187" s="253"/>
      <c r="R187" s="253"/>
      <c r="S187" s="253"/>
      <c r="T187" s="253"/>
      <c r="U187" s="253" t="s">
        <v>348</v>
      </c>
      <c r="V187" s="253"/>
      <c r="W187" s="253"/>
      <c r="X187" s="253"/>
      <c r="Y187" s="253"/>
      <c r="Z187" s="253"/>
      <c r="AA187" s="253"/>
      <c r="AB187" s="253"/>
      <c r="AC187" s="253" t="s">
        <v>329</v>
      </c>
      <c r="AD187" s="253"/>
      <c r="AE187" s="253"/>
      <c r="AF187" s="253"/>
      <c r="AG187" s="253"/>
      <c r="AH187" s="253"/>
      <c r="AI187" s="253"/>
      <c r="AJ187" s="253"/>
      <c r="AK187" s="253"/>
      <c r="AL187" s="253"/>
      <c r="AM187" s="253"/>
      <c r="AN187" s="253"/>
      <c r="AO187" s="253"/>
      <c r="AP187" s="256"/>
      <c r="AQ187" s="253"/>
      <c r="AR187" s="253"/>
      <c r="AS187" s="253"/>
      <c r="AT187" s="256"/>
      <c r="AU187" s="253"/>
      <c r="AV187" s="253"/>
      <c r="AW187" s="253"/>
      <c r="AX187" s="253"/>
      <c r="AY187" s="253"/>
      <c r="AZ187" s="253"/>
      <c r="BA187" s="253"/>
      <c r="BB187" s="253"/>
      <c r="BC187" s="253"/>
      <c r="BD187" s="253"/>
      <c r="BE187" s="253"/>
      <c r="BF187" s="253"/>
      <c r="BG187" s="253"/>
    </row>
    <row r="188" spans="1:59" s="252" customFormat="1" ht="15" customHeight="1" x14ac:dyDescent="0.25">
      <c r="A188" s="253"/>
      <c r="B188" s="253"/>
      <c r="C188" s="253"/>
      <c r="D188" s="253"/>
      <c r="E188" s="253"/>
      <c r="F188" s="253"/>
      <c r="G188" s="253"/>
      <c r="H188" s="253"/>
      <c r="I188" s="253"/>
      <c r="J188" s="253"/>
      <c r="K188" s="253"/>
      <c r="L188" s="253"/>
      <c r="M188" s="253"/>
      <c r="N188" s="253"/>
      <c r="O188" s="253"/>
      <c r="P188" s="253"/>
      <c r="Q188" s="253"/>
      <c r="R188" s="253"/>
      <c r="S188" s="253"/>
      <c r="T188" s="253"/>
      <c r="U188" s="253" t="s">
        <v>349</v>
      </c>
      <c r="V188" s="253"/>
      <c r="W188" s="253"/>
      <c r="X188" s="253"/>
      <c r="Y188" s="253"/>
      <c r="Z188" s="253"/>
      <c r="AA188" s="253"/>
      <c r="AB188" s="253"/>
      <c r="AC188" s="253" t="s">
        <v>320</v>
      </c>
      <c r="AD188" s="253"/>
      <c r="AE188" s="253"/>
      <c r="AF188" s="253"/>
      <c r="AG188" s="253"/>
      <c r="AH188" s="253"/>
      <c r="AI188" s="253"/>
      <c r="AJ188" s="253"/>
      <c r="AK188" s="253"/>
      <c r="AL188" s="253"/>
      <c r="AM188" s="253"/>
      <c r="AN188" s="253"/>
      <c r="AO188" s="253"/>
      <c r="AP188" s="256"/>
      <c r="AQ188" s="253"/>
      <c r="AR188" s="253"/>
      <c r="AS188" s="253"/>
      <c r="AT188" s="256"/>
      <c r="AU188" s="253"/>
      <c r="AV188" s="253"/>
      <c r="AW188" s="253"/>
      <c r="AX188" s="253"/>
      <c r="AY188" s="253"/>
      <c r="AZ188" s="253"/>
      <c r="BA188" s="253"/>
      <c r="BB188" s="253"/>
      <c r="BC188" s="253"/>
      <c r="BD188" s="253"/>
      <c r="BE188" s="253"/>
      <c r="BF188" s="253"/>
      <c r="BG188" s="253"/>
    </row>
    <row r="189" spans="1:59" s="252" customFormat="1" ht="15" customHeight="1" x14ac:dyDescent="0.25">
      <c r="A189" s="253"/>
      <c r="B189" s="253"/>
      <c r="C189" s="253"/>
      <c r="D189" s="253"/>
      <c r="E189" s="253"/>
      <c r="F189" s="253"/>
      <c r="G189" s="253"/>
      <c r="H189" s="253"/>
      <c r="I189" s="253"/>
      <c r="J189" s="253"/>
      <c r="K189" s="253"/>
      <c r="L189" s="253"/>
      <c r="M189" s="253"/>
      <c r="N189" s="253"/>
      <c r="O189" s="253"/>
      <c r="P189" s="253"/>
      <c r="Q189" s="253"/>
      <c r="R189" s="253"/>
      <c r="S189" s="253"/>
      <c r="T189" s="253"/>
      <c r="U189" s="253" t="s">
        <v>350</v>
      </c>
      <c r="V189" s="253"/>
      <c r="W189" s="253"/>
      <c r="X189" s="253"/>
      <c r="Y189" s="253"/>
      <c r="Z189" s="253"/>
      <c r="AA189" s="253"/>
      <c r="AB189" s="253"/>
      <c r="AC189" s="253" t="s">
        <v>332</v>
      </c>
      <c r="AD189" s="253"/>
      <c r="AE189" s="253"/>
      <c r="AF189" s="253"/>
      <c r="AG189" s="253"/>
      <c r="AH189" s="253"/>
      <c r="AI189" s="253"/>
      <c r="AJ189" s="253"/>
      <c r="AK189" s="253"/>
      <c r="AL189" s="253"/>
      <c r="AM189" s="253"/>
      <c r="AN189" s="253"/>
      <c r="AO189" s="253"/>
      <c r="AP189" s="256"/>
      <c r="AQ189" s="253"/>
      <c r="AR189" s="253"/>
      <c r="AS189" s="253"/>
      <c r="AT189" s="256"/>
      <c r="AU189" s="253"/>
      <c r="AV189" s="253"/>
      <c r="AW189" s="253"/>
      <c r="AX189" s="253"/>
      <c r="AY189" s="253"/>
      <c r="AZ189" s="253"/>
      <c r="BA189" s="253"/>
      <c r="BB189" s="253"/>
      <c r="BC189" s="253"/>
      <c r="BD189" s="253"/>
      <c r="BE189" s="253"/>
      <c r="BF189" s="253"/>
      <c r="BG189" s="253"/>
    </row>
    <row r="190" spans="1:59" s="252" customFormat="1" ht="15" customHeight="1" x14ac:dyDescent="0.25">
      <c r="A190" s="253"/>
      <c r="B190" s="253"/>
      <c r="C190" s="253"/>
      <c r="D190" s="253"/>
      <c r="E190" s="253"/>
      <c r="F190" s="253"/>
      <c r="G190" s="253"/>
      <c r="H190" s="253"/>
      <c r="I190" s="253"/>
      <c r="J190" s="253"/>
      <c r="K190" s="253"/>
      <c r="L190" s="253"/>
      <c r="M190" s="253"/>
      <c r="N190" s="253"/>
      <c r="O190" s="253"/>
      <c r="P190" s="253"/>
      <c r="Q190" s="253"/>
      <c r="R190" s="253"/>
      <c r="S190" s="253"/>
      <c r="T190" s="253"/>
      <c r="U190" s="253" t="s">
        <v>351</v>
      </c>
      <c r="V190" s="253"/>
      <c r="W190" s="253"/>
      <c r="X190" s="253"/>
      <c r="Y190" s="253"/>
      <c r="Z190" s="253"/>
      <c r="AA190" s="253"/>
      <c r="AB190" s="253"/>
      <c r="AC190" s="253" t="s">
        <v>332</v>
      </c>
      <c r="AD190" s="253"/>
      <c r="AE190" s="253"/>
      <c r="AF190" s="253"/>
      <c r="AG190" s="253"/>
      <c r="AH190" s="253"/>
      <c r="AI190" s="253"/>
      <c r="AJ190" s="253"/>
      <c r="AK190" s="253"/>
      <c r="AL190" s="253"/>
      <c r="AM190" s="253"/>
      <c r="AN190" s="253"/>
      <c r="AO190" s="253"/>
      <c r="AP190" s="256"/>
      <c r="AQ190" s="253"/>
      <c r="AR190" s="253"/>
      <c r="AS190" s="253"/>
      <c r="AT190" s="256"/>
      <c r="AU190" s="253"/>
      <c r="AV190" s="253"/>
      <c r="AW190" s="253"/>
      <c r="AX190" s="253"/>
      <c r="AY190" s="253"/>
      <c r="AZ190" s="253"/>
      <c r="BA190" s="253"/>
      <c r="BB190" s="253"/>
      <c r="BC190" s="253"/>
      <c r="BD190" s="253"/>
      <c r="BE190" s="253"/>
      <c r="BF190" s="253"/>
      <c r="BG190" s="253"/>
    </row>
    <row r="191" spans="1:59" s="252" customFormat="1" ht="15" customHeight="1" x14ac:dyDescent="0.25">
      <c r="A191" s="253"/>
      <c r="B191" s="253"/>
      <c r="C191" s="253"/>
      <c r="D191" s="253"/>
      <c r="E191" s="253"/>
      <c r="F191" s="253"/>
      <c r="G191" s="253"/>
      <c r="H191" s="253"/>
      <c r="I191" s="253"/>
      <c r="J191" s="253"/>
      <c r="K191" s="253"/>
      <c r="L191" s="253"/>
      <c r="M191" s="253"/>
      <c r="N191" s="253"/>
      <c r="O191" s="253"/>
      <c r="P191" s="253"/>
      <c r="Q191" s="253"/>
      <c r="R191" s="253"/>
      <c r="S191" s="253"/>
      <c r="T191" s="253"/>
      <c r="U191" s="253" t="s">
        <v>352</v>
      </c>
      <c r="V191" s="253"/>
      <c r="W191" s="253"/>
      <c r="X191" s="253"/>
      <c r="Y191" s="253"/>
      <c r="Z191" s="253"/>
      <c r="AA191" s="253"/>
      <c r="AB191" s="253"/>
      <c r="AC191" s="253" t="s">
        <v>329</v>
      </c>
      <c r="AD191" s="253"/>
      <c r="AE191" s="253"/>
      <c r="AF191" s="253"/>
      <c r="AG191" s="253"/>
      <c r="AH191" s="253"/>
      <c r="AI191" s="253"/>
      <c r="AJ191" s="253"/>
      <c r="AK191" s="253"/>
      <c r="AL191" s="253"/>
      <c r="AM191" s="253"/>
      <c r="AN191" s="253"/>
      <c r="AO191" s="253"/>
      <c r="AP191" s="256"/>
      <c r="AQ191" s="253"/>
      <c r="AR191" s="253"/>
      <c r="AS191" s="253"/>
      <c r="AT191" s="256"/>
      <c r="AU191" s="253"/>
      <c r="AV191" s="253"/>
      <c r="AW191" s="253"/>
      <c r="AX191" s="253"/>
      <c r="AY191" s="253"/>
      <c r="AZ191" s="253"/>
      <c r="BA191" s="253"/>
      <c r="BB191" s="253"/>
      <c r="BC191" s="253"/>
      <c r="BD191" s="253"/>
      <c r="BE191" s="253"/>
      <c r="BF191" s="253"/>
      <c r="BG191" s="253"/>
    </row>
    <row r="192" spans="1:59" s="252" customFormat="1" ht="15" customHeight="1" x14ac:dyDescent="0.25">
      <c r="A192" s="253"/>
      <c r="B192" s="253"/>
      <c r="C192" s="253"/>
      <c r="D192" s="253"/>
      <c r="E192" s="253"/>
      <c r="F192" s="253"/>
      <c r="G192" s="253"/>
      <c r="H192" s="253"/>
      <c r="I192" s="253"/>
      <c r="J192" s="253"/>
      <c r="K192" s="253"/>
      <c r="L192" s="253"/>
      <c r="M192" s="253"/>
      <c r="N192" s="253"/>
      <c r="O192" s="253"/>
      <c r="P192" s="253"/>
      <c r="Q192" s="253"/>
      <c r="R192" s="253"/>
      <c r="S192" s="253"/>
      <c r="T192" s="253"/>
      <c r="U192" s="253" t="s">
        <v>353</v>
      </c>
      <c r="V192" s="253"/>
      <c r="W192" s="253"/>
      <c r="X192" s="253"/>
      <c r="Y192" s="253"/>
      <c r="Z192" s="253"/>
      <c r="AA192" s="253"/>
      <c r="AB192" s="253"/>
      <c r="AC192" s="253" t="s">
        <v>320</v>
      </c>
      <c r="AD192" s="253"/>
      <c r="AE192" s="253"/>
      <c r="AF192" s="253"/>
      <c r="AG192" s="253"/>
      <c r="AH192" s="253"/>
      <c r="AI192" s="253"/>
      <c r="AJ192" s="253"/>
      <c r="AK192" s="253"/>
      <c r="AL192" s="253"/>
      <c r="AM192" s="253"/>
      <c r="AN192" s="253"/>
      <c r="AO192" s="253"/>
      <c r="AP192" s="256"/>
      <c r="AQ192" s="253"/>
      <c r="AR192" s="253"/>
      <c r="AS192" s="253"/>
      <c r="AT192" s="256"/>
      <c r="AU192" s="253"/>
      <c r="AV192" s="253"/>
      <c r="AW192" s="253"/>
      <c r="AX192" s="253"/>
      <c r="AY192" s="253"/>
      <c r="AZ192" s="253"/>
      <c r="BA192" s="253"/>
      <c r="BB192" s="253"/>
      <c r="BC192" s="253"/>
      <c r="BD192" s="253"/>
      <c r="BE192" s="253"/>
      <c r="BF192" s="253"/>
      <c r="BG192" s="253"/>
    </row>
    <row r="193" spans="1:59" s="252" customFormat="1" ht="15" customHeight="1" x14ac:dyDescent="0.25">
      <c r="A193" s="253"/>
      <c r="B193" s="253"/>
      <c r="C193" s="253"/>
      <c r="D193" s="253"/>
      <c r="E193" s="253"/>
      <c r="F193" s="253"/>
      <c r="G193" s="253"/>
      <c r="H193" s="253"/>
      <c r="I193" s="253"/>
      <c r="J193" s="253"/>
      <c r="K193" s="253"/>
      <c r="L193" s="253"/>
      <c r="M193" s="253"/>
      <c r="N193" s="253"/>
      <c r="O193" s="253"/>
      <c r="P193" s="253"/>
      <c r="Q193" s="253"/>
      <c r="R193" s="253"/>
      <c r="S193" s="253"/>
      <c r="T193" s="253"/>
      <c r="U193" s="253" t="s">
        <v>354</v>
      </c>
      <c r="V193" s="253"/>
      <c r="W193" s="253"/>
      <c r="X193" s="253"/>
      <c r="Y193" s="253"/>
      <c r="Z193" s="253"/>
      <c r="AA193" s="253"/>
      <c r="AB193" s="253"/>
      <c r="AC193" s="253" t="s">
        <v>323</v>
      </c>
      <c r="AD193" s="253"/>
      <c r="AE193" s="253"/>
      <c r="AF193" s="253"/>
      <c r="AG193" s="253"/>
      <c r="AH193" s="253"/>
      <c r="AI193" s="253"/>
      <c r="AJ193" s="253"/>
      <c r="AK193" s="253"/>
      <c r="AL193" s="253"/>
      <c r="AM193" s="253"/>
      <c r="AN193" s="253"/>
      <c r="AO193" s="253"/>
      <c r="AP193" s="256"/>
      <c r="AQ193" s="253"/>
      <c r="AR193" s="253"/>
      <c r="AS193" s="253"/>
      <c r="AT193" s="256"/>
      <c r="AU193" s="253"/>
      <c r="AV193" s="253"/>
      <c r="AW193" s="253"/>
      <c r="AX193" s="253"/>
      <c r="AY193" s="253"/>
      <c r="AZ193" s="253"/>
      <c r="BA193" s="253"/>
      <c r="BB193" s="253"/>
      <c r="BC193" s="253"/>
      <c r="BD193" s="253"/>
      <c r="BE193" s="253"/>
      <c r="BF193" s="253"/>
      <c r="BG193" s="253"/>
    </row>
    <row r="194" spans="1:59" s="252" customFormat="1" ht="15" customHeight="1" x14ac:dyDescent="0.25">
      <c r="A194" s="253"/>
      <c r="B194" s="253"/>
      <c r="C194" s="253"/>
      <c r="D194" s="253"/>
      <c r="E194" s="253"/>
      <c r="F194" s="253"/>
      <c r="G194" s="253"/>
      <c r="H194" s="253"/>
      <c r="I194" s="253"/>
      <c r="J194" s="253"/>
      <c r="K194" s="253"/>
      <c r="L194" s="253"/>
      <c r="M194" s="253"/>
      <c r="N194" s="253"/>
      <c r="O194" s="253"/>
      <c r="P194" s="253"/>
      <c r="Q194" s="253"/>
      <c r="R194" s="253"/>
      <c r="S194" s="253"/>
      <c r="T194" s="253"/>
      <c r="U194" s="253" t="s">
        <v>355</v>
      </c>
      <c r="V194" s="253"/>
      <c r="W194" s="253"/>
      <c r="X194" s="253"/>
      <c r="Y194" s="253"/>
      <c r="Z194" s="253"/>
      <c r="AA194" s="253"/>
      <c r="AB194" s="253"/>
      <c r="AC194" s="253" t="s">
        <v>320</v>
      </c>
      <c r="AD194" s="253"/>
      <c r="AE194" s="253"/>
      <c r="AF194" s="253"/>
      <c r="AG194" s="253"/>
      <c r="AH194" s="253"/>
      <c r="AI194" s="253"/>
      <c r="AJ194" s="253"/>
      <c r="AK194" s="253"/>
      <c r="AL194" s="253"/>
      <c r="AM194" s="253"/>
      <c r="AN194" s="253"/>
      <c r="AO194" s="253"/>
      <c r="AP194" s="256"/>
      <c r="AQ194" s="253"/>
      <c r="AR194" s="253"/>
      <c r="AS194" s="253"/>
      <c r="AT194" s="256"/>
      <c r="AU194" s="253"/>
      <c r="AV194" s="253"/>
      <c r="AW194" s="253"/>
      <c r="AX194" s="253"/>
      <c r="AY194" s="253"/>
      <c r="AZ194" s="253"/>
      <c r="BA194" s="253"/>
      <c r="BB194" s="253"/>
      <c r="BC194" s="253"/>
      <c r="BD194" s="253"/>
      <c r="BE194" s="253"/>
      <c r="BF194" s="253"/>
      <c r="BG194" s="253"/>
    </row>
    <row r="195" spans="1:59" s="252" customFormat="1" ht="15" customHeight="1" x14ac:dyDescent="0.25">
      <c r="A195" s="253"/>
      <c r="B195" s="253"/>
      <c r="C195" s="253"/>
      <c r="D195" s="253"/>
      <c r="E195" s="253"/>
      <c r="F195" s="253"/>
      <c r="G195" s="253"/>
      <c r="H195" s="253"/>
      <c r="I195" s="253"/>
      <c r="J195" s="253"/>
      <c r="K195" s="253"/>
      <c r="L195" s="253"/>
      <c r="M195" s="253"/>
      <c r="N195" s="253"/>
      <c r="O195" s="253"/>
      <c r="P195" s="253"/>
      <c r="Q195" s="253"/>
      <c r="R195" s="253"/>
      <c r="S195" s="253"/>
      <c r="T195" s="253"/>
      <c r="U195" s="253" t="s">
        <v>356</v>
      </c>
      <c r="V195" s="253"/>
      <c r="W195" s="253"/>
      <c r="X195" s="253"/>
      <c r="Y195" s="253"/>
      <c r="Z195" s="253"/>
      <c r="AA195" s="253"/>
      <c r="AB195" s="253"/>
      <c r="AC195" s="253" t="s">
        <v>357</v>
      </c>
      <c r="AD195" s="253"/>
      <c r="AE195" s="253"/>
      <c r="AF195" s="253"/>
      <c r="AG195" s="253"/>
      <c r="AH195" s="253"/>
      <c r="AI195" s="253"/>
      <c r="AJ195" s="253"/>
      <c r="AK195" s="253"/>
      <c r="AL195" s="253"/>
      <c r="AM195" s="253"/>
      <c r="AN195" s="253"/>
      <c r="AO195" s="253"/>
      <c r="AP195" s="256"/>
      <c r="AQ195" s="253"/>
      <c r="AR195" s="253"/>
      <c r="AS195" s="253"/>
      <c r="AT195" s="256"/>
      <c r="AU195" s="253"/>
      <c r="AV195" s="253"/>
      <c r="AW195" s="253"/>
      <c r="AX195" s="253"/>
      <c r="AY195" s="253"/>
      <c r="AZ195" s="253"/>
      <c r="BA195" s="253"/>
      <c r="BB195" s="253"/>
      <c r="BC195" s="253"/>
      <c r="BD195" s="253"/>
      <c r="BE195" s="253"/>
      <c r="BF195" s="253"/>
      <c r="BG195" s="253"/>
    </row>
    <row r="196" spans="1:59" s="252" customFormat="1" ht="15" customHeight="1" x14ac:dyDescent="0.25">
      <c r="A196" s="253"/>
      <c r="B196" s="253"/>
      <c r="C196" s="253"/>
      <c r="D196" s="253"/>
      <c r="E196" s="253"/>
      <c r="F196" s="253"/>
      <c r="G196" s="253"/>
      <c r="H196" s="253"/>
      <c r="I196" s="253"/>
      <c r="J196" s="253"/>
      <c r="K196" s="253"/>
      <c r="L196" s="253"/>
      <c r="M196" s="253"/>
      <c r="N196" s="253"/>
      <c r="O196" s="253"/>
      <c r="P196" s="253"/>
      <c r="Q196" s="253"/>
      <c r="R196" s="253"/>
      <c r="S196" s="253"/>
      <c r="T196" s="253"/>
      <c r="U196" s="253" t="s">
        <v>358</v>
      </c>
      <c r="V196" s="253"/>
      <c r="W196" s="253"/>
      <c r="X196" s="253"/>
      <c r="Y196" s="253"/>
      <c r="Z196" s="253"/>
      <c r="AA196" s="253"/>
      <c r="AB196" s="253"/>
      <c r="AC196" s="253" t="s">
        <v>320</v>
      </c>
      <c r="AD196" s="253"/>
      <c r="AE196" s="253"/>
      <c r="AF196" s="253"/>
      <c r="AG196" s="253"/>
      <c r="AH196" s="253"/>
      <c r="AI196" s="253"/>
      <c r="AJ196" s="253"/>
      <c r="AK196" s="253"/>
      <c r="AL196" s="253"/>
      <c r="AM196" s="253"/>
      <c r="AN196" s="253"/>
      <c r="AO196" s="253"/>
      <c r="AP196" s="256"/>
      <c r="AQ196" s="253"/>
      <c r="AR196" s="253"/>
      <c r="AS196" s="253"/>
      <c r="AT196" s="256"/>
      <c r="AU196" s="253"/>
      <c r="AV196" s="253"/>
      <c r="AW196" s="253"/>
      <c r="AX196" s="253"/>
      <c r="AY196" s="253"/>
      <c r="AZ196" s="253"/>
      <c r="BA196" s="253"/>
      <c r="BB196" s="253"/>
      <c r="BC196" s="253"/>
      <c r="BD196" s="253"/>
      <c r="BE196" s="253"/>
      <c r="BF196" s="253"/>
      <c r="BG196" s="253"/>
    </row>
    <row r="197" spans="1:59" s="252" customFormat="1" ht="15" customHeight="1" x14ac:dyDescent="0.25">
      <c r="A197" s="253"/>
      <c r="B197" s="253"/>
      <c r="C197" s="253"/>
      <c r="D197" s="253"/>
      <c r="E197" s="253"/>
      <c r="F197" s="253"/>
      <c r="G197" s="253"/>
      <c r="H197" s="253"/>
      <c r="I197" s="253"/>
      <c r="J197" s="253"/>
      <c r="K197" s="253"/>
      <c r="L197" s="253"/>
      <c r="M197" s="253"/>
      <c r="N197" s="253"/>
      <c r="O197" s="253"/>
      <c r="P197" s="253"/>
      <c r="Q197" s="253"/>
      <c r="R197" s="253"/>
      <c r="S197" s="253"/>
      <c r="T197" s="253"/>
      <c r="U197" s="253" t="s">
        <v>359</v>
      </c>
      <c r="V197" s="253"/>
      <c r="W197" s="253"/>
      <c r="X197" s="253"/>
      <c r="Y197" s="253"/>
      <c r="Z197" s="253"/>
      <c r="AA197" s="253"/>
      <c r="AB197" s="253"/>
      <c r="AC197" s="253" t="s">
        <v>329</v>
      </c>
      <c r="AD197" s="253"/>
      <c r="AE197" s="253"/>
      <c r="AF197" s="253"/>
      <c r="AG197" s="253"/>
      <c r="AH197" s="253"/>
      <c r="AI197" s="253"/>
      <c r="AJ197" s="253"/>
      <c r="AK197" s="253"/>
      <c r="AL197" s="253"/>
      <c r="AM197" s="253"/>
      <c r="AN197" s="253"/>
      <c r="AO197" s="253"/>
      <c r="AP197" s="256"/>
      <c r="AQ197" s="253"/>
      <c r="AR197" s="253"/>
      <c r="AS197" s="253"/>
      <c r="AT197" s="256"/>
      <c r="AU197" s="253"/>
      <c r="AV197" s="253"/>
      <c r="AW197" s="253"/>
      <c r="AX197" s="253"/>
      <c r="AY197" s="253"/>
      <c r="AZ197" s="253"/>
      <c r="BA197" s="253"/>
      <c r="BB197" s="253"/>
      <c r="BC197" s="253"/>
      <c r="BD197" s="253"/>
      <c r="BE197" s="253"/>
      <c r="BF197" s="253"/>
      <c r="BG197" s="253"/>
    </row>
    <row r="198" spans="1:59" s="252" customFormat="1" ht="15" customHeight="1" x14ac:dyDescent="0.25">
      <c r="A198" s="253"/>
      <c r="B198" s="253"/>
      <c r="C198" s="253"/>
      <c r="D198" s="253"/>
      <c r="E198" s="253"/>
      <c r="F198" s="253"/>
      <c r="G198" s="253"/>
      <c r="H198" s="253"/>
      <c r="I198" s="253"/>
      <c r="J198" s="253"/>
      <c r="K198" s="253"/>
      <c r="L198" s="253"/>
      <c r="M198" s="253"/>
      <c r="N198" s="253"/>
      <c r="O198" s="253"/>
      <c r="P198" s="253"/>
      <c r="Q198" s="253"/>
      <c r="R198" s="253"/>
      <c r="S198" s="253"/>
      <c r="T198" s="253"/>
      <c r="U198" s="253" t="s">
        <v>360</v>
      </c>
      <c r="V198" s="253"/>
      <c r="W198" s="253"/>
      <c r="X198" s="253"/>
      <c r="Y198" s="253"/>
      <c r="Z198" s="253"/>
      <c r="AA198" s="253"/>
      <c r="AB198" s="253"/>
      <c r="AC198" s="253" t="s">
        <v>316</v>
      </c>
      <c r="AD198" s="253"/>
      <c r="AE198" s="253"/>
      <c r="AF198" s="253"/>
      <c r="AG198" s="253"/>
      <c r="AH198" s="253"/>
      <c r="AI198" s="253"/>
      <c r="AJ198" s="253"/>
      <c r="AK198" s="253"/>
      <c r="AL198" s="253"/>
      <c r="AM198" s="253"/>
      <c r="AN198" s="253"/>
      <c r="AO198" s="253"/>
      <c r="AP198" s="256"/>
      <c r="AQ198" s="253"/>
      <c r="AR198" s="253"/>
      <c r="AS198" s="253"/>
      <c r="AT198" s="256"/>
      <c r="AU198" s="253"/>
      <c r="AV198" s="253"/>
      <c r="AW198" s="253"/>
      <c r="AX198" s="253"/>
      <c r="AY198" s="253"/>
      <c r="AZ198" s="253"/>
      <c r="BA198" s="253"/>
      <c r="BB198" s="253"/>
      <c r="BC198" s="253"/>
      <c r="BD198" s="253"/>
      <c r="BE198" s="253"/>
      <c r="BF198" s="253"/>
      <c r="BG198" s="253"/>
    </row>
    <row r="199" spans="1:59" s="252" customFormat="1" ht="15" customHeight="1" x14ac:dyDescent="0.25">
      <c r="A199" s="253"/>
      <c r="B199" s="253"/>
      <c r="C199" s="253"/>
      <c r="D199" s="253"/>
      <c r="E199" s="253"/>
      <c r="F199" s="253"/>
      <c r="G199" s="253"/>
      <c r="H199" s="253"/>
      <c r="I199" s="253"/>
      <c r="J199" s="253"/>
      <c r="K199" s="253"/>
      <c r="L199" s="253"/>
      <c r="M199" s="253"/>
      <c r="N199" s="253"/>
      <c r="O199" s="253"/>
      <c r="P199" s="253"/>
      <c r="Q199" s="253"/>
      <c r="R199" s="253"/>
      <c r="S199" s="253"/>
      <c r="T199" s="253"/>
      <c r="U199" s="253" t="s">
        <v>361</v>
      </c>
      <c r="V199" s="253"/>
      <c r="W199" s="253"/>
      <c r="X199" s="253"/>
      <c r="Y199" s="253"/>
      <c r="Z199" s="253"/>
      <c r="AA199" s="253"/>
      <c r="AB199" s="253"/>
      <c r="AC199" s="253" t="s">
        <v>332</v>
      </c>
      <c r="AD199" s="253"/>
      <c r="AE199" s="253"/>
      <c r="AF199" s="253"/>
      <c r="AG199" s="253"/>
      <c r="AH199" s="253"/>
      <c r="AI199" s="253"/>
      <c r="AJ199" s="253"/>
      <c r="AK199" s="253"/>
      <c r="AL199" s="253"/>
      <c r="AM199" s="253"/>
      <c r="AN199" s="253"/>
      <c r="AO199" s="253"/>
      <c r="AP199" s="256"/>
      <c r="AQ199" s="253"/>
      <c r="AR199" s="253"/>
      <c r="AS199" s="253"/>
      <c r="AT199" s="256"/>
      <c r="AU199" s="253"/>
      <c r="AV199" s="253"/>
      <c r="AW199" s="253"/>
      <c r="AX199" s="253"/>
      <c r="AY199" s="253"/>
      <c r="AZ199" s="253"/>
      <c r="BA199" s="253"/>
      <c r="BB199" s="253"/>
      <c r="BC199" s="253"/>
      <c r="BD199" s="253"/>
      <c r="BE199" s="253"/>
      <c r="BF199" s="253"/>
      <c r="BG199" s="253"/>
    </row>
    <row r="200" spans="1:59" s="252" customFormat="1" ht="15" customHeight="1" x14ac:dyDescent="0.25">
      <c r="A200" s="253"/>
      <c r="B200" s="253"/>
      <c r="C200" s="253"/>
      <c r="D200" s="253"/>
      <c r="E200" s="253"/>
      <c r="F200" s="253"/>
      <c r="G200" s="253"/>
      <c r="H200" s="253"/>
      <c r="I200" s="253"/>
      <c r="J200" s="253"/>
      <c r="K200" s="253"/>
      <c r="L200" s="253"/>
      <c r="M200" s="253"/>
      <c r="N200" s="253"/>
      <c r="O200" s="253"/>
      <c r="P200" s="253"/>
      <c r="Q200" s="253"/>
      <c r="R200" s="253"/>
      <c r="S200" s="253"/>
      <c r="T200" s="253"/>
      <c r="U200" s="253" t="s">
        <v>362</v>
      </c>
      <c r="V200" s="253"/>
      <c r="W200" s="253"/>
      <c r="X200" s="253"/>
      <c r="Y200" s="253"/>
      <c r="Z200" s="253"/>
      <c r="AA200" s="253"/>
      <c r="AB200" s="253"/>
      <c r="AC200" s="253" t="s">
        <v>320</v>
      </c>
      <c r="AD200" s="253"/>
      <c r="AE200" s="253"/>
      <c r="AF200" s="253"/>
      <c r="AG200" s="253"/>
      <c r="AH200" s="253"/>
      <c r="AI200" s="253"/>
      <c r="AJ200" s="253"/>
      <c r="AK200" s="253"/>
      <c r="AL200" s="253"/>
      <c r="AM200" s="253"/>
      <c r="AN200" s="253"/>
      <c r="AO200" s="253"/>
      <c r="AP200" s="256"/>
      <c r="AQ200" s="253"/>
      <c r="AR200" s="253"/>
      <c r="AS200" s="253"/>
      <c r="AT200" s="256"/>
      <c r="AU200" s="253"/>
      <c r="AV200" s="253"/>
      <c r="AW200" s="253"/>
      <c r="AX200" s="253"/>
      <c r="AY200" s="253"/>
      <c r="AZ200" s="253"/>
      <c r="BA200" s="253"/>
      <c r="BB200" s="253"/>
      <c r="BC200" s="253"/>
      <c r="BD200" s="253"/>
      <c r="BE200" s="253"/>
      <c r="BF200" s="253"/>
      <c r="BG200" s="253"/>
    </row>
    <row r="201" spans="1:59" s="252" customFormat="1" ht="15" customHeight="1" x14ac:dyDescent="0.25">
      <c r="A201" s="253"/>
      <c r="B201" s="253"/>
      <c r="C201" s="253"/>
      <c r="D201" s="253"/>
      <c r="E201" s="253"/>
      <c r="F201" s="253"/>
      <c r="G201" s="253"/>
      <c r="H201" s="253"/>
      <c r="I201" s="253"/>
      <c r="J201" s="253"/>
      <c r="K201" s="253"/>
      <c r="L201" s="253"/>
      <c r="M201" s="253"/>
      <c r="N201" s="253"/>
      <c r="O201" s="253"/>
      <c r="P201" s="253"/>
      <c r="Q201" s="253"/>
      <c r="R201" s="253"/>
      <c r="S201" s="253"/>
      <c r="T201" s="253"/>
      <c r="U201" s="253" t="s">
        <v>363</v>
      </c>
      <c r="V201" s="253"/>
      <c r="W201" s="253"/>
      <c r="X201" s="253"/>
      <c r="Y201" s="253"/>
      <c r="Z201" s="253"/>
      <c r="AA201" s="253"/>
      <c r="AB201" s="253"/>
      <c r="AC201" s="253" t="s">
        <v>316</v>
      </c>
      <c r="AD201" s="253"/>
      <c r="AE201" s="253"/>
      <c r="AF201" s="253"/>
      <c r="AG201" s="253"/>
      <c r="AH201" s="253"/>
      <c r="AI201" s="253"/>
      <c r="AJ201" s="253"/>
      <c r="AK201" s="253"/>
      <c r="AL201" s="253"/>
      <c r="AM201" s="253"/>
      <c r="AN201" s="253"/>
      <c r="AO201" s="253"/>
      <c r="AP201" s="256"/>
      <c r="AQ201" s="253"/>
      <c r="AR201" s="253"/>
      <c r="AS201" s="253"/>
      <c r="AT201" s="256"/>
      <c r="AU201" s="253"/>
      <c r="AV201" s="253"/>
      <c r="AW201" s="253"/>
      <c r="AX201" s="253"/>
      <c r="AY201" s="253"/>
      <c r="AZ201" s="253"/>
      <c r="BA201" s="253"/>
      <c r="BB201" s="253"/>
      <c r="BC201" s="253"/>
      <c r="BD201" s="253"/>
      <c r="BE201" s="253"/>
      <c r="BF201" s="253"/>
      <c r="BG201" s="253"/>
    </row>
    <row r="202" spans="1:59" s="252" customFormat="1" ht="15" customHeight="1" x14ac:dyDescent="0.25">
      <c r="A202" s="253"/>
      <c r="B202" s="253"/>
      <c r="C202" s="253"/>
      <c r="D202" s="253"/>
      <c r="E202" s="253"/>
      <c r="F202" s="253"/>
      <c r="G202" s="253"/>
      <c r="H202" s="253"/>
      <c r="I202" s="253"/>
      <c r="J202" s="253"/>
      <c r="K202" s="253"/>
      <c r="L202" s="253"/>
      <c r="M202" s="253"/>
      <c r="N202" s="253"/>
      <c r="O202" s="253"/>
      <c r="P202" s="253"/>
      <c r="Q202" s="253"/>
      <c r="R202" s="253"/>
      <c r="S202" s="253"/>
      <c r="T202" s="253"/>
      <c r="U202" s="253" t="s">
        <v>364</v>
      </c>
      <c r="V202" s="253"/>
      <c r="W202" s="253"/>
      <c r="X202" s="253"/>
      <c r="Y202" s="253"/>
      <c r="Z202" s="253"/>
      <c r="AA202" s="253"/>
      <c r="AB202" s="253"/>
      <c r="AC202" s="253" t="s">
        <v>316</v>
      </c>
      <c r="AD202" s="253"/>
      <c r="AE202" s="253"/>
      <c r="AF202" s="253"/>
      <c r="AG202" s="253"/>
      <c r="AH202" s="253"/>
      <c r="AI202" s="253"/>
      <c r="AJ202" s="253"/>
      <c r="AK202" s="253"/>
      <c r="AL202" s="253"/>
      <c r="AM202" s="253"/>
      <c r="AN202" s="253"/>
      <c r="AO202" s="253"/>
      <c r="AP202" s="256"/>
      <c r="AQ202" s="253"/>
      <c r="AR202" s="253"/>
      <c r="AS202" s="253"/>
      <c r="AT202" s="256"/>
      <c r="AU202" s="253"/>
      <c r="AV202" s="253"/>
      <c r="AW202" s="253"/>
      <c r="AX202" s="253"/>
      <c r="AY202" s="253"/>
      <c r="AZ202" s="253"/>
      <c r="BA202" s="253"/>
      <c r="BB202" s="253"/>
      <c r="BC202" s="253"/>
      <c r="BD202" s="253"/>
      <c r="BE202" s="253"/>
      <c r="BF202" s="253"/>
      <c r="BG202" s="253"/>
    </row>
    <row r="203" spans="1:59" s="252" customFormat="1" ht="15" customHeight="1" x14ac:dyDescent="0.25">
      <c r="A203" s="253"/>
      <c r="B203" s="253"/>
      <c r="C203" s="253"/>
      <c r="D203" s="253"/>
      <c r="E203" s="253"/>
      <c r="F203" s="253"/>
      <c r="G203" s="253"/>
      <c r="H203" s="253"/>
      <c r="I203" s="253"/>
      <c r="J203" s="253"/>
      <c r="K203" s="253"/>
      <c r="L203" s="253"/>
      <c r="M203" s="253"/>
      <c r="N203" s="253"/>
      <c r="O203" s="253"/>
      <c r="P203" s="253"/>
      <c r="Q203" s="253"/>
      <c r="R203" s="253"/>
      <c r="S203" s="253"/>
      <c r="T203" s="253"/>
      <c r="U203" s="253" t="s">
        <v>365</v>
      </c>
      <c r="V203" s="253"/>
      <c r="W203" s="253"/>
      <c r="X203" s="253"/>
      <c r="Y203" s="253"/>
      <c r="Z203" s="253"/>
      <c r="AA203" s="253"/>
      <c r="AB203" s="253"/>
      <c r="AC203" s="253" t="s">
        <v>318</v>
      </c>
      <c r="AD203" s="253"/>
      <c r="AE203" s="253"/>
      <c r="AF203" s="253"/>
      <c r="AG203" s="253"/>
      <c r="AH203" s="253"/>
      <c r="AI203" s="253"/>
      <c r="AJ203" s="253"/>
      <c r="AK203" s="253"/>
      <c r="AL203" s="253"/>
      <c r="AM203" s="253"/>
      <c r="AN203" s="253"/>
      <c r="AO203" s="253"/>
      <c r="AP203" s="256"/>
      <c r="AQ203" s="253"/>
      <c r="AR203" s="253"/>
      <c r="AS203" s="253"/>
      <c r="AT203" s="256"/>
      <c r="AU203" s="253"/>
      <c r="AV203" s="253"/>
      <c r="AW203" s="253"/>
      <c r="AX203" s="253"/>
      <c r="AY203" s="253"/>
      <c r="AZ203" s="253"/>
      <c r="BA203" s="253"/>
      <c r="BB203" s="253"/>
      <c r="BC203" s="253"/>
      <c r="BD203" s="253"/>
      <c r="BE203" s="253"/>
      <c r="BF203" s="253"/>
      <c r="BG203" s="253"/>
    </row>
    <row r="204" spans="1:59" s="252" customFormat="1" ht="15" customHeight="1" x14ac:dyDescent="0.25">
      <c r="A204" s="253"/>
      <c r="B204" s="253"/>
      <c r="C204" s="253"/>
      <c r="D204" s="253"/>
      <c r="E204" s="253"/>
      <c r="F204" s="253"/>
      <c r="G204" s="253"/>
      <c r="H204" s="253"/>
      <c r="I204" s="253"/>
      <c r="J204" s="253"/>
      <c r="K204" s="253"/>
      <c r="L204" s="253"/>
      <c r="M204" s="253"/>
      <c r="N204" s="253"/>
      <c r="O204" s="253"/>
      <c r="P204" s="253"/>
      <c r="Q204" s="253"/>
      <c r="R204" s="253"/>
      <c r="S204" s="253"/>
      <c r="T204" s="253"/>
      <c r="U204" s="253" t="s">
        <v>366</v>
      </c>
      <c r="V204" s="253"/>
      <c r="W204" s="253"/>
      <c r="X204" s="253"/>
      <c r="Y204" s="253"/>
      <c r="Z204" s="253"/>
      <c r="AA204" s="253"/>
      <c r="AB204" s="253"/>
      <c r="AC204" s="253" t="s">
        <v>316</v>
      </c>
      <c r="AD204" s="253"/>
      <c r="AE204" s="253"/>
      <c r="AF204" s="253"/>
      <c r="AG204" s="253"/>
      <c r="AH204" s="253"/>
      <c r="AI204" s="253"/>
      <c r="AJ204" s="253"/>
      <c r="AK204" s="253"/>
      <c r="AL204" s="253"/>
      <c r="AM204" s="253"/>
      <c r="AN204" s="253"/>
      <c r="AO204" s="253"/>
      <c r="AP204" s="256"/>
      <c r="AQ204" s="253"/>
      <c r="AR204" s="253"/>
      <c r="AS204" s="253"/>
      <c r="AT204" s="256"/>
      <c r="AU204" s="253"/>
      <c r="AV204" s="253"/>
      <c r="AW204" s="253"/>
      <c r="AX204" s="253"/>
      <c r="AY204" s="253"/>
      <c r="AZ204" s="253"/>
      <c r="BA204" s="253"/>
      <c r="BB204" s="253"/>
      <c r="BC204" s="253"/>
      <c r="BD204" s="253"/>
      <c r="BE204" s="253"/>
      <c r="BF204" s="253"/>
      <c r="BG204" s="253"/>
    </row>
    <row r="205" spans="1:59" s="252" customFormat="1" ht="15" customHeight="1" x14ac:dyDescent="0.25">
      <c r="A205" s="253"/>
      <c r="B205" s="253"/>
      <c r="C205" s="253"/>
      <c r="D205" s="253"/>
      <c r="E205" s="253"/>
      <c r="F205" s="253"/>
      <c r="G205" s="253"/>
      <c r="H205" s="253"/>
      <c r="I205" s="253"/>
      <c r="J205" s="253"/>
      <c r="K205" s="253"/>
      <c r="L205" s="253"/>
      <c r="M205" s="253"/>
      <c r="N205" s="253"/>
      <c r="O205" s="253"/>
      <c r="P205" s="253"/>
      <c r="Q205" s="253"/>
      <c r="R205" s="253"/>
      <c r="S205" s="253"/>
      <c r="T205" s="253"/>
      <c r="U205" s="253" t="s">
        <v>367</v>
      </c>
      <c r="V205" s="253"/>
      <c r="W205" s="253"/>
      <c r="X205" s="253"/>
      <c r="Y205" s="253"/>
      <c r="Z205" s="253"/>
      <c r="AA205" s="253"/>
      <c r="AB205" s="253"/>
      <c r="AC205" s="253" t="s">
        <v>332</v>
      </c>
      <c r="AD205" s="253"/>
      <c r="AE205" s="253"/>
      <c r="AF205" s="253"/>
      <c r="AG205" s="253"/>
      <c r="AH205" s="253"/>
      <c r="AI205" s="253"/>
      <c r="AJ205" s="253"/>
      <c r="AK205" s="253"/>
      <c r="AL205" s="253"/>
      <c r="AM205" s="253"/>
      <c r="AN205" s="253"/>
      <c r="AO205" s="253"/>
      <c r="AP205" s="256"/>
      <c r="AQ205" s="253"/>
      <c r="AR205" s="253"/>
      <c r="AS205" s="253"/>
      <c r="AT205" s="256"/>
      <c r="AU205" s="253"/>
      <c r="AV205" s="253"/>
      <c r="AW205" s="253"/>
      <c r="AX205" s="253"/>
      <c r="AY205" s="253"/>
      <c r="AZ205" s="253"/>
      <c r="BA205" s="253"/>
      <c r="BB205" s="253"/>
      <c r="BC205" s="253"/>
      <c r="BD205" s="253"/>
      <c r="BE205" s="253"/>
      <c r="BF205" s="253"/>
      <c r="BG205" s="253"/>
    </row>
    <row r="206" spans="1:59" s="252" customFormat="1" ht="15" customHeight="1" x14ac:dyDescent="0.25">
      <c r="A206" s="253"/>
      <c r="B206" s="253"/>
      <c r="C206" s="253"/>
      <c r="D206" s="253"/>
      <c r="E206" s="253"/>
      <c r="F206" s="253"/>
      <c r="G206" s="253"/>
      <c r="H206" s="253"/>
      <c r="I206" s="253"/>
      <c r="J206" s="253"/>
      <c r="K206" s="253"/>
      <c r="L206" s="253"/>
      <c r="M206" s="253"/>
      <c r="N206" s="253"/>
      <c r="O206" s="253"/>
      <c r="P206" s="253"/>
      <c r="Q206" s="253"/>
      <c r="R206" s="253"/>
      <c r="S206" s="253"/>
      <c r="T206" s="253"/>
      <c r="U206" s="253" t="s">
        <v>368</v>
      </c>
      <c r="V206" s="253"/>
      <c r="W206" s="253"/>
      <c r="X206" s="253"/>
      <c r="Y206" s="253"/>
      <c r="Z206" s="253"/>
      <c r="AA206" s="253"/>
      <c r="AB206" s="253"/>
      <c r="AC206" s="253" t="s">
        <v>318</v>
      </c>
      <c r="AD206" s="253"/>
      <c r="AE206" s="253"/>
      <c r="AF206" s="253"/>
      <c r="AG206" s="253"/>
      <c r="AH206" s="253"/>
      <c r="AI206" s="253"/>
      <c r="AJ206" s="253"/>
      <c r="AK206" s="253"/>
      <c r="AL206" s="253"/>
      <c r="AM206" s="253"/>
      <c r="AN206" s="253"/>
      <c r="AO206" s="253"/>
      <c r="AP206" s="256"/>
      <c r="AQ206" s="253"/>
      <c r="AR206" s="253"/>
      <c r="AS206" s="253"/>
      <c r="AT206" s="256"/>
      <c r="AU206" s="253"/>
      <c r="AV206" s="253"/>
      <c r="AW206" s="253"/>
      <c r="AX206" s="253"/>
      <c r="AY206" s="253"/>
      <c r="AZ206" s="253"/>
      <c r="BA206" s="253"/>
      <c r="BB206" s="253"/>
      <c r="BC206" s="253"/>
      <c r="BD206" s="253"/>
      <c r="BE206" s="253"/>
      <c r="BF206" s="253"/>
      <c r="BG206" s="253"/>
    </row>
    <row r="207" spans="1:59" s="252" customFormat="1" ht="15" customHeight="1" x14ac:dyDescent="0.25">
      <c r="A207" s="253"/>
      <c r="B207" s="253"/>
      <c r="C207" s="253"/>
      <c r="D207" s="253"/>
      <c r="E207" s="253"/>
      <c r="F207" s="253"/>
      <c r="G207" s="253"/>
      <c r="H207" s="253"/>
      <c r="I207" s="253"/>
      <c r="J207" s="253"/>
      <c r="K207" s="253"/>
      <c r="L207" s="253"/>
      <c r="M207" s="253"/>
      <c r="N207" s="253"/>
      <c r="O207" s="253"/>
      <c r="P207" s="253"/>
      <c r="Q207" s="253"/>
      <c r="R207" s="253"/>
      <c r="S207" s="253"/>
      <c r="T207" s="253"/>
      <c r="U207" s="253" t="s">
        <v>369</v>
      </c>
      <c r="V207" s="253"/>
      <c r="W207" s="253"/>
      <c r="X207" s="253"/>
      <c r="Y207" s="253"/>
      <c r="Z207" s="253"/>
      <c r="AA207" s="253"/>
      <c r="AB207" s="253"/>
      <c r="AC207" s="253" t="s">
        <v>332</v>
      </c>
      <c r="AD207" s="253"/>
      <c r="AE207" s="253"/>
      <c r="AF207" s="253"/>
      <c r="AG207" s="253"/>
      <c r="AH207" s="253"/>
      <c r="AI207" s="253"/>
      <c r="AJ207" s="253"/>
      <c r="AK207" s="253"/>
      <c r="AL207" s="253"/>
      <c r="AM207" s="253"/>
      <c r="AN207" s="253"/>
      <c r="AO207" s="253"/>
      <c r="AP207" s="256"/>
      <c r="AQ207" s="253"/>
      <c r="AR207" s="253"/>
      <c r="AS207" s="253"/>
      <c r="AT207" s="256"/>
      <c r="AU207" s="253"/>
      <c r="AV207" s="253"/>
      <c r="AW207" s="253"/>
      <c r="AX207" s="253"/>
      <c r="AY207" s="253"/>
      <c r="AZ207" s="253"/>
      <c r="BA207" s="253"/>
      <c r="BB207" s="253"/>
      <c r="BC207" s="253"/>
      <c r="BD207" s="253"/>
      <c r="BE207" s="253"/>
      <c r="BF207" s="253"/>
      <c r="BG207" s="253"/>
    </row>
    <row r="208" spans="1:59" s="252" customFormat="1" ht="15" customHeight="1" x14ac:dyDescent="0.25">
      <c r="A208" s="253"/>
      <c r="B208" s="253"/>
      <c r="C208" s="253"/>
      <c r="D208" s="253"/>
      <c r="E208" s="253"/>
      <c r="F208" s="253"/>
      <c r="G208" s="253"/>
      <c r="H208" s="253"/>
      <c r="I208" s="253"/>
      <c r="J208" s="253"/>
      <c r="K208" s="253"/>
      <c r="L208" s="253"/>
      <c r="M208" s="253"/>
      <c r="N208" s="253"/>
      <c r="O208" s="253"/>
      <c r="P208" s="253"/>
      <c r="Q208" s="253"/>
      <c r="R208" s="253"/>
      <c r="S208" s="253"/>
      <c r="T208" s="253"/>
      <c r="U208" s="253" t="s">
        <v>370</v>
      </c>
      <c r="V208" s="253"/>
      <c r="W208" s="253"/>
      <c r="X208" s="253"/>
      <c r="Y208" s="253"/>
      <c r="Z208" s="253"/>
      <c r="AA208" s="253"/>
      <c r="AB208" s="253"/>
      <c r="AC208" s="253" t="s">
        <v>320</v>
      </c>
      <c r="AD208" s="253"/>
      <c r="AE208" s="253"/>
      <c r="AF208" s="253"/>
      <c r="AG208" s="253"/>
      <c r="AH208" s="253"/>
      <c r="AI208" s="253"/>
      <c r="AJ208" s="253"/>
      <c r="AK208" s="253"/>
      <c r="AL208" s="253"/>
      <c r="AM208" s="253"/>
      <c r="AN208" s="253"/>
      <c r="AO208" s="253"/>
      <c r="AP208" s="256"/>
      <c r="AQ208" s="253"/>
      <c r="AR208" s="253"/>
      <c r="AS208" s="253"/>
      <c r="AT208" s="256"/>
      <c r="AU208" s="253"/>
      <c r="AV208" s="253"/>
      <c r="AW208" s="253"/>
      <c r="AX208" s="253"/>
      <c r="AY208" s="253"/>
      <c r="AZ208" s="253"/>
      <c r="BA208" s="253"/>
      <c r="BB208" s="253"/>
      <c r="BC208" s="253"/>
      <c r="BD208" s="253"/>
      <c r="BE208" s="253"/>
      <c r="BF208" s="253"/>
      <c r="BG208" s="253"/>
    </row>
    <row r="209" spans="1:59" s="252" customFormat="1" ht="15" customHeight="1" x14ac:dyDescent="0.25">
      <c r="A209" s="253"/>
      <c r="B209" s="253"/>
      <c r="C209" s="253"/>
      <c r="D209" s="253"/>
      <c r="E209" s="253"/>
      <c r="F209" s="253"/>
      <c r="G209" s="253"/>
      <c r="H209" s="253"/>
      <c r="I209" s="253"/>
      <c r="J209" s="253"/>
      <c r="K209" s="253"/>
      <c r="L209" s="253"/>
      <c r="M209" s="253"/>
      <c r="N209" s="253"/>
      <c r="O209" s="253"/>
      <c r="P209" s="253"/>
      <c r="Q209" s="253"/>
      <c r="R209" s="253"/>
      <c r="S209" s="253"/>
      <c r="T209" s="253"/>
      <c r="U209" s="253" t="s">
        <v>371</v>
      </c>
      <c r="V209" s="253"/>
      <c r="W209" s="253"/>
      <c r="X209" s="253"/>
      <c r="Y209" s="253"/>
      <c r="Z209" s="253"/>
      <c r="AA209" s="253"/>
      <c r="AB209" s="253"/>
      <c r="AC209" s="253" t="s">
        <v>329</v>
      </c>
      <c r="AD209" s="253"/>
      <c r="AE209" s="253"/>
      <c r="AF209" s="253"/>
      <c r="AG209" s="253"/>
      <c r="AH209" s="253"/>
      <c r="AI209" s="253"/>
      <c r="AJ209" s="253"/>
      <c r="AK209" s="253"/>
      <c r="AL209" s="253"/>
      <c r="AM209" s="253"/>
      <c r="AN209" s="253"/>
      <c r="AO209" s="253"/>
      <c r="AP209" s="256"/>
      <c r="AQ209" s="253"/>
      <c r="AR209" s="253"/>
      <c r="AS209" s="253"/>
      <c r="AT209" s="256"/>
      <c r="AU209" s="253"/>
      <c r="AV209" s="253"/>
      <c r="AW209" s="253"/>
      <c r="AX209" s="253"/>
      <c r="AY209" s="253"/>
      <c r="AZ209" s="253"/>
      <c r="BA209" s="253"/>
      <c r="BB209" s="253"/>
      <c r="BC209" s="253"/>
      <c r="BD209" s="253"/>
      <c r="BE209" s="253"/>
      <c r="BF209" s="253"/>
      <c r="BG209" s="253"/>
    </row>
    <row r="210" spans="1:59" s="252" customFormat="1" ht="15" customHeight="1" x14ac:dyDescent="0.25">
      <c r="A210" s="253"/>
      <c r="B210" s="253"/>
      <c r="C210" s="253"/>
      <c r="D210" s="253"/>
      <c r="E210" s="253"/>
      <c r="F210" s="253"/>
      <c r="G210" s="253"/>
      <c r="H210" s="253"/>
      <c r="I210" s="253"/>
      <c r="J210" s="253"/>
      <c r="K210" s="253"/>
      <c r="L210" s="253"/>
      <c r="M210" s="253"/>
      <c r="N210" s="253"/>
      <c r="O210" s="253"/>
      <c r="P210" s="253"/>
      <c r="Q210" s="253"/>
      <c r="R210" s="253"/>
      <c r="S210" s="253"/>
      <c r="T210" s="253"/>
      <c r="U210" s="253" t="s">
        <v>372</v>
      </c>
      <c r="V210" s="253"/>
      <c r="W210" s="253"/>
      <c r="X210" s="253"/>
      <c r="Y210" s="253"/>
      <c r="Z210" s="253"/>
      <c r="AA210" s="253"/>
      <c r="AB210" s="253"/>
      <c r="AC210" s="253" t="s">
        <v>373</v>
      </c>
      <c r="AD210" s="253"/>
      <c r="AE210" s="253"/>
      <c r="AF210" s="253"/>
      <c r="AG210" s="253"/>
      <c r="AH210" s="253"/>
      <c r="AI210" s="253"/>
      <c r="AJ210" s="253"/>
      <c r="AK210" s="253"/>
      <c r="AL210" s="253"/>
      <c r="AM210" s="253"/>
      <c r="AN210" s="253"/>
      <c r="AO210" s="253"/>
      <c r="AP210" s="256"/>
      <c r="AQ210" s="253"/>
      <c r="AR210" s="253"/>
      <c r="AS210" s="253"/>
      <c r="AT210" s="256"/>
      <c r="AU210" s="253"/>
      <c r="AV210" s="253"/>
      <c r="AW210" s="253"/>
      <c r="AX210" s="253"/>
      <c r="AY210" s="253"/>
      <c r="AZ210" s="253"/>
      <c r="BA210" s="253"/>
      <c r="BB210" s="253"/>
      <c r="BC210" s="253"/>
      <c r="BD210" s="253"/>
      <c r="BE210" s="253"/>
      <c r="BF210" s="253"/>
      <c r="BG210" s="253"/>
    </row>
    <row r="211" spans="1:59" s="252" customFormat="1" ht="15" customHeight="1" x14ac:dyDescent="0.25">
      <c r="A211" s="253"/>
      <c r="B211" s="253"/>
      <c r="C211" s="253"/>
      <c r="D211" s="253"/>
      <c r="E211" s="253"/>
      <c r="F211" s="253"/>
      <c r="G211" s="253"/>
      <c r="H211" s="253"/>
      <c r="I211" s="253"/>
      <c r="J211" s="253"/>
      <c r="K211" s="253"/>
      <c r="L211" s="253"/>
      <c r="M211" s="253"/>
      <c r="N211" s="253"/>
      <c r="O211" s="253"/>
      <c r="P211" s="253"/>
      <c r="Q211" s="253"/>
      <c r="R211" s="253"/>
      <c r="S211" s="253"/>
      <c r="T211" s="253"/>
      <c r="U211" s="253" t="s">
        <v>374</v>
      </c>
      <c r="V211" s="253"/>
      <c r="W211" s="253"/>
      <c r="X211" s="253"/>
      <c r="Y211" s="253"/>
      <c r="Z211" s="253"/>
      <c r="AA211" s="253"/>
      <c r="AB211" s="253"/>
      <c r="AC211" s="253" t="s">
        <v>320</v>
      </c>
      <c r="AD211" s="253"/>
      <c r="AE211" s="253"/>
      <c r="AF211" s="253"/>
      <c r="AG211" s="253"/>
      <c r="AH211" s="253"/>
      <c r="AI211" s="253"/>
      <c r="AJ211" s="253"/>
      <c r="AK211" s="253"/>
      <c r="AL211" s="253"/>
      <c r="AM211" s="253"/>
      <c r="AN211" s="253"/>
      <c r="AO211" s="253"/>
      <c r="AP211" s="256"/>
      <c r="AQ211" s="253"/>
      <c r="AR211" s="253"/>
      <c r="AS211" s="253"/>
      <c r="AT211" s="256"/>
      <c r="AU211" s="253"/>
      <c r="AV211" s="253"/>
      <c r="AW211" s="253"/>
      <c r="AX211" s="253"/>
      <c r="AY211" s="253"/>
      <c r="AZ211" s="253"/>
      <c r="BA211" s="253"/>
      <c r="BB211" s="253"/>
      <c r="BC211" s="253"/>
      <c r="BD211" s="253"/>
      <c r="BE211" s="253"/>
      <c r="BF211" s="253"/>
      <c r="BG211" s="253"/>
    </row>
    <row r="212" spans="1:59" s="252" customFormat="1" ht="15" customHeight="1" x14ac:dyDescent="0.25">
      <c r="A212" s="253"/>
      <c r="B212" s="253"/>
      <c r="C212" s="253"/>
      <c r="D212" s="253"/>
      <c r="E212" s="253"/>
      <c r="F212" s="253"/>
      <c r="G212" s="253"/>
      <c r="H212" s="253"/>
      <c r="I212" s="253"/>
      <c r="J212" s="253"/>
      <c r="K212" s="253"/>
      <c r="L212" s="253"/>
      <c r="M212" s="253"/>
      <c r="N212" s="253"/>
      <c r="O212" s="253"/>
      <c r="P212" s="253"/>
      <c r="Q212" s="253"/>
      <c r="R212" s="253"/>
      <c r="S212" s="253"/>
      <c r="T212" s="253"/>
      <c r="U212" s="253" t="s">
        <v>375</v>
      </c>
      <c r="V212" s="253"/>
      <c r="W212" s="253"/>
      <c r="X212" s="253"/>
      <c r="Y212" s="253"/>
      <c r="Z212" s="253"/>
      <c r="AA212" s="253"/>
      <c r="AB212" s="253"/>
      <c r="AC212" s="253" t="s">
        <v>323</v>
      </c>
      <c r="AD212" s="253"/>
      <c r="AE212" s="253"/>
      <c r="AF212" s="253"/>
      <c r="AG212" s="253"/>
      <c r="AH212" s="253"/>
      <c r="AI212" s="253"/>
      <c r="AJ212" s="253"/>
      <c r="AK212" s="253"/>
      <c r="AL212" s="253"/>
      <c r="AM212" s="253"/>
      <c r="AN212" s="253"/>
      <c r="AO212" s="253"/>
      <c r="AP212" s="256"/>
      <c r="AQ212" s="253"/>
      <c r="AR212" s="253"/>
      <c r="AS212" s="253"/>
      <c r="AT212" s="256"/>
      <c r="AU212" s="253"/>
      <c r="AV212" s="253"/>
      <c r="AW212" s="253"/>
      <c r="AX212" s="253"/>
      <c r="AY212" s="253"/>
      <c r="AZ212" s="253"/>
      <c r="BA212" s="253"/>
      <c r="BB212" s="253"/>
      <c r="BC212" s="253"/>
      <c r="BD212" s="253"/>
      <c r="BE212" s="253"/>
      <c r="BF212" s="253"/>
      <c r="BG212" s="253"/>
    </row>
    <row r="213" spans="1:59" s="252" customFormat="1" ht="15" customHeight="1" x14ac:dyDescent="0.25">
      <c r="A213" s="253"/>
      <c r="B213" s="253"/>
      <c r="C213" s="253"/>
      <c r="D213" s="253"/>
      <c r="E213" s="253"/>
      <c r="F213" s="253"/>
      <c r="G213" s="253"/>
      <c r="H213" s="253"/>
      <c r="I213" s="253"/>
      <c r="J213" s="253"/>
      <c r="K213" s="253"/>
      <c r="L213" s="253"/>
      <c r="M213" s="253"/>
      <c r="N213" s="253"/>
      <c r="O213" s="253"/>
      <c r="P213" s="253"/>
      <c r="Q213" s="253"/>
      <c r="R213" s="253"/>
      <c r="S213" s="253"/>
      <c r="T213" s="253"/>
      <c r="U213" s="253" t="s">
        <v>376</v>
      </c>
      <c r="V213" s="253"/>
      <c r="W213" s="253"/>
      <c r="X213" s="253"/>
      <c r="Y213" s="253"/>
      <c r="Z213" s="253"/>
      <c r="AA213" s="253"/>
      <c r="AB213" s="253"/>
      <c r="AC213" s="253" t="s">
        <v>357</v>
      </c>
      <c r="AD213" s="253"/>
      <c r="AE213" s="253"/>
      <c r="AF213" s="253"/>
      <c r="AG213" s="253"/>
      <c r="AH213" s="253"/>
      <c r="AI213" s="253"/>
      <c r="AJ213" s="253"/>
      <c r="AK213" s="253"/>
      <c r="AL213" s="253"/>
      <c r="AM213" s="253"/>
      <c r="AN213" s="253"/>
      <c r="AO213" s="253"/>
      <c r="AP213" s="256"/>
      <c r="AQ213" s="253"/>
      <c r="AR213" s="253"/>
      <c r="AS213" s="253"/>
      <c r="AT213" s="256"/>
      <c r="AU213" s="253"/>
      <c r="AV213" s="253"/>
      <c r="AW213" s="253"/>
      <c r="AX213" s="253"/>
      <c r="AY213" s="253"/>
      <c r="AZ213" s="253"/>
      <c r="BA213" s="253"/>
      <c r="BB213" s="253"/>
      <c r="BC213" s="253"/>
      <c r="BD213" s="253"/>
      <c r="BE213" s="253"/>
      <c r="BF213" s="253"/>
      <c r="BG213" s="253"/>
    </row>
    <row r="214" spans="1:59" s="252" customFormat="1" ht="15" customHeight="1" x14ac:dyDescent="0.25">
      <c r="A214" s="253"/>
      <c r="B214" s="253"/>
      <c r="C214" s="253"/>
      <c r="D214" s="253"/>
      <c r="E214" s="253"/>
      <c r="F214" s="253"/>
      <c r="G214" s="253"/>
      <c r="H214" s="253"/>
      <c r="I214" s="253"/>
      <c r="J214" s="253"/>
      <c r="K214" s="253"/>
      <c r="L214" s="253"/>
      <c r="M214" s="253"/>
      <c r="N214" s="253"/>
      <c r="O214" s="253"/>
      <c r="P214" s="253"/>
      <c r="Q214" s="253"/>
      <c r="R214" s="253"/>
      <c r="S214" s="253"/>
      <c r="T214" s="253"/>
      <c r="U214" s="253" t="s">
        <v>377</v>
      </c>
      <c r="V214" s="253"/>
      <c r="W214" s="253"/>
      <c r="X214" s="253"/>
      <c r="Y214" s="253"/>
      <c r="Z214" s="253"/>
      <c r="AA214" s="253"/>
      <c r="AB214" s="253"/>
      <c r="AC214" s="253" t="s">
        <v>332</v>
      </c>
      <c r="AD214" s="253"/>
      <c r="AE214" s="253"/>
      <c r="AF214" s="253"/>
      <c r="AG214" s="253"/>
      <c r="AH214" s="253"/>
      <c r="AI214" s="253"/>
      <c r="AJ214" s="253"/>
      <c r="AK214" s="253"/>
      <c r="AL214" s="253"/>
      <c r="AM214" s="253"/>
      <c r="AN214" s="253"/>
      <c r="AO214" s="253"/>
      <c r="AP214" s="256"/>
      <c r="AQ214" s="253"/>
      <c r="AR214" s="253"/>
      <c r="AS214" s="253"/>
      <c r="AT214" s="256"/>
      <c r="AU214" s="253"/>
      <c r="AV214" s="253"/>
      <c r="AW214" s="253"/>
      <c r="AX214" s="253"/>
      <c r="AY214" s="253"/>
      <c r="AZ214" s="253"/>
      <c r="BA214" s="253"/>
      <c r="BB214" s="253"/>
      <c r="BC214" s="253"/>
      <c r="BD214" s="253"/>
      <c r="BE214" s="253"/>
      <c r="BF214" s="253"/>
      <c r="BG214" s="253"/>
    </row>
    <row r="215" spans="1:59" s="252" customFormat="1" ht="15" customHeight="1" x14ac:dyDescent="0.25">
      <c r="A215" s="253"/>
      <c r="B215" s="253"/>
      <c r="C215" s="253"/>
      <c r="D215" s="253"/>
      <c r="E215" s="253"/>
      <c r="F215" s="253"/>
      <c r="G215" s="253"/>
      <c r="H215" s="253"/>
      <c r="I215" s="253"/>
      <c r="J215" s="253"/>
      <c r="K215" s="253"/>
      <c r="L215" s="253"/>
      <c r="M215" s="253"/>
      <c r="N215" s="253"/>
      <c r="O215" s="253"/>
      <c r="P215" s="253"/>
      <c r="Q215" s="253"/>
      <c r="R215" s="253"/>
      <c r="S215" s="253"/>
      <c r="T215" s="253"/>
      <c r="U215" s="253" t="s">
        <v>275</v>
      </c>
      <c r="V215" s="253"/>
      <c r="W215" s="253"/>
      <c r="X215" s="253"/>
      <c r="Y215" s="253"/>
      <c r="Z215" s="253"/>
      <c r="AA215" s="253"/>
      <c r="AB215" s="253"/>
      <c r="AC215" s="253" t="s">
        <v>357</v>
      </c>
      <c r="AD215" s="253"/>
      <c r="AE215" s="253"/>
      <c r="AF215" s="253"/>
      <c r="AG215" s="253"/>
      <c r="AH215" s="253"/>
      <c r="AI215" s="253"/>
      <c r="AJ215" s="253"/>
      <c r="AK215" s="253"/>
      <c r="AL215" s="253"/>
      <c r="AM215" s="253"/>
      <c r="AN215" s="253"/>
      <c r="AO215" s="253"/>
      <c r="AP215" s="256"/>
      <c r="AQ215" s="253"/>
      <c r="AR215" s="253"/>
      <c r="AS215" s="253"/>
      <c r="AT215" s="256"/>
      <c r="AU215" s="253"/>
      <c r="AV215" s="253"/>
      <c r="AW215" s="253"/>
      <c r="AX215" s="253"/>
      <c r="AY215" s="253"/>
      <c r="AZ215" s="253"/>
      <c r="BA215" s="253"/>
      <c r="BB215" s="253"/>
      <c r="BC215" s="253"/>
      <c r="BD215" s="253"/>
      <c r="BE215" s="253"/>
      <c r="BF215" s="253"/>
      <c r="BG215" s="253"/>
    </row>
    <row r="216" spans="1:59" s="252" customFormat="1" ht="15" customHeight="1" x14ac:dyDescent="0.25">
      <c r="A216" s="253"/>
      <c r="B216" s="253"/>
      <c r="C216" s="253"/>
      <c r="D216" s="253"/>
      <c r="E216" s="253"/>
      <c r="F216" s="253"/>
      <c r="G216" s="253"/>
      <c r="H216" s="253"/>
      <c r="I216" s="253"/>
      <c r="J216" s="253"/>
      <c r="K216" s="253"/>
      <c r="L216" s="253"/>
      <c r="M216" s="253"/>
      <c r="N216" s="253"/>
      <c r="O216" s="253"/>
      <c r="P216" s="253"/>
      <c r="Q216" s="253"/>
      <c r="R216" s="253"/>
      <c r="S216" s="253"/>
      <c r="T216" s="253"/>
      <c r="U216" s="253" t="s">
        <v>378</v>
      </c>
      <c r="V216" s="253"/>
      <c r="W216" s="253"/>
      <c r="X216" s="253"/>
      <c r="Y216" s="253"/>
      <c r="Z216" s="253"/>
      <c r="AA216" s="253"/>
      <c r="AB216" s="253"/>
      <c r="AC216" s="253" t="s">
        <v>318</v>
      </c>
      <c r="AD216" s="253"/>
      <c r="AE216" s="253"/>
      <c r="AF216" s="253"/>
      <c r="AG216" s="253"/>
      <c r="AH216" s="253"/>
      <c r="AI216" s="253"/>
      <c r="AJ216" s="253"/>
      <c r="AK216" s="253"/>
      <c r="AL216" s="253"/>
      <c r="AM216" s="253"/>
      <c r="AN216" s="253"/>
      <c r="AO216" s="253"/>
      <c r="AP216" s="256"/>
      <c r="AQ216" s="253"/>
      <c r="AR216" s="253"/>
      <c r="AS216" s="253"/>
      <c r="AT216" s="256"/>
      <c r="AU216" s="253"/>
      <c r="AV216" s="253"/>
      <c r="AW216" s="253"/>
      <c r="AX216" s="253"/>
      <c r="AY216" s="253"/>
      <c r="AZ216" s="253"/>
      <c r="BA216" s="253"/>
      <c r="BB216" s="253"/>
      <c r="BC216" s="253"/>
      <c r="BD216" s="253"/>
      <c r="BE216" s="253"/>
      <c r="BF216" s="253"/>
      <c r="BG216" s="253"/>
    </row>
    <row r="217" spans="1:59" s="252" customFormat="1" ht="15" customHeight="1" x14ac:dyDescent="0.25">
      <c r="A217" s="253"/>
      <c r="B217" s="253"/>
      <c r="C217" s="253"/>
      <c r="D217" s="253"/>
      <c r="E217" s="253"/>
      <c r="F217" s="253"/>
      <c r="G217" s="253"/>
      <c r="H217" s="253"/>
      <c r="I217" s="253"/>
      <c r="J217" s="253"/>
      <c r="K217" s="253"/>
      <c r="L217" s="253"/>
      <c r="M217" s="253"/>
      <c r="N217" s="253"/>
      <c r="O217" s="253"/>
      <c r="P217" s="253"/>
      <c r="Q217" s="253"/>
      <c r="R217" s="253"/>
      <c r="S217" s="253"/>
      <c r="T217" s="253"/>
      <c r="U217" s="253" t="s">
        <v>379</v>
      </c>
      <c r="V217" s="253"/>
      <c r="W217" s="253"/>
      <c r="X217" s="253"/>
      <c r="Y217" s="253"/>
      <c r="Z217" s="253"/>
      <c r="AA217" s="253"/>
      <c r="AB217" s="253"/>
      <c r="AC217" s="253" t="s">
        <v>329</v>
      </c>
      <c r="AD217" s="253"/>
      <c r="AE217" s="253"/>
      <c r="AF217" s="253"/>
      <c r="AG217" s="253"/>
      <c r="AH217" s="253"/>
      <c r="AI217" s="253"/>
      <c r="AJ217" s="253"/>
      <c r="AK217" s="253"/>
      <c r="AL217" s="253"/>
      <c r="AM217" s="253"/>
      <c r="AN217" s="253"/>
      <c r="AO217" s="253"/>
      <c r="AP217" s="256"/>
      <c r="AQ217" s="253"/>
      <c r="AR217" s="253"/>
      <c r="AS217" s="253"/>
      <c r="AT217" s="256"/>
      <c r="AU217" s="253"/>
      <c r="AV217" s="253"/>
      <c r="AW217" s="253"/>
      <c r="AX217" s="253"/>
      <c r="AY217" s="253"/>
      <c r="AZ217" s="253"/>
      <c r="BA217" s="253"/>
      <c r="BB217" s="253"/>
      <c r="BC217" s="253"/>
      <c r="BD217" s="253"/>
      <c r="BE217" s="253"/>
      <c r="BF217" s="253"/>
      <c r="BG217" s="253"/>
    </row>
    <row r="218" spans="1:59" s="252" customFormat="1" ht="15" customHeight="1" x14ac:dyDescent="0.25">
      <c r="A218" s="253"/>
      <c r="B218" s="253"/>
      <c r="C218" s="253"/>
      <c r="D218" s="253"/>
      <c r="E218" s="253"/>
      <c r="F218" s="253"/>
      <c r="G218" s="253"/>
      <c r="H218" s="253"/>
      <c r="I218" s="253"/>
      <c r="J218" s="253"/>
      <c r="K218" s="253"/>
      <c r="L218" s="253"/>
      <c r="M218" s="253"/>
      <c r="N218" s="253"/>
      <c r="O218" s="253"/>
      <c r="P218" s="253"/>
      <c r="Q218" s="253"/>
      <c r="R218" s="253"/>
      <c r="S218" s="253"/>
      <c r="T218" s="253"/>
      <c r="U218" s="253" t="s">
        <v>380</v>
      </c>
      <c r="V218" s="253"/>
      <c r="W218" s="253"/>
      <c r="X218" s="253"/>
      <c r="Y218" s="253"/>
      <c r="Z218" s="253"/>
      <c r="AA218" s="253"/>
      <c r="AB218" s="253"/>
      <c r="AC218" s="253" t="s">
        <v>332</v>
      </c>
      <c r="AD218" s="253"/>
      <c r="AE218" s="253"/>
      <c r="AF218" s="253"/>
      <c r="AG218" s="253"/>
      <c r="AH218" s="253"/>
      <c r="AI218" s="253"/>
      <c r="AJ218" s="253"/>
      <c r="AK218" s="253"/>
      <c r="AL218" s="253"/>
      <c r="AM218" s="253"/>
      <c r="AN218" s="253"/>
      <c r="AO218" s="253"/>
      <c r="AP218" s="256"/>
      <c r="AQ218" s="253"/>
      <c r="AR218" s="253"/>
      <c r="AS218" s="253"/>
      <c r="AT218" s="256"/>
      <c r="AU218" s="253"/>
      <c r="AV218" s="253"/>
      <c r="AW218" s="253"/>
      <c r="AX218" s="253"/>
      <c r="AY218" s="253"/>
      <c r="AZ218" s="253"/>
      <c r="BA218" s="253"/>
      <c r="BB218" s="253"/>
      <c r="BC218" s="253"/>
      <c r="BD218" s="253"/>
      <c r="BE218" s="253"/>
      <c r="BF218" s="253"/>
      <c r="BG218" s="253"/>
    </row>
    <row r="219" spans="1:59" s="252" customFormat="1" ht="15" customHeight="1" x14ac:dyDescent="0.25">
      <c r="A219" s="253"/>
      <c r="B219" s="253"/>
      <c r="C219" s="253"/>
      <c r="D219" s="253"/>
      <c r="E219" s="253"/>
      <c r="F219" s="253"/>
      <c r="G219" s="253"/>
      <c r="H219" s="253"/>
      <c r="I219" s="253"/>
      <c r="J219" s="253"/>
      <c r="K219" s="253"/>
      <c r="L219" s="253"/>
      <c r="M219" s="253"/>
      <c r="N219" s="253"/>
      <c r="O219" s="253"/>
      <c r="P219" s="253"/>
      <c r="Q219" s="253"/>
      <c r="R219" s="253"/>
      <c r="S219" s="253"/>
      <c r="T219" s="253"/>
      <c r="U219" s="253" t="s">
        <v>381</v>
      </c>
      <c r="V219" s="253"/>
      <c r="W219" s="253"/>
      <c r="X219" s="253"/>
      <c r="Y219" s="253"/>
      <c r="Z219" s="253"/>
      <c r="AA219" s="253"/>
      <c r="AB219" s="253"/>
      <c r="AC219" s="253" t="s">
        <v>323</v>
      </c>
      <c r="AD219" s="253"/>
      <c r="AE219" s="253"/>
      <c r="AF219" s="253"/>
      <c r="AG219" s="253"/>
      <c r="AH219" s="253"/>
      <c r="AI219" s="253"/>
      <c r="AJ219" s="253"/>
      <c r="AK219" s="253"/>
      <c r="AL219" s="253"/>
      <c r="AM219" s="253"/>
      <c r="AN219" s="253"/>
      <c r="AO219" s="253"/>
      <c r="AP219" s="256"/>
      <c r="AQ219" s="253"/>
      <c r="AR219" s="253"/>
      <c r="AS219" s="253"/>
      <c r="AT219" s="256"/>
      <c r="AU219" s="253"/>
      <c r="AV219" s="253"/>
      <c r="AW219" s="253"/>
      <c r="AX219" s="253"/>
      <c r="AY219" s="253"/>
      <c r="AZ219" s="253"/>
      <c r="BA219" s="253"/>
      <c r="BB219" s="253"/>
      <c r="BC219" s="253"/>
      <c r="BD219" s="253"/>
      <c r="BE219" s="253"/>
      <c r="BF219" s="253"/>
      <c r="BG219" s="253"/>
    </row>
    <row r="220" spans="1:59" s="252" customFormat="1" ht="15" customHeight="1" x14ac:dyDescent="0.25">
      <c r="A220" s="253"/>
      <c r="B220" s="253"/>
      <c r="C220" s="253"/>
      <c r="D220" s="253"/>
      <c r="E220" s="253"/>
      <c r="F220" s="253"/>
      <c r="G220" s="253"/>
      <c r="H220" s="253"/>
      <c r="I220" s="253"/>
      <c r="J220" s="253"/>
      <c r="K220" s="253"/>
      <c r="L220" s="253"/>
      <c r="M220" s="253"/>
      <c r="N220" s="253"/>
      <c r="O220" s="253"/>
      <c r="P220" s="253"/>
      <c r="Q220" s="253"/>
      <c r="R220" s="253"/>
      <c r="S220" s="253"/>
      <c r="T220" s="253"/>
      <c r="U220" s="253" t="s">
        <v>382</v>
      </c>
      <c r="V220" s="253"/>
      <c r="W220" s="253"/>
      <c r="X220" s="253"/>
      <c r="Y220" s="253"/>
      <c r="Z220" s="253"/>
      <c r="AA220" s="253"/>
      <c r="AB220" s="253"/>
      <c r="AC220" s="253" t="s">
        <v>320</v>
      </c>
      <c r="AD220" s="253"/>
      <c r="AE220" s="253"/>
      <c r="AF220" s="253"/>
      <c r="AG220" s="253"/>
      <c r="AH220" s="253"/>
      <c r="AI220" s="253"/>
      <c r="AJ220" s="253"/>
      <c r="AK220" s="253"/>
      <c r="AL220" s="253"/>
      <c r="AM220" s="253"/>
      <c r="AN220" s="253"/>
      <c r="AO220" s="253"/>
      <c r="AP220" s="256"/>
      <c r="AQ220" s="253"/>
      <c r="AR220" s="253"/>
      <c r="AS220" s="253"/>
      <c r="AT220" s="256"/>
      <c r="AU220" s="253"/>
      <c r="AV220" s="253"/>
      <c r="AW220" s="253"/>
      <c r="AX220" s="253"/>
      <c r="AY220" s="253"/>
      <c r="AZ220" s="253"/>
      <c r="BA220" s="253"/>
      <c r="BB220" s="253"/>
      <c r="BC220" s="253"/>
      <c r="BD220" s="253"/>
      <c r="BE220" s="253"/>
      <c r="BF220" s="253"/>
      <c r="BG220" s="253"/>
    </row>
    <row r="221" spans="1:59" s="252" customFormat="1" ht="15" customHeight="1" x14ac:dyDescent="0.25">
      <c r="A221" s="253"/>
      <c r="B221" s="253"/>
      <c r="C221" s="253"/>
      <c r="D221" s="253"/>
      <c r="E221" s="253"/>
      <c r="F221" s="253"/>
      <c r="G221" s="253"/>
      <c r="H221" s="253"/>
      <c r="I221" s="253"/>
      <c r="J221" s="253"/>
      <c r="K221" s="253"/>
      <c r="L221" s="253"/>
      <c r="M221" s="253"/>
      <c r="N221" s="253"/>
      <c r="O221" s="253"/>
      <c r="P221" s="253"/>
      <c r="Q221" s="253"/>
      <c r="R221" s="253"/>
      <c r="S221" s="253"/>
      <c r="T221" s="253"/>
      <c r="U221" s="253" t="s">
        <v>383</v>
      </c>
      <c r="V221" s="253"/>
      <c r="W221" s="253"/>
      <c r="X221" s="253"/>
      <c r="Y221" s="253"/>
      <c r="Z221" s="253"/>
      <c r="AA221" s="253"/>
      <c r="AB221" s="253"/>
      <c r="AC221" s="253" t="s">
        <v>320</v>
      </c>
      <c r="AD221" s="253"/>
      <c r="AE221" s="253"/>
      <c r="AF221" s="253"/>
      <c r="AG221" s="253"/>
      <c r="AH221" s="253"/>
      <c r="AI221" s="253"/>
      <c r="AJ221" s="253"/>
      <c r="AK221" s="253"/>
      <c r="AL221" s="253"/>
      <c r="AM221" s="253"/>
      <c r="AN221" s="253"/>
      <c r="AO221" s="253"/>
      <c r="AP221" s="256"/>
      <c r="AQ221" s="253"/>
      <c r="AR221" s="253"/>
      <c r="AS221" s="253"/>
      <c r="AT221" s="256"/>
      <c r="AU221" s="253"/>
      <c r="AV221" s="253"/>
      <c r="AW221" s="253"/>
      <c r="AX221" s="253"/>
      <c r="AY221" s="253"/>
      <c r="AZ221" s="253"/>
      <c r="BA221" s="253"/>
      <c r="BB221" s="253"/>
      <c r="BC221" s="253"/>
      <c r="BD221" s="253"/>
      <c r="BE221" s="253"/>
      <c r="BF221" s="253"/>
      <c r="BG221" s="253"/>
    </row>
    <row r="222" spans="1:59" s="252" customFormat="1" ht="15" customHeight="1" x14ac:dyDescent="0.25">
      <c r="A222" s="253"/>
      <c r="B222" s="253"/>
      <c r="C222" s="253"/>
      <c r="D222" s="253"/>
      <c r="E222" s="253"/>
      <c r="F222" s="253"/>
      <c r="G222" s="253"/>
      <c r="H222" s="253"/>
      <c r="I222" s="253"/>
      <c r="J222" s="253"/>
      <c r="K222" s="253"/>
      <c r="L222" s="253"/>
      <c r="M222" s="253"/>
      <c r="N222" s="253"/>
      <c r="O222" s="253"/>
      <c r="P222" s="253"/>
      <c r="Q222" s="253"/>
      <c r="R222" s="253"/>
      <c r="S222" s="253"/>
      <c r="T222" s="253"/>
      <c r="U222" s="253" t="s">
        <v>384</v>
      </c>
      <c r="V222" s="253"/>
      <c r="W222" s="253"/>
      <c r="X222" s="253"/>
      <c r="Y222" s="253"/>
      <c r="Z222" s="253"/>
      <c r="AA222" s="253"/>
      <c r="AB222" s="253"/>
      <c r="AC222" s="253" t="s">
        <v>320</v>
      </c>
      <c r="AD222" s="253"/>
      <c r="AE222" s="253"/>
      <c r="AF222" s="253"/>
      <c r="AG222" s="253"/>
      <c r="AH222" s="253"/>
      <c r="AI222" s="253"/>
      <c r="AJ222" s="253"/>
      <c r="AK222" s="253"/>
      <c r="AL222" s="253"/>
      <c r="AM222" s="253"/>
      <c r="AN222" s="253"/>
      <c r="AO222" s="253"/>
      <c r="AP222" s="256"/>
      <c r="AQ222" s="253"/>
      <c r="AR222" s="253"/>
      <c r="AS222" s="253"/>
      <c r="AT222" s="256"/>
      <c r="AU222" s="253"/>
      <c r="AV222" s="253"/>
      <c r="AW222" s="253"/>
      <c r="AX222" s="253"/>
      <c r="AY222" s="253"/>
      <c r="AZ222" s="253"/>
      <c r="BA222" s="253"/>
      <c r="BB222" s="253"/>
      <c r="BC222" s="253"/>
      <c r="BD222" s="253"/>
      <c r="BE222" s="253"/>
      <c r="BF222" s="253"/>
      <c r="BG222" s="253"/>
    </row>
    <row r="223" spans="1:59" s="252" customFormat="1" ht="15" customHeight="1" x14ac:dyDescent="0.25">
      <c r="A223" s="253"/>
      <c r="B223" s="253"/>
      <c r="C223" s="253"/>
      <c r="D223" s="253"/>
      <c r="E223" s="253"/>
      <c r="F223" s="253"/>
      <c r="G223" s="253"/>
      <c r="H223" s="253"/>
      <c r="I223" s="253"/>
      <c r="J223" s="253"/>
      <c r="K223" s="253"/>
      <c r="L223" s="253"/>
      <c r="M223" s="253"/>
      <c r="N223" s="253"/>
      <c r="O223" s="253"/>
      <c r="P223" s="253"/>
      <c r="Q223" s="253"/>
      <c r="R223" s="253"/>
      <c r="S223" s="253"/>
      <c r="T223" s="253"/>
      <c r="U223" s="253" t="s">
        <v>385</v>
      </c>
      <c r="V223" s="253"/>
      <c r="W223" s="253"/>
      <c r="X223" s="253"/>
      <c r="Y223" s="253"/>
      <c r="Z223" s="253"/>
      <c r="AA223" s="253"/>
      <c r="AB223" s="253"/>
      <c r="AC223" s="253" t="s">
        <v>320</v>
      </c>
      <c r="AD223" s="253"/>
      <c r="AE223" s="253"/>
      <c r="AF223" s="253"/>
      <c r="AG223" s="253"/>
      <c r="AH223" s="253"/>
      <c r="AI223" s="253"/>
      <c r="AJ223" s="253"/>
      <c r="AK223" s="253"/>
      <c r="AL223" s="253"/>
      <c r="AM223" s="253"/>
      <c r="AN223" s="253"/>
      <c r="AO223" s="253"/>
      <c r="AP223" s="256"/>
      <c r="AQ223" s="253"/>
      <c r="AR223" s="253"/>
      <c r="AS223" s="253"/>
      <c r="AT223" s="256"/>
      <c r="AU223" s="253"/>
      <c r="AV223" s="253"/>
      <c r="AW223" s="253"/>
      <c r="AX223" s="253"/>
      <c r="AY223" s="253"/>
      <c r="AZ223" s="253"/>
      <c r="BA223" s="253"/>
      <c r="BB223" s="253"/>
      <c r="BC223" s="253"/>
      <c r="BD223" s="253"/>
      <c r="BE223" s="253"/>
      <c r="BF223" s="253"/>
      <c r="BG223" s="253"/>
    </row>
    <row r="224" spans="1:59" s="252" customFormat="1" ht="15" customHeight="1" x14ac:dyDescent="0.25">
      <c r="A224" s="253"/>
      <c r="B224" s="253"/>
      <c r="C224" s="253"/>
      <c r="D224" s="253"/>
      <c r="E224" s="253"/>
      <c r="F224" s="253"/>
      <c r="G224" s="253"/>
      <c r="H224" s="253"/>
      <c r="I224" s="253"/>
      <c r="J224" s="253"/>
      <c r="K224" s="253"/>
      <c r="L224" s="253"/>
      <c r="M224" s="253"/>
      <c r="N224" s="253"/>
      <c r="O224" s="253"/>
      <c r="P224" s="253"/>
      <c r="Q224" s="253"/>
      <c r="R224" s="253"/>
      <c r="S224" s="253"/>
      <c r="T224" s="253"/>
      <c r="U224" s="253" t="s">
        <v>386</v>
      </c>
      <c r="V224" s="253"/>
      <c r="W224" s="253"/>
      <c r="X224" s="253"/>
      <c r="Y224" s="253"/>
      <c r="Z224" s="253"/>
      <c r="AA224" s="253"/>
      <c r="AB224" s="253"/>
      <c r="AC224" s="253" t="s">
        <v>323</v>
      </c>
      <c r="AD224" s="253"/>
      <c r="AE224" s="253"/>
      <c r="AF224" s="253"/>
      <c r="AG224" s="253"/>
      <c r="AH224" s="253"/>
      <c r="AI224" s="253"/>
      <c r="AJ224" s="253"/>
      <c r="AK224" s="253"/>
      <c r="AL224" s="253"/>
      <c r="AM224" s="253"/>
      <c r="AN224" s="253"/>
      <c r="AO224" s="253"/>
      <c r="AP224" s="256"/>
      <c r="AQ224" s="253"/>
      <c r="AR224" s="253"/>
      <c r="AS224" s="253"/>
      <c r="AT224" s="256"/>
      <c r="AU224" s="253"/>
      <c r="AV224" s="253"/>
      <c r="AW224" s="253"/>
      <c r="AX224" s="253"/>
      <c r="AY224" s="253"/>
      <c r="AZ224" s="253"/>
      <c r="BA224" s="253"/>
      <c r="BB224" s="253"/>
      <c r="BC224" s="253"/>
      <c r="BD224" s="253"/>
      <c r="BE224" s="253"/>
      <c r="BF224" s="253"/>
      <c r="BG224" s="253"/>
    </row>
    <row r="225" spans="1:59" s="252" customFormat="1" ht="15" customHeight="1" x14ac:dyDescent="0.25">
      <c r="A225" s="253"/>
      <c r="B225" s="253"/>
      <c r="C225" s="253"/>
      <c r="D225" s="253"/>
      <c r="E225" s="253"/>
      <c r="F225" s="253"/>
      <c r="G225" s="253"/>
      <c r="H225" s="253"/>
      <c r="I225" s="253"/>
      <c r="J225" s="253"/>
      <c r="K225" s="253"/>
      <c r="L225" s="253"/>
      <c r="M225" s="253"/>
      <c r="N225" s="253"/>
      <c r="O225" s="253"/>
      <c r="P225" s="253"/>
      <c r="Q225" s="253"/>
      <c r="R225" s="253"/>
      <c r="S225" s="253"/>
      <c r="T225" s="253"/>
      <c r="U225" s="253" t="s">
        <v>387</v>
      </c>
      <c r="V225" s="253"/>
      <c r="W225" s="253"/>
      <c r="X225" s="253"/>
      <c r="Y225" s="253"/>
      <c r="Z225" s="253"/>
      <c r="AA225" s="253"/>
      <c r="AB225" s="253"/>
      <c r="AC225" s="253" t="s">
        <v>320</v>
      </c>
      <c r="AD225" s="253"/>
      <c r="AE225" s="253"/>
      <c r="AF225" s="253"/>
      <c r="AG225" s="253"/>
      <c r="AH225" s="253"/>
      <c r="AI225" s="253"/>
      <c r="AJ225" s="253"/>
      <c r="AK225" s="253"/>
      <c r="AL225" s="253"/>
      <c r="AM225" s="253"/>
      <c r="AN225" s="253"/>
      <c r="AO225" s="253"/>
      <c r="AP225" s="256"/>
      <c r="AQ225" s="253"/>
      <c r="AR225" s="253"/>
      <c r="AS225" s="253"/>
      <c r="AT225" s="256"/>
      <c r="AU225" s="253"/>
      <c r="AV225" s="253"/>
      <c r="AW225" s="253"/>
      <c r="AX225" s="253"/>
      <c r="AY225" s="253"/>
      <c r="AZ225" s="253"/>
      <c r="BA225" s="253"/>
      <c r="BB225" s="253"/>
      <c r="BC225" s="253"/>
      <c r="BD225" s="253"/>
      <c r="BE225" s="253"/>
      <c r="BF225" s="253"/>
      <c r="BG225" s="253"/>
    </row>
    <row r="226" spans="1:59" s="252" customFormat="1" ht="15" customHeight="1" x14ac:dyDescent="0.25">
      <c r="A226" s="253"/>
      <c r="B226" s="253"/>
      <c r="C226" s="253"/>
      <c r="D226" s="253"/>
      <c r="E226" s="253"/>
      <c r="F226" s="253"/>
      <c r="G226" s="253"/>
      <c r="H226" s="253"/>
      <c r="I226" s="253"/>
      <c r="J226" s="253"/>
      <c r="K226" s="253"/>
      <c r="L226" s="253"/>
      <c r="M226" s="253"/>
      <c r="N226" s="253"/>
      <c r="O226" s="253"/>
      <c r="P226" s="253"/>
      <c r="Q226" s="253"/>
      <c r="R226" s="253"/>
      <c r="S226" s="253"/>
      <c r="T226" s="253"/>
      <c r="U226" s="253" t="s">
        <v>388</v>
      </c>
      <c r="V226" s="253"/>
      <c r="W226" s="253"/>
      <c r="X226" s="253"/>
      <c r="Y226" s="253"/>
      <c r="Z226" s="253"/>
      <c r="AA226" s="253"/>
      <c r="AB226" s="253"/>
      <c r="AC226" s="253" t="s">
        <v>357</v>
      </c>
      <c r="AD226" s="253"/>
      <c r="AE226" s="253"/>
      <c r="AF226" s="253"/>
      <c r="AG226" s="253"/>
      <c r="AH226" s="253"/>
      <c r="AI226" s="253"/>
      <c r="AJ226" s="253"/>
      <c r="AK226" s="253"/>
      <c r="AL226" s="253"/>
      <c r="AM226" s="253"/>
      <c r="AN226" s="253"/>
      <c r="AO226" s="253"/>
      <c r="AP226" s="256"/>
      <c r="AQ226" s="253"/>
      <c r="AR226" s="253"/>
      <c r="AS226" s="253"/>
      <c r="AT226" s="256"/>
      <c r="AU226" s="253"/>
      <c r="AV226" s="253"/>
      <c r="AW226" s="253"/>
      <c r="AX226" s="253"/>
      <c r="AY226" s="253"/>
      <c r="AZ226" s="253"/>
      <c r="BA226" s="253"/>
      <c r="BB226" s="253"/>
      <c r="BC226" s="253"/>
      <c r="BD226" s="253"/>
      <c r="BE226" s="253"/>
      <c r="BF226" s="253"/>
      <c r="BG226" s="253"/>
    </row>
    <row r="227" spans="1:59" s="252" customFormat="1" ht="15" customHeight="1" x14ac:dyDescent="0.25">
      <c r="A227" s="253"/>
      <c r="B227" s="253"/>
      <c r="C227" s="253"/>
      <c r="D227" s="253"/>
      <c r="E227" s="253"/>
      <c r="F227" s="253"/>
      <c r="G227" s="253"/>
      <c r="H227" s="253"/>
      <c r="I227" s="253"/>
      <c r="J227" s="253"/>
      <c r="K227" s="253"/>
      <c r="L227" s="253"/>
      <c r="M227" s="253"/>
      <c r="N227" s="253"/>
      <c r="O227" s="253"/>
      <c r="P227" s="253"/>
      <c r="Q227" s="253"/>
      <c r="R227" s="253"/>
      <c r="S227" s="253"/>
      <c r="T227" s="253"/>
      <c r="U227" s="253" t="s">
        <v>389</v>
      </c>
      <c r="V227" s="253"/>
      <c r="W227" s="253"/>
      <c r="X227" s="253"/>
      <c r="Y227" s="253"/>
      <c r="Z227" s="253"/>
      <c r="AA227" s="253"/>
      <c r="AB227" s="253"/>
      <c r="AC227" s="253" t="s">
        <v>323</v>
      </c>
      <c r="AD227" s="253"/>
      <c r="AE227" s="253"/>
      <c r="AF227" s="253"/>
      <c r="AG227" s="253"/>
      <c r="AH227" s="253"/>
      <c r="AI227" s="253"/>
      <c r="AJ227" s="253"/>
      <c r="AK227" s="253"/>
      <c r="AL227" s="253"/>
      <c r="AM227" s="253"/>
      <c r="AN227" s="253"/>
      <c r="AO227" s="253"/>
      <c r="AP227" s="256"/>
      <c r="AQ227" s="253"/>
      <c r="AR227" s="253"/>
      <c r="AS227" s="253"/>
      <c r="AT227" s="256"/>
      <c r="AU227" s="253"/>
      <c r="AV227" s="253"/>
      <c r="AW227" s="253"/>
      <c r="AX227" s="253"/>
      <c r="AY227" s="253"/>
      <c r="AZ227" s="253"/>
      <c r="BA227" s="253"/>
      <c r="BB227" s="253"/>
      <c r="BC227" s="253"/>
      <c r="BD227" s="253"/>
      <c r="BE227" s="253"/>
      <c r="BF227" s="253"/>
      <c r="BG227" s="253"/>
    </row>
    <row r="228" spans="1:59" s="252" customFormat="1" ht="15" customHeight="1" x14ac:dyDescent="0.25">
      <c r="A228" s="253"/>
      <c r="B228" s="253"/>
      <c r="C228" s="253"/>
      <c r="D228" s="253"/>
      <c r="E228" s="253"/>
      <c r="F228" s="253"/>
      <c r="G228" s="253"/>
      <c r="H228" s="253"/>
      <c r="I228" s="253"/>
      <c r="J228" s="253"/>
      <c r="K228" s="253"/>
      <c r="L228" s="253"/>
      <c r="M228" s="253"/>
      <c r="N228" s="253"/>
      <c r="O228" s="253"/>
      <c r="P228" s="253"/>
      <c r="Q228" s="253"/>
      <c r="R228" s="253"/>
      <c r="S228" s="253"/>
      <c r="T228" s="253"/>
      <c r="U228" s="253" t="s">
        <v>390</v>
      </c>
      <c r="V228" s="253"/>
      <c r="W228" s="253"/>
      <c r="X228" s="253"/>
      <c r="Y228" s="253"/>
      <c r="Z228" s="253"/>
      <c r="AA228" s="253"/>
      <c r="AB228" s="253"/>
      <c r="AC228" s="253" t="s">
        <v>357</v>
      </c>
      <c r="AD228" s="253"/>
      <c r="AE228" s="253"/>
      <c r="AF228" s="253"/>
      <c r="AG228" s="253"/>
      <c r="AH228" s="253"/>
      <c r="AI228" s="253"/>
      <c r="AJ228" s="253"/>
      <c r="AK228" s="253"/>
      <c r="AL228" s="253"/>
      <c r="AM228" s="253"/>
      <c r="AN228" s="253"/>
      <c r="AO228" s="253"/>
      <c r="AP228" s="256"/>
      <c r="AQ228" s="253"/>
      <c r="AR228" s="253"/>
      <c r="AS228" s="253"/>
      <c r="AT228" s="256"/>
      <c r="AU228" s="253"/>
      <c r="AV228" s="253"/>
      <c r="AW228" s="253"/>
      <c r="AX228" s="253"/>
      <c r="AY228" s="253"/>
      <c r="AZ228" s="253"/>
      <c r="BA228" s="253"/>
      <c r="BB228" s="253"/>
      <c r="BC228" s="253"/>
      <c r="BD228" s="253"/>
      <c r="BE228" s="253"/>
      <c r="BF228" s="253"/>
      <c r="BG228" s="253"/>
    </row>
    <row r="229" spans="1:59" s="252" customFormat="1" ht="15" customHeight="1" x14ac:dyDescent="0.25">
      <c r="A229" s="253"/>
      <c r="B229" s="253"/>
      <c r="C229" s="253"/>
      <c r="D229" s="253"/>
      <c r="E229" s="253"/>
      <c r="F229" s="253"/>
      <c r="G229" s="253"/>
      <c r="H229" s="253"/>
      <c r="I229" s="253"/>
      <c r="J229" s="253"/>
      <c r="K229" s="253"/>
      <c r="L229" s="253"/>
      <c r="M229" s="253"/>
      <c r="N229" s="253"/>
      <c r="O229" s="253"/>
      <c r="P229" s="253"/>
      <c r="Q229" s="253"/>
      <c r="R229" s="253"/>
      <c r="S229" s="253"/>
      <c r="T229" s="253"/>
      <c r="U229" s="253" t="s">
        <v>391</v>
      </c>
      <c r="V229" s="253"/>
      <c r="W229" s="253"/>
      <c r="X229" s="253"/>
      <c r="Y229" s="253"/>
      <c r="Z229" s="253"/>
      <c r="AA229" s="253"/>
      <c r="AB229" s="253"/>
      <c r="AC229" s="253" t="s">
        <v>329</v>
      </c>
      <c r="AD229" s="253"/>
      <c r="AE229" s="253"/>
      <c r="AF229" s="253"/>
      <c r="AG229" s="253"/>
      <c r="AH229" s="253"/>
      <c r="AI229" s="253"/>
      <c r="AJ229" s="253"/>
      <c r="AK229" s="253"/>
      <c r="AL229" s="253"/>
      <c r="AM229" s="253"/>
      <c r="AN229" s="253"/>
      <c r="AO229" s="253"/>
      <c r="AP229" s="256"/>
      <c r="AQ229" s="253"/>
      <c r="AR229" s="253"/>
      <c r="AS229" s="253"/>
      <c r="AT229" s="256"/>
      <c r="AU229" s="253"/>
      <c r="AV229" s="253"/>
      <c r="AW229" s="253"/>
      <c r="AX229" s="253"/>
      <c r="AY229" s="253"/>
      <c r="AZ229" s="253"/>
      <c r="BA229" s="253"/>
      <c r="BB229" s="253"/>
      <c r="BC229" s="253"/>
      <c r="BD229" s="253"/>
      <c r="BE229" s="253"/>
      <c r="BF229" s="253"/>
      <c r="BG229" s="253"/>
    </row>
    <row r="230" spans="1:59" s="252" customFormat="1" ht="15" customHeight="1" x14ac:dyDescent="0.25">
      <c r="A230" s="253"/>
      <c r="B230" s="253"/>
      <c r="C230" s="253"/>
      <c r="D230" s="253"/>
      <c r="E230" s="253"/>
      <c r="F230" s="253"/>
      <c r="G230" s="253"/>
      <c r="H230" s="253"/>
      <c r="I230" s="253"/>
      <c r="J230" s="253"/>
      <c r="K230" s="253"/>
      <c r="L230" s="253"/>
      <c r="M230" s="253"/>
      <c r="N230" s="253"/>
      <c r="O230" s="253"/>
      <c r="P230" s="253"/>
      <c r="Q230" s="253"/>
      <c r="R230" s="253"/>
      <c r="S230" s="253"/>
      <c r="T230" s="253"/>
      <c r="U230" s="253" t="s">
        <v>392</v>
      </c>
      <c r="V230" s="253"/>
      <c r="W230" s="253"/>
      <c r="X230" s="253"/>
      <c r="Y230" s="253"/>
      <c r="Z230" s="253"/>
      <c r="AA230" s="253"/>
      <c r="AB230" s="253"/>
      <c r="AC230" s="253" t="s">
        <v>393</v>
      </c>
      <c r="AD230" s="253"/>
      <c r="AE230" s="253"/>
      <c r="AF230" s="253"/>
      <c r="AG230" s="253"/>
      <c r="AH230" s="253"/>
      <c r="AI230" s="253"/>
      <c r="AJ230" s="253"/>
      <c r="AK230" s="253"/>
      <c r="AL230" s="253"/>
      <c r="AM230" s="253"/>
      <c r="AN230" s="253"/>
      <c r="AO230" s="253"/>
      <c r="AP230" s="256"/>
      <c r="AQ230" s="253"/>
      <c r="AR230" s="253"/>
      <c r="AS230" s="253"/>
      <c r="AT230" s="256"/>
      <c r="AU230" s="253"/>
      <c r="AV230" s="253"/>
      <c r="AW230" s="253"/>
      <c r="AX230" s="253"/>
      <c r="AY230" s="253"/>
      <c r="AZ230" s="253"/>
      <c r="BA230" s="253"/>
      <c r="BB230" s="253"/>
      <c r="BC230" s="253"/>
      <c r="BD230" s="253"/>
      <c r="BE230" s="253"/>
      <c r="BF230" s="253"/>
      <c r="BG230" s="253"/>
    </row>
    <row r="231" spans="1:59" s="252" customFormat="1" ht="15" customHeight="1" x14ac:dyDescent="0.25">
      <c r="A231" s="253"/>
      <c r="B231" s="253"/>
      <c r="C231" s="253"/>
      <c r="D231" s="253"/>
      <c r="E231" s="253"/>
      <c r="F231" s="253"/>
      <c r="G231" s="253"/>
      <c r="H231" s="253"/>
      <c r="I231" s="253"/>
      <c r="J231" s="253"/>
      <c r="K231" s="253"/>
      <c r="L231" s="253"/>
      <c r="M231" s="253"/>
      <c r="N231" s="253"/>
      <c r="O231" s="253"/>
      <c r="P231" s="253"/>
      <c r="Q231" s="253"/>
      <c r="R231" s="253"/>
      <c r="S231" s="253"/>
      <c r="T231" s="253"/>
      <c r="U231" s="253" t="s">
        <v>394</v>
      </c>
      <c r="V231" s="253"/>
      <c r="W231" s="253"/>
      <c r="X231" s="253"/>
      <c r="Y231" s="253"/>
      <c r="Z231" s="253"/>
      <c r="AA231" s="253"/>
      <c r="AB231" s="253"/>
      <c r="AC231" s="253" t="s">
        <v>323</v>
      </c>
      <c r="AD231" s="253"/>
      <c r="AE231" s="253"/>
      <c r="AF231" s="253"/>
      <c r="AG231" s="253"/>
      <c r="AH231" s="253"/>
      <c r="AI231" s="253"/>
      <c r="AJ231" s="253"/>
      <c r="AK231" s="253"/>
      <c r="AL231" s="253"/>
      <c r="AM231" s="253"/>
      <c r="AN231" s="253"/>
      <c r="AO231" s="253"/>
      <c r="AP231" s="256"/>
      <c r="AQ231" s="253"/>
      <c r="AR231" s="253"/>
      <c r="AS231" s="253"/>
      <c r="AT231" s="256"/>
      <c r="AU231" s="253"/>
      <c r="AV231" s="253"/>
      <c r="AW231" s="253"/>
      <c r="AX231" s="253"/>
      <c r="AY231" s="253"/>
      <c r="AZ231" s="253"/>
      <c r="BA231" s="253"/>
      <c r="BB231" s="253"/>
      <c r="BC231" s="253"/>
      <c r="BD231" s="253"/>
      <c r="BE231" s="253"/>
      <c r="BF231" s="253"/>
      <c r="BG231" s="253"/>
    </row>
    <row r="232" spans="1:59" s="252" customFormat="1" ht="15" customHeight="1" x14ac:dyDescent="0.25">
      <c r="A232" s="253"/>
      <c r="B232" s="253"/>
      <c r="C232" s="253"/>
      <c r="D232" s="253"/>
      <c r="E232" s="253"/>
      <c r="F232" s="253"/>
      <c r="G232" s="253"/>
      <c r="H232" s="253"/>
      <c r="I232" s="253"/>
      <c r="J232" s="253"/>
      <c r="K232" s="253"/>
      <c r="L232" s="253"/>
      <c r="M232" s="253"/>
      <c r="N232" s="253"/>
      <c r="O232" s="253"/>
      <c r="P232" s="253"/>
      <c r="Q232" s="253"/>
      <c r="R232" s="253"/>
      <c r="S232" s="253"/>
      <c r="T232" s="253"/>
      <c r="U232" s="253" t="s">
        <v>278</v>
      </c>
      <c r="V232" s="253"/>
      <c r="W232" s="253"/>
      <c r="X232" s="253"/>
      <c r="Y232" s="253"/>
      <c r="Z232" s="253"/>
      <c r="AA232" s="253"/>
      <c r="AB232" s="253"/>
      <c r="AC232" s="253" t="s">
        <v>357</v>
      </c>
      <c r="AD232" s="253"/>
      <c r="AE232" s="253"/>
      <c r="AF232" s="253"/>
      <c r="AG232" s="253"/>
      <c r="AH232" s="253"/>
      <c r="AI232" s="253"/>
      <c r="AJ232" s="253"/>
      <c r="AK232" s="253"/>
      <c r="AL232" s="253"/>
      <c r="AM232" s="253"/>
      <c r="AN232" s="253"/>
      <c r="AO232" s="253"/>
      <c r="AP232" s="256"/>
      <c r="AQ232" s="253"/>
      <c r="AR232" s="253"/>
      <c r="AS232" s="253"/>
      <c r="AT232" s="256"/>
      <c r="AU232" s="253"/>
      <c r="AV232" s="253"/>
      <c r="AW232" s="253"/>
      <c r="AX232" s="253"/>
      <c r="AY232" s="253"/>
      <c r="AZ232" s="253"/>
      <c r="BA232" s="253"/>
      <c r="BB232" s="253"/>
      <c r="BC232" s="253"/>
      <c r="BD232" s="253"/>
      <c r="BE232" s="253"/>
      <c r="BF232" s="253"/>
      <c r="BG232" s="253"/>
    </row>
    <row r="233" spans="1:59" s="252" customFormat="1" ht="15" customHeight="1" x14ac:dyDescent="0.25">
      <c r="A233" s="253"/>
      <c r="B233" s="253"/>
      <c r="C233" s="253"/>
      <c r="D233" s="253"/>
      <c r="E233" s="253"/>
      <c r="F233" s="253"/>
      <c r="G233" s="253"/>
      <c r="H233" s="253"/>
      <c r="I233" s="253"/>
      <c r="J233" s="253"/>
      <c r="K233" s="253"/>
      <c r="L233" s="253"/>
      <c r="M233" s="253"/>
      <c r="N233" s="253"/>
      <c r="O233" s="253"/>
      <c r="P233" s="253"/>
      <c r="Q233" s="253"/>
      <c r="R233" s="253"/>
      <c r="S233" s="253"/>
      <c r="T233" s="253"/>
      <c r="U233" s="253" t="s">
        <v>395</v>
      </c>
      <c r="V233" s="253"/>
      <c r="W233" s="253"/>
      <c r="X233" s="253"/>
      <c r="Y233" s="253"/>
      <c r="Z233" s="253"/>
      <c r="AA233" s="253"/>
      <c r="AB233" s="253"/>
      <c r="AC233" s="253" t="s">
        <v>320</v>
      </c>
      <c r="AD233" s="253"/>
      <c r="AE233" s="253"/>
      <c r="AF233" s="253"/>
      <c r="AG233" s="253"/>
      <c r="AH233" s="253"/>
      <c r="AI233" s="253"/>
      <c r="AJ233" s="253"/>
      <c r="AK233" s="253"/>
      <c r="AL233" s="253"/>
      <c r="AM233" s="253"/>
      <c r="AN233" s="253"/>
      <c r="AO233" s="253"/>
      <c r="AP233" s="256"/>
      <c r="AQ233" s="253"/>
      <c r="AR233" s="253"/>
      <c r="AS233" s="253"/>
      <c r="AT233" s="256"/>
      <c r="AU233" s="253"/>
      <c r="AV233" s="253"/>
      <c r="AW233" s="253"/>
      <c r="AX233" s="253"/>
      <c r="AY233" s="253"/>
      <c r="AZ233" s="253"/>
      <c r="BA233" s="253"/>
      <c r="BB233" s="253"/>
      <c r="BC233" s="253"/>
      <c r="BD233" s="253"/>
      <c r="BE233" s="253"/>
      <c r="BF233" s="253"/>
      <c r="BG233" s="253"/>
    </row>
    <row r="234" spans="1:59" s="252" customFormat="1" ht="15" customHeight="1" x14ac:dyDescent="0.25">
      <c r="A234" s="253"/>
      <c r="B234" s="253"/>
      <c r="C234" s="253"/>
      <c r="D234" s="253"/>
      <c r="E234" s="253"/>
      <c r="F234" s="253"/>
      <c r="G234" s="253"/>
      <c r="H234" s="253"/>
      <c r="I234" s="253"/>
      <c r="J234" s="253"/>
      <c r="K234" s="253"/>
      <c r="L234" s="253"/>
      <c r="M234" s="253"/>
      <c r="N234" s="253"/>
      <c r="O234" s="253"/>
      <c r="P234" s="253"/>
      <c r="Q234" s="253"/>
      <c r="R234" s="253"/>
      <c r="S234" s="253"/>
      <c r="T234" s="253"/>
      <c r="U234" s="253" t="s">
        <v>396</v>
      </c>
      <c r="V234" s="253"/>
      <c r="W234" s="253"/>
      <c r="X234" s="253"/>
      <c r="Y234" s="253"/>
      <c r="Z234" s="253"/>
      <c r="AA234" s="253"/>
      <c r="AB234" s="253"/>
      <c r="AC234" s="253" t="s">
        <v>320</v>
      </c>
      <c r="AD234" s="253"/>
      <c r="AE234" s="253"/>
      <c r="AF234" s="253"/>
      <c r="AG234" s="253"/>
      <c r="AH234" s="253"/>
      <c r="AI234" s="253"/>
      <c r="AJ234" s="253"/>
      <c r="AK234" s="253"/>
      <c r="AL234" s="253"/>
      <c r="AM234" s="253"/>
      <c r="AN234" s="253"/>
      <c r="AO234" s="253"/>
      <c r="AP234" s="256"/>
      <c r="AQ234" s="253"/>
      <c r="AR234" s="253"/>
      <c r="AS234" s="253"/>
      <c r="AT234" s="256"/>
      <c r="AU234" s="253"/>
      <c r="AV234" s="253"/>
      <c r="AW234" s="253"/>
      <c r="AX234" s="253"/>
      <c r="AY234" s="253"/>
      <c r="AZ234" s="253"/>
      <c r="BA234" s="253"/>
      <c r="BB234" s="253"/>
      <c r="BC234" s="253"/>
      <c r="BD234" s="253"/>
      <c r="BE234" s="253"/>
      <c r="BF234" s="253"/>
      <c r="BG234" s="253"/>
    </row>
    <row r="235" spans="1:59" s="252" customFormat="1" ht="15" customHeight="1" x14ac:dyDescent="0.25">
      <c r="A235" s="253"/>
      <c r="B235" s="253"/>
      <c r="C235" s="253"/>
      <c r="D235" s="253"/>
      <c r="E235" s="253"/>
      <c r="F235" s="253"/>
      <c r="G235" s="253"/>
      <c r="H235" s="253"/>
      <c r="I235" s="253"/>
      <c r="J235" s="253"/>
      <c r="K235" s="253"/>
      <c r="L235" s="253"/>
      <c r="M235" s="253"/>
      <c r="N235" s="253"/>
      <c r="O235" s="253"/>
      <c r="P235" s="253"/>
      <c r="Q235" s="253"/>
      <c r="R235" s="253"/>
      <c r="S235" s="253"/>
      <c r="T235" s="253"/>
      <c r="U235" s="253" t="s">
        <v>397</v>
      </c>
      <c r="V235" s="253"/>
      <c r="W235" s="253"/>
      <c r="X235" s="253"/>
      <c r="Y235" s="253"/>
      <c r="Z235" s="253"/>
      <c r="AA235" s="253"/>
      <c r="AB235" s="253"/>
      <c r="AC235" s="253" t="s">
        <v>318</v>
      </c>
      <c r="AD235" s="253"/>
      <c r="AE235" s="253"/>
      <c r="AF235" s="253"/>
      <c r="AG235" s="253"/>
      <c r="AH235" s="253"/>
      <c r="AI235" s="253"/>
      <c r="AJ235" s="253"/>
      <c r="AK235" s="253"/>
      <c r="AL235" s="253"/>
      <c r="AM235" s="253"/>
      <c r="AN235" s="253"/>
      <c r="AO235" s="253"/>
      <c r="AP235" s="256"/>
      <c r="AQ235" s="253"/>
      <c r="AR235" s="253"/>
      <c r="AS235" s="253"/>
      <c r="AT235" s="256"/>
      <c r="AU235" s="253"/>
      <c r="AV235" s="253"/>
      <c r="AW235" s="253"/>
      <c r="AX235" s="253"/>
      <c r="AY235" s="253"/>
      <c r="AZ235" s="253"/>
      <c r="BA235" s="253"/>
      <c r="BB235" s="253"/>
      <c r="BC235" s="253"/>
      <c r="BD235" s="253"/>
      <c r="BE235" s="253"/>
      <c r="BF235" s="253"/>
      <c r="BG235" s="253"/>
    </row>
    <row r="236" spans="1:59" s="252" customFormat="1" ht="15" customHeight="1" x14ac:dyDescent="0.25">
      <c r="A236" s="253"/>
      <c r="B236" s="253"/>
      <c r="C236" s="253"/>
      <c r="D236" s="253"/>
      <c r="E236" s="253"/>
      <c r="F236" s="253"/>
      <c r="G236" s="253"/>
      <c r="H236" s="253"/>
      <c r="I236" s="253"/>
      <c r="J236" s="253"/>
      <c r="K236" s="253"/>
      <c r="L236" s="253"/>
      <c r="M236" s="253"/>
      <c r="N236" s="253"/>
      <c r="O236" s="253"/>
      <c r="P236" s="253"/>
      <c r="Q236" s="253"/>
      <c r="R236" s="253"/>
      <c r="S236" s="253"/>
      <c r="T236" s="253"/>
      <c r="U236" s="253" t="s">
        <v>398</v>
      </c>
      <c r="V236" s="253"/>
      <c r="W236" s="253"/>
      <c r="X236" s="253"/>
      <c r="Y236" s="253"/>
      <c r="Z236" s="253"/>
      <c r="AA236" s="253"/>
      <c r="AB236" s="253"/>
      <c r="AC236" s="253" t="s">
        <v>332</v>
      </c>
      <c r="AD236" s="253"/>
      <c r="AE236" s="253"/>
      <c r="AF236" s="253"/>
      <c r="AG236" s="253"/>
      <c r="AH236" s="253"/>
      <c r="AI236" s="253"/>
      <c r="AJ236" s="253"/>
      <c r="AK236" s="253"/>
      <c r="AL236" s="253"/>
      <c r="AM236" s="253"/>
      <c r="AN236" s="253"/>
      <c r="AO236" s="253"/>
      <c r="AP236" s="256"/>
      <c r="AQ236" s="253"/>
      <c r="AR236" s="253"/>
      <c r="AS236" s="253"/>
      <c r="AT236" s="256"/>
      <c r="AU236" s="253"/>
      <c r="AV236" s="253"/>
      <c r="AW236" s="253"/>
      <c r="AX236" s="253"/>
      <c r="AY236" s="253"/>
      <c r="AZ236" s="253"/>
      <c r="BA236" s="253"/>
      <c r="BB236" s="253"/>
      <c r="BC236" s="253"/>
      <c r="BD236" s="253"/>
      <c r="BE236" s="253"/>
      <c r="BF236" s="253"/>
      <c r="BG236" s="253"/>
    </row>
    <row r="237" spans="1:59" s="252" customFormat="1" ht="15" customHeight="1" x14ac:dyDescent="0.25">
      <c r="A237" s="253"/>
      <c r="B237" s="253"/>
      <c r="C237" s="253"/>
      <c r="D237" s="253"/>
      <c r="E237" s="253"/>
      <c r="F237" s="253"/>
      <c r="G237" s="253"/>
      <c r="H237" s="253"/>
      <c r="I237" s="253"/>
      <c r="J237" s="253"/>
      <c r="K237" s="253"/>
      <c r="L237" s="253"/>
      <c r="M237" s="253"/>
      <c r="N237" s="253"/>
      <c r="O237" s="253"/>
      <c r="P237" s="253"/>
      <c r="Q237" s="253"/>
      <c r="R237" s="253"/>
      <c r="S237" s="253"/>
      <c r="T237" s="253"/>
      <c r="U237" s="253" t="s">
        <v>399</v>
      </c>
      <c r="V237" s="253"/>
      <c r="W237" s="253"/>
      <c r="X237" s="253"/>
      <c r="Y237" s="253"/>
      <c r="Z237" s="253"/>
      <c r="AA237" s="253"/>
      <c r="AB237" s="253"/>
      <c r="AC237" s="253" t="s">
        <v>332</v>
      </c>
      <c r="AD237" s="253"/>
      <c r="AE237" s="253"/>
      <c r="AF237" s="253"/>
      <c r="AG237" s="253"/>
      <c r="AH237" s="253"/>
      <c r="AI237" s="253"/>
      <c r="AJ237" s="253"/>
      <c r="AK237" s="253"/>
      <c r="AL237" s="253"/>
      <c r="AM237" s="253"/>
      <c r="AN237" s="253"/>
      <c r="AO237" s="253"/>
      <c r="AP237" s="256"/>
      <c r="AQ237" s="253"/>
      <c r="AR237" s="253"/>
      <c r="AS237" s="253"/>
      <c r="AT237" s="256"/>
      <c r="AU237" s="253"/>
      <c r="AV237" s="253"/>
      <c r="AW237" s="253"/>
      <c r="AX237" s="253"/>
      <c r="AY237" s="253"/>
      <c r="AZ237" s="253"/>
      <c r="BA237" s="253"/>
      <c r="BB237" s="253"/>
      <c r="BC237" s="253"/>
      <c r="BD237" s="253"/>
      <c r="BE237" s="253"/>
      <c r="BF237" s="253"/>
      <c r="BG237" s="253"/>
    </row>
    <row r="238" spans="1:59" s="252" customFormat="1" ht="15" customHeight="1" x14ac:dyDescent="0.25">
      <c r="A238" s="253"/>
      <c r="B238" s="253"/>
      <c r="C238" s="253"/>
      <c r="D238" s="253"/>
      <c r="E238" s="253"/>
      <c r="F238" s="253"/>
      <c r="G238" s="253"/>
      <c r="H238" s="253"/>
      <c r="I238" s="253"/>
      <c r="J238" s="253"/>
      <c r="K238" s="253"/>
      <c r="L238" s="253"/>
      <c r="M238" s="253"/>
      <c r="N238" s="253"/>
      <c r="O238" s="253"/>
      <c r="P238" s="253"/>
      <c r="Q238" s="253"/>
      <c r="R238" s="253"/>
      <c r="S238" s="253"/>
      <c r="T238" s="253"/>
      <c r="U238" s="253" t="s">
        <v>400</v>
      </c>
      <c r="V238" s="253"/>
      <c r="W238" s="253"/>
      <c r="X238" s="253"/>
      <c r="Y238" s="253"/>
      <c r="Z238" s="253"/>
      <c r="AA238" s="253"/>
      <c r="AB238" s="253"/>
      <c r="AC238" s="253" t="s">
        <v>393</v>
      </c>
      <c r="AD238" s="253"/>
      <c r="AE238" s="253"/>
      <c r="AF238" s="253"/>
      <c r="AG238" s="253"/>
      <c r="AH238" s="253"/>
      <c r="AI238" s="253"/>
      <c r="AJ238" s="253"/>
      <c r="AK238" s="253"/>
      <c r="AL238" s="253"/>
      <c r="AM238" s="253"/>
      <c r="AN238" s="253"/>
      <c r="AO238" s="253"/>
      <c r="AP238" s="256"/>
      <c r="AQ238" s="253"/>
      <c r="AR238" s="253"/>
      <c r="AS238" s="253"/>
      <c r="AT238" s="256"/>
      <c r="AU238" s="253"/>
      <c r="AV238" s="253"/>
      <c r="AW238" s="253"/>
      <c r="AX238" s="253"/>
      <c r="AY238" s="253"/>
      <c r="AZ238" s="253"/>
      <c r="BA238" s="253"/>
      <c r="BB238" s="253"/>
      <c r="BC238" s="253"/>
      <c r="BD238" s="253"/>
      <c r="BE238" s="253"/>
      <c r="BF238" s="253"/>
      <c r="BG238" s="253"/>
    </row>
    <row r="239" spans="1:59" s="252" customFormat="1" ht="15" customHeight="1" x14ac:dyDescent="0.25">
      <c r="A239" s="253"/>
      <c r="B239" s="253"/>
      <c r="C239" s="253"/>
      <c r="D239" s="253"/>
      <c r="E239" s="253"/>
      <c r="F239" s="253"/>
      <c r="G239" s="253"/>
      <c r="H239" s="253"/>
      <c r="I239" s="253"/>
      <c r="J239" s="253"/>
      <c r="K239" s="253"/>
      <c r="L239" s="253"/>
      <c r="M239" s="253"/>
      <c r="N239" s="253"/>
      <c r="O239" s="253"/>
      <c r="P239" s="253"/>
      <c r="Q239" s="253"/>
      <c r="R239" s="253"/>
      <c r="S239" s="253"/>
      <c r="T239" s="253"/>
      <c r="U239" s="253" t="s">
        <v>401</v>
      </c>
      <c r="V239" s="253"/>
      <c r="W239" s="253"/>
      <c r="X239" s="253"/>
      <c r="Y239" s="253"/>
      <c r="Z239" s="253"/>
      <c r="AA239" s="253"/>
      <c r="AB239" s="253"/>
      <c r="AC239" s="253" t="s">
        <v>318</v>
      </c>
      <c r="AD239" s="253"/>
      <c r="AE239" s="253"/>
      <c r="AF239" s="253"/>
      <c r="AG239" s="253"/>
      <c r="AH239" s="253"/>
      <c r="AI239" s="253"/>
      <c r="AJ239" s="253"/>
      <c r="AK239" s="253"/>
      <c r="AL239" s="253"/>
      <c r="AM239" s="253"/>
      <c r="AN239" s="253"/>
      <c r="AO239" s="253"/>
      <c r="AP239" s="256"/>
      <c r="AQ239" s="253"/>
      <c r="AR239" s="253"/>
      <c r="AS239" s="253"/>
      <c r="AT239" s="256"/>
      <c r="AU239" s="253"/>
      <c r="AV239" s="253"/>
      <c r="AW239" s="253"/>
      <c r="AX239" s="253"/>
      <c r="AY239" s="253"/>
      <c r="AZ239" s="253"/>
      <c r="BA239" s="253"/>
      <c r="BB239" s="253"/>
      <c r="BC239" s="253"/>
      <c r="BD239" s="253"/>
      <c r="BE239" s="253"/>
      <c r="BF239" s="253"/>
      <c r="BG239" s="253"/>
    </row>
    <row r="240" spans="1:59" s="252" customFormat="1" ht="15" customHeight="1" x14ac:dyDescent="0.25">
      <c r="A240" s="253"/>
      <c r="B240" s="253"/>
      <c r="C240" s="253"/>
      <c r="D240" s="253"/>
      <c r="E240" s="253"/>
      <c r="F240" s="253"/>
      <c r="G240" s="253"/>
      <c r="H240" s="253"/>
      <c r="I240" s="253"/>
      <c r="J240" s="253"/>
      <c r="K240" s="253"/>
      <c r="L240" s="253"/>
      <c r="M240" s="253"/>
      <c r="N240" s="253"/>
      <c r="O240" s="253"/>
      <c r="P240" s="253"/>
      <c r="Q240" s="253"/>
      <c r="R240" s="253"/>
      <c r="S240" s="253"/>
      <c r="T240" s="253"/>
      <c r="U240" s="253" t="s">
        <v>402</v>
      </c>
      <c r="V240" s="253"/>
      <c r="W240" s="253"/>
      <c r="X240" s="253"/>
      <c r="Y240" s="253"/>
      <c r="Z240" s="253"/>
      <c r="AA240" s="253"/>
      <c r="AB240" s="253"/>
      <c r="AC240" s="253" t="s">
        <v>332</v>
      </c>
      <c r="AD240" s="253"/>
      <c r="AE240" s="253"/>
      <c r="AF240" s="253"/>
      <c r="AG240" s="253"/>
      <c r="AH240" s="253"/>
      <c r="AI240" s="253"/>
      <c r="AJ240" s="253"/>
      <c r="AK240" s="253"/>
      <c r="AL240" s="253"/>
      <c r="AM240" s="253"/>
      <c r="AN240" s="253"/>
      <c r="AO240" s="253"/>
      <c r="AP240" s="256"/>
      <c r="AQ240" s="253"/>
      <c r="AR240" s="253"/>
      <c r="AS240" s="253"/>
      <c r="AT240" s="256"/>
      <c r="AU240" s="253"/>
      <c r="AV240" s="253"/>
      <c r="AW240" s="253"/>
      <c r="AX240" s="253"/>
      <c r="AY240" s="253"/>
      <c r="AZ240" s="253"/>
      <c r="BA240" s="253"/>
      <c r="BB240" s="253"/>
      <c r="BC240" s="253"/>
      <c r="BD240" s="253"/>
      <c r="BE240" s="253"/>
      <c r="BF240" s="253"/>
      <c r="BG240" s="253"/>
    </row>
    <row r="241" spans="1:59" s="252" customFormat="1" ht="15" customHeight="1" x14ac:dyDescent="0.25">
      <c r="A241" s="253"/>
      <c r="B241" s="253"/>
      <c r="C241" s="253"/>
      <c r="D241" s="253"/>
      <c r="E241" s="253"/>
      <c r="F241" s="253"/>
      <c r="G241" s="253"/>
      <c r="H241" s="253"/>
      <c r="I241" s="253"/>
      <c r="J241" s="253"/>
      <c r="K241" s="253"/>
      <c r="L241" s="253"/>
      <c r="M241" s="253"/>
      <c r="N241" s="253"/>
      <c r="O241" s="253"/>
      <c r="P241" s="253"/>
      <c r="Q241" s="253"/>
      <c r="R241" s="253"/>
      <c r="S241" s="253"/>
      <c r="T241" s="253"/>
      <c r="U241" s="253" t="s">
        <v>403</v>
      </c>
      <c r="V241" s="253"/>
      <c r="W241" s="253"/>
      <c r="X241" s="253"/>
      <c r="Y241" s="253"/>
      <c r="Z241" s="253"/>
      <c r="AA241" s="253"/>
      <c r="AB241" s="253"/>
      <c r="AC241" s="253" t="s">
        <v>332</v>
      </c>
      <c r="AD241" s="253"/>
      <c r="AE241" s="253"/>
      <c r="AF241" s="253"/>
      <c r="AG241" s="253"/>
      <c r="AH241" s="253"/>
      <c r="AI241" s="253"/>
      <c r="AJ241" s="253"/>
      <c r="AK241" s="253"/>
      <c r="AL241" s="253"/>
      <c r="AM241" s="253"/>
      <c r="AN241" s="253"/>
      <c r="AO241" s="253"/>
      <c r="AP241" s="256"/>
      <c r="AQ241" s="253"/>
      <c r="AR241" s="253"/>
      <c r="AS241" s="253"/>
      <c r="AT241" s="256"/>
      <c r="AU241" s="253"/>
      <c r="AV241" s="253"/>
      <c r="AW241" s="253"/>
      <c r="AX241" s="253"/>
      <c r="AY241" s="253"/>
      <c r="AZ241" s="253"/>
      <c r="BA241" s="253"/>
      <c r="BB241" s="253"/>
      <c r="BC241" s="253"/>
      <c r="BD241" s="253"/>
      <c r="BE241" s="253"/>
      <c r="BF241" s="253"/>
      <c r="BG241" s="253"/>
    </row>
    <row r="242" spans="1:59" s="252" customFormat="1" ht="15" customHeight="1" x14ac:dyDescent="0.25">
      <c r="A242" s="253"/>
      <c r="B242" s="253"/>
      <c r="C242" s="253"/>
      <c r="D242" s="253"/>
      <c r="E242" s="253"/>
      <c r="F242" s="253"/>
      <c r="G242" s="253"/>
      <c r="H242" s="253"/>
      <c r="I242" s="253"/>
      <c r="J242" s="253"/>
      <c r="K242" s="253"/>
      <c r="L242" s="253"/>
      <c r="M242" s="253"/>
      <c r="N242" s="253"/>
      <c r="O242" s="253"/>
      <c r="P242" s="253"/>
      <c r="Q242" s="253"/>
      <c r="R242" s="253"/>
      <c r="S242" s="253"/>
      <c r="T242" s="253"/>
      <c r="U242" s="253" t="s">
        <v>404</v>
      </c>
      <c r="V242" s="253"/>
      <c r="W242" s="253"/>
      <c r="X242" s="253"/>
      <c r="Y242" s="253"/>
      <c r="Z242" s="253"/>
      <c r="AA242" s="253"/>
      <c r="AB242" s="253"/>
      <c r="AC242" s="253" t="s">
        <v>323</v>
      </c>
      <c r="AD242" s="253"/>
      <c r="AE242" s="253"/>
      <c r="AF242" s="253"/>
      <c r="AG242" s="253"/>
      <c r="AH242" s="253"/>
      <c r="AI242" s="253"/>
      <c r="AJ242" s="253"/>
      <c r="AK242" s="253"/>
      <c r="AL242" s="253"/>
      <c r="AM242" s="253"/>
      <c r="AN242" s="253"/>
      <c r="AO242" s="253"/>
      <c r="AP242" s="256"/>
      <c r="AQ242" s="253"/>
      <c r="AR242" s="253"/>
      <c r="AS242" s="253"/>
      <c r="AT242" s="256"/>
      <c r="AU242" s="253"/>
      <c r="AV242" s="253"/>
      <c r="AW242" s="253"/>
      <c r="AX242" s="253"/>
      <c r="AY242" s="253"/>
      <c r="AZ242" s="253"/>
      <c r="BA242" s="253"/>
      <c r="BB242" s="253"/>
      <c r="BC242" s="253"/>
      <c r="BD242" s="253"/>
      <c r="BE242" s="253"/>
      <c r="BF242" s="253"/>
      <c r="BG242" s="253"/>
    </row>
    <row r="243" spans="1:59" s="252" customFormat="1" ht="15" customHeight="1" x14ac:dyDescent="0.25">
      <c r="A243" s="253"/>
      <c r="B243" s="253"/>
      <c r="C243" s="253"/>
      <c r="D243" s="253"/>
      <c r="E243" s="253"/>
      <c r="F243" s="253"/>
      <c r="G243" s="253"/>
      <c r="H243" s="253"/>
      <c r="I243" s="253"/>
      <c r="J243" s="253"/>
      <c r="K243" s="253"/>
      <c r="L243" s="253"/>
      <c r="M243" s="253"/>
      <c r="N243" s="253"/>
      <c r="O243" s="253"/>
      <c r="P243" s="253"/>
      <c r="Q243" s="253"/>
      <c r="R243" s="253"/>
      <c r="S243" s="253"/>
      <c r="T243" s="253"/>
      <c r="U243" s="253" t="s">
        <v>405</v>
      </c>
      <c r="V243" s="253"/>
      <c r="W243" s="253"/>
      <c r="X243" s="253"/>
      <c r="Y243" s="253"/>
      <c r="Z243" s="253"/>
      <c r="AA243" s="253"/>
      <c r="AB243" s="253"/>
      <c r="AC243" s="253" t="s">
        <v>323</v>
      </c>
      <c r="AD243" s="253"/>
      <c r="AE243" s="253"/>
      <c r="AF243" s="253"/>
      <c r="AG243" s="253"/>
      <c r="AH243" s="253"/>
      <c r="AI243" s="253"/>
      <c r="AJ243" s="253"/>
      <c r="AK243" s="253"/>
      <c r="AL243" s="253"/>
      <c r="AM243" s="253"/>
      <c r="AN243" s="253"/>
      <c r="AO243" s="253"/>
      <c r="AP243" s="256"/>
      <c r="AQ243" s="253"/>
      <c r="AR243" s="253"/>
      <c r="AS243" s="253"/>
      <c r="AT243" s="256"/>
      <c r="AU243" s="253"/>
      <c r="AV243" s="253"/>
      <c r="AW243" s="253"/>
      <c r="AX243" s="253"/>
      <c r="AY243" s="253"/>
      <c r="AZ243" s="253"/>
      <c r="BA243" s="253"/>
      <c r="BB243" s="253"/>
      <c r="BC243" s="253"/>
      <c r="BD243" s="253"/>
      <c r="BE243" s="253"/>
      <c r="BF243" s="253"/>
      <c r="BG243" s="253"/>
    </row>
    <row r="244" spans="1:59" s="252" customFormat="1" ht="15" customHeight="1" x14ac:dyDescent="0.25">
      <c r="A244" s="253"/>
      <c r="B244" s="253"/>
      <c r="C244" s="253"/>
      <c r="D244" s="253"/>
      <c r="E244" s="253"/>
      <c r="F244" s="253"/>
      <c r="G244" s="253"/>
      <c r="H244" s="253"/>
      <c r="I244" s="253"/>
      <c r="J244" s="253"/>
      <c r="K244" s="253"/>
      <c r="L244" s="253"/>
      <c r="M244" s="253"/>
      <c r="N244" s="253"/>
      <c r="O244" s="253"/>
      <c r="P244" s="253"/>
      <c r="Q244" s="253"/>
      <c r="R244" s="253"/>
      <c r="S244" s="253"/>
      <c r="T244" s="253"/>
      <c r="U244" s="253" t="s">
        <v>406</v>
      </c>
      <c r="V244" s="253"/>
      <c r="W244" s="253"/>
      <c r="X244" s="253"/>
      <c r="Y244" s="253"/>
      <c r="Z244" s="253"/>
      <c r="AA244" s="253"/>
      <c r="AB244" s="253"/>
      <c r="AC244" s="253" t="s">
        <v>332</v>
      </c>
      <c r="AD244" s="253"/>
      <c r="AE244" s="253"/>
      <c r="AF244" s="253"/>
      <c r="AG244" s="253"/>
      <c r="AH244" s="253"/>
      <c r="AI244" s="253"/>
      <c r="AJ244" s="253"/>
      <c r="AK244" s="253"/>
      <c r="AL244" s="253"/>
      <c r="AM244" s="253"/>
      <c r="AN244" s="253"/>
      <c r="AO244" s="253"/>
      <c r="AP244" s="256"/>
      <c r="AQ244" s="253"/>
      <c r="AR244" s="253"/>
      <c r="AS244" s="253"/>
      <c r="AT244" s="256"/>
      <c r="AU244" s="253"/>
      <c r="AV244" s="253"/>
      <c r="AW244" s="253"/>
      <c r="AX244" s="253"/>
      <c r="AY244" s="253"/>
      <c r="AZ244" s="253"/>
      <c r="BA244" s="253"/>
      <c r="BB244" s="253"/>
      <c r="BC244" s="253"/>
      <c r="BD244" s="253"/>
      <c r="BE244" s="253"/>
      <c r="BF244" s="253"/>
      <c r="BG244" s="253"/>
    </row>
    <row r="245" spans="1:59" s="252" customFormat="1" ht="15" customHeight="1" x14ac:dyDescent="0.25">
      <c r="A245" s="253"/>
      <c r="B245" s="253"/>
      <c r="C245" s="253"/>
      <c r="D245" s="253"/>
      <c r="E245" s="253"/>
      <c r="F245" s="253"/>
      <c r="G245" s="253"/>
      <c r="H245" s="253"/>
      <c r="I245" s="253"/>
      <c r="J245" s="253"/>
      <c r="K245" s="253"/>
      <c r="L245" s="253"/>
      <c r="M245" s="253"/>
      <c r="N245" s="253"/>
      <c r="O245" s="253"/>
      <c r="P245" s="253"/>
      <c r="Q245" s="253"/>
      <c r="R245" s="253"/>
      <c r="S245" s="253"/>
      <c r="T245" s="253"/>
      <c r="U245" s="253" t="s">
        <v>407</v>
      </c>
      <c r="V245" s="253"/>
      <c r="W245" s="253"/>
      <c r="X245" s="253"/>
      <c r="Y245" s="253"/>
      <c r="Z245" s="253"/>
      <c r="AA245" s="253"/>
      <c r="AB245" s="253"/>
      <c r="AC245" s="253" t="s">
        <v>332</v>
      </c>
      <c r="AD245" s="253"/>
      <c r="AE245" s="253"/>
      <c r="AF245" s="253"/>
      <c r="AG245" s="253"/>
      <c r="AH245" s="253"/>
      <c r="AI245" s="253"/>
      <c r="AJ245" s="253"/>
      <c r="AK245" s="253"/>
      <c r="AL245" s="253"/>
      <c r="AM245" s="253"/>
      <c r="AN245" s="253"/>
      <c r="AO245" s="253"/>
      <c r="AP245" s="256"/>
      <c r="AQ245" s="253"/>
      <c r="AR245" s="253"/>
      <c r="AS245" s="253"/>
      <c r="AT245" s="256"/>
      <c r="AU245" s="253"/>
      <c r="AV245" s="253"/>
      <c r="AW245" s="253"/>
      <c r="AX245" s="253"/>
      <c r="AY245" s="253"/>
      <c r="AZ245" s="253"/>
      <c r="BA245" s="253"/>
      <c r="BB245" s="253"/>
      <c r="BC245" s="253"/>
      <c r="BD245" s="253"/>
      <c r="BE245" s="253"/>
      <c r="BF245" s="253"/>
      <c r="BG245" s="253"/>
    </row>
    <row r="246" spans="1:59" s="252" customFormat="1" ht="15" customHeight="1" x14ac:dyDescent="0.25">
      <c r="A246" s="253"/>
      <c r="B246" s="253"/>
      <c r="C246" s="253"/>
      <c r="D246" s="253"/>
      <c r="E246" s="253"/>
      <c r="F246" s="253"/>
      <c r="G246" s="253"/>
      <c r="H246" s="253"/>
      <c r="I246" s="253"/>
      <c r="J246" s="253"/>
      <c r="K246" s="253"/>
      <c r="L246" s="253"/>
      <c r="M246" s="253"/>
      <c r="N246" s="253"/>
      <c r="O246" s="253"/>
      <c r="P246" s="253"/>
      <c r="Q246" s="253"/>
      <c r="R246" s="253"/>
      <c r="S246" s="253"/>
      <c r="T246" s="253"/>
      <c r="U246" s="253" t="s">
        <v>408</v>
      </c>
      <c r="V246" s="253"/>
      <c r="W246" s="253"/>
      <c r="X246" s="253"/>
      <c r="Y246" s="253"/>
      <c r="Z246" s="253"/>
      <c r="AA246" s="253"/>
      <c r="AB246" s="253"/>
      <c r="AC246" s="253" t="s">
        <v>357</v>
      </c>
      <c r="AD246" s="253"/>
      <c r="AE246" s="253"/>
      <c r="AF246" s="253"/>
      <c r="AG246" s="253"/>
      <c r="AH246" s="253"/>
      <c r="AI246" s="253"/>
      <c r="AJ246" s="253"/>
      <c r="AK246" s="253"/>
      <c r="AL246" s="253"/>
      <c r="AM246" s="253"/>
      <c r="AN246" s="253"/>
      <c r="AO246" s="253"/>
      <c r="AP246" s="256"/>
      <c r="AQ246" s="253"/>
      <c r="AR246" s="253"/>
      <c r="AS246" s="253"/>
      <c r="AT246" s="256"/>
      <c r="AU246" s="253"/>
      <c r="AV246" s="253"/>
      <c r="AW246" s="253"/>
      <c r="AX246" s="253"/>
      <c r="AY246" s="253"/>
      <c r="AZ246" s="253"/>
      <c r="BA246" s="253"/>
      <c r="BB246" s="253"/>
      <c r="BC246" s="253"/>
      <c r="BD246" s="253"/>
      <c r="BE246" s="253"/>
      <c r="BF246" s="253"/>
      <c r="BG246" s="253"/>
    </row>
    <row r="247" spans="1:59" s="252" customFormat="1" ht="15" customHeight="1" x14ac:dyDescent="0.25">
      <c r="A247" s="253"/>
      <c r="B247" s="253"/>
      <c r="C247" s="253"/>
      <c r="D247" s="253"/>
      <c r="E247" s="253"/>
      <c r="F247" s="253"/>
      <c r="G247" s="253"/>
      <c r="H247" s="253"/>
      <c r="I247" s="253"/>
      <c r="J247" s="253"/>
      <c r="K247" s="253"/>
      <c r="L247" s="253"/>
      <c r="M247" s="253"/>
      <c r="N247" s="253"/>
      <c r="O247" s="253"/>
      <c r="P247" s="253"/>
      <c r="Q247" s="253"/>
      <c r="R247" s="253"/>
      <c r="S247" s="253"/>
      <c r="T247" s="253"/>
      <c r="U247" s="253" t="s">
        <v>409</v>
      </c>
      <c r="V247" s="253"/>
      <c r="W247" s="253"/>
      <c r="X247" s="253"/>
      <c r="Y247" s="253"/>
      <c r="Z247" s="253"/>
      <c r="AA247" s="253"/>
      <c r="AB247" s="253"/>
      <c r="AC247" s="253" t="s">
        <v>373</v>
      </c>
      <c r="AD247" s="253"/>
      <c r="AE247" s="253"/>
      <c r="AF247" s="253"/>
      <c r="AG247" s="253"/>
      <c r="AH247" s="253"/>
      <c r="AI247" s="253"/>
      <c r="AJ247" s="253"/>
      <c r="AK247" s="253"/>
      <c r="AL247" s="253"/>
      <c r="AM247" s="253"/>
      <c r="AN247" s="253"/>
      <c r="AO247" s="253"/>
      <c r="AP247" s="256"/>
      <c r="AQ247" s="253"/>
      <c r="AR247" s="253"/>
      <c r="AS247" s="253"/>
      <c r="AT247" s="256"/>
      <c r="AU247" s="253"/>
      <c r="AV247" s="253"/>
      <c r="AW247" s="253"/>
      <c r="AX247" s="253"/>
      <c r="AY247" s="253"/>
      <c r="AZ247" s="253"/>
      <c r="BA247" s="253"/>
      <c r="BB247" s="253"/>
      <c r="BC247" s="253"/>
      <c r="BD247" s="253"/>
      <c r="BE247" s="253"/>
      <c r="BF247" s="253"/>
      <c r="BG247" s="253"/>
    </row>
    <row r="248" spans="1:59" s="252" customFormat="1" ht="15" customHeight="1" x14ac:dyDescent="0.25">
      <c r="A248" s="253"/>
      <c r="B248" s="253"/>
      <c r="C248" s="253"/>
      <c r="D248" s="253"/>
      <c r="E248" s="253"/>
      <c r="F248" s="253"/>
      <c r="G248" s="253"/>
      <c r="H248" s="253"/>
      <c r="I248" s="253"/>
      <c r="J248" s="253"/>
      <c r="K248" s="253"/>
      <c r="L248" s="253"/>
      <c r="M248" s="253"/>
      <c r="N248" s="253"/>
      <c r="O248" s="253"/>
      <c r="P248" s="253"/>
      <c r="Q248" s="253"/>
      <c r="R248" s="253"/>
      <c r="S248" s="253"/>
      <c r="T248" s="253"/>
      <c r="U248" s="253" t="s">
        <v>410</v>
      </c>
      <c r="V248" s="253"/>
      <c r="W248" s="253"/>
      <c r="X248" s="253"/>
      <c r="Y248" s="253"/>
      <c r="Z248" s="253"/>
      <c r="AA248" s="253"/>
      <c r="AB248" s="253"/>
      <c r="AC248" s="253" t="s">
        <v>393</v>
      </c>
      <c r="AD248" s="253"/>
      <c r="AE248" s="253"/>
      <c r="AF248" s="253"/>
      <c r="AG248" s="253"/>
      <c r="AH248" s="253"/>
      <c r="AI248" s="253"/>
      <c r="AJ248" s="253"/>
      <c r="AK248" s="253"/>
      <c r="AL248" s="253"/>
      <c r="AM248" s="253"/>
      <c r="AN248" s="253"/>
      <c r="AO248" s="253"/>
      <c r="AP248" s="256"/>
      <c r="AQ248" s="253"/>
      <c r="AR248" s="253"/>
      <c r="AS248" s="253"/>
      <c r="AT248" s="256"/>
      <c r="AU248" s="253"/>
      <c r="AV248" s="253"/>
      <c r="AW248" s="253"/>
      <c r="AX248" s="253"/>
      <c r="AY248" s="253"/>
      <c r="AZ248" s="253"/>
      <c r="BA248" s="253"/>
      <c r="BB248" s="253"/>
      <c r="BC248" s="253"/>
      <c r="BD248" s="253"/>
      <c r="BE248" s="253"/>
      <c r="BF248" s="253"/>
      <c r="BG248" s="253"/>
    </row>
    <row r="249" spans="1:59" s="252" customFormat="1" ht="15" customHeight="1" x14ac:dyDescent="0.25">
      <c r="A249" s="253"/>
      <c r="B249" s="253"/>
      <c r="C249" s="253"/>
      <c r="D249" s="253"/>
      <c r="E249" s="253"/>
      <c r="F249" s="253"/>
      <c r="G249" s="253"/>
      <c r="H249" s="253"/>
      <c r="I249" s="253"/>
      <c r="J249" s="253"/>
      <c r="K249" s="253"/>
      <c r="L249" s="253"/>
      <c r="M249" s="253"/>
      <c r="N249" s="253"/>
      <c r="O249" s="253"/>
      <c r="P249" s="253"/>
      <c r="Q249" s="253"/>
      <c r="R249" s="253"/>
      <c r="S249" s="253"/>
      <c r="T249" s="253"/>
      <c r="U249" s="253" t="s">
        <v>411</v>
      </c>
      <c r="V249" s="253"/>
      <c r="W249" s="253"/>
      <c r="X249" s="253"/>
      <c r="Y249" s="253"/>
      <c r="Z249" s="253"/>
      <c r="AA249" s="253"/>
      <c r="AB249" s="253"/>
      <c r="AC249" s="253" t="s">
        <v>332</v>
      </c>
      <c r="AD249" s="253"/>
      <c r="AE249" s="253"/>
      <c r="AF249" s="253"/>
      <c r="AG249" s="253"/>
      <c r="AH249" s="253"/>
      <c r="AI249" s="253"/>
      <c r="AJ249" s="253"/>
      <c r="AK249" s="253"/>
      <c r="AL249" s="253"/>
      <c r="AM249" s="253"/>
      <c r="AN249" s="253"/>
      <c r="AO249" s="253"/>
      <c r="AP249" s="256"/>
      <c r="AQ249" s="253"/>
      <c r="AR249" s="253"/>
      <c r="AS249" s="253"/>
      <c r="AT249" s="256"/>
      <c r="AU249" s="253"/>
      <c r="AV249" s="253"/>
      <c r="AW249" s="253"/>
      <c r="AX249" s="253"/>
      <c r="AY249" s="253"/>
      <c r="AZ249" s="253"/>
      <c r="BA249" s="253"/>
      <c r="BB249" s="253"/>
      <c r="BC249" s="253"/>
      <c r="BD249" s="253"/>
      <c r="BE249" s="253"/>
      <c r="BF249" s="253"/>
      <c r="BG249" s="253"/>
    </row>
    <row r="250" spans="1:59" s="252" customFormat="1" ht="15" customHeight="1" x14ac:dyDescent="0.25">
      <c r="A250" s="253"/>
      <c r="B250" s="253"/>
      <c r="C250" s="253"/>
      <c r="D250" s="253"/>
      <c r="E250" s="253"/>
      <c r="F250" s="253"/>
      <c r="G250" s="253"/>
      <c r="H250" s="253"/>
      <c r="I250" s="253"/>
      <c r="J250" s="253"/>
      <c r="K250" s="253"/>
      <c r="L250" s="253"/>
      <c r="M250" s="253"/>
      <c r="N250" s="253"/>
      <c r="O250" s="253"/>
      <c r="P250" s="253"/>
      <c r="Q250" s="253"/>
      <c r="R250" s="253"/>
      <c r="S250" s="253"/>
      <c r="T250" s="253"/>
      <c r="U250" s="253" t="s">
        <v>412</v>
      </c>
      <c r="V250" s="253"/>
      <c r="W250" s="253"/>
      <c r="X250" s="253"/>
      <c r="Y250" s="253"/>
      <c r="Z250" s="253"/>
      <c r="AA250" s="253"/>
      <c r="AB250" s="253"/>
      <c r="AC250" s="253" t="s">
        <v>332</v>
      </c>
      <c r="AD250" s="253"/>
      <c r="AE250" s="253"/>
      <c r="AF250" s="253"/>
      <c r="AG250" s="253"/>
      <c r="AH250" s="253"/>
      <c r="AI250" s="253"/>
      <c r="AJ250" s="253"/>
      <c r="AK250" s="253"/>
      <c r="AL250" s="253"/>
      <c r="AM250" s="253"/>
      <c r="AN250" s="253"/>
      <c r="AO250" s="253"/>
      <c r="AP250" s="256"/>
      <c r="AQ250" s="253"/>
      <c r="AR250" s="253"/>
      <c r="AS250" s="253"/>
      <c r="AT250" s="256"/>
      <c r="AU250" s="253"/>
      <c r="AV250" s="253"/>
      <c r="AW250" s="253"/>
      <c r="AX250" s="253"/>
      <c r="AY250" s="253"/>
      <c r="AZ250" s="253"/>
      <c r="BA250" s="253"/>
      <c r="BB250" s="253"/>
      <c r="BC250" s="253"/>
      <c r="BD250" s="253"/>
      <c r="BE250" s="253"/>
      <c r="BF250" s="253"/>
      <c r="BG250" s="253"/>
    </row>
    <row r="251" spans="1:59" s="252" customFormat="1" ht="15" customHeight="1" x14ac:dyDescent="0.25">
      <c r="A251" s="253"/>
      <c r="B251" s="253"/>
      <c r="C251" s="253"/>
      <c r="D251" s="253"/>
      <c r="E251" s="253"/>
      <c r="F251" s="253"/>
      <c r="G251" s="253"/>
      <c r="H251" s="253"/>
      <c r="I251" s="253"/>
      <c r="J251" s="253"/>
      <c r="K251" s="253"/>
      <c r="L251" s="253"/>
      <c r="M251" s="253"/>
      <c r="N251" s="253"/>
      <c r="O251" s="253"/>
      <c r="P251" s="253"/>
      <c r="Q251" s="253"/>
      <c r="R251" s="253"/>
      <c r="S251" s="253"/>
      <c r="T251" s="253"/>
      <c r="U251" s="253" t="s">
        <v>413</v>
      </c>
      <c r="V251" s="253"/>
      <c r="W251" s="253"/>
      <c r="X251" s="253"/>
      <c r="Y251" s="253"/>
      <c r="Z251" s="253"/>
      <c r="AA251" s="253"/>
      <c r="AB251" s="253"/>
      <c r="AC251" s="253" t="s">
        <v>393</v>
      </c>
      <c r="AD251" s="253"/>
      <c r="AE251" s="253"/>
      <c r="AF251" s="253"/>
      <c r="AG251" s="253"/>
      <c r="AH251" s="253"/>
      <c r="AI251" s="253"/>
      <c r="AJ251" s="253"/>
      <c r="AK251" s="253"/>
      <c r="AL251" s="253"/>
      <c r="AM251" s="253"/>
      <c r="AN251" s="253"/>
      <c r="AO251" s="253"/>
      <c r="AP251" s="256"/>
      <c r="AQ251" s="253"/>
      <c r="AR251" s="253"/>
      <c r="AS251" s="253"/>
      <c r="AT251" s="256"/>
      <c r="AU251" s="253"/>
      <c r="AV251" s="253"/>
      <c r="AW251" s="253"/>
      <c r="AX251" s="253"/>
      <c r="AY251" s="253"/>
      <c r="AZ251" s="253"/>
      <c r="BA251" s="253"/>
      <c r="BB251" s="253"/>
      <c r="BC251" s="253"/>
      <c r="BD251" s="253"/>
      <c r="BE251" s="253"/>
      <c r="BF251" s="253"/>
      <c r="BG251" s="253"/>
    </row>
    <row r="252" spans="1:59" s="252" customFormat="1" ht="15" customHeight="1" x14ac:dyDescent="0.25">
      <c r="A252" s="253"/>
      <c r="B252" s="253"/>
      <c r="C252" s="253"/>
      <c r="D252" s="253"/>
      <c r="E252" s="253"/>
      <c r="F252" s="253"/>
      <c r="G252" s="253"/>
      <c r="H252" s="253"/>
      <c r="I252" s="253"/>
      <c r="J252" s="253"/>
      <c r="K252" s="253"/>
      <c r="L252" s="253"/>
      <c r="M252" s="253"/>
      <c r="N252" s="253"/>
      <c r="O252" s="253"/>
      <c r="P252" s="253"/>
      <c r="Q252" s="253"/>
      <c r="R252" s="253"/>
      <c r="S252" s="253"/>
      <c r="T252" s="253"/>
      <c r="U252" s="253" t="s">
        <v>414</v>
      </c>
      <c r="V252" s="253"/>
      <c r="W252" s="253"/>
      <c r="X252" s="253"/>
      <c r="Y252" s="253"/>
      <c r="Z252" s="253"/>
      <c r="AA252" s="253"/>
      <c r="AB252" s="253"/>
      <c r="AC252" s="253" t="s">
        <v>320</v>
      </c>
      <c r="AD252" s="253"/>
      <c r="AE252" s="253"/>
      <c r="AF252" s="253"/>
      <c r="AG252" s="253"/>
      <c r="AH252" s="253"/>
      <c r="AI252" s="253"/>
      <c r="AJ252" s="253"/>
      <c r="AK252" s="253"/>
      <c r="AL252" s="253"/>
      <c r="AM252" s="253"/>
      <c r="AN252" s="253"/>
      <c r="AO252" s="253"/>
      <c r="AP252" s="256"/>
      <c r="AQ252" s="253"/>
      <c r="AR252" s="253"/>
      <c r="AS252" s="253"/>
      <c r="AT252" s="256"/>
      <c r="AU252" s="253"/>
      <c r="AV252" s="253"/>
      <c r="AW252" s="253"/>
      <c r="AX252" s="253"/>
      <c r="AY252" s="253"/>
      <c r="AZ252" s="253"/>
      <c r="BA252" s="253"/>
      <c r="BB252" s="253"/>
      <c r="BC252" s="253"/>
      <c r="BD252" s="253"/>
      <c r="BE252" s="253"/>
      <c r="BF252" s="253"/>
      <c r="BG252" s="253"/>
    </row>
    <row r="253" spans="1:59" s="252" customFormat="1" ht="15" customHeight="1" x14ac:dyDescent="0.25">
      <c r="A253" s="253"/>
      <c r="B253" s="253"/>
      <c r="C253" s="253"/>
      <c r="D253" s="253"/>
      <c r="E253" s="253"/>
      <c r="F253" s="253"/>
      <c r="G253" s="253"/>
      <c r="H253" s="253"/>
      <c r="I253" s="253"/>
      <c r="J253" s="253"/>
      <c r="K253" s="253"/>
      <c r="L253" s="253"/>
      <c r="M253" s="253"/>
      <c r="N253" s="253"/>
      <c r="O253" s="253"/>
      <c r="P253" s="253"/>
      <c r="Q253" s="253"/>
      <c r="R253" s="253"/>
      <c r="S253" s="253"/>
      <c r="T253" s="253"/>
      <c r="U253" s="253" t="s">
        <v>415</v>
      </c>
      <c r="V253" s="253"/>
      <c r="W253" s="253"/>
      <c r="X253" s="253"/>
      <c r="Y253" s="253"/>
      <c r="Z253" s="253"/>
      <c r="AA253" s="253"/>
      <c r="AB253" s="253"/>
      <c r="AC253" s="253" t="s">
        <v>373</v>
      </c>
      <c r="AD253" s="253"/>
      <c r="AE253" s="253"/>
      <c r="AF253" s="253"/>
      <c r="AG253" s="253"/>
      <c r="AH253" s="253"/>
      <c r="AI253" s="253"/>
      <c r="AJ253" s="253"/>
      <c r="AK253" s="253"/>
      <c r="AL253" s="253"/>
      <c r="AM253" s="253"/>
      <c r="AN253" s="253"/>
      <c r="AO253" s="253"/>
      <c r="AP253" s="256"/>
      <c r="AQ253" s="253"/>
      <c r="AR253" s="253"/>
      <c r="AS253" s="253"/>
      <c r="AT253" s="256"/>
      <c r="AU253" s="253"/>
      <c r="AV253" s="253"/>
      <c r="AW253" s="253"/>
      <c r="AX253" s="253"/>
      <c r="AY253" s="253"/>
      <c r="AZ253" s="253"/>
      <c r="BA253" s="253"/>
      <c r="BB253" s="253"/>
      <c r="BC253" s="253"/>
      <c r="BD253" s="253"/>
      <c r="BE253" s="253"/>
      <c r="BF253" s="253"/>
      <c r="BG253" s="253"/>
    </row>
    <row r="254" spans="1:59" s="252" customFormat="1" ht="15" customHeight="1" x14ac:dyDescent="0.25">
      <c r="A254" s="253"/>
      <c r="B254" s="253"/>
      <c r="C254" s="253"/>
      <c r="D254" s="253"/>
      <c r="E254" s="253"/>
      <c r="F254" s="253"/>
      <c r="G254" s="253"/>
      <c r="H254" s="253"/>
      <c r="I254" s="253"/>
      <c r="J254" s="253"/>
      <c r="K254" s="253"/>
      <c r="L254" s="253"/>
      <c r="M254" s="253"/>
      <c r="N254" s="253"/>
      <c r="O254" s="253"/>
      <c r="P254" s="253"/>
      <c r="Q254" s="253"/>
      <c r="R254" s="253"/>
      <c r="S254" s="253"/>
      <c r="T254" s="253"/>
      <c r="U254" s="253" t="s">
        <v>416</v>
      </c>
      <c r="V254" s="253"/>
      <c r="W254" s="253"/>
      <c r="X254" s="253"/>
      <c r="Y254" s="253"/>
      <c r="Z254" s="253"/>
      <c r="AA254" s="253"/>
      <c r="AB254" s="253"/>
      <c r="AC254" s="253" t="s">
        <v>393</v>
      </c>
      <c r="AD254" s="253"/>
      <c r="AE254" s="253"/>
      <c r="AF254" s="253"/>
      <c r="AG254" s="253"/>
      <c r="AH254" s="253"/>
      <c r="AI254" s="253"/>
      <c r="AJ254" s="253"/>
      <c r="AK254" s="253"/>
      <c r="AL254" s="253"/>
      <c r="AM254" s="253"/>
      <c r="AN254" s="253"/>
      <c r="AO254" s="253"/>
      <c r="AP254" s="256"/>
      <c r="AQ254" s="253"/>
      <c r="AR254" s="253"/>
      <c r="AS254" s="253"/>
      <c r="AT254" s="256"/>
      <c r="AU254" s="253"/>
      <c r="AV254" s="253"/>
      <c r="AW254" s="253"/>
      <c r="AX254" s="253"/>
      <c r="AY254" s="253"/>
      <c r="AZ254" s="253"/>
      <c r="BA254" s="253"/>
      <c r="BB254" s="253"/>
      <c r="BC254" s="253"/>
      <c r="BD254" s="253"/>
      <c r="BE254" s="253"/>
      <c r="BF254" s="253"/>
      <c r="BG254" s="253"/>
    </row>
    <row r="255" spans="1:59" s="252" customFormat="1" ht="15" customHeight="1" x14ac:dyDescent="0.25">
      <c r="A255" s="253"/>
      <c r="B255" s="253"/>
      <c r="C255" s="253"/>
      <c r="D255" s="253"/>
      <c r="E255" s="253"/>
      <c r="F255" s="253"/>
      <c r="G255" s="253"/>
      <c r="H255" s="253"/>
      <c r="I255" s="253"/>
      <c r="J255" s="253"/>
      <c r="K255" s="253"/>
      <c r="L255" s="253"/>
      <c r="M255" s="253"/>
      <c r="N255" s="253"/>
      <c r="O255" s="253"/>
      <c r="P255" s="253"/>
      <c r="Q255" s="253"/>
      <c r="R255" s="253"/>
      <c r="S255" s="253"/>
      <c r="T255" s="253"/>
      <c r="U255" s="253" t="s">
        <v>417</v>
      </c>
      <c r="V255" s="253"/>
      <c r="W255" s="253"/>
      <c r="X255" s="253"/>
      <c r="Y255" s="253"/>
      <c r="Z255" s="253"/>
      <c r="AA255" s="253"/>
      <c r="AB255" s="253"/>
      <c r="AC255" s="253" t="s">
        <v>332</v>
      </c>
      <c r="AD255" s="253"/>
      <c r="AE255" s="253"/>
      <c r="AF255" s="253"/>
      <c r="AG255" s="253"/>
      <c r="AH255" s="253"/>
      <c r="AI255" s="253"/>
      <c r="AJ255" s="253"/>
      <c r="AK255" s="253"/>
      <c r="AL255" s="253"/>
      <c r="AM255" s="253"/>
      <c r="AN255" s="253"/>
      <c r="AO255" s="253"/>
      <c r="AP255" s="256"/>
      <c r="AQ255" s="253"/>
      <c r="AR255" s="253"/>
      <c r="AS255" s="253"/>
      <c r="AT255" s="256"/>
      <c r="AU255" s="253"/>
      <c r="AV255" s="253"/>
      <c r="AW255" s="253"/>
      <c r="AX255" s="253"/>
      <c r="AY255" s="253"/>
      <c r="AZ255" s="253"/>
      <c r="BA255" s="253"/>
      <c r="BB255" s="253"/>
      <c r="BC255" s="253"/>
      <c r="BD255" s="253"/>
      <c r="BE255" s="253"/>
      <c r="BF255" s="253"/>
      <c r="BG255" s="253"/>
    </row>
    <row r="256" spans="1:59" s="252" customFormat="1" ht="15" customHeight="1" x14ac:dyDescent="0.25">
      <c r="A256" s="253"/>
      <c r="B256" s="253"/>
      <c r="C256" s="253"/>
      <c r="D256" s="253"/>
      <c r="E256" s="253"/>
      <c r="F256" s="253"/>
      <c r="G256" s="253"/>
      <c r="H256" s="253"/>
      <c r="I256" s="253"/>
      <c r="J256" s="253"/>
      <c r="K256" s="253"/>
      <c r="L256" s="253"/>
      <c r="M256" s="253"/>
      <c r="N256" s="253"/>
      <c r="O256" s="253"/>
      <c r="P256" s="253"/>
      <c r="Q256" s="253"/>
      <c r="R256" s="253"/>
      <c r="S256" s="253"/>
      <c r="T256" s="253"/>
      <c r="U256" s="253" t="s">
        <v>418</v>
      </c>
      <c r="V256" s="253"/>
      <c r="W256" s="253"/>
      <c r="X256" s="253"/>
      <c r="Y256" s="253"/>
      <c r="Z256" s="253"/>
      <c r="AA256" s="253"/>
      <c r="AB256" s="253"/>
      <c r="AC256" s="253" t="s">
        <v>323</v>
      </c>
      <c r="AD256" s="253"/>
      <c r="AE256" s="253"/>
      <c r="AF256" s="253"/>
      <c r="AG256" s="253"/>
      <c r="AH256" s="253"/>
      <c r="AI256" s="253"/>
      <c r="AJ256" s="253"/>
      <c r="AK256" s="253"/>
      <c r="AL256" s="253"/>
      <c r="AM256" s="253"/>
      <c r="AN256" s="253"/>
      <c r="AO256" s="253"/>
      <c r="AP256" s="256"/>
      <c r="AQ256" s="253"/>
      <c r="AR256" s="253"/>
      <c r="AS256" s="253"/>
      <c r="AT256" s="256"/>
      <c r="AU256" s="253"/>
      <c r="AV256" s="253"/>
      <c r="AW256" s="253"/>
      <c r="AX256" s="253"/>
      <c r="AY256" s="253"/>
      <c r="AZ256" s="253"/>
      <c r="BA256" s="253"/>
      <c r="BB256" s="253"/>
      <c r="BC256" s="253"/>
      <c r="BD256" s="253"/>
      <c r="BE256" s="253"/>
      <c r="BF256" s="253"/>
      <c r="BG256" s="253"/>
    </row>
    <row r="257" spans="1:59" s="252" customFormat="1" ht="15" customHeight="1" x14ac:dyDescent="0.25">
      <c r="A257" s="253"/>
      <c r="B257" s="253"/>
      <c r="C257" s="253"/>
      <c r="D257" s="253"/>
      <c r="E257" s="253"/>
      <c r="F257" s="253"/>
      <c r="G257" s="253"/>
      <c r="H257" s="253"/>
      <c r="I257" s="253"/>
      <c r="J257" s="253"/>
      <c r="K257" s="253"/>
      <c r="L257" s="253"/>
      <c r="M257" s="253"/>
      <c r="N257" s="253"/>
      <c r="O257" s="253"/>
      <c r="P257" s="253"/>
      <c r="Q257" s="253"/>
      <c r="R257" s="253"/>
      <c r="S257" s="253"/>
      <c r="T257" s="253"/>
      <c r="U257" s="253" t="s">
        <v>419</v>
      </c>
      <c r="V257" s="253"/>
      <c r="W257" s="253"/>
      <c r="X257" s="253"/>
      <c r="Y257" s="253"/>
      <c r="Z257" s="253"/>
      <c r="AA257" s="253"/>
      <c r="AB257" s="253"/>
      <c r="AC257" s="253" t="s">
        <v>357</v>
      </c>
      <c r="AD257" s="253"/>
      <c r="AE257" s="253"/>
      <c r="AF257" s="253"/>
      <c r="AG257" s="253"/>
      <c r="AH257" s="253"/>
      <c r="AI257" s="253"/>
      <c r="AJ257" s="253"/>
      <c r="AK257" s="253"/>
      <c r="AL257" s="253"/>
      <c r="AM257" s="253"/>
      <c r="AN257" s="253"/>
      <c r="AO257" s="253"/>
      <c r="AP257" s="256"/>
      <c r="AQ257" s="253"/>
      <c r="AR257" s="253"/>
      <c r="AS257" s="253"/>
      <c r="AT257" s="256"/>
      <c r="AU257" s="253"/>
      <c r="AV257" s="253"/>
      <c r="AW257" s="253"/>
      <c r="AX257" s="253"/>
      <c r="AY257" s="253"/>
      <c r="AZ257" s="253"/>
      <c r="BA257" s="253"/>
      <c r="BB257" s="253"/>
      <c r="BC257" s="253"/>
      <c r="BD257" s="253"/>
      <c r="BE257" s="253"/>
      <c r="BF257" s="253"/>
      <c r="BG257" s="253"/>
    </row>
    <row r="258" spans="1:59" s="252" customFormat="1" ht="15" customHeight="1" x14ac:dyDescent="0.25">
      <c r="A258" s="253"/>
      <c r="B258" s="253"/>
      <c r="C258" s="253"/>
      <c r="D258" s="253"/>
      <c r="E258" s="253"/>
      <c r="F258" s="253"/>
      <c r="G258" s="253"/>
      <c r="H258" s="253"/>
      <c r="I258" s="253"/>
      <c r="J258" s="253"/>
      <c r="K258" s="253"/>
      <c r="L258" s="253"/>
      <c r="M258" s="253"/>
      <c r="N258" s="253"/>
      <c r="O258" s="253"/>
      <c r="P258" s="253"/>
      <c r="Q258" s="253"/>
      <c r="R258" s="253"/>
      <c r="S258" s="253"/>
      <c r="T258" s="253"/>
      <c r="U258" s="253" t="s">
        <v>420</v>
      </c>
      <c r="V258" s="253"/>
      <c r="W258" s="253"/>
      <c r="X258" s="253"/>
      <c r="Y258" s="253"/>
      <c r="Z258" s="253"/>
      <c r="AA258" s="253"/>
      <c r="AB258" s="253"/>
      <c r="AC258" s="253" t="s">
        <v>332</v>
      </c>
      <c r="AD258" s="253"/>
      <c r="AE258" s="253"/>
      <c r="AF258" s="253"/>
      <c r="AG258" s="253"/>
      <c r="AH258" s="253"/>
      <c r="AI258" s="253"/>
      <c r="AJ258" s="253"/>
      <c r="AK258" s="253"/>
      <c r="AL258" s="253"/>
      <c r="AM258" s="253"/>
      <c r="AN258" s="253"/>
      <c r="AO258" s="253"/>
      <c r="AP258" s="256"/>
      <c r="AQ258" s="253"/>
      <c r="AR258" s="253"/>
      <c r="AS258" s="253"/>
      <c r="AT258" s="256"/>
      <c r="AU258" s="253"/>
      <c r="AV258" s="253"/>
      <c r="AW258" s="253"/>
      <c r="AX258" s="253"/>
      <c r="AY258" s="253"/>
      <c r="AZ258" s="253"/>
      <c r="BA258" s="253"/>
      <c r="BB258" s="253"/>
      <c r="BC258" s="253"/>
      <c r="BD258" s="253"/>
      <c r="BE258" s="253"/>
      <c r="BF258" s="253"/>
      <c r="BG258" s="253"/>
    </row>
    <row r="259" spans="1:59" s="252" customFormat="1" ht="15" customHeight="1" x14ac:dyDescent="0.25">
      <c r="A259" s="253"/>
      <c r="B259" s="253"/>
      <c r="C259" s="253"/>
      <c r="D259" s="253"/>
      <c r="E259" s="253"/>
      <c r="F259" s="253"/>
      <c r="G259" s="253"/>
      <c r="H259" s="253"/>
      <c r="I259" s="253"/>
      <c r="J259" s="253"/>
      <c r="K259" s="253"/>
      <c r="L259" s="253"/>
      <c r="M259" s="253"/>
      <c r="N259" s="253"/>
      <c r="O259" s="253"/>
      <c r="P259" s="253"/>
      <c r="Q259" s="253"/>
      <c r="R259" s="253"/>
      <c r="S259" s="253"/>
      <c r="T259" s="253"/>
      <c r="U259" s="253" t="s">
        <v>421</v>
      </c>
      <c r="V259" s="253"/>
      <c r="W259" s="253"/>
      <c r="X259" s="253"/>
      <c r="Y259" s="253"/>
      <c r="Z259" s="253"/>
      <c r="AA259" s="253"/>
      <c r="AB259" s="253"/>
      <c r="AC259" s="253" t="s">
        <v>393</v>
      </c>
      <c r="AD259" s="253"/>
      <c r="AE259" s="253"/>
      <c r="AF259" s="253"/>
      <c r="AG259" s="253"/>
      <c r="AH259" s="253"/>
      <c r="AI259" s="253"/>
      <c r="AJ259" s="253"/>
      <c r="AK259" s="253"/>
      <c r="AL259" s="253"/>
      <c r="AM259" s="253"/>
      <c r="AN259" s="253"/>
      <c r="AO259" s="253"/>
      <c r="AP259" s="256"/>
      <c r="AQ259" s="253"/>
      <c r="AR259" s="253"/>
      <c r="AS259" s="253"/>
      <c r="AT259" s="256"/>
      <c r="AU259" s="253"/>
      <c r="AV259" s="253"/>
      <c r="AW259" s="253"/>
      <c r="AX259" s="253"/>
      <c r="AY259" s="253"/>
      <c r="AZ259" s="253"/>
      <c r="BA259" s="253"/>
      <c r="BB259" s="253"/>
      <c r="BC259" s="253"/>
      <c r="BD259" s="253"/>
      <c r="BE259" s="253"/>
      <c r="BF259" s="253"/>
      <c r="BG259" s="253"/>
    </row>
    <row r="260" spans="1:59" s="252" customFormat="1" ht="15" customHeight="1" x14ac:dyDescent="0.25">
      <c r="A260" s="253"/>
      <c r="B260" s="253"/>
      <c r="C260" s="253"/>
      <c r="D260" s="253"/>
      <c r="E260" s="253"/>
      <c r="F260" s="253"/>
      <c r="G260" s="253"/>
      <c r="H260" s="253"/>
      <c r="I260" s="253"/>
      <c r="J260" s="253"/>
      <c r="K260" s="253"/>
      <c r="L260" s="253"/>
      <c r="M260" s="253"/>
      <c r="N260" s="253"/>
      <c r="O260" s="253"/>
      <c r="P260" s="253"/>
      <c r="Q260" s="253"/>
      <c r="R260" s="253"/>
      <c r="S260" s="253"/>
      <c r="T260" s="253"/>
      <c r="U260" s="253" t="s">
        <v>422</v>
      </c>
      <c r="V260" s="253"/>
      <c r="W260" s="253"/>
      <c r="X260" s="253"/>
      <c r="Y260" s="253"/>
      <c r="Z260" s="253"/>
      <c r="AA260" s="253"/>
      <c r="AB260" s="253"/>
      <c r="AC260" s="253" t="s">
        <v>323</v>
      </c>
      <c r="AD260" s="253"/>
      <c r="AE260" s="253"/>
      <c r="AF260" s="253"/>
      <c r="AG260" s="253"/>
      <c r="AH260" s="253"/>
      <c r="AI260" s="253"/>
      <c r="AJ260" s="253"/>
      <c r="AK260" s="253"/>
      <c r="AL260" s="253"/>
      <c r="AM260" s="253"/>
      <c r="AN260" s="253"/>
      <c r="AO260" s="253"/>
      <c r="AP260" s="256"/>
      <c r="AQ260" s="253"/>
      <c r="AR260" s="253"/>
      <c r="AS260" s="253"/>
      <c r="AT260" s="256"/>
      <c r="AU260" s="253"/>
      <c r="AV260" s="253"/>
      <c r="AW260" s="253"/>
      <c r="AX260" s="253"/>
      <c r="AY260" s="253"/>
      <c r="AZ260" s="253"/>
      <c r="BA260" s="253"/>
      <c r="BB260" s="253"/>
      <c r="BC260" s="253"/>
      <c r="BD260" s="253"/>
      <c r="BE260" s="253"/>
      <c r="BF260" s="253"/>
      <c r="BG260" s="253"/>
    </row>
    <row r="261" spans="1:59" s="252" customFormat="1" ht="15" customHeight="1" x14ac:dyDescent="0.25">
      <c r="A261" s="253"/>
      <c r="B261" s="253"/>
      <c r="C261" s="253"/>
      <c r="D261" s="253"/>
      <c r="E261" s="253"/>
      <c r="F261" s="253"/>
      <c r="G261" s="253"/>
      <c r="H261" s="253"/>
      <c r="I261" s="253"/>
      <c r="J261" s="253"/>
      <c r="K261" s="253"/>
      <c r="L261" s="253"/>
      <c r="M261" s="253"/>
      <c r="N261" s="253"/>
      <c r="O261" s="253"/>
      <c r="P261" s="253"/>
      <c r="Q261" s="253"/>
      <c r="R261" s="253"/>
      <c r="S261" s="253"/>
      <c r="T261" s="253"/>
      <c r="U261" s="253" t="s">
        <v>423</v>
      </c>
      <c r="V261" s="253"/>
      <c r="W261" s="253"/>
      <c r="X261" s="253"/>
      <c r="Y261" s="253"/>
      <c r="Z261" s="253"/>
      <c r="AA261" s="253"/>
      <c r="AB261" s="253"/>
      <c r="AC261" s="253" t="s">
        <v>373</v>
      </c>
      <c r="AD261" s="253"/>
      <c r="AE261" s="253"/>
      <c r="AF261" s="253"/>
      <c r="AG261" s="253"/>
      <c r="AH261" s="253"/>
      <c r="AI261" s="253"/>
      <c r="AJ261" s="253"/>
      <c r="AK261" s="253"/>
      <c r="AL261" s="253"/>
      <c r="AM261" s="253"/>
      <c r="AN261" s="253"/>
      <c r="AO261" s="253"/>
      <c r="AP261" s="256"/>
      <c r="AQ261" s="253"/>
      <c r="AR261" s="253"/>
      <c r="AS261" s="253"/>
      <c r="AT261" s="256"/>
      <c r="AU261" s="253"/>
      <c r="AV261" s="253"/>
      <c r="AW261" s="253"/>
      <c r="AX261" s="253"/>
      <c r="AY261" s="253"/>
      <c r="AZ261" s="253"/>
      <c r="BA261" s="253"/>
      <c r="BB261" s="253"/>
      <c r="BC261" s="253"/>
      <c r="BD261" s="253"/>
      <c r="BE261" s="253"/>
      <c r="BF261" s="253"/>
      <c r="BG261" s="253"/>
    </row>
    <row r="262" spans="1:59" s="252" customFormat="1" ht="15" customHeight="1" x14ac:dyDescent="0.25">
      <c r="A262" s="253"/>
      <c r="B262" s="253"/>
      <c r="C262" s="253"/>
      <c r="D262" s="253"/>
      <c r="E262" s="253"/>
      <c r="F262" s="253"/>
      <c r="G262" s="253"/>
      <c r="H262" s="253"/>
      <c r="I262" s="253"/>
      <c r="J262" s="253"/>
      <c r="K262" s="253"/>
      <c r="L262" s="253"/>
      <c r="M262" s="253"/>
      <c r="N262" s="253"/>
      <c r="O262" s="253"/>
      <c r="P262" s="253"/>
      <c r="Q262" s="253"/>
      <c r="R262" s="253"/>
      <c r="S262" s="253"/>
      <c r="T262" s="253"/>
      <c r="U262" s="253" t="s">
        <v>424</v>
      </c>
      <c r="V262" s="253"/>
      <c r="W262" s="253"/>
      <c r="X262" s="253"/>
      <c r="Y262" s="253"/>
      <c r="Z262" s="253"/>
      <c r="AA262" s="253"/>
      <c r="AB262" s="253"/>
      <c r="AC262" s="253" t="s">
        <v>393</v>
      </c>
      <c r="AD262" s="253"/>
      <c r="AE262" s="253"/>
      <c r="AF262" s="253"/>
      <c r="AG262" s="253"/>
      <c r="AH262" s="253"/>
      <c r="AI262" s="253"/>
      <c r="AJ262" s="253"/>
      <c r="AK262" s="253"/>
      <c r="AL262" s="253"/>
      <c r="AM262" s="253"/>
      <c r="AN262" s="253"/>
      <c r="AO262" s="253"/>
      <c r="AP262" s="256"/>
      <c r="AQ262" s="253"/>
      <c r="AR262" s="253"/>
      <c r="AS262" s="253"/>
      <c r="AT262" s="256"/>
      <c r="AU262" s="253"/>
      <c r="AV262" s="253"/>
      <c r="AW262" s="253"/>
      <c r="AX262" s="253"/>
      <c r="AY262" s="253"/>
      <c r="AZ262" s="253"/>
      <c r="BA262" s="253"/>
      <c r="BB262" s="253"/>
      <c r="BC262" s="253"/>
      <c r="BD262" s="253"/>
      <c r="BE262" s="253"/>
      <c r="BF262" s="253"/>
      <c r="BG262" s="253"/>
    </row>
    <row r="263" spans="1:59" s="252" customFormat="1" ht="15" customHeight="1" x14ac:dyDescent="0.25">
      <c r="A263" s="253"/>
      <c r="B263" s="253"/>
      <c r="C263" s="253"/>
      <c r="D263" s="253"/>
      <c r="E263" s="253"/>
      <c r="F263" s="253"/>
      <c r="G263" s="253"/>
      <c r="H263" s="253"/>
      <c r="I263" s="253"/>
      <c r="J263" s="253"/>
      <c r="K263" s="253"/>
      <c r="L263" s="253"/>
      <c r="M263" s="253"/>
      <c r="N263" s="253"/>
      <c r="O263" s="253"/>
      <c r="P263" s="253"/>
      <c r="Q263" s="253"/>
      <c r="R263" s="253"/>
      <c r="S263" s="253"/>
      <c r="T263" s="253"/>
      <c r="U263" s="253" t="s">
        <v>425</v>
      </c>
      <c r="V263" s="253"/>
      <c r="W263" s="253"/>
      <c r="X263" s="253"/>
      <c r="Y263" s="253"/>
      <c r="Z263" s="253"/>
      <c r="AA263" s="253"/>
      <c r="AB263" s="253"/>
      <c r="AC263" s="253" t="s">
        <v>373</v>
      </c>
      <c r="AD263" s="253"/>
      <c r="AE263" s="253"/>
      <c r="AF263" s="253"/>
      <c r="AG263" s="253"/>
      <c r="AH263" s="253"/>
      <c r="AI263" s="253"/>
      <c r="AJ263" s="253"/>
      <c r="AK263" s="253"/>
      <c r="AL263" s="253"/>
      <c r="AM263" s="253"/>
      <c r="AN263" s="253"/>
      <c r="AO263" s="253"/>
      <c r="AP263" s="256"/>
      <c r="AQ263" s="253"/>
      <c r="AR263" s="253"/>
      <c r="AS263" s="253"/>
      <c r="AT263" s="256"/>
      <c r="AU263" s="253"/>
      <c r="AV263" s="253"/>
      <c r="AW263" s="253"/>
      <c r="AX263" s="253"/>
      <c r="AY263" s="253"/>
      <c r="AZ263" s="253"/>
      <c r="BA263" s="253"/>
      <c r="BB263" s="253"/>
      <c r="BC263" s="253"/>
      <c r="BD263" s="253"/>
      <c r="BE263" s="253"/>
      <c r="BF263" s="253"/>
      <c r="BG263" s="253"/>
    </row>
    <row r="264" spans="1:59" s="252" customFormat="1" ht="15" customHeight="1" x14ac:dyDescent="0.25">
      <c r="A264" s="253"/>
      <c r="B264" s="253"/>
      <c r="C264" s="253"/>
      <c r="D264" s="253"/>
      <c r="E264" s="253"/>
      <c r="F264" s="253"/>
      <c r="G264" s="253"/>
      <c r="H264" s="253"/>
      <c r="I264" s="253"/>
      <c r="J264" s="253"/>
      <c r="K264" s="253"/>
      <c r="L264" s="253"/>
      <c r="M264" s="253"/>
      <c r="N264" s="253"/>
      <c r="O264" s="253"/>
      <c r="P264" s="253"/>
      <c r="Q264" s="253"/>
      <c r="R264" s="253"/>
      <c r="S264" s="253"/>
      <c r="T264" s="253"/>
      <c r="U264" s="253" t="s">
        <v>426</v>
      </c>
      <c r="V264" s="253"/>
      <c r="W264" s="253"/>
      <c r="X264" s="253"/>
      <c r="Y264" s="253"/>
      <c r="Z264" s="253"/>
      <c r="AA264" s="253"/>
      <c r="AB264" s="253"/>
      <c r="AC264" s="253" t="s">
        <v>332</v>
      </c>
      <c r="AD264" s="253"/>
      <c r="AE264" s="253"/>
      <c r="AF264" s="253"/>
      <c r="AG264" s="253"/>
      <c r="AH264" s="253"/>
      <c r="AI264" s="253"/>
      <c r="AJ264" s="253"/>
      <c r="AK264" s="253"/>
      <c r="AL264" s="253"/>
      <c r="AM264" s="253"/>
      <c r="AN264" s="253"/>
      <c r="AO264" s="253"/>
      <c r="AP264" s="256"/>
      <c r="AQ264" s="253"/>
      <c r="AR264" s="253"/>
      <c r="AS264" s="253"/>
      <c r="AT264" s="256"/>
      <c r="AU264" s="253"/>
      <c r="AV264" s="253"/>
      <c r="AW264" s="253"/>
      <c r="AX264" s="253"/>
      <c r="AY264" s="253"/>
      <c r="AZ264" s="253"/>
      <c r="BA264" s="253"/>
      <c r="BB264" s="253"/>
      <c r="BC264" s="253"/>
      <c r="BD264" s="253"/>
      <c r="BE264" s="253"/>
      <c r="BF264" s="253"/>
      <c r="BG264" s="253"/>
    </row>
    <row r="265" spans="1:59" s="252" customFormat="1" ht="15" customHeight="1" x14ac:dyDescent="0.25">
      <c r="A265" s="253"/>
      <c r="B265" s="253"/>
      <c r="C265" s="253"/>
      <c r="D265" s="253"/>
      <c r="E265" s="253"/>
      <c r="F265" s="253"/>
      <c r="G265" s="253"/>
      <c r="H265" s="253"/>
      <c r="I265" s="253"/>
      <c r="J265" s="253"/>
      <c r="K265" s="253"/>
      <c r="L265" s="253"/>
      <c r="M265" s="253"/>
      <c r="N265" s="253"/>
      <c r="O265" s="253"/>
      <c r="P265" s="253"/>
      <c r="Q265" s="253"/>
      <c r="R265" s="253"/>
      <c r="S265" s="253"/>
      <c r="T265" s="253"/>
      <c r="U265" s="253" t="s">
        <v>427</v>
      </c>
      <c r="V265" s="253"/>
      <c r="W265" s="253"/>
      <c r="X265" s="253"/>
      <c r="Y265" s="253"/>
      <c r="Z265" s="253"/>
      <c r="AA265" s="253"/>
      <c r="AB265" s="253"/>
      <c r="AC265" s="253" t="s">
        <v>357</v>
      </c>
      <c r="AD265" s="253"/>
      <c r="AE265" s="253"/>
      <c r="AF265" s="253"/>
      <c r="AG265" s="253"/>
      <c r="AH265" s="253"/>
      <c r="AI265" s="253"/>
      <c r="AJ265" s="253"/>
      <c r="AK265" s="253"/>
      <c r="AL265" s="253"/>
      <c r="AM265" s="253"/>
      <c r="AN265" s="253"/>
      <c r="AO265" s="253"/>
      <c r="AP265" s="256"/>
      <c r="AQ265" s="253"/>
      <c r="AR265" s="253"/>
      <c r="AS265" s="253"/>
      <c r="AT265" s="256"/>
      <c r="AU265" s="253"/>
      <c r="AV265" s="253"/>
      <c r="AW265" s="253"/>
      <c r="AX265" s="253"/>
      <c r="AY265" s="253"/>
      <c r="AZ265" s="253"/>
      <c r="BA265" s="253"/>
      <c r="BB265" s="253"/>
      <c r="BC265" s="253"/>
      <c r="BD265" s="253"/>
      <c r="BE265" s="253"/>
      <c r="BF265" s="253"/>
      <c r="BG265" s="253"/>
    </row>
    <row r="266" spans="1:59" s="252" customFormat="1" ht="15" customHeight="1" x14ac:dyDescent="0.25">
      <c r="A266" s="253"/>
      <c r="B266" s="253"/>
      <c r="C266" s="253"/>
      <c r="D266" s="253"/>
      <c r="E266" s="253"/>
      <c r="F266" s="253"/>
      <c r="G266" s="253"/>
      <c r="H266" s="253"/>
      <c r="I266" s="253"/>
      <c r="J266" s="253"/>
      <c r="K266" s="253"/>
      <c r="L266" s="253"/>
      <c r="M266" s="253"/>
      <c r="N266" s="253"/>
      <c r="O266" s="253"/>
      <c r="P266" s="253"/>
      <c r="Q266" s="253"/>
      <c r="R266" s="253"/>
      <c r="S266" s="253"/>
      <c r="T266" s="253"/>
      <c r="U266" s="253" t="s">
        <v>428</v>
      </c>
      <c r="V266" s="253"/>
      <c r="W266" s="253"/>
      <c r="X266" s="253"/>
      <c r="Y266" s="253"/>
      <c r="Z266" s="253"/>
      <c r="AA266" s="253"/>
      <c r="AB266" s="253"/>
      <c r="AC266" s="253" t="s">
        <v>332</v>
      </c>
      <c r="AD266" s="253"/>
      <c r="AE266" s="253"/>
      <c r="AF266" s="253"/>
      <c r="AG266" s="253"/>
      <c r="AH266" s="253"/>
      <c r="AI266" s="253"/>
      <c r="AJ266" s="253"/>
      <c r="AK266" s="253"/>
      <c r="AL266" s="253"/>
      <c r="AM266" s="253"/>
      <c r="AN266" s="253"/>
      <c r="AO266" s="253"/>
      <c r="AP266" s="256"/>
      <c r="AQ266" s="253"/>
      <c r="AR266" s="253"/>
      <c r="AS266" s="253"/>
      <c r="AT266" s="256"/>
      <c r="AU266" s="253"/>
      <c r="AV266" s="253"/>
      <c r="AW266" s="253"/>
      <c r="AX266" s="253"/>
      <c r="AY266" s="253"/>
      <c r="AZ266" s="253"/>
      <c r="BA266" s="253"/>
      <c r="BB266" s="253"/>
      <c r="BC266" s="253"/>
      <c r="BD266" s="253"/>
      <c r="BE266" s="253"/>
      <c r="BF266" s="253"/>
      <c r="BG266" s="253"/>
    </row>
    <row r="267" spans="1:59" s="252" customFormat="1" ht="15" customHeight="1" x14ac:dyDescent="0.25">
      <c r="A267" s="253"/>
      <c r="B267" s="253"/>
      <c r="C267" s="253"/>
      <c r="D267" s="253"/>
      <c r="E267" s="253"/>
      <c r="F267" s="253"/>
      <c r="G267" s="253"/>
      <c r="H267" s="253"/>
      <c r="I267" s="253"/>
      <c r="J267" s="253"/>
      <c r="K267" s="253"/>
      <c r="L267" s="253"/>
      <c r="M267" s="253"/>
      <c r="N267" s="253"/>
      <c r="O267" s="253"/>
      <c r="P267" s="253"/>
      <c r="Q267" s="253"/>
      <c r="R267" s="253"/>
      <c r="S267" s="253"/>
      <c r="T267" s="253"/>
      <c r="U267" s="253" t="s">
        <v>429</v>
      </c>
      <c r="V267" s="253"/>
      <c r="W267" s="253"/>
      <c r="X267" s="253"/>
      <c r="Y267" s="253"/>
      <c r="Z267" s="253"/>
      <c r="AA267" s="253"/>
      <c r="AB267" s="253"/>
      <c r="AC267" s="253" t="s">
        <v>329</v>
      </c>
      <c r="AD267" s="253"/>
      <c r="AE267" s="253"/>
      <c r="AF267" s="253"/>
      <c r="AG267" s="253"/>
      <c r="AH267" s="253"/>
      <c r="AI267" s="253"/>
      <c r="AJ267" s="253"/>
      <c r="AK267" s="253"/>
      <c r="AL267" s="253"/>
      <c r="AM267" s="253"/>
      <c r="AN267" s="253"/>
      <c r="AO267" s="253"/>
      <c r="AP267" s="256"/>
      <c r="AQ267" s="253"/>
      <c r="AR267" s="253"/>
      <c r="AS267" s="253"/>
      <c r="AT267" s="256"/>
      <c r="AU267" s="253"/>
      <c r="AV267" s="253"/>
      <c r="AW267" s="253"/>
      <c r="AX267" s="253"/>
      <c r="AY267" s="253"/>
      <c r="AZ267" s="253"/>
      <c r="BA267" s="253"/>
      <c r="BB267" s="253"/>
      <c r="BC267" s="253"/>
      <c r="BD267" s="253"/>
      <c r="BE267" s="253"/>
      <c r="BF267" s="253"/>
      <c r="BG267" s="253"/>
    </row>
    <row r="268" spans="1:59" s="252" customFormat="1" ht="15" customHeight="1" x14ac:dyDescent="0.25">
      <c r="A268" s="253"/>
      <c r="B268" s="253"/>
      <c r="C268" s="253"/>
      <c r="D268" s="253"/>
      <c r="E268" s="253"/>
      <c r="F268" s="253"/>
      <c r="G268" s="253"/>
      <c r="H268" s="253"/>
      <c r="I268" s="253"/>
      <c r="J268" s="253"/>
      <c r="K268" s="253"/>
      <c r="L268" s="253"/>
      <c r="M268" s="253"/>
      <c r="N268" s="253"/>
      <c r="O268" s="253"/>
      <c r="P268" s="253"/>
      <c r="Q268" s="253"/>
      <c r="R268" s="253"/>
      <c r="S268" s="253"/>
      <c r="T268" s="253"/>
      <c r="U268" s="253" t="s">
        <v>430</v>
      </c>
      <c r="V268" s="253"/>
      <c r="W268" s="253"/>
      <c r="X268" s="253"/>
      <c r="Y268" s="253"/>
      <c r="Z268" s="253"/>
      <c r="AA268" s="253"/>
      <c r="AB268" s="253"/>
      <c r="AC268" s="253" t="s">
        <v>316</v>
      </c>
      <c r="AD268" s="253"/>
      <c r="AE268" s="253"/>
      <c r="AF268" s="253"/>
      <c r="AG268" s="253"/>
      <c r="AH268" s="253"/>
      <c r="AI268" s="253"/>
      <c r="AJ268" s="253"/>
      <c r="AK268" s="253"/>
      <c r="AL268" s="253"/>
      <c r="AM268" s="253"/>
      <c r="AN268" s="253"/>
      <c r="AO268" s="253"/>
      <c r="AP268" s="256"/>
      <c r="AQ268" s="253"/>
      <c r="AR268" s="253"/>
      <c r="AS268" s="253"/>
      <c r="AT268" s="256"/>
      <c r="AU268" s="253"/>
      <c r="AV268" s="253"/>
      <c r="AW268" s="253"/>
      <c r="AX268" s="253"/>
      <c r="AY268" s="253"/>
      <c r="AZ268" s="253"/>
      <c r="BA268" s="253"/>
      <c r="BB268" s="253"/>
      <c r="BC268" s="253"/>
      <c r="BD268" s="253"/>
      <c r="BE268" s="253"/>
      <c r="BF268" s="253"/>
      <c r="BG268" s="253"/>
    </row>
    <row r="269" spans="1:59" s="252" customFormat="1" ht="15" customHeight="1" x14ac:dyDescent="0.25">
      <c r="A269" s="253"/>
      <c r="B269" s="253"/>
      <c r="C269" s="253"/>
      <c r="D269" s="253"/>
      <c r="E269" s="253"/>
      <c r="F269" s="253"/>
      <c r="G269" s="253"/>
      <c r="H269" s="253"/>
      <c r="I269" s="253"/>
      <c r="J269" s="253"/>
      <c r="K269" s="253"/>
      <c r="L269" s="253"/>
      <c r="M269" s="253"/>
      <c r="N269" s="253"/>
      <c r="O269" s="253"/>
      <c r="P269" s="253"/>
      <c r="Q269" s="253"/>
      <c r="R269" s="253"/>
      <c r="S269" s="253"/>
      <c r="T269" s="253"/>
      <c r="U269" s="253" t="s">
        <v>431</v>
      </c>
      <c r="V269" s="253"/>
      <c r="W269" s="253"/>
      <c r="X269" s="253"/>
      <c r="Y269" s="253"/>
      <c r="Z269" s="253"/>
      <c r="AA269" s="253"/>
      <c r="AB269" s="253"/>
      <c r="AC269" s="253" t="s">
        <v>357</v>
      </c>
      <c r="AD269" s="253"/>
      <c r="AE269" s="253"/>
      <c r="AF269" s="253"/>
      <c r="AG269" s="253"/>
      <c r="AH269" s="253"/>
      <c r="AI269" s="253"/>
      <c r="AJ269" s="253"/>
      <c r="AK269" s="253"/>
      <c r="AL269" s="253"/>
      <c r="AM269" s="253"/>
      <c r="AN269" s="253"/>
      <c r="AO269" s="253"/>
      <c r="AP269" s="256"/>
      <c r="AQ269" s="253"/>
      <c r="AR269" s="253"/>
      <c r="AS269" s="253"/>
      <c r="AT269" s="256"/>
      <c r="AU269" s="253"/>
      <c r="AV269" s="253"/>
      <c r="AW269" s="253"/>
      <c r="AX269" s="253"/>
      <c r="AY269" s="253"/>
      <c r="AZ269" s="253"/>
      <c r="BA269" s="253"/>
      <c r="BB269" s="253"/>
      <c r="BC269" s="253"/>
      <c r="BD269" s="253"/>
      <c r="BE269" s="253"/>
      <c r="BF269" s="253"/>
      <c r="BG269" s="253"/>
    </row>
    <row r="270" spans="1:59" s="252" customFormat="1" ht="15" customHeight="1" x14ac:dyDescent="0.25">
      <c r="A270" s="253"/>
      <c r="B270" s="253"/>
      <c r="C270" s="253"/>
      <c r="D270" s="253"/>
      <c r="E270" s="253"/>
      <c r="F270" s="253"/>
      <c r="G270" s="253"/>
      <c r="H270" s="253"/>
      <c r="I270" s="253"/>
      <c r="J270" s="253"/>
      <c r="K270" s="253"/>
      <c r="L270" s="253"/>
      <c r="M270" s="253"/>
      <c r="N270" s="253"/>
      <c r="O270" s="253"/>
      <c r="P270" s="253"/>
      <c r="Q270" s="253"/>
      <c r="R270" s="253"/>
      <c r="S270" s="253"/>
      <c r="T270" s="253"/>
      <c r="U270" s="253" t="s">
        <v>432</v>
      </c>
      <c r="V270" s="253"/>
      <c r="W270" s="253"/>
      <c r="X270" s="253"/>
      <c r="Y270" s="253"/>
      <c r="Z270" s="253"/>
      <c r="AA270" s="253"/>
      <c r="AB270" s="253"/>
      <c r="AC270" s="253" t="s">
        <v>357</v>
      </c>
      <c r="AD270" s="253"/>
      <c r="AE270" s="253"/>
      <c r="AF270" s="253"/>
      <c r="AG270" s="253"/>
      <c r="AH270" s="253"/>
      <c r="AI270" s="253"/>
      <c r="AJ270" s="253"/>
      <c r="AK270" s="253"/>
      <c r="AL270" s="253"/>
      <c r="AM270" s="253"/>
      <c r="AN270" s="253"/>
      <c r="AO270" s="253"/>
      <c r="AP270" s="256"/>
      <c r="AQ270" s="253"/>
      <c r="AR270" s="253"/>
      <c r="AS270" s="253"/>
      <c r="AT270" s="256"/>
      <c r="AU270" s="253"/>
      <c r="AV270" s="253"/>
      <c r="AW270" s="253"/>
      <c r="AX270" s="253"/>
      <c r="AY270" s="253"/>
      <c r="AZ270" s="253"/>
      <c r="BA270" s="253"/>
      <c r="BB270" s="253"/>
      <c r="BC270" s="253"/>
      <c r="BD270" s="253"/>
      <c r="BE270" s="253"/>
      <c r="BF270" s="253"/>
      <c r="BG270" s="253"/>
    </row>
    <row r="271" spans="1:59" s="252" customFormat="1" ht="15" customHeight="1" x14ac:dyDescent="0.25">
      <c r="A271" s="253"/>
      <c r="B271" s="253"/>
      <c r="C271" s="253"/>
      <c r="D271" s="253"/>
      <c r="E271" s="253"/>
      <c r="F271" s="253"/>
      <c r="G271" s="253"/>
      <c r="H271" s="253"/>
      <c r="I271" s="253"/>
      <c r="J271" s="253"/>
      <c r="K271" s="253"/>
      <c r="L271" s="253"/>
      <c r="M271" s="253"/>
      <c r="N271" s="253"/>
      <c r="O271" s="253"/>
      <c r="P271" s="253"/>
      <c r="Q271" s="253"/>
      <c r="R271" s="253"/>
      <c r="S271" s="253"/>
      <c r="T271" s="253"/>
      <c r="U271" s="253" t="s">
        <v>433</v>
      </c>
      <c r="V271" s="253"/>
      <c r="W271" s="253"/>
      <c r="X271" s="253"/>
      <c r="Y271" s="253"/>
      <c r="Z271" s="253"/>
      <c r="AA271" s="253"/>
      <c r="AB271" s="253"/>
      <c r="AC271" s="253" t="s">
        <v>320</v>
      </c>
      <c r="AD271" s="253"/>
      <c r="AE271" s="253"/>
      <c r="AF271" s="253"/>
      <c r="AG271" s="253"/>
      <c r="AH271" s="253"/>
      <c r="AI271" s="253"/>
      <c r="AJ271" s="253"/>
      <c r="AK271" s="253"/>
      <c r="AL271" s="253"/>
      <c r="AM271" s="253"/>
      <c r="AN271" s="253"/>
      <c r="AO271" s="253"/>
      <c r="AP271" s="256"/>
      <c r="AQ271" s="253"/>
      <c r="AR271" s="253"/>
      <c r="AS271" s="253"/>
      <c r="AT271" s="256"/>
      <c r="AU271" s="253"/>
      <c r="AV271" s="253"/>
      <c r="AW271" s="253"/>
      <c r="AX271" s="253"/>
      <c r="AY271" s="253"/>
      <c r="AZ271" s="253"/>
      <c r="BA271" s="253"/>
      <c r="BB271" s="253"/>
      <c r="BC271" s="253"/>
      <c r="BD271" s="253"/>
      <c r="BE271" s="253"/>
      <c r="BF271" s="253"/>
      <c r="BG271" s="253"/>
    </row>
    <row r="272" spans="1:59" s="252" customFormat="1" ht="15" customHeight="1" x14ac:dyDescent="0.25">
      <c r="A272" s="253"/>
      <c r="B272" s="253"/>
      <c r="C272" s="253"/>
      <c r="D272" s="253"/>
      <c r="E272" s="253"/>
      <c r="F272" s="253"/>
      <c r="G272" s="253"/>
      <c r="H272" s="253"/>
      <c r="I272" s="253"/>
      <c r="J272" s="253"/>
      <c r="K272" s="253"/>
      <c r="L272" s="253"/>
      <c r="M272" s="253"/>
      <c r="N272" s="253"/>
      <c r="O272" s="253"/>
      <c r="P272" s="253"/>
      <c r="Q272" s="253"/>
      <c r="R272" s="253"/>
      <c r="S272" s="253"/>
      <c r="T272" s="253"/>
      <c r="U272" s="253" t="s">
        <v>434</v>
      </c>
      <c r="V272" s="253"/>
      <c r="W272" s="253"/>
      <c r="X272" s="253"/>
      <c r="Y272" s="253"/>
      <c r="Z272" s="253"/>
      <c r="AA272" s="253"/>
      <c r="AB272" s="253"/>
      <c r="AC272" s="253" t="s">
        <v>320</v>
      </c>
      <c r="AD272" s="253"/>
      <c r="AE272" s="253"/>
      <c r="AF272" s="253"/>
      <c r="AG272" s="253"/>
      <c r="AH272" s="253"/>
      <c r="AI272" s="253"/>
      <c r="AJ272" s="253"/>
      <c r="AK272" s="253"/>
      <c r="AL272" s="253"/>
      <c r="AM272" s="253"/>
      <c r="AN272" s="253"/>
      <c r="AO272" s="253"/>
      <c r="AP272" s="256"/>
      <c r="AQ272" s="253"/>
      <c r="AR272" s="253"/>
      <c r="AS272" s="253"/>
      <c r="AT272" s="256"/>
      <c r="AU272" s="253"/>
      <c r="AV272" s="253"/>
      <c r="AW272" s="253"/>
      <c r="AX272" s="253"/>
      <c r="AY272" s="253"/>
      <c r="AZ272" s="253"/>
      <c r="BA272" s="253"/>
      <c r="BB272" s="253"/>
      <c r="BC272" s="253"/>
      <c r="BD272" s="253"/>
      <c r="BE272" s="253"/>
      <c r="BF272" s="253"/>
      <c r="BG272" s="253"/>
    </row>
    <row r="273" spans="1:59" s="252" customFormat="1" ht="15" customHeight="1" x14ac:dyDescent="0.25">
      <c r="A273" s="253"/>
      <c r="B273" s="253"/>
      <c r="C273" s="253"/>
      <c r="D273" s="253"/>
      <c r="E273" s="253"/>
      <c r="F273" s="253"/>
      <c r="G273" s="253"/>
      <c r="H273" s="253"/>
      <c r="I273" s="253"/>
      <c r="J273" s="253"/>
      <c r="K273" s="253"/>
      <c r="L273" s="253"/>
      <c r="M273" s="253"/>
      <c r="N273" s="253"/>
      <c r="O273" s="253"/>
      <c r="P273" s="253"/>
      <c r="Q273" s="253"/>
      <c r="R273" s="253"/>
      <c r="S273" s="253"/>
      <c r="T273" s="253"/>
      <c r="U273" s="253" t="s">
        <v>435</v>
      </c>
      <c r="V273" s="253"/>
      <c r="W273" s="253"/>
      <c r="X273" s="253"/>
      <c r="Y273" s="253"/>
      <c r="Z273" s="253"/>
      <c r="AA273" s="253"/>
      <c r="AB273" s="253"/>
      <c r="AC273" s="253" t="s">
        <v>332</v>
      </c>
      <c r="AD273" s="253"/>
      <c r="AE273" s="253"/>
      <c r="AF273" s="253"/>
      <c r="AG273" s="253"/>
      <c r="AH273" s="253"/>
      <c r="AI273" s="253"/>
      <c r="AJ273" s="253"/>
      <c r="AK273" s="253"/>
      <c r="AL273" s="253"/>
      <c r="AM273" s="253"/>
      <c r="AN273" s="253"/>
      <c r="AO273" s="253"/>
      <c r="AP273" s="256"/>
      <c r="AQ273" s="253"/>
      <c r="AR273" s="253"/>
      <c r="AS273" s="253"/>
      <c r="AT273" s="256"/>
      <c r="AU273" s="253"/>
      <c r="AV273" s="253"/>
      <c r="AW273" s="253"/>
      <c r="AX273" s="253"/>
      <c r="AY273" s="253"/>
      <c r="AZ273" s="253"/>
      <c r="BA273" s="253"/>
      <c r="BB273" s="253"/>
      <c r="BC273" s="253"/>
      <c r="BD273" s="253"/>
      <c r="BE273" s="253"/>
      <c r="BF273" s="253"/>
      <c r="BG273" s="253"/>
    </row>
    <row r="274" spans="1:59" s="252" customFormat="1" ht="15" customHeight="1" x14ac:dyDescent="0.25">
      <c r="A274" s="253"/>
      <c r="B274" s="253"/>
      <c r="C274" s="253"/>
      <c r="D274" s="253"/>
      <c r="E274" s="253"/>
      <c r="F274" s="253"/>
      <c r="G274" s="253"/>
      <c r="H274" s="253"/>
      <c r="I274" s="253"/>
      <c r="J274" s="253"/>
      <c r="K274" s="253"/>
      <c r="L274" s="253"/>
      <c r="M274" s="253"/>
      <c r="N274" s="253"/>
      <c r="O274" s="253"/>
      <c r="P274" s="253"/>
      <c r="Q274" s="253"/>
      <c r="R274" s="253"/>
      <c r="S274" s="253"/>
      <c r="T274" s="253"/>
      <c r="U274" s="253" t="s">
        <v>436</v>
      </c>
      <c r="V274" s="253"/>
      <c r="W274" s="253"/>
      <c r="X274" s="253"/>
      <c r="Y274" s="253"/>
      <c r="Z274" s="253"/>
      <c r="AA274" s="253"/>
      <c r="AB274" s="253"/>
      <c r="AC274" s="253" t="s">
        <v>318</v>
      </c>
      <c r="AD274" s="253"/>
      <c r="AE274" s="253"/>
      <c r="AF274" s="253"/>
      <c r="AG274" s="253"/>
      <c r="AH274" s="253"/>
      <c r="AI274" s="253"/>
      <c r="AJ274" s="253"/>
      <c r="AK274" s="253"/>
      <c r="AL274" s="253"/>
      <c r="AM274" s="253"/>
      <c r="AN274" s="253"/>
      <c r="AO274" s="253"/>
      <c r="AP274" s="256"/>
      <c r="AQ274" s="253"/>
      <c r="AR274" s="253"/>
      <c r="AS274" s="253"/>
      <c r="AT274" s="256"/>
      <c r="AU274" s="253"/>
      <c r="AV274" s="253"/>
      <c r="AW274" s="253"/>
      <c r="AX274" s="253"/>
      <c r="AY274" s="253"/>
      <c r="AZ274" s="253"/>
      <c r="BA274" s="253"/>
      <c r="BB274" s="253"/>
      <c r="BC274" s="253"/>
      <c r="BD274" s="253"/>
      <c r="BE274" s="253"/>
      <c r="BF274" s="253"/>
      <c r="BG274" s="253"/>
    </row>
    <row r="275" spans="1:59" s="252" customFormat="1" ht="15" customHeight="1" x14ac:dyDescent="0.25">
      <c r="A275" s="253"/>
      <c r="B275" s="253"/>
      <c r="C275" s="253"/>
      <c r="D275" s="253"/>
      <c r="E275" s="253"/>
      <c r="F275" s="253"/>
      <c r="G275" s="253"/>
      <c r="H275" s="253"/>
      <c r="I275" s="253"/>
      <c r="J275" s="253"/>
      <c r="K275" s="253"/>
      <c r="L275" s="253"/>
      <c r="M275" s="253"/>
      <c r="N275" s="253"/>
      <c r="O275" s="253"/>
      <c r="P275" s="253"/>
      <c r="Q275" s="253"/>
      <c r="R275" s="253"/>
      <c r="S275" s="253"/>
      <c r="T275" s="253"/>
      <c r="U275" s="253" t="s">
        <v>437</v>
      </c>
      <c r="V275" s="253"/>
      <c r="W275" s="253"/>
      <c r="X275" s="253"/>
      <c r="Y275" s="253"/>
      <c r="Z275" s="253"/>
      <c r="AA275" s="253"/>
      <c r="AB275" s="253"/>
      <c r="AC275" s="253" t="s">
        <v>332</v>
      </c>
      <c r="AD275" s="253"/>
      <c r="AE275" s="253"/>
      <c r="AF275" s="253"/>
      <c r="AG275" s="253"/>
      <c r="AH275" s="253"/>
      <c r="AI275" s="253"/>
      <c r="AJ275" s="253"/>
      <c r="AK275" s="253"/>
      <c r="AL275" s="253"/>
      <c r="AM275" s="253"/>
      <c r="AN275" s="253"/>
      <c r="AO275" s="253"/>
      <c r="AP275" s="256"/>
      <c r="AQ275" s="253"/>
      <c r="AR275" s="253"/>
      <c r="AS275" s="253"/>
      <c r="AT275" s="256"/>
      <c r="AU275" s="253"/>
      <c r="AV275" s="253"/>
      <c r="AW275" s="253"/>
      <c r="AX275" s="253"/>
      <c r="AY275" s="253"/>
      <c r="AZ275" s="253"/>
      <c r="BA275" s="253"/>
      <c r="BB275" s="253"/>
      <c r="BC275" s="253"/>
      <c r="BD275" s="253"/>
      <c r="BE275" s="253"/>
      <c r="BF275" s="253"/>
      <c r="BG275" s="253"/>
    </row>
    <row r="276" spans="1:59" s="252" customFormat="1" ht="15" customHeight="1" x14ac:dyDescent="0.25">
      <c r="A276" s="253"/>
      <c r="B276" s="253"/>
      <c r="C276" s="253"/>
      <c r="D276" s="253"/>
      <c r="E276" s="253"/>
      <c r="F276" s="253"/>
      <c r="G276" s="253"/>
      <c r="H276" s="253"/>
      <c r="I276" s="253"/>
      <c r="J276" s="253"/>
      <c r="K276" s="253"/>
      <c r="L276" s="253"/>
      <c r="M276" s="253"/>
      <c r="N276" s="253"/>
      <c r="O276" s="253"/>
      <c r="P276" s="253"/>
      <c r="Q276" s="253"/>
      <c r="R276" s="253"/>
      <c r="S276" s="253"/>
      <c r="T276" s="253"/>
      <c r="U276" s="253" t="s">
        <v>438</v>
      </c>
      <c r="V276" s="253"/>
      <c r="W276" s="253"/>
      <c r="X276" s="253"/>
      <c r="Y276" s="253"/>
      <c r="Z276" s="253"/>
      <c r="AA276" s="253"/>
      <c r="AB276" s="253"/>
      <c r="AC276" s="253" t="s">
        <v>332</v>
      </c>
      <c r="AD276" s="253"/>
      <c r="AE276" s="253"/>
      <c r="AF276" s="253"/>
      <c r="AG276" s="253"/>
      <c r="AH276" s="253"/>
      <c r="AI276" s="253"/>
      <c r="AJ276" s="253"/>
      <c r="AK276" s="253"/>
      <c r="AL276" s="253"/>
      <c r="AM276" s="253"/>
      <c r="AN276" s="253"/>
      <c r="AO276" s="253"/>
      <c r="AP276" s="256"/>
      <c r="AQ276" s="253"/>
      <c r="AR276" s="253"/>
      <c r="AS276" s="253"/>
      <c r="AT276" s="256"/>
      <c r="AU276" s="253"/>
      <c r="AV276" s="253"/>
      <c r="AW276" s="253"/>
      <c r="AX276" s="253"/>
      <c r="AY276" s="253"/>
      <c r="AZ276" s="253"/>
      <c r="BA276" s="253"/>
      <c r="BB276" s="253"/>
      <c r="BC276" s="253"/>
      <c r="BD276" s="253"/>
      <c r="BE276" s="253"/>
      <c r="BF276" s="253"/>
      <c r="BG276" s="253"/>
    </row>
    <row r="277" spans="1:59" s="252" customFormat="1" ht="15" customHeight="1" x14ac:dyDescent="0.25">
      <c r="A277" s="253"/>
      <c r="B277" s="253"/>
      <c r="C277" s="253"/>
      <c r="D277" s="253"/>
      <c r="E277" s="253"/>
      <c r="F277" s="253"/>
      <c r="G277" s="253"/>
      <c r="H277" s="253"/>
      <c r="I277" s="253"/>
      <c r="J277" s="253"/>
      <c r="K277" s="253"/>
      <c r="L277" s="253"/>
      <c r="M277" s="253"/>
      <c r="N277" s="253"/>
      <c r="O277" s="253"/>
      <c r="P277" s="253"/>
      <c r="Q277" s="253"/>
      <c r="R277" s="253"/>
      <c r="S277" s="253"/>
      <c r="T277" s="253"/>
      <c r="U277" s="253" t="s">
        <v>439</v>
      </c>
      <c r="V277" s="253"/>
      <c r="W277" s="253"/>
      <c r="X277" s="253"/>
      <c r="Y277" s="253"/>
      <c r="Z277" s="253"/>
      <c r="AA277" s="253"/>
      <c r="AB277" s="253"/>
      <c r="AC277" s="253" t="s">
        <v>332</v>
      </c>
      <c r="AD277" s="253"/>
      <c r="AE277" s="253"/>
      <c r="AF277" s="253"/>
      <c r="AG277" s="253"/>
      <c r="AH277" s="253"/>
      <c r="AI277" s="253"/>
      <c r="AJ277" s="253"/>
      <c r="AK277" s="253"/>
      <c r="AL277" s="253"/>
      <c r="AM277" s="253"/>
      <c r="AN277" s="253"/>
      <c r="AO277" s="253"/>
      <c r="AP277" s="256"/>
      <c r="AQ277" s="253"/>
      <c r="AR277" s="253"/>
      <c r="AS277" s="253"/>
      <c r="AT277" s="256"/>
      <c r="AU277" s="253"/>
      <c r="AV277" s="253"/>
      <c r="AW277" s="253"/>
      <c r="AX277" s="253"/>
      <c r="AY277" s="253"/>
      <c r="AZ277" s="253"/>
      <c r="BA277" s="253"/>
      <c r="BB277" s="253"/>
      <c r="BC277" s="253"/>
      <c r="BD277" s="253"/>
      <c r="BE277" s="253"/>
      <c r="BF277" s="253"/>
      <c r="BG277" s="253"/>
    </row>
    <row r="278" spans="1:59" s="252" customFormat="1" ht="15" customHeight="1" x14ac:dyDescent="0.25">
      <c r="A278" s="253"/>
      <c r="B278" s="253"/>
      <c r="C278" s="253"/>
      <c r="D278" s="253"/>
      <c r="E278" s="253"/>
      <c r="F278" s="253"/>
      <c r="G278" s="253"/>
      <c r="H278" s="253"/>
      <c r="I278" s="253"/>
      <c r="J278" s="253"/>
      <c r="K278" s="253"/>
      <c r="L278" s="253"/>
      <c r="M278" s="253"/>
      <c r="N278" s="253"/>
      <c r="O278" s="253"/>
      <c r="P278" s="253"/>
      <c r="Q278" s="253"/>
      <c r="R278" s="253"/>
      <c r="S278" s="253"/>
      <c r="T278" s="253"/>
      <c r="U278" s="253" t="s">
        <v>440</v>
      </c>
      <c r="V278" s="253"/>
      <c r="W278" s="253"/>
      <c r="X278" s="253"/>
      <c r="Y278" s="253"/>
      <c r="Z278" s="253"/>
      <c r="AA278" s="253"/>
      <c r="AB278" s="253"/>
      <c r="AC278" s="253" t="s">
        <v>323</v>
      </c>
      <c r="AD278" s="253"/>
      <c r="AE278" s="253"/>
      <c r="AF278" s="253"/>
      <c r="AG278" s="253"/>
      <c r="AH278" s="253"/>
      <c r="AI278" s="253"/>
      <c r="AJ278" s="253"/>
      <c r="AK278" s="253"/>
      <c r="AL278" s="253"/>
      <c r="AM278" s="253"/>
      <c r="AN278" s="253"/>
      <c r="AO278" s="253"/>
      <c r="AP278" s="256"/>
      <c r="AQ278" s="253"/>
      <c r="AR278" s="253"/>
      <c r="AS278" s="253"/>
      <c r="AT278" s="256"/>
      <c r="AU278" s="253"/>
      <c r="AV278" s="253"/>
      <c r="AW278" s="253"/>
      <c r="AX278" s="253"/>
      <c r="AY278" s="253"/>
      <c r="AZ278" s="253"/>
      <c r="BA278" s="253"/>
      <c r="BB278" s="253"/>
      <c r="BC278" s="253"/>
      <c r="BD278" s="253"/>
      <c r="BE278" s="253"/>
      <c r="BF278" s="253"/>
      <c r="BG278" s="253"/>
    </row>
    <row r="279" spans="1:59" s="252" customFormat="1" ht="15" customHeight="1" x14ac:dyDescent="0.25">
      <c r="A279" s="253"/>
      <c r="B279" s="253"/>
      <c r="C279" s="253"/>
      <c r="D279" s="253"/>
      <c r="E279" s="253"/>
      <c r="F279" s="253"/>
      <c r="G279" s="253"/>
      <c r="H279" s="253"/>
      <c r="I279" s="253"/>
      <c r="J279" s="253"/>
      <c r="K279" s="253"/>
      <c r="L279" s="253"/>
      <c r="M279" s="253"/>
      <c r="N279" s="253"/>
      <c r="O279" s="253"/>
      <c r="P279" s="253"/>
      <c r="Q279" s="253"/>
      <c r="R279" s="253"/>
      <c r="S279" s="253"/>
      <c r="T279" s="253"/>
      <c r="U279" s="253" t="s">
        <v>441</v>
      </c>
      <c r="V279" s="253"/>
      <c r="W279" s="253"/>
      <c r="X279" s="253"/>
      <c r="Y279" s="253"/>
      <c r="Z279" s="253"/>
      <c r="AA279" s="253"/>
      <c r="AB279" s="253"/>
      <c r="AC279" s="253" t="s">
        <v>332</v>
      </c>
      <c r="AD279" s="253"/>
      <c r="AE279" s="253"/>
      <c r="AF279" s="253"/>
      <c r="AG279" s="253"/>
      <c r="AH279" s="253"/>
      <c r="AI279" s="253"/>
      <c r="AJ279" s="253"/>
      <c r="AK279" s="253"/>
      <c r="AL279" s="253"/>
      <c r="AM279" s="253"/>
      <c r="AN279" s="253"/>
      <c r="AO279" s="253"/>
      <c r="AP279" s="256"/>
      <c r="AQ279" s="253"/>
      <c r="AR279" s="253"/>
      <c r="AS279" s="253"/>
      <c r="AT279" s="256"/>
      <c r="AU279" s="253"/>
      <c r="AV279" s="253"/>
      <c r="AW279" s="253"/>
      <c r="AX279" s="253"/>
      <c r="AY279" s="253"/>
      <c r="AZ279" s="253"/>
      <c r="BA279" s="253"/>
      <c r="BB279" s="253"/>
      <c r="BC279" s="253"/>
      <c r="BD279" s="253"/>
      <c r="BE279" s="253"/>
      <c r="BF279" s="253"/>
      <c r="BG279" s="253"/>
    </row>
    <row r="280" spans="1:59" s="252" customFormat="1" ht="15" customHeight="1" x14ac:dyDescent="0.25">
      <c r="A280" s="253"/>
      <c r="B280" s="253"/>
      <c r="C280" s="253"/>
      <c r="D280" s="253"/>
      <c r="E280" s="253"/>
      <c r="F280" s="253"/>
      <c r="G280" s="253"/>
      <c r="H280" s="253"/>
      <c r="I280" s="253"/>
      <c r="J280" s="253"/>
      <c r="K280" s="253"/>
      <c r="L280" s="253"/>
      <c r="M280" s="253"/>
      <c r="N280" s="253"/>
      <c r="O280" s="253"/>
      <c r="P280" s="253"/>
      <c r="Q280" s="253"/>
      <c r="R280" s="253"/>
      <c r="S280" s="253"/>
      <c r="T280" s="253"/>
      <c r="U280" s="253" t="s">
        <v>442</v>
      </c>
      <c r="V280" s="253"/>
      <c r="W280" s="253"/>
      <c r="X280" s="253"/>
      <c r="Y280" s="253"/>
      <c r="Z280" s="253"/>
      <c r="AA280" s="253"/>
      <c r="AB280" s="253"/>
      <c r="AC280" s="253" t="s">
        <v>332</v>
      </c>
      <c r="AD280" s="253"/>
      <c r="AE280" s="253"/>
      <c r="AF280" s="253"/>
      <c r="AG280" s="253"/>
      <c r="AH280" s="253"/>
      <c r="AI280" s="253"/>
      <c r="AJ280" s="253"/>
      <c r="AK280" s="253"/>
      <c r="AL280" s="253"/>
      <c r="AM280" s="253"/>
      <c r="AN280" s="253"/>
      <c r="AO280" s="253"/>
      <c r="AP280" s="256"/>
      <c r="AQ280" s="253"/>
      <c r="AR280" s="253"/>
      <c r="AS280" s="253"/>
      <c r="AT280" s="256"/>
      <c r="AU280" s="253"/>
      <c r="AV280" s="253"/>
      <c r="AW280" s="253"/>
      <c r="AX280" s="253"/>
      <c r="AY280" s="253"/>
      <c r="AZ280" s="253"/>
      <c r="BA280" s="253"/>
      <c r="BB280" s="253"/>
      <c r="BC280" s="253"/>
      <c r="BD280" s="253"/>
      <c r="BE280" s="253"/>
      <c r="BF280" s="253"/>
      <c r="BG280" s="253"/>
    </row>
    <row r="281" spans="1:59" s="252" customFormat="1" ht="15" customHeight="1" x14ac:dyDescent="0.25">
      <c r="A281" s="253"/>
      <c r="B281" s="253"/>
      <c r="C281" s="253"/>
      <c r="D281" s="253"/>
      <c r="E281" s="253"/>
      <c r="F281" s="253"/>
      <c r="G281" s="253"/>
      <c r="H281" s="253"/>
      <c r="I281" s="253"/>
      <c r="J281" s="253"/>
      <c r="K281" s="253"/>
      <c r="L281" s="253"/>
      <c r="M281" s="253"/>
      <c r="N281" s="253"/>
      <c r="O281" s="253"/>
      <c r="P281" s="253"/>
      <c r="Q281" s="253"/>
      <c r="R281" s="253"/>
      <c r="S281" s="253"/>
      <c r="T281" s="253"/>
      <c r="U281" s="253" t="s">
        <v>443</v>
      </c>
      <c r="V281" s="253"/>
      <c r="W281" s="253"/>
      <c r="X281" s="253"/>
      <c r="Y281" s="253"/>
      <c r="Z281" s="253"/>
      <c r="AA281" s="253"/>
      <c r="AB281" s="253"/>
      <c r="AC281" s="253" t="s">
        <v>316</v>
      </c>
      <c r="AD281" s="253"/>
      <c r="AE281" s="253"/>
      <c r="AF281" s="253"/>
      <c r="AG281" s="253"/>
      <c r="AH281" s="253"/>
      <c r="AI281" s="253"/>
      <c r="AJ281" s="253"/>
      <c r="AK281" s="253"/>
      <c r="AL281" s="253"/>
      <c r="AM281" s="253"/>
      <c r="AN281" s="253"/>
      <c r="AO281" s="253"/>
      <c r="AP281" s="256"/>
      <c r="AQ281" s="253"/>
      <c r="AR281" s="253"/>
      <c r="AS281" s="253"/>
      <c r="AT281" s="256"/>
      <c r="AU281" s="253"/>
      <c r="AV281" s="253"/>
      <c r="AW281" s="253"/>
      <c r="AX281" s="253"/>
      <c r="AY281" s="253"/>
      <c r="AZ281" s="253"/>
      <c r="BA281" s="253"/>
      <c r="BB281" s="253"/>
      <c r="BC281" s="253"/>
      <c r="BD281" s="253"/>
      <c r="BE281" s="253"/>
      <c r="BF281" s="253"/>
      <c r="BG281" s="253"/>
    </row>
    <row r="282" spans="1:59" s="252" customFormat="1" ht="15" customHeight="1" x14ac:dyDescent="0.25">
      <c r="A282" s="253"/>
      <c r="B282" s="253"/>
      <c r="C282" s="253"/>
      <c r="D282" s="253"/>
      <c r="E282" s="253"/>
      <c r="F282" s="253"/>
      <c r="G282" s="253"/>
      <c r="H282" s="253"/>
      <c r="I282" s="253"/>
      <c r="J282" s="253"/>
      <c r="K282" s="253"/>
      <c r="L282" s="253"/>
      <c r="M282" s="253"/>
      <c r="N282" s="253"/>
      <c r="O282" s="253"/>
      <c r="P282" s="253"/>
      <c r="Q282" s="253"/>
      <c r="R282" s="253"/>
      <c r="S282" s="253"/>
      <c r="T282" s="253"/>
      <c r="U282" s="253" t="s">
        <v>444</v>
      </c>
      <c r="V282" s="253"/>
      <c r="W282" s="253"/>
      <c r="X282" s="253"/>
      <c r="Y282" s="253"/>
      <c r="Z282" s="253"/>
      <c r="AA282" s="253"/>
      <c r="AB282" s="253"/>
      <c r="AC282" s="253" t="s">
        <v>393</v>
      </c>
      <c r="AD282" s="253"/>
      <c r="AE282" s="253"/>
      <c r="AF282" s="253"/>
      <c r="AG282" s="253"/>
      <c r="AH282" s="253"/>
      <c r="AI282" s="253"/>
      <c r="AJ282" s="253"/>
      <c r="AK282" s="253"/>
      <c r="AL282" s="253"/>
      <c r="AM282" s="253"/>
      <c r="AN282" s="253"/>
      <c r="AO282" s="253"/>
      <c r="AP282" s="256"/>
      <c r="AQ282" s="253"/>
      <c r="AR282" s="253"/>
      <c r="AS282" s="253"/>
      <c r="AT282" s="256"/>
      <c r="AU282" s="253"/>
      <c r="AV282" s="253"/>
      <c r="AW282" s="253"/>
      <c r="AX282" s="253"/>
      <c r="AY282" s="253"/>
      <c r="AZ282" s="253"/>
      <c r="BA282" s="253"/>
      <c r="BB282" s="253"/>
      <c r="BC282" s="253"/>
      <c r="BD282" s="253"/>
      <c r="BE282" s="253"/>
      <c r="BF282" s="253"/>
      <c r="BG282" s="253"/>
    </row>
    <row r="283" spans="1:59" s="252" customFormat="1" ht="15" customHeight="1" x14ac:dyDescent="0.25">
      <c r="A283" s="253"/>
      <c r="B283" s="253"/>
      <c r="C283" s="253"/>
      <c r="D283" s="253"/>
      <c r="E283" s="253"/>
      <c r="F283" s="253"/>
      <c r="G283" s="253"/>
      <c r="H283" s="253"/>
      <c r="I283" s="253"/>
      <c r="J283" s="253"/>
      <c r="K283" s="253"/>
      <c r="L283" s="253"/>
      <c r="M283" s="253"/>
      <c r="N283" s="253"/>
      <c r="O283" s="253"/>
      <c r="P283" s="253"/>
      <c r="Q283" s="253"/>
      <c r="R283" s="253"/>
      <c r="S283" s="253"/>
      <c r="T283" s="253"/>
      <c r="U283" s="253" t="s">
        <v>445</v>
      </c>
      <c r="V283" s="253"/>
      <c r="W283" s="253"/>
      <c r="X283" s="253"/>
      <c r="Y283" s="253"/>
      <c r="Z283" s="253"/>
      <c r="AA283" s="253"/>
      <c r="AB283" s="253"/>
      <c r="AC283" s="253" t="s">
        <v>332</v>
      </c>
      <c r="AD283" s="253"/>
      <c r="AE283" s="253"/>
      <c r="AF283" s="253"/>
      <c r="AG283" s="253"/>
      <c r="AH283" s="253"/>
      <c r="AI283" s="253"/>
      <c r="AJ283" s="253"/>
      <c r="AK283" s="253"/>
      <c r="AL283" s="253"/>
      <c r="AM283" s="253"/>
      <c r="AN283" s="253"/>
      <c r="AO283" s="253"/>
      <c r="AP283" s="256"/>
      <c r="AQ283" s="253"/>
      <c r="AR283" s="253"/>
      <c r="AS283" s="253"/>
      <c r="AT283" s="256"/>
      <c r="AU283" s="253"/>
      <c r="AV283" s="253"/>
      <c r="AW283" s="253"/>
      <c r="AX283" s="253"/>
      <c r="AY283" s="253"/>
      <c r="AZ283" s="253"/>
      <c r="BA283" s="253"/>
      <c r="BB283" s="253"/>
      <c r="BC283" s="253"/>
      <c r="BD283" s="253"/>
      <c r="BE283" s="253"/>
      <c r="BF283" s="253"/>
      <c r="BG283" s="253"/>
    </row>
    <row r="284" spans="1:59" s="252" customFormat="1" ht="15" customHeight="1" x14ac:dyDescent="0.25">
      <c r="A284" s="253"/>
      <c r="B284" s="253"/>
      <c r="C284" s="253"/>
      <c r="D284" s="253"/>
      <c r="E284" s="253"/>
      <c r="F284" s="253"/>
      <c r="G284" s="253"/>
      <c r="H284" s="253"/>
      <c r="I284" s="253"/>
      <c r="J284" s="253"/>
      <c r="K284" s="253"/>
      <c r="L284" s="253"/>
      <c r="M284" s="253"/>
      <c r="N284" s="253"/>
      <c r="O284" s="253"/>
      <c r="P284" s="253"/>
      <c r="Q284" s="253"/>
      <c r="R284" s="253"/>
      <c r="S284" s="253"/>
      <c r="T284" s="253"/>
      <c r="U284" s="253" t="s">
        <v>446</v>
      </c>
      <c r="V284" s="253"/>
      <c r="W284" s="253"/>
      <c r="X284" s="253"/>
      <c r="Y284" s="253"/>
      <c r="Z284" s="253"/>
      <c r="AA284" s="253"/>
      <c r="AB284" s="253"/>
      <c r="AC284" s="253" t="s">
        <v>332</v>
      </c>
      <c r="AD284" s="253"/>
      <c r="AE284" s="253"/>
      <c r="AF284" s="253"/>
      <c r="AG284" s="253"/>
      <c r="AH284" s="253"/>
      <c r="AI284" s="253"/>
      <c r="AJ284" s="253"/>
      <c r="AK284" s="253"/>
      <c r="AL284" s="253"/>
      <c r="AM284" s="253"/>
      <c r="AN284" s="253"/>
      <c r="AO284" s="253"/>
      <c r="AP284" s="256"/>
      <c r="AQ284" s="253"/>
      <c r="AR284" s="253"/>
      <c r="AS284" s="253"/>
      <c r="AT284" s="256"/>
      <c r="AU284" s="253"/>
      <c r="AV284" s="253"/>
      <c r="AW284" s="253"/>
      <c r="AX284" s="253"/>
      <c r="AY284" s="253"/>
      <c r="AZ284" s="253"/>
      <c r="BA284" s="253"/>
      <c r="BB284" s="253"/>
      <c r="BC284" s="253"/>
      <c r="BD284" s="253"/>
      <c r="BE284" s="253"/>
      <c r="BF284" s="253"/>
      <c r="BG284" s="253"/>
    </row>
    <row r="285" spans="1:59" s="252" customFormat="1" ht="15" customHeight="1" x14ac:dyDescent="0.25">
      <c r="A285" s="253"/>
      <c r="B285" s="253"/>
      <c r="C285" s="253"/>
      <c r="D285" s="253"/>
      <c r="E285" s="253"/>
      <c r="F285" s="253"/>
      <c r="G285" s="253"/>
      <c r="H285" s="253"/>
      <c r="I285" s="253"/>
      <c r="J285" s="253"/>
      <c r="K285" s="253"/>
      <c r="L285" s="253"/>
      <c r="M285" s="253"/>
      <c r="N285" s="253"/>
      <c r="O285" s="253"/>
      <c r="P285" s="253"/>
      <c r="Q285" s="253"/>
      <c r="R285" s="253"/>
      <c r="S285" s="253"/>
      <c r="T285" s="253"/>
      <c r="U285" s="253" t="s">
        <v>447</v>
      </c>
      <c r="V285" s="253"/>
      <c r="W285" s="253"/>
      <c r="X285" s="253"/>
      <c r="Y285" s="253"/>
      <c r="Z285" s="253"/>
      <c r="AA285" s="253"/>
      <c r="AB285" s="253"/>
      <c r="AC285" s="253" t="s">
        <v>316</v>
      </c>
      <c r="AD285" s="253"/>
      <c r="AE285" s="253"/>
      <c r="AF285" s="253"/>
      <c r="AG285" s="253"/>
      <c r="AH285" s="253"/>
      <c r="AI285" s="253"/>
      <c r="AJ285" s="253"/>
      <c r="AK285" s="253"/>
      <c r="AL285" s="253"/>
      <c r="AM285" s="253"/>
      <c r="AN285" s="253"/>
      <c r="AO285" s="253"/>
      <c r="AP285" s="256"/>
      <c r="AQ285" s="253"/>
      <c r="AR285" s="253"/>
      <c r="AS285" s="253"/>
      <c r="AT285" s="256"/>
      <c r="AU285" s="253"/>
      <c r="AV285" s="253"/>
      <c r="AW285" s="253"/>
      <c r="AX285" s="253"/>
      <c r="AY285" s="253"/>
      <c r="AZ285" s="253"/>
      <c r="BA285" s="253"/>
      <c r="BB285" s="253"/>
      <c r="BC285" s="253"/>
      <c r="BD285" s="253"/>
      <c r="BE285" s="253"/>
      <c r="BF285" s="253"/>
      <c r="BG285" s="253"/>
    </row>
    <row r="286" spans="1:59" s="252" customFormat="1" ht="15" customHeight="1" x14ac:dyDescent="0.25">
      <c r="A286" s="253"/>
      <c r="B286" s="253"/>
      <c r="C286" s="253"/>
      <c r="D286" s="253"/>
      <c r="E286" s="253"/>
      <c r="F286" s="253"/>
      <c r="G286" s="253"/>
      <c r="H286" s="253"/>
      <c r="I286" s="253"/>
      <c r="J286" s="253"/>
      <c r="K286" s="253"/>
      <c r="L286" s="253"/>
      <c r="M286" s="253"/>
      <c r="N286" s="253"/>
      <c r="O286" s="253"/>
      <c r="P286" s="253"/>
      <c r="Q286" s="253"/>
      <c r="R286" s="253"/>
      <c r="S286" s="253"/>
      <c r="T286" s="253"/>
      <c r="U286" s="253" t="s">
        <v>448</v>
      </c>
      <c r="V286" s="253"/>
      <c r="W286" s="253"/>
      <c r="X286" s="253"/>
      <c r="Y286" s="253"/>
      <c r="Z286" s="253"/>
      <c r="AA286" s="253"/>
      <c r="AB286" s="253"/>
      <c r="AC286" s="253" t="s">
        <v>316</v>
      </c>
      <c r="AD286" s="253"/>
      <c r="AE286" s="253"/>
      <c r="AF286" s="253"/>
      <c r="AG286" s="253"/>
      <c r="AH286" s="253"/>
      <c r="AI286" s="253"/>
      <c r="AJ286" s="253"/>
      <c r="AK286" s="253"/>
      <c r="AL286" s="253"/>
      <c r="AM286" s="253"/>
      <c r="AN286" s="253"/>
      <c r="AO286" s="253"/>
      <c r="AP286" s="256"/>
      <c r="AQ286" s="253"/>
      <c r="AR286" s="253"/>
      <c r="AS286" s="253"/>
      <c r="AT286" s="256"/>
      <c r="AU286" s="253"/>
      <c r="AV286" s="253"/>
      <c r="AW286" s="253"/>
      <c r="AX286" s="253"/>
      <c r="AY286" s="253"/>
      <c r="AZ286" s="253"/>
      <c r="BA286" s="253"/>
      <c r="BB286" s="253"/>
      <c r="BC286" s="253"/>
      <c r="BD286" s="253"/>
      <c r="BE286" s="253"/>
      <c r="BF286" s="253"/>
      <c r="BG286" s="253"/>
    </row>
    <row r="287" spans="1:59" s="252" customFormat="1" ht="15" customHeight="1" x14ac:dyDescent="0.25">
      <c r="A287" s="253"/>
      <c r="B287" s="253"/>
      <c r="C287" s="253"/>
      <c r="D287" s="253"/>
      <c r="E287" s="253"/>
      <c r="F287" s="253"/>
      <c r="G287" s="253"/>
      <c r="H287" s="253"/>
      <c r="I287" s="253"/>
      <c r="J287" s="253"/>
      <c r="K287" s="253"/>
      <c r="L287" s="253"/>
      <c r="M287" s="253"/>
      <c r="N287" s="253"/>
      <c r="O287" s="253"/>
      <c r="P287" s="253"/>
      <c r="Q287" s="253"/>
      <c r="R287" s="253"/>
      <c r="S287" s="253"/>
      <c r="T287" s="253"/>
      <c r="U287" s="253" t="s">
        <v>449</v>
      </c>
      <c r="V287" s="253"/>
      <c r="W287" s="253"/>
      <c r="X287" s="253"/>
      <c r="Y287" s="253"/>
      <c r="Z287" s="253"/>
      <c r="AA287" s="253"/>
      <c r="AB287" s="253"/>
      <c r="AC287" s="253" t="s">
        <v>332</v>
      </c>
      <c r="AD287" s="253"/>
      <c r="AE287" s="253"/>
      <c r="AF287" s="253"/>
      <c r="AG287" s="253"/>
      <c r="AH287" s="253"/>
      <c r="AI287" s="253"/>
      <c r="AJ287" s="253"/>
      <c r="AK287" s="253"/>
      <c r="AL287" s="253"/>
      <c r="AM287" s="253"/>
      <c r="AN287" s="253"/>
      <c r="AO287" s="253"/>
      <c r="AP287" s="256"/>
      <c r="AQ287" s="253"/>
      <c r="AR287" s="253"/>
      <c r="AS287" s="253"/>
      <c r="AT287" s="256"/>
      <c r="AU287" s="253"/>
      <c r="AV287" s="253"/>
      <c r="AW287" s="253"/>
      <c r="AX287" s="253"/>
      <c r="AY287" s="253"/>
      <c r="AZ287" s="253"/>
      <c r="BA287" s="253"/>
      <c r="BB287" s="253"/>
      <c r="BC287" s="253"/>
      <c r="BD287" s="253"/>
      <c r="BE287" s="253"/>
      <c r="BF287" s="253"/>
      <c r="BG287" s="253"/>
    </row>
    <row r="288" spans="1:59" s="252" customFormat="1" ht="15" customHeight="1" x14ac:dyDescent="0.25">
      <c r="A288" s="253"/>
      <c r="B288" s="253"/>
      <c r="C288" s="253"/>
      <c r="D288" s="253"/>
      <c r="E288" s="253"/>
      <c r="F288" s="253"/>
      <c r="G288" s="253"/>
      <c r="H288" s="253"/>
      <c r="I288" s="253"/>
      <c r="J288" s="253"/>
      <c r="K288" s="253"/>
      <c r="L288" s="253"/>
      <c r="M288" s="253"/>
      <c r="N288" s="253"/>
      <c r="O288" s="253"/>
      <c r="P288" s="253"/>
      <c r="Q288" s="253"/>
      <c r="R288" s="253"/>
      <c r="S288" s="253"/>
      <c r="T288" s="253"/>
      <c r="U288" s="253" t="s">
        <v>450</v>
      </c>
      <c r="V288" s="253"/>
      <c r="W288" s="253"/>
      <c r="X288" s="253"/>
      <c r="Y288" s="253"/>
      <c r="Z288" s="253"/>
      <c r="AA288" s="253"/>
      <c r="AB288" s="253"/>
      <c r="AC288" s="253" t="s">
        <v>332</v>
      </c>
      <c r="AD288" s="253"/>
      <c r="AE288" s="253"/>
      <c r="AF288" s="253"/>
      <c r="AG288" s="253"/>
      <c r="AH288" s="253"/>
      <c r="AI288" s="253"/>
      <c r="AJ288" s="253"/>
      <c r="AK288" s="253"/>
      <c r="AL288" s="253"/>
      <c r="AM288" s="253"/>
      <c r="AN288" s="253"/>
      <c r="AO288" s="253"/>
      <c r="AP288" s="256"/>
      <c r="AQ288" s="253"/>
      <c r="AR288" s="253"/>
      <c r="AS288" s="253"/>
      <c r="AT288" s="256"/>
      <c r="AU288" s="253"/>
      <c r="AV288" s="253"/>
      <c r="AW288" s="253"/>
      <c r="AX288" s="253"/>
      <c r="AY288" s="253"/>
      <c r="AZ288" s="253"/>
      <c r="BA288" s="253"/>
      <c r="BB288" s="253"/>
      <c r="BC288" s="253"/>
      <c r="BD288" s="253"/>
      <c r="BE288" s="253"/>
      <c r="BF288" s="253"/>
      <c r="BG288" s="253"/>
    </row>
    <row r="289" spans="1:59" s="252" customFormat="1" ht="15" customHeight="1" x14ac:dyDescent="0.25">
      <c r="A289" s="253"/>
      <c r="B289" s="253"/>
      <c r="C289" s="253"/>
      <c r="D289" s="253"/>
      <c r="E289" s="253"/>
      <c r="F289" s="253"/>
      <c r="G289" s="253"/>
      <c r="H289" s="253"/>
      <c r="I289" s="253"/>
      <c r="J289" s="253"/>
      <c r="K289" s="253"/>
      <c r="L289" s="253"/>
      <c r="M289" s="253"/>
      <c r="N289" s="253"/>
      <c r="O289" s="253"/>
      <c r="P289" s="253"/>
      <c r="Q289" s="253"/>
      <c r="R289" s="253"/>
      <c r="S289" s="253"/>
      <c r="T289" s="253"/>
      <c r="U289" s="253" t="s">
        <v>451</v>
      </c>
      <c r="V289" s="253"/>
      <c r="W289" s="253"/>
      <c r="X289" s="253"/>
      <c r="Y289" s="253"/>
      <c r="Z289" s="253"/>
      <c r="AA289" s="253"/>
      <c r="AB289" s="253"/>
      <c r="AC289" s="253" t="s">
        <v>320</v>
      </c>
      <c r="AD289" s="253"/>
      <c r="AE289" s="253"/>
      <c r="AF289" s="253"/>
      <c r="AG289" s="253"/>
      <c r="AH289" s="253"/>
      <c r="AI289" s="253"/>
      <c r="AJ289" s="253"/>
      <c r="AK289" s="253"/>
      <c r="AL289" s="253"/>
      <c r="AM289" s="253"/>
      <c r="AN289" s="253"/>
      <c r="AO289" s="253"/>
      <c r="AP289" s="256"/>
      <c r="AQ289" s="253"/>
      <c r="AR289" s="253"/>
      <c r="AS289" s="253"/>
      <c r="AT289" s="256"/>
      <c r="AU289" s="253"/>
      <c r="AV289" s="253"/>
      <c r="AW289" s="253"/>
      <c r="AX289" s="253"/>
      <c r="AY289" s="253"/>
      <c r="AZ289" s="253"/>
      <c r="BA289" s="253"/>
      <c r="BB289" s="253"/>
      <c r="BC289" s="253"/>
      <c r="BD289" s="253"/>
      <c r="BE289" s="253"/>
      <c r="BF289" s="253"/>
      <c r="BG289" s="253"/>
    </row>
    <row r="290" spans="1:59" s="252" customFormat="1" ht="15" customHeight="1" x14ac:dyDescent="0.25">
      <c r="A290" s="253"/>
      <c r="B290" s="253"/>
      <c r="C290" s="253"/>
      <c r="D290" s="253"/>
      <c r="E290" s="253"/>
      <c r="F290" s="253"/>
      <c r="G290" s="253"/>
      <c r="H290" s="253"/>
      <c r="I290" s="253"/>
      <c r="J290" s="253"/>
      <c r="K290" s="253"/>
      <c r="L290" s="253"/>
      <c r="M290" s="253"/>
      <c r="N290" s="253"/>
      <c r="O290" s="253"/>
      <c r="P290" s="253"/>
      <c r="Q290" s="253"/>
      <c r="R290" s="253"/>
      <c r="S290" s="253"/>
      <c r="T290" s="253"/>
      <c r="U290" s="253" t="s">
        <v>452</v>
      </c>
      <c r="V290" s="253"/>
      <c r="W290" s="253"/>
      <c r="X290" s="253"/>
      <c r="Y290" s="253"/>
      <c r="Z290" s="253"/>
      <c r="AA290" s="253"/>
      <c r="AB290" s="253"/>
      <c r="AC290" s="253" t="s">
        <v>316</v>
      </c>
      <c r="AD290" s="253"/>
      <c r="AE290" s="253"/>
      <c r="AF290" s="253"/>
      <c r="AG290" s="253"/>
      <c r="AH290" s="253"/>
      <c r="AI290" s="253"/>
      <c r="AJ290" s="253"/>
      <c r="AK290" s="253"/>
      <c r="AL290" s="253"/>
      <c r="AM290" s="253"/>
      <c r="AN290" s="253"/>
      <c r="AO290" s="253"/>
      <c r="AP290" s="256"/>
      <c r="AQ290" s="253"/>
      <c r="AR290" s="253"/>
      <c r="AS290" s="253"/>
      <c r="AT290" s="256"/>
      <c r="AU290" s="253"/>
      <c r="AV290" s="253"/>
      <c r="AW290" s="253"/>
      <c r="AX290" s="253"/>
      <c r="AY290" s="253"/>
      <c r="AZ290" s="253"/>
      <c r="BA290" s="253"/>
      <c r="BB290" s="253"/>
      <c r="BC290" s="253"/>
      <c r="BD290" s="253"/>
      <c r="BE290" s="253"/>
      <c r="BF290" s="253"/>
      <c r="BG290" s="253"/>
    </row>
    <row r="291" spans="1:59" s="252" customFormat="1" ht="15" customHeight="1" x14ac:dyDescent="0.25">
      <c r="A291" s="253"/>
      <c r="B291" s="253"/>
      <c r="C291" s="253"/>
      <c r="D291" s="253"/>
      <c r="E291" s="253"/>
      <c r="F291" s="253"/>
      <c r="G291" s="253"/>
      <c r="H291" s="253"/>
      <c r="I291" s="253"/>
      <c r="J291" s="253"/>
      <c r="K291" s="253"/>
      <c r="L291" s="253"/>
      <c r="M291" s="253"/>
      <c r="N291" s="253"/>
      <c r="O291" s="253"/>
      <c r="P291" s="253"/>
      <c r="Q291" s="253"/>
      <c r="R291" s="253"/>
      <c r="S291" s="253"/>
      <c r="T291" s="253"/>
      <c r="U291" s="253" t="s">
        <v>453</v>
      </c>
      <c r="V291" s="253"/>
      <c r="W291" s="253"/>
      <c r="X291" s="253"/>
      <c r="Y291" s="253"/>
      <c r="Z291" s="253"/>
      <c r="AA291" s="253"/>
      <c r="AB291" s="253"/>
      <c r="AC291" s="253" t="s">
        <v>332</v>
      </c>
      <c r="AD291" s="253"/>
      <c r="AE291" s="253"/>
      <c r="AF291" s="253"/>
      <c r="AG291" s="253"/>
      <c r="AH291" s="253"/>
      <c r="AI291" s="253"/>
      <c r="AJ291" s="253"/>
      <c r="AK291" s="253"/>
      <c r="AL291" s="253"/>
      <c r="AM291" s="253"/>
      <c r="AN291" s="253"/>
      <c r="AO291" s="253"/>
      <c r="AP291" s="256"/>
      <c r="AQ291" s="253"/>
      <c r="AR291" s="253"/>
      <c r="AS291" s="253"/>
      <c r="AT291" s="256"/>
      <c r="AU291" s="253"/>
      <c r="AV291" s="253"/>
      <c r="AW291" s="253"/>
      <c r="AX291" s="253"/>
      <c r="AY291" s="253"/>
      <c r="AZ291" s="253"/>
      <c r="BA291" s="253"/>
      <c r="BB291" s="253"/>
      <c r="BC291" s="253"/>
      <c r="BD291" s="253"/>
      <c r="BE291" s="253"/>
      <c r="BF291" s="253"/>
      <c r="BG291" s="253"/>
    </row>
    <row r="292" spans="1:59" s="252" customFormat="1" ht="15" customHeight="1" x14ac:dyDescent="0.25">
      <c r="A292" s="253"/>
      <c r="B292" s="253"/>
      <c r="C292" s="253"/>
      <c r="D292" s="253"/>
      <c r="E292" s="253"/>
      <c r="F292" s="253"/>
      <c r="G292" s="253"/>
      <c r="H292" s="253"/>
      <c r="I292" s="253"/>
      <c r="J292" s="253"/>
      <c r="K292" s="253"/>
      <c r="L292" s="253"/>
      <c r="M292" s="253"/>
      <c r="N292" s="253"/>
      <c r="O292" s="253"/>
      <c r="P292" s="253"/>
      <c r="Q292" s="253"/>
      <c r="R292" s="253"/>
      <c r="S292" s="253"/>
      <c r="T292" s="253"/>
      <c r="U292" s="253" t="s">
        <v>454</v>
      </c>
      <c r="V292" s="253"/>
      <c r="W292" s="253"/>
      <c r="X292" s="253"/>
      <c r="Y292" s="253"/>
      <c r="Z292" s="253"/>
      <c r="AA292" s="253"/>
      <c r="AB292" s="253"/>
      <c r="AC292" s="253" t="s">
        <v>323</v>
      </c>
      <c r="AD292" s="253"/>
      <c r="AE292" s="253"/>
      <c r="AF292" s="253"/>
      <c r="AG292" s="253"/>
      <c r="AH292" s="253"/>
      <c r="AI292" s="253"/>
      <c r="AJ292" s="253"/>
      <c r="AK292" s="253"/>
      <c r="AL292" s="253"/>
      <c r="AM292" s="253"/>
      <c r="AN292" s="253"/>
      <c r="AO292" s="253"/>
      <c r="AP292" s="256"/>
      <c r="AQ292" s="253"/>
      <c r="AR292" s="253"/>
      <c r="AS292" s="253"/>
      <c r="AT292" s="256"/>
      <c r="AU292" s="253"/>
      <c r="AV292" s="253"/>
      <c r="AW292" s="253"/>
      <c r="AX292" s="253"/>
      <c r="AY292" s="253"/>
      <c r="AZ292" s="253"/>
      <c r="BA292" s="253"/>
      <c r="BB292" s="253"/>
      <c r="BC292" s="253"/>
      <c r="BD292" s="253"/>
      <c r="BE292" s="253"/>
      <c r="BF292" s="253"/>
      <c r="BG292" s="253"/>
    </row>
    <row r="293" spans="1:59" s="252" customFormat="1" ht="15" customHeight="1" x14ac:dyDescent="0.25">
      <c r="A293" s="253"/>
      <c r="B293" s="253"/>
      <c r="C293" s="253"/>
      <c r="D293" s="253"/>
      <c r="E293" s="253"/>
      <c r="F293" s="253"/>
      <c r="G293" s="253"/>
      <c r="H293" s="253"/>
      <c r="I293" s="253"/>
      <c r="J293" s="253"/>
      <c r="K293" s="253"/>
      <c r="L293" s="253"/>
      <c r="M293" s="253"/>
      <c r="N293" s="253"/>
      <c r="O293" s="253"/>
      <c r="P293" s="253"/>
      <c r="Q293" s="253"/>
      <c r="R293" s="253"/>
      <c r="S293" s="253"/>
      <c r="T293" s="253"/>
      <c r="U293" s="253" t="s">
        <v>455</v>
      </c>
      <c r="V293" s="253"/>
      <c r="W293" s="253"/>
      <c r="X293" s="253"/>
      <c r="Y293" s="253"/>
      <c r="Z293" s="253"/>
      <c r="AA293" s="253"/>
      <c r="AB293" s="253"/>
      <c r="AC293" s="253" t="s">
        <v>320</v>
      </c>
      <c r="AD293" s="253"/>
      <c r="AE293" s="253"/>
      <c r="AF293" s="253"/>
      <c r="AG293" s="253"/>
      <c r="AH293" s="253"/>
      <c r="AI293" s="253"/>
      <c r="AJ293" s="253"/>
      <c r="AK293" s="253"/>
      <c r="AL293" s="253"/>
      <c r="AM293" s="253"/>
      <c r="AN293" s="253"/>
      <c r="AO293" s="253"/>
      <c r="AP293" s="256"/>
      <c r="AQ293" s="253"/>
      <c r="AR293" s="253"/>
      <c r="AS293" s="253"/>
      <c r="AT293" s="256"/>
      <c r="AU293" s="253"/>
      <c r="AV293" s="253"/>
      <c r="AW293" s="253"/>
      <c r="AX293" s="253"/>
      <c r="AY293" s="253"/>
      <c r="AZ293" s="253"/>
      <c r="BA293" s="253"/>
      <c r="BB293" s="253"/>
      <c r="BC293" s="253"/>
      <c r="BD293" s="253"/>
      <c r="BE293" s="253"/>
      <c r="BF293" s="253"/>
      <c r="BG293" s="253"/>
    </row>
    <row r="294" spans="1:59" s="252" customFormat="1" ht="15" customHeight="1" x14ac:dyDescent="0.25">
      <c r="A294" s="253"/>
      <c r="B294" s="253"/>
      <c r="C294" s="253"/>
      <c r="D294" s="253"/>
      <c r="E294" s="253"/>
      <c r="F294" s="253"/>
      <c r="G294" s="253"/>
      <c r="H294" s="253"/>
      <c r="I294" s="253"/>
      <c r="J294" s="253"/>
      <c r="K294" s="253"/>
      <c r="L294" s="253"/>
      <c r="M294" s="253"/>
      <c r="N294" s="253"/>
      <c r="O294" s="253"/>
      <c r="P294" s="253"/>
      <c r="Q294" s="253"/>
      <c r="R294" s="253"/>
      <c r="S294" s="253"/>
      <c r="T294" s="253"/>
      <c r="U294" s="253" t="s">
        <v>456</v>
      </c>
      <c r="V294" s="253"/>
      <c r="W294" s="253"/>
      <c r="X294" s="253"/>
      <c r="Y294" s="253"/>
      <c r="Z294" s="253"/>
      <c r="AA294" s="253"/>
      <c r="AB294" s="253"/>
      <c r="AC294" s="253" t="s">
        <v>320</v>
      </c>
      <c r="AD294" s="253"/>
      <c r="AE294" s="253"/>
      <c r="AF294" s="253"/>
      <c r="AG294" s="253"/>
      <c r="AH294" s="253"/>
      <c r="AI294" s="253"/>
      <c r="AJ294" s="253"/>
      <c r="AK294" s="253"/>
      <c r="AL294" s="253"/>
      <c r="AM294" s="253"/>
      <c r="AN294" s="253"/>
      <c r="AO294" s="253"/>
      <c r="AP294" s="256"/>
      <c r="AQ294" s="253"/>
      <c r="AR294" s="253"/>
      <c r="AS294" s="253"/>
      <c r="AT294" s="256"/>
      <c r="AU294" s="253"/>
      <c r="AV294" s="253"/>
      <c r="AW294" s="253"/>
      <c r="AX294" s="253"/>
      <c r="AY294" s="253"/>
      <c r="AZ294" s="253"/>
      <c r="BA294" s="253"/>
      <c r="BB294" s="253"/>
      <c r="BC294" s="253"/>
      <c r="BD294" s="253"/>
      <c r="BE294" s="253"/>
      <c r="BF294" s="253"/>
      <c r="BG294" s="253"/>
    </row>
    <row r="295" spans="1:59" s="252" customFormat="1" ht="15" customHeight="1" x14ac:dyDescent="0.25">
      <c r="A295" s="253"/>
      <c r="B295" s="253"/>
      <c r="C295" s="253"/>
      <c r="D295" s="253"/>
      <c r="E295" s="253"/>
      <c r="F295" s="253"/>
      <c r="G295" s="253"/>
      <c r="H295" s="253"/>
      <c r="I295" s="253"/>
      <c r="J295" s="253"/>
      <c r="K295" s="253"/>
      <c r="L295" s="253"/>
      <c r="M295" s="253"/>
      <c r="N295" s="253"/>
      <c r="O295" s="253"/>
      <c r="P295" s="253"/>
      <c r="Q295" s="253"/>
      <c r="R295" s="253"/>
      <c r="S295" s="253"/>
      <c r="T295" s="253"/>
      <c r="U295" s="253" t="s">
        <v>457</v>
      </c>
      <c r="V295" s="253"/>
      <c r="W295" s="253"/>
      <c r="X295" s="253"/>
      <c r="Y295" s="253"/>
      <c r="Z295" s="253"/>
      <c r="AA295" s="253"/>
      <c r="AB295" s="253"/>
      <c r="AC295" s="253" t="s">
        <v>329</v>
      </c>
      <c r="AD295" s="253"/>
      <c r="AE295" s="253"/>
      <c r="AF295" s="253"/>
      <c r="AG295" s="253"/>
      <c r="AH295" s="253"/>
      <c r="AI295" s="253"/>
      <c r="AJ295" s="253"/>
      <c r="AK295" s="253"/>
      <c r="AL295" s="253"/>
      <c r="AM295" s="253"/>
      <c r="AN295" s="253"/>
      <c r="AO295" s="253"/>
      <c r="AP295" s="256"/>
      <c r="AQ295" s="253"/>
      <c r="AR295" s="253"/>
      <c r="AS295" s="253"/>
      <c r="AT295" s="256"/>
      <c r="AU295" s="253"/>
      <c r="AV295" s="253"/>
      <c r="AW295" s="253"/>
      <c r="AX295" s="253"/>
      <c r="AY295" s="253"/>
      <c r="AZ295" s="253"/>
      <c r="BA295" s="253"/>
      <c r="BB295" s="253"/>
      <c r="BC295" s="253"/>
      <c r="BD295" s="253"/>
      <c r="BE295" s="253"/>
      <c r="BF295" s="253"/>
      <c r="BG295" s="253"/>
    </row>
    <row r="296" spans="1:59" s="252" customFormat="1" ht="15" customHeight="1" x14ac:dyDescent="0.25">
      <c r="A296" s="253"/>
      <c r="B296" s="253"/>
      <c r="C296" s="253"/>
      <c r="D296" s="253"/>
      <c r="E296" s="253"/>
      <c r="F296" s="253"/>
      <c r="G296" s="253"/>
      <c r="H296" s="253"/>
      <c r="I296" s="253"/>
      <c r="J296" s="253"/>
      <c r="K296" s="253"/>
      <c r="L296" s="253"/>
      <c r="M296" s="253"/>
      <c r="N296" s="253"/>
      <c r="O296" s="253"/>
      <c r="P296" s="253"/>
      <c r="Q296" s="253"/>
      <c r="R296" s="253"/>
      <c r="S296" s="253"/>
      <c r="T296" s="253"/>
      <c r="U296" s="253" t="s">
        <v>458</v>
      </c>
      <c r="V296" s="253"/>
      <c r="W296" s="253"/>
      <c r="X296" s="253"/>
      <c r="Y296" s="253"/>
      <c r="Z296" s="253"/>
      <c r="AA296" s="253"/>
      <c r="AB296" s="253"/>
      <c r="AC296" s="253" t="s">
        <v>332</v>
      </c>
      <c r="AD296" s="253"/>
      <c r="AE296" s="253"/>
      <c r="AF296" s="253"/>
      <c r="AG296" s="253"/>
      <c r="AH296" s="253"/>
      <c r="AI296" s="253"/>
      <c r="AJ296" s="253"/>
      <c r="AK296" s="253"/>
      <c r="AL296" s="253"/>
      <c r="AM296" s="253"/>
      <c r="AN296" s="253"/>
      <c r="AO296" s="253"/>
      <c r="AP296" s="256"/>
      <c r="AQ296" s="253"/>
      <c r="AR296" s="253"/>
      <c r="AS296" s="253"/>
      <c r="AT296" s="256"/>
      <c r="AU296" s="253"/>
      <c r="AV296" s="253"/>
      <c r="AW296" s="253"/>
      <c r="AX296" s="253"/>
      <c r="AY296" s="253"/>
      <c r="AZ296" s="253"/>
      <c r="BA296" s="253"/>
      <c r="BB296" s="253"/>
      <c r="BC296" s="253"/>
      <c r="BD296" s="253"/>
      <c r="BE296" s="253"/>
      <c r="BF296" s="253"/>
      <c r="BG296" s="253"/>
    </row>
    <row r="297" spans="1:59" s="252" customFormat="1" ht="15" customHeight="1" x14ac:dyDescent="0.25">
      <c r="A297" s="253"/>
      <c r="B297" s="253"/>
      <c r="C297" s="253"/>
      <c r="D297" s="253"/>
      <c r="E297" s="253"/>
      <c r="F297" s="253"/>
      <c r="G297" s="253"/>
      <c r="H297" s="253"/>
      <c r="I297" s="253"/>
      <c r="J297" s="253"/>
      <c r="K297" s="253"/>
      <c r="L297" s="253"/>
      <c r="M297" s="253"/>
      <c r="N297" s="253"/>
      <c r="O297" s="253"/>
      <c r="P297" s="253"/>
      <c r="Q297" s="253"/>
      <c r="R297" s="253"/>
      <c r="S297" s="253"/>
      <c r="T297" s="253"/>
      <c r="U297" s="253" t="s">
        <v>281</v>
      </c>
      <c r="V297" s="253"/>
      <c r="W297" s="253"/>
      <c r="X297" s="253"/>
      <c r="Y297" s="253"/>
      <c r="Z297" s="253"/>
      <c r="AA297" s="253"/>
      <c r="AB297" s="253"/>
      <c r="AC297" s="253" t="s">
        <v>357</v>
      </c>
      <c r="AD297" s="253"/>
      <c r="AE297" s="253"/>
      <c r="AF297" s="253"/>
      <c r="AG297" s="253"/>
      <c r="AH297" s="253"/>
      <c r="AI297" s="253"/>
      <c r="AJ297" s="253"/>
      <c r="AK297" s="253"/>
      <c r="AL297" s="253"/>
      <c r="AM297" s="253"/>
      <c r="AN297" s="253"/>
      <c r="AO297" s="253"/>
      <c r="AP297" s="256"/>
      <c r="AQ297" s="253"/>
      <c r="AR297" s="253"/>
      <c r="AS297" s="253"/>
      <c r="AT297" s="256"/>
      <c r="AU297" s="253"/>
      <c r="AV297" s="253"/>
      <c r="AW297" s="253"/>
      <c r="AX297" s="253"/>
      <c r="AY297" s="253"/>
      <c r="AZ297" s="253"/>
      <c r="BA297" s="253"/>
      <c r="BB297" s="253"/>
      <c r="BC297" s="253"/>
      <c r="BD297" s="253"/>
      <c r="BE297" s="253"/>
      <c r="BF297" s="253"/>
      <c r="BG297" s="253"/>
    </row>
    <row r="298" spans="1:59" s="252" customFormat="1" ht="15" customHeight="1" x14ac:dyDescent="0.25">
      <c r="A298" s="253"/>
      <c r="B298" s="253"/>
      <c r="C298" s="253"/>
      <c r="D298" s="253"/>
      <c r="E298" s="253"/>
      <c r="F298" s="253"/>
      <c r="G298" s="253"/>
      <c r="H298" s="253"/>
      <c r="I298" s="253"/>
      <c r="J298" s="253"/>
      <c r="K298" s="253"/>
      <c r="L298" s="253"/>
      <c r="M298" s="253"/>
      <c r="N298" s="253"/>
      <c r="O298" s="253"/>
      <c r="P298" s="253"/>
      <c r="Q298" s="253"/>
      <c r="R298" s="253"/>
      <c r="S298" s="253"/>
      <c r="T298" s="253"/>
      <c r="U298" s="253" t="s">
        <v>459</v>
      </c>
      <c r="V298" s="253"/>
      <c r="W298" s="253"/>
      <c r="X298" s="253"/>
      <c r="Y298" s="253"/>
      <c r="Z298" s="253"/>
      <c r="AA298" s="253"/>
      <c r="AB298" s="253"/>
      <c r="AC298" s="253" t="s">
        <v>316</v>
      </c>
      <c r="AD298" s="253"/>
      <c r="AE298" s="253"/>
      <c r="AF298" s="253"/>
      <c r="AG298" s="253"/>
      <c r="AH298" s="253"/>
      <c r="AI298" s="253"/>
      <c r="AJ298" s="253"/>
      <c r="AK298" s="253"/>
      <c r="AL298" s="253"/>
      <c r="AM298" s="253"/>
      <c r="AN298" s="253"/>
      <c r="AO298" s="253"/>
      <c r="AP298" s="256"/>
      <c r="AQ298" s="253"/>
      <c r="AR298" s="253"/>
      <c r="AS298" s="253"/>
      <c r="AT298" s="256"/>
      <c r="AU298" s="253"/>
      <c r="AV298" s="253"/>
      <c r="AW298" s="253"/>
      <c r="AX298" s="253"/>
      <c r="AY298" s="253"/>
      <c r="AZ298" s="253"/>
      <c r="BA298" s="253"/>
      <c r="BB298" s="253"/>
      <c r="BC298" s="253"/>
      <c r="BD298" s="253"/>
      <c r="BE298" s="253"/>
      <c r="BF298" s="253"/>
      <c r="BG298" s="253"/>
    </row>
    <row r="299" spans="1:59" s="252" customFormat="1" ht="15" customHeight="1" x14ac:dyDescent="0.25">
      <c r="A299" s="253"/>
      <c r="B299" s="253"/>
      <c r="C299" s="253"/>
      <c r="D299" s="253"/>
      <c r="E299" s="253"/>
      <c r="F299" s="253"/>
      <c r="G299" s="253"/>
      <c r="H299" s="253"/>
      <c r="I299" s="253"/>
      <c r="J299" s="253"/>
      <c r="K299" s="253"/>
      <c r="L299" s="253"/>
      <c r="M299" s="253"/>
      <c r="N299" s="253"/>
      <c r="O299" s="253"/>
      <c r="P299" s="253"/>
      <c r="Q299" s="253"/>
      <c r="R299" s="253"/>
      <c r="S299" s="253"/>
      <c r="T299" s="253"/>
      <c r="U299" s="253" t="s">
        <v>460</v>
      </c>
      <c r="V299" s="253"/>
      <c r="W299" s="253"/>
      <c r="X299" s="253"/>
      <c r="Y299" s="253"/>
      <c r="Z299" s="253"/>
      <c r="AA299" s="253"/>
      <c r="AB299" s="253"/>
      <c r="AC299" s="253" t="s">
        <v>323</v>
      </c>
      <c r="AD299" s="253"/>
      <c r="AE299" s="253"/>
      <c r="AF299" s="253"/>
      <c r="AG299" s="253"/>
      <c r="AH299" s="253"/>
      <c r="AI299" s="253"/>
      <c r="AJ299" s="253"/>
      <c r="AK299" s="253"/>
      <c r="AL299" s="253"/>
      <c r="AM299" s="253"/>
      <c r="AN299" s="253"/>
      <c r="AO299" s="253"/>
      <c r="AP299" s="256"/>
      <c r="AQ299" s="253"/>
      <c r="AR299" s="253"/>
      <c r="AS299" s="253"/>
      <c r="AT299" s="256"/>
      <c r="AU299" s="253"/>
      <c r="AV299" s="253"/>
      <c r="AW299" s="253"/>
      <c r="AX299" s="253"/>
      <c r="AY299" s="253"/>
      <c r="AZ299" s="253"/>
      <c r="BA299" s="253"/>
      <c r="BB299" s="253"/>
      <c r="BC299" s="253"/>
      <c r="BD299" s="253"/>
      <c r="BE299" s="253"/>
      <c r="BF299" s="253"/>
      <c r="BG299" s="253"/>
    </row>
    <row r="300" spans="1:59" s="252" customFormat="1" ht="15" customHeight="1" x14ac:dyDescent="0.25">
      <c r="A300" s="253"/>
      <c r="B300" s="253"/>
      <c r="C300" s="253"/>
      <c r="D300" s="253"/>
      <c r="E300" s="253"/>
      <c r="F300" s="253"/>
      <c r="G300" s="253"/>
      <c r="H300" s="253"/>
      <c r="I300" s="253"/>
      <c r="J300" s="253"/>
      <c r="K300" s="253"/>
      <c r="L300" s="253"/>
      <c r="M300" s="253"/>
      <c r="N300" s="253"/>
      <c r="O300" s="253"/>
      <c r="P300" s="253"/>
      <c r="Q300" s="253"/>
      <c r="R300" s="253"/>
      <c r="S300" s="253"/>
      <c r="T300" s="253"/>
      <c r="U300" s="253" t="s">
        <v>461</v>
      </c>
      <c r="V300" s="253"/>
      <c r="W300" s="253"/>
      <c r="X300" s="253"/>
      <c r="Y300" s="253"/>
      <c r="Z300" s="253"/>
      <c r="AA300" s="253"/>
      <c r="AB300" s="253"/>
      <c r="AC300" s="253" t="s">
        <v>393</v>
      </c>
      <c r="AD300" s="253"/>
      <c r="AE300" s="253"/>
      <c r="AF300" s="253"/>
      <c r="AG300" s="253"/>
      <c r="AH300" s="253"/>
      <c r="AI300" s="253"/>
      <c r="AJ300" s="253"/>
      <c r="AK300" s="253"/>
      <c r="AL300" s="253"/>
      <c r="AM300" s="253"/>
      <c r="AN300" s="253"/>
      <c r="AO300" s="253"/>
      <c r="AP300" s="256"/>
      <c r="AQ300" s="253"/>
      <c r="AR300" s="253"/>
      <c r="AS300" s="253"/>
      <c r="AT300" s="256"/>
      <c r="AU300" s="253"/>
      <c r="AV300" s="253"/>
      <c r="AW300" s="253"/>
      <c r="AX300" s="253"/>
      <c r="AY300" s="253"/>
      <c r="AZ300" s="253"/>
      <c r="BA300" s="253"/>
      <c r="BB300" s="253"/>
      <c r="BC300" s="253"/>
      <c r="BD300" s="253"/>
      <c r="BE300" s="253"/>
      <c r="BF300" s="253"/>
      <c r="BG300" s="253"/>
    </row>
    <row r="301" spans="1:59" s="252" customFormat="1" ht="15" customHeight="1" x14ac:dyDescent="0.25">
      <c r="A301" s="253"/>
      <c r="B301" s="253"/>
      <c r="C301" s="253"/>
      <c r="D301" s="253"/>
      <c r="E301" s="253"/>
      <c r="F301" s="253"/>
      <c r="G301" s="253"/>
      <c r="H301" s="253"/>
      <c r="I301" s="253"/>
      <c r="J301" s="253"/>
      <c r="K301" s="253"/>
      <c r="L301" s="253"/>
      <c r="M301" s="253"/>
      <c r="N301" s="253"/>
      <c r="O301" s="253"/>
      <c r="P301" s="253"/>
      <c r="Q301" s="253"/>
      <c r="R301" s="253"/>
      <c r="S301" s="253"/>
      <c r="T301" s="253"/>
      <c r="U301" s="253" t="s">
        <v>462</v>
      </c>
      <c r="V301" s="253"/>
      <c r="W301" s="253"/>
      <c r="X301" s="253"/>
      <c r="Y301" s="253"/>
      <c r="Z301" s="253"/>
      <c r="AA301" s="253"/>
      <c r="AB301" s="253"/>
      <c r="AC301" s="253" t="s">
        <v>318</v>
      </c>
      <c r="AD301" s="253"/>
      <c r="AE301" s="253"/>
      <c r="AF301" s="253"/>
      <c r="AG301" s="253"/>
      <c r="AH301" s="253"/>
      <c r="AI301" s="253"/>
      <c r="AJ301" s="253"/>
      <c r="AK301" s="253"/>
      <c r="AL301" s="253"/>
      <c r="AM301" s="253"/>
      <c r="AN301" s="253"/>
      <c r="AO301" s="253"/>
      <c r="AP301" s="256"/>
      <c r="AQ301" s="253"/>
      <c r="AR301" s="253"/>
      <c r="AS301" s="253"/>
      <c r="AT301" s="256"/>
      <c r="AU301" s="253"/>
      <c r="AV301" s="253"/>
      <c r="AW301" s="253"/>
      <c r="AX301" s="253"/>
      <c r="AY301" s="253"/>
      <c r="AZ301" s="253"/>
      <c r="BA301" s="253"/>
      <c r="BB301" s="253"/>
      <c r="BC301" s="253"/>
      <c r="BD301" s="253"/>
      <c r="BE301" s="253"/>
      <c r="BF301" s="253"/>
      <c r="BG301" s="253"/>
    </row>
    <row r="302" spans="1:59" s="252" customFormat="1" ht="15" customHeight="1" x14ac:dyDescent="0.25">
      <c r="A302" s="253"/>
      <c r="B302" s="253"/>
      <c r="C302" s="253"/>
      <c r="D302" s="253"/>
      <c r="E302" s="253"/>
      <c r="F302" s="253"/>
      <c r="G302" s="253"/>
      <c r="H302" s="253"/>
      <c r="I302" s="253"/>
      <c r="J302" s="253"/>
      <c r="K302" s="253"/>
      <c r="L302" s="253"/>
      <c r="M302" s="253"/>
      <c r="N302" s="253"/>
      <c r="O302" s="253"/>
      <c r="P302" s="253"/>
      <c r="Q302" s="253"/>
      <c r="R302" s="253"/>
      <c r="S302" s="253"/>
      <c r="T302" s="253"/>
      <c r="U302" s="253" t="s">
        <v>463</v>
      </c>
      <c r="V302" s="253"/>
      <c r="W302" s="253"/>
      <c r="X302" s="253"/>
      <c r="Y302" s="253"/>
      <c r="Z302" s="253"/>
      <c r="AA302" s="253"/>
      <c r="AB302" s="253"/>
      <c r="AC302" s="253" t="s">
        <v>320</v>
      </c>
      <c r="AD302" s="253"/>
      <c r="AE302" s="253"/>
      <c r="AF302" s="253"/>
      <c r="AG302" s="253"/>
      <c r="AH302" s="253"/>
      <c r="AI302" s="253"/>
      <c r="AJ302" s="253"/>
      <c r="AK302" s="253"/>
      <c r="AL302" s="253"/>
      <c r="AM302" s="253"/>
      <c r="AN302" s="253"/>
      <c r="AO302" s="253"/>
      <c r="AP302" s="256"/>
      <c r="AQ302" s="253"/>
      <c r="AR302" s="253"/>
      <c r="AS302" s="253"/>
      <c r="AT302" s="256"/>
      <c r="AU302" s="253"/>
      <c r="AV302" s="253"/>
      <c r="AW302" s="253"/>
      <c r="AX302" s="253"/>
      <c r="AY302" s="253"/>
      <c r="AZ302" s="253"/>
      <c r="BA302" s="253"/>
      <c r="BB302" s="253"/>
      <c r="BC302" s="253"/>
      <c r="BD302" s="253"/>
      <c r="BE302" s="253"/>
      <c r="BF302" s="253"/>
      <c r="BG302" s="253"/>
    </row>
    <row r="303" spans="1:59" s="252" customFormat="1" ht="15" customHeight="1" x14ac:dyDescent="0.25">
      <c r="A303" s="253"/>
      <c r="B303" s="253"/>
      <c r="C303" s="253"/>
      <c r="D303" s="253"/>
      <c r="E303" s="253"/>
      <c r="F303" s="253"/>
      <c r="G303" s="253"/>
      <c r="H303" s="253"/>
      <c r="I303" s="253"/>
      <c r="J303" s="253"/>
      <c r="K303" s="253"/>
      <c r="L303" s="253"/>
      <c r="M303" s="253"/>
      <c r="N303" s="253"/>
      <c r="O303" s="253"/>
      <c r="P303" s="253"/>
      <c r="Q303" s="253"/>
      <c r="R303" s="253"/>
      <c r="S303" s="253"/>
      <c r="T303" s="253"/>
      <c r="U303" s="253" t="s">
        <v>464</v>
      </c>
      <c r="V303" s="253"/>
      <c r="W303" s="253"/>
      <c r="X303" s="253"/>
      <c r="Y303" s="253"/>
      <c r="Z303" s="253"/>
      <c r="AA303" s="253"/>
      <c r="AB303" s="253"/>
      <c r="AC303" s="253" t="s">
        <v>323</v>
      </c>
      <c r="AD303" s="253"/>
      <c r="AE303" s="253"/>
      <c r="AF303" s="253"/>
      <c r="AG303" s="253"/>
      <c r="AH303" s="253"/>
      <c r="AI303" s="253"/>
      <c r="AJ303" s="253"/>
      <c r="AK303" s="253"/>
      <c r="AL303" s="253"/>
      <c r="AM303" s="253"/>
      <c r="AN303" s="253"/>
      <c r="AO303" s="253"/>
      <c r="AP303" s="256"/>
      <c r="AQ303" s="253"/>
      <c r="AR303" s="253"/>
      <c r="AS303" s="253"/>
      <c r="AT303" s="256"/>
      <c r="AU303" s="253"/>
      <c r="AV303" s="253"/>
      <c r="AW303" s="253"/>
      <c r="AX303" s="253"/>
      <c r="AY303" s="253"/>
      <c r="AZ303" s="253"/>
      <c r="BA303" s="253"/>
      <c r="BB303" s="253"/>
      <c r="BC303" s="253"/>
      <c r="BD303" s="253"/>
      <c r="BE303" s="253"/>
      <c r="BF303" s="253"/>
      <c r="BG303" s="253"/>
    </row>
    <row r="304" spans="1:59" s="252" customFormat="1" ht="15" customHeight="1" x14ac:dyDescent="0.25">
      <c r="A304" s="253"/>
      <c r="B304" s="253"/>
      <c r="C304" s="253"/>
      <c r="D304" s="253"/>
      <c r="E304" s="253"/>
      <c r="F304" s="253"/>
      <c r="G304" s="253"/>
      <c r="H304" s="253"/>
      <c r="I304" s="253"/>
      <c r="J304" s="253"/>
      <c r="K304" s="253"/>
      <c r="L304" s="253"/>
      <c r="M304" s="253"/>
      <c r="N304" s="253"/>
      <c r="O304" s="253"/>
      <c r="P304" s="253"/>
      <c r="Q304" s="253"/>
      <c r="R304" s="253"/>
      <c r="S304" s="253"/>
      <c r="T304" s="253"/>
      <c r="U304" s="253" t="s">
        <v>465</v>
      </c>
      <c r="V304" s="253"/>
      <c r="W304" s="253"/>
      <c r="X304" s="253"/>
      <c r="Y304" s="253"/>
      <c r="Z304" s="253"/>
      <c r="AA304" s="253"/>
      <c r="AB304" s="253"/>
      <c r="AC304" s="253" t="s">
        <v>357</v>
      </c>
      <c r="AD304" s="253"/>
      <c r="AE304" s="253"/>
      <c r="AF304" s="253"/>
      <c r="AG304" s="253"/>
      <c r="AH304" s="253"/>
      <c r="AI304" s="253"/>
      <c r="AJ304" s="253"/>
      <c r="AK304" s="253"/>
      <c r="AL304" s="253"/>
      <c r="AM304" s="253"/>
      <c r="AN304" s="253"/>
      <c r="AO304" s="253"/>
      <c r="AP304" s="256"/>
      <c r="AQ304" s="253"/>
      <c r="AR304" s="253"/>
      <c r="AS304" s="253"/>
      <c r="AT304" s="256"/>
      <c r="AU304" s="253"/>
      <c r="AV304" s="253"/>
      <c r="AW304" s="253"/>
      <c r="AX304" s="253"/>
      <c r="AY304" s="253"/>
      <c r="AZ304" s="253"/>
      <c r="BA304" s="253"/>
      <c r="BB304" s="253"/>
      <c r="BC304" s="253"/>
      <c r="BD304" s="253"/>
      <c r="BE304" s="253"/>
      <c r="BF304" s="253"/>
      <c r="BG304" s="253"/>
    </row>
    <row r="305" spans="1:59" s="252" customFormat="1" ht="15" customHeight="1" x14ac:dyDescent="0.25">
      <c r="A305" s="253"/>
      <c r="B305" s="253"/>
      <c r="C305" s="253"/>
      <c r="D305" s="253"/>
      <c r="E305" s="253"/>
      <c r="F305" s="253"/>
      <c r="G305" s="253"/>
      <c r="H305" s="253"/>
      <c r="I305" s="253"/>
      <c r="J305" s="253"/>
      <c r="K305" s="253"/>
      <c r="L305" s="253"/>
      <c r="M305" s="253"/>
      <c r="N305" s="253"/>
      <c r="O305" s="253"/>
      <c r="P305" s="253"/>
      <c r="Q305" s="253"/>
      <c r="R305" s="253"/>
      <c r="S305" s="253"/>
      <c r="T305" s="253"/>
      <c r="U305" s="253" t="s">
        <v>466</v>
      </c>
      <c r="V305" s="253"/>
      <c r="W305" s="253"/>
      <c r="X305" s="253"/>
      <c r="Y305" s="253"/>
      <c r="Z305" s="253"/>
      <c r="AA305" s="253"/>
      <c r="AB305" s="253"/>
      <c r="AC305" s="253" t="s">
        <v>320</v>
      </c>
      <c r="AD305" s="253"/>
      <c r="AE305" s="253"/>
      <c r="AF305" s="253"/>
      <c r="AG305" s="253"/>
      <c r="AH305" s="253"/>
      <c r="AI305" s="253"/>
      <c r="AJ305" s="253"/>
      <c r="AK305" s="253"/>
      <c r="AL305" s="253"/>
      <c r="AM305" s="253"/>
      <c r="AN305" s="253"/>
      <c r="AO305" s="253"/>
      <c r="AP305" s="256"/>
      <c r="AQ305" s="253"/>
      <c r="AR305" s="253"/>
      <c r="AS305" s="253"/>
      <c r="AT305" s="256"/>
      <c r="AU305" s="253"/>
      <c r="AV305" s="253"/>
      <c r="AW305" s="253"/>
      <c r="AX305" s="253"/>
      <c r="AY305" s="253"/>
      <c r="AZ305" s="253"/>
      <c r="BA305" s="253"/>
      <c r="BB305" s="253"/>
      <c r="BC305" s="253"/>
      <c r="BD305" s="253"/>
      <c r="BE305" s="253"/>
      <c r="BF305" s="253"/>
      <c r="BG305" s="253"/>
    </row>
    <row r="306" spans="1:59" s="252" customFormat="1" ht="15" customHeight="1" x14ac:dyDescent="0.25">
      <c r="A306" s="253"/>
      <c r="B306" s="253"/>
      <c r="C306" s="253"/>
      <c r="D306" s="253"/>
      <c r="E306" s="253"/>
      <c r="F306" s="253"/>
      <c r="G306" s="253"/>
      <c r="H306" s="253"/>
      <c r="I306" s="253"/>
      <c r="J306" s="253"/>
      <c r="K306" s="253"/>
      <c r="L306" s="253"/>
      <c r="M306" s="253"/>
      <c r="N306" s="253"/>
      <c r="O306" s="253"/>
      <c r="P306" s="253"/>
      <c r="Q306" s="253"/>
      <c r="R306" s="253"/>
      <c r="S306" s="253"/>
      <c r="T306" s="253"/>
      <c r="U306" s="253" t="s">
        <v>467</v>
      </c>
      <c r="V306" s="253"/>
      <c r="W306" s="253"/>
      <c r="X306" s="253"/>
      <c r="Y306" s="253"/>
      <c r="Z306" s="253"/>
      <c r="AA306" s="253"/>
      <c r="AB306" s="253"/>
      <c r="AC306" s="253" t="s">
        <v>320</v>
      </c>
      <c r="AD306" s="253"/>
      <c r="AE306" s="253"/>
      <c r="AF306" s="253"/>
      <c r="AG306" s="253"/>
      <c r="AH306" s="253"/>
      <c r="AI306" s="253"/>
      <c r="AJ306" s="253"/>
      <c r="AK306" s="253"/>
      <c r="AL306" s="253"/>
      <c r="AM306" s="253"/>
      <c r="AN306" s="253"/>
      <c r="AO306" s="253"/>
      <c r="AP306" s="256"/>
      <c r="AQ306" s="253"/>
      <c r="AR306" s="253"/>
      <c r="AS306" s="253"/>
      <c r="AT306" s="256"/>
      <c r="AU306" s="253"/>
      <c r="AV306" s="253"/>
      <c r="AW306" s="253"/>
      <c r="AX306" s="253"/>
      <c r="AY306" s="253"/>
      <c r="AZ306" s="253"/>
      <c r="BA306" s="253"/>
      <c r="BB306" s="253"/>
      <c r="BC306" s="253"/>
      <c r="BD306" s="253"/>
      <c r="BE306" s="253"/>
      <c r="BF306" s="253"/>
      <c r="BG306" s="253"/>
    </row>
    <row r="307" spans="1:59" s="252" customFormat="1" ht="15" customHeight="1" x14ac:dyDescent="0.25">
      <c r="A307" s="253"/>
      <c r="B307" s="253"/>
      <c r="C307" s="253"/>
      <c r="D307" s="253"/>
      <c r="E307" s="253"/>
      <c r="F307" s="253"/>
      <c r="G307" s="253"/>
      <c r="H307" s="253"/>
      <c r="I307" s="253"/>
      <c r="J307" s="253"/>
      <c r="K307" s="253"/>
      <c r="L307" s="253"/>
      <c r="M307" s="253"/>
      <c r="N307" s="253"/>
      <c r="O307" s="253"/>
      <c r="P307" s="253"/>
      <c r="Q307" s="253"/>
      <c r="R307" s="253"/>
      <c r="S307" s="253"/>
      <c r="T307" s="253"/>
      <c r="U307" s="253" t="s">
        <v>468</v>
      </c>
      <c r="V307" s="253"/>
      <c r="W307" s="253"/>
      <c r="X307" s="253"/>
      <c r="Y307" s="253"/>
      <c r="Z307" s="253"/>
      <c r="AA307" s="253"/>
      <c r="AB307" s="253"/>
      <c r="AC307" s="253" t="s">
        <v>323</v>
      </c>
      <c r="AD307" s="253"/>
      <c r="AE307" s="253"/>
      <c r="AF307" s="253"/>
      <c r="AG307" s="253"/>
      <c r="AH307" s="253"/>
      <c r="AI307" s="253"/>
      <c r="AJ307" s="253"/>
      <c r="AK307" s="253"/>
      <c r="AL307" s="253"/>
      <c r="AM307" s="253"/>
      <c r="AN307" s="253"/>
      <c r="AO307" s="253"/>
      <c r="AP307" s="256"/>
      <c r="AQ307" s="253"/>
      <c r="AR307" s="253"/>
      <c r="AS307" s="253"/>
      <c r="AT307" s="256"/>
      <c r="AU307" s="253"/>
      <c r="AV307" s="253"/>
      <c r="AW307" s="253"/>
      <c r="AX307" s="253"/>
      <c r="AY307" s="253"/>
      <c r="AZ307" s="253"/>
      <c r="BA307" s="253"/>
      <c r="BB307" s="253"/>
      <c r="BC307" s="253"/>
      <c r="BD307" s="253"/>
      <c r="BE307" s="253"/>
      <c r="BF307" s="253"/>
      <c r="BG307" s="253"/>
    </row>
    <row r="308" spans="1:59" s="252" customFormat="1" ht="15" customHeight="1" x14ac:dyDescent="0.25">
      <c r="A308" s="253"/>
      <c r="B308" s="253"/>
      <c r="C308" s="253"/>
      <c r="D308" s="253"/>
      <c r="E308" s="253"/>
      <c r="F308" s="253"/>
      <c r="G308" s="253"/>
      <c r="H308" s="253"/>
      <c r="I308" s="253"/>
      <c r="J308" s="253"/>
      <c r="K308" s="253"/>
      <c r="L308" s="253"/>
      <c r="M308" s="253"/>
      <c r="N308" s="253"/>
      <c r="O308" s="253"/>
      <c r="P308" s="253"/>
      <c r="Q308" s="253"/>
      <c r="R308" s="253"/>
      <c r="S308" s="253"/>
      <c r="T308" s="253"/>
      <c r="U308" s="253" t="s">
        <v>469</v>
      </c>
      <c r="V308" s="253"/>
      <c r="W308" s="253"/>
      <c r="X308" s="253"/>
      <c r="Y308" s="253"/>
      <c r="Z308" s="253"/>
      <c r="AA308" s="253"/>
      <c r="AB308" s="253"/>
      <c r="AC308" s="253" t="s">
        <v>329</v>
      </c>
      <c r="AD308" s="253"/>
      <c r="AE308" s="253"/>
      <c r="AF308" s="253"/>
      <c r="AG308" s="253"/>
      <c r="AH308" s="253"/>
      <c r="AI308" s="253"/>
      <c r="AJ308" s="253"/>
      <c r="AK308" s="253"/>
      <c r="AL308" s="253"/>
      <c r="AM308" s="253"/>
      <c r="AN308" s="253"/>
      <c r="AO308" s="253"/>
      <c r="AP308" s="256"/>
      <c r="AQ308" s="253"/>
      <c r="AR308" s="253"/>
      <c r="AS308" s="253"/>
      <c r="AT308" s="256"/>
      <c r="AU308" s="253"/>
      <c r="AV308" s="253"/>
      <c r="AW308" s="253"/>
      <c r="AX308" s="253"/>
      <c r="AY308" s="253"/>
      <c r="AZ308" s="253"/>
      <c r="BA308" s="253"/>
      <c r="BB308" s="253"/>
      <c r="BC308" s="253"/>
      <c r="BD308" s="253"/>
      <c r="BE308" s="253"/>
      <c r="BF308" s="253"/>
      <c r="BG308" s="253"/>
    </row>
    <row r="309" spans="1:59" s="252" customFormat="1" ht="15" customHeight="1" x14ac:dyDescent="0.25">
      <c r="A309" s="253"/>
      <c r="B309" s="253"/>
      <c r="C309" s="253"/>
      <c r="D309" s="253"/>
      <c r="E309" s="253"/>
      <c r="F309" s="253"/>
      <c r="G309" s="253"/>
      <c r="H309" s="253"/>
      <c r="I309" s="253"/>
      <c r="J309" s="253"/>
      <c r="K309" s="253"/>
      <c r="L309" s="253"/>
      <c r="M309" s="253"/>
      <c r="N309" s="253"/>
      <c r="O309" s="253"/>
      <c r="P309" s="253"/>
      <c r="Q309" s="253"/>
      <c r="R309" s="253"/>
      <c r="S309" s="253"/>
      <c r="T309" s="253"/>
      <c r="U309" s="253" t="s">
        <v>470</v>
      </c>
      <c r="V309" s="253"/>
      <c r="W309" s="253"/>
      <c r="X309" s="253"/>
      <c r="Y309" s="253"/>
      <c r="Z309" s="253"/>
      <c r="AA309" s="253"/>
      <c r="AB309" s="253"/>
      <c r="AC309" s="253" t="s">
        <v>332</v>
      </c>
      <c r="AD309" s="253"/>
      <c r="AE309" s="253"/>
      <c r="AF309" s="253"/>
      <c r="AG309" s="253"/>
      <c r="AH309" s="253"/>
      <c r="AI309" s="253"/>
      <c r="AJ309" s="253"/>
      <c r="AK309" s="253"/>
      <c r="AL309" s="253"/>
      <c r="AM309" s="253"/>
      <c r="AN309" s="253"/>
      <c r="AO309" s="253"/>
      <c r="AP309" s="256"/>
      <c r="AQ309" s="253"/>
      <c r="AR309" s="253"/>
      <c r="AS309" s="253"/>
      <c r="AT309" s="256"/>
      <c r="AU309" s="253"/>
      <c r="AV309" s="253"/>
      <c r="AW309" s="253"/>
      <c r="AX309" s="253"/>
      <c r="AY309" s="253"/>
      <c r="AZ309" s="253"/>
      <c r="BA309" s="253"/>
      <c r="BB309" s="253"/>
      <c r="BC309" s="253"/>
      <c r="BD309" s="253"/>
      <c r="BE309" s="253"/>
      <c r="BF309" s="253"/>
      <c r="BG309" s="253"/>
    </row>
    <row r="310" spans="1:59" s="252" customFormat="1" ht="15" customHeight="1" x14ac:dyDescent="0.25">
      <c r="A310" s="253"/>
      <c r="B310" s="253"/>
      <c r="C310" s="253"/>
      <c r="D310" s="253"/>
      <c r="E310" s="253"/>
      <c r="F310" s="253"/>
      <c r="G310" s="253"/>
      <c r="H310" s="253"/>
      <c r="I310" s="253"/>
      <c r="J310" s="253"/>
      <c r="K310" s="253"/>
      <c r="L310" s="253"/>
      <c r="M310" s="253"/>
      <c r="N310" s="253"/>
      <c r="O310" s="253"/>
      <c r="P310" s="253"/>
      <c r="Q310" s="253"/>
      <c r="R310" s="253"/>
      <c r="S310" s="253"/>
      <c r="T310" s="253"/>
      <c r="U310" s="253" t="s">
        <v>471</v>
      </c>
      <c r="V310" s="253"/>
      <c r="W310" s="253"/>
      <c r="X310" s="253"/>
      <c r="Y310" s="253"/>
      <c r="Z310" s="253"/>
      <c r="AA310" s="253"/>
      <c r="AB310" s="253"/>
      <c r="AC310" s="253" t="s">
        <v>323</v>
      </c>
      <c r="AD310" s="253"/>
      <c r="AE310" s="253"/>
      <c r="AF310" s="253"/>
      <c r="AG310" s="253"/>
      <c r="AH310" s="253"/>
      <c r="AI310" s="253"/>
      <c r="AJ310" s="253"/>
      <c r="AK310" s="253"/>
      <c r="AL310" s="253"/>
      <c r="AM310" s="253"/>
      <c r="AN310" s="253"/>
      <c r="AO310" s="253"/>
      <c r="AP310" s="256"/>
      <c r="AQ310" s="253"/>
      <c r="AR310" s="253"/>
      <c r="AS310" s="253"/>
      <c r="AT310" s="256"/>
      <c r="AU310" s="253"/>
      <c r="AV310" s="253"/>
      <c r="AW310" s="253"/>
      <c r="AX310" s="253"/>
      <c r="AY310" s="253"/>
      <c r="AZ310" s="253"/>
      <c r="BA310" s="253"/>
      <c r="BB310" s="253"/>
      <c r="BC310" s="253"/>
      <c r="BD310" s="253"/>
      <c r="BE310" s="253"/>
      <c r="BF310" s="253"/>
      <c r="BG310" s="253"/>
    </row>
    <row r="311" spans="1:59" s="252" customFormat="1" ht="15" customHeight="1" x14ac:dyDescent="0.25">
      <c r="A311" s="253"/>
      <c r="B311" s="253"/>
      <c r="C311" s="253"/>
      <c r="D311" s="253"/>
      <c r="E311" s="253"/>
      <c r="F311" s="253"/>
      <c r="G311" s="253"/>
      <c r="H311" s="253"/>
      <c r="I311" s="253"/>
      <c r="J311" s="253"/>
      <c r="K311" s="253"/>
      <c r="L311" s="253"/>
      <c r="M311" s="253"/>
      <c r="N311" s="253"/>
      <c r="O311" s="253"/>
      <c r="P311" s="253"/>
      <c r="Q311" s="253"/>
      <c r="R311" s="253"/>
      <c r="S311" s="253"/>
      <c r="T311" s="253"/>
      <c r="U311" s="253" t="s">
        <v>472</v>
      </c>
      <c r="V311" s="253"/>
      <c r="W311" s="253"/>
      <c r="X311" s="253"/>
      <c r="Y311" s="253"/>
      <c r="Z311" s="253"/>
      <c r="AA311" s="253"/>
      <c r="AB311" s="253"/>
      <c r="AC311" s="253" t="s">
        <v>323</v>
      </c>
      <c r="AD311" s="253"/>
      <c r="AE311" s="253"/>
      <c r="AF311" s="253"/>
      <c r="AG311" s="253"/>
      <c r="AH311" s="253"/>
      <c r="AI311" s="253"/>
      <c r="AJ311" s="253"/>
      <c r="AK311" s="253"/>
      <c r="AL311" s="253"/>
      <c r="AM311" s="253"/>
      <c r="AN311" s="253"/>
      <c r="AO311" s="253"/>
      <c r="AP311" s="256"/>
      <c r="AQ311" s="253"/>
      <c r="AR311" s="253"/>
      <c r="AS311" s="253"/>
      <c r="AT311" s="256"/>
      <c r="AU311" s="253"/>
      <c r="AV311" s="253"/>
      <c r="AW311" s="253"/>
      <c r="AX311" s="253"/>
      <c r="AY311" s="253"/>
      <c r="AZ311" s="253"/>
      <c r="BA311" s="253"/>
      <c r="BB311" s="253"/>
      <c r="BC311" s="253"/>
      <c r="BD311" s="253"/>
      <c r="BE311" s="253"/>
      <c r="BF311" s="253"/>
      <c r="BG311" s="253"/>
    </row>
    <row r="312" spans="1:59" s="252" customFormat="1" ht="15" customHeight="1" x14ac:dyDescent="0.25">
      <c r="A312" s="253"/>
      <c r="B312" s="253"/>
      <c r="C312" s="253"/>
      <c r="D312" s="253"/>
      <c r="E312" s="253"/>
      <c r="F312" s="253"/>
      <c r="G312" s="253"/>
      <c r="H312" s="253"/>
      <c r="I312" s="253"/>
      <c r="J312" s="253"/>
      <c r="K312" s="253"/>
      <c r="L312" s="253"/>
      <c r="M312" s="253"/>
      <c r="N312" s="253"/>
      <c r="O312" s="253"/>
      <c r="P312" s="253"/>
      <c r="Q312" s="253"/>
      <c r="R312" s="253"/>
      <c r="S312" s="253"/>
      <c r="T312" s="253"/>
      <c r="U312" s="253" t="s">
        <v>473</v>
      </c>
      <c r="V312" s="253"/>
      <c r="W312" s="253"/>
      <c r="X312" s="253"/>
      <c r="Y312" s="253"/>
      <c r="Z312" s="253"/>
      <c r="AA312" s="253"/>
      <c r="AB312" s="253"/>
      <c r="AC312" s="253" t="s">
        <v>332</v>
      </c>
      <c r="AD312" s="253"/>
      <c r="AE312" s="253"/>
      <c r="AF312" s="253"/>
      <c r="AG312" s="253"/>
      <c r="AH312" s="253"/>
      <c r="AI312" s="253"/>
      <c r="AJ312" s="253"/>
      <c r="AK312" s="253"/>
      <c r="AL312" s="253"/>
      <c r="AM312" s="253"/>
      <c r="AN312" s="253"/>
      <c r="AO312" s="253"/>
      <c r="AP312" s="256"/>
      <c r="AQ312" s="253"/>
      <c r="AR312" s="253"/>
      <c r="AS312" s="253"/>
      <c r="AT312" s="256"/>
      <c r="AU312" s="253"/>
      <c r="AV312" s="253"/>
      <c r="AW312" s="253"/>
      <c r="AX312" s="253"/>
      <c r="AY312" s="253"/>
      <c r="AZ312" s="253"/>
      <c r="BA312" s="253"/>
      <c r="BB312" s="253"/>
      <c r="BC312" s="253"/>
      <c r="BD312" s="253"/>
      <c r="BE312" s="253"/>
      <c r="BF312" s="253"/>
      <c r="BG312" s="253"/>
    </row>
    <row r="313" spans="1:59" s="252" customFormat="1" ht="15" customHeight="1" x14ac:dyDescent="0.25">
      <c r="A313" s="253"/>
      <c r="B313" s="253"/>
      <c r="C313" s="253"/>
      <c r="D313" s="253"/>
      <c r="E313" s="253"/>
      <c r="F313" s="253"/>
      <c r="G313" s="253"/>
      <c r="H313" s="253"/>
      <c r="I313" s="253"/>
      <c r="J313" s="253"/>
      <c r="K313" s="253"/>
      <c r="L313" s="253"/>
      <c r="M313" s="253"/>
      <c r="N313" s="253"/>
      <c r="O313" s="253"/>
      <c r="P313" s="253"/>
      <c r="Q313" s="253"/>
      <c r="R313" s="253"/>
      <c r="S313" s="253"/>
      <c r="T313" s="253"/>
      <c r="U313" s="253" t="s">
        <v>474</v>
      </c>
      <c r="V313" s="253"/>
      <c r="W313" s="253"/>
      <c r="X313" s="253"/>
      <c r="Y313" s="253"/>
      <c r="Z313" s="253"/>
      <c r="AA313" s="253"/>
      <c r="AB313" s="253"/>
      <c r="AC313" s="253" t="s">
        <v>318</v>
      </c>
      <c r="AD313" s="253"/>
      <c r="AE313" s="253"/>
      <c r="AF313" s="253"/>
      <c r="AG313" s="253"/>
      <c r="AH313" s="253"/>
      <c r="AI313" s="253"/>
      <c r="AJ313" s="253"/>
      <c r="AK313" s="253"/>
      <c r="AL313" s="253"/>
      <c r="AM313" s="253"/>
      <c r="AN313" s="253"/>
      <c r="AO313" s="253"/>
      <c r="AP313" s="256"/>
      <c r="AQ313" s="253"/>
      <c r="AR313" s="253"/>
      <c r="AS313" s="253"/>
      <c r="AT313" s="256"/>
      <c r="AU313" s="253"/>
      <c r="AV313" s="253"/>
      <c r="AW313" s="253"/>
      <c r="AX313" s="253"/>
      <c r="AY313" s="253"/>
      <c r="AZ313" s="253"/>
      <c r="BA313" s="253"/>
      <c r="BB313" s="253"/>
      <c r="BC313" s="253"/>
      <c r="BD313" s="253"/>
      <c r="BE313" s="253"/>
      <c r="BF313" s="253"/>
      <c r="BG313" s="253"/>
    </row>
    <row r="314" spans="1:59" s="252" customFormat="1" ht="15" customHeight="1" x14ac:dyDescent="0.25">
      <c r="A314" s="253"/>
      <c r="B314" s="253"/>
      <c r="C314" s="253"/>
      <c r="D314" s="253"/>
      <c r="E314" s="253"/>
      <c r="F314" s="253"/>
      <c r="G314" s="253"/>
      <c r="H314" s="253"/>
      <c r="I314" s="253"/>
      <c r="J314" s="253"/>
      <c r="K314" s="253"/>
      <c r="L314" s="253"/>
      <c r="M314" s="253"/>
      <c r="N314" s="253"/>
      <c r="O314" s="253"/>
      <c r="P314" s="253"/>
      <c r="Q314" s="253"/>
      <c r="R314" s="253"/>
      <c r="S314" s="253"/>
      <c r="T314" s="253"/>
      <c r="U314" s="253" t="s">
        <v>475</v>
      </c>
      <c r="V314" s="253"/>
      <c r="W314" s="253"/>
      <c r="X314" s="253"/>
      <c r="Y314" s="253"/>
      <c r="Z314" s="253"/>
      <c r="AA314" s="253"/>
      <c r="AB314" s="253"/>
      <c r="AC314" s="253" t="s">
        <v>332</v>
      </c>
      <c r="AD314" s="253"/>
      <c r="AE314" s="253"/>
      <c r="AF314" s="253"/>
      <c r="AG314" s="253"/>
      <c r="AH314" s="253"/>
      <c r="AI314" s="253"/>
      <c r="AJ314" s="253"/>
      <c r="AK314" s="253"/>
      <c r="AL314" s="253"/>
      <c r="AM314" s="253"/>
      <c r="AN314" s="253"/>
      <c r="AO314" s="253"/>
      <c r="AP314" s="256"/>
      <c r="AQ314" s="253"/>
      <c r="AR314" s="253"/>
      <c r="AS314" s="253"/>
      <c r="AT314" s="256"/>
      <c r="AU314" s="253"/>
      <c r="AV314" s="253"/>
      <c r="AW314" s="253"/>
      <c r="AX314" s="253"/>
      <c r="AY314" s="253"/>
      <c r="AZ314" s="253"/>
      <c r="BA314" s="253"/>
      <c r="BB314" s="253"/>
      <c r="BC314" s="253"/>
      <c r="BD314" s="253"/>
      <c r="BE314" s="253"/>
      <c r="BF314" s="253"/>
      <c r="BG314" s="253"/>
    </row>
    <row r="315" spans="1:59" s="252" customFormat="1" ht="15" customHeight="1" x14ac:dyDescent="0.25">
      <c r="A315" s="253"/>
      <c r="B315" s="253"/>
      <c r="C315" s="253"/>
      <c r="D315" s="253"/>
      <c r="E315" s="253"/>
      <c r="F315" s="253"/>
      <c r="G315" s="253"/>
      <c r="H315" s="253"/>
      <c r="I315" s="253"/>
      <c r="J315" s="253"/>
      <c r="K315" s="253"/>
      <c r="L315" s="253"/>
      <c r="M315" s="253"/>
      <c r="N315" s="253"/>
      <c r="O315" s="253"/>
      <c r="P315" s="253"/>
      <c r="Q315" s="253"/>
      <c r="R315" s="253"/>
      <c r="S315" s="253"/>
      <c r="T315" s="253"/>
      <c r="U315" s="253" t="s">
        <v>476</v>
      </c>
      <c r="V315" s="253"/>
      <c r="W315" s="253"/>
      <c r="X315" s="253"/>
      <c r="Y315" s="253"/>
      <c r="Z315" s="253"/>
      <c r="AA315" s="253"/>
      <c r="AB315" s="253"/>
      <c r="AC315" s="253" t="s">
        <v>318</v>
      </c>
      <c r="AD315" s="253"/>
      <c r="AE315" s="253"/>
      <c r="AF315" s="253"/>
      <c r="AG315" s="253"/>
      <c r="AH315" s="253"/>
      <c r="AI315" s="253"/>
      <c r="AJ315" s="253"/>
      <c r="AK315" s="253"/>
      <c r="AL315" s="253"/>
      <c r="AM315" s="253"/>
      <c r="AN315" s="253"/>
      <c r="AO315" s="253"/>
      <c r="AP315" s="256"/>
      <c r="AQ315" s="253"/>
      <c r="AR315" s="253"/>
      <c r="AS315" s="253"/>
      <c r="AT315" s="256"/>
      <c r="AU315" s="253"/>
      <c r="AV315" s="253"/>
      <c r="AW315" s="253"/>
      <c r="AX315" s="253"/>
      <c r="AY315" s="253"/>
      <c r="AZ315" s="253"/>
      <c r="BA315" s="253"/>
      <c r="BB315" s="253"/>
      <c r="BC315" s="253"/>
      <c r="BD315" s="253"/>
      <c r="BE315" s="253"/>
      <c r="BF315" s="253"/>
      <c r="BG315" s="253"/>
    </row>
    <row r="316" spans="1:59" s="252" customFormat="1" ht="15" customHeight="1" x14ac:dyDescent="0.25">
      <c r="A316" s="253"/>
      <c r="B316" s="253"/>
      <c r="C316" s="253"/>
      <c r="D316" s="253"/>
      <c r="E316" s="253"/>
      <c r="F316" s="253"/>
      <c r="G316" s="253"/>
      <c r="H316" s="253"/>
      <c r="I316" s="253"/>
      <c r="J316" s="253"/>
      <c r="K316" s="253"/>
      <c r="L316" s="253"/>
      <c r="M316" s="253"/>
      <c r="N316" s="253"/>
      <c r="O316" s="253"/>
      <c r="P316" s="253"/>
      <c r="Q316" s="253"/>
      <c r="R316" s="253"/>
      <c r="S316" s="253"/>
      <c r="T316" s="253"/>
      <c r="U316" s="253" t="s">
        <v>477</v>
      </c>
      <c r="V316" s="253"/>
      <c r="W316" s="253"/>
      <c r="X316" s="253"/>
      <c r="Y316" s="253"/>
      <c r="Z316" s="253"/>
      <c r="AA316" s="253"/>
      <c r="AB316" s="253"/>
      <c r="AC316" s="253" t="s">
        <v>316</v>
      </c>
      <c r="AD316" s="253"/>
      <c r="AE316" s="253"/>
      <c r="AF316" s="253"/>
      <c r="AG316" s="253"/>
      <c r="AH316" s="253"/>
      <c r="AI316" s="253"/>
      <c r="AJ316" s="253"/>
      <c r="AK316" s="253"/>
      <c r="AL316" s="253"/>
      <c r="AM316" s="253"/>
      <c r="AN316" s="253"/>
      <c r="AO316" s="253"/>
      <c r="AP316" s="256"/>
      <c r="AQ316" s="253"/>
      <c r="AR316" s="253"/>
      <c r="AS316" s="253"/>
      <c r="AT316" s="256"/>
      <c r="AU316" s="253"/>
      <c r="AV316" s="253"/>
      <c r="AW316" s="253"/>
      <c r="AX316" s="253"/>
      <c r="AY316" s="253"/>
      <c r="AZ316" s="253"/>
      <c r="BA316" s="253"/>
      <c r="BB316" s="253"/>
      <c r="BC316" s="253"/>
      <c r="BD316" s="253"/>
      <c r="BE316" s="253"/>
      <c r="BF316" s="253"/>
      <c r="BG316" s="253"/>
    </row>
    <row r="317" spans="1:59" s="252" customFormat="1" ht="15" customHeight="1" x14ac:dyDescent="0.25">
      <c r="A317" s="253"/>
      <c r="B317" s="253"/>
      <c r="C317" s="253"/>
      <c r="D317" s="253"/>
      <c r="E317" s="253"/>
      <c r="F317" s="253"/>
      <c r="G317" s="253"/>
      <c r="H317" s="253"/>
      <c r="I317" s="253"/>
      <c r="J317" s="253"/>
      <c r="K317" s="253"/>
      <c r="L317" s="253"/>
      <c r="M317" s="253"/>
      <c r="N317" s="253"/>
      <c r="O317" s="253"/>
      <c r="P317" s="253"/>
      <c r="Q317" s="253"/>
      <c r="R317" s="253"/>
      <c r="S317" s="253"/>
      <c r="T317" s="253"/>
      <c r="U317" s="253" t="s">
        <v>478</v>
      </c>
      <c r="V317" s="253"/>
      <c r="W317" s="253"/>
      <c r="X317" s="253"/>
      <c r="Y317" s="253"/>
      <c r="Z317" s="253"/>
      <c r="AA317" s="253"/>
      <c r="AB317" s="253"/>
      <c r="AC317" s="253" t="s">
        <v>332</v>
      </c>
      <c r="AD317" s="253"/>
      <c r="AE317" s="253"/>
      <c r="AF317" s="253"/>
      <c r="AG317" s="253"/>
      <c r="AH317" s="253"/>
      <c r="AI317" s="253"/>
      <c r="AJ317" s="253"/>
      <c r="AK317" s="253"/>
      <c r="AL317" s="253"/>
      <c r="AM317" s="253"/>
      <c r="AN317" s="253"/>
      <c r="AO317" s="253"/>
      <c r="AP317" s="256"/>
      <c r="AQ317" s="253"/>
      <c r="AR317" s="253"/>
      <c r="AS317" s="253"/>
      <c r="AT317" s="256"/>
      <c r="AU317" s="253"/>
      <c r="AV317" s="253"/>
      <c r="AW317" s="253"/>
      <c r="AX317" s="253"/>
      <c r="AY317" s="253"/>
      <c r="AZ317" s="253"/>
      <c r="BA317" s="253"/>
      <c r="BB317" s="253"/>
      <c r="BC317" s="253"/>
      <c r="BD317" s="253"/>
      <c r="BE317" s="253"/>
      <c r="BF317" s="253"/>
      <c r="BG317" s="253"/>
    </row>
    <row r="318" spans="1:59" s="252" customFormat="1" ht="15" customHeight="1" x14ac:dyDescent="0.25">
      <c r="A318" s="253"/>
      <c r="B318" s="253"/>
      <c r="C318" s="253"/>
      <c r="D318" s="253"/>
      <c r="E318" s="253"/>
      <c r="F318" s="253"/>
      <c r="G318" s="253"/>
      <c r="H318" s="253"/>
      <c r="I318" s="253"/>
      <c r="J318" s="253"/>
      <c r="K318" s="253"/>
      <c r="L318" s="253"/>
      <c r="M318" s="253"/>
      <c r="N318" s="253"/>
      <c r="O318" s="253"/>
      <c r="P318" s="253"/>
      <c r="Q318" s="253"/>
      <c r="R318" s="253"/>
      <c r="S318" s="253"/>
      <c r="T318" s="253"/>
      <c r="U318" s="253" t="s">
        <v>479</v>
      </c>
      <c r="V318" s="253"/>
      <c r="W318" s="253"/>
      <c r="X318" s="253"/>
      <c r="Y318" s="253"/>
      <c r="Z318" s="253"/>
      <c r="AA318" s="253"/>
      <c r="AB318" s="253"/>
      <c r="AC318" s="253" t="s">
        <v>318</v>
      </c>
      <c r="AD318" s="253"/>
      <c r="AE318" s="253"/>
      <c r="AF318" s="253"/>
      <c r="AG318" s="253"/>
      <c r="AH318" s="253"/>
      <c r="AI318" s="253"/>
      <c r="AJ318" s="253"/>
      <c r="AK318" s="253"/>
      <c r="AL318" s="253"/>
      <c r="AM318" s="253"/>
      <c r="AN318" s="253"/>
      <c r="AO318" s="253"/>
      <c r="AP318" s="256"/>
      <c r="AQ318" s="253"/>
      <c r="AR318" s="253"/>
      <c r="AS318" s="253"/>
      <c r="AT318" s="256"/>
      <c r="AU318" s="253"/>
      <c r="AV318" s="253"/>
      <c r="AW318" s="253"/>
      <c r="AX318" s="253"/>
      <c r="AY318" s="253"/>
      <c r="AZ318" s="253"/>
      <c r="BA318" s="253"/>
      <c r="BB318" s="253"/>
      <c r="BC318" s="253"/>
      <c r="BD318" s="253"/>
      <c r="BE318" s="253"/>
      <c r="BF318" s="253"/>
      <c r="BG318" s="253"/>
    </row>
    <row r="319" spans="1:59" s="252" customFormat="1" ht="15" customHeight="1" x14ac:dyDescent="0.25">
      <c r="A319" s="253"/>
      <c r="B319" s="253"/>
      <c r="C319" s="253"/>
      <c r="D319" s="253"/>
      <c r="E319" s="253"/>
      <c r="F319" s="253"/>
      <c r="G319" s="253"/>
      <c r="H319" s="253"/>
      <c r="I319" s="253"/>
      <c r="J319" s="253"/>
      <c r="K319" s="253"/>
      <c r="L319" s="253"/>
      <c r="M319" s="253"/>
      <c r="N319" s="253"/>
      <c r="O319" s="253"/>
      <c r="P319" s="253"/>
      <c r="Q319" s="253"/>
      <c r="R319" s="253"/>
      <c r="S319" s="253"/>
      <c r="T319" s="253"/>
      <c r="U319" s="253" t="s">
        <v>480</v>
      </c>
      <c r="V319" s="253"/>
      <c r="W319" s="253"/>
      <c r="X319" s="253"/>
      <c r="Y319" s="253"/>
      <c r="Z319" s="253"/>
      <c r="AA319" s="253"/>
      <c r="AB319" s="253"/>
      <c r="AC319" s="253" t="s">
        <v>316</v>
      </c>
      <c r="AD319" s="253"/>
      <c r="AE319" s="253"/>
      <c r="AF319" s="253"/>
      <c r="AG319" s="253"/>
      <c r="AH319" s="253"/>
      <c r="AI319" s="253"/>
      <c r="AJ319" s="253"/>
      <c r="AK319" s="253"/>
      <c r="AL319" s="253"/>
      <c r="AM319" s="253"/>
      <c r="AN319" s="253"/>
      <c r="AO319" s="253"/>
      <c r="AP319" s="256"/>
      <c r="AQ319" s="253"/>
      <c r="AR319" s="253"/>
      <c r="AS319" s="253"/>
      <c r="AT319" s="256"/>
      <c r="AU319" s="253"/>
      <c r="AV319" s="253"/>
      <c r="AW319" s="253"/>
      <c r="AX319" s="253"/>
      <c r="AY319" s="253"/>
      <c r="AZ319" s="253"/>
      <c r="BA319" s="253"/>
      <c r="BB319" s="253"/>
      <c r="BC319" s="253"/>
      <c r="BD319" s="253"/>
      <c r="BE319" s="253"/>
      <c r="BF319" s="253"/>
      <c r="BG319" s="253"/>
    </row>
    <row r="320" spans="1:59" s="252" customFormat="1" ht="15" customHeight="1" x14ac:dyDescent="0.25">
      <c r="A320" s="253"/>
      <c r="B320" s="253"/>
      <c r="C320" s="253"/>
      <c r="D320" s="253"/>
      <c r="E320" s="253"/>
      <c r="F320" s="253"/>
      <c r="G320" s="253"/>
      <c r="H320" s="253"/>
      <c r="I320" s="253"/>
      <c r="J320" s="253"/>
      <c r="K320" s="253"/>
      <c r="L320" s="253"/>
      <c r="M320" s="253"/>
      <c r="N320" s="253"/>
      <c r="O320" s="253"/>
      <c r="P320" s="253"/>
      <c r="Q320" s="253"/>
      <c r="R320" s="253"/>
      <c r="S320" s="253"/>
      <c r="T320" s="253"/>
      <c r="U320" s="253" t="s">
        <v>481</v>
      </c>
      <c r="V320" s="253"/>
      <c r="W320" s="253"/>
      <c r="X320" s="253"/>
      <c r="Y320" s="253"/>
      <c r="Z320" s="253"/>
      <c r="AA320" s="253"/>
      <c r="AB320" s="253"/>
      <c r="AC320" s="253" t="s">
        <v>332</v>
      </c>
      <c r="AD320" s="253"/>
      <c r="AE320" s="253"/>
      <c r="AF320" s="253"/>
      <c r="AG320" s="253"/>
      <c r="AH320" s="253"/>
      <c r="AI320" s="253"/>
      <c r="AJ320" s="253"/>
      <c r="AK320" s="253"/>
      <c r="AL320" s="253"/>
      <c r="AM320" s="253"/>
      <c r="AN320" s="253"/>
      <c r="AO320" s="253"/>
      <c r="AP320" s="256"/>
      <c r="AQ320" s="253"/>
      <c r="AR320" s="253"/>
      <c r="AS320" s="253"/>
      <c r="AT320" s="256"/>
      <c r="AU320" s="253"/>
      <c r="AV320" s="253"/>
      <c r="AW320" s="253"/>
      <c r="AX320" s="253"/>
      <c r="AY320" s="253"/>
      <c r="AZ320" s="253"/>
      <c r="BA320" s="253"/>
      <c r="BB320" s="253"/>
      <c r="BC320" s="253"/>
      <c r="BD320" s="253"/>
      <c r="BE320" s="253"/>
      <c r="BF320" s="253"/>
      <c r="BG320" s="253"/>
    </row>
    <row r="321" spans="1:59" s="252" customFormat="1" ht="15" customHeight="1" x14ac:dyDescent="0.25">
      <c r="A321" s="253"/>
      <c r="B321" s="253"/>
      <c r="C321" s="253"/>
      <c r="D321" s="253"/>
      <c r="E321" s="253"/>
      <c r="F321" s="253"/>
      <c r="G321" s="253"/>
      <c r="H321" s="253"/>
      <c r="I321" s="253"/>
      <c r="J321" s="253"/>
      <c r="K321" s="253"/>
      <c r="L321" s="253"/>
      <c r="M321" s="253"/>
      <c r="N321" s="253"/>
      <c r="O321" s="253"/>
      <c r="P321" s="253"/>
      <c r="Q321" s="253"/>
      <c r="R321" s="253"/>
      <c r="S321" s="253"/>
      <c r="T321" s="253"/>
      <c r="U321" s="253" t="s">
        <v>482</v>
      </c>
      <c r="V321" s="253"/>
      <c r="W321" s="253"/>
      <c r="X321" s="253"/>
      <c r="Y321" s="253"/>
      <c r="Z321" s="253"/>
      <c r="AA321" s="253"/>
      <c r="AB321" s="253"/>
      <c r="AC321" s="253" t="s">
        <v>332</v>
      </c>
      <c r="AD321" s="253"/>
      <c r="AE321" s="253"/>
      <c r="AF321" s="253"/>
      <c r="AG321" s="253"/>
      <c r="AH321" s="253"/>
      <c r="AI321" s="253"/>
      <c r="AJ321" s="253"/>
      <c r="AK321" s="253"/>
      <c r="AL321" s="253"/>
      <c r="AM321" s="253"/>
      <c r="AN321" s="253"/>
      <c r="AO321" s="253"/>
      <c r="AP321" s="256"/>
      <c r="AQ321" s="253"/>
      <c r="AR321" s="253"/>
      <c r="AS321" s="253"/>
      <c r="AT321" s="256"/>
      <c r="AU321" s="253"/>
      <c r="AV321" s="253"/>
      <c r="AW321" s="253"/>
      <c r="AX321" s="253"/>
      <c r="AY321" s="253"/>
      <c r="AZ321" s="253"/>
      <c r="BA321" s="253"/>
      <c r="BB321" s="253"/>
      <c r="BC321" s="253"/>
      <c r="BD321" s="253"/>
      <c r="BE321" s="253"/>
      <c r="BF321" s="253"/>
      <c r="BG321" s="253"/>
    </row>
    <row r="322" spans="1:59" s="252" customFormat="1" ht="15" customHeight="1" x14ac:dyDescent="0.25">
      <c r="A322" s="253"/>
      <c r="B322" s="253"/>
      <c r="C322" s="253"/>
      <c r="D322" s="253"/>
      <c r="E322" s="253"/>
      <c r="F322" s="253"/>
      <c r="G322" s="253"/>
      <c r="H322" s="253"/>
      <c r="I322" s="253"/>
      <c r="J322" s="253"/>
      <c r="K322" s="253"/>
      <c r="L322" s="253"/>
      <c r="M322" s="253"/>
      <c r="N322" s="253"/>
      <c r="O322" s="253"/>
      <c r="P322" s="253"/>
      <c r="Q322" s="253"/>
      <c r="R322" s="253"/>
      <c r="S322" s="253"/>
      <c r="T322" s="253"/>
      <c r="U322" s="253" t="s">
        <v>483</v>
      </c>
      <c r="V322" s="253"/>
      <c r="W322" s="253"/>
      <c r="X322" s="253"/>
      <c r="Y322" s="253"/>
      <c r="Z322" s="253"/>
      <c r="AA322" s="253"/>
      <c r="AB322" s="253"/>
      <c r="AC322" s="253" t="s">
        <v>332</v>
      </c>
      <c r="AD322" s="253"/>
      <c r="AE322" s="253"/>
      <c r="AF322" s="253"/>
      <c r="AG322" s="253"/>
      <c r="AH322" s="253"/>
      <c r="AI322" s="253"/>
      <c r="AJ322" s="253"/>
      <c r="AK322" s="253"/>
      <c r="AL322" s="253"/>
      <c r="AM322" s="253"/>
      <c r="AN322" s="253"/>
      <c r="AO322" s="253"/>
      <c r="AP322" s="256"/>
      <c r="AQ322" s="253"/>
      <c r="AR322" s="253"/>
      <c r="AS322" s="253"/>
      <c r="AT322" s="256"/>
      <c r="AU322" s="253"/>
      <c r="AV322" s="253"/>
      <c r="AW322" s="253"/>
      <c r="AX322" s="253"/>
      <c r="AY322" s="253"/>
      <c r="AZ322" s="253"/>
      <c r="BA322" s="253"/>
      <c r="BB322" s="253"/>
      <c r="BC322" s="253"/>
      <c r="BD322" s="253"/>
      <c r="BE322" s="253"/>
      <c r="BF322" s="253"/>
      <c r="BG322" s="253"/>
    </row>
    <row r="323" spans="1:59" s="252" customFormat="1" ht="15" customHeight="1" x14ac:dyDescent="0.25">
      <c r="A323" s="253"/>
      <c r="B323" s="253"/>
      <c r="C323" s="253"/>
      <c r="D323" s="253"/>
      <c r="E323" s="253"/>
      <c r="F323" s="253"/>
      <c r="G323" s="253"/>
      <c r="H323" s="253"/>
      <c r="I323" s="253"/>
      <c r="J323" s="253"/>
      <c r="K323" s="253"/>
      <c r="L323" s="253"/>
      <c r="M323" s="253"/>
      <c r="N323" s="253"/>
      <c r="O323" s="253"/>
      <c r="P323" s="253"/>
      <c r="Q323" s="253"/>
      <c r="R323" s="253"/>
      <c r="S323" s="253"/>
      <c r="T323" s="253"/>
      <c r="U323" s="253" t="s">
        <v>484</v>
      </c>
      <c r="V323" s="253"/>
      <c r="W323" s="253"/>
      <c r="X323" s="253"/>
      <c r="Y323" s="253"/>
      <c r="Z323" s="253"/>
      <c r="AA323" s="253"/>
      <c r="AB323" s="253"/>
      <c r="AC323" s="253" t="s">
        <v>357</v>
      </c>
      <c r="AD323" s="253"/>
      <c r="AE323" s="253"/>
      <c r="AF323" s="253"/>
      <c r="AG323" s="253"/>
      <c r="AH323" s="253"/>
      <c r="AI323" s="253"/>
      <c r="AJ323" s="253"/>
      <c r="AK323" s="253"/>
      <c r="AL323" s="253"/>
      <c r="AM323" s="253"/>
      <c r="AN323" s="253"/>
      <c r="AO323" s="253"/>
      <c r="AP323" s="256"/>
      <c r="AQ323" s="253"/>
      <c r="AR323" s="253"/>
      <c r="AS323" s="253"/>
      <c r="AT323" s="256"/>
      <c r="AU323" s="253"/>
      <c r="AV323" s="253"/>
      <c r="AW323" s="253"/>
      <c r="AX323" s="253"/>
      <c r="AY323" s="253"/>
      <c r="AZ323" s="253"/>
      <c r="BA323" s="253"/>
      <c r="BB323" s="253"/>
      <c r="BC323" s="253"/>
      <c r="BD323" s="253"/>
      <c r="BE323" s="253"/>
      <c r="BF323" s="253"/>
      <c r="BG323" s="253"/>
    </row>
    <row r="324" spans="1:59" s="252" customFormat="1" ht="15" customHeight="1" x14ac:dyDescent="0.25">
      <c r="A324" s="253"/>
      <c r="B324" s="253"/>
      <c r="C324" s="253"/>
      <c r="D324" s="253"/>
      <c r="E324" s="253"/>
      <c r="F324" s="253"/>
      <c r="G324" s="253"/>
      <c r="H324" s="253"/>
      <c r="I324" s="253"/>
      <c r="J324" s="253"/>
      <c r="K324" s="253"/>
      <c r="L324" s="253"/>
      <c r="M324" s="253"/>
      <c r="N324" s="253"/>
      <c r="O324" s="253"/>
      <c r="P324" s="253"/>
      <c r="Q324" s="253"/>
      <c r="R324" s="253"/>
      <c r="S324" s="253"/>
      <c r="T324" s="253"/>
      <c r="U324" s="253" t="s">
        <v>485</v>
      </c>
      <c r="V324" s="253"/>
      <c r="W324" s="253"/>
      <c r="X324" s="253"/>
      <c r="Y324" s="253"/>
      <c r="Z324" s="253"/>
      <c r="AA324" s="253"/>
      <c r="AB324" s="253"/>
      <c r="AC324" s="253" t="s">
        <v>316</v>
      </c>
      <c r="AD324" s="253"/>
      <c r="AE324" s="253"/>
      <c r="AF324" s="253"/>
      <c r="AG324" s="253"/>
      <c r="AH324" s="253"/>
      <c r="AI324" s="253"/>
      <c r="AJ324" s="253"/>
      <c r="AK324" s="253"/>
      <c r="AL324" s="253"/>
      <c r="AM324" s="253"/>
      <c r="AN324" s="253"/>
      <c r="AO324" s="253"/>
      <c r="AP324" s="256"/>
      <c r="AQ324" s="253"/>
      <c r="AR324" s="253"/>
      <c r="AS324" s="253"/>
      <c r="AT324" s="256"/>
      <c r="AU324" s="253"/>
      <c r="AV324" s="253"/>
      <c r="AW324" s="253"/>
      <c r="AX324" s="253"/>
      <c r="AY324" s="253"/>
      <c r="AZ324" s="253"/>
      <c r="BA324" s="253"/>
      <c r="BB324" s="253"/>
      <c r="BC324" s="253"/>
      <c r="BD324" s="253"/>
      <c r="BE324" s="253"/>
      <c r="BF324" s="253"/>
      <c r="BG324" s="253"/>
    </row>
    <row r="325" spans="1:59" s="252" customFormat="1" ht="15" customHeight="1" x14ac:dyDescent="0.25">
      <c r="A325" s="253"/>
      <c r="B325" s="253"/>
      <c r="C325" s="253"/>
      <c r="D325" s="253"/>
      <c r="E325" s="253"/>
      <c r="F325" s="253"/>
      <c r="G325" s="253"/>
      <c r="H325" s="253"/>
      <c r="I325" s="253"/>
      <c r="J325" s="253"/>
      <c r="K325" s="253"/>
      <c r="L325" s="253"/>
      <c r="M325" s="253"/>
      <c r="N325" s="253"/>
      <c r="O325" s="253"/>
      <c r="P325" s="253"/>
      <c r="Q325" s="253"/>
      <c r="R325" s="253"/>
      <c r="S325" s="253"/>
      <c r="T325" s="253"/>
      <c r="U325" s="253" t="s">
        <v>486</v>
      </c>
      <c r="V325" s="253"/>
      <c r="W325" s="253"/>
      <c r="X325" s="253"/>
      <c r="Y325" s="253"/>
      <c r="Z325" s="253"/>
      <c r="AA325" s="253"/>
      <c r="AB325" s="253"/>
      <c r="AC325" s="253" t="s">
        <v>332</v>
      </c>
      <c r="AD325" s="253"/>
      <c r="AE325" s="253"/>
      <c r="AF325" s="253"/>
      <c r="AG325" s="253"/>
      <c r="AH325" s="253"/>
      <c r="AI325" s="253"/>
      <c r="AJ325" s="253"/>
      <c r="AK325" s="253"/>
      <c r="AL325" s="253"/>
      <c r="AM325" s="253"/>
      <c r="AN325" s="253"/>
      <c r="AO325" s="253"/>
      <c r="AP325" s="256"/>
      <c r="AQ325" s="253"/>
      <c r="AR325" s="253"/>
      <c r="AS325" s="253"/>
      <c r="AT325" s="256"/>
      <c r="AU325" s="253"/>
      <c r="AV325" s="253"/>
      <c r="AW325" s="253"/>
      <c r="AX325" s="253"/>
      <c r="AY325" s="253"/>
      <c r="AZ325" s="253"/>
      <c r="BA325" s="253"/>
      <c r="BB325" s="253"/>
      <c r="BC325" s="253"/>
      <c r="BD325" s="253"/>
      <c r="BE325" s="253"/>
      <c r="BF325" s="253"/>
      <c r="BG325" s="253"/>
    </row>
    <row r="326" spans="1:59" s="252" customFormat="1" ht="15" customHeight="1" x14ac:dyDescent="0.25">
      <c r="A326" s="253"/>
      <c r="B326" s="253"/>
      <c r="C326" s="253"/>
      <c r="D326" s="253"/>
      <c r="E326" s="253"/>
      <c r="F326" s="253"/>
      <c r="G326" s="253"/>
      <c r="H326" s="253"/>
      <c r="I326" s="253"/>
      <c r="J326" s="253"/>
      <c r="K326" s="253"/>
      <c r="L326" s="253"/>
      <c r="M326" s="253"/>
      <c r="N326" s="253"/>
      <c r="O326" s="253"/>
      <c r="P326" s="253"/>
      <c r="Q326" s="253"/>
      <c r="R326" s="253"/>
      <c r="S326" s="253"/>
      <c r="T326" s="253"/>
      <c r="U326" s="253" t="s">
        <v>487</v>
      </c>
      <c r="V326" s="253"/>
      <c r="W326" s="253"/>
      <c r="X326" s="253"/>
      <c r="Y326" s="253"/>
      <c r="Z326" s="253"/>
      <c r="AA326" s="253"/>
      <c r="AB326" s="253"/>
      <c r="AC326" s="253" t="s">
        <v>320</v>
      </c>
      <c r="AD326" s="253"/>
      <c r="AE326" s="253"/>
      <c r="AF326" s="253"/>
      <c r="AG326" s="253"/>
      <c r="AH326" s="253"/>
      <c r="AI326" s="253"/>
      <c r="AJ326" s="253"/>
      <c r="AK326" s="253"/>
      <c r="AL326" s="253"/>
      <c r="AM326" s="253"/>
      <c r="AN326" s="253"/>
      <c r="AO326" s="253"/>
      <c r="AP326" s="256"/>
      <c r="AQ326" s="253"/>
      <c r="AR326" s="253"/>
      <c r="AS326" s="253"/>
      <c r="AT326" s="256"/>
      <c r="AU326" s="253"/>
      <c r="AV326" s="253"/>
      <c r="AW326" s="253"/>
      <c r="AX326" s="253"/>
      <c r="AY326" s="253"/>
      <c r="AZ326" s="253"/>
      <c r="BA326" s="253"/>
      <c r="BB326" s="253"/>
      <c r="BC326" s="253"/>
      <c r="BD326" s="253"/>
      <c r="BE326" s="253"/>
      <c r="BF326" s="253"/>
      <c r="BG326" s="253"/>
    </row>
    <row r="327" spans="1:59" s="252" customFormat="1" ht="15" customHeight="1" x14ac:dyDescent="0.25">
      <c r="A327" s="253"/>
      <c r="B327" s="253"/>
      <c r="C327" s="253"/>
      <c r="D327" s="253"/>
      <c r="E327" s="253"/>
      <c r="F327" s="253"/>
      <c r="G327" s="253"/>
      <c r="H327" s="253"/>
      <c r="I327" s="253"/>
      <c r="J327" s="253"/>
      <c r="K327" s="253"/>
      <c r="L327" s="253"/>
      <c r="M327" s="253"/>
      <c r="N327" s="253"/>
      <c r="O327" s="253"/>
      <c r="P327" s="253"/>
      <c r="Q327" s="253"/>
      <c r="R327" s="253"/>
      <c r="S327" s="253"/>
      <c r="T327" s="253"/>
      <c r="U327" s="253" t="s">
        <v>488</v>
      </c>
      <c r="V327" s="253"/>
      <c r="W327" s="253"/>
      <c r="X327" s="253"/>
      <c r="Y327" s="253"/>
      <c r="Z327" s="253"/>
      <c r="AA327" s="253"/>
      <c r="AB327" s="253"/>
      <c r="AC327" s="253" t="s">
        <v>323</v>
      </c>
      <c r="AD327" s="253"/>
      <c r="AE327" s="253"/>
      <c r="AF327" s="253"/>
      <c r="AG327" s="253"/>
      <c r="AH327" s="253"/>
      <c r="AI327" s="253"/>
      <c r="AJ327" s="253"/>
      <c r="AK327" s="253"/>
      <c r="AL327" s="253"/>
      <c r="AM327" s="253"/>
      <c r="AN327" s="253"/>
      <c r="AO327" s="253"/>
      <c r="AP327" s="256"/>
      <c r="AQ327" s="253"/>
      <c r="AR327" s="253"/>
      <c r="AS327" s="253"/>
      <c r="AT327" s="256"/>
      <c r="AU327" s="253"/>
      <c r="AV327" s="253"/>
      <c r="AW327" s="253"/>
      <c r="AX327" s="253"/>
      <c r="AY327" s="253"/>
      <c r="AZ327" s="253"/>
      <c r="BA327" s="253"/>
      <c r="BB327" s="253"/>
      <c r="BC327" s="253"/>
      <c r="BD327" s="253"/>
      <c r="BE327" s="253"/>
      <c r="BF327" s="253"/>
      <c r="BG327" s="253"/>
    </row>
    <row r="328" spans="1:59" s="252" customFormat="1" ht="15" customHeight="1" x14ac:dyDescent="0.25">
      <c r="A328" s="253"/>
      <c r="B328" s="253"/>
      <c r="C328" s="253"/>
      <c r="D328" s="253"/>
      <c r="E328" s="253"/>
      <c r="F328" s="253"/>
      <c r="G328" s="253"/>
      <c r="H328" s="253"/>
      <c r="I328" s="253"/>
      <c r="J328" s="253"/>
      <c r="K328" s="253"/>
      <c r="L328" s="253"/>
      <c r="M328" s="253"/>
      <c r="N328" s="253"/>
      <c r="O328" s="253"/>
      <c r="P328" s="253"/>
      <c r="Q328" s="253"/>
      <c r="R328" s="253"/>
      <c r="S328" s="253"/>
      <c r="T328" s="253"/>
      <c r="U328" s="253" t="s">
        <v>489</v>
      </c>
      <c r="V328" s="253"/>
      <c r="W328" s="253"/>
      <c r="X328" s="253"/>
      <c r="Y328" s="253"/>
      <c r="Z328" s="253"/>
      <c r="AA328" s="253"/>
      <c r="AB328" s="253"/>
      <c r="AC328" s="253" t="s">
        <v>357</v>
      </c>
      <c r="AD328" s="253"/>
      <c r="AE328" s="253"/>
      <c r="AF328" s="253"/>
      <c r="AG328" s="253"/>
      <c r="AH328" s="253"/>
      <c r="AI328" s="253"/>
      <c r="AJ328" s="253"/>
      <c r="AK328" s="253"/>
      <c r="AL328" s="253"/>
      <c r="AM328" s="253"/>
      <c r="AN328" s="253"/>
      <c r="AO328" s="253"/>
      <c r="AP328" s="256"/>
      <c r="AQ328" s="253"/>
      <c r="AR328" s="253"/>
      <c r="AS328" s="253"/>
      <c r="AT328" s="256"/>
      <c r="AU328" s="253"/>
      <c r="AV328" s="253"/>
      <c r="AW328" s="253"/>
      <c r="AX328" s="253"/>
      <c r="AY328" s="253"/>
      <c r="AZ328" s="253"/>
      <c r="BA328" s="253"/>
      <c r="BB328" s="253"/>
      <c r="BC328" s="253"/>
      <c r="BD328" s="253"/>
      <c r="BE328" s="253"/>
      <c r="BF328" s="253"/>
      <c r="BG328" s="253"/>
    </row>
    <row r="329" spans="1:59" s="252" customFormat="1" ht="15" customHeight="1" x14ac:dyDescent="0.25">
      <c r="A329" s="253"/>
      <c r="B329" s="253"/>
      <c r="C329" s="253"/>
      <c r="D329" s="253"/>
      <c r="E329" s="253"/>
      <c r="F329" s="253"/>
      <c r="G329" s="253"/>
      <c r="H329" s="253"/>
      <c r="I329" s="253"/>
      <c r="J329" s="253"/>
      <c r="K329" s="253"/>
      <c r="L329" s="253"/>
      <c r="M329" s="253"/>
      <c r="N329" s="253"/>
      <c r="O329" s="253"/>
      <c r="P329" s="253"/>
      <c r="Q329" s="253"/>
      <c r="R329" s="253"/>
      <c r="S329" s="253"/>
      <c r="T329" s="253"/>
      <c r="U329" s="253" t="s">
        <v>490</v>
      </c>
      <c r="V329" s="253"/>
      <c r="W329" s="253"/>
      <c r="X329" s="253"/>
      <c r="Y329" s="253"/>
      <c r="Z329" s="253"/>
      <c r="AA329" s="253"/>
      <c r="AB329" s="253"/>
      <c r="AC329" s="253" t="s">
        <v>323</v>
      </c>
      <c r="AD329" s="253"/>
      <c r="AE329" s="253"/>
      <c r="AF329" s="253"/>
      <c r="AG329" s="253"/>
      <c r="AH329" s="253"/>
      <c r="AI329" s="253"/>
      <c r="AJ329" s="253"/>
      <c r="AK329" s="253"/>
      <c r="AL329" s="253"/>
      <c r="AM329" s="253"/>
      <c r="AN329" s="253"/>
      <c r="AO329" s="253"/>
      <c r="AP329" s="256"/>
      <c r="AQ329" s="253"/>
      <c r="AR329" s="253"/>
      <c r="AS329" s="253"/>
      <c r="AT329" s="256"/>
      <c r="AU329" s="253"/>
      <c r="AV329" s="253"/>
      <c r="AW329" s="253"/>
      <c r="AX329" s="253"/>
      <c r="AY329" s="253"/>
      <c r="AZ329" s="253"/>
      <c r="BA329" s="253"/>
      <c r="BB329" s="253"/>
      <c r="BC329" s="253"/>
      <c r="BD329" s="253"/>
      <c r="BE329" s="253"/>
      <c r="BF329" s="253"/>
      <c r="BG329" s="253"/>
    </row>
    <row r="330" spans="1:59" s="252" customFormat="1" ht="15" customHeight="1" x14ac:dyDescent="0.25">
      <c r="A330" s="253"/>
      <c r="B330" s="253"/>
      <c r="C330" s="253"/>
      <c r="D330" s="253"/>
      <c r="E330" s="253"/>
      <c r="F330" s="253"/>
      <c r="G330" s="253"/>
      <c r="H330" s="253"/>
      <c r="I330" s="253"/>
      <c r="J330" s="253"/>
      <c r="K330" s="253"/>
      <c r="L330" s="253"/>
      <c r="M330" s="253"/>
      <c r="N330" s="253"/>
      <c r="O330" s="253"/>
      <c r="P330" s="253"/>
      <c r="Q330" s="253"/>
      <c r="R330" s="253"/>
      <c r="S330" s="253"/>
      <c r="T330" s="253"/>
      <c r="U330" s="253" t="s">
        <v>491</v>
      </c>
      <c r="V330" s="253"/>
      <c r="W330" s="253"/>
      <c r="X330" s="253"/>
      <c r="Y330" s="253"/>
      <c r="Z330" s="253"/>
      <c r="AA330" s="253"/>
      <c r="AB330" s="253"/>
      <c r="AC330" s="253" t="s">
        <v>393</v>
      </c>
      <c r="AD330" s="253"/>
      <c r="AE330" s="253"/>
      <c r="AF330" s="253"/>
      <c r="AG330" s="253"/>
      <c r="AH330" s="253"/>
      <c r="AI330" s="253"/>
      <c r="AJ330" s="253"/>
      <c r="AK330" s="253"/>
      <c r="AL330" s="253"/>
      <c r="AM330" s="253"/>
      <c r="AN330" s="253"/>
      <c r="AO330" s="253"/>
      <c r="AP330" s="256"/>
      <c r="AQ330" s="253"/>
      <c r="AR330" s="253"/>
      <c r="AS330" s="253"/>
      <c r="AT330" s="256"/>
      <c r="AU330" s="253"/>
      <c r="AV330" s="253"/>
      <c r="AW330" s="253"/>
      <c r="AX330" s="253"/>
      <c r="AY330" s="253"/>
      <c r="AZ330" s="253"/>
      <c r="BA330" s="253"/>
      <c r="BB330" s="253"/>
      <c r="BC330" s="253"/>
      <c r="BD330" s="253"/>
      <c r="BE330" s="253"/>
      <c r="BF330" s="253"/>
      <c r="BG330" s="253"/>
    </row>
    <row r="331" spans="1:59" s="252" customFormat="1" ht="15" customHeight="1" x14ac:dyDescent="0.25">
      <c r="A331" s="253"/>
      <c r="B331" s="253"/>
      <c r="C331" s="253"/>
      <c r="D331" s="253"/>
      <c r="E331" s="253"/>
      <c r="F331" s="253"/>
      <c r="G331" s="253"/>
      <c r="H331" s="253"/>
      <c r="I331" s="253"/>
      <c r="J331" s="253"/>
      <c r="K331" s="253"/>
      <c r="L331" s="253"/>
      <c r="M331" s="253"/>
      <c r="N331" s="253"/>
      <c r="O331" s="253"/>
      <c r="P331" s="253"/>
      <c r="Q331" s="253"/>
      <c r="R331" s="253"/>
      <c r="S331" s="253"/>
      <c r="T331" s="253"/>
      <c r="U331" s="253" t="s">
        <v>492</v>
      </c>
      <c r="V331" s="253"/>
      <c r="W331" s="253"/>
      <c r="X331" s="253"/>
      <c r="Y331" s="253"/>
      <c r="Z331" s="253"/>
      <c r="AA331" s="253"/>
      <c r="AB331" s="253"/>
      <c r="AC331" s="253" t="s">
        <v>332</v>
      </c>
      <c r="AD331" s="253"/>
      <c r="AE331" s="253"/>
      <c r="AF331" s="253"/>
      <c r="AG331" s="253"/>
      <c r="AH331" s="253"/>
      <c r="AI331" s="253"/>
      <c r="AJ331" s="253"/>
      <c r="AK331" s="253"/>
      <c r="AL331" s="253"/>
      <c r="AM331" s="253"/>
      <c r="AN331" s="253"/>
      <c r="AO331" s="253"/>
      <c r="AP331" s="256"/>
      <c r="AQ331" s="253"/>
      <c r="AR331" s="253"/>
      <c r="AS331" s="253"/>
      <c r="AT331" s="256"/>
      <c r="AU331" s="253"/>
      <c r="AV331" s="253"/>
      <c r="AW331" s="253"/>
      <c r="AX331" s="253"/>
      <c r="AY331" s="253"/>
      <c r="AZ331" s="253"/>
      <c r="BA331" s="253"/>
      <c r="BB331" s="253"/>
      <c r="BC331" s="253"/>
      <c r="BD331" s="253"/>
      <c r="BE331" s="253"/>
      <c r="BF331" s="253"/>
      <c r="BG331" s="253"/>
    </row>
    <row r="332" spans="1:59" s="252" customFormat="1" ht="15" customHeight="1" x14ac:dyDescent="0.25">
      <c r="A332" s="253"/>
      <c r="B332" s="253"/>
      <c r="C332" s="253"/>
      <c r="D332" s="253"/>
      <c r="E332" s="253"/>
      <c r="F332" s="253"/>
      <c r="G332" s="253"/>
      <c r="H332" s="253"/>
      <c r="I332" s="253"/>
      <c r="J332" s="253"/>
      <c r="K332" s="253"/>
      <c r="L332" s="253"/>
      <c r="M332" s="253"/>
      <c r="N332" s="253"/>
      <c r="O332" s="253"/>
      <c r="P332" s="253"/>
      <c r="Q332" s="253"/>
      <c r="R332" s="253"/>
      <c r="S332" s="253"/>
      <c r="T332" s="253"/>
      <c r="U332" s="253" t="s">
        <v>493</v>
      </c>
      <c r="V332" s="253"/>
      <c r="W332" s="253"/>
      <c r="X332" s="253"/>
      <c r="Y332" s="253"/>
      <c r="Z332" s="253"/>
      <c r="AA332" s="253"/>
      <c r="AB332" s="253"/>
      <c r="AC332" s="253" t="s">
        <v>318</v>
      </c>
      <c r="AD332" s="253"/>
      <c r="AE332" s="253"/>
      <c r="AF332" s="253"/>
      <c r="AG332" s="253"/>
      <c r="AH332" s="253"/>
      <c r="AI332" s="253"/>
      <c r="AJ332" s="253"/>
      <c r="AK332" s="253"/>
      <c r="AL332" s="253"/>
      <c r="AM332" s="253"/>
      <c r="AN332" s="253"/>
      <c r="AO332" s="253"/>
      <c r="AP332" s="256"/>
      <c r="AQ332" s="253"/>
      <c r="AR332" s="253"/>
      <c r="AS332" s="253"/>
      <c r="AT332" s="256"/>
      <c r="AU332" s="253"/>
      <c r="AV332" s="253"/>
      <c r="AW332" s="253"/>
      <c r="AX332" s="253"/>
      <c r="AY332" s="253"/>
      <c r="AZ332" s="253"/>
      <c r="BA332" s="253"/>
      <c r="BB332" s="253"/>
      <c r="BC332" s="253"/>
      <c r="BD332" s="253"/>
      <c r="BE332" s="253"/>
      <c r="BF332" s="253"/>
      <c r="BG332" s="253"/>
    </row>
    <row r="333" spans="1:59" s="252" customFormat="1" ht="15" customHeight="1" x14ac:dyDescent="0.25">
      <c r="A333" s="253"/>
      <c r="B333" s="253"/>
      <c r="C333" s="253"/>
      <c r="D333" s="253"/>
      <c r="E333" s="253"/>
      <c r="F333" s="253"/>
      <c r="G333" s="253"/>
      <c r="H333" s="253"/>
      <c r="I333" s="253"/>
      <c r="J333" s="253"/>
      <c r="K333" s="253"/>
      <c r="L333" s="253"/>
      <c r="M333" s="253"/>
      <c r="N333" s="253"/>
      <c r="O333" s="253"/>
      <c r="P333" s="253"/>
      <c r="Q333" s="253"/>
      <c r="R333" s="253"/>
      <c r="S333" s="253"/>
      <c r="T333" s="253"/>
      <c r="U333" s="253" t="s">
        <v>494</v>
      </c>
      <c r="V333" s="253"/>
      <c r="W333" s="253"/>
      <c r="X333" s="253"/>
      <c r="Y333" s="253"/>
      <c r="Z333" s="253"/>
      <c r="AA333" s="253"/>
      <c r="AB333" s="253"/>
      <c r="AC333" s="253" t="s">
        <v>323</v>
      </c>
      <c r="AD333" s="253"/>
      <c r="AE333" s="253"/>
      <c r="AF333" s="253"/>
      <c r="AG333" s="253"/>
      <c r="AH333" s="253"/>
      <c r="AI333" s="253"/>
      <c r="AJ333" s="253"/>
      <c r="AK333" s="253"/>
      <c r="AL333" s="253"/>
      <c r="AM333" s="253"/>
      <c r="AN333" s="253"/>
      <c r="AO333" s="253"/>
      <c r="AP333" s="256"/>
      <c r="AQ333" s="253"/>
      <c r="AR333" s="253"/>
      <c r="AS333" s="253"/>
      <c r="AT333" s="256"/>
      <c r="AU333" s="253"/>
      <c r="AV333" s="253"/>
      <c r="AW333" s="253"/>
      <c r="AX333" s="253"/>
      <c r="AY333" s="253"/>
      <c r="AZ333" s="253"/>
      <c r="BA333" s="253"/>
      <c r="BB333" s="253"/>
      <c r="BC333" s="253"/>
      <c r="BD333" s="253"/>
      <c r="BE333" s="253"/>
      <c r="BF333" s="253"/>
      <c r="BG333" s="253"/>
    </row>
    <row r="334" spans="1:59" s="252" customFormat="1" ht="15" customHeight="1" x14ac:dyDescent="0.25">
      <c r="A334" s="253"/>
      <c r="B334" s="253"/>
      <c r="C334" s="253"/>
      <c r="D334" s="253"/>
      <c r="E334" s="253"/>
      <c r="F334" s="253"/>
      <c r="G334" s="253"/>
      <c r="H334" s="253"/>
      <c r="I334" s="253"/>
      <c r="J334" s="253"/>
      <c r="K334" s="253"/>
      <c r="L334" s="253"/>
      <c r="M334" s="253"/>
      <c r="N334" s="253"/>
      <c r="O334" s="253"/>
      <c r="P334" s="253"/>
      <c r="Q334" s="253"/>
      <c r="R334" s="253"/>
      <c r="S334" s="253"/>
      <c r="T334" s="253"/>
      <c r="U334" s="253" t="s">
        <v>495</v>
      </c>
      <c r="V334" s="253"/>
      <c r="W334" s="253"/>
      <c r="X334" s="253"/>
      <c r="Y334" s="253"/>
      <c r="Z334" s="253"/>
      <c r="AA334" s="253"/>
      <c r="AB334" s="253"/>
      <c r="AC334" s="253" t="s">
        <v>316</v>
      </c>
      <c r="AD334" s="253"/>
      <c r="AE334" s="253"/>
      <c r="AF334" s="253"/>
      <c r="AG334" s="253"/>
      <c r="AH334" s="253"/>
      <c r="AI334" s="253"/>
      <c r="AJ334" s="253"/>
      <c r="AK334" s="253"/>
      <c r="AL334" s="253"/>
      <c r="AM334" s="253"/>
      <c r="AN334" s="253"/>
      <c r="AO334" s="253"/>
      <c r="AP334" s="256"/>
      <c r="AQ334" s="253"/>
      <c r="AR334" s="253"/>
      <c r="AS334" s="253"/>
      <c r="AT334" s="256"/>
      <c r="AU334" s="253"/>
      <c r="AV334" s="253"/>
      <c r="AW334" s="253"/>
      <c r="AX334" s="253"/>
      <c r="AY334" s="253"/>
      <c r="AZ334" s="253"/>
      <c r="BA334" s="253"/>
      <c r="BB334" s="253"/>
      <c r="BC334" s="253"/>
      <c r="BD334" s="253"/>
      <c r="BE334" s="253"/>
      <c r="BF334" s="253"/>
      <c r="BG334" s="253"/>
    </row>
    <row r="335" spans="1:59" s="252" customFormat="1" ht="15" customHeight="1" x14ac:dyDescent="0.25">
      <c r="A335" s="253"/>
      <c r="B335" s="253"/>
      <c r="C335" s="253"/>
      <c r="D335" s="253"/>
      <c r="E335" s="253"/>
      <c r="F335" s="253"/>
      <c r="G335" s="253"/>
      <c r="H335" s="253"/>
      <c r="I335" s="253"/>
      <c r="J335" s="253"/>
      <c r="K335" s="253"/>
      <c r="L335" s="253"/>
      <c r="M335" s="253"/>
      <c r="N335" s="253"/>
      <c r="O335" s="253"/>
      <c r="P335" s="253"/>
      <c r="Q335" s="253"/>
      <c r="R335" s="253"/>
      <c r="S335" s="253"/>
      <c r="T335" s="253"/>
      <c r="U335" s="253" t="s">
        <v>496</v>
      </c>
      <c r="V335" s="253"/>
      <c r="W335" s="253"/>
      <c r="X335" s="253"/>
      <c r="Y335" s="253"/>
      <c r="Z335" s="253"/>
      <c r="AA335" s="253"/>
      <c r="AB335" s="253"/>
      <c r="AC335" s="253" t="s">
        <v>320</v>
      </c>
      <c r="AD335" s="253"/>
      <c r="AE335" s="253"/>
      <c r="AF335" s="253"/>
      <c r="AG335" s="253"/>
      <c r="AH335" s="253"/>
      <c r="AI335" s="253"/>
      <c r="AJ335" s="253"/>
      <c r="AK335" s="253"/>
      <c r="AL335" s="253"/>
      <c r="AM335" s="253"/>
      <c r="AN335" s="253"/>
      <c r="AO335" s="253"/>
      <c r="AP335" s="256"/>
      <c r="AQ335" s="253"/>
      <c r="AR335" s="253"/>
      <c r="AS335" s="253"/>
      <c r="AT335" s="256"/>
      <c r="AU335" s="253"/>
      <c r="AV335" s="253"/>
      <c r="AW335" s="253"/>
      <c r="AX335" s="253"/>
      <c r="AY335" s="253"/>
      <c r="AZ335" s="253"/>
      <c r="BA335" s="253"/>
      <c r="BB335" s="253"/>
      <c r="BC335" s="253"/>
      <c r="BD335" s="253"/>
      <c r="BE335" s="253"/>
      <c r="BF335" s="253"/>
      <c r="BG335" s="253"/>
    </row>
    <row r="336" spans="1:59" s="252" customFormat="1" ht="15" customHeight="1" x14ac:dyDescent="0.25">
      <c r="A336" s="253"/>
      <c r="B336" s="253"/>
      <c r="C336" s="253"/>
      <c r="D336" s="253"/>
      <c r="E336" s="253"/>
      <c r="F336" s="253"/>
      <c r="G336" s="253"/>
      <c r="H336" s="253"/>
      <c r="I336" s="253"/>
      <c r="J336" s="253"/>
      <c r="K336" s="253"/>
      <c r="L336" s="253"/>
      <c r="M336" s="253"/>
      <c r="N336" s="253"/>
      <c r="O336" s="253"/>
      <c r="P336" s="253"/>
      <c r="Q336" s="253"/>
      <c r="R336" s="253"/>
      <c r="S336" s="253"/>
      <c r="T336" s="253"/>
      <c r="U336" s="253" t="s">
        <v>497</v>
      </c>
      <c r="V336" s="253"/>
      <c r="W336" s="253"/>
      <c r="X336" s="253"/>
      <c r="Y336" s="253"/>
      <c r="Z336" s="253"/>
      <c r="AA336" s="253"/>
      <c r="AB336" s="253"/>
      <c r="AC336" s="253" t="s">
        <v>320</v>
      </c>
      <c r="AD336" s="253"/>
      <c r="AE336" s="253"/>
      <c r="AF336" s="253"/>
      <c r="AG336" s="253"/>
      <c r="AH336" s="253"/>
      <c r="AI336" s="253"/>
      <c r="AJ336" s="253"/>
      <c r="AK336" s="253"/>
      <c r="AL336" s="253"/>
      <c r="AM336" s="253"/>
      <c r="AN336" s="253"/>
      <c r="AO336" s="253"/>
      <c r="AP336" s="256"/>
      <c r="AQ336" s="253"/>
      <c r="AR336" s="253"/>
      <c r="AS336" s="253"/>
      <c r="AT336" s="256"/>
      <c r="AU336" s="253"/>
      <c r="AV336" s="253"/>
      <c r="AW336" s="253"/>
      <c r="AX336" s="253"/>
      <c r="AY336" s="253"/>
      <c r="AZ336" s="253"/>
      <c r="BA336" s="253"/>
      <c r="BB336" s="253"/>
      <c r="BC336" s="253"/>
      <c r="BD336" s="253"/>
      <c r="BE336" s="253"/>
      <c r="BF336" s="253"/>
      <c r="BG336" s="253"/>
    </row>
    <row r="337" spans="1:59" s="252" customFormat="1" ht="15" customHeight="1" x14ac:dyDescent="0.25">
      <c r="A337" s="253"/>
      <c r="B337" s="253"/>
      <c r="C337" s="253"/>
      <c r="D337" s="253"/>
      <c r="E337" s="253"/>
      <c r="F337" s="253"/>
      <c r="G337" s="253"/>
      <c r="H337" s="253"/>
      <c r="I337" s="253"/>
      <c r="J337" s="253"/>
      <c r="K337" s="253"/>
      <c r="L337" s="253"/>
      <c r="M337" s="253"/>
      <c r="N337" s="253"/>
      <c r="O337" s="253"/>
      <c r="P337" s="253"/>
      <c r="Q337" s="253"/>
      <c r="R337" s="253"/>
      <c r="S337" s="253"/>
      <c r="T337" s="253"/>
      <c r="U337" s="253" t="s">
        <v>498</v>
      </c>
      <c r="V337" s="253"/>
      <c r="W337" s="253"/>
      <c r="X337" s="253"/>
      <c r="Y337" s="253"/>
      <c r="Z337" s="253"/>
      <c r="AA337" s="253"/>
      <c r="AB337" s="253"/>
      <c r="AC337" s="253" t="s">
        <v>329</v>
      </c>
      <c r="AD337" s="253"/>
      <c r="AE337" s="253"/>
      <c r="AF337" s="253"/>
      <c r="AG337" s="253"/>
      <c r="AH337" s="253"/>
      <c r="AI337" s="253"/>
      <c r="AJ337" s="253"/>
      <c r="AK337" s="253"/>
      <c r="AL337" s="253"/>
      <c r="AM337" s="253"/>
      <c r="AN337" s="253"/>
      <c r="AO337" s="253"/>
      <c r="AP337" s="256"/>
      <c r="AQ337" s="253"/>
      <c r="AR337" s="253"/>
      <c r="AS337" s="253"/>
      <c r="AT337" s="256"/>
      <c r="AU337" s="253"/>
      <c r="AV337" s="253"/>
      <c r="AW337" s="253"/>
      <c r="AX337" s="253"/>
      <c r="AY337" s="253"/>
      <c r="AZ337" s="253"/>
      <c r="BA337" s="253"/>
      <c r="BB337" s="253"/>
      <c r="BC337" s="253"/>
      <c r="BD337" s="253"/>
      <c r="BE337" s="253"/>
      <c r="BF337" s="253"/>
      <c r="BG337" s="253"/>
    </row>
    <row r="338" spans="1:59" s="252" customFormat="1" ht="15" customHeight="1" x14ac:dyDescent="0.25">
      <c r="A338" s="253"/>
      <c r="B338" s="253"/>
      <c r="C338" s="253"/>
      <c r="D338" s="253"/>
      <c r="E338" s="253"/>
      <c r="F338" s="253"/>
      <c r="G338" s="253"/>
      <c r="H338" s="253"/>
      <c r="I338" s="253"/>
      <c r="J338" s="253"/>
      <c r="K338" s="253"/>
      <c r="L338" s="253"/>
      <c r="M338" s="253"/>
      <c r="N338" s="253"/>
      <c r="O338" s="253"/>
      <c r="P338" s="253"/>
      <c r="Q338" s="253"/>
      <c r="R338" s="253"/>
      <c r="S338" s="253"/>
      <c r="T338" s="253"/>
      <c r="U338" s="253" t="s">
        <v>499</v>
      </c>
      <c r="V338" s="253"/>
      <c r="W338" s="253"/>
      <c r="X338" s="253"/>
      <c r="Y338" s="253"/>
      <c r="Z338" s="253"/>
      <c r="AA338" s="253"/>
      <c r="AB338" s="253"/>
      <c r="AC338" s="253" t="s">
        <v>393</v>
      </c>
      <c r="AD338" s="253"/>
      <c r="AE338" s="253"/>
      <c r="AF338" s="253"/>
      <c r="AG338" s="253"/>
      <c r="AH338" s="253"/>
      <c r="AI338" s="253"/>
      <c r="AJ338" s="253"/>
      <c r="AK338" s="253"/>
      <c r="AL338" s="253"/>
      <c r="AM338" s="253"/>
      <c r="AN338" s="253"/>
      <c r="AO338" s="253"/>
      <c r="AP338" s="256"/>
      <c r="AQ338" s="253"/>
      <c r="AR338" s="253"/>
      <c r="AS338" s="253"/>
      <c r="AT338" s="256"/>
      <c r="AU338" s="253"/>
      <c r="AV338" s="253"/>
      <c r="AW338" s="253"/>
      <c r="AX338" s="253"/>
      <c r="AY338" s="253"/>
      <c r="AZ338" s="253"/>
      <c r="BA338" s="253"/>
      <c r="BB338" s="253"/>
      <c r="BC338" s="253"/>
      <c r="BD338" s="253"/>
      <c r="BE338" s="253"/>
      <c r="BF338" s="253"/>
      <c r="BG338" s="253"/>
    </row>
    <row r="339" spans="1:59" s="252" customFormat="1" ht="15" customHeight="1" x14ac:dyDescent="0.25">
      <c r="A339" s="253"/>
      <c r="B339" s="253"/>
      <c r="C339" s="253"/>
      <c r="D339" s="253"/>
      <c r="E339" s="253"/>
      <c r="F339" s="253"/>
      <c r="G339" s="253"/>
      <c r="H339" s="253"/>
      <c r="I339" s="253"/>
      <c r="J339" s="253"/>
      <c r="K339" s="253"/>
      <c r="L339" s="253"/>
      <c r="M339" s="253"/>
      <c r="N339" s="253"/>
      <c r="O339" s="253"/>
      <c r="P339" s="253"/>
      <c r="Q339" s="253"/>
      <c r="R339" s="253"/>
      <c r="S339" s="253"/>
      <c r="T339" s="253"/>
      <c r="U339" s="253" t="s">
        <v>500</v>
      </c>
      <c r="V339" s="253"/>
      <c r="W339" s="253"/>
      <c r="X339" s="253"/>
      <c r="Y339" s="253"/>
      <c r="Z339" s="253"/>
      <c r="AA339" s="253"/>
      <c r="AB339" s="253"/>
      <c r="AC339" s="253" t="s">
        <v>320</v>
      </c>
      <c r="AD339" s="253"/>
      <c r="AE339" s="253"/>
      <c r="AF339" s="253"/>
      <c r="AG339" s="253"/>
      <c r="AH339" s="253"/>
      <c r="AI339" s="253"/>
      <c r="AJ339" s="253"/>
      <c r="AK339" s="253"/>
      <c r="AL339" s="253"/>
      <c r="AM339" s="253"/>
      <c r="AN339" s="253"/>
      <c r="AO339" s="253"/>
      <c r="AP339" s="256"/>
      <c r="AQ339" s="253"/>
      <c r="AR339" s="253"/>
      <c r="AS339" s="253"/>
      <c r="AT339" s="256"/>
      <c r="AU339" s="253"/>
      <c r="AV339" s="253"/>
      <c r="AW339" s="253"/>
      <c r="AX339" s="253"/>
      <c r="AY339" s="253"/>
      <c r="AZ339" s="253"/>
      <c r="BA339" s="253"/>
      <c r="BB339" s="253"/>
      <c r="BC339" s="253"/>
      <c r="BD339" s="253"/>
      <c r="BE339" s="253"/>
      <c r="BF339" s="253"/>
      <c r="BG339" s="253"/>
    </row>
    <row r="340" spans="1:59" s="252" customFormat="1" ht="15" customHeight="1" x14ac:dyDescent="0.25">
      <c r="A340" s="253"/>
      <c r="B340" s="253"/>
      <c r="C340" s="253"/>
      <c r="D340" s="253"/>
      <c r="E340" s="253"/>
      <c r="F340" s="253"/>
      <c r="G340" s="253"/>
      <c r="H340" s="253"/>
      <c r="I340" s="253"/>
      <c r="J340" s="253"/>
      <c r="K340" s="253"/>
      <c r="L340" s="253"/>
      <c r="M340" s="253"/>
      <c r="N340" s="253"/>
      <c r="O340" s="253"/>
      <c r="P340" s="253"/>
      <c r="Q340" s="253"/>
      <c r="R340" s="253"/>
      <c r="S340" s="253"/>
      <c r="T340" s="253"/>
      <c r="U340" s="253" t="s">
        <v>501</v>
      </c>
      <c r="V340" s="253"/>
      <c r="W340" s="253"/>
      <c r="X340" s="253"/>
      <c r="Y340" s="253"/>
      <c r="Z340" s="253"/>
      <c r="AA340" s="253"/>
      <c r="AB340" s="253"/>
      <c r="AC340" s="253" t="s">
        <v>320</v>
      </c>
      <c r="AD340" s="253"/>
      <c r="AE340" s="253"/>
      <c r="AF340" s="253"/>
      <c r="AG340" s="253"/>
      <c r="AH340" s="253"/>
      <c r="AI340" s="253"/>
      <c r="AJ340" s="253"/>
      <c r="AK340" s="253"/>
      <c r="AL340" s="253"/>
      <c r="AM340" s="253"/>
      <c r="AN340" s="253"/>
      <c r="AO340" s="253"/>
      <c r="AP340" s="256"/>
      <c r="AQ340" s="253"/>
      <c r="AR340" s="253"/>
      <c r="AS340" s="253"/>
      <c r="AT340" s="256"/>
      <c r="AU340" s="253"/>
      <c r="AV340" s="253"/>
      <c r="AW340" s="253"/>
      <c r="AX340" s="253"/>
      <c r="AY340" s="253"/>
      <c r="AZ340" s="253"/>
      <c r="BA340" s="253"/>
      <c r="BB340" s="253"/>
      <c r="BC340" s="253"/>
      <c r="BD340" s="253"/>
      <c r="BE340" s="253"/>
      <c r="BF340" s="253"/>
      <c r="BG340" s="253"/>
    </row>
    <row r="341" spans="1:59" s="252" customFormat="1" ht="15" customHeight="1" x14ac:dyDescent="0.25">
      <c r="A341" s="253"/>
      <c r="B341" s="253"/>
      <c r="C341" s="253"/>
      <c r="D341" s="253"/>
      <c r="E341" s="253"/>
      <c r="F341" s="253"/>
      <c r="G341" s="253"/>
      <c r="H341" s="253"/>
      <c r="I341" s="253"/>
      <c r="J341" s="253"/>
      <c r="K341" s="253"/>
      <c r="L341" s="253"/>
      <c r="M341" s="253"/>
      <c r="N341" s="253"/>
      <c r="O341" s="253"/>
      <c r="P341" s="253"/>
      <c r="Q341" s="253"/>
      <c r="R341" s="253"/>
      <c r="S341" s="253"/>
      <c r="T341" s="253"/>
      <c r="U341" s="253" t="s">
        <v>502</v>
      </c>
      <c r="V341" s="253"/>
      <c r="W341" s="253"/>
      <c r="X341" s="253"/>
      <c r="Y341" s="253"/>
      <c r="Z341" s="253"/>
      <c r="AA341" s="253"/>
      <c r="AB341" s="253"/>
      <c r="AC341" s="253" t="s">
        <v>332</v>
      </c>
      <c r="AD341" s="253"/>
      <c r="AE341" s="253"/>
      <c r="AF341" s="253"/>
      <c r="AG341" s="253"/>
      <c r="AH341" s="253"/>
      <c r="AI341" s="253"/>
      <c r="AJ341" s="253"/>
      <c r="AK341" s="253"/>
      <c r="AL341" s="253"/>
      <c r="AM341" s="253"/>
      <c r="AN341" s="253"/>
      <c r="AO341" s="253"/>
      <c r="AP341" s="256"/>
      <c r="AQ341" s="253"/>
      <c r="AR341" s="253"/>
      <c r="AS341" s="253"/>
      <c r="AT341" s="256"/>
      <c r="AU341" s="253"/>
      <c r="AV341" s="253"/>
      <c r="AW341" s="253"/>
      <c r="AX341" s="253"/>
      <c r="AY341" s="253"/>
      <c r="AZ341" s="253"/>
      <c r="BA341" s="253"/>
      <c r="BB341" s="253"/>
      <c r="BC341" s="253"/>
      <c r="BD341" s="253"/>
      <c r="BE341" s="253"/>
      <c r="BF341" s="253"/>
      <c r="BG341" s="253"/>
    </row>
    <row r="342" spans="1:59" s="252" customFormat="1" ht="15" customHeight="1" x14ac:dyDescent="0.25">
      <c r="A342" s="253"/>
      <c r="B342" s="253"/>
      <c r="C342" s="253"/>
      <c r="D342" s="253"/>
      <c r="E342" s="253"/>
      <c r="F342" s="253"/>
      <c r="G342" s="253"/>
      <c r="H342" s="253"/>
      <c r="I342" s="253"/>
      <c r="J342" s="253"/>
      <c r="K342" s="253"/>
      <c r="L342" s="253"/>
      <c r="M342" s="253"/>
      <c r="N342" s="253"/>
      <c r="O342" s="253"/>
      <c r="P342" s="253"/>
      <c r="Q342" s="253"/>
      <c r="R342" s="253"/>
      <c r="S342" s="253"/>
      <c r="T342" s="253"/>
      <c r="U342" s="253" t="s">
        <v>503</v>
      </c>
      <c r="V342" s="253"/>
      <c r="W342" s="253"/>
      <c r="X342" s="253"/>
      <c r="Y342" s="253"/>
      <c r="Z342" s="253"/>
      <c r="AA342" s="253"/>
      <c r="AB342" s="253"/>
      <c r="AC342" s="253" t="s">
        <v>393</v>
      </c>
      <c r="AD342" s="253"/>
      <c r="AE342" s="253"/>
      <c r="AF342" s="253"/>
      <c r="AG342" s="253"/>
      <c r="AH342" s="253"/>
      <c r="AI342" s="253"/>
      <c r="AJ342" s="253"/>
      <c r="AK342" s="253"/>
      <c r="AL342" s="253"/>
      <c r="AM342" s="253"/>
      <c r="AN342" s="253"/>
      <c r="AO342" s="253"/>
      <c r="AP342" s="256"/>
      <c r="AQ342" s="253"/>
      <c r="AR342" s="253"/>
      <c r="AS342" s="253"/>
      <c r="AT342" s="256"/>
      <c r="AU342" s="253"/>
      <c r="AV342" s="253"/>
      <c r="AW342" s="253"/>
      <c r="AX342" s="253"/>
      <c r="AY342" s="253"/>
      <c r="AZ342" s="253"/>
      <c r="BA342" s="253"/>
      <c r="BB342" s="253"/>
      <c r="BC342" s="253"/>
      <c r="BD342" s="253"/>
      <c r="BE342" s="253"/>
      <c r="BF342" s="253"/>
      <c r="BG342" s="253"/>
    </row>
    <row r="343" spans="1:59" s="252" customFormat="1" ht="15" customHeight="1" x14ac:dyDescent="0.25">
      <c r="A343" s="253"/>
      <c r="B343" s="253"/>
      <c r="C343" s="253"/>
      <c r="D343" s="253"/>
      <c r="E343" s="253"/>
      <c r="F343" s="253"/>
      <c r="G343" s="253"/>
      <c r="H343" s="253"/>
      <c r="I343" s="253"/>
      <c r="J343" s="253"/>
      <c r="K343" s="253"/>
      <c r="L343" s="253"/>
      <c r="M343" s="253"/>
      <c r="N343" s="253"/>
      <c r="O343" s="253"/>
      <c r="P343" s="253"/>
      <c r="Q343" s="253"/>
      <c r="R343" s="253"/>
      <c r="S343" s="253"/>
      <c r="T343" s="253"/>
      <c r="U343" s="253" t="s">
        <v>504</v>
      </c>
      <c r="V343" s="253"/>
      <c r="W343" s="253"/>
      <c r="X343" s="253"/>
      <c r="Y343" s="253"/>
      <c r="Z343" s="253"/>
      <c r="AA343" s="253"/>
      <c r="AB343" s="253"/>
      <c r="AC343" s="253" t="s">
        <v>318</v>
      </c>
      <c r="AD343" s="253"/>
      <c r="AE343" s="253"/>
      <c r="AF343" s="253"/>
      <c r="AG343" s="253"/>
      <c r="AH343" s="253"/>
      <c r="AI343" s="253"/>
      <c r="AJ343" s="253"/>
      <c r="AK343" s="253"/>
      <c r="AL343" s="253"/>
      <c r="AM343" s="253"/>
      <c r="AN343" s="253"/>
      <c r="AO343" s="253"/>
      <c r="AP343" s="256"/>
      <c r="AQ343" s="253"/>
      <c r="AR343" s="253"/>
      <c r="AS343" s="253"/>
      <c r="AT343" s="256"/>
      <c r="AU343" s="253"/>
      <c r="AV343" s="253"/>
      <c r="AW343" s="253"/>
      <c r="AX343" s="253"/>
      <c r="AY343" s="253"/>
      <c r="AZ343" s="253"/>
      <c r="BA343" s="253"/>
      <c r="BB343" s="253"/>
      <c r="BC343" s="253"/>
      <c r="BD343" s="253"/>
      <c r="BE343" s="253"/>
      <c r="BF343" s="253"/>
      <c r="BG343" s="253"/>
    </row>
    <row r="344" spans="1:59" s="252" customFormat="1" ht="15" customHeight="1" x14ac:dyDescent="0.25">
      <c r="A344" s="253"/>
      <c r="B344" s="253"/>
      <c r="C344" s="253"/>
      <c r="D344" s="253"/>
      <c r="E344" s="253"/>
      <c r="F344" s="253"/>
      <c r="G344" s="253"/>
      <c r="H344" s="253"/>
      <c r="I344" s="253"/>
      <c r="J344" s="253"/>
      <c r="K344" s="253"/>
      <c r="L344" s="253"/>
      <c r="M344" s="253"/>
      <c r="N344" s="253"/>
      <c r="O344" s="253"/>
      <c r="P344" s="253"/>
      <c r="Q344" s="253"/>
      <c r="R344" s="253"/>
      <c r="S344" s="253"/>
      <c r="T344" s="253"/>
      <c r="U344" s="253" t="s">
        <v>505</v>
      </c>
      <c r="V344" s="253"/>
      <c r="W344" s="253"/>
      <c r="X344" s="253"/>
      <c r="Y344" s="253"/>
      <c r="Z344" s="253"/>
      <c r="AA344" s="253"/>
      <c r="AB344" s="253"/>
      <c r="AC344" s="253" t="s">
        <v>320</v>
      </c>
      <c r="AD344" s="253"/>
      <c r="AE344" s="253"/>
      <c r="AF344" s="253"/>
      <c r="AG344" s="253"/>
      <c r="AH344" s="253"/>
      <c r="AI344" s="253"/>
      <c r="AJ344" s="253"/>
      <c r="AK344" s="253"/>
      <c r="AL344" s="253"/>
      <c r="AM344" s="253"/>
      <c r="AN344" s="253"/>
      <c r="AO344" s="253"/>
      <c r="AP344" s="256"/>
      <c r="AQ344" s="253"/>
      <c r="AR344" s="253"/>
      <c r="AS344" s="253"/>
      <c r="AT344" s="256"/>
      <c r="AU344" s="253"/>
      <c r="AV344" s="253"/>
      <c r="AW344" s="253"/>
      <c r="AX344" s="253"/>
      <c r="AY344" s="253"/>
      <c r="AZ344" s="253"/>
      <c r="BA344" s="253"/>
      <c r="BB344" s="253"/>
      <c r="BC344" s="253"/>
      <c r="BD344" s="253"/>
      <c r="BE344" s="253"/>
      <c r="BF344" s="253"/>
      <c r="BG344" s="253"/>
    </row>
    <row r="345" spans="1:59" s="252" customFormat="1" ht="15" customHeight="1" x14ac:dyDescent="0.25">
      <c r="A345" s="253"/>
      <c r="B345" s="253"/>
      <c r="C345" s="253"/>
      <c r="D345" s="253"/>
      <c r="E345" s="253"/>
      <c r="F345" s="253"/>
      <c r="G345" s="253"/>
      <c r="H345" s="253"/>
      <c r="I345" s="253"/>
      <c r="J345" s="253"/>
      <c r="K345" s="253"/>
      <c r="L345" s="253"/>
      <c r="M345" s="253"/>
      <c r="N345" s="253"/>
      <c r="O345" s="253"/>
      <c r="P345" s="253"/>
      <c r="Q345" s="253"/>
      <c r="R345" s="253"/>
      <c r="S345" s="253"/>
      <c r="T345" s="253"/>
      <c r="U345" s="253" t="s">
        <v>506</v>
      </c>
      <c r="V345" s="253"/>
      <c r="W345" s="253"/>
      <c r="X345" s="253"/>
      <c r="Y345" s="253"/>
      <c r="Z345" s="253"/>
      <c r="AA345" s="253"/>
      <c r="AB345" s="253"/>
      <c r="AC345" s="253" t="s">
        <v>329</v>
      </c>
      <c r="AD345" s="253"/>
      <c r="AE345" s="253"/>
      <c r="AF345" s="253"/>
      <c r="AG345" s="253"/>
      <c r="AH345" s="253"/>
      <c r="AI345" s="253"/>
      <c r="AJ345" s="253"/>
      <c r="AK345" s="253"/>
      <c r="AL345" s="253"/>
      <c r="AM345" s="253"/>
      <c r="AN345" s="253"/>
      <c r="AO345" s="253"/>
      <c r="AP345" s="256"/>
      <c r="AQ345" s="253"/>
      <c r="AR345" s="253"/>
      <c r="AS345" s="253"/>
      <c r="AT345" s="256"/>
      <c r="AU345" s="253"/>
      <c r="AV345" s="253"/>
      <c r="AW345" s="253"/>
      <c r="AX345" s="253"/>
      <c r="AY345" s="253"/>
      <c r="AZ345" s="253"/>
      <c r="BA345" s="253"/>
      <c r="BB345" s="253"/>
      <c r="BC345" s="253"/>
      <c r="BD345" s="253"/>
      <c r="BE345" s="253"/>
      <c r="BF345" s="253"/>
      <c r="BG345" s="253"/>
    </row>
    <row r="346" spans="1:59" s="252" customFormat="1" ht="15" customHeight="1" x14ac:dyDescent="0.25">
      <c r="A346" s="253"/>
      <c r="B346" s="253"/>
      <c r="C346" s="253"/>
      <c r="D346" s="253"/>
      <c r="E346" s="253"/>
      <c r="F346" s="253"/>
      <c r="G346" s="253"/>
      <c r="H346" s="253"/>
      <c r="I346" s="253"/>
      <c r="J346" s="253"/>
      <c r="K346" s="253"/>
      <c r="L346" s="253"/>
      <c r="M346" s="253"/>
      <c r="N346" s="253"/>
      <c r="O346" s="253"/>
      <c r="P346" s="253"/>
      <c r="Q346" s="253"/>
      <c r="R346" s="253"/>
      <c r="S346" s="253"/>
      <c r="T346" s="253"/>
      <c r="U346" s="253" t="s">
        <v>507</v>
      </c>
      <c r="V346" s="253"/>
      <c r="W346" s="253"/>
      <c r="X346" s="253"/>
      <c r="Y346" s="253"/>
      <c r="Z346" s="253"/>
      <c r="AA346" s="253"/>
      <c r="AB346" s="253"/>
      <c r="AC346" s="253" t="s">
        <v>316</v>
      </c>
      <c r="AD346" s="253"/>
      <c r="AE346" s="253"/>
      <c r="AF346" s="253"/>
      <c r="AG346" s="253"/>
      <c r="AH346" s="253"/>
      <c r="AI346" s="253"/>
      <c r="AJ346" s="253"/>
      <c r="AK346" s="253"/>
      <c r="AL346" s="253"/>
      <c r="AM346" s="253"/>
      <c r="AN346" s="253"/>
      <c r="AO346" s="253"/>
      <c r="AP346" s="256"/>
      <c r="AQ346" s="253"/>
      <c r="AR346" s="253"/>
      <c r="AS346" s="253"/>
      <c r="AT346" s="256"/>
      <c r="AU346" s="253"/>
      <c r="AV346" s="253"/>
      <c r="AW346" s="253"/>
      <c r="AX346" s="253"/>
      <c r="AY346" s="253"/>
      <c r="AZ346" s="253"/>
      <c r="BA346" s="253"/>
      <c r="BB346" s="253"/>
      <c r="BC346" s="253"/>
      <c r="BD346" s="253"/>
      <c r="BE346" s="253"/>
      <c r="BF346" s="253"/>
      <c r="BG346" s="253"/>
    </row>
    <row r="347" spans="1:59" s="252" customFormat="1" ht="15" customHeight="1" x14ac:dyDescent="0.25">
      <c r="A347" s="253"/>
      <c r="B347" s="253"/>
      <c r="C347" s="253"/>
      <c r="D347" s="253"/>
      <c r="E347" s="253"/>
      <c r="F347" s="253"/>
      <c r="G347" s="253"/>
      <c r="H347" s="253"/>
      <c r="I347" s="253"/>
      <c r="J347" s="253"/>
      <c r="K347" s="253"/>
      <c r="L347" s="253"/>
      <c r="M347" s="253"/>
      <c r="N347" s="253"/>
      <c r="O347" s="253"/>
      <c r="P347" s="253"/>
      <c r="Q347" s="253"/>
      <c r="R347" s="253"/>
      <c r="S347" s="253"/>
      <c r="T347" s="253"/>
      <c r="U347" s="253" t="s">
        <v>508</v>
      </c>
      <c r="V347" s="253"/>
      <c r="W347" s="253"/>
      <c r="X347" s="253"/>
      <c r="Y347" s="253"/>
      <c r="Z347" s="253"/>
      <c r="AA347" s="253"/>
      <c r="AB347" s="253"/>
      <c r="AC347" s="253" t="s">
        <v>329</v>
      </c>
      <c r="AD347" s="253"/>
      <c r="AE347" s="253"/>
      <c r="AF347" s="253"/>
      <c r="AG347" s="253"/>
      <c r="AH347" s="253"/>
      <c r="AI347" s="253"/>
      <c r="AJ347" s="253"/>
      <c r="AK347" s="253"/>
      <c r="AL347" s="253"/>
      <c r="AM347" s="253"/>
      <c r="AN347" s="253"/>
      <c r="AO347" s="253"/>
      <c r="AP347" s="256"/>
      <c r="AQ347" s="253"/>
      <c r="AR347" s="253"/>
      <c r="AS347" s="253"/>
      <c r="AT347" s="256"/>
      <c r="AU347" s="253"/>
      <c r="AV347" s="253"/>
      <c r="AW347" s="253"/>
      <c r="AX347" s="253"/>
      <c r="AY347" s="253"/>
      <c r="AZ347" s="253"/>
      <c r="BA347" s="253"/>
      <c r="BB347" s="253"/>
      <c r="BC347" s="253"/>
      <c r="BD347" s="253"/>
      <c r="BE347" s="253"/>
      <c r="BF347" s="253"/>
      <c r="BG347" s="253"/>
    </row>
    <row r="348" spans="1:59" s="252" customFormat="1" ht="15" customHeight="1" x14ac:dyDescent="0.25">
      <c r="A348" s="253"/>
      <c r="B348" s="253"/>
      <c r="C348" s="253"/>
      <c r="D348" s="253"/>
      <c r="E348" s="253"/>
      <c r="F348" s="253"/>
      <c r="G348" s="253"/>
      <c r="H348" s="253"/>
      <c r="I348" s="253"/>
      <c r="J348" s="253"/>
      <c r="K348" s="253"/>
      <c r="L348" s="253"/>
      <c r="M348" s="253"/>
      <c r="N348" s="253"/>
      <c r="O348" s="253"/>
      <c r="P348" s="253"/>
      <c r="Q348" s="253"/>
      <c r="R348" s="253"/>
      <c r="S348" s="253"/>
      <c r="T348" s="253"/>
      <c r="U348" s="253" t="s">
        <v>509</v>
      </c>
      <c r="V348" s="253"/>
      <c r="W348" s="253"/>
      <c r="X348" s="253"/>
      <c r="Y348" s="253"/>
      <c r="Z348" s="253"/>
      <c r="AA348" s="253"/>
      <c r="AB348" s="253"/>
      <c r="AC348" s="253" t="s">
        <v>332</v>
      </c>
      <c r="AD348" s="253"/>
      <c r="AE348" s="253"/>
      <c r="AF348" s="253"/>
      <c r="AG348" s="253"/>
      <c r="AH348" s="253"/>
      <c r="AI348" s="253"/>
      <c r="AJ348" s="253"/>
      <c r="AK348" s="253"/>
      <c r="AL348" s="253"/>
      <c r="AM348" s="253"/>
      <c r="AN348" s="253"/>
      <c r="AO348" s="253"/>
      <c r="AP348" s="256"/>
      <c r="AQ348" s="253"/>
      <c r="AR348" s="253"/>
      <c r="AS348" s="253"/>
      <c r="AT348" s="256"/>
      <c r="AU348" s="253"/>
      <c r="AV348" s="253"/>
      <c r="AW348" s="253"/>
      <c r="AX348" s="253"/>
      <c r="AY348" s="253"/>
      <c r="AZ348" s="253"/>
      <c r="BA348" s="253"/>
      <c r="BB348" s="253"/>
      <c r="BC348" s="253"/>
      <c r="BD348" s="253"/>
      <c r="BE348" s="253"/>
      <c r="BF348" s="253"/>
      <c r="BG348" s="253"/>
    </row>
    <row r="349" spans="1:59" s="252" customFormat="1" ht="15" customHeight="1" x14ac:dyDescent="0.25">
      <c r="A349" s="253"/>
      <c r="B349" s="253"/>
      <c r="C349" s="253"/>
      <c r="D349" s="253"/>
      <c r="E349" s="253"/>
      <c r="F349" s="253"/>
      <c r="G349" s="253"/>
      <c r="H349" s="253"/>
      <c r="I349" s="253"/>
      <c r="J349" s="253"/>
      <c r="K349" s="253"/>
      <c r="L349" s="253"/>
      <c r="M349" s="253"/>
      <c r="N349" s="253"/>
      <c r="O349" s="253"/>
      <c r="P349" s="253"/>
      <c r="Q349" s="253"/>
      <c r="R349" s="253"/>
      <c r="S349" s="253"/>
      <c r="T349" s="253"/>
      <c r="U349" s="253" t="s">
        <v>510</v>
      </c>
      <c r="V349" s="253"/>
      <c r="W349" s="253"/>
      <c r="X349" s="253"/>
      <c r="Y349" s="253"/>
      <c r="Z349" s="253"/>
      <c r="AA349" s="253"/>
      <c r="AB349" s="253"/>
      <c r="AC349" s="253" t="s">
        <v>332</v>
      </c>
      <c r="AD349" s="253"/>
      <c r="AE349" s="253"/>
      <c r="AF349" s="253"/>
      <c r="AG349" s="253"/>
      <c r="AH349" s="253"/>
      <c r="AI349" s="253"/>
      <c r="AJ349" s="253"/>
      <c r="AK349" s="253"/>
      <c r="AL349" s="253"/>
      <c r="AM349" s="253"/>
      <c r="AN349" s="253"/>
      <c r="AO349" s="253"/>
      <c r="AP349" s="256"/>
      <c r="AQ349" s="253"/>
      <c r="AR349" s="253"/>
      <c r="AS349" s="253"/>
      <c r="AT349" s="256"/>
      <c r="AU349" s="253"/>
      <c r="AV349" s="253"/>
      <c r="AW349" s="253"/>
      <c r="AX349" s="253"/>
      <c r="AY349" s="253"/>
      <c r="AZ349" s="253"/>
      <c r="BA349" s="253"/>
      <c r="BB349" s="253"/>
      <c r="BC349" s="253"/>
      <c r="BD349" s="253"/>
      <c r="BE349" s="253"/>
      <c r="BF349" s="253"/>
      <c r="BG349" s="253"/>
    </row>
    <row r="350" spans="1:59" s="252" customFormat="1" ht="15" customHeight="1" x14ac:dyDescent="0.25">
      <c r="A350" s="253"/>
      <c r="B350" s="253"/>
      <c r="C350" s="253"/>
      <c r="D350" s="253"/>
      <c r="E350" s="253"/>
      <c r="F350" s="253"/>
      <c r="G350" s="253"/>
      <c r="H350" s="253"/>
      <c r="I350" s="253"/>
      <c r="J350" s="253"/>
      <c r="K350" s="253"/>
      <c r="L350" s="253"/>
      <c r="M350" s="253"/>
      <c r="N350" s="253"/>
      <c r="O350" s="253"/>
      <c r="P350" s="253"/>
      <c r="Q350" s="253"/>
      <c r="R350" s="253"/>
      <c r="S350" s="253"/>
      <c r="T350" s="253"/>
      <c r="U350" s="253" t="s">
        <v>511</v>
      </c>
      <c r="V350" s="253"/>
      <c r="W350" s="253"/>
      <c r="X350" s="253"/>
      <c r="Y350" s="253"/>
      <c r="Z350" s="253"/>
      <c r="AA350" s="253"/>
      <c r="AB350" s="253"/>
      <c r="AC350" s="253" t="s">
        <v>316</v>
      </c>
      <c r="AD350" s="253"/>
      <c r="AE350" s="253"/>
      <c r="AF350" s="253"/>
      <c r="AG350" s="253"/>
      <c r="AH350" s="253"/>
      <c r="AI350" s="253"/>
      <c r="AJ350" s="253"/>
      <c r="AK350" s="253"/>
      <c r="AL350" s="253"/>
      <c r="AM350" s="253"/>
      <c r="AN350" s="253"/>
      <c r="AO350" s="253"/>
      <c r="AP350" s="256"/>
      <c r="AQ350" s="253"/>
      <c r="AR350" s="253"/>
      <c r="AS350" s="253"/>
      <c r="AT350" s="256"/>
      <c r="AU350" s="253"/>
      <c r="AV350" s="253"/>
      <c r="AW350" s="253"/>
      <c r="AX350" s="253"/>
      <c r="AY350" s="253"/>
      <c r="AZ350" s="253"/>
      <c r="BA350" s="253"/>
      <c r="BB350" s="253"/>
      <c r="BC350" s="253"/>
      <c r="BD350" s="253"/>
      <c r="BE350" s="253"/>
      <c r="BF350" s="253"/>
      <c r="BG350" s="253"/>
    </row>
    <row r="351" spans="1:59" s="252" customFormat="1" ht="15" customHeight="1" x14ac:dyDescent="0.25">
      <c r="A351" s="253"/>
      <c r="B351" s="253"/>
      <c r="C351" s="253"/>
      <c r="D351" s="253"/>
      <c r="E351" s="253"/>
      <c r="F351" s="253"/>
      <c r="G351" s="253"/>
      <c r="H351" s="253"/>
      <c r="I351" s="253"/>
      <c r="J351" s="253"/>
      <c r="K351" s="253"/>
      <c r="L351" s="253"/>
      <c r="M351" s="253"/>
      <c r="N351" s="253"/>
      <c r="O351" s="253"/>
      <c r="P351" s="253"/>
      <c r="Q351" s="253"/>
      <c r="R351" s="253"/>
      <c r="S351" s="253"/>
      <c r="T351" s="253"/>
      <c r="U351" s="253" t="s">
        <v>512</v>
      </c>
      <c r="V351" s="253"/>
      <c r="W351" s="253"/>
      <c r="X351" s="253"/>
      <c r="Y351" s="253"/>
      <c r="Z351" s="253"/>
      <c r="AA351" s="253"/>
      <c r="AB351" s="253"/>
      <c r="AC351" s="253" t="s">
        <v>332</v>
      </c>
      <c r="AD351" s="253"/>
      <c r="AE351" s="253"/>
      <c r="AF351" s="253"/>
      <c r="AG351" s="253"/>
      <c r="AH351" s="253"/>
      <c r="AI351" s="253"/>
      <c r="AJ351" s="253"/>
      <c r="AK351" s="253"/>
      <c r="AL351" s="253"/>
      <c r="AM351" s="253"/>
      <c r="AN351" s="253"/>
      <c r="AO351" s="253"/>
      <c r="AP351" s="256"/>
      <c r="AQ351" s="253"/>
      <c r="AR351" s="253"/>
      <c r="AS351" s="253"/>
      <c r="AT351" s="256"/>
      <c r="AU351" s="253"/>
      <c r="AV351" s="253"/>
      <c r="AW351" s="253"/>
      <c r="AX351" s="253"/>
      <c r="AY351" s="253"/>
      <c r="AZ351" s="253"/>
      <c r="BA351" s="253"/>
      <c r="BB351" s="253"/>
      <c r="BC351" s="253"/>
      <c r="BD351" s="253"/>
      <c r="BE351" s="253"/>
      <c r="BF351" s="253"/>
      <c r="BG351" s="253"/>
    </row>
    <row r="352" spans="1:59" s="252" customFormat="1" ht="15" customHeight="1" x14ac:dyDescent="0.25">
      <c r="A352" s="253"/>
      <c r="B352" s="253"/>
      <c r="C352" s="253"/>
      <c r="D352" s="253"/>
      <c r="E352" s="253"/>
      <c r="F352" s="253"/>
      <c r="G352" s="253"/>
      <c r="H352" s="253"/>
      <c r="I352" s="253"/>
      <c r="J352" s="253"/>
      <c r="K352" s="253"/>
      <c r="L352" s="253"/>
      <c r="M352" s="253"/>
      <c r="N352" s="253"/>
      <c r="O352" s="253"/>
      <c r="P352" s="253"/>
      <c r="Q352" s="253"/>
      <c r="R352" s="253"/>
      <c r="S352" s="253"/>
      <c r="T352" s="253"/>
      <c r="U352" s="253" t="s">
        <v>513</v>
      </c>
      <c r="V352" s="253"/>
      <c r="W352" s="253"/>
      <c r="X352" s="253"/>
      <c r="Y352" s="253"/>
      <c r="Z352" s="253"/>
      <c r="AA352" s="253"/>
      <c r="AB352" s="253"/>
      <c r="AC352" s="253" t="s">
        <v>323</v>
      </c>
      <c r="AD352" s="253"/>
      <c r="AE352" s="253"/>
      <c r="AF352" s="253"/>
      <c r="AG352" s="253"/>
      <c r="AH352" s="253"/>
      <c r="AI352" s="253"/>
      <c r="AJ352" s="253"/>
      <c r="AK352" s="253"/>
      <c r="AL352" s="253"/>
      <c r="AM352" s="253"/>
      <c r="AN352" s="253"/>
      <c r="AO352" s="253"/>
      <c r="AP352" s="256"/>
      <c r="AQ352" s="253"/>
      <c r="AR352" s="253"/>
      <c r="AS352" s="253"/>
      <c r="AT352" s="256"/>
      <c r="AU352" s="253"/>
      <c r="AV352" s="253"/>
      <c r="AW352" s="253"/>
      <c r="AX352" s="253"/>
      <c r="AY352" s="253"/>
      <c r="AZ352" s="253"/>
      <c r="BA352" s="253"/>
      <c r="BB352" s="253"/>
      <c r="BC352" s="253"/>
      <c r="BD352" s="253"/>
      <c r="BE352" s="253"/>
      <c r="BF352" s="253"/>
      <c r="BG352" s="253"/>
    </row>
    <row r="353" spans="1:59" s="252" customFormat="1" ht="15" customHeight="1" x14ac:dyDescent="0.25">
      <c r="A353" s="253"/>
      <c r="B353" s="253"/>
      <c r="C353" s="253"/>
      <c r="D353" s="253"/>
      <c r="E353" s="253"/>
      <c r="F353" s="253"/>
      <c r="G353" s="253"/>
      <c r="H353" s="253"/>
      <c r="I353" s="253"/>
      <c r="J353" s="253"/>
      <c r="K353" s="253"/>
      <c r="L353" s="253"/>
      <c r="M353" s="253"/>
      <c r="N353" s="253"/>
      <c r="O353" s="253"/>
      <c r="P353" s="253"/>
      <c r="Q353" s="253"/>
      <c r="R353" s="253"/>
      <c r="S353" s="253"/>
      <c r="T353" s="253"/>
      <c r="U353" s="253" t="s">
        <v>277</v>
      </c>
      <c r="V353" s="253"/>
      <c r="W353" s="253"/>
      <c r="X353" s="253"/>
      <c r="Y353" s="253"/>
      <c r="Z353" s="253"/>
      <c r="AA353" s="253"/>
      <c r="AB353" s="253"/>
      <c r="AC353" s="253" t="s">
        <v>329</v>
      </c>
      <c r="AD353" s="253"/>
      <c r="AE353" s="253"/>
      <c r="AF353" s="253"/>
      <c r="AG353" s="253"/>
      <c r="AH353" s="253"/>
      <c r="AI353" s="253"/>
      <c r="AJ353" s="253"/>
      <c r="AK353" s="253"/>
      <c r="AL353" s="253"/>
      <c r="AM353" s="253"/>
      <c r="AN353" s="253"/>
      <c r="AO353" s="253"/>
      <c r="AP353" s="256"/>
      <c r="AQ353" s="253"/>
      <c r="AR353" s="253"/>
      <c r="AS353" s="253"/>
      <c r="AT353" s="256"/>
      <c r="AU353" s="253"/>
      <c r="AV353" s="253"/>
      <c r="AW353" s="253"/>
      <c r="AX353" s="253"/>
      <c r="AY353" s="253"/>
      <c r="AZ353" s="253"/>
      <c r="BA353" s="253"/>
      <c r="BB353" s="253"/>
      <c r="BC353" s="253"/>
      <c r="BD353" s="253"/>
      <c r="BE353" s="253"/>
      <c r="BF353" s="253"/>
      <c r="BG353" s="253"/>
    </row>
    <row r="354" spans="1:59" s="252" customFormat="1" ht="15" customHeight="1" x14ac:dyDescent="0.25">
      <c r="A354" s="253"/>
      <c r="B354" s="253"/>
      <c r="C354" s="253"/>
      <c r="D354" s="253"/>
      <c r="E354" s="253"/>
      <c r="F354" s="253"/>
      <c r="G354" s="253"/>
      <c r="H354" s="253"/>
      <c r="I354" s="253"/>
      <c r="J354" s="253"/>
      <c r="K354" s="253"/>
      <c r="L354" s="253"/>
      <c r="M354" s="253"/>
      <c r="N354" s="253"/>
      <c r="O354" s="253"/>
      <c r="P354" s="253"/>
      <c r="Q354" s="253"/>
      <c r="R354" s="253"/>
      <c r="S354" s="253"/>
      <c r="T354" s="253"/>
      <c r="U354" s="253" t="s">
        <v>514</v>
      </c>
      <c r="V354" s="253"/>
      <c r="W354" s="253"/>
      <c r="X354" s="253"/>
      <c r="Y354" s="253"/>
      <c r="Z354" s="253"/>
      <c r="AA354" s="253"/>
      <c r="AB354" s="253"/>
      <c r="AC354" s="253" t="s">
        <v>318</v>
      </c>
      <c r="AD354" s="253"/>
      <c r="AE354" s="253"/>
      <c r="AF354" s="253"/>
      <c r="AG354" s="253"/>
      <c r="AH354" s="253"/>
      <c r="AI354" s="253"/>
      <c r="AJ354" s="253"/>
      <c r="AK354" s="253"/>
      <c r="AL354" s="253"/>
      <c r="AM354" s="253"/>
      <c r="AN354" s="253"/>
      <c r="AO354" s="253"/>
      <c r="AP354" s="256"/>
      <c r="AQ354" s="253"/>
      <c r="AR354" s="253"/>
      <c r="AS354" s="253"/>
      <c r="AT354" s="256"/>
      <c r="AU354" s="253"/>
      <c r="AV354" s="253"/>
      <c r="AW354" s="253"/>
      <c r="AX354" s="253"/>
      <c r="AY354" s="253"/>
      <c r="AZ354" s="253"/>
      <c r="BA354" s="253"/>
      <c r="BB354" s="253"/>
      <c r="BC354" s="253"/>
      <c r="BD354" s="253"/>
      <c r="BE354" s="253"/>
      <c r="BF354" s="253"/>
      <c r="BG354" s="253"/>
    </row>
    <row r="355" spans="1:59" s="252" customFormat="1" ht="15" customHeight="1" x14ac:dyDescent="0.25">
      <c r="A355" s="253"/>
      <c r="B355" s="253"/>
      <c r="C355" s="253"/>
      <c r="D355" s="253"/>
      <c r="E355" s="253"/>
      <c r="F355" s="253"/>
      <c r="G355" s="253"/>
      <c r="H355" s="253"/>
      <c r="I355" s="253"/>
      <c r="J355" s="253"/>
      <c r="K355" s="253"/>
      <c r="L355" s="253"/>
      <c r="M355" s="253"/>
      <c r="N355" s="253"/>
      <c r="O355" s="253"/>
      <c r="P355" s="253"/>
      <c r="Q355" s="253"/>
      <c r="R355" s="253"/>
      <c r="S355" s="253"/>
      <c r="T355" s="253"/>
      <c r="U355" s="253" t="s">
        <v>515</v>
      </c>
      <c r="V355" s="253"/>
      <c r="W355" s="253"/>
      <c r="X355" s="253"/>
      <c r="Y355" s="253"/>
      <c r="Z355" s="253"/>
      <c r="AA355" s="253"/>
      <c r="AB355" s="253"/>
      <c r="AC355" s="253" t="s">
        <v>332</v>
      </c>
      <c r="AD355" s="253"/>
      <c r="AE355" s="253"/>
      <c r="AF355" s="253"/>
      <c r="AG355" s="253"/>
      <c r="AH355" s="253"/>
      <c r="AI355" s="253"/>
      <c r="AJ355" s="253"/>
      <c r="AK355" s="253"/>
      <c r="AL355" s="253"/>
      <c r="AM355" s="253"/>
      <c r="AN355" s="253"/>
      <c r="AO355" s="253"/>
      <c r="AP355" s="256"/>
      <c r="AQ355" s="253"/>
      <c r="AR355" s="253"/>
      <c r="AS355" s="253"/>
      <c r="AT355" s="256"/>
      <c r="AU355" s="253"/>
      <c r="AV355" s="253"/>
      <c r="AW355" s="253"/>
      <c r="AX355" s="253"/>
      <c r="AY355" s="253"/>
      <c r="AZ355" s="253"/>
      <c r="BA355" s="253"/>
      <c r="BB355" s="253"/>
      <c r="BC355" s="253"/>
      <c r="BD355" s="253"/>
      <c r="BE355" s="253"/>
      <c r="BF355" s="253"/>
      <c r="BG355" s="253"/>
    </row>
    <row r="356" spans="1:59" s="252" customFormat="1" ht="15" customHeight="1" x14ac:dyDescent="0.25">
      <c r="A356" s="253"/>
      <c r="B356" s="253"/>
      <c r="C356" s="253"/>
      <c r="D356" s="253"/>
      <c r="E356" s="253"/>
      <c r="F356" s="253"/>
      <c r="G356" s="253"/>
      <c r="H356" s="253"/>
      <c r="I356" s="253"/>
      <c r="J356" s="253"/>
      <c r="K356" s="253"/>
      <c r="L356" s="253"/>
      <c r="M356" s="253"/>
      <c r="N356" s="253"/>
      <c r="O356" s="253"/>
      <c r="P356" s="253"/>
      <c r="Q356" s="253"/>
      <c r="R356" s="253"/>
      <c r="S356" s="253"/>
      <c r="T356" s="253"/>
      <c r="U356" s="253" t="s">
        <v>516</v>
      </c>
      <c r="V356" s="253"/>
      <c r="W356" s="253"/>
      <c r="X356" s="253"/>
      <c r="Y356" s="253"/>
      <c r="Z356" s="253"/>
      <c r="AA356" s="253"/>
      <c r="AB356" s="253"/>
      <c r="AC356" s="253" t="s">
        <v>332</v>
      </c>
      <c r="AD356" s="253"/>
      <c r="AE356" s="253"/>
      <c r="AF356" s="253"/>
      <c r="AG356" s="253"/>
      <c r="AH356" s="253"/>
      <c r="AI356" s="253"/>
      <c r="AJ356" s="253"/>
      <c r="AK356" s="253"/>
      <c r="AL356" s="253"/>
      <c r="AM356" s="253"/>
      <c r="AN356" s="253"/>
      <c r="AO356" s="253"/>
      <c r="AP356" s="256"/>
      <c r="AQ356" s="253"/>
      <c r="AR356" s="253"/>
      <c r="AS356" s="253"/>
      <c r="AT356" s="256"/>
      <c r="AU356" s="253"/>
      <c r="AV356" s="253"/>
      <c r="AW356" s="253"/>
      <c r="AX356" s="253"/>
      <c r="AY356" s="253"/>
      <c r="AZ356" s="253"/>
      <c r="BA356" s="253"/>
      <c r="BB356" s="253"/>
      <c r="BC356" s="253"/>
      <c r="BD356" s="253"/>
      <c r="BE356" s="253"/>
      <c r="BF356" s="253"/>
      <c r="BG356" s="253"/>
    </row>
    <row r="357" spans="1:59" s="252" customFormat="1" ht="15" customHeight="1" x14ac:dyDescent="0.25">
      <c r="A357" s="253"/>
      <c r="B357" s="253"/>
      <c r="C357" s="253"/>
      <c r="D357" s="253"/>
      <c r="E357" s="253"/>
      <c r="F357" s="253"/>
      <c r="G357" s="253"/>
      <c r="H357" s="253"/>
      <c r="I357" s="253"/>
      <c r="J357" s="253"/>
      <c r="K357" s="253"/>
      <c r="L357" s="253"/>
      <c r="M357" s="253"/>
      <c r="N357" s="253"/>
      <c r="O357" s="253"/>
      <c r="P357" s="253"/>
      <c r="Q357" s="253"/>
      <c r="R357" s="253"/>
      <c r="S357" s="253"/>
      <c r="T357" s="253"/>
      <c r="U357" s="253" t="s">
        <v>517</v>
      </c>
      <c r="V357" s="253"/>
      <c r="W357" s="253"/>
      <c r="X357" s="253"/>
      <c r="Y357" s="253"/>
      <c r="Z357" s="253"/>
      <c r="AA357" s="253"/>
      <c r="AB357" s="253"/>
      <c r="AC357" s="253" t="s">
        <v>393</v>
      </c>
      <c r="AD357" s="253"/>
      <c r="AE357" s="253"/>
      <c r="AF357" s="253"/>
      <c r="AG357" s="253"/>
      <c r="AH357" s="253"/>
      <c r="AI357" s="253"/>
      <c r="AJ357" s="253"/>
      <c r="AK357" s="253"/>
      <c r="AL357" s="253"/>
      <c r="AM357" s="253"/>
      <c r="AN357" s="253"/>
      <c r="AO357" s="253"/>
      <c r="AP357" s="256"/>
      <c r="AQ357" s="253"/>
      <c r="AR357" s="253"/>
      <c r="AS357" s="253"/>
      <c r="AT357" s="256"/>
      <c r="AU357" s="253"/>
      <c r="AV357" s="253"/>
      <c r="AW357" s="253"/>
      <c r="AX357" s="253"/>
      <c r="AY357" s="253"/>
      <c r="AZ357" s="253"/>
      <c r="BA357" s="253"/>
      <c r="BB357" s="253"/>
      <c r="BC357" s="253"/>
      <c r="BD357" s="253"/>
      <c r="BE357" s="253"/>
      <c r="BF357" s="253"/>
      <c r="BG357" s="253"/>
    </row>
    <row r="358" spans="1:59" s="252" customFormat="1" ht="15" customHeight="1" x14ac:dyDescent="0.25">
      <c r="A358" s="253"/>
      <c r="B358" s="253"/>
      <c r="C358" s="253"/>
      <c r="D358" s="253"/>
      <c r="E358" s="253"/>
      <c r="F358" s="253"/>
      <c r="G358" s="253"/>
      <c r="H358" s="253"/>
      <c r="I358" s="253"/>
      <c r="J358" s="253"/>
      <c r="K358" s="253"/>
      <c r="L358" s="253"/>
      <c r="M358" s="253"/>
      <c r="N358" s="253"/>
      <c r="O358" s="253"/>
      <c r="P358" s="253"/>
      <c r="Q358" s="253"/>
      <c r="R358" s="253"/>
      <c r="S358" s="253"/>
      <c r="T358" s="253"/>
      <c r="U358" s="253" t="s">
        <v>284</v>
      </c>
      <c r="V358" s="253"/>
      <c r="W358" s="253"/>
      <c r="X358" s="253"/>
      <c r="Y358" s="253"/>
      <c r="Z358" s="253"/>
      <c r="AA358" s="253"/>
      <c r="AB358" s="253"/>
      <c r="AC358" s="253" t="s">
        <v>357</v>
      </c>
      <c r="AD358" s="253"/>
      <c r="AE358" s="253"/>
      <c r="AF358" s="253"/>
      <c r="AG358" s="253"/>
      <c r="AH358" s="253"/>
      <c r="AI358" s="253"/>
      <c r="AJ358" s="253"/>
      <c r="AK358" s="253"/>
      <c r="AL358" s="253"/>
      <c r="AM358" s="253"/>
      <c r="AN358" s="253"/>
      <c r="AO358" s="253"/>
      <c r="AP358" s="256"/>
      <c r="AQ358" s="253"/>
      <c r="AR358" s="253"/>
      <c r="AS358" s="253"/>
      <c r="AT358" s="256"/>
      <c r="AU358" s="253"/>
      <c r="AV358" s="253"/>
      <c r="AW358" s="253"/>
      <c r="AX358" s="253"/>
      <c r="AY358" s="253"/>
      <c r="AZ358" s="253"/>
      <c r="BA358" s="253"/>
      <c r="BB358" s="253"/>
      <c r="BC358" s="253"/>
      <c r="BD358" s="253"/>
      <c r="BE358" s="253"/>
      <c r="BF358" s="253"/>
      <c r="BG358" s="253"/>
    </row>
    <row r="359" spans="1:59" s="252" customFormat="1" ht="15" customHeight="1" x14ac:dyDescent="0.25">
      <c r="A359" s="253"/>
      <c r="B359" s="253"/>
      <c r="C359" s="253"/>
      <c r="D359" s="253"/>
      <c r="E359" s="253"/>
      <c r="F359" s="253"/>
      <c r="G359" s="253"/>
      <c r="H359" s="253"/>
      <c r="I359" s="253"/>
      <c r="J359" s="253"/>
      <c r="K359" s="253"/>
      <c r="L359" s="253"/>
      <c r="M359" s="253"/>
      <c r="N359" s="253"/>
      <c r="O359" s="253"/>
      <c r="P359" s="253"/>
      <c r="Q359" s="253"/>
      <c r="R359" s="253"/>
      <c r="S359" s="253"/>
      <c r="T359" s="253"/>
      <c r="U359" s="253" t="s">
        <v>518</v>
      </c>
      <c r="V359" s="253"/>
      <c r="W359" s="253"/>
      <c r="X359" s="253"/>
      <c r="Y359" s="253"/>
      <c r="Z359" s="253"/>
      <c r="AA359" s="253"/>
      <c r="AB359" s="253"/>
      <c r="AC359" s="253" t="s">
        <v>332</v>
      </c>
      <c r="AD359" s="253"/>
      <c r="AE359" s="253"/>
      <c r="AF359" s="253"/>
      <c r="AG359" s="253"/>
      <c r="AH359" s="253"/>
      <c r="AI359" s="253"/>
      <c r="AJ359" s="253"/>
      <c r="AK359" s="253"/>
      <c r="AL359" s="253"/>
      <c r="AM359" s="253"/>
      <c r="AN359" s="253"/>
      <c r="AO359" s="253"/>
      <c r="AP359" s="256"/>
      <c r="AQ359" s="253"/>
      <c r="AR359" s="253"/>
      <c r="AS359" s="253"/>
      <c r="AT359" s="256"/>
      <c r="AU359" s="253"/>
      <c r="AV359" s="253"/>
      <c r="AW359" s="253"/>
      <c r="AX359" s="253"/>
      <c r="AY359" s="253"/>
      <c r="AZ359" s="253"/>
      <c r="BA359" s="253"/>
      <c r="BB359" s="253"/>
      <c r="BC359" s="253"/>
      <c r="BD359" s="253"/>
      <c r="BE359" s="253"/>
      <c r="BF359" s="253"/>
      <c r="BG359" s="253"/>
    </row>
    <row r="360" spans="1:59" s="252" customFormat="1" ht="15" customHeight="1" x14ac:dyDescent="0.25">
      <c r="A360" s="253"/>
      <c r="B360" s="253"/>
      <c r="C360" s="253"/>
      <c r="D360" s="253"/>
      <c r="E360" s="253"/>
      <c r="F360" s="253"/>
      <c r="G360" s="253"/>
      <c r="H360" s="253"/>
      <c r="I360" s="253"/>
      <c r="J360" s="253"/>
      <c r="K360" s="253"/>
      <c r="L360" s="253"/>
      <c r="M360" s="253"/>
      <c r="N360" s="253"/>
      <c r="O360" s="253"/>
      <c r="P360" s="253"/>
      <c r="Q360" s="253"/>
      <c r="R360" s="253"/>
      <c r="S360" s="253"/>
      <c r="T360" s="253"/>
      <c r="U360" s="253" t="s">
        <v>519</v>
      </c>
      <c r="V360" s="253"/>
      <c r="W360" s="253"/>
      <c r="X360" s="253"/>
      <c r="Y360" s="253"/>
      <c r="Z360" s="253"/>
      <c r="AA360" s="253"/>
      <c r="AB360" s="253"/>
      <c r="AC360" s="253" t="s">
        <v>357</v>
      </c>
      <c r="AD360" s="253"/>
      <c r="AE360" s="253"/>
      <c r="AF360" s="253"/>
      <c r="AG360" s="253"/>
      <c r="AH360" s="253"/>
      <c r="AI360" s="253"/>
      <c r="AJ360" s="253"/>
      <c r="AK360" s="253"/>
      <c r="AL360" s="253"/>
      <c r="AM360" s="253"/>
      <c r="AN360" s="253"/>
      <c r="AO360" s="253"/>
      <c r="AP360" s="256"/>
      <c r="AQ360" s="253"/>
      <c r="AR360" s="253"/>
      <c r="AS360" s="253"/>
      <c r="AT360" s="256"/>
      <c r="AU360" s="253"/>
      <c r="AV360" s="253"/>
      <c r="AW360" s="253"/>
      <c r="AX360" s="253"/>
      <c r="AY360" s="253"/>
      <c r="AZ360" s="253"/>
      <c r="BA360" s="253"/>
      <c r="BB360" s="253"/>
      <c r="BC360" s="253"/>
      <c r="BD360" s="253"/>
      <c r="BE360" s="253"/>
      <c r="BF360" s="253"/>
      <c r="BG360" s="253"/>
    </row>
    <row r="361" spans="1:59" s="252" customFormat="1" ht="15" customHeight="1" x14ac:dyDescent="0.25">
      <c r="A361" s="253"/>
      <c r="B361" s="253"/>
      <c r="C361" s="253"/>
      <c r="D361" s="253"/>
      <c r="E361" s="253"/>
      <c r="F361" s="253"/>
      <c r="G361" s="253"/>
      <c r="H361" s="253"/>
      <c r="I361" s="253"/>
      <c r="J361" s="253"/>
      <c r="K361" s="253"/>
      <c r="L361" s="253"/>
      <c r="M361" s="253"/>
      <c r="N361" s="253"/>
      <c r="O361" s="253"/>
      <c r="P361" s="253"/>
      <c r="Q361" s="253"/>
      <c r="R361" s="253"/>
      <c r="S361" s="253"/>
      <c r="T361" s="253"/>
      <c r="U361" s="253" t="s">
        <v>520</v>
      </c>
      <c r="V361" s="253"/>
      <c r="W361" s="253"/>
      <c r="X361" s="253"/>
      <c r="Y361" s="253"/>
      <c r="Z361" s="253"/>
      <c r="AA361" s="253"/>
      <c r="AB361" s="253"/>
      <c r="AC361" s="253" t="s">
        <v>329</v>
      </c>
      <c r="AD361" s="253"/>
      <c r="AE361" s="253"/>
      <c r="AF361" s="253"/>
      <c r="AG361" s="253"/>
      <c r="AH361" s="253"/>
      <c r="AI361" s="253"/>
      <c r="AJ361" s="253"/>
      <c r="AK361" s="253"/>
      <c r="AL361" s="253"/>
      <c r="AM361" s="253"/>
      <c r="AN361" s="253"/>
      <c r="AO361" s="253"/>
      <c r="AP361" s="256"/>
      <c r="AQ361" s="253"/>
      <c r="AR361" s="253"/>
      <c r="AS361" s="253"/>
      <c r="AT361" s="256"/>
      <c r="AU361" s="253"/>
      <c r="AV361" s="253"/>
      <c r="AW361" s="253"/>
      <c r="AX361" s="253"/>
      <c r="AY361" s="253"/>
      <c r="AZ361" s="253"/>
      <c r="BA361" s="253"/>
      <c r="BB361" s="253"/>
      <c r="BC361" s="253"/>
      <c r="BD361" s="253"/>
      <c r="BE361" s="253"/>
      <c r="BF361" s="253"/>
      <c r="BG361" s="253"/>
    </row>
    <row r="362" spans="1:59" s="252" customFormat="1" ht="15" customHeight="1" x14ac:dyDescent="0.25">
      <c r="A362" s="253"/>
      <c r="B362" s="253"/>
      <c r="C362" s="253"/>
      <c r="D362" s="253"/>
      <c r="E362" s="253"/>
      <c r="F362" s="253"/>
      <c r="G362" s="253"/>
      <c r="H362" s="253"/>
      <c r="I362" s="253"/>
      <c r="J362" s="253"/>
      <c r="K362" s="253"/>
      <c r="L362" s="253"/>
      <c r="M362" s="253"/>
      <c r="N362" s="253"/>
      <c r="O362" s="253"/>
      <c r="P362" s="253"/>
      <c r="Q362" s="253"/>
      <c r="R362" s="253"/>
      <c r="S362" s="253"/>
      <c r="T362" s="253"/>
      <c r="U362" s="253" t="s">
        <v>521</v>
      </c>
      <c r="V362" s="253"/>
      <c r="W362" s="253"/>
      <c r="X362" s="253"/>
      <c r="Y362" s="253"/>
      <c r="Z362" s="253"/>
      <c r="AA362" s="253"/>
      <c r="AB362" s="253"/>
      <c r="AC362" s="253" t="s">
        <v>316</v>
      </c>
      <c r="AD362" s="253"/>
      <c r="AE362" s="253"/>
      <c r="AF362" s="253"/>
      <c r="AG362" s="253"/>
      <c r="AH362" s="253"/>
      <c r="AI362" s="253"/>
      <c r="AJ362" s="253"/>
      <c r="AK362" s="253"/>
      <c r="AL362" s="253"/>
      <c r="AM362" s="253"/>
      <c r="AN362" s="253"/>
      <c r="AO362" s="253"/>
      <c r="AP362" s="256"/>
      <c r="AQ362" s="253"/>
      <c r="AR362" s="253"/>
      <c r="AS362" s="253"/>
      <c r="AT362" s="256"/>
      <c r="AU362" s="253"/>
      <c r="AV362" s="253"/>
      <c r="AW362" s="253"/>
      <c r="AX362" s="253"/>
      <c r="AY362" s="253"/>
      <c r="AZ362" s="253"/>
      <c r="BA362" s="253"/>
      <c r="BB362" s="253"/>
      <c r="BC362" s="253"/>
      <c r="BD362" s="253"/>
      <c r="BE362" s="253"/>
      <c r="BF362" s="253"/>
      <c r="BG362" s="253"/>
    </row>
    <row r="363" spans="1:59" s="252" customFormat="1" ht="15" customHeight="1" x14ac:dyDescent="0.25">
      <c r="A363" s="253"/>
      <c r="B363" s="253"/>
      <c r="C363" s="253"/>
      <c r="D363" s="253"/>
      <c r="E363" s="253"/>
      <c r="F363" s="253"/>
      <c r="G363" s="253"/>
      <c r="H363" s="253"/>
      <c r="I363" s="253"/>
      <c r="J363" s="253"/>
      <c r="K363" s="253"/>
      <c r="L363" s="253"/>
      <c r="M363" s="253"/>
      <c r="N363" s="253"/>
      <c r="O363" s="253"/>
      <c r="P363" s="253"/>
      <c r="Q363" s="253"/>
      <c r="R363" s="253"/>
      <c r="S363" s="253"/>
      <c r="T363" s="253"/>
      <c r="U363" s="253" t="s">
        <v>522</v>
      </c>
      <c r="V363" s="253"/>
      <c r="W363" s="253"/>
      <c r="X363" s="253"/>
      <c r="Y363" s="253"/>
      <c r="Z363" s="253"/>
      <c r="AA363" s="253"/>
      <c r="AB363" s="253"/>
      <c r="AC363" s="253" t="s">
        <v>357</v>
      </c>
      <c r="AD363" s="253"/>
      <c r="AE363" s="253"/>
      <c r="AF363" s="253"/>
      <c r="AG363" s="253"/>
      <c r="AH363" s="253"/>
      <c r="AI363" s="253"/>
      <c r="AJ363" s="253"/>
      <c r="AK363" s="253"/>
      <c r="AL363" s="253"/>
      <c r="AM363" s="253"/>
      <c r="AN363" s="253"/>
      <c r="AO363" s="253"/>
      <c r="AP363" s="256"/>
      <c r="AQ363" s="253"/>
      <c r="AR363" s="253"/>
      <c r="AS363" s="253"/>
      <c r="AT363" s="256"/>
      <c r="AU363" s="253"/>
      <c r="AV363" s="253"/>
      <c r="AW363" s="253"/>
      <c r="AX363" s="253"/>
      <c r="AY363" s="253"/>
      <c r="AZ363" s="253"/>
      <c r="BA363" s="253"/>
      <c r="BB363" s="253"/>
      <c r="BC363" s="253"/>
      <c r="BD363" s="253"/>
      <c r="BE363" s="253"/>
      <c r="BF363" s="253"/>
      <c r="BG363" s="253"/>
    </row>
    <row r="364" spans="1:59" s="252" customFormat="1" ht="15" customHeight="1" x14ac:dyDescent="0.25">
      <c r="A364" s="253"/>
      <c r="B364" s="253"/>
      <c r="C364" s="253"/>
      <c r="D364" s="253"/>
      <c r="E364" s="253"/>
      <c r="F364" s="253"/>
      <c r="G364" s="253"/>
      <c r="H364" s="253"/>
      <c r="I364" s="253"/>
      <c r="J364" s="253"/>
      <c r="K364" s="253"/>
      <c r="L364" s="253"/>
      <c r="M364" s="253"/>
      <c r="N364" s="253"/>
      <c r="O364" s="253"/>
      <c r="P364" s="253"/>
      <c r="Q364" s="253"/>
      <c r="R364" s="253"/>
      <c r="S364" s="253"/>
      <c r="T364" s="253"/>
      <c r="U364" s="253" t="s">
        <v>523</v>
      </c>
      <c r="V364" s="253"/>
      <c r="W364" s="253"/>
      <c r="X364" s="253"/>
      <c r="Y364" s="253"/>
      <c r="Z364" s="253"/>
      <c r="AA364" s="253"/>
      <c r="AB364" s="253"/>
      <c r="AC364" s="253" t="s">
        <v>323</v>
      </c>
      <c r="AD364" s="253"/>
      <c r="AE364" s="253"/>
      <c r="AF364" s="253"/>
      <c r="AG364" s="253"/>
      <c r="AH364" s="253"/>
      <c r="AI364" s="253"/>
      <c r="AJ364" s="253"/>
      <c r="AK364" s="253"/>
      <c r="AL364" s="253"/>
      <c r="AM364" s="253"/>
      <c r="AN364" s="253"/>
      <c r="AO364" s="253"/>
      <c r="AP364" s="256"/>
      <c r="AQ364" s="253"/>
      <c r="AR364" s="253"/>
      <c r="AS364" s="253"/>
      <c r="AT364" s="256"/>
      <c r="AU364" s="253"/>
      <c r="AV364" s="253"/>
      <c r="AW364" s="253"/>
      <c r="AX364" s="253"/>
      <c r="AY364" s="253"/>
      <c r="AZ364" s="253"/>
      <c r="BA364" s="253"/>
      <c r="BB364" s="253"/>
      <c r="BC364" s="253"/>
      <c r="BD364" s="253"/>
      <c r="BE364" s="253"/>
      <c r="BF364" s="253"/>
      <c r="BG364" s="253"/>
    </row>
    <row r="365" spans="1:59" s="252" customFormat="1" ht="15" customHeight="1" x14ac:dyDescent="0.25">
      <c r="A365" s="253"/>
      <c r="B365" s="253"/>
      <c r="C365" s="253"/>
      <c r="D365" s="253"/>
      <c r="E365" s="253"/>
      <c r="F365" s="253"/>
      <c r="G365" s="253"/>
      <c r="H365" s="253"/>
      <c r="I365" s="253"/>
      <c r="J365" s="253"/>
      <c r="K365" s="253"/>
      <c r="L365" s="253"/>
      <c r="M365" s="253"/>
      <c r="N365" s="253"/>
      <c r="O365" s="253"/>
      <c r="P365" s="253"/>
      <c r="Q365" s="253"/>
      <c r="R365" s="253"/>
      <c r="S365" s="253"/>
      <c r="T365" s="253"/>
      <c r="U365" s="253" t="s">
        <v>524</v>
      </c>
      <c r="V365" s="253"/>
      <c r="W365" s="253"/>
      <c r="X365" s="253"/>
      <c r="Y365" s="253"/>
      <c r="Z365" s="253"/>
      <c r="AA365" s="253"/>
      <c r="AB365" s="253"/>
      <c r="AC365" s="253" t="s">
        <v>332</v>
      </c>
      <c r="AD365" s="253"/>
      <c r="AE365" s="253"/>
      <c r="AF365" s="253"/>
      <c r="AG365" s="253"/>
      <c r="AH365" s="253"/>
      <c r="AI365" s="253"/>
      <c r="AJ365" s="253"/>
      <c r="AK365" s="253"/>
      <c r="AL365" s="253"/>
      <c r="AM365" s="253"/>
      <c r="AN365" s="253"/>
      <c r="AO365" s="253"/>
      <c r="AP365" s="256"/>
      <c r="AQ365" s="253"/>
      <c r="AR365" s="253"/>
      <c r="AS365" s="253"/>
      <c r="AT365" s="256"/>
      <c r="AU365" s="253"/>
      <c r="AV365" s="253"/>
      <c r="AW365" s="253"/>
      <c r="AX365" s="253"/>
      <c r="AY365" s="253"/>
      <c r="AZ365" s="253"/>
      <c r="BA365" s="253"/>
      <c r="BB365" s="253"/>
      <c r="BC365" s="253"/>
      <c r="BD365" s="253"/>
      <c r="BE365" s="253"/>
      <c r="BF365" s="253"/>
      <c r="BG365" s="253"/>
    </row>
    <row r="366" spans="1:59" s="252" customFormat="1" ht="15" customHeight="1" x14ac:dyDescent="0.25">
      <c r="A366" s="253"/>
      <c r="B366" s="253"/>
      <c r="C366" s="253"/>
      <c r="D366" s="253"/>
      <c r="E366" s="253"/>
      <c r="F366" s="253"/>
      <c r="G366" s="253"/>
      <c r="H366" s="253"/>
      <c r="I366" s="253"/>
      <c r="J366" s="253"/>
      <c r="K366" s="253"/>
      <c r="L366" s="253"/>
      <c r="M366" s="253"/>
      <c r="N366" s="253"/>
      <c r="O366" s="253"/>
      <c r="P366" s="253"/>
      <c r="Q366" s="253"/>
      <c r="R366" s="253"/>
      <c r="S366" s="253"/>
      <c r="T366" s="253"/>
      <c r="U366" s="253" t="s">
        <v>287</v>
      </c>
      <c r="V366" s="253"/>
      <c r="W366" s="253"/>
      <c r="X366" s="253"/>
      <c r="Y366" s="253"/>
      <c r="Z366" s="253"/>
      <c r="AA366" s="253"/>
      <c r="AB366" s="253"/>
      <c r="AC366" s="253" t="s">
        <v>357</v>
      </c>
      <c r="AD366" s="253"/>
      <c r="AE366" s="253"/>
      <c r="AF366" s="253"/>
      <c r="AG366" s="253"/>
      <c r="AH366" s="253"/>
      <c r="AI366" s="253"/>
      <c r="AJ366" s="253"/>
      <c r="AK366" s="253"/>
      <c r="AL366" s="253"/>
      <c r="AM366" s="253"/>
      <c r="AN366" s="253"/>
      <c r="AO366" s="253"/>
      <c r="AP366" s="256"/>
      <c r="AQ366" s="253"/>
      <c r="AR366" s="253"/>
      <c r="AS366" s="253"/>
      <c r="AT366" s="256"/>
      <c r="AU366" s="253"/>
      <c r="AV366" s="253"/>
      <c r="AW366" s="253"/>
      <c r="AX366" s="253"/>
      <c r="AY366" s="253"/>
      <c r="AZ366" s="253"/>
      <c r="BA366" s="253"/>
      <c r="BB366" s="253"/>
      <c r="BC366" s="253"/>
      <c r="BD366" s="253"/>
      <c r="BE366" s="253"/>
      <c r="BF366" s="253"/>
      <c r="BG366" s="253"/>
    </row>
    <row r="367" spans="1:59" s="252" customFormat="1" ht="15" customHeight="1" x14ac:dyDescent="0.25">
      <c r="A367" s="253"/>
      <c r="B367" s="253"/>
      <c r="C367" s="253"/>
      <c r="D367" s="253"/>
      <c r="E367" s="253"/>
      <c r="F367" s="253"/>
      <c r="G367" s="253"/>
      <c r="H367" s="253"/>
      <c r="I367" s="253"/>
      <c r="J367" s="253"/>
      <c r="K367" s="253"/>
      <c r="L367" s="253"/>
      <c r="M367" s="253"/>
      <c r="N367" s="253"/>
      <c r="O367" s="253"/>
      <c r="P367" s="253"/>
      <c r="Q367" s="253"/>
      <c r="R367" s="253"/>
      <c r="S367" s="253"/>
      <c r="T367" s="253"/>
      <c r="U367" s="253" t="s">
        <v>525</v>
      </c>
      <c r="V367" s="253"/>
      <c r="W367" s="253"/>
      <c r="X367" s="253"/>
      <c r="Y367" s="253"/>
      <c r="Z367" s="253"/>
      <c r="AA367" s="253"/>
      <c r="AB367" s="253"/>
      <c r="AC367" s="253" t="s">
        <v>332</v>
      </c>
      <c r="AD367" s="253"/>
      <c r="AE367" s="253"/>
      <c r="AF367" s="253"/>
      <c r="AG367" s="253"/>
      <c r="AH367" s="253"/>
      <c r="AI367" s="253"/>
      <c r="AJ367" s="253"/>
      <c r="AK367" s="253"/>
      <c r="AL367" s="253"/>
      <c r="AM367" s="253"/>
      <c r="AN367" s="253"/>
      <c r="AO367" s="253"/>
      <c r="AP367" s="256"/>
      <c r="AQ367" s="253"/>
      <c r="AR367" s="253"/>
      <c r="AS367" s="253"/>
      <c r="AT367" s="256"/>
      <c r="AU367" s="253"/>
      <c r="AV367" s="253"/>
      <c r="AW367" s="253"/>
      <c r="AX367" s="253"/>
      <c r="AY367" s="253"/>
      <c r="AZ367" s="253"/>
      <c r="BA367" s="253"/>
      <c r="BB367" s="253"/>
      <c r="BC367" s="253"/>
      <c r="BD367" s="253"/>
      <c r="BE367" s="253"/>
      <c r="BF367" s="253"/>
      <c r="BG367" s="253"/>
    </row>
    <row r="368" spans="1:59" s="252" customFormat="1" ht="15" customHeight="1" x14ac:dyDescent="0.25">
      <c r="A368" s="253"/>
      <c r="B368" s="253"/>
      <c r="C368" s="253"/>
      <c r="D368" s="253"/>
      <c r="E368" s="253"/>
      <c r="F368" s="253"/>
      <c r="G368" s="253"/>
      <c r="H368" s="253"/>
      <c r="I368" s="253"/>
      <c r="J368" s="253"/>
      <c r="K368" s="253"/>
      <c r="L368" s="253"/>
      <c r="M368" s="253"/>
      <c r="N368" s="253"/>
      <c r="O368" s="253"/>
      <c r="P368" s="253"/>
      <c r="Q368" s="253"/>
      <c r="R368" s="253"/>
      <c r="S368" s="253"/>
      <c r="T368" s="253"/>
      <c r="U368" s="253" t="s">
        <v>526</v>
      </c>
      <c r="V368" s="253"/>
      <c r="W368" s="253"/>
      <c r="X368" s="253"/>
      <c r="Y368" s="253"/>
      <c r="Z368" s="253"/>
      <c r="AA368" s="253"/>
      <c r="AB368" s="253"/>
      <c r="AC368" s="253" t="s">
        <v>393</v>
      </c>
      <c r="AD368" s="253"/>
      <c r="AE368" s="253"/>
      <c r="AF368" s="253"/>
      <c r="AG368" s="253"/>
      <c r="AH368" s="253"/>
      <c r="AI368" s="253"/>
      <c r="AJ368" s="253"/>
      <c r="AK368" s="253"/>
      <c r="AL368" s="253"/>
      <c r="AM368" s="253"/>
      <c r="AN368" s="253"/>
      <c r="AO368" s="253"/>
      <c r="AP368" s="256"/>
      <c r="AQ368" s="253"/>
      <c r="AR368" s="253"/>
      <c r="AS368" s="253"/>
      <c r="AT368" s="256"/>
      <c r="AU368" s="253"/>
      <c r="AV368" s="253"/>
      <c r="AW368" s="253"/>
      <c r="AX368" s="253"/>
      <c r="AY368" s="253"/>
      <c r="AZ368" s="253"/>
      <c r="BA368" s="253"/>
      <c r="BB368" s="253"/>
      <c r="BC368" s="253"/>
      <c r="BD368" s="253"/>
      <c r="BE368" s="253"/>
      <c r="BF368" s="253"/>
      <c r="BG368" s="253"/>
    </row>
    <row r="369" spans="1:59" s="252" customFormat="1" ht="15" customHeight="1" x14ac:dyDescent="0.25">
      <c r="A369" s="253"/>
      <c r="B369" s="253"/>
      <c r="C369" s="253"/>
      <c r="D369" s="253"/>
      <c r="E369" s="253"/>
      <c r="F369" s="253"/>
      <c r="G369" s="253"/>
      <c r="H369" s="253"/>
      <c r="I369" s="253"/>
      <c r="J369" s="253"/>
      <c r="K369" s="253"/>
      <c r="L369" s="253"/>
      <c r="M369" s="253"/>
      <c r="N369" s="253"/>
      <c r="O369" s="253"/>
      <c r="P369" s="253"/>
      <c r="Q369" s="253"/>
      <c r="R369" s="253"/>
      <c r="S369" s="253"/>
      <c r="T369" s="253"/>
      <c r="U369" s="253" t="s">
        <v>527</v>
      </c>
      <c r="V369" s="253"/>
      <c r="W369" s="253"/>
      <c r="X369" s="253"/>
      <c r="Y369" s="253"/>
      <c r="Z369" s="253"/>
      <c r="AA369" s="253"/>
      <c r="AB369" s="253"/>
      <c r="AC369" s="253" t="s">
        <v>357</v>
      </c>
      <c r="AD369" s="253"/>
      <c r="AE369" s="253"/>
      <c r="AF369" s="253"/>
      <c r="AG369" s="253"/>
      <c r="AH369" s="253"/>
      <c r="AI369" s="253"/>
      <c r="AJ369" s="253"/>
      <c r="AK369" s="253"/>
      <c r="AL369" s="253"/>
      <c r="AM369" s="253"/>
      <c r="AN369" s="253"/>
      <c r="AO369" s="253"/>
      <c r="AP369" s="256"/>
      <c r="AQ369" s="253"/>
      <c r="AR369" s="253"/>
      <c r="AS369" s="253"/>
      <c r="AT369" s="256"/>
      <c r="AU369" s="253"/>
      <c r="AV369" s="253"/>
      <c r="AW369" s="253"/>
      <c r="AX369" s="253"/>
      <c r="AY369" s="253"/>
      <c r="AZ369" s="253"/>
      <c r="BA369" s="253"/>
      <c r="BB369" s="253"/>
      <c r="BC369" s="253"/>
      <c r="BD369" s="253"/>
      <c r="BE369" s="253"/>
      <c r="BF369" s="253"/>
      <c r="BG369" s="253"/>
    </row>
    <row r="370" spans="1:59" s="252" customFormat="1" ht="15" customHeight="1" x14ac:dyDescent="0.25">
      <c r="A370" s="253"/>
      <c r="B370" s="253"/>
      <c r="C370" s="253"/>
      <c r="D370" s="253"/>
      <c r="E370" s="253"/>
      <c r="F370" s="253"/>
      <c r="G370" s="253"/>
      <c r="H370" s="253"/>
      <c r="I370" s="253"/>
      <c r="J370" s="253"/>
      <c r="K370" s="253"/>
      <c r="L370" s="253"/>
      <c r="M370" s="253"/>
      <c r="N370" s="253"/>
      <c r="O370" s="253"/>
      <c r="P370" s="253"/>
      <c r="Q370" s="253"/>
      <c r="R370" s="253"/>
      <c r="S370" s="253"/>
      <c r="T370" s="253"/>
      <c r="U370" s="253" t="s">
        <v>528</v>
      </c>
      <c r="V370" s="253"/>
      <c r="W370" s="253"/>
      <c r="X370" s="253"/>
      <c r="Y370" s="253"/>
      <c r="Z370" s="253"/>
      <c r="AA370" s="253"/>
      <c r="AB370" s="253"/>
      <c r="AC370" s="253" t="s">
        <v>332</v>
      </c>
      <c r="AD370" s="253"/>
      <c r="AE370" s="253"/>
      <c r="AF370" s="253"/>
      <c r="AG370" s="253"/>
      <c r="AH370" s="253"/>
      <c r="AI370" s="253"/>
      <c r="AJ370" s="253"/>
      <c r="AK370" s="253"/>
      <c r="AL370" s="253"/>
      <c r="AM370" s="253"/>
      <c r="AN370" s="253"/>
      <c r="AO370" s="253"/>
      <c r="AP370" s="256"/>
      <c r="AQ370" s="253"/>
      <c r="AR370" s="253"/>
      <c r="AS370" s="253"/>
      <c r="AT370" s="256"/>
      <c r="AU370" s="253"/>
      <c r="AV370" s="253"/>
      <c r="AW370" s="253"/>
      <c r="AX370" s="253"/>
      <c r="AY370" s="253"/>
      <c r="AZ370" s="253"/>
      <c r="BA370" s="253"/>
      <c r="BB370" s="253"/>
      <c r="BC370" s="253"/>
      <c r="BD370" s="253"/>
      <c r="BE370" s="253"/>
      <c r="BF370" s="253"/>
      <c r="BG370" s="253"/>
    </row>
    <row r="371" spans="1:59" s="252" customFormat="1" ht="15" customHeight="1" x14ac:dyDescent="0.25">
      <c r="A371" s="253"/>
      <c r="B371" s="253"/>
      <c r="C371" s="253"/>
      <c r="D371" s="253"/>
      <c r="E371" s="253"/>
      <c r="F371" s="253"/>
      <c r="G371" s="253"/>
      <c r="H371" s="253"/>
      <c r="I371" s="253"/>
      <c r="J371" s="253"/>
      <c r="K371" s="253"/>
      <c r="L371" s="253"/>
      <c r="M371" s="253"/>
      <c r="N371" s="253"/>
      <c r="O371" s="253"/>
      <c r="P371" s="253"/>
      <c r="Q371" s="253"/>
      <c r="R371" s="253"/>
      <c r="S371" s="253"/>
      <c r="T371" s="253"/>
      <c r="U371" s="253" t="s">
        <v>529</v>
      </c>
      <c r="V371" s="253"/>
      <c r="W371" s="253"/>
      <c r="X371" s="253"/>
      <c r="Y371" s="253"/>
      <c r="Z371" s="253"/>
      <c r="AA371" s="253"/>
      <c r="AB371" s="253"/>
      <c r="AC371" s="253" t="s">
        <v>357</v>
      </c>
      <c r="AD371" s="253"/>
      <c r="AE371" s="253"/>
      <c r="AF371" s="253"/>
      <c r="AG371" s="253"/>
      <c r="AH371" s="253"/>
      <c r="AI371" s="253"/>
      <c r="AJ371" s="253"/>
      <c r="AK371" s="253"/>
      <c r="AL371" s="253"/>
      <c r="AM371" s="253"/>
      <c r="AN371" s="253"/>
      <c r="AO371" s="253"/>
      <c r="AP371" s="256"/>
      <c r="AQ371" s="253"/>
      <c r="AR371" s="253"/>
      <c r="AS371" s="253"/>
      <c r="AT371" s="256"/>
      <c r="AU371" s="253"/>
      <c r="AV371" s="253"/>
      <c r="AW371" s="253"/>
      <c r="AX371" s="253"/>
      <c r="AY371" s="253"/>
      <c r="AZ371" s="253"/>
      <c r="BA371" s="253"/>
      <c r="BB371" s="253"/>
      <c r="BC371" s="253"/>
      <c r="BD371" s="253"/>
      <c r="BE371" s="253"/>
      <c r="BF371" s="253"/>
      <c r="BG371" s="253"/>
    </row>
    <row r="372" spans="1:59" s="252" customFormat="1" ht="15" customHeight="1" x14ac:dyDescent="0.25">
      <c r="A372" s="253"/>
      <c r="B372" s="253"/>
      <c r="C372" s="253"/>
      <c r="D372" s="253"/>
      <c r="E372" s="253"/>
      <c r="F372" s="253"/>
      <c r="G372" s="253"/>
      <c r="H372" s="253"/>
      <c r="I372" s="253"/>
      <c r="J372" s="253"/>
      <c r="K372" s="253"/>
      <c r="L372" s="253"/>
      <c r="M372" s="253"/>
      <c r="N372" s="253"/>
      <c r="O372" s="253"/>
      <c r="P372" s="253"/>
      <c r="Q372" s="253"/>
      <c r="R372" s="253"/>
      <c r="S372" s="253"/>
      <c r="T372" s="253"/>
      <c r="U372" s="253" t="s">
        <v>530</v>
      </c>
      <c r="V372" s="253"/>
      <c r="W372" s="253"/>
      <c r="X372" s="253"/>
      <c r="Y372" s="253"/>
      <c r="Z372" s="253"/>
      <c r="AA372" s="253"/>
      <c r="AB372" s="253"/>
      <c r="AC372" s="253" t="s">
        <v>323</v>
      </c>
      <c r="AD372" s="253"/>
      <c r="AE372" s="253"/>
      <c r="AF372" s="253"/>
      <c r="AG372" s="253"/>
      <c r="AH372" s="253"/>
      <c r="AI372" s="253"/>
      <c r="AJ372" s="253"/>
      <c r="AK372" s="253"/>
      <c r="AL372" s="253"/>
      <c r="AM372" s="253"/>
      <c r="AN372" s="253"/>
      <c r="AO372" s="253"/>
      <c r="AP372" s="256"/>
      <c r="AQ372" s="253"/>
      <c r="AR372" s="253"/>
      <c r="AS372" s="253"/>
      <c r="AT372" s="256"/>
      <c r="AU372" s="253"/>
      <c r="AV372" s="253"/>
      <c r="AW372" s="253"/>
      <c r="AX372" s="253"/>
      <c r="AY372" s="253"/>
      <c r="AZ372" s="253"/>
      <c r="BA372" s="253"/>
      <c r="BB372" s="253"/>
      <c r="BC372" s="253"/>
      <c r="BD372" s="253"/>
      <c r="BE372" s="253"/>
      <c r="BF372" s="253"/>
      <c r="BG372" s="253"/>
    </row>
    <row r="373" spans="1:59" s="252" customFormat="1" ht="15" customHeight="1" x14ac:dyDescent="0.25">
      <c r="A373" s="253"/>
      <c r="B373" s="253"/>
      <c r="C373" s="253"/>
      <c r="D373" s="253"/>
      <c r="E373" s="253"/>
      <c r="F373" s="253"/>
      <c r="G373" s="253"/>
      <c r="H373" s="253"/>
      <c r="I373" s="253"/>
      <c r="J373" s="253"/>
      <c r="K373" s="253"/>
      <c r="L373" s="253"/>
      <c r="M373" s="253"/>
      <c r="N373" s="253"/>
      <c r="O373" s="253"/>
      <c r="P373" s="253"/>
      <c r="Q373" s="253"/>
      <c r="R373" s="253"/>
      <c r="S373" s="253"/>
      <c r="T373" s="253"/>
      <c r="U373" s="253" t="s">
        <v>531</v>
      </c>
      <c r="V373" s="253"/>
      <c r="W373" s="253"/>
      <c r="X373" s="253"/>
      <c r="Y373" s="253"/>
      <c r="Z373" s="253"/>
      <c r="AA373" s="253"/>
      <c r="AB373" s="253"/>
      <c r="AC373" s="253" t="s">
        <v>316</v>
      </c>
      <c r="AD373" s="253"/>
      <c r="AE373" s="253"/>
      <c r="AF373" s="253"/>
      <c r="AG373" s="253"/>
      <c r="AH373" s="253"/>
      <c r="AI373" s="253"/>
      <c r="AJ373" s="253"/>
      <c r="AK373" s="253"/>
      <c r="AL373" s="253"/>
      <c r="AM373" s="253"/>
      <c r="AN373" s="253"/>
      <c r="AO373" s="253"/>
      <c r="AP373" s="256"/>
      <c r="AQ373" s="253"/>
      <c r="AR373" s="253"/>
      <c r="AS373" s="253"/>
      <c r="AT373" s="256"/>
      <c r="AU373" s="253"/>
      <c r="AV373" s="253"/>
      <c r="AW373" s="253"/>
      <c r="AX373" s="253"/>
      <c r="AY373" s="253"/>
      <c r="AZ373" s="253"/>
      <c r="BA373" s="253"/>
      <c r="BB373" s="253"/>
      <c r="BC373" s="253"/>
      <c r="BD373" s="253"/>
      <c r="BE373" s="253"/>
      <c r="BF373" s="253"/>
      <c r="BG373" s="253"/>
    </row>
    <row r="374" spans="1:59" s="252" customFormat="1" ht="15" customHeight="1" x14ac:dyDescent="0.25">
      <c r="A374" s="253"/>
      <c r="B374" s="253"/>
      <c r="C374" s="253"/>
      <c r="D374" s="253"/>
      <c r="E374" s="253"/>
      <c r="F374" s="253"/>
      <c r="G374" s="253"/>
      <c r="H374" s="253"/>
      <c r="I374" s="253"/>
      <c r="J374" s="253"/>
      <c r="K374" s="253"/>
      <c r="L374" s="253"/>
      <c r="M374" s="253"/>
      <c r="N374" s="253"/>
      <c r="O374" s="253"/>
      <c r="P374" s="253"/>
      <c r="Q374" s="253"/>
      <c r="R374" s="253"/>
      <c r="S374" s="253"/>
      <c r="T374" s="253"/>
      <c r="U374" s="253" t="s">
        <v>532</v>
      </c>
      <c r="V374" s="253"/>
      <c r="W374" s="253"/>
      <c r="X374" s="253"/>
      <c r="Y374" s="253"/>
      <c r="Z374" s="253"/>
      <c r="AA374" s="253"/>
      <c r="AB374" s="253"/>
      <c r="AC374" s="253" t="s">
        <v>323</v>
      </c>
      <c r="AD374" s="253"/>
      <c r="AE374" s="253"/>
      <c r="AF374" s="253"/>
      <c r="AG374" s="253"/>
      <c r="AH374" s="253"/>
      <c r="AI374" s="253"/>
      <c r="AJ374" s="253"/>
      <c r="AK374" s="253"/>
      <c r="AL374" s="253"/>
      <c r="AM374" s="253"/>
      <c r="AN374" s="253"/>
      <c r="AO374" s="253"/>
      <c r="AP374" s="256"/>
      <c r="AQ374" s="253"/>
      <c r="AR374" s="253"/>
      <c r="AS374" s="253"/>
      <c r="AT374" s="256"/>
      <c r="AU374" s="253"/>
      <c r="AV374" s="253"/>
      <c r="AW374" s="253"/>
      <c r="AX374" s="253"/>
      <c r="AY374" s="253"/>
      <c r="AZ374" s="253"/>
      <c r="BA374" s="253"/>
      <c r="BB374" s="253"/>
      <c r="BC374" s="253"/>
      <c r="BD374" s="253"/>
      <c r="BE374" s="253"/>
      <c r="BF374" s="253"/>
      <c r="BG374" s="253"/>
    </row>
    <row r="375" spans="1:59" s="252" customFormat="1" ht="15" customHeight="1" x14ac:dyDescent="0.25">
      <c r="A375" s="253"/>
      <c r="B375" s="253"/>
      <c r="C375" s="253"/>
      <c r="D375" s="253"/>
      <c r="E375" s="253"/>
      <c r="F375" s="253"/>
      <c r="G375" s="253"/>
      <c r="H375" s="253"/>
      <c r="I375" s="253"/>
      <c r="J375" s="253"/>
      <c r="K375" s="253"/>
      <c r="L375" s="253"/>
      <c r="M375" s="253"/>
      <c r="N375" s="253"/>
      <c r="O375" s="253"/>
      <c r="P375" s="253"/>
      <c r="Q375" s="253"/>
      <c r="R375" s="253"/>
      <c r="S375" s="253"/>
      <c r="T375" s="253"/>
      <c r="U375" s="253" t="s">
        <v>533</v>
      </c>
      <c r="V375" s="253"/>
      <c r="W375" s="253"/>
      <c r="X375" s="253"/>
      <c r="Y375" s="253"/>
      <c r="Z375" s="253"/>
      <c r="AA375" s="253"/>
      <c r="AB375" s="253"/>
      <c r="AC375" s="253" t="s">
        <v>329</v>
      </c>
      <c r="AD375" s="253"/>
      <c r="AE375" s="253"/>
      <c r="AF375" s="253"/>
      <c r="AG375" s="253"/>
      <c r="AH375" s="253"/>
      <c r="AI375" s="253"/>
      <c r="AJ375" s="253"/>
      <c r="AK375" s="253"/>
      <c r="AL375" s="253"/>
      <c r="AM375" s="253"/>
      <c r="AN375" s="253"/>
      <c r="AO375" s="253"/>
      <c r="AP375" s="256"/>
      <c r="AQ375" s="253"/>
      <c r="AR375" s="253"/>
      <c r="AS375" s="253"/>
      <c r="AT375" s="256"/>
      <c r="AU375" s="253"/>
      <c r="AV375" s="253"/>
      <c r="AW375" s="253"/>
      <c r="AX375" s="253"/>
      <c r="AY375" s="253"/>
      <c r="AZ375" s="253"/>
      <c r="BA375" s="253"/>
      <c r="BB375" s="253"/>
      <c r="BC375" s="253"/>
      <c r="BD375" s="253"/>
      <c r="BE375" s="253"/>
      <c r="BF375" s="253"/>
      <c r="BG375" s="253"/>
    </row>
    <row r="376" spans="1:59" s="252" customFormat="1" ht="15" customHeight="1" x14ac:dyDescent="0.25">
      <c r="A376" s="253"/>
      <c r="B376" s="253"/>
      <c r="C376" s="253"/>
      <c r="D376" s="253"/>
      <c r="E376" s="253"/>
      <c r="F376" s="253"/>
      <c r="G376" s="253"/>
      <c r="H376" s="253"/>
      <c r="I376" s="253"/>
      <c r="J376" s="253"/>
      <c r="K376" s="253"/>
      <c r="L376" s="253"/>
      <c r="M376" s="253"/>
      <c r="N376" s="253"/>
      <c r="O376" s="253"/>
      <c r="P376" s="253"/>
      <c r="Q376" s="253"/>
      <c r="R376" s="253"/>
      <c r="S376" s="253"/>
      <c r="T376" s="253"/>
      <c r="U376" s="253" t="s">
        <v>534</v>
      </c>
      <c r="V376" s="253"/>
      <c r="W376" s="253"/>
      <c r="X376" s="253"/>
      <c r="Y376" s="253"/>
      <c r="Z376" s="253"/>
      <c r="AA376" s="253"/>
      <c r="AB376" s="253"/>
      <c r="AC376" s="253" t="s">
        <v>320</v>
      </c>
      <c r="AD376" s="253"/>
      <c r="AE376" s="253"/>
      <c r="AF376" s="253"/>
      <c r="AG376" s="253"/>
      <c r="AH376" s="253"/>
      <c r="AI376" s="253"/>
      <c r="AJ376" s="253"/>
      <c r="AK376" s="253"/>
      <c r="AL376" s="253"/>
      <c r="AM376" s="253"/>
      <c r="AN376" s="253"/>
      <c r="AO376" s="253"/>
      <c r="AP376" s="256"/>
      <c r="AQ376" s="253"/>
      <c r="AR376" s="253"/>
      <c r="AS376" s="253"/>
      <c r="AT376" s="256"/>
      <c r="AU376" s="253"/>
      <c r="AV376" s="253"/>
      <c r="AW376" s="253"/>
      <c r="AX376" s="253"/>
      <c r="AY376" s="253"/>
      <c r="AZ376" s="253"/>
      <c r="BA376" s="253"/>
      <c r="BB376" s="253"/>
      <c r="BC376" s="253"/>
      <c r="BD376" s="253"/>
      <c r="BE376" s="253"/>
      <c r="BF376" s="253"/>
      <c r="BG376" s="253"/>
    </row>
    <row r="377" spans="1:59" s="252" customFormat="1" ht="15" customHeight="1" x14ac:dyDescent="0.25">
      <c r="A377" s="253"/>
      <c r="B377" s="253"/>
      <c r="C377" s="253"/>
      <c r="D377" s="253"/>
      <c r="E377" s="253"/>
      <c r="F377" s="253"/>
      <c r="G377" s="253"/>
      <c r="H377" s="253"/>
      <c r="I377" s="253"/>
      <c r="J377" s="253"/>
      <c r="K377" s="253"/>
      <c r="L377" s="253"/>
      <c r="M377" s="253"/>
      <c r="N377" s="253"/>
      <c r="O377" s="253"/>
      <c r="P377" s="253"/>
      <c r="Q377" s="253"/>
      <c r="R377" s="253"/>
      <c r="S377" s="253"/>
      <c r="T377" s="253"/>
      <c r="U377" s="253" t="s">
        <v>535</v>
      </c>
      <c r="V377" s="253"/>
      <c r="W377" s="253"/>
      <c r="X377" s="253"/>
      <c r="Y377" s="253"/>
      <c r="Z377" s="253"/>
      <c r="AA377" s="253"/>
      <c r="AB377" s="253"/>
      <c r="AC377" s="253" t="s">
        <v>332</v>
      </c>
      <c r="AD377" s="253"/>
      <c r="AE377" s="253"/>
      <c r="AF377" s="253"/>
      <c r="AG377" s="253"/>
      <c r="AH377" s="253"/>
      <c r="AI377" s="253"/>
      <c r="AJ377" s="253"/>
      <c r="AK377" s="253"/>
      <c r="AL377" s="253"/>
      <c r="AM377" s="253"/>
      <c r="AN377" s="253"/>
      <c r="AO377" s="253"/>
      <c r="AP377" s="256"/>
      <c r="AQ377" s="253"/>
      <c r="AR377" s="253"/>
      <c r="AS377" s="253"/>
      <c r="AT377" s="256"/>
      <c r="AU377" s="253"/>
      <c r="AV377" s="253"/>
      <c r="AW377" s="253"/>
      <c r="AX377" s="253"/>
      <c r="AY377" s="253"/>
      <c r="AZ377" s="253"/>
      <c r="BA377" s="253"/>
      <c r="BB377" s="253"/>
      <c r="BC377" s="253"/>
      <c r="BD377" s="253"/>
      <c r="BE377" s="253"/>
      <c r="BF377" s="253"/>
      <c r="BG377" s="253"/>
    </row>
    <row r="378" spans="1:59" s="252" customFormat="1" ht="15" customHeight="1" x14ac:dyDescent="0.25">
      <c r="A378" s="253"/>
      <c r="B378" s="253"/>
      <c r="C378" s="253"/>
      <c r="D378" s="253"/>
      <c r="E378" s="253"/>
      <c r="F378" s="253"/>
      <c r="G378" s="253"/>
      <c r="H378" s="253"/>
      <c r="I378" s="253"/>
      <c r="J378" s="253"/>
      <c r="K378" s="253"/>
      <c r="L378" s="253"/>
      <c r="M378" s="253"/>
      <c r="N378" s="253"/>
      <c r="O378" s="253"/>
      <c r="P378" s="253"/>
      <c r="Q378" s="253"/>
      <c r="R378" s="253"/>
      <c r="S378" s="253"/>
      <c r="T378" s="253"/>
      <c r="U378" s="253" t="s">
        <v>536</v>
      </c>
      <c r="V378" s="253"/>
      <c r="W378" s="253"/>
      <c r="X378" s="253"/>
      <c r="Y378" s="253"/>
      <c r="Z378" s="253"/>
      <c r="AA378" s="253"/>
      <c r="AB378" s="253"/>
      <c r="AC378" s="253" t="s">
        <v>318</v>
      </c>
      <c r="AD378" s="253"/>
      <c r="AE378" s="253"/>
      <c r="AF378" s="253"/>
      <c r="AG378" s="253"/>
      <c r="AH378" s="253"/>
      <c r="AI378" s="253"/>
      <c r="AJ378" s="253"/>
      <c r="AK378" s="253"/>
      <c r="AL378" s="253"/>
      <c r="AM378" s="253"/>
      <c r="AN378" s="253"/>
      <c r="AO378" s="253"/>
      <c r="AP378" s="256"/>
      <c r="AQ378" s="253"/>
      <c r="AR378" s="253"/>
      <c r="AS378" s="253"/>
      <c r="AT378" s="256"/>
      <c r="AU378" s="253"/>
      <c r="AV378" s="253"/>
      <c r="AW378" s="253"/>
      <c r="AX378" s="253"/>
      <c r="AY378" s="253"/>
      <c r="AZ378" s="253"/>
      <c r="BA378" s="253"/>
      <c r="BB378" s="253"/>
      <c r="BC378" s="253"/>
      <c r="BD378" s="253"/>
      <c r="BE378" s="253"/>
      <c r="BF378" s="253"/>
      <c r="BG378" s="253"/>
    </row>
    <row r="379" spans="1:59" s="252" customFormat="1" ht="15" customHeight="1" x14ac:dyDescent="0.25">
      <c r="A379" s="253"/>
      <c r="B379" s="253"/>
      <c r="C379" s="253"/>
      <c r="D379" s="253"/>
      <c r="E379" s="253"/>
      <c r="F379" s="253"/>
      <c r="G379" s="253"/>
      <c r="H379" s="253"/>
      <c r="I379" s="253"/>
      <c r="J379" s="253"/>
      <c r="K379" s="253"/>
      <c r="L379" s="253"/>
      <c r="M379" s="253"/>
      <c r="N379" s="253"/>
      <c r="O379" s="253"/>
      <c r="P379" s="253"/>
      <c r="Q379" s="253"/>
      <c r="R379" s="253"/>
      <c r="S379" s="253"/>
      <c r="T379" s="253"/>
      <c r="U379" s="253" t="s">
        <v>537</v>
      </c>
      <c r="V379" s="253"/>
      <c r="W379" s="253"/>
      <c r="X379" s="253"/>
      <c r="Y379" s="253"/>
      <c r="Z379" s="253"/>
      <c r="AA379" s="253"/>
      <c r="AB379" s="253"/>
      <c r="AC379" s="253" t="s">
        <v>332</v>
      </c>
      <c r="AD379" s="253"/>
      <c r="AE379" s="253"/>
      <c r="AF379" s="253"/>
      <c r="AG379" s="253"/>
      <c r="AH379" s="253"/>
      <c r="AI379" s="253"/>
      <c r="AJ379" s="253"/>
      <c r="AK379" s="253"/>
      <c r="AL379" s="253"/>
      <c r="AM379" s="253"/>
      <c r="AN379" s="253"/>
      <c r="AO379" s="253"/>
      <c r="AP379" s="256"/>
      <c r="AQ379" s="253"/>
      <c r="AR379" s="253"/>
      <c r="AS379" s="253"/>
      <c r="AT379" s="256"/>
      <c r="AU379" s="253"/>
      <c r="AV379" s="253"/>
      <c r="AW379" s="253"/>
      <c r="AX379" s="253"/>
      <c r="AY379" s="253"/>
      <c r="AZ379" s="253"/>
      <c r="BA379" s="253"/>
      <c r="BB379" s="253"/>
      <c r="BC379" s="253"/>
      <c r="BD379" s="253"/>
      <c r="BE379" s="253"/>
      <c r="BF379" s="253"/>
      <c r="BG379" s="253"/>
    </row>
    <row r="380" spans="1:59" s="252" customFormat="1" ht="15" customHeight="1" x14ac:dyDescent="0.25">
      <c r="A380" s="253"/>
      <c r="B380" s="253"/>
      <c r="C380" s="253"/>
      <c r="D380" s="253"/>
      <c r="E380" s="253"/>
      <c r="F380" s="253"/>
      <c r="G380" s="253"/>
      <c r="H380" s="253"/>
      <c r="I380" s="253"/>
      <c r="J380" s="253"/>
      <c r="K380" s="253"/>
      <c r="L380" s="253"/>
      <c r="M380" s="253"/>
      <c r="N380" s="253"/>
      <c r="O380" s="253"/>
      <c r="P380" s="253"/>
      <c r="Q380" s="253"/>
      <c r="R380" s="253"/>
      <c r="S380" s="253"/>
      <c r="T380" s="253"/>
      <c r="U380" s="253" t="s">
        <v>538</v>
      </c>
      <c r="V380" s="253"/>
      <c r="W380" s="253"/>
      <c r="X380" s="253"/>
      <c r="Y380" s="253"/>
      <c r="Z380" s="253"/>
      <c r="AA380" s="253"/>
      <c r="AB380" s="253"/>
      <c r="AC380" s="253" t="s">
        <v>318</v>
      </c>
      <c r="AD380" s="253"/>
      <c r="AE380" s="253"/>
      <c r="AF380" s="253"/>
      <c r="AG380" s="253"/>
      <c r="AH380" s="253"/>
      <c r="AI380" s="253"/>
      <c r="AJ380" s="253"/>
      <c r="AK380" s="253"/>
      <c r="AL380" s="253"/>
      <c r="AM380" s="253"/>
      <c r="AN380" s="253"/>
      <c r="AO380" s="253"/>
      <c r="AP380" s="256"/>
      <c r="AQ380" s="253"/>
      <c r="AR380" s="253"/>
      <c r="AS380" s="253"/>
      <c r="AT380" s="256"/>
      <c r="AU380" s="253"/>
      <c r="AV380" s="253"/>
      <c r="AW380" s="253"/>
      <c r="AX380" s="253"/>
      <c r="AY380" s="253"/>
      <c r="AZ380" s="253"/>
      <c r="BA380" s="253"/>
      <c r="BB380" s="253"/>
      <c r="BC380" s="253"/>
      <c r="BD380" s="253"/>
      <c r="BE380" s="253"/>
      <c r="BF380" s="253"/>
      <c r="BG380" s="253"/>
    </row>
    <row r="381" spans="1:59" s="252" customFormat="1" ht="15" customHeight="1" x14ac:dyDescent="0.25">
      <c r="A381" s="253"/>
      <c r="B381" s="253"/>
      <c r="C381" s="253"/>
      <c r="D381" s="253"/>
      <c r="E381" s="253"/>
      <c r="F381" s="253"/>
      <c r="G381" s="253"/>
      <c r="H381" s="253"/>
      <c r="I381" s="253"/>
      <c r="J381" s="253"/>
      <c r="K381" s="253"/>
      <c r="L381" s="253"/>
      <c r="M381" s="253"/>
      <c r="N381" s="253"/>
      <c r="O381" s="253"/>
      <c r="P381" s="253"/>
      <c r="Q381" s="253"/>
      <c r="R381" s="253"/>
      <c r="S381" s="253"/>
      <c r="T381" s="253"/>
      <c r="U381" s="253" t="s">
        <v>539</v>
      </c>
      <c r="V381" s="253"/>
      <c r="W381" s="253"/>
      <c r="X381" s="253"/>
      <c r="Y381" s="253"/>
      <c r="Z381" s="253"/>
      <c r="AA381" s="253"/>
      <c r="AB381" s="253"/>
      <c r="AC381" s="253" t="s">
        <v>323</v>
      </c>
      <c r="AD381" s="253"/>
      <c r="AE381" s="253"/>
      <c r="AF381" s="253"/>
      <c r="AG381" s="253"/>
      <c r="AH381" s="253"/>
      <c r="AI381" s="253"/>
      <c r="AJ381" s="253"/>
      <c r="AK381" s="253"/>
      <c r="AL381" s="253"/>
      <c r="AM381" s="253"/>
      <c r="AN381" s="253"/>
      <c r="AO381" s="253"/>
      <c r="AP381" s="256"/>
      <c r="AQ381" s="253"/>
      <c r="AR381" s="253"/>
      <c r="AS381" s="253"/>
      <c r="AT381" s="256"/>
      <c r="AU381" s="253"/>
      <c r="AV381" s="253"/>
      <c r="AW381" s="253"/>
      <c r="AX381" s="253"/>
      <c r="AY381" s="253"/>
      <c r="AZ381" s="253"/>
      <c r="BA381" s="253"/>
      <c r="BB381" s="253"/>
      <c r="BC381" s="253"/>
      <c r="BD381" s="253"/>
      <c r="BE381" s="253"/>
      <c r="BF381" s="253"/>
      <c r="BG381" s="253"/>
    </row>
    <row r="382" spans="1:59" s="252" customFormat="1" ht="15" customHeight="1" x14ac:dyDescent="0.25">
      <c r="A382" s="253"/>
      <c r="B382" s="253"/>
      <c r="C382" s="253"/>
      <c r="D382" s="253"/>
      <c r="E382" s="253"/>
      <c r="F382" s="253"/>
      <c r="G382" s="253"/>
      <c r="H382" s="253"/>
      <c r="I382" s="253"/>
      <c r="J382" s="253"/>
      <c r="K382" s="253"/>
      <c r="L382" s="253"/>
      <c r="M382" s="253"/>
      <c r="N382" s="253"/>
      <c r="O382" s="253"/>
      <c r="P382" s="253"/>
      <c r="Q382" s="253"/>
      <c r="R382" s="253"/>
      <c r="S382" s="253"/>
      <c r="T382" s="253"/>
      <c r="U382" s="253" t="s">
        <v>540</v>
      </c>
      <c r="V382" s="253"/>
      <c r="W382" s="253"/>
      <c r="X382" s="253"/>
      <c r="Y382" s="253"/>
      <c r="Z382" s="253"/>
      <c r="AA382" s="253"/>
      <c r="AB382" s="253"/>
      <c r="AC382" s="253" t="s">
        <v>329</v>
      </c>
      <c r="AD382" s="253"/>
      <c r="AE382" s="253"/>
      <c r="AF382" s="253"/>
      <c r="AG382" s="253"/>
      <c r="AH382" s="253"/>
      <c r="AI382" s="253"/>
      <c r="AJ382" s="253"/>
      <c r="AK382" s="253"/>
      <c r="AL382" s="253"/>
      <c r="AM382" s="253"/>
      <c r="AN382" s="253"/>
      <c r="AO382" s="253"/>
      <c r="AP382" s="256"/>
      <c r="AQ382" s="253"/>
      <c r="AR382" s="253"/>
      <c r="AS382" s="253"/>
      <c r="AT382" s="256"/>
      <c r="AU382" s="253"/>
      <c r="AV382" s="253"/>
      <c r="AW382" s="253"/>
      <c r="AX382" s="253"/>
      <c r="AY382" s="253"/>
      <c r="AZ382" s="253"/>
      <c r="BA382" s="253"/>
      <c r="BB382" s="253"/>
      <c r="BC382" s="253"/>
      <c r="BD382" s="253"/>
      <c r="BE382" s="253"/>
      <c r="BF382" s="253"/>
      <c r="BG382" s="253"/>
    </row>
    <row r="383" spans="1:59" s="252" customFormat="1" ht="15" customHeight="1" x14ac:dyDescent="0.25">
      <c r="A383" s="253"/>
      <c r="B383" s="253"/>
      <c r="C383" s="253"/>
      <c r="D383" s="253"/>
      <c r="E383" s="253"/>
      <c r="F383" s="253"/>
      <c r="G383" s="253"/>
      <c r="H383" s="253"/>
      <c r="I383" s="253"/>
      <c r="J383" s="253"/>
      <c r="K383" s="253"/>
      <c r="L383" s="253"/>
      <c r="M383" s="253"/>
      <c r="N383" s="253"/>
      <c r="O383" s="253"/>
      <c r="P383" s="253"/>
      <c r="Q383" s="253"/>
      <c r="R383" s="253"/>
      <c r="S383" s="253"/>
      <c r="T383" s="253"/>
      <c r="U383" s="253" t="s">
        <v>541</v>
      </c>
      <c r="V383" s="253"/>
      <c r="W383" s="253"/>
      <c r="X383" s="253"/>
      <c r="Y383" s="253"/>
      <c r="Z383" s="253"/>
      <c r="AA383" s="253"/>
      <c r="AB383" s="253"/>
      <c r="AC383" s="253" t="s">
        <v>323</v>
      </c>
      <c r="AD383" s="253"/>
      <c r="AE383" s="253"/>
      <c r="AF383" s="253"/>
      <c r="AG383" s="253"/>
      <c r="AH383" s="253"/>
      <c r="AI383" s="253"/>
      <c r="AJ383" s="253"/>
      <c r="AK383" s="253"/>
      <c r="AL383" s="253"/>
      <c r="AM383" s="253"/>
      <c r="AN383" s="253"/>
      <c r="AO383" s="253"/>
      <c r="AP383" s="256"/>
      <c r="AQ383" s="253"/>
      <c r="AR383" s="253"/>
      <c r="AS383" s="253"/>
      <c r="AT383" s="256"/>
      <c r="AU383" s="253"/>
      <c r="AV383" s="253"/>
      <c r="AW383" s="253"/>
      <c r="AX383" s="253"/>
      <c r="AY383" s="253"/>
      <c r="AZ383" s="253"/>
      <c r="BA383" s="253"/>
      <c r="BB383" s="253"/>
      <c r="BC383" s="253"/>
      <c r="BD383" s="253"/>
      <c r="BE383" s="253"/>
      <c r="BF383" s="253"/>
      <c r="BG383" s="253"/>
    </row>
    <row r="384" spans="1:59" s="252" customFormat="1" ht="15" customHeight="1" x14ac:dyDescent="0.25">
      <c r="A384" s="253"/>
      <c r="B384" s="253"/>
      <c r="C384" s="253"/>
      <c r="D384" s="253"/>
      <c r="E384" s="253"/>
      <c r="F384" s="253"/>
      <c r="G384" s="253"/>
      <c r="H384" s="253"/>
      <c r="I384" s="253"/>
      <c r="J384" s="253"/>
      <c r="K384" s="253"/>
      <c r="L384" s="253"/>
      <c r="M384" s="253"/>
      <c r="N384" s="253"/>
      <c r="O384" s="253"/>
      <c r="P384" s="253"/>
      <c r="Q384" s="253"/>
      <c r="R384" s="253"/>
      <c r="S384" s="253"/>
      <c r="T384" s="253"/>
      <c r="U384" s="253" t="s">
        <v>542</v>
      </c>
      <c r="V384" s="253"/>
      <c r="W384" s="253"/>
      <c r="X384" s="253"/>
      <c r="Y384" s="253"/>
      <c r="Z384" s="253"/>
      <c r="AA384" s="253"/>
      <c r="AB384" s="253"/>
      <c r="AC384" s="253" t="s">
        <v>332</v>
      </c>
      <c r="AD384" s="253"/>
      <c r="AE384" s="253"/>
      <c r="AF384" s="253"/>
      <c r="AG384" s="253"/>
      <c r="AH384" s="253"/>
      <c r="AI384" s="253"/>
      <c r="AJ384" s="253"/>
      <c r="AK384" s="253"/>
      <c r="AL384" s="253"/>
      <c r="AM384" s="253"/>
      <c r="AN384" s="253"/>
      <c r="AO384" s="253"/>
      <c r="AP384" s="256"/>
      <c r="AQ384" s="253"/>
      <c r="AR384" s="253"/>
      <c r="AS384" s="253"/>
      <c r="AT384" s="256"/>
      <c r="AU384" s="253"/>
      <c r="AV384" s="253"/>
      <c r="AW384" s="253"/>
      <c r="AX384" s="253"/>
      <c r="AY384" s="253"/>
      <c r="AZ384" s="253"/>
      <c r="BA384" s="253"/>
      <c r="BB384" s="253"/>
      <c r="BC384" s="253"/>
      <c r="BD384" s="253"/>
      <c r="BE384" s="253"/>
      <c r="BF384" s="253"/>
      <c r="BG384" s="253"/>
    </row>
    <row r="385" spans="1:59" s="252" customFormat="1" ht="15" customHeight="1" x14ac:dyDescent="0.25">
      <c r="A385" s="253"/>
      <c r="B385" s="253"/>
      <c r="C385" s="253"/>
      <c r="D385" s="253"/>
      <c r="E385" s="253"/>
      <c r="F385" s="253"/>
      <c r="G385" s="253"/>
      <c r="H385" s="253"/>
      <c r="I385" s="253"/>
      <c r="J385" s="253"/>
      <c r="K385" s="253"/>
      <c r="L385" s="253"/>
      <c r="M385" s="253"/>
      <c r="N385" s="253"/>
      <c r="O385" s="253"/>
      <c r="P385" s="253"/>
      <c r="Q385" s="253"/>
      <c r="R385" s="253"/>
      <c r="S385" s="253"/>
      <c r="T385" s="253"/>
      <c r="U385" s="253" t="s">
        <v>543</v>
      </c>
      <c r="V385" s="253"/>
      <c r="W385" s="253"/>
      <c r="X385" s="253"/>
      <c r="Y385" s="253"/>
      <c r="Z385" s="253"/>
      <c r="AA385" s="253"/>
      <c r="AB385" s="253"/>
      <c r="AC385" s="253" t="s">
        <v>393</v>
      </c>
      <c r="AD385" s="253"/>
      <c r="AE385" s="253"/>
      <c r="AF385" s="253"/>
      <c r="AG385" s="253"/>
      <c r="AH385" s="253"/>
      <c r="AI385" s="253"/>
      <c r="AJ385" s="253"/>
      <c r="AK385" s="253"/>
      <c r="AL385" s="253"/>
      <c r="AM385" s="253"/>
      <c r="AN385" s="253"/>
      <c r="AO385" s="253"/>
      <c r="AP385" s="256"/>
      <c r="AQ385" s="253"/>
      <c r="AR385" s="253"/>
      <c r="AS385" s="253"/>
      <c r="AT385" s="256"/>
      <c r="AU385" s="253"/>
      <c r="AV385" s="253"/>
      <c r="AW385" s="253"/>
      <c r="AX385" s="253"/>
      <c r="AY385" s="253"/>
      <c r="AZ385" s="253"/>
      <c r="BA385" s="253"/>
      <c r="BB385" s="253"/>
      <c r="BC385" s="253"/>
      <c r="BD385" s="253"/>
      <c r="BE385" s="253"/>
      <c r="BF385" s="253"/>
      <c r="BG385" s="253"/>
    </row>
    <row r="386" spans="1:59" s="252" customFormat="1" ht="15" customHeight="1" x14ac:dyDescent="0.25">
      <c r="A386" s="253"/>
      <c r="B386" s="253"/>
      <c r="C386" s="253"/>
      <c r="D386" s="253"/>
      <c r="E386" s="253"/>
      <c r="F386" s="253"/>
      <c r="G386" s="253"/>
      <c r="H386" s="253"/>
      <c r="I386" s="253"/>
      <c r="J386" s="253"/>
      <c r="K386" s="253"/>
      <c r="L386" s="253"/>
      <c r="M386" s="253"/>
      <c r="N386" s="253"/>
      <c r="O386" s="253"/>
      <c r="P386" s="253"/>
      <c r="Q386" s="253"/>
      <c r="R386" s="253"/>
      <c r="S386" s="253"/>
      <c r="T386" s="253"/>
      <c r="U386" s="253" t="s">
        <v>544</v>
      </c>
      <c r="V386" s="253"/>
      <c r="W386" s="253"/>
      <c r="X386" s="253"/>
      <c r="Y386" s="253"/>
      <c r="Z386" s="253"/>
      <c r="AA386" s="253"/>
      <c r="AB386" s="253"/>
      <c r="AC386" s="253" t="s">
        <v>357</v>
      </c>
      <c r="AD386" s="253"/>
      <c r="AE386" s="253"/>
      <c r="AF386" s="253"/>
      <c r="AG386" s="253"/>
      <c r="AH386" s="253"/>
      <c r="AI386" s="253"/>
      <c r="AJ386" s="253"/>
      <c r="AK386" s="253"/>
      <c r="AL386" s="253"/>
      <c r="AM386" s="253"/>
      <c r="AN386" s="253"/>
      <c r="AO386" s="253"/>
      <c r="AP386" s="256"/>
      <c r="AQ386" s="253"/>
      <c r="AR386" s="253"/>
      <c r="AS386" s="253"/>
      <c r="AT386" s="256"/>
      <c r="AU386" s="253"/>
      <c r="AV386" s="253"/>
      <c r="AW386" s="253"/>
      <c r="AX386" s="253"/>
      <c r="AY386" s="253"/>
      <c r="AZ386" s="253"/>
      <c r="BA386" s="253"/>
      <c r="BB386" s="253"/>
      <c r="BC386" s="253"/>
      <c r="BD386" s="253"/>
      <c r="BE386" s="253"/>
      <c r="BF386" s="253"/>
      <c r="BG386" s="253"/>
    </row>
    <row r="387" spans="1:59" s="252" customFormat="1" ht="15" customHeight="1" x14ac:dyDescent="0.25">
      <c r="A387" s="253"/>
      <c r="B387" s="253"/>
      <c r="C387" s="253"/>
      <c r="D387" s="253"/>
      <c r="E387" s="253"/>
      <c r="F387" s="253"/>
      <c r="G387" s="253"/>
      <c r="H387" s="253"/>
      <c r="I387" s="253"/>
      <c r="J387" s="253"/>
      <c r="K387" s="253"/>
      <c r="L387" s="253"/>
      <c r="M387" s="253"/>
      <c r="N387" s="253"/>
      <c r="O387" s="253"/>
      <c r="P387" s="253"/>
      <c r="Q387" s="253"/>
      <c r="R387" s="253"/>
      <c r="S387" s="253"/>
      <c r="T387" s="253"/>
      <c r="U387" s="253" t="s">
        <v>545</v>
      </c>
      <c r="V387" s="253"/>
      <c r="W387" s="253"/>
      <c r="X387" s="253"/>
      <c r="Y387" s="253"/>
      <c r="Z387" s="253"/>
      <c r="AA387" s="253"/>
      <c r="AB387" s="253"/>
      <c r="AC387" s="253" t="s">
        <v>332</v>
      </c>
      <c r="AD387" s="253"/>
      <c r="AE387" s="253"/>
      <c r="AF387" s="253"/>
      <c r="AG387" s="253"/>
      <c r="AH387" s="253"/>
      <c r="AI387" s="253"/>
      <c r="AJ387" s="253"/>
      <c r="AK387" s="253"/>
      <c r="AL387" s="253"/>
      <c r="AM387" s="253"/>
      <c r="AN387" s="253"/>
      <c r="AO387" s="253"/>
      <c r="AP387" s="256"/>
      <c r="AQ387" s="253"/>
      <c r="AR387" s="253"/>
      <c r="AS387" s="253"/>
      <c r="AT387" s="256"/>
      <c r="AU387" s="253"/>
      <c r="AV387" s="253"/>
      <c r="AW387" s="253"/>
      <c r="AX387" s="253"/>
      <c r="AY387" s="253"/>
      <c r="AZ387" s="253"/>
      <c r="BA387" s="253"/>
      <c r="BB387" s="253"/>
      <c r="BC387" s="253"/>
      <c r="BD387" s="253"/>
      <c r="BE387" s="253"/>
      <c r="BF387" s="253"/>
      <c r="BG387" s="253"/>
    </row>
    <row r="388" spans="1:59" s="252" customFormat="1" ht="15" customHeight="1" x14ac:dyDescent="0.25">
      <c r="A388" s="253"/>
      <c r="B388" s="253"/>
      <c r="C388" s="253"/>
      <c r="D388" s="253"/>
      <c r="E388" s="253"/>
      <c r="F388" s="253"/>
      <c r="G388" s="253"/>
      <c r="H388" s="253"/>
      <c r="I388" s="253"/>
      <c r="J388" s="253"/>
      <c r="K388" s="253"/>
      <c r="L388" s="253"/>
      <c r="M388" s="253"/>
      <c r="N388" s="253"/>
      <c r="O388" s="253"/>
      <c r="P388" s="253"/>
      <c r="Q388" s="253"/>
      <c r="R388" s="253"/>
      <c r="S388" s="253"/>
      <c r="T388" s="253"/>
      <c r="U388" s="253" t="s">
        <v>546</v>
      </c>
      <c r="V388" s="253"/>
      <c r="W388" s="253"/>
      <c r="X388" s="253"/>
      <c r="Y388" s="253"/>
      <c r="Z388" s="253"/>
      <c r="AA388" s="253"/>
      <c r="AB388" s="253"/>
      <c r="AC388" s="253" t="s">
        <v>357</v>
      </c>
      <c r="AD388" s="253"/>
      <c r="AE388" s="253"/>
      <c r="AF388" s="253"/>
      <c r="AG388" s="253"/>
      <c r="AH388" s="253"/>
      <c r="AI388" s="253"/>
      <c r="AJ388" s="253"/>
      <c r="AK388" s="253"/>
      <c r="AL388" s="253"/>
      <c r="AM388" s="253"/>
      <c r="AN388" s="253"/>
      <c r="AO388" s="253"/>
      <c r="AP388" s="256"/>
      <c r="AQ388" s="253"/>
      <c r="AR388" s="253"/>
      <c r="AS388" s="253"/>
      <c r="AT388" s="256"/>
      <c r="AU388" s="253"/>
      <c r="AV388" s="253"/>
      <c r="AW388" s="253"/>
      <c r="AX388" s="253"/>
      <c r="AY388" s="253"/>
      <c r="AZ388" s="253"/>
      <c r="BA388" s="253"/>
      <c r="BB388" s="253"/>
      <c r="BC388" s="253"/>
      <c r="BD388" s="253"/>
      <c r="BE388" s="253"/>
      <c r="BF388" s="253"/>
      <c r="BG388" s="253"/>
    </row>
    <row r="389" spans="1:59" s="252" customFormat="1" ht="15" customHeight="1" x14ac:dyDescent="0.25">
      <c r="A389" s="253"/>
      <c r="B389" s="253"/>
      <c r="C389" s="253"/>
      <c r="D389" s="253"/>
      <c r="E389" s="253"/>
      <c r="F389" s="253"/>
      <c r="G389" s="253"/>
      <c r="H389" s="253"/>
      <c r="I389" s="253"/>
      <c r="J389" s="253"/>
      <c r="K389" s="253"/>
      <c r="L389" s="253"/>
      <c r="M389" s="253"/>
      <c r="N389" s="253"/>
      <c r="O389" s="253"/>
      <c r="P389" s="253"/>
      <c r="Q389" s="253"/>
      <c r="R389" s="253"/>
      <c r="S389" s="253"/>
      <c r="T389" s="253"/>
      <c r="U389" s="253" t="s">
        <v>547</v>
      </c>
      <c r="V389" s="253"/>
      <c r="W389" s="253"/>
      <c r="X389" s="253"/>
      <c r="Y389" s="253"/>
      <c r="Z389" s="253"/>
      <c r="AA389" s="253"/>
      <c r="AB389" s="253"/>
      <c r="AC389" s="253" t="s">
        <v>316</v>
      </c>
      <c r="AD389" s="253"/>
      <c r="AE389" s="253"/>
      <c r="AF389" s="253"/>
      <c r="AG389" s="253"/>
      <c r="AH389" s="253"/>
      <c r="AI389" s="253"/>
      <c r="AJ389" s="253"/>
      <c r="AK389" s="253"/>
      <c r="AL389" s="253"/>
      <c r="AM389" s="253"/>
      <c r="AN389" s="253"/>
      <c r="AO389" s="253"/>
      <c r="AP389" s="256"/>
      <c r="AQ389" s="253"/>
      <c r="AR389" s="253"/>
      <c r="AS389" s="253"/>
      <c r="AT389" s="256"/>
      <c r="AU389" s="253"/>
      <c r="AV389" s="253"/>
      <c r="AW389" s="253"/>
      <c r="AX389" s="253"/>
      <c r="AY389" s="253"/>
      <c r="AZ389" s="253"/>
      <c r="BA389" s="253"/>
      <c r="BB389" s="253"/>
      <c r="BC389" s="253"/>
      <c r="BD389" s="253"/>
      <c r="BE389" s="253"/>
      <c r="BF389" s="253"/>
      <c r="BG389" s="253"/>
    </row>
    <row r="390" spans="1:59" s="252" customFormat="1" ht="15" customHeight="1" x14ac:dyDescent="0.25">
      <c r="A390" s="253"/>
      <c r="B390" s="253"/>
      <c r="C390" s="253"/>
      <c r="D390" s="253"/>
      <c r="E390" s="253"/>
      <c r="F390" s="253"/>
      <c r="G390" s="253"/>
      <c r="H390" s="253"/>
      <c r="I390" s="253"/>
      <c r="J390" s="253"/>
      <c r="K390" s="253"/>
      <c r="L390" s="253"/>
      <c r="M390" s="253"/>
      <c r="N390" s="253"/>
      <c r="O390" s="253"/>
      <c r="P390" s="253"/>
      <c r="Q390" s="253"/>
      <c r="R390" s="253"/>
      <c r="S390" s="253"/>
      <c r="T390" s="253"/>
      <c r="U390" s="253" t="s">
        <v>548</v>
      </c>
      <c r="V390" s="253"/>
      <c r="W390" s="253"/>
      <c r="X390" s="253"/>
      <c r="Y390" s="253"/>
      <c r="Z390" s="253"/>
      <c r="AA390" s="253"/>
      <c r="AB390" s="253"/>
      <c r="AC390" s="253" t="s">
        <v>332</v>
      </c>
      <c r="AD390" s="253"/>
      <c r="AE390" s="253"/>
      <c r="AF390" s="253"/>
      <c r="AG390" s="253"/>
      <c r="AH390" s="253"/>
      <c r="AI390" s="253"/>
      <c r="AJ390" s="253"/>
      <c r="AK390" s="253"/>
      <c r="AL390" s="253"/>
      <c r="AM390" s="253"/>
      <c r="AN390" s="253"/>
      <c r="AO390" s="253"/>
      <c r="AP390" s="256"/>
      <c r="AQ390" s="253"/>
      <c r="AR390" s="253"/>
      <c r="AS390" s="253"/>
      <c r="AT390" s="256"/>
      <c r="AU390" s="253"/>
      <c r="AV390" s="253"/>
      <c r="AW390" s="253"/>
      <c r="AX390" s="253"/>
      <c r="AY390" s="253"/>
      <c r="AZ390" s="253"/>
      <c r="BA390" s="253"/>
      <c r="BB390" s="253"/>
      <c r="BC390" s="253"/>
      <c r="BD390" s="253"/>
      <c r="BE390" s="253"/>
      <c r="BF390" s="253"/>
      <c r="BG390" s="253"/>
    </row>
    <row r="391" spans="1:59" s="252" customFormat="1" ht="15" customHeight="1" x14ac:dyDescent="0.25">
      <c r="A391" s="253"/>
      <c r="B391" s="253"/>
      <c r="C391" s="253"/>
      <c r="D391" s="253"/>
      <c r="E391" s="253"/>
      <c r="F391" s="253"/>
      <c r="G391" s="253"/>
      <c r="H391" s="253"/>
      <c r="I391" s="253"/>
      <c r="J391" s="253"/>
      <c r="K391" s="253"/>
      <c r="L391" s="253"/>
      <c r="M391" s="253"/>
      <c r="N391" s="253"/>
      <c r="O391" s="253"/>
      <c r="P391" s="253"/>
      <c r="Q391" s="253"/>
      <c r="R391" s="253"/>
      <c r="S391" s="253"/>
      <c r="T391" s="253"/>
      <c r="U391" s="253" t="s">
        <v>549</v>
      </c>
      <c r="V391" s="253"/>
      <c r="W391" s="253"/>
      <c r="X391" s="253"/>
      <c r="Y391" s="253"/>
      <c r="Z391" s="253"/>
      <c r="AA391" s="253"/>
      <c r="AB391" s="253"/>
      <c r="AC391" s="253" t="s">
        <v>323</v>
      </c>
      <c r="AD391" s="253"/>
      <c r="AE391" s="253"/>
      <c r="AF391" s="253"/>
      <c r="AG391" s="253"/>
      <c r="AH391" s="253"/>
      <c r="AI391" s="253"/>
      <c r="AJ391" s="253"/>
      <c r="AK391" s="253"/>
      <c r="AL391" s="253"/>
      <c r="AM391" s="253"/>
      <c r="AN391" s="253"/>
      <c r="AO391" s="253"/>
      <c r="AP391" s="256"/>
      <c r="AQ391" s="253"/>
      <c r="AR391" s="253"/>
      <c r="AS391" s="253"/>
      <c r="AT391" s="256"/>
      <c r="AU391" s="253"/>
      <c r="AV391" s="253"/>
      <c r="AW391" s="253"/>
      <c r="AX391" s="253"/>
      <c r="AY391" s="253"/>
      <c r="AZ391" s="253"/>
      <c r="BA391" s="253"/>
      <c r="BB391" s="253"/>
      <c r="BC391" s="253"/>
      <c r="BD391" s="253"/>
      <c r="BE391" s="253"/>
      <c r="BF391" s="253"/>
      <c r="BG391" s="253"/>
    </row>
    <row r="392" spans="1:59" s="252" customFormat="1" ht="15" customHeight="1" x14ac:dyDescent="0.25">
      <c r="A392" s="253"/>
      <c r="B392" s="253"/>
      <c r="C392" s="253"/>
      <c r="D392" s="253"/>
      <c r="E392" s="253"/>
      <c r="F392" s="253"/>
      <c r="G392" s="253"/>
      <c r="H392" s="253"/>
      <c r="I392" s="253"/>
      <c r="J392" s="253"/>
      <c r="K392" s="253"/>
      <c r="L392" s="253"/>
      <c r="M392" s="253"/>
      <c r="N392" s="253"/>
      <c r="O392" s="253"/>
      <c r="P392" s="253"/>
      <c r="Q392" s="253"/>
      <c r="R392" s="253"/>
      <c r="S392" s="253"/>
      <c r="T392" s="253"/>
      <c r="U392" s="253" t="s">
        <v>550</v>
      </c>
      <c r="V392" s="253"/>
      <c r="W392" s="253"/>
      <c r="X392" s="253"/>
      <c r="Y392" s="253"/>
      <c r="Z392" s="253"/>
      <c r="AA392" s="253"/>
      <c r="AB392" s="253"/>
      <c r="AC392" s="253" t="s">
        <v>329</v>
      </c>
      <c r="AD392" s="253"/>
      <c r="AE392" s="253"/>
      <c r="AF392" s="253"/>
      <c r="AG392" s="253"/>
      <c r="AH392" s="253"/>
      <c r="AI392" s="253"/>
      <c r="AJ392" s="253"/>
      <c r="AK392" s="253"/>
      <c r="AL392" s="253"/>
      <c r="AM392" s="253"/>
      <c r="AN392" s="253"/>
      <c r="AO392" s="253"/>
      <c r="AP392" s="256"/>
      <c r="AQ392" s="253"/>
      <c r="AR392" s="253"/>
      <c r="AS392" s="253"/>
      <c r="AT392" s="256"/>
      <c r="AU392" s="253"/>
      <c r="AV392" s="253"/>
      <c r="AW392" s="253"/>
      <c r="AX392" s="253"/>
      <c r="AY392" s="253"/>
      <c r="AZ392" s="253"/>
      <c r="BA392" s="253"/>
      <c r="BB392" s="253"/>
      <c r="BC392" s="253"/>
      <c r="BD392" s="253"/>
      <c r="BE392" s="253"/>
      <c r="BF392" s="253"/>
      <c r="BG392" s="253"/>
    </row>
    <row r="393" spans="1:59" s="252" customFormat="1" ht="15" customHeight="1" x14ac:dyDescent="0.25">
      <c r="A393" s="253"/>
      <c r="B393" s="253"/>
      <c r="C393" s="253"/>
      <c r="D393" s="253"/>
      <c r="E393" s="253"/>
      <c r="F393" s="253"/>
      <c r="G393" s="253"/>
      <c r="H393" s="253"/>
      <c r="I393" s="253"/>
      <c r="J393" s="253"/>
      <c r="K393" s="253"/>
      <c r="L393" s="253"/>
      <c r="M393" s="253"/>
      <c r="N393" s="253"/>
      <c r="O393" s="253"/>
      <c r="P393" s="253"/>
      <c r="Q393" s="253"/>
      <c r="R393" s="253"/>
      <c r="S393" s="253"/>
      <c r="T393" s="253"/>
      <c r="U393" s="253" t="s">
        <v>551</v>
      </c>
      <c r="V393" s="253"/>
      <c r="W393" s="253"/>
      <c r="X393" s="253"/>
      <c r="Y393" s="253"/>
      <c r="Z393" s="253"/>
      <c r="AA393" s="253"/>
      <c r="AB393" s="253"/>
      <c r="AC393" s="253" t="s">
        <v>357</v>
      </c>
      <c r="AD393" s="253"/>
      <c r="AE393" s="253"/>
      <c r="AF393" s="253"/>
      <c r="AG393" s="253"/>
      <c r="AH393" s="253"/>
      <c r="AI393" s="253"/>
      <c r="AJ393" s="253"/>
      <c r="AK393" s="253"/>
      <c r="AL393" s="253"/>
      <c r="AM393" s="253"/>
      <c r="AN393" s="253"/>
      <c r="AO393" s="253"/>
      <c r="AP393" s="256"/>
      <c r="AQ393" s="253"/>
      <c r="AR393" s="253"/>
      <c r="AS393" s="253"/>
      <c r="AT393" s="256"/>
      <c r="AU393" s="253"/>
      <c r="AV393" s="253"/>
      <c r="AW393" s="253"/>
      <c r="AX393" s="253"/>
      <c r="AY393" s="253"/>
      <c r="AZ393" s="253"/>
      <c r="BA393" s="253"/>
      <c r="BB393" s="253"/>
      <c r="BC393" s="253"/>
      <c r="BD393" s="253"/>
      <c r="BE393" s="253"/>
      <c r="BF393" s="253"/>
      <c r="BG393" s="253"/>
    </row>
    <row r="394" spans="1:59" s="252" customFormat="1" ht="15" customHeight="1" x14ac:dyDescent="0.25">
      <c r="A394" s="253"/>
      <c r="B394" s="253"/>
      <c r="C394" s="253"/>
      <c r="D394" s="253"/>
      <c r="E394" s="253"/>
      <c r="F394" s="253"/>
      <c r="G394" s="253"/>
      <c r="H394" s="253"/>
      <c r="I394" s="253"/>
      <c r="J394" s="253"/>
      <c r="K394" s="253"/>
      <c r="L394" s="253"/>
      <c r="M394" s="253"/>
      <c r="N394" s="253"/>
      <c r="O394" s="253"/>
      <c r="P394" s="253"/>
      <c r="Q394" s="253"/>
      <c r="R394" s="253"/>
      <c r="S394" s="253"/>
      <c r="T394" s="253"/>
      <c r="U394" s="253" t="s">
        <v>552</v>
      </c>
      <c r="V394" s="253"/>
      <c r="W394" s="253"/>
      <c r="X394" s="253"/>
      <c r="Y394" s="253"/>
      <c r="Z394" s="253"/>
      <c r="AA394" s="253"/>
      <c r="AB394" s="253"/>
      <c r="AC394" s="253" t="s">
        <v>329</v>
      </c>
      <c r="AD394" s="253"/>
      <c r="AE394" s="253"/>
      <c r="AF394" s="253"/>
      <c r="AG394" s="253"/>
      <c r="AH394" s="253"/>
      <c r="AI394" s="253"/>
      <c r="AJ394" s="253"/>
      <c r="AK394" s="253"/>
      <c r="AL394" s="253"/>
      <c r="AM394" s="253"/>
      <c r="AN394" s="253"/>
      <c r="AO394" s="253"/>
      <c r="AP394" s="256"/>
      <c r="AQ394" s="253"/>
      <c r="AR394" s="253"/>
      <c r="AS394" s="253"/>
      <c r="AT394" s="256"/>
      <c r="AU394" s="253"/>
      <c r="AV394" s="253"/>
      <c r="AW394" s="253"/>
      <c r="AX394" s="253"/>
      <c r="AY394" s="253"/>
      <c r="AZ394" s="253"/>
      <c r="BA394" s="253"/>
      <c r="BB394" s="253"/>
      <c r="BC394" s="253"/>
      <c r="BD394" s="253"/>
      <c r="BE394" s="253"/>
      <c r="BF394" s="253"/>
      <c r="BG394" s="253"/>
    </row>
    <row r="395" spans="1:59" s="252" customFormat="1" ht="15" customHeight="1" x14ac:dyDescent="0.25">
      <c r="A395" s="253"/>
      <c r="B395" s="253"/>
      <c r="C395" s="253"/>
      <c r="D395" s="253"/>
      <c r="E395" s="253"/>
      <c r="F395" s="253"/>
      <c r="G395" s="253"/>
      <c r="H395" s="253"/>
      <c r="I395" s="253"/>
      <c r="J395" s="253"/>
      <c r="K395" s="253"/>
      <c r="L395" s="253"/>
      <c r="M395" s="253"/>
      <c r="N395" s="253"/>
      <c r="O395" s="253"/>
      <c r="P395" s="253"/>
      <c r="Q395" s="253"/>
      <c r="R395" s="253"/>
      <c r="S395" s="253"/>
      <c r="T395" s="253"/>
      <c r="U395" s="253" t="s">
        <v>553</v>
      </c>
      <c r="V395" s="253"/>
      <c r="W395" s="253"/>
      <c r="X395" s="253"/>
      <c r="Y395" s="253"/>
      <c r="Z395" s="253"/>
      <c r="AA395" s="253"/>
      <c r="AB395" s="253"/>
      <c r="AC395" s="253" t="s">
        <v>332</v>
      </c>
      <c r="AD395" s="253"/>
      <c r="AE395" s="253"/>
      <c r="AF395" s="253"/>
      <c r="AG395" s="253"/>
      <c r="AH395" s="253"/>
      <c r="AI395" s="253"/>
      <c r="AJ395" s="253"/>
      <c r="AK395" s="253"/>
      <c r="AL395" s="253"/>
      <c r="AM395" s="253"/>
      <c r="AN395" s="253"/>
      <c r="AO395" s="253"/>
      <c r="AP395" s="256"/>
      <c r="AQ395" s="253"/>
      <c r="AR395" s="253"/>
      <c r="AS395" s="253"/>
      <c r="AT395" s="256"/>
      <c r="AU395" s="253"/>
      <c r="AV395" s="253"/>
      <c r="AW395" s="253"/>
      <c r="AX395" s="253"/>
      <c r="AY395" s="253"/>
      <c r="AZ395" s="253"/>
      <c r="BA395" s="253"/>
      <c r="BB395" s="253"/>
      <c r="BC395" s="253"/>
      <c r="BD395" s="253"/>
      <c r="BE395" s="253"/>
      <c r="BF395" s="253"/>
      <c r="BG395" s="253"/>
    </row>
    <row r="396" spans="1:59" s="252" customFormat="1" ht="15" customHeight="1" x14ac:dyDescent="0.25">
      <c r="A396" s="253"/>
      <c r="B396" s="253"/>
      <c r="C396" s="253"/>
      <c r="D396" s="253"/>
      <c r="E396" s="253"/>
      <c r="F396" s="253"/>
      <c r="G396" s="253"/>
      <c r="H396" s="253"/>
      <c r="I396" s="253"/>
      <c r="J396" s="253"/>
      <c r="K396" s="253"/>
      <c r="L396" s="253"/>
      <c r="M396" s="253"/>
      <c r="N396" s="253"/>
      <c r="O396" s="253"/>
      <c r="P396" s="253"/>
      <c r="Q396" s="253"/>
      <c r="R396" s="253"/>
      <c r="S396" s="253"/>
      <c r="T396" s="253"/>
      <c r="U396" s="253" t="s">
        <v>554</v>
      </c>
      <c r="V396" s="253"/>
      <c r="W396" s="253"/>
      <c r="X396" s="253"/>
      <c r="Y396" s="253"/>
      <c r="Z396" s="253"/>
      <c r="AA396" s="253"/>
      <c r="AB396" s="253"/>
      <c r="AC396" s="253" t="s">
        <v>332</v>
      </c>
      <c r="AD396" s="253"/>
      <c r="AE396" s="253"/>
      <c r="AF396" s="253"/>
      <c r="AG396" s="253"/>
      <c r="AH396" s="253"/>
      <c r="AI396" s="253"/>
      <c r="AJ396" s="253"/>
      <c r="AK396" s="253"/>
      <c r="AL396" s="253"/>
      <c r="AM396" s="253"/>
      <c r="AN396" s="253"/>
      <c r="AO396" s="253"/>
      <c r="AP396" s="256"/>
      <c r="AQ396" s="253"/>
      <c r="AR396" s="253"/>
      <c r="AS396" s="253"/>
      <c r="AT396" s="256"/>
      <c r="AU396" s="253"/>
      <c r="AV396" s="253"/>
      <c r="AW396" s="253"/>
      <c r="AX396" s="253"/>
      <c r="AY396" s="253"/>
      <c r="AZ396" s="253"/>
      <c r="BA396" s="253"/>
      <c r="BB396" s="253"/>
      <c r="BC396" s="253"/>
      <c r="BD396" s="253"/>
      <c r="BE396" s="253"/>
      <c r="BF396" s="253"/>
      <c r="BG396" s="253"/>
    </row>
    <row r="397" spans="1:59" s="252" customFormat="1" ht="15" customHeight="1" x14ac:dyDescent="0.25">
      <c r="A397" s="253"/>
      <c r="B397" s="253"/>
      <c r="C397" s="253"/>
      <c r="D397" s="253"/>
      <c r="E397" s="253"/>
      <c r="F397" s="253"/>
      <c r="G397" s="253"/>
      <c r="H397" s="253"/>
      <c r="I397" s="253"/>
      <c r="J397" s="253"/>
      <c r="K397" s="253"/>
      <c r="L397" s="253"/>
      <c r="M397" s="253"/>
      <c r="N397" s="253"/>
      <c r="O397" s="253"/>
      <c r="P397" s="253"/>
      <c r="Q397" s="253"/>
      <c r="R397" s="253"/>
      <c r="S397" s="253"/>
      <c r="T397" s="253"/>
      <c r="U397" s="253" t="s">
        <v>555</v>
      </c>
      <c r="V397" s="253"/>
      <c r="W397" s="253"/>
      <c r="X397" s="253"/>
      <c r="Y397" s="253"/>
      <c r="Z397" s="253"/>
      <c r="AA397" s="253"/>
      <c r="AB397" s="253"/>
      <c r="AC397" s="253" t="s">
        <v>316</v>
      </c>
      <c r="AD397" s="253"/>
      <c r="AE397" s="253"/>
      <c r="AF397" s="253"/>
      <c r="AG397" s="253"/>
      <c r="AH397" s="253"/>
      <c r="AI397" s="253"/>
      <c r="AJ397" s="253"/>
      <c r="AK397" s="253"/>
      <c r="AL397" s="253"/>
      <c r="AM397" s="253"/>
      <c r="AN397" s="253"/>
      <c r="AO397" s="253"/>
      <c r="AP397" s="256"/>
      <c r="AQ397" s="253"/>
      <c r="AR397" s="253"/>
      <c r="AS397" s="253"/>
      <c r="AT397" s="256"/>
      <c r="AU397" s="253"/>
      <c r="AV397" s="253"/>
      <c r="AW397" s="253"/>
      <c r="AX397" s="253"/>
      <c r="AY397" s="253"/>
      <c r="AZ397" s="253"/>
      <c r="BA397" s="253"/>
      <c r="BB397" s="253"/>
      <c r="BC397" s="253"/>
      <c r="BD397" s="253"/>
      <c r="BE397" s="253"/>
      <c r="BF397" s="253"/>
      <c r="BG397" s="253"/>
    </row>
    <row r="398" spans="1:59" s="252" customFormat="1" ht="15" customHeight="1" x14ac:dyDescent="0.25">
      <c r="A398" s="253"/>
      <c r="B398" s="253"/>
      <c r="C398" s="253"/>
      <c r="D398" s="253"/>
      <c r="E398" s="253"/>
      <c r="F398" s="253"/>
      <c r="G398" s="253"/>
      <c r="H398" s="253"/>
      <c r="I398" s="253"/>
      <c r="J398" s="253"/>
      <c r="K398" s="253"/>
      <c r="L398" s="253"/>
      <c r="M398" s="253"/>
      <c r="N398" s="253"/>
      <c r="O398" s="253"/>
      <c r="P398" s="253"/>
      <c r="Q398" s="253"/>
      <c r="R398" s="253"/>
      <c r="S398" s="253"/>
      <c r="T398" s="253"/>
      <c r="U398" s="253" t="s">
        <v>556</v>
      </c>
      <c r="V398" s="253"/>
      <c r="W398" s="253"/>
      <c r="X398" s="253"/>
      <c r="Y398" s="253"/>
      <c r="Z398" s="253"/>
      <c r="AA398" s="253"/>
      <c r="AB398" s="253"/>
      <c r="AC398" s="253" t="s">
        <v>320</v>
      </c>
      <c r="AD398" s="253"/>
      <c r="AE398" s="253"/>
      <c r="AF398" s="253"/>
      <c r="AG398" s="253"/>
      <c r="AH398" s="253"/>
      <c r="AI398" s="253"/>
      <c r="AJ398" s="253"/>
      <c r="AK398" s="253"/>
      <c r="AL398" s="253"/>
      <c r="AM398" s="253"/>
      <c r="AN398" s="253"/>
      <c r="AO398" s="253"/>
      <c r="AP398" s="256"/>
      <c r="AQ398" s="253"/>
      <c r="AR398" s="253"/>
      <c r="AS398" s="253"/>
      <c r="AT398" s="256"/>
      <c r="AU398" s="253"/>
      <c r="AV398" s="253"/>
      <c r="AW398" s="253"/>
      <c r="AX398" s="253"/>
      <c r="AY398" s="253"/>
      <c r="AZ398" s="253"/>
      <c r="BA398" s="253"/>
      <c r="BB398" s="253"/>
      <c r="BC398" s="253"/>
      <c r="BD398" s="253"/>
      <c r="BE398" s="253"/>
      <c r="BF398" s="253"/>
      <c r="BG398" s="253"/>
    </row>
    <row r="399" spans="1:59" s="252" customFormat="1" ht="15" customHeight="1" x14ac:dyDescent="0.25">
      <c r="A399" s="253"/>
      <c r="B399" s="253"/>
      <c r="C399" s="253"/>
      <c r="D399" s="253"/>
      <c r="E399" s="253"/>
      <c r="F399" s="253"/>
      <c r="G399" s="253"/>
      <c r="H399" s="253"/>
      <c r="I399" s="253"/>
      <c r="J399" s="253"/>
      <c r="K399" s="253"/>
      <c r="L399" s="253"/>
      <c r="M399" s="253"/>
      <c r="N399" s="253"/>
      <c r="O399" s="253"/>
      <c r="P399" s="253"/>
      <c r="Q399" s="253"/>
      <c r="R399" s="253"/>
      <c r="S399" s="253"/>
      <c r="T399" s="253"/>
      <c r="U399" s="253" t="s">
        <v>557</v>
      </c>
      <c r="V399" s="253"/>
      <c r="W399" s="253"/>
      <c r="X399" s="253"/>
      <c r="Y399" s="253"/>
      <c r="Z399" s="253"/>
      <c r="AA399" s="253"/>
      <c r="AB399" s="253"/>
      <c r="AC399" s="253" t="s">
        <v>318</v>
      </c>
      <c r="AD399" s="253"/>
      <c r="AE399" s="253"/>
      <c r="AF399" s="253"/>
      <c r="AG399" s="253"/>
      <c r="AH399" s="253"/>
      <c r="AI399" s="253"/>
      <c r="AJ399" s="253"/>
      <c r="AK399" s="253"/>
      <c r="AL399" s="253"/>
      <c r="AM399" s="253"/>
      <c r="AN399" s="253"/>
      <c r="AO399" s="253"/>
      <c r="AP399" s="256"/>
      <c r="AQ399" s="253"/>
      <c r="AR399" s="253"/>
      <c r="AS399" s="253"/>
      <c r="AT399" s="256"/>
      <c r="AU399" s="253"/>
      <c r="AV399" s="253"/>
      <c r="AW399" s="253"/>
      <c r="AX399" s="253"/>
      <c r="AY399" s="253"/>
      <c r="AZ399" s="253"/>
      <c r="BA399" s="253"/>
      <c r="BB399" s="253"/>
      <c r="BC399" s="253"/>
      <c r="BD399" s="253"/>
      <c r="BE399" s="253"/>
      <c r="BF399" s="253"/>
      <c r="BG399" s="253"/>
    </row>
    <row r="400" spans="1:59" s="252" customFormat="1" ht="15" customHeight="1" x14ac:dyDescent="0.25">
      <c r="A400" s="253"/>
      <c r="B400" s="253"/>
      <c r="C400" s="253"/>
      <c r="D400" s="253"/>
      <c r="E400" s="253"/>
      <c r="F400" s="253"/>
      <c r="G400" s="253"/>
      <c r="H400" s="253"/>
      <c r="I400" s="253"/>
      <c r="J400" s="253"/>
      <c r="K400" s="253"/>
      <c r="L400" s="253"/>
      <c r="M400" s="253"/>
      <c r="N400" s="253"/>
      <c r="O400" s="253"/>
      <c r="P400" s="253"/>
      <c r="Q400" s="253"/>
      <c r="R400" s="253"/>
      <c r="S400" s="253"/>
      <c r="T400" s="253"/>
      <c r="U400" s="253" t="s">
        <v>558</v>
      </c>
      <c r="V400" s="253"/>
      <c r="W400" s="253"/>
      <c r="X400" s="253"/>
      <c r="Y400" s="253"/>
      <c r="Z400" s="253"/>
      <c r="AA400" s="253"/>
      <c r="AB400" s="253"/>
      <c r="AC400" s="253" t="s">
        <v>320</v>
      </c>
      <c r="AD400" s="253"/>
      <c r="AE400" s="253"/>
      <c r="AF400" s="253"/>
      <c r="AG400" s="253"/>
      <c r="AH400" s="253"/>
      <c r="AI400" s="253"/>
      <c r="AJ400" s="253"/>
      <c r="AK400" s="253"/>
      <c r="AL400" s="253"/>
      <c r="AM400" s="253"/>
      <c r="AN400" s="253"/>
      <c r="AO400" s="253"/>
      <c r="AP400" s="256"/>
      <c r="AQ400" s="253"/>
      <c r="AR400" s="253"/>
      <c r="AS400" s="253"/>
      <c r="AT400" s="256"/>
      <c r="AU400" s="253"/>
      <c r="AV400" s="253"/>
      <c r="AW400" s="253"/>
      <c r="AX400" s="253"/>
      <c r="AY400" s="253"/>
      <c r="AZ400" s="253"/>
      <c r="BA400" s="253"/>
      <c r="BB400" s="253"/>
      <c r="BC400" s="253"/>
      <c r="BD400" s="253"/>
      <c r="BE400" s="253"/>
      <c r="BF400" s="253"/>
      <c r="BG400" s="253"/>
    </row>
    <row r="401" spans="1:59" s="252" customFormat="1" ht="15" customHeight="1" x14ac:dyDescent="0.25">
      <c r="A401" s="253"/>
      <c r="B401" s="253"/>
      <c r="C401" s="253"/>
      <c r="D401" s="253"/>
      <c r="E401" s="253"/>
      <c r="F401" s="253"/>
      <c r="G401" s="253"/>
      <c r="H401" s="253"/>
      <c r="I401" s="253"/>
      <c r="J401" s="253"/>
      <c r="K401" s="253"/>
      <c r="L401" s="253"/>
      <c r="M401" s="253"/>
      <c r="N401" s="253"/>
      <c r="O401" s="253"/>
      <c r="P401" s="253"/>
      <c r="Q401" s="253"/>
      <c r="R401" s="253"/>
      <c r="S401" s="253"/>
      <c r="T401" s="253"/>
      <c r="U401" s="253" t="s">
        <v>559</v>
      </c>
      <c r="V401" s="253"/>
      <c r="W401" s="253"/>
      <c r="X401" s="253"/>
      <c r="Y401" s="253"/>
      <c r="Z401" s="253"/>
      <c r="AA401" s="253"/>
      <c r="AB401" s="253"/>
      <c r="AC401" s="253" t="s">
        <v>329</v>
      </c>
      <c r="AD401" s="253"/>
      <c r="AE401" s="253"/>
      <c r="AF401" s="253"/>
      <c r="AG401" s="253"/>
      <c r="AH401" s="253"/>
      <c r="AI401" s="253"/>
      <c r="AJ401" s="253"/>
      <c r="AK401" s="253"/>
      <c r="AL401" s="253"/>
      <c r="AM401" s="253"/>
      <c r="AN401" s="253"/>
      <c r="AO401" s="253"/>
      <c r="AP401" s="256"/>
      <c r="AQ401" s="253"/>
      <c r="AR401" s="253"/>
      <c r="AS401" s="253"/>
      <c r="AT401" s="256"/>
      <c r="AU401" s="253"/>
      <c r="AV401" s="253"/>
      <c r="AW401" s="253"/>
      <c r="AX401" s="253"/>
      <c r="AY401" s="253"/>
      <c r="AZ401" s="253"/>
      <c r="BA401" s="253"/>
      <c r="BB401" s="253"/>
      <c r="BC401" s="253"/>
      <c r="BD401" s="253"/>
      <c r="BE401" s="253"/>
      <c r="BF401" s="253"/>
      <c r="BG401" s="253"/>
    </row>
    <row r="402" spans="1:59" s="252" customFormat="1" ht="15" customHeight="1" x14ac:dyDescent="0.25">
      <c r="A402" s="253"/>
      <c r="B402" s="253"/>
      <c r="C402" s="253"/>
      <c r="D402" s="253"/>
      <c r="E402" s="253"/>
      <c r="F402" s="253"/>
      <c r="G402" s="253"/>
      <c r="H402" s="253"/>
      <c r="I402" s="253"/>
      <c r="J402" s="253"/>
      <c r="K402" s="253"/>
      <c r="L402" s="253"/>
      <c r="M402" s="253"/>
      <c r="N402" s="253"/>
      <c r="O402" s="253"/>
      <c r="P402" s="253"/>
      <c r="Q402" s="253"/>
      <c r="R402" s="253"/>
      <c r="S402" s="253"/>
      <c r="T402" s="253"/>
      <c r="U402" s="253" t="s">
        <v>560</v>
      </c>
      <c r="V402" s="253"/>
      <c r="W402" s="253"/>
      <c r="X402" s="253"/>
      <c r="Y402" s="253"/>
      <c r="Z402" s="253"/>
      <c r="AA402" s="253"/>
      <c r="AB402" s="253"/>
      <c r="AC402" s="253" t="s">
        <v>357</v>
      </c>
      <c r="AD402" s="253"/>
      <c r="AE402" s="253"/>
      <c r="AF402" s="253"/>
      <c r="AG402" s="253"/>
      <c r="AH402" s="253"/>
      <c r="AI402" s="253"/>
      <c r="AJ402" s="253"/>
      <c r="AK402" s="253"/>
      <c r="AL402" s="253"/>
      <c r="AM402" s="253"/>
      <c r="AN402" s="253"/>
      <c r="AO402" s="253"/>
      <c r="AP402" s="256"/>
      <c r="AQ402" s="253"/>
      <c r="AR402" s="253"/>
      <c r="AS402" s="253"/>
      <c r="AT402" s="256"/>
      <c r="AU402" s="253"/>
      <c r="AV402" s="253"/>
      <c r="AW402" s="253"/>
      <c r="AX402" s="253"/>
      <c r="AY402" s="253"/>
      <c r="AZ402" s="253"/>
      <c r="BA402" s="253"/>
      <c r="BB402" s="253"/>
      <c r="BC402" s="253"/>
      <c r="BD402" s="253"/>
      <c r="BE402" s="253"/>
      <c r="BF402" s="253"/>
      <c r="BG402" s="253"/>
    </row>
    <row r="403" spans="1:59" s="252" customFormat="1" ht="15" customHeight="1" x14ac:dyDescent="0.25">
      <c r="A403" s="253"/>
      <c r="B403" s="253"/>
      <c r="C403" s="253"/>
      <c r="D403" s="253"/>
      <c r="E403" s="253"/>
      <c r="F403" s="253"/>
      <c r="G403" s="253"/>
      <c r="H403" s="253"/>
      <c r="I403" s="253"/>
      <c r="J403" s="253"/>
      <c r="K403" s="253"/>
      <c r="L403" s="253"/>
      <c r="M403" s="253"/>
      <c r="N403" s="253"/>
      <c r="O403" s="253"/>
      <c r="P403" s="253"/>
      <c r="Q403" s="253"/>
      <c r="R403" s="253"/>
      <c r="S403" s="253"/>
      <c r="T403" s="253"/>
      <c r="U403" s="253" t="s">
        <v>561</v>
      </c>
      <c r="V403" s="253"/>
      <c r="W403" s="253"/>
      <c r="X403" s="253"/>
      <c r="Y403" s="253"/>
      <c r="Z403" s="253"/>
      <c r="AA403" s="253"/>
      <c r="AB403" s="253"/>
      <c r="AC403" s="253" t="s">
        <v>323</v>
      </c>
      <c r="AD403" s="253"/>
      <c r="AE403" s="253"/>
      <c r="AF403" s="253"/>
      <c r="AG403" s="253"/>
      <c r="AH403" s="253"/>
      <c r="AI403" s="253"/>
      <c r="AJ403" s="253"/>
      <c r="AK403" s="253"/>
      <c r="AL403" s="253"/>
      <c r="AM403" s="253"/>
      <c r="AN403" s="253"/>
      <c r="AO403" s="253"/>
      <c r="AP403" s="256"/>
      <c r="AQ403" s="253"/>
      <c r="AR403" s="253"/>
      <c r="AS403" s="253"/>
      <c r="AT403" s="256"/>
      <c r="AU403" s="253"/>
      <c r="AV403" s="253"/>
      <c r="AW403" s="253"/>
      <c r="AX403" s="253"/>
      <c r="AY403" s="253"/>
      <c r="AZ403" s="253"/>
      <c r="BA403" s="253"/>
      <c r="BB403" s="253"/>
      <c r="BC403" s="253"/>
      <c r="BD403" s="253"/>
      <c r="BE403" s="253"/>
      <c r="BF403" s="253"/>
      <c r="BG403" s="253"/>
    </row>
    <row r="404" spans="1:59" s="252" customFormat="1" ht="15" customHeight="1" x14ac:dyDescent="0.25">
      <c r="A404" s="253"/>
      <c r="B404" s="253"/>
      <c r="C404" s="253"/>
      <c r="D404" s="253"/>
      <c r="E404" s="253"/>
      <c r="F404" s="253"/>
      <c r="G404" s="253"/>
      <c r="H404" s="253"/>
      <c r="I404" s="253"/>
      <c r="J404" s="253"/>
      <c r="K404" s="253"/>
      <c r="L404" s="253"/>
      <c r="M404" s="253"/>
      <c r="N404" s="253"/>
      <c r="O404" s="253"/>
      <c r="P404" s="253"/>
      <c r="Q404" s="253"/>
      <c r="R404" s="253"/>
      <c r="S404" s="253"/>
      <c r="T404" s="253"/>
      <c r="U404" s="253" t="s">
        <v>562</v>
      </c>
      <c r="V404" s="253"/>
      <c r="W404" s="253"/>
      <c r="X404" s="253"/>
      <c r="Y404" s="253"/>
      <c r="Z404" s="253"/>
      <c r="AA404" s="253"/>
      <c r="AB404" s="253"/>
      <c r="AC404" s="253" t="s">
        <v>320</v>
      </c>
      <c r="AD404" s="253"/>
      <c r="AE404" s="253"/>
      <c r="AF404" s="253"/>
      <c r="AG404" s="253"/>
      <c r="AH404" s="253"/>
      <c r="AI404" s="253"/>
      <c r="AJ404" s="253"/>
      <c r="AK404" s="253"/>
      <c r="AL404" s="253"/>
      <c r="AM404" s="253"/>
      <c r="AN404" s="253"/>
      <c r="AO404" s="253"/>
      <c r="AP404" s="256"/>
      <c r="AQ404" s="253"/>
      <c r="AR404" s="253"/>
      <c r="AS404" s="253"/>
      <c r="AT404" s="256"/>
      <c r="AU404" s="253"/>
      <c r="AV404" s="253"/>
      <c r="AW404" s="253"/>
      <c r="AX404" s="253"/>
      <c r="AY404" s="253"/>
      <c r="AZ404" s="253"/>
      <c r="BA404" s="253"/>
      <c r="BB404" s="253"/>
      <c r="BC404" s="253"/>
      <c r="BD404" s="253"/>
      <c r="BE404" s="253"/>
      <c r="BF404" s="253"/>
      <c r="BG404" s="253"/>
    </row>
    <row r="405" spans="1:59" s="252" customFormat="1" ht="15" customHeight="1" x14ac:dyDescent="0.25">
      <c r="A405" s="253"/>
      <c r="B405" s="253"/>
      <c r="C405" s="253"/>
      <c r="D405" s="253"/>
      <c r="E405" s="253"/>
      <c r="F405" s="253"/>
      <c r="G405" s="253"/>
      <c r="H405" s="253"/>
      <c r="I405" s="253"/>
      <c r="J405" s="253"/>
      <c r="K405" s="253"/>
      <c r="L405" s="253"/>
      <c r="M405" s="253"/>
      <c r="N405" s="253"/>
      <c r="O405" s="253"/>
      <c r="P405" s="253"/>
      <c r="Q405" s="253"/>
      <c r="R405" s="253"/>
      <c r="S405" s="253"/>
      <c r="T405" s="253"/>
      <c r="U405" s="253" t="s">
        <v>563</v>
      </c>
      <c r="V405" s="253"/>
      <c r="W405" s="253"/>
      <c r="X405" s="253"/>
      <c r="Y405" s="253"/>
      <c r="Z405" s="253"/>
      <c r="AA405" s="253"/>
      <c r="AB405" s="253"/>
      <c r="AC405" s="253" t="s">
        <v>320</v>
      </c>
      <c r="AD405" s="253"/>
      <c r="AE405" s="253"/>
      <c r="AF405" s="253"/>
      <c r="AG405" s="253"/>
      <c r="AH405" s="253"/>
      <c r="AI405" s="253"/>
      <c r="AJ405" s="253"/>
      <c r="AK405" s="253"/>
      <c r="AL405" s="253"/>
      <c r="AM405" s="253"/>
      <c r="AN405" s="253"/>
      <c r="AO405" s="253"/>
      <c r="AP405" s="256"/>
      <c r="AQ405" s="253"/>
      <c r="AR405" s="253"/>
      <c r="AS405" s="253"/>
      <c r="AT405" s="256"/>
      <c r="AU405" s="253"/>
      <c r="AV405" s="253"/>
      <c r="AW405" s="253"/>
      <c r="AX405" s="253"/>
      <c r="AY405" s="253"/>
      <c r="AZ405" s="253"/>
      <c r="BA405" s="253"/>
      <c r="BB405" s="253"/>
      <c r="BC405" s="253"/>
      <c r="BD405" s="253"/>
      <c r="BE405" s="253"/>
      <c r="BF405" s="253"/>
      <c r="BG405" s="253"/>
    </row>
    <row r="406" spans="1:59" s="252" customFormat="1" ht="15" customHeight="1" x14ac:dyDescent="0.25">
      <c r="A406" s="253"/>
      <c r="B406" s="253"/>
      <c r="C406" s="253"/>
      <c r="D406" s="253"/>
      <c r="E406" s="253"/>
      <c r="F406" s="253"/>
      <c r="G406" s="253"/>
      <c r="H406" s="253"/>
      <c r="I406" s="253"/>
      <c r="J406" s="253"/>
      <c r="K406" s="253"/>
      <c r="L406" s="253"/>
      <c r="M406" s="253"/>
      <c r="N406" s="253"/>
      <c r="O406" s="253"/>
      <c r="P406" s="253"/>
      <c r="Q406" s="253"/>
      <c r="R406" s="253"/>
      <c r="S406" s="253"/>
      <c r="T406" s="253"/>
      <c r="U406" s="253" t="s">
        <v>564</v>
      </c>
      <c r="V406" s="253"/>
      <c r="W406" s="253"/>
      <c r="X406" s="253"/>
      <c r="Y406" s="253"/>
      <c r="Z406" s="253"/>
      <c r="AA406" s="253"/>
      <c r="AB406" s="253"/>
      <c r="AC406" s="253" t="s">
        <v>323</v>
      </c>
      <c r="AD406" s="253"/>
      <c r="AE406" s="253"/>
      <c r="AF406" s="253"/>
      <c r="AG406" s="253"/>
      <c r="AH406" s="253"/>
      <c r="AI406" s="253"/>
      <c r="AJ406" s="253"/>
      <c r="AK406" s="253"/>
      <c r="AL406" s="253"/>
      <c r="AM406" s="253"/>
      <c r="AN406" s="253"/>
      <c r="AO406" s="253"/>
      <c r="AP406" s="256"/>
      <c r="AQ406" s="253"/>
      <c r="AR406" s="253"/>
      <c r="AS406" s="253"/>
      <c r="AT406" s="256"/>
      <c r="AU406" s="253"/>
      <c r="AV406" s="253"/>
      <c r="AW406" s="253"/>
      <c r="AX406" s="253"/>
      <c r="AY406" s="253"/>
      <c r="AZ406" s="253"/>
      <c r="BA406" s="253"/>
      <c r="BB406" s="253"/>
      <c r="BC406" s="253"/>
      <c r="BD406" s="253"/>
      <c r="BE406" s="253"/>
      <c r="BF406" s="253"/>
      <c r="BG406" s="253"/>
    </row>
    <row r="407" spans="1:59" s="252" customFormat="1" ht="15" customHeight="1" x14ac:dyDescent="0.25">
      <c r="A407" s="253"/>
      <c r="B407" s="253"/>
      <c r="C407" s="253"/>
      <c r="D407" s="253"/>
      <c r="E407" s="253"/>
      <c r="F407" s="253"/>
      <c r="G407" s="253"/>
      <c r="H407" s="253"/>
      <c r="I407" s="253"/>
      <c r="J407" s="253"/>
      <c r="K407" s="253"/>
      <c r="L407" s="253"/>
      <c r="M407" s="253"/>
      <c r="N407" s="253"/>
      <c r="O407" s="253"/>
      <c r="P407" s="253"/>
      <c r="Q407" s="253"/>
      <c r="R407" s="253"/>
      <c r="S407" s="253"/>
      <c r="T407" s="253"/>
      <c r="U407" s="253" t="s">
        <v>565</v>
      </c>
      <c r="V407" s="253"/>
      <c r="W407" s="253"/>
      <c r="X407" s="253"/>
      <c r="Y407" s="253"/>
      <c r="Z407" s="253"/>
      <c r="AA407" s="253"/>
      <c r="AB407" s="253"/>
      <c r="AC407" s="253" t="s">
        <v>323</v>
      </c>
      <c r="AD407" s="253"/>
      <c r="AE407" s="253"/>
      <c r="AF407" s="253"/>
      <c r="AG407" s="253"/>
      <c r="AH407" s="253"/>
      <c r="AI407" s="253"/>
      <c r="AJ407" s="253"/>
      <c r="AK407" s="253"/>
      <c r="AL407" s="253"/>
      <c r="AM407" s="253"/>
      <c r="AN407" s="253"/>
      <c r="AO407" s="253"/>
      <c r="AP407" s="256"/>
      <c r="AQ407" s="253"/>
      <c r="AR407" s="253"/>
      <c r="AS407" s="253"/>
      <c r="AT407" s="256"/>
      <c r="AU407" s="253"/>
      <c r="AV407" s="253"/>
      <c r="AW407" s="253"/>
      <c r="AX407" s="253"/>
      <c r="AY407" s="253"/>
      <c r="AZ407" s="253"/>
      <c r="BA407" s="253"/>
      <c r="BB407" s="253"/>
      <c r="BC407" s="253"/>
      <c r="BD407" s="253"/>
      <c r="BE407" s="253"/>
      <c r="BF407" s="253"/>
      <c r="BG407" s="253"/>
    </row>
    <row r="408" spans="1:59" s="252" customFormat="1" ht="15" customHeight="1" x14ac:dyDescent="0.25">
      <c r="A408" s="253"/>
      <c r="B408" s="253"/>
      <c r="C408" s="253"/>
      <c r="D408" s="253"/>
      <c r="E408" s="253"/>
      <c r="F408" s="253"/>
      <c r="G408" s="253"/>
      <c r="H408" s="253"/>
      <c r="I408" s="253"/>
      <c r="J408" s="253"/>
      <c r="K408" s="253"/>
      <c r="L408" s="253"/>
      <c r="M408" s="253"/>
      <c r="N408" s="253"/>
      <c r="O408" s="253"/>
      <c r="P408" s="253"/>
      <c r="Q408" s="253"/>
      <c r="R408" s="253"/>
      <c r="S408" s="253"/>
      <c r="T408" s="253"/>
      <c r="U408" s="253" t="s">
        <v>566</v>
      </c>
      <c r="V408" s="253"/>
      <c r="W408" s="253"/>
      <c r="X408" s="253"/>
      <c r="Y408" s="253"/>
      <c r="Z408" s="253"/>
      <c r="AA408" s="253"/>
      <c r="AB408" s="253"/>
      <c r="AC408" s="253" t="s">
        <v>318</v>
      </c>
      <c r="AD408" s="253"/>
      <c r="AE408" s="253"/>
      <c r="AF408" s="253"/>
      <c r="AG408" s="253"/>
      <c r="AH408" s="253"/>
      <c r="AI408" s="253"/>
      <c r="AJ408" s="253"/>
      <c r="AK408" s="253"/>
      <c r="AL408" s="253"/>
      <c r="AM408" s="253"/>
      <c r="AN408" s="253"/>
      <c r="AO408" s="253"/>
      <c r="AP408" s="256"/>
      <c r="AQ408" s="253"/>
      <c r="AR408" s="253"/>
      <c r="AS408" s="253"/>
      <c r="AT408" s="256"/>
      <c r="AU408" s="253"/>
      <c r="AV408" s="253"/>
      <c r="AW408" s="253"/>
      <c r="AX408" s="253"/>
      <c r="AY408" s="253"/>
      <c r="AZ408" s="253"/>
      <c r="BA408" s="253"/>
      <c r="BB408" s="253"/>
      <c r="BC408" s="253"/>
      <c r="BD408" s="253"/>
      <c r="BE408" s="253"/>
      <c r="BF408" s="253"/>
      <c r="BG408" s="253"/>
    </row>
    <row r="409" spans="1:59" s="252" customFormat="1" ht="15" customHeight="1" x14ac:dyDescent="0.25">
      <c r="A409" s="253"/>
      <c r="B409" s="253"/>
      <c r="C409" s="253"/>
      <c r="D409" s="253"/>
      <c r="E409" s="253"/>
      <c r="F409" s="253"/>
      <c r="G409" s="253"/>
      <c r="H409" s="253"/>
      <c r="I409" s="253"/>
      <c r="J409" s="253"/>
      <c r="K409" s="253"/>
      <c r="L409" s="253"/>
      <c r="M409" s="253"/>
      <c r="N409" s="253"/>
      <c r="O409" s="253"/>
      <c r="P409" s="253"/>
      <c r="Q409" s="253"/>
      <c r="R409" s="253"/>
      <c r="S409" s="253"/>
      <c r="T409" s="253"/>
      <c r="U409" s="253" t="s">
        <v>567</v>
      </c>
      <c r="V409" s="253"/>
      <c r="W409" s="253"/>
      <c r="X409" s="253"/>
      <c r="Y409" s="253"/>
      <c r="Z409" s="253"/>
      <c r="AA409" s="253"/>
      <c r="AB409" s="253"/>
      <c r="AC409" s="253" t="s">
        <v>329</v>
      </c>
      <c r="AD409" s="253"/>
      <c r="AE409" s="253"/>
      <c r="AF409" s="253"/>
      <c r="AG409" s="253"/>
      <c r="AH409" s="253"/>
      <c r="AI409" s="253"/>
      <c r="AJ409" s="253"/>
      <c r="AK409" s="253"/>
      <c r="AL409" s="253"/>
      <c r="AM409" s="253"/>
      <c r="AN409" s="253"/>
      <c r="AO409" s="253"/>
      <c r="AP409" s="256"/>
      <c r="AQ409" s="253"/>
      <c r="AR409" s="253"/>
      <c r="AS409" s="253"/>
      <c r="AT409" s="256"/>
      <c r="AU409" s="253"/>
      <c r="AV409" s="253"/>
      <c r="AW409" s="253"/>
      <c r="AX409" s="253"/>
      <c r="AY409" s="253"/>
      <c r="AZ409" s="253"/>
      <c r="BA409" s="253"/>
      <c r="BB409" s="253"/>
      <c r="BC409" s="253"/>
      <c r="BD409" s="253"/>
      <c r="BE409" s="253"/>
      <c r="BF409" s="253"/>
      <c r="BG409" s="253"/>
    </row>
    <row r="410" spans="1:59" s="252" customFormat="1" ht="15" customHeight="1" x14ac:dyDescent="0.25">
      <c r="A410" s="253"/>
      <c r="B410" s="253"/>
      <c r="C410" s="253"/>
      <c r="D410" s="253"/>
      <c r="E410" s="253"/>
      <c r="F410" s="253"/>
      <c r="G410" s="253"/>
      <c r="H410" s="253"/>
      <c r="I410" s="253"/>
      <c r="J410" s="253"/>
      <c r="K410" s="253"/>
      <c r="L410" s="253"/>
      <c r="M410" s="253"/>
      <c r="N410" s="253"/>
      <c r="O410" s="253"/>
      <c r="P410" s="253"/>
      <c r="Q410" s="253"/>
      <c r="R410" s="253"/>
      <c r="S410" s="253"/>
      <c r="T410" s="253"/>
      <c r="U410" s="253" t="s">
        <v>568</v>
      </c>
      <c r="V410" s="253"/>
      <c r="W410" s="253"/>
      <c r="X410" s="253"/>
      <c r="Y410" s="253"/>
      <c r="Z410" s="253"/>
      <c r="AA410" s="253"/>
      <c r="AB410" s="253"/>
      <c r="AC410" s="253" t="s">
        <v>332</v>
      </c>
      <c r="AD410" s="253"/>
      <c r="AE410" s="253"/>
      <c r="AF410" s="253"/>
      <c r="AG410" s="253"/>
      <c r="AH410" s="253"/>
      <c r="AI410" s="253"/>
      <c r="AJ410" s="253"/>
      <c r="AK410" s="253"/>
      <c r="AL410" s="253"/>
      <c r="AM410" s="253"/>
      <c r="AN410" s="253"/>
      <c r="AO410" s="253"/>
      <c r="AP410" s="256"/>
      <c r="AQ410" s="253"/>
      <c r="AR410" s="253"/>
      <c r="AS410" s="253"/>
      <c r="AT410" s="256"/>
      <c r="AU410" s="253"/>
      <c r="AV410" s="253"/>
      <c r="AW410" s="253"/>
      <c r="AX410" s="253"/>
      <c r="AY410" s="253"/>
      <c r="AZ410" s="253"/>
      <c r="BA410" s="253"/>
      <c r="BB410" s="253"/>
      <c r="BC410" s="253"/>
      <c r="BD410" s="253"/>
      <c r="BE410" s="253"/>
      <c r="BF410" s="253"/>
      <c r="BG410" s="253"/>
    </row>
    <row r="411" spans="1:59" s="252" customFormat="1" ht="15" customHeight="1" x14ac:dyDescent="0.25">
      <c r="A411" s="253"/>
      <c r="B411" s="253"/>
      <c r="C411" s="253"/>
      <c r="D411" s="253"/>
      <c r="E411" s="253"/>
      <c r="F411" s="253"/>
      <c r="G411" s="253"/>
      <c r="H411" s="253"/>
      <c r="I411" s="253"/>
      <c r="J411" s="253"/>
      <c r="K411" s="253"/>
      <c r="L411" s="253"/>
      <c r="M411" s="253"/>
      <c r="N411" s="253"/>
      <c r="O411" s="253"/>
      <c r="P411" s="253"/>
      <c r="Q411" s="253"/>
      <c r="R411" s="253"/>
      <c r="S411" s="253"/>
      <c r="T411" s="253"/>
      <c r="U411" s="253" t="s">
        <v>569</v>
      </c>
      <c r="V411" s="253"/>
      <c r="W411" s="253"/>
      <c r="X411" s="253"/>
      <c r="Y411" s="253"/>
      <c r="Z411" s="253"/>
      <c r="AA411" s="253"/>
      <c r="AB411" s="253"/>
      <c r="AC411" s="253" t="s">
        <v>329</v>
      </c>
      <c r="AD411" s="253"/>
      <c r="AE411" s="253"/>
      <c r="AF411" s="253"/>
      <c r="AG411" s="253"/>
      <c r="AH411" s="253"/>
      <c r="AI411" s="253"/>
      <c r="AJ411" s="253"/>
      <c r="AK411" s="253"/>
      <c r="AL411" s="253"/>
      <c r="AM411" s="253"/>
      <c r="AN411" s="253"/>
      <c r="AO411" s="253"/>
      <c r="AP411" s="256"/>
      <c r="AQ411" s="253"/>
      <c r="AR411" s="253"/>
      <c r="AS411" s="253"/>
      <c r="AT411" s="256"/>
      <c r="AU411" s="253"/>
      <c r="AV411" s="253"/>
      <c r="AW411" s="253"/>
      <c r="AX411" s="253"/>
      <c r="AY411" s="253"/>
      <c r="AZ411" s="253"/>
      <c r="BA411" s="253"/>
      <c r="BB411" s="253"/>
      <c r="BC411" s="253"/>
      <c r="BD411" s="253"/>
      <c r="BE411" s="253"/>
      <c r="BF411" s="253"/>
      <c r="BG411" s="253"/>
    </row>
    <row r="412" spans="1:59" s="252" customFormat="1" ht="15" customHeight="1" x14ac:dyDescent="0.25">
      <c r="A412" s="253"/>
      <c r="B412" s="253"/>
      <c r="C412" s="253"/>
      <c r="D412" s="253"/>
      <c r="E412" s="253"/>
      <c r="F412" s="253"/>
      <c r="G412" s="253"/>
      <c r="H412" s="253"/>
      <c r="I412" s="253"/>
      <c r="J412" s="253"/>
      <c r="K412" s="253"/>
      <c r="L412" s="253"/>
      <c r="M412" s="253"/>
      <c r="N412" s="253"/>
      <c r="O412" s="253"/>
      <c r="P412" s="253"/>
      <c r="Q412" s="253"/>
      <c r="R412" s="253"/>
      <c r="S412" s="253"/>
      <c r="T412" s="253"/>
      <c r="U412" s="253" t="s">
        <v>570</v>
      </c>
      <c r="V412" s="253"/>
      <c r="W412" s="253"/>
      <c r="X412" s="253"/>
      <c r="Y412" s="253"/>
      <c r="Z412" s="253"/>
      <c r="AA412" s="253"/>
      <c r="AB412" s="253"/>
      <c r="AC412" s="253" t="s">
        <v>373</v>
      </c>
      <c r="AD412" s="253"/>
      <c r="AE412" s="253"/>
      <c r="AF412" s="253"/>
      <c r="AG412" s="253"/>
      <c r="AH412" s="253"/>
      <c r="AI412" s="253"/>
      <c r="AJ412" s="253"/>
      <c r="AK412" s="253"/>
      <c r="AL412" s="253"/>
      <c r="AM412" s="253"/>
      <c r="AN412" s="253"/>
      <c r="AO412" s="253"/>
      <c r="AP412" s="256"/>
      <c r="AQ412" s="253"/>
      <c r="AR412" s="253"/>
      <c r="AS412" s="253"/>
      <c r="AT412" s="256"/>
      <c r="AU412" s="253"/>
      <c r="AV412" s="253"/>
      <c r="AW412" s="253"/>
      <c r="AX412" s="253"/>
      <c r="AY412" s="253"/>
      <c r="AZ412" s="253"/>
      <c r="BA412" s="253"/>
      <c r="BB412" s="253"/>
      <c r="BC412" s="253"/>
      <c r="BD412" s="253"/>
      <c r="BE412" s="253"/>
      <c r="BF412" s="253"/>
      <c r="BG412" s="253"/>
    </row>
    <row r="413" spans="1:59" s="252" customFormat="1" ht="15" customHeight="1" x14ac:dyDescent="0.25">
      <c r="A413" s="253"/>
      <c r="B413" s="253"/>
      <c r="C413" s="253"/>
      <c r="D413" s="253"/>
      <c r="E413" s="253"/>
      <c r="F413" s="253"/>
      <c r="G413" s="253"/>
      <c r="H413" s="253"/>
      <c r="I413" s="253"/>
      <c r="J413" s="253"/>
      <c r="K413" s="253"/>
      <c r="L413" s="253"/>
      <c r="M413" s="253"/>
      <c r="N413" s="253"/>
      <c r="O413" s="253"/>
      <c r="P413" s="253"/>
      <c r="Q413" s="253"/>
      <c r="R413" s="253"/>
      <c r="S413" s="253"/>
      <c r="T413" s="253"/>
      <c r="U413" s="253" t="s">
        <v>571</v>
      </c>
      <c r="V413" s="253"/>
      <c r="W413" s="253"/>
      <c r="X413" s="253"/>
      <c r="Y413" s="253"/>
      <c r="Z413" s="253"/>
      <c r="AA413" s="253"/>
      <c r="AB413" s="253"/>
      <c r="AC413" s="253" t="s">
        <v>323</v>
      </c>
      <c r="AD413" s="253"/>
      <c r="AE413" s="253"/>
      <c r="AF413" s="253"/>
      <c r="AG413" s="253"/>
      <c r="AH413" s="253"/>
      <c r="AI413" s="253"/>
      <c r="AJ413" s="253"/>
      <c r="AK413" s="253"/>
      <c r="AL413" s="253"/>
      <c r="AM413" s="253"/>
      <c r="AN413" s="253"/>
      <c r="AO413" s="253"/>
      <c r="AP413" s="256"/>
      <c r="AQ413" s="253"/>
      <c r="AR413" s="253"/>
      <c r="AS413" s="253"/>
      <c r="AT413" s="256"/>
      <c r="AU413" s="253"/>
      <c r="AV413" s="253"/>
      <c r="AW413" s="253"/>
      <c r="AX413" s="253"/>
      <c r="AY413" s="253"/>
      <c r="AZ413" s="253"/>
      <c r="BA413" s="253"/>
      <c r="BB413" s="253"/>
      <c r="BC413" s="253"/>
      <c r="BD413" s="253"/>
      <c r="BE413" s="253"/>
      <c r="BF413" s="253"/>
      <c r="BG413" s="253"/>
    </row>
    <row r="414" spans="1:59" s="252" customFormat="1" ht="15" customHeight="1" x14ac:dyDescent="0.25">
      <c r="A414" s="253"/>
      <c r="B414" s="253"/>
      <c r="C414" s="253"/>
      <c r="D414" s="253"/>
      <c r="E414" s="253"/>
      <c r="F414" s="253"/>
      <c r="G414" s="253"/>
      <c r="H414" s="253"/>
      <c r="I414" s="253"/>
      <c r="J414" s="253"/>
      <c r="K414" s="253"/>
      <c r="L414" s="253"/>
      <c r="M414" s="253"/>
      <c r="N414" s="253"/>
      <c r="O414" s="253"/>
      <c r="P414" s="253"/>
      <c r="Q414" s="253"/>
      <c r="R414" s="253"/>
      <c r="S414" s="253"/>
      <c r="T414" s="253"/>
      <c r="U414" s="253" t="s">
        <v>572</v>
      </c>
      <c r="V414" s="253"/>
      <c r="W414" s="253"/>
      <c r="X414" s="253"/>
      <c r="Y414" s="253"/>
      <c r="Z414" s="253"/>
      <c r="AA414" s="253"/>
      <c r="AB414" s="253"/>
      <c r="AC414" s="253" t="s">
        <v>323</v>
      </c>
      <c r="AD414" s="253"/>
      <c r="AE414" s="253"/>
      <c r="AF414" s="253"/>
      <c r="AG414" s="253"/>
      <c r="AH414" s="253"/>
      <c r="AI414" s="253"/>
      <c r="AJ414" s="253"/>
      <c r="AK414" s="253"/>
      <c r="AL414" s="253"/>
      <c r="AM414" s="253"/>
      <c r="AN414" s="253"/>
      <c r="AO414" s="253"/>
      <c r="AP414" s="256"/>
      <c r="AQ414" s="253"/>
      <c r="AR414" s="253"/>
      <c r="AS414" s="253"/>
      <c r="AT414" s="256"/>
      <c r="AU414" s="253"/>
      <c r="AV414" s="253"/>
      <c r="AW414" s="253"/>
      <c r="AX414" s="253"/>
      <c r="AY414" s="253"/>
      <c r="AZ414" s="253"/>
      <c r="BA414" s="253"/>
      <c r="BB414" s="253"/>
      <c r="BC414" s="253"/>
      <c r="BD414" s="253"/>
      <c r="BE414" s="253"/>
      <c r="BF414" s="253"/>
      <c r="BG414" s="253"/>
    </row>
    <row r="415" spans="1:59" s="252" customFormat="1" ht="15" customHeight="1" x14ac:dyDescent="0.25">
      <c r="A415" s="253"/>
      <c r="B415" s="253"/>
      <c r="C415" s="253"/>
      <c r="D415" s="253"/>
      <c r="E415" s="253"/>
      <c r="F415" s="253"/>
      <c r="G415" s="253"/>
      <c r="H415" s="253"/>
      <c r="I415" s="253"/>
      <c r="J415" s="253"/>
      <c r="K415" s="253"/>
      <c r="L415" s="253"/>
      <c r="M415" s="253"/>
      <c r="N415" s="253"/>
      <c r="O415" s="253"/>
      <c r="P415" s="253"/>
      <c r="Q415" s="253"/>
      <c r="R415" s="253"/>
      <c r="S415" s="253"/>
      <c r="T415" s="253"/>
      <c r="U415" s="253" t="s">
        <v>573</v>
      </c>
      <c r="V415" s="253"/>
      <c r="W415" s="253"/>
      <c r="X415" s="253"/>
      <c r="Y415" s="253"/>
      <c r="Z415" s="253"/>
      <c r="AA415" s="253"/>
      <c r="AB415" s="253"/>
      <c r="AC415" s="253" t="s">
        <v>320</v>
      </c>
      <c r="AD415" s="253"/>
      <c r="AE415" s="253"/>
      <c r="AF415" s="253"/>
      <c r="AG415" s="253"/>
      <c r="AH415" s="253"/>
      <c r="AI415" s="253"/>
      <c r="AJ415" s="253"/>
      <c r="AK415" s="253"/>
      <c r="AL415" s="253"/>
      <c r="AM415" s="253"/>
      <c r="AN415" s="253"/>
      <c r="AO415" s="253"/>
      <c r="AP415" s="256"/>
      <c r="AQ415" s="253"/>
      <c r="AR415" s="253"/>
      <c r="AS415" s="253"/>
      <c r="AT415" s="256"/>
      <c r="AU415" s="253"/>
      <c r="AV415" s="253"/>
      <c r="AW415" s="253"/>
      <c r="AX415" s="253"/>
      <c r="AY415" s="253"/>
      <c r="AZ415" s="253"/>
      <c r="BA415" s="253"/>
      <c r="BB415" s="253"/>
      <c r="BC415" s="253"/>
      <c r="BD415" s="253"/>
      <c r="BE415" s="253"/>
      <c r="BF415" s="253"/>
      <c r="BG415" s="253"/>
    </row>
    <row r="416" spans="1:59" s="252" customFormat="1" ht="15" customHeight="1" x14ac:dyDescent="0.25">
      <c r="A416" s="253"/>
      <c r="B416" s="253"/>
      <c r="C416" s="253"/>
      <c r="D416" s="253"/>
      <c r="E416" s="253"/>
      <c r="F416" s="253"/>
      <c r="G416" s="253"/>
      <c r="H416" s="253"/>
      <c r="I416" s="253"/>
      <c r="J416" s="253"/>
      <c r="K416" s="253"/>
      <c r="L416" s="253"/>
      <c r="M416" s="253"/>
      <c r="N416" s="253"/>
      <c r="O416" s="253"/>
      <c r="P416" s="253"/>
      <c r="Q416" s="253"/>
      <c r="R416" s="253"/>
      <c r="S416" s="253"/>
      <c r="T416" s="253"/>
      <c r="U416" s="253" t="s">
        <v>574</v>
      </c>
      <c r="V416" s="253"/>
      <c r="W416" s="253"/>
      <c r="X416" s="253"/>
      <c r="Y416" s="253"/>
      <c r="Z416" s="253"/>
      <c r="AA416" s="253"/>
      <c r="AB416" s="253"/>
      <c r="AC416" s="253" t="s">
        <v>332</v>
      </c>
      <c r="AD416" s="253"/>
      <c r="AE416" s="253"/>
      <c r="AF416" s="253"/>
      <c r="AG416" s="253"/>
      <c r="AH416" s="253"/>
      <c r="AI416" s="253"/>
      <c r="AJ416" s="253"/>
      <c r="AK416" s="253"/>
      <c r="AL416" s="253"/>
      <c r="AM416" s="253"/>
      <c r="AN416" s="253"/>
      <c r="AO416" s="253"/>
      <c r="AP416" s="256"/>
      <c r="AQ416" s="253"/>
      <c r="AR416" s="253"/>
      <c r="AS416" s="253"/>
      <c r="AT416" s="256"/>
      <c r="AU416" s="253"/>
      <c r="AV416" s="253"/>
      <c r="AW416" s="253"/>
      <c r="AX416" s="253"/>
      <c r="AY416" s="253"/>
      <c r="AZ416" s="253"/>
      <c r="BA416" s="253"/>
      <c r="BB416" s="253"/>
      <c r="BC416" s="253"/>
      <c r="BD416" s="253"/>
      <c r="BE416" s="253"/>
      <c r="BF416" s="253"/>
      <c r="BG416" s="253"/>
    </row>
    <row r="417" spans="1:59" s="252" customFormat="1" ht="15" customHeight="1" x14ac:dyDescent="0.25">
      <c r="A417" s="253"/>
      <c r="B417" s="253"/>
      <c r="C417" s="253"/>
      <c r="D417" s="253"/>
      <c r="E417" s="253"/>
      <c r="F417" s="253"/>
      <c r="G417" s="253"/>
      <c r="H417" s="253"/>
      <c r="I417" s="253"/>
      <c r="J417" s="253"/>
      <c r="K417" s="253"/>
      <c r="L417" s="253"/>
      <c r="M417" s="253"/>
      <c r="N417" s="253"/>
      <c r="O417" s="253"/>
      <c r="P417" s="253"/>
      <c r="Q417" s="253"/>
      <c r="R417" s="253"/>
      <c r="S417" s="253"/>
      <c r="T417" s="253"/>
      <c r="U417" s="253" t="s">
        <v>575</v>
      </c>
      <c r="V417" s="253"/>
      <c r="W417" s="253"/>
      <c r="X417" s="253"/>
      <c r="Y417" s="253"/>
      <c r="Z417" s="253"/>
      <c r="AA417" s="253"/>
      <c r="AB417" s="253"/>
      <c r="AC417" s="253" t="s">
        <v>320</v>
      </c>
      <c r="AD417" s="253"/>
      <c r="AE417" s="253"/>
      <c r="AF417" s="253"/>
      <c r="AG417" s="253"/>
      <c r="AH417" s="253"/>
      <c r="AI417" s="253"/>
      <c r="AJ417" s="253"/>
      <c r="AK417" s="253"/>
      <c r="AL417" s="253"/>
      <c r="AM417" s="253"/>
      <c r="AN417" s="253"/>
      <c r="AO417" s="253"/>
      <c r="AP417" s="256"/>
      <c r="AQ417" s="253"/>
      <c r="AR417" s="253"/>
      <c r="AS417" s="253"/>
      <c r="AT417" s="256"/>
      <c r="AU417" s="253"/>
      <c r="AV417" s="253"/>
      <c r="AW417" s="253"/>
      <c r="AX417" s="253"/>
      <c r="AY417" s="253"/>
      <c r="AZ417" s="253"/>
      <c r="BA417" s="253"/>
      <c r="BB417" s="253"/>
      <c r="BC417" s="253"/>
      <c r="BD417" s="253"/>
      <c r="BE417" s="253"/>
      <c r="BF417" s="253"/>
      <c r="BG417" s="253"/>
    </row>
    <row r="418" spans="1:59" s="252" customFormat="1" ht="15" customHeight="1" x14ac:dyDescent="0.25">
      <c r="A418" s="253"/>
      <c r="B418" s="253"/>
      <c r="C418" s="253"/>
      <c r="D418" s="253"/>
      <c r="E418" s="253"/>
      <c r="F418" s="253"/>
      <c r="G418" s="253"/>
      <c r="H418" s="253"/>
      <c r="I418" s="253"/>
      <c r="J418" s="253"/>
      <c r="K418" s="253"/>
      <c r="L418" s="253"/>
      <c r="M418" s="253"/>
      <c r="N418" s="253"/>
      <c r="O418" s="253"/>
      <c r="P418" s="253"/>
      <c r="Q418" s="253"/>
      <c r="R418" s="253"/>
      <c r="S418" s="253"/>
      <c r="T418" s="253"/>
      <c r="U418" s="253" t="s">
        <v>576</v>
      </c>
      <c r="V418" s="253"/>
      <c r="W418" s="253"/>
      <c r="X418" s="253"/>
      <c r="Y418" s="253"/>
      <c r="Z418" s="253"/>
      <c r="AA418" s="253"/>
      <c r="AB418" s="253"/>
      <c r="AC418" s="253" t="s">
        <v>320</v>
      </c>
      <c r="AD418" s="253"/>
      <c r="AE418" s="253"/>
      <c r="AF418" s="253"/>
      <c r="AG418" s="253"/>
      <c r="AH418" s="253"/>
      <c r="AI418" s="253"/>
      <c r="AJ418" s="253"/>
      <c r="AK418" s="253"/>
      <c r="AL418" s="253"/>
      <c r="AM418" s="253"/>
      <c r="AN418" s="253"/>
      <c r="AO418" s="253"/>
      <c r="AP418" s="256"/>
      <c r="AQ418" s="253"/>
      <c r="AR418" s="253"/>
      <c r="AS418" s="253"/>
      <c r="AT418" s="256"/>
      <c r="AU418" s="253"/>
      <c r="AV418" s="253"/>
      <c r="AW418" s="253"/>
      <c r="AX418" s="253"/>
      <c r="AY418" s="253"/>
      <c r="AZ418" s="253"/>
      <c r="BA418" s="253"/>
      <c r="BB418" s="253"/>
      <c r="BC418" s="253"/>
      <c r="BD418" s="253"/>
      <c r="BE418" s="253"/>
      <c r="BF418" s="253"/>
      <c r="BG418" s="253"/>
    </row>
    <row r="419" spans="1:59" s="252" customFormat="1" ht="15" customHeight="1" x14ac:dyDescent="0.25">
      <c r="A419" s="253"/>
      <c r="B419" s="253"/>
      <c r="C419" s="253"/>
      <c r="D419" s="253"/>
      <c r="E419" s="253"/>
      <c r="F419" s="253"/>
      <c r="G419" s="253"/>
      <c r="H419" s="253"/>
      <c r="I419" s="253"/>
      <c r="J419" s="253"/>
      <c r="K419" s="253"/>
      <c r="L419" s="253"/>
      <c r="M419" s="253"/>
      <c r="N419" s="253"/>
      <c r="O419" s="253"/>
      <c r="P419" s="253"/>
      <c r="Q419" s="253"/>
      <c r="R419" s="253"/>
      <c r="S419" s="253"/>
      <c r="T419" s="253"/>
      <c r="U419" s="253" t="s">
        <v>577</v>
      </c>
      <c r="V419" s="253"/>
      <c r="W419" s="253"/>
      <c r="X419" s="253"/>
      <c r="Y419" s="253"/>
      <c r="Z419" s="253"/>
      <c r="AA419" s="253"/>
      <c r="AB419" s="253"/>
      <c r="AC419" s="253" t="s">
        <v>323</v>
      </c>
      <c r="AD419" s="253"/>
      <c r="AE419" s="253"/>
      <c r="AF419" s="253"/>
      <c r="AG419" s="253"/>
      <c r="AH419" s="253"/>
      <c r="AI419" s="253"/>
      <c r="AJ419" s="253"/>
      <c r="AK419" s="253"/>
      <c r="AL419" s="253"/>
      <c r="AM419" s="253"/>
      <c r="AN419" s="253"/>
      <c r="AO419" s="253"/>
      <c r="AP419" s="256"/>
      <c r="AQ419" s="253"/>
      <c r="AR419" s="253"/>
      <c r="AS419" s="253"/>
      <c r="AT419" s="256"/>
      <c r="AU419" s="253"/>
      <c r="AV419" s="253"/>
      <c r="AW419" s="253"/>
      <c r="AX419" s="253"/>
      <c r="AY419" s="253"/>
      <c r="AZ419" s="253"/>
      <c r="BA419" s="253"/>
      <c r="BB419" s="253"/>
      <c r="BC419" s="253"/>
      <c r="BD419" s="253"/>
      <c r="BE419" s="253"/>
      <c r="BF419" s="253"/>
      <c r="BG419" s="253"/>
    </row>
    <row r="420" spans="1:59" s="252" customFormat="1" ht="15" customHeight="1" x14ac:dyDescent="0.25">
      <c r="A420" s="253"/>
      <c r="B420" s="253"/>
      <c r="C420" s="253"/>
      <c r="D420" s="253"/>
      <c r="E420" s="253"/>
      <c r="F420" s="253"/>
      <c r="G420" s="253"/>
      <c r="H420" s="253"/>
      <c r="I420" s="253"/>
      <c r="J420" s="253"/>
      <c r="K420" s="253"/>
      <c r="L420" s="253"/>
      <c r="M420" s="253"/>
      <c r="N420" s="253"/>
      <c r="O420" s="253"/>
      <c r="P420" s="253"/>
      <c r="Q420" s="253"/>
      <c r="R420" s="253"/>
      <c r="S420" s="253"/>
      <c r="T420" s="253"/>
      <c r="U420" s="253" t="s">
        <v>578</v>
      </c>
      <c r="V420" s="253"/>
      <c r="W420" s="253"/>
      <c r="X420" s="253"/>
      <c r="Y420" s="253"/>
      <c r="Z420" s="253"/>
      <c r="AA420" s="253"/>
      <c r="AB420" s="253"/>
      <c r="AC420" s="253" t="s">
        <v>318</v>
      </c>
      <c r="AD420" s="253"/>
      <c r="AE420" s="253"/>
      <c r="AF420" s="253"/>
      <c r="AG420" s="253"/>
      <c r="AH420" s="253"/>
      <c r="AI420" s="253"/>
      <c r="AJ420" s="253"/>
      <c r="AK420" s="253"/>
      <c r="AL420" s="253"/>
      <c r="AM420" s="253"/>
      <c r="AN420" s="253"/>
      <c r="AO420" s="253"/>
      <c r="AP420" s="256"/>
      <c r="AQ420" s="253"/>
      <c r="AR420" s="253"/>
      <c r="AS420" s="253"/>
      <c r="AT420" s="256"/>
      <c r="AU420" s="253"/>
      <c r="AV420" s="253"/>
      <c r="AW420" s="253"/>
      <c r="AX420" s="253"/>
      <c r="AY420" s="253"/>
      <c r="AZ420" s="253"/>
      <c r="BA420" s="253"/>
      <c r="BB420" s="253"/>
      <c r="BC420" s="253"/>
      <c r="BD420" s="253"/>
      <c r="BE420" s="253"/>
      <c r="BF420" s="253"/>
      <c r="BG420" s="253"/>
    </row>
    <row r="421" spans="1:59" s="252" customFormat="1" ht="15" customHeight="1" x14ac:dyDescent="0.25">
      <c r="A421" s="253"/>
      <c r="B421" s="253"/>
      <c r="C421" s="253"/>
      <c r="D421" s="253"/>
      <c r="E421" s="253"/>
      <c r="F421" s="253"/>
      <c r="G421" s="253"/>
      <c r="H421" s="253"/>
      <c r="I421" s="253"/>
      <c r="J421" s="253"/>
      <c r="K421" s="253"/>
      <c r="L421" s="253"/>
      <c r="M421" s="253"/>
      <c r="N421" s="253"/>
      <c r="O421" s="253"/>
      <c r="P421" s="253"/>
      <c r="Q421" s="253"/>
      <c r="R421" s="253"/>
      <c r="S421" s="253"/>
      <c r="T421" s="253"/>
      <c r="U421" s="253" t="s">
        <v>579</v>
      </c>
      <c r="V421" s="253"/>
      <c r="W421" s="253"/>
      <c r="X421" s="253"/>
      <c r="Y421" s="253"/>
      <c r="Z421" s="253"/>
      <c r="AA421" s="253"/>
      <c r="AB421" s="253"/>
      <c r="AC421" s="253" t="s">
        <v>320</v>
      </c>
      <c r="AD421" s="253"/>
      <c r="AE421" s="253"/>
      <c r="AF421" s="253"/>
      <c r="AG421" s="253"/>
      <c r="AH421" s="253"/>
      <c r="AI421" s="253"/>
      <c r="AJ421" s="253"/>
      <c r="AK421" s="253"/>
      <c r="AL421" s="253"/>
      <c r="AM421" s="253"/>
      <c r="AN421" s="253"/>
      <c r="AO421" s="253"/>
      <c r="AP421" s="256"/>
      <c r="AQ421" s="253"/>
      <c r="AR421" s="253"/>
      <c r="AS421" s="253"/>
      <c r="AT421" s="256"/>
      <c r="AU421" s="253"/>
      <c r="AV421" s="253"/>
      <c r="AW421" s="253"/>
      <c r="AX421" s="253"/>
      <c r="AY421" s="253"/>
      <c r="AZ421" s="253"/>
      <c r="BA421" s="253"/>
      <c r="BB421" s="253"/>
      <c r="BC421" s="253"/>
      <c r="BD421" s="253"/>
      <c r="BE421" s="253"/>
      <c r="BF421" s="253"/>
      <c r="BG421" s="253"/>
    </row>
    <row r="422" spans="1:59" s="252" customFormat="1" ht="15" customHeight="1" x14ac:dyDescent="0.25">
      <c r="A422" s="253"/>
      <c r="B422" s="253"/>
      <c r="C422" s="253"/>
      <c r="D422" s="253"/>
      <c r="E422" s="253"/>
      <c r="F422" s="253"/>
      <c r="G422" s="253"/>
      <c r="H422" s="253"/>
      <c r="I422" s="253"/>
      <c r="J422" s="253"/>
      <c r="K422" s="253"/>
      <c r="L422" s="253"/>
      <c r="M422" s="253"/>
      <c r="N422" s="253"/>
      <c r="O422" s="253"/>
      <c r="P422" s="253"/>
      <c r="Q422" s="253"/>
      <c r="R422" s="253"/>
      <c r="S422" s="253"/>
      <c r="T422" s="253"/>
      <c r="U422" s="253" t="s">
        <v>580</v>
      </c>
      <c r="V422" s="253"/>
      <c r="W422" s="253"/>
      <c r="X422" s="253"/>
      <c r="Y422" s="253"/>
      <c r="Z422" s="253"/>
      <c r="AA422" s="253"/>
      <c r="AB422" s="253"/>
      <c r="AC422" s="253" t="s">
        <v>318</v>
      </c>
      <c r="AD422" s="253"/>
      <c r="AE422" s="253"/>
      <c r="AF422" s="253"/>
      <c r="AG422" s="253"/>
      <c r="AH422" s="253"/>
      <c r="AI422" s="253"/>
      <c r="AJ422" s="253"/>
      <c r="AK422" s="253"/>
      <c r="AL422" s="253"/>
      <c r="AM422" s="253"/>
      <c r="AN422" s="253"/>
      <c r="AO422" s="253"/>
      <c r="AP422" s="256"/>
      <c r="AQ422" s="253"/>
      <c r="AR422" s="253"/>
      <c r="AS422" s="253"/>
      <c r="AT422" s="256"/>
      <c r="AU422" s="253"/>
      <c r="AV422" s="253"/>
      <c r="AW422" s="253"/>
      <c r="AX422" s="253"/>
      <c r="AY422" s="253"/>
      <c r="AZ422" s="253"/>
      <c r="BA422" s="253"/>
      <c r="BB422" s="253"/>
      <c r="BC422" s="253"/>
      <c r="BD422" s="253"/>
      <c r="BE422" s="253"/>
      <c r="BF422" s="253"/>
      <c r="BG422" s="253"/>
    </row>
    <row r="423" spans="1:59" s="252" customFormat="1" ht="15" customHeight="1" x14ac:dyDescent="0.25">
      <c r="A423" s="253"/>
      <c r="B423" s="253"/>
      <c r="C423" s="253"/>
      <c r="D423" s="253"/>
      <c r="E423" s="253"/>
      <c r="F423" s="253"/>
      <c r="G423" s="253"/>
      <c r="H423" s="253"/>
      <c r="I423" s="253"/>
      <c r="J423" s="253"/>
      <c r="K423" s="253"/>
      <c r="L423" s="253"/>
      <c r="M423" s="253"/>
      <c r="N423" s="253"/>
      <c r="O423" s="253"/>
      <c r="P423" s="253"/>
      <c r="Q423" s="253"/>
      <c r="R423" s="253"/>
      <c r="S423" s="253"/>
      <c r="T423" s="253"/>
      <c r="U423" s="253" t="s">
        <v>581</v>
      </c>
      <c r="V423" s="253"/>
      <c r="W423" s="253"/>
      <c r="X423" s="253"/>
      <c r="Y423" s="253"/>
      <c r="Z423" s="253"/>
      <c r="AA423" s="253"/>
      <c r="AB423" s="253"/>
      <c r="AC423" s="253" t="s">
        <v>316</v>
      </c>
      <c r="AD423" s="253"/>
      <c r="AE423" s="253"/>
      <c r="AF423" s="253"/>
      <c r="AG423" s="253"/>
      <c r="AH423" s="253"/>
      <c r="AI423" s="253"/>
      <c r="AJ423" s="253"/>
      <c r="AK423" s="253"/>
      <c r="AL423" s="253"/>
      <c r="AM423" s="253"/>
      <c r="AN423" s="253"/>
      <c r="AO423" s="253"/>
      <c r="AP423" s="256"/>
      <c r="AQ423" s="253"/>
      <c r="AR423" s="253"/>
      <c r="AS423" s="253"/>
      <c r="AT423" s="256"/>
      <c r="AU423" s="253"/>
      <c r="AV423" s="253"/>
      <c r="AW423" s="253"/>
      <c r="AX423" s="253"/>
      <c r="AY423" s="253"/>
      <c r="AZ423" s="253"/>
      <c r="BA423" s="253"/>
      <c r="BB423" s="253"/>
      <c r="BC423" s="253"/>
      <c r="BD423" s="253"/>
      <c r="BE423" s="253"/>
      <c r="BF423" s="253"/>
      <c r="BG423" s="253"/>
    </row>
    <row r="424" spans="1:59" s="252" customFormat="1" ht="15" customHeight="1" x14ac:dyDescent="0.25">
      <c r="A424" s="253"/>
      <c r="B424" s="253"/>
      <c r="C424" s="253"/>
      <c r="D424" s="253"/>
      <c r="E424" s="253"/>
      <c r="F424" s="253"/>
      <c r="G424" s="253"/>
      <c r="H424" s="253"/>
      <c r="I424" s="253"/>
      <c r="J424" s="253"/>
      <c r="K424" s="253"/>
      <c r="L424" s="253"/>
      <c r="M424" s="253"/>
      <c r="N424" s="253"/>
      <c r="O424" s="253"/>
      <c r="P424" s="253"/>
      <c r="Q424" s="253"/>
      <c r="R424" s="253"/>
      <c r="S424" s="253"/>
      <c r="T424" s="253"/>
      <c r="U424" s="253" t="s">
        <v>582</v>
      </c>
      <c r="V424" s="253"/>
      <c r="W424" s="253"/>
      <c r="X424" s="253"/>
      <c r="Y424" s="253"/>
      <c r="Z424" s="253"/>
      <c r="AA424" s="253"/>
      <c r="AB424" s="253"/>
      <c r="AC424" s="253" t="s">
        <v>320</v>
      </c>
      <c r="AD424" s="253"/>
      <c r="AE424" s="253"/>
      <c r="AF424" s="253"/>
      <c r="AG424" s="253"/>
      <c r="AH424" s="253"/>
      <c r="AI424" s="253"/>
      <c r="AJ424" s="253"/>
      <c r="AK424" s="253"/>
      <c r="AL424" s="253"/>
      <c r="AM424" s="253"/>
      <c r="AN424" s="253"/>
      <c r="AO424" s="253"/>
      <c r="AP424" s="256"/>
      <c r="AQ424" s="253"/>
      <c r="AR424" s="253"/>
      <c r="AS424" s="253"/>
      <c r="AT424" s="256"/>
      <c r="AU424" s="253"/>
      <c r="AV424" s="253"/>
      <c r="AW424" s="253"/>
      <c r="AX424" s="253"/>
      <c r="AY424" s="253"/>
      <c r="AZ424" s="253"/>
      <c r="BA424" s="253"/>
      <c r="BB424" s="253"/>
      <c r="BC424" s="253"/>
      <c r="BD424" s="253"/>
      <c r="BE424" s="253"/>
      <c r="BF424" s="253"/>
      <c r="BG424" s="253"/>
    </row>
    <row r="425" spans="1:59" s="252" customFormat="1" ht="15" customHeight="1" x14ac:dyDescent="0.25">
      <c r="A425" s="253"/>
      <c r="B425" s="253"/>
      <c r="C425" s="253"/>
      <c r="D425" s="253"/>
      <c r="E425" s="253"/>
      <c r="F425" s="253"/>
      <c r="G425" s="253"/>
      <c r="H425" s="253"/>
      <c r="I425" s="253"/>
      <c r="J425" s="253"/>
      <c r="K425" s="253"/>
      <c r="L425" s="253"/>
      <c r="M425" s="253"/>
      <c r="N425" s="253"/>
      <c r="O425" s="253"/>
      <c r="P425" s="253"/>
      <c r="Q425" s="253"/>
      <c r="R425" s="253"/>
      <c r="S425" s="253"/>
      <c r="T425" s="253"/>
      <c r="U425" s="253" t="s">
        <v>583</v>
      </c>
      <c r="V425" s="253"/>
      <c r="W425" s="253"/>
      <c r="X425" s="253"/>
      <c r="Y425" s="253"/>
      <c r="Z425" s="253"/>
      <c r="AA425" s="253"/>
      <c r="AB425" s="253"/>
      <c r="AC425" s="253" t="s">
        <v>332</v>
      </c>
      <c r="AD425" s="253"/>
      <c r="AE425" s="253"/>
      <c r="AF425" s="253"/>
      <c r="AG425" s="253"/>
      <c r="AH425" s="253"/>
      <c r="AI425" s="253"/>
      <c r="AJ425" s="253"/>
      <c r="AK425" s="253"/>
      <c r="AL425" s="253"/>
      <c r="AM425" s="253"/>
      <c r="AN425" s="253"/>
      <c r="AO425" s="253"/>
      <c r="AP425" s="256"/>
      <c r="AQ425" s="253"/>
      <c r="AR425" s="253"/>
      <c r="AS425" s="253"/>
      <c r="AT425" s="256"/>
      <c r="AU425" s="253"/>
      <c r="AV425" s="253"/>
      <c r="AW425" s="253"/>
      <c r="AX425" s="253"/>
      <c r="AY425" s="253"/>
      <c r="AZ425" s="253"/>
      <c r="BA425" s="253"/>
      <c r="BB425" s="253"/>
      <c r="BC425" s="253"/>
      <c r="BD425" s="253"/>
      <c r="BE425" s="253"/>
      <c r="BF425" s="253"/>
      <c r="BG425" s="253"/>
    </row>
    <row r="426" spans="1:59" s="252" customFormat="1" ht="15" customHeight="1" x14ac:dyDescent="0.25">
      <c r="A426" s="253"/>
      <c r="B426" s="253"/>
      <c r="C426" s="253"/>
      <c r="D426" s="253"/>
      <c r="E426" s="253"/>
      <c r="F426" s="253"/>
      <c r="G426" s="253"/>
      <c r="H426" s="253"/>
      <c r="I426" s="253"/>
      <c r="J426" s="253"/>
      <c r="K426" s="253"/>
      <c r="L426" s="253"/>
      <c r="M426" s="253"/>
      <c r="N426" s="253"/>
      <c r="O426" s="253"/>
      <c r="P426" s="253"/>
      <c r="Q426" s="253"/>
      <c r="R426" s="253"/>
      <c r="S426" s="253"/>
      <c r="T426" s="253"/>
      <c r="U426" s="253" t="s">
        <v>584</v>
      </c>
      <c r="V426" s="253"/>
      <c r="W426" s="253"/>
      <c r="X426" s="253"/>
      <c r="Y426" s="253"/>
      <c r="Z426" s="253"/>
      <c r="AA426" s="253"/>
      <c r="AB426" s="253"/>
      <c r="AC426" s="253" t="s">
        <v>323</v>
      </c>
      <c r="AD426" s="253"/>
      <c r="AE426" s="253"/>
      <c r="AF426" s="253"/>
      <c r="AG426" s="253"/>
      <c r="AH426" s="253"/>
      <c r="AI426" s="253"/>
      <c r="AJ426" s="253"/>
      <c r="AK426" s="253"/>
      <c r="AL426" s="253"/>
      <c r="AM426" s="253"/>
      <c r="AN426" s="253"/>
      <c r="AO426" s="253"/>
      <c r="AP426" s="256"/>
      <c r="AQ426" s="253"/>
      <c r="AR426" s="253"/>
      <c r="AS426" s="253"/>
      <c r="AT426" s="256"/>
      <c r="AU426" s="253"/>
      <c r="AV426" s="253"/>
      <c r="AW426" s="253"/>
      <c r="AX426" s="253"/>
      <c r="AY426" s="253"/>
      <c r="AZ426" s="253"/>
      <c r="BA426" s="253"/>
      <c r="BB426" s="253"/>
      <c r="BC426" s="253"/>
      <c r="BD426" s="253"/>
      <c r="BE426" s="253"/>
      <c r="BF426" s="253"/>
      <c r="BG426" s="253"/>
    </row>
    <row r="427" spans="1:59" s="252" customFormat="1" ht="15" customHeight="1" x14ac:dyDescent="0.25">
      <c r="A427" s="253"/>
      <c r="B427" s="253"/>
      <c r="C427" s="253"/>
      <c r="D427" s="253"/>
      <c r="E427" s="253"/>
      <c r="F427" s="253"/>
      <c r="G427" s="253"/>
      <c r="H427" s="253"/>
      <c r="I427" s="253"/>
      <c r="J427" s="253"/>
      <c r="K427" s="253"/>
      <c r="L427" s="253"/>
      <c r="M427" s="253"/>
      <c r="N427" s="253"/>
      <c r="O427" s="253"/>
      <c r="P427" s="253"/>
      <c r="Q427" s="253"/>
      <c r="R427" s="253"/>
      <c r="S427" s="253"/>
      <c r="T427" s="253"/>
      <c r="U427" s="253" t="s">
        <v>585</v>
      </c>
      <c r="V427" s="253"/>
      <c r="W427" s="253"/>
      <c r="X427" s="253"/>
      <c r="Y427" s="253"/>
      <c r="Z427" s="253"/>
      <c r="AA427" s="253"/>
      <c r="AB427" s="253"/>
      <c r="AC427" s="253" t="s">
        <v>393</v>
      </c>
      <c r="AD427" s="253"/>
      <c r="AE427" s="253"/>
      <c r="AF427" s="253"/>
      <c r="AG427" s="253"/>
      <c r="AH427" s="253"/>
      <c r="AI427" s="253"/>
      <c r="AJ427" s="253"/>
      <c r="AK427" s="253"/>
      <c r="AL427" s="253"/>
      <c r="AM427" s="253"/>
      <c r="AN427" s="253"/>
      <c r="AO427" s="253"/>
      <c r="AP427" s="256"/>
      <c r="AQ427" s="253"/>
      <c r="AR427" s="253"/>
      <c r="AS427" s="253"/>
      <c r="AT427" s="256"/>
      <c r="AU427" s="253"/>
      <c r="AV427" s="253"/>
      <c r="AW427" s="253"/>
      <c r="AX427" s="253"/>
      <c r="AY427" s="253"/>
      <c r="AZ427" s="253"/>
      <c r="BA427" s="253"/>
      <c r="BB427" s="253"/>
      <c r="BC427" s="253"/>
      <c r="BD427" s="253"/>
      <c r="BE427" s="253"/>
      <c r="BF427" s="253"/>
      <c r="BG427" s="253"/>
    </row>
    <row r="428" spans="1:59" s="252" customFormat="1" ht="15" customHeight="1" x14ac:dyDescent="0.25">
      <c r="A428" s="253"/>
      <c r="B428" s="253"/>
      <c r="C428" s="253"/>
      <c r="D428" s="253"/>
      <c r="E428" s="253"/>
      <c r="F428" s="253"/>
      <c r="G428" s="253"/>
      <c r="H428" s="253"/>
      <c r="I428" s="253"/>
      <c r="J428" s="253"/>
      <c r="K428" s="253"/>
      <c r="L428" s="253"/>
      <c r="M428" s="253"/>
      <c r="N428" s="253"/>
      <c r="O428" s="253"/>
      <c r="P428" s="253"/>
      <c r="Q428" s="253"/>
      <c r="R428" s="253"/>
      <c r="S428" s="253"/>
      <c r="T428" s="253"/>
      <c r="U428" s="253" t="s">
        <v>586</v>
      </c>
      <c r="V428" s="253"/>
      <c r="W428" s="253"/>
      <c r="X428" s="253"/>
      <c r="Y428" s="253"/>
      <c r="Z428" s="253"/>
      <c r="AA428" s="253"/>
      <c r="AB428" s="253"/>
      <c r="AC428" s="253" t="s">
        <v>323</v>
      </c>
      <c r="AD428" s="253"/>
      <c r="AE428" s="253"/>
      <c r="AF428" s="253"/>
      <c r="AG428" s="253"/>
      <c r="AH428" s="253"/>
      <c r="AI428" s="253"/>
      <c r="AJ428" s="253"/>
      <c r="AK428" s="253"/>
      <c r="AL428" s="253"/>
      <c r="AM428" s="253"/>
      <c r="AN428" s="253"/>
      <c r="AO428" s="253"/>
      <c r="AP428" s="256"/>
      <c r="AQ428" s="253"/>
      <c r="AR428" s="253"/>
      <c r="AS428" s="253"/>
      <c r="AT428" s="256"/>
      <c r="AU428" s="253"/>
      <c r="AV428" s="253"/>
      <c r="AW428" s="253"/>
      <c r="AX428" s="253"/>
      <c r="AY428" s="253"/>
      <c r="AZ428" s="253"/>
      <c r="BA428" s="253"/>
      <c r="BB428" s="253"/>
      <c r="BC428" s="253"/>
      <c r="BD428" s="253"/>
      <c r="BE428" s="253"/>
      <c r="BF428" s="253"/>
      <c r="BG428" s="253"/>
    </row>
    <row r="429" spans="1:59" s="252" customFormat="1" ht="15" customHeight="1" x14ac:dyDescent="0.25">
      <c r="A429" s="253"/>
      <c r="B429" s="253"/>
      <c r="C429" s="253"/>
      <c r="D429" s="253"/>
      <c r="E429" s="253"/>
      <c r="F429" s="253"/>
      <c r="G429" s="253"/>
      <c r="H429" s="253"/>
      <c r="I429" s="253"/>
      <c r="J429" s="253"/>
      <c r="K429" s="253"/>
      <c r="L429" s="253"/>
      <c r="M429" s="253"/>
      <c r="N429" s="253"/>
      <c r="O429" s="253"/>
      <c r="P429" s="253"/>
      <c r="Q429" s="253"/>
      <c r="R429" s="253"/>
      <c r="S429" s="253"/>
      <c r="T429" s="253"/>
      <c r="U429" s="253" t="s">
        <v>587</v>
      </c>
      <c r="V429" s="253"/>
      <c r="W429" s="253"/>
      <c r="X429" s="253"/>
      <c r="Y429" s="253"/>
      <c r="Z429" s="253"/>
      <c r="AA429" s="253"/>
      <c r="AB429" s="253"/>
      <c r="AC429" s="253" t="s">
        <v>357</v>
      </c>
      <c r="AD429" s="253"/>
      <c r="AE429" s="253"/>
      <c r="AF429" s="253"/>
      <c r="AG429" s="253"/>
      <c r="AH429" s="253"/>
      <c r="AI429" s="253"/>
      <c r="AJ429" s="253"/>
      <c r="AK429" s="253"/>
      <c r="AL429" s="253"/>
      <c r="AM429" s="253"/>
      <c r="AN429" s="253"/>
      <c r="AO429" s="253"/>
      <c r="AP429" s="256"/>
      <c r="AQ429" s="253"/>
      <c r="AR429" s="253"/>
      <c r="AS429" s="253"/>
      <c r="AT429" s="256"/>
      <c r="AU429" s="253"/>
      <c r="AV429" s="253"/>
      <c r="AW429" s="253"/>
      <c r="AX429" s="253"/>
      <c r="AY429" s="253"/>
      <c r="AZ429" s="253"/>
      <c r="BA429" s="253"/>
      <c r="BB429" s="253"/>
      <c r="BC429" s="253"/>
      <c r="BD429" s="253"/>
      <c r="BE429" s="253"/>
      <c r="BF429" s="253"/>
      <c r="BG429" s="253"/>
    </row>
    <row r="430" spans="1:59" s="252" customFormat="1" ht="15" customHeight="1" x14ac:dyDescent="0.25">
      <c r="A430" s="253"/>
      <c r="B430" s="253"/>
      <c r="C430" s="253"/>
      <c r="D430" s="253"/>
      <c r="E430" s="253"/>
      <c r="F430" s="253"/>
      <c r="G430" s="253"/>
      <c r="H430" s="253"/>
      <c r="I430" s="253"/>
      <c r="J430" s="253"/>
      <c r="K430" s="253"/>
      <c r="L430" s="253"/>
      <c r="M430" s="253"/>
      <c r="N430" s="253"/>
      <c r="O430" s="253"/>
      <c r="P430" s="253"/>
      <c r="Q430" s="253"/>
      <c r="R430" s="253"/>
      <c r="S430" s="253"/>
      <c r="T430" s="253"/>
      <c r="U430" s="253" t="s">
        <v>588</v>
      </c>
      <c r="V430" s="253"/>
      <c r="W430" s="253"/>
      <c r="X430" s="253"/>
      <c r="Y430" s="253"/>
      <c r="Z430" s="253"/>
      <c r="AA430" s="253"/>
      <c r="AB430" s="253"/>
      <c r="AC430" s="253" t="s">
        <v>320</v>
      </c>
      <c r="AD430" s="253"/>
      <c r="AE430" s="253"/>
      <c r="AF430" s="253"/>
      <c r="AG430" s="253"/>
      <c r="AH430" s="253"/>
      <c r="AI430" s="253"/>
      <c r="AJ430" s="253"/>
      <c r="AK430" s="253"/>
      <c r="AL430" s="253"/>
      <c r="AM430" s="253"/>
      <c r="AN430" s="253"/>
      <c r="AO430" s="253"/>
      <c r="AP430" s="256"/>
      <c r="AQ430" s="253"/>
      <c r="AR430" s="253"/>
      <c r="AS430" s="253"/>
      <c r="AT430" s="256"/>
      <c r="AU430" s="253"/>
      <c r="AV430" s="253"/>
      <c r="AW430" s="253"/>
      <c r="AX430" s="253"/>
      <c r="AY430" s="253"/>
      <c r="AZ430" s="253"/>
      <c r="BA430" s="253"/>
      <c r="BB430" s="253"/>
      <c r="BC430" s="253"/>
      <c r="BD430" s="253"/>
      <c r="BE430" s="253"/>
      <c r="BF430" s="253"/>
      <c r="BG430" s="253"/>
    </row>
    <row r="431" spans="1:59" s="252" customFormat="1" ht="15" customHeight="1" x14ac:dyDescent="0.25">
      <c r="A431" s="253"/>
      <c r="B431" s="253"/>
      <c r="C431" s="253"/>
      <c r="D431" s="253"/>
      <c r="E431" s="253"/>
      <c r="F431" s="253"/>
      <c r="G431" s="253"/>
      <c r="H431" s="253"/>
      <c r="I431" s="253"/>
      <c r="J431" s="253"/>
      <c r="K431" s="253"/>
      <c r="L431" s="253"/>
      <c r="M431" s="253"/>
      <c r="N431" s="253"/>
      <c r="O431" s="253"/>
      <c r="P431" s="253"/>
      <c r="Q431" s="253"/>
      <c r="R431" s="253"/>
      <c r="S431" s="253"/>
      <c r="T431" s="253"/>
      <c r="U431" s="253" t="s">
        <v>288</v>
      </c>
      <c r="V431" s="253"/>
      <c r="W431" s="253"/>
      <c r="X431" s="253"/>
      <c r="Y431" s="253"/>
      <c r="Z431" s="253"/>
      <c r="AA431" s="253"/>
      <c r="AB431" s="253"/>
      <c r="AC431" s="253" t="s">
        <v>357</v>
      </c>
      <c r="AD431" s="253"/>
      <c r="AE431" s="253"/>
      <c r="AF431" s="253"/>
      <c r="AG431" s="253"/>
      <c r="AH431" s="253"/>
      <c r="AI431" s="253"/>
      <c r="AJ431" s="253"/>
      <c r="AK431" s="253"/>
      <c r="AL431" s="253"/>
      <c r="AM431" s="253"/>
      <c r="AN431" s="253"/>
      <c r="AO431" s="253"/>
      <c r="AP431" s="256"/>
      <c r="AQ431" s="253"/>
      <c r="AR431" s="253"/>
      <c r="AS431" s="253"/>
      <c r="AT431" s="256"/>
      <c r="AU431" s="253"/>
      <c r="AV431" s="253"/>
      <c r="AW431" s="253"/>
      <c r="AX431" s="253"/>
      <c r="AY431" s="253"/>
      <c r="AZ431" s="253"/>
      <c r="BA431" s="253"/>
      <c r="BB431" s="253"/>
      <c r="BC431" s="253"/>
      <c r="BD431" s="253"/>
      <c r="BE431" s="253"/>
      <c r="BF431" s="253"/>
      <c r="BG431" s="253"/>
    </row>
    <row r="432" spans="1:59" s="252" customFormat="1" ht="15" customHeight="1" x14ac:dyDescent="0.25">
      <c r="A432" s="253"/>
      <c r="B432" s="253"/>
      <c r="C432" s="253"/>
      <c r="D432" s="253"/>
      <c r="E432" s="253"/>
      <c r="F432" s="253"/>
      <c r="G432" s="253"/>
      <c r="H432" s="253"/>
      <c r="I432" s="253"/>
      <c r="J432" s="253"/>
      <c r="K432" s="253"/>
      <c r="L432" s="253"/>
      <c r="M432" s="253"/>
      <c r="N432" s="253"/>
      <c r="O432" s="253"/>
      <c r="P432" s="253"/>
      <c r="Q432" s="253"/>
      <c r="R432" s="253"/>
      <c r="S432" s="253"/>
      <c r="T432" s="253"/>
      <c r="U432" s="253" t="s">
        <v>589</v>
      </c>
      <c r="V432" s="253"/>
      <c r="W432" s="253"/>
      <c r="X432" s="253"/>
      <c r="Y432" s="253"/>
      <c r="Z432" s="253"/>
      <c r="AA432" s="253"/>
      <c r="AB432" s="253"/>
      <c r="AC432" s="253" t="s">
        <v>320</v>
      </c>
      <c r="AD432" s="253"/>
      <c r="AE432" s="253"/>
      <c r="AF432" s="253"/>
      <c r="AG432" s="253"/>
      <c r="AH432" s="253"/>
      <c r="AI432" s="253"/>
      <c r="AJ432" s="253"/>
      <c r="AK432" s="253"/>
      <c r="AL432" s="253"/>
      <c r="AM432" s="253"/>
      <c r="AN432" s="253"/>
      <c r="AO432" s="253"/>
      <c r="AP432" s="256"/>
      <c r="AQ432" s="253"/>
      <c r="AR432" s="253"/>
      <c r="AS432" s="253"/>
      <c r="AT432" s="256"/>
      <c r="AU432" s="253"/>
      <c r="AV432" s="253"/>
      <c r="AW432" s="253"/>
      <c r="AX432" s="253"/>
      <c r="AY432" s="253"/>
      <c r="AZ432" s="253"/>
      <c r="BA432" s="253"/>
      <c r="BB432" s="253"/>
      <c r="BC432" s="253"/>
      <c r="BD432" s="253"/>
      <c r="BE432" s="253"/>
      <c r="BF432" s="253"/>
      <c r="BG432" s="253"/>
    </row>
    <row r="433" spans="1:59" s="252" customFormat="1" ht="15" customHeight="1" x14ac:dyDescent="0.25">
      <c r="A433" s="253"/>
      <c r="B433" s="253"/>
      <c r="C433" s="253"/>
      <c r="D433" s="253"/>
      <c r="E433" s="253"/>
      <c r="F433" s="253"/>
      <c r="G433" s="253"/>
      <c r="H433" s="253"/>
      <c r="I433" s="253"/>
      <c r="J433" s="253"/>
      <c r="K433" s="253"/>
      <c r="L433" s="253"/>
      <c r="M433" s="253"/>
      <c r="N433" s="253"/>
      <c r="O433" s="253"/>
      <c r="P433" s="253"/>
      <c r="Q433" s="253"/>
      <c r="R433" s="253"/>
      <c r="S433" s="253"/>
      <c r="T433" s="253"/>
      <c r="U433" s="253" t="s">
        <v>590</v>
      </c>
      <c r="V433" s="253"/>
      <c r="W433" s="253"/>
      <c r="X433" s="253"/>
      <c r="Y433" s="253"/>
      <c r="Z433" s="253"/>
      <c r="AA433" s="253"/>
      <c r="AB433" s="253"/>
      <c r="AC433" s="253" t="s">
        <v>393</v>
      </c>
      <c r="AD433" s="253"/>
      <c r="AE433" s="253"/>
      <c r="AF433" s="253"/>
      <c r="AG433" s="253"/>
      <c r="AH433" s="253"/>
      <c r="AI433" s="253"/>
      <c r="AJ433" s="253"/>
      <c r="AK433" s="253"/>
      <c r="AL433" s="253"/>
      <c r="AM433" s="253"/>
      <c r="AN433" s="253"/>
      <c r="AO433" s="253"/>
      <c r="AP433" s="256"/>
      <c r="AQ433" s="253"/>
      <c r="AR433" s="253"/>
      <c r="AS433" s="253"/>
      <c r="AT433" s="256"/>
      <c r="AU433" s="253"/>
      <c r="AV433" s="253"/>
      <c r="AW433" s="253"/>
      <c r="AX433" s="253"/>
      <c r="AY433" s="253"/>
      <c r="AZ433" s="253"/>
      <c r="BA433" s="253"/>
      <c r="BB433" s="253"/>
      <c r="BC433" s="253"/>
      <c r="BD433" s="253"/>
      <c r="BE433" s="253"/>
      <c r="BF433" s="253"/>
      <c r="BG433" s="253"/>
    </row>
    <row r="434" spans="1:59" s="252" customFormat="1" ht="15" customHeight="1" x14ac:dyDescent="0.25">
      <c r="A434" s="253"/>
      <c r="B434" s="253"/>
      <c r="C434" s="253"/>
      <c r="D434" s="253"/>
      <c r="E434" s="253"/>
      <c r="F434" s="253"/>
      <c r="G434" s="253"/>
      <c r="H434" s="253"/>
      <c r="I434" s="253"/>
      <c r="J434" s="253"/>
      <c r="K434" s="253"/>
      <c r="L434" s="253"/>
      <c r="M434" s="253"/>
      <c r="N434" s="253"/>
      <c r="O434" s="253"/>
      <c r="P434" s="253"/>
      <c r="Q434" s="253"/>
      <c r="R434" s="253"/>
      <c r="S434" s="253"/>
      <c r="T434" s="253"/>
      <c r="U434" s="253" t="s">
        <v>591</v>
      </c>
      <c r="V434" s="253"/>
      <c r="W434" s="253"/>
      <c r="X434" s="253"/>
      <c r="Y434" s="253"/>
      <c r="Z434" s="253"/>
      <c r="AA434" s="253"/>
      <c r="AB434" s="253"/>
      <c r="AC434" s="253" t="s">
        <v>332</v>
      </c>
      <c r="AD434" s="253"/>
      <c r="AE434" s="253"/>
      <c r="AF434" s="253"/>
      <c r="AG434" s="253"/>
      <c r="AH434" s="253"/>
      <c r="AI434" s="253"/>
      <c r="AJ434" s="253"/>
      <c r="AK434" s="253"/>
      <c r="AL434" s="253"/>
      <c r="AM434" s="253"/>
      <c r="AN434" s="253"/>
      <c r="AO434" s="253"/>
      <c r="AP434" s="256"/>
      <c r="AQ434" s="253"/>
      <c r="AR434" s="253"/>
      <c r="AS434" s="253"/>
      <c r="AT434" s="256"/>
      <c r="AU434" s="253"/>
      <c r="AV434" s="253"/>
      <c r="AW434" s="253"/>
      <c r="AX434" s="253"/>
      <c r="AY434" s="253"/>
      <c r="AZ434" s="253"/>
      <c r="BA434" s="253"/>
      <c r="BB434" s="253"/>
      <c r="BC434" s="253"/>
      <c r="BD434" s="253"/>
      <c r="BE434" s="253"/>
      <c r="BF434" s="253"/>
      <c r="BG434" s="253"/>
    </row>
    <row r="435" spans="1:59" s="252" customFormat="1" ht="15" customHeight="1" x14ac:dyDescent="0.25">
      <c r="A435" s="253"/>
      <c r="B435" s="253"/>
      <c r="C435" s="253"/>
      <c r="D435" s="253"/>
      <c r="E435" s="253"/>
      <c r="F435" s="253"/>
      <c r="G435" s="253"/>
      <c r="H435" s="253"/>
      <c r="I435" s="253"/>
      <c r="J435" s="253"/>
      <c r="K435" s="253"/>
      <c r="L435" s="253"/>
      <c r="M435" s="253"/>
      <c r="N435" s="253"/>
      <c r="O435" s="253"/>
      <c r="P435" s="253"/>
      <c r="Q435" s="253"/>
      <c r="R435" s="253"/>
      <c r="S435" s="253"/>
      <c r="T435" s="253"/>
      <c r="U435" s="253" t="s">
        <v>592</v>
      </c>
      <c r="V435" s="253"/>
      <c r="W435" s="253"/>
      <c r="X435" s="253"/>
      <c r="Y435" s="253"/>
      <c r="Z435" s="253"/>
      <c r="AA435" s="253"/>
      <c r="AB435" s="253"/>
      <c r="AC435" s="253" t="s">
        <v>332</v>
      </c>
      <c r="AD435" s="253"/>
      <c r="AE435" s="253"/>
      <c r="AF435" s="253"/>
      <c r="AG435" s="253"/>
      <c r="AH435" s="253"/>
      <c r="AI435" s="253"/>
      <c r="AJ435" s="253"/>
      <c r="AK435" s="253"/>
      <c r="AL435" s="253"/>
      <c r="AM435" s="253"/>
      <c r="AN435" s="253"/>
      <c r="AO435" s="253"/>
      <c r="AP435" s="256"/>
      <c r="AQ435" s="253"/>
      <c r="AR435" s="253"/>
      <c r="AS435" s="253"/>
      <c r="AT435" s="256"/>
      <c r="AU435" s="253"/>
      <c r="AV435" s="253"/>
      <c r="AW435" s="253"/>
      <c r="AX435" s="253"/>
      <c r="AY435" s="253"/>
      <c r="AZ435" s="253"/>
      <c r="BA435" s="253"/>
      <c r="BB435" s="253"/>
      <c r="BC435" s="253"/>
      <c r="BD435" s="253"/>
      <c r="BE435" s="253"/>
      <c r="BF435" s="253"/>
      <c r="BG435" s="253"/>
    </row>
    <row r="436" spans="1:59" s="252" customFormat="1" ht="15" customHeight="1" x14ac:dyDescent="0.25">
      <c r="A436" s="253"/>
      <c r="B436" s="253"/>
      <c r="C436" s="253"/>
      <c r="D436" s="253"/>
      <c r="E436" s="253"/>
      <c r="F436" s="253"/>
      <c r="G436" s="253"/>
      <c r="H436" s="253"/>
      <c r="I436" s="253"/>
      <c r="J436" s="253"/>
      <c r="K436" s="253"/>
      <c r="L436" s="253"/>
      <c r="M436" s="253"/>
      <c r="N436" s="253"/>
      <c r="O436" s="253"/>
      <c r="P436" s="253"/>
      <c r="Q436" s="253"/>
      <c r="R436" s="253"/>
      <c r="S436" s="253"/>
      <c r="T436" s="253"/>
      <c r="U436" s="253" t="s">
        <v>593</v>
      </c>
      <c r="V436" s="253"/>
      <c r="W436" s="253"/>
      <c r="X436" s="253"/>
      <c r="Y436" s="253"/>
      <c r="Z436" s="253"/>
      <c r="AA436" s="253"/>
      <c r="AB436" s="253"/>
      <c r="AC436" s="253" t="s">
        <v>320</v>
      </c>
      <c r="AD436" s="253"/>
      <c r="AE436" s="253"/>
      <c r="AF436" s="253"/>
      <c r="AG436" s="253"/>
      <c r="AH436" s="253"/>
      <c r="AI436" s="253"/>
      <c r="AJ436" s="253"/>
      <c r="AK436" s="253"/>
      <c r="AL436" s="253"/>
      <c r="AM436" s="253"/>
      <c r="AN436" s="253"/>
      <c r="AO436" s="253"/>
      <c r="AP436" s="256"/>
      <c r="AQ436" s="253"/>
      <c r="AR436" s="253"/>
      <c r="AS436" s="253"/>
      <c r="AT436" s="256"/>
      <c r="AU436" s="253"/>
      <c r="AV436" s="253"/>
      <c r="AW436" s="253"/>
      <c r="AX436" s="253"/>
      <c r="AY436" s="253"/>
      <c r="AZ436" s="253"/>
      <c r="BA436" s="253"/>
      <c r="BB436" s="253"/>
      <c r="BC436" s="253"/>
      <c r="BD436" s="253"/>
      <c r="BE436" s="253"/>
      <c r="BF436" s="253"/>
      <c r="BG436" s="253"/>
    </row>
    <row r="437" spans="1:59" s="252" customFormat="1" ht="15" customHeight="1" x14ac:dyDescent="0.25">
      <c r="A437" s="253"/>
      <c r="B437" s="253"/>
      <c r="C437" s="253"/>
      <c r="D437" s="253"/>
      <c r="E437" s="253"/>
      <c r="F437" s="253"/>
      <c r="G437" s="253"/>
      <c r="H437" s="253"/>
      <c r="I437" s="253"/>
      <c r="J437" s="253"/>
      <c r="K437" s="253"/>
      <c r="L437" s="253"/>
      <c r="M437" s="253"/>
      <c r="N437" s="253"/>
      <c r="O437" s="253"/>
      <c r="P437" s="253"/>
      <c r="Q437" s="253"/>
      <c r="R437" s="253"/>
      <c r="S437" s="253"/>
      <c r="T437" s="253"/>
      <c r="U437" s="253" t="s">
        <v>594</v>
      </c>
      <c r="V437" s="253"/>
      <c r="W437" s="253"/>
      <c r="X437" s="253"/>
      <c r="Y437" s="253"/>
      <c r="Z437" s="253"/>
      <c r="AA437" s="253"/>
      <c r="AB437" s="253"/>
      <c r="AC437" s="253" t="s">
        <v>318</v>
      </c>
      <c r="AD437" s="253"/>
      <c r="AE437" s="253"/>
      <c r="AF437" s="253"/>
      <c r="AG437" s="253"/>
      <c r="AH437" s="253"/>
      <c r="AI437" s="253"/>
      <c r="AJ437" s="253"/>
      <c r="AK437" s="253"/>
      <c r="AL437" s="253"/>
      <c r="AM437" s="253"/>
      <c r="AN437" s="253"/>
      <c r="AO437" s="253"/>
      <c r="AP437" s="256"/>
      <c r="AQ437" s="253"/>
      <c r="AR437" s="253"/>
      <c r="AS437" s="253"/>
      <c r="AT437" s="256"/>
      <c r="AU437" s="253"/>
      <c r="AV437" s="253"/>
      <c r="AW437" s="253"/>
      <c r="AX437" s="253"/>
      <c r="AY437" s="253"/>
      <c r="AZ437" s="253"/>
      <c r="BA437" s="253"/>
      <c r="BB437" s="253"/>
      <c r="BC437" s="253"/>
      <c r="BD437" s="253"/>
      <c r="BE437" s="253"/>
      <c r="BF437" s="253"/>
      <c r="BG437" s="253"/>
    </row>
    <row r="438" spans="1:59" s="252" customFormat="1" ht="15" customHeight="1" x14ac:dyDescent="0.25">
      <c r="A438" s="253"/>
      <c r="B438" s="253"/>
      <c r="C438" s="253"/>
      <c r="D438" s="253"/>
      <c r="E438" s="253"/>
      <c r="F438" s="253"/>
      <c r="G438" s="253"/>
      <c r="H438" s="253"/>
      <c r="I438" s="253"/>
      <c r="J438" s="253"/>
      <c r="K438" s="253"/>
      <c r="L438" s="253"/>
      <c r="M438" s="253"/>
      <c r="N438" s="253"/>
      <c r="O438" s="253"/>
      <c r="P438" s="253"/>
      <c r="Q438" s="253"/>
      <c r="R438" s="253"/>
      <c r="S438" s="253"/>
      <c r="T438" s="253"/>
      <c r="U438" s="253" t="s">
        <v>595</v>
      </c>
      <c r="V438" s="253"/>
      <c r="W438" s="253"/>
      <c r="X438" s="253"/>
      <c r="Y438" s="253"/>
      <c r="Z438" s="253"/>
      <c r="AA438" s="253"/>
      <c r="AB438" s="253"/>
      <c r="AC438" s="253" t="s">
        <v>316</v>
      </c>
      <c r="AD438" s="253"/>
      <c r="AE438" s="253"/>
      <c r="AF438" s="253"/>
      <c r="AG438" s="253"/>
      <c r="AH438" s="253"/>
      <c r="AI438" s="253"/>
      <c r="AJ438" s="253"/>
      <c r="AK438" s="253"/>
      <c r="AL438" s="253"/>
      <c r="AM438" s="253"/>
      <c r="AN438" s="253"/>
      <c r="AO438" s="253"/>
      <c r="AP438" s="256"/>
      <c r="AQ438" s="253"/>
      <c r="AR438" s="253"/>
      <c r="AS438" s="253"/>
      <c r="AT438" s="256"/>
      <c r="AU438" s="253"/>
      <c r="AV438" s="253"/>
      <c r="AW438" s="253"/>
      <c r="AX438" s="253"/>
      <c r="AY438" s="253"/>
      <c r="AZ438" s="253"/>
      <c r="BA438" s="253"/>
      <c r="BB438" s="253"/>
      <c r="BC438" s="253"/>
      <c r="BD438" s="253"/>
      <c r="BE438" s="253"/>
      <c r="BF438" s="253"/>
      <c r="BG438" s="253"/>
    </row>
    <row r="439" spans="1:59" s="252" customFormat="1" ht="15" customHeight="1" x14ac:dyDescent="0.25">
      <c r="A439" s="253"/>
      <c r="B439" s="253"/>
      <c r="C439" s="253"/>
      <c r="D439" s="253"/>
      <c r="E439" s="253"/>
      <c r="F439" s="253"/>
      <c r="G439" s="253"/>
      <c r="H439" s="253"/>
      <c r="I439" s="253"/>
      <c r="J439" s="253"/>
      <c r="K439" s="253"/>
      <c r="L439" s="253"/>
      <c r="M439" s="253"/>
      <c r="N439" s="253"/>
      <c r="O439" s="253"/>
      <c r="P439" s="253"/>
      <c r="Q439" s="253"/>
      <c r="R439" s="253"/>
      <c r="S439" s="253"/>
      <c r="T439" s="253"/>
      <c r="U439" s="253" t="s">
        <v>596</v>
      </c>
      <c r="V439" s="253"/>
      <c r="W439" s="253"/>
      <c r="X439" s="253"/>
      <c r="Y439" s="253"/>
      <c r="Z439" s="253"/>
      <c r="AA439" s="253"/>
      <c r="AB439" s="253"/>
      <c r="AC439" s="253" t="s">
        <v>320</v>
      </c>
      <c r="AD439" s="253"/>
      <c r="AE439" s="253"/>
      <c r="AF439" s="253"/>
      <c r="AG439" s="253"/>
      <c r="AH439" s="253"/>
      <c r="AI439" s="253"/>
      <c r="AJ439" s="253"/>
      <c r="AK439" s="253"/>
      <c r="AL439" s="253"/>
      <c r="AM439" s="253"/>
      <c r="AN439" s="253"/>
      <c r="AO439" s="253"/>
      <c r="AP439" s="256"/>
      <c r="AQ439" s="253"/>
      <c r="AR439" s="253"/>
      <c r="AS439" s="253"/>
      <c r="AT439" s="256"/>
      <c r="AU439" s="253"/>
      <c r="AV439" s="253"/>
      <c r="AW439" s="253"/>
      <c r="AX439" s="253"/>
      <c r="AY439" s="253"/>
      <c r="AZ439" s="253"/>
      <c r="BA439" s="253"/>
      <c r="BB439" s="253"/>
      <c r="BC439" s="253"/>
      <c r="BD439" s="253"/>
      <c r="BE439" s="253"/>
      <c r="BF439" s="253"/>
      <c r="BG439" s="253"/>
    </row>
    <row r="440" spans="1:59" s="252" customFormat="1" ht="15" customHeight="1" x14ac:dyDescent="0.25">
      <c r="A440" s="253"/>
      <c r="B440" s="253"/>
      <c r="C440" s="253"/>
      <c r="D440" s="253"/>
      <c r="E440" s="253"/>
      <c r="F440" s="253"/>
      <c r="G440" s="253"/>
      <c r="H440" s="253"/>
      <c r="I440" s="253"/>
      <c r="J440" s="253"/>
      <c r="K440" s="253"/>
      <c r="L440" s="253"/>
      <c r="M440" s="253"/>
      <c r="N440" s="253"/>
      <c r="O440" s="253"/>
      <c r="P440" s="253"/>
      <c r="Q440" s="253"/>
      <c r="R440" s="253"/>
      <c r="S440" s="253"/>
      <c r="T440" s="253"/>
      <c r="U440" s="253" t="s">
        <v>597</v>
      </c>
      <c r="V440" s="253"/>
      <c r="W440" s="253"/>
      <c r="X440" s="253"/>
      <c r="Y440" s="253"/>
      <c r="Z440" s="253"/>
      <c r="AA440" s="253"/>
      <c r="AB440" s="253"/>
      <c r="AC440" s="253" t="s">
        <v>320</v>
      </c>
      <c r="AD440" s="253"/>
      <c r="AE440" s="253"/>
      <c r="AF440" s="253"/>
      <c r="AG440" s="253"/>
      <c r="AH440" s="253"/>
      <c r="AI440" s="253"/>
      <c r="AJ440" s="253"/>
      <c r="AK440" s="253"/>
      <c r="AL440" s="253"/>
      <c r="AM440" s="253"/>
      <c r="AN440" s="253"/>
      <c r="AO440" s="253"/>
      <c r="AP440" s="256"/>
      <c r="AQ440" s="253"/>
      <c r="AR440" s="253"/>
      <c r="AS440" s="253"/>
      <c r="AT440" s="256"/>
      <c r="AU440" s="253"/>
      <c r="AV440" s="253"/>
      <c r="AW440" s="253"/>
      <c r="AX440" s="253"/>
      <c r="AY440" s="253"/>
      <c r="AZ440" s="253"/>
      <c r="BA440" s="253"/>
      <c r="BB440" s="253"/>
      <c r="BC440" s="253"/>
      <c r="BD440" s="253"/>
      <c r="BE440" s="253"/>
      <c r="BF440" s="253"/>
      <c r="BG440" s="253"/>
    </row>
    <row r="441" spans="1:59" s="252" customFormat="1" ht="15" customHeight="1" x14ac:dyDescent="0.25">
      <c r="A441" s="253"/>
      <c r="B441" s="253"/>
      <c r="C441" s="253"/>
      <c r="D441" s="253"/>
      <c r="E441" s="253"/>
      <c r="F441" s="253"/>
      <c r="G441" s="253"/>
      <c r="H441" s="253"/>
      <c r="I441" s="253"/>
      <c r="J441" s="253"/>
      <c r="K441" s="253"/>
      <c r="L441" s="253"/>
      <c r="M441" s="253"/>
      <c r="N441" s="253"/>
      <c r="O441" s="253"/>
      <c r="P441" s="253"/>
      <c r="Q441" s="253"/>
      <c r="R441" s="253"/>
      <c r="S441" s="253"/>
      <c r="T441" s="253"/>
      <c r="U441" s="253" t="s">
        <v>598</v>
      </c>
      <c r="V441" s="253"/>
      <c r="W441" s="253"/>
      <c r="X441" s="253"/>
      <c r="Y441" s="253"/>
      <c r="Z441" s="253"/>
      <c r="AA441" s="253"/>
      <c r="AB441" s="253"/>
      <c r="AC441" s="253" t="s">
        <v>332</v>
      </c>
      <c r="AD441" s="253"/>
      <c r="AE441" s="253"/>
      <c r="AF441" s="253"/>
      <c r="AG441" s="253"/>
      <c r="AH441" s="253"/>
      <c r="AI441" s="253"/>
      <c r="AJ441" s="253"/>
      <c r="AK441" s="253"/>
      <c r="AL441" s="253"/>
      <c r="AM441" s="253"/>
      <c r="AN441" s="253"/>
      <c r="AO441" s="253"/>
      <c r="AP441" s="256"/>
      <c r="AQ441" s="253"/>
      <c r="AR441" s="253"/>
      <c r="AS441" s="253"/>
      <c r="AT441" s="256"/>
      <c r="AU441" s="253"/>
      <c r="AV441" s="253"/>
      <c r="AW441" s="253"/>
      <c r="AX441" s="253"/>
      <c r="AY441" s="253"/>
      <c r="AZ441" s="253"/>
      <c r="BA441" s="253"/>
      <c r="BB441" s="253"/>
      <c r="BC441" s="253"/>
      <c r="BD441" s="253"/>
      <c r="BE441" s="253"/>
      <c r="BF441" s="253"/>
      <c r="BG441" s="253"/>
    </row>
    <row r="442" spans="1:59" s="252" customFormat="1" ht="15" customHeight="1" x14ac:dyDescent="0.25">
      <c r="A442" s="253"/>
      <c r="B442" s="253"/>
      <c r="C442" s="253"/>
      <c r="D442" s="253"/>
      <c r="E442" s="253"/>
      <c r="F442" s="253"/>
      <c r="G442" s="253"/>
      <c r="H442" s="253"/>
      <c r="I442" s="253"/>
      <c r="J442" s="253"/>
      <c r="K442" s="253"/>
      <c r="L442" s="253"/>
      <c r="M442" s="253"/>
      <c r="N442" s="253"/>
      <c r="O442" s="253"/>
      <c r="P442" s="253"/>
      <c r="Q442" s="253"/>
      <c r="R442" s="253"/>
      <c r="S442" s="253"/>
      <c r="T442" s="253"/>
      <c r="U442" s="253" t="s">
        <v>599</v>
      </c>
      <c r="V442" s="253"/>
      <c r="W442" s="253"/>
      <c r="X442" s="253"/>
      <c r="Y442" s="253"/>
      <c r="Z442" s="253"/>
      <c r="AA442" s="253"/>
      <c r="AB442" s="253"/>
      <c r="AC442" s="253" t="s">
        <v>332</v>
      </c>
      <c r="AD442" s="253"/>
      <c r="AE442" s="253"/>
      <c r="AF442" s="253"/>
      <c r="AG442" s="253"/>
      <c r="AH442" s="253"/>
      <c r="AI442" s="253"/>
      <c r="AJ442" s="253"/>
      <c r="AK442" s="253"/>
      <c r="AL442" s="253"/>
      <c r="AM442" s="253"/>
      <c r="AN442" s="253"/>
      <c r="AO442" s="253"/>
      <c r="AP442" s="256"/>
      <c r="AQ442" s="253"/>
      <c r="AR442" s="253"/>
      <c r="AS442" s="253"/>
      <c r="AT442" s="256"/>
      <c r="AU442" s="253"/>
      <c r="AV442" s="253"/>
      <c r="AW442" s="253"/>
      <c r="AX442" s="253"/>
      <c r="AY442" s="253"/>
      <c r="AZ442" s="253"/>
      <c r="BA442" s="253"/>
      <c r="BB442" s="253"/>
      <c r="BC442" s="253"/>
      <c r="BD442" s="253"/>
      <c r="BE442" s="253"/>
      <c r="BF442" s="253"/>
      <c r="BG442" s="253"/>
    </row>
    <row r="443" spans="1:59" s="252" customFormat="1" ht="15" customHeight="1" x14ac:dyDescent="0.25">
      <c r="A443" s="253"/>
      <c r="B443" s="253"/>
      <c r="C443" s="253"/>
      <c r="D443" s="253"/>
      <c r="E443" s="253"/>
      <c r="F443" s="253"/>
      <c r="G443" s="253"/>
      <c r="H443" s="253"/>
      <c r="I443" s="253"/>
      <c r="J443" s="253"/>
      <c r="K443" s="253"/>
      <c r="L443" s="253"/>
      <c r="M443" s="253"/>
      <c r="N443" s="253"/>
      <c r="O443" s="253"/>
      <c r="P443" s="253"/>
      <c r="Q443" s="253"/>
      <c r="R443" s="253"/>
      <c r="S443" s="253"/>
      <c r="T443" s="253"/>
      <c r="U443" s="253" t="s">
        <v>600</v>
      </c>
      <c r="V443" s="253"/>
      <c r="W443" s="253"/>
      <c r="X443" s="253"/>
      <c r="Y443" s="253"/>
      <c r="Z443" s="253"/>
      <c r="AA443" s="253"/>
      <c r="AB443" s="253"/>
      <c r="AC443" s="253" t="s">
        <v>320</v>
      </c>
      <c r="AD443" s="253"/>
      <c r="AE443" s="253"/>
      <c r="AF443" s="253"/>
      <c r="AG443" s="253"/>
      <c r="AH443" s="253"/>
      <c r="AI443" s="253"/>
      <c r="AJ443" s="253"/>
      <c r="AK443" s="253"/>
      <c r="AL443" s="253"/>
      <c r="AM443" s="253"/>
      <c r="AN443" s="253"/>
      <c r="AO443" s="253"/>
      <c r="AP443" s="256"/>
      <c r="AQ443" s="253"/>
      <c r="AR443" s="253"/>
      <c r="AS443" s="253"/>
      <c r="AT443" s="256"/>
      <c r="AU443" s="253"/>
      <c r="AV443" s="253"/>
      <c r="AW443" s="253"/>
      <c r="AX443" s="253"/>
      <c r="AY443" s="253"/>
      <c r="AZ443" s="253"/>
      <c r="BA443" s="253"/>
      <c r="BB443" s="253"/>
      <c r="BC443" s="253"/>
      <c r="BD443" s="253"/>
      <c r="BE443" s="253"/>
      <c r="BF443" s="253"/>
      <c r="BG443" s="253"/>
    </row>
    <row r="444" spans="1:59" s="252" customFormat="1" ht="15" customHeight="1" x14ac:dyDescent="0.25">
      <c r="A444" s="253"/>
      <c r="B444" s="253"/>
      <c r="C444" s="253"/>
      <c r="D444" s="253"/>
      <c r="E444" s="253"/>
      <c r="F444" s="253"/>
      <c r="G444" s="253"/>
      <c r="H444" s="253"/>
      <c r="I444" s="253"/>
      <c r="J444" s="253"/>
      <c r="K444" s="253"/>
      <c r="L444" s="253"/>
      <c r="M444" s="253"/>
      <c r="N444" s="253"/>
      <c r="O444" s="253"/>
      <c r="P444" s="253"/>
      <c r="Q444" s="253"/>
      <c r="R444" s="253"/>
      <c r="S444" s="253"/>
      <c r="T444" s="253"/>
      <c r="U444" s="253" t="s">
        <v>601</v>
      </c>
      <c r="V444" s="253"/>
      <c r="W444" s="253"/>
      <c r="X444" s="253"/>
      <c r="Y444" s="253"/>
      <c r="Z444" s="253"/>
      <c r="AA444" s="253"/>
      <c r="AB444" s="253"/>
      <c r="AC444" s="253" t="s">
        <v>329</v>
      </c>
      <c r="AD444" s="253"/>
      <c r="AE444" s="253"/>
      <c r="AF444" s="253"/>
      <c r="AG444" s="253"/>
      <c r="AH444" s="253"/>
      <c r="AI444" s="253"/>
      <c r="AJ444" s="253"/>
      <c r="AK444" s="253"/>
      <c r="AL444" s="253"/>
      <c r="AM444" s="253"/>
      <c r="AN444" s="253"/>
      <c r="AO444" s="253"/>
      <c r="AP444" s="256"/>
      <c r="AQ444" s="253"/>
      <c r="AR444" s="253"/>
      <c r="AS444" s="253"/>
      <c r="AT444" s="256"/>
      <c r="AU444" s="253"/>
      <c r="AV444" s="253"/>
      <c r="AW444" s="253"/>
      <c r="AX444" s="253"/>
      <c r="AY444" s="253"/>
      <c r="AZ444" s="253"/>
      <c r="BA444" s="253"/>
      <c r="BB444" s="253"/>
      <c r="BC444" s="253"/>
      <c r="BD444" s="253"/>
      <c r="BE444" s="253"/>
      <c r="BF444" s="253"/>
      <c r="BG444" s="253"/>
    </row>
    <row r="445" spans="1:59" s="252" customFormat="1" ht="15" customHeight="1" x14ac:dyDescent="0.25">
      <c r="A445" s="253"/>
      <c r="B445" s="253"/>
      <c r="C445" s="253"/>
      <c r="D445" s="253"/>
      <c r="E445" s="253"/>
      <c r="F445" s="253"/>
      <c r="G445" s="253"/>
      <c r="H445" s="253"/>
      <c r="I445" s="253"/>
      <c r="J445" s="253"/>
      <c r="K445" s="253"/>
      <c r="L445" s="253"/>
      <c r="M445" s="253"/>
      <c r="N445" s="253"/>
      <c r="O445" s="253"/>
      <c r="P445" s="253"/>
      <c r="Q445" s="253"/>
      <c r="R445" s="253"/>
      <c r="S445" s="253"/>
      <c r="T445" s="253"/>
      <c r="U445" s="253" t="s">
        <v>602</v>
      </c>
      <c r="V445" s="253"/>
      <c r="W445" s="253"/>
      <c r="X445" s="253"/>
      <c r="Y445" s="253"/>
      <c r="Z445" s="253"/>
      <c r="AA445" s="253"/>
      <c r="AB445" s="253"/>
      <c r="AC445" s="253" t="s">
        <v>357</v>
      </c>
      <c r="AD445" s="253"/>
      <c r="AE445" s="253"/>
      <c r="AF445" s="253"/>
      <c r="AG445" s="253"/>
      <c r="AH445" s="253"/>
      <c r="AI445" s="253"/>
      <c r="AJ445" s="253"/>
      <c r="AK445" s="253"/>
      <c r="AL445" s="253"/>
      <c r="AM445" s="253"/>
      <c r="AN445" s="253"/>
      <c r="AO445" s="253"/>
      <c r="AP445" s="256"/>
      <c r="AQ445" s="253"/>
      <c r="AR445" s="253"/>
      <c r="AS445" s="253"/>
      <c r="AT445" s="256"/>
      <c r="AU445" s="253"/>
      <c r="AV445" s="253"/>
      <c r="AW445" s="253"/>
      <c r="AX445" s="253"/>
      <c r="AY445" s="253"/>
      <c r="AZ445" s="253"/>
      <c r="BA445" s="253"/>
      <c r="BB445" s="253"/>
      <c r="BC445" s="253"/>
      <c r="BD445" s="253"/>
      <c r="BE445" s="253"/>
      <c r="BF445" s="253"/>
      <c r="BG445" s="253"/>
    </row>
    <row r="446" spans="1:59" s="252" customFormat="1" ht="15" customHeight="1" x14ac:dyDescent="0.25">
      <c r="A446" s="253"/>
      <c r="B446" s="253"/>
      <c r="C446" s="253"/>
      <c r="D446" s="253"/>
      <c r="E446" s="253"/>
      <c r="F446" s="253"/>
      <c r="G446" s="253"/>
      <c r="H446" s="253"/>
      <c r="I446" s="253"/>
      <c r="J446" s="253"/>
      <c r="K446" s="253"/>
      <c r="L446" s="253"/>
      <c r="M446" s="253"/>
      <c r="N446" s="253"/>
      <c r="O446" s="253"/>
      <c r="P446" s="253"/>
      <c r="Q446" s="253"/>
      <c r="R446" s="253"/>
      <c r="S446" s="253"/>
      <c r="T446" s="253"/>
      <c r="U446" s="253" t="s">
        <v>603</v>
      </c>
      <c r="V446" s="253"/>
      <c r="W446" s="253"/>
      <c r="X446" s="253"/>
      <c r="Y446" s="253"/>
      <c r="Z446" s="253"/>
      <c r="AA446" s="253"/>
      <c r="AB446" s="253"/>
      <c r="AC446" s="253" t="s">
        <v>329</v>
      </c>
      <c r="AD446" s="253"/>
      <c r="AE446" s="253"/>
      <c r="AF446" s="253"/>
      <c r="AG446" s="253"/>
      <c r="AH446" s="253"/>
      <c r="AI446" s="253"/>
      <c r="AJ446" s="253"/>
      <c r="AK446" s="253"/>
      <c r="AL446" s="253"/>
      <c r="AM446" s="253"/>
      <c r="AN446" s="253"/>
      <c r="AO446" s="253"/>
      <c r="AP446" s="256"/>
      <c r="AQ446" s="253"/>
      <c r="AR446" s="253"/>
      <c r="AS446" s="253"/>
      <c r="AT446" s="256"/>
      <c r="AU446" s="253"/>
      <c r="AV446" s="253"/>
      <c r="AW446" s="253"/>
      <c r="AX446" s="253"/>
      <c r="AY446" s="253"/>
      <c r="AZ446" s="253"/>
      <c r="BA446" s="253"/>
      <c r="BB446" s="253"/>
      <c r="BC446" s="253"/>
      <c r="BD446" s="253"/>
      <c r="BE446" s="253"/>
      <c r="BF446" s="253"/>
      <c r="BG446" s="253"/>
    </row>
    <row r="447" spans="1:59" s="252" customFormat="1" ht="15" customHeight="1" x14ac:dyDescent="0.25">
      <c r="A447" s="253"/>
      <c r="B447" s="253"/>
      <c r="C447" s="253"/>
      <c r="D447" s="253"/>
      <c r="E447" s="253"/>
      <c r="F447" s="253"/>
      <c r="G447" s="253"/>
      <c r="H447" s="253"/>
      <c r="I447" s="253"/>
      <c r="J447" s="253"/>
      <c r="K447" s="253"/>
      <c r="L447" s="253"/>
      <c r="M447" s="253"/>
      <c r="N447" s="253"/>
      <c r="O447" s="253"/>
      <c r="P447" s="253"/>
      <c r="Q447" s="253"/>
      <c r="R447" s="253"/>
      <c r="S447" s="253"/>
      <c r="T447" s="253"/>
      <c r="U447" s="253" t="s">
        <v>604</v>
      </c>
      <c r="V447" s="253"/>
      <c r="W447" s="253"/>
      <c r="X447" s="253"/>
      <c r="Y447" s="253"/>
      <c r="Z447" s="253"/>
      <c r="AA447" s="253"/>
      <c r="AB447" s="253"/>
      <c r="AC447" s="253" t="s">
        <v>323</v>
      </c>
      <c r="AD447" s="253"/>
      <c r="AE447" s="253"/>
      <c r="AF447" s="253"/>
      <c r="AG447" s="253"/>
      <c r="AH447" s="253"/>
      <c r="AI447" s="253"/>
      <c r="AJ447" s="253"/>
      <c r="AK447" s="253"/>
      <c r="AL447" s="253"/>
      <c r="AM447" s="253"/>
      <c r="AN447" s="253"/>
      <c r="AO447" s="253"/>
      <c r="AP447" s="256"/>
      <c r="AQ447" s="253"/>
      <c r="AR447" s="253"/>
      <c r="AS447" s="253"/>
      <c r="AT447" s="256"/>
      <c r="AU447" s="253"/>
      <c r="AV447" s="253"/>
      <c r="AW447" s="253"/>
      <c r="AX447" s="253"/>
      <c r="AY447" s="253"/>
      <c r="AZ447" s="253"/>
      <c r="BA447" s="253"/>
      <c r="BB447" s="253"/>
      <c r="BC447" s="253"/>
      <c r="BD447" s="253"/>
      <c r="BE447" s="253"/>
      <c r="BF447" s="253"/>
      <c r="BG447" s="253"/>
    </row>
    <row r="448" spans="1:59" s="252" customFormat="1" ht="15" customHeight="1" x14ac:dyDescent="0.25">
      <c r="A448" s="253"/>
      <c r="B448" s="253"/>
      <c r="C448" s="253"/>
      <c r="D448" s="253"/>
      <c r="E448" s="253"/>
      <c r="F448" s="253"/>
      <c r="G448" s="253"/>
      <c r="H448" s="253"/>
      <c r="I448" s="253"/>
      <c r="J448" s="253"/>
      <c r="K448" s="253"/>
      <c r="L448" s="253"/>
      <c r="M448" s="253"/>
      <c r="N448" s="253"/>
      <c r="O448" s="253"/>
      <c r="P448" s="253"/>
      <c r="Q448" s="253"/>
      <c r="R448" s="253"/>
      <c r="S448" s="253"/>
      <c r="T448" s="253"/>
      <c r="U448" s="253" t="s">
        <v>605</v>
      </c>
      <c r="V448" s="253"/>
      <c r="W448" s="253"/>
      <c r="X448" s="253"/>
      <c r="Y448" s="253"/>
      <c r="Z448" s="253"/>
      <c r="AA448" s="253"/>
      <c r="AB448" s="253"/>
      <c r="AC448" s="253" t="s">
        <v>323</v>
      </c>
      <c r="AD448" s="253"/>
      <c r="AE448" s="253"/>
      <c r="AF448" s="253"/>
      <c r="AG448" s="253"/>
      <c r="AH448" s="253"/>
      <c r="AI448" s="253"/>
      <c r="AJ448" s="253"/>
      <c r="AK448" s="253"/>
      <c r="AL448" s="253"/>
      <c r="AM448" s="253"/>
      <c r="AN448" s="253"/>
      <c r="AO448" s="253"/>
      <c r="AP448" s="256"/>
      <c r="AQ448" s="253"/>
      <c r="AR448" s="253"/>
      <c r="AS448" s="253"/>
      <c r="AT448" s="256"/>
      <c r="AU448" s="253"/>
      <c r="AV448" s="253"/>
      <c r="AW448" s="253"/>
      <c r="AX448" s="253"/>
      <c r="AY448" s="253"/>
      <c r="AZ448" s="253"/>
      <c r="BA448" s="253"/>
      <c r="BB448" s="253"/>
      <c r="BC448" s="253"/>
      <c r="BD448" s="253"/>
      <c r="BE448" s="253"/>
      <c r="BF448" s="253"/>
      <c r="BG448" s="253"/>
    </row>
    <row r="449" spans="1:59" s="252" customFormat="1" ht="15" customHeight="1" x14ac:dyDescent="0.25">
      <c r="A449" s="253"/>
      <c r="B449" s="253"/>
      <c r="C449" s="253"/>
      <c r="D449" s="253"/>
      <c r="E449" s="253"/>
      <c r="F449" s="253"/>
      <c r="G449" s="253"/>
      <c r="H449" s="253"/>
      <c r="I449" s="253"/>
      <c r="J449" s="253"/>
      <c r="K449" s="253"/>
      <c r="L449" s="253"/>
      <c r="M449" s="253"/>
      <c r="N449" s="253"/>
      <c r="O449" s="253"/>
      <c r="P449" s="253"/>
      <c r="Q449" s="253"/>
      <c r="R449" s="253"/>
      <c r="S449" s="253"/>
      <c r="T449" s="253"/>
      <c r="U449" s="253" t="s">
        <v>606</v>
      </c>
      <c r="V449" s="253"/>
      <c r="W449" s="253"/>
      <c r="X449" s="253"/>
      <c r="Y449" s="253"/>
      <c r="Z449" s="253"/>
      <c r="AA449" s="253"/>
      <c r="AB449" s="253"/>
      <c r="AC449" s="253" t="s">
        <v>320</v>
      </c>
      <c r="AD449" s="253"/>
      <c r="AE449" s="253"/>
      <c r="AF449" s="253"/>
      <c r="AG449" s="253"/>
      <c r="AH449" s="253"/>
      <c r="AI449" s="253"/>
      <c r="AJ449" s="253"/>
      <c r="AK449" s="253"/>
      <c r="AL449" s="253"/>
      <c r="AM449" s="253"/>
      <c r="AN449" s="253"/>
      <c r="AO449" s="253"/>
      <c r="AP449" s="256"/>
      <c r="AQ449" s="253"/>
      <c r="AR449" s="253"/>
      <c r="AS449" s="253"/>
      <c r="AT449" s="256"/>
      <c r="AU449" s="253"/>
      <c r="AV449" s="253"/>
      <c r="AW449" s="253"/>
      <c r="AX449" s="253"/>
      <c r="AY449" s="253"/>
      <c r="AZ449" s="253"/>
      <c r="BA449" s="253"/>
      <c r="BB449" s="253"/>
      <c r="BC449" s="253"/>
      <c r="BD449" s="253"/>
      <c r="BE449" s="253"/>
      <c r="BF449" s="253"/>
      <c r="BG449" s="253"/>
    </row>
    <row r="450" spans="1:59" s="252" customFormat="1" ht="15" customHeight="1" x14ac:dyDescent="0.25">
      <c r="A450" s="253"/>
      <c r="B450" s="253"/>
      <c r="C450" s="253"/>
      <c r="D450" s="253"/>
      <c r="E450" s="253"/>
      <c r="F450" s="253"/>
      <c r="G450" s="253"/>
      <c r="H450" s="253"/>
      <c r="I450" s="253"/>
      <c r="J450" s="253"/>
      <c r="K450" s="253"/>
      <c r="L450" s="253"/>
      <c r="M450" s="253"/>
      <c r="N450" s="253"/>
      <c r="O450" s="253"/>
      <c r="P450" s="253"/>
      <c r="Q450" s="253"/>
      <c r="R450" s="253"/>
      <c r="S450" s="253"/>
      <c r="T450" s="253"/>
      <c r="U450" s="253" t="s">
        <v>607</v>
      </c>
      <c r="V450" s="253"/>
      <c r="W450" s="253"/>
      <c r="X450" s="253"/>
      <c r="Y450" s="253"/>
      <c r="Z450" s="253"/>
      <c r="AA450" s="253"/>
      <c r="AB450" s="253"/>
      <c r="AC450" s="253" t="s">
        <v>357</v>
      </c>
      <c r="AD450" s="253"/>
      <c r="AE450" s="253"/>
      <c r="AF450" s="253"/>
      <c r="AG450" s="253"/>
      <c r="AH450" s="253"/>
      <c r="AI450" s="253"/>
      <c r="AJ450" s="253"/>
      <c r="AK450" s="253"/>
      <c r="AL450" s="253"/>
      <c r="AM450" s="253"/>
      <c r="AN450" s="253"/>
      <c r="AO450" s="253"/>
      <c r="AP450" s="256"/>
      <c r="AQ450" s="253"/>
      <c r="AR450" s="253"/>
      <c r="AS450" s="253"/>
      <c r="AT450" s="256"/>
      <c r="AU450" s="253"/>
      <c r="AV450" s="253"/>
      <c r="AW450" s="253"/>
      <c r="AX450" s="253"/>
      <c r="AY450" s="253"/>
      <c r="AZ450" s="253"/>
      <c r="BA450" s="253"/>
      <c r="BB450" s="253"/>
      <c r="BC450" s="253"/>
      <c r="BD450" s="253"/>
      <c r="BE450" s="253"/>
      <c r="BF450" s="253"/>
      <c r="BG450" s="253"/>
    </row>
    <row r="451" spans="1:59" s="252" customFormat="1" ht="15" customHeight="1" x14ac:dyDescent="0.25">
      <c r="A451" s="253"/>
      <c r="B451" s="253"/>
      <c r="C451" s="253"/>
      <c r="D451" s="253"/>
      <c r="E451" s="253"/>
      <c r="F451" s="253"/>
      <c r="G451" s="253"/>
      <c r="H451" s="253"/>
      <c r="I451" s="253"/>
      <c r="J451" s="253"/>
      <c r="K451" s="253"/>
      <c r="L451" s="253"/>
      <c r="M451" s="253"/>
      <c r="N451" s="253"/>
      <c r="O451" s="253"/>
      <c r="P451" s="253"/>
      <c r="Q451" s="253"/>
      <c r="R451" s="253"/>
      <c r="S451" s="253"/>
      <c r="T451" s="253"/>
      <c r="U451" s="253" t="s">
        <v>608</v>
      </c>
      <c r="V451" s="253"/>
      <c r="W451" s="253"/>
      <c r="X451" s="253"/>
      <c r="Y451" s="253"/>
      <c r="Z451" s="253"/>
      <c r="AA451" s="253"/>
      <c r="AB451" s="253"/>
      <c r="AC451" s="253" t="s">
        <v>318</v>
      </c>
      <c r="AD451" s="253"/>
      <c r="AE451" s="253"/>
      <c r="AF451" s="253"/>
      <c r="AG451" s="253"/>
      <c r="AH451" s="253"/>
      <c r="AI451" s="253"/>
      <c r="AJ451" s="253"/>
      <c r="AK451" s="253"/>
      <c r="AL451" s="253"/>
      <c r="AM451" s="253"/>
      <c r="AN451" s="253"/>
      <c r="AO451" s="253"/>
      <c r="AP451" s="256"/>
      <c r="AQ451" s="253"/>
      <c r="AR451" s="253"/>
      <c r="AS451" s="253"/>
      <c r="AT451" s="256"/>
      <c r="AU451" s="253"/>
      <c r="AV451" s="253"/>
      <c r="AW451" s="253"/>
      <c r="AX451" s="253"/>
      <c r="AY451" s="253"/>
      <c r="AZ451" s="253"/>
      <c r="BA451" s="253"/>
      <c r="BB451" s="253"/>
      <c r="BC451" s="253"/>
      <c r="BD451" s="253"/>
      <c r="BE451" s="253"/>
      <c r="BF451" s="253"/>
      <c r="BG451" s="253"/>
    </row>
    <row r="452" spans="1:59" s="252" customFormat="1" ht="15" customHeight="1" x14ac:dyDescent="0.25">
      <c r="A452" s="253"/>
      <c r="B452" s="253"/>
      <c r="C452" s="253"/>
      <c r="D452" s="253"/>
      <c r="E452" s="253"/>
      <c r="F452" s="253"/>
      <c r="G452" s="253"/>
      <c r="H452" s="253"/>
      <c r="I452" s="253"/>
      <c r="J452" s="253"/>
      <c r="K452" s="253"/>
      <c r="L452" s="253"/>
      <c r="M452" s="253"/>
      <c r="N452" s="253"/>
      <c r="O452" s="253"/>
      <c r="P452" s="253"/>
      <c r="Q452" s="253"/>
      <c r="R452" s="253"/>
      <c r="S452" s="253"/>
      <c r="T452" s="253"/>
      <c r="U452" s="253" t="s">
        <v>609</v>
      </c>
      <c r="V452" s="253"/>
      <c r="W452" s="253"/>
      <c r="X452" s="253"/>
      <c r="Y452" s="253"/>
      <c r="Z452" s="253"/>
      <c r="AA452" s="253"/>
      <c r="AB452" s="253"/>
      <c r="AC452" s="253" t="s">
        <v>373</v>
      </c>
      <c r="AD452" s="253"/>
      <c r="AE452" s="253"/>
      <c r="AF452" s="253"/>
      <c r="AG452" s="253"/>
      <c r="AH452" s="253"/>
      <c r="AI452" s="253"/>
      <c r="AJ452" s="253"/>
      <c r="AK452" s="253"/>
      <c r="AL452" s="253"/>
      <c r="AM452" s="253"/>
      <c r="AN452" s="253"/>
      <c r="AO452" s="253"/>
      <c r="AP452" s="256"/>
      <c r="AQ452" s="253"/>
      <c r="AR452" s="253"/>
      <c r="AS452" s="253"/>
      <c r="AT452" s="256"/>
      <c r="AU452" s="253"/>
      <c r="AV452" s="253"/>
      <c r="AW452" s="253"/>
      <c r="AX452" s="253"/>
      <c r="AY452" s="253"/>
      <c r="AZ452" s="253"/>
      <c r="BA452" s="253"/>
      <c r="BB452" s="253"/>
      <c r="BC452" s="253"/>
      <c r="BD452" s="253"/>
      <c r="BE452" s="253"/>
      <c r="BF452" s="253"/>
      <c r="BG452" s="253"/>
    </row>
    <row r="453" spans="1:59" s="252" customFormat="1" ht="15" customHeight="1" x14ac:dyDescent="0.25">
      <c r="A453" s="253"/>
      <c r="B453" s="253"/>
      <c r="C453" s="253"/>
      <c r="D453" s="253"/>
      <c r="E453" s="253"/>
      <c r="F453" s="253"/>
      <c r="G453" s="253"/>
      <c r="H453" s="253"/>
      <c r="I453" s="253"/>
      <c r="J453" s="253"/>
      <c r="K453" s="253"/>
      <c r="L453" s="253"/>
      <c r="M453" s="253"/>
      <c r="N453" s="253"/>
      <c r="O453" s="253"/>
      <c r="P453" s="253"/>
      <c r="Q453" s="253"/>
      <c r="R453" s="253"/>
      <c r="S453" s="253"/>
      <c r="T453" s="253"/>
      <c r="U453" s="253" t="s">
        <v>610</v>
      </c>
      <c r="V453" s="253"/>
      <c r="W453" s="253"/>
      <c r="X453" s="253"/>
      <c r="Y453" s="253"/>
      <c r="Z453" s="253"/>
      <c r="AA453" s="253"/>
      <c r="AB453" s="253"/>
      <c r="AC453" s="253" t="s">
        <v>332</v>
      </c>
      <c r="AD453" s="253"/>
      <c r="AE453" s="253"/>
      <c r="AF453" s="253"/>
      <c r="AG453" s="253"/>
      <c r="AH453" s="253"/>
      <c r="AI453" s="253"/>
      <c r="AJ453" s="253"/>
      <c r="AK453" s="253"/>
      <c r="AL453" s="253"/>
      <c r="AM453" s="253"/>
      <c r="AN453" s="253"/>
      <c r="AO453" s="253"/>
      <c r="AP453" s="256"/>
      <c r="AQ453" s="253"/>
      <c r="AR453" s="253"/>
      <c r="AS453" s="253"/>
      <c r="AT453" s="256"/>
      <c r="AU453" s="253"/>
      <c r="AV453" s="253"/>
      <c r="AW453" s="253"/>
      <c r="AX453" s="253"/>
      <c r="AY453" s="253"/>
      <c r="AZ453" s="253"/>
      <c r="BA453" s="253"/>
      <c r="BB453" s="253"/>
      <c r="BC453" s="253"/>
      <c r="BD453" s="253"/>
      <c r="BE453" s="253"/>
      <c r="BF453" s="253"/>
      <c r="BG453" s="253"/>
    </row>
    <row r="454" spans="1:59" s="252" customFormat="1" ht="15" customHeight="1" x14ac:dyDescent="0.25">
      <c r="A454" s="253"/>
      <c r="B454" s="253"/>
      <c r="C454" s="253"/>
      <c r="D454" s="253"/>
      <c r="E454" s="253"/>
      <c r="F454" s="253"/>
      <c r="G454" s="253"/>
      <c r="H454" s="253"/>
      <c r="I454" s="253"/>
      <c r="J454" s="253"/>
      <c r="K454" s="253"/>
      <c r="L454" s="253"/>
      <c r="M454" s="253"/>
      <c r="N454" s="253"/>
      <c r="O454" s="253"/>
      <c r="P454" s="253"/>
      <c r="Q454" s="253"/>
      <c r="R454" s="253"/>
      <c r="S454" s="253"/>
      <c r="T454" s="253"/>
      <c r="U454" s="253" t="s">
        <v>611</v>
      </c>
      <c r="V454" s="253"/>
      <c r="W454" s="253"/>
      <c r="X454" s="253"/>
      <c r="Y454" s="253"/>
      <c r="Z454" s="253"/>
      <c r="AA454" s="253"/>
      <c r="AB454" s="253"/>
      <c r="AC454" s="253" t="s">
        <v>357</v>
      </c>
      <c r="AD454" s="253"/>
      <c r="AE454" s="253"/>
      <c r="AF454" s="253"/>
      <c r="AG454" s="253"/>
      <c r="AH454" s="253"/>
      <c r="AI454" s="253"/>
      <c r="AJ454" s="253"/>
      <c r="AK454" s="253"/>
      <c r="AL454" s="253"/>
      <c r="AM454" s="253"/>
      <c r="AN454" s="253"/>
      <c r="AO454" s="253"/>
      <c r="AP454" s="256"/>
      <c r="AQ454" s="253"/>
      <c r="AR454" s="253"/>
      <c r="AS454" s="253"/>
      <c r="AT454" s="256"/>
      <c r="AU454" s="253"/>
      <c r="AV454" s="253"/>
      <c r="AW454" s="253"/>
      <c r="AX454" s="253"/>
      <c r="AY454" s="253"/>
      <c r="AZ454" s="253"/>
      <c r="BA454" s="253"/>
      <c r="BB454" s="253"/>
      <c r="BC454" s="253"/>
      <c r="BD454" s="253"/>
      <c r="BE454" s="253"/>
      <c r="BF454" s="253"/>
      <c r="BG454" s="253"/>
    </row>
    <row r="455" spans="1:59" s="252" customFormat="1" ht="15" customHeight="1" x14ac:dyDescent="0.25">
      <c r="A455" s="253"/>
      <c r="B455" s="253"/>
      <c r="C455" s="253"/>
      <c r="D455" s="253"/>
      <c r="E455" s="253"/>
      <c r="F455" s="253"/>
      <c r="G455" s="253"/>
      <c r="H455" s="253"/>
      <c r="I455" s="253"/>
      <c r="J455" s="253"/>
      <c r="K455" s="253"/>
      <c r="L455" s="253"/>
      <c r="M455" s="253"/>
      <c r="N455" s="253"/>
      <c r="O455" s="253"/>
      <c r="P455" s="253"/>
      <c r="Q455" s="253"/>
      <c r="R455" s="253"/>
      <c r="S455" s="253"/>
      <c r="T455" s="253"/>
      <c r="U455" s="253" t="s">
        <v>612</v>
      </c>
      <c r="V455" s="253"/>
      <c r="W455" s="253"/>
      <c r="X455" s="253"/>
      <c r="Y455" s="253"/>
      <c r="Z455" s="253"/>
      <c r="AA455" s="253"/>
      <c r="AB455" s="253"/>
      <c r="AC455" s="253" t="s">
        <v>329</v>
      </c>
      <c r="AD455" s="253"/>
      <c r="AE455" s="253"/>
      <c r="AF455" s="253"/>
      <c r="AG455" s="253"/>
      <c r="AH455" s="253"/>
      <c r="AI455" s="253"/>
      <c r="AJ455" s="253"/>
      <c r="AK455" s="253"/>
      <c r="AL455" s="253"/>
      <c r="AM455" s="253"/>
      <c r="AN455" s="253"/>
      <c r="AO455" s="253"/>
      <c r="AP455" s="256"/>
      <c r="AQ455" s="253"/>
      <c r="AR455" s="253"/>
      <c r="AS455" s="253"/>
      <c r="AT455" s="256"/>
      <c r="AU455" s="253"/>
      <c r="AV455" s="253"/>
      <c r="AW455" s="253"/>
      <c r="AX455" s="253"/>
      <c r="AY455" s="253"/>
      <c r="AZ455" s="253"/>
      <c r="BA455" s="253"/>
      <c r="BB455" s="253"/>
      <c r="BC455" s="253"/>
      <c r="BD455" s="253"/>
      <c r="BE455" s="253"/>
      <c r="BF455" s="253"/>
      <c r="BG455" s="253"/>
    </row>
    <row r="456" spans="1:59" s="252" customFormat="1" ht="15" customHeight="1" x14ac:dyDescent="0.25">
      <c r="A456" s="253"/>
      <c r="B456" s="253"/>
      <c r="C456" s="253"/>
      <c r="D456" s="253"/>
      <c r="E456" s="253"/>
      <c r="F456" s="253"/>
      <c r="G456" s="253"/>
      <c r="H456" s="253"/>
      <c r="I456" s="253"/>
      <c r="J456" s="253"/>
      <c r="K456" s="253"/>
      <c r="L456" s="253"/>
      <c r="M456" s="253"/>
      <c r="N456" s="253"/>
      <c r="O456" s="253"/>
      <c r="P456" s="253"/>
      <c r="Q456" s="253"/>
      <c r="R456" s="253"/>
      <c r="S456" s="253"/>
      <c r="T456" s="253"/>
      <c r="U456" s="253" t="s">
        <v>613</v>
      </c>
      <c r="V456" s="253"/>
      <c r="W456" s="253"/>
      <c r="X456" s="253"/>
      <c r="Y456" s="253"/>
      <c r="Z456" s="253"/>
      <c r="AA456" s="253"/>
      <c r="AB456" s="253"/>
      <c r="AC456" s="253" t="s">
        <v>393</v>
      </c>
      <c r="AD456" s="253"/>
      <c r="AE456" s="253"/>
      <c r="AF456" s="253"/>
      <c r="AG456" s="253"/>
      <c r="AH456" s="253"/>
      <c r="AI456" s="253"/>
      <c r="AJ456" s="253"/>
      <c r="AK456" s="253"/>
      <c r="AL456" s="253"/>
      <c r="AM456" s="253"/>
      <c r="AN456" s="253"/>
      <c r="AO456" s="253"/>
      <c r="AP456" s="256"/>
      <c r="AQ456" s="253"/>
      <c r="AR456" s="253"/>
      <c r="AS456" s="253"/>
      <c r="AT456" s="256"/>
      <c r="AU456" s="253"/>
      <c r="AV456" s="253"/>
      <c r="AW456" s="253"/>
      <c r="AX456" s="253"/>
      <c r="AY456" s="253"/>
      <c r="AZ456" s="253"/>
      <c r="BA456" s="253"/>
      <c r="BB456" s="253"/>
      <c r="BC456" s="253"/>
      <c r="BD456" s="253"/>
      <c r="BE456" s="253"/>
      <c r="BF456" s="253"/>
      <c r="BG456" s="253"/>
    </row>
    <row r="457" spans="1:59" s="252" customFormat="1" ht="15" customHeight="1" x14ac:dyDescent="0.25">
      <c r="A457" s="253"/>
      <c r="B457" s="253"/>
      <c r="C457" s="253"/>
      <c r="D457" s="253"/>
      <c r="E457" s="253"/>
      <c r="F457" s="253"/>
      <c r="G457" s="253"/>
      <c r="H457" s="253"/>
      <c r="I457" s="253"/>
      <c r="J457" s="253"/>
      <c r="K457" s="253"/>
      <c r="L457" s="253"/>
      <c r="M457" s="253"/>
      <c r="N457" s="253"/>
      <c r="O457" s="253"/>
      <c r="P457" s="253"/>
      <c r="Q457" s="253"/>
      <c r="R457" s="253"/>
      <c r="S457" s="253"/>
      <c r="T457" s="253"/>
      <c r="U457" s="253" t="s">
        <v>614</v>
      </c>
      <c r="V457" s="253"/>
      <c r="W457" s="253"/>
      <c r="X457" s="253"/>
      <c r="Y457" s="253"/>
      <c r="Z457" s="253"/>
      <c r="AA457" s="253"/>
      <c r="AB457" s="253"/>
      <c r="AC457" s="253" t="s">
        <v>393</v>
      </c>
      <c r="AD457" s="253"/>
      <c r="AE457" s="253"/>
      <c r="AF457" s="253"/>
      <c r="AG457" s="253"/>
      <c r="AH457" s="253"/>
      <c r="AI457" s="253"/>
      <c r="AJ457" s="253"/>
      <c r="AK457" s="253"/>
      <c r="AL457" s="253"/>
      <c r="AM457" s="253"/>
      <c r="AN457" s="253"/>
      <c r="AO457" s="253"/>
      <c r="AP457" s="256"/>
      <c r="AQ457" s="253"/>
      <c r="AR457" s="253"/>
      <c r="AS457" s="253"/>
      <c r="AT457" s="256"/>
      <c r="AU457" s="253"/>
      <c r="AV457" s="253"/>
      <c r="AW457" s="253"/>
      <c r="AX457" s="253"/>
      <c r="AY457" s="253"/>
      <c r="AZ457" s="253"/>
      <c r="BA457" s="253"/>
      <c r="BB457" s="253"/>
      <c r="BC457" s="253"/>
      <c r="BD457" s="253"/>
      <c r="BE457" s="253"/>
      <c r="BF457" s="253"/>
      <c r="BG457" s="253"/>
    </row>
    <row r="458" spans="1:59" s="252" customFormat="1" ht="15" customHeight="1" x14ac:dyDescent="0.25">
      <c r="A458" s="253"/>
      <c r="B458" s="253"/>
      <c r="C458" s="253"/>
      <c r="D458" s="253"/>
      <c r="E458" s="253"/>
      <c r="F458" s="253"/>
      <c r="G458" s="253"/>
      <c r="H458" s="253"/>
      <c r="I458" s="253"/>
      <c r="J458" s="253"/>
      <c r="K458" s="253"/>
      <c r="L458" s="253"/>
      <c r="M458" s="253"/>
      <c r="N458" s="253"/>
      <c r="O458" s="253"/>
      <c r="P458" s="253"/>
      <c r="Q458" s="253"/>
      <c r="R458" s="253"/>
      <c r="S458" s="253"/>
      <c r="T458" s="253"/>
      <c r="U458" s="253" t="s">
        <v>615</v>
      </c>
      <c r="V458" s="253"/>
      <c r="W458" s="253"/>
      <c r="X458" s="253"/>
      <c r="Y458" s="253"/>
      <c r="Z458" s="253"/>
      <c r="AA458" s="253"/>
      <c r="AB458" s="253"/>
      <c r="AC458" s="253" t="s">
        <v>323</v>
      </c>
      <c r="AD458" s="253"/>
      <c r="AE458" s="253"/>
      <c r="AF458" s="253"/>
      <c r="AG458" s="253"/>
      <c r="AH458" s="253"/>
      <c r="AI458" s="253"/>
      <c r="AJ458" s="253"/>
      <c r="AK458" s="253"/>
      <c r="AL458" s="253"/>
      <c r="AM458" s="253"/>
      <c r="AN458" s="253"/>
      <c r="AO458" s="253"/>
      <c r="AP458" s="256"/>
      <c r="AQ458" s="253"/>
      <c r="AR458" s="253"/>
      <c r="AS458" s="253"/>
      <c r="AT458" s="256"/>
      <c r="AU458" s="253"/>
      <c r="AV458" s="253"/>
      <c r="AW458" s="253"/>
      <c r="AX458" s="253"/>
      <c r="AY458" s="253"/>
      <c r="AZ458" s="253"/>
      <c r="BA458" s="253"/>
      <c r="BB458" s="253"/>
      <c r="BC458" s="253"/>
      <c r="BD458" s="253"/>
      <c r="BE458" s="253"/>
      <c r="BF458" s="253"/>
      <c r="BG458" s="253"/>
    </row>
    <row r="459" spans="1:59" s="252" customFormat="1" ht="15" customHeight="1" x14ac:dyDescent="0.25">
      <c r="A459" s="253"/>
      <c r="B459" s="253"/>
      <c r="C459" s="253"/>
      <c r="D459" s="253"/>
      <c r="E459" s="253"/>
      <c r="F459" s="253"/>
      <c r="G459" s="253"/>
      <c r="H459" s="253"/>
      <c r="I459" s="253"/>
      <c r="J459" s="253"/>
      <c r="K459" s="253"/>
      <c r="L459" s="253"/>
      <c r="M459" s="253"/>
      <c r="N459" s="253"/>
      <c r="O459" s="253"/>
      <c r="P459" s="253"/>
      <c r="Q459" s="253"/>
      <c r="R459" s="253"/>
      <c r="S459" s="253"/>
      <c r="T459" s="253"/>
      <c r="U459" s="253" t="s">
        <v>616</v>
      </c>
      <c r="V459" s="253"/>
      <c r="W459" s="253"/>
      <c r="X459" s="253"/>
      <c r="Y459" s="253"/>
      <c r="Z459" s="253"/>
      <c r="AA459" s="253"/>
      <c r="AB459" s="253"/>
      <c r="AC459" s="253" t="s">
        <v>323</v>
      </c>
      <c r="AD459" s="253"/>
      <c r="AE459" s="253"/>
      <c r="AF459" s="253"/>
      <c r="AG459" s="253"/>
      <c r="AH459" s="253"/>
      <c r="AI459" s="253"/>
      <c r="AJ459" s="253"/>
      <c r="AK459" s="253"/>
      <c r="AL459" s="253"/>
      <c r="AM459" s="253"/>
      <c r="AN459" s="253"/>
      <c r="AO459" s="253"/>
      <c r="AP459" s="256"/>
      <c r="AQ459" s="253"/>
      <c r="AR459" s="253"/>
      <c r="AS459" s="253"/>
      <c r="AT459" s="256"/>
      <c r="AU459" s="253"/>
      <c r="AV459" s="253"/>
      <c r="AW459" s="253"/>
      <c r="AX459" s="253"/>
      <c r="AY459" s="253"/>
      <c r="AZ459" s="253"/>
      <c r="BA459" s="253"/>
      <c r="BB459" s="253"/>
      <c r="BC459" s="253"/>
      <c r="BD459" s="253"/>
      <c r="BE459" s="253"/>
      <c r="BF459" s="253"/>
      <c r="BG459" s="253"/>
    </row>
    <row r="460" spans="1:59" s="252" customFormat="1" ht="15" customHeight="1" x14ac:dyDescent="0.25">
      <c r="A460" s="253"/>
      <c r="B460" s="253"/>
      <c r="C460" s="253"/>
      <c r="D460" s="253"/>
      <c r="E460" s="253"/>
      <c r="F460" s="253"/>
      <c r="G460" s="253"/>
      <c r="H460" s="253"/>
      <c r="I460" s="253"/>
      <c r="J460" s="253"/>
      <c r="K460" s="253"/>
      <c r="L460" s="253"/>
      <c r="M460" s="253"/>
      <c r="N460" s="253"/>
      <c r="O460" s="253"/>
      <c r="P460" s="253"/>
      <c r="Q460" s="253"/>
      <c r="R460" s="253"/>
      <c r="S460" s="253"/>
      <c r="T460" s="253"/>
      <c r="U460" s="253" t="s">
        <v>617</v>
      </c>
      <c r="V460" s="253"/>
      <c r="W460" s="253"/>
      <c r="X460" s="253"/>
      <c r="Y460" s="253"/>
      <c r="Z460" s="253"/>
      <c r="AA460" s="253"/>
      <c r="AB460" s="253"/>
      <c r="AC460" s="253" t="s">
        <v>323</v>
      </c>
      <c r="AD460" s="253"/>
      <c r="AE460" s="253"/>
      <c r="AF460" s="253"/>
      <c r="AG460" s="253"/>
      <c r="AH460" s="253"/>
      <c r="AI460" s="253"/>
      <c r="AJ460" s="253"/>
      <c r="AK460" s="253"/>
      <c r="AL460" s="253"/>
      <c r="AM460" s="253"/>
      <c r="AN460" s="253"/>
      <c r="AO460" s="253"/>
      <c r="AP460" s="256"/>
      <c r="AQ460" s="253"/>
      <c r="AR460" s="253"/>
      <c r="AS460" s="253"/>
      <c r="AT460" s="256"/>
      <c r="AU460" s="253"/>
      <c r="AV460" s="253"/>
      <c r="AW460" s="253"/>
      <c r="AX460" s="253"/>
      <c r="AY460" s="253"/>
      <c r="AZ460" s="253"/>
      <c r="BA460" s="253"/>
      <c r="BB460" s="253"/>
      <c r="BC460" s="253"/>
      <c r="BD460" s="253"/>
      <c r="BE460" s="253"/>
      <c r="BF460" s="253"/>
      <c r="BG460" s="253"/>
    </row>
    <row r="461" spans="1:59" s="252" customFormat="1" ht="15" customHeight="1" x14ac:dyDescent="0.25">
      <c r="A461" s="253"/>
      <c r="B461" s="253"/>
      <c r="C461" s="253"/>
      <c r="D461" s="253"/>
      <c r="E461" s="253"/>
      <c r="F461" s="253"/>
      <c r="G461" s="253"/>
      <c r="H461" s="253"/>
      <c r="I461" s="253"/>
      <c r="J461" s="253"/>
      <c r="K461" s="253"/>
      <c r="L461" s="253"/>
      <c r="M461" s="253"/>
      <c r="N461" s="253"/>
      <c r="O461" s="253"/>
      <c r="P461" s="253"/>
      <c r="Q461" s="253"/>
      <c r="R461" s="253"/>
      <c r="S461" s="253"/>
      <c r="T461" s="253"/>
      <c r="U461" s="253" t="s">
        <v>618</v>
      </c>
      <c r="V461" s="253"/>
      <c r="W461" s="253"/>
      <c r="X461" s="253"/>
      <c r="Y461" s="253"/>
      <c r="Z461" s="253"/>
      <c r="AA461" s="253"/>
      <c r="AB461" s="253"/>
      <c r="AC461" s="253" t="s">
        <v>323</v>
      </c>
      <c r="AD461" s="253"/>
      <c r="AE461" s="253"/>
      <c r="AF461" s="253"/>
      <c r="AG461" s="253"/>
      <c r="AH461" s="253"/>
      <c r="AI461" s="253"/>
      <c r="AJ461" s="253"/>
      <c r="AK461" s="253"/>
      <c r="AL461" s="253"/>
      <c r="AM461" s="253"/>
      <c r="AN461" s="253"/>
      <c r="AO461" s="253"/>
      <c r="AP461" s="256"/>
      <c r="AQ461" s="253"/>
      <c r="AR461" s="253"/>
      <c r="AS461" s="253"/>
      <c r="AT461" s="256"/>
      <c r="AU461" s="253"/>
      <c r="AV461" s="253"/>
      <c r="AW461" s="253"/>
      <c r="AX461" s="253"/>
      <c r="AY461" s="253"/>
      <c r="AZ461" s="253"/>
      <c r="BA461" s="253"/>
      <c r="BB461" s="253"/>
      <c r="BC461" s="253"/>
      <c r="BD461" s="253"/>
      <c r="BE461" s="253"/>
      <c r="BF461" s="253"/>
      <c r="BG461" s="253"/>
    </row>
    <row r="462" spans="1:59" s="252" customFormat="1" ht="15" customHeight="1" x14ac:dyDescent="0.25">
      <c r="A462" s="253"/>
      <c r="B462" s="253"/>
      <c r="C462" s="253"/>
      <c r="D462" s="253"/>
      <c r="E462" s="253"/>
      <c r="F462" s="253"/>
      <c r="G462" s="253"/>
      <c r="H462" s="253"/>
      <c r="I462" s="253"/>
      <c r="J462" s="253"/>
      <c r="K462" s="253"/>
      <c r="L462" s="253"/>
      <c r="M462" s="253"/>
      <c r="N462" s="253"/>
      <c r="O462" s="253"/>
      <c r="P462" s="253"/>
      <c r="Q462" s="253"/>
      <c r="R462" s="253"/>
      <c r="S462" s="253"/>
      <c r="T462" s="253"/>
      <c r="U462" s="253" t="s">
        <v>619</v>
      </c>
      <c r="V462" s="253"/>
      <c r="W462" s="253"/>
      <c r="X462" s="253"/>
      <c r="Y462" s="253"/>
      <c r="Z462" s="253"/>
      <c r="AA462" s="253"/>
      <c r="AB462" s="253"/>
      <c r="AC462" s="253" t="s">
        <v>316</v>
      </c>
      <c r="AD462" s="253"/>
      <c r="AE462" s="253"/>
      <c r="AF462" s="253"/>
      <c r="AG462" s="253"/>
      <c r="AH462" s="253"/>
      <c r="AI462" s="253"/>
      <c r="AJ462" s="253"/>
      <c r="AK462" s="253"/>
      <c r="AL462" s="253"/>
      <c r="AM462" s="253"/>
      <c r="AN462" s="253"/>
      <c r="AO462" s="253"/>
      <c r="AP462" s="256"/>
      <c r="AQ462" s="253"/>
      <c r="AR462" s="253"/>
      <c r="AS462" s="253"/>
      <c r="AT462" s="256"/>
      <c r="AU462" s="253"/>
      <c r="AV462" s="253"/>
      <c r="AW462" s="253"/>
      <c r="AX462" s="253"/>
      <c r="AY462" s="253"/>
      <c r="AZ462" s="253"/>
      <c r="BA462" s="253"/>
      <c r="BB462" s="253"/>
      <c r="BC462" s="253"/>
      <c r="BD462" s="253"/>
      <c r="BE462" s="253"/>
      <c r="BF462" s="253"/>
      <c r="BG462" s="253"/>
    </row>
    <row r="463" spans="1:59" s="252" customFormat="1" ht="15" customHeight="1" x14ac:dyDescent="0.25">
      <c r="A463" s="253"/>
      <c r="B463" s="253"/>
      <c r="C463" s="253"/>
      <c r="D463" s="253"/>
      <c r="E463" s="253"/>
      <c r="F463" s="253"/>
      <c r="G463" s="253"/>
      <c r="H463" s="253"/>
      <c r="I463" s="253"/>
      <c r="J463" s="253"/>
      <c r="K463" s="253"/>
      <c r="L463" s="253"/>
      <c r="M463" s="253"/>
      <c r="N463" s="253"/>
      <c r="O463" s="253"/>
      <c r="P463" s="253"/>
      <c r="Q463" s="253"/>
      <c r="R463" s="253"/>
      <c r="S463" s="253"/>
      <c r="T463" s="253"/>
      <c r="U463" s="253" t="s">
        <v>620</v>
      </c>
      <c r="V463" s="253"/>
      <c r="W463" s="253"/>
      <c r="X463" s="253"/>
      <c r="Y463" s="253"/>
      <c r="Z463" s="253"/>
      <c r="AA463" s="253"/>
      <c r="AB463" s="253"/>
      <c r="AC463" s="253" t="s">
        <v>323</v>
      </c>
      <c r="AD463" s="253"/>
      <c r="AE463" s="253"/>
      <c r="AF463" s="253"/>
      <c r="AG463" s="253"/>
      <c r="AH463" s="253"/>
      <c r="AI463" s="253"/>
      <c r="AJ463" s="253"/>
      <c r="AK463" s="253"/>
      <c r="AL463" s="253"/>
      <c r="AM463" s="253"/>
      <c r="AN463" s="253"/>
      <c r="AO463" s="253"/>
      <c r="AP463" s="256"/>
      <c r="AQ463" s="253"/>
      <c r="AR463" s="253"/>
      <c r="AS463" s="253"/>
      <c r="AT463" s="256"/>
      <c r="AU463" s="253"/>
      <c r="AV463" s="253"/>
      <c r="AW463" s="253"/>
      <c r="AX463" s="253"/>
      <c r="AY463" s="253"/>
      <c r="AZ463" s="253"/>
      <c r="BA463" s="253"/>
      <c r="BB463" s="253"/>
      <c r="BC463" s="253"/>
      <c r="BD463" s="253"/>
      <c r="BE463" s="253"/>
      <c r="BF463" s="253"/>
      <c r="BG463" s="253"/>
    </row>
    <row r="464" spans="1:59" s="252" customFormat="1" ht="15" customHeight="1" x14ac:dyDescent="0.25">
      <c r="A464" s="253"/>
      <c r="B464" s="253"/>
      <c r="C464" s="253"/>
      <c r="D464" s="253"/>
      <c r="E464" s="253"/>
      <c r="F464" s="253"/>
      <c r="G464" s="253"/>
      <c r="H464" s="253"/>
      <c r="I464" s="253"/>
      <c r="J464" s="253"/>
      <c r="K464" s="253"/>
      <c r="L464" s="253"/>
      <c r="M464" s="253"/>
      <c r="N464" s="253"/>
      <c r="O464" s="253"/>
      <c r="P464" s="253"/>
      <c r="Q464" s="253"/>
      <c r="R464" s="253"/>
      <c r="S464" s="253"/>
      <c r="T464" s="253"/>
      <c r="U464" s="253" t="s">
        <v>621</v>
      </c>
      <c r="V464" s="253"/>
      <c r="W464" s="253"/>
      <c r="X464" s="253"/>
      <c r="Y464" s="253"/>
      <c r="Z464" s="253"/>
      <c r="AA464" s="253"/>
      <c r="AB464" s="253"/>
      <c r="AC464" s="253" t="s">
        <v>393</v>
      </c>
      <c r="AD464" s="253"/>
      <c r="AE464" s="253"/>
      <c r="AF464" s="253"/>
      <c r="AG464" s="253"/>
      <c r="AH464" s="253"/>
      <c r="AI464" s="253"/>
      <c r="AJ464" s="253"/>
      <c r="AK464" s="253"/>
      <c r="AL464" s="253"/>
      <c r="AM464" s="253"/>
      <c r="AN464" s="253"/>
      <c r="AO464" s="253"/>
      <c r="AP464" s="256"/>
      <c r="AQ464" s="253"/>
      <c r="AR464" s="253"/>
      <c r="AS464" s="253"/>
      <c r="AT464" s="256"/>
      <c r="AU464" s="253"/>
      <c r="AV464" s="253"/>
      <c r="AW464" s="253"/>
      <c r="AX464" s="253"/>
      <c r="AY464" s="253"/>
      <c r="AZ464" s="253"/>
      <c r="BA464" s="253"/>
      <c r="BB464" s="253"/>
      <c r="BC464" s="253"/>
      <c r="BD464" s="253"/>
      <c r="BE464" s="253"/>
      <c r="BF464" s="253"/>
      <c r="BG464" s="253"/>
    </row>
    <row r="465" spans="1:59" s="252" customFormat="1" ht="15" customHeight="1" x14ac:dyDescent="0.25">
      <c r="A465" s="253"/>
      <c r="B465" s="253"/>
      <c r="C465" s="253"/>
      <c r="D465" s="253"/>
      <c r="E465" s="253"/>
      <c r="F465" s="253"/>
      <c r="G465" s="253"/>
      <c r="H465" s="253"/>
      <c r="I465" s="253"/>
      <c r="J465" s="253"/>
      <c r="K465" s="253"/>
      <c r="L465" s="253"/>
      <c r="M465" s="253"/>
      <c r="N465" s="253"/>
      <c r="O465" s="253"/>
      <c r="P465" s="253"/>
      <c r="Q465" s="253"/>
      <c r="R465" s="253"/>
      <c r="S465" s="253"/>
      <c r="T465" s="253"/>
      <c r="U465" s="253" t="s">
        <v>622</v>
      </c>
      <c r="V465" s="253"/>
      <c r="W465" s="253"/>
      <c r="X465" s="253"/>
      <c r="Y465" s="253"/>
      <c r="Z465" s="253"/>
      <c r="AA465" s="253"/>
      <c r="AB465" s="253"/>
      <c r="AC465" s="253" t="s">
        <v>316</v>
      </c>
      <c r="AD465" s="253"/>
      <c r="AE465" s="253"/>
      <c r="AF465" s="253"/>
      <c r="AG465" s="253"/>
      <c r="AH465" s="253"/>
      <c r="AI465" s="253"/>
      <c r="AJ465" s="253"/>
      <c r="AK465" s="253"/>
      <c r="AL465" s="253"/>
      <c r="AM465" s="253"/>
      <c r="AN465" s="253"/>
      <c r="AO465" s="253"/>
      <c r="AP465" s="256"/>
      <c r="AQ465" s="253"/>
      <c r="AR465" s="253"/>
      <c r="AS465" s="253"/>
      <c r="AT465" s="256"/>
      <c r="AU465" s="253"/>
      <c r="AV465" s="253"/>
      <c r="AW465" s="253"/>
      <c r="AX465" s="253"/>
      <c r="AY465" s="253"/>
      <c r="AZ465" s="253"/>
      <c r="BA465" s="253"/>
      <c r="BB465" s="253"/>
      <c r="BC465" s="253"/>
      <c r="BD465" s="253"/>
      <c r="BE465" s="253"/>
      <c r="BF465" s="253"/>
      <c r="BG465" s="253"/>
    </row>
    <row r="466" spans="1:59" s="252" customFormat="1" ht="15" customHeight="1" x14ac:dyDescent="0.25">
      <c r="A466" s="253"/>
      <c r="B466" s="253"/>
      <c r="C466" s="253"/>
      <c r="D466" s="253"/>
      <c r="E466" s="253"/>
      <c r="F466" s="253"/>
      <c r="G466" s="253"/>
      <c r="H466" s="253"/>
      <c r="I466" s="253"/>
      <c r="J466" s="253"/>
      <c r="K466" s="253"/>
      <c r="L466" s="253"/>
      <c r="M466" s="253"/>
      <c r="N466" s="253"/>
      <c r="O466" s="253"/>
      <c r="P466" s="253"/>
      <c r="Q466" s="253"/>
      <c r="R466" s="253"/>
      <c r="S466" s="253"/>
      <c r="T466" s="253"/>
      <c r="U466" s="253" t="s">
        <v>276</v>
      </c>
      <c r="V466" s="253"/>
      <c r="W466" s="253"/>
      <c r="X466" s="253"/>
      <c r="Y466" s="253"/>
      <c r="Z466" s="253"/>
      <c r="AA466" s="253"/>
      <c r="AB466" s="253"/>
      <c r="AC466" s="253" t="s">
        <v>357</v>
      </c>
      <c r="AD466" s="253"/>
      <c r="AE466" s="253"/>
      <c r="AF466" s="253"/>
      <c r="AG466" s="253"/>
      <c r="AH466" s="253"/>
      <c r="AI466" s="253"/>
      <c r="AJ466" s="253"/>
      <c r="AK466" s="253"/>
      <c r="AL466" s="253"/>
      <c r="AM466" s="253"/>
      <c r="AN466" s="253"/>
      <c r="AO466" s="253"/>
      <c r="AP466" s="256"/>
      <c r="AQ466" s="253"/>
      <c r="AR466" s="253"/>
      <c r="AS466" s="253"/>
      <c r="AT466" s="256"/>
      <c r="AU466" s="253"/>
      <c r="AV466" s="253"/>
      <c r="AW466" s="253"/>
      <c r="AX466" s="253"/>
      <c r="AY466" s="253"/>
      <c r="AZ466" s="253"/>
      <c r="BA466" s="253"/>
      <c r="BB466" s="253"/>
      <c r="BC466" s="253"/>
      <c r="BD466" s="253"/>
      <c r="BE466" s="253"/>
      <c r="BF466" s="253"/>
      <c r="BG466" s="253"/>
    </row>
    <row r="467" spans="1:59" s="252" customFormat="1" ht="15" customHeight="1" x14ac:dyDescent="0.25">
      <c r="A467" s="253"/>
      <c r="B467" s="253"/>
      <c r="C467" s="253"/>
      <c r="D467" s="253"/>
      <c r="E467" s="253"/>
      <c r="F467" s="253"/>
      <c r="G467" s="253"/>
      <c r="H467" s="253"/>
      <c r="I467" s="253"/>
      <c r="J467" s="253"/>
      <c r="K467" s="253"/>
      <c r="L467" s="253"/>
      <c r="M467" s="253"/>
      <c r="N467" s="253"/>
      <c r="O467" s="253"/>
      <c r="P467" s="253"/>
      <c r="Q467" s="253"/>
      <c r="R467" s="253"/>
      <c r="S467" s="253"/>
      <c r="T467" s="253"/>
      <c r="U467" s="253" t="s">
        <v>623</v>
      </c>
      <c r="V467" s="253"/>
      <c r="W467" s="253"/>
      <c r="X467" s="253"/>
      <c r="Y467" s="253"/>
      <c r="Z467" s="253"/>
      <c r="AA467" s="253"/>
      <c r="AB467" s="253"/>
      <c r="AC467" s="253" t="s">
        <v>323</v>
      </c>
      <c r="AD467" s="253"/>
      <c r="AE467" s="253"/>
      <c r="AF467" s="253"/>
      <c r="AG467" s="253"/>
      <c r="AH467" s="253"/>
      <c r="AI467" s="253"/>
      <c r="AJ467" s="253"/>
      <c r="AK467" s="253"/>
      <c r="AL467" s="253"/>
      <c r="AM467" s="253"/>
      <c r="AN467" s="253"/>
      <c r="AO467" s="253"/>
      <c r="AP467" s="256"/>
      <c r="AQ467" s="253"/>
      <c r="AR467" s="253"/>
      <c r="AS467" s="253"/>
      <c r="AT467" s="256"/>
      <c r="AU467" s="253"/>
      <c r="AV467" s="253"/>
      <c r="AW467" s="253"/>
      <c r="AX467" s="253"/>
      <c r="AY467" s="253"/>
      <c r="AZ467" s="253"/>
      <c r="BA467" s="253"/>
      <c r="BB467" s="253"/>
      <c r="BC467" s="253"/>
      <c r="BD467" s="253"/>
      <c r="BE467" s="253"/>
      <c r="BF467" s="253"/>
      <c r="BG467" s="253"/>
    </row>
    <row r="468" spans="1:59" s="252" customFormat="1" ht="15" customHeight="1" x14ac:dyDescent="0.25">
      <c r="A468" s="253"/>
      <c r="B468" s="253"/>
      <c r="C468" s="253"/>
      <c r="D468" s="253"/>
      <c r="E468" s="253"/>
      <c r="F468" s="253"/>
      <c r="G468" s="253"/>
      <c r="H468" s="253"/>
      <c r="I468" s="253"/>
      <c r="J468" s="253"/>
      <c r="K468" s="253"/>
      <c r="L468" s="253"/>
      <c r="M468" s="253"/>
      <c r="N468" s="253"/>
      <c r="O468" s="253"/>
      <c r="P468" s="253"/>
      <c r="Q468" s="253"/>
      <c r="R468" s="253"/>
      <c r="S468" s="253"/>
      <c r="T468" s="253"/>
      <c r="U468" s="253" t="s">
        <v>624</v>
      </c>
      <c r="V468" s="253"/>
      <c r="W468" s="253"/>
      <c r="X468" s="253"/>
      <c r="Y468" s="253"/>
      <c r="Z468" s="253"/>
      <c r="AA468" s="253"/>
      <c r="AB468" s="253"/>
      <c r="AC468" s="253" t="s">
        <v>393</v>
      </c>
      <c r="AD468" s="253"/>
      <c r="AE468" s="253"/>
      <c r="AF468" s="253"/>
      <c r="AG468" s="253"/>
      <c r="AH468" s="253"/>
      <c r="AI468" s="253"/>
      <c r="AJ468" s="253"/>
      <c r="AK468" s="253"/>
      <c r="AL468" s="253"/>
      <c r="AM468" s="253"/>
      <c r="AN468" s="253"/>
      <c r="AO468" s="253"/>
      <c r="AP468" s="256"/>
      <c r="AQ468" s="253"/>
      <c r="AR468" s="253"/>
      <c r="AS468" s="253"/>
      <c r="AT468" s="256"/>
      <c r="AU468" s="253"/>
      <c r="AV468" s="253"/>
      <c r="AW468" s="253"/>
      <c r="AX468" s="253"/>
      <c r="AY468" s="253"/>
      <c r="AZ468" s="253"/>
      <c r="BA468" s="253"/>
      <c r="BB468" s="253"/>
      <c r="BC468" s="253"/>
      <c r="BD468" s="253"/>
      <c r="BE468" s="253"/>
      <c r="BF468" s="253"/>
      <c r="BG468" s="253"/>
    </row>
    <row r="469" spans="1:59" s="252" customFormat="1" ht="15" customHeight="1" x14ac:dyDescent="0.25">
      <c r="A469" s="253"/>
      <c r="B469" s="253"/>
      <c r="C469" s="253"/>
      <c r="D469" s="253"/>
      <c r="E469" s="253"/>
      <c r="F469" s="253"/>
      <c r="G469" s="253"/>
      <c r="H469" s="253"/>
      <c r="I469" s="253"/>
      <c r="J469" s="253"/>
      <c r="K469" s="253"/>
      <c r="L469" s="253"/>
      <c r="M469" s="253"/>
      <c r="N469" s="253"/>
      <c r="O469" s="253"/>
      <c r="P469" s="253"/>
      <c r="Q469" s="253"/>
      <c r="R469" s="253"/>
      <c r="S469" s="253"/>
      <c r="T469" s="253"/>
      <c r="U469" s="253" t="s">
        <v>625</v>
      </c>
      <c r="V469" s="253"/>
      <c r="W469" s="253"/>
      <c r="X469" s="253"/>
      <c r="Y469" s="253"/>
      <c r="Z469" s="253"/>
      <c r="AA469" s="253"/>
      <c r="AB469" s="253"/>
      <c r="AC469" s="253" t="s">
        <v>393</v>
      </c>
      <c r="AD469" s="253"/>
      <c r="AE469" s="253"/>
      <c r="AF469" s="253"/>
      <c r="AG469" s="253"/>
      <c r="AH469" s="253"/>
      <c r="AI469" s="253"/>
      <c r="AJ469" s="253"/>
      <c r="AK469" s="253"/>
      <c r="AL469" s="253"/>
      <c r="AM469" s="253"/>
      <c r="AN469" s="253"/>
      <c r="AO469" s="253"/>
      <c r="AP469" s="256"/>
      <c r="AQ469" s="253"/>
      <c r="AR469" s="253"/>
      <c r="AS469" s="253"/>
      <c r="AT469" s="256"/>
      <c r="AU469" s="253"/>
      <c r="AV469" s="253"/>
      <c r="AW469" s="253"/>
      <c r="AX469" s="253"/>
      <c r="AY469" s="253"/>
      <c r="AZ469" s="253"/>
      <c r="BA469" s="253"/>
      <c r="BB469" s="253"/>
      <c r="BC469" s="253"/>
      <c r="BD469" s="253"/>
      <c r="BE469" s="253"/>
      <c r="BF469" s="253"/>
      <c r="BG469" s="253"/>
    </row>
    <row r="470" spans="1:59" s="252" customFormat="1" ht="15" customHeight="1" x14ac:dyDescent="0.25">
      <c r="A470" s="253"/>
      <c r="B470" s="253"/>
      <c r="C470" s="253"/>
      <c r="D470" s="253"/>
      <c r="E470" s="253"/>
      <c r="F470" s="253"/>
      <c r="G470" s="253"/>
      <c r="H470" s="253"/>
      <c r="I470" s="253"/>
      <c r="J470" s="253"/>
      <c r="K470" s="253"/>
      <c r="L470" s="253"/>
      <c r="M470" s="253"/>
      <c r="N470" s="253"/>
      <c r="O470" s="253"/>
      <c r="P470" s="253"/>
      <c r="Q470" s="253"/>
      <c r="R470" s="253"/>
      <c r="S470" s="253"/>
      <c r="T470" s="253"/>
      <c r="U470" s="253" t="s">
        <v>626</v>
      </c>
      <c r="V470" s="253"/>
      <c r="W470" s="253"/>
      <c r="X470" s="253"/>
      <c r="Y470" s="253"/>
      <c r="Z470" s="253"/>
      <c r="AA470" s="253"/>
      <c r="AB470" s="253"/>
      <c r="AC470" s="253" t="s">
        <v>323</v>
      </c>
      <c r="AD470" s="253"/>
      <c r="AE470" s="253"/>
      <c r="AF470" s="253"/>
      <c r="AG470" s="253"/>
      <c r="AH470" s="253"/>
      <c r="AI470" s="253"/>
      <c r="AJ470" s="253"/>
      <c r="AK470" s="253"/>
      <c r="AL470" s="253"/>
      <c r="AM470" s="253"/>
      <c r="AN470" s="253"/>
      <c r="AO470" s="253"/>
      <c r="AP470" s="256"/>
      <c r="AQ470" s="253"/>
      <c r="AR470" s="253"/>
      <c r="AS470" s="253"/>
      <c r="AT470" s="256"/>
      <c r="AU470" s="253"/>
      <c r="AV470" s="253"/>
      <c r="AW470" s="253"/>
      <c r="AX470" s="253"/>
      <c r="AY470" s="253"/>
      <c r="AZ470" s="253"/>
      <c r="BA470" s="253"/>
      <c r="BB470" s="253"/>
      <c r="BC470" s="253"/>
      <c r="BD470" s="253"/>
      <c r="BE470" s="253"/>
      <c r="BF470" s="253"/>
      <c r="BG470" s="253"/>
    </row>
    <row r="471" spans="1:59" s="252" customFormat="1" ht="15" customHeight="1" x14ac:dyDescent="0.25">
      <c r="A471" s="253"/>
      <c r="B471" s="253"/>
      <c r="C471" s="253"/>
      <c r="D471" s="253"/>
      <c r="E471" s="253"/>
      <c r="F471" s="253"/>
      <c r="G471" s="253"/>
      <c r="H471" s="253"/>
      <c r="I471" s="253"/>
      <c r="J471" s="253"/>
      <c r="K471" s="253"/>
      <c r="L471" s="253"/>
      <c r="M471" s="253"/>
      <c r="N471" s="253"/>
      <c r="O471" s="253"/>
      <c r="P471" s="253"/>
      <c r="Q471" s="253"/>
      <c r="R471" s="253"/>
      <c r="S471" s="253"/>
      <c r="T471" s="253"/>
      <c r="U471" s="253" t="s">
        <v>627</v>
      </c>
      <c r="V471" s="253"/>
      <c r="W471" s="253"/>
      <c r="X471" s="253"/>
      <c r="Y471" s="253"/>
      <c r="Z471" s="253"/>
      <c r="AA471" s="253"/>
      <c r="AB471" s="253"/>
      <c r="AC471" s="253" t="s">
        <v>320</v>
      </c>
      <c r="AD471" s="253"/>
      <c r="AE471" s="253"/>
      <c r="AF471" s="253"/>
      <c r="AG471" s="253"/>
      <c r="AH471" s="253"/>
      <c r="AI471" s="253"/>
      <c r="AJ471" s="253"/>
      <c r="AK471" s="253"/>
      <c r="AL471" s="253"/>
      <c r="AM471" s="253"/>
      <c r="AN471" s="253"/>
      <c r="AO471" s="253"/>
      <c r="AP471" s="256"/>
      <c r="AQ471" s="253"/>
      <c r="AR471" s="253"/>
      <c r="AS471" s="253"/>
      <c r="AT471" s="256"/>
      <c r="AU471" s="253"/>
      <c r="AV471" s="253"/>
      <c r="AW471" s="253"/>
      <c r="AX471" s="253"/>
      <c r="AY471" s="253"/>
      <c r="AZ471" s="253"/>
      <c r="BA471" s="253"/>
      <c r="BB471" s="253"/>
      <c r="BC471" s="253"/>
      <c r="BD471" s="253"/>
      <c r="BE471" s="253"/>
      <c r="BF471" s="253"/>
      <c r="BG471" s="253"/>
    </row>
    <row r="472" spans="1:59" s="252" customFormat="1" ht="15" customHeight="1" x14ac:dyDescent="0.25">
      <c r="A472" s="253"/>
      <c r="B472" s="253"/>
      <c r="C472" s="253"/>
      <c r="D472" s="253"/>
      <c r="E472" s="253"/>
      <c r="F472" s="253"/>
      <c r="G472" s="253"/>
      <c r="H472" s="253"/>
      <c r="I472" s="253"/>
      <c r="J472" s="253"/>
      <c r="K472" s="253"/>
      <c r="L472" s="253"/>
      <c r="M472" s="253"/>
      <c r="N472" s="253"/>
      <c r="O472" s="253"/>
      <c r="P472" s="253"/>
      <c r="Q472" s="253"/>
      <c r="R472" s="253"/>
      <c r="S472" s="253"/>
      <c r="T472" s="253"/>
      <c r="U472" s="253" t="s">
        <v>628</v>
      </c>
      <c r="V472" s="253"/>
      <c r="W472" s="253"/>
      <c r="X472" s="253"/>
      <c r="Y472" s="253"/>
      <c r="Z472" s="253"/>
      <c r="AA472" s="253"/>
      <c r="AB472" s="253"/>
      <c r="AC472" s="253" t="s">
        <v>332</v>
      </c>
      <c r="AD472" s="253"/>
      <c r="AE472" s="253"/>
      <c r="AF472" s="253"/>
      <c r="AG472" s="253"/>
      <c r="AH472" s="253"/>
      <c r="AI472" s="253"/>
      <c r="AJ472" s="253"/>
      <c r="AK472" s="253"/>
      <c r="AL472" s="253"/>
      <c r="AM472" s="253"/>
      <c r="AN472" s="253"/>
      <c r="AO472" s="253"/>
      <c r="AP472" s="256"/>
      <c r="AQ472" s="253"/>
      <c r="AR472" s="253"/>
      <c r="AS472" s="253"/>
      <c r="AT472" s="256"/>
      <c r="AU472" s="253"/>
      <c r="AV472" s="253"/>
      <c r="AW472" s="253"/>
      <c r="AX472" s="253"/>
      <c r="AY472" s="253"/>
      <c r="AZ472" s="253"/>
      <c r="BA472" s="253"/>
      <c r="BB472" s="253"/>
      <c r="BC472" s="253"/>
      <c r="BD472" s="253"/>
      <c r="BE472" s="253"/>
      <c r="BF472" s="253"/>
      <c r="BG472" s="253"/>
    </row>
    <row r="473" spans="1:59" s="252" customFormat="1" ht="15" customHeight="1" x14ac:dyDescent="0.25">
      <c r="A473" s="253"/>
      <c r="B473" s="253"/>
      <c r="C473" s="253"/>
      <c r="D473" s="253"/>
      <c r="E473" s="253"/>
      <c r="F473" s="253"/>
      <c r="G473" s="253"/>
      <c r="H473" s="253"/>
      <c r="I473" s="253"/>
      <c r="J473" s="253"/>
      <c r="K473" s="253"/>
      <c r="L473" s="253"/>
      <c r="M473" s="253"/>
      <c r="N473" s="253"/>
      <c r="O473" s="253"/>
      <c r="P473" s="253"/>
      <c r="Q473" s="253"/>
      <c r="R473" s="253"/>
      <c r="S473" s="253"/>
      <c r="T473" s="253"/>
      <c r="U473" s="253" t="s">
        <v>629</v>
      </c>
      <c r="V473" s="253"/>
      <c r="W473" s="253"/>
      <c r="X473" s="253"/>
      <c r="Y473" s="253"/>
      <c r="Z473" s="253"/>
      <c r="AA473" s="253"/>
      <c r="AB473" s="253"/>
      <c r="AC473" s="253" t="s">
        <v>323</v>
      </c>
      <c r="AD473" s="253"/>
      <c r="AE473" s="253"/>
      <c r="AF473" s="253"/>
      <c r="AG473" s="253"/>
      <c r="AH473" s="253"/>
      <c r="AI473" s="253"/>
      <c r="AJ473" s="253"/>
      <c r="AK473" s="253"/>
      <c r="AL473" s="253"/>
      <c r="AM473" s="253"/>
      <c r="AN473" s="253"/>
      <c r="AO473" s="253"/>
      <c r="AP473" s="256"/>
      <c r="AQ473" s="253"/>
      <c r="AR473" s="253"/>
      <c r="AS473" s="253"/>
      <c r="AT473" s="256"/>
      <c r="AU473" s="253"/>
      <c r="AV473" s="253"/>
      <c r="AW473" s="253"/>
      <c r="AX473" s="253"/>
      <c r="AY473" s="253"/>
      <c r="AZ473" s="253"/>
      <c r="BA473" s="253"/>
      <c r="BB473" s="253"/>
      <c r="BC473" s="253"/>
      <c r="BD473" s="253"/>
      <c r="BE473" s="253"/>
      <c r="BF473" s="253"/>
      <c r="BG473" s="253"/>
    </row>
    <row r="474" spans="1:59" s="252" customFormat="1" ht="15" customHeight="1" x14ac:dyDescent="0.25">
      <c r="A474" s="253"/>
      <c r="B474" s="253"/>
      <c r="C474" s="253"/>
      <c r="D474" s="253"/>
      <c r="E474" s="253"/>
      <c r="F474" s="253"/>
      <c r="G474" s="253"/>
      <c r="H474" s="253"/>
      <c r="I474" s="253"/>
      <c r="J474" s="253"/>
      <c r="K474" s="253"/>
      <c r="L474" s="253"/>
      <c r="M474" s="253"/>
      <c r="N474" s="253"/>
      <c r="O474" s="253"/>
      <c r="P474" s="253"/>
      <c r="Q474" s="253"/>
      <c r="R474" s="253"/>
      <c r="S474" s="253"/>
      <c r="T474" s="253"/>
      <c r="U474" s="253" t="s">
        <v>630</v>
      </c>
      <c r="V474" s="253"/>
      <c r="W474" s="253"/>
      <c r="X474" s="253"/>
      <c r="Y474" s="253"/>
      <c r="Z474" s="253"/>
      <c r="AA474" s="253"/>
      <c r="AB474" s="253"/>
      <c r="AC474" s="253" t="s">
        <v>329</v>
      </c>
      <c r="AD474" s="253"/>
      <c r="AE474" s="253"/>
      <c r="AF474" s="253"/>
      <c r="AG474" s="253"/>
      <c r="AH474" s="253"/>
      <c r="AI474" s="253"/>
      <c r="AJ474" s="253"/>
      <c r="AK474" s="253"/>
      <c r="AL474" s="253"/>
      <c r="AM474" s="253"/>
      <c r="AN474" s="253"/>
      <c r="AO474" s="253"/>
      <c r="AP474" s="256"/>
      <c r="AQ474" s="253"/>
      <c r="AR474" s="253"/>
      <c r="AS474" s="253"/>
      <c r="AT474" s="256"/>
      <c r="AU474" s="253"/>
      <c r="AV474" s="253"/>
      <c r="AW474" s="253"/>
      <c r="AX474" s="253"/>
      <c r="AY474" s="253"/>
      <c r="AZ474" s="253"/>
      <c r="BA474" s="253"/>
      <c r="BB474" s="253"/>
      <c r="BC474" s="253"/>
      <c r="BD474" s="253"/>
      <c r="BE474" s="253"/>
      <c r="BF474" s="253"/>
      <c r="BG474" s="253"/>
    </row>
    <row r="475" spans="1:59" s="252" customFormat="1" ht="15" customHeight="1" x14ac:dyDescent="0.25">
      <c r="A475" s="253"/>
      <c r="B475" s="253"/>
      <c r="C475" s="253"/>
      <c r="D475" s="253"/>
      <c r="E475" s="253"/>
      <c r="F475" s="253"/>
      <c r="G475" s="253"/>
      <c r="H475" s="253"/>
      <c r="I475" s="253"/>
      <c r="J475" s="253"/>
      <c r="K475" s="253"/>
      <c r="L475" s="253"/>
      <c r="M475" s="253"/>
      <c r="N475" s="253"/>
      <c r="O475" s="253"/>
      <c r="P475" s="253"/>
      <c r="Q475" s="253"/>
      <c r="R475" s="253"/>
      <c r="S475" s="253"/>
      <c r="T475" s="253"/>
      <c r="U475" s="253" t="s">
        <v>631</v>
      </c>
      <c r="V475" s="253"/>
      <c r="W475" s="253"/>
      <c r="X475" s="253"/>
      <c r="Y475" s="253"/>
      <c r="Z475" s="253"/>
      <c r="AA475" s="253"/>
      <c r="AB475" s="253"/>
      <c r="AC475" s="253" t="s">
        <v>323</v>
      </c>
      <c r="AD475" s="253"/>
      <c r="AE475" s="253"/>
      <c r="AF475" s="253"/>
      <c r="AG475" s="253"/>
      <c r="AH475" s="253"/>
      <c r="AI475" s="253"/>
      <c r="AJ475" s="253"/>
      <c r="AK475" s="253"/>
      <c r="AL475" s="253"/>
      <c r="AM475" s="253"/>
      <c r="AN475" s="253"/>
      <c r="AO475" s="253"/>
      <c r="AP475" s="256"/>
      <c r="AQ475" s="253"/>
      <c r="AR475" s="253"/>
      <c r="AS475" s="253"/>
      <c r="AT475" s="256"/>
      <c r="AU475" s="253"/>
      <c r="AV475" s="253"/>
      <c r="AW475" s="253"/>
      <c r="AX475" s="253"/>
      <c r="AY475" s="253"/>
      <c r="AZ475" s="253"/>
      <c r="BA475" s="253"/>
      <c r="BB475" s="253"/>
      <c r="BC475" s="253"/>
      <c r="BD475" s="253"/>
      <c r="BE475" s="253"/>
      <c r="BF475" s="253"/>
      <c r="BG475" s="253"/>
    </row>
    <row r="476" spans="1:59" s="252" customFormat="1" ht="15" customHeight="1" x14ac:dyDescent="0.25">
      <c r="A476" s="253"/>
      <c r="B476" s="253"/>
      <c r="C476" s="253"/>
      <c r="D476" s="253"/>
      <c r="E476" s="253"/>
      <c r="F476" s="253"/>
      <c r="G476" s="253"/>
      <c r="H476" s="253"/>
      <c r="I476" s="253"/>
      <c r="J476" s="253"/>
      <c r="K476" s="253"/>
      <c r="L476" s="253"/>
      <c r="M476" s="253"/>
      <c r="N476" s="253"/>
      <c r="O476" s="253"/>
      <c r="P476" s="253"/>
      <c r="Q476" s="253"/>
      <c r="R476" s="253"/>
      <c r="S476" s="253"/>
      <c r="T476" s="253"/>
      <c r="U476" s="253" t="s">
        <v>632</v>
      </c>
      <c r="V476" s="253"/>
      <c r="W476" s="253"/>
      <c r="X476" s="253"/>
      <c r="Y476" s="253"/>
      <c r="Z476" s="253"/>
      <c r="AA476" s="253"/>
      <c r="AB476" s="253"/>
      <c r="AC476" s="253" t="s">
        <v>393</v>
      </c>
      <c r="AD476" s="253"/>
      <c r="AE476" s="253"/>
      <c r="AF476" s="253"/>
      <c r="AG476" s="253"/>
      <c r="AH476" s="253"/>
      <c r="AI476" s="253"/>
      <c r="AJ476" s="253"/>
      <c r="AK476" s="253"/>
      <c r="AL476" s="253"/>
      <c r="AM476" s="253"/>
      <c r="AN476" s="253"/>
      <c r="AO476" s="253"/>
      <c r="AP476" s="256"/>
      <c r="AQ476" s="253"/>
      <c r="AR476" s="253"/>
      <c r="AS476" s="253"/>
      <c r="AT476" s="256"/>
      <c r="AU476" s="253"/>
      <c r="AV476" s="253"/>
      <c r="AW476" s="253"/>
      <c r="AX476" s="253"/>
      <c r="AY476" s="253"/>
      <c r="AZ476" s="253"/>
      <c r="BA476" s="253"/>
      <c r="BB476" s="253"/>
      <c r="BC476" s="253"/>
      <c r="BD476" s="253"/>
      <c r="BE476" s="253"/>
      <c r="BF476" s="253"/>
      <c r="BG476" s="253"/>
    </row>
    <row r="477" spans="1:59" s="252" customFormat="1" ht="15" customHeight="1" x14ac:dyDescent="0.25">
      <c r="A477" s="253"/>
      <c r="B477" s="253"/>
      <c r="C477" s="253"/>
      <c r="D477" s="253"/>
      <c r="E477" s="253"/>
      <c r="F477" s="253"/>
      <c r="G477" s="253"/>
      <c r="H477" s="253"/>
      <c r="I477" s="253"/>
      <c r="J477" s="253"/>
      <c r="K477" s="253"/>
      <c r="L477" s="253"/>
      <c r="M477" s="253"/>
      <c r="N477" s="253"/>
      <c r="O477" s="253"/>
      <c r="P477" s="253"/>
      <c r="Q477" s="253"/>
      <c r="R477" s="253"/>
      <c r="S477" s="253"/>
      <c r="T477" s="253"/>
      <c r="U477" s="253" t="s">
        <v>633</v>
      </c>
      <c r="V477" s="253"/>
      <c r="W477" s="253"/>
      <c r="X477" s="253"/>
      <c r="Y477" s="253"/>
      <c r="Z477" s="253"/>
      <c r="AA477" s="253"/>
      <c r="AB477" s="253"/>
      <c r="AC477" s="253" t="s">
        <v>316</v>
      </c>
      <c r="AD477" s="253"/>
      <c r="AE477" s="253"/>
      <c r="AF477" s="253"/>
      <c r="AG477" s="253"/>
      <c r="AH477" s="253"/>
      <c r="AI477" s="253"/>
      <c r="AJ477" s="253"/>
      <c r="AK477" s="253"/>
      <c r="AL477" s="253"/>
      <c r="AM477" s="253"/>
      <c r="AN477" s="253"/>
      <c r="AO477" s="253"/>
      <c r="AP477" s="256"/>
      <c r="AQ477" s="253"/>
      <c r="AR477" s="253"/>
      <c r="AS477" s="253"/>
      <c r="AT477" s="256"/>
      <c r="AU477" s="253"/>
      <c r="AV477" s="253"/>
      <c r="AW477" s="253"/>
      <c r="AX477" s="253"/>
      <c r="AY477" s="253"/>
      <c r="AZ477" s="253"/>
      <c r="BA477" s="253"/>
      <c r="BB477" s="253"/>
      <c r="BC477" s="253"/>
      <c r="BD477" s="253"/>
      <c r="BE477" s="253"/>
      <c r="BF477" s="253"/>
      <c r="BG477" s="253"/>
    </row>
    <row r="478" spans="1:59" s="252" customFormat="1" ht="15" customHeight="1" x14ac:dyDescent="0.25">
      <c r="A478" s="253"/>
      <c r="B478" s="253"/>
      <c r="C478" s="253"/>
      <c r="D478" s="253"/>
      <c r="E478" s="253"/>
      <c r="F478" s="253"/>
      <c r="G478" s="253"/>
      <c r="H478" s="253"/>
      <c r="I478" s="253"/>
      <c r="J478" s="253"/>
      <c r="K478" s="253"/>
      <c r="L478" s="253"/>
      <c r="M478" s="253"/>
      <c r="N478" s="253"/>
      <c r="O478" s="253"/>
      <c r="P478" s="253"/>
      <c r="Q478" s="253"/>
      <c r="R478" s="253"/>
      <c r="S478" s="253"/>
      <c r="T478" s="253"/>
      <c r="U478" s="253" t="s">
        <v>634</v>
      </c>
      <c r="V478" s="253"/>
      <c r="W478" s="253"/>
      <c r="X478" s="253"/>
      <c r="Y478" s="253"/>
      <c r="Z478" s="253"/>
      <c r="AA478" s="253"/>
      <c r="AB478" s="253"/>
      <c r="AC478" s="253" t="s">
        <v>323</v>
      </c>
      <c r="AD478" s="253"/>
      <c r="AE478" s="253"/>
      <c r="AF478" s="253"/>
      <c r="AG478" s="253"/>
      <c r="AH478" s="253"/>
      <c r="AI478" s="253"/>
      <c r="AJ478" s="253"/>
      <c r="AK478" s="253"/>
      <c r="AL478" s="253"/>
      <c r="AM478" s="253"/>
      <c r="AN478" s="253"/>
      <c r="AO478" s="253"/>
      <c r="AP478" s="256"/>
      <c r="AQ478" s="253"/>
      <c r="AR478" s="253"/>
      <c r="AS478" s="253"/>
      <c r="AT478" s="256"/>
      <c r="AU478" s="253"/>
      <c r="AV478" s="253"/>
      <c r="AW478" s="253"/>
      <c r="AX478" s="253"/>
      <c r="AY478" s="253"/>
      <c r="AZ478" s="253"/>
      <c r="BA478" s="253"/>
      <c r="BB478" s="253"/>
      <c r="BC478" s="253"/>
      <c r="BD478" s="253"/>
      <c r="BE478" s="253"/>
      <c r="BF478" s="253"/>
      <c r="BG478" s="253"/>
    </row>
    <row r="479" spans="1:59" s="252" customFormat="1" ht="15" customHeight="1" x14ac:dyDescent="0.25">
      <c r="A479" s="253"/>
      <c r="B479" s="253"/>
      <c r="C479" s="253"/>
      <c r="D479" s="253"/>
      <c r="E479" s="253"/>
      <c r="F479" s="253"/>
      <c r="G479" s="253"/>
      <c r="H479" s="253"/>
      <c r="I479" s="253"/>
      <c r="J479" s="253"/>
      <c r="K479" s="253"/>
      <c r="L479" s="253"/>
      <c r="M479" s="253"/>
      <c r="N479" s="253"/>
      <c r="O479" s="253"/>
      <c r="P479" s="253"/>
      <c r="Q479" s="253"/>
      <c r="R479" s="253"/>
      <c r="S479" s="253"/>
      <c r="T479" s="253"/>
      <c r="U479" s="253" t="s">
        <v>635</v>
      </c>
      <c r="V479" s="253"/>
      <c r="W479" s="253"/>
      <c r="X479" s="253"/>
      <c r="Y479" s="253"/>
      <c r="Z479" s="253"/>
      <c r="AA479" s="253"/>
      <c r="AB479" s="253"/>
      <c r="AC479" s="253" t="s">
        <v>332</v>
      </c>
      <c r="AD479" s="253"/>
      <c r="AE479" s="253"/>
      <c r="AF479" s="253"/>
      <c r="AG479" s="253"/>
      <c r="AH479" s="253"/>
      <c r="AI479" s="253"/>
      <c r="AJ479" s="253"/>
      <c r="AK479" s="253"/>
      <c r="AL479" s="253"/>
      <c r="AM479" s="253"/>
      <c r="AN479" s="253"/>
      <c r="AO479" s="253"/>
      <c r="AP479" s="256"/>
      <c r="AQ479" s="253"/>
      <c r="AR479" s="253"/>
      <c r="AS479" s="253"/>
      <c r="AT479" s="256"/>
      <c r="AU479" s="253"/>
      <c r="AV479" s="253"/>
      <c r="AW479" s="253"/>
      <c r="AX479" s="253"/>
      <c r="AY479" s="253"/>
      <c r="AZ479" s="253"/>
      <c r="BA479" s="253"/>
      <c r="BB479" s="253"/>
      <c r="BC479" s="253"/>
      <c r="BD479" s="253"/>
      <c r="BE479" s="253"/>
      <c r="BF479" s="253"/>
      <c r="BG479" s="253"/>
    </row>
    <row r="480" spans="1:59" s="252" customFormat="1" ht="15" customHeight="1" x14ac:dyDescent="0.25">
      <c r="A480" s="253"/>
      <c r="B480" s="253"/>
      <c r="C480" s="253"/>
      <c r="D480" s="253"/>
      <c r="E480" s="253"/>
      <c r="F480" s="253"/>
      <c r="G480" s="253"/>
      <c r="H480" s="253"/>
      <c r="I480" s="253"/>
      <c r="J480" s="253"/>
      <c r="K480" s="253"/>
      <c r="L480" s="253"/>
      <c r="M480" s="253"/>
      <c r="N480" s="253"/>
      <c r="O480" s="253"/>
      <c r="P480" s="253"/>
      <c r="Q480" s="253"/>
      <c r="R480" s="253"/>
      <c r="S480" s="253"/>
      <c r="T480" s="253"/>
      <c r="U480" s="253" t="s">
        <v>636</v>
      </c>
      <c r="V480" s="253"/>
      <c r="W480" s="253"/>
      <c r="X480" s="253"/>
      <c r="Y480" s="253"/>
      <c r="Z480" s="253"/>
      <c r="AA480" s="253"/>
      <c r="AB480" s="253"/>
      <c r="AC480" s="253" t="s">
        <v>320</v>
      </c>
      <c r="AD480" s="253"/>
      <c r="AE480" s="253"/>
      <c r="AF480" s="253"/>
      <c r="AG480" s="253"/>
      <c r="AH480" s="253"/>
      <c r="AI480" s="253"/>
      <c r="AJ480" s="253"/>
      <c r="AK480" s="253"/>
      <c r="AL480" s="253"/>
      <c r="AM480" s="253"/>
      <c r="AN480" s="253"/>
      <c r="AO480" s="253"/>
      <c r="AP480" s="256"/>
      <c r="AQ480" s="253"/>
      <c r="AR480" s="253"/>
      <c r="AS480" s="253"/>
      <c r="AT480" s="256"/>
      <c r="AU480" s="253"/>
      <c r="AV480" s="253"/>
      <c r="AW480" s="253"/>
      <c r="AX480" s="253"/>
      <c r="AY480" s="253"/>
      <c r="AZ480" s="253"/>
      <c r="BA480" s="253"/>
      <c r="BB480" s="253"/>
      <c r="BC480" s="253"/>
      <c r="BD480" s="253"/>
      <c r="BE480" s="253"/>
      <c r="BF480" s="253"/>
      <c r="BG480" s="253"/>
    </row>
    <row r="481" spans="1:59" s="252" customFormat="1" ht="15" customHeight="1" x14ac:dyDescent="0.25">
      <c r="A481" s="253"/>
      <c r="B481" s="253"/>
      <c r="C481" s="253"/>
      <c r="D481" s="253"/>
      <c r="E481" s="253"/>
      <c r="F481" s="253"/>
      <c r="G481" s="253"/>
      <c r="H481" s="253"/>
      <c r="I481" s="253"/>
      <c r="J481" s="253"/>
      <c r="K481" s="253"/>
      <c r="L481" s="253"/>
      <c r="M481" s="253"/>
      <c r="N481" s="253"/>
      <c r="O481" s="253"/>
      <c r="P481" s="253"/>
      <c r="Q481" s="253"/>
      <c r="R481" s="253"/>
      <c r="S481" s="253"/>
      <c r="T481" s="253"/>
      <c r="U481" s="253" t="s">
        <v>637</v>
      </c>
      <c r="V481" s="253"/>
      <c r="W481" s="253"/>
      <c r="X481" s="253"/>
      <c r="Y481" s="253"/>
      <c r="Z481" s="253"/>
      <c r="AA481" s="253"/>
      <c r="AB481" s="253"/>
      <c r="AC481" s="253" t="s">
        <v>393</v>
      </c>
      <c r="AD481" s="253"/>
      <c r="AE481" s="253"/>
      <c r="AF481" s="253"/>
      <c r="AG481" s="253"/>
      <c r="AH481" s="253"/>
      <c r="AI481" s="253"/>
      <c r="AJ481" s="253"/>
      <c r="AK481" s="253"/>
      <c r="AL481" s="253"/>
      <c r="AM481" s="253"/>
      <c r="AN481" s="253"/>
      <c r="AO481" s="253"/>
      <c r="AP481" s="256"/>
      <c r="AQ481" s="253"/>
      <c r="AR481" s="253"/>
      <c r="AS481" s="253"/>
      <c r="AT481" s="256"/>
      <c r="AU481" s="253"/>
      <c r="AV481" s="253"/>
      <c r="AW481" s="253"/>
      <c r="AX481" s="253"/>
      <c r="AY481" s="253"/>
      <c r="AZ481" s="253"/>
      <c r="BA481" s="253"/>
      <c r="BB481" s="253"/>
      <c r="BC481" s="253"/>
      <c r="BD481" s="253"/>
      <c r="BE481" s="253"/>
      <c r="BF481" s="253"/>
      <c r="BG481" s="253"/>
    </row>
    <row r="482" spans="1:59" s="252" customFormat="1" ht="15" customHeight="1" x14ac:dyDescent="0.25">
      <c r="A482" s="253"/>
      <c r="B482" s="253"/>
      <c r="C482" s="253"/>
      <c r="D482" s="253"/>
      <c r="E482" s="253"/>
      <c r="F482" s="253"/>
      <c r="G482" s="253"/>
      <c r="H482" s="253"/>
      <c r="I482" s="253"/>
      <c r="J482" s="253"/>
      <c r="K482" s="253"/>
      <c r="L482" s="253"/>
      <c r="M482" s="253"/>
      <c r="N482" s="253"/>
      <c r="O482" s="253"/>
      <c r="P482" s="253"/>
      <c r="Q482" s="253"/>
      <c r="R482" s="253"/>
      <c r="S482" s="253"/>
      <c r="T482" s="253"/>
      <c r="U482" s="253" t="s">
        <v>638</v>
      </c>
      <c r="V482" s="253"/>
      <c r="W482" s="253"/>
      <c r="X482" s="253"/>
      <c r="Y482" s="253"/>
      <c r="Z482" s="253"/>
      <c r="AA482" s="253"/>
      <c r="AB482" s="253"/>
      <c r="AC482" s="253" t="s">
        <v>332</v>
      </c>
      <c r="AD482" s="253"/>
      <c r="AE482" s="253"/>
      <c r="AF482" s="253"/>
      <c r="AG482" s="253"/>
      <c r="AH482" s="253"/>
      <c r="AI482" s="253"/>
      <c r="AJ482" s="253"/>
      <c r="AK482" s="253"/>
      <c r="AL482" s="253"/>
      <c r="AM482" s="253"/>
      <c r="AN482" s="253"/>
      <c r="AO482" s="253"/>
      <c r="AP482" s="256"/>
      <c r="AQ482" s="253"/>
      <c r="AR482" s="253"/>
      <c r="AS482" s="253"/>
      <c r="AT482" s="256"/>
      <c r="AU482" s="253"/>
      <c r="AV482" s="253"/>
      <c r="AW482" s="253"/>
      <c r="AX482" s="253"/>
      <c r="AY482" s="253"/>
      <c r="AZ482" s="253"/>
      <c r="BA482" s="253"/>
      <c r="BB482" s="253"/>
      <c r="BC482" s="253"/>
      <c r="BD482" s="253"/>
      <c r="BE482" s="253"/>
      <c r="BF482" s="253"/>
      <c r="BG482" s="253"/>
    </row>
    <row r="483" spans="1:59" s="252" customFormat="1" ht="15" customHeight="1" x14ac:dyDescent="0.25">
      <c r="A483" s="253"/>
      <c r="B483" s="253"/>
      <c r="C483" s="253"/>
      <c r="D483" s="253"/>
      <c r="E483" s="253"/>
      <c r="F483" s="253"/>
      <c r="G483" s="253"/>
      <c r="H483" s="253"/>
      <c r="I483" s="253"/>
      <c r="J483" s="253"/>
      <c r="K483" s="253"/>
      <c r="L483" s="253"/>
      <c r="M483" s="253"/>
      <c r="N483" s="253"/>
      <c r="O483" s="253"/>
      <c r="P483" s="253"/>
      <c r="Q483" s="253"/>
      <c r="R483" s="253"/>
      <c r="S483" s="253"/>
      <c r="T483" s="253"/>
      <c r="U483" s="253" t="s">
        <v>639</v>
      </c>
      <c r="V483" s="253"/>
      <c r="W483" s="253"/>
      <c r="X483" s="253"/>
      <c r="Y483" s="253"/>
      <c r="Z483" s="253"/>
      <c r="AA483" s="253"/>
      <c r="AB483" s="253"/>
      <c r="AC483" s="253" t="s">
        <v>320</v>
      </c>
      <c r="AD483" s="253"/>
      <c r="AE483" s="253"/>
      <c r="AF483" s="253"/>
      <c r="AG483" s="253"/>
      <c r="AH483" s="253"/>
      <c r="AI483" s="253"/>
      <c r="AJ483" s="253"/>
      <c r="AK483" s="253"/>
      <c r="AL483" s="253"/>
      <c r="AM483" s="253"/>
      <c r="AN483" s="253"/>
      <c r="AO483" s="253"/>
      <c r="AP483" s="256"/>
      <c r="AQ483" s="253"/>
      <c r="AR483" s="253"/>
      <c r="AS483" s="253"/>
      <c r="AT483" s="256"/>
      <c r="AU483" s="253"/>
      <c r="AV483" s="253"/>
      <c r="AW483" s="253"/>
      <c r="AX483" s="253"/>
      <c r="AY483" s="253"/>
      <c r="AZ483" s="253"/>
      <c r="BA483" s="253"/>
      <c r="BB483" s="253"/>
      <c r="BC483" s="253"/>
      <c r="BD483" s="253"/>
      <c r="BE483" s="253"/>
      <c r="BF483" s="253"/>
      <c r="BG483" s="253"/>
    </row>
    <row r="484" spans="1:59" s="252" customFormat="1" ht="15" customHeight="1" x14ac:dyDescent="0.25">
      <c r="A484" s="253"/>
      <c r="B484" s="253"/>
      <c r="C484" s="253"/>
      <c r="D484" s="253"/>
      <c r="E484" s="253"/>
      <c r="F484" s="253"/>
      <c r="G484" s="253"/>
      <c r="H484" s="253"/>
      <c r="I484" s="253"/>
      <c r="J484" s="253"/>
      <c r="K484" s="253"/>
      <c r="L484" s="253"/>
      <c r="M484" s="253"/>
      <c r="N484" s="253"/>
      <c r="O484" s="253"/>
      <c r="P484" s="253"/>
      <c r="Q484" s="253"/>
      <c r="R484" s="253"/>
      <c r="S484" s="253"/>
      <c r="T484" s="253"/>
      <c r="U484" s="253" t="s">
        <v>640</v>
      </c>
      <c r="V484" s="253"/>
      <c r="W484" s="253"/>
      <c r="X484" s="253"/>
      <c r="Y484" s="253"/>
      <c r="Z484" s="253"/>
      <c r="AA484" s="253"/>
      <c r="AB484" s="253"/>
      <c r="AC484" s="253" t="s">
        <v>320</v>
      </c>
      <c r="AD484" s="253"/>
      <c r="AE484" s="253"/>
      <c r="AF484" s="253"/>
      <c r="AG484" s="253"/>
      <c r="AH484" s="253"/>
      <c r="AI484" s="253"/>
      <c r="AJ484" s="253"/>
      <c r="AK484" s="253"/>
      <c r="AL484" s="253"/>
      <c r="AM484" s="253"/>
      <c r="AN484" s="253"/>
      <c r="AO484" s="253"/>
      <c r="AP484" s="256"/>
      <c r="AQ484" s="253"/>
      <c r="AR484" s="253"/>
      <c r="AS484" s="253"/>
      <c r="AT484" s="256"/>
      <c r="AU484" s="253"/>
      <c r="AV484" s="253"/>
      <c r="AW484" s="253"/>
      <c r="AX484" s="253"/>
      <c r="AY484" s="253"/>
      <c r="AZ484" s="253"/>
      <c r="BA484" s="253"/>
      <c r="BB484" s="253"/>
      <c r="BC484" s="253"/>
      <c r="BD484" s="253"/>
      <c r="BE484" s="253"/>
      <c r="BF484" s="253"/>
      <c r="BG484" s="253"/>
    </row>
    <row r="485" spans="1:59" s="252" customFormat="1" ht="15" customHeight="1" x14ac:dyDescent="0.25">
      <c r="A485" s="253"/>
      <c r="B485" s="253"/>
      <c r="C485" s="253"/>
      <c r="D485" s="253"/>
      <c r="E485" s="253"/>
      <c r="F485" s="253"/>
      <c r="G485" s="253"/>
      <c r="H485" s="253"/>
      <c r="I485" s="253"/>
      <c r="J485" s="253"/>
      <c r="K485" s="253"/>
      <c r="L485" s="253"/>
      <c r="M485" s="253"/>
      <c r="N485" s="253"/>
      <c r="O485" s="253"/>
      <c r="P485" s="253"/>
      <c r="Q485" s="253"/>
      <c r="R485" s="253"/>
      <c r="S485" s="253"/>
      <c r="T485" s="253"/>
      <c r="U485" s="253" t="s">
        <v>641</v>
      </c>
      <c r="V485" s="253"/>
      <c r="W485" s="253"/>
      <c r="X485" s="253"/>
      <c r="Y485" s="253"/>
      <c r="Z485" s="253"/>
      <c r="AA485" s="253"/>
      <c r="AB485" s="253"/>
      <c r="AC485" s="253" t="s">
        <v>373</v>
      </c>
      <c r="AD485" s="253"/>
      <c r="AE485" s="253"/>
      <c r="AF485" s="253"/>
      <c r="AG485" s="253"/>
      <c r="AH485" s="253"/>
      <c r="AI485" s="253"/>
      <c r="AJ485" s="253"/>
      <c r="AK485" s="253"/>
      <c r="AL485" s="253"/>
      <c r="AM485" s="253"/>
      <c r="AN485" s="253"/>
      <c r="AO485" s="253"/>
      <c r="AP485" s="256"/>
      <c r="AQ485" s="253"/>
      <c r="AR485" s="253"/>
      <c r="AS485" s="253"/>
      <c r="AT485" s="256"/>
      <c r="AU485" s="253"/>
      <c r="AV485" s="253"/>
      <c r="AW485" s="253"/>
      <c r="AX485" s="253"/>
      <c r="AY485" s="253"/>
      <c r="AZ485" s="253"/>
      <c r="BA485" s="253"/>
      <c r="BB485" s="253"/>
      <c r="BC485" s="253"/>
      <c r="BD485" s="253"/>
      <c r="BE485" s="253"/>
      <c r="BF485" s="253"/>
      <c r="BG485" s="253"/>
    </row>
    <row r="486" spans="1:59" s="252" customFormat="1" ht="15" customHeight="1" x14ac:dyDescent="0.25">
      <c r="A486" s="253"/>
      <c r="B486" s="253"/>
      <c r="C486" s="253"/>
      <c r="D486" s="253"/>
      <c r="E486" s="253"/>
      <c r="F486" s="253"/>
      <c r="G486" s="253"/>
      <c r="H486" s="253"/>
      <c r="I486" s="253"/>
      <c r="J486" s="253"/>
      <c r="K486" s="253"/>
      <c r="L486" s="253"/>
      <c r="M486" s="253"/>
      <c r="N486" s="253"/>
      <c r="O486" s="253"/>
      <c r="P486" s="253"/>
      <c r="Q486" s="253"/>
      <c r="R486" s="253"/>
      <c r="S486" s="253"/>
      <c r="T486" s="253"/>
      <c r="U486" s="253" t="s">
        <v>642</v>
      </c>
      <c r="V486" s="253"/>
      <c r="W486" s="253"/>
      <c r="X486" s="253"/>
      <c r="Y486" s="253"/>
      <c r="Z486" s="253"/>
      <c r="AA486" s="253"/>
      <c r="AB486" s="253"/>
      <c r="AC486" s="253" t="s">
        <v>332</v>
      </c>
      <c r="AD486" s="253"/>
      <c r="AE486" s="253"/>
      <c r="AF486" s="253"/>
      <c r="AG486" s="253"/>
      <c r="AH486" s="253"/>
      <c r="AI486" s="253"/>
      <c r="AJ486" s="253"/>
      <c r="AK486" s="253"/>
      <c r="AL486" s="253"/>
      <c r="AM486" s="253"/>
      <c r="AN486" s="253"/>
      <c r="AO486" s="253"/>
      <c r="AP486" s="256"/>
      <c r="AQ486" s="253"/>
      <c r="AR486" s="253"/>
      <c r="AS486" s="253"/>
      <c r="AT486" s="256"/>
      <c r="AU486" s="253"/>
      <c r="AV486" s="253"/>
      <c r="AW486" s="253"/>
      <c r="AX486" s="253"/>
      <c r="AY486" s="253"/>
      <c r="AZ486" s="253"/>
      <c r="BA486" s="253"/>
      <c r="BB486" s="253"/>
      <c r="BC486" s="253"/>
      <c r="BD486" s="253"/>
      <c r="BE486" s="253"/>
      <c r="BF486" s="253"/>
      <c r="BG486" s="253"/>
    </row>
    <row r="487" spans="1:59" s="252" customFormat="1" ht="15" customHeight="1" x14ac:dyDescent="0.25">
      <c r="A487" s="253"/>
      <c r="B487" s="253"/>
      <c r="C487" s="253"/>
      <c r="D487" s="253"/>
      <c r="E487" s="253"/>
      <c r="F487" s="253"/>
      <c r="G487" s="253"/>
      <c r="H487" s="253"/>
      <c r="I487" s="253"/>
      <c r="J487" s="253"/>
      <c r="K487" s="253"/>
      <c r="L487" s="253"/>
      <c r="M487" s="253"/>
      <c r="N487" s="253"/>
      <c r="O487" s="253"/>
      <c r="P487" s="253"/>
      <c r="Q487" s="253"/>
      <c r="R487" s="253"/>
      <c r="S487" s="253"/>
      <c r="T487" s="253"/>
      <c r="U487" s="253" t="s">
        <v>643</v>
      </c>
      <c r="V487" s="253"/>
      <c r="W487" s="253"/>
      <c r="X487" s="253"/>
      <c r="Y487" s="253"/>
      <c r="Z487" s="253"/>
      <c r="AA487" s="253"/>
      <c r="AB487" s="253"/>
      <c r="AC487" s="253" t="s">
        <v>320</v>
      </c>
      <c r="AD487" s="253"/>
      <c r="AE487" s="253"/>
      <c r="AF487" s="253"/>
      <c r="AG487" s="253"/>
      <c r="AH487" s="253"/>
      <c r="AI487" s="253"/>
      <c r="AJ487" s="253"/>
      <c r="AK487" s="253"/>
      <c r="AL487" s="253"/>
      <c r="AM487" s="253"/>
      <c r="AN487" s="253"/>
      <c r="AO487" s="253"/>
      <c r="AP487" s="256"/>
      <c r="AQ487" s="253"/>
      <c r="AR487" s="253"/>
      <c r="AS487" s="253"/>
      <c r="AT487" s="256"/>
      <c r="AU487" s="253"/>
      <c r="AV487" s="253"/>
      <c r="AW487" s="253"/>
      <c r="AX487" s="253"/>
      <c r="AY487" s="253"/>
      <c r="AZ487" s="253"/>
      <c r="BA487" s="253"/>
      <c r="BB487" s="253"/>
      <c r="BC487" s="253"/>
      <c r="BD487" s="253"/>
      <c r="BE487" s="253"/>
      <c r="BF487" s="253"/>
      <c r="BG487" s="253"/>
    </row>
    <row r="488" spans="1:59" s="252" customFormat="1" ht="15" customHeight="1" x14ac:dyDescent="0.25">
      <c r="A488" s="253"/>
      <c r="B488" s="253"/>
      <c r="C488" s="253"/>
      <c r="D488" s="253"/>
      <c r="E488" s="253"/>
      <c r="F488" s="253"/>
      <c r="G488" s="253"/>
      <c r="H488" s="253"/>
      <c r="I488" s="253"/>
      <c r="J488" s="253"/>
      <c r="K488" s="253"/>
      <c r="L488" s="253"/>
      <c r="M488" s="253"/>
      <c r="N488" s="253"/>
      <c r="O488" s="253"/>
      <c r="P488" s="253"/>
      <c r="Q488" s="253"/>
      <c r="R488" s="253"/>
      <c r="S488" s="253"/>
      <c r="T488" s="253"/>
      <c r="U488" s="253" t="s">
        <v>644</v>
      </c>
      <c r="V488" s="253"/>
      <c r="W488" s="253"/>
      <c r="X488" s="253"/>
      <c r="Y488" s="253"/>
      <c r="Z488" s="253"/>
      <c r="AA488" s="253"/>
      <c r="AB488" s="253"/>
      <c r="AC488" s="253" t="s">
        <v>316</v>
      </c>
      <c r="AD488" s="253"/>
      <c r="AE488" s="253"/>
      <c r="AF488" s="253"/>
      <c r="AG488" s="253"/>
      <c r="AH488" s="253"/>
      <c r="AI488" s="253"/>
      <c r="AJ488" s="253"/>
      <c r="AK488" s="253"/>
      <c r="AL488" s="253"/>
      <c r="AM488" s="253"/>
      <c r="AN488" s="253"/>
      <c r="AO488" s="253"/>
      <c r="AP488" s="256"/>
      <c r="AQ488" s="253"/>
      <c r="AR488" s="253"/>
      <c r="AS488" s="253"/>
      <c r="AT488" s="256"/>
      <c r="AU488" s="253"/>
      <c r="AV488" s="253"/>
      <c r="AW488" s="253"/>
      <c r="AX488" s="253"/>
      <c r="AY488" s="253"/>
      <c r="AZ488" s="253"/>
      <c r="BA488" s="253"/>
      <c r="BB488" s="253"/>
      <c r="BC488" s="253"/>
      <c r="BD488" s="253"/>
      <c r="BE488" s="253"/>
      <c r="BF488" s="253"/>
      <c r="BG488" s="253"/>
    </row>
    <row r="489" spans="1:59" s="252" customFormat="1" ht="15" customHeight="1" x14ac:dyDescent="0.25">
      <c r="A489" s="253"/>
      <c r="B489" s="253"/>
      <c r="C489" s="253"/>
      <c r="D489" s="253"/>
      <c r="E489" s="253"/>
      <c r="F489" s="253"/>
      <c r="G489" s="253"/>
      <c r="H489" s="253"/>
      <c r="I489" s="253"/>
      <c r="J489" s="253"/>
      <c r="K489" s="253"/>
      <c r="L489" s="253"/>
      <c r="M489" s="253"/>
      <c r="N489" s="253"/>
      <c r="O489" s="253"/>
      <c r="P489" s="253"/>
      <c r="Q489" s="253"/>
      <c r="R489" s="253"/>
      <c r="S489" s="253"/>
      <c r="T489" s="253"/>
      <c r="U489" s="253" t="s">
        <v>645</v>
      </c>
      <c r="V489" s="253"/>
      <c r="W489" s="253"/>
      <c r="X489" s="253"/>
      <c r="Y489" s="253"/>
      <c r="Z489" s="253"/>
      <c r="AA489" s="253"/>
      <c r="AB489" s="253"/>
      <c r="AC489" s="253" t="s">
        <v>320</v>
      </c>
      <c r="AD489" s="253"/>
      <c r="AE489" s="253"/>
      <c r="AF489" s="253"/>
      <c r="AG489" s="253"/>
      <c r="AH489" s="253"/>
      <c r="AI489" s="253"/>
      <c r="AJ489" s="253"/>
      <c r="AK489" s="253"/>
      <c r="AL489" s="253"/>
      <c r="AM489" s="253"/>
      <c r="AN489" s="253"/>
      <c r="AO489" s="253"/>
      <c r="AP489" s="256"/>
      <c r="AQ489" s="253"/>
      <c r="AR489" s="253"/>
      <c r="AS489" s="253"/>
      <c r="AT489" s="256"/>
      <c r="AU489" s="253"/>
      <c r="AV489" s="253"/>
      <c r="AW489" s="253"/>
      <c r="AX489" s="253"/>
      <c r="AY489" s="253"/>
      <c r="AZ489" s="253"/>
      <c r="BA489" s="253"/>
      <c r="BB489" s="253"/>
      <c r="BC489" s="253"/>
      <c r="BD489" s="253"/>
      <c r="BE489" s="253"/>
      <c r="BF489" s="253"/>
      <c r="BG489" s="253"/>
    </row>
    <row r="490" spans="1:59" s="252" customFormat="1" ht="15" customHeight="1" x14ac:dyDescent="0.25">
      <c r="A490" s="253"/>
      <c r="B490" s="253"/>
      <c r="C490" s="253"/>
      <c r="D490" s="253"/>
      <c r="E490" s="253"/>
      <c r="F490" s="253"/>
      <c r="G490" s="253"/>
      <c r="H490" s="253"/>
      <c r="I490" s="253"/>
      <c r="J490" s="253"/>
      <c r="K490" s="253"/>
      <c r="L490" s="253"/>
      <c r="M490" s="253"/>
      <c r="N490" s="253"/>
      <c r="O490" s="253"/>
      <c r="P490" s="253"/>
      <c r="Q490" s="253"/>
      <c r="R490" s="253"/>
      <c r="S490" s="253"/>
      <c r="T490" s="253"/>
      <c r="U490" s="253" t="s">
        <v>646</v>
      </c>
      <c r="V490" s="253"/>
      <c r="W490" s="253"/>
      <c r="X490" s="253"/>
      <c r="Y490" s="253"/>
      <c r="Z490" s="253"/>
      <c r="AA490" s="253"/>
      <c r="AB490" s="253"/>
      <c r="AC490" s="253" t="s">
        <v>316</v>
      </c>
      <c r="AD490" s="253"/>
      <c r="AE490" s="253"/>
      <c r="AF490" s="253"/>
      <c r="AG490" s="253"/>
      <c r="AH490" s="253"/>
      <c r="AI490" s="253"/>
      <c r="AJ490" s="253"/>
      <c r="AK490" s="253"/>
      <c r="AL490" s="253"/>
      <c r="AM490" s="253"/>
      <c r="AN490" s="253"/>
      <c r="AO490" s="253"/>
      <c r="AP490" s="256"/>
      <c r="AQ490" s="253"/>
      <c r="AR490" s="253"/>
      <c r="AS490" s="253"/>
      <c r="AT490" s="256"/>
      <c r="AU490" s="253"/>
      <c r="AV490" s="253"/>
      <c r="AW490" s="253"/>
      <c r="AX490" s="253"/>
      <c r="AY490" s="253"/>
      <c r="AZ490" s="253"/>
      <c r="BA490" s="253"/>
      <c r="BB490" s="253"/>
      <c r="BC490" s="253"/>
      <c r="BD490" s="253"/>
      <c r="BE490" s="253"/>
      <c r="BF490" s="253"/>
      <c r="BG490" s="253"/>
    </row>
    <row r="491" spans="1:59" s="252" customFormat="1" ht="15" customHeight="1" x14ac:dyDescent="0.25">
      <c r="A491" s="253"/>
      <c r="B491" s="253"/>
      <c r="C491" s="253"/>
      <c r="D491" s="253"/>
      <c r="E491" s="253"/>
      <c r="F491" s="253"/>
      <c r="G491" s="253"/>
      <c r="H491" s="253"/>
      <c r="I491" s="253"/>
      <c r="J491" s="253"/>
      <c r="K491" s="253"/>
      <c r="L491" s="253"/>
      <c r="M491" s="253"/>
      <c r="N491" s="253"/>
      <c r="O491" s="253"/>
      <c r="P491" s="253"/>
      <c r="Q491" s="253"/>
      <c r="R491" s="253"/>
      <c r="S491" s="253"/>
      <c r="T491" s="253"/>
      <c r="U491" s="253" t="s">
        <v>647</v>
      </c>
      <c r="V491" s="253"/>
      <c r="W491" s="253"/>
      <c r="X491" s="253"/>
      <c r="Y491" s="253"/>
      <c r="Z491" s="253"/>
      <c r="AA491" s="253"/>
      <c r="AB491" s="253"/>
      <c r="AC491" s="253" t="s">
        <v>332</v>
      </c>
      <c r="AD491" s="253"/>
      <c r="AE491" s="253"/>
      <c r="AF491" s="253"/>
      <c r="AG491" s="253"/>
      <c r="AH491" s="253"/>
      <c r="AI491" s="253"/>
      <c r="AJ491" s="253"/>
      <c r="AK491" s="253"/>
      <c r="AL491" s="253"/>
      <c r="AM491" s="253"/>
      <c r="AN491" s="253"/>
      <c r="AO491" s="253"/>
      <c r="AP491" s="256"/>
      <c r="AQ491" s="253"/>
      <c r="AR491" s="253"/>
      <c r="AS491" s="253"/>
      <c r="AT491" s="256"/>
      <c r="AU491" s="253"/>
      <c r="AV491" s="253"/>
      <c r="AW491" s="253"/>
      <c r="AX491" s="253"/>
      <c r="AY491" s="253"/>
      <c r="AZ491" s="253"/>
      <c r="BA491" s="253"/>
      <c r="BB491" s="253"/>
      <c r="BC491" s="253"/>
      <c r="BD491" s="253"/>
      <c r="BE491" s="253"/>
      <c r="BF491" s="253"/>
      <c r="BG491" s="253"/>
    </row>
    <row r="492" spans="1:59" s="252" customFormat="1" ht="15" customHeight="1" x14ac:dyDescent="0.25">
      <c r="A492" s="253"/>
      <c r="B492" s="253"/>
      <c r="C492" s="253"/>
      <c r="D492" s="253"/>
      <c r="E492" s="253"/>
      <c r="F492" s="253"/>
      <c r="G492" s="253"/>
      <c r="H492" s="253"/>
      <c r="I492" s="253"/>
      <c r="J492" s="253"/>
      <c r="K492" s="253"/>
      <c r="L492" s="253"/>
      <c r="M492" s="253"/>
      <c r="N492" s="253"/>
      <c r="O492" s="253"/>
      <c r="P492" s="253"/>
      <c r="Q492" s="253"/>
      <c r="R492" s="253"/>
      <c r="S492" s="253"/>
      <c r="T492" s="253"/>
      <c r="U492" s="253" t="s">
        <v>648</v>
      </c>
      <c r="V492" s="253"/>
      <c r="W492" s="253"/>
      <c r="X492" s="253"/>
      <c r="Y492" s="253"/>
      <c r="Z492" s="253"/>
      <c r="AA492" s="253"/>
      <c r="AB492" s="253"/>
      <c r="AC492" s="253" t="s">
        <v>323</v>
      </c>
      <c r="AD492" s="253"/>
      <c r="AE492" s="253"/>
      <c r="AF492" s="253"/>
      <c r="AG492" s="253"/>
      <c r="AH492" s="253"/>
      <c r="AI492" s="253"/>
      <c r="AJ492" s="253"/>
      <c r="AK492" s="253"/>
      <c r="AL492" s="253"/>
      <c r="AM492" s="253"/>
      <c r="AN492" s="253"/>
      <c r="AO492" s="253"/>
      <c r="AP492" s="256"/>
      <c r="AQ492" s="253"/>
      <c r="AR492" s="253"/>
      <c r="AS492" s="253"/>
      <c r="AT492" s="256"/>
      <c r="AU492" s="253"/>
      <c r="AV492" s="253"/>
      <c r="AW492" s="253"/>
      <c r="AX492" s="253"/>
      <c r="AY492" s="253"/>
      <c r="AZ492" s="253"/>
      <c r="BA492" s="253"/>
      <c r="BB492" s="253"/>
      <c r="BC492" s="253"/>
      <c r="BD492" s="253"/>
      <c r="BE492" s="253"/>
      <c r="BF492" s="253"/>
      <c r="BG492" s="253"/>
    </row>
    <row r="493" spans="1:59" s="252" customFormat="1" ht="15" customHeight="1" x14ac:dyDescent="0.25">
      <c r="A493" s="253"/>
      <c r="B493" s="253"/>
      <c r="C493" s="253"/>
      <c r="D493" s="253"/>
      <c r="E493" s="253"/>
      <c r="F493" s="253"/>
      <c r="G493" s="253"/>
      <c r="H493" s="253"/>
      <c r="I493" s="253"/>
      <c r="J493" s="253"/>
      <c r="K493" s="253"/>
      <c r="L493" s="253"/>
      <c r="M493" s="253"/>
      <c r="N493" s="253"/>
      <c r="O493" s="253"/>
      <c r="P493" s="253"/>
      <c r="Q493" s="253"/>
      <c r="R493" s="253"/>
      <c r="S493" s="253"/>
      <c r="T493" s="253"/>
      <c r="U493" s="253" t="s">
        <v>649</v>
      </c>
      <c r="V493" s="253"/>
      <c r="W493" s="253"/>
      <c r="X493" s="253"/>
      <c r="Y493" s="253"/>
      <c r="Z493" s="253"/>
      <c r="AA493" s="253"/>
      <c r="AB493" s="253"/>
      <c r="AC493" s="253" t="s">
        <v>320</v>
      </c>
      <c r="AD493" s="253"/>
      <c r="AE493" s="253"/>
      <c r="AF493" s="253"/>
      <c r="AG493" s="253"/>
      <c r="AH493" s="253"/>
      <c r="AI493" s="253"/>
      <c r="AJ493" s="253"/>
      <c r="AK493" s="253"/>
      <c r="AL493" s="253"/>
      <c r="AM493" s="253"/>
      <c r="AN493" s="253"/>
      <c r="AO493" s="253"/>
      <c r="AP493" s="256"/>
      <c r="AQ493" s="253"/>
      <c r="AR493" s="253"/>
      <c r="AS493" s="253"/>
      <c r="AT493" s="256"/>
      <c r="AU493" s="253"/>
      <c r="AV493" s="253"/>
      <c r="AW493" s="253"/>
      <c r="AX493" s="253"/>
      <c r="AY493" s="253"/>
      <c r="AZ493" s="253"/>
      <c r="BA493" s="253"/>
      <c r="BB493" s="253"/>
      <c r="BC493" s="253"/>
      <c r="BD493" s="253"/>
      <c r="BE493" s="253"/>
      <c r="BF493" s="253"/>
      <c r="BG493" s="253"/>
    </row>
    <row r="494" spans="1:59" s="252" customFormat="1" ht="15" customHeight="1" x14ac:dyDescent="0.25">
      <c r="A494" s="253"/>
      <c r="B494" s="253"/>
      <c r="C494" s="253"/>
      <c r="D494" s="253"/>
      <c r="E494" s="253"/>
      <c r="F494" s="253"/>
      <c r="G494" s="253"/>
      <c r="H494" s="253"/>
      <c r="I494" s="253"/>
      <c r="J494" s="253"/>
      <c r="K494" s="253"/>
      <c r="L494" s="253"/>
      <c r="M494" s="253"/>
      <c r="N494" s="253"/>
      <c r="O494" s="253"/>
      <c r="P494" s="253"/>
      <c r="Q494" s="253"/>
      <c r="R494" s="253"/>
      <c r="S494" s="253"/>
      <c r="T494" s="253"/>
      <c r="U494" s="253" t="s">
        <v>650</v>
      </c>
      <c r="V494" s="253"/>
      <c r="W494" s="253"/>
      <c r="X494" s="253"/>
      <c r="Y494" s="253"/>
      <c r="Z494" s="253"/>
      <c r="AA494" s="253"/>
      <c r="AB494" s="253"/>
      <c r="AC494" s="253" t="s">
        <v>393</v>
      </c>
      <c r="AD494" s="253"/>
      <c r="AE494" s="253"/>
      <c r="AF494" s="253"/>
      <c r="AG494" s="253"/>
      <c r="AH494" s="253"/>
      <c r="AI494" s="253"/>
      <c r="AJ494" s="253"/>
      <c r="AK494" s="253"/>
      <c r="AL494" s="253"/>
      <c r="AM494" s="253"/>
      <c r="AN494" s="253"/>
      <c r="AO494" s="253"/>
      <c r="AP494" s="256"/>
      <c r="AQ494" s="253"/>
      <c r="AR494" s="253"/>
      <c r="AS494" s="253"/>
      <c r="AT494" s="256"/>
      <c r="AU494" s="253"/>
      <c r="AV494" s="253"/>
      <c r="AW494" s="253"/>
      <c r="AX494" s="253"/>
      <c r="AY494" s="253"/>
      <c r="AZ494" s="253"/>
      <c r="BA494" s="253"/>
      <c r="BB494" s="253"/>
      <c r="BC494" s="253"/>
      <c r="BD494" s="253"/>
      <c r="BE494" s="253"/>
      <c r="BF494" s="253"/>
      <c r="BG494" s="253"/>
    </row>
    <row r="495" spans="1:59" s="252" customFormat="1" ht="15" customHeight="1" x14ac:dyDescent="0.25">
      <c r="A495" s="253"/>
      <c r="B495" s="253"/>
      <c r="C495" s="253"/>
      <c r="D495" s="253"/>
      <c r="E495" s="253"/>
      <c r="F495" s="253"/>
      <c r="G495" s="253"/>
      <c r="H495" s="253"/>
      <c r="I495" s="253"/>
      <c r="J495" s="253"/>
      <c r="K495" s="253"/>
      <c r="L495" s="253"/>
      <c r="M495" s="253"/>
      <c r="N495" s="253"/>
      <c r="O495" s="253"/>
      <c r="P495" s="253"/>
      <c r="Q495" s="253"/>
      <c r="R495" s="253"/>
      <c r="S495" s="253"/>
      <c r="T495" s="253"/>
      <c r="U495" s="253" t="s">
        <v>651</v>
      </c>
      <c r="V495" s="253"/>
      <c r="W495" s="253"/>
      <c r="X495" s="253"/>
      <c r="Y495" s="253"/>
      <c r="Z495" s="253"/>
      <c r="AA495" s="253"/>
      <c r="AB495" s="253"/>
      <c r="AC495" s="253" t="s">
        <v>316</v>
      </c>
      <c r="AD495" s="253"/>
      <c r="AE495" s="253"/>
      <c r="AF495" s="253"/>
      <c r="AG495" s="253"/>
      <c r="AH495" s="253"/>
      <c r="AI495" s="253"/>
      <c r="AJ495" s="253"/>
      <c r="AK495" s="253"/>
      <c r="AL495" s="253"/>
      <c r="AM495" s="253"/>
      <c r="AN495" s="253"/>
      <c r="AO495" s="253"/>
      <c r="AP495" s="256"/>
      <c r="AQ495" s="253"/>
      <c r="AR495" s="253"/>
      <c r="AS495" s="253"/>
      <c r="AT495" s="256"/>
      <c r="AU495" s="253"/>
      <c r="AV495" s="253"/>
      <c r="AW495" s="253"/>
      <c r="AX495" s="253"/>
      <c r="AY495" s="253"/>
      <c r="AZ495" s="253"/>
      <c r="BA495" s="253"/>
      <c r="BB495" s="253"/>
      <c r="BC495" s="253"/>
      <c r="BD495" s="253"/>
      <c r="BE495" s="253"/>
      <c r="BF495" s="253"/>
      <c r="BG495" s="253"/>
    </row>
    <row r="496" spans="1:59" s="252" customFormat="1" ht="15" customHeight="1" x14ac:dyDescent="0.25">
      <c r="A496" s="253"/>
      <c r="B496" s="253"/>
      <c r="C496" s="253"/>
      <c r="D496" s="253"/>
      <c r="E496" s="253"/>
      <c r="F496" s="253"/>
      <c r="G496" s="253"/>
      <c r="H496" s="253"/>
      <c r="I496" s="253"/>
      <c r="J496" s="253"/>
      <c r="K496" s="253"/>
      <c r="L496" s="253"/>
      <c r="M496" s="253"/>
      <c r="N496" s="253"/>
      <c r="O496" s="253"/>
      <c r="P496" s="253"/>
      <c r="Q496" s="253"/>
      <c r="R496" s="253"/>
      <c r="S496" s="253"/>
      <c r="T496" s="253"/>
      <c r="U496" s="253" t="s">
        <v>652</v>
      </c>
      <c r="V496" s="253"/>
      <c r="W496" s="253"/>
      <c r="X496" s="253"/>
      <c r="Y496" s="253"/>
      <c r="Z496" s="253"/>
      <c r="AA496" s="253"/>
      <c r="AB496" s="253"/>
      <c r="AC496" s="253" t="s">
        <v>393</v>
      </c>
      <c r="AD496" s="253"/>
      <c r="AE496" s="253"/>
      <c r="AF496" s="253"/>
      <c r="AG496" s="253"/>
      <c r="AH496" s="253"/>
      <c r="AI496" s="253"/>
      <c r="AJ496" s="253"/>
      <c r="AK496" s="253"/>
      <c r="AL496" s="253"/>
      <c r="AM496" s="253"/>
      <c r="AN496" s="253"/>
      <c r="AO496" s="253"/>
      <c r="AP496" s="256"/>
      <c r="AQ496" s="253"/>
      <c r="AR496" s="253"/>
      <c r="AS496" s="253"/>
      <c r="AT496" s="256"/>
      <c r="AU496" s="253"/>
      <c r="AV496" s="253"/>
      <c r="AW496" s="253"/>
      <c r="AX496" s="253"/>
      <c r="AY496" s="253"/>
      <c r="AZ496" s="253"/>
      <c r="BA496" s="253"/>
      <c r="BB496" s="253"/>
      <c r="BC496" s="253"/>
      <c r="BD496" s="253"/>
      <c r="BE496" s="253"/>
      <c r="BF496" s="253"/>
      <c r="BG496" s="253"/>
    </row>
    <row r="497" spans="1:59" s="252" customFormat="1" ht="15" customHeight="1" x14ac:dyDescent="0.25">
      <c r="A497" s="253"/>
      <c r="B497" s="253"/>
      <c r="C497" s="253"/>
      <c r="D497" s="253"/>
      <c r="E497" s="253"/>
      <c r="F497" s="253"/>
      <c r="G497" s="253"/>
      <c r="H497" s="253"/>
      <c r="I497" s="253"/>
      <c r="J497" s="253"/>
      <c r="K497" s="253"/>
      <c r="L497" s="253"/>
      <c r="M497" s="253"/>
      <c r="N497" s="253"/>
      <c r="O497" s="253"/>
      <c r="P497" s="253"/>
      <c r="Q497" s="253"/>
      <c r="R497" s="253"/>
      <c r="S497" s="253"/>
      <c r="T497" s="253"/>
      <c r="U497" s="253" t="s">
        <v>653</v>
      </c>
      <c r="V497" s="253"/>
      <c r="W497" s="253"/>
      <c r="X497" s="253"/>
      <c r="Y497" s="253"/>
      <c r="Z497" s="253"/>
      <c r="AA497" s="253"/>
      <c r="AB497" s="253"/>
      <c r="AC497" s="253" t="s">
        <v>332</v>
      </c>
      <c r="AD497" s="253"/>
      <c r="AE497" s="253"/>
      <c r="AF497" s="253"/>
      <c r="AG497" s="253"/>
      <c r="AH497" s="253"/>
      <c r="AI497" s="253"/>
      <c r="AJ497" s="253"/>
      <c r="AK497" s="253"/>
      <c r="AL497" s="253"/>
      <c r="AM497" s="253"/>
      <c r="AN497" s="253"/>
      <c r="AO497" s="253"/>
      <c r="AP497" s="256"/>
      <c r="AQ497" s="253"/>
      <c r="AR497" s="253"/>
      <c r="AS497" s="253"/>
      <c r="AT497" s="256"/>
      <c r="AU497" s="253"/>
      <c r="AV497" s="253"/>
      <c r="AW497" s="253"/>
      <c r="AX497" s="253"/>
      <c r="AY497" s="253"/>
      <c r="AZ497" s="253"/>
      <c r="BA497" s="253"/>
      <c r="BB497" s="253"/>
      <c r="BC497" s="253"/>
      <c r="BD497" s="253"/>
      <c r="BE497" s="253"/>
      <c r="BF497" s="253"/>
      <c r="BG497" s="253"/>
    </row>
    <row r="498" spans="1:59" s="252" customFormat="1" ht="15" customHeight="1" x14ac:dyDescent="0.25">
      <c r="A498" s="253"/>
      <c r="B498" s="253"/>
      <c r="C498" s="253"/>
      <c r="D498" s="253"/>
      <c r="E498" s="253"/>
      <c r="F498" s="253"/>
      <c r="G498" s="253"/>
      <c r="H498" s="253"/>
      <c r="I498" s="253"/>
      <c r="J498" s="253"/>
      <c r="K498" s="253"/>
      <c r="L498" s="253"/>
      <c r="M498" s="253"/>
      <c r="N498" s="253"/>
      <c r="O498" s="253"/>
      <c r="P498" s="253"/>
      <c r="Q498" s="253"/>
      <c r="R498" s="253"/>
      <c r="S498" s="253"/>
      <c r="T498" s="253"/>
      <c r="U498" s="253" t="s">
        <v>654</v>
      </c>
      <c r="V498" s="253"/>
      <c r="W498" s="253"/>
      <c r="X498" s="253"/>
      <c r="Y498" s="253"/>
      <c r="Z498" s="253"/>
      <c r="AA498" s="253"/>
      <c r="AB498" s="253"/>
      <c r="AC498" s="253" t="s">
        <v>357</v>
      </c>
      <c r="AD498" s="253"/>
      <c r="AE498" s="253"/>
      <c r="AF498" s="253"/>
      <c r="AG498" s="253"/>
      <c r="AH498" s="253"/>
      <c r="AI498" s="253"/>
      <c r="AJ498" s="253"/>
      <c r="AK498" s="253"/>
      <c r="AL498" s="253"/>
      <c r="AM498" s="253"/>
      <c r="AN498" s="253"/>
      <c r="AO498" s="253"/>
      <c r="AP498" s="256"/>
      <c r="AQ498" s="253"/>
      <c r="AR498" s="253"/>
      <c r="AS498" s="253"/>
      <c r="AT498" s="256"/>
      <c r="AU498" s="253"/>
      <c r="AV498" s="253"/>
      <c r="AW498" s="253"/>
      <c r="AX498" s="253"/>
      <c r="AY498" s="253"/>
      <c r="AZ498" s="253"/>
      <c r="BA498" s="253"/>
      <c r="BB498" s="253"/>
      <c r="BC498" s="253"/>
      <c r="BD498" s="253"/>
      <c r="BE498" s="253"/>
      <c r="BF498" s="253"/>
      <c r="BG498" s="253"/>
    </row>
    <row r="499" spans="1:59" s="252" customFormat="1" ht="15" customHeight="1" x14ac:dyDescent="0.25">
      <c r="A499" s="253"/>
      <c r="B499" s="253"/>
      <c r="C499" s="253"/>
      <c r="D499" s="253"/>
      <c r="E499" s="253"/>
      <c r="F499" s="253"/>
      <c r="G499" s="253"/>
      <c r="H499" s="253"/>
      <c r="I499" s="253"/>
      <c r="J499" s="253"/>
      <c r="K499" s="253"/>
      <c r="L499" s="253"/>
      <c r="M499" s="253"/>
      <c r="N499" s="253"/>
      <c r="O499" s="253"/>
      <c r="P499" s="253"/>
      <c r="Q499" s="253"/>
      <c r="R499" s="253"/>
      <c r="S499" s="253"/>
      <c r="T499" s="253"/>
      <c r="U499" s="253" t="s">
        <v>655</v>
      </c>
      <c r="V499" s="253"/>
      <c r="W499" s="253"/>
      <c r="X499" s="253"/>
      <c r="Y499" s="253"/>
      <c r="Z499" s="253"/>
      <c r="AA499" s="253"/>
      <c r="AB499" s="253"/>
      <c r="AC499" s="253" t="s">
        <v>332</v>
      </c>
      <c r="AD499" s="253"/>
      <c r="AE499" s="253"/>
      <c r="AF499" s="253"/>
      <c r="AG499" s="253"/>
      <c r="AH499" s="253"/>
      <c r="AI499" s="253"/>
      <c r="AJ499" s="253"/>
      <c r="AK499" s="253"/>
      <c r="AL499" s="253"/>
      <c r="AM499" s="253"/>
      <c r="AN499" s="253"/>
      <c r="AO499" s="253"/>
      <c r="AP499" s="256"/>
      <c r="AQ499" s="253"/>
      <c r="AR499" s="253"/>
      <c r="AS499" s="253"/>
      <c r="AT499" s="256"/>
      <c r="AU499" s="253"/>
      <c r="AV499" s="253"/>
      <c r="AW499" s="253"/>
      <c r="AX499" s="253"/>
      <c r="AY499" s="253"/>
      <c r="AZ499" s="253"/>
      <c r="BA499" s="253"/>
      <c r="BB499" s="253"/>
      <c r="BC499" s="253"/>
      <c r="BD499" s="253"/>
      <c r="BE499" s="253"/>
      <c r="BF499" s="253"/>
      <c r="BG499" s="253"/>
    </row>
    <row r="500" spans="1:59" s="252" customFormat="1" ht="15" customHeight="1" x14ac:dyDescent="0.25">
      <c r="A500" s="253"/>
      <c r="B500" s="253"/>
      <c r="C500" s="253"/>
      <c r="D500" s="253"/>
      <c r="E500" s="253"/>
      <c r="F500" s="253"/>
      <c r="G500" s="253"/>
      <c r="H500" s="253"/>
      <c r="I500" s="253"/>
      <c r="J500" s="253"/>
      <c r="K500" s="253"/>
      <c r="L500" s="253"/>
      <c r="M500" s="253"/>
      <c r="N500" s="253"/>
      <c r="O500" s="253"/>
      <c r="P500" s="253"/>
      <c r="Q500" s="253"/>
      <c r="R500" s="253"/>
      <c r="S500" s="253"/>
      <c r="T500" s="253"/>
      <c r="U500" s="253" t="s">
        <v>656</v>
      </c>
      <c r="V500" s="253"/>
      <c r="W500" s="253"/>
      <c r="X500" s="253"/>
      <c r="Y500" s="253"/>
      <c r="Z500" s="253"/>
      <c r="AA500" s="253"/>
      <c r="AB500" s="253"/>
      <c r="AC500" s="253" t="s">
        <v>332</v>
      </c>
      <c r="AD500" s="253"/>
      <c r="AE500" s="253"/>
      <c r="AF500" s="253"/>
      <c r="AG500" s="253"/>
      <c r="AH500" s="253"/>
      <c r="AI500" s="253"/>
      <c r="AJ500" s="253"/>
      <c r="AK500" s="253"/>
      <c r="AL500" s="253"/>
      <c r="AM500" s="253"/>
      <c r="AN500" s="253"/>
      <c r="AO500" s="253"/>
      <c r="AP500" s="256"/>
      <c r="AQ500" s="253"/>
      <c r="AR500" s="253"/>
      <c r="AS500" s="253"/>
      <c r="AT500" s="256"/>
      <c r="AU500" s="253"/>
      <c r="AV500" s="253"/>
      <c r="AW500" s="253"/>
      <c r="AX500" s="253"/>
      <c r="AY500" s="253"/>
      <c r="AZ500" s="253"/>
      <c r="BA500" s="253"/>
      <c r="BB500" s="253"/>
      <c r="BC500" s="253"/>
      <c r="BD500" s="253"/>
      <c r="BE500" s="253"/>
      <c r="BF500" s="253"/>
      <c r="BG500" s="253"/>
    </row>
    <row r="501" spans="1:59" s="252" customFormat="1" ht="15" customHeight="1" x14ac:dyDescent="0.25">
      <c r="A501" s="253"/>
      <c r="B501" s="253"/>
      <c r="C501" s="253"/>
      <c r="D501" s="253"/>
      <c r="E501" s="253"/>
      <c r="F501" s="253"/>
      <c r="G501" s="253"/>
      <c r="H501" s="253"/>
      <c r="I501" s="253"/>
      <c r="J501" s="253"/>
      <c r="K501" s="253"/>
      <c r="L501" s="253"/>
      <c r="M501" s="253"/>
      <c r="N501" s="253"/>
      <c r="O501" s="253"/>
      <c r="P501" s="253"/>
      <c r="Q501" s="253"/>
      <c r="R501" s="253"/>
      <c r="S501" s="253"/>
      <c r="T501" s="253"/>
      <c r="U501" s="253" t="s">
        <v>657</v>
      </c>
      <c r="V501" s="253"/>
      <c r="W501" s="253"/>
      <c r="X501" s="253"/>
      <c r="Y501" s="253"/>
      <c r="Z501" s="253"/>
      <c r="AA501" s="253"/>
      <c r="AB501" s="253"/>
      <c r="AC501" s="253" t="s">
        <v>393</v>
      </c>
      <c r="AD501" s="253"/>
      <c r="AE501" s="253"/>
      <c r="AF501" s="253"/>
      <c r="AG501" s="253"/>
      <c r="AH501" s="253"/>
      <c r="AI501" s="253"/>
      <c r="AJ501" s="253"/>
      <c r="AK501" s="253"/>
      <c r="AL501" s="253"/>
      <c r="AM501" s="253"/>
      <c r="AN501" s="253"/>
      <c r="AO501" s="253"/>
      <c r="AP501" s="256"/>
      <c r="AQ501" s="253"/>
      <c r="AR501" s="253"/>
      <c r="AS501" s="253"/>
      <c r="AT501" s="256"/>
      <c r="AU501" s="253"/>
      <c r="AV501" s="253"/>
      <c r="AW501" s="253"/>
      <c r="AX501" s="253"/>
      <c r="AY501" s="253"/>
      <c r="AZ501" s="253"/>
      <c r="BA501" s="253"/>
      <c r="BB501" s="253"/>
      <c r="BC501" s="253"/>
      <c r="BD501" s="253"/>
      <c r="BE501" s="253"/>
      <c r="BF501" s="253"/>
      <c r="BG501" s="253"/>
    </row>
    <row r="502" spans="1:59" s="252" customFormat="1" ht="15" customHeight="1" x14ac:dyDescent="0.25">
      <c r="A502" s="253"/>
      <c r="B502" s="253"/>
      <c r="C502" s="253"/>
      <c r="D502" s="253"/>
      <c r="E502" s="253"/>
      <c r="F502" s="253"/>
      <c r="G502" s="253"/>
      <c r="H502" s="253"/>
      <c r="I502" s="253"/>
      <c r="J502" s="253"/>
      <c r="K502" s="253"/>
      <c r="L502" s="253"/>
      <c r="M502" s="253"/>
      <c r="N502" s="253"/>
      <c r="O502" s="253"/>
      <c r="P502" s="253"/>
      <c r="Q502" s="253"/>
      <c r="R502" s="253"/>
      <c r="S502" s="253"/>
      <c r="T502" s="253"/>
      <c r="U502" s="253" t="s">
        <v>658</v>
      </c>
      <c r="V502" s="253"/>
      <c r="W502" s="253"/>
      <c r="X502" s="253"/>
      <c r="Y502" s="253"/>
      <c r="Z502" s="253"/>
      <c r="AA502" s="253"/>
      <c r="AB502" s="253"/>
      <c r="AC502" s="253" t="s">
        <v>357</v>
      </c>
      <c r="AD502" s="253"/>
      <c r="AE502" s="253"/>
      <c r="AF502" s="253"/>
      <c r="AG502" s="253"/>
      <c r="AH502" s="253"/>
      <c r="AI502" s="253"/>
      <c r="AJ502" s="253"/>
      <c r="AK502" s="253"/>
      <c r="AL502" s="253"/>
      <c r="AM502" s="253"/>
      <c r="AN502" s="253"/>
      <c r="AO502" s="253"/>
      <c r="AP502" s="256"/>
      <c r="AQ502" s="253"/>
      <c r="AR502" s="253"/>
      <c r="AS502" s="253"/>
      <c r="AT502" s="256"/>
      <c r="AU502" s="253"/>
      <c r="AV502" s="253"/>
      <c r="AW502" s="253"/>
      <c r="AX502" s="253"/>
      <c r="AY502" s="253"/>
      <c r="AZ502" s="253"/>
      <c r="BA502" s="253"/>
      <c r="BB502" s="253"/>
      <c r="BC502" s="253"/>
      <c r="BD502" s="253"/>
      <c r="BE502" s="253"/>
      <c r="BF502" s="253"/>
      <c r="BG502" s="253"/>
    </row>
    <row r="503" spans="1:59" s="252" customFormat="1" ht="15" customHeight="1" x14ac:dyDescent="0.25">
      <c r="A503" s="253"/>
      <c r="B503" s="253"/>
      <c r="C503" s="253"/>
      <c r="D503" s="253"/>
      <c r="E503" s="253"/>
      <c r="F503" s="253"/>
      <c r="G503" s="253"/>
      <c r="H503" s="253"/>
      <c r="I503" s="253"/>
      <c r="J503" s="253"/>
      <c r="K503" s="253"/>
      <c r="L503" s="253"/>
      <c r="M503" s="253"/>
      <c r="N503" s="253"/>
      <c r="O503" s="253"/>
      <c r="P503" s="253"/>
      <c r="Q503" s="253"/>
      <c r="R503" s="253"/>
      <c r="S503" s="253"/>
      <c r="T503" s="253"/>
      <c r="U503" s="253" t="s">
        <v>659</v>
      </c>
      <c r="V503" s="253"/>
      <c r="W503" s="253"/>
      <c r="X503" s="253"/>
      <c r="Y503" s="253"/>
      <c r="Z503" s="253"/>
      <c r="AA503" s="253"/>
      <c r="AB503" s="253"/>
      <c r="AC503" s="253" t="s">
        <v>318</v>
      </c>
      <c r="AD503" s="253"/>
      <c r="AE503" s="253"/>
      <c r="AF503" s="253"/>
      <c r="AG503" s="253"/>
      <c r="AH503" s="253"/>
      <c r="AI503" s="253"/>
      <c r="AJ503" s="253"/>
      <c r="AK503" s="253"/>
      <c r="AL503" s="253"/>
      <c r="AM503" s="253"/>
      <c r="AN503" s="253"/>
      <c r="AO503" s="253"/>
      <c r="AP503" s="256"/>
      <c r="AQ503" s="253"/>
      <c r="AR503" s="253"/>
      <c r="AS503" s="253"/>
      <c r="AT503" s="256"/>
      <c r="AU503" s="253"/>
      <c r="AV503" s="253"/>
      <c r="AW503" s="253"/>
      <c r="AX503" s="253"/>
      <c r="AY503" s="253"/>
      <c r="AZ503" s="253"/>
      <c r="BA503" s="253"/>
      <c r="BB503" s="253"/>
      <c r="BC503" s="253"/>
      <c r="BD503" s="253"/>
      <c r="BE503" s="253"/>
      <c r="BF503" s="253"/>
      <c r="BG503" s="253"/>
    </row>
    <row r="504" spans="1:59" s="252" customFormat="1" ht="15" customHeight="1" x14ac:dyDescent="0.25">
      <c r="A504" s="253"/>
      <c r="B504" s="253"/>
      <c r="C504" s="253"/>
      <c r="D504" s="253"/>
      <c r="E504" s="253"/>
      <c r="F504" s="253"/>
      <c r="G504" s="253"/>
      <c r="H504" s="253"/>
      <c r="I504" s="253"/>
      <c r="J504" s="253"/>
      <c r="K504" s="253"/>
      <c r="L504" s="253"/>
      <c r="M504" s="253"/>
      <c r="N504" s="253"/>
      <c r="O504" s="253"/>
      <c r="P504" s="253"/>
      <c r="Q504" s="253"/>
      <c r="R504" s="253"/>
      <c r="S504" s="253"/>
      <c r="T504" s="253"/>
      <c r="U504" s="253" t="s">
        <v>660</v>
      </c>
      <c r="V504" s="253"/>
      <c r="W504" s="253"/>
      <c r="X504" s="253"/>
      <c r="Y504" s="253"/>
      <c r="Z504" s="253"/>
      <c r="AA504" s="253"/>
      <c r="AB504" s="253"/>
      <c r="AC504" s="253" t="s">
        <v>318</v>
      </c>
      <c r="AD504" s="253"/>
      <c r="AE504" s="253"/>
      <c r="AF504" s="253"/>
      <c r="AG504" s="253"/>
      <c r="AH504" s="253"/>
      <c r="AI504" s="253"/>
      <c r="AJ504" s="253"/>
      <c r="AK504" s="253"/>
      <c r="AL504" s="253"/>
      <c r="AM504" s="253"/>
      <c r="AN504" s="253"/>
      <c r="AO504" s="253"/>
      <c r="AP504" s="256"/>
      <c r="AQ504" s="253"/>
      <c r="AR504" s="253"/>
      <c r="AS504" s="253"/>
      <c r="AT504" s="256"/>
      <c r="AU504" s="253"/>
      <c r="AV504" s="253"/>
      <c r="AW504" s="253"/>
      <c r="AX504" s="253"/>
      <c r="AY504" s="253"/>
      <c r="AZ504" s="253"/>
      <c r="BA504" s="253"/>
      <c r="BB504" s="253"/>
      <c r="BC504" s="253"/>
      <c r="BD504" s="253"/>
      <c r="BE504" s="253"/>
      <c r="BF504" s="253"/>
      <c r="BG504" s="253"/>
    </row>
    <row r="505" spans="1:59" s="252" customFormat="1" ht="15" customHeight="1" x14ac:dyDescent="0.25">
      <c r="A505" s="253"/>
      <c r="B505" s="253"/>
      <c r="C505" s="253"/>
      <c r="D505" s="253"/>
      <c r="E505" s="253"/>
      <c r="F505" s="253"/>
      <c r="G505" s="253"/>
      <c r="H505" s="253"/>
      <c r="I505" s="253"/>
      <c r="J505" s="253"/>
      <c r="K505" s="253"/>
      <c r="L505" s="253"/>
      <c r="M505" s="253"/>
      <c r="N505" s="253"/>
      <c r="O505" s="253"/>
      <c r="P505" s="253"/>
      <c r="Q505" s="253"/>
      <c r="R505" s="253"/>
      <c r="S505" s="253"/>
      <c r="T505" s="253"/>
      <c r="U505" s="253" t="s">
        <v>661</v>
      </c>
      <c r="V505" s="253"/>
      <c r="W505" s="253"/>
      <c r="X505" s="253"/>
      <c r="Y505" s="253"/>
      <c r="Z505" s="253"/>
      <c r="AA505" s="253"/>
      <c r="AB505" s="253"/>
      <c r="AC505" s="253" t="s">
        <v>332</v>
      </c>
      <c r="AD505" s="253"/>
      <c r="AE505" s="253"/>
      <c r="AF505" s="253"/>
      <c r="AG505" s="253"/>
      <c r="AH505" s="253"/>
      <c r="AI505" s="253"/>
      <c r="AJ505" s="253"/>
      <c r="AK505" s="253"/>
      <c r="AL505" s="253"/>
      <c r="AM505" s="253"/>
      <c r="AN505" s="253"/>
      <c r="AO505" s="253"/>
      <c r="AP505" s="256"/>
      <c r="AQ505" s="253"/>
      <c r="AR505" s="253"/>
      <c r="AS505" s="253"/>
      <c r="AT505" s="256"/>
      <c r="AU505" s="253"/>
      <c r="AV505" s="253"/>
      <c r="AW505" s="253"/>
      <c r="AX505" s="253"/>
      <c r="AY505" s="253"/>
      <c r="AZ505" s="253"/>
      <c r="BA505" s="253"/>
      <c r="BB505" s="253"/>
      <c r="BC505" s="253"/>
      <c r="BD505" s="253"/>
      <c r="BE505" s="253"/>
      <c r="BF505" s="253"/>
      <c r="BG505" s="253"/>
    </row>
    <row r="506" spans="1:59" s="252" customFormat="1" ht="15" customHeight="1" x14ac:dyDescent="0.25">
      <c r="A506" s="253"/>
      <c r="B506" s="253"/>
      <c r="C506" s="253"/>
      <c r="D506" s="253"/>
      <c r="E506" s="253"/>
      <c r="F506" s="253"/>
      <c r="G506" s="253"/>
      <c r="H506" s="253"/>
      <c r="I506" s="253"/>
      <c r="J506" s="253"/>
      <c r="K506" s="253"/>
      <c r="L506" s="253"/>
      <c r="M506" s="253"/>
      <c r="N506" s="253"/>
      <c r="O506" s="253"/>
      <c r="P506" s="253"/>
      <c r="Q506" s="253"/>
      <c r="R506" s="253"/>
      <c r="S506" s="253"/>
      <c r="T506" s="253"/>
      <c r="U506" s="253" t="s">
        <v>662</v>
      </c>
      <c r="V506" s="253"/>
      <c r="W506" s="253"/>
      <c r="X506" s="253"/>
      <c r="Y506" s="253"/>
      <c r="Z506" s="253"/>
      <c r="AA506" s="253"/>
      <c r="AB506" s="253"/>
      <c r="AC506" s="253" t="s">
        <v>332</v>
      </c>
      <c r="AD506" s="253"/>
      <c r="AE506" s="253"/>
      <c r="AF506" s="253"/>
      <c r="AG506" s="253"/>
      <c r="AH506" s="253"/>
      <c r="AI506" s="253"/>
      <c r="AJ506" s="253"/>
      <c r="AK506" s="253"/>
      <c r="AL506" s="253"/>
      <c r="AM506" s="253"/>
      <c r="AN506" s="253"/>
      <c r="AO506" s="253"/>
      <c r="AP506" s="256"/>
      <c r="AQ506" s="253"/>
      <c r="AR506" s="253"/>
      <c r="AS506" s="253"/>
      <c r="AT506" s="256"/>
      <c r="AU506" s="253"/>
      <c r="AV506" s="253"/>
      <c r="AW506" s="253"/>
      <c r="AX506" s="253"/>
      <c r="AY506" s="253"/>
      <c r="AZ506" s="253"/>
      <c r="BA506" s="253"/>
      <c r="BB506" s="253"/>
      <c r="BC506" s="253"/>
      <c r="BD506" s="253"/>
      <c r="BE506" s="253"/>
      <c r="BF506" s="253"/>
      <c r="BG506" s="253"/>
    </row>
    <row r="507" spans="1:59" s="252" customFormat="1" ht="15" customHeight="1" x14ac:dyDescent="0.25">
      <c r="A507" s="253"/>
      <c r="B507" s="253"/>
      <c r="C507" s="253"/>
      <c r="D507" s="253"/>
      <c r="E507" s="253"/>
      <c r="F507" s="253"/>
      <c r="G507" s="253"/>
      <c r="H507" s="253"/>
      <c r="I507" s="253"/>
      <c r="J507" s="253"/>
      <c r="K507" s="253"/>
      <c r="L507" s="253"/>
      <c r="M507" s="253"/>
      <c r="N507" s="253"/>
      <c r="O507" s="253"/>
      <c r="P507" s="253"/>
      <c r="Q507" s="253"/>
      <c r="R507" s="253"/>
      <c r="S507" s="253"/>
      <c r="T507" s="253"/>
      <c r="U507" s="253" t="s">
        <v>663</v>
      </c>
      <c r="V507" s="253"/>
      <c r="W507" s="253"/>
      <c r="X507" s="253"/>
      <c r="Y507" s="253"/>
      <c r="Z507" s="253"/>
      <c r="AA507" s="253"/>
      <c r="AB507" s="253"/>
      <c r="AC507" s="253" t="s">
        <v>323</v>
      </c>
      <c r="AD507" s="253"/>
      <c r="AE507" s="253"/>
      <c r="AF507" s="253"/>
      <c r="AG507" s="253"/>
      <c r="AH507" s="253"/>
      <c r="AI507" s="253"/>
      <c r="AJ507" s="253"/>
      <c r="AK507" s="253"/>
      <c r="AL507" s="253"/>
      <c r="AM507" s="253"/>
      <c r="AN507" s="253"/>
      <c r="AO507" s="253"/>
      <c r="AP507" s="256"/>
      <c r="AQ507" s="253"/>
      <c r="AR507" s="253"/>
      <c r="AS507" s="253"/>
      <c r="AT507" s="256"/>
      <c r="AU507" s="253"/>
      <c r="AV507" s="253"/>
      <c r="AW507" s="253"/>
      <c r="AX507" s="253"/>
      <c r="AY507" s="253"/>
      <c r="AZ507" s="253"/>
      <c r="BA507" s="253"/>
      <c r="BB507" s="253"/>
      <c r="BC507" s="253"/>
      <c r="BD507" s="253"/>
      <c r="BE507" s="253"/>
      <c r="BF507" s="253"/>
      <c r="BG507" s="253"/>
    </row>
    <row r="508" spans="1:59" s="252" customFormat="1" ht="15" customHeight="1" x14ac:dyDescent="0.25">
      <c r="A508" s="253"/>
      <c r="B508" s="253"/>
      <c r="C508" s="253"/>
      <c r="D508" s="253"/>
      <c r="E508" s="253"/>
      <c r="F508" s="253"/>
      <c r="G508" s="253"/>
      <c r="H508" s="253"/>
      <c r="I508" s="253"/>
      <c r="J508" s="253"/>
      <c r="K508" s="253"/>
      <c r="L508" s="253"/>
      <c r="M508" s="253"/>
      <c r="N508" s="253"/>
      <c r="O508" s="253"/>
      <c r="P508" s="253"/>
      <c r="Q508" s="253"/>
      <c r="R508" s="253"/>
      <c r="S508" s="253"/>
      <c r="T508" s="253"/>
      <c r="U508" s="253" t="s">
        <v>664</v>
      </c>
      <c r="V508" s="253"/>
      <c r="W508" s="253"/>
      <c r="X508" s="253"/>
      <c r="Y508" s="253"/>
      <c r="Z508" s="253"/>
      <c r="AA508" s="253"/>
      <c r="AB508" s="253"/>
      <c r="AC508" s="253" t="s">
        <v>332</v>
      </c>
      <c r="AD508" s="253"/>
      <c r="AE508" s="253"/>
      <c r="AF508" s="253"/>
      <c r="AG508" s="253"/>
      <c r="AH508" s="253"/>
      <c r="AI508" s="253"/>
      <c r="AJ508" s="253"/>
      <c r="AK508" s="253"/>
      <c r="AL508" s="253"/>
      <c r="AM508" s="253"/>
      <c r="AN508" s="253"/>
      <c r="AO508" s="253"/>
      <c r="AP508" s="256"/>
      <c r="AQ508" s="253"/>
      <c r="AR508" s="253"/>
      <c r="AS508" s="253"/>
      <c r="AT508" s="256"/>
      <c r="AU508" s="253"/>
      <c r="AV508" s="253"/>
      <c r="AW508" s="253"/>
      <c r="AX508" s="253"/>
      <c r="AY508" s="253"/>
      <c r="AZ508" s="253"/>
      <c r="BA508" s="253"/>
      <c r="BB508" s="253"/>
      <c r="BC508" s="253"/>
      <c r="BD508" s="253"/>
      <c r="BE508" s="253"/>
      <c r="BF508" s="253"/>
      <c r="BG508" s="253"/>
    </row>
    <row r="509" spans="1:59" s="252" customFormat="1" ht="15" customHeight="1" x14ac:dyDescent="0.25">
      <c r="A509" s="253"/>
      <c r="B509" s="253"/>
      <c r="C509" s="253"/>
      <c r="D509" s="253"/>
      <c r="E509" s="253"/>
      <c r="F509" s="253"/>
      <c r="G509" s="253"/>
      <c r="H509" s="253"/>
      <c r="I509" s="253"/>
      <c r="J509" s="253"/>
      <c r="K509" s="253"/>
      <c r="L509" s="253"/>
      <c r="M509" s="253"/>
      <c r="N509" s="253"/>
      <c r="O509" s="253"/>
      <c r="P509" s="253"/>
      <c r="Q509" s="253"/>
      <c r="R509" s="253"/>
      <c r="S509" s="253"/>
      <c r="T509" s="253"/>
      <c r="U509" s="253" t="s">
        <v>665</v>
      </c>
      <c r="V509" s="253"/>
      <c r="W509" s="253"/>
      <c r="X509" s="253"/>
      <c r="Y509" s="253"/>
      <c r="Z509" s="253"/>
      <c r="AA509" s="253"/>
      <c r="AB509" s="253"/>
      <c r="AC509" s="253" t="s">
        <v>393</v>
      </c>
      <c r="AD509" s="253"/>
      <c r="AE509" s="253"/>
      <c r="AF509" s="253"/>
      <c r="AG509" s="253"/>
      <c r="AH509" s="253"/>
      <c r="AI509" s="253"/>
      <c r="AJ509" s="253"/>
      <c r="AK509" s="253"/>
      <c r="AL509" s="253"/>
      <c r="AM509" s="253"/>
      <c r="AN509" s="253"/>
      <c r="AO509" s="253"/>
      <c r="AP509" s="256"/>
      <c r="AQ509" s="253"/>
      <c r="AR509" s="253"/>
      <c r="AS509" s="253"/>
      <c r="AT509" s="256"/>
      <c r="AU509" s="253"/>
      <c r="AV509" s="253"/>
      <c r="AW509" s="253"/>
      <c r="AX509" s="253"/>
      <c r="AY509" s="253"/>
      <c r="AZ509" s="253"/>
      <c r="BA509" s="253"/>
      <c r="BB509" s="253"/>
      <c r="BC509" s="253"/>
      <c r="BD509" s="253"/>
      <c r="BE509" s="253"/>
      <c r="BF509" s="253"/>
      <c r="BG509" s="253"/>
    </row>
    <row r="510" spans="1:59" s="252" customFormat="1" ht="15" customHeight="1" x14ac:dyDescent="0.25">
      <c r="A510" s="253"/>
      <c r="B510" s="253"/>
      <c r="C510" s="253"/>
      <c r="D510" s="253"/>
      <c r="E510" s="253"/>
      <c r="F510" s="253"/>
      <c r="G510" s="253"/>
      <c r="H510" s="253"/>
      <c r="I510" s="253"/>
      <c r="J510" s="253"/>
      <c r="K510" s="253"/>
      <c r="L510" s="253"/>
      <c r="M510" s="253"/>
      <c r="N510" s="253"/>
      <c r="O510" s="253"/>
      <c r="P510" s="253"/>
      <c r="Q510" s="253"/>
      <c r="R510" s="253"/>
      <c r="S510" s="253"/>
      <c r="T510" s="253"/>
      <c r="U510" s="253" t="s">
        <v>666</v>
      </c>
      <c r="V510" s="253"/>
      <c r="W510" s="253"/>
      <c r="X510" s="253"/>
      <c r="Y510" s="253"/>
      <c r="Z510" s="253"/>
      <c r="AA510" s="253"/>
      <c r="AB510" s="253"/>
      <c r="AC510" s="253" t="s">
        <v>316</v>
      </c>
      <c r="AD510" s="253"/>
      <c r="AE510" s="253"/>
      <c r="AF510" s="253"/>
      <c r="AG510" s="253"/>
      <c r="AH510" s="253"/>
      <c r="AI510" s="253"/>
      <c r="AJ510" s="253"/>
      <c r="AK510" s="253"/>
      <c r="AL510" s="253"/>
      <c r="AM510" s="253"/>
      <c r="AN510" s="253"/>
      <c r="AO510" s="253"/>
      <c r="AP510" s="256"/>
      <c r="AQ510" s="253"/>
      <c r="AR510" s="253"/>
      <c r="AS510" s="253"/>
      <c r="AT510" s="256"/>
      <c r="AU510" s="253"/>
      <c r="AV510" s="253"/>
      <c r="AW510" s="253"/>
      <c r="AX510" s="253"/>
      <c r="AY510" s="253"/>
      <c r="AZ510" s="253"/>
      <c r="BA510" s="253"/>
      <c r="BB510" s="253"/>
      <c r="BC510" s="253"/>
      <c r="BD510" s="253"/>
      <c r="BE510" s="253"/>
      <c r="BF510" s="253"/>
      <c r="BG510" s="253"/>
    </row>
    <row r="511" spans="1:59" s="252" customFormat="1" ht="15" customHeight="1" x14ac:dyDescent="0.25">
      <c r="A511" s="253"/>
      <c r="B511" s="253"/>
      <c r="C511" s="253"/>
      <c r="D511" s="253"/>
      <c r="E511" s="253"/>
      <c r="F511" s="253"/>
      <c r="G511" s="253"/>
      <c r="H511" s="253"/>
      <c r="I511" s="253"/>
      <c r="J511" s="253"/>
      <c r="K511" s="253"/>
      <c r="L511" s="253"/>
      <c r="M511" s="253"/>
      <c r="N511" s="253"/>
      <c r="O511" s="253"/>
      <c r="P511" s="253"/>
      <c r="Q511" s="253"/>
      <c r="R511" s="253"/>
      <c r="S511" s="253"/>
      <c r="T511" s="253"/>
      <c r="U511" s="253" t="s">
        <v>667</v>
      </c>
      <c r="V511" s="253"/>
      <c r="W511" s="253"/>
      <c r="X511" s="253"/>
      <c r="Y511" s="253"/>
      <c r="Z511" s="253"/>
      <c r="AA511" s="253"/>
      <c r="AB511" s="253"/>
      <c r="AC511" s="253" t="s">
        <v>332</v>
      </c>
      <c r="AD511" s="253"/>
      <c r="AE511" s="253"/>
      <c r="AF511" s="253"/>
      <c r="AG511" s="253"/>
      <c r="AH511" s="253"/>
      <c r="AI511" s="253"/>
      <c r="AJ511" s="253"/>
      <c r="AK511" s="253"/>
      <c r="AL511" s="253"/>
      <c r="AM511" s="253"/>
      <c r="AN511" s="253"/>
      <c r="AO511" s="253"/>
      <c r="AP511" s="256"/>
      <c r="AQ511" s="253"/>
      <c r="AR511" s="253"/>
      <c r="AS511" s="253"/>
      <c r="AT511" s="256"/>
      <c r="AU511" s="253"/>
      <c r="AV511" s="253"/>
      <c r="AW511" s="253"/>
      <c r="AX511" s="253"/>
      <c r="AY511" s="253"/>
      <c r="AZ511" s="253"/>
      <c r="BA511" s="253"/>
      <c r="BB511" s="253"/>
      <c r="BC511" s="253"/>
      <c r="BD511" s="253"/>
      <c r="BE511" s="253"/>
      <c r="BF511" s="253"/>
      <c r="BG511" s="253"/>
    </row>
    <row r="512" spans="1:59" s="252" customFormat="1" ht="15" customHeight="1" x14ac:dyDescent="0.25">
      <c r="A512" s="253"/>
      <c r="B512" s="253"/>
      <c r="C512" s="253"/>
      <c r="D512" s="253"/>
      <c r="E512" s="253"/>
      <c r="F512" s="253"/>
      <c r="G512" s="253"/>
      <c r="H512" s="253"/>
      <c r="I512" s="253"/>
      <c r="J512" s="253"/>
      <c r="K512" s="253"/>
      <c r="L512" s="253"/>
      <c r="M512" s="253"/>
      <c r="N512" s="253"/>
      <c r="O512" s="253"/>
      <c r="P512" s="253"/>
      <c r="Q512" s="253"/>
      <c r="R512" s="253"/>
      <c r="S512" s="253"/>
      <c r="T512" s="253"/>
      <c r="U512" s="253" t="s">
        <v>668</v>
      </c>
      <c r="V512" s="253"/>
      <c r="W512" s="253"/>
      <c r="X512" s="253"/>
      <c r="Y512" s="253"/>
      <c r="Z512" s="253"/>
      <c r="AA512" s="253"/>
      <c r="AB512" s="253"/>
      <c r="AC512" s="253" t="s">
        <v>323</v>
      </c>
      <c r="AD512" s="253"/>
      <c r="AE512" s="253"/>
      <c r="AF512" s="253"/>
      <c r="AG512" s="253"/>
      <c r="AH512" s="253"/>
      <c r="AI512" s="253"/>
      <c r="AJ512" s="253"/>
      <c r="AK512" s="253"/>
      <c r="AL512" s="253"/>
      <c r="AM512" s="253"/>
      <c r="AN512" s="253"/>
      <c r="AO512" s="253"/>
      <c r="AP512" s="256"/>
      <c r="AQ512" s="253"/>
      <c r="AR512" s="253"/>
      <c r="AS512" s="253"/>
      <c r="AT512" s="256"/>
      <c r="AU512" s="253"/>
      <c r="AV512" s="253"/>
      <c r="AW512" s="253"/>
      <c r="AX512" s="253"/>
      <c r="AY512" s="253"/>
      <c r="AZ512" s="253"/>
      <c r="BA512" s="253"/>
      <c r="BB512" s="253"/>
      <c r="BC512" s="253"/>
      <c r="BD512" s="253"/>
      <c r="BE512" s="253"/>
      <c r="BF512" s="253"/>
      <c r="BG512" s="253"/>
    </row>
    <row r="513" spans="1:59" s="252" customFormat="1" ht="15" customHeight="1" x14ac:dyDescent="0.25">
      <c r="A513" s="253"/>
      <c r="B513" s="253"/>
      <c r="C513" s="253"/>
      <c r="D513" s="253"/>
      <c r="E513" s="253"/>
      <c r="F513" s="253"/>
      <c r="G513" s="253"/>
      <c r="H513" s="253"/>
      <c r="I513" s="253"/>
      <c r="J513" s="253"/>
      <c r="K513" s="253"/>
      <c r="L513" s="253"/>
      <c r="M513" s="253"/>
      <c r="N513" s="253"/>
      <c r="O513" s="253"/>
      <c r="P513" s="253"/>
      <c r="Q513" s="253"/>
      <c r="R513" s="253"/>
      <c r="S513" s="253"/>
      <c r="T513" s="253"/>
      <c r="U513" s="253" t="s">
        <v>669</v>
      </c>
      <c r="V513" s="253"/>
      <c r="W513" s="253"/>
      <c r="X513" s="253"/>
      <c r="Y513" s="253"/>
      <c r="Z513" s="253"/>
      <c r="AA513" s="253"/>
      <c r="AB513" s="253"/>
      <c r="AC513" s="253" t="s">
        <v>357</v>
      </c>
      <c r="AD513" s="253"/>
      <c r="AE513" s="253"/>
      <c r="AF513" s="253"/>
      <c r="AG513" s="253"/>
      <c r="AH513" s="253"/>
      <c r="AI513" s="253"/>
      <c r="AJ513" s="253"/>
      <c r="AK513" s="253"/>
      <c r="AL513" s="253"/>
      <c r="AM513" s="253"/>
      <c r="AN513" s="253"/>
      <c r="AO513" s="253"/>
      <c r="AP513" s="256"/>
      <c r="AQ513" s="253"/>
      <c r="AR513" s="253"/>
      <c r="AS513" s="253"/>
      <c r="AT513" s="256"/>
      <c r="AU513" s="253"/>
      <c r="AV513" s="253"/>
      <c r="AW513" s="253"/>
      <c r="AX513" s="253"/>
      <c r="AY513" s="253"/>
      <c r="AZ513" s="253"/>
      <c r="BA513" s="253"/>
      <c r="BB513" s="253"/>
      <c r="BC513" s="253"/>
      <c r="BD513" s="253"/>
      <c r="BE513" s="253"/>
      <c r="BF513" s="253"/>
      <c r="BG513" s="253"/>
    </row>
    <row r="514" spans="1:59" s="252" customFormat="1" ht="15" customHeight="1" x14ac:dyDescent="0.25">
      <c r="A514" s="253"/>
      <c r="B514" s="253"/>
      <c r="C514" s="253"/>
      <c r="D514" s="253"/>
      <c r="E514" s="253"/>
      <c r="F514" s="253"/>
      <c r="G514" s="253"/>
      <c r="H514" s="253"/>
      <c r="I514" s="253"/>
      <c r="J514" s="253"/>
      <c r="K514" s="253"/>
      <c r="L514" s="253"/>
      <c r="M514" s="253"/>
      <c r="N514" s="253"/>
      <c r="O514" s="253"/>
      <c r="P514" s="253"/>
      <c r="Q514" s="253"/>
      <c r="R514" s="253"/>
      <c r="S514" s="253"/>
      <c r="T514" s="253"/>
      <c r="U514" s="253" t="s">
        <v>670</v>
      </c>
      <c r="V514" s="253"/>
      <c r="W514" s="253"/>
      <c r="X514" s="253"/>
      <c r="Y514" s="253"/>
      <c r="Z514" s="253"/>
      <c r="AA514" s="253"/>
      <c r="AB514" s="253"/>
      <c r="AC514" s="253" t="s">
        <v>357</v>
      </c>
      <c r="AD514" s="253"/>
      <c r="AE514" s="253"/>
      <c r="AF514" s="253"/>
      <c r="AG514" s="253"/>
      <c r="AH514" s="253"/>
      <c r="AI514" s="253"/>
      <c r="AJ514" s="253"/>
      <c r="AK514" s="253"/>
      <c r="AL514" s="253"/>
      <c r="AM514" s="253"/>
      <c r="AN514" s="253"/>
      <c r="AO514" s="253"/>
      <c r="AP514" s="256"/>
      <c r="AQ514" s="253"/>
      <c r="AR514" s="253"/>
      <c r="AS514" s="253"/>
      <c r="AT514" s="256"/>
      <c r="AU514" s="253"/>
      <c r="AV514" s="253"/>
      <c r="AW514" s="253"/>
      <c r="AX514" s="253"/>
      <c r="AY514" s="253"/>
      <c r="AZ514" s="253"/>
      <c r="BA514" s="253"/>
      <c r="BB514" s="253"/>
      <c r="BC514" s="253"/>
      <c r="BD514" s="253"/>
      <c r="BE514" s="253"/>
      <c r="BF514" s="253"/>
      <c r="BG514" s="253"/>
    </row>
    <row r="515" spans="1:59" s="252" customFormat="1" ht="15" customHeight="1" x14ac:dyDescent="0.25">
      <c r="A515" s="253"/>
      <c r="B515" s="253"/>
      <c r="C515" s="253"/>
      <c r="D515" s="253"/>
      <c r="E515" s="253"/>
      <c r="F515" s="253"/>
      <c r="G515" s="253"/>
      <c r="H515" s="253"/>
      <c r="I515" s="253"/>
      <c r="J515" s="253"/>
      <c r="K515" s="253"/>
      <c r="L515" s="253"/>
      <c r="M515" s="253"/>
      <c r="N515" s="253"/>
      <c r="O515" s="253"/>
      <c r="P515" s="253"/>
      <c r="Q515" s="253"/>
      <c r="R515" s="253"/>
      <c r="S515" s="253"/>
      <c r="T515" s="253"/>
      <c r="U515" s="253" t="s">
        <v>671</v>
      </c>
      <c r="V515" s="253"/>
      <c r="W515" s="253"/>
      <c r="X515" s="253"/>
      <c r="Y515" s="253"/>
      <c r="Z515" s="253"/>
      <c r="AA515" s="253"/>
      <c r="AB515" s="253"/>
      <c r="AC515" s="253" t="s">
        <v>323</v>
      </c>
      <c r="AD515" s="253"/>
      <c r="AE515" s="253"/>
      <c r="AF515" s="253"/>
      <c r="AG515" s="253"/>
      <c r="AH515" s="253"/>
      <c r="AI515" s="253"/>
      <c r="AJ515" s="253"/>
      <c r="AK515" s="253"/>
      <c r="AL515" s="253"/>
      <c r="AM515" s="253"/>
      <c r="AN515" s="253"/>
      <c r="AO515" s="253"/>
      <c r="AP515" s="256"/>
      <c r="AQ515" s="253"/>
      <c r="AR515" s="253"/>
      <c r="AS515" s="253"/>
      <c r="AT515" s="256"/>
      <c r="AU515" s="253"/>
      <c r="AV515" s="253"/>
      <c r="AW515" s="253"/>
      <c r="AX515" s="253"/>
      <c r="AY515" s="253"/>
      <c r="AZ515" s="253"/>
      <c r="BA515" s="253"/>
      <c r="BB515" s="253"/>
      <c r="BC515" s="253"/>
      <c r="BD515" s="253"/>
      <c r="BE515" s="253"/>
      <c r="BF515" s="253"/>
      <c r="BG515" s="253"/>
    </row>
    <row r="516" spans="1:59" s="252" customFormat="1" ht="15" customHeight="1" x14ac:dyDescent="0.25">
      <c r="A516" s="253"/>
      <c r="B516" s="253"/>
      <c r="C516" s="253"/>
      <c r="D516" s="253"/>
      <c r="E516" s="253"/>
      <c r="F516" s="253"/>
      <c r="G516" s="253"/>
      <c r="H516" s="253"/>
      <c r="I516" s="253"/>
      <c r="J516" s="253"/>
      <c r="K516" s="253"/>
      <c r="L516" s="253"/>
      <c r="M516" s="253"/>
      <c r="N516" s="253"/>
      <c r="O516" s="253"/>
      <c r="P516" s="253"/>
      <c r="Q516" s="253"/>
      <c r="R516" s="253"/>
      <c r="S516" s="253"/>
      <c r="T516" s="253"/>
      <c r="U516" s="253" t="s">
        <v>672</v>
      </c>
      <c r="V516" s="253"/>
      <c r="W516" s="253"/>
      <c r="X516" s="253"/>
      <c r="Y516" s="253"/>
      <c r="Z516" s="253"/>
      <c r="AA516" s="253"/>
      <c r="AB516" s="253"/>
      <c r="AC516" s="253" t="s">
        <v>323</v>
      </c>
      <c r="AD516" s="253"/>
      <c r="AE516" s="253"/>
      <c r="AF516" s="253"/>
      <c r="AG516" s="253"/>
      <c r="AH516" s="253"/>
      <c r="AI516" s="253"/>
      <c r="AJ516" s="253"/>
      <c r="AK516" s="253"/>
      <c r="AL516" s="253"/>
      <c r="AM516" s="253"/>
      <c r="AN516" s="253"/>
      <c r="AO516" s="253"/>
      <c r="AP516" s="256"/>
      <c r="AQ516" s="253"/>
      <c r="AR516" s="253"/>
      <c r="AS516" s="253"/>
      <c r="AT516" s="256"/>
      <c r="AU516" s="253"/>
      <c r="AV516" s="253"/>
      <c r="AW516" s="253"/>
      <c r="AX516" s="253"/>
      <c r="AY516" s="253"/>
      <c r="AZ516" s="253"/>
      <c r="BA516" s="253"/>
      <c r="BB516" s="253"/>
      <c r="BC516" s="253"/>
      <c r="BD516" s="253"/>
      <c r="BE516" s="253"/>
      <c r="BF516" s="253"/>
      <c r="BG516" s="253"/>
    </row>
    <row r="517" spans="1:59" s="252" customFormat="1" ht="15" customHeight="1" x14ac:dyDescent="0.25">
      <c r="A517" s="253"/>
      <c r="B517" s="253"/>
      <c r="C517" s="253"/>
      <c r="D517" s="253"/>
      <c r="E517" s="253"/>
      <c r="F517" s="253"/>
      <c r="G517" s="253"/>
      <c r="H517" s="253"/>
      <c r="I517" s="253"/>
      <c r="J517" s="253"/>
      <c r="K517" s="253"/>
      <c r="L517" s="253"/>
      <c r="M517" s="253"/>
      <c r="N517" s="253"/>
      <c r="O517" s="253"/>
      <c r="P517" s="253"/>
      <c r="Q517" s="253"/>
      <c r="R517" s="253"/>
      <c r="S517" s="253"/>
      <c r="T517" s="253"/>
      <c r="U517" s="253" t="s">
        <v>673</v>
      </c>
      <c r="V517" s="253"/>
      <c r="W517" s="253"/>
      <c r="X517" s="253"/>
      <c r="Y517" s="253"/>
      <c r="Z517" s="253"/>
      <c r="AA517" s="253"/>
      <c r="AB517" s="253"/>
      <c r="AC517" s="253" t="s">
        <v>323</v>
      </c>
      <c r="AD517" s="253"/>
      <c r="AE517" s="253"/>
      <c r="AF517" s="253"/>
      <c r="AG517" s="253"/>
      <c r="AH517" s="253"/>
      <c r="AI517" s="253"/>
      <c r="AJ517" s="253"/>
      <c r="AK517" s="253"/>
      <c r="AL517" s="253"/>
      <c r="AM517" s="253"/>
      <c r="AN517" s="253"/>
      <c r="AO517" s="253"/>
      <c r="AP517" s="256"/>
      <c r="AQ517" s="253"/>
      <c r="AR517" s="253"/>
      <c r="AS517" s="253"/>
      <c r="AT517" s="256"/>
      <c r="AU517" s="253"/>
      <c r="AV517" s="253"/>
      <c r="AW517" s="253"/>
      <c r="AX517" s="253"/>
      <c r="AY517" s="253"/>
      <c r="AZ517" s="253"/>
      <c r="BA517" s="253"/>
      <c r="BB517" s="253"/>
      <c r="BC517" s="253"/>
      <c r="BD517" s="253"/>
      <c r="BE517" s="253"/>
      <c r="BF517" s="253"/>
      <c r="BG517" s="253"/>
    </row>
    <row r="518" spans="1:59" s="252" customFormat="1" ht="15" customHeight="1" x14ac:dyDescent="0.25">
      <c r="A518" s="253"/>
      <c r="B518" s="253"/>
      <c r="C518" s="253"/>
      <c r="D518" s="253"/>
      <c r="E518" s="253"/>
      <c r="F518" s="253"/>
      <c r="G518" s="253"/>
      <c r="H518" s="253"/>
      <c r="I518" s="253"/>
      <c r="J518" s="253"/>
      <c r="K518" s="253"/>
      <c r="L518" s="253"/>
      <c r="M518" s="253"/>
      <c r="N518" s="253"/>
      <c r="O518" s="253"/>
      <c r="P518" s="253"/>
      <c r="Q518" s="253"/>
      <c r="R518" s="253"/>
      <c r="S518" s="253"/>
      <c r="T518" s="253"/>
      <c r="U518" s="253" t="s">
        <v>674</v>
      </c>
      <c r="V518" s="253"/>
      <c r="W518" s="253"/>
      <c r="X518" s="253"/>
      <c r="Y518" s="253"/>
      <c r="Z518" s="253"/>
      <c r="AA518" s="253"/>
      <c r="AB518" s="253"/>
      <c r="AC518" s="253" t="s">
        <v>316</v>
      </c>
      <c r="AD518" s="253"/>
      <c r="AE518" s="253"/>
      <c r="AF518" s="253"/>
      <c r="AG518" s="253"/>
      <c r="AH518" s="253"/>
      <c r="AI518" s="253"/>
      <c r="AJ518" s="253"/>
      <c r="AK518" s="253"/>
      <c r="AL518" s="253"/>
      <c r="AM518" s="253"/>
      <c r="AN518" s="253"/>
      <c r="AO518" s="253"/>
      <c r="AP518" s="256"/>
      <c r="AQ518" s="253"/>
      <c r="AR518" s="253"/>
      <c r="AS518" s="253"/>
      <c r="AT518" s="256"/>
      <c r="AU518" s="253"/>
      <c r="AV518" s="253"/>
      <c r="AW518" s="253"/>
      <c r="AX518" s="253"/>
      <c r="AY518" s="253"/>
      <c r="AZ518" s="253"/>
      <c r="BA518" s="253"/>
      <c r="BB518" s="253"/>
      <c r="BC518" s="253"/>
      <c r="BD518" s="253"/>
      <c r="BE518" s="253"/>
      <c r="BF518" s="253"/>
      <c r="BG518" s="253"/>
    </row>
    <row r="519" spans="1:59" s="252" customFormat="1" ht="15" customHeight="1" x14ac:dyDescent="0.25">
      <c r="A519" s="253"/>
      <c r="B519" s="253"/>
      <c r="C519" s="253"/>
      <c r="D519" s="253"/>
      <c r="E519" s="253"/>
      <c r="F519" s="253"/>
      <c r="G519" s="253"/>
      <c r="H519" s="253"/>
      <c r="I519" s="253"/>
      <c r="J519" s="253"/>
      <c r="K519" s="253"/>
      <c r="L519" s="253"/>
      <c r="M519" s="253"/>
      <c r="N519" s="253"/>
      <c r="O519" s="253"/>
      <c r="P519" s="253"/>
      <c r="Q519" s="253"/>
      <c r="R519" s="253"/>
      <c r="S519" s="253"/>
      <c r="T519" s="253"/>
      <c r="U519" s="253" t="s">
        <v>675</v>
      </c>
      <c r="V519" s="253"/>
      <c r="W519" s="253"/>
      <c r="X519" s="253"/>
      <c r="Y519" s="253"/>
      <c r="Z519" s="253"/>
      <c r="AA519" s="253"/>
      <c r="AB519" s="253"/>
      <c r="AC519" s="253" t="s">
        <v>332</v>
      </c>
      <c r="AD519" s="253"/>
      <c r="AE519" s="253"/>
      <c r="AF519" s="253"/>
      <c r="AG519" s="253"/>
      <c r="AH519" s="253"/>
      <c r="AI519" s="253"/>
      <c r="AJ519" s="253"/>
      <c r="AK519" s="253"/>
      <c r="AL519" s="253"/>
      <c r="AM519" s="253"/>
      <c r="AN519" s="253"/>
      <c r="AO519" s="253"/>
      <c r="AP519" s="256"/>
      <c r="AQ519" s="253"/>
      <c r="AR519" s="253"/>
      <c r="AS519" s="253"/>
      <c r="AT519" s="256"/>
      <c r="AU519" s="253"/>
      <c r="AV519" s="253"/>
      <c r="AW519" s="253"/>
      <c r="AX519" s="253"/>
      <c r="AY519" s="253"/>
      <c r="AZ519" s="253"/>
      <c r="BA519" s="253"/>
      <c r="BB519" s="253"/>
      <c r="BC519" s="253"/>
      <c r="BD519" s="253"/>
      <c r="BE519" s="253"/>
      <c r="BF519" s="253"/>
      <c r="BG519" s="253"/>
    </row>
    <row r="520" spans="1:59" s="252" customFormat="1" ht="15" customHeight="1" x14ac:dyDescent="0.25">
      <c r="A520" s="253"/>
      <c r="B520" s="253"/>
      <c r="C520" s="253"/>
      <c r="D520" s="253"/>
      <c r="E520" s="253"/>
      <c r="F520" s="253"/>
      <c r="G520" s="253"/>
      <c r="H520" s="253"/>
      <c r="I520" s="253"/>
      <c r="J520" s="253"/>
      <c r="K520" s="253"/>
      <c r="L520" s="253"/>
      <c r="M520" s="253"/>
      <c r="N520" s="253"/>
      <c r="O520" s="253"/>
      <c r="P520" s="253"/>
      <c r="Q520" s="253"/>
      <c r="R520" s="253"/>
      <c r="S520" s="253"/>
      <c r="T520" s="253"/>
      <c r="U520" s="253" t="s">
        <v>676</v>
      </c>
      <c r="V520" s="253"/>
      <c r="W520" s="253"/>
      <c r="X520" s="253"/>
      <c r="Y520" s="253"/>
      <c r="Z520" s="253"/>
      <c r="AA520" s="253"/>
      <c r="AB520" s="253"/>
      <c r="AC520" s="253" t="s">
        <v>316</v>
      </c>
      <c r="AD520" s="253"/>
      <c r="AE520" s="253"/>
      <c r="AF520" s="253"/>
      <c r="AG520" s="253"/>
      <c r="AH520" s="253"/>
      <c r="AI520" s="253"/>
      <c r="AJ520" s="253"/>
      <c r="AK520" s="253"/>
      <c r="AL520" s="253"/>
      <c r="AM520" s="253"/>
      <c r="AN520" s="253"/>
      <c r="AO520" s="253"/>
      <c r="AP520" s="256"/>
      <c r="AQ520" s="253"/>
      <c r="AR520" s="253"/>
      <c r="AS520" s="253"/>
      <c r="AT520" s="256"/>
      <c r="AU520" s="253"/>
      <c r="AV520" s="253"/>
      <c r="AW520" s="253"/>
      <c r="AX520" s="253"/>
      <c r="AY520" s="253"/>
      <c r="AZ520" s="253"/>
      <c r="BA520" s="253"/>
      <c r="BB520" s="253"/>
      <c r="BC520" s="253"/>
      <c r="BD520" s="253"/>
      <c r="BE520" s="253"/>
      <c r="BF520" s="253"/>
      <c r="BG520" s="253"/>
    </row>
    <row r="521" spans="1:59" s="252" customFormat="1" ht="15" customHeight="1" x14ac:dyDescent="0.25">
      <c r="A521" s="253"/>
      <c r="B521" s="253"/>
      <c r="C521" s="253"/>
      <c r="D521" s="253"/>
      <c r="E521" s="253"/>
      <c r="F521" s="253"/>
      <c r="G521" s="253"/>
      <c r="H521" s="253"/>
      <c r="I521" s="253"/>
      <c r="J521" s="253"/>
      <c r="K521" s="253"/>
      <c r="L521" s="253"/>
      <c r="M521" s="253"/>
      <c r="N521" s="253"/>
      <c r="O521" s="253"/>
      <c r="P521" s="253"/>
      <c r="Q521" s="253"/>
      <c r="R521" s="253"/>
      <c r="S521" s="253"/>
      <c r="T521" s="253"/>
      <c r="U521" s="253" t="s">
        <v>280</v>
      </c>
      <c r="V521" s="253"/>
      <c r="W521" s="253"/>
      <c r="X521" s="253"/>
      <c r="Y521" s="253"/>
      <c r="Z521" s="253"/>
      <c r="AA521" s="253"/>
      <c r="AB521" s="253"/>
      <c r="AC521" s="253" t="s">
        <v>323</v>
      </c>
      <c r="AD521" s="253"/>
      <c r="AE521" s="253"/>
      <c r="AF521" s="253"/>
      <c r="AG521" s="253"/>
      <c r="AH521" s="253"/>
      <c r="AI521" s="253"/>
      <c r="AJ521" s="253"/>
      <c r="AK521" s="253"/>
      <c r="AL521" s="253"/>
      <c r="AM521" s="253"/>
      <c r="AN521" s="253"/>
      <c r="AO521" s="253"/>
      <c r="AP521" s="256"/>
      <c r="AQ521" s="253"/>
      <c r="AR521" s="253"/>
      <c r="AS521" s="253"/>
      <c r="AT521" s="256"/>
      <c r="AU521" s="253"/>
      <c r="AV521" s="253"/>
      <c r="AW521" s="253"/>
      <c r="AX521" s="253"/>
      <c r="AY521" s="253"/>
      <c r="AZ521" s="253"/>
      <c r="BA521" s="253"/>
      <c r="BB521" s="253"/>
      <c r="BC521" s="253"/>
      <c r="BD521" s="253"/>
      <c r="BE521" s="253"/>
      <c r="BF521" s="253"/>
      <c r="BG521" s="253"/>
    </row>
    <row r="522" spans="1:59" s="252" customFormat="1" ht="15" customHeight="1" x14ac:dyDescent="0.25">
      <c r="A522" s="253"/>
      <c r="B522" s="253"/>
      <c r="C522" s="253"/>
      <c r="D522" s="253"/>
      <c r="E522" s="253"/>
      <c r="F522" s="253"/>
      <c r="G522" s="253"/>
      <c r="H522" s="253"/>
      <c r="I522" s="253"/>
      <c r="J522" s="253"/>
      <c r="K522" s="253"/>
      <c r="L522" s="253"/>
      <c r="M522" s="253"/>
      <c r="N522" s="253"/>
      <c r="O522" s="253"/>
      <c r="P522" s="253"/>
      <c r="Q522" s="253"/>
      <c r="R522" s="253"/>
      <c r="S522" s="253"/>
      <c r="T522" s="253"/>
      <c r="U522" s="253" t="s">
        <v>677</v>
      </c>
      <c r="V522" s="253"/>
      <c r="W522" s="253"/>
      <c r="X522" s="253"/>
      <c r="Y522" s="253"/>
      <c r="Z522" s="253"/>
      <c r="AA522" s="253"/>
      <c r="AB522" s="253"/>
      <c r="AC522" s="253" t="s">
        <v>323</v>
      </c>
      <c r="AD522" s="253"/>
      <c r="AE522" s="253"/>
      <c r="AF522" s="253"/>
      <c r="AG522" s="253"/>
      <c r="AH522" s="253"/>
      <c r="AI522" s="253"/>
      <c r="AJ522" s="253"/>
      <c r="AK522" s="253"/>
      <c r="AL522" s="253"/>
      <c r="AM522" s="253"/>
      <c r="AN522" s="253"/>
      <c r="AO522" s="253"/>
      <c r="AP522" s="256"/>
      <c r="AQ522" s="253"/>
      <c r="AR522" s="253"/>
      <c r="AS522" s="253"/>
      <c r="AT522" s="256"/>
      <c r="AU522" s="253"/>
      <c r="AV522" s="253"/>
      <c r="AW522" s="253"/>
      <c r="AX522" s="253"/>
      <c r="AY522" s="253"/>
      <c r="AZ522" s="253"/>
      <c r="BA522" s="253"/>
      <c r="BB522" s="253"/>
      <c r="BC522" s="253"/>
      <c r="BD522" s="253"/>
      <c r="BE522" s="253"/>
      <c r="BF522" s="253"/>
      <c r="BG522" s="253"/>
    </row>
    <row r="523" spans="1:59" s="252" customFormat="1" ht="15" customHeight="1" x14ac:dyDescent="0.25">
      <c r="A523" s="253"/>
      <c r="B523" s="253"/>
      <c r="C523" s="253"/>
      <c r="D523" s="253"/>
      <c r="E523" s="253"/>
      <c r="F523" s="253"/>
      <c r="G523" s="253"/>
      <c r="H523" s="253"/>
      <c r="I523" s="253"/>
      <c r="J523" s="253"/>
      <c r="K523" s="253"/>
      <c r="L523" s="253"/>
      <c r="M523" s="253"/>
      <c r="N523" s="253"/>
      <c r="O523" s="253"/>
      <c r="P523" s="253"/>
      <c r="Q523" s="253"/>
      <c r="R523" s="253"/>
      <c r="S523" s="253"/>
      <c r="T523" s="253"/>
      <c r="U523" s="253" t="s">
        <v>678</v>
      </c>
      <c r="V523" s="253"/>
      <c r="W523" s="253"/>
      <c r="X523" s="253"/>
      <c r="Y523" s="253"/>
      <c r="Z523" s="253"/>
      <c r="AA523" s="253"/>
      <c r="AB523" s="253"/>
      <c r="AC523" s="253" t="s">
        <v>357</v>
      </c>
      <c r="AD523" s="253"/>
      <c r="AE523" s="253"/>
      <c r="AF523" s="253"/>
      <c r="AG523" s="253"/>
      <c r="AH523" s="253"/>
      <c r="AI523" s="253"/>
      <c r="AJ523" s="253"/>
      <c r="AK523" s="253"/>
      <c r="AL523" s="253"/>
      <c r="AM523" s="253"/>
      <c r="AN523" s="253"/>
      <c r="AO523" s="253"/>
      <c r="AP523" s="256"/>
      <c r="AQ523" s="253"/>
      <c r="AR523" s="253"/>
      <c r="AS523" s="253"/>
      <c r="AT523" s="256"/>
      <c r="AU523" s="253"/>
      <c r="AV523" s="253"/>
      <c r="AW523" s="253"/>
      <c r="AX523" s="253"/>
      <c r="AY523" s="253"/>
      <c r="AZ523" s="253"/>
      <c r="BA523" s="253"/>
      <c r="BB523" s="253"/>
      <c r="BC523" s="253"/>
      <c r="BD523" s="253"/>
      <c r="BE523" s="253"/>
      <c r="BF523" s="253"/>
      <c r="BG523" s="253"/>
    </row>
    <row r="524" spans="1:59" s="252" customFormat="1" ht="15" customHeight="1" x14ac:dyDescent="0.25">
      <c r="A524" s="253"/>
      <c r="B524" s="253"/>
      <c r="C524" s="253"/>
      <c r="D524" s="253"/>
      <c r="E524" s="253"/>
      <c r="F524" s="253"/>
      <c r="G524" s="253"/>
      <c r="H524" s="253"/>
      <c r="I524" s="253"/>
      <c r="J524" s="253"/>
      <c r="K524" s="253"/>
      <c r="L524" s="253"/>
      <c r="M524" s="253"/>
      <c r="N524" s="253"/>
      <c r="O524" s="253"/>
      <c r="P524" s="253"/>
      <c r="Q524" s="253"/>
      <c r="R524" s="253"/>
      <c r="S524" s="253"/>
      <c r="T524" s="253"/>
      <c r="U524" s="253" t="s">
        <v>679</v>
      </c>
      <c r="V524" s="253"/>
      <c r="W524" s="253"/>
      <c r="X524" s="253"/>
      <c r="Y524" s="253"/>
      <c r="Z524" s="253"/>
      <c r="AA524" s="253"/>
      <c r="AB524" s="253"/>
      <c r="AC524" s="253" t="s">
        <v>393</v>
      </c>
      <c r="AD524" s="253"/>
      <c r="AE524" s="253"/>
      <c r="AF524" s="253"/>
      <c r="AG524" s="253"/>
      <c r="AH524" s="253"/>
      <c r="AI524" s="253"/>
      <c r="AJ524" s="253"/>
      <c r="AK524" s="253"/>
      <c r="AL524" s="253"/>
      <c r="AM524" s="253"/>
      <c r="AN524" s="253"/>
      <c r="AO524" s="253"/>
      <c r="AP524" s="256"/>
      <c r="AQ524" s="253"/>
      <c r="AR524" s="253"/>
      <c r="AS524" s="253"/>
      <c r="AT524" s="256"/>
      <c r="AU524" s="253"/>
      <c r="AV524" s="253"/>
      <c r="AW524" s="253"/>
      <c r="AX524" s="253"/>
      <c r="AY524" s="253"/>
      <c r="AZ524" s="253"/>
      <c r="BA524" s="253"/>
      <c r="BB524" s="253"/>
      <c r="BC524" s="253"/>
      <c r="BD524" s="253"/>
      <c r="BE524" s="253"/>
      <c r="BF524" s="253"/>
      <c r="BG524" s="253"/>
    </row>
    <row r="525" spans="1:59" s="252" customFormat="1" ht="15" customHeight="1" x14ac:dyDescent="0.25">
      <c r="A525" s="253"/>
      <c r="B525" s="253"/>
      <c r="C525" s="253"/>
      <c r="D525" s="253"/>
      <c r="E525" s="253"/>
      <c r="F525" s="253"/>
      <c r="G525" s="253"/>
      <c r="H525" s="253"/>
      <c r="I525" s="253"/>
      <c r="J525" s="253"/>
      <c r="K525" s="253"/>
      <c r="L525" s="253"/>
      <c r="M525" s="253"/>
      <c r="N525" s="253"/>
      <c r="O525" s="253"/>
      <c r="P525" s="253"/>
      <c r="Q525" s="253"/>
      <c r="R525" s="253"/>
      <c r="S525" s="253"/>
      <c r="T525" s="253"/>
      <c r="U525" s="253" t="s">
        <v>680</v>
      </c>
      <c r="V525" s="253"/>
      <c r="W525" s="253"/>
      <c r="X525" s="253"/>
      <c r="Y525" s="253"/>
      <c r="Z525" s="253"/>
      <c r="AA525" s="253"/>
      <c r="AB525" s="253"/>
      <c r="AC525" s="253" t="s">
        <v>393</v>
      </c>
      <c r="AD525" s="253"/>
      <c r="AE525" s="253"/>
      <c r="AF525" s="253"/>
      <c r="AG525" s="253"/>
      <c r="AH525" s="253"/>
      <c r="AI525" s="253"/>
      <c r="AJ525" s="253"/>
      <c r="AK525" s="253"/>
      <c r="AL525" s="253"/>
      <c r="AM525" s="253"/>
      <c r="AN525" s="253"/>
      <c r="AO525" s="253"/>
      <c r="AP525" s="256"/>
      <c r="AQ525" s="253"/>
      <c r="AR525" s="253"/>
      <c r="AS525" s="253"/>
      <c r="AT525" s="256"/>
      <c r="AU525" s="253"/>
      <c r="AV525" s="253"/>
      <c r="AW525" s="253"/>
      <c r="AX525" s="253"/>
      <c r="AY525" s="253"/>
      <c r="AZ525" s="253"/>
      <c r="BA525" s="253"/>
      <c r="BB525" s="253"/>
      <c r="BC525" s="253"/>
      <c r="BD525" s="253"/>
      <c r="BE525" s="253"/>
      <c r="BF525" s="253"/>
      <c r="BG525" s="253"/>
    </row>
    <row r="526" spans="1:59" s="252" customFormat="1" ht="15" customHeight="1" x14ac:dyDescent="0.25">
      <c r="A526" s="253"/>
      <c r="B526" s="253"/>
      <c r="C526" s="253"/>
      <c r="D526" s="253"/>
      <c r="E526" s="253"/>
      <c r="F526" s="253"/>
      <c r="G526" s="253"/>
      <c r="H526" s="253"/>
      <c r="I526" s="253"/>
      <c r="J526" s="253"/>
      <c r="K526" s="253"/>
      <c r="L526" s="253"/>
      <c r="M526" s="253"/>
      <c r="N526" s="253"/>
      <c r="O526" s="253"/>
      <c r="P526" s="253"/>
      <c r="Q526" s="253"/>
      <c r="R526" s="253"/>
      <c r="S526" s="253"/>
      <c r="T526" s="253"/>
      <c r="U526" s="253" t="s">
        <v>681</v>
      </c>
      <c r="V526" s="253"/>
      <c r="W526" s="253"/>
      <c r="X526" s="253"/>
      <c r="Y526" s="253"/>
      <c r="Z526" s="253"/>
      <c r="AA526" s="253"/>
      <c r="AB526" s="253"/>
      <c r="AC526" s="253" t="s">
        <v>318</v>
      </c>
      <c r="AD526" s="253"/>
      <c r="AE526" s="253"/>
      <c r="AF526" s="253"/>
      <c r="AG526" s="253"/>
      <c r="AH526" s="253"/>
      <c r="AI526" s="253"/>
      <c r="AJ526" s="253"/>
      <c r="AK526" s="253"/>
      <c r="AL526" s="253"/>
      <c r="AM526" s="253"/>
      <c r="AN526" s="253"/>
      <c r="AO526" s="253"/>
      <c r="AP526" s="256"/>
      <c r="AQ526" s="253"/>
      <c r="AR526" s="253"/>
      <c r="AS526" s="253"/>
      <c r="AT526" s="256"/>
      <c r="AU526" s="253"/>
      <c r="AV526" s="253"/>
      <c r="AW526" s="253"/>
      <c r="AX526" s="253"/>
      <c r="AY526" s="253"/>
      <c r="AZ526" s="253"/>
      <c r="BA526" s="253"/>
      <c r="BB526" s="253"/>
      <c r="BC526" s="253"/>
      <c r="BD526" s="253"/>
      <c r="BE526" s="253"/>
      <c r="BF526" s="253"/>
      <c r="BG526" s="253"/>
    </row>
    <row r="527" spans="1:59" s="252" customFormat="1" ht="15" customHeight="1" x14ac:dyDescent="0.25">
      <c r="A527" s="253"/>
      <c r="B527" s="253"/>
      <c r="C527" s="253"/>
      <c r="D527" s="253"/>
      <c r="E527" s="253"/>
      <c r="F527" s="253"/>
      <c r="G527" s="253"/>
      <c r="H527" s="253"/>
      <c r="I527" s="253"/>
      <c r="J527" s="253"/>
      <c r="K527" s="253"/>
      <c r="L527" s="253"/>
      <c r="M527" s="253"/>
      <c r="N527" s="253"/>
      <c r="O527" s="253"/>
      <c r="P527" s="253"/>
      <c r="Q527" s="253"/>
      <c r="R527" s="253"/>
      <c r="S527" s="253"/>
      <c r="T527" s="253"/>
      <c r="U527" s="253" t="s">
        <v>682</v>
      </c>
      <c r="V527" s="253"/>
      <c r="W527" s="253"/>
      <c r="X527" s="253"/>
      <c r="Y527" s="253"/>
      <c r="Z527" s="253"/>
      <c r="AA527" s="253"/>
      <c r="AB527" s="253"/>
      <c r="AC527" s="253" t="s">
        <v>323</v>
      </c>
      <c r="AD527" s="253"/>
      <c r="AE527" s="253"/>
      <c r="AF527" s="253"/>
      <c r="AG527" s="253"/>
      <c r="AH527" s="253"/>
      <c r="AI527" s="253"/>
      <c r="AJ527" s="253"/>
      <c r="AK527" s="253"/>
      <c r="AL527" s="253"/>
      <c r="AM527" s="253"/>
      <c r="AN527" s="253"/>
      <c r="AO527" s="253"/>
      <c r="AP527" s="256"/>
      <c r="AQ527" s="253"/>
      <c r="AR527" s="253"/>
      <c r="AS527" s="253"/>
      <c r="AT527" s="256"/>
      <c r="AU527" s="253"/>
      <c r="AV527" s="253"/>
      <c r="AW527" s="253"/>
      <c r="AX527" s="253"/>
      <c r="AY527" s="253"/>
      <c r="AZ527" s="253"/>
      <c r="BA527" s="253"/>
      <c r="BB527" s="253"/>
      <c r="BC527" s="253"/>
      <c r="BD527" s="253"/>
      <c r="BE527" s="253"/>
      <c r="BF527" s="253"/>
      <c r="BG527" s="253"/>
    </row>
    <row r="528" spans="1:59" s="252" customFormat="1" ht="15" customHeight="1" x14ac:dyDescent="0.25">
      <c r="A528" s="253"/>
      <c r="B528" s="253"/>
      <c r="C528" s="253"/>
      <c r="D528" s="253"/>
      <c r="E528" s="253"/>
      <c r="F528" s="253"/>
      <c r="G528" s="253"/>
      <c r="H528" s="253"/>
      <c r="I528" s="253"/>
      <c r="J528" s="253"/>
      <c r="K528" s="253"/>
      <c r="L528" s="253"/>
      <c r="M528" s="253"/>
      <c r="N528" s="253"/>
      <c r="O528" s="253"/>
      <c r="P528" s="253"/>
      <c r="Q528" s="253"/>
      <c r="R528" s="253"/>
      <c r="S528" s="253"/>
      <c r="T528" s="253"/>
      <c r="U528" s="253" t="s">
        <v>683</v>
      </c>
      <c r="V528" s="253"/>
      <c r="W528" s="253"/>
      <c r="X528" s="253"/>
      <c r="Y528" s="253"/>
      <c r="Z528" s="253"/>
      <c r="AA528" s="253"/>
      <c r="AB528" s="253"/>
      <c r="AC528" s="253" t="s">
        <v>332</v>
      </c>
      <c r="AD528" s="253"/>
      <c r="AE528" s="253"/>
      <c r="AF528" s="253"/>
      <c r="AG528" s="253"/>
      <c r="AH528" s="253"/>
      <c r="AI528" s="253"/>
      <c r="AJ528" s="253"/>
      <c r="AK528" s="253"/>
      <c r="AL528" s="253"/>
      <c r="AM528" s="253"/>
      <c r="AN528" s="253"/>
      <c r="AO528" s="253"/>
      <c r="AP528" s="256"/>
      <c r="AQ528" s="253"/>
      <c r="AR528" s="253"/>
      <c r="AS528" s="253"/>
      <c r="AT528" s="256"/>
      <c r="AU528" s="253"/>
      <c r="AV528" s="253"/>
      <c r="AW528" s="253"/>
      <c r="AX528" s="253"/>
      <c r="AY528" s="253"/>
      <c r="AZ528" s="253"/>
      <c r="BA528" s="253"/>
      <c r="BB528" s="253"/>
      <c r="BC528" s="253"/>
      <c r="BD528" s="253"/>
      <c r="BE528" s="253"/>
      <c r="BF528" s="253"/>
      <c r="BG528" s="253"/>
    </row>
    <row r="529" spans="1:59" s="252" customFormat="1" ht="15" customHeight="1" x14ac:dyDescent="0.25">
      <c r="A529" s="253"/>
      <c r="B529" s="253"/>
      <c r="C529" s="253"/>
      <c r="D529" s="253"/>
      <c r="E529" s="253"/>
      <c r="F529" s="253"/>
      <c r="G529" s="253"/>
      <c r="H529" s="253"/>
      <c r="I529" s="253"/>
      <c r="J529" s="253"/>
      <c r="K529" s="253"/>
      <c r="L529" s="253"/>
      <c r="M529" s="253"/>
      <c r="N529" s="253"/>
      <c r="O529" s="253"/>
      <c r="P529" s="253"/>
      <c r="Q529" s="253"/>
      <c r="R529" s="253"/>
      <c r="S529" s="253"/>
      <c r="T529" s="253"/>
      <c r="U529" s="253" t="s">
        <v>684</v>
      </c>
      <c r="V529" s="253"/>
      <c r="W529" s="253"/>
      <c r="X529" s="253"/>
      <c r="Y529" s="253"/>
      <c r="Z529" s="253"/>
      <c r="AA529" s="253"/>
      <c r="AB529" s="253"/>
      <c r="AC529" s="253" t="s">
        <v>329</v>
      </c>
      <c r="AD529" s="253"/>
      <c r="AE529" s="253"/>
      <c r="AF529" s="253"/>
      <c r="AG529" s="253"/>
      <c r="AH529" s="253"/>
      <c r="AI529" s="253"/>
      <c r="AJ529" s="253"/>
      <c r="AK529" s="253"/>
      <c r="AL529" s="253"/>
      <c r="AM529" s="253"/>
      <c r="AN529" s="253"/>
      <c r="AO529" s="253"/>
      <c r="AP529" s="256"/>
      <c r="AQ529" s="253"/>
      <c r="AR529" s="253"/>
      <c r="AS529" s="253"/>
      <c r="AT529" s="256"/>
      <c r="AU529" s="253"/>
      <c r="AV529" s="253"/>
      <c r="AW529" s="253"/>
      <c r="AX529" s="253"/>
      <c r="AY529" s="253"/>
      <c r="AZ529" s="253"/>
      <c r="BA529" s="253"/>
      <c r="BB529" s="253"/>
      <c r="BC529" s="253"/>
      <c r="BD529" s="253"/>
      <c r="BE529" s="253"/>
      <c r="BF529" s="253"/>
      <c r="BG529" s="253"/>
    </row>
    <row r="530" spans="1:59" s="252" customFormat="1" ht="15" customHeight="1" x14ac:dyDescent="0.25">
      <c r="A530" s="253"/>
      <c r="B530" s="253"/>
      <c r="C530" s="253"/>
      <c r="D530" s="253"/>
      <c r="E530" s="253"/>
      <c r="F530" s="253"/>
      <c r="G530" s="253"/>
      <c r="H530" s="253"/>
      <c r="I530" s="253"/>
      <c r="J530" s="253"/>
      <c r="K530" s="253"/>
      <c r="L530" s="253"/>
      <c r="M530" s="253"/>
      <c r="N530" s="253"/>
      <c r="O530" s="253"/>
      <c r="P530" s="253"/>
      <c r="Q530" s="253"/>
      <c r="R530" s="253"/>
      <c r="S530" s="253"/>
      <c r="T530" s="253"/>
      <c r="U530" s="253" t="s">
        <v>685</v>
      </c>
      <c r="V530" s="253"/>
      <c r="W530" s="253"/>
      <c r="X530" s="253"/>
      <c r="Y530" s="253"/>
      <c r="Z530" s="253"/>
      <c r="AA530" s="253"/>
      <c r="AB530" s="253"/>
      <c r="AC530" s="253" t="s">
        <v>320</v>
      </c>
      <c r="AD530" s="253"/>
      <c r="AE530" s="253"/>
      <c r="AF530" s="253"/>
      <c r="AG530" s="253"/>
      <c r="AH530" s="253"/>
      <c r="AI530" s="253"/>
      <c r="AJ530" s="253"/>
      <c r="AK530" s="253"/>
      <c r="AL530" s="253"/>
      <c r="AM530" s="253"/>
      <c r="AN530" s="253"/>
      <c r="AO530" s="253"/>
      <c r="AP530" s="256"/>
      <c r="AQ530" s="253"/>
      <c r="AR530" s="253"/>
      <c r="AS530" s="253"/>
      <c r="AT530" s="256"/>
      <c r="AU530" s="253"/>
      <c r="AV530" s="253"/>
      <c r="AW530" s="253"/>
      <c r="AX530" s="253"/>
      <c r="AY530" s="253"/>
      <c r="AZ530" s="253"/>
      <c r="BA530" s="253"/>
      <c r="BB530" s="253"/>
      <c r="BC530" s="253"/>
      <c r="BD530" s="253"/>
      <c r="BE530" s="253"/>
      <c r="BF530" s="253"/>
      <c r="BG530" s="253"/>
    </row>
    <row r="531" spans="1:59" s="252" customFormat="1" ht="15" customHeight="1" x14ac:dyDescent="0.25">
      <c r="A531" s="253"/>
      <c r="B531" s="253"/>
      <c r="C531" s="253"/>
      <c r="D531" s="253"/>
      <c r="E531" s="253"/>
      <c r="F531" s="253"/>
      <c r="G531" s="253"/>
      <c r="H531" s="253"/>
      <c r="I531" s="253"/>
      <c r="J531" s="253"/>
      <c r="K531" s="253"/>
      <c r="L531" s="253"/>
      <c r="M531" s="253"/>
      <c r="N531" s="253"/>
      <c r="O531" s="253"/>
      <c r="P531" s="253"/>
      <c r="Q531" s="253"/>
      <c r="R531" s="253"/>
      <c r="S531" s="253"/>
      <c r="T531" s="253"/>
      <c r="U531" s="253" t="s">
        <v>686</v>
      </c>
      <c r="V531" s="253"/>
      <c r="W531" s="253"/>
      <c r="X531" s="253"/>
      <c r="Y531" s="253"/>
      <c r="Z531" s="253"/>
      <c r="AA531" s="253"/>
      <c r="AB531" s="253"/>
      <c r="AC531" s="253" t="s">
        <v>323</v>
      </c>
      <c r="AD531" s="253"/>
      <c r="AE531" s="253"/>
      <c r="AF531" s="253"/>
      <c r="AG531" s="253"/>
      <c r="AH531" s="253"/>
      <c r="AI531" s="253"/>
      <c r="AJ531" s="253"/>
      <c r="AK531" s="253"/>
      <c r="AL531" s="253"/>
      <c r="AM531" s="253"/>
      <c r="AN531" s="253"/>
      <c r="AO531" s="253"/>
      <c r="AP531" s="256"/>
      <c r="AQ531" s="253"/>
      <c r="AR531" s="253"/>
      <c r="AS531" s="253"/>
      <c r="AT531" s="256"/>
      <c r="AU531" s="253"/>
      <c r="AV531" s="253"/>
      <c r="AW531" s="253"/>
      <c r="AX531" s="253"/>
      <c r="AY531" s="253"/>
      <c r="AZ531" s="253"/>
      <c r="BA531" s="253"/>
      <c r="BB531" s="253"/>
      <c r="BC531" s="253"/>
      <c r="BD531" s="253"/>
      <c r="BE531" s="253"/>
      <c r="BF531" s="253"/>
      <c r="BG531" s="253"/>
    </row>
    <row r="532" spans="1:59" s="252" customFormat="1" ht="15" customHeight="1" x14ac:dyDescent="0.25">
      <c r="A532" s="253"/>
      <c r="B532" s="253"/>
      <c r="C532" s="253"/>
      <c r="D532" s="253"/>
      <c r="E532" s="253"/>
      <c r="F532" s="253"/>
      <c r="G532" s="253"/>
      <c r="H532" s="253"/>
      <c r="I532" s="253"/>
      <c r="J532" s="253"/>
      <c r="K532" s="253"/>
      <c r="L532" s="253"/>
      <c r="M532" s="253"/>
      <c r="N532" s="253"/>
      <c r="O532" s="253"/>
      <c r="P532" s="253"/>
      <c r="Q532" s="253"/>
      <c r="R532" s="253"/>
      <c r="S532" s="253"/>
      <c r="T532" s="253"/>
      <c r="U532" s="253" t="s">
        <v>283</v>
      </c>
      <c r="V532" s="253"/>
      <c r="W532" s="253"/>
      <c r="X532" s="253"/>
      <c r="Y532" s="253"/>
      <c r="Z532" s="253"/>
      <c r="AA532" s="253"/>
      <c r="AB532" s="253"/>
      <c r="AC532" s="253" t="s">
        <v>323</v>
      </c>
      <c r="AD532" s="253"/>
      <c r="AE532" s="253"/>
      <c r="AF532" s="253"/>
      <c r="AG532" s="253"/>
      <c r="AH532" s="253"/>
      <c r="AI532" s="253"/>
      <c r="AJ532" s="253"/>
      <c r="AK532" s="253"/>
      <c r="AL532" s="253"/>
      <c r="AM532" s="253"/>
      <c r="AN532" s="253"/>
      <c r="AO532" s="253"/>
      <c r="AP532" s="256"/>
      <c r="AQ532" s="253"/>
      <c r="AR532" s="253"/>
      <c r="AS532" s="253"/>
      <c r="AT532" s="256"/>
      <c r="AU532" s="253"/>
      <c r="AV532" s="253"/>
      <c r="AW532" s="253"/>
      <c r="AX532" s="253"/>
      <c r="AY532" s="253"/>
      <c r="AZ532" s="253"/>
      <c r="BA532" s="253"/>
      <c r="BB532" s="253"/>
      <c r="BC532" s="253"/>
      <c r="BD532" s="253"/>
      <c r="BE532" s="253"/>
      <c r="BF532" s="253"/>
      <c r="BG532" s="253"/>
    </row>
    <row r="533" spans="1:59" s="252" customFormat="1" ht="15" customHeight="1" x14ac:dyDescent="0.25">
      <c r="A533" s="253"/>
      <c r="B533" s="253"/>
      <c r="C533" s="253"/>
      <c r="D533" s="253"/>
      <c r="E533" s="253"/>
      <c r="F533" s="253"/>
      <c r="G533" s="253"/>
      <c r="H533" s="253"/>
      <c r="I533" s="253"/>
      <c r="J533" s="253"/>
      <c r="K533" s="253"/>
      <c r="L533" s="253"/>
      <c r="M533" s="253"/>
      <c r="N533" s="253"/>
      <c r="O533" s="253"/>
      <c r="P533" s="253"/>
      <c r="Q533" s="253"/>
      <c r="R533" s="253"/>
      <c r="S533" s="253"/>
      <c r="T533" s="253"/>
      <c r="U533" s="253" t="s">
        <v>687</v>
      </c>
      <c r="V533" s="253"/>
      <c r="W533" s="253"/>
      <c r="X533" s="253"/>
      <c r="Y533" s="253"/>
      <c r="Z533" s="253"/>
      <c r="AA533" s="253"/>
      <c r="AB533" s="253"/>
      <c r="AC533" s="253" t="s">
        <v>332</v>
      </c>
      <c r="AD533" s="253"/>
      <c r="AE533" s="253"/>
      <c r="AF533" s="253"/>
      <c r="AG533" s="253"/>
      <c r="AH533" s="253"/>
      <c r="AI533" s="253"/>
      <c r="AJ533" s="253"/>
      <c r="AK533" s="253"/>
      <c r="AL533" s="253"/>
      <c r="AM533" s="253"/>
      <c r="AN533" s="253"/>
      <c r="AO533" s="253"/>
      <c r="AP533" s="256"/>
      <c r="AQ533" s="253"/>
      <c r="AR533" s="253"/>
      <c r="AS533" s="253"/>
      <c r="AT533" s="256"/>
      <c r="AU533" s="253"/>
      <c r="AV533" s="253"/>
      <c r="AW533" s="253"/>
      <c r="AX533" s="253"/>
      <c r="AY533" s="253"/>
      <c r="AZ533" s="253"/>
      <c r="BA533" s="253"/>
      <c r="BB533" s="253"/>
      <c r="BC533" s="253"/>
      <c r="BD533" s="253"/>
      <c r="BE533" s="253"/>
      <c r="BF533" s="253"/>
      <c r="BG533" s="253"/>
    </row>
    <row r="534" spans="1:59" s="252" customFormat="1" ht="15" customHeight="1" x14ac:dyDescent="0.25">
      <c r="A534" s="253"/>
      <c r="B534" s="253"/>
      <c r="C534" s="253"/>
      <c r="D534" s="253"/>
      <c r="E534" s="253"/>
      <c r="F534" s="253"/>
      <c r="G534" s="253"/>
      <c r="H534" s="253"/>
      <c r="I534" s="253"/>
      <c r="J534" s="253"/>
      <c r="K534" s="253"/>
      <c r="L534" s="253"/>
      <c r="M534" s="253"/>
      <c r="N534" s="253"/>
      <c r="O534" s="253"/>
      <c r="P534" s="253"/>
      <c r="Q534" s="253"/>
      <c r="R534" s="253"/>
      <c r="S534" s="253"/>
      <c r="T534" s="253"/>
      <c r="U534" s="253" t="s">
        <v>688</v>
      </c>
      <c r="V534" s="253"/>
      <c r="W534" s="253"/>
      <c r="X534" s="253"/>
      <c r="Y534" s="253"/>
      <c r="Z534" s="253"/>
      <c r="AA534" s="253"/>
      <c r="AB534" s="253"/>
      <c r="AC534" s="253" t="s">
        <v>332</v>
      </c>
      <c r="AD534" s="253"/>
      <c r="AE534" s="253"/>
      <c r="AF534" s="253"/>
      <c r="AG534" s="253"/>
      <c r="AH534" s="253"/>
      <c r="AI534" s="253"/>
      <c r="AJ534" s="253"/>
      <c r="AK534" s="253"/>
      <c r="AL534" s="253"/>
      <c r="AM534" s="253"/>
      <c r="AN534" s="253"/>
      <c r="AO534" s="253"/>
      <c r="AP534" s="256"/>
      <c r="AQ534" s="253"/>
      <c r="AR534" s="253"/>
      <c r="AS534" s="253"/>
      <c r="AT534" s="256"/>
      <c r="AU534" s="253"/>
      <c r="AV534" s="253"/>
      <c r="AW534" s="253"/>
      <c r="AX534" s="253"/>
      <c r="AY534" s="253"/>
      <c r="AZ534" s="253"/>
      <c r="BA534" s="253"/>
      <c r="BB534" s="253"/>
      <c r="BC534" s="253"/>
      <c r="BD534" s="253"/>
      <c r="BE534" s="253"/>
      <c r="BF534" s="253"/>
      <c r="BG534" s="253"/>
    </row>
    <row r="535" spans="1:59" s="252" customFormat="1" ht="15" customHeight="1" x14ac:dyDescent="0.25">
      <c r="A535" s="253"/>
      <c r="B535" s="253"/>
      <c r="C535" s="253"/>
      <c r="D535" s="253"/>
      <c r="E535" s="253"/>
      <c r="F535" s="253"/>
      <c r="G535" s="253"/>
      <c r="H535" s="253"/>
      <c r="I535" s="253"/>
      <c r="J535" s="253"/>
      <c r="K535" s="253"/>
      <c r="L535" s="253"/>
      <c r="M535" s="253"/>
      <c r="N535" s="253"/>
      <c r="O535" s="253"/>
      <c r="P535" s="253"/>
      <c r="Q535" s="253"/>
      <c r="R535" s="253"/>
      <c r="S535" s="253"/>
      <c r="T535" s="253"/>
      <c r="U535" s="253" t="s">
        <v>689</v>
      </c>
      <c r="V535" s="253"/>
      <c r="W535" s="253"/>
      <c r="X535" s="253"/>
      <c r="Y535" s="253"/>
      <c r="Z535" s="253"/>
      <c r="AA535" s="253"/>
      <c r="AB535" s="253"/>
      <c r="AC535" s="253" t="s">
        <v>332</v>
      </c>
      <c r="AD535" s="253"/>
      <c r="AE535" s="253"/>
      <c r="AF535" s="253"/>
      <c r="AG535" s="253"/>
      <c r="AH535" s="253"/>
      <c r="AI535" s="253"/>
      <c r="AJ535" s="253"/>
      <c r="AK535" s="253"/>
      <c r="AL535" s="253"/>
      <c r="AM535" s="253"/>
      <c r="AN535" s="253"/>
      <c r="AO535" s="253"/>
      <c r="AP535" s="256"/>
      <c r="AQ535" s="253"/>
      <c r="AR535" s="253"/>
      <c r="AS535" s="253"/>
      <c r="AT535" s="256"/>
      <c r="AU535" s="253"/>
      <c r="AV535" s="253"/>
      <c r="AW535" s="253"/>
      <c r="AX535" s="253"/>
      <c r="AY535" s="253"/>
      <c r="AZ535" s="253"/>
      <c r="BA535" s="253"/>
      <c r="BB535" s="253"/>
      <c r="BC535" s="253"/>
      <c r="BD535" s="253"/>
      <c r="BE535" s="253"/>
      <c r="BF535" s="253"/>
      <c r="BG535" s="253"/>
    </row>
    <row r="536" spans="1:59" s="252" customFormat="1" ht="15" customHeight="1" x14ac:dyDescent="0.25">
      <c r="A536" s="253"/>
      <c r="B536" s="253"/>
      <c r="C536" s="253"/>
      <c r="D536" s="253"/>
      <c r="E536" s="253"/>
      <c r="F536" s="253"/>
      <c r="G536" s="253"/>
      <c r="H536" s="253"/>
      <c r="I536" s="253"/>
      <c r="J536" s="253"/>
      <c r="K536" s="253"/>
      <c r="L536" s="253"/>
      <c r="M536" s="253"/>
      <c r="N536" s="253"/>
      <c r="O536" s="253"/>
      <c r="P536" s="253"/>
      <c r="Q536" s="253"/>
      <c r="R536" s="253"/>
      <c r="S536" s="253"/>
      <c r="T536" s="253"/>
      <c r="U536" s="253" t="s">
        <v>690</v>
      </c>
      <c r="V536" s="253"/>
      <c r="W536" s="253"/>
      <c r="X536" s="253"/>
      <c r="Y536" s="253"/>
      <c r="Z536" s="253"/>
      <c r="AA536" s="253"/>
      <c r="AB536" s="253"/>
      <c r="AC536" s="253" t="s">
        <v>323</v>
      </c>
      <c r="AD536" s="253"/>
      <c r="AE536" s="253"/>
      <c r="AF536" s="253"/>
      <c r="AG536" s="253"/>
      <c r="AH536" s="253"/>
      <c r="AI536" s="253"/>
      <c r="AJ536" s="253"/>
      <c r="AK536" s="253"/>
      <c r="AL536" s="253"/>
      <c r="AM536" s="253"/>
      <c r="AN536" s="253"/>
      <c r="AO536" s="253"/>
      <c r="AP536" s="256"/>
      <c r="AQ536" s="253"/>
      <c r="AR536" s="253"/>
      <c r="AS536" s="253"/>
      <c r="AT536" s="256"/>
      <c r="AU536" s="253"/>
      <c r="AV536" s="253"/>
      <c r="AW536" s="253"/>
      <c r="AX536" s="253"/>
      <c r="AY536" s="253"/>
      <c r="AZ536" s="253"/>
      <c r="BA536" s="253"/>
      <c r="BB536" s="253"/>
      <c r="BC536" s="253"/>
      <c r="BD536" s="253"/>
      <c r="BE536" s="253"/>
      <c r="BF536" s="253"/>
      <c r="BG536" s="253"/>
    </row>
    <row r="537" spans="1:59" s="252" customFormat="1" ht="15" customHeight="1" x14ac:dyDescent="0.25">
      <c r="A537" s="253"/>
      <c r="B537" s="253"/>
      <c r="C537" s="253"/>
      <c r="D537" s="253"/>
      <c r="E537" s="253"/>
      <c r="F537" s="253"/>
      <c r="G537" s="253"/>
      <c r="H537" s="253"/>
      <c r="I537" s="253"/>
      <c r="J537" s="253"/>
      <c r="K537" s="253"/>
      <c r="L537" s="253"/>
      <c r="M537" s="253"/>
      <c r="N537" s="253"/>
      <c r="O537" s="253"/>
      <c r="P537" s="253"/>
      <c r="Q537" s="253"/>
      <c r="R537" s="253"/>
      <c r="S537" s="253"/>
      <c r="T537" s="253"/>
      <c r="U537" s="253" t="s">
        <v>691</v>
      </c>
      <c r="V537" s="253"/>
      <c r="W537" s="253"/>
      <c r="X537" s="253"/>
      <c r="Y537" s="253"/>
      <c r="Z537" s="253"/>
      <c r="AA537" s="253"/>
      <c r="AB537" s="253"/>
      <c r="AC537" s="253" t="s">
        <v>329</v>
      </c>
      <c r="AD537" s="253"/>
      <c r="AE537" s="253"/>
      <c r="AF537" s="253"/>
      <c r="AG537" s="253"/>
      <c r="AH537" s="253"/>
      <c r="AI537" s="253"/>
      <c r="AJ537" s="253"/>
      <c r="AK537" s="253"/>
      <c r="AL537" s="253"/>
      <c r="AM537" s="253"/>
      <c r="AN537" s="253"/>
      <c r="AO537" s="253"/>
      <c r="AP537" s="256"/>
      <c r="AQ537" s="253"/>
      <c r="AR537" s="253"/>
      <c r="AS537" s="253"/>
      <c r="AT537" s="256"/>
      <c r="AU537" s="253"/>
      <c r="AV537" s="253"/>
      <c r="AW537" s="253"/>
      <c r="AX537" s="253"/>
      <c r="AY537" s="253"/>
      <c r="AZ537" s="253"/>
      <c r="BA537" s="253"/>
      <c r="BB537" s="253"/>
      <c r="BC537" s="253"/>
      <c r="BD537" s="253"/>
      <c r="BE537" s="253"/>
      <c r="BF537" s="253"/>
      <c r="BG537" s="253"/>
    </row>
    <row r="538" spans="1:59" s="252" customFormat="1" ht="15" customHeight="1" x14ac:dyDescent="0.25">
      <c r="A538" s="253"/>
      <c r="B538" s="253"/>
      <c r="C538" s="253"/>
      <c r="D538" s="253"/>
      <c r="E538" s="253"/>
      <c r="F538" s="253"/>
      <c r="G538" s="253"/>
      <c r="H538" s="253"/>
      <c r="I538" s="253"/>
      <c r="J538" s="253"/>
      <c r="K538" s="253"/>
      <c r="L538" s="253"/>
      <c r="M538" s="253"/>
      <c r="N538" s="253"/>
      <c r="O538" s="253"/>
      <c r="P538" s="253"/>
      <c r="Q538" s="253"/>
      <c r="R538" s="253"/>
      <c r="S538" s="253"/>
      <c r="T538" s="253"/>
      <c r="U538" s="253" t="s">
        <v>692</v>
      </c>
      <c r="V538" s="253"/>
      <c r="W538" s="253"/>
      <c r="X538" s="253"/>
      <c r="Y538" s="253"/>
      <c r="Z538" s="253"/>
      <c r="AA538" s="253"/>
      <c r="AB538" s="253"/>
      <c r="AC538" s="253" t="s">
        <v>316</v>
      </c>
      <c r="AD538" s="253"/>
      <c r="AE538" s="253"/>
      <c r="AF538" s="253"/>
      <c r="AG538" s="253"/>
      <c r="AH538" s="253"/>
      <c r="AI538" s="253"/>
      <c r="AJ538" s="253"/>
      <c r="AK538" s="253"/>
      <c r="AL538" s="253"/>
      <c r="AM538" s="253"/>
      <c r="AN538" s="253"/>
      <c r="AO538" s="253"/>
      <c r="AP538" s="256"/>
      <c r="AQ538" s="253"/>
      <c r="AR538" s="253"/>
      <c r="AS538" s="253"/>
      <c r="AT538" s="256"/>
      <c r="AU538" s="253"/>
      <c r="AV538" s="253"/>
      <c r="AW538" s="253"/>
      <c r="AX538" s="253"/>
      <c r="AY538" s="253"/>
      <c r="AZ538" s="253"/>
      <c r="BA538" s="253"/>
      <c r="BB538" s="253"/>
      <c r="BC538" s="253"/>
      <c r="BD538" s="253"/>
      <c r="BE538" s="253"/>
      <c r="BF538" s="253"/>
      <c r="BG538" s="253"/>
    </row>
    <row r="539" spans="1:59" s="252" customFormat="1" ht="15" customHeight="1" x14ac:dyDescent="0.25">
      <c r="A539" s="253"/>
      <c r="B539" s="253"/>
      <c r="C539" s="253"/>
      <c r="D539" s="253"/>
      <c r="E539" s="253"/>
      <c r="F539" s="253"/>
      <c r="G539" s="253"/>
      <c r="H539" s="253"/>
      <c r="I539" s="253"/>
      <c r="J539" s="253"/>
      <c r="K539" s="253"/>
      <c r="L539" s="253"/>
      <c r="M539" s="253"/>
      <c r="N539" s="253"/>
      <c r="O539" s="253"/>
      <c r="P539" s="253"/>
      <c r="Q539" s="253"/>
      <c r="R539" s="253"/>
      <c r="S539" s="253"/>
      <c r="T539" s="253"/>
      <c r="U539" s="253" t="s">
        <v>693</v>
      </c>
      <c r="V539" s="253"/>
      <c r="W539" s="253"/>
      <c r="X539" s="253"/>
      <c r="Y539" s="253"/>
      <c r="Z539" s="253"/>
      <c r="AA539" s="253"/>
      <c r="AB539" s="253"/>
      <c r="AC539" s="253" t="s">
        <v>318</v>
      </c>
      <c r="AD539" s="253"/>
      <c r="AE539" s="253"/>
      <c r="AF539" s="253"/>
      <c r="AG539" s="253"/>
      <c r="AH539" s="253"/>
      <c r="AI539" s="253"/>
      <c r="AJ539" s="253"/>
      <c r="AK539" s="253"/>
      <c r="AL539" s="253"/>
      <c r="AM539" s="253"/>
      <c r="AN539" s="253"/>
      <c r="AO539" s="253"/>
      <c r="AP539" s="256"/>
      <c r="AQ539" s="253"/>
      <c r="AR539" s="253"/>
      <c r="AS539" s="253"/>
      <c r="AT539" s="256"/>
      <c r="AU539" s="253"/>
      <c r="AV539" s="253"/>
      <c r="AW539" s="253"/>
      <c r="AX539" s="253"/>
      <c r="AY539" s="253"/>
      <c r="AZ539" s="253"/>
      <c r="BA539" s="253"/>
      <c r="BB539" s="253"/>
      <c r="BC539" s="253"/>
      <c r="BD539" s="253"/>
      <c r="BE539" s="253"/>
      <c r="BF539" s="253"/>
      <c r="BG539" s="253"/>
    </row>
    <row r="540" spans="1:59" s="252" customFormat="1" ht="15" customHeight="1" x14ac:dyDescent="0.25">
      <c r="A540" s="253"/>
      <c r="B540" s="253"/>
      <c r="C540" s="253"/>
      <c r="D540" s="253"/>
      <c r="E540" s="253"/>
      <c r="F540" s="253"/>
      <c r="G540" s="253"/>
      <c r="H540" s="253"/>
      <c r="I540" s="253"/>
      <c r="J540" s="253"/>
      <c r="K540" s="253"/>
      <c r="L540" s="253"/>
      <c r="M540" s="253"/>
      <c r="N540" s="253"/>
      <c r="O540" s="253"/>
      <c r="P540" s="253"/>
      <c r="Q540" s="253"/>
      <c r="R540" s="253"/>
      <c r="S540" s="253"/>
      <c r="T540" s="253"/>
      <c r="U540" s="253" t="s">
        <v>694</v>
      </c>
      <c r="V540" s="253"/>
      <c r="W540" s="253"/>
      <c r="X540" s="253"/>
      <c r="Y540" s="253"/>
      <c r="Z540" s="253"/>
      <c r="AA540" s="253"/>
      <c r="AB540" s="253"/>
      <c r="AC540" s="253" t="s">
        <v>332</v>
      </c>
      <c r="AD540" s="253"/>
      <c r="AE540" s="253"/>
      <c r="AF540" s="253"/>
      <c r="AG540" s="253"/>
      <c r="AH540" s="253"/>
      <c r="AI540" s="253"/>
      <c r="AJ540" s="253"/>
      <c r="AK540" s="253"/>
      <c r="AL540" s="253"/>
      <c r="AM540" s="253"/>
      <c r="AN540" s="253"/>
      <c r="AO540" s="253"/>
      <c r="AP540" s="256"/>
      <c r="AQ540" s="253"/>
      <c r="AR540" s="253"/>
      <c r="AS540" s="253"/>
      <c r="AT540" s="256"/>
      <c r="AU540" s="253"/>
      <c r="AV540" s="253"/>
      <c r="AW540" s="253"/>
      <c r="AX540" s="253"/>
      <c r="AY540" s="253"/>
      <c r="AZ540" s="253"/>
      <c r="BA540" s="253"/>
      <c r="BB540" s="253"/>
      <c r="BC540" s="253"/>
      <c r="BD540" s="253"/>
      <c r="BE540" s="253"/>
      <c r="BF540" s="253"/>
      <c r="BG540" s="253"/>
    </row>
    <row r="541" spans="1:59" s="252" customFormat="1" ht="15" customHeight="1" x14ac:dyDescent="0.25">
      <c r="A541" s="253"/>
      <c r="B541" s="253"/>
      <c r="C541" s="253"/>
      <c r="D541" s="253"/>
      <c r="E541" s="253"/>
      <c r="F541" s="253"/>
      <c r="G541" s="253"/>
      <c r="H541" s="253"/>
      <c r="I541" s="253"/>
      <c r="J541" s="253"/>
      <c r="K541" s="253"/>
      <c r="L541" s="253"/>
      <c r="M541" s="253"/>
      <c r="N541" s="253"/>
      <c r="O541" s="253"/>
      <c r="P541" s="253"/>
      <c r="Q541" s="253"/>
      <c r="R541" s="253"/>
      <c r="S541" s="253"/>
      <c r="T541" s="253"/>
      <c r="U541" s="253" t="s">
        <v>695</v>
      </c>
      <c r="V541" s="253"/>
      <c r="W541" s="253"/>
      <c r="X541" s="253"/>
      <c r="Y541" s="253"/>
      <c r="Z541" s="253"/>
      <c r="AA541" s="253"/>
      <c r="AB541" s="253"/>
      <c r="AC541" s="253" t="s">
        <v>357</v>
      </c>
      <c r="AD541" s="253"/>
      <c r="AE541" s="253"/>
      <c r="AF541" s="253"/>
      <c r="AG541" s="253"/>
      <c r="AH541" s="253"/>
      <c r="AI541" s="253"/>
      <c r="AJ541" s="253"/>
      <c r="AK541" s="253"/>
      <c r="AL541" s="253"/>
      <c r="AM541" s="253"/>
      <c r="AN541" s="253"/>
      <c r="AO541" s="253"/>
      <c r="AP541" s="256"/>
      <c r="AQ541" s="253"/>
      <c r="AR541" s="253"/>
      <c r="AS541" s="253"/>
      <c r="AT541" s="256"/>
      <c r="AU541" s="253"/>
      <c r="AV541" s="253"/>
      <c r="AW541" s="253"/>
      <c r="AX541" s="253"/>
      <c r="AY541" s="253"/>
      <c r="AZ541" s="253"/>
      <c r="BA541" s="253"/>
      <c r="BB541" s="253"/>
      <c r="BC541" s="253"/>
      <c r="BD541" s="253"/>
      <c r="BE541" s="253"/>
      <c r="BF541" s="253"/>
      <c r="BG541" s="253"/>
    </row>
    <row r="542" spans="1:59" s="252" customFormat="1" ht="15" customHeight="1" x14ac:dyDescent="0.25">
      <c r="A542" s="253"/>
      <c r="B542" s="253"/>
      <c r="C542" s="253"/>
      <c r="D542" s="253"/>
      <c r="E542" s="253"/>
      <c r="F542" s="253"/>
      <c r="G542" s="253"/>
      <c r="H542" s="253"/>
      <c r="I542" s="253"/>
      <c r="J542" s="253"/>
      <c r="K542" s="253"/>
      <c r="L542" s="253"/>
      <c r="M542" s="253"/>
      <c r="N542" s="253"/>
      <c r="O542" s="253"/>
      <c r="P542" s="253"/>
      <c r="Q542" s="253"/>
      <c r="R542" s="253"/>
      <c r="S542" s="253"/>
      <c r="T542" s="253"/>
      <c r="U542" s="253" t="s">
        <v>696</v>
      </c>
      <c r="V542" s="253"/>
      <c r="W542" s="253"/>
      <c r="X542" s="253"/>
      <c r="Y542" s="253"/>
      <c r="Z542" s="253"/>
      <c r="AA542" s="253"/>
      <c r="AB542" s="253"/>
      <c r="AC542" s="253" t="s">
        <v>332</v>
      </c>
      <c r="AD542" s="253"/>
      <c r="AE542" s="253"/>
      <c r="AF542" s="253"/>
      <c r="AG542" s="253"/>
      <c r="AH542" s="253"/>
      <c r="AI542" s="253"/>
      <c r="AJ542" s="253"/>
      <c r="AK542" s="253"/>
      <c r="AL542" s="253"/>
      <c r="AM542" s="253"/>
      <c r="AN542" s="253"/>
      <c r="AO542" s="253"/>
      <c r="AP542" s="256"/>
      <c r="AQ542" s="253"/>
      <c r="AR542" s="253"/>
      <c r="AS542" s="253"/>
      <c r="AT542" s="256"/>
      <c r="AU542" s="253"/>
      <c r="AV542" s="253"/>
      <c r="AW542" s="253"/>
      <c r="AX542" s="253"/>
      <c r="AY542" s="253"/>
      <c r="AZ542" s="253"/>
      <c r="BA542" s="253"/>
      <c r="BB542" s="253"/>
      <c r="BC542" s="253"/>
      <c r="BD542" s="253"/>
      <c r="BE542" s="253"/>
      <c r="BF542" s="253"/>
      <c r="BG542" s="253"/>
    </row>
    <row r="543" spans="1:59" s="252" customFormat="1" ht="15" customHeight="1" x14ac:dyDescent="0.25">
      <c r="A543" s="253"/>
      <c r="B543" s="253"/>
      <c r="C543" s="253"/>
      <c r="D543" s="253"/>
      <c r="E543" s="253"/>
      <c r="F543" s="253"/>
      <c r="G543" s="253"/>
      <c r="H543" s="253"/>
      <c r="I543" s="253"/>
      <c r="J543" s="253"/>
      <c r="K543" s="253"/>
      <c r="L543" s="253"/>
      <c r="M543" s="253"/>
      <c r="N543" s="253"/>
      <c r="O543" s="253"/>
      <c r="P543" s="253"/>
      <c r="Q543" s="253"/>
      <c r="R543" s="253"/>
      <c r="S543" s="253"/>
      <c r="T543" s="253"/>
      <c r="U543" s="253" t="s">
        <v>697</v>
      </c>
      <c r="V543" s="253"/>
      <c r="W543" s="253"/>
      <c r="X543" s="253"/>
      <c r="Y543" s="253"/>
      <c r="Z543" s="253"/>
      <c r="AA543" s="253"/>
      <c r="AB543" s="253"/>
      <c r="AC543" s="253" t="s">
        <v>318</v>
      </c>
      <c r="AD543" s="253"/>
      <c r="AE543" s="253"/>
      <c r="AF543" s="253"/>
      <c r="AG543" s="253"/>
      <c r="AH543" s="253"/>
      <c r="AI543" s="253"/>
      <c r="AJ543" s="253"/>
      <c r="AK543" s="253"/>
      <c r="AL543" s="253"/>
      <c r="AM543" s="253"/>
      <c r="AN543" s="253"/>
      <c r="AO543" s="253"/>
      <c r="AP543" s="256"/>
      <c r="AQ543" s="253"/>
      <c r="AR543" s="253"/>
      <c r="AS543" s="253"/>
      <c r="AT543" s="256"/>
      <c r="AU543" s="253"/>
      <c r="AV543" s="253"/>
      <c r="AW543" s="253"/>
      <c r="AX543" s="253"/>
      <c r="AY543" s="253"/>
      <c r="AZ543" s="253"/>
      <c r="BA543" s="253"/>
      <c r="BB543" s="253"/>
      <c r="BC543" s="253"/>
      <c r="BD543" s="253"/>
      <c r="BE543" s="253"/>
      <c r="BF543" s="253"/>
      <c r="BG543" s="253"/>
    </row>
    <row r="544" spans="1:59" s="252" customFormat="1" ht="15" customHeight="1" x14ac:dyDescent="0.25">
      <c r="A544" s="253"/>
      <c r="B544" s="253"/>
      <c r="C544" s="253"/>
      <c r="D544" s="253"/>
      <c r="E544" s="253"/>
      <c r="F544" s="253"/>
      <c r="G544" s="253"/>
      <c r="H544" s="253"/>
      <c r="I544" s="253"/>
      <c r="J544" s="253"/>
      <c r="K544" s="253"/>
      <c r="L544" s="253"/>
      <c r="M544" s="253"/>
      <c r="N544" s="253"/>
      <c r="O544" s="253"/>
      <c r="P544" s="253"/>
      <c r="Q544" s="253"/>
      <c r="R544" s="253"/>
      <c r="S544" s="253"/>
      <c r="T544" s="253"/>
      <c r="U544" s="253" t="s">
        <v>698</v>
      </c>
      <c r="V544" s="253"/>
      <c r="W544" s="253"/>
      <c r="X544" s="253"/>
      <c r="Y544" s="253"/>
      <c r="Z544" s="253"/>
      <c r="AA544" s="253"/>
      <c r="AB544" s="253"/>
      <c r="AC544" s="253" t="s">
        <v>357</v>
      </c>
      <c r="AD544" s="253"/>
      <c r="AE544" s="253"/>
      <c r="AF544" s="253"/>
      <c r="AG544" s="253"/>
      <c r="AH544" s="253"/>
      <c r="AI544" s="253"/>
      <c r="AJ544" s="253"/>
      <c r="AK544" s="253"/>
      <c r="AL544" s="253"/>
      <c r="AM544" s="253"/>
      <c r="AN544" s="253"/>
      <c r="AO544" s="253"/>
      <c r="AP544" s="256"/>
      <c r="AQ544" s="253"/>
      <c r="AR544" s="253"/>
      <c r="AS544" s="253"/>
      <c r="AT544" s="256"/>
      <c r="AU544" s="253"/>
      <c r="AV544" s="253"/>
      <c r="AW544" s="253"/>
      <c r="AX544" s="253"/>
      <c r="AY544" s="253"/>
      <c r="AZ544" s="253"/>
      <c r="BA544" s="253"/>
      <c r="BB544" s="253"/>
      <c r="BC544" s="253"/>
      <c r="BD544" s="253"/>
      <c r="BE544" s="253"/>
      <c r="BF544" s="253"/>
      <c r="BG544" s="253"/>
    </row>
    <row r="545" spans="1:59" s="252" customFormat="1" ht="15" customHeight="1" x14ac:dyDescent="0.25">
      <c r="A545" s="253"/>
      <c r="B545" s="253"/>
      <c r="C545" s="253"/>
      <c r="D545" s="253"/>
      <c r="E545" s="253"/>
      <c r="F545" s="253"/>
      <c r="G545" s="253"/>
      <c r="H545" s="253"/>
      <c r="I545" s="253"/>
      <c r="J545" s="253"/>
      <c r="K545" s="253"/>
      <c r="L545" s="253"/>
      <c r="M545" s="253"/>
      <c r="N545" s="253"/>
      <c r="O545" s="253"/>
      <c r="P545" s="253"/>
      <c r="Q545" s="253"/>
      <c r="R545" s="253"/>
      <c r="S545" s="253"/>
      <c r="T545" s="253"/>
      <c r="U545" s="253" t="s">
        <v>699</v>
      </c>
      <c r="V545" s="253"/>
      <c r="W545" s="253"/>
      <c r="X545" s="253"/>
      <c r="Y545" s="253"/>
      <c r="Z545" s="253"/>
      <c r="AA545" s="253"/>
      <c r="AB545" s="253"/>
      <c r="AC545" s="253" t="s">
        <v>329</v>
      </c>
      <c r="AD545" s="253"/>
      <c r="AE545" s="253"/>
      <c r="AF545" s="253"/>
      <c r="AG545" s="253"/>
      <c r="AH545" s="253"/>
      <c r="AI545" s="253"/>
      <c r="AJ545" s="253"/>
      <c r="AK545" s="253"/>
      <c r="AL545" s="253"/>
      <c r="AM545" s="253"/>
      <c r="AN545" s="253"/>
      <c r="AO545" s="253"/>
      <c r="AP545" s="256"/>
      <c r="AQ545" s="253"/>
      <c r="AR545" s="253"/>
      <c r="AS545" s="253"/>
      <c r="AT545" s="256"/>
      <c r="AU545" s="253"/>
      <c r="AV545" s="253"/>
      <c r="AW545" s="253"/>
      <c r="AX545" s="253"/>
      <c r="AY545" s="253"/>
      <c r="AZ545" s="253"/>
      <c r="BA545" s="253"/>
      <c r="BB545" s="253"/>
      <c r="BC545" s="253"/>
      <c r="BD545" s="253"/>
      <c r="BE545" s="253"/>
      <c r="BF545" s="253"/>
      <c r="BG545" s="253"/>
    </row>
    <row r="546" spans="1:59" s="252" customFormat="1" ht="15" customHeight="1" x14ac:dyDescent="0.25">
      <c r="A546" s="253"/>
      <c r="B546" s="253"/>
      <c r="C546" s="253"/>
      <c r="D546" s="253"/>
      <c r="E546" s="253"/>
      <c r="F546" s="253"/>
      <c r="G546" s="253"/>
      <c r="H546" s="253"/>
      <c r="I546" s="253"/>
      <c r="J546" s="253"/>
      <c r="K546" s="253"/>
      <c r="L546" s="253"/>
      <c r="M546" s="253"/>
      <c r="N546" s="253"/>
      <c r="O546" s="253"/>
      <c r="P546" s="253"/>
      <c r="Q546" s="253"/>
      <c r="R546" s="253"/>
      <c r="S546" s="253"/>
      <c r="T546" s="253"/>
      <c r="U546" s="253" t="s">
        <v>700</v>
      </c>
      <c r="V546" s="253"/>
      <c r="W546" s="253"/>
      <c r="X546" s="253"/>
      <c r="Y546" s="253"/>
      <c r="Z546" s="253"/>
      <c r="AA546" s="253"/>
      <c r="AB546" s="253"/>
      <c r="AC546" s="253" t="s">
        <v>323</v>
      </c>
      <c r="AD546" s="253"/>
      <c r="AE546" s="253"/>
      <c r="AF546" s="253"/>
      <c r="AG546" s="253"/>
      <c r="AH546" s="253"/>
      <c r="AI546" s="253"/>
      <c r="AJ546" s="253"/>
      <c r="AK546" s="253"/>
      <c r="AL546" s="253"/>
      <c r="AM546" s="253"/>
      <c r="AN546" s="253"/>
      <c r="AO546" s="253"/>
      <c r="AP546" s="256"/>
      <c r="AQ546" s="253"/>
      <c r="AR546" s="253"/>
      <c r="AS546" s="253"/>
      <c r="AT546" s="256"/>
      <c r="AU546" s="253"/>
      <c r="AV546" s="253"/>
      <c r="AW546" s="253"/>
      <c r="AX546" s="253"/>
      <c r="AY546" s="253"/>
      <c r="AZ546" s="253"/>
      <c r="BA546" s="253"/>
      <c r="BB546" s="253"/>
      <c r="BC546" s="253"/>
      <c r="BD546" s="253"/>
      <c r="BE546" s="253"/>
      <c r="BF546" s="253"/>
      <c r="BG546" s="253"/>
    </row>
    <row r="547" spans="1:59" s="252" customFormat="1" ht="15" customHeight="1" x14ac:dyDescent="0.25">
      <c r="A547" s="253"/>
      <c r="B547" s="253"/>
      <c r="C547" s="253"/>
      <c r="D547" s="253"/>
      <c r="E547" s="253"/>
      <c r="F547" s="253"/>
      <c r="G547" s="253"/>
      <c r="H547" s="253"/>
      <c r="I547" s="253"/>
      <c r="J547" s="253"/>
      <c r="K547" s="253"/>
      <c r="L547" s="253"/>
      <c r="M547" s="253"/>
      <c r="N547" s="253"/>
      <c r="O547" s="253"/>
      <c r="P547" s="253"/>
      <c r="Q547" s="253"/>
      <c r="R547" s="253"/>
      <c r="S547" s="253"/>
      <c r="T547" s="253"/>
      <c r="U547" s="253" t="s">
        <v>701</v>
      </c>
      <c r="V547" s="253"/>
      <c r="W547" s="253"/>
      <c r="X547" s="253"/>
      <c r="Y547" s="253"/>
      <c r="Z547" s="253"/>
      <c r="AA547" s="253"/>
      <c r="AB547" s="253"/>
      <c r="AC547" s="253" t="s">
        <v>316</v>
      </c>
      <c r="AD547" s="253"/>
      <c r="AE547" s="253"/>
      <c r="AF547" s="253"/>
      <c r="AG547" s="253"/>
      <c r="AH547" s="253"/>
      <c r="AI547" s="253"/>
      <c r="AJ547" s="253"/>
      <c r="AK547" s="253"/>
      <c r="AL547" s="253"/>
      <c r="AM547" s="253"/>
      <c r="AN547" s="253"/>
      <c r="AO547" s="253"/>
      <c r="AP547" s="256"/>
      <c r="AQ547" s="253"/>
      <c r="AR547" s="253"/>
      <c r="AS547" s="253"/>
      <c r="AT547" s="256"/>
      <c r="AU547" s="253"/>
      <c r="AV547" s="253"/>
      <c r="AW547" s="253"/>
      <c r="AX547" s="253"/>
      <c r="AY547" s="253"/>
      <c r="AZ547" s="253"/>
      <c r="BA547" s="253"/>
      <c r="BB547" s="253"/>
      <c r="BC547" s="253"/>
      <c r="BD547" s="253"/>
      <c r="BE547" s="253"/>
      <c r="BF547" s="253"/>
      <c r="BG547" s="253"/>
    </row>
    <row r="548" spans="1:59" s="252" customFormat="1" ht="15" customHeight="1" x14ac:dyDescent="0.25">
      <c r="A548" s="253"/>
      <c r="B548" s="253"/>
      <c r="C548" s="253"/>
      <c r="D548" s="253"/>
      <c r="E548" s="253"/>
      <c r="F548" s="253"/>
      <c r="G548" s="253"/>
      <c r="H548" s="253"/>
      <c r="I548" s="253"/>
      <c r="J548" s="253"/>
      <c r="K548" s="253"/>
      <c r="L548" s="253"/>
      <c r="M548" s="253"/>
      <c r="N548" s="253"/>
      <c r="O548" s="253"/>
      <c r="P548" s="253"/>
      <c r="Q548" s="253"/>
      <c r="R548" s="253"/>
      <c r="S548" s="253"/>
      <c r="T548" s="253"/>
      <c r="U548" s="253" t="s">
        <v>702</v>
      </c>
      <c r="V548" s="253"/>
      <c r="W548" s="253"/>
      <c r="X548" s="253"/>
      <c r="Y548" s="253"/>
      <c r="Z548" s="253"/>
      <c r="AA548" s="253"/>
      <c r="AB548" s="253"/>
      <c r="AC548" s="253" t="s">
        <v>332</v>
      </c>
      <c r="AD548" s="253"/>
      <c r="AE548" s="253"/>
      <c r="AF548" s="253"/>
      <c r="AG548" s="253"/>
      <c r="AH548" s="253"/>
      <c r="AI548" s="253"/>
      <c r="AJ548" s="253"/>
      <c r="AK548" s="253"/>
      <c r="AL548" s="253"/>
      <c r="AM548" s="253"/>
      <c r="AN548" s="253"/>
      <c r="AO548" s="253"/>
      <c r="AP548" s="256"/>
      <c r="AQ548" s="253"/>
      <c r="AR548" s="253"/>
      <c r="AS548" s="253"/>
      <c r="AT548" s="256"/>
      <c r="AU548" s="253"/>
      <c r="AV548" s="253"/>
      <c r="AW548" s="253"/>
      <c r="AX548" s="253"/>
      <c r="AY548" s="253"/>
      <c r="AZ548" s="253"/>
      <c r="BA548" s="253"/>
      <c r="BB548" s="253"/>
      <c r="BC548" s="253"/>
      <c r="BD548" s="253"/>
      <c r="BE548" s="253"/>
      <c r="BF548" s="253"/>
      <c r="BG548" s="253"/>
    </row>
    <row r="549" spans="1:59" s="252" customFormat="1" ht="15" customHeight="1" x14ac:dyDescent="0.25">
      <c r="A549" s="253"/>
      <c r="B549" s="253"/>
      <c r="C549" s="253"/>
      <c r="D549" s="253"/>
      <c r="E549" s="253"/>
      <c r="F549" s="253"/>
      <c r="G549" s="253"/>
      <c r="H549" s="253"/>
      <c r="I549" s="253"/>
      <c r="J549" s="253"/>
      <c r="K549" s="253"/>
      <c r="L549" s="253"/>
      <c r="M549" s="253"/>
      <c r="N549" s="253"/>
      <c r="O549" s="253"/>
      <c r="P549" s="253"/>
      <c r="Q549" s="253"/>
      <c r="R549" s="253"/>
      <c r="S549" s="253"/>
      <c r="T549" s="253"/>
      <c r="U549" s="253" t="s">
        <v>703</v>
      </c>
      <c r="V549" s="253"/>
      <c r="W549" s="253"/>
      <c r="X549" s="253"/>
      <c r="Y549" s="253"/>
      <c r="Z549" s="253"/>
      <c r="AA549" s="253"/>
      <c r="AB549" s="253"/>
      <c r="AC549" s="253" t="s">
        <v>316</v>
      </c>
      <c r="AD549" s="253"/>
      <c r="AE549" s="253"/>
      <c r="AF549" s="253"/>
      <c r="AG549" s="253"/>
      <c r="AH549" s="253"/>
      <c r="AI549" s="253"/>
      <c r="AJ549" s="253"/>
      <c r="AK549" s="253"/>
      <c r="AL549" s="253"/>
      <c r="AM549" s="253"/>
      <c r="AN549" s="253"/>
      <c r="AO549" s="253"/>
      <c r="AP549" s="256"/>
      <c r="AQ549" s="253"/>
      <c r="AR549" s="253"/>
      <c r="AS549" s="253"/>
      <c r="AT549" s="256"/>
      <c r="AU549" s="253"/>
      <c r="AV549" s="253"/>
      <c r="AW549" s="253"/>
      <c r="AX549" s="253"/>
      <c r="AY549" s="253"/>
      <c r="AZ549" s="253"/>
      <c r="BA549" s="253"/>
      <c r="BB549" s="253"/>
      <c r="BC549" s="253"/>
      <c r="BD549" s="253"/>
      <c r="BE549" s="253"/>
      <c r="BF549" s="253"/>
      <c r="BG549" s="253"/>
    </row>
    <row r="550" spans="1:59" s="252" customFormat="1" ht="15" customHeight="1" x14ac:dyDescent="0.25">
      <c r="A550" s="253"/>
      <c r="B550" s="253"/>
      <c r="C550" s="253"/>
      <c r="D550" s="253"/>
      <c r="E550" s="253"/>
      <c r="F550" s="253"/>
      <c r="G550" s="253"/>
      <c r="H550" s="253"/>
      <c r="I550" s="253"/>
      <c r="J550" s="253"/>
      <c r="K550" s="253"/>
      <c r="L550" s="253"/>
      <c r="M550" s="253"/>
      <c r="N550" s="253"/>
      <c r="O550" s="253"/>
      <c r="P550" s="253"/>
      <c r="Q550" s="253"/>
      <c r="R550" s="253"/>
      <c r="S550" s="253"/>
      <c r="T550" s="253"/>
      <c r="U550" s="253" t="s">
        <v>704</v>
      </c>
      <c r="V550" s="253"/>
      <c r="W550" s="253"/>
      <c r="X550" s="253"/>
      <c r="Y550" s="253"/>
      <c r="Z550" s="253"/>
      <c r="AA550" s="253"/>
      <c r="AB550" s="253"/>
      <c r="AC550" s="253" t="s">
        <v>332</v>
      </c>
      <c r="AD550" s="253"/>
      <c r="AE550" s="253"/>
      <c r="AF550" s="253"/>
      <c r="AG550" s="253"/>
      <c r="AH550" s="253"/>
      <c r="AI550" s="253"/>
      <c r="AJ550" s="253"/>
      <c r="AK550" s="253"/>
      <c r="AL550" s="253"/>
      <c r="AM550" s="253"/>
      <c r="AN550" s="253"/>
      <c r="AO550" s="253"/>
      <c r="AP550" s="256"/>
      <c r="AQ550" s="253"/>
      <c r="AR550" s="253"/>
      <c r="AS550" s="253"/>
      <c r="AT550" s="256"/>
      <c r="AU550" s="253"/>
      <c r="AV550" s="253"/>
      <c r="AW550" s="253"/>
      <c r="AX550" s="253"/>
      <c r="AY550" s="253"/>
      <c r="AZ550" s="253"/>
      <c r="BA550" s="253"/>
      <c r="BB550" s="253"/>
      <c r="BC550" s="253"/>
      <c r="BD550" s="253"/>
      <c r="BE550" s="253"/>
      <c r="BF550" s="253"/>
      <c r="BG550" s="253"/>
    </row>
    <row r="551" spans="1:59" s="252" customFormat="1" ht="15" customHeight="1" x14ac:dyDescent="0.25">
      <c r="A551" s="253"/>
      <c r="B551" s="253"/>
      <c r="C551" s="253"/>
      <c r="D551" s="253"/>
      <c r="E551" s="253"/>
      <c r="F551" s="253"/>
      <c r="G551" s="253"/>
      <c r="H551" s="253"/>
      <c r="I551" s="253"/>
      <c r="J551" s="253"/>
      <c r="K551" s="253"/>
      <c r="L551" s="253"/>
      <c r="M551" s="253"/>
      <c r="N551" s="253"/>
      <c r="O551" s="253"/>
      <c r="P551" s="253"/>
      <c r="Q551" s="253"/>
      <c r="R551" s="253"/>
      <c r="S551" s="253"/>
      <c r="T551" s="253"/>
      <c r="U551" s="253" t="s">
        <v>286</v>
      </c>
      <c r="V551" s="253"/>
      <c r="W551" s="253"/>
      <c r="X551" s="253"/>
      <c r="Y551" s="253"/>
      <c r="Z551" s="253"/>
      <c r="AA551" s="253"/>
      <c r="AB551" s="253"/>
      <c r="AC551" s="253" t="s">
        <v>357</v>
      </c>
      <c r="AD551" s="253"/>
      <c r="AE551" s="253"/>
      <c r="AF551" s="253"/>
      <c r="AG551" s="253"/>
      <c r="AH551" s="253"/>
      <c r="AI551" s="253"/>
      <c r="AJ551" s="253"/>
      <c r="AK551" s="253"/>
      <c r="AL551" s="253"/>
      <c r="AM551" s="253"/>
      <c r="AN551" s="253"/>
      <c r="AO551" s="253"/>
      <c r="AP551" s="256"/>
      <c r="AQ551" s="253"/>
      <c r="AR551" s="253"/>
      <c r="AS551" s="253"/>
      <c r="AT551" s="256"/>
      <c r="AU551" s="253"/>
      <c r="AV551" s="253"/>
      <c r="AW551" s="253"/>
      <c r="AX551" s="253"/>
      <c r="AY551" s="253"/>
      <c r="AZ551" s="253"/>
      <c r="BA551" s="253"/>
      <c r="BB551" s="253"/>
      <c r="BC551" s="253"/>
      <c r="BD551" s="253"/>
      <c r="BE551" s="253"/>
      <c r="BF551" s="253"/>
      <c r="BG551" s="253"/>
    </row>
    <row r="552" spans="1:59" s="252" customFormat="1" ht="15" customHeight="1" x14ac:dyDescent="0.25">
      <c r="A552" s="253"/>
      <c r="B552" s="253"/>
      <c r="C552" s="253"/>
      <c r="D552" s="253"/>
      <c r="E552" s="253"/>
      <c r="F552" s="253"/>
      <c r="G552" s="253"/>
      <c r="H552" s="253"/>
      <c r="I552" s="253"/>
      <c r="J552" s="253"/>
      <c r="K552" s="253"/>
      <c r="L552" s="253"/>
      <c r="M552" s="253"/>
      <c r="N552" s="253"/>
      <c r="O552" s="253"/>
      <c r="P552" s="253"/>
      <c r="Q552" s="253"/>
      <c r="R552" s="253"/>
      <c r="S552" s="253"/>
      <c r="T552" s="253"/>
      <c r="U552" s="253" t="s">
        <v>705</v>
      </c>
      <c r="V552" s="253"/>
      <c r="W552" s="253"/>
      <c r="X552" s="253"/>
      <c r="Y552" s="253"/>
      <c r="Z552" s="253"/>
      <c r="AA552" s="253"/>
      <c r="AB552" s="253"/>
      <c r="AC552" s="253" t="s">
        <v>329</v>
      </c>
      <c r="AD552" s="253"/>
      <c r="AE552" s="253"/>
      <c r="AF552" s="253"/>
      <c r="AG552" s="253"/>
      <c r="AH552" s="253"/>
      <c r="AI552" s="253"/>
      <c r="AJ552" s="253"/>
      <c r="AK552" s="253"/>
      <c r="AL552" s="253"/>
      <c r="AM552" s="253"/>
      <c r="AN552" s="253"/>
      <c r="AO552" s="253"/>
      <c r="AP552" s="256"/>
      <c r="AQ552" s="253"/>
      <c r="AR552" s="253"/>
      <c r="AS552" s="253"/>
      <c r="AT552" s="256"/>
      <c r="AU552" s="253"/>
      <c r="AV552" s="253"/>
      <c r="AW552" s="253"/>
      <c r="AX552" s="253"/>
      <c r="AY552" s="253"/>
      <c r="AZ552" s="253"/>
      <c r="BA552" s="253"/>
      <c r="BB552" s="253"/>
      <c r="BC552" s="253"/>
      <c r="BD552" s="253"/>
      <c r="BE552" s="253"/>
      <c r="BF552" s="253"/>
      <c r="BG552" s="253"/>
    </row>
    <row r="553" spans="1:59" s="252" customFormat="1" ht="15" customHeight="1" x14ac:dyDescent="0.25">
      <c r="A553" s="253"/>
      <c r="B553" s="253"/>
      <c r="C553" s="253"/>
      <c r="D553" s="253"/>
      <c r="E553" s="253"/>
      <c r="F553" s="253"/>
      <c r="G553" s="253"/>
      <c r="H553" s="253"/>
      <c r="I553" s="253"/>
      <c r="J553" s="253"/>
      <c r="K553" s="253"/>
      <c r="L553" s="253"/>
      <c r="M553" s="253"/>
      <c r="N553" s="253"/>
      <c r="O553" s="253"/>
      <c r="P553" s="253"/>
      <c r="Q553" s="253"/>
      <c r="R553" s="253"/>
      <c r="S553" s="253"/>
      <c r="T553" s="253"/>
      <c r="U553" s="253" t="s">
        <v>706</v>
      </c>
      <c r="V553" s="253"/>
      <c r="W553" s="253"/>
      <c r="X553" s="253"/>
      <c r="Y553" s="253"/>
      <c r="Z553" s="253"/>
      <c r="AA553" s="253"/>
      <c r="AB553" s="253"/>
      <c r="AC553" s="253" t="s">
        <v>332</v>
      </c>
      <c r="AD553" s="253"/>
      <c r="AE553" s="253"/>
      <c r="AF553" s="253"/>
      <c r="AG553" s="253"/>
      <c r="AH553" s="253"/>
      <c r="AI553" s="253"/>
      <c r="AJ553" s="253"/>
      <c r="AK553" s="253"/>
      <c r="AL553" s="253"/>
      <c r="AM553" s="253"/>
      <c r="AN553" s="253"/>
      <c r="AO553" s="253"/>
      <c r="AP553" s="256"/>
      <c r="AQ553" s="253"/>
      <c r="AR553" s="253"/>
      <c r="AS553" s="253"/>
      <c r="AT553" s="256"/>
      <c r="AU553" s="253"/>
      <c r="AV553" s="253"/>
      <c r="AW553" s="253"/>
      <c r="AX553" s="253"/>
      <c r="AY553" s="253"/>
      <c r="AZ553" s="253"/>
      <c r="BA553" s="253"/>
      <c r="BB553" s="253"/>
      <c r="BC553" s="253"/>
      <c r="BD553" s="253"/>
      <c r="BE553" s="253"/>
      <c r="BF553" s="253"/>
      <c r="BG553" s="253"/>
    </row>
    <row r="554" spans="1:59" s="252" customFormat="1" ht="15" customHeight="1" x14ac:dyDescent="0.25">
      <c r="A554" s="253"/>
      <c r="B554" s="253"/>
      <c r="C554" s="253"/>
      <c r="D554" s="253"/>
      <c r="E554" s="253"/>
      <c r="F554" s="253"/>
      <c r="G554" s="253"/>
      <c r="H554" s="253"/>
      <c r="I554" s="253"/>
      <c r="J554" s="253"/>
      <c r="K554" s="253"/>
      <c r="L554" s="253"/>
      <c r="M554" s="253"/>
      <c r="N554" s="253"/>
      <c r="O554" s="253"/>
      <c r="P554" s="253"/>
      <c r="Q554" s="253"/>
      <c r="R554" s="253"/>
      <c r="S554" s="253"/>
      <c r="T554" s="253"/>
      <c r="U554" s="253" t="s">
        <v>707</v>
      </c>
      <c r="V554" s="253"/>
      <c r="W554" s="253"/>
      <c r="X554" s="253"/>
      <c r="Y554" s="253"/>
      <c r="Z554" s="253"/>
      <c r="AA554" s="253"/>
      <c r="AB554" s="253"/>
      <c r="AC554" s="253" t="s">
        <v>332</v>
      </c>
      <c r="AD554" s="253"/>
      <c r="AE554" s="253"/>
      <c r="AF554" s="253"/>
      <c r="AG554" s="253"/>
      <c r="AH554" s="253"/>
      <c r="AI554" s="253"/>
      <c r="AJ554" s="253"/>
      <c r="AK554" s="253"/>
      <c r="AL554" s="253"/>
      <c r="AM554" s="253"/>
      <c r="AN554" s="253"/>
      <c r="AO554" s="253"/>
      <c r="AP554" s="256"/>
      <c r="AQ554" s="253"/>
      <c r="AR554" s="253"/>
      <c r="AS554" s="253"/>
      <c r="AT554" s="256"/>
      <c r="AU554" s="253"/>
      <c r="AV554" s="253"/>
      <c r="AW554" s="253"/>
      <c r="AX554" s="253"/>
      <c r="AY554" s="253"/>
      <c r="AZ554" s="253"/>
      <c r="BA554" s="253"/>
      <c r="BB554" s="253"/>
      <c r="BC554" s="253"/>
      <c r="BD554" s="253"/>
      <c r="BE554" s="253"/>
      <c r="BF554" s="253"/>
      <c r="BG554" s="253"/>
    </row>
    <row r="555" spans="1:59" s="252" customFormat="1" ht="15" customHeight="1" x14ac:dyDescent="0.25">
      <c r="A555" s="253"/>
      <c r="B555" s="253"/>
      <c r="C555" s="253"/>
      <c r="D555" s="253"/>
      <c r="E555" s="253"/>
      <c r="F555" s="253"/>
      <c r="G555" s="253"/>
      <c r="H555" s="253"/>
      <c r="I555" s="253"/>
      <c r="J555" s="253"/>
      <c r="K555" s="253"/>
      <c r="L555" s="253"/>
      <c r="M555" s="253"/>
      <c r="N555" s="253"/>
      <c r="O555" s="253"/>
      <c r="P555" s="253"/>
      <c r="Q555" s="253"/>
      <c r="R555" s="253"/>
      <c r="S555" s="253"/>
      <c r="T555" s="253"/>
      <c r="U555" s="253" t="s">
        <v>708</v>
      </c>
      <c r="V555" s="253"/>
      <c r="W555" s="253"/>
      <c r="X555" s="253"/>
      <c r="Y555" s="253"/>
      <c r="Z555" s="253"/>
      <c r="AA555" s="253"/>
      <c r="AB555" s="253"/>
      <c r="AC555" s="253" t="s">
        <v>323</v>
      </c>
      <c r="AD555" s="253"/>
      <c r="AE555" s="253"/>
      <c r="AF555" s="253"/>
      <c r="AG555" s="253"/>
      <c r="AH555" s="253"/>
      <c r="AI555" s="253"/>
      <c r="AJ555" s="253"/>
      <c r="AK555" s="253"/>
      <c r="AL555" s="253"/>
      <c r="AM555" s="253"/>
      <c r="AN555" s="253"/>
      <c r="AO555" s="253"/>
      <c r="AP555" s="256"/>
      <c r="AQ555" s="253"/>
      <c r="AR555" s="253"/>
      <c r="AS555" s="253"/>
      <c r="AT555" s="256"/>
      <c r="AU555" s="253"/>
      <c r="AV555" s="253"/>
      <c r="AW555" s="253"/>
      <c r="AX555" s="253"/>
      <c r="AY555" s="253"/>
      <c r="AZ555" s="253"/>
      <c r="BA555" s="253"/>
      <c r="BB555" s="253"/>
      <c r="BC555" s="253"/>
      <c r="BD555" s="253"/>
      <c r="BE555" s="253"/>
      <c r="BF555" s="253"/>
      <c r="BG555" s="253"/>
    </row>
    <row r="556" spans="1:59" s="252" customFormat="1" ht="15" customHeight="1" x14ac:dyDescent="0.25">
      <c r="A556" s="253"/>
      <c r="B556" s="253"/>
      <c r="C556" s="253"/>
      <c r="D556" s="253"/>
      <c r="E556" s="253"/>
      <c r="F556" s="253"/>
      <c r="G556" s="253"/>
      <c r="H556" s="253"/>
      <c r="I556" s="253"/>
      <c r="J556" s="253"/>
      <c r="K556" s="253"/>
      <c r="L556" s="253"/>
      <c r="M556" s="253"/>
      <c r="N556" s="253"/>
      <c r="O556" s="253"/>
      <c r="P556" s="253"/>
      <c r="Q556" s="253"/>
      <c r="R556" s="253"/>
      <c r="S556" s="253"/>
      <c r="T556" s="253"/>
      <c r="U556" s="253" t="s">
        <v>709</v>
      </c>
      <c r="V556" s="253"/>
      <c r="W556" s="253"/>
      <c r="X556" s="253"/>
      <c r="Y556" s="253"/>
      <c r="Z556" s="253"/>
      <c r="AA556" s="253"/>
      <c r="AB556" s="253"/>
      <c r="AC556" s="253" t="s">
        <v>393</v>
      </c>
      <c r="AD556" s="253"/>
      <c r="AE556" s="253"/>
      <c r="AF556" s="253"/>
      <c r="AG556" s="253"/>
      <c r="AH556" s="253"/>
      <c r="AI556" s="253"/>
      <c r="AJ556" s="253"/>
      <c r="AK556" s="253"/>
      <c r="AL556" s="253"/>
      <c r="AM556" s="253"/>
      <c r="AN556" s="253"/>
      <c r="AO556" s="253"/>
      <c r="AP556" s="256"/>
      <c r="AQ556" s="253"/>
      <c r="AR556" s="253"/>
      <c r="AS556" s="253"/>
      <c r="AT556" s="256"/>
      <c r="AU556" s="253"/>
      <c r="AV556" s="253"/>
      <c r="AW556" s="253"/>
      <c r="AX556" s="253"/>
      <c r="AY556" s="253"/>
      <c r="AZ556" s="253"/>
      <c r="BA556" s="253"/>
      <c r="BB556" s="253"/>
      <c r="BC556" s="253"/>
      <c r="BD556" s="253"/>
      <c r="BE556" s="253"/>
      <c r="BF556" s="253"/>
      <c r="BG556" s="253"/>
    </row>
    <row r="557" spans="1:59" s="252" customFormat="1" ht="15" customHeight="1" x14ac:dyDescent="0.25">
      <c r="A557" s="253"/>
      <c r="B557" s="253"/>
      <c r="C557" s="253"/>
      <c r="D557" s="253"/>
      <c r="E557" s="253"/>
      <c r="F557" s="253"/>
      <c r="G557" s="253"/>
      <c r="H557" s="253"/>
      <c r="I557" s="253"/>
      <c r="J557" s="253"/>
      <c r="K557" s="253"/>
      <c r="L557" s="253"/>
      <c r="M557" s="253"/>
      <c r="N557" s="253"/>
      <c r="O557" s="253"/>
      <c r="P557" s="253"/>
      <c r="Q557" s="253"/>
      <c r="R557" s="253"/>
      <c r="S557" s="253"/>
      <c r="T557" s="253"/>
      <c r="U557" s="253" t="s">
        <v>710</v>
      </c>
      <c r="V557" s="253"/>
      <c r="W557" s="253"/>
      <c r="X557" s="253"/>
      <c r="Y557" s="253"/>
      <c r="Z557" s="253"/>
      <c r="AA557" s="253"/>
      <c r="AB557" s="253"/>
      <c r="AC557" s="253" t="s">
        <v>323</v>
      </c>
      <c r="AD557" s="253"/>
      <c r="AE557" s="253"/>
      <c r="AF557" s="253"/>
      <c r="AG557" s="253"/>
      <c r="AH557" s="253"/>
      <c r="AI557" s="253"/>
      <c r="AJ557" s="253"/>
      <c r="AK557" s="253"/>
      <c r="AL557" s="253"/>
      <c r="AM557" s="253"/>
      <c r="AN557" s="253"/>
      <c r="AO557" s="253"/>
      <c r="AP557" s="256"/>
      <c r="AQ557" s="253"/>
      <c r="AR557" s="253"/>
      <c r="AS557" s="253"/>
      <c r="AT557" s="256"/>
      <c r="AU557" s="253"/>
      <c r="AV557" s="253"/>
      <c r="AW557" s="253"/>
      <c r="AX557" s="253"/>
      <c r="AY557" s="253"/>
      <c r="AZ557" s="253"/>
      <c r="BA557" s="253"/>
      <c r="BB557" s="253"/>
      <c r="BC557" s="253"/>
      <c r="BD557" s="253"/>
      <c r="BE557" s="253"/>
      <c r="BF557" s="253"/>
      <c r="BG557" s="253"/>
    </row>
    <row r="558" spans="1:59" s="252" customFormat="1" ht="15" customHeight="1" x14ac:dyDescent="0.25">
      <c r="A558" s="253"/>
      <c r="B558" s="253"/>
      <c r="C558" s="253"/>
      <c r="D558" s="253"/>
      <c r="E558" s="253"/>
      <c r="F558" s="253"/>
      <c r="G558" s="253"/>
      <c r="H558" s="253"/>
      <c r="I558" s="253"/>
      <c r="J558" s="253"/>
      <c r="K558" s="253"/>
      <c r="L558" s="253"/>
      <c r="M558" s="253"/>
      <c r="N558" s="253"/>
      <c r="O558" s="253"/>
      <c r="P558" s="253"/>
      <c r="Q558" s="253"/>
      <c r="R558" s="253"/>
      <c r="S558" s="253"/>
      <c r="T558" s="253"/>
      <c r="U558" s="253" t="s">
        <v>711</v>
      </c>
      <c r="V558" s="253"/>
      <c r="W558" s="253"/>
      <c r="X558" s="253"/>
      <c r="Y558" s="253"/>
      <c r="Z558" s="253"/>
      <c r="AA558" s="253"/>
      <c r="AB558" s="253"/>
      <c r="AC558" s="253" t="s">
        <v>393</v>
      </c>
      <c r="AD558" s="253"/>
      <c r="AE558" s="253"/>
      <c r="AF558" s="253"/>
      <c r="AG558" s="253"/>
      <c r="AH558" s="253"/>
      <c r="AI558" s="253"/>
      <c r="AJ558" s="253"/>
      <c r="AK558" s="253"/>
      <c r="AL558" s="253"/>
      <c r="AM558" s="253"/>
      <c r="AN558" s="253"/>
      <c r="AO558" s="253"/>
      <c r="AP558" s="256"/>
      <c r="AQ558" s="253"/>
      <c r="AR558" s="253"/>
      <c r="AS558" s="253"/>
      <c r="AT558" s="256"/>
      <c r="AU558" s="253"/>
      <c r="AV558" s="253"/>
      <c r="AW558" s="253"/>
      <c r="AX558" s="253"/>
      <c r="AY558" s="253"/>
      <c r="AZ558" s="253"/>
      <c r="BA558" s="253"/>
      <c r="BB558" s="253"/>
      <c r="BC558" s="253"/>
      <c r="BD558" s="253"/>
      <c r="BE558" s="253"/>
      <c r="BF558" s="253"/>
      <c r="BG558" s="253"/>
    </row>
    <row r="559" spans="1:59" s="252" customFormat="1" ht="15" customHeight="1" x14ac:dyDescent="0.25">
      <c r="A559" s="253"/>
      <c r="B559" s="253"/>
      <c r="C559" s="253"/>
      <c r="D559" s="253"/>
      <c r="E559" s="253"/>
      <c r="F559" s="253"/>
      <c r="G559" s="253"/>
      <c r="H559" s="253"/>
      <c r="I559" s="253"/>
      <c r="J559" s="253"/>
      <c r="K559" s="253"/>
      <c r="L559" s="253"/>
      <c r="M559" s="253"/>
      <c r="N559" s="253"/>
      <c r="O559" s="253"/>
      <c r="P559" s="253"/>
      <c r="Q559" s="253"/>
      <c r="R559" s="253"/>
      <c r="S559" s="253"/>
      <c r="T559" s="253"/>
      <c r="U559" s="253" t="s">
        <v>712</v>
      </c>
      <c r="V559" s="253"/>
      <c r="W559" s="253"/>
      <c r="X559" s="253"/>
      <c r="Y559" s="253"/>
      <c r="Z559" s="253"/>
      <c r="AA559" s="253"/>
      <c r="AB559" s="253"/>
      <c r="AC559" s="253" t="s">
        <v>393</v>
      </c>
      <c r="AD559" s="253"/>
      <c r="AE559" s="253"/>
      <c r="AF559" s="253"/>
      <c r="AG559" s="253"/>
      <c r="AH559" s="253"/>
      <c r="AI559" s="253"/>
      <c r="AJ559" s="253"/>
      <c r="AK559" s="253"/>
      <c r="AL559" s="253"/>
      <c r="AM559" s="253"/>
      <c r="AN559" s="253"/>
      <c r="AO559" s="253"/>
      <c r="AP559" s="256"/>
      <c r="AQ559" s="253"/>
      <c r="AR559" s="253"/>
      <c r="AS559" s="253"/>
      <c r="AT559" s="256"/>
      <c r="AU559" s="253"/>
      <c r="AV559" s="253"/>
      <c r="AW559" s="253"/>
      <c r="AX559" s="253"/>
      <c r="AY559" s="253"/>
      <c r="AZ559" s="253"/>
      <c r="BA559" s="253"/>
      <c r="BB559" s="253"/>
      <c r="BC559" s="253"/>
      <c r="BD559" s="253"/>
      <c r="BE559" s="253"/>
      <c r="BF559" s="253"/>
      <c r="BG559" s="253"/>
    </row>
    <row r="560" spans="1:59" s="252" customFormat="1" ht="15" customHeight="1" x14ac:dyDescent="0.25">
      <c r="A560" s="253"/>
      <c r="B560" s="253"/>
      <c r="C560" s="253"/>
      <c r="D560" s="253"/>
      <c r="E560" s="253"/>
      <c r="F560" s="253"/>
      <c r="G560" s="253"/>
      <c r="H560" s="253"/>
      <c r="I560" s="253"/>
      <c r="J560" s="253"/>
      <c r="K560" s="253"/>
      <c r="L560" s="253"/>
      <c r="M560" s="253"/>
      <c r="N560" s="253"/>
      <c r="O560" s="253"/>
      <c r="P560" s="253"/>
      <c r="Q560" s="253"/>
      <c r="R560" s="253"/>
      <c r="S560" s="253"/>
      <c r="T560" s="253"/>
      <c r="U560" s="253" t="s">
        <v>713</v>
      </c>
      <c r="V560" s="253"/>
      <c r="W560" s="253"/>
      <c r="X560" s="253"/>
      <c r="Y560" s="253"/>
      <c r="Z560" s="253"/>
      <c r="AA560" s="253"/>
      <c r="AB560" s="253"/>
      <c r="AC560" s="253" t="s">
        <v>318</v>
      </c>
      <c r="AD560" s="253"/>
      <c r="AE560" s="253"/>
      <c r="AF560" s="253"/>
      <c r="AG560" s="253"/>
      <c r="AH560" s="253"/>
      <c r="AI560" s="253"/>
      <c r="AJ560" s="253"/>
      <c r="AK560" s="253"/>
      <c r="AL560" s="253"/>
      <c r="AM560" s="253"/>
      <c r="AN560" s="253"/>
      <c r="AO560" s="253"/>
      <c r="AP560" s="256"/>
      <c r="AQ560" s="253"/>
      <c r="AR560" s="253"/>
      <c r="AS560" s="253"/>
      <c r="AT560" s="256"/>
      <c r="AU560" s="253"/>
      <c r="AV560" s="253"/>
      <c r="AW560" s="253"/>
      <c r="AX560" s="253"/>
      <c r="AY560" s="253"/>
      <c r="AZ560" s="253"/>
      <c r="BA560" s="253"/>
      <c r="BB560" s="253"/>
      <c r="BC560" s="253"/>
      <c r="BD560" s="253"/>
      <c r="BE560" s="253"/>
      <c r="BF560" s="253"/>
      <c r="BG560" s="253"/>
    </row>
    <row r="561" spans="1:59" s="252" customFormat="1" ht="15" customHeight="1" x14ac:dyDescent="0.25">
      <c r="A561" s="253"/>
      <c r="B561" s="253"/>
      <c r="C561" s="253"/>
      <c r="D561" s="253"/>
      <c r="E561" s="253"/>
      <c r="F561" s="253"/>
      <c r="G561" s="253"/>
      <c r="H561" s="253"/>
      <c r="I561" s="253"/>
      <c r="J561" s="253"/>
      <c r="K561" s="253"/>
      <c r="L561" s="253"/>
      <c r="M561" s="253"/>
      <c r="N561" s="253"/>
      <c r="O561" s="253"/>
      <c r="P561" s="253"/>
      <c r="Q561" s="253"/>
      <c r="R561" s="253"/>
      <c r="S561" s="253"/>
      <c r="T561" s="253"/>
      <c r="U561" s="253" t="s">
        <v>714</v>
      </c>
      <c r="V561" s="253"/>
      <c r="W561" s="253"/>
      <c r="X561" s="253"/>
      <c r="Y561" s="253"/>
      <c r="Z561" s="253"/>
      <c r="AA561" s="253"/>
      <c r="AB561" s="253"/>
      <c r="AC561" s="253" t="s">
        <v>393</v>
      </c>
      <c r="AD561" s="253"/>
      <c r="AE561" s="253"/>
      <c r="AF561" s="253"/>
      <c r="AG561" s="253"/>
      <c r="AH561" s="253"/>
      <c r="AI561" s="253"/>
      <c r="AJ561" s="253"/>
      <c r="AK561" s="253"/>
      <c r="AL561" s="253"/>
      <c r="AM561" s="253"/>
      <c r="AN561" s="253"/>
      <c r="AO561" s="253"/>
      <c r="AP561" s="256"/>
      <c r="AQ561" s="253"/>
      <c r="AR561" s="253"/>
      <c r="AS561" s="253"/>
      <c r="AT561" s="256"/>
      <c r="AU561" s="253"/>
      <c r="AV561" s="253"/>
      <c r="AW561" s="253"/>
      <c r="AX561" s="253"/>
      <c r="AY561" s="253"/>
      <c r="AZ561" s="253"/>
      <c r="BA561" s="253"/>
      <c r="BB561" s="253"/>
      <c r="BC561" s="253"/>
      <c r="BD561" s="253"/>
      <c r="BE561" s="253"/>
      <c r="BF561" s="253"/>
      <c r="BG561" s="253"/>
    </row>
    <row r="562" spans="1:59" s="252" customFormat="1" ht="15" customHeight="1" x14ac:dyDescent="0.25">
      <c r="A562" s="253"/>
      <c r="B562" s="253"/>
      <c r="C562" s="253"/>
      <c r="D562" s="253"/>
      <c r="E562" s="253"/>
      <c r="F562" s="253"/>
      <c r="G562" s="253"/>
      <c r="H562" s="253"/>
      <c r="I562" s="253"/>
      <c r="J562" s="253"/>
      <c r="K562" s="253"/>
      <c r="L562" s="253"/>
      <c r="M562" s="253"/>
      <c r="N562" s="253"/>
      <c r="O562" s="253"/>
      <c r="P562" s="253"/>
      <c r="Q562" s="253"/>
      <c r="R562" s="253"/>
      <c r="S562" s="253"/>
      <c r="T562" s="253"/>
      <c r="U562" s="253" t="s">
        <v>715</v>
      </c>
      <c r="V562" s="253"/>
      <c r="W562" s="253"/>
      <c r="X562" s="253"/>
      <c r="Y562" s="253"/>
      <c r="Z562" s="253"/>
      <c r="AA562" s="253"/>
      <c r="AB562" s="253"/>
      <c r="AC562" s="253" t="s">
        <v>357</v>
      </c>
      <c r="AD562" s="253"/>
      <c r="AE562" s="253"/>
      <c r="AF562" s="253"/>
      <c r="AG562" s="253"/>
      <c r="AH562" s="253"/>
      <c r="AI562" s="253"/>
      <c r="AJ562" s="253"/>
      <c r="AK562" s="253"/>
      <c r="AL562" s="253"/>
      <c r="AM562" s="253"/>
      <c r="AN562" s="253"/>
      <c r="AO562" s="253"/>
      <c r="AP562" s="256"/>
      <c r="AQ562" s="253"/>
      <c r="AR562" s="253"/>
      <c r="AS562" s="253"/>
      <c r="AT562" s="256"/>
      <c r="AU562" s="253"/>
      <c r="AV562" s="253"/>
      <c r="AW562" s="253"/>
      <c r="AX562" s="253"/>
      <c r="AY562" s="253"/>
      <c r="AZ562" s="253"/>
      <c r="BA562" s="253"/>
      <c r="BB562" s="253"/>
      <c r="BC562" s="253"/>
      <c r="BD562" s="253"/>
      <c r="BE562" s="253"/>
      <c r="BF562" s="253"/>
      <c r="BG562" s="253"/>
    </row>
    <row r="563" spans="1:59" s="252" customFormat="1" ht="15" customHeight="1" x14ac:dyDescent="0.25">
      <c r="A563" s="253"/>
      <c r="B563" s="253"/>
      <c r="C563" s="253"/>
      <c r="D563" s="253"/>
      <c r="E563" s="253"/>
      <c r="F563" s="253"/>
      <c r="G563" s="253"/>
      <c r="H563" s="253"/>
      <c r="I563" s="253"/>
      <c r="J563" s="253"/>
      <c r="K563" s="253"/>
      <c r="L563" s="253"/>
      <c r="M563" s="253"/>
      <c r="N563" s="253"/>
      <c r="O563" s="253"/>
      <c r="P563" s="253"/>
      <c r="Q563" s="253"/>
      <c r="R563" s="253"/>
      <c r="S563" s="253"/>
      <c r="T563" s="253"/>
      <c r="U563" s="253" t="s">
        <v>716</v>
      </c>
      <c r="V563" s="253"/>
      <c r="W563" s="253"/>
      <c r="X563" s="253"/>
      <c r="Y563" s="253"/>
      <c r="Z563" s="253"/>
      <c r="AA563" s="253"/>
      <c r="AB563" s="253"/>
      <c r="AC563" s="253" t="s">
        <v>329</v>
      </c>
      <c r="AD563" s="253"/>
      <c r="AE563" s="253"/>
      <c r="AF563" s="253"/>
      <c r="AG563" s="253"/>
      <c r="AH563" s="253"/>
      <c r="AI563" s="253"/>
      <c r="AJ563" s="253"/>
      <c r="AK563" s="253"/>
      <c r="AL563" s="253"/>
      <c r="AM563" s="253"/>
      <c r="AN563" s="253"/>
      <c r="AO563" s="253"/>
      <c r="AP563" s="256"/>
      <c r="AQ563" s="253"/>
      <c r="AR563" s="253"/>
      <c r="AS563" s="253"/>
      <c r="AT563" s="256"/>
      <c r="AU563" s="253"/>
      <c r="AV563" s="253"/>
      <c r="AW563" s="253"/>
      <c r="AX563" s="253"/>
      <c r="AY563" s="253"/>
      <c r="AZ563" s="253"/>
      <c r="BA563" s="253"/>
      <c r="BB563" s="253"/>
      <c r="BC563" s="253"/>
      <c r="BD563" s="253"/>
      <c r="BE563" s="253"/>
      <c r="BF563" s="253"/>
      <c r="BG563" s="253"/>
    </row>
    <row r="564" spans="1:59" s="252" customFormat="1" ht="15" customHeight="1" x14ac:dyDescent="0.25">
      <c r="A564" s="253"/>
      <c r="B564" s="253"/>
      <c r="C564" s="253"/>
      <c r="D564" s="253"/>
      <c r="E564" s="253"/>
      <c r="F564" s="253"/>
      <c r="G564" s="253"/>
      <c r="H564" s="253"/>
      <c r="I564" s="253"/>
      <c r="J564" s="253"/>
      <c r="K564" s="253"/>
      <c r="L564" s="253"/>
      <c r="M564" s="253"/>
      <c r="N564" s="253"/>
      <c r="O564" s="253"/>
      <c r="P564" s="253"/>
      <c r="Q564" s="253"/>
      <c r="R564" s="253"/>
      <c r="S564" s="253"/>
      <c r="T564" s="253"/>
      <c r="U564" s="253" t="s">
        <v>717</v>
      </c>
      <c r="V564" s="253"/>
      <c r="W564" s="253"/>
      <c r="X564" s="253"/>
      <c r="Y564" s="253"/>
      <c r="Z564" s="253"/>
      <c r="AA564" s="253"/>
      <c r="AB564" s="253"/>
      <c r="AC564" s="253" t="s">
        <v>320</v>
      </c>
      <c r="AD564" s="253"/>
      <c r="AE564" s="253"/>
      <c r="AF564" s="253"/>
      <c r="AG564" s="253"/>
      <c r="AH564" s="253"/>
      <c r="AI564" s="253"/>
      <c r="AJ564" s="253"/>
      <c r="AK564" s="253"/>
      <c r="AL564" s="253"/>
      <c r="AM564" s="253"/>
      <c r="AN564" s="253"/>
      <c r="AO564" s="253"/>
      <c r="AP564" s="256"/>
      <c r="AQ564" s="253"/>
      <c r="AR564" s="253"/>
      <c r="AS564" s="253"/>
      <c r="AT564" s="256"/>
      <c r="AU564" s="253"/>
      <c r="AV564" s="253"/>
      <c r="AW564" s="253"/>
      <c r="AX564" s="253"/>
      <c r="AY564" s="253"/>
      <c r="AZ564" s="253"/>
      <c r="BA564" s="253"/>
      <c r="BB564" s="253"/>
      <c r="BC564" s="253"/>
      <c r="BD564" s="253"/>
      <c r="BE564" s="253"/>
      <c r="BF564" s="253"/>
      <c r="BG564" s="253"/>
    </row>
    <row r="565" spans="1:59" s="252" customFormat="1" ht="15" customHeight="1" x14ac:dyDescent="0.25">
      <c r="A565" s="253"/>
      <c r="B565" s="253"/>
      <c r="C565" s="253"/>
      <c r="D565" s="253"/>
      <c r="E565" s="253"/>
      <c r="F565" s="253"/>
      <c r="G565" s="253"/>
      <c r="H565" s="253"/>
      <c r="I565" s="253"/>
      <c r="J565" s="253"/>
      <c r="K565" s="253"/>
      <c r="L565" s="253"/>
      <c r="M565" s="253"/>
      <c r="N565" s="253"/>
      <c r="O565" s="253"/>
      <c r="P565" s="253"/>
      <c r="Q565" s="253"/>
      <c r="R565" s="253"/>
      <c r="S565" s="253"/>
      <c r="T565" s="253"/>
      <c r="U565" s="253" t="s">
        <v>718</v>
      </c>
      <c r="V565" s="253"/>
      <c r="W565" s="253"/>
      <c r="X565" s="253"/>
      <c r="Y565" s="253"/>
      <c r="Z565" s="253"/>
      <c r="AA565" s="253"/>
      <c r="AB565" s="253"/>
      <c r="AC565" s="253" t="s">
        <v>393</v>
      </c>
      <c r="AD565" s="253"/>
      <c r="AE565" s="253"/>
      <c r="AF565" s="253"/>
      <c r="AG565" s="253"/>
      <c r="AH565" s="253"/>
      <c r="AI565" s="253"/>
      <c r="AJ565" s="253"/>
      <c r="AK565" s="253"/>
      <c r="AL565" s="253"/>
      <c r="AM565" s="253"/>
      <c r="AN565" s="253"/>
      <c r="AO565" s="253"/>
      <c r="AP565" s="256"/>
      <c r="AQ565" s="253"/>
      <c r="AR565" s="253"/>
      <c r="AS565" s="253"/>
      <c r="AT565" s="256"/>
      <c r="AU565" s="253"/>
      <c r="AV565" s="253"/>
      <c r="AW565" s="253"/>
      <c r="AX565" s="253"/>
      <c r="AY565" s="253"/>
      <c r="AZ565" s="253"/>
      <c r="BA565" s="253"/>
      <c r="BB565" s="253"/>
      <c r="BC565" s="253"/>
      <c r="BD565" s="253"/>
      <c r="BE565" s="253"/>
      <c r="BF565" s="253"/>
      <c r="BG565" s="253"/>
    </row>
    <row r="566" spans="1:59" s="252" customFormat="1" ht="15" customHeight="1" x14ac:dyDescent="0.25">
      <c r="A566" s="253"/>
      <c r="B566" s="253"/>
      <c r="C566" s="253"/>
      <c r="D566" s="253"/>
      <c r="E566" s="253"/>
      <c r="F566" s="253"/>
      <c r="G566" s="253"/>
      <c r="H566" s="253"/>
      <c r="I566" s="253"/>
      <c r="J566" s="253"/>
      <c r="K566" s="253"/>
      <c r="L566" s="253"/>
      <c r="M566" s="253"/>
      <c r="N566" s="253"/>
      <c r="O566" s="253"/>
      <c r="P566" s="253"/>
      <c r="Q566" s="253"/>
      <c r="R566" s="253"/>
      <c r="S566" s="253"/>
      <c r="T566" s="253"/>
      <c r="U566" s="253" t="s">
        <v>719</v>
      </c>
      <c r="V566" s="253"/>
      <c r="W566" s="253"/>
      <c r="X566" s="253"/>
      <c r="Y566" s="253"/>
      <c r="Z566" s="253"/>
      <c r="AA566" s="253"/>
      <c r="AB566" s="253"/>
      <c r="AC566" s="253" t="s">
        <v>357</v>
      </c>
      <c r="AD566" s="253"/>
      <c r="AE566" s="253"/>
      <c r="AF566" s="253"/>
      <c r="AG566" s="253"/>
      <c r="AH566" s="253"/>
      <c r="AI566" s="253"/>
      <c r="AJ566" s="253"/>
      <c r="AK566" s="253"/>
      <c r="AL566" s="253"/>
      <c r="AM566" s="253"/>
      <c r="AN566" s="253"/>
      <c r="AO566" s="253"/>
      <c r="AP566" s="256"/>
      <c r="AQ566" s="253"/>
      <c r="AR566" s="253"/>
      <c r="AS566" s="253"/>
      <c r="AT566" s="256"/>
      <c r="AU566" s="253"/>
      <c r="AV566" s="253"/>
      <c r="AW566" s="253"/>
      <c r="AX566" s="253"/>
      <c r="AY566" s="253"/>
      <c r="AZ566" s="253"/>
      <c r="BA566" s="253"/>
      <c r="BB566" s="253"/>
      <c r="BC566" s="253"/>
      <c r="BD566" s="253"/>
      <c r="BE566" s="253"/>
      <c r="BF566" s="253"/>
      <c r="BG566" s="253"/>
    </row>
    <row r="567" spans="1:59" s="252" customFormat="1" ht="15" customHeight="1" x14ac:dyDescent="0.25">
      <c r="A567" s="253"/>
      <c r="B567" s="253"/>
      <c r="C567" s="253"/>
      <c r="D567" s="253"/>
      <c r="E567" s="253"/>
      <c r="F567" s="253"/>
      <c r="G567" s="253"/>
      <c r="H567" s="253"/>
      <c r="I567" s="253"/>
      <c r="J567" s="253"/>
      <c r="K567" s="253"/>
      <c r="L567" s="253"/>
      <c r="M567" s="253"/>
      <c r="N567" s="253"/>
      <c r="O567" s="253"/>
      <c r="P567" s="253"/>
      <c r="Q567" s="253"/>
      <c r="R567" s="253"/>
      <c r="S567" s="253"/>
      <c r="T567" s="253"/>
      <c r="U567" s="253" t="s">
        <v>720</v>
      </c>
      <c r="V567" s="253"/>
      <c r="W567" s="253"/>
      <c r="X567" s="253"/>
      <c r="Y567" s="253"/>
      <c r="Z567" s="253"/>
      <c r="AA567" s="253"/>
      <c r="AB567" s="253"/>
      <c r="AC567" s="253" t="s">
        <v>329</v>
      </c>
      <c r="AD567" s="253"/>
      <c r="AE567" s="253"/>
      <c r="AF567" s="253"/>
      <c r="AG567" s="253"/>
      <c r="AH567" s="253"/>
      <c r="AI567" s="253"/>
      <c r="AJ567" s="253"/>
      <c r="AK567" s="253"/>
      <c r="AL567" s="253"/>
      <c r="AM567" s="253"/>
      <c r="AN567" s="253"/>
      <c r="AO567" s="253"/>
      <c r="AP567" s="256"/>
      <c r="AQ567" s="253"/>
      <c r="AR567" s="253"/>
      <c r="AS567" s="253"/>
      <c r="AT567" s="256"/>
      <c r="AU567" s="253"/>
      <c r="AV567" s="253"/>
      <c r="AW567" s="253"/>
      <c r="AX567" s="253"/>
      <c r="AY567" s="253"/>
      <c r="AZ567" s="253"/>
      <c r="BA567" s="253"/>
      <c r="BB567" s="253"/>
      <c r="BC567" s="253"/>
      <c r="BD567" s="253"/>
      <c r="BE567" s="253"/>
      <c r="BF567" s="253"/>
      <c r="BG567" s="253"/>
    </row>
    <row r="568" spans="1:59" s="252" customFormat="1" ht="15" customHeight="1" x14ac:dyDescent="0.25">
      <c r="A568" s="253"/>
      <c r="B568" s="253"/>
      <c r="C568" s="253"/>
      <c r="D568" s="253"/>
      <c r="E568" s="253"/>
      <c r="F568" s="253"/>
      <c r="G568" s="253"/>
      <c r="H568" s="253"/>
      <c r="I568" s="253"/>
      <c r="J568" s="253"/>
      <c r="K568" s="253"/>
      <c r="L568" s="253"/>
      <c r="M568" s="253"/>
      <c r="N568" s="253"/>
      <c r="O568" s="253"/>
      <c r="P568" s="253"/>
      <c r="Q568" s="253"/>
      <c r="R568" s="253"/>
      <c r="S568" s="253"/>
      <c r="T568" s="253"/>
      <c r="U568" s="253" t="s">
        <v>721</v>
      </c>
      <c r="V568" s="253"/>
      <c r="W568" s="253"/>
      <c r="X568" s="253"/>
      <c r="Y568" s="253"/>
      <c r="Z568" s="253"/>
      <c r="AA568" s="253"/>
      <c r="AB568" s="253"/>
      <c r="AC568" s="253" t="s">
        <v>332</v>
      </c>
      <c r="AD568" s="253"/>
      <c r="AE568" s="253"/>
      <c r="AF568" s="253"/>
      <c r="AG568" s="253"/>
      <c r="AH568" s="253"/>
      <c r="AI568" s="253"/>
      <c r="AJ568" s="253"/>
      <c r="AK568" s="253"/>
      <c r="AL568" s="253"/>
      <c r="AM568" s="253"/>
      <c r="AN568" s="253"/>
      <c r="AO568" s="253"/>
      <c r="AP568" s="256"/>
      <c r="AQ568" s="253"/>
      <c r="AR568" s="253"/>
      <c r="AS568" s="253"/>
      <c r="AT568" s="256"/>
      <c r="AU568" s="253"/>
      <c r="AV568" s="253"/>
      <c r="AW568" s="253"/>
      <c r="AX568" s="253"/>
      <c r="AY568" s="253"/>
      <c r="AZ568" s="253"/>
      <c r="BA568" s="253"/>
      <c r="BB568" s="253"/>
      <c r="BC568" s="253"/>
      <c r="BD568" s="253"/>
      <c r="BE568" s="253"/>
      <c r="BF568" s="253"/>
      <c r="BG568" s="253"/>
    </row>
    <row r="569" spans="1:59" s="252" customFormat="1" ht="15" customHeight="1" x14ac:dyDescent="0.25">
      <c r="A569" s="253"/>
      <c r="B569" s="253"/>
      <c r="C569" s="253"/>
      <c r="D569" s="253"/>
      <c r="E569" s="253"/>
      <c r="F569" s="253"/>
      <c r="G569" s="253"/>
      <c r="H569" s="253"/>
      <c r="I569" s="253"/>
      <c r="J569" s="253"/>
      <c r="K569" s="253"/>
      <c r="L569" s="253"/>
      <c r="M569" s="253"/>
      <c r="N569" s="253"/>
      <c r="O569" s="253"/>
      <c r="P569" s="253"/>
      <c r="Q569" s="253"/>
      <c r="R569" s="253"/>
      <c r="S569" s="253"/>
      <c r="T569" s="253"/>
      <c r="U569" s="253" t="s">
        <v>722</v>
      </c>
      <c r="V569" s="253"/>
      <c r="W569" s="253"/>
      <c r="X569" s="253"/>
      <c r="Y569" s="253"/>
      <c r="Z569" s="253"/>
      <c r="AA569" s="253"/>
      <c r="AB569" s="253"/>
      <c r="AC569" s="253" t="s">
        <v>329</v>
      </c>
      <c r="AD569" s="253"/>
      <c r="AE569" s="253"/>
      <c r="AF569" s="253"/>
      <c r="AG569" s="253"/>
      <c r="AH569" s="253"/>
      <c r="AI569" s="253"/>
      <c r="AJ569" s="253"/>
      <c r="AK569" s="253"/>
      <c r="AL569" s="253"/>
      <c r="AM569" s="253"/>
      <c r="AN569" s="253"/>
      <c r="AO569" s="253"/>
      <c r="AP569" s="256"/>
      <c r="AQ569" s="253"/>
      <c r="AR569" s="253"/>
      <c r="AS569" s="253"/>
      <c r="AT569" s="256"/>
      <c r="AU569" s="253"/>
      <c r="AV569" s="253"/>
      <c r="AW569" s="253"/>
      <c r="AX569" s="253"/>
      <c r="AY569" s="253"/>
      <c r="AZ569" s="253"/>
      <c r="BA569" s="253"/>
      <c r="BB569" s="253"/>
      <c r="BC569" s="253"/>
      <c r="BD569" s="253"/>
      <c r="BE569" s="253"/>
      <c r="BF569" s="253"/>
      <c r="BG569" s="253"/>
    </row>
    <row r="570" spans="1:59" s="252" customFormat="1" ht="15" customHeight="1" x14ac:dyDescent="0.25">
      <c r="A570" s="253"/>
      <c r="B570" s="253"/>
      <c r="C570" s="253"/>
      <c r="D570" s="253"/>
      <c r="E570" s="253"/>
      <c r="F570" s="253"/>
      <c r="G570" s="253"/>
      <c r="H570" s="253"/>
      <c r="I570" s="253"/>
      <c r="J570" s="253"/>
      <c r="K570" s="253"/>
      <c r="L570" s="253"/>
      <c r="M570" s="253"/>
      <c r="N570" s="253"/>
      <c r="O570" s="253"/>
      <c r="P570" s="253"/>
      <c r="Q570" s="253"/>
      <c r="R570" s="253"/>
      <c r="S570" s="253"/>
      <c r="T570" s="253"/>
      <c r="U570" s="253" t="s">
        <v>723</v>
      </c>
      <c r="V570" s="253"/>
      <c r="W570" s="253"/>
      <c r="X570" s="253"/>
      <c r="Y570" s="253"/>
      <c r="Z570" s="253"/>
      <c r="AA570" s="253"/>
      <c r="AB570" s="253"/>
      <c r="AC570" s="253" t="s">
        <v>323</v>
      </c>
      <c r="AD570" s="253"/>
      <c r="AE570" s="253"/>
      <c r="AF570" s="253"/>
      <c r="AG570" s="253"/>
      <c r="AH570" s="253"/>
      <c r="AI570" s="253"/>
      <c r="AJ570" s="253"/>
      <c r="AK570" s="253"/>
      <c r="AL570" s="253"/>
      <c r="AM570" s="253"/>
      <c r="AN570" s="253"/>
      <c r="AO570" s="253"/>
      <c r="AP570" s="256"/>
      <c r="AQ570" s="253"/>
      <c r="AR570" s="253"/>
      <c r="AS570" s="253"/>
      <c r="AT570" s="256"/>
      <c r="AU570" s="253"/>
      <c r="AV570" s="253"/>
      <c r="AW570" s="253"/>
      <c r="AX570" s="253"/>
      <c r="AY570" s="253"/>
      <c r="AZ570" s="253"/>
      <c r="BA570" s="253"/>
      <c r="BB570" s="253"/>
      <c r="BC570" s="253"/>
      <c r="BD570" s="253"/>
      <c r="BE570" s="253"/>
      <c r="BF570" s="253"/>
      <c r="BG570" s="253"/>
    </row>
    <row r="571" spans="1:59" s="252" customFormat="1" ht="15" customHeight="1" x14ac:dyDescent="0.25">
      <c r="A571" s="253"/>
      <c r="B571" s="253"/>
      <c r="C571" s="253"/>
      <c r="D571" s="253"/>
      <c r="E571" s="253"/>
      <c r="F571" s="253"/>
      <c r="G571" s="253"/>
      <c r="H571" s="253"/>
      <c r="I571" s="253"/>
      <c r="J571" s="253"/>
      <c r="K571" s="253"/>
      <c r="L571" s="253"/>
      <c r="M571" s="253"/>
      <c r="N571" s="253"/>
      <c r="O571" s="253"/>
      <c r="P571" s="253"/>
      <c r="Q571" s="253"/>
      <c r="R571" s="253"/>
      <c r="S571" s="253"/>
      <c r="T571" s="253"/>
      <c r="U571" s="253" t="s">
        <v>724</v>
      </c>
      <c r="V571" s="253"/>
      <c r="W571" s="253"/>
      <c r="X571" s="253"/>
      <c r="Y571" s="253"/>
      <c r="Z571" s="253"/>
      <c r="AA571" s="253"/>
      <c r="AB571" s="253"/>
      <c r="AC571" s="253" t="s">
        <v>323</v>
      </c>
      <c r="AD571" s="253"/>
      <c r="AE571" s="253"/>
      <c r="AF571" s="253"/>
      <c r="AG571" s="253"/>
      <c r="AH571" s="253"/>
      <c r="AI571" s="253"/>
      <c r="AJ571" s="253"/>
      <c r="AK571" s="253"/>
      <c r="AL571" s="253"/>
      <c r="AM571" s="253"/>
      <c r="AN571" s="253"/>
      <c r="AO571" s="253"/>
      <c r="AP571" s="256"/>
      <c r="AQ571" s="253"/>
      <c r="AR571" s="253"/>
      <c r="AS571" s="253"/>
      <c r="AT571" s="256"/>
      <c r="AU571" s="253"/>
      <c r="AV571" s="253"/>
      <c r="AW571" s="253"/>
      <c r="AX571" s="253"/>
      <c r="AY571" s="253"/>
      <c r="AZ571" s="253"/>
      <c r="BA571" s="253"/>
      <c r="BB571" s="253"/>
      <c r="BC571" s="253"/>
      <c r="BD571" s="253"/>
      <c r="BE571" s="253"/>
      <c r="BF571" s="253"/>
      <c r="BG571" s="253"/>
    </row>
    <row r="572" spans="1:59" s="252" customFormat="1" ht="15" customHeight="1" x14ac:dyDescent="0.25">
      <c r="A572" s="253"/>
      <c r="B572" s="253"/>
      <c r="C572" s="253"/>
      <c r="D572" s="253"/>
      <c r="E572" s="253"/>
      <c r="F572" s="253"/>
      <c r="G572" s="253"/>
      <c r="H572" s="253"/>
      <c r="I572" s="253"/>
      <c r="J572" s="253"/>
      <c r="K572" s="253"/>
      <c r="L572" s="253"/>
      <c r="M572" s="253"/>
      <c r="N572" s="253"/>
      <c r="O572" s="253"/>
      <c r="P572" s="253"/>
      <c r="Q572" s="253"/>
      <c r="R572" s="253"/>
      <c r="S572" s="253"/>
      <c r="T572" s="253"/>
      <c r="U572" s="253" t="s">
        <v>725</v>
      </c>
      <c r="V572" s="253"/>
      <c r="W572" s="253"/>
      <c r="X572" s="253"/>
      <c r="Y572" s="253"/>
      <c r="Z572" s="253"/>
      <c r="AA572" s="253"/>
      <c r="AB572" s="253"/>
      <c r="AC572" s="253" t="s">
        <v>373</v>
      </c>
      <c r="AD572" s="253"/>
      <c r="AE572" s="253"/>
      <c r="AF572" s="253"/>
      <c r="AG572" s="253"/>
      <c r="AH572" s="253"/>
      <c r="AI572" s="253"/>
      <c r="AJ572" s="253"/>
      <c r="AK572" s="253"/>
      <c r="AL572" s="253"/>
      <c r="AM572" s="253"/>
      <c r="AN572" s="253"/>
      <c r="AO572" s="253"/>
      <c r="AP572" s="256"/>
      <c r="AQ572" s="253"/>
      <c r="AR572" s="253"/>
      <c r="AS572" s="253"/>
      <c r="AT572" s="256"/>
      <c r="AU572" s="253"/>
      <c r="AV572" s="253"/>
      <c r="AW572" s="253"/>
      <c r="AX572" s="253"/>
      <c r="AY572" s="253"/>
      <c r="AZ572" s="253"/>
      <c r="BA572" s="253"/>
      <c r="BB572" s="253"/>
      <c r="BC572" s="253"/>
      <c r="BD572" s="253"/>
      <c r="BE572" s="253"/>
      <c r="BF572" s="253"/>
      <c r="BG572" s="253"/>
    </row>
    <row r="573" spans="1:59" s="252" customFormat="1" ht="15" customHeight="1" x14ac:dyDescent="0.25">
      <c r="A573" s="253"/>
      <c r="B573" s="253"/>
      <c r="C573" s="253"/>
      <c r="D573" s="253"/>
      <c r="E573" s="253"/>
      <c r="F573" s="253"/>
      <c r="G573" s="253"/>
      <c r="H573" s="253"/>
      <c r="I573" s="253"/>
      <c r="J573" s="253"/>
      <c r="K573" s="253"/>
      <c r="L573" s="253"/>
      <c r="M573" s="253"/>
      <c r="N573" s="253"/>
      <c r="O573" s="253"/>
      <c r="P573" s="253"/>
      <c r="Q573" s="253"/>
      <c r="R573" s="253"/>
      <c r="S573" s="253"/>
      <c r="T573" s="253"/>
      <c r="U573" s="253" t="s">
        <v>726</v>
      </c>
      <c r="V573" s="253"/>
      <c r="W573" s="253"/>
      <c r="X573" s="253"/>
      <c r="Y573" s="253"/>
      <c r="Z573" s="253"/>
      <c r="AA573" s="253"/>
      <c r="AB573" s="253"/>
      <c r="AC573" s="253" t="s">
        <v>393</v>
      </c>
      <c r="AD573" s="253"/>
      <c r="AE573" s="253"/>
      <c r="AF573" s="253"/>
      <c r="AG573" s="253"/>
      <c r="AH573" s="253"/>
      <c r="AI573" s="253"/>
      <c r="AJ573" s="253"/>
      <c r="AK573" s="253"/>
      <c r="AL573" s="253"/>
      <c r="AM573" s="253"/>
      <c r="AN573" s="253"/>
      <c r="AO573" s="253"/>
      <c r="AP573" s="256"/>
      <c r="AQ573" s="253"/>
      <c r="AR573" s="253"/>
      <c r="AS573" s="253"/>
      <c r="AT573" s="256"/>
      <c r="AU573" s="253"/>
      <c r="AV573" s="253"/>
      <c r="AW573" s="253"/>
      <c r="AX573" s="253"/>
      <c r="AY573" s="253"/>
      <c r="AZ573" s="253"/>
      <c r="BA573" s="253"/>
      <c r="BB573" s="253"/>
      <c r="BC573" s="253"/>
      <c r="BD573" s="253"/>
      <c r="BE573" s="253"/>
      <c r="BF573" s="253"/>
      <c r="BG573" s="253"/>
    </row>
    <row r="574" spans="1:59" s="252" customFormat="1" ht="15" customHeight="1" x14ac:dyDescent="0.25">
      <c r="A574" s="253"/>
      <c r="B574" s="253"/>
      <c r="C574" s="253"/>
      <c r="D574" s="253"/>
      <c r="E574" s="253"/>
      <c r="F574" s="253"/>
      <c r="G574" s="253"/>
      <c r="H574" s="253"/>
      <c r="I574" s="253"/>
      <c r="J574" s="253"/>
      <c r="K574" s="253"/>
      <c r="L574" s="253"/>
      <c r="M574" s="253"/>
      <c r="N574" s="253"/>
      <c r="O574" s="253"/>
      <c r="P574" s="253"/>
      <c r="Q574" s="253"/>
      <c r="R574" s="253"/>
      <c r="S574" s="253"/>
      <c r="T574" s="253"/>
      <c r="U574" s="253" t="s">
        <v>727</v>
      </c>
      <c r="V574" s="253"/>
      <c r="W574" s="253"/>
      <c r="X574" s="253"/>
      <c r="Y574" s="253"/>
      <c r="Z574" s="253"/>
      <c r="AA574" s="253"/>
      <c r="AB574" s="253"/>
      <c r="AC574" s="253" t="s">
        <v>329</v>
      </c>
      <c r="AD574" s="253"/>
      <c r="AE574" s="253"/>
      <c r="AF574" s="253"/>
      <c r="AG574" s="253"/>
      <c r="AH574" s="253"/>
      <c r="AI574" s="253"/>
      <c r="AJ574" s="253"/>
      <c r="AK574" s="253"/>
      <c r="AL574" s="253"/>
      <c r="AM574" s="253"/>
      <c r="AN574" s="253"/>
      <c r="AO574" s="253"/>
      <c r="AP574" s="256"/>
      <c r="AQ574" s="253"/>
      <c r="AR574" s="253"/>
      <c r="AS574" s="253"/>
      <c r="AT574" s="256"/>
      <c r="AU574" s="253"/>
      <c r="AV574" s="253"/>
      <c r="AW574" s="253"/>
      <c r="AX574" s="253"/>
      <c r="AY574" s="253"/>
      <c r="AZ574" s="253"/>
      <c r="BA574" s="253"/>
      <c r="BB574" s="253"/>
      <c r="BC574" s="253"/>
      <c r="BD574" s="253"/>
      <c r="BE574" s="253"/>
      <c r="BF574" s="253"/>
      <c r="BG574" s="253"/>
    </row>
    <row r="575" spans="1:59" s="252" customFormat="1" ht="15" customHeight="1" x14ac:dyDescent="0.25">
      <c r="A575" s="253"/>
      <c r="B575" s="253"/>
      <c r="C575" s="253"/>
      <c r="D575" s="253"/>
      <c r="E575" s="253"/>
      <c r="F575" s="253"/>
      <c r="G575" s="253"/>
      <c r="H575" s="253"/>
      <c r="I575" s="253"/>
      <c r="J575" s="253"/>
      <c r="K575" s="253"/>
      <c r="L575" s="253"/>
      <c r="M575" s="253"/>
      <c r="N575" s="253"/>
      <c r="O575" s="253"/>
      <c r="P575" s="253"/>
      <c r="Q575" s="253"/>
      <c r="R575" s="253"/>
      <c r="S575" s="253"/>
      <c r="T575" s="253"/>
      <c r="U575" s="253" t="s">
        <v>728</v>
      </c>
      <c r="V575" s="253"/>
      <c r="W575" s="253"/>
      <c r="X575" s="253"/>
      <c r="Y575" s="253"/>
      <c r="Z575" s="253"/>
      <c r="AA575" s="253"/>
      <c r="AB575" s="253"/>
      <c r="AC575" s="253" t="s">
        <v>329</v>
      </c>
      <c r="AD575" s="253"/>
      <c r="AE575" s="253"/>
      <c r="AF575" s="253"/>
      <c r="AG575" s="253"/>
      <c r="AH575" s="253"/>
      <c r="AI575" s="253"/>
      <c r="AJ575" s="253"/>
      <c r="AK575" s="253"/>
      <c r="AL575" s="253"/>
      <c r="AM575" s="253"/>
      <c r="AN575" s="253"/>
      <c r="AO575" s="253"/>
      <c r="AP575" s="256"/>
      <c r="AQ575" s="253"/>
      <c r="AR575" s="253"/>
      <c r="AS575" s="253"/>
      <c r="AT575" s="256"/>
      <c r="AU575" s="253"/>
      <c r="AV575" s="253"/>
      <c r="AW575" s="253"/>
      <c r="AX575" s="253"/>
      <c r="AY575" s="253"/>
      <c r="AZ575" s="253"/>
      <c r="BA575" s="253"/>
      <c r="BB575" s="253"/>
      <c r="BC575" s="253"/>
      <c r="BD575" s="253"/>
      <c r="BE575" s="253"/>
      <c r="BF575" s="253"/>
      <c r="BG575" s="253"/>
    </row>
    <row r="576" spans="1:59" s="252" customFormat="1" ht="15" customHeight="1" x14ac:dyDescent="0.25">
      <c r="A576" s="253"/>
      <c r="B576" s="253"/>
      <c r="C576" s="253"/>
      <c r="D576" s="253"/>
      <c r="E576" s="253"/>
      <c r="F576" s="253"/>
      <c r="G576" s="253"/>
      <c r="H576" s="253"/>
      <c r="I576" s="253"/>
      <c r="J576" s="253"/>
      <c r="K576" s="253"/>
      <c r="L576" s="253"/>
      <c r="M576" s="253"/>
      <c r="N576" s="253"/>
      <c r="O576" s="253"/>
      <c r="P576" s="253"/>
      <c r="Q576" s="253"/>
      <c r="R576" s="253"/>
      <c r="S576" s="253"/>
      <c r="T576" s="253"/>
      <c r="U576" s="253" t="s">
        <v>729</v>
      </c>
      <c r="V576" s="253"/>
      <c r="W576" s="253"/>
      <c r="X576" s="253"/>
      <c r="Y576" s="253"/>
      <c r="Z576" s="253"/>
      <c r="AA576" s="253"/>
      <c r="AB576" s="253"/>
      <c r="AC576" s="253" t="s">
        <v>323</v>
      </c>
      <c r="AD576" s="253"/>
      <c r="AE576" s="253"/>
      <c r="AF576" s="253"/>
      <c r="AG576" s="253"/>
      <c r="AH576" s="253"/>
      <c r="AI576" s="253"/>
      <c r="AJ576" s="253"/>
      <c r="AK576" s="253"/>
      <c r="AL576" s="253"/>
      <c r="AM576" s="253"/>
      <c r="AN576" s="253"/>
      <c r="AO576" s="253"/>
      <c r="AP576" s="256"/>
      <c r="AQ576" s="253"/>
      <c r="AR576" s="253"/>
      <c r="AS576" s="253"/>
      <c r="AT576" s="256"/>
      <c r="AU576" s="253"/>
      <c r="AV576" s="253"/>
      <c r="AW576" s="253"/>
      <c r="AX576" s="253"/>
      <c r="AY576" s="253"/>
      <c r="AZ576" s="253"/>
      <c r="BA576" s="253"/>
      <c r="BB576" s="253"/>
      <c r="BC576" s="253"/>
      <c r="BD576" s="253"/>
      <c r="BE576" s="253"/>
      <c r="BF576" s="253"/>
      <c r="BG576" s="253"/>
    </row>
    <row r="577" spans="1:59" s="252" customFormat="1" ht="15" customHeight="1" x14ac:dyDescent="0.25">
      <c r="A577" s="253"/>
      <c r="B577" s="253"/>
      <c r="C577" s="253"/>
      <c r="D577" s="253"/>
      <c r="E577" s="253"/>
      <c r="F577" s="253"/>
      <c r="G577" s="253"/>
      <c r="H577" s="253"/>
      <c r="I577" s="253"/>
      <c r="J577" s="253"/>
      <c r="K577" s="253"/>
      <c r="L577" s="253"/>
      <c r="M577" s="253"/>
      <c r="N577" s="253"/>
      <c r="O577" s="253"/>
      <c r="P577" s="253"/>
      <c r="Q577" s="253"/>
      <c r="R577" s="253"/>
      <c r="S577" s="253"/>
      <c r="T577" s="253"/>
      <c r="U577" s="253" t="s">
        <v>730</v>
      </c>
      <c r="V577" s="253"/>
      <c r="W577" s="253"/>
      <c r="X577" s="253"/>
      <c r="Y577" s="253"/>
      <c r="Z577" s="253"/>
      <c r="AA577" s="253"/>
      <c r="AB577" s="253"/>
      <c r="AC577" s="253" t="s">
        <v>393</v>
      </c>
      <c r="AD577" s="253"/>
      <c r="AE577" s="253"/>
      <c r="AF577" s="253"/>
      <c r="AG577" s="253"/>
      <c r="AH577" s="253"/>
      <c r="AI577" s="253"/>
      <c r="AJ577" s="253"/>
      <c r="AK577" s="253"/>
      <c r="AL577" s="253"/>
      <c r="AM577" s="253"/>
      <c r="AN577" s="253"/>
      <c r="AO577" s="253"/>
      <c r="AP577" s="256"/>
      <c r="AQ577" s="253"/>
      <c r="AR577" s="253"/>
      <c r="AS577" s="253"/>
      <c r="AT577" s="256"/>
      <c r="AU577" s="253"/>
      <c r="AV577" s="253"/>
      <c r="AW577" s="253"/>
      <c r="AX577" s="253"/>
      <c r="AY577" s="253"/>
      <c r="AZ577" s="253"/>
      <c r="BA577" s="253"/>
      <c r="BB577" s="253"/>
      <c r="BC577" s="253"/>
      <c r="BD577" s="253"/>
      <c r="BE577" s="253"/>
      <c r="BF577" s="253"/>
      <c r="BG577" s="253"/>
    </row>
    <row r="578" spans="1:59" s="252" customFormat="1" ht="15" customHeight="1" x14ac:dyDescent="0.25">
      <c r="A578" s="253"/>
      <c r="B578" s="253"/>
      <c r="C578" s="253"/>
      <c r="D578" s="253"/>
      <c r="E578" s="253"/>
      <c r="F578" s="253"/>
      <c r="G578" s="253"/>
      <c r="H578" s="253"/>
      <c r="I578" s="253"/>
      <c r="J578" s="253"/>
      <c r="K578" s="253"/>
      <c r="L578" s="253"/>
      <c r="M578" s="253"/>
      <c r="N578" s="253"/>
      <c r="O578" s="253"/>
      <c r="P578" s="253"/>
      <c r="Q578" s="253"/>
      <c r="R578" s="253"/>
      <c r="S578" s="253"/>
      <c r="T578" s="253"/>
      <c r="U578" s="253" t="s">
        <v>731</v>
      </c>
      <c r="V578" s="253"/>
      <c r="W578" s="253"/>
      <c r="X578" s="253"/>
      <c r="Y578" s="253"/>
      <c r="Z578" s="253"/>
      <c r="AA578" s="253"/>
      <c r="AB578" s="253"/>
      <c r="AC578" s="253" t="s">
        <v>357</v>
      </c>
      <c r="AD578" s="253"/>
      <c r="AE578" s="253"/>
      <c r="AF578" s="253"/>
      <c r="AG578" s="253"/>
      <c r="AH578" s="253"/>
      <c r="AI578" s="253"/>
      <c r="AJ578" s="253"/>
      <c r="AK578" s="253"/>
      <c r="AL578" s="253"/>
      <c r="AM578" s="253"/>
      <c r="AN578" s="253"/>
      <c r="AO578" s="253"/>
      <c r="AP578" s="256"/>
      <c r="AQ578" s="253"/>
      <c r="AR578" s="253"/>
      <c r="AS578" s="253"/>
      <c r="AT578" s="256"/>
      <c r="AU578" s="253"/>
      <c r="AV578" s="253"/>
      <c r="AW578" s="253"/>
      <c r="AX578" s="253"/>
      <c r="AY578" s="253"/>
      <c r="AZ578" s="253"/>
      <c r="BA578" s="253"/>
      <c r="BB578" s="253"/>
      <c r="BC578" s="253"/>
      <c r="BD578" s="253"/>
      <c r="BE578" s="253"/>
      <c r="BF578" s="253"/>
      <c r="BG578" s="253"/>
    </row>
    <row r="579" spans="1:59" s="252" customFormat="1" ht="15" customHeight="1" x14ac:dyDescent="0.25">
      <c r="A579" s="253"/>
      <c r="B579" s="253"/>
      <c r="C579" s="253"/>
      <c r="D579" s="253"/>
      <c r="E579" s="253"/>
      <c r="F579" s="253"/>
      <c r="G579" s="253"/>
      <c r="H579" s="253"/>
      <c r="I579" s="253"/>
      <c r="J579" s="253"/>
      <c r="K579" s="253"/>
      <c r="L579" s="253"/>
      <c r="M579" s="253"/>
      <c r="N579" s="253"/>
      <c r="O579" s="253"/>
      <c r="P579" s="253"/>
      <c r="Q579" s="253"/>
      <c r="R579" s="253"/>
      <c r="S579" s="253"/>
      <c r="T579" s="253"/>
      <c r="U579" s="253" t="s">
        <v>732</v>
      </c>
      <c r="V579" s="253"/>
      <c r="W579" s="253"/>
      <c r="X579" s="253"/>
      <c r="Y579" s="253"/>
      <c r="Z579" s="253"/>
      <c r="AA579" s="253"/>
      <c r="AB579" s="253"/>
      <c r="AC579" s="253" t="s">
        <v>320</v>
      </c>
      <c r="AD579" s="253"/>
      <c r="AE579" s="253"/>
      <c r="AF579" s="253"/>
      <c r="AG579" s="253"/>
      <c r="AH579" s="253"/>
      <c r="AI579" s="253"/>
      <c r="AJ579" s="253"/>
      <c r="AK579" s="253"/>
      <c r="AL579" s="253"/>
      <c r="AM579" s="253"/>
      <c r="AN579" s="253"/>
      <c r="AO579" s="253"/>
      <c r="AP579" s="256"/>
      <c r="AQ579" s="253"/>
      <c r="AR579" s="253"/>
      <c r="AS579" s="253"/>
      <c r="AT579" s="256"/>
      <c r="AU579" s="253"/>
      <c r="AV579" s="253"/>
      <c r="AW579" s="253"/>
      <c r="AX579" s="253"/>
      <c r="AY579" s="253"/>
      <c r="AZ579" s="253"/>
      <c r="BA579" s="253"/>
      <c r="BB579" s="253"/>
      <c r="BC579" s="253"/>
      <c r="BD579" s="253"/>
      <c r="BE579" s="253"/>
      <c r="BF579" s="253"/>
      <c r="BG579" s="253"/>
    </row>
    <row r="580" spans="1:59" s="252" customFormat="1" ht="15" customHeight="1" x14ac:dyDescent="0.25">
      <c r="A580" s="253"/>
      <c r="B580" s="253"/>
      <c r="C580" s="253"/>
      <c r="D580" s="253"/>
      <c r="E580" s="253"/>
      <c r="F580" s="253"/>
      <c r="G580" s="253"/>
      <c r="H580" s="253"/>
      <c r="I580" s="253"/>
      <c r="J580" s="253"/>
      <c r="K580" s="253"/>
      <c r="L580" s="253"/>
      <c r="M580" s="253"/>
      <c r="N580" s="253"/>
      <c r="O580" s="253"/>
      <c r="P580" s="253"/>
      <c r="Q580" s="253"/>
      <c r="R580" s="253"/>
      <c r="S580" s="253"/>
      <c r="T580" s="253"/>
      <c r="U580" s="253" t="s">
        <v>733</v>
      </c>
      <c r="V580" s="253"/>
      <c r="W580" s="253"/>
      <c r="X580" s="253"/>
      <c r="Y580" s="253"/>
      <c r="Z580" s="253"/>
      <c r="AA580" s="253"/>
      <c r="AB580" s="253"/>
      <c r="AC580" s="253" t="s">
        <v>393</v>
      </c>
      <c r="AD580" s="253"/>
      <c r="AE580" s="253"/>
      <c r="AF580" s="253"/>
      <c r="AG580" s="253"/>
      <c r="AH580" s="253"/>
      <c r="AI580" s="253"/>
      <c r="AJ580" s="253"/>
      <c r="AK580" s="253"/>
      <c r="AL580" s="253"/>
      <c r="AM580" s="253"/>
      <c r="AN580" s="253"/>
      <c r="AO580" s="253"/>
      <c r="AP580" s="256"/>
      <c r="AQ580" s="253"/>
      <c r="AR580" s="253"/>
      <c r="AS580" s="253"/>
      <c r="AT580" s="256"/>
      <c r="AU580" s="253"/>
      <c r="AV580" s="253"/>
      <c r="AW580" s="253"/>
      <c r="AX580" s="253"/>
      <c r="AY580" s="253"/>
      <c r="AZ580" s="253"/>
      <c r="BA580" s="253"/>
      <c r="BB580" s="253"/>
      <c r="BC580" s="253"/>
      <c r="BD580" s="253"/>
      <c r="BE580" s="253"/>
      <c r="BF580" s="253"/>
      <c r="BG580" s="253"/>
    </row>
    <row r="581" spans="1:59" s="252" customFormat="1" ht="15" customHeight="1" x14ac:dyDescent="0.25">
      <c r="A581" s="253"/>
      <c r="B581" s="253"/>
      <c r="C581" s="253"/>
      <c r="D581" s="253"/>
      <c r="E581" s="253"/>
      <c r="F581" s="253"/>
      <c r="G581" s="253"/>
      <c r="H581" s="253"/>
      <c r="I581" s="253"/>
      <c r="J581" s="253"/>
      <c r="K581" s="253"/>
      <c r="L581" s="253"/>
      <c r="M581" s="253"/>
      <c r="N581" s="253"/>
      <c r="O581" s="253"/>
      <c r="P581" s="253"/>
      <c r="Q581" s="253"/>
      <c r="R581" s="253"/>
      <c r="S581" s="253"/>
      <c r="T581" s="253"/>
      <c r="U581" s="253" t="s">
        <v>734</v>
      </c>
      <c r="V581" s="253"/>
      <c r="W581" s="253"/>
      <c r="X581" s="253"/>
      <c r="Y581" s="253"/>
      <c r="Z581" s="253"/>
      <c r="AA581" s="253"/>
      <c r="AB581" s="253"/>
      <c r="AC581" s="253" t="s">
        <v>332</v>
      </c>
      <c r="AD581" s="253"/>
      <c r="AE581" s="253"/>
      <c r="AF581" s="253"/>
      <c r="AG581" s="253"/>
      <c r="AH581" s="253"/>
      <c r="AI581" s="253"/>
      <c r="AJ581" s="253"/>
      <c r="AK581" s="253"/>
      <c r="AL581" s="253"/>
      <c r="AM581" s="253"/>
      <c r="AN581" s="253"/>
      <c r="AO581" s="253"/>
      <c r="AP581" s="256"/>
      <c r="AQ581" s="253"/>
      <c r="AR581" s="253"/>
      <c r="AS581" s="253"/>
      <c r="AT581" s="256"/>
      <c r="AU581" s="253"/>
      <c r="AV581" s="253"/>
      <c r="AW581" s="253"/>
      <c r="AX581" s="253"/>
      <c r="AY581" s="253"/>
      <c r="AZ581" s="253"/>
      <c r="BA581" s="253"/>
      <c r="BB581" s="253"/>
      <c r="BC581" s="253"/>
      <c r="BD581" s="253"/>
      <c r="BE581" s="253"/>
      <c r="BF581" s="253"/>
      <c r="BG581" s="253"/>
    </row>
    <row r="582" spans="1:59" s="252" customFormat="1" ht="15" customHeight="1" x14ac:dyDescent="0.25">
      <c r="A582" s="253"/>
      <c r="B582" s="253"/>
      <c r="C582" s="253"/>
      <c r="D582" s="253"/>
      <c r="E582" s="253"/>
      <c r="F582" s="253"/>
      <c r="G582" s="253"/>
      <c r="H582" s="253"/>
      <c r="I582" s="253"/>
      <c r="J582" s="253"/>
      <c r="K582" s="253"/>
      <c r="L582" s="253"/>
      <c r="M582" s="253"/>
      <c r="N582" s="253"/>
      <c r="O582" s="253"/>
      <c r="P582" s="253"/>
      <c r="Q582" s="253"/>
      <c r="R582" s="253"/>
      <c r="S582" s="253"/>
      <c r="T582" s="253"/>
      <c r="U582" s="253" t="s">
        <v>735</v>
      </c>
      <c r="V582" s="253"/>
      <c r="W582" s="253"/>
      <c r="X582" s="253"/>
      <c r="Y582" s="253"/>
      <c r="Z582" s="253"/>
      <c r="AA582" s="253"/>
      <c r="AB582" s="253"/>
      <c r="AC582" s="253" t="s">
        <v>393</v>
      </c>
      <c r="AD582" s="253"/>
      <c r="AE582" s="253"/>
      <c r="AF582" s="253"/>
      <c r="AG582" s="253"/>
      <c r="AH582" s="253"/>
      <c r="AI582" s="253"/>
      <c r="AJ582" s="253"/>
      <c r="AK582" s="253"/>
      <c r="AL582" s="253"/>
      <c r="AM582" s="253"/>
      <c r="AN582" s="253"/>
      <c r="AO582" s="253"/>
      <c r="AP582" s="256"/>
      <c r="AQ582" s="253"/>
      <c r="AR582" s="253"/>
      <c r="AS582" s="253"/>
      <c r="AT582" s="256"/>
      <c r="AU582" s="253"/>
      <c r="AV582" s="253"/>
      <c r="AW582" s="253"/>
      <c r="AX582" s="253"/>
      <c r="AY582" s="253"/>
      <c r="AZ582" s="253"/>
      <c r="BA582" s="253"/>
      <c r="BB582" s="253"/>
      <c r="BC582" s="253"/>
      <c r="BD582" s="253"/>
      <c r="BE582" s="253"/>
      <c r="BF582" s="253"/>
      <c r="BG582" s="253"/>
    </row>
    <row r="583" spans="1:59" s="252" customFormat="1" ht="15" customHeight="1" x14ac:dyDescent="0.25">
      <c r="A583" s="253"/>
      <c r="B583" s="253"/>
      <c r="C583" s="253"/>
      <c r="D583" s="253"/>
      <c r="E583" s="253"/>
      <c r="F583" s="253"/>
      <c r="G583" s="253"/>
      <c r="H583" s="253"/>
      <c r="I583" s="253"/>
      <c r="J583" s="253"/>
      <c r="K583" s="253"/>
      <c r="L583" s="253"/>
      <c r="M583" s="253"/>
      <c r="N583" s="253"/>
      <c r="O583" s="253"/>
      <c r="P583" s="253"/>
      <c r="Q583" s="253"/>
      <c r="R583" s="253"/>
      <c r="S583" s="253"/>
      <c r="T583" s="253"/>
      <c r="U583" s="253" t="s">
        <v>736</v>
      </c>
      <c r="V583" s="253"/>
      <c r="W583" s="253"/>
      <c r="X583" s="253"/>
      <c r="Y583" s="253"/>
      <c r="Z583" s="253"/>
      <c r="AA583" s="253"/>
      <c r="AB583" s="253"/>
      <c r="AC583" s="253" t="s">
        <v>323</v>
      </c>
      <c r="AD583" s="253"/>
      <c r="AE583" s="253"/>
      <c r="AF583" s="253"/>
      <c r="AG583" s="253"/>
      <c r="AH583" s="253"/>
      <c r="AI583" s="253"/>
      <c r="AJ583" s="253"/>
      <c r="AK583" s="253"/>
      <c r="AL583" s="253"/>
      <c r="AM583" s="253"/>
      <c r="AN583" s="253"/>
      <c r="AO583" s="253"/>
      <c r="AP583" s="256"/>
      <c r="AQ583" s="253"/>
      <c r="AR583" s="253"/>
      <c r="AS583" s="253"/>
      <c r="AT583" s="256"/>
      <c r="AU583" s="253"/>
      <c r="AV583" s="253"/>
      <c r="AW583" s="253"/>
      <c r="AX583" s="253"/>
      <c r="AY583" s="253"/>
      <c r="AZ583" s="253"/>
      <c r="BA583" s="253"/>
      <c r="BB583" s="253"/>
      <c r="BC583" s="253"/>
      <c r="BD583" s="253"/>
      <c r="BE583" s="253"/>
      <c r="BF583" s="253"/>
      <c r="BG583" s="253"/>
    </row>
    <row r="584" spans="1:59" s="252" customFormat="1" ht="15" customHeight="1" x14ac:dyDescent="0.25">
      <c r="A584" s="253"/>
      <c r="B584" s="253"/>
      <c r="C584" s="253"/>
      <c r="D584" s="253"/>
      <c r="E584" s="253"/>
      <c r="F584" s="253"/>
      <c r="G584" s="253"/>
      <c r="H584" s="253"/>
      <c r="I584" s="253"/>
      <c r="J584" s="253"/>
      <c r="K584" s="253"/>
      <c r="L584" s="253"/>
      <c r="M584" s="253"/>
      <c r="N584" s="253"/>
      <c r="O584" s="253"/>
      <c r="P584" s="253"/>
      <c r="Q584" s="253"/>
      <c r="R584" s="253"/>
      <c r="S584" s="253"/>
      <c r="T584" s="253"/>
      <c r="U584" s="253" t="s">
        <v>737</v>
      </c>
      <c r="V584" s="253"/>
      <c r="W584" s="253"/>
      <c r="X584" s="253"/>
      <c r="Y584" s="253"/>
      <c r="Z584" s="253"/>
      <c r="AA584" s="253"/>
      <c r="AB584" s="253"/>
      <c r="AC584" s="253" t="s">
        <v>373</v>
      </c>
      <c r="AD584" s="253"/>
      <c r="AE584" s="253"/>
      <c r="AF584" s="253"/>
      <c r="AG584" s="253"/>
      <c r="AH584" s="253"/>
      <c r="AI584" s="253"/>
      <c r="AJ584" s="253"/>
      <c r="AK584" s="253"/>
      <c r="AL584" s="253"/>
      <c r="AM584" s="253"/>
      <c r="AN584" s="253"/>
      <c r="AO584" s="253"/>
      <c r="AP584" s="256"/>
      <c r="AQ584" s="253"/>
      <c r="AR584" s="253"/>
      <c r="AS584" s="253"/>
      <c r="AT584" s="256"/>
      <c r="AU584" s="253"/>
      <c r="AV584" s="253"/>
      <c r="AW584" s="253"/>
      <c r="AX584" s="253"/>
      <c r="AY584" s="253"/>
      <c r="AZ584" s="253"/>
      <c r="BA584" s="253"/>
      <c r="BB584" s="253"/>
      <c r="BC584" s="253"/>
      <c r="BD584" s="253"/>
      <c r="BE584" s="253"/>
      <c r="BF584" s="253"/>
      <c r="BG584" s="253"/>
    </row>
    <row r="585" spans="1:59" s="252" customFormat="1" ht="15" customHeight="1" x14ac:dyDescent="0.25">
      <c r="A585" s="253"/>
      <c r="B585" s="253"/>
      <c r="C585" s="253"/>
      <c r="D585" s="253"/>
      <c r="E585" s="253"/>
      <c r="F585" s="253"/>
      <c r="G585" s="253"/>
      <c r="H585" s="253"/>
      <c r="I585" s="253"/>
      <c r="J585" s="253"/>
      <c r="K585" s="253"/>
      <c r="L585" s="253"/>
      <c r="M585" s="253"/>
      <c r="N585" s="253"/>
      <c r="O585" s="253"/>
      <c r="P585" s="253"/>
      <c r="Q585" s="253"/>
      <c r="R585" s="253"/>
      <c r="S585" s="253"/>
      <c r="T585" s="253"/>
      <c r="U585" s="253" t="s">
        <v>738</v>
      </c>
      <c r="V585" s="253"/>
      <c r="W585" s="253"/>
      <c r="X585" s="253"/>
      <c r="Y585" s="253"/>
      <c r="Z585" s="253"/>
      <c r="AA585" s="253"/>
      <c r="AB585" s="253"/>
      <c r="AC585" s="253" t="s">
        <v>318</v>
      </c>
      <c r="AD585" s="253"/>
      <c r="AE585" s="253"/>
      <c r="AF585" s="253"/>
      <c r="AG585" s="253"/>
      <c r="AH585" s="253"/>
      <c r="AI585" s="253"/>
      <c r="AJ585" s="253"/>
      <c r="AK585" s="253"/>
      <c r="AL585" s="253"/>
      <c r="AM585" s="253"/>
      <c r="AN585" s="253"/>
      <c r="AO585" s="253"/>
      <c r="AP585" s="256"/>
      <c r="AQ585" s="253"/>
      <c r="AR585" s="253"/>
      <c r="AS585" s="253"/>
      <c r="AT585" s="256"/>
      <c r="AU585" s="253"/>
      <c r="AV585" s="253"/>
      <c r="AW585" s="253"/>
      <c r="AX585" s="253"/>
      <c r="AY585" s="253"/>
      <c r="AZ585" s="253"/>
      <c r="BA585" s="253"/>
      <c r="BB585" s="253"/>
      <c r="BC585" s="253"/>
      <c r="BD585" s="253"/>
      <c r="BE585" s="253"/>
      <c r="BF585" s="253"/>
      <c r="BG585" s="253"/>
    </row>
    <row r="586" spans="1:59" s="252" customFormat="1" ht="15" customHeight="1" x14ac:dyDescent="0.25">
      <c r="A586" s="253"/>
      <c r="B586" s="253"/>
      <c r="C586" s="253"/>
      <c r="D586" s="253"/>
      <c r="E586" s="253"/>
      <c r="F586" s="253"/>
      <c r="G586" s="253"/>
      <c r="H586" s="253"/>
      <c r="I586" s="253"/>
      <c r="J586" s="253"/>
      <c r="K586" s="253"/>
      <c r="L586" s="253"/>
      <c r="M586" s="253"/>
      <c r="N586" s="253"/>
      <c r="O586" s="253"/>
      <c r="P586" s="253"/>
      <c r="Q586" s="253"/>
      <c r="R586" s="253"/>
      <c r="S586" s="253"/>
      <c r="T586" s="253"/>
      <c r="U586" s="253" t="s">
        <v>739</v>
      </c>
      <c r="V586" s="253"/>
      <c r="W586" s="253"/>
      <c r="X586" s="253"/>
      <c r="Y586" s="253"/>
      <c r="Z586" s="253"/>
      <c r="AA586" s="253"/>
      <c r="AB586" s="253"/>
      <c r="AC586" s="253" t="s">
        <v>393</v>
      </c>
      <c r="AD586" s="253"/>
      <c r="AE586" s="253"/>
      <c r="AF586" s="253"/>
      <c r="AG586" s="253"/>
      <c r="AH586" s="253"/>
      <c r="AI586" s="253"/>
      <c r="AJ586" s="253"/>
      <c r="AK586" s="253"/>
      <c r="AL586" s="253"/>
      <c r="AM586" s="253"/>
      <c r="AN586" s="253"/>
      <c r="AO586" s="253"/>
      <c r="AP586" s="256"/>
      <c r="AQ586" s="253"/>
      <c r="AR586" s="253"/>
      <c r="AS586" s="253"/>
      <c r="AT586" s="256"/>
      <c r="AU586" s="253"/>
      <c r="AV586" s="253"/>
      <c r="AW586" s="253"/>
      <c r="AX586" s="253"/>
      <c r="AY586" s="253"/>
      <c r="AZ586" s="253"/>
      <c r="BA586" s="253"/>
      <c r="BB586" s="253"/>
      <c r="BC586" s="253"/>
      <c r="BD586" s="253"/>
      <c r="BE586" s="253"/>
      <c r="BF586" s="253"/>
      <c r="BG586" s="253"/>
    </row>
    <row r="587" spans="1:59" s="252" customFormat="1" ht="15" customHeight="1" x14ac:dyDescent="0.25">
      <c r="A587" s="253"/>
      <c r="B587" s="253"/>
      <c r="C587" s="253"/>
      <c r="D587" s="253"/>
      <c r="E587" s="253"/>
      <c r="F587" s="253"/>
      <c r="G587" s="253"/>
      <c r="H587" s="253"/>
      <c r="I587" s="253"/>
      <c r="J587" s="253"/>
      <c r="K587" s="253"/>
      <c r="L587" s="253"/>
      <c r="M587" s="253"/>
      <c r="N587" s="253"/>
      <c r="O587" s="253"/>
      <c r="P587" s="253"/>
      <c r="Q587" s="253"/>
      <c r="R587" s="253"/>
      <c r="S587" s="253"/>
      <c r="T587" s="253"/>
      <c r="U587" s="253" t="s">
        <v>740</v>
      </c>
      <c r="V587" s="253"/>
      <c r="W587" s="253"/>
      <c r="X587" s="253"/>
      <c r="Y587" s="253"/>
      <c r="Z587" s="253"/>
      <c r="AA587" s="253"/>
      <c r="AB587" s="253"/>
      <c r="AC587" s="253" t="s">
        <v>320</v>
      </c>
      <c r="AD587" s="253"/>
      <c r="AE587" s="253"/>
      <c r="AF587" s="253"/>
      <c r="AG587" s="253"/>
      <c r="AH587" s="253"/>
      <c r="AI587" s="253"/>
      <c r="AJ587" s="253"/>
      <c r="AK587" s="253"/>
      <c r="AL587" s="253"/>
      <c r="AM587" s="253"/>
      <c r="AN587" s="253"/>
      <c r="AO587" s="253"/>
      <c r="AP587" s="256"/>
      <c r="AQ587" s="253"/>
      <c r="AR587" s="253"/>
      <c r="AS587" s="253"/>
      <c r="AT587" s="256"/>
      <c r="AU587" s="253"/>
      <c r="AV587" s="253"/>
      <c r="AW587" s="253"/>
      <c r="AX587" s="253"/>
      <c r="AY587" s="253"/>
      <c r="AZ587" s="253"/>
      <c r="BA587" s="253"/>
      <c r="BB587" s="253"/>
      <c r="BC587" s="253"/>
      <c r="BD587" s="253"/>
      <c r="BE587" s="253"/>
      <c r="BF587" s="253"/>
      <c r="BG587" s="253"/>
    </row>
    <row r="588" spans="1:59" s="252" customFormat="1" ht="15" customHeight="1" x14ac:dyDescent="0.25">
      <c r="A588" s="253"/>
      <c r="B588" s="253"/>
      <c r="C588" s="253"/>
      <c r="D588" s="253"/>
      <c r="E588" s="253"/>
      <c r="F588" s="253"/>
      <c r="G588" s="253"/>
      <c r="H588" s="253"/>
      <c r="I588" s="253"/>
      <c r="J588" s="253"/>
      <c r="K588" s="253"/>
      <c r="L588" s="253"/>
      <c r="M588" s="253"/>
      <c r="N588" s="253"/>
      <c r="O588" s="253"/>
      <c r="P588" s="253"/>
      <c r="Q588" s="253"/>
      <c r="R588" s="253"/>
      <c r="S588" s="253"/>
      <c r="T588" s="253"/>
      <c r="U588" s="253" t="s">
        <v>741</v>
      </c>
      <c r="V588" s="253"/>
      <c r="W588" s="253"/>
      <c r="X588" s="253"/>
      <c r="Y588" s="253"/>
      <c r="Z588" s="253"/>
      <c r="AA588" s="253"/>
      <c r="AB588" s="253"/>
      <c r="AC588" s="253" t="s">
        <v>316</v>
      </c>
      <c r="AD588" s="253"/>
      <c r="AE588" s="253"/>
      <c r="AF588" s="253"/>
      <c r="AG588" s="253"/>
      <c r="AH588" s="253"/>
      <c r="AI588" s="253"/>
      <c r="AJ588" s="253"/>
      <c r="AK588" s="253"/>
      <c r="AL588" s="253"/>
      <c r="AM588" s="253"/>
      <c r="AN588" s="253"/>
      <c r="AO588" s="253"/>
      <c r="AP588" s="256"/>
      <c r="AQ588" s="253"/>
      <c r="AR588" s="253"/>
      <c r="AS588" s="253"/>
      <c r="AT588" s="256"/>
      <c r="AU588" s="253"/>
      <c r="AV588" s="253"/>
      <c r="AW588" s="253"/>
      <c r="AX588" s="253"/>
      <c r="AY588" s="253"/>
      <c r="AZ588" s="253"/>
      <c r="BA588" s="253"/>
      <c r="BB588" s="253"/>
      <c r="BC588" s="253"/>
      <c r="BD588" s="253"/>
      <c r="BE588" s="253"/>
      <c r="BF588" s="253"/>
      <c r="BG588" s="253"/>
    </row>
    <row r="589" spans="1:59" s="252" customFormat="1" ht="15" customHeight="1" x14ac:dyDescent="0.25">
      <c r="A589" s="253"/>
      <c r="B589" s="253"/>
      <c r="C589" s="253"/>
      <c r="D589" s="253"/>
      <c r="E589" s="253"/>
      <c r="F589" s="253"/>
      <c r="G589" s="253"/>
      <c r="H589" s="253"/>
      <c r="I589" s="253"/>
      <c r="J589" s="253"/>
      <c r="K589" s="253"/>
      <c r="L589" s="253"/>
      <c r="M589" s="253"/>
      <c r="N589" s="253"/>
      <c r="O589" s="253"/>
      <c r="P589" s="253"/>
      <c r="Q589" s="253"/>
      <c r="R589" s="253"/>
      <c r="S589" s="253"/>
      <c r="T589" s="253"/>
      <c r="U589" s="253" t="s">
        <v>742</v>
      </c>
      <c r="V589" s="253"/>
      <c r="W589" s="253"/>
      <c r="X589" s="253"/>
      <c r="Y589" s="253"/>
      <c r="Z589" s="253"/>
      <c r="AA589" s="253"/>
      <c r="AB589" s="253"/>
      <c r="AC589" s="253" t="s">
        <v>373</v>
      </c>
      <c r="AD589" s="253"/>
      <c r="AE589" s="253"/>
      <c r="AF589" s="253"/>
      <c r="AG589" s="253"/>
      <c r="AH589" s="253"/>
      <c r="AI589" s="253"/>
      <c r="AJ589" s="253"/>
      <c r="AK589" s="253"/>
      <c r="AL589" s="253"/>
      <c r="AM589" s="253"/>
      <c r="AN589" s="253"/>
      <c r="AO589" s="253"/>
      <c r="AP589" s="256"/>
      <c r="AQ589" s="253"/>
      <c r="AR589" s="253"/>
      <c r="AS589" s="253"/>
      <c r="AT589" s="256"/>
      <c r="AU589" s="253"/>
      <c r="AV589" s="253"/>
      <c r="AW589" s="253"/>
      <c r="AX589" s="253"/>
      <c r="AY589" s="253"/>
      <c r="AZ589" s="253"/>
      <c r="BA589" s="253"/>
      <c r="BB589" s="253"/>
      <c r="BC589" s="253"/>
      <c r="BD589" s="253"/>
      <c r="BE589" s="253"/>
      <c r="BF589" s="253"/>
      <c r="BG589" s="253"/>
    </row>
    <row r="590" spans="1:59" s="252" customFormat="1" ht="15" customHeight="1" x14ac:dyDescent="0.25">
      <c r="A590" s="253"/>
      <c r="B590" s="253"/>
      <c r="C590" s="253"/>
      <c r="D590" s="253"/>
      <c r="E590" s="253"/>
      <c r="F590" s="253"/>
      <c r="G590" s="253"/>
      <c r="H590" s="253"/>
      <c r="I590" s="253"/>
      <c r="J590" s="253"/>
      <c r="K590" s="253"/>
      <c r="L590" s="253"/>
      <c r="M590" s="253"/>
      <c r="N590" s="253"/>
      <c r="O590" s="253"/>
      <c r="P590" s="253"/>
      <c r="Q590" s="253"/>
      <c r="R590" s="253"/>
      <c r="S590" s="253"/>
      <c r="T590" s="253"/>
      <c r="U590" s="253" t="s">
        <v>279</v>
      </c>
      <c r="V590" s="253"/>
      <c r="W590" s="253"/>
      <c r="X590" s="253"/>
      <c r="Y590" s="253"/>
      <c r="Z590" s="253"/>
      <c r="AA590" s="253"/>
      <c r="AB590" s="253"/>
      <c r="AC590" s="253" t="s">
        <v>357</v>
      </c>
      <c r="AD590" s="253"/>
      <c r="AE590" s="253"/>
      <c r="AF590" s="253"/>
      <c r="AG590" s="253"/>
      <c r="AH590" s="253"/>
      <c r="AI590" s="253"/>
      <c r="AJ590" s="253"/>
      <c r="AK590" s="253"/>
      <c r="AL590" s="253"/>
      <c r="AM590" s="253"/>
      <c r="AN590" s="253"/>
      <c r="AO590" s="253"/>
      <c r="AP590" s="256"/>
      <c r="AQ590" s="253"/>
      <c r="AR590" s="253"/>
      <c r="AS590" s="253"/>
      <c r="AT590" s="256"/>
      <c r="AU590" s="253"/>
      <c r="AV590" s="253"/>
      <c r="AW590" s="253"/>
      <c r="AX590" s="253"/>
      <c r="AY590" s="253"/>
      <c r="AZ590" s="253"/>
      <c r="BA590" s="253"/>
      <c r="BB590" s="253"/>
      <c r="BC590" s="253"/>
      <c r="BD590" s="253"/>
      <c r="BE590" s="253"/>
      <c r="BF590" s="253"/>
      <c r="BG590" s="253"/>
    </row>
    <row r="591" spans="1:59" s="252" customFormat="1" ht="15" customHeight="1" x14ac:dyDescent="0.25">
      <c r="A591" s="253"/>
      <c r="B591" s="253"/>
      <c r="C591" s="253"/>
      <c r="D591" s="253"/>
      <c r="E591" s="253"/>
      <c r="F591" s="253"/>
      <c r="G591" s="253"/>
      <c r="H591" s="253"/>
      <c r="I591" s="253"/>
      <c r="J591" s="253"/>
      <c r="K591" s="253"/>
      <c r="L591" s="253"/>
      <c r="M591" s="253"/>
      <c r="N591" s="253"/>
      <c r="O591" s="253"/>
      <c r="P591" s="253"/>
      <c r="Q591" s="253"/>
      <c r="R591" s="253"/>
      <c r="S591" s="253"/>
      <c r="T591" s="253"/>
      <c r="U591" s="253" t="s">
        <v>743</v>
      </c>
      <c r="V591" s="253"/>
      <c r="W591" s="253"/>
      <c r="X591" s="253"/>
      <c r="Y591" s="253"/>
      <c r="Z591" s="253"/>
      <c r="AA591" s="253"/>
      <c r="AB591" s="253"/>
      <c r="AC591" s="253" t="s">
        <v>320</v>
      </c>
      <c r="AD591" s="253"/>
      <c r="AE591" s="253"/>
      <c r="AF591" s="253"/>
      <c r="AG591" s="253"/>
      <c r="AH591" s="253"/>
      <c r="AI591" s="253"/>
      <c r="AJ591" s="253"/>
      <c r="AK591" s="253"/>
      <c r="AL591" s="253"/>
      <c r="AM591" s="253"/>
      <c r="AN591" s="253"/>
      <c r="AO591" s="253"/>
      <c r="AP591" s="256"/>
      <c r="AQ591" s="253"/>
      <c r="AR591" s="253"/>
      <c r="AS591" s="253"/>
      <c r="AT591" s="256"/>
      <c r="AU591" s="253"/>
      <c r="AV591" s="253"/>
      <c r="AW591" s="253"/>
      <c r="AX591" s="253"/>
      <c r="AY591" s="253"/>
      <c r="AZ591" s="253"/>
      <c r="BA591" s="253"/>
      <c r="BB591" s="253"/>
      <c r="BC591" s="253"/>
      <c r="BD591" s="253"/>
      <c r="BE591" s="253"/>
      <c r="BF591" s="253"/>
      <c r="BG591" s="253"/>
    </row>
    <row r="592" spans="1:59" s="252" customFormat="1" ht="15" customHeight="1" x14ac:dyDescent="0.25">
      <c r="A592" s="253"/>
      <c r="B592" s="253"/>
      <c r="C592" s="253"/>
      <c r="D592" s="253"/>
      <c r="E592" s="253"/>
      <c r="F592" s="253"/>
      <c r="G592" s="253"/>
      <c r="H592" s="253"/>
      <c r="I592" s="253"/>
      <c r="J592" s="253"/>
      <c r="K592" s="253"/>
      <c r="L592" s="253"/>
      <c r="M592" s="253"/>
      <c r="N592" s="253"/>
      <c r="O592" s="253"/>
      <c r="P592" s="253"/>
      <c r="Q592" s="253"/>
      <c r="R592" s="253"/>
      <c r="S592" s="253"/>
      <c r="T592" s="253"/>
      <c r="U592" s="253" t="s">
        <v>744</v>
      </c>
      <c r="V592" s="253"/>
      <c r="W592" s="253"/>
      <c r="X592" s="253"/>
      <c r="Y592" s="253"/>
      <c r="Z592" s="253"/>
      <c r="AA592" s="253"/>
      <c r="AB592" s="253"/>
      <c r="AC592" s="253" t="s">
        <v>332</v>
      </c>
      <c r="AD592" s="253"/>
      <c r="AE592" s="253"/>
      <c r="AF592" s="253"/>
      <c r="AG592" s="253"/>
      <c r="AH592" s="253"/>
      <c r="AI592" s="253"/>
      <c r="AJ592" s="253"/>
      <c r="AK592" s="253"/>
      <c r="AL592" s="253"/>
      <c r="AM592" s="253"/>
      <c r="AN592" s="253"/>
      <c r="AO592" s="253"/>
      <c r="AP592" s="256"/>
      <c r="AQ592" s="253"/>
      <c r="AR592" s="253"/>
      <c r="AS592" s="253"/>
      <c r="AT592" s="256"/>
      <c r="AU592" s="253"/>
      <c r="AV592" s="253"/>
      <c r="AW592" s="253"/>
      <c r="AX592" s="253"/>
      <c r="AY592" s="253"/>
      <c r="AZ592" s="253"/>
      <c r="BA592" s="253"/>
      <c r="BB592" s="253"/>
      <c r="BC592" s="253"/>
      <c r="BD592" s="253"/>
      <c r="BE592" s="253"/>
      <c r="BF592" s="253"/>
      <c r="BG592" s="253"/>
    </row>
    <row r="593" spans="1:59" s="252" customFormat="1" ht="15" customHeight="1" x14ac:dyDescent="0.25">
      <c r="A593" s="253"/>
      <c r="B593" s="253"/>
      <c r="C593" s="253"/>
      <c r="D593" s="253"/>
      <c r="E593" s="253"/>
      <c r="F593" s="253"/>
      <c r="G593" s="253"/>
      <c r="H593" s="253"/>
      <c r="I593" s="253"/>
      <c r="J593" s="253"/>
      <c r="K593" s="253"/>
      <c r="L593" s="253"/>
      <c r="M593" s="253"/>
      <c r="N593" s="253"/>
      <c r="O593" s="253"/>
      <c r="P593" s="253"/>
      <c r="Q593" s="253"/>
      <c r="R593" s="253"/>
      <c r="S593" s="253"/>
      <c r="T593" s="253"/>
      <c r="U593" s="253" t="s">
        <v>745</v>
      </c>
      <c r="V593" s="253"/>
      <c r="W593" s="253"/>
      <c r="X593" s="253"/>
      <c r="Y593" s="253"/>
      <c r="Z593" s="253"/>
      <c r="AA593" s="253"/>
      <c r="AB593" s="253"/>
      <c r="AC593" s="253" t="s">
        <v>320</v>
      </c>
      <c r="AD593" s="253"/>
      <c r="AE593" s="253"/>
      <c r="AF593" s="253"/>
      <c r="AG593" s="253"/>
      <c r="AH593" s="253"/>
      <c r="AI593" s="253"/>
      <c r="AJ593" s="253"/>
      <c r="AK593" s="253"/>
      <c r="AL593" s="253"/>
      <c r="AM593" s="253"/>
      <c r="AN593" s="253"/>
      <c r="AO593" s="253"/>
      <c r="AP593" s="256"/>
      <c r="AQ593" s="253"/>
      <c r="AR593" s="253"/>
      <c r="AS593" s="253"/>
      <c r="AT593" s="256"/>
      <c r="AU593" s="253"/>
      <c r="AV593" s="253"/>
      <c r="AW593" s="253"/>
      <c r="AX593" s="253"/>
      <c r="AY593" s="253"/>
      <c r="AZ593" s="253"/>
      <c r="BA593" s="253"/>
      <c r="BB593" s="253"/>
      <c r="BC593" s="253"/>
      <c r="BD593" s="253"/>
      <c r="BE593" s="253"/>
      <c r="BF593" s="253"/>
      <c r="BG593" s="253"/>
    </row>
    <row r="594" spans="1:59" s="252" customFormat="1" ht="15" customHeight="1" x14ac:dyDescent="0.25">
      <c r="A594" s="253"/>
      <c r="B594" s="253"/>
      <c r="C594" s="253"/>
      <c r="D594" s="253"/>
      <c r="E594" s="253"/>
      <c r="F594" s="253"/>
      <c r="G594" s="253"/>
      <c r="H594" s="253"/>
      <c r="I594" s="253"/>
      <c r="J594" s="253"/>
      <c r="K594" s="253"/>
      <c r="L594" s="253"/>
      <c r="M594" s="253"/>
      <c r="N594" s="253"/>
      <c r="O594" s="253"/>
      <c r="P594" s="253"/>
      <c r="Q594" s="253"/>
      <c r="R594" s="253"/>
      <c r="S594" s="253"/>
      <c r="T594" s="253"/>
      <c r="U594" s="253" t="s">
        <v>746</v>
      </c>
      <c r="V594" s="253"/>
      <c r="W594" s="253"/>
      <c r="X594" s="253"/>
      <c r="Y594" s="253"/>
      <c r="Z594" s="253"/>
      <c r="AA594" s="253"/>
      <c r="AB594" s="253"/>
      <c r="AC594" s="253" t="s">
        <v>320</v>
      </c>
      <c r="AD594" s="253"/>
      <c r="AE594" s="253"/>
      <c r="AF594" s="253"/>
      <c r="AG594" s="253"/>
      <c r="AH594" s="253"/>
      <c r="AI594" s="253"/>
      <c r="AJ594" s="253"/>
      <c r="AK594" s="253"/>
      <c r="AL594" s="253"/>
      <c r="AM594" s="253"/>
      <c r="AN594" s="253"/>
      <c r="AO594" s="253"/>
      <c r="AP594" s="256"/>
      <c r="AQ594" s="253"/>
      <c r="AR594" s="253"/>
      <c r="AS594" s="253"/>
      <c r="AT594" s="256"/>
      <c r="AU594" s="253"/>
      <c r="AV594" s="253"/>
      <c r="AW594" s="253"/>
      <c r="AX594" s="253"/>
      <c r="AY594" s="253"/>
      <c r="AZ594" s="253"/>
      <c r="BA594" s="253"/>
      <c r="BB594" s="253"/>
      <c r="BC594" s="253"/>
      <c r="BD594" s="253"/>
      <c r="BE594" s="253"/>
      <c r="BF594" s="253"/>
      <c r="BG594" s="253"/>
    </row>
    <row r="595" spans="1:59" s="252" customFormat="1" ht="15" customHeight="1" x14ac:dyDescent="0.25">
      <c r="A595" s="253"/>
      <c r="B595" s="253"/>
      <c r="C595" s="253"/>
      <c r="D595" s="253"/>
      <c r="E595" s="253"/>
      <c r="F595" s="253"/>
      <c r="G595" s="253"/>
      <c r="H595" s="253"/>
      <c r="I595" s="253"/>
      <c r="J595" s="253"/>
      <c r="K595" s="253"/>
      <c r="L595" s="253"/>
      <c r="M595" s="253"/>
      <c r="N595" s="253"/>
      <c r="O595" s="253"/>
      <c r="P595" s="253"/>
      <c r="Q595" s="253"/>
      <c r="R595" s="253"/>
      <c r="S595" s="253"/>
      <c r="T595" s="253"/>
      <c r="U595" s="253" t="s">
        <v>747</v>
      </c>
      <c r="V595" s="253"/>
      <c r="W595" s="253"/>
      <c r="X595" s="253"/>
      <c r="Y595" s="253"/>
      <c r="Z595" s="253"/>
      <c r="AA595" s="253"/>
      <c r="AB595" s="253"/>
      <c r="AC595" s="253" t="s">
        <v>393</v>
      </c>
      <c r="AD595" s="253"/>
      <c r="AE595" s="253"/>
      <c r="AF595" s="253"/>
      <c r="AG595" s="253"/>
      <c r="AH595" s="253"/>
      <c r="AI595" s="253"/>
      <c r="AJ595" s="253"/>
      <c r="AK595" s="253"/>
      <c r="AL595" s="253"/>
      <c r="AM595" s="253"/>
      <c r="AN595" s="253"/>
      <c r="AO595" s="253"/>
      <c r="AP595" s="256"/>
      <c r="AQ595" s="253"/>
      <c r="AR595" s="253"/>
      <c r="AS595" s="253"/>
      <c r="AT595" s="256"/>
      <c r="AU595" s="253"/>
      <c r="AV595" s="253"/>
      <c r="AW595" s="253"/>
      <c r="AX595" s="253"/>
      <c r="AY595" s="253"/>
      <c r="AZ595" s="253"/>
      <c r="BA595" s="253"/>
      <c r="BB595" s="253"/>
      <c r="BC595" s="253"/>
      <c r="BD595" s="253"/>
      <c r="BE595" s="253"/>
      <c r="BF595" s="253"/>
      <c r="BG595" s="253"/>
    </row>
    <row r="596" spans="1:59" s="252" customFormat="1" ht="15" customHeight="1" x14ac:dyDescent="0.25">
      <c r="A596" s="253"/>
      <c r="B596" s="253"/>
      <c r="C596" s="253"/>
      <c r="D596" s="253"/>
      <c r="E596" s="253"/>
      <c r="F596" s="253"/>
      <c r="G596" s="253"/>
      <c r="H596" s="253"/>
      <c r="I596" s="253"/>
      <c r="J596" s="253"/>
      <c r="K596" s="253"/>
      <c r="L596" s="253"/>
      <c r="M596" s="253"/>
      <c r="N596" s="253"/>
      <c r="O596" s="253"/>
      <c r="P596" s="253"/>
      <c r="Q596" s="253"/>
      <c r="R596" s="253"/>
      <c r="S596" s="253"/>
      <c r="T596" s="253"/>
      <c r="U596" s="253" t="s">
        <v>748</v>
      </c>
      <c r="V596" s="253"/>
      <c r="W596" s="253"/>
      <c r="X596" s="253"/>
      <c r="Y596" s="253"/>
      <c r="Z596" s="253"/>
      <c r="AA596" s="253"/>
      <c r="AB596" s="253"/>
      <c r="AC596" s="253" t="s">
        <v>332</v>
      </c>
      <c r="AD596" s="253"/>
      <c r="AE596" s="253"/>
      <c r="AF596" s="253"/>
      <c r="AG596" s="253"/>
      <c r="AH596" s="253"/>
      <c r="AI596" s="253"/>
      <c r="AJ596" s="253"/>
      <c r="AK596" s="253"/>
      <c r="AL596" s="253"/>
      <c r="AM596" s="253"/>
      <c r="AN596" s="253"/>
      <c r="AO596" s="253"/>
      <c r="AP596" s="256"/>
      <c r="AQ596" s="253"/>
      <c r="AR596" s="253"/>
      <c r="AS596" s="253"/>
      <c r="AT596" s="256"/>
      <c r="AU596" s="253"/>
      <c r="AV596" s="253"/>
      <c r="AW596" s="253"/>
      <c r="AX596" s="253"/>
      <c r="AY596" s="253"/>
      <c r="AZ596" s="253"/>
      <c r="BA596" s="253"/>
      <c r="BB596" s="253"/>
      <c r="BC596" s="253"/>
      <c r="BD596" s="253"/>
      <c r="BE596" s="253"/>
      <c r="BF596" s="253"/>
      <c r="BG596" s="253"/>
    </row>
    <row r="597" spans="1:59" s="252" customFormat="1" ht="15" customHeight="1" x14ac:dyDescent="0.25">
      <c r="A597" s="253"/>
      <c r="B597" s="253"/>
      <c r="C597" s="253"/>
      <c r="D597" s="253"/>
      <c r="E597" s="253"/>
      <c r="F597" s="253"/>
      <c r="G597" s="253"/>
      <c r="H597" s="253"/>
      <c r="I597" s="253"/>
      <c r="J597" s="253"/>
      <c r="K597" s="253"/>
      <c r="L597" s="253"/>
      <c r="M597" s="253"/>
      <c r="N597" s="253"/>
      <c r="O597" s="253"/>
      <c r="P597" s="253"/>
      <c r="Q597" s="253"/>
      <c r="R597" s="253"/>
      <c r="S597" s="253"/>
      <c r="T597" s="253"/>
      <c r="U597" s="253" t="s">
        <v>749</v>
      </c>
      <c r="V597" s="253"/>
      <c r="W597" s="253"/>
      <c r="X597" s="253"/>
      <c r="Y597" s="253"/>
      <c r="Z597" s="253"/>
      <c r="AA597" s="253"/>
      <c r="AB597" s="253"/>
      <c r="AC597" s="253" t="s">
        <v>318</v>
      </c>
      <c r="AD597" s="253"/>
      <c r="AE597" s="253"/>
      <c r="AF597" s="253"/>
      <c r="AG597" s="253"/>
      <c r="AH597" s="253"/>
      <c r="AI597" s="253"/>
      <c r="AJ597" s="253"/>
      <c r="AK597" s="253"/>
      <c r="AL597" s="253"/>
      <c r="AM597" s="253"/>
      <c r="AN597" s="253"/>
      <c r="AO597" s="253"/>
      <c r="AP597" s="256"/>
      <c r="AQ597" s="253"/>
      <c r="AR597" s="253"/>
      <c r="AS597" s="253"/>
      <c r="AT597" s="256"/>
      <c r="AU597" s="253"/>
      <c r="AV597" s="253"/>
      <c r="AW597" s="253"/>
      <c r="AX597" s="253"/>
      <c r="AY597" s="253"/>
      <c r="AZ597" s="253"/>
      <c r="BA597" s="253"/>
      <c r="BB597" s="253"/>
      <c r="BC597" s="253"/>
      <c r="BD597" s="253"/>
      <c r="BE597" s="253"/>
      <c r="BF597" s="253"/>
      <c r="BG597" s="253"/>
    </row>
    <row r="598" spans="1:59" s="252" customFormat="1" ht="15" customHeight="1" x14ac:dyDescent="0.25">
      <c r="A598" s="253"/>
      <c r="B598" s="253"/>
      <c r="C598" s="253"/>
      <c r="D598" s="253"/>
      <c r="E598" s="253"/>
      <c r="F598" s="253"/>
      <c r="G598" s="253"/>
      <c r="H598" s="253"/>
      <c r="I598" s="253"/>
      <c r="J598" s="253"/>
      <c r="K598" s="253"/>
      <c r="L598" s="253"/>
      <c r="M598" s="253"/>
      <c r="N598" s="253"/>
      <c r="O598" s="253"/>
      <c r="P598" s="253"/>
      <c r="Q598" s="253"/>
      <c r="R598" s="253"/>
      <c r="S598" s="253"/>
      <c r="T598" s="253"/>
      <c r="U598" s="253" t="s">
        <v>750</v>
      </c>
      <c r="V598" s="253"/>
      <c r="W598" s="253"/>
      <c r="X598" s="253"/>
      <c r="Y598" s="253"/>
      <c r="Z598" s="253"/>
      <c r="AA598" s="253"/>
      <c r="AB598" s="253"/>
      <c r="AC598" s="253" t="s">
        <v>329</v>
      </c>
      <c r="AD598" s="253"/>
      <c r="AE598" s="253"/>
      <c r="AF598" s="253"/>
      <c r="AG598" s="253"/>
      <c r="AH598" s="253"/>
      <c r="AI598" s="253"/>
      <c r="AJ598" s="253"/>
      <c r="AK598" s="253"/>
      <c r="AL598" s="253"/>
      <c r="AM598" s="253"/>
      <c r="AN598" s="253"/>
      <c r="AO598" s="253"/>
      <c r="AP598" s="256"/>
      <c r="AQ598" s="253"/>
      <c r="AR598" s="253"/>
      <c r="AS598" s="253"/>
      <c r="AT598" s="256"/>
      <c r="AU598" s="253"/>
      <c r="AV598" s="253"/>
      <c r="AW598" s="253"/>
      <c r="AX598" s="253"/>
      <c r="AY598" s="253"/>
      <c r="AZ598" s="253"/>
      <c r="BA598" s="253"/>
      <c r="BB598" s="253"/>
      <c r="BC598" s="253"/>
      <c r="BD598" s="253"/>
      <c r="BE598" s="253"/>
      <c r="BF598" s="253"/>
      <c r="BG598" s="253"/>
    </row>
    <row r="599" spans="1:59" s="252" customFormat="1" ht="15" customHeight="1" x14ac:dyDescent="0.25">
      <c r="A599" s="253"/>
      <c r="B599" s="253"/>
      <c r="C599" s="253"/>
      <c r="D599" s="253"/>
      <c r="E599" s="253"/>
      <c r="F599" s="253"/>
      <c r="G599" s="253"/>
      <c r="H599" s="253"/>
      <c r="I599" s="253"/>
      <c r="J599" s="253"/>
      <c r="K599" s="253"/>
      <c r="L599" s="253"/>
      <c r="M599" s="253"/>
      <c r="N599" s="253"/>
      <c r="O599" s="253"/>
      <c r="P599" s="253"/>
      <c r="Q599" s="253"/>
      <c r="R599" s="253"/>
      <c r="S599" s="253"/>
      <c r="T599" s="253"/>
      <c r="U599" s="253" t="s">
        <v>751</v>
      </c>
      <c r="V599" s="253"/>
      <c r="W599" s="253"/>
      <c r="X599" s="253"/>
      <c r="Y599" s="253"/>
      <c r="Z599" s="253"/>
      <c r="AA599" s="253"/>
      <c r="AB599" s="253"/>
      <c r="AC599" s="253" t="s">
        <v>320</v>
      </c>
      <c r="AD599" s="253"/>
      <c r="AE599" s="253"/>
      <c r="AF599" s="253"/>
      <c r="AG599" s="253"/>
      <c r="AH599" s="253"/>
      <c r="AI599" s="253"/>
      <c r="AJ599" s="253"/>
      <c r="AK599" s="253"/>
      <c r="AL599" s="253"/>
      <c r="AM599" s="253"/>
      <c r="AN599" s="253"/>
      <c r="AO599" s="253"/>
      <c r="AP599" s="256"/>
      <c r="AQ599" s="253"/>
      <c r="AR599" s="253"/>
      <c r="AS599" s="253"/>
      <c r="AT599" s="256"/>
      <c r="AU599" s="253"/>
      <c r="AV599" s="253"/>
      <c r="AW599" s="253"/>
      <c r="AX599" s="253"/>
      <c r="AY599" s="253"/>
      <c r="AZ599" s="253"/>
      <c r="BA599" s="253"/>
      <c r="BB599" s="253"/>
      <c r="BC599" s="253"/>
      <c r="BD599" s="253"/>
      <c r="BE599" s="253"/>
      <c r="BF599" s="253"/>
      <c r="BG599" s="253"/>
    </row>
    <row r="600" spans="1:59" s="252" customFormat="1" ht="15" customHeight="1" x14ac:dyDescent="0.25">
      <c r="A600" s="253"/>
      <c r="B600" s="253"/>
      <c r="C600" s="253"/>
      <c r="D600" s="253"/>
      <c r="E600" s="253"/>
      <c r="F600" s="253"/>
      <c r="G600" s="253"/>
      <c r="H600" s="253"/>
      <c r="I600" s="253"/>
      <c r="J600" s="253"/>
      <c r="K600" s="253"/>
      <c r="L600" s="253"/>
      <c r="M600" s="253"/>
      <c r="N600" s="253"/>
      <c r="O600" s="253"/>
      <c r="P600" s="253"/>
      <c r="Q600" s="253"/>
      <c r="R600" s="253"/>
      <c r="S600" s="253"/>
      <c r="T600" s="253"/>
      <c r="U600" s="253" t="s">
        <v>752</v>
      </c>
      <c r="V600" s="253"/>
      <c r="W600" s="253"/>
      <c r="X600" s="253"/>
      <c r="Y600" s="253"/>
      <c r="Z600" s="253"/>
      <c r="AA600" s="253"/>
      <c r="AB600" s="253"/>
      <c r="AC600" s="253" t="s">
        <v>332</v>
      </c>
      <c r="AD600" s="253"/>
      <c r="AE600" s="253"/>
      <c r="AF600" s="253"/>
      <c r="AG600" s="253"/>
      <c r="AH600" s="253"/>
      <c r="AI600" s="253"/>
      <c r="AJ600" s="253"/>
      <c r="AK600" s="253"/>
      <c r="AL600" s="253"/>
      <c r="AM600" s="253"/>
      <c r="AN600" s="253"/>
      <c r="AO600" s="253"/>
      <c r="AP600" s="256"/>
      <c r="AQ600" s="253"/>
      <c r="AR600" s="253"/>
      <c r="AS600" s="253"/>
      <c r="AT600" s="256"/>
      <c r="AU600" s="253"/>
      <c r="AV600" s="253"/>
      <c r="AW600" s="253"/>
      <c r="AX600" s="253"/>
      <c r="AY600" s="253"/>
      <c r="AZ600" s="253"/>
      <c r="BA600" s="253"/>
      <c r="BB600" s="253"/>
      <c r="BC600" s="253"/>
      <c r="BD600" s="253"/>
      <c r="BE600" s="253"/>
      <c r="BF600" s="253"/>
      <c r="BG600" s="253"/>
    </row>
    <row r="601" spans="1:59" s="252" customFormat="1" ht="15" customHeight="1" x14ac:dyDescent="0.25">
      <c r="A601" s="253"/>
      <c r="B601" s="253"/>
      <c r="C601" s="253"/>
      <c r="D601" s="253"/>
      <c r="E601" s="253"/>
      <c r="F601" s="253"/>
      <c r="G601" s="253"/>
      <c r="H601" s="253"/>
      <c r="I601" s="253"/>
      <c r="J601" s="253"/>
      <c r="K601" s="253"/>
      <c r="L601" s="253"/>
      <c r="M601" s="253"/>
      <c r="N601" s="253"/>
      <c r="O601" s="253"/>
      <c r="P601" s="253"/>
      <c r="Q601" s="253"/>
      <c r="R601" s="253"/>
      <c r="S601" s="253"/>
      <c r="T601" s="253"/>
      <c r="U601" s="253" t="s">
        <v>753</v>
      </c>
      <c r="V601" s="253"/>
      <c r="W601" s="253"/>
      <c r="X601" s="253"/>
      <c r="Y601" s="253"/>
      <c r="Z601" s="253"/>
      <c r="AA601" s="253"/>
      <c r="AB601" s="253"/>
      <c r="AC601" s="253" t="s">
        <v>320</v>
      </c>
      <c r="AD601" s="253"/>
      <c r="AE601" s="253"/>
      <c r="AF601" s="253"/>
      <c r="AG601" s="253"/>
      <c r="AH601" s="253"/>
      <c r="AI601" s="253"/>
      <c r="AJ601" s="253"/>
      <c r="AK601" s="253"/>
      <c r="AL601" s="253"/>
      <c r="AM601" s="253"/>
      <c r="AN601" s="253"/>
      <c r="AO601" s="253"/>
      <c r="AP601" s="256"/>
      <c r="AQ601" s="253"/>
      <c r="AR601" s="253"/>
      <c r="AS601" s="253"/>
      <c r="AT601" s="256"/>
      <c r="AU601" s="253"/>
      <c r="AV601" s="253"/>
      <c r="AW601" s="253"/>
      <c r="AX601" s="253"/>
      <c r="AY601" s="253"/>
      <c r="AZ601" s="253"/>
      <c r="BA601" s="253"/>
      <c r="BB601" s="253"/>
      <c r="BC601" s="253"/>
      <c r="BD601" s="253"/>
      <c r="BE601" s="253"/>
      <c r="BF601" s="253"/>
      <c r="BG601" s="253"/>
    </row>
    <row r="602" spans="1:59" s="252" customFormat="1" ht="15" customHeight="1" x14ac:dyDescent="0.25">
      <c r="A602" s="253"/>
      <c r="B602" s="253"/>
      <c r="C602" s="253"/>
      <c r="D602" s="253"/>
      <c r="E602" s="253"/>
      <c r="F602" s="253"/>
      <c r="G602" s="253"/>
      <c r="H602" s="253"/>
      <c r="I602" s="253"/>
      <c r="J602" s="253"/>
      <c r="K602" s="253"/>
      <c r="L602" s="253"/>
      <c r="M602" s="253"/>
      <c r="N602" s="253"/>
      <c r="O602" s="253"/>
      <c r="P602" s="253"/>
      <c r="Q602" s="253"/>
      <c r="R602" s="253"/>
      <c r="S602" s="253"/>
      <c r="T602" s="253"/>
      <c r="U602" s="253" t="s">
        <v>754</v>
      </c>
      <c r="V602" s="253"/>
      <c r="W602" s="253"/>
      <c r="X602" s="253"/>
      <c r="Y602" s="253"/>
      <c r="Z602" s="253"/>
      <c r="AA602" s="253"/>
      <c r="AB602" s="253"/>
      <c r="AC602" s="253" t="s">
        <v>316</v>
      </c>
      <c r="AD602" s="253"/>
      <c r="AE602" s="253"/>
      <c r="AF602" s="253"/>
      <c r="AG602" s="253"/>
      <c r="AH602" s="253"/>
      <c r="AI602" s="253"/>
      <c r="AJ602" s="253"/>
      <c r="AK602" s="253"/>
      <c r="AL602" s="253"/>
      <c r="AM602" s="253"/>
      <c r="AN602" s="253"/>
      <c r="AO602" s="253"/>
      <c r="AP602" s="256"/>
      <c r="AQ602" s="253"/>
      <c r="AR602" s="253"/>
      <c r="AS602" s="253"/>
      <c r="AT602" s="256"/>
      <c r="AU602" s="253"/>
      <c r="AV602" s="253"/>
      <c r="AW602" s="253"/>
      <c r="AX602" s="253"/>
      <c r="AY602" s="253"/>
      <c r="AZ602" s="253"/>
      <c r="BA602" s="253"/>
      <c r="BB602" s="253"/>
      <c r="BC602" s="253"/>
      <c r="BD602" s="253"/>
      <c r="BE602" s="253"/>
      <c r="BF602" s="253"/>
      <c r="BG602" s="253"/>
    </row>
    <row r="603" spans="1:59" s="252" customFormat="1" ht="15" customHeight="1" x14ac:dyDescent="0.25">
      <c r="A603" s="253"/>
      <c r="B603" s="253"/>
      <c r="C603" s="253"/>
      <c r="D603" s="253"/>
      <c r="E603" s="253"/>
      <c r="F603" s="253"/>
      <c r="G603" s="253"/>
      <c r="H603" s="253"/>
      <c r="I603" s="253"/>
      <c r="J603" s="253"/>
      <c r="K603" s="253"/>
      <c r="L603" s="253"/>
      <c r="M603" s="253"/>
      <c r="N603" s="253"/>
      <c r="O603" s="253"/>
      <c r="P603" s="253"/>
      <c r="Q603" s="253"/>
      <c r="R603" s="253"/>
      <c r="S603" s="253"/>
      <c r="T603" s="253"/>
      <c r="U603" s="253" t="s">
        <v>755</v>
      </c>
      <c r="V603" s="253"/>
      <c r="W603" s="253"/>
      <c r="X603" s="253"/>
      <c r="Y603" s="253"/>
      <c r="Z603" s="253"/>
      <c r="AA603" s="253"/>
      <c r="AB603" s="253"/>
      <c r="AC603" s="253" t="s">
        <v>393</v>
      </c>
      <c r="AD603" s="253"/>
      <c r="AE603" s="253"/>
      <c r="AF603" s="253"/>
      <c r="AG603" s="253"/>
      <c r="AH603" s="253"/>
      <c r="AI603" s="253"/>
      <c r="AJ603" s="253"/>
      <c r="AK603" s="253"/>
      <c r="AL603" s="253"/>
      <c r="AM603" s="253"/>
      <c r="AN603" s="253"/>
      <c r="AO603" s="253"/>
      <c r="AP603" s="256"/>
      <c r="AQ603" s="253"/>
      <c r="AR603" s="253"/>
      <c r="AS603" s="253"/>
      <c r="AT603" s="256"/>
      <c r="AU603" s="253"/>
      <c r="AV603" s="253"/>
      <c r="AW603" s="253"/>
      <c r="AX603" s="253"/>
      <c r="AY603" s="253"/>
      <c r="AZ603" s="253"/>
      <c r="BA603" s="253"/>
      <c r="BB603" s="253"/>
      <c r="BC603" s="253"/>
      <c r="BD603" s="253"/>
      <c r="BE603" s="253"/>
      <c r="BF603" s="253"/>
      <c r="BG603" s="253"/>
    </row>
    <row r="604" spans="1:59" s="252" customFormat="1" ht="15" customHeight="1" x14ac:dyDescent="0.25">
      <c r="A604" s="253"/>
      <c r="B604" s="253"/>
      <c r="C604" s="253"/>
      <c r="D604" s="253"/>
      <c r="E604" s="253"/>
      <c r="F604" s="253"/>
      <c r="G604" s="253"/>
      <c r="H604" s="253"/>
      <c r="I604" s="253"/>
      <c r="J604" s="253"/>
      <c r="K604" s="253"/>
      <c r="L604" s="253"/>
      <c r="M604" s="253"/>
      <c r="N604" s="253"/>
      <c r="O604" s="253"/>
      <c r="P604" s="253"/>
      <c r="Q604" s="253"/>
      <c r="R604" s="253"/>
      <c r="S604" s="253"/>
      <c r="T604" s="253"/>
      <c r="U604" s="253" t="s">
        <v>756</v>
      </c>
      <c r="V604" s="253"/>
      <c r="W604" s="253"/>
      <c r="X604" s="253"/>
      <c r="Y604" s="253"/>
      <c r="Z604" s="253"/>
      <c r="AA604" s="253"/>
      <c r="AB604" s="253"/>
      <c r="AC604" s="253" t="s">
        <v>320</v>
      </c>
      <c r="AD604" s="253"/>
      <c r="AE604" s="253"/>
      <c r="AF604" s="253"/>
      <c r="AG604" s="253"/>
      <c r="AH604" s="253"/>
      <c r="AI604" s="253"/>
      <c r="AJ604" s="253"/>
      <c r="AK604" s="253"/>
      <c r="AL604" s="253"/>
      <c r="AM604" s="253"/>
      <c r="AN604" s="253"/>
      <c r="AO604" s="253"/>
      <c r="AP604" s="256"/>
      <c r="AQ604" s="253"/>
      <c r="AR604" s="253"/>
      <c r="AS604" s="253"/>
      <c r="AT604" s="256"/>
      <c r="AU604" s="253"/>
      <c r="AV604" s="253"/>
      <c r="AW604" s="253"/>
      <c r="AX604" s="253"/>
      <c r="AY604" s="253"/>
      <c r="AZ604" s="253"/>
      <c r="BA604" s="253"/>
      <c r="BB604" s="253"/>
      <c r="BC604" s="253"/>
      <c r="BD604" s="253"/>
      <c r="BE604" s="253"/>
      <c r="BF604" s="253"/>
      <c r="BG604" s="253"/>
    </row>
    <row r="605" spans="1:59" s="252" customFormat="1" ht="15" customHeight="1" x14ac:dyDescent="0.25">
      <c r="A605" s="253"/>
      <c r="B605" s="253"/>
      <c r="C605" s="253"/>
      <c r="D605" s="253"/>
      <c r="E605" s="253"/>
      <c r="F605" s="253"/>
      <c r="G605" s="253"/>
      <c r="H605" s="253"/>
      <c r="I605" s="253"/>
      <c r="J605" s="253"/>
      <c r="K605" s="253"/>
      <c r="L605" s="253"/>
      <c r="M605" s="253"/>
      <c r="N605" s="253"/>
      <c r="O605" s="253"/>
      <c r="P605" s="253"/>
      <c r="Q605" s="253"/>
      <c r="R605" s="253"/>
      <c r="S605" s="253"/>
      <c r="T605" s="253"/>
      <c r="U605" s="253" t="s">
        <v>757</v>
      </c>
      <c r="V605" s="253"/>
      <c r="W605" s="253"/>
      <c r="X605" s="253"/>
      <c r="Y605" s="253"/>
      <c r="Z605" s="253"/>
      <c r="AA605" s="253"/>
      <c r="AB605" s="253"/>
      <c r="AC605" s="253" t="s">
        <v>393</v>
      </c>
      <c r="AD605" s="253"/>
      <c r="AE605" s="253"/>
      <c r="AF605" s="253"/>
      <c r="AG605" s="253"/>
      <c r="AH605" s="253"/>
      <c r="AI605" s="253"/>
      <c r="AJ605" s="253"/>
      <c r="AK605" s="253"/>
      <c r="AL605" s="253"/>
      <c r="AM605" s="253"/>
      <c r="AN605" s="253"/>
      <c r="AO605" s="253"/>
      <c r="AP605" s="256"/>
      <c r="AQ605" s="253"/>
      <c r="AR605" s="253"/>
      <c r="AS605" s="253"/>
      <c r="AT605" s="256"/>
      <c r="AU605" s="253"/>
      <c r="AV605" s="253"/>
      <c r="AW605" s="253"/>
      <c r="AX605" s="253"/>
      <c r="AY605" s="253"/>
      <c r="AZ605" s="253"/>
      <c r="BA605" s="253"/>
      <c r="BB605" s="253"/>
      <c r="BC605" s="253"/>
      <c r="BD605" s="253"/>
      <c r="BE605" s="253"/>
      <c r="BF605" s="253"/>
      <c r="BG605" s="253"/>
    </row>
    <row r="606" spans="1:59" s="252" customFormat="1" ht="15" customHeight="1" x14ac:dyDescent="0.25">
      <c r="A606" s="253"/>
      <c r="B606" s="253"/>
      <c r="C606" s="253"/>
      <c r="D606" s="253"/>
      <c r="E606" s="253"/>
      <c r="F606" s="253"/>
      <c r="G606" s="253"/>
      <c r="H606" s="253"/>
      <c r="I606" s="253"/>
      <c r="J606" s="253"/>
      <c r="K606" s="253"/>
      <c r="L606" s="253"/>
      <c r="M606" s="253"/>
      <c r="N606" s="253"/>
      <c r="O606" s="253"/>
      <c r="P606" s="253"/>
      <c r="Q606" s="253"/>
      <c r="R606" s="253"/>
      <c r="S606" s="253"/>
      <c r="T606" s="253"/>
      <c r="U606" s="253" t="s">
        <v>758</v>
      </c>
      <c r="V606" s="253"/>
      <c r="W606" s="253"/>
      <c r="X606" s="253"/>
      <c r="Y606" s="253"/>
      <c r="Z606" s="253"/>
      <c r="AA606" s="253"/>
      <c r="AB606" s="253"/>
      <c r="AC606" s="253" t="s">
        <v>332</v>
      </c>
      <c r="AD606" s="253"/>
      <c r="AE606" s="253"/>
      <c r="AF606" s="253"/>
      <c r="AG606" s="253"/>
      <c r="AH606" s="253"/>
      <c r="AI606" s="253"/>
      <c r="AJ606" s="253"/>
      <c r="AK606" s="253"/>
      <c r="AL606" s="253"/>
      <c r="AM606" s="253"/>
      <c r="AN606" s="253"/>
      <c r="AO606" s="253"/>
      <c r="AP606" s="256"/>
      <c r="AQ606" s="253"/>
      <c r="AR606" s="253"/>
      <c r="AS606" s="253"/>
      <c r="AT606" s="256"/>
      <c r="AU606" s="253"/>
      <c r="AV606" s="253"/>
      <c r="AW606" s="253"/>
      <c r="AX606" s="253"/>
      <c r="AY606" s="253"/>
      <c r="AZ606" s="253"/>
      <c r="BA606" s="253"/>
      <c r="BB606" s="253"/>
      <c r="BC606" s="253"/>
      <c r="BD606" s="253"/>
      <c r="BE606" s="253"/>
      <c r="BF606" s="253"/>
      <c r="BG606" s="253"/>
    </row>
    <row r="607" spans="1:59" s="252" customFormat="1" ht="15" customHeight="1" x14ac:dyDescent="0.25">
      <c r="A607" s="253"/>
      <c r="B607" s="253"/>
      <c r="C607" s="253"/>
      <c r="D607" s="253"/>
      <c r="E607" s="253"/>
      <c r="F607" s="253"/>
      <c r="G607" s="253"/>
      <c r="H607" s="253"/>
      <c r="I607" s="253"/>
      <c r="J607" s="253"/>
      <c r="K607" s="253"/>
      <c r="L607" s="253"/>
      <c r="M607" s="253"/>
      <c r="N607" s="253"/>
      <c r="O607" s="253"/>
      <c r="P607" s="253"/>
      <c r="Q607" s="253"/>
      <c r="R607" s="253"/>
      <c r="S607" s="253"/>
      <c r="T607" s="253"/>
      <c r="U607" s="253" t="s">
        <v>759</v>
      </c>
      <c r="V607" s="253"/>
      <c r="W607" s="253"/>
      <c r="X607" s="253"/>
      <c r="Y607" s="253"/>
      <c r="Z607" s="253"/>
      <c r="AA607" s="253"/>
      <c r="AB607" s="253"/>
      <c r="AC607" s="253" t="s">
        <v>318</v>
      </c>
      <c r="AD607" s="253"/>
      <c r="AE607" s="253"/>
      <c r="AF607" s="253"/>
      <c r="AG607" s="253"/>
      <c r="AH607" s="253"/>
      <c r="AI607" s="253"/>
      <c r="AJ607" s="253"/>
      <c r="AK607" s="253"/>
      <c r="AL607" s="253"/>
      <c r="AM607" s="253"/>
      <c r="AN607" s="253"/>
      <c r="AO607" s="253"/>
      <c r="AP607" s="256"/>
      <c r="AQ607" s="253"/>
      <c r="AR607" s="253"/>
      <c r="AS607" s="253"/>
      <c r="AT607" s="256"/>
      <c r="AU607" s="253"/>
      <c r="AV607" s="253"/>
      <c r="AW607" s="253"/>
      <c r="AX607" s="253"/>
      <c r="AY607" s="253"/>
      <c r="AZ607" s="253"/>
      <c r="BA607" s="253"/>
      <c r="BB607" s="253"/>
      <c r="BC607" s="253"/>
      <c r="BD607" s="253"/>
      <c r="BE607" s="253"/>
      <c r="BF607" s="253"/>
      <c r="BG607" s="253"/>
    </row>
    <row r="608" spans="1:59" s="252" customFormat="1" ht="15" customHeight="1" x14ac:dyDescent="0.25">
      <c r="A608" s="253"/>
      <c r="B608" s="253"/>
      <c r="C608" s="253"/>
      <c r="D608" s="253"/>
      <c r="E608" s="253"/>
      <c r="F608" s="253"/>
      <c r="G608" s="253"/>
      <c r="H608" s="253"/>
      <c r="I608" s="253"/>
      <c r="J608" s="253"/>
      <c r="K608" s="253"/>
      <c r="L608" s="253"/>
      <c r="M608" s="253"/>
      <c r="N608" s="253"/>
      <c r="O608" s="253"/>
      <c r="P608" s="253"/>
      <c r="Q608" s="253"/>
      <c r="R608" s="253"/>
      <c r="S608" s="253"/>
      <c r="T608" s="253"/>
      <c r="U608" s="253" t="s">
        <v>760</v>
      </c>
      <c r="V608" s="253"/>
      <c r="W608" s="253"/>
      <c r="X608" s="253"/>
      <c r="Y608" s="253"/>
      <c r="Z608" s="253"/>
      <c r="AA608" s="253"/>
      <c r="AB608" s="253"/>
      <c r="AC608" s="253" t="s">
        <v>323</v>
      </c>
      <c r="AD608" s="253"/>
      <c r="AE608" s="253"/>
      <c r="AF608" s="253"/>
      <c r="AG608" s="253"/>
      <c r="AH608" s="253"/>
      <c r="AI608" s="253"/>
      <c r="AJ608" s="253"/>
      <c r="AK608" s="253"/>
      <c r="AL608" s="253"/>
      <c r="AM608" s="253"/>
      <c r="AN608" s="253"/>
      <c r="AO608" s="253"/>
      <c r="AP608" s="256"/>
      <c r="AQ608" s="253"/>
      <c r="AR608" s="253"/>
      <c r="AS608" s="253"/>
      <c r="AT608" s="256"/>
      <c r="AU608" s="253"/>
      <c r="AV608" s="253"/>
      <c r="AW608" s="253"/>
      <c r="AX608" s="253"/>
      <c r="AY608" s="253"/>
      <c r="AZ608" s="253"/>
      <c r="BA608" s="253"/>
      <c r="BB608" s="253"/>
      <c r="BC608" s="253"/>
      <c r="BD608" s="253"/>
      <c r="BE608" s="253"/>
      <c r="BF608" s="253"/>
      <c r="BG608" s="253"/>
    </row>
    <row r="609" spans="1:59" s="252" customFormat="1" ht="15" customHeight="1" x14ac:dyDescent="0.25">
      <c r="A609" s="253"/>
      <c r="B609" s="253"/>
      <c r="C609" s="253"/>
      <c r="D609" s="253"/>
      <c r="E609" s="253"/>
      <c r="F609" s="253"/>
      <c r="G609" s="253"/>
      <c r="H609" s="253"/>
      <c r="I609" s="253"/>
      <c r="J609" s="253"/>
      <c r="K609" s="253"/>
      <c r="L609" s="253"/>
      <c r="M609" s="253"/>
      <c r="N609" s="253"/>
      <c r="O609" s="253"/>
      <c r="P609" s="253"/>
      <c r="Q609" s="253"/>
      <c r="R609" s="253"/>
      <c r="S609" s="253"/>
      <c r="T609" s="253"/>
      <c r="U609" s="253" t="s">
        <v>761</v>
      </c>
      <c r="V609" s="253"/>
      <c r="W609" s="253"/>
      <c r="X609" s="253"/>
      <c r="Y609" s="253"/>
      <c r="Z609" s="253"/>
      <c r="AA609" s="253"/>
      <c r="AB609" s="253"/>
      <c r="AC609" s="253" t="s">
        <v>332</v>
      </c>
      <c r="AD609" s="253"/>
      <c r="AE609" s="253"/>
      <c r="AF609" s="253"/>
      <c r="AG609" s="253"/>
      <c r="AH609" s="253"/>
      <c r="AI609" s="253"/>
      <c r="AJ609" s="253"/>
      <c r="AK609" s="253"/>
      <c r="AL609" s="253"/>
      <c r="AM609" s="253"/>
      <c r="AN609" s="253"/>
      <c r="AO609" s="253"/>
      <c r="AP609" s="256"/>
      <c r="AQ609" s="253"/>
      <c r="AR609" s="253"/>
      <c r="AS609" s="253"/>
      <c r="AT609" s="256"/>
      <c r="AU609" s="253"/>
      <c r="AV609" s="253"/>
      <c r="AW609" s="253"/>
      <c r="AX609" s="253"/>
      <c r="AY609" s="253"/>
      <c r="AZ609" s="253"/>
      <c r="BA609" s="253"/>
      <c r="BB609" s="253"/>
      <c r="BC609" s="253"/>
      <c r="BD609" s="253"/>
      <c r="BE609" s="253"/>
      <c r="BF609" s="253"/>
      <c r="BG609" s="253"/>
    </row>
    <row r="610" spans="1:59" s="252" customFormat="1" ht="15" customHeight="1" x14ac:dyDescent="0.25">
      <c r="A610" s="253"/>
      <c r="B610" s="253"/>
      <c r="C610" s="253"/>
      <c r="D610" s="253"/>
      <c r="E610" s="253"/>
      <c r="F610" s="253"/>
      <c r="G610" s="253"/>
      <c r="H610" s="253"/>
      <c r="I610" s="253"/>
      <c r="J610" s="253"/>
      <c r="K610" s="253"/>
      <c r="L610" s="253"/>
      <c r="M610" s="253"/>
      <c r="N610" s="253"/>
      <c r="O610" s="253"/>
      <c r="P610" s="253"/>
      <c r="Q610" s="253"/>
      <c r="R610" s="253"/>
      <c r="S610" s="253"/>
      <c r="T610" s="253"/>
      <c r="U610" s="253" t="s">
        <v>762</v>
      </c>
      <c r="V610" s="253"/>
      <c r="W610" s="253"/>
      <c r="X610" s="253"/>
      <c r="Y610" s="253"/>
      <c r="Z610" s="253"/>
      <c r="AA610" s="253"/>
      <c r="AB610" s="253"/>
      <c r="AC610" s="253" t="s">
        <v>332</v>
      </c>
      <c r="AD610" s="253"/>
      <c r="AE610" s="253"/>
      <c r="AF610" s="253"/>
      <c r="AG610" s="253"/>
      <c r="AH610" s="253"/>
      <c r="AI610" s="253"/>
      <c r="AJ610" s="253"/>
      <c r="AK610" s="253"/>
      <c r="AL610" s="253"/>
      <c r="AM610" s="253"/>
      <c r="AN610" s="253"/>
      <c r="AO610" s="253"/>
      <c r="AP610" s="256"/>
      <c r="AQ610" s="253"/>
      <c r="AR610" s="253"/>
      <c r="AS610" s="253"/>
      <c r="AT610" s="256"/>
      <c r="AU610" s="253"/>
      <c r="AV610" s="253"/>
      <c r="AW610" s="253"/>
      <c r="AX610" s="253"/>
      <c r="AY610" s="253"/>
      <c r="AZ610" s="253"/>
      <c r="BA610" s="253"/>
      <c r="BB610" s="253"/>
      <c r="BC610" s="253"/>
      <c r="BD610" s="253"/>
      <c r="BE610" s="253"/>
      <c r="BF610" s="253"/>
      <c r="BG610" s="253"/>
    </row>
    <row r="611" spans="1:59" s="252" customFormat="1" ht="15" customHeight="1" x14ac:dyDescent="0.25">
      <c r="A611" s="253"/>
      <c r="B611" s="253"/>
      <c r="C611" s="253"/>
      <c r="D611" s="253"/>
      <c r="E611" s="253"/>
      <c r="F611" s="253"/>
      <c r="G611" s="253"/>
      <c r="H611" s="253"/>
      <c r="I611" s="253"/>
      <c r="J611" s="253"/>
      <c r="K611" s="253"/>
      <c r="L611" s="253"/>
      <c r="M611" s="253"/>
      <c r="N611" s="253"/>
      <c r="O611" s="253"/>
      <c r="P611" s="253"/>
      <c r="Q611" s="253"/>
      <c r="R611" s="253"/>
      <c r="S611" s="253"/>
      <c r="T611" s="253"/>
      <c r="U611" s="253" t="s">
        <v>763</v>
      </c>
      <c r="V611" s="253"/>
      <c r="W611" s="253"/>
      <c r="X611" s="253"/>
      <c r="Y611" s="253"/>
      <c r="Z611" s="253"/>
      <c r="AA611" s="253"/>
      <c r="AB611" s="253"/>
      <c r="AC611" s="253" t="s">
        <v>323</v>
      </c>
      <c r="AD611" s="253"/>
      <c r="AE611" s="253"/>
      <c r="AF611" s="253"/>
      <c r="AG611" s="253"/>
      <c r="AH611" s="253"/>
      <c r="AI611" s="253"/>
      <c r="AJ611" s="253"/>
      <c r="AK611" s="253"/>
      <c r="AL611" s="253"/>
      <c r="AM611" s="253"/>
      <c r="AN611" s="253"/>
      <c r="AO611" s="253"/>
      <c r="AP611" s="256"/>
      <c r="AQ611" s="253"/>
      <c r="AR611" s="253"/>
      <c r="AS611" s="253"/>
      <c r="AT611" s="256"/>
      <c r="AU611" s="253"/>
      <c r="AV611" s="253"/>
      <c r="AW611" s="253"/>
      <c r="AX611" s="253"/>
      <c r="AY611" s="253"/>
      <c r="AZ611" s="253"/>
      <c r="BA611" s="253"/>
      <c r="BB611" s="253"/>
      <c r="BC611" s="253"/>
      <c r="BD611" s="253"/>
      <c r="BE611" s="253"/>
      <c r="BF611" s="253"/>
      <c r="BG611" s="253"/>
    </row>
    <row r="612" spans="1:59" s="252" customFormat="1" ht="15" customHeight="1" x14ac:dyDescent="0.25">
      <c r="A612" s="253"/>
      <c r="B612" s="253"/>
      <c r="C612" s="253"/>
      <c r="D612" s="253"/>
      <c r="E612" s="253"/>
      <c r="F612" s="253"/>
      <c r="G612" s="253"/>
      <c r="H612" s="253"/>
      <c r="I612" s="253"/>
      <c r="J612" s="253"/>
      <c r="K612" s="253"/>
      <c r="L612" s="253"/>
      <c r="M612" s="253"/>
      <c r="N612" s="253"/>
      <c r="O612" s="253"/>
      <c r="P612" s="253"/>
      <c r="Q612" s="253"/>
      <c r="R612" s="253"/>
      <c r="S612" s="253"/>
      <c r="T612" s="253"/>
      <c r="U612" s="253" t="s">
        <v>764</v>
      </c>
      <c r="V612" s="253"/>
      <c r="W612" s="253"/>
      <c r="X612" s="253"/>
      <c r="Y612" s="253"/>
      <c r="Z612" s="253"/>
      <c r="AA612" s="253"/>
      <c r="AB612" s="253"/>
      <c r="AC612" s="253" t="s">
        <v>393</v>
      </c>
      <c r="AD612" s="253"/>
      <c r="AE612" s="253"/>
      <c r="AF612" s="253"/>
      <c r="AG612" s="253"/>
      <c r="AH612" s="253"/>
      <c r="AI612" s="253"/>
      <c r="AJ612" s="253"/>
      <c r="AK612" s="253"/>
      <c r="AL612" s="253"/>
      <c r="AM612" s="253"/>
      <c r="AN612" s="253"/>
      <c r="AO612" s="253"/>
      <c r="AP612" s="256"/>
      <c r="AQ612" s="253"/>
      <c r="AR612" s="253"/>
      <c r="AS612" s="253"/>
      <c r="AT612" s="256"/>
      <c r="AU612" s="253"/>
      <c r="AV612" s="253"/>
      <c r="AW612" s="253"/>
      <c r="AX612" s="253"/>
      <c r="AY612" s="253"/>
      <c r="AZ612" s="253"/>
      <c r="BA612" s="253"/>
      <c r="BB612" s="253"/>
      <c r="BC612" s="253"/>
      <c r="BD612" s="253"/>
      <c r="BE612" s="253"/>
      <c r="BF612" s="253"/>
      <c r="BG612" s="253"/>
    </row>
    <row r="613" spans="1:59" s="252" customFormat="1" ht="15" customHeight="1" x14ac:dyDescent="0.25">
      <c r="A613" s="253"/>
      <c r="B613" s="253"/>
      <c r="C613" s="253"/>
      <c r="D613" s="253"/>
      <c r="E613" s="253"/>
      <c r="F613" s="253"/>
      <c r="G613" s="253"/>
      <c r="H613" s="253"/>
      <c r="I613" s="253"/>
      <c r="J613" s="253"/>
      <c r="K613" s="253"/>
      <c r="L613" s="253"/>
      <c r="M613" s="253"/>
      <c r="N613" s="253"/>
      <c r="O613" s="253"/>
      <c r="P613" s="253"/>
      <c r="Q613" s="253"/>
      <c r="R613" s="253"/>
      <c r="S613" s="253"/>
      <c r="T613" s="253"/>
      <c r="U613" s="253" t="s">
        <v>765</v>
      </c>
      <c r="V613" s="253"/>
      <c r="W613" s="253"/>
      <c r="X613" s="253"/>
      <c r="Y613" s="253"/>
      <c r="Z613" s="253"/>
      <c r="AA613" s="253"/>
      <c r="AB613" s="253"/>
      <c r="AC613" s="253" t="s">
        <v>393</v>
      </c>
      <c r="AD613" s="253"/>
      <c r="AE613" s="253"/>
      <c r="AF613" s="253"/>
      <c r="AG613" s="253"/>
      <c r="AH613" s="253"/>
      <c r="AI613" s="253"/>
      <c r="AJ613" s="253"/>
      <c r="AK613" s="253"/>
      <c r="AL613" s="253"/>
      <c r="AM613" s="253"/>
      <c r="AN613" s="253"/>
      <c r="AO613" s="253"/>
      <c r="AP613" s="256"/>
      <c r="AQ613" s="253"/>
      <c r="AR613" s="253"/>
      <c r="AS613" s="253"/>
      <c r="AT613" s="256"/>
      <c r="AU613" s="253"/>
      <c r="AV613" s="253"/>
      <c r="AW613" s="253"/>
      <c r="AX613" s="253"/>
      <c r="AY613" s="253"/>
      <c r="AZ613" s="253"/>
      <c r="BA613" s="253"/>
      <c r="BB613" s="253"/>
      <c r="BC613" s="253"/>
      <c r="BD613" s="253"/>
      <c r="BE613" s="253"/>
      <c r="BF613" s="253"/>
      <c r="BG613" s="253"/>
    </row>
    <row r="614" spans="1:59" s="252" customFormat="1" ht="15" customHeight="1" x14ac:dyDescent="0.25">
      <c r="A614" s="253"/>
      <c r="B614" s="253"/>
      <c r="C614" s="253"/>
      <c r="D614" s="253"/>
      <c r="E614" s="253"/>
      <c r="F614" s="253"/>
      <c r="G614" s="253"/>
      <c r="H614" s="253"/>
      <c r="I614" s="253"/>
      <c r="J614" s="253"/>
      <c r="K614" s="253"/>
      <c r="L614" s="253"/>
      <c r="M614" s="253"/>
      <c r="N614" s="253"/>
      <c r="O614" s="253"/>
      <c r="P614" s="253"/>
      <c r="Q614" s="253"/>
      <c r="R614" s="253"/>
      <c r="S614" s="253"/>
      <c r="T614" s="253"/>
      <c r="U614" s="253" t="s">
        <v>766</v>
      </c>
      <c r="V614" s="253"/>
      <c r="W614" s="253"/>
      <c r="X614" s="253"/>
      <c r="Y614" s="253"/>
      <c r="Z614" s="253"/>
      <c r="AA614" s="253"/>
      <c r="AB614" s="253"/>
      <c r="AC614" s="253" t="s">
        <v>320</v>
      </c>
      <c r="AD614" s="253"/>
      <c r="AE614" s="253"/>
      <c r="AF614" s="253"/>
      <c r="AG614" s="253"/>
      <c r="AH614" s="253"/>
      <c r="AI614" s="253"/>
      <c r="AJ614" s="253"/>
      <c r="AK614" s="253"/>
      <c r="AL614" s="253"/>
      <c r="AM614" s="253"/>
      <c r="AN614" s="253"/>
      <c r="AO614" s="253"/>
      <c r="AP614" s="256"/>
      <c r="AQ614" s="253"/>
      <c r="AR614" s="253"/>
      <c r="AS614" s="253"/>
      <c r="AT614" s="256"/>
      <c r="AU614" s="253"/>
      <c r="AV614" s="253"/>
      <c r="AW614" s="253"/>
      <c r="AX614" s="253"/>
      <c r="AY614" s="253"/>
      <c r="AZ614" s="253"/>
      <c r="BA614" s="253"/>
      <c r="BB614" s="253"/>
      <c r="BC614" s="253"/>
      <c r="BD614" s="253"/>
      <c r="BE614" s="253"/>
      <c r="BF614" s="253"/>
      <c r="BG614" s="253"/>
    </row>
    <row r="615" spans="1:59" s="252" customFormat="1" ht="15" customHeight="1" x14ac:dyDescent="0.25">
      <c r="A615" s="253"/>
      <c r="B615" s="253"/>
      <c r="C615" s="253"/>
      <c r="D615" s="253"/>
      <c r="E615" s="253"/>
      <c r="F615" s="253"/>
      <c r="G615" s="253"/>
      <c r="H615" s="253"/>
      <c r="I615" s="253"/>
      <c r="J615" s="253"/>
      <c r="K615" s="253"/>
      <c r="L615" s="253"/>
      <c r="M615" s="253"/>
      <c r="N615" s="253"/>
      <c r="O615" s="253"/>
      <c r="P615" s="253"/>
      <c r="Q615" s="253"/>
      <c r="R615" s="253"/>
      <c r="S615" s="253"/>
      <c r="T615" s="253"/>
      <c r="U615" s="253" t="s">
        <v>767</v>
      </c>
      <c r="V615" s="253"/>
      <c r="W615" s="253"/>
      <c r="X615" s="253"/>
      <c r="Y615" s="253"/>
      <c r="Z615" s="253"/>
      <c r="AA615" s="253"/>
      <c r="AB615" s="253"/>
      <c r="AC615" s="253" t="s">
        <v>320</v>
      </c>
      <c r="AD615" s="253"/>
      <c r="AE615" s="253"/>
      <c r="AF615" s="253"/>
      <c r="AG615" s="253"/>
      <c r="AH615" s="253"/>
      <c r="AI615" s="253"/>
      <c r="AJ615" s="253"/>
      <c r="AK615" s="253"/>
      <c r="AL615" s="253"/>
      <c r="AM615" s="253"/>
      <c r="AN615" s="253"/>
      <c r="AO615" s="253"/>
      <c r="AP615" s="256"/>
      <c r="AQ615" s="253"/>
      <c r="AR615" s="253"/>
      <c r="AS615" s="253"/>
      <c r="AT615" s="256"/>
      <c r="AU615" s="253"/>
      <c r="AV615" s="253"/>
      <c r="AW615" s="253"/>
      <c r="AX615" s="253"/>
      <c r="AY615" s="253"/>
      <c r="AZ615" s="253"/>
      <c r="BA615" s="253"/>
      <c r="BB615" s="253"/>
      <c r="BC615" s="253"/>
      <c r="BD615" s="253"/>
      <c r="BE615" s="253"/>
      <c r="BF615" s="253"/>
      <c r="BG615" s="253"/>
    </row>
    <row r="616" spans="1:59" s="252" customFormat="1" ht="15" customHeight="1" x14ac:dyDescent="0.25">
      <c r="A616" s="253"/>
      <c r="B616" s="253"/>
      <c r="C616" s="253"/>
      <c r="D616" s="253"/>
      <c r="E616" s="253"/>
      <c r="F616" s="253"/>
      <c r="G616" s="253"/>
      <c r="H616" s="253"/>
      <c r="I616" s="253"/>
      <c r="J616" s="253"/>
      <c r="K616" s="253"/>
      <c r="L616" s="253"/>
      <c r="M616" s="253"/>
      <c r="N616" s="253"/>
      <c r="O616" s="253"/>
      <c r="P616" s="253"/>
      <c r="Q616" s="253"/>
      <c r="R616" s="253"/>
      <c r="S616" s="253"/>
      <c r="T616" s="253"/>
      <c r="U616" s="253" t="s">
        <v>768</v>
      </c>
      <c r="V616" s="253"/>
      <c r="W616" s="253"/>
      <c r="X616" s="253"/>
      <c r="Y616" s="253"/>
      <c r="Z616" s="253"/>
      <c r="AA616" s="253"/>
      <c r="AB616" s="253"/>
      <c r="AC616" s="253" t="s">
        <v>323</v>
      </c>
      <c r="AD616" s="253"/>
      <c r="AE616" s="253"/>
      <c r="AF616" s="253"/>
      <c r="AG616" s="253"/>
      <c r="AH616" s="253"/>
      <c r="AI616" s="253"/>
      <c r="AJ616" s="253"/>
      <c r="AK616" s="253"/>
      <c r="AL616" s="253"/>
      <c r="AM616" s="253"/>
      <c r="AN616" s="253"/>
      <c r="AO616" s="253"/>
      <c r="AP616" s="256"/>
      <c r="AQ616" s="253"/>
      <c r="AR616" s="253"/>
      <c r="AS616" s="253"/>
      <c r="AT616" s="256"/>
      <c r="AU616" s="253"/>
      <c r="AV616" s="253"/>
      <c r="AW616" s="253"/>
      <c r="AX616" s="253"/>
      <c r="AY616" s="253"/>
      <c r="AZ616" s="253"/>
      <c r="BA616" s="253"/>
      <c r="BB616" s="253"/>
      <c r="BC616" s="253"/>
      <c r="BD616" s="253"/>
      <c r="BE616" s="253"/>
      <c r="BF616" s="253"/>
      <c r="BG616" s="253"/>
    </row>
    <row r="617" spans="1:59" s="252" customFormat="1" ht="15" customHeight="1" x14ac:dyDescent="0.25">
      <c r="A617" s="253"/>
      <c r="B617" s="253"/>
      <c r="C617" s="253"/>
      <c r="D617" s="253"/>
      <c r="E617" s="253"/>
      <c r="F617" s="253"/>
      <c r="G617" s="253"/>
      <c r="H617" s="253"/>
      <c r="I617" s="253"/>
      <c r="J617" s="253"/>
      <c r="K617" s="253"/>
      <c r="L617" s="253"/>
      <c r="M617" s="253"/>
      <c r="N617" s="253"/>
      <c r="O617" s="253"/>
      <c r="P617" s="253"/>
      <c r="Q617" s="253"/>
      <c r="R617" s="253"/>
      <c r="S617" s="253"/>
      <c r="T617" s="253"/>
      <c r="U617" s="253" t="s">
        <v>769</v>
      </c>
      <c r="V617" s="253"/>
      <c r="W617" s="253"/>
      <c r="X617" s="253"/>
      <c r="Y617" s="253"/>
      <c r="Z617" s="253"/>
      <c r="AA617" s="253"/>
      <c r="AB617" s="253"/>
      <c r="AC617" s="253" t="s">
        <v>320</v>
      </c>
      <c r="AD617" s="253"/>
      <c r="AE617" s="253"/>
      <c r="AF617" s="253"/>
      <c r="AG617" s="253"/>
      <c r="AH617" s="253"/>
      <c r="AI617" s="253"/>
      <c r="AJ617" s="253"/>
      <c r="AK617" s="253"/>
      <c r="AL617" s="253"/>
      <c r="AM617" s="253"/>
      <c r="AN617" s="253"/>
      <c r="AO617" s="253"/>
      <c r="AP617" s="256"/>
      <c r="AQ617" s="253"/>
      <c r="AR617" s="253"/>
      <c r="AS617" s="253"/>
      <c r="AT617" s="256"/>
      <c r="AU617" s="253"/>
      <c r="AV617" s="253"/>
      <c r="AW617" s="253"/>
      <c r="AX617" s="253"/>
      <c r="AY617" s="253"/>
      <c r="AZ617" s="253"/>
      <c r="BA617" s="253"/>
      <c r="BB617" s="253"/>
      <c r="BC617" s="253"/>
      <c r="BD617" s="253"/>
      <c r="BE617" s="253"/>
      <c r="BF617" s="253"/>
      <c r="BG617" s="253"/>
    </row>
    <row r="618" spans="1:59" s="252" customFormat="1" ht="15" customHeight="1" x14ac:dyDescent="0.25">
      <c r="A618" s="253"/>
      <c r="B618" s="253"/>
      <c r="C618" s="253"/>
      <c r="D618" s="253"/>
      <c r="E618" s="253"/>
      <c r="F618" s="253"/>
      <c r="G618" s="253"/>
      <c r="H618" s="253"/>
      <c r="I618" s="253"/>
      <c r="J618" s="253"/>
      <c r="K618" s="253"/>
      <c r="L618" s="253"/>
      <c r="M618" s="253"/>
      <c r="N618" s="253"/>
      <c r="O618" s="253"/>
      <c r="P618" s="253"/>
      <c r="Q618" s="253"/>
      <c r="R618" s="253"/>
      <c r="S618" s="253"/>
      <c r="T618" s="253"/>
      <c r="U618" s="253" t="s">
        <v>770</v>
      </c>
      <c r="V618" s="253"/>
      <c r="W618" s="253"/>
      <c r="X618" s="253"/>
      <c r="Y618" s="253"/>
      <c r="Z618" s="253"/>
      <c r="AA618" s="253"/>
      <c r="AB618" s="253"/>
      <c r="AC618" s="253" t="s">
        <v>318</v>
      </c>
      <c r="AD618" s="253"/>
      <c r="AE618" s="253"/>
      <c r="AF618" s="253"/>
      <c r="AG618" s="253"/>
      <c r="AH618" s="253"/>
      <c r="AI618" s="253"/>
      <c r="AJ618" s="253"/>
      <c r="AK618" s="253"/>
      <c r="AL618" s="253"/>
      <c r="AM618" s="253"/>
      <c r="AN618" s="253"/>
      <c r="AO618" s="253"/>
      <c r="AP618" s="256"/>
      <c r="AQ618" s="253"/>
      <c r="AR618" s="253"/>
      <c r="AS618" s="253"/>
      <c r="AT618" s="256"/>
      <c r="AU618" s="253"/>
      <c r="AV618" s="253"/>
      <c r="AW618" s="253"/>
      <c r="AX618" s="253"/>
      <c r="AY618" s="253"/>
      <c r="AZ618" s="253"/>
      <c r="BA618" s="253"/>
      <c r="BB618" s="253"/>
      <c r="BC618" s="253"/>
      <c r="BD618" s="253"/>
      <c r="BE618" s="253"/>
      <c r="BF618" s="253"/>
      <c r="BG618" s="253"/>
    </row>
    <row r="619" spans="1:59" s="252" customFormat="1" ht="15" customHeight="1" x14ac:dyDescent="0.25">
      <c r="A619" s="253"/>
      <c r="B619" s="253"/>
      <c r="C619" s="253"/>
      <c r="D619" s="253"/>
      <c r="E619" s="253"/>
      <c r="F619" s="253"/>
      <c r="G619" s="253"/>
      <c r="H619" s="253"/>
      <c r="I619" s="253"/>
      <c r="J619" s="253"/>
      <c r="K619" s="253"/>
      <c r="L619" s="253"/>
      <c r="M619" s="253"/>
      <c r="N619" s="253"/>
      <c r="O619" s="253"/>
      <c r="P619" s="253"/>
      <c r="Q619" s="253"/>
      <c r="R619" s="253"/>
      <c r="S619" s="253"/>
      <c r="T619" s="253"/>
      <c r="U619" s="253" t="s">
        <v>771</v>
      </c>
      <c r="V619" s="253"/>
      <c r="W619" s="253"/>
      <c r="X619" s="253"/>
      <c r="Y619" s="253"/>
      <c r="Z619" s="253"/>
      <c r="AA619" s="253"/>
      <c r="AB619" s="253"/>
      <c r="AC619" s="253" t="s">
        <v>332</v>
      </c>
      <c r="AD619" s="253"/>
      <c r="AE619" s="253"/>
      <c r="AF619" s="253"/>
      <c r="AG619" s="253"/>
      <c r="AH619" s="253"/>
      <c r="AI619" s="253"/>
      <c r="AJ619" s="253"/>
      <c r="AK619" s="253"/>
      <c r="AL619" s="253"/>
      <c r="AM619" s="253"/>
      <c r="AN619" s="253"/>
      <c r="AO619" s="253"/>
      <c r="AP619" s="256"/>
      <c r="AQ619" s="253"/>
      <c r="AR619" s="253"/>
      <c r="AS619" s="253"/>
      <c r="AT619" s="256"/>
      <c r="AU619" s="253"/>
      <c r="AV619" s="253"/>
      <c r="AW619" s="253"/>
      <c r="AX619" s="253"/>
      <c r="AY619" s="253"/>
      <c r="AZ619" s="253"/>
      <c r="BA619" s="253"/>
      <c r="BB619" s="253"/>
      <c r="BC619" s="253"/>
      <c r="BD619" s="253"/>
      <c r="BE619" s="253"/>
      <c r="BF619" s="253"/>
      <c r="BG619" s="253"/>
    </row>
    <row r="620" spans="1:59" s="252" customFormat="1" ht="15" customHeight="1" x14ac:dyDescent="0.25">
      <c r="A620" s="253"/>
      <c r="B620" s="253"/>
      <c r="C620" s="253"/>
      <c r="D620" s="253"/>
      <c r="E620" s="253"/>
      <c r="F620" s="253"/>
      <c r="G620" s="253"/>
      <c r="H620" s="253"/>
      <c r="I620" s="253"/>
      <c r="J620" s="253"/>
      <c r="K620" s="253"/>
      <c r="L620" s="253"/>
      <c r="M620" s="253"/>
      <c r="N620" s="253"/>
      <c r="O620" s="253"/>
      <c r="P620" s="253"/>
      <c r="Q620" s="253"/>
      <c r="R620" s="253"/>
      <c r="S620" s="253"/>
      <c r="T620" s="253"/>
      <c r="U620" s="253" t="s">
        <v>772</v>
      </c>
      <c r="V620" s="253"/>
      <c r="W620" s="253"/>
      <c r="X620" s="253"/>
      <c r="Y620" s="253"/>
      <c r="Z620" s="253"/>
      <c r="AA620" s="253"/>
      <c r="AB620" s="253"/>
      <c r="AC620" s="253" t="s">
        <v>357</v>
      </c>
      <c r="AD620" s="253"/>
      <c r="AE620" s="253"/>
      <c r="AF620" s="253"/>
      <c r="AG620" s="253"/>
      <c r="AH620" s="253"/>
      <c r="AI620" s="253"/>
      <c r="AJ620" s="253"/>
      <c r="AK620" s="253"/>
      <c r="AL620" s="253"/>
      <c r="AM620" s="253"/>
      <c r="AN620" s="253"/>
      <c r="AO620" s="253"/>
      <c r="AP620" s="256"/>
      <c r="AQ620" s="253"/>
      <c r="AR620" s="253"/>
      <c r="AS620" s="253"/>
      <c r="AT620" s="256"/>
      <c r="AU620" s="253"/>
      <c r="AV620" s="253"/>
      <c r="AW620" s="253"/>
      <c r="AX620" s="253"/>
      <c r="AY620" s="253"/>
      <c r="AZ620" s="253"/>
      <c r="BA620" s="253"/>
      <c r="BB620" s="253"/>
      <c r="BC620" s="253"/>
      <c r="BD620" s="253"/>
      <c r="BE620" s="253"/>
      <c r="BF620" s="253"/>
      <c r="BG620" s="253"/>
    </row>
    <row r="621" spans="1:59" s="252" customFormat="1" ht="15" customHeight="1" x14ac:dyDescent="0.25">
      <c r="A621" s="253"/>
      <c r="B621" s="253"/>
      <c r="C621" s="253"/>
      <c r="D621" s="253"/>
      <c r="E621" s="253"/>
      <c r="F621" s="253"/>
      <c r="G621" s="253"/>
      <c r="H621" s="253"/>
      <c r="I621" s="253"/>
      <c r="J621" s="253"/>
      <c r="K621" s="253"/>
      <c r="L621" s="253"/>
      <c r="M621" s="253"/>
      <c r="N621" s="253"/>
      <c r="O621" s="253"/>
      <c r="P621" s="253"/>
      <c r="Q621" s="253"/>
      <c r="R621" s="253"/>
      <c r="S621" s="253"/>
      <c r="T621" s="253"/>
      <c r="U621" s="253" t="s">
        <v>773</v>
      </c>
      <c r="V621" s="253"/>
      <c r="W621" s="253"/>
      <c r="X621" s="253"/>
      <c r="Y621" s="253"/>
      <c r="Z621" s="253"/>
      <c r="AA621" s="253"/>
      <c r="AB621" s="253"/>
      <c r="AC621" s="253" t="s">
        <v>323</v>
      </c>
      <c r="AD621" s="253"/>
      <c r="AE621" s="253"/>
      <c r="AF621" s="253"/>
      <c r="AG621" s="253"/>
      <c r="AH621" s="253"/>
      <c r="AI621" s="253"/>
      <c r="AJ621" s="253"/>
      <c r="AK621" s="253"/>
      <c r="AL621" s="253"/>
      <c r="AM621" s="253"/>
      <c r="AN621" s="253"/>
      <c r="AO621" s="253"/>
      <c r="AP621" s="256"/>
      <c r="AQ621" s="253"/>
      <c r="AR621" s="253"/>
      <c r="AS621" s="253"/>
      <c r="AT621" s="256"/>
      <c r="AU621" s="253"/>
      <c r="AV621" s="253"/>
      <c r="AW621" s="253"/>
      <c r="AX621" s="253"/>
      <c r="AY621" s="253"/>
      <c r="AZ621" s="253"/>
      <c r="BA621" s="253"/>
      <c r="BB621" s="253"/>
      <c r="BC621" s="253"/>
      <c r="BD621" s="253"/>
      <c r="BE621" s="253"/>
      <c r="BF621" s="253"/>
      <c r="BG621" s="253"/>
    </row>
    <row r="622" spans="1:59" s="252" customFormat="1" ht="15" customHeight="1" x14ac:dyDescent="0.25">
      <c r="A622" s="253"/>
      <c r="B622" s="253"/>
      <c r="C622" s="253"/>
      <c r="D622" s="253"/>
      <c r="E622" s="253"/>
      <c r="F622" s="253"/>
      <c r="G622" s="253"/>
      <c r="H622" s="253"/>
      <c r="I622" s="253"/>
      <c r="J622" s="253"/>
      <c r="K622" s="253"/>
      <c r="L622" s="253"/>
      <c r="M622" s="253"/>
      <c r="N622" s="253"/>
      <c r="O622" s="253"/>
      <c r="P622" s="253"/>
      <c r="Q622" s="253"/>
      <c r="R622" s="253"/>
      <c r="S622" s="253"/>
      <c r="T622" s="253"/>
      <c r="U622" s="253" t="s">
        <v>774</v>
      </c>
      <c r="V622" s="253"/>
      <c r="W622" s="253"/>
      <c r="X622" s="253"/>
      <c r="Y622" s="253"/>
      <c r="Z622" s="253"/>
      <c r="AA622" s="253"/>
      <c r="AB622" s="253"/>
      <c r="AC622" s="253" t="s">
        <v>357</v>
      </c>
      <c r="AD622" s="253"/>
      <c r="AE622" s="253"/>
      <c r="AF622" s="253"/>
      <c r="AG622" s="253"/>
      <c r="AH622" s="253"/>
      <c r="AI622" s="253"/>
      <c r="AJ622" s="253"/>
      <c r="AK622" s="253"/>
      <c r="AL622" s="253"/>
      <c r="AM622" s="253"/>
      <c r="AN622" s="253"/>
      <c r="AO622" s="253"/>
      <c r="AP622" s="256"/>
      <c r="AQ622" s="253"/>
      <c r="AR622" s="253"/>
      <c r="AS622" s="253"/>
      <c r="AT622" s="256"/>
      <c r="AU622" s="253"/>
      <c r="AV622" s="253"/>
      <c r="AW622" s="253"/>
      <c r="AX622" s="253"/>
      <c r="AY622" s="253"/>
      <c r="AZ622" s="253"/>
      <c r="BA622" s="253"/>
      <c r="BB622" s="253"/>
      <c r="BC622" s="253"/>
      <c r="BD622" s="253"/>
      <c r="BE622" s="253"/>
      <c r="BF622" s="253"/>
      <c r="BG622" s="253"/>
    </row>
    <row r="623" spans="1:59" s="252" customFormat="1" ht="15" customHeight="1" x14ac:dyDescent="0.25">
      <c r="A623" s="253"/>
      <c r="B623" s="253"/>
      <c r="C623" s="253"/>
      <c r="D623" s="253"/>
      <c r="E623" s="253"/>
      <c r="F623" s="253"/>
      <c r="G623" s="253"/>
      <c r="H623" s="253"/>
      <c r="I623" s="253"/>
      <c r="J623" s="253"/>
      <c r="K623" s="253"/>
      <c r="L623" s="253"/>
      <c r="M623" s="253"/>
      <c r="N623" s="253"/>
      <c r="O623" s="253"/>
      <c r="P623" s="253"/>
      <c r="Q623" s="253"/>
      <c r="R623" s="253"/>
      <c r="S623" s="253"/>
      <c r="T623" s="253"/>
      <c r="U623" s="253" t="s">
        <v>775</v>
      </c>
      <c r="V623" s="253"/>
      <c r="W623" s="253"/>
      <c r="X623" s="253"/>
      <c r="Y623" s="253"/>
      <c r="Z623" s="253"/>
      <c r="AA623" s="253"/>
      <c r="AB623" s="253"/>
      <c r="AC623" s="253" t="s">
        <v>320</v>
      </c>
      <c r="AD623" s="253"/>
      <c r="AE623" s="253"/>
      <c r="AF623" s="253"/>
      <c r="AG623" s="253"/>
      <c r="AH623" s="253"/>
      <c r="AI623" s="253"/>
      <c r="AJ623" s="253"/>
      <c r="AK623" s="253"/>
      <c r="AL623" s="253"/>
      <c r="AM623" s="253"/>
      <c r="AN623" s="253"/>
      <c r="AO623" s="253"/>
      <c r="AP623" s="256"/>
      <c r="AQ623" s="253"/>
      <c r="AR623" s="253"/>
      <c r="AS623" s="253"/>
      <c r="AT623" s="256"/>
      <c r="AU623" s="253"/>
      <c r="AV623" s="253"/>
      <c r="AW623" s="253"/>
      <c r="AX623" s="253"/>
      <c r="AY623" s="253"/>
      <c r="AZ623" s="253"/>
      <c r="BA623" s="253"/>
      <c r="BB623" s="253"/>
      <c r="BC623" s="253"/>
      <c r="BD623" s="253"/>
      <c r="BE623" s="253"/>
      <c r="BF623" s="253"/>
      <c r="BG623" s="253"/>
    </row>
    <row r="624" spans="1:59" s="252" customFormat="1" ht="15" customHeight="1" x14ac:dyDescent="0.25">
      <c r="A624" s="253"/>
      <c r="B624" s="253"/>
      <c r="C624" s="253"/>
      <c r="D624" s="253"/>
      <c r="E624" s="253"/>
      <c r="F624" s="253"/>
      <c r="G624" s="253"/>
      <c r="H624" s="253"/>
      <c r="I624" s="253"/>
      <c r="J624" s="253"/>
      <c r="K624" s="253"/>
      <c r="L624" s="253"/>
      <c r="M624" s="253"/>
      <c r="N624" s="253"/>
      <c r="O624" s="253"/>
      <c r="P624" s="253"/>
      <c r="Q624" s="253"/>
      <c r="R624" s="253"/>
      <c r="S624" s="253"/>
      <c r="T624" s="253"/>
      <c r="U624" s="253" t="s">
        <v>776</v>
      </c>
      <c r="V624" s="253"/>
      <c r="W624" s="253"/>
      <c r="X624" s="253"/>
      <c r="Y624" s="253"/>
      <c r="Z624" s="253"/>
      <c r="AA624" s="253"/>
      <c r="AB624" s="253"/>
      <c r="AC624" s="253" t="s">
        <v>323</v>
      </c>
      <c r="AD624" s="253"/>
      <c r="AE624" s="253"/>
      <c r="AF624" s="253"/>
      <c r="AG624" s="253"/>
      <c r="AH624" s="253"/>
      <c r="AI624" s="253"/>
      <c r="AJ624" s="253"/>
      <c r="AK624" s="253"/>
      <c r="AL624" s="253"/>
      <c r="AM624" s="253"/>
      <c r="AN624" s="253"/>
      <c r="AO624" s="253"/>
      <c r="AP624" s="256"/>
      <c r="AQ624" s="253"/>
      <c r="AR624" s="253"/>
      <c r="AS624" s="253"/>
      <c r="AT624" s="256"/>
      <c r="AU624" s="253"/>
      <c r="AV624" s="253"/>
      <c r="AW624" s="253"/>
      <c r="AX624" s="253"/>
      <c r="AY624" s="253"/>
      <c r="AZ624" s="253"/>
      <c r="BA624" s="253"/>
      <c r="BB624" s="253"/>
      <c r="BC624" s="253"/>
      <c r="BD624" s="253"/>
      <c r="BE624" s="253"/>
      <c r="BF624" s="253"/>
      <c r="BG624" s="253"/>
    </row>
    <row r="625" spans="1:59" s="252" customFormat="1" ht="15" customHeight="1" x14ac:dyDescent="0.25">
      <c r="A625" s="253"/>
      <c r="B625" s="253"/>
      <c r="C625" s="253"/>
      <c r="D625" s="253"/>
      <c r="E625" s="253"/>
      <c r="F625" s="253"/>
      <c r="G625" s="253"/>
      <c r="H625" s="253"/>
      <c r="I625" s="253"/>
      <c r="J625" s="253"/>
      <c r="K625" s="253"/>
      <c r="L625" s="253"/>
      <c r="M625" s="253"/>
      <c r="N625" s="253"/>
      <c r="O625" s="253"/>
      <c r="P625" s="253"/>
      <c r="Q625" s="253"/>
      <c r="R625" s="253"/>
      <c r="S625" s="253"/>
      <c r="T625" s="253"/>
      <c r="U625" s="253" t="s">
        <v>777</v>
      </c>
      <c r="V625" s="253"/>
      <c r="W625" s="253"/>
      <c r="X625" s="253"/>
      <c r="Y625" s="253"/>
      <c r="Z625" s="253"/>
      <c r="AA625" s="253"/>
      <c r="AB625" s="253"/>
      <c r="AC625" s="253" t="s">
        <v>332</v>
      </c>
      <c r="AD625" s="253"/>
      <c r="AE625" s="253"/>
      <c r="AF625" s="253"/>
      <c r="AG625" s="253"/>
      <c r="AH625" s="253"/>
      <c r="AI625" s="253"/>
      <c r="AJ625" s="253"/>
      <c r="AK625" s="253"/>
      <c r="AL625" s="253"/>
      <c r="AM625" s="253"/>
      <c r="AN625" s="253"/>
      <c r="AO625" s="253"/>
      <c r="AP625" s="256"/>
      <c r="AQ625" s="253"/>
      <c r="AR625" s="253"/>
      <c r="AS625" s="253"/>
      <c r="AT625" s="256"/>
      <c r="AU625" s="253"/>
      <c r="AV625" s="253"/>
      <c r="AW625" s="253"/>
      <c r="AX625" s="253"/>
      <c r="AY625" s="253"/>
      <c r="AZ625" s="253"/>
      <c r="BA625" s="253"/>
      <c r="BB625" s="253"/>
      <c r="BC625" s="253"/>
      <c r="BD625" s="253"/>
      <c r="BE625" s="253"/>
      <c r="BF625" s="253"/>
      <c r="BG625" s="253"/>
    </row>
    <row r="626" spans="1:59" s="252" customFormat="1" ht="15" customHeight="1" x14ac:dyDescent="0.25">
      <c r="A626" s="253"/>
      <c r="B626" s="253"/>
      <c r="C626" s="253"/>
      <c r="D626" s="253"/>
      <c r="E626" s="253"/>
      <c r="F626" s="253"/>
      <c r="G626" s="253"/>
      <c r="H626" s="253"/>
      <c r="I626" s="253"/>
      <c r="J626" s="253"/>
      <c r="K626" s="253"/>
      <c r="L626" s="253"/>
      <c r="M626" s="253"/>
      <c r="N626" s="253"/>
      <c r="O626" s="253"/>
      <c r="P626" s="253"/>
      <c r="Q626" s="253"/>
      <c r="R626" s="253"/>
      <c r="S626" s="253"/>
      <c r="T626" s="253"/>
      <c r="U626" s="253" t="s">
        <v>778</v>
      </c>
      <c r="V626" s="253"/>
      <c r="W626" s="253"/>
      <c r="X626" s="253"/>
      <c r="Y626" s="253"/>
      <c r="Z626" s="253"/>
      <c r="AA626" s="253"/>
      <c r="AB626" s="253"/>
      <c r="AC626" s="253" t="s">
        <v>318</v>
      </c>
      <c r="AD626" s="253"/>
      <c r="AE626" s="253"/>
      <c r="AF626" s="253"/>
      <c r="AG626" s="253"/>
      <c r="AH626" s="253"/>
      <c r="AI626" s="253"/>
      <c r="AJ626" s="253"/>
      <c r="AK626" s="253"/>
      <c r="AL626" s="253"/>
      <c r="AM626" s="253"/>
      <c r="AN626" s="253"/>
      <c r="AO626" s="253"/>
      <c r="AP626" s="256"/>
      <c r="AQ626" s="253"/>
      <c r="AR626" s="253"/>
      <c r="AS626" s="253"/>
      <c r="AT626" s="256"/>
      <c r="AU626" s="253"/>
      <c r="AV626" s="253"/>
      <c r="AW626" s="253"/>
      <c r="AX626" s="253"/>
      <c r="AY626" s="253"/>
      <c r="AZ626" s="253"/>
      <c r="BA626" s="253"/>
      <c r="BB626" s="253"/>
      <c r="BC626" s="253"/>
      <c r="BD626" s="253"/>
      <c r="BE626" s="253"/>
      <c r="BF626" s="253"/>
      <c r="BG626" s="253"/>
    </row>
    <row r="627" spans="1:59" s="252" customFormat="1" ht="15" customHeight="1" x14ac:dyDescent="0.25">
      <c r="A627" s="253"/>
      <c r="B627" s="253"/>
      <c r="C627" s="253"/>
      <c r="D627" s="253"/>
      <c r="E627" s="253"/>
      <c r="F627" s="253"/>
      <c r="G627" s="253"/>
      <c r="H627" s="253"/>
      <c r="I627" s="253"/>
      <c r="J627" s="253"/>
      <c r="K627" s="253"/>
      <c r="L627" s="253"/>
      <c r="M627" s="253"/>
      <c r="N627" s="253"/>
      <c r="O627" s="253"/>
      <c r="P627" s="253"/>
      <c r="Q627" s="253"/>
      <c r="R627" s="253"/>
      <c r="S627" s="253"/>
      <c r="T627" s="253"/>
      <c r="U627" s="253" t="s">
        <v>779</v>
      </c>
      <c r="V627" s="253"/>
      <c r="W627" s="253"/>
      <c r="X627" s="253"/>
      <c r="Y627" s="253"/>
      <c r="Z627" s="253"/>
      <c r="AA627" s="253"/>
      <c r="AB627" s="253"/>
      <c r="AC627" s="253" t="s">
        <v>320</v>
      </c>
      <c r="AD627" s="253"/>
      <c r="AE627" s="253"/>
      <c r="AF627" s="253"/>
      <c r="AG627" s="253"/>
      <c r="AH627" s="253"/>
      <c r="AI627" s="253"/>
      <c r="AJ627" s="253"/>
      <c r="AK627" s="253"/>
      <c r="AL627" s="253"/>
      <c r="AM627" s="253"/>
      <c r="AN627" s="253"/>
      <c r="AO627" s="253"/>
      <c r="AP627" s="256"/>
      <c r="AQ627" s="253"/>
      <c r="AR627" s="253"/>
      <c r="AS627" s="253"/>
      <c r="AT627" s="256"/>
      <c r="AU627" s="253"/>
      <c r="AV627" s="253"/>
      <c r="AW627" s="253"/>
      <c r="AX627" s="253"/>
      <c r="AY627" s="253"/>
      <c r="AZ627" s="253"/>
      <c r="BA627" s="253"/>
      <c r="BB627" s="253"/>
      <c r="BC627" s="253"/>
      <c r="BD627" s="253"/>
      <c r="BE627" s="253"/>
      <c r="BF627" s="253"/>
      <c r="BG627" s="253"/>
    </row>
    <row r="628" spans="1:59" s="252" customFormat="1" ht="15" customHeight="1" x14ac:dyDescent="0.25">
      <c r="A628" s="253"/>
      <c r="B628" s="253"/>
      <c r="C628" s="253"/>
      <c r="D628" s="253"/>
      <c r="E628" s="253"/>
      <c r="F628" s="253"/>
      <c r="G628" s="253"/>
      <c r="H628" s="253"/>
      <c r="I628" s="253"/>
      <c r="J628" s="253"/>
      <c r="K628" s="253"/>
      <c r="L628" s="253"/>
      <c r="M628" s="253"/>
      <c r="N628" s="253"/>
      <c r="O628" s="253"/>
      <c r="P628" s="253"/>
      <c r="Q628" s="253"/>
      <c r="R628" s="253"/>
      <c r="S628" s="253"/>
      <c r="T628" s="253"/>
      <c r="U628" s="253" t="s">
        <v>780</v>
      </c>
      <c r="V628" s="253"/>
      <c r="W628" s="253"/>
      <c r="X628" s="253"/>
      <c r="Y628" s="253"/>
      <c r="Z628" s="253"/>
      <c r="AA628" s="253"/>
      <c r="AB628" s="253"/>
      <c r="AC628" s="253" t="s">
        <v>329</v>
      </c>
      <c r="AD628" s="253"/>
      <c r="AE628" s="253"/>
      <c r="AF628" s="253"/>
      <c r="AG628" s="253"/>
      <c r="AH628" s="253"/>
      <c r="AI628" s="253"/>
      <c r="AJ628" s="253"/>
      <c r="AK628" s="253"/>
      <c r="AL628" s="253"/>
      <c r="AM628" s="253"/>
      <c r="AN628" s="253"/>
      <c r="AO628" s="253"/>
      <c r="AP628" s="256"/>
      <c r="AQ628" s="253"/>
      <c r="AR628" s="253"/>
      <c r="AS628" s="253"/>
      <c r="AT628" s="256"/>
      <c r="AU628" s="253"/>
      <c r="AV628" s="253"/>
      <c r="AW628" s="253"/>
      <c r="AX628" s="253"/>
      <c r="AY628" s="253"/>
      <c r="AZ628" s="253"/>
      <c r="BA628" s="253"/>
      <c r="BB628" s="253"/>
      <c r="BC628" s="253"/>
      <c r="BD628" s="253"/>
      <c r="BE628" s="253"/>
      <c r="BF628" s="253"/>
      <c r="BG628" s="253"/>
    </row>
    <row r="629" spans="1:59" s="252" customFormat="1" ht="15" customHeight="1" x14ac:dyDescent="0.25">
      <c r="A629" s="253"/>
      <c r="B629" s="253"/>
      <c r="C629" s="253"/>
      <c r="D629" s="253"/>
      <c r="E629" s="253"/>
      <c r="F629" s="253"/>
      <c r="G629" s="253"/>
      <c r="H629" s="253"/>
      <c r="I629" s="253"/>
      <c r="J629" s="253"/>
      <c r="K629" s="253"/>
      <c r="L629" s="253"/>
      <c r="M629" s="253"/>
      <c r="N629" s="253"/>
      <c r="O629" s="253"/>
      <c r="P629" s="253"/>
      <c r="Q629" s="253"/>
      <c r="R629" s="253"/>
      <c r="S629" s="253"/>
      <c r="T629" s="253"/>
      <c r="U629" s="253" t="s">
        <v>781</v>
      </c>
      <c r="V629" s="253"/>
      <c r="W629" s="253"/>
      <c r="X629" s="253"/>
      <c r="Y629" s="253"/>
      <c r="Z629" s="253"/>
      <c r="AA629" s="253"/>
      <c r="AB629" s="253"/>
      <c r="AC629" s="253" t="s">
        <v>323</v>
      </c>
      <c r="AD629" s="253"/>
      <c r="AE629" s="253"/>
      <c r="AF629" s="253"/>
      <c r="AG629" s="253"/>
      <c r="AH629" s="253"/>
      <c r="AI629" s="253"/>
      <c r="AJ629" s="253"/>
      <c r="AK629" s="253"/>
      <c r="AL629" s="253"/>
      <c r="AM629" s="253"/>
      <c r="AN629" s="253"/>
      <c r="AO629" s="253"/>
      <c r="AP629" s="256"/>
      <c r="AQ629" s="253"/>
      <c r="AR629" s="253"/>
      <c r="AS629" s="253"/>
      <c r="AT629" s="256"/>
      <c r="AU629" s="253"/>
      <c r="AV629" s="253"/>
      <c r="AW629" s="253"/>
      <c r="AX629" s="253"/>
      <c r="AY629" s="253"/>
      <c r="AZ629" s="253"/>
      <c r="BA629" s="253"/>
      <c r="BB629" s="253"/>
      <c r="BC629" s="253"/>
      <c r="BD629" s="253"/>
      <c r="BE629" s="253"/>
      <c r="BF629" s="253"/>
      <c r="BG629" s="253"/>
    </row>
    <row r="630" spans="1:59" s="252" customFormat="1" ht="15" customHeight="1" x14ac:dyDescent="0.25">
      <c r="A630" s="253"/>
      <c r="B630" s="253"/>
      <c r="C630" s="253"/>
      <c r="D630" s="253"/>
      <c r="E630" s="253"/>
      <c r="F630" s="253"/>
      <c r="G630" s="253"/>
      <c r="H630" s="253"/>
      <c r="I630" s="253"/>
      <c r="J630" s="253"/>
      <c r="K630" s="253"/>
      <c r="L630" s="253"/>
      <c r="M630" s="253"/>
      <c r="N630" s="253"/>
      <c r="O630" s="253"/>
      <c r="P630" s="253"/>
      <c r="Q630" s="253"/>
      <c r="R630" s="253"/>
      <c r="S630" s="253"/>
      <c r="T630" s="253"/>
      <c r="U630" s="253" t="s">
        <v>782</v>
      </c>
      <c r="V630" s="253"/>
      <c r="W630" s="253"/>
      <c r="X630" s="253"/>
      <c r="Y630" s="253"/>
      <c r="Z630" s="253"/>
      <c r="AA630" s="253"/>
      <c r="AB630" s="253"/>
      <c r="AC630" s="253" t="s">
        <v>357</v>
      </c>
      <c r="AD630" s="253"/>
      <c r="AE630" s="253"/>
      <c r="AF630" s="253"/>
      <c r="AG630" s="253"/>
      <c r="AH630" s="253"/>
      <c r="AI630" s="253"/>
      <c r="AJ630" s="253"/>
      <c r="AK630" s="253"/>
      <c r="AL630" s="253"/>
      <c r="AM630" s="253"/>
      <c r="AN630" s="253"/>
      <c r="AO630" s="253"/>
      <c r="AP630" s="256"/>
      <c r="AQ630" s="253"/>
      <c r="AR630" s="253"/>
      <c r="AS630" s="253"/>
      <c r="AT630" s="256"/>
      <c r="AU630" s="253"/>
      <c r="AV630" s="253"/>
      <c r="AW630" s="253"/>
      <c r="AX630" s="253"/>
      <c r="AY630" s="253"/>
      <c r="AZ630" s="253"/>
      <c r="BA630" s="253"/>
      <c r="BB630" s="253"/>
      <c r="BC630" s="253"/>
      <c r="BD630" s="253"/>
      <c r="BE630" s="253"/>
      <c r="BF630" s="253"/>
      <c r="BG630" s="253"/>
    </row>
    <row r="631" spans="1:59" s="252" customFormat="1" ht="15" customHeight="1" x14ac:dyDescent="0.25">
      <c r="A631" s="253"/>
      <c r="B631" s="253"/>
      <c r="C631" s="253"/>
      <c r="D631" s="253"/>
      <c r="E631" s="253"/>
      <c r="F631" s="253"/>
      <c r="G631" s="253"/>
      <c r="H631" s="253"/>
      <c r="I631" s="253"/>
      <c r="J631" s="253"/>
      <c r="K631" s="253"/>
      <c r="L631" s="253"/>
      <c r="M631" s="253"/>
      <c r="N631" s="253"/>
      <c r="O631" s="253"/>
      <c r="P631" s="253"/>
      <c r="Q631" s="253"/>
      <c r="R631" s="253"/>
      <c r="S631" s="253"/>
      <c r="T631" s="253"/>
      <c r="U631" s="253" t="s">
        <v>783</v>
      </c>
      <c r="V631" s="253"/>
      <c r="W631" s="253"/>
      <c r="X631" s="253"/>
      <c r="Y631" s="253"/>
      <c r="Z631" s="253"/>
      <c r="AA631" s="253"/>
      <c r="AB631" s="253"/>
      <c r="AC631" s="253" t="s">
        <v>323</v>
      </c>
      <c r="AD631" s="253"/>
      <c r="AE631" s="253"/>
      <c r="AF631" s="253"/>
      <c r="AG631" s="253"/>
      <c r="AH631" s="253"/>
      <c r="AI631" s="253"/>
      <c r="AJ631" s="253"/>
      <c r="AK631" s="253"/>
      <c r="AL631" s="253"/>
      <c r="AM631" s="253"/>
      <c r="AN631" s="253"/>
      <c r="AO631" s="253"/>
      <c r="AP631" s="256"/>
      <c r="AQ631" s="253"/>
      <c r="AR631" s="253"/>
      <c r="AS631" s="253"/>
      <c r="AT631" s="256"/>
      <c r="AU631" s="253"/>
      <c r="AV631" s="253"/>
      <c r="AW631" s="253"/>
      <c r="AX631" s="253"/>
      <c r="AY631" s="253"/>
      <c r="AZ631" s="253"/>
      <c r="BA631" s="253"/>
      <c r="BB631" s="253"/>
      <c r="BC631" s="253"/>
      <c r="BD631" s="253"/>
      <c r="BE631" s="253"/>
      <c r="BF631" s="253"/>
      <c r="BG631" s="253"/>
    </row>
    <row r="632" spans="1:59" s="252" customFormat="1" ht="15" customHeight="1" x14ac:dyDescent="0.25">
      <c r="A632" s="253"/>
      <c r="B632" s="253"/>
      <c r="C632" s="253"/>
      <c r="D632" s="253"/>
      <c r="E632" s="253"/>
      <c r="F632" s="253"/>
      <c r="G632" s="253"/>
      <c r="H632" s="253"/>
      <c r="I632" s="253"/>
      <c r="J632" s="253"/>
      <c r="K632" s="253"/>
      <c r="L632" s="253"/>
      <c r="M632" s="253"/>
      <c r="N632" s="253"/>
      <c r="O632" s="253"/>
      <c r="P632" s="253"/>
      <c r="Q632" s="253"/>
      <c r="R632" s="253"/>
      <c r="S632" s="253"/>
      <c r="T632" s="253"/>
      <c r="U632" s="253" t="s">
        <v>784</v>
      </c>
      <c r="V632" s="253"/>
      <c r="W632" s="253"/>
      <c r="X632" s="253"/>
      <c r="Y632" s="253"/>
      <c r="Z632" s="253"/>
      <c r="AA632" s="253"/>
      <c r="AB632" s="253"/>
      <c r="AC632" s="253" t="s">
        <v>320</v>
      </c>
      <c r="AD632" s="253"/>
      <c r="AE632" s="253"/>
      <c r="AF632" s="253"/>
      <c r="AG632" s="253"/>
      <c r="AH632" s="253"/>
      <c r="AI632" s="253"/>
      <c r="AJ632" s="253"/>
      <c r="AK632" s="253"/>
      <c r="AL632" s="253"/>
      <c r="AM632" s="253"/>
      <c r="AN632" s="253"/>
      <c r="AO632" s="253"/>
      <c r="AP632" s="256"/>
      <c r="AQ632" s="253"/>
      <c r="AR632" s="253"/>
      <c r="AS632" s="253"/>
      <c r="AT632" s="256"/>
      <c r="AU632" s="253"/>
      <c r="AV632" s="253"/>
      <c r="AW632" s="253"/>
      <c r="AX632" s="253"/>
      <c r="AY632" s="253"/>
      <c r="AZ632" s="253"/>
      <c r="BA632" s="253"/>
      <c r="BB632" s="253"/>
      <c r="BC632" s="253"/>
      <c r="BD632" s="253"/>
      <c r="BE632" s="253"/>
      <c r="BF632" s="253"/>
      <c r="BG632" s="253"/>
    </row>
    <row r="633" spans="1:59" s="252" customFormat="1" ht="15" customHeight="1" x14ac:dyDescent="0.25">
      <c r="A633" s="253"/>
      <c r="B633" s="253"/>
      <c r="C633" s="253"/>
      <c r="D633" s="253"/>
      <c r="E633" s="253"/>
      <c r="F633" s="253"/>
      <c r="G633" s="253"/>
      <c r="H633" s="253"/>
      <c r="I633" s="253"/>
      <c r="J633" s="253"/>
      <c r="K633" s="253"/>
      <c r="L633" s="253"/>
      <c r="M633" s="253"/>
      <c r="N633" s="253"/>
      <c r="O633" s="253"/>
      <c r="P633" s="253"/>
      <c r="Q633" s="253"/>
      <c r="R633" s="253"/>
      <c r="S633" s="253"/>
      <c r="T633" s="253"/>
      <c r="U633" s="253" t="s">
        <v>785</v>
      </c>
      <c r="V633" s="253"/>
      <c r="W633" s="253"/>
      <c r="X633" s="253"/>
      <c r="Y633" s="253"/>
      <c r="Z633" s="253"/>
      <c r="AA633" s="253"/>
      <c r="AB633" s="253"/>
      <c r="AC633" s="253" t="s">
        <v>393</v>
      </c>
      <c r="AD633" s="253"/>
      <c r="AE633" s="253"/>
      <c r="AF633" s="253"/>
      <c r="AG633" s="253"/>
      <c r="AH633" s="253"/>
      <c r="AI633" s="253"/>
      <c r="AJ633" s="253"/>
      <c r="AK633" s="253"/>
      <c r="AL633" s="253"/>
      <c r="AM633" s="253"/>
      <c r="AN633" s="253"/>
      <c r="AO633" s="253"/>
      <c r="AP633" s="256"/>
      <c r="AQ633" s="253"/>
      <c r="AR633" s="253"/>
      <c r="AS633" s="253"/>
      <c r="AT633" s="256"/>
      <c r="AU633" s="253"/>
      <c r="AV633" s="253"/>
      <c r="AW633" s="253"/>
      <c r="AX633" s="253"/>
      <c r="AY633" s="253"/>
      <c r="AZ633" s="253"/>
      <c r="BA633" s="253"/>
      <c r="BB633" s="253"/>
      <c r="BC633" s="253"/>
      <c r="BD633" s="253"/>
      <c r="BE633" s="253"/>
      <c r="BF633" s="253"/>
      <c r="BG633" s="253"/>
    </row>
    <row r="634" spans="1:59" s="252" customFormat="1" ht="15" customHeight="1" x14ac:dyDescent="0.25">
      <c r="A634" s="253"/>
      <c r="B634" s="253"/>
      <c r="C634" s="253"/>
      <c r="D634" s="253"/>
      <c r="E634" s="253"/>
      <c r="F634" s="253"/>
      <c r="G634" s="253"/>
      <c r="H634" s="253"/>
      <c r="I634" s="253"/>
      <c r="J634" s="253"/>
      <c r="K634" s="253"/>
      <c r="L634" s="253"/>
      <c r="M634" s="253"/>
      <c r="N634" s="253"/>
      <c r="O634" s="253"/>
      <c r="P634" s="253"/>
      <c r="Q634" s="253"/>
      <c r="R634" s="253"/>
      <c r="S634" s="253"/>
      <c r="T634" s="253"/>
      <c r="U634" s="253" t="s">
        <v>786</v>
      </c>
      <c r="V634" s="253"/>
      <c r="W634" s="253"/>
      <c r="X634" s="253"/>
      <c r="Y634" s="253"/>
      <c r="Z634" s="253"/>
      <c r="AA634" s="253"/>
      <c r="AB634" s="253"/>
      <c r="AC634" s="253" t="s">
        <v>320</v>
      </c>
      <c r="AD634" s="253"/>
      <c r="AE634" s="253"/>
      <c r="AF634" s="253"/>
      <c r="AG634" s="253"/>
      <c r="AH634" s="253"/>
      <c r="AI634" s="253"/>
      <c r="AJ634" s="253"/>
      <c r="AK634" s="253"/>
      <c r="AL634" s="253"/>
      <c r="AM634" s="253"/>
      <c r="AN634" s="253"/>
      <c r="AO634" s="253"/>
      <c r="AP634" s="256"/>
      <c r="AQ634" s="253"/>
      <c r="AR634" s="253"/>
      <c r="AS634" s="253"/>
      <c r="AT634" s="256"/>
      <c r="AU634" s="253"/>
      <c r="AV634" s="253"/>
      <c r="AW634" s="253"/>
      <c r="AX634" s="253"/>
      <c r="AY634" s="253"/>
      <c r="AZ634" s="253"/>
      <c r="BA634" s="253"/>
      <c r="BB634" s="253"/>
      <c r="BC634" s="253"/>
      <c r="BD634" s="253"/>
      <c r="BE634" s="253"/>
      <c r="BF634" s="253"/>
      <c r="BG634" s="253"/>
    </row>
    <row r="635" spans="1:59" s="252" customFormat="1" ht="15" customHeight="1" x14ac:dyDescent="0.25">
      <c r="A635" s="253"/>
      <c r="B635" s="253"/>
      <c r="C635" s="253"/>
      <c r="D635" s="253"/>
      <c r="E635" s="253"/>
      <c r="F635" s="253"/>
      <c r="G635" s="253"/>
      <c r="H635" s="253"/>
      <c r="I635" s="253"/>
      <c r="J635" s="253"/>
      <c r="K635" s="253"/>
      <c r="L635" s="253"/>
      <c r="M635" s="253"/>
      <c r="N635" s="253"/>
      <c r="O635" s="253"/>
      <c r="P635" s="253"/>
      <c r="Q635" s="253"/>
      <c r="R635" s="253"/>
      <c r="S635" s="253"/>
      <c r="T635" s="253"/>
      <c r="U635" s="253" t="s">
        <v>787</v>
      </c>
      <c r="V635" s="253"/>
      <c r="W635" s="253"/>
      <c r="X635" s="253"/>
      <c r="Y635" s="253"/>
      <c r="Z635" s="253"/>
      <c r="AA635" s="253"/>
      <c r="AB635" s="253"/>
      <c r="AC635" s="253" t="s">
        <v>393</v>
      </c>
      <c r="AD635" s="253"/>
      <c r="AE635" s="253"/>
      <c r="AF635" s="253"/>
      <c r="AG635" s="253"/>
      <c r="AH635" s="253"/>
      <c r="AI635" s="253"/>
      <c r="AJ635" s="253"/>
      <c r="AK635" s="253"/>
      <c r="AL635" s="253"/>
      <c r="AM635" s="253"/>
      <c r="AN635" s="253"/>
      <c r="AO635" s="253"/>
      <c r="AP635" s="256"/>
      <c r="AQ635" s="253"/>
      <c r="AR635" s="253"/>
      <c r="AS635" s="253"/>
      <c r="AT635" s="256"/>
      <c r="AU635" s="253"/>
      <c r="AV635" s="253"/>
      <c r="AW635" s="253"/>
      <c r="AX635" s="253"/>
      <c r="AY635" s="253"/>
      <c r="AZ635" s="253"/>
      <c r="BA635" s="253"/>
      <c r="BB635" s="253"/>
      <c r="BC635" s="253"/>
      <c r="BD635" s="253"/>
      <c r="BE635" s="253"/>
      <c r="BF635" s="253"/>
      <c r="BG635" s="253"/>
    </row>
    <row r="636" spans="1:59" s="252" customFormat="1" ht="15" customHeight="1" x14ac:dyDescent="0.25">
      <c r="A636" s="253"/>
      <c r="B636" s="253"/>
      <c r="C636" s="253"/>
      <c r="D636" s="253"/>
      <c r="E636" s="253"/>
      <c r="F636" s="253"/>
      <c r="G636" s="253"/>
      <c r="H636" s="253"/>
      <c r="I636" s="253"/>
      <c r="J636" s="253"/>
      <c r="K636" s="253"/>
      <c r="L636" s="253"/>
      <c r="M636" s="253"/>
      <c r="N636" s="253"/>
      <c r="O636" s="253"/>
      <c r="P636" s="253"/>
      <c r="Q636" s="253"/>
      <c r="R636" s="253"/>
      <c r="S636" s="253"/>
      <c r="T636" s="253"/>
      <c r="U636" s="253" t="s">
        <v>282</v>
      </c>
      <c r="V636" s="253"/>
      <c r="W636" s="253"/>
      <c r="X636" s="253"/>
      <c r="Y636" s="253"/>
      <c r="Z636" s="253"/>
      <c r="AA636" s="253"/>
      <c r="AB636" s="253"/>
      <c r="AC636" s="253" t="s">
        <v>357</v>
      </c>
      <c r="AD636" s="253"/>
      <c r="AE636" s="253"/>
      <c r="AF636" s="253"/>
      <c r="AG636" s="253"/>
      <c r="AH636" s="253"/>
      <c r="AI636" s="253"/>
      <c r="AJ636" s="253"/>
      <c r="AK636" s="253"/>
      <c r="AL636" s="253"/>
      <c r="AM636" s="253"/>
      <c r="AN636" s="253"/>
      <c r="AO636" s="253"/>
      <c r="AP636" s="256"/>
      <c r="AQ636" s="253"/>
      <c r="AR636" s="253"/>
      <c r="AS636" s="253"/>
      <c r="AT636" s="256"/>
      <c r="AU636" s="253"/>
      <c r="AV636" s="253"/>
      <c r="AW636" s="253"/>
      <c r="AX636" s="253"/>
      <c r="AY636" s="253"/>
      <c r="AZ636" s="253"/>
      <c r="BA636" s="253"/>
      <c r="BB636" s="253"/>
      <c r="BC636" s="253"/>
      <c r="BD636" s="253"/>
      <c r="BE636" s="253"/>
      <c r="BF636" s="253"/>
      <c r="BG636" s="253"/>
    </row>
    <row r="637" spans="1:59" s="252" customFormat="1" ht="15" customHeight="1" x14ac:dyDescent="0.25">
      <c r="A637" s="253"/>
      <c r="B637" s="253"/>
      <c r="C637" s="253"/>
      <c r="D637" s="253"/>
      <c r="E637" s="253"/>
      <c r="F637" s="253"/>
      <c r="G637" s="253"/>
      <c r="H637" s="253"/>
      <c r="I637" s="253"/>
      <c r="J637" s="253"/>
      <c r="K637" s="253"/>
      <c r="L637" s="253"/>
      <c r="M637" s="253"/>
      <c r="N637" s="253"/>
      <c r="O637" s="253"/>
      <c r="P637" s="253"/>
      <c r="Q637" s="253"/>
      <c r="R637" s="253"/>
      <c r="S637" s="253"/>
      <c r="T637" s="253"/>
      <c r="U637" s="253" t="s">
        <v>788</v>
      </c>
      <c r="V637" s="253"/>
      <c r="W637" s="253"/>
      <c r="X637" s="253"/>
      <c r="Y637" s="253"/>
      <c r="Z637" s="253"/>
      <c r="AA637" s="253"/>
      <c r="AB637" s="253"/>
      <c r="AC637" s="253" t="s">
        <v>316</v>
      </c>
      <c r="AD637" s="253"/>
      <c r="AE637" s="253"/>
      <c r="AF637" s="253"/>
      <c r="AG637" s="253"/>
      <c r="AH637" s="253"/>
      <c r="AI637" s="253"/>
      <c r="AJ637" s="253"/>
      <c r="AK637" s="253"/>
      <c r="AL637" s="253"/>
      <c r="AM637" s="253"/>
      <c r="AN637" s="253"/>
      <c r="AO637" s="253"/>
      <c r="AP637" s="256"/>
      <c r="AQ637" s="253"/>
      <c r="AR637" s="253"/>
      <c r="AS637" s="253"/>
      <c r="AT637" s="256"/>
      <c r="AU637" s="253"/>
      <c r="AV637" s="253"/>
      <c r="AW637" s="253"/>
      <c r="AX637" s="253"/>
      <c r="AY637" s="253"/>
      <c r="AZ637" s="253"/>
      <c r="BA637" s="253"/>
      <c r="BB637" s="253"/>
      <c r="BC637" s="253"/>
      <c r="BD637" s="253"/>
      <c r="BE637" s="253"/>
      <c r="BF637" s="253"/>
      <c r="BG637" s="253"/>
    </row>
    <row r="638" spans="1:59" s="252" customFormat="1" ht="15" customHeight="1" x14ac:dyDescent="0.25">
      <c r="A638" s="253"/>
      <c r="B638" s="253"/>
      <c r="C638" s="253"/>
      <c r="D638" s="253"/>
      <c r="E638" s="253"/>
      <c r="F638" s="253"/>
      <c r="G638" s="253"/>
      <c r="H638" s="253"/>
      <c r="I638" s="253"/>
      <c r="J638" s="253"/>
      <c r="K638" s="253"/>
      <c r="L638" s="253"/>
      <c r="M638" s="253"/>
      <c r="N638" s="253"/>
      <c r="O638" s="253"/>
      <c r="P638" s="253"/>
      <c r="Q638" s="253"/>
      <c r="R638" s="253"/>
      <c r="S638" s="253"/>
      <c r="T638" s="253"/>
      <c r="U638" s="253" t="s">
        <v>789</v>
      </c>
      <c r="V638" s="253"/>
      <c r="W638" s="253"/>
      <c r="X638" s="253"/>
      <c r="Y638" s="253"/>
      <c r="Z638" s="253"/>
      <c r="AA638" s="253"/>
      <c r="AB638" s="253"/>
      <c r="AC638" s="253" t="s">
        <v>318</v>
      </c>
      <c r="AD638" s="253"/>
      <c r="AE638" s="253"/>
      <c r="AF638" s="253"/>
      <c r="AG638" s="253"/>
      <c r="AH638" s="253"/>
      <c r="AI638" s="253"/>
      <c r="AJ638" s="253"/>
      <c r="AK638" s="253"/>
      <c r="AL638" s="253"/>
      <c r="AM638" s="253"/>
      <c r="AN638" s="253"/>
      <c r="AO638" s="253"/>
      <c r="AP638" s="256"/>
      <c r="AQ638" s="253"/>
      <c r="AR638" s="253"/>
      <c r="AS638" s="253"/>
      <c r="AT638" s="256"/>
      <c r="AU638" s="253"/>
      <c r="AV638" s="253"/>
      <c r="AW638" s="253"/>
      <c r="AX638" s="253"/>
      <c r="AY638" s="253"/>
      <c r="AZ638" s="253"/>
      <c r="BA638" s="253"/>
      <c r="BB638" s="253"/>
      <c r="BC638" s="253"/>
      <c r="BD638" s="253"/>
      <c r="BE638" s="253"/>
      <c r="BF638" s="253"/>
      <c r="BG638" s="253"/>
    </row>
    <row r="639" spans="1:59" s="252" customFormat="1" ht="15" customHeight="1" x14ac:dyDescent="0.25">
      <c r="A639" s="253"/>
      <c r="B639" s="253"/>
      <c r="C639" s="253"/>
      <c r="D639" s="253"/>
      <c r="E639" s="253"/>
      <c r="F639" s="253"/>
      <c r="G639" s="253"/>
      <c r="H639" s="253"/>
      <c r="I639" s="253"/>
      <c r="J639" s="253"/>
      <c r="K639" s="253"/>
      <c r="L639" s="253"/>
      <c r="M639" s="253"/>
      <c r="N639" s="253"/>
      <c r="O639" s="253"/>
      <c r="P639" s="253"/>
      <c r="Q639" s="253"/>
      <c r="R639" s="253"/>
      <c r="S639" s="253"/>
      <c r="T639" s="253"/>
      <c r="U639" s="253" t="s">
        <v>790</v>
      </c>
      <c r="V639" s="253"/>
      <c r="W639" s="253"/>
      <c r="X639" s="253"/>
      <c r="Y639" s="253"/>
      <c r="Z639" s="253"/>
      <c r="AA639" s="253"/>
      <c r="AB639" s="253"/>
      <c r="AC639" s="253" t="s">
        <v>329</v>
      </c>
      <c r="AD639" s="253"/>
      <c r="AE639" s="253"/>
      <c r="AF639" s="253"/>
      <c r="AG639" s="253"/>
      <c r="AH639" s="253"/>
      <c r="AI639" s="253"/>
      <c r="AJ639" s="253"/>
      <c r="AK639" s="253"/>
      <c r="AL639" s="253"/>
      <c r="AM639" s="253"/>
      <c r="AN639" s="253"/>
      <c r="AO639" s="253"/>
      <c r="AP639" s="256"/>
      <c r="AQ639" s="253"/>
      <c r="AR639" s="253"/>
      <c r="AS639" s="253"/>
      <c r="AT639" s="256"/>
      <c r="AU639" s="253"/>
      <c r="AV639" s="253"/>
      <c r="AW639" s="253"/>
      <c r="AX639" s="253"/>
      <c r="AY639" s="253"/>
      <c r="AZ639" s="253"/>
      <c r="BA639" s="253"/>
      <c r="BB639" s="253"/>
      <c r="BC639" s="253"/>
      <c r="BD639" s="253"/>
      <c r="BE639" s="253"/>
      <c r="BF639" s="253"/>
      <c r="BG639" s="253"/>
    </row>
    <row r="640" spans="1:59" s="252" customFormat="1" ht="15" customHeight="1" x14ac:dyDescent="0.25">
      <c r="A640" s="253"/>
      <c r="B640" s="253"/>
      <c r="C640" s="253"/>
      <c r="D640" s="253"/>
      <c r="E640" s="253"/>
      <c r="F640" s="253"/>
      <c r="G640" s="253"/>
      <c r="H640" s="253"/>
      <c r="I640" s="253"/>
      <c r="J640" s="253"/>
      <c r="K640" s="253"/>
      <c r="L640" s="253"/>
      <c r="M640" s="253"/>
      <c r="N640" s="253"/>
      <c r="O640" s="253"/>
      <c r="P640" s="253"/>
      <c r="Q640" s="253"/>
      <c r="R640" s="253"/>
      <c r="S640" s="253"/>
      <c r="T640" s="253"/>
      <c r="U640" s="253" t="s">
        <v>791</v>
      </c>
      <c r="V640" s="253"/>
      <c r="W640" s="253"/>
      <c r="X640" s="253"/>
      <c r="Y640" s="253"/>
      <c r="Z640" s="253"/>
      <c r="AA640" s="253"/>
      <c r="AB640" s="253"/>
      <c r="AC640" s="253" t="s">
        <v>323</v>
      </c>
      <c r="AD640" s="253"/>
      <c r="AE640" s="253"/>
      <c r="AF640" s="253"/>
      <c r="AG640" s="253"/>
      <c r="AH640" s="253"/>
      <c r="AI640" s="253"/>
      <c r="AJ640" s="253"/>
      <c r="AK640" s="253"/>
      <c r="AL640" s="253"/>
      <c r="AM640" s="253"/>
      <c r="AN640" s="253"/>
      <c r="AO640" s="253"/>
      <c r="AP640" s="256"/>
      <c r="AQ640" s="253"/>
      <c r="AR640" s="253"/>
      <c r="AS640" s="253"/>
      <c r="AT640" s="256"/>
      <c r="AU640" s="253"/>
      <c r="AV640" s="253"/>
      <c r="AW640" s="253"/>
      <c r="AX640" s="253"/>
      <c r="AY640" s="253"/>
      <c r="AZ640" s="253"/>
      <c r="BA640" s="253"/>
      <c r="BB640" s="253"/>
      <c r="BC640" s="253"/>
      <c r="BD640" s="253"/>
      <c r="BE640" s="253"/>
      <c r="BF640" s="253"/>
      <c r="BG640" s="253"/>
    </row>
    <row r="641" spans="1:59" s="252" customFormat="1" ht="15" customHeight="1" x14ac:dyDescent="0.25">
      <c r="A641" s="253"/>
      <c r="B641" s="253"/>
      <c r="C641" s="253"/>
      <c r="D641" s="253"/>
      <c r="E641" s="253"/>
      <c r="F641" s="253"/>
      <c r="G641" s="253"/>
      <c r="H641" s="253"/>
      <c r="I641" s="253"/>
      <c r="J641" s="253"/>
      <c r="K641" s="253"/>
      <c r="L641" s="253"/>
      <c r="M641" s="253"/>
      <c r="N641" s="253"/>
      <c r="O641" s="253"/>
      <c r="P641" s="253"/>
      <c r="Q641" s="253"/>
      <c r="R641" s="253"/>
      <c r="S641" s="253"/>
      <c r="T641" s="253"/>
      <c r="U641" s="253" t="s">
        <v>792</v>
      </c>
      <c r="V641" s="253"/>
      <c r="W641" s="253"/>
      <c r="X641" s="253"/>
      <c r="Y641" s="253"/>
      <c r="Z641" s="253"/>
      <c r="AA641" s="253"/>
      <c r="AB641" s="253"/>
      <c r="AC641" s="253" t="s">
        <v>320</v>
      </c>
      <c r="AD641" s="253"/>
      <c r="AE641" s="253"/>
      <c r="AF641" s="253"/>
      <c r="AG641" s="253"/>
      <c r="AH641" s="253"/>
      <c r="AI641" s="253"/>
      <c r="AJ641" s="253"/>
      <c r="AK641" s="253"/>
      <c r="AL641" s="253"/>
      <c r="AM641" s="253"/>
      <c r="AN641" s="253"/>
      <c r="AO641" s="253"/>
      <c r="AP641" s="256"/>
      <c r="AQ641" s="253"/>
      <c r="AR641" s="253"/>
      <c r="AS641" s="253"/>
      <c r="AT641" s="256"/>
      <c r="AU641" s="253"/>
      <c r="AV641" s="253"/>
      <c r="AW641" s="253"/>
      <c r="AX641" s="253"/>
      <c r="AY641" s="253"/>
      <c r="AZ641" s="253"/>
      <c r="BA641" s="253"/>
      <c r="BB641" s="253"/>
      <c r="BC641" s="253"/>
      <c r="BD641" s="253"/>
      <c r="BE641" s="253"/>
      <c r="BF641" s="253"/>
      <c r="BG641" s="253"/>
    </row>
    <row r="642" spans="1:59" s="252" customFormat="1" ht="15" customHeight="1" x14ac:dyDescent="0.25">
      <c r="A642" s="253"/>
      <c r="B642" s="253"/>
      <c r="C642" s="253"/>
      <c r="D642" s="253"/>
      <c r="E642" s="253"/>
      <c r="F642" s="253"/>
      <c r="G642" s="253"/>
      <c r="H642" s="253"/>
      <c r="I642" s="253"/>
      <c r="J642" s="253"/>
      <c r="K642" s="253"/>
      <c r="L642" s="253"/>
      <c r="M642" s="253"/>
      <c r="N642" s="253"/>
      <c r="O642" s="253"/>
      <c r="P642" s="253"/>
      <c r="Q642" s="253"/>
      <c r="R642" s="253"/>
      <c r="S642" s="253"/>
      <c r="T642" s="253"/>
      <c r="U642" s="253" t="s">
        <v>793</v>
      </c>
      <c r="V642" s="253"/>
      <c r="W642" s="253"/>
      <c r="X642" s="253"/>
      <c r="Y642" s="253"/>
      <c r="Z642" s="253"/>
      <c r="AA642" s="253"/>
      <c r="AB642" s="253"/>
      <c r="AC642" s="253" t="s">
        <v>323</v>
      </c>
      <c r="AD642" s="253"/>
      <c r="AE642" s="253"/>
      <c r="AF642" s="253"/>
      <c r="AG642" s="253"/>
      <c r="AH642" s="253"/>
      <c r="AI642" s="253"/>
      <c r="AJ642" s="253"/>
      <c r="AK642" s="253"/>
      <c r="AL642" s="253"/>
      <c r="AM642" s="253"/>
      <c r="AN642" s="253"/>
      <c r="AO642" s="253"/>
      <c r="AP642" s="256"/>
      <c r="AQ642" s="253"/>
      <c r="AR642" s="253"/>
      <c r="AS642" s="253"/>
      <c r="AT642" s="256"/>
      <c r="AU642" s="253"/>
      <c r="AV642" s="253"/>
      <c r="AW642" s="253"/>
      <c r="AX642" s="253"/>
      <c r="AY642" s="253"/>
      <c r="AZ642" s="253"/>
      <c r="BA642" s="253"/>
      <c r="BB642" s="253"/>
      <c r="BC642" s="253"/>
      <c r="BD642" s="253"/>
      <c r="BE642" s="253"/>
      <c r="BF642" s="253"/>
      <c r="BG642" s="253"/>
    </row>
    <row r="643" spans="1:59" s="252" customFormat="1" ht="15" customHeight="1" x14ac:dyDescent="0.25">
      <c r="A643" s="253"/>
      <c r="B643" s="253"/>
      <c r="C643" s="253"/>
      <c r="D643" s="253"/>
      <c r="E643" s="253"/>
      <c r="F643" s="253"/>
      <c r="G643" s="253"/>
      <c r="H643" s="253"/>
      <c r="I643" s="253"/>
      <c r="J643" s="253"/>
      <c r="K643" s="253"/>
      <c r="L643" s="253"/>
      <c r="M643" s="253"/>
      <c r="N643" s="253"/>
      <c r="O643" s="253"/>
      <c r="P643" s="253"/>
      <c r="Q643" s="253"/>
      <c r="R643" s="253"/>
      <c r="S643" s="253"/>
      <c r="T643" s="253"/>
      <c r="U643" s="253" t="s">
        <v>794</v>
      </c>
      <c r="V643" s="253"/>
      <c r="W643" s="253"/>
      <c r="X643" s="253"/>
      <c r="Y643" s="253"/>
      <c r="Z643" s="253"/>
      <c r="AA643" s="253"/>
      <c r="AB643" s="253"/>
      <c r="AC643" s="253" t="s">
        <v>329</v>
      </c>
      <c r="AD643" s="253"/>
      <c r="AE643" s="253"/>
      <c r="AF643" s="253"/>
      <c r="AG643" s="253"/>
      <c r="AH643" s="253"/>
      <c r="AI643" s="253"/>
      <c r="AJ643" s="253"/>
      <c r="AK643" s="253"/>
      <c r="AL643" s="253"/>
      <c r="AM643" s="253"/>
      <c r="AN643" s="253"/>
      <c r="AO643" s="253"/>
      <c r="AP643" s="256"/>
      <c r="AQ643" s="253"/>
      <c r="AR643" s="253"/>
      <c r="AS643" s="253"/>
      <c r="AT643" s="256"/>
      <c r="AU643" s="253"/>
      <c r="AV643" s="253"/>
      <c r="AW643" s="253"/>
      <c r="AX643" s="253"/>
      <c r="AY643" s="253"/>
      <c r="AZ643" s="253"/>
      <c r="BA643" s="253"/>
      <c r="BB643" s="253"/>
      <c r="BC643" s="253"/>
      <c r="BD643" s="253"/>
      <c r="BE643" s="253"/>
      <c r="BF643" s="253"/>
      <c r="BG643" s="253"/>
    </row>
    <row r="644" spans="1:59" s="252" customFormat="1" ht="15" customHeight="1" x14ac:dyDescent="0.25">
      <c r="A644" s="253"/>
      <c r="B644" s="253"/>
      <c r="C644" s="253"/>
      <c r="D644" s="253"/>
      <c r="E644" s="253"/>
      <c r="F644" s="253"/>
      <c r="G644" s="253"/>
      <c r="H644" s="253"/>
      <c r="I644" s="253"/>
      <c r="J644" s="253"/>
      <c r="K644" s="253"/>
      <c r="L644" s="253"/>
      <c r="M644" s="253"/>
      <c r="N644" s="253"/>
      <c r="O644" s="253"/>
      <c r="P644" s="253"/>
      <c r="Q644" s="253"/>
      <c r="R644" s="253"/>
      <c r="S644" s="253"/>
      <c r="T644" s="253"/>
      <c r="U644" s="253" t="s">
        <v>795</v>
      </c>
      <c r="V644" s="253"/>
      <c r="W644" s="253"/>
      <c r="X644" s="253"/>
      <c r="Y644" s="253"/>
      <c r="Z644" s="253"/>
      <c r="AA644" s="253"/>
      <c r="AB644" s="253"/>
      <c r="AC644" s="253" t="s">
        <v>332</v>
      </c>
      <c r="AD644" s="253"/>
      <c r="AE644" s="253"/>
      <c r="AF644" s="253"/>
      <c r="AG644" s="253"/>
      <c r="AH644" s="253"/>
      <c r="AI644" s="253"/>
      <c r="AJ644" s="253"/>
      <c r="AK644" s="253"/>
      <c r="AL644" s="253"/>
      <c r="AM644" s="253"/>
      <c r="AN644" s="253"/>
      <c r="AO644" s="253"/>
      <c r="AP644" s="256"/>
      <c r="AQ644" s="253"/>
      <c r="AR644" s="253"/>
      <c r="AS644" s="253"/>
      <c r="AT644" s="256"/>
      <c r="AU644" s="253"/>
      <c r="AV644" s="253"/>
      <c r="AW644" s="253"/>
      <c r="AX644" s="253"/>
      <c r="AY644" s="253"/>
      <c r="AZ644" s="253"/>
      <c r="BA644" s="253"/>
      <c r="BB644" s="253"/>
      <c r="BC644" s="253"/>
      <c r="BD644" s="253"/>
      <c r="BE644" s="253"/>
      <c r="BF644" s="253"/>
      <c r="BG644" s="253"/>
    </row>
    <row r="645" spans="1:59" s="252" customFormat="1" ht="15" customHeight="1" x14ac:dyDescent="0.25">
      <c r="A645" s="253"/>
      <c r="B645" s="253"/>
      <c r="C645" s="253"/>
      <c r="D645" s="253"/>
      <c r="E645" s="253"/>
      <c r="F645" s="253"/>
      <c r="G645" s="253"/>
      <c r="H645" s="253"/>
      <c r="I645" s="253"/>
      <c r="J645" s="253"/>
      <c r="K645" s="253"/>
      <c r="L645" s="253"/>
      <c r="M645" s="253"/>
      <c r="N645" s="253"/>
      <c r="O645" s="253"/>
      <c r="P645" s="253"/>
      <c r="Q645" s="253"/>
      <c r="R645" s="253"/>
      <c r="S645" s="253"/>
      <c r="T645" s="253"/>
      <c r="U645" s="253" t="s">
        <v>796</v>
      </c>
      <c r="V645" s="253"/>
      <c r="W645" s="253"/>
      <c r="X645" s="253"/>
      <c r="Y645" s="253"/>
      <c r="Z645" s="253"/>
      <c r="AA645" s="253"/>
      <c r="AB645" s="253"/>
      <c r="AC645" s="253" t="s">
        <v>393</v>
      </c>
      <c r="AD645" s="253"/>
      <c r="AE645" s="253"/>
      <c r="AF645" s="253"/>
      <c r="AG645" s="253"/>
      <c r="AH645" s="253"/>
      <c r="AI645" s="253"/>
      <c r="AJ645" s="253"/>
      <c r="AK645" s="253"/>
      <c r="AL645" s="253"/>
      <c r="AM645" s="253"/>
      <c r="AN645" s="253"/>
      <c r="AO645" s="253"/>
      <c r="AP645" s="256"/>
      <c r="AQ645" s="253"/>
      <c r="AR645" s="253"/>
      <c r="AS645" s="253"/>
      <c r="AT645" s="256"/>
      <c r="AU645" s="253"/>
      <c r="AV645" s="253"/>
      <c r="AW645" s="253"/>
      <c r="AX645" s="253"/>
      <c r="AY645" s="253"/>
      <c r="AZ645" s="253"/>
      <c r="BA645" s="253"/>
      <c r="BB645" s="253"/>
      <c r="BC645" s="253"/>
      <c r="BD645" s="253"/>
      <c r="BE645" s="253"/>
      <c r="BF645" s="253"/>
      <c r="BG645" s="253"/>
    </row>
    <row r="646" spans="1:59" s="252" customFormat="1" ht="15" customHeight="1" x14ac:dyDescent="0.25">
      <c r="A646" s="253"/>
      <c r="B646" s="253"/>
      <c r="C646" s="253"/>
      <c r="D646" s="253"/>
      <c r="E646" s="253"/>
      <c r="F646" s="253"/>
      <c r="G646" s="253"/>
      <c r="H646" s="253"/>
      <c r="I646" s="253"/>
      <c r="J646" s="253"/>
      <c r="K646" s="253"/>
      <c r="L646" s="253"/>
      <c r="M646" s="253"/>
      <c r="N646" s="253"/>
      <c r="O646" s="253"/>
      <c r="P646" s="253"/>
      <c r="Q646" s="253"/>
      <c r="R646" s="253"/>
      <c r="S646" s="253"/>
      <c r="T646" s="253"/>
      <c r="U646" s="253" t="s">
        <v>797</v>
      </c>
      <c r="V646" s="253"/>
      <c r="W646" s="253"/>
      <c r="X646" s="253"/>
      <c r="Y646" s="253"/>
      <c r="Z646" s="253"/>
      <c r="AA646" s="253"/>
      <c r="AB646" s="253"/>
      <c r="AC646" s="253" t="s">
        <v>320</v>
      </c>
      <c r="AD646" s="253"/>
      <c r="AE646" s="253"/>
      <c r="AF646" s="253"/>
      <c r="AG646" s="253"/>
      <c r="AH646" s="253"/>
      <c r="AI646" s="253"/>
      <c r="AJ646" s="253"/>
      <c r="AK646" s="253"/>
      <c r="AL646" s="253"/>
      <c r="AM646" s="253"/>
      <c r="AN646" s="253"/>
      <c r="AO646" s="253"/>
      <c r="AP646" s="256"/>
      <c r="AQ646" s="253"/>
      <c r="AR646" s="253"/>
      <c r="AS646" s="253"/>
      <c r="AT646" s="256"/>
      <c r="AU646" s="253"/>
      <c r="AV646" s="253"/>
      <c r="AW646" s="253"/>
      <c r="AX646" s="253"/>
      <c r="AY646" s="253"/>
      <c r="AZ646" s="253"/>
      <c r="BA646" s="253"/>
      <c r="BB646" s="253"/>
      <c r="BC646" s="253"/>
      <c r="BD646" s="253"/>
      <c r="BE646" s="253"/>
      <c r="BF646" s="253"/>
      <c r="BG646" s="253"/>
    </row>
    <row r="647" spans="1:59" s="252" customFormat="1" ht="15" customHeight="1" x14ac:dyDescent="0.25">
      <c r="A647" s="253"/>
      <c r="B647" s="253"/>
      <c r="C647" s="253"/>
      <c r="D647" s="253"/>
      <c r="E647" s="253"/>
      <c r="F647" s="253"/>
      <c r="G647" s="253"/>
      <c r="H647" s="253"/>
      <c r="I647" s="253"/>
      <c r="J647" s="253"/>
      <c r="K647" s="253"/>
      <c r="L647" s="253"/>
      <c r="M647" s="253"/>
      <c r="N647" s="253"/>
      <c r="O647" s="253"/>
      <c r="P647" s="253"/>
      <c r="Q647" s="253"/>
      <c r="R647" s="253"/>
      <c r="S647" s="253"/>
      <c r="T647" s="253"/>
      <c r="U647" s="253" t="s">
        <v>798</v>
      </c>
      <c r="V647" s="253"/>
      <c r="W647" s="253"/>
      <c r="X647" s="253"/>
      <c r="Y647" s="253"/>
      <c r="Z647" s="253"/>
      <c r="AA647" s="253"/>
      <c r="AB647" s="253"/>
      <c r="AC647" s="253" t="s">
        <v>320</v>
      </c>
      <c r="AD647" s="253"/>
      <c r="AE647" s="253"/>
      <c r="AF647" s="253"/>
      <c r="AG647" s="253"/>
      <c r="AH647" s="253"/>
      <c r="AI647" s="253"/>
      <c r="AJ647" s="253"/>
      <c r="AK647" s="253"/>
      <c r="AL647" s="253"/>
      <c r="AM647" s="253"/>
      <c r="AN647" s="253"/>
      <c r="AO647" s="253"/>
      <c r="AP647" s="256"/>
      <c r="AQ647" s="253"/>
      <c r="AR647" s="253"/>
      <c r="AS647" s="253"/>
      <c r="AT647" s="256"/>
      <c r="AU647" s="253"/>
      <c r="AV647" s="253"/>
      <c r="AW647" s="253"/>
      <c r="AX647" s="253"/>
      <c r="AY647" s="253"/>
      <c r="AZ647" s="253"/>
      <c r="BA647" s="253"/>
      <c r="BB647" s="253"/>
      <c r="BC647" s="253"/>
      <c r="BD647" s="253"/>
      <c r="BE647" s="253"/>
      <c r="BF647" s="253"/>
      <c r="BG647" s="253"/>
    </row>
    <row r="648" spans="1:59" s="252" customFormat="1" ht="15" customHeight="1" x14ac:dyDescent="0.25">
      <c r="A648" s="253"/>
      <c r="B648" s="253"/>
      <c r="C648" s="253"/>
      <c r="D648" s="253"/>
      <c r="E648" s="253"/>
      <c r="F648" s="253"/>
      <c r="G648" s="253"/>
      <c r="H648" s="253"/>
      <c r="I648" s="253"/>
      <c r="J648" s="253"/>
      <c r="K648" s="253"/>
      <c r="L648" s="253"/>
      <c r="M648" s="253"/>
      <c r="N648" s="253"/>
      <c r="O648" s="253"/>
      <c r="P648" s="253"/>
      <c r="Q648" s="253"/>
      <c r="R648" s="253"/>
      <c r="S648" s="253"/>
      <c r="T648" s="253"/>
      <c r="U648" s="253" t="s">
        <v>799</v>
      </c>
      <c r="V648" s="253"/>
      <c r="W648" s="253"/>
      <c r="X648" s="253"/>
      <c r="Y648" s="253"/>
      <c r="Z648" s="253"/>
      <c r="AA648" s="253"/>
      <c r="AB648" s="253"/>
      <c r="AC648" s="253" t="s">
        <v>393</v>
      </c>
      <c r="AD648" s="253"/>
      <c r="AE648" s="253"/>
      <c r="AF648" s="253"/>
      <c r="AG648" s="253"/>
      <c r="AH648" s="253"/>
      <c r="AI648" s="253"/>
      <c r="AJ648" s="253"/>
      <c r="AK648" s="253"/>
      <c r="AL648" s="253"/>
      <c r="AM648" s="253"/>
      <c r="AN648" s="253"/>
      <c r="AO648" s="253"/>
      <c r="AP648" s="256"/>
      <c r="AQ648" s="253"/>
      <c r="AR648" s="253"/>
      <c r="AS648" s="253"/>
      <c r="AT648" s="256"/>
      <c r="AU648" s="253"/>
      <c r="AV648" s="253"/>
      <c r="AW648" s="253"/>
      <c r="AX648" s="253"/>
      <c r="AY648" s="253"/>
      <c r="AZ648" s="253"/>
      <c r="BA648" s="253"/>
      <c r="BB648" s="253"/>
      <c r="BC648" s="253"/>
      <c r="BD648" s="253"/>
      <c r="BE648" s="253"/>
      <c r="BF648" s="253"/>
      <c r="BG648" s="253"/>
    </row>
    <row r="649" spans="1:59" s="252" customFormat="1" ht="15" customHeight="1" x14ac:dyDescent="0.25">
      <c r="A649" s="253"/>
      <c r="B649" s="253"/>
      <c r="C649" s="253"/>
      <c r="D649" s="253"/>
      <c r="E649" s="253"/>
      <c r="F649" s="253"/>
      <c r="G649" s="253"/>
      <c r="H649" s="253"/>
      <c r="I649" s="253"/>
      <c r="J649" s="253"/>
      <c r="K649" s="253"/>
      <c r="L649" s="253"/>
      <c r="M649" s="253"/>
      <c r="N649" s="253"/>
      <c r="O649" s="253"/>
      <c r="P649" s="253"/>
      <c r="Q649" s="253"/>
      <c r="R649" s="253"/>
      <c r="S649" s="253"/>
      <c r="T649" s="253"/>
      <c r="U649" s="253" t="s">
        <v>800</v>
      </c>
      <c r="V649" s="253"/>
      <c r="W649" s="253"/>
      <c r="X649" s="253"/>
      <c r="Y649" s="253"/>
      <c r="Z649" s="253"/>
      <c r="AA649" s="253"/>
      <c r="AB649" s="253"/>
      <c r="AC649" s="253" t="s">
        <v>357</v>
      </c>
      <c r="AD649" s="253"/>
      <c r="AE649" s="253"/>
      <c r="AF649" s="253"/>
      <c r="AG649" s="253"/>
      <c r="AH649" s="253"/>
      <c r="AI649" s="253"/>
      <c r="AJ649" s="253"/>
      <c r="AK649" s="253"/>
      <c r="AL649" s="253"/>
      <c r="AM649" s="253"/>
      <c r="AN649" s="253"/>
      <c r="AO649" s="253"/>
      <c r="AP649" s="256"/>
      <c r="AQ649" s="253"/>
      <c r="AR649" s="253"/>
      <c r="AS649" s="253"/>
      <c r="AT649" s="256"/>
      <c r="AU649" s="253"/>
      <c r="AV649" s="253"/>
      <c r="AW649" s="253"/>
      <c r="AX649" s="253"/>
      <c r="AY649" s="253"/>
      <c r="AZ649" s="253"/>
      <c r="BA649" s="253"/>
      <c r="BB649" s="253"/>
      <c r="BC649" s="253"/>
      <c r="BD649" s="253"/>
      <c r="BE649" s="253"/>
      <c r="BF649" s="253"/>
      <c r="BG649" s="253"/>
    </row>
    <row r="650" spans="1:59" s="252" customFormat="1" ht="15" customHeight="1" x14ac:dyDescent="0.25">
      <c r="A650" s="253"/>
      <c r="B650" s="253"/>
      <c r="C650" s="253"/>
      <c r="D650" s="253"/>
      <c r="E650" s="253"/>
      <c r="F650" s="253"/>
      <c r="G650" s="253"/>
      <c r="H650" s="253"/>
      <c r="I650" s="253"/>
      <c r="J650" s="253"/>
      <c r="K650" s="253"/>
      <c r="L650" s="253"/>
      <c r="M650" s="253"/>
      <c r="N650" s="253"/>
      <c r="O650" s="253"/>
      <c r="P650" s="253"/>
      <c r="Q650" s="253"/>
      <c r="R650" s="253"/>
      <c r="S650" s="253"/>
      <c r="T650" s="253"/>
      <c r="U650" s="253" t="s">
        <v>801</v>
      </c>
      <c r="V650" s="253"/>
      <c r="W650" s="253"/>
      <c r="X650" s="253"/>
      <c r="Y650" s="253"/>
      <c r="Z650" s="253"/>
      <c r="AA650" s="253"/>
      <c r="AB650" s="253"/>
      <c r="AC650" s="253" t="s">
        <v>318</v>
      </c>
      <c r="AD650" s="253"/>
      <c r="AE650" s="253"/>
      <c r="AF650" s="253"/>
      <c r="AG650" s="253"/>
      <c r="AH650" s="253"/>
      <c r="AI650" s="253"/>
      <c r="AJ650" s="253"/>
      <c r="AK650" s="253"/>
      <c r="AL650" s="253"/>
      <c r="AM650" s="253"/>
      <c r="AN650" s="253"/>
      <c r="AO650" s="253"/>
      <c r="AP650" s="256"/>
      <c r="AQ650" s="253"/>
      <c r="AR650" s="253"/>
      <c r="AS650" s="253"/>
      <c r="AT650" s="256"/>
      <c r="AU650" s="253"/>
      <c r="AV650" s="253"/>
      <c r="AW650" s="253"/>
      <c r="AX650" s="253"/>
      <c r="AY650" s="253"/>
      <c r="AZ650" s="253"/>
      <c r="BA650" s="253"/>
      <c r="BB650" s="253"/>
      <c r="BC650" s="253"/>
      <c r="BD650" s="253"/>
      <c r="BE650" s="253"/>
      <c r="BF650" s="253"/>
      <c r="BG650" s="253"/>
    </row>
    <row r="651" spans="1:59" s="252" customFormat="1" ht="15" customHeight="1" x14ac:dyDescent="0.25">
      <c r="A651" s="253"/>
      <c r="B651" s="253"/>
      <c r="C651" s="253"/>
      <c r="D651" s="253"/>
      <c r="E651" s="253"/>
      <c r="F651" s="253"/>
      <c r="G651" s="253"/>
      <c r="H651" s="253"/>
      <c r="I651" s="253"/>
      <c r="J651" s="253"/>
      <c r="K651" s="253"/>
      <c r="L651" s="253"/>
      <c r="M651" s="253"/>
      <c r="N651" s="253"/>
      <c r="O651" s="253"/>
      <c r="P651" s="253"/>
      <c r="Q651" s="253"/>
      <c r="R651" s="253"/>
      <c r="S651" s="253"/>
      <c r="T651" s="253"/>
      <c r="U651" s="253" t="s">
        <v>802</v>
      </c>
      <c r="V651" s="253"/>
      <c r="W651" s="253"/>
      <c r="X651" s="253"/>
      <c r="Y651" s="253"/>
      <c r="Z651" s="253"/>
      <c r="AA651" s="253"/>
      <c r="AB651" s="253"/>
      <c r="AC651" s="253" t="s">
        <v>357</v>
      </c>
      <c r="AD651" s="253"/>
      <c r="AE651" s="253"/>
      <c r="AF651" s="253"/>
      <c r="AG651" s="253"/>
      <c r="AH651" s="253"/>
      <c r="AI651" s="253"/>
      <c r="AJ651" s="253"/>
      <c r="AK651" s="253"/>
      <c r="AL651" s="253"/>
      <c r="AM651" s="253"/>
      <c r="AN651" s="253"/>
      <c r="AO651" s="253"/>
      <c r="AP651" s="256"/>
      <c r="AQ651" s="253"/>
      <c r="AR651" s="253"/>
      <c r="AS651" s="253"/>
      <c r="AT651" s="256"/>
      <c r="AU651" s="253"/>
      <c r="AV651" s="253"/>
      <c r="AW651" s="253"/>
      <c r="AX651" s="253"/>
      <c r="AY651" s="253"/>
      <c r="AZ651" s="253"/>
      <c r="BA651" s="253"/>
      <c r="BB651" s="253"/>
      <c r="BC651" s="253"/>
      <c r="BD651" s="253"/>
      <c r="BE651" s="253"/>
      <c r="BF651" s="253"/>
      <c r="BG651" s="253"/>
    </row>
    <row r="652" spans="1:59" s="252" customFormat="1" ht="15" customHeight="1" x14ac:dyDescent="0.25">
      <c r="A652" s="253"/>
      <c r="B652" s="253"/>
      <c r="C652" s="253"/>
      <c r="D652" s="253"/>
      <c r="E652" s="253"/>
      <c r="F652" s="253"/>
      <c r="G652" s="253"/>
      <c r="H652" s="253"/>
      <c r="I652" s="253"/>
      <c r="J652" s="253"/>
      <c r="K652" s="253"/>
      <c r="L652" s="253"/>
      <c r="M652" s="253"/>
      <c r="N652" s="253"/>
      <c r="O652" s="253"/>
      <c r="P652" s="253"/>
      <c r="Q652" s="253"/>
      <c r="R652" s="253"/>
      <c r="S652" s="253"/>
      <c r="T652" s="253"/>
      <c r="U652" s="253" t="s">
        <v>803</v>
      </c>
      <c r="V652" s="253"/>
      <c r="W652" s="253"/>
      <c r="X652" s="253"/>
      <c r="Y652" s="253"/>
      <c r="Z652" s="253"/>
      <c r="AA652" s="253"/>
      <c r="AB652" s="253"/>
      <c r="AC652" s="253" t="s">
        <v>332</v>
      </c>
      <c r="AD652" s="253"/>
      <c r="AE652" s="253"/>
      <c r="AF652" s="253"/>
      <c r="AG652" s="253"/>
      <c r="AH652" s="253"/>
      <c r="AI652" s="253"/>
      <c r="AJ652" s="253"/>
      <c r="AK652" s="253"/>
      <c r="AL652" s="253"/>
      <c r="AM652" s="253"/>
      <c r="AN652" s="253"/>
      <c r="AO652" s="253"/>
      <c r="AP652" s="256"/>
      <c r="AQ652" s="253"/>
      <c r="AR652" s="253"/>
      <c r="AS652" s="253"/>
      <c r="AT652" s="256"/>
      <c r="AU652" s="253"/>
      <c r="AV652" s="253"/>
      <c r="AW652" s="253"/>
      <c r="AX652" s="253"/>
      <c r="AY652" s="253"/>
      <c r="AZ652" s="253"/>
      <c r="BA652" s="253"/>
      <c r="BB652" s="253"/>
      <c r="BC652" s="253"/>
      <c r="BD652" s="253"/>
      <c r="BE652" s="253"/>
      <c r="BF652" s="253"/>
      <c r="BG652" s="253"/>
    </row>
    <row r="653" spans="1:59" s="252" customFormat="1" ht="15" customHeight="1" x14ac:dyDescent="0.25">
      <c r="A653" s="253"/>
      <c r="B653" s="253"/>
      <c r="C653" s="253"/>
      <c r="D653" s="253"/>
      <c r="E653" s="253"/>
      <c r="F653" s="253"/>
      <c r="G653" s="253"/>
      <c r="H653" s="253"/>
      <c r="I653" s="253"/>
      <c r="J653" s="253"/>
      <c r="K653" s="253"/>
      <c r="L653" s="253"/>
      <c r="M653" s="253"/>
      <c r="N653" s="253"/>
      <c r="O653" s="253"/>
      <c r="P653" s="253"/>
      <c r="Q653" s="253"/>
      <c r="R653" s="253"/>
      <c r="S653" s="253"/>
      <c r="T653" s="253"/>
      <c r="U653" s="253" t="s">
        <v>804</v>
      </c>
      <c r="V653" s="253"/>
      <c r="W653" s="253"/>
      <c r="X653" s="253"/>
      <c r="Y653" s="253"/>
      <c r="Z653" s="253"/>
      <c r="AA653" s="253"/>
      <c r="AB653" s="253"/>
      <c r="AC653" s="253" t="s">
        <v>393</v>
      </c>
      <c r="AD653" s="253"/>
      <c r="AE653" s="253"/>
      <c r="AF653" s="253"/>
      <c r="AG653" s="253"/>
      <c r="AH653" s="253"/>
      <c r="AI653" s="253"/>
      <c r="AJ653" s="253"/>
      <c r="AK653" s="253"/>
      <c r="AL653" s="253"/>
      <c r="AM653" s="253"/>
      <c r="AN653" s="253"/>
      <c r="AO653" s="253"/>
      <c r="AP653" s="256"/>
      <c r="AQ653" s="253"/>
      <c r="AR653" s="253"/>
      <c r="AS653" s="253"/>
      <c r="AT653" s="256"/>
      <c r="AU653" s="253"/>
      <c r="AV653" s="253"/>
      <c r="AW653" s="253"/>
      <c r="AX653" s="253"/>
      <c r="AY653" s="253"/>
      <c r="AZ653" s="253"/>
      <c r="BA653" s="253"/>
      <c r="BB653" s="253"/>
      <c r="BC653" s="253"/>
      <c r="BD653" s="253"/>
      <c r="BE653" s="253"/>
      <c r="BF653" s="253"/>
      <c r="BG653" s="253"/>
    </row>
    <row r="654" spans="1:59" s="252" customFormat="1" ht="15" customHeight="1" x14ac:dyDescent="0.25">
      <c r="A654" s="253"/>
      <c r="B654" s="253"/>
      <c r="C654" s="253"/>
      <c r="D654" s="253"/>
      <c r="E654" s="253"/>
      <c r="F654" s="253"/>
      <c r="G654" s="253"/>
      <c r="H654" s="253"/>
      <c r="I654" s="253"/>
      <c r="J654" s="253"/>
      <c r="K654" s="253"/>
      <c r="L654" s="253"/>
      <c r="M654" s="253"/>
      <c r="N654" s="253"/>
      <c r="O654" s="253"/>
      <c r="P654" s="253"/>
      <c r="Q654" s="253"/>
      <c r="R654" s="253"/>
      <c r="S654" s="253"/>
      <c r="T654" s="253"/>
      <c r="U654" s="253" t="s">
        <v>805</v>
      </c>
      <c r="V654" s="253"/>
      <c r="W654" s="253"/>
      <c r="X654" s="253"/>
      <c r="Y654" s="253"/>
      <c r="Z654" s="253"/>
      <c r="AA654" s="253"/>
      <c r="AB654" s="253"/>
      <c r="AC654" s="253" t="s">
        <v>316</v>
      </c>
      <c r="AD654" s="253"/>
      <c r="AE654" s="253"/>
      <c r="AF654" s="253"/>
      <c r="AG654" s="253"/>
      <c r="AH654" s="253"/>
      <c r="AI654" s="253"/>
      <c r="AJ654" s="253"/>
      <c r="AK654" s="253"/>
      <c r="AL654" s="253"/>
      <c r="AM654" s="253"/>
      <c r="AN654" s="253"/>
      <c r="AO654" s="253"/>
      <c r="AP654" s="256"/>
      <c r="AQ654" s="253"/>
      <c r="AR654" s="253"/>
      <c r="AS654" s="253"/>
      <c r="AT654" s="256"/>
      <c r="AU654" s="253"/>
      <c r="AV654" s="253"/>
      <c r="AW654" s="253"/>
      <c r="AX654" s="253"/>
      <c r="AY654" s="253"/>
      <c r="AZ654" s="253"/>
      <c r="BA654" s="253"/>
      <c r="BB654" s="253"/>
      <c r="BC654" s="253"/>
      <c r="BD654" s="253"/>
      <c r="BE654" s="253"/>
      <c r="BF654" s="253"/>
      <c r="BG654" s="253"/>
    </row>
    <row r="655" spans="1:59" s="252" customFormat="1" ht="15" customHeight="1" x14ac:dyDescent="0.25">
      <c r="A655" s="253"/>
      <c r="B655" s="253"/>
      <c r="C655" s="253"/>
      <c r="D655" s="253"/>
      <c r="E655" s="253"/>
      <c r="F655" s="253"/>
      <c r="G655" s="253"/>
      <c r="H655" s="253"/>
      <c r="I655" s="253"/>
      <c r="J655" s="253"/>
      <c r="K655" s="253"/>
      <c r="L655" s="253"/>
      <c r="M655" s="253"/>
      <c r="N655" s="253"/>
      <c r="O655" s="253"/>
      <c r="P655" s="253"/>
      <c r="Q655" s="253"/>
      <c r="R655" s="253"/>
      <c r="S655" s="253"/>
      <c r="T655" s="253"/>
      <c r="U655" s="253" t="s">
        <v>806</v>
      </c>
      <c r="V655" s="253"/>
      <c r="W655" s="253"/>
      <c r="X655" s="253"/>
      <c r="Y655" s="253"/>
      <c r="Z655" s="253"/>
      <c r="AA655" s="253"/>
      <c r="AB655" s="253"/>
      <c r="AC655" s="253" t="s">
        <v>393</v>
      </c>
      <c r="AD655" s="253"/>
      <c r="AE655" s="253"/>
      <c r="AF655" s="253"/>
      <c r="AG655" s="253"/>
      <c r="AH655" s="253"/>
      <c r="AI655" s="253"/>
      <c r="AJ655" s="253"/>
      <c r="AK655" s="253"/>
      <c r="AL655" s="253"/>
      <c r="AM655" s="253"/>
      <c r="AN655" s="253"/>
      <c r="AO655" s="253"/>
      <c r="AP655" s="256"/>
      <c r="AQ655" s="253"/>
      <c r="AR655" s="253"/>
      <c r="AS655" s="253"/>
      <c r="AT655" s="256"/>
      <c r="AU655" s="253"/>
      <c r="AV655" s="253"/>
      <c r="AW655" s="253"/>
      <c r="AX655" s="253"/>
      <c r="AY655" s="253"/>
      <c r="AZ655" s="253"/>
      <c r="BA655" s="253"/>
      <c r="BB655" s="253"/>
      <c r="BC655" s="253"/>
      <c r="BD655" s="253"/>
      <c r="BE655" s="253"/>
      <c r="BF655" s="253"/>
      <c r="BG655" s="253"/>
    </row>
    <row r="656" spans="1:59" s="252" customFormat="1" ht="15" customHeight="1" x14ac:dyDescent="0.25">
      <c r="A656" s="253"/>
      <c r="B656" s="253"/>
      <c r="C656" s="253"/>
      <c r="D656" s="253"/>
      <c r="E656" s="253"/>
      <c r="F656" s="253"/>
      <c r="G656" s="253"/>
      <c r="H656" s="253"/>
      <c r="I656" s="253"/>
      <c r="J656" s="253"/>
      <c r="K656" s="253"/>
      <c r="L656" s="253"/>
      <c r="M656" s="253"/>
      <c r="N656" s="253"/>
      <c r="O656" s="253"/>
      <c r="P656" s="253"/>
      <c r="Q656" s="253"/>
      <c r="R656" s="253"/>
      <c r="S656" s="253"/>
      <c r="T656" s="253"/>
      <c r="U656" s="253" t="s">
        <v>807</v>
      </c>
      <c r="V656" s="253"/>
      <c r="W656" s="253"/>
      <c r="X656" s="253"/>
      <c r="Y656" s="253"/>
      <c r="Z656" s="253"/>
      <c r="AA656" s="253"/>
      <c r="AB656" s="253"/>
      <c r="AC656" s="253" t="s">
        <v>332</v>
      </c>
      <c r="AD656" s="253"/>
      <c r="AE656" s="253"/>
      <c r="AF656" s="253"/>
      <c r="AG656" s="253"/>
      <c r="AH656" s="253"/>
      <c r="AI656" s="253"/>
      <c r="AJ656" s="253"/>
      <c r="AK656" s="253"/>
      <c r="AL656" s="253"/>
      <c r="AM656" s="253"/>
      <c r="AN656" s="253"/>
      <c r="AO656" s="253"/>
      <c r="AP656" s="256"/>
      <c r="AQ656" s="253"/>
      <c r="AR656" s="253"/>
      <c r="AS656" s="253"/>
      <c r="AT656" s="256"/>
      <c r="AU656" s="253"/>
      <c r="AV656" s="253"/>
      <c r="AW656" s="253"/>
      <c r="AX656" s="253"/>
      <c r="AY656" s="253"/>
      <c r="AZ656" s="253"/>
      <c r="BA656" s="253"/>
      <c r="BB656" s="253"/>
      <c r="BC656" s="253"/>
      <c r="BD656" s="253"/>
      <c r="BE656" s="253"/>
      <c r="BF656" s="253"/>
      <c r="BG656" s="253"/>
    </row>
    <row r="657" spans="1:59" s="252" customFormat="1" ht="15" customHeight="1" x14ac:dyDescent="0.25">
      <c r="A657" s="253"/>
      <c r="B657" s="253"/>
      <c r="C657" s="253"/>
      <c r="D657" s="253"/>
      <c r="E657" s="253"/>
      <c r="F657" s="253"/>
      <c r="G657" s="253"/>
      <c r="H657" s="253"/>
      <c r="I657" s="253"/>
      <c r="J657" s="253"/>
      <c r="K657" s="253"/>
      <c r="L657" s="253"/>
      <c r="M657" s="253"/>
      <c r="N657" s="253"/>
      <c r="O657" s="253"/>
      <c r="P657" s="253"/>
      <c r="Q657" s="253"/>
      <c r="R657" s="253"/>
      <c r="S657" s="253"/>
      <c r="T657" s="253"/>
      <c r="U657" s="253" t="s">
        <v>808</v>
      </c>
      <c r="V657" s="253"/>
      <c r="W657" s="253"/>
      <c r="X657" s="253"/>
      <c r="Y657" s="253"/>
      <c r="Z657" s="253"/>
      <c r="AA657" s="253"/>
      <c r="AB657" s="253"/>
      <c r="AC657" s="253" t="s">
        <v>316</v>
      </c>
      <c r="AD657" s="253"/>
      <c r="AE657" s="253"/>
      <c r="AF657" s="253"/>
      <c r="AG657" s="253"/>
      <c r="AH657" s="253"/>
      <c r="AI657" s="253"/>
      <c r="AJ657" s="253"/>
      <c r="AK657" s="253"/>
      <c r="AL657" s="253"/>
      <c r="AM657" s="253"/>
      <c r="AN657" s="253"/>
      <c r="AO657" s="253"/>
      <c r="AP657" s="256"/>
      <c r="AQ657" s="253"/>
      <c r="AR657" s="253"/>
      <c r="AS657" s="253"/>
      <c r="AT657" s="256"/>
      <c r="AU657" s="253"/>
      <c r="AV657" s="253"/>
      <c r="AW657" s="253"/>
      <c r="AX657" s="253"/>
      <c r="AY657" s="253"/>
      <c r="AZ657" s="253"/>
      <c r="BA657" s="253"/>
      <c r="BB657" s="253"/>
      <c r="BC657" s="253"/>
      <c r="BD657" s="253"/>
      <c r="BE657" s="253"/>
      <c r="BF657" s="253"/>
      <c r="BG657" s="253"/>
    </row>
    <row r="658" spans="1:59" s="252" customFormat="1" ht="15" customHeight="1" x14ac:dyDescent="0.25">
      <c r="A658" s="253"/>
      <c r="B658" s="253"/>
      <c r="C658" s="253"/>
      <c r="D658" s="253"/>
      <c r="E658" s="253"/>
      <c r="F658" s="253"/>
      <c r="G658" s="253"/>
      <c r="H658" s="253"/>
      <c r="I658" s="253"/>
      <c r="J658" s="253"/>
      <c r="K658" s="253"/>
      <c r="L658" s="253"/>
      <c r="M658" s="253"/>
      <c r="N658" s="253"/>
      <c r="O658" s="253"/>
      <c r="P658" s="253"/>
      <c r="Q658" s="253"/>
      <c r="R658" s="253"/>
      <c r="S658" s="253"/>
      <c r="T658" s="253"/>
      <c r="U658" s="253" t="s">
        <v>809</v>
      </c>
      <c r="V658" s="253"/>
      <c r="W658" s="253"/>
      <c r="X658" s="253"/>
      <c r="Y658" s="253"/>
      <c r="Z658" s="253"/>
      <c r="AA658" s="253"/>
      <c r="AB658" s="253"/>
      <c r="AC658" s="253" t="s">
        <v>329</v>
      </c>
      <c r="AD658" s="253"/>
      <c r="AE658" s="253"/>
      <c r="AF658" s="253"/>
      <c r="AG658" s="253"/>
      <c r="AH658" s="253"/>
      <c r="AI658" s="253"/>
      <c r="AJ658" s="253"/>
      <c r="AK658" s="253"/>
      <c r="AL658" s="253"/>
      <c r="AM658" s="253"/>
      <c r="AN658" s="253"/>
      <c r="AO658" s="253"/>
      <c r="AP658" s="256"/>
      <c r="AQ658" s="253"/>
      <c r="AR658" s="253"/>
      <c r="AS658" s="253"/>
      <c r="AT658" s="256"/>
      <c r="AU658" s="253"/>
      <c r="AV658" s="253"/>
      <c r="AW658" s="253"/>
      <c r="AX658" s="253"/>
      <c r="AY658" s="253"/>
      <c r="AZ658" s="253"/>
      <c r="BA658" s="253"/>
      <c r="BB658" s="253"/>
      <c r="BC658" s="253"/>
      <c r="BD658" s="253"/>
      <c r="BE658" s="253"/>
      <c r="BF658" s="253"/>
      <c r="BG658" s="253"/>
    </row>
    <row r="659" spans="1:59" s="252" customFormat="1" ht="15" customHeight="1" x14ac:dyDescent="0.25">
      <c r="A659" s="253"/>
      <c r="B659" s="253"/>
      <c r="C659" s="253"/>
      <c r="D659" s="253"/>
      <c r="E659" s="253"/>
      <c r="F659" s="253"/>
      <c r="G659" s="253"/>
      <c r="H659" s="253"/>
      <c r="I659" s="253"/>
      <c r="J659" s="253"/>
      <c r="K659" s="253"/>
      <c r="L659" s="253"/>
      <c r="M659" s="253"/>
      <c r="N659" s="253"/>
      <c r="O659" s="253"/>
      <c r="P659" s="253"/>
      <c r="Q659" s="253"/>
      <c r="R659" s="253"/>
      <c r="S659" s="253"/>
      <c r="T659" s="253"/>
      <c r="U659" s="253" t="s">
        <v>810</v>
      </c>
      <c r="V659" s="253"/>
      <c r="W659" s="253"/>
      <c r="X659" s="253"/>
      <c r="Y659" s="253"/>
      <c r="Z659" s="253"/>
      <c r="AA659" s="253"/>
      <c r="AB659" s="253"/>
      <c r="AC659" s="253" t="s">
        <v>332</v>
      </c>
      <c r="AD659" s="253"/>
      <c r="AE659" s="253"/>
      <c r="AF659" s="253"/>
      <c r="AG659" s="253"/>
      <c r="AH659" s="253"/>
      <c r="AI659" s="253"/>
      <c r="AJ659" s="253"/>
      <c r="AK659" s="253"/>
      <c r="AL659" s="253"/>
      <c r="AM659" s="253"/>
      <c r="AN659" s="253"/>
      <c r="AO659" s="253"/>
      <c r="AP659" s="256"/>
      <c r="AQ659" s="253"/>
      <c r="AR659" s="253"/>
      <c r="AS659" s="253"/>
      <c r="AT659" s="256"/>
      <c r="AU659" s="253"/>
      <c r="AV659" s="253"/>
      <c r="AW659" s="253"/>
      <c r="AX659" s="253"/>
      <c r="AY659" s="253"/>
      <c r="AZ659" s="253"/>
      <c r="BA659" s="253"/>
      <c r="BB659" s="253"/>
      <c r="BC659" s="253"/>
      <c r="BD659" s="253"/>
      <c r="BE659" s="253"/>
      <c r="BF659" s="253"/>
      <c r="BG659" s="253"/>
    </row>
    <row r="660" spans="1:59" s="252" customFormat="1" ht="15" customHeight="1" x14ac:dyDescent="0.25">
      <c r="A660" s="253"/>
      <c r="B660" s="253"/>
      <c r="C660" s="253"/>
      <c r="D660" s="253"/>
      <c r="E660" s="253"/>
      <c r="F660" s="253"/>
      <c r="G660" s="253"/>
      <c r="H660" s="253"/>
      <c r="I660" s="253"/>
      <c r="J660" s="253"/>
      <c r="K660" s="253"/>
      <c r="L660" s="253"/>
      <c r="M660" s="253"/>
      <c r="N660" s="253"/>
      <c r="O660" s="253"/>
      <c r="P660" s="253"/>
      <c r="Q660" s="253"/>
      <c r="R660" s="253"/>
      <c r="S660" s="253"/>
      <c r="T660" s="253"/>
      <c r="U660" s="253" t="s">
        <v>811</v>
      </c>
      <c r="V660" s="253"/>
      <c r="W660" s="253"/>
      <c r="X660" s="253"/>
      <c r="Y660" s="253"/>
      <c r="Z660" s="253"/>
      <c r="AA660" s="253"/>
      <c r="AB660" s="253"/>
      <c r="AC660" s="253" t="s">
        <v>332</v>
      </c>
      <c r="AD660" s="253"/>
      <c r="AE660" s="253"/>
      <c r="AF660" s="253"/>
      <c r="AG660" s="253"/>
      <c r="AH660" s="253"/>
      <c r="AI660" s="253"/>
      <c r="AJ660" s="253"/>
      <c r="AK660" s="253"/>
      <c r="AL660" s="253"/>
      <c r="AM660" s="253"/>
      <c r="AN660" s="253"/>
      <c r="AO660" s="253"/>
      <c r="AP660" s="256"/>
      <c r="AQ660" s="253"/>
      <c r="AR660" s="253"/>
      <c r="AS660" s="253"/>
      <c r="AT660" s="256"/>
      <c r="AU660" s="253"/>
      <c r="AV660" s="253"/>
      <c r="AW660" s="253"/>
      <c r="AX660" s="253"/>
      <c r="AY660" s="253"/>
      <c r="AZ660" s="253"/>
      <c r="BA660" s="253"/>
      <c r="BB660" s="253"/>
      <c r="BC660" s="253"/>
      <c r="BD660" s="253"/>
      <c r="BE660" s="253"/>
      <c r="BF660" s="253"/>
      <c r="BG660" s="253"/>
    </row>
    <row r="661" spans="1:59" s="252" customFormat="1" ht="15" customHeight="1" x14ac:dyDescent="0.25">
      <c r="A661" s="253"/>
      <c r="B661" s="253"/>
      <c r="C661" s="253"/>
      <c r="D661" s="253"/>
      <c r="E661" s="253"/>
      <c r="F661" s="253"/>
      <c r="G661" s="253"/>
      <c r="H661" s="253"/>
      <c r="I661" s="253"/>
      <c r="J661" s="253"/>
      <c r="K661" s="253"/>
      <c r="L661" s="253"/>
      <c r="M661" s="253"/>
      <c r="N661" s="253"/>
      <c r="O661" s="253"/>
      <c r="P661" s="253"/>
      <c r="Q661" s="253"/>
      <c r="R661" s="253"/>
      <c r="S661" s="253"/>
      <c r="T661" s="253"/>
      <c r="U661" s="253" t="s">
        <v>812</v>
      </c>
      <c r="V661" s="253"/>
      <c r="W661" s="253"/>
      <c r="X661" s="253"/>
      <c r="Y661" s="253"/>
      <c r="Z661" s="253"/>
      <c r="AA661" s="253"/>
      <c r="AB661" s="253"/>
      <c r="AC661" s="253" t="s">
        <v>393</v>
      </c>
      <c r="AD661" s="253"/>
      <c r="AE661" s="253"/>
      <c r="AF661" s="253"/>
      <c r="AG661" s="253"/>
      <c r="AH661" s="253"/>
      <c r="AI661" s="253"/>
      <c r="AJ661" s="253"/>
      <c r="AK661" s="253"/>
      <c r="AL661" s="253"/>
      <c r="AM661" s="253"/>
      <c r="AN661" s="253"/>
      <c r="AO661" s="253"/>
      <c r="AP661" s="256"/>
      <c r="AQ661" s="253"/>
      <c r="AR661" s="253"/>
      <c r="AS661" s="253"/>
      <c r="AT661" s="256"/>
      <c r="AU661" s="253"/>
      <c r="AV661" s="253"/>
      <c r="AW661" s="253"/>
      <c r="AX661" s="253"/>
      <c r="AY661" s="253"/>
      <c r="AZ661" s="253"/>
      <c r="BA661" s="253"/>
      <c r="BB661" s="253"/>
      <c r="BC661" s="253"/>
      <c r="BD661" s="253"/>
      <c r="BE661" s="253"/>
      <c r="BF661" s="253"/>
      <c r="BG661" s="253"/>
    </row>
    <row r="662" spans="1:59" s="252" customFormat="1" ht="15" customHeight="1" x14ac:dyDescent="0.25">
      <c r="A662" s="253"/>
      <c r="B662" s="253"/>
      <c r="C662" s="253"/>
      <c r="D662" s="253"/>
      <c r="E662" s="253"/>
      <c r="F662" s="253"/>
      <c r="G662" s="253"/>
      <c r="H662" s="253"/>
      <c r="I662" s="253"/>
      <c r="J662" s="253"/>
      <c r="K662" s="253"/>
      <c r="L662" s="253"/>
      <c r="M662" s="253"/>
      <c r="N662" s="253"/>
      <c r="O662" s="253"/>
      <c r="P662" s="253"/>
      <c r="Q662" s="253"/>
      <c r="R662" s="253"/>
      <c r="S662" s="253"/>
      <c r="T662" s="253"/>
      <c r="U662" s="253" t="s">
        <v>813</v>
      </c>
      <c r="V662" s="253"/>
      <c r="W662" s="253"/>
      <c r="X662" s="253"/>
      <c r="Y662" s="253"/>
      <c r="Z662" s="253"/>
      <c r="AA662" s="253"/>
      <c r="AB662" s="253"/>
      <c r="AC662" s="253" t="s">
        <v>393</v>
      </c>
      <c r="AD662" s="253"/>
      <c r="AE662" s="253"/>
      <c r="AF662" s="253"/>
      <c r="AG662" s="253"/>
      <c r="AH662" s="253"/>
      <c r="AI662" s="253"/>
      <c r="AJ662" s="253"/>
      <c r="AK662" s="253"/>
      <c r="AL662" s="253"/>
      <c r="AM662" s="253"/>
      <c r="AN662" s="253"/>
      <c r="AO662" s="253"/>
      <c r="AP662" s="256"/>
      <c r="AQ662" s="253"/>
      <c r="AR662" s="253"/>
      <c r="AS662" s="253"/>
      <c r="AT662" s="256"/>
      <c r="AU662" s="253"/>
      <c r="AV662" s="253"/>
      <c r="AW662" s="253"/>
      <c r="AX662" s="253"/>
      <c r="AY662" s="253"/>
      <c r="AZ662" s="253"/>
      <c r="BA662" s="253"/>
      <c r="BB662" s="253"/>
      <c r="BC662" s="253"/>
      <c r="BD662" s="253"/>
      <c r="BE662" s="253"/>
      <c r="BF662" s="253"/>
      <c r="BG662" s="253"/>
    </row>
    <row r="663" spans="1:59" s="252" customFormat="1" ht="15" customHeight="1" x14ac:dyDescent="0.25">
      <c r="A663" s="253"/>
      <c r="B663" s="253"/>
      <c r="C663" s="253"/>
      <c r="D663" s="253"/>
      <c r="E663" s="253"/>
      <c r="F663" s="253"/>
      <c r="G663" s="253"/>
      <c r="H663" s="253"/>
      <c r="I663" s="253"/>
      <c r="J663" s="253"/>
      <c r="K663" s="253"/>
      <c r="L663" s="253"/>
      <c r="M663" s="253"/>
      <c r="N663" s="253"/>
      <c r="O663" s="253"/>
      <c r="P663" s="253"/>
      <c r="Q663" s="253"/>
      <c r="R663" s="253"/>
      <c r="S663" s="253"/>
      <c r="T663" s="253"/>
      <c r="U663" s="253" t="s">
        <v>814</v>
      </c>
      <c r="V663" s="253"/>
      <c r="W663" s="253"/>
      <c r="X663" s="253"/>
      <c r="Y663" s="253"/>
      <c r="Z663" s="253"/>
      <c r="AA663" s="253"/>
      <c r="AB663" s="253"/>
      <c r="AC663" s="253" t="s">
        <v>318</v>
      </c>
      <c r="AD663" s="253"/>
      <c r="AE663" s="253"/>
      <c r="AF663" s="253"/>
      <c r="AG663" s="253"/>
      <c r="AH663" s="253"/>
      <c r="AI663" s="253"/>
      <c r="AJ663" s="253"/>
      <c r="AK663" s="253"/>
      <c r="AL663" s="253"/>
      <c r="AM663" s="253"/>
      <c r="AN663" s="253"/>
      <c r="AO663" s="253"/>
      <c r="AP663" s="256"/>
      <c r="AQ663" s="253"/>
      <c r="AR663" s="253"/>
      <c r="AS663" s="253"/>
      <c r="AT663" s="256"/>
      <c r="AU663" s="253"/>
      <c r="AV663" s="253"/>
      <c r="AW663" s="253"/>
      <c r="AX663" s="253"/>
      <c r="AY663" s="253"/>
      <c r="AZ663" s="253"/>
      <c r="BA663" s="253"/>
      <c r="BB663" s="253"/>
      <c r="BC663" s="253"/>
      <c r="BD663" s="253"/>
      <c r="BE663" s="253"/>
      <c r="BF663" s="253"/>
      <c r="BG663" s="253"/>
    </row>
    <row r="664" spans="1:59" s="252" customFormat="1" ht="15" customHeight="1" x14ac:dyDescent="0.25">
      <c r="A664" s="253"/>
      <c r="B664" s="253"/>
      <c r="C664" s="253"/>
      <c r="D664" s="253"/>
      <c r="E664" s="253"/>
      <c r="F664" s="253"/>
      <c r="G664" s="253"/>
      <c r="H664" s="253"/>
      <c r="I664" s="253"/>
      <c r="J664" s="253"/>
      <c r="K664" s="253"/>
      <c r="L664" s="253"/>
      <c r="M664" s="253"/>
      <c r="N664" s="253"/>
      <c r="O664" s="253"/>
      <c r="P664" s="253"/>
      <c r="Q664" s="253"/>
      <c r="R664" s="253"/>
      <c r="S664" s="253"/>
      <c r="T664" s="253"/>
      <c r="U664" s="253" t="s">
        <v>815</v>
      </c>
      <c r="V664" s="253"/>
      <c r="W664" s="253"/>
      <c r="X664" s="253"/>
      <c r="Y664" s="253"/>
      <c r="Z664" s="253"/>
      <c r="AA664" s="253"/>
      <c r="AB664" s="253"/>
      <c r="AC664" s="253" t="s">
        <v>357</v>
      </c>
      <c r="AD664" s="253"/>
      <c r="AE664" s="253"/>
      <c r="AF664" s="253"/>
      <c r="AG664" s="253"/>
      <c r="AH664" s="253"/>
      <c r="AI664" s="253"/>
      <c r="AJ664" s="253"/>
      <c r="AK664" s="253"/>
      <c r="AL664" s="253"/>
      <c r="AM664" s="253"/>
      <c r="AN664" s="253"/>
      <c r="AO664" s="253"/>
      <c r="AP664" s="256"/>
      <c r="AQ664" s="253"/>
      <c r="AR664" s="253"/>
      <c r="AS664" s="253"/>
      <c r="AT664" s="256"/>
      <c r="AU664" s="253"/>
      <c r="AV664" s="253"/>
      <c r="AW664" s="253"/>
      <c r="AX664" s="253"/>
      <c r="AY664" s="253"/>
      <c r="AZ664" s="253"/>
      <c r="BA664" s="253"/>
      <c r="BB664" s="253"/>
      <c r="BC664" s="253"/>
      <c r="BD664" s="253"/>
      <c r="BE664" s="253"/>
      <c r="BF664" s="253"/>
      <c r="BG664" s="253"/>
    </row>
    <row r="665" spans="1:59" s="252" customFormat="1" ht="15" customHeight="1" x14ac:dyDescent="0.25">
      <c r="A665" s="253"/>
      <c r="B665" s="253"/>
      <c r="C665" s="253"/>
      <c r="D665" s="253"/>
      <c r="E665" s="253"/>
      <c r="F665" s="253"/>
      <c r="G665" s="253"/>
      <c r="H665" s="253"/>
      <c r="I665" s="253"/>
      <c r="J665" s="253"/>
      <c r="K665" s="253"/>
      <c r="L665" s="253"/>
      <c r="M665" s="253"/>
      <c r="N665" s="253"/>
      <c r="O665" s="253"/>
      <c r="P665" s="253"/>
      <c r="Q665" s="253"/>
      <c r="R665" s="253"/>
      <c r="S665" s="253"/>
      <c r="T665" s="253"/>
      <c r="U665" s="253" t="s">
        <v>289</v>
      </c>
      <c r="V665" s="253"/>
      <c r="W665" s="253"/>
      <c r="X665" s="253"/>
      <c r="Y665" s="253"/>
      <c r="Z665" s="253"/>
      <c r="AA665" s="253"/>
      <c r="AB665" s="253"/>
      <c r="AC665" s="253" t="s">
        <v>329</v>
      </c>
      <c r="AD665" s="253"/>
      <c r="AE665" s="253"/>
      <c r="AF665" s="253"/>
      <c r="AG665" s="253"/>
      <c r="AH665" s="253"/>
      <c r="AI665" s="253"/>
      <c r="AJ665" s="253"/>
      <c r="AK665" s="253"/>
      <c r="AL665" s="253"/>
      <c r="AM665" s="253"/>
      <c r="AN665" s="253"/>
      <c r="AO665" s="253"/>
      <c r="AP665" s="256"/>
      <c r="AQ665" s="253"/>
      <c r="AR665" s="253"/>
      <c r="AS665" s="253"/>
      <c r="AT665" s="256"/>
      <c r="AU665" s="253"/>
      <c r="AV665" s="253"/>
      <c r="AW665" s="253"/>
      <c r="AX665" s="253"/>
      <c r="AY665" s="253"/>
      <c r="AZ665" s="253"/>
      <c r="BA665" s="253"/>
      <c r="BB665" s="253"/>
      <c r="BC665" s="253"/>
      <c r="BD665" s="253"/>
      <c r="BE665" s="253"/>
      <c r="BF665" s="253"/>
      <c r="BG665" s="253"/>
    </row>
    <row r="666" spans="1:59" s="252" customFormat="1" ht="15" customHeight="1" x14ac:dyDescent="0.25">
      <c r="A666" s="253"/>
      <c r="B666" s="253"/>
      <c r="C666" s="253"/>
      <c r="D666" s="253"/>
      <c r="E666" s="253"/>
      <c r="F666" s="253"/>
      <c r="G666" s="253"/>
      <c r="H666" s="253"/>
      <c r="I666" s="253"/>
      <c r="J666" s="253"/>
      <c r="K666" s="253"/>
      <c r="L666" s="253"/>
      <c r="M666" s="253"/>
      <c r="N666" s="253"/>
      <c r="O666" s="253"/>
      <c r="P666" s="253"/>
      <c r="Q666" s="253"/>
      <c r="R666" s="253"/>
      <c r="S666" s="253"/>
      <c r="T666" s="253"/>
      <c r="U666" s="253" t="s">
        <v>816</v>
      </c>
      <c r="V666" s="253"/>
      <c r="W666" s="253"/>
      <c r="X666" s="253"/>
      <c r="Y666" s="253"/>
      <c r="Z666" s="253"/>
      <c r="AA666" s="253"/>
      <c r="AB666" s="253"/>
      <c r="AC666" s="253" t="s">
        <v>332</v>
      </c>
      <c r="AD666" s="253"/>
      <c r="AE666" s="253"/>
      <c r="AF666" s="253"/>
      <c r="AG666" s="253"/>
      <c r="AH666" s="253"/>
      <c r="AI666" s="253"/>
      <c r="AJ666" s="253"/>
      <c r="AK666" s="253"/>
      <c r="AL666" s="253"/>
      <c r="AM666" s="253"/>
      <c r="AN666" s="253"/>
      <c r="AO666" s="253"/>
      <c r="AP666" s="256"/>
      <c r="AQ666" s="253"/>
      <c r="AR666" s="253"/>
      <c r="AS666" s="253"/>
      <c r="AT666" s="256"/>
      <c r="AU666" s="253"/>
      <c r="AV666" s="253"/>
      <c r="AW666" s="253"/>
      <c r="AX666" s="253"/>
      <c r="AY666" s="253"/>
      <c r="AZ666" s="253"/>
      <c r="BA666" s="253"/>
      <c r="BB666" s="253"/>
      <c r="BC666" s="253"/>
      <c r="BD666" s="253"/>
      <c r="BE666" s="253"/>
      <c r="BF666" s="253"/>
      <c r="BG666" s="253"/>
    </row>
    <row r="667" spans="1:59" s="252" customFormat="1" ht="15" customHeight="1" x14ac:dyDescent="0.25">
      <c r="A667" s="253"/>
      <c r="B667" s="253"/>
      <c r="C667" s="253"/>
      <c r="D667" s="253"/>
      <c r="E667" s="253"/>
      <c r="F667" s="253"/>
      <c r="G667" s="253"/>
      <c r="H667" s="253"/>
      <c r="I667" s="253"/>
      <c r="J667" s="253"/>
      <c r="K667" s="253"/>
      <c r="L667" s="253"/>
      <c r="M667" s="253"/>
      <c r="N667" s="253"/>
      <c r="O667" s="253"/>
      <c r="P667" s="253"/>
      <c r="Q667" s="253"/>
      <c r="R667" s="253"/>
      <c r="S667" s="253"/>
      <c r="T667" s="253"/>
      <c r="U667" s="253" t="s">
        <v>817</v>
      </c>
      <c r="V667" s="253"/>
      <c r="W667" s="253"/>
      <c r="X667" s="253"/>
      <c r="Y667" s="253"/>
      <c r="Z667" s="253"/>
      <c r="AA667" s="253"/>
      <c r="AB667" s="253"/>
      <c r="AC667" s="253" t="s">
        <v>320</v>
      </c>
      <c r="AD667" s="253"/>
      <c r="AE667" s="253"/>
      <c r="AF667" s="253"/>
      <c r="AG667" s="253"/>
      <c r="AH667" s="253"/>
      <c r="AI667" s="253"/>
      <c r="AJ667" s="253"/>
      <c r="AK667" s="253"/>
      <c r="AL667" s="253"/>
      <c r="AM667" s="253"/>
      <c r="AN667" s="253"/>
      <c r="AO667" s="253"/>
      <c r="AP667" s="256"/>
      <c r="AQ667" s="253"/>
      <c r="AR667" s="253"/>
      <c r="AS667" s="253"/>
      <c r="AT667" s="256"/>
      <c r="AU667" s="253"/>
      <c r="AV667" s="253"/>
      <c r="AW667" s="253"/>
      <c r="AX667" s="253"/>
      <c r="AY667" s="253"/>
      <c r="AZ667" s="253"/>
      <c r="BA667" s="253"/>
      <c r="BB667" s="253"/>
      <c r="BC667" s="253"/>
      <c r="BD667" s="253"/>
      <c r="BE667" s="253"/>
      <c r="BF667" s="253"/>
      <c r="BG667" s="253"/>
    </row>
    <row r="668" spans="1:59" s="252" customFormat="1" ht="15" customHeight="1" x14ac:dyDescent="0.25">
      <c r="A668" s="253"/>
      <c r="B668" s="253"/>
      <c r="C668" s="253"/>
      <c r="D668" s="253"/>
      <c r="E668" s="253"/>
      <c r="F668" s="253"/>
      <c r="G668" s="253"/>
      <c r="H668" s="253"/>
      <c r="I668" s="253"/>
      <c r="J668" s="253"/>
      <c r="K668" s="253"/>
      <c r="L668" s="253"/>
      <c r="M668" s="253"/>
      <c r="N668" s="253"/>
      <c r="O668" s="253"/>
      <c r="P668" s="253"/>
      <c r="Q668" s="253"/>
      <c r="R668" s="253"/>
      <c r="S668" s="253"/>
      <c r="T668" s="253"/>
      <c r="U668" s="253" t="s">
        <v>818</v>
      </c>
      <c r="V668" s="253"/>
      <c r="W668" s="253"/>
      <c r="X668" s="253"/>
      <c r="Y668" s="253"/>
      <c r="Z668" s="253"/>
      <c r="AA668" s="253"/>
      <c r="AB668" s="253"/>
      <c r="AC668" s="253" t="s">
        <v>323</v>
      </c>
      <c r="AD668" s="253"/>
      <c r="AE668" s="253"/>
      <c r="AF668" s="253"/>
      <c r="AG668" s="253"/>
      <c r="AH668" s="253"/>
      <c r="AI668" s="253"/>
      <c r="AJ668" s="253"/>
      <c r="AK668" s="253"/>
      <c r="AL668" s="253"/>
      <c r="AM668" s="253"/>
      <c r="AN668" s="253"/>
      <c r="AO668" s="253"/>
      <c r="AP668" s="256"/>
      <c r="AQ668" s="253"/>
      <c r="AR668" s="253"/>
      <c r="AS668" s="253"/>
      <c r="AT668" s="256"/>
      <c r="AU668" s="253"/>
      <c r="AV668" s="253"/>
      <c r="AW668" s="253"/>
      <c r="AX668" s="253"/>
      <c r="AY668" s="253"/>
      <c r="AZ668" s="253"/>
      <c r="BA668" s="253"/>
      <c r="BB668" s="253"/>
      <c r="BC668" s="253"/>
      <c r="BD668" s="253"/>
      <c r="BE668" s="253"/>
      <c r="BF668" s="253"/>
      <c r="BG668" s="253"/>
    </row>
    <row r="669" spans="1:59" s="252" customFormat="1" ht="15" customHeight="1" x14ac:dyDescent="0.25">
      <c r="A669" s="253"/>
      <c r="B669" s="253"/>
      <c r="C669" s="253"/>
      <c r="D669" s="253"/>
      <c r="E669" s="253"/>
      <c r="F669" s="253"/>
      <c r="G669" s="253"/>
      <c r="H669" s="253"/>
      <c r="I669" s="253"/>
      <c r="J669" s="253"/>
      <c r="K669" s="253"/>
      <c r="L669" s="253"/>
      <c r="M669" s="253"/>
      <c r="N669" s="253"/>
      <c r="O669" s="253"/>
      <c r="P669" s="253"/>
      <c r="Q669" s="253"/>
      <c r="R669" s="253"/>
      <c r="S669" s="253"/>
      <c r="T669" s="253"/>
      <c r="U669" s="253" t="s">
        <v>819</v>
      </c>
      <c r="V669" s="253"/>
      <c r="W669" s="253"/>
      <c r="X669" s="253"/>
      <c r="Y669" s="253"/>
      <c r="Z669" s="253"/>
      <c r="AA669" s="253"/>
      <c r="AB669" s="253"/>
      <c r="AC669" s="253" t="s">
        <v>332</v>
      </c>
      <c r="AD669" s="253"/>
      <c r="AE669" s="253"/>
      <c r="AF669" s="253"/>
      <c r="AG669" s="253"/>
      <c r="AH669" s="253"/>
      <c r="AI669" s="253"/>
      <c r="AJ669" s="253"/>
      <c r="AK669" s="253"/>
      <c r="AL669" s="253"/>
      <c r="AM669" s="253"/>
      <c r="AN669" s="253"/>
      <c r="AO669" s="253"/>
      <c r="AP669" s="256"/>
      <c r="AQ669" s="253"/>
      <c r="AR669" s="253"/>
      <c r="AS669" s="253"/>
      <c r="AT669" s="256"/>
      <c r="AU669" s="253"/>
      <c r="AV669" s="253"/>
      <c r="AW669" s="253"/>
      <c r="AX669" s="253"/>
      <c r="AY669" s="253"/>
      <c r="AZ669" s="253"/>
      <c r="BA669" s="253"/>
      <c r="BB669" s="253"/>
      <c r="BC669" s="253"/>
      <c r="BD669" s="253"/>
      <c r="BE669" s="253"/>
      <c r="BF669" s="253"/>
      <c r="BG669" s="253"/>
    </row>
    <row r="670" spans="1:59" s="252" customFormat="1" ht="15" customHeight="1" x14ac:dyDescent="0.25">
      <c r="A670" s="253"/>
      <c r="B670" s="253"/>
      <c r="C670" s="253"/>
      <c r="D670" s="253"/>
      <c r="E670" s="253"/>
      <c r="F670" s="253"/>
      <c r="G670" s="253"/>
      <c r="H670" s="253"/>
      <c r="I670" s="253"/>
      <c r="J670" s="253"/>
      <c r="K670" s="253"/>
      <c r="L670" s="253"/>
      <c r="M670" s="253"/>
      <c r="N670" s="253"/>
      <c r="O670" s="253"/>
      <c r="P670" s="253"/>
      <c r="Q670" s="253"/>
      <c r="R670" s="253"/>
      <c r="S670" s="253"/>
      <c r="T670" s="253"/>
      <c r="U670" s="253" t="s">
        <v>820</v>
      </c>
      <c r="V670" s="253"/>
      <c r="W670" s="253"/>
      <c r="X670" s="253"/>
      <c r="Y670" s="253"/>
      <c r="Z670" s="253"/>
      <c r="AA670" s="253"/>
      <c r="AB670" s="253"/>
      <c r="AC670" s="253" t="s">
        <v>323</v>
      </c>
      <c r="AD670" s="253"/>
      <c r="AE670" s="253"/>
      <c r="AF670" s="253"/>
      <c r="AG670" s="253"/>
      <c r="AH670" s="253"/>
      <c r="AI670" s="253"/>
      <c r="AJ670" s="253"/>
      <c r="AK670" s="253"/>
      <c r="AL670" s="253"/>
      <c r="AM670" s="253"/>
      <c r="AN670" s="253"/>
      <c r="AO670" s="253"/>
      <c r="AP670" s="256"/>
      <c r="AQ670" s="253"/>
      <c r="AR670" s="253"/>
      <c r="AS670" s="253"/>
      <c r="AT670" s="256"/>
      <c r="AU670" s="253"/>
      <c r="AV670" s="253"/>
      <c r="AW670" s="253"/>
      <c r="AX670" s="253"/>
      <c r="AY670" s="253"/>
      <c r="AZ670" s="253"/>
      <c r="BA670" s="253"/>
      <c r="BB670" s="253"/>
      <c r="BC670" s="253"/>
      <c r="BD670" s="253"/>
      <c r="BE670" s="253"/>
      <c r="BF670" s="253"/>
      <c r="BG670" s="253"/>
    </row>
    <row r="671" spans="1:59" s="252" customFormat="1" ht="15" customHeight="1" x14ac:dyDescent="0.25">
      <c r="A671" s="253"/>
      <c r="B671" s="253"/>
      <c r="C671" s="253"/>
      <c r="D671" s="253"/>
      <c r="E671" s="253"/>
      <c r="F671" s="253"/>
      <c r="G671" s="253"/>
      <c r="H671" s="253"/>
      <c r="I671" s="253"/>
      <c r="J671" s="253"/>
      <c r="K671" s="253"/>
      <c r="L671" s="253"/>
      <c r="M671" s="253"/>
      <c r="N671" s="253"/>
      <c r="O671" s="253"/>
      <c r="P671" s="253"/>
      <c r="Q671" s="253"/>
      <c r="R671" s="253"/>
      <c r="S671" s="253"/>
      <c r="T671" s="253"/>
      <c r="U671" s="253" t="s">
        <v>821</v>
      </c>
      <c r="V671" s="253"/>
      <c r="W671" s="253"/>
      <c r="X671" s="253"/>
      <c r="Y671" s="253"/>
      <c r="Z671" s="253"/>
      <c r="AA671" s="253"/>
      <c r="AB671" s="253"/>
      <c r="AC671" s="253" t="s">
        <v>323</v>
      </c>
      <c r="AD671" s="253"/>
      <c r="AE671" s="253"/>
      <c r="AF671" s="253"/>
      <c r="AG671" s="253"/>
      <c r="AH671" s="253"/>
      <c r="AI671" s="253"/>
      <c r="AJ671" s="253"/>
      <c r="AK671" s="253"/>
      <c r="AL671" s="253"/>
      <c r="AM671" s="253"/>
      <c r="AN671" s="253"/>
      <c r="AO671" s="253"/>
      <c r="AP671" s="256"/>
      <c r="AQ671" s="253"/>
      <c r="AR671" s="253"/>
      <c r="AS671" s="253"/>
      <c r="AT671" s="256"/>
      <c r="AU671" s="253"/>
      <c r="AV671" s="253"/>
      <c r="AW671" s="253"/>
      <c r="AX671" s="253"/>
      <c r="AY671" s="253"/>
      <c r="AZ671" s="253"/>
      <c r="BA671" s="253"/>
      <c r="BB671" s="253"/>
      <c r="BC671" s="253"/>
      <c r="BD671" s="253"/>
      <c r="BE671" s="253"/>
      <c r="BF671" s="253"/>
      <c r="BG671" s="253"/>
    </row>
    <row r="672" spans="1:59" s="252" customFormat="1" ht="15" customHeight="1" x14ac:dyDescent="0.25">
      <c r="A672" s="253"/>
      <c r="B672" s="253"/>
      <c r="C672" s="253"/>
      <c r="D672" s="253"/>
      <c r="E672" s="253"/>
      <c r="F672" s="253"/>
      <c r="G672" s="253"/>
      <c r="H672" s="253"/>
      <c r="I672" s="253"/>
      <c r="J672" s="253"/>
      <c r="K672" s="253"/>
      <c r="L672" s="253"/>
      <c r="M672" s="253"/>
      <c r="N672" s="253"/>
      <c r="O672" s="253"/>
      <c r="P672" s="253"/>
      <c r="Q672" s="253"/>
      <c r="R672" s="253"/>
      <c r="S672" s="253"/>
      <c r="T672" s="253"/>
      <c r="U672" s="253" t="s">
        <v>822</v>
      </c>
      <c r="V672" s="253"/>
      <c r="W672" s="253"/>
      <c r="X672" s="253"/>
      <c r="Y672" s="253"/>
      <c r="Z672" s="253"/>
      <c r="AA672" s="253"/>
      <c r="AB672" s="253"/>
      <c r="AC672" s="253" t="s">
        <v>323</v>
      </c>
      <c r="AD672" s="253"/>
      <c r="AE672" s="253"/>
      <c r="AF672" s="253"/>
      <c r="AG672" s="253"/>
      <c r="AH672" s="253"/>
      <c r="AI672" s="253"/>
      <c r="AJ672" s="253"/>
      <c r="AK672" s="253"/>
      <c r="AL672" s="253"/>
      <c r="AM672" s="253"/>
      <c r="AN672" s="253"/>
      <c r="AO672" s="253"/>
      <c r="AP672" s="256"/>
      <c r="AQ672" s="253"/>
      <c r="AR672" s="253"/>
      <c r="AS672" s="253"/>
      <c r="AT672" s="256"/>
      <c r="AU672" s="253"/>
      <c r="AV672" s="253"/>
      <c r="AW672" s="253"/>
      <c r="AX672" s="253"/>
      <c r="AY672" s="253"/>
      <c r="AZ672" s="253"/>
      <c r="BA672" s="253"/>
      <c r="BB672" s="253"/>
      <c r="BC672" s="253"/>
      <c r="BD672" s="253"/>
      <c r="BE672" s="253"/>
      <c r="BF672" s="253"/>
      <c r="BG672" s="253"/>
    </row>
    <row r="673" spans="1:59" s="252" customFormat="1" ht="15" customHeight="1" x14ac:dyDescent="0.25">
      <c r="A673" s="253"/>
      <c r="B673" s="253"/>
      <c r="C673" s="253"/>
      <c r="D673" s="253"/>
      <c r="E673" s="253"/>
      <c r="F673" s="253"/>
      <c r="G673" s="253"/>
      <c r="H673" s="253"/>
      <c r="I673" s="253"/>
      <c r="J673" s="253"/>
      <c r="K673" s="253"/>
      <c r="L673" s="253"/>
      <c r="M673" s="253"/>
      <c r="N673" s="253"/>
      <c r="O673" s="253"/>
      <c r="P673" s="253"/>
      <c r="Q673" s="253"/>
      <c r="R673" s="253"/>
      <c r="S673" s="253"/>
      <c r="T673" s="253"/>
      <c r="U673" s="253" t="s">
        <v>823</v>
      </c>
      <c r="V673" s="253"/>
      <c r="W673" s="253"/>
      <c r="X673" s="253"/>
      <c r="Y673" s="253"/>
      <c r="Z673" s="253"/>
      <c r="AA673" s="253"/>
      <c r="AB673" s="253"/>
      <c r="AC673" s="253" t="s">
        <v>373</v>
      </c>
      <c r="AD673" s="253"/>
      <c r="AE673" s="253"/>
      <c r="AF673" s="253"/>
      <c r="AG673" s="253"/>
      <c r="AH673" s="253"/>
      <c r="AI673" s="253"/>
      <c r="AJ673" s="253"/>
      <c r="AK673" s="253"/>
      <c r="AL673" s="253"/>
      <c r="AM673" s="253"/>
      <c r="AN673" s="253"/>
      <c r="AO673" s="253"/>
      <c r="AP673" s="256"/>
      <c r="AQ673" s="253"/>
      <c r="AR673" s="253"/>
      <c r="AS673" s="253"/>
      <c r="AT673" s="256"/>
      <c r="AU673" s="253"/>
      <c r="AV673" s="253"/>
      <c r="AW673" s="253"/>
      <c r="AX673" s="253"/>
      <c r="AY673" s="253"/>
      <c r="AZ673" s="253"/>
      <c r="BA673" s="253"/>
      <c r="BB673" s="253"/>
      <c r="BC673" s="253"/>
      <c r="BD673" s="253"/>
      <c r="BE673" s="253"/>
      <c r="BF673" s="253"/>
      <c r="BG673" s="253"/>
    </row>
    <row r="674" spans="1:59" s="252" customFormat="1" ht="15" customHeight="1" x14ac:dyDescent="0.25">
      <c r="A674" s="253"/>
      <c r="B674" s="253"/>
      <c r="C674" s="253"/>
      <c r="D674" s="253"/>
      <c r="E674" s="253"/>
      <c r="F674" s="253"/>
      <c r="G674" s="253"/>
      <c r="H674" s="253"/>
      <c r="I674" s="253"/>
      <c r="J674" s="253"/>
      <c r="K674" s="253"/>
      <c r="L674" s="253"/>
      <c r="M674" s="253"/>
      <c r="N674" s="253"/>
      <c r="O674" s="253"/>
      <c r="P674" s="253"/>
      <c r="Q674" s="253"/>
      <c r="R674" s="253"/>
      <c r="S674" s="253"/>
      <c r="T674" s="253"/>
      <c r="U674" s="253" t="s">
        <v>824</v>
      </c>
      <c r="V674" s="253"/>
      <c r="W674" s="253"/>
      <c r="X674" s="253"/>
      <c r="Y674" s="253"/>
      <c r="Z674" s="253"/>
      <c r="AA674" s="253"/>
      <c r="AB674" s="253"/>
      <c r="AC674" s="253" t="s">
        <v>332</v>
      </c>
      <c r="AD674" s="253"/>
      <c r="AE674" s="253"/>
      <c r="AF674" s="253"/>
      <c r="AG674" s="253"/>
      <c r="AH674" s="253"/>
      <c r="AI674" s="253"/>
      <c r="AJ674" s="253"/>
      <c r="AK674" s="253"/>
      <c r="AL674" s="253"/>
      <c r="AM674" s="253"/>
      <c r="AN674" s="253"/>
      <c r="AO674" s="253"/>
      <c r="AP674" s="256"/>
      <c r="AQ674" s="253"/>
      <c r="AR674" s="253"/>
      <c r="AS674" s="253"/>
      <c r="AT674" s="256"/>
      <c r="AU674" s="253"/>
      <c r="AV674" s="253"/>
      <c r="AW674" s="253"/>
      <c r="AX674" s="253"/>
      <c r="AY674" s="253"/>
      <c r="AZ674" s="253"/>
      <c r="BA674" s="253"/>
      <c r="BB674" s="253"/>
      <c r="BC674" s="253"/>
      <c r="BD674" s="253"/>
      <c r="BE674" s="253"/>
      <c r="BF674" s="253"/>
      <c r="BG674" s="253"/>
    </row>
    <row r="675" spans="1:59" s="252" customFormat="1" ht="15" customHeight="1" x14ac:dyDescent="0.25">
      <c r="A675" s="253"/>
      <c r="B675" s="253"/>
      <c r="C675" s="253"/>
      <c r="D675" s="253"/>
      <c r="E675" s="253"/>
      <c r="F675" s="253"/>
      <c r="G675" s="253"/>
      <c r="H675" s="253"/>
      <c r="I675" s="253"/>
      <c r="J675" s="253"/>
      <c r="K675" s="253"/>
      <c r="L675" s="253"/>
      <c r="M675" s="253"/>
      <c r="N675" s="253"/>
      <c r="O675" s="253"/>
      <c r="P675" s="253"/>
      <c r="Q675" s="253"/>
      <c r="R675" s="253"/>
      <c r="S675" s="253"/>
      <c r="T675" s="253"/>
      <c r="U675" s="253" t="s">
        <v>825</v>
      </c>
      <c r="V675" s="253"/>
      <c r="W675" s="253"/>
      <c r="X675" s="253"/>
      <c r="Y675" s="253"/>
      <c r="Z675" s="253"/>
      <c r="AA675" s="253"/>
      <c r="AB675" s="253"/>
      <c r="AC675" s="253" t="s">
        <v>332</v>
      </c>
      <c r="AD675" s="253"/>
      <c r="AE675" s="253"/>
      <c r="AF675" s="253"/>
      <c r="AG675" s="253"/>
      <c r="AH675" s="253"/>
      <c r="AI675" s="253"/>
      <c r="AJ675" s="253"/>
      <c r="AK675" s="253"/>
      <c r="AL675" s="253"/>
      <c r="AM675" s="253"/>
      <c r="AN675" s="253"/>
      <c r="AO675" s="253"/>
      <c r="AP675" s="256"/>
      <c r="AQ675" s="253"/>
      <c r="AR675" s="253"/>
      <c r="AS675" s="253"/>
      <c r="AT675" s="256"/>
      <c r="AU675" s="253"/>
      <c r="AV675" s="253"/>
      <c r="AW675" s="253"/>
      <c r="AX675" s="253"/>
      <c r="AY675" s="253"/>
      <c r="AZ675" s="253"/>
      <c r="BA675" s="253"/>
      <c r="BB675" s="253"/>
      <c r="BC675" s="253"/>
      <c r="BD675" s="253"/>
      <c r="BE675" s="253"/>
      <c r="BF675" s="253"/>
      <c r="BG675" s="253"/>
    </row>
    <row r="676" spans="1:59" s="252" customFormat="1" ht="15" customHeight="1" x14ac:dyDescent="0.25">
      <c r="A676" s="253"/>
      <c r="B676" s="253"/>
      <c r="C676" s="253"/>
      <c r="D676" s="253"/>
      <c r="E676" s="253"/>
      <c r="F676" s="253"/>
      <c r="G676" s="253"/>
      <c r="H676" s="253"/>
      <c r="I676" s="253"/>
      <c r="J676" s="253"/>
      <c r="K676" s="253"/>
      <c r="L676" s="253"/>
      <c r="M676" s="253"/>
      <c r="N676" s="253"/>
      <c r="O676" s="253"/>
      <c r="P676" s="253"/>
      <c r="Q676" s="253"/>
      <c r="R676" s="253"/>
      <c r="S676" s="253"/>
      <c r="T676" s="253"/>
      <c r="U676" s="253" t="s">
        <v>826</v>
      </c>
      <c r="V676" s="253"/>
      <c r="W676" s="253"/>
      <c r="X676" s="253"/>
      <c r="Y676" s="253"/>
      <c r="Z676" s="253"/>
      <c r="AA676" s="253"/>
      <c r="AB676" s="253"/>
      <c r="AC676" s="253" t="s">
        <v>332</v>
      </c>
      <c r="AD676" s="253"/>
      <c r="AE676" s="253"/>
      <c r="AF676" s="253"/>
      <c r="AG676" s="253"/>
      <c r="AH676" s="253"/>
      <c r="AI676" s="253"/>
      <c r="AJ676" s="253"/>
      <c r="AK676" s="253"/>
      <c r="AL676" s="253"/>
      <c r="AM676" s="253"/>
      <c r="AN676" s="253"/>
      <c r="AO676" s="253"/>
      <c r="AP676" s="256"/>
      <c r="AQ676" s="253"/>
      <c r="AR676" s="253"/>
      <c r="AS676" s="253"/>
      <c r="AT676" s="256"/>
      <c r="AU676" s="253"/>
      <c r="AV676" s="253"/>
      <c r="AW676" s="253"/>
      <c r="AX676" s="253"/>
      <c r="AY676" s="253"/>
      <c r="AZ676" s="253"/>
      <c r="BA676" s="253"/>
      <c r="BB676" s="253"/>
      <c r="BC676" s="253"/>
      <c r="BD676" s="253"/>
      <c r="BE676" s="253"/>
      <c r="BF676" s="253"/>
      <c r="BG676" s="253"/>
    </row>
    <row r="677" spans="1:59" s="252" customFormat="1" ht="15" customHeight="1" x14ac:dyDescent="0.25">
      <c r="A677" s="253"/>
      <c r="B677" s="253"/>
      <c r="C677" s="253"/>
      <c r="D677" s="253"/>
      <c r="E677" s="253"/>
      <c r="F677" s="253"/>
      <c r="G677" s="253"/>
      <c r="H677" s="253"/>
      <c r="I677" s="253"/>
      <c r="J677" s="253"/>
      <c r="K677" s="253"/>
      <c r="L677" s="253"/>
      <c r="M677" s="253"/>
      <c r="N677" s="253"/>
      <c r="O677" s="253"/>
      <c r="P677" s="253"/>
      <c r="Q677" s="253"/>
      <c r="R677" s="253"/>
      <c r="S677" s="253"/>
      <c r="T677" s="253"/>
      <c r="U677" s="253" t="s">
        <v>827</v>
      </c>
      <c r="V677" s="253"/>
      <c r="W677" s="253"/>
      <c r="X677" s="253"/>
      <c r="Y677" s="253"/>
      <c r="Z677" s="253"/>
      <c r="AA677" s="253"/>
      <c r="AB677" s="253"/>
      <c r="AC677" s="253" t="s">
        <v>393</v>
      </c>
      <c r="AD677" s="253"/>
      <c r="AE677" s="253"/>
      <c r="AF677" s="253"/>
      <c r="AG677" s="253"/>
      <c r="AH677" s="253"/>
      <c r="AI677" s="253"/>
      <c r="AJ677" s="253"/>
      <c r="AK677" s="253"/>
      <c r="AL677" s="253"/>
      <c r="AM677" s="253"/>
      <c r="AN677" s="253"/>
      <c r="AO677" s="253"/>
      <c r="AP677" s="256"/>
      <c r="AQ677" s="253"/>
      <c r="AR677" s="253"/>
      <c r="AS677" s="253"/>
      <c r="AT677" s="256"/>
      <c r="AU677" s="253"/>
      <c r="AV677" s="253"/>
      <c r="AW677" s="253"/>
      <c r="AX677" s="253"/>
      <c r="AY677" s="253"/>
      <c r="AZ677" s="253"/>
      <c r="BA677" s="253"/>
      <c r="BB677" s="253"/>
      <c r="BC677" s="253"/>
      <c r="BD677" s="253"/>
      <c r="BE677" s="253"/>
      <c r="BF677" s="253"/>
      <c r="BG677" s="253"/>
    </row>
    <row r="678" spans="1:59" s="252" customFormat="1" ht="15" customHeight="1" x14ac:dyDescent="0.25">
      <c r="A678" s="253"/>
      <c r="B678" s="253"/>
      <c r="C678" s="253"/>
      <c r="D678" s="253"/>
      <c r="E678" s="253"/>
      <c r="F678" s="253"/>
      <c r="G678" s="253"/>
      <c r="H678" s="253"/>
      <c r="I678" s="253"/>
      <c r="J678" s="253"/>
      <c r="K678" s="253"/>
      <c r="L678" s="253"/>
      <c r="M678" s="253"/>
      <c r="N678" s="253"/>
      <c r="O678" s="253"/>
      <c r="P678" s="253"/>
      <c r="Q678" s="253"/>
      <c r="R678" s="253"/>
      <c r="S678" s="253"/>
      <c r="T678" s="253"/>
      <c r="U678" s="253" t="s">
        <v>828</v>
      </c>
      <c r="V678" s="253"/>
      <c r="W678" s="253"/>
      <c r="X678" s="253"/>
      <c r="Y678" s="253"/>
      <c r="Z678" s="253"/>
      <c r="AA678" s="253"/>
      <c r="AB678" s="253"/>
      <c r="AC678" s="253" t="s">
        <v>323</v>
      </c>
      <c r="AD678" s="253"/>
      <c r="AE678" s="253"/>
      <c r="AF678" s="253"/>
      <c r="AG678" s="253"/>
      <c r="AH678" s="253"/>
      <c r="AI678" s="253"/>
      <c r="AJ678" s="253"/>
      <c r="AK678" s="253"/>
      <c r="AL678" s="253"/>
      <c r="AM678" s="253"/>
      <c r="AN678" s="253"/>
      <c r="AO678" s="253"/>
      <c r="AP678" s="256"/>
      <c r="AQ678" s="253"/>
      <c r="AR678" s="253"/>
      <c r="AS678" s="253"/>
      <c r="AT678" s="256"/>
      <c r="AU678" s="253"/>
      <c r="AV678" s="253"/>
      <c r="AW678" s="253"/>
      <c r="AX678" s="253"/>
      <c r="AY678" s="253"/>
      <c r="AZ678" s="253"/>
      <c r="BA678" s="253"/>
      <c r="BB678" s="253"/>
      <c r="BC678" s="253"/>
      <c r="BD678" s="253"/>
      <c r="BE678" s="253"/>
      <c r="BF678" s="253"/>
      <c r="BG678" s="253"/>
    </row>
    <row r="679" spans="1:59" s="252" customFormat="1" ht="15" customHeight="1" x14ac:dyDescent="0.25">
      <c r="A679" s="253"/>
      <c r="B679" s="253"/>
      <c r="C679" s="253"/>
      <c r="D679" s="253"/>
      <c r="E679" s="253"/>
      <c r="F679" s="253"/>
      <c r="G679" s="253"/>
      <c r="H679" s="253"/>
      <c r="I679" s="253"/>
      <c r="J679" s="253"/>
      <c r="K679" s="253"/>
      <c r="L679" s="253"/>
      <c r="M679" s="253"/>
      <c r="N679" s="253"/>
      <c r="O679" s="253"/>
      <c r="P679" s="253"/>
      <c r="Q679" s="253"/>
      <c r="R679" s="253"/>
      <c r="S679" s="253"/>
      <c r="T679" s="253"/>
      <c r="U679" s="253" t="s">
        <v>829</v>
      </c>
      <c r="V679" s="253"/>
      <c r="W679" s="253"/>
      <c r="X679" s="253"/>
      <c r="Y679" s="253"/>
      <c r="Z679" s="253"/>
      <c r="AA679" s="253"/>
      <c r="AB679" s="253"/>
      <c r="AC679" s="253" t="s">
        <v>323</v>
      </c>
      <c r="AD679" s="253"/>
      <c r="AE679" s="253"/>
      <c r="AF679" s="253"/>
      <c r="AG679" s="253"/>
      <c r="AH679" s="253"/>
      <c r="AI679" s="253"/>
      <c r="AJ679" s="253"/>
      <c r="AK679" s="253"/>
      <c r="AL679" s="253"/>
      <c r="AM679" s="253"/>
      <c r="AN679" s="253"/>
      <c r="AO679" s="253"/>
      <c r="AP679" s="256"/>
      <c r="AQ679" s="253"/>
      <c r="AR679" s="253"/>
      <c r="AS679" s="253"/>
      <c r="AT679" s="256"/>
      <c r="AU679" s="253"/>
      <c r="AV679" s="253"/>
      <c r="AW679" s="253"/>
      <c r="AX679" s="253"/>
      <c r="AY679" s="253"/>
      <c r="AZ679" s="253"/>
      <c r="BA679" s="253"/>
      <c r="BB679" s="253"/>
      <c r="BC679" s="253"/>
      <c r="BD679" s="253"/>
      <c r="BE679" s="253"/>
      <c r="BF679" s="253"/>
      <c r="BG679" s="253"/>
    </row>
    <row r="680" spans="1:59" s="252" customFormat="1" ht="15" customHeight="1" x14ac:dyDescent="0.25">
      <c r="A680" s="253"/>
      <c r="B680" s="253"/>
      <c r="C680" s="253"/>
      <c r="D680" s="253"/>
      <c r="E680" s="253"/>
      <c r="F680" s="253"/>
      <c r="G680" s="253"/>
      <c r="H680" s="253"/>
      <c r="I680" s="253"/>
      <c r="J680" s="253"/>
      <c r="K680" s="253"/>
      <c r="L680" s="253"/>
      <c r="M680" s="253"/>
      <c r="N680" s="253"/>
      <c r="O680" s="253"/>
      <c r="P680" s="253"/>
      <c r="Q680" s="253"/>
      <c r="R680" s="253"/>
      <c r="S680" s="253"/>
      <c r="T680" s="253"/>
      <c r="U680" s="253" t="s">
        <v>830</v>
      </c>
      <c r="V680" s="253"/>
      <c r="W680" s="253"/>
      <c r="X680" s="253"/>
      <c r="Y680" s="253"/>
      <c r="Z680" s="253"/>
      <c r="AA680" s="253"/>
      <c r="AB680" s="253"/>
      <c r="AC680" s="253" t="s">
        <v>357</v>
      </c>
      <c r="AD680" s="253"/>
      <c r="AE680" s="253"/>
      <c r="AF680" s="253"/>
      <c r="AG680" s="253"/>
      <c r="AH680" s="253"/>
      <c r="AI680" s="253"/>
      <c r="AJ680" s="253"/>
      <c r="AK680" s="253"/>
      <c r="AL680" s="253"/>
      <c r="AM680" s="253"/>
      <c r="AN680" s="253"/>
      <c r="AO680" s="253"/>
      <c r="AP680" s="256"/>
      <c r="AQ680" s="253"/>
      <c r="AR680" s="253"/>
      <c r="AS680" s="253"/>
      <c r="AT680" s="256"/>
      <c r="AU680" s="253"/>
      <c r="AV680" s="253"/>
      <c r="AW680" s="253"/>
      <c r="AX680" s="253"/>
      <c r="AY680" s="253"/>
      <c r="AZ680" s="253"/>
      <c r="BA680" s="253"/>
      <c r="BB680" s="253"/>
      <c r="BC680" s="253"/>
      <c r="BD680" s="253"/>
      <c r="BE680" s="253"/>
      <c r="BF680" s="253"/>
      <c r="BG680" s="253"/>
    </row>
    <row r="681" spans="1:59" s="252" customFormat="1" ht="15" customHeight="1" x14ac:dyDescent="0.25">
      <c r="A681" s="253"/>
      <c r="B681" s="253"/>
      <c r="C681" s="253"/>
      <c r="D681" s="253"/>
      <c r="E681" s="253"/>
      <c r="F681" s="253"/>
      <c r="G681" s="253"/>
      <c r="H681" s="253"/>
      <c r="I681" s="253"/>
      <c r="J681" s="253"/>
      <c r="K681" s="253"/>
      <c r="L681" s="253"/>
      <c r="M681" s="253"/>
      <c r="N681" s="253"/>
      <c r="O681" s="253"/>
      <c r="P681" s="253"/>
      <c r="Q681" s="253"/>
      <c r="R681" s="253"/>
      <c r="S681" s="253"/>
      <c r="T681" s="253"/>
      <c r="U681" s="253" t="s">
        <v>831</v>
      </c>
      <c r="V681" s="253"/>
      <c r="W681" s="253"/>
      <c r="X681" s="253"/>
      <c r="Y681" s="253"/>
      <c r="Z681" s="253"/>
      <c r="AA681" s="253"/>
      <c r="AB681" s="253"/>
      <c r="AC681" s="253" t="s">
        <v>323</v>
      </c>
      <c r="AD681" s="253"/>
      <c r="AE681" s="253"/>
      <c r="AF681" s="253"/>
      <c r="AG681" s="253"/>
      <c r="AH681" s="253"/>
      <c r="AI681" s="253"/>
      <c r="AJ681" s="253"/>
      <c r="AK681" s="253"/>
      <c r="AL681" s="253"/>
      <c r="AM681" s="253"/>
      <c r="AN681" s="253"/>
      <c r="AO681" s="253"/>
      <c r="AP681" s="256"/>
      <c r="AQ681" s="253"/>
      <c r="AR681" s="253"/>
      <c r="AS681" s="253"/>
      <c r="AT681" s="256"/>
      <c r="AU681" s="253"/>
      <c r="AV681" s="253"/>
      <c r="AW681" s="253"/>
      <c r="AX681" s="253"/>
      <c r="AY681" s="253"/>
      <c r="AZ681" s="253"/>
      <c r="BA681" s="253"/>
      <c r="BB681" s="253"/>
      <c r="BC681" s="253"/>
      <c r="BD681" s="253"/>
      <c r="BE681" s="253"/>
      <c r="BF681" s="253"/>
      <c r="BG681" s="253"/>
    </row>
    <row r="682" spans="1:59" s="252" customFormat="1" ht="15" customHeight="1" x14ac:dyDescent="0.25">
      <c r="A682" s="253"/>
      <c r="B682" s="253"/>
      <c r="C682" s="253"/>
      <c r="D682" s="253"/>
      <c r="E682" s="253"/>
      <c r="F682" s="253"/>
      <c r="G682" s="253"/>
      <c r="H682" s="253"/>
      <c r="I682" s="253"/>
      <c r="J682" s="253"/>
      <c r="K682" s="253"/>
      <c r="L682" s="253"/>
      <c r="M682" s="253"/>
      <c r="N682" s="253"/>
      <c r="O682" s="253"/>
      <c r="P682" s="253"/>
      <c r="Q682" s="253"/>
      <c r="R682" s="253"/>
      <c r="S682" s="253"/>
      <c r="T682" s="253"/>
      <c r="U682" s="253" t="s">
        <v>832</v>
      </c>
      <c r="V682" s="253"/>
      <c r="W682" s="253"/>
      <c r="X682" s="253"/>
      <c r="Y682" s="253"/>
      <c r="Z682" s="253"/>
      <c r="AA682" s="253"/>
      <c r="AB682" s="253"/>
      <c r="AC682" s="253" t="s">
        <v>316</v>
      </c>
      <c r="AD682" s="253"/>
      <c r="AE682" s="253"/>
      <c r="AF682" s="253"/>
      <c r="AG682" s="253"/>
      <c r="AH682" s="253"/>
      <c r="AI682" s="253"/>
      <c r="AJ682" s="253"/>
      <c r="AK682" s="253"/>
      <c r="AL682" s="253"/>
      <c r="AM682" s="253"/>
      <c r="AN682" s="253"/>
      <c r="AO682" s="253"/>
      <c r="AP682" s="256"/>
      <c r="AQ682" s="253"/>
      <c r="AR682" s="253"/>
      <c r="AS682" s="253"/>
      <c r="AT682" s="256"/>
      <c r="AU682" s="253"/>
      <c r="AV682" s="253"/>
      <c r="AW682" s="253"/>
      <c r="AX682" s="253"/>
      <c r="AY682" s="253"/>
      <c r="AZ682" s="253"/>
      <c r="BA682" s="253"/>
      <c r="BB682" s="253"/>
      <c r="BC682" s="253"/>
      <c r="BD682" s="253"/>
      <c r="BE682" s="253"/>
      <c r="BF682" s="253"/>
      <c r="BG682" s="253"/>
    </row>
    <row r="683" spans="1:59" s="252" customFormat="1" ht="15" customHeight="1" x14ac:dyDescent="0.25">
      <c r="A683" s="253"/>
      <c r="B683" s="253"/>
      <c r="C683" s="253"/>
      <c r="D683" s="253"/>
      <c r="E683" s="253"/>
      <c r="F683" s="253"/>
      <c r="G683" s="253"/>
      <c r="H683" s="253"/>
      <c r="I683" s="253"/>
      <c r="J683" s="253"/>
      <c r="K683" s="253"/>
      <c r="L683" s="253"/>
      <c r="M683" s="253"/>
      <c r="N683" s="253"/>
      <c r="O683" s="253"/>
      <c r="P683" s="253"/>
      <c r="Q683" s="253"/>
      <c r="R683" s="253"/>
      <c r="S683" s="253"/>
      <c r="T683" s="253"/>
      <c r="U683" s="253" t="s">
        <v>833</v>
      </c>
      <c r="V683" s="253"/>
      <c r="W683" s="253"/>
      <c r="X683" s="253"/>
      <c r="Y683" s="253"/>
      <c r="Z683" s="253"/>
      <c r="AA683" s="253"/>
      <c r="AB683" s="253"/>
      <c r="AC683" s="253" t="s">
        <v>393</v>
      </c>
      <c r="AD683" s="253"/>
      <c r="AE683" s="253"/>
      <c r="AF683" s="253"/>
      <c r="AG683" s="253"/>
      <c r="AH683" s="253"/>
      <c r="AI683" s="253"/>
      <c r="AJ683" s="253"/>
      <c r="AK683" s="253"/>
      <c r="AL683" s="253"/>
      <c r="AM683" s="253"/>
      <c r="AN683" s="253"/>
      <c r="AO683" s="253"/>
      <c r="AP683" s="256"/>
      <c r="AQ683" s="253"/>
      <c r="AR683" s="253"/>
      <c r="AS683" s="253"/>
      <c r="AT683" s="256"/>
      <c r="AU683" s="253"/>
      <c r="AV683" s="253"/>
      <c r="AW683" s="253"/>
      <c r="AX683" s="253"/>
      <c r="AY683" s="253"/>
      <c r="AZ683" s="253"/>
      <c r="BA683" s="253"/>
      <c r="BB683" s="253"/>
      <c r="BC683" s="253"/>
      <c r="BD683" s="253"/>
      <c r="BE683" s="253"/>
      <c r="BF683" s="253"/>
      <c r="BG683" s="253"/>
    </row>
    <row r="684" spans="1:59" s="252" customFormat="1" ht="15" customHeight="1" x14ac:dyDescent="0.25">
      <c r="A684" s="253"/>
      <c r="B684" s="253"/>
      <c r="C684" s="253"/>
      <c r="D684" s="253"/>
      <c r="E684" s="253"/>
      <c r="F684" s="253"/>
      <c r="G684" s="253"/>
      <c r="H684" s="253"/>
      <c r="I684" s="253"/>
      <c r="J684" s="253"/>
      <c r="K684" s="253"/>
      <c r="L684" s="253"/>
      <c r="M684" s="253"/>
      <c r="N684" s="253"/>
      <c r="O684" s="253"/>
      <c r="P684" s="253"/>
      <c r="Q684" s="253"/>
      <c r="R684" s="253"/>
      <c r="S684" s="253"/>
      <c r="T684" s="253"/>
      <c r="U684" s="253" t="s">
        <v>834</v>
      </c>
      <c r="V684" s="253"/>
      <c r="W684" s="253"/>
      <c r="X684" s="253"/>
      <c r="Y684" s="253"/>
      <c r="Z684" s="253"/>
      <c r="AA684" s="253"/>
      <c r="AB684" s="253"/>
      <c r="AC684" s="253" t="s">
        <v>332</v>
      </c>
      <c r="AD684" s="253"/>
      <c r="AE684" s="253"/>
      <c r="AF684" s="253"/>
      <c r="AG684" s="253"/>
      <c r="AH684" s="253"/>
      <c r="AI684" s="253"/>
      <c r="AJ684" s="253"/>
      <c r="AK684" s="253"/>
      <c r="AL684" s="253"/>
      <c r="AM684" s="253"/>
      <c r="AN684" s="253"/>
      <c r="AO684" s="253"/>
      <c r="AP684" s="256"/>
      <c r="AQ684" s="253"/>
      <c r="AR684" s="253"/>
      <c r="AS684" s="253"/>
      <c r="AT684" s="256"/>
      <c r="AU684" s="253"/>
      <c r="AV684" s="253"/>
      <c r="AW684" s="253"/>
      <c r="AX684" s="253"/>
      <c r="AY684" s="253"/>
      <c r="AZ684" s="253"/>
      <c r="BA684" s="253"/>
      <c r="BB684" s="253"/>
      <c r="BC684" s="253"/>
      <c r="BD684" s="253"/>
      <c r="BE684" s="253"/>
      <c r="BF684" s="253"/>
      <c r="BG684" s="253"/>
    </row>
    <row r="685" spans="1:59" s="252" customFormat="1" ht="15" customHeight="1" x14ac:dyDescent="0.25">
      <c r="A685" s="253"/>
      <c r="B685" s="253"/>
      <c r="C685" s="253"/>
      <c r="D685" s="253"/>
      <c r="E685" s="253"/>
      <c r="F685" s="253"/>
      <c r="G685" s="253"/>
      <c r="H685" s="253"/>
      <c r="I685" s="253"/>
      <c r="J685" s="253"/>
      <c r="K685" s="253"/>
      <c r="L685" s="253"/>
      <c r="M685" s="253"/>
      <c r="N685" s="253"/>
      <c r="O685" s="253"/>
      <c r="P685" s="253"/>
      <c r="Q685" s="253"/>
      <c r="R685" s="253"/>
      <c r="S685" s="253"/>
      <c r="T685" s="253"/>
      <c r="U685" s="253" t="s">
        <v>835</v>
      </c>
      <c r="V685" s="253"/>
      <c r="W685" s="253"/>
      <c r="X685" s="253"/>
      <c r="Y685" s="253"/>
      <c r="Z685" s="253"/>
      <c r="AA685" s="253"/>
      <c r="AB685" s="253"/>
      <c r="AC685" s="253" t="s">
        <v>318</v>
      </c>
      <c r="AD685" s="253"/>
      <c r="AE685" s="253"/>
      <c r="AF685" s="253"/>
      <c r="AG685" s="253"/>
      <c r="AH685" s="253"/>
      <c r="AI685" s="253"/>
      <c r="AJ685" s="253"/>
      <c r="AK685" s="253"/>
      <c r="AL685" s="253"/>
      <c r="AM685" s="253"/>
      <c r="AN685" s="253"/>
      <c r="AO685" s="253"/>
      <c r="AP685" s="256"/>
      <c r="AQ685" s="253"/>
      <c r="AR685" s="253"/>
      <c r="AS685" s="253"/>
      <c r="AT685" s="256"/>
      <c r="AU685" s="253"/>
      <c r="AV685" s="253"/>
      <c r="AW685" s="253"/>
      <c r="AX685" s="253"/>
      <c r="AY685" s="253"/>
      <c r="AZ685" s="253"/>
      <c r="BA685" s="253"/>
      <c r="BB685" s="253"/>
      <c r="BC685" s="253"/>
      <c r="BD685" s="253"/>
      <c r="BE685" s="253"/>
      <c r="BF685" s="253"/>
      <c r="BG685" s="253"/>
    </row>
    <row r="686" spans="1:59" s="252" customFormat="1" ht="15" customHeight="1" x14ac:dyDescent="0.25">
      <c r="A686" s="253"/>
      <c r="B686" s="253"/>
      <c r="C686" s="253"/>
      <c r="D686" s="253"/>
      <c r="E686" s="253"/>
      <c r="F686" s="253"/>
      <c r="G686" s="253"/>
      <c r="H686" s="253"/>
      <c r="I686" s="253"/>
      <c r="J686" s="253"/>
      <c r="K686" s="253"/>
      <c r="L686" s="253"/>
      <c r="M686" s="253"/>
      <c r="N686" s="253"/>
      <c r="O686" s="253"/>
      <c r="P686" s="253"/>
      <c r="Q686" s="253"/>
      <c r="R686" s="253"/>
      <c r="S686" s="253"/>
      <c r="T686" s="253"/>
      <c r="U686" s="253" t="s">
        <v>836</v>
      </c>
      <c r="V686" s="253"/>
      <c r="W686" s="253"/>
      <c r="X686" s="253"/>
      <c r="Y686" s="253"/>
      <c r="Z686" s="253"/>
      <c r="AA686" s="253"/>
      <c r="AB686" s="253"/>
      <c r="AC686" s="253" t="s">
        <v>357</v>
      </c>
      <c r="AD686" s="253"/>
      <c r="AE686" s="253"/>
      <c r="AF686" s="253"/>
      <c r="AG686" s="253"/>
      <c r="AH686" s="253"/>
      <c r="AI686" s="253"/>
      <c r="AJ686" s="253"/>
      <c r="AK686" s="253"/>
      <c r="AL686" s="253"/>
      <c r="AM686" s="253"/>
      <c r="AN686" s="253"/>
      <c r="AO686" s="253"/>
      <c r="AP686" s="256"/>
      <c r="AQ686" s="253"/>
      <c r="AR686" s="253"/>
      <c r="AS686" s="253"/>
      <c r="AT686" s="256"/>
      <c r="AU686" s="253"/>
      <c r="AV686" s="253"/>
      <c r="AW686" s="253"/>
      <c r="AX686" s="253"/>
      <c r="AY686" s="253"/>
      <c r="AZ686" s="253"/>
      <c r="BA686" s="253"/>
      <c r="BB686" s="253"/>
      <c r="BC686" s="253"/>
      <c r="BD686" s="253"/>
      <c r="BE686" s="253"/>
      <c r="BF686" s="253"/>
      <c r="BG686" s="253"/>
    </row>
    <row r="687" spans="1:59" s="252" customFormat="1" ht="15" customHeight="1" x14ac:dyDescent="0.25">
      <c r="A687" s="253"/>
      <c r="B687" s="253"/>
      <c r="C687" s="253"/>
      <c r="D687" s="253"/>
      <c r="E687" s="253"/>
      <c r="F687" s="253"/>
      <c r="G687" s="253"/>
      <c r="H687" s="253"/>
      <c r="I687" s="253"/>
      <c r="J687" s="253"/>
      <c r="K687" s="253"/>
      <c r="L687" s="253"/>
      <c r="M687" s="253"/>
      <c r="N687" s="253"/>
      <c r="O687" s="253"/>
      <c r="P687" s="253"/>
      <c r="Q687" s="253"/>
      <c r="R687" s="253"/>
      <c r="S687" s="253"/>
      <c r="T687" s="253"/>
      <c r="U687" s="253" t="s">
        <v>837</v>
      </c>
      <c r="V687" s="253"/>
      <c r="W687" s="253"/>
      <c r="X687" s="253"/>
      <c r="Y687" s="253"/>
      <c r="Z687" s="253"/>
      <c r="AA687" s="253"/>
      <c r="AB687" s="253"/>
      <c r="AC687" s="253" t="s">
        <v>323</v>
      </c>
      <c r="AD687" s="253"/>
      <c r="AE687" s="253"/>
      <c r="AF687" s="253"/>
      <c r="AG687" s="253"/>
      <c r="AH687" s="253"/>
      <c r="AI687" s="253"/>
      <c r="AJ687" s="253"/>
      <c r="AK687" s="253"/>
      <c r="AL687" s="253"/>
      <c r="AM687" s="253"/>
      <c r="AN687" s="253"/>
      <c r="AO687" s="253"/>
      <c r="AP687" s="256"/>
      <c r="AQ687" s="253"/>
      <c r="AR687" s="253"/>
      <c r="AS687" s="253"/>
      <c r="AT687" s="256"/>
      <c r="AU687" s="253"/>
      <c r="AV687" s="253"/>
      <c r="AW687" s="253"/>
      <c r="AX687" s="253"/>
      <c r="AY687" s="253"/>
      <c r="AZ687" s="253"/>
      <c r="BA687" s="253"/>
      <c r="BB687" s="253"/>
      <c r="BC687" s="253"/>
      <c r="BD687" s="253"/>
      <c r="BE687" s="253"/>
      <c r="BF687" s="253"/>
      <c r="BG687" s="253"/>
    </row>
    <row r="688" spans="1:59" s="252" customFormat="1" ht="15" customHeight="1" x14ac:dyDescent="0.25">
      <c r="A688" s="253"/>
      <c r="B688" s="253"/>
      <c r="C688" s="253"/>
      <c r="D688" s="253"/>
      <c r="E688" s="253"/>
      <c r="F688" s="253"/>
      <c r="G688" s="253"/>
      <c r="H688" s="253"/>
      <c r="I688" s="253"/>
      <c r="J688" s="253"/>
      <c r="K688" s="253"/>
      <c r="L688" s="253"/>
      <c r="M688" s="253"/>
      <c r="N688" s="253"/>
      <c r="O688" s="253"/>
      <c r="P688" s="253"/>
      <c r="Q688" s="253"/>
      <c r="R688" s="253"/>
      <c r="S688" s="253"/>
      <c r="T688" s="253"/>
      <c r="U688" s="253" t="s">
        <v>838</v>
      </c>
      <c r="V688" s="253"/>
      <c r="W688" s="253"/>
      <c r="X688" s="253"/>
      <c r="Y688" s="253"/>
      <c r="Z688" s="253"/>
      <c r="AA688" s="253"/>
      <c r="AB688" s="253"/>
      <c r="AC688" s="253" t="s">
        <v>323</v>
      </c>
      <c r="AD688" s="253"/>
      <c r="AE688" s="253"/>
      <c r="AF688" s="253"/>
      <c r="AG688" s="253"/>
      <c r="AH688" s="253"/>
      <c r="AI688" s="253"/>
      <c r="AJ688" s="253"/>
      <c r="AK688" s="253"/>
      <c r="AL688" s="253"/>
      <c r="AM688" s="253"/>
      <c r="AN688" s="253"/>
      <c r="AO688" s="253"/>
      <c r="AP688" s="256"/>
      <c r="AQ688" s="253"/>
      <c r="AR688" s="253"/>
      <c r="AS688" s="253"/>
      <c r="AT688" s="256"/>
      <c r="AU688" s="253"/>
      <c r="AV688" s="253"/>
      <c r="AW688" s="253"/>
      <c r="AX688" s="253"/>
      <c r="AY688" s="253"/>
      <c r="AZ688" s="253"/>
      <c r="BA688" s="253"/>
      <c r="BB688" s="253"/>
      <c r="BC688" s="253"/>
      <c r="BD688" s="253"/>
      <c r="BE688" s="253"/>
      <c r="BF688" s="253"/>
      <c r="BG688" s="253"/>
    </row>
    <row r="689" spans="1:59" s="252" customFormat="1" ht="15" customHeight="1" x14ac:dyDescent="0.25">
      <c r="A689" s="253"/>
      <c r="B689" s="253"/>
      <c r="C689" s="253"/>
      <c r="D689" s="253"/>
      <c r="E689" s="253"/>
      <c r="F689" s="253"/>
      <c r="G689" s="253"/>
      <c r="H689" s="253"/>
      <c r="I689" s="253"/>
      <c r="J689" s="253"/>
      <c r="K689" s="253"/>
      <c r="L689" s="253"/>
      <c r="M689" s="253"/>
      <c r="N689" s="253"/>
      <c r="O689" s="253"/>
      <c r="P689" s="253"/>
      <c r="Q689" s="253"/>
      <c r="R689" s="253"/>
      <c r="S689" s="253"/>
      <c r="T689" s="253"/>
      <c r="U689" s="253" t="s">
        <v>839</v>
      </c>
      <c r="V689" s="253"/>
      <c r="W689" s="253"/>
      <c r="X689" s="253"/>
      <c r="Y689" s="253"/>
      <c r="Z689" s="253"/>
      <c r="AA689" s="253"/>
      <c r="AB689" s="253"/>
      <c r="AC689" s="253" t="s">
        <v>393</v>
      </c>
      <c r="AD689" s="253"/>
      <c r="AE689" s="253"/>
      <c r="AF689" s="253"/>
      <c r="AG689" s="253"/>
      <c r="AH689" s="253"/>
      <c r="AI689" s="253"/>
      <c r="AJ689" s="253"/>
      <c r="AK689" s="253"/>
      <c r="AL689" s="253"/>
      <c r="AM689" s="253"/>
      <c r="AN689" s="253"/>
      <c r="AO689" s="253"/>
      <c r="AP689" s="256"/>
      <c r="AQ689" s="253"/>
      <c r="AR689" s="253"/>
      <c r="AS689" s="253"/>
      <c r="AT689" s="256"/>
      <c r="AU689" s="253"/>
      <c r="AV689" s="253"/>
      <c r="AW689" s="253"/>
      <c r="AX689" s="253"/>
      <c r="AY689" s="253"/>
      <c r="AZ689" s="253"/>
      <c r="BA689" s="253"/>
      <c r="BB689" s="253"/>
      <c r="BC689" s="253"/>
      <c r="BD689" s="253"/>
      <c r="BE689" s="253"/>
      <c r="BF689" s="253"/>
      <c r="BG689" s="253"/>
    </row>
    <row r="690" spans="1:59" s="252" customFormat="1" ht="15" customHeight="1" x14ac:dyDescent="0.25">
      <c r="A690" s="253"/>
      <c r="B690" s="253"/>
      <c r="C690" s="253"/>
      <c r="D690" s="253"/>
      <c r="E690" s="253"/>
      <c r="F690" s="253"/>
      <c r="G690" s="253"/>
      <c r="H690" s="253"/>
      <c r="I690" s="253"/>
      <c r="J690" s="253"/>
      <c r="K690" s="253"/>
      <c r="L690" s="253"/>
      <c r="M690" s="253"/>
      <c r="N690" s="253"/>
      <c r="O690" s="253"/>
      <c r="P690" s="253"/>
      <c r="Q690" s="253"/>
      <c r="R690" s="253"/>
      <c r="S690" s="253"/>
      <c r="T690" s="253"/>
      <c r="U690" s="253" t="s">
        <v>840</v>
      </c>
      <c r="V690" s="253"/>
      <c r="W690" s="253"/>
      <c r="X690" s="253"/>
      <c r="Y690" s="253"/>
      <c r="Z690" s="253"/>
      <c r="AA690" s="253"/>
      <c r="AB690" s="253"/>
      <c r="AC690" s="253" t="s">
        <v>320</v>
      </c>
      <c r="AD690" s="253"/>
      <c r="AE690" s="253"/>
      <c r="AF690" s="253"/>
      <c r="AG690" s="253"/>
      <c r="AH690" s="253"/>
      <c r="AI690" s="253"/>
      <c r="AJ690" s="253"/>
      <c r="AK690" s="253"/>
      <c r="AL690" s="253"/>
      <c r="AM690" s="253"/>
      <c r="AN690" s="253"/>
      <c r="AO690" s="253"/>
      <c r="AP690" s="256"/>
      <c r="AQ690" s="253"/>
      <c r="AR690" s="253"/>
      <c r="AS690" s="253"/>
      <c r="AT690" s="256"/>
      <c r="AU690" s="253"/>
      <c r="AV690" s="253"/>
      <c r="AW690" s="253"/>
      <c r="AX690" s="253"/>
      <c r="AY690" s="253"/>
      <c r="AZ690" s="253"/>
      <c r="BA690" s="253"/>
      <c r="BB690" s="253"/>
      <c r="BC690" s="253"/>
      <c r="BD690" s="253"/>
      <c r="BE690" s="253"/>
      <c r="BF690" s="253"/>
      <c r="BG690" s="253"/>
    </row>
    <row r="691" spans="1:59" s="252" customFormat="1" ht="15" customHeight="1" x14ac:dyDescent="0.25">
      <c r="A691" s="253"/>
      <c r="B691" s="253"/>
      <c r="C691" s="253"/>
      <c r="D691" s="253"/>
      <c r="E691" s="253"/>
      <c r="F691" s="253"/>
      <c r="G691" s="253"/>
      <c r="H691" s="253"/>
      <c r="I691" s="253"/>
      <c r="J691" s="253"/>
      <c r="K691" s="253"/>
      <c r="L691" s="253"/>
      <c r="M691" s="253"/>
      <c r="N691" s="253"/>
      <c r="O691" s="253"/>
      <c r="P691" s="253"/>
      <c r="Q691" s="253"/>
      <c r="R691" s="253"/>
      <c r="S691" s="253"/>
      <c r="T691" s="253"/>
      <c r="U691" s="253" t="s">
        <v>841</v>
      </c>
      <c r="V691" s="253"/>
      <c r="W691" s="253"/>
      <c r="X691" s="253"/>
      <c r="Y691" s="253"/>
      <c r="Z691" s="253"/>
      <c r="AA691" s="253"/>
      <c r="AB691" s="253"/>
      <c r="AC691" s="253" t="s">
        <v>393</v>
      </c>
      <c r="AD691" s="253"/>
      <c r="AE691" s="253"/>
      <c r="AF691" s="253"/>
      <c r="AG691" s="253"/>
      <c r="AH691" s="253"/>
      <c r="AI691" s="253"/>
      <c r="AJ691" s="253"/>
      <c r="AK691" s="253"/>
      <c r="AL691" s="253"/>
      <c r="AM691" s="253"/>
      <c r="AN691" s="253"/>
      <c r="AO691" s="253"/>
      <c r="AP691" s="256"/>
      <c r="AQ691" s="253"/>
      <c r="AR691" s="253"/>
      <c r="AS691" s="253"/>
      <c r="AT691" s="256"/>
      <c r="AU691" s="253"/>
      <c r="AV691" s="253"/>
      <c r="AW691" s="253"/>
      <c r="AX691" s="253"/>
      <c r="AY691" s="253"/>
      <c r="AZ691" s="253"/>
      <c r="BA691" s="253"/>
      <c r="BB691" s="253"/>
      <c r="BC691" s="253"/>
      <c r="BD691" s="253"/>
      <c r="BE691" s="253"/>
      <c r="BF691" s="253"/>
      <c r="BG691" s="253"/>
    </row>
    <row r="692" spans="1:59" s="252" customFormat="1" ht="15" customHeight="1" x14ac:dyDescent="0.25">
      <c r="A692" s="253"/>
      <c r="B692" s="253"/>
      <c r="C692" s="253"/>
      <c r="D692" s="253"/>
      <c r="E692" s="253"/>
      <c r="F692" s="253"/>
      <c r="G692" s="253"/>
      <c r="H692" s="253"/>
      <c r="I692" s="253"/>
      <c r="J692" s="253"/>
      <c r="K692" s="253"/>
      <c r="L692" s="253"/>
      <c r="M692" s="253"/>
      <c r="N692" s="253"/>
      <c r="O692" s="253"/>
      <c r="P692" s="253"/>
      <c r="Q692" s="253"/>
      <c r="R692" s="253"/>
      <c r="S692" s="253"/>
      <c r="T692" s="253"/>
      <c r="U692" s="253" t="s">
        <v>842</v>
      </c>
      <c r="V692" s="253"/>
      <c r="W692" s="253"/>
      <c r="X692" s="253"/>
      <c r="Y692" s="253"/>
      <c r="Z692" s="253"/>
      <c r="AA692" s="253"/>
      <c r="AB692" s="253"/>
      <c r="AC692" s="253" t="s">
        <v>332</v>
      </c>
      <c r="AD692" s="253"/>
      <c r="AE692" s="253"/>
      <c r="AF692" s="253"/>
      <c r="AG692" s="253"/>
      <c r="AH692" s="253"/>
      <c r="AI692" s="253"/>
      <c r="AJ692" s="253"/>
      <c r="AK692" s="253"/>
      <c r="AL692" s="253"/>
      <c r="AM692" s="253"/>
      <c r="AN692" s="253"/>
      <c r="AO692" s="253"/>
      <c r="AP692" s="256"/>
      <c r="AQ692" s="253"/>
      <c r="AR692" s="253"/>
      <c r="AS692" s="253"/>
      <c r="AT692" s="256"/>
      <c r="AU692" s="253"/>
      <c r="AV692" s="253"/>
      <c r="AW692" s="253"/>
      <c r="AX692" s="253"/>
      <c r="AY692" s="253"/>
      <c r="AZ692" s="253"/>
      <c r="BA692" s="253"/>
      <c r="BB692" s="253"/>
      <c r="BC692" s="253"/>
      <c r="BD692" s="253"/>
      <c r="BE692" s="253"/>
      <c r="BF692" s="253"/>
      <c r="BG692" s="253"/>
    </row>
    <row r="693" spans="1:59" s="252" customFormat="1" ht="15" customHeight="1" x14ac:dyDescent="0.25">
      <c r="A693" s="253"/>
      <c r="B693" s="253"/>
      <c r="C693" s="253"/>
      <c r="D693" s="253"/>
      <c r="E693" s="253"/>
      <c r="F693" s="253"/>
      <c r="G693" s="253"/>
      <c r="H693" s="253"/>
      <c r="I693" s="253"/>
      <c r="J693" s="253"/>
      <c r="K693" s="253"/>
      <c r="L693" s="253"/>
      <c r="M693" s="253"/>
      <c r="N693" s="253"/>
      <c r="O693" s="253"/>
      <c r="P693" s="253"/>
      <c r="Q693" s="253"/>
      <c r="R693" s="253"/>
      <c r="S693" s="253"/>
      <c r="T693" s="253"/>
      <c r="U693" s="253" t="s">
        <v>843</v>
      </c>
      <c r="V693" s="253"/>
      <c r="W693" s="253"/>
      <c r="X693" s="253"/>
      <c r="Y693" s="253"/>
      <c r="Z693" s="253"/>
      <c r="AA693" s="253"/>
      <c r="AB693" s="253"/>
      <c r="AC693" s="253" t="s">
        <v>318</v>
      </c>
      <c r="AD693" s="253"/>
      <c r="AE693" s="253"/>
      <c r="AF693" s="253"/>
      <c r="AG693" s="253"/>
      <c r="AH693" s="253"/>
      <c r="AI693" s="253"/>
      <c r="AJ693" s="253"/>
      <c r="AK693" s="253"/>
      <c r="AL693" s="253"/>
      <c r="AM693" s="253"/>
      <c r="AN693" s="253"/>
      <c r="AO693" s="253"/>
      <c r="AP693" s="256"/>
      <c r="AQ693" s="253"/>
      <c r="AR693" s="253"/>
      <c r="AS693" s="253"/>
      <c r="AT693" s="256"/>
      <c r="AU693" s="253"/>
      <c r="AV693" s="253"/>
      <c r="AW693" s="253"/>
      <c r="AX693" s="253"/>
      <c r="AY693" s="253"/>
      <c r="AZ693" s="253"/>
      <c r="BA693" s="253"/>
      <c r="BB693" s="253"/>
      <c r="BC693" s="253"/>
      <c r="BD693" s="253"/>
      <c r="BE693" s="253"/>
      <c r="BF693" s="253"/>
      <c r="BG693" s="253"/>
    </row>
    <row r="694" spans="1:59" s="252" customFormat="1" ht="15" customHeight="1" x14ac:dyDescent="0.25">
      <c r="A694" s="253"/>
      <c r="B694" s="253"/>
      <c r="C694" s="253"/>
      <c r="D694" s="253"/>
      <c r="E694" s="253"/>
      <c r="F694" s="253"/>
      <c r="G694" s="253"/>
      <c r="H694" s="253"/>
      <c r="I694" s="253"/>
      <c r="J694" s="253"/>
      <c r="K694" s="253"/>
      <c r="L694" s="253"/>
      <c r="M694" s="253"/>
      <c r="N694" s="253"/>
      <c r="O694" s="253"/>
      <c r="P694" s="253"/>
      <c r="Q694" s="253"/>
      <c r="R694" s="253"/>
      <c r="S694" s="253"/>
      <c r="T694" s="253"/>
      <c r="U694" s="253" t="s">
        <v>844</v>
      </c>
      <c r="V694" s="253"/>
      <c r="W694" s="253"/>
      <c r="X694" s="253"/>
      <c r="Y694" s="253"/>
      <c r="Z694" s="253"/>
      <c r="AA694" s="253"/>
      <c r="AB694" s="253"/>
      <c r="AC694" s="253" t="s">
        <v>320</v>
      </c>
      <c r="AD694" s="253"/>
      <c r="AE694" s="253"/>
      <c r="AF694" s="253"/>
      <c r="AG694" s="253"/>
      <c r="AH694" s="253"/>
      <c r="AI694" s="253"/>
      <c r="AJ694" s="253"/>
      <c r="AK694" s="253"/>
      <c r="AL694" s="253"/>
      <c r="AM694" s="253"/>
      <c r="AN694" s="253"/>
      <c r="AO694" s="253"/>
      <c r="AP694" s="256"/>
      <c r="AQ694" s="253"/>
      <c r="AR694" s="253"/>
      <c r="AS694" s="253"/>
      <c r="AT694" s="256"/>
      <c r="AU694" s="253"/>
      <c r="AV694" s="253"/>
      <c r="AW694" s="253"/>
      <c r="AX694" s="253"/>
      <c r="AY694" s="253"/>
      <c r="AZ694" s="253"/>
      <c r="BA694" s="253"/>
      <c r="BB694" s="253"/>
      <c r="BC694" s="253"/>
      <c r="BD694" s="253"/>
      <c r="BE694" s="253"/>
      <c r="BF694" s="253"/>
      <c r="BG694" s="253"/>
    </row>
    <row r="695" spans="1:59" s="252" customFormat="1" ht="15" customHeight="1" x14ac:dyDescent="0.25">
      <c r="A695" s="253"/>
      <c r="B695" s="253"/>
      <c r="C695" s="253"/>
      <c r="D695" s="253"/>
      <c r="E695" s="253"/>
      <c r="F695" s="253"/>
      <c r="G695" s="253"/>
      <c r="H695" s="253"/>
      <c r="I695" s="253"/>
      <c r="J695" s="253"/>
      <c r="K695" s="253"/>
      <c r="L695" s="253"/>
      <c r="M695" s="253"/>
      <c r="N695" s="253"/>
      <c r="O695" s="253"/>
      <c r="P695" s="253"/>
      <c r="Q695" s="253"/>
      <c r="R695" s="253"/>
      <c r="S695" s="253"/>
      <c r="T695" s="253"/>
      <c r="U695" s="253" t="s">
        <v>845</v>
      </c>
      <c r="V695" s="253"/>
      <c r="W695" s="253"/>
      <c r="X695" s="253"/>
      <c r="Y695" s="253"/>
      <c r="Z695" s="253"/>
      <c r="AA695" s="253"/>
      <c r="AB695" s="253"/>
      <c r="AC695" s="253" t="s">
        <v>318</v>
      </c>
      <c r="AD695" s="253"/>
      <c r="AE695" s="253"/>
      <c r="AF695" s="253"/>
      <c r="AG695" s="253"/>
      <c r="AH695" s="253"/>
      <c r="AI695" s="253"/>
      <c r="AJ695" s="253"/>
      <c r="AK695" s="253"/>
      <c r="AL695" s="253"/>
      <c r="AM695" s="253"/>
      <c r="AN695" s="253"/>
      <c r="AO695" s="253"/>
      <c r="AP695" s="256"/>
      <c r="AQ695" s="253"/>
      <c r="AR695" s="253"/>
      <c r="AS695" s="253"/>
      <c r="AT695" s="256"/>
      <c r="AU695" s="253"/>
      <c r="AV695" s="253"/>
      <c r="AW695" s="253"/>
      <c r="AX695" s="253"/>
      <c r="AY695" s="253"/>
      <c r="AZ695" s="253"/>
      <c r="BA695" s="253"/>
      <c r="BB695" s="253"/>
      <c r="BC695" s="253"/>
      <c r="BD695" s="253"/>
      <c r="BE695" s="253"/>
      <c r="BF695" s="253"/>
      <c r="BG695" s="253"/>
    </row>
    <row r="696" spans="1:59" s="252" customFormat="1" ht="15" customHeight="1" x14ac:dyDescent="0.25">
      <c r="A696" s="253"/>
      <c r="B696" s="253"/>
      <c r="C696" s="253"/>
      <c r="D696" s="253"/>
      <c r="E696" s="253"/>
      <c r="F696" s="253"/>
      <c r="G696" s="253"/>
      <c r="H696" s="253"/>
      <c r="I696" s="253"/>
      <c r="J696" s="253"/>
      <c r="K696" s="253"/>
      <c r="L696" s="253"/>
      <c r="M696" s="253"/>
      <c r="N696" s="253"/>
      <c r="O696" s="253"/>
      <c r="P696" s="253"/>
      <c r="Q696" s="253"/>
      <c r="R696" s="253"/>
      <c r="S696" s="253"/>
      <c r="T696" s="253"/>
      <c r="U696" s="253" t="s">
        <v>846</v>
      </c>
      <c r="V696" s="253"/>
      <c r="W696" s="253"/>
      <c r="X696" s="253"/>
      <c r="Y696" s="253"/>
      <c r="Z696" s="253"/>
      <c r="AA696" s="253"/>
      <c r="AB696" s="253"/>
      <c r="AC696" s="253" t="s">
        <v>320</v>
      </c>
      <c r="AD696" s="253"/>
      <c r="AE696" s="253"/>
      <c r="AF696" s="253"/>
      <c r="AG696" s="253"/>
      <c r="AH696" s="253"/>
      <c r="AI696" s="253"/>
      <c r="AJ696" s="253"/>
      <c r="AK696" s="253"/>
      <c r="AL696" s="253"/>
      <c r="AM696" s="253"/>
      <c r="AN696" s="253"/>
      <c r="AO696" s="253"/>
      <c r="AP696" s="256"/>
      <c r="AQ696" s="253"/>
      <c r="AR696" s="253"/>
      <c r="AS696" s="253"/>
      <c r="AT696" s="256"/>
      <c r="AU696" s="253"/>
      <c r="AV696" s="253"/>
      <c r="AW696" s="253"/>
      <c r="AX696" s="253"/>
      <c r="AY696" s="253"/>
      <c r="AZ696" s="253"/>
      <c r="BA696" s="253"/>
      <c r="BB696" s="253"/>
      <c r="BC696" s="253"/>
      <c r="BD696" s="253"/>
      <c r="BE696" s="253"/>
      <c r="BF696" s="253"/>
      <c r="BG696" s="253"/>
    </row>
    <row r="697" spans="1:59" s="252" customFormat="1" ht="15" customHeight="1" x14ac:dyDescent="0.25">
      <c r="A697" s="253"/>
      <c r="B697" s="253"/>
      <c r="C697" s="253"/>
      <c r="D697" s="253"/>
      <c r="E697" s="253"/>
      <c r="F697" s="253"/>
      <c r="G697" s="253"/>
      <c r="H697" s="253"/>
      <c r="I697" s="253"/>
      <c r="J697" s="253"/>
      <c r="K697" s="253"/>
      <c r="L697" s="253"/>
      <c r="M697" s="253"/>
      <c r="N697" s="253"/>
      <c r="O697" s="253"/>
      <c r="P697" s="253"/>
      <c r="Q697" s="253"/>
      <c r="R697" s="253"/>
      <c r="S697" s="253"/>
      <c r="T697" s="253"/>
      <c r="U697" s="253" t="s">
        <v>847</v>
      </c>
      <c r="V697" s="253"/>
      <c r="W697" s="253"/>
      <c r="X697" s="253"/>
      <c r="Y697" s="253"/>
      <c r="Z697" s="253"/>
      <c r="AA697" s="253"/>
      <c r="AB697" s="253"/>
      <c r="AC697" s="253" t="s">
        <v>320</v>
      </c>
      <c r="AD697" s="253"/>
      <c r="AE697" s="253"/>
      <c r="AF697" s="253"/>
      <c r="AG697" s="253"/>
      <c r="AH697" s="253"/>
      <c r="AI697" s="253"/>
      <c r="AJ697" s="253"/>
      <c r="AK697" s="253"/>
      <c r="AL697" s="253"/>
      <c r="AM697" s="253"/>
      <c r="AN697" s="253"/>
      <c r="AO697" s="253"/>
      <c r="AP697" s="256"/>
      <c r="AQ697" s="253"/>
      <c r="AR697" s="253"/>
      <c r="AS697" s="253"/>
      <c r="AT697" s="256"/>
      <c r="AU697" s="253"/>
      <c r="AV697" s="253"/>
      <c r="AW697" s="253"/>
      <c r="AX697" s="253"/>
      <c r="AY697" s="253"/>
      <c r="AZ697" s="253"/>
      <c r="BA697" s="253"/>
      <c r="BB697" s="253"/>
      <c r="BC697" s="253"/>
      <c r="BD697" s="253"/>
      <c r="BE697" s="253"/>
      <c r="BF697" s="253"/>
      <c r="BG697" s="253"/>
    </row>
    <row r="698" spans="1:59" s="252" customFormat="1" ht="15" customHeight="1" x14ac:dyDescent="0.25">
      <c r="A698" s="253"/>
      <c r="B698" s="253"/>
      <c r="C698" s="253"/>
      <c r="D698" s="253"/>
      <c r="E698" s="253"/>
      <c r="F698" s="253"/>
      <c r="G698" s="253"/>
      <c r="H698" s="253"/>
      <c r="I698" s="253"/>
      <c r="J698" s="253"/>
      <c r="K698" s="253"/>
      <c r="L698" s="253"/>
      <c r="M698" s="253"/>
      <c r="N698" s="253"/>
      <c r="O698" s="253"/>
      <c r="P698" s="253"/>
      <c r="Q698" s="253"/>
      <c r="R698" s="253"/>
      <c r="S698" s="253"/>
      <c r="T698" s="253"/>
      <c r="U698" s="253" t="s">
        <v>848</v>
      </c>
      <c r="V698" s="253"/>
      <c r="W698" s="253"/>
      <c r="X698" s="253"/>
      <c r="Y698" s="253"/>
      <c r="Z698" s="253"/>
      <c r="AA698" s="253"/>
      <c r="AB698" s="253"/>
      <c r="AC698" s="253" t="s">
        <v>357</v>
      </c>
      <c r="AD698" s="253"/>
      <c r="AE698" s="253"/>
      <c r="AF698" s="253"/>
      <c r="AG698" s="253"/>
      <c r="AH698" s="253"/>
      <c r="AI698" s="253"/>
      <c r="AJ698" s="253"/>
      <c r="AK698" s="253"/>
      <c r="AL698" s="253"/>
      <c r="AM698" s="253"/>
      <c r="AN698" s="253"/>
      <c r="AO698" s="253"/>
      <c r="AP698" s="256"/>
      <c r="AQ698" s="253"/>
      <c r="AR698" s="253"/>
      <c r="AS698" s="253"/>
      <c r="AT698" s="256"/>
      <c r="AU698" s="253"/>
      <c r="AV698" s="253"/>
      <c r="AW698" s="253"/>
      <c r="AX698" s="253"/>
      <c r="AY698" s="253"/>
      <c r="AZ698" s="253"/>
      <c r="BA698" s="253"/>
      <c r="BB698" s="253"/>
      <c r="BC698" s="253"/>
      <c r="BD698" s="253"/>
      <c r="BE698" s="253"/>
      <c r="BF698" s="253"/>
      <c r="BG698" s="253"/>
    </row>
    <row r="699" spans="1:59" s="252" customFormat="1" ht="15" customHeight="1" x14ac:dyDescent="0.25">
      <c r="A699" s="253"/>
      <c r="B699" s="253"/>
      <c r="C699" s="253"/>
      <c r="D699" s="253"/>
      <c r="E699" s="253"/>
      <c r="F699" s="253"/>
      <c r="G699" s="253"/>
      <c r="H699" s="253"/>
      <c r="I699" s="253"/>
      <c r="J699" s="253"/>
      <c r="K699" s="253"/>
      <c r="L699" s="253"/>
      <c r="M699" s="253"/>
      <c r="N699" s="253"/>
      <c r="O699" s="253"/>
      <c r="P699" s="253"/>
      <c r="Q699" s="253"/>
      <c r="R699" s="253"/>
      <c r="S699" s="253"/>
      <c r="T699" s="253"/>
      <c r="U699" s="253" t="s">
        <v>849</v>
      </c>
      <c r="V699" s="253"/>
      <c r="W699" s="253"/>
      <c r="X699" s="253"/>
      <c r="Y699" s="253"/>
      <c r="Z699" s="253"/>
      <c r="AA699" s="253"/>
      <c r="AB699" s="253"/>
      <c r="AC699" s="253" t="s">
        <v>332</v>
      </c>
      <c r="AD699" s="253"/>
      <c r="AE699" s="253"/>
      <c r="AF699" s="253"/>
      <c r="AG699" s="253"/>
      <c r="AH699" s="253"/>
      <c r="AI699" s="253"/>
      <c r="AJ699" s="253"/>
      <c r="AK699" s="253"/>
      <c r="AL699" s="253"/>
      <c r="AM699" s="253"/>
      <c r="AN699" s="253"/>
      <c r="AO699" s="253"/>
      <c r="AP699" s="256"/>
      <c r="AQ699" s="253"/>
      <c r="AR699" s="253"/>
      <c r="AS699" s="253"/>
      <c r="AT699" s="256"/>
      <c r="AU699" s="253"/>
      <c r="AV699" s="253"/>
      <c r="AW699" s="253"/>
      <c r="AX699" s="253"/>
      <c r="AY699" s="253"/>
      <c r="AZ699" s="253"/>
      <c r="BA699" s="253"/>
      <c r="BB699" s="253"/>
      <c r="BC699" s="253"/>
      <c r="BD699" s="253"/>
      <c r="BE699" s="253"/>
      <c r="BF699" s="253"/>
      <c r="BG699" s="253"/>
    </row>
    <row r="700" spans="1:59" s="252" customFormat="1" ht="15" customHeight="1" x14ac:dyDescent="0.25">
      <c r="A700" s="253"/>
      <c r="B700" s="253"/>
      <c r="C700" s="253"/>
      <c r="D700" s="253"/>
      <c r="E700" s="253"/>
      <c r="F700" s="253"/>
      <c r="G700" s="253"/>
      <c r="H700" s="253"/>
      <c r="I700" s="253"/>
      <c r="J700" s="253"/>
      <c r="K700" s="253"/>
      <c r="L700" s="253"/>
      <c r="M700" s="253"/>
      <c r="N700" s="253"/>
      <c r="O700" s="253"/>
      <c r="P700" s="253"/>
      <c r="Q700" s="253"/>
      <c r="R700" s="253"/>
      <c r="S700" s="253"/>
      <c r="T700" s="253"/>
      <c r="U700" s="253" t="s">
        <v>850</v>
      </c>
      <c r="V700" s="253"/>
      <c r="W700" s="253"/>
      <c r="X700" s="253"/>
      <c r="Y700" s="253"/>
      <c r="Z700" s="253"/>
      <c r="AA700" s="253"/>
      <c r="AB700" s="253"/>
      <c r="AC700" s="253" t="s">
        <v>357</v>
      </c>
      <c r="AD700" s="253"/>
      <c r="AE700" s="253"/>
      <c r="AF700" s="253"/>
      <c r="AG700" s="253"/>
      <c r="AH700" s="253"/>
      <c r="AI700" s="253"/>
      <c r="AJ700" s="253"/>
      <c r="AK700" s="253"/>
      <c r="AL700" s="253"/>
      <c r="AM700" s="253"/>
      <c r="AN700" s="253"/>
      <c r="AO700" s="253"/>
      <c r="AP700" s="256"/>
      <c r="AQ700" s="253"/>
      <c r="AR700" s="253"/>
      <c r="AS700" s="253"/>
      <c r="AT700" s="256"/>
      <c r="AU700" s="253"/>
      <c r="AV700" s="253"/>
      <c r="AW700" s="253"/>
      <c r="AX700" s="253"/>
      <c r="AY700" s="253"/>
      <c r="AZ700" s="253"/>
      <c r="BA700" s="253"/>
      <c r="BB700" s="253"/>
      <c r="BC700" s="253"/>
      <c r="BD700" s="253"/>
      <c r="BE700" s="253"/>
      <c r="BF700" s="253"/>
      <c r="BG700" s="253"/>
    </row>
    <row r="701" spans="1:59" s="252" customFormat="1" ht="15" customHeight="1" x14ac:dyDescent="0.25">
      <c r="A701" s="253"/>
      <c r="B701" s="253"/>
      <c r="C701" s="253"/>
      <c r="D701" s="253"/>
      <c r="E701" s="253"/>
      <c r="F701" s="253"/>
      <c r="G701" s="253"/>
      <c r="H701" s="253"/>
      <c r="I701" s="253"/>
      <c r="J701" s="253"/>
      <c r="K701" s="253"/>
      <c r="L701" s="253"/>
      <c r="M701" s="253"/>
      <c r="N701" s="253"/>
      <c r="O701" s="253"/>
      <c r="P701" s="253"/>
      <c r="Q701" s="253"/>
      <c r="R701" s="253"/>
      <c r="S701" s="253"/>
      <c r="T701" s="253"/>
      <c r="U701" s="253" t="s">
        <v>851</v>
      </c>
      <c r="V701" s="253"/>
      <c r="W701" s="253"/>
      <c r="X701" s="253"/>
      <c r="Y701" s="253"/>
      <c r="Z701" s="253"/>
      <c r="AA701" s="253"/>
      <c r="AB701" s="253"/>
      <c r="AC701" s="253" t="s">
        <v>323</v>
      </c>
      <c r="AD701" s="253"/>
      <c r="AE701" s="253"/>
      <c r="AF701" s="253"/>
      <c r="AG701" s="253"/>
      <c r="AH701" s="253"/>
      <c r="AI701" s="253"/>
      <c r="AJ701" s="253"/>
      <c r="AK701" s="253"/>
      <c r="AL701" s="253"/>
      <c r="AM701" s="253"/>
      <c r="AN701" s="253"/>
      <c r="AO701" s="253"/>
      <c r="AP701" s="256"/>
      <c r="AQ701" s="253"/>
      <c r="AR701" s="253"/>
      <c r="AS701" s="253"/>
      <c r="AT701" s="256"/>
      <c r="AU701" s="253"/>
      <c r="AV701" s="253"/>
      <c r="AW701" s="253"/>
      <c r="AX701" s="253"/>
      <c r="AY701" s="253"/>
      <c r="AZ701" s="253"/>
      <c r="BA701" s="253"/>
      <c r="BB701" s="253"/>
      <c r="BC701" s="253"/>
      <c r="BD701" s="253"/>
      <c r="BE701" s="253"/>
      <c r="BF701" s="253"/>
      <c r="BG701" s="253"/>
    </row>
    <row r="702" spans="1:59" s="252" customFormat="1" ht="15" customHeight="1" x14ac:dyDescent="0.25">
      <c r="A702" s="253"/>
      <c r="B702" s="253"/>
      <c r="C702" s="253"/>
      <c r="D702" s="253"/>
      <c r="E702" s="253"/>
      <c r="F702" s="253"/>
      <c r="G702" s="253"/>
      <c r="H702" s="253"/>
      <c r="I702" s="253"/>
      <c r="J702" s="253"/>
      <c r="K702" s="253"/>
      <c r="L702" s="253"/>
      <c r="M702" s="253"/>
      <c r="N702" s="253"/>
      <c r="O702" s="253"/>
      <c r="P702" s="253"/>
      <c r="Q702" s="253"/>
      <c r="R702" s="253"/>
      <c r="S702" s="253"/>
      <c r="T702" s="253"/>
      <c r="U702" s="253" t="s">
        <v>852</v>
      </c>
      <c r="V702" s="253"/>
      <c r="W702" s="253"/>
      <c r="X702" s="253"/>
      <c r="Y702" s="253"/>
      <c r="Z702" s="253"/>
      <c r="AA702" s="253"/>
      <c r="AB702" s="253"/>
      <c r="AC702" s="253" t="s">
        <v>393</v>
      </c>
      <c r="AD702" s="253"/>
      <c r="AE702" s="253"/>
      <c r="AF702" s="253"/>
      <c r="AG702" s="253"/>
      <c r="AH702" s="253"/>
      <c r="AI702" s="253"/>
      <c r="AJ702" s="253"/>
      <c r="AK702" s="253"/>
      <c r="AL702" s="253"/>
      <c r="AM702" s="253"/>
      <c r="AN702" s="253"/>
      <c r="AO702" s="253"/>
      <c r="AP702" s="256"/>
      <c r="AQ702" s="253"/>
      <c r="AR702" s="253"/>
      <c r="AS702" s="253"/>
      <c r="AT702" s="256"/>
      <c r="AU702" s="253"/>
      <c r="AV702" s="253"/>
      <c r="AW702" s="253"/>
      <c r="AX702" s="253"/>
      <c r="AY702" s="253"/>
      <c r="AZ702" s="253"/>
      <c r="BA702" s="253"/>
      <c r="BB702" s="253"/>
      <c r="BC702" s="253"/>
      <c r="BD702" s="253"/>
      <c r="BE702" s="253"/>
      <c r="BF702" s="253"/>
      <c r="BG702" s="253"/>
    </row>
    <row r="703" spans="1:59" s="252" customFormat="1" ht="15" customHeight="1" x14ac:dyDescent="0.25">
      <c r="A703" s="253"/>
      <c r="B703" s="253"/>
      <c r="C703" s="253"/>
      <c r="D703" s="253"/>
      <c r="E703" s="253"/>
      <c r="F703" s="253"/>
      <c r="G703" s="253"/>
      <c r="H703" s="253"/>
      <c r="I703" s="253"/>
      <c r="J703" s="253"/>
      <c r="K703" s="253"/>
      <c r="L703" s="253"/>
      <c r="M703" s="253"/>
      <c r="N703" s="253"/>
      <c r="O703" s="253"/>
      <c r="P703" s="253"/>
      <c r="Q703" s="253"/>
      <c r="R703" s="253"/>
      <c r="S703" s="253"/>
      <c r="T703" s="253"/>
      <c r="U703" s="253" t="s">
        <v>853</v>
      </c>
      <c r="V703" s="253"/>
      <c r="W703" s="253"/>
      <c r="X703" s="253"/>
      <c r="Y703" s="253"/>
      <c r="Z703" s="253"/>
      <c r="AA703" s="253"/>
      <c r="AB703" s="253"/>
      <c r="AC703" s="253" t="s">
        <v>329</v>
      </c>
      <c r="AD703" s="253"/>
      <c r="AE703" s="253"/>
      <c r="AF703" s="253"/>
      <c r="AG703" s="253"/>
      <c r="AH703" s="253"/>
      <c r="AI703" s="253"/>
      <c r="AJ703" s="253"/>
      <c r="AK703" s="253"/>
      <c r="AL703" s="253"/>
      <c r="AM703" s="253"/>
      <c r="AN703" s="253"/>
      <c r="AO703" s="253"/>
      <c r="AP703" s="256"/>
      <c r="AQ703" s="253"/>
      <c r="AR703" s="253"/>
      <c r="AS703" s="253"/>
      <c r="AT703" s="256"/>
      <c r="AU703" s="253"/>
      <c r="AV703" s="253"/>
      <c r="AW703" s="253"/>
      <c r="AX703" s="253"/>
      <c r="AY703" s="253"/>
      <c r="AZ703" s="253"/>
      <c r="BA703" s="253"/>
      <c r="BB703" s="253"/>
      <c r="BC703" s="253"/>
      <c r="BD703" s="253"/>
      <c r="BE703" s="253"/>
      <c r="BF703" s="253"/>
      <c r="BG703" s="253"/>
    </row>
    <row r="704" spans="1:59" s="252" customFormat="1" ht="15" customHeight="1" x14ac:dyDescent="0.25">
      <c r="A704" s="253"/>
      <c r="B704" s="253"/>
      <c r="C704" s="253"/>
      <c r="D704" s="253"/>
      <c r="E704" s="253"/>
      <c r="F704" s="253"/>
      <c r="G704" s="253"/>
      <c r="H704" s="253"/>
      <c r="I704" s="253"/>
      <c r="J704" s="253"/>
      <c r="K704" s="253"/>
      <c r="L704" s="253"/>
      <c r="M704" s="253"/>
      <c r="N704" s="253"/>
      <c r="O704" s="253"/>
      <c r="P704" s="253"/>
      <c r="Q704" s="253"/>
      <c r="R704" s="253"/>
      <c r="S704" s="253"/>
      <c r="T704" s="253"/>
      <c r="U704" s="253" t="s">
        <v>854</v>
      </c>
      <c r="V704" s="253"/>
      <c r="W704" s="253"/>
      <c r="X704" s="253"/>
      <c r="Y704" s="253"/>
      <c r="Z704" s="253"/>
      <c r="AA704" s="253"/>
      <c r="AB704" s="253"/>
      <c r="AC704" s="253" t="s">
        <v>393</v>
      </c>
      <c r="AD704" s="253"/>
      <c r="AE704" s="253"/>
      <c r="AF704" s="253"/>
      <c r="AG704" s="253"/>
      <c r="AH704" s="253"/>
      <c r="AI704" s="253"/>
      <c r="AJ704" s="253"/>
      <c r="AK704" s="253"/>
      <c r="AL704" s="253"/>
      <c r="AM704" s="253"/>
      <c r="AN704" s="253"/>
      <c r="AO704" s="253"/>
      <c r="AP704" s="256"/>
      <c r="AQ704" s="253"/>
      <c r="AR704" s="253"/>
      <c r="AS704" s="253"/>
      <c r="AT704" s="256"/>
      <c r="AU704" s="253"/>
      <c r="AV704" s="253"/>
      <c r="AW704" s="253"/>
      <c r="AX704" s="253"/>
      <c r="AY704" s="253"/>
      <c r="AZ704" s="253"/>
      <c r="BA704" s="253"/>
      <c r="BB704" s="253"/>
      <c r="BC704" s="253"/>
      <c r="BD704" s="253"/>
      <c r="BE704" s="253"/>
      <c r="BF704" s="253"/>
      <c r="BG704" s="253"/>
    </row>
    <row r="705" spans="1:59" s="252" customFormat="1" ht="15" customHeight="1" x14ac:dyDescent="0.25">
      <c r="A705" s="253"/>
      <c r="B705" s="253"/>
      <c r="C705" s="253"/>
      <c r="D705" s="253"/>
      <c r="E705" s="253"/>
      <c r="F705" s="253"/>
      <c r="G705" s="253"/>
      <c r="H705" s="253"/>
      <c r="I705" s="253"/>
      <c r="J705" s="253"/>
      <c r="K705" s="253"/>
      <c r="L705" s="253"/>
      <c r="M705" s="253"/>
      <c r="N705" s="253"/>
      <c r="O705" s="253"/>
      <c r="P705" s="253"/>
      <c r="Q705" s="253"/>
      <c r="R705" s="253"/>
      <c r="S705" s="253"/>
      <c r="T705" s="253"/>
      <c r="U705" s="253" t="s">
        <v>855</v>
      </c>
      <c r="V705" s="253"/>
      <c r="W705" s="253"/>
      <c r="X705" s="253"/>
      <c r="Y705" s="253"/>
      <c r="Z705" s="253"/>
      <c r="AA705" s="253"/>
      <c r="AB705" s="253"/>
      <c r="AC705" s="253" t="s">
        <v>318</v>
      </c>
      <c r="AD705" s="253"/>
      <c r="AE705" s="253"/>
      <c r="AF705" s="253"/>
      <c r="AG705" s="253"/>
      <c r="AH705" s="253"/>
      <c r="AI705" s="253"/>
      <c r="AJ705" s="253"/>
      <c r="AK705" s="253"/>
      <c r="AL705" s="253"/>
      <c r="AM705" s="253"/>
      <c r="AN705" s="253"/>
      <c r="AO705" s="253"/>
      <c r="AP705" s="256"/>
      <c r="AQ705" s="253"/>
      <c r="AR705" s="253"/>
      <c r="AS705" s="253"/>
      <c r="AT705" s="256"/>
      <c r="AU705" s="253"/>
      <c r="AV705" s="253"/>
      <c r="AW705" s="253"/>
      <c r="AX705" s="253"/>
      <c r="AY705" s="253"/>
      <c r="AZ705" s="253"/>
      <c r="BA705" s="253"/>
      <c r="BB705" s="253"/>
      <c r="BC705" s="253"/>
      <c r="BD705" s="253"/>
      <c r="BE705" s="253"/>
      <c r="BF705" s="253"/>
      <c r="BG705" s="253"/>
    </row>
    <row r="706" spans="1:59" s="252" customFormat="1" ht="15" customHeight="1" x14ac:dyDescent="0.25">
      <c r="A706" s="253"/>
      <c r="B706" s="253"/>
      <c r="C706" s="253"/>
      <c r="D706" s="253"/>
      <c r="E706" s="253"/>
      <c r="F706" s="253"/>
      <c r="G706" s="253"/>
      <c r="H706" s="253"/>
      <c r="I706" s="253"/>
      <c r="J706" s="253"/>
      <c r="K706" s="253"/>
      <c r="L706" s="253"/>
      <c r="M706" s="253"/>
      <c r="N706" s="253"/>
      <c r="O706" s="253"/>
      <c r="P706" s="253"/>
      <c r="Q706" s="253"/>
      <c r="R706" s="253"/>
      <c r="S706" s="253"/>
      <c r="T706" s="253"/>
      <c r="U706" s="253" t="s">
        <v>856</v>
      </c>
      <c r="V706" s="253"/>
      <c r="W706" s="253"/>
      <c r="X706" s="253"/>
      <c r="Y706" s="253"/>
      <c r="Z706" s="253"/>
      <c r="AA706" s="253"/>
      <c r="AB706" s="253"/>
      <c r="AC706" s="253" t="s">
        <v>318</v>
      </c>
      <c r="AD706" s="253"/>
      <c r="AE706" s="253"/>
      <c r="AF706" s="253"/>
      <c r="AG706" s="253"/>
      <c r="AH706" s="253"/>
      <c r="AI706" s="253"/>
      <c r="AJ706" s="253"/>
      <c r="AK706" s="253"/>
      <c r="AL706" s="253"/>
      <c r="AM706" s="253"/>
      <c r="AN706" s="253"/>
      <c r="AO706" s="253"/>
      <c r="AP706" s="256"/>
      <c r="AQ706" s="253"/>
      <c r="AR706" s="253"/>
      <c r="AS706" s="253"/>
      <c r="AT706" s="256"/>
      <c r="AU706" s="253"/>
      <c r="AV706" s="253"/>
      <c r="AW706" s="253"/>
      <c r="AX706" s="253"/>
      <c r="AY706" s="253"/>
      <c r="AZ706" s="253"/>
      <c r="BA706" s="253"/>
      <c r="BB706" s="253"/>
      <c r="BC706" s="253"/>
      <c r="BD706" s="253"/>
      <c r="BE706" s="253"/>
      <c r="BF706" s="253"/>
      <c r="BG706" s="253"/>
    </row>
    <row r="707" spans="1:59" s="252" customFormat="1" ht="15" customHeight="1" x14ac:dyDescent="0.25">
      <c r="A707" s="253"/>
      <c r="B707" s="253"/>
      <c r="C707" s="253"/>
      <c r="D707" s="253"/>
      <c r="E707" s="253"/>
      <c r="F707" s="253"/>
      <c r="G707" s="253"/>
      <c r="H707" s="253"/>
      <c r="I707" s="253"/>
      <c r="J707" s="253"/>
      <c r="K707" s="253"/>
      <c r="L707" s="253"/>
      <c r="M707" s="253"/>
      <c r="N707" s="253"/>
      <c r="O707" s="253"/>
      <c r="P707" s="253"/>
      <c r="Q707" s="253"/>
      <c r="R707" s="253"/>
      <c r="S707" s="253"/>
      <c r="T707" s="253"/>
      <c r="U707" s="253" t="s">
        <v>857</v>
      </c>
      <c r="V707" s="253"/>
      <c r="W707" s="253"/>
      <c r="X707" s="253"/>
      <c r="Y707" s="253"/>
      <c r="Z707" s="253"/>
      <c r="AA707" s="253"/>
      <c r="AB707" s="253"/>
      <c r="AC707" s="253" t="s">
        <v>320</v>
      </c>
      <c r="AD707" s="253"/>
      <c r="AE707" s="253"/>
      <c r="AF707" s="253"/>
      <c r="AG707" s="253"/>
      <c r="AH707" s="253"/>
      <c r="AI707" s="253"/>
      <c r="AJ707" s="253"/>
      <c r="AK707" s="253"/>
      <c r="AL707" s="253"/>
      <c r="AM707" s="253"/>
      <c r="AN707" s="253"/>
      <c r="AO707" s="253"/>
      <c r="AP707" s="256"/>
      <c r="AQ707" s="253"/>
      <c r="AR707" s="253"/>
      <c r="AS707" s="253"/>
      <c r="AT707" s="256"/>
      <c r="AU707" s="253"/>
      <c r="AV707" s="253"/>
      <c r="AW707" s="253"/>
      <c r="AX707" s="253"/>
      <c r="AY707" s="253"/>
      <c r="AZ707" s="253"/>
      <c r="BA707" s="253"/>
      <c r="BB707" s="253"/>
      <c r="BC707" s="253"/>
      <c r="BD707" s="253"/>
      <c r="BE707" s="253"/>
      <c r="BF707" s="253"/>
      <c r="BG707" s="253"/>
    </row>
    <row r="708" spans="1:59" s="252" customFormat="1" ht="15" customHeight="1" x14ac:dyDescent="0.25">
      <c r="A708" s="253"/>
      <c r="B708" s="253"/>
      <c r="C708" s="253"/>
      <c r="D708" s="253"/>
      <c r="E708" s="253"/>
      <c r="F708" s="253"/>
      <c r="G708" s="253"/>
      <c r="H708" s="253"/>
      <c r="I708" s="253"/>
      <c r="J708" s="253"/>
      <c r="K708" s="253"/>
      <c r="L708" s="253"/>
      <c r="M708" s="253"/>
      <c r="N708" s="253"/>
      <c r="O708" s="253"/>
      <c r="P708" s="253"/>
      <c r="Q708" s="253"/>
      <c r="R708" s="253"/>
      <c r="S708" s="253"/>
      <c r="T708" s="253"/>
      <c r="U708" s="253" t="s">
        <v>858</v>
      </c>
      <c r="V708" s="253"/>
      <c r="W708" s="253"/>
      <c r="X708" s="253"/>
      <c r="Y708" s="253"/>
      <c r="Z708" s="253"/>
      <c r="AA708" s="253"/>
      <c r="AB708" s="253"/>
      <c r="AC708" s="253" t="s">
        <v>320</v>
      </c>
      <c r="AD708" s="253"/>
      <c r="AE708" s="253"/>
      <c r="AF708" s="253"/>
      <c r="AG708" s="253"/>
      <c r="AH708" s="253"/>
      <c r="AI708" s="253"/>
      <c r="AJ708" s="253"/>
      <c r="AK708" s="253"/>
      <c r="AL708" s="253"/>
      <c r="AM708" s="253"/>
      <c r="AN708" s="253"/>
      <c r="AO708" s="253"/>
      <c r="AP708" s="256"/>
      <c r="AQ708" s="253"/>
      <c r="AR708" s="253"/>
      <c r="AS708" s="253"/>
      <c r="AT708" s="256"/>
      <c r="AU708" s="253"/>
      <c r="AV708" s="253"/>
      <c r="AW708" s="253"/>
      <c r="AX708" s="253"/>
      <c r="AY708" s="253"/>
      <c r="AZ708" s="253"/>
      <c r="BA708" s="253"/>
      <c r="BB708" s="253"/>
      <c r="BC708" s="253"/>
      <c r="BD708" s="253"/>
      <c r="BE708" s="253"/>
      <c r="BF708" s="253"/>
      <c r="BG708" s="253"/>
    </row>
    <row r="709" spans="1:59" s="252" customFormat="1" ht="15" customHeight="1" x14ac:dyDescent="0.25">
      <c r="A709" s="253"/>
      <c r="B709" s="253"/>
      <c r="C709" s="253"/>
      <c r="D709" s="253"/>
      <c r="E709" s="253"/>
      <c r="F709" s="253"/>
      <c r="G709" s="253"/>
      <c r="H709" s="253"/>
      <c r="I709" s="253"/>
      <c r="J709" s="253"/>
      <c r="K709" s="253"/>
      <c r="L709" s="253"/>
      <c r="M709" s="253"/>
      <c r="N709" s="253"/>
      <c r="O709" s="253"/>
      <c r="P709" s="253"/>
      <c r="Q709" s="253"/>
      <c r="R709" s="253"/>
      <c r="S709" s="253"/>
      <c r="T709" s="253"/>
      <c r="U709" s="253" t="s">
        <v>859</v>
      </c>
      <c r="V709" s="253"/>
      <c r="W709" s="253"/>
      <c r="X709" s="253"/>
      <c r="Y709" s="253"/>
      <c r="Z709" s="253"/>
      <c r="AA709" s="253"/>
      <c r="AB709" s="253"/>
      <c r="AC709" s="253" t="s">
        <v>329</v>
      </c>
      <c r="AD709" s="253"/>
      <c r="AE709" s="253"/>
      <c r="AF709" s="253"/>
      <c r="AG709" s="253"/>
      <c r="AH709" s="253"/>
      <c r="AI709" s="253"/>
      <c r="AJ709" s="253"/>
      <c r="AK709" s="253"/>
      <c r="AL709" s="253"/>
      <c r="AM709" s="253"/>
      <c r="AN709" s="253"/>
      <c r="AO709" s="253"/>
      <c r="AP709" s="256"/>
      <c r="AQ709" s="253"/>
      <c r="AR709" s="253"/>
      <c r="AS709" s="253"/>
      <c r="AT709" s="256"/>
      <c r="AU709" s="253"/>
      <c r="AV709" s="253"/>
      <c r="AW709" s="253"/>
      <c r="AX709" s="253"/>
      <c r="AY709" s="253"/>
      <c r="AZ709" s="253"/>
      <c r="BA709" s="253"/>
      <c r="BB709" s="253"/>
      <c r="BC709" s="253"/>
      <c r="BD709" s="253"/>
      <c r="BE709" s="253"/>
      <c r="BF709" s="253"/>
      <c r="BG709" s="253"/>
    </row>
    <row r="710" spans="1:59" s="252" customFormat="1" ht="15" customHeight="1" x14ac:dyDescent="0.25">
      <c r="A710" s="253"/>
      <c r="B710" s="253"/>
      <c r="C710" s="253"/>
      <c r="D710" s="253"/>
      <c r="E710" s="253"/>
      <c r="F710" s="253"/>
      <c r="G710" s="253"/>
      <c r="H710" s="253"/>
      <c r="I710" s="253"/>
      <c r="J710" s="253"/>
      <c r="K710" s="253"/>
      <c r="L710" s="253"/>
      <c r="M710" s="253"/>
      <c r="N710" s="253"/>
      <c r="O710" s="253"/>
      <c r="P710" s="253"/>
      <c r="Q710" s="253"/>
      <c r="R710" s="253"/>
      <c r="S710" s="253"/>
      <c r="T710" s="253"/>
      <c r="U710" s="253" t="s">
        <v>860</v>
      </c>
      <c r="V710" s="253"/>
      <c r="W710" s="253"/>
      <c r="X710" s="253"/>
      <c r="Y710" s="253"/>
      <c r="Z710" s="253"/>
      <c r="AA710" s="253"/>
      <c r="AB710" s="253"/>
      <c r="AC710" s="253" t="s">
        <v>357</v>
      </c>
      <c r="AD710" s="253"/>
      <c r="AE710" s="253"/>
      <c r="AF710" s="253"/>
      <c r="AG710" s="253"/>
      <c r="AH710" s="253"/>
      <c r="AI710" s="253"/>
      <c r="AJ710" s="253"/>
      <c r="AK710" s="253"/>
      <c r="AL710" s="253"/>
      <c r="AM710" s="253"/>
      <c r="AN710" s="253"/>
      <c r="AO710" s="253"/>
      <c r="AP710" s="256"/>
      <c r="AQ710" s="253"/>
      <c r="AR710" s="253"/>
      <c r="AS710" s="253"/>
      <c r="AT710" s="256"/>
      <c r="AU710" s="253"/>
      <c r="AV710" s="253"/>
      <c r="AW710" s="253"/>
      <c r="AX710" s="253"/>
      <c r="AY710" s="253"/>
      <c r="AZ710" s="253"/>
      <c r="BA710" s="253"/>
      <c r="BB710" s="253"/>
      <c r="BC710" s="253"/>
      <c r="BD710" s="253"/>
      <c r="BE710" s="253"/>
      <c r="BF710" s="253"/>
      <c r="BG710" s="253"/>
    </row>
    <row r="711" spans="1:59" s="252" customFormat="1" ht="15" customHeight="1" x14ac:dyDescent="0.25">
      <c r="A711" s="253"/>
      <c r="B711" s="253"/>
      <c r="C711" s="253"/>
      <c r="D711" s="253"/>
      <c r="E711" s="253"/>
      <c r="F711" s="253"/>
      <c r="G711" s="253"/>
      <c r="H711" s="253"/>
      <c r="I711" s="253"/>
      <c r="J711" s="253"/>
      <c r="K711" s="253"/>
      <c r="L711" s="253"/>
      <c r="M711" s="253"/>
      <c r="N711" s="253"/>
      <c r="O711" s="253"/>
      <c r="P711" s="253"/>
      <c r="Q711" s="253"/>
      <c r="R711" s="253"/>
      <c r="S711" s="253"/>
      <c r="T711" s="253"/>
      <c r="U711" s="253" t="s">
        <v>861</v>
      </c>
      <c r="V711" s="253"/>
      <c r="W711" s="253"/>
      <c r="X711" s="253"/>
      <c r="Y711" s="253"/>
      <c r="Z711" s="253"/>
      <c r="AA711" s="253"/>
      <c r="AB711" s="253"/>
      <c r="AC711" s="253" t="s">
        <v>318</v>
      </c>
      <c r="AD711" s="253"/>
      <c r="AE711" s="253"/>
      <c r="AF711" s="253"/>
      <c r="AG711" s="253"/>
      <c r="AH711" s="253"/>
      <c r="AI711" s="253"/>
      <c r="AJ711" s="253"/>
      <c r="AK711" s="253"/>
      <c r="AL711" s="253"/>
      <c r="AM711" s="253"/>
      <c r="AN711" s="253"/>
      <c r="AO711" s="253"/>
      <c r="AP711" s="256"/>
      <c r="AQ711" s="253"/>
      <c r="AR711" s="253"/>
      <c r="AS711" s="253"/>
      <c r="AT711" s="256"/>
      <c r="AU711" s="253"/>
      <c r="AV711" s="253"/>
      <c r="AW711" s="253"/>
      <c r="AX711" s="253"/>
      <c r="AY711" s="253"/>
      <c r="AZ711" s="253"/>
      <c r="BA711" s="253"/>
      <c r="BB711" s="253"/>
      <c r="BC711" s="253"/>
      <c r="BD711" s="253"/>
      <c r="BE711" s="253"/>
      <c r="BF711" s="253"/>
      <c r="BG711" s="253"/>
    </row>
    <row r="712" spans="1:59" s="252" customFormat="1" ht="15" customHeight="1" x14ac:dyDescent="0.25">
      <c r="A712" s="253"/>
      <c r="B712" s="253"/>
      <c r="C712" s="253"/>
      <c r="D712" s="253"/>
      <c r="E712" s="253"/>
      <c r="F712" s="253"/>
      <c r="G712" s="253"/>
      <c r="H712" s="253"/>
      <c r="I712" s="253"/>
      <c r="J712" s="253"/>
      <c r="K712" s="253"/>
      <c r="L712" s="253"/>
      <c r="M712" s="253"/>
      <c r="N712" s="253"/>
      <c r="O712" s="253"/>
      <c r="P712" s="253"/>
      <c r="Q712" s="253"/>
      <c r="R712" s="253"/>
      <c r="S712" s="253"/>
      <c r="T712" s="253"/>
      <c r="U712" s="253" t="s">
        <v>862</v>
      </c>
      <c r="V712" s="253"/>
      <c r="W712" s="253"/>
      <c r="X712" s="253"/>
      <c r="Y712" s="253"/>
      <c r="Z712" s="253"/>
      <c r="AA712" s="253"/>
      <c r="AB712" s="253"/>
      <c r="AC712" s="253" t="s">
        <v>373</v>
      </c>
      <c r="AD712" s="253"/>
      <c r="AE712" s="253"/>
      <c r="AF712" s="253"/>
      <c r="AG712" s="253"/>
      <c r="AH712" s="253"/>
      <c r="AI712" s="253"/>
      <c r="AJ712" s="253"/>
      <c r="AK712" s="253"/>
      <c r="AL712" s="253"/>
      <c r="AM712" s="253"/>
      <c r="AN712" s="253"/>
      <c r="AO712" s="253"/>
      <c r="AP712" s="256"/>
      <c r="AQ712" s="253"/>
      <c r="AR712" s="253"/>
      <c r="AS712" s="253"/>
      <c r="AT712" s="256"/>
      <c r="AU712" s="253"/>
      <c r="AV712" s="253"/>
      <c r="AW712" s="253"/>
      <c r="AX712" s="253"/>
      <c r="AY712" s="253"/>
      <c r="AZ712" s="253"/>
      <c r="BA712" s="253"/>
      <c r="BB712" s="253"/>
      <c r="BC712" s="253"/>
      <c r="BD712" s="253"/>
      <c r="BE712" s="253"/>
      <c r="BF712" s="253"/>
      <c r="BG712" s="253"/>
    </row>
    <row r="713" spans="1:59" s="252" customFormat="1" ht="15" customHeight="1" x14ac:dyDescent="0.25">
      <c r="A713" s="253"/>
      <c r="B713" s="253"/>
      <c r="C713" s="253"/>
      <c r="D713" s="253"/>
      <c r="E713" s="253"/>
      <c r="F713" s="253"/>
      <c r="G713" s="253"/>
      <c r="H713" s="253"/>
      <c r="I713" s="253"/>
      <c r="J713" s="253"/>
      <c r="K713" s="253"/>
      <c r="L713" s="253"/>
      <c r="M713" s="253"/>
      <c r="N713" s="253"/>
      <c r="O713" s="253"/>
      <c r="P713" s="253"/>
      <c r="Q713" s="253"/>
      <c r="R713" s="253"/>
      <c r="S713" s="253"/>
      <c r="T713" s="253"/>
      <c r="U713" s="253" t="s">
        <v>863</v>
      </c>
      <c r="V713" s="253"/>
      <c r="W713" s="253"/>
      <c r="X713" s="253"/>
      <c r="Y713" s="253"/>
      <c r="Z713" s="253"/>
      <c r="AA713" s="253"/>
      <c r="AB713" s="253"/>
      <c r="AC713" s="253" t="s">
        <v>332</v>
      </c>
      <c r="AD713" s="253"/>
      <c r="AE713" s="253"/>
      <c r="AF713" s="253"/>
      <c r="AG713" s="253"/>
      <c r="AH713" s="253"/>
      <c r="AI713" s="253"/>
      <c r="AJ713" s="253"/>
      <c r="AK713" s="253"/>
      <c r="AL713" s="253"/>
      <c r="AM713" s="253"/>
      <c r="AN713" s="253"/>
      <c r="AO713" s="253"/>
      <c r="AP713" s="256"/>
      <c r="AQ713" s="253"/>
      <c r="AR713" s="253"/>
      <c r="AS713" s="253"/>
      <c r="AT713" s="256"/>
      <c r="AU713" s="253"/>
      <c r="AV713" s="253"/>
      <c r="AW713" s="253"/>
      <c r="AX713" s="253"/>
      <c r="AY713" s="253"/>
      <c r="AZ713" s="253"/>
      <c r="BA713" s="253"/>
      <c r="BB713" s="253"/>
      <c r="BC713" s="253"/>
      <c r="BD713" s="253"/>
      <c r="BE713" s="253"/>
      <c r="BF713" s="253"/>
      <c r="BG713" s="253"/>
    </row>
    <row r="714" spans="1:59" s="252" customFormat="1" ht="15" customHeight="1" x14ac:dyDescent="0.25">
      <c r="A714" s="253"/>
      <c r="B714" s="253"/>
      <c r="C714" s="253"/>
      <c r="D714" s="253"/>
      <c r="E714" s="253"/>
      <c r="F714" s="253"/>
      <c r="G714" s="253"/>
      <c r="H714" s="253"/>
      <c r="I714" s="253"/>
      <c r="J714" s="253"/>
      <c r="K714" s="253"/>
      <c r="L714" s="253"/>
      <c r="M714" s="253"/>
      <c r="N714" s="253"/>
      <c r="O714" s="253"/>
      <c r="P714" s="253"/>
      <c r="Q714" s="253"/>
      <c r="R714" s="253"/>
      <c r="S714" s="253"/>
      <c r="T714" s="253"/>
      <c r="U714" s="253" t="s">
        <v>864</v>
      </c>
      <c r="V714" s="253"/>
      <c r="W714" s="253"/>
      <c r="X714" s="253"/>
      <c r="Y714" s="253"/>
      <c r="Z714" s="253"/>
      <c r="AA714" s="253"/>
      <c r="AB714" s="253"/>
      <c r="AC714" s="253" t="s">
        <v>332</v>
      </c>
      <c r="AD714" s="253"/>
      <c r="AE714" s="253"/>
      <c r="AF714" s="253"/>
      <c r="AG714" s="253"/>
      <c r="AH714" s="253"/>
      <c r="AI714" s="253"/>
      <c r="AJ714" s="253"/>
      <c r="AK714" s="253"/>
      <c r="AL714" s="253"/>
      <c r="AM714" s="253"/>
      <c r="AN714" s="253"/>
      <c r="AO714" s="253"/>
      <c r="AP714" s="256"/>
      <c r="AQ714" s="253"/>
      <c r="AR714" s="253"/>
      <c r="AS714" s="253"/>
      <c r="AT714" s="256"/>
      <c r="AU714" s="253"/>
      <c r="AV714" s="253"/>
      <c r="AW714" s="253"/>
      <c r="AX714" s="253"/>
      <c r="AY714" s="253"/>
      <c r="AZ714" s="253"/>
      <c r="BA714" s="253"/>
      <c r="BB714" s="253"/>
      <c r="BC714" s="253"/>
      <c r="BD714" s="253"/>
      <c r="BE714" s="253"/>
      <c r="BF714" s="253"/>
      <c r="BG714" s="253"/>
    </row>
    <row r="715" spans="1:59" s="252" customFormat="1" ht="15" customHeight="1" x14ac:dyDescent="0.25">
      <c r="A715" s="253"/>
      <c r="B715" s="253"/>
      <c r="C715" s="253"/>
      <c r="D715" s="253"/>
      <c r="E715" s="253"/>
      <c r="F715" s="253"/>
      <c r="G715" s="253"/>
      <c r="H715" s="253"/>
      <c r="I715" s="253"/>
      <c r="J715" s="253"/>
      <c r="K715" s="253"/>
      <c r="L715" s="253"/>
      <c r="M715" s="253"/>
      <c r="N715" s="253"/>
      <c r="O715" s="253"/>
      <c r="P715" s="253"/>
      <c r="Q715" s="253"/>
      <c r="R715" s="253"/>
      <c r="S715" s="253"/>
      <c r="T715" s="253"/>
      <c r="U715" s="253" t="s">
        <v>865</v>
      </c>
      <c r="V715" s="253"/>
      <c r="W715" s="253"/>
      <c r="X715" s="253"/>
      <c r="Y715" s="253"/>
      <c r="Z715" s="253"/>
      <c r="AA715" s="253"/>
      <c r="AB715" s="253"/>
      <c r="AC715" s="253" t="s">
        <v>357</v>
      </c>
      <c r="AD715" s="253"/>
      <c r="AE715" s="253"/>
      <c r="AF715" s="253"/>
      <c r="AG715" s="253"/>
      <c r="AH715" s="253"/>
      <c r="AI715" s="253"/>
      <c r="AJ715" s="253"/>
      <c r="AK715" s="253"/>
      <c r="AL715" s="253"/>
      <c r="AM715" s="253"/>
      <c r="AN715" s="253"/>
      <c r="AO715" s="253"/>
      <c r="AP715" s="256"/>
      <c r="AQ715" s="253"/>
      <c r="AR715" s="253"/>
      <c r="AS715" s="253"/>
      <c r="AT715" s="256"/>
      <c r="AU715" s="253"/>
      <c r="AV715" s="253"/>
      <c r="AW715" s="253"/>
      <c r="AX715" s="253"/>
      <c r="AY715" s="253"/>
      <c r="AZ715" s="253"/>
      <c r="BA715" s="253"/>
      <c r="BB715" s="253"/>
      <c r="BC715" s="253"/>
      <c r="BD715" s="253"/>
      <c r="BE715" s="253"/>
      <c r="BF715" s="253"/>
      <c r="BG715" s="253"/>
    </row>
    <row r="716" spans="1:59" s="252" customFormat="1" ht="15" customHeight="1" x14ac:dyDescent="0.25">
      <c r="A716" s="253"/>
      <c r="B716" s="253"/>
      <c r="C716" s="253"/>
      <c r="D716" s="253"/>
      <c r="E716" s="253"/>
      <c r="F716" s="253"/>
      <c r="G716" s="253"/>
      <c r="H716" s="253"/>
      <c r="I716" s="253"/>
      <c r="J716" s="253"/>
      <c r="K716" s="253"/>
      <c r="L716" s="253"/>
      <c r="M716" s="253"/>
      <c r="N716" s="253"/>
      <c r="O716" s="253"/>
      <c r="P716" s="253"/>
      <c r="Q716" s="253"/>
      <c r="R716" s="253"/>
      <c r="S716" s="253"/>
      <c r="T716" s="253"/>
      <c r="U716" s="253" t="s">
        <v>866</v>
      </c>
      <c r="V716" s="253"/>
      <c r="W716" s="253"/>
      <c r="X716" s="253"/>
      <c r="Y716" s="253"/>
      <c r="Z716" s="253"/>
      <c r="AA716" s="253"/>
      <c r="AB716" s="253"/>
      <c r="AC716" s="253" t="s">
        <v>332</v>
      </c>
      <c r="AD716" s="253"/>
      <c r="AE716" s="253"/>
      <c r="AF716" s="253"/>
      <c r="AG716" s="253"/>
      <c r="AH716" s="253"/>
      <c r="AI716" s="253"/>
      <c r="AJ716" s="253"/>
      <c r="AK716" s="253"/>
      <c r="AL716" s="253"/>
      <c r="AM716" s="253"/>
      <c r="AN716" s="253"/>
      <c r="AO716" s="253"/>
      <c r="AP716" s="256"/>
      <c r="AQ716" s="253"/>
      <c r="AR716" s="253"/>
      <c r="AS716" s="253"/>
      <c r="AT716" s="256"/>
      <c r="AU716" s="253"/>
      <c r="AV716" s="253"/>
      <c r="AW716" s="253"/>
      <c r="AX716" s="253"/>
      <c r="AY716" s="253"/>
      <c r="AZ716" s="253"/>
      <c r="BA716" s="253"/>
      <c r="BB716" s="253"/>
      <c r="BC716" s="253"/>
      <c r="BD716" s="253"/>
      <c r="BE716" s="253"/>
      <c r="BF716" s="253"/>
      <c r="BG716" s="253"/>
    </row>
    <row r="717" spans="1:59" s="252" customFormat="1" ht="15" customHeight="1" x14ac:dyDescent="0.25">
      <c r="A717" s="253"/>
      <c r="B717" s="253"/>
      <c r="C717" s="253"/>
      <c r="D717" s="253"/>
      <c r="E717" s="253"/>
      <c r="F717" s="253"/>
      <c r="G717" s="253"/>
      <c r="H717" s="253"/>
      <c r="I717" s="253"/>
      <c r="J717" s="253"/>
      <c r="K717" s="253"/>
      <c r="L717" s="253"/>
      <c r="M717" s="253"/>
      <c r="N717" s="253"/>
      <c r="O717" s="253"/>
      <c r="P717" s="253"/>
      <c r="Q717" s="253"/>
      <c r="R717" s="253"/>
      <c r="S717" s="253"/>
      <c r="T717" s="253"/>
      <c r="U717" s="253" t="s">
        <v>867</v>
      </c>
      <c r="V717" s="253"/>
      <c r="W717" s="253"/>
      <c r="X717" s="253"/>
      <c r="Y717" s="253"/>
      <c r="Z717" s="253"/>
      <c r="AA717" s="253"/>
      <c r="AB717" s="253"/>
      <c r="AC717" s="253" t="s">
        <v>318</v>
      </c>
      <c r="AD717" s="253"/>
      <c r="AE717" s="253"/>
      <c r="AF717" s="253"/>
      <c r="AG717" s="253"/>
      <c r="AH717" s="253"/>
      <c r="AI717" s="253"/>
      <c r="AJ717" s="253"/>
      <c r="AK717" s="253"/>
      <c r="AL717" s="253"/>
      <c r="AM717" s="253"/>
      <c r="AN717" s="253"/>
      <c r="AO717" s="253"/>
      <c r="AP717" s="256"/>
      <c r="AQ717" s="253"/>
      <c r="AR717" s="253"/>
      <c r="AS717" s="253"/>
      <c r="AT717" s="256"/>
      <c r="AU717" s="253"/>
      <c r="AV717" s="253"/>
      <c r="AW717" s="253"/>
      <c r="AX717" s="253"/>
      <c r="AY717" s="253"/>
      <c r="AZ717" s="253"/>
      <c r="BA717" s="253"/>
      <c r="BB717" s="253"/>
      <c r="BC717" s="253"/>
      <c r="BD717" s="253"/>
      <c r="BE717" s="253"/>
      <c r="BF717" s="253"/>
      <c r="BG717" s="253"/>
    </row>
    <row r="718" spans="1:59" s="252" customFormat="1" ht="15" customHeight="1" x14ac:dyDescent="0.25">
      <c r="A718" s="253"/>
      <c r="B718" s="253"/>
      <c r="C718" s="253"/>
      <c r="D718" s="253"/>
      <c r="E718" s="253"/>
      <c r="F718" s="253"/>
      <c r="G718" s="253"/>
      <c r="H718" s="253"/>
      <c r="I718" s="253"/>
      <c r="J718" s="253"/>
      <c r="K718" s="253"/>
      <c r="L718" s="253"/>
      <c r="M718" s="253"/>
      <c r="N718" s="253"/>
      <c r="O718" s="253"/>
      <c r="P718" s="253"/>
      <c r="Q718" s="253"/>
      <c r="R718" s="253"/>
      <c r="S718" s="253"/>
      <c r="T718" s="253"/>
      <c r="U718" s="253" t="s">
        <v>868</v>
      </c>
      <c r="V718" s="253"/>
      <c r="W718" s="253"/>
      <c r="X718" s="253"/>
      <c r="Y718" s="253"/>
      <c r="Z718" s="253"/>
      <c r="AA718" s="253"/>
      <c r="AB718" s="253"/>
      <c r="AC718" s="253" t="s">
        <v>320</v>
      </c>
      <c r="AD718" s="253"/>
      <c r="AE718" s="253"/>
      <c r="AF718" s="253"/>
      <c r="AG718" s="253"/>
      <c r="AH718" s="253"/>
      <c r="AI718" s="253"/>
      <c r="AJ718" s="253"/>
      <c r="AK718" s="253"/>
      <c r="AL718" s="253"/>
      <c r="AM718" s="253"/>
      <c r="AN718" s="253"/>
      <c r="AO718" s="253"/>
      <c r="AP718" s="256"/>
      <c r="AQ718" s="253"/>
      <c r="AR718" s="253"/>
      <c r="AS718" s="253"/>
      <c r="AT718" s="256"/>
      <c r="AU718" s="253"/>
      <c r="AV718" s="253"/>
      <c r="AW718" s="253"/>
      <c r="AX718" s="253"/>
      <c r="AY718" s="253"/>
      <c r="AZ718" s="253"/>
      <c r="BA718" s="253"/>
      <c r="BB718" s="253"/>
      <c r="BC718" s="253"/>
      <c r="BD718" s="253"/>
      <c r="BE718" s="253"/>
      <c r="BF718" s="253"/>
      <c r="BG718" s="253"/>
    </row>
    <row r="719" spans="1:59" s="252" customFormat="1" ht="15" customHeight="1" x14ac:dyDescent="0.25">
      <c r="A719" s="253"/>
      <c r="B719" s="253"/>
      <c r="C719" s="253"/>
      <c r="D719" s="253"/>
      <c r="E719" s="253"/>
      <c r="F719" s="253"/>
      <c r="G719" s="253"/>
      <c r="H719" s="253"/>
      <c r="I719" s="253"/>
      <c r="J719" s="253"/>
      <c r="K719" s="253"/>
      <c r="L719" s="253"/>
      <c r="M719" s="253"/>
      <c r="N719" s="253"/>
      <c r="O719" s="253"/>
      <c r="P719" s="253"/>
      <c r="Q719" s="253"/>
      <c r="R719" s="253"/>
      <c r="S719" s="253"/>
      <c r="T719" s="253"/>
      <c r="U719" s="253" t="s">
        <v>869</v>
      </c>
      <c r="V719" s="253"/>
      <c r="W719" s="253"/>
      <c r="X719" s="253"/>
      <c r="Y719" s="253"/>
      <c r="Z719" s="253"/>
      <c r="AA719" s="253"/>
      <c r="AB719" s="253"/>
      <c r="AC719" s="253" t="s">
        <v>323</v>
      </c>
      <c r="AD719" s="253"/>
      <c r="AE719" s="253"/>
      <c r="AF719" s="253"/>
      <c r="AG719" s="253"/>
      <c r="AH719" s="253"/>
      <c r="AI719" s="253"/>
      <c r="AJ719" s="253"/>
      <c r="AK719" s="253"/>
      <c r="AL719" s="253"/>
      <c r="AM719" s="253"/>
      <c r="AN719" s="253"/>
      <c r="AO719" s="253"/>
      <c r="AP719" s="256"/>
      <c r="AQ719" s="253"/>
      <c r="AR719" s="253"/>
      <c r="AS719" s="253"/>
      <c r="AT719" s="256"/>
      <c r="AU719" s="253"/>
      <c r="AV719" s="253"/>
      <c r="AW719" s="253"/>
      <c r="AX719" s="253"/>
      <c r="AY719" s="253"/>
      <c r="AZ719" s="253"/>
      <c r="BA719" s="253"/>
      <c r="BB719" s="253"/>
      <c r="BC719" s="253"/>
      <c r="BD719" s="253"/>
      <c r="BE719" s="253"/>
      <c r="BF719" s="253"/>
      <c r="BG719" s="253"/>
    </row>
    <row r="720" spans="1:59" s="252" customFormat="1" ht="15" customHeight="1" x14ac:dyDescent="0.25">
      <c r="A720" s="253"/>
      <c r="B720" s="253"/>
      <c r="C720" s="253"/>
      <c r="D720" s="253"/>
      <c r="E720" s="253"/>
      <c r="F720" s="253"/>
      <c r="G720" s="253"/>
      <c r="H720" s="253"/>
      <c r="I720" s="253"/>
      <c r="J720" s="253"/>
      <c r="K720" s="253"/>
      <c r="L720" s="253"/>
      <c r="M720" s="253"/>
      <c r="N720" s="253"/>
      <c r="O720" s="253"/>
      <c r="P720" s="253"/>
      <c r="Q720" s="253"/>
      <c r="R720" s="253"/>
      <c r="S720" s="253"/>
      <c r="T720" s="253"/>
      <c r="U720" s="253" t="s">
        <v>870</v>
      </c>
      <c r="V720" s="253"/>
      <c r="W720" s="253"/>
      <c r="X720" s="253"/>
      <c r="Y720" s="253"/>
      <c r="Z720" s="253"/>
      <c r="AA720" s="253"/>
      <c r="AB720" s="253"/>
      <c r="AC720" s="253" t="s">
        <v>332</v>
      </c>
      <c r="AD720" s="253"/>
      <c r="AE720" s="253"/>
      <c r="AF720" s="253"/>
      <c r="AG720" s="253"/>
      <c r="AH720" s="253"/>
      <c r="AI720" s="253"/>
      <c r="AJ720" s="253"/>
      <c r="AK720" s="253"/>
      <c r="AL720" s="253"/>
      <c r="AM720" s="253"/>
      <c r="AN720" s="253"/>
      <c r="AO720" s="253"/>
      <c r="AP720" s="256"/>
      <c r="AQ720" s="253"/>
      <c r="AR720" s="253"/>
      <c r="AS720" s="253"/>
      <c r="AT720" s="256"/>
      <c r="AU720" s="253"/>
      <c r="AV720" s="253"/>
      <c r="AW720" s="253"/>
      <c r="AX720" s="253"/>
      <c r="AY720" s="253"/>
      <c r="AZ720" s="253"/>
      <c r="BA720" s="253"/>
      <c r="BB720" s="253"/>
      <c r="BC720" s="253"/>
      <c r="BD720" s="253"/>
      <c r="BE720" s="253"/>
      <c r="BF720" s="253"/>
      <c r="BG720" s="253"/>
    </row>
    <row r="721" spans="1:59" s="252" customFormat="1" ht="15" customHeight="1" x14ac:dyDescent="0.25">
      <c r="A721" s="253"/>
      <c r="B721" s="253"/>
      <c r="C721" s="253"/>
      <c r="D721" s="253"/>
      <c r="E721" s="253"/>
      <c r="F721" s="253"/>
      <c r="G721" s="253"/>
      <c r="H721" s="253"/>
      <c r="I721" s="253"/>
      <c r="J721" s="253"/>
      <c r="K721" s="253"/>
      <c r="L721" s="253"/>
      <c r="M721" s="253"/>
      <c r="N721" s="253"/>
      <c r="O721" s="253"/>
      <c r="P721" s="253"/>
      <c r="Q721" s="253"/>
      <c r="R721" s="253"/>
      <c r="S721" s="253"/>
      <c r="T721" s="253"/>
      <c r="U721" s="253" t="s">
        <v>871</v>
      </c>
      <c r="V721" s="253"/>
      <c r="W721" s="253"/>
      <c r="X721" s="253"/>
      <c r="Y721" s="253"/>
      <c r="Z721" s="253"/>
      <c r="AA721" s="253"/>
      <c r="AB721" s="253"/>
      <c r="AC721" s="253" t="s">
        <v>393</v>
      </c>
      <c r="AD721" s="253"/>
      <c r="AE721" s="253"/>
      <c r="AF721" s="253"/>
      <c r="AG721" s="253"/>
      <c r="AH721" s="253"/>
      <c r="AI721" s="253"/>
      <c r="AJ721" s="253"/>
      <c r="AK721" s="253"/>
      <c r="AL721" s="253"/>
      <c r="AM721" s="253"/>
      <c r="AN721" s="253"/>
      <c r="AO721" s="253"/>
      <c r="AP721" s="256"/>
      <c r="AQ721" s="253"/>
      <c r="AR721" s="253"/>
      <c r="AS721" s="253"/>
      <c r="AT721" s="256"/>
      <c r="AU721" s="253"/>
      <c r="AV721" s="253"/>
      <c r="AW721" s="253"/>
      <c r="AX721" s="253"/>
      <c r="AY721" s="253"/>
      <c r="AZ721" s="253"/>
      <c r="BA721" s="253"/>
      <c r="BB721" s="253"/>
      <c r="BC721" s="253"/>
      <c r="BD721" s="253"/>
      <c r="BE721" s="253"/>
      <c r="BF721" s="253"/>
      <c r="BG721" s="253"/>
    </row>
    <row r="722" spans="1:59" s="252" customFormat="1" ht="15" customHeight="1" x14ac:dyDescent="0.25">
      <c r="A722" s="253"/>
      <c r="B722" s="253"/>
      <c r="C722" s="253"/>
      <c r="D722" s="253"/>
      <c r="E722" s="253"/>
      <c r="F722" s="253"/>
      <c r="G722" s="253"/>
      <c r="H722" s="253"/>
      <c r="I722" s="253"/>
      <c r="J722" s="253"/>
      <c r="K722" s="253"/>
      <c r="L722" s="253"/>
      <c r="M722" s="253"/>
      <c r="N722" s="253"/>
      <c r="O722" s="253"/>
      <c r="P722" s="253"/>
      <c r="Q722" s="253"/>
      <c r="R722" s="253"/>
      <c r="S722" s="253"/>
      <c r="T722" s="253"/>
      <c r="U722" s="253" t="s">
        <v>872</v>
      </c>
      <c r="V722" s="253"/>
      <c r="W722" s="253"/>
      <c r="X722" s="253"/>
      <c r="Y722" s="253"/>
      <c r="Z722" s="253"/>
      <c r="AA722" s="253"/>
      <c r="AB722" s="253"/>
      <c r="AC722" s="253" t="s">
        <v>316</v>
      </c>
      <c r="AD722" s="253"/>
      <c r="AE722" s="253"/>
      <c r="AF722" s="253"/>
      <c r="AG722" s="253"/>
      <c r="AH722" s="253"/>
      <c r="AI722" s="253"/>
      <c r="AJ722" s="253"/>
      <c r="AK722" s="253"/>
      <c r="AL722" s="253"/>
      <c r="AM722" s="253"/>
      <c r="AN722" s="253"/>
      <c r="AO722" s="253"/>
      <c r="AP722" s="256"/>
      <c r="AQ722" s="253"/>
      <c r="AR722" s="253"/>
      <c r="AS722" s="253"/>
      <c r="AT722" s="256"/>
      <c r="AU722" s="253"/>
      <c r="AV722" s="253"/>
      <c r="AW722" s="253"/>
      <c r="AX722" s="253"/>
      <c r="AY722" s="253"/>
      <c r="AZ722" s="253"/>
      <c r="BA722" s="253"/>
      <c r="BB722" s="253"/>
      <c r="BC722" s="253"/>
      <c r="BD722" s="253"/>
      <c r="BE722" s="253"/>
      <c r="BF722" s="253"/>
      <c r="BG722" s="253"/>
    </row>
    <row r="723" spans="1:59" s="252" customFormat="1" ht="15" customHeight="1" x14ac:dyDescent="0.25">
      <c r="A723" s="253"/>
      <c r="B723" s="253"/>
      <c r="C723" s="253"/>
      <c r="D723" s="253"/>
      <c r="E723" s="253"/>
      <c r="F723" s="253"/>
      <c r="G723" s="253"/>
      <c r="H723" s="253"/>
      <c r="I723" s="253"/>
      <c r="J723" s="253"/>
      <c r="K723" s="253"/>
      <c r="L723" s="253"/>
      <c r="M723" s="253"/>
      <c r="N723" s="253"/>
      <c r="O723" s="253"/>
      <c r="P723" s="253"/>
      <c r="Q723" s="253"/>
      <c r="R723" s="253"/>
      <c r="S723" s="253"/>
      <c r="T723" s="253"/>
      <c r="U723" s="253" t="s">
        <v>873</v>
      </c>
      <c r="V723" s="253"/>
      <c r="W723" s="253"/>
      <c r="X723" s="253"/>
      <c r="Y723" s="253"/>
      <c r="Z723" s="253"/>
      <c r="AA723" s="253"/>
      <c r="AB723" s="253"/>
      <c r="AC723" s="253" t="s">
        <v>316</v>
      </c>
      <c r="AD723" s="253"/>
      <c r="AE723" s="253"/>
      <c r="AF723" s="253"/>
      <c r="AG723" s="253"/>
      <c r="AH723" s="253"/>
      <c r="AI723" s="253"/>
      <c r="AJ723" s="253"/>
      <c r="AK723" s="253"/>
      <c r="AL723" s="253"/>
      <c r="AM723" s="253"/>
      <c r="AN723" s="253"/>
      <c r="AO723" s="253"/>
      <c r="AP723" s="256"/>
      <c r="AQ723" s="253"/>
      <c r="AR723" s="253"/>
      <c r="AS723" s="253"/>
      <c r="AT723" s="256"/>
      <c r="AU723" s="253"/>
      <c r="AV723" s="253"/>
      <c r="AW723" s="253"/>
      <c r="AX723" s="253"/>
      <c r="AY723" s="253"/>
      <c r="AZ723" s="253"/>
      <c r="BA723" s="253"/>
      <c r="BB723" s="253"/>
      <c r="BC723" s="253"/>
      <c r="BD723" s="253"/>
      <c r="BE723" s="253"/>
      <c r="BF723" s="253"/>
      <c r="BG723" s="253"/>
    </row>
    <row r="724" spans="1:59" s="252" customFormat="1" ht="15" customHeight="1" x14ac:dyDescent="0.25">
      <c r="A724" s="253"/>
      <c r="B724" s="253"/>
      <c r="C724" s="253"/>
      <c r="D724" s="253"/>
      <c r="E724" s="253"/>
      <c r="F724" s="253"/>
      <c r="G724" s="253"/>
      <c r="H724" s="253"/>
      <c r="I724" s="253"/>
      <c r="J724" s="253"/>
      <c r="K724" s="253"/>
      <c r="L724" s="253"/>
      <c r="M724" s="253"/>
      <c r="N724" s="253"/>
      <c r="O724" s="253"/>
      <c r="P724" s="253"/>
      <c r="Q724" s="253"/>
      <c r="R724" s="253"/>
      <c r="S724" s="253"/>
      <c r="T724" s="253"/>
      <c r="U724" s="253" t="s">
        <v>874</v>
      </c>
      <c r="V724" s="253"/>
      <c r="W724" s="253"/>
      <c r="X724" s="253"/>
      <c r="Y724" s="253"/>
      <c r="Z724" s="253"/>
      <c r="AA724" s="253"/>
      <c r="AB724" s="253"/>
      <c r="AC724" s="253" t="s">
        <v>320</v>
      </c>
      <c r="AD724" s="253"/>
      <c r="AE724" s="253"/>
      <c r="AF724" s="253"/>
      <c r="AG724" s="253"/>
      <c r="AH724" s="253"/>
      <c r="AI724" s="253"/>
      <c r="AJ724" s="253"/>
      <c r="AK724" s="253"/>
      <c r="AL724" s="253"/>
      <c r="AM724" s="253"/>
      <c r="AN724" s="253"/>
      <c r="AO724" s="253"/>
      <c r="AP724" s="256"/>
      <c r="AQ724" s="253"/>
      <c r="AR724" s="253"/>
      <c r="AS724" s="253"/>
      <c r="AT724" s="256"/>
      <c r="AU724" s="253"/>
      <c r="AV724" s="253"/>
      <c r="AW724" s="253"/>
      <c r="AX724" s="253"/>
      <c r="AY724" s="253"/>
      <c r="AZ724" s="253"/>
      <c r="BA724" s="253"/>
      <c r="BB724" s="253"/>
      <c r="BC724" s="253"/>
      <c r="BD724" s="253"/>
      <c r="BE724" s="253"/>
      <c r="BF724" s="253"/>
      <c r="BG724" s="253"/>
    </row>
    <row r="725" spans="1:59" s="252" customFormat="1" ht="15" customHeight="1" x14ac:dyDescent="0.25">
      <c r="A725" s="253"/>
      <c r="B725" s="253"/>
      <c r="C725" s="253"/>
      <c r="D725" s="253"/>
      <c r="E725" s="253"/>
      <c r="F725" s="253"/>
      <c r="G725" s="253"/>
      <c r="H725" s="253"/>
      <c r="I725" s="253"/>
      <c r="J725" s="253"/>
      <c r="K725" s="253"/>
      <c r="L725" s="253"/>
      <c r="M725" s="253"/>
      <c r="N725" s="253"/>
      <c r="O725" s="253"/>
      <c r="P725" s="253"/>
      <c r="Q725" s="253"/>
      <c r="R725" s="253"/>
      <c r="S725" s="253"/>
      <c r="T725" s="253"/>
      <c r="U725" s="253" t="s">
        <v>875</v>
      </c>
      <c r="V725" s="253"/>
      <c r="W725" s="253"/>
      <c r="X725" s="253"/>
      <c r="Y725" s="253"/>
      <c r="Z725" s="253"/>
      <c r="AA725" s="253"/>
      <c r="AB725" s="253"/>
      <c r="AC725" s="253" t="s">
        <v>320</v>
      </c>
      <c r="AD725" s="253"/>
      <c r="AE725" s="253"/>
      <c r="AF725" s="253"/>
      <c r="AG725" s="253"/>
      <c r="AH725" s="253"/>
      <c r="AI725" s="253"/>
      <c r="AJ725" s="253"/>
      <c r="AK725" s="253"/>
      <c r="AL725" s="253"/>
      <c r="AM725" s="253"/>
      <c r="AN725" s="253"/>
      <c r="AO725" s="253"/>
      <c r="AP725" s="256"/>
      <c r="AQ725" s="253"/>
      <c r="AR725" s="253"/>
      <c r="AS725" s="253"/>
      <c r="AT725" s="256"/>
      <c r="AU725" s="253"/>
      <c r="AV725" s="253"/>
      <c r="AW725" s="253"/>
      <c r="AX725" s="253"/>
      <c r="AY725" s="253"/>
      <c r="AZ725" s="253"/>
      <c r="BA725" s="253"/>
      <c r="BB725" s="253"/>
      <c r="BC725" s="253"/>
      <c r="BD725" s="253"/>
      <c r="BE725" s="253"/>
      <c r="BF725" s="253"/>
      <c r="BG725" s="253"/>
    </row>
    <row r="726" spans="1:59" s="252" customFormat="1" ht="15" customHeight="1" x14ac:dyDescent="0.25">
      <c r="A726" s="253"/>
      <c r="B726" s="253"/>
      <c r="C726" s="253"/>
      <c r="D726" s="253"/>
      <c r="E726" s="253"/>
      <c r="F726" s="253"/>
      <c r="G726" s="253"/>
      <c r="H726" s="253"/>
      <c r="I726" s="253"/>
      <c r="J726" s="253"/>
      <c r="K726" s="253"/>
      <c r="L726" s="253"/>
      <c r="M726" s="253"/>
      <c r="N726" s="253"/>
      <c r="O726" s="253"/>
      <c r="P726" s="253"/>
      <c r="Q726" s="253"/>
      <c r="R726" s="253"/>
      <c r="S726" s="253"/>
      <c r="T726" s="253"/>
      <c r="U726" s="253" t="s">
        <v>876</v>
      </c>
      <c r="V726" s="253"/>
      <c r="W726" s="253"/>
      <c r="X726" s="253"/>
      <c r="Y726" s="253"/>
      <c r="Z726" s="253"/>
      <c r="AA726" s="253"/>
      <c r="AB726" s="253"/>
      <c r="AC726" s="253" t="s">
        <v>323</v>
      </c>
      <c r="AD726" s="253"/>
      <c r="AE726" s="253"/>
      <c r="AF726" s="253"/>
      <c r="AG726" s="253"/>
      <c r="AH726" s="253"/>
      <c r="AI726" s="253"/>
      <c r="AJ726" s="253"/>
      <c r="AK726" s="253"/>
      <c r="AL726" s="253"/>
      <c r="AM726" s="253"/>
      <c r="AN726" s="253"/>
      <c r="AO726" s="253"/>
      <c r="AP726" s="256"/>
      <c r="AQ726" s="253"/>
      <c r="AR726" s="253"/>
      <c r="AS726" s="253"/>
      <c r="AT726" s="256"/>
      <c r="AU726" s="253"/>
      <c r="AV726" s="253"/>
      <c r="AW726" s="253"/>
      <c r="AX726" s="253"/>
      <c r="AY726" s="253"/>
      <c r="AZ726" s="253"/>
      <c r="BA726" s="253"/>
      <c r="BB726" s="253"/>
      <c r="BC726" s="253"/>
      <c r="BD726" s="253"/>
      <c r="BE726" s="253"/>
      <c r="BF726" s="253"/>
      <c r="BG726" s="253"/>
    </row>
    <row r="727" spans="1:59" s="252" customFormat="1" ht="15" customHeight="1" x14ac:dyDescent="0.25">
      <c r="A727" s="253"/>
      <c r="B727" s="253"/>
      <c r="C727" s="253"/>
      <c r="D727" s="253"/>
      <c r="E727" s="253"/>
      <c r="F727" s="253"/>
      <c r="G727" s="253"/>
      <c r="H727" s="253"/>
      <c r="I727" s="253"/>
      <c r="J727" s="253"/>
      <c r="K727" s="253"/>
      <c r="L727" s="253"/>
      <c r="M727" s="253"/>
      <c r="N727" s="253"/>
      <c r="O727" s="253"/>
      <c r="P727" s="253"/>
      <c r="Q727" s="253"/>
      <c r="R727" s="253"/>
      <c r="S727" s="253"/>
      <c r="T727" s="253"/>
      <c r="U727" s="253" t="s">
        <v>877</v>
      </c>
      <c r="V727" s="253"/>
      <c r="W727" s="253"/>
      <c r="X727" s="253"/>
      <c r="Y727" s="253"/>
      <c r="Z727" s="253"/>
      <c r="AA727" s="253"/>
      <c r="AB727" s="253"/>
      <c r="AC727" s="253" t="s">
        <v>323</v>
      </c>
      <c r="AD727" s="253"/>
      <c r="AE727" s="253"/>
      <c r="AF727" s="253"/>
      <c r="AG727" s="253"/>
      <c r="AH727" s="253"/>
      <c r="AI727" s="253"/>
      <c r="AJ727" s="253"/>
      <c r="AK727" s="253"/>
      <c r="AL727" s="253"/>
      <c r="AM727" s="253"/>
      <c r="AN727" s="253"/>
      <c r="AO727" s="253"/>
      <c r="AP727" s="256"/>
      <c r="AQ727" s="253"/>
      <c r="AR727" s="253"/>
      <c r="AS727" s="253"/>
      <c r="AT727" s="256"/>
      <c r="AU727" s="253"/>
      <c r="AV727" s="253"/>
      <c r="AW727" s="253"/>
      <c r="AX727" s="253"/>
      <c r="AY727" s="253"/>
      <c r="AZ727" s="253"/>
      <c r="BA727" s="253"/>
      <c r="BB727" s="253"/>
      <c r="BC727" s="253"/>
      <c r="BD727" s="253"/>
      <c r="BE727" s="253"/>
      <c r="BF727" s="253"/>
      <c r="BG727" s="253"/>
    </row>
    <row r="728" spans="1:59" s="252" customFormat="1" ht="15" customHeight="1" x14ac:dyDescent="0.25">
      <c r="A728" s="253"/>
      <c r="B728" s="253"/>
      <c r="C728" s="253"/>
      <c r="D728" s="253"/>
      <c r="E728" s="253"/>
      <c r="F728" s="253"/>
      <c r="G728" s="253"/>
      <c r="H728" s="253"/>
      <c r="I728" s="253"/>
      <c r="J728" s="253"/>
      <c r="K728" s="253"/>
      <c r="L728" s="253"/>
      <c r="M728" s="253"/>
      <c r="N728" s="253"/>
      <c r="O728" s="253"/>
      <c r="P728" s="253"/>
      <c r="Q728" s="253"/>
      <c r="R728" s="253"/>
      <c r="S728" s="253"/>
      <c r="T728" s="253"/>
      <c r="U728" s="253" t="s">
        <v>878</v>
      </c>
      <c r="V728" s="253"/>
      <c r="W728" s="253"/>
      <c r="X728" s="253"/>
      <c r="Y728" s="253"/>
      <c r="Z728" s="253"/>
      <c r="AA728" s="253"/>
      <c r="AB728" s="253"/>
      <c r="AC728" s="253" t="s">
        <v>323</v>
      </c>
      <c r="AD728" s="253"/>
      <c r="AE728" s="253"/>
      <c r="AF728" s="253"/>
      <c r="AG728" s="253"/>
      <c r="AH728" s="253"/>
      <c r="AI728" s="253"/>
      <c r="AJ728" s="253"/>
      <c r="AK728" s="253"/>
      <c r="AL728" s="253"/>
      <c r="AM728" s="253"/>
      <c r="AN728" s="253"/>
      <c r="AO728" s="253"/>
      <c r="AP728" s="256"/>
      <c r="AQ728" s="253"/>
      <c r="AR728" s="253"/>
      <c r="AS728" s="253"/>
      <c r="AT728" s="256"/>
      <c r="AU728" s="253"/>
      <c r="AV728" s="253"/>
      <c r="AW728" s="253"/>
      <c r="AX728" s="253"/>
      <c r="AY728" s="253"/>
      <c r="AZ728" s="253"/>
      <c r="BA728" s="253"/>
      <c r="BB728" s="253"/>
      <c r="BC728" s="253"/>
      <c r="BD728" s="253"/>
      <c r="BE728" s="253"/>
      <c r="BF728" s="253"/>
      <c r="BG728" s="253"/>
    </row>
    <row r="729" spans="1:59" s="252" customFormat="1" ht="15" customHeight="1" x14ac:dyDescent="0.25">
      <c r="A729" s="253"/>
      <c r="B729" s="253"/>
      <c r="C729" s="253"/>
      <c r="D729" s="253"/>
      <c r="E729" s="253"/>
      <c r="F729" s="253"/>
      <c r="G729" s="253"/>
      <c r="H729" s="253"/>
      <c r="I729" s="253"/>
      <c r="J729" s="253"/>
      <c r="K729" s="253"/>
      <c r="L729" s="253"/>
      <c r="M729" s="253"/>
      <c r="N729" s="253"/>
      <c r="O729" s="253"/>
      <c r="P729" s="253"/>
      <c r="Q729" s="253"/>
      <c r="R729" s="253"/>
      <c r="S729" s="253"/>
      <c r="T729" s="253"/>
      <c r="U729" s="253" t="s">
        <v>879</v>
      </c>
      <c r="V729" s="253"/>
      <c r="W729" s="253"/>
      <c r="X729" s="253"/>
      <c r="Y729" s="253"/>
      <c r="Z729" s="253"/>
      <c r="AA729" s="253"/>
      <c r="AB729" s="253"/>
      <c r="AC729" s="253" t="s">
        <v>329</v>
      </c>
      <c r="AD729" s="253"/>
      <c r="AE729" s="253"/>
      <c r="AF729" s="253"/>
      <c r="AG729" s="253"/>
      <c r="AH729" s="253"/>
      <c r="AI729" s="253"/>
      <c r="AJ729" s="253"/>
      <c r="AK729" s="253"/>
      <c r="AL729" s="253"/>
      <c r="AM729" s="253"/>
      <c r="AN729" s="253"/>
      <c r="AO729" s="253"/>
      <c r="AP729" s="256"/>
      <c r="AQ729" s="253"/>
      <c r="AR729" s="253"/>
      <c r="AS729" s="253"/>
      <c r="AT729" s="256"/>
      <c r="AU729" s="253"/>
      <c r="AV729" s="253"/>
      <c r="AW729" s="253"/>
      <c r="AX729" s="253"/>
      <c r="AY729" s="253"/>
      <c r="AZ729" s="253"/>
      <c r="BA729" s="253"/>
      <c r="BB729" s="253"/>
      <c r="BC729" s="253"/>
      <c r="BD729" s="253"/>
      <c r="BE729" s="253"/>
      <c r="BF729" s="253"/>
      <c r="BG729" s="253"/>
    </row>
    <row r="730" spans="1:59" s="252" customFormat="1" ht="15" customHeight="1" x14ac:dyDescent="0.25">
      <c r="A730" s="253"/>
      <c r="B730" s="253"/>
      <c r="C730" s="253"/>
      <c r="D730" s="253"/>
      <c r="E730" s="253"/>
      <c r="F730" s="253"/>
      <c r="G730" s="253"/>
      <c r="H730" s="253"/>
      <c r="I730" s="253"/>
      <c r="J730" s="253"/>
      <c r="K730" s="253"/>
      <c r="L730" s="253"/>
      <c r="M730" s="253"/>
      <c r="N730" s="253"/>
      <c r="O730" s="253"/>
      <c r="P730" s="253"/>
      <c r="Q730" s="253"/>
      <c r="R730" s="253"/>
      <c r="S730" s="253"/>
      <c r="T730" s="253"/>
      <c r="U730" s="253" t="s">
        <v>880</v>
      </c>
      <c r="V730" s="253"/>
      <c r="W730" s="253"/>
      <c r="X730" s="253"/>
      <c r="Y730" s="253"/>
      <c r="Z730" s="253"/>
      <c r="AA730" s="253"/>
      <c r="AB730" s="253"/>
      <c r="AC730" s="253" t="s">
        <v>320</v>
      </c>
      <c r="AD730" s="253"/>
      <c r="AE730" s="253"/>
      <c r="AF730" s="253"/>
      <c r="AG730" s="253"/>
      <c r="AH730" s="253"/>
      <c r="AI730" s="253"/>
      <c r="AJ730" s="253"/>
      <c r="AK730" s="253"/>
      <c r="AL730" s="253"/>
      <c r="AM730" s="253"/>
      <c r="AN730" s="253"/>
      <c r="AO730" s="253"/>
      <c r="AP730" s="256"/>
      <c r="AQ730" s="253"/>
      <c r="AR730" s="253"/>
      <c r="AS730" s="253"/>
      <c r="AT730" s="256"/>
      <c r="AU730" s="253"/>
      <c r="AV730" s="253"/>
      <c r="AW730" s="253"/>
      <c r="AX730" s="253"/>
      <c r="AY730" s="253"/>
      <c r="AZ730" s="253"/>
      <c r="BA730" s="253"/>
      <c r="BB730" s="253"/>
      <c r="BC730" s="253"/>
      <c r="BD730" s="253"/>
      <c r="BE730" s="253"/>
      <c r="BF730" s="253"/>
      <c r="BG730" s="253"/>
    </row>
    <row r="731" spans="1:59" s="252" customFormat="1" ht="15" customHeight="1" x14ac:dyDescent="0.25">
      <c r="A731" s="253"/>
      <c r="B731" s="253"/>
      <c r="C731" s="253"/>
      <c r="D731" s="253"/>
      <c r="E731" s="253"/>
      <c r="F731" s="253"/>
      <c r="G731" s="253"/>
      <c r="H731" s="253"/>
      <c r="I731" s="253"/>
      <c r="J731" s="253"/>
      <c r="K731" s="253"/>
      <c r="L731" s="253"/>
      <c r="M731" s="253"/>
      <c r="N731" s="253"/>
      <c r="O731" s="253"/>
      <c r="P731" s="253"/>
      <c r="Q731" s="253"/>
      <c r="R731" s="253"/>
      <c r="S731" s="253"/>
      <c r="T731" s="253"/>
      <c r="U731" s="253" t="s">
        <v>881</v>
      </c>
      <c r="V731" s="253"/>
      <c r="W731" s="253"/>
      <c r="X731" s="253"/>
      <c r="Y731" s="253"/>
      <c r="Z731" s="253"/>
      <c r="AA731" s="253"/>
      <c r="AB731" s="253"/>
      <c r="AC731" s="253" t="s">
        <v>320</v>
      </c>
      <c r="AD731" s="253"/>
      <c r="AE731" s="253"/>
      <c r="AF731" s="253"/>
      <c r="AG731" s="253"/>
      <c r="AH731" s="253"/>
      <c r="AI731" s="253"/>
      <c r="AJ731" s="253"/>
      <c r="AK731" s="253"/>
      <c r="AL731" s="253"/>
      <c r="AM731" s="253"/>
      <c r="AN731" s="253"/>
      <c r="AO731" s="253"/>
      <c r="AP731" s="256"/>
      <c r="AQ731" s="253"/>
      <c r="AR731" s="253"/>
      <c r="AS731" s="253"/>
      <c r="AT731" s="256"/>
      <c r="AU731" s="253"/>
      <c r="AV731" s="253"/>
      <c r="AW731" s="253"/>
      <c r="AX731" s="253"/>
      <c r="AY731" s="253"/>
      <c r="AZ731" s="253"/>
      <c r="BA731" s="253"/>
      <c r="BB731" s="253"/>
      <c r="BC731" s="253"/>
      <c r="BD731" s="253"/>
      <c r="BE731" s="253"/>
      <c r="BF731" s="253"/>
      <c r="BG731" s="253"/>
    </row>
    <row r="732" spans="1:59" s="252" customFormat="1" ht="15" customHeight="1" x14ac:dyDescent="0.25">
      <c r="A732" s="253"/>
      <c r="B732" s="253"/>
      <c r="C732" s="253"/>
      <c r="D732" s="253"/>
      <c r="E732" s="253"/>
      <c r="F732" s="253"/>
      <c r="G732" s="253"/>
      <c r="H732" s="253"/>
      <c r="I732" s="253"/>
      <c r="J732" s="253"/>
      <c r="K732" s="253"/>
      <c r="L732" s="253"/>
      <c r="M732" s="253"/>
      <c r="N732" s="253"/>
      <c r="O732" s="253"/>
      <c r="P732" s="253"/>
      <c r="Q732" s="253"/>
      <c r="R732" s="253"/>
      <c r="S732" s="253"/>
      <c r="T732" s="253"/>
      <c r="U732" s="253" t="s">
        <v>882</v>
      </c>
      <c r="V732" s="253"/>
      <c r="W732" s="253"/>
      <c r="X732" s="253"/>
      <c r="Y732" s="253"/>
      <c r="Z732" s="253"/>
      <c r="AA732" s="253"/>
      <c r="AB732" s="253"/>
      <c r="AC732" s="253" t="s">
        <v>318</v>
      </c>
      <c r="AD732" s="253"/>
      <c r="AE732" s="253"/>
      <c r="AF732" s="253"/>
      <c r="AG732" s="253"/>
      <c r="AH732" s="253"/>
      <c r="AI732" s="253"/>
      <c r="AJ732" s="253"/>
      <c r="AK732" s="253"/>
      <c r="AL732" s="253"/>
      <c r="AM732" s="253"/>
      <c r="AN732" s="253"/>
      <c r="AO732" s="253"/>
      <c r="AP732" s="256"/>
      <c r="AQ732" s="253"/>
      <c r="AR732" s="253"/>
      <c r="AS732" s="253"/>
      <c r="AT732" s="256"/>
      <c r="AU732" s="253"/>
      <c r="AV732" s="253"/>
      <c r="AW732" s="253"/>
      <c r="AX732" s="253"/>
      <c r="AY732" s="253"/>
      <c r="AZ732" s="253"/>
      <c r="BA732" s="253"/>
      <c r="BB732" s="253"/>
      <c r="BC732" s="253"/>
      <c r="BD732" s="253"/>
      <c r="BE732" s="253"/>
      <c r="BF732" s="253"/>
      <c r="BG732" s="253"/>
    </row>
    <row r="733" spans="1:59" s="252" customFormat="1" ht="15" customHeight="1" x14ac:dyDescent="0.25">
      <c r="A733" s="253"/>
      <c r="B733" s="253"/>
      <c r="C733" s="253"/>
      <c r="D733" s="253"/>
      <c r="E733" s="253"/>
      <c r="F733" s="253"/>
      <c r="G733" s="253"/>
      <c r="H733" s="253"/>
      <c r="I733" s="253"/>
      <c r="J733" s="253"/>
      <c r="K733" s="253"/>
      <c r="L733" s="253"/>
      <c r="M733" s="253"/>
      <c r="N733" s="253"/>
      <c r="O733" s="253"/>
      <c r="P733" s="253"/>
      <c r="Q733" s="253"/>
      <c r="R733" s="253"/>
      <c r="S733" s="253"/>
      <c r="T733" s="253"/>
      <c r="U733" s="253" t="s">
        <v>883</v>
      </c>
      <c r="V733" s="253"/>
      <c r="W733" s="253"/>
      <c r="X733" s="253"/>
      <c r="Y733" s="253"/>
      <c r="Z733" s="253"/>
      <c r="AA733" s="253"/>
      <c r="AB733" s="253"/>
      <c r="AC733" s="253" t="s">
        <v>320</v>
      </c>
      <c r="AD733" s="253"/>
      <c r="AE733" s="253"/>
      <c r="AF733" s="253"/>
      <c r="AG733" s="253"/>
      <c r="AH733" s="253"/>
      <c r="AI733" s="253"/>
      <c r="AJ733" s="253"/>
      <c r="AK733" s="253"/>
      <c r="AL733" s="253"/>
      <c r="AM733" s="253"/>
      <c r="AN733" s="253"/>
      <c r="AO733" s="253"/>
      <c r="AP733" s="256"/>
      <c r="AQ733" s="253"/>
      <c r="AR733" s="253"/>
      <c r="AS733" s="253"/>
      <c r="AT733" s="256"/>
      <c r="AU733" s="253"/>
      <c r="AV733" s="253"/>
      <c r="AW733" s="253"/>
      <c r="AX733" s="253"/>
      <c r="AY733" s="253"/>
      <c r="AZ733" s="253"/>
      <c r="BA733" s="253"/>
      <c r="BB733" s="253"/>
      <c r="BC733" s="253"/>
      <c r="BD733" s="253"/>
      <c r="BE733" s="253"/>
      <c r="BF733" s="253"/>
      <c r="BG733" s="253"/>
    </row>
    <row r="734" spans="1:59" s="252" customFormat="1" ht="15" customHeight="1" x14ac:dyDescent="0.25">
      <c r="A734" s="253"/>
      <c r="B734" s="253"/>
      <c r="C734" s="253"/>
      <c r="D734" s="253"/>
      <c r="E734" s="253"/>
      <c r="F734" s="253"/>
      <c r="G734" s="253"/>
      <c r="H734" s="253"/>
      <c r="I734" s="253"/>
      <c r="J734" s="253"/>
      <c r="K734" s="253"/>
      <c r="L734" s="253"/>
      <c r="M734" s="253"/>
      <c r="N734" s="253"/>
      <c r="O734" s="253"/>
      <c r="P734" s="253"/>
      <c r="Q734" s="253"/>
      <c r="R734" s="253"/>
      <c r="S734" s="253"/>
      <c r="T734" s="253"/>
      <c r="U734" s="253" t="s">
        <v>884</v>
      </c>
      <c r="V734" s="253"/>
      <c r="W734" s="253"/>
      <c r="X734" s="253"/>
      <c r="Y734" s="253"/>
      <c r="Z734" s="253"/>
      <c r="AA734" s="253"/>
      <c r="AB734" s="253"/>
      <c r="AC734" s="253" t="s">
        <v>332</v>
      </c>
      <c r="AD734" s="253"/>
      <c r="AE734" s="253"/>
      <c r="AF734" s="253"/>
      <c r="AG734" s="253"/>
      <c r="AH734" s="253"/>
      <c r="AI734" s="253"/>
      <c r="AJ734" s="253"/>
      <c r="AK734" s="253"/>
      <c r="AL734" s="253"/>
      <c r="AM734" s="253"/>
      <c r="AN734" s="253"/>
      <c r="AO734" s="253"/>
      <c r="AP734" s="256"/>
      <c r="AQ734" s="253"/>
      <c r="AR734" s="253"/>
      <c r="AS734" s="253"/>
      <c r="AT734" s="256"/>
      <c r="AU734" s="253"/>
      <c r="AV734" s="253"/>
      <c r="AW734" s="253"/>
      <c r="AX734" s="253"/>
      <c r="AY734" s="253"/>
      <c r="AZ734" s="253"/>
      <c r="BA734" s="253"/>
      <c r="BB734" s="253"/>
      <c r="BC734" s="253"/>
      <c r="BD734" s="253"/>
      <c r="BE734" s="253"/>
      <c r="BF734" s="253"/>
      <c r="BG734" s="253"/>
    </row>
    <row r="735" spans="1:59" s="252" customFormat="1" ht="15" customHeight="1" x14ac:dyDescent="0.25">
      <c r="A735" s="253"/>
      <c r="B735" s="253"/>
      <c r="C735" s="253"/>
      <c r="D735" s="253"/>
      <c r="E735" s="253"/>
      <c r="F735" s="253"/>
      <c r="G735" s="253"/>
      <c r="H735" s="253"/>
      <c r="I735" s="253"/>
      <c r="J735" s="253"/>
      <c r="K735" s="253"/>
      <c r="L735" s="253"/>
      <c r="M735" s="253"/>
      <c r="N735" s="253"/>
      <c r="O735" s="253"/>
      <c r="P735" s="253"/>
      <c r="Q735" s="253"/>
      <c r="R735" s="253"/>
      <c r="S735" s="253"/>
      <c r="T735" s="253"/>
      <c r="U735" s="253" t="s">
        <v>885</v>
      </c>
      <c r="V735" s="253"/>
      <c r="W735" s="253"/>
      <c r="X735" s="253"/>
      <c r="Y735" s="253"/>
      <c r="Z735" s="253"/>
      <c r="AA735" s="253"/>
      <c r="AB735" s="253"/>
      <c r="AC735" s="253" t="s">
        <v>393</v>
      </c>
      <c r="AD735" s="253"/>
      <c r="AE735" s="253"/>
      <c r="AF735" s="253"/>
      <c r="AG735" s="253"/>
      <c r="AH735" s="253"/>
      <c r="AI735" s="253"/>
      <c r="AJ735" s="253"/>
      <c r="AK735" s="253"/>
      <c r="AL735" s="253"/>
      <c r="AM735" s="253"/>
      <c r="AN735" s="253"/>
      <c r="AO735" s="253"/>
      <c r="AP735" s="256"/>
      <c r="AQ735" s="253"/>
      <c r="AR735" s="253"/>
      <c r="AS735" s="253"/>
      <c r="AT735" s="256"/>
      <c r="AU735" s="253"/>
      <c r="AV735" s="253"/>
      <c r="AW735" s="253"/>
      <c r="AX735" s="253"/>
      <c r="AY735" s="253"/>
      <c r="AZ735" s="253"/>
      <c r="BA735" s="253"/>
      <c r="BB735" s="253"/>
      <c r="BC735" s="253"/>
      <c r="BD735" s="253"/>
      <c r="BE735" s="253"/>
      <c r="BF735" s="253"/>
      <c r="BG735" s="253"/>
    </row>
    <row r="736" spans="1:59" s="252" customFormat="1" ht="15" customHeight="1" x14ac:dyDescent="0.25">
      <c r="A736" s="253"/>
      <c r="B736" s="253"/>
      <c r="C736" s="253"/>
      <c r="D736" s="253"/>
      <c r="E736" s="253"/>
      <c r="F736" s="253"/>
      <c r="G736" s="253"/>
      <c r="H736" s="253"/>
      <c r="I736" s="253"/>
      <c r="J736" s="253"/>
      <c r="K736" s="253"/>
      <c r="L736" s="253"/>
      <c r="M736" s="253"/>
      <c r="N736" s="253"/>
      <c r="O736" s="253"/>
      <c r="P736" s="253"/>
      <c r="Q736" s="253"/>
      <c r="R736" s="253"/>
      <c r="S736" s="253"/>
      <c r="T736" s="253"/>
      <c r="U736" s="253" t="s">
        <v>886</v>
      </c>
      <c r="V736" s="253"/>
      <c r="W736" s="253"/>
      <c r="X736" s="253"/>
      <c r="Y736" s="253"/>
      <c r="Z736" s="253"/>
      <c r="AA736" s="253"/>
      <c r="AB736" s="253"/>
      <c r="AC736" s="253" t="s">
        <v>316</v>
      </c>
      <c r="AD736" s="253"/>
      <c r="AE736" s="253"/>
      <c r="AF736" s="253"/>
      <c r="AG736" s="253"/>
      <c r="AH736" s="253"/>
      <c r="AI736" s="253"/>
      <c r="AJ736" s="253"/>
      <c r="AK736" s="253"/>
      <c r="AL736" s="253"/>
      <c r="AM736" s="253"/>
      <c r="AN736" s="253"/>
      <c r="AO736" s="253"/>
      <c r="AP736" s="256"/>
      <c r="AQ736" s="253"/>
      <c r="AR736" s="253"/>
      <c r="AS736" s="253"/>
      <c r="AT736" s="256"/>
      <c r="AU736" s="253"/>
      <c r="AV736" s="253"/>
      <c r="AW736" s="253"/>
      <c r="AX736" s="253"/>
      <c r="AY736" s="253"/>
      <c r="AZ736" s="253"/>
      <c r="BA736" s="253"/>
      <c r="BB736" s="253"/>
      <c r="BC736" s="253"/>
      <c r="BD736" s="253"/>
      <c r="BE736" s="253"/>
      <c r="BF736" s="253"/>
      <c r="BG736" s="253"/>
    </row>
    <row r="737" spans="1:59" s="252" customFormat="1" ht="15" customHeight="1" x14ac:dyDescent="0.25">
      <c r="A737" s="253"/>
      <c r="B737" s="253"/>
      <c r="C737" s="253"/>
      <c r="D737" s="253"/>
      <c r="E737" s="253"/>
      <c r="F737" s="253"/>
      <c r="G737" s="253"/>
      <c r="H737" s="253"/>
      <c r="I737" s="253"/>
      <c r="J737" s="253"/>
      <c r="K737" s="253"/>
      <c r="L737" s="253"/>
      <c r="M737" s="253"/>
      <c r="N737" s="253"/>
      <c r="O737" s="253"/>
      <c r="P737" s="253"/>
      <c r="Q737" s="253"/>
      <c r="R737" s="253"/>
      <c r="S737" s="253"/>
      <c r="T737" s="253"/>
      <c r="U737" s="253" t="s">
        <v>285</v>
      </c>
      <c r="V737" s="253"/>
      <c r="W737" s="253"/>
      <c r="X737" s="253"/>
      <c r="Y737" s="253"/>
      <c r="Z737" s="253"/>
      <c r="AA737" s="253"/>
      <c r="AB737" s="253"/>
      <c r="AC737" s="253" t="s">
        <v>357</v>
      </c>
      <c r="AD737" s="253"/>
      <c r="AE737" s="253"/>
      <c r="AF737" s="253"/>
      <c r="AG737" s="253"/>
      <c r="AH737" s="253"/>
      <c r="AI737" s="253"/>
      <c r="AJ737" s="253"/>
      <c r="AK737" s="253"/>
      <c r="AL737" s="253"/>
      <c r="AM737" s="253"/>
      <c r="AN737" s="253"/>
      <c r="AO737" s="253"/>
      <c r="AP737" s="256"/>
      <c r="AQ737" s="253"/>
      <c r="AR737" s="253"/>
      <c r="AS737" s="253"/>
      <c r="AT737" s="256"/>
      <c r="AU737" s="253"/>
      <c r="AV737" s="253"/>
      <c r="AW737" s="253"/>
      <c r="AX737" s="253"/>
      <c r="AY737" s="253"/>
      <c r="AZ737" s="253"/>
      <c r="BA737" s="253"/>
      <c r="BB737" s="253"/>
      <c r="BC737" s="253"/>
      <c r="BD737" s="253"/>
      <c r="BE737" s="253"/>
      <c r="BF737" s="253"/>
      <c r="BG737" s="253"/>
    </row>
    <row r="738" spans="1:59" s="252" customFormat="1" ht="15" customHeight="1" x14ac:dyDescent="0.25">
      <c r="A738" s="253"/>
      <c r="B738" s="253"/>
      <c r="C738" s="253"/>
      <c r="D738" s="253"/>
      <c r="E738" s="253"/>
      <c r="F738" s="253"/>
      <c r="G738" s="253"/>
      <c r="H738" s="253"/>
      <c r="I738" s="253"/>
      <c r="J738" s="253"/>
      <c r="K738" s="253"/>
      <c r="L738" s="253"/>
      <c r="M738" s="253"/>
      <c r="N738" s="253"/>
      <c r="O738" s="253"/>
      <c r="P738" s="253"/>
      <c r="Q738" s="253"/>
      <c r="R738" s="253"/>
      <c r="S738" s="253"/>
      <c r="T738" s="253"/>
      <c r="U738" s="253" t="s">
        <v>887</v>
      </c>
      <c r="V738" s="253"/>
      <c r="W738" s="253"/>
      <c r="X738" s="253"/>
      <c r="Y738" s="253"/>
      <c r="Z738" s="253"/>
      <c r="AA738" s="253"/>
      <c r="AB738" s="253"/>
      <c r="AC738" s="253" t="s">
        <v>320</v>
      </c>
      <c r="AD738" s="253"/>
      <c r="AE738" s="253"/>
      <c r="AF738" s="253"/>
      <c r="AG738" s="253"/>
      <c r="AH738" s="253"/>
      <c r="AI738" s="253"/>
      <c r="AJ738" s="253"/>
      <c r="AK738" s="253"/>
      <c r="AL738" s="253"/>
      <c r="AM738" s="253"/>
      <c r="AN738" s="253"/>
      <c r="AO738" s="253"/>
      <c r="AP738" s="256"/>
      <c r="AQ738" s="253"/>
      <c r="AR738" s="253"/>
      <c r="AS738" s="253"/>
      <c r="AT738" s="256"/>
      <c r="AU738" s="253"/>
      <c r="AV738" s="253"/>
      <c r="AW738" s="253"/>
      <c r="AX738" s="253"/>
      <c r="AY738" s="253"/>
      <c r="AZ738" s="253"/>
      <c r="BA738" s="253"/>
      <c r="BB738" s="253"/>
      <c r="BC738" s="253"/>
      <c r="BD738" s="253"/>
      <c r="BE738" s="253"/>
      <c r="BF738" s="253"/>
      <c r="BG738" s="253"/>
    </row>
    <row r="739" spans="1:59" s="252" customFormat="1" ht="15" customHeight="1" x14ac:dyDescent="0.25">
      <c r="A739" s="253"/>
      <c r="B739" s="253"/>
      <c r="C739" s="253"/>
      <c r="D739" s="253"/>
      <c r="E739" s="253"/>
      <c r="F739" s="253"/>
      <c r="G739" s="253"/>
      <c r="H739" s="253"/>
      <c r="I739" s="253"/>
      <c r="J739" s="253"/>
      <c r="K739" s="253"/>
      <c r="L739" s="253"/>
      <c r="M739" s="253"/>
      <c r="N739" s="253"/>
      <c r="O739" s="253"/>
      <c r="P739" s="253"/>
      <c r="Q739" s="253"/>
      <c r="R739" s="253"/>
      <c r="S739" s="253"/>
      <c r="T739" s="253"/>
      <c r="U739" s="253" t="s">
        <v>888</v>
      </c>
      <c r="V739" s="253"/>
      <c r="W739" s="253"/>
      <c r="X739" s="253"/>
      <c r="Y739" s="253"/>
      <c r="Z739" s="253"/>
      <c r="AA739" s="253"/>
      <c r="AB739" s="253"/>
      <c r="AC739" s="253" t="s">
        <v>320</v>
      </c>
      <c r="AD739" s="253"/>
      <c r="AE739" s="253"/>
      <c r="AF739" s="253"/>
      <c r="AG739" s="253"/>
      <c r="AH739" s="253"/>
      <c r="AI739" s="253"/>
      <c r="AJ739" s="253"/>
      <c r="AK739" s="253"/>
      <c r="AL739" s="253"/>
      <c r="AM739" s="253"/>
      <c r="AN739" s="253"/>
      <c r="AO739" s="253"/>
      <c r="AP739" s="256"/>
      <c r="AQ739" s="253"/>
      <c r="AR739" s="253"/>
      <c r="AS739" s="253"/>
      <c r="AT739" s="256"/>
      <c r="AU739" s="253"/>
      <c r="AV739" s="253"/>
      <c r="AW739" s="253"/>
      <c r="AX739" s="253"/>
      <c r="AY739" s="253"/>
      <c r="AZ739" s="253"/>
      <c r="BA739" s="253"/>
      <c r="BB739" s="253"/>
      <c r="BC739" s="253"/>
      <c r="BD739" s="253"/>
      <c r="BE739" s="253"/>
      <c r="BF739" s="253"/>
      <c r="BG739" s="253"/>
    </row>
    <row r="740" spans="1:59" s="252" customFormat="1" ht="15" customHeight="1" x14ac:dyDescent="0.25">
      <c r="A740" s="253"/>
      <c r="B740" s="253"/>
      <c r="C740" s="253"/>
      <c r="D740" s="253"/>
      <c r="E740" s="253"/>
      <c r="F740" s="253"/>
      <c r="G740" s="253"/>
      <c r="H740" s="253"/>
      <c r="I740" s="253"/>
      <c r="J740" s="253"/>
      <c r="K740" s="253"/>
      <c r="L740" s="253"/>
      <c r="M740" s="253"/>
      <c r="N740" s="253"/>
      <c r="O740" s="253"/>
      <c r="P740" s="253"/>
      <c r="Q740" s="253"/>
      <c r="R740" s="253"/>
      <c r="S740" s="253"/>
      <c r="T740" s="253"/>
      <c r="U740" s="253" t="s">
        <v>889</v>
      </c>
      <c r="V740" s="253"/>
      <c r="W740" s="253"/>
      <c r="X740" s="253"/>
      <c r="Y740" s="253"/>
      <c r="Z740" s="253"/>
      <c r="AA740" s="253"/>
      <c r="AB740" s="253"/>
      <c r="AC740" s="253" t="s">
        <v>318</v>
      </c>
      <c r="AD740" s="253"/>
      <c r="AE740" s="253"/>
      <c r="AF740" s="253"/>
      <c r="AG740" s="253"/>
      <c r="AH740" s="253"/>
      <c r="AI740" s="253"/>
      <c r="AJ740" s="253"/>
      <c r="AK740" s="253"/>
      <c r="AL740" s="253"/>
      <c r="AM740" s="253"/>
      <c r="AN740" s="253"/>
      <c r="AO740" s="253"/>
      <c r="AP740" s="256"/>
      <c r="AQ740" s="253"/>
      <c r="AR740" s="253"/>
      <c r="AS740" s="253"/>
      <c r="AT740" s="256"/>
      <c r="AU740" s="253"/>
      <c r="AV740" s="253"/>
      <c r="AW740" s="253"/>
      <c r="AX740" s="253"/>
      <c r="AY740" s="253"/>
      <c r="AZ740" s="253"/>
      <c r="BA740" s="253"/>
      <c r="BB740" s="253"/>
      <c r="BC740" s="253"/>
      <c r="BD740" s="253"/>
      <c r="BE740" s="253"/>
      <c r="BF740" s="253"/>
      <c r="BG740" s="253"/>
    </row>
    <row r="741" spans="1:59" s="252" customFormat="1" ht="15" customHeight="1" x14ac:dyDescent="0.25">
      <c r="A741" s="253"/>
      <c r="B741" s="253"/>
      <c r="C741" s="253"/>
      <c r="D741" s="253"/>
      <c r="E741" s="253"/>
      <c r="F741" s="253"/>
      <c r="G741" s="253"/>
      <c r="H741" s="253"/>
      <c r="I741" s="253"/>
      <c r="J741" s="253"/>
      <c r="K741" s="253"/>
      <c r="L741" s="253"/>
      <c r="M741" s="253"/>
      <c r="N741" s="253"/>
      <c r="O741" s="253"/>
      <c r="P741" s="253"/>
      <c r="Q741" s="253"/>
      <c r="R741" s="253"/>
      <c r="S741" s="253"/>
      <c r="T741" s="253"/>
      <c r="U741" s="253" t="s">
        <v>890</v>
      </c>
      <c r="V741" s="253"/>
      <c r="W741" s="253"/>
      <c r="X741" s="253"/>
      <c r="Y741" s="253"/>
      <c r="Z741" s="253"/>
      <c r="AA741" s="253"/>
      <c r="AB741" s="253"/>
      <c r="AC741" s="253" t="s">
        <v>318</v>
      </c>
      <c r="AD741" s="253"/>
      <c r="AE741" s="253"/>
      <c r="AF741" s="253"/>
      <c r="AG741" s="253"/>
      <c r="AH741" s="253"/>
      <c r="AI741" s="253"/>
      <c r="AJ741" s="253"/>
      <c r="AK741" s="253"/>
      <c r="AL741" s="253"/>
      <c r="AM741" s="253"/>
      <c r="AN741" s="253"/>
      <c r="AO741" s="253"/>
      <c r="AP741" s="256"/>
      <c r="AQ741" s="253"/>
      <c r="AR741" s="253"/>
      <c r="AS741" s="253"/>
      <c r="AT741" s="256"/>
      <c r="AU741" s="253"/>
      <c r="AV741" s="253"/>
      <c r="AW741" s="253"/>
      <c r="AX741" s="253"/>
      <c r="AY741" s="253"/>
      <c r="AZ741" s="253"/>
      <c r="BA741" s="253"/>
      <c r="BB741" s="253"/>
      <c r="BC741" s="253"/>
      <c r="BD741" s="253"/>
      <c r="BE741" s="253"/>
      <c r="BF741" s="253"/>
      <c r="BG741" s="253"/>
    </row>
    <row r="742" spans="1:59" s="252" customFormat="1" ht="15" customHeight="1" x14ac:dyDescent="0.25">
      <c r="A742" s="253"/>
      <c r="B742" s="253"/>
      <c r="C742" s="253"/>
      <c r="D742" s="253"/>
      <c r="E742" s="253"/>
      <c r="F742" s="253"/>
      <c r="G742" s="253"/>
      <c r="H742" s="253"/>
      <c r="I742" s="253"/>
      <c r="J742" s="253"/>
      <c r="K742" s="253"/>
      <c r="L742" s="253"/>
      <c r="M742" s="253"/>
      <c r="N742" s="253"/>
      <c r="O742" s="253"/>
      <c r="P742" s="253"/>
      <c r="Q742" s="253"/>
      <c r="R742" s="253"/>
      <c r="S742" s="253"/>
      <c r="T742" s="253"/>
      <c r="U742" s="253" t="s">
        <v>891</v>
      </c>
      <c r="V742" s="253"/>
      <c r="W742" s="253"/>
      <c r="X742" s="253"/>
      <c r="Y742" s="253"/>
      <c r="Z742" s="253"/>
      <c r="AA742" s="253"/>
      <c r="AB742" s="253"/>
      <c r="AC742" s="253" t="s">
        <v>316</v>
      </c>
      <c r="AD742" s="253"/>
      <c r="AE742" s="253"/>
      <c r="AF742" s="253"/>
      <c r="AG742" s="253"/>
      <c r="AH742" s="253"/>
      <c r="AI742" s="253"/>
      <c r="AJ742" s="253"/>
      <c r="AK742" s="253"/>
      <c r="AL742" s="253"/>
      <c r="AM742" s="253"/>
      <c r="AN742" s="253"/>
      <c r="AO742" s="253"/>
      <c r="AP742" s="256"/>
      <c r="AQ742" s="253"/>
      <c r="AR742" s="253"/>
      <c r="AS742" s="253"/>
      <c r="AT742" s="256"/>
      <c r="AU742" s="253"/>
      <c r="AV742" s="253"/>
      <c r="AW742" s="253"/>
      <c r="AX742" s="253"/>
      <c r="AY742" s="253"/>
      <c r="AZ742" s="253"/>
      <c r="BA742" s="253"/>
      <c r="BB742" s="253"/>
      <c r="BC742" s="253"/>
      <c r="BD742" s="253"/>
      <c r="BE742" s="253"/>
      <c r="BF742" s="253"/>
      <c r="BG742" s="253"/>
    </row>
    <row r="743" spans="1:59" s="252" customFormat="1" ht="15" customHeight="1" x14ac:dyDescent="0.25">
      <c r="A743" s="253"/>
      <c r="B743" s="253"/>
      <c r="C743" s="253"/>
      <c r="D743" s="253"/>
      <c r="E743" s="253"/>
      <c r="F743" s="253"/>
      <c r="G743" s="253"/>
      <c r="H743" s="253"/>
      <c r="I743" s="253"/>
      <c r="J743" s="253"/>
      <c r="K743" s="253"/>
      <c r="L743" s="253"/>
      <c r="M743" s="253"/>
      <c r="N743" s="253"/>
      <c r="O743" s="253"/>
      <c r="P743" s="253"/>
      <c r="Q743" s="253"/>
      <c r="R743" s="253"/>
      <c r="S743" s="253"/>
      <c r="T743" s="253"/>
      <c r="U743" s="253" t="s">
        <v>892</v>
      </c>
      <c r="V743" s="253"/>
      <c r="W743" s="253"/>
      <c r="X743" s="253"/>
      <c r="Y743" s="253"/>
      <c r="Z743" s="253"/>
      <c r="AA743" s="253"/>
      <c r="AB743" s="253"/>
      <c r="AC743" s="253" t="s">
        <v>332</v>
      </c>
      <c r="AD743" s="253"/>
      <c r="AE743" s="253"/>
      <c r="AF743" s="253"/>
      <c r="AG743" s="253"/>
      <c r="AH743" s="253"/>
      <c r="AI743" s="253"/>
      <c r="AJ743" s="253"/>
      <c r="AK743" s="253"/>
      <c r="AL743" s="253"/>
      <c r="AM743" s="253"/>
      <c r="AN743" s="253"/>
      <c r="AO743" s="253"/>
      <c r="AP743" s="256"/>
      <c r="AQ743" s="253"/>
      <c r="AR743" s="253"/>
      <c r="AS743" s="253"/>
      <c r="AT743" s="256"/>
      <c r="AU743" s="253"/>
      <c r="AV743" s="253"/>
      <c r="AW743" s="253"/>
      <c r="AX743" s="253"/>
      <c r="AY743" s="253"/>
      <c r="AZ743" s="253"/>
      <c r="BA743" s="253"/>
      <c r="BB743" s="253"/>
      <c r="BC743" s="253"/>
      <c r="BD743" s="253"/>
      <c r="BE743" s="253"/>
      <c r="BF743" s="253"/>
      <c r="BG743" s="253"/>
    </row>
    <row r="744" spans="1:59" s="252" customFormat="1" ht="15" customHeight="1" x14ac:dyDescent="0.25">
      <c r="A744" s="253"/>
      <c r="B744" s="253"/>
      <c r="C744" s="253"/>
      <c r="D744" s="253"/>
      <c r="E744" s="253"/>
      <c r="F744" s="253"/>
      <c r="G744" s="253"/>
      <c r="H744" s="253"/>
      <c r="I744" s="253"/>
      <c r="J744" s="253"/>
      <c r="K744" s="253"/>
      <c r="L744" s="253"/>
      <c r="M744" s="253"/>
      <c r="N744" s="253"/>
      <c r="O744" s="253"/>
      <c r="P744" s="253"/>
      <c r="Q744" s="253"/>
      <c r="R744" s="253"/>
      <c r="S744" s="253"/>
      <c r="T744" s="253"/>
      <c r="U744" s="253" t="s">
        <v>893</v>
      </c>
      <c r="V744" s="253"/>
      <c r="W744" s="253"/>
      <c r="X744" s="253"/>
      <c r="Y744" s="253"/>
      <c r="Z744" s="253"/>
      <c r="AA744" s="253"/>
      <c r="AB744" s="253"/>
      <c r="AC744" s="253" t="s">
        <v>323</v>
      </c>
      <c r="AD744" s="253"/>
      <c r="AE744" s="253"/>
      <c r="AF744" s="253"/>
      <c r="AG744" s="253"/>
      <c r="AH744" s="253"/>
      <c r="AI744" s="253"/>
      <c r="AJ744" s="253"/>
      <c r="AK744" s="253"/>
      <c r="AL744" s="253"/>
      <c r="AM744" s="253"/>
      <c r="AN744" s="253"/>
      <c r="AO744" s="253"/>
      <c r="AP744" s="256"/>
      <c r="AQ744" s="253"/>
      <c r="AR744" s="253"/>
      <c r="AS744" s="253"/>
      <c r="AT744" s="256"/>
      <c r="AU744" s="253"/>
      <c r="AV744" s="253"/>
      <c r="AW744" s="253"/>
      <c r="AX744" s="253"/>
      <c r="AY744" s="253"/>
      <c r="AZ744" s="253"/>
      <c r="BA744" s="253"/>
      <c r="BB744" s="253"/>
      <c r="BC744" s="253"/>
      <c r="BD744" s="253"/>
      <c r="BE744" s="253"/>
      <c r="BF744" s="253"/>
      <c r="BG744" s="253"/>
    </row>
    <row r="745" spans="1:59" s="252" customFormat="1" ht="15" customHeight="1" x14ac:dyDescent="0.25">
      <c r="A745" s="253"/>
      <c r="B745" s="253"/>
      <c r="C745" s="253"/>
      <c r="D745" s="253"/>
      <c r="E745" s="253"/>
      <c r="F745" s="253"/>
      <c r="G745" s="253"/>
      <c r="H745" s="253"/>
      <c r="I745" s="253"/>
      <c r="J745" s="253"/>
      <c r="K745" s="253"/>
      <c r="L745" s="253"/>
      <c r="M745" s="253"/>
      <c r="N745" s="253"/>
      <c r="O745" s="253"/>
      <c r="P745" s="253"/>
      <c r="Q745" s="253"/>
      <c r="R745" s="253"/>
      <c r="S745" s="253"/>
      <c r="T745" s="253"/>
      <c r="U745" s="253" t="s">
        <v>894</v>
      </c>
      <c r="V745" s="253"/>
      <c r="W745" s="253"/>
      <c r="X745" s="253"/>
      <c r="Y745" s="253"/>
      <c r="Z745" s="253"/>
      <c r="AA745" s="253"/>
      <c r="AB745" s="253"/>
      <c r="AC745" s="253" t="s">
        <v>323</v>
      </c>
      <c r="AD745" s="253"/>
      <c r="AE745" s="253"/>
      <c r="AF745" s="253"/>
      <c r="AG745" s="253"/>
      <c r="AH745" s="253"/>
      <c r="AI745" s="253"/>
      <c r="AJ745" s="253"/>
      <c r="AK745" s="253"/>
      <c r="AL745" s="253"/>
      <c r="AM745" s="253"/>
      <c r="AN745" s="253"/>
      <c r="AO745" s="253"/>
      <c r="AP745" s="256"/>
      <c r="AQ745" s="253"/>
      <c r="AR745" s="253"/>
      <c r="AS745" s="253"/>
      <c r="AT745" s="256"/>
      <c r="AU745" s="253"/>
      <c r="AV745" s="253"/>
      <c r="AW745" s="253"/>
      <c r="AX745" s="253"/>
      <c r="AY745" s="253"/>
      <c r="AZ745" s="253"/>
      <c r="BA745" s="253"/>
      <c r="BB745" s="253"/>
      <c r="BC745" s="253"/>
      <c r="BD745" s="253"/>
      <c r="BE745" s="253"/>
      <c r="BF745" s="253"/>
      <c r="BG745" s="253"/>
    </row>
    <row r="746" spans="1:59" s="252" customFormat="1" ht="15" customHeight="1" x14ac:dyDescent="0.25">
      <c r="A746" s="253"/>
      <c r="B746" s="253"/>
      <c r="C746" s="253"/>
      <c r="D746" s="253"/>
      <c r="E746" s="253"/>
      <c r="F746" s="253"/>
      <c r="G746" s="253"/>
      <c r="H746" s="253"/>
      <c r="I746" s="253"/>
      <c r="J746" s="253"/>
      <c r="K746" s="253"/>
      <c r="L746" s="253"/>
      <c r="M746" s="253"/>
      <c r="N746" s="253"/>
      <c r="O746" s="253"/>
      <c r="P746" s="253"/>
      <c r="Q746" s="253"/>
      <c r="R746" s="253"/>
      <c r="S746" s="253"/>
      <c r="T746" s="253"/>
      <c r="U746" s="253" t="s">
        <v>895</v>
      </c>
      <c r="V746" s="253"/>
      <c r="W746" s="253"/>
      <c r="X746" s="253"/>
      <c r="Y746" s="253"/>
      <c r="Z746" s="253"/>
      <c r="AA746" s="253"/>
      <c r="AB746" s="253"/>
      <c r="AC746" s="253" t="s">
        <v>320</v>
      </c>
      <c r="AD746" s="253"/>
      <c r="AE746" s="253"/>
      <c r="AF746" s="253"/>
      <c r="AG746" s="253"/>
      <c r="AH746" s="253"/>
      <c r="AI746" s="253"/>
      <c r="AJ746" s="253"/>
      <c r="AK746" s="253"/>
      <c r="AL746" s="253"/>
      <c r="AM746" s="253"/>
      <c r="AN746" s="253"/>
      <c r="AO746" s="253"/>
      <c r="AP746" s="256"/>
      <c r="AQ746" s="253"/>
      <c r="AR746" s="253"/>
      <c r="AS746" s="253"/>
      <c r="AT746" s="256"/>
      <c r="AU746" s="253"/>
      <c r="AV746" s="253"/>
      <c r="AW746" s="253"/>
      <c r="AX746" s="253"/>
      <c r="AY746" s="253"/>
      <c r="AZ746" s="253"/>
      <c r="BA746" s="253"/>
      <c r="BB746" s="253"/>
      <c r="BC746" s="253"/>
      <c r="BD746" s="253"/>
      <c r="BE746" s="253"/>
      <c r="BF746" s="253"/>
      <c r="BG746" s="253"/>
    </row>
    <row r="747" spans="1:59" s="252" customFormat="1" ht="15" customHeight="1" x14ac:dyDescent="0.25">
      <c r="A747" s="253"/>
      <c r="B747" s="253"/>
      <c r="C747" s="253"/>
      <c r="D747" s="253"/>
      <c r="E747" s="253"/>
      <c r="F747" s="253"/>
      <c r="G747" s="253"/>
      <c r="H747" s="253"/>
      <c r="I747" s="253"/>
      <c r="J747" s="253"/>
      <c r="K747" s="253"/>
      <c r="L747" s="253"/>
      <c r="M747" s="253"/>
      <c r="N747" s="253"/>
      <c r="O747" s="253"/>
      <c r="P747" s="253"/>
      <c r="Q747" s="253"/>
      <c r="R747" s="253"/>
      <c r="S747" s="253"/>
      <c r="T747" s="253"/>
      <c r="U747" s="253" t="s">
        <v>896</v>
      </c>
      <c r="V747" s="253"/>
      <c r="W747" s="253"/>
      <c r="X747" s="253"/>
      <c r="Y747" s="253"/>
      <c r="Z747" s="253"/>
      <c r="AA747" s="253"/>
      <c r="AB747" s="253"/>
      <c r="AC747" s="253" t="s">
        <v>323</v>
      </c>
      <c r="AD747" s="253"/>
      <c r="AE747" s="253"/>
      <c r="AF747" s="253"/>
      <c r="AG747" s="253"/>
      <c r="AH747" s="253"/>
      <c r="AI747" s="253"/>
      <c r="AJ747" s="253"/>
      <c r="AK747" s="253"/>
      <c r="AL747" s="253"/>
      <c r="AM747" s="253"/>
      <c r="AN747" s="253"/>
      <c r="AO747" s="253"/>
      <c r="AP747" s="256"/>
      <c r="AQ747" s="253"/>
      <c r="AR747" s="253"/>
      <c r="AS747" s="253"/>
      <c r="AT747" s="256"/>
      <c r="AU747" s="253"/>
      <c r="AV747" s="253"/>
      <c r="AW747" s="253"/>
      <c r="AX747" s="253"/>
      <c r="AY747" s="253"/>
      <c r="AZ747" s="253"/>
      <c r="BA747" s="253"/>
      <c r="BB747" s="253"/>
      <c r="BC747" s="253"/>
      <c r="BD747" s="253"/>
      <c r="BE747" s="253"/>
      <c r="BF747" s="253"/>
      <c r="BG747" s="253"/>
    </row>
    <row r="748" spans="1:59" s="252" customFormat="1" ht="15" customHeight="1" x14ac:dyDescent="0.25">
      <c r="A748" s="253"/>
      <c r="B748" s="253"/>
      <c r="C748" s="253"/>
      <c r="D748" s="253"/>
      <c r="E748" s="253"/>
      <c r="F748" s="253"/>
      <c r="G748" s="253"/>
      <c r="H748" s="253"/>
      <c r="I748" s="253"/>
      <c r="J748" s="253"/>
      <c r="K748" s="253"/>
      <c r="L748" s="253"/>
      <c r="M748" s="253"/>
      <c r="N748" s="253"/>
      <c r="O748" s="253"/>
      <c r="P748" s="253"/>
      <c r="Q748" s="253"/>
      <c r="R748" s="253"/>
      <c r="S748" s="253"/>
      <c r="T748" s="253"/>
      <c r="U748" s="253" t="s">
        <v>897</v>
      </c>
      <c r="V748" s="253"/>
      <c r="W748" s="253"/>
      <c r="X748" s="253"/>
      <c r="Y748" s="253"/>
      <c r="Z748" s="253"/>
      <c r="AA748" s="253"/>
      <c r="AB748" s="253"/>
      <c r="AC748" s="253" t="s">
        <v>320</v>
      </c>
      <c r="AD748" s="253"/>
      <c r="AE748" s="253"/>
      <c r="AF748" s="253"/>
      <c r="AG748" s="253"/>
      <c r="AH748" s="253"/>
      <c r="AI748" s="253"/>
      <c r="AJ748" s="253"/>
      <c r="AK748" s="253"/>
      <c r="AL748" s="253"/>
      <c r="AM748" s="253"/>
      <c r="AN748" s="253"/>
      <c r="AO748" s="253"/>
      <c r="AP748" s="256"/>
      <c r="AQ748" s="253"/>
      <c r="AR748" s="253"/>
      <c r="AS748" s="253"/>
      <c r="AT748" s="256"/>
      <c r="AU748" s="253"/>
      <c r="AV748" s="253"/>
      <c r="AW748" s="253"/>
      <c r="AX748" s="253"/>
      <c r="AY748" s="253"/>
      <c r="AZ748" s="253"/>
      <c r="BA748" s="253"/>
      <c r="BB748" s="253"/>
      <c r="BC748" s="253"/>
      <c r="BD748" s="253"/>
      <c r="BE748" s="253"/>
      <c r="BF748" s="253"/>
      <c r="BG748" s="253"/>
    </row>
    <row r="749" spans="1:59" s="252" customFormat="1" ht="15" customHeight="1" x14ac:dyDescent="0.25">
      <c r="A749" s="253"/>
      <c r="B749" s="253"/>
      <c r="C749" s="253"/>
      <c r="D749" s="253"/>
      <c r="E749" s="253"/>
      <c r="F749" s="253"/>
      <c r="G749" s="253"/>
      <c r="H749" s="253"/>
      <c r="I749" s="253"/>
      <c r="J749" s="253"/>
      <c r="K749" s="253"/>
      <c r="L749" s="253"/>
      <c r="M749" s="253"/>
      <c r="N749" s="253"/>
      <c r="O749" s="253"/>
      <c r="P749" s="253"/>
      <c r="Q749" s="253"/>
      <c r="R749" s="253"/>
      <c r="S749" s="253"/>
      <c r="T749" s="253"/>
      <c r="U749" s="253" t="s">
        <v>898</v>
      </c>
      <c r="V749" s="253"/>
      <c r="W749" s="253"/>
      <c r="X749" s="253"/>
      <c r="Y749" s="253"/>
      <c r="Z749" s="253"/>
      <c r="AA749" s="253"/>
      <c r="AB749" s="253"/>
      <c r="AC749" s="253" t="s">
        <v>332</v>
      </c>
      <c r="AD749" s="253"/>
      <c r="AE749" s="253"/>
      <c r="AF749" s="253"/>
      <c r="AG749" s="253"/>
      <c r="AH749" s="253"/>
      <c r="AI749" s="253"/>
      <c r="AJ749" s="253"/>
      <c r="AK749" s="253"/>
      <c r="AL749" s="253"/>
      <c r="AM749" s="253"/>
      <c r="AN749" s="253"/>
      <c r="AO749" s="253"/>
      <c r="AP749" s="256"/>
      <c r="AQ749" s="253"/>
      <c r="AR749" s="253"/>
      <c r="AS749" s="253"/>
      <c r="AT749" s="256"/>
      <c r="AU749" s="253"/>
      <c r="AV749" s="253"/>
      <c r="AW749" s="253"/>
      <c r="AX749" s="253"/>
      <c r="AY749" s="253"/>
      <c r="AZ749" s="253"/>
      <c r="BA749" s="253"/>
      <c r="BB749" s="253"/>
      <c r="BC749" s="253"/>
      <c r="BD749" s="253"/>
      <c r="BE749" s="253"/>
      <c r="BF749" s="253"/>
      <c r="BG749" s="253"/>
    </row>
    <row r="750" spans="1:59" s="252" customFormat="1" ht="15" customHeight="1" x14ac:dyDescent="0.25">
      <c r="A750" s="253"/>
      <c r="B750" s="253"/>
      <c r="C750" s="253"/>
      <c r="D750" s="253"/>
      <c r="E750" s="253"/>
      <c r="F750" s="253"/>
      <c r="G750" s="253"/>
      <c r="H750" s="253"/>
      <c r="I750" s="253"/>
      <c r="J750" s="253"/>
      <c r="K750" s="253"/>
      <c r="L750" s="253"/>
      <c r="M750" s="253"/>
      <c r="N750" s="253"/>
      <c r="O750" s="253"/>
      <c r="P750" s="253"/>
      <c r="Q750" s="253"/>
      <c r="R750" s="253"/>
      <c r="S750" s="253"/>
      <c r="T750" s="253"/>
      <c r="U750" s="253" t="s">
        <v>899</v>
      </c>
      <c r="V750" s="253"/>
      <c r="W750" s="253"/>
      <c r="X750" s="253"/>
      <c r="Y750" s="253"/>
      <c r="Z750" s="253"/>
      <c r="AA750" s="253"/>
      <c r="AB750" s="253"/>
      <c r="AC750" s="253" t="s">
        <v>357</v>
      </c>
      <c r="AD750" s="253"/>
      <c r="AE750" s="253"/>
      <c r="AF750" s="253"/>
      <c r="AG750" s="253"/>
      <c r="AH750" s="253"/>
      <c r="AI750" s="253"/>
      <c r="AJ750" s="253"/>
      <c r="AK750" s="253"/>
      <c r="AL750" s="253"/>
      <c r="AM750" s="253"/>
      <c r="AN750" s="253"/>
      <c r="AO750" s="253"/>
      <c r="AP750" s="256"/>
      <c r="AQ750" s="253"/>
      <c r="AR750" s="253"/>
      <c r="AS750" s="253"/>
      <c r="AT750" s="256"/>
      <c r="AU750" s="253"/>
      <c r="AV750" s="253"/>
      <c r="AW750" s="253"/>
      <c r="AX750" s="253"/>
      <c r="AY750" s="253"/>
      <c r="AZ750" s="253"/>
      <c r="BA750" s="253"/>
      <c r="BB750" s="253"/>
      <c r="BC750" s="253"/>
      <c r="BD750" s="253"/>
      <c r="BE750" s="253"/>
      <c r="BF750" s="253"/>
      <c r="BG750" s="253"/>
    </row>
    <row r="751" spans="1:59" s="252" customFormat="1" ht="15" customHeight="1" x14ac:dyDescent="0.25">
      <c r="A751" s="253"/>
      <c r="B751" s="253"/>
      <c r="C751" s="253"/>
      <c r="D751" s="253"/>
      <c r="E751" s="253"/>
      <c r="F751" s="253"/>
      <c r="G751" s="253"/>
      <c r="H751" s="253"/>
      <c r="I751" s="253"/>
      <c r="J751" s="253"/>
      <c r="K751" s="253"/>
      <c r="L751" s="253"/>
      <c r="M751" s="253"/>
      <c r="N751" s="253"/>
      <c r="O751" s="253"/>
      <c r="P751" s="253"/>
      <c r="Q751" s="253"/>
      <c r="R751" s="253"/>
      <c r="S751" s="253"/>
      <c r="T751" s="253"/>
      <c r="U751" s="253" t="s">
        <v>900</v>
      </c>
      <c r="V751" s="253"/>
      <c r="W751" s="253"/>
      <c r="X751" s="253"/>
      <c r="Y751" s="253"/>
      <c r="Z751" s="253"/>
      <c r="AA751" s="253"/>
      <c r="AB751" s="253"/>
      <c r="AC751" s="253" t="s">
        <v>318</v>
      </c>
      <c r="AD751" s="253"/>
      <c r="AE751" s="253"/>
      <c r="AF751" s="253"/>
      <c r="AG751" s="253"/>
      <c r="AH751" s="253"/>
      <c r="AI751" s="253"/>
      <c r="AJ751" s="253"/>
      <c r="AK751" s="253"/>
      <c r="AL751" s="253"/>
      <c r="AM751" s="253"/>
      <c r="AN751" s="253"/>
      <c r="AO751" s="253"/>
      <c r="AP751" s="256"/>
      <c r="AQ751" s="253"/>
      <c r="AR751" s="253"/>
      <c r="AS751" s="253"/>
      <c r="AT751" s="256"/>
      <c r="AU751" s="253"/>
      <c r="AV751" s="253"/>
      <c r="AW751" s="253"/>
      <c r="AX751" s="253"/>
      <c r="AY751" s="253"/>
      <c r="AZ751" s="253"/>
      <c r="BA751" s="253"/>
      <c r="BB751" s="253"/>
      <c r="BC751" s="253"/>
      <c r="BD751" s="253"/>
      <c r="BE751" s="253"/>
      <c r="BF751" s="253"/>
      <c r="BG751" s="253"/>
    </row>
    <row r="752" spans="1:59" s="252" customFormat="1" ht="15" customHeight="1" x14ac:dyDescent="0.25">
      <c r="A752" s="253"/>
      <c r="B752" s="253"/>
      <c r="C752" s="253"/>
      <c r="D752" s="253"/>
      <c r="E752" s="253"/>
      <c r="F752" s="253"/>
      <c r="G752" s="253"/>
      <c r="H752" s="253"/>
      <c r="I752" s="253"/>
      <c r="J752" s="253"/>
      <c r="K752" s="253"/>
      <c r="L752" s="253"/>
      <c r="M752" s="253"/>
      <c r="N752" s="253"/>
      <c r="O752" s="253"/>
      <c r="P752" s="253"/>
      <c r="Q752" s="253"/>
      <c r="R752" s="253"/>
      <c r="S752" s="253"/>
      <c r="T752" s="253"/>
      <c r="U752" s="253" t="s">
        <v>901</v>
      </c>
      <c r="V752" s="253"/>
      <c r="W752" s="253"/>
      <c r="X752" s="253"/>
      <c r="Y752" s="253"/>
      <c r="Z752" s="253"/>
      <c r="AA752" s="253"/>
      <c r="AB752" s="253"/>
      <c r="AC752" s="253" t="s">
        <v>323</v>
      </c>
      <c r="AD752" s="253"/>
      <c r="AE752" s="253"/>
      <c r="AF752" s="253"/>
      <c r="AG752" s="253"/>
      <c r="AH752" s="253"/>
      <c r="AI752" s="253"/>
      <c r="AJ752" s="253"/>
      <c r="AK752" s="253"/>
      <c r="AL752" s="253"/>
      <c r="AM752" s="253"/>
      <c r="AN752" s="253"/>
      <c r="AO752" s="253"/>
      <c r="AP752" s="256"/>
      <c r="AQ752" s="253"/>
      <c r="AR752" s="253"/>
      <c r="AS752" s="253"/>
      <c r="AT752" s="256"/>
      <c r="AU752" s="253"/>
      <c r="AV752" s="253"/>
      <c r="AW752" s="253"/>
      <c r="AX752" s="253"/>
      <c r="AY752" s="253"/>
      <c r="AZ752" s="253"/>
      <c r="BA752" s="253"/>
      <c r="BB752" s="253"/>
      <c r="BC752" s="253"/>
      <c r="BD752" s="253"/>
      <c r="BE752" s="253"/>
      <c r="BF752" s="253"/>
      <c r="BG752" s="253"/>
    </row>
    <row r="753" spans="1:59" s="252" customFormat="1" ht="15" customHeight="1" x14ac:dyDescent="0.25">
      <c r="A753" s="253"/>
      <c r="B753" s="253"/>
      <c r="C753" s="253"/>
      <c r="D753" s="253"/>
      <c r="E753" s="253"/>
      <c r="F753" s="253"/>
      <c r="G753" s="253"/>
      <c r="H753" s="253"/>
      <c r="I753" s="253"/>
      <c r="J753" s="253"/>
      <c r="K753" s="253"/>
      <c r="L753" s="253"/>
      <c r="M753" s="253"/>
      <c r="N753" s="253"/>
      <c r="O753" s="253"/>
      <c r="P753" s="253"/>
      <c r="Q753" s="253"/>
      <c r="R753" s="253"/>
      <c r="S753" s="253"/>
      <c r="T753" s="253"/>
      <c r="U753" s="253" t="s">
        <v>902</v>
      </c>
      <c r="V753" s="253"/>
      <c r="W753" s="253"/>
      <c r="X753" s="253"/>
      <c r="Y753" s="253"/>
      <c r="Z753" s="253"/>
      <c r="AA753" s="253"/>
      <c r="AB753" s="253"/>
      <c r="AC753" s="253" t="s">
        <v>393</v>
      </c>
      <c r="AD753" s="253"/>
      <c r="AE753" s="253"/>
      <c r="AF753" s="253"/>
      <c r="AG753" s="253"/>
      <c r="AH753" s="253"/>
      <c r="AI753" s="253"/>
      <c r="AJ753" s="253"/>
      <c r="AK753" s="253"/>
      <c r="AL753" s="253"/>
      <c r="AM753" s="253"/>
      <c r="AN753" s="253"/>
      <c r="AO753" s="253"/>
      <c r="AP753" s="256"/>
      <c r="AQ753" s="253"/>
      <c r="AR753" s="253"/>
      <c r="AS753" s="253"/>
      <c r="AT753" s="256"/>
      <c r="AU753" s="253"/>
      <c r="AV753" s="253"/>
      <c r="AW753" s="253"/>
      <c r="AX753" s="253"/>
      <c r="AY753" s="253"/>
      <c r="AZ753" s="253"/>
      <c r="BA753" s="253"/>
      <c r="BB753" s="253"/>
      <c r="BC753" s="253"/>
      <c r="BD753" s="253"/>
      <c r="BE753" s="253"/>
      <c r="BF753" s="253"/>
      <c r="BG753" s="253"/>
    </row>
    <row r="754" spans="1:59" s="252" customFormat="1" ht="15" customHeight="1" x14ac:dyDescent="0.25">
      <c r="A754" s="253"/>
      <c r="B754" s="253"/>
      <c r="C754" s="253"/>
      <c r="D754" s="253"/>
      <c r="E754" s="253"/>
      <c r="F754" s="253"/>
      <c r="G754" s="253"/>
      <c r="H754" s="253"/>
      <c r="I754" s="253"/>
      <c r="J754" s="253"/>
      <c r="K754" s="253"/>
      <c r="L754" s="253"/>
      <c r="M754" s="253"/>
      <c r="N754" s="253"/>
      <c r="O754" s="253"/>
      <c r="P754" s="253"/>
      <c r="Q754" s="253"/>
      <c r="R754" s="253"/>
      <c r="S754" s="253"/>
      <c r="T754" s="253"/>
      <c r="U754" s="253" t="s">
        <v>903</v>
      </c>
      <c r="V754" s="253"/>
      <c r="W754" s="253"/>
      <c r="X754" s="253"/>
      <c r="Y754" s="253"/>
      <c r="Z754" s="253"/>
      <c r="AA754" s="253"/>
      <c r="AB754" s="253"/>
      <c r="AC754" s="253" t="s">
        <v>318</v>
      </c>
      <c r="AD754" s="253"/>
      <c r="AE754" s="253"/>
      <c r="AF754" s="253"/>
      <c r="AG754" s="253"/>
      <c r="AH754" s="253"/>
      <c r="AI754" s="253"/>
      <c r="AJ754" s="253"/>
      <c r="AK754" s="253"/>
      <c r="AL754" s="253"/>
      <c r="AM754" s="253"/>
      <c r="AN754" s="253"/>
      <c r="AO754" s="253"/>
      <c r="AP754" s="256"/>
      <c r="AQ754" s="253"/>
      <c r="AR754" s="253"/>
      <c r="AS754" s="253"/>
      <c r="AT754" s="256"/>
      <c r="AU754" s="253"/>
      <c r="AV754" s="253"/>
      <c r="AW754" s="253"/>
      <c r="AX754" s="253"/>
      <c r="AY754" s="253"/>
      <c r="AZ754" s="253"/>
      <c r="BA754" s="253"/>
      <c r="BB754" s="253"/>
      <c r="BC754" s="253"/>
      <c r="BD754" s="253"/>
      <c r="BE754" s="253"/>
      <c r="BF754" s="253"/>
      <c r="BG754" s="253"/>
    </row>
    <row r="755" spans="1:59" s="252" customFormat="1" ht="15" customHeight="1" x14ac:dyDescent="0.25">
      <c r="A755" s="253"/>
      <c r="B755" s="253"/>
      <c r="C755" s="253"/>
      <c r="D755" s="253"/>
      <c r="E755" s="253"/>
      <c r="F755" s="253"/>
      <c r="G755" s="253"/>
      <c r="H755" s="253"/>
      <c r="I755" s="253"/>
      <c r="J755" s="253"/>
      <c r="K755" s="253"/>
      <c r="L755" s="253"/>
      <c r="M755" s="253"/>
      <c r="N755" s="253"/>
      <c r="O755" s="253"/>
      <c r="P755" s="253"/>
      <c r="Q755" s="253"/>
      <c r="R755" s="253"/>
      <c r="S755" s="253"/>
      <c r="T755" s="253"/>
      <c r="U755" s="253" t="s">
        <v>904</v>
      </c>
      <c r="V755" s="253"/>
      <c r="W755" s="253"/>
      <c r="X755" s="253"/>
      <c r="Y755" s="253"/>
      <c r="Z755" s="253"/>
      <c r="AA755" s="253"/>
      <c r="AB755" s="253"/>
      <c r="AC755" s="253" t="s">
        <v>316</v>
      </c>
      <c r="AD755" s="253"/>
      <c r="AE755" s="253"/>
      <c r="AF755" s="253"/>
      <c r="AG755" s="253"/>
      <c r="AH755" s="253"/>
      <c r="AI755" s="253"/>
      <c r="AJ755" s="253"/>
      <c r="AK755" s="253"/>
      <c r="AL755" s="253"/>
      <c r="AM755" s="253"/>
      <c r="AN755" s="253"/>
      <c r="AO755" s="253"/>
      <c r="AP755" s="256"/>
      <c r="AQ755" s="253"/>
      <c r="AR755" s="253"/>
      <c r="AS755" s="253"/>
      <c r="AT755" s="256"/>
      <c r="AU755" s="253"/>
      <c r="AV755" s="253"/>
      <c r="AW755" s="253"/>
      <c r="AX755" s="253"/>
      <c r="AY755" s="253"/>
      <c r="AZ755" s="253"/>
      <c r="BA755" s="253"/>
      <c r="BB755" s="253"/>
      <c r="BC755" s="253"/>
      <c r="BD755" s="253"/>
      <c r="BE755" s="253"/>
      <c r="BF755" s="253"/>
      <c r="BG755" s="253"/>
    </row>
    <row r="756" spans="1:59" s="252" customFormat="1" ht="15" customHeight="1" x14ac:dyDescent="0.25">
      <c r="A756" s="253"/>
      <c r="B756" s="253"/>
      <c r="C756" s="253"/>
      <c r="D756" s="253"/>
      <c r="E756" s="253"/>
      <c r="F756" s="253"/>
      <c r="G756" s="253"/>
      <c r="H756" s="253"/>
      <c r="I756" s="253"/>
      <c r="J756" s="253"/>
      <c r="K756" s="253"/>
      <c r="L756" s="253"/>
      <c r="M756" s="253"/>
      <c r="N756" s="253"/>
      <c r="O756" s="253"/>
      <c r="P756" s="253"/>
      <c r="Q756" s="253"/>
      <c r="R756" s="253"/>
      <c r="S756" s="253"/>
      <c r="T756" s="253"/>
      <c r="U756" s="253" t="s">
        <v>905</v>
      </c>
      <c r="V756" s="253"/>
      <c r="W756" s="253"/>
      <c r="X756" s="253"/>
      <c r="Y756" s="253"/>
      <c r="Z756" s="253"/>
      <c r="AA756" s="253"/>
      <c r="AB756" s="253"/>
      <c r="AC756" s="253" t="s">
        <v>320</v>
      </c>
      <c r="AD756" s="253"/>
      <c r="AE756" s="253"/>
      <c r="AF756" s="253"/>
      <c r="AG756" s="253"/>
      <c r="AH756" s="253"/>
      <c r="AI756" s="253"/>
      <c r="AJ756" s="253"/>
      <c r="AK756" s="253"/>
      <c r="AL756" s="253"/>
      <c r="AM756" s="253"/>
      <c r="AN756" s="253"/>
      <c r="AO756" s="253"/>
      <c r="AP756" s="256"/>
      <c r="AQ756" s="253"/>
      <c r="AR756" s="253"/>
      <c r="AS756" s="253"/>
      <c r="AT756" s="256"/>
      <c r="AU756" s="253"/>
      <c r="AV756" s="253"/>
      <c r="AW756" s="253"/>
      <c r="AX756" s="253"/>
      <c r="AY756" s="253"/>
      <c r="AZ756" s="253"/>
      <c r="BA756" s="253"/>
      <c r="BB756" s="253"/>
      <c r="BC756" s="253"/>
      <c r="BD756" s="253"/>
      <c r="BE756" s="253"/>
      <c r="BF756" s="253"/>
      <c r="BG756" s="253"/>
    </row>
    <row r="757" spans="1:59" s="252" customFormat="1" ht="15" customHeight="1" x14ac:dyDescent="0.25">
      <c r="A757" s="253"/>
      <c r="B757" s="253"/>
      <c r="C757" s="253"/>
      <c r="D757" s="253"/>
      <c r="E757" s="253"/>
      <c r="F757" s="253"/>
      <c r="G757" s="253"/>
      <c r="H757" s="253"/>
      <c r="I757" s="253"/>
      <c r="J757" s="253"/>
      <c r="K757" s="253"/>
      <c r="L757" s="253"/>
      <c r="M757" s="253"/>
      <c r="N757" s="253"/>
      <c r="O757" s="253"/>
      <c r="P757" s="253"/>
      <c r="Q757" s="253"/>
      <c r="R757" s="253"/>
      <c r="S757" s="253"/>
      <c r="T757" s="253"/>
      <c r="U757" s="253" t="s">
        <v>906</v>
      </c>
      <c r="V757" s="253"/>
      <c r="W757" s="253"/>
      <c r="X757" s="253"/>
      <c r="Y757" s="253"/>
      <c r="Z757" s="253"/>
      <c r="AA757" s="253"/>
      <c r="AB757" s="253"/>
      <c r="AC757" s="253" t="s">
        <v>332</v>
      </c>
      <c r="AD757" s="253"/>
      <c r="AE757" s="253"/>
      <c r="AF757" s="253"/>
      <c r="AG757" s="253"/>
      <c r="AH757" s="253"/>
      <c r="AI757" s="253"/>
      <c r="AJ757" s="253"/>
      <c r="AK757" s="253"/>
      <c r="AL757" s="253"/>
      <c r="AM757" s="253"/>
      <c r="AN757" s="253"/>
      <c r="AO757" s="253"/>
      <c r="AP757" s="256"/>
      <c r="AQ757" s="253"/>
      <c r="AR757" s="253"/>
      <c r="AS757" s="253"/>
      <c r="AT757" s="256"/>
      <c r="AU757" s="253"/>
      <c r="AV757" s="253"/>
      <c r="AW757" s="253"/>
      <c r="AX757" s="253"/>
      <c r="AY757" s="253"/>
      <c r="AZ757" s="253"/>
      <c r="BA757" s="253"/>
      <c r="BB757" s="253"/>
      <c r="BC757" s="253"/>
      <c r="BD757" s="253"/>
      <c r="BE757" s="253"/>
      <c r="BF757" s="253"/>
      <c r="BG757" s="253"/>
    </row>
    <row r="758" spans="1:59" s="252" customFormat="1" ht="15" customHeight="1" x14ac:dyDescent="0.25">
      <c r="A758" s="253"/>
      <c r="B758" s="253"/>
      <c r="C758" s="253"/>
      <c r="D758" s="253"/>
      <c r="E758" s="253"/>
      <c r="F758" s="253"/>
      <c r="G758" s="253"/>
      <c r="H758" s="253"/>
      <c r="I758" s="253"/>
      <c r="J758" s="253"/>
      <c r="K758" s="253"/>
      <c r="L758" s="253"/>
      <c r="M758" s="253"/>
      <c r="N758" s="253"/>
      <c r="O758" s="253"/>
      <c r="P758" s="253"/>
      <c r="Q758" s="253"/>
      <c r="R758" s="253"/>
      <c r="S758" s="253"/>
      <c r="T758" s="253"/>
      <c r="U758" s="253" t="s">
        <v>907</v>
      </c>
      <c r="V758" s="253"/>
      <c r="W758" s="253"/>
      <c r="X758" s="253"/>
      <c r="Y758" s="253"/>
      <c r="Z758" s="253"/>
      <c r="AA758" s="253"/>
      <c r="AB758" s="253"/>
      <c r="AC758" s="253" t="s">
        <v>332</v>
      </c>
      <c r="AD758" s="253"/>
      <c r="AE758" s="253"/>
      <c r="AF758" s="253"/>
      <c r="AG758" s="253"/>
      <c r="AH758" s="253"/>
      <c r="AI758" s="253"/>
      <c r="AJ758" s="253"/>
      <c r="AK758" s="253"/>
      <c r="AL758" s="253"/>
      <c r="AM758" s="253"/>
      <c r="AN758" s="253"/>
      <c r="AO758" s="253"/>
      <c r="AP758" s="256"/>
      <c r="AQ758" s="253"/>
      <c r="AR758" s="253"/>
      <c r="AS758" s="253"/>
      <c r="AT758" s="256"/>
      <c r="AU758" s="253"/>
      <c r="AV758" s="253"/>
      <c r="AW758" s="253"/>
      <c r="AX758" s="253"/>
      <c r="AY758" s="253"/>
      <c r="AZ758" s="253"/>
      <c r="BA758" s="253"/>
      <c r="BB758" s="253"/>
      <c r="BC758" s="253"/>
      <c r="BD758" s="253"/>
      <c r="BE758" s="253"/>
      <c r="BF758" s="253"/>
      <c r="BG758" s="253"/>
    </row>
    <row r="759" spans="1:59" s="252" customFormat="1" ht="15" customHeight="1" x14ac:dyDescent="0.25">
      <c r="A759" s="253"/>
      <c r="B759" s="253"/>
      <c r="C759" s="253"/>
      <c r="D759" s="253"/>
      <c r="E759" s="253"/>
      <c r="F759" s="253"/>
      <c r="G759" s="253"/>
      <c r="H759" s="253"/>
      <c r="I759" s="253"/>
      <c r="J759" s="253"/>
      <c r="K759" s="253"/>
      <c r="L759" s="253"/>
      <c r="M759" s="253"/>
      <c r="N759" s="253"/>
      <c r="O759" s="253"/>
      <c r="P759" s="253"/>
      <c r="Q759" s="253"/>
      <c r="R759" s="253"/>
      <c r="S759" s="253"/>
      <c r="T759" s="253"/>
      <c r="U759" s="253" t="s">
        <v>908</v>
      </c>
      <c r="V759" s="253"/>
      <c r="W759" s="253"/>
      <c r="X759" s="253"/>
      <c r="Y759" s="253"/>
      <c r="Z759" s="253"/>
      <c r="AA759" s="253"/>
      <c r="AB759" s="253"/>
      <c r="AC759" s="253" t="s">
        <v>320</v>
      </c>
      <c r="AD759" s="253"/>
      <c r="AE759" s="253"/>
      <c r="AF759" s="253"/>
      <c r="AG759" s="253"/>
      <c r="AH759" s="253"/>
      <c r="AI759" s="253"/>
      <c r="AJ759" s="253"/>
      <c r="AK759" s="253"/>
      <c r="AL759" s="253"/>
      <c r="AM759" s="253"/>
      <c r="AN759" s="253"/>
      <c r="AO759" s="253"/>
      <c r="AP759" s="256"/>
      <c r="AQ759" s="253"/>
      <c r="AR759" s="253"/>
      <c r="AS759" s="253"/>
      <c r="AT759" s="256"/>
      <c r="AU759" s="253"/>
      <c r="AV759" s="253"/>
      <c r="AW759" s="253"/>
      <c r="AX759" s="253"/>
      <c r="AY759" s="253"/>
      <c r="AZ759" s="253"/>
      <c r="BA759" s="253"/>
      <c r="BB759" s="253"/>
      <c r="BC759" s="253"/>
      <c r="BD759" s="253"/>
      <c r="BE759" s="253"/>
      <c r="BF759" s="253"/>
      <c r="BG759" s="253"/>
    </row>
    <row r="760" spans="1:59" s="252" customFormat="1" ht="15" customHeight="1" x14ac:dyDescent="0.25">
      <c r="A760" s="253"/>
      <c r="B760" s="253"/>
      <c r="C760" s="253"/>
      <c r="D760" s="253"/>
      <c r="E760" s="253"/>
      <c r="F760" s="253"/>
      <c r="G760" s="253"/>
      <c r="H760" s="253"/>
      <c r="I760" s="253"/>
      <c r="J760" s="253"/>
      <c r="K760" s="253"/>
      <c r="L760" s="253"/>
      <c r="M760" s="253"/>
      <c r="N760" s="253"/>
      <c r="O760" s="253"/>
      <c r="P760" s="253"/>
      <c r="Q760" s="253"/>
      <c r="R760" s="253"/>
      <c r="S760" s="253"/>
      <c r="T760" s="253"/>
      <c r="U760" s="253" t="s">
        <v>909</v>
      </c>
      <c r="V760" s="253"/>
      <c r="W760" s="253"/>
      <c r="X760" s="253"/>
      <c r="Y760" s="253"/>
      <c r="Z760" s="253"/>
      <c r="AA760" s="253"/>
      <c r="AB760" s="253"/>
      <c r="AC760" s="253" t="s">
        <v>393</v>
      </c>
      <c r="AD760" s="253"/>
      <c r="AE760" s="253"/>
      <c r="AF760" s="253"/>
      <c r="AG760" s="253"/>
      <c r="AH760" s="253"/>
      <c r="AI760" s="253"/>
      <c r="AJ760" s="253"/>
      <c r="AK760" s="253"/>
      <c r="AL760" s="253"/>
      <c r="AM760" s="253"/>
      <c r="AN760" s="253"/>
      <c r="AO760" s="253"/>
      <c r="AP760" s="256"/>
      <c r="AQ760" s="253"/>
      <c r="AR760" s="253"/>
      <c r="AS760" s="253"/>
      <c r="AT760" s="256"/>
      <c r="AU760" s="253"/>
      <c r="AV760" s="253"/>
      <c r="AW760" s="253"/>
      <c r="AX760" s="253"/>
      <c r="AY760" s="253"/>
      <c r="AZ760" s="253"/>
      <c r="BA760" s="253"/>
      <c r="BB760" s="253"/>
      <c r="BC760" s="253"/>
      <c r="BD760" s="253"/>
      <c r="BE760" s="253"/>
      <c r="BF760" s="253"/>
      <c r="BG760" s="253"/>
    </row>
    <row r="761" spans="1:59" s="252" customFormat="1" ht="15" customHeight="1" x14ac:dyDescent="0.25">
      <c r="A761" s="253"/>
      <c r="B761" s="253"/>
      <c r="C761" s="253"/>
      <c r="D761" s="253"/>
      <c r="E761" s="253"/>
      <c r="F761" s="253"/>
      <c r="G761" s="253"/>
      <c r="H761" s="253"/>
      <c r="I761" s="253"/>
      <c r="J761" s="253"/>
      <c r="K761" s="253"/>
      <c r="L761" s="253"/>
      <c r="M761" s="253"/>
      <c r="N761" s="253"/>
      <c r="O761" s="253"/>
      <c r="P761" s="253"/>
      <c r="Q761" s="253"/>
      <c r="R761" s="253"/>
      <c r="S761" s="253"/>
      <c r="T761" s="253"/>
      <c r="U761" s="253" t="s">
        <v>910</v>
      </c>
      <c r="V761" s="253"/>
      <c r="W761" s="253"/>
      <c r="X761" s="253"/>
      <c r="Y761" s="253"/>
      <c r="Z761" s="253"/>
      <c r="AA761" s="253"/>
      <c r="AB761" s="253"/>
      <c r="AC761" s="253" t="s">
        <v>320</v>
      </c>
      <c r="AD761" s="253"/>
      <c r="AE761" s="253"/>
      <c r="AF761" s="253"/>
      <c r="AG761" s="253"/>
      <c r="AH761" s="253"/>
      <c r="AI761" s="253"/>
      <c r="AJ761" s="253"/>
      <c r="AK761" s="253"/>
      <c r="AL761" s="253"/>
      <c r="AM761" s="253"/>
      <c r="AN761" s="253"/>
      <c r="AO761" s="253"/>
      <c r="AP761" s="256"/>
      <c r="AQ761" s="253"/>
      <c r="AR761" s="253"/>
      <c r="AS761" s="253"/>
      <c r="AT761" s="256"/>
      <c r="AU761" s="253"/>
      <c r="AV761" s="253"/>
      <c r="AW761" s="253"/>
      <c r="AX761" s="253"/>
      <c r="AY761" s="253"/>
      <c r="AZ761" s="253"/>
      <c r="BA761" s="253"/>
      <c r="BB761" s="253"/>
      <c r="BC761" s="253"/>
      <c r="BD761" s="253"/>
      <c r="BE761" s="253"/>
      <c r="BF761" s="253"/>
      <c r="BG761" s="253"/>
    </row>
    <row r="762" spans="1:59" s="252" customFormat="1" ht="15" customHeight="1" x14ac:dyDescent="0.25">
      <c r="A762" s="253"/>
      <c r="B762" s="253"/>
      <c r="C762" s="253"/>
      <c r="D762" s="253"/>
      <c r="E762" s="253"/>
      <c r="F762" s="253"/>
      <c r="G762" s="253"/>
      <c r="H762" s="253"/>
      <c r="I762" s="253"/>
      <c r="J762" s="253"/>
      <c r="K762" s="253"/>
      <c r="L762" s="253"/>
      <c r="M762" s="253"/>
      <c r="N762" s="253"/>
      <c r="O762" s="253"/>
      <c r="P762" s="253"/>
      <c r="Q762" s="253"/>
      <c r="R762" s="253"/>
      <c r="S762" s="253"/>
      <c r="T762" s="253"/>
      <c r="U762" s="253" t="s">
        <v>911</v>
      </c>
      <c r="V762" s="253"/>
      <c r="W762" s="253"/>
      <c r="X762" s="253"/>
      <c r="Y762" s="253"/>
      <c r="Z762" s="253"/>
      <c r="AA762" s="253"/>
      <c r="AB762" s="253"/>
      <c r="AC762" s="253" t="s">
        <v>318</v>
      </c>
      <c r="AD762" s="253"/>
      <c r="AE762" s="253"/>
      <c r="AF762" s="253"/>
      <c r="AG762" s="253"/>
      <c r="AH762" s="253"/>
      <c r="AI762" s="253"/>
      <c r="AJ762" s="253"/>
      <c r="AK762" s="253"/>
      <c r="AL762" s="253"/>
      <c r="AM762" s="253"/>
      <c r="AN762" s="253"/>
      <c r="AO762" s="253"/>
      <c r="AP762" s="256"/>
      <c r="AQ762" s="253"/>
      <c r="AR762" s="253"/>
      <c r="AS762" s="253"/>
      <c r="AT762" s="256"/>
      <c r="AU762" s="253"/>
      <c r="AV762" s="253"/>
      <c r="AW762" s="253"/>
      <c r="AX762" s="253"/>
      <c r="AY762" s="253"/>
      <c r="AZ762" s="253"/>
      <c r="BA762" s="253"/>
      <c r="BB762" s="253"/>
      <c r="BC762" s="253"/>
      <c r="BD762" s="253"/>
      <c r="BE762" s="253"/>
      <c r="BF762" s="253"/>
      <c r="BG762" s="253"/>
    </row>
    <row r="763" spans="1:59" s="252" customFormat="1" ht="15" customHeight="1" x14ac:dyDescent="0.25">
      <c r="A763" s="253"/>
      <c r="B763" s="253"/>
      <c r="C763" s="253"/>
      <c r="D763" s="253"/>
      <c r="E763" s="253"/>
      <c r="F763" s="253"/>
      <c r="G763" s="253"/>
      <c r="H763" s="253"/>
      <c r="I763" s="253"/>
      <c r="J763" s="253"/>
      <c r="K763" s="253"/>
      <c r="L763" s="253"/>
      <c r="M763" s="253"/>
      <c r="N763" s="253"/>
      <c r="O763" s="253"/>
      <c r="P763" s="253"/>
      <c r="Q763" s="253"/>
      <c r="R763" s="253"/>
      <c r="S763" s="253"/>
      <c r="T763" s="253"/>
      <c r="U763" s="253" t="s">
        <v>912</v>
      </c>
      <c r="V763" s="253"/>
      <c r="W763" s="253"/>
      <c r="X763" s="253"/>
      <c r="Y763" s="253"/>
      <c r="Z763" s="253"/>
      <c r="AA763" s="253"/>
      <c r="AB763" s="253"/>
      <c r="AC763" s="253" t="s">
        <v>318</v>
      </c>
      <c r="AD763" s="253"/>
      <c r="AE763" s="253"/>
      <c r="AF763" s="253"/>
      <c r="AG763" s="253"/>
      <c r="AH763" s="253"/>
      <c r="AI763" s="253"/>
      <c r="AJ763" s="253"/>
      <c r="AK763" s="253"/>
      <c r="AL763" s="253"/>
      <c r="AM763" s="253"/>
      <c r="AN763" s="253"/>
      <c r="AO763" s="253"/>
      <c r="AP763" s="256"/>
      <c r="AQ763" s="253"/>
      <c r="AR763" s="253"/>
      <c r="AS763" s="253"/>
      <c r="AT763" s="256"/>
      <c r="AU763" s="253"/>
      <c r="AV763" s="253"/>
      <c r="AW763" s="253"/>
      <c r="AX763" s="253"/>
      <c r="AY763" s="253"/>
      <c r="AZ763" s="253"/>
      <c r="BA763" s="253"/>
      <c r="BB763" s="253"/>
      <c r="BC763" s="253"/>
      <c r="BD763" s="253"/>
      <c r="BE763" s="253"/>
      <c r="BF763" s="253"/>
      <c r="BG763" s="253"/>
    </row>
    <row r="764" spans="1:59" s="252" customFormat="1" ht="15" customHeight="1" x14ac:dyDescent="0.25">
      <c r="A764" s="253"/>
      <c r="B764" s="253"/>
      <c r="C764" s="253"/>
      <c r="D764" s="253"/>
      <c r="E764" s="253"/>
      <c r="F764" s="253"/>
      <c r="G764" s="253"/>
      <c r="H764" s="253"/>
      <c r="I764" s="253"/>
      <c r="J764" s="253"/>
      <c r="K764" s="253"/>
      <c r="L764" s="253"/>
      <c r="M764" s="253"/>
      <c r="N764" s="253"/>
      <c r="O764" s="253"/>
      <c r="P764" s="253"/>
      <c r="Q764" s="253"/>
      <c r="R764" s="253"/>
      <c r="S764" s="253"/>
      <c r="T764" s="253"/>
      <c r="U764" s="253" t="s">
        <v>913</v>
      </c>
      <c r="V764" s="253"/>
      <c r="W764" s="253"/>
      <c r="X764" s="253"/>
      <c r="Y764" s="253"/>
      <c r="Z764" s="253"/>
      <c r="AA764" s="253"/>
      <c r="AB764" s="253"/>
      <c r="AC764" s="253" t="s">
        <v>316</v>
      </c>
      <c r="AD764" s="253"/>
      <c r="AE764" s="253"/>
      <c r="AF764" s="253"/>
      <c r="AG764" s="253"/>
      <c r="AH764" s="253"/>
      <c r="AI764" s="253"/>
      <c r="AJ764" s="253"/>
      <c r="AK764" s="253"/>
      <c r="AL764" s="253"/>
      <c r="AM764" s="253"/>
      <c r="AN764" s="253"/>
      <c r="AO764" s="253"/>
      <c r="AP764" s="256"/>
      <c r="AQ764" s="253"/>
      <c r="AR764" s="253"/>
      <c r="AS764" s="253"/>
      <c r="AT764" s="256"/>
      <c r="AU764" s="253"/>
      <c r="AV764" s="253"/>
      <c r="AW764" s="253"/>
      <c r="AX764" s="253"/>
      <c r="AY764" s="253"/>
      <c r="AZ764" s="253"/>
      <c r="BA764" s="253"/>
      <c r="BB764" s="253"/>
      <c r="BC764" s="253"/>
      <c r="BD764" s="253"/>
      <c r="BE764" s="253"/>
      <c r="BF764" s="253"/>
      <c r="BG764" s="253"/>
    </row>
    <row r="765" spans="1:59" s="252" customFormat="1" ht="15" customHeight="1" x14ac:dyDescent="0.25">
      <c r="A765" s="253"/>
      <c r="B765" s="253"/>
      <c r="C765" s="253"/>
      <c r="D765" s="253"/>
      <c r="E765" s="253"/>
      <c r="F765" s="253"/>
      <c r="G765" s="253"/>
      <c r="H765" s="253"/>
      <c r="I765" s="253"/>
      <c r="J765" s="253"/>
      <c r="K765" s="253"/>
      <c r="L765" s="253"/>
      <c r="M765" s="253"/>
      <c r="N765" s="253"/>
      <c r="O765" s="253"/>
      <c r="P765" s="253"/>
      <c r="Q765" s="253"/>
      <c r="R765" s="253"/>
      <c r="S765" s="253"/>
      <c r="T765" s="253"/>
      <c r="U765" s="253" t="s">
        <v>914</v>
      </c>
      <c r="V765" s="253"/>
      <c r="W765" s="253"/>
      <c r="X765" s="253"/>
      <c r="Y765" s="253"/>
      <c r="Z765" s="253"/>
      <c r="AA765" s="253"/>
      <c r="AB765" s="253"/>
      <c r="AC765" s="253" t="s">
        <v>332</v>
      </c>
      <c r="AD765" s="253"/>
      <c r="AE765" s="253"/>
      <c r="AF765" s="253"/>
      <c r="AG765" s="253"/>
      <c r="AH765" s="253"/>
      <c r="AI765" s="253"/>
      <c r="AJ765" s="253"/>
      <c r="AK765" s="253"/>
      <c r="AL765" s="253"/>
      <c r="AM765" s="253"/>
      <c r="AN765" s="253"/>
      <c r="AO765" s="253"/>
      <c r="AP765" s="256"/>
      <c r="AQ765" s="253"/>
      <c r="AR765" s="253"/>
      <c r="AS765" s="253"/>
      <c r="AT765" s="256"/>
      <c r="AU765" s="253"/>
      <c r="AV765" s="253"/>
      <c r="AW765" s="253"/>
      <c r="AX765" s="253"/>
      <c r="AY765" s="253"/>
      <c r="AZ765" s="253"/>
      <c r="BA765" s="253"/>
      <c r="BB765" s="253"/>
      <c r="BC765" s="253"/>
      <c r="BD765" s="253"/>
      <c r="BE765" s="253"/>
      <c r="BF765" s="253"/>
      <c r="BG765" s="253"/>
    </row>
    <row r="766" spans="1:59" s="252" customFormat="1" ht="15" customHeight="1" x14ac:dyDescent="0.25">
      <c r="A766" s="253"/>
      <c r="B766" s="253"/>
      <c r="C766" s="253"/>
      <c r="D766" s="253"/>
      <c r="E766" s="253"/>
      <c r="F766" s="253"/>
      <c r="G766" s="253"/>
      <c r="H766" s="253"/>
      <c r="I766" s="253"/>
      <c r="J766" s="253"/>
      <c r="K766" s="253"/>
      <c r="L766" s="253"/>
      <c r="M766" s="253"/>
      <c r="N766" s="253"/>
      <c r="O766" s="253"/>
      <c r="P766" s="253"/>
      <c r="Q766" s="253"/>
      <c r="R766" s="253"/>
      <c r="S766" s="253"/>
      <c r="T766" s="253"/>
      <c r="U766" s="253" t="s">
        <v>915</v>
      </c>
      <c r="V766" s="253"/>
      <c r="W766" s="253"/>
      <c r="X766" s="253"/>
      <c r="Y766" s="253"/>
      <c r="Z766" s="253"/>
      <c r="AA766" s="253"/>
      <c r="AB766" s="253"/>
      <c r="AC766" s="253" t="s">
        <v>332</v>
      </c>
      <c r="AD766" s="253"/>
      <c r="AE766" s="253"/>
      <c r="AF766" s="253"/>
      <c r="AG766" s="253"/>
      <c r="AH766" s="253"/>
      <c r="AI766" s="253"/>
      <c r="AJ766" s="253"/>
      <c r="AK766" s="253"/>
      <c r="AL766" s="253"/>
      <c r="AM766" s="253"/>
      <c r="AN766" s="253"/>
      <c r="AO766" s="253"/>
      <c r="AP766" s="256"/>
      <c r="AQ766" s="253"/>
      <c r="AR766" s="253"/>
      <c r="AS766" s="253"/>
      <c r="AT766" s="256"/>
      <c r="AU766" s="253"/>
      <c r="AV766" s="253"/>
      <c r="AW766" s="253"/>
      <c r="AX766" s="253"/>
      <c r="AY766" s="253"/>
      <c r="AZ766" s="253"/>
      <c r="BA766" s="253"/>
      <c r="BB766" s="253"/>
      <c r="BC766" s="253"/>
      <c r="BD766" s="253"/>
      <c r="BE766" s="253"/>
      <c r="BF766" s="253"/>
      <c r="BG766" s="253"/>
    </row>
    <row r="767" spans="1:59" s="252" customFormat="1" ht="15" customHeight="1" x14ac:dyDescent="0.25">
      <c r="A767" s="253"/>
      <c r="B767" s="253"/>
      <c r="C767" s="253"/>
      <c r="D767" s="253"/>
      <c r="E767" s="253"/>
      <c r="F767" s="253"/>
      <c r="G767" s="253"/>
      <c r="H767" s="253"/>
      <c r="I767" s="253"/>
      <c r="J767" s="253"/>
      <c r="K767" s="253"/>
      <c r="L767" s="253"/>
      <c r="M767" s="253"/>
      <c r="N767" s="253"/>
      <c r="O767" s="253"/>
      <c r="P767" s="253"/>
      <c r="Q767" s="253"/>
      <c r="R767" s="253"/>
      <c r="S767" s="253"/>
      <c r="T767" s="253"/>
      <c r="U767" s="253" t="s">
        <v>916</v>
      </c>
      <c r="V767" s="253"/>
      <c r="W767" s="253"/>
      <c r="X767" s="253"/>
      <c r="Y767" s="253"/>
      <c r="Z767" s="253"/>
      <c r="AA767" s="253"/>
      <c r="AB767" s="253"/>
      <c r="AC767" s="253" t="s">
        <v>323</v>
      </c>
      <c r="AD767" s="253"/>
      <c r="AE767" s="253"/>
      <c r="AF767" s="253"/>
      <c r="AG767" s="253"/>
      <c r="AH767" s="253"/>
      <c r="AI767" s="253"/>
      <c r="AJ767" s="253"/>
      <c r="AK767" s="253"/>
      <c r="AL767" s="253"/>
      <c r="AM767" s="253"/>
      <c r="AN767" s="253"/>
      <c r="AO767" s="253"/>
      <c r="AP767" s="256"/>
      <c r="AQ767" s="253"/>
      <c r="AR767" s="253"/>
      <c r="AS767" s="253"/>
      <c r="AT767" s="256"/>
      <c r="AU767" s="253"/>
      <c r="AV767" s="253"/>
      <c r="AW767" s="253"/>
      <c r="AX767" s="253"/>
      <c r="AY767" s="253"/>
      <c r="AZ767" s="253"/>
      <c r="BA767" s="253"/>
      <c r="BB767" s="253"/>
      <c r="BC767" s="253"/>
      <c r="BD767" s="253"/>
      <c r="BE767" s="253"/>
      <c r="BF767" s="253"/>
      <c r="BG767" s="253"/>
    </row>
    <row r="768" spans="1:59" s="252" customFormat="1" ht="15" customHeight="1" x14ac:dyDescent="0.25">
      <c r="A768" s="253"/>
      <c r="B768" s="253"/>
      <c r="C768" s="253"/>
      <c r="D768" s="253"/>
      <c r="E768" s="253"/>
      <c r="F768" s="253"/>
      <c r="G768" s="253"/>
      <c r="H768" s="253"/>
      <c r="I768" s="253"/>
      <c r="J768" s="253"/>
      <c r="K768" s="253"/>
      <c r="L768" s="253"/>
      <c r="M768" s="253"/>
      <c r="N768" s="253"/>
      <c r="O768" s="253"/>
      <c r="P768" s="253"/>
      <c r="Q768" s="253"/>
      <c r="R768" s="253"/>
      <c r="S768" s="253"/>
      <c r="T768" s="253"/>
      <c r="U768" s="253" t="s">
        <v>917</v>
      </c>
      <c r="V768" s="253"/>
      <c r="W768" s="253"/>
      <c r="X768" s="253"/>
      <c r="Y768" s="253"/>
      <c r="Z768" s="253"/>
      <c r="AA768" s="253"/>
      <c r="AB768" s="253"/>
      <c r="AC768" s="253" t="s">
        <v>318</v>
      </c>
      <c r="AD768" s="253"/>
      <c r="AE768" s="253"/>
      <c r="AF768" s="253"/>
      <c r="AG768" s="253"/>
      <c r="AH768" s="253"/>
      <c r="AI768" s="253"/>
      <c r="AJ768" s="253"/>
      <c r="AK768" s="253"/>
      <c r="AL768" s="253"/>
      <c r="AM768" s="253"/>
      <c r="AN768" s="253"/>
      <c r="AO768" s="253"/>
      <c r="AP768" s="256"/>
      <c r="AQ768" s="253"/>
      <c r="AR768" s="253"/>
      <c r="AS768" s="253"/>
      <c r="AT768" s="256"/>
      <c r="AU768" s="253"/>
      <c r="AV768" s="253"/>
      <c r="AW768" s="253"/>
      <c r="AX768" s="253"/>
      <c r="AY768" s="253"/>
      <c r="AZ768" s="253"/>
      <c r="BA768" s="253"/>
      <c r="BB768" s="253"/>
      <c r="BC768" s="253"/>
      <c r="BD768" s="253"/>
      <c r="BE768" s="253"/>
      <c r="BF768" s="253"/>
      <c r="BG768" s="253"/>
    </row>
    <row r="769" spans="1:59" s="252" customFormat="1" ht="15" customHeight="1" x14ac:dyDescent="0.25">
      <c r="A769" s="253"/>
      <c r="B769" s="253"/>
      <c r="C769" s="253"/>
      <c r="D769" s="253"/>
      <c r="E769" s="253"/>
      <c r="F769" s="253"/>
      <c r="G769" s="253"/>
      <c r="H769" s="253"/>
      <c r="I769" s="253"/>
      <c r="J769" s="253"/>
      <c r="K769" s="253"/>
      <c r="L769" s="253"/>
      <c r="M769" s="253"/>
      <c r="N769" s="253"/>
      <c r="O769" s="253"/>
      <c r="P769" s="253"/>
      <c r="Q769" s="253"/>
      <c r="R769" s="253"/>
      <c r="S769" s="253"/>
      <c r="T769" s="253"/>
      <c r="U769" s="253" t="s">
        <v>918</v>
      </c>
      <c r="V769" s="253"/>
      <c r="W769" s="253"/>
      <c r="X769" s="253"/>
      <c r="Y769" s="253"/>
      <c r="Z769" s="253"/>
      <c r="AA769" s="253"/>
      <c r="AB769" s="253"/>
      <c r="AC769" s="253" t="s">
        <v>320</v>
      </c>
      <c r="AD769" s="253"/>
      <c r="AE769" s="253"/>
      <c r="AF769" s="253"/>
      <c r="AG769" s="253"/>
      <c r="AH769" s="253"/>
      <c r="AI769" s="253"/>
      <c r="AJ769" s="253"/>
      <c r="AK769" s="253"/>
      <c r="AL769" s="253"/>
      <c r="AM769" s="253"/>
      <c r="AN769" s="253"/>
      <c r="AO769" s="253"/>
      <c r="AP769" s="256"/>
      <c r="AQ769" s="253"/>
      <c r="AR769" s="253"/>
      <c r="AS769" s="253"/>
      <c r="AT769" s="256"/>
      <c r="AU769" s="253"/>
      <c r="AV769" s="253"/>
      <c r="AW769" s="253"/>
      <c r="AX769" s="253"/>
      <c r="AY769" s="253"/>
      <c r="AZ769" s="253"/>
      <c r="BA769" s="253"/>
      <c r="BB769" s="253"/>
      <c r="BC769" s="253"/>
      <c r="BD769" s="253"/>
      <c r="BE769" s="253"/>
      <c r="BF769" s="253"/>
      <c r="BG769" s="253"/>
    </row>
    <row r="770" spans="1:59" s="252" customFormat="1" ht="15" customHeight="1" x14ac:dyDescent="0.25">
      <c r="A770" s="253"/>
      <c r="B770" s="253"/>
      <c r="C770" s="253"/>
      <c r="D770" s="253"/>
      <c r="E770" s="253"/>
      <c r="F770" s="253"/>
      <c r="G770" s="253"/>
      <c r="H770" s="253"/>
      <c r="I770" s="253"/>
      <c r="J770" s="253"/>
      <c r="K770" s="253"/>
      <c r="L770" s="253"/>
      <c r="M770" s="253"/>
      <c r="N770" s="253"/>
      <c r="O770" s="253"/>
      <c r="P770" s="253"/>
      <c r="Q770" s="253"/>
      <c r="R770" s="253"/>
      <c r="S770" s="253"/>
      <c r="T770" s="253"/>
      <c r="U770" s="253" t="s">
        <v>919</v>
      </c>
      <c r="V770" s="253"/>
      <c r="W770" s="253"/>
      <c r="X770" s="253"/>
      <c r="Y770" s="253"/>
      <c r="Z770" s="253"/>
      <c r="AA770" s="253"/>
      <c r="AB770" s="253"/>
      <c r="AC770" s="253" t="s">
        <v>393</v>
      </c>
      <c r="AD770" s="253"/>
      <c r="AE770" s="253"/>
      <c r="AF770" s="253"/>
      <c r="AG770" s="253"/>
      <c r="AH770" s="253"/>
      <c r="AI770" s="253"/>
      <c r="AJ770" s="253"/>
      <c r="AK770" s="253"/>
      <c r="AL770" s="253"/>
      <c r="AM770" s="253"/>
      <c r="AN770" s="253"/>
      <c r="AO770" s="253"/>
      <c r="AP770" s="256"/>
      <c r="AQ770" s="253"/>
      <c r="AR770" s="253"/>
      <c r="AS770" s="253"/>
      <c r="AT770" s="256"/>
      <c r="AU770" s="253"/>
      <c r="AV770" s="253"/>
      <c r="AW770" s="253"/>
      <c r="AX770" s="253"/>
      <c r="AY770" s="253"/>
      <c r="AZ770" s="253"/>
      <c r="BA770" s="253"/>
      <c r="BB770" s="253"/>
      <c r="BC770" s="253"/>
      <c r="BD770" s="253"/>
      <c r="BE770" s="253"/>
      <c r="BF770" s="253"/>
      <c r="BG770" s="253"/>
    </row>
    <row r="771" spans="1:59" s="252" customFormat="1" ht="15" customHeight="1" x14ac:dyDescent="0.25">
      <c r="A771" s="253"/>
      <c r="B771" s="253"/>
      <c r="C771" s="253"/>
      <c r="D771" s="253"/>
      <c r="E771" s="253"/>
      <c r="F771" s="253"/>
      <c r="G771" s="253"/>
      <c r="H771" s="253"/>
      <c r="I771" s="253"/>
      <c r="J771" s="253"/>
      <c r="K771" s="253"/>
      <c r="L771" s="253"/>
      <c r="M771" s="253"/>
      <c r="N771" s="253"/>
      <c r="O771" s="253"/>
      <c r="P771" s="253"/>
      <c r="Q771" s="253"/>
      <c r="R771" s="253"/>
      <c r="S771" s="253"/>
      <c r="T771" s="253"/>
      <c r="U771" s="253" t="s">
        <v>920</v>
      </c>
      <c r="V771" s="253"/>
      <c r="W771" s="253"/>
      <c r="X771" s="253"/>
      <c r="Y771" s="253"/>
      <c r="Z771" s="253"/>
      <c r="AA771" s="253"/>
      <c r="AB771" s="253"/>
      <c r="AC771" s="253" t="s">
        <v>329</v>
      </c>
      <c r="AD771" s="253"/>
      <c r="AE771" s="253"/>
      <c r="AF771" s="253"/>
      <c r="AG771" s="253"/>
      <c r="AH771" s="253"/>
      <c r="AI771" s="253"/>
      <c r="AJ771" s="253"/>
      <c r="AK771" s="253"/>
      <c r="AL771" s="253"/>
      <c r="AM771" s="253"/>
      <c r="AN771" s="253"/>
      <c r="AO771" s="253"/>
      <c r="AP771" s="256"/>
      <c r="AQ771" s="253"/>
      <c r="AR771" s="253"/>
      <c r="AS771" s="253"/>
      <c r="AT771" s="256"/>
      <c r="AU771" s="253"/>
      <c r="AV771" s="253"/>
      <c r="AW771" s="253"/>
      <c r="AX771" s="253"/>
      <c r="AY771" s="253"/>
      <c r="AZ771" s="253"/>
      <c r="BA771" s="253"/>
      <c r="BB771" s="253"/>
      <c r="BC771" s="253"/>
      <c r="BD771" s="253"/>
      <c r="BE771" s="253"/>
      <c r="BF771" s="253"/>
      <c r="BG771" s="253"/>
    </row>
    <row r="772" spans="1:59" s="252" customFormat="1" ht="15" customHeight="1" x14ac:dyDescent="0.25">
      <c r="A772" s="253"/>
      <c r="B772" s="253"/>
      <c r="C772" s="253"/>
      <c r="D772" s="253"/>
      <c r="E772" s="253"/>
      <c r="F772" s="253"/>
      <c r="G772" s="253"/>
      <c r="H772" s="253"/>
      <c r="I772" s="253"/>
      <c r="J772" s="253"/>
      <c r="K772" s="253"/>
      <c r="L772" s="253"/>
      <c r="M772" s="253"/>
      <c r="N772" s="253"/>
      <c r="O772" s="253"/>
      <c r="P772" s="253"/>
      <c r="Q772" s="253"/>
      <c r="R772" s="253"/>
      <c r="S772" s="253"/>
      <c r="T772" s="253"/>
      <c r="U772" s="253" t="s">
        <v>921</v>
      </c>
      <c r="V772" s="253"/>
      <c r="W772" s="253"/>
      <c r="X772" s="253"/>
      <c r="Y772" s="253"/>
      <c r="Z772" s="253"/>
      <c r="AA772" s="253"/>
      <c r="AB772" s="253"/>
      <c r="AC772" s="253" t="s">
        <v>393</v>
      </c>
      <c r="AD772" s="253"/>
      <c r="AE772" s="253"/>
      <c r="AF772" s="253"/>
      <c r="AG772" s="253"/>
      <c r="AH772" s="253"/>
      <c r="AI772" s="253"/>
      <c r="AJ772" s="253"/>
      <c r="AK772" s="253"/>
      <c r="AL772" s="253"/>
      <c r="AM772" s="253"/>
      <c r="AN772" s="253"/>
      <c r="AO772" s="253"/>
      <c r="AP772" s="256"/>
      <c r="AQ772" s="253"/>
      <c r="AR772" s="253"/>
      <c r="AS772" s="253"/>
      <c r="AT772" s="256"/>
      <c r="AU772" s="253"/>
      <c r="AV772" s="253"/>
      <c r="AW772" s="253"/>
      <c r="AX772" s="253"/>
      <c r="AY772" s="253"/>
      <c r="AZ772" s="253"/>
      <c r="BA772" s="253"/>
      <c r="BB772" s="253"/>
      <c r="BC772" s="253"/>
      <c r="BD772" s="253"/>
      <c r="BE772" s="253"/>
      <c r="BF772" s="253"/>
      <c r="BG772" s="253"/>
    </row>
    <row r="773" spans="1:59" s="252" customFormat="1" ht="15" customHeight="1" x14ac:dyDescent="0.25">
      <c r="A773" s="253"/>
      <c r="B773" s="253"/>
      <c r="C773" s="253"/>
      <c r="D773" s="253"/>
      <c r="E773" s="253"/>
      <c r="F773" s="253"/>
      <c r="G773" s="253"/>
      <c r="H773" s="253"/>
      <c r="I773" s="253"/>
      <c r="J773" s="253"/>
      <c r="K773" s="253"/>
      <c r="L773" s="253"/>
      <c r="M773" s="253"/>
      <c r="N773" s="253"/>
      <c r="O773" s="253"/>
      <c r="P773" s="253"/>
      <c r="Q773" s="253"/>
      <c r="R773" s="253"/>
      <c r="S773" s="253"/>
      <c r="T773" s="253"/>
      <c r="U773" s="253" t="s">
        <v>922</v>
      </c>
      <c r="V773" s="253"/>
      <c r="W773" s="253"/>
      <c r="X773" s="253"/>
      <c r="Y773" s="253"/>
      <c r="Z773" s="253"/>
      <c r="AA773" s="253"/>
      <c r="AB773" s="253"/>
      <c r="AC773" s="253" t="s">
        <v>320</v>
      </c>
      <c r="AD773" s="253"/>
      <c r="AE773" s="253"/>
      <c r="AF773" s="253"/>
      <c r="AG773" s="253"/>
      <c r="AH773" s="253"/>
      <c r="AI773" s="253"/>
      <c r="AJ773" s="253"/>
      <c r="AK773" s="253"/>
      <c r="AL773" s="253"/>
      <c r="AM773" s="253"/>
      <c r="AN773" s="253"/>
      <c r="AO773" s="253"/>
      <c r="AP773" s="256"/>
      <c r="AQ773" s="253"/>
      <c r="AR773" s="253"/>
      <c r="AS773" s="253"/>
      <c r="AT773" s="256"/>
      <c r="AU773" s="253"/>
      <c r="AV773" s="253"/>
      <c r="AW773" s="253"/>
      <c r="AX773" s="253"/>
      <c r="AY773" s="253"/>
      <c r="AZ773" s="253"/>
      <c r="BA773" s="253"/>
      <c r="BB773" s="253"/>
      <c r="BC773" s="253"/>
      <c r="BD773" s="253"/>
      <c r="BE773" s="253"/>
      <c r="BF773" s="253"/>
      <c r="BG773" s="253"/>
    </row>
    <row r="774" spans="1:59" s="252" customFormat="1" ht="15" customHeight="1" x14ac:dyDescent="0.25">
      <c r="A774" s="253"/>
      <c r="B774" s="253"/>
      <c r="C774" s="253"/>
      <c r="D774" s="253"/>
      <c r="E774" s="253"/>
      <c r="F774" s="253"/>
      <c r="G774" s="253"/>
      <c r="H774" s="253"/>
      <c r="I774" s="253"/>
      <c r="J774" s="253"/>
      <c r="K774" s="253"/>
      <c r="L774" s="253"/>
      <c r="M774" s="253"/>
      <c r="N774" s="253"/>
      <c r="O774" s="253"/>
      <c r="P774" s="253"/>
      <c r="Q774" s="253"/>
      <c r="R774" s="253"/>
      <c r="S774" s="253"/>
      <c r="T774" s="253"/>
      <c r="U774" s="253" t="s">
        <v>923</v>
      </c>
      <c r="V774" s="253"/>
      <c r="W774" s="253"/>
      <c r="X774" s="253"/>
      <c r="Y774" s="253"/>
      <c r="Z774" s="253"/>
      <c r="AA774" s="253"/>
      <c r="AB774" s="253"/>
      <c r="AC774" s="253" t="s">
        <v>323</v>
      </c>
      <c r="AD774" s="253"/>
      <c r="AE774" s="253"/>
      <c r="AF774" s="253"/>
      <c r="AG774" s="253"/>
      <c r="AH774" s="253"/>
      <c r="AI774" s="253"/>
      <c r="AJ774" s="253"/>
      <c r="AK774" s="253"/>
      <c r="AL774" s="253"/>
      <c r="AM774" s="253"/>
      <c r="AN774" s="253"/>
      <c r="AO774" s="253"/>
      <c r="AP774" s="256"/>
      <c r="AQ774" s="253"/>
      <c r="AR774" s="253"/>
      <c r="AS774" s="253"/>
      <c r="AT774" s="256"/>
      <c r="AU774" s="253"/>
      <c r="AV774" s="253"/>
      <c r="AW774" s="253"/>
      <c r="AX774" s="253"/>
      <c r="AY774" s="253"/>
      <c r="AZ774" s="253"/>
      <c r="BA774" s="253"/>
      <c r="BB774" s="253"/>
      <c r="BC774" s="253"/>
      <c r="BD774" s="253"/>
      <c r="BE774" s="253"/>
      <c r="BF774" s="253"/>
      <c r="BG774" s="253"/>
    </row>
    <row r="775" spans="1:59" s="252" customFormat="1" ht="15" customHeight="1" x14ac:dyDescent="0.25">
      <c r="A775" s="253"/>
      <c r="B775" s="253"/>
      <c r="C775" s="253"/>
      <c r="D775" s="253"/>
      <c r="E775" s="253"/>
      <c r="F775" s="253"/>
      <c r="G775" s="253"/>
      <c r="H775" s="253"/>
      <c r="I775" s="253"/>
      <c r="J775" s="253"/>
      <c r="K775" s="253"/>
      <c r="L775" s="253"/>
      <c r="M775" s="253"/>
      <c r="N775" s="253"/>
      <c r="O775" s="253"/>
      <c r="P775" s="253"/>
      <c r="Q775" s="253"/>
      <c r="R775" s="253"/>
      <c r="S775" s="253"/>
      <c r="T775" s="253"/>
      <c r="U775" s="253" t="s">
        <v>924</v>
      </c>
      <c r="V775" s="253"/>
      <c r="W775" s="253"/>
      <c r="X775" s="253"/>
      <c r="Y775" s="253"/>
      <c r="Z775" s="253"/>
      <c r="AA775" s="253"/>
      <c r="AB775" s="253"/>
      <c r="AC775" s="253" t="s">
        <v>332</v>
      </c>
      <c r="AD775" s="253"/>
      <c r="AE775" s="253"/>
      <c r="AF775" s="253"/>
      <c r="AG775" s="253"/>
      <c r="AH775" s="253"/>
      <c r="AI775" s="253"/>
      <c r="AJ775" s="253"/>
      <c r="AK775" s="253"/>
      <c r="AL775" s="253"/>
      <c r="AM775" s="253"/>
      <c r="AN775" s="253"/>
      <c r="AO775" s="253"/>
      <c r="AP775" s="256"/>
      <c r="AQ775" s="253"/>
      <c r="AR775" s="253"/>
      <c r="AS775" s="253"/>
      <c r="AT775" s="256"/>
      <c r="AU775" s="253"/>
      <c r="AV775" s="253"/>
      <c r="AW775" s="253"/>
      <c r="AX775" s="253"/>
      <c r="AY775" s="253"/>
      <c r="AZ775" s="253"/>
      <c r="BA775" s="253"/>
      <c r="BB775" s="253"/>
      <c r="BC775" s="253"/>
      <c r="BD775" s="253"/>
      <c r="BE775" s="253"/>
      <c r="BF775" s="253"/>
      <c r="BG775" s="253"/>
    </row>
    <row r="776" spans="1:59" s="252" customFormat="1" ht="15" customHeight="1" x14ac:dyDescent="0.25">
      <c r="A776" s="253"/>
      <c r="B776" s="253"/>
      <c r="C776" s="253"/>
      <c r="D776" s="253"/>
      <c r="E776" s="253"/>
      <c r="F776" s="253"/>
      <c r="G776" s="253"/>
      <c r="H776" s="253"/>
      <c r="I776" s="253"/>
      <c r="J776" s="253"/>
      <c r="K776" s="253"/>
      <c r="L776" s="253"/>
      <c r="M776" s="253"/>
      <c r="N776" s="253"/>
      <c r="O776" s="253"/>
      <c r="P776" s="253"/>
      <c r="Q776" s="253"/>
      <c r="R776" s="253"/>
      <c r="S776" s="253"/>
      <c r="T776" s="253"/>
      <c r="U776" s="253" t="s">
        <v>925</v>
      </c>
      <c r="V776" s="253"/>
      <c r="W776" s="253"/>
      <c r="X776" s="253"/>
      <c r="Y776" s="253"/>
      <c r="Z776" s="253"/>
      <c r="AA776" s="253"/>
      <c r="AB776" s="253"/>
      <c r="AC776" s="253" t="s">
        <v>332</v>
      </c>
      <c r="AD776" s="253"/>
      <c r="AE776" s="253"/>
      <c r="AF776" s="253"/>
      <c r="AG776" s="253"/>
      <c r="AH776" s="253"/>
      <c r="AI776" s="253"/>
      <c r="AJ776" s="253"/>
      <c r="AK776" s="253"/>
      <c r="AL776" s="253"/>
      <c r="AM776" s="253"/>
      <c r="AN776" s="253"/>
      <c r="AO776" s="253"/>
      <c r="AP776" s="256"/>
      <c r="AQ776" s="253"/>
      <c r="AR776" s="253"/>
      <c r="AS776" s="253"/>
      <c r="AT776" s="256"/>
      <c r="AU776" s="253"/>
      <c r="AV776" s="253"/>
      <c r="AW776" s="253"/>
      <c r="AX776" s="253"/>
      <c r="AY776" s="253"/>
      <c r="AZ776" s="253"/>
      <c r="BA776" s="253"/>
      <c r="BB776" s="253"/>
      <c r="BC776" s="253"/>
      <c r="BD776" s="253"/>
      <c r="BE776" s="253"/>
      <c r="BF776" s="253"/>
      <c r="BG776" s="253"/>
    </row>
    <row r="777" spans="1:59" s="252" customFormat="1" ht="15" customHeight="1" x14ac:dyDescent="0.25">
      <c r="A777" s="253"/>
      <c r="B777" s="253"/>
      <c r="C777" s="253"/>
      <c r="D777" s="253"/>
      <c r="E777" s="253"/>
      <c r="F777" s="253"/>
      <c r="G777" s="253"/>
      <c r="H777" s="253"/>
      <c r="I777" s="253"/>
      <c r="J777" s="253"/>
      <c r="K777" s="253"/>
      <c r="L777" s="253"/>
      <c r="M777" s="253"/>
      <c r="N777" s="253"/>
      <c r="O777" s="253"/>
      <c r="P777" s="253"/>
      <c r="Q777" s="253"/>
      <c r="R777" s="253"/>
      <c r="S777" s="253"/>
      <c r="T777" s="253"/>
      <c r="U777" s="253" t="s">
        <v>926</v>
      </c>
      <c r="V777" s="253"/>
      <c r="W777" s="253"/>
      <c r="X777" s="253"/>
      <c r="Y777" s="253"/>
      <c r="Z777" s="253"/>
      <c r="AA777" s="253"/>
      <c r="AB777" s="253"/>
      <c r="AC777" s="253" t="s">
        <v>332</v>
      </c>
      <c r="AD777" s="253"/>
      <c r="AE777" s="253"/>
      <c r="AF777" s="253"/>
      <c r="AG777" s="253"/>
      <c r="AH777" s="253"/>
      <c r="AI777" s="253"/>
      <c r="AJ777" s="253"/>
      <c r="AK777" s="253"/>
      <c r="AL777" s="253"/>
      <c r="AM777" s="253"/>
      <c r="AN777" s="253"/>
      <c r="AO777" s="253"/>
      <c r="AP777" s="256"/>
      <c r="AQ777" s="253"/>
      <c r="AR777" s="253"/>
      <c r="AS777" s="253"/>
      <c r="AT777" s="256"/>
      <c r="AU777" s="253"/>
      <c r="AV777" s="253"/>
      <c r="AW777" s="253"/>
      <c r="AX777" s="253"/>
      <c r="AY777" s="253"/>
      <c r="AZ777" s="253"/>
      <c r="BA777" s="253"/>
      <c r="BB777" s="253"/>
      <c r="BC777" s="253"/>
      <c r="BD777" s="253"/>
      <c r="BE777" s="253"/>
      <c r="BF777" s="253"/>
      <c r="BG777" s="253"/>
    </row>
    <row r="778" spans="1:59" s="252" customFormat="1" ht="15" customHeight="1" x14ac:dyDescent="0.25">
      <c r="A778" s="253"/>
      <c r="B778" s="253"/>
      <c r="C778" s="253"/>
      <c r="D778" s="253"/>
      <c r="E778" s="253"/>
      <c r="F778" s="253"/>
      <c r="G778" s="253"/>
      <c r="H778" s="253"/>
      <c r="I778" s="253"/>
      <c r="J778" s="253"/>
      <c r="K778" s="253"/>
      <c r="L778" s="253"/>
      <c r="M778" s="253"/>
      <c r="N778" s="253"/>
      <c r="O778" s="253"/>
      <c r="P778" s="253"/>
      <c r="Q778" s="253"/>
      <c r="R778" s="253"/>
      <c r="S778" s="253"/>
      <c r="T778" s="253"/>
      <c r="U778" s="253" t="s">
        <v>927</v>
      </c>
      <c r="V778" s="253"/>
      <c r="W778" s="253"/>
      <c r="X778" s="253"/>
      <c r="Y778" s="253"/>
      <c r="Z778" s="253"/>
      <c r="AA778" s="253"/>
      <c r="AB778" s="253"/>
      <c r="AC778" s="253" t="s">
        <v>316</v>
      </c>
      <c r="AD778" s="253"/>
      <c r="AE778" s="253"/>
      <c r="AF778" s="253"/>
      <c r="AG778" s="253"/>
      <c r="AH778" s="253"/>
      <c r="AI778" s="253"/>
      <c r="AJ778" s="253"/>
      <c r="AK778" s="253"/>
      <c r="AL778" s="253"/>
      <c r="AM778" s="253"/>
      <c r="AN778" s="253"/>
      <c r="AO778" s="253"/>
      <c r="AP778" s="256"/>
      <c r="AQ778" s="253"/>
      <c r="AR778" s="253"/>
      <c r="AS778" s="253"/>
      <c r="AT778" s="256"/>
      <c r="AU778" s="253"/>
      <c r="AV778" s="253"/>
      <c r="AW778" s="253"/>
      <c r="AX778" s="253"/>
      <c r="AY778" s="253"/>
      <c r="AZ778" s="253"/>
      <c r="BA778" s="253"/>
      <c r="BB778" s="253"/>
      <c r="BC778" s="253"/>
      <c r="BD778" s="253"/>
      <c r="BE778" s="253"/>
      <c r="BF778" s="253"/>
      <c r="BG778" s="253"/>
    </row>
    <row r="779" spans="1:59" s="252" customFormat="1" ht="15" customHeight="1" x14ac:dyDescent="0.25">
      <c r="A779" s="253"/>
      <c r="B779" s="253"/>
      <c r="C779" s="253"/>
      <c r="D779" s="253"/>
      <c r="E779" s="253"/>
      <c r="F779" s="253"/>
      <c r="G779" s="253"/>
      <c r="H779" s="253"/>
      <c r="I779" s="253"/>
      <c r="J779" s="253"/>
      <c r="K779" s="253"/>
      <c r="L779" s="253"/>
      <c r="M779" s="253"/>
      <c r="N779" s="253"/>
      <c r="O779" s="253"/>
      <c r="P779" s="253"/>
      <c r="Q779" s="253"/>
      <c r="R779" s="253"/>
      <c r="S779" s="253"/>
      <c r="T779" s="253"/>
      <c r="U779" s="253" t="s">
        <v>928</v>
      </c>
      <c r="V779" s="253"/>
      <c r="W779" s="253"/>
      <c r="X779" s="253"/>
      <c r="Y779" s="253"/>
      <c r="Z779" s="253"/>
      <c r="AA779" s="253"/>
      <c r="AB779" s="253"/>
      <c r="AC779" s="253" t="s">
        <v>332</v>
      </c>
      <c r="AD779" s="253"/>
      <c r="AE779" s="253"/>
      <c r="AF779" s="253"/>
      <c r="AG779" s="253"/>
      <c r="AH779" s="253"/>
      <c r="AI779" s="253"/>
      <c r="AJ779" s="253"/>
      <c r="AK779" s="253"/>
      <c r="AL779" s="253"/>
      <c r="AM779" s="253"/>
      <c r="AN779" s="253"/>
      <c r="AO779" s="253"/>
      <c r="AP779" s="256"/>
      <c r="AQ779" s="253"/>
      <c r="AR779" s="253"/>
      <c r="AS779" s="253"/>
      <c r="AT779" s="256"/>
      <c r="AU779" s="253"/>
      <c r="AV779" s="253"/>
      <c r="AW779" s="253"/>
      <c r="AX779" s="253"/>
      <c r="AY779" s="253"/>
      <c r="AZ779" s="253"/>
      <c r="BA779" s="253"/>
      <c r="BB779" s="253"/>
      <c r="BC779" s="253"/>
      <c r="BD779" s="253"/>
      <c r="BE779" s="253"/>
      <c r="BF779" s="253"/>
      <c r="BG779" s="253"/>
    </row>
    <row r="780" spans="1:59" s="252" customFormat="1" ht="15" customHeight="1" x14ac:dyDescent="0.25">
      <c r="A780" s="253"/>
      <c r="B780" s="253"/>
      <c r="C780" s="253"/>
      <c r="D780" s="253"/>
      <c r="E780" s="253"/>
      <c r="F780" s="253"/>
      <c r="G780" s="253"/>
      <c r="H780" s="253"/>
      <c r="I780" s="253"/>
      <c r="J780" s="253"/>
      <c r="K780" s="253"/>
      <c r="L780" s="253"/>
      <c r="M780" s="253"/>
      <c r="N780" s="253"/>
      <c r="O780" s="253"/>
      <c r="P780" s="253"/>
      <c r="Q780" s="253"/>
      <c r="R780" s="253"/>
      <c r="S780" s="253"/>
      <c r="T780" s="253"/>
      <c r="U780" s="253" t="s">
        <v>929</v>
      </c>
      <c r="V780" s="253"/>
      <c r="W780" s="253"/>
      <c r="X780" s="253"/>
      <c r="Y780" s="253"/>
      <c r="Z780" s="253"/>
      <c r="AA780" s="253"/>
      <c r="AB780" s="253"/>
      <c r="AC780" s="253" t="s">
        <v>316</v>
      </c>
      <c r="AD780" s="253"/>
      <c r="AE780" s="253"/>
      <c r="AF780" s="253"/>
      <c r="AG780" s="253"/>
      <c r="AH780" s="253"/>
      <c r="AI780" s="253"/>
      <c r="AJ780" s="253"/>
      <c r="AK780" s="253"/>
      <c r="AL780" s="253"/>
      <c r="AM780" s="253"/>
      <c r="AN780" s="253"/>
      <c r="AO780" s="253"/>
      <c r="AP780" s="256"/>
      <c r="AQ780" s="253"/>
      <c r="AR780" s="253"/>
      <c r="AS780" s="253"/>
      <c r="AT780" s="256"/>
      <c r="AU780" s="253"/>
      <c r="AV780" s="253"/>
      <c r="AW780" s="253"/>
      <c r="AX780" s="253"/>
      <c r="AY780" s="253"/>
      <c r="AZ780" s="253"/>
      <c r="BA780" s="253"/>
      <c r="BB780" s="253"/>
      <c r="BC780" s="253"/>
      <c r="BD780" s="253"/>
      <c r="BE780" s="253"/>
      <c r="BF780" s="253"/>
      <c r="BG780" s="253"/>
    </row>
    <row r="781" spans="1:59" s="252" customFormat="1" ht="15" customHeight="1" x14ac:dyDescent="0.25">
      <c r="A781" s="253"/>
      <c r="B781" s="253"/>
      <c r="C781" s="253"/>
      <c r="D781" s="253"/>
      <c r="E781" s="253"/>
      <c r="F781" s="253"/>
      <c r="G781" s="253"/>
      <c r="H781" s="253"/>
      <c r="I781" s="253"/>
      <c r="J781" s="253"/>
      <c r="K781" s="253"/>
      <c r="L781" s="253"/>
      <c r="M781" s="253"/>
      <c r="N781" s="253"/>
      <c r="O781" s="253"/>
      <c r="P781" s="253"/>
      <c r="Q781" s="253"/>
      <c r="R781" s="253"/>
      <c r="S781" s="253"/>
      <c r="T781" s="253"/>
      <c r="U781" s="253" t="s">
        <v>930</v>
      </c>
      <c r="V781" s="253"/>
      <c r="W781" s="253"/>
      <c r="X781" s="253"/>
      <c r="Y781" s="253"/>
      <c r="Z781" s="253"/>
      <c r="AA781" s="253"/>
      <c r="AB781" s="253"/>
      <c r="AC781" s="253" t="s">
        <v>320</v>
      </c>
      <c r="AD781" s="253"/>
      <c r="AE781" s="253"/>
      <c r="AF781" s="253"/>
      <c r="AG781" s="253"/>
      <c r="AH781" s="253"/>
      <c r="AI781" s="253"/>
      <c r="AJ781" s="253"/>
      <c r="AK781" s="253"/>
      <c r="AL781" s="253"/>
      <c r="AM781" s="253"/>
      <c r="AN781" s="253"/>
      <c r="AO781" s="253"/>
      <c r="AP781" s="256"/>
      <c r="AQ781" s="253"/>
      <c r="AR781" s="253"/>
      <c r="AS781" s="253"/>
      <c r="AT781" s="256"/>
      <c r="AU781" s="253"/>
      <c r="AV781" s="253"/>
      <c r="AW781" s="253"/>
      <c r="AX781" s="253"/>
      <c r="AY781" s="253"/>
      <c r="AZ781" s="253"/>
      <c r="BA781" s="253"/>
      <c r="BB781" s="253"/>
      <c r="BC781" s="253"/>
      <c r="BD781" s="253"/>
      <c r="BE781" s="253"/>
      <c r="BF781" s="253"/>
      <c r="BG781" s="253"/>
    </row>
    <row r="782" spans="1:59" s="252" customFormat="1" ht="15" customHeight="1" x14ac:dyDescent="0.25">
      <c r="A782" s="253"/>
      <c r="B782" s="253"/>
      <c r="C782" s="253"/>
      <c r="D782" s="253"/>
      <c r="E782" s="253"/>
      <c r="F782" s="253"/>
      <c r="G782" s="253"/>
      <c r="H782" s="253"/>
      <c r="I782" s="253"/>
      <c r="J782" s="253"/>
      <c r="K782" s="253"/>
      <c r="L782" s="253"/>
      <c r="M782" s="253"/>
      <c r="N782" s="253"/>
      <c r="O782" s="253"/>
      <c r="P782" s="253"/>
      <c r="Q782" s="253"/>
      <c r="R782" s="253"/>
      <c r="S782" s="253"/>
      <c r="T782" s="253"/>
      <c r="U782" s="253" t="s">
        <v>931</v>
      </c>
      <c r="V782" s="253"/>
      <c r="W782" s="253"/>
      <c r="X782" s="253"/>
      <c r="Y782" s="253"/>
      <c r="Z782" s="253"/>
      <c r="AA782" s="253"/>
      <c r="AB782" s="253"/>
      <c r="AC782" s="253" t="s">
        <v>357</v>
      </c>
      <c r="AD782" s="253"/>
      <c r="AE782" s="253"/>
      <c r="AF782" s="253"/>
      <c r="AG782" s="253"/>
      <c r="AH782" s="253"/>
      <c r="AI782" s="253"/>
      <c r="AJ782" s="253"/>
      <c r="AK782" s="253"/>
      <c r="AL782" s="253"/>
      <c r="AM782" s="253"/>
      <c r="AN782" s="253"/>
      <c r="AO782" s="253"/>
      <c r="AP782" s="256"/>
      <c r="AQ782" s="253"/>
      <c r="AR782" s="253"/>
      <c r="AS782" s="253"/>
      <c r="AT782" s="256"/>
      <c r="AU782" s="253"/>
      <c r="AV782" s="253"/>
      <c r="AW782" s="253"/>
      <c r="AX782" s="253"/>
      <c r="AY782" s="253"/>
      <c r="AZ782" s="253"/>
      <c r="BA782" s="253"/>
      <c r="BB782" s="253"/>
      <c r="BC782" s="253"/>
      <c r="BD782" s="253"/>
      <c r="BE782" s="253"/>
      <c r="BF782" s="253"/>
      <c r="BG782" s="253"/>
    </row>
    <row r="783" spans="1:59" s="252" customFormat="1" ht="15" customHeight="1" x14ac:dyDescent="0.25">
      <c r="A783" s="253"/>
      <c r="B783" s="253"/>
      <c r="C783" s="253"/>
      <c r="D783" s="253"/>
      <c r="E783" s="253"/>
      <c r="F783" s="253"/>
      <c r="G783" s="253"/>
      <c r="H783" s="253"/>
      <c r="I783" s="253"/>
      <c r="J783" s="253"/>
      <c r="K783" s="253"/>
      <c r="L783" s="253"/>
      <c r="M783" s="253"/>
      <c r="N783" s="253"/>
      <c r="O783" s="253"/>
      <c r="P783" s="253"/>
      <c r="Q783" s="253"/>
      <c r="R783" s="253"/>
      <c r="S783" s="253"/>
      <c r="T783" s="253"/>
      <c r="U783" s="253" t="s">
        <v>932</v>
      </c>
      <c r="V783" s="253"/>
      <c r="W783" s="253"/>
      <c r="X783" s="253"/>
      <c r="Y783" s="253"/>
      <c r="Z783" s="253"/>
      <c r="AA783" s="253"/>
      <c r="AB783" s="253"/>
      <c r="AC783" s="253" t="s">
        <v>329</v>
      </c>
      <c r="AD783" s="253"/>
      <c r="AE783" s="253"/>
      <c r="AF783" s="253"/>
      <c r="AG783" s="253"/>
      <c r="AH783" s="253"/>
      <c r="AI783" s="253"/>
      <c r="AJ783" s="253"/>
      <c r="AK783" s="253"/>
      <c r="AL783" s="253"/>
      <c r="AM783" s="253"/>
      <c r="AN783" s="253"/>
      <c r="AO783" s="253"/>
      <c r="AP783" s="256"/>
      <c r="AQ783" s="253"/>
      <c r="AR783" s="253"/>
      <c r="AS783" s="253"/>
      <c r="AT783" s="256"/>
      <c r="AU783" s="253"/>
      <c r="AV783" s="253"/>
      <c r="AW783" s="253"/>
      <c r="AX783" s="253"/>
      <c r="AY783" s="253"/>
      <c r="AZ783" s="253"/>
      <c r="BA783" s="253"/>
      <c r="BB783" s="253"/>
      <c r="BC783" s="253"/>
      <c r="BD783" s="253"/>
      <c r="BE783" s="253"/>
      <c r="BF783" s="253"/>
      <c r="BG783" s="253"/>
    </row>
    <row r="784" spans="1:59" s="252" customFormat="1" ht="15" customHeight="1" x14ac:dyDescent="0.25">
      <c r="A784" s="253"/>
      <c r="B784" s="253"/>
      <c r="C784" s="253"/>
      <c r="D784" s="253"/>
      <c r="E784" s="253"/>
      <c r="F784" s="253"/>
      <c r="G784" s="253"/>
      <c r="H784" s="253"/>
      <c r="I784" s="253"/>
      <c r="J784" s="253"/>
      <c r="K784" s="253"/>
      <c r="L784" s="253"/>
      <c r="M784" s="253"/>
      <c r="N784" s="253"/>
      <c r="O784" s="253"/>
      <c r="P784" s="253"/>
      <c r="Q784" s="253"/>
      <c r="R784" s="253"/>
      <c r="S784" s="253"/>
      <c r="T784" s="253"/>
      <c r="U784" s="253" t="s">
        <v>933</v>
      </c>
      <c r="V784" s="253"/>
      <c r="W784" s="253"/>
      <c r="X784" s="253"/>
      <c r="Y784" s="253"/>
      <c r="Z784" s="253"/>
      <c r="AA784" s="253"/>
      <c r="AB784" s="253"/>
      <c r="AC784" s="253" t="s">
        <v>316</v>
      </c>
      <c r="AD784" s="253"/>
      <c r="AE784" s="253"/>
      <c r="AF784" s="253"/>
      <c r="AG784" s="253"/>
      <c r="AH784" s="253"/>
      <c r="AI784" s="253"/>
      <c r="AJ784" s="253"/>
      <c r="AK784" s="253"/>
      <c r="AL784" s="253"/>
      <c r="AM784" s="253"/>
      <c r="AN784" s="253"/>
      <c r="AO784" s="253"/>
      <c r="AP784" s="256"/>
      <c r="AQ784" s="253"/>
      <c r="AR784" s="253"/>
      <c r="AS784" s="253"/>
      <c r="AT784" s="256"/>
      <c r="AU784" s="253"/>
      <c r="AV784" s="253"/>
      <c r="AW784" s="253"/>
      <c r="AX784" s="253"/>
      <c r="AY784" s="253"/>
      <c r="AZ784" s="253"/>
      <c r="BA784" s="253"/>
      <c r="BB784" s="253"/>
      <c r="BC784" s="253"/>
      <c r="BD784" s="253"/>
      <c r="BE784" s="253"/>
      <c r="BF784" s="253"/>
      <c r="BG784" s="253"/>
    </row>
    <row r="785" spans="1:59" s="252" customFormat="1" ht="15" customHeight="1" x14ac:dyDescent="0.25">
      <c r="A785" s="253"/>
      <c r="B785" s="253"/>
      <c r="C785" s="253"/>
      <c r="D785" s="253"/>
      <c r="E785" s="253"/>
      <c r="F785" s="253"/>
      <c r="G785" s="253"/>
      <c r="H785" s="253"/>
      <c r="I785" s="253"/>
      <c r="J785" s="253"/>
      <c r="K785" s="253"/>
      <c r="L785" s="253"/>
      <c r="M785" s="253"/>
      <c r="N785" s="253"/>
      <c r="O785" s="253"/>
      <c r="P785" s="253"/>
      <c r="Q785" s="253"/>
      <c r="R785" s="253"/>
      <c r="S785" s="253"/>
      <c r="T785" s="253"/>
      <c r="U785" s="253" t="s">
        <v>934</v>
      </c>
      <c r="V785" s="253"/>
      <c r="W785" s="253"/>
      <c r="X785" s="253"/>
      <c r="Y785" s="253"/>
      <c r="Z785" s="253"/>
      <c r="AA785" s="253"/>
      <c r="AB785" s="253"/>
      <c r="AC785" s="253" t="s">
        <v>357</v>
      </c>
      <c r="AD785" s="253"/>
      <c r="AE785" s="253"/>
      <c r="AF785" s="253"/>
      <c r="AG785" s="253"/>
      <c r="AH785" s="253"/>
      <c r="AI785" s="253"/>
      <c r="AJ785" s="253"/>
      <c r="AK785" s="253"/>
      <c r="AL785" s="253"/>
      <c r="AM785" s="253"/>
      <c r="AN785" s="253"/>
      <c r="AO785" s="253"/>
      <c r="AP785" s="256"/>
      <c r="AQ785" s="253"/>
      <c r="AR785" s="253"/>
      <c r="AS785" s="253"/>
      <c r="AT785" s="256"/>
      <c r="AU785" s="253"/>
      <c r="AV785" s="253"/>
      <c r="AW785" s="253"/>
      <c r="AX785" s="253"/>
      <c r="AY785" s="253"/>
      <c r="AZ785" s="253"/>
      <c r="BA785" s="253"/>
      <c r="BB785" s="253"/>
      <c r="BC785" s="253"/>
      <c r="BD785" s="253"/>
      <c r="BE785" s="253"/>
      <c r="BF785" s="253"/>
      <c r="BG785" s="253"/>
    </row>
    <row r="786" spans="1:59" s="252" customFormat="1" ht="15" customHeight="1" x14ac:dyDescent="0.25">
      <c r="A786" s="253"/>
      <c r="B786" s="253"/>
      <c r="C786" s="253"/>
      <c r="D786" s="253"/>
      <c r="E786" s="253"/>
      <c r="F786" s="253"/>
      <c r="G786" s="253"/>
      <c r="H786" s="253"/>
      <c r="I786" s="253"/>
      <c r="J786" s="253"/>
      <c r="K786" s="253"/>
      <c r="L786" s="253"/>
      <c r="M786" s="253"/>
      <c r="N786" s="253"/>
      <c r="O786" s="253"/>
      <c r="P786" s="253"/>
      <c r="Q786" s="253"/>
      <c r="R786" s="253"/>
      <c r="S786" s="253"/>
      <c r="T786" s="253"/>
      <c r="U786" s="253" t="s">
        <v>935</v>
      </c>
      <c r="V786" s="253"/>
      <c r="W786" s="253"/>
      <c r="X786" s="253"/>
      <c r="Y786" s="253"/>
      <c r="Z786" s="253"/>
      <c r="AA786" s="253"/>
      <c r="AB786" s="253"/>
      <c r="AC786" s="253" t="s">
        <v>318</v>
      </c>
      <c r="AD786" s="253"/>
      <c r="AE786" s="253"/>
      <c r="AF786" s="253"/>
      <c r="AG786" s="253"/>
      <c r="AH786" s="253"/>
      <c r="AI786" s="253"/>
      <c r="AJ786" s="253"/>
      <c r="AK786" s="253"/>
      <c r="AL786" s="253"/>
      <c r="AM786" s="253"/>
      <c r="AN786" s="253"/>
      <c r="AO786" s="253"/>
      <c r="AP786" s="256"/>
      <c r="AQ786" s="253"/>
      <c r="AR786" s="253"/>
      <c r="AS786" s="253"/>
      <c r="AT786" s="256"/>
      <c r="AU786" s="253"/>
      <c r="AV786" s="253"/>
      <c r="AW786" s="253"/>
      <c r="AX786" s="253"/>
      <c r="AY786" s="253"/>
      <c r="AZ786" s="253"/>
      <c r="BA786" s="253"/>
      <c r="BB786" s="253"/>
      <c r="BC786" s="253"/>
      <c r="BD786" s="253"/>
      <c r="BE786" s="253"/>
      <c r="BF786" s="253"/>
      <c r="BG786" s="253"/>
    </row>
    <row r="787" spans="1:59" s="252" customFormat="1" ht="15" customHeight="1" x14ac:dyDescent="0.25">
      <c r="A787" s="253"/>
      <c r="B787" s="253"/>
      <c r="C787" s="253"/>
      <c r="D787" s="253"/>
      <c r="E787" s="253"/>
      <c r="F787" s="253"/>
      <c r="G787" s="253"/>
      <c r="H787" s="253"/>
      <c r="I787" s="253"/>
      <c r="J787" s="253"/>
      <c r="K787" s="253"/>
      <c r="L787" s="253"/>
      <c r="M787" s="253"/>
      <c r="N787" s="253"/>
      <c r="O787" s="253"/>
      <c r="P787" s="253"/>
      <c r="Q787" s="253"/>
      <c r="R787" s="253"/>
      <c r="S787" s="253"/>
      <c r="T787" s="253"/>
      <c r="U787" s="253" t="s">
        <v>936</v>
      </c>
      <c r="V787" s="253"/>
      <c r="W787" s="253"/>
      <c r="X787" s="253"/>
      <c r="Y787" s="253"/>
      <c r="Z787" s="253"/>
      <c r="AA787" s="253"/>
      <c r="AB787" s="253"/>
      <c r="AC787" s="253" t="s">
        <v>357</v>
      </c>
      <c r="AD787" s="253"/>
      <c r="AE787" s="253"/>
      <c r="AF787" s="253"/>
      <c r="AG787" s="253"/>
      <c r="AH787" s="253"/>
      <c r="AI787" s="253"/>
      <c r="AJ787" s="253"/>
      <c r="AK787" s="253"/>
      <c r="AL787" s="253"/>
      <c r="AM787" s="253"/>
      <c r="AN787" s="253"/>
      <c r="AO787" s="253"/>
      <c r="AP787" s="256"/>
      <c r="AQ787" s="253"/>
      <c r="AR787" s="253"/>
      <c r="AS787" s="253"/>
      <c r="AT787" s="256"/>
      <c r="AU787" s="253"/>
      <c r="AV787" s="253"/>
      <c r="AW787" s="253"/>
      <c r="AX787" s="253"/>
      <c r="AY787" s="253"/>
      <c r="AZ787" s="253"/>
      <c r="BA787" s="253"/>
      <c r="BB787" s="253"/>
      <c r="BC787" s="253"/>
      <c r="BD787" s="253"/>
      <c r="BE787" s="253"/>
      <c r="BF787" s="253"/>
      <c r="BG787" s="253"/>
    </row>
    <row r="788" spans="1:59" s="252" customFormat="1" ht="15" customHeight="1" x14ac:dyDescent="0.25">
      <c r="A788" s="253"/>
      <c r="B788" s="253"/>
      <c r="C788" s="253"/>
      <c r="D788" s="253"/>
      <c r="E788" s="253"/>
      <c r="F788" s="253"/>
      <c r="G788" s="253"/>
      <c r="H788" s="253"/>
      <c r="I788" s="253"/>
      <c r="J788" s="253"/>
      <c r="K788" s="253"/>
      <c r="L788" s="253"/>
      <c r="M788" s="253"/>
      <c r="N788" s="253"/>
      <c r="O788" s="253"/>
      <c r="P788" s="253"/>
      <c r="Q788" s="253"/>
      <c r="R788" s="253"/>
      <c r="S788" s="253"/>
      <c r="T788" s="253"/>
      <c r="U788" s="253" t="s">
        <v>937</v>
      </c>
      <c r="V788" s="253"/>
      <c r="W788" s="253"/>
      <c r="X788" s="253"/>
      <c r="Y788" s="253"/>
      <c r="Z788" s="253"/>
      <c r="AA788" s="253"/>
      <c r="AB788" s="253"/>
      <c r="AC788" s="253" t="s">
        <v>357</v>
      </c>
      <c r="AD788" s="253"/>
      <c r="AE788" s="253"/>
      <c r="AF788" s="253"/>
      <c r="AG788" s="253"/>
      <c r="AH788" s="253"/>
      <c r="AI788" s="253"/>
      <c r="AJ788" s="253"/>
      <c r="AK788" s="253"/>
      <c r="AL788" s="253"/>
      <c r="AM788" s="253"/>
      <c r="AN788" s="253"/>
      <c r="AO788" s="253"/>
      <c r="AP788" s="256"/>
      <c r="AQ788" s="253"/>
      <c r="AR788" s="253"/>
      <c r="AS788" s="253"/>
      <c r="AT788" s="256"/>
      <c r="AU788" s="253"/>
      <c r="AV788" s="253"/>
      <c r="AW788" s="253"/>
      <c r="AX788" s="253"/>
      <c r="AY788" s="253"/>
      <c r="AZ788" s="253"/>
      <c r="BA788" s="253"/>
      <c r="BB788" s="253"/>
      <c r="BC788" s="253"/>
      <c r="BD788" s="253"/>
      <c r="BE788" s="253"/>
      <c r="BF788" s="253"/>
      <c r="BG788" s="253"/>
    </row>
    <row r="789" spans="1:59" s="252" customFormat="1" ht="15" customHeight="1" x14ac:dyDescent="0.25">
      <c r="A789" s="253"/>
      <c r="B789" s="253"/>
      <c r="C789" s="253"/>
      <c r="D789" s="253"/>
      <c r="E789" s="253"/>
      <c r="F789" s="253"/>
      <c r="G789" s="253"/>
      <c r="H789" s="253"/>
      <c r="I789" s="253"/>
      <c r="J789" s="253"/>
      <c r="K789" s="253"/>
      <c r="L789" s="253"/>
      <c r="M789" s="253"/>
      <c r="N789" s="253"/>
      <c r="O789" s="253"/>
      <c r="P789" s="253"/>
      <c r="Q789" s="253"/>
      <c r="R789" s="253"/>
      <c r="S789" s="253"/>
      <c r="T789" s="253"/>
      <c r="U789" s="253" t="s">
        <v>938</v>
      </c>
      <c r="V789" s="253"/>
      <c r="W789" s="253"/>
      <c r="X789" s="253"/>
      <c r="Y789" s="253"/>
      <c r="Z789" s="253"/>
      <c r="AA789" s="253"/>
      <c r="AB789" s="253"/>
      <c r="AC789" s="253" t="s">
        <v>320</v>
      </c>
      <c r="AD789" s="253"/>
      <c r="AE789" s="253"/>
      <c r="AF789" s="253"/>
      <c r="AG789" s="253"/>
      <c r="AH789" s="253"/>
      <c r="AI789" s="253"/>
      <c r="AJ789" s="253"/>
      <c r="AK789" s="253"/>
      <c r="AL789" s="253"/>
      <c r="AM789" s="253"/>
      <c r="AN789" s="253"/>
      <c r="AO789" s="253"/>
      <c r="AP789" s="256"/>
      <c r="AQ789" s="253"/>
      <c r="AR789" s="253"/>
      <c r="AS789" s="253"/>
      <c r="AT789" s="256"/>
      <c r="AU789" s="253"/>
      <c r="AV789" s="253"/>
      <c r="AW789" s="253"/>
      <c r="AX789" s="253"/>
      <c r="AY789" s="253"/>
      <c r="AZ789" s="253"/>
      <c r="BA789" s="253"/>
      <c r="BB789" s="253"/>
      <c r="BC789" s="253"/>
      <c r="BD789" s="253"/>
      <c r="BE789" s="253"/>
      <c r="BF789" s="253"/>
      <c r="BG789" s="253"/>
    </row>
    <row r="790" spans="1:59" s="252" customFormat="1" ht="15" customHeight="1" x14ac:dyDescent="0.25">
      <c r="A790" s="253"/>
      <c r="B790" s="253"/>
      <c r="C790" s="253"/>
      <c r="D790" s="253"/>
      <c r="E790" s="253"/>
      <c r="F790" s="253"/>
      <c r="G790" s="253"/>
      <c r="H790" s="253"/>
      <c r="I790" s="253"/>
      <c r="J790" s="253"/>
      <c r="K790" s="253"/>
      <c r="L790" s="253"/>
      <c r="M790" s="253"/>
      <c r="N790" s="253"/>
      <c r="O790" s="253"/>
      <c r="P790" s="253"/>
      <c r="Q790" s="253"/>
      <c r="R790" s="253"/>
      <c r="S790" s="253"/>
      <c r="T790" s="253"/>
      <c r="U790" s="253" t="s">
        <v>939</v>
      </c>
      <c r="V790" s="253"/>
      <c r="W790" s="253"/>
      <c r="X790" s="253"/>
      <c r="Y790" s="253"/>
      <c r="Z790" s="253"/>
      <c r="AA790" s="253"/>
      <c r="AB790" s="253"/>
      <c r="AC790" s="253" t="s">
        <v>320</v>
      </c>
      <c r="AD790" s="253"/>
      <c r="AE790" s="253"/>
      <c r="AF790" s="253"/>
      <c r="AG790" s="253"/>
      <c r="AH790" s="253"/>
      <c r="AI790" s="253"/>
      <c r="AJ790" s="253"/>
      <c r="AK790" s="253"/>
      <c r="AL790" s="253"/>
      <c r="AM790" s="253"/>
      <c r="AN790" s="253"/>
      <c r="AO790" s="253"/>
      <c r="AP790" s="256"/>
      <c r="AQ790" s="253"/>
      <c r="AR790" s="253"/>
      <c r="AS790" s="253"/>
      <c r="AT790" s="256"/>
      <c r="AU790" s="253"/>
      <c r="AV790" s="253"/>
      <c r="AW790" s="253"/>
      <c r="AX790" s="253"/>
      <c r="AY790" s="253"/>
      <c r="AZ790" s="253"/>
      <c r="BA790" s="253"/>
      <c r="BB790" s="253"/>
      <c r="BC790" s="253"/>
      <c r="BD790" s="253"/>
      <c r="BE790" s="253"/>
      <c r="BF790" s="253"/>
      <c r="BG790" s="253"/>
    </row>
    <row r="791" spans="1:59" s="252" customFormat="1" ht="15" customHeight="1" x14ac:dyDescent="0.25">
      <c r="A791" s="253"/>
      <c r="B791" s="253"/>
      <c r="C791" s="253"/>
      <c r="D791" s="253"/>
      <c r="E791" s="253"/>
      <c r="F791" s="253"/>
      <c r="G791" s="253"/>
      <c r="H791" s="253"/>
      <c r="I791" s="253"/>
      <c r="J791" s="253"/>
      <c r="K791" s="253"/>
      <c r="L791" s="253"/>
      <c r="M791" s="253"/>
      <c r="N791" s="253"/>
      <c r="O791" s="253"/>
      <c r="P791" s="253"/>
      <c r="Q791" s="253"/>
      <c r="R791" s="253"/>
      <c r="S791" s="253"/>
      <c r="T791" s="253"/>
      <c r="U791" s="253" t="s">
        <v>940</v>
      </c>
      <c r="V791" s="253"/>
      <c r="W791" s="253"/>
      <c r="X791" s="253"/>
      <c r="Y791" s="253"/>
      <c r="Z791" s="253"/>
      <c r="AA791" s="253"/>
      <c r="AB791" s="253"/>
      <c r="AC791" s="253" t="s">
        <v>320</v>
      </c>
      <c r="AD791" s="253"/>
      <c r="AE791" s="253"/>
      <c r="AF791" s="253"/>
      <c r="AG791" s="253"/>
      <c r="AH791" s="253"/>
      <c r="AI791" s="253"/>
      <c r="AJ791" s="253"/>
      <c r="AK791" s="253"/>
      <c r="AL791" s="253"/>
      <c r="AM791" s="253"/>
      <c r="AN791" s="253"/>
      <c r="AO791" s="253"/>
      <c r="AP791" s="256"/>
      <c r="AQ791" s="253"/>
      <c r="AR791" s="253"/>
      <c r="AS791" s="253"/>
      <c r="AT791" s="256"/>
      <c r="AU791" s="253"/>
      <c r="AV791" s="253"/>
      <c r="AW791" s="253"/>
      <c r="AX791" s="253"/>
      <c r="AY791" s="253"/>
      <c r="AZ791" s="253"/>
      <c r="BA791" s="253"/>
      <c r="BB791" s="253"/>
      <c r="BC791" s="253"/>
      <c r="BD791" s="253"/>
      <c r="BE791" s="253"/>
      <c r="BF791" s="253"/>
      <c r="BG791" s="253"/>
    </row>
    <row r="792" spans="1:59" s="252" customFormat="1" ht="15" customHeight="1" x14ac:dyDescent="0.25">
      <c r="A792" s="253"/>
      <c r="B792" s="253"/>
      <c r="C792" s="253"/>
      <c r="D792" s="253"/>
      <c r="E792" s="253"/>
      <c r="F792" s="253"/>
      <c r="G792" s="253"/>
      <c r="H792" s="253"/>
      <c r="I792" s="253"/>
      <c r="J792" s="253"/>
      <c r="K792" s="253"/>
      <c r="L792" s="253"/>
      <c r="M792" s="253"/>
      <c r="N792" s="253"/>
      <c r="O792" s="253"/>
      <c r="P792" s="253"/>
      <c r="Q792" s="253"/>
      <c r="R792" s="253"/>
      <c r="S792" s="253"/>
      <c r="T792" s="253"/>
      <c r="U792" s="253" t="s">
        <v>941</v>
      </c>
      <c r="V792" s="253"/>
      <c r="W792" s="253"/>
      <c r="X792" s="253"/>
      <c r="Y792" s="253"/>
      <c r="Z792" s="253"/>
      <c r="AA792" s="253"/>
      <c r="AB792" s="253"/>
      <c r="AC792" s="253" t="s">
        <v>332</v>
      </c>
      <c r="AD792" s="253"/>
      <c r="AE792" s="253"/>
      <c r="AF792" s="253"/>
      <c r="AG792" s="253"/>
      <c r="AH792" s="253"/>
      <c r="AI792" s="253"/>
      <c r="AJ792" s="253"/>
      <c r="AK792" s="253"/>
      <c r="AL792" s="253"/>
      <c r="AM792" s="253"/>
      <c r="AN792" s="253"/>
      <c r="AO792" s="253"/>
      <c r="AP792" s="256"/>
      <c r="AQ792" s="253"/>
      <c r="AR792" s="253"/>
      <c r="AS792" s="253"/>
      <c r="AT792" s="256"/>
      <c r="AU792" s="253"/>
      <c r="AV792" s="253"/>
      <c r="AW792" s="253"/>
      <c r="AX792" s="253"/>
      <c r="AY792" s="253"/>
      <c r="AZ792" s="253"/>
      <c r="BA792" s="253"/>
      <c r="BB792" s="253"/>
      <c r="BC792" s="253"/>
      <c r="BD792" s="253"/>
      <c r="BE792" s="253"/>
      <c r="BF792" s="253"/>
      <c r="BG792" s="253"/>
    </row>
    <row r="793" spans="1:59" s="252" customFormat="1" ht="15" customHeight="1" x14ac:dyDescent="0.25">
      <c r="A793" s="253"/>
      <c r="B793" s="253"/>
      <c r="C793" s="253"/>
      <c r="D793" s="253"/>
      <c r="E793" s="253"/>
      <c r="F793" s="253"/>
      <c r="G793" s="253"/>
      <c r="H793" s="253"/>
      <c r="I793" s="253"/>
      <c r="J793" s="253"/>
      <c r="K793" s="253"/>
      <c r="L793" s="253"/>
      <c r="M793" s="253"/>
      <c r="N793" s="253"/>
      <c r="O793" s="253"/>
      <c r="P793" s="253"/>
      <c r="Q793" s="253"/>
      <c r="R793" s="253"/>
      <c r="S793" s="253"/>
      <c r="T793" s="253"/>
      <c r="U793" s="253" t="s">
        <v>942</v>
      </c>
      <c r="V793" s="253"/>
      <c r="W793" s="253"/>
      <c r="X793" s="253"/>
      <c r="Y793" s="253"/>
      <c r="Z793" s="253"/>
      <c r="AA793" s="253"/>
      <c r="AB793" s="253"/>
      <c r="AC793" s="253" t="s">
        <v>323</v>
      </c>
      <c r="AD793" s="253"/>
      <c r="AE793" s="253"/>
      <c r="AF793" s="253"/>
      <c r="AG793" s="253"/>
      <c r="AH793" s="253"/>
      <c r="AI793" s="253"/>
      <c r="AJ793" s="253"/>
      <c r="AK793" s="253"/>
      <c r="AL793" s="253"/>
      <c r="AM793" s="253"/>
      <c r="AN793" s="253"/>
      <c r="AO793" s="253"/>
      <c r="AP793" s="256"/>
      <c r="AQ793" s="253"/>
      <c r="AR793" s="253"/>
      <c r="AS793" s="253"/>
      <c r="AT793" s="256"/>
      <c r="AU793" s="253"/>
      <c r="AV793" s="253"/>
      <c r="AW793" s="253"/>
      <c r="AX793" s="253"/>
      <c r="AY793" s="253"/>
      <c r="AZ793" s="253"/>
      <c r="BA793" s="253"/>
      <c r="BB793" s="253"/>
      <c r="BC793" s="253"/>
      <c r="BD793" s="253"/>
      <c r="BE793" s="253"/>
      <c r="BF793" s="253"/>
      <c r="BG793" s="253"/>
    </row>
    <row r="794" spans="1:59" s="252" customFormat="1" ht="15" customHeight="1" x14ac:dyDescent="0.25">
      <c r="A794" s="253"/>
      <c r="B794" s="253"/>
      <c r="C794" s="253"/>
      <c r="D794" s="253"/>
      <c r="E794" s="253"/>
      <c r="F794" s="253"/>
      <c r="G794" s="253"/>
      <c r="H794" s="253"/>
      <c r="I794" s="253"/>
      <c r="J794" s="253"/>
      <c r="K794" s="253"/>
      <c r="L794" s="253"/>
      <c r="M794" s="253"/>
      <c r="N794" s="253"/>
      <c r="O794" s="253"/>
      <c r="P794" s="253"/>
      <c r="Q794" s="253"/>
      <c r="R794" s="253"/>
      <c r="S794" s="253"/>
      <c r="T794" s="253"/>
      <c r="U794" s="253" t="s">
        <v>943</v>
      </c>
      <c r="V794" s="253"/>
      <c r="W794" s="253"/>
      <c r="X794" s="253"/>
      <c r="Y794" s="253"/>
      <c r="Z794" s="253"/>
      <c r="AA794" s="253"/>
      <c r="AB794" s="253"/>
      <c r="AC794" s="253" t="s">
        <v>320</v>
      </c>
      <c r="AD794" s="253"/>
      <c r="AE794" s="253"/>
      <c r="AF794" s="253"/>
      <c r="AG794" s="253"/>
      <c r="AH794" s="253"/>
      <c r="AI794" s="253"/>
      <c r="AJ794" s="253"/>
      <c r="AK794" s="253"/>
      <c r="AL794" s="253"/>
      <c r="AM794" s="253"/>
      <c r="AN794" s="253"/>
      <c r="AO794" s="253"/>
      <c r="AP794" s="256"/>
      <c r="AQ794" s="253"/>
      <c r="AR794" s="253"/>
      <c r="AS794" s="253"/>
      <c r="AT794" s="256"/>
      <c r="AU794" s="253"/>
      <c r="AV794" s="253"/>
      <c r="AW794" s="253"/>
      <c r="AX794" s="253"/>
      <c r="AY794" s="253"/>
      <c r="AZ794" s="253"/>
      <c r="BA794" s="253"/>
      <c r="BB794" s="253"/>
      <c r="BC794" s="253"/>
      <c r="BD794" s="253"/>
      <c r="BE794" s="253"/>
      <c r="BF794" s="253"/>
      <c r="BG794" s="253"/>
    </row>
    <row r="795" spans="1:59" s="252" customFormat="1" ht="15" customHeight="1" x14ac:dyDescent="0.25">
      <c r="A795" s="253"/>
      <c r="B795" s="253"/>
      <c r="C795" s="253"/>
      <c r="D795" s="253"/>
      <c r="E795" s="253"/>
      <c r="F795" s="253"/>
      <c r="G795" s="253"/>
      <c r="H795" s="253"/>
      <c r="I795" s="253"/>
      <c r="J795" s="253"/>
      <c r="K795" s="253"/>
      <c r="L795" s="253"/>
      <c r="M795" s="253"/>
      <c r="N795" s="253"/>
      <c r="O795" s="253"/>
      <c r="P795" s="253"/>
      <c r="Q795" s="253"/>
      <c r="R795" s="253"/>
      <c r="S795" s="253"/>
      <c r="T795" s="253"/>
      <c r="U795" s="253" t="s">
        <v>944</v>
      </c>
      <c r="V795" s="253"/>
      <c r="W795" s="253"/>
      <c r="X795" s="253"/>
      <c r="Y795" s="253"/>
      <c r="Z795" s="253"/>
      <c r="AA795" s="253"/>
      <c r="AB795" s="253"/>
      <c r="AC795" s="253" t="s">
        <v>373</v>
      </c>
      <c r="AD795" s="253"/>
      <c r="AE795" s="253"/>
      <c r="AF795" s="253"/>
      <c r="AG795" s="253"/>
      <c r="AH795" s="253"/>
      <c r="AI795" s="253"/>
      <c r="AJ795" s="253"/>
      <c r="AK795" s="253"/>
      <c r="AL795" s="253"/>
      <c r="AM795" s="253"/>
      <c r="AN795" s="253"/>
      <c r="AO795" s="253"/>
      <c r="AP795" s="256"/>
      <c r="AQ795" s="253"/>
      <c r="AR795" s="253"/>
      <c r="AS795" s="253"/>
      <c r="AT795" s="256"/>
      <c r="AU795" s="253"/>
      <c r="AV795" s="253"/>
      <c r="AW795" s="253"/>
      <c r="AX795" s="253"/>
      <c r="AY795" s="253"/>
      <c r="AZ795" s="253"/>
      <c r="BA795" s="253"/>
      <c r="BB795" s="253"/>
      <c r="BC795" s="253"/>
      <c r="BD795" s="253"/>
      <c r="BE795" s="253"/>
      <c r="BF795" s="253"/>
      <c r="BG795" s="253"/>
    </row>
    <row r="796" spans="1:59" s="252" customFormat="1" ht="15" customHeight="1" x14ac:dyDescent="0.25">
      <c r="B796" s="253"/>
      <c r="C796" s="253"/>
      <c r="D796" s="253"/>
      <c r="E796" s="253"/>
      <c r="F796" s="253"/>
      <c r="G796" s="253"/>
      <c r="H796" s="253"/>
      <c r="I796" s="253"/>
      <c r="J796" s="253"/>
      <c r="K796" s="253"/>
      <c r="L796" s="253"/>
      <c r="M796" s="253"/>
      <c r="N796" s="253"/>
      <c r="O796" s="253"/>
      <c r="P796" s="253"/>
      <c r="Q796" s="253"/>
      <c r="R796" s="253"/>
      <c r="S796" s="253"/>
      <c r="T796" s="253"/>
      <c r="U796" s="253" t="s">
        <v>945</v>
      </c>
      <c r="V796" s="253"/>
      <c r="W796" s="253"/>
      <c r="X796" s="253"/>
      <c r="Y796" s="253"/>
      <c r="Z796" s="253"/>
      <c r="AA796" s="253"/>
      <c r="AB796" s="253"/>
      <c r="AC796" s="253" t="s">
        <v>393</v>
      </c>
      <c r="AD796" s="253"/>
      <c r="AE796" s="253"/>
      <c r="AF796" s="253"/>
      <c r="AG796" s="253"/>
      <c r="AH796" s="253"/>
      <c r="AI796" s="253"/>
      <c r="AJ796" s="253"/>
      <c r="AK796" s="253"/>
      <c r="AL796" s="253"/>
      <c r="AM796" s="253"/>
      <c r="AN796" s="253"/>
      <c r="AO796" s="253"/>
      <c r="AP796" s="253"/>
      <c r="AQ796" s="253"/>
      <c r="AR796" s="253"/>
      <c r="AS796" s="253"/>
      <c r="AT796" s="253"/>
      <c r="AU796" s="253"/>
      <c r="AV796" s="253"/>
      <c r="AW796" s="253"/>
      <c r="AX796" s="253"/>
      <c r="AY796" s="253"/>
      <c r="AZ796" s="253"/>
      <c r="BA796" s="253"/>
      <c r="BB796" s="253"/>
      <c r="BC796" s="253"/>
      <c r="BD796" s="253"/>
      <c r="BE796" s="253"/>
      <c r="BF796" s="253"/>
      <c r="BG796" s="253"/>
    </row>
    <row r="797" spans="1:59" s="252" customFormat="1" ht="15" customHeight="1" x14ac:dyDescent="0.25">
      <c r="B797" s="253"/>
      <c r="C797" s="253"/>
      <c r="D797" s="253"/>
      <c r="E797" s="253"/>
      <c r="F797" s="253"/>
      <c r="G797" s="253"/>
      <c r="H797" s="253"/>
      <c r="I797" s="253"/>
      <c r="J797" s="253"/>
      <c r="K797" s="253"/>
      <c r="L797" s="253"/>
      <c r="M797" s="253"/>
      <c r="N797" s="253"/>
      <c r="O797" s="253"/>
      <c r="P797" s="253"/>
      <c r="Q797" s="253"/>
      <c r="R797" s="253"/>
      <c r="S797" s="253"/>
      <c r="T797" s="253"/>
      <c r="U797" s="253" t="s">
        <v>292</v>
      </c>
      <c r="V797" s="253"/>
      <c r="W797" s="253"/>
      <c r="X797" s="253"/>
      <c r="Y797" s="253"/>
      <c r="Z797" s="253"/>
      <c r="AA797" s="253"/>
      <c r="AB797" s="253"/>
      <c r="AC797" s="253" t="s">
        <v>357</v>
      </c>
      <c r="AD797" s="253"/>
      <c r="AE797" s="253"/>
      <c r="AF797" s="253"/>
      <c r="AG797" s="253"/>
      <c r="AH797" s="253"/>
      <c r="AI797" s="253"/>
      <c r="AJ797" s="253"/>
      <c r="AK797" s="253"/>
      <c r="AL797" s="253"/>
      <c r="AM797" s="253"/>
      <c r="AN797" s="253"/>
      <c r="AO797" s="253"/>
      <c r="AP797" s="253"/>
      <c r="AQ797" s="253"/>
      <c r="AR797" s="253"/>
      <c r="AS797" s="253"/>
      <c r="AT797" s="253"/>
      <c r="AU797" s="253"/>
      <c r="AV797" s="253"/>
      <c r="AW797" s="253"/>
      <c r="AX797" s="253"/>
      <c r="AY797" s="253"/>
      <c r="AZ797" s="253"/>
      <c r="BA797" s="253"/>
      <c r="BB797" s="253"/>
      <c r="BC797" s="253"/>
      <c r="BD797" s="253"/>
      <c r="BE797" s="253"/>
      <c r="BF797" s="253"/>
      <c r="BG797" s="253"/>
    </row>
    <row r="798" spans="1:59" s="252" customFormat="1" ht="15" customHeight="1" x14ac:dyDescent="0.25">
      <c r="B798" s="253"/>
      <c r="C798" s="253"/>
      <c r="D798" s="253"/>
      <c r="E798" s="253"/>
      <c r="F798" s="253"/>
      <c r="G798" s="253"/>
      <c r="H798" s="253"/>
      <c r="I798" s="253"/>
      <c r="J798" s="253"/>
      <c r="K798" s="253"/>
      <c r="L798" s="253"/>
      <c r="M798" s="253"/>
      <c r="N798" s="253"/>
      <c r="O798" s="253"/>
      <c r="P798" s="253"/>
      <c r="Q798" s="253"/>
      <c r="R798" s="253"/>
      <c r="S798" s="253"/>
      <c r="T798" s="253"/>
      <c r="U798" s="253" t="s">
        <v>946</v>
      </c>
      <c r="V798" s="253"/>
      <c r="W798" s="253"/>
      <c r="X798" s="253"/>
      <c r="Y798" s="253"/>
      <c r="Z798" s="253"/>
      <c r="AA798" s="253"/>
      <c r="AB798" s="253"/>
      <c r="AC798" s="253" t="s">
        <v>332</v>
      </c>
      <c r="AD798" s="253"/>
      <c r="AE798" s="253"/>
      <c r="AF798" s="253"/>
      <c r="AG798" s="253"/>
      <c r="AH798" s="253"/>
      <c r="AI798" s="253"/>
      <c r="AJ798" s="253"/>
      <c r="AK798" s="253"/>
      <c r="AL798" s="253"/>
      <c r="AM798" s="253"/>
      <c r="AN798" s="253"/>
      <c r="AO798" s="253"/>
      <c r="AP798" s="253"/>
      <c r="AQ798" s="253"/>
      <c r="AR798" s="253"/>
      <c r="AS798" s="253"/>
      <c r="AT798" s="253"/>
      <c r="AU798" s="253"/>
      <c r="AV798" s="253"/>
      <c r="AW798" s="253"/>
      <c r="AX798" s="253"/>
      <c r="AY798" s="253"/>
      <c r="AZ798" s="253"/>
      <c r="BA798" s="253"/>
      <c r="BB798" s="253"/>
      <c r="BC798" s="253"/>
      <c r="BD798" s="253"/>
      <c r="BE798" s="253"/>
      <c r="BF798" s="253"/>
      <c r="BG798" s="253"/>
    </row>
    <row r="799" spans="1:59" s="252" customFormat="1" ht="15" customHeight="1" x14ac:dyDescent="0.25">
      <c r="B799" s="253"/>
      <c r="C799" s="253"/>
      <c r="D799" s="253"/>
      <c r="E799" s="253"/>
      <c r="F799" s="253"/>
      <c r="G799" s="253"/>
      <c r="H799" s="253"/>
      <c r="I799" s="253"/>
      <c r="J799" s="253"/>
      <c r="K799" s="253"/>
      <c r="L799" s="253"/>
      <c r="M799" s="253"/>
      <c r="N799" s="253"/>
      <c r="O799" s="253"/>
      <c r="P799" s="253"/>
      <c r="Q799" s="253"/>
      <c r="R799" s="253"/>
      <c r="S799" s="253"/>
      <c r="T799" s="253"/>
      <c r="U799" s="253" t="s">
        <v>947</v>
      </c>
      <c r="V799" s="253"/>
      <c r="W799" s="253"/>
      <c r="X799" s="253"/>
      <c r="Y799" s="253"/>
      <c r="Z799" s="253"/>
      <c r="AA799" s="253"/>
      <c r="AB799" s="253"/>
      <c r="AC799" s="253" t="s">
        <v>357</v>
      </c>
      <c r="AD799" s="253"/>
      <c r="AE799" s="253"/>
      <c r="AF799" s="253"/>
      <c r="AG799" s="253"/>
      <c r="AH799" s="253"/>
      <c r="AI799" s="253"/>
      <c r="AJ799" s="253"/>
      <c r="AK799" s="253"/>
      <c r="AL799" s="253"/>
      <c r="AM799" s="253"/>
      <c r="AN799" s="253"/>
      <c r="AO799" s="253"/>
      <c r="AP799" s="253"/>
      <c r="AQ799" s="253"/>
      <c r="AR799" s="253"/>
      <c r="AS799" s="253"/>
      <c r="AT799" s="253"/>
      <c r="AU799" s="253"/>
      <c r="AV799" s="253"/>
      <c r="AW799" s="253"/>
      <c r="AX799" s="253"/>
      <c r="AY799" s="253"/>
      <c r="AZ799" s="253"/>
      <c r="BA799" s="253"/>
      <c r="BB799" s="253"/>
      <c r="BC799" s="253"/>
      <c r="BD799" s="253"/>
      <c r="BE799" s="253"/>
      <c r="BF799" s="253"/>
      <c r="BG799" s="253"/>
    </row>
    <row r="800" spans="1:59" s="252" customFormat="1" ht="15" customHeight="1" x14ac:dyDescent="0.25">
      <c r="B800" s="253"/>
      <c r="C800" s="253"/>
      <c r="D800" s="253"/>
      <c r="E800" s="253"/>
      <c r="F800" s="253"/>
      <c r="G800" s="253"/>
      <c r="H800" s="253"/>
      <c r="I800" s="253"/>
      <c r="J800" s="253"/>
      <c r="K800" s="253"/>
      <c r="L800" s="253"/>
      <c r="M800" s="253"/>
      <c r="N800" s="253"/>
      <c r="O800" s="253"/>
      <c r="P800" s="253"/>
      <c r="Q800" s="253"/>
      <c r="R800" s="253"/>
      <c r="S800" s="253"/>
      <c r="T800" s="253"/>
      <c r="U800" s="253" t="s">
        <v>948</v>
      </c>
      <c r="V800" s="253"/>
      <c r="W800" s="253"/>
      <c r="X800" s="253"/>
      <c r="Y800" s="253"/>
      <c r="Z800" s="253"/>
      <c r="AA800" s="253"/>
      <c r="AB800" s="253"/>
      <c r="AC800" s="253" t="s">
        <v>320</v>
      </c>
      <c r="AD800" s="253"/>
      <c r="AE800" s="253"/>
      <c r="AF800" s="253"/>
      <c r="AG800" s="253"/>
      <c r="AH800" s="253"/>
      <c r="AI800" s="253"/>
      <c r="AJ800" s="253"/>
      <c r="AK800" s="253"/>
      <c r="AL800" s="253"/>
      <c r="AM800" s="253"/>
      <c r="AN800" s="253"/>
      <c r="AO800" s="253"/>
      <c r="AP800" s="253"/>
      <c r="AQ800" s="253"/>
      <c r="AR800" s="253"/>
      <c r="AS800" s="253"/>
      <c r="AT800" s="253"/>
      <c r="AU800" s="253"/>
      <c r="AV800" s="253"/>
      <c r="AW800" s="253"/>
      <c r="AX800" s="253"/>
      <c r="AY800" s="253"/>
      <c r="AZ800" s="253"/>
      <c r="BA800" s="253"/>
      <c r="BB800" s="253"/>
      <c r="BC800" s="253"/>
      <c r="BD800" s="253"/>
      <c r="BE800" s="253"/>
      <c r="BF800" s="253"/>
      <c r="BG800" s="253"/>
    </row>
    <row r="801" spans="2:59" s="252" customFormat="1" ht="15" customHeight="1" x14ac:dyDescent="0.25">
      <c r="B801" s="253"/>
      <c r="C801" s="253"/>
      <c r="D801" s="253"/>
      <c r="E801" s="253"/>
      <c r="F801" s="253"/>
      <c r="G801" s="253"/>
      <c r="H801" s="253"/>
      <c r="I801" s="253"/>
      <c r="J801" s="253"/>
      <c r="K801" s="253"/>
      <c r="L801" s="253"/>
      <c r="M801" s="253"/>
      <c r="N801" s="253"/>
      <c r="O801" s="253"/>
      <c r="P801" s="253"/>
      <c r="Q801" s="253"/>
      <c r="R801" s="253"/>
      <c r="S801" s="253"/>
      <c r="T801" s="253"/>
      <c r="U801" s="253" t="s">
        <v>949</v>
      </c>
      <c r="V801" s="253"/>
      <c r="W801" s="253"/>
      <c r="X801" s="253"/>
      <c r="Y801" s="253"/>
      <c r="Z801" s="253"/>
      <c r="AA801" s="253"/>
      <c r="AB801" s="253"/>
      <c r="AC801" s="253" t="s">
        <v>329</v>
      </c>
      <c r="AD801" s="253"/>
      <c r="AE801" s="253"/>
      <c r="AF801" s="253"/>
      <c r="AG801" s="253"/>
      <c r="AH801" s="253"/>
      <c r="AI801" s="253"/>
      <c r="AJ801" s="253"/>
      <c r="AK801" s="253"/>
      <c r="AL801" s="253"/>
      <c r="AM801" s="253"/>
      <c r="AN801" s="253"/>
      <c r="AO801" s="253"/>
      <c r="AP801" s="253"/>
      <c r="AQ801" s="253"/>
      <c r="AR801" s="253"/>
      <c r="AS801" s="253"/>
      <c r="AT801" s="253"/>
      <c r="AU801" s="253"/>
      <c r="AV801" s="253"/>
      <c r="AW801" s="253"/>
      <c r="AX801" s="253"/>
      <c r="AY801" s="253"/>
      <c r="AZ801" s="253"/>
      <c r="BA801" s="253"/>
      <c r="BB801" s="253"/>
      <c r="BC801" s="253"/>
      <c r="BD801" s="253"/>
      <c r="BE801" s="253"/>
      <c r="BF801" s="253"/>
      <c r="BG801" s="253"/>
    </row>
    <row r="802" spans="2:59" s="252" customFormat="1" ht="15" customHeight="1" x14ac:dyDescent="0.25">
      <c r="B802" s="253"/>
      <c r="C802" s="253"/>
      <c r="D802" s="253"/>
      <c r="E802" s="253"/>
      <c r="F802" s="253"/>
      <c r="G802" s="253"/>
      <c r="H802" s="253"/>
      <c r="I802" s="253"/>
      <c r="J802" s="253"/>
      <c r="K802" s="253"/>
      <c r="L802" s="253"/>
      <c r="M802" s="253"/>
      <c r="N802" s="253"/>
      <c r="O802" s="253"/>
      <c r="P802" s="253"/>
      <c r="Q802" s="253"/>
      <c r="R802" s="253"/>
      <c r="S802" s="253"/>
      <c r="T802" s="253"/>
      <c r="U802" s="253" t="s">
        <v>950</v>
      </c>
      <c r="V802" s="253"/>
      <c r="W802" s="253"/>
      <c r="X802" s="253"/>
      <c r="Y802" s="253"/>
      <c r="Z802" s="253"/>
      <c r="AA802" s="253"/>
      <c r="AB802" s="253"/>
      <c r="AC802" s="253" t="s">
        <v>320</v>
      </c>
      <c r="AD802" s="253"/>
      <c r="AE802" s="253"/>
      <c r="AF802" s="253"/>
      <c r="AG802" s="253"/>
      <c r="AH802" s="253"/>
      <c r="AI802" s="253"/>
      <c r="AJ802" s="253"/>
      <c r="AK802" s="253"/>
      <c r="AL802" s="253"/>
      <c r="AM802" s="253"/>
      <c r="AN802" s="253"/>
      <c r="AO802" s="253"/>
      <c r="AP802" s="253"/>
      <c r="AQ802" s="253"/>
      <c r="AR802" s="253"/>
      <c r="AS802" s="253"/>
      <c r="AT802" s="253"/>
      <c r="AU802" s="253"/>
      <c r="AV802" s="253"/>
      <c r="AW802" s="253"/>
      <c r="AX802" s="253"/>
      <c r="AY802" s="253"/>
      <c r="AZ802" s="253"/>
      <c r="BA802" s="253"/>
      <c r="BB802" s="253"/>
      <c r="BC802" s="253"/>
      <c r="BD802" s="253"/>
      <c r="BE802" s="253"/>
      <c r="BF802" s="253"/>
      <c r="BG802" s="253"/>
    </row>
    <row r="803" spans="2:59" s="252" customFormat="1" ht="15" customHeight="1" x14ac:dyDescent="0.25">
      <c r="B803" s="253"/>
      <c r="C803" s="253"/>
      <c r="D803" s="253"/>
      <c r="E803" s="253"/>
      <c r="F803" s="253"/>
      <c r="G803" s="253"/>
      <c r="H803" s="253"/>
      <c r="I803" s="253"/>
      <c r="J803" s="253"/>
      <c r="K803" s="253"/>
      <c r="L803" s="253"/>
      <c r="M803" s="253"/>
      <c r="N803" s="253"/>
      <c r="O803" s="253"/>
      <c r="P803" s="253"/>
      <c r="Q803" s="253"/>
      <c r="R803" s="253"/>
      <c r="S803" s="253"/>
      <c r="T803" s="253"/>
      <c r="U803" s="253" t="s">
        <v>951</v>
      </c>
      <c r="V803" s="253"/>
      <c r="W803" s="253"/>
      <c r="X803" s="253"/>
      <c r="Y803" s="253"/>
      <c r="Z803" s="253"/>
      <c r="AA803" s="253"/>
      <c r="AB803" s="253"/>
      <c r="AC803" s="253" t="s">
        <v>320</v>
      </c>
      <c r="AD803" s="253"/>
      <c r="AE803" s="253"/>
      <c r="AF803" s="253"/>
      <c r="AG803" s="253"/>
      <c r="AH803" s="253"/>
      <c r="AI803" s="253"/>
      <c r="AJ803" s="253"/>
      <c r="AK803" s="253"/>
      <c r="AL803" s="253"/>
      <c r="AM803" s="253"/>
      <c r="AN803" s="253"/>
      <c r="AO803" s="253"/>
      <c r="AP803" s="253"/>
      <c r="AQ803" s="253"/>
      <c r="AR803" s="253"/>
      <c r="AS803" s="253"/>
      <c r="AT803" s="253"/>
      <c r="AU803" s="253"/>
      <c r="AV803" s="253"/>
      <c r="AW803" s="253"/>
      <c r="AX803" s="253"/>
      <c r="AY803" s="253"/>
      <c r="AZ803" s="253"/>
      <c r="BA803" s="253"/>
      <c r="BB803" s="253"/>
      <c r="BC803" s="253"/>
      <c r="BD803" s="253"/>
      <c r="BE803" s="253"/>
      <c r="BF803" s="253"/>
      <c r="BG803" s="253"/>
    </row>
    <row r="804" spans="2:59" s="252" customFormat="1" ht="15" customHeight="1" x14ac:dyDescent="0.25">
      <c r="B804" s="253"/>
      <c r="C804" s="253"/>
      <c r="D804" s="253"/>
      <c r="E804" s="253"/>
      <c r="F804" s="253"/>
      <c r="G804" s="253"/>
      <c r="H804" s="253"/>
      <c r="I804" s="253"/>
      <c r="J804" s="253"/>
      <c r="K804" s="253"/>
      <c r="L804" s="253"/>
      <c r="M804" s="253"/>
      <c r="N804" s="253"/>
      <c r="O804" s="253"/>
      <c r="P804" s="253"/>
      <c r="Q804" s="253"/>
      <c r="R804" s="253"/>
      <c r="S804" s="253"/>
      <c r="T804" s="253"/>
      <c r="U804" s="253" t="s">
        <v>952</v>
      </c>
      <c r="V804" s="253"/>
      <c r="W804" s="253"/>
      <c r="X804" s="253"/>
      <c r="Y804" s="253"/>
      <c r="Z804" s="253"/>
      <c r="AA804" s="253"/>
      <c r="AB804" s="253"/>
      <c r="AC804" s="253" t="s">
        <v>357</v>
      </c>
      <c r="AD804" s="253"/>
      <c r="AE804" s="253"/>
      <c r="AF804" s="253"/>
      <c r="AG804" s="253"/>
      <c r="AH804" s="253"/>
      <c r="AI804" s="253"/>
      <c r="AJ804" s="253"/>
      <c r="AK804" s="253"/>
      <c r="AL804" s="253"/>
      <c r="AM804" s="253"/>
      <c r="AN804" s="253"/>
      <c r="AO804" s="253"/>
      <c r="AP804" s="253"/>
      <c r="AQ804" s="253"/>
      <c r="AR804" s="253"/>
      <c r="AS804" s="253"/>
      <c r="AT804" s="253"/>
      <c r="AU804" s="253"/>
      <c r="AV804" s="253"/>
      <c r="AW804" s="253"/>
      <c r="AX804" s="253"/>
      <c r="AY804" s="253"/>
      <c r="AZ804" s="253"/>
      <c r="BA804" s="253"/>
      <c r="BB804" s="253"/>
      <c r="BC804" s="253"/>
      <c r="BD804" s="253"/>
      <c r="BE804" s="253"/>
      <c r="BF804" s="253"/>
      <c r="BG804" s="253"/>
    </row>
    <row r="805" spans="2:59" s="252" customFormat="1" ht="15" customHeight="1" x14ac:dyDescent="0.25">
      <c r="B805" s="253"/>
      <c r="C805" s="253"/>
      <c r="D805" s="253"/>
      <c r="E805" s="253"/>
      <c r="F805" s="253"/>
      <c r="G805" s="253"/>
      <c r="H805" s="253"/>
      <c r="I805" s="253"/>
      <c r="J805" s="253"/>
      <c r="K805" s="253"/>
      <c r="L805" s="253"/>
      <c r="M805" s="253"/>
      <c r="N805" s="253"/>
      <c r="O805" s="253"/>
      <c r="P805" s="253"/>
      <c r="Q805" s="253"/>
      <c r="R805" s="253"/>
      <c r="S805" s="253"/>
      <c r="T805" s="253"/>
      <c r="U805" s="253" t="s">
        <v>953</v>
      </c>
      <c r="V805" s="253"/>
      <c r="W805" s="253"/>
      <c r="X805" s="253"/>
      <c r="Y805" s="253"/>
      <c r="Z805" s="253"/>
      <c r="AA805" s="253"/>
      <c r="AB805" s="253"/>
      <c r="AC805" s="253" t="s">
        <v>320</v>
      </c>
      <c r="AD805" s="253"/>
      <c r="AE805" s="253"/>
      <c r="AF805" s="253"/>
      <c r="AG805" s="253"/>
      <c r="AH805" s="253"/>
      <c r="AI805" s="253"/>
      <c r="AJ805" s="253"/>
      <c r="AK805" s="253"/>
      <c r="AL805" s="253"/>
      <c r="AM805" s="253"/>
      <c r="AN805" s="253"/>
      <c r="AO805" s="253"/>
      <c r="AP805" s="253"/>
      <c r="AQ805" s="253"/>
      <c r="AR805" s="253"/>
      <c r="AS805" s="253"/>
      <c r="AT805" s="253"/>
      <c r="AU805" s="253"/>
      <c r="AV805" s="253"/>
      <c r="AW805" s="253"/>
      <c r="AX805" s="253"/>
      <c r="AY805" s="253"/>
      <c r="AZ805" s="253"/>
      <c r="BA805" s="253"/>
      <c r="BB805" s="253"/>
      <c r="BC805" s="253"/>
      <c r="BD805" s="253"/>
      <c r="BE805" s="253"/>
      <c r="BF805" s="253"/>
      <c r="BG805" s="253"/>
    </row>
    <row r="806" spans="2:59" s="252" customFormat="1" ht="15" customHeight="1" x14ac:dyDescent="0.25">
      <c r="B806" s="253"/>
      <c r="C806" s="253"/>
      <c r="D806" s="253"/>
      <c r="E806" s="253"/>
      <c r="F806" s="253"/>
      <c r="G806" s="253"/>
      <c r="H806" s="253"/>
      <c r="I806" s="253"/>
      <c r="J806" s="253"/>
      <c r="K806" s="253"/>
      <c r="L806" s="253"/>
      <c r="M806" s="253"/>
      <c r="N806" s="253"/>
      <c r="O806" s="253"/>
      <c r="P806" s="253"/>
      <c r="Q806" s="253"/>
      <c r="R806" s="253"/>
      <c r="S806" s="253"/>
      <c r="T806" s="253"/>
      <c r="U806" s="253" t="s">
        <v>954</v>
      </c>
      <c r="V806" s="253"/>
      <c r="W806" s="253"/>
      <c r="X806" s="253"/>
      <c r="Y806" s="253"/>
      <c r="Z806" s="253"/>
      <c r="AA806" s="253"/>
      <c r="AB806" s="253"/>
      <c r="AC806" s="253" t="s">
        <v>316</v>
      </c>
      <c r="AD806" s="253"/>
      <c r="AE806" s="253"/>
      <c r="AF806" s="253"/>
      <c r="AG806" s="253"/>
      <c r="AH806" s="253"/>
      <c r="AI806" s="253"/>
      <c r="AJ806" s="253"/>
      <c r="AK806" s="253"/>
      <c r="AL806" s="253"/>
      <c r="AM806" s="253"/>
      <c r="AN806" s="253"/>
      <c r="AO806" s="253"/>
      <c r="AP806" s="253"/>
      <c r="AQ806" s="253"/>
      <c r="AR806" s="253"/>
      <c r="AS806" s="253"/>
      <c r="AT806" s="253"/>
      <c r="AU806" s="253"/>
      <c r="AV806" s="253"/>
      <c r="AW806" s="253"/>
      <c r="AX806" s="253"/>
      <c r="AY806" s="253"/>
      <c r="AZ806" s="253"/>
      <c r="BA806" s="253"/>
      <c r="BB806" s="253"/>
      <c r="BC806" s="253"/>
      <c r="BD806" s="253"/>
      <c r="BE806" s="253"/>
      <c r="BF806" s="253"/>
      <c r="BG806" s="253"/>
    </row>
    <row r="807" spans="2:59" s="252" customFormat="1" ht="15" customHeight="1" x14ac:dyDescent="0.25">
      <c r="B807" s="253"/>
      <c r="C807" s="253"/>
      <c r="D807" s="253"/>
      <c r="E807" s="253"/>
      <c r="F807" s="253"/>
      <c r="G807" s="253"/>
      <c r="H807" s="253"/>
      <c r="I807" s="253"/>
      <c r="J807" s="253"/>
      <c r="K807" s="253"/>
      <c r="L807" s="253"/>
      <c r="M807" s="253"/>
      <c r="N807" s="253"/>
      <c r="O807" s="253"/>
      <c r="P807" s="253"/>
      <c r="Q807" s="253"/>
      <c r="R807" s="253"/>
      <c r="S807" s="253"/>
      <c r="T807" s="253"/>
      <c r="U807" s="253" t="s">
        <v>955</v>
      </c>
      <c r="V807" s="253"/>
      <c r="W807" s="253"/>
      <c r="X807" s="253"/>
      <c r="Y807" s="253"/>
      <c r="Z807" s="253"/>
      <c r="AA807" s="253"/>
      <c r="AB807" s="253"/>
      <c r="AC807" s="253" t="s">
        <v>393</v>
      </c>
      <c r="AD807" s="253"/>
      <c r="AE807" s="253"/>
      <c r="AF807" s="253"/>
      <c r="AG807" s="253"/>
      <c r="AH807" s="253"/>
      <c r="AI807" s="253"/>
      <c r="AJ807" s="253"/>
      <c r="AK807" s="253"/>
      <c r="AL807" s="253"/>
      <c r="AM807" s="253"/>
      <c r="AN807" s="253"/>
      <c r="AO807" s="253"/>
      <c r="AP807" s="253"/>
      <c r="AQ807" s="253"/>
      <c r="AR807" s="253"/>
      <c r="AS807" s="253"/>
      <c r="AT807" s="253"/>
      <c r="AU807" s="253"/>
      <c r="AV807" s="253"/>
      <c r="AW807" s="253"/>
      <c r="AX807" s="253"/>
      <c r="AY807" s="253"/>
      <c r="AZ807" s="253"/>
      <c r="BA807" s="253"/>
      <c r="BB807" s="253"/>
      <c r="BC807" s="253"/>
      <c r="BD807" s="253"/>
      <c r="BE807" s="253"/>
      <c r="BF807" s="253"/>
      <c r="BG807" s="253"/>
    </row>
    <row r="808" spans="2:59" s="252" customFormat="1" ht="15" customHeight="1" x14ac:dyDescent="0.25">
      <c r="B808" s="253"/>
      <c r="C808" s="253"/>
      <c r="D808" s="253"/>
      <c r="E808" s="253"/>
      <c r="F808" s="253"/>
      <c r="G808" s="253"/>
      <c r="H808" s="253"/>
      <c r="I808" s="253"/>
      <c r="J808" s="253"/>
      <c r="K808" s="253"/>
      <c r="L808" s="253"/>
      <c r="M808" s="253"/>
      <c r="N808" s="253"/>
      <c r="O808" s="253"/>
      <c r="P808" s="253"/>
      <c r="Q808" s="253"/>
      <c r="R808" s="253"/>
      <c r="S808" s="253"/>
      <c r="T808" s="253"/>
      <c r="U808" s="253" t="s">
        <v>956</v>
      </c>
      <c r="V808" s="253"/>
      <c r="W808" s="253"/>
      <c r="X808" s="253"/>
      <c r="Y808" s="253"/>
      <c r="Z808" s="253"/>
      <c r="AA808" s="253"/>
      <c r="AB808" s="253"/>
      <c r="AC808" s="253" t="s">
        <v>323</v>
      </c>
      <c r="AD808" s="253"/>
      <c r="AE808" s="253"/>
      <c r="AF808" s="253"/>
      <c r="AG808" s="253"/>
      <c r="AH808" s="253"/>
      <c r="AI808" s="253"/>
      <c r="AJ808" s="253"/>
      <c r="AK808" s="253"/>
      <c r="AL808" s="253"/>
      <c r="AM808" s="253"/>
      <c r="AN808" s="253"/>
      <c r="AO808" s="253"/>
      <c r="AP808" s="253"/>
      <c r="AQ808" s="253"/>
      <c r="AR808" s="253"/>
      <c r="AS808" s="253"/>
      <c r="AT808" s="253"/>
      <c r="AU808" s="253"/>
      <c r="AV808" s="253"/>
      <c r="AW808" s="253"/>
      <c r="AX808" s="253"/>
      <c r="AY808" s="253"/>
      <c r="AZ808" s="253"/>
      <c r="BA808" s="253"/>
      <c r="BB808" s="253"/>
      <c r="BC808" s="253"/>
      <c r="BD808" s="253"/>
      <c r="BE808" s="253"/>
      <c r="BF808" s="253"/>
      <c r="BG808" s="253"/>
    </row>
    <row r="809" spans="2:59" s="252" customFormat="1" ht="15" customHeight="1" x14ac:dyDescent="0.25">
      <c r="B809" s="253"/>
      <c r="C809" s="253"/>
      <c r="D809" s="253"/>
      <c r="E809" s="253"/>
      <c r="F809" s="253"/>
      <c r="G809" s="253"/>
      <c r="H809" s="253"/>
      <c r="I809" s="253"/>
      <c r="J809" s="253"/>
      <c r="K809" s="253"/>
      <c r="L809" s="253"/>
      <c r="M809" s="253"/>
      <c r="N809" s="253"/>
      <c r="O809" s="253"/>
      <c r="P809" s="253"/>
      <c r="Q809" s="253"/>
      <c r="R809" s="253"/>
      <c r="S809" s="253"/>
      <c r="T809" s="253"/>
      <c r="U809" s="253" t="s">
        <v>957</v>
      </c>
      <c r="V809" s="253"/>
      <c r="W809" s="253"/>
      <c r="X809" s="253"/>
      <c r="Y809" s="253"/>
      <c r="Z809" s="253"/>
      <c r="AA809" s="253"/>
      <c r="AB809" s="253"/>
      <c r="AC809" s="253" t="s">
        <v>320</v>
      </c>
      <c r="AD809" s="253"/>
      <c r="AE809" s="253"/>
      <c r="AF809" s="253"/>
      <c r="AG809" s="253"/>
      <c r="AH809" s="253"/>
      <c r="AI809" s="253"/>
      <c r="AJ809" s="253"/>
      <c r="AK809" s="253"/>
      <c r="AL809" s="253"/>
      <c r="AM809" s="253"/>
      <c r="AN809" s="253"/>
      <c r="AO809" s="253"/>
      <c r="AP809" s="253"/>
      <c r="AQ809" s="253"/>
      <c r="AR809" s="253"/>
      <c r="AS809" s="253"/>
      <c r="AT809" s="253"/>
      <c r="AU809" s="253"/>
      <c r="AV809" s="253"/>
      <c r="AW809" s="253"/>
      <c r="AX809" s="253"/>
      <c r="AY809" s="253"/>
      <c r="AZ809" s="253"/>
      <c r="BA809" s="253"/>
      <c r="BB809" s="253"/>
      <c r="BC809" s="253"/>
      <c r="BD809" s="253"/>
      <c r="BE809" s="253"/>
      <c r="BF809" s="253"/>
      <c r="BG809" s="253"/>
    </row>
    <row r="810" spans="2:59" s="252" customFormat="1" ht="15" customHeight="1" x14ac:dyDescent="0.25">
      <c r="B810" s="253"/>
      <c r="C810" s="253"/>
      <c r="D810" s="253"/>
      <c r="E810" s="253"/>
      <c r="F810" s="253"/>
      <c r="G810" s="253"/>
      <c r="H810" s="253"/>
      <c r="I810" s="253"/>
      <c r="J810" s="253"/>
      <c r="K810" s="253"/>
      <c r="L810" s="253"/>
      <c r="M810" s="253"/>
      <c r="N810" s="253"/>
      <c r="O810" s="253"/>
      <c r="P810" s="253"/>
      <c r="Q810" s="253"/>
      <c r="R810" s="253"/>
      <c r="S810" s="253"/>
      <c r="T810" s="253"/>
      <c r="U810" s="253" t="s">
        <v>958</v>
      </c>
      <c r="V810" s="253"/>
      <c r="W810" s="253"/>
      <c r="X810" s="253"/>
      <c r="Y810" s="253"/>
      <c r="Z810" s="253"/>
      <c r="AA810" s="253"/>
      <c r="AB810" s="253"/>
      <c r="AC810" s="253" t="s">
        <v>320</v>
      </c>
      <c r="AD810" s="253"/>
      <c r="AE810" s="253"/>
      <c r="AF810" s="253"/>
      <c r="AG810" s="253"/>
      <c r="AH810" s="253"/>
      <c r="AI810" s="253"/>
      <c r="AJ810" s="253"/>
      <c r="AK810" s="253"/>
      <c r="AL810" s="253"/>
      <c r="AM810" s="253"/>
      <c r="AN810" s="253"/>
      <c r="AO810" s="253"/>
      <c r="AP810" s="253"/>
      <c r="AQ810" s="253"/>
      <c r="AR810" s="253"/>
      <c r="AS810" s="253"/>
      <c r="AT810" s="253"/>
      <c r="AU810" s="253"/>
      <c r="AV810" s="253"/>
      <c r="AW810" s="253"/>
      <c r="AX810" s="253"/>
      <c r="AY810" s="253"/>
      <c r="AZ810" s="253"/>
      <c r="BA810" s="253"/>
      <c r="BB810" s="253"/>
      <c r="BC810" s="253"/>
      <c r="BD810" s="253"/>
      <c r="BE810" s="253"/>
      <c r="BF810" s="253"/>
      <c r="BG810" s="253"/>
    </row>
    <row r="811" spans="2:59" s="252" customFormat="1" ht="15" customHeight="1" x14ac:dyDescent="0.25">
      <c r="B811" s="253"/>
      <c r="C811" s="253"/>
      <c r="D811" s="253"/>
      <c r="E811" s="253"/>
      <c r="F811" s="253"/>
      <c r="G811" s="253"/>
      <c r="H811" s="253"/>
      <c r="I811" s="253"/>
      <c r="J811" s="253"/>
      <c r="K811" s="253"/>
      <c r="L811" s="253"/>
      <c r="M811" s="253"/>
      <c r="N811" s="253"/>
      <c r="O811" s="253"/>
      <c r="P811" s="253"/>
      <c r="Q811" s="253"/>
      <c r="R811" s="253"/>
      <c r="S811" s="253"/>
      <c r="T811" s="253"/>
      <c r="U811" s="253" t="s">
        <v>959</v>
      </c>
      <c r="V811" s="253"/>
      <c r="W811" s="253"/>
      <c r="X811" s="253"/>
      <c r="Y811" s="253"/>
      <c r="Z811" s="253"/>
      <c r="AA811" s="253"/>
      <c r="AB811" s="253"/>
      <c r="AC811" s="253" t="s">
        <v>329</v>
      </c>
      <c r="AD811" s="253"/>
      <c r="AE811" s="253"/>
      <c r="AF811" s="253"/>
      <c r="AG811" s="253"/>
      <c r="AH811" s="253"/>
      <c r="AI811" s="253"/>
      <c r="AJ811" s="253"/>
      <c r="AK811" s="253"/>
      <c r="AL811" s="253"/>
      <c r="AM811" s="253"/>
      <c r="AN811" s="253"/>
      <c r="AO811" s="253"/>
      <c r="AP811" s="253"/>
      <c r="AQ811" s="253"/>
      <c r="AR811" s="253"/>
      <c r="AS811" s="253"/>
      <c r="AT811" s="253"/>
      <c r="AU811" s="253"/>
      <c r="AV811" s="253"/>
      <c r="AW811" s="253"/>
      <c r="AX811" s="253"/>
      <c r="AY811" s="253"/>
      <c r="AZ811" s="253"/>
      <c r="BA811" s="253"/>
      <c r="BB811" s="253"/>
      <c r="BC811" s="253"/>
      <c r="BD811" s="253"/>
      <c r="BE811" s="253"/>
      <c r="BF811" s="253"/>
      <c r="BG811" s="253"/>
    </row>
    <row r="812" spans="2:59" s="252" customFormat="1" ht="15" customHeight="1" x14ac:dyDescent="0.25">
      <c r="B812" s="253"/>
      <c r="C812" s="253"/>
      <c r="D812" s="253"/>
      <c r="E812" s="253"/>
      <c r="F812" s="253"/>
      <c r="G812" s="253"/>
      <c r="H812" s="253"/>
      <c r="I812" s="253"/>
      <c r="J812" s="253"/>
      <c r="K812" s="253"/>
      <c r="L812" s="253"/>
      <c r="M812" s="253"/>
      <c r="N812" s="253"/>
      <c r="O812" s="253"/>
      <c r="P812" s="253"/>
      <c r="Q812" s="253"/>
      <c r="R812" s="253"/>
      <c r="S812" s="253"/>
      <c r="T812" s="253"/>
      <c r="U812" s="253" t="s">
        <v>960</v>
      </c>
      <c r="V812" s="253"/>
      <c r="W812" s="253"/>
      <c r="X812" s="253"/>
      <c r="Y812" s="253"/>
      <c r="Z812" s="253"/>
      <c r="AA812" s="253"/>
      <c r="AB812" s="253"/>
      <c r="AC812" s="253" t="s">
        <v>332</v>
      </c>
      <c r="AD812" s="253"/>
      <c r="AE812" s="253"/>
      <c r="AF812" s="253"/>
      <c r="AG812" s="253"/>
      <c r="AH812" s="253"/>
      <c r="AI812" s="253"/>
      <c r="AJ812" s="253"/>
      <c r="AK812" s="253"/>
      <c r="AL812" s="253"/>
      <c r="AM812" s="253"/>
      <c r="AN812" s="253"/>
      <c r="AO812" s="253"/>
      <c r="AP812" s="253"/>
      <c r="AQ812" s="253"/>
      <c r="AR812" s="253"/>
      <c r="AS812" s="253"/>
      <c r="AT812" s="253"/>
      <c r="AU812" s="253"/>
      <c r="AV812" s="253"/>
      <c r="AW812" s="253"/>
      <c r="AX812" s="253"/>
      <c r="AY812" s="253"/>
      <c r="AZ812" s="253"/>
      <c r="BA812" s="253"/>
      <c r="BB812" s="253"/>
      <c r="BC812" s="253"/>
      <c r="BD812" s="253"/>
      <c r="BE812" s="253"/>
      <c r="BF812" s="253"/>
      <c r="BG812" s="253"/>
    </row>
    <row r="813" spans="2:59" s="252" customFormat="1" ht="15" customHeight="1" x14ac:dyDescent="0.25">
      <c r="B813" s="253"/>
      <c r="C813" s="253"/>
      <c r="D813" s="253"/>
      <c r="E813" s="253"/>
      <c r="F813" s="253"/>
      <c r="G813" s="253"/>
      <c r="H813" s="253"/>
      <c r="I813" s="253"/>
      <c r="J813" s="253"/>
      <c r="K813" s="253"/>
      <c r="L813" s="253"/>
      <c r="M813" s="253"/>
      <c r="N813" s="253"/>
      <c r="O813" s="253"/>
      <c r="P813" s="253"/>
      <c r="Q813" s="253"/>
      <c r="R813" s="253"/>
      <c r="S813" s="253"/>
      <c r="T813" s="253"/>
      <c r="U813" s="253" t="s">
        <v>961</v>
      </c>
      <c r="V813" s="253"/>
      <c r="W813" s="253"/>
      <c r="X813" s="253"/>
      <c r="Y813" s="253"/>
      <c r="Z813" s="253"/>
      <c r="AA813" s="253"/>
      <c r="AB813" s="253"/>
      <c r="AC813" s="253" t="s">
        <v>320</v>
      </c>
      <c r="AD813" s="253"/>
      <c r="AE813" s="253"/>
      <c r="AF813" s="253"/>
      <c r="AG813" s="253"/>
      <c r="AH813" s="253"/>
      <c r="AI813" s="253"/>
      <c r="AJ813" s="253"/>
      <c r="AK813" s="253"/>
      <c r="AL813" s="253"/>
      <c r="AM813" s="253"/>
      <c r="AN813" s="253"/>
      <c r="AO813" s="253"/>
      <c r="AP813" s="253"/>
      <c r="AQ813" s="253"/>
      <c r="AR813" s="253"/>
      <c r="AS813" s="253"/>
      <c r="AT813" s="253"/>
      <c r="AU813" s="253"/>
      <c r="AV813" s="253"/>
      <c r="AW813" s="253"/>
      <c r="AX813" s="253"/>
      <c r="AY813" s="253"/>
      <c r="AZ813" s="253"/>
      <c r="BA813" s="253"/>
      <c r="BB813" s="253"/>
      <c r="BC813" s="253"/>
      <c r="BD813" s="253"/>
      <c r="BE813" s="253"/>
      <c r="BF813" s="253"/>
      <c r="BG813" s="253"/>
    </row>
    <row r="814" spans="2:59" s="252" customFormat="1" ht="15" customHeight="1" x14ac:dyDescent="0.25">
      <c r="B814" s="253"/>
      <c r="C814" s="253"/>
      <c r="D814" s="253"/>
      <c r="E814" s="253"/>
      <c r="F814" s="253"/>
      <c r="G814" s="253"/>
      <c r="H814" s="253"/>
      <c r="I814" s="253"/>
      <c r="J814" s="253"/>
      <c r="K814" s="253"/>
      <c r="L814" s="253"/>
      <c r="M814" s="253"/>
      <c r="N814" s="253"/>
      <c r="O814" s="253"/>
      <c r="P814" s="253"/>
      <c r="Q814" s="253"/>
      <c r="R814" s="253"/>
      <c r="S814" s="253"/>
      <c r="T814" s="253"/>
      <c r="U814" s="253" t="s">
        <v>962</v>
      </c>
      <c r="V814" s="253"/>
      <c r="W814" s="253"/>
      <c r="X814" s="253"/>
      <c r="Y814" s="253"/>
      <c r="Z814" s="253"/>
      <c r="AA814" s="253"/>
      <c r="AB814" s="253"/>
      <c r="AC814" s="253" t="s">
        <v>320</v>
      </c>
      <c r="AD814" s="253"/>
      <c r="AE814" s="253"/>
      <c r="AF814" s="253"/>
      <c r="AG814" s="253"/>
      <c r="AH814" s="253"/>
      <c r="AI814" s="253"/>
      <c r="AJ814" s="253"/>
      <c r="AK814" s="253"/>
      <c r="AL814" s="253"/>
      <c r="AM814" s="253"/>
      <c r="AN814" s="253"/>
      <c r="AO814" s="253"/>
      <c r="AP814" s="253"/>
      <c r="AQ814" s="253"/>
      <c r="AR814" s="253"/>
      <c r="AS814" s="253"/>
      <c r="AT814" s="253"/>
      <c r="AU814" s="253"/>
      <c r="AV814" s="253"/>
      <c r="AW814" s="253"/>
      <c r="AX814" s="253"/>
      <c r="AY814" s="253"/>
      <c r="AZ814" s="253"/>
      <c r="BA814" s="253"/>
      <c r="BB814" s="253"/>
      <c r="BC814" s="253"/>
      <c r="BD814" s="253"/>
      <c r="BE814" s="253"/>
      <c r="BF814" s="253"/>
      <c r="BG814" s="253"/>
    </row>
    <row r="815" spans="2:59" s="252" customFormat="1" ht="15" customHeight="1" x14ac:dyDescent="0.25">
      <c r="B815" s="253"/>
      <c r="C815" s="253"/>
      <c r="D815" s="253"/>
      <c r="E815" s="253"/>
      <c r="F815" s="253"/>
      <c r="G815" s="253"/>
      <c r="H815" s="253"/>
      <c r="I815" s="253"/>
      <c r="J815" s="253"/>
      <c r="K815" s="253"/>
      <c r="L815" s="253"/>
      <c r="M815" s="253"/>
      <c r="N815" s="253"/>
      <c r="O815" s="253"/>
      <c r="P815" s="253"/>
      <c r="Q815" s="253"/>
      <c r="R815" s="253"/>
      <c r="S815" s="253"/>
      <c r="T815" s="253"/>
      <c r="U815" s="253" t="s">
        <v>963</v>
      </c>
      <c r="V815" s="253"/>
      <c r="W815" s="253"/>
      <c r="X815" s="253"/>
      <c r="Y815" s="253"/>
      <c r="Z815" s="253"/>
      <c r="AA815" s="253"/>
      <c r="AB815" s="253"/>
      <c r="AC815" s="253" t="s">
        <v>316</v>
      </c>
      <c r="AD815" s="253"/>
      <c r="AE815" s="253"/>
      <c r="AF815" s="253"/>
      <c r="AG815" s="253"/>
      <c r="AH815" s="253"/>
      <c r="AI815" s="253"/>
      <c r="AJ815" s="253"/>
      <c r="AK815" s="253"/>
      <c r="AL815" s="253"/>
      <c r="AM815" s="253"/>
      <c r="AN815" s="253"/>
      <c r="AO815" s="253"/>
      <c r="AP815" s="253"/>
      <c r="AQ815" s="253"/>
      <c r="AR815" s="253"/>
      <c r="AS815" s="253"/>
      <c r="AT815" s="253"/>
      <c r="AU815" s="253"/>
      <c r="AV815" s="253"/>
      <c r="AW815" s="253"/>
      <c r="AX815" s="253"/>
      <c r="AY815" s="253"/>
      <c r="AZ815" s="253"/>
      <c r="BA815" s="253"/>
      <c r="BB815" s="253"/>
      <c r="BC815" s="253"/>
      <c r="BD815" s="253"/>
      <c r="BE815" s="253"/>
      <c r="BF815" s="253"/>
      <c r="BG815" s="253"/>
    </row>
    <row r="816" spans="2:59" s="252" customFormat="1" ht="15" customHeight="1" x14ac:dyDescent="0.25">
      <c r="B816" s="253"/>
      <c r="C816" s="253"/>
      <c r="D816" s="253"/>
      <c r="E816" s="253"/>
      <c r="F816" s="253"/>
      <c r="G816" s="253"/>
      <c r="H816" s="253"/>
      <c r="I816" s="253"/>
      <c r="J816" s="253"/>
      <c r="K816" s="253"/>
      <c r="L816" s="253"/>
      <c r="M816" s="253"/>
      <c r="N816" s="253"/>
      <c r="O816" s="253"/>
      <c r="P816" s="253"/>
      <c r="Q816" s="253"/>
      <c r="R816" s="253"/>
      <c r="S816" s="253"/>
      <c r="T816" s="253"/>
      <c r="U816" s="253" t="s">
        <v>964</v>
      </c>
      <c r="V816" s="253"/>
      <c r="W816" s="253"/>
      <c r="X816" s="253"/>
      <c r="Y816" s="253"/>
      <c r="Z816" s="253"/>
      <c r="AA816" s="253"/>
      <c r="AB816" s="253"/>
      <c r="AC816" s="253" t="s">
        <v>320</v>
      </c>
      <c r="AD816" s="253"/>
      <c r="AE816" s="253"/>
      <c r="AF816" s="253"/>
      <c r="AG816" s="253"/>
      <c r="AH816" s="253"/>
      <c r="AI816" s="253"/>
      <c r="AJ816" s="253"/>
      <c r="AK816" s="253"/>
      <c r="AL816" s="253"/>
      <c r="AM816" s="253"/>
      <c r="AN816" s="253"/>
      <c r="AO816" s="253"/>
      <c r="AP816" s="253"/>
      <c r="AQ816" s="253"/>
      <c r="AR816" s="253"/>
      <c r="AS816" s="253"/>
      <c r="AT816" s="253"/>
      <c r="AU816" s="253"/>
      <c r="AV816" s="253"/>
      <c r="AW816" s="253"/>
      <c r="AX816" s="253"/>
      <c r="AY816" s="253"/>
      <c r="AZ816" s="253"/>
      <c r="BA816" s="253"/>
      <c r="BB816" s="253"/>
      <c r="BC816" s="253"/>
      <c r="BD816" s="253"/>
      <c r="BE816" s="253"/>
      <c r="BF816" s="253"/>
      <c r="BG816" s="253"/>
    </row>
    <row r="817" spans="2:59" s="252" customFormat="1" ht="15" customHeight="1" x14ac:dyDescent="0.25">
      <c r="B817" s="253"/>
      <c r="C817" s="253"/>
      <c r="D817" s="253"/>
      <c r="E817" s="253"/>
      <c r="F817" s="253"/>
      <c r="G817" s="253"/>
      <c r="H817" s="253"/>
      <c r="I817" s="253"/>
      <c r="J817" s="253"/>
      <c r="K817" s="253"/>
      <c r="L817" s="253"/>
      <c r="M817" s="253"/>
      <c r="N817" s="253"/>
      <c r="O817" s="253"/>
      <c r="P817" s="253"/>
      <c r="Q817" s="253"/>
      <c r="R817" s="253"/>
      <c r="S817" s="253"/>
      <c r="T817" s="253"/>
      <c r="U817" s="253" t="s">
        <v>965</v>
      </c>
      <c r="V817" s="253"/>
      <c r="W817" s="253"/>
      <c r="X817" s="253"/>
      <c r="Y817" s="253"/>
      <c r="Z817" s="253"/>
      <c r="AA817" s="253"/>
      <c r="AB817" s="253"/>
      <c r="AC817" s="253" t="s">
        <v>393</v>
      </c>
      <c r="AD817" s="253"/>
      <c r="AE817" s="253"/>
      <c r="AF817" s="253"/>
      <c r="AG817" s="253"/>
      <c r="AH817" s="253"/>
      <c r="AI817" s="253"/>
      <c r="AJ817" s="253"/>
      <c r="AK817" s="253"/>
      <c r="AL817" s="253"/>
      <c r="AM817" s="253"/>
      <c r="AN817" s="253"/>
      <c r="AO817" s="253"/>
      <c r="AP817" s="253"/>
      <c r="AQ817" s="253"/>
      <c r="AR817" s="253"/>
      <c r="AS817" s="253"/>
      <c r="AT817" s="253"/>
      <c r="AU817" s="253"/>
      <c r="AV817" s="253"/>
      <c r="AW817" s="253"/>
      <c r="AX817" s="253"/>
      <c r="AY817" s="253"/>
      <c r="AZ817" s="253"/>
      <c r="BA817" s="253"/>
      <c r="BB817" s="253"/>
      <c r="BC817" s="253"/>
      <c r="BD817" s="253"/>
      <c r="BE817" s="253"/>
      <c r="BF817" s="253"/>
      <c r="BG817" s="253"/>
    </row>
    <row r="818" spans="2:59" s="252" customFormat="1" ht="15" customHeight="1" x14ac:dyDescent="0.25">
      <c r="B818" s="253"/>
      <c r="C818" s="253"/>
      <c r="D818" s="253"/>
      <c r="E818" s="253"/>
      <c r="F818" s="253"/>
      <c r="G818" s="253"/>
      <c r="H818" s="253"/>
      <c r="I818" s="253"/>
      <c r="J818" s="253"/>
      <c r="K818" s="253"/>
      <c r="L818" s="253"/>
      <c r="M818" s="253"/>
      <c r="N818" s="253"/>
      <c r="O818" s="253"/>
      <c r="P818" s="253"/>
      <c r="Q818" s="253"/>
      <c r="R818" s="253"/>
      <c r="S818" s="253"/>
      <c r="T818" s="253"/>
      <c r="U818" s="253" t="s">
        <v>966</v>
      </c>
      <c r="V818" s="253"/>
      <c r="W818" s="253"/>
      <c r="X818" s="253"/>
      <c r="Y818" s="253"/>
      <c r="Z818" s="253"/>
      <c r="AA818" s="253"/>
      <c r="AB818" s="253"/>
      <c r="AC818" s="253" t="s">
        <v>329</v>
      </c>
      <c r="AD818" s="253"/>
      <c r="AE818" s="253"/>
      <c r="AF818" s="253"/>
      <c r="AG818" s="253"/>
      <c r="AH818" s="253"/>
      <c r="AI818" s="253"/>
      <c r="AJ818" s="253"/>
      <c r="AK818" s="253"/>
      <c r="AL818" s="253"/>
      <c r="AM818" s="253"/>
      <c r="AN818" s="253"/>
      <c r="AO818" s="253"/>
      <c r="AP818" s="253"/>
      <c r="AQ818" s="253"/>
      <c r="AR818" s="253"/>
      <c r="AS818" s="253"/>
      <c r="AT818" s="253"/>
      <c r="AU818" s="253"/>
      <c r="AV818" s="253"/>
      <c r="AW818" s="253"/>
      <c r="AX818" s="253"/>
      <c r="AY818" s="253"/>
      <c r="AZ818" s="253"/>
      <c r="BA818" s="253"/>
      <c r="BB818" s="253"/>
      <c r="BC818" s="253"/>
      <c r="BD818" s="253"/>
      <c r="BE818" s="253"/>
      <c r="BF818" s="253"/>
      <c r="BG818" s="253"/>
    </row>
    <row r="819" spans="2:59" s="252" customFormat="1" ht="15" customHeight="1" x14ac:dyDescent="0.25">
      <c r="B819" s="253"/>
      <c r="C819" s="253"/>
      <c r="D819" s="253"/>
      <c r="E819" s="253"/>
      <c r="F819" s="253"/>
      <c r="G819" s="253"/>
      <c r="H819" s="253"/>
      <c r="I819" s="253"/>
      <c r="J819" s="253"/>
      <c r="K819" s="253"/>
      <c r="L819" s="253"/>
      <c r="M819" s="253"/>
      <c r="N819" s="253"/>
      <c r="O819" s="253"/>
      <c r="P819" s="253"/>
      <c r="Q819" s="253"/>
      <c r="R819" s="253"/>
      <c r="S819" s="253"/>
      <c r="T819" s="253"/>
      <c r="U819" s="253" t="s">
        <v>293</v>
      </c>
      <c r="V819" s="253"/>
      <c r="W819" s="253"/>
      <c r="X819" s="253"/>
      <c r="Y819" s="253"/>
      <c r="Z819" s="253"/>
      <c r="AA819" s="253"/>
      <c r="AB819" s="253"/>
      <c r="AC819" s="253" t="s">
        <v>357</v>
      </c>
      <c r="AD819" s="253"/>
      <c r="AE819" s="253"/>
      <c r="AF819" s="253"/>
      <c r="AG819" s="253"/>
      <c r="AH819" s="253"/>
      <c r="AI819" s="253"/>
      <c r="AJ819" s="253"/>
      <c r="AK819" s="253"/>
      <c r="AL819" s="253"/>
      <c r="AM819" s="253"/>
      <c r="AN819" s="253"/>
      <c r="AO819" s="253"/>
      <c r="AP819" s="253"/>
      <c r="AQ819" s="253"/>
      <c r="AR819" s="253"/>
      <c r="AS819" s="253"/>
      <c r="AT819" s="253"/>
      <c r="AU819" s="253"/>
      <c r="AV819" s="253"/>
      <c r="AW819" s="253"/>
      <c r="AX819" s="253"/>
      <c r="AY819" s="253"/>
      <c r="AZ819" s="253"/>
      <c r="BA819" s="253"/>
      <c r="BB819" s="253"/>
      <c r="BC819" s="253"/>
      <c r="BD819" s="253"/>
      <c r="BE819" s="253"/>
      <c r="BF819" s="253"/>
      <c r="BG819" s="253"/>
    </row>
    <row r="820" spans="2:59" s="252" customFormat="1" ht="15" customHeight="1" x14ac:dyDescent="0.25">
      <c r="B820" s="253"/>
      <c r="C820" s="253"/>
      <c r="D820" s="253"/>
      <c r="E820" s="253"/>
      <c r="F820" s="253"/>
      <c r="G820" s="253"/>
      <c r="H820" s="253"/>
      <c r="I820" s="253"/>
      <c r="J820" s="253"/>
      <c r="K820" s="253"/>
      <c r="L820" s="253"/>
      <c r="M820" s="253"/>
      <c r="N820" s="253"/>
      <c r="O820" s="253"/>
      <c r="P820" s="253"/>
      <c r="Q820" s="253"/>
      <c r="R820" s="253"/>
      <c r="S820" s="253"/>
      <c r="T820" s="253"/>
      <c r="U820" s="253" t="s">
        <v>967</v>
      </c>
      <c r="V820" s="253"/>
      <c r="W820" s="253"/>
      <c r="X820" s="253"/>
      <c r="Y820" s="253"/>
      <c r="Z820" s="253"/>
      <c r="AA820" s="253"/>
      <c r="AB820" s="253"/>
      <c r="AC820" s="253" t="s">
        <v>323</v>
      </c>
      <c r="AD820" s="253"/>
      <c r="AE820" s="253"/>
      <c r="AF820" s="253"/>
      <c r="AG820" s="253"/>
      <c r="AH820" s="253"/>
      <c r="AI820" s="253"/>
      <c r="AJ820" s="253"/>
      <c r="AK820" s="253"/>
      <c r="AL820" s="253"/>
      <c r="AM820" s="253"/>
      <c r="AN820" s="253"/>
      <c r="AO820" s="253"/>
      <c r="AP820" s="253"/>
      <c r="AQ820" s="253"/>
      <c r="AR820" s="253"/>
      <c r="AS820" s="253"/>
      <c r="AT820" s="253"/>
      <c r="AU820" s="253"/>
      <c r="AV820" s="253"/>
      <c r="AW820" s="253"/>
      <c r="AX820" s="253"/>
      <c r="AY820" s="253"/>
      <c r="AZ820" s="253"/>
      <c r="BA820" s="253"/>
      <c r="BB820" s="253"/>
      <c r="BC820" s="253"/>
      <c r="BD820" s="253"/>
      <c r="BE820" s="253"/>
      <c r="BF820" s="253"/>
      <c r="BG820" s="253"/>
    </row>
    <row r="821" spans="2:59" s="252" customFormat="1" ht="15" customHeight="1" x14ac:dyDescent="0.25">
      <c r="B821" s="253"/>
      <c r="C821" s="253"/>
      <c r="D821" s="253"/>
      <c r="E821" s="253"/>
      <c r="F821" s="253"/>
      <c r="G821" s="253"/>
      <c r="H821" s="253"/>
      <c r="I821" s="253"/>
      <c r="J821" s="253"/>
      <c r="K821" s="253"/>
      <c r="L821" s="253"/>
      <c r="M821" s="253"/>
      <c r="N821" s="253"/>
      <c r="O821" s="253"/>
      <c r="P821" s="253"/>
      <c r="Q821" s="253"/>
      <c r="R821" s="253"/>
      <c r="S821" s="253"/>
      <c r="T821" s="253"/>
      <c r="U821" s="253" t="s">
        <v>968</v>
      </c>
      <c r="V821" s="253"/>
      <c r="W821" s="253"/>
      <c r="X821" s="253"/>
      <c r="Y821" s="253"/>
      <c r="Z821" s="253"/>
      <c r="AA821" s="253"/>
      <c r="AB821" s="253"/>
      <c r="AC821" s="253" t="s">
        <v>316</v>
      </c>
      <c r="AD821" s="253"/>
      <c r="AE821" s="253"/>
      <c r="AF821" s="253"/>
      <c r="AG821" s="253"/>
      <c r="AH821" s="253"/>
      <c r="AI821" s="253"/>
      <c r="AJ821" s="253"/>
      <c r="AK821" s="253"/>
      <c r="AL821" s="253"/>
      <c r="AM821" s="253"/>
      <c r="AN821" s="253"/>
      <c r="AO821" s="253"/>
      <c r="AP821" s="253"/>
      <c r="AQ821" s="253"/>
      <c r="AR821" s="253"/>
      <c r="AS821" s="253"/>
      <c r="AT821" s="253"/>
      <c r="AU821" s="253"/>
      <c r="AV821" s="253"/>
      <c r="AW821" s="253"/>
      <c r="AX821" s="253"/>
      <c r="AY821" s="253"/>
      <c r="AZ821" s="253"/>
      <c r="BA821" s="253"/>
      <c r="BB821" s="253"/>
      <c r="BC821" s="253"/>
      <c r="BD821" s="253"/>
      <c r="BE821" s="253"/>
      <c r="BF821" s="253"/>
      <c r="BG821" s="253"/>
    </row>
    <row r="822" spans="2:59" s="252" customFormat="1" ht="15" customHeight="1" x14ac:dyDescent="0.25">
      <c r="B822" s="253"/>
      <c r="C822" s="253"/>
      <c r="D822" s="253"/>
      <c r="E822" s="253"/>
      <c r="F822" s="253"/>
      <c r="G822" s="253"/>
      <c r="H822" s="253"/>
      <c r="I822" s="253"/>
      <c r="J822" s="253"/>
      <c r="K822" s="253"/>
      <c r="L822" s="253"/>
      <c r="M822" s="253"/>
      <c r="N822" s="253"/>
      <c r="O822" s="253"/>
      <c r="P822" s="253"/>
      <c r="Q822" s="253"/>
      <c r="R822" s="253"/>
      <c r="S822" s="253"/>
      <c r="T822" s="253"/>
      <c r="U822" s="253" t="s">
        <v>969</v>
      </c>
      <c r="V822" s="253"/>
      <c r="W822" s="253"/>
      <c r="X822" s="253"/>
      <c r="Y822" s="253"/>
      <c r="Z822" s="253"/>
      <c r="AA822" s="253"/>
      <c r="AB822" s="253"/>
      <c r="AC822" s="253" t="s">
        <v>393</v>
      </c>
      <c r="AD822" s="253"/>
      <c r="AE822" s="253"/>
      <c r="AF822" s="253"/>
      <c r="AG822" s="253"/>
      <c r="AH822" s="253"/>
      <c r="AI822" s="253"/>
      <c r="AJ822" s="253"/>
      <c r="AK822" s="253"/>
      <c r="AL822" s="253"/>
      <c r="AM822" s="253"/>
      <c r="AN822" s="253"/>
      <c r="AO822" s="253"/>
      <c r="AP822" s="253"/>
      <c r="AQ822" s="253"/>
      <c r="AR822" s="253"/>
      <c r="AS822" s="253"/>
      <c r="AT822" s="253"/>
      <c r="AU822" s="253"/>
      <c r="AV822" s="253"/>
      <c r="AW822" s="253"/>
      <c r="AX822" s="253"/>
      <c r="AY822" s="253"/>
      <c r="AZ822" s="253"/>
      <c r="BA822" s="253"/>
      <c r="BB822" s="253"/>
      <c r="BC822" s="253"/>
      <c r="BD822" s="253"/>
      <c r="BE822" s="253"/>
      <c r="BF822" s="253"/>
      <c r="BG822" s="253"/>
    </row>
    <row r="823" spans="2:59" s="252" customFormat="1" ht="15" customHeight="1" x14ac:dyDescent="0.25">
      <c r="B823" s="253"/>
      <c r="C823" s="253"/>
      <c r="D823" s="253"/>
      <c r="E823" s="253"/>
      <c r="F823" s="253"/>
      <c r="G823" s="253"/>
      <c r="H823" s="253"/>
      <c r="I823" s="253"/>
      <c r="J823" s="253"/>
      <c r="K823" s="253"/>
      <c r="L823" s="253"/>
      <c r="M823" s="253"/>
      <c r="N823" s="253"/>
      <c r="O823" s="253"/>
      <c r="P823" s="253"/>
      <c r="Q823" s="253"/>
      <c r="R823" s="253"/>
      <c r="S823" s="253"/>
      <c r="T823" s="253"/>
      <c r="U823" s="253" t="s">
        <v>970</v>
      </c>
      <c r="V823" s="253"/>
      <c r="W823" s="253"/>
      <c r="X823" s="253"/>
      <c r="Y823" s="253"/>
      <c r="Z823" s="253"/>
      <c r="AA823" s="253"/>
      <c r="AB823" s="253"/>
      <c r="AC823" s="253" t="s">
        <v>329</v>
      </c>
      <c r="AD823" s="253"/>
      <c r="AE823" s="253"/>
      <c r="AF823" s="253"/>
      <c r="AG823" s="253"/>
      <c r="AH823" s="253"/>
      <c r="AI823" s="253"/>
      <c r="AJ823" s="253"/>
      <c r="AK823" s="253"/>
      <c r="AL823" s="253"/>
      <c r="AM823" s="253"/>
      <c r="AN823" s="253"/>
      <c r="AO823" s="253"/>
      <c r="AP823" s="253"/>
      <c r="AQ823" s="253"/>
      <c r="AR823" s="253"/>
      <c r="AS823" s="253"/>
      <c r="AT823" s="253"/>
      <c r="AU823" s="253"/>
      <c r="AV823" s="253"/>
      <c r="AW823" s="253"/>
      <c r="AX823" s="253"/>
      <c r="AY823" s="253"/>
      <c r="AZ823" s="253"/>
      <c r="BA823" s="253"/>
      <c r="BB823" s="253"/>
      <c r="BC823" s="253"/>
      <c r="BD823" s="253"/>
      <c r="BE823" s="253"/>
      <c r="BF823" s="253"/>
      <c r="BG823" s="253"/>
    </row>
    <row r="824" spans="2:59" s="252" customFormat="1" ht="15" customHeight="1" x14ac:dyDescent="0.25">
      <c r="B824" s="253"/>
      <c r="C824" s="253"/>
      <c r="D824" s="253"/>
      <c r="E824" s="253"/>
      <c r="F824" s="253"/>
      <c r="G824" s="253"/>
      <c r="H824" s="253"/>
      <c r="I824" s="253"/>
      <c r="J824" s="253"/>
      <c r="K824" s="253"/>
      <c r="L824" s="253"/>
      <c r="M824" s="253"/>
      <c r="N824" s="253"/>
      <c r="O824" s="253"/>
      <c r="P824" s="253"/>
      <c r="Q824" s="253"/>
      <c r="R824" s="253"/>
      <c r="S824" s="253"/>
      <c r="T824" s="253"/>
      <c r="U824" s="253" t="s">
        <v>971</v>
      </c>
      <c r="V824" s="253"/>
      <c r="W824" s="253"/>
      <c r="X824" s="253"/>
      <c r="Y824" s="253"/>
      <c r="Z824" s="253"/>
      <c r="AA824" s="253"/>
      <c r="AB824" s="253"/>
      <c r="AC824" s="253" t="s">
        <v>323</v>
      </c>
      <c r="AD824" s="253"/>
      <c r="AE824" s="253"/>
      <c r="AF824" s="253"/>
      <c r="AG824" s="253"/>
      <c r="AH824" s="253"/>
      <c r="AI824" s="253"/>
      <c r="AJ824" s="253"/>
      <c r="AK824" s="253"/>
      <c r="AL824" s="253"/>
      <c r="AM824" s="253"/>
      <c r="AN824" s="253"/>
      <c r="AO824" s="253"/>
      <c r="AP824" s="253"/>
      <c r="AQ824" s="253"/>
      <c r="AR824" s="253"/>
      <c r="AS824" s="253"/>
      <c r="AT824" s="253"/>
      <c r="AU824" s="253"/>
      <c r="AV824" s="253"/>
      <c r="AW824" s="253"/>
      <c r="AX824" s="253"/>
      <c r="AY824" s="253"/>
      <c r="AZ824" s="253"/>
      <c r="BA824" s="253"/>
      <c r="BB824" s="253"/>
      <c r="BC824" s="253"/>
      <c r="BD824" s="253"/>
      <c r="BE824" s="253"/>
      <c r="BF824" s="253"/>
      <c r="BG824" s="253"/>
    </row>
    <row r="825" spans="2:59" s="252" customFormat="1" ht="15" customHeight="1" x14ac:dyDescent="0.25">
      <c r="B825" s="253"/>
      <c r="C825" s="253"/>
      <c r="D825" s="253"/>
      <c r="E825" s="253"/>
      <c r="F825" s="253"/>
      <c r="G825" s="253"/>
      <c r="H825" s="253"/>
      <c r="I825" s="253"/>
      <c r="J825" s="253"/>
      <c r="K825" s="253"/>
      <c r="L825" s="253"/>
      <c r="M825" s="253"/>
      <c r="N825" s="253"/>
      <c r="O825" s="253"/>
      <c r="P825" s="253"/>
      <c r="Q825" s="253"/>
      <c r="R825" s="253"/>
      <c r="S825" s="253"/>
      <c r="T825" s="253"/>
      <c r="U825" s="253" t="s">
        <v>972</v>
      </c>
      <c r="V825" s="253"/>
      <c r="W825" s="253"/>
      <c r="X825" s="253"/>
      <c r="Y825" s="253"/>
      <c r="Z825" s="253"/>
      <c r="AA825" s="253"/>
      <c r="AB825" s="253"/>
      <c r="AC825" s="253" t="s">
        <v>323</v>
      </c>
      <c r="AD825" s="253"/>
      <c r="AE825" s="253"/>
      <c r="AF825" s="253"/>
      <c r="AG825" s="253"/>
      <c r="AH825" s="253"/>
      <c r="AI825" s="253"/>
      <c r="AJ825" s="253"/>
      <c r="AK825" s="253"/>
      <c r="AL825" s="253"/>
      <c r="AM825" s="253"/>
      <c r="AN825" s="253"/>
      <c r="AO825" s="253"/>
      <c r="AP825" s="253"/>
      <c r="AQ825" s="253"/>
      <c r="AR825" s="253"/>
      <c r="AS825" s="253"/>
      <c r="AT825" s="253"/>
      <c r="AU825" s="253"/>
      <c r="AV825" s="253"/>
      <c r="AW825" s="253"/>
      <c r="AX825" s="253"/>
      <c r="AY825" s="253"/>
      <c r="AZ825" s="253"/>
      <c r="BA825" s="253"/>
      <c r="BB825" s="253"/>
      <c r="BC825" s="253"/>
      <c r="BD825" s="253"/>
      <c r="BE825" s="253"/>
      <c r="BF825" s="253"/>
      <c r="BG825" s="253"/>
    </row>
    <row r="826" spans="2:59" s="252" customFormat="1" ht="15" customHeight="1" x14ac:dyDescent="0.25">
      <c r="B826" s="253"/>
      <c r="C826" s="253"/>
      <c r="D826" s="253"/>
      <c r="E826" s="253"/>
      <c r="F826" s="253"/>
      <c r="G826" s="253"/>
      <c r="H826" s="253"/>
      <c r="I826" s="253"/>
      <c r="J826" s="253"/>
      <c r="K826" s="253"/>
      <c r="L826" s="253"/>
      <c r="M826" s="253"/>
      <c r="N826" s="253"/>
      <c r="O826" s="253"/>
      <c r="P826" s="253"/>
      <c r="Q826" s="253"/>
      <c r="R826" s="253"/>
      <c r="S826" s="253"/>
      <c r="T826" s="253"/>
      <c r="U826" s="253" t="s">
        <v>973</v>
      </c>
      <c r="V826" s="253"/>
      <c r="W826" s="253"/>
      <c r="X826" s="253"/>
      <c r="Y826" s="253"/>
      <c r="Z826" s="253"/>
      <c r="AA826" s="253"/>
      <c r="AB826" s="253"/>
      <c r="AC826" s="253" t="s">
        <v>320</v>
      </c>
      <c r="AD826" s="253"/>
      <c r="AE826" s="253"/>
      <c r="AF826" s="253"/>
      <c r="AG826" s="253"/>
      <c r="AH826" s="253"/>
      <c r="AI826" s="253"/>
      <c r="AJ826" s="253"/>
      <c r="AK826" s="253"/>
      <c r="AL826" s="253"/>
      <c r="AM826" s="253"/>
      <c r="AN826" s="253"/>
      <c r="AO826" s="253"/>
      <c r="AP826" s="253"/>
      <c r="AQ826" s="253"/>
      <c r="AR826" s="253"/>
      <c r="AS826" s="253"/>
      <c r="AT826" s="253"/>
      <c r="AU826" s="253"/>
      <c r="AV826" s="253"/>
      <c r="AW826" s="253"/>
      <c r="AX826" s="253"/>
      <c r="AY826" s="253"/>
      <c r="AZ826" s="253"/>
      <c r="BA826" s="253"/>
      <c r="BB826" s="253"/>
      <c r="BC826" s="253"/>
      <c r="BD826" s="253"/>
      <c r="BE826" s="253"/>
      <c r="BF826" s="253"/>
      <c r="BG826" s="253"/>
    </row>
    <row r="827" spans="2:59" s="252" customFormat="1" ht="15" customHeight="1" x14ac:dyDescent="0.25">
      <c r="B827" s="253"/>
      <c r="C827" s="253"/>
      <c r="D827" s="253"/>
      <c r="E827" s="253"/>
      <c r="F827" s="253"/>
      <c r="G827" s="253"/>
      <c r="H827" s="253"/>
      <c r="I827" s="253"/>
      <c r="J827" s="253"/>
      <c r="K827" s="253"/>
      <c r="L827" s="253"/>
      <c r="M827" s="253"/>
      <c r="N827" s="253"/>
      <c r="O827" s="253"/>
      <c r="P827" s="253"/>
      <c r="Q827" s="253"/>
      <c r="R827" s="253"/>
      <c r="S827" s="253"/>
      <c r="T827" s="253"/>
      <c r="U827" s="253" t="s">
        <v>974</v>
      </c>
      <c r="V827" s="253"/>
      <c r="W827" s="253"/>
      <c r="X827" s="253"/>
      <c r="Y827" s="253"/>
      <c r="Z827" s="253"/>
      <c r="AA827" s="253"/>
      <c r="AB827" s="253"/>
      <c r="AC827" s="253" t="s">
        <v>320</v>
      </c>
      <c r="AD827" s="253"/>
      <c r="AE827" s="253"/>
      <c r="AF827" s="253"/>
      <c r="AG827" s="253"/>
      <c r="AH827" s="253"/>
      <c r="AI827" s="253"/>
      <c r="AJ827" s="253"/>
      <c r="AK827" s="253"/>
      <c r="AL827" s="253"/>
      <c r="AM827" s="253"/>
      <c r="AN827" s="253"/>
      <c r="AO827" s="253"/>
      <c r="AP827" s="253"/>
      <c r="AQ827" s="253"/>
      <c r="AR827" s="253"/>
      <c r="AS827" s="253"/>
      <c r="AT827" s="253"/>
      <c r="AU827" s="253"/>
      <c r="AV827" s="253"/>
      <c r="AW827" s="253"/>
      <c r="AX827" s="253"/>
      <c r="AY827" s="253"/>
      <c r="AZ827" s="253"/>
      <c r="BA827" s="253"/>
      <c r="BB827" s="253"/>
      <c r="BC827" s="253"/>
      <c r="BD827" s="253"/>
      <c r="BE827" s="253"/>
      <c r="BF827" s="253"/>
      <c r="BG827" s="253"/>
    </row>
    <row r="828" spans="2:59" s="252" customFormat="1" ht="15" customHeight="1" x14ac:dyDescent="0.25">
      <c r="B828" s="253"/>
      <c r="C828" s="253"/>
      <c r="D828" s="253"/>
      <c r="E828" s="253"/>
      <c r="F828" s="253"/>
      <c r="G828" s="253"/>
      <c r="H828" s="253"/>
      <c r="I828" s="253"/>
      <c r="J828" s="253"/>
      <c r="K828" s="253"/>
      <c r="L828" s="253"/>
      <c r="M828" s="253"/>
      <c r="N828" s="253"/>
      <c r="O828" s="253"/>
      <c r="P828" s="253"/>
      <c r="Q828" s="253"/>
      <c r="R828" s="253"/>
      <c r="S828" s="253"/>
      <c r="T828" s="253"/>
      <c r="U828" s="253" t="s">
        <v>975</v>
      </c>
      <c r="V828" s="253"/>
      <c r="W828" s="253"/>
      <c r="X828" s="253"/>
      <c r="Y828" s="253"/>
      <c r="Z828" s="253"/>
      <c r="AA828" s="253"/>
      <c r="AB828" s="253"/>
      <c r="AC828" s="253" t="s">
        <v>332</v>
      </c>
      <c r="AD828" s="253"/>
      <c r="AE828" s="253"/>
      <c r="AF828" s="253"/>
      <c r="AG828" s="253"/>
      <c r="AH828" s="253"/>
      <c r="AI828" s="253"/>
      <c r="AJ828" s="253"/>
      <c r="AK828" s="253"/>
      <c r="AL828" s="253"/>
      <c r="AM828" s="253"/>
      <c r="AN828" s="253"/>
      <c r="AO828" s="253"/>
      <c r="AP828" s="253"/>
      <c r="AQ828" s="253"/>
      <c r="AR828" s="253"/>
      <c r="AS828" s="253"/>
      <c r="AT828" s="253"/>
      <c r="AU828" s="253"/>
      <c r="AV828" s="253"/>
      <c r="AW828" s="253"/>
      <c r="AX828" s="253"/>
      <c r="AY828" s="253"/>
      <c r="AZ828" s="253"/>
      <c r="BA828" s="253"/>
      <c r="BB828" s="253"/>
      <c r="BC828" s="253"/>
      <c r="BD828" s="253"/>
      <c r="BE828" s="253"/>
      <c r="BF828" s="253"/>
      <c r="BG828" s="253"/>
    </row>
    <row r="829" spans="2:59" s="252" customFormat="1" ht="15" customHeight="1" x14ac:dyDescent="0.25">
      <c r="B829" s="253"/>
      <c r="C829" s="253"/>
      <c r="D829" s="253"/>
      <c r="E829" s="253"/>
      <c r="F829" s="253"/>
      <c r="G829" s="253"/>
      <c r="H829" s="253"/>
      <c r="I829" s="253"/>
      <c r="J829" s="253"/>
      <c r="K829" s="253"/>
      <c r="L829" s="253"/>
      <c r="M829" s="253"/>
      <c r="N829" s="253"/>
      <c r="O829" s="253"/>
      <c r="P829" s="253"/>
      <c r="Q829" s="253"/>
      <c r="R829" s="253"/>
      <c r="S829" s="253"/>
      <c r="T829" s="253"/>
      <c r="U829" s="253" t="s">
        <v>976</v>
      </c>
      <c r="V829" s="253"/>
      <c r="W829" s="253"/>
      <c r="X829" s="253"/>
      <c r="Y829" s="253"/>
      <c r="Z829" s="253"/>
      <c r="AA829" s="253"/>
      <c r="AB829" s="253"/>
      <c r="AC829" s="253" t="s">
        <v>329</v>
      </c>
      <c r="AD829" s="253"/>
      <c r="AE829" s="253"/>
      <c r="AF829" s="253"/>
      <c r="AG829" s="253"/>
      <c r="AH829" s="253"/>
      <c r="AI829" s="253"/>
      <c r="AJ829" s="253"/>
      <c r="AK829" s="253"/>
      <c r="AL829" s="253"/>
      <c r="AM829" s="253"/>
      <c r="AN829" s="253"/>
      <c r="AO829" s="253"/>
      <c r="AP829" s="253"/>
      <c r="AQ829" s="253"/>
      <c r="AR829" s="253"/>
      <c r="AS829" s="253"/>
      <c r="AT829" s="253"/>
      <c r="AU829" s="253"/>
      <c r="AV829" s="253"/>
      <c r="AW829" s="253"/>
      <c r="AX829" s="253"/>
      <c r="AY829" s="253"/>
      <c r="AZ829" s="253"/>
      <c r="BA829" s="253"/>
      <c r="BB829" s="253"/>
      <c r="BC829" s="253"/>
      <c r="BD829" s="253"/>
      <c r="BE829" s="253"/>
      <c r="BF829" s="253"/>
      <c r="BG829" s="253"/>
    </row>
    <row r="830" spans="2:59" s="252" customFormat="1" ht="15" customHeight="1" x14ac:dyDescent="0.25">
      <c r="B830" s="253"/>
      <c r="C830" s="253"/>
      <c r="D830" s="253"/>
      <c r="E830" s="253"/>
      <c r="F830" s="253"/>
      <c r="G830" s="253"/>
      <c r="H830" s="253"/>
      <c r="I830" s="253"/>
      <c r="J830" s="253"/>
      <c r="K830" s="253"/>
      <c r="L830" s="253"/>
      <c r="M830" s="253"/>
      <c r="N830" s="253"/>
      <c r="O830" s="253"/>
      <c r="P830" s="253"/>
      <c r="Q830" s="253"/>
      <c r="R830" s="253"/>
      <c r="S830" s="253"/>
      <c r="T830" s="253"/>
      <c r="U830" s="253" t="s">
        <v>977</v>
      </c>
      <c r="V830" s="253"/>
      <c r="W830" s="253"/>
      <c r="X830" s="253"/>
      <c r="Y830" s="253"/>
      <c r="Z830" s="253"/>
      <c r="AA830" s="253"/>
      <c r="AB830" s="253"/>
      <c r="AC830" s="253" t="s">
        <v>320</v>
      </c>
      <c r="AD830" s="253"/>
      <c r="AE830" s="253"/>
      <c r="AF830" s="253"/>
      <c r="AG830" s="253"/>
      <c r="AH830" s="253"/>
      <c r="AI830" s="253"/>
      <c r="AJ830" s="253"/>
      <c r="AK830" s="253"/>
      <c r="AL830" s="253"/>
      <c r="AM830" s="253"/>
      <c r="AN830" s="253"/>
      <c r="AO830" s="253"/>
      <c r="AP830" s="253"/>
      <c r="AQ830" s="253"/>
      <c r="AR830" s="253"/>
      <c r="AS830" s="253"/>
      <c r="AT830" s="253"/>
      <c r="AU830" s="253"/>
      <c r="AV830" s="253"/>
      <c r="AW830" s="253"/>
      <c r="AX830" s="253"/>
      <c r="AY830" s="253"/>
      <c r="AZ830" s="253"/>
      <c r="BA830" s="253"/>
      <c r="BB830" s="253"/>
      <c r="BC830" s="253"/>
      <c r="BD830" s="253"/>
      <c r="BE830" s="253"/>
      <c r="BF830" s="253"/>
      <c r="BG830" s="253"/>
    </row>
    <row r="831" spans="2:59" s="252" customFormat="1" ht="15" customHeight="1" x14ac:dyDescent="0.25">
      <c r="B831" s="253"/>
      <c r="C831" s="253"/>
      <c r="D831" s="253"/>
      <c r="E831" s="253"/>
      <c r="F831" s="253"/>
      <c r="G831" s="253"/>
      <c r="H831" s="253"/>
      <c r="I831" s="253"/>
      <c r="J831" s="253"/>
      <c r="K831" s="253"/>
      <c r="L831" s="253"/>
      <c r="M831" s="253"/>
      <c r="N831" s="253"/>
      <c r="O831" s="253"/>
      <c r="P831" s="253"/>
      <c r="Q831" s="253"/>
      <c r="R831" s="253"/>
      <c r="S831" s="253"/>
      <c r="T831" s="253"/>
      <c r="U831" s="253" t="s">
        <v>978</v>
      </c>
      <c r="V831" s="253"/>
      <c r="W831" s="253"/>
      <c r="X831" s="253"/>
      <c r="Y831" s="253"/>
      <c r="Z831" s="253"/>
      <c r="AA831" s="253"/>
      <c r="AB831" s="253"/>
      <c r="AC831" s="253" t="s">
        <v>323</v>
      </c>
      <c r="AD831" s="253"/>
      <c r="AE831" s="253"/>
      <c r="AF831" s="253"/>
      <c r="AG831" s="253"/>
      <c r="AH831" s="253"/>
      <c r="AI831" s="253"/>
      <c r="AJ831" s="253"/>
      <c r="AK831" s="253"/>
      <c r="AL831" s="253"/>
      <c r="AM831" s="253"/>
      <c r="AN831" s="253"/>
      <c r="AO831" s="253"/>
      <c r="AP831" s="253"/>
      <c r="AQ831" s="253"/>
      <c r="AR831" s="253"/>
      <c r="AS831" s="253"/>
      <c r="AT831" s="253"/>
      <c r="AU831" s="253"/>
      <c r="AV831" s="253"/>
      <c r="AW831" s="253"/>
      <c r="AX831" s="253"/>
      <c r="AY831" s="253"/>
      <c r="AZ831" s="253"/>
      <c r="BA831" s="253"/>
      <c r="BB831" s="253"/>
      <c r="BC831" s="253"/>
      <c r="BD831" s="253"/>
      <c r="BE831" s="253"/>
      <c r="BF831" s="253"/>
      <c r="BG831" s="253"/>
    </row>
    <row r="832" spans="2:59" s="252" customFormat="1" ht="15" customHeight="1" x14ac:dyDescent="0.25">
      <c r="B832" s="253"/>
      <c r="C832" s="253"/>
      <c r="D832" s="253"/>
      <c r="E832" s="253"/>
      <c r="F832" s="253"/>
      <c r="G832" s="253"/>
      <c r="H832" s="253"/>
      <c r="I832" s="253"/>
      <c r="J832" s="253"/>
      <c r="K832" s="253"/>
      <c r="L832" s="253"/>
      <c r="M832" s="253"/>
      <c r="N832" s="253"/>
      <c r="O832" s="253"/>
      <c r="P832" s="253"/>
      <c r="Q832" s="253"/>
      <c r="R832" s="253"/>
      <c r="S832" s="253"/>
      <c r="T832" s="253"/>
      <c r="U832" s="253" t="s">
        <v>979</v>
      </c>
      <c r="V832" s="253"/>
      <c r="W832" s="253"/>
      <c r="X832" s="253"/>
      <c r="Y832" s="253"/>
      <c r="Z832" s="253"/>
      <c r="AA832" s="253"/>
      <c r="AB832" s="253"/>
      <c r="AC832" s="253" t="s">
        <v>393</v>
      </c>
      <c r="AD832" s="253"/>
      <c r="AE832" s="253"/>
      <c r="AF832" s="253"/>
      <c r="AG832" s="253"/>
      <c r="AH832" s="253"/>
      <c r="AI832" s="253"/>
      <c r="AJ832" s="253"/>
      <c r="AK832" s="253"/>
      <c r="AL832" s="253"/>
      <c r="AM832" s="253"/>
      <c r="AN832" s="253"/>
      <c r="AO832" s="253"/>
      <c r="AP832" s="253"/>
      <c r="AQ832" s="253"/>
      <c r="AR832" s="253"/>
      <c r="AS832" s="253"/>
      <c r="AT832" s="253"/>
      <c r="AU832" s="253"/>
      <c r="AV832" s="253"/>
      <c r="AW832" s="253"/>
      <c r="AX832" s="253"/>
      <c r="AY832" s="253"/>
      <c r="AZ832" s="253"/>
      <c r="BA832" s="253"/>
      <c r="BB832" s="253"/>
      <c r="BC832" s="253"/>
      <c r="BD832" s="253"/>
      <c r="BE832" s="253"/>
      <c r="BF832" s="253"/>
      <c r="BG832" s="253"/>
    </row>
    <row r="833" spans="2:59" s="252" customFormat="1" ht="15" customHeight="1" x14ac:dyDescent="0.25">
      <c r="B833" s="253"/>
      <c r="C833" s="253"/>
      <c r="D833" s="253"/>
      <c r="E833" s="253"/>
      <c r="F833" s="253"/>
      <c r="G833" s="253"/>
      <c r="H833" s="253"/>
      <c r="I833" s="253"/>
      <c r="J833" s="253"/>
      <c r="K833" s="253"/>
      <c r="L833" s="253"/>
      <c r="M833" s="253"/>
      <c r="N833" s="253"/>
      <c r="O833" s="253"/>
      <c r="P833" s="253"/>
      <c r="Q833" s="253"/>
      <c r="R833" s="253"/>
      <c r="S833" s="253"/>
      <c r="T833" s="253"/>
      <c r="U833" s="253" t="s">
        <v>980</v>
      </c>
      <c r="V833" s="253"/>
      <c r="W833" s="253"/>
      <c r="X833" s="253"/>
      <c r="Y833" s="253"/>
      <c r="Z833" s="253"/>
      <c r="AA833" s="253"/>
      <c r="AB833" s="253"/>
      <c r="AC833" s="253" t="s">
        <v>323</v>
      </c>
      <c r="AD833" s="253"/>
      <c r="AE833" s="253"/>
      <c r="AF833" s="253"/>
      <c r="AG833" s="253"/>
      <c r="AH833" s="253"/>
      <c r="AI833" s="253"/>
      <c r="AJ833" s="253"/>
      <c r="AK833" s="253"/>
      <c r="AL833" s="253"/>
      <c r="AM833" s="253"/>
      <c r="AN833" s="253"/>
      <c r="AO833" s="253"/>
      <c r="AP833" s="253"/>
      <c r="AQ833" s="253"/>
      <c r="AR833" s="253"/>
      <c r="AS833" s="253"/>
      <c r="AT833" s="253"/>
      <c r="AU833" s="253"/>
      <c r="AV833" s="253"/>
      <c r="AW833" s="253"/>
      <c r="AX833" s="253"/>
      <c r="AY833" s="253"/>
      <c r="AZ833" s="253"/>
      <c r="BA833" s="253"/>
      <c r="BB833" s="253"/>
      <c r="BC833" s="253"/>
      <c r="BD833" s="253"/>
      <c r="BE833" s="253"/>
      <c r="BF833" s="253"/>
      <c r="BG833" s="253"/>
    </row>
    <row r="834" spans="2:59" s="252" customFormat="1" ht="15" customHeight="1" x14ac:dyDescent="0.25">
      <c r="B834" s="253"/>
      <c r="C834" s="253"/>
      <c r="D834" s="253"/>
      <c r="E834" s="253"/>
      <c r="F834" s="253"/>
      <c r="G834" s="253"/>
      <c r="H834" s="253"/>
      <c r="I834" s="253"/>
      <c r="J834" s="253"/>
      <c r="K834" s="253"/>
      <c r="L834" s="253"/>
      <c r="M834" s="253"/>
      <c r="N834" s="253"/>
      <c r="O834" s="253"/>
      <c r="P834" s="253"/>
      <c r="Q834" s="253"/>
      <c r="R834" s="253"/>
      <c r="S834" s="253"/>
      <c r="T834" s="253"/>
      <c r="U834" s="253" t="s">
        <v>981</v>
      </c>
      <c r="V834" s="253"/>
      <c r="W834" s="253"/>
      <c r="X834" s="253"/>
      <c r="Y834" s="253"/>
      <c r="Z834" s="253"/>
      <c r="AA834" s="253"/>
      <c r="AB834" s="253"/>
      <c r="AC834" s="253" t="s">
        <v>316</v>
      </c>
      <c r="AD834" s="253"/>
      <c r="AE834" s="253"/>
      <c r="AF834" s="253"/>
      <c r="AG834" s="253"/>
      <c r="AH834" s="253"/>
      <c r="AI834" s="253"/>
      <c r="AJ834" s="253"/>
      <c r="AK834" s="253"/>
      <c r="AL834" s="253"/>
      <c r="AM834" s="253"/>
      <c r="AN834" s="253"/>
      <c r="AO834" s="253"/>
      <c r="AP834" s="253"/>
      <c r="AQ834" s="253"/>
      <c r="AR834" s="253"/>
      <c r="AS834" s="253"/>
      <c r="AT834" s="253"/>
      <c r="AU834" s="253"/>
      <c r="AV834" s="253"/>
      <c r="AW834" s="253"/>
      <c r="AX834" s="253"/>
      <c r="AY834" s="253"/>
      <c r="AZ834" s="253"/>
      <c r="BA834" s="253"/>
      <c r="BB834" s="253"/>
      <c r="BC834" s="253"/>
      <c r="BD834" s="253"/>
      <c r="BE834" s="253"/>
      <c r="BF834" s="253"/>
      <c r="BG834" s="253"/>
    </row>
    <row r="835" spans="2:59" s="252" customFormat="1" ht="15" customHeight="1" x14ac:dyDescent="0.25">
      <c r="B835" s="253"/>
      <c r="C835" s="253"/>
      <c r="D835" s="253"/>
      <c r="E835" s="253"/>
      <c r="F835" s="253"/>
      <c r="G835" s="253"/>
      <c r="H835" s="253"/>
      <c r="I835" s="253"/>
      <c r="J835" s="253"/>
      <c r="K835" s="253"/>
      <c r="L835" s="253"/>
      <c r="M835" s="253"/>
      <c r="N835" s="253"/>
      <c r="O835" s="253"/>
      <c r="P835" s="253"/>
      <c r="Q835" s="253"/>
      <c r="R835" s="253"/>
      <c r="S835" s="253"/>
      <c r="T835" s="253"/>
      <c r="U835" s="253" t="s">
        <v>294</v>
      </c>
      <c r="V835" s="253"/>
      <c r="W835" s="253"/>
      <c r="X835" s="253"/>
      <c r="Y835" s="253"/>
      <c r="Z835" s="253"/>
      <c r="AA835" s="253"/>
      <c r="AB835" s="253"/>
      <c r="AC835" s="253" t="s">
        <v>357</v>
      </c>
      <c r="AD835" s="253"/>
      <c r="AE835" s="253"/>
      <c r="AF835" s="253"/>
      <c r="AG835" s="253"/>
      <c r="AH835" s="253"/>
      <c r="AI835" s="253"/>
      <c r="AJ835" s="253"/>
      <c r="AK835" s="253"/>
      <c r="AL835" s="253"/>
      <c r="AM835" s="253"/>
      <c r="AN835" s="253"/>
      <c r="AO835" s="253"/>
      <c r="AP835" s="253"/>
      <c r="AQ835" s="253"/>
      <c r="AR835" s="253"/>
      <c r="AS835" s="253"/>
      <c r="AT835" s="253"/>
      <c r="AU835" s="253"/>
      <c r="AV835" s="253"/>
      <c r="AW835" s="253"/>
      <c r="AX835" s="253"/>
      <c r="AY835" s="253"/>
      <c r="AZ835" s="253"/>
      <c r="BA835" s="253"/>
      <c r="BB835" s="253"/>
      <c r="BC835" s="253"/>
      <c r="BD835" s="253"/>
      <c r="BE835" s="253"/>
      <c r="BF835" s="253"/>
      <c r="BG835" s="253"/>
    </row>
    <row r="836" spans="2:59" s="252" customFormat="1" ht="15" customHeight="1" x14ac:dyDescent="0.25">
      <c r="B836" s="253"/>
      <c r="C836" s="253"/>
      <c r="D836" s="253"/>
      <c r="E836" s="253"/>
      <c r="F836" s="253"/>
      <c r="G836" s="253"/>
      <c r="H836" s="253"/>
      <c r="I836" s="253"/>
      <c r="J836" s="253"/>
      <c r="K836" s="253"/>
      <c r="L836" s="253"/>
      <c r="M836" s="253"/>
      <c r="N836" s="253"/>
      <c r="O836" s="253"/>
      <c r="P836" s="253"/>
      <c r="Q836" s="253"/>
      <c r="R836" s="253"/>
      <c r="S836" s="253"/>
      <c r="T836" s="253"/>
      <c r="U836" s="253" t="s">
        <v>982</v>
      </c>
      <c r="V836" s="253"/>
      <c r="W836" s="253"/>
      <c r="X836" s="253"/>
      <c r="Y836" s="253"/>
      <c r="Z836" s="253"/>
      <c r="AA836" s="253"/>
      <c r="AB836" s="253"/>
      <c r="AC836" s="253" t="s">
        <v>320</v>
      </c>
      <c r="AD836" s="253"/>
      <c r="AE836" s="253"/>
      <c r="AF836" s="253"/>
      <c r="AG836" s="253"/>
      <c r="AH836" s="253"/>
      <c r="AI836" s="253"/>
      <c r="AJ836" s="253"/>
      <c r="AK836" s="253"/>
      <c r="AL836" s="253"/>
      <c r="AM836" s="253"/>
      <c r="AN836" s="253"/>
      <c r="AO836" s="253"/>
      <c r="AP836" s="253"/>
      <c r="AQ836" s="253"/>
      <c r="AR836" s="253"/>
      <c r="AS836" s="253"/>
      <c r="AT836" s="253"/>
      <c r="AU836" s="253"/>
      <c r="AV836" s="253"/>
      <c r="AW836" s="253"/>
      <c r="AX836" s="253"/>
      <c r="AY836" s="253"/>
      <c r="AZ836" s="253"/>
      <c r="BA836" s="253"/>
      <c r="BB836" s="253"/>
      <c r="BC836" s="253"/>
      <c r="BD836" s="253"/>
      <c r="BE836" s="253"/>
      <c r="BF836" s="253"/>
      <c r="BG836" s="253"/>
    </row>
    <row r="837" spans="2:59" s="252" customFormat="1" ht="15" customHeight="1" x14ac:dyDescent="0.25">
      <c r="B837" s="253"/>
      <c r="C837" s="253"/>
      <c r="D837" s="253"/>
      <c r="E837" s="253"/>
      <c r="F837" s="253"/>
      <c r="G837" s="253"/>
      <c r="H837" s="253"/>
      <c r="I837" s="253"/>
      <c r="J837" s="253"/>
      <c r="K837" s="253"/>
      <c r="L837" s="253"/>
      <c r="M837" s="253"/>
      <c r="N837" s="253"/>
      <c r="O837" s="253"/>
      <c r="P837" s="253"/>
      <c r="Q837" s="253"/>
      <c r="R837" s="253"/>
      <c r="S837" s="253"/>
      <c r="T837" s="253"/>
      <c r="U837" s="253" t="s">
        <v>983</v>
      </c>
      <c r="V837" s="253"/>
      <c r="W837" s="253"/>
      <c r="X837" s="253"/>
      <c r="Y837" s="253"/>
      <c r="Z837" s="253"/>
      <c r="AA837" s="253"/>
      <c r="AB837" s="253"/>
      <c r="AC837" s="253" t="s">
        <v>323</v>
      </c>
      <c r="AD837" s="253"/>
      <c r="AE837" s="253"/>
      <c r="AF837" s="253"/>
      <c r="AG837" s="253"/>
      <c r="AH837" s="253"/>
      <c r="AI837" s="253"/>
      <c r="AJ837" s="253"/>
      <c r="AK837" s="253"/>
      <c r="AL837" s="253"/>
      <c r="AM837" s="253"/>
      <c r="AN837" s="253"/>
      <c r="AO837" s="253"/>
      <c r="AP837" s="253"/>
      <c r="AQ837" s="253"/>
      <c r="AR837" s="253"/>
      <c r="AS837" s="253"/>
      <c r="AT837" s="253"/>
      <c r="AU837" s="253"/>
      <c r="AV837" s="253"/>
      <c r="AW837" s="253"/>
      <c r="AX837" s="253"/>
      <c r="AY837" s="253"/>
      <c r="AZ837" s="253"/>
      <c r="BA837" s="253"/>
      <c r="BB837" s="253"/>
      <c r="BC837" s="253"/>
      <c r="BD837" s="253"/>
      <c r="BE837" s="253"/>
      <c r="BF837" s="253"/>
      <c r="BG837" s="253"/>
    </row>
    <row r="838" spans="2:59" s="252" customFormat="1" ht="15" customHeight="1" x14ac:dyDescent="0.25">
      <c r="B838" s="253"/>
      <c r="C838" s="253"/>
      <c r="D838" s="253"/>
      <c r="E838" s="253"/>
      <c r="F838" s="253"/>
      <c r="G838" s="253"/>
      <c r="H838" s="253"/>
      <c r="I838" s="253"/>
      <c r="J838" s="253"/>
      <c r="K838" s="253"/>
      <c r="L838" s="253"/>
      <c r="M838" s="253"/>
      <c r="N838" s="253"/>
      <c r="O838" s="253"/>
      <c r="P838" s="253"/>
      <c r="Q838" s="253"/>
      <c r="R838" s="253"/>
      <c r="S838" s="253"/>
      <c r="T838" s="253"/>
      <c r="U838" s="253" t="s">
        <v>984</v>
      </c>
      <c r="V838" s="253"/>
      <c r="W838" s="253"/>
      <c r="X838" s="253"/>
      <c r="Y838" s="253"/>
      <c r="Z838" s="253"/>
      <c r="AA838" s="253"/>
      <c r="AB838" s="253"/>
      <c r="AC838" s="253" t="s">
        <v>329</v>
      </c>
      <c r="AD838" s="253"/>
      <c r="AE838" s="253"/>
      <c r="AF838" s="253"/>
      <c r="AG838" s="253"/>
      <c r="AH838" s="253"/>
      <c r="AI838" s="253"/>
      <c r="AJ838" s="253"/>
      <c r="AK838" s="253"/>
      <c r="AL838" s="253"/>
      <c r="AM838" s="253"/>
      <c r="AN838" s="253"/>
      <c r="AO838" s="253"/>
      <c r="AP838" s="253"/>
      <c r="AQ838" s="253"/>
      <c r="AR838" s="253"/>
      <c r="AS838" s="253"/>
      <c r="AT838" s="253"/>
      <c r="AU838" s="253"/>
      <c r="AV838" s="253"/>
      <c r="AW838" s="253"/>
      <c r="AX838" s="253"/>
      <c r="AY838" s="253"/>
      <c r="AZ838" s="253"/>
      <c r="BA838" s="253"/>
      <c r="BB838" s="253"/>
      <c r="BC838" s="253"/>
      <c r="BD838" s="253"/>
      <c r="BE838" s="253"/>
      <c r="BF838" s="253"/>
      <c r="BG838" s="253"/>
    </row>
    <row r="839" spans="2:59" s="252" customFormat="1" ht="15" customHeight="1" x14ac:dyDescent="0.25">
      <c r="B839" s="253"/>
      <c r="C839" s="253"/>
      <c r="D839" s="253"/>
      <c r="E839" s="253"/>
      <c r="F839" s="253"/>
      <c r="G839" s="253"/>
      <c r="H839" s="253"/>
      <c r="I839" s="253"/>
      <c r="J839" s="253"/>
      <c r="K839" s="253"/>
      <c r="L839" s="253"/>
      <c r="M839" s="253"/>
      <c r="N839" s="253"/>
      <c r="O839" s="253"/>
      <c r="P839" s="253"/>
      <c r="Q839" s="253"/>
      <c r="R839" s="253"/>
      <c r="S839" s="253"/>
      <c r="T839" s="253"/>
      <c r="U839" s="253" t="s">
        <v>985</v>
      </c>
      <c r="V839" s="253"/>
      <c r="W839" s="253"/>
      <c r="X839" s="253"/>
      <c r="Y839" s="253"/>
      <c r="Z839" s="253"/>
      <c r="AA839" s="253"/>
      <c r="AB839" s="253"/>
      <c r="AC839" s="253" t="s">
        <v>323</v>
      </c>
      <c r="AD839" s="253"/>
      <c r="AE839" s="253"/>
      <c r="AF839" s="253"/>
      <c r="AG839" s="253"/>
      <c r="AH839" s="253"/>
      <c r="AI839" s="253"/>
      <c r="AJ839" s="253"/>
      <c r="AK839" s="253"/>
      <c r="AL839" s="253"/>
      <c r="AM839" s="253"/>
      <c r="AN839" s="253"/>
      <c r="AO839" s="253"/>
      <c r="AP839" s="253"/>
      <c r="AQ839" s="253"/>
      <c r="AR839" s="253"/>
      <c r="AS839" s="253"/>
      <c r="AT839" s="253"/>
      <c r="AU839" s="253"/>
      <c r="AV839" s="253"/>
      <c r="AW839" s="253"/>
      <c r="AX839" s="253"/>
      <c r="AY839" s="253"/>
      <c r="AZ839" s="253"/>
      <c r="BA839" s="253"/>
      <c r="BB839" s="253"/>
      <c r="BC839" s="253"/>
      <c r="BD839" s="253"/>
      <c r="BE839" s="253"/>
      <c r="BF839" s="253"/>
      <c r="BG839" s="253"/>
    </row>
    <row r="840" spans="2:59" s="252" customFormat="1" ht="15" customHeight="1" x14ac:dyDescent="0.25">
      <c r="B840" s="253"/>
      <c r="C840" s="253"/>
      <c r="D840" s="253"/>
      <c r="E840" s="253"/>
      <c r="F840" s="253"/>
      <c r="G840" s="253"/>
      <c r="H840" s="253"/>
      <c r="I840" s="253"/>
      <c r="J840" s="253"/>
      <c r="K840" s="253"/>
      <c r="L840" s="253"/>
      <c r="M840" s="253"/>
      <c r="N840" s="253"/>
      <c r="O840" s="253"/>
      <c r="P840" s="253"/>
      <c r="Q840" s="253"/>
      <c r="R840" s="253"/>
      <c r="S840" s="253"/>
      <c r="T840" s="253"/>
      <c r="U840" s="253" t="s">
        <v>986</v>
      </c>
      <c r="V840" s="253"/>
      <c r="W840" s="253"/>
      <c r="X840" s="253"/>
      <c r="Y840" s="253"/>
      <c r="Z840" s="253"/>
      <c r="AA840" s="253"/>
      <c r="AB840" s="253"/>
      <c r="AC840" s="253" t="s">
        <v>332</v>
      </c>
      <c r="AD840" s="253"/>
      <c r="AE840" s="253"/>
      <c r="AF840" s="253"/>
      <c r="AG840" s="253"/>
      <c r="AH840" s="253"/>
      <c r="AI840" s="253"/>
      <c r="AJ840" s="253"/>
      <c r="AK840" s="253"/>
      <c r="AL840" s="253"/>
      <c r="AM840" s="253"/>
      <c r="AN840" s="253"/>
      <c r="AO840" s="253"/>
      <c r="AP840" s="253"/>
      <c r="AQ840" s="253"/>
      <c r="AR840" s="253"/>
      <c r="AS840" s="253"/>
      <c r="AT840" s="253"/>
      <c r="AU840" s="253"/>
      <c r="AV840" s="253"/>
      <c r="AW840" s="253"/>
      <c r="AX840" s="253"/>
      <c r="AY840" s="253"/>
      <c r="AZ840" s="253"/>
      <c r="BA840" s="253"/>
      <c r="BB840" s="253"/>
      <c r="BC840" s="253"/>
      <c r="BD840" s="253"/>
      <c r="BE840" s="253"/>
      <c r="BF840" s="253"/>
      <c r="BG840" s="253"/>
    </row>
    <row r="841" spans="2:59" s="252" customFormat="1" ht="15" customHeight="1" x14ac:dyDescent="0.25">
      <c r="B841" s="253"/>
      <c r="C841" s="253"/>
      <c r="D841" s="253"/>
      <c r="E841" s="253"/>
      <c r="F841" s="253"/>
      <c r="G841" s="253"/>
      <c r="H841" s="253"/>
      <c r="I841" s="253"/>
      <c r="J841" s="253"/>
      <c r="K841" s="253"/>
      <c r="L841" s="253"/>
      <c r="M841" s="253"/>
      <c r="N841" s="253"/>
      <c r="O841" s="253"/>
      <c r="P841" s="253"/>
      <c r="Q841" s="253"/>
      <c r="R841" s="253"/>
      <c r="S841" s="253"/>
      <c r="T841" s="253"/>
      <c r="U841" s="253" t="s">
        <v>987</v>
      </c>
      <c r="V841" s="253"/>
      <c r="W841" s="253"/>
      <c r="X841" s="253"/>
      <c r="Y841" s="253"/>
      <c r="Z841" s="253"/>
      <c r="AA841" s="253"/>
      <c r="AB841" s="253"/>
      <c r="AC841" s="253" t="s">
        <v>323</v>
      </c>
      <c r="AD841" s="253"/>
      <c r="AE841" s="253"/>
      <c r="AF841" s="253"/>
      <c r="AG841" s="253"/>
      <c r="AH841" s="253"/>
      <c r="AI841" s="253"/>
      <c r="AJ841" s="253"/>
      <c r="AK841" s="253"/>
      <c r="AL841" s="253"/>
      <c r="AM841" s="253"/>
      <c r="AN841" s="253"/>
      <c r="AO841" s="253"/>
      <c r="AP841" s="253"/>
      <c r="AQ841" s="253"/>
      <c r="AR841" s="253"/>
      <c r="AS841" s="253"/>
      <c r="AT841" s="253"/>
      <c r="AU841" s="253"/>
      <c r="AV841" s="253"/>
      <c r="AW841" s="253"/>
      <c r="AX841" s="253"/>
      <c r="AY841" s="253"/>
      <c r="AZ841" s="253"/>
      <c r="BA841" s="253"/>
      <c r="BB841" s="253"/>
      <c r="BC841" s="253"/>
      <c r="BD841" s="253"/>
      <c r="BE841" s="253"/>
      <c r="BF841" s="253"/>
      <c r="BG841" s="253"/>
    </row>
    <row r="842" spans="2:59" s="252" customFormat="1" ht="15" customHeight="1" x14ac:dyDescent="0.25">
      <c r="B842" s="253"/>
      <c r="C842" s="253"/>
      <c r="D842" s="253"/>
      <c r="E842" s="253"/>
      <c r="F842" s="253"/>
      <c r="G842" s="253"/>
      <c r="H842" s="253"/>
      <c r="I842" s="253"/>
      <c r="J842" s="253"/>
      <c r="K842" s="253"/>
      <c r="L842" s="253"/>
      <c r="M842" s="253"/>
      <c r="N842" s="253"/>
      <c r="O842" s="253"/>
      <c r="P842" s="253"/>
      <c r="Q842" s="253"/>
      <c r="R842" s="253"/>
      <c r="S842" s="253"/>
      <c r="T842" s="253"/>
      <c r="U842" s="253" t="s">
        <v>988</v>
      </c>
      <c r="V842" s="253"/>
      <c r="W842" s="253"/>
      <c r="X842" s="253"/>
      <c r="Y842" s="253"/>
      <c r="Z842" s="253"/>
      <c r="AA842" s="253"/>
      <c r="AB842" s="253"/>
      <c r="AC842" s="253" t="s">
        <v>320</v>
      </c>
      <c r="AD842" s="253"/>
      <c r="AE842" s="253"/>
      <c r="AF842" s="253"/>
      <c r="AG842" s="253"/>
      <c r="AH842" s="253"/>
      <c r="AI842" s="253"/>
      <c r="AJ842" s="253"/>
      <c r="AK842" s="253"/>
      <c r="AL842" s="253"/>
      <c r="AM842" s="253"/>
      <c r="AN842" s="253"/>
      <c r="AO842" s="253"/>
      <c r="AP842" s="253"/>
      <c r="AQ842" s="253"/>
      <c r="AR842" s="253"/>
      <c r="AS842" s="253"/>
      <c r="AT842" s="253"/>
      <c r="AU842" s="253"/>
      <c r="AV842" s="253"/>
      <c r="AW842" s="253"/>
      <c r="AX842" s="253"/>
      <c r="AY842" s="253"/>
      <c r="AZ842" s="253"/>
      <c r="BA842" s="253"/>
      <c r="BB842" s="253"/>
      <c r="BC842" s="253"/>
      <c r="BD842" s="253"/>
      <c r="BE842" s="253"/>
      <c r="BF842" s="253"/>
      <c r="BG842" s="253"/>
    </row>
    <row r="843" spans="2:59" s="252" customFormat="1" ht="15" customHeight="1" x14ac:dyDescent="0.25">
      <c r="B843" s="253"/>
      <c r="C843" s="253"/>
      <c r="D843" s="253"/>
      <c r="E843" s="253"/>
      <c r="F843" s="253"/>
      <c r="G843" s="253"/>
      <c r="H843" s="253"/>
      <c r="I843" s="253"/>
      <c r="J843" s="253"/>
      <c r="K843" s="253"/>
      <c r="L843" s="253"/>
      <c r="M843" s="253"/>
      <c r="N843" s="253"/>
      <c r="O843" s="253"/>
      <c r="P843" s="253"/>
      <c r="Q843" s="253"/>
      <c r="R843" s="253"/>
      <c r="S843" s="253"/>
      <c r="T843" s="253"/>
      <c r="U843" s="253" t="s">
        <v>989</v>
      </c>
      <c r="V843" s="253"/>
      <c r="W843" s="253"/>
      <c r="X843" s="253"/>
      <c r="Y843" s="253"/>
      <c r="Z843" s="253"/>
      <c r="AA843" s="253"/>
      <c r="AB843" s="253"/>
      <c r="AC843" s="253" t="s">
        <v>323</v>
      </c>
      <c r="AD843" s="253"/>
      <c r="AE843" s="253"/>
      <c r="AF843" s="253"/>
      <c r="AG843" s="253"/>
      <c r="AH843" s="253"/>
      <c r="AI843" s="253"/>
      <c r="AJ843" s="253"/>
      <c r="AK843" s="253"/>
      <c r="AL843" s="253"/>
      <c r="AM843" s="253"/>
      <c r="AN843" s="253"/>
      <c r="AO843" s="253"/>
      <c r="AP843" s="253"/>
      <c r="AQ843" s="253"/>
      <c r="AR843" s="253"/>
      <c r="AS843" s="253"/>
      <c r="AT843" s="253"/>
      <c r="AU843" s="253"/>
      <c r="AV843" s="253"/>
      <c r="AW843" s="253"/>
      <c r="AX843" s="253"/>
      <c r="AY843" s="253"/>
      <c r="AZ843" s="253"/>
      <c r="BA843" s="253"/>
      <c r="BB843" s="253"/>
      <c r="BC843" s="253"/>
      <c r="BD843" s="253"/>
      <c r="BE843" s="253"/>
      <c r="BF843" s="253"/>
      <c r="BG843" s="253"/>
    </row>
    <row r="844" spans="2:59" s="252" customFormat="1" ht="15" customHeight="1" x14ac:dyDescent="0.25">
      <c r="B844" s="253"/>
      <c r="C844" s="253"/>
      <c r="D844" s="253"/>
      <c r="E844" s="253"/>
      <c r="F844" s="253"/>
      <c r="G844" s="253"/>
      <c r="H844" s="253"/>
      <c r="I844" s="253"/>
      <c r="J844" s="253"/>
      <c r="K844" s="253"/>
      <c r="L844" s="253"/>
      <c r="M844" s="253"/>
      <c r="N844" s="253"/>
      <c r="O844" s="253"/>
      <c r="P844" s="253"/>
      <c r="Q844" s="253"/>
      <c r="R844" s="253"/>
      <c r="S844" s="253"/>
      <c r="T844" s="253"/>
      <c r="U844" s="253" t="s">
        <v>990</v>
      </c>
      <c r="V844" s="253"/>
      <c r="W844" s="253"/>
      <c r="X844" s="253"/>
      <c r="Y844" s="253"/>
      <c r="Z844" s="253"/>
      <c r="AA844" s="253"/>
      <c r="AB844" s="253"/>
      <c r="AC844" s="253" t="s">
        <v>320</v>
      </c>
      <c r="AD844" s="253"/>
      <c r="AE844" s="253"/>
      <c r="AF844" s="253"/>
      <c r="AG844" s="253"/>
      <c r="AH844" s="253"/>
      <c r="AI844" s="253"/>
      <c r="AJ844" s="253"/>
      <c r="AK844" s="253"/>
      <c r="AL844" s="253"/>
      <c r="AM844" s="253"/>
      <c r="AN844" s="253"/>
      <c r="AO844" s="253"/>
      <c r="AP844" s="253"/>
      <c r="AQ844" s="253"/>
      <c r="AR844" s="253"/>
      <c r="AS844" s="253"/>
      <c r="AT844" s="253"/>
      <c r="AU844" s="253"/>
      <c r="AV844" s="253"/>
      <c r="AW844" s="253"/>
      <c r="AX844" s="253"/>
      <c r="AY844" s="253"/>
      <c r="AZ844" s="253"/>
      <c r="BA844" s="253"/>
      <c r="BB844" s="253"/>
      <c r="BC844" s="253"/>
      <c r="BD844" s="253"/>
      <c r="BE844" s="253"/>
      <c r="BF844" s="253"/>
      <c r="BG844" s="253"/>
    </row>
    <row r="845" spans="2:59" s="252" customFormat="1" ht="15" customHeight="1" x14ac:dyDescent="0.25">
      <c r="B845" s="253"/>
      <c r="C845" s="253"/>
      <c r="D845" s="253"/>
      <c r="E845" s="253"/>
      <c r="F845" s="253"/>
      <c r="G845" s="253"/>
      <c r="H845" s="253"/>
      <c r="I845" s="253"/>
      <c r="J845" s="253"/>
      <c r="K845" s="253"/>
      <c r="L845" s="253"/>
      <c r="M845" s="253"/>
      <c r="N845" s="253"/>
      <c r="O845" s="253"/>
      <c r="P845" s="253"/>
      <c r="Q845" s="253"/>
      <c r="R845" s="253"/>
      <c r="S845" s="253"/>
      <c r="T845" s="253"/>
      <c r="U845" s="253" t="s">
        <v>991</v>
      </c>
      <c r="V845" s="253"/>
      <c r="W845" s="253"/>
      <c r="X845" s="253"/>
      <c r="Y845" s="253"/>
      <c r="Z845" s="253"/>
      <c r="AA845" s="253"/>
      <c r="AB845" s="253"/>
      <c r="AC845" s="253" t="s">
        <v>332</v>
      </c>
      <c r="AD845" s="253"/>
      <c r="AE845" s="253"/>
      <c r="AF845" s="253"/>
      <c r="AG845" s="253"/>
      <c r="AH845" s="253"/>
      <c r="AI845" s="253"/>
      <c r="AJ845" s="253"/>
      <c r="AK845" s="253"/>
      <c r="AL845" s="253"/>
      <c r="AM845" s="253"/>
      <c r="AN845" s="253"/>
      <c r="AO845" s="253"/>
      <c r="AP845" s="253"/>
      <c r="AQ845" s="253"/>
      <c r="AR845" s="253"/>
      <c r="AS845" s="253"/>
      <c r="AT845" s="253"/>
      <c r="AU845" s="253"/>
      <c r="AV845" s="253"/>
      <c r="AW845" s="253"/>
      <c r="AX845" s="253"/>
      <c r="AY845" s="253"/>
      <c r="AZ845" s="253"/>
      <c r="BA845" s="253"/>
      <c r="BB845" s="253"/>
      <c r="BC845" s="253"/>
      <c r="BD845" s="253"/>
      <c r="BE845" s="253"/>
      <c r="BF845" s="253"/>
      <c r="BG845" s="253"/>
    </row>
    <row r="846" spans="2:59" s="252" customFormat="1" ht="15" customHeight="1" x14ac:dyDescent="0.25">
      <c r="B846" s="253"/>
      <c r="C846" s="253"/>
      <c r="D846" s="253"/>
      <c r="E846" s="253"/>
      <c r="F846" s="253"/>
      <c r="G846" s="253"/>
      <c r="H846" s="253"/>
      <c r="I846" s="253"/>
      <c r="J846" s="253"/>
      <c r="K846" s="253"/>
      <c r="L846" s="253"/>
      <c r="M846" s="253"/>
      <c r="N846" s="253"/>
      <c r="O846" s="253"/>
      <c r="P846" s="253"/>
      <c r="Q846" s="253"/>
      <c r="R846" s="253"/>
      <c r="S846" s="253"/>
      <c r="T846" s="253"/>
      <c r="U846" s="253" t="s">
        <v>992</v>
      </c>
      <c r="V846" s="253"/>
      <c r="W846" s="253"/>
      <c r="X846" s="253"/>
      <c r="Y846" s="253"/>
      <c r="Z846" s="253"/>
      <c r="AA846" s="253"/>
      <c r="AB846" s="253"/>
      <c r="AC846" s="253" t="s">
        <v>316</v>
      </c>
      <c r="AD846" s="253"/>
      <c r="AE846" s="253"/>
      <c r="AF846" s="253"/>
      <c r="AG846" s="253"/>
      <c r="AH846" s="253"/>
      <c r="AI846" s="253"/>
      <c r="AJ846" s="253"/>
      <c r="AK846" s="253"/>
      <c r="AL846" s="253"/>
      <c r="AM846" s="253"/>
      <c r="AN846" s="253"/>
      <c r="AO846" s="253"/>
      <c r="AP846" s="253"/>
      <c r="AQ846" s="253"/>
      <c r="AR846" s="253"/>
      <c r="AS846" s="253"/>
      <c r="AT846" s="253"/>
      <c r="AU846" s="253"/>
      <c r="AV846" s="253"/>
      <c r="AW846" s="253"/>
      <c r="AX846" s="253"/>
      <c r="AY846" s="253"/>
      <c r="AZ846" s="253"/>
      <c r="BA846" s="253"/>
      <c r="BB846" s="253"/>
      <c r="BC846" s="253"/>
      <c r="BD846" s="253"/>
      <c r="BE846" s="253"/>
      <c r="BF846" s="253"/>
      <c r="BG846" s="253"/>
    </row>
    <row r="847" spans="2:59" s="252" customFormat="1" ht="15" customHeight="1" x14ac:dyDescent="0.25">
      <c r="B847" s="253"/>
      <c r="C847" s="253"/>
      <c r="D847" s="253"/>
      <c r="E847" s="253"/>
      <c r="F847" s="253"/>
      <c r="G847" s="253"/>
      <c r="H847" s="253"/>
      <c r="I847" s="253"/>
      <c r="J847" s="253"/>
      <c r="K847" s="253"/>
      <c r="L847" s="253"/>
      <c r="M847" s="253"/>
      <c r="N847" s="253"/>
      <c r="O847" s="253"/>
      <c r="P847" s="253"/>
      <c r="Q847" s="253"/>
      <c r="R847" s="253"/>
      <c r="S847" s="253"/>
      <c r="T847" s="253"/>
      <c r="U847" s="253" t="s">
        <v>993</v>
      </c>
      <c r="V847" s="253"/>
      <c r="W847" s="253"/>
      <c r="X847" s="253"/>
      <c r="Y847" s="253"/>
      <c r="Z847" s="253"/>
      <c r="AA847" s="253"/>
      <c r="AB847" s="253"/>
      <c r="AC847" s="253" t="s">
        <v>316</v>
      </c>
      <c r="AD847" s="253"/>
      <c r="AE847" s="253"/>
      <c r="AF847" s="253"/>
      <c r="AG847" s="253"/>
      <c r="AH847" s="253"/>
      <c r="AI847" s="253"/>
      <c r="AJ847" s="253"/>
      <c r="AK847" s="253"/>
      <c r="AL847" s="253"/>
      <c r="AM847" s="253"/>
      <c r="AN847" s="253"/>
      <c r="AO847" s="253"/>
      <c r="AP847" s="253"/>
      <c r="AQ847" s="253"/>
      <c r="AR847" s="253"/>
      <c r="AS847" s="253"/>
      <c r="AT847" s="253"/>
      <c r="AU847" s="253"/>
      <c r="AV847" s="253"/>
      <c r="AW847" s="253"/>
      <c r="AX847" s="253"/>
      <c r="AY847" s="253"/>
      <c r="AZ847" s="253"/>
      <c r="BA847" s="253"/>
      <c r="BB847" s="253"/>
      <c r="BC847" s="253"/>
      <c r="BD847" s="253"/>
      <c r="BE847" s="253"/>
      <c r="BF847" s="253"/>
      <c r="BG847" s="253"/>
    </row>
    <row r="848" spans="2:59" s="252" customFormat="1" ht="15" customHeight="1" x14ac:dyDescent="0.25">
      <c r="B848" s="253"/>
      <c r="C848" s="253"/>
      <c r="D848" s="253"/>
      <c r="E848" s="253"/>
      <c r="F848" s="253"/>
      <c r="G848" s="253"/>
      <c r="H848" s="253"/>
      <c r="I848" s="253"/>
      <c r="J848" s="253"/>
      <c r="K848" s="253"/>
      <c r="L848" s="253"/>
      <c r="M848" s="253"/>
      <c r="N848" s="253"/>
      <c r="O848" s="253"/>
      <c r="P848" s="253"/>
      <c r="Q848" s="253"/>
      <c r="R848" s="253"/>
      <c r="S848" s="253"/>
      <c r="T848" s="253"/>
      <c r="U848" s="253" t="s">
        <v>994</v>
      </c>
      <c r="V848" s="253"/>
      <c r="W848" s="253"/>
      <c r="X848" s="253"/>
      <c r="Y848" s="253"/>
      <c r="Z848" s="253"/>
      <c r="AA848" s="253"/>
      <c r="AB848" s="253"/>
      <c r="AC848" s="253" t="s">
        <v>332</v>
      </c>
      <c r="AD848" s="253"/>
      <c r="AE848" s="253"/>
      <c r="AF848" s="253"/>
      <c r="AG848" s="253"/>
      <c r="AH848" s="253"/>
      <c r="AI848" s="253"/>
      <c r="AJ848" s="253"/>
      <c r="AK848" s="253"/>
      <c r="AL848" s="253"/>
      <c r="AM848" s="253"/>
      <c r="AN848" s="253"/>
      <c r="AO848" s="253"/>
      <c r="AP848" s="253"/>
      <c r="AQ848" s="253"/>
      <c r="AR848" s="253"/>
      <c r="AS848" s="253"/>
      <c r="AT848" s="253"/>
      <c r="AU848" s="253"/>
      <c r="AV848" s="253"/>
      <c r="AW848" s="253"/>
      <c r="AX848" s="253"/>
      <c r="AY848" s="253"/>
      <c r="AZ848" s="253"/>
      <c r="BA848" s="253"/>
      <c r="BB848" s="253"/>
      <c r="BC848" s="253"/>
      <c r="BD848" s="253"/>
      <c r="BE848" s="253"/>
      <c r="BF848" s="253"/>
      <c r="BG848" s="253"/>
    </row>
    <row r="849" spans="2:59" s="252" customFormat="1" ht="15" customHeight="1" x14ac:dyDescent="0.25">
      <c r="B849" s="253"/>
      <c r="C849" s="253"/>
      <c r="D849" s="253"/>
      <c r="E849" s="253"/>
      <c r="F849" s="253"/>
      <c r="G849" s="253"/>
      <c r="H849" s="253"/>
      <c r="I849" s="253"/>
      <c r="J849" s="253"/>
      <c r="K849" s="253"/>
      <c r="L849" s="253"/>
      <c r="M849" s="253"/>
      <c r="N849" s="253"/>
      <c r="O849" s="253"/>
      <c r="P849" s="253"/>
      <c r="Q849" s="253"/>
      <c r="R849" s="253"/>
      <c r="S849" s="253"/>
      <c r="T849" s="253"/>
      <c r="U849" s="253" t="s">
        <v>995</v>
      </c>
      <c r="V849" s="253"/>
      <c r="W849" s="253"/>
      <c r="X849" s="253"/>
      <c r="Y849" s="253"/>
      <c r="Z849" s="253"/>
      <c r="AA849" s="253"/>
      <c r="AB849" s="253"/>
      <c r="AC849" s="253" t="s">
        <v>320</v>
      </c>
      <c r="AD849" s="253"/>
      <c r="AE849" s="253"/>
      <c r="AF849" s="253"/>
      <c r="AG849" s="253"/>
      <c r="AH849" s="253"/>
      <c r="AI849" s="253"/>
      <c r="AJ849" s="253"/>
      <c r="AK849" s="253"/>
      <c r="AL849" s="253"/>
      <c r="AM849" s="253"/>
      <c r="AN849" s="253"/>
      <c r="AO849" s="253"/>
      <c r="AP849" s="253"/>
      <c r="AQ849" s="253"/>
      <c r="AR849" s="253"/>
      <c r="AS849" s="253"/>
      <c r="AT849" s="253"/>
      <c r="AU849" s="253"/>
      <c r="AV849" s="253"/>
      <c r="AW849" s="253"/>
      <c r="AX849" s="253"/>
      <c r="AY849" s="253"/>
      <c r="AZ849" s="253"/>
      <c r="BA849" s="253"/>
      <c r="BB849" s="253"/>
      <c r="BC849" s="253"/>
      <c r="BD849" s="253"/>
      <c r="BE849" s="253"/>
      <c r="BF849" s="253"/>
      <c r="BG849" s="253"/>
    </row>
    <row r="850" spans="2:59" s="252" customFormat="1" ht="15" customHeight="1" x14ac:dyDescent="0.25">
      <c r="B850" s="253"/>
      <c r="C850" s="253"/>
      <c r="D850" s="253"/>
      <c r="E850" s="253"/>
      <c r="F850" s="253"/>
      <c r="G850" s="253"/>
      <c r="H850" s="253"/>
      <c r="I850" s="253"/>
      <c r="J850" s="253"/>
      <c r="K850" s="253"/>
      <c r="L850" s="253"/>
      <c r="M850" s="253"/>
      <c r="N850" s="253"/>
      <c r="O850" s="253"/>
      <c r="P850" s="253"/>
      <c r="Q850" s="253"/>
      <c r="R850" s="253"/>
      <c r="S850" s="253"/>
      <c r="T850" s="253"/>
      <c r="U850" s="253" t="s">
        <v>996</v>
      </c>
      <c r="V850" s="253"/>
      <c r="W850" s="253"/>
      <c r="X850" s="253"/>
      <c r="Y850" s="253"/>
      <c r="Z850" s="253"/>
      <c r="AA850" s="253"/>
      <c r="AB850" s="253"/>
      <c r="AC850" s="253" t="s">
        <v>357</v>
      </c>
      <c r="AD850" s="253"/>
      <c r="AE850" s="253"/>
      <c r="AF850" s="253"/>
      <c r="AG850" s="253"/>
      <c r="AH850" s="253"/>
      <c r="AI850" s="253"/>
      <c r="AJ850" s="253"/>
      <c r="AK850" s="253"/>
      <c r="AL850" s="253"/>
      <c r="AM850" s="253"/>
      <c r="AN850" s="253"/>
      <c r="AO850" s="253"/>
      <c r="AP850" s="253"/>
      <c r="AQ850" s="253"/>
      <c r="AR850" s="253"/>
      <c r="AS850" s="253"/>
      <c r="AT850" s="253"/>
      <c r="AU850" s="253"/>
      <c r="AV850" s="253"/>
      <c r="AW850" s="253"/>
      <c r="AX850" s="253"/>
      <c r="AY850" s="253"/>
      <c r="AZ850" s="253"/>
      <c r="BA850" s="253"/>
      <c r="BB850" s="253"/>
      <c r="BC850" s="253"/>
      <c r="BD850" s="253"/>
      <c r="BE850" s="253"/>
      <c r="BF850" s="253"/>
      <c r="BG850" s="253"/>
    </row>
    <row r="851" spans="2:59" s="252" customFormat="1" ht="15" customHeight="1" x14ac:dyDescent="0.25">
      <c r="B851" s="253"/>
      <c r="C851" s="253"/>
      <c r="D851" s="253"/>
      <c r="E851" s="253"/>
      <c r="F851" s="253"/>
      <c r="G851" s="253"/>
      <c r="H851" s="253"/>
      <c r="I851" s="253"/>
      <c r="J851" s="253"/>
      <c r="K851" s="253"/>
      <c r="L851" s="253"/>
      <c r="M851" s="253"/>
      <c r="N851" s="253"/>
      <c r="O851" s="253"/>
      <c r="P851" s="253"/>
      <c r="Q851" s="253"/>
      <c r="R851" s="253"/>
      <c r="S851" s="253"/>
      <c r="T851" s="253"/>
      <c r="U851" s="253" t="s">
        <v>997</v>
      </c>
      <c r="V851" s="253"/>
      <c r="W851" s="253"/>
      <c r="X851" s="253"/>
      <c r="Y851" s="253"/>
      <c r="Z851" s="253"/>
      <c r="AA851" s="253"/>
      <c r="AB851" s="253"/>
      <c r="AC851" s="253" t="s">
        <v>320</v>
      </c>
      <c r="AD851" s="253"/>
      <c r="AE851" s="253"/>
      <c r="AF851" s="253"/>
      <c r="AG851" s="253"/>
      <c r="AH851" s="253"/>
      <c r="AI851" s="253"/>
      <c r="AJ851" s="253"/>
      <c r="AK851" s="253"/>
      <c r="AL851" s="253"/>
      <c r="AM851" s="253"/>
      <c r="AN851" s="253"/>
      <c r="AO851" s="253"/>
      <c r="AP851" s="253"/>
      <c r="AQ851" s="253"/>
      <c r="AR851" s="253"/>
      <c r="AS851" s="253"/>
      <c r="AT851" s="253"/>
      <c r="AU851" s="253"/>
      <c r="AV851" s="253"/>
      <c r="AW851" s="253"/>
      <c r="AX851" s="253"/>
      <c r="AY851" s="253"/>
      <c r="AZ851" s="253"/>
      <c r="BA851" s="253"/>
      <c r="BB851" s="253"/>
      <c r="BC851" s="253"/>
      <c r="BD851" s="253"/>
      <c r="BE851" s="253"/>
      <c r="BF851" s="253"/>
      <c r="BG851" s="253"/>
    </row>
    <row r="852" spans="2:59" s="252" customFormat="1" ht="15" customHeight="1" x14ac:dyDescent="0.25">
      <c r="B852" s="253"/>
      <c r="C852" s="253"/>
      <c r="D852" s="253"/>
      <c r="E852" s="253"/>
      <c r="F852" s="253"/>
      <c r="G852" s="253"/>
      <c r="H852" s="253"/>
      <c r="I852" s="253"/>
      <c r="J852" s="253"/>
      <c r="K852" s="253"/>
      <c r="L852" s="253"/>
      <c r="M852" s="253"/>
      <c r="N852" s="253"/>
      <c r="O852" s="253"/>
      <c r="P852" s="253"/>
      <c r="Q852" s="253"/>
      <c r="R852" s="253"/>
      <c r="S852" s="253"/>
      <c r="T852" s="253"/>
      <c r="U852" s="253" t="s">
        <v>998</v>
      </c>
      <c r="V852" s="253"/>
      <c r="W852" s="253"/>
      <c r="X852" s="253"/>
      <c r="Y852" s="253"/>
      <c r="Z852" s="253"/>
      <c r="AA852" s="253"/>
      <c r="AB852" s="253"/>
      <c r="AC852" s="253" t="s">
        <v>332</v>
      </c>
      <c r="AD852" s="253"/>
      <c r="AE852" s="253"/>
      <c r="AF852" s="253"/>
      <c r="AG852" s="253"/>
      <c r="AH852" s="253"/>
      <c r="AI852" s="253"/>
      <c r="AJ852" s="253"/>
      <c r="AK852" s="253"/>
      <c r="AL852" s="253"/>
      <c r="AM852" s="253"/>
      <c r="AN852" s="253"/>
      <c r="AO852" s="253"/>
      <c r="AP852" s="253"/>
      <c r="AQ852" s="253"/>
      <c r="AR852" s="253"/>
      <c r="AS852" s="253"/>
      <c r="AT852" s="253"/>
      <c r="AU852" s="253"/>
      <c r="AV852" s="253"/>
      <c r="AW852" s="253"/>
      <c r="AX852" s="253"/>
      <c r="AY852" s="253"/>
      <c r="AZ852" s="253"/>
      <c r="BA852" s="253"/>
      <c r="BB852" s="253"/>
      <c r="BC852" s="253"/>
      <c r="BD852" s="253"/>
      <c r="BE852" s="253"/>
      <c r="BF852" s="253"/>
      <c r="BG852" s="253"/>
    </row>
    <row r="853" spans="2:59" s="252" customFormat="1" ht="15" customHeight="1" x14ac:dyDescent="0.25">
      <c r="B853" s="253"/>
      <c r="C853" s="253"/>
      <c r="D853" s="253"/>
      <c r="E853" s="253"/>
      <c r="F853" s="253"/>
      <c r="G853" s="253"/>
      <c r="H853" s="253"/>
      <c r="I853" s="253"/>
      <c r="J853" s="253"/>
      <c r="K853" s="253"/>
      <c r="L853" s="253"/>
      <c r="M853" s="253"/>
      <c r="N853" s="253"/>
      <c r="O853" s="253"/>
      <c r="P853" s="253"/>
      <c r="Q853" s="253"/>
      <c r="R853" s="253"/>
      <c r="S853" s="253"/>
      <c r="T853" s="253"/>
      <c r="U853" s="253" t="s">
        <v>999</v>
      </c>
      <c r="V853" s="253"/>
      <c r="W853" s="253"/>
      <c r="X853" s="253"/>
      <c r="Y853" s="253"/>
      <c r="Z853" s="253"/>
      <c r="AA853" s="253"/>
      <c r="AB853" s="253"/>
      <c r="AC853" s="253" t="s">
        <v>332</v>
      </c>
      <c r="AD853" s="253"/>
      <c r="AE853" s="253"/>
      <c r="AF853" s="253"/>
      <c r="AG853" s="253"/>
      <c r="AH853" s="253"/>
      <c r="AI853" s="253"/>
      <c r="AJ853" s="253"/>
      <c r="AK853" s="253"/>
      <c r="AL853" s="253"/>
      <c r="AM853" s="253"/>
      <c r="AN853" s="253"/>
      <c r="AO853" s="253"/>
      <c r="AP853" s="253"/>
      <c r="AQ853" s="253"/>
      <c r="AR853" s="253"/>
      <c r="AS853" s="253"/>
      <c r="AT853" s="253"/>
      <c r="AU853" s="253"/>
      <c r="AV853" s="253"/>
      <c r="AW853" s="253"/>
      <c r="AX853" s="253"/>
      <c r="AY853" s="253"/>
      <c r="AZ853" s="253"/>
      <c r="BA853" s="253"/>
      <c r="BB853" s="253"/>
      <c r="BC853" s="253"/>
      <c r="BD853" s="253"/>
      <c r="BE853" s="253"/>
      <c r="BF853" s="253"/>
      <c r="BG853" s="253"/>
    </row>
    <row r="854" spans="2:59" s="252" customFormat="1" ht="15" customHeight="1" x14ac:dyDescent="0.25">
      <c r="B854" s="253"/>
      <c r="C854" s="253"/>
      <c r="D854" s="253"/>
      <c r="E854" s="253"/>
      <c r="F854" s="253"/>
      <c r="G854" s="253"/>
      <c r="H854" s="253"/>
      <c r="I854" s="253"/>
      <c r="J854" s="253"/>
      <c r="K854" s="253"/>
      <c r="L854" s="253"/>
      <c r="M854" s="253"/>
      <c r="N854" s="253"/>
      <c r="O854" s="253"/>
      <c r="P854" s="253"/>
      <c r="Q854" s="253"/>
      <c r="R854" s="253"/>
      <c r="S854" s="253"/>
      <c r="T854" s="253"/>
      <c r="U854" s="253" t="s">
        <v>1000</v>
      </c>
      <c r="V854" s="253"/>
      <c r="W854" s="253"/>
      <c r="X854" s="253"/>
      <c r="Y854" s="253"/>
      <c r="Z854" s="253"/>
      <c r="AA854" s="253"/>
      <c r="AB854" s="253"/>
      <c r="AC854" s="253" t="s">
        <v>320</v>
      </c>
      <c r="AD854" s="253"/>
      <c r="AE854" s="253"/>
      <c r="AF854" s="253"/>
      <c r="AG854" s="253"/>
      <c r="AH854" s="253"/>
      <c r="AI854" s="253"/>
      <c r="AJ854" s="253"/>
      <c r="AK854" s="253"/>
      <c r="AL854" s="253"/>
      <c r="AM854" s="253"/>
      <c r="AN854" s="253"/>
      <c r="AO854" s="253"/>
      <c r="AP854" s="253"/>
      <c r="AQ854" s="253"/>
      <c r="AR854" s="253"/>
      <c r="AS854" s="253"/>
      <c r="AT854" s="253"/>
      <c r="AU854" s="253"/>
      <c r="AV854" s="253"/>
      <c r="AW854" s="253"/>
      <c r="AX854" s="253"/>
      <c r="AY854" s="253"/>
      <c r="AZ854" s="253"/>
      <c r="BA854" s="253"/>
      <c r="BB854" s="253"/>
      <c r="BC854" s="253"/>
      <c r="BD854" s="253"/>
      <c r="BE854" s="253"/>
      <c r="BF854" s="253"/>
      <c r="BG854" s="253"/>
    </row>
    <row r="855" spans="2:59" s="252" customFormat="1" ht="15" customHeight="1" x14ac:dyDescent="0.25">
      <c r="B855" s="253"/>
      <c r="C855" s="253"/>
      <c r="D855" s="253"/>
      <c r="E855" s="253"/>
      <c r="F855" s="253"/>
      <c r="G855" s="253"/>
      <c r="H855" s="253"/>
      <c r="I855" s="253"/>
      <c r="J855" s="253"/>
      <c r="K855" s="253"/>
      <c r="L855" s="253"/>
      <c r="M855" s="253"/>
      <c r="N855" s="253"/>
      <c r="O855" s="253"/>
      <c r="P855" s="253"/>
      <c r="Q855" s="253"/>
      <c r="R855" s="253"/>
      <c r="S855" s="253"/>
      <c r="T855" s="253"/>
      <c r="U855" s="253" t="s">
        <v>1001</v>
      </c>
      <c r="V855" s="253"/>
      <c r="W855" s="253"/>
      <c r="X855" s="253"/>
      <c r="Y855" s="253"/>
      <c r="Z855" s="253"/>
      <c r="AA855" s="253"/>
      <c r="AB855" s="253"/>
      <c r="AC855" s="253" t="s">
        <v>323</v>
      </c>
      <c r="AD855" s="253"/>
      <c r="AE855" s="253"/>
      <c r="AF855" s="253"/>
      <c r="AG855" s="253"/>
      <c r="AH855" s="253"/>
      <c r="AI855" s="253"/>
      <c r="AJ855" s="253"/>
      <c r="AK855" s="253"/>
      <c r="AL855" s="253"/>
      <c r="AM855" s="253"/>
      <c r="AN855" s="253"/>
      <c r="AO855" s="253"/>
      <c r="AP855" s="253"/>
      <c r="AQ855" s="253"/>
      <c r="AR855" s="253"/>
      <c r="AS855" s="253"/>
      <c r="AT855" s="253"/>
      <c r="AU855" s="253"/>
      <c r="AV855" s="253"/>
      <c r="AW855" s="253"/>
      <c r="AX855" s="253"/>
      <c r="AY855" s="253"/>
      <c r="AZ855" s="253"/>
      <c r="BA855" s="253"/>
      <c r="BB855" s="253"/>
      <c r="BC855" s="253"/>
      <c r="BD855" s="253"/>
      <c r="BE855" s="253"/>
      <c r="BF855" s="253"/>
      <c r="BG855" s="253"/>
    </row>
    <row r="856" spans="2:59" s="252" customFormat="1" ht="15" customHeight="1" x14ac:dyDescent="0.25">
      <c r="B856" s="253"/>
      <c r="C856" s="253"/>
      <c r="D856" s="253"/>
      <c r="E856" s="253"/>
      <c r="F856" s="253"/>
      <c r="G856" s="253"/>
      <c r="H856" s="253"/>
      <c r="I856" s="253"/>
      <c r="J856" s="253"/>
      <c r="K856" s="253"/>
      <c r="L856" s="253"/>
      <c r="M856" s="253"/>
      <c r="N856" s="253"/>
      <c r="O856" s="253"/>
      <c r="P856" s="253"/>
      <c r="Q856" s="253"/>
      <c r="R856" s="253"/>
      <c r="S856" s="253"/>
      <c r="T856" s="253"/>
      <c r="U856" s="253" t="s">
        <v>290</v>
      </c>
      <c r="V856" s="253"/>
      <c r="W856" s="253"/>
      <c r="X856" s="253"/>
      <c r="Y856" s="253"/>
      <c r="Z856" s="253"/>
      <c r="AA856" s="253"/>
      <c r="AB856" s="253"/>
      <c r="AC856" s="253" t="s">
        <v>357</v>
      </c>
      <c r="AD856" s="253"/>
      <c r="AE856" s="253"/>
      <c r="AF856" s="253"/>
      <c r="AG856" s="253"/>
      <c r="AH856" s="253"/>
      <c r="AI856" s="253"/>
      <c r="AJ856" s="253"/>
      <c r="AK856" s="253"/>
      <c r="AL856" s="253"/>
      <c r="AM856" s="253"/>
      <c r="AN856" s="253"/>
      <c r="AO856" s="253"/>
      <c r="AP856" s="253"/>
      <c r="AQ856" s="253"/>
      <c r="AR856" s="253"/>
      <c r="AS856" s="253"/>
      <c r="AT856" s="253"/>
      <c r="AU856" s="253"/>
      <c r="AV856" s="253"/>
      <c r="AW856" s="253"/>
      <c r="AX856" s="253"/>
      <c r="AY856" s="253"/>
      <c r="AZ856" s="253"/>
      <c r="BA856" s="253"/>
      <c r="BB856" s="253"/>
      <c r="BC856" s="253"/>
      <c r="BD856" s="253"/>
      <c r="BE856" s="253"/>
      <c r="BF856" s="253"/>
      <c r="BG856" s="253"/>
    </row>
    <row r="857" spans="2:59" s="252" customFormat="1" ht="15" customHeight="1" x14ac:dyDescent="0.25">
      <c r="B857" s="253"/>
      <c r="C857" s="253"/>
      <c r="D857" s="253"/>
      <c r="E857" s="253"/>
      <c r="F857" s="253"/>
      <c r="G857" s="253"/>
      <c r="H857" s="253"/>
      <c r="I857" s="253"/>
      <c r="J857" s="253"/>
      <c r="K857" s="253"/>
      <c r="L857" s="253"/>
      <c r="M857" s="253"/>
      <c r="N857" s="253"/>
      <c r="O857" s="253"/>
      <c r="P857" s="253"/>
      <c r="Q857" s="253"/>
      <c r="R857" s="253"/>
      <c r="S857" s="253"/>
      <c r="T857" s="253"/>
      <c r="U857" s="253" t="s">
        <v>1002</v>
      </c>
      <c r="V857" s="253"/>
      <c r="W857" s="253"/>
      <c r="X857" s="253"/>
      <c r="Y857" s="253"/>
      <c r="Z857" s="253"/>
      <c r="AA857" s="253"/>
      <c r="AB857" s="253"/>
      <c r="AC857" s="253" t="s">
        <v>357</v>
      </c>
      <c r="AD857" s="253"/>
      <c r="AE857" s="253"/>
      <c r="AF857" s="253"/>
      <c r="AG857" s="253"/>
      <c r="AH857" s="253"/>
      <c r="AI857" s="253"/>
      <c r="AJ857" s="253"/>
      <c r="AK857" s="253"/>
      <c r="AL857" s="253"/>
      <c r="AM857" s="253"/>
      <c r="AN857" s="253"/>
      <c r="AO857" s="253"/>
      <c r="AP857" s="253"/>
      <c r="AQ857" s="253"/>
      <c r="AR857" s="253"/>
      <c r="AS857" s="253"/>
      <c r="AT857" s="253"/>
      <c r="AU857" s="253"/>
      <c r="AV857" s="253"/>
      <c r="AW857" s="253"/>
      <c r="AX857" s="253"/>
      <c r="AY857" s="253"/>
      <c r="AZ857" s="253"/>
      <c r="BA857" s="253"/>
      <c r="BB857" s="253"/>
      <c r="BC857" s="253"/>
      <c r="BD857" s="253"/>
      <c r="BE857" s="253"/>
      <c r="BF857" s="253"/>
      <c r="BG857" s="253"/>
    </row>
    <row r="858" spans="2:59" s="252" customFormat="1" ht="15" customHeight="1" x14ac:dyDescent="0.25">
      <c r="B858" s="253"/>
      <c r="C858" s="253"/>
      <c r="D858" s="253"/>
      <c r="E858" s="253"/>
      <c r="F858" s="253"/>
      <c r="G858" s="253"/>
      <c r="H858" s="253"/>
      <c r="I858" s="253"/>
      <c r="J858" s="253"/>
      <c r="K858" s="253"/>
      <c r="L858" s="253"/>
      <c r="M858" s="253"/>
      <c r="N858" s="253"/>
      <c r="O858" s="253"/>
      <c r="P858" s="253"/>
      <c r="Q858" s="253"/>
      <c r="R858" s="253"/>
      <c r="S858" s="253"/>
      <c r="T858" s="253"/>
      <c r="U858" s="253" t="s">
        <v>1003</v>
      </c>
      <c r="V858" s="253"/>
      <c r="W858" s="253"/>
      <c r="X858" s="253"/>
      <c r="Y858" s="253"/>
      <c r="Z858" s="253"/>
      <c r="AA858" s="253"/>
      <c r="AB858" s="253"/>
      <c r="AC858" s="253" t="s">
        <v>332</v>
      </c>
      <c r="AD858" s="253"/>
      <c r="AE858" s="253"/>
      <c r="AF858" s="253"/>
      <c r="AG858" s="253"/>
      <c r="AH858" s="253"/>
      <c r="AI858" s="253"/>
      <c r="AJ858" s="253"/>
      <c r="AK858" s="253"/>
      <c r="AL858" s="253"/>
      <c r="AM858" s="253"/>
      <c r="AN858" s="253"/>
      <c r="AO858" s="253"/>
      <c r="AP858" s="253"/>
      <c r="AQ858" s="253"/>
      <c r="AR858" s="253"/>
      <c r="AS858" s="253"/>
      <c r="AT858" s="253"/>
      <c r="AU858" s="253"/>
      <c r="AV858" s="253"/>
      <c r="AW858" s="253"/>
      <c r="AX858" s="253"/>
      <c r="AY858" s="253"/>
      <c r="AZ858" s="253"/>
      <c r="BA858" s="253"/>
      <c r="BB858" s="253"/>
      <c r="BC858" s="253"/>
      <c r="BD858" s="253"/>
      <c r="BE858" s="253"/>
      <c r="BF858" s="253"/>
      <c r="BG858" s="253"/>
    </row>
    <row r="859" spans="2:59" s="252" customFormat="1" ht="15" customHeight="1" x14ac:dyDescent="0.25">
      <c r="B859" s="253"/>
      <c r="C859" s="253"/>
      <c r="D859" s="253"/>
      <c r="E859" s="253"/>
      <c r="F859" s="253"/>
      <c r="G859" s="253"/>
      <c r="H859" s="253"/>
      <c r="I859" s="253"/>
      <c r="J859" s="253"/>
      <c r="K859" s="253"/>
      <c r="L859" s="253"/>
      <c r="M859" s="253"/>
      <c r="N859" s="253"/>
      <c r="O859" s="253"/>
      <c r="P859" s="253"/>
      <c r="Q859" s="253"/>
      <c r="R859" s="253"/>
      <c r="S859" s="253"/>
      <c r="T859" s="253"/>
      <c r="U859" s="253" t="s">
        <v>1004</v>
      </c>
      <c r="V859" s="253"/>
      <c r="W859" s="253"/>
      <c r="X859" s="253"/>
      <c r="Y859" s="253"/>
      <c r="Z859" s="253"/>
      <c r="AA859" s="253"/>
      <c r="AB859" s="253"/>
      <c r="AC859" s="253" t="s">
        <v>320</v>
      </c>
      <c r="AD859" s="253"/>
      <c r="AE859" s="253"/>
      <c r="AF859" s="253"/>
      <c r="AG859" s="253"/>
      <c r="AH859" s="253"/>
      <c r="AI859" s="253"/>
      <c r="AJ859" s="253"/>
      <c r="AK859" s="253"/>
      <c r="AL859" s="253"/>
      <c r="AM859" s="253"/>
      <c r="AN859" s="253"/>
      <c r="AO859" s="253"/>
      <c r="AP859" s="253"/>
      <c r="AQ859" s="253"/>
      <c r="AR859" s="253"/>
      <c r="AS859" s="253"/>
      <c r="AT859" s="253"/>
      <c r="AU859" s="253"/>
      <c r="AV859" s="253"/>
      <c r="AW859" s="253"/>
      <c r="AX859" s="253"/>
      <c r="AY859" s="253"/>
      <c r="AZ859" s="253"/>
      <c r="BA859" s="253"/>
      <c r="BB859" s="253"/>
      <c r="BC859" s="253"/>
      <c r="BD859" s="253"/>
      <c r="BE859" s="253"/>
      <c r="BF859" s="253"/>
      <c r="BG859" s="253"/>
    </row>
    <row r="860" spans="2:59" s="252" customFormat="1" ht="15" customHeight="1" x14ac:dyDescent="0.25">
      <c r="B860" s="253"/>
      <c r="C860" s="253"/>
      <c r="D860" s="253"/>
      <c r="E860" s="253"/>
      <c r="F860" s="253"/>
      <c r="G860" s="253"/>
      <c r="H860" s="253"/>
      <c r="I860" s="253"/>
      <c r="J860" s="253"/>
      <c r="K860" s="253"/>
      <c r="L860" s="253"/>
      <c r="M860" s="253"/>
      <c r="N860" s="253"/>
      <c r="O860" s="253"/>
      <c r="P860" s="253"/>
      <c r="Q860" s="253"/>
      <c r="R860" s="253"/>
      <c r="S860" s="253"/>
      <c r="T860" s="253"/>
      <c r="U860" s="253" t="s">
        <v>1005</v>
      </c>
      <c r="V860" s="253"/>
      <c r="W860" s="253"/>
      <c r="X860" s="253"/>
      <c r="Y860" s="253"/>
      <c r="Z860" s="253"/>
      <c r="AA860" s="253"/>
      <c r="AB860" s="253"/>
      <c r="AC860" s="253" t="s">
        <v>320</v>
      </c>
      <c r="AD860" s="253"/>
      <c r="AE860" s="253"/>
      <c r="AF860" s="253"/>
      <c r="AG860" s="253"/>
      <c r="AH860" s="253"/>
      <c r="AI860" s="253"/>
      <c r="AJ860" s="253"/>
      <c r="AK860" s="253"/>
      <c r="AL860" s="253"/>
      <c r="AM860" s="253"/>
      <c r="AN860" s="253"/>
      <c r="AO860" s="253"/>
      <c r="AP860" s="253"/>
      <c r="AQ860" s="253"/>
      <c r="AR860" s="253"/>
      <c r="AS860" s="253"/>
      <c r="AT860" s="253"/>
      <c r="AU860" s="253"/>
      <c r="AV860" s="253"/>
      <c r="AW860" s="253"/>
      <c r="AX860" s="253"/>
      <c r="AY860" s="253"/>
      <c r="AZ860" s="253"/>
      <c r="BA860" s="253"/>
      <c r="BB860" s="253"/>
      <c r="BC860" s="253"/>
      <c r="BD860" s="253"/>
      <c r="BE860" s="253"/>
      <c r="BF860" s="253"/>
      <c r="BG860" s="253"/>
    </row>
    <row r="861" spans="2:59" s="252" customFormat="1" ht="15" customHeight="1" x14ac:dyDescent="0.25">
      <c r="B861" s="253"/>
      <c r="C861" s="253"/>
      <c r="D861" s="253"/>
      <c r="E861" s="253"/>
      <c r="F861" s="253"/>
      <c r="G861" s="253"/>
      <c r="H861" s="253"/>
      <c r="I861" s="253"/>
      <c r="J861" s="253"/>
      <c r="K861" s="253"/>
      <c r="L861" s="253"/>
      <c r="M861" s="253"/>
      <c r="N861" s="253"/>
      <c r="O861" s="253"/>
      <c r="P861" s="253"/>
      <c r="Q861" s="253"/>
      <c r="R861" s="253"/>
      <c r="S861" s="253"/>
      <c r="T861" s="253"/>
      <c r="U861" s="253" t="s">
        <v>1006</v>
      </c>
      <c r="V861" s="253"/>
      <c r="W861" s="253"/>
      <c r="X861" s="253"/>
      <c r="Y861" s="253"/>
      <c r="Z861" s="253"/>
      <c r="AA861" s="253"/>
      <c r="AB861" s="253"/>
      <c r="AC861" s="253" t="s">
        <v>329</v>
      </c>
      <c r="AD861" s="253"/>
      <c r="AE861" s="253"/>
      <c r="AF861" s="253"/>
      <c r="AG861" s="253"/>
      <c r="AH861" s="253"/>
      <c r="AI861" s="253"/>
      <c r="AJ861" s="253"/>
      <c r="AK861" s="253"/>
      <c r="AL861" s="253"/>
      <c r="AM861" s="253"/>
      <c r="AN861" s="253"/>
      <c r="AO861" s="253"/>
      <c r="AP861" s="253"/>
      <c r="AQ861" s="253"/>
      <c r="AR861" s="253"/>
      <c r="AS861" s="253"/>
      <c r="AT861" s="253"/>
      <c r="AU861" s="253"/>
      <c r="AV861" s="253"/>
      <c r="AW861" s="253"/>
      <c r="AX861" s="253"/>
      <c r="AY861" s="253"/>
      <c r="AZ861" s="253"/>
      <c r="BA861" s="253"/>
      <c r="BB861" s="253"/>
      <c r="BC861" s="253"/>
      <c r="BD861" s="253"/>
      <c r="BE861" s="253"/>
      <c r="BF861" s="253"/>
      <c r="BG861" s="253"/>
    </row>
    <row r="862" spans="2:59" s="252" customFormat="1" ht="15" customHeight="1" x14ac:dyDescent="0.25">
      <c r="B862" s="253"/>
      <c r="C862" s="253"/>
      <c r="D862" s="253"/>
      <c r="E862" s="253"/>
      <c r="F862" s="253"/>
      <c r="G862" s="253"/>
      <c r="H862" s="253"/>
      <c r="I862" s="253"/>
      <c r="J862" s="253"/>
      <c r="K862" s="253"/>
      <c r="L862" s="253"/>
      <c r="M862" s="253"/>
      <c r="N862" s="253"/>
      <c r="O862" s="253"/>
      <c r="P862" s="253"/>
      <c r="Q862" s="253"/>
      <c r="R862" s="253"/>
      <c r="S862" s="253"/>
      <c r="T862" s="253"/>
      <c r="U862" s="253" t="s">
        <v>1007</v>
      </c>
      <c r="V862" s="253"/>
      <c r="W862" s="253"/>
      <c r="X862" s="253"/>
      <c r="Y862" s="253"/>
      <c r="Z862" s="253"/>
      <c r="AA862" s="253"/>
      <c r="AB862" s="253"/>
      <c r="AC862" s="253" t="s">
        <v>329</v>
      </c>
      <c r="AD862" s="253"/>
      <c r="AE862" s="253"/>
      <c r="AF862" s="253"/>
      <c r="AG862" s="253"/>
      <c r="AH862" s="253"/>
      <c r="AI862" s="253"/>
      <c r="AJ862" s="253"/>
      <c r="AK862" s="253"/>
      <c r="AL862" s="253"/>
      <c r="AM862" s="253"/>
      <c r="AN862" s="253"/>
      <c r="AO862" s="253"/>
      <c r="AP862" s="253"/>
      <c r="AQ862" s="253"/>
      <c r="AR862" s="253"/>
      <c r="AS862" s="253"/>
      <c r="AT862" s="253"/>
      <c r="AU862" s="253"/>
      <c r="AV862" s="253"/>
      <c r="AW862" s="253"/>
      <c r="AX862" s="253"/>
      <c r="AY862" s="253"/>
      <c r="AZ862" s="253"/>
      <c r="BA862" s="253"/>
      <c r="BB862" s="253"/>
      <c r="BC862" s="253"/>
      <c r="BD862" s="253"/>
      <c r="BE862" s="253"/>
      <c r="BF862" s="253"/>
      <c r="BG862" s="253"/>
    </row>
    <row r="863" spans="2:59" s="252" customFormat="1" ht="15" customHeight="1" x14ac:dyDescent="0.25">
      <c r="B863" s="253"/>
      <c r="C863" s="253"/>
      <c r="D863" s="253"/>
      <c r="E863" s="253"/>
      <c r="F863" s="253"/>
      <c r="G863" s="253"/>
      <c r="H863" s="253"/>
      <c r="I863" s="253"/>
      <c r="J863" s="253"/>
      <c r="K863" s="253"/>
      <c r="L863" s="253"/>
      <c r="M863" s="253"/>
      <c r="N863" s="253"/>
      <c r="O863" s="253"/>
      <c r="P863" s="253"/>
      <c r="Q863" s="253"/>
      <c r="R863" s="253"/>
      <c r="S863" s="253"/>
      <c r="T863" s="253"/>
      <c r="U863" s="253" t="s">
        <v>1008</v>
      </c>
      <c r="V863" s="253"/>
      <c r="W863" s="253"/>
      <c r="X863" s="253"/>
      <c r="Y863" s="253"/>
      <c r="Z863" s="253"/>
      <c r="AA863" s="253"/>
      <c r="AB863" s="253"/>
      <c r="AC863" s="253" t="s">
        <v>318</v>
      </c>
      <c r="AD863" s="253"/>
      <c r="AE863" s="253"/>
      <c r="AF863" s="253"/>
      <c r="AG863" s="253"/>
      <c r="AH863" s="253"/>
      <c r="AI863" s="253"/>
      <c r="AJ863" s="253"/>
      <c r="AK863" s="253"/>
      <c r="AL863" s="253"/>
      <c r="AM863" s="253"/>
      <c r="AN863" s="253"/>
      <c r="AO863" s="253"/>
      <c r="AP863" s="253"/>
      <c r="AQ863" s="253"/>
      <c r="AR863" s="253"/>
      <c r="AS863" s="253"/>
      <c r="AT863" s="253"/>
      <c r="AU863" s="253"/>
      <c r="AV863" s="253"/>
      <c r="AW863" s="253"/>
      <c r="AX863" s="253"/>
      <c r="AY863" s="253"/>
      <c r="AZ863" s="253"/>
      <c r="BA863" s="253"/>
      <c r="BB863" s="253"/>
      <c r="BC863" s="253"/>
      <c r="BD863" s="253"/>
      <c r="BE863" s="253"/>
      <c r="BF863" s="253"/>
      <c r="BG863" s="253"/>
    </row>
    <row r="864" spans="2:59" s="252" customFormat="1" ht="15" customHeight="1" x14ac:dyDescent="0.25">
      <c r="B864" s="253"/>
      <c r="C864" s="253"/>
      <c r="D864" s="253"/>
      <c r="E864" s="253"/>
      <c r="F864" s="253"/>
      <c r="G864" s="253"/>
      <c r="H864" s="253"/>
      <c r="I864" s="253"/>
      <c r="J864" s="253"/>
      <c r="K864" s="253"/>
      <c r="L864" s="253"/>
      <c r="M864" s="253"/>
      <c r="N864" s="253"/>
      <c r="O864" s="253"/>
      <c r="P864" s="253"/>
      <c r="Q864" s="253"/>
      <c r="R864" s="253"/>
      <c r="S864" s="253"/>
      <c r="T864" s="253"/>
      <c r="U864" s="253" t="s">
        <v>1009</v>
      </c>
      <c r="V864" s="253"/>
      <c r="W864" s="253"/>
      <c r="X864" s="253"/>
      <c r="Y864" s="253"/>
      <c r="Z864" s="253"/>
      <c r="AA864" s="253"/>
      <c r="AB864" s="253"/>
      <c r="AC864" s="253" t="s">
        <v>393</v>
      </c>
      <c r="AD864" s="253"/>
      <c r="AE864" s="253"/>
      <c r="AF864" s="253"/>
      <c r="AG864" s="253"/>
      <c r="AH864" s="253"/>
      <c r="AI864" s="253"/>
      <c r="AJ864" s="253"/>
      <c r="AK864" s="253"/>
      <c r="AL864" s="253"/>
      <c r="AM864" s="253"/>
      <c r="AN864" s="253"/>
      <c r="AO864" s="253"/>
      <c r="AP864" s="253"/>
      <c r="AQ864" s="253"/>
      <c r="AR864" s="253"/>
      <c r="AS864" s="253"/>
      <c r="AT864" s="253"/>
      <c r="AU864" s="253"/>
      <c r="AV864" s="253"/>
      <c r="AW864" s="253"/>
      <c r="AX864" s="253"/>
      <c r="AY864" s="253"/>
      <c r="AZ864" s="253"/>
      <c r="BA864" s="253"/>
      <c r="BB864" s="253"/>
      <c r="BC864" s="253"/>
      <c r="BD864" s="253"/>
      <c r="BE864" s="253"/>
      <c r="BF864" s="253"/>
      <c r="BG864" s="253"/>
    </row>
    <row r="865" spans="2:59" s="252" customFormat="1" ht="15" customHeight="1" x14ac:dyDescent="0.25">
      <c r="B865" s="253"/>
      <c r="C865" s="253"/>
      <c r="D865" s="253"/>
      <c r="E865" s="253"/>
      <c r="F865" s="253"/>
      <c r="G865" s="253"/>
      <c r="H865" s="253"/>
      <c r="I865" s="253"/>
      <c r="J865" s="253"/>
      <c r="K865" s="253"/>
      <c r="L865" s="253"/>
      <c r="M865" s="253"/>
      <c r="N865" s="253"/>
      <c r="O865" s="253"/>
      <c r="P865" s="253"/>
      <c r="Q865" s="253"/>
      <c r="R865" s="253"/>
      <c r="S865" s="253"/>
      <c r="T865" s="253"/>
      <c r="U865" s="253" t="s">
        <v>1010</v>
      </c>
      <c r="V865" s="253"/>
      <c r="W865" s="253"/>
      <c r="X865" s="253"/>
      <c r="Y865" s="253"/>
      <c r="Z865" s="253"/>
      <c r="AA865" s="253"/>
      <c r="AB865" s="253"/>
      <c r="AC865" s="253" t="s">
        <v>323</v>
      </c>
      <c r="AD865" s="253"/>
      <c r="AE865" s="253"/>
      <c r="AF865" s="253"/>
      <c r="AG865" s="253"/>
      <c r="AH865" s="253"/>
      <c r="AI865" s="253"/>
      <c r="AJ865" s="253"/>
      <c r="AK865" s="253"/>
      <c r="AL865" s="253"/>
      <c r="AM865" s="253"/>
      <c r="AN865" s="253"/>
      <c r="AO865" s="253"/>
      <c r="AP865" s="253"/>
      <c r="AQ865" s="253"/>
      <c r="AR865" s="253"/>
      <c r="AS865" s="253"/>
      <c r="AT865" s="253"/>
      <c r="AU865" s="253"/>
      <c r="AV865" s="253"/>
      <c r="AW865" s="253"/>
      <c r="AX865" s="253"/>
      <c r="AY865" s="253"/>
      <c r="AZ865" s="253"/>
      <c r="BA865" s="253"/>
      <c r="BB865" s="253"/>
      <c r="BC865" s="253"/>
      <c r="BD865" s="253"/>
      <c r="BE865" s="253"/>
      <c r="BF865" s="253"/>
      <c r="BG865" s="253"/>
    </row>
    <row r="866" spans="2:59" s="252" customFormat="1" ht="15" customHeight="1" x14ac:dyDescent="0.25">
      <c r="B866" s="253"/>
      <c r="C866" s="253"/>
      <c r="D866" s="253"/>
      <c r="E866" s="253"/>
      <c r="F866" s="253"/>
      <c r="G866" s="253"/>
      <c r="H866" s="253"/>
      <c r="I866" s="253"/>
      <c r="J866" s="253"/>
      <c r="K866" s="253"/>
      <c r="L866" s="253"/>
      <c r="M866" s="253"/>
      <c r="N866" s="253"/>
      <c r="O866" s="253"/>
      <c r="P866" s="253"/>
      <c r="Q866" s="253"/>
      <c r="R866" s="253"/>
      <c r="S866" s="253"/>
      <c r="T866" s="253"/>
      <c r="U866" s="253" t="s">
        <v>1011</v>
      </c>
      <c r="V866" s="253"/>
      <c r="W866" s="253"/>
      <c r="X866" s="253"/>
      <c r="Y866" s="253"/>
      <c r="Z866" s="253"/>
      <c r="AA866" s="253"/>
      <c r="AB866" s="253"/>
      <c r="AC866" s="253" t="s">
        <v>357</v>
      </c>
      <c r="AD866" s="253"/>
      <c r="AE866" s="253"/>
      <c r="AF866" s="253"/>
      <c r="AG866" s="253"/>
      <c r="AH866" s="253"/>
      <c r="AI866" s="253"/>
      <c r="AJ866" s="253"/>
      <c r="AK866" s="253"/>
      <c r="AL866" s="253"/>
      <c r="AM866" s="253"/>
      <c r="AN866" s="253"/>
      <c r="AO866" s="253"/>
      <c r="AP866" s="253"/>
      <c r="AQ866" s="253"/>
      <c r="AR866" s="253"/>
      <c r="AS866" s="253"/>
      <c r="AT866" s="253"/>
      <c r="AU866" s="253"/>
      <c r="AV866" s="253"/>
      <c r="AW866" s="253"/>
      <c r="AX866" s="253"/>
      <c r="AY866" s="253"/>
      <c r="AZ866" s="253"/>
      <c r="BA866" s="253"/>
      <c r="BB866" s="253"/>
      <c r="BC866" s="253"/>
      <c r="BD866" s="253"/>
      <c r="BE866" s="253"/>
      <c r="BF866" s="253"/>
      <c r="BG866" s="253"/>
    </row>
    <row r="867" spans="2:59" s="252" customFormat="1" ht="15" customHeight="1" x14ac:dyDescent="0.25">
      <c r="B867" s="253"/>
      <c r="C867" s="253"/>
      <c r="D867" s="253"/>
      <c r="E867" s="253"/>
      <c r="F867" s="253"/>
      <c r="G867" s="253"/>
      <c r="H867" s="253"/>
      <c r="I867" s="253"/>
      <c r="J867" s="253"/>
      <c r="K867" s="253"/>
      <c r="L867" s="253"/>
      <c r="M867" s="253"/>
      <c r="N867" s="253"/>
      <c r="O867" s="253"/>
      <c r="P867" s="253"/>
      <c r="Q867" s="253"/>
      <c r="R867" s="253"/>
      <c r="S867" s="253"/>
      <c r="T867" s="253"/>
      <c r="U867" s="253" t="s">
        <v>1012</v>
      </c>
      <c r="V867" s="253"/>
      <c r="W867" s="253"/>
      <c r="X867" s="253"/>
      <c r="Y867" s="253"/>
      <c r="Z867" s="253"/>
      <c r="AA867" s="253"/>
      <c r="AB867" s="253"/>
      <c r="AC867" s="253" t="s">
        <v>320</v>
      </c>
      <c r="AD867" s="253"/>
      <c r="AE867" s="253"/>
      <c r="AF867" s="253"/>
      <c r="AG867" s="253"/>
      <c r="AH867" s="253"/>
      <c r="AI867" s="253"/>
      <c r="AJ867" s="253"/>
      <c r="AK867" s="253"/>
      <c r="AL867" s="253"/>
      <c r="AM867" s="253"/>
      <c r="AN867" s="253"/>
      <c r="AO867" s="253"/>
      <c r="AP867" s="253"/>
      <c r="AQ867" s="253"/>
      <c r="AR867" s="253"/>
      <c r="AS867" s="253"/>
      <c r="AT867" s="253"/>
      <c r="AU867" s="253"/>
      <c r="AV867" s="253"/>
      <c r="AW867" s="253"/>
      <c r="AX867" s="253"/>
      <c r="AY867" s="253"/>
      <c r="AZ867" s="253"/>
      <c r="BA867" s="253"/>
      <c r="BB867" s="253"/>
      <c r="BC867" s="253"/>
      <c r="BD867" s="253"/>
      <c r="BE867" s="253"/>
      <c r="BF867" s="253"/>
      <c r="BG867" s="253"/>
    </row>
    <row r="868" spans="2:59" s="252" customFormat="1" ht="15" customHeight="1" x14ac:dyDescent="0.25">
      <c r="B868" s="253"/>
      <c r="C868" s="253"/>
      <c r="D868" s="253"/>
      <c r="E868" s="253"/>
      <c r="F868" s="253"/>
      <c r="G868" s="253"/>
      <c r="H868" s="253"/>
      <c r="I868" s="253"/>
      <c r="J868" s="253"/>
      <c r="K868" s="253"/>
      <c r="L868" s="253"/>
      <c r="M868" s="253"/>
      <c r="N868" s="253"/>
      <c r="O868" s="253"/>
      <c r="P868" s="253"/>
      <c r="Q868" s="253"/>
      <c r="R868" s="253"/>
      <c r="S868" s="253"/>
      <c r="T868" s="253"/>
      <c r="U868" s="253" t="s">
        <v>1013</v>
      </c>
      <c r="V868" s="253"/>
      <c r="W868" s="253"/>
      <c r="X868" s="253"/>
      <c r="Y868" s="253"/>
      <c r="Z868" s="253"/>
      <c r="AA868" s="253"/>
      <c r="AB868" s="253"/>
      <c r="AC868" s="253" t="s">
        <v>332</v>
      </c>
      <c r="AD868" s="253"/>
      <c r="AE868" s="253"/>
      <c r="AF868" s="253"/>
      <c r="AG868" s="253"/>
      <c r="AH868" s="253"/>
      <c r="AI868" s="253"/>
      <c r="AJ868" s="253"/>
      <c r="AK868" s="253"/>
      <c r="AL868" s="253"/>
      <c r="AM868" s="253"/>
      <c r="AN868" s="253"/>
      <c r="AO868" s="253"/>
      <c r="AP868" s="253"/>
      <c r="AQ868" s="253"/>
      <c r="AR868" s="253"/>
      <c r="AS868" s="253"/>
      <c r="AT868" s="253"/>
      <c r="AU868" s="253"/>
      <c r="AV868" s="253"/>
      <c r="AW868" s="253"/>
      <c r="AX868" s="253"/>
      <c r="AY868" s="253"/>
      <c r="AZ868" s="253"/>
      <c r="BA868" s="253"/>
      <c r="BB868" s="253"/>
      <c r="BC868" s="253"/>
      <c r="BD868" s="253"/>
      <c r="BE868" s="253"/>
      <c r="BF868" s="253"/>
      <c r="BG868" s="253"/>
    </row>
    <row r="869" spans="2:59" s="252" customFormat="1" ht="15" customHeight="1" x14ac:dyDescent="0.25">
      <c r="B869" s="253"/>
      <c r="C869" s="253"/>
      <c r="D869" s="253"/>
      <c r="E869" s="253"/>
      <c r="F869" s="253"/>
      <c r="G869" s="253"/>
      <c r="H869" s="253"/>
      <c r="I869" s="253"/>
      <c r="J869" s="253"/>
      <c r="K869" s="253"/>
      <c r="L869" s="253"/>
      <c r="M869" s="253"/>
      <c r="N869" s="253"/>
      <c r="O869" s="253"/>
      <c r="P869" s="253"/>
      <c r="Q869" s="253"/>
      <c r="R869" s="253"/>
      <c r="S869" s="253"/>
      <c r="T869" s="253"/>
      <c r="U869" s="253" t="s">
        <v>1014</v>
      </c>
      <c r="V869" s="253"/>
      <c r="W869" s="253"/>
      <c r="X869" s="253"/>
      <c r="Y869" s="253"/>
      <c r="Z869" s="253"/>
      <c r="AA869" s="253"/>
      <c r="AB869" s="253"/>
      <c r="AC869" s="253" t="s">
        <v>357</v>
      </c>
      <c r="AD869" s="253"/>
      <c r="AE869" s="253"/>
      <c r="AF869" s="253"/>
      <c r="AG869" s="253"/>
      <c r="AH869" s="253"/>
      <c r="AI869" s="253"/>
      <c r="AJ869" s="253"/>
      <c r="AK869" s="253"/>
      <c r="AL869" s="253"/>
      <c r="AM869" s="253"/>
      <c r="AN869" s="253"/>
      <c r="AO869" s="253"/>
      <c r="AP869" s="253"/>
      <c r="AQ869" s="253"/>
      <c r="AR869" s="253"/>
      <c r="AS869" s="253"/>
      <c r="AT869" s="253"/>
      <c r="AU869" s="253"/>
      <c r="AV869" s="253"/>
      <c r="AW869" s="253"/>
      <c r="AX869" s="253"/>
      <c r="AY869" s="253"/>
      <c r="AZ869" s="253"/>
      <c r="BA869" s="253"/>
      <c r="BB869" s="253"/>
      <c r="BC869" s="253"/>
      <c r="BD869" s="253"/>
      <c r="BE869" s="253"/>
      <c r="BF869" s="253"/>
      <c r="BG869" s="253"/>
    </row>
    <row r="870" spans="2:59" s="252" customFormat="1" ht="15" customHeight="1" x14ac:dyDescent="0.25">
      <c r="B870" s="253"/>
      <c r="C870" s="253"/>
      <c r="D870" s="253"/>
      <c r="E870" s="253"/>
      <c r="F870" s="253"/>
      <c r="G870" s="253"/>
      <c r="H870" s="253"/>
      <c r="I870" s="253"/>
      <c r="J870" s="253"/>
      <c r="K870" s="253"/>
      <c r="L870" s="253"/>
      <c r="M870" s="253"/>
      <c r="N870" s="253"/>
      <c r="O870" s="253"/>
      <c r="P870" s="253"/>
      <c r="Q870" s="253"/>
      <c r="R870" s="253"/>
      <c r="S870" s="253"/>
      <c r="T870" s="253"/>
      <c r="U870" s="253" t="s">
        <v>1015</v>
      </c>
      <c r="V870" s="253"/>
      <c r="W870" s="253"/>
      <c r="X870" s="253"/>
      <c r="Y870" s="253"/>
      <c r="Z870" s="253"/>
      <c r="AA870" s="253"/>
      <c r="AB870" s="253"/>
      <c r="AC870" s="253" t="s">
        <v>323</v>
      </c>
      <c r="AD870" s="253"/>
      <c r="AE870" s="253"/>
      <c r="AF870" s="253"/>
      <c r="AG870" s="253"/>
      <c r="AH870" s="253"/>
      <c r="AI870" s="253"/>
      <c r="AJ870" s="253"/>
      <c r="AK870" s="253"/>
      <c r="AL870" s="253"/>
      <c r="AM870" s="253"/>
      <c r="AN870" s="253"/>
      <c r="AO870" s="253"/>
      <c r="AP870" s="253"/>
      <c r="AQ870" s="253"/>
      <c r="AR870" s="253"/>
      <c r="AS870" s="253"/>
      <c r="AT870" s="253"/>
      <c r="AU870" s="253"/>
      <c r="AV870" s="253"/>
      <c r="AW870" s="253"/>
      <c r="AX870" s="253"/>
      <c r="AY870" s="253"/>
      <c r="AZ870" s="253"/>
      <c r="BA870" s="253"/>
      <c r="BB870" s="253"/>
      <c r="BC870" s="253"/>
      <c r="BD870" s="253"/>
      <c r="BE870" s="253"/>
      <c r="BF870" s="253"/>
      <c r="BG870" s="253"/>
    </row>
    <row r="871" spans="2:59" s="252" customFormat="1" ht="15" customHeight="1" x14ac:dyDescent="0.25">
      <c r="B871" s="253"/>
      <c r="C871" s="253"/>
      <c r="D871" s="253"/>
      <c r="E871" s="253"/>
      <c r="F871" s="253"/>
      <c r="G871" s="253"/>
      <c r="H871" s="253"/>
      <c r="I871" s="253"/>
      <c r="J871" s="253"/>
      <c r="K871" s="253"/>
      <c r="L871" s="253"/>
      <c r="M871" s="253"/>
      <c r="N871" s="253"/>
      <c r="O871" s="253"/>
      <c r="P871" s="253"/>
      <c r="Q871" s="253"/>
      <c r="R871" s="253"/>
      <c r="S871" s="253"/>
      <c r="T871" s="253"/>
      <c r="U871" s="253" t="s">
        <v>1016</v>
      </c>
      <c r="V871" s="253"/>
      <c r="W871" s="253"/>
      <c r="X871" s="253"/>
      <c r="Y871" s="253"/>
      <c r="Z871" s="253"/>
      <c r="AA871" s="253"/>
      <c r="AB871" s="253"/>
      <c r="AC871" s="253" t="s">
        <v>323</v>
      </c>
      <c r="AD871" s="253"/>
      <c r="AE871" s="253"/>
      <c r="AF871" s="253"/>
      <c r="AG871" s="253"/>
      <c r="AH871" s="253"/>
      <c r="AI871" s="253"/>
      <c r="AJ871" s="253"/>
      <c r="AK871" s="253"/>
      <c r="AL871" s="253"/>
      <c r="AM871" s="253"/>
      <c r="AN871" s="253"/>
      <c r="AO871" s="253"/>
      <c r="AP871" s="253"/>
      <c r="AQ871" s="253"/>
      <c r="AR871" s="253"/>
      <c r="AS871" s="253"/>
      <c r="AT871" s="253"/>
      <c r="AU871" s="253"/>
      <c r="AV871" s="253"/>
      <c r="AW871" s="253"/>
      <c r="AX871" s="253"/>
      <c r="AY871" s="253"/>
      <c r="AZ871" s="253"/>
      <c r="BA871" s="253"/>
      <c r="BB871" s="253"/>
      <c r="BC871" s="253"/>
      <c r="BD871" s="253"/>
      <c r="BE871" s="253"/>
      <c r="BF871" s="253"/>
      <c r="BG871" s="253"/>
    </row>
    <row r="872" spans="2:59" s="252" customFormat="1" ht="15" customHeight="1" x14ac:dyDescent="0.25">
      <c r="B872" s="253"/>
      <c r="C872" s="253"/>
      <c r="D872" s="253"/>
      <c r="E872" s="253"/>
      <c r="F872" s="253"/>
      <c r="G872" s="253"/>
      <c r="H872" s="253"/>
      <c r="I872" s="253"/>
      <c r="J872" s="253"/>
      <c r="K872" s="253"/>
      <c r="L872" s="253"/>
      <c r="M872" s="253"/>
      <c r="N872" s="253"/>
      <c r="O872" s="253"/>
      <c r="P872" s="253"/>
      <c r="Q872" s="253"/>
      <c r="R872" s="253"/>
      <c r="S872" s="253"/>
      <c r="T872" s="253"/>
      <c r="U872" s="253" t="s">
        <v>1017</v>
      </c>
      <c r="V872" s="253"/>
      <c r="W872" s="253"/>
      <c r="X872" s="253"/>
      <c r="Y872" s="253"/>
      <c r="Z872" s="253"/>
      <c r="AA872" s="253"/>
      <c r="AB872" s="253"/>
      <c r="AC872" s="253" t="s">
        <v>323</v>
      </c>
      <c r="AD872" s="253"/>
      <c r="AE872" s="253"/>
      <c r="AF872" s="253"/>
      <c r="AG872" s="253"/>
      <c r="AH872" s="253"/>
      <c r="AI872" s="253"/>
      <c r="AJ872" s="253"/>
      <c r="AK872" s="253"/>
      <c r="AL872" s="253"/>
      <c r="AM872" s="253"/>
      <c r="AN872" s="253"/>
      <c r="AO872" s="253"/>
      <c r="AP872" s="253"/>
      <c r="AQ872" s="253"/>
      <c r="AR872" s="253"/>
      <c r="AS872" s="253"/>
      <c r="AT872" s="253"/>
      <c r="AU872" s="253"/>
      <c r="AV872" s="253"/>
      <c r="AW872" s="253"/>
      <c r="AX872" s="253"/>
      <c r="AY872" s="253"/>
      <c r="AZ872" s="253"/>
      <c r="BA872" s="253"/>
      <c r="BB872" s="253"/>
      <c r="BC872" s="253"/>
      <c r="BD872" s="253"/>
      <c r="BE872" s="253"/>
      <c r="BF872" s="253"/>
      <c r="BG872" s="253"/>
    </row>
    <row r="873" spans="2:59" s="252" customFormat="1" ht="15" customHeight="1" x14ac:dyDescent="0.25">
      <c r="B873" s="253"/>
      <c r="C873" s="253"/>
      <c r="D873" s="253"/>
      <c r="E873" s="253"/>
      <c r="F873" s="253"/>
      <c r="G873" s="253"/>
      <c r="H873" s="253"/>
      <c r="I873" s="253"/>
      <c r="J873" s="253"/>
      <c r="K873" s="253"/>
      <c r="L873" s="253"/>
      <c r="M873" s="253"/>
      <c r="N873" s="253"/>
      <c r="O873" s="253"/>
      <c r="P873" s="253"/>
      <c r="Q873" s="253"/>
      <c r="R873" s="253"/>
      <c r="S873" s="253"/>
      <c r="T873" s="253"/>
      <c r="U873" s="253" t="s">
        <v>1018</v>
      </c>
      <c r="V873" s="253"/>
      <c r="W873" s="253"/>
      <c r="X873" s="253"/>
      <c r="Y873" s="253"/>
      <c r="Z873" s="253"/>
      <c r="AA873" s="253"/>
      <c r="AB873" s="253"/>
      <c r="AC873" s="253" t="s">
        <v>393</v>
      </c>
      <c r="AD873" s="253"/>
      <c r="AE873" s="253"/>
      <c r="AF873" s="253"/>
      <c r="AG873" s="253"/>
      <c r="AH873" s="253"/>
      <c r="AI873" s="253"/>
      <c r="AJ873" s="253"/>
      <c r="AK873" s="253"/>
      <c r="AL873" s="253"/>
      <c r="AM873" s="253"/>
      <c r="AN873" s="253"/>
      <c r="AO873" s="253"/>
      <c r="AP873" s="253"/>
      <c r="AQ873" s="253"/>
      <c r="AR873" s="253"/>
      <c r="AS873" s="253"/>
      <c r="AT873" s="253"/>
      <c r="AU873" s="253"/>
      <c r="AV873" s="253"/>
      <c r="AW873" s="253"/>
      <c r="AX873" s="253"/>
      <c r="AY873" s="253"/>
      <c r="AZ873" s="253"/>
      <c r="BA873" s="253"/>
      <c r="BB873" s="253"/>
      <c r="BC873" s="253"/>
      <c r="BD873" s="253"/>
      <c r="BE873" s="253"/>
      <c r="BF873" s="253"/>
      <c r="BG873" s="253"/>
    </row>
    <row r="874" spans="2:59" s="252" customFormat="1" ht="15" customHeight="1" x14ac:dyDescent="0.25">
      <c r="B874" s="253"/>
      <c r="C874" s="253"/>
      <c r="D874" s="253"/>
      <c r="E874" s="253"/>
      <c r="F874" s="253"/>
      <c r="G874" s="253"/>
      <c r="H874" s="253"/>
      <c r="I874" s="253"/>
      <c r="J874" s="253"/>
      <c r="K874" s="253"/>
      <c r="L874" s="253"/>
      <c r="M874" s="253"/>
      <c r="N874" s="253"/>
      <c r="O874" s="253"/>
      <c r="P874" s="253"/>
      <c r="Q874" s="253"/>
      <c r="R874" s="253"/>
      <c r="S874" s="253"/>
      <c r="T874" s="253"/>
      <c r="U874" s="253" t="s">
        <v>1019</v>
      </c>
      <c r="V874" s="253"/>
      <c r="W874" s="253"/>
      <c r="X874" s="253"/>
      <c r="Y874" s="253"/>
      <c r="Z874" s="253"/>
      <c r="AA874" s="253"/>
      <c r="AB874" s="253"/>
      <c r="AC874" s="253" t="s">
        <v>318</v>
      </c>
      <c r="AD874" s="253"/>
      <c r="AE874" s="253"/>
      <c r="AF874" s="253"/>
      <c r="AG874" s="253"/>
      <c r="AH874" s="253"/>
      <c r="AI874" s="253"/>
      <c r="AJ874" s="253"/>
      <c r="AK874" s="253"/>
      <c r="AL874" s="253"/>
      <c r="AM874" s="253"/>
      <c r="AN874" s="253"/>
      <c r="AO874" s="253"/>
      <c r="AP874" s="253"/>
      <c r="AQ874" s="253"/>
      <c r="AR874" s="253"/>
      <c r="AS874" s="253"/>
      <c r="AT874" s="253"/>
      <c r="AU874" s="253"/>
      <c r="AV874" s="253"/>
      <c r="AW874" s="253"/>
      <c r="AX874" s="253"/>
      <c r="AY874" s="253"/>
      <c r="AZ874" s="253"/>
      <c r="BA874" s="253"/>
      <c r="BB874" s="253"/>
      <c r="BC874" s="253"/>
      <c r="BD874" s="253"/>
      <c r="BE874" s="253"/>
      <c r="BF874" s="253"/>
      <c r="BG874" s="253"/>
    </row>
    <row r="875" spans="2:59" s="252" customFormat="1" ht="15" customHeight="1" x14ac:dyDescent="0.25">
      <c r="B875" s="253"/>
      <c r="C875" s="253"/>
      <c r="D875" s="253"/>
      <c r="E875" s="253"/>
      <c r="F875" s="253"/>
      <c r="G875" s="253"/>
      <c r="H875" s="253"/>
      <c r="I875" s="253"/>
      <c r="J875" s="253"/>
      <c r="K875" s="253"/>
      <c r="L875" s="253"/>
      <c r="M875" s="253"/>
      <c r="N875" s="253"/>
      <c r="O875" s="253"/>
      <c r="P875" s="253"/>
      <c r="Q875" s="253"/>
      <c r="R875" s="253"/>
      <c r="S875" s="253"/>
      <c r="T875" s="253"/>
      <c r="U875" s="253" t="s">
        <v>1020</v>
      </c>
      <c r="V875" s="253"/>
      <c r="W875" s="253"/>
      <c r="X875" s="253"/>
      <c r="Y875" s="253"/>
      <c r="Z875" s="253"/>
      <c r="AA875" s="253"/>
      <c r="AB875" s="253"/>
      <c r="AC875" s="253" t="s">
        <v>316</v>
      </c>
      <c r="AD875" s="253"/>
      <c r="AE875" s="253"/>
      <c r="AF875" s="253"/>
      <c r="AG875" s="253"/>
      <c r="AH875" s="253"/>
      <c r="AI875" s="253"/>
      <c r="AJ875" s="253"/>
      <c r="AK875" s="253"/>
      <c r="AL875" s="253"/>
      <c r="AM875" s="253"/>
      <c r="AN875" s="253"/>
      <c r="AO875" s="253"/>
      <c r="AP875" s="253"/>
      <c r="AQ875" s="253"/>
      <c r="AR875" s="253"/>
      <c r="AS875" s="253"/>
      <c r="AT875" s="253"/>
      <c r="AU875" s="253"/>
      <c r="AV875" s="253"/>
      <c r="AW875" s="253"/>
      <c r="AX875" s="253"/>
      <c r="AY875" s="253"/>
      <c r="AZ875" s="253"/>
      <c r="BA875" s="253"/>
      <c r="BB875" s="253"/>
      <c r="BC875" s="253"/>
      <c r="BD875" s="253"/>
      <c r="BE875" s="253"/>
      <c r="BF875" s="253"/>
      <c r="BG875" s="253"/>
    </row>
    <row r="876" spans="2:59" s="252" customFormat="1" ht="15" customHeight="1" x14ac:dyDescent="0.25">
      <c r="B876" s="253"/>
      <c r="C876" s="253"/>
      <c r="D876" s="253"/>
      <c r="E876" s="253"/>
      <c r="F876" s="253"/>
      <c r="G876" s="253"/>
      <c r="H876" s="253"/>
      <c r="I876" s="253"/>
      <c r="J876" s="253"/>
      <c r="K876" s="253"/>
      <c r="L876" s="253"/>
      <c r="M876" s="253"/>
      <c r="N876" s="253"/>
      <c r="O876" s="253"/>
      <c r="P876" s="253"/>
      <c r="Q876" s="253"/>
      <c r="R876" s="253"/>
      <c r="S876" s="253"/>
      <c r="T876" s="253"/>
      <c r="U876" s="253" t="s">
        <v>1021</v>
      </c>
      <c r="V876" s="253"/>
      <c r="W876" s="253"/>
      <c r="X876" s="253"/>
      <c r="Y876" s="253"/>
      <c r="Z876" s="253"/>
      <c r="AA876" s="253"/>
      <c r="AB876" s="253"/>
      <c r="AC876" s="253" t="s">
        <v>320</v>
      </c>
      <c r="AD876" s="253"/>
      <c r="AE876" s="253"/>
      <c r="AF876" s="253"/>
      <c r="AG876" s="253"/>
      <c r="AH876" s="253"/>
      <c r="AI876" s="253"/>
      <c r="AJ876" s="253"/>
      <c r="AK876" s="253"/>
      <c r="AL876" s="253"/>
      <c r="AM876" s="253"/>
      <c r="AN876" s="253"/>
      <c r="AO876" s="253"/>
      <c r="AP876" s="253"/>
      <c r="AQ876" s="253"/>
      <c r="AR876" s="253"/>
      <c r="AS876" s="253"/>
      <c r="AT876" s="253"/>
      <c r="AU876" s="253"/>
      <c r="AV876" s="253"/>
      <c r="AW876" s="253"/>
      <c r="AX876" s="253"/>
      <c r="AY876" s="253"/>
      <c r="AZ876" s="253"/>
      <c r="BA876" s="253"/>
      <c r="BB876" s="253"/>
      <c r="BC876" s="253"/>
      <c r="BD876" s="253"/>
      <c r="BE876" s="253"/>
      <c r="BF876" s="253"/>
      <c r="BG876" s="253"/>
    </row>
    <row r="877" spans="2:59" s="252" customFormat="1" ht="15" customHeight="1" x14ac:dyDescent="0.25">
      <c r="B877" s="253"/>
      <c r="C877" s="253"/>
      <c r="D877" s="253"/>
      <c r="E877" s="253"/>
      <c r="F877" s="253"/>
      <c r="G877" s="253"/>
      <c r="H877" s="253"/>
      <c r="I877" s="253"/>
      <c r="J877" s="253"/>
      <c r="K877" s="253"/>
      <c r="L877" s="253"/>
      <c r="M877" s="253"/>
      <c r="N877" s="253"/>
      <c r="O877" s="253"/>
      <c r="P877" s="253"/>
      <c r="Q877" s="253"/>
      <c r="R877" s="253"/>
      <c r="S877" s="253"/>
      <c r="T877" s="253"/>
      <c r="U877" s="253" t="s">
        <v>1022</v>
      </c>
      <c r="V877" s="253"/>
      <c r="W877" s="253"/>
      <c r="X877" s="253"/>
      <c r="Y877" s="253"/>
      <c r="Z877" s="253"/>
      <c r="AA877" s="253"/>
      <c r="AB877" s="253"/>
      <c r="AC877" s="253" t="s">
        <v>320</v>
      </c>
      <c r="AD877" s="253"/>
      <c r="AE877" s="253"/>
      <c r="AF877" s="253"/>
      <c r="AG877" s="253"/>
      <c r="AH877" s="253"/>
      <c r="AI877" s="253"/>
      <c r="AJ877" s="253"/>
      <c r="AK877" s="253"/>
      <c r="AL877" s="253"/>
      <c r="AM877" s="253"/>
      <c r="AN877" s="253"/>
      <c r="AO877" s="253"/>
      <c r="AP877" s="253"/>
      <c r="AQ877" s="253"/>
      <c r="AR877" s="253"/>
      <c r="AS877" s="253"/>
      <c r="AT877" s="253"/>
      <c r="AU877" s="253"/>
      <c r="AV877" s="253"/>
      <c r="AW877" s="253"/>
      <c r="AX877" s="253"/>
      <c r="AY877" s="253"/>
      <c r="AZ877" s="253"/>
      <c r="BA877" s="253"/>
      <c r="BB877" s="253"/>
      <c r="BC877" s="253"/>
      <c r="BD877" s="253"/>
      <c r="BE877" s="253"/>
      <c r="BF877" s="253"/>
      <c r="BG877" s="253"/>
    </row>
    <row r="878" spans="2:59" s="252" customFormat="1" ht="15" customHeight="1" x14ac:dyDescent="0.25">
      <c r="B878" s="253"/>
      <c r="C878" s="253"/>
      <c r="D878" s="253"/>
      <c r="E878" s="253"/>
      <c r="F878" s="253"/>
      <c r="G878" s="253"/>
      <c r="H878" s="253"/>
      <c r="I878" s="253"/>
      <c r="J878" s="253"/>
      <c r="K878" s="253"/>
      <c r="L878" s="253"/>
      <c r="M878" s="253"/>
      <c r="N878" s="253"/>
      <c r="O878" s="253"/>
      <c r="P878" s="253"/>
      <c r="Q878" s="253"/>
      <c r="R878" s="253"/>
      <c r="S878" s="253"/>
      <c r="T878" s="253"/>
      <c r="U878" s="253" t="s">
        <v>1023</v>
      </c>
      <c r="V878" s="253"/>
      <c r="W878" s="253"/>
      <c r="X878" s="253"/>
      <c r="Y878" s="253"/>
      <c r="Z878" s="253"/>
      <c r="AA878" s="253"/>
      <c r="AB878" s="253"/>
      <c r="AC878" s="253" t="s">
        <v>323</v>
      </c>
      <c r="AD878" s="253"/>
      <c r="AE878" s="253"/>
      <c r="AF878" s="253"/>
      <c r="AG878" s="253"/>
      <c r="AH878" s="253"/>
      <c r="AI878" s="253"/>
      <c r="AJ878" s="253"/>
      <c r="AK878" s="253"/>
      <c r="AL878" s="253"/>
      <c r="AM878" s="253"/>
      <c r="AN878" s="253"/>
      <c r="AO878" s="253"/>
      <c r="AP878" s="253"/>
      <c r="AQ878" s="253"/>
      <c r="AR878" s="253"/>
      <c r="AS878" s="253"/>
      <c r="AT878" s="253"/>
      <c r="AU878" s="253"/>
      <c r="AV878" s="253"/>
      <c r="AW878" s="253"/>
      <c r="AX878" s="253"/>
      <c r="AY878" s="253"/>
      <c r="AZ878" s="253"/>
      <c r="BA878" s="253"/>
      <c r="BB878" s="253"/>
      <c r="BC878" s="253"/>
      <c r="BD878" s="253"/>
      <c r="BE878" s="253"/>
      <c r="BF878" s="253"/>
      <c r="BG878" s="253"/>
    </row>
    <row r="879" spans="2:59" s="252" customFormat="1" ht="15" customHeight="1" x14ac:dyDescent="0.25">
      <c r="B879" s="253"/>
      <c r="C879" s="253"/>
      <c r="D879" s="253"/>
      <c r="E879" s="253"/>
      <c r="F879" s="253"/>
      <c r="G879" s="253"/>
      <c r="H879" s="253"/>
      <c r="I879" s="253"/>
      <c r="J879" s="253"/>
      <c r="K879" s="253"/>
      <c r="L879" s="253"/>
      <c r="M879" s="253"/>
      <c r="N879" s="253"/>
      <c r="O879" s="253"/>
      <c r="P879" s="253"/>
      <c r="Q879" s="253"/>
      <c r="R879" s="253"/>
      <c r="S879" s="253"/>
      <c r="T879" s="253"/>
      <c r="U879" s="253" t="s">
        <v>1024</v>
      </c>
      <c r="V879" s="253"/>
      <c r="W879" s="253"/>
      <c r="X879" s="253"/>
      <c r="Y879" s="253"/>
      <c r="Z879" s="253"/>
      <c r="AA879" s="253"/>
      <c r="AB879" s="253"/>
      <c r="AC879" s="253" t="s">
        <v>323</v>
      </c>
      <c r="AD879" s="253"/>
      <c r="AE879" s="253"/>
      <c r="AF879" s="253"/>
      <c r="AG879" s="253"/>
      <c r="AH879" s="253"/>
      <c r="AI879" s="253"/>
      <c r="AJ879" s="253"/>
      <c r="AK879" s="253"/>
      <c r="AL879" s="253"/>
      <c r="AM879" s="253"/>
      <c r="AN879" s="253"/>
      <c r="AO879" s="253"/>
      <c r="AP879" s="253"/>
      <c r="AQ879" s="253"/>
      <c r="AR879" s="253"/>
      <c r="AS879" s="253"/>
      <c r="AT879" s="253"/>
      <c r="AU879" s="253"/>
      <c r="AV879" s="253"/>
      <c r="AW879" s="253"/>
      <c r="AX879" s="253"/>
      <c r="AY879" s="253"/>
      <c r="AZ879" s="253"/>
      <c r="BA879" s="253"/>
      <c r="BB879" s="253"/>
      <c r="BC879" s="253"/>
      <c r="BD879" s="253"/>
      <c r="BE879" s="253"/>
      <c r="BF879" s="253"/>
      <c r="BG879" s="253"/>
    </row>
    <row r="880" spans="2:59" s="252" customFormat="1" ht="15" customHeight="1" x14ac:dyDescent="0.25">
      <c r="B880" s="253"/>
      <c r="C880" s="253"/>
      <c r="D880" s="253"/>
      <c r="E880" s="253"/>
      <c r="F880" s="253"/>
      <c r="G880" s="253"/>
      <c r="H880" s="253"/>
      <c r="I880" s="253"/>
      <c r="J880" s="253"/>
      <c r="K880" s="253"/>
      <c r="L880" s="253"/>
      <c r="M880" s="253"/>
      <c r="N880" s="253"/>
      <c r="O880" s="253"/>
      <c r="P880" s="253"/>
      <c r="Q880" s="253"/>
      <c r="R880" s="253"/>
      <c r="S880" s="253"/>
      <c r="T880" s="253"/>
      <c r="U880" s="253" t="s">
        <v>1025</v>
      </c>
      <c r="V880" s="253"/>
      <c r="W880" s="253"/>
      <c r="X880" s="253"/>
      <c r="Y880" s="253"/>
      <c r="Z880" s="253"/>
      <c r="AA880" s="253"/>
      <c r="AB880" s="253"/>
      <c r="AC880" s="253" t="s">
        <v>373</v>
      </c>
      <c r="AD880" s="253"/>
      <c r="AE880" s="253"/>
      <c r="AF880" s="253"/>
      <c r="AG880" s="253"/>
      <c r="AH880" s="253"/>
      <c r="AI880" s="253"/>
      <c r="AJ880" s="253"/>
      <c r="AK880" s="253"/>
      <c r="AL880" s="253"/>
      <c r="AM880" s="253"/>
      <c r="AN880" s="253"/>
      <c r="AO880" s="253"/>
      <c r="AP880" s="253"/>
      <c r="AQ880" s="253"/>
      <c r="AR880" s="253"/>
      <c r="AS880" s="253"/>
      <c r="AT880" s="253"/>
      <c r="AU880" s="253"/>
      <c r="AV880" s="253"/>
      <c r="AW880" s="253"/>
      <c r="AX880" s="253"/>
      <c r="AY880" s="253"/>
      <c r="AZ880" s="253"/>
      <c r="BA880" s="253"/>
      <c r="BB880" s="253"/>
      <c r="BC880" s="253"/>
      <c r="BD880" s="253"/>
      <c r="BE880" s="253"/>
      <c r="BF880" s="253"/>
      <c r="BG880" s="253"/>
    </row>
    <row r="881" spans="2:59" s="252" customFormat="1" ht="15" customHeight="1" x14ac:dyDescent="0.25">
      <c r="B881" s="253"/>
      <c r="C881" s="253"/>
      <c r="D881" s="253"/>
      <c r="E881" s="253"/>
      <c r="F881" s="253"/>
      <c r="G881" s="253"/>
      <c r="H881" s="253"/>
      <c r="I881" s="253"/>
      <c r="J881" s="253"/>
      <c r="K881" s="253"/>
      <c r="L881" s="253"/>
      <c r="M881" s="253"/>
      <c r="N881" s="253"/>
      <c r="O881" s="253"/>
      <c r="P881" s="253"/>
      <c r="Q881" s="253"/>
      <c r="R881" s="253"/>
      <c r="S881" s="253"/>
      <c r="T881" s="253"/>
      <c r="U881" s="253" t="s">
        <v>1026</v>
      </c>
      <c r="V881" s="253"/>
      <c r="W881" s="253"/>
      <c r="X881" s="253"/>
      <c r="Y881" s="253"/>
      <c r="Z881" s="253"/>
      <c r="AA881" s="253"/>
      <c r="AB881" s="253"/>
      <c r="AC881" s="253" t="s">
        <v>318</v>
      </c>
      <c r="AD881" s="253"/>
      <c r="AE881" s="253"/>
      <c r="AF881" s="253"/>
      <c r="AG881" s="253"/>
      <c r="AH881" s="253"/>
      <c r="AI881" s="253"/>
      <c r="AJ881" s="253"/>
      <c r="AK881" s="253"/>
      <c r="AL881" s="253"/>
      <c r="AM881" s="253"/>
      <c r="AN881" s="253"/>
      <c r="AO881" s="253"/>
      <c r="AP881" s="253"/>
      <c r="AQ881" s="253"/>
      <c r="AR881" s="253"/>
      <c r="AS881" s="253"/>
      <c r="AT881" s="253"/>
      <c r="AU881" s="253"/>
      <c r="AV881" s="253"/>
      <c r="AW881" s="253"/>
      <c r="AX881" s="253"/>
      <c r="AY881" s="253"/>
      <c r="AZ881" s="253"/>
      <c r="BA881" s="253"/>
      <c r="BB881" s="253"/>
      <c r="BC881" s="253"/>
      <c r="BD881" s="253"/>
      <c r="BE881" s="253"/>
      <c r="BF881" s="253"/>
      <c r="BG881" s="253"/>
    </row>
    <row r="882" spans="2:59" s="252" customFormat="1" ht="15" customHeight="1" x14ac:dyDescent="0.25">
      <c r="B882" s="253"/>
      <c r="C882" s="253"/>
      <c r="D882" s="253"/>
      <c r="E882" s="253"/>
      <c r="F882" s="253"/>
      <c r="G882" s="253"/>
      <c r="H882" s="253"/>
      <c r="I882" s="253"/>
      <c r="J882" s="253"/>
      <c r="K882" s="253"/>
      <c r="L882" s="253"/>
      <c r="M882" s="253"/>
      <c r="N882" s="253"/>
      <c r="O882" s="253"/>
      <c r="P882" s="253"/>
      <c r="Q882" s="253"/>
      <c r="R882" s="253"/>
      <c r="S882" s="253"/>
      <c r="T882" s="253"/>
      <c r="U882" s="253" t="s">
        <v>1027</v>
      </c>
      <c r="V882" s="253"/>
      <c r="W882" s="253"/>
      <c r="X882" s="253"/>
      <c r="Y882" s="253"/>
      <c r="Z882" s="253"/>
      <c r="AA882" s="253"/>
      <c r="AB882" s="253"/>
      <c r="AC882" s="253" t="s">
        <v>323</v>
      </c>
      <c r="AD882" s="253"/>
      <c r="AE882" s="253"/>
      <c r="AF882" s="253"/>
      <c r="AG882" s="253"/>
      <c r="AH882" s="253"/>
      <c r="AI882" s="253"/>
      <c r="AJ882" s="253"/>
      <c r="AK882" s="253"/>
      <c r="AL882" s="253"/>
      <c r="AM882" s="253"/>
      <c r="AN882" s="253"/>
      <c r="AO882" s="253"/>
      <c r="AP882" s="253"/>
      <c r="AQ882" s="253"/>
      <c r="AR882" s="253"/>
      <c r="AS882" s="253"/>
      <c r="AT882" s="253"/>
      <c r="AU882" s="253"/>
      <c r="AV882" s="253"/>
      <c r="AW882" s="253"/>
      <c r="AX882" s="253"/>
      <c r="AY882" s="253"/>
      <c r="AZ882" s="253"/>
      <c r="BA882" s="253"/>
      <c r="BB882" s="253"/>
      <c r="BC882" s="253"/>
      <c r="BD882" s="253"/>
      <c r="BE882" s="253"/>
      <c r="BF882" s="253"/>
      <c r="BG882" s="253"/>
    </row>
    <row r="883" spans="2:59" s="252" customFormat="1" ht="15" customHeight="1" x14ac:dyDescent="0.25">
      <c r="B883" s="253"/>
      <c r="C883" s="253"/>
      <c r="D883" s="253"/>
      <c r="E883" s="253"/>
      <c r="F883" s="253"/>
      <c r="G883" s="253"/>
      <c r="H883" s="253"/>
      <c r="I883" s="253"/>
      <c r="J883" s="253"/>
      <c r="K883" s="253"/>
      <c r="L883" s="253"/>
      <c r="M883" s="253"/>
      <c r="N883" s="253"/>
      <c r="O883" s="253"/>
      <c r="P883" s="253"/>
      <c r="Q883" s="253"/>
      <c r="R883" s="253"/>
      <c r="S883" s="253"/>
      <c r="T883" s="253"/>
      <c r="U883" s="253" t="s">
        <v>1028</v>
      </c>
      <c r="V883" s="253"/>
      <c r="W883" s="253"/>
      <c r="X883" s="253"/>
      <c r="Y883" s="253"/>
      <c r="Z883" s="253"/>
      <c r="AA883" s="253"/>
      <c r="AB883" s="253"/>
      <c r="AC883" s="253" t="s">
        <v>329</v>
      </c>
      <c r="AD883" s="253"/>
      <c r="AE883" s="253"/>
      <c r="AF883" s="253"/>
      <c r="AG883" s="253"/>
      <c r="AH883" s="253"/>
      <c r="AI883" s="253"/>
      <c r="AJ883" s="253"/>
      <c r="AK883" s="253"/>
      <c r="AL883" s="253"/>
      <c r="AM883" s="253"/>
      <c r="AN883" s="253"/>
      <c r="AO883" s="253"/>
      <c r="AP883" s="253"/>
      <c r="AQ883" s="253"/>
      <c r="AR883" s="253"/>
      <c r="AS883" s="253"/>
      <c r="AT883" s="253"/>
      <c r="AU883" s="253"/>
      <c r="AV883" s="253"/>
      <c r="AW883" s="253"/>
      <c r="AX883" s="253"/>
      <c r="AY883" s="253"/>
      <c r="AZ883" s="253"/>
      <c r="BA883" s="253"/>
      <c r="BB883" s="253"/>
      <c r="BC883" s="253"/>
      <c r="BD883" s="253"/>
      <c r="BE883" s="253"/>
      <c r="BF883" s="253"/>
      <c r="BG883" s="253"/>
    </row>
    <row r="884" spans="2:59" s="252" customFormat="1" ht="15" customHeight="1" x14ac:dyDescent="0.25">
      <c r="B884" s="253"/>
      <c r="C884" s="253"/>
      <c r="D884" s="253"/>
      <c r="E884" s="253"/>
      <c r="F884" s="253"/>
      <c r="G884" s="253"/>
      <c r="H884" s="253"/>
      <c r="I884" s="253"/>
      <c r="J884" s="253"/>
      <c r="K884" s="253"/>
      <c r="L884" s="253"/>
      <c r="M884" s="253"/>
      <c r="N884" s="253"/>
      <c r="O884" s="253"/>
      <c r="P884" s="253"/>
      <c r="Q884" s="253"/>
      <c r="R884" s="253"/>
      <c r="S884" s="253"/>
      <c r="T884" s="253"/>
      <c r="U884" s="253" t="s">
        <v>1029</v>
      </c>
      <c r="V884" s="253"/>
      <c r="W884" s="253"/>
      <c r="X884" s="253"/>
      <c r="Y884" s="253"/>
      <c r="Z884" s="253"/>
      <c r="AA884" s="253"/>
      <c r="AB884" s="253"/>
      <c r="AC884" s="253" t="s">
        <v>332</v>
      </c>
      <c r="AD884" s="253"/>
      <c r="AE884" s="253"/>
      <c r="AF884" s="253"/>
      <c r="AG884" s="253"/>
      <c r="AH884" s="253"/>
      <c r="AI884" s="253"/>
      <c r="AJ884" s="253"/>
      <c r="AK884" s="253"/>
      <c r="AL884" s="253"/>
      <c r="AM884" s="253"/>
      <c r="AN884" s="253"/>
      <c r="AO884" s="253"/>
      <c r="AP884" s="253"/>
      <c r="AQ884" s="253"/>
      <c r="AR884" s="253"/>
      <c r="AS884" s="253"/>
      <c r="AT884" s="253"/>
      <c r="AU884" s="253"/>
      <c r="AV884" s="253"/>
      <c r="AW884" s="253"/>
      <c r="AX884" s="253"/>
      <c r="AY884" s="253"/>
      <c r="AZ884" s="253"/>
      <c r="BA884" s="253"/>
      <c r="BB884" s="253"/>
      <c r="BC884" s="253"/>
      <c r="BD884" s="253"/>
      <c r="BE884" s="253"/>
      <c r="BF884" s="253"/>
      <c r="BG884" s="253"/>
    </row>
    <row r="885" spans="2:59" s="252" customFormat="1" ht="15" customHeight="1" x14ac:dyDescent="0.25">
      <c r="B885" s="253"/>
      <c r="C885" s="253"/>
      <c r="D885" s="253"/>
      <c r="E885" s="253"/>
      <c r="F885" s="253"/>
      <c r="G885" s="253"/>
      <c r="H885" s="253"/>
      <c r="I885" s="253"/>
      <c r="J885" s="253"/>
      <c r="K885" s="253"/>
      <c r="L885" s="253"/>
      <c r="M885" s="253"/>
      <c r="N885" s="253"/>
      <c r="O885" s="253"/>
      <c r="P885" s="253"/>
      <c r="Q885" s="253"/>
      <c r="R885" s="253"/>
      <c r="S885" s="253"/>
      <c r="T885" s="253"/>
      <c r="U885" s="253" t="s">
        <v>1030</v>
      </c>
      <c r="V885" s="253"/>
      <c r="W885" s="253"/>
      <c r="X885" s="253"/>
      <c r="Y885" s="253"/>
      <c r="Z885" s="253"/>
      <c r="AA885" s="253"/>
      <c r="AB885" s="253"/>
      <c r="AC885" s="253" t="s">
        <v>316</v>
      </c>
      <c r="AD885" s="253"/>
      <c r="AE885" s="253"/>
      <c r="AF885" s="253"/>
      <c r="AG885" s="253"/>
      <c r="AH885" s="253"/>
      <c r="AI885" s="253"/>
      <c r="AJ885" s="253"/>
      <c r="AK885" s="253"/>
      <c r="AL885" s="253"/>
      <c r="AM885" s="253"/>
      <c r="AN885" s="253"/>
      <c r="AO885" s="253"/>
      <c r="AP885" s="253"/>
      <c r="AQ885" s="253"/>
      <c r="AR885" s="253"/>
      <c r="AS885" s="253"/>
      <c r="AT885" s="253"/>
      <c r="AU885" s="253"/>
      <c r="AV885" s="253"/>
      <c r="AW885" s="253"/>
      <c r="AX885" s="253"/>
      <c r="AY885" s="253"/>
      <c r="AZ885" s="253"/>
      <c r="BA885" s="253"/>
      <c r="BB885" s="253"/>
      <c r="BC885" s="253"/>
      <c r="BD885" s="253"/>
      <c r="BE885" s="253"/>
      <c r="BF885" s="253"/>
      <c r="BG885" s="253"/>
    </row>
    <row r="886" spans="2:59" s="252" customFormat="1" ht="15" customHeight="1" x14ac:dyDescent="0.25">
      <c r="B886" s="253"/>
      <c r="C886" s="253"/>
      <c r="D886" s="253"/>
      <c r="E886" s="253"/>
      <c r="F886" s="253"/>
      <c r="G886" s="253"/>
      <c r="H886" s="253"/>
      <c r="I886" s="253"/>
      <c r="J886" s="253"/>
      <c r="K886" s="253"/>
      <c r="L886" s="253"/>
      <c r="M886" s="253"/>
      <c r="N886" s="253"/>
      <c r="O886" s="253"/>
      <c r="P886" s="253"/>
      <c r="Q886" s="253"/>
      <c r="R886" s="253"/>
      <c r="S886" s="253"/>
      <c r="T886" s="253"/>
      <c r="U886" s="253" t="s">
        <v>1031</v>
      </c>
      <c r="V886" s="253"/>
      <c r="W886" s="253"/>
      <c r="X886" s="253"/>
      <c r="Y886" s="253"/>
      <c r="Z886" s="253"/>
      <c r="AA886" s="253"/>
      <c r="AB886" s="253"/>
      <c r="AC886" s="253" t="s">
        <v>332</v>
      </c>
      <c r="AD886" s="253"/>
      <c r="AE886" s="253"/>
      <c r="AF886" s="253"/>
      <c r="AG886" s="253"/>
      <c r="AH886" s="253"/>
      <c r="AI886" s="253"/>
      <c r="AJ886" s="253"/>
      <c r="AK886" s="253"/>
      <c r="AL886" s="253"/>
      <c r="AM886" s="253"/>
      <c r="AN886" s="253"/>
      <c r="AO886" s="253"/>
      <c r="AP886" s="253"/>
      <c r="AQ886" s="253"/>
      <c r="AR886" s="253"/>
      <c r="AS886" s="253"/>
      <c r="AT886" s="253"/>
      <c r="AU886" s="253"/>
      <c r="AV886" s="253"/>
      <c r="AW886" s="253"/>
      <c r="AX886" s="253"/>
      <c r="AY886" s="253"/>
      <c r="AZ886" s="253"/>
      <c r="BA886" s="253"/>
      <c r="BB886" s="253"/>
      <c r="BC886" s="253"/>
      <c r="BD886" s="253"/>
      <c r="BE886" s="253"/>
      <c r="BF886" s="253"/>
      <c r="BG886" s="253"/>
    </row>
    <row r="887" spans="2:59" s="252" customFormat="1" ht="15" customHeight="1" x14ac:dyDescent="0.25">
      <c r="B887" s="253"/>
      <c r="C887" s="253"/>
      <c r="D887" s="253"/>
      <c r="E887" s="253"/>
      <c r="F887" s="253"/>
      <c r="G887" s="253"/>
      <c r="H887" s="253"/>
      <c r="I887" s="253"/>
      <c r="J887" s="253"/>
      <c r="K887" s="253"/>
      <c r="L887" s="253"/>
      <c r="M887" s="253"/>
      <c r="N887" s="253"/>
      <c r="O887" s="253"/>
      <c r="P887" s="253"/>
      <c r="Q887" s="253"/>
      <c r="R887" s="253"/>
      <c r="S887" s="253"/>
      <c r="T887" s="253"/>
      <c r="U887" s="253" t="s">
        <v>1032</v>
      </c>
      <c r="V887" s="253"/>
      <c r="W887" s="253"/>
      <c r="X887" s="253"/>
      <c r="Y887" s="253"/>
      <c r="Z887" s="253"/>
      <c r="AA887" s="253"/>
      <c r="AB887" s="253"/>
      <c r="AC887" s="253" t="s">
        <v>393</v>
      </c>
      <c r="AD887" s="253"/>
      <c r="AE887" s="253"/>
      <c r="AF887" s="253"/>
      <c r="AG887" s="253"/>
      <c r="AH887" s="253"/>
      <c r="AI887" s="253"/>
      <c r="AJ887" s="253"/>
      <c r="AK887" s="253"/>
      <c r="AL887" s="253"/>
      <c r="AM887" s="253"/>
      <c r="AN887" s="253"/>
      <c r="AO887" s="253"/>
      <c r="AP887" s="253"/>
      <c r="AQ887" s="253"/>
      <c r="AR887" s="253"/>
      <c r="AS887" s="253"/>
      <c r="AT887" s="253"/>
      <c r="AU887" s="253"/>
      <c r="AV887" s="253"/>
      <c r="AW887" s="253"/>
      <c r="AX887" s="253"/>
      <c r="AY887" s="253"/>
      <c r="AZ887" s="253"/>
      <c r="BA887" s="253"/>
      <c r="BB887" s="253"/>
      <c r="BC887" s="253"/>
      <c r="BD887" s="253"/>
      <c r="BE887" s="253"/>
      <c r="BF887" s="253"/>
      <c r="BG887" s="253"/>
    </row>
    <row r="888" spans="2:59" s="252" customFormat="1" ht="15" customHeight="1" x14ac:dyDescent="0.25">
      <c r="B888" s="253"/>
      <c r="C888" s="253"/>
      <c r="D888" s="253"/>
      <c r="E888" s="253"/>
      <c r="F888" s="253"/>
      <c r="G888" s="253"/>
      <c r="H888" s="253"/>
      <c r="I888" s="253"/>
      <c r="J888" s="253"/>
      <c r="K888" s="253"/>
      <c r="L888" s="253"/>
      <c r="M888" s="253"/>
      <c r="N888" s="253"/>
      <c r="O888" s="253"/>
      <c r="P888" s="253"/>
      <c r="Q888" s="253"/>
      <c r="R888" s="253"/>
      <c r="S888" s="253"/>
      <c r="T888" s="253"/>
      <c r="U888" s="253" t="s">
        <v>1033</v>
      </c>
      <c r="V888" s="253"/>
      <c r="W888" s="253"/>
      <c r="X888" s="253"/>
      <c r="Y888" s="253"/>
      <c r="Z888" s="253"/>
      <c r="AA888" s="253"/>
      <c r="AB888" s="253"/>
      <c r="AC888" s="253" t="s">
        <v>332</v>
      </c>
      <c r="AD888" s="253"/>
      <c r="AE888" s="253"/>
      <c r="AF888" s="253"/>
      <c r="AG888" s="253"/>
      <c r="AH888" s="253"/>
      <c r="AI888" s="253"/>
      <c r="AJ888" s="253"/>
      <c r="AK888" s="253"/>
      <c r="AL888" s="253"/>
      <c r="AM888" s="253"/>
      <c r="AN888" s="253"/>
      <c r="AO888" s="253"/>
      <c r="AP888" s="253"/>
      <c r="AQ888" s="253"/>
      <c r="AR888" s="253"/>
      <c r="AS888" s="253"/>
      <c r="AT888" s="253"/>
      <c r="AU888" s="253"/>
      <c r="AV888" s="253"/>
      <c r="AW888" s="253"/>
      <c r="AX888" s="253"/>
      <c r="AY888" s="253"/>
      <c r="AZ888" s="253"/>
      <c r="BA888" s="253"/>
      <c r="BB888" s="253"/>
      <c r="BC888" s="253"/>
      <c r="BD888" s="253"/>
      <c r="BE888" s="253"/>
      <c r="BF888" s="253"/>
      <c r="BG888" s="253"/>
    </row>
    <row r="889" spans="2:59" s="252" customFormat="1" ht="15" customHeight="1" x14ac:dyDescent="0.25">
      <c r="B889" s="253"/>
      <c r="C889" s="253"/>
      <c r="D889" s="253"/>
      <c r="E889" s="253"/>
      <c r="F889" s="253"/>
      <c r="G889" s="253"/>
      <c r="H889" s="253"/>
      <c r="I889" s="253"/>
      <c r="J889" s="253"/>
      <c r="K889" s="253"/>
      <c r="L889" s="253"/>
      <c r="M889" s="253"/>
      <c r="N889" s="253"/>
      <c r="O889" s="253"/>
      <c r="P889" s="253"/>
      <c r="Q889" s="253"/>
      <c r="R889" s="253"/>
      <c r="S889" s="253"/>
      <c r="T889" s="253"/>
      <c r="U889" s="253" t="s">
        <v>1034</v>
      </c>
      <c r="V889" s="253"/>
      <c r="W889" s="253"/>
      <c r="X889" s="253"/>
      <c r="Y889" s="253"/>
      <c r="Z889" s="253"/>
      <c r="AA889" s="253"/>
      <c r="AB889" s="253"/>
      <c r="AC889" s="253" t="s">
        <v>393</v>
      </c>
      <c r="AD889" s="253"/>
      <c r="AE889" s="253"/>
      <c r="AF889" s="253"/>
      <c r="AG889" s="253"/>
      <c r="AH889" s="253"/>
      <c r="AI889" s="253"/>
      <c r="AJ889" s="253"/>
      <c r="AK889" s="253"/>
      <c r="AL889" s="253"/>
      <c r="AM889" s="253"/>
      <c r="AN889" s="253"/>
      <c r="AO889" s="253"/>
      <c r="AP889" s="253"/>
      <c r="AQ889" s="253"/>
      <c r="AR889" s="253"/>
      <c r="AS889" s="253"/>
      <c r="AT889" s="253"/>
      <c r="AU889" s="253"/>
      <c r="AV889" s="253"/>
      <c r="AW889" s="253"/>
      <c r="AX889" s="253"/>
      <c r="AY889" s="253"/>
      <c r="AZ889" s="253"/>
      <c r="BA889" s="253"/>
      <c r="BB889" s="253"/>
      <c r="BC889" s="253"/>
      <c r="BD889" s="253"/>
      <c r="BE889" s="253"/>
      <c r="BF889" s="253"/>
      <c r="BG889" s="253"/>
    </row>
    <row r="890" spans="2:59" s="252" customFormat="1" ht="15" customHeight="1" x14ac:dyDescent="0.25">
      <c r="B890" s="253"/>
      <c r="C890" s="253"/>
      <c r="D890" s="253"/>
      <c r="E890" s="253"/>
      <c r="F890" s="253"/>
      <c r="G890" s="253"/>
      <c r="H890" s="253"/>
      <c r="I890" s="253"/>
      <c r="J890" s="253"/>
      <c r="K890" s="253"/>
      <c r="L890" s="253"/>
      <c r="M890" s="253"/>
      <c r="N890" s="253"/>
      <c r="O890" s="253"/>
      <c r="P890" s="253"/>
      <c r="Q890" s="253"/>
      <c r="R890" s="253"/>
      <c r="S890" s="253"/>
      <c r="T890" s="253"/>
      <c r="U890" s="253" t="s">
        <v>1035</v>
      </c>
      <c r="V890" s="253"/>
      <c r="W890" s="253"/>
      <c r="X890" s="253"/>
      <c r="Y890" s="253"/>
      <c r="Z890" s="253"/>
      <c r="AA890" s="253"/>
      <c r="AB890" s="253"/>
      <c r="AC890" s="253" t="s">
        <v>393</v>
      </c>
      <c r="AD890" s="253"/>
      <c r="AE890" s="253"/>
      <c r="AF890" s="253"/>
      <c r="AG890" s="253"/>
      <c r="AH890" s="253"/>
      <c r="AI890" s="253"/>
      <c r="AJ890" s="253"/>
      <c r="AK890" s="253"/>
      <c r="AL890" s="253"/>
      <c r="AM890" s="253"/>
      <c r="AN890" s="253"/>
      <c r="AO890" s="253"/>
      <c r="AP890" s="253"/>
      <c r="AQ890" s="253"/>
      <c r="AR890" s="253"/>
      <c r="AS890" s="253"/>
      <c r="AT890" s="253"/>
      <c r="AU890" s="253"/>
      <c r="AV890" s="253"/>
      <c r="AW890" s="253"/>
      <c r="AX890" s="253"/>
      <c r="AY890" s="253"/>
      <c r="AZ890" s="253"/>
      <c r="BA890" s="253"/>
      <c r="BB890" s="253"/>
      <c r="BC890" s="253"/>
      <c r="BD890" s="253"/>
      <c r="BE890" s="253"/>
      <c r="BF890" s="253"/>
      <c r="BG890" s="253"/>
    </row>
    <row r="891" spans="2:59" s="252" customFormat="1" ht="15" customHeight="1" x14ac:dyDescent="0.25">
      <c r="B891" s="253"/>
      <c r="C891" s="253"/>
      <c r="D891" s="253"/>
      <c r="E891" s="253"/>
      <c r="F891" s="253"/>
      <c r="G891" s="253"/>
      <c r="H891" s="253"/>
      <c r="I891" s="253"/>
      <c r="J891" s="253"/>
      <c r="K891" s="253"/>
      <c r="L891" s="253"/>
      <c r="M891" s="253"/>
      <c r="N891" s="253"/>
      <c r="O891" s="253"/>
      <c r="P891" s="253"/>
      <c r="Q891" s="253"/>
      <c r="R891" s="253"/>
      <c r="S891" s="253"/>
      <c r="T891" s="253"/>
      <c r="U891" s="253" t="s">
        <v>1036</v>
      </c>
      <c r="V891" s="253"/>
      <c r="W891" s="253"/>
      <c r="X891" s="253"/>
      <c r="Y891" s="253"/>
      <c r="Z891" s="253"/>
      <c r="AA891" s="253"/>
      <c r="AB891" s="253"/>
      <c r="AC891" s="253" t="s">
        <v>332</v>
      </c>
      <c r="AD891" s="253"/>
      <c r="AE891" s="253"/>
      <c r="AF891" s="253"/>
      <c r="AG891" s="253"/>
      <c r="AH891" s="253"/>
      <c r="AI891" s="253"/>
      <c r="AJ891" s="253"/>
      <c r="AK891" s="253"/>
      <c r="AL891" s="253"/>
      <c r="AM891" s="253"/>
      <c r="AN891" s="253"/>
      <c r="AO891" s="253"/>
      <c r="AP891" s="253"/>
      <c r="AQ891" s="253"/>
      <c r="AR891" s="253"/>
      <c r="AS891" s="253"/>
      <c r="AT891" s="253"/>
      <c r="AU891" s="253"/>
      <c r="AV891" s="253"/>
      <c r="AW891" s="253"/>
      <c r="AX891" s="253"/>
      <c r="AY891" s="253"/>
      <c r="AZ891" s="253"/>
      <c r="BA891" s="253"/>
      <c r="BB891" s="253"/>
      <c r="BC891" s="253"/>
      <c r="BD891" s="253"/>
      <c r="BE891" s="253"/>
      <c r="BF891" s="253"/>
      <c r="BG891" s="253"/>
    </row>
    <row r="892" spans="2:59" s="252" customFormat="1" ht="15" customHeight="1" x14ac:dyDescent="0.25">
      <c r="B892" s="253"/>
      <c r="C892" s="253"/>
      <c r="D892" s="253"/>
      <c r="E892" s="253"/>
      <c r="F892" s="253"/>
      <c r="G892" s="253"/>
      <c r="H892" s="253"/>
      <c r="I892" s="253"/>
      <c r="J892" s="253"/>
      <c r="K892" s="253"/>
      <c r="L892" s="253"/>
      <c r="M892" s="253"/>
      <c r="N892" s="253"/>
      <c r="O892" s="253"/>
      <c r="P892" s="253"/>
      <c r="Q892" s="253"/>
      <c r="R892" s="253"/>
      <c r="S892" s="253"/>
      <c r="T892" s="253"/>
      <c r="U892" s="253" t="s">
        <v>1037</v>
      </c>
      <c r="V892" s="253"/>
      <c r="W892" s="253"/>
      <c r="X892" s="253"/>
      <c r="Y892" s="253"/>
      <c r="Z892" s="253"/>
      <c r="AA892" s="253"/>
      <c r="AB892" s="253"/>
      <c r="AC892" s="253" t="s">
        <v>320</v>
      </c>
      <c r="AD892" s="253"/>
      <c r="AE892" s="253"/>
      <c r="AF892" s="253"/>
      <c r="AG892" s="253"/>
      <c r="AH892" s="253"/>
      <c r="AI892" s="253"/>
      <c r="AJ892" s="253"/>
      <c r="AK892" s="253"/>
      <c r="AL892" s="253"/>
      <c r="AM892" s="253"/>
      <c r="AN892" s="253"/>
      <c r="AO892" s="253"/>
      <c r="AP892" s="253"/>
      <c r="AQ892" s="253"/>
      <c r="AR892" s="253"/>
      <c r="AS892" s="253"/>
      <c r="AT892" s="253"/>
      <c r="AU892" s="253"/>
      <c r="AV892" s="253"/>
      <c r="AW892" s="253"/>
      <c r="AX892" s="253"/>
      <c r="AY892" s="253"/>
      <c r="AZ892" s="253"/>
      <c r="BA892" s="253"/>
      <c r="BB892" s="253"/>
      <c r="BC892" s="253"/>
      <c r="BD892" s="253"/>
      <c r="BE892" s="253"/>
      <c r="BF892" s="253"/>
      <c r="BG892" s="253"/>
    </row>
    <row r="893" spans="2:59" s="252" customFormat="1" ht="15" customHeight="1" x14ac:dyDescent="0.25">
      <c r="B893" s="253"/>
      <c r="C893" s="253"/>
      <c r="D893" s="253"/>
      <c r="E893" s="253"/>
      <c r="F893" s="253"/>
      <c r="G893" s="253"/>
      <c r="H893" s="253"/>
      <c r="I893" s="253"/>
      <c r="J893" s="253"/>
      <c r="K893" s="253"/>
      <c r="L893" s="253"/>
      <c r="M893" s="253"/>
      <c r="N893" s="253"/>
      <c r="O893" s="253"/>
      <c r="P893" s="253"/>
      <c r="Q893" s="253"/>
      <c r="R893" s="253"/>
      <c r="S893" s="253"/>
      <c r="T893" s="253"/>
      <c r="U893" s="253" t="s">
        <v>1038</v>
      </c>
      <c r="V893" s="253"/>
      <c r="W893" s="253"/>
      <c r="X893" s="253"/>
      <c r="Y893" s="253"/>
      <c r="Z893" s="253"/>
      <c r="AA893" s="253"/>
      <c r="AB893" s="253"/>
      <c r="AC893" s="253" t="s">
        <v>323</v>
      </c>
      <c r="AD893" s="253"/>
      <c r="AE893" s="253"/>
      <c r="AF893" s="253"/>
      <c r="AG893" s="253"/>
      <c r="AH893" s="253"/>
      <c r="AI893" s="253"/>
      <c r="AJ893" s="253"/>
      <c r="AK893" s="253"/>
      <c r="AL893" s="253"/>
      <c r="AM893" s="253"/>
      <c r="AN893" s="253"/>
      <c r="AO893" s="253"/>
      <c r="AP893" s="253"/>
      <c r="AQ893" s="253"/>
      <c r="AR893" s="253"/>
      <c r="AS893" s="253"/>
      <c r="AT893" s="253"/>
      <c r="AU893" s="253"/>
      <c r="AV893" s="253"/>
      <c r="AW893" s="253"/>
      <c r="AX893" s="253"/>
      <c r="AY893" s="253"/>
      <c r="AZ893" s="253"/>
      <c r="BA893" s="253"/>
      <c r="BB893" s="253"/>
      <c r="BC893" s="253"/>
      <c r="BD893" s="253"/>
      <c r="BE893" s="253"/>
      <c r="BF893" s="253"/>
      <c r="BG893" s="253"/>
    </row>
    <row r="894" spans="2:59" s="252" customFormat="1" ht="15" customHeight="1" x14ac:dyDescent="0.25">
      <c r="B894" s="253"/>
      <c r="C894" s="253"/>
      <c r="D894" s="253"/>
      <c r="E894" s="253"/>
      <c r="F894" s="253"/>
      <c r="G894" s="253"/>
      <c r="H894" s="253"/>
      <c r="I894" s="253"/>
      <c r="J894" s="253"/>
      <c r="K894" s="253"/>
      <c r="L894" s="253"/>
      <c r="M894" s="253"/>
      <c r="N894" s="253"/>
      <c r="O894" s="253"/>
      <c r="P894" s="253"/>
      <c r="Q894" s="253"/>
      <c r="R894" s="253"/>
      <c r="S894" s="253"/>
      <c r="T894" s="253"/>
      <c r="U894" s="253" t="s">
        <v>1039</v>
      </c>
      <c r="V894" s="253"/>
      <c r="W894" s="253"/>
      <c r="X894" s="253"/>
      <c r="Y894" s="253"/>
      <c r="Z894" s="253"/>
      <c r="AA894" s="253"/>
      <c r="AB894" s="253"/>
      <c r="AC894" s="253" t="s">
        <v>323</v>
      </c>
      <c r="AD894" s="253"/>
      <c r="AE894" s="253"/>
      <c r="AF894" s="253"/>
      <c r="AG894" s="253"/>
      <c r="AH894" s="253"/>
      <c r="AI894" s="253"/>
      <c r="AJ894" s="253"/>
      <c r="AK894" s="253"/>
      <c r="AL894" s="253"/>
      <c r="AM894" s="253"/>
      <c r="AN894" s="253"/>
      <c r="AO894" s="253"/>
      <c r="AP894" s="253"/>
      <c r="AQ894" s="253"/>
      <c r="AR894" s="253"/>
      <c r="AS894" s="253"/>
      <c r="AT894" s="253"/>
      <c r="AU894" s="253"/>
      <c r="AV894" s="253"/>
      <c r="AW894" s="253"/>
      <c r="AX894" s="253"/>
      <c r="AY894" s="253"/>
      <c r="AZ894" s="253"/>
      <c r="BA894" s="253"/>
      <c r="BB894" s="253"/>
      <c r="BC894" s="253"/>
      <c r="BD894" s="253"/>
      <c r="BE894" s="253"/>
      <c r="BF894" s="253"/>
      <c r="BG894" s="253"/>
    </row>
    <row r="895" spans="2:59" s="252" customFormat="1" ht="15" customHeight="1" x14ac:dyDescent="0.25">
      <c r="B895" s="253"/>
      <c r="C895" s="253"/>
      <c r="D895" s="253"/>
      <c r="E895" s="253"/>
      <c r="F895" s="253"/>
      <c r="G895" s="253"/>
      <c r="H895" s="253"/>
      <c r="I895" s="253"/>
      <c r="J895" s="253"/>
      <c r="K895" s="253"/>
      <c r="L895" s="253"/>
      <c r="M895" s="253"/>
      <c r="N895" s="253"/>
      <c r="O895" s="253"/>
      <c r="P895" s="253"/>
      <c r="Q895" s="253"/>
      <c r="R895" s="253"/>
      <c r="S895" s="253"/>
      <c r="T895" s="253"/>
      <c r="U895" s="253" t="s">
        <v>1040</v>
      </c>
      <c r="V895" s="253"/>
      <c r="W895" s="253"/>
      <c r="X895" s="253"/>
      <c r="Y895" s="253"/>
      <c r="Z895" s="253"/>
      <c r="AA895" s="253"/>
      <c r="AB895" s="253"/>
      <c r="AC895" s="253" t="s">
        <v>393</v>
      </c>
      <c r="AD895" s="253"/>
      <c r="AE895" s="253"/>
      <c r="AF895" s="253"/>
      <c r="AG895" s="253"/>
      <c r="AH895" s="253"/>
      <c r="AI895" s="253"/>
      <c r="AJ895" s="253"/>
      <c r="AK895" s="253"/>
      <c r="AL895" s="253"/>
      <c r="AM895" s="253"/>
      <c r="AN895" s="253"/>
      <c r="AO895" s="253"/>
      <c r="AP895" s="253"/>
      <c r="AQ895" s="253"/>
      <c r="AR895" s="253"/>
      <c r="AS895" s="253"/>
      <c r="AT895" s="253"/>
      <c r="AU895" s="253"/>
      <c r="AV895" s="253"/>
      <c r="AW895" s="253"/>
      <c r="AX895" s="253"/>
      <c r="AY895" s="253"/>
      <c r="AZ895" s="253"/>
      <c r="BA895" s="253"/>
      <c r="BB895" s="253"/>
      <c r="BC895" s="253"/>
      <c r="BD895" s="253"/>
      <c r="BE895" s="253"/>
      <c r="BF895" s="253"/>
      <c r="BG895" s="253"/>
    </row>
    <row r="896" spans="2:59" s="252" customFormat="1" ht="15" customHeight="1" x14ac:dyDescent="0.25">
      <c r="B896" s="253"/>
      <c r="C896" s="253"/>
      <c r="D896" s="253"/>
      <c r="E896" s="253"/>
      <c r="F896" s="253"/>
      <c r="G896" s="253"/>
      <c r="H896" s="253"/>
      <c r="I896" s="253"/>
      <c r="J896" s="253"/>
      <c r="K896" s="253"/>
      <c r="L896" s="253"/>
      <c r="M896" s="253"/>
      <c r="N896" s="253"/>
      <c r="O896" s="253"/>
      <c r="P896" s="253"/>
      <c r="Q896" s="253"/>
      <c r="R896" s="253"/>
      <c r="S896" s="253"/>
      <c r="T896" s="253"/>
      <c r="U896" s="253" t="s">
        <v>1041</v>
      </c>
      <c r="V896" s="253"/>
      <c r="W896" s="253"/>
      <c r="X896" s="253"/>
      <c r="Y896" s="253"/>
      <c r="Z896" s="253"/>
      <c r="AA896" s="253"/>
      <c r="AB896" s="253"/>
      <c r="AC896" s="253" t="s">
        <v>393</v>
      </c>
      <c r="AD896" s="253"/>
      <c r="AE896" s="253"/>
      <c r="AF896" s="253"/>
      <c r="AG896" s="253"/>
      <c r="AH896" s="253"/>
      <c r="AI896" s="253"/>
      <c r="AJ896" s="253"/>
      <c r="AK896" s="253"/>
      <c r="AL896" s="253"/>
      <c r="AM896" s="253"/>
      <c r="AN896" s="253"/>
      <c r="AO896" s="253"/>
      <c r="AP896" s="253"/>
      <c r="AQ896" s="253"/>
      <c r="AR896" s="253"/>
      <c r="AS896" s="253"/>
      <c r="AT896" s="253"/>
      <c r="AU896" s="253"/>
      <c r="AV896" s="253"/>
      <c r="AW896" s="253"/>
      <c r="AX896" s="253"/>
      <c r="AY896" s="253"/>
      <c r="AZ896" s="253"/>
      <c r="BA896" s="253"/>
      <c r="BB896" s="253"/>
      <c r="BC896" s="253"/>
      <c r="BD896" s="253"/>
      <c r="BE896" s="253"/>
      <c r="BF896" s="253"/>
      <c r="BG896" s="253"/>
    </row>
    <row r="897" spans="2:59" s="252" customFormat="1" ht="15" customHeight="1" x14ac:dyDescent="0.25">
      <c r="B897" s="253"/>
      <c r="C897" s="253"/>
      <c r="D897" s="253"/>
      <c r="E897" s="253"/>
      <c r="F897" s="253"/>
      <c r="G897" s="253"/>
      <c r="H897" s="253"/>
      <c r="I897" s="253"/>
      <c r="J897" s="253"/>
      <c r="K897" s="253"/>
      <c r="L897" s="253"/>
      <c r="M897" s="253"/>
      <c r="N897" s="253"/>
      <c r="O897" s="253"/>
      <c r="P897" s="253"/>
      <c r="Q897" s="253"/>
      <c r="R897" s="253"/>
      <c r="S897" s="253"/>
      <c r="T897" s="253"/>
      <c r="U897" s="253" t="s">
        <v>1042</v>
      </c>
      <c r="V897" s="253"/>
      <c r="W897" s="253"/>
      <c r="X897" s="253"/>
      <c r="Y897" s="253"/>
      <c r="Z897" s="253"/>
      <c r="AA897" s="253"/>
      <c r="AB897" s="253"/>
      <c r="AC897" s="253" t="s">
        <v>323</v>
      </c>
      <c r="AD897" s="253"/>
      <c r="AE897" s="253"/>
      <c r="AF897" s="253"/>
      <c r="AG897" s="253"/>
      <c r="AH897" s="253"/>
      <c r="AI897" s="253"/>
      <c r="AJ897" s="253"/>
      <c r="AK897" s="253"/>
      <c r="AL897" s="253"/>
      <c r="AM897" s="253"/>
      <c r="AN897" s="253"/>
      <c r="AO897" s="253"/>
      <c r="AP897" s="253"/>
      <c r="AQ897" s="253"/>
      <c r="AR897" s="253"/>
      <c r="AS897" s="253"/>
      <c r="AT897" s="253"/>
      <c r="AU897" s="253"/>
      <c r="AV897" s="253"/>
      <c r="AW897" s="253"/>
      <c r="AX897" s="253"/>
      <c r="AY897" s="253"/>
      <c r="AZ897" s="253"/>
      <c r="BA897" s="253"/>
      <c r="BB897" s="253"/>
      <c r="BC897" s="253"/>
      <c r="BD897" s="253"/>
      <c r="BE897" s="253"/>
      <c r="BF897" s="253"/>
      <c r="BG897" s="253"/>
    </row>
    <row r="898" spans="2:59" s="252" customFormat="1" ht="15" customHeight="1" x14ac:dyDescent="0.25">
      <c r="B898" s="253"/>
      <c r="C898" s="253"/>
      <c r="D898" s="253"/>
      <c r="E898" s="253"/>
      <c r="F898" s="253"/>
      <c r="G898" s="253"/>
      <c r="H898" s="253"/>
      <c r="I898" s="253"/>
      <c r="J898" s="253"/>
      <c r="K898" s="253"/>
      <c r="L898" s="253"/>
      <c r="M898" s="253"/>
      <c r="N898" s="253"/>
      <c r="O898" s="253"/>
      <c r="P898" s="253"/>
      <c r="Q898" s="253"/>
      <c r="R898" s="253"/>
      <c r="S898" s="253"/>
      <c r="T898" s="253"/>
      <c r="U898" s="253" t="s">
        <v>1043</v>
      </c>
      <c r="V898" s="253"/>
      <c r="W898" s="253"/>
      <c r="X898" s="253"/>
      <c r="Y898" s="253"/>
      <c r="Z898" s="253"/>
      <c r="AA898" s="253"/>
      <c r="AB898" s="253"/>
      <c r="AC898" s="253" t="s">
        <v>320</v>
      </c>
      <c r="AD898" s="253"/>
      <c r="AE898" s="253"/>
      <c r="AF898" s="253"/>
      <c r="AG898" s="253"/>
      <c r="AH898" s="253"/>
      <c r="AI898" s="253"/>
      <c r="AJ898" s="253"/>
      <c r="AK898" s="253"/>
      <c r="AL898" s="253"/>
      <c r="AM898" s="253"/>
      <c r="AN898" s="253"/>
      <c r="AO898" s="253"/>
      <c r="AP898" s="253"/>
      <c r="AQ898" s="253"/>
      <c r="AR898" s="253"/>
      <c r="AS898" s="253"/>
      <c r="AT898" s="253"/>
      <c r="AU898" s="253"/>
      <c r="AV898" s="253"/>
      <c r="AW898" s="253"/>
      <c r="AX898" s="253"/>
      <c r="AY898" s="253"/>
      <c r="AZ898" s="253"/>
      <c r="BA898" s="253"/>
      <c r="BB898" s="253"/>
      <c r="BC898" s="253"/>
      <c r="BD898" s="253"/>
      <c r="BE898" s="253"/>
      <c r="BF898" s="253"/>
      <c r="BG898" s="253"/>
    </row>
    <row r="899" spans="2:59" s="252" customFormat="1" ht="15" customHeight="1" x14ac:dyDescent="0.25">
      <c r="B899" s="253"/>
      <c r="C899" s="253"/>
      <c r="D899" s="253"/>
      <c r="E899" s="253"/>
      <c r="F899" s="253"/>
      <c r="G899" s="253"/>
      <c r="H899" s="253"/>
      <c r="I899" s="253"/>
      <c r="J899" s="253"/>
      <c r="K899" s="253"/>
      <c r="L899" s="253"/>
      <c r="M899" s="253"/>
      <c r="N899" s="253"/>
      <c r="O899" s="253"/>
      <c r="P899" s="253"/>
      <c r="Q899" s="253"/>
      <c r="R899" s="253"/>
      <c r="S899" s="253"/>
      <c r="T899" s="253"/>
      <c r="U899" s="253" t="s">
        <v>1044</v>
      </c>
      <c r="V899" s="253"/>
      <c r="W899" s="253"/>
      <c r="X899" s="253"/>
      <c r="Y899" s="253"/>
      <c r="Z899" s="253"/>
      <c r="AA899" s="253"/>
      <c r="AB899" s="253"/>
      <c r="AC899" s="253" t="s">
        <v>357</v>
      </c>
      <c r="AD899" s="253"/>
      <c r="AE899" s="253"/>
      <c r="AF899" s="253"/>
      <c r="AG899" s="253"/>
      <c r="AH899" s="253"/>
      <c r="AI899" s="253"/>
      <c r="AJ899" s="253"/>
      <c r="AK899" s="253"/>
      <c r="AL899" s="253"/>
      <c r="AM899" s="253"/>
      <c r="AN899" s="253"/>
      <c r="AO899" s="253"/>
      <c r="AP899" s="253"/>
      <c r="AQ899" s="253"/>
      <c r="AR899" s="253"/>
      <c r="AS899" s="253"/>
      <c r="AT899" s="253"/>
      <c r="AU899" s="253"/>
      <c r="AV899" s="253"/>
      <c r="AW899" s="253"/>
      <c r="AX899" s="253"/>
      <c r="AY899" s="253"/>
      <c r="AZ899" s="253"/>
      <c r="BA899" s="253"/>
      <c r="BB899" s="253"/>
      <c r="BC899" s="253"/>
      <c r="BD899" s="253"/>
      <c r="BE899" s="253"/>
      <c r="BF899" s="253"/>
      <c r="BG899" s="253"/>
    </row>
    <row r="900" spans="2:59" s="252" customFormat="1" ht="15" customHeight="1" x14ac:dyDescent="0.25">
      <c r="B900" s="253"/>
      <c r="C900" s="253"/>
      <c r="D900" s="253"/>
      <c r="E900" s="253"/>
      <c r="F900" s="253"/>
      <c r="G900" s="253"/>
      <c r="H900" s="253"/>
      <c r="I900" s="253"/>
      <c r="J900" s="253"/>
      <c r="K900" s="253"/>
      <c r="L900" s="253"/>
      <c r="M900" s="253"/>
      <c r="N900" s="253"/>
      <c r="O900" s="253"/>
      <c r="P900" s="253"/>
      <c r="Q900" s="253"/>
      <c r="R900" s="253"/>
      <c r="S900" s="253"/>
      <c r="T900" s="253"/>
      <c r="U900" s="253" t="s">
        <v>1045</v>
      </c>
      <c r="V900" s="253"/>
      <c r="W900" s="253"/>
      <c r="X900" s="253"/>
      <c r="Y900" s="253"/>
      <c r="Z900" s="253"/>
      <c r="AA900" s="253"/>
      <c r="AB900" s="253"/>
      <c r="AC900" s="253" t="s">
        <v>332</v>
      </c>
      <c r="AD900" s="253"/>
      <c r="AE900" s="253"/>
      <c r="AF900" s="253"/>
      <c r="AG900" s="253"/>
      <c r="AH900" s="253"/>
      <c r="AI900" s="253"/>
      <c r="AJ900" s="253"/>
      <c r="AK900" s="253"/>
      <c r="AL900" s="253"/>
      <c r="AM900" s="253"/>
      <c r="AN900" s="253"/>
      <c r="AO900" s="253"/>
      <c r="AP900" s="253"/>
      <c r="AQ900" s="253"/>
      <c r="AR900" s="253"/>
      <c r="AS900" s="253"/>
      <c r="AT900" s="253"/>
      <c r="AU900" s="253"/>
      <c r="AV900" s="253"/>
      <c r="AW900" s="253"/>
      <c r="AX900" s="253"/>
      <c r="AY900" s="253"/>
      <c r="AZ900" s="253"/>
      <c r="BA900" s="253"/>
      <c r="BB900" s="253"/>
      <c r="BC900" s="253"/>
      <c r="BD900" s="253"/>
      <c r="BE900" s="253"/>
      <c r="BF900" s="253"/>
      <c r="BG900" s="253"/>
    </row>
    <row r="901" spans="2:59" s="252" customFormat="1" ht="15" customHeight="1" x14ac:dyDescent="0.25">
      <c r="B901" s="253"/>
      <c r="C901" s="253"/>
      <c r="D901" s="253"/>
      <c r="E901" s="253"/>
      <c r="F901" s="253"/>
      <c r="G901" s="253"/>
      <c r="H901" s="253"/>
      <c r="I901" s="253"/>
      <c r="J901" s="253"/>
      <c r="K901" s="253"/>
      <c r="L901" s="253"/>
      <c r="M901" s="253"/>
      <c r="N901" s="253"/>
      <c r="O901" s="253"/>
      <c r="P901" s="253"/>
      <c r="Q901" s="253"/>
      <c r="R901" s="253"/>
      <c r="S901" s="253"/>
      <c r="T901" s="253"/>
      <c r="U901" s="253" t="s">
        <v>295</v>
      </c>
      <c r="V901" s="253"/>
      <c r="W901" s="253"/>
      <c r="X901" s="253"/>
      <c r="Y901" s="253"/>
      <c r="Z901" s="253"/>
      <c r="AA901" s="253"/>
      <c r="AB901" s="253"/>
      <c r="AC901" s="253" t="s">
        <v>357</v>
      </c>
      <c r="AD901" s="253"/>
      <c r="AE901" s="253"/>
      <c r="AF901" s="253"/>
      <c r="AG901" s="253"/>
      <c r="AH901" s="253"/>
      <c r="AI901" s="253"/>
      <c r="AJ901" s="253"/>
      <c r="AK901" s="253"/>
      <c r="AL901" s="253"/>
      <c r="AM901" s="253"/>
      <c r="AN901" s="253"/>
      <c r="AO901" s="253"/>
      <c r="AP901" s="253"/>
      <c r="AQ901" s="253"/>
      <c r="AR901" s="253"/>
      <c r="AS901" s="253"/>
      <c r="AT901" s="253"/>
      <c r="AU901" s="253"/>
      <c r="AV901" s="253"/>
      <c r="AW901" s="253"/>
      <c r="AX901" s="253"/>
      <c r="AY901" s="253"/>
      <c r="AZ901" s="253"/>
      <c r="BA901" s="253"/>
      <c r="BB901" s="253"/>
      <c r="BC901" s="253"/>
      <c r="BD901" s="253"/>
      <c r="BE901" s="253"/>
      <c r="BF901" s="253"/>
      <c r="BG901" s="253"/>
    </row>
    <row r="902" spans="2:59" s="252" customFormat="1" ht="15" customHeight="1" x14ac:dyDescent="0.25">
      <c r="B902" s="253"/>
      <c r="C902" s="253"/>
      <c r="D902" s="253"/>
      <c r="E902" s="253"/>
      <c r="F902" s="253"/>
      <c r="G902" s="253"/>
      <c r="H902" s="253"/>
      <c r="I902" s="253"/>
      <c r="J902" s="253"/>
      <c r="K902" s="253"/>
      <c r="L902" s="253"/>
      <c r="M902" s="253"/>
      <c r="N902" s="253"/>
      <c r="O902" s="253"/>
      <c r="P902" s="253"/>
      <c r="Q902" s="253"/>
      <c r="R902" s="253"/>
      <c r="S902" s="253"/>
      <c r="T902" s="253"/>
      <c r="U902" s="253" t="s">
        <v>1046</v>
      </c>
      <c r="V902" s="253"/>
      <c r="W902" s="253"/>
      <c r="X902" s="253"/>
      <c r="Y902" s="253"/>
      <c r="Z902" s="253"/>
      <c r="AA902" s="253"/>
      <c r="AB902" s="253"/>
      <c r="AC902" s="253" t="s">
        <v>323</v>
      </c>
      <c r="AD902" s="253"/>
      <c r="AE902" s="253"/>
      <c r="AF902" s="253"/>
      <c r="AG902" s="253"/>
      <c r="AH902" s="253"/>
      <c r="AI902" s="253"/>
      <c r="AJ902" s="253"/>
      <c r="AK902" s="253"/>
      <c r="AL902" s="253"/>
      <c r="AM902" s="253"/>
      <c r="AN902" s="253"/>
      <c r="AO902" s="253"/>
      <c r="AP902" s="253"/>
      <c r="AQ902" s="253"/>
      <c r="AR902" s="253"/>
      <c r="AS902" s="253"/>
      <c r="AT902" s="253"/>
      <c r="AU902" s="253"/>
      <c r="AV902" s="253"/>
      <c r="AW902" s="253"/>
      <c r="AX902" s="253"/>
      <c r="AY902" s="253"/>
      <c r="AZ902" s="253"/>
      <c r="BA902" s="253"/>
      <c r="BB902" s="253"/>
      <c r="BC902" s="253"/>
      <c r="BD902" s="253"/>
      <c r="BE902" s="253"/>
      <c r="BF902" s="253"/>
      <c r="BG902" s="253"/>
    </row>
    <row r="903" spans="2:59" s="252" customFormat="1" ht="15" customHeight="1" x14ac:dyDescent="0.25">
      <c r="B903" s="253"/>
      <c r="C903" s="253"/>
      <c r="D903" s="253"/>
      <c r="E903" s="253"/>
      <c r="F903" s="253"/>
      <c r="G903" s="253"/>
      <c r="H903" s="253"/>
      <c r="I903" s="253"/>
      <c r="J903" s="253"/>
      <c r="K903" s="253"/>
      <c r="L903" s="253"/>
      <c r="M903" s="253"/>
      <c r="N903" s="253"/>
      <c r="O903" s="253"/>
      <c r="P903" s="253"/>
      <c r="Q903" s="253"/>
      <c r="R903" s="253"/>
      <c r="S903" s="253"/>
      <c r="T903" s="253"/>
      <c r="U903" s="253" t="s">
        <v>1047</v>
      </c>
      <c r="V903" s="253"/>
      <c r="W903" s="253"/>
      <c r="X903" s="253"/>
      <c r="Y903" s="253"/>
      <c r="Z903" s="253"/>
      <c r="AA903" s="253"/>
      <c r="AB903" s="253"/>
      <c r="AC903" s="253" t="s">
        <v>318</v>
      </c>
      <c r="AD903" s="253"/>
      <c r="AE903" s="253"/>
      <c r="AF903" s="253"/>
      <c r="AG903" s="253"/>
      <c r="AH903" s="253"/>
      <c r="AI903" s="253"/>
      <c r="AJ903" s="253"/>
      <c r="AK903" s="253"/>
      <c r="AL903" s="253"/>
      <c r="AM903" s="253"/>
      <c r="AN903" s="253"/>
      <c r="AO903" s="253"/>
      <c r="AP903" s="253"/>
      <c r="AQ903" s="253"/>
      <c r="AR903" s="253"/>
      <c r="AS903" s="253"/>
      <c r="AT903" s="253"/>
      <c r="AU903" s="253"/>
      <c r="AV903" s="253"/>
      <c r="AW903" s="253"/>
      <c r="AX903" s="253"/>
      <c r="AY903" s="253"/>
      <c r="AZ903" s="253"/>
      <c r="BA903" s="253"/>
      <c r="BB903" s="253"/>
      <c r="BC903" s="253"/>
      <c r="BD903" s="253"/>
      <c r="BE903" s="253"/>
      <c r="BF903" s="253"/>
      <c r="BG903" s="253"/>
    </row>
    <row r="904" spans="2:59" s="252" customFormat="1" ht="15" customHeight="1" x14ac:dyDescent="0.25">
      <c r="B904" s="253"/>
      <c r="C904" s="253"/>
      <c r="D904" s="253"/>
      <c r="E904" s="253"/>
      <c r="F904" s="253"/>
      <c r="G904" s="253"/>
      <c r="H904" s="253"/>
      <c r="I904" s="253"/>
      <c r="J904" s="253"/>
      <c r="K904" s="253"/>
      <c r="L904" s="253"/>
      <c r="M904" s="253"/>
      <c r="N904" s="253"/>
      <c r="O904" s="253"/>
      <c r="P904" s="253"/>
      <c r="Q904" s="253"/>
      <c r="R904" s="253"/>
      <c r="S904" s="253"/>
      <c r="T904" s="253"/>
      <c r="U904" s="253" t="s">
        <v>1048</v>
      </c>
      <c r="V904" s="253"/>
      <c r="W904" s="253"/>
      <c r="X904" s="253"/>
      <c r="Y904" s="253"/>
      <c r="Z904" s="253"/>
      <c r="AA904" s="253"/>
      <c r="AB904" s="253"/>
      <c r="AC904" s="253" t="s">
        <v>332</v>
      </c>
      <c r="AD904" s="253"/>
      <c r="AE904" s="253"/>
      <c r="AF904" s="253"/>
      <c r="AG904" s="253"/>
      <c r="AH904" s="253"/>
      <c r="AI904" s="253"/>
      <c r="AJ904" s="253"/>
      <c r="AK904" s="253"/>
      <c r="AL904" s="253"/>
      <c r="AM904" s="253"/>
      <c r="AN904" s="253"/>
      <c r="AO904" s="253"/>
      <c r="AP904" s="253"/>
      <c r="AQ904" s="253"/>
      <c r="AR904" s="253"/>
      <c r="AS904" s="253"/>
      <c r="AT904" s="253"/>
      <c r="AU904" s="253"/>
      <c r="AV904" s="253"/>
      <c r="AW904" s="253"/>
      <c r="AX904" s="253"/>
      <c r="AY904" s="253"/>
      <c r="AZ904" s="253"/>
      <c r="BA904" s="253"/>
      <c r="BB904" s="253"/>
      <c r="BC904" s="253"/>
      <c r="BD904" s="253"/>
      <c r="BE904" s="253"/>
      <c r="BF904" s="253"/>
      <c r="BG904" s="253"/>
    </row>
    <row r="905" spans="2:59" s="252" customFormat="1" ht="15" customHeight="1" x14ac:dyDescent="0.25">
      <c r="B905" s="253"/>
      <c r="C905" s="253"/>
      <c r="D905" s="253"/>
      <c r="E905" s="253"/>
      <c r="F905" s="253"/>
      <c r="G905" s="253"/>
      <c r="H905" s="253"/>
      <c r="I905" s="253"/>
      <c r="J905" s="253"/>
      <c r="K905" s="253"/>
      <c r="L905" s="253"/>
      <c r="M905" s="253"/>
      <c r="N905" s="253"/>
      <c r="O905" s="253"/>
      <c r="P905" s="253"/>
      <c r="Q905" s="253"/>
      <c r="R905" s="253"/>
      <c r="S905" s="253"/>
      <c r="T905" s="253"/>
      <c r="U905" s="253" t="s">
        <v>1049</v>
      </c>
      <c r="V905" s="253"/>
      <c r="W905" s="253"/>
      <c r="X905" s="253"/>
      <c r="Y905" s="253"/>
      <c r="Z905" s="253"/>
      <c r="AA905" s="253"/>
      <c r="AB905" s="253"/>
      <c r="AC905" s="253" t="s">
        <v>323</v>
      </c>
      <c r="AD905" s="253"/>
      <c r="AE905" s="253"/>
      <c r="AF905" s="253"/>
      <c r="AG905" s="253"/>
      <c r="AH905" s="253"/>
      <c r="AI905" s="253"/>
      <c r="AJ905" s="253"/>
      <c r="AK905" s="253"/>
      <c r="AL905" s="253"/>
      <c r="AM905" s="253"/>
      <c r="AN905" s="253"/>
      <c r="AO905" s="253"/>
      <c r="AP905" s="253"/>
      <c r="AQ905" s="253"/>
      <c r="AR905" s="253"/>
      <c r="AS905" s="253"/>
      <c r="AT905" s="253"/>
      <c r="AU905" s="253"/>
      <c r="AV905" s="253"/>
      <c r="AW905" s="253"/>
      <c r="AX905" s="253"/>
      <c r="AY905" s="253"/>
      <c r="AZ905" s="253"/>
      <c r="BA905" s="253"/>
      <c r="BB905" s="253"/>
      <c r="BC905" s="253"/>
      <c r="BD905" s="253"/>
      <c r="BE905" s="253"/>
      <c r="BF905" s="253"/>
      <c r="BG905" s="253"/>
    </row>
    <row r="906" spans="2:59" s="252" customFormat="1" ht="15" customHeight="1" x14ac:dyDescent="0.25">
      <c r="B906" s="253"/>
      <c r="C906" s="253"/>
      <c r="D906" s="253"/>
      <c r="E906" s="253"/>
      <c r="F906" s="253"/>
      <c r="G906" s="253"/>
      <c r="H906" s="253"/>
      <c r="I906" s="253"/>
      <c r="J906" s="253"/>
      <c r="K906" s="253"/>
      <c r="L906" s="253"/>
      <c r="M906" s="253"/>
      <c r="N906" s="253"/>
      <c r="O906" s="253"/>
      <c r="P906" s="253"/>
      <c r="Q906" s="253"/>
      <c r="R906" s="253"/>
      <c r="S906" s="253"/>
      <c r="T906" s="253"/>
      <c r="U906" s="253" t="s">
        <v>1050</v>
      </c>
      <c r="V906" s="253"/>
      <c r="W906" s="253"/>
      <c r="X906" s="253"/>
      <c r="Y906" s="253"/>
      <c r="Z906" s="253"/>
      <c r="AA906" s="253"/>
      <c r="AB906" s="253"/>
      <c r="AC906" s="253" t="s">
        <v>323</v>
      </c>
      <c r="AD906" s="253"/>
      <c r="AE906" s="253"/>
      <c r="AF906" s="253"/>
      <c r="AG906" s="253"/>
      <c r="AH906" s="253"/>
      <c r="AI906" s="253"/>
      <c r="AJ906" s="253"/>
      <c r="AK906" s="253"/>
      <c r="AL906" s="253"/>
      <c r="AM906" s="253"/>
      <c r="AN906" s="253"/>
      <c r="AO906" s="253"/>
      <c r="AP906" s="253"/>
      <c r="AQ906" s="253"/>
      <c r="AR906" s="253"/>
      <c r="AS906" s="253"/>
      <c r="AT906" s="253"/>
      <c r="AU906" s="253"/>
      <c r="AV906" s="253"/>
      <c r="AW906" s="253"/>
      <c r="AX906" s="253"/>
      <c r="AY906" s="253"/>
      <c r="AZ906" s="253"/>
      <c r="BA906" s="253"/>
      <c r="BB906" s="253"/>
      <c r="BC906" s="253"/>
      <c r="BD906" s="253"/>
      <c r="BE906" s="253"/>
      <c r="BF906" s="253"/>
      <c r="BG906" s="253"/>
    </row>
    <row r="907" spans="2:59" s="252" customFormat="1" ht="15" customHeight="1" x14ac:dyDescent="0.25">
      <c r="B907" s="253"/>
      <c r="C907" s="253"/>
      <c r="D907" s="253"/>
      <c r="E907" s="253"/>
      <c r="F907" s="253"/>
      <c r="G907" s="253"/>
      <c r="H907" s="253"/>
      <c r="I907" s="253"/>
      <c r="J907" s="253"/>
      <c r="K907" s="253"/>
      <c r="L907" s="253"/>
      <c r="M907" s="253"/>
      <c r="N907" s="253"/>
      <c r="O907" s="253"/>
      <c r="P907" s="253"/>
      <c r="Q907" s="253"/>
      <c r="R907" s="253"/>
      <c r="S907" s="253"/>
      <c r="T907" s="253"/>
      <c r="U907" s="253" t="s">
        <v>1051</v>
      </c>
      <c r="V907" s="253"/>
      <c r="W907" s="253"/>
      <c r="X907" s="253"/>
      <c r="Y907" s="253"/>
      <c r="Z907" s="253"/>
      <c r="AA907" s="253"/>
      <c r="AB907" s="253"/>
      <c r="AC907" s="253" t="s">
        <v>323</v>
      </c>
      <c r="AD907" s="253"/>
      <c r="AE907" s="253"/>
      <c r="AF907" s="253"/>
      <c r="AG907" s="253"/>
      <c r="AH907" s="253"/>
      <c r="AI907" s="253"/>
      <c r="AJ907" s="253"/>
      <c r="AK907" s="253"/>
      <c r="AL907" s="253"/>
      <c r="AM907" s="253"/>
      <c r="AN907" s="253"/>
      <c r="AO907" s="253"/>
      <c r="AP907" s="253"/>
      <c r="AQ907" s="253"/>
      <c r="AR907" s="253"/>
      <c r="AS907" s="253"/>
      <c r="AT907" s="253"/>
      <c r="AU907" s="253"/>
      <c r="AV907" s="253"/>
      <c r="AW907" s="253"/>
      <c r="AX907" s="253"/>
      <c r="AY907" s="253"/>
      <c r="AZ907" s="253"/>
      <c r="BA907" s="253"/>
      <c r="BB907" s="253"/>
      <c r="BC907" s="253"/>
      <c r="BD907" s="253"/>
      <c r="BE907" s="253"/>
      <c r="BF907" s="253"/>
      <c r="BG907" s="253"/>
    </row>
    <row r="908" spans="2:59" s="252" customFormat="1" ht="15" customHeight="1" x14ac:dyDescent="0.25">
      <c r="B908" s="253"/>
      <c r="C908" s="253"/>
      <c r="D908" s="253"/>
      <c r="E908" s="253"/>
      <c r="F908" s="253"/>
      <c r="G908" s="253"/>
      <c r="H908" s="253"/>
      <c r="I908" s="253"/>
      <c r="J908" s="253"/>
      <c r="K908" s="253"/>
      <c r="L908" s="253"/>
      <c r="M908" s="253"/>
      <c r="N908" s="253"/>
      <c r="O908" s="253"/>
      <c r="P908" s="253"/>
      <c r="Q908" s="253"/>
      <c r="R908" s="253"/>
      <c r="S908" s="253"/>
      <c r="T908" s="253"/>
      <c r="U908" s="253" t="s">
        <v>1052</v>
      </c>
      <c r="V908" s="253"/>
      <c r="W908" s="253"/>
      <c r="X908" s="253"/>
      <c r="Y908" s="253"/>
      <c r="Z908" s="253"/>
      <c r="AA908" s="253"/>
      <c r="AB908" s="253"/>
      <c r="AC908" s="253" t="s">
        <v>320</v>
      </c>
      <c r="AD908" s="253"/>
      <c r="AE908" s="253"/>
      <c r="AF908" s="253"/>
      <c r="AG908" s="253"/>
      <c r="AH908" s="253"/>
      <c r="AI908" s="253"/>
      <c r="AJ908" s="253"/>
      <c r="AK908" s="253"/>
      <c r="AL908" s="253"/>
      <c r="AM908" s="253"/>
      <c r="AN908" s="253"/>
      <c r="AO908" s="253"/>
      <c r="AP908" s="253"/>
      <c r="AQ908" s="253"/>
      <c r="AR908" s="253"/>
      <c r="AS908" s="253"/>
      <c r="AT908" s="253"/>
      <c r="AU908" s="253"/>
      <c r="AV908" s="253"/>
      <c r="AW908" s="253"/>
      <c r="AX908" s="253"/>
      <c r="AY908" s="253"/>
      <c r="AZ908" s="253"/>
      <c r="BA908" s="253"/>
      <c r="BB908" s="253"/>
      <c r="BC908" s="253"/>
      <c r="BD908" s="253"/>
      <c r="BE908" s="253"/>
      <c r="BF908" s="253"/>
      <c r="BG908" s="253"/>
    </row>
    <row r="909" spans="2:59" s="252" customFormat="1" ht="15" customHeight="1" x14ac:dyDescent="0.25">
      <c r="B909" s="253"/>
      <c r="C909" s="253"/>
      <c r="D909" s="253"/>
      <c r="E909" s="253"/>
      <c r="F909" s="253"/>
      <c r="G909" s="253"/>
      <c r="H909" s="253"/>
      <c r="I909" s="253"/>
      <c r="J909" s="253"/>
      <c r="K909" s="253"/>
      <c r="L909" s="253"/>
      <c r="M909" s="253"/>
      <c r="N909" s="253"/>
      <c r="O909" s="253"/>
      <c r="P909" s="253"/>
      <c r="Q909" s="253"/>
      <c r="R909" s="253"/>
      <c r="S909" s="253"/>
      <c r="T909" s="253"/>
      <c r="U909" s="253" t="s">
        <v>1053</v>
      </c>
      <c r="V909" s="253"/>
      <c r="W909" s="253"/>
      <c r="X909" s="253"/>
      <c r="Y909" s="253"/>
      <c r="Z909" s="253"/>
      <c r="AA909" s="253"/>
      <c r="AB909" s="253"/>
      <c r="AC909" s="253" t="s">
        <v>332</v>
      </c>
      <c r="AD909" s="253"/>
      <c r="AE909" s="253"/>
      <c r="AF909" s="253"/>
      <c r="AG909" s="253"/>
      <c r="AH909" s="253"/>
      <c r="AI909" s="253"/>
      <c r="AJ909" s="253"/>
      <c r="AK909" s="253"/>
      <c r="AL909" s="253"/>
      <c r="AM909" s="253"/>
      <c r="AN909" s="253"/>
      <c r="AO909" s="253"/>
      <c r="AP909" s="253"/>
      <c r="AQ909" s="253"/>
      <c r="AR909" s="253"/>
      <c r="AS909" s="253"/>
      <c r="AT909" s="253"/>
      <c r="AU909" s="253"/>
      <c r="AV909" s="253"/>
      <c r="AW909" s="253"/>
      <c r="AX909" s="253"/>
      <c r="AY909" s="253"/>
      <c r="AZ909" s="253"/>
      <c r="BA909" s="253"/>
      <c r="BB909" s="253"/>
      <c r="BC909" s="253"/>
      <c r="BD909" s="253"/>
      <c r="BE909" s="253"/>
      <c r="BF909" s="253"/>
      <c r="BG909" s="253"/>
    </row>
    <row r="910" spans="2:59" s="252" customFormat="1" ht="15" customHeight="1" x14ac:dyDescent="0.25">
      <c r="B910" s="253"/>
      <c r="C910" s="253"/>
      <c r="D910" s="253"/>
      <c r="E910" s="253"/>
      <c r="F910" s="253"/>
      <c r="G910" s="253"/>
      <c r="H910" s="253"/>
      <c r="I910" s="253"/>
      <c r="J910" s="253"/>
      <c r="K910" s="253"/>
      <c r="L910" s="253"/>
      <c r="M910" s="253"/>
      <c r="N910" s="253"/>
      <c r="O910" s="253"/>
      <c r="P910" s="253"/>
      <c r="Q910" s="253"/>
      <c r="R910" s="253"/>
      <c r="S910" s="253"/>
      <c r="T910" s="253"/>
      <c r="U910" s="253" t="s">
        <v>1054</v>
      </c>
      <c r="V910" s="253"/>
      <c r="W910" s="253"/>
      <c r="X910" s="253"/>
      <c r="Y910" s="253"/>
      <c r="Z910" s="253"/>
      <c r="AA910" s="253"/>
      <c r="AB910" s="253"/>
      <c r="AC910" s="253" t="s">
        <v>320</v>
      </c>
      <c r="AD910" s="253"/>
      <c r="AE910" s="253"/>
      <c r="AF910" s="253"/>
      <c r="AG910" s="253"/>
      <c r="AH910" s="253"/>
      <c r="AI910" s="253"/>
      <c r="AJ910" s="253"/>
      <c r="AK910" s="253"/>
      <c r="AL910" s="253"/>
      <c r="AM910" s="253"/>
      <c r="AN910" s="253"/>
      <c r="AO910" s="253"/>
      <c r="AP910" s="253"/>
      <c r="AQ910" s="253"/>
      <c r="AR910" s="253"/>
      <c r="AS910" s="253"/>
      <c r="AT910" s="253"/>
      <c r="AU910" s="253"/>
      <c r="AV910" s="253"/>
      <c r="AW910" s="253"/>
      <c r="AX910" s="253"/>
      <c r="AY910" s="253"/>
      <c r="AZ910" s="253"/>
      <c r="BA910" s="253"/>
      <c r="BB910" s="253"/>
      <c r="BC910" s="253"/>
      <c r="BD910" s="253"/>
      <c r="BE910" s="253"/>
      <c r="BF910" s="253"/>
      <c r="BG910" s="253"/>
    </row>
    <row r="911" spans="2:59" s="252" customFormat="1" ht="15" customHeight="1" x14ac:dyDescent="0.25">
      <c r="B911" s="253"/>
      <c r="C911" s="253"/>
      <c r="D911" s="253"/>
      <c r="E911" s="253"/>
      <c r="F911" s="253"/>
      <c r="G911" s="253"/>
      <c r="H911" s="253"/>
      <c r="I911" s="253"/>
      <c r="J911" s="253"/>
      <c r="K911" s="253"/>
      <c r="L911" s="253"/>
      <c r="M911" s="253"/>
      <c r="N911" s="253"/>
      <c r="O911" s="253"/>
      <c r="P911" s="253"/>
      <c r="Q911" s="253"/>
      <c r="R911" s="253"/>
      <c r="S911" s="253"/>
      <c r="T911" s="253"/>
      <c r="U911" s="253" t="s">
        <v>1055</v>
      </c>
      <c r="V911" s="253"/>
      <c r="W911" s="253"/>
      <c r="X911" s="253"/>
      <c r="Y911" s="253"/>
      <c r="Z911" s="253"/>
      <c r="AA911" s="253"/>
      <c r="AB911" s="253"/>
      <c r="AC911" s="253" t="s">
        <v>332</v>
      </c>
      <c r="AD911" s="253"/>
      <c r="AE911" s="253"/>
      <c r="AF911" s="253"/>
      <c r="AG911" s="253"/>
      <c r="AH911" s="253"/>
      <c r="AI911" s="253"/>
      <c r="AJ911" s="253"/>
      <c r="AK911" s="253"/>
      <c r="AL911" s="253"/>
      <c r="AM911" s="253"/>
      <c r="AN911" s="253"/>
      <c r="AO911" s="253"/>
      <c r="AP911" s="253"/>
      <c r="AQ911" s="253"/>
      <c r="AR911" s="253"/>
      <c r="AS911" s="253"/>
      <c r="AT911" s="253"/>
      <c r="AU911" s="253"/>
      <c r="AV911" s="253"/>
      <c r="AW911" s="253"/>
      <c r="AX911" s="253"/>
      <c r="AY911" s="253"/>
      <c r="AZ911" s="253"/>
      <c r="BA911" s="253"/>
      <c r="BB911" s="253"/>
      <c r="BC911" s="253"/>
      <c r="BD911" s="253"/>
      <c r="BE911" s="253"/>
      <c r="BF911" s="253"/>
      <c r="BG911" s="253"/>
    </row>
    <row r="912" spans="2:59" s="252" customFormat="1" ht="15" customHeight="1" x14ac:dyDescent="0.25">
      <c r="B912" s="253"/>
      <c r="C912" s="253"/>
      <c r="D912" s="253"/>
      <c r="E912" s="253"/>
      <c r="F912" s="253"/>
      <c r="G912" s="253"/>
      <c r="H912" s="253"/>
      <c r="I912" s="253"/>
      <c r="J912" s="253"/>
      <c r="K912" s="253"/>
      <c r="L912" s="253"/>
      <c r="M912" s="253"/>
      <c r="N912" s="253"/>
      <c r="O912" s="253"/>
      <c r="P912" s="253"/>
      <c r="Q912" s="253"/>
      <c r="R912" s="253"/>
      <c r="S912" s="253"/>
      <c r="T912" s="253"/>
      <c r="U912" s="253" t="s">
        <v>1056</v>
      </c>
      <c r="V912" s="253"/>
      <c r="W912" s="253"/>
      <c r="X912" s="253"/>
      <c r="Y912" s="253"/>
      <c r="Z912" s="253"/>
      <c r="AA912" s="253"/>
      <c r="AB912" s="253"/>
      <c r="AC912" s="253" t="s">
        <v>323</v>
      </c>
      <c r="AD912" s="253"/>
      <c r="AE912" s="253"/>
      <c r="AF912" s="253"/>
      <c r="AG912" s="253"/>
      <c r="AH912" s="253"/>
      <c r="AI912" s="253"/>
      <c r="AJ912" s="253"/>
      <c r="AK912" s="253"/>
      <c r="AL912" s="253"/>
      <c r="AM912" s="253"/>
      <c r="AN912" s="253"/>
      <c r="AO912" s="253"/>
      <c r="AP912" s="253"/>
      <c r="AQ912" s="253"/>
      <c r="AR912" s="253"/>
      <c r="AS912" s="253"/>
      <c r="AT912" s="253"/>
      <c r="AU912" s="253"/>
      <c r="AV912" s="253"/>
      <c r="AW912" s="253"/>
      <c r="AX912" s="253"/>
      <c r="AY912" s="253"/>
      <c r="AZ912" s="253"/>
      <c r="BA912" s="253"/>
      <c r="BB912" s="253"/>
      <c r="BC912" s="253"/>
      <c r="BD912" s="253"/>
      <c r="BE912" s="253"/>
      <c r="BF912" s="253"/>
      <c r="BG912" s="253"/>
    </row>
    <row r="913" spans="2:59" s="252" customFormat="1" ht="15" customHeight="1" x14ac:dyDescent="0.25">
      <c r="B913" s="253"/>
      <c r="C913" s="253"/>
      <c r="D913" s="253"/>
      <c r="E913" s="253"/>
      <c r="F913" s="253"/>
      <c r="G913" s="253"/>
      <c r="H913" s="253"/>
      <c r="I913" s="253"/>
      <c r="J913" s="253"/>
      <c r="K913" s="253"/>
      <c r="L913" s="253"/>
      <c r="M913" s="253"/>
      <c r="N913" s="253"/>
      <c r="O913" s="253"/>
      <c r="P913" s="253"/>
      <c r="Q913" s="253"/>
      <c r="R913" s="253"/>
      <c r="S913" s="253"/>
      <c r="T913" s="253"/>
      <c r="U913" s="253" t="s">
        <v>1057</v>
      </c>
      <c r="V913" s="253"/>
      <c r="W913" s="253"/>
      <c r="X913" s="253"/>
      <c r="Y913" s="253"/>
      <c r="Z913" s="253"/>
      <c r="AA913" s="253"/>
      <c r="AB913" s="253"/>
      <c r="AC913" s="253" t="s">
        <v>320</v>
      </c>
      <c r="AD913" s="253"/>
      <c r="AE913" s="253"/>
      <c r="AF913" s="253"/>
      <c r="AG913" s="253"/>
      <c r="AH913" s="253"/>
      <c r="AI913" s="253"/>
      <c r="AJ913" s="253"/>
      <c r="AK913" s="253"/>
      <c r="AL913" s="253"/>
      <c r="AM913" s="253"/>
      <c r="AN913" s="253"/>
      <c r="AO913" s="253"/>
      <c r="AP913" s="253"/>
      <c r="AQ913" s="253"/>
      <c r="AR913" s="253"/>
      <c r="AS913" s="253"/>
      <c r="AT913" s="253"/>
      <c r="AU913" s="253"/>
      <c r="AV913" s="253"/>
      <c r="AW913" s="253"/>
      <c r="AX913" s="253"/>
      <c r="AY913" s="253"/>
      <c r="AZ913" s="253"/>
      <c r="BA913" s="253"/>
      <c r="BB913" s="253"/>
      <c r="BC913" s="253"/>
      <c r="BD913" s="253"/>
      <c r="BE913" s="253"/>
      <c r="BF913" s="253"/>
      <c r="BG913" s="253"/>
    </row>
    <row r="914" spans="2:59" s="252" customFormat="1" ht="15" customHeight="1" x14ac:dyDescent="0.25">
      <c r="B914" s="253"/>
      <c r="C914" s="253"/>
      <c r="D914" s="253"/>
      <c r="E914" s="253"/>
      <c r="F914" s="253"/>
      <c r="G914" s="253"/>
      <c r="H914" s="253"/>
      <c r="I914" s="253"/>
      <c r="J914" s="253"/>
      <c r="K914" s="253"/>
      <c r="L914" s="253"/>
      <c r="M914" s="253"/>
      <c r="N914" s="253"/>
      <c r="O914" s="253"/>
      <c r="P914" s="253"/>
      <c r="Q914" s="253"/>
      <c r="R914" s="253"/>
      <c r="S914" s="253"/>
      <c r="T914" s="253"/>
      <c r="U914" s="253" t="s">
        <v>1058</v>
      </c>
      <c r="V914" s="253"/>
      <c r="W914" s="253"/>
      <c r="X914" s="253"/>
      <c r="Y914" s="253"/>
      <c r="Z914" s="253"/>
      <c r="AA914" s="253"/>
      <c r="AB914" s="253"/>
      <c r="AC914" s="253" t="s">
        <v>393</v>
      </c>
      <c r="AD914" s="253"/>
      <c r="AE914" s="253"/>
      <c r="AF914" s="253"/>
      <c r="AG914" s="253"/>
      <c r="AH914" s="253"/>
      <c r="AI914" s="253"/>
      <c r="AJ914" s="253"/>
      <c r="AK914" s="253"/>
      <c r="AL914" s="253"/>
      <c r="AM914" s="253"/>
      <c r="AN914" s="253"/>
      <c r="AO914" s="253"/>
      <c r="AP914" s="253"/>
      <c r="AQ914" s="253"/>
      <c r="AR914" s="253"/>
      <c r="AS914" s="253"/>
      <c r="AT914" s="253"/>
      <c r="AU914" s="253"/>
      <c r="AV914" s="253"/>
      <c r="AW914" s="253"/>
      <c r="AX914" s="253"/>
      <c r="AY914" s="253"/>
      <c r="AZ914" s="253"/>
      <c r="BA914" s="253"/>
      <c r="BB914" s="253"/>
      <c r="BC914" s="253"/>
      <c r="BD914" s="253"/>
      <c r="BE914" s="253"/>
      <c r="BF914" s="253"/>
      <c r="BG914" s="253"/>
    </row>
    <row r="915" spans="2:59" s="252" customFormat="1" ht="15" customHeight="1" x14ac:dyDescent="0.25">
      <c r="B915" s="253"/>
      <c r="C915" s="253"/>
      <c r="D915" s="253"/>
      <c r="E915" s="253"/>
      <c r="F915" s="253"/>
      <c r="G915" s="253"/>
      <c r="H915" s="253"/>
      <c r="I915" s="253"/>
      <c r="J915" s="253"/>
      <c r="K915" s="253"/>
      <c r="L915" s="253"/>
      <c r="M915" s="253"/>
      <c r="N915" s="253"/>
      <c r="O915" s="253"/>
      <c r="P915" s="253"/>
      <c r="Q915" s="253"/>
      <c r="R915" s="253"/>
      <c r="S915" s="253"/>
      <c r="T915" s="253"/>
      <c r="U915" s="253" t="s">
        <v>1059</v>
      </c>
      <c r="V915" s="253"/>
      <c r="W915" s="253"/>
      <c r="X915" s="253"/>
      <c r="Y915" s="253"/>
      <c r="Z915" s="253"/>
      <c r="AA915" s="253"/>
      <c r="AB915" s="253"/>
      <c r="AC915" s="253" t="s">
        <v>318</v>
      </c>
      <c r="AD915" s="253"/>
      <c r="AE915" s="253"/>
      <c r="AF915" s="253"/>
      <c r="AG915" s="253"/>
      <c r="AH915" s="253"/>
      <c r="AI915" s="253"/>
      <c r="AJ915" s="253"/>
      <c r="AK915" s="253"/>
      <c r="AL915" s="253"/>
      <c r="AM915" s="253"/>
      <c r="AN915" s="253"/>
      <c r="AO915" s="253"/>
      <c r="AP915" s="253"/>
      <c r="AQ915" s="253"/>
      <c r="AR915" s="253"/>
      <c r="AS915" s="253"/>
      <c r="AT915" s="253"/>
      <c r="AU915" s="253"/>
      <c r="AV915" s="253"/>
      <c r="AW915" s="253"/>
      <c r="AX915" s="253"/>
      <c r="AY915" s="253"/>
      <c r="AZ915" s="253"/>
      <c r="BA915" s="253"/>
      <c r="BB915" s="253"/>
      <c r="BC915" s="253"/>
      <c r="BD915" s="253"/>
      <c r="BE915" s="253"/>
      <c r="BF915" s="253"/>
      <c r="BG915" s="253"/>
    </row>
    <row r="916" spans="2:59" s="252" customFormat="1" ht="15" customHeight="1" x14ac:dyDescent="0.25">
      <c r="B916" s="253"/>
      <c r="C916" s="253"/>
      <c r="D916" s="253"/>
      <c r="E916" s="253"/>
      <c r="F916" s="253"/>
      <c r="G916" s="253"/>
      <c r="H916" s="253"/>
      <c r="I916" s="253"/>
      <c r="J916" s="253"/>
      <c r="K916" s="253"/>
      <c r="L916" s="253"/>
      <c r="M916" s="253"/>
      <c r="N916" s="253"/>
      <c r="O916" s="253"/>
      <c r="P916" s="253"/>
      <c r="Q916" s="253"/>
      <c r="R916" s="253"/>
      <c r="S916" s="253"/>
      <c r="T916" s="253"/>
      <c r="U916" s="253" t="s">
        <v>1060</v>
      </c>
      <c r="V916" s="253"/>
      <c r="W916" s="253"/>
      <c r="X916" s="253"/>
      <c r="Y916" s="253"/>
      <c r="Z916" s="253"/>
      <c r="AA916" s="253"/>
      <c r="AB916" s="253"/>
      <c r="AC916" s="253" t="s">
        <v>332</v>
      </c>
      <c r="AD916" s="253"/>
      <c r="AE916" s="253"/>
      <c r="AF916" s="253"/>
      <c r="AG916" s="253"/>
      <c r="AH916" s="253"/>
      <c r="AI916" s="253"/>
      <c r="AJ916" s="253"/>
      <c r="AK916" s="253"/>
      <c r="AL916" s="253"/>
      <c r="AM916" s="253"/>
      <c r="AN916" s="253"/>
      <c r="AO916" s="253"/>
      <c r="AP916" s="253"/>
      <c r="AQ916" s="253"/>
      <c r="AR916" s="253"/>
      <c r="AS916" s="253"/>
      <c r="AT916" s="253"/>
      <c r="AU916" s="253"/>
      <c r="AV916" s="253"/>
      <c r="AW916" s="253"/>
      <c r="AX916" s="253"/>
      <c r="AY916" s="253"/>
      <c r="AZ916" s="253"/>
      <c r="BA916" s="253"/>
      <c r="BB916" s="253"/>
      <c r="BC916" s="253"/>
      <c r="BD916" s="253"/>
      <c r="BE916" s="253"/>
      <c r="BF916" s="253"/>
      <c r="BG916" s="253"/>
    </row>
    <row r="917" spans="2:59" s="252" customFormat="1" ht="15" customHeight="1" x14ac:dyDescent="0.25">
      <c r="B917" s="253"/>
      <c r="C917" s="253"/>
      <c r="D917" s="253"/>
      <c r="E917" s="253"/>
      <c r="F917" s="253"/>
      <c r="G917" s="253"/>
      <c r="H917" s="253"/>
      <c r="I917" s="253"/>
      <c r="J917" s="253"/>
      <c r="K917" s="253"/>
      <c r="L917" s="253"/>
      <c r="M917" s="253"/>
      <c r="N917" s="253"/>
      <c r="O917" s="253"/>
      <c r="P917" s="253"/>
      <c r="Q917" s="253"/>
      <c r="R917" s="253"/>
      <c r="S917" s="253"/>
      <c r="T917" s="253"/>
      <c r="U917" s="253" t="s">
        <v>1061</v>
      </c>
      <c r="V917" s="253"/>
      <c r="W917" s="253"/>
      <c r="X917" s="253"/>
      <c r="Y917" s="253"/>
      <c r="Z917" s="253"/>
      <c r="AA917" s="253"/>
      <c r="AB917" s="253"/>
      <c r="AC917" s="253" t="s">
        <v>320</v>
      </c>
      <c r="AD917" s="253"/>
      <c r="AE917" s="253"/>
      <c r="AF917" s="253"/>
      <c r="AG917" s="253"/>
      <c r="AH917" s="253"/>
      <c r="AI917" s="253"/>
      <c r="AJ917" s="253"/>
      <c r="AK917" s="253"/>
      <c r="AL917" s="253"/>
      <c r="AM917" s="253"/>
      <c r="AN917" s="253"/>
      <c r="AO917" s="253"/>
      <c r="AP917" s="253"/>
      <c r="AQ917" s="253"/>
      <c r="AR917" s="253"/>
      <c r="AS917" s="253"/>
      <c r="AT917" s="253"/>
      <c r="AU917" s="253"/>
      <c r="AV917" s="253"/>
      <c r="AW917" s="253"/>
      <c r="AX917" s="253"/>
      <c r="AY917" s="253"/>
      <c r="AZ917" s="253"/>
      <c r="BA917" s="253"/>
      <c r="BB917" s="253"/>
      <c r="BC917" s="253"/>
      <c r="BD917" s="253"/>
      <c r="BE917" s="253"/>
      <c r="BF917" s="253"/>
      <c r="BG917" s="253"/>
    </row>
    <row r="918" spans="2:59" s="252" customFormat="1" ht="15" customHeight="1" x14ac:dyDescent="0.25">
      <c r="B918" s="253"/>
      <c r="C918" s="253"/>
      <c r="D918" s="253"/>
      <c r="E918" s="253"/>
      <c r="F918" s="253"/>
      <c r="G918" s="253"/>
      <c r="H918" s="253"/>
      <c r="I918" s="253"/>
      <c r="J918" s="253"/>
      <c r="K918" s="253"/>
      <c r="L918" s="253"/>
      <c r="M918" s="253"/>
      <c r="N918" s="253"/>
      <c r="O918" s="253"/>
      <c r="P918" s="253"/>
      <c r="Q918" s="253"/>
      <c r="R918" s="253"/>
      <c r="S918" s="253"/>
      <c r="T918" s="253"/>
      <c r="U918" s="253" t="s">
        <v>1062</v>
      </c>
      <c r="V918" s="253"/>
      <c r="W918" s="253"/>
      <c r="X918" s="253"/>
      <c r="Y918" s="253"/>
      <c r="Z918" s="253"/>
      <c r="AA918" s="253"/>
      <c r="AB918" s="253"/>
      <c r="AC918" s="253" t="s">
        <v>323</v>
      </c>
      <c r="AD918" s="253"/>
      <c r="AE918" s="253"/>
      <c r="AF918" s="253"/>
      <c r="AG918" s="253"/>
      <c r="AH918" s="253"/>
      <c r="AI918" s="253"/>
      <c r="AJ918" s="253"/>
      <c r="AK918" s="253"/>
      <c r="AL918" s="253"/>
      <c r="AM918" s="253"/>
      <c r="AN918" s="253"/>
      <c r="AO918" s="253"/>
      <c r="AP918" s="253"/>
      <c r="AQ918" s="253"/>
      <c r="AR918" s="253"/>
      <c r="AS918" s="253"/>
      <c r="AT918" s="253"/>
      <c r="AU918" s="253"/>
      <c r="AV918" s="253"/>
      <c r="AW918" s="253"/>
      <c r="AX918" s="253"/>
      <c r="AY918" s="253"/>
      <c r="AZ918" s="253"/>
      <c r="BA918" s="253"/>
      <c r="BB918" s="253"/>
      <c r="BC918" s="253"/>
      <c r="BD918" s="253"/>
      <c r="BE918" s="253"/>
      <c r="BF918" s="253"/>
      <c r="BG918" s="253"/>
    </row>
    <row r="919" spans="2:59" s="252" customFormat="1" ht="15" customHeight="1" x14ac:dyDescent="0.25">
      <c r="B919" s="253"/>
      <c r="C919" s="253"/>
      <c r="D919" s="253"/>
      <c r="E919" s="253"/>
      <c r="F919" s="253"/>
      <c r="G919" s="253"/>
      <c r="H919" s="253"/>
      <c r="I919" s="253"/>
      <c r="J919" s="253"/>
      <c r="K919" s="253"/>
      <c r="L919" s="253"/>
      <c r="M919" s="253"/>
      <c r="N919" s="253"/>
      <c r="O919" s="253"/>
      <c r="P919" s="253"/>
      <c r="Q919" s="253"/>
      <c r="R919" s="253"/>
      <c r="S919" s="253"/>
      <c r="T919" s="253"/>
      <c r="U919" s="253" t="s">
        <v>1063</v>
      </c>
      <c r="V919" s="253"/>
      <c r="W919" s="253"/>
      <c r="X919" s="253"/>
      <c r="Y919" s="253"/>
      <c r="Z919" s="253"/>
      <c r="AA919" s="253"/>
      <c r="AB919" s="253"/>
      <c r="AC919" s="253" t="s">
        <v>323</v>
      </c>
      <c r="AD919" s="253"/>
      <c r="AE919" s="253"/>
      <c r="AF919" s="253"/>
      <c r="AG919" s="253"/>
      <c r="AH919" s="253"/>
      <c r="AI919" s="253"/>
      <c r="AJ919" s="253"/>
      <c r="AK919" s="253"/>
      <c r="AL919" s="253"/>
      <c r="AM919" s="253"/>
      <c r="AN919" s="253"/>
      <c r="AO919" s="253"/>
      <c r="AP919" s="253"/>
      <c r="AQ919" s="253"/>
      <c r="AR919" s="253"/>
      <c r="AS919" s="253"/>
      <c r="AT919" s="253"/>
      <c r="AU919" s="253"/>
      <c r="AV919" s="253"/>
      <c r="AW919" s="253"/>
      <c r="AX919" s="253"/>
      <c r="AY919" s="253"/>
      <c r="AZ919" s="253"/>
      <c r="BA919" s="253"/>
      <c r="BB919" s="253"/>
      <c r="BC919" s="253"/>
      <c r="BD919" s="253"/>
      <c r="BE919" s="253"/>
      <c r="BF919" s="253"/>
      <c r="BG919" s="253"/>
    </row>
    <row r="920" spans="2:59" s="252" customFormat="1" ht="15" customHeight="1" x14ac:dyDescent="0.25">
      <c r="B920" s="253"/>
      <c r="C920" s="253"/>
      <c r="D920" s="253"/>
      <c r="E920" s="253"/>
      <c r="F920" s="253"/>
      <c r="G920" s="253"/>
      <c r="H920" s="253"/>
      <c r="I920" s="253"/>
      <c r="J920" s="253"/>
      <c r="K920" s="253"/>
      <c r="L920" s="253"/>
      <c r="M920" s="253"/>
      <c r="N920" s="253"/>
      <c r="O920" s="253"/>
      <c r="P920" s="253"/>
      <c r="Q920" s="253"/>
      <c r="R920" s="253"/>
      <c r="S920" s="253"/>
      <c r="T920" s="253"/>
      <c r="U920" s="253" t="s">
        <v>1064</v>
      </c>
      <c r="V920" s="253"/>
      <c r="W920" s="253"/>
      <c r="X920" s="253"/>
      <c r="Y920" s="253"/>
      <c r="Z920" s="253"/>
      <c r="AA920" s="253"/>
      <c r="AB920" s="253"/>
      <c r="AC920" s="253" t="s">
        <v>318</v>
      </c>
      <c r="AD920" s="253"/>
      <c r="AE920" s="253"/>
      <c r="AF920" s="253"/>
      <c r="AG920" s="253"/>
      <c r="AH920" s="253"/>
      <c r="AI920" s="253"/>
      <c r="AJ920" s="253"/>
      <c r="AK920" s="253"/>
      <c r="AL920" s="253"/>
      <c r="AM920" s="253"/>
      <c r="AN920" s="253"/>
      <c r="AO920" s="253"/>
      <c r="AP920" s="253"/>
      <c r="AQ920" s="253"/>
      <c r="AR920" s="253"/>
      <c r="AS920" s="253"/>
      <c r="AT920" s="253"/>
      <c r="AU920" s="253"/>
      <c r="AV920" s="253"/>
      <c r="AW920" s="253"/>
      <c r="AX920" s="253"/>
      <c r="AY920" s="253"/>
      <c r="AZ920" s="253"/>
      <c r="BA920" s="253"/>
      <c r="BB920" s="253"/>
      <c r="BC920" s="253"/>
      <c r="BD920" s="253"/>
      <c r="BE920" s="253"/>
      <c r="BF920" s="253"/>
      <c r="BG920" s="253"/>
    </row>
    <row r="921" spans="2:59" s="252" customFormat="1" ht="15" customHeight="1" x14ac:dyDescent="0.25">
      <c r="B921" s="253"/>
      <c r="C921" s="253"/>
      <c r="D921" s="253"/>
      <c r="E921" s="253"/>
      <c r="F921" s="253"/>
      <c r="G921" s="253"/>
      <c r="H921" s="253"/>
      <c r="I921" s="253"/>
      <c r="J921" s="253"/>
      <c r="K921" s="253"/>
      <c r="L921" s="253"/>
      <c r="M921" s="253"/>
      <c r="N921" s="253"/>
      <c r="O921" s="253"/>
      <c r="P921" s="253"/>
      <c r="Q921" s="253"/>
      <c r="R921" s="253"/>
      <c r="S921" s="253"/>
      <c r="T921" s="253"/>
      <c r="U921" s="253" t="s">
        <v>1065</v>
      </c>
      <c r="V921" s="253"/>
      <c r="W921" s="253"/>
      <c r="X921" s="253"/>
      <c r="Y921" s="253"/>
      <c r="Z921" s="253"/>
      <c r="AA921" s="253"/>
      <c r="AB921" s="253"/>
      <c r="AC921" s="253" t="s">
        <v>332</v>
      </c>
      <c r="AD921" s="253"/>
      <c r="AE921" s="253"/>
      <c r="AF921" s="253"/>
      <c r="AG921" s="253"/>
      <c r="AH921" s="253"/>
      <c r="AI921" s="253"/>
      <c r="AJ921" s="253"/>
      <c r="AK921" s="253"/>
      <c r="AL921" s="253"/>
      <c r="AM921" s="253"/>
      <c r="AN921" s="253"/>
      <c r="AO921" s="253"/>
      <c r="AP921" s="253"/>
      <c r="AQ921" s="253"/>
      <c r="AR921" s="253"/>
      <c r="AS921" s="253"/>
      <c r="AT921" s="253"/>
      <c r="AU921" s="253"/>
      <c r="AV921" s="253"/>
      <c r="AW921" s="253"/>
      <c r="AX921" s="253"/>
      <c r="AY921" s="253"/>
      <c r="AZ921" s="253"/>
      <c r="BA921" s="253"/>
      <c r="BB921" s="253"/>
      <c r="BC921" s="253"/>
      <c r="BD921" s="253"/>
      <c r="BE921" s="253"/>
      <c r="BF921" s="253"/>
      <c r="BG921" s="253"/>
    </row>
    <row r="922" spans="2:59" s="252" customFormat="1" ht="15" customHeight="1" x14ac:dyDescent="0.25">
      <c r="B922" s="253"/>
      <c r="C922" s="253"/>
      <c r="D922" s="253"/>
      <c r="E922" s="253"/>
      <c r="F922" s="253"/>
      <c r="G922" s="253"/>
      <c r="H922" s="253"/>
      <c r="I922" s="253"/>
      <c r="J922" s="253"/>
      <c r="K922" s="253"/>
      <c r="L922" s="253"/>
      <c r="M922" s="253"/>
      <c r="N922" s="253"/>
      <c r="O922" s="253"/>
      <c r="P922" s="253"/>
      <c r="Q922" s="253"/>
      <c r="R922" s="253"/>
      <c r="S922" s="253"/>
      <c r="T922" s="253"/>
      <c r="U922" s="253" t="s">
        <v>1066</v>
      </c>
      <c r="V922" s="253"/>
      <c r="W922" s="253"/>
      <c r="X922" s="253"/>
      <c r="Y922" s="253"/>
      <c r="Z922" s="253"/>
      <c r="AA922" s="253"/>
      <c r="AB922" s="253"/>
      <c r="AC922" s="253" t="s">
        <v>323</v>
      </c>
      <c r="AD922" s="253"/>
      <c r="AE922" s="253"/>
      <c r="AF922" s="253"/>
      <c r="AG922" s="253"/>
      <c r="AH922" s="253"/>
      <c r="AI922" s="253"/>
      <c r="AJ922" s="253"/>
      <c r="AK922" s="253"/>
      <c r="AL922" s="253"/>
      <c r="AM922" s="253"/>
      <c r="AN922" s="253"/>
      <c r="AO922" s="253"/>
      <c r="AP922" s="253"/>
      <c r="AQ922" s="253"/>
      <c r="AR922" s="253"/>
      <c r="AS922" s="253"/>
      <c r="AT922" s="253"/>
      <c r="AU922" s="253"/>
      <c r="AV922" s="253"/>
      <c r="AW922" s="253"/>
      <c r="AX922" s="253"/>
      <c r="AY922" s="253"/>
      <c r="AZ922" s="253"/>
      <c r="BA922" s="253"/>
      <c r="BB922" s="253"/>
      <c r="BC922" s="253"/>
      <c r="BD922" s="253"/>
      <c r="BE922" s="253"/>
      <c r="BF922" s="253"/>
      <c r="BG922" s="253"/>
    </row>
    <row r="923" spans="2:59" s="252" customFormat="1" ht="15" customHeight="1" x14ac:dyDescent="0.25">
      <c r="B923" s="253"/>
      <c r="C923" s="253"/>
      <c r="D923" s="253"/>
      <c r="E923" s="253"/>
      <c r="F923" s="253"/>
      <c r="G923" s="253"/>
      <c r="H923" s="253"/>
      <c r="I923" s="253"/>
      <c r="J923" s="253"/>
      <c r="K923" s="253"/>
      <c r="L923" s="253"/>
      <c r="M923" s="253"/>
      <c r="N923" s="253"/>
      <c r="O923" s="253"/>
      <c r="P923" s="253"/>
      <c r="Q923" s="253"/>
      <c r="R923" s="253"/>
      <c r="S923" s="253"/>
      <c r="T923" s="253"/>
      <c r="U923" s="253" t="s">
        <v>1067</v>
      </c>
      <c r="V923" s="253"/>
      <c r="W923" s="253"/>
      <c r="X923" s="253"/>
      <c r="Y923" s="253"/>
      <c r="Z923" s="253"/>
      <c r="AA923" s="253"/>
      <c r="AB923" s="253"/>
      <c r="AC923" s="253" t="s">
        <v>332</v>
      </c>
      <c r="AD923" s="253"/>
      <c r="AE923" s="253"/>
      <c r="AF923" s="253"/>
      <c r="AG923" s="253"/>
      <c r="AH923" s="253"/>
      <c r="AI923" s="253"/>
      <c r="AJ923" s="253"/>
      <c r="AK923" s="253"/>
      <c r="AL923" s="253"/>
      <c r="AM923" s="253"/>
      <c r="AN923" s="253"/>
      <c r="AO923" s="253"/>
      <c r="AP923" s="253"/>
      <c r="AQ923" s="253"/>
      <c r="AR923" s="253"/>
      <c r="AS923" s="253"/>
      <c r="AT923" s="253"/>
      <c r="AU923" s="253"/>
      <c r="AV923" s="253"/>
      <c r="AW923" s="253"/>
      <c r="AX923" s="253"/>
      <c r="AY923" s="253"/>
      <c r="AZ923" s="253"/>
      <c r="BA923" s="253"/>
      <c r="BB923" s="253"/>
      <c r="BC923" s="253"/>
      <c r="BD923" s="253"/>
      <c r="BE923" s="253"/>
      <c r="BF923" s="253"/>
      <c r="BG923" s="253"/>
    </row>
    <row r="924" spans="2:59" s="252" customFormat="1" ht="15" customHeight="1" x14ac:dyDescent="0.25">
      <c r="B924" s="253"/>
      <c r="C924" s="253"/>
      <c r="D924" s="253"/>
      <c r="E924" s="253"/>
      <c r="F924" s="253"/>
      <c r="G924" s="253"/>
      <c r="H924" s="253"/>
      <c r="I924" s="253"/>
      <c r="J924" s="253"/>
      <c r="K924" s="253"/>
      <c r="L924" s="253"/>
      <c r="M924" s="253"/>
      <c r="N924" s="253"/>
      <c r="O924" s="253"/>
      <c r="P924" s="253"/>
      <c r="Q924" s="253"/>
      <c r="R924" s="253"/>
      <c r="S924" s="253"/>
      <c r="T924" s="253"/>
      <c r="U924" s="253" t="s">
        <v>1068</v>
      </c>
      <c r="V924" s="253"/>
      <c r="W924" s="253"/>
      <c r="X924" s="253"/>
      <c r="Y924" s="253"/>
      <c r="Z924" s="253"/>
      <c r="AA924" s="253"/>
      <c r="AB924" s="253"/>
      <c r="AC924" s="253" t="s">
        <v>332</v>
      </c>
      <c r="AD924" s="253"/>
      <c r="AE924" s="253"/>
      <c r="AF924" s="253"/>
      <c r="AG924" s="253"/>
      <c r="AH924" s="253"/>
      <c r="AI924" s="253"/>
      <c r="AJ924" s="253"/>
      <c r="AK924" s="253"/>
      <c r="AL924" s="253"/>
      <c r="AM924" s="253"/>
      <c r="AN924" s="253"/>
      <c r="AO924" s="253"/>
      <c r="AP924" s="253"/>
      <c r="AQ924" s="253"/>
      <c r="AR924" s="253"/>
      <c r="AS924" s="253"/>
      <c r="AT924" s="253"/>
      <c r="AU924" s="253"/>
      <c r="AV924" s="253"/>
      <c r="AW924" s="253"/>
      <c r="AX924" s="253"/>
      <c r="AY924" s="253"/>
      <c r="AZ924" s="253"/>
      <c r="BA924" s="253"/>
      <c r="BB924" s="253"/>
      <c r="BC924" s="253"/>
      <c r="BD924" s="253"/>
      <c r="BE924" s="253"/>
      <c r="BF924" s="253"/>
      <c r="BG924" s="253"/>
    </row>
    <row r="925" spans="2:59" s="252" customFormat="1" ht="15" customHeight="1" x14ac:dyDescent="0.25">
      <c r="B925" s="253"/>
      <c r="C925" s="253"/>
      <c r="D925" s="253"/>
      <c r="E925" s="253"/>
      <c r="F925" s="253"/>
      <c r="G925" s="253"/>
      <c r="H925" s="253"/>
      <c r="I925" s="253"/>
      <c r="J925" s="253"/>
      <c r="K925" s="253"/>
      <c r="L925" s="253"/>
      <c r="M925" s="253"/>
      <c r="N925" s="253"/>
      <c r="O925" s="253"/>
      <c r="P925" s="253"/>
      <c r="Q925" s="253"/>
      <c r="R925" s="253"/>
      <c r="S925" s="253"/>
      <c r="T925" s="253"/>
      <c r="U925" s="253" t="s">
        <v>1069</v>
      </c>
      <c r="V925" s="253"/>
      <c r="W925" s="253"/>
      <c r="X925" s="253"/>
      <c r="Y925" s="253"/>
      <c r="Z925" s="253"/>
      <c r="AA925" s="253"/>
      <c r="AB925" s="253"/>
      <c r="AC925" s="253" t="s">
        <v>332</v>
      </c>
      <c r="AD925" s="253"/>
      <c r="AE925" s="253"/>
      <c r="AF925" s="253"/>
      <c r="AG925" s="253"/>
      <c r="AH925" s="253"/>
      <c r="AI925" s="253"/>
      <c r="AJ925" s="253"/>
      <c r="AK925" s="253"/>
      <c r="AL925" s="253"/>
      <c r="AM925" s="253"/>
      <c r="AN925" s="253"/>
      <c r="AO925" s="253"/>
      <c r="AP925" s="253"/>
      <c r="AQ925" s="253"/>
      <c r="AR925" s="253"/>
      <c r="AS925" s="253"/>
      <c r="AT925" s="253"/>
      <c r="AU925" s="253"/>
      <c r="AV925" s="253"/>
      <c r="AW925" s="253"/>
      <c r="AX925" s="253"/>
      <c r="AY925" s="253"/>
      <c r="AZ925" s="253"/>
      <c r="BA925" s="253"/>
      <c r="BB925" s="253"/>
      <c r="BC925" s="253"/>
      <c r="BD925" s="253"/>
      <c r="BE925" s="253"/>
      <c r="BF925" s="253"/>
      <c r="BG925" s="253"/>
    </row>
    <row r="926" spans="2:59" s="252" customFormat="1" ht="15" customHeight="1" x14ac:dyDescent="0.25">
      <c r="B926" s="253"/>
      <c r="C926" s="253"/>
      <c r="D926" s="253"/>
      <c r="E926" s="253"/>
      <c r="F926" s="253"/>
      <c r="G926" s="253"/>
      <c r="H926" s="253"/>
      <c r="I926" s="253"/>
      <c r="J926" s="253"/>
      <c r="K926" s="253"/>
      <c r="L926" s="253"/>
      <c r="M926" s="253"/>
      <c r="N926" s="253"/>
      <c r="O926" s="253"/>
      <c r="P926" s="253"/>
      <c r="Q926" s="253"/>
      <c r="R926" s="253"/>
      <c r="S926" s="253"/>
      <c r="T926" s="253"/>
      <c r="U926" s="253" t="s">
        <v>1070</v>
      </c>
      <c r="V926" s="253"/>
      <c r="W926" s="253"/>
      <c r="X926" s="253"/>
      <c r="Y926" s="253"/>
      <c r="Z926" s="253"/>
      <c r="AA926" s="253"/>
      <c r="AB926" s="253"/>
      <c r="AC926" s="253" t="s">
        <v>332</v>
      </c>
      <c r="AD926" s="253"/>
      <c r="AE926" s="253"/>
      <c r="AF926" s="253"/>
      <c r="AG926" s="253"/>
      <c r="AH926" s="253"/>
      <c r="AI926" s="253"/>
      <c r="AJ926" s="253"/>
      <c r="AK926" s="253"/>
      <c r="AL926" s="253"/>
      <c r="AM926" s="253"/>
      <c r="AN926" s="253"/>
      <c r="AO926" s="253"/>
      <c r="AP926" s="253"/>
      <c r="AQ926" s="253"/>
      <c r="AR926" s="253"/>
      <c r="AS926" s="253"/>
      <c r="AT926" s="253"/>
      <c r="AU926" s="253"/>
      <c r="AV926" s="253"/>
      <c r="AW926" s="253"/>
      <c r="AX926" s="253"/>
      <c r="AY926" s="253"/>
      <c r="AZ926" s="253"/>
      <c r="BA926" s="253"/>
      <c r="BB926" s="253"/>
      <c r="BC926" s="253"/>
      <c r="BD926" s="253"/>
      <c r="BE926" s="253"/>
      <c r="BF926" s="253"/>
      <c r="BG926" s="253"/>
    </row>
    <row r="927" spans="2:59" s="252" customFormat="1" ht="15" customHeight="1" x14ac:dyDescent="0.25">
      <c r="B927" s="253"/>
      <c r="C927" s="253"/>
      <c r="D927" s="253"/>
      <c r="E927" s="253"/>
      <c r="F927" s="253"/>
      <c r="G927" s="253"/>
      <c r="H927" s="253"/>
      <c r="I927" s="253"/>
      <c r="J927" s="253"/>
      <c r="K927" s="253"/>
      <c r="L927" s="253"/>
      <c r="M927" s="253"/>
      <c r="N927" s="253"/>
      <c r="O927" s="253"/>
      <c r="P927" s="253"/>
      <c r="Q927" s="253"/>
      <c r="R927" s="253"/>
      <c r="S927" s="253"/>
      <c r="T927" s="253"/>
      <c r="U927" s="253" t="s">
        <v>1071</v>
      </c>
      <c r="V927" s="253"/>
      <c r="W927" s="253"/>
      <c r="X927" s="253"/>
      <c r="Y927" s="253"/>
      <c r="Z927" s="253"/>
      <c r="AA927" s="253"/>
      <c r="AB927" s="253"/>
      <c r="AC927" s="253" t="s">
        <v>332</v>
      </c>
      <c r="AD927" s="253"/>
      <c r="AE927" s="253"/>
      <c r="AF927" s="253"/>
      <c r="AG927" s="253"/>
      <c r="AH927" s="253"/>
      <c r="AI927" s="253"/>
      <c r="AJ927" s="253"/>
      <c r="AK927" s="253"/>
      <c r="AL927" s="253"/>
      <c r="AM927" s="253"/>
      <c r="AN927" s="253"/>
      <c r="AO927" s="253"/>
      <c r="AP927" s="253"/>
      <c r="AQ927" s="253"/>
      <c r="AR927" s="253"/>
      <c r="AS927" s="253"/>
      <c r="AT927" s="253"/>
      <c r="AU927" s="253"/>
      <c r="AV927" s="253"/>
      <c r="AW927" s="253"/>
      <c r="AX927" s="253"/>
      <c r="AY927" s="253"/>
      <c r="AZ927" s="253"/>
      <c r="BA927" s="253"/>
      <c r="BB927" s="253"/>
      <c r="BC927" s="253"/>
      <c r="BD927" s="253"/>
      <c r="BE927" s="253"/>
      <c r="BF927" s="253"/>
      <c r="BG927" s="253"/>
    </row>
    <row r="928" spans="2:59" s="252" customFormat="1" ht="15" customHeight="1" x14ac:dyDescent="0.25">
      <c r="B928" s="253"/>
      <c r="C928" s="253"/>
      <c r="D928" s="253"/>
      <c r="E928" s="253"/>
      <c r="F928" s="253"/>
      <c r="G928" s="253"/>
      <c r="H928" s="253"/>
      <c r="I928" s="253"/>
      <c r="J928" s="253"/>
      <c r="K928" s="253"/>
      <c r="L928" s="253"/>
      <c r="M928" s="253"/>
      <c r="N928" s="253"/>
      <c r="O928" s="253"/>
      <c r="P928" s="253"/>
      <c r="Q928" s="253"/>
      <c r="R928" s="253"/>
      <c r="S928" s="253"/>
      <c r="T928" s="253"/>
      <c r="U928" s="253" t="s">
        <v>1072</v>
      </c>
      <c r="V928" s="253"/>
      <c r="W928" s="253"/>
      <c r="X928" s="253"/>
      <c r="Y928" s="253"/>
      <c r="Z928" s="253"/>
      <c r="AA928" s="253"/>
      <c r="AB928" s="253"/>
      <c r="AC928" s="253" t="s">
        <v>332</v>
      </c>
      <c r="AD928" s="253"/>
      <c r="AE928" s="253"/>
      <c r="AF928" s="253"/>
      <c r="AG928" s="253"/>
      <c r="AH928" s="253"/>
      <c r="AI928" s="253"/>
      <c r="AJ928" s="253"/>
      <c r="AK928" s="253"/>
      <c r="AL928" s="253"/>
      <c r="AM928" s="253"/>
      <c r="AN928" s="253"/>
      <c r="AO928" s="253"/>
      <c r="AP928" s="253"/>
      <c r="AQ928" s="253"/>
      <c r="AR928" s="253"/>
      <c r="AS928" s="253"/>
      <c r="AT928" s="253"/>
      <c r="AU928" s="253"/>
      <c r="AV928" s="253"/>
      <c r="AW928" s="253"/>
      <c r="AX928" s="253"/>
      <c r="AY928" s="253"/>
      <c r="AZ928" s="253"/>
      <c r="BA928" s="253"/>
      <c r="BB928" s="253"/>
      <c r="BC928" s="253"/>
      <c r="BD928" s="253"/>
      <c r="BE928" s="253"/>
      <c r="BF928" s="253"/>
      <c r="BG928" s="253"/>
    </row>
    <row r="929" spans="2:59" s="252" customFormat="1" ht="15" customHeight="1" x14ac:dyDescent="0.25">
      <c r="B929" s="253"/>
      <c r="C929" s="253"/>
      <c r="D929" s="253"/>
      <c r="E929" s="253"/>
      <c r="F929" s="253"/>
      <c r="G929" s="253"/>
      <c r="H929" s="253"/>
      <c r="I929" s="253"/>
      <c r="J929" s="253"/>
      <c r="K929" s="253"/>
      <c r="L929" s="253"/>
      <c r="M929" s="253"/>
      <c r="N929" s="253"/>
      <c r="O929" s="253"/>
      <c r="P929" s="253"/>
      <c r="Q929" s="253"/>
      <c r="R929" s="253"/>
      <c r="S929" s="253"/>
      <c r="T929" s="253"/>
      <c r="U929" s="253" t="s">
        <v>1073</v>
      </c>
      <c r="V929" s="253"/>
      <c r="W929" s="253"/>
      <c r="X929" s="253"/>
      <c r="Y929" s="253"/>
      <c r="Z929" s="253"/>
      <c r="AA929" s="253"/>
      <c r="AB929" s="253"/>
      <c r="AC929" s="253" t="s">
        <v>323</v>
      </c>
      <c r="AD929" s="253"/>
      <c r="AE929" s="253"/>
      <c r="AF929" s="253"/>
      <c r="AG929" s="253"/>
      <c r="AH929" s="253"/>
      <c r="AI929" s="253"/>
      <c r="AJ929" s="253"/>
      <c r="AK929" s="253"/>
      <c r="AL929" s="253"/>
      <c r="AM929" s="253"/>
      <c r="AN929" s="253"/>
      <c r="AO929" s="253"/>
      <c r="AP929" s="253"/>
      <c r="AQ929" s="253"/>
      <c r="AR929" s="253"/>
      <c r="AS929" s="253"/>
      <c r="AT929" s="253"/>
      <c r="AU929" s="253"/>
      <c r="AV929" s="253"/>
      <c r="AW929" s="253"/>
      <c r="AX929" s="253"/>
      <c r="AY929" s="253"/>
      <c r="AZ929" s="253"/>
      <c r="BA929" s="253"/>
      <c r="BB929" s="253"/>
      <c r="BC929" s="253"/>
      <c r="BD929" s="253"/>
      <c r="BE929" s="253"/>
      <c r="BF929" s="253"/>
      <c r="BG929" s="253"/>
    </row>
    <row r="930" spans="2:59" s="252" customFormat="1" ht="15" customHeight="1" x14ac:dyDescent="0.25">
      <c r="B930" s="253"/>
      <c r="C930" s="253"/>
      <c r="D930" s="253"/>
      <c r="E930" s="253"/>
      <c r="F930" s="253"/>
      <c r="G930" s="253"/>
      <c r="H930" s="253"/>
      <c r="I930" s="253"/>
      <c r="J930" s="253"/>
      <c r="K930" s="253"/>
      <c r="L930" s="253"/>
      <c r="M930" s="253"/>
      <c r="N930" s="253"/>
      <c r="O930" s="253"/>
      <c r="P930" s="253"/>
      <c r="Q930" s="253"/>
      <c r="R930" s="253"/>
      <c r="S930" s="253"/>
      <c r="T930" s="253"/>
      <c r="U930" s="253" t="s">
        <v>1074</v>
      </c>
      <c r="V930" s="253"/>
      <c r="W930" s="253"/>
      <c r="X930" s="253"/>
      <c r="Y930" s="253"/>
      <c r="Z930" s="253"/>
      <c r="AA930" s="253"/>
      <c r="AB930" s="253"/>
      <c r="AC930" s="253" t="s">
        <v>357</v>
      </c>
      <c r="AD930" s="253"/>
      <c r="AE930" s="253"/>
      <c r="AF930" s="253"/>
      <c r="AG930" s="253"/>
      <c r="AH930" s="253"/>
      <c r="AI930" s="253"/>
      <c r="AJ930" s="253"/>
      <c r="AK930" s="253"/>
      <c r="AL930" s="253"/>
      <c r="AM930" s="253"/>
      <c r="AN930" s="253"/>
      <c r="AO930" s="253"/>
      <c r="AP930" s="253"/>
      <c r="AQ930" s="253"/>
      <c r="AR930" s="253"/>
      <c r="AS930" s="253"/>
      <c r="AT930" s="253"/>
      <c r="AU930" s="253"/>
      <c r="AV930" s="253"/>
      <c r="AW930" s="253"/>
      <c r="AX930" s="253"/>
      <c r="AY930" s="253"/>
      <c r="AZ930" s="253"/>
      <c r="BA930" s="253"/>
      <c r="BB930" s="253"/>
      <c r="BC930" s="253"/>
      <c r="BD930" s="253"/>
      <c r="BE930" s="253"/>
      <c r="BF930" s="253"/>
      <c r="BG930" s="253"/>
    </row>
    <row r="931" spans="2:59" s="252" customFormat="1" ht="15" customHeight="1" x14ac:dyDescent="0.25">
      <c r="B931" s="253"/>
      <c r="C931" s="253"/>
      <c r="D931" s="253"/>
      <c r="E931" s="253"/>
      <c r="F931" s="253"/>
      <c r="G931" s="253"/>
      <c r="H931" s="253"/>
      <c r="I931" s="253"/>
      <c r="J931" s="253"/>
      <c r="K931" s="253"/>
      <c r="L931" s="253"/>
      <c r="M931" s="253"/>
      <c r="N931" s="253"/>
      <c r="O931" s="253"/>
      <c r="P931" s="253"/>
      <c r="Q931" s="253"/>
      <c r="R931" s="253"/>
      <c r="S931" s="253"/>
      <c r="T931" s="253"/>
      <c r="U931" s="253" t="s">
        <v>1075</v>
      </c>
      <c r="V931" s="253"/>
      <c r="W931" s="253"/>
      <c r="X931" s="253"/>
      <c r="Y931" s="253"/>
      <c r="Z931" s="253"/>
      <c r="AA931" s="253"/>
      <c r="AB931" s="253"/>
      <c r="AC931" s="253" t="s">
        <v>320</v>
      </c>
      <c r="AD931" s="253"/>
      <c r="AE931" s="253"/>
      <c r="AF931" s="253"/>
      <c r="AG931" s="253"/>
      <c r="AH931" s="253"/>
      <c r="AI931" s="253"/>
      <c r="AJ931" s="253"/>
      <c r="AK931" s="253"/>
      <c r="AL931" s="253"/>
      <c r="AM931" s="253"/>
      <c r="AN931" s="253"/>
      <c r="AO931" s="253"/>
      <c r="AP931" s="253"/>
      <c r="AQ931" s="253"/>
      <c r="AR931" s="253"/>
      <c r="AS931" s="253"/>
      <c r="AT931" s="253"/>
      <c r="AU931" s="253"/>
      <c r="AV931" s="253"/>
      <c r="AW931" s="253"/>
      <c r="AX931" s="253"/>
      <c r="AY931" s="253"/>
      <c r="AZ931" s="253"/>
      <c r="BA931" s="253"/>
      <c r="BB931" s="253"/>
      <c r="BC931" s="253"/>
      <c r="BD931" s="253"/>
      <c r="BE931" s="253"/>
      <c r="BF931" s="253"/>
      <c r="BG931" s="253"/>
    </row>
    <row r="932" spans="2:59" s="252" customFormat="1" ht="15" customHeight="1" x14ac:dyDescent="0.25">
      <c r="B932" s="253"/>
      <c r="C932" s="253"/>
      <c r="D932" s="253"/>
      <c r="E932" s="253"/>
      <c r="F932" s="253"/>
      <c r="G932" s="253"/>
      <c r="H932" s="253"/>
      <c r="I932" s="253"/>
      <c r="J932" s="253"/>
      <c r="K932" s="253"/>
      <c r="L932" s="253"/>
      <c r="M932" s="253"/>
      <c r="N932" s="253"/>
      <c r="O932" s="253"/>
      <c r="P932" s="253"/>
      <c r="Q932" s="253"/>
      <c r="R932" s="253"/>
      <c r="S932" s="253"/>
      <c r="T932" s="253"/>
      <c r="U932" s="253" t="s">
        <v>1076</v>
      </c>
      <c r="V932" s="253"/>
      <c r="W932" s="253"/>
      <c r="X932" s="253"/>
      <c r="Y932" s="253"/>
      <c r="Z932" s="253"/>
      <c r="AA932" s="253"/>
      <c r="AB932" s="253"/>
      <c r="AC932" s="253" t="s">
        <v>332</v>
      </c>
      <c r="AD932" s="253"/>
      <c r="AE932" s="253"/>
      <c r="AF932" s="253"/>
      <c r="AG932" s="253"/>
      <c r="AH932" s="253"/>
      <c r="AI932" s="253"/>
      <c r="AJ932" s="253"/>
      <c r="AK932" s="253"/>
      <c r="AL932" s="253"/>
      <c r="AM932" s="253"/>
      <c r="AN932" s="253"/>
      <c r="AO932" s="253"/>
      <c r="AP932" s="253"/>
      <c r="AQ932" s="253"/>
      <c r="AR932" s="253"/>
      <c r="AS932" s="253"/>
      <c r="AT932" s="253"/>
      <c r="AU932" s="253"/>
      <c r="AV932" s="253"/>
      <c r="AW932" s="253"/>
      <c r="AX932" s="253"/>
      <c r="AY932" s="253"/>
      <c r="AZ932" s="253"/>
      <c r="BA932" s="253"/>
      <c r="BB932" s="253"/>
      <c r="BC932" s="253"/>
      <c r="BD932" s="253"/>
      <c r="BE932" s="253"/>
      <c r="BF932" s="253"/>
      <c r="BG932" s="253"/>
    </row>
    <row r="933" spans="2:59" s="252" customFormat="1" ht="15" customHeight="1" x14ac:dyDescent="0.25">
      <c r="B933" s="253"/>
      <c r="C933" s="253"/>
      <c r="D933" s="253"/>
      <c r="E933" s="253"/>
      <c r="F933" s="253"/>
      <c r="G933" s="253"/>
      <c r="H933" s="253"/>
      <c r="I933" s="253"/>
      <c r="J933" s="253"/>
      <c r="K933" s="253"/>
      <c r="L933" s="253"/>
      <c r="M933" s="253"/>
      <c r="N933" s="253"/>
      <c r="O933" s="253"/>
      <c r="P933" s="253"/>
      <c r="Q933" s="253"/>
      <c r="R933" s="253"/>
      <c r="S933" s="253"/>
      <c r="T933" s="253"/>
      <c r="U933" s="253" t="s">
        <v>1077</v>
      </c>
      <c r="V933" s="253"/>
      <c r="W933" s="253"/>
      <c r="X933" s="253"/>
      <c r="Y933" s="253"/>
      <c r="Z933" s="253"/>
      <c r="AA933" s="253"/>
      <c r="AB933" s="253"/>
      <c r="AC933" s="253" t="s">
        <v>320</v>
      </c>
      <c r="AD933" s="253"/>
      <c r="AE933" s="253"/>
      <c r="AF933" s="253"/>
      <c r="AG933" s="253"/>
      <c r="AH933" s="253"/>
      <c r="AI933" s="253"/>
      <c r="AJ933" s="253"/>
      <c r="AK933" s="253"/>
      <c r="AL933" s="253"/>
      <c r="AM933" s="253"/>
      <c r="AN933" s="253"/>
      <c r="AO933" s="253"/>
      <c r="AP933" s="253"/>
      <c r="AQ933" s="253"/>
      <c r="AR933" s="253"/>
      <c r="AS933" s="253"/>
      <c r="AT933" s="253"/>
      <c r="AU933" s="253"/>
      <c r="AV933" s="253"/>
      <c r="AW933" s="253"/>
      <c r="AX933" s="253"/>
      <c r="AY933" s="253"/>
      <c r="AZ933" s="253"/>
      <c r="BA933" s="253"/>
      <c r="BB933" s="253"/>
      <c r="BC933" s="253"/>
      <c r="BD933" s="253"/>
      <c r="BE933" s="253"/>
      <c r="BF933" s="253"/>
      <c r="BG933" s="253"/>
    </row>
    <row r="934" spans="2:59" s="252" customFormat="1" ht="15" customHeight="1" x14ac:dyDescent="0.25">
      <c r="B934" s="253"/>
      <c r="C934" s="253"/>
      <c r="D934" s="253"/>
      <c r="E934" s="253"/>
      <c r="F934" s="253"/>
      <c r="G934" s="253"/>
      <c r="H934" s="253"/>
      <c r="I934" s="253"/>
      <c r="J934" s="253"/>
      <c r="K934" s="253"/>
      <c r="L934" s="253"/>
      <c r="M934" s="253"/>
      <c r="N934" s="253"/>
      <c r="O934" s="253"/>
      <c r="P934" s="253"/>
      <c r="Q934" s="253"/>
      <c r="R934" s="253"/>
      <c r="S934" s="253"/>
      <c r="T934" s="253"/>
      <c r="U934" s="253" t="s">
        <v>1078</v>
      </c>
      <c r="V934" s="253"/>
      <c r="W934" s="253"/>
      <c r="X934" s="253"/>
      <c r="Y934" s="253"/>
      <c r="Z934" s="253"/>
      <c r="AA934" s="253"/>
      <c r="AB934" s="253"/>
      <c r="AC934" s="253" t="s">
        <v>320</v>
      </c>
      <c r="AD934" s="253"/>
      <c r="AE934" s="253"/>
      <c r="AF934" s="253"/>
      <c r="AG934" s="253"/>
      <c r="AH934" s="253"/>
      <c r="AI934" s="253"/>
      <c r="AJ934" s="253"/>
      <c r="AK934" s="253"/>
      <c r="AL934" s="253"/>
      <c r="AM934" s="253"/>
      <c r="AN934" s="253"/>
      <c r="AO934" s="253"/>
      <c r="AP934" s="253"/>
      <c r="AQ934" s="253"/>
      <c r="AR934" s="253"/>
      <c r="AS934" s="253"/>
      <c r="AT934" s="253"/>
      <c r="AU934" s="253"/>
      <c r="AV934" s="253"/>
      <c r="AW934" s="253"/>
      <c r="AX934" s="253"/>
      <c r="AY934" s="253"/>
      <c r="AZ934" s="253"/>
      <c r="BA934" s="253"/>
      <c r="BB934" s="253"/>
      <c r="BC934" s="253"/>
      <c r="BD934" s="253"/>
      <c r="BE934" s="253"/>
      <c r="BF934" s="253"/>
      <c r="BG934" s="253"/>
    </row>
    <row r="935" spans="2:59" s="252" customFormat="1" ht="15" customHeight="1" x14ac:dyDescent="0.25">
      <c r="B935" s="253"/>
      <c r="C935" s="253"/>
      <c r="D935" s="253"/>
      <c r="E935" s="253"/>
      <c r="F935" s="253"/>
      <c r="G935" s="253"/>
      <c r="H935" s="253"/>
      <c r="I935" s="253"/>
      <c r="J935" s="253"/>
      <c r="K935" s="253"/>
      <c r="L935" s="253"/>
      <c r="M935" s="253"/>
      <c r="N935" s="253"/>
      <c r="O935" s="253"/>
      <c r="P935" s="253"/>
      <c r="Q935" s="253"/>
      <c r="R935" s="253"/>
      <c r="S935" s="253"/>
      <c r="T935" s="253"/>
      <c r="U935" s="253" t="s">
        <v>1079</v>
      </c>
      <c r="V935" s="253"/>
      <c r="W935" s="253"/>
      <c r="X935" s="253"/>
      <c r="Y935" s="253"/>
      <c r="Z935" s="253"/>
      <c r="AA935" s="253"/>
      <c r="AB935" s="253"/>
      <c r="AC935" s="253" t="s">
        <v>332</v>
      </c>
      <c r="AD935" s="253"/>
      <c r="AE935" s="253"/>
      <c r="AF935" s="253"/>
      <c r="AG935" s="253"/>
      <c r="AH935" s="253"/>
      <c r="AI935" s="253"/>
      <c r="AJ935" s="253"/>
      <c r="AK935" s="253"/>
      <c r="AL935" s="253"/>
      <c r="AM935" s="253"/>
      <c r="AN935" s="253"/>
      <c r="AO935" s="253"/>
      <c r="AP935" s="253"/>
      <c r="AQ935" s="253"/>
      <c r="AR935" s="253"/>
      <c r="AS935" s="253"/>
      <c r="AT935" s="253"/>
      <c r="AU935" s="253"/>
      <c r="AV935" s="253"/>
      <c r="AW935" s="253"/>
      <c r="AX935" s="253"/>
      <c r="AY935" s="253"/>
      <c r="AZ935" s="253"/>
      <c r="BA935" s="253"/>
      <c r="BB935" s="253"/>
      <c r="BC935" s="253"/>
      <c r="BD935" s="253"/>
      <c r="BE935" s="253"/>
      <c r="BF935" s="253"/>
      <c r="BG935" s="253"/>
    </row>
    <row r="936" spans="2:59" s="252" customFormat="1" ht="15" customHeight="1" x14ac:dyDescent="0.25">
      <c r="B936" s="253"/>
      <c r="C936" s="253"/>
      <c r="D936" s="253"/>
      <c r="E936" s="253"/>
      <c r="F936" s="253"/>
      <c r="G936" s="253"/>
      <c r="H936" s="253"/>
      <c r="I936" s="253"/>
      <c r="J936" s="253"/>
      <c r="K936" s="253"/>
      <c r="L936" s="253"/>
      <c r="M936" s="253"/>
      <c r="N936" s="253"/>
      <c r="O936" s="253"/>
      <c r="P936" s="253"/>
      <c r="Q936" s="253"/>
      <c r="R936" s="253"/>
      <c r="S936" s="253"/>
      <c r="T936" s="253"/>
      <c r="U936" s="253" t="s">
        <v>1080</v>
      </c>
      <c r="V936" s="253"/>
      <c r="W936" s="253"/>
      <c r="X936" s="253"/>
      <c r="Y936" s="253"/>
      <c r="Z936" s="253"/>
      <c r="AA936" s="253"/>
      <c r="AB936" s="253"/>
      <c r="AC936" s="253" t="s">
        <v>329</v>
      </c>
      <c r="AD936" s="253"/>
      <c r="AE936" s="253"/>
      <c r="AF936" s="253"/>
      <c r="AG936" s="253"/>
      <c r="AH936" s="253"/>
      <c r="AI936" s="253"/>
      <c r="AJ936" s="253"/>
      <c r="AK936" s="253"/>
      <c r="AL936" s="253"/>
      <c r="AM936" s="253"/>
      <c r="AN936" s="253"/>
      <c r="AO936" s="253"/>
      <c r="AP936" s="253"/>
      <c r="AQ936" s="253"/>
      <c r="AR936" s="253"/>
      <c r="AS936" s="253"/>
      <c r="AT936" s="253"/>
      <c r="AU936" s="253"/>
      <c r="AV936" s="253"/>
      <c r="AW936" s="253"/>
      <c r="AX936" s="253"/>
      <c r="AY936" s="253"/>
      <c r="AZ936" s="253"/>
      <c r="BA936" s="253"/>
      <c r="BB936" s="253"/>
      <c r="BC936" s="253"/>
      <c r="BD936" s="253"/>
      <c r="BE936" s="253"/>
      <c r="BF936" s="253"/>
      <c r="BG936" s="253"/>
    </row>
    <row r="937" spans="2:59" s="252" customFormat="1" ht="15" customHeight="1" x14ac:dyDescent="0.25">
      <c r="B937" s="253"/>
      <c r="C937" s="253"/>
      <c r="D937" s="253"/>
      <c r="E937" s="253"/>
      <c r="F937" s="253"/>
      <c r="G937" s="253"/>
      <c r="H937" s="253"/>
      <c r="I937" s="253"/>
      <c r="J937" s="253"/>
      <c r="K937" s="253"/>
      <c r="L937" s="253"/>
      <c r="M937" s="253"/>
      <c r="N937" s="253"/>
      <c r="O937" s="253"/>
      <c r="P937" s="253"/>
      <c r="Q937" s="253"/>
      <c r="R937" s="253"/>
      <c r="S937" s="253"/>
      <c r="T937" s="253"/>
      <c r="U937" s="253" t="s">
        <v>1081</v>
      </c>
      <c r="V937" s="253"/>
      <c r="W937" s="253"/>
      <c r="X937" s="253"/>
      <c r="Y937" s="253"/>
      <c r="Z937" s="253"/>
      <c r="AA937" s="253"/>
      <c r="AB937" s="253"/>
      <c r="AC937" s="253" t="s">
        <v>320</v>
      </c>
      <c r="AD937" s="253"/>
      <c r="AE937" s="253"/>
      <c r="AF937" s="253"/>
      <c r="AG937" s="253"/>
      <c r="AH937" s="253"/>
      <c r="AI937" s="253"/>
      <c r="AJ937" s="253"/>
      <c r="AK937" s="253"/>
      <c r="AL937" s="253"/>
      <c r="AM937" s="253"/>
      <c r="AN937" s="253"/>
      <c r="AO937" s="253"/>
      <c r="AP937" s="253"/>
      <c r="AQ937" s="253"/>
      <c r="AR937" s="253"/>
      <c r="AS937" s="253"/>
      <c r="AT937" s="253"/>
      <c r="AU937" s="253"/>
      <c r="AV937" s="253"/>
      <c r="AW937" s="253"/>
      <c r="AX937" s="253"/>
      <c r="AY937" s="253"/>
      <c r="AZ937" s="253"/>
      <c r="BA937" s="253"/>
      <c r="BB937" s="253"/>
      <c r="BC937" s="253"/>
      <c r="BD937" s="253"/>
      <c r="BE937" s="253"/>
      <c r="BF937" s="253"/>
      <c r="BG937" s="253"/>
    </row>
    <row r="938" spans="2:59" s="252" customFormat="1" ht="15" customHeight="1" x14ac:dyDescent="0.25">
      <c r="B938" s="253"/>
      <c r="C938" s="253"/>
      <c r="D938" s="253"/>
      <c r="E938" s="253"/>
      <c r="F938" s="253"/>
      <c r="G938" s="253"/>
      <c r="H938" s="253"/>
      <c r="I938" s="253"/>
      <c r="J938" s="253"/>
      <c r="K938" s="253"/>
      <c r="L938" s="253"/>
      <c r="M938" s="253"/>
      <c r="N938" s="253"/>
      <c r="O938" s="253"/>
      <c r="P938" s="253"/>
      <c r="Q938" s="253"/>
      <c r="R938" s="253"/>
      <c r="S938" s="253"/>
      <c r="T938" s="253"/>
      <c r="U938" s="253" t="s">
        <v>1082</v>
      </c>
      <c r="V938" s="253"/>
      <c r="W938" s="253"/>
      <c r="X938" s="253"/>
      <c r="Y938" s="253"/>
      <c r="Z938" s="253"/>
      <c r="AA938" s="253"/>
      <c r="AB938" s="253"/>
      <c r="AC938" s="253" t="s">
        <v>323</v>
      </c>
      <c r="AD938" s="253"/>
      <c r="AE938" s="253"/>
      <c r="AF938" s="253"/>
      <c r="AG938" s="253"/>
      <c r="AH938" s="253"/>
      <c r="AI938" s="253"/>
      <c r="AJ938" s="253"/>
      <c r="AK938" s="253"/>
      <c r="AL938" s="253"/>
      <c r="AM938" s="253"/>
      <c r="AN938" s="253"/>
      <c r="AO938" s="253"/>
      <c r="AP938" s="253"/>
      <c r="AQ938" s="253"/>
      <c r="AR938" s="253"/>
      <c r="AS938" s="253"/>
      <c r="AT938" s="253"/>
      <c r="AU938" s="253"/>
      <c r="AV938" s="253"/>
      <c r="AW938" s="253"/>
      <c r="AX938" s="253"/>
      <c r="AY938" s="253"/>
      <c r="AZ938" s="253"/>
      <c r="BA938" s="253"/>
      <c r="BB938" s="253"/>
      <c r="BC938" s="253"/>
      <c r="BD938" s="253"/>
      <c r="BE938" s="253"/>
      <c r="BF938" s="253"/>
      <c r="BG938" s="253"/>
    </row>
    <row r="939" spans="2:59" s="252" customFormat="1" ht="15" customHeight="1" x14ac:dyDescent="0.25">
      <c r="B939" s="253"/>
      <c r="C939" s="253"/>
      <c r="D939" s="253"/>
      <c r="E939" s="253"/>
      <c r="F939" s="253"/>
      <c r="G939" s="253"/>
      <c r="H939" s="253"/>
      <c r="I939" s="253"/>
      <c r="J939" s="253"/>
      <c r="K939" s="253"/>
      <c r="L939" s="253"/>
      <c r="M939" s="253"/>
      <c r="N939" s="253"/>
      <c r="O939" s="253"/>
      <c r="P939" s="253"/>
      <c r="Q939" s="253"/>
      <c r="R939" s="253"/>
      <c r="S939" s="253"/>
      <c r="T939" s="253"/>
      <c r="U939" s="253" t="s">
        <v>1083</v>
      </c>
      <c r="V939" s="253"/>
      <c r="W939" s="253"/>
      <c r="X939" s="253"/>
      <c r="Y939" s="253"/>
      <c r="Z939" s="253"/>
      <c r="AA939" s="253"/>
      <c r="AB939" s="253"/>
      <c r="AC939" s="253" t="s">
        <v>320</v>
      </c>
      <c r="AD939" s="253"/>
      <c r="AE939" s="253"/>
      <c r="AF939" s="253"/>
      <c r="AG939" s="253"/>
      <c r="AH939" s="253"/>
      <c r="AI939" s="253"/>
      <c r="AJ939" s="253"/>
      <c r="AK939" s="253"/>
      <c r="AL939" s="253"/>
      <c r="AM939" s="253"/>
      <c r="AN939" s="253"/>
      <c r="AO939" s="253"/>
      <c r="AP939" s="253"/>
      <c r="AQ939" s="253"/>
      <c r="AR939" s="253"/>
      <c r="AS939" s="253"/>
      <c r="AT939" s="253"/>
      <c r="AU939" s="253"/>
      <c r="AV939" s="253"/>
      <c r="AW939" s="253"/>
      <c r="AX939" s="253"/>
      <c r="AY939" s="253"/>
      <c r="AZ939" s="253"/>
      <c r="BA939" s="253"/>
      <c r="BB939" s="253"/>
      <c r="BC939" s="253"/>
      <c r="BD939" s="253"/>
      <c r="BE939" s="253"/>
      <c r="BF939" s="253"/>
      <c r="BG939" s="253"/>
    </row>
    <row r="940" spans="2:59" s="252" customFormat="1" ht="15" customHeight="1" x14ac:dyDescent="0.25">
      <c r="B940" s="253"/>
      <c r="C940" s="253"/>
      <c r="D940" s="253"/>
      <c r="E940" s="253"/>
      <c r="F940" s="253"/>
      <c r="G940" s="253"/>
      <c r="H940" s="253"/>
      <c r="I940" s="253"/>
      <c r="J940" s="253"/>
      <c r="K940" s="253"/>
      <c r="L940" s="253"/>
      <c r="M940" s="253"/>
      <c r="N940" s="253"/>
      <c r="O940" s="253"/>
      <c r="P940" s="253"/>
      <c r="Q940" s="253"/>
      <c r="R940" s="253"/>
      <c r="S940" s="253"/>
      <c r="T940" s="253"/>
      <c r="U940" s="253" t="s">
        <v>1084</v>
      </c>
      <c r="V940" s="253"/>
      <c r="W940" s="253"/>
      <c r="X940" s="253"/>
      <c r="Y940" s="253"/>
      <c r="Z940" s="253"/>
      <c r="AA940" s="253"/>
      <c r="AB940" s="253"/>
      <c r="AC940" s="253" t="s">
        <v>320</v>
      </c>
      <c r="AD940" s="253"/>
      <c r="AE940" s="253"/>
      <c r="AF940" s="253"/>
      <c r="AG940" s="253"/>
      <c r="AH940" s="253"/>
      <c r="AI940" s="253"/>
      <c r="AJ940" s="253"/>
      <c r="AK940" s="253"/>
      <c r="AL940" s="253"/>
      <c r="AM940" s="253"/>
      <c r="AN940" s="253"/>
      <c r="AO940" s="253"/>
      <c r="AP940" s="253"/>
      <c r="AQ940" s="253"/>
      <c r="AR940" s="253"/>
      <c r="AS940" s="253"/>
      <c r="AT940" s="253"/>
      <c r="AU940" s="253"/>
      <c r="AV940" s="253"/>
      <c r="AW940" s="253"/>
      <c r="AX940" s="253"/>
      <c r="AY940" s="253"/>
      <c r="AZ940" s="253"/>
      <c r="BA940" s="253"/>
      <c r="BB940" s="253"/>
      <c r="BC940" s="253"/>
      <c r="BD940" s="253"/>
      <c r="BE940" s="253"/>
      <c r="BF940" s="253"/>
      <c r="BG940" s="253"/>
    </row>
    <row r="941" spans="2:59" s="252" customFormat="1" ht="15" customHeight="1" x14ac:dyDescent="0.25">
      <c r="B941" s="253"/>
      <c r="C941" s="253"/>
      <c r="D941" s="253"/>
      <c r="E941" s="253"/>
      <c r="F941" s="253"/>
      <c r="G941" s="253"/>
      <c r="H941" s="253"/>
      <c r="I941" s="253"/>
      <c r="J941" s="253"/>
      <c r="K941" s="253"/>
      <c r="L941" s="253"/>
      <c r="M941" s="253"/>
      <c r="N941" s="253"/>
      <c r="O941" s="253"/>
      <c r="P941" s="253"/>
      <c r="Q941" s="253"/>
      <c r="R941" s="253"/>
      <c r="S941" s="253"/>
      <c r="T941" s="253"/>
      <c r="U941" s="253" t="s">
        <v>1085</v>
      </c>
      <c r="V941" s="253"/>
      <c r="W941" s="253"/>
      <c r="X941" s="253"/>
      <c r="Y941" s="253"/>
      <c r="Z941" s="253"/>
      <c r="AA941" s="253"/>
      <c r="AB941" s="253"/>
      <c r="AC941" s="253" t="s">
        <v>332</v>
      </c>
      <c r="AD941" s="253"/>
      <c r="AE941" s="253"/>
      <c r="AF941" s="253"/>
      <c r="AG941" s="253"/>
      <c r="AH941" s="253"/>
      <c r="AI941" s="253"/>
      <c r="AJ941" s="253"/>
      <c r="AK941" s="253"/>
      <c r="AL941" s="253"/>
      <c r="AM941" s="253"/>
      <c r="AN941" s="253"/>
      <c r="AO941" s="253"/>
      <c r="AP941" s="253"/>
      <c r="AQ941" s="253"/>
      <c r="AR941" s="253"/>
      <c r="AS941" s="253"/>
      <c r="AT941" s="253"/>
      <c r="AU941" s="253"/>
      <c r="AV941" s="253"/>
      <c r="AW941" s="253"/>
      <c r="AX941" s="253"/>
      <c r="AY941" s="253"/>
      <c r="AZ941" s="253"/>
      <c r="BA941" s="253"/>
      <c r="BB941" s="253"/>
      <c r="BC941" s="253"/>
      <c r="BD941" s="253"/>
      <c r="BE941" s="253"/>
      <c r="BF941" s="253"/>
      <c r="BG941" s="253"/>
    </row>
    <row r="942" spans="2:59" s="252" customFormat="1" ht="15" customHeight="1" x14ac:dyDescent="0.25">
      <c r="B942" s="253"/>
      <c r="C942" s="253"/>
      <c r="D942" s="253"/>
      <c r="E942" s="253"/>
      <c r="F942" s="253"/>
      <c r="G942" s="253"/>
      <c r="H942" s="253"/>
      <c r="I942" s="253"/>
      <c r="J942" s="253"/>
      <c r="K942" s="253"/>
      <c r="L942" s="253"/>
      <c r="M942" s="253"/>
      <c r="N942" s="253"/>
      <c r="O942" s="253"/>
      <c r="P942" s="253"/>
      <c r="Q942" s="253"/>
      <c r="R942" s="253"/>
      <c r="S942" s="253"/>
      <c r="T942" s="253"/>
      <c r="U942" s="253" t="s">
        <v>1086</v>
      </c>
      <c r="V942" s="253"/>
      <c r="W942" s="253"/>
      <c r="X942" s="253"/>
      <c r="Y942" s="253"/>
      <c r="Z942" s="253"/>
      <c r="AA942" s="253"/>
      <c r="AB942" s="253"/>
      <c r="AC942" s="253" t="s">
        <v>329</v>
      </c>
      <c r="AD942" s="253"/>
      <c r="AE942" s="253"/>
      <c r="AF942" s="253"/>
      <c r="AG942" s="253"/>
      <c r="AH942" s="253"/>
      <c r="AI942" s="253"/>
      <c r="AJ942" s="253"/>
      <c r="AK942" s="253"/>
      <c r="AL942" s="253"/>
      <c r="AM942" s="253"/>
      <c r="AN942" s="253"/>
      <c r="AO942" s="253"/>
      <c r="AP942" s="253"/>
      <c r="AQ942" s="253"/>
      <c r="AR942" s="253"/>
      <c r="AS942" s="253"/>
      <c r="AT942" s="253"/>
      <c r="AU942" s="253"/>
      <c r="AV942" s="253"/>
      <c r="AW942" s="253"/>
      <c r="AX942" s="253"/>
      <c r="AY942" s="253"/>
      <c r="AZ942" s="253"/>
      <c r="BA942" s="253"/>
      <c r="BB942" s="253"/>
      <c r="BC942" s="253"/>
      <c r="BD942" s="253"/>
      <c r="BE942" s="253"/>
      <c r="BF942" s="253"/>
      <c r="BG942" s="253"/>
    </row>
    <row r="943" spans="2:59" s="252" customFormat="1" ht="15" customHeight="1" x14ac:dyDescent="0.25">
      <c r="B943" s="253"/>
      <c r="C943" s="253"/>
      <c r="D943" s="253"/>
      <c r="E943" s="253"/>
      <c r="F943" s="253"/>
      <c r="G943" s="253"/>
      <c r="H943" s="253"/>
      <c r="I943" s="253"/>
      <c r="J943" s="253"/>
      <c r="K943" s="253"/>
      <c r="L943" s="253"/>
      <c r="M943" s="253"/>
      <c r="N943" s="253"/>
      <c r="O943" s="253"/>
      <c r="P943" s="253"/>
      <c r="Q943" s="253"/>
      <c r="R943" s="253"/>
      <c r="S943" s="253"/>
      <c r="T943" s="253"/>
      <c r="U943" s="253" t="s">
        <v>1087</v>
      </c>
      <c r="V943" s="253"/>
      <c r="W943" s="253"/>
      <c r="X943" s="253"/>
      <c r="Y943" s="253"/>
      <c r="Z943" s="253"/>
      <c r="AA943" s="253"/>
      <c r="AB943" s="253"/>
      <c r="AC943" s="253" t="s">
        <v>318</v>
      </c>
      <c r="AD943" s="253"/>
      <c r="AE943" s="253"/>
      <c r="AF943" s="253"/>
      <c r="AG943" s="253"/>
      <c r="AH943" s="253"/>
      <c r="AI943" s="253"/>
      <c r="AJ943" s="253"/>
      <c r="AK943" s="253"/>
      <c r="AL943" s="253"/>
      <c r="AM943" s="253"/>
      <c r="AN943" s="253"/>
      <c r="AO943" s="253"/>
      <c r="AP943" s="253"/>
      <c r="AQ943" s="253"/>
      <c r="AR943" s="253"/>
      <c r="AS943" s="253"/>
      <c r="AT943" s="253"/>
      <c r="AU943" s="253"/>
      <c r="AV943" s="253"/>
      <c r="AW943" s="253"/>
      <c r="AX943" s="253"/>
      <c r="AY943" s="253"/>
      <c r="AZ943" s="253"/>
      <c r="BA943" s="253"/>
      <c r="BB943" s="253"/>
      <c r="BC943" s="253"/>
      <c r="BD943" s="253"/>
      <c r="BE943" s="253"/>
      <c r="BF943" s="253"/>
      <c r="BG943" s="253"/>
    </row>
    <row r="944" spans="2:59" s="252" customFormat="1" ht="15" customHeight="1" x14ac:dyDescent="0.25">
      <c r="B944" s="253"/>
      <c r="C944" s="253"/>
      <c r="D944" s="253"/>
      <c r="E944" s="253"/>
      <c r="F944" s="253"/>
      <c r="G944" s="253"/>
      <c r="H944" s="253"/>
      <c r="I944" s="253"/>
      <c r="J944" s="253"/>
      <c r="K944" s="253"/>
      <c r="L944" s="253"/>
      <c r="M944" s="253"/>
      <c r="N944" s="253"/>
      <c r="O944" s="253"/>
      <c r="P944" s="253"/>
      <c r="Q944" s="253"/>
      <c r="R944" s="253"/>
      <c r="S944" s="253"/>
      <c r="T944" s="253"/>
      <c r="U944" s="253" t="s">
        <v>1088</v>
      </c>
      <c r="V944" s="253"/>
      <c r="W944" s="253"/>
      <c r="X944" s="253"/>
      <c r="Y944" s="253"/>
      <c r="Z944" s="253"/>
      <c r="AA944" s="253"/>
      <c r="AB944" s="253"/>
      <c r="AC944" s="253" t="s">
        <v>316</v>
      </c>
      <c r="AD944" s="253"/>
      <c r="AE944" s="253"/>
      <c r="AF944" s="253"/>
      <c r="AG944" s="253"/>
      <c r="AH944" s="253"/>
      <c r="AI944" s="253"/>
      <c r="AJ944" s="253"/>
      <c r="AK944" s="253"/>
      <c r="AL944" s="253"/>
      <c r="AM944" s="253"/>
      <c r="AN944" s="253"/>
      <c r="AO944" s="253"/>
      <c r="AP944" s="253"/>
      <c r="AQ944" s="253"/>
      <c r="AR944" s="253"/>
      <c r="AS944" s="253"/>
      <c r="AT944" s="253"/>
      <c r="AU944" s="253"/>
      <c r="AV944" s="253"/>
      <c r="AW944" s="253"/>
      <c r="AX944" s="253"/>
      <c r="AY944" s="253"/>
      <c r="AZ944" s="253"/>
      <c r="BA944" s="253"/>
      <c r="BB944" s="253"/>
      <c r="BC944" s="253"/>
      <c r="BD944" s="253"/>
      <c r="BE944" s="253"/>
      <c r="BF944" s="253"/>
      <c r="BG944" s="253"/>
    </row>
    <row r="945" spans="2:59" s="252" customFormat="1" ht="15" customHeight="1" x14ac:dyDescent="0.25">
      <c r="B945" s="253"/>
      <c r="C945" s="253"/>
      <c r="D945" s="253"/>
      <c r="E945" s="253"/>
      <c r="F945" s="253"/>
      <c r="G945" s="253"/>
      <c r="H945" s="253"/>
      <c r="I945" s="253"/>
      <c r="J945" s="253"/>
      <c r="K945" s="253"/>
      <c r="L945" s="253"/>
      <c r="M945" s="253"/>
      <c r="N945" s="253"/>
      <c r="O945" s="253"/>
      <c r="P945" s="253"/>
      <c r="Q945" s="253"/>
      <c r="R945" s="253"/>
      <c r="S945" s="253"/>
      <c r="T945" s="253"/>
      <c r="U945" s="253" t="s">
        <v>1089</v>
      </c>
      <c r="V945" s="253"/>
      <c r="W945" s="253"/>
      <c r="X945" s="253"/>
      <c r="Y945" s="253"/>
      <c r="Z945" s="253"/>
      <c r="AA945" s="253"/>
      <c r="AB945" s="253"/>
      <c r="AC945" s="253" t="s">
        <v>323</v>
      </c>
      <c r="AD945" s="253"/>
      <c r="AE945" s="253"/>
      <c r="AF945" s="253"/>
      <c r="AG945" s="253"/>
      <c r="AH945" s="253"/>
      <c r="AI945" s="253"/>
      <c r="AJ945" s="253"/>
      <c r="AK945" s="253"/>
      <c r="AL945" s="253"/>
      <c r="AM945" s="253"/>
      <c r="AN945" s="253"/>
      <c r="AO945" s="253"/>
      <c r="AP945" s="253"/>
      <c r="AQ945" s="253"/>
      <c r="AR945" s="253"/>
      <c r="AS945" s="253"/>
      <c r="AT945" s="253"/>
      <c r="AU945" s="253"/>
      <c r="AV945" s="253"/>
      <c r="AW945" s="253"/>
      <c r="AX945" s="253"/>
      <c r="AY945" s="253"/>
      <c r="AZ945" s="253"/>
      <c r="BA945" s="253"/>
      <c r="BB945" s="253"/>
      <c r="BC945" s="253"/>
      <c r="BD945" s="253"/>
      <c r="BE945" s="253"/>
      <c r="BF945" s="253"/>
      <c r="BG945" s="253"/>
    </row>
    <row r="946" spans="2:59" s="252" customFormat="1" ht="15" customHeight="1" x14ac:dyDescent="0.25">
      <c r="B946" s="253"/>
      <c r="C946" s="253"/>
      <c r="D946" s="253"/>
      <c r="E946" s="253"/>
      <c r="F946" s="253"/>
      <c r="G946" s="253"/>
      <c r="H946" s="253"/>
      <c r="I946" s="253"/>
      <c r="J946" s="253"/>
      <c r="K946" s="253"/>
      <c r="L946" s="253"/>
      <c r="M946" s="253"/>
      <c r="N946" s="253"/>
      <c r="O946" s="253"/>
      <c r="P946" s="253"/>
      <c r="Q946" s="253"/>
      <c r="R946" s="253"/>
      <c r="S946" s="253"/>
      <c r="T946" s="253"/>
      <c r="U946" s="253" t="s">
        <v>1090</v>
      </c>
      <c r="V946" s="253"/>
      <c r="W946" s="253"/>
      <c r="X946" s="253"/>
      <c r="Y946" s="253"/>
      <c r="Z946" s="253"/>
      <c r="AA946" s="253"/>
      <c r="AB946" s="253"/>
      <c r="AC946" s="253" t="s">
        <v>332</v>
      </c>
      <c r="AD946" s="253"/>
      <c r="AE946" s="253"/>
      <c r="AF946" s="253"/>
      <c r="AG946" s="253"/>
      <c r="AH946" s="253"/>
      <c r="AI946" s="253"/>
      <c r="AJ946" s="253"/>
      <c r="AK946" s="253"/>
      <c r="AL946" s="253"/>
      <c r="AM946" s="253"/>
      <c r="AN946" s="253"/>
      <c r="AO946" s="253"/>
      <c r="AP946" s="253"/>
      <c r="AQ946" s="253"/>
      <c r="AR946" s="253"/>
      <c r="AS946" s="253"/>
      <c r="AT946" s="253"/>
      <c r="AU946" s="253"/>
      <c r="AV946" s="253"/>
      <c r="AW946" s="253"/>
      <c r="AX946" s="253"/>
      <c r="AY946" s="253"/>
      <c r="AZ946" s="253"/>
      <c r="BA946" s="253"/>
      <c r="BB946" s="253"/>
      <c r="BC946" s="253"/>
      <c r="BD946" s="253"/>
      <c r="BE946" s="253"/>
      <c r="BF946" s="253"/>
      <c r="BG946" s="253"/>
    </row>
    <row r="947" spans="2:59" s="252" customFormat="1" ht="15" customHeight="1" x14ac:dyDescent="0.25">
      <c r="B947" s="253"/>
      <c r="C947" s="253"/>
      <c r="D947" s="253"/>
      <c r="E947" s="253"/>
      <c r="F947" s="253"/>
      <c r="G947" s="253"/>
      <c r="H947" s="253"/>
      <c r="I947" s="253"/>
      <c r="J947" s="253"/>
      <c r="K947" s="253"/>
      <c r="L947" s="253"/>
      <c r="M947" s="253"/>
      <c r="N947" s="253"/>
      <c r="O947" s="253"/>
      <c r="P947" s="253"/>
      <c r="Q947" s="253"/>
      <c r="R947" s="253"/>
      <c r="S947" s="253"/>
      <c r="T947" s="253"/>
      <c r="U947" s="253" t="s">
        <v>1091</v>
      </c>
      <c r="V947" s="253"/>
      <c r="W947" s="253"/>
      <c r="X947" s="253"/>
      <c r="Y947" s="253"/>
      <c r="Z947" s="253"/>
      <c r="AA947" s="253"/>
      <c r="AB947" s="253"/>
      <c r="AC947" s="253" t="s">
        <v>393</v>
      </c>
      <c r="AD947" s="253"/>
      <c r="AE947" s="253"/>
      <c r="AF947" s="253"/>
      <c r="AG947" s="253"/>
      <c r="AH947" s="253"/>
      <c r="AI947" s="253"/>
      <c r="AJ947" s="253"/>
      <c r="AK947" s="253"/>
      <c r="AL947" s="253"/>
      <c r="AM947" s="253"/>
      <c r="AN947" s="253"/>
      <c r="AO947" s="253"/>
      <c r="AP947" s="253"/>
      <c r="AQ947" s="253"/>
      <c r="AR947" s="253"/>
      <c r="AS947" s="253"/>
      <c r="AT947" s="253"/>
      <c r="AU947" s="253"/>
      <c r="AV947" s="253"/>
      <c r="AW947" s="253"/>
      <c r="AX947" s="253"/>
      <c r="AY947" s="253"/>
      <c r="AZ947" s="253"/>
      <c r="BA947" s="253"/>
      <c r="BB947" s="253"/>
      <c r="BC947" s="253"/>
      <c r="BD947" s="253"/>
      <c r="BE947" s="253"/>
      <c r="BF947" s="253"/>
      <c r="BG947" s="253"/>
    </row>
    <row r="948" spans="2:59" s="252" customFormat="1" ht="15" customHeight="1" x14ac:dyDescent="0.25">
      <c r="B948" s="253"/>
      <c r="C948" s="253"/>
      <c r="D948" s="253"/>
      <c r="E948" s="253"/>
      <c r="F948" s="253"/>
      <c r="G948" s="253"/>
      <c r="H948" s="253"/>
      <c r="I948" s="253"/>
      <c r="J948" s="253"/>
      <c r="K948" s="253"/>
      <c r="L948" s="253"/>
      <c r="M948" s="253"/>
      <c r="N948" s="253"/>
      <c r="O948" s="253"/>
      <c r="P948" s="253"/>
      <c r="Q948" s="253"/>
      <c r="R948" s="253"/>
      <c r="S948" s="253"/>
      <c r="T948" s="253"/>
      <c r="U948" s="253" t="s">
        <v>1092</v>
      </c>
      <c r="V948" s="253"/>
      <c r="W948" s="253"/>
      <c r="X948" s="253"/>
      <c r="Y948" s="253"/>
      <c r="Z948" s="253"/>
      <c r="AA948" s="253"/>
      <c r="AB948" s="253"/>
      <c r="AC948" s="253" t="s">
        <v>332</v>
      </c>
      <c r="AD948" s="253"/>
      <c r="AE948" s="253"/>
      <c r="AF948" s="253"/>
      <c r="AG948" s="253"/>
      <c r="AH948" s="253"/>
      <c r="AI948" s="253"/>
      <c r="AJ948" s="253"/>
      <c r="AK948" s="253"/>
      <c r="AL948" s="253"/>
      <c r="AM948" s="253"/>
      <c r="AN948" s="253"/>
      <c r="AO948" s="253"/>
      <c r="AP948" s="253"/>
      <c r="AQ948" s="253"/>
      <c r="AR948" s="253"/>
      <c r="AS948" s="253"/>
      <c r="AT948" s="253"/>
      <c r="AU948" s="253"/>
      <c r="AV948" s="253"/>
      <c r="AW948" s="253"/>
      <c r="AX948" s="253"/>
      <c r="AY948" s="253"/>
      <c r="AZ948" s="253"/>
      <c r="BA948" s="253"/>
      <c r="BB948" s="253"/>
      <c r="BC948" s="253"/>
      <c r="BD948" s="253"/>
      <c r="BE948" s="253"/>
      <c r="BF948" s="253"/>
      <c r="BG948" s="253"/>
    </row>
    <row r="949" spans="2:59" s="252" customFormat="1" ht="15" customHeight="1" x14ac:dyDescent="0.25">
      <c r="B949" s="253"/>
      <c r="C949" s="253"/>
      <c r="D949" s="253"/>
      <c r="E949" s="253"/>
      <c r="F949" s="253"/>
      <c r="G949" s="253"/>
      <c r="H949" s="253"/>
      <c r="I949" s="253"/>
      <c r="J949" s="253"/>
      <c r="K949" s="253"/>
      <c r="L949" s="253"/>
      <c r="M949" s="253"/>
      <c r="N949" s="253"/>
      <c r="O949" s="253"/>
      <c r="P949" s="253"/>
      <c r="Q949" s="253"/>
      <c r="R949" s="253"/>
      <c r="S949" s="253"/>
      <c r="T949" s="253"/>
      <c r="U949" s="253" t="s">
        <v>1093</v>
      </c>
      <c r="V949" s="253"/>
      <c r="W949" s="253"/>
      <c r="X949" s="253"/>
      <c r="Y949" s="253"/>
      <c r="Z949" s="253"/>
      <c r="AA949" s="253"/>
      <c r="AB949" s="253"/>
      <c r="AC949" s="253" t="s">
        <v>329</v>
      </c>
      <c r="AD949" s="253"/>
      <c r="AE949" s="253"/>
      <c r="AF949" s="253"/>
      <c r="AG949" s="253"/>
      <c r="AH949" s="253"/>
      <c r="AI949" s="253"/>
      <c r="AJ949" s="253"/>
      <c r="AK949" s="253"/>
      <c r="AL949" s="253"/>
      <c r="AM949" s="253"/>
      <c r="AN949" s="253"/>
      <c r="AO949" s="253"/>
      <c r="AP949" s="253"/>
      <c r="AQ949" s="253"/>
      <c r="AR949" s="253"/>
      <c r="AS949" s="253"/>
      <c r="AT949" s="253"/>
      <c r="AU949" s="253"/>
      <c r="AV949" s="253"/>
      <c r="AW949" s="253"/>
      <c r="AX949" s="253"/>
      <c r="AY949" s="253"/>
      <c r="AZ949" s="253"/>
      <c r="BA949" s="253"/>
      <c r="BB949" s="253"/>
      <c r="BC949" s="253"/>
      <c r="BD949" s="253"/>
      <c r="BE949" s="253"/>
      <c r="BF949" s="253"/>
      <c r="BG949" s="253"/>
    </row>
    <row r="950" spans="2:59" s="252" customFormat="1" ht="15" customHeight="1" x14ac:dyDescent="0.25">
      <c r="B950" s="253"/>
      <c r="C950" s="253"/>
      <c r="D950" s="253"/>
      <c r="E950" s="253"/>
      <c r="F950" s="253"/>
      <c r="G950" s="253"/>
      <c r="H950" s="253"/>
      <c r="I950" s="253"/>
      <c r="J950" s="253"/>
      <c r="K950" s="253"/>
      <c r="L950" s="253"/>
      <c r="M950" s="253"/>
      <c r="N950" s="253"/>
      <c r="O950" s="253"/>
      <c r="P950" s="253"/>
      <c r="Q950" s="253"/>
      <c r="R950" s="253"/>
      <c r="S950" s="253"/>
      <c r="T950" s="253"/>
      <c r="U950" s="253" t="s">
        <v>1094</v>
      </c>
      <c r="V950" s="253"/>
      <c r="W950" s="253"/>
      <c r="X950" s="253"/>
      <c r="Y950" s="253"/>
      <c r="Z950" s="253"/>
      <c r="AA950" s="253"/>
      <c r="AB950" s="253"/>
      <c r="AC950" s="253" t="s">
        <v>357</v>
      </c>
      <c r="AD950" s="253"/>
      <c r="AE950" s="253"/>
      <c r="AF950" s="253"/>
      <c r="AG950" s="253"/>
      <c r="AH950" s="253"/>
      <c r="AI950" s="253"/>
      <c r="AJ950" s="253"/>
      <c r="AK950" s="253"/>
      <c r="AL950" s="253"/>
      <c r="AM950" s="253"/>
      <c r="AN950" s="253"/>
      <c r="AO950" s="253"/>
      <c r="AP950" s="253"/>
      <c r="AQ950" s="253"/>
      <c r="AR950" s="253"/>
      <c r="AS950" s="253"/>
      <c r="AT950" s="253"/>
      <c r="AU950" s="253"/>
      <c r="AV950" s="253"/>
      <c r="AW950" s="253"/>
      <c r="AX950" s="253"/>
      <c r="AY950" s="253"/>
      <c r="AZ950" s="253"/>
      <c r="BA950" s="253"/>
      <c r="BB950" s="253"/>
      <c r="BC950" s="253"/>
      <c r="BD950" s="253"/>
      <c r="BE950" s="253"/>
      <c r="BF950" s="253"/>
      <c r="BG950" s="253"/>
    </row>
    <row r="951" spans="2:59" s="252" customFormat="1" ht="15" customHeight="1" x14ac:dyDescent="0.25">
      <c r="B951" s="253"/>
      <c r="C951" s="253"/>
      <c r="D951" s="253"/>
      <c r="E951" s="253"/>
      <c r="F951" s="253"/>
      <c r="G951" s="253"/>
      <c r="H951" s="253"/>
      <c r="I951" s="253"/>
      <c r="J951" s="253"/>
      <c r="K951" s="253"/>
      <c r="L951" s="253"/>
      <c r="M951" s="253"/>
      <c r="N951" s="253"/>
      <c r="O951" s="253"/>
      <c r="P951" s="253"/>
      <c r="Q951" s="253"/>
      <c r="R951" s="253"/>
      <c r="S951" s="253"/>
      <c r="T951" s="253"/>
      <c r="U951" s="253" t="s">
        <v>1095</v>
      </c>
      <c r="V951" s="253"/>
      <c r="W951" s="253"/>
      <c r="X951" s="253"/>
      <c r="Y951" s="253"/>
      <c r="Z951" s="253"/>
      <c r="AA951" s="253"/>
      <c r="AB951" s="253"/>
      <c r="AC951" s="253" t="s">
        <v>329</v>
      </c>
      <c r="AD951" s="253"/>
      <c r="AE951" s="253"/>
      <c r="AF951" s="253"/>
      <c r="AG951" s="253"/>
      <c r="AH951" s="253"/>
      <c r="AI951" s="253"/>
      <c r="AJ951" s="253"/>
      <c r="AK951" s="253"/>
      <c r="AL951" s="253"/>
      <c r="AM951" s="253"/>
      <c r="AN951" s="253"/>
      <c r="AO951" s="253"/>
      <c r="AP951" s="253"/>
      <c r="AQ951" s="253"/>
      <c r="AR951" s="253"/>
      <c r="AS951" s="253"/>
      <c r="AT951" s="253"/>
      <c r="AU951" s="253"/>
      <c r="AV951" s="253"/>
      <c r="AW951" s="253"/>
      <c r="AX951" s="253"/>
      <c r="AY951" s="253"/>
      <c r="AZ951" s="253"/>
      <c r="BA951" s="253"/>
      <c r="BB951" s="253"/>
      <c r="BC951" s="253"/>
      <c r="BD951" s="253"/>
      <c r="BE951" s="253"/>
      <c r="BF951" s="253"/>
      <c r="BG951" s="253"/>
    </row>
    <row r="952" spans="2:59" s="252" customFormat="1" ht="15" customHeight="1" x14ac:dyDescent="0.25">
      <c r="B952" s="253"/>
      <c r="C952" s="253"/>
      <c r="D952" s="253"/>
      <c r="E952" s="253"/>
      <c r="F952" s="253"/>
      <c r="G952" s="253"/>
      <c r="H952" s="253"/>
      <c r="I952" s="253"/>
      <c r="J952" s="253"/>
      <c r="K952" s="253"/>
      <c r="L952" s="253"/>
      <c r="M952" s="253"/>
      <c r="N952" s="253"/>
      <c r="O952" s="253"/>
      <c r="P952" s="253"/>
      <c r="Q952" s="253"/>
      <c r="R952" s="253"/>
      <c r="S952" s="253"/>
      <c r="T952" s="253"/>
      <c r="U952" s="253" t="s">
        <v>1096</v>
      </c>
      <c r="V952" s="253"/>
      <c r="W952" s="253"/>
      <c r="X952" s="253"/>
      <c r="Y952" s="253"/>
      <c r="Z952" s="253"/>
      <c r="AA952" s="253"/>
      <c r="AB952" s="253"/>
      <c r="AC952" s="253" t="s">
        <v>320</v>
      </c>
      <c r="AD952" s="253"/>
      <c r="AE952" s="253"/>
      <c r="AF952" s="253"/>
      <c r="AG952" s="253"/>
      <c r="AH952" s="253"/>
      <c r="AI952" s="253"/>
      <c r="AJ952" s="253"/>
      <c r="AK952" s="253"/>
      <c r="AL952" s="253"/>
      <c r="AM952" s="253"/>
      <c r="AN952" s="253"/>
      <c r="AO952" s="253"/>
      <c r="AP952" s="253"/>
      <c r="AQ952" s="253"/>
      <c r="AR952" s="253"/>
      <c r="AS952" s="253"/>
      <c r="AT952" s="253"/>
      <c r="AU952" s="253"/>
      <c r="AV952" s="253"/>
      <c r="AW952" s="253"/>
      <c r="AX952" s="253"/>
      <c r="AY952" s="253"/>
      <c r="AZ952" s="253"/>
      <c r="BA952" s="253"/>
      <c r="BB952" s="253"/>
      <c r="BC952" s="253"/>
      <c r="BD952" s="253"/>
      <c r="BE952" s="253"/>
      <c r="BF952" s="253"/>
      <c r="BG952" s="253"/>
    </row>
    <row r="953" spans="2:59" s="252" customFormat="1" ht="15" customHeight="1" x14ac:dyDescent="0.25">
      <c r="B953" s="253"/>
      <c r="C953" s="253"/>
      <c r="D953" s="253"/>
      <c r="E953" s="253"/>
      <c r="F953" s="253"/>
      <c r="G953" s="253"/>
      <c r="H953" s="253"/>
      <c r="I953" s="253"/>
      <c r="J953" s="253"/>
      <c r="K953" s="253"/>
      <c r="L953" s="253"/>
      <c r="M953" s="253"/>
      <c r="N953" s="253"/>
      <c r="O953" s="253"/>
      <c r="P953" s="253"/>
      <c r="Q953" s="253"/>
      <c r="R953" s="253"/>
      <c r="S953" s="253"/>
      <c r="T953" s="253"/>
      <c r="U953" s="253" t="s">
        <v>1097</v>
      </c>
      <c r="V953" s="253"/>
      <c r="W953" s="253"/>
      <c r="X953" s="253"/>
      <c r="Y953" s="253"/>
      <c r="Z953" s="253"/>
      <c r="AA953" s="253"/>
      <c r="AB953" s="253"/>
      <c r="AC953" s="253" t="s">
        <v>332</v>
      </c>
      <c r="AD953" s="253"/>
      <c r="AE953" s="253"/>
      <c r="AF953" s="253"/>
      <c r="AG953" s="253"/>
      <c r="AH953" s="253"/>
      <c r="AI953" s="253"/>
      <c r="AJ953" s="253"/>
      <c r="AK953" s="253"/>
      <c r="AL953" s="253"/>
      <c r="AM953" s="253"/>
      <c r="AN953" s="253"/>
      <c r="AO953" s="253"/>
      <c r="AP953" s="253"/>
      <c r="AQ953" s="253"/>
      <c r="AR953" s="253"/>
      <c r="AS953" s="253"/>
      <c r="AT953" s="253"/>
      <c r="AU953" s="253"/>
      <c r="AV953" s="253"/>
      <c r="AW953" s="253"/>
      <c r="AX953" s="253"/>
      <c r="AY953" s="253"/>
      <c r="AZ953" s="253"/>
      <c r="BA953" s="253"/>
      <c r="BB953" s="253"/>
      <c r="BC953" s="253"/>
      <c r="BD953" s="253"/>
      <c r="BE953" s="253"/>
      <c r="BF953" s="253"/>
      <c r="BG953" s="253"/>
    </row>
    <row r="954" spans="2:59" s="252" customFormat="1" ht="15" customHeight="1" x14ac:dyDescent="0.25">
      <c r="B954" s="253"/>
      <c r="C954" s="253"/>
      <c r="D954" s="253"/>
      <c r="E954" s="253"/>
      <c r="F954" s="253"/>
      <c r="G954" s="253"/>
      <c r="H954" s="253"/>
      <c r="I954" s="253"/>
      <c r="J954" s="253"/>
      <c r="K954" s="253"/>
      <c r="L954" s="253"/>
      <c r="M954" s="253"/>
      <c r="N954" s="253"/>
      <c r="O954" s="253"/>
      <c r="P954" s="253"/>
      <c r="Q954" s="253"/>
      <c r="R954" s="253"/>
      <c r="S954" s="253"/>
      <c r="T954" s="253"/>
      <c r="U954" s="253" t="s">
        <v>1098</v>
      </c>
      <c r="V954" s="253"/>
      <c r="W954" s="253"/>
      <c r="X954" s="253"/>
      <c r="Y954" s="253"/>
      <c r="Z954" s="253"/>
      <c r="AA954" s="253"/>
      <c r="AB954" s="253"/>
      <c r="AC954" s="253" t="s">
        <v>320</v>
      </c>
      <c r="AD954" s="253"/>
      <c r="AE954" s="253"/>
      <c r="AF954" s="253"/>
      <c r="AG954" s="253"/>
      <c r="AH954" s="253"/>
      <c r="AI954" s="253"/>
      <c r="AJ954" s="253"/>
      <c r="AK954" s="253"/>
      <c r="AL954" s="253"/>
      <c r="AM954" s="253"/>
      <c r="AN954" s="253"/>
      <c r="AO954" s="253"/>
      <c r="AP954" s="253"/>
      <c r="AQ954" s="253"/>
      <c r="AR954" s="253"/>
      <c r="AS954" s="253"/>
      <c r="AT954" s="253"/>
      <c r="AU954" s="253"/>
      <c r="AV954" s="253"/>
      <c r="AW954" s="253"/>
      <c r="AX954" s="253"/>
      <c r="AY954" s="253"/>
      <c r="AZ954" s="253"/>
      <c r="BA954" s="253"/>
      <c r="BB954" s="253"/>
      <c r="BC954" s="253"/>
      <c r="BD954" s="253"/>
      <c r="BE954" s="253"/>
      <c r="BF954" s="253"/>
      <c r="BG954" s="253"/>
    </row>
    <row r="955" spans="2:59" s="252" customFormat="1" ht="15" customHeight="1" x14ac:dyDescent="0.25">
      <c r="B955" s="253"/>
      <c r="C955" s="253"/>
      <c r="D955" s="253"/>
      <c r="E955" s="253"/>
      <c r="F955" s="253"/>
      <c r="G955" s="253"/>
      <c r="H955" s="253"/>
      <c r="I955" s="253"/>
      <c r="J955" s="253"/>
      <c r="K955" s="253"/>
      <c r="L955" s="253"/>
      <c r="M955" s="253"/>
      <c r="N955" s="253"/>
      <c r="O955" s="253"/>
      <c r="P955" s="253"/>
      <c r="Q955" s="253"/>
      <c r="R955" s="253"/>
      <c r="S955" s="253"/>
      <c r="T955" s="253"/>
      <c r="U955" s="253" t="s">
        <v>1099</v>
      </c>
      <c r="V955" s="253"/>
      <c r="W955" s="253"/>
      <c r="X955" s="253"/>
      <c r="Y955" s="253"/>
      <c r="Z955" s="253"/>
      <c r="AA955" s="253"/>
      <c r="AB955" s="253"/>
      <c r="AC955" s="253" t="s">
        <v>320</v>
      </c>
      <c r="AD955" s="253"/>
      <c r="AE955" s="253"/>
      <c r="AF955" s="253"/>
      <c r="AG955" s="253"/>
      <c r="AH955" s="253"/>
      <c r="AI955" s="253"/>
      <c r="AJ955" s="253"/>
      <c r="AK955" s="253"/>
      <c r="AL955" s="253"/>
      <c r="AM955" s="253"/>
      <c r="AN955" s="253"/>
      <c r="AO955" s="253"/>
      <c r="AP955" s="253"/>
      <c r="AQ955" s="253"/>
      <c r="AR955" s="253"/>
      <c r="AS955" s="253"/>
      <c r="AT955" s="253"/>
      <c r="AU955" s="253"/>
      <c r="AV955" s="253"/>
      <c r="AW955" s="253"/>
      <c r="AX955" s="253"/>
      <c r="AY955" s="253"/>
      <c r="AZ955" s="253"/>
      <c r="BA955" s="253"/>
      <c r="BB955" s="253"/>
      <c r="BC955" s="253"/>
      <c r="BD955" s="253"/>
      <c r="BE955" s="253"/>
      <c r="BF955" s="253"/>
      <c r="BG955" s="253"/>
    </row>
    <row r="956" spans="2:59" s="252" customFormat="1" ht="15" customHeight="1" x14ac:dyDescent="0.25">
      <c r="B956" s="253"/>
      <c r="C956" s="253"/>
      <c r="D956" s="253"/>
      <c r="E956" s="253"/>
      <c r="F956" s="253"/>
      <c r="G956" s="253"/>
      <c r="H956" s="253"/>
      <c r="I956" s="253"/>
      <c r="J956" s="253"/>
      <c r="K956" s="253"/>
      <c r="L956" s="253"/>
      <c r="M956" s="253"/>
      <c r="N956" s="253"/>
      <c r="O956" s="253"/>
      <c r="P956" s="253"/>
      <c r="Q956" s="253"/>
      <c r="R956" s="253"/>
      <c r="S956" s="253"/>
      <c r="T956" s="253"/>
      <c r="U956" s="253" t="s">
        <v>1100</v>
      </c>
      <c r="V956" s="253"/>
      <c r="W956" s="253"/>
      <c r="X956" s="253"/>
      <c r="Y956" s="253"/>
      <c r="Z956" s="253"/>
      <c r="AA956" s="253"/>
      <c r="AB956" s="253"/>
      <c r="AC956" s="253" t="s">
        <v>323</v>
      </c>
      <c r="AD956" s="253"/>
      <c r="AE956" s="253"/>
      <c r="AF956" s="253"/>
      <c r="AG956" s="253"/>
      <c r="AH956" s="253"/>
      <c r="AI956" s="253"/>
      <c r="AJ956" s="253"/>
      <c r="AK956" s="253"/>
      <c r="AL956" s="253"/>
      <c r="AM956" s="253"/>
      <c r="AN956" s="253"/>
      <c r="AO956" s="253"/>
      <c r="AP956" s="253"/>
      <c r="AQ956" s="253"/>
      <c r="AR956" s="253"/>
      <c r="AS956" s="253"/>
      <c r="AT956" s="253"/>
      <c r="AU956" s="253"/>
      <c r="AV956" s="253"/>
      <c r="AW956" s="253"/>
      <c r="AX956" s="253"/>
      <c r="AY956" s="253"/>
      <c r="AZ956" s="253"/>
      <c r="BA956" s="253"/>
      <c r="BB956" s="253"/>
      <c r="BC956" s="253"/>
      <c r="BD956" s="253"/>
      <c r="BE956" s="253"/>
      <c r="BF956" s="253"/>
      <c r="BG956" s="253"/>
    </row>
    <row r="957" spans="2:59" s="252" customFormat="1" ht="15" customHeight="1" x14ac:dyDescent="0.25">
      <c r="B957" s="253"/>
      <c r="C957" s="253"/>
      <c r="D957" s="253"/>
      <c r="E957" s="253"/>
      <c r="F957" s="253"/>
      <c r="G957" s="253"/>
      <c r="H957" s="253"/>
      <c r="I957" s="253"/>
      <c r="J957" s="253"/>
      <c r="K957" s="253"/>
      <c r="L957" s="253"/>
      <c r="M957" s="253"/>
      <c r="N957" s="253"/>
      <c r="O957" s="253"/>
      <c r="P957" s="253"/>
      <c r="Q957" s="253"/>
      <c r="R957" s="253"/>
      <c r="S957" s="253"/>
      <c r="T957" s="253"/>
      <c r="U957" s="253" t="s">
        <v>1101</v>
      </c>
      <c r="V957" s="253"/>
      <c r="W957" s="253"/>
      <c r="X957" s="253"/>
      <c r="Y957" s="253"/>
      <c r="Z957" s="253"/>
      <c r="AA957" s="253"/>
      <c r="AB957" s="253"/>
      <c r="AC957" s="253" t="s">
        <v>332</v>
      </c>
      <c r="AD957" s="253"/>
      <c r="AE957" s="253"/>
      <c r="AF957" s="253"/>
      <c r="AG957" s="253"/>
      <c r="AH957" s="253"/>
      <c r="AI957" s="253"/>
      <c r="AJ957" s="253"/>
      <c r="AK957" s="253"/>
      <c r="AL957" s="253"/>
      <c r="AM957" s="253"/>
      <c r="AN957" s="253"/>
      <c r="AO957" s="253"/>
      <c r="AP957" s="253"/>
      <c r="AQ957" s="253"/>
      <c r="AR957" s="253"/>
      <c r="AS957" s="253"/>
      <c r="AT957" s="253"/>
      <c r="AU957" s="253"/>
      <c r="AV957" s="253"/>
      <c r="AW957" s="253"/>
      <c r="AX957" s="253"/>
      <c r="AY957" s="253"/>
      <c r="AZ957" s="253"/>
      <c r="BA957" s="253"/>
      <c r="BB957" s="253"/>
      <c r="BC957" s="253"/>
      <c r="BD957" s="253"/>
      <c r="BE957" s="253"/>
      <c r="BF957" s="253"/>
      <c r="BG957" s="253"/>
    </row>
    <row r="958" spans="2:59" s="252" customFormat="1" ht="15" customHeight="1" x14ac:dyDescent="0.25">
      <c r="B958" s="253"/>
      <c r="C958" s="253"/>
      <c r="D958" s="253"/>
      <c r="E958" s="253"/>
      <c r="F958" s="253"/>
      <c r="G958" s="253"/>
      <c r="H958" s="253"/>
      <c r="I958" s="253"/>
      <c r="J958" s="253"/>
      <c r="K958" s="253"/>
      <c r="L958" s="253"/>
      <c r="M958" s="253"/>
      <c r="N958" s="253"/>
      <c r="O958" s="253"/>
      <c r="P958" s="253"/>
      <c r="Q958" s="253"/>
      <c r="R958" s="253"/>
      <c r="S958" s="253"/>
      <c r="T958" s="253"/>
      <c r="U958" s="253" t="s">
        <v>1102</v>
      </c>
      <c r="V958" s="253"/>
      <c r="W958" s="253"/>
      <c r="X958" s="253"/>
      <c r="Y958" s="253"/>
      <c r="Z958" s="253"/>
      <c r="AA958" s="253"/>
      <c r="AB958" s="253"/>
      <c r="AC958" s="253" t="s">
        <v>320</v>
      </c>
      <c r="AD958" s="253"/>
      <c r="AE958" s="253"/>
      <c r="AF958" s="253"/>
      <c r="AG958" s="253"/>
      <c r="AH958" s="253"/>
      <c r="AI958" s="253"/>
      <c r="AJ958" s="253"/>
      <c r="AK958" s="253"/>
      <c r="AL958" s="253"/>
      <c r="AM958" s="253"/>
      <c r="AN958" s="253"/>
      <c r="AO958" s="253"/>
      <c r="AP958" s="253"/>
      <c r="AQ958" s="253"/>
      <c r="AR958" s="253"/>
      <c r="AS958" s="253"/>
      <c r="AT958" s="253"/>
      <c r="AU958" s="253"/>
      <c r="AV958" s="253"/>
      <c r="AW958" s="253"/>
      <c r="AX958" s="253"/>
      <c r="AY958" s="253"/>
      <c r="AZ958" s="253"/>
      <c r="BA958" s="253"/>
      <c r="BB958" s="253"/>
      <c r="BC958" s="253"/>
      <c r="BD958" s="253"/>
      <c r="BE958" s="253"/>
      <c r="BF958" s="253"/>
      <c r="BG958" s="253"/>
    </row>
    <row r="959" spans="2:59" s="252" customFormat="1" ht="15" customHeight="1" x14ac:dyDescent="0.25">
      <c r="B959" s="253"/>
      <c r="C959" s="253"/>
      <c r="D959" s="253"/>
      <c r="E959" s="253"/>
      <c r="F959" s="253"/>
      <c r="G959" s="253"/>
      <c r="H959" s="253"/>
      <c r="I959" s="253"/>
      <c r="J959" s="253"/>
      <c r="K959" s="253"/>
      <c r="L959" s="253"/>
      <c r="M959" s="253"/>
      <c r="N959" s="253"/>
      <c r="O959" s="253"/>
      <c r="P959" s="253"/>
      <c r="Q959" s="253"/>
      <c r="R959" s="253"/>
      <c r="S959" s="253"/>
      <c r="T959" s="253"/>
      <c r="U959" s="253" t="s">
        <v>1103</v>
      </c>
      <c r="V959" s="253"/>
      <c r="W959" s="253"/>
      <c r="X959" s="253"/>
      <c r="Y959" s="253"/>
      <c r="Z959" s="253"/>
      <c r="AA959" s="253"/>
      <c r="AB959" s="253"/>
      <c r="AC959" s="253" t="s">
        <v>393</v>
      </c>
      <c r="AD959" s="253"/>
      <c r="AE959" s="253"/>
      <c r="AF959" s="253"/>
      <c r="AG959" s="253"/>
      <c r="AH959" s="253"/>
      <c r="AI959" s="253"/>
      <c r="AJ959" s="253"/>
      <c r="AK959" s="253"/>
      <c r="AL959" s="253"/>
      <c r="AM959" s="253"/>
      <c r="AN959" s="253"/>
      <c r="AO959" s="253"/>
      <c r="AP959" s="253"/>
      <c r="AQ959" s="253"/>
      <c r="AR959" s="253"/>
      <c r="AS959" s="253"/>
      <c r="AT959" s="253"/>
      <c r="AU959" s="253"/>
      <c r="AV959" s="253"/>
      <c r="AW959" s="253"/>
      <c r="AX959" s="253"/>
      <c r="AY959" s="253"/>
      <c r="AZ959" s="253"/>
      <c r="BA959" s="253"/>
      <c r="BB959" s="253"/>
      <c r="BC959" s="253"/>
      <c r="BD959" s="253"/>
      <c r="BE959" s="253"/>
      <c r="BF959" s="253"/>
      <c r="BG959" s="253"/>
    </row>
    <row r="960" spans="2:59" s="252" customFormat="1" ht="15" customHeight="1" x14ac:dyDescent="0.25">
      <c r="B960" s="253"/>
      <c r="C960" s="253"/>
      <c r="D960" s="253"/>
      <c r="E960" s="253"/>
      <c r="F960" s="253"/>
      <c r="G960" s="253"/>
      <c r="H960" s="253"/>
      <c r="I960" s="253"/>
      <c r="J960" s="253"/>
      <c r="K960" s="253"/>
      <c r="L960" s="253"/>
      <c r="M960" s="253"/>
      <c r="N960" s="253"/>
      <c r="O960" s="253"/>
      <c r="P960" s="253"/>
      <c r="Q960" s="253"/>
      <c r="R960" s="253"/>
      <c r="S960" s="253"/>
      <c r="T960" s="253"/>
      <c r="U960" s="253" t="s">
        <v>1104</v>
      </c>
      <c r="V960" s="253"/>
      <c r="W960" s="253"/>
      <c r="X960" s="253"/>
      <c r="Y960" s="253"/>
      <c r="Z960" s="253"/>
      <c r="AA960" s="253"/>
      <c r="AB960" s="253"/>
      <c r="AC960" s="253" t="s">
        <v>323</v>
      </c>
      <c r="AD960" s="253"/>
      <c r="AE960" s="253"/>
      <c r="AF960" s="253"/>
      <c r="AG960" s="253"/>
      <c r="AH960" s="253"/>
      <c r="AI960" s="253"/>
      <c r="AJ960" s="253"/>
      <c r="AK960" s="253"/>
      <c r="AL960" s="253"/>
      <c r="AM960" s="253"/>
      <c r="AN960" s="253"/>
      <c r="AO960" s="253"/>
      <c r="AP960" s="253"/>
      <c r="AQ960" s="253"/>
      <c r="AR960" s="253"/>
      <c r="AS960" s="253"/>
      <c r="AT960" s="253"/>
      <c r="AU960" s="253"/>
      <c r="AV960" s="253"/>
      <c r="AW960" s="253"/>
      <c r="AX960" s="253"/>
      <c r="AY960" s="253"/>
      <c r="AZ960" s="253"/>
      <c r="BA960" s="253"/>
      <c r="BB960" s="253"/>
      <c r="BC960" s="253"/>
      <c r="BD960" s="253"/>
      <c r="BE960" s="253"/>
      <c r="BF960" s="253"/>
      <c r="BG960" s="253"/>
    </row>
    <row r="961" spans="2:59" s="252" customFormat="1" ht="15" customHeight="1" x14ac:dyDescent="0.25">
      <c r="B961" s="253"/>
      <c r="C961" s="253"/>
      <c r="D961" s="253"/>
      <c r="E961" s="253"/>
      <c r="F961" s="253"/>
      <c r="G961" s="253"/>
      <c r="H961" s="253"/>
      <c r="I961" s="253"/>
      <c r="J961" s="253"/>
      <c r="K961" s="253"/>
      <c r="L961" s="253"/>
      <c r="M961" s="253"/>
      <c r="N961" s="253"/>
      <c r="O961" s="253"/>
      <c r="P961" s="253"/>
      <c r="Q961" s="253"/>
      <c r="R961" s="253"/>
      <c r="S961" s="253"/>
      <c r="T961" s="253"/>
      <c r="U961" s="253" t="s">
        <v>1105</v>
      </c>
      <c r="V961" s="253"/>
      <c r="W961" s="253"/>
      <c r="X961" s="253"/>
      <c r="Y961" s="253"/>
      <c r="Z961" s="253"/>
      <c r="AA961" s="253"/>
      <c r="AB961" s="253"/>
      <c r="AC961" s="253" t="s">
        <v>316</v>
      </c>
      <c r="AD961" s="253"/>
      <c r="AE961" s="253"/>
      <c r="AF961" s="253"/>
      <c r="AG961" s="253"/>
      <c r="AH961" s="253"/>
      <c r="AI961" s="253"/>
      <c r="AJ961" s="253"/>
      <c r="AK961" s="253"/>
      <c r="AL961" s="253"/>
      <c r="AM961" s="253"/>
      <c r="AN961" s="253"/>
      <c r="AO961" s="253"/>
      <c r="AP961" s="253"/>
      <c r="AQ961" s="253"/>
      <c r="AR961" s="253"/>
      <c r="AS961" s="253"/>
      <c r="AT961" s="253"/>
      <c r="AU961" s="253"/>
      <c r="AV961" s="253"/>
      <c r="AW961" s="253"/>
      <c r="AX961" s="253"/>
      <c r="AY961" s="253"/>
      <c r="AZ961" s="253"/>
      <c r="BA961" s="253"/>
      <c r="BB961" s="253"/>
      <c r="BC961" s="253"/>
      <c r="BD961" s="253"/>
      <c r="BE961" s="253"/>
      <c r="BF961" s="253"/>
      <c r="BG961" s="253"/>
    </row>
    <row r="962" spans="2:59" s="252" customFormat="1" ht="15" customHeight="1" x14ac:dyDescent="0.25">
      <c r="B962" s="253"/>
      <c r="C962" s="253"/>
      <c r="D962" s="253"/>
      <c r="E962" s="253"/>
      <c r="F962" s="253"/>
      <c r="G962" s="253"/>
      <c r="H962" s="253"/>
      <c r="I962" s="253"/>
      <c r="J962" s="253"/>
      <c r="K962" s="253"/>
      <c r="L962" s="253"/>
      <c r="M962" s="253"/>
      <c r="N962" s="253"/>
      <c r="O962" s="253"/>
      <c r="P962" s="253"/>
      <c r="Q962" s="253"/>
      <c r="R962" s="253"/>
      <c r="S962" s="253"/>
      <c r="T962" s="253"/>
      <c r="U962" s="253" t="s">
        <v>1106</v>
      </c>
      <c r="V962" s="253"/>
      <c r="W962" s="253"/>
      <c r="X962" s="253"/>
      <c r="Y962" s="253"/>
      <c r="Z962" s="253"/>
      <c r="AA962" s="253"/>
      <c r="AB962" s="253"/>
      <c r="AC962" s="253" t="s">
        <v>318</v>
      </c>
      <c r="AD962" s="253"/>
      <c r="AE962" s="253"/>
      <c r="AF962" s="253"/>
      <c r="AG962" s="253"/>
      <c r="AH962" s="253"/>
      <c r="AI962" s="253"/>
      <c r="AJ962" s="253"/>
      <c r="AK962" s="253"/>
      <c r="AL962" s="253"/>
      <c r="AM962" s="253"/>
      <c r="AN962" s="253"/>
      <c r="AO962" s="253"/>
      <c r="AP962" s="253"/>
      <c r="AQ962" s="253"/>
      <c r="AR962" s="253"/>
      <c r="AS962" s="253"/>
      <c r="AT962" s="253"/>
      <c r="AU962" s="253"/>
      <c r="AV962" s="253"/>
      <c r="AW962" s="253"/>
      <c r="AX962" s="253"/>
      <c r="AY962" s="253"/>
      <c r="AZ962" s="253"/>
      <c r="BA962" s="253"/>
      <c r="BB962" s="253"/>
      <c r="BC962" s="253"/>
      <c r="BD962" s="253"/>
      <c r="BE962" s="253"/>
      <c r="BF962" s="253"/>
      <c r="BG962" s="253"/>
    </row>
    <row r="963" spans="2:59" s="252" customFormat="1" ht="15" customHeight="1" x14ac:dyDescent="0.25">
      <c r="B963" s="253"/>
      <c r="C963" s="253"/>
      <c r="D963" s="253"/>
      <c r="E963" s="253"/>
      <c r="F963" s="253"/>
      <c r="G963" s="253"/>
      <c r="H963" s="253"/>
      <c r="I963" s="253"/>
      <c r="J963" s="253"/>
      <c r="K963" s="253"/>
      <c r="L963" s="253"/>
      <c r="M963" s="253"/>
      <c r="N963" s="253"/>
      <c r="O963" s="253"/>
      <c r="P963" s="253"/>
      <c r="Q963" s="253"/>
      <c r="R963" s="253"/>
      <c r="S963" s="253"/>
      <c r="T963" s="253"/>
      <c r="U963" s="253" t="s">
        <v>291</v>
      </c>
      <c r="V963" s="253"/>
      <c r="W963" s="253"/>
      <c r="X963" s="253"/>
      <c r="Y963" s="253"/>
      <c r="Z963" s="253"/>
      <c r="AA963" s="253"/>
      <c r="AB963" s="253"/>
      <c r="AC963" s="253" t="s">
        <v>357</v>
      </c>
      <c r="AD963" s="253"/>
      <c r="AE963" s="253"/>
      <c r="AF963" s="253"/>
      <c r="AG963" s="253"/>
      <c r="AH963" s="253"/>
      <c r="AI963" s="253"/>
      <c r="AJ963" s="253"/>
      <c r="AK963" s="253"/>
      <c r="AL963" s="253"/>
      <c r="AM963" s="253"/>
      <c r="AN963" s="253"/>
      <c r="AO963" s="253"/>
      <c r="AP963" s="253"/>
      <c r="AQ963" s="253"/>
      <c r="AR963" s="253"/>
      <c r="AS963" s="253"/>
      <c r="AT963" s="253"/>
      <c r="AU963" s="253"/>
      <c r="AV963" s="253"/>
      <c r="AW963" s="253"/>
      <c r="AX963" s="253"/>
      <c r="AY963" s="253"/>
      <c r="AZ963" s="253"/>
      <c r="BA963" s="253"/>
      <c r="BB963" s="253"/>
      <c r="BC963" s="253"/>
      <c r="BD963" s="253"/>
      <c r="BE963" s="253"/>
      <c r="BF963" s="253"/>
      <c r="BG963" s="253"/>
    </row>
    <row r="964" spans="2:59" s="252" customFormat="1" ht="15" customHeight="1" x14ac:dyDescent="0.25">
      <c r="B964" s="253"/>
      <c r="C964" s="253"/>
      <c r="D964" s="253"/>
      <c r="E964" s="253"/>
      <c r="F964" s="253"/>
      <c r="G964" s="253"/>
      <c r="H964" s="253"/>
      <c r="I964" s="253"/>
      <c r="J964" s="253"/>
      <c r="K964" s="253"/>
      <c r="L964" s="253"/>
      <c r="M964" s="253"/>
      <c r="N964" s="253"/>
      <c r="O964" s="253"/>
      <c r="P964" s="253"/>
      <c r="Q964" s="253"/>
      <c r="R964" s="253"/>
      <c r="S964" s="253"/>
      <c r="T964" s="253"/>
      <c r="U964" s="253" t="s">
        <v>1107</v>
      </c>
      <c r="V964" s="253"/>
      <c r="W964" s="253"/>
      <c r="X964" s="253"/>
      <c r="Y964" s="253"/>
      <c r="Z964" s="253"/>
      <c r="AA964" s="253"/>
      <c r="AB964" s="253"/>
      <c r="AC964" s="253" t="s">
        <v>323</v>
      </c>
      <c r="AD964" s="253"/>
      <c r="AE964" s="253"/>
      <c r="AF964" s="253"/>
      <c r="AG964" s="253"/>
      <c r="AH964" s="253"/>
      <c r="AI964" s="253"/>
      <c r="AJ964" s="253"/>
      <c r="AK964" s="253"/>
      <c r="AL964" s="253"/>
      <c r="AM964" s="253"/>
      <c r="AN964" s="253"/>
      <c r="AO964" s="253"/>
      <c r="AP964" s="253"/>
      <c r="AQ964" s="253"/>
      <c r="AR964" s="253"/>
      <c r="AS964" s="253"/>
      <c r="AT964" s="253"/>
      <c r="AU964" s="253"/>
      <c r="AV964" s="253"/>
      <c r="AW964" s="253"/>
      <c r="AX964" s="253"/>
      <c r="AY964" s="253"/>
      <c r="AZ964" s="253"/>
      <c r="BA964" s="253"/>
      <c r="BB964" s="253"/>
      <c r="BC964" s="253"/>
      <c r="BD964" s="253"/>
      <c r="BE964" s="253"/>
      <c r="BF964" s="253"/>
      <c r="BG964" s="253"/>
    </row>
    <row r="965" spans="2:59" s="252" customFormat="1" ht="15" customHeight="1" x14ac:dyDescent="0.25">
      <c r="B965" s="253"/>
      <c r="C965" s="253"/>
      <c r="D965" s="253"/>
      <c r="E965" s="253"/>
      <c r="F965" s="253"/>
      <c r="G965" s="253"/>
      <c r="H965" s="253"/>
      <c r="I965" s="253"/>
      <c r="J965" s="253"/>
      <c r="K965" s="253"/>
      <c r="L965" s="253"/>
      <c r="M965" s="253"/>
      <c r="N965" s="253"/>
      <c r="O965" s="253"/>
      <c r="P965" s="253"/>
      <c r="Q965" s="253"/>
      <c r="R965" s="253"/>
      <c r="S965" s="253"/>
      <c r="T965" s="253"/>
      <c r="U965" s="253" t="s">
        <v>1108</v>
      </c>
      <c r="V965" s="253"/>
      <c r="W965" s="253"/>
      <c r="X965" s="253"/>
      <c r="Y965" s="253"/>
      <c r="Z965" s="253"/>
      <c r="AA965" s="253"/>
      <c r="AB965" s="253"/>
      <c r="AC965" s="253" t="s">
        <v>320</v>
      </c>
      <c r="AD965" s="253"/>
      <c r="AE965" s="253"/>
      <c r="AF965" s="253"/>
      <c r="AG965" s="253"/>
      <c r="AH965" s="253"/>
      <c r="AI965" s="253"/>
      <c r="AJ965" s="253"/>
      <c r="AK965" s="253"/>
      <c r="AL965" s="253"/>
      <c r="AM965" s="253"/>
      <c r="AN965" s="253"/>
      <c r="AO965" s="253"/>
      <c r="AP965" s="253"/>
      <c r="AQ965" s="253"/>
      <c r="AR965" s="253"/>
      <c r="AS965" s="253"/>
      <c r="AT965" s="253"/>
      <c r="AU965" s="253"/>
      <c r="AV965" s="253"/>
      <c r="AW965" s="253"/>
      <c r="AX965" s="253"/>
      <c r="AY965" s="253"/>
      <c r="AZ965" s="253"/>
      <c r="BA965" s="253"/>
      <c r="BB965" s="253"/>
      <c r="BC965" s="253"/>
      <c r="BD965" s="253"/>
      <c r="BE965" s="253"/>
      <c r="BF965" s="253"/>
      <c r="BG965" s="253"/>
    </row>
    <row r="966" spans="2:59" s="252" customFormat="1" ht="15" customHeight="1" x14ac:dyDescent="0.25">
      <c r="B966" s="253"/>
      <c r="C966" s="253"/>
      <c r="D966" s="253"/>
      <c r="E966" s="253"/>
      <c r="F966" s="253"/>
      <c r="G966" s="253"/>
      <c r="H966" s="253"/>
      <c r="I966" s="253"/>
      <c r="J966" s="253"/>
      <c r="K966" s="253"/>
      <c r="L966" s="253"/>
      <c r="M966" s="253"/>
      <c r="N966" s="253"/>
      <c r="O966" s="253"/>
      <c r="P966" s="253"/>
      <c r="Q966" s="253"/>
      <c r="R966" s="253"/>
      <c r="S966" s="253"/>
      <c r="T966" s="253"/>
      <c r="U966" s="253" t="s">
        <v>1109</v>
      </c>
      <c r="V966" s="253"/>
      <c r="W966" s="253"/>
      <c r="X966" s="253"/>
      <c r="Y966" s="253"/>
      <c r="Z966" s="253"/>
      <c r="AA966" s="253"/>
      <c r="AB966" s="253"/>
      <c r="AC966" s="253" t="s">
        <v>323</v>
      </c>
      <c r="AD966" s="253"/>
      <c r="AE966" s="253"/>
      <c r="AF966" s="253"/>
      <c r="AG966" s="253"/>
      <c r="AH966" s="253"/>
      <c r="AI966" s="253"/>
      <c r="AJ966" s="253"/>
      <c r="AK966" s="253"/>
      <c r="AL966" s="253"/>
      <c r="AM966" s="253"/>
      <c r="AN966" s="253"/>
      <c r="AO966" s="253"/>
      <c r="AP966" s="253"/>
      <c r="AQ966" s="253"/>
      <c r="AR966" s="253"/>
      <c r="AS966" s="253"/>
      <c r="AT966" s="253"/>
      <c r="AU966" s="253"/>
      <c r="AV966" s="253"/>
      <c r="AW966" s="253"/>
      <c r="AX966" s="253"/>
      <c r="AY966" s="253"/>
      <c r="AZ966" s="253"/>
      <c r="BA966" s="253"/>
      <c r="BB966" s="253"/>
      <c r="BC966" s="253"/>
      <c r="BD966" s="253"/>
      <c r="BE966" s="253"/>
      <c r="BF966" s="253"/>
      <c r="BG966" s="253"/>
    </row>
    <row r="967" spans="2:59" s="252" customFormat="1" ht="15" customHeight="1" x14ac:dyDescent="0.25">
      <c r="B967" s="253"/>
      <c r="C967" s="253"/>
      <c r="D967" s="253"/>
      <c r="E967" s="253"/>
      <c r="F967" s="253"/>
      <c r="G967" s="253"/>
      <c r="H967" s="253"/>
      <c r="I967" s="253"/>
      <c r="J967" s="253"/>
      <c r="K967" s="253"/>
      <c r="L967" s="253"/>
      <c r="M967" s="253"/>
      <c r="N967" s="253"/>
      <c r="O967" s="253"/>
      <c r="P967" s="253"/>
      <c r="Q967" s="253"/>
      <c r="R967" s="253"/>
      <c r="S967" s="253"/>
      <c r="T967" s="253"/>
      <c r="U967" s="253" t="s">
        <v>1110</v>
      </c>
      <c r="V967" s="253"/>
      <c r="W967" s="253"/>
      <c r="X967" s="253"/>
      <c r="Y967" s="253"/>
      <c r="Z967" s="253"/>
      <c r="AA967" s="253"/>
      <c r="AB967" s="253"/>
      <c r="AC967" s="253" t="s">
        <v>323</v>
      </c>
      <c r="AD967" s="253"/>
      <c r="AE967" s="253"/>
      <c r="AF967" s="253"/>
      <c r="AG967" s="253"/>
      <c r="AH967" s="253"/>
      <c r="AI967" s="253"/>
      <c r="AJ967" s="253"/>
      <c r="AK967" s="253"/>
      <c r="AL967" s="253"/>
      <c r="AM967" s="253"/>
      <c r="AN967" s="253"/>
      <c r="AO967" s="253"/>
      <c r="AP967" s="253"/>
      <c r="AQ967" s="253"/>
      <c r="AR967" s="253"/>
      <c r="AS967" s="253"/>
      <c r="AT967" s="253"/>
      <c r="AU967" s="253"/>
      <c r="AV967" s="253"/>
      <c r="AW967" s="253"/>
      <c r="AX967" s="253"/>
      <c r="AY967" s="253"/>
      <c r="AZ967" s="253"/>
      <c r="BA967" s="253"/>
      <c r="BB967" s="253"/>
      <c r="BC967" s="253"/>
      <c r="BD967" s="253"/>
      <c r="BE967" s="253"/>
      <c r="BF967" s="253"/>
      <c r="BG967" s="253"/>
    </row>
    <row r="968" spans="2:59" s="252" customFormat="1" ht="15" customHeight="1" x14ac:dyDescent="0.25">
      <c r="B968" s="253"/>
      <c r="C968" s="253"/>
      <c r="D968" s="253"/>
      <c r="E968" s="253"/>
      <c r="F968" s="253"/>
      <c r="G968" s="253"/>
      <c r="H968" s="253"/>
      <c r="I968" s="253"/>
      <c r="J968" s="253"/>
      <c r="K968" s="253"/>
      <c r="L968" s="253"/>
      <c r="M968" s="253"/>
      <c r="N968" s="253"/>
      <c r="O968" s="253"/>
      <c r="P968" s="253"/>
      <c r="Q968" s="253"/>
      <c r="R968" s="253"/>
      <c r="S968" s="253"/>
      <c r="T968" s="253"/>
      <c r="U968" s="253" t="s">
        <v>1111</v>
      </c>
      <c r="V968" s="253"/>
      <c r="W968" s="253"/>
      <c r="X968" s="253"/>
      <c r="Y968" s="253"/>
      <c r="Z968" s="253"/>
      <c r="AA968" s="253"/>
      <c r="AB968" s="253"/>
      <c r="AC968" s="253" t="s">
        <v>332</v>
      </c>
      <c r="AD968" s="253"/>
      <c r="AE968" s="253"/>
      <c r="AF968" s="253"/>
      <c r="AG968" s="253"/>
      <c r="AH968" s="253"/>
      <c r="AI968" s="253"/>
      <c r="AJ968" s="253"/>
      <c r="AK968" s="253"/>
      <c r="AL968" s="253"/>
      <c r="AM968" s="253"/>
      <c r="AN968" s="253"/>
      <c r="AO968" s="253"/>
      <c r="AP968" s="253"/>
      <c r="AQ968" s="253"/>
      <c r="AR968" s="253"/>
      <c r="AS968" s="253"/>
      <c r="AT968" s="253"/>
      <c r="AU968" s="253"/>
      <c r="AV968" s="253"/>
      <c r="AW968" s="253"/>
      <c r="AX968" s="253"/>
      <c r="AY968" s="253"/>
      <c r="AZ968" s="253"/>
      <c r="BA968" s="253"/>
      <c r="BB968" s="253"/>
      <c r="BC968" s="253"/>
      <c r="BD968" s="253"/>
      <c r="BE968" s="253"/>
      <c r="BF968" s="253"/>
      <c r="BG968" s="253"/>
    </row>
    <row r="969" spans="2:59" s="252" customFormat="1" ht="15" customHeight="1" x14ac:dyDescent="0.25">
      <c r="B969" s="253"/>
      <c r="C969" s="253"/>
      <c r="D969" s="253"/>
      <c r="E969" s="253"/>
      <c r="F969" s="253"/>
      <c r="G969" s="253"/>
      <c r="H969" s="253"/>
      <c r="I969" s="253"/>
      <c r="J969" s="253"/>
      <c r="K969" s="253"/>
      <c r="L969" s="253"/>
      <c r="M969" s="253"/>
      <c r="N969" s="253"/>
      <c r="O969" s="253"/>
      <c r="P969" s="253"/>
      <c r="Q969" s="253"/>
      <c r="R969" s="253"/>
      <c r="S969" s="253"/>
      <c r="T969" s="253"/>
      <c r="U969" s="253" t="s">
        <v>1112</v>
      </c>
      <c r="V969" s="253"/>
      <c r="W969" s="253"/>
      <c r="X969" s="253"/>
      <c r="Y969" s="253"/>
      <c r="Z969" s="253"/>
      <c r="AA969" s="253"/>
      <c r="AB969" s="253"/>
      <c r="AC969" s="253" t="s">
        <v>316</v>
      </c>
      <c r="AD969" s="253"/>
      <c r="AE969" s="253"/>
      <c r="AF969" s="253"/>
      <c r="AG969" s="253"/>
      <c r="AH969" s="253"/>
      <c r="AI969" s="253"/>
      <c r="AJ969" s="253"/>
      <c r="AK969" s="253"/>
      <c r="AL969" s="253"/>
      <c r="AM969" s="253"/>
      <c r="AN969" s="253"/>
      <c r="AO969" s="253"/>
      <c r="AP969" s="253"/>
      <c r="AQ969" s="253"/>
      <c r="AR969" s="253"/>
      <c r="AS969" s="253"/>
      <c r="AT969" s="253"/>
      <c r="AU969" s="253"/>
      <c r="AV969" s="253"/>
      <c r="AW969" s="253"/>
      <c r="AX969" s="253"/>
      <c r="AY969" s="253"/>
      <c r="AZ969" s="253"/>
      <c r="BA969" s="253"/>
      <c r="BB969" s="253"/>
      <c r="BC969" s="253"/>
      <c r="BD969" s="253"/>
      <c r="BE969" s="253"/>
      <c r="BF969" s="253"/>
      <c r="BG969" s="253"/>
    </row>
    <row r="970" spans="2:59" s="252" customFormat="1" ht="15" customHeight="1" x14ac:dyDescent="0.25">
      <c r="B970" s="253"/>
      <c r="C970" s="253"/>
      <c r="D970" s="253"/>
      <c r="E970" s="253"/>
      <c r="F970" s="253"/>
      <c r="G970" s="253"/>
      <c r="H970" s="253"/>
      <c r="I970" s="253"/>
      <c r="J970" s="253"/>
      <c r="K970" s="253"/>
      <c r="L970" s="253"/>
      <c r="M970" s="253"/>
      <c r="N970" s="253"/>
      <c r="O970" s="253"/>
      <c r="P970" s="253"/>
      <c r="Q970" s="253"/>
      <c r="R970" s="253"/>
      <c r="S970" s="253"/>
      <c r="T970" s="253"/>
      <c r="U970" s="253" t="s">
        <v>1113</v>
      </c>
      <c r="V970" s="253"/>
      <c r="W970" s="253"/>
      <c r="X970" s="253"/>
      <c r="Y970" s="253"/>
      <c r="Z970" s="253"/>
      <c r="AA970" s="253"/>
      <c r="AB970" s="253"/>
      <c r="AC970" s="253" t="s">
        <v>320</v>
      </c>
      <c r="AD970" s="253"/>
      <c r="AE970" s="253"/>
      <c r="AF970" s="253"/>
      <c r="AG970" s="253"/>
      <c r="AH970" s="253"/>
      <c r="AI970" s="253"/>
      <c r="AJ970" s="253"/>
      <c r="AK970" s="253"/>
      <c r="AL970" s="253"/>
      <c r="AM970" s="253"/>
      <c r="AN970" s="253"/>
      <c r="AO970" s="253"/>
      <c r="AP970" s="253"/>
      <c r="AQ970" s="253"/>
      <c r="AR970" s="253"/>
      <c r="AS970" s="253"/>
      <c r="AT970" s="253"/>
      <c r="AU970" s="253"/>
      <c r="AV970" s="253"/>
      <c r="AW970" s="253"/>
      <c r="AX970" s="253"/>
      <c r="AY970" s="253"/>
      <c r="AZ970" s="253"/>
      <c r="BA970" s="253"/>
      <c r="BB970" s="253"/>
      <c r="BC970" s="253"/>
      <c r="BD970" s="253"/>
      <c r="BE970" s="253"/>
      <c r="BF970" s="253"/>
      <c r="BG970" s="253"/>
    </row>
    <row r="971" spans="2:59" s="252" customFormat="1" ht="15" customHeight="1" x14ac:dyDescent="0.25">
      <c r="B971" s="253"/>
      <c r="C971" s="253"/>
      <c r="D971" s="253"/>
      <c r="E971" s="253"/>
      <c r="F971" s="253"/>
      <c r="G971" s="253"/>
      <c r="H971" s="253"/>
      <c r="I971" s="253"/>
      <c r="J971" s="253"/>
      <c r="K971" s="253"/>
      <c r="L971" s="253"/>
      <c r="M971" s="253"/>
      <c r="N971" s="253"/>
      <c r="O971" s="253"/>
      <c r="P971" s="253"/>
      <c r="Q971" s="253"/>
      <c r="R971" s="253"/>
      <c r="S971" s="253"/>
      <c r="T971" s="253"/>
      <c r="U971" s="253" t="s">
        <v>1114</v>
      </c>
      <c r="V971" s="253"/>
      <c r="W971" s="253"/>
      <c r="X971" s="253"/>
      <c r="Y971" s="253"/>
      <c r="Z971" s="253"/>
      <c r="AA971" s="253"/>
      <c r="AB971" s="253"/>
      <c r="AC971" s="253" t="s">
        <v>332</v>
      </c>
      <c r="AD971" s="253"/>
      <c r="AE971" s="253"/>
      <c r="AF971" s="253"/>
      <c r="AG971" s="253"/>
      <c r="AH971" s="253"/>
      <c r="AI971" s="253"/>
      <c r="AJ971" s="253"/>
      <c r="AK971" s="253"/>
      <c r="AL971" s="253"/>
      <c r="AM971" s="253"/>
      <c r="AN971" s="253"/>
      <c r="AO971" s="253"/>
      <c r="AP971" s="253"/>
      <c r="AQ971" s="253"/>
      <c r="AR971" s="253"/>
      <c r="AS971" s="253"/>
      <c r="AT971" s="253"/>
      <c r="AU971" s="253"/>
      <c r="AV971" s="253"/>
      <c r="AW971" s="253"/>
      <c r="AX971" s="253"/>
      <c r="AY971" s="253"/>
      <c r="AZ971" s="253"/>
      <c r="BA971" s="253"/>
      <c r="BB971" s="253"/>
      <c r="BC971" s="253"/>
      <c r="BD971" s="253"/>
      <c r="BE971" s="253"/>
      <c r="BF971" s="253"/>
      <c r="BG971" s="253"/>
    </row>
    <row r="972" spans="2:59" s="252" customFormat="1" ht="15" customHeight="1" x14ac:dyDescent="0.25">
      <c r="B972" s="253"/>
      <c r="C972" s="253"/>
      <c r="D972" s="253"/>
      <c r="E972" s="253"/>
      <c r="F972" s="253"/>
      <c r="G972" s="253"/>
      <c r="H972" s="253"/>
      <c r="I972" s="253"/>
      <c r="J972" s="253"/>
      <c r="K972" s="253"/>
      <c r="L972" s="253"/>
      <c r="M972" s="253"/>
      <c r="N972" s="253"/>
      <c r="O972" s="253"/>
      <c r="P972" s="253"/>
      <c r="Q972" s="253"/>
      <c r="R972" s="253"/>
      <c r="S972" s="253"/>
      <c r="T972" s="253"/>
      <c r="U972" s="253" t="s">
        <v>1115</v>
      </c>
      <c r="V972" s="253"/>
      <c r="W972" s="253"/>
      <c r="X972" s="253"/>
      <c r="Y972" s="253"/>
      <c r="Z972" s="253"/>
      <c r="AA972" s="253"/>
      <c r="AB972" s="253"/>
      <c r="AC972" s="253" t="s">
        <v>332</v>
      </c>
      <c r="AD972" s="253"/>
      <c r="AE972" s="253"/>
      <c r="AF972" s="253"/>
      <c r="AG972" s="253"/>
      <c r="AH972" s="253"/>
      <c r="AI972" s="253"/>
      <c r="AJ972" s="253"/>
      <c r="AK972" s="253"/>
      <c r="AL972" s="253"/>
      <c r="AM972" s="253"/>
      <c r="AN972" s="253"/>
      <c r="AO972" s="253"/>
      <c r="AP972" s="253"/>
      <c r="AQ972" s="253"/>
      <c r="AR972" s="253"/>
      <c r="AS972" s="253"/>
      <c r="AT972" s="253"/>
      <c r="AU972" s="253"/>
      <c r="AV972" s="253"/>
      <c r="AW972" s="253"/>
      <c r="AX972" s="253"/>
      <c r="AY972" s="253"/>
      <c r="AZ972" s="253"/>
      <c r="BA972" s="253"/>
      <c r="BB972" s="253"/>
      <c r="BC972" s="253"/>
      <c r="BD972" s="253"/>
      <c r="BE972" s="253"/>
      <c r="BF972" s="253"/>
      <c r="BG972" s="253"/>
    </row>
    <row r="973" spans="2:59" s="252" customFormat="1" ht="15" customHeight="1" x14ac:dyDescent="0.25">
      <c r="B973" s="253"/>
      <c r="C973" s="253"/>
      <c r="D973" s="253"/>
      <c r="E973" s="253"/>
      <c r="F973" s="253"/>
      <c r="G973" s="253"/>
      <c r="H973" s="253"/>
      <c r="I973" s="253"/>
      <c r="J973" s="253"/>
      <c r="K973" s="253"/>
      <c r="L973" s="253"/>
      <c r="M973" s="253"/>
      <c r="N973" s="253"/>
      <c r="O973" s="253"/>
      <c r="P973" s="253"/>
      <c r="Q973" s="253"/>
      <c r="R973" s="253"/>
      <c r="S973" s="253"/>
      <c r="T973" s="253"/>
      <c r="U973" s="253" t="s">
        <v>1116</v>
      </c>
      <c r="V973" s="253"/>
      <c r="W973" s="253"/>
      <c r="X973" s="253"/>
      <c r="Y973" s="253"/>
      <c r="Z973" s="253"/>
      <c r="AA973" s="253"/>
      <c r="AB973" s="253"/>
      <c r="AC973" s="253" t="s">
        <v>320</v>
      </c>
      <c r="AD973" s="253"/>
      <c r="AE973" s="253"/>
      <c r="AF973" s="253"/>
      <c r="AG973" s="253"/>
      <c r="AH973" s="253"/>
      <c r="AI973" s="253"/>
      <c r="AJ973" s="253"/>
      <c r="AK973" s="253"/>
      <c r="AL973" s="253"/>
      <c r="AM973" s="253"/>
      <c r="AN973" s="253"/>
      <c r="AO973" s="253"/>
      <c r="AP973" s="253"/>
      <c r="AQ973" s="253"/>
      <c r="AR973" s="253"/>
      <c r="AS973" s="253"/>
      <c r="AT973" s="253"/>
      <c r="AU973" s="253"/>
      <c r="AV973" s="253"/>
      <c r="AW973" s="253"/>
      <c r="AX973" s="253"/>
      <c r="AY973" s="253"/>
      <c r="AZ973" s="253"/>
      <c r="BA973" s="253"/>
      <c r="BB973" s="253"/>
      <c r="BC973" s="253"/>
      <c r="BD973" s="253"/>
      <c r="BE973" s="253"/>
      <c r="BF973" s="253"/>
      <c r="BG973" s="253"/>
    </row>
    <row r="974" spans="2:59" s="252" customFormat="1" ht="15" customHeight="1" x14ac:dyDescent="0.25">
      <c r="B974" s="253"/>
      <c r="C974" s="253"/>
      <c r="D974" s="253"/>
      <c r="E974" s="253"/>
      <c r="F974" s="253"/>
      <c r="G974" s="253"/>
      <c r="H974" s="253"/>
      <c r="I974" s="253"/>
      <c r="J974" s="253"/>
      <c r="K974" s="253"/>
      <c r="L974" s="253"/>
      <c r="M974" s="253"/>
      <c r="N974" s="253"/>
      <c r="O974" s="253"/>
      <c r="P974" s="253"/>
      <c r="Q974" s="253"/>
      <c r="R974" s="253"/>
      <c r="S974" s="253"/>
      <c r="T974" s="253"/>
      <c r="U974" s="253" t="s">
        <v>1117</v>
      </c>
      <c r="V974" s="253"/>
      <c r="W974" s="253"/>
      <c r="X974" s="253"/>
      <c r="Y974" s="253"/>
      <c r="Z974" s="253"/>
      <c r="AA974" s="253"/>
      <c r="AB974" s="253"/>
      <c r="AC974" s="253" t="s">
        <v>332</v>
      </c>
      <c r="AD974" s="253"/>
      <c r="AE974" s="253"/>
      <c r="AF974" s="253"/>
      <c r="AG974" s="253"/>
      <c r="AH974" s="253"/>
      <c r="AI974" s="253"/>
      <c r="AJ974" s="253"/>
      <c r="AK974" s="253"/>
      <c r="AL974" s="253"/>
      <c r="AM974" s="253"/>
      <c r="AN974" s="253"/>
      <c r="AO974" s="253"/>
      <c r="AP974" s="253"/>
      <c r="AQ974" s="253"/>
      <c r="AR974" s="253"/>
      <c r="AS974" s="253"/>
      <c r="AT974" s="253"/>
      <c r="AU974" s="253"/>
      <c r="AV974" s="253"/>
      <c r="AW974" s="253"/>
      <c r="AX974" s="253"/>
      <c r="AY974" s="253"/>
      <c r="AZ974" s="253"/>
      <c r="BA974" s="253"/>
      <c r="BB974" s="253"/>
      <c r="BC974" s="253"/>
      <c r="BD974" s="253"/>
      <c r="BE974" s="253"/>
      <c r="BF974" s="253"/>
      <c r="BG974" s="253"/>
    </row>
    <row r="975" spans="2:59" s="252" customFormat="1" ht="15" customHeight="1" x14ac:dyDescent="0.25">
      <c r="B975" s="253"/>
      <c r="C975" s="253"/>
      <c r="D975" s="253"/>
      <c r="E975" s="253"/>
      <c r="F975" s="253"/>
      <c r="G975" s="253"/>
      <c r="H975" s="253"/>
      <c r="I975" s="253"/>
      <c r="J975" s="253"/>
      <c r="K975" s="253"/>
      <c r="L975" s="253"/>
      <c r="M975" s="253"/>
      <c r="N975" s="253"/>
      <c r="O975" s="253"/>
      <c r="P975" s="253"/>
      <c r="Q975" s="253"/>
      <c r="R975" s="253"/>
      <c r="S975" s="253"/>
      <c r="T975" s="253"/>
      <c r="U975" s="253" t="s">
        <v>1118</v>
      </c>
      <c r="V975" s="253"/>
      <c r="W975" s="253"/>
      <c r="X975" s="253"/>
      <c r="Y975" s="253"/>
      <c r="Z975" s="253"/>
      <c r="AA975" s="253"/>
      <c r="AB975" s="253"/>
      <c r="AC975" s="253" t="s">
        <v>357</v>
      </c>
      <c r="AD975" s="253"/>
      <c r="AE975" s="253"/>
      <c r="AF975" s="253"/>
      <c r="AG975" s="253"/>
      <c r="AH975" s="253"/>
      <c r="AI975" s="253"/>
      <c r="AJ975" s="253"/>
      <c r="AK975" s="253"/>
      <c r="AL975" s="253"/>
      <c r="AM975" s="253"/>
      <c r="AN975" s="253"/>
      <c r="AO975" s="253"/>
      <c r="AP975" s="253"/>
      <c r="AQ975" s="253"/>
      <c r="AR975" s="253"/>
      <c r="AS975" s="253"/>
      <c r="AT975" s="253"/>
      <c r="AU975" s="253"/>
      <c r="AV975" s="253"/>
      <c r="AW975" s="253"/>
      <c r="AX975" s="253"/>
      <c r="AY975" s="253"/>
      <c r="AZ975" s="253"/>
      <c r="BA975" s="253"/>
      <c r="BB975" s="253"/>
      <c r="BC975" s="253"/>
      <c r="BD975" s="253"/>
      <c r="BE975" s="253"/>
      <c r="BF975" s="253"/>
      <c r="BG975" s="253"/>
    </row>
    <row r="976" spans="2:59" s="252" customFormat="1" ht="15" customHeight="1" x14ac:dyDescent="0.25">
      <c r="B976" s="253"/>
      <c r="C976" s="253"/>
      <c r="D976" s="253"/>
      <c r="E976" s="253"/>
      <c r="F976" s="253"/>
      <c r="G976" s="253"/>
      <c r="H976" s="253"/>
      <c r="I976" s="253"/>
      <c r="J976" s="253"/>
      <c r="K976" s="253"/>
      <c r="L976" s="253"/>
      <c r="M976" s="253"/>
      <c r="N976" s="253"/>
      <c r="O976" s="253"/>
      <c r="P976" s="253"/>
      <c r="Q976" s="253"/>
      <c r="R976" s="253"/>
      <c r="S976" s="253"/>
      <c r="T976" s="253"/>
      <c r="U976" s="253" t="s">
        <v>1119</v>
      </c>
      <c r="V976" s="253"/>
      <c r="W976" s="253"/>
      <c r="X976" s="253"/>
      <c r="Y976" s="253"/>
      <c r="Z976" s="253"/>
      <c r="AA976" s="253"/>
      <c r="AB976" s="253"/>
      <c r="AC976" s="253" t="s">
        <v>332</v>
      </c>
      <c r="AD976" s="253"/>
      <c r="AE976" s="253"/>
      <c r="AF976" s="253"/>
      <c r="AG976" s="253"/>
      <c r="AH976" s="253"/>
      <c r="AI976" s="253"/>
      <c r="AJ976" s="253"/>
      <c r="AK976" s="253"/>
      <c r="AL976" s="253"/>
      <c r="AM976" s="253"/>
      <c r="AN976" s="253"/>
      <c r="AO976" s="253"/>
      <c r="AP976" s="253"/>
      <c r="AQ976" s="253"/>
      <c r="AR976" s="253"/>
      <c r="AS976" s="253"/>
      <c r="AT976" s="253"/>
      <c r="AU976" s="253"/>
      <c r="AV976" s="253"/>
      <c r="AW976" s="253"/>
      <c r="AX976" s="253"/>
      <c r="AY976" s="253"/>
      <c r="AZ976" s="253"/>
      <c r="BA976" s="253"/>
      <c r="BB976" s="253"/>
      <c r="BC976" s="253"/>
      <c r="BD976" s="253"/>
      <c r="BE976" s="253"/>
      <c r="BF976" s="253"/>
      <c r="BG976" s="253"/>
    </row>
    <row r="977" spans="2:59" s="252" customFormat="1" ht="15" customHeight="1" x14ac:dyDescent="0.25">
      <c r="B977" s="253"/>
      <c r="C977" s="253"/>
      <c r="D977" s="253"/>
      <c r="E977" s="253"/>
      <c r="F977" s="253"/>
      <c r="G977" s="253"/>
      <c r="H977" s="253"/>
      <c r="I977" s="253"/>
      <c r="J977" s="253"/>
      <c r="K977" s="253"/>
      <c r="L977" s="253"/>
      <c r="M977" s="253"/>
      <c r="N977" s="253"/>
      <c r="O977" s="253"/>
      <c r="P977" s="253"/>
      <c r="Q977" s="253"/>
      <c r="R977" s="253"/>
      <c r="S977" s="253"/>
      <c r="T977" s="253"/>
      <c r="U977" s="253" t="s">
        <v>1120</v>
      </c>
      <c r="V977" s="253"/>
      <c r="W977" s="253"/>
      <c r="X977" s="253"/>
      <c r="Y977" s="253"/>
      <c r="Z977" s="253"/>
      <c r="AA977" s="253"/>
      <c r="AB977" s="253"/>
      <c r="AC977" s="253" t="s">
        <v>323</v>
      </c>
      <c r="AD977" s="253"/>
      <c r="AE977" s="253"/>
      <c r="AF977" s="253"/>
      <c r="AG977" s="253"/>
      <c r="AH977" s="253"/>
      <c r="AI977" s="253"/>
      <c r="AJ977" s="253"/>
      <c r="AK977" s="253"/>
      <c r="AL977" s="253"/>
      <c r="AM977" s="253"/>
      <c r="AN977" s="253"/>
      <c r="AO977" s="253"/>
      <c r="AP977" s="253"/>
      <c r="AQ977" s="253"/>
      <c r="AR977" s="253"/>
      <c r="AS977" s="253"/>
      <c r="AT977" s="253"/>
      <c r="AU977" s="253"/>
      <c r="AV977" s="253"/>
      <c r="AW977" s="253"/>
      <c r="AX977" s="253"/>
      <c r="AY977" s="253"/>
      <c r="AZ977" s="253"/>
      <c r="BA977" s="253"/>
      <c r="BB977" s="253"/>
      <c r="BC977" s="253"/>
      <c r="BD977" s="253"/>
      <c r="BE977" s="253"/>
      <c r="BF977" s="253"/>
      <c r="BG977" s="253"/>
    </row>
    <row r="978" spans="2:59" s="252" customFormat="1" ht="15" customHeight="1" x14ac:dyDescent="0.25">
      <c r="B978" s="253"/>
      <c r="C978" s="253"/>
      <c r="D978" s="253"/>
      <c r="E978" s="253"/>
      <c r="F978" s="253"/>
      <c r="G978" s="253"/>
      <c r="H978" s="253"/>
      <c r="I978" s="253"/>
      <c r="J978" s="253"/>
      <c r="K978" s="253"/>
      <c r="L978" s="253"/>
      <c r="M978" s="253"/>
      <c r="N978" s="253"/>
      <c r="O978" s="253"/>
      <c r="P978" s="253"/>
      <c r="Q978" s="253"/>
      <c r="R978" s="253"/>
      <c r="S978" s="253"/>
      <c r="T978" s="253"/>
      <c r="U978" s="253" t="s">
        <v>1121</v>
      </c>
      <c r="V978" s="253"/>
      <c r="W978" s="253"/>
      <c r="X978" s="253"/>
      <c r="Y978" s="253"/>
      <c r="Z978" s="253"/>
      <c r="AA978" s="253"/>
      <c r="AB978" s="253"/>
      <c r="AC978" s="253" t="s">
        <v>316</v>
      </c>
      <c r="AD978" s="253"/>
      <c r="AE978" s="253"/>
      <c r="AF978" s="253"/>
      <c r="AG978" s="253"/>
      <c r="AH978" s="253"/>
      <c r="AI978" s="253"/>
      <c r="AJ978" s="253"/>
      <c r="AK978" s="253"/>
      <c r="AL978" s="253"/>
      <c r="AM978" s="253"/>
      <c r="AN978" s="253"/>
      <c r="AO978" s="253"/>
      <c r="AP978" s="253"/>
      <c r="AQ978" s="253"/>
      <c r="AR978" s="253"/>
      <c r="AS978" s="253"/>
      <c r="AT978" s="253"/>
      <c r="AU978" s="253"/>
      <c r="AV978" s="253"/>
      <c r="AW978" s="253"/>
      <c r="AX978" s="253"/>
      <c r="AY978" s="253"/>
      <c r="AZ978" s="253"/>
      <c r="BA978" s="253"/>
      <c r="BB978" s="253"/>
      <c r="BC978" s="253"/>
      <c r="BD978" s="253"/>
      <c r="BE978" s="253"/>
      <c r="BF978" s="253"/>
      <c r="BG978" s="253"/>
    </row>
    <row r="979" spans="2:59" s="252" customFormat="1" ht="15" customHeight="1" x14ac:dyDescent="0.25">
      <c r="B979" s="253"/>
      <c r="C979" s="253"/>
      <c r="D979" s="253"/>
      <c r="E979" s="253"/>
      <c r="F979" s="253"/>
      <c r="G979" s="253"/>
      <c r="H979" s="253"/>
      <c r="I979" s="253"/>
      <c r="J979" s="253"/>
      <c r="K979" s="253"/>
      <c r="L979" s="253"/>
      <c r="M979" s="253"/>
      <c r="N979" s="253"/>
      <c r="O979" s="253"/>
      <c r="P979" s="253"/>
      <c r="Q979" s="253"/>
      <c r="R979" s="253"/>
      <c r="S979" s="253"/>
      <c r="T979" s="253"/>
      <c r="U979" s="253" t="s">
        <v>1122</v>
      </c>
      <c r="V979" s="253"/>
      <c r="W979" s="253"/>
      <c r="X979" s="253"/>
      <c r="Y979" s="253"/>
      <c r="Z979" s="253"/>
      <c r="AA979" s="253"/>
      <c r="AB979" s="253"/>
      <c r="AC979" s="253" t="s">
        <v>329</v>
      </c>
      <c r="AD979" s="253"/>
      <c r="AE979" s="253"/>
      <c r="AF979" s="253"/>
      <c r="AG979" s="253"/>
      <c r="AH979" s="253"/>
      <c r="AI979" s="253"/>
      <c r="AJ979" s="253"/>
      <c r="AK979" s="253"/>
      <c r="AL979" s="253"/>
      <c r="AM979" s="253"/>
      <c r="AN979" s="253"/>
      <c r="AO979" s="253"/>
      <c r="AP979" s="253"/>
      <c r="AQ979" s="253"/>
      <c r="AR979" s="253"/>
      <c r="AS979" s="253"/>
      <c r="AT979" s="253"/>
      <c r="AU979" s="253"/>
      <c r="AV979" s="253"/>
      <c r="AW979" s="253"/>
      <c r="AX979" s="253"/>
      <c r="AY979" s="253"/>
      <c r="AZ979" s="253"/>
      <c r="BA979" s="253"/>
      <c r="BB979" s="253"/>
      <c r="BC979" s="253"/>
      <c r="BD979" s="253"/>
      <c r="BE979" s="253"/>
      <c r="BF979" s="253"/>
      <c r="BG979" s="253"/>
    </row>
    <row r="980" spans="2:59" s="252" customFormat="1" ht="15" customHeight="1" x14ac:dyDescent="0.25">
      <c r="B980" s="253"/>
      <c r="C980" s="253"/>
      <c r="D980" s="253"/>
      <c r="E980" s="253"/>
      <c r="F980" s="253"/>
      <c r="G980" s="253"/>
      <c r="H980" s="253"/>
      <c r="I980" s="253"/>
      <c r="J980" s="253"/>
      <c r="K980" s="253"/>
      <c r="L980" s="253"/>
      <c r="M980" s="253"/>
      <c r="N980" s="253"/>
      <c r="O980" s="253"/>
      <c r="P980" s="253"/>
      <c r="Q980" s="253"/>
      <c r="R980" s="253"/>
      <c r="S980" s="253"/>
      <c r="T980" s="253"/>
      <c r="U980" s="253" t="s">
        <v>1123</v>
      </c>
      <c r="V980" s="253"/>
      <c r="W980" s="253"/>
      <c r="X980" s="253"/>
      <c r="Y980" s="253"/>
      <c r="Z980" s="253"/>
      <c r="AA980" s="253"/>
      <c r="AB980" s="253"/>
      <c r="AC980" s="253" t="s">
        <v>332</v>
      </c>
      <c r="AD980" s="253"/>
      <c r="AE980" s="253"/>
      <c r="AF980" s="253"/>
      <c r="AG980" s="253"/>
      <c r="AH980" s="253"/>
      <c r="AI980" s="253"/>
      <c r="AJ980" s="253"/>
      <c r="AK980" s="253"/>
      <c r="AL980" s="253"/>
      <c r="AM980" s="253"/>
      <c r="AN980" s="253"/>
      <c r="AO980" s="253"/>
      <c r="AP980" s="253"/>
      <c r="AQ980" s="253"/>
      <c r="AR980" s="253"/>
      <c r="AS980" s="253"/>
      <c r="AT980" s="253"/>
      <c r="AU980" s="253"/>
      <c r="AV980" s="253"/>
      <c r="AW980" s="253"/>
      <c r="AX980" s="253"/>
      <c r="AY980" s="253"/>
      <c r="AZ980" s="253"/>
      <c r="BA980" s="253"/>
      <c r="BB980" s="253"/>
      <c r="BC980" s="253"/>
      <c r="BD980" s="253"/>
      <c r="BE980" s="253"/>
      <c r="BF980" s="253"/>
      <c r="BG980" s="253"/>
    </row>
    <row r="981" spans="2:59" s="252" customFormat="1" ht="15" customHeight="1" x14ac:dyDescent="0.25">
      <c r="B981" s="253"/>
      <c r="C981" s="253"/>
      <c r="D981" s="253"/>
      <c r="E981" s="253"/>
      <c r="F981" s="253"/>
      <c r="G981" s="253"/>
      <c r="H981" s="253"/>
      <c r="I981" s="253"/>
      <c r="J981" s="253"/>
      <c r="K981" s="253"/>
      <c r="L981" s="253"/>
      <c r="M981" s="253"/>
      <c r="N981" s="253"/>
      <c r="O981" s="253"/>
      <c r="P981" s="253"/>
      <c r="Q981" s="253"/>
      <c r="R981" s="253"/>
      <c r="S981" s="253"/>
      <c r="T981" s="253"/>
      <c r="U981" s="253" t="s">
        <v>1124</v>
      </c>
      <c r="V981" s="253"/>
      <c r="W981" s="253"/>
      <c r="X981" s="253"/>
      <c r="Y981" s="253"/>
      <c r="Z981" s="253"/>
      <c r="AA981" s="253"/>
      <c r="AB981" s="253"/>
      <c r="AC981" s="253" t="s">
        <v>393</v>
      </c>
      <c r="AD981" s="253"/>
      <c r="AE981" s="253"/>
      <c r="AF981" s="253"/>
      <c r="AG981" s="253"/>
      <c r="AH981" s="253"/>
      <c r="AI981" s="253"/>
      <c r="AJ981" s="253"/>
      <c r="AK981" s="253"/>
      <c r="AL981" s="253"/>
      <c r="AM981" s="253"/>
      <c r="AN981" s="253"/>
      <c r="AO981" s="253"/>
      <c r="AP981" s="253"/>
      <c r="AQ981" s="253"/>
      <c r="AR981" s="253"/>
      <c r="AS981" s="253"/>
      <c r="AT981" s="253"/>
      <c r="AU981" s="253"/>
      <c r="AV981" s="253"/>
      <c r="AW981" s="253"/>
      <c r="AX981" s="253"/>
      <c r="AY981" s="253"/>
      <c r="AZ981" s="253"/>
      <c r="BA981" s="253"/>
      <c r="BB981" s="253"/>
      <c r="BC981" s="253"/>
      <c r="BD981" s="253"/>
      <c r="BE981" s="253"/>
      <c r="BF981" s="253"/>
      <c r="BG981" s="253"/>
    </row>
    <row r="982" spans="2:59" s="252" customFormat="1" ht="15" customHeight="1" x14ac:dyDescent="0.25">
      <c r="B982" s="253"/>
      <c r="C982" s="253"/>
      <c r="D982" s="253"/>
      <c r="E982" s="253"/>
      <c r="F982" s="253"/>
      <c r="G982" s="253"/>
      <c r="H982" s="253"/>
      <c r="I982" s="253"/>
      <c r="J982" s="253"/>
      <c r="K982" s="253"/>
      <c r="L982" s="253"/>
      <c r="M982" s="253"/>
      <c r="N982" s="253"/>
      <c r="O982" s="253"/>
      <c r="P982" s="253"/>
      <c r="Q982" s="253"/>
      <c r="R982" s="253"/>
      <c r="S982" s="253"/>
      <c r="T982" s="253"/>
      <c r="U982" s="253" t="s">
        <v>1125</v>
      </c>
      <c r="V982" s="253"/>
      <c r="W982" s="253"/>
      <c r="X982" s="253"/>
      <c r="Y982" s="253"/>
      <c r="Z982" s="253"/>
      <c r="AA982" s="253"/>
      <c r="AB982" s="253"/>
      <c r="AC982" s="253" t="s">
        <v>323</v>
      </c>
      <c r="AD982" s="253"/>
      <c r="AE982" s="253"/>
      <c r="AF982" s="253"/>
      <c r="AG982" s="253"/>
      <c r="AH982" s="253"/>
      <c r="AI982" s="253"/>
      <c r="AJ982" s="253"/>
      <c r="AK982" s="253"/>
      <c r="AL982" s="253"/>
      <c r="AM982" s="253"/>
      <c r="AN982" s="253"/>
      <c r="AO982" s="253"/>
      <c r="AP982" s="253"/>
      <c r="AQ982" s="253"/>
      <c r="AR982" s="253"/>
      <c r="AS982" s="253"/>
      <c r="AT982" s="253"/>
      <c r="AU982" s="253"/>
      <c r="AV982" s="253"/>
      <c r="AW982" s="253"/>
      <c r="AX982" s="253"/>
      <c r="AY982" s="253"/>
      <c r="AZ982" s="253"/>
      <c r="BA982" s="253"/>
      <c r="BB982" s="253"/>
      <c r="BC982" s="253"/>
      <c r="BD982" s="253"/>
      <c r="BE982" s="253"/>
      <c r="BF982" s="253"/>
      <c r="BG982" s="253"/>
    </row>
    <row r="983" spans="2:59" s="252" customFormat="1" ht="15" customHeight="1" x14ac:dyDescent="0.25">
      <c r="B983" s="253"/>
      <c r="C983" s="253"/>
      <c r="D983" s="253"/>
      <c r="E983" s="253"/>
      <c r="F983" s="253"/>
      <c r="G983" s="253"/>
      <c r="H983" s="253"/>
      <c r="I983" s="253"/>
      <c r="J983" s="253"/>
      <c r="K983" s="253"/>
      <c r="L983" s="253"/>
      <c r="M983" s="253"/>
      <c r="N983" s="253"/>
      <c r="O983" s="253"/>
      <c r="P983" s="253"/>
      <c r="Q983" s="253"/>
      <c r="R983" s="253"/>
      <c r="S983" s="253"/>
      <c r="T983" s="253"/>
      <c r="U983" s="253" t="s">
        <v>1126</v>
      </c>
      <c r="V983" s="253"/>
      <c r="W983" s="253"/>
      <c r="X983" s="253"/>
      <c r="Y983" s="253"/>
      <c r="Z983" s="253"/>
      <c r="AA983" s="253"/>
      <c r="AB983" s="253"/>
      <c r="AC983" s="253" t="s">
        <v>320</v>
      </c>
      <c r="AD983" s="253"/>
      <c r="AE983" s="253"/>
      <c r="AF983" s="253"/>
      <c r="AG983" s="253"/>
      <c r="AH983" s="253"/>
      <c r="AI983" s="253"/>
      <c r="AJ983" s="253"/>
      <c r="AK983" s="253"/>
      <c r="AL983" s="253"/>
      <c r="AM983" s="253"/>
      <c r="AN983" s="253"/>
      <c r="AO983" s="253"/>
      <c r="AP983" s="253"/>
      <c r="AQ983" s="253"/>
      <c r="AR983" s="253"/>
      <c r="AS983" s="253"/>
      <c r="AT983" s="253"/>
      <c r="AU983" s="253"/>
      <c r="AV983" s="253"/>
      <c r="AW983" s="253"/>
      <c r="AX983" s="253"/>
      <c r="AY983" s="253"/>
      <c r="AZ983" s="253"/>
      <c r="BA983" s="253"/>
      <c r="BB983" s="253"/>
      <c r="BC983" s="253"/>
      <c r="BD983" s="253"/>
      <c r="BE983" s="253"/>
      <c r="BF983" s="253"/>
      <c r="BG983" s="253"/>
    </row>
    <row r="984" spans="2:59" s="252" customFormat="1" ht="15" customHeight="1" x14ac:dyDescent="0.25">
      <c r="B984" s="253"/>
      <c r="C984" s="253"/>
      <c r="D984" s="253"/>
      <c r="E984" s="253"/>
      <c r="F984" s="253"/>
      <c r="G984" s="253"/>
      <c r="H984" s="253"/>
      <c r="I984" s="253"/>
      <c r="J984" s="253"/>
      <c r="K984" s="253"/>
      <c r="L984" s="253"/>
      <c r="M984" s="253"/>
      <c r="N984" s="253"/>
      <c r="O984" s="253"/>
      <c r="P984" s="253"/>
      <c r="Q984" s="253"/>
      <c r="R984" s="253"/>
      <c r="S984" s="253"/>
      <c r="T984" s="253"/>
      <c r="U984" s="253" t="s">
        <v>1127</v>
      </c>
      <c r="V984" s="253"/>
      <c r="W984" s="253"/>
      <c r="X984" s="253"/>
      <c r="Y984" s="253"/>
      <c r="Z984" s="253"/>
      <c r="AA984" s="253"/>
      <c r="AB984" s="253"/>
      <c r="AC984" s="253" t="s">
        <v>316</v>
      </c>
      <c r="AD984" s="253"/>
      <c r="AE984" s="253"/>
      <c r="AF984" s="253"/>
      <c r="AG984" s="253"/>
      <c r="AH984" s="253"/>
      <c r="AI984" s="253"/>
      <c r="AJ984" s="253"/>
      <c r="AK984" s="253"/>
      <c r="AL984" s="253"/>
      <c r="AM984" s="253"/>
      <c r="AN984" s="253"/>
      <c r="AO984" s="253"/>
      <c r="AP984" s="253"/>
      <c r="AQ984" s="253"/>
      <c r="AR984" s="253"/>
      <c r="AS984" s="253"/>
      <c r="AT984" s="253"/>
      <c r="AU984" s="253"/>
      <c r="AV984" s="253"/>
      <c r="AW984" s="253"/>
      <c r="AX984" s="253"/>
      <c r="AY984" s="253"/>
      <c r="AZ984" s="253"/>
      <c r="BA984" s="253"/>
      <c r="BB984" s="253"/>
      <c r="BC984" s="253"/>
      <c r="BD984" s="253"/>
      <c r="BE984" s="253"/>
      <c r="BF984" s="253"/>
      <c r="BG984" s="253"/>
    </row>
    <row r="985" spans="2:59" s="252" customFormat="1" ht="15" customHeight="1" x14ac:dyDescent="0.25">
      <c r="B985" s="253"/>
      <c r="C985" s="253"/>
      <c r="D985" s="253"/>
      <c r="E985" s="253"/>
      <c r="F985" s="253"/>
      <c r="G985" s="253"/>
      <c r="H985" s="253"/>
      <c r="I985" s="253"/>
      <c r="J985" s="253"/>
      <c r="K985" s="253"/>
      <c r="L985" s="253"/>
      <c r="M985" s="253"/>
      <c r="N985" s="253"/>
      <c r="O985" s="253"/>
      <c r="P985" s="253"/>
      <c r="Q985" s="253"/>
      <c r="R985" s="253"/>
      <c r="S985" s="253"/>
      <c r="T985" s="253"/>
      <c r="U985" s="253" t="s">
        <v>1128</v>
      </c>
      <c r="V985" s="253"/>
      <c r="W985" s="253"/>
      <c r="X985" s="253"/>
      <c r="Y985" s="253"/>
      <c r="Z985" s="253"/>
      <c r="AA985" s="253"/>
      <c r="AB985" s="253"/>
      <c r="AC985" s="253" t="s">
        <v>316</v>
      </c>
      <c r="AD985" s="253"/>
      <c r="AE985" s="253"/>
      <c r="AF985" s="253"/>
      <c r="AG985" s="253"/>
      <c r="AH985" s="253"/>
      <c r="AI985" s="253"/>
      <c r="AJ985" s="253"/>
      <c r="AK985" s="253"/>
      <c r="AL985" s="253"/>
      <c r="AM985" s="253"/>
      <c r="AN985" s="253"/>
      <c r="AO985" s="253"/>
      <c r="AP985" s="253"/>
      <c r="AQ985" s="253"/>
      <c r="AR985" s="253"/>
      <c r="AS985" s="253"/>
      <c r="AT985" s="253"/>
      <c r="AU985" s="253"/>
      <c r="AV985" s="253"/>
      <c r="AW985" s="253"/>
      <c r="AX985" s="253"/>
      <c r="AY985" s="253"/>
      <c r="AZ985" s="253"/>
      <c r="BA985" s="253"/>
      <c r="BB985" s="253"/>
      <c r="BC985" s="253"/>
      <c r="BD985" s="253"/>
      <c r="BE985" s="253"/>
      <c r="BF985" s="253"/>
      <c r="BG985" s="253"/>
    </row>
    <row r="986" spans="2:59" s="252" customFormat="1" ht="15" customHeight="1" x14ac:dyDescent="0.25">
      <c r="B986" s="253"/>
      <c r="C986" s="253"/>
      <c r="D986" s="253"/>
      <c r="E986" s="253"/>
      <c r="F986" s="253"/>
      <c r="G986" s="253"/>
      <c r="H986" s="253"/>
      <c r="I986" s="253"/>
      <c r="J986" s="253"/>
      <c r="K986" s="253"/>
      <c r="L986" s="253"/>
      <c r="M986" s="253"/>
      <c r="N986" s="253"/>
      <c r="O986" s="253"/>
      <c r="P986" s="253"/>
      <c r="Q986" s="253"/>
      <c r="R986" s="253"/>
      <c r="S986" s="253"/>
      <c r="T986" s="253"/>
      <c r="U986" s="253" t="s">
        <v>1129</v>
      </c>
      <c r="V986" s="253"/>
      <c r="W986" s="253"/>
      <c r="X986" s="253"/>
      <c r="Y986" s="253"/>
      <c r="Z986" s="253"/>
      <c r="AA986" s="253"/>
      <c r="AB986" s="253"/>
      <c r="AC986" s="253" t="s">
        <v>323</v>
      </c>
      <c r="AD986" s="253"/>
      <c r="AE986" s="253"/>
      <c r="AF986" s="253"/>
      <c r="AG986" s="253"/>
      <c r="AH986" s="253"/>
      <c r="AI986" s="253"/>
      <c r="AJ986" s="253"/>
      <c r="AK986" s="253"/>
      <c r="AL986" s="253"/>
      <c r="AM986" s="253"/>
      <c r="AN986" s="253"/>
      <c r="AO986" s="253"/>
      <c r="AP986" s="253"/>
      <c r="AQ986" s="253"/>
      <c r="AR986" s="253"/>
      <c r="AS986" s="253"/>
      <c r="AT986" s="253"/>
      <c r="AU986" s="253"/>
      <c r="AV986" s="253"/>
      <c r="AW986" s="253"/>
      <c r="AX986" s="253"/>
      <c r="AY986" s="253"/>
      <c r="AZ986" s="253"/>
      <c r="BA986" s="253"/>
      <c r="BB986" s="253"/>
      <c r="BC986" s="253"/>
      <c r="BD986" s="253"/>
      <c r="BE986" s="253"/>
      <c r="BF986" s="253"/>
      <c r="BG986" s="253"/>
    </row>
    <row r="987" spans="2:59" s="252" customFormat="1" ht="15" customHeight="1" x14ac:dyDescent="0.25">
      <c r="B987" s="253"/>
      <c r="C987" s="253"/>
      <c r="D987" s="253"/>
      <c r="E987" s="253"/>
      <c r="F987" s="253"/>
      <c r="G987" s="253"/>
      <c r="H987" s="253"/>
      <c r="I987" s="253"/>
      <c r="J987" s="253"/>
      <c r="K987" s="253"/>
      <c r="L987" s="253"/>
      <c r="M987" s="253"/>
      <c r="N987" s="253"/>
      <c r="O987" s="253"/>
      <c r="P987" s="253"/>
      <c r="Q987" s="253"/>
      <c r="R987" s="253"/>
      <c r="S987" s="253"/>
      <c r="T987" s="253"/>
      <c r="U987" s="253" t="s">
        <v>1130</v>
      </c>
      <c r="V987" s="253"/>
      <c r="W987" s="253"/>
      <c r="X987" s="253"/>
      <c r="Y987" s="253"/>
      <c r="Z987" s="253"/>
      <c r="AA987" s="253"/>
      <c r="AB987" s="253"/>
      <c r="AC987" s="253" t="s">
        <v>373</v>
      </c>
      <c r="AD987" s="253"/>
      <c r="AE987" s="253"/>
      <c r="AF987" s="253"/>
      <c r="AG987" s="253"/>
      <c r="AH987" s="253"/>
      <c r="AI987" s="253"/>
      <c r="AJ987" s="253"/>
      <c r="AK987" s="253"/>
      <c r="AL987" s="253"/>
      <c r="AM987" s="253"/>
      <c r="AN987" s="253"/>
      <c r="AO987" s="253"/>
      <c r="AP987" s="253"/>
      <c r="AQ987" s="253"/>
      <c r="AR987" s="253"/>
      <c r="AS987" s="253"/>
      <c r="AT987" s="253"/>
      <c r="AU987" s="253"/>
      <c r="AV987" s="253"/>
      <c r="AW987" s="253"/>
      <c r="AX987" s="253"/>
      <c r="AY987" s="253"/>
      <c r="AZ987" s="253"/>
      <c r="BA987" s="253"/>
      <c r="BB987" s="253"/>
      <c r="BC987" s="253"/>
      <c r="BD987" s="253"/>
      <c r="BE987" s="253"/>
      <c r="BF987" s="253"/>
      <c r="BG987" s="253"/>
    </row>
    <row r="988" spans="2:59" s="252" customFormat="1" ht="15" customHeight="1" x14ac:dyDescent="0.25">
      <c r="B988" s="253"/>
      <c r="C988" s="253"/>
      <c r="D988" s="253"/>
      <c r="E988" s="253"/>
      <c r="F988" s="253"/>
      <c r="G988" s="253"/>
      <c r="H988" s="253"/>
      <c r="I988" s="253"/>
      <c r="J988" s="253"/>
      <c r="K988" s="253"/>
      <c r="L988" s="253"/>
      <c r="M988" s="253"/>
      <c r="N988" s="253"/>
      <c r="O988" s="253"/>
      <c r="P988" s="253"/>
      <c r="Q988" s="253"/>
      <c r="R988" s="253"/>
      <c r="S988" s="253"/>
      <c r="T988" s="253"/>
      <c r="U988" s="253" t="s">
        <v>1131</v>
      </c>
      <c r="V988" s="253"/>
      <c r="W988" s="253"/>
      <c r="X988" s="253"/>
      <c r="Y988" s="253"/>
      <c r="Z988" s="253"/>
      <c r="AA988" s="253"/>
      <c r="AB988" s="253"/>
      <c r="AC988" s="253" t="s">
        <v>316</v>
      </c>
      <c r="AD988" s="253"/>
      <c r="AE988" s="253"/>
      <c r="AF988" s="253"/>
      <c r="AG988" s="253"/>
      <c r="AH988" s="253"/>
      <c r="AI988" s="253"/>
      <c r="AJ988" s="253"/>
      <c r="AK988" s="253"/>
      <c r="AL988" s="253"/>
      <c r="AM988" s="253"/>
      <c r="AN988" s="253"/>
      <c r="AO988" s="253"/>
      <c r="AP988" s="253"/>
      <c r="AQ988" s="253"/>
      <c r="AR988" s="253"/>
      <c r="AS988" s="253"/>
      <c r="AT988" s="253"/>
      <c r="AU988" s="253"/>
      <c r="AV988" s="253"/>
      <c r="AW988" s="253"/>
      <c r="AX988" s="253"/>
      <c r="AY988" s="253"/>
      <c r="AZ988" s="253"/>
      <c r="BA988" s="253"/>
      <c r="BB988" s="253"/>
      <c r="BC988" s="253"/>
      <c r="BD988" s="253"/>
      <c r="BE988" s="253"/>
      <c r="BF988" s="253"/>
      <c r="BG988" s="253"/>
    </row>
    <row r="989" spans="2:59" s="252" customFormat="1" ht="15" customHeight="1" x14ac:dyDescent="0.25">
      <c r="B989" s="253"/>
      <c r="C989" s="253"/>
      <c r="D989" s="253"/>
      <c r="E989" s="253"/>
      <c r="F989" s="253"/>
      <c r="G989" s="253"/>
      <c r="H989" s="253"/>
      <c r="I989" s="253"/>
      <c r="J989" s="253"/>
      <c r="K989" s="253"/>
      <c r="L989" s="253"/>
      <c r="M989" s="253"/>
      <c r="N989" s="253"/>
      <c r="O989" s="253"/>
      <c r="P989" s="253"/>
      <c r="Q989" s="253"/>
      <c r="R989" s="253"/>
      <c r="S989" s="253"/>
      <c r="T989" s="253"/>
      <c r="U989" s="253" t="s">
        <v>1132</v>
      </c>
      <c r="V989" s="253"/>
      <c r="W989" s="253"/>
      <c r="X989" s="253"/>
      <c r="Y989" s="253"/>
      <c r="Z989" s="253"/>
      <c r="AA989" s="253"/>
      <c r="AB989" s="253"/>
      <c r="AC989" s="253" t="s">
        <v>373</v>
      </c>
      <c r="AD989" s="253"/>
      <c r="AE989" s="253"/>
      <c r="AF989" s="253"/>
      <c r="AG989" s="253"/>
      <c r="AH989" s="253"/>
      <c r="AI989" s="253"/>
      <c r="AJ989" s="253"/>
      <c r="AK989" s="253"/>
      <c r="AL989" s="253"/>
      <c r="AM989" s="253"/>
      <c r="AN989" s="253"/>
      <c r="AO989" s="253"/>
      <c r="AP989" s="253"/>
      <c r="AQ989" s="253"/>
      <c r="AR989" s="253"/>
      <c r="AS989" s="253"/>
      <c r="AT989" s="253"/>
      <c r="AU989" s="253"/>
      <c r="AV989" s="253"/>
      <c r="AW989" s="253"/>
      <c r="AX989" s="253"/>
      <c r="AY989" s="253"/>
      <c r="AZ989" s="253"/>
      <c r="BA989" s="253"/>
      <c r="BB989" s="253"/>
      <c r="BC989" s="253"/>
      <c r="BD989" s="253"/>
      <c r="BE989" s="253"/>
      <c r="BF989" s="253"/>
      <c r="BG989" s="253"/>
    </row>
    <row r="990" spans="2:59" s="252" customFormat="1" ht="15" customHeight="1" x14ac:dyDescent="0.25">
      <c r="B990" s="253"/>
      <c r="C990" s="253"/>
      <c r="D990" s="253"/>
      <c r="E990" s="253"/>
      <c r="F990" s="253"/>
      <c r="G990" s="253"/>
      <c r="H990" s="253"/>
      <c r="I990" s="253"/>
      <c r="J990" s="253"/>
      <c r="K990" s="253"/>
      <c r="L990" s="253"/>
      <c r="M990" s="253"/>
      <c r="N990" s="253"/>
      <c r="O990" s="253"/>
      <c r="P990" s="253"/>
      <c r="Q990" s="253"/>
      <c r="R990" s="253"/>
      <c r="S990" s="253"/>
      <c r="T990" s="253"/>
      <c r="U990" s="253" t="s">
        <v>1133</v>
      </c>
      <c r="V990" s="253"/>
      <c r="W990" s="253"/>
      <c r="X990" s="253"/>
      <c r="Y990" s="253"/>
      <c r="Z990" s="253"/>
      <c r="AA990" s="253"/>
      <c r="AB990" s="253"/>
      <c r="AC990" s="253" t="s">
        <v>320</v>
      </c>
      <c r="AD990" s="253"/>
      <c r="AE990" s="253"/>
      <c r="AF990" s="253"/>
      <c r="AG990" s="253"/>
      <c r="AH990" s="253"/>
      <c r="AI990" s="253"/>
      <c r="AJ990" s="253"/>
      <c r="AK990" s="253"/>
      <c r="AL990" s="253"/>
      <c r="AM990" s="253"/>
      <c r="AN990" s="253"/>
      <c r="AO990" s="253"/>
      <c r="AP990" s="253"/>
      <c r="AQ990" s="253"/>
      <c r="AR990" s="253"/>
      <c r="AS990" s="253"/>
      <c r="AT990" s="253"/>
      <c r="AU990" s="253"/>
      <c r="AV990" s="253"/>
      <c r="AW990" s="253"/>
      <c r="AX990" s="253"/>
      <c r="AY990" s="253"/>
      <c r="AZ990" s="253"/>
      <c r="BA990" s="253"/>
      <c r="BB990" s="253"/>
      <c r="BC990" s="253"/>
      <c r="BD990" s="253"/>
      <c r="BE990" s="253"/>
      <c r="BF990" s="253"/>
      <c r="BG990" s="253"/>
    </row>
    <row r="991" spans="2:59" s="252" customFormat="1" ht="15" customHeight="1" x14ac:dyDescent="0.25">
      <c r="B991" s="253"/>
      <c r="C991" s="253"/>
      <c r="D991" s="253"/>
      <c r="E991" s="253"/>
      <c r="F991" s="253"/>
      <c r="G991" s="253"/>
      <c r="H991" s="253"/>
      <c r="I991" s="253"/>
      <c r="J991" s="253"/>
      <c r="K991" s="253"/>
      <c r="L991" s="253"/>
      <c r="M991" s="253"/>
      <c r="N991" s="253"/>
      <c r="O991" s="253"/>
      <c r="P991" s="253"/>
      <c r="Q991" s="253"/>
      <c r="R991" s="253"/>
      <c r="S991" s="253"/>
      <c r="T991" s="253"/>
      <c r="U991" s="253" t="s">
        <v>1134</v>
      </c>
      <c r="V991" s="253"/>
      <c r="W991" s="253"/>
      <c r="X991" s="253"/>
      <c r="Y991" s="253"/>
      <c r="Z991" s="253"/>
      <c r="AA991" s="253"/>
      <c r="AB991" s="253"/>
      <c r="AC991" s="253" t="s">
        <v>373</v>
      </c>
      <c r="AD991" s="253"/>
      <c r="AE991" s="253"/>
      <c r="AF991" s="253"/>
      <c r="AG991" s="253"/>
      <c r="AH991" s="253"/>
      <c r="AI991" s="253"/>
      <c r="AJ991" s="253"/>
      <c r="AK991" s="253"/>
      <c r="AL991" s="253"/>
      <c r="AM991" s="253"/>
      <c r="AN991" s="253"/>
      <c r="AO991" s="253"/>
      <c r="AP991" s="253"/>
      <c r="AQ991" s="253"/>
      <c r="AR991" s="253"/>
      <c r="AS991" s="253"/>
      <c r="AT991" s="253"/>
      <c r="AU991" s="253"/>
      <c r="AV991" s="253"/>
      <c r="AW991" s="253"/>
      <c r="AX991" s="253"/>
      <c r="AY991" s="253"/>
      <c r="AZ991" s="253"/>
      <c r="BA991" s="253"/>
      <c r="BB991" s="253"/>
      <c r="BC991" s="253"/>
      <c r="BD991" s="253"/>
      <c r="BE991" s="253"/>
      <c r="BF991" s="253"/>
      <c r="BG991" s="253"/>
    </row>
    <row r="992" spans="2:59" s="252" customFormat="1" ht="15" customHeight="1" x14ac:dyDescent="0.25">
      <c r="B992" s="253"/>
      <c r="C992" s="253"/>
      <c r="D992" s="253"/>
      <c r="E992" s="253"/>
      <c r="F992" s="253"/>
      <c r="G992" s="253"/>
      <c r="H992" s="253"/>
      <c r="I992" s="253"/>
      <c r="J992" s="253"/>
      <c r="K992" s="253"/>
      <c r="L992" s="253"/>
      <c r="M992" s="253"/>
      <c r="N992" s="253"/>
      <c r="O992" s="253"/>
      <c r="P992" s="253"/>
      <c r="Q992" s="253"/>
      <c r="R992" s="253"/>
      <c r="S992" s="253"/>
      <c r="T992" s="253"/>
      <c r="U992" s="253" t="s">
        <v>1135</v>
      </c>
      <c r="V992" s="253"/>
      <c r="W992" s="253"/>
      <c r="X992" s="253"/>
      <c r="Y992" s="253"/>
      <c r="Z992" s="253"/>
      <c r="AA992" s="253"/>
      <c r="AB992" s="253"/>
      <c r="AC992" s="253" t="s">
        <v>323</v>
      </c>
      <c r="AD992" s="253"/>
      <c r="AE992" s="253"/>
      <c r="AF992" s="253"/>
      <c r="AG992" s="253"/>
      <c r="AH992" s="253"/>
      <c r="AI992" s="253"/>
      <c r="AJ992" s="253"/>
      <c r="AK992" s="253"/>
      <c r="AL992" s="253"/>
      <c r="AM992" s="253"/>
      <c r="AN992" s="253"/>
      <c r="AO992" s="253"/>
      <c r="AP992" s="253"/>
      <c r="AQ992" s="253"/>
      <c r="AR992" s="253"/>
      <c r="AS992" s="253"/>
      <c r="AT992" s="253"/>
      <c r="AU992" s="253"/>
      <c r="AV992" s="253"/>
      <c r="AW992" s="253"/>
      <c r="AX992" s="253"/>
      <c r="AY992" s="253"/>
      <c r="AZ992" s="253"/>
      <c r="BA992" s="253"/>
      <c r="BB992" s="253"/>
      <c r="BC992" s="253"/>
      <c r="BD992" s="253"/>
      <c r="BE992" s="253"/>
      <c r="BF992" s="253"/>
      <c r="BG992" s="253"/>
    </row>
    <row r="993" spans="2:59" s="252" customFormat="1" ht="15" customHeight="1" x14ac:dyDescent="0.25">
      <c r="B993" s="253"/>
      <c r="C993" s="253"/>
      <c r="D993" s="253"/>
      <c r="E993" s="253"/>
      <c r="F993" s="253"/>
      <c r="G993" s="253"/>
      <c r="H993" s="253"/>
      <c r="I993" s="253"/>
      <c r="J993" s="253"/>
      <c r="K993" s="253"/>
      <c r="L993" s="253"/>
      <c r="M993" s="253"/>
      <c r="N993" s="253"/>
      <c r="O993" s="253"/>
      <c r="P993" s="253"/>
      <c r="Q993" s="253"/>
      <c r="R993" s="253"/>
      <c r="S993" s="253"/>
      <c r="T993" s="253"/>
      <c r="U993" s="253" t="s">
        <v>1136</v>
      </c>
      <c r="V993" s="253"/>
      <c r="W993" s="253"/>
      <c r="X993" s="253"/>
      <c r="Y993" s="253"/>
      <c r="Z993" s="253"/>
      <c r="AA993" s="253"/>
      <c r="AB993" s="253"/>
      <c r="AC993" s="253" t="s">
        <v>318</v>
      </c>
      <c r="AD993" s="253"/>
      <c r="AE993" s="253"/>
      <c r="AF993" s="253"/>
      <c r="AG993" s="253"/>
      <c r="AH993" s="253"/>
      <c r="AI993" s="253"/>
      <c r="AJ993" s="253"/>
      <c r="AK993" s="253"/>
      <c r="AL993" s="253"/>
      <c r="AM993" s="253"/>
      <c r="AN993" s="253"/>
      <c r="AO993" s="253"/>
      <c r="AP993" s="253"/>
      <c r="AQ993" s="253"/>
      <c r="AR993" s="253"/>
      <c r="AS993" s="253"/>
      <c r="AT993" s="253"/>
      <c r="AU993" s="253"/>
      <c r="AV993" s="253"/>
      <c r="AW993" s="253"/>
      <c r="AX993" s="253"/>
      <c r="AY993" s="253"/>
      <c r="AZ993" s="253"/>
      <c r="BA993" s="253"/>
      <c r="BB993" s="253"/>
      <c r="BC993" s="253"/>
      <c r="BD993" s="253"/>
      <c r="BE993" s="253"/>
      <c r="BF993" s="253"/>
      <c r="BG993" s="253"/>
    </row>
    <row r="994" spans="2:59" s="252" customFormat="1" ht="15" customHeight="1" x14ac:dyDescent="0.25">
      <c r="B994" s="253"/>
      <c r="C994" s="253"/>
      <c r="D994" s="253"/>
      <c r="E994" s="253"/>
      <c r="F994" s="253"/>
      <c r="G994" s="253"/>
      <c r="H994" s="253"/>
      <c r="I994" s="253"/>
      <c r="J994" s="253"/>
      <c r="K994" s="253"/>
      <c r="L994" s="253"/>
      <c r="M994" s="253"/>
      <c r="N994" s="253"/>
      <c r="O994" s="253"/>
      <c r="P994" s="253"/>
      <c r="Q994" s="253"/>
      <c r="R994" s="253"/>
      <c r="S994" s="253"/>
      <c r="T994" s="253"/>
      <c r="U994" s="253" t="s">
        <v>1137</v>
      </c>
      <c r="V994" s="253"/>
      <c r="W994" s="253"/>
      <c r="X994" s="253"/>
      <c r="Y994" s="253"/>
      <c r="Z994" s="253"/>
      <c r="AA994" s="253"/>
      <c r="AB994" s="253"/>
      <c r="AC994" s="253" t="s">
        <v>393</v>
      </c>
      <c r="AD994" s="253"/>
      <c r="AE994" s="253"/>
      <c r="AF994" s="253"/>
      <c r="AG994" s="253"/>
      <c r="AH994" s="253"/>
      <c r="AI994" s="253"/>
      <c r="AJ994" s="253"/>
      <c r="AK994" s="253"/>
      <c r="AL994" s="253"/>
      <c r="AM994" s="253"/>
      <c r="AN994" s="253"/>
      <c r="AO994" s="253"/>
      <c r="AP994" s="253"/>
      <c r="AQ994" s="253"/>
      <c r="AR994" s="253"/>
      <c r="AS994" s="253"/>
      <c r="AT994" s="253"/>
      <c r="AU994" s="253"/>
      <c r="AV994" s="253"/>
      <c r="AW994" s="253"/>
      <c r="AX994" s="253"/>
      <c r="AY994" s="253"/>
      <c r="AZ994" s="253"/>
      <c r="BA994" s="253"/>
      <c r="BB994" s="253"/>
      <c r="BC994" s="253"/>
      <c r="BD994" s="253"/>
      <c r="BE994" s="253"/>
      <c r="BF994" s="253"/>
      <c r="BG994" s="253"/>
    </row>
    <row r="995" spans="2:59" s="252" customFormat="1" ht="15" customHeight="1" x14ac:dyDescent="0.25">
      <c r="B995" s="253"/>
      <c r="C995" s="253"/>
      <c r="D995" s="253"/>
      <c r="E995" s="253"/>
      <c r="F995" s="253"/>
      <c r="G995" s="253"/>
      <c r="H995" s="253"/>
      <c r="I995" s="253"/>
      <c r="J995" s="253"/>
      <c r="K995" s="253"/>
      <c r="L995" s="253"/>
      <c r="M995" s="253"/>
      <c r="N995" s="253"/>
      <c r="O995" s="253"/>
      <c r="P995" s="253"/>
      <c r="Q995" s="253"/>
      <c r="R995" s="253"/>
      <c r="S995" s="253"/>
      <c r="T995" s="253"/>
      <c r="U995" s="253" t="s">
        <v>1138</v>
      </c>
      <c r="V995" s="253"/>
      <c r="W995" s="253"/>
      <c r="X995" s="253"/>
      <c r="Y995" s="253"/>
      <c r="Z995" s="253"/>
      <c r="AA995" s="253"/>
      <c r="AB995" s="253"/>
      <c r="AC995" s="253" t="s">
        <v>332</v>
      </c>
      <c r="AD995" s="253"/>
      <c r="AE995" s="253"/>
      <c r="AF995" s="253"/>
      <c r="AG995" s="253"/>
      <c r="AH995" s="253"/>
      <c r="AI995" s="253"/>
      <c r="AJ995" s="253"/>
      <c r="AK995" s="253"/>
      <c r="AL995" s="253"/>
      <c r="AM995" s="253"/>
      <c r="AN995" s="253"/>
      <c r="AO995" s="253"/>
      <c r="AP995" s="253"/>
      <c r="AQ995" s="253"/>
      <c r="AR995" s="253"/>
      <c r="AS995" s="253"/>
      <c r="AT995" s="253"/>
      <c r="AU995" s="253"/>
      <c r="AV995" s="253"/>
      <c r="AW995" s="253"/>
      <c r="AX995" s="253"/>
      <c r="AY995" s="253"/>
      <c r="AZ995" s="253"/>
      <c r="BA995" s="253"/>
      <c r="BB995" s="253"/>
      <c r="BC995" s="253"/>
      <c r="BD995" s="253"/>
      <c r="BE995" s="253"/>
      <c r="BF995" s="253"/>
      <c r="BG995" s="253"/>
    </row>
    <row r="996" spans="2:59" s="252" customFormat="1" ht="15" customHeight="1" x14ac:dyDescent="0.25">
      <c r="B996" s="253"/>
      <c r="C996" s="253"/>
      <c r="D996" s="253"/>
      <c r="E996" s="253"/>
      <c r="F996" s="253"/>
      <c r="G996" s="253"/>
      <c r="H996" s="253"/>
      <c r="I996" s="253"/>
      <c r="J996" s="253"/>
      <c r="K996" s="253"/>
      <c r="L996" s="253"/>
      <c r="M996" s="253"/>
      <c r="N996" s="253"/>
      <c r="O996" s="253"/>
      <c r="P996" s="253"/>
      <c r="Q996" s="253"/>
      <c r="R996" s="253"/>
      <c r="S996" s="253"/>
      <c r="T996" s="253"/>
      <c r="U996" s="253" t="s">
        <v>1139</v>
      </c>
      <c r="V996" s="253"/>
      <c r="W996" s="253"/>
      <c r="X996" s="253"/>
      <c r="Y996" s="253"/>
      <c r="Z996" s="253"/>
      <c r="AA996" s="253"/>
      <c r="AB996" s="253"/>
      <c r="AC996" s="253" t="s">
        <v>373</v>
      </c>
      <c r="AD996" s="253"/>
      <c r="AE996" s="253"/>
      <c r="AF996" s="253"/>
      <c r="AG996" s="253"/>
      <c r="AH996" s="253"/>
      <c r="AI996" s="253"/>
      <c r="AJ996" s="253"/>
      <c r="AK996" s="253"/>
      <c r="AL996" s="253"/>
      <c r="AM996" s="253"/>
      <c r="AN996" s="253"/>
      <c r="AO996" s="253"/>
      <c r="AP996" s="253"/>
      <c r="AQ996" s="253"/>
      <c r="AR996" s="253"/>
      <c r="AS996" s="253"/>
      <c r="AT996" s="253"/>
      <c r="AU996" s="253"/>
      <c r="AV996" s="253"/>
      <c r="AW996" s="253"/>
      <c r="AX996" s="253"/>
      <c r="AY996" s="253"/>
      <c r="AZ996" s="253"/>
      <c r="BA996" s="253"/>
      <c r="BB996" s="253"/>
      <c r="BC996" s="253"/>
      <c r="BD996" s="253"/>
      <c r="BE996" s="253"/>
      <c r="BF996" s="253"/>
      <c r="BG996" s="253"/>
    </row>
    <row r="997" spans="2:59" s="252" customFormat="1" ht="15" customHeight="1" x14ac:dyDescent="0.25">
      <c r="B997" s="253"/>
      <c r="C997" s="253"/>
      <c r="D997" s="253"/>
      <c r="E997" s="253"/>
      <c r="F997" s="253"/>
      <c r="G997" s="253"/>
      <c r="H997" s="253"/>
      <c r="I997" s="253"/>
      <c r="J997" s="253"/>
      <c r="K997" s="253"/>
      <c r="L997" s="253"/>
      <c r="M997" s="253"/>
      <c r="N997" s="253"/>
      <c r="O997" s="253"/>
      <c r="P997" s="253"/>
      <c r="Q997" s="253"/>
      <c r="R997" s="253"/>
      <c r="S997" s="253"/>
      <c r="T997" s="253"/>
      <c r="U997" s="253" t="s">
        <v>1140</v>
      </c>
      <c r="V997" s="253"/>
      <c r="W997" s="253"/>
      <c r="X997" s="253"/>
      <c r="Y997" s="253"/>
      <c r="Z997" s="253"/>
      <c r="AA997" s="253"/>
      <c r="AB997" s="253"/>
      <c r="AC997" s="253" t="s">
        <v>393</v>
      </c>
      <c r="AD997" s="253"/>
      <c r="AE997" s="253"/>
      <c r="AF997" s="253"/>
      <c r="AG997" s="253"/>
      <c r="AH997" s="253"/>
      <c r="AI997" s="253"/>
      <c r="AJ997" s="253"/>
      <c r="AK997" s="253"/>
      <c r="AL997" s="253"/>
      <c r="AM997" s="253"/>
      <c r="AN997" s="253"/>
      <c r="AO997" s="253"/>
      <c r="AP997" s="253"/>
      <c r="AQ997" s="253"/>
      <c r="AR997" s="253"/>
      <c r="AS997" s="253"/>
      <c r="AT997" s="253"/>
      <c r="AU997" s="253"/>
      <c r="AV997" s="253"/>
      <c r="AW997" s="253"/>
      <c r="AX997" s="253"/>
      <c r="AY997" s="253"/>
      <c r="AZ997" s="253"/>
      <c r="BA997" s="253"/>
      <c r="BB997" s="253"/>
      <c r="BC997" s="253"/>
      <c r="BD997" s="253"/>
      <c r="BE997" s="253"/>
      <c r="BF997" s="253"/>
      <c r="BG997" s="253"/>
    </row>
    <row r="998" spans="2:59" s="252" customFormat="1" ht="15" customHeight="1" x14ac:dyDescent="0.25">
      <c r="B998" s="253"/>
      <c r="C998" s="253"/>
      <c r="D998" s="253"/>
      <c r="E998" s="253"/>
      <c r="F998" s="253"/>
      <c r="G998" s="253"/>
      <c r="H998" s="253"/>
      <c r="I998" s="253"/>
      <c r="J998" s="253"/>
      <c r="K998" s="253"/>
      <c r="L998" s="253"/>
      <c r="M998" s="253"/>
      <c r="N998" s="253"/>
      <c r="O998" s="253"/>
      <c r="P998" s="253"/>
      <c r="Q998" s="253"/>
      <c r="R998" s="253"/>
      <c r="S998" s="253"/>
      <c r="T998" s="253"/>
      <c r="U998" s="253" t="s">
        <v>1141</v>
      </c>
      <c r="V998" s="253"/>
      <c r="W998" s="253"/>
      <c r="X998" s="253"/>
      <c r="Y998" s="253"/>
      <c r="Z998" s="253"/>
      <c r="AA998" s="253"/>
      <c r="AB998" s="253"/>
      <c r="AC998" s="253" t="s">
        <v>393</v>
      </c>
      <c r="AD998" s="253"/>
      <c r="AE998" s="253"/>
      <c r="AF998" s="253"/>
      <c r="AG998" s="253"/>
      <c r="AH998" s="253"/>
      <c r="AI998" s="253"/>
      <c r="AJ998" s="253"/>
      <c r="AK998" s="253"/>
      <c r="AL998" s="253"/>
      <c r="AM998" s="253"/>
      <c r="AN998" s="253"/>
      <c r="AO998" s="253"/>
      <c r="AP998" s="253"/>
      <c r="AQ998" s="253"/>
      <c r="AR998" s="253"/>
      <c r="AS998" s="253"/>
      <c r="AT998" s="253"/>
      <c r="AU998" s="253"/>
      <c r="AV998" s="253"/>
      <c r="AW998" s="253"/>
      <c r="AX998" s="253"/>
      <c r="AY998" s="253"/>
      <c r="AZ998" s="253"/>
      <c r="BA998" s="253"/>
      <c r="BB998" s="253"/>
      <c r="BC998" s="253"/>
      <c r="BD998" s="253"/>
      <c r="BE998" s="253"/>
      <c r="BF998" s="253"/>
      <c r="BG998" s="253"/>
    </row>
    <row r="999" spans="2:59" s="252" customFormat="1" ht="15" customHeight="1" x14ac:dyDescent="0.25">
      <c r="B999" s="253"/>
      <c r="C999" s="253"/>
      <c r="D999" s="253"/>
      <c r="E999" s="253"/>
      <c r="F999" s="253"/>
      <c r="G999" s="253"/>
      <c r="H999" s="253"/>
      <c r="I999" s="253"/>
      <c r="J999" s="253"/>
      <c r="K999" s="253"/>
      <c r="L999" s="253"/>
      <c r="M999" s="253"/>
      <c r="N999" s="253"/>
      <c r="O999" s="253"/>
      <c r="P999" s="253"/>
      <c r="Q999" s="253"/>
      <c r="R999" s="253"/>
      <c r="S999" s="253"/>
      <c r="T999" s="253"/>
      <c r="U999" s="253" t="s">
        <v>1142</v>
      </c>
      <c r="V999" s="253"/>
      <c r="W999" s="253"/>
      <c r="X999" s="253"/>
      <c r="Y999" s="253"/>
      <c r="Z999" s="253"/>
      <c r="AA999" s="253"/>
      <c r="AB999" s="253"/>
      <c r="AC999" s="253" t="s">
        <v>373</v>
      </c>
      <c r="AD999" s="253"/>
      <c r="AE999" s="253"/>
      <c r="AF999" s="253"/>
      <c r="AG999" s="253"/>
      <c r="AH999" s="253"/>
      <c r="AI999" s="253"/>
      <c r="AJ999" s="253"/>
      <c r="AK999" s="253"/>
      <c r="AL999" s="253"/>
      <c r="AM999" s="253"/>
      <c r="AN999" s="253"/>
      <c r="AO999" s="253"/>
      <c r="AP999" s="253"/>
      <c r="AQ999" s="253"/>
      <c r="AR999" s="253"/>
      <c r="AS999" s="253"/>
      <c r="AT999" s="253"/>
      <c r="AU999" s="253"/>
      <c r="AV999" s="253"/>
      <c r="AW999" s="253"/>
      <c r="AX999" s="253"/>
      <c r="AY999" s="253"/>
      <c r="AZ999" s="253"/>
      <c r="BA999" s="253"/>
      <c r="BB999" s="253"/>
      <c r="BC999" s="253"/>
      <c r="BD999" s="253"/>
      <c r="BE999" s="253"/>
      <c r="BF999" s="253"/>
      <c r="BG999" s="253"/>
    </row>
    <row r="1000" spans="2:59" s="252" customFormat="1" ht="15" customHeight="1" x14ac:dyDescent="0.25">
      <c r="B1000" s="253"/>
      <c r="C1000" s="253"/>
      <c r="D1000" s="253"/>
      <c r="E1000" s="253"/>
      <c r="F1000" s="253"/>
      <c r="G1000" s="253"/>
      <c r="H1000" s="253"/>
      <c r="I1000" s="253"/>
      <c r="J1000" s="253"/>
      <c r="K1000" s="253"/>
      <c r="L1000" s="253"/>
      <c r="M1000" s="253"/>
      <c r="N1000" s="253"/>
      <c r="O1000" s="253"/>
      <c r="P1000" s="253"/>
      <c r="Q1000" s="253"/>
      <c r="R1000" s="253"/>
      <c r="S1000" s="253"/>
      <c r="T1000" s="253"/>
      <c r="U1000" s="253" t="s">
        <v>1143</v>
      </c>
      <c r="V1000" s="253"/>
      <c r="W1000" s="253"/>
      <c r="X1000" s="253"/>
      <c r="Y1000" s="253"/>
      <c r="Z1000" s="253"/>
      <c r="AA1000" s="253"/>
      <c r="AB1000" s="253"/>
      <c r="AC1000" s="253" t="s">
        <v>393</v>
      </c>
      <c r="AD1000" s="253"/>
      <c r="AE1000" s="253"/>
      <c r="AF1000" s="253"/>
      <c r="AG1000" s="253"/>
      <c r="AH1000" s="253"/>
      <c r="AI1000" s="253"/>
      <c r="AJ1000" s="253"/>
      <c r="AK1000" s="253"/>
      <c r="AL1000" s="253"/>
      <c r="AM1000" s="253"/>
      <c r="AN1000" s="253"/>
      <c r="AO1000" s="253"/>
      <c r="AP1000" s="253"/>
      <c r="AQ1000" s="253"/>
      <c r="AR1000" s="253"/>
      <c r="AS1000" s="253"/>
      <c r="AT1000" s="253"/>
      <c r="AU1000" s="253"/>
      <c r="AV1000" s="253"/>
      <c r="AW1000" s="253"/>
      <c r="AX1000" s="253"/>
      <c r="AY1000" s="253"/>
      <c r="AZ1000" s="253"/>
      <c r="BA1000" s="253"/>
      <c r="BB1000" s="253"/>
      <c r="BC1000" s="253"/>
      <c r="BD1000" s="253"/>
      <c r="BE1000" s="253"/>
      <c r="BF1000" s="253"/>
      <c r="BG1000" s="253"/>
    </row>
    <row r="1001" spans="2:59" s="252" customFormat="1" ht="15" customHeight="1" x14ac:dyDescent="0.25">
      <c r="B1001" s="253"/>
      <c r="C1001" s="253"/>
      <c r="D1001" s="253"/>
      <c r="E1001" s="253"/>
      <c r="F1001" s="253"/>
      <c r="G1001" s="253"/>
      <c r="H1001" s="253"/>
      <c r="I1001" s="253"/>
      <c r="J1001" s="253"/>
      <c r="K1001" s="253"/>
      <c r="L1001" s="253"/>
      <c r="M1001" s="253"/>
      <c r="N1001" s="253"/>
      <c r="O1001" s="253"/>
      <c r="P1001" s="253"/>
      <c r="Q1001" s="253"/>
      <c r="R1001" s="253"/>
      <c r="S1001" s="253"/>
      <c r="T1001" s="253"/>
      <c r="U1001" s="253" t="s">
        <v>1144</v>
      </c>
      <c r="V1001" s="253"/>
      <c r="W1001" s="253"/>
      <c r="X1001" s="253"/>
      <c r="Y1001" s="253"/>
      <c r="Z1001" s="253"/>
      <c r="AA1001" s="253"/>
      <c r="AB1001" s="253"/>
      <c r="AC1001" s="253" t="s">
        <v>329</v>
      </c>
      <c r="AD1001" s="253"/>
      <c r="AE1001" s="253"/>
      <c r="AF1001" s="253"/>
      <c r="AG1001" s="253"/>
      <c r="AH1001" s="253"/>
      <c r="AI1001" s="253"/>
      <c r="AJ1001" s="253"/>
      <c r="AK1001" s="253"/>
      <c r="AL1001" s="253"/>
      <c r="AM1001" s="253"/>
      <c r="AN1001" s="253"/>
      <c r="AO1001" s="253"/>
      <c r="AP1001" s="253"/>
      <c r="AQ1001" s="253"/>
      <c r="AR1001" s="253"/>
      <c r="AS1001" s="253"/>
      <c r="AT1001" s="253"/>
      <c r="AU1001" s="253"/>
      <c r="AV1001" s="253"/>
      <c r="AW1001" s="253"/>
      <c r="AX1001" s="253"/>
      <c r="AY1001" s="253"/>
      <c r="AZ1001" s="253"/>
      <c r="BA1001" s="253"/>
      <c r="BB1001" s="253"/>
      <c r="BC1001" s="253"/>
      <c r="BD1001" s="253"/>
      <c r="BE1001" s="253"/>
      <c r="BF1001" s="253"/>
      <c r="BG1001" s="253"/>
    </row>
    <row r="1002" spans="2:59" s="252" customFormat="1" ht="15" customHeight="1" x14ac:dyDescent="0.25">
      <c r="B1002" s="253"/>
      <c r="C1002" s="253"/>
      <c r="D1002" s="253"/>
      <c r="E1002" s="253"/>
      <c r="F1002" s="253"/>
      <c r="G1002" s="253"/>
      <c r="H1002" s="253"/>
      <c r="I1002" s="253"/>
      <c r="J1002" s="253"/>
      <c r="K1002" s="253"/>
      <c r="L1002" s="253"/>
      <c r="M1002" s="253"/>
      <c r="N1002" s="253"/>
      <c r="O1002" s="253"/>
      <c r="P1002" s="253"/>
      <c r="Q1002" s="253"/>
      <c r="R1002" s="253"/>
      <c r="S1002" s="253"/>
      <c r="T1002" s="253"/>
      <c r="U1002" s="253" t="s">
        <v>1145</v>
      </c>
      <c r="V1002" s="253"/>
      <c r="W1002" s="253"/>
      <c r="X1002" s="253"/>
      <c r="Y1002" s="253"/>
      <c r="Z1002" s="253"/>
      <c r="AA1002" s="253"/>
      <c r="AB1002" s="253"/>
      <c r="AC1002" s="253" t="s">
        <v>316</v>
      </c>
      <c r="AD1002" s="253"/>
      <c r="AE1002" s="253"/>
      <c r="AF1002" s="253"/>
      <c r="AG1002" s="253"/>
      <c r="AH1002" s="253"/>
      <c r="AI1002" s="253"/>
      <c r="AJ1002" s="253"/>
      <c r="AK1002" s="253"/>
      <c r="AL1002" s="253"/>
      <c r="AM1002" s="253"/>
      <c r="AN1002" s="253"/>
      <c r="AO1002" s="253"/>
      <c r="AP1002" s="253"/>
      <c r="AQ1002" s="253"/>
      <c r="AR1002" s="253"/>
      <c r="AS1002" s="253"/>
      <c r="AT1002" s="253"/>
      <c r="AU1002" s="253"/>
      <c r="AV1002" s="253"/>
      <c r="AW1002" s="253"/>
      <c r="AX1002" s="253"/>
      <c r="AY1002" s="253"/>
      <c r="AZ1002" s="253"/>
      <c r="BA1002" s="253"/>
      <c r="BB1002" s="253"/>
      <c r="BC1002" s="253"/>
      <c r="BD1002" s="253"/>
      <c r="BE1002" s="253"/>
      <c r="BF1002" s="253"/>
      <c r="BG1002" s="253"/>
    </row>
    <row r="1003" spans="2:59" s="252" customFormat="1" ht="15" customHeight="1" x14ac:dyDescent="0.25">
      <c r="B1003" s="253"/>
      <c r="C1003" s="253"/>
      <c r="D1003" s="253"/>
      <c r="E1003" s="253"/>
      <c r="F1003" s="253"/>
      <c r="G1003" s="253"/>
      <c r="H1003" s="253"/>
      <c r="I1003" s="253"/>
      <c r="J1003" s="253"/>
      <c r="K1003" s="253"/>
      <c r="L1003" s="253"/>
      <c r="M1003" s="253"/>
      <c r="N1003" s="253"/>
      <c r="O1003" s="253"/>
      <c r="P1003" s="253"/>
      <c r="Q1003" s="253"/>
      <c r="R1003" s="253"/>
      <c r="S1003" s="253"/>
      <c r="T1003" s="253"/>
      <c r="U1003" s="253" t="s">
        <v>1146</v>
      </c>
      <c r="V1003" s="253"/>
      <c r="W1003" s="253"/>
      <c r="X1003" s="253"/>
      <c r="Y1003" s="253"/>
      <c r="Z1003" s="253"/>
      <c r="AA1003" s="253"/>
      <c r="AB1003" s="253"/>
      <c r="AC1003" s="253" t="s">
        <v>320</v>
      </c>
      <c r="AD1003" s="253"/>
      <c r="AE1003" s="253"/>
      <c r="AF1003" s="253"/>
      <c r="AG1003" s="253"/>
      <c r="AH1003" s="253"/>
      <c r="AI1003" s="253"/>
      <c r="AJ1003" s="253"/>
      <c r="AK1003" s="253"/>
      <c r="AL1003" s="253"/>
      <c r="AM1003" s="253"/>
      <c r="AN1003" s="253"/>
      <c r="AO1003" s="253"/>
      <c r="AP1003" s="253"/>
      <c r="AQ1003" s="253"/>
      <c r="AR1003" s="253"/>
      <c r="AS1003" s="253"/>
      <c r="AT1003" s="253"/>
      <c r="AU1003" s="253"/>
      <c r="AV1003" s="253"/>
      <c r="AW1003" s="253"/>
      <c r="AX1003" s="253"/>
      <c r="AY1003" s="253"/>
      <c r="AZ1003" s="253"/>
      <c r="BA1003" s="253"/>
      <c r="BB1003" s="253"/>
      <c r="BC1003" s="253"/>
      <c r="BD1003" s="253"/>
      <c r="BE1003" s="253"/>
      <c r="BF1003" s="253"/>
      <c r="BG1003" s="253"/>
    </row>
    <row r="1004" spans="2:59" s="252" customFormat="1" ht="15" customHeight="1" x14ac:dyDescent="0.25">
      <c r="B1004" s="253"/>
      <c r="C1004" s="253"/>
      <c r="D1004" s="253"/>
      <c r="E1004" s="253"/>
      <c r="F1004" s="253"/>
      <c r="G1004" s="253"/>
      <c r="H1004" s="253"/>
      <c r="I1004" s="253"/>
      <c r="J1004" s="253"/>
      <c r="K1004" s="253"/>
      <c r="L1004" s="253"/>
      <c r="M1004" s="253"/>
      <c r="N1004" s="253"/>
      <c r="O1004" s="253"/>
      <c r="P1004" s="253"/>
      <c r="Q1004" s="253"/>
      <c r="R1004" s="253"/>
      <c r="S1004" s="253"/>
      <c r="T1004" s="253"/>
      <c r="U1004" s="253" t="s">
        <v>296</v>
      </c>
      <c r="V1004" s="253"/>
      <c r="W1004" s="253"/>
      <c r="X1004" s="253"/>
      <c r="Y1004" s="253"/>
      <c r="Z1004" s="253"/>
      <c r="AA1004" s="253"/>
      <c r="AB1004" s="253"/>
      <c r="AC1004" s="253" t="s">
        <v>357</v>
      </c>
      <c r="AD1004" s="253"/>
      <c r="AE1004" s="253"/>
      <c r="AF1004" s="253"/>
      <c r="AG1004" s="253"/>
      <c r="AH1004" s="253"/>
      <c r="AI1004" s="253"/>
      <c r="AJ1004" s="253"/>
      <c r="AK1004" s="253"/>
      <c r="AL1004" s="253"/>
      <c r="AM1004" s="253"/>
      <c r="AN1004" s="253"/>
      <c r="AO1004" s="253"/>
      <c r="AP1004" s="253"/>
      <c r="AQ1004" s="253"/>
      <c r="AR1004" s="253"/>
      <c r="AS1004" s="253"/>
      <c r="AT1004" s="253"/>
      <c r="AU1004" s="253"/>
      <c r="AV1004" s="253"/>
      <c r="AW1004" s="253"/>
      <c r="AX1004" s="253"/>
      <c r="AY1004" s="253"/>
      <c r="AZ1004" s="253"/>
      <c r="BA1004" s="253"/>
      <c r="BB1004" s="253"/>
      <c r="BC1004" s="253"/>
      <c r="BD1004" s="253"/>
      <c r="BE1004" s="253"/>
      <c r="BF1004" s="253"/>
      <c r="BG1004" s="253"/>
    </row>
    <row r="1005" spans="2:59" s="252" customFormat="1" ht="15" customHeight="1" x14ac:dyDescent="0.25">
      <c r="B1005" s="253"/>
      <c r="C1005" s="253"/>
      <c r="D1005" s="253"/>
      <c r="E1005" s="253"/>
      <c r="F1005" s="253"/>
      <c r="G1005" s="253"/>
      <c r="H1005" s="253"/>
      <c r="I1005" s="253"/>
      <c r="J1005" s="253"/>
      <c r="K1005" s="253"/>
      <c r="L1005" s="253"/>
      <c r="M1005" s="253"/>
      <c r="N1005" s="253"/>
      <c r="O1005" s="253"/>
      <c r="P1005" s="253"/>
      <c r="Q1005" s="253"/>
      <c r="R1005" s="253"/>
      <c r="S1005" s="253"/>
      <c r="T1005" s="253"/>
      <c r="U1005" s="253" t="s">
        <v>1147</v>
      </c>
      <c r="V1005" s="253"/>
      <c r="W1005" s="253"/>
      <c r="X1005" s="253"/>
      <c r="Y1005" s="253"/>
      <c r="Z1005" s="253"/>
      <c r="AA1005" s="253"/>
      <c r="AB1005" s="253"/>
      <c r="AC1005" s="253" t="s">
        <v>320</v>
      </c>
      <c r="AD1005" s="253"/>
      <c r="AE1005" s="253"/>
      <c r="AF1005" s="253"/>
      <c r="AG1005" s="253"/>
      <c r="AH1005" s="253"/>
      <c r="AI1005" s="253"/>
      <c r="AJ1005" s="253"/>
      <c r="AK1005" s="253"/>
      <c r="AL1005" s="253"/>
      <c r="AM1005" s="253"/>
      <c r="AN1005" s="253"/>
      <c r="AO1005" s="253"/>
      <c r="AP1005" s="253"/>
      <c r="AQ1005" s="253"/>
      <c r="AR1005" s="253"/>
      <c r="AS1005" s="253"/>
      <c r="AT1005" s="253"/>
      <c r="AU1005" s="253"/>
      <c r="AV1005" s="253"/>
      <c r="AW1005" s="253"/>
      <c r="AX1005" s="253"/>
      <c r="AY1005" s="253"/>
      <c r="AZ1005" s="253"/>
      <c r="BA1005" s="253"/>
      <c r="BB1005" s="253"/>
      <c r="BC1005" s="253"/>
      <c r="BD1005" s="253"/>
      <c r="BE1005" s="253"/>
      <c r="BF1005" s="253"/>
      <c r="BG1005" s="253"/>
    </row>
    <row r="1006" spans="2:59" s="252" customFormat="1" ht="15" customHeight="1" x14ac:dyDescent="0.25">
      <c r="B1006" s="253"/>
      <c r="C1006" s="253"/>
      <c r="D1006" s="253"/>
      <c r="E1006" s="253"/>
      <c r="F1006" s="253"/>
      <c r="G1006" s="253"/>
      <c r="H1006" s="253"/>
      <c r="I1006" s="253"/>
      <c r="J1006" s="253"/>
      <c r="K1006" s="253"/>
      <c r="L1006" s="253"/>
      <c r="M1006" s="253"/>
      <c r="N1006" s="253"/>
      <c r="O1006" s="253"/>
      <c r="P1006" s="253"/>
      <c r="Q1006" s="253"/>
      <c r="R1006" s="253"/>
      <c r="S1006" s="253"/>
      <c r="T1006" s="253"/>
      <c r="U1006" s="253" t="s">
        <v>1148</v>
      </c>
      <c r="V1006" s="253"/>
      <c r="W1006" s="253"/>
      <c r="X1006" s="253"/>
      <c r="Y1006" s="253"/>
      <c r="Z1006" s="253"/>
      <c r="AA1006" s="253"/>
      <c r="AB1006" s="253"/>
      <c r="AC1006" s="253" t="s">
        <v>320</v>
      </c>
      <c r="AD1006" s="253"/>
      <c r="AE1006" s="253"/>
      <c r="AF1006" s="253"/>
      <c r="AG1006" s="253"/>
      <c r="AH1006" s="253"/>
      <c r="AI1006" s="253"/>
      <c r="AJ1006" s="253"/>
      <c r="AK1006" s="253"/>
      <c r="AL1006" s="253"/>
      <c r="AM1006" s="253"/>
      <c r="AN1006" s="253"/>
      <c r="AO1006" s="253"/>
      <c r="AP1006" s="253"/>
      <c r="AQ1006" s="253"/>
      <c r="AR1006" s="253"/>
      <c r="AS1006" s="253"/>
      <c r="AT1006" s="253"/>
      <c r="AU1006" s="253"/>
      <c r="AV1006" s="253"/>
      <c r="AW1006" s="253"/>
      <c r="AX1006" s="253"/>
      <c r="AY1006" s="253"/>
      <c r="AZ1006" s="253"/>
      <c r="BA1006" s="253"/>
      <c r="BB1006" s="253"/>
      <c r="BC1006" s="253"/>
      <c r="BD1006" s="253"/>
      <c r="BE1006" s="253"/>
      <c r="BF1006" s="253"/>
      <c r="BG1006" s="253"/>
    </row>
    <row r="1007" spans="2:59" s="252" customFormat="1" ht="15" customHeight="1" x14ac:dyDescent="0.25">
      <c r="B1007" s="253"/>
      <c r="C1007" s="253"/>
      <c r="D1007" s="253"/>
      <c r="E1007" s="253"/>
      <c r="F1007" s="253"/>
      <c r="G1007" s="253"/>
      <c r="H1007" s="253"/>
      <c r="I1007" s="253"/>
      <c r="J1007" s="253"/>
      <c r="K1007" s="253"/>
      <c r="L1007" s="253"/>
      <c r="M1007" s="253"/>
      <c r="N1007" s="253"/>
      <c r="O1007" s="253"/>
      <c r="P1007" s="253"/>
      <c r="Q1007" s="253"/>
      <c r="R1007" s="253"/>
      <c r="S1007" s="253"/>
      <c r="T1007" s="253"/>
      <c r="U1007" s="253" t="s">
        <v>1149</v>
      </c>
      <c r="V1007" s="253"/>
      <c r="W1007" s="253"/>
      <c r="X1007" s="253"/>
      <c r="Y1007" s="253"/>
      <c r="Z1007" s="253"/>
      <c r="AA1007" s="253"/>
      <c r="AB1007" s="253"/>
      <c r="AC1007" s="253" t="s">
        <v>329</v>
      </c>
      <c r="AD1007" s="253"/>
      <c r="AE1007" s="253"/>
      <c r="AF1007" s="253"/>
      <c r="AG1007" s="253"/>
      <c r="AH1007" s="253"/>
      <c r="AI1007" s="253"/>
      <c r="AJ1007" s="253"/>
      <c r="AK1007" s="253"/>
      <c r="AL1007" s="253"/>
      <c r="AM1007" s="253"/>
      <c r="AN1007" s="253"/>
      <c r="AO1007" s="253"/>
      <c r="AP1007" s="253"/>
      <c r="AQ1007" s="253"/>
      <c r="AR1007" s="253"/>
      <c r="AS1007" s="253"/>
      <c r="AT1007" s="253"/>
      <c r="AU1007" s="253"/>
      <c r="AV1007" s="253"/>
      <c r="AW1007" s="253"/>
      <c r="AX1007" s="253"/>
      <c r="AY1007" s="253"/>
      <c r="AZ1007" s="253"/>
      <c r="BA1007" s="253"/>
      <c r="BB1007" s="253"/>
      <c r="BC1007" s="253"/>
      <c r="BD1007" s="253"/>
      <c r="BE1007" s="253"/>
      <c r="BF1007" s="253"/>
      <c r="BG1007" s="253"/>
    </row>
    <row r="1008" spans="2:59" s="252" customFormat="1" ht="15" customHeight="1" x14ac:dyDescent="0.25">
      <c r="B1008" s="253"/>
      <c r="C1008" s="253"/>
      <c r="D1008" s="253"/>
      <c r="E1008" s="253"/>
      <c r="F1008" s="253"/>
      <c r="G1008" s="253"/>
      <c r="H1008" s="253"/>
      <c r="I1008" s="253"/>
      <c r="J1008" s="253"/>
      <c r="K1008" s="253"/>
      <c r="L1008" s="253"/>
      <c r="M1008" s="253"/>
      <c r="N1008" s="253"/>
      <c r="O1008" s="253"/>
      <c r="P1008" s="253"/>
      <c r="Q1008" s="253"/>
      <c r="R1008" s="253"/>
      <c r="S1008" s="253"/>
      <c r="T1008" s="253"/>
      <c r="U1008" s="253" t="s">
        <v>1150</v>
      </c>
      <c r="V1008" s="253"/>
      <c r="W1008" s="253"/>
      <c r="X1008" s="253"/>
      <c r="Y1008" s="253"/>
      <c r="Z1008" s="253"/>
      <c r="AA1008" s="253"/>
      <c r="AB1008" s="253"/>
      <c r="AC1008" s="253" t="s">
        <v>332</v>
      </c>
      <c r="AD1008" s="253"/>
      <c r="AE1008" s="253"/>
      <c r="AF1008" s="253"/>
      <c r="AG1008" s="253"/>
      <c r="AH1008" s="253"/>
      <c r="AI1008" s="253"/>
      <c r="AJ1008" s="253"/>
      <c r="AK1008" s="253"/>
      <c r="AL1008" s="253"/>
      <c r="AM1008" s="253"/>
      <c r="AN1008" s="253"/>
      <c r="AO1008" s="253"/>
      <c r="AP1008" s="253"/>
      <c r="AQ1008" s="253"/>
      <c r="AR1008" s="253"/>
      <c r="AS1008" s="253"/>
      <c r="AT1008" s="253"/>
      <c r="AU1008" s="253"/>
      <c r="AV1008" s="253"/>
      <c r="AW1008" s="253"/>
      <c r="AX1008" s="253"/>
      <c r="AY1008" s="253"/>
      <c r="AZ1008" s="253"/>
      <c r="BA1008" s="253"/>
      <c r="BB1008" s="253"/>
      <c r="BC1008" s="253"/>
      <c r="BD1008" s="253"/>
      <c r="BE1008" s="253"/>
      <c r="BF1008" s="253"/>
      <c r="BG1008" s="253"/>
    </row>
    <row r="1009" spans="2:59" s="252" customFormat="1" ht="15" customHeight="1" x14ac:dyDescent="0.25">
      <c r="B1009" s="253"/>
      <c r="C1009" s="253"/>
      <c r="D1009" s="253"/>
      <c r="E1009" s="253"/>
      <c r="F1009" s="253"/>
      <c r="G1009" s="253"/>
      <c r="H1009" s="253"/>
      <c r="I1009" s="253"/>
      <c r="J1009" s="253"/>
      <c r="K1009" s="253"/>
      <c r="L1009" s="253"/>
      <c r="M1009" s="253"/>
      <c r="N1009" s="253"/>
      <c r="O1009" s="253"/>
      <c r="P1009" s="253"/>
      <c r="Q1009" s="253"/>
      <c r="R1009" s="253"/>
      <c r="S1009" s="253"/>
      <c r="T1009" s="253"/>
      <c r="U1009" s="253" t="s">
        <v>1151</v>
      </c>
      <c r="V1009" s="253"/>
      <c r="W1009" s="253"/>
      <c r="X1009" s="253"/>
      <c r="Y1009" s="253"/>
      <c r="Z1009" s="253"/>
      <c r="AA1009" s="253"/>
      <c r="AB1009" s="253"/>
      <c r="AC1009" s="253" t="s">
        <v>323</v>
      </c>
      <c r="AD1009" s="253"/>
      <c r="AE1009" s="253"/>
      <c r="AF1009" s="253"/>
      <c r="AG1009" s="253"/>
      <c r="AH1009" s="253"/>
      <c r="AI1009" s="253"/>
      <c r="AJ1009" s="253"/>
      <c r="AK1009" s="253"/>
      <c r="AL1009" s="253"/>
      <c r="AM1009" s="253"/>
      <c r="AN1009" s="253"/>
      <c r="AO1009" s="253"/>
      <c r="AP1009" s="253"/>
      <c r="AQ1009" s="253"/>
      <c r="AR1009" s="253"/>
      <c r="AS1009" s="253"/>
      <c r="AT1009" s="253"/>
      <c r="AU1009" s="253"/>
      <c r="AV1009" s="253"/>
      <c r="AW1009" s="253"/>
      <c r="AX1009" s="253"/>
      <c r="AY1009" s="253"/>
      <c r="AZ1009" s="253"/>
      <c r="BA1009" s="253"/>
      <c r="BB1009" s="253"/>
      <c r="BC1009" s="253"/>
      <c r="BD1009" s="253"/>
      <c r="BE1009" s="253"/>
      <c r="BF1009" s="253"/>
      <c r="BG1009" s="253"/>
    </row>
    <row r="1010" spans="2:59" s="252" customFormat="1" ht="15" customHeight="1" x14ac:dyDescent="0.25">
      <c r="B1010" s="253"/>
      <c r="C1010" s="253"/>
      <c r="D1010" s="253"/>
      <c r="E1010" s="253"/>
      <c r="F1010" s="253"/>
      <c r="G1010" s="253"/>
      <c r="H1010" s="253"/>
      <c r="I1010" s="253"/>
      <c r="J1010" s="253"/>
      <c r="K1010" s="253"/>
      <c r="L1010" s="253"/>
      <c r="M1010" s="253"/>
      <c r="N1010" s="253"/>
      <c r="O1010" s="253"/>
      <c r="P1010" s="253"/>
      <c r="Q1010" s="253"/>
      <c r="R1010" s="253"/>
      <c r="S1010" s="253"/>
      <c r="T1010" s="253"/>
      <c r="U1010" s="253" t="s">
        <v>1152</v>
      </c>
      <c r="V1010" s="253"/>
      <c r="W1010" s="253"/>
      <c r="X1010" s="253"/>
      <c r="Y1010" s="253"/>
      <c r="Z1010" s="253"/>
      <c r="AA1010" s="253"/>
      <c r="AB1010" s="253"/>
      <c r="AC1010" s="253" t="s">
        <v>323</v>
      </c>
      <c r="AD1010" s="253"/>
      <c r="AE1010" s="253"/>
      <c r="AF1010" s="253"/>
      <c r="AG1010" s="253"/>
      <c r="AH1010" s="253"/>
      <c r="AI1010" s="253"/>
      <c r="AJ1010" s="253"/>
      <c r="AK1010" s="253"/>
      <c r="AL1010" s="253"/>
      <c r="AM1010" s="253"/>
      <c r="AN1010" s="253"/>
      <c r="AO1010" s="253"/>
      <c r="AP1010" s="253"/>
      <c r="AQ1010" s="253"/>
      <c r="AR1010" s="253"/>
      <c r="AS1010" s="253"/>
      <c r="AT1010" s="253"/>
      <c r="AU1010" s="253"/>
      <c r="AV1010" s="253"/>
      <c r="AW1010" s="253"/>
      <c r="AX1010" s="253"/>
      <c r="AY1010" s="253"/>
      <c r="AZ1010" s="253"/>
      <c r="BA1010" s="253"/>
      <c r="BB1010" s="253"/>
      <c r="BC1010" s="253"/>
      <c r="BD1010" s="253"/>
      <c r="BE1010" s="253"/>
      <c r="BF1010" s="253"/>
      <c r="BG1010" s="253"/>
    </row>
    <row r="1011" spans="2:59" s="252" customFormat="1" ht="15" customHeight="1" x14ac:dyDescent="0.25">
      <c r="B1011" s="253"/>
      <c r="C1011" s="253"/>
      <c r="D1011" s="253"/>
      <c r="E1011" s="253"/>
      <c r="F1011" s="253"/>
      <c r="G1011" s="253"/>
      <c r="H1011" s="253"/>
      <c r="I1011" s="253"/>
      <c r="J1011" s="253"/>
      <c r="K1011" s="253"/>
      <c r="L1011" s="253"/>
      <c r="M1011" s="253"/>
      <c r="N1011" s="253"/>
      <c r="O1011" s="253"/>
      <c r="P1011" s="253"/>
      <c r="Q1011" s="253"/>
      <c r="R1011" s="253"/>
      <c r="S1011" s="253"/>
      <c r="T1011" s="253"/>
      <c r="U1011" s="253" t="s">
        <v>1153</v>
      </c>
      <c r="V1011" s="253"/>
      <c r="W1011" s="253"/>
      <c r="X1011" s="253"/>
      <c r="Y1011" s="253"/>
      <c r="Z1011" s="253"/>
      <c r="AA1011" s="253"/>
      <c r="AB1011" s="253"/>
      <c r="AC1011" s="253" t="s">
        <v>320</v>
      </c>
      <c r="AD1011" s="253"/>
      <c r="AE1011" s="253"/>
      <c r="AF1011" s="253"/>
      <c r="AG1011" s="253"/>
      <c r="AH1011" s="253"/>
      <c r="AI1011" s="253"/>
      <c r="AJ1011" s="253"/>
      <c r="AK1011" s="253"/>
      <c r="AL1011" s="253"/>
      <c r="AM1011" s="253"/>
      <c r="AN1011" s="253"/>
      <c r="AO1011" s="253"/>
      <c r="AP1011" s="253"/>
      <c r="AQ1011" s="253"/>
      <c r="AR1011" s="253"/>
      <c r="AS1011" s="253"/>
      <c r="AT1011" s="253"/>
      <c r="AU1011" s="253"/>
      <c r="AV1011" s="253"/>
      <c r="AW1011" s="253"/>
      <c r="AX1011" s="253"/>
      <c r="AY1011" s="253"/>
      <c r="AZ1011" s="253"/>
      <c r="BA1011" s="253"/>
      <c r="BB1011" s="253"/>
      <c r="BC1011" s="253"/>
      <c r="BD1011" s="253"/>
      <c r="BE1011" s="253"/>
      <c r="BF1011" s="253"/>
      <c r="BG1011" s="253"/>
    </row>
    <row r="1012" spans="2:59" s="252" customFormat="1" ht="15" customHeight="1" x14ac:dyDescent="0.25">
      <c r="B1012" s="253"/>
      <c r="C1012" s="253"/>
      <c r="D1012" s="253"/>
      <c r="E1012" s="253"/>
      <c r="F1012" s="253"/>
      <c r="G1012" s="253"/>
      <c r="H1012" s="253"/>
      <c r="I1012" s="253"/>
      <c r="J1012" s="253"/>
      <c r="K1012" s="253"/>
      <c r="L1012" s="253"/>
      <c r="M1012" s="253"/>
      <c r="N1012" s="253"/>
      <c r="O1012" s="253"/>
      <c r="P1012" s="253"/>
      <c r="Q1012" s="253"/>
      <c r="R1012" s="253"/>
      <c r="S1012" s="253"/>
      <c r="T1012" s="253"/>
      <c r="U1012" s="253" t="s">
        <v>1154</v>
      </c>
      <c r="V1012" s="253"/>
      <c r="W1012" s="253"/>
      <c r="X1012" s="253"/>
      <c r="Y1012" s="253"/>
      <c r="Z1012" s="253"/>
      <c r="AA1012" s="253"/>
      <c r="AB1012" s="253"/>
      <c r="AC1012" s="253" t="s">
        <v>320</v>
      </c>
      <c r="AD1012" s="253"/>
      <c r="AE1012" s="253"/>
      <c r="AF1012" s="253"/>
      <c r="AG1012" s="253"/>
      <c r="AH1012" s="253"/>
      <c r="AI1012" s="253"/>
      <c r="AJ1012" s="253"/>
      <c r="AK1012" s="253"/>
      <c r="AL1012" s="253"/>
      <c r="AM1012" s="253"/>
      <c r="AN1012" s="253"/>
      <c r="AO1012" s="253"/>
      <c r="AP1012" s="253"/>
      <c r="AQ1012" s="253"/>
      <c r="AR1012" s="253"/>
      <c r="AS1012" s="253"/>
      <c r="AT1012" s="253"/>
      <c r="AU1012" s="253"/>
      <c r="AV1012" s="253"/>
      <c r="AW1012" s="253"/>
      <c r="AX1012" s="253"/>
      <c r="AY1012" s="253"/>
      <c r="AZ1012" s="253"/>
      <c r="BA1012" s="253"/>
      <c r="BB1012" s="253"/>
      <c r="BC1012" s="253"/>
      <c r="BD1012" s="253"/>
      <c r="BE1012" s="253"/>
      <c r="BF1012" s="253"/>
      <c r="BG1012" s="253"/>
    </row>
    <row r="1013" spans="2:59" s="252" customFormat="1" ht="15" customHeight="1" x14ac:dyDescent="0.25">
      <c r="B1013" s="253"/>
      <c r="C1013" s="253"/>
      <c r="D1013" s="253"/>
      <c r="E1013" s="253"/>
      <c r="F1013" s="253"/>
      <c r="G1013" s="253"/>
      <c r="H1013" s="253"/>
      <c r="I1013" s="253"/>
      <c r="J1013" s="253"/>
      <c r="K1013" s="253"/>
      <c r="L1013" s="253"/>
      <c r="M1013" s="253"/>
      <c r="N1013" s="253"/>
      <c r="O1013" s="253"/>
      <c r="P1013" s="253"/>
      <c r="Q1013" s="253"/>
      <c r="R1013" s="253"/>
      <c r="S1013" s="253"/>
      <c r="T1013" s="253"/>
      <c r="U1013" s="253" t="s">
        <v>1155</v>
      </c>
      <c r="V1013" s="253"/>
      <c r="W1013" s="253"/>
      <c r="X1013" s="253"/>
      <c r="Y1013" s="253"/>
      <c r="Z1013" s="253"/>
      <c r="AA1013" s="253"/>
      <c r="AB1013" s="253"/>
      <c r="AC1013" s="253" t="s">
        <v>332</v>
      </c>
      <c r="AD1013" s="253"/>
      <c r="AE1013" s="253"/>
      <c r="AF1013" s="253"/>
      <c r="AG1013" s="253"/>
      <c r="AH1013" s="253"/>
      <c r="AI1013" s="253"/>
      <c r="AJ1013" s="253"/>
      <c r="AK1013" s="253"/>
      <c r="AL1013" s="253"/>
      <c r="AM1013" s="253"/>
      <c r="AN1013" s="253"/>
      <c r="AO1013" s="253"/>
      <c r="AP1013" s="253"/>
      <c r="AQ1013" s="253"/>
      <c r="AR1013" s="253"/>
      <c r="AS1013" s="253"/>
      <c r="AT1013" s="253"/>
      <c r="AU1013" s="253"/>
      <c r="AV1013" s="253"/>
      <c r="AW1013" s="253"/>
      <c r="AX1013" s="253"/>
      <c r="AY1013" s="253"/>
      <c r="AZ1013" s="253"/>
      <c r="BA1013" s="253"/>
      <c r="BB1013" s="253"/>
      <c r="BC1013" s="253"/>
      <c r="BD1013" s="253"/>
      <c r="BE1013" s="253"/>
      <c r="BF1013" s="253"/>
      <c r="BG1013" s="253"/>
    </row>
    <row r="1014" spans="2:59" s="252" customFormat="1" ht="15" customHeight="1" x14ac:dyDescent="0.25">
      <c r="B1014" s="253"/>
      <c r="C1014" s="253"/>
      <c r="D1014" s="253"/>
      <c r="E1014" s="253"/>
      <c r="F1014" s="253"/>
      <c r="G1014" s="253"/>
      <c r="H1014" s="253"/>
      <c r="I1014" s="253"/>
      <c r="J1014" s="253"/>
      <c r="K1014" s="253"/>
      <c r="L1014" s="253"/>
      <c r="M1014" s="253"/>
      <c r="N1014" s="253"/>
      <c r="O1014" s="253"/>
      <c r="P1014" s="253"/>
      <c r="Q1014" s="253"/>
      <c r="R1014" s="253"/>
      <c r="S1014" s="253"/>
      <c r="T1014" s="253"/>
      <c r="U1014" s="253"/>
      <c r="V1014" s="253"/>
      <c r="W1014" s="253"/>
      <c r="X1014" s="253"/>
      <c r="Y1014" s="253"/>
      <c r="Z1014" s="253"/>
      <c r="AA1014" s="253"/>
      <c r="AB1014" s="253"/>
      <c r="AC1014" s="253"/>
      <c r="AD1014" s="253"/>
      <c r="AE1014" s="253"/>
      <c r="AF1014" s="253"/>
      <c r="AG1014" s="253"/>
      <c r="AH1014" s="253"/>
      <c r="AI1014" s="253"/>
      <c r="AJ1014" s="253"/>
      <c r="AK1014" s="253"/>
      <c r="AL1014" s="253"/>
      <c r="AM1014" s="253"/>
      <c r="AN1014" s="253"/>
      <c r="AO1014" s="253"/>
      <c r="AP1014" s="253"/>
      <c r="AQ1014" s="253"/>
      <c r="AR1014" s="253"/>
      <c r="AS1014" s="253"/>
      <c r="AT1014" s="253"/>
      <c r="AU1014" s="253"/>
      <c r="AV1014" s="253"/>
      <c r="AW1014" s="253"/>
      <c r="AX1014" s="253"/>
      <c r="AY1014" s="253"/>
      <c r="AZ1014" s="253"/>
      <c r="BA1014" s="253"/>
      <c r="BB1014" s="253"/>
      <c r="BC1014" s="253"/>
      <c r="BD1014" s="253"/>
      <c r="BE1014" s="253"/>
      <c r="BF1014" s="253"/>
      <c r="BG1014" s="253"/>
    </row>
    <row r="1015" spans="2:59" s="252" customFormat="1" ht="15" customHeight="1" x14ac:dyDescent="0.25">
      <c r="B1015" s="253"/>
      <c r="C1015" s="253"/>
      <c r="D1015" s="253"/>
      <c r="E1015" s="253"/>
      <c r="F1015" s="253"/>
      <c r="G1015" s="253"/>
      <c r="H1015" s="253"/>
      <c r="I1015" s="253"/>
      <c r="J1015" s="253"/>
      <c r="K1015" s="253"/>
      <c r="L1015" s="253"/>
      <c r="M1015" s="253"/>
      <c r="N1015" s="253"/>
      <c r="O1015" s="253"/>
      <c r="P1015" s="253"/>
      <c r="Q1015" s="253"/>
      <c r="R1015" s="253"/>
      <c r="S1015" s="253"/>
      <c r="T1015" s="253"/>
      <c r="U1015" s="253"/>
      <c r="V1015" s="253"/>
      <c r="W1015" s="253"/>
      <c r="X1015" s="253"/>
      <c r="Y1015" s="253"/>
      <c r="Z1015" s="253"/>
      <c r="AA1015" s="253"/>
      <c r="AB1015" s="253"/>
      <c r="AC1015" s="253"/>
      <c r="AD1015" s="253"/>
      <c r="AE1015" s="253"/>
      <c r="AF1015" s="253"/>
      <c r="AG1015" s="253"/>
      <c r="AH1015" s="253"/>
      <c r="AI1015" s="253"/>
      <c r="AJ1015" s="253"/>
      <c r="AK1015" s="253"/>
      <c r="AL1015" s="253"/>
      <c r="AM1015" s="253"/>
      <c r="AN1015" s="253"/>
      <c r="AO1015" s="253"/>
      <c r="AP1015" s="253"/>
      <c r="AQ1015" s="253"/>
      <c r="AR1015" s="253"/>
      <c r="AS1015" s="253"/>
      <c r="AT1015" s="253"/>
      <c r="AU1015" s="253"/>
      <c r="AV1015" s="253"/>
      <c r="AW1015" s="253"/>
      <c r="AX1015" s="253"/>
      <c r="AY1015" s="253"/>
      <c r="AZ1015" s="253"/>
      <c r="BA1015" s="253"/>
      <c r="BB1015" s="253"/>
      <c r="BC1015" s="253"/>
      <c r="BD1015" s="253"/>
      <c r="BE1015" s="253"/>
      <c r="BF1015" s="253"/>
      <c r="BG1015" s="253"/>
    </row>
    <row r="1016" spans="2:59" s="252" customFormat="1" ht="15" customHeight="1" x14ac:dyDescent="0.25">
      <c r="C1016" s="253"/>
      <c r="D1016" s="253"/>
      <c r="E1016" s="253"/>
      <c r="F1016" s="253"/>
      <c r="G1016" s="253"/>
      <c r="H1016" s="253"/>
      <c r="I1016" s="253"/>
      <c r="J1016" s="253"/>
      <c r="K1016" s="253"/>
      <c r="L1016" s="253"/>
      <c r="M1016" s="253"/>
      <c r="N1016" s="253"/>
      <c r="O1016" s="253"/>
      <c r="P1016" s="253"/>
      <c r="Q1016" s="253"/>
      <c r="R1016" s="253"/>
      <c r="S1016" s="253"/>
      <c r="T1016" s="253"/>
      <c r="U1016" s="253"/>
      <c r="V1016" s="253"/>
      <c r="W1016" s="253"/>
      <c r="X1016" s="253"/>
      <c r="Y1016" s="253"/>
      <c r="Z1016" s="253"/>
      <c r="AA1016" s="253"/>
      <c r="AB1016" s="253"/>
      <c r="AC1016" s="253"/>
      <c r="AD1016" s="253"/>
      <c r="AE1016" s="253"/>
      <c r="AF1016" s="253"/>
      <c r="AG1016" s="253"/>
      <c r="AH1016" s="253"/>
      <c r="AI1016" s="253"/>
      <c r="AJ1016" s="253"/>
      <c r="AK1016" s="253"/>
      <c r="AL1016" s="253"/>
      <c r="AM1016" s="253"/>
      <c r="AN1016" s="253"/>
      <c r="AO1016" s="253"/>
      <c r="AP1016" s="253"/>
      <c r="AQ1016" s="253"/>
      <c r="AR1016" s="253"/>
      <c r="AS1016" s="253"/>
      <c r="AT1016" s="253"/>
      <c r="AU1016" s="253"/>
      <c r="AV1016" s="253"/>
      <c r="AW1016" s="253"/>
      <c r="AX1016" s="253"/>
      <c r="AY1016" s="253"/>
      <c r="AZ1016" s="253"/>
      <c r="BA1016" s="253"/>
      <c r="BB1016" s="253"/>
      <c r="BC1016" s="253"/>
      <c r="BD1016" s="253"/>
      <c r="BE1016" s="253"/>
      <c r="BF1016" s="253"/>
      <c r="BG1016" s="253"/>
    </row>
    <row r="1017" spans="2:59" s="252" customFormat="1" ht="15" customHeight="1" x14ac:dyDescent="0.25">
      <c r="C1017" s="253"/>
      <c r="D1017" s="253"/>
      <c r="E1017" s="253"/>
      <c r="F1017" s="253"/>
      <c r="G1017" s="253"/>
      <c r="H1017" s="253"/>
      <c r="I1017" s="253"/>
      <c r="J1017" s="253"/>
      <c r="K1017" s="253"/>
      <c r="L1017" s="253"/>
      <c r="M1017" s="253"/>
      <c r="N1017" s="253"/>
      <c r="O1017" s="253"/>
      <c r="P1017" s="253"/>
      <c r="Q1017" s="253"/>
      <c r="R1017" s="253"/>
      <c r="S1017" s="253"/>
      <c r="T1017" s="253"/>
      <c r="U1017" s="253"/>
      <c r="V1017" s="253"/>
      <c r="W1017" s="253"/>
      <c r="X1017" s="253"/>
      <c r="Y1017" s="253"/>
      <c r="Z1017" s="253"/>
      <c r="AA1017" s="253"/>
      <c r="AB1017" s="253"/>
      <c r="AC1017" s="253"/>
      <c r="AD1017" s="253"/>
      <c r="AE1017" s="253"/>
      <c r="AF1017" s="253"/>
      <c r="AG1017" s="253"/>
      <c r="AH1017" s="253"/>
      <c r="AI1017" s="253"/>
      <c r="AJ1017" s="253"/>
      <c r="AK1017" s="253"/>
      <c r="AL1017" s="253"/>
      <c r="AM1017" s="253"/>
      <c r="AN1017" s="253"/>
      <c r="AO1017" s="253"/>
      <c r="AP1017" s="253"/>
      <c r="AQ1017" s="253"/>
      <c r="AR1017" s="253"/>
      <c r="AS1017" s="253"/>
      <c r="AT1017" s="253"/>
      <c r="AU1017" s="253"/>
      <c r="AV1017" s="253"/>
      <c r="AW1017" s="253"/>
      <c r="AX1017" s="253"/>
      <c r="AY1017" s="253"/>
      <c r="AZ1017" s="253"/>
      <c r="BA1017" s="253"/>
      <c r="BB1017" s="253"/>
      <c r="BC1017" s="253"/>
      <c r="BD1017" s="253"/>
      <c r="BE1017" s="253"/>
      <c r="BF1017" s="253"/>
      <c r="BG1017" s="253"/>
    </row>
    <row r="1018" spans="2:59" s="252" customFormat="1" ht="15" customHeight="1" x14ac:dyDescent="0.25">
      <c r="C1018" s="253"/>
      <c r="D1018" s="253"/>
      <c r="E1018" s="253"/>
      <c r="F1018" s="253"/>
      <c r="G1018" s="253"/>
      <c r="H1018" s="253"/>
      <c r="I1018" s="253"/>
      <c r="J1018" s="253"/>
      <c r="K1018" s="253"/>
      <c r="L1018" s="253"/>
      <c r="M1018" s="253"/>
      <c r="N1018" s="253"/>
      <c r="O1018" s="253"/>
      <c r="P1018" s="253"/>
      <c r="Q1018" s="253"/>
      <c r="R1018" s="253"/>
      <c r="S1018" s="253"/>
      <c r="T1018" s="253"/>
      <c r="U1018" s="253"/>
      <c r="V1018" s="253"/>
      <c r="W1018" s="253"/>
      <c r="X1018" s="253"/>
      <c r="Y1018" s="253"/>
      <c r="Z1018" s="253"/>
      <c r="AA1018" s="253"/>
      <c r="AB1018" s="253"/>
      <c r="AC1018" s="253"/>
      <c r="AD1018" s="253"/>
      <c r="AE1018" s="253"/>
      <c r="AF1018" s="253"/>
      <c r="AG1018" s="253"/>
      <c r="AH1018" s="253"/>
      <c r="AI1018" s="253"/>
      <c r="AJ1018" s="253"/>
      <c r="AK1018" s="253"/>
      <c r="AL1018" s="253"/>
      <c r="AM1018" s="253"/>
      <c r="AN1018" s="253"/>
      <c r="AO1018" s="253"/>
      <c r="AP1018" s="253"/>
      <c r="AQ1018" s="253"/>
      <c r="AR1018" s="253"/>
      <c r="AS1018" s="253"/>
      <c r="AT1018" s="253"/>
      <c r="AU1018" s="253"/>
      <c r="AV1018" s="253"/>
      <c r="AW1018" s="253"/>
      <c r="AX1018" s="253"/>
      <c r="AY1018" s="253"/>
      <c r="AZ1018" s="253"/>
      <c r="BA1018" s="253"/>
      <c r="BB1018" s="253"/>
      <c r="BC1018" s="253"/>
      <c r="BD1018" s="253"/>
      <c r="BE1018" s="253"/>
      <c r="BF1018" s="253"/>
      <c r="BG1018" s="253"/>
    </row>
    <row r="1019" spans="2:59" s="252" customFormat="1" ht="15" customHeight="1" x14ac:dyDescent="0.25">
      <c r="C1019" s="253"/>
      <c r="D1019" s="253"/>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J1019" s="253"/>
      <c r="AK1019" s="253"/>
      <c r="AL1019" s="253"/>
      <c r="AM1019" s="253"/>
      <c r="AN1019" s="253"/>
      <c r="AO1019" s="253"/>
      <c r="AP1019" s="253"/>
      <c r="AQ1019" s="253"/>
      <c r="AR1019" s="253"/>
      <c r="AS1019" s="253"/>
      <c r="AT1019" s="253"/>
      <c r="AU1019" s="253"/>
      <c r="AV1019" s="253"/>
      <c r="AW1019" s="253"/>
      <c r="AX1019" s="253"/>
      <c r="AY1019" s="253"/>
      <c r="AZ1019" s="253"/>
      <c r="BA1019" s="253"/>
      <c r="BB1019" s="253"/>
      <c r="BC1019" s="253"/>
      <c r="BD1019" s="253"/>
      <c r="BE1019" s="253"/>
      <c r="BF1019" s="253"/>
      <c r="BG1019" s="253"/>
    </row>
    <row r="1020" spans="2:59" s="252" customFormat="1" ht="15" customHeight="1" x14ac:dyDescent="0.25">
      <c r="C1020" s="253"/>
      <c r="D1020" s="253"/>
      <c r="E1020" s="253"/>
      <c r="F1020" s="253"/>
      <c r="G1020" s="253"/>
      <c r="H1020" s="253"/>
      <c r="I1020" s="253"/>
      <c r="J1020" s="253"/>
      <c r="K1020" s="253"/>
      <c r="L1020" s="253"/>
      <c r="M1020" s="253"/>
      <c r="N1020" s="253"/>
      <c r="O1020" s="253"/>
      <c r="P1020" s="253"/>
      <c r="Q1020" s="253"/>
      <c r="R1020" s="253"/>
      <c r="S1020" s="253"/>
      <c r="T1020" s="253"/>
      <c r="U1020" s="253"/>
      <c r="V1020" s="253"/>
      <c r="W1020" s="253"/>
      <c r="X1020" s="253"/>
      <c r="Y1020" s="253"/>
      <c r="Z1020" s="253"/>
      <c r="AA1020" s="253"/>
      <c r="AB1020" s="253"/>
      <c r="AC1020" s="253"/>
      <c r="AD1020" s="253"/>
      <c r="AE1020" s="253"/>
      <c r="AF1020" s="253"/>
      <c r="AG1020" s="253"/>
      <c r="AH1020" s="253"/>
      <c r="AI1020" s="253"/>
      <c r="AJ1020" s="253"/>
      <c r="AK1020" s="253"/>
      <c r="AL1020" s="253"/>
      <c r="AM1020" s="253"/>
      <c r="AN1020" s="253"/>
      <c r="AO1020" s="253"/>
      <c r="AP1020" s="253"/>
      <c r="AQ1020" s="253"/>
      <c r="AR1020" s="253"/>
      <c r="AS1020" s="253"/>
      <c r="AT1020" s="253"/>
      <c r="AU1020" s="253"/>
      <c r="AV1020" s="253"/>
      <c r="AW1020" s="253"/>
      <c r="AX1020" s="253"/>
      <c r="AY1020" s="253"/>
      <c r="AZ1020" s="253"/>
      <c r="BA1020" s="253"/>
      <c r="BB1020" s="253"/>
      <c r="BC1020" s="253"/>
      <c r="BD1020" s="253"/>
      <c r="BE1020" s="253"/>
      <c r="BF1020" s="253"/>
      <c r="BG1020" s="253"/>
    </row>
    <row r="1021" spans="2:59" s="252" customFormat="1" ht="15" customHeight="1" x14ac:dyDescent="0.25">
      <c r="C1021" s="253"/>
      <c r="D1021" s="253"/>
      <c r="E1021" s="253"/>
      <c r="F1021" s="253"/>
      <c r="G1021" s="253"/>
      <c r="H1021" s="253"/>
      <c r="I1021" s="253"/>
      <c r="J1021" s="253"/>
      <c r="K1021" s="253"/>
      <c r="L1021" s="253"/>
      <c r="M1021" s="253"/>
      <c r="N1021" s="253"/>
      <c r="O1021" s="253"/>
      <c r="P1021" s="253"/>
      <c r="Q1021" s="253"/>
      <c r="R1021" s="253"/>
      <c r="S1021" s="253"/>
      <c r="T1021" s="253"/>
      <c r="U1021" s="253"/>
      <c r="V1021" s="253"/>
      <c r="W1021" s="253"/>
      <c r="X1021" s="253"/>
      <c r="Y1021" s="253"/>
      <c r="Z1021" s="253"/>
      <c r="AA1021" s="253"/>
      <c r="AB1021" s="253"/>
      <c r="AC1021" s="253"/>
      <c r="AD1021" s="253"/>
      <c r="AE1021" s="253"/>
      <c r="AF1021" s="253"/>
      <c r="AG1021" s="253"/>
      <c r="AH1021" s="253"/>
      <c r="AI1021" s="253"/>
      <c r="AJ1021" s="253"/>
      <c r="AK1021" s="253"/>
      <c r="AL1021" s="253"/>
      <c r="AM1021" s="253"/>
      <c r="AN1021" s="253"/>
      <c r="AO1021" s="253"/>
      <c r="AP1021" s="253"/>
      <c r="AQ1021" s="253"/>
      <c r="AR1021" s="253"/>
      <c r="AS1021" s="253"/>
      <c r="AT1021" s="253"/>
      <c r="AU1021" s="253"/>
      <c r="AV1021" s="253"/>
      <c r="AW1021" s="253"/>
      <c r="AX1021" s="253"/>
      <c r="AY1021" s="253"/>
      <c r="AZ1021" s="253"/>
      <c r="BA1021" s="253"/>
      <c r="BB1021" s="253"/>
      <c r="BC1021" s="253"/>
      <c r="BD1021" s="253"/>
      <c r="BE1021" s="253"/>
      <c r="BF1021" s="253"/>
      <c r="BG1021" s="253"/>
    </row>
    <row r="1022" spans="2:59" s="252" customFormat="1" ht="15" customHeight="1" x14ac:dyDescent="0.25">
      <c r="C1022" s="253"/>
      <c r="D1022" s="253"/>
      <c r="E1022" s="253"/>
      <c r="F1022" s="253"/>
      <c r="G1022" s="253"/>
      <c r="H1022" s="253"/>
      <c r="I1022" s="253"/>
      <c r="J1022" s="253"/>
      <c r="K1022" s="253"/>
      <c r="L1022" s="253"/>
      <c r="M1022" s="253"/>
      <c r="N1022" s="253"/>
      <c r="O1022" s="253"/>
      <c r="P1022" s="253"/>
      <c r="Q1022" s="253"/>
      <c r="R1022" s="253"/>
      <c r="S1022" s="253"/>
      <c r="T1022" s="253"/>
      <c r="U1022" s="253"/>
      <c r="V1022" s="253"/>
      <c r="W1022" s="253"/>
      <c r="X1022" s="253"/>
      <c r="Y1022" s="253"/>
      <c r="Z1022" s="253"/>
      <c r="AA1022" s="253"/>
      <c r="AB1022" s="253"/>
      <c r="AC1022" s="253"/>
      <c r="AD1022" s="253"/>
      <c r="AE1022" s="253"/>
      <c r="AF1022" s="253"/>
      <c r="AG1022" s="253"/>
      <c r="AH1022" s="253"/>
      <c r="AI1022" s="253"/>
      <c r="AJ1022" s="253"/>
      <c r="AK1022" s="253"/>
      <c r="AL1022" s="253"/>
      <c r="AM1022" s="253"/>
      <c r="AN1022" s="253"/>
      <c r="AO1022" s="253"/>
      <c r="AP1022" s="253"/>
      <c r="AQ1022" s="253"/>
      <c r="AR1022" s="253"/>
      <c r="AS1022" s="253"/>
      <c r="AT1022" s="253"/>
      <c r="AU1022" s="253"/>
      <c r="AV1022" s="253"/>
      <c r="AW1022" s="253"/>
      <c r="AX1022" s="253"/>
      <c r="AY1022" s="253"/>
      <c r="AZ1022" s="253"/>
      <c r="BA1022" s="253"/>
      <c r="BB1022" s="253"/>
      <c r="BC1022" s="253"/>
      <c r="BD1022" s="253"/>
      <c r="BE1022" s="253"/>
      <c r="BF1022" s="253"/>
      <c r="BG1022" s="253"/>
    </row>
    <row r="1023" spans="2:59" s="252" customFormat="1" ht="15" customHeight="1" x14ac:dyDescent="0.25">
      <c r="C1023" s="253"/>
      <c r="D1023" s="253"/>
      <c r="E1023" s="253"/>
      <c r="F1023" s="253"/>
      <c r="G1023" s="253"/>
      <c r="H1023" s="253"/>
      <c r="I1023" s="253"/>
      <c r="J1023" s="253"/>
      <c r="K1023" s="253"/>
      <c r="L1023" s="253"/>
      <c r="M1023" s="253"/>
      <c r="N1023" s="253"/>
      <c r="O1023" s="253"/>
      <c r="P1023" s="253"/>
      <c r="Q1023" s="253"/>
      <c r="R1023" s="253"/>
      <c r="S1023" s="253"/>
      <c r="T1023" s="253"/>
      <c r="U1023" s="253"/>
      <c r="V1023" s="253"/>
      <c r="W1023" s="253"/>
      <c r="X1023" s="253"/>
      <c r="Y1023" s="253"/>
      <c r="Z1023" s="253"/>
      <c r="AA1023" s="253"/>
      <c r="AB1023" s="253"/>
      <c r="AC1023" s="253"/>
      <c r="AD1023" s="253"/>
      <c r="AE1023" s="253"/>
      <c r="AF1023" s="253"/>
      <c r="AG1023" s="253"/>
      <c r="AH1023" s="253"/>
      <c r="AI1023" s="253"/>
      <c r="AJ1023" s="253"/>
      <c r="AK1023" s="253"/>
      <c r="AL1023" s="253"/>
      <c r="AM1023" s="253"/>
      <c r="AN1023" s="253"/>
      <c r="AO1023" s="253"/>
      <c r="AP1023" s="253"/>
      <c r="AQ1023" s="253"/>
      <c r="AR1023" s="253"/>
      <c r="AS1023" s="253"/>
      <c r="AT1023" s="253"/>
      <c r="AU1023" s="253"/>
      <c r="AV1023" s="253"/>
      <c r="AW1023" s="253"/>
      <c r="AX1023" s="253"/>
      <c r="AY1023" s="253"/>
      <c r="AZ1023" s="253"/>
      <c r="BA1023" s="253"/>
      <c r="BB1023" s="253"/>
      <c r="BC1023" s="253"/>
      <c r="BD1023" s="253"/>
      <c r="BE1023" s="253"/>
      <c r="BF1023" s="253"/>
      <c r="BG1023" s="253"/>
    </row>
    <row r="1024" spans="2:59" s="252" customFormat="1" ht="15" customHeight="1" x14ac:dyDescent="0.25">
      <c r="C1024" s="253"/>
      <c r="D1024" s="253"/>
      <c r="E1024" s="253"/>
      <c r="F1024" s="253"/>
      <c r="G1024" s="253"/>
      <c r="H1024" s="253"/>
      <c r="I1024" s="253"/>
      <c r="J1024" s="253"/>
      <c r="K1024" s="253"/>
      <c r="L1024" s="253"/>
      <c r="M1024" s="253"/>
      <c r="N1024" s="253"/>
      <c r="O1024" s="253"/>
      <c r="P1024" s="253"/>
      <c r="Q1024" s="253"/>
      <c r="R1024" s="253"/>
      <c r="S1024" s="253"/>
      <c r="T1024" s="253"/>
      <c r="U1024" s="253"/>
      <c r="V1024" s="253"/>
      <c r="W1024" s="253"/>
      <c r="X1024" s="253"/>
      <c r="Y1024" s="253"/>
      <c r="Z1024" s="253"/>
      <c r="AA1024" s="253"/>
      <c r="AB1024" s="253"/>
      <c r="AC1024" s="253"/>
      <c r="AD1024" s="253"/>
      <c r="AE1024" s="253"/>
      <c r="AF1024" s="253"/>
      <c r="AG1024" s="253"/>
      <c r="AH1024" s="253"/>
      <c r="AI1024" s="253"/>
      <c r="AJ1024" s="253"/>
      <c r="AK1024" s="253"/>
      <c r="AL1024" s="253"/>
      <c r="AM1024" s="253"/>
      <c r="AN1024" s="253"/>
      <c r="AO1024" s="253"/>
      <c r="AP1024" s="253"/>
      <c r="AQ1024" s="253"/>
      <c r="AR1024" s="253"/>
      <c r="AS1024" s="253"/>
      <c r="AT1024" s="253"/>
      <c r="AU1024" s="253"/>
      <c r="AV1024" s="253"/>
      <c r="AW1024" s="253"/>
      <c r="AX1024" s="253"/>
      <c r="AY1024" s="253"/>
      <c r="AZ1024" s="253"/>
      <c r="BA1024" s="253"/>
      <c r="BB1024" s="253"/>
      <c r="BC1024" s="253"/>
      <c r="BD1024" s="253"/>
      <c r="BE1024" s="253"/>
      <c r="BF1024" s="253"/>
      <c r="BG1024" s="253"/>
    </row>
    <row r="1025" spans="3:59" s="252" customFormat="1" ht="15" customHeight="1" x14ac:dyDescent="0.25">
      <c r="C1025" s="253"/>
      <c r="D1025" s="253"/>
      <c r="E1025" s="253"/>
      <c r="F1025" s="253"/>
      <c r="G1025" s="253"/>
      <c r="H1025" s="253"/>
      <c r="I1025" s="253"/>
      <c r="J1025" s="253"/>
      <c r="K1025" s="253"/>
      <c r="L1025" s="253"/>
      <c r="M1025" s="253"/>
      <c r="N1025" s="253"/>
      <c r="O1025" s="253"/>
      <c r="P1025" s="253"/>
      <c r="Q1025" s="253"/>
      <c r="R1025" s="253"/>
      <c r="S1025" s="253"/>
      <c r="T1025" s="253"/>
      <c r="U1025" s="253"/>
      <c r="V1025" s="253"/>
      <c r="W1025" s="253"/>
      <c r="X1025" s="253"/>
      <c r="Y1025" s="253"/>
      <c r="Z1025" s="253"/>
      <c r="AA1025" s="253"/>
      <c r="AB1025" s="253"/>
      <c r="AC1025" s="253"/>
      <c r="AD1025" s="253"/>
      <c r="AE1025" s="253"/>
      <c r="AF1025" s="253"/>
      <c r="AG1025" s="253"/>
      <c r="AH1025" s="253"/>
      <c r="AI1025" s="253"/>
      <c r="AJ1025" s="253"/>
      <c r="AK1025" s="253"/>
      <c r="AL1025" s="253"/>
      <c r="AM1025" s="253"/>
      <c r="AN1025" s="253"/>
      <c r="AO1025" s="253"/>
      <c r="AP1025" s="253"/>
      <c r="AQ1025" s="253"/>
      <c r="AR1025" s="253"/>
      <c r="AS1025" s="253"/>
      <c r="AT1025" s="253"/>
      <c r="AU1025" s="253"/>
      <c r="AV1025" s="253"/>
      <c r="AW1025" s="253"/>
      <c r="AX1025" s="253"/>
      <c r="AY1025" s="253"/>
      <c r="AZ1025" s="253"/>
      <c r="BA1025" s="253"/>
      <c r="BB1025" s="253"/>
      <c r="BC1025" s="253"/>
      <c r="BD1025" s="253"/>
      <c r="BE1025" s="253"/>
      <c r="BF1025" s="253"/>
      <c r="BG1025" s="253"/>
    </row>
    <row r="1026" spans="3:59" s="252" customFormat="1" ht="15" customHeight="1" x14ac:dyDescent="0.25">
      <c r="C1026" s="253"/>
      <c r="D1026" s="253"/>
      <c r="E1026" s="253"/>
      <c r="F1026" s="253"/>
      <c r="G1026" s="253"/>
      <c r="H1026" s="253"/>
      <c r="I1026" s="253"/>
      <c r="J1026" s="253"/>
      <c r="K1026" s="253"/>
      <c r="L1026" s="253"/>
      <c r="M1026" s="253"/>
      <c r="N1026" s="253"/>
      <c r="O1026" s="253"/>
      <c r="P1026" s="253"/>
      <c r="Q1026" s="253"/>
      <c r="R1026" s="253"/>
      <c r="S1026" s="253"/>
      <c r="T1026" s="253"/>
      <c r="U1026" s="253"/>
      <c r="V1026" s="253"/>
      <c r="W1026" s="253"/>
      <c r="X1026" s="253"/>
      <c r="Y1026" s="253"/>
      <c r="Z1026" s="253"/>
      <c r="AA1026" s="253"/>
      <c r="AB1026" s="253"/>
      <c r="AC1026" s="253"/>
      <c r="AD1026" s="253"/>
      <c r="AE1026" s="253"/>
      <c r="AF1026" s="253"/>
      <c r="AG1026" s="253"/>
      <c r="AH1026" s="253"/>
      <c r="AI1026" s="253"/>
      <c r="AJ1026" s="253"/>
      <c r="AK1026" s="253"/>
      <c r="AL1026" s="253"/>
      <c r="AM1026" s="253"/>
      <c r="AN1026" s="253"/>
      <c r="AO1026" s="253"/>
      <c r="AP1026" s="253"/>
      <c r="AQ1026" s="253"/>
      <c r="AR1026" s="253"/>
      <c r="AS1026" s="253"/>
      <c r="AT1026" s="253"/>
      <c r="AU1026" s="253"/>
      <c r="AV1026" s="253"/>
      <c r="AW1026" s="253"/>
      <c r="AX1026" s="253"/>
      <c r="AY1026" s="253"/>
      <c r="AZ1026" s="253"/>
      <c r="BA1026" s="253"/>
      <c r="BB1026" s="253"/>
      <c r="BC1026" s="253"/>
      <c r="BD1026" s="253"/>
      <c r="BE1026" s="253"/>
      <c r="BF1026" s="253"/>
      <c r="BG1026" s="253"/>
    </row>
    <row r="1027" spans="3:59" s="252" customFormat="1" ht="15" customHeight="1" x14ac:dyDescent="0.25">
      <c r="C1027" s="253"/>
      <c r="D1027" s="253"/>
      <c r="E1027" s="253"/>
      <c r="F1027" s="253"/>
      <c r="G1027" s="253"/>
      <c r="H1027" s="253"/>
      <c r="I1027" s="253"/>
      <c r="J1027" s="253"/>
      <c r="K1027" s="253"/>
      <c r="L1027" s="253"/>
      <c r="M1027" s="253"/>
      <c r="N1027" s="253"/>
      <c r="O1027" s="253"/>
      <c r="P1027" s="253"/>
      <c r="Q1027" s="253"/>
      <c r="R1027" s="253"/>
      <c r="S1027" s="253"/>
      <c r="T1027" s="253"/>
      <c r="U1027" s="253"/>
      <c r="V1027" s="253"/>
      <c r="W1027" s="253"/>
      <c r="X1027" s="253"/>
      <c r="Y1027" s="253"/>
      <c r="Z1027" s="253"/>
      <c r="AA1027" s="253"/>
      <c r="AB1027" s="253"/>
      <c r="AC1027" s="253"/>
      <c r="AD1027" s="253"/>
      <c r="AE1027" s="253"/>
      <c r="AF1027" s="253"/>
      <c r="AG1027" s="253"/>
      <c r="AH1027" s="253"/>
      <c r="AI1027" s="253"/>
      <c r="AJ1027" s="253"/>
      <c r="AK1027" s="253"/>
      <c r="AL1027" s="253"/>
      <c r="AM1027" s="253"/>
      <c r="AN1027" s="253"/>
      <c r="AO1027" s="253"/>
      <c r="AP1027" s="253"/>
      <c r="AQ1027" s="253"/>
      <c r="AR1027" s="253"/>
      <c r="AS1027" s="253"/>
      <c r="AT1027" s="253"/>
      <c r="AU1027" s="253"/>
      <c r="AV1027" s="253"/>
      <c r="AW1027" s="253"/>
      <c r="AX1027" s="253"/>
      <c r="AY1027" s="253"/>
      <c r="AZ1027" s="253"/>
      <c r="BA1027" s="253"/>
      <c r="BB1027" s="253"/>
      <c r="BC1027" s="253"/>
      <c r="BD1027" s="253"/>
      <c r="BE1027" s="253"/>
      <c r="BF1027" s="253"/>
      <c r="BG1027" s="253"/>
    </row>
    <row r="1028" spans="3:59" s="252" customFormat="1" ht="15" customHeight="1" x14ac:dyDescent="0.25">
      <c r="C1028" s="253"/>
      <c r="D1028" s="253"/>
      <c r="E1028" s="253"/>
      <c r="F1028" s="253"/>
      <c r="G1028" s="253"/>
      <c r="H1028" s="253"/>
      <c r="I1028" s="253"/>
      <c r="J1028" s="253"/>
      <c r="K1028" s="253"/>
      <c r="L1028" s="253"/>
      <c r="M1028" s="253"/>
      <c r="N1028" s="253"/>
      <c r="O1028" s="253"/>
      <c r="P1028" s="253"/>
      <c r="Q1028" s="253"/>
      <c r="R1028" s="253"/>
      <c r="S1028" s="253"/>
      <c r="T1028" s="253"/>
      <c r="U1028" s="253"/>
      <c r="V1028" s="253"/>
      <c r="W1028" s="253"/>
      <c r="X1028" s="253"/>
      <c r="Y1028" s="253"/>
      <c r="Z1028" s="253"/>
      <c r="AA1028" s="253"/>
      <c r="AB1028" s="253"/>
      <c r="AC1028" s="253"/>
      <c r="AD1028" s="253"/>
      <c r="AE1028" s="253"/>
      <c r="AF1028" s="253"/>
      <c r="AG1028" s="253"/>
      <c r="AH1028" s="253"/>
      <c r="AI1028" s="253"/>
      <c r="AJ1028" s="253"/>
      <c r="AK1028" s="253"/>
      <c r="AL1028" s="253"/>
      <c r="AM1028" s="253"/>
      <c r="AN1028" s="253"/>
      <c r="AO1028" s="253"/>
      <c r="AP1028" s="253"/>
      <c r="AQ1028" s="253"/>
      <c r="AR1028" s="253"/>
      <c r="AS1028" s="253"/>
      <c r="AT1028" s="253"/>
      <c r="AU1028" s="253"/>
      <c r="AV1028" s="253"/>
      <c r="AW1028" s="253"/>
      <c r="AX1028" s="253"/>
      <c r="AY1028" s="253"/>
      <c r="AZ1028" s="253"/>
      <c r="BA1028" s="253"/>
      <c r="BB1028" s="253"/>
      <c r="BC1028" s="253"/>
      <c r="BD1028" s="253"/>
      <c r="BE1028" s="253"/>
      <c r="BF1028" s="253"/>
      <c r="BG1028" s="253"/>
    </row>
    <row r="1029" spans="3:59" s="252" customFormat="1" ht="15" customHeight="1" x14ac:dyDescent="0.25">
      <c r="C1029" s="253"/>
      <c r="D1029" s="253"/>
      <c r="E1029" s="253"/>
      <c r="F1029" s="253"/>
      <c r="G1029" s="253"/>
      <c r="H1029" s="253"/>
      <c r="I1029" s="253"/>
      <c r="J1029" s="253"/>
      <c r="K1029" s="253"/>
      <c r="L1029" s="253"/>
      <c r="M1029" s="253"/>
      <c r="N1029" s="253"/>
      <c r="O1029" s="253"/>
      <c r="P1029" s="253"/>
      <c r="Q1029" s="253"/>
      <c r="R1029" s="253"/>
      <c r="S1029" s="253"/>
      <c r="T1029" s="253"/>
      <c r="U1029" s="253"/>
      <c r="V1029" s="253"/>
      <c r="W1029" s="253"/>
      <c r="X1029" s="253"/>
      <c r="Y1029" s="253"/>
      <c r="Z1029" s="253"/>
      <c r="AA1029" s="253"/>
      <c r="AB1029" s="253"/>
      <c r="AC1029" s="253"/>
      <c r="AD1029" s="253"/>
      <c r="AE1029" s="253"/>
      <c r="AF1029" s="253"/>
      <c r="AG1029" s="253"/>
      <c r="AH1029" s="253"/>
      <c r="AI1029" s="253"/>
      <c r="AJ1029" s="253"/>
      <c r="AK1029" s="253"/>
      <c r="AL1029" s="253"/>
      <c r="AM1029" s="253"/>
      <c r="AN1029" s="253"/>
      <c r="AO1029" s="253"/>
      <c r="AP1029" s="253"/>
      <c r="AQ1029" s="253"/>
      <c r="AR1029" s="253"/>
      <c r="AS1029" s="253"/>
      <c r="AT1029" s="253"/>
      <c r="AU1029" s="253"/>
      <c r="AV1029" s="253"/>
      <c r="AW1029" s="253"/>
      <c r="AX1029" s="253"/>
      <c r="AY1029" s="253"/>
      <c r="AZ1029" s="253"/>
      <c r="BA1029" s="253"/>
      <c r="BB1029" s="253"/>
      <c r="BC1029" s="253"/>
      <c r="BD1029" s="253"/>
      <c r="BE1029" s="253"/>
      <c r="BF1029" s="253"/>
      <c r="BG1029" s="253"/>
    </row>
    <row r="1030" spans="3:59" s="252" customFormat="1" ht="15" customHeight="1" x14ac:dyDescent="0.25">
      <c r="C1030" s="253"/>
      <c r="D1030" s="253"/>
      <c r="E1030" s="253"/>
      <c r="F1030" s="253"/>
      <c r="G1030" s="253"/>
      <c r="H1030" s="253"/>
      <c r="I1030" s="253"/>
      <c r="J1030" s="253"/>
      <c r="K1030" s="253"/>
      <c r="L1030" s="253"/>
      <c r="M1030" s="253"/>
      <c r="N1030" s="253"/>
      <c r="O1030" s="253"/>
      <c r="P1030" s="253"/>
      <c r="Q1030" s="253"/>
      <c r="R1030" s="253"/>
      <c r="S1030" s="253"/>
      <c r="T1030" s="253"/>
      <c r="U1030" s="253"/>
      <c r="V1030" s="253"/>
      <c r="W1030" s="253"/>
      <c r="X1030" s="253"/>
      <c r="Y1030" s="253"/>
      <c r="Z1030" s="253"/>
      <c r="AA1030" s="253"/>
      <c r="AB1030" s="253"/>
      <c r="AC1030" s="253"/>
      <c r="AD1030" s="253"/>
      <c r="AE1030" s="253"/>
      <c r="AF1030" s="253"/>
      <c r="AG1030" s="253"/>
      <c r="AH1030" s="253"/>
      <c r="AI1030" s="253"/>
      <c r="AJ1030" s="253"/>
      <c r="AK1030" s="253"/>
      <c r="AL1030" s="253"/>
      <c r="AM1030" s="253"/>
      <c r="AN1030" s="253"/>
      <c r="AO1030" s="253"/>
      <c r="AP1030" s="253"/>
      <c r="AQ1030" s="253"/>
      <c r="AR1030" s="253"/>
      <c r="AS1030" s="253"/>
      <c r="AT1030" s="253"/>
      <c r="AU1030" s="253"/>
      <c r="AV1030" s="253"/>
      <c r="AW1030" s="253"/>
      <c r="AX1030" s="253"/>
      <c r="AY1030" s="253"/>
      <c r="AZ1030" s="253"/>
      <c r="BA1030" s="253"/>
      <c r="BB1030" s="253"/>
      <c r="BC1030" s="253"/>
      <c r="BD1030" s="253"/>
      <c r="BE1030" s="253"/>
      <c r="BF1030" s="253"/>
      <c r="BG1030" s="253"/>
    </row>
    <row r="1031" spans="3:59" s="252" customFormat="1" ht="15" customHeight="1" x14ac:dyDescent="0.25">
      <c r="C1031" s="253"/>
      <c r="D1031" s="253"/>
      <c r="E1031" s="253"/>
      <c r="F1031" s="253"/>
      <c r="G1031" s="253"/>
      <c r="H1031" s="253"/>
      <c r="I1031" s="253"/>
      <c r="J1031" s="253"/>
      <c r="K1031" s="253"/>
      <c r="L1031" s="253"/>
      <c r="M1031" s="253"/>
      <c r="N1031" s="253"/>
      <c r="O1031" s="253"/>
      <c r="P1031" s="253"/>
      <c r="Q1031" s="253"/>
      <c r="R1031" s="253"/>
      <c r="S1031" s="253"/>
      <c r="T1031" s="253"/>
      <c r="U1031" s="253"/>
      <c r="V1031" s="253"/>
      <c r="W1031" s="253"/>
      <c r="X1031" s="253"/>
      <c r="Y1031" s="253"/>
      <c r="Z1031" s="253"/>
      <c r="AA1031" s="253"/>
      <c r="AB1031" s="253"/>
      <c r="AC1031" s="253"/>
      <c r="AD1031" s="253"/>
      <c r="AE1031" s="253"/>
      <c r="AF1031" s="253"/>
      <c r="AG1031" s="253"/>
      <c r="AH1031" s="253"/>
      <c r="AI1031" s="253"/>
      <c r="AJ1031" s="253"/>
      <c r="AK1031" s="253"/>
      <c r="AL1031" s="253"/>
      <c r="AM1031" s="253"/>
      <c r="AN1031" s="253"/>
      <c r="AO1031" s="253"/>
      <c r="AP1031" s="253"/>
      <c r="AQ1031" s="253"/>
      <c r="AR1031" s="253"/>
      <c r="AS1031" s="253"/>
      <c r="AT1031" s="253"/>
      <c r="AU1031" s="253"/>
      <c r="AV1031" s="253"/>
      <c r="AW1031" s="253"/>
      <c r="AX1031" s="253"/>
      <c r="AY1031" s="253"/>
      <c r="AZ1031" s="253"/>
      <c r="BA1031" s="253"/>
      <c r="BB1031" s="253"/>
      <c r="BC1031" s="253"/>
      <c r="BD1031" s="253"/>
      <c r="BE1031" s="253"/>
      <c r="BF1031" s="253"/>
      <c r="BG1031" s="253"/>
    </row>
    <row r="1032" spans="3:59" s="252" customFormat="1" ht="15" customHeight="1" x14ac:dyDescent="0.25">
      <c r="C1032" s="253"/>
      <c r="D1032" s="253"/>
      <c r="E1032" s="253"/>
      <c r="F1032" s="253"/>
      <c r="G1032" s="253"/>
      <c r="H1032" s="253"/>
      <c r="I1032" s="253"/>
      <c r="J1032" s="253"/>
      <c r="K1032" s="253"/>
      <c r="L1032" s="253"/>
      <c r="M1032" s="253"/>
      <c r="N1032" s="253"/>
      <c r="O1032" s="253"/>
      <c r="P1032" s="253"/>
      <c r="Q1032" s="253"/>
      <c r="R1032" s="253"/>
      <c r="S1032" s="253"/>
      <c r="T1032" s="253"/>
      <c r="U1032" s="253"/>
      <c r="V1032" s="253"/>
      <c r="W1032" s="253"/>
      <c r="X1032" s="253"/>
      <c r="Y1032" s="253"/>
      <c r="Z1032" s="253"/>
      <c r="AA1032" s="253"/>
      <c r="AB1032" s="253"/>
      <c r="AC1032" s="253"/>
      <c r="AD1032" s="253"/>
      <c r="AE1032" s="253"/>
      <c r="AF1032" s="253"/>
      <c r="AG1032" s="253"/>
      <c r="AH1032" s="253"/>
      <c r="AI1032" s="253"/>
      <c r="AJ1032" s="253"/>
      <c r="AK1032" s="253"/>
      <c r="AL1032" s="253"/>
      <c r="AM1032" s="253"/>
      <c r="AN1032" s="253"/>
      <c r="AO1032" s="253"/>
      <c r="AP1032" s="253"/>
      <c r="AQ1032" s="253"/>
      <c r="AR1032" s="253"/>
      <c r="AS1032" s="253"/>
      <c r="AT1032" s="253"/>
      <c r="AU1032" s="253"/>
      <c r="AV1032" s="253"/>
      <c r="AW1032" s="253"/>
      <c r="AX1032" s="253"/>
      <c r="AY1032" s="253"/>
      <c r="AZ1032" s="253"/>
      <c r="BA1032" s="253"/>
      <c r="BB1032" s="253"/>
      <c r="BC1032" s="253"/>
      <c r="BD1032" s="253"/>
      <c r="BE1032" s="253"/>
      <c r="BF1032" s="253"/>
      <c r="BG1032" s="253"/>
    </row>
    <row r="1033" spans="3:59" s="252" customFormat="1" ht="15" customHeight="1" x14ac:dyDescent="0.25">
      <c r="C1033" s="253"/>
      <c r="D1033" s="253"/>
      <c r="E1033" s="253"/>
      <c r="F1033" s="253"/>
      <c r="G1033" s="253"/>
      <c r="H1033" s="253"/>
      <c r="I1033" s="253"/>
      <c r="J1033" s="253"/>
      <c r="K1033" s="253"/>
      <c r="L1033" s="253"/>
      <c r="M1033" s="253"/>
      <c r="N1033" s="253"/>
      <c r="O1033" s="253"/>
      <c r="P1033" s="253"/>
      <c r="Q1033" s="253"/>
      <c r="R1033" s="253"/>
      <c r="S1033" s="253"/>
      <c r="T1033" s="253"/>
      <c r="U1033" s="253"/>
      <c r="V1033" s="253"/>
      <c r="W1033" s="253"/>
      <c r="X1033" s="253"/>
      <c r="Y1033" s="253"/>
      <c r="Z1033" s="253"/>
      <c r="AA1033" s="253"/>
      <c r="AB1033" s="253"/>
      <c r="AC1033" s="253"/>
      <c r="AD1033" s="253"/>
      <c r="AE1033" s="253"/>
      <c r="AF1033" s="253"/>
      <c r="AG1033" s="253"/>
      <c r="AH1033" s="253"/>
      <c r="AI1033" s="253"/>
      <c r="AJ1033" s="253"/>
      <c r="AK1033" s="253"/>
      <c r="AL1033" s="253"/>
      <c r="AM1033" s="253"/>
      <c r="AN1033" s="253"/>
      <c r="AO1033" s="253"/>
      <c r="AP1033" s="253"/>
      <c r="AQ1033" s="253"/>
      <c r="AR1033" s="253"/>
      <c r="AS1033" s="253"/>
      <c r="AT1033" s="253"/>
      <c r="AU1033" s="253"/>
      <c r="AV1033" s="253"/>
      <c r="AW1033" s="253"/>
      <c r="AX1033" s="253"/>
      <c r="AY1033" s="253"/>
      <c r="AZ1033" s="253"/>
      <c r="BA1033" s="253"/>
      <c r="BB1033" s="253"/>
      <c r="BC1033" s="253"/>
      <c r="BD1033" s="253"/>
      <c r="BE1033" s="253"/>
      <c r="BF1033" s="253"/>
      <c r="BG1033" s="253"/>
    </row>
    <row r="1034" spans="3:59" s="252" customFormat="1" ht="15" customHeight="1" x14ac:dyDescent="0.25">
      <c r="C1034" s="253"/>
      <c r="D1034" s="253"/>
      <c r="E1034" s="253"/>
      <c r="F1034" s="253"/>
      <c r="G1034" s="253"/>
      <c r="H1034" s="253"/>
      <c r="I1034" s="253"/>
      <c r="J1034" s="253"/>
      <c r="K1034" s="253"/>
      <c r="L1034" s="253"/>
      <c r="M1034" s="253"/>
      <c r="N1034" s="253"/>
      <c r="O1034" s="253"/>
      <c r="P1034" s="253"/>
      <c r="Q1034" s="253"/>
      <c r="R1034" s="253"/>
      <c r="S1034" s="253"/>
      <c r="T1034" s="253"/>
      <c r="U1034" s="253"/>
      <c r="V1034" s="253"/>
      <c r="W1034" s="253"/>
      <c r="X1034" s="253"/>
      <c r="Y1034" s="253"/>
      <c r="Z1034" s="253"/>
      <c r="AA1034" s="253"/>
      <c r="AB1034" s="253"/>
      <c r="AC1034" s="253"/>
      <c r="AD1034" s="253"/>
      <c r="AE1034" s="253"/>
      <c r="AF1034" s="253"/>
      <c r="AG1034" s="253"/>
      <c r="AH1034" s="253"/>
      <c r="AI1034" s="253"/>
      <c r="AJ1034" s="253"/>
      <c r="AK1034" s="253"/>
      <c r="AL1034" s="253"/>
      <c r="AM1034" s="253"/>
      <c r="AN1034" s="253"/>
      <c r="AO1034" s="253"/>
      <c r="AP1034" s="253"/>
      <c r="AQ1034" s="253"/>
      <c r="AR1034" s="253"/>
      <c r="AS1034" s="253"/>
      <c r="AT1034" s="253"/>
      <c r="AU1034" s="253"/>
      <c r="AV1034" s="253"/>
      <c r="AW1034" s="253"/>
      <c r="AX1034" s="253"/>
      <c r="AY1034" s="253"/>
      <c r="AZ1034" s="253"/>
      <c r="BA1034" s="253"/>
      <c r="BB1034" s="253"/>
      <c r="BC1034" s="253"/>
      <c r="BD1034" s="253"/>
      <c r="BE1034" s="253"/>
      <c r="BF1034" s="253"/>
      <c r="BG1034" s="253"/>
    </row>
    <row r="1035" spans="3:59" s="252" customFormat="1" ht="15" customHeight="1" x14ac:dyDescent="0.25">
      <c r="C1035" s="253"/>
      <c r="D1035" s="253"/>
      <c r="E1035" s="253"/>
      <c r="F1035" s="253"/>
      <c r="G1035" s="253"/>
      <c r="H1035" s="253"/>
      <c r="I1035" s="253"/>
      <c r="J1035" s="253"/>
      <c r="K1035" s="253"/>
      <c r="L1035" s="253"/>
      <c r="M1035" s="253"/>
      <c r="N1035" s="253"/>
      <c r="O1035" s="253"/>
      <c r="P1035" s="253"/>
      <c r="Q1035" s="253"/>
      <c r="R1035" s="253"/>
      <c r="S1035" s="253"/>
      <c r="T1035" s="253"/>
      <c r="U1035" s="253"/>
      <c r="V1035" s="253"/>
      <c r="W1035" s="253"/>
      <c r="X1035" s="253"/>
      <c r="Y1035" s="253"/>
      <c r="Z1035" s="253"/>
      <c r="AA1035" s="253"/>
      <c r="AB1035" s="253"/>
      <c r="AC1035" s="253"/>
      <c r="AD1035" s="253"/>
      <c r="AE1035" s="253"/>
      <c r="AF1035" s="253"/>
      <c r="AG1035" s="253"/>
      <c r="AH1035" s="253"/>
      <c r="AI1035" s="253"/>
      <c r="AJ1035" s="253"/>
      <c r="AK1035" s="253"/>
      <c r="AL1035" s="253"/>
      <c r="AM1035" s="253"/>
      <c r="AN1035" s="253"/>
      <c r="AO1035" s="253"/>
      <c r="AP1035" s="253"/>
      <c r="AQ1035" s="253"/>
      <c r="AR1035" s="253"/>
      <c r="AS1035" s="253"/>
      <c r="AT1035" s="253"/>
      <c r="AU1035" s="253"/>
      <c r="AV1035" s="253"/>
      <c r="AW1035" s="253"/>
      <c r="AX1035" s="253"/>
      <c r="AY1035" s="253"/>
      <c r="AZ1035" s="253"/>
      <c r="BA1035" s="253"/>
      <c r="BB1035" s="253"/>
      <c r="BC1035" s="253"/>
      <c r="BD1035" s="253"/>
      <c r="BE1035" s="253"/>
      <c r="BF1035" s="253"/>
      <c r="BG1035" s="253"/>
    </row>
    <row r="1036" spans="3:59" s="252" customFormat="1" ht="15" customHeight="1" x14ac:dyDescent="0.25">
      <c r="C1036" s="253"/>
      <c r="D1036" s="253"/>
      <c r="E1036" s="253"/>
      <c r="F1036" s="253"/>
      <c r="G1036" s="253"/>
      <c r="H1036" s="253"/>
      <c r="I1036" s="253"/>
      <c r="J1036" s="253"/>
      <c r="K1036" s="253"/>
      <c r="L1036" s="253"/>
      <c r="M1036" s="253"/>
      <c r="N1036" s="253"/>
      <c r="O1036" s="253"/>
      <c r="P1036" s="253"/>
      <c r="Q1036" s="253"/>
      <c r="R1036" s="253"/>
      <c r="S1036" s="253"/>
      <c r="T1036" s="253"/>
      <c r="U1036" s="253"/>
      <c r="V1036" s="253"/>
      <c r="W1036" s="253"/>
      <c r="X1036" s="253"/>
      <c r="Y1036" s="253"/>
      <c r="Z1036" s="253"/>
      <c r="AA1036" s="253"/>
      <c r="AB1036" s="253"/>
      <c r="AC1036" s="253"/>
      <c r="AD1036" s="253"/>
      <c r="AE1036" s="253"/>
      <c r="AF1036" s="253"/>
      <c r="AG1036" s="253"/>
      <c r="AH1036" s="253"/>
      <c r="AI1036" s="253"/>
      <c r="AJ1036" s="253"/>
      <c r="AK1036" s="253"/>
      <c r="AL1036" s="253"/>
      <c r="AM1036" s="253"/>
      <c r="AN1036" s="253"/>
      <c r="AO1036" s="253"/>
      <c r="AP1036" s="253"/>
      <c r="AQ1036" s="253"/>
      <c r="AR1036" s="253"/>
      <c r="AS1036" s="253"/>
      <c r="AT1036" s="253"/>
      <c r="AU1036" s="253"/>
      <c r="AV1036" s="253"/>
      <c r="AW1036" s="253"/>
      <c r="AX1036" s="253"/>
      <c r="AY1036" s="253"/>
      <c r="AZ1036" s="253"/>
      <c r="BA1036" s="253"/>
      <c r="BB1036" s="253"/>
      <c r="BC1036" s="253"/>
      <c r="BD1036" s="253"/>
      <c r="BE1036" s="253"/>
      <c r="BF1036" s="253"/>
      <c r="BG1036" s="253"/>
    </row>
    <row r="1037" spans="3:59" s="252" customFormat="1" ht="15" customHeight="1" x14ac:dyDescent="0.25">
      <c r="C1037" s="253"/>
      <c r="D1037" s="253"/>
      <c r="E1037" s="253"/>
      <c r="F1037" s="253"/>
      <c r="G1037" s="253"/>
      <c r="H1037" s="253"/>
      <c r="I1037" s="253"/>
      <c r="J1037" s="253"/>
      <c r="K1037" s="253"/>
      <c r="L1037" s="253"/>
      <c r="M1037" s="253"/>
      <c r="N1037" s="253"/>
      <c r="O1037" s="253"/>
      <c r="P1037" s="253"/>
      <c r="Q1037" s="253"/>
      <c r="R1037" s="253"/>
      <c r="S1037" s="253"/>
      <c r="T1037" s="253"/>
      <c r="U1037" s="253"/>
      <c r="V1037" s="253"/>
      <c r="W1037" s="253"/>
      <c r="X1037" s="253"/>
      <c r="Y1037" s="253"/>
      <c r="Z1037" s="253"/>
      <c r="AA1037" s="253"/>
      <c r="AB1037" s="253"/>
      <c r="AC1037" s="253"/>
      <c r="AD1037" s="253"/>
      <c r="AE1037" s="253"/>
      <c r="AF1037" s="253"/>
      <c r="AG1037" s="253"/>
      <c r="AH1037" s="253"/>
      <c r="AI1037" s="253"/>
      <c r="AJ1037" s="253"/>
      <c r="AK1037" s="253"/>
      <c r="AL1037" s="253"/>
      <c r="AM1037" s="253"/>
      <c r="AN1037" s="253"/>
      <c r="AO1037" s="253"/>
      <c r="AP1037" s="253"/>
      <c r="AQ1037" s="253"/>
      <c r="AR1037" s="253"/>
      <c r="AS1037" s="253"/>
      <c r="AT1037" s="253"/>
      <c r="AU1037" s="253"/>
      <c r="AV1037" s="253"/>
      <c r="AW1037" s="253"/>
      <c r="AX1037" s="253"/>
      <c r="AY1037" s="253"/>
      <c r="AZ1037" s="253"/>
      <c r="BA1037" s="253"/>
      <c r="BB1037" s="253"/>
      <c r="BC1037" s="253"/>
      <c r="BD1037" s="253"/>
      <c r="BE1037" s="253"/>
      <c r="BF1037" s="253"/>
      <c r="BG1037" s="253"/>
    </row>
    <row r="1038" spans="3:59" s="252" customFormat="1" ht="15" customHeight="1" x14ac:dyDescent="0.25">
      <c r="C1038" s="253"/>
      <c r="D1038" s="253"/>
      <c r="E1038" s="253"/>
      <c r="F1038" s="253"/>
      <c r="G1038" s="253"/>
      <c r="H1038" s="253"/>
      <c r="I1038" s="253"/>
      <c r="J1038" s="253"/>
      <c r="K1038" s="253"/>
      <c r="L1038" s="253"/>
      <c r="M1038" s="253"/>
      <c r="N1038" s="253"/>
      <c r="O1038" s="253"/>
      <c r="P1038" s="253"/>
      <c r="Q1038" s="253"/>
      <c r="R1038" s="253"/>
      <c r="S1038" s="253"/>
      <c r="T1038" s="253"/>
      <c r="U1038" s="253"/>
      <c r="V1038" s="253"/>
      <c r="W1038" s="253"/>
      <c r="X1038" s="253"/>
      <c r="Y1038" s="253"/>
      <c r="Z1038" s="253"/>
      <c r="AA1038" s="253"/>
      <c r="AB1038" s="253"/>
      <c r="AC1038" s="253"/>
      <c r="AD1038" s="253"/>
      <c r="AE1038" s="253"/>
      <c r="AF1038" s="253"/>
      <c r="AG1038" s="253"/>
      <c r="AH1038" s="253"/>
      <c r="AI1038" s="253"/>
      <c r="AJ1038" s="253"/>
      <c r="AK1038" s="253"/>
      <c r="AL1038" s="253"/>
      <c r="AM1038" s="253"/>
      <c r="AN1038" s="253"/>
      <c r="AO1038" s="253"/>
      <c r="AP1038" s="253"/>
      <c r="AQ1038" s="253"/>
      <c r="AR1038" s="253"/>
      <c r="AS1038" s="253"/>
      <c r="AT1038" s="253"/>
      <c r="AU1038" s="253"/>
      <c r="AV1038" s="253"/>
      <c r="AW1038" s="253"/>
      <c r="AX1038" s="253"/>
      <c r="AY1038" s="253"/>
      <c r="AZ1038" s="253"/>
      <c r="BA1038" s="253"/>
      <c r="BB1038" s="253"/>
      <c r="BC1038" s="253"/>
      <c r="BD1038" s="253"/>
      <c r="BE1038" s="253"/>
      <c r="BF1038" s="253"/>
      <c r="BG1038" s="253"/>
    </row>
    <row r="1039" spans="3:59" s="252" customFormat="1" ht="15" customHeight="1" x14ac:dyDescent="0.25">
      <c r="C1039" s="253"/>
      <c r="D1039" s="253"/>
      <c r="E1039" s="253"/>
      <c r="F1039" s="253"/>
      <c r="G1039" s="253"/>
      <c r="H1039" s="253"/>
      <c r="I1039" s="253"/>
      <c r="J1039" s="253"/>
      <c r="K1039" s="253"/>
      <c r="L1039" s="253"/>
      <c r="M1039" s="253"/>
      <c r="N1039" s="253"/>
      <c r="O1039" s="253"/>
      <c r="P1039" s="253"/>
      <c r="Q1039" s="253"/>
      <c r="R1039" s="253"/>
      <c r="S1039" s="253"/>
      <c r="T1039" s="253"/>
      <c r="U1039" s="253"/>
      <c r="V1039" s="253"/>
      <c r="W1039" s="253"/>
      <c r="X1039" s="253"/>
      <c r="Y1039" s="253"/>
      <c r="Z1039" s="253"/>
      <c r="AA1039" s="253"/>
      <c r="AB1039" s="253"/>
      <c r="AC1039" s="253"/>
      <c r="AD1039" s="253"/>
      <c r="AE1039" s="253"/>
      <c r="AF1039" s="253"/>
      <c r="AG1039" s="253"/>
      <c r="AH1039" s="253"/>
      <c r="AI1039" s="253"/>
      <c r="AJ1039" s="253"/>
      <c r="AK1039" s="253"/>
      <c r="AL1039" s="253"/>
      <c r="AM1039" s="253"/>
      <c r="AN1039" s="253"/>
      <c r="AO1039" s="253"/>
      <c r="AP1039" s="253"/>
      <c r="AQ1039" s="253"/>
      <c r="AR1039" s="253"/>
      <c r="AS1039" s="253"/>
      <c r="AT1039" s="253"/>
      <c r="AU1039" s="253"/>
      <c r="AV1039" s="253"/>
      <c r="AW1039" s="253"/>
      <c r="AX1039" s="253"/>
      <c r="AY1039" s="253"/>
      <c r="AZ1039" s="253"/>
      <c r="BA1039" s="253"/>
      <c r="BB1039" s="253"/>
      <c r="BC1039" s="253"/>
      <c r="BD1039" s="253"/>
      <c r="BE1039" s="253"/>
      <c r="BF1039" s="253"/>
      <c r="BG1039" s="253"/>
    </row>
    <row r="1040" spans="3:59" s="252" customFormat="1" ht="15" customHeight="1" x14ac:dyDescent="0.25">
      <c r="C1040" s="253"/>
      <c r="D1040" s="253"/>
      <c r="E1040" s="253"/>
      <c r="F1040" s="253"/>
      <c r="G1040" s="253"/>
      <c r="H1040" s="253"/>
      <c r="I1040" s="253"/>
      <c r="J1040" s="253"/>
      <c r="K1040" s="253"/>
      <c r="L1040" s="253"/>
      <c r="M1040" s="253"/>
      <c r="N1040" s="253"/>
      <c r="O1040" s="253"/>
      <c r="P1040" s="253"/>
      <c r="Q1040" s="253"/>
      <c r="R1040" s="253"/>
      <c r="S1040" s="253"/>
      <c r="T1040" s="253"/>
      <c r="U1040" s="253"/>
      <c r="V1040" s="253"/>
      <c r="W1040" s="253"/>
      <c r="X1040" s="253"/>
      <c r="Y1040" s="253"/>
      <c r="Z1040" s="253"/>
      <c r="AA1040" s="253"/>
      <c r="AB1040" s="253"/>
      <c r="AC1040" s="253"/>
      <c r="AD1040" s="253"/>
      <c r="AE1040" s="253"/>
      <c r="AF1040" s="253"/>
      <c r="AG1040" s="253"/>
      <c r="AH1040" s="253"/>
      <c r="AI1040" s="253"/>
      <c r="AJ1040" s="253"/>
      <c r="AK1040" s="253"/>
      <c r="AL1040" s="253"/>
      <c r="AM1040" s="253"/>
      <c r="AN1040" s="253"/>
      <c r="AO1040" s="253"/>
      <c r="AP1040" s="253"/>
      <c r="AQ1040" s="253"/>
      <c r="AR1040" s="253"/>
      <c r="AS1040" s="253"/>
      <c r="AT1040" s="253"/>
      <c r="AU1040" s="253"/>
      <c r="AV1040" s="253"/>
      <c r="AW1040" s="253"/>
      <c r="AX1040" s="253"/>
      <c r="AY1040" s="253"/>
      <c r="AZ1040" s="253"/>
      <c r="BA1040" s="253"/>
      <c r="BB1040" s="253"/>
      <c r="BC1040" s="253"/>
      <c r="BD1040" s="253"/>
      <c r="BE1040" s="253"/>
      <c r="BF1040" s="253"/>
      <c r="BG1040" s="253"/>
    </row>
    <row r="1041" spans="3:59" s="252" customFormat="1" ht="15" customHeight="1" x14ac:dyDescent="0.25">
      <c r="C1041" s="253"/>
      <c r="D1041" s="253"/>
      <c r="E1041" s="253"/>
      <c r="F1041" s="253"/>
      <c r="G1041" s="253"/>
      <c r="H1041" s="253"/>
      <c r="I1041" s="253"/>
      <c r="J1041" s="253"/>
      <c r="K1041" s="253"/>
      <c r="L1041" s="253"/>
      <c r="M1041" s="253"/>
      <c r="N1041" s="253"/>
      <c r="O1041" s="253"/>
      <c r="P1041" s="253"/>
      <c r="Q1041" s="253"/>
      <c r="R1041" s="253"/>
      <c r="S1041" s="253"/>
      <c r="T1041" s="253"/>
      <c r="U1041" s="253"/>
      <c r="V1041" s="253"/>
      <c r="W1041" s="253"/>
      <c r="X1041" s="253"/>
      <c r="Y1041" s="253"/>
      <c r="Z1041" s="253"/>
      <c r="AA1041" s="253"/>
      <c r="AB1041" s="253"/>
      <c r="AC1041" s="253"/>
      <c r="AD1041" s="253"/>
      <c r="AE1041" s="253"/>
      <c r="AF1041" s="253"/>
      <c r="AG1041" s="253"/>
      <c r="AH1041" s="253"/>
      <c r="AI1041" s="253"/>
      <c r="AJ1041" s="253"/>
      <c r="AK1041" s="253"/>
      <c r="AL1041" s="253"/>
      <c r="AM1041" s="253"/>
      <c r="AN1041" s="253"/>
      <c r="AO1041" s="253"/>
      <c r="AP1041" s="253"/>
      <c r="AQ1041" s="253"/>
      <c r="AR1041" s="253"/>
      <c r="AS1041" s="253"/>
      <c r="AT1041" s="253"/>
      <c r="AU1041" s="253"/>
      <c r="AV1041" s="253"/>
      <c r="AW1041" s="253"/>
      <c r="AX1041" s="253"/>
      <c r="AY1041" s="253"/>
      <c r="AZ1041" s="253"/>
      <c r="BA1041" s="253"/>
      <c r="BB1041" s="253"/>
      <c r="BC1041" s="253"/>
      <c r="BD1041" s="253"/>
      <c r="BE1041" s="253"/>
      <c r="BF1041" s="253"/>
      <c r="BG1041" s="253"/>
    </row>
    <row r="1042" spans="3:59" s="252" customFormat="1" ht="15" customHeight="1" x14ac:dyDescent="0.25">
      <c r="C1042" s="253"/>
      <c r="D1042" s="253"/>
      <c r="E1042" s="253"/>
      <c r="F1042" s="253"/>
      <c r="G1042" s="253"/>
      <c r="H1042" s="253"/>
      <c r="I1042" s="253"/>
      <c r="J1042" s="253"/>
      <c r="K1042" s="253"/>
      <c r="L1042" s="253"/>
      <c r="M1042" s="253"/>
      <c r="N1042" s="253"/>
      <c r="O1042" s="253"/>
      <c r="P1042" s="253"/>
      <c r="Q1042" s="253"/>
      <c r="R1042" s="253"/>
      <c r="S1042" s="253"/>
      <c r="T1042" s="253"/>
      <c r="U1042" s="253"/>
      <c r="V1042" s="253"/>
      <c r="W1042" s="253"/>
      <c r="X1042" s="253"/>
      <c r="Y1042" s="253"/>
      <c r="Z1042" s="253"/>
      <c r="AA1042" s="253"/>
      <c r="AB1042" s="253"/>
      <c r="AC1042" s="253"/>
      <c r="AD1042" s="253"/>
      <c r="AE1042" s="253"/>
      <c r="AF1042" s="253"/>
      <c r="AG1042" s="253"/>
      <c r="AH1042" s="253"/>
      <c r="AI1042" s="253"/>
      <c r="AJ1042" s="253"/>
      <c r="AK1042" s="253"/>
      <c r="AL1042" s="253"/>
      <c r="AM1042" s="253"/>
      <c r="AN1042" s="253"/>
      <c r="AO1042" s="253"/>
      <c r="AP1042" s="253"/>
      <c r="AQ1042" s="253"/>
      <c r="AR1042" s="253"/>
      <c r="AS1042" s="253"/>
      <c r="AT1042" s="253"/>
      <c r="AU1042" s="253"/>
      <c r="AV1042" s="253"/>
      <c r="AW1042" s="253"/>
      <c r="AX1042" s="253"/>
      <c r="AY1042" s="253"/>
      <c r="AZ1042" s="253"/>
      <c r="BA1042" s="253"/>
      <c r="BB1042" s="253"/>
      <c r="BC1042" s="253"/>
      <c r="BD1042" s="253"/>
      <c r="BE1042" s="253"/>
      <c r="BF1042" s="253"/>
      <c r="BG1042" s="253"/>
    </row>
    <row r="1043" spans="3:59" s="252" customFormat="1" ht="15" customHeight="1" x14ac:dyDescent="0.25">
      <c r="C1043" s="253"/>
      <c r="D1043" s="253"/>
      <c r="E1043" s="253"/>
      <c r="F1043" s="253"/>
      <c r="G1043" s="253"/>
      <c r="H1043" s="253"/>
      <c r="I1043" s="253"/>
      <c r="J1043" s="253"/>
      <c r="K1043" s="253"/>
      <c r="L1043" s="253"/>
      <c r="M1043" s="253"/>
      <c r="N1043" s="253"/>
      <c r="O1043" s="253"/>
      <c r="P1043" s="253"/>
      <c r="Q1043" s="253"/>
      <c r="R1043" s="253"/>
      <c r="S1043" s="253"/>
      <c r="T1043" s="253"/>
      <c r="U1043" s="253"/>
      <c r="V1043" s="253"/>
      <c r="W1043" s="253"/>
      <c r="X1043" s="253"/>
      <c r="Y1043" s="253"/>
      <c r="Z1043" s="253"/>
      <c r="AA1043" s="253"/>
      <c r="AB1043" s="253"/>
      <c r="AC1043" s="253"/>
      <c r="AD1043" s="253"/>
      <c r="AE1043" s="253"/>
      <c r="AF1043" s="253"/>
      <c r="AG1043" s="253"/>
      <c r="AH1043" s="253"/>
      <c r="AI1043" s="253"/>
      <c r="AJ1043" s="253"/>
      <c r="AK1043" s="253"/>
      <c r="AL1043" s="253"/>
      <c r="AM1043" s="253"/>
      <c r="AN1043" s="253"/>
      <c r="AO1043" s="253"/>
      <c r="AP1043" s="253"/>
      <c r="AQ1043" s="253"/>
      <c r="AR1043" s="253"/>
      <c r="AS1043" s="253"/>
      <c r="AT1043" s="253"/>
      <c r="AU1043" s="253"/>
      <c r="AV1043" s="253"/>
      <c r="AW1043" s="253"/>
      <c r="AX1043" s="253"/>
      <c r="AY1043" s="253"/>
      <c r="AZ1043" s="253"/>
      <c r="BA1043" s="253"/>
      <c r="BB1043" s="253"/>
      <c r="BC1043" s="253"/>
      <c r="BD1043" s="253"/>
      <c r="BE1043" s="253"/>
      <c r="BF1043" s="253"/>
      <c r="BG1043" s="253"/>
    </row>
    <row r="1044" spans="3:59" s="252" customFormat="1" ht="15" customHeight="1" x14ac:dyDescent="0.25">
      <c r="C1044" s="253"/>
      <c r="D1044" s="253"/>
      <c r="E1044" s="253"/>
      <c r="F1044" s="253"/>
      <c r="G1044" s="253"/>
      <c r="H1044" s="253"/>
      <c r="I1044" s="253"/>
      <c r="J1044" s="253"/>
      <c r="K1044" s="253"/>
      <c r="L1044" s="253"/>
      <c r="M1044" s="253"/>
      <c r="N1044" s="253"/>
      <c r="O1044" s="253"/>
      <c r="P1044" s="253"/>
      <c r="Q1044" s="253"/>
      <c r="R1044" s="253"/>
      <c r="S1044" s="253"/>
      <c r="T1044" s="253"/>
      <c r="U1044" s="253"/>
      <c r="V1044" s="253"/>
      <c r="W1044" s="253"/>
      <c r="X1044" s="253"/>
      <c r="Y1044" s="253"/>
      <c r="Z1044" s="253"/>
      <c r="AA1044" s="253"/>
      <c r="AB1044" s="253"/>
      <c r="AC1044" s="253"/>
      <c r="AD1044" s="253"/>
      <c r="AE1044" s="253"/>
      <c r="AF1044" s="253"/>
      <c r="AG1044" s="253"/>
      <c r="AH1044" s="253"/>
      <c r="AI1044" s="253"/>
      <c r="AJ1044" s="253"/>
      <c r="AK1044" s="253"/>
      <c r="AL1044" s="253"/>
      <c r="AM1044" s="253"/>
      <c r="AN1044" s="253"/>
      <c r="AO1044" s="253"/>
      <c r="AP1044" s="253"/>
      <c r="AQ1044" s="253"/>
      <c r="AR1044" s="253"/>
      <c r="AS1044" s="253"/>
      <c r="AT1044" s="253"/>
      <c r="AU1044" s="253"/>
      <c r="AV1044" s="253"/>
      <c r="AW1044" s="253"/>
      <c r="AX1044" s="253"/>
      <c r="AY1044" s="253"/>
      <c r="AZ1044" s="253"/>
      <c r="BA1044" s="253"/>
      <c r="BB1044" s="253"/>
      <c r="BC1044" s="253"/>
      <c r="BD1044" s="253"/>
      <c r="BE1044" s="253"/>
      <c r="BF1044" s="253"/>
      <c r="BG1044" s="253"/>
    </row>
    <row r="1045" spans="3:59" s="252" customFormat="1" ht="15" customHeight="1" x14ac:dyDescent="0.25">
      <c r="C1045" s="253"/>
      <c r="D1045" s="253"/>
      <c r="E1045" s="253"/>
      <c r="F1045" s="253"/>
      <c r="G1045" s="253"/>
      <c r="H1045" s="253"/>
      <c r="I1045" s="253"/>
      <c r="J1045" s="253"/>
      <c r="K1045" s="253"/>
      <c r="L1045" s="253"/>
      <c r="M1045" s="253"/>
      <c r="N1045" s="253"/>
      <c r="O1045" s="253"/>
      <c r="P1045" s="253"/>
      <c r="Q1045" s="253"/>
      <c r="R1045" s="253"/>
      <c r="S1045" s="253"/>
      <c r="T1045" s="253"/>
      <c r="U1045" s="253"/>
      <c r="V1045" s="253"/>
      <c r="W1045" s="253"/>
      <c r="X1045" s="253"/>
      <c r="Y1045" s="253"/>
      <c r="Z1045" s="253"/>
      <c r="AA1045" s="253"/>
      <c r="AB1045" s="253"/>
      <c r="AC1045" s="253"/>
      <c r="AD1045" s="253"/>
      <c r="AE1045" s="253"/>
      <c r="AF1045" s="253"/>
      <c r="AG1045" s="253"/>
      <c r="AH1045" s="253"/>
      <c r="AI1045" s="253"/>
      <c r="AJ1045" s="253"/>
      <c r="AK1045" s="253"/>
      <c r="AL1045" s="253"/>
      <c r="AM1045" s="253"/>
      <c r="AN1045" s="253"/>
      <c r="AO1045" s="253"/>
      <c r="AP1045" s="253"/>
      <c r="AQ1045" s="253"/>
      <c r="AR1045" s="253"/>
      <c r="AS1045" s="253"/>
      <c r="AT1045" s="253"/>
      <c r="AU1045" s="253"/>
      <c r="AV1045" s="253"/>
      <c r="AW1045" s="253"/>
      <c r="AX1045" s="253"/>
      <c r="AY1045" s="253"/>
      <c r="AZ1045" s="253"/>
      <c r="BA1045" s="253"/>
      <c r="BB1045" s="253"/>
      <c r="BC1045" s="253"/>
      <c r="BD1045" s="253"/>
      <c r="BE1045" s="253"/>
      <c r="BF1045" s="253"/>
      <c r="BG1045" s="253"/>
    </row>
    <row r="1046" spans="3:59" s="252" customFormat="1" ht="15" customHeight="1" x14ac:dyDescent="0.25">
      <c r="C1046" s="253"/>
      <c r="D1046" s="253"/>
      <c r="E1046" s="253"/>
      <c r="F1046" s="253"/>
      <c r="G1046" s="253"/>
      <c r="H1046" s="253"/>
      <c r="I1046" s="253"/>
      <c r="J1046" s="253"/>
      <c r="K1046" s="253"/>
      <c r="L1046" s="253"/>
      <c r="M1046" s="253"/>
      <c r="N1046" s="253"/>
      <c r="O1046" s="253"/>
      <c r="P1046" s="253"/>
      <c r="Q1046" s="253"/>
      <c r="R1046" s="253"/>
      <c r="S1046" s="253"/>
      <c r="T1046" s="253"/>
      <c r="U1046" s="253"/>
      <c r="V1046" s="253"/>
      <c r="W1046" s="253"/>
      <c r="X1046" s="253"/>
      <c r="Y1046" s="253"/>
      <c r="Z1046" s="253"/>
      <c r="AA1046" s="253"/>
      <c r="AB1046" s="253"/>
      <c r="AC1046" s="253"/>
      <c r="AD1046" s="253"/>
      <c r="AE1046" s="253"/>
      <c r="AF1046" s="253"/>
      <c r="AG1046" s="253"/>
      <c r="AH1046" s="253"/>
      <c r="AI1046" s="253"/>
      <c r="AJ1046" s="253"/>
      <c r="AK1046" s="253"/>
      <c r="AL1046" s="253"/>
      <c r="AM1046" s="253"/>
      <c r="AN1046" s="253"/>
      <c r="AO1046" s="253"/>
      <c r="AP1046" s="253"/>
      <c r="AQ1046" s="253"/>
      <c r="AR1046" s="253"/>
      <c r="AS1046" s="253"/>
      <c r="AT1046" s="253"/>
      <c r="AU1046" s="253"/>
      <c r="AV1046" s="253"/>
      <c r="AW1046" s="253"/>
      <c r="AX1046" s="253"/>
      <c r="AY1046" s="253"/>
      <c r="AZ1046" s="253"/>
      <c r="BA1046" s="253"/>
      <c r="BB1046" s="253"/>
      <c r="BC1046" s="253"/>
      <c r="BD1046" s="253"/>
      <c r="BE1046" s="253"/>
      <c r="BF1046" s="253"/>
      <c r="BG1046" s="253"/>
    </row>
    <row r="1047" spans="3:59" s="252" customFormat="1" ht="15" customHeight="1" x14ac:dyDescent="0.25">
      <c r="C1047" s="253"/>
      <c r="D1047" s="253"/>
      <c r="E1047" s="253"/>
      <c r="F1047" s="253"/>
      <c r="G1047" s="253"/>
      <c r="H1047" s="253"/>
      <c r="I1047" s="253"/>
      <c r="J1047" s="253"/>
      <c r="K1047" s="253"/>
      <c r="L1047" s="253"/>
      <c r="M1047" s="253"/>
      <c r="N1047" s="253"/>
      <c r="O1047" s="253"/>
      <c r="P1047" s="253"/>
      <c r="Q1047" s="253"/>
      <c r="R1047" s="253"/>
      <c r="S1047" s="253"/>
      <c r="T1047" s="253"/>
      <c r="U1047" s="253"/>
      <c r="V1047" s="253"/>
      <c r="W1047" s="253"/>
      <c r="X1047" s="253"/>
      <c r="Y1047" s="253"/>
      <c r="Z1047" s="253"/>
      <c r="AA1047" s="253"/>
      <c r="AB1047" s="253"/>
      <c r="AC1047" s="253"/>
      <c r="AD1047" s="253"/>
      <c r="AE1047" s="253"/>
      <c r="AF1047" s="253"/>
      <c r="AG1047" s="253"/>
      <c r="AH1047" s="253"/>
      <c r="AI1047" s="253"/>
      <c r="AJ1047" s="253"/>
      <c r="AK1047" s="253"/>
      <c r="AL1047" s="253"/>
      <c r="AM1047" s="253"/>
      <c r="AN1047" s="253"/>
      <c r="AO1047" s="253"/>
      <c r="AP1047" s="253"/>
      <c r="AQ1047" s="253"/>
      <c r="AR1047" s="253"/>
      <c r="AS1047" s="253"/>
      <c r="AT1047" s="253"/>
      <c r="AU1047" s="253"/>
      <c r="AV1047" s="253"/>
      <c r="AW1047" s="253"/>
      <c r="AX1047" s="253"/>
      <c r="AY1047" s="253"/>
      <c r="AZ1047" s="253"/>
      <c r="BA1047" s="253"/>
      <c r="BB1047" s="253"/>
      <c r="BC1047" s="253"/>
      <c r="BD1047" s="253"/>
      <c r="BE1047" s="253"/>
      <c r="BF1047" s="253"/>
      <c r="BG1047" s="253"/>
    </row>
    <row r="1048" spans="3:59" s="252" customFormat="1" ht="15" customHeight="1" x14ac:dyDescent="0.25">
      <c r="C1048" s="253"/>
      <c r="D1048" s="253"/>
      <c r="E1048" s="253"/>
      <c r="F1048" s="253"/>
      <c r="G1048" s="253"/>
      <c r="H1048" s="253"/>
      <c r="I1048" s="253"/>
      <c r="J1048" s="253"/>
      <c r="K1048" s="253"/>
      <c r="L1048" s="253"/>
      <c r="M1048" s="253"/>
      <c r="N1048" s="253"/>
      <c r="O1048" s="253"/>
      <c r="P1048" s="253"/>
      <c r="Q1048" s="253"/>
      <c r="R1048" s="253"/>
      <c r="S1048" s="253"/>
      <c r="T1048" s="253"/>
      <c r="U1048" s="253"/>
      <c r="V1048" s="253"/>
      <c r="W1048" s="253"/>
      <c r="X1048" s="253"/>
      <c r="Y1048" s="253"/>
      <c r="Z1048" s="253"/>
      <c r="AA1048" s="253"/>
      <c r="AB1048" s="253"/>
      <c r="AC1048" s="253"/>
      <c r="AD1048" s="253"/>
      <c r="AE1048" s="253"/>
      <c r="AF1048" s="253"/>
      <c r="AG1048" s="253"/>
      <c r="AH1048" s="253"/>
      <c r="AI1048" s="253"/>
      <c r="AJ1048" s="253"/>
      <c r="AK1048" s="253"/>
      <c r="AL1048" s="253"/>
      <c r="AM1048" s="253"/>
      <c r="AN1048" s="253"/>
      <c r="AO1048" s="253"/>
      <c r="AP1048" s="253"/>
      <c r="AQ1048" s="253"/>
      <c r="AR1048" s="253"/>
      <c r="AS1048" s="253"/>
      <c r="AT1048" s="253"/>
      <c r="AU1048" s="253"/>
      <c r="AV1048" s="253"/>
      <c r="AW1048" s="253"/>
      <c r="AX1048" s="253"/>
      <c r="AY1048" s="253"/>
      <c r="AZ1048" s="253"/>
      <c r="BA1048" s="253"/>
      <c r="BB1048" s="253"/>
      <c r="BC1048" s="253"/>
      <c r="BD1048" s="253"/>
      <c r="BE1048" s="253"/>
      <c r="BF1048" s="253"/>
      <c r="BG1048" s="253"/>
    </row>
    <row r="1049" spans="3:59" s="252" customFormat="1" ht="15" customHeight="1" x14ac:dyDescent="0.25">
      <c r="C1049" s="253"/>
      <c r="D1049" s="253"/>
      <c r="E1049" s="253"/>
      <c r="F1049" s="253"/>
      <c r="G1049" s="253"/>
      <c r="H1049" s="253"/>
      <c r="I1049" s="253"/>
      <c r="J1049" s="253"/>
      <c r="K1049" s="253"/>
      <c r="L1049" s="253"/>
      <c r="M1049" s="253"/>
      <c r="N1049" s="253"/>
      <c r="O1049" s="253"/>
      <c r="P1049" s="253"/>
      <c r="Q1049" s="253"/>
      <c r="R1049" s="253"/>
      <c r="S1049" s="253"/>
      <c r="T1049" s="253"/>
      <c r="U1049" s="253"/>
      <c r="V1049" s="253"/>
      <c r="W1049" s="253"/>
      <c r="X1049" s="253"/>
      <c r="Y1049" s="253"/>
      <c r="Z1049" s="253"/>
      <c r="AA1049" s="253"/>
      <c r="AB1049" s="253"/>
      <c r="AC1049" s="253"/>
      <c r="AD1049" s="253"/>
      <c r="AE1049" s="253"/>
      <c r="AF1049" s="253"/>
      <c r="AG1049" s="253"/>
      <c r="AH1049" s="253"/>
      <c r="AI1049" s="253"/>
      <c r="AJ1049" s="253"/>
      <c r="AK1049" s="253"/>
      <c r="AL1049" s="253"/>
      <c r="AM1049" s="253"/>
      <c r="AN1049" s="253"/>
      <c r="AO1049" s="253"/>
      <c r="AP1049" s="253"/>
      <c r="AQ1049" s="253"/>
      <c r="AR1049" s="253"/>
      <c r="AS1049" s="253"/>
      <c r="AT1049" s="253"/>
      <c r="AU1049" s="253"/>
      <c r="AV1049" s="253"/>
      <c r="AW1049" s="253"/>
      <c r="AX1049" s="253"/>
      <c r="AY1049" s="253"/>
      <c r="AZ1049" s="253"/>
      <c r="BA1049" s="253"/>
      <c r="BB1049" s="253"/>
      <c r="BC1049" s="253"/>
      <c r="BD1049" s="253"/>
      <c r="BE1049" s="253"/>
      <c r="BF1049" s="253"/>
      <c r="BG1049" s="253"/>
    </row>
    <row r="1050" spans="3:59" s="252" customFormat="1" ht="15" customHeight="1" x14ac:dyDescent="0.25">
      <c r="C1050" s="253"/>
      <c r="D1050" s="253"/>
      <c r="E1050" s="253"/>
      <c r="F1050" s="253"/>
      <c r="G1050" s="253"/>
      <c r="H1050" s="253"/>
      <c r="I1050" s="253"/>
      <c r="J1050" s="253"/>
      <c r="K1050" s="253"/>
      <c r="L1050" s="253"/>
      <c r="M1050" s="253"/>
      <c r="N1050" s="253"/>
      <c r="O1050" s="253"/>
      <c r="P1050" s="253"/>
      <c r="Q1050" s="253"/>
      <c r="R1050" s="253"/>
      <c r="S1050" s="253"/>
      <c r="T1050" s="253"/>
      <c r="U1050" s="253"/>
      <c r="V1050" s="253"/>
      <c r="W1050" s="253"/>
      <c r="X1050" s="253"/>
      <c r="Y1050" s="253"/>
      <c r="Z1050" s="253"/>
      <c r="AA1050" s="253"/>
      <c r="AB1050" s="253"/>
      <c r="AC1050" s="253"/>
      <c r="AD1050" s="253"/>
      <c r="AE1050" s="253"/>
      <c r="AF1050" s="253"/>
      <c r="AG1050" s="253"/>
      <c r="AH1050" s="253"/>
      <c r="AI1050" s="253"/>
      <c r="AJ1050" s="253"/>
      <c r="AK1050" s="253"/>
      <c r="AL1050" s="253"/>
      <c r="AM1050" s="253"/>
      <c r="AN1050" s="253"/>
      <c r="AO1050" s="253"/>
      <c r="AP1050" s="253"/>
      <c r="AQ1050" s="253"/>
      <c r="AR1050" s="253"/>
      <c r="AS1050" s="253"/>
      <c r="AT1050" s="253"/>
      <c r="AU1050" s="253"/>
      <c r="AV1050" s="253"/>
      <c r="AW1050" s="253"/>
      <c r="AX1050" s="253"/>
      <c r="AY1050" s="253"/>
      <c r="AZ1050" s="253"/>
      <c r="BA1050" s="253"/>
      <c r="BB1050" s="253"/>
      <c r="BC1050" s="253"/>
      <c r="BD1050" s="253"/>
      <c r="BE1050" s="253"/>
      <c r="BF1050" s="253"/>
      <c r="BG1050" s="253"/>
    </row>
    <row r="1051" spans="3:59" s="252" customFormat="1" ht="15" customHeight="1" x14ac:dyDescent="0.25">
      <c r="C1051" s="253"/>
      <c r="D1051" s="253"/>
      <c r="E1051" s="253"/>
      <c r="F1051" s="253"/>
      <c r="G1051" s="253"/>
      <c r="H1051" s="253"/>
      <c r="I1051" s="253"/>
      <c r="J1051" s="253"/>
      <c r="K1051" s="253"/>
      <c r="L1051" s="253"/>
      <c r="M1051" s="253"/>
      <c r="N1051" s="253"/>
      <c r="O1051" s="253"/>
      <c r="P1051" s="253"/>
      <c r="Q1051" s="253"/>
      <c r="R1051" s="253"/>
      <c r="S1051" s="253"/>
      <c r="T1051" s="253"/>
      <c r="U1051" s="253"/>
      <c r="V1051" s="253"/>
      <c r="W1051" s="253"/>
      <c r="X1051" s="253"/>
      <c r="Y1051" s="253"/>
      <c r="Z1051" s="253"/>
      <c r="AA1051" s="253"/>
      <c r="AB1051" s="253"/>
      <c r="AC1051" s="253"/>
      <c r="AD1051" s="253"/>
      <c r="AE1051" s="253"/>
      <c r="AF1051" s="253"/>
      <c r="AG1051" s="253"/>
      <c r="AH1051" s="253"/>
      <c r="AI1051" s="253"/>
      <c r="AJ1051" s="253"/>
      <c r="AK1051" s="253"/>
      <c r="AL1051" s="253"/>
      <c r="AM1051" s="253"/>
      <c r="AN1051" s="253"/>
      <c r="AO1051" s="253"/>
      <c r="AP1051" s="253"/>
      <c r="AQ1051" s="253"/>
      <c r="AR1051" s="253"/>
      <c r="AS1051" s="253"/>
      <c r="AT1051" s="253"/>
      <c r="AU1051" s="253"/>
      <c r="AV1051" s="253"/>
      <c r="AW1051" s="253"/>
      <c r="AX1051" s="253"/>
      <c r="AY1051" s="253"/>
      <c r="AZ1051" s="253"/>
      <c r="BA1051" s="253"/>
      <c r="BB1051" s="253"/>
      <c r="BC1051" s="253"/>
      <c r="BD1051" s="253"/>
      <c r="BE1051" s="253"/>
      <c r="BF1051" s="253"/>
      <c r="BG1051" s="253"/>
    </row>
    <row r="1052" spans="3:59" s="252" customFormat="1" ht="15" customHeight="1" x14ac:dyDescent="0.25">
      <c r="C1052" s="253"/>
      <c r="D1052" s="253"/>
      <c r="E1052" s="253"/>
      <c r="F1052" s="253"/>
      <c r="G1052" s="253"/>
      <c r="H1052" s="253"/>
      <c r="I1052" s="253"/>
      <c r="J1052" s="253"/>
      <c r="K1052" s="253"/>
      <c r="L1052" s="253"/>
      <c r="M1052" s="253"/>
      <c r="N1052" s="253"/>
      <c r="O1052" s="253"/>
      <c r="P1052" s="253"/>
      <c r="Q1052" s="253"/>
      <c r="R1052" s="253"/>
      <c r="S1052" s="253"/>
      <c r="T1052" s="253"/>
      <c r="U1052" s="253"/>
      <c r="V1052" s="253"/>
      <c r="W1052" s="253"/>
      <c r="X1052" s="253"/>
      <c r="Y1052" s="253"/>
      <c r="Z1052" s="253"/>
      <c r="AA1052" s="253"/>
      <c r="AB1052" s="253"/>
      <c r="AC1052" s="253"/>
      <c r="AD1052" s="253"/>
      <c r="AE1052" s="253"/>
      <c r="AF1052" s="253"/>
      <c r="AG1052" s="253"/>
      <c r="AH1052" s="253"/>
      <c r="AI1052" s="253"/>
      <c r="AJ1052" s="253"/>
      <c r="AK1052" s="253"/>
      <c r="AL1052" s="253"/>
      <c r="AM1052" s="253"/>
      <c r="AN1052" s="253"/>
      <c r="AO1052" s="253"/>
      <c r="AP1052" s="253"/>
      <c r="AQ1052" s="253"/>
      <c r="AR1052" s="253"/>
      <c r="AS1052" s="253"/>
      <c r="AT1052" s="253"/>
      <c r="AU1052" s="253"/>
      <c r="AV1052" s="253"/>
      <c r="AW1052" s="253"/>
      <c r="AX1052" s="253"/>
      <c r="AY1052" s="253"/>
      <c r="AZ1052" s="253"/>
      <c r="BA1052" s="253"/>
      <c r="BB1052" s="253"/>
      <c r="BC1052" s="253"/>
      <c r="BD1052" s="253"/>
      <c r="BE1052" s="253"/>
      <c r="BF1052" s="253"/>
      <c r="BG1052" s="253"/>
    </row>
    <row r="1053" spans="3:59" s="252" customFormat="1" ht="15" customHeight="1" x14ac:dyDescent="0.25">
      <c r="C1053" s="253"/>
      <c r="D1053" s="253"/>
      <c r="E1053" s="253"/>
      <c r="F1053" s="253"/>
      <c r="G1053" s="253"/>
      <c r="H1053" s="253"/>
      <c r="I1053" s="253"/>
      <c r="J1053" s="253"/>
      <c r="K1053" s="253"/>
      <c r="L1053" s="253"/>
      <c r="M1053" s="253"/>
      <c r="N1053" s="253"/>
      <c r="O1053" s="253"/>
      <c r="P1053" s="253"/>
      <c r="Q1053" s="253"/>
      <c r="R1053" s="253"/>
      <c r="S1053" s="253"/>
      <c r="T1053" s="253"/>
      <c r="U1053" s="253"/>
      <c r="V1053" s="253"/>
      <c r="W1053" s="253"/>
      <c r="X1053" s="253"/>
      <c r="Y1053" s="253"/>
      <c r="Z1053" s="253"/>
      <c r="AA1053" s="253"/>
      <c r="AB1053" s="253"/>
      <c r="AC1053" s="253"/>
      <c r="AD1053" s="253"/>
      <c r="AE1053" s="253"/>
      <c r="AF1053" s="253"/>
      <c r="AG1053" s="253"/>
      <c r="AH1053" s="253"/>
      <c r="AI1053" s="253"/>
      <c r="AJ1053" s="253"/>
      <c r="AK1053" s="253"/>
      <c r="AL1053" s="253"/>
      <c r="AM1053" s="253"/>
      <c r="AN1053" s="253"/>
      <c r="AO1053" s="253"/>
      <c r="AP1053" s="253"/>
      <c r="AQ1053" s="253"/>
      <c r="AR1053" s="253"/>
      <c r="AS1053" s="253"/>
      <c r="AT1053" s="253"/>
      <c r="AU1053" s="253"/>
      <c r="AV1053" s="253"/>
      <c r="AW1053" s="253"/>
      <c r="AX1053" s="253"/>
      <c r="AY1053" s="253"/>
      <c r="AZ1053" s="253"/>
      <c r="BA1053" s="253"/>
      <c r="BB1053" s="253"/>
      <c r="BC1053" s="253"/>
      <c r="BD1053" s="253"/>
      <c r="BE1053" s="253"/>
      <c r="BF1053" s="253"/>
      <c r="BG1053" s="253"/>
    </row>
    <row r="1054" spans="3:59" s="252" customFormat="1" ht="15" customHeight="1" x14ac:dyDescent="0.25">
      <c r="C1054" s="253"/>
      <c r="D1054" s="253"/>
      <c r="E1054" s="253"/>
      <c r="F1054" s="253"/>
      <c r="G1054" s="253"/>
      <c r="H1054" s="253"/>
      <c r="I1054" s="253"/>
      <c r="J1054" s="253"/>
      <c r="K1054" s="253"/>
      <c r="L1054" s="253"/>
      <c r="M1054" s="253"/>
      <c r="N1054" s="253"/>
      <c r="O1054" s="253"/>
      <c r="P1054" s="253"/>
      <c r="Q1054" s="253"/>
      <c r="R1054" s="253"/>
      <c r="S1054" s="253"/>
      <c r="T1054" s="253"/>
      <c r="U1054" s="253"/>
      <c r="V1054" s="253"/>
      <c r="W1054" s="253"/>
      <c r="X1054" s="253"/>
      <c r="Y1054" s="253"/>
      <c r="Z1054" s="253"/>
      <c r="AA1054" s="253"/>
      <c r="AB1054" s="253"/>
      <c r="AC1054" s="253"/>
      <c r="AD1054" s="253"/>
      <c r="AE1054" s="253"/>
      <c r="AF1054" s="253"/>
      <c r="AG1054" s="253"/>
      <c r="AH1054" s="253"/>
      <c r="AI1054" s="253"/>
      <c r="AJ1054" s="253"/>
      <c r="AK1054" s="253"/>
      <c r="AL1054" s="253"/>
      <c r="AM1054" s="253"/>
      <c r="AN1054" s="253"/>
      <c r="AO1054" s="253"/>
      <c r="AP1054" s="253"/>
      <c r="AQ1054" s="253"/>
      <c r="AR1054" s="253"/>
      <c r="AS1054" s="253"/>
      <c r="AT1054" s="253"/>
      <c r="AU1054" s="253"/>
      <c r="AV1054" s="253"/>
      <c r="AW1054" s="253"/>
      <c r="AX1054" s="253"/>
      <c r="AY1054" s="253"/>
      <c r="AZ1054" s="253"/>
      <c r="BA1054" s="253"/>
      <c r="BB1054" s="253"/>
      <c r="BC1054" s="253"/>
      <c r="BD1054" s="253"/>
      <c r="BE1054" s="253"/>
      <c r="BF1054" s="253"/>
      <c r="BG1054" s="253"/>
    </row>
    <row r="1055" spans="3:59" s="252" customFormat="1" ht="15" customHeight="1" x14ac:dyDescent="0.25">
      <c r="C1055" s="253"/>
      <c r="D1055" s="253"/>
      <c r="E1055" s="253"/>
      <c r="F1055" s="253"/>
      <c r="G1055" s="253"/>
      <c r="H1055" s="253"/>
      <c r="I1055" s="253"/>
      <c r="J1055" s="253"/>
      <c r="K1055" s="253"/>
      <c r="L1055" s="253"/>
      <c r="M1055" s="253"/>
      <c r="N1055" s="253"/>
      <c r="O1055" s="253"/>
      <c r="P1055" s="253"/>
      <c r="Q1055" s="253"/>
      <c r="R1055" s="253"/>
      <c r="S1055" s="253"/>
      <c r="T1055" s="253"/>
      <c r="U1055" s="253"/>
      <c r="V1055" s="253"/>
      <c r="W1055" s="253"/>
      <c r="X1055" s="253"/>
      <c r="Y1055" s="253"/>
      <c r="Z1055" s="253"/>
      <c r="AA1055" s="253"/>
      <c r="AB1055" s="253"/>
      <c r="AC1055" s="253"/>
      <c r="AD1055" s="253"/>
      <c r="AE1055" s="253"/>
      <c r="AF1055" s="253"/>
      <c r="AG1055" s="253"/>
      <c r="AH1055" s="253"/>
      <c r="AI1055" s="253"/>
      <c r="AJ1055" s="253"/>
      <c r="AK1055" s="253"/>
      <c r="AL1055" s="253"/>
      <c r="AM1055" s="253"/>
      <c r="AN1055" s="253"/>
      <c r="AO1055" s="253"/>
      <c r="AP1055" s="253"/>
      <c r="AQ1055" s="253"/>
      <c r="AR1055" s="253"/>
      <c r="AS1055" s="253"/>
      <c r="AT1055" s="253"/>
      <c r="AU1055" s="253"/>
      <c r="AV1055" s="253"/>
      <c r="AW1055" s="253"/>
      <c r="AX1055" s="253"/>
      <c r="AY1055" s="253"/>
      <c r="AZ1055" s="253"/>
      <c r="BA1055" s="253"/>
      <c r="BB1055" s="253"/>
      <c r="BC1055" s="253"/>
      <c r="BD1055" s="253"/>
      <c r="BE1055" s="253"/>
      <c r="BF1055" s="253"/>
      <c r="BG1055" s="253"/>
    </row>
    <row r="1056" spans="3:59" s="252" customFormat="1" ht="15" customHeight="1" x14ac:dyDescent="0.25">
      <c r="C1056" s="253"/>
      <c r="D1056" s="253"/>
      <c r="E1056" s="253"/>
      <c r="F1056" s="253"/>
      <c r="G1056" s="253"/>
      <c r="H1056" s="253"/>
      <c r="I1056" s="253"/>
      <c r="J1056" s="253"/>
      <c r="K1056" s="253"/>
      <c r="L1056" s="253"/>
      <c r="M1056" s="253"/>
      <c r="N1056" s="253"/>
      <c r="O1056" s="253"/>
      <c r="P1056" s="253"/>
      <c r="Q1056" s="253"/>
      <c r="R1056" s="253"/>
      <c r="S1056" s="253"/>
      <c r="T1056" s="253"/>
      <c r="U1056" s="253"/>
      <c r="V1056" s="253"/>
      <c r="W1056" s="253"/>
      <c r="X1056" s="253"/>
      <c r="Y1056" s="253"/>
      <c r="Z1056" s="253"/>
      <c r="AA1056" s="253"/>
      <c r="AB1056" s="253"/>
      <c r="AC1056" s="253"/>
      <c r="AD1056" s="253"/>
      <c r="AE1056" s="253"/>
      <c r="AF1056" s="253"/>
      <c r="AG1056" s="253"/>
      <c r="AH1056" s="253"/>
      <c r="AI1056" s="253"/>
      <c r="AJ1056" s="253"/>
      <c r="AK1056" s="253"/>
      <c r="AL1056" s="253"/>
      <c r="AM1056" s="253"/>
      <c r="AN1056" s="253"/>
      <c r="AO1056" s="253"/>
      <c r="AP1056" s="253"/>
      <c r="AQ1056" s="253"/>
      <c r="AR1056" s="253"/>
      <c r="AS1056" s="253"/>
      <c r="AT1056" s="253"/>
      <c r="AU1056" s="253"/>
      <c r="AV1056" s="253"/>
      <c r="AW1056" s="253"/>
      <c r="AX1056" s="253"/>
      <c r="AY1056" s="253"/>
      <c r="AZ1056" s="253"/>
      <c r="BA1056" s="253"/>
      <c r="BB1056" s="253"/>
      <c r="BC1056" s="253"/>
      <c r="BD1056" s="253"/>
      <c r="BE1056" s="253"/>
      <c r="BF1056" s="253"/>
      <c r="BG1056" s="253"/>
    </row>
    <row r="1057" spans="3:59" s="252" customFormat="1" ht="15" customHeight="1" x14ac:dyDescent="0.25">
      <c r="C1057" s="253"/>
      <c r="D1057" s="253"/>
      <c r="E1057" s="253"/>
      <c r="F1057" s="253"/>
      <c r="G1057" s="253"/>
      <c r="H1057" s="253"/>
      <c r="I1057" s="253"/>
      <c r="J1057" s="253"/>
      <c r="K1057" s="253"/>
      <c r="L1057" s="253"/>
      <c r="M1057" s="253"/>
      <c r="N1057" s="253"/>
      <c r="O1057" s="253"/>
      <c r="P1057" s="253"/>
      <c r="Q1057" s="253"/>
      <c r="R1057" s="253"/>
      <c r="S1057" s="253"/>
      <c r="T1057" s="253"/>
      <c r="U1057" s="253"/>
      <c r="V1057" s="253"/>
      <c r="W1057" s="253"/>
      <c r="X1057" s="253"/>
      <c r="Y1057" s="253"/>
      <c r="Z1057" s="253"/>
      <c r="AA1057" s="253"/>
      <c r="AB1057" s="253"/>
      <c r="AC1057" s="253"/>
      <c r="AD1057" s="253"/>
      <c r="AE1057" s="253"/>
      <c r="AF1057" s="253"/>
      <c r="AG1057" s="253"/>
      <c r="AH1057" s="253"/>
      <c r="AI1057" s="253"/>
      <c r="AJ1057" s="253"/>
      <c r="AK1057" s="253"/>
      <c r="AL1057" s="253"/>
      <c r="AM1057" s="253"/>
      <c r="AN1057" s="253"/>
      <c r="AO1057" s="253"/>
      <c r="AP1057" s="253"/>
      <c r="AQ1057" s="253"/>
      <c r="AR1057" s="253"/>
      <c r="AS1057" s="253"/>
      <c r="AT1057" s="253"/>
      <c r="AU1057" s="253"/>
      <c r="AV1057" s="253"/>
      <c r="AW1057" s="253"/>
      <c r="AX1057" s="253"/>
      <c r="AY1057" s="253"/>
      <c r="AZ1057" s="253"/>
      <c r="BA1057" s="253"/>
      <c r="BB1057" s="253"/>
      <c r="BC1057" s="253"/>
      <c r="BD1057" s="253"/>
      <c r="BE1057" s="253"/>
      <c r="BF1057" s="253"/>
      <c r="BG1057" s="253"/>
    </row>
    <row r="1058" spans="3:59" s="252" customFormat="1" ht="15" customHeight="1" x14ac:dyDescent="0.25">
      <c r="C1058" s="253"/>
      <c r="D1058" s="253"/>
      <c r="E1058" s="253"/>
      <c r="F1058" s="253"/>
      <c r="G1058" s="253"/>
      <c r="H1058" s="253"/>
      <c r="I1058" s="253"/>
      <c r="J1058" s="253"/>
      <c r="K1058" s="253"/>
      <c r="L1058" s="253"/>
      <c r="M1058" s="253"/>
      <c r="N1058" s="253"/>
      <c r="O1058" s="253"/>
      <c r="P1058" s="253"/>
      <c r="Q1058" s="253"/>
      <c r="R1058" s="253"/>
      <c r="S1058" s="253"/>
      <c r="T1058" s="253"/>
      <c r="U1058" s="253"/>
      <c r="V1058" s="253"/>
      <c r="W1058" s="253"/>
      <c r="X1058" s="253"/>
      <c r="Y1058" s="253"/>
      <c r="Z1058" s="253"/>
      <c r="AA1058" s="253"/>
      <c r="AB1058" s="253"/>
      <c r="AC1058" s="253"/>
      <c r="AD1058" s="253"/>
      <c r="AE1058" s="253"/>
      <c r="AF1058" s="253"/>
      <c r="AG1058" s="253"/>
      <c r="AH1058" s="253"/>
      <c r="AI1058" s="253"/>
      <c r="AJ1058" s="253"/>
      <c r="AK1058" s="253"/>
      <c r="AL1058" s="253"/>
      <c r="AM1058" s="253"/>
      <c r="AN1058" s="253"/>
      <c r="AO1058" s="253"/>
      <c r="AP1058" s="253"/>
      <c r="AQ1058" s="253"/>
      <c r="AR1058" s="253"/>
      <c r="AS1058" s="253"/>
      <c r="AT1058" s="253"/>
      <c r="AU1058" s="253"/>
      <c r="AV1058" s="253"/>
      <c r="AW1058" s="253"/>
      <c r="AX1058" s="253"/>
      <c r="AY1058" s="253"/>
      <c r="AZ1058" s="253"/>
      <c r="BA1058" s="253"/>
      <c r="BB1058" s="253"/>
      <c r="BC1058" s="253"/>
      <c r="BD1058" s="253"/>
      <c r="BE1058" s="253"/>
      <c r="BF1058" s="253"/>
      <c r="BG1058" s="253"/>
    </row>
    <row r="1059" spans="3:59" s="252" customFormat="1" ht="15" customHeight="1" x14ac:dyDescent="0.25">
      <c r="C1059" s="253"/>
      <c r="D1059" s="253"/>
      <c r="E1059" s="253"/>
      <c r="F1059" s="253"/>
      <c r="G1059" s="253"/>
      <c r="H1059" s="253"/>
      <c r="I1059" s="253"/>
      <c r="J1059" s="253"/>
      <c r="K1059" s="253"/>
      <c r="L1059" s="253"/>
      <c r="M1059" s="253"/>
      <c r="N1059" s="253"/>
      <c r="O1059" s="253"/>
      <c r="P1059" s="253"/>
      <c r="Q1059" s="253"/>
      <c r="R1059" s="253"/>
      <c r="S1059" s="253"/>
      <c r="T1059" s="253"/>
      <c r="U1059" s="253"/>
      <c r="V1059" s="253"/>
      <c r="W1059" s="253"/>
      <c r="X1059" s="253"/>
      <c r="Y1059" s="253"/>
      <c r="Z1059" s="253"/>
      <c r="AA1059" s="253"/>
      <c r="AB1059" s="253"/>
      <c r="AC1059" s="253"/>
      <c r="AD1059" s="253"/>
      <c r="AE1059" s="253"/>
      <c r="AF1059" s="253"/>
      <c r="AG1059" s="253"/>
      <c r="AH1059" s="253"/>
      <c r="AI1059" s="253"/>
      <c r="AJ1059" s="253"/>
      <c r="AK1059" s="253"/>
      <c r="AL1059" s="253"/>
      <c r="AM1059" s="253"/>
      <c r="AN1059" s="253"/>
      <c r="AO1059" s="253"/>
      <c r="AP1059" s="253"/>
      <c r="AQ1059" s="253"/>
      <c r="AR1059" s="253"/>
      <c r="AS1059" s="253"/>
      <c r="AT1059" s="253"/>
      <c r="AU1059" s="253"/>
      <c r="AV1059" s="253"/>
      <c r="AW1059" s="253"/>
      <c r="AX1059" s="253"/>
      <c r="AY1059" s="253"/>
      <c r="AZ1059" s="253"/>
      <c r="BA1059" s="253"/>
      <c r="BB1059" s="253"/>
      <c r="BC1059" s="253"/>
      <c r="BD1059" s="253"/>
      <c r="BE1059" s="253"/>
      <c r="BF1059" s="253"/>
      <c r="BG1059" s="253"/>
    </row>
    <row r="1060" spans="3:59" s="252" customFormat="1" ht="15" customHeight="1" x14ac:dyDescent="0.25">
      <c r="C1060" s="253"/>
      <c r="D1060" s="253"/>
      <c r="E1060" s="253"/>
      <c r="F1060" s="253"/>
      <c r="G1060" s="253"/>
      <c r="H1060" s="253"/>
      <c r="I1060" s="253"/>
      <c r="J1060" s="253"/>
      <c r="K1060" s="253"/>
      <c r="L1060" s="253"/>
      <c r="M1060" s="253"/>
      <c r="N1060" s="253"/>
      <c r="O1060" s="253"/>
      <c r="P1060" s="253"/>
      <c r="Q1060" s="253"/>
      <c r="R1060" s="253"/>
      <c r="S1060" s="253"/>
      <c r="T1060" s="253"/>
      <c r="U1060" s="253"/>
      <c r="V1060" s="253"/>
      <c r="W1060" s="253"/>
      <c r="X1060" s="253"/>
      <c r="Y1060" s="253"/>
      <c r="Z1060" s="253"/>
      <c r="AA1060" s="253"/>
      <c r="AB1060" s="253"/>
      <c r="AC1060" s="253"/>
      <c r="AD1060" s="253"/>
      <c r="AE1060" s="253"/>
      <c r="AF1060" s="253"/>
      <c r="AG1060" s="253"/>
      <c r="AH1060" s="253"/>
      <c r="AI1060" s="253"/>
      <c r="AJ1060" s="253"/>
      <c r="AK1060" s="253"/>
      <c r="AL1060" s="253"/>
      <c r="AM1060" s="253"/>
      <c r="AN1060" s="253"/>
      <c r="AO1060" s="253"/>
      <c r="AP1060" s="253"/>
      <c r="AQ1060" s="253"/>
      <c r="AR1060" s="253"/>
      <c r="AS1060" s="253"/>
      <c r="AT1060" s="253"/>
      <c r="AU1060" s="253"/>
      <c r="AV1060" s="253"/>
      <c r="AW1060" s="253"/>
      <c r="AX1060" s="253"/>
      <c r="AY1060" s="253"/>
      <c r="AZ1060" s="253"/>
      <c r="BA1060" s="253"/>
      <c r="BB1060" s="253"/>
      <c r="BC1060" s="253"/>
      <c r="BD1060" s="253"/>
      <c r="BE1060" s="253"/>
      <c r="BF1060" s="253"/>
      <c r="BG1060" s="253"/>
    </row>
    <row r="1061" spans="3:59" s="252" customFormat="1" ht="15" customHeight="1" x14ac:dyDescent="0.25">
      <c r="C1061" s="253"/>
      <c r="D1061" s="253"/>
      <c r="E1061" s="253"/>
      <c r="F1061" s="253"/>
      <c r="G1061" s="253"/>
      <c r="H1061" s="253"/>
      <c r="I1061" s="253"/>
      <c r="J1061" s="253"/>
      <c r="K1061" s="253"/>
      <c r="L1061" s="253"/>
      <c r="M1061" s="253"/>
      <c r="N1061" s="253"/>
      <c r="O1061" s="253"/>
      <c r="P1061" s="253"/>
      <c r="Q1061" s="253"/>
      <c r="R1061" s="253"/>
      <c r="S1061" s="253"/>
      <c r="T1061" s="253"/>
      <c r="U1061" s="253"/>
      <c r="V1061" s="253"/>
      <c r="W1061" s="253"/>
      <c r="X1061" s="253"/>
      <c r="Y1061" s="253"/>
      <c r="Z1061" s="253"/>
      <c r="AA1061" s="253"/>
      <c r="AB1061" s="253"/>
      <c r="AC1061" s="253"/>
      <c r="AD1061" s="253"/>
      <c r="AE1061" s="253"/>
      <c r="AF1061" s="253"/>
      <c r="AG1061" s="253"/>
      <c r="AH1061" s="253"/>
      <c r="AI1061" s="253"/>
      <c r="AJ1061" s="253"/>
      <c r="AK1061" s="253"/>
      <c r="AL1061" s="253"/>
      <c r="AM1061" s="253"/>
      <c r="AN1061" s="253"/>
      <c r="AO1061" s="253"/>
      <c r="AP1061" s="253"/>
      <c r="AQ1061" s="253"/>
      <c r="AR1061" s="253"/>
      <c r="AS1061" s="253"/>
      <c r="AT1061" s="253"/>
      <c r="AU1061" s="253"/>
      <c r="AV1061" s="253"/>
      <c r="AW1061" s="253"/>
      <c r="AX1061" s="253"/>
      <c r="AY1061" s="253"/>
      <c r="AZ1061" s="253"/>
      <c r="BA1061" s="253"/>
      <c r="BB1061" s="253"/>
      <c r="BC1061" s="253"/>
      <c r="BD1061" s="253"/>
      <c r="BE1061" s="253"/>
      <c r="BF1061" s="253"/>
      <c r="BG1061" s="253"/>
    </row>
    <row r="1062" spans="3:59" s="252" customFormat="1" ht="15" customHeight="1" x14ac:dyDescent="0.25">
      <c r="C1062" s="253"/>
      <c r="D1062" s="253"/>
      <c r="E1062" s="253"/>
      <c r="F1062" s="253"/>
      <c r="G1062" s="253"/>
      <c r="H1062" s="253"/>
      <c r="I1062" s="253"/>
      <c r="J1062" s="253"/>
      <c r="K1062" s="253"/>
      <c r="L1062" s="253"/>
      <c r="M1062" s="253"/>
      <c r="N1062" s="253"/>
      <c r="O1062" s="253"/>
      <c r="P1062" s="253"/>
      <c r="Q1062" s="253"/>
      <c r="R1062" s="253"/>
      <c r="S1062" s="253"/>
      <c r="T1062" s="253"/>
      <c r="U1062" s="253"/>
      <c r="V1062" s="253"/>
      <c r="W1062" s="253"/>
      <c r="X1062" s="253"/>
      <c r="Y1062" s="253"/>
      <c r="Z1062" s="253"/>
      <c r="AA1062" s="253"/>
      <c r="AB1062" s="253"/>
      <c r="AC1062" s="253"/>
      <c r="AD1062" s="253"/>
      <c r="AE1062" s="253"/>
      <c r="AF1062" s="253"/>
      <c r="AG1062" s="253"/>
      <c r="AH1062" s="253"/>
      <c r="AI1062" s="253"/>
      <c r="AJ1062" s="253"/>
      <c r="AK1062" s="253"/>
      <c r="AL1062" s="253"/>
      <c r="AM1062" s="253"/>
      <c r="AN1062" s="253"/>
      <c r="AO1062" s="253"/>
      <c r="AP1062" s="253"/>
      <c r="AQ1062" s="253"/>
      <c r="AR1062" s="253"/>
      <c r="AS1062" s="253"/>
      <c r="AT1062" s="253"/>
      <c r="AU1062" s="253"/>
      <c r="AV1062" s="253"/>
      <c r="AW1062" s="253"/>
      <c r="AX1062" s="253"/>
      <c r="AY1062" s="253"/>
      <c r="AZ1062" s="253"/>
      <c r="BA1062" s="253"/>
      <c r="BB1062" s="253"/>
      <c r="BC1062" s="253"/>
      <c r="BD1062" s="253"/>
      <c r="BE1062" s="253"/>
      <c r="BF1062" s="253"/>
      <c r="BG1062" s="253"/>
    </row>
    <row r="1063" spans="3:59" s="252" customFormat="1" ht="15" customHeight="1" x14ac:dyDescent="0.25">
      <c r="C1063" s="253"/>
      <c r="D1063" s="253"/>
      <c r="E1063" s="253"/>
      <c r="F1063" s="253"/>
      <c r="G1063" s="253"/>
      <c r="H1063" s="253"/>
      <c r="I1063" s="253"/>
      <c r="J1063" s="253"/>
      <c r="K1063" s="253"/>
      <c r="L1063" s="253"/>
      <c r="M1063" s="253"/>
      <c r="N1063" s="253"/>
      <c r="O1063" s="253"/>
      <c r="P1063" s="253"/>
      <c r="Q1063" s="253"/>
      <c r="R1063" s="253"/>
      <c r="S1063" s="253"/>
      <c r="T1063" s="253"/>
      <c r="U1063" s="253"/>
      <c r="V1063" s="253"/>
      <c r="W1063" s="253"/>
      <c r="X1063" s="253"/>
      <c r="Y1063" s="253"/>
      <c r="Z1063" s="253"/>
      <c r="AA1063" s="253"/>
      <c r="AB1063" s="253"/>
      <c r="AC1063" s="253"/>
      <c r="AD1063" s="253"/>
      <c r="AE1063" s="253"/>
      <c r="AF1063" s="253"/>
      <c r="AG1063" s="253"/>
      <c r="AH1063" s="253"/>
      <c r="AI1063" s="253"/>
      <c r="AJ1063" s="253"/>
      <c r="AK1063" s="253"/>
      <c r="AL1063" s="253"/>
      <c r="AM1063" s="253"/>
      <c r="AN1063" s="253"/>
      <c r="AO1063" s="253"/>
      <c r="AP1063" s="253"/>
      <c r="AQ1063" s="253"/>
      <c r="AR1063" s="253"/>
      <c r="AS1063" s="253"/>
      <c r="AT1063" s="253"/>
      <c r="AU1063" s="253"/>
      <c r="AV1063" s="253"/>
      <c r="AW1063" s="253"/>
      <c r="AX1063" s="253"/>
      <c r="AY1063" s="253"/>
      <c r="AZ1063" s="253"/>
      <c r="BA1063" s="253"/>
      <c r="BB1063" s="253"/>
      <c r="BC1063" s="253"/>
      <c r="BD1063" s="253"/>
      <c r="BE1063" s="253"/>
      <c r="BF1063" s="253"/>
      <c r="BG1063" s="253"/>
    </row>
    <row r="1064" spans="3:59" s="252" customFormat="1" ht="15" customHeight="1" x14ac:dyDescent="0.25">
      <c r="C1064" s="253"/>
      <c r="D1064" s="253"/>
      <c r="E1064" s="253"/>
      <c r="F1064" s="253"/>
      <c r="G1064" s="253"/>
      <c r="H1064" s="253"/>
      <c r="I1064" s="253"/>
      <c r="J1064" s="253"/>
      <c r="K1064" s="253"/>
      <c r="L1064" s="253"/>
      <c r="M1064" s="253"/>
      <c r="N1064" s="253"/>
      <c r="O1064" s="253"/>
      <c r="P1064" s="253"/>
      <c r="Q1064" s="253"/>
      <c r="R1064" s="253"/>
      <c r="S1064" s="253"/>
      <c r="T1064" s="253"/>
      <c r="U1064" s="253"/>
      <c r="V1064" s="253"/>
      <c r="W1064" s="253"/>
      <c r="X1064" s="253"/>
      <c r="Y1064" s="253"/>
      <c r="Z1064" s="253"/>
      <c r="AA1064" s="253"/>
      <c r="AB1064" s="253"/>
      <c r="AC1064" s="253"/>
      <c r="AD1064" s="253"/>
      <c r="AE1064" s="253"/>
      <c r="AF1064" s="253"/>
      <c r="AG1064" s="253"/>
      <c r="AH1064" s="253"/>
      <c r="AI1064" s="253"/>
      <c r="AJ1064" s="253"/>
      <c r="AK1064" s="253"/>
      <c r="AL1064" s="253"/>
      <c r="AM1064" s="253"/>
      <c r="AN1064" s="253"/>
      <c r="AO1064" s="253"/>
      <c r="AP1064" s="253"/>
      <c r="AQ1064" s="253"/>
      <c r="AR1064" s="253"/>
      <c r="AS1064" s="253"/>
      <c r="AT1064" s="253"/>
      <c r="AU1064" s="253"/>
      <c r="AV1064" s="253"/>
      <c r="AW1064" s="253"/>
      <c r="AX1064" s="253"/>
      <c r="AY1064" s="253"/>
      <c r="AZ1064" s="253"/>
      <c r="BA1064" s="253"/>
      <c r="BB1064" s="253"/>
      <c r="BC1064" s="253"/>
      <c r="BD1064" s="253"/>
      <c r="BE1064" s="253"/>
      <c r="BF1064" s="253"/>
      <c r="BG1064" s="253"/>
    </row>
    <row r="1065" spans="3:59" s="252" customFormat="1" ht="15" customHeight="1" x14ac:dyDescent="0.25">
      <c r="C1065" s="253"/>
      <c r="D1065" s="253"/>
      <c r="E1065" s="253"/>
      <c r="F1065" s="253"/>
      <c r="G1065" s="253"/>
      <c r="H1065" s="253"/>
      <c r="I1065" s="253"/>
      <c r="J1065" s="253"/>
      <c r="K1065" s="253"/>
      <c r="L1065" s="253"/>
      <c r="M1065" s="253"/>
      <c r="N1065" s="253"/>
      <c r="O1065" s="253"/>
      <c r="P1065" s="253"/>
      <c r="Q1065" s="253"/>
      <c r="R1065" s="253"/>
      <c r="S1065" s="253"/>
      <c r="T1065" s="253"/>
      <c r="U1065" s="253"/>
      <c r="V1065" s="253"/>
      <c r="W1065" s="253"/>
      <c r="X1065" s="253"/>
      <c r="Y1065" s="253"/>
      <c r="Z1065" s="253"/>
      <c r="AA1065" s="253"/>
      <c r="AB1065" s="253"/>
      <c r="AC1065" s="253"/>
      <c r="AD1065" s="253"/>
      <c r="AE1065" s="253"/>
      <c r="AF1065" s="253"/>
      <c r="AG1065" s="253"/>
      <c r="AH1065" s="253"/>
      <c r="AI1065" s="253"/>
      <c r="AJ1065" s="253"/>
      <c r="AK1065" s="253"/>
      <c r="AL1065" s="253"/>
      <c r="AM1065" s="253"/>
      <c r="AN1065" s="253"/>
      <c r="AO1065" s="253"/>
      <c r="AP1065" s="253"/>
      <c r="AQ1065" s="253"/>
      <c r="AR1065" s="253"/>
      <c r="AS1065" s="253"/>
      <c r="AT1065" s="253"/>
      <c r="AU1065" s="253"/>
      <c r="AV1065" s="253"/>
      <c r="AW1065" s="253"/>
      <c r="AX1065" s="253"/>
      <c r="AY1065" s="253"/>
      <c r="AZ1065" s="253"/>
      <c r="BA1065" s="253"/>
      <c r="BB1065" s="253"/>
      <c r="BC1065" s="253"/>
      <c r="BD1065" s="253"/>
      <c r="BE1065" s="253"/>
      <c r="BF1065" s="253"/>
      <c r="BG1065" s="253"/>
    </row>
    <row r="1066" spans="3:59" s="252" customFormat="1" ht="15" customHeight="1" x14ac:dyDescent="0.25">
      <c r="C1066" s="253"/>
      <c r="D1066" s="253"/>
      <c r="E1066" s="253"/>
      <c r="F1066" s="253"/>
      <c r="G1066" s="253"/>
      <c r="H1066" s="253"/>
      <c r="I1066" s="253"/>
      <c r="J1066" s="253"/>
      <c r="K1066" s="253"/>
      <c r="L1066" s="253"/>
      <c r="M1066" s="253"/>
      <c r="N1066" s="253"/>
      <c r="O1066" s="253"/>
      <c r="P1066" s="253"/>
      <c r="Q1066" s="253"/>
      <c r="R1066" s="253"/>
      <c r="S1066" s="253"/>
      <c r="T1066" s="253"/>
      <c r="U1066" s="253"/>
      <c r="V1066" s="253"/>
      <c r="W1066" s="253"/>
      <c r="X1066" s="253"/>
      <c r="Y1066" s="253"/>
      <c r="Z1066" s="253"/>
      <c r="AA1066" s="253"/>
      <c r="AB1066" s="253"/>
      <c r="AC1066" s="253"/>
      <c r="AD1066" s="253"/>
      <c r="AE1066" s="253"/>
      <c r="AF1066" s="253"/>
      <c r="AG1066" s="253"/>
      <c r="AH1066" s="253"/>
      <c r="AI1066" s="253"/>
      <c r="AJ1066" s="253"/>
      <c r="AK1066" s="253"/>
      <c r="AL1066" s="253"/>
      <c r="AM1066" s="253"/>
      <c r="AN1066" s="253"/>
      <c r="AO1066" s="253"/>
      <c r="AP1066" s="253"/>
      <c r="AQ1066" s="253"/>
      <c r="AR1066" s="253"/>
      <c r="AS1066" s="253"/>
      <c r="AT1066" s="253"/>
      <c r="AU1066" s="253"/>
      <c r="AV1066" s="253"/>
      <c r="AW1066" s="253"/>
      <c r="AX1066" s="253"/>
      <c r="AY1066" s="253"/>
      <c r="AZ1066" s="253"/>
      <c r="BA1066" s="253"/>
      <c r="BB1066" s="253"/>
      <c r="BC1066" s="253"/>
      <c r="BD1066" s="253"/>
      <c r="BE1066" s="253"/>
      <c r="BF1066" s="253"/>
      <c r="BG1066" s="253"/>
    </row>
    <row r="1067" spans="3:59" s="252" customFormat="1" ht="15" customHeight="1" x14ac:dyDescent="0.25">
      <c r="C1067" s="253"/>
      <c r="D1067" s="253"/>
      <c r="E1067" s="253"/>
      <c r="F1067" s="253"/>
      <c r="G1067" s="253"/>
      <c r="H1067" s="253"/>
      <c r="I1067" s="253"/>
      <c r="J1067" s="253"/>
      <c r="K1067" s="253"/>
      <c r="L1067" s="253"/>
      <c r="M1067" s="253"/>
      <c r="N1067" s="253"/>
      <c r="O1067" s="253"/>
      <c r="P1067" s="253"/>
      <c r="Q1067" s="253"/>
      <c r="R1067" s="253"/>
      <c r="S1067" s="253"/>
      <c r="T1067" s="253"/>
      <c r="U1067" s="253"/>
      <c r="V1067" s="253"/>
      <c r="W1067" s="253"/>
      <c r="X1067" s="253"/>
      <c r="Y1067" s="253"/>
      <c r="Z1067" s="253"/>
      <c r="AA1067" s="253"/>
      <c r="AB1067" s="253"/>
      <c r="AC1067" s="253"/>
      <c r="AD1067" s="253"/>
      <c r="AE1067" s="253"/>
      <c r="AF1067" s="253"/>
      <c r="AG1067" s="253"/>
      <c r="AH1067" s="253"/>
      <c r="AI1067" s="253"/>
      <c r="AJ1067" s="253"/>
      <c r="AK1067" s="253"/>
      <c r="AL1067" s="253"/>
      <c r="AM1067" s="253"/>
      <c r="AN1067" s="253"/>
      <c r="AO1067" s="253"/>
      <c r="AP1067" s="253"/>
      <c r="AQ1067" s="253"/>
      <c r="AR1067" s="253"/>
      <c r="AS1067" s="253"/>
      <c r="AT1067" s="253"/>
      <c r="AU1067" s="253"/>
      <c r="AV1067" s="253"/>
      <c r="AW1067" s="253"/>
      <c r="AX1067" s="253"/>
      <c r="AY1067" s="253"/>
      <c r="AZ1067" s="253"/>
      <c r="BA1067" s="253"/>
      <c r="BB1067" s="253"/>
      <c r="BC1067" s="253"/>
      <c r="BD1067" s="253"/>
      <c r="BE1067" s="253"/>
      <c r="BF1067" s="253"/>
      <c r="BG1067" s="253"/>
    </row>
    <row r="1068" spans="3:59" s="252" customFormat="1" ht="15" customHeight="1" x14ac:dyDescent="0.25">
      <c r="C1068" s="253"/>
      <c r="D1068" s="253"/>
      <c r="E1068" s="253"/>
      <c r="F1068" s="253"/>
      <c r="G1068" s="253"/>
      <c r="H1068" s="253"/>
      <c r="I1068" s="253"/>
      <c r="J1068" s="253"/>
      <c r="K1068" s="253"/>
      <c r="L1068" s="253"/>
      <c r="M1068" s="253"/>
      <c r="N1068" s="253"/>
      <c r="O1068" s="253"/>
      <c r="P1068" s="253"/>
      <c r="Q1068" s="253"/>
      <c r="R1068" s="253"/>
      <c r="S1068" s="253"/>
      <c r="T1068" s="253"/>
      <c r="U1068" s="253"/>
      <c r="V1068" s="253"/>
      <c r="W1068" s="253"/>
      <c r="X1068" s="253"/>
      <c r="Y1068" s="253"/>
      <c r="Z1068" s="253"/>
      <c r="AA1068" s="253"/>
      <c r="AB1068" s="253"/>
      <c r="AC1068" s="253"/>
      <c r="AD1068" s="253"/>
      <c r="AE1068" s="253"/>
      <c r="AF1068" s="253"/>
      <c r="AG1068" s="253"/>
      <c r="AH1068" s="253"/>
      <c r="AI1068" s="253"/>
      <c r="AJ1068" s="253"/>
      <c r="AK1068" s="253"/>
      <c r="AL1068" s="253"/>
      <c r="AM1068" s="253"/>
      <c r="AN1068" s="253"/>
      <c r="AO1068" s="253"/>
      <c r="AP1068" s="253"/>
      <c r="AQ1068" s="253"/>
      <c r="AR1068" s="253"/>
      <c r="AS1068" s="253"/>
      <c r="AT1068" s="253"/>
      <c r="AU1068" s="253"/>
      <c r="AV1068" s="253"/>
      <c r="AW1068" s="253"/>
      <c r="AX1068" s="253"/>
      <c r="AY1068" s="253"/>
      <c r="AZ1068" s="253"/>
      <c r="BA1068" s="253"/>
      <c r="BB1068" s="253"/>
      <c r="BC1068" s="253"/>
      <c r="BD1068" s="253"/>
      <c r="BE1068" s="253"/>
      <c r="BF1068" s="253"/>
      <c r="BG1068" s="253"/>
    </row>
    <row r="1069" spans="3:59" s="252" customFormat="1" ht="15" customHeight="1" x14ac:dyDescent="0.25">
      <c r="C1069" s="253"/>
      <c r="D1069" s="253"/>
      <c r="E1069" s="253"/>
      <c r="F1069" s="253"/>
      <c r="G1069" s="253"/>
      <c r="H1069" s="253"/>
      <c r="I1069" s="253"/>
      <c r="J1069" s="253"/>
      <c r="K1069" s="253"/>
      <c r="L1069" s="253"/>
      <c r="M1069" s="253"/>
      <c r="N1069" s="253"/>
      <c r="O1069" s="253"/>
      <c r="P1069" s="253"/>
      <c r="Q1069" s="253"/>
      <c r="R1069" s="253"/>
      <c r="S1069" s="253"/>
      <c r="T1069" s="253"/>
      <c r="U1069" s="253"/>
      <c r="V1069" s="253"/>
      <c r="W1069" s="253"/>
      <c r="X1069" s="253"/>
      <c r="Y1069" s="253"/>
      <c r="Z1069" s="253"/>
      <c r="AA1069" s="253"/>
      <c r="AB1069" s="253"/>
      <c r="AC1069" s="253"/>
      <c r="AD1069" s="253"/>
      <c r="AE1069" s="253"/>
      <c r="AF1069" s="253"/>
      <c r="AG1069" s="253"/>
      <c r="AH1069" s="253"/>
      <c r="AI1069" s="253"/>
      <c r="AJ1069" s="253"/>
      <c r="AK1069" s="253"/>
      <c r="AL1069" s="253"/>
      <c r="AM1069" s="253"/>
      <c r="AN1069" s="253"/>
      <c r="AO1069" s="253"/>
      <c r="AP1069" s="253"/>
      <c r="AQ1069" s="253"/>
      <c r="AR1069" s="253"/>
      <c r="AS1069" s="253"/>
      <c r="AT1069" s="253"/>
      <c r="AU1069" s="253"/>
      <c r="AV1069" s="253"/>
      <c r="AW1069" s="253"/>
      <c r="AX1069" s="253"/>
      <c r="AY1069" s="253"/>
      <c r="AZ1069" s="253"/>
      <c r="BA1069" s="253"/>
      <c r="BB1069" s="253"/>
      <c r="BC1069" s="253"/>
      <c r="BD1069" s="253"/>
      <c r="BE1069" s="253"/>
      <c r="BF1069" s="253"/>
      <c r="BG1069" s="253"/>
    </row>
    <row r="1070" spans="3:59" s="252" customFormat="1" ht="15" customHeight="1" x14ac:dyDescent="0.25">
      <c r="C1070" s="253"/>
      <c r="D1070" s="253"/>
      <c r="E1070" s="253"/>
      <c r="F1070" s="253"/>
      <c r="G1070" s="253"/>
      <c r="H1070" s="253"/>
      <c r="I1070" s="253"/>
      <c r="J1070" s="253"/>
      <c r="K1070" s="253"/>
      <c r="L1070" s="253"/>
      <c r="M1070" s="253"/>
      <c r="N1070" s="253"/>
      <c r="O1070" s="253"/>
      <c r="P1070" s="253"/>
      <c r="Q1070" s="253"/>
      <c r="R1070" s="253"/>
      <c r="S1070" s="253"/>
      <c r="T1070" s="253"/>
      <c r="U1070" s="253"/>
      <c r="V1070" s="253"/>
      <c r="W1070" s="253"/>
      <c r="X1070" s="253"/>
      <c r="Y1070" s="253"/>
      <c r="Z1070" s="253"/>
      <c r="AA1070" s="253"/>
      <c r="AB1070" s="253"/>
      <c r="AC1070" s="253"/>
      <c r="AD1070" s="253"/>
      <c r="AE1070" s="253"/>
      <c r="AF1070" s="253"/>
      <c r="AG1070" s="253"/>
      <c r="AH1070" s="253"/>
      <c r="AI1070" s="253"/>
      <c r="AJ1070" s="253"/>
      <c r="AK1070" s="253"/>
      <c r="AL1070" s="253"/>
      <c r="AM1070" s="253"/>
      <c r="AN1070" s="253"/>
      <c r="AO1070" s="253"/>
      <c r="AP1070" s="253"/>
      <c r="AQ1070" s="253"/>
      <c r="AR1070" s="253"/>
      <c r="AS1070" s="253"/>
      <c r="AT1070" s="253"/>
      <c r="AU1070" s="253"/>
      <c r="AV1070" s="253"/>
      <c r="AW1070" s="253"/>
      <c r="AX1070" s="253"/>
      <c r="AY1070" s="253"/>
      <c r="AZ1070" s="253"/>
      <c r="BA1070" s="253"/>
      <c r="BB1070" s="253"/>
      <c r="BC1070" s="253"/>
      <c r="BD1070" s="253"/>
      <c r="BE1070" s="253"/>
      <c r="BF1070" s="253"/>
      <c r="BG1070" s="253"/>
    </row>
    <row r="1071" spans="3:59" s="252" customFormat="1" ht="15" customHeight="1" x14ac:dyDescent="0.25">
      <c r="C1071" s="253"/>
      <c r="D1071" s="253"/>
      <c r="E1071" s="253"/>
      <c r="F1071" s="253"/>
      <c r="G1071" s="253"/>
      <c r="H1071" s="253"/>
      <c r="I1071" s="253"/>
      <c r="J1071" s="253"/>
      <c r="K1071" s="253"/>
      <c r="L1071" s="253"/>
      <c r="M1071" s="253"/>
      <c r="N1071" s="253"/>
      <c r="O1071" s="253"/>
      <c r="P1071" s="253"/>
      <c r="Q1071" s="253"/>
      <c r="R1071" s="253"/>
      <c r="S1071" s="253"/>
      <c r="T1071" s="253"/>
      <c r="U1071" s="253"/>
      <c r="V1071" s="253"/>
      <c r="W1071" s="253"/>
      <c r="X1071" s="253"/>
      <c r="Y1071" s="253"/>
      <c r="Z1071" s="253"/>
      <c r="AA1071" s="253"/>
      <c r="AB1071" s="253"/>
      <c r="AC1071" s="253"/>
      <c r="AD1071" s="253"/>
      <c r="AE1071" s="253"/>
      <c r="AF1071" s="253"/>
      <c r="AG1071" s="253"/>
      <c r="AH1071" s="253"/>
      <c r="AI1071" s="253"/>
      <c r="AJ1071" s="253"/>
      <c r="AK1071" s="253"/>
      <c r="AL1071" s="253"/>
      <c r="AM1071" s="253"/>
      <c r="AN1071" s="253"/>
      <c r="AO1071" s="253"/>
      <c r="AP1071" s="253"/>
      <c r="AQ1071" s="253"/>
      <c r="AR1071" s="253"/>
      <c r="AS1071" s="253"/>
      <c r="AT1071" s="253"/>
      <c r="AU1071" s="253"/>
      <c r="AV1071" s="253"/>
      <c r="AW1071" s="253"/>
      <c r="AX1071" s="253"/>
      <c r="AY1071" s="253"/>
      <c r="AZ1071" s="253"/>
      <c r="BA1071" s="253"/>
      <c r="BB1071" s="253"/>
      <c r="BC1071" s="253"/>
      <c r="BD1071" s="253"/>
      <c r="BE1071" s="253"/>
      <c r="BF1071" s="253"/>
      <c r="BG1071" s="253"/>
    </row>
    <row r="1072" spans="3:59" s="252" customFormat="1" ht="15" customHeight="1" x14ac:dyDescent="0.25">
      <c r="C1072" s="253"/>
      <c r="D1072" s="253"/>
      <c r="E1072" s="253"/>
      <c r="F1072" s="253"/>
      <c r="G1072" s="253"/>
      <c r="H1072" s="253"/>
      <c r="I1072" s="253"/>
      <c r="J1072" s="253"/>
      <c r="K1072" s="253"/>
      <c r="L1072" s="253"/>
      <c r="M1072" s="253"/>
      <c r="N1072" s="253"/>
      <c r="O1072" s="253"/>
      <c r="P1072" s="253"/>
      <c r="Q1072" s="253"/>
      <c r="R1072" s="253"/>
      <c r="S1072" s="253"/>
      <c r="T1072" s="253"/>
      <c r="U1072" s="253"/>
      <c r="V1072" s="253"/>
      <c r="W1072" s="253"/>
      <c r="X1072" s="253"/>
      <c r="Y1072" s="253"/>
      <c r="Z1072" s="253"/>
      <c r="AA1072" s="253"/>
      <c r="AB1072" s="253"/>
      <c r="AC1072" s="253"/>
      <c r="AD1072" s="253"/>
      <c r="AE1072" s="253"/>
      <c r="AF1072" s="253"/>
      <c r="AG1072" s="253"/>
      <c r="AH1072" s="253"/>
      <c r="AI1072" s="253"/>
      <c r="AJ1072" s="253"/>
      <c r="AK1072" s="253"/>
      <c r="AL1072" s="253"/>
      <c r="AM1072" s="253"/>
      <c r="AN1072" s="253"/>
      <c r="AO1072" s="253"/>
      <c r="AP1072" s="253"/>
      <c r="AQ1072" s="253"/>
      <c r="AR1072" s="253"/>
      <c r="AS1072" s="253"/>
      <c r="AT1072" s="253"/>
      <c r="AU1072" s="253"/>
      <c r="AV1072" s="253"/>
      <c r="AW1072" s="253"/>
      <c r="AX1072" s="253"/>
      <c r="AY1072" s="253"/>
      <c r="AZ1072" s="253"/>
      <c r="BA1072" s="253"/>
      <c r="BB1072" s="253"/>
      <c r="BC1072" s="253"/>
      <c r="BD1072" s="253"/>
      <c r="BE1072" s="253"/>
      <c r="BF1072" s="253"/>
      <c r="BG1072" s="253"/>
    </row>
    <row r="1073" spans="3:59" s="252" customFormat="1" ht="15" customHeight="1" x14ac:dyDescent="0.25">
      <c r="C1073" s="253"/>
      <c r="D1073" s="253"/>
      <c r="E1073" s="253"/>
      <c r="F1073" s="253"/>
      <c r="G1073" s="253"/>
      <c r="H1073" s="253"/>
      <c r="I1073" s="253"/>
      <c r="J1073" s="253"/>
      <c r="K1073" s="253"/>
      <c r="L1073" s="253"/>
      <c r="M1073" s="253"/>
      <c r="N1073" s="253"/>
      <c r="O1073" s="253"/>
      <c r="P1073" s="253"/>
      <c r="Q1073" s="253"/>
      <c r="R1073" s="253"/>
      <c r="S1073" s="253"/>
      <c r="T1073" s="253"/>
      <c r="U1073" s="253"/>
      <c r="V1073" s="253"/>
      <c r="W1073" s="253"/>
      <c r="X1073" s="253"/>
      <c r="Y1073" s="253"/>
      <c r="Z1073" s="253"/>
      <c r="AA1073" s="253"/>
      <c r="AB1073" s="253"/>
      <c r="AC1073" s="253"/>
      <c r="AD1073" s="253"/>
      <c r="AE1073" s="253"/>
      <c r="AF1073" s="253"/>
      <c r="AG1073" s="253"/>
      <c r="AH1073" s="253"/>
      <c r="AI1073" s="253"/>
      <c r="AJ1073" s="253"/>
      <c r="AK1073" s="253"/>
      <c r="AL1073" s="253"/>
      <c r="AM1073" s="253"/>
      <c r="AN1073" s="253"/>
      <c r="AO1073" s="253"/>
      <c r="AP1073" s="253"/>
      <c r="AQ1073" s="253"/>
      <c r="AR1073" s="253"/>
      <c r="AS1073" s="253"/>
      <c r="AT1073" s="253"/>
      <c r="AU1073" s="253"/>
      <c r="AV1073" s="253"/>
      <c r="AW1073" s="253"/>
      <c r="AX1073" s="253"/>
      <c r="AY1073" s="253"/>
      <c r="AZ1073" s="253"/>
      <c r="BA1073" s="253"/>
      <c r="BB1073" s="253"/>
      <c r="BC1073" s="253"/>
      <c r="BD1073" s="253"/>
      <c r="BE1073" s="253"/>
      <c r="BF1073" s="253"/>
      <c r="BG1073" s="253"/>
    </row>
    <row r="1074" spans="3:59" s="252" customFormat="1" ht="15" customHeight="1" x14ac:dyDescent="0.25">
      <c r="C1074" s="253"/>
      <c r="D1074" s="253"/>
      <c r="E1074" s="253"/>
      <c r="F1074" s="253"/>
      <c r="G1074" s="253"/>
      <c r="H1074" s="253"/>
      <c r="I1074" s="253"/>
      <c r="J1074" s="253"/>
      <c r="K1074" s="253"/>
      <c r="L1074" s="253"/>
      <c r="M1074" s="253"/>
      <c r="N1074" s="253"/>
      <c r="O1074" s="253"/>
      <c r="P1074" s="253"/>
      <c r="Q1074" s="253"/>
      <c r="R1074" s="253"/>
      <c r="S1074" s="253"/>
      <c r="T1074" s="253"/>
      <c r="U1074" s="253"/>
      <c r="V1074" s="253"/>
      <c r="W1074" s="253"/>
      <c r="X1074" s="253"/>
      <c r="Y1074" s="253"/>
      <c r="Z1074" s="253"/>
      <c r="AA1074" s="253"/>
      <c r="AB1074" s="253"/>
      <c r="AC1074" s="253"/>
      <c r="AD1074" s="253"/>
      <c r="AE1074" s="253"/>
      <c r="AF1074" s="253"/>
      <c r="AG1074" s="253"/>
      <c r="AH1074" s="253"/>
      <c r="AI1074" s="253"/>
      <c r="AJ1074" s="253"/>
      <c r="AK1074" s="253"/>
      <c r="AL1074" s="253"/>
      <c r="AM1074" s="253"/>
      <c r="AN1074" s="253"/>
      <c r="AO1074" s="253"/>
      <c r="AP1074" s="253"/>
      <c r="AQ1074" s="253"/>
      <c r="AR1074" s="253"/>
      <c r="AS1074" s="253"/>
      <c r="AT1074" s="253"/>
      <c r="AU1074" s="253"/>
      <c r="AV1074" s="253"/>
      <c r="AW1074" s="253"/>
      <c r="AX1074" s="253"/>
      <c r="AY1074" s="253"/>
      <c r="AZ1074" s="253"/>
      <c r="BA1074" s="253"/>
      <c r="BB1074" s="253"/>
      <c r="BC1074" s="253"/>
      <c r="BD1074" s="253"/>
      <c r="BE1074" s="253"/>
      <c r="BF1074" s="253"/>
      <c r="BG1074" s="253"/>
    </row>
    <row r="1075" spans="3:59" s="252" customFormat="1" ht="15" customHeight="1" x14ac:dyDescent="0.25">
      <c r="C1075" s="253"/>
      <c r="D1075" s="253"/>
      <c r="E1075" s="253"/>
      <c r="F1075" s="253"/>
      <c r="G1075" s="253"/>
      <c r="H1075" s="253"/>
      <c r="I1075" s="253"/>
      <c r="J1075" s="253"/>
      <c r="K1075" s="253"/>
      <c r="L1075" s="253"/>
      <c r="M1075" s="253"/>
      <c r="N1075" s="253"/>
      <c r="O1075" s="253"/>
      <c r="P1075" s="253"/>
      <c r="Q1075" s="253"/>
      <c r="R1075" s="253"/>
      <c r="S1075" s="253"/>
      <c r="T1075" s="253"/>
      <c r="U1075" s="253"/>
      <c r="V1075" s="253"/>
      <c r="W1075" s="253"/>
      <c r="X1075" s="253"/>
      <c r="Y1075" s="253"/>
      <c r="Z1075" s="253"/>
      <c r="AA1075" s="253"/>
      <c r="AB1075" s="253"/>
      <c r="AC1075" s="253"/>
      <c r="AD1075" s="253"/>
      <c r="AE1075" s="253"/>
      <c r="AF1075" s="253"/>
      <c r="AG1075" s="253"/>
      <c r="AH1075" s="253"/>
      <c r="AI1075" s="253"/>
      <c r="AJ1075" s="253"/>
      <c r="AK1075" s="253"/>
      <c r="AL1075" s="253"/>
      <c r="AM1075" s="253"/>
      <c r="AN1075" s="253"/>
      <c r="AO1075" s="253"/>
      <c r="AP1075" s="253"/>
      <c r="AQ1075" s="253"/>
      <c r="AR1075" s="253"/>
      <c r="AS1075" s="253"/>
      <c r="AT1075" s="253"/>
      <c r="AU1075" s="253"/>
      <c r="AV1075" s="253"/>
      <c r="AW1075" s="253"/>
      <c r="AX1075" s="253"/>
      <c r="AY1075" s="253"/>
      <c r="AZ1075" s="253"/>
      <c r="BA1075" s="253"/>
      <c r="BB1075" s="253"/>
      <c r="BC1075" s="253"/>
      <c r="BD1075" s="253"/>
      <c r="BE1075" s="253"/>
      <c r="BF1075" s="253"/>
      <c r="BG1075" s="253"/>
    </row>
    <row r="1076" spans="3:59" s="252" customFormat="1" ht="15" customHeight="1" x14ac:dyDescent="0.25">
      <c r="C1076" s="253"/>
      <c r="D1076" s="253"/>
      <c r="E1076" s="253"/>
      <c r="F1076" s="253"/>
      <c r="G1076" s="253"/>
      <c r="H1076" s="253"/>
      <c r="I1076" s="253"/>
      <c r="J1076" s="253"/>
      <c r="K1076" s="253"/>
      <c r="L1076" s="253"/>
      <c r="M1076" s="253"/>
      <c r="N1076" s="253"/>
      <c r="O1076" s="253"/>
      <c r="P1076" s="253"/>
      <c r="Q1076" s="253"/>
      <c r="R1076" s="253"/>
      <c r="S1076" s="253"/>
      <c r="T1076" s="253"/>
      <c r="U1076" s="253"/>
      <c r="V1076" s="253"/>
      <c r="W1076" s="253"/>
      <c r="X1076" s="253"/>
      <c r="Y1076" s="253"/>
      <c r="Z1076" s="253"/>
      <c r="AA1076" s="253"/>
      <c r="AB1076" s="253"/>
      <c r="AC1076" s="253"/>
      <c r="AD1076" s="253"/>
      <c r="AE1076" s="253"/>
      <c r="AF1076" s="253"/>
      <c r="AG1076" s="253"/>
      <c r="AH1076" s="253"/>
      <c r="AI1076" s="253"/>
      <c r="AJ1076" s="253"/>
      <c r="AK1076" s="253"/>
      <c r="AL1076" s="253"/>
      <c r="AM1076" s="253"/>
      <c r="AN1076" s="253"/>
      <c r="AO1076" s="253"/>
      <c r="AP1076" s="253"/>
      <c r="AQ1076" s="253"/>
      <c r="AR1076" s="253"/>
      <c r="AS1076" s="253"/>
      <c r="AT1076" s="253"/>
      <c r="AU1076" s="253"/>
      <c r="AV1076" s="253"/>
      <c r="AW1076" s="253"/>
      <c r="AX1076" s="253"/>
      <c r="AY1076" s="253"/>
      <c r="AZ1076" s="253"/>
      <c r="BA1076" s="253"/>
      <c r="BB1076" s="253"/>
      <c r="BC1076" s="253"/>
      <c r="BD1076" s="253"/>
      <c r="BE1076" s="253"/>
      <c r="BF1076" s="253"/>
      <c r="BG1076" s="253"/>
    </row>
    <row r="1077" spans="3:59" s="252" customFormat="1" ht="15" customHeight="1" x14ac:dyDescent="0.25">
      <c r="C1077" s="253"/>
      <c r="D1077" s="253"/>
      <c r="E1077" s="253"/>
      <c r="F1077" s="253"/>
      <c r="G1077" s="253"/>
      <c r="H1077" s="253"/>
      <c r="I1077" s="253"/>
      <c r="J1077" s="253"/>
      <c r="K1077" s="253"/>
      <c r="L1077" s="253"/>
      <c r="M1077" s="253"/>
      <c r="N1077" s="253"/>
      <c r="O1077" s="253"/>
      <c r="P1077" s="253"/>
      <c r="Q1077" s="253"/>
      <c r="R1077" s="253"/>
      <c r="S1077" s="253"/>
      <c r="T1077" s="253"/>
      <c r="U1077" s="253"/>
      <c r="V1077" s="253"/>
      <c r="W1077" s="253"/>
      <c r="X1077" s="253"/>
      <c r="Y1077" s="253"/>
      <c r="Z1077" s="253"/>
      <c r="AA1077" s="253"/>
      <c r="AB1077" s="253"/>
      <c r="AC1077" s="253"/>
      <c r="AD1077" s="253"/>
      <c r="AE1077" s="253"/>
      <c r="AF1077" s="253"/>
      <c r="AG1077" s="253"/>
      <c r="AH1077" s="253"/>
      <c r="AI1077" s="253"/>
      <c r="AJ1077" s="253"/>
      <c r="AK1077" s="253"/>
      <c r="AL1077" s="253"/>
      <c r="AM1077" s="253"/>
      <c r="AN1077" s="253"/>
      <c r="AO1077" s="253"/>
      <c r="AP1077" s="253"/>
      <c r="AQ1077" s="253"/>
      <c r="AR1077" s="253"/>
      <c r="AS1077" s="253"/>
      <c r="AT1077" s="253"/>
      <c r="AU1077" s="253"/>
      <c r="AV1077" s="253"/>
      <c r="AW1077" s="253"/>
      <c r="AX1077" s="253"/>
      <c r="AY1077" s="253"/>
      <c r="AZ1077" s="253"/>
      <c r="BA1077" s="253"/>
      <c r="BB1077" s="253"/>
      <c r="BC1077" s="253"/>
      <c r="BD1077" s="253"/>
      <c r="BE1077" s="253"/>
      <c r="BF1077" s="253"/>
      <c r="BG1077" s="253"/>
    </row>
    <row r="1078" spans="3:59" s="252" customFormat="1" ht="15" customHeight="1" x14ac:dyDescent="0.25">
      <c r="C1078" s="253"/>
      <c r="D1078" s="253"/>
      <c r="E1078" s="253"/>
      <c r="F1078" s="253"/>
      <c r="G1078" s="253"/>
      <c r="H1078" s="253"/>
      <c r="I1078" s="253"/>
      <c r="J1078" s="253"/>
      <c r="K1078" s="253"/>
      <c r="L1078" s="253"/>
      <c r="M1078" s="253"/>
      <c r="N1078" s="253"/>
      <c r="O1078" s="253"/>
      <c r="P1078" s="253"/>
      <c r="Q1078" s="253"/>
      <c r="R1078" s="253"/>
      <c r="S1078" s="253"/>
      <c r="T1078" s="253"/>
      <c r="U1078" s="253"/>
      <c r="V1078" s="253"/>
      <c r="W1078" s="253"/>
      <c r="X1078" s="253"/>
      <c r="Y1078" s="253"/>
      <c r="Z1078" s="253"/>
      <c r="AA1078" s="253"/>
      <c r="AB1078" s="253"/>
      <c r="AC1078" s="253"/>
      <c r="AD1078" s="253"/>
      <c r="AE1078" s="253"/>
      <c r="AF1078" s="253"/>
      <c r="AG1078" s="253"/>
      <c r="AH1078" s="253"/>
      <c r="AI1078" s="253"/>
      <c r="AJ1078" s="253"/>
      <c r="AK1078" s="253"/>
      <c r="AL1078" s="253"/>
      <c r="AM1078" s="253"/>
      <c r="AN1078" s="253"/>
      <c r="AO1078" s="253"/>
      <c r="AP1078" s="253"/>
      <c r="AQ1078" s="253"/>
      <c r="AR1078" s="253"/>
      <c r="AS1078" s="253"/>
      <c r="AT1078" s="253"/>
      <c r="AU1078" s="253"/>
      <c r="AV1078" s="253"/>
      <c r="AW1078" s="253"/>
      <c r="AX1078" s="253"/>
      <c r="AY1078" s="253"/>
      <c r="AZ1078" s="253"/>
      <c r="BA1078" s="253"/>
      <c r="BB1078" s="253"/>
      <c r="BC1078" s="253"/>
      <c r="BD1078" s="253"/>
      <c r="BE1078" s="253"/>
      <c r="BF1078" s="253"/>
      <c r="BG1078" s="253"/>
    </row>
    <row r="1079" spans="3:59" s="252" customFormat="1" ht="15" customHeight="1" x14ac:dyDescent="0.25">
      <c r="C1079" s="253"/>
      <c r="D1079" s="253"/>
      <c r="E1079" s="253"/>
      <c r="F1079" s="253"/>
      <c r="G1079" s="253"/>
      <c r="H1079" s="253"/>
      <c r="I1079" s="253"/>
      <c r="J1079" s="253"/>
      <c r="K1079" s="253"/>
      <c r="L1079" s="253"/>
      <c r="M1079" s="253"/>
      <c r="N1079" s="253"/>
      <c r="O1079" s="253"/>
      <c r="P1079" s="253"/>
      <c r="Q1079" s="253"/>
      <c r="R1079" s="253"/>
      <c r="S1079" s="253"/>
      <c r="T1079" s="253"/>
      <c r="U1079" s="253"/>
      <c r="V1079" s="253"/>
      <c r="W1079" s="253"/>
      <c r="X1079" s="253"/>
      <c r="Y1079" s="253"/>
      <c r="Z1079" s="253"/>
      <c r="AA1079" s="253"/>
      <c r="AB1079" s="253"/>
      <c r="AC1079" s="253"/>
      <c r="AD1079" s="253"/>
      <c r="AE1079" s="253"/>
      <c r="AF1079" s="253"/>
      <c r="AG1079" s="253"/>
      <c r="AH1079" s="253"/>
      <c r="AI1079" s="253"/>
      <c r="AJ1079" s="253"/>
      <c r="AK1079" s="253"/>
      <c r="AL1079" s="253"/>
      <c r="AM1079" s="253"/>
      <c r="AN1079" s="253"/>
      <c r="AO1079" s="253"/>
      <c r="AP1079" s="253"/>
      <c r="AQ1079" s="253"/>
      <c r="AR1079" s="253"/>
      <c r="AS1079" s="253"/>
      <c r="AT1079" s="253"/>
      <c r="AU1079" s="253"/>
      <c r="AV1079" s="253"/>
      <c r="AW1079" s="253"/>
      <c r="AX1079" s="253"/>
      <c r="AY1079" s="253"/>
      <c r="AZ1079" s="253"/>
      <c r="BA1079" s="253"/>
      <c r="BB1079" s="253"/>
      <c r="BC1079" s="253"/>
      <c r="BD1079" s="253"/>
      <c r="BE1079" s="253"/>
      <c r="BF1079" s="253"/>
      <c r="BG1079" s="253"/>
    </row>
    <row r="1080" spans="3:59" s="252" customFormat="1" ht="15" customHeight="1" x14ac:dyDescent="0.25">
      <c r="C1080" s="253"/>
      <c r="D1080" s="253"/>
      <c r="E1080" s="253"/>
      <c r="F1080" s="253"/>
      <c r="G1080" s="253"/>
      <c r="H1080" s="253"/>
      <c r="I1080" s="253"/>
      <c r="J1080" s="253"/>
      <c r="K1080" s="253"/>
      <c r="L1080" s="253"/>
      <c r="M1080" s="253"/>
      <c r="N1080" s="253"/>
      <c r="O1080" s="253"/>
      <c r="P1080" s="253"/>
      <c r="Q1080" s="253"/>
      <c r="R1080" s="253"/>
      <c r="S1080" s="253"/>
      <c r="T1080" s="253"/>
      <c r="U1080" s="253"/>
      <c r="V1080" s="253"/>
      <c r="W1080" s="253"/>
      <c r="X1080" s="253"/>
      <c r="Y1080" s="253"/>
      <c r="Z1080" s="253"/>
      <c r="AA1080" s="253"/>
      <c r="AB1080" s="253"/>
      <c r="AC1080" s="253"/>
      <c r="AD1080" s="253"/>
      <c r="AE1080" s="253"/>
      <c r="AF1080" s="253"/>
      <c r="AG1080" s="253"/>
      <c r="AH1080" s="253"/>
      <c r="AI1080" s="253"/>
      <c r="AJ1080" s="253"/>
      <c r="AK1080" s="253"/>
      <c r="AL1080" s="253"/>
      <c r="AM1080" s="253"/>
      <c r="AN1080" s="253"/>
      <c r="AO1080" s="253"/>
      <c r="AP1080" s="253"/>
      <c r="AQ1080" s="253"/>
      <c r="AR1080" s="253"/>
      <c r="AS1080" s="253"/>
      <c r="AT1080" s="253"/>
      <c r="AU1080" s="253"/>
      <c r="AV1080" s="253"/>
      <c r="AW1080" s="253"/>
      <c r="AX1080" s="253"/>
      <c r="AY1080" s="253"/>
      <c r="AZ1080" s="253"/>
      <c r="BA1080" s="253"/>
      <c r="BB1080" s="253"/>
      <c r="BC1080" s="253"/>
      <c r="BD1080" s="253"/>
      <c r="BE1080" s="253"/>
      <c r="BF1080" s="253"/>
      <c r="BG1080" s="253"/>
    </row>
    <row r="1081" spans="3:59" s="252" customFormat="1" ht="15" customHeight="1" x14ac:dyDescent="0.25">
      <c r="C1081" s="253"/>
      <c r="D1081" s="253"/>
      <c r="E1081" s="253"/>
      <c r="F1081" s="253"/>
      <c r="G1081" s="253"/>
      <c r="H1081" s="253"/>
      <c r="I1081" s="253"/>
      <c r="J1081" s="253"/>
      <c r="K1081" s="253"/>
      <c r="L1081" s="253"/>
      <c r="M1081" s="253"/>
      <c r="N1081" s="253"/>
      <c r="O1081" s="253"/>
      <c r="P1081" s="253"/>
      <c r="Q1081" s="253"/>
      <c r="R1081" s="253"/>
      <c r="S1081" s="253"/>
      <c r="T1081" s="253"/>
      <c r="U1081" s="253"/>
      <c r="V1081" s="253"/>
      <c r="W1081" s="253"/>
      <c r="X1081" s="253"/>
      <c r="Y1081" s="253"/>
      <c r="Z1081" s="253"/>
      <c r="AA1081" s="253"/>
      <c r="AB1081" s="253"/>
      <c r="AC1081" s="253"/>
      <c r="AD1081" s="253"/>
      <c r="AE1081" s="253"/>
      <c r="AF1081" s="253"/>
      <c r="AG1081" s="253"/>
      <c r="AH1081" s="253"/>
      <c r="AI1081" s="253"/>
      <c r="AJ1081" s="253"/>
      <c r="AK1081" s="253"/>
      <c r="AL1081" s="253"/>
      <c r="AM1081" s="253"/>
      <c r="AN1081" s="253"/>
      <c r="AO1081" s="253"/>
      <c r="AP1081" s="253"/>
      <c r="AQ1081" s="253"/>
      <c r="AR1081" s="253"/>
      <c r="AS1081" s="253"/>
      <c r="AT1081" s="253"/>
      <c r="AU1081" s="253"/>
      <c r="AV1081" s="253"/>
      <c r="AW1081" s="253"/>
      <c r="AX1081" s="253"/>
      <c r="AY1081" s="253"/>
      <c r="AZ1081" s="253"/>
      <c r="BA1081" s="253"/>
      <c r="BB1081" s="253"/>
      <c r="BC1081" s="253"/>
      <c r="BD1081" s="253"/>
      <c r="BE1081" s="253"/>
      <c r="BF1081" s="253"/>
      <c r="BG1081" s="253"/>
    </row>
    <row r="1082" spans="3:59" s="252" customFormat="1" ht="15" customHeight="1" x14ac:dyDescent="0.25">
      <c r="C1082" s="253"/>
      <c r="D1082" s="253"/>
      <c r="E1082" s="253"/>
      <c r="F1082" s="253"/>
      <c r="G1082" s="253"/>
      <c r="H1082" s="253"/>
      <c r="I1082" s="253"/>
      <c r="J1082" s="253"/>
      <c r="K1082" s="253"/>
      <c r="L1082" s="253"/>
      <c r="M1082" s="253"/>
      <c r="N1082" s="253"/>
      <c r="O1082" s="253"/>
      <c r="P1082" s="253"/>
      <c r="Q1082" s="253"/>
      <c r="R1082" s="253"/>
      <c r="S1082" s="253"/>
      <c r="T1082" s="253"/>
      <c r="U1082" s="253"/>
      <c r="V1082" s="253"/>
      <c r="W1082" s="253"/>
      <c r="X1082" s="253"/>
      <c r="Y1082" s="253"/>
      <c r="Z1082" s="253"/>
      <c r="AA1082" s="253"/>
      <c r="AB1082" s="253"/>
      <c r="AC1082" s="253"/>
      <c r="AD1082" s="253"/>
      <c r="AE1082" s="253"/>
      <c r="AF1082" s="253"/>
      <c r="AG1082" s="253"/>
      <c r="AH1082" s="253"/>
      <c r="AI1082" s="253"/>
      <c r="AJ1082" s="253"/>
      <c r="AK1082" s="253"/>
      <c r="AL1082" s="253"/>
      <c r="AM1082" s="253"/>
      <c r="AN1082" s="253"/>
      <c r="AO1082" s="253"/>
      <c r="AP1082" s="253"/>
      <c r="AQ1082" s="253"/>
      <c r="AR1082" s="253"/>
      <c r="AS1082" s="253"/>
      <c r="AT1082" s="253"/>
      <c r="AU1082" s="253"/>
      <c r="AV1082" s="253"/>
      <c r="AW1082" s="253"/>
      <c r="AX1082" s="253"/>
      <c r="AY1082" s="253"/>
      <c r="AZ1082" s="253"/>
      <c r="BA1082" s="253"/>
      <c r="BB1082" s="253"/>
      <c r="BC1082" s="253"/>
      <c r="BD1082" s="253"/>
      <c r="BE1082" s="253"/>
      <c r="BF1082" s="253"/>
      <c r="BG1082" s="253"/>
    </row>
    <row r="1083" spans="3:59" s="252" customFormat="1" ht="15" customHeight="1" x14ac:dyDescent="0.25">
      <c r="C1083" s="253"/>
      <c r="D1083" s="253"/>
      <c r="E1083" s="253"/>
      <c r="F1083" s="253"/>
      <c r="G1083" s="253"/>
      <c r="H1083" s="253"/>
      <c r="I1083" s="253"/>
      <c r="J1083" s="253"/>
      <c r="K1083" s="253"/>
      <c r="L1083" s="253"/>
      <c r="M1083" s="253"/>
      <c r="N1083" s="253"/>
      <c r="O1083" s="253"/>
      <c r="P1083" s="253"/>
      <c r="Q1083" s="253"/>
      <c r="R1083" s="253"/>
      <c r="S1083" s="253"/>
      <c r="T1083" s="253"/>
      <c r="U1083" s="253"/>
      <c r="V1083" s="253"/>
      <c r="W1083" s="253"/>
      <c r="X1083" s="253"/>
      <c r="Y1083" s="253"/>
      <c r="Z1083" s="253"/>
      <c r="AA1083" s="253"/>
      <c r="AB1083" s="253"/>
      <c r="AC1083" s="253"/>
      <c r="AD1083" s="253"/>
      <c r="AE1083" s="253"/>
      <c r="AF1083" s="253"/>
      <c r="AG1083" s="253"/>
      <c r="AH1083" s="253"/>
      <c r="AI1083" s="253"/>
      <c r="AJ1083" s="253"/>
      <c r="AK1083" s="253"/>
      <c r="AL1083" s="253"/>
      <c r="AM1083" s="253"/>
      <c r="AN1083" s="253"/>
      <c r="AO1083" s="253"/>
      <c r="AP1083" s="253"/>
      <c r="AQ1083" s="253"/>
      <c r="AR1083" s="253"/>
      <c r="AS1083" s="253"/>
      <c r="AT1083" s="253"/>
      <c r="AU1083" s="253"/>
      <c r="AV1083" s="253"/>
      <c r="AW1083" s="253"/>
      <c r="AX1083" s="253"/>
      <c r="AY1083" s="253"/>
      <c r="AZ1083" s="253"/>
      <c r="BA1083" s="253"/>
      <c r="BB1083" s="253"/>
      <c r="BC1083" s="253"/>
      <c r="BD1083" s="253"/>
      <c r="BE1083" s="253"/>
      <c r="BF1083" s="253"/>
      <c r="BG1083" s="253"/>
    </row>
    <row r="1084" spans="3:59" s="252" customFormat="1" ht="15" customHeight="1" x14ac:dyDescent="0.25">
      <c r="C1084" s="253"/>
      <c r="D1084" s="253"/>
      <c r="E1084" s="253"/>
      <c r="F1084" s="253"/>
      <c r="G1084" s="253"/>
      <c r="H1084" s="253"/>
      <c r="I1084" s="253"/>
      <c r="J1084" s="253"/>
      <c r="K1084" s="253"/>
      <c r="L1084" s="253"/>
      <c r="M1084" s="253"/>
      <c r="N1084" s="253"/>
      <c r="O1084" s="253"/>
      <c r="P1084" s="253"/>
      <c r="Q1084" s="253"/>
      <c r="R1084" s="253"/>
      <c r="S1084" s="253"/>
      <c r="T1084" s="253"/>
      <c r="U1084" s="253"/>
      <c r="V1084" s="253"/>
      <c r="W1084" s="253"/>
      <c r="X1084" s="253"/>
      <c r="Y1084" s="253"/>
      <c r="Z1084" s="253"/>
      <c r="AA1084" s="253"/>
      <c r="AB1084" s="253"/>
      <c r="AC1084" s="253"/>
      <c r="AD1084" s="253"/>
      <c r="AE1084" s="253"/>
      <c r="AF1084" s="253"/>
      <c r="AG1084" s="253"/>
      <c r="AH1084" s="253"/>
      <c r="AI1084" s="253"/>
      <c r="AJ1084" s="253"/>
      <c r="AK1084" s="253"/>
      <c r="AL1084" s="253"/>
      <c r="AM1084" s="253"/>
      <c r="AN1084" s="253"/>
      <c r="AO1084" s="253"/>
      <c r="AP1084" s="253"/>
      <c r="AQ1084" s="253"/>
      <c r="AR1084" s="253"/>
      <c r="AS1084" s="253"/>
      <c r="AT1084" s="253"/>
      <c r="AU1084" s="253"/>
      <c r="AV1084" s="253"/>
      <c r="AW1084" s="253"/>
      <c r="AX1084" s="253"/>
      <c r="AY1084" s="253"/>
      <c r="AZ1084" s="253"/>
      <c r="BA1084" s="253"/>
      <c r="BB1084" s="253"/>
      <c r="BC1084" s="253"/>
      <c r="BD1084" s="253"/>
      <c r="BE1084" s="253"/>
      <c r="BF1084" s="253"/>
      <c r="BG1084" s="253"/>
    </row>
    <row r="1085" spans="3:59" s="252" customFormat="1" ht="15" customHeight="1" x14ac:dyDescent="0.25">
      <c r="C1085" s="253"/>
      <c r="D1085" s="253"/>
      <c r="E1085" s="253"/>
      <c r="F1085" s="253"/>
      <c r="G1085" s="253"/>
      <c r="H1085" s="253"/>
      <c r="I1085" s="253"/>
      <c r="J1085" s="253"/>
      <c r="K1085" s="253"/>
      <c r="L1085" s="253"/>
      <c r="M1085" s="253"/>
      <c r="N1085" s="253"/>
      <c r="O1085" s="253"/>
      <c r="P1085" s="253"/>
      <c r="Q1085" s="253"/>
      <c r="R1085" s="253"/>
      <c r="S1085" s="253"/>
      <c r="T1085" s="253"/>
      <c r="U1085" s="253"/>
      <c r="V1085" s="253"/>
      <c r="W1085" s="253"/>
      <c r="X1085" s="253"/>
      <c r="Y1085" s="253"/>
      <c r="Z1085" s="253"/>
      <c r="AA1085" s="253"/>
      <c r="AB1085" s="253"/>
      <c r="AC1085" s="253"/>
      <c r="AD1085" s="253"/>
      <c r="AE1085" s="253"/>
      <c r="AF1085" s="253"/>
      <c r="AG1085" s="253"/>
      <c r="AH1085" s="253"/>
      <c r="AI1085" s="253"/>
      <c r="AJ1085" s="253"/>
      <c r="AK1085" s="253"/>
      <c r="AL1085" s="253"/>
      <c r="AM1085" s="253"/>
      <c r="AN1085" s="253"/>
      <c r="AO1085" s="253"/>
      <c r="AP1085" s="253"/>
      <c r="AQ1085" s="253"/>
      <c r="AR1085" s="253"/>
      <c r="AS1085" s="253"/>
      <c r="AT1085" s="253"/>
      <c r="AU1085" s="253"/>
      <c r="AV1085" s="253"/>
      <c r="AW1085" s="253"/>
      <c r="AX1085" s="253"/>
      <c r="AY1085" s="253"/>
      <c r="AZ1085" s="253"/>
      <c r="BA1085" s="253"/>
      <c r="BB1085" s="253"/>
      <c r="BC1085" s="253"/>
      <c r="BD1085" s="253"/>
      <c r="BE1085" s="253"/>
      <c r="BF1085" s="253"/>
      <c r="BG1085" s="253"/>
    </row>
    <row r="1086" spans="3:59" s="252" customFormat="1" ht="15" customHeight="1" x14ac:dyDescent="0.25">
      <c r="C1086" s="253"/>
      <c r="D1086" s="253"/>
      <c r="E1086" s="253"/>
      <c r="F1086" s="253"/>
      <c r="G1086" s="253"/>
      <c r="H1086" s="253"/>
      <c r="I1086" s="253"/>
      <c r="J1086" s="253"/>
      <c r="K1086" s="253"/>
      <c r="L1086" s="253"/>
      <c r="M1086" s="253"/>
      <c r="N1086" s="253"/>
      <c r="O1086" s="253"/>
      <c r="P1086" s="253"/>
      <c r="Q1086" s="253"/>
      <c r="R1086" s="253"/>
      <c r="S1086" s="253"/>
      <c r="T1086" s="253"/>
      <c r="U1086" s="253"/>
      <c r="V1086" s="253"/>
      <c r="W1086" s="253"/>
      <c r="X1086" s="253"/>
      <c r="Y1086" s="253"/>
      <c r="Z1086" s="253"/>
      <c r="AA1086" s="253"/>
      <c r="AB1086" s="253"/>
      <c r="AC1086" s="253"/>
      <c r="AD1086" s="253"/>
      <c r="AE1086" s="253"/>
      <c r="AF1086" s="253"/>
      <c r="AG1086" s="253"/>
      <c r="AH1086" s="253"/>
      <c r="AI1086" s="253"/>
      <c r="AJ1086" s="253"/>
      <c r="AK1086" s="253"/>
      <c r="AL1086" s="253"/>
      <c r="AM1086" s="253"/>
      <c r="AN1086" s="253"/>
      <c r="AO1086" s="253"/>
      <c r="AP1086" s="253"/>
      <c r="AQ1086" s="253"/>
      <c r="AR1086" s="253"/>
      <c r="AS1086" s="253"/>
      <c r="AT1086" s="253"/>
      <c r="AU1086" s="253"/>
      <c r="AV1086" s="253"/>
      <c r="AW1086" s="253"/>
      <c r="AX1086" s="253"/>
      <c r="AY1086" s="253"/>
      <c r="AZ1086" s="253"/>
      <c r="BA1086" s="253"/>
      <c r="BB1086" s="253"/>
      <c r="BC1086" s="253"/>
      <c r="BD1086" s="253"/>
      <c r="BE1086" s="253"/>
      <c r="BF1086" s="253"/>
      <c r="BG1086" s="253"/>
    </row>
    <row r="1087" spans="3:59" s="252" customFormat="1" ht="15" customHeight="1" x14ac:dyDescent="0.25">
      <c r="C1087" s="253"/>
      <c r="D1087" s="253"/>
      <c r="E1087" s="253"/>
      <c r="F1087" s="253"/>
      <c r="G1087" s="253"/>
      <c r="H1087" s="253"/>
      <c r="I1087" s="253"/>
      <c r="J1087" s="253"/>
      <c r="K1087" s="253"/>
      <c r="L1087" s="253"/>
      <c r="M1087" s="253"/>
      <c r="N1087" s="253"/>
      <c r="O1087" s="253"/>
      <c r="P1087" s="253"/>
      <c r="Q1087" s="253"/>
      <c r="R1087" s="253"/>
      <c r="S1087" s="253"/>
      <c r="T1087" s="253"/>
      <c r="U1087" s="253"/>
      <c r="V1087" s="253"/>
      <c r="W1087" s="253"/>
      <c r="X1087" s="253"/>
      <c r="Y1087" s="253"/>
      <c r="Z1087" s="253"/>
      <c r="AA1087" s="253"/>
      <c r="AB1087" s="253"/>
      <c r="AC1087" s="253"/>
      <c r="AD1087" s="253"/>
      <c r="AE1087" s="253"/>
      <c r="AF1087" s="253"/>
      <c r="AG1087" s="253"/>
      <c r="AH1087" s="253"/>
      <c r="AI1087" s="253"/>
      <c r="AJ1087" s="253"/>
      <c r="AK1087" s="253"/>
      <c r="AL1087" s="253"/>
      <c r="AM1087" s="253"/>
      <c r="AN1087" s="253"/>
      <c r="AO1087" s="253"/>
      <c r="AP1087" s="253"/>
      <c r="AQ1087" s="253"/>
      <c r="AR1087" s="253"/>
      <c r="AS1087" s="253"/>
      <c r="AT1087" s="253"/>
      <c r="AU1087" s="253"/>
      <c r="AV1087" s="253"/>
      <c r="AW1087" s="253"/>
      <c r="AX1087" s="253"/>
      <c r="AY1087" s="253"/>
      <c r="AZ1087" s="253"/>
      <c r="BA1087" s="253"/>
      <c r="BB1087" s="253"/>
      <c r="BC1087" s="253"/>
      <c r="BD1087" s="253"/>
      <c r="BE1087" s="253"/>
      <c r="BF1087" s="253"/>
      <c r="BG1087" s="253"/>
    </row>
    <row r="1088" spans="3:59" s="252" customFormat="1" ht="15" customHeight="1" x14ac:dyDescent="0.25">
      <c r="C1088" s="253"/>
      <c r="D1088" s="253"/>
      <c r="E1088" s="253"/>
      <c r="F1088" s="253"/>
      <c r="G1088" s="253"/>
      <c r="H1088" s="253"/>
      <c r="I1088" s="253"/>
      <c r="J1088" s="253"/>
      <c r="K1088" s="253"/>
      <c r="L1088" s="253"/>
      <c r="M1088" s="253"/>
      <c r="N1088" s="253"/>
      <c r="O1088" s="253"/>
      <c r="P1088" s="253"/>
      <c r="Q1088" s="253"/>
      <c r="R1088" s="253"/>
      <c r="S1088" s="253"/>
      <c r="T1088" s="253"/>
      <c r="U1088" s="253"/>
      <c r="V1088" s="253"/>
      <c r="W1088" s="253"/>
      <c r="X1088" s="253"/>
      <c r="Y1088" s="253"/>
      <c r="Z1088" s="253"/>
      <c r="AA1088" s="253"/>
      <c r="AB1088" s="253"/>
      <c r="AC1088" s="253"/>
      <c r="AD1088" s="253"/>
      <c r="AE1088" s="253"/>
      <c r="AF1088" s="253"/>
      <c r="AG1088" s="253"/>
      <c r="AH1088" s="253"/>
      <c r="AI1088" s="253"/>
      <c r="AJ1088" s="253"/>
      <c r="AK1088" s="253"/>
      <c r="AL1088" s="253"/>
      <c r="AM1088" s="253"/>
      <c r="AN1088" s="253"/>
      <c r="AO1088" s="253"/>
      <c r="AP1088" s="253"/>
      <c r="AQ1088" s="253"/>
      <c r="AR1088" s="253"/>
      <c r="AS1088" s="253"/>
      <c r="AT1088" s="253"/>
      <c r="AU1088" s="253"/>
      <c r="AV1088" s="253"/>
      <c r="AW1088" s="253"/>
      <c r="AX1088" s="253"/>
      <c r="AY1088" s="253"/>
      <c r="AZ1088" s="253"/>
      <c r="BA1088" s="253"/>
      <c r="BB1088" s="253"/>
      <c r="BC1088" s="253"/>
      <c r="BD1088" s="253"/>
      <c r="BE1088" s="253"/>
      <c r="BF1088" s="253"/>
      <c r="BG1088" s="253"/>
    </row>
    <row r="1089" spans="3:59" s="252" customFormat="1" ht="15" customHeight="1" x14ac:dyDescent="0.25">
      <c r="C1089" s="253"/>
      <c r="D1089" s="253"/>
      <c r="E1089" s="253"/>
      <c r="F1089" s="253"/>
      <c r="G1089" s="253"/>
      <c r="H1089" s="253"/>
      <c r="I1089" s="253"/>
      <c r="J1089" s="253"/>
      <c r="K1089" s="253"/>
      <c r="L1089" s="253"/>
      <c r="M1089" s="253"/>
      <c r="N1089" s="253"/>
      <c r="O1089" s="253"/>
      <c r="P1089" s="253"/>
      <c r="Q1089" s="253"/>
      <c r="R1089" s="253"/>
      <c r="S1089" s="253"/>
      <c r="T1089" s="253"/>
      <c r="U1089" s="253"/>
      <c r="V1089" s="253"/>
      <c r="W1089" s="253"/>
      <c r="X1089" s="253"/>
      <c r="Y1089" s="253"/>
      <c r="Z1089" s="253"/>
      <c r="AA1089" s="253"/>
      <c r="AB1089" s="253"/>
      <c r="AC1089" s="253"/>
      <c r="AD1089" s="253"/>
      <c r="AE1089" s="253"/>
      <c r="AF1089" s="253"/>
      <c r="AG1089" s="253"/>
      <c r="AH1089" s="253"/>
      <c r="AI1089" s="253"/>
      <c r="AJ1089" s="253"/>
      <c r="AK1089" s="253"/>
      <c r="AL1089" s="253"/>
      <c r="AM1089" s="253"/>
      <c r="AN1089" s="253"/>
      <c r="AO1089" s="253"/>
      <c r="AP1089" s="253"/>
      <c r="AQ1089" s="253"/>
      <c r="AR1089" s="253"/>
      <c r="AS1089" s="253"/>
      <c r="AT1089" s="253"/>
      <c r="AU1089" s="253"/>
      <c r="AV1089" s="253"/>
      <c r="AW1089" s="253"/>
      <c r="AX1089" s="253"/>
      <c r="AY1089" s="253"/>
      <c r="AZ1089" s="253"/>
      <c r="BA1089" s="253"/>
      <c r="BB1089" s="253"/>
      <c r="BC1089" s="253"/>
      <c r="BD1089" s="253"/>
      <c r="BE1089" s="253"/>
      <c r="BF1089" s="253"/>
      <c r="BG1089" s="253"/>
    </row>
    <row r="1090" spans="3:59" s="252" customFormat="1" ht="15" customHeight="1" x14ac:dyDescent="0.25">
      <c r="C1090" s="253"/>
      <c r="D1090" s="253"/>
      <c r="E1090" s="253"/>
      <c r="F1090" s="253"/>
      <c r="G1090" s="253"/>
      <c r="H1090" s="253"/>
      <c r="I1090" s="253"/>
      <c r="J1090" s="253"/>
      <c r="K1090" s="253"/>
      <c r="L1090" s="253"/>
      <c r="M1090" s="253"/>
      <c r="N1090" s="253"/>
      <c r="O1090" s="253"/>
      <c r="P1090" s="253"/>
      <c r="Q1090" s="253"/>
      <c r="R1090" s="253"/>
      <c r="S1090" s="253"/>
      <c r="T1090" s="253"/>
      <c r="U1090" s="253"/>
      <c r="V1090" s="253"/>
      <c r="W1090" s="253"/>
      <c r="X1090" s="253"/>
      <c r="Y1090" s="253"/>
      <c r="Z1090" s="253"/>
      <c r="AA1090" s="253"/>
      <c r="AB1090" s="253"/>
      <c r="AC1090" s="253"/>
      <c r="AD1090" s="253"/>
      <c r="AE1090" s="253"/>
      <c r="AF1090" s="253"/>
      <c r="AG1090" s="253"/>
      <c r="AH1090" s="253"/>
      <c r="AI1090" s="253"/>
      <c r="AJ1090" s="253"/>
      <c r="AK1090" s="253"/>
      <c r="AL1090" s="253"/>
      <c r="AM1090" s="253"/>
      <c r="AN1090" s="253"/>
      <c r="AO1090" s="253"/>
      <c r="AP1090" s="253"/>
      <c r="AQ1090" s="253"/>
      <c r="AR1090" s="253"/>
      <c r="AS1090" s="253"/>
      <c r="AT1090" s="253"/>
      <c r="AU1090" s="253"/>
      <c r="AV1090" s="253"/>
      <c r="AW1090" s="253"/>
      <c r="AX1090" s="253"/>
      <c r="AY1090" s="253"/>
      <c r="AZ1090" s="253"/>
      <c r="BA1090" s="253"/>
      <c r="BB1090" s="253"/>
      <c r="BC1090" s="253"/>
      <c r="BD1090" s="253"/>
      <c r="BE1090" s="253"/>
      <c r="BF1090" s="253"/>
      <c r="BG1090" s="253"/>
    </row>
    <row r="1091" spans="3:59" s="252" customFormat="1" ht="15" customHeight="1" x14ac:dyDescent="0.25">
      <c r="C1091" s="253"/>
      <c r="D1091" s="253"/>
      <c r="E1091" s="253"/>
      <c r="F1091" s="253"/>
      <c r="G1091" s="253"/>
      <c r="H1091" s="253"/>
      <c r="I1091" s="253"/>
      <c r="J1091" s="253"/>
      <c r="K1091" s="253"/>
      <c r="L1091" s="253"/>
      <c r="M1091" s="253"/>
      <c r="N1091" s="253"/>
      <c r="O1091" s="253"/>
      <c r="P1091" s="253"/>
      <c r="Q1091" s="253"/>
      <c r="R1091" s="253"/>
      <c r="S1091" s="253"/>
      <c r="T1091" s="253"/>
      <c r="U1091" s="253"/>
      <c r="V1091" s="253"/>
      <c r="W1091" s="253"/>
      <c r="X1091" s="253"/>
      <c r="Y1091" s="253"/>
      <c r="Z1091" s="253"/>
      <c r="AA1091" s="253"/>
      <c r="AB1091" s="253"/>
      <c r="AC1091" s="253"/>
      <c r="AD1091" s="253"/>
      <c r="AE1091" s="253"/>
      <c r="AF1091" s="253"/>
      <c r="AG1091" s="253"/>
      <c r="AH1091" s="253"/>
      <c r="AI1091" s="253"/>
      <c r="AJ1091" s="253"/>
      <c r="AK1091" s="253"/>
      <c r="AL1091" s="253"/>
      <c r="AM1091" s="253"/>
      <c r="AN1091" s="253"/>
      <c r="AO1091" s="253"/>
      <c r="AP1091" s="253"/>
      <c r="AQ1091" s="253"/>
      <c r="AR1091" s="253"/>
      <c r="AS1091" s="253"/>
      <c r="AT1091" s="253"/>
      <c r="AU1091" s="253"/>
      <c r="AV1091" s="253"/>
      <c r="AW1091" s="253"/>
      <c r="AX1091" s="253"/>
      <c r="AY1091" s="253"/>
      <c r="AZ1091" s="253"/>
      <c r="BA1091" s="253"/>
      <c r="BB1091" s="253"/>
      <c r="BC1091" s="253"/>
      <c r="BD1091" s="253"/>
      <c r="BE1091" s="253"/>
      <c r="BF1091" s="253"/>
      <c r="BG1091" s="253"/>
    </row>
    <row r="1092" spans="3:59" s="252" customFormat="1" ht="15" customHeight="1" x14ac:dyDescent="0.25">
      <c r="C1092" s="253"/>
      <c r="D1092" s="253"/>
      <c r="E1092" s="253"/>
      <c r="F1092" s="253"/>
      <c r="G1092" s="253"/>
      <c r="H1092" s="253"/>
      <c r="I1092" s="253"/>
      <c r="J1092" s="253"/>
      <c r="K1092" s="253"/>
      <c r="L1092" s="253"/>
      <c r="M1092" s="253"/>
      <c r="N1092" s="253"/>
      <c r="O1092" s="253"/>
      <c r="P1092" s="253"/>
      <c r="Q1092" s="253"/>
      <c r="R1092" s="253"/>
      <c r="S1092" s="253"/>
      <c r="T1092" s="253"/>
      <c r="U1092" s="253"/>
      <c r="V1092" s="253"/>
      <c r="W1092" s="253"/>
      <c r="X1092" s="253"/>
      <c r="Y1092" s="253"/>
      <c r="Z1092" s="253"/>
      <c r="AA1092" s="253"/>
      <c r="AB1092" s="253"/>
      <c r="AC1092" s="253"/>
      <c r="AD1092" s="253"/>
      <c r="AE1092" s="253"/>
      <c r="AF1092" s="253"/>
      <c r="AG1092" s="253"/>
      <c r="AH1092" s="253"/>
      <c r="AI1092" s="253"/>
      <c r="AJ1092" s="253"/>
      <c r="AK1092" s="253"/>
      <c r="AL1092" s="253"/>
      <c r="AM1092" s="253"/>
      <c r="AN1092" s="253"/>
      <c r="AO1092" s="253"/>
      <c r="AP1092" s="253"/>
      <c r="AQ1092" s="253"/>
      <c r="AR1092" s="253"/>
      <c r="AS1092" s="253"/>
      <c r="AT1092" s="253"/>
      <c r="AU1092" s="253"/>
      <c r="AV1092" s="253"/>
      <c r="AW1092" s="253"/>
      <c r="AX1092" s="253"/>
      <c r="AY1092" s="253"/>
      <c r="AZ1092" s="253"/>
      <c r="BA1092" s="253"/>
      <c r="BB1092" s="253"/>
      <c r="BC1092" s="253"/>
      <c r="BD1092" s="253"/>
      <c r="BE1092" s="253"/>
      <c r="BF1092" s="253"/>
      <c r="BG1092" s="253"/>
    </row>
    <row r="1093" spans="3:59" s="252" customFormat="1" ht="15" customHeight="1" x14ac:dyDescent="0.25">
      <c r="C1093" s="253"/>
      <c r="D1093" s="253"/>
      <c r="E1093" s="253"/>
      <c r="F1093" s="253"/>
      <c r="G1093" s="253"/>
      <c r="H1093" s="253"/>
      <c r="I1093" s="253"/>
      <c r="J1093" s="253"/>
      <c r="K1093" s="253"/>
      <c r="L1093" s="253"/>
      <c r="M1093" s="253"/>
      <c r="N1093" s="253"/>
      <c r="O1093" s="253"/>
      <c r="P1093" s="253"/>
      <c r="Q1093" s="253"/>
      <c r="R1093" s="253"/>
      <c r="S1093" s="253"/>
      <c r="T1093" s="253"/>
      <c r="U1093" s="253"/>
      <c r="V1093" s="253"/>
      <c r="W1093" s="253"/>
      <c r="X1093" s="253"/>
      <c r="Y1093" s="253"/>
      <c r="Z1093" s="253"/>
      <c r="AA1093" s="253"/>
      <c r="AB1093" s="253"/>
      <c r="AC1093" s="253"/>
      <c r="AD1093" s="253"/>
      <c r="AE1093" s="253"/>
      <c r="AF1093" s="253"/>
      <c r="AG1093" s="253"/>
      <c r="AH1093" s="253"/>
      <c r="AI1093" s="253"/>
      <c r="AJ1093" s="253"/>
      <c r="AK1093" s="253"/>
      <c r="AL1093" s="253"/>
      <c r="AM1093" s="253"/>
      <c r="AN1093" s="253"/>
      <c r="AO1093" s="253"/>
      <c r="AP1093" s="253"/>
      <c r="AQ1093" s="253"/>
      <c r="AR1093" s="253"/>
      <c r="AS1093" s="253"/>
      <c r="AT1093" s="253"/>
      <c r="AU1093" s="253"/>
      <c r="AV1093" s="253"/>
      <c r="AW1093" s="253"/>
      <c r="AX1093" s="253"/>
      <c r="AY1093" s="253"/>
      <c r="AZ1093" s="253"/>
      <c r="BA1093" s="253"/>
      <c r="BB1093" s="253"/>
      <c r="BC1093" s="253"/>
      <c r="BD1093" s="253"/>
      <c r="BE1093" s="253"/>
      <c r="BF1093" s="253"/>
      <c r="BG1093" s="253"/>
    </row>
    <row r="1094" spans="3:59" s="252" customFormat="1" ht="15" customHeight="1" x14ac:dyDescent="0.25">
      <c r="C1094" s="253"/>
      <c r="D1094" s="253"/>
      <c r="E1094" s="253"/>
      <c r="F1094" s="253"/>
      <c r="G1094" s="253"/>
      <c r="H1094" s="253"/>
      <c r="I1094" s="253"/>
      <c r="J1094" s="253"/>
      <c r="K1094" s="253"/>
      <c r="L1094" s="253"/>
      <c r="M1094" s="253"/>
      <c r="N1094" s="253"/>
      <c r="O1094" s="253"/>
      <c r="P1094" s="253"/>
      <c r="Q1094" s="253"/>
      <c r="R1094" s="253"/>
      <c r="S1094" s="253"/>
      <c r="T1094" s="253"/>
      <c r="U1094" s="253"/>
      <c r="V1094" s="253"/>
      <c r="W1094" s="253"/>
      <c r="X1094" s="253"/>
      <c r="Y1094" s="253"/>
      <c r="Z1094" s="253"/>
      <c r="AA1094" s="253"/>
      <c r="AB1094" s="253"/>
      <c r="AC1094" s="253"/>
      <c r="AD1094" s="253"/>
      <c r="AE1094" s="253"/>
      <c r="AF1094" s="253"/>
      <c r="AG1094" s="253"/>
      <c r="AH1094" s="253"/>
      <c r="AI1094" s="253"/>
      <c r="AJ1094" s="253"/>
      <c r="AK1094" s="253"/>
      <c r="AL1094" s="253"/>
      <c r="AM1094" s="253"/>
      <c r="AN1094" s="253"/>
      <c r="AO1094" s="253"/>
      <c r="AP1094" s="253"/>
      <c r="AQ1094" s="253"/>
      <c r="AR1094" s="253"/>
      <c r="AS1094" s="253"/>
      <c r="AT1094" s="253"/>
      <c r="AU1094" s="253"/>
      <c r="AV1094" s="253"/>
      <c r="AW1094" s="253"/>
      <c r="AX1094" s="253"/>
      <c r="AY1094" s="253"/>
      <c r="AZ1094" s="253"/>
      <c r="BA1094" s="253"/>
      <c r="BB1094" s="253"/>
      <c r="BC1094" s="253"/>
      <c r="BD1094" s="253"/>
      <c r="BE1094" s="253"/>
      <c r="BF1094" s="253"/>
      <c r="BG1094" s="253"/>
    </row>
    <row r="1095" spans="3:59" s="252" customFormat="1" ht="15" customHeight="1" x14ac:dyDescent="0.25">
      <c r="C1095" s="253"/>
      <c r="D1095" s="253"/>
      <c r="E1095" s="253"/>
      <c r="F1095" s="253"/>
      <c r="G1095" s="253"/>
      <c r="H1095" s="253"/>
      <c r="I1095" s="253"/>
      <c r="J1095" s="253"/>
      <c r="K1095" s="253"/>
      <c r="L1095" s="253"/>
      <c r="M1095" s="253"/>
      <c r="N1095" s="253"/>
      <c r="O1095" s="253"/>
      <c r="P1095" s="253"/>
      <c r="Q1095" s="253"/>
      <c r="R1095" s="253"/>
      <c r="S1095" s="253"/>
      <c r="T1095" s="253"/>
      <c r="U1095" s="253"/>
      <c r="V1095" s="253"/>
      <c r="W1095" s="253"/>
      <c r="X1095" s="253"/>
      <c r="Y1095" s="253"/>
      <c r="Z1095" s="253"/>
      <c r="AA1095" s="253"/>
      <c r="AB1095" s="253"/>
      <c r="AC1095" s="253"/>
      <c r="AD1095" s="253"/>
      <c r="AE1095" s="253"/>
      <c r="AF1095" s="253"/>
      <c r="AG1095" s="253"/>
      <c r="AH1095" s="253"/>
      <c r="AI1095" s="253"/>
      <c r="AJ1095" s="253"/>
      <c r="AK1095" s="253"/>
      <c r="AL1095" s="253"/>
      <c r="AM1095" s="253"/>
      <c r="AN1095" s="253"/>
      <c r="AO1095" s="253"/>
      <c r="AP1095" s="253"/>
      <c r="AQ1095" s="253"/>
      <c r="AR1095" s="253"/>
      <c r="AS1095" s="253"/>
      <c r="AT1095" s="253"/>
      <c r="AU1095" s="253"/>
      <c r="AV1095" s="253"/>
      <c r="AW1095" s="253"/>
      <c r="AX1095" s="253"/>
      <c r="AY1095" s="253"/>
      <c r="AZ1095" s="253"/>
      <c r="BA1095" s="253"/>
      <c r="BB1095" s="253"/>
      <c r="BC1095" s="253"/>
      <c r="BD1095" s="253"/>
      <c r="BE1095" s="253"/>
      <c r="BF1095" s="253"/>
      <c r="BG1095" s="253"/>
    </row>
    <row r="1096" spans="3:59" s="252" customFormat="1" ht="15" customHeight="1" x14ac:dyDescent="0.25">
      <c r="C1096" s="253"/>
      <c r="D1096" s="253"/>
      <c r="E1096" s="253"/>
      <c r="F1096" s="253"/>
      <c r="G1096" s="253"/>
      <c r="H1096" s="253"/>
      <c r="I1096" s="253"/>
      <c r="J1096" s="253"/>
      <c r="K1096" s="253"/>
      <c r="L1096" s="253"/>
      <c r="M1096" s="253"/>
      <c r="N1096" s="253"/>
      <c r="O1096" s="253"/>
      <c r="P1096" s="253"/>
      <c r="Q1096" s="253"/>
      <c r="R1096" s="253"/>
      <c r="S1096" s="253"/>
      <c r="T1096" s="253"/>
      <c r="U1096" s="253"/>
      <c r="V1096" s="253"/>
      <c r="W1096" s="253"/>
      <c r="X1096" s="253"/>
      <c r="Y1096" s="253"/>
      <c r="Z1096" s="253"/>
      <c r="AA1096" s="253"/>
      <c r="AB1096" s="253"/>
      <c r="AC1096" s="253"/>
      <c r="AD1096" s="253"/>
      <c r="AE1096" s="253"/>
      <c r="AF1096" s="253"/>
      <c r="AG1096" s="253"/>
      <c r="AH1096" s="253"/>
      <c r="AI1096" s="253"/>
      <c r="AJ1096" s="253"/>
      <c r="AK1096" s="253"/>
      <c r="AL1096" s="253"/>
      <c r="AM1096" s="253"/>
      <c r="AN1096" s="253"/>
      <c r="AO1096" s="253"/>
      <c r="AP1096" s="253"/>
      <c r="AQ1096" s="253"/>
      <c r="AR1096" s="253"/>
      <c r="AS1096" s="253"/>
      <c r="AT1096" s="253"/>
      <c r="AU1096" s="253"/>
      <c r="AV1096" s="253"/>
      <c r="AW1096" s="253"/>
      <c r="AX1096" s="253"/>
      <c r="AY1096" s="253"/>
      <c r="AZ1096" s="253"/>
      <c r="BA1096" s="253"/>
      <c r="BB1096" s="253"/>
      <c r="BC1096" s="253"/>
      <c r="BD1096" s="253"/>
      <c r="BE1096" s="253"/>
      <c r="BF1096" s="253"/>
      <c r="BG1096" s="253"/>
    </row>
    <row r="1097" spans="3:59" s="252" customFormat="1" ht="15" customHeight="1" x14ac:dyDescent="0.25">
      <c r="C1097" s="253"/>
      <c r="D1097" s="253"/>
      <c r="E1097" s="253"/>
      <c r="F1097" s="253"/>
      <c r="G1097" s="253"/>
      <c r="H1097" s="253"/>
      <c r="I1097" s="253"/>
      <c r="J1097" s="253"/>
      <c r="K1097" s="253"/>
      <c r="L1097" s="253"/>
      <c r="M1097" s="253"/>
      <c r="N1097" s="253"/>
      <c r="O1097" s="253"/>
      <c r="P1097" s="253"/>
      <c r="Q1097" s="253"/>
      <c r="R1097" s="253"/>
      <c r="S1097" s="253"/>
      <c r="T1097" s="253"/>
      <c r="U1097" s="253"/>
      <c r="V1097" s="253"/>
      <c r="W1097" s="253"/>
      <c r="X1097" s="253"/>
      <c r="Y1097" s="253"/>
      <c r="Z1097" s="253"/>
      <c r="AA1097" s="253"/>
      <c r="AB1097" s="253"/>
      <c r="AC1097" s="253"/>
      <c r="AD1097" s="253"/>
      <c r="AE1097" s="253"/>
      <c r="AF1097" s="253"/>
      <c r="AG1097" s="253"/>
      <c r="AH1097" s="253"/>
      <c r="AI1097" s="253"/>
      <c r="AJ1097" s="253"/>
      <c r="AK1097" s="253"/>
      <c r="AL1097" s="253"/>
      <c r="AM1097" s="253"/>
      <c r="AN1097" s="253"/>
      <c r="AO1097" s="253"/>
      <c r="AP1097" s="253"/>
      <c r="AQ1097" s="253"/>
      <c r="AR1097" s="253"/>
      <c r="AS1097" s="253"/>
      <c r="AT1097" s="253"/>
      <c r="AU1097" s="253"/>
      <c r="AV1097" s="253"/>
      <c r="AW1097" s="253"/>
      <c r="AX1097" s="253"/>
      <c r="AY1097" s="253"/>
      <c r="AZ1097" s="253"/>
      <c r="BA1097" s="253"/>
      <c r="BB1097" s="253"/>
      <c r="BC1097" s="253"/>
      <c r="BD1097" s="253"/>
      <c r="BE1097" s="253"/>
      <c r="BF1097" s="253"/>
      <c r="BG1097" s="253"/>
    </row>
    <row r="1098" spans="3:59" s="252" customFormat="1" ht="15" customHeight="1" x14ac:dyDescent="0.25">
      <c r="C1098" s="253"/>
      <c r="D1098" s="253"/>
      <c r="E1098" s="253"/>
      <c r="F1098" s="253"/>
      <c r="G1098" s="253"/>
      <c r="H1098" s="253"/>
      <c r="I1098" s="253"/>
      <c r="J1098" s="253"/>
      <c r="K1098" s="253"/>
      <c r="L1098" s="253"/>
      <c r="M1098" s="253"/>
      <c r="N1098" s="253"/>
      <c r="O1098" s="253"/>
      <c r="P1098" s="253"/>
      <c r="Q1098" s="253"/>
      <c r="R1098" s="253"/>
      <c r="S1098" s="253"/>
      <c r="T1098" s="253"/>
      <c r="U1098" s="253"/>
      <c r="V1098" s="253"/>
      <c r="W1098" s="253"/>
      <c r="X1098" s="253"/>
      <c r="Y1098" s="253"/>
      <c r="Z1098" s="253"/>
      <c r="AA1098" s="253"/>
      <c r="AB1098" s="253"/>
      <c r="AC1098" s="253"/>
      <c r="AD1098" s="253"/>
      <c r="AE1098" s="253"/>
      <c r="AF1098" s="253"/>
      <c r="AG1098" s="253"/>
      <c r="AH1098" s="253"/>
      <c r="AI1098" s="253"/>
      <c r="AJ1098" s="253"/>
      <c r="AK1098" s="253"/>
      <c r="AL1098" s="253"/>
      <c r="AM1098" s="253"/>
      <c r="AN1098" s="253"/>
      <c r="AO1098" s="253"/>
      <c r="AP1098" s="253"/>
      <c r="AQ1098" s="253"/>
      <c r="AR1098" s="253"/>
      <c r="AS1098" s="253"/>
      <c r="AT1098" s="253"/>
      <c r="AU1098" s="253"/>
      <c r="AV1098" s="253"/>
      <c r="AW1098" s="253"/>
      <c r="AX1098" s="253"/>
      <c r="AY1098" s="253"/>
      <c r="AZ1098" s="253"/>
      <c r="BA1098" s="253"/>
      <c r="BB1098" s="253"/>
      <c r="BC1098" s="253"/>
      <c r="BD1098" s="253"/>
      <c r="BE1098" s="253"/>
      <c r="BF1098" s="253"/>
      <c r="BG1098" s="253"/>
    </row>
    <row r="1099" spans="3:59" s="252" customFormat="1" ht="15" customHeight="1" x14ac:dyDescent="0.25">
      <c r="C1099" s="253"/>
      <c r="D1099" s="253"/>
      <c r="E1099" s="253"/>
      <c r="F1099" s="253"/>
      <c r="G1099" s="253"/>
      <c r="H1099" s="253"/>
      <c r="I1099" s="253"/>
      <c r="J1099" s="253"/>
      <c r="K1099" s="253"/>
      <c r="L1099" s="253"/>
      <c r="M1099" s="253"/>
      <c r="N1099" s="253"/>
      <c r="O1099" s="253"/>
      <c r="P1099" s="253"/>
      <c r="Q1099" s="253"/>
      <c r="R1099" s="253"/>
      <c r="S1099" s="253"/>
      <c r="T1099" s="253"/>
      <c r="U1099" s="253"/>
      <c r="V1099" s="253"/>
      <c r="W1099" s="253"/>
      <c r="X1099" s="253"/>
      <c r="Y1099" s="253"/>
      <c r="Z1099" s="253"/>
      <c r="AA1099" s="253"/>
      <c r="AB1099" s="253"/>
      <c r="AC1099" s="253"/>
      <c r="AD1099" s="253"/>
      <c r="AE1099" s="253"/>
      <c r="AF1099" s="253"/>
      <c r="AG1099" s="253"/>
      <c r="AH1099" s="253"/>
      <c r="AI1099" s="253"/>
      <c r="AJ1099" s="253"/>
      <c r="AK1099" s="253"/>
      <c r="AL1099" s="253"/>
      <c r="AM1099" s="253"/>
      <c r="AN1099" s="253"/>
      <c r="AO1099" s="253"/>
      <c r="AP1099" s="253"/>
      <c r="AQ1099" s="253"/>
      <c r="AR1099" s="253"/>
      <c r="AS1099" s="253"/>
      <c r="AT1099" s="253"/>
      <c r="AU1099" s="253"/>
      <c r="AV1099" s="253"/>
      <c r="AW1099" s="253"/>
      <c r="AX1099" s="253"/>
      <c r="AY1099" s="253"/>
      <c r="AZ1099" s="253"/>
      <c r="BA1099" s="253"/>
      <c r="BB1099" s="253"/>
      <c r="BC1099" s="253"/>
      <c r="BD1099" s="253"/>
      <c r="BE1099" s="253"/>
      <c r="BF1099" s="253"/>
      <c r="BG1099" s="253"/>
    </row>
    <row r="1100" spans="3:59" s="252" customFormat="1" ht="15" customHeight="1" x14ac:dyDescent="0.25">
      <c r="C1100" s="253"/>
      <c r="D1100" s="253"/>
      <c r="E1100" s="253"/>
      <c r="F1100" s="253"/>
      <c r="G1100" s="253"/>
      <c r="H1100" s="253"/>
      <c r="I1100" s="253"/>
      <c r="J1100" s="253"/>
      <c r="K1100" s="253"/>
      <c r="L1100" s="253"/>
      <c r="M1100" s="253"/>
      <c r="N1100" s="253"/>
      <c r="O1100" s="253"/>
      <c r="P1100" s="253"/>
      <c r="Q1100" s="253"/>
      <c r="R1100" s="253"/>
      <c r="S1100" s="253"/>
      <c r="T1100" s="253"/>
      <c r="U1100" s="253"/>
      <c r="V1100" s="253"/>
      <c r="W1100" s="253"/>
      <c r="X1100" s="253"/>
      <c r="Y1100" s="253"/>
      <c r="Z1100" s="253"/>
      <c r="AA1100" s="253"/>
      <c r="AB1100" s="253"/>
      <c r="AC1100" s="253"/>
      <c r="AD1100" s="253"/>
      <c r="AE1100" s="253"/>
      <c r="AF1100" s="253"/>
      <c r="AG1100" s="253"/>
      <c r="AH1100" s="253"/>
      <c r="AI1100" s="253"/>
      <c r="AJ1100" s="253"/>
      <c r="AK1100" s="253"/>
      <c r="AL1100" s="253"/>
      <c r="AM1100" s="253"/>
      <c r="AN1100" s="253"/>
      <c r="AO1100" s="253"/>
      <c r="AP1100" s="253"/>
      <c r="AQ1100" s="253"/>
      <c r="AR1100" s="253"/>
      <c r="AS1100" s="253"/>
      <c r="AT1100" s="253"/>
      <c r="AU1100" s="253"/>
      <c r="AV1100" s="253"/>
      <c r="AW1100" s="253"/>
      <c r="AX1100" s="253"/>
      <c r="AY1100" s="253"/>
      <c r="AZ1100" s="253"/>
      <c r="BA1100" s="253"/>
      <c r="BB1100" s="253"/>
      <c r="BC1100" s="253"/>
      <c r="BD1100" s="253"/>
      <c r="BE1100" s="253"/>
      <c r="BF1100" s="253"/>
      <c r="BG1100" s="253"/>
    </row>
    <row r="1101" spans="3:59" s="252" customFormat="1" ht="15" customHeight="1" x14ac:dyDescent="0.25">
      <c r="C1101" s="253"/>
      <c r="D1101" s="253"/>
      <c r="E1101" s="253"/>
      <c r="F1101" s="253"/>
      <c r="G1101" s="253"/>
      <c r="H1101" s="253"/>
      <c r="I1101" s="253"/>
      <c r="J1101" s="253"/>
      <c r="K1101" s="253"/>
      <c r="L1101" s="253"/>
      <c r="M1101" s="253"/>
      <c r="N1101" s="253"/>
      <c r="O1101" s="253"/>
      <c r="P1101" s="253"/>
      <c r="Q1101" s="253"/>
      <c r="R1101" s="253"/>
      <c r="S1101" s="253"/>
      <c r="T1101" s="253"/>
      <c r="U1101" s="253"/>
      <c r="V1101" s="253"/>
      <c r="W1101" s="253"/>
      <c r="X1101" s="253"/>
      <c r="Y1101" s="253"/>
      <c r="Z1101" s="253"/>
      <c r="AA1101" s="253"/>
      <c r="AB1101" s="253"/>
      <c r="AC1101" s="253"/>
      <c r="AD1101" s="253"/>
      <c r="AE1101" s="253"/>
      <c r="AF1101" s="253"/>
      <c r="AG1101" s="253"/>
      <c r="AH1101" s="253"/>
      <c r="AI1101" s="253"/>
      <c r="AJ1101" s="253"/>
      <c r="AK1101" s="253"/>
      <c r="AL1101" s="253"/>
      <c r="AM1101" s="253"/>
      <c r="AN1101" s="253"/>
      <c r="AO1101" s="253"/>
      <c r="AP1101" s="253"/>
      <c r="AQ1101" s="253"/>
      <c r="AR1101" s="253"/>
      <c r="AS1101" s="253"/>
      <c r="AT1101" s="253"/>
      <c r="AU1101" s="253"/>
      <c r="AV1101" s="253"/>
      <c r="AW1101" s="253"/>
      <c r="AX1101" s="253"/>
      <c r="AY1101" s="253"/>
      <c r="AZ1101" s="253"/>
      <c r="BA1101" s="253"/>
      <c r="BB1101" s="253"/>
      <c r="BC1101" s="253"/>
      <c r="BD1101" s="253"/>
      <c r="BE1101" s="253"/>
      <c r="BF1101" s="253"/>
      <c r="BG1101" s="253"/>
    </row>
    <row r="1102" spans="3:59" s="252" customFormat="1" ht="15" customHeight="1" x14ac:dyDescent="0.25">
      <c r="C1102" s="253"/>
      <c r="D1102" s="253"/>
      <c r="E1102" s="253"/>
      <c r="F1102" s="253"/>
      <c r="G1102" s="253"/>
      <c r="H1102" s="253"/>
      <c r="I1102" s="253"/>
      <c r="J1102" s="253"/>
      <c r="K1102" s="253"/>
      <c r="L1102" s="253"/>
      <c r="M1102" s="253"/>
      <c r="N1102" s="253"/>
      <c r="O1102" s="253"/>
      <c r="P1102" s="253"/>
      <c r="Q1102" s="253"/>
      <c r="R1102" s="253"/>
      <c r="S1102" s="253"/>
      <c r="T1102" s="253"/>
      <c r="U1102" s="253"/>
      <c r="V1102" s="253"/>
      <c r="W1102" s="253"/>
      <c r="X1102" s="253"/>
      <c r="Y1102" s="253"/>
      <c r="Z1102" s="253"/>
      <c r="AA1102" s="253"/>
      <c r="AB1102" s="253"/>
      <c r="AC1102" s="253"/>
      <c r="AD1102" s="253"/>
      <c r="AE1102" s="253"/>
      <c r="AF1102" s="253"/>
      <c r="AG1102" s="253"/>
      <c r="AH1102" s="253"/>
      <c r="AI1102" s="253"/>
      <c r="AJ1102" s="253"/>
      <c r="AK1102" s="253"/>
      <c r="AL1102" s="253"/>
      <c r="AM1102" s="253"/>
      <c r="AN1102" s="253"/>
      <c r="AO1102" s="253"/>
      <c r="AP1102" s="253"/>
      <c r="AQ1102" s="253"/>
      <c r="AR1102" s="253"/>
      <c r="AS1102" s="253"/>
      <c r="AT1102" s="253"/>
      <c r="AU1102" s="253"/>
      <c r="AV1102" s="253"/>
      <c r="AW1102" s="253"/>
      <c r="AX1102" s="253"/>
      <c r="AY1102" s="253"/>
      <c r="AZ1102" s="253"/>
      <c r="BA1102" s="253"/>
      <c r="BB1102" s="253"/>
      <c r="BC1102" s="253"/>
      <c r="BD1102" s="253"/>
      <c r="BE1102" s="253"/>
      <c r="BF1102" s="253"/>
      <c r="BG1102" s="253"/>
    </row>
    <row r="1103" spans="3:59" s="252" customFormat="1" ht="15" customHeight="1" x14ac:dyDescent="0.25">
      <c r="C1103" s="253"/>
      <c r="D1103" s="253"/>
      <c r="E1103" s="253"/>
      <c r="F1103" s="253"/>
      <c r="G1103" s="253"/>
      <c r="H1103" s="253"/>
      <c r="I1103" s="253"/>
      <c r="J1103" s="253"/>
      <c r="K1103" s="253"/>
      <c r="L1103" s="253"/>
      <c r="M1103" s="253"/>
      <c r="N1103" s="253"/>
      <c r="O1103" s="253"/>
      <c r="P1103" s="253"/>
      <c r="Q1103" s="253"/>
      <c r="R1103" s="253"/>
      <c r="S1103" s="253"/>
      <c r="T1103" s="253"/>
      <c r="U1103" s="253"/>
      <c r="V1103" s="253"/>
      <c r="W1103" s="253"/>
      <c r="X1103" s="253"/>
      <c r="Y1103" s="253"/>
      <c r="Z1103" s="253"/>
      <c r="AA1103" s="253"/>
      <c r="AB1103" s="253"/>
      <c r="AC1103" s="253"/>
      <c r="AD1103" s="253"/>
      <c r="AE1103" s="253"/>
      <c r="AF1103" s="253"/>
      <c r="AG1103" s="253"/>
      <c r="AH1103" s="253"/>
      <c r="AI1103" s="253"/>
      <c r="AJ1103" s="253"/>
      <c r="AK1103" s="253"/>
      <c r="AL1103" s="253"/>
      <c r="AM1103" s="253"/>
      <c r="AN1103" s="253"/>
      <c r="AO1103" s="253"/>
      <c r="AP1103" s="253"/>
      <c r="AQ1103" s="253"/>
      <c r="AR1103" s="253"/>
      <c r="AS1103" s="253"/>
      <c r="AT1103" s="253"/>
      <c r="AU1103" s="253"/>
      <c r="AV1103" s="253"/>
      <c r="AW1103" s="253"/>
      <c r="AX1103" s="253"/>
      <c r="AY1103" s="253"/>
      <c r="AZ1103" s="253"/>
      <c r="BA1103" s="253"/>
      <c r="BB1103" s="253"/>
      <c r="BC1103" s="253"/>
      <c r="BD1103" s="253"/>
      <c r="BE1103" s="253"/>
      <c r="BF1103" s="253"/>
      <c r="BG1103" s="253"/>
    </row>
    <row r="1104" spans="3:59" s="252" customFormat="1" ht="15" customHeight="1" x14ac:dyDescent="0.25">
      <c r="C1104" s="253"/>
      <c r="D1104" s="253"/>
      <c r="E1104" s="253"/>
      <c r="F1104" s="253"/>
      <c r="G1104" s="253"/>
      <c r="H1104" s="253"/>
      <c r="I1104" s="253"/>
      <c r="J1104" s="253"/>
      <c r="K1104" s="253"/>
      <c r="L1104" s="253"/>
      <c r="M1104" s="253"/>
      <c r="N1104" s="253"/>
      <c r="O1104" s="253"/>
      <c r="P1104" s="253"/>
      <c r="Q1104" s="253"/>
      <c r="R1104" s="253"/>
      <c r="S1104" s="253"/>
      <c r="T1104" s="253"/>
      <c r="U1104" s="253"/>
      <c r="V1104" s="253"/>
      <c r="W1104" s="253"/>
      <c r="X1104" s="253"/>
      <c r="Y1104" s="253"/>
      <c r="Z1104" s="253"/>
      <c r="AA1104" s="253"/>
      <c r="AB1104" s="253"/>
      <c r="AC1104" s="253"/>
      <c r="AD1104" s="253"/>
      <c r="AE1104" s="253"/>
      <c r="AF1104" s="253"/>
      <c r="AG1104" s="253"/>
      <c r="AH1104" s="253"/>
      <c r="AI1104" s="253"/>
      <c r="AJ1104" s="253"/>
      <c r="AK1104" s="253"/>
      <c r="AL1104" s="253"/>
      <c r="AM1104" s="253"/>
      <c r="AN1104" s="253"/>
      <c r="AO1104" s="253"/>
      <c r="AP1104" s="253"/>
      <c r="AQ1104" s="253"/>
      <c r="AR1104" s="253"/>
      <c r="AS1104" s="253"/>
      <c r="AT1104" s="253"/>
      <c r="AU1104" s="253"/>
      <c r="AV1104" s="253"/>
      <c r="AW1104" s="253"/>
      <c r="AX1104" s="253"/>
      <c r="AY1104" s="253"/>
      <c r="AZ1104" s="253"/>
      <c r="BA1104" s="253"/>
      <c r="BB1104" s="253"/>
      <c r="BC1104" s="253"/>
      <c r="BD1104" s="253"/>
      <c r="BE1104" s="253"/>
      <c r="BF1104" s="253"/>
      <c r="BG1104" s="253"/>
    </row>
    <row r="1105" spans="3:59" s="252" customFormat="1" ht="15" customHeight="1" x14ac:dyDescent="0.25">
      <c r="C1105" s="253"/>
      <c r="D1105" s="253"/>
      <c r="E1105" s="253"/>
      <c r="F1105" s="253"/>
      <c r="G1105" s="253"/>
      <c r="H1105" s="253"/>
      <c r="I1105" s="253"/>
      <c r="J1105" s="253"/>
      <c r="K1105" s="253"/>
      <c r="L1105" s="253"/>
      <c r="M1105" s="253"/>
      <c r="N1105" s="253"/>
      <c r="O1105" s="253"/>
      <c r="P1105" s="253"/>
      <c r="Q1105" s="253"/>
      <c r="R1105" s="253"/>
      <c r="S1105" s="253"/>
      <c r="T1105" s="253"/>
      <c r="U1105" s="253"/>
      <c r="V1105" s="253"/>
      <c r="W1105" s="253"/>
      <c r="X1105" s="253"/>
      <c r="Y1105" s="253"/>
      <c r="Z1105" s="253"/>
      <c r="AA1105" s="253"/>
      <c r="AB1105" s="253"/>
      <c r="AC1105" s="253"/>
      <c r="AD1105" s="253"/>
      <c r="AE1105" s="253"/>
      <c r="AF1105" s="253"/>
      <c r="AG1105" s="253"/>
      <c r="AH1105" s="253"/>
      <c r="AI1105" s="253"/>
      <c r="AJ1105" s="253"/>
      <c r="AK1105" s="253"/>
      <c r="AL1105" s="253"/>
      <c r="AM1105" s="253"/>
      <c r="AN1105" s="253"/>
      <c r="AO1105" s="253"/>
      <c r="AP1105" s="253"/>
      <c r="AQ1105" s="253"/>
      <c r="AR1105" s="253"/>
      <c r="AS1105" s="253"/>
      <c r="AT1105" s="253"/>
      <c r="AU1105" s="253"/>
      <c r="AV1105" s="253"/>
      <c r="AW1105" s="253"/>
      <c r="AX1105" s="253"/>
      <c r="AY1105" s="253"/>
      <c r="AZ1105" s="253"/>
      <c r="BA1105" s="253"/>
      <c r="BB1105" s="253"/>
      <c r="BC1105" s="253"/>
      <c r="BD1105" s="253"/>
      <c r="BE1105" s="253"/>
      <c r="BF1105" s="253"/>
      <c r="BG1105" s="253"/>
    </row>
    <row r="1106" spans="3:59" s="252" customFormat="1" ht="15" customHeight="1" x14ac:dyDescent="0.25">
      <c r="C1106" s="253"/>
      <c r="D1106" s="253"/>
      <c r="E1106" s="253"/>
      <c r="F1106" s="253"/>
      <c r="G1106" s="253"/>
      <c r="H1106" s="253"/>
      <c r="I1106" s="253"/>
      <c r="J1106" s="253"/>
      <c r="K1106" s="253"/>
      <c r="L1106" s="253"/>
      <c r="M1106" s="253"/>
      <c r="N1106" s="253"/>
      <c r="O1106" s="253"/>
      <c r="P1106" s="253"/>
      <c r="Q1106" s="253"/>
      <c r="R1106" s="253"/>
      <c r="S1106" s="253"/>
      <c r="T1106" s="253"/>
      <c r="U1106" s="253"/>
      <c r="V1106" s="253"/>
      <c r="W1106" s="253"/>
      <c r="X1106" s="253"/>
      <c r="Y1106" s="253"/>
      <c r="Z1106" s="253"/>
      <c r="AA1106" s="253"/>
      <c r="AB1106" s="253"/>
      <c r="AC1106" s="253"/>
      <c r="AD1106" s="253"/>
      <c r="AE1106" s="253"/>
      <c r="AF1106" s="253"/>
      <c r="AG1106" s="253"/>
      <c r="AH1106" s="253"/>
      <c r="AI1106" s="253"/>
      <c r="AJ1106" s="253"/>
      <c r="AK1106" s="253"/>
      <c r="AL1106" s="253"/>
      <c r="AM1106" s="253"/>
      <c r="AN1106" s="253"/>
      <c r="AO1106" s="253"/>
      <c r="AP1106" s="253"/>
      <c r="AQ1106" s="253"/>
      <c r="AR1106" s="253"/>
      <c r="AS1106" s="253"/>
      <c r="AT1106" s="253"/>
      <c r="AU1106" s="253"/>
      <c r="AV1106" s="253"/>
      <c r="AW1106" s="253"/>
      <c r="AX1106" s="253"/>
      <c r="AY1106" s="253"/>
      <c r="AZ1106" s="253"/>
      <c r="BA1106" s="253"/>
      <c r="BB1106" s="253"/>
      <c r="BC1106" s="253"/>
      <c r="BD1106" s="253"/>
      <c r="BE1106" s="253"/>
      <c r="BF1106" s="253"/>
      <c r="BG1106" s="253"/>
    </row>
    <row r="1107" spans="3:59" s="252" customFormat="1" ht="15" customHeight="1" x14ac:dyDescent="0.25">
      <c r="C1107" s="253"/>
      <c r="D1107" s="253"/>
      <c r="E1107" s="253"/>
      <c r="F1107" s="253"/>
      <c r="G1107" s="253"/>
      <c r="H1107" s="253"/>
      <c r="I1107" s="253"/>
      <c r="J1107" s="253"/>
      <c r="K1107" s="253"/>
      <c r="L1107" s="253"/>
      <c r="M1107" s="253"/>
      <c r="N1107" s="253"/>
      <c r="O1107" s="253"/>
      <c r="P1107" s="253"/>
      <c r="Q1107" s="253"/>
      <c r="R1107" s="253"/>
      <c r="S1107" s="253"/>
      <c r="T1107" s="253"/>
      <c r="U1107" s="253"/>
      <c r="V1107" s="253"/>
      <c r="W1107" s="253"/>
      <c r="X1107" s="253"/>
      <c r="Y1107" s="253"/>
      <c r="Z1107" s="253"/>
      <c r="AA1107" s="253"/>
      <c r="AB1107" s="253"/>
      <c r="AC1107" s="253"/>
      <c r="AD1107" s="253"/>
      <c r="AE1107" s="253"/>
      <c r="AF1107" s="253"/>
      <c r="AG1107" s="253"/>
      <c r="AH1107" s="253"/>
      <c r="AI1107" s="253"/>
      <c r="AJ1107" s="253"/>
      <c r="AK1107" s="253"/>
      <c r="AL1107" s="253"/>
      <c r="AM1107" s="253"/>
      <c r="AN1107" s="253"/>
      <c r="AO1107" s="253"/>
      <c r="AP1107" s="253"/>
      <c r="AQ1107" s="253"/>
      <c r="AR1107" s="253"/>
      <c r="AS1107" s="253"/>
      <c r="AT1107" s="253"/>
      <c r="AU1107" s="253"/>
      <c r="AV1107" s="253"/>
      <c r="AW1107" s="253"/>
      <c r="AX1107" s="253"/>
      <c r="AY1107" s="253"/>
      <c r="AZ1107" s="253"/>
      <c r="BA1107" s="253"/>
      <c r="BB1107" s="253"/>
      <c r="BC1107" s="253"/>
      <c r="BD1107" s="253"/>
      <c r="BE1107" s="253"/>
      <c r="BF1107" s="253"/>
      <c r="BG1107" s="253"/>
    </row>
    <row r="1108" spans="3:59" s="252" customFormat="1" ht="15" customHeight="1" x14ac:dyDescent="0.25">
      <c r="C1108" s="253"/>
      <c r="D1108" s="253"/>
      <c r="E1108" s="253"/>
      <c r="F1108" s="253"/>
      <c r="G1108" s="253"/>
      <c r="H1108" s="253"/>
      <c r="I1108" s="253"/>
      <c r="J1108" s="253"/>
      <c r="K1108" s="253"/>
      <c r="L1108" s="253"/>
      <c r="M1108" s="253"/>
      <c r="N1108" s="253"/>
      <c r="O1108" s="253"/>
      <c r="P1108" s="253"/>
      <c r="Q1108" s="253"/>
      <c r="R1108" s="253"/>
      <c r="S1108" s="253"/>
      <c r="T1108" s="253"/>
      <c r="U1108" s="253"/>
      <c r="V1108" s="253"/>
      <c r="W1108" s="253"/>
      <c r="X1108" s="253"/>
      <c r="Y1108" s="253"/>
      <c r="Z1108" s="253"/>
      <c r="AA1108" s="253"/>
      <c r="AB1108" s="253"/>
      <c r="AC1108" s="253"/>
      <c r="AD1108" s="253"/>
      <c r="AE1108" s="253"/>
      <c r="AF1108" s="253"/>
      <c r="AG1108" s="253"/>
      <c r="AH1108" s="253"/>
      <c r="AI1108" s="253"/>
      <c r="AJ1108" s="253"/>
      <c r="AK1108" s="253"/>
      <c r="AL1108" s="253"/>
      <c r="AM1108" s="253"/>
      <c r="AN1108" s="253"/>
      <c r="AO1108" s="253"/>
      <c r="AP1108" s="253"/>
      <c r="AQ1108" s="253"/>
      <c r="AR1108" s="253"/>
      <c r="AS1108" s="253"/>
      <c r="AT1108" s="253"/>
      <c r="AU1108" s="253"/>
      <c r="AV1108" s="253"/>
      <c r="AW1108" s="253"/>
      <c r="AX1108" s="253"/>
      <c r="AY1108" s="253"/>
      <c r="AZ1108" s="253"/>
      <c r="BA1108" s="253"/>
      <c r="BB1108" s="253"/>
      <c r="BC1108" s="253"/>
      <c r="BD1108" s="253"/>
      <c r="BE1108" s="253"/>
      <c r="BF1108" s="253"/>
      <c r="BG1108" s="253"/>
    </row>
    <row r="1109" spans="3:59" s="252" customFormat="1" ht="15" customHeight="1" x14ac:dyDescent="0.25">
      <c r="C1109" s="253"/>
      <c r="D1109" s="253"/>
      <c r="E1109" s="253"/>
      <c r="F1109" s="253"/>
      <c r="G1109" s="253"/>
      <c r="H1109" s="253"/>
      <c r="I1109" s="253"/>
      <c r="J1109" s="253"/>
      <c r="K1109" s="253"/>
      <c r="L1109" s="253"/>
      <c r="M1109" s="253"/>
      <c r="N1109" s="253"/>
      <c r="O1109" s="253"/>
      <c r="P1109" s="253"/>
      <c r="Q1109" s="253"/>
      <c r="R1109" s="253"/>
      <c r="S1109" s="253"/>
      <c r="T1109" s="253"/>
      <c r="U1109" s="253"/>
      <c r="V1109" s="253"/>
      <c r="W1109" s="253"/>
      <c r="X1109" s="253"/>
      <c r="Y1109" s="253"/>
      <c r="Z1109" s="253"/>
      <c r="AA1109" s="253"/>
      <c r="AB1109" s="253"/>
      <c r="AC1109" s="253"/>
      <c r="AD1109" s="253"/>
      <c r="AE1109" s="253"/>
      <c r="AF1109" s="253"/>
      <c r="AG1109" s="253"/>
      <c r="AH1109" s="253"/>
      <c r="AI1109" s="253"/>
      <c r="AJ1109" s="253"/>
      <c r="AK1109" s="253"/>
      <c r="AL1109" s="253"/>
      <c r="AM1109" s="253"/>
      <c r="AN1109" s="253"/>
      <c r="AO1109" s="253"/>
      <c r="AP1109" s="253"/>
      <c r="AQ1109" s="253"/>
      <c r="AR1109" s="253"/>
      <c r="AS1109" s="253"/>
      <c r="AT1109" s="253"/>
      <c r="AU1109" s="253"/>
      <c r="AV1109" s="253"/>
      <c r="AW1109" s="253"/>
      <c r="AX1109" s="253"/>
      <c r="AY1109" s="253"/>
      <c r="AZ1109" s="253"/>
      <c r="BA1109" s="253"/>
      <c r="BB1109" s="253"/>
      <c r="BC1109" s="253"/>
      <c r="BD1109" s="253"/>
      <c r="BE1109" s="253"/>
      <c r="BF1109" s="253"/>
      <c r="BG1109" s="253"/>
    </row>
    <row r="1110" spans="3:59" s="252" customFormat="1" ht="15" customHeight="1" x14ac:dyDescent="0.25">
      <c r="C1110" s="253"/>
      <c r="D1110" s="253"/>
      <c r="E1110" s="253"/>
      <c r="F1110" s="253"/>
      <c r="G1110" s="253"/>
      <c r="H1110" s="253"/>
      <c r="I1110" s="253"/>
      <c r="J1110" s="253"/>
      <c r="K1110" s="253"/>
      <c r="L1110" s="253"/>
      <c r="M1110" s="253"/>
      <c r="N1110" s="253"/>
      <c r="O1110" s="253"/>
      <c r="P1110" s="253"/>
      <c r="Q1110" s="253"/>
      <c r="R1110" s="253"/>
      <c r="S1110" s="253"/>
      <c r="T1110" s="253"/>
      <c r="U1110" s="253"/>
      <c r="V1110" s="253"/>
      <c r="W1110" s="253"/>
      <c r="X1110" s="253"/>
      <c r="Y1110" s="253"/>
      <c r="Z1110" s="253"/>
      <c r="AA1110" s="253"/>
      <c r="AB1110" s="253"/>
      <c r="AC1110" s="253"/>
      <c r="AD1110" s="253"/>
      <c r="AE1110" s="253"/>
      <c r="AF1110" s="253"/>
      <c r="AG1110" s="253"/>
      <c r="AH1110" s="253"/>
      <c r="AI1110" s="253"/>
      <c r="AJ1110" s="253"/>
      <c r="AK1110" s="253"/>
      <c r="AL1110" s="253"/>
      <c r="AM1110" s="253"/>
      <c r="AN1110" s="253"/>
      <c r="AO1110" s="253"/>
      <c r="AP1110" s="253"/>
      <c r="AQ1110" s="253"/>
      <c r="AR1110" s="253"/>
      <c r="AS1110" s="253"/>
      <c r="AT1110" s="253"/>
      <c r="AU1110" s="253"/>
      <c r="AV1110" s="253"/>
      <c r="AW1110" s="253"/>
      <c r="AX1110" s="253"/>
      <c r="AY1110" s="253"/>
      <c r="AZ1110" s="253"/>
      <c r="BA1110" s="253"/>
      <c r="BB1110" s="253"/>
      <c r="BC1110" s="253"/>
      <c r="BD1110" s="253"/>
      <c r="BE1110" s="253"/>
      <c r="BF1110" s="253"/>
      <c r="BG1110" s="253"/>
    </row>
    <row r="1111" spans="3:59" s="252" customFormat="1" ht="15" customHeight="1" x14ac:dyDescent="0.25">
      <c r="C1111" s="253"/>
      <c r="D1111" s="253"/>
      <c r="E1111" s="253"/>
      <c r="F1111" s="253"/>
      <c r="G1111" s="253"/>
      <c r="H1111" s="253"/>
      <c r="I1111" s="253"/>
      <c r="J1111" s="253"/>
      <c r="K1111" s="253"/>
      <c r="L1111" s="253"/>
      <c r="M1111" s="253"/>
      <c r="N1111" s="253"/>
      <c r="O1111" s="253"/>
      <c r="P1111" s="253"/>
      <c r="Q1111" s="253"/>
      <c r="R1111" s="253"/>
      <c r="S1111" s="253"/>
      <c r="T1111" s="253"/>
      <c r="U1111" s="253"/>
      <c r="V1111" s="253"/>
      <c r="W1111" s="253"/>
      <c r="X1111" s="253"/>
      <c r="Y1111" s="253"/>
      <c r="Z1111" s="253"/>
      <c r="AA1111" s="253"/>
      <c r="AB1111" s="253"/>
      <c r="AC1111" s="253"/>
      <c r="AD1111" s="253"/>
      <c r="AE1111" s="253"/>
      <c r="AF1111" s="253"/>
      <c r="AG1111" s="253"/>
      <c r="AH1111" s="253"/>
      <c r="AI1111" s="253"/>
      <c r="AJ1111" s="253"/>
      <c r="AK1111" s="253"/>
      <c r="AL1111" s="253"/>
      <c r="AM1111" s="253"/>
      <c r="AN1111" s="253"/>
      <c r="AO1111" s="253"/>
      <c r="AP1111" s="253"/>
      <c r="AQ1111" s="253"/>
      <c r="AR1111" s="253"/>
      <c r="AS1111" s="253"/>
      <c r="AT1111" s="253"/>
      <c r="AU1111" s="253"/>
      <c r="AV1111" s="253"/>
      <c r="AW1111" s="253"/>
      <c r="AX1111" s="253"/>
      <c r="AY1111" s="253"/>
      <c r="AZ1111" s="253"/>
      <c r="BA1111" s="253"/>
      <c r="BB1111" s="253"/>
      <c r="BC1111" s="253"/>
      <c r="BD1111" s="253"/>
      <c r="BE1111" s="253"/>
      <c r="BF1111" s="253"/>
      <c r="BG1111" s="253"/>
    </row>
    <row r="1112" spans="3:59" s="252" customFormat="1" ht="15" customHeight="1" x14ac:dyDescent="0.25">
      <c r="C1112" s="253"/>
      <c r="D1112" s="253"/>
      <c r="E1112" s="253"/>
      <c r="F1112" s="253"/>
      <c r="G1112" s="253"/>
      <c r="H1112" s="253"/>
      <c r="I1112" s="253"/>
      <c r="J1112" s="253"/>
      <c r="K1112" s="253"/>
      <c r="L1112" s="253"/>
      <c r="M1112" s="253"/>
      <c r="N1112" s="253"/>
      <c r="O1112" s="253"/>
      <c r="P1112" s="253"/>
      <c r="Q1112" s="253"/>
      <c r="R1112" s="253"/>
      <c r="S1112" s="253"/>
      <c r="T1112" s="253"/>
      <c r="U1112" s="253"/>
      <c r="V1112" s="253"/>
      <c r="W1112" s="253"/>
      <c r="X1112" s="253"/>
      <c r="Y1112" s="253"/>
      <c r="Z1112" s="253"/>
      <c r="AA1112" s="253"/>
      <c r="AB1112" s="253"/>
      <c r="AC1112" s="253"/>
      <c r="AD1112" s="253"/>
      <c r="AE1112" s="253"/>
      <c r="AF1112" s="253"/>
      <c r="AG1112" s="253"/>
      <c r="AH1112" s="253"/>
      <c r="AI1112" s="253"/>
      <c r="AJ1112" s="253"/>
      <c r="AK1112" s="253"/>
      <c r="AL1112" s="253"/>
      <c r="AM1112" s="253"/>
      <c r="AN1112" s="253"/>
      <c r="AO1112" s="253"/>
      <c r="AP1112" s="253"/>
      <c r="AQ1112" s="253"/>
      <c r="AR1112" s="253"/>
      <c r="AS1112" s="253"/>
      <c r="AT1112" s="253"/>
      <c r="AU1112" s="253"/>
      <c r="AV1112" s="253"/>
      <c r="AW1112" s="253"/>
      <c r="AX1112" s="253"/>
      <c r="AY1112" s="253"/>
      <c r="AZ1112" s="253"/>
      <c r="BA1112" s="253"/>
      <c r="BB1112" s="253"/>
      <c r="BC1112" s="253"/>
      <c r="BD1112" s="253"/>
      <c r="BE1112" s="253"/>
      <c r="BF1112" s="253"/>
      <c r="BG1112" s="253"/>
    </row>
    <row r="1113" spans="3:59" s="252" customFormat="1" ht="15" customHeight="1" x14ac:dyDescent="0.25">
      <c r="C1113" s="253"/>
      <c r="D1113" s="253"/>
      <c r="E1113" s="253"/>
      <c r="F1113" s="253"/>
      <c r="G1113" s="253"/>
      <c r="H1113" s="253"/>
      <c r="I1113" s="253"/>
      <c r="J1113" s="253"/>
      <c r="K1113" s="253"/>
      <c r="L1113" s="253"/>
      <c r="M1113" s="253"/>
      <c r="N1113" s="253"/>
      <c r="O1113" s="253"/>
      <c r="P1113" s="253"/>
      <c r="Q1113" s="253"/>
      <c r="R1113" s="253"/>
      <c r="S1113" s="253"/>
      <c r="T1113" s="253"/>
      <c r="U1113" s="253"/>
      <c r="V1113" s="253"/>
      <c r="W1113" s="253"/>
      <c r="X1113" s="253"/>
      <c r="Y1113" s="253"/>
      <c r="Z1113" s="253"/>
      <c r="AA1113" s="253"/>
      <c r="AB1113" s="253"/>
      <c r="AC1113" s="253"/>
      <c r="AD1113" s="253"/>
      <c r="AE1113" s="253"/>
      <c r="AF1113" s="253"/>
      <c r="AG1113" s="253"/>
      <c r="AH1113" s="253"/>
      <c r="AI1113" s="253"/>
      <c r="AJ1113" s="253"/>
      <c r="AK1113" s="253"/>
      <c r="AL1113" s="253"/>
      <c r="AM1113" s="253"/>
      <c r="AN1113" s="253"/>
      <c r="AO1113" s="253"/>
      <c r="AP1113" s="253"/>
      <c r="AQ1113" s="253"/>
      <c r="AR1113" s="253"/>
      <c r="AS1113" s="253"/>
      <c r="AT1113" s="253"/>
      <c r="AU1113" s="253"/>
      <c r="AV1113" s="253"/>
      <c r="AW1113" s="253"/>
      <c r="AX1113" s="253"/>
      <c r="AY1113" s="253"/>
      <c r="AZ1113" s="253"/>
      <c r="BA1113" s="253"/>
      <c r="BB1113" s="253"/>
      <c r="BC1113" s="253"/>
      <c r="BD1113" s="253"/>
      <c r="BE1113" s="253"/>
      <c r="BF1113" s="253"/>
      <c r="BG1113" s="253"/>
    </row>
    <row r="1114" spans="3:59" s="252" customFormat="1" ht="15" customHeight="1" x14ac:dyDescent="0.25">
      <c r="C1114" s="253"/>
      <c r="D1114" s="253"/>
      <c r="E1114" s="253"/>
      <c r="F1114" s="253"/>
      <c r="G1114" s="253"/>
      <c r="H1114" s="253"/>
      <c r="I1114" s="253"/>
      <c r="J1114" s="253"/>
      <c r="K1114" s="253"/>
      <c r="L1114" s="253"/>
      <c r="M1114" s="253"/>
      <c r="N1114" s="253"/>
      <c r="O1114" s="253"/>
      <c r="P1114" s="253"/>
      <c r="Q1114" s="253"/>
      <c r="R1114" s="253"/>
      <c r="S1114" s="253"/>
      <c r="T1114" s="253"/>
      <c r="U1114" s="253"/>
      <c r="V1114" s="253"/>
      <c r="W1114" s="253"/>
      <c r="X1114" s="253"/>
      <c r="Y1114" s="253"/>
      <c r="Z1114" s="253"/>
      <c r="AA1114" s="253"/>
      <c r="AB1114" s="253"/>
      <c r="AC1114" s="253"/>
      <c r="AD1114" s="253"/>
      <c r="AE1114" s="253"/>
      <c r="AF1114" s="253"/>
      <c r="AG1114" s="253"/>
      <c r="AH1114" s="253"/>
      <c r="AI1114" s="253"/>
      <c r="AJ1114" s="253"/>
      <c r="AK1114" s="253"/>
      <c r="AL1114" s="253"/>
      <c r="AM1114" s="253"/>
      <c r="AN1114" s="253"/>
      <c r="AO1114" s="253"/>
      <c r="AP1114" s="253"/>
      <c r="AQ1114" s="253"/>
      <c r="AR1114" s="253"/>
      <c r="AS1114" s="253"/>
      <c r="AT1114" s="253"/>
      <c r="AU1114" s="253"/>
      <c r="AV1114" s="253"/>
      <c r="AW1114" s="253"/>
      <c r="AX1114" s="253"/>
      <c r="AY1114" s="253"/>
      <c r="AZ1114" s="253"/>
      <c r="BA1114" s="253"/>
      <c r="BB1114" s="253"/>
      <c r="BC1114" s="253"/>
      <c r="BD1114" s="253"/>
      <c r="BE1114" s="253"/>
      <c r="BF1114" s="253"/>
      <c r="BG1114" s="253"/>
    </row>
    <row r="1115" spans="3:59" s="252" customFormat="1" ht="15" customHeight="1" x14ac:dyDescent="0.25">
      <c r="C1115" s="253"/>
      <c r="D1115" s="253"/>
      <c r="E1115" s="253"/>
      <c r="F1115" s="253"/>
      <c r="G1115" s="253"/>
      <c r="H1115" s="253"/>
      <c r="I1115" s="253"/>
      <c r="J1115" s="253"/>
      <c r="K1115" s="253"/>
      <c r="L1115" s="253"/>
      <c r="M1115" s="253"/>
      <c r="N1115" s="253"/>
      <c r="O1115" s="253"/>
      <c r="P1115" s="253"/>
      <c r="Q1115" s="253"/>
      <c r="R1115" s="253"/>
      <c r="S1115" s="253"/>
      <c r="T1115" s="253"/>
      <c r="U1115" s="253"/>
      <c r="V1115" s="253"/>
      <c r="W1115" s="253"/>
      <c r="X1115" s="253"/>
      <c r="Y1115" s="253"/>
      <c r="Z1115" s="253"/>
      <c r="AA1115" s="253"/>
      <c r="AB1115" s="253"/>
      <c r="AC1115" s="253"/>
      <c r="AD1115" s="253"/>
      <c r="AE1115" s="253"/>
      <c r="AF1115" s="253"/>
      <c r="AG1115" s="253"/>
      <c r="AH1115" s="253"/>
      <c r="AI1115" s="253"/>
      <c r="AJ1115" s="253"/>
      <c r="AK1115" s="253"/>
      <c r="AL1115" s="253"/>
      <c r="AM1115" s="253"/>
      <c r="AN1115" s="253"/>
      <c r="AO1115" s="253"/>
      <c r="AP1115" s="253"/>
      <c r="AQ1115" s="253"/>
      <c r="AR1115" s="253"/>
      <c r="AS1115" s="253"/>
      <c r="AT1115" s="253"/>
      <c r="AU1115" s="253"/>
      <c r="AV1115" s="253"/>
      <c r="AW1115" s="253"/>
      <c r="AX1115" s="253"/>
      <c r="AY1115" s="253"/>
      <c r="AZ1115" s="253"/>
      <c r="BA1115" s="253"/>
      <c r="BB1115" s="253"/>
      <c r="BC1115" s="253"/>
      <c r="BD1115" s="253"/>
      <c r="BE1115" s="253"/>
      <c r="BF1115" s="253"/>
      <c r="BG1115" s="253"/>
    </row>
    <row r="1116" spans="3:59" s="252" customFormat="1" ht="15" customHeight="1" x14ac:dyDescent="0.25">
      <c r="C1116" s="253"/>
      <c r="D1116" s="253"/>
      <c r="E1116" s="253"/>
      <c r="F1116" s="253"/>
      <c r="G1116" s="253"/>
      <c r="H1116" s="253"/>
      <c r="I1116" s="253"/>
      <c r="J1116" s="253"/>
      <c r="K1116" s="253"/>
      <c r="L1116" s="253"/>
      <c r="M1116" s="253"/>
      <c r="N1116" s="253"/>
      <c r="O1116" s="253"/>
      <c r="P1116" s="253"/>
      <c r="Q1116" s="253"/>
      <c r="R1116" s="253"/>
      <c r="S1116" s="253"/>
      <c r="T1116" s="253"/>
      <c r="U1116" s="253"/>
      <c r="V1116" s="253"/>
      <c r="W1116" s="253"/>
      <c r="X1116" s="253"/>
      <c r="Y1116" s="253"/>
      <c r="Z1116" s="253"/>
      <c r="AA1116" s="253"/>
      <c r="AB1116" s="253"/>
      <c r="AC1116" s="253"/>
      <c r="AD1116" s="253"/>
      <c r="AE1116" s="253"/>
      <c r="AF1116" s="253"/>
      <c r="AG1116" s="253"/>
      <c r="AH1116" s="253"/>
      <c r="AI1116" s="253"/>
      <c r="AJ1116" s="253"/>
      <c r="AK1116" s="253"/>
      <c r="AL1116" s="253"/>
      <c r="AM1116" s="253"/>
      <c r="AN1116" s="253"/>
      <c r="AO1116" s="253"/>
      <c r="AP1116" s="253"/>
      <c r="AQ1116" s="253"/>
      <c r="AR1116" s="253"/>
      <c r="AS1116" s="253"/>
      <c r="AT1116" s="253"/>
      <c r="AU1116" s="253"/>
      <c r="AV1116" s="253"/>
      <c r="AW1116" s="253"/>
      <c r="AX1116" s="253"/>
      <c r="AY1116" s="253"/>
      <c r="AZ1116" s="253"/>
      <c r="BA1116" s="253"/>
      <c r="BB1116" s="253"/>
      <c r="BC1116" s="253"/>
      <c r="BD1116" s="253"/>
      <c r="BE1116" s="253"/>
      <c r="BF1116" s="253"/>
      <c r="BG1116" s="253"/>
    </row>
    <row r="1117" spans="3:59" s="252" customFormat="1" ht="15" customHeight="1" x14ac:dyDescent="0.25">
      <c r="C1117" s="253"/>
      <c r="D1117" s="253"/>
      <c r="E1117" s="253"/>
      <c r="F1117" s="253"/>
      <c r="G1117" s="253"/>
      <c r="H1117" s="253"/>
      <c r="I1117" s="253"/>
      <c r="J1117" s="253"/>
      <c r="K1117" s="253"/>
      <c r="L1117" s="253"/>
      <c r="M1117" s="253"/>
      <c r="N1117" s="253"/>
      <c r="O1117" s="253"/>
      <c r="P1117" s="253"/>
      <c r="Q1117" s="253"/>
      <c r="R1117" s="253"/>
      <c r="S1117" s="253"/>
      <c r="T1117" s="253"/>
      <c r="U1117" s="253"/>
      <c r="V1117" s="253"/>
      <c r="W1117" s="253"/>
      <c r="X1117" s="253"/>
      <c r="Y1117" s="253"/>
      <c r="Z1117" s="253"/>
      <c r="AA1117" s="253"/>
      <c r="AB1117" s="253"/>
      <c r="AC1117" s="253"/>
      <c r="AD1117" s="253"/>
      <c r="AE1117" s="253"/>
      <c r="AF1117" s="253"/>
      <c r="AG1117" s="253"/>
      <c r="AH1117" s="253"/>
      <c r="AI1117" s="253"/>
      <c r="AJ1117" s="253"/>
      <c r="AK1117" s="253"/>
      <c r="AL1117" s="253"/>
      <c r="AM1117" s="253"/>
      <c r="AN1117" s="253"/>
      <c r="AO1117" s="253"/>
      <c r="AP1117" s="253"/>
      <c r="AQ1117" s="253"/>
      <c r="AR1117" s="253"/>
      <c r="AS1117" s="253"/>
      <c r="AT1117" s="253"/>
      <c r="AU1117" s="253"/>
      <c r="AV1117" s="253"/>
      <c r="AW1117" s="253"/>
      <c r="AX1117" s="253"/>
      <c r="AY1117" s="253"/>
      <c r="AZ1117" s="253"/>
      <c r="BA1117" s="253"/>
      <c r="BB1117" s="253"/>
      <c r="BC1117" s="253"/>
      <c r="BD1117" s="253"/>
      <c r="BE1117" s="253"/>
      <c r="BF1117" s="253"/>
      <c r="BG1117" s="253"/>
    </row>
    <row r="1118" spans="3:59" s="252" customFormat="1" ht="15" customHeight="1" x14ac:dyDescent="0.25">
      <c r="C1118" s="253"/>
      <c r="D1118" s="253"/>
      <c r="E1118" s="253"/>
      <c r="F1118" s="253"/>
      <c r="G1118" s="253"/>
      <c r="H1118" s="253"/>
      <c r="I1118" s="253"/>
      <c r="J1118" s="253"/>
      <c r="K1118" s="253"/>
      <c r="L1118" s="253"/>
      <c r="M1118" s="253"/>
      <c r="N1118" s="253"/>
      <c r="O1118" s="253"/>
      <c r="P1118" s="253"/>
      <c r="Q1118" s="253"/>
      <c r="R1118" s="253"/>
      <c r="S1118" s="253"/>
      <c r="T1118" s="253"/>
      <c r="U1118" s="253"/>
      <c r="V1118" s="253"/>
      <c r="W1118" s="253"/>
      <c r="X1118" s="253"/>
      <c r="Y1118" s="253"/>
      <c r="Z1118" s="253"/>
      <c r="AA1118" s="253"/>
      <c r="AB1118" s="253"/>
      <c r="AC1118" s="253"/>
      <c r="AD1118" s="253"/>
      <c r="AE1118" s="253"/>
      <c r="AF1118" s="253"/>
      <c r="AG1118" s="253"/>
      <c r="AH1118" s="253"/>
      <c r="AI1118" s="253"/>
      <c r="AJ1118" s="253"/>
      <c r="AK1118" s="253"/>
      <c r="AL1118" s="253"/>
      <c r="AM1118" s="253"/>
      <c r="AN1118" s="253"/>
      <c r="AO1118" s="253"/>
      <c r="AP1118" s="253"/>
      <c r="AQ1118" s="253"/>
      <c r="AR1118" s="253"/>
      <c r="AS1118" s="253"/>
      <c r="AT1118" s="253"/>
      <c r="AU1118" s="253"/>
      <c r="AV1118" s="253"/>
      <c r="AW1118" s="253"/>
      <c r="AX1118" s="253"/>
      <c r="AY1118" s="253"/>
      <c r="AZ1118" s="253"/>
      <c r="BA1118" s="253"/>
      <c r="BB1118" s="253"/>
      <c r="BC1118" s="253"/>
      <c r="BD1118" s="253"/>
      <c r="BE1118" s="253"/>
      <c r="BF1118" s="253"/>
      <c r="BG1118" s="253"/>
    </row>
    <row r="1119" spans="3:59" s="252" customFormat="1" ht="15" customHeight="1" x14ac:dyDescent="0.25">
      <c r="C1119" s="253"/>
      <c r="D1119" s="253"/>
      <c r="E1119" s="253"/>
      <c r="F1119" s="253"/>
      <c r="G1119" s="253"/>
      <c r="H1119" s="253"/>
      <c r="I1119" s="253"/>
      <c r="J1119" s="253"/>
      <c r="K1119" s="253"/>
      <c r="L1119" s="253"/>
      <c r="M1119" s="253"/>
      <c r="N1119" s="253"/>
      <c r="O1119" s="253"/>
      <c r="P1119" s="253"/>
      <c r="Q1119" s="253"/>
      <c r="R1119" s="253"/>
      <c r="S1119" s="253"/>
      <c r="T1119" s="253"/>
      <c r="U1119" s="253"/>
      <c r="V1119" s="253"/>
      <c r="W1119" s="253"/>
      <c r="X1119" s="253"/>
      <c r="Y1119" s="253"/>
      <c r="Z1119" s="253"/>
      <c r="AA1119" s="253"/>
      <c r="AB1119" s="253"/>
      <c r="AC1119" s="253"/>
      <c r="AD1119" s="253"/>
      <c r="AE1119" s="253"/>
      <c r="AF1119" s="253"/>
      <c r="AG1119" s="253"/>
      <c r="AH1119" s="253"/>
      <c r="AI1119" s="253"/>
      <c r="AJ1119" s="253"/>
      <c r="AK1119" s="253"/>
      <c r="AL1119" s="253"/>
      <c r="AM1119" s="253"/>
      <c r="AN1119" s="253"/>
      <c r="AO1119" s="253"/>
      <c r="AP1119" s="253"/>
      <c r="AQ1119" s="253"/>
      <c r="AR1119" s="253"/>
      <c r="AS1119" s="253"/>
      <c r="AT1119" s="253"/>
      <c r="AU1119" s="253"/>
      <c r="AV1119" s="253"/>
      <c r="AW1119" s="253"/>
      <c r="AX1119" s="253"/>
      <c r="AY1119" s="253"/>
      <c r="AZ1119" s="253"/>
      <c r="BA1119" s="253"/>
      <c r="BB1119" s="253"/>
      <c r="BC1119" s="253"/>
      <c r="BD1119" s="253"/>
      <c r="BE1119" s="253"/>
      <c r="BF1119" s="253"/>
      <c r="BG1119" s="253"/>
    </row>
    <row r="1120" spans="3:59" s="252" customFormat="1" ht="15" customHeight="1" x14ac:dyDescent="0.25">
      <c r="C1120" s="253"/>
      <c r="D1120" s="253"/>
      <c r="E1120" s="253"/>
      <c r="F1120" s="253"/>
      <c r="G1120" s="253"/>
      <c r="H1120" s="253"/>
      <c r="I1120" s="253"/>
      <c r="J1120" s="253"/>
      <c r="K1120" s="253"/>
      <c r="L1120" s="253"/>
      <c r="M1120" s="253"/>
      <c r="N1120" s="253"/>
      <c r="O1120" s="253"/>
      <c r="P1120" s="253"/>
      <c r="Q1120" s="253"/>
      <c r="R1120" s="253"/>
      <c r="S1120" s="253"/>
      <c r="T1120" s="253"/>
      <c r="U1120" s="253"/>
      <c r="V1120" s="253"/>
      <c r="W1120" s="253"/>
      <c r="X1120" s="253"/>
      <c r="Y1120" s="253"/>
      <c r="Z1120" s="253"/>
      <c r="AA1120" s="253"/>
      <c r="AB1120" s="253"/>
      <c r="AC1120" s="253"/>
      <c r="AD1120" s="253"/>
      <c r="AE1120" s="253"/>
      <c r="AF1120" s="253"/>
      <c r="AG1120" s="253"/>
      <c r="AH1120" s="253"/>
      <c r="AI1120" s="253"/>
      <c r="AJ1120" s="253"/>
      <c r="AK1120" s="253"/>
      <c r="AL1120" s="253"/>
      <c r="AM1120" s="253"/>
      <c r="AN1120" s="253"/>
      <c r="AO1120" s="253"/>
      <c r="AP1120" s="253"/>
      <c r="AQ1120" s="253"/>
      <c r="AR1120" s="253"/>
      <c r="AS1120" s="253"/>
      <c r="AT1120" s="253"/>
      <c r="AU1120" s="253"/>
      <c r="AV1120" s="253"/>
      <c r="AW1120" s="253"/>
      <c r="AX1120" s="253"/>
      <c r="AY1120" s="253"/>
      <c r="AZ1120" s="253"/>
      <c r="BA1120" s="253"/>
      <c r="BB1120" s="253"/>
      <c r="BC1120" s="253"/>
      <c r="BD1120" s="253"/>
      <c r="BE1120" s="253"/>
      <c r="BF1120" s="253"/>
      <c r="BG1120" s="253"/>
    </row>
    <row r="1121" spans="3:59" s="252" customFormat="1" ht="15" customHeight="1" x14ac:dyDescent="0.25">
      <c r="C1121" s="253"/>
      <c r="D1121" s="253"/>
      <c r="E1121" s="253"/>
      <c r="F1121" s="253"/>
      <c r="G1121" s="253"/>
      <c r="H1121" s="253"/>
      <c r="I1121" s="253"/>
      <c r="J1121" s="253"/>
      <c r="K1121" s="253"/>
      <c r="L1121" s="253"/>
      <c r="M1121" s="253"/>
      <c r="N1121" s="253"/>
      <c r="O1121" s="253"/>
      <c r="P1121" s="253"/>
      <c r="Q1121" s="253"/>
      <c r="R1121" s="253"/>
      <c r="S1121" s="253"/>
      <c r="T1121" s="253"/>
      <c r="U1121" s="253"/>
      <c r="V1121" s="253"/>
      <c r="W1121" s="253"/>
      <c r="X1121" s="253"/>
      <c r="Y1121" s="253"/>
      <c r="Z1121" s="253"/>
      <c r="AA1121" s="253"/>
      <c r="AB1121" s="253"/>
      <c r="AC1121" s="253"/>
      <c r="AD1121" s="253"/>
      <c r="AE1121" s="253"/>
      <c r="AF1121" s="253"/>
      <c r="AG1121" s="253"/>
      <c r="AH1121" s="253"/>
      <c r="AI1121" s="253"/>
      <c r="AJ1121" s="253"/>
      <c r="AK1121" s="253"/>
      <c r="AL1121" s="253"/>
      <c r="AM1121" s="253"/>
      <c r="AN1121" s="253"/>
      <c r="AO1121" s="253"/>
      <c r="AP1121" s="253"/>
      <c r="AQ1121" s="253"/>
      <c r="AR1121" s="253"/>
      <c r="AS1121" s="253"/>
      <c r="AT1121" s="253"/>
      <c r="AU1121" s="253"/>
      <c r="AV1121" s="253"/>
      <c r="AW1121" s="253"/>
      <c r="AX1121" s="253"/>
      <c r="AY1121" s="253"/>
      <c r="AZ1121" s="253"/>
      <c r="BA1121" s="253"/>
      <c r="BB1121" s="253"/>
      <c r="BC1121" s="253"/>
      <c r="BD1121" s="253"/>
      <c r="BE1121" s="253"/>
      <c r="BF1121" s="253"/>
      <c r="BG1121" s="253"/>
    </row>
    <row r="1122" spans="3:59" s="252" customFormat="1" ht="15" customHeight="1" x14ac:dyDescent="0.25">
      <c r="C1122" s="253"/>
      <c r="D1122" s="253"/>
      <c r="E1122" s="253"/>
      <c r="F1122" s="253"/>
      <c r="G1122" s="253"/>
      <c r="H1122" s="253"/>
      <c r="I1122" s="253"/>
      <c r="J1122" s="253"/>
      <c r="K1122" s="253"/>
      <c r="L1122" s="253"/>
      <c r="M1122" s="253"/>
      <c r="N1122" s="253"/>
      <c r="O1122" s="253"/>
      <c r="P1122" s="253"/>
      <c r="Q1122" s="253"/>
      <c r="R1122" s="253"/>
      <c r="S1122" s="253"/>
      <c r="T1122" s="253"/>
      <c r="U1122" s="253"/>
      <c r="V1122" s="253"/>
      <c r="W1122" s="253"/>
      <c r="X1122" s="253"/>
      <c r="Y1122" s="253"/>
      <c r="Z1122" s="253"/>
      <c r="AA1122" s="253"/>
      <c r="AB1122" s="253"/>
      <c r="AC1122" s="253"/>
      <c r="AD1122" s="253"/>
      <c r="AE1122" s="253"/>
      <c r="AF1122" s="253"/>
      <c r="AG1122" s="253"/>
      <c r="AH1122" s="253"/>
      <c r="AI1122" s="253"/>
      <c r="AJ1122" s="253"/>
      <c r="AK1122" s="253"/>
      <c r="AL1122" s="253"/>
      <c r="AM1122" s="253"/>
      <c r="AN1122" s="253"/>
      <c r="AO1122" s="253"/>
      <c r="AP1122" s="253"/>
      <c r="AQ1122" s="253"/>
      <c r="AR1122" s="253"/>
      <c r="AS1122" s="253"/>
      <c r="AT1122" s="253"/>
      <c r="AU1122" s="253"/>
      <c r="AV1122" s="253"/>
      <c r="AW1122" s="253"/>
      <c r="AX1122" s="253"/>
      <c r="AY1122" s="253"/>
      <c r="AZ1122" s="253"/>
      <c r="BA1122" s="253"/>
      <c r="BB1122" s="253"/>
      <c r="BC1122" s="253"/>
      <c r="BD1122" s="253"/>
      <c r="BE1122" s="253"/>
      <c r="BF1122" s="253"/>
      <c r="BG1122" s="253"/>
    </row>
    <row r="1123" spans="3:59" s="252" customFormat="1" ht="15" customHeight="1" x14ac:dyDescent="0.25">
      <c r="C1123" s="253"/>
      <c r="D1123" s="253"/>
      <c r="E1123" s="253"/>
      <c r="F1123" s="253"/>
      <c r="G1123" s="253"/>
      <c r="H1123" s="253"/>
      <c r="I1123" s="253"/>
      <c r="J1123" s="253"/>
      <c r="K1123" s="253"/>
      <c r="L1123" s="253"/>
      <c r="M1123" s="253"/>
      <c r="N1123" s="253"/>
      <c r="O1123" s="253"/>
      <c r="P1123" s="253"/>
      <c r="Q1123" s="253"/>
      <c r="R1123" s="253"/>
      <c r="S1123" s="253"/>
      <c r="T1123" s="253"/>
      <c r="U1123" s="253"/>
      <c r="V1123" s="253"/>
      <c r="W1123" s="253"/>
      <c r="X1123" s="253"/>
      <c r="Y1123" s="253"/>
      <c r="Z1123" s="253"/>
      <c r="AA1123" s="253"/>
      <c r="AB1123" s="253"/>
      <c r="AC1123" s="253"/>
      <c r="AD1123" s="253"/>
      <c r="AE1123" s="253"/>
      <c r="AF1123" s="253"/>
      <c r="AG1123" s="253"/>
      <c r="AH1123" s="253"/>
      <c r="AI1123" s="253"/>
      <c r="AJ1123" s="253"/>
      <c r="AK1123" s="253"/>
      <c r="AL1123" s="253"/>
      <c r="AM1123" s="253"/>
      <c r="AN1123" s="253"/>
      <c r="AO1123" s="253"/>
      <c r="AP1123" s="253"/>
      <c r="AQ1123" s="253"/>
      <c r="AR1123" s="253"/>
      <c r="AS1123" s="253"/>
      <c r="AT1123" s="253"/>
      <c r="AU1123" s="253"/>
      <c r="AV1123" s="253"/>
      <c r="AW1123" s="253"/>
      <c r="AX1123" s="253"/>
      <c r="AY1123" s="253"/>
      <c r="AZ1123" s="253"/>
      <c r="BA1123" s="253"/>
      <c r="BB1123" s="253"/>
      <c r="BC1123" s="253"/>
      <c r="BD1123" s="253"/>
      <c r="BE1123" s="253"/>
      <c r="BF1123" s="253"/>
      <c r="BG1123" s="253"/>
    </row>
    <row r="1124" spans="3:59" s="252" customFormat="1" ht="15" customHeight="1" x14ac:dyDescent="0.25">
      <c r="C1124" s="253"/>
      <c r="D1124" s="253"/>
      <c r="E1124" s="253"/>
      <c r="F1124" s="253"/>
      <c r="G1124" s="253"/>
      <c r="H1124" s="253"/>
      <c r="I1124" s="253"/>
      <c r="J1124" s="253"/>
      <c r="K1124" s="253"/>
      <c r="L1124" s="253"/>
      <c r="M1124" s="253"/>
      <c r="N1124" s="253"/>
      <c r="O1124" s="253"/>
      <c r="P1124" s="253"/>
      <c r="Q1124" s="253"/>
      <c r="R1124" s="253"/>
      <c r="S1124" s="253"/>
      <c r="T1124" s="253"/>
      <c r="U1124" s="253"/>
      <c r="V1124" s="253"/>
      <c r="W1124" s="253"/>
      <c r="X1124" s="253"/>
      <c r="Y1124" s="253"/>
      <c r="Z1124" s="253"/>
      <c r="AA1124" s="253"/>
      <c r="AB1124" s="253"/>
      <c r="AC1124" s="253"/>
      <c r="AD1124" s="253"/>
      <c r="AE1124" s="253"/>
      <c r="AF1124" s="253"/>
      <c r="AG1124" s="253"/>
      <c r="AH1124" s="253"/>
      <c r="AI1124" s="253"/>
      <c r="AJ1124" s="253"/>
      <c r="AK1124" s="253"/>
      <c r="AL1124" s="253"/>
      <c r="AM1124" s="253"/>
      <c r="AN1124" s="253"/>
      <c r="AO1124" s="253"/>
      <c r="AP1124" s="253"/>
      <c r="AQ1124" s="253"/>
      <c r="AR1124" s="253"/>
      <c r="AS1124" s="253"/>
      <c r="AT1124" s="253"/>
      <c r="AU1124" s="253"/>
      <c r="AV1124" s="253"/>
      <c r="AW1124" s="253"/>
      <c r="AX1124" s="253"/>
      <c r="AY1124" s="253"/>
      <c r="AZ1124" s="253"/>
      <c r="BA1124" s="253"/>
      <c r="BB1124" s="253"/>
      <c r="BC1124" s="253"/>
      <c r="BD1124" s="253"/>
      <c r="BE1124" s="253"/>
      <c r="BF1124" s="253"/>
      <c r="BG1124" s="253"/>
    </row>
    <row r="1125" spans="3:59" s="252" customFormat="1" ht="15" customHeight="1" x14ac:dyDescent="0.25">
      <c r="C1125" s="253"/>
      <c r="D1125" s="253"/>
      <c r="E1125" s="253"/>
      <c r="F1125" s="253"/>
      <c r="G1125" s="253"/>
      <c r="H1125" s="253"/>
      <c r="I1125" s="253"/>
      <c r="J1125" s="253"/>
      <c r="K1125" s="253"/>
      <c r="L1125" s="253"/>
      <c r="M1125" s="253"/>
      <c r="N1125" s="253"/>
      <c r="O1125" s="253"/>
      <c r="P1125" s="253"/>
      <c r="Q1125" s="253"/>
      <c r="R1125" s="253"/>
      <c r="S1125" s="253"/>
      <c r="T1125" s="253"/>
      <c r="U1125" s="253"/>
      <c r="V1125" s="253"/>
      <c r="W1125" s="253"/>
      <c r="X1125" s="253"/>
      <c r="Y1125" s="253"/>
      <c r="Z1125" s="253"/>
      <c r="AA1125" s="253"/>
      <c r="AB1125" s="253"/>
      <c r="AC1125" s="253"/>
      <c r="AD1125" s="253"/>
      <c r="AE1125" s="253"/>
      <c r="AF1125" s="253"/>
      <c r="AG1125" s="253"/>
      <c r="AH1125" s="253"/>
      <c r="AI1125" s="253"/>
      <c r="AJ1125" s="253"/>
      <c r="AK1125" s="253"/>
      <c r="AL1125" s="253"/>
      <c r="AM1125" s="253"/>
      <c r="AN1125" s="253"/>
      <c r="AO1125" s="253"/>
      <c r="AP1125" s="253"/>
      <c r="AQ1125" s="253"/>
      <c r="AR1125" s="253"/>
      <c r="AS1125" s="253"/>
      <c r="AT1125" s="253"/>
      <c r="AU1125" s="253"/>
      <c r="AV1125" s="253"/>
      <c r="AW1125" s="253"/>
      <c r="AX1125" s="253"/>
      <c r="AY1125" s="253"/>
      <c r="AZ1125" s="253"/>
      <c r="BA1125" s="253"/>
      <c r="BB1125" s="253"/>
      <c r="BC1125" s="253"/>
      <c r="BD1125" s="253"/>
      <c r="BE1125" s="253"/>
      <c r="BF1125" s="253"/>
      <c r="BG1125" s="253"/>
    </row>
    <row r="1126" spans="3:59" s="252" customFormat="1" ht="15" customHeight="1" x14ac:dyDescent="0.25">
      <c r="C1126" s="253"/>
      <c r="D1126" s="253"/>
      <c r="E1126" s="253"/>
      <c r="F1126" s="253"/>
      <c r="G1126" s="253"/>
      <c r="H1126" s="253"/>
      <c r="I1126" s="253"/>
      <c r="J1126" s="253"/>
      <c r="K1126" s="253"/>
      <c r="L1126" s="253"/>
      <c r="M1126" s="253"/>
      <c r="N1126" s="253"/>
      <c r="O1126" s="253"/>
      <c r="P1126" s="253"/>
      <c r="Q1126" s="253"/>
      <c r="R1126" s="253"/>
      <c r="S1126" s="253"/>
      <c r="T1126" s="253"/>
      <c r="U1126" s="253"/>
      <c r="V1126" s="253"/>
      <c r="W1126" s="253"/>
      <c r="X1126" s="253"/>
      <c r="Y1126" s="253"/>
      <c r="Z1126" s="253"/>
      <c r="AA1126" s="253"/>
      <c r="AB1126" s="253"/>
      <c r="AC1126" s="253"/>
      <c r="AD1126" s="253"/>
      <c r="AE1126" s="253"/>
      <c r="AF1126" s="253"/>
      <c r="AG1126" s="253"/>
      <c r="AH1126" s="253"/>
      <c r="AI1126" s="253"/>
      <c r="AJ1126" s="253"/>
      <c r="AK1126" s="253"/>
      <c r="AL1126" s="253"/>
      <c r="AM1126" s="253"/>
      <c r="AN1126" s="253"/>
      <c r="AO1126" s="253"/>
      <c r="AP1126" s="253"/>
      <c r="AQ1126" s="253"/>
      <c r="AR1126" s="253"/>
      <c r="AS1126" s="253"/>
      <c r="AT1126" s="253"/>
      <c r="AU1126" s="253"/>
      <c r="AV1126" s="253"/>
      <c r="AW1126" s="253"/>
      <c r="AX1126" s="253"/>
      <c r="AY1126" s="253"/>
      <c r="AZ1126" s="253"/>
      <c r="BA1126" s="253"/>
      <c r="BB1126" s="253"/>
      <c r="BC1126" s="253"/>
      <c r="BD1126" s="253"/>
      <c r="BE1126" s="253"/>
      <c r="BF1126" s="253"/>
      <c r="BG1126" s="253"/>
    </row>
    <row r="1127" spans="3:59" s="252" customFormat="1" ht="15" customHeight="1" x14ac:dyDescent="0.25">
      <c r="C1127" s="253"/>
      <c r="D1127" s="253"/>
      <c r="E1127" s="253"/>
      <c r="F1127" s="253"/>
      <c r="G1127" s="253"/>
      <c r="H1127" s="253"/>
      <c r="I1127" s="253"/>
      <c r="J1127" s="253"/>
      <c r="K1127" s="253"/>
      <c r="L1127" s="253"/>
      <c r="M1127" s="253"/>
      <c r="N1127" s="253"/>
      <c r="O1127" s="253"/>
      <c r="P1127" s="253"/>
      <c r="Q1127" s="253"/>
      <c r="R1127" s="253"/>
      <c r="S1127" s="253"/>
      <c r="T1127" s="253"/>
      <c r="U1127" s="253"/>
      <c r="V1127" s="253"/>
      <c r="W1127" s="253"/>
      <c r="X1127" s="253"/>
      <c r="Y1127" s="253"/>
      <c r="Z1127" s="253"/>
      <c r="AA1127" s="253"/>
      <c r="AB1127" s="253"/>
      <c r="AC1127" s="253"/>
      <c r="AD1127" s="253"/>
      <c r="AE1127" s="253"/>
      <c r="AF1127" s="253"/>
      <c r="AG1127" s="253"/>
      <c r="AH1127" s="253"/>
      <c r="AI1127" s="253"/>
      <c r="AJ1127" s="253"/>
      <c r="AK1127" s="253"/>
      <c r="AL1127" s="253"/>
      <c r="AM1127" s="253"/>
      <c r="AN1127" s="253"/>
      <c r="AO1127" s="253"/>
      <c r="AP1127" s="253"/>
      <c r="AQ1127" s="253"/>
      <c r="AR1127" s="253"/>
      <c r="AS1127" s="253"/>
      <c r="AT1127" s="253"/>
      <c r="AU1127" s="253"/>
      <c r="AV1127" s="253"/>
      <c r="AW1127" s="253"/>
      <c r="AX1127" s="253"/>
      <c r="AY1127" s="253"/>
      <c r="AZ1127" s="253"/>
      <c r="BA1127" s="253"/>
      <c r="BB1127" s="253"/>
      <c r="BC1127" s="253"/>
      <c r="BD1127" s="253"/>
      <c r="BE1127" s="253"/>
      <c r="BF1127" s="253"/>
      <c r="BG1127" s="253"/>
    </row>
    <row r="1128" spans="3:59" s="252" customFormat="1" ht="15" customHeight="1" x14ac:dyDescent="0.25">
      <c r="C1128" s="253"/>
      <c r="D1128" s="253"/>
      <c r="E1128" s="253"/>
      <c r="F1128" s="253"/>
      <c r="G1128" s="253"/>
      <c r="H1128" s="253"/>
      <c r="I1128" s="253"/>
      <c r="J1128" s="253"/>
      <c r="K1128" s="253"/>
      <c r="L1128" s="253"/>
      <c r="M1128" s="253"/>
      <c r="N1128" s="253"/>
      <c r="O1128" s="253"/>
      <c r="P1128" s="253"/>
      <c r="Q1128" s="253"/>
      <c r="R1128" s="253"/>
      <c r="S1128" s="253"/>
      <c r="T1128" s="253"/>
      <c r="U1128" s="253"/>
      <c r="V1128" s="253"/>
      <c r="W1128" s="253"/>
      <c r="X1128" s="253"/>
      <c r="Y1128" s="253"/>
      <c r="Z1128" s="253"/>
      <c r="AA1128" s="253"/>
      <c r="AB1128" s="253"/>
      <c r="AC1128" s="253"/>
      <c r="AD1128" s="253"/>
      <c r="AE1128" s="253"/>
      <c r="AF1128" s="253"/>
      <c r="AG1128" s="253"/>
      <c r="AH1128" s="253"/>
      <c r="AI1128" s="253"/>
      <c r="AJ1128" s="253"/>
      <c r="AK1128" s="253"/>
      <c r="AL1128" s="253"/>
      <c r="AM1128" s="253"/>
      <c r="AN1128" s="253"/>
      <c r="AO1128" s="253"/>
      <c r="AP1128" s="253"/>
      <c r="AQ1128" s="253"/>
      <c r="AR1128" s="253"/>
      <c r="AS1128" s="253"/>
      <c r="AT1128" s="253"/>
      <c r="AU1128" s="253"/>
      <c r="AV1128" s="253"/>
      <c r="AW1128" s="253"/>
      <c r="AX1128" s="253"/>
      <c r="AY1128" s="253"/>
      <c r="AZ1128" s="253"/>
      <c r="BA1128" s="253"/>
      <c r="BB1128" s="253"/>
      <c r="BC1128" s="253"/>
      <c r="BD1128" s="253"/>
      <c r="BE1128" s="253"/>
      <c r="BF1128" s="253"/>
      <c r="BG1128" s="253"/>
    </row>
    <row r="1129" spans="3:59" s="252" customFormat="1" ht="15" customHeight="1" x14ac:dyDescent="0.25">
      <c r="C1129" s="253"/>
      <c r="D1129" s="253"/>
      <c r="E1129" s="253"/>
      <c r="F1129" s="253"/>
      <c r="G1129" s="253"/>
      <c r="H1129" s="253"/>
      <c r="I1129" s="253"/>
      <c r="J1129" s="253"/>
      <c r="K1129" s="253"/>
      <c r="L1129" s="253"/>
      <c r="M1129" s="253"/>
      <c r="N1129" s="253"/>
      <c r="O1129" s="253"/>
      <c r="P1129" s="253"/>
      <c r="Q1129" s="253"/>
      <c r="R1129" s="253"/>
      <c r="S1129" s="253"/>
      <c r="T1129" s="253"/>
      <c r="U1129" s="253"/>
      <c r="V1129" s="253"/>
      <c r="W1129" s="253"/>
      <c r="X1129" s="253"/>
      <c r="Y1129" s="253"/>
      <c r="Z1129" s="253"/>
      <c r="AA1129" s="253"/>
      <c r="AB1129" s="253"/>
      <c r="AC1129" s="253"/>
      <c r="AD1129" s="253"/>
      <c r="AE1129" s="253"/>
      <c r="AF1129" s="253"/>
      <c r="AG1129" s="253"/>
      <c r="AH1129" s="253"/>
      <c r="AI1129" s="253"/>
      <c r="AJ1129" s="253"/>
      <c r="AK1129" s="253"/>
      <c r="AL1129" s="253"/>
      <c r="AM1129" s="253"/>
      <c r="AN1129" s="253"/>
      <c r="AO1129" s="253"/>
      <c r="AP1129" s="253"/>
      <c r="AQ1129" s="253"/>
      <c r="AR1129" s="253"/>
      <c r="AS1129" s="253"/>
      <c r="AT1129" s="253"/>
      <c r="AU1129" s="253"/>
      <c r="AV1129" s="253"/>
      <c r="AW1129" s="253"/>
      <c r="AX1129" s="253"/>
      <c r="AY1129" s="253"/>
      <c r="AZ1129" s="253"/>
      <c r="BA1129" s="253"/>
      <c r="BB1129" s="253"/>
      <c r="BC1129" s="253"/>
      <c r="BD1129" s="253"/>
      <c r="BE1129" s="253"/>
      <c r="BF1129" s="253"/>
      <c r="BG1129" s="253"/>
    </row>
    <row r="1130" spans="3:59" s="252" customFormat="1" ht="15" customHeight="1" x14ac:dyDescent="0.25">
      <c r="C1130" s="253"/>
      <c r="D1130" s="253"/>
      <c r="E1130" s="253"/>
      <c r="F1130" s="253"/>
      <c r="G1130" s="253"/>
      <c r="H1130" s="253"/>
      <c r="I1130" s="253"/>
      <c r="J1130" s="253"/>
      <c r="K1130" s="253"/>
      <c r="L1130" s="253"/>
      <c r="M1130" s="253"/>
      <c r="N1130" s="253"/>
      <c r="O1130" s="253"/>
      <c r="P1130" s="253"/>
      <c r="Q1130" s="253"/>
      <c r="R1130" s="253"/>
      <c r="S1130" s="253"/>
      <c r="T1130" s="253"/>
      <c r="U1130" s="253"/>
      <c r="V1130" s="253"/>
      <c r="W1130" s="253"/>
      <c r="X1130" s="253"/>
      <c r="Y1130" s="253"/>
      <c r="Z1130" s="253"/>
      <c r="AA1130" s="253"/>
      <c r="AB1130" s="253"/>
      <c r="AC1130" s="253"/>
      <c r="AD1130" s="253"/>
      <c r="AE1130" s="253"/>
      <c r="AF1130" s="253"/>
      <c r="AG1130" s="253"/>
      <c r="AH1130" s="253"/>
      <c r="AI1130" s="253"/>
      <c r="AJ1130" s="253"/>
      <c r="AK1130" s="253"/>
      <c r="AL1130" s="253"/>
      <c r="AM1130" s="253"/>
      <c r="AN1130" s="253"/>
      <c r="AO1130" s="253"/>
      <c r="AP1130" s="253"/>
      <c r="AQ1130" s="253"/>
      <c r="AR1130" s="253"/>
      <c r="AS1130" s="253"/>
      <c r="AT1130" s="253"/>
      <c r="AU1130" s="253"/>
      <c r="AV1130" s="253"/>
      <c r="AW1130" s="253"/>
      <c r="AX1130" s="253"/>
      <c r="AY1130" s="253"/>
      <c r="AZ1130" s="253"/>
      <c r="BA1130" s="253"/>
      <c r="BB1130" s="253"/>
      <c r="BC1130" s="253"/>
      <c r="BD1130" s="253"/>
      <c r="BE1130" s="253"/>
      <c r="BF1130" s="253"/>
      <c r="BG1130" s="253"/>
    </row>
    <row r="1131" spans="3:59" s="252" customFormat="1" ht="15" customHeight="1" x14ac:dyDescent="0.25">
      <c r="C1131" s="253"/>
      <c r="D1131" s="253"/>
      <c r="E1131" s="253"/>
      <c r="F1131" s="253"/>
      <c r="G1131" s="253"/>
      <c r="H1131" s="253"/>
      <c r="I1131" s="253"/>
      <c r="J1131" s="253"/>
      <c r="K1131" s="253"/>
      <c r="L1131" s="253"/>
      <c r="M1131" s="253"/>
      <c r="N1131" s="253"/>
      <c r="O1131" s="253"/>
      <c r="P1131" s="253"/>
      <c r="Q1131" s="253"/>
      <c r="R1131" s="253"/>
      <c r="S1131" s="253"/>
      <c r="T1131" s="253"/>
      <c r="U1131" s="253"/>
      <c r="V1131" s="253"/>
      <c r="W1131" s="253"/>
      <c r="X1131" s="253"/>
      <c r="Y1131" s="253"/>
      <c r="Z1131" s="253"/>
      <c r="AA1131" s="253"/>
      <c r="AB1131" s="253"/>
      <c r="AC1131" s="253"/>
      <c r="AD1131" s="253"/>
      <c r="AE1131" s="253"/>
      <c r="AF1131" s="253"/>
      <c r="AG1131" s="253"/>
      <c r="AH1131" s="253"/>
      <c r="AI1131" s="253"/>
      <c r="AJ1131" s="253"/>
      <c r="AK1131" s="253"/>
      <c r="AL1131" s="253"/>
      <c r="AM1131" s="253"/>
      <c r="AN1131" s="253"/>
      <c r="AO1131" s="253"/>
      <c r="AP1131" s="253"/>
      <c r="AQ1131" s="253"/>
      <c r="AR1131" s="253"/>
      <c r="AS1131" s="253"/>
      <c r="AT1131" s="253"/>
      <c r="AU1131" s="253"/>
      <c r="AV1131" s="253"/>
      <c r="AW1131" s="253"/>
      <c r="AX1131" s="253"/>
      <c r="AY1131" s="253"/>
      <c r="AZ1131" s="253"/>
      <c r="BA1131" s="253"/>
      <c r="BB1131" s="253"/>
      <c r="BC1131" s="253"/>
      <c r="BD1131" s="253"/>
      <c r="BE1131" s="253"/>
      <c r="BF1131" s="253"/>
      <c r="BG1131" s="253"/>
    </row>
    <row r="1132" spans="3:59" s="252" customFormat="1" ht="15" customHeight="1" x14ac:dyDescent="0.25">
      <c r="C1132" s="253"/>
      <c r="D1132" s="253"/>
      <c r="E1132" s="253"/>
      <c r="F1132" s="253"/>
      <c r="G1132" s="253"/>
      <c r="H1132" s="253"/>
      <c r="I1132" s="253"/>
      <c r="J1132" s="253"/>
      <c r="K1132" s="253"/>
      <c r="L1132" s="253"/>
      <c r="M1132" s="253"/>
      <c r="N1132" s="253"/>
      <c r="O1132" s="253"/>
      <c r="P1132" s="253"/>
      <c r="Q1132" s="253"/>
      <c r="R1132" s="253"/>
      <c r="S1132" s="253"/>
      <c r="T1132" s="253"/>
      <c r="U1132" s="253"/>
      <c r="V1132" s="253"/>
      <c r="W1132" s="253"/>
      <c r="X1132" s="253"/>
      <c r="Y1132" s="253"/>
      <c r="Z1132" s="253"/>
      <c r="AA1132" s="253"/>
      <c r="AB1132" s="253"/>
      <c r="AC1132" s="253"/>
      <c r="AD1132" s="253"/>
      <c r="AE1132" s="253"/>
      <c r="AF1132" s="253"/>
      <c r="AG1132" s="253"/>
      <c r="AH1132" s="253"/>
      <c r="AI1132" s="253"/>
      <c r="AJ1132" s="253"/>
      <c r="AK1132" s="253"/>
      <c r="AL1132" s="253"/>
      <c r="AM1132" s="253"/>
      <c r="AN1132" s="253"/>
      <c r="AO1132" s="253"/>
      <c r="AP1132" s="253"/>
      <c r="AQ1132" s="253"/>
      <c r="AR1132" s="253"/>
      <c r="AS1132" s="253"/>
      <c r="AT1132" s="253"/>
      <c r="AU1132" s="253"/>
      <c r="AV1132" s="253"/>
      <c r="AW1132" s="253"/>
      <c r="AX1132" s="253"/>
      <c r="AY1132" s="253"/>
      <c r="AZ1132" s="253"/>
      <c r="BA1132" s="253"/>
      <c r="BB1132" s="253"/>
      <c r="BC1132" s="253"/>
      <c r="BD1132" s="253"/>
      <c r="BE1132" s="253"/>
      <c r="BF1132" s="253"/>
      <c r="BG1132" s="253"/>
    </row>
    <row r="1133" spans="3:59" s="252" customFormat="1" ht="15" customHeight="1" x14ac:dyDescent="0.25">
      <c r="C1133" s="253"/>
      <c r="D1133" s="253"/>
      <c r="E1133" s="253"/>
      <c r="F1133" s="253"/>
      <c r="G1133" s="253"/>
      <c r="H1133" s="253"/>
      <c r="I1133" s="253"/>
      <c r="J1133" s="253"/>
      <c r="K1133" s="253"/>
      <c r="L1133" s="253"/>
      <c r="M1133" s="253"/>
      <c r="N1133" s="253"/>
      <c r="O1133" s="253"/>
      <c r="P1133" s="253"/>
      <c r="Q1133" s="253"/>
      <c r="R1133" s="253"/>
      <c r="S1133" s="253"/>
      <c r="T1133" s="253"/>
      <c r="U1133" s="253"/>
      <c r="V1133" s="253"/>
      <c r="W1133" s="253"/>
      <c r="X1133" s="253"/>
      <c r="Y1133" s="253"/>
      <c r="Z1133" s="253"/>
      <c r="AA1133" s="253"/>
      <c r="AB1133" s="253"/>
      <c r="AC1133" s="253"/>
      <c r="AD1133" s="253"/>
      <c r="AE1133" s="253"/>
      <c r="AF1133" s="253"/>
      <c r="AG1133" s="253"/>
      <c r="AH1133" s="253"/>
      <c r="AI1133" s="253"/>
      <c r="AJ1133" s="253"/>
      <c r="AK1133" s="253"/>
      <c r="AL1133" s="253"/>
      <c r="AM1133" s="253"/>
      <c r="AN1133" s="253"/>
      <c r="AO1133" s="253"/>
      <c r="AP1133" s="253"/>
      <c r="AQ1133" s="253"/>
      <c r="AR1133" s="253"/>
      <c r="AS1133" s="253"/>
      <c r="AT1133" s="253"/>
      <c r="AU1133" s="253"/>
      <c r="AV1133" s="253"/>
      <c r="AW1133" s="253"/>
      <c r="AX1133" s="253"/>
      <c r="AY1133" s="253"/>
      <c r="AZ1133" s="253"/>
      <c r="BA1133" s="253"/>
      <c r="BB1133" s="253"/>
      <c r="BC1133" s="253"/>
      <c r="BD1133" s="253"/>
      <c r="BE1133" s="253"/>
      <c r="BF1133" s="253"/>
      <c r="BG1133" s="253"/>
    </row>
    <row r="1134" spans="3:59" s="252" customFormat="1" ht="15" customHeight="1" x14ac:dyDescent="0.25">
      <c r="C1134" s="253"/>
      <c r="D1134" s="253"/>
      <c r="E1134" s="253"/>
      <c r="F1134" s="253"/>
      <c r="G1134" s="253"/>
      <c r="H1134" s="253"/>
      <c r="I1134" s="253"/>
      <c r="J1134" s="253"/>
      <c r="K1134" s="253"/>
      <c r="L1134" s="253"/>
      <c r="M1134" s="253"/>
      <c r="N1134" s="253"/>
      <c r="O1134" s="253"/>
      <c r="P1134" s="253"/>
      <c r="Q1134" s="253"/>
      <c r="R1134" s="253"/>
      <c r="S1134" s="253"/>
      <c r="T1134" s="253"/>
      <c r="U1134" s="253"/>
      <c r="V1134" s="253"/>
      <c r="W1134" s="253"/>
      <c r="X1134" s="253"/>
      <c r="Y1134" s="253"/>
      <c r="Z1134" s="253"/>
      <c r="AA1134" s="253"/>
      <c r="AB1134" s="253"/>
      <c r="AC1134" s="253"/>
      <c r="AD1134" s="253"/>
      <c r="AE1134" s="253"/>
      <c r="AF1134" s="253"/>
      <c r="AG1134" s="253"/>
      <c r="AH1134" s="253"/>
      <c r="AI1134" s="253"/>
      <c r="AJ1134" s="253"/>
      <c r="AK1134" s="253"/>
      <c r="AL1134" s="253"/>
      <c r="AM1134" s="253"/>
      <c r="AN1134" s="253"/>
      <c r="AO1134" s="253"/>
      <c r="AP1134" s="253"/>
      <c r="AQ1134" s="253"/>
      <c r="AR1134" s="253"/>
      <c r="AS1134" s="253"/>
      <c r="AT1134" s="253"/>
      <c r="AU1134" s="253"/>
      <c r="AV1134" s="253"/>
      <c r="AW1134" s="253"/>
      <c r="AX1134" s="253"/>
      <c r="AY1134" s="253"/>
      <c r="AZ1134" s="253"/>
      <c r="BA1134" s="253"/>
      <c r="BB1134" s="253"/>
      <c r="BC1134" s="253"/>
      <c r="BD1134" s="253"/>
      <c r="BE1134" s="253"/>
      <c r="BF1134" s="253"/>
      <c r="BG1134" s="253"/>
    </row>
    <row r="1135" spans="3:59" s="252" customFormat="1" ht="15" customHeight="1" x14ac:dyDescent="0.25">
      <c r="C1135" s="253"/>
      <c r="D1135" s="253"/>
      <c r="E1135" s="253"/>
      <c r="F1135" s="253"/>
      <c r="G1135" s="253"/>
      <c r="H1135" s="253"/>
      <c r="I1135" s="253"/>
      <c r="J1135" s="253"/>
      <c r="K1135" s="253"/>
      <c r="L1135" s="253"/>
      <c r="M1135" s="253"/>
      <c r="N1135" s="253"/>
      <c r="O1135" s="253"/>
      <c r="P1135" s="253"/>
      <c r="Q1135" s="253"/>
      <c r="R1135" s="253"/>
      <c r="S1135" s="253"/>
      <c r="T1135" s="253"/>
      <c r="U1135" s="253"/>
      <c r="V1135" s="253"/>
      <c r="W1135" s="253"/>
      <c r="X1135" s="253"/>
      <c r="Y1135" s="253"/>
      <c r="Z1135" s="253"/>
      <c r="AA1135" s="253"/>
      <c r="AB1135" s="253"/>
      <c r="AC1135" s="253"/>
      <c r="AD1135" s="253"/>
      <c r="AE1135" s="253"/>
      <c r="AF1135" s="253"/>
      <c r="AG1135" s="253"/>
      <c r="AH1135" s="253"/>
      <c r="AI1135" s="253"/>
      <c r="AJ1135" s="253"/>
      <c r="AK1135" s="253"/>
      <c r="AL1135" s="253"/>
      <c r="AM1135" s="253"/>
      <c r="AN1135" s="253"/>
      <c r="AO1135" s="253"/>
      <c r="AP1135" s="253"/>
      <c r="AQ1135" s="253"/>
      <c r="AR1135" s="253"/>
      <c r="AS1135" s="253"/>
      <c r="AT1135" s="253"/>
      <c r="AU1135" s="253"/>
      <c r="AV1135" s="253"/>
      <c r="AW1135" s="253"/>
      <c r="AX1135" s="253"/>
      <c r="AY1135" s="253"/>
      <c r="AZ1135" s="253"/>
      <c r="BA1135" s="253"/>
      <c r="BB1135" s="253"/>
      <c r="BC1135" s="253"/>
      <c r="BD1135" s="253"/>
      <c r="BE1135" s="253"/>
      <c r="BF1135" s="253"/>
      <c r="BG1135" s="253"/>
    </row>
    <row r="1136" spans="3:59" s="252" customFormat="1" ht="15" customHeight="1" x14ac:dyDescent="0.25">
      <c r="C1136" s="253"/>
      <c r="D1136" s="253"/>
      <c r="E1136" s="253"/>
      <c r="F1136" s="253"/>
      <c r="G1136" s="253"/>
      <c r="H1136" s="253"/>
      <c r="I1136" s="253"/>
      <c r="J1136" s="253"/>
      <c r="K1136" s="253"/>
      <c r="L1136" s="253"/>
      <c r="M1136" s="253"/>
      <c r="N1136" s="253"/>
      <c r="O1136" s="253"/>
      <c r="P1136" s="253"/>
      <c r="Q1136" s="253"/>
      <c r="R1136" s="253"/>
      <c r="S1136" s="253"/>
      <c r="T1136" s="253"/>
      <c r="U1136" s="253"/>
      <c r="V1136" s="253"/>
      <c r="W1136" s="253"/>
      <c r="X1136" s="253"/>
      <c r="Y1136" s="253"/>
      <c r="Z1136" s="253"/>
      <c r="AA1136" s="253"/>
      <c r="AB1136" s="253"/>
      <c r="AC1136" s="253"/>
      <c r="AD1136" s="253"/>
      <c r="AE1136" s="253"/>
      <c r="AF1136" s="253"/>
      <c r="AG1136" s="253"/>
      <c r="AH1136" s="253"/>
      <c r="AI1136" s="253"/>
      <c r="AJ1136" s="253"/>
      <c r="AK1136" s="253"/>
      <c r="AL1136" s="253"/>
      <c r="AM1136" s="253"/>
      <c r="AN1136" s="253"/>
      <c r="AO1136" s="253"/>
      <c r="AP1136" s="253"/>
      <c r="AQ1136" s="253"/>
      <c r="AR1136" s="253"/>
      <c r="AS1136" s="253"/>
      <c r="AT1136" s="253"/>
      <c r="AU1136" s="253"/>
      <c r="AV1136" s="253"/>
      <c r="AW1136" s="253"/>
      <c r="AX1136" s="253"/>
      <c r="AY1136" s="253"/>
      <c r="AZ1136" s="253"/>
      <c r="BA1136" s="253"/>
      <c r="BB1136" s="253"/>
      <c r="BC1136" s="253"/>
      <c r="BD1136" s="253"/>
      <c r="BE1136" s="253"/>
      <c r="BF1136" s="253"/>
      <c r="BG1136" s="253"/>
    </row>
    <row r="1137" spans="3:59" s="252" customFormat="1" ht="15" customHeight="1" x14ac:dyDescent="0.25">
      <c r="C1137" s="253"/>
      <c r="D1137" s="253"/>
      <c r="E1137" s="253"/>
      <c r="F1137" s="253"/>
      <c r="G1137" s="253"/>
      <c r="H1137" s="253"/>
      <c r="I1137" s="253"/>
      <c r="J1137" s="253"/>
      <c r="K1137" s="253"/>
      <c r="L1137" s="253"/>
      <c r="M1137" s="253"/>
      <c r="N1137" s="253"/>
      <c r="O1137" s="253"/>
      <c r="P1137" s="253"/>
      <c r="Q1137" s="253"/>
      <c r="R1137" s="253"/>
      <c r="S1137" s="253"/>
      <c r="T1137" s="253"/>
      <c r="U1137" s="253"/>
      <c r="V1137" s="253"/>
      <c r="W1137" s="253"/>
      <c r="X1137" s="253"/>
      <c r="Y1137" s="253"/>
      <c r="Z1137" s="253"/>
      <c r="AA1137" s="253"/>
      <c r="AB1137" s="253"/>
      <c r="AC1137" s="253"/>
      <c r="AD1137" s="253"/>
      <c r="AE1137" s="253"/>
      <c r="AF1137" s="253"/>
      <c r="AG1137" s="253"/>
      <c r="AH1137" s="253"/>
      <c r="AI1137" s="253"/>
      <c r="AJ1137" s="253"/>
      <c r="AK1137" s="253"/>
      <c r="AL1137" s="253"/>
      <c r="AM1137" s="253"/>
      <c r="AN1137" s="253"/>
      <c r="AO1137" s="253"/>
      <c r="AP1137" s="253"/>
      <c r="AQ1137" s="253"/>
      <c r="AR1137" s="253"/>
      <c r="AS1137" s="253"/>
      <c r="AT1137" s="253"/>
      <c r="AU1137" s="253"/>
      <c r="AV1137" s="253"/>
      <c r="AW1137" s="253"/>
      <c r="AX1137" s="253"/>
      <c r="AY1137" s="253"/>
      <c r="AZ1137" s="253"/>
      <c r="BA1137" s="253"/>
      <c r="BB1137" s="253"/>
      <c r="BC1137" s="253"/>
      <c r="BD1137" s="253"/>
      <c r="BE1137" s="253"/>
      <c r="BF1137" s="253"/>
      <c r="BG1137" s="253"/>
    </row>
    <row r="1138" spans="3:59" s="252" customFormat="1" ht="15" customHeight="1" x14ac:dyDescent="0.25">
      <c r="C1138" s="253"/>
      <c r="D1138" s="253"/>
      <c r="E1138" s="253"/>
      <c r="F1138" s="253"/>
      <c r="G1138" s="253"/>
      <c r="H1138" s="253"/>
      <c r="I1138" s="253"/>
      <c r="J1138" s="253"/>
      <c r="K1138" s="253"/>
      <c r="L1138" s="253"/>
      <c r="M1138" s="253"/>
      <c r="N1138" s="253"/>
      <c r="O1138" s="253"/>
      <c r="P1138" s="253"/>
      <c r="Q1138" s="253"/>
      <c r="R1138" s="253"/>
      <c r="S1138" s="253"/>
      <c r="T1138" s="253"/>
      <c r="U1138" s="253"/>
      <c r="V1138" s="253"/>
      <c r="W1138" s="253"/>
      <c r="X1138" s="253"/>
      <c r="Y1138" s="253"/>
      <c r="Z1138" s="253"/>
      <c r="AA1138" s="253"/>
      <c r="AB1138" s="253"/>
      <c r="AC1138" s="253"/>
      <c r="AD1138" s="253"/>
      <c r="AE1138" s="253"/>
      <c r="AF1138" s="253"/>
      <c r="AG1138" s="253"/>
      <c r="AH1138" s="253"/>
      <c r="AI1138" s="253"/>
      <c r="AJ1138" s="253"/>
      <c r="AK1138" s="253"/>
      <c r="AL1138" s="253"/>
      <c r="AM1138" s="253"/>
      <c r="AN1138" s="253"/>
      <c r="AO1138" s="253"/>
      <c r="AP1138" s="253"/>
      <c r="AQ1138" s="253"/>
      <c r="AR1138" s="253"/>
      <c r="AS1138" s="253"/>
      <c r="AT1138" s="253"/>
      <c r="AU1138" s="253"/>
      <c r="AV1138" s="253"/>
      <c r="AW1138" s="253"/>
      <c r="AX1138" s="253"/>
      <c r="AY1138" s="253"/>
      <c r="AZ1138" s="253"/>
      <c r="BA1138" s="253"/>
      <c r="BB1138" s="253"/>
      <c r="BC1138" s="253"/>
      <c r="BD1138" s="253"/>
      <c r="BE1138" s="253"/>
      <c r="BF1138" s="253"/>
      <c r="BG1138" s="253"/>
    </row>
    <row r="1139" spans="3:59" s="252" customFormat="1" ht="15" customHeight="1" x14ac:dyDescent="0.25">
      <c r="C1139" s="253"/>
      <c r="D1139" s="253"/>
      <c r="E1139" s="253"/>
      <c r="F1139" s="253"/>
      <c r="G1139" s="253"/>
      <c r="H1139" s="253"/>
      <c r="I1139" s="253"/>
      <c r="J1139" s="253"/>
      <c r="K1139" s="253"/>
      <c r="L1139" s="253"/>
      <c r="M1139" s="253"/>
      <c r="N1139" s="253"/>
      <c r="O1139" s="253"/>
      <c r="P1139" s="253"/>
      <c r="Q1139" s="253"/>
      <c r="R1139" s="253"/>
      <c r="S1139" s="253"/>
      <c r="T1139" s="253"/>
      <c r="U1139" s="253"/>
      <c r="V1139" s="253"/>
      <c r="W1139" s="253"/>
      <c r="X1139" s="253"/>
      <c r="Y1139" s="253"/>
      <c r="Z1139" s="253"/>
      <c r="AA1139" s="253"/>
      <c r="AB1139" s="253"/>
      <c r="AC1139" s="253"/>
      <c r="AD1139" s="253"/>
      <c r="AE1139" s="253"/>
      <c r="AF1139" s="253"/>
      <c r="AG1139" s="253"/>
      <c r="AH1139" s="253"/>
      <c r="AI1139" s="253"/>
      <c r="AJ1139" s="253"/>
      <c r="AK1139" s="253"/>
      <c r="AL1139" s="253"/>
      <c r="AM1139" s="253"/>
      <c r="AN1139" s="253"/>
      <c r="AO1139" s="253"/>
      <c r="AP1139" s="253"/>
      <c r="AQ1139" s="253"/>
      <c r="AR1139" s="253"/>
      <c r="AS1139" s="253"/>
      <c r="AT1139" s="253"/>
      <c r="AU1139" s="253"/>
      <c r="AV1139" s="253"/>
      <c r="AW1139" s="253"/>
      <c r="AX1139" s="253"/>
      <c r="AY1139" s="253"/>
      <c r="AZ1139" s="253"/>
      <c r="BA1139" s="253"/>
      <c r="BB1139" s="253"/>
      <c r="BC1139" s="253"/>
      <c r="BD1139" s="253"/>
      <c r="BE1139" s="253"/>
      <c r="BF1139" s="253"/>
      <c r="BG1139" s="253"/>
    </row>
    <row r="1140" spans="3:59" s="252" customFormat="1" ht="15" customHeight="1" x14ac:dyDescent="0.25">
      <c r="C1140" s="253"/>
      <c r="D1140" s="253"/>
      <c r="E1140" s="253"/>
      <c r="F1140" s="253"/>
      <c r="G1140" s="253"/>
      <c r="H1140" s="253"/>
      <c r="I1140" s="253"/>
      <c r="J1140" s="253"/>
      <c r="K1140" s="253"/>
      <c r="L1140" s="253"/>
      <c r="M1140" s="253"/>
      <c r="N1140" s="253"/>
      <c r="O1140" s="253"/>
      <c r="P1140" s="253"/>
      <c r="Q1140" s="253"/>
      <c r="R1140" s="253"/>
      <c r="S1140" s="253"/>
      <c r="T1140" s="253"/>
      <c r="U1140" s="253"/>
      <c r="V1140" s="253"/>
      <c r="W1140" s="253"/>
      <c r="X1140" s="253"/>
      <c r="Y1140" s="253"/>
      <c r="Z1140" s="253"/>
      <c r="AA1140" s="253"/>
      <c r="AB1140" s="253"/>
      <c r="AC1140" s="253"/>
      <c r="AD1140" s="253"/>
      <c r="AE1140" s="253"/>
      <c r="AF1140" s="253"/>
      <c r="AG1140" s="253"/>
      <c r="AH1140" s="253"/>
      <c r="AI1140" s="253"/>
      <c r="AJ1140" s="253"/>
      <c r="AK1140" s="253"/>
      <c r="AL1140" s="253"/>
      <c r="AM1140" s="253"/>
      <c r="AN1140" s="253"/>
      <c r="AO1140" s="253"/>
      <c r="AP1140" s="253"/>
      <c r="AQ1140" s="253"/>
      <c r="AR1140" s="253"/>
      <c r="AS1140" s="253"/>
      <c r="AT1140" s="253"/>
      <c r="AU1140" s="253"/>
      <c r="AV1140" s="253"/>
      <c r="AW1140" s="253"/>
      <c r="AX1140" s="253"/>
      <c r="AY1140" s="253"/>
      <c r="AZ1140" s="253"/>
      <c r="BA1140" s="253"/>
      <c r="BB1140" s="253"/>
      <c r="BC1140" s="253"/>
      <c r="BD1140" s="253"/>
      <c r="BE1140" s="253"/>
      <c r="BF1140" s="253"/>
      <c r="BG1140" s="253"/>
    </row>
    <row r="1141" spans="3:59" s="252" customFormat="1" ht="15" customHeight="1" x14ac:dyDescent="0.25">
      <c r="C1141" s="253"/>
      <c r="D1141" s="253"/>
      <c r="E1141" s="253"/>
      <c r="F1141" s="253"/>
      <c r="G1141" s="253"/>
      <c r="H1141" s="253"/>
      <c r="I1141" s="253"/>
      <c r="J1141" s="253"/>
      <c r="K1141" s="253"/>
      <c r="L1141" s="253"/>
      <c r="M1141" s="253"/>
      <c r="N1141" s="253"/>
      <c r="O1141" s="253"/>
      <c r="P1141" s="253"/>
      <c r="Q1141" s="253"/>
      <c r="R1141" s="253"/>
      <c r="S1141" s="253"/>
      <c r="T1141" s="253"/>
      <c r="U1141" s="253"/>
      <c r="V1141" s="253"/>
      <c r="W1141" s="253"/>
      <c r="X1141" s="253"/>
      <c r="Y1141" s="253"/>
      <c r="Z1141" s="253"/>
      <c r="AA1141" s="253"/>
      <c r="AB1141" s="253"/>
      <c r="AC1141" s="253"/>
      <c r="AD1141" s="253"/>
      <c r="AE1141" s="253"/>
      <c r="AF1141" s="253"/>
      <c r="AG1141" s="253"/>
      <c r="AH1141" s="253"/>
      <c r="AI1141" s="253"/>
      <c r="AJ1141" s="253"/>
      <c r="AK1141" s="253"/>
      <c r="AL1141" s="253"/>
      <c r="AM1141" s="253"/>
      <c r="AN1141" s="253"/>
      <c r="AO1141" s="253"/>
      <c r="AP1141" s="253"/>
      <c r="AQ1141" s="253"/>
      <c r="AR1141" s="253"/>
      <c r="AS1141" s="253"/>
      <c r="AT1141" s="253"/>
      <c r="AU1141" s="253"/>
      <c r="AV1141" s="253"/>
      <c r="AW1141" s="253"/>
      <c r="AX1141" s="253"/>
      <c r="AY1141" s="253"/>
      <c r="AZ1141" s="253"/>
      <c r="BA1141" s="253"/>
      <c r="BB1141" s="253"/>
      <c r="BC1141" s="253"/>
      <c r="BD1141" s="253"/>
      <c r="BE1141" s="253"/>
      <c r="BF1141" s="253"/>
      <c r="BG1141" s="253"/>
    </row>
    <row r="1142" spans="3:59" s="252" customFormat="1" ht="15" customHeight="1" x14ac:dyDescent="0.25">
      <c r="C1142" s="253"/>
      <c r="D1142" s="253"/>
      <c r="E1142" s="253"/>
      <c r="F1142" s="253"/>
      <c r="G1142" s="253"/>
      <c r="H1142" s="253"/>
      <c r="I1142" s="253"/>
      <c r="J1142" s="253"/>
      <c r="K1142" s="253"/>
      <c r="L1142" s="253"/>
      <c r="M1142" s="253"/>
      <c r="N1142" s="253"/>
      <c r="O1142" s="253"/>
      <c r="P1142" s="253"/>
      <c r="Q1142" s="253"/>
      <c r="R1142" s="253"/>
      <c r="S1142" s="253"/>
      <c r="T1142" s="253"/>
      <c r="U1142" s="253"/>
      <c r="V1142" s="253"/>
      <c r="W1142" s="253"/>
      <c r="X1142" s="253"/>
      <c r="Y1142" s="253"/>
      <c r="Z1142" s="253"/>
      <c r="AA1142" s="253"/>
      <c r="AB1142" s="253"/>
      <c r="AC1142" s="253"/>
      <c r="AD1142" s="253"/>
      <c r="AE1142" s="253"/>
      <c r="AF1142" s="253"/>
      <c r="AG1142" s="253"/>
      <c r="AH1142" s="253"/>
      <c r="AI1142" s="253"/>
      <c r="AJ1142" s="253"/>
      <c r="AK1142" s="253"/>
      <c r="AL1142" s="253"/>
      <c r="AM1142" s="253"/>
      <c r="AN1142" s="253"/>
      <c r="AO1142" s="253"/>
      <c r="AP1142" s="253"/>
      <c r="AQ1142" s="253"/>
      <c r="AR1142" s="253"/>
      <c r="AS1142" s="253"/>
      <c r="AT1142" s="253"/>
      <c r="AU1142" s="253"/>
      <c r="AV1142" s="253"/>
      <c r="AW1142" s="253"/>
      <c r="AX1142" s="253"/>
      <c r="AY1142" s="253"/>
      <c r="AZ1142" s="253"/>
      <c r="BA1142" s="253"/>
      <c r="BB1142" s="253"/>
      <c r="BC1142" s="253"/>
      <c r="BD1142" s="253"/>
      <c r="BE1142" s="253"/>
      <c r="BF1142" s="253"/>
      <c r="BG1142" s="253"/>
    </row>
    <row r="1143" spans="3:59" s="252" customFormat="1" ht="15" customHeight="1" x14ac:dyDescent="0.25">
      <c r="C1143" s="253"/>
      <c r="D1143" s="253"/>
      <c r="E1143" s="253"/>
      <c r="F1143" s="253"/>
      <c r="G1143" s="253"/>
      <c r="H1143" s="253"/>
      <c r="I1143" s="253"/>
      <c r="J1143" s="253"/>
      <c r="K1143" s="253"/>
      <c r="L1143" s="253"/>
      <c r="M1143" s="253"/>
      <c r="N1143" s="253"/>
      <c r="O1143" s="253"/>
      <c r="P1143" s="253"/>
      <c r="Q1143" s="253"/>
      <c r="R1143" s="253"/>
      <c r="S1143" s="253"/>
      <c r="T1143" s="253"/>
      <c r="U1143" s="253"/>
      <c r="V1143" s="253"/>
      <c r="W1143" s="253"/>
      <c r="X1143" s="253"/>
      <c r="Y1143" s="253"/>
      <c r="Z1143" s="253"/>
      <c r="AA1143" s="253"/>
      <c r="AB1143" s="253"/>
      <c r="AC1143" s="253"/>
      <c r="AD1143" s="253"/>
      <c r="AE1143" s="253"/>
      <c r="AF1143" s="253"/>
      <c r="AG1143" s="253"/>
      <c r="AH1143" s="253"/>
      <c r="AI1143" s="253"/>
      <c r="AJ1143" s="253"/>
      <c r="AK1143" s="253"/>
      <c r="AL1143" s="253"/>
      <c r="AM1143" s="253"/>
      <c r="AN1143" s="253"/>
      <c r="AO1143" s="253"/>
      <c r="AP1143" s="253"/>
      <c r="AQ1143" s="253"/>
      <c r="AR1143" s="253"/>
      <c r="AS1143" s="253"/>
      <c r="AT1143" s="253"/>
      <c r="AU1143" s="253"/>
      <c r="AV1143" s="253"/>
      <c r="AW1143" s="253"/>
      <c r="AX1143" s="253"/>
      <c r="AY1143" s="253"/>
      <c r="AZ1143" s="253"/>
      <c r="BA1143" s="253"/>
      <c r="BB1143" s="253"/>
      <c r="BC1143" s="253"/>
      <c r="BD1143" s="253"/>
      <c r="BE1143" s="253"/>
      <c r="BF1143" s="253"/>
      <c r="BG1143" s="253"/>
    </row>
    <row r="1144" spans="3:59" s="252" customFormat="1" ht="15" customHeight="1" x14ac:dyDescent="0.25">
      <c r="C1144" s="253"/>
      <c r="D1144" s="253"/>
      <c r="E1144" s="253"/>
      <c r="F1144" s="253"/>
      <c r="G1144" s="253"/>
      <c r="H1144" s="253"/>
      <c r="I1144" s="253"/>
      <c r="J1144" s="253"/>
      <c r="K1144" s="253"/>
      <c r="L1144" s="253"/>
      <c r="M1144" s="253"/>
      <c r="N1144" s="253"/>
      <c r="O1144" s="253"/>
      <c r="P1144" s="253"/>
      <c r="Q1144" s="253"/>
      <c r="R1144" s="253"/>
      <c r="S1144" s="253"/>
      <c r="T1144" s="253"/>
      <c r="U1144" s="253"/>
      <c r="V1144" s="253"/>
      <c r="W1144" s="253"/>
      <c r="X1144" s="253"/>
      <c r="Y1144" s="253"/>
      <c r="Z1144" s="253"/>
      <c r="AA1144" s="253"/>
      <c r="AB1144" s="253"/>
      <c r="AC1144" s="253"/>
      <c r="AD1144" s="253"/>
      <c r="AE1144" s="253"/>
      <c r="AF1144" s="253"/>
      <c r="AG1144" s="253"/>
      <c r="AH1144" s="253"/>
      <c r="AI1144" s="253"/>
      <c r="AJ1144" s="253"/>
      <c r="AK1144" s="253"/>
      <c r="AL1144" s="253"/>
      <c r="AM1144" s="253"/>
      <c r="AN1144" s="253"/>
      <c r="AO1144" s="253"/>
      <c r="AP1144" s="253"/>
      <c r="AQ1144" s="253"/>
      <c r="AR1144" s="253"/>
      <c r="AS1144" s="253"/>
      <c r="AT1144" s="253"/>
      <c r="AU1144" s="253"/>
      <c r="AV1144" s="253"/>
      <c r="AW1144" s="253"/>
      <c r="AX1144" s="253"/>
      <c r="AY1144" s="253"/>
      <c r="AZ1144" s="253"/>
      <c r="BA1144" s="253"/>
      <c r="BB1144" s="253"/>
      <c r="BC1144" s="253"/>
      <c r="BD1144" s="253"/>
      <c r="BE1144" s="253"/>
      <c r="BF1144" s="253"/>
      <c r="BG1144" s="253"/>
    </row>
    <row r="1145" spans="3:59" s="252" customFormat="1" ht="15" customHeight="1" x14ac:dyDescent="0.25">
      <c r="C1145" s="253"/>
      <c r="D1145" s="253"/>
      <c r="E1145" s="253"/>
      <c r="F1145" s="253"/>
      <c r="G1145" s="253"/>
      <c r="H1145" s="253"/>
      <c r="I1145" s="253"/>
      <c r="J1145" s="253"/>
      <c r="K1145" s="253"/>
      <c r="L1145" s="253"/>
      <c r="M1145" s="253"/>
      <c r="N1145" s="253"/>
      <c r="O1145" s="253"/>
      <c r="P1145" s="253"/>
      <c r="Q1145" s="253"/>
      <c r="R1145" s="253"/>
      <c r="S1145" s="253"/>
      <c r="T1145" s="253"/>
      <c r="U1145" s="253"/>
      <c r="V1145" s="253"/>
      <c r="W1145" s="253"/>
      <c r="X1145" s="253"/>
      <c r="Y1145" s="253"/>
      <c r="Z1145" s="253"/>
      <c r="AA1145" s="253"/>
      <c r="AB1145" s="253"/>
      <c r="AC1145" s="253"/>
      <c r="AD1145" s="253"/>
      <c r="AE1145" s="253"/>
      <c r="AF1145" s="253"/>
      <c r="AG1145" s="253"/>
      <c r="AH1145" s="253"/>
      <c r="AI1145" s="253"/>
      <c r="AJ1145" s="253"/>
      <c r="AK1145" s="253"/>
      <c r="AL1145" s="253"/>
      <c r="AM1145" s="253"/>
      <c r="AN1145" s="253"/>
      <c r="AO1145" s="253"/>
      <c r="AP1145" s="253"/>
      <c r="AQ1145" s="253"/>
      <c r="AR1145" s="253"/>
      <c r="AS1145" s="253"/>
      <c r="AT1145" s="253"/>
      <c r="AU1145" s="253"/>
      <c r="AV1145" s="253"/>
      <c r="AW1145" s="253"/>
      <c r="AX1145" s="253"/>
      <c r="AY1145" s="253"/>
      <c r="AZ1145" s="253"/>
      <c r="BA1145" s="253"/>
      <c r="BB1145" s="253"/>
      <c r="BC1145" s="253"/>
      <c r="BD1145" s="253"/>
      <c r="BE1145" s="253"/>
      <c r="BF1145" s="253"/>
      <c r="BG1145" s="253"/>
    </row>
    <row r="1146" spans="3:59" s="252" customFormat="1" ht="15" customHeight="1" x14ac:dyDescent="0.25">
      <c r="C1146" s="253"/>
      <c r="D1146" s="253"/>
      <c r="E1146" s="253"/>
      <c r="F1146" s="253"/>
      <c r="G1146" s="253"/>
      <c r="H1146" s="253"/>
      <c r="I1146" s="253"/>
      <c r="J1146" s="253"/>
      <c r="K1146" s="253"/>
      <c r="L1146" s="253"/>
      <c r="M1146" s="253"/>
      <c r="N1146" s="253"/>
      <c r="O1146" s="253"/>
      <c r="P1146" s="253"/>
      <c r="Q1146" s="253"/>
      <c r="R1146" s="253"/>
      <c r="S1146" s="253"/>
      <c r="T1146" s="253"/>
      <c r="U1146" s="253"/>
      <c r="V1146" s="253"/>
      <c r="W1146" s="253"/>
      <c r="X1146" s="253"/>
      <c r="Y1146" s="253"/>
      <c r="Z1146" s="253"/>
      <c r="AA1146" s="253"/>
      <c r="AB1146" s="253"/>
      <c r="AC1146" s="253"/>
      <c r="AD1146" s="253"/>
      <c r="AE1146" s="253"/>
      <c r="AF1146" s="253"/>
      <c r="AG1146" s="253"/>
      <c r="AH1146" s="253"/>
      <c r="AI1146" s="253"/>
      <c r="AJ1146" s="253"/>
      <c r="AK1146" s="253"/>
      <c r="AL1146" s="253"/>
      <c r="AM1146" s="253"/>
      <c r="AN1146" s="253"/>
      <c r="AO1146" s="253"/>
      <c r="AP1146" s="253"/>
      <c r="AQ1146" s="253"/>
      <c r="AR1146" s="253"/>
      <c r="AS1146" s="253"/>
      <c r="AT1146" s="253"/>
      <c r="AU1146" s="253"/>
      <c r="AV1146" s="253"/>
      <c r="AW1146" s="253"/>
      <c r="AX1146" s="253"/>
      <c r="AY1146" s="253"/>
      <c r="AZ1146" s="253"/>
      <c r="BA1146" s="253"/>
      <c r="BB1146" s="253"/>
      <c r="BC1146" s="253"/>
      <c r="BD1146" s="253"/>
      <c r="BE1146" s="253"/>
      <c r="BF1146" s="253"/>
      <c r="BG1146" s="253"/>
    </row>
    <row r="1147" spans="3:59" s="252" customFormat="1" ht="15" customHeight="1" x14ac:dyDescent="0.25">
      <c r="C1147" s="253"/>
      <c r="D1147" s="253"/>
      <c r="E1147" s="253"/>
      <c r="F1147" s="253"/>
      <c r="G1147" s="253"/>
      <c r="H1147" s="253"/>
      <c r="I1147" s="253"/>
      <c r="J1147" s="253"/>
      <c r="K1147" s="253"/>
      <c r="L1147" s="253"/>
      <c r="M1147" s="253"/>
      <c r="N1147" s="253"/>
      <c r="O1147" s="253"/>
      <c r="P1147" s="253"/>
      <c r="Q1147" s="253"/>
      <c r="R1147" s="253"/>
      <c r="S1147" s="253"/>
      <c r="T1147" s="253"/>
      <c r="U1147" s="253"/>
      <c r="V1147" s="253"/>
      <c r="W1147" s="253"/>
      <c r="X1147" s="253"/>
      <c r="Y1147" s="253"/>
      <c r="Z1147" s="253"/>
      <c r="AA1147" s="253"/>
      <c r="AB1147" s="253"/>
      <c r="AC1147" s="253"/>
      <c r="AD1147" s="253"/>
      <c r="AE1147" s="253"/>
      <c r="AF1147" s="253"/>
      <c r="AG1147" s="253"/>
      <c r="AH1147" s="253"/>
      <c r="AI1147" s="253"/>
      <c r="AJ1147" s="253"/>
      <c r="AK1147" s="253"/>
      <c r="AL1147" s="253"/>
      <c r="AM1147" s="253"/>
      <c r="AN1147" s="253"/>
      <c r="AO1147" s="253"/>
      <c r="AP1147" s="253"/>
      <c r="AQ1147" s="253"/>
      <c r="AR1147" s="253"/>
      <c r="AS1147" s="253"/>
      <c r="AT1147" s="253"/>
      <c r="AU1147" s="253"/>
      <c r="AV1147" s="253"/>
      <c r="AW1147" s="253"/>
      <c r="AX1147" s="253"/>
      <c r="AY1147" s="253"/>
      <c r="AZ1147" s="253"/>
      <c r="BA1147" s="253"/>
      <c r="BB1147" s="253"/>
      <c r="BC1147" s="253"/>
      <c r="BD1147" s="253"/>
      <c r="BE1147" s="253"/>
      <c r="BF1147" s="253"/>
      <c r="BG1147" s="253"/>
    </row>
    <row r="1148" spans="3:59" s="252" customFormat="1" ht="15" customHeight="1" x14ac:dyDescent="0.25">
      <c r="C1148" s="253"/>
      <c r="D1148" s="253"/>
      <c r="E1148" s="253"/>
      <c r="F1148" s="253"/>
      <c r="G1148" s="253"/>
      <c r="H1148" s="253"/>
      <c r="I1148" s="253"/>
      <c r="J1148" s="253"/>
      <c r="K1148" s="253"/>
      <c r="L1148" s="253"/>
      <c r="M1148" s="253"/>
      <c r="N1148" s="253"/>
      <c r="O1148" s="253"/>
      <c r="P1148" s="253"/>
      <c r="Q1148" s="253"/>
      <c r="R1148" s="253"/>
      <c r="S1148" s="253"/>
      <c r="T1148" s="253"/>
      <c r="U1148" s="253"/>
      <c r="V1148" s="253"/>
      <c r="W1148" s="253"/>
      <c r="X1148" s="253"/>
      <c r="Y1148" s="253"/>
      <c r="Z1148" s="253"/>
      <c r="AA1148" s="253"/>
      <c r="AB1148" s="253"/>
      <c r="AC1148" s="253"/>
      <c r="AD1148" s="253"/>
      <c r="AE1148" s="253"/>
      <c r="AF1148" s="253"/>
      <c r="AG1148" s="253"/>
      <c r="AH1148" s="253"/>
      <c r="AI1148" s="253"/>
      <c r="AJ1148" s="253"/>
      <c r="AK1148" s="253"/>
      <c r="AL1148" s="253"/>
      <c r="AM1148" s="253"/>
      <c r="AN1148" s="253"/>
      <c r="AO1148" s="253"/>
      <c r="AP1148" s="253"/>
      <c r="AQ1148" s="253"/>
      <c r="AR1148" s="253"/>
      <c r="AS1148" s="253"/>
      <c r="AT1148" s="253"/>
      <c r="AU1148" s="253"/>
      <c r="AV1148" s="253"/>
      <c r="AW1148" s="253"/>
      <c r="AX1148" s="253"/>
      <c r="AY1148" s="253"/>
      <c r="AZ1148" s="253"/>
      <c r="BA1148" s="253"/>
      <c r="BB1148" s="253"/>
      <c r="BC1148" s="253"/>
      <c r="BD1148" s="253"/>
      <c r="BE1148" s="253"/>
      <c r="BF1148" s="253"/>
      <c r="BG1148" s="253"/>
    </row>
    <row r="1149" spans="3:59" s="252" customFormat="1" ht="15" customHeight="1" x14ac:dyDescent="0.25">
      <c r="C1149" s="253"/>
      <c r="D1149" s="253"/>
      <c r="E1149" s="253"/>
      <c r="F1149" s="253"/>
      <c r="G1149" s="253"/>
      <c r="H1149" s="253"/>
      <c r="I1149" s="253"/>
      <c r="J1149" s="253"/>
      <c r="K1149" s="253"/>
      <c r="L1149" s="253"/>
      <c r="M1149" s="253"/>
      <c r="N1149" s="253"/>
      <c r="O1149" s="253"/>
      <c r="P1149" s="253"/>
      <c r="Q1149" s="253"/>
      <c r="R1149" s="253"/>
      <c r="S1149" s="253"/>
      <c r="T1149" s="253"/>
      <c r="U1149" s="253"/>
      <c r="V1149" s="253"/>
      <c r="W1149" s="253"/>
      <c r="X1149" s="253"/>
      <c r="Y1149" s="253"/>
      <c r="Z1149" s="253"/>
      <c r="AA1149" s="253"/>
      <c r="AB1149" s="253"/>
      <c r="AC1149" s="253"/>
      <c r="AD1149" s="253"/>
      <c r="AE1149" s="253"/>
      <c r="AF1149" s="253"/>
      <c r="AG1149" s="253"/>
      <c r="AH1149" s="253"/>
      <c r="AI1149" s="253"/>
      <c r="AJ1149" s="253"/>
      <c r="AK1149" s="253"/>
      <c r="AL1149" s="253"/>
      <c r="AM1149" s="253"/>
      <c r="AN1149" s="253"/>
      <c r="AO1149" s="253"/>
      <c r="AP1149" s="253"/>
      <c r="AQ1149" s="253"/>
      <c r="AR1149" s="253"/>
      <c r="AS1149" s="253"/>
      <c r="AT1149" s="253"/>
      <c r="AU1149" s="253"/>
      <c r="AV1149" s="253"/>
      <c r="AW1149" s="253"/>
      <c r="AX1149" s="253"/>
      <c r="AY1149" s="253"/>
      <c r="AZ1149" s="253"/>
      <c r="BA1149" s="253"/>
      <c r="BB1149" s="253"/>
      <c r="BC1149" s="253"/>
      <c r="BD1149" s="253"/>
      <c r="BE1149" s="253"/>
      <c r="BF1149" s="253"/>
      <c r="BG1149" s="253"/>
    </row>
    <row r="1150" spans="3:59" s="252" customFormat="1" ht="15" customHeight="1" x14ac:dyDescent="0.25">
      <c r="C1150" s="253"/>
      <c r="D1150" s="253"/>
      <c r="E1150" s="253"/>
      <c r="F1150" s="253"/>
      <c r="G1150" s="253"/>
      <c r="H1150" s="253"/>
      <c r="I1150" s="253"/>
      <c r="J1150" s="253"/>
      <c r="K1150" s="253"/>
      <c r="L1150" s="253"/>
      <c r="M1150" s="253"/>
      <c r="N1150" s="253"/>
      <c r="O1150" s="253"/>
      <c r="P1150" s="253"/>
      <c r="Q1150" s="253"/>
      <c r="R1150" s="253"/>
      <c r="S1150" s="253"/>
      <c r="T1150" s="253"/>
      <c r="U1150" s="253"/>
      <c r="V1150" s="253"/>
      <c r="W1150" s="253"/>
      <c r="X1150" s="253"/>
      <c r="Y1150" s="253"/>
      <c r="Z1150" s="253"/>
      <c r="AA1150" s="253"/>
      <c r="AB1150" s="253"/>
      <c r="AC1150" s="253"/>
      <c r="AD1150" s="253"/>
      <c r="AE1150" s="253"/>
      <c r="AF1150" s="253"/>
      <c r="AG1150" s="253"/>
      <c r="AH1150" s="253"/>
      <c r="AI1150" s="253"/>
      <c r="AJ1150" s="253"/>
      <c r="AK1150" s="253"/>
      <c r="AL1150" s="253"/>
      <c r="AM1150" s="253"/>
      <c r="AN1150" s="253"/>
      <c r="AO1150" s="253"/>
      <c r="AP1150" s="253"/>
      <c r="AQ1150" s="253"/>
      <c r="AR1150" s="253"/>
      <c r="AS1150" s="253"/>
      <c r="AT1150" s="253"/>
      <c r="AU1150" s="253"/>
      <c r="AV1150" s="253"/>
      <c r="AW1150" s="253"/>
      <c r="AX1150" s="253"/>
      <c r="AY1150" s="253"/>
      <c r="AZ1150" s="253"/>
      <c r="BA1150" s="253"/>
      <c r="BB1150" s="253"/>
      <c r="BC1150" s="253"/>
      <c r="BD1150" s="253"/>
      <c r="BE1150" s="253"/>
      <c r="BF1150" s="253"/>
      <c r="BG1150" s="253"/>
    </row>
    <row r="1151" spans="3:59" s="252" customFormat="1" ht="15" customHeight="1" x14ac:dyDescent="0.25">
      <c r="C1151" s="253"/>
      <c r="D1151" s="253"/>
      <c r="E1151" s="253"/>
      <c r="F1151" s="253"/>
      <c r="G1151" s="253"/>
      <c r="H1151" s="253"/>
      <c r="I1151" s="253"/>
      <c r="J1151" s="253"/>
      <c r="K1151" s="253"/>
      <c r="L1151" s="253"/>
      <c r="M1151" s="253"/>
      <c r="N1151" s="253"/>
      <c r="O1151" s="253"/>
      <c r="P1151" s="253"/>
      <c r="Q1151" s="253"/>
      <c r="R1151" s="253"/>
      <c r="S1151" s="253"/>
      <c r="T1151" s="253"/>
      <c r="U1151" s="253"/>
      <c r="V1151" s="253"/>
      <c r="W1151" s="253"/>
      <c r="X1151" s="253"/>
      <c r="Y1151" s="253"/>
      <c r="Z1151" s="253"/>
      <c r="AA1151" s="253"/>
      <c r="AB1151" s="253"/>
      <c r="AC1151" s="253"/>
      <c r="AD1151" s="253"/>
      <c r="AE1151" s="253"/>
      <c r="AF1151" s="253"/>
      <c r="AG1151" s="253"/>
      <c r="AH1151" s="253"/>
      <c r="AI1151" s="253"/>
      <c r="AJ1151" s="253"/>
      <c r="AK1151" s="253"/>
      <c r="AL1151" s="253"/>
      <c r="AM1151" s="253"/>
      <c r="AN1151" s="253"/>
      <c r="AO1151" s="253"/>
      <c r="AP1151" s="253"/>
      <c r="AQ1151" s="253"/>
      <c r="AR1151" s="253"/>
      <c r="AS1151" s="253"/>
      <c r="AT1151" s="253"/>
      <c r="AU1151" s="253"/>
      <c r="AV1151" s="253"/>
      <c r="AW1151" s="253"/>
      <c r="AX1151" s="253"/>
      <c r="AY1151" s="253"/>
      <c r="AZ1151" s="253"/>
      <c r="BA1151" s="253"/>
      <c r="BB1151" s="253"/>
      <c r="BC1151" s="253"/>
      <c r="BD1151" s="253"/>
      <c r="BE1151" s="253"/>
      <c r="BF1151" s="253"/>
      <c r="BG1151" s="253"/>
    </row>
    <row r="1152" spans="3:59" s="252" customFormat="1" ht="15" customHeight="1" x14ac:dyDescent="0.25">
      <c r="C1152" s="253"/>
      <c r="D1152" s="253"/>
      <c r="E1152" s="253"/>
      <c r="F1152" s="253"/>
      <c r="G1152" s="253"/>
      <c r="H1152" s="253"/>
      <c r="I1152" s="253"/>
      <c r="J1152" s="253"/>
      <c r="K1152" s="253"/>
      <c r="L1152" s="253"/>
      <c r="M1152" s="253"/>
      <c r="N1152" s="253"/>
      <c r="O1152" s="253"/>
      <c r="P1152" s="253"/>
      <c r="Q1152" s="253"/>
      <c r="R1152" s="253"/>
      <c r="S1152" s="253"/>
      <c r="T1152" s="253"/>
      <c r="U1152" s="253"/>
      <c r="V1152" s="253"/>
      <c r="W1152" s="253"/>
      <c r="X1152" s="253"/>
      <c r="Y1152" s="253"/>
      <c r="Z1152" s="253"/>
      <c r="AA1152" s="253"/>
      <c r="AB1152" s="253"/>
      <c r="AC1152" s="253"/>
      <c r="AD1152" s="253"/>
      <c r="AE1152" s="253"/>
      <c r="AF1152" s="253"/>
      <c r="AG1152" s="253"/>
      <c r="AH1152" s="253"/>
      <c r="AI1152" s="253"/>
      <c r="AJ1152" s="253"/>
      <c r="AK1152" s="253"/>
      <c r="AL1152" s="253"/>
      <c r="AM1152" s="253"/>
      <c r="AN1152" s="253"/>
      <c r="AO1152" s="253"/>
      <c r="AP1152" s="253"/>
      <c r="AQ1152" s="253"/>
      <c r="AR1152" s="253"/>
      <c r="AS1152" s="253"/>
      <c r="AT1152" s="253"/>
      <c r="AU1152" s="253"/>
      <c r="AV1152" s="253"/>
      <c r="AW1152" s="253"/>
      <c r="AX1152" s="253"/>
      <c r="AY1152" s="253"/>
      <c r="AZ1152" s="253"/>
      <c r="BA1152" s="253"/>
      <c r="BB1152" s="253"/>
      <c r="BC1152" s="253"/>
      <c r="BD1152" s="253"/>
      <c r="BE1152" s="253"/>
      <c r="BF1152" s="253"/>
      <c r="BG1152" s="253"/>
    </row>
    <row r="1153" spans="3:59" s="252" customFormat="1" ht="15" customHeight="1" x14ac:dyDescent="0.25">
      <c r="C1153" s="253"/>
      <c r="D1153" s="253"/>
      <c r="E1153" s="253"/>
      <c r="F1153" s="253"/>
      <c r="G1153" s="253"/>
      <c r="H1153" s="253"/>
      <c r="I1153" s="253"/>
      <c r="J1153" s="253"/>
      <c r="K1153" s="253"/>
      <c r="L1153" s="253"/>
      <c r="M1153" s="253"/>
      <c r="N1153" s="253"/>
      <c r="O1153" s="253"/>
      <c r="P1153" s="253"/>
      <c r="Q1153" s="253"/>
      <c r="R1153" s="253"/>
      <c r="S1153" s="253"/>
      <c r="T1153" s="253"/>
      <c r="U1153" s="253"/>
      <c r="V1153" s="253"/>
      <c r="W1153" s="253"/>
      <c r="X1153" s="253"/>
      <c r="Y1153" s="253"/>
      <c r="Z1153" s="253"/>
      <c r="AA1153" s="253"/>
      <c r="AB1153" s="253"/>
      <c r="AC1153" s="253"/>
      <c r="AD1153" s="253"/>
      <c r="AE1153" s="253"/>
      <c r="AF1153" s="253"/>
      <c r="AG1153" s="253"/>
      <c r="AH1153" s="253"/>
      <c r="AI1153" s="253"/>
      <c r="AJ1153" s="253"/>
      <c r="AK1153" s="253"/>
      <c r="AL1153" s="253"/>
      <c r="AM1153" s="253"/>
      <c r="AN1153" s="253"/>
      <c r="AO1153" s="253"/>
      <c r="AP1153" s="253"/>
      <c r="AQ1153" s="253"/>
      <c r="AR1153" s="253"/>
      <c r="AS1153" s="253"/>
      <c r="AT1153" s="253"/>
      <c r="AU1153" s="253"/>
      <c r="AV1153" s="253"/>
      <c r="AW1153" s="253"/>
      <c r="AX1153" s="253"/>
      <c r="AY1153" s="253"/>
      <c r="AZ1153" s="253"/>
      <c r="BA1153" s="253"/>
      <c r="BB1153" s="253"/>
      <c r="BC1153" s="253"/>
      <c r="BD1153" s="253"/>
      <c r="BE1153" s="253"/>
      <c r="BF1153" s="253"/>
      <c r="BG1153" s="253"/>
    </row>
    <row r="1154" spans="3:59" s="252" customFormat="1" ht="15" customHeight="1" x14ac:dyDescent="0.25">
      <c r="C1154" s="253"/>
      <c r="D1154" s="253"/>
      <c r="E1154" s="253"/>
      <c r="F1154" s="253"/>
      <c r="G1154" s="253"/>
      <c r="H1154" s="253"/>
      <c r="I1154" s="253"/>
      <c r="J1154" s="253"/>
      <c r="K1154" s="253"/>
      <c r="L1154" s="253"/>
      <c r="M1154" s="253"/>
      <c r="N1154" s="253"/>
      <c r="O1154" s="253"/>
      <c r="P1154" s="253"/>
      <c r="Q1154" s="253"/>
      <c r="R1154" s="253"/>
      <c r="S1154" s="253"/>
      <c r="T1154" s="253"/>
      <c r="U1154" s="253"/>
      <c r="V1154" s="253"/>
      <c r="W1154" s="253"/>
      <c r="X1154" s="253"/>
      <c r="Y1154" s="253"/>
      <c r="Z1154" s="253"/>
      <c r="AA1154" s="253"/>
      <c r="AB1154" s="253"/>
      <c r="AC1154" s="253"/>
      <c r="AD1154" s="253"/>
      <c r="AE1154" s="253"/>
      <c r="AF1154" s="253"/>
      <c r="AG1154" s="253"/>
      <c r="AH1154" s="253"/>
      <c r="AI1154" s="253"/>
      <c r="AJ1154" s="253"/>
      <c r="AK1154" s="253"/>
      <c r="AL1154" s="253"/>
      <c r="AM1154" s="253"/>
      <c r="AN1154" s="253"/>
      <c r="AO1154" s="253"/>
      <c r="AP1154" s="253"/>
      <c r="AQ1154" s="253"/>
      <c r="AR1154" s="253"/>
      <c r="AS1154" s="253"/>
      <c r="AT1154" s="253"/>
      <c r="AU1154" s="253"/>
      <c r="AV1154" s="253"/>
      <c r="AW1154" s="253"/>
      <c r="AX1154" s="253"/>
      <c r="AY1154" s="253"/>
      <c r="AZ1154" s="253"/>
      <c r="BA1154" s="253"/>
      <c r="BB1154" s="253"/>
      <c r="BC1154" s="253"/>
      <c r="BD1154" s="253"/>
      <c r="BE1154" s="253"/>
      <c r="BF1154" s="253"/>
      <c r="BG1154" s="253"/>
    </row>
    <row r="1155" spans="3:59" s="252" customFormat="1" ht="15" customHeight="1" x14ac:dyDescent="0.25">
      <c r="C1155" s="253"/>
      <c r="D1155" s="253"/>
      <c r="E1155" s="253"/>
      <c r="F1155" s="253"/>
      <c r="G1155" s="253"/>
      <c r="H1155" s="253"/>
      <c r="I1155" s="253"/>
      <c r="J1155" s="253"/>
      <c r="K1155" s="253"/>
      <c r="L1155" s="253"/>
      <c r="M1155" s="253"/>
      <c r="N1155" s="253"/>
      <c r="O1155" s="253"/>
      <c r="P1155" s="253"/>
      <c r="Q1155" s="253"/>
      <c r="R1155" s="253"/>
      <c r="S1155" s="253"/>
      <c r="T1155" s="253"/>
      <c r="U1155" s="253"/>
      <c r="V1155" s="253"/>
      <c r="W1155" s="253"/>
      <c r="X1155" s="253"/>
      <c r="Y1155" s="253"/>
      <c r="Z1155" s="253"/>
      <c r="AA1155" s="253"/>
      <c r="AB1155" s="253"/>
      <c r="AC1155" s="253"/>
      <c r="AD1155" s="253"/>
      <c r="AE1155" s="253"/>
      <c r="AF1155" s="253"/>
      <c r="AG1155" s="253"/>
      <c r="AH1155" s="253"/>
      <c r="AI1155" s="253"/>
      <c r="AJ1155" s="253"/>
      <c r="AK1155" s="253"/>
      <c r="AL1155" s="253"/>
      <c r="AM1155" s="253"/>
      <c r="AN1155" s="253"/>
      <c r="AO1155" s="253"/>
      <c r="AP1155" s="253"/>
      <c r="AQ1155" s="253"/>
      <c r="AR1155" s="253"/>
      <c r="AS1155" s="253"/>
      <c r="AT1155" s="253"/>
      <c r="AU1155" s="253"/>
      <c r="AV1155" s="253"/>
      <c r="AW1155" s="253"/>
      <c r="AX1155" s="253"/>
      <c r="AY1155" s="253"/>
      <c r="AZ1155" s="253"/>
      <c r="BA1155" s="253"/>
      <c r="BB1155" s="253"/>
      <c r="BC1155" s="253"/>
      <c r="BD1155" s="253"/>
      <c r="BE1155" s="253"/>
      <c r="BF1155" s="253"/>
      <c r="BG1155" s="253"/>
    </row>
    <row r="1156" spans="3:59" s="252" customFormat="1" ht="15" customHeight="1" x14ac:dyDescent="0.25">
      <c r="C1156" s="253"/>
      <c r="D1156" s="253"/>
      <c r="E1156" s="253"/>
      <c r="F1156" s="253"/>
      <c r="G1156" s="253"/>
      <c r="H1156" s="253"/>
      <c r="I1156" s="253"/>
      <c r="J1156" s="253"/>
      <c r="K1156" s="253"/>
      <c r="L1156" s="253"/>
      <c r="M1156" s="253"/>
      <c r="N1156" s="253"/>
      <c r="O1156" s="253"/>
      <c r="P1156" s="253"/>
      <c r="Q1156" s="253"/>
      <c r="R1156" s="253"/>
      <c r="S1156" s="253"/>
      <c r="T1156" s="253"/>
      <c r="U1156" s="253"/>
      <c r="V1156" s="253"/>
      <c r="W1156" s="253"/>
      <c r="X1156" s="253"/>
      <c r="Y1156" s="253"/>
      <c r="Z1156" s="253"/>
      <c r="AA1156" s="253"/>
      <c r="AB1156" s="253"/>
      <c r="AC1156" s="253"/>
      <c r="AD1156" s="253"/>
      <c r="AE1156" s="253"/>
      <c r="AF1156" s="253"/>
      <c r="AG1156" s="253"/>
      <c r="AH1156" s="253"/>
      <c r="AI1156" s="253"/>
      <c r="AJ1156" s="253"/>
      <c r="AK1156" s="253"/>
      <c r="AL1156" s="253"/>
      <c r="AM1156" s="253"/>
      <c r="AN1156" s="253"/>
      <c r="AO1156" s="253"/>
      <c r="AP1156" s="253"/>
      <c r="AQ1156" s="253"/>
      <c r="AR1156" s="253"/>
      <c r="AS1156" s="253"/>
      <c r="AT1156" s="253"/>
      <c r="AU1156" s="253"/>
      <c r="AV1156" s="253"/>
      <c r="AW1156" s="253"/>
      <c r="AX1156" s="253"/>
      <c r="AY1156" s="253"/>
      <c r="AZ1156" s="253"/>
      <c r="BA1156" s="253"/>
      <c r="BB1156" s="253"/>
      <c r="BC1156" s="253"/>
      <c r="BD1156" s="253"/>
      <c r="BE1156" s="253"/>
      <c r="BF1156" s="253"/>
      <c r="BG1156" s="253"/>
    </row>
    <row r="1157" spans="3:59" s="252" customFormat="1" ht="15" customHeight="1" x14ac:dyDescent="0.25">
      <c r="C1157" s="253"/>
      <c r="D1157" s="253"/>
      <c r="E1157" s="253"/>
      <c r="F1157" s="253"/>
      <c r="G1157" s="253"/>
      <c r="H1157" s="253"/>
      <c r="I1157" s="253"/>
      <c r="J1157" s="253"/>
      <c r="K1157" s="253"/>
      <c r="L1157" s="253"/>
      <c r="M1157" s="253"/>
      <c r="N1157" s="253"/>
      <c r="O1157" s="253"/>
      <c r="P1157" s="253"/>
      <c r="Q1157" s="253"/>
      <c r="R1157" s="253"/>
      <c r="S1157" s="253"/>
      <c r="T1157" s="253"/>
      <c r="U1157" s="253"/>
      <c r="V1157" s="253"/>
      <c r="W1157" s="253"/>
      <c r="X1157" s="253"/>
      <c r="Y1157" s="253"/>
      <c r="Z1157" s="253"/>
      <c r="AA1157" s="253"/>
      <c r="AB1157" s="253"/>
      <c r="AC1157" s="253"/>
      <c r="AD1157" s="253"/>
      <c r="AE1157" s="253"/>
      <c r="AF1157" s="253"/>
      <c r="AG1157" s="253"/>
      <c r="AH1157" s="253"/>
      <c r="AI1157" s="253"/>
      <c r="AJ1157" s="253"/>
      <c r="AK1157" s="253"/>
      <c r="AL1157" s="253"/>
      <c r="AM1157" s="253"/>
      <c r="AN1157" s="253"/>
      <c r="AO1157" s="253"/>
      <c r="AP1157" s="253"/>
      <c r="AQ1157" s="253"/>
      <c r="AR1157" s="253"/>
      <c r="AS1157" s="253"/>
      <c r="AT1157" s="253"/>
      <c r="AU1157" s="253"/>
      <c r="AV1157" s="253"/>
      <c r="AW1157" s="253"/>
      <c r="AX1157" s="253"/>
      <c r="AY1157" s="253"/>
      <c r="AZ1157" s="253"/>
      <c r="BA1157" s="253"/>
      <c r="BB1157" s="253"/>
      <c r="BC1157" s="253"/>
      <c r="BD1157" s="253"/>
      <c r="BE1157" s="253"/>
      <c r="BF1157" s="253"/>
      <c r="BG1157" s="253"/>
    </row>
    <row r="1158" spans="3:59" s="252" customFormat="1" ht="15" customHeight="1" x14ac:dyDescent="0.25">
      <c r="C1158" s="253"/>
      <c r="D1158" s="253"/>
      <c r="E1158" s="253"/>
      <c r="F1158" s="253"/>
      <c r="G1158" s="253"/>
      <c r="H1158" s="253"/>
      <c r="I1158" s="253"/>
      <c r="J1158" s="253"/>
      <c r="K1158" s="253"/>
      <c r="L1158" s="253"/>
      <c r="M1158" s="253"/>
      <c r="N1158" s="253"/>
      <c r="O1158" s="253"/>
      <c r="P1158" s="253"/>
      <c r="Q1158" s="253"/>
      <c r="R1158" s="253"/>
      <c r="S1158" s="253"/>
      <c r="T1158" s="253"/>
      <c r="U1158" s="253"/>
      <c r="V1158" s="253"/>
      <c r="W1158" s="253"/>
      <c r="X1158" s="253"/>
      <c r="Y1158" s="253"/>
      <c r="Z1158" s="253"/>
      <c r="AA1158" s="253"/>
      <c r="AB1158" s="253"/>
      <c r="AC1158" s="253"/>
      <c r="AD1158" s="253"/>
      <c r="AE1158" s="253"/>
      <c r="AF1158" s="253"/>
      <c r="AG1158" s="253"/>
      <c r="AH1158" s="253"/>
      <c r="AI1158" s="253"/>
      <c r="AJ1158" s="253"/>
      <c r="AK1158" s="253"/>
      <c r="AL1158" s="253"/>
      <c r="AM1158" s="253"/>
      <c r="AN1158" s="253"/>
      <c r="AO1158" s="253"/>
      <c r="AP1158" s="253"/>
      <c r="AQ1158" s="253"/>
      <c r="AR1158" s="253"/>
      <c r="AS1158" s="253"/>
      <c r="AT1158" s="253"/>
      <c r="AU1158" s="253"/>
      <c r="AV1158" s="253"/>
      <c r="AW1158" s="253"/>
      <c r="AX1158" s="253"/>
      <c r="AY1158" s="253"/>
      <c r="AZ1158" s="253"/>
      <c r="BA1158" s="253"/>
      <c r="BB1158" s="253"/>
      <c r="BC1158" s="253"/>
      <c r="BD1158" s="253"/>
      <c r="BE1158" s="253"/>
      <c r="BF1158" s="253"/>
      <c r="BG1158" s="253"/>
    </row>
    <row r="1159" spans="3:59" s="252" customFormat="1" ht="15" customHeight="1" x14ac:dyDescent="0.25">
      <c r="C1159" s="253"/>
      <c r="D1159" s="253"/>
      <c r="E1159" s="253"/>
      <c r="F1159" s="253"/>
      <c r="G1159" s="253"/>
      <c r="H1159" s="253"/>
      <c r="I1159" s="253"/>
      <c r="J1159" s="253"/>
      <c r="K1159" s="253"/>
      <c r="L1159" s="253"/>
      <c r="M1159" s="253"/>
      <c r="N1159" s="253"/>
      <c r="O1159" s="253"/>
      <c r="P1159" s="253"/>
      <c r="Q1159" s="253"/>
      <c r="R1159" s="253"/>
      <c r="S1159" s="253"/>
      <c r="T1159" s="253"/>
      <c r="U1159" s="253"/>
      <c r="V1159" s="253"/>
      <c r="W1159" s="253"/>
      <c r="X1159" s="253"/>
      <c r="Y1159" s="253"/>
      <c r="Z1159" s="253"/>
      <c r="AA1159" s="253"/>
      <c r="AB1159" s="253"/>
      <c r="AC1159" s="253"/>
      <c r="AD1159" s="253"/>
      <c r="AE1159" s="253"/>
      <c r="AF1159" s="253"/>
      <c r="AG1159" s="253"/>
      <c r="AH1159" s="253"/>
      <c r="AI1159" s="253"/>
      <c r="AJ1159" s="253"/>
      <c r="AK1159" s="253"/>
      <c r="AL1159" s="253"/>
      <c r="AM1159" s="253"/>
      <c r="AN1159" s="253"/>
      <c r="AO1159" s="253"/>
      <c r="AP1159" s="253"/>
      <c r="AQ1159" s="253"/>
      <c r="AR1159" s="253"/>
      <c r="AS1159" s="253"/>
      <c r="AT1159" s="253"/>
      <c r="AU1159" s="253"/>
      <c r="AV1159" s="253"/>
      <c r="AW1159" s="253"/>
      <c r="AX1159" s="253"/>
      <c r="AY1159" s="253"/>
      <c r="AZ1159" s="253"/>
      <c r="BA1159" s="253"/>
      <c r="BB1159" s="253"/>
      <c r="BC1159" s="253"/>
      <c r="BD1159" s="253"/>
      <c r="BE1159" s="253"/>
      <c r="BF1159" s="253"/>
      <c r="BG1159" s="253"/>
    </row>
    <row r="1160" spans="3:59" s="252" customFormat="1" ht="15" customHeight="1" x14ac:dyDescent="0.25">
      <c r="C1160" s="253"/>
      <c r="D1160" s="253"/>
      <c r="E1160" s="253"/>
      <c r="F1160" s="253"/>
      <c r="G1160" s="253"/>
      <c r="H1160" s="253"/>
      <c r="I1160" s="253"/>
      <c r="J1160" s="253"/>
      <c r="K1160" s="253"/>
      <c r="L1160" s="253"/>
      <c r="M1160" s="253"/>
      <c r="N1160" s="253"/>
      <c r="O1160" s="253"/>
      <c r="P1160" s="253"/>
      <c r="Q1160" s="253"/>
      <c r="R1160" s="253"/>
      <c r="S1160" s="253"/>
      <c r="T1160" s="253"/>
      <c r="U1160" s="253"/>
      <c r="V1160" s="253"/>
      <c r="W1160" s="253"/>
      <c r="X1160" s="253"/>
      <c r="Y1160" s="253"/>
      <c r="Z1160" s="253"/>
      <c r="AA1160" s="253"/>
      <c r="AB1160" s="253"/>
      <c r="AC1160" s="253"/>
      <c r="AD1160" s="253"/>
      <c r="AE1160" s="253"/>
      <c r="AF1160" s="253"/>
      <c r="AG1160" s="253"/>
      <c r="AH1160" s="253"/>
      <c r="AI1160" s="253"/>
      <c r="AJ1160" s="253"/>
      <c r="AK1160" s="253"/>
      <c r="AL1160" s="253"/>
      <c r="AM1160" s="253"/>
      <c r="AN1160" s="253"/>
      <c r="AO1160" s="253"/>
      <c r="AP1160" s="253"/>
      <c r="AQ1160" s="253"/>
      <c r="AR1160" s="253"/>
      <c r="AS1160" s="253"/>
      <c r="AT1160" s="253"/>
      <c r="AU1160" s="253"/>
      <c r="AV1160" s="253"/>
      <c r="AW1160" s="253"/>
      <c r="AX1160" s="253"/>
      <c r="AY1160" s="253"/>
      <c r="AZ1160" s="253"/>
      <c r="BA1160" s="253"/>
      <c r="BB1160" s="253"/>
      <c r="BC1160" s="253"/>
      <c r="BD1160" s="253"/>
      <c r="BE1160" s="253"/>
      <c r="BF1160" s="253"/>
      <c r="BG1160" s="253"/>
    </row>
    <row r="1161" spans="3:59" s="252" customFormat="1" ht="15" customHeight="1" x14ac:dyDescent="0.25">
      <c r="C1161" s="253"/>
      <c r="D1161" s="253"/>
      <c r="E1161" s="253"/>
      <c r="F1161" s="253"/>
      <c r="G1161" s="253"/>
      <c r="H1161" s="253"/>
      <c r="I1161" s="253"/>
      <c r="J1161" s="253"/>
      <c r="K1161" s="253"/>
      <c r="L1161" s="253"/>
      <c r="M1161" s="253"/>
      <c r="N1161" s="253"/>
      <c r="O1161" s="253"/>
      <c r="P1161" s="253"/>
      <c r="Q1161" s="253"/>
      <c r="R1161" s="253"/>
      <c r="S1161" s="253"/>
      <c r="T1161" s="253"/>
      <c r="U1161" s="253"/>
      <c r="V1161" s="253"/>
      <c r="W1161" s="253"/>
      <c r="X1161" s="253"/>
      <c r="Y1161" s="253"/>
      <c r="Z1161" s="253"/>
      <c r="AA1161" s="253"/>
      <c r="AB1161" s="253"/>
      <c r="AC1161" s="253"/>
      <c r="AD1161" s="253"/>
      <c r="AE1161" s="253"/>
      <c r="AF1161" s="253"/>
      <c r="AG1161" s="253"/>
      <c r="AH1161" s="253"/>
      <c r="AI1161" s="253"/>
      <c r="AJ1161" s="253"/>
      <c r="AK1161" s="253"/>
      <c r="AL1161" s="253"/>
      <c r="AM1161" s="253"/>
      <c r="AN1161" s="253"/>
      <c r="AO1161" s="253"/>
      <c r="AP1161" s="253"/>
      <c r="AQ1161" s="253"/>
      <c r="AR1161" s="253"/>
      <c r="AS1161" s="253"/>
      <c r="AT1161" s="253"/>
      <c r="AU1161" s="253"/>
      <c r="AV1161" s="253"/>
      <c r="AW1161" s="253"/>
      <c r="AX1161" s="253"/>
      <c r="AY1161" s="253"/>
      <c r="AZ1161" s="253"/>
      <c r="BA1161" s="253"/>
      <c r="BB1161" s="253"/>
      <c r="BC1161" s="253"/>
      <c r="BD1161" s="253"/>
      <c r="BE1161" s="253"/>
      <c r="BF1161" s="253"/>
      <c r="BG1161" s="253"/>
    </row>
    <row r="1162" spans="3:59" s="252" customFormat="1" ht="15" customHeight="1" x14ac:dyDescent="0.25">
      <c r="C1162" s="253"/>
      <c r="D1162" s="253"/>
      <c r="E1162" s="253"/>
      <c r="F1162" s="253"/>
      <c r="G1162" s="253"/>
      <c r="H1162" s="253"/>
      <c r="I1162" s="253"/>
      <c r="J1162" s="253"/>
      <c r="K1162" s="253"/>
      <c r="L1162" s="253"/>
      <c r="M1162" s="253"/>
      <c r="N1162" s="253"/>
      <c r="O1162" s="253"/>
      <c r="P1162" s="253"/>
      <c r="Q1162" s="253"/>
      <c r="R1162" s="253"/>
      <c r="S1162" s="253"/>
      <c r="T1162" s="253"/>
      <c r="U1162" s="253"/>
      <c r="V1162" s="253"/>
      <c r="W1162" s="253"/>
      <c r="X1162" s="253"/>
      <c r="Y1162" s="253"/>
      <c r="Z1162" s="253"/>
      <c r="AA1162" s="253"/>
      <c r="AB1162" s="253"/>
      <c r="AC1162" s="253"/>
      <c r="AD1162" s="253"/>
      <c r="AE1162" s="253"/>
      <c r="AF1162" s="253"/>
      <c r="AG1162" s="253"/>
      <c r="AH1162" s="253"/>
      <c r="AI1162" s="253"/>
      <c r="AJ1162" s="253"/>
      <c r="AK1162" s="253"/>
      <c r="AL1162" s="253"/>
      <c r="AM1162" s="253"/>
      <c r="AN1162" s="253"/>
      <c r="AO1162" s="253"/>
      <c r="AP1162" s="253"/>
      <c r="AQ1162" s="253"/>
      <c r="AR1162" s="253"/>
      <c r="AS1162" s="253"/>
      <c r="AT1162" s="253"/>
      <c r="AU1162" s="253"/>
      <c r="AV1162" s="253"/>
      <c r="AW1162" s="253"/>
      <c r="AX1162" s="253"/>
      <c r="AY1162" s="253"/>
      <c r="AZ1162" s="253"/>
      <c r="BA1162" s="253"/>
      <c r="BB1162" s="253"/>
      <c r="BC1162" s="253"/>
      <c r="BD1162" s="253"/>
      <c r="BE1162" s="253"/>
      <c r="BF1162" s="253"/>
      <c r="BG1162" s="253"/>
    </row>
    <row r="1163" spans="3:59" s="252" customFormat="1" ht="15" customHeight="1" x14ac:dyDescent="0.25">
      <c r="C1163" s="253"/>
      <c r="D1163" s="253"/>
      <c r="E1163" s="253"/>
      <c r="F1163" s="253"/>
      <c r="G1163" s="253"/>
      <c r="H1163" s="253"/>
      <c r="I1163" s="253"/>
      <c r="J1163" s="253"/>
      <c r="K1163" s="253"/>
      <c r="L1163" s="253"/>
      <c r="M1163" s="253"/>
      <c r="N1163" s="253"/>
      <c r="O1163" s="253"/>
      <c r="P1163" s="253"/>
      <c r="Q1163" s="253"/>
      <c r="R1163" s="253"/>
      <c r="S1163" s="253"/>
      <c r="T1163" s="253"/>
      <c r="U1163" s="253"/>
      <c r="V1163" s="253"/>
      <c r="W1163" s="253"/>
      <c r="X1163" s="253"/>
      <c r="Y1163" s="253"/>
      <c r="Z1163" s="253"/>
      <c r="AA1163" s="253"/>
      <c r="AB1163" s="253"/>
      <c r="AC1163" s="253"/>
      <c r="AD1163" s="253"/>
      <c r="AE1163" s="253"/>
      <c r="AF1163" s="253"/>
      <c r="AG1163" s="253"/>
      <c r="AH1163" s="253"/>
      <c r="AI1163" s="253"/>
      <c r="AJ1163" s="253"/>
      <c r="AK1163" s="253"/>
      <c r="AL1163" s="253"/>
      <c r="AM1163" s="253"/>
      <c r="AN1163" s="253"/>
      <c r="AO1163" s="253"/>
      <c r="AP1163" s="253"/>
      <c r="AQ1163" s="253"/>
      <c r="AR1163" s="253"/>
      <c r="AS1163" s="253"/>
      <c r="AT1163" s="253"/>
      <c r="AU1163" s="253"/>
      <c r="AV1163" s="253"/>
      <c r="AW1163" s="253"/>
      <c r="AX1163" s="253"/>
      <c r="AY1163" s="253"/>
      <c r="AZ1163" s="253"/>
      <c r="BA1163" s="253"/>
      <c r="BB1163" s="253"/>
      <c r="BC1163" s="253"/>
      <c r="BD1163" s="253"/>
      <c r="BE1163" s="253"/>
      <c r="BF1163" s="253"/>
      <c r="BG1163" s="253"/>
    </row>
    <row r="1164" spans="3:59" s="252" customFormat="1" ht="15" customHeight="1" x14ac:dyDescent="0.25">
      <c r="C1164" s="253"/>
      <c r="D1164" s="253"/>
      <c r="E1164" s="253"/>
      <c r="F1164" s="253"/>
      <c r="G1164" s="253"/>
      <c r="H1164" s="253"/>
      <c r="I1164" s="253"/>
      <c r="J1164" s="253"/>
      <c r="K1164" s="253"/>
      <c r="L1164" s="253"/>
      <c r="M1164" s="253"/>
      <c r="N1164" s="253"/>
      <c r="O1164" s="253"/>
      <c r="P1164" s="253"/>
      <c r="Q1164" s="253"/>
      <c r="R1164" s="253"/>
      <c r="S1164" s="253"/>
      <c r="T1164" s="253"/>
      <c r="U1164" s="253"/>
      <c r="V1164" s="253"/>
      <c r="W1164" s="253"/>
      <c r="X1164" s="253"/>
      <c r="Y1164" s="253"/>
      <c r="Z1164" s="253"/>
      <c r="AA1164" s="253"/>
      <c r="AB1164" s="253"/>
      <c r="AC1164" s="253"/>
      <c r="AD1164" s="253"/>
      <c r="AE1164" s="253"/>
      <c r="AF1164" s="253"/>
      <c r="AG1164" s="253"/>
      <c r="AH1164" s="253"/>
      <c r="AI1164" s="253"/>
      <c r="AJ1164" s="253"/>
      <c r="AK1164" s="253"/>
      <c r="AL1164" s="253"/>
      <c r="AM1164" s="253"/>
      <c r="AN1164" s="253"/>
      <c r="AO1164" s="253"/>
      <c r="AP1164" s="253"/>
      <c r="AQ1164" s="253"/>
      <c r="AR1164" s="253"/>
      <c r="AS1164" s="253"/>
      <c r="AT1164" s="253"/>
      <c r="AU1164" s="253"/>
      <c r="AV1164" s="253"/>
      <c r="AW1164" s="253"/>
      <c r="AX1164" s="253"/>
      <c r="AY1164" s="253"/>
      <c r="AZ1164" s="253"/>
      <c r="BA1164" s="253"/>
      <c r="BB1164" s="253"/>
      <c r="BC1164" s="253"/>
      <c r="BD1164" s="253"/>
      <c r="BE1164" s="253"/>
      <c r="BF1164" s="253"/>
      <c r="BG1164" s="253"/>
    </row>
    <row r="1165" spans="3:59" s="252" customFormat="1" ht="15" customHeight="1" x14ac:dyDescent="0.25">
      <c r="C1165" s="253"/>
      <c r="D1165" s="253"/>
      <c r="E1165" s="253"/>
      <c r="F1165" s="253"/>
      <c r="G1165" s="253"/>
      <c r="H1165" s="253"/>
      <c r="I1165" s="253"/>
      <c r="J1165" s="253"/>
      <c r="K1165" s="253"/>
      <c r="L1165" s="253"/>
      <c r="M1165" s="253"/>
      <c r="N1165" s="253"/>
      <c r="O1165" s="253"/>
      <c r="P1165" s="253"/>
      <c r="Q1165" s="253"/>
      <c r="R1165" s="253"/>
      <c r="S1165" s="253"/>
      <c r="T1165" s="253"/>
      <c r="U1165" s="253"/>
      <c r="V1165" s="253"/>
      <c r="W1165" s="253"/>
      <c r="X1165" s="253"/>
      <c r="Y1165" s="253"/>
      <c r="Z1165" s="253"/>
      <c r="AA1165" s="253"/>
      <c r="AB1165" s="253"/>
      <c r="AC1165" s="253"/>
      <c r="AD1165" s="253"/>
      <c r="AE1165" s="253"/>
      <c r="AF1165" s="253"/>
      <c r="AG1165" s="253"/>
      <c r="AH1165" s="253"/>
      <c r="AI1165" s="253"/>
      <c r="AJ1165" s="253"/>
      <c r="AK1165" s="253"/>
      <c r="AL1165" s="253"/>
      <c r="AM1165" s="253"/>
      <c r="AN1165" s="253"/>
      <c r="AO1165" s="253"/>
      <c r="AP1165" s="253"/>
      <c r="AQ1165" s="253"/>
      <c r="AR1165" s="253"/>
      <c r="AS1165" s="253"/>
      <c r="AT1165" s="253"/>
      <c r="AU1165" s="253"/>
      <c r="AV1165" s="253"/>
      <c r="AW1165" s="253"/>
      <c r="AX1165" s="253"/>
      <c r="AY1165" s="253"/>
      <c r="AZ1165" s="253"/>
      <c r="BA1165" s="253"/>
      <c r="BB1165" s="253"/>
      <c r="BC1165" s="253"/>
      <c r="BD1165" s="253"/>
      <c r="BE1165" s="253"/>
      <c r="BF1165" s="253"/>
      <c r="BG1165" s="253"/>
    </row>
    <row r="1166" spans="3:59" s="252" customFormat="1" ht="15" customHeight="1" x14ac:dyDescent="0.25">
      <c r="C1166" s="253"/>
      <c r="D1166" s="253"/>
      <c r="E1166" s="253"/>
      <c r="F1166" s="253"/>
      <c r="G1166" s="253"/>
      <c r="H1166" s="253"/>
      <c r="I1166" s="253"/>
      <c r="J1166" s="253"/>
      <c r="K1166" s="253"/>
      <c r="L1166" s="253"/>
      <c r="M1166" s="253"/>
      <c r="N1166" s="253"/>
      <c r="O1166" s="253"/>
      <c r="P1166" s="253"/>
      <c r="Q1166" s="253"/>
      <c r="R1166" s="253"/>
      <c r="S1166" s="253"/>
      <c r="T1166" s="253"/>
      <c r="U1166" s="253"/>
      <c r="V1166" s="253"/>
      <c r="W1166" s="253"/>
      <c r="X1166" s="253"/>
      <c r="Y1166" s="253"/>
      <c r="Z1166" s="253"/>
      <c r="AA1166" s="253"/>
      <c r="AB1166" s="253"/>
      <c r="AC1166" s="253"/>
      <c r="AD1166" s="253"/>
      <c r="AE1166" s="253"/>
      <c r="AF1166" s="253"/>
      <c r="AG1166" s="253"/>
      <c r="AH1166" s="253"/>
      <c r="AI1166" s="253"/>
      <c r="AJ1166" s="253"/>
      <c r="AK1166" s="253"/>
      <c r="AL1166" s="253"/>
      <c r="AM1166" s="253"/>
      <c r="AN1166" s="253"/>
      <c r="AO1166" s="253"/>
      <c r="AP1166" s="253"/>
      <c r="AQ1166" s="253"/>
      <c r="AR1166" s="253"/>
      <c r="AS1166" s="253"/>
      <c r="AT1166" s="253"/>
      <c r="AU1166" s="253"/>
      <c r="AV1166" s="253"/>
      <c r="AW1166" s="253"/>
      <c r="AX1166" s="253"/>
      <c r="AY1166" s="253"/>
      <c r="AZ1166" s="253"/>
      <c r="BA1166" s="253"/>
      <c r="BB1166" s="253"/>
      <c r="BC1166" s="253"/>
      <c r="BD1166" s="253"/>
      <c r="BE1166" s="253"/>
      <c r="BF1166" s="253"/>
      <c r="BG1166" s="253"/>
    </row>
    <row r="1167" spans="3:59" s="252" customFormat="1" ht="15" customHeight="1" x14ac:dyDescent="0.25">
      <c r="C1167" s="253"/>
      <c r="D1167" s="253"/>
      <c r="E1167" s="253"/>
      <c r="F1167" s="253"/>
      <c r="G1167" s="253"/>
      <c r="H1167" s="253"/>
      <c r="I1167" s="253"/>
      <c r="J1167" s="253"/>
      <c r="K1167" s="253"/>
      <c r="L1167" s="253"/>
      <c r="M1167" s="253"/>
      <c r="N1167" s="253"/>
      <c r="O1167" s="253"/>
      <c r="P1167" s="253"/>
      <c r="Q1167" s="253"/>
      <c r="R1167" s="253"/>
      <c r="S1167" s="253"/>
      <c r="T1167" s="253"/>
      <c r="U1167" s="253"/>
      <c r="V1167" s="253"/>
      <c r="W1167" s="253"/>
      <c r="X1167" s="253"/>
      <c r="Y1167" s="253"/>
      <c r="Z1167" s="253"/>
      <c r="AA1167" s="253"/>
      <c r="AB1167" s="253"/>
      <c r="AC1167" s="253"/>
      <c r="AD1167" s="253"/>
      <c r="AE1167" s="253"/>
      <c r="AF1167" s="253"/>
      <c r="AG1167" s="253"/>
      <c r="AH1167" s="253"/>
      <c r="AI1167" s="253"/>
      <c r="AJ1167" s="253"/>
      <c r="AK1167" s="253"/>
      <c r="AL1167" s="253"/>
      <c r="AM1167" s="253"/>
      <c r="AN1167" s="253"/>
      <c r="AO1167" s="253"/>
      <c r="AP1167" s="253"/>
      <c r="AQ1167" s="253"/>
      <c r="AR1167" s="253"/>
      <c r="AS1167" s="253"/>
      <c r="AT1167" s="253"/>
      <c r="AU1167" s="253"/>
      <c r="AV1167" s="253"/>
      <c r="AW1167" s="253"/>
      <c r="AX1167" s="253"/>
      <c r="AY1167" s="253"/>
      <c r="AZ1167" s="253"/>
      <c r="BA1167" s="253"/>
      <c r="BB1167" s="253"/>
      <c r="BC1167" s="253"/>
      <c r="BD1167" s="253"/>
      <c r="BE1167" s="253"/>
      <c r="BF1167" s="253"/>
      <c r="BG1167" s="253"/>
    </row>
    <row r="1168" spans="3:59" s="252" customFormat="1" ht="15" customHeight="1" x14ac:dyDescent="0.25">
      <c r="C1168" s="253"/>
      <c r="D1168" s="253"/>
      <c r="E1168" s="253"/>
      <c r="F1168" s="253"/>
      <c r="G1168" s="253"/>
      <c r="H1168" s="253"/>
      <c r="I1168" s="253"/>
      <c r="J1168" s="253"/>
      <c r="K1168" s="253"/>
      <c r="L1168" s="253"/>
      <c r="M1168" s="253"/>
      <c r="N1168" s="253"/>
      <c r="O1168" s="253"/>
      <c r="P1168" s="253"/>
      <c r="Q1168" s="253"/>
      <c r="R1168" s="253"/>
      <c r="S1168" s="253"/>
      <c r="T1168" s="253"/>
      <c r="U1168" s="253"/>
      <c r="V1168" s="253"/>
      <c r="W1168" s="253"/>
      <c r="X1168" s="253"/>
      <c r="Y1168" s="253"/>
      <c r="Z1168" s="253"/>
      <c r="AA1168" s="253"/>
      <c r="AB1168" s="253"/>
      <c r="AC1168" s="253"/>
      <c r="AD1168" s="253"/>
      <c r="AE1168" s="253"/>
      <c r="AF1168" s="253"/>
      <c r="AG1168" s="253"/>
      <c r="AH1168" s="253"/>
      <c r="AI1168" s="253"/>
      <c r="AJ1168" s="253"/>
      <c r="AK1168" s="253"/>
      <c r="AL1168" s="253"/>
      <c r="AM1168" s="253"/>
      <c r="AN1168" s="253"/>
      <c r="AO1168" s="253"/>
      <c r="AP1168" s="253"/>
      <c r="AQ1168" s="253"/>
      <c r="AR1168" s="253"/>
      <c r="AS1168" s="253"/>
      <c r="AT1168" s="253"/>
      <c r="AU1168" s="253"/>
      <c r="AV1168" s="253"/>
      <c r="AW1168" s="253"/>
      <c r="AX1168" s="253"/>
      <c r="AY1168" s="253"/>
      <c r="AZ1168" s="253"/>
      <c r="BA1168" s="253"/>
      <c r="BB1168" s="253"/>
      <c r="BC1168" s="253"/>
      <c r="BD1168" s="253"/>
      <c r="BE1168" s="253"/>
      <c r="BF1168" s="253"/>
      <c r="BG1168" s="253"/>
    </row>
    <row r="1169" spans="3:59" s="252" customFormat="1" ht="15" customHeight="1" x14ac:dyDescent="0.25">
      <c r="C1169" s="253"/>
      <c r="D1169" s="253"/>
      <c r="E1169" s="253"/>
      <c r="F1169" s="253"/>
      <c r="G1169" s="253"/>
      <c r="H1169" s="253"/>
      <c r="I1169" s="253"/>
      <c r="J1169" s="253"/>
      <c r="K1169" s="253"/>
      <c r="L1169" s="253"/>
      <c r="M1169" s="253"/>
      <c r="N1169" s="253"/>
      <c r="O1169" s="253"/>
      <c r="P1169" s="253"/>
      <c r="Q1169" s="253"/>
      <c r="R1169" s="253"/>
      <c r="S1169" s="253"/>
      <c r="T1169" s="253"/>
      <c r="U1169" s="253"/>
      <c r="V1169" s="253"/>
      <c r="W1169" s="253"/>
      <c r="X1169" s="253"/>
      <c r="Y1169" s="253"/>
      <c r="Z1169" s="253"/>
      <c r="AA1169" s="253"/>
      <c r="AB1169" s="253"/>
      <c r="AC1169" s="253"/>
      <c r="AD1169" s="253"/>
      <c r="AE1169" s="253"/>
      <c r="AF1169" s="253"/>
      <c r="AG1169" s="253"/>
      <c r="AH1169" s="253"/>
      <c r="AI1169" s="253"/>
      <c r="AJ1169" s="253"/>
      <c r="AK1169" s="253"/>
      <c r="AL1169" s="253"/>
      <c r="AM1169" s="253"/>
      <c r="AN1169" s="253"/>
      <c r="AO1169" s="253"/>
      <c r="AP1169" s="253"/>
      <c r="AQ1169" s="253"/>
      <c r="AR1169" s="253"/>
      <c r="AS1169" s="253"/>
      <c r="AT1169" s="253"/>
      <c r="AU1169" s="253"/>
      <c r="AV1169" s="253"/>
      <c r="AW1169" s="253"/>
      <c r="AX1169" s="253"/>
      <c r="AY1169" s="253"/>
      <c r="AZ1169" s="253"/>
      <c r="BA1169" s="253"/>
      <c r="BB1169" s="253"/>
      <c r="BC1169" s="253"/>
      <c r="BD1169" s="253"/>
      <c r="BE1169" s="253"/>
      <c r="BF1169" s="253"/>
      <c r="BG1169" s="253"/>
    </row>
    <row r="1170" spans="3:59" s="252" customFormat="1" ht="15" customHeight="1" x14ac:dyDescent="0.25">
      <c r="C1170" s="253"/>
      <c r="D1170" s="253"/>
      <c r="E1170" s="253"/>
      <c r="F1170" s="253"/>
      <c r="G1170" s="253"/>
      <c r="H1170" s="253"/>
      <c r="I1170" s="253"/>
      <c r="J1170" s="253"/>
      <c r="K1170" s="253"/>
      <c r="L1170" s="253"/>
      <c r="M1170" s="253"/>
      <c r="N1170" s="253"/>
      <c r="O1170" s="253"/>
      <c r="P1170" s="253"/>
      <c r="Q1170" s="253"/>
      <c r="R1170" s="253"/>
      <c r="S1170" s="253"/>
      <c r="T1170" s="253"/>
      <c r="U1170" s="253"/>
      <c r="V1170" s="253"/>
      <c r="W1170" s="253"/>
      <c r="X1170" s="253"/>
      <c r="Y1170" s="253"/>
      <c r="Z1170" s="253"/>
      <c r="AA1170" s="253"/>
      <c r="AB1170" s="253"/>
      <c r="AC1170" s="253"/>
      <c r="AD1170" s="253"/>
      <c r="AE1170" s="253"/>
      <c r="AF1170" s="253"/>
      <c r="AG1170" s="253"/>
      <c r="AH1170" s="253"/>
      <c r="AI1170" s="253"/>
      <c r="AJ1170" s="253"/>
      <c r="AK1170" s="253"/>
      <c r="AL1170" s="253"/>
      <c r="AM1170" s="253"/>
      <c r="AN1170" s="253"/>
      <c r="AO1170" s="253"/>
      <c r="AP1170" s="253"/>
      <c r="AQ1170" s="253"/>
      <c r="AR1170" s="253"/>
      <c r="AS1170" s="253"/>
      <c r="AT1170" s="253"/>
      <c r="AU1170" s="253"/>
      <c r="AV1170" s="253"/>
      <c r="AW1170" s="253"/>
      <c r="AX1170" s="253"/>
      <c r="AY1170" s="253"/>
      <c r="AZ1170" s="253"/>
      <c r="BA1170" s="253"/>
      <c r="BB1170" s="253"/>
      <c r="BC1170" s="253"/>
      <c r="BD1170" s="253"/>
      <c r="BE1170" s="253"/>
      <c r="BF1170" s="253"/>
      <c r="BG1170" s="253"/>
    </row>
    <row r="1171" spans="3:59" s="252" customFormat="1" ht="15" customHeight="1" x14ac:dyDescent="0.25">
      <c r="C1171" s="253"/>
      <c r="D1171" s="253"/>
      <c r="E1171" s="253"/>
      <c r="F1171" s="253"/>
      <c r="G1171" s="253"/>
      <c r="H1171" s="253"/>
      <c r="I1171" s="253"/>
      <c r="J1171" s="253"/>
      <c r="K1171" s="253"/>
      <c r="L1171" s="253"/>
      <c r="M1171" s="253"/>
      <c r="N1171" s="253"/>
      <c r="O1171" s="253"/>
      <c r="P1171" s="253"/>
      <c r="Q1171" s="253"/>
      <c r="R1171" s="253"/>
      <c r="S1171" s="253"/>
      <c r="T1171" s="253"/>
      <c r="U1171" s="253"/>
      <c r="V1171" s="253"/>
      <c r="W1171" s="253"/>
      <c r="X1171" s="253"/>
      <c r="Y1171" s="253"/>
      <c r="Z1171" s="253"/>
      <c r="AA1171" s="253"/>
      <c r="AB1171" s="253"/>
      <c r="AC1171" s="253"/>
      <c r="AD1171" s="253"/>
      <c r="AE1171" s="253"/>
      <c r="AF1171" s="253"/>
      <c r="AG1171" s="253"/>
      <c r="AH1171" s="253"/>
      <c r="AI1171" s="253"/>
      <c r="AJ1171" s="253"/>
      <c r="AK1171" s="253"/>
      <c r="AL1171" s="253"/>
      <c r="AM1171" s="253"/>
      <c r="AN1171" s="253"/>
      <c r="AO1171" s="253"/>
      <c r="AP1171" s="253"/>
      <c r="AQ1171" s="253"/>
      <c r="AR1171" s="253"/>
      <c r="AS1171" s="253"/>
      <c r="AT1171" s="253"/>
      <c r="AU1171" s="253"/>
      <c r="AV1171" s="253"/>
      <c r="AW1171" s="253"/>
      <c r="AX1171" s="253"/>
      <c r="AY1171" s="253"/>
      <c r="AZ1171" s="253"/>
      <c r="BA1171" s="253"/>
      <c r="BB1171" s="253"/>
      <c r="BC1171" s="253"/>
      <c r="BD1171" s="253"/>
      <c r="BE1171" s="253"/>
      <c r="BF1171" s="253"/>
      <c r="BG1171" s="253"/>
    </row>
    <row r="1172" spans="3:59" s="252" customFormat="1" ht="15" customHeight="1" x14ac:dyDescent="0.25">
      <c r="C1172" s="253"/>
      <c r="D1172" s="253"/>
      <c r="E1172" s="253"/>
      <c r="F1172" s="253"/>
      <c r="G1172" s="253"/>
      <c r="H1172" s="253"/>
      <c r="I1172" s="253"/>
      <c r="J1172" s="253"/>
      <c r="K1172" s="253"/>
      <c r="L1172" s="253"/>
      <c r="M1172" s="253"/>
      <c r="N1172" s="253"/>
      <c r="O1172" s="253"/>
      <c r="P1172" s="253"/>
      <c r="Q1172" s="253"/>
      <c r="R1172" s="253"/>
      <c r="S1172" s="253"/>
      <c r="T1172" s="253"/>
      <c r="U1172" s="253"/>
      <c r="V1172" s="253"/>
      <c r="W1172" s="253"/>
      <c r="X1172" s="253"/>
      <c r="Y1172" s="253"/>
      <c r="Z1172" s="253"/>
      <c r="AA1172" s="253"/>
      <c r="AB1172" s="253"/>
      <c r="AC1172" s="253"/>
      <c r="AD1172" s="253"/>
      <c r="AE1172" s="253"/>
      <c r="AF1172" s="253"/>
      <c r="AG1172" s="253"/>
      <c r="AH1172" s="253"/>
      <c r="AI1172" s="253"/>
      <c r="AJ1172" s="253"/>
      <c r="AK1172" s="253"/>
      <c r="AL1172" s="253"/>
      <c r="AM1172" s="253"/>
      <c r="AN1172" s="253"/>
      <c r="AO1172" s="253"/>
      <c r="AP1172" s="253"/>
      <c r="AQ1172" s="253"/>
      <c r="AR1172" s="253"/>
      <c r="AS1172" s="253"/>
      <c r="AT1172" s="253"/>
      <c r="AU1172" s="253"/>
      <c r="AV1172" s="253"/>
      <c r="AW1172" s="253"/>
      <c r="AX1172" s="253"/>
      <c r="AY1172" s="253"/>
      <c r="AZ1172" s="253"/>
      <c r="BA1172" s="253"/>
      <c r="BB1172" s="253"/>
      <c r="BC1172" s="253"/>
      <c r="BD1172" s="253"/>
      <c r="BE1172" s="253"/>
      <c r="BF1172" s="253"/>
      <c r="BG1172" s="253"/>
    </row>
    <row r="1173" spans="3:59" s="252" customFormat="1" ht="15" customHeight="1" x14ac:dyDescent="0.25">
      <c r="C1173" s="253"/>
      <c r="D1173" s="253"/>
      <c r="E1173" s="253"/>
      <c r="F1173" s="253"/>
      <c r="G1173" s="253"/>
      <c r="H1173" s="253"/>
      <c r="I1173" s="253"/>
      <c r="J1173" s="253"/>
      <c r="K1173" s="253"/>
      <c r="L1173" s="253"/>
      <c r="M1173" s="253"/>
      <c r="N1173" s="253"/>
      <c r="O1173" s="253"/>
      <c r="P1173" s="253"/>
      <c r="Q1173" s="253"/>
      <c r="R1173" s="253"/>
      <c r="S1173" s="253"/>
      <c r="T1173" s="253"/>
      <c r="U1173" s="253"/>
      <c r="V1173" s="253"/>
      <c r="W1173" s="253"/>
      <c r="X1173" s="253"/>
      <c r="Y1173" s="253"/>
      <c r="Z1173" s="253"/>
      <c r="AA1173" s="253"/>
      <c r="AB1173" s="253"/>
      <c r="AC1173" s="253"/>
      <c r="AD1173" s="253"/>
      <c r="AE1173" s="253"/>
      <c r="AF1173" s="253"/>
      <c r="AG1173" s="253"/>
      <c r="AH1173" s="253"/>
      <c r="AI1173" s="253"/>
      <c r="AJ1173" s="253"/>
      <c r="AK1173" s="253"/>
      <c r="AL1173" s="253"/>
      <c r="AM1173" s="253"/>
      <c r="AN1173" s="253"/>
      <c r="AO1173" s="253"/>
      <c r="AP1173" s="253"/>
      <c r="AQ1173" s="253"/>
      <c r="AR1173" s="253"/>
      <c r="AS1173" s="253"/>
      <c r="AT1173" s="253"/>
      <c r="AU1173" s="253"/>
      <c r="AV1173" s="253"/>
      <c r="AW1173" s="253"/>
      <c r="AX1173" s="253"/>
      <c r="AY1173" s="253"/>
      <c r="AZ1173" s="253"/>
      <c r="BA1173" s="253"/>
      <c r="BB1173" s="253"/>
      <c r="BC1173" s="253"/>
      <c r="BD1173" s="253"/>
      <c r="BE1173" s="253"/>
      <c r="BF1173" s="253"/>
      <c r="BG1173" s="253"/>
    </row>
    <row r="1174" spans="3:59" s="252" customFormat="1" ht="15" customHeight="1" x14ac:dyDescent="0.25">
      <c r="C1174" s="253"/>
      <c r="D1174" s="253"/>
      <c r="E1174" s="253"/>
      <c r="F1174" s="253"/>
      <c r="G1174" s="253"/>
      <c r="H1174" s="253"/>
      <c r="I1174" s="253"/>
      <c r="J1174" s="253"/>
      <c r="K1174" s="253"/>
      <c r="L1174" s="253"/>
      <c r="M1174" s="253"/>
      <c r="N1174" s="253"/>
      <c r="O1174" s="253"/>
      <c r="P1174" s="253"/>
      <c r="Q1174" s="253"/>
      <c r="R1174" s="253"/>
      <c r="S1174" s="253"/>
      <c r="T1174" s="253"/>
      <c r="U1174" s="253"/>
      <c r="V1174" s="253"/>
      <c r="W1174" s="253"/>
      <c r="X1174" s="253"/>
      <c r="Y1174" s="253"/>
      <c r="Z1174" s="253"/>
      <c r="AA1174" s="253"/>
      <c r="AB1174" s="253"/>
      <c r="AC1174" s="253"/>
      <c r="AD1174" s="253"/>
      <c r="AE1174" s="253"/>
      <c r="AF1174" s="253"/>
      <c r="AG1174" s="253"/>
      <c r="AH1174" s="253"/>
      <c r="AI1174" s="253"/>
      <c r="AJ1174" s="253"/>
      <c r="AK1174" s="253"/>
      <c r="AL1174" s="253"/>
      <c r="AM1174" s="253"/>
      <c r="AN1174" s="253"/>
      <c r="AO1174" s="253"/>
      <c r="AP1174" s="253"/>
      <c r="AQ1174" s="253"/>
      <c r="AR1174" s="253"/>
      <c r="AS1174" s="253"/>
      <c r="AT1174" s="253"/>
      <c r="AU1174" s="253"/>
      <c r="AV1174" s="253"/>
      <c r="AW1174" s="253"/>
      <c r="AX1174" s="253"/>
      <c r="AY1174" s="253"/>
      <c r="AZ1174" s="253"/>
      <c r="BA1174" s="253"/>
      <c r="BB1174" s="253"/>
      <c r="BC1174" s="253"/>
      <c r="BD1174" s="253"/>
      <c r="BE1174" s="253"/>
      <c r="BF1174" s="253"/>
      <c r="BG1174" s="253"/>
    </row>
    <row r="1175" spans="3:59" s="252" customFormat="1" ht="15" customHeight="1" x14ac:dyDescent="0.25">
      <c r="C1175" s="253"/>
      <c r="D1175" s="253"/>
      <c r="E1175" s="253"/>
      <c r="F1175" s="253"/>
      <c r="G1175" s="253"/>
      <c r="H1175" s="253"/>
      <c r="I1175" s="253"/>
      <c r="J1175" s="253"/>
      <c r="K1175" s="253"/>
      <c r="L1175" s="253"/>
      <c r="M1175" s="253"/>
      <c r="N1175" s="253"/>
      <c r="O1175" s="253"/>
      <c r="P1175" s="253"/>
      <c r="Q1175" s="253"/>
      <c r="R1175" s="253"/>
      <c r="S1175" s="253"/>
      <c r="T1175" s="253"/>
      <c r="U1175" s="253"/>
      <c r="V1175" s="253"/>
      <c r="W1175" s="253"/>
      <c r="X1175" s="253"/>
      <c r="Y1175" s="253"/>
      <c r="Z1175" s="253"/>
      <c r="AA1175" s="253"/>
      <c r="AB1175" s="253"/>
      <c r="AC1175" s="253"/>
      <c r="AD1175" s="253"/>
      <c r="AE1175" s="253"/>
      <c r="AF1175" s="253"/>
      <c r="AG1175" s="253"/>
      <c r="AH1175" s="253"/>
      <c r="AI1175" s="253"/>
      <c r="AJ1175" s="253"/>
      <c r="AK1175" s="253"/>
      <c r="AL1175" s="253"/>
      <c r="AM1175" s="253"/>
      <c r="AN1175" s="253"/>
      <c r="AO1175" s="253"/>
      <c r="AP1175" s="253"/>
      <c r="AQ1175" s="253"/>
      <c r="AR1175" s="253"/>
      <c r="AS1175" s="253"/>
      <c r="AT1175" s="253"/>
      <c r="AU1175" s="253"/>
      <c r="AV1175" s="253"/>
      <c r="AW1175" s="253"/>
      <c r="AX1175" s="253"/>
      <c r="AY1175" s="253"/>
      <c r="AZ1175" s="253"/>
      <c r="BA1175" s="253"/>
      <c r="BB1175" s="253"/>
      <c r="BC1175" s="253"/>
      <c r="BD1175" s="253"/>
      <c r="BE1175" s="253"/>
      <c r="BF1175" s="253"/>
      <c r="BG1175" s="253"/>
    </row>
    <row r="1176" spans="3:59" s="252" customFormat="1" ht="15" customHeight="1" x14ac:dyDescent="0.25">
      <c r="C1176" s="253"/>
      <c r="D1176" s="253"/>
      <c r="E1176" s="253"/>
      <c r="F1176" s="253"/>
      <c r="G1176" s="253"/>
      <c r="H1176" s="253"/>
      <c r="I1176" s="253"/>
      <c r="J1176" s="253"/>
      <c r="K1176" s="253"/>
      <c r="L1176" s="253"/>
      <c r="M1176" s="253"/>
      <c r="N1176" s="253"/>
      <c r="O1176" s="253"/>
      <c r="P1176" s="253"/>
      <c r="Q1176" s="253"/>
      <c r="R1176" s="253"/>
      <c r="S1176" s="253"/>
      <c r="T1176" s="253"/>
      <c r="U1176" s="253"/>
      <c r="V1176" s="253"/>
      <c r="W1176" s="253"/>
      <c r="X1176" s="253"/>
      <c r="Y1176" s="253"/>
      <c r="Z1176" s="253"/>
      <c r="AA1176" s="253"/>
      <c r="AB1176" s="253"/>
      <c r="AC1176" s="253"/>
      <c r="AD1176" s="253"/>
      <c r="AE1176" s="253"/>
      <c r="AF1176" s="253"/>
      <c r="AG1176" s="253"/>
      <c r="AH1176" s="253"/>
      <c r="AI1176" s="253"/>
      <c r="AJ1176" s="253"/>
      <c r="AK1176" s="253"/>
      <c r="AL1176" s="253"/>
      <c r="AM1176" s="253"/>
      <c r="AN1176" s="253"/>
      <c r="AO1176" s="253"/>
      <c r="AP1176" s="253"/>
      <c r="AQ1176" s="253"/>
      <c r="AR1176" s="253"/>
      <c r="AS1176" s="253"/>
      <c r="AT1176" s="253"/>
      <c r="AU1176" s="253"/>
      <c r="AV1176" s="253"/>
      <c r="AW1176" s="253"/>
      <c r="AX1176" s="253"/>
      <c r="AY1176" s="253"/>
      <c r="AZ1176" s="253"/>
      <c r="BA1176" s="253"/>
      <c r="BB1176" s="253"/>
      <c r="BC1176" s="253"/>
      <c r="BD1176" s="253"/>
      <c r="BE1176" s="253"/>
      <c r="BF1176" s="253"/>
      <c r="BG1176" s="253"/>
    </row>
    <row r="1177" spans="3:59" s="252" customFormat="1" ht="15" customHeight="1" x14ac:dyDescent="0.25">
      <c r="C1177" s="253"/>
      <c r="D1177" s="253"/>
      <c r="E1177" s="253"/>
      <c r="F1177" s="253"/>
      <c r="G1177" s="253"/>
      <c r="H1177" s="253"/>
      <c r="I1177" s="253"/>
      <c r="J1177" s="253"/>
      <c r="K1177" s="253"/>
      <c r="L1177" s="253"/>
      <c r="M1177" s="253"/>
      <c r="N1177" s="253"/>
      <c r="O1177" s="253"/>
      <c r="P1177" s="253"/>
      <c r="Q1177" s="253"/>
      <c r="R1177" s="253"/>
      <c r="S1177" s="253"/>
      <c r="T1177" s="253"/>
      <c r="U1177" s="253"/>
      <c r="V1177" s="253"/>
      <c r="W1177" s="253"/>
      <c r="X1177" s="253"/>
      <c r="Y1177" s="253"/>
      <c r="Z1177" s="253"/>
      <c r="AA1177" s="253"/>
      <c r="AB1177" s="253"/>
      <c r="AC1177" s="253"/>
      <c r="AD1177" s="253"/>
      <c r="AE1177" s="253"/>
      <c r="AF1177" s="253"/>
      <c r="AG1177" s="253"/>
      <c r="AH1177" s="253"/>
      <c r="AI1177" s="253"/>
      <c r="AJ1177" s="253"/>
      <c r="AK1177" s="253"/>
      <c r="AL1177" s="253"/>
      <c r="AM1177" s="253"/>
      <c r="AN1177" s="253"/>
      <c r="AO1177" s="253"/>
      <c r="AP1177" s="253"/>
      <c r="AQ1177" s="253"/>
      <c r="AR1177" s="253"/>
      <c r="AS1177" s="253"/>
      <c r="AT1177" s="253"/>
      <c r="AU1177" s="253"/>
      <c r="AV1177" s="253"/>
      <c r="AW1177" s="253"/>
      <c r="AX1177" s="253"/>
      <c r="AY1177" s="253"/>
      <c r="AZ1177" s="253"/>
      <c r="BA1177" s="253"/>
      <c r="BB1177" s="253"/>
      <c r="BC1177" s="253"/>
      <c r="BD1177" s="253"/>
      <c r="BE1177" s="253"/>
      <c r="BF1177" s="253"/>
      <c r="BG1177" s="253"/>
    </row>
    <row r="1178" spans="3:59" s="252" customFormat="1" ht="15" customHeight="1" x14ac:dyDescent="0.25">
      <c r="C1178" s="253"/>
      <c r="D1178" s="253"/>
      <c r="E1178" s="253"/>
      <c r="F1178" s="253"/>
      <c r="G1178" s="253"/>
      <c r="H1178" s="253"/>
      <c r="I1178" s="253"/>
      <c r="J1178" s="253"/>
      <c r="K1178" s="253"/>
      <c r="L1178" s="253"/>
      <c r="M1178" s="253"/>
      <c r="N1178" s="253"/>
      <c r="O1178" s="253"/>
      <c r="P1178" s="253"/>
      <c r="Q1178" s="253"/>
      <c r="R1178" s="253"/>
      <c r="S1178" s="253"/>
      <c r="T1178" s="253"/>
      <c r="U1178" s="253"/>
      <c r="V1178" s="253"/>
      <c r="W1178" s="253"/>
      <c r="X1178" s="253"/>
      <c r="Y1178" s="253"/>
      <c r="Z1178" s="253"/>
      <c r="AA1178" s="253"/>
      <c r="AB1178" s="253"/>
      <c r="AC1178" s="253"/>
      <c r="AD1178" s="253"/>
      <c r="AE1178" s="253"/>
      <c r="AF1178" s="253"/>
      <c r="AG1178" s="253"/>
      <c r="AH1178" s="253"/>
      <c r="AI1178" s="253"/>
      <c r="AJ1178" s="253"/>
      <c r="AK1178" s="253"/>
      <c r="AL1178" s="253"/>
      <c r="AM1178" s="253"/>
      <c r="AN1178" s="253"/>
      <c r="AO1178" s="253"/>
      <c r="AP1178" s="253"/>
      <c r="AQ1178" s="253"/>
      <c r="AR1178" s="253"/>
      <c r="AS1178" s="253"/>
      <c r="AT1178" s="253"/>
      <c r="AU1178" s="253"/>
      <c r="AV1178" s="253"/>
      <c r="AW1178" s="253"/>
      <c r="AX1178" s="253"/>
      <c r="AY1178" s="253"/>
      <c r="AZ1178" s="253"/>
      <c r="BA1178" s="253"/>
      <c r="BB1178" s="253"/>
      <c r="BC1178" s="253"/>
      <c r="BD1178" s="253"/>
      <c r="BE1178" s="253"/>
      <c r="BF1178" s="253"/>
      <c r="BG1178" s="253"/>
    </row>
    <row r="1179" spans="3:59" s="252" customFormat="1" ht="15" customHeight="1" x14ac:dyDescent="0.25">
      <c r="C1179" s="253"/>
      <c r="D1179" s="253"/>
      <c r="E1179" s="253"/>
      <c r="F1179" s="253"/>
      <c r="G1179" s="253"/>
      <c r="H1179" s="253"/>
      <c r="I1179" s="253"/>
      <c r="J1179" s="253"/>
      <c r="K1179" s="253"/>
      <c r="L1179" s="253"/>
      <c r="M1179" s="253"/>
      <c r="N1179" s="253"/>
      <c r="O1179" s="253"/>
      <c r="P1179" s="253"/>
      <c r="Q1179" s="253"/>
      <c r="R1179" s="253"/>
      <c r="S1179" s="253"/>
      <c r="T1179" s="253"/>
      <c r="U1179" s="253"/>
      <c r="V1179" s="253"/>
      <c r="W1179" s="253"/>
      <c r="X1179" s="253"/>
      <c r="Y1179" s="253"/>
      <c r="Z1179" s="253"/>
      <c r="AA1179" s="253"/>
      <c r="AB1179" s="253"/>
      <c r="AC1179" s="253"/>
      <c r="AD1179" s="253"/>
      <c r="AE1179" s="253"/>
      <c r="AF1179" s="253"/>
      <c r="AG1179" s="253"/>
      <c r="AH1179" s="253"/>
      <c r="AI1179" s="253"/>
      <c r="AJ1179" s="253"/>
      <c r="AK1179" s="253"/>
      <c r="AL1179" s="253"/>
      <c r="AM1179" s="253"/>
      <c r="AN1179" s="253"/>
      <c r="AO1179" s="253"/>
      <c r="AP1179" s="253"/>
      <c r="AQ1179" s="253"/>
      <c r="AR1179" s="253"/>
      <c r="AS1179" s="253"/>
      <c r="AT1179" s="253"/>
      <c r="AU1179" s="253"/>
      <c r="AV1179" s="253"/>
      <c r="AW1179" s="253"/>
      <c r="AX1179" s="253"/>
      <c r="AY1179" s="253"/>
      <c r="AZ1179" s="253"/>
      <c r="BA1179" s="253"/>
      <c r="BB1179" s="253"/>
      <c r="BC1179" s="253"/>
      <c r="BD1179" s="253"/>
      <c r="BE1179" s="253"/>
      <c r="BF1179" s="253"/>
      <c r="BG1179" s="253"/>
    </row>
    <row r="1180" spans="3:59" s="252" customFormat="1" ht="15" customHeight="1" x14ac:dyDescent="0.25">
      <c r="C1180" s="253"/>
      <c r="D1180" s="253"/>
      <c r="E1180" s="253"/>
      <c r="F1180" s="253"/>
      <c r="G1180" s="253"/>
      <c r="H1180" s="253"/>
      <c r="I1180" s="253"/>
      <c r="J1180" s="253"/>
      <c r="K1180" s="253"/>
      <c r="L1180" s="253"/>
      <c r="M1180" s="253"/>
      <c r="N1180" s="253"/>
      <c r="O1180" s="253"/>
      <c r="P1180" s="253"/>
      <c r="Q1180" s="253"/>
      <c r="R1180" s="253"/>
      <c r="S1180" s="253"/>
      <c r="T1180" s="253"/>
      <c r="U1180" s="253"/>
      <c r="V1180" s="253"/>
      <c r="W1180" s="253"/>
      <c r="X1180" s="253"/>
      <c r="Y1180" s="253"/>
      <c r="Z1180" s="253"/>
      <c r="AA1180" s="253"/>
      <c r="AB1180" s="253"/>
      <c r="AC1180" s="253"/>
      <c r="AD1180" s="253"/>
      <c r="AE1180" s="253"/>
      <c r="AF1180" s="253"/>
      <c r="AG1180" s="253"/>
      <c r="AH1180" s="253"/>
      <c r="AI1180" s="253"/>
      <c r="AJ1180" s="253"/>
      <c r="AK1180" s="253"/>
      <c r="AL1180" s="253"/>
      <c r="AM1180" s="253"/>
      <c r="AN1180" s="253"/>
      <c r="AO1180" s="253"/>
      <c r="AP1180" s="253"/>
      <c r="AQ1180" s="253"/>
      <c r="AR1180" s="253"/>
      <c r="AS1180" s="253"/>
      <c r="AT1180" s="253"/>
      <c r="AU1180" s="253"/>
      <c r="AV1180" s="253"/>
      <c r="AW1180" s="253"/>
      <c r="AX1180" s="253"/>
      <c r="AY1180" s="253"/>
      <c r="AZ1180" s="253"/>
      <c r="BA1180" s="253"/>
      <c r="BB1180" s="253"/>
      <c r="BC1180" s="253"/>
      <c r="BD1180" s="253"/>
      <c r="BE1180" s="253"/>
      <c r="BF1180" s="253"/>
      <c r="BG1180" s="253"/>
    </row>
    <row r="1181" spans="3:59" s="252" customFormat="1" ht="15" customHeight="1" x14ac:dyDescent="0.25">
      <c r="C1181" s="253"/>
      <c r="D1181" s="253"/>
      <c r="E1181" s="253"/>
      <c r="F1181" s="253"/>
      <c r="G1181" s="253"/>
      <c r="H1181" s="253"/>
      <c r="I1181" s="253"/>
      <c r="J1181" s="253"/>
      <c r="K1181" s="253"/>
      <c r="L1181" s="253"/>
      <c r="M1181" s="253"/>
      <c r="N1181" s="253"/>
      <c r="O1181" s="253"/>
      <c r="P1181" s="253"/>
      <c r="Q1181" s="253"/>
      <c r="R1181" s="253"/>
      <c r="S1181" s="253"/>
      <c r="T1181" s="253"/>
      <c r="U1181" s="253"/>
      <c r="V1181" s="253"/>
      <c r="W1181" s="253"/>
      <c r="X1181" s="253"/>
      <c r="Y1181" s="253"/>
      <c r="Z1181" s="253"/>
      <c r="AA1181" s="253"/>
      <c r="AB1181" s="253"/>
      <c r="AC1181" s="253"/>
      <c r="AD1181" s="253"/>
      <c r="AE1181" s="253"/>
      <c r="AF1181" s="253"/>
      <c r="AG1181" s="253"/>
      <c r="AH1181" s="253"/>
      <c r="AI1181" s="253"/>
      <c r="AJ1181" s="253"/>
      <c r="AK1181" s="253"/>
      <c r="AL1181" s="253"/>
      <c r="AM1181" s="253"/>
      <c r="AN1181" s="253"/>
      <c r="AO1181" s="253"/>
      <c r="AP1181" s="253"/>
      <c r="AQ1181" s="253"/>
      <c r="AR1181" s="253"/>
      <c r="AS1181" s="253"/>
      <c r="AT1181" s="253"/>
      <c r="AU1181" s="253"/>
      <c r="AV1181" s="253"/>
      <c r="AW1181" s="253"/>
      <c r="AX1181" s="253"/>
      <c r="AY1181" s="253"/>
      <c r="AZ1181" s="253"/>
      <c r="BA1181" s="253"/>
      <c r="BB1181" s="253"/>
      <c r="BC1181" s="253"/>
      <c r="BD1181" s="253"/>
      <c r="BE1181" s="253"/>
      <c r="BF1181" s="253"/>
      <c r="BG1181" s="253"/>
    </row>
    <row r="1182" spans="3:59" s="252" customFormat="1" ht="15" customHeight="1" x14ac:dyDescent="0.25">
      <c r="C1182" s="253"/>
      <c r="D1182" s="253"/>
      <c r="E1182" s="253"/>
      <c r="F1182" s="253"/>
      <c r="G1182" s="253"/>
      <c r="H1182" s="253"/>
      <c r="I1182" s="253"/>
      <c r="J1182" s="253"/>
      <c r="K1182" s="253"/>
      <c r="L1182" s="253"/>
      <c r="M1182" s="253"/>
      <c r="N1182" s="253"/>
      <c r="O1182" s="253"/>
      <c r="P1182" s="253"/>
      <c r="Q1182" s="253"/>
      <c r="R1182" s="253"/>
      <c r="S1182" s="253"/>
      <c r="T1182" s="253"/>
      <c r="U1182" s="253"/>
      <c r="V1182" s="253"/>
      <c r="W1182" s="253"/>
      <c r="X1182" s="253"/>
      <c r="Y1182" s="253"/>
      <c r="Z1182" s="253"/>
      <c r="AA1182" s="253"/>
      <c r="AB1182" s="253"/>
      <c r="AC1182" s="253"/>
      <c r="AD1182" s="253"/>
      <c r="AE1182" s="253"/>
      <c r="AF1182" s="253"/>
      <c r="AG1182" s="253"/>
      <c r="AH1182" s="253"/>
      <c r="AI1182" s="253"/>
      <c r="AJ1182" s="253"/>
      <c r="AK1182" s="253"/>
      <c r="AL1182" s="253"/>
      <c r="AM1182" s="253"/>
      <c r="AN1182" s="253"/>
      <c r="AO1182" s="253"/>
      <c r="AP1182" s="253"/>
      <c r="AQ1182" s="253"/>
      <c r="AR1182" s="253"/>
      <c r="AS1182" s="253"/>
      <c r="AT1182" s="253"/>
      <c r="AU1182" s="253"/>
      <c r="AV1182" s="253"/>
      <c r="AW1182" s="253"/>
      <c r="AX1182" s="253"/>
      <c r="AY1182" s="253"/>
      <c r="AZ1182" s="253"/>
      <c r="BA1182" s="253"/>
      <c r="BB1182" s="253"/>
      <c r="BC1182" s="253"/>
      <c r="BD1182" s="253"/>
      <c r="BE1182" s="253"/>
      <c r="BF1182" s="253"/>
      <c r="BG1182" s="253"/>
    </row>
    <row r="1183" spans="3:59" s="252" customFormat="1" ht="15" customHeight="1" x14ac:dyDescent="0.25">
      <c r="C1183" s="253"/>
      <c r="D1183" s="253"/>
      <c r="E1183" s="253"/>
      <c r="F1183" s="253"/>
      <c r="G1183" s="253"/>
      <c r="H1183" s="253"/>
      <c r="I1183" s="253"/>
      <c r="J1183" s="253"/>
      <c r="K1183" s="253"/>
      <c r="L1183" s="253"/>
      <c r="M1183" s="253"/>
      <c r="N1183" s="253"/>
      <c r="O1183" s="253"/>
      <c r="P1183" s="253"/>
      <c r="Q1183" s="253"/>
      <c r="R1183" s="253"/>
      <c r="S1183" s="253"/>
      <c r="T1183" s="253"/>
      <c r="U1183" s="253"/>
      <c r="V1183" s="253"/>
      <c r="W1183" s="253"/>
      <c r="X1183" s="253"/>
      <c r="Y1183" s="253"/>
      <c r="Z1183" s="253"/>
      <c r="AA1183" s="253"/>
      <c r="AB1183" s="253"/>
      <c r="AC1183" s="253"/>
      <c r="AD1183" s="253"/>
      <c r="AE1183" s="253"/>
      <c r="AF1183" s="253"/>
      <c r="AG1183" s="253"/>
      <c r="AH1183" s="253"/>
      <c r="AI1183" s="253"/>
      <c r="AJ1183" s="253"/>
      <c r="AK1183" s="253"/>
      <c r="AL1183" s="253"/>
      <c r="AM1183" s="253"/>
      <c r="AN1183" s="253"/>
      <c r="AO1183" s="253"/>
      <c r="AP1183" s="253"/>
      <c r="AQ1183" s="253"/>
      <c r="AR1183" s="253"/>
      <c r="AS1183" s="253"/>
      <c r="AT1183" s="253"/>
      <c r="AU1183" s="253"/>
      <c r="AV1183" s="253"/>
      <c r="AW1183" s="253"/>
      <c r="AX1183" s="253"/>
      <c r="AY1183" s="253"/>
      <c r="AZ1183" s="253"/>
      <c r="BA1183" s="253"/>
      <c r="BB1183" s="253"/>
      <c r="BC1183" s="253"/>
      <c r="BD1183" s="253"/>
      <c r="BE1183" s="253"/>
      <c r="BF1183" s="253"/>
      <c r="BG1183" s="253"/>
    </row>
    <row r="1184" spans="3:59" s="252" customFormat="1" ht="15" customHeight="1" x14ac:dyDescent="0.25">
      <c r="C1184" s="253"/>
      <c r="D1184" s="253"/>
      <c r="E1184" s="253"/>
      <c r="F1184" s="253"/>
      <c r="G1184" s="253"/>
      <c r="H1184" s="253"/>
      <c r="I1184" s="253"/>
      <c r="J1184" s="253"/>
      <c r="K1184" s="253"/>
      <c r="L1184" s="253"/>
      <c r="M1184" s="253"/>
      <c r="N1184" s="253"/>
      <c r="O1184" s="253"/>
      <c r="P1184" s="253"/>
      <c r="Q1184" s="253"/>
      <c r="R1184" s="253"/>
      <c r="S1184" s="253"/>
      <c r="T1184" s="253"/>
      <c r="U1184" s="253"/>
      <c r="V1184" s="253"/>
      <c r="W1184" s="253"/>
      <c r="X1184" s="253"/>
      <c r="Y1184" s="253"/>
      <c r="Z1184" s="253"/>
      <c r="AA1184" s="253"/>
      <c r="AB1184" s="253"/>
      <c r="AC1184" s="253"/>
      <c r="AD1184" s="253"/>
      <c r="AE1184" s="253"/>
      <c r="AF1184" s="253"/>
      <c r="AG1184" s="253"/>
      <c r="AH1184" s="253"/>
      <c r="AI1184" s="253"/>
      <c r="AJ1184" s="253"/>
      <c r="AK1184" s="253"/>
      <c r="AL1184" s="253"/>
      <c r="AM1184" s="253"/>
      <c r="AN1184" s="253"/>
      <c r="AO1184" s="253"/>
      <c r="AP1184" s="253"/>
      <c r="AQ1184" s="253"/>
      <c r="AR1184" s="253"/>
      <c r="AS1184" s="253"/>
      <c r="AT1184" s="253"/>
      <c r="AU1184" s="253"/>
      <c r="AV1184" s="253"/>
      <c r="AW1184" s="253"/>
      <c r="AX1184" s="253"/>
      <c r="AY1184" s="253"/>
      <c r="AZ1184" s="253"/>
      <c r="BA1184" s="253"/>
      <c r="BB1184" s="253"/>
      <c r="BC1184" s="253"/>
      <c r="BD1184" s="253"/>
      <c r="BE1184" s="253"/>
      <c r="BF1184" s="253"/>
      <c r="BG1184" s="253"/>
    </row>
    <row r="1185" spans="3:59" s="252" customFormat="1" ht="15" customHeight="1" x14ac:dyDescent="0.25">
      <c r="C1185" s="253"/>
      <c r="D1185" s="253"/>
      <c r="E1185" s="253"/>
      <c r="F1185" s="253"/>
      <c r="G1185" s="253"/>
      <c r="H1185" s="253"/>
      <c r="I1185" s="253"/>
      <c r="J1185" s="253"/>
      <c r="K1185" s="253"/>
      <c r="L1185" s="253"/>
      <c r="M1185" s="253"/>
      <c r="N1185" s="253"/>
      <c r="O1185" s="253"/>
      <c r="P1185" s="253"/>
      <c r="Q1185" s="253"/>
      <c r="R1185" s="253"/>
      <c r="S1185" s="253"/>
      <c r="T1185" s="253"/>
      <c r="U1185" s="253"/>
      <c r="V1185" s="253"/>
      <c r="W1185" s="253"/>
      <c r="X1185" s="253"/>
      <c r="Y1185" s="253"/>
      <c r="Z1185" s="253"/>
      <c r="AA1185" s="253"/>
      <c r="AB1185" s="253"/>
      <c r="AC1185" s="253"/>
      <c r="AD1185" s="253"/>
      <c r="AE1185" s="253"/>
      <c r="AF1185" s="253"/>
      <c r="AG1185" s="253"/>
      <c r="AH1185" s="253"/>
      <c r="AI1185" s="253"/>
      <c r="AJ1185" s="253"/>
      <c r="AK1185" s="253"/>
      <c r="AL1185" s="253"/>
      <c r="AM1185" s="253"/>
      <c r="AN1185" s="253"/>
      <c r="AO1185" s="253"/>
      <c r="AP1185" s="253"/>
      <c r="AQ1185" s="253"/>
      <c r="AR1185" s="253"/>
      <c r="AS1185" s="253"/>
      <c r="AT1185" s="253"/>
      <c r="AU1185" s="253"/>
      <c r="AV1185" s="253"/>
      <c r="AW1185" s="253"/>
      <c r="AX1185" s="253"/>
      <c r="AY1185" s="253"/>
      <c r="AZ1185" s="253"/>
      <c r="BA1185" s="253"/>
      <c r="BB1185" s="253"/>
      <c r="BC1185" s="253"/>
      <c r="BD1185" s="253"/>
      <c r="BE1185" s="253"/>
      <c r="BF1185" s="253"/>
      <c r="BG1185" s="253"/>
    </row>
    <row r="1186" spans="3:59" s="252" customFormat="1" ht="15" customHeight="1" x14ac:dyDescent="0.25">
      <c r="C1186" s="253"/>
      <c r="D1186" s="253"/>
      <c r="E1186" s="253"/>
      <c r="F1186" s="253"/>
      <c r="G1186" s="253"/>
      <c r="H1186" s="253"/>
      <c r="I1186" s="253"/>
      <c r="J1186" s="253"/>
      <c r="K1186" s="253"/>
      <c r="L1186" s="253"/>
      <c r="M1186" s="253"/>
      <c r="N1186" s="253"/>
      <c r="O1186" s="253"/>
      <c r="P1186" s="253"/>
      <c r="Q1186" s="253"/>
      <c r="R1186" s="253"/>
      <c r="S1186" s="253"/>
      <c r="T1186" s="253"/>
      <c r="U1186" s="253"/>
      <c r="V1186" s="253"/>
      <c r="W1186" s="253"/>
      <c r="X1186" s="253"/>
      <c r="Y1186" s="253"/>
      <c r="Z1186" s="253"/>
      <c r="AA1186" s="253"/>
      <c r="AB1186" s="253"/>
      <c r="AC1186" s="253"/>
      <c r="AD1186" s="253"/>
      <c r="AE1186" s="253"/>
      <c r="AF1186" s="253"/>
      <c r="AG1186" s="253"/>
      <c r="AH1186" s="253"/>
      <c r="AI1186" s="253"/>
      <c r="AJ1186" s="253"/>
      <c r="AK1186" s="253"/>
      <c r="AL1186" s="253"/>
      <c r="AM1186" s="253"/>
      <c r="AN1186" s="253"/>
      <c r="AO1186" s="253"/>
      <c r="AP1186" s="253"/>
      <c r="AQ1186" s="253"/>
      <c r="AR1186" s="253"/>
      <c r="AS1186" s="253"/>
      <c r="AT1186" s="253"/>
      <c r="AU1186" s="253"/>
      <c r="AV1186" s="253"/>
      <c r="AW1186" s="253"/>
      <c r="AX1186" s="253"/>
      <c r="AY1186" s="253"/>
      <c r="AZ1186" s="253"/>
      <c r="BA1186" s="253"/>
      <c r="BB1186" s="253"/>
      <c r="BC1186" s="253"/>
      <c r="BD1186" s="253"/>
      <c r="BE1186" s="253"/>
      <c r="BF1186" s="253"/>
      <c r="BG1186" s="253"/>
    </row>
    <row r="1187" spans="3:59" s="252" customFormat="1" ht="15" customHeight="1" x14ac:dyDescent="0.25">
      <c r="C1187" s="253"/>
      <c r="D1187" s="253"/>
      <c r="E1187" s="253"/>
      <c r="F1187" s="253"/>
      <c r="G1187" s="253"/>
      <c r="H1187" s="253"/>
      <c r="I1187" s="253"/>
      <c r="J1187" s="253"/>
      <c r="K1187" s="253"/>
      <c r="L1187" s="253"/>
      <c r="M1187" s="253"/>
      <c r="N1187" s="253"/>
      <c r="O1187" s="253"/>
      <c r="P1187" s="253"/>
      <c r="Q1187" s="253"/>
      <c r="R1187" s="253"/>
      <c r="S1187" s="253"/>
      <c r="T1187" s="253"/>
      <c r="U1187" s="253"/>
      <c r="V1187" s="253"/>
      <c r="W1187" s="253"/>
      <c r="X1187" s="253"/>
      <c r="Y1187" s="253"/>
      <c r="Z1187" s="253"/>
      <c r="AA1187" s="253"/>
      <c r="AB1187" s="253"/>
      <c r="AC1187" s="253"/>
      <c r="AD1187" s="253"/>
      <c r="AE1187" s="253"/>
      <c r="AF1187" s="253"/>
      <c r="AG1187" s="253"/>
      <c r="AH1187" s="253"/>
      <c r="AI1187" s="253"/>
      <c r="AJ1187" s="253"/>
      <c r="AK1187" s="253"/>
      <c r="AL1187" s="253"/>
      <c r="AM1187" s="253"/>
      <c r="AN1187" s="253"/>
      <c r="AO1187" s="253"/>
      <c r="AP1187" s="253"/>
      <c r="AQ1187" s="253"/>
      <c r="AR1187" s="253"/>
      <c r="AS1187" s="253"/>
      <c r="AT1187" s="253"/>
      <c r="AU1187" s="253"/>
      <c r="AV1187" s="253"/>
      <c r="AW1187" s="253"/>
      <c r="AX1187" s="253"/>
      <c r="AY1187" s="253"/>
      <c r="AZ1187" s="253"/>
      <c r="BA1187" s="253"/>
      <c r="BB1187" s="253"/>
      <c r="BC1187" s="253"/>
      <c r="BD1187" s="253"/>
      <c r="BE1187" s="253"/>
      <c r="BF1187" s="253"/>
      <c r="BG1187" s="253"/>
    </row>
    <row r="1188" spans="3:59" s="252" customFormat="1" ht="15" customHeight="1" x14ac:dyDescent="0.25">
      <c r="C1188" s="253"/>
      <c r="D1188" s="253"/>
      <c r="E1188" s="253"/>
      <c r="F1188" s="253"/>
      <c r="G1188" s="253"/>
      <c r="H1188" s="253"/>
      <c r="I1188" s="253"/>
      <c r="J1188" s="253"/>
      <c r="K1188" s="253"/>
      <c r="L1188" s="253"/>
      <c r="M1188" s="253"/>
      <c r="N1188" s="253"/>
      <c r="O1188" s="253"/>
      <c r="P1188" s="253"/>
      <c r="Q1188" s="253"/>
      <c r="R1188" s="253"/>
      <c r="S1188" s="253"/>
      <c r="T1188" s="253"/>
      <c r="U1188" s="253"/>
      <c r="V1188" s="253"/>
      <c r="W1188" s="253"/>
      <c r="X1188" s="253"/>
      <c r="Y1188" s="253"/>
      <c r="Z1188" s="253"/>
      <c r="AA1188" s="253"/>
      <c r="AB1188" s="253"/>
      <c r="AC1188" s="253"/>
      <c r="AD1188" s="253"/>
      <c r="AE1188" s="253"/>
      <c r="AF1188" s="253"/>
      <c r="AG1188" s="253"/>
      <c r="AH1188" s="253"/>
      <c r="AI1188" s="253"/>
      <c r="AJ1188" s="253"/>
      <c r="AK1188" s="253"/>
      <c r="AL1188" s="253"/>
      <c r="AM1188" s="253"/>
      <c r="AN1188" s="253"/>
      <c r="AO1188" s="253"/>
      <c r="AP1188" s="253"/>
      <c r="AQ1188" s="253"/>
      <c r="AR1188" s="253"/>
      <c r="AS1188" s="253"/>
      <c r="AT1188" s="253"/>
      <c r="AU1188" s="253"/>
      <c r="AV1188" s="253"/>
      <c r="AW1188" s="253"/>
      <c r="AX1188" s="253"/>
      <c r="AY1188" s="253"/>
      <c r="AZ1188" s="253"/>
      <c r="BA1188" s="253"/>
      <c r="BB1188" s="253"/>
      <c r="BC1188" s="253"/>
      <c r="BD1188" s="253"/>
      <c r="BE1188" s="253"/>
      <c r="BF1188" s="253"/>
      <c r="BG1188" s="253"/>
    </row>
    <row r="1189" spans="3:59" s="252" customFormat="1" ht="15" customHeight="1" x14ac:dyDescent="0.25">
      <c r="C1189" s="253"/>
      <c r="D1189" s="253"/>
      <c r="E1189" s="253"/>
      <c r="F1189" s="253"/>
      <c r="G1189" s="253"/>
      <c r="H1189" s="253"/>
      <c r="I1189" s="253"/>
      <c r="J1189" s="253"/>
      <c r="K1189" s="253"/>
      <c r="L1189" s="253"/>
      <c r="M1189" s="253"/>
      <c r="N1189" s="253"/>
      <c r="O1189" s="253"/>
      <c r="P1189" s="253"/>
      <c r="Q1189" s="253"/>
      <c r="R1189" s="253"/>
      <c r="S1189" s="253"/>
      <c r="T1189" s="253"/>
      <c r="U1189" s="253"/>
      <c r="V1189" s="253"/>
      <c r="W1189" s="253"/>
      <c r="X1189" s="253"/>
      <c r="Y1189" s="253"/>
      <c r="Z1189" s="253"/>
      <c r="AA1189" s="253"/>
      <c r="AB1189" s="253"/>
      <c r="AC1189" s="253"/>
      <c r="AD1189" s="253"/>
      <c r="AE1189" s="253"/>
      <c r="AF1189" s="253"/>
      <c r="AG1189" s="253"/>
      <c r="AH1189" s="253"/>
      <c r="AI1189" s="253"/>
      <c r="AJ1189" s="253"/>
      <c r="AK1189" s="253"/>
      <c r="AL1189" s="253"/>
      <c r="AM1189" s="253"/>
      <c r="AN1189" s="253"/>
      <c r="AO1189" s="253"/>
      <c r="AP1189" s="253"/>
      <c r="AQ1189" s="253"/>
      <c r="AR1189" s="253"/>
      <c r="AS1189" s="253"/>
      <c r="AT1189" s="253"/>
      <c r="AU1189" s="253"/>
      <c r="AV1189" s="253"/>
      <c r="AW1189" s="253"/>
      <c r="AX1189" s="253"/>
      <c r="AY1189" s="253"/>
      <c r="AZ1189" s="253"/>
      <c r="BA1189" s="253"/>
      <c r="BB1189" s="253"/>
      <c r="BC1189" s="253"/>
      <c r="BD1189" s="253"/>
      <c r="BE1189" s="253"/>
      <c r="BF1189" s="253"/>
      <c r="BG1189" s="253"/>
    </row>
    <row r="1190" spans="3:59" s="252" customFormat="1" ht="15" customHeight="1" x14ac:dyDescent="0.25">
      <c r="C1190" s="253"/>
      <c r="D1190" s="253"/>
      <c r="E1190" s="253"/>
      <c r="F1190" s="253"/>
      <c r="G1190" s="253"/>
      <c r="H1190" s="253"/>
      <c r="I1190" s="253"/>
      <c r="J1190" s="253"/>
      <c r="K1190" s="253"/>
      <c r="L1190" s="253"/>
      <c r="M1190" s="253"/>
      <c r="N1190" s="253"/>
      <c r="O1190" s="253"/>
      <c r="P1190" s="253"/>
      <c r="Q1190" s="253"/>
      <c r="R1190" s="253"/>
      <c r="S1190" s="253"/>
      <c r="T1190" s="253"/>
      <c r="U1190" s="253"/>
      <c r="V1190" s="253"/>
      <c r="W1190" s="253"/>
      <c r="X1190" s="253"/>
      <c r="Y1190" s="253"/>
      <c r="Z1190" s="253"/>
      <c r="AA1190" s="253"/>
      <c r="AB1190" s="253"/>
      <c r="AC1190" s="253"/>
      <c r="AD1190" s="253"/>
      <c r="AE1190" s="253"/>
      <c r="AF1190" s="253"/>
      <c r="AG1190" s="253"/>
      <c r="AH1190" s="253"/>
      <c r="AI1190" s="253"/>
      <c r="AJ1190" s="253"/>
      <c r="AK1190" s="253"/>
      <c r="AL1190" s="253"/>
      <c r="AM1190" s="253"/>
      <c r="AN1190" s="253"/>
      <c r="AO1190" s="253"/>
      <c r="AP1190" s="253"/>
      <c r="AQ1190" s="253"/>
      <c r="AR1190" s="253"/>
      <c r="AS1190" s="253"/>
      <c r="AT1190" s="253"/>
      <c r="AU1190" s="253"/>
      <c r="AV1190" s="253"/>
      <c r="AW1190" s="253"/>
      <c r="AX1190" s="253"/>
      <c r="AY1190" s="253"/>
      <c r="AZ1190" s="253"/>
      <c r="BA1190" s="253"/>
      <c r="BB1190" s="253"/>
      <c r="BC1190" s="253"/>
      <c r="BD1190" s="253"/>
      <c r="BE1190" s="253"/>
      <c r="BF1190" s="253"/>
      <c r="BG1190" s="253"/>
    </row>
    <row r="1191" spans="3:59" s="252" customFormat="1" ht="15" customHeight="1" x14ac:dyDescent="0.25">
      <c r="C1191" s="253"/>
      <c r="D1191" s="253"/>
      <c r="E1191" s="253"/>
      <c r="F1191" s="253"/>
      <c r="G1191" s="253"/>
      <c r="H1191" s="253"/>
      <c r="I1191" s="253"/>
      <c r="J1191" s="253"/>
      <c r="K1191" s="253"/>
      <c r="L1191" s="253"/>
      <c r="M1191" s="253"/>
      <c r="N1191" s="253"/>
      <c r="O1191" s="253"/>
      <c r="P1191" s="253"/>
      <c r="Q1191" s="253"/>
      <c r="R1191" s="253"/>
      <c r="S1191" s="253"/>
      <c r="T1191" s="253"/>
      <c r="U1191" s="253"/>
      <c r="V1191" s="253"/>
      <c r="W1191" s="253"/>
      <c r="X1191" s="253"/>
      <c r="Y1191" s="253"/>
      <c r="Z1191" s="253"/>
      <c r="AA1191" s="253"/>
      <c r="AB1191" s="253"/>
      <c r="AC1191" s="253"/>
      <c r="AD1191" s="253"/>
      <c r="AE1191" s="253"/>
      <c r="AF1191" s="253"/>
      <c r="AG1191" s="253"/>
      <c r="AH1191" s="253"/>
      <c r="AI1191" s="253"/>
      <c r="AJ1191" s="253"/>
      <c r="AK1191" s="253"/>
      <c r="AL1191" s="253"/>
      <c r="AM1191" s="253"/>
      <c r="AN1191" s="253"/>
      <c r="AO1191" s="253"/>
      <c r="AP1191" s="253"/>
      <c r="AQ1191" s="253"/>
      <c r="AR1191" s="253"/>
      <c r="AS1191" s="253"/>
      <c r="AT1191" s="253"/>
      <c r="AU1191" s="253"/>
      <c r="AV1191" s="253"/>
      <c r="AW1191" s="253"/>
      <c r="AX1191" s="253"/>
      <c r="AY1191" s="253"/>
      <c r="AZ1191" s="253"/>
      <c r="BA1191" s="253"/>
      <c r="BB1191" s="253"/>
      <c r="BC1191" s="253"/>
      <c r="BD1191" s="253"/>
      <c r="BE1191" s="253"/>
      <c r="BF1191" s="253"/>
      <c r="BG1191" s="253"/>
    </row>
    <row r="1192" spans="3:59" s="252" customFormat="1" ht="15" customHeight="1" x14ac:dyDescent="0.25">
      <c r="C1192" s="253"/>
      <c r="D1192" s="253"/>
      <c r="E1192" s="253"/>
      <c r="F1192" s="253"/>
      <c r="G1192" s="253"/>
      <c r="H1192" s="253"/>
      <c r="I1192" s="253"/>
      <c r="J1192" s="253"/>
      <c r="K1192" s="253"/>
      <c r="L1192" s="253"/>
      <c r="M1192" s="253"/>
      <c r="N1192" s="253"/>
      <c r="O1192" s="253"/>
      <c r="P1192" s="253"/>
      <c r="Q1192" s="253"/>
      <c r="R1192" s="253"/>
      <c r="S1192" s="253"/>
      <c r="T1192" s="253"/>
      <c r="U1192" s="253"/>
      <c r="V1192" s="253"/>
      <c r="W1192" s="253"/>
      <c r="X1192" s="253"/>
      <c r="Y1192" s="253"/>
      <c r="Z1192" s="253"/>
      <c r="AA1192" s="253"/>
      <c r="AB1192" s="253"/>
      <c r="AC1192" s="253"/>
      <c r="AD1192" s="253"/>
      <c r="AE1192" s="253"/>
      <c r="AF1192" s="253"/>
      <c r="AG1192" s="253"/>
      <c r="AH1192" s="253"/>
      <c r="AI1192" s="253"/>
      <c r="AJ1192" s="253"/>
      <c r="AK1192" s="253"/>
      <c r="AL1192" s="253"/>
      <c r="AM1192" s="253"/>
      <c r="AN1192" s="253"/>
      <c r="AO1192" s="253"/>
      <c r="AP1192" s="253"/>
      <c r="AQ1192" s="253"/>
      <c r="AR1192" s="253"/>
      <c r="AS1192" s="253"/>
      <c r="AT1192" s="253"/>
      <c r="AU1192" s="253"/>
      <c r="AV1192" s="253"/>
      <c r="AW1192" s="253"/>
      <c r="AX1192" s="253"/>
      <c r="AY1192" s="253"/>
      <c r="AZ1192" s="253"/>
      <c r="BA1192" s="253"/>
      <c r="BB1192" s="253"/>
      <c r="BC1192" s="253"/>
      <c r="BD1192" s="253"/>
      <c r="BE1192" s="253"/>
      <c r="BF1192" s="253"/>
      <c r="BG1192" s="253"/>
    </row>
    <row r="1193" spans="3:59" s="252" customFormat="1" ht="15" customHeight="1" x14ac:dyDescent="0.25">
      <c r="C1193" s="253"/>
      <c r="D1193" s="253"/>
      <c r="E1193" s="253"/>
      <c r="F1193" s="253"/>
      <c r="G1193" s="253"/>
      <c r="H1193" s="253"/>
      <c r="I1193" s="253"/>
      <c r="J1193" s="253"/>
      <c r="K1193" s="253"/>
      <c r="L1193" s="253"/>
      <c r="M1193" s="253"/>
      <c r="N1193" s="253"/>
      <c r="O1193" s="253"/>
      <c r="P1193" s="253"/>
      <c r="Q1193" s="253"/>
      <c r="R1193" s="253"/>
      <c r="S1193" s="253"/>
      <c r="T1193" s="253"/>
      <c r="U1193" s="253"/>
      <c r="V1193" s="253"/>
      <c r="W1193" s="253"/>
      <c r="X1193" s="253"/>
      <c r="Y1193" s="253"/>
      <c r="Z1193" s="253"/>
      <c r="AA1193" s="253"/>
      <c r="AB1193" s="253"/>
      <c r="AC1193" s="253"/>
      <c r="AD1193" s="253"/>
      <c r="AE1193" s="253"/>
      <c r="AF1193" s="253"/>
      <c r="AG1193" s="253"/>
      <c r="AH1193" s="253"/>
      <c r="AI1193" s="253"/>
      <c r="AJ1193" s="253"/>
      <c r="AK1193" s="253"/>
      <c r="AL1193" s="253"/>
      <c r="AM1193" s="253"/>
      <c r="AN1193" s="253"/>
      <c r="AO1193" s="253"/>
      <c r="AP1193" s="253"/>
      <c r="AQ1193" s="253"/>
      <c r="AR1193" s="253"/>
      <c r="AS1193" s="253"/>
      <c r="AT1193" s="253"/>
      <c r="AU1193" s="253"/>
      <c r="AV1193" s="253"/>
      <c r="AW1193" s="253"/>
      <c r="AX1193" s="253"/>
      <c r="AY1193" s="253"/>
      <c r="AZ1193" s="253"/>
      <c r="BA1193" s="253"/>
      <c r="BB1193" s="253"/>
      <c r="BC1193" s="253"/>
      <c r="BD1193" s="253"/>
      <c r="BE1193" s="253"/>
      <c r="BF1193" s="253"/>
      <c r="BG1193" s="253"/>
    </row>
    <row r="1194" spans="3:59" s="252" customFormat="1" ht="15" customHeight="1" x14ac:dyDescent="0.25">
      <c r="C1194" s="253"/>
      <c r="D1194" s="253"/>
      <c r="E1194" s="253"/>
      <c r="F1194" s="253"/>
      <c r="G1194" s="253"/>
      <c r="H1194" s="253"/>
      <c r="I1194" s="253"/>
      <c r="J1194" s="253"/>
      <c r="K1194" s="253"/>
      <c r="L1194" s="253"/>
      <c r="M1194" s="253"/>
      <c r="N1194" s="253"/>
      <c r="O1194" s="253"/>
      <c r="P1194" s="253"/>
      <c r="Q1194" s="253"/>
      <c r="R1194" s="253"/>
      <c r="S1194" s="253"/>
      <c r="T1194" s="253"/>
      <c r="U1194" s="253"/>
      <c r="V1194" s="253"/>
      <c r="W1194" s="253"/>
      <c r="X1194" s="253"/>
      <c r="Y1194" s="253"/>
      <c r="Z1194" s="253"/>
      <c r="AA1194" s="253"/>
      <c r="AB1194" s="253"/>
      <c r="AC1194" s="253"/>
      <c r="AD1194" s="253"/>
      <c r="AE1194" s="253"/>
      <c r="AF1194" s="253"/>
      <c r="AG1194" s="253"/>
      <c r="AH1194" s="253"/>
      <c r="AI1194" s="253"/>
      <c r="AJ1194" s="253"/>
      <c r="AK1194" s="253"/>
      <c r="AL1194" s="253"/>
      <c r="AM1194" s="253"/>
      <c r="AN1194" s="253"/>
      <c r="AO1194" s="253"/>
      <c r="AP1194" s="253"/>
      <c r="AQ1194" s="253"/>
      <c r="AR1194" s="253"/>
      <c r="AS1194" s="253"/>
      <c r="AT1194" s="253"/>
      <c r="AU1194" s="253"/>
      <c r="AV1194" s="253"/>
      <c r="AW1194" s="253"/>
      <c r="AX1194" s="253"/>
      <c r="AY1194" s="253"/>
      <c r="AZ1194" s="253"/>
      <c r="BA1194" s="253"/>
      <c r="BB1194" s="253"/>
      <c r="BC1194" s="253"/>
      <c r="BD1194" s="253"/>
      <c r="BE1194" s="253"/>
      <c r="BF1194" s="253"/>
      <c r="BG1194" s="253"/>
    </row>
    <row r="1195" spans="3:59" s="252" customFormat="1" ht="15" customHeight="1" x14ac:dyDescent="0.25">
      <c r="C1195" s="253"/>
      <c r="D1195" s="253"/>
      <c r="E1195" s="253"/>
      <c r="F1195" s="253"/>
      <c r="G1195" s="253"/>
      <c r="H1195" s="253"/>
      <c r="I1195" s="253"/>
      <c r="J1195" s="253"/>
      <c r="K1195" s="253"/>
      <c r="L1195" s="253"/>
      <c r="M1195" s="253"/>
      <c r="N1195" s="253"/>
      <c r="O1195" s="253"/>
      <c r="P1195" s="253"/>
      <c r="Q1195" s="253"/>
      <c r="R1195" s="253"/>
      <c r="S1195" s="253"/>
      <c r="T1195" s="253"/>
      <c r="U1195" s="253"/>
      <c r="V1195" s="253"/>
      <c r="W1195" s="253"/>
      <c r="X1195" s="253"/>
      <c r="Y1195" s="253"/>
      <c r="Z1195" s="253"/>
      <c r="AA1195" s="253"/>
      <c r="AB1195" s="253"/>
      <c r="AC1195" s="253"/>
      <c r="AD1195" s="253"/>
      <c r="AE1195" s="253"/>
      <c r="AF1195" s="253"/>
      <c r="AG1195" s="253"/>
      <c r="AH1195" s="253"/>
      <c r="AI1195" s="253"/>
      <c r="AJ1195" s="253"/>
      <c r="AK1195" s="253"/>
      <c r="AL1195" s="253"/>
      <c r="AM1195" s="253"/>
      <c r="AN1195" s="253"/>
      <c r="AO1195" s="253"/>
      <c r="AP1195" s="253"/>
      <c r="AQ1195" s="253"/>
      <c r="AR1195" s="253"/>
      <c r="AS1195" s="253"/>
      <c r="AT1195" s="253"/>
      <c r="AU1195" s="253"/>
      <c r="AV1195" s="253"/>
      <c r="AW1195" s="253"/>
      <c r="AX1195" s="253"/>
      <c r="AY1195" s="253"/>
      <c r="AZ1195" s="253"/>
      <c r="BA1195" s="253"/>
      <c r="BB1195" s="253"/>
      <c r="BC1195" s="253"/>
      <c r="BD1195" s="253"/>
      <c r="BE1195" s="253"/>
      <c r="BF1195" s="253"/>
      <c r="BG1195" s="253"/>
    </row>
    <row r="1196" spans="3:59" s="252" customFormat="1" ht="15" customHeight="1" x14ac:dyDescent="0.25">
      <c r="C1196" s="253"/>
      <c r="D1196" s="253"/>
      <c r="E1196" s="253"/>
      <c r="F1196" s="253"/>
      <c r="G1196" s="253"/>
      <c r="H1196" s="253"/>
      <c r="I1196" s="253"/>
      <c r="J1196" s="253"/>
      <c r="K1196" s="253"/>
      <c r="L1196" s="253"/>
      <c r="M1196" s="253"/>
      <c r="N1196" s="253"/>
      <c r="O1196" s="253"/>
      <c r="P1196" s="253"/>
      <c r="Q1196" s="253"/>
      <c r="R1196" s="253"/>
      <c r="S1196" s="253"/>
      <c r="T1196" s="253"/>
      <c r="U1196" s="253"/>
      <c r="V1196" s="253"/>
      <c r="W1196" s="253"/>
      <c r="X1196" s="253"/>
      <c r="Y1196" s="253"/>
      <c r="Z1196" s="253"/>
      <c r="AA1196" s="253"/>
      <c r="AB1196" s="253"/>
      <c r="AC1196" s="253"/>
      <c r="AD1196" s="253"/>
      <c r="AE1196" s="253"/>
      <c r="AF1196" s="253"/>
      <c r="AG1196" s="253"/>
      <c r="AH1196" s="253"/>
      <c r="AI1196" s="253"/>
      <c r="AJ1196" s="253"/>
      <c r="AK1196" s="253"/>
      <c r="AL1196" s="253"/>
      <c r="AM1196" s="253"/>
      <c r="AN1196" s="253"/>
      <c r="AO1196" s="253"/>
      <c r="AP1196" s="253"/>
      <c r="AQ1196" s="253"/>
      <c r="AR1196" s="253"/>
      <c r="AS1196" s="253"/>
      <c r="AT1196" s="253"/>
      <c r="AU1196" s="253"/>
      <c r="AV1196" s="253"/>
      <c r="AW1196" s="253"/>
      <c r="AX1196" s="253"/>
      <c r="AY1196" s="253"/>
      <c r="AZ1196" s="253"/>
      <c r="BA1196" s="253"/>
      <c r="BB1196" s="253"/>
      <c r="BC1196" s="253"/>
      <c r="BD1196" s="253"/>
      <c r="BE1196" s="253"/>
      <c r="BF1196" s="253"/>
      <c r="BG1196" s="253"/>
    </row>
    <row r="1197" spans="3:59" s="252" customFormat="1" ht="15" customHeight="1" x14ac:dyDescent="0.25"/>
    <row r="1198" spans="3:59" s="252" customFormat="1" ht="15" customHeight="1" x14ac:dyDescent="0.25"/>
    <row r="1199" spans="3:59" s="252" customFormat="1" ht="15" customHeight="1" x14ac:dyDescent="0.25"/>
    <row r="1200" spans="3:59" s="252" customFormat="1" ht="15" customHeight="1" x14ac:dyDescent="0.25"/>
    <row r="1201" s="252" customFormat="1" ht="15" customHeight="1" x14ac:dyDescent="0.25"/>
    <row r="1202" s="252" customFormat="1" ht="15" customHeight="1" x14ac:dyDescent="0.25"/>
    <row r="1203" s="252" customFormat="1" ht="15" customHeight="1" x14ac:dyDescent="0.25"/>
    <row r="1204" s="252" customFormat="1" ht="15" customHeight="1" x14ac:dyDescent="0.25"/>
    <row r="1205" s="252" customFormat="1" ht="15" customHeight="1" x14ac:dyDescent="0.25"/>
    <row r="1206" s="252" customFormat="1" ht="15" customHeight="1" x14ac:dyDescent="0.25"/>
    <row r="1207" s="252" customFormat="1" ht="15" customHeight="1" x14ac:dyDescent="0.25"/>
    <row r="1208" s="252" customFormat="1" ht="15" customHeight="1" x14ac:dyDescent="0.25"/>
    <row r="1209" s="252" customFormat="1" ht="15" customHeight="1" x14ac:dyDescent="0.25"/>
    <row r="1210" s="252" customFormat="1" ht="15" customHeight="1" x14ac:dyDescent="0.25"/>
    <row r="1211" s="252" customFormat="1" ht="15" customHeight="1" x14ac:dyDescent="0.25"/>
    <row r="1212" s="252" customFormat="1" ht="15" customHeight="1" x14ac:dyDescent="0.25"/>
    <row r="1213" s="252" customFormat="1" ht="15" customHeight="1" x14ac:dyDescent="0.25"/>
    <row r="1214" s="252" customFormat="1" ht="15" customHeight="1" x14ac:dyDescent="0.25"/>
    <row r="1215" s="252" customFormat="1" ht="15" customHeight="1" x14ac:dyDescent="0.25"/>
    <row r="1216" s="252" customFormat="1" ht="15" customHeight="1" x14ac:dyDescent="0.25"/>
    <row r="1217" s="252" customFormat="1" ht="15" customHeight="1" x14ac:dyDescent="0.25"/>
    <row r="1218" s="252" customFormat="1" ht="15" customHeight="1" x14ac:dyDescent="0.25"/>
    <row r="1219" s="252" customFormat="1" ht="15" customHeight="1" x14ac:dyDescent="0.25"/>
    <row r="1220" s="252" customFormat="1" ht="15" customHeight="1" x14ac:dyDescent="0.25"/>
    <row r="1221" s="252" customFormat="1" ht="15" customHeight="1" x14ac:dyDescent="0.25"/>
    <row r="1222" s="252" customFormat="1" ht="15" customHeight="1" x14ac:dyDescent="0.25"/>
    <row r="1223" s="252" customFormat="1" ht="15" customHeight="1" x14ac:dyDescent="0.25"/>
    <row r="1224" s="252" customFormat="1" ht="15" customHeight="1" x14ac:dyDescent="0.25"/>
    <row r="1225" s="252" customFormat="1" ht="15" customHeight="1" x14ac:dyDescent="0.25"/>
    <row r="1226" s="252" customFormat="1" ht="15" customHeight="1" x14ac:dyDescent="0.25"/>
    <row r="1227" s="252" customFormat="1" ht="15" customHeight="1" x14ac:dyDescent="0.25"/>
    <row r="1228" s="252" customFormat="1" ht="15" customHeight="1" x14ac:dyDescent="0.25"/>
    <row r="1229" s="252" customFormat="1" ht="15" customHeight="1" x14ac:dyDescent="0.25"/>
    <row r="1230" s="252" customFormat="1" ht="15" customHeight="1" x14ac:dyDescent="0.25"/>
    <row r="1231" s="252" customFormat="1" ht="15" customHeight="1" x14ac:dyDescent="0.25"/>
    <row r="1232" s="252" customFormat="1" ht="15" customHeight="1" x14ac:dyDescent="0.25"/>
    <row r="1233" s="252" customFormat="1" ht="15" customHeight="1" x14ac:dyDescent="0.25"/>
    <row r="1234" s="252" customFormat="1" ht="15" customHeight="1" x14ac:dyDescent="0.25"/>
    <row r="1235" s="252" customFormat="1" ht="15" customHeight="1" x14ac:dyDescent="0.25"/>
    <row r="1236" s="252" customFormat="1" ht="15" customHeight="1" x14ac:dyDescent="0.25"/>
    <row r="1237" s="252" customFormat="1" ht="15" customHeight="1" x14ac:dyDescent="0.25"/>
    <row r="1238" s="252" customFormat="1" ht="15" customHeight="1" x14ac:dyDescent="0.25"/>
    <row r="1239" s="252" customFormat="1" ht="15" customHeight="1" x14ac:dyDescent="0.25"/>
    <row r="1240" s="252" customFormat="1" ht="15" customHeight="1" x14ac:dyDescent="0.25"/>
    <row r="1241" s="252" customFormat="1" ht="15" customHeight="1" x14ac:dyDescent="0.25"/>
    <row r="1242" s="252" customFormat="1" ht="15" customHeight="1" x14ac:dyDescent="0.25"/>
    <row r="1243" s="252" customFormat="1" ht="15" customHeight="1" x14ac:dyDescent="0.25"/>
    <row r="1244" s="252" customFormat="1" ht="15" customHeight="1" x14ac:dyDescent="0.25"/>
    <row r="1245" s="252" customFormat="1" ht="15" customHeight="1" x14ac:dyDescent="0.25"/>
    <row r="1246" s="252" customFormat="1" ht="15" customHeight="1" x14ac:dyDescent="0.25"/>
    <row r="1247" s="252" customFormat="1" ht="15" customHeight="1" x14ac:dyDescent="0.25"/>
    <row r="1248" s="252" customFormat="1" ht="15" customHeight="1" x14ac:dyDescent="0.25"/>
    <row r="1249" s="252" customFormat="1" ht="15" customHeight="1" x14ac:dyDescent="0.25"/>
    <row r="1250" s="252" customFormat="1" ht="15" customHeight="1" x14ac:dyDescent="0.25"/>
    <row r="1251" s="252" customFormat="1" ht="15" customHeight="1" x14ac:dyDescent="0.25"/>
    <row r="1252" s="252" customFormat="1" ht="15" customHeight="1" x14ac:dyDescent="0.25"/>
    <row r="1253" s="252" customFormat="1" ht="15" customHeight="1" x14ac:dyDescent="0.25"/>
    <row r="1254" s="252" customFormat="1" ht="15" customHeight="1" x14ac:dyDescent="0.25"/>
    <row r="1255" s="252" customFormat="1" ht="15" customHeight="1" x14ac:dyDescent="0.25"/>
    <row r="1256" s="252" customFormat="1" ht="15" customHeight="1" x14ac:dyDescent="0.25"/>
    <row r="1257" s="252" customFormat="1" ht="15" customHeight="1" x14ac:dyDescent="0.25"/>
    <row r="1258" s="252" customFormat="1" ht="15" customHeight="1" x14ac:dyDescent="0.25"/>
    <row r="1259" s="252" customFormat="1" ht="15" customHeight="1" x14ac:dyDescent="0.25"/>
    <row r="1260" s="252" customFormat="1" ht="15" customHeight="1" x14ac:dyDescent="0.25"/>
    <row r="1261" s="252" customFormat="1" ht="15" customHeight="1" x14ac:dyDescent="0.25"/>
    <row r="1262" s="252" customFormat="1" ht="15" customHeight="1" x14ac:dyDescent="0.25"/>
    <row r="1263" s="252" customFormat="1" ht="15" customHeight="1" x14ac:dyDescent="0.25"/>
    <row r="1264" s="252" customFormat="1" ht="15" customHeight="1" x14ac:dyDescent="0.25"/>
    <row r="1265" s="252" customFormat="1" ht="15" customHeight="1" x14ac:dyDescent="0.25"/>
    <row r="1266" s="252" customFormat="1" ht="15" customHeight="1" x14ac:dyDescent="0.25"/>
    <row r="1267" s="252" customFormat="1" ht="15" customHeight="1" x14ac:dyDescent="0.25"/>
    <row r="1268" s="252" customFormat="1" ht="15" customHeight="1" x14ac:dyDescent="0.25"/>
    <row r="1269" s="252" customFormat="1" ht="15" customHeight="1" x14ac:dyDescent="0.25"/>
    <row r="1270" s="252" customFormat="1" ht="15" customHeight="1" x14ac:dyDescent="0.25"/>
    <row r="1271" s="252" customFormat="1" ht="15" customHeight="1" x14ac:dyDescent="0.25"/>
    <row r="1272" s="252" customFormat="1" ht="15" customHeight="1" x14ac:dyDescent="0.25"/>
    <row r="1273" s="252" customFormat="1" ht="15" customHeight="1" x14ac:dyDescent="0.25"/>
    <row r="1274" s="252" customFormat="1" ht="15" customHeight="1" x14ac:dyDescent="0.25"/>
    <row r="1275" s="252" customFormat="1" ht="15" customHeight="1" x14ac:dyDescent="0.25"/>
    <row r="1276" s="252" customFormat="1" ht="15" customHeight="1" x14ac:dyDescent="0.25"/>
    <row r="1277" s="252" customFormat="1" ht="15" customHeight="1" x14ac:dyDescent="0.25"/>
    <row r="1278" s="252" customFormat="1" ht="15" customHeight="1" x14ac:dyDescent="0.25"/>
    <row r="1279" s="252" customFormat="1" ht="15" customHeight="1" x14ac:dyDescent="0.25"/>
    <row r="1280" s="252" customFormat="1" ht="15" customHeight="1" x14ac:dyDescent="0.25"/>
    <row r="1281" s="252" customFormat="1" ht="15" customHeight="1" x14ac:dyDescent="0.25"/>
    <row r="1282" s="252" customFormat="1" ht="15" customHeight="1" x14ac:dyDescent="0.25"/>
    <row r="1283" s="252" customFormat="1" ht="15" customHeight="1" x14ac:dyDescent="0.25"/>
    <row r="1284" s="252" customFormat="1" ht="15" customHeight="1" x14ac:dyDescent="0.25"/>
    <row r="1285" s="252" customFormat="1" ht="15" customHeight="1" x14ac:dyDescent="0.25"/>
    <row r="1286" s="252" customFormat="1" ht="15" customHeight="1" x14ac:dyDescent="0.25"/>
    <row r="1287" s="252" customFormat="1" ht="15" customHeight="1" x14ac:dyDescent="0.25"/>
    <row r="1288" s="252" customFormat="1" ht="15" customHeight="1" x14ac:dyDescent="0.25"/>
    <row r="1289" s="252" customFormat="1" ht="15" customHeight="1" x14ac:dyDescent="0.25"/>
    <row r="1290" s="252" customFormat="1" ht="15" customHeight="1" x14ac:dyDescent="0.25"/>
    <row r="1291" s="252" customFormat="1" ht="15" customHeight="1" x14ac:dyDescent="0.25"/>
    <row r="1292" s="252" customFormat="1" ht="15" customHeight="1" x14ac:dyDescent="0.25"/>
    <row r="1293" s="252" customFormat="1" ht="15" customHeight="1" x14ac:dyDescent="0.25"/>
    <row r="1294" s="252" customFormat="1" ht="15" customHeight="1" x14ac:dyDescent="0.25"/>
    <row r="1295" s="252" customFormat="1" ht="15" customHeight="1" x14ac:dyDescent="0.25"/>
    <row r="1296" s="252" customFormat="1" ht="15" customHeight="1" x14ac:dyDescent="0.25"/>
    <row r="1297" s="252" customFormat="1" ht="15" customHeight="1" x14ac:dyDescent="0.25"/>
    <row r="1298" s="252" customFormat="1" ht="15" customHeight="1" x14ac:dyDescent="0.25"/>
    <row r="1299" s="252" customFormat="1" ht="15" customHeight="1" x14ac:dyDescent="0.25"/>
    <row r="1300" s="252" customFormat="1" ht="15" customHeight="1" x14ac:dyDescent="0.25"/>
    <row r="1301" s="252" customFormat="1" ht="15" customHeight="1" x14ac:dyDescent="0.25"/>
    <row r="1302" s="252" customFormat="1" ht="15" customHeight="1" x14ac:dyDescent="0.25"/>
    <row r="1303" s="252" customFormat="1" ht="15" customHeight="1" x14ac:dyDescent="0.25"/>
    <row r="1304" s="252" customFormat="1" ht="15" customHeight="1" x14ac:dyDescent="0.25"/>
    <row r="1305" s="252" customFormat="1" ht="15" customHeight="1" x14ac:dyDescent="0.25"/>
    <row r="1306" s="252" customFormat="1" ht="15" customHeight="1" x14ac:dyDescent="0.25"/>
    <row r="1307" s="252" customFormat="1" ht="15" customHeight="1" x14ac:dyDescent="0.25"/>
    <row r="1308" s="252" customFormat="1" ht="15" customHeight="1" x14ac:dyDescent="0.25"/>
    <row r="1309" s="252" customFormat="1" ht="15" customHeight="1" x14ac:dyDescent="0.25"/>
    <row r="1310" s="252" customFormat="1" ht="15" customHeight="1" x14ac:dyDescent="0.25"/>
    <row r="1311" s="252" customFormat="1" ht="15" customHeight="1" x14ac:dyDescent="0.25"/>
    <row r="1312" s="252" customFormat="1" ht="15" customHeight="1" x14ac:dyDescent="0.25"/>
    <row r="1313" s="252" customFormat="1" ht="15" customHeight="1" x14ac:dyDescent="0.25"/>
    <row r="1314" s="252" customFormat="1" ht="15" customHeight="1" x14ac:dyDescent="0.25"/>
    <row r="1315" s="252" customFormat="1" ht="15" customHeight="1" x14ac:dyDescent="0.25"/>
    <row r="1316" s="252" customFormat="1" ht="15" customHeight="1" x14ac:dyDescent="0.25"/>
    <row r="1317" s="252" customFormat="1" ht="15" customHeight="1" x14ac:dyDescent="0.25"/>
    <row r="1318" s="252" customFormat="1" ht="15" customHeight="1" x14ac:dyDescent="0.25"/>
    <row r="1319" s="252" customFormat="1" ht="15" customHeight="1" x14ac:dyDescent="0.25"/>
    <row r="1320" s="252" customFormat="1" ht="15" customHeight="1" x14ac:dyDescent="0.25"/>
    <row r="1321" s="252" customFormat="1" ht="15" customHeight="1" x14ac:dyDescent="0.25"/>
    <row r="1322" s="252" customFormat="1" ht="15" customHeight="1" x14ac:dyDescent="0.25"/>
    <row r="1323" s="252" customFormat="1" ht="15" customHeight="1" x14ac:dyDescent="0.25"/>
    <row r="1324" s="252" customFormat="1" ht="15" customHeight="1" x14ac:dyDescent="0.25"/>
    <row r="1325" s="252" customFormat="1" ht="15" customHeight="1" x14ac:dyDescent="0.25"/>
    <row r="1326" s="252" customFormat="1" ht="15" customHeight="1" x14ac:dyDescent="0.25"/>
    <row r="1327" s="252" customFormat="1" ht="15" customHeight="1" x14ac:dyDescent="0.25"/>
    <row r="1328" s="252" customFormat="1" ht="15" customHeight="1" x14ac:dyDescent="0.25"/>
    <row r="1329" s="252" customFormat="1" ht="15" customHeight="1" x14ac:dyDescent="0.25"/>
    <row r="1330" s="252" customFormat="1" ht="15" customHeight="1" x14ac:dyDescent="0.25"/>
    <row r="1331" s="252" customFormat="1" ht="15" customHeight="1" x14ac:dyDescent="0.25"/>
    <row r="1332" s="252" customFormat="1" ht="15" customHeight="1" x14ac:dyDescent="0.25"/>
    <row r="1333" s="252" customFormat="1" ht="15" customHeight="1" x14ac:dyDescent="0.25"/>
    <row r="1334" s="252" customFormat="1" ht="15" customHeight="1" x14ac:dyDescent="0.25"/>
    <row r="1335" s="252" customFormat="1" ht="15" customHeight="1" x14ac:dyDescent="0.25"/>
    <row r="1336" s="252" customFormat="1" ht="15" customHeight="1" x14ac:dyDescent="0.25"/>
    <row r="1337" s="252" customFormat="1" ht="15" customHeight="1" x14ac:dyDescent="0.25"/>
    <row r="1338" s="252" customFormat="1" ht="15" customHeight="1" x14ac:dyDescent="0.25"/>
    <row r="1339" s="252" customFormat="1" ht="15" customHeight="1" x14ac:dyDescent="0.25"/>
    <row r="1340" s="252" customFormat="1" ht="15" customHeight="1" x14ac:dyDescent="0.25"/>
    <row r="1341" s="252" customFormat="1" ht="15" customHeight="1" x14ac:dyDescent="0.25"/>
    <row r="1342" s="252" customFormat="1" ht="15" customHeight="1" x14ac:dyDescent="0.25"/>
    <row r="1343" s="252" customFormat="1" ht="15" customHeight="1" x14ac:dyDescent="0.25"/>
    <row r="1344" s="252" customFormat="1" ht="15" customHeight="1" x14ac:dyDescent="0.25"/>
    <row r="1345" s="252" customFormat="1" ht="15" customHeight="1" x14ac:dyDescent="0.25"/>
    <row r="1346" s="252" customFormat="1" ht="15" customHeight="1" x14ac:dyDescent="0.25"/>
    <row r="1347" s="252" customFormat="1" ht="15" customHeight="1" x14ac:dyDescent="0.25"/>
    <row r="1348" s="252" customFormat="1" ht="15" customHeight="1" x14ac:dyDescent="0.25"/>
    <row r="1349" s="252" customFormat="1" ht="15" customHeight="1" x14ac:dyDescent="0.25"/>
    <row r="1350" s="252" customFormat="1" ht="15" customHeight="1" x14ac:dyDescent="0.25"/>
    <row r="1351" s="252" customFormat="1" ht="15" customHeight="1" x14ac:dyDescent="0.25"/>
    <row r="1352" s="252" customFormat="1" ht="15" customHeight="1" x14ac:dyDescent="0.25"/>
    <row r="1353" s="252" customFormat="1" ht="15" customHeight="1" x14ac:dyDescent="0.25"/>
    <row r="1354" s="252" customFormat="1" ht="15" customHeight="1" x14ac:dyDescent="0.25"/>
    <row r="1355" s="252" customFormat="1" ht="15" customHeight="1" x14ac:dyDescent="0.25"/>
    <row r="1356" s="252" customFormat="1" ht="15" customHeight="1" x14ac:dyDescent="0.25"/>
    <row r="1357" s="252" customFormat="1" ht="15" customHeight="1" x14ac:dyDescent="0.25"/>
    <row r="1358" s="252" customFormat="1" ht="15" customHeight="1" x14ac:dyDescent="0.25"/>
    <row r="1359" s="252" customFormat="1" ht="15" customHeight="1" x14ac:dyDescent="0.25"/>
    <row r="1360" s="252" customFormat="1" ht="15" customHeight="1" x14ac:dyDescent="0.25"/>
    <row r="1361" s="252" customFormat="1" ht="15" customHeight="1" x14ac:dyDescent="0.25"/>
    <row r="1362" s="252" customFormat="1" ht="15" customHeight="1" x14ac:dyDescent="0.25"/>
    <row r="1363" s="252" customFormat="1" ht="15" customHeight="1" x14ac:dyDescent="0.25"/>
    <row r="1364" s="252" customFormat="1" ht="15" customHeight="1" x14ac:dyDescent="0.25"/>
    <row r="1365" s="252" customFormat="1" ht="15" customHeight="1" x14ac:dyDescent="0.25"/>
    <row r="1366" s="252" customFormat="1" ht="15" customHeight="1" x14ac:dyDescent="0.25"/>
    <row r="1367" s="252" customFormat="1" ht="15" customHeight="1" x14ac:dyDescent="0.25"/>
    <row r="1368" s="252" customFormat="1" ht="15" customHeight="1" x14ac:dyDescent="0.25"/>
    <row r="1369" s="252" customFormat="1" ht="15" customHeight="1" x14ac:dyDescent="0.25"/>
    <row r="1370" s="252" customFormat="1" ht="15" customHeight="1" x14ac:dyDescent="0.25"/>
    <row r="1371" s="252" customFormat="1" ht="15" customHeight="1" x14ac:dyDescent="0.25"/>
    <row r="1372" s="252" customFormat="1" ht="15" customHeight="1" x14ac:dyDescent="0.25"/>
    <row r="1373" s="252" customFormat="1" ht="15" customHeight="1" x14ac:dyDescent="0.25"/>
    <row r="1374" s="252" customFormat="1" ht="15" customHeight="1" x14ac:dyDescent="0.25"/>
    <row r="1375" s="252" customFormat="1" ht="15" customHeight="1" x14ac:dyDescent="0.25"/>
    <row r="1376" s="252" customFormat="1" ht="15" customHeight="1" x14ac:dyDescent="0.25"/>
    <row r="1377" s="252" customFormat="1" ht="15" customHeight="1" x14ac:dyDescent="0.25"/>
    <row r="1378" s="252" customFormat="1" ht="15" customHeight="1" x14ac:dyDescent="0.25"/>
    <row r="1379" s="252" customFormat="1" ht="15" customHeight="1" x14ac:dyDescent="0.25"/>
    <row r="1380" s="252" customFormat="1" ht="15" customHeight="1" x14ac:dyDescent="0.25"/>
    <row r="1381" s="252" customFormat="1" ht="15" customHeight="1" x14ac:dyDescent="0.25"/>
    <row r="1382" s="252" customFormat="1" ht="15" customHeight="1" x14ac:dyDescent="0.25"/>
    <row r="1383" s="252" customFormat="1" ht="15" customHeight="1" x14ac:dyDescent="0.25"/>
    <row r="1384" s="252" customFormat="1" ht="15" customHeight="1" x14ac:dyDescent="0.25"/>
    <row r="1385" s="252" customFormat="1" ht="15" customHeight="1" x14ac:dyDescent="0.25"/>
    <row r="1386" s="252" customFormat="1" ht="15" customHeight="1" x14ac:dyDescent="0.25"/>
    <row r="1387" s="252" customFormat="1" ht="15" customHeight="1" x14ac:dyDescent="0.25"/>
    <row r="1388" s="252" customFormat="1" ht="15" customHeight="1" x14ac:dyDescent="0.25"/>
    <row r="1389" s="252" customFormat="1" ht="15" customHeight="1" x14ac:dyDescent="0.25"/>
    <row r="1390" s="252" customFormat="1" ht="15" customHeight="1" x14ac:dyDescent="0.25"/>
    <row r="1391" s="252" customFormat="1" ht="15" customHeight="1" x14ac:dyDescent="0.25"/>
    <row r="1392" s="252" customFormat="1" ht="15" customHeight="1" x14ac:dyDescent="0.25"/>
    <row r="1393" s="252" customFormat="1" ht="15" customHeight="1" x14ac:dyDescent="0.25"/>
    <row r="1394" s="252" customFormat="1" ht="15" customHeight="1" x14ac:dyDescent="0.25"/>
    <row r="1395" s="252" customFormat="1" ht="15" customHeight="1" x14ac:dyDescent="0.25"/>
    <row r="1396" s="252" customFormat="1" ht="15" customHeight="1" x14ac:dyDescent="0.25"/>
    <row r="1397" s="252" customFormat="1" ht="15" customHeight="1" x14ac:dyDescent="0.25"/>
    <row r="1398" s="252" customFormat="1" ht="15" customHeight="1" x14ac:dyDescent="0.25"/>
    <row r="1399" s="252" customFormat="1" ht="15" customHeight="1" x14ac:dyDescent="0.25"/>
    <row r="1400" s="252" customFormat="1" ht="15" customHeight="1" x14ac:dyDescent="0.25"/>
    <row r="1401" s="252" customFormat="1" ht="15" customHeight="1" x14ac:dyDescent="0.25"/>
    <row r="1402" s="252" customFormat="1" ht="15" customHeight="1" x14ac:dyDescent="0.25"/>
    <row r="1403" s="252" customFormat="1" ht="15" customHeight="1" x14ac:dyDescent="0.25"/>
    <row r="1404" s="252" customFormat="1" ht="15" customHeight="1" x14ac:dyDescent="0.25"/>
    <row r="1405" s="252" customFormat="1" ht="15" customHeight="1" x14ac:dyDescent="0.25"/>
    <row r="1406" s="252" customFormat="1" ht="15" customHeight="1" x14ac:dyDescent="0.25"/>
    <row r="1407" s="252" customFormat="1" ht="15" customHeight="1" x14ac:dyDescent="0.25"/>
    <row r="1408" s="252" customFormat="1" ht="15" customHeight="1" x14ac:dyDescent="0.25"/>
    <row r="1409" s="252" customFormat="1" ht="15" customHeight="1" x14ac:dyDescent="0.25"/>
    <row r="1410" s="252" customFormat="1" ht="15" customHeight="1" x14ac:dyDescent="0.25"/>
    <row r="1411" s="252" customFormat="1" ht="15" customHeight="1" x14ac:dyDescent="0.25"/>
    <row r="1412" s="252" customFormat="1" ht="15" customHeight="1" x14ac:dyDescent="0.25"/>
    <row r="1413" s="252" customFormat="1" ht="15" customHeight="1" x14ac:dyDescent="0.25"/>
    <row r="1414" s="252" customFormat="1" ht="15" customHeight="1" x14ac:dyDescent="0.25"/>
    <row r="1415" s="252" customFormat="1" ht="15" customHeight="1" x14ac:dyDescent="0.25"/>
    <row r="1416" s="252" customFormat="1" ht="15" customHeight="1" x14ac:dyDescent="0.25"/>
    <row r="1417" s="252" customFormat="1" ht="15" customHeight="1" x14ac:dyDescent="0.25"/>
    <row r="1418" s="252" customFormat="1" ht="15" customHeight="1" x14ac:dyDescent="0.25"/>
    <row r="1419" s="252" customFormat="1" ht="15" customHeight="1" x14ac:dyDescent="0.25"/>
    <row r="1420" s="252" customFormat="1" ht="15" customHeight="1" x14ac:dyDescent="0.25"/>
    <row r="1421" s="252" customFormat="1" ht="15" customHeight="1" x14ac:dyDescent="0.25"/>
    <row r="1422" s="252" customFormat="1" ht="15" customHeight="1" x14ac:dyDescent="0.25"/>
    <row r="1423" s="252" customFormat="1" ht="15" customHeight="1" x14ac:dyDescent="0.25"/>
    <row r="1424" s="252" customFormat="1" ht="15" customHeight="1" x14ac:dyDescent="0.25"/>
    <row r="1425" s="252" customFormat="1" ht="15" customHeight="1" x14ac:dyDescent="0.25"/>
    <row r="1426" s="252" customFormat="1" ht="15" customHeight="1" x14ac:dyDescent="0.25"/>
    <row r="1427" s="252" customFormat="1" ht="15" customHeight="1" x14ac:dyDescent="0.25"/>
    <row r="1428" s="252" customFormat="1" ht="15" customHeight="1" x14ac:dyDescent="0.25"/>
    <row r="1429" s="252" customFormat="1" ht="15" customHeight="1" x14ac:dyDescent="0.25"/>
    <row r="1430" s="252" customFormat="1" ht="15" customHeight="1" x14ac:dyDescent="0.25"/>
    <row r="1431" s="252" customFormat="1" ht="15" customHeight="1" x14ac:dyDescent="0.25"/>
    <row r="1432" s="252" customFormat="1" ht="15" customHeight="1" x14ac:dyDescent="0.25"/>
    <row r="1433" s="252" customFormat="1" ht="15" customHeight="1" x14ac:dyDescent="0.25"/>
    <row r="1434" s="252" customFormat="1" ht="15" customHeight="1" x14ac:dyDescent="0.25"/>
    <row r="1435" s="252" customFormat="1" ht="15" customHeight="1" x14ac:dyDescent="0.25"/>
    <row r="1436" s="252" customFormat="1" ht="15" customHeight="1" x14ac:dyDescent="0.25"/>
    <row r="1437" s="252" customFormat="1" ht="15" customHeight="1" x14ac:dyDescent="0.25"/>
    <row r="1438" s="252" customFormat="1" ht="15" customHeight="1" x14ac:dyDescent="0.25"/>
    <row r="1439" s="252" customFormat="1" ht="15" customHeight="1" x14ac:dyDescent="0.25"/>
    <row r="1440" s="252" customFormat="1" ht="15" customHeight="1" x14ac:dyDescent="0.25"/>
    <row r="1441" s="252" customFormat="1" ht="15" customHeight="1" x14ac:dyDescent="0.25"/>
    <row r="1442" s="252" customFormat="1" ht="15" customHeight="1" x14ac:dyDescent="0.25"/>
    <row r="1443" s="252" customFormat="1" ht="15" customHeight="1" x14ac:dyDescent="0.25"/>
    <row r="1444" s="252" customFormat="1" ht="15" customHeight="1" x14ac:dyDescent="0.25"/>
    <row r="1445" s="252" customFormat="1" ht="15" customHeight="1" x14ac:dyDescent="0.25"/>
    <row r="1446" s="252" customFormat="1" ht="15" customHeight="1" x14ac:dyDescent="0.25"/>
    <row r="1447" s="252" customFormat="1" ht="15" customHeight="1" x14ac:dyDescent="0.25"/>
    <row r="1448" s="252" customFormat="1" ht="15" customHeight="1" x14ac:dyDescent="0.25"/>
    <row r="1449" s="252" customFormat="1" ht="15" customHeight="1" x14ac:dyDescent="0.25"/>
    <row r="1450" s="252" customFormat="1" ht="15" customHeight="1" x14ac:dyDescent="0.25"/>
    <row r="1451" s="252" customFormat="1" ht="15" customHeight="1" x14ac:dyDescent="0.25"/>
    <row r="1452" s="252" customFormat="1" ht="15" customHeight="1" x14ac:dyDescent="0.25"/>
    <row r="1453" s="252" customFormat="1" ht="15" customHeight="1" x14ac:dyDescent="0.25"/>
    <row r="1454" s="252" customFormat="1" ht="15" customHeight="1" x14ac:dyDescent="0.25"/>
    <row r="1455" s="252" customFormat="1" ht="15" customHeight="1" x14ac:dyDescent="0.25"/>
    <row r="1456" s="252" customFormat="1" ht="15" customHeight="1" x14ac:dyDescent="0.25"/>
    <row r="1457" s="252" customFormat="1" ht="15" customHeight="1" x14ac:dyDescent="0.25"/>
    <row r="1458" s="252" customFormat="1" ht="15" customHeight="1" x14ac:dyDescent="0.25"/>
    <row r="1459" s="252" customFormat="1" ht="15" customHeight="1" x14ac:dyDescent="0.25"/>
    <row r="1460" s="252" customFormat="1" ht="15" customHeight="1" x14ac:dyDescent="0.25"/>
    <row r="1461" s="252" customFormat="1" ht="15" customHeight="1" x14ac:dyDescent="0.25"/>
    <row r="1462" s="252" customFormat="1" ht="15" customHeight="1" x14ac:dyDescent="0.25"/>
    <row r="1463" s="252" customFormat="1" ht="15" customHeight="1" x14ac:dyDescent="0.25"/>
    <row r="1464" s="252" customFormat="1" ht="15" customHeight="1" x14ac:dyDescent="0.25"/>
    <row r="1465" s="252" customFormat="1" ht="15" customHeight="1" x14ac:dyDescent="0.25"/>
    <row r="1466" s="252" customFormat="1" ht="15" customHeight="1" x14ac:dyDescent="0.25"/>
    <row r="1467" s="252" customFormat="1" ht="15" customHeight="1" x14ac:dyDescent="0.25"/>
    <row r="1468" s="252" customFormat="1" ht="15" customHeight="1" x14ac:dyDescent="0.25"/>
    <row r="1469" s="252" customFormat="1" ht="15" customHeight="1" x14ac:dyDescent="0.25"/>
    <row r="1470" s="252" customFormat="1" ht="15" customHeight="1" x14ac:dyDescent="0.25"/>
    <row r="1471" s="252" customFormat="1" ht="15" customHeight="1" x14ac:dyDescent="0.25"/>
    <row r="1472" s="252" customFormat="1" ht="15" customHeight="1" x14ac:dyDescent="0.25"/>
    <row r="1473" s="252" customFormat="1" ht="15" customHeight="1" x14ac:dyDescent="0.25"/>
    <row r="1474" s="252" customFormat="1" ht="15" customHeight="1" x14ac:dyDescent="0.25"/>
    <row r="1475" s="252" customFormat="1" ht="15" customHeight="1" x14ac:dyDescent="0.25"/>
    <row r="1476" s="252" customFormat="1" ht="15" customHeight="1" x14ac:dyDescent="0.25"/>
    <row r="1477" s="252" customFormat="1" ht="15" customHeight="1" x14ac:dyDescent="0.25"/>
    <row r="1478" s="252" customFormat="1" ht="15" customHeight="1" x14ac:dyDescent="0.25"/>
    <row r="1479" s="252" customFormat="1" ht="15" customHeight="1" x14ac:dyDescent="0.25"/>
    <row r="1480" s="252" customFormat="1" ht="15" customHeight="1" x14ac:dyDescent="0.25"/>
    <row r="1481" s="252" customFormat="1" ht="15" customHeight="1" x14ac:dyDescent="0.25"/>
    <row r="1482" s="252" customFormat="1" ht="15" customHeight="1" x14ac:dyDescent="0.25"/>
    <row r="1483" s="252" customFormat="1" ht="15" customHeight="1" x14ac:dyDescent="0.25"/>
    <row r="1484" s="252" customFormat="1" ht="15" customHeight="1" x14ac:dyDescent="0.25"/>
    <row r="1485" s="252" customFormat="1" ht="15" customHeight="1" x14ac:dyDescent="0.25"/>
    <row r="1486" s="252" customFormat="1" ht="15" customHeight="1" x14ac:dyDescent="0.25"/>
    <row r="1487" s="252" customFormat="1" ht="15" customHeight="1" x14ac:dyDescent="0.25"/>
    <row r="1488" s="252" customFormat="1" ht="15" customHeight="1" x14ac:dyDescent="0.25"/>
    <row r="1489" s="252" customFormat="1" ht="15" customHeight="1" x14ac:dyDescent="0.25"/>
    <row r="1490" s="252" customFormat="1" ht="15" customHeight="1" x14ac:dyDescent="0.25"/>
    <row r="1491" s="252" customFormat="1" ht="15" customHeight="1" x14ac:dyDescent="0.25"/>
    <row r="1492" s="252" customFormat="1" ht="15" customHeight="1" x14ac:dyDescent="0.25"/>
    <row r="1493" s="252" customFormat="1" ht="15" customHeight="1" x14ac:dyDescent="0.25"/>
    <row r="1494" s="252" customFormat="1" ht="15" customHeight="1" x14ac:dyDescent="0.25"/>
    <row r="1495" s="252" customFormat="1" ht="15" customHeight="1" x14ac:dyDescent="0.25"/>
    <row r="1496" s="252" customFormat="1" ht="15" customHeight="1" x14ac:dyDescent="0.25"/>
    <row r="1497" s="252" customFormat="1" ht="15" customHeight="1" x14ac:dyDescent="0.25"/>
    <row r="1498" s="252" customFormat="1" ht="15" customHeight="1" x14ac:dyDescent="0.25"/>
    <row r="1499" s="252" customFormat="1" ht="15" customHeight="1" x14ac:dyDescent="0.25"/>
    <row r="1500" s="252" customFormat="1" ht="15" customHeight="1" x14ac:dyDescent="0.25"/>
    <row r="1501" s="252" customFormat="1" ht="15" customHeight="1" x14ac:dyDescent="0.25"/>
    <row r="1502" s="252" customFormat="1" ht="15" customHeight="1" x14ac:dyDescent="0.25"/>
    <row r="1503" s="252" customFormat="1" ht="15" customHeight="1" x14ac:dyDescent="0.25"/>
    <row r="1504" s="252" customFormat="1" ht="15" customHeight="1" x14ac:dyDescent="0.25"/>
    <row r="1505" s="252" customFormat="1" ht="15" customHeight="1" x14ac:dyDescent="0.25"/>
    <row r="1506" s="252" customFormat="1" ht="15" customHeight="1" x14ac:dyDescent="0.25"/>
    <row r="1507" s="252" customFormat="1" ht="15" customHeight="1" x14ac:dyDescent="0.25"/>
    <row r="1508" s="252" customFormat="1" ht="15" customHeight="1" x14ac:dyDescent="0.25"/>
    <row r="1509" s="252" customFormat="1" ht="15" customHeight="1" x14ac:dyDescent="0.25"/>
    <row r="1510" s="252" customFormat="1" ht="15" customHeight="1" x14ac:dyDescent="0.25"/>
    <row r="1511" s="252" customFormat="1" ht="15" customHeight="1" x14ac:dyDescent="0.25"/>
    <row r="1512" s="252" customFormat="1" ht="15" customHeight="1" x14ac:dyDescent="0.25"/>
    <row r="1513" s="252" customFormat="1" ht="15" customHeight="1" x14ac:dyDescent="0.25"/>
    <row r="1514" s="252" customFormat="1" ht="15" customHeight="1" x14ac:dyDescent="0.25"/>
    <row r="1515" s="252" customFormat="1" ht="15" customHeight="1" x14ac:dyDescent="0.25"/>
    <row r="1516" s="252" customFormat="1" ht="15" customHeight="1" x14ac:dyDescent="0.25"/>
    <row r="1517" s="252" customFormat="1" ht="15" customHeight="1" x14ac:dyDescent="0.25"/>
    <row r="1518" s="252" customFormat="1" ht="15" customHeight="1" x14ac:dyDescent="0.25"/>
    <row r="1519" s="252" customFormat="1" ht="15" customHeight="1" x14ac:dyDescent="0.25"/>
    <row r="1520" s="252" customFormat="1" ht="15" customHeight="1" x14ac:dyDescent="0.25"/>
    <row r="1521" s="252" customFormat="1" ht="15" customHeight="1" x14ac:dyDescent="0.25"/>
    <row r="1522" s="252" customFormat="1" ht="15" customHeight="1" x14ac:dyDescent="0.25"/>
    <row r="1523" s="252" customFormat="1" ht="15" customHeight="1" x14ac:dyDescent="0.25"/>
    <row r="1524" s="252" customFormat="1" ht="15" customHeight="1" x14ac:dyDescent="0.25"/>
    <row r="1525" s="252" customFormat="1" ht="15" customHeight="1" x14ac:dyDescent="0.25"/>
    <row r="1526" s="252" customFormat="1" ht="15" customHeight="1" x14ac:dyDescent="0.25"/>
    <row r="1527" s="252" customFormat="1" ht="15" customHeight="1" x14ac:dyDescent="0.25"/>
    <row r="1528" s="252" customFormat="1" ht="15" customHeight="1" x14ac:dyDescent="0.25"/>
    <row r="1529" s="252" customFormat="1" ht="15" customHeight="1" x14ac:dyDescent="0.25"/>
    <row r="1530" s="252" customFormat="1" ht="15" customHeight="1" x14ac:dyDescent="0.25"/>
    <row r="1531" s="252" customFormat="1" ht="15" customHeight="1" x14ac:dyDescent="0.25"/>
    <row r="1532" s="252" customFormat="1" ht="15" customHeight="1" x14ac:dyDescent="0.25"/>
    <row r="1533" s="252" customFormat="1" ht="15" customHeight="1" x14ac:dyDescent="0.25"/>
    <row r="1534" s="252" customFormat="1" ht="15" customHeight="1" x14ac:dyDescent="0.25"/>
    <row r="1535" s="252" customFormat="1" ht="15" customHeight="1" x14ac:dyDescent="0.25"/>
    <row r="1536" s="252" customFormat="1" ht="15" customHeight="1" x14ac:dyDescent="0.25"/>
    <row r="1537" s="252" customFormat="1" ht="15" customHeight="1" x14ac:dyDescent="0.25"/>
    <row r="1538" s="252" customFormat="1" ht="15" customHeight="1" x14ac:dyDescent="0.25"/>
    <row r="1539" s="252" customFormat="1" ht="15" customHeight="1" x14ac:dyDescent="0.25"/>
    <row r="1540" s="252" customFormat="1" ht="15" customHeight="1" x14ac:dyDescent="0.25"/>
    <row r="1541" s="252" customFormat="1" ht="15" customHeight="1" x14ac:dyDescent="0.25"/>
    <row r="1542" s="252" customFormat="1" ht="15" customHeight="1" x14ac:dyDescent="0.25"/>
    <row r="1543" s="252" customFormat="1" ht="15" customHeight="1" x14ac:dyDescent="0.25"/>
    <row r="1544" s="252" customFormat="1" ht="15" customHeight="1" x14ac:dyDescent="0.25"/>
    <row r="1545" s="252" customFormat="1" ht="15" customHeight="1" x14ac:dyDescent="0.25"/>
    <row r="1546" s="252" customFormat="1" ht="15" customHeight="1" x14ac:dyDescent="0.25"/>
    <row r="1547" s="252" customFormat="1" ht="15" customHeight="1" x14ac:dyDescent="0.25"/>
    <row r="1548" s="252" customFormat="1" ht="15" customHeight="1" x14ac:dyDescent="0.25"/>
    <row r="1549" s="252" customFormat="1" ht="15" customHeight="1" x14ac:dyDescent="0.25"/>
    <row r="1550" s="252" customFormat="1" ht="15" customHeight="1" x14ac:dyDescent="0.25"/>
    <row r="1551" s="252" customFormat="1" ht="15" customHeight="1" x14ac:dyDescent="0.25"/>
    <row r="1552" s="252" customFormat="1" ht="15" customHeight="1" x14ac:dyDescent="0.25"/>
    <row r="1553" s="252" customFormat="1" ht="15" customHeight="1" x14ac:dyDescent="0.25"/>
    <row r="1554" s="252" customFormat="1" ht="15" customHeight="1" x14ac:dyDescent="0.25"/>
    <row r="1555" s="252" customFormat="1" ht="15" customHeight="1" x14ac:dyDescent="0.25"/>
    <row r="1556" s="252" customFormat="1" ht="15" customHeight="1" x14ac:dyDescent="0.25"/>
    <row r="1557" s="252" customFormat="1" ht="15" customHeight="1" x14ac:dyDescent="0.25"/>
    <row r="1558" s="252" customFormat="1" ht="15" customHeight="1" x14ac:dyDescent="0.25"/>
    <row r="1559" s="252" customFormat="1" ht="15" customHeight="1" x14ac:dyDescent="0.25"/>
    <row r="1560" s="252" customFormat="1" ht="15" customHeight="1" x14ac:dyDescent="0.25"/>
    <row r="1561" s="252" customFormat="1" ht="15" customHeight="1" x14ac:dyDescent="0.25"/>
    <row r="1562" s="252" customFormat="1" ht="15" customHeight="1" x14ac:dyDescent="0.25"/>
    <row r="1563" s="252" customFormat="1" ht="15" customHeight="1" x14ac:dyDescent="0.25"/>
    <row r="1564" s="252" customFormat="1" ht="15" customHeight="1" x14ac:dyDescent="0.25"/>
    <row r="1565" s="252" customFormat="1" ht="15" customHeight="1" x14ac:dyDescent="0.25"/>
    <row r="1566" s="252" customFormat="1" ht="15" customHeight="1" x14ac:dyDescent="0.25"/>
    <row r="1567" s="252" customFormat="1" ht="15" customHeight="1" x14ac:dyDescent="0.25"/>
    <row r="1568" s="252" customFormat="1" ht="15" customHeight="1" x14ac:dyDescent="0.25"/>
    <row r="1569" s="252" customFormat="1" ht="15" customHeight="1" x14ac:dyDescent="0.25"/>
    <row r="1570" s="252" customFormat="1" ht="15" customHeight="1" x14ac:dyDescent="0.25"/>
    <row r="1571" s="252" customFormat="1" ht="15" customHeight="1" x14ac:dyDescent="0.25"/>
    <row r="1572" s="252" customFormat="1" ht="15" customHeight="1" x14ac:dyDescent="0.25"/>
    <row r="1573" s="252" customFormat="1" ht="15" customHeight="1" x14ac:dyDescent="0.25"/>
    <row r="1574" s="252" customFormat="1" ht="15" customHeight="1" x14ac:dyDescent="0.25"/>
    <row r="1575" s="252" customFormat="1" ht="15" customHeight="1" x14ac:dyDescent="0.25"/>
    <row r="1576" s="252" customFormat="1" ht="15" customHeight="1" x14ac:dyDescent="0.25"/>
    <row r="1577" s="252" customFormat="1" ht="15" customHeight="1" x14ac:dyDescent="0.25"/>
    <row r="1578" s="252" customFormat="1" ht="15" customHeight="1" x14ac:dyDescent="0.25"/>
    <row r="1579" s="252" customFormat="1" ht="15" customHeight="1" x14ac:dyDescent="0.25"/>
    <row r="1580" s="252" customFormat="1" ht="15" customHeight="1" x14ac:dyDescent="0.25"/>
    <row r="1581" s="252" customFormat="1" ht="15" customHeight="1" x14ac:dyDescent="0.25"/>
    <row r="1582" s="252" customFormat="1" ht="15" customHeight="1" x14ac:dyDescent="0.25"/>
    <row r="1583" s="252" customFormat="1" ht="15" customHeight="1" x14ac:dyDescent="0.25"/>
    <row r="1584" s="252" customFormat="1" ht="15" customHeight="1" x14ac:dyDescent="0.25"/>
    <row r="1585" s="252" customFormat="1" ht="15" customHeight="1" x14ac:dyDescent="0.25"/>
    <row r="1586" s="252" customFormat="1" ht="15" customHeight="1" x14ac:dyDescent="0.25"/>
    <row r="1587" s="252" customFormat="1" ht="15" customHeight="1" x14ac:dyDescent="0.25"/>
    <row r="1588" s="252" customFormat="1" ht="15" customHeight="1" x14ac:dyDescent="0.25"/>
    <row r="1589" s="252" customFormat="1" ht="15" customHeight="1" x14ac:dyDescent="0.25"/>
    <row r="1590" s="252" customFormat="1" ht="15" customHeight="1" x14ac:dyDescent="0.25"/>
    <row r="1591" s="252" customFormat="1" ht="15" customHeight="1" x14ac:dyDescent="0.25"/>
    <row r="1592" s="252" customFormat="1" ht="15" customHeight="1" x14ac:dyDescent="0.25"/>
    <row r="1593" s="252" customFormat="1" ht="15" customHeight="1" x14ac:dyDescent="0.25"/>
    <row r="1594" s="252" customFormat="1" ht="15" customHeight="1" x14ac:dyDescent="0.25"/>
    <row r="1595" s="252" customFormat="1" ht="15" customHeight="1" x14ac:dyDescent="0.25"/>
    <row r="1596" s="252" customFormat="1" ht="15" customHeight="1" x14ac:dyDescent="0.25"/>
    <row r="1597" s="252" customFormat="1" ht="15" customHeight="1" x14ac:dyDescent="0.25"/>
    <row r="1598" s="252" customFormat="1" ht="15" customHeight="1" x14ac:dyDescent="0.25"/>
    <row r="1599" s="252" customFormat="1" ht="15" customHeight="1" x14ac:dyDescent="0.25"/>
    <row r="1600" s="252" customFormat="1" ht="15" customHeight="1" x14ac:dyDescent="0.25"/>
    <row r="1601" s="252" customFormat="1" ht="15" customHeight="1" x14ac:dyDescent="0.25"/>
    <row r="1602" s="252" customFormat="1" ht="15" customHeight="1" x14ac:dyDescent="0.25"/>
    <row r="1603" s="252" customFormat="1" ht="15" customHeight="1" x14ac:dyDescent="0.25"/>
    <row r="1604" s="252" customFormat="1" ht="15" customHeight="1" x14ac:dyDescent="0.25"/>
    <row r="1605" s="252" customFormat="1" ht="15" customHeight="1" x14ac:dyDescent="0.25"/>
    <row r="1606" s="252" customFormat="1" ht="15" customHeight="1" x14ac:dyDescent="0.25"/>
    <row r="1607" s="252" customFormat="1" ht="15" customHeight="1" x14ac:dyDescent="0.25"/>
    <row r="1608" s="252" customFormat="1" ht="15" customHeight="1" x14ac:dyDescent="0.25"/>
    <row r="1609" s="252" customFormat="1" ht="15" customHeight="1" x14ac:dyDescent="0.25"/>
    <row r="1610" s="252" customFormat="1" ht="15" customHeight="1" x14ac:dyDescent="0.25"/>
    <row r="1611" s="252" customFormat="1" ht="15" customHeight="1" x14ac:dyDescent="0.25"/>
    <row r="1612" s="252" customFormat="1" ht="15" customHeight="1" x14ac:dyDescent="0.25"/>
    <row r="1613" s="252" customFormat="1" ht="15" customHeight="1" x14ac:dyDescent="0.25"/>
    <row r="1614" s="252" customFormat="1" ht="15" customHeight="1" x14ac:dyDescent="0.25"/>
    <row r="1615" s="252" customFormat="1" ht="15" customHeight="1" x14ac:dyDescent="0.25"/>
    <row r="1616" s="252" customFormat="1" ht="15" customHeight="1" x14ac:dyDescent="0.25"/>
    <row r="1617" s="252" customFormat="1" ht="15" customHeight="1" x14ac:dyDescent="0.25"/>
    <row r="1618" s="252" customFormat="1" ht="15" customHeight="1" x14ac:dyDescent="0.25"/>
    <row r="1619" s="252" customFormat="1" ht="15" customHeight="1" x14ac:dyDescent="0.25"/>
    <row r="1620" s="252" customFormat="1" ht="15" customHeight="1" x14ac:dyDescent="0.25"/>
    <row r="1621" s="252" customFormat="1" ht="15" customHeight="1" x14ac:dyDescent="0.25"/>
    <row r="1622" s="252" customFormat="1" ht="15" customHeight="1" x14ac:dyDescent="0.25"/>
    <row r="1623" s="252" customFormat="1" ht="15" customHeight="1" x14ac:dyDescent="0.25"/>
    <row r="1624" s="252" customFormat="1" ht="15" customHeight="1" x14ac:dyDescent="0.25"/>
    <row r="1625" s="252" customFormat="1" ht="15" customHeight="1" x14ac:dyDescent="0.25"/>
    <row r="1626" s="252" customFormat="1" ht="15" customHeight="1" x14ac:dyDescent="0.25"/>
    <row r="1627" s="252" customFormat="1" ht="15" customHeight="1" x14ac:dyDescent="0.25"/>
    <row r="1628" s="252" customFormat="1" ht="15" customHeight="1" x14ac:dyDescent="0.25"/>
    <row r="1629" s="252" customFormat="1" ht="15" customHeight="1" x14ac:dyDescent="0.25"/>
    <row r="1630" s="252" customFormat="1" ht="15" customHeight="1" x14ac:dyDescent="0.25"/>
    <row r="1631" s="252" customFormat="1" ht="15" customHeight="1" x14ac:dyDescent="0.25"/>
    <row r="1632" s="252" customFormat="1" ht="15" customHeight="1" x14ac:dyDescent="0.25"/>
    <row r="1633" s="252" customFormat="1" ht="15" customHeight="1" x14ac:dyDescent="0.25"/>
    <row r="1634" s="252" customFormat="1" ht="15" customHeight="1" x14ac:dyDescent="0.25"/>
    <row r="1635" s="252" customFormat="1" ht="15" customHeight="1" x14ac:dyDescent="0.25"/>
    <row r="1636" s="252" customFormat="1" ht="15" customHeight="1" x14ac:dyDescent="0.25"/>
    <row r="1637" s="252" customFormat="1" ht="15" customHeight="1" x14ac:dyDescent="0.25"/>
    <row r="1638" s="252" customFormat="1" ht="15" customHeight="1" x14ac:dyDescent="0.25"/>
    <row r="1639" s="252" customFormat="1" ht="15" customHeight="1" x14ac:dyDescent="0.25"/>
    <row r="1640" s="252" customFormat="1" ht="15" customHeight="1" x14ac:dyDescent="0.25"/>
    <row r="1641" s="252" customFormat="1" ht="15" customHeight="1" x14ac:dyDescent="0.25"/>
    <row r="1642" s="252" customFormat="1" ht="15" customHeight="1" x14ac:dyDescent="0.25"/>
    <row r="1643" s="252" customFormat="1" ht="15" customHeight="1" x14ac:dyDescent="0.25"/>
    <row r="1644" s="252" customFormat="1" ht="15" customHeight="1" x14ac:dyDescent="0.25"/>
    <row r="1645" s="252" customFormat="1" ht="15" customHeight="1" x14ac:dyDescent="0.25"/>
    <row r="1646" s="252" customFormat="1" ht="15" customHeight="1" x14ac:dyDescent="0.25"/>
    <row r="1647" s="252" customFormat="1" ht="15" customHeight="1" x14ac:dyDescent="0.25"/>
    <row r="1648" s="252" customFormat="1" ht="15" customHeight="1" x14ac:dyDescent="0.25"/>
    <row r="1649" s="252" customFormat="1" ht="15" customHeight="1" x14ac:dyDescent="0.25"/>
    <row r="1650" s="252" customFormat="1" ht="15" customHeight="1" x14ac:dyDescent="0.25"/>
    <row r="1651" s="252" customFormat="1" ht="15" customHeight="1" x14ac:dyDescent="0.25"/>
    <row r="1652" s="252" customFormat="1" ht="15" customHeight="1" x14ac:dyDescent="0.25"/>
    <row r="1653" s="252" customFormat="1" ht="15" customHeight="1" x14ac:dyDescent="0.25"/>
    <row r="1654" s="252" customFormat="1" ht="15" customHeight="1" x14ac:dyDescent="0.25"/>
    <row r="1655" s="252" customFormat="1" ht="15" customHeight="1" x14ac:dyDescent="0.25"/>
    <row r="1656" s="252" customFormat="1" ht="15" customHeight="1" x14ac:dyDescent="0.25"/>
    <row r="1657" s="252" customFormat="1" ht="15" customHeight="1" x14ac:dyDescent="0.25"/>
    <row r="1658" s="252" customFormat="1" ht="15" customHeight="1" x14ac:dyDescent="0.25"/>
    <row r="1659" s="252" customFormat="1" ht="15" customHeight="1" x14ac:dyDescent="0.25"/>
    <row r="1660" s="252" customFormat="1" ht="15" customHeight="1" x14ac:dyDescent="0.25"/>
    <row r="1661" s="252" customFormat="1" ht="15" customHeight="1" x14ac:dyDescent="0.25"/>
    <row r="1662" s="252" customFormat="1" ht="15" customHeight="1" x14ac:dyDescent="0.25"/>
    <row r="1663" s="252" customFormat="1" ht="15" customHeight="1" x14ac:dyDescent="0.25"/>
    <row r="1664" s="252" customFormat="1" ht="15" customHeight="1" x14ac:dyDescent="0.25"/>
    <row r="1665" s="252" customFormat="1" ht="15" customHeight="1" x14ac:dyDescent="0.25"/>
    <row r="1666" s="252" customFormat="1" ht="15" customHeight="1" x14ac:dyDescent="0.25"/>
    <row r="1667" s="252" customFormat="1" ht="15" customHeight="1" x14ac:dyDescent="0.25"/>
    <row r="1668" s="252" customFormat="1" ht="15" customHeight="1" x14ac:dyDescent="0.25"/>
  </sheetData>
  <sheetProtection algorithmName="SHA-512" hashValue="n+7D3N08F+QMwKVMdSWigfeByuWU0ep7MGlHrAE6MoC8WA52dGEpLidh5Ls+r+jkKKyupLkANw0F5zQdttHYPg==" saltValue="2x7d6nQxwp3H7oXvcPS/kg==" spinCount="100000" sheet="1" objects="1" scenarios="1"/>
  <mergeCells count="230">
    <mergeCell ref="Q93:AI93"/>
    <mergeCell ref="X94:AI94"/>
    <mergeCell ref="W48:AA48"/>
    <mergeCell ref="AB48:AF48"/>
    <mergeCell ref="C49:G50"/>
    <mergeCell ref="AG49:AI49"/>
    <mergeCell ref="AG50:AI50"/>
    <mergeCell ref="H49:V50"/>
    <mergeCell ref="W49:AA49"/>
    <mergeCell ref="AB49:AF49"/>
    <mergeCell ref="W50:AA50"/>
    <mergeCell ref="AB50:AF50"/>
    <mergeCell ref="C71:I71"/>
    <mergeCell ref="J71:O71"/>
    <mergeCell ref="C51:G52"/>
    <mergeCell ref="C74:I74"/>
    <mergeCell ref="C78:S78"/>
    <mergeCell ref="P71:X71"/>
    <mergeCell ref="Y71:AD71"/>
    <mergeCell ref="AE71:AI71"/>
    <mergeCell ref="C72:I72"/>
    <mergeCell ref="J72:O72"/>
    <mergeCell ref="AG51:AI51"/>
    <mergeCell ref="AG52:AI52"/>
    <mergeCell ref="Y74:AD74"/>
    <mergeCell ref="P74:X74"/>
    <mergeCell ref="H51:V52"/>
    <mergeCell ref="W51:AA51"/>
    <mergeCell ref="AB51:AF51"/>
    <mergeCell ref="M64:R64"/>
    <mergeCell ref="AA64:AI64"/>
    <mergeCell ref="W52:AA52"/>
    <mergeCell ref="AB52:AF52"/>
    <mergeCell ref="C58:AI58"/>
    <mergeCell ref="C59:I59"/>
    <mergeCell ref="J59:AI59"/>
    <mergeCell ref="J69:O69"/>
    <mergeCell ref="C69:I69"/>
    <mergeCell ref="Y69:AD69"/>
    <mergeCell ref="P69:X69"/>
    <mergeCell ref="C61:AI61"/>
    <mergeCell ref="C60:N60"/>
    <mergeCell ref="O60:AI60"/>
    <mergeCell ref="C96:AI96"/>
    <mergeCell ref="I83:AI83"/>
    <mergeCell ref="AE76:AI76"/>
    <mergeCell ref="AE77:AI77"/>
    <mergeCell ref="AE74:AI74"/>
    <mergeCell ref="J74:O74"/>
    <mergeCell ref="P72:X72"/>
    <mergeCell ref="Y72:AD72"/>
    <mergeCell ref="AE72:AI72"/>
    <mergeCell ref="C73:I73"/>
    <mergeCell ref="J73:O73"/>
    <mergeCell ref="P73:X73"/>
    <mergeCell ref="Y73:AD73"/>
    <mergeCell ref="C88:K90"/>
    <mergeCell ref="L88:W88"/>
    <mergeCell ref="X88:AI88"/>
    <mergeCell ref="X89:AA89"/>
    <mergeCell ref="AB89:AE89"/>
    <mergeCell ref="AF89:AI89"/>
    <mergeCell ref="AE73:AI73"/>
    <mergeCell ref="C81:AI81"/>
    <mergeCell ref="X84:AI84"/>
    <mergeCell ref="C85:V85"/>
    <mergeCell ref="X85:AI85"/>
    <mergeCell ref="O38:Q38"/>
    <mergeCell ref="R38:AI38"/>
    <mergeCell ref="AG48:AI48"/>
    <mergeCell ref="C40:AI40"/>
    <mergeCell ref="AG42:AI42"/>
    <mergeCell ref="AG44:AI44"/>
    <mergeCell ref="C42:G42"/>
    <mergeCell ref="AG45:AI45"/>
    <mergeCell ref="C45:G46"/>
    <mergeCell ref="AG46:AI46"/>
    <mergeCell ref="H42:V42"/>
    <mergeCell ref="W42:AA42"/>
    <mergeCell ref="AB42:AF42"/>
    <mergeCell ref="H43:V44"/>
    <mergeCell ref="W43:AA43"/>
    <mergeCell ref="AB43:AF43"/>
    <mergeCell ref="H45:V46"/>
    <mergeCell ref="W45:AA45"/>
    <mergeCell ref="AB45:AF45"/>
    <mergeCell ref="W46:AA46"/>
    <mergeCell ref="AB46:AF46"/>
    <mergeCell ref="H47:V48"/>
    <mergeCell ref="W47:AA47"/>
    <mergeCell ref="AB47:AF47"/>
    <mergeCell ref="B2:AJ2"/>
    <mergeCell ref="C33:AI33"/>
    <mergeCell ref="G35:AB35"/>
    <mergeCell ref="AD35:AI35"/>
    <mergeCell ref="H36:S36"/>
    <mergeCell ref="W36:AI36"/>
    <mergeCell ref="V24:AC24"/>
    <mergeCell ref="B4:AJ4"/>
    <mergeCell ref="C6:AI6"/>
    <mergeCell ref="G20:AI20"/>
    <mergeCell ref="G12:M12"/>
    <mergeCell ref="R12:AI12"/>
    <mergeCell ref="M11:P11"/>
    <mergeCell ref="G22:AB22"/>
    <mergeCell ref="H23:S23"/>
    <mergeCell ref="H24:I24"/>
    <mergeCell ref="M19:AI19"/>
    <mergeCell ref="AE22:AI22"/>
    <mergeCell ref="W23:AI23"/>
    <mergeCell ref="C17:AI17"/>
    <mergeCell ref="D18:V18"/>
    <mergeCell ref="J21:AI21"/>
    <mergeCell ref="C21:I21"/>
    <mergeCell ref="R15:AI15"/>
    <mergeCell ref="C98:Y98"/>
    <mergeCell ref="Q106:AI106"/>
    <mergeCell ref="C107:G107"/>
    <mergeCell ref="C116:AI116"/>
    <mergeCell ref="K107:N107"/>
    <mergeCell ref="X104:Z104"/>
    <mergeCell ref="K103:N103"/>
    <mergeCell ref="C101:AI101"/>
    <mergeCell ref="C110:AI110"/>
    <mergeCell ref="J109:AI109"/>
    <mergeCell ref="X103:Z103"/>
    <mergeCell ref="AA103:AD103"/>
    <mergeCell ref="AE103:AG103"/>
    <mergeCell ref="C103:G103"/>
    <mergeCell ref="C113:AI113"/>
    <mergeCell ref="AA104:AD104"/>
    <mergeCell ref="C104:G104"/>
    <mergeCell ref="H107:J107"/>
    <mergeCell ref="Q100:AI100"/>
    <mergeCell ref="I106:P106"/>
    <mergeCell ref="O107:Q107"/>
    <mergeCell ref="S107:W107"/>
    <mergeCell ref="X107:Z107"/>
    <mergeCell ref="O104:Q104"/>
    <mergeCell ref="BA7:BC7"/>
    <mergeCell ref="G8:AI8"/>
    <mergeCell ref="G9:AB9"/>
    <mergeCell ref="W10:AI10"/>
    <mergeCell ref="V11:AC11"/>
    <mergeCell ref="L7:AI7"/>
    <mergeCell ref="AE9:AI9"/>
    <mergeCell ref="H10:S10"/>
    <mergeCell ref="H11:I11"/>
    <mergeCell ref="AG11:AI11"/>
    <mergeCell ref="V37:AC37"/>
    <mergeCell ref="M24:P24"/>
    <mergeCell ref="AG24:AI24"/>
    <mergeCell ref="G25:M25"/>
    <mergeCell ref="R25:AI25"/>
    <mergeCell ref="C26:I26"/>
    <mergeCell ref="J26:AI26"/>
    <mergeCell ref="G37:I37"/>
    <mergeCell ref="L37:P37"/>
    <mergeCell ref="AE37:AI37"/>
    <mergeCell ref="C38:F38"/>
    <mergeCell ref="G38:N38"/>
    <mergeCell ref="C91:G91"/>
    <mergeCell ref="C97:Y97"/>
    <mergeCell ref="C102:AI102"/>
    <mergeCell ref="I100:P100"/>
    <mergeCell ref="AL42:BB43"/>
    <mergeCell ref="C43:G44"/>
    <mergeCell ref="AG43:AI43"/>
    <mergeCell ref="W44:AA44"/>
    <mergeCell ref="AB44:AF44"/>
    <mergeCell ref="AG47:AI47"/>
    <mergeCell ref="C47:G48"/>
    <mergeCell ref="C56:U56"/>
    <mergeCell ref="V56:AI56"/>
    <mergeCell ref="C66:AI66"/>
    <mergeCell ref="C68:AI68"/>
    <mergeCell ref="AA54:AI54"/>
    <mergeCell ref="C70:I70"/>
    <mergeCell ref="J70:O70"/>
    <mergeCell ref="P70:X70"/>
    <mergeCell ref="Y70:AD70"/>
    <mergeCell ref="AE70:AI70"/>
    <mergeCell ref="AE69:AI69"/>
    <mergeCell ref="L89:O89"/>
    <mergeCell ref="L90:O90"/>
    <mergeCell ref="P89:S89"/>
    <mergeCell ref="T89:W89"/>
    <mergeCell ref="H91:K91"/>
    <mergeCell ref="M91:T91"/>
    <mergeCell ref="U91:W91"/>
    <mergeCell ref="Y91:AF91"/>
    <mergeCell ref="AG91:AI91"/>
    <mergeCell ref="P90:S90"/>
    <mergeCell ref="T90:W90"/>
    <mergeCell ref="X90:AA90"/>
    <mergeCell ref="AB90:AE90"/>
    <mergeCell ref="AF90:AI90"/>
    <mergeCell ref="C123:AI124"/>
    <mergeCell ref="C112:I112"/>
    <mergeCell ref="J112:AI112"/>
    <mergeCell ref="C115:I115"/>
    <mergeCell ref="J115:AI115"/>
    <mergeCell ref="C109:I109"/>
    <mergeCell ref="C134:AI135"/>
    <mergeCell ref="S104:W104"/>
    <mergeCell ref="S103:W103"/>
    <mergeCell ref="AE104:AG104"/>
    <mergeCell ref="H104:J104"/>
    <mergeCell ref="O103:Q103"/>
    <mergeCell ref="C105:AI105"/>
    <mergeCell ref="AA107:AD107"/>
    <mergeCell ref="AE107:AG107"/>
    <mergeCell ref="K104:N104"/>
    <mergeCell ref="H103:J103"/>
    <mergeCell ref="C118:AI119"/>
    <mergeCell ref="C121:AI121"/>
    <mergeCell ref="C153:AI153"/>
    <mergeCell ref="C128:AI128"/>
    <mergeCell ref="C126:AI127"/>
    <mergeCell ref="C125:AI125"/>
    <mergeCell ref="C155:AI155"/>
    <mergeCell ref="C150:J150"/>
    <mergeCell ref="L150:AI150"/>
    <mergeCell ref="C151:J151"/>
    <mergeCell ref="L151:AI151"/>
    <mergeCell ref="C133:AI133"/>
    <mergeCell ref="C154:AI154"/>
    <mergeCell ref="C142:AI142"/>
    <mergeCell ref="C144:AI147"/>
    <mergeCell ref="O132:AI132"/>
  </mergeCells>
  <conditionalFormatting sqref="J21:AI21">
    <cfRule type="expression" dxfId="51" priority="3">
      <formula>$J$21="Informar"</formula>
    </cfRule>
  </conditionalFormatting>
  <conditionalFormatting sqref="V11">
    <cfRule type="expression" dxfId="50" priority="4" stopIfTrue="1">
      <formula>$V$37="Selecionar"</formula>
    </cfRule>
  </conditionalFormatting>
  <conditionalFormatting sqref="V24">
    <cfRule type="expression" dxfId="49" priority="2" stopIfTrue="1">
      <formula>$V$37="Selecionar"</formula>
    </cfRule>
  </conditionalFormatting>
  <conditionalFormatting sqref="V37:AC37">
    <cfRule type="expression" dxfId="48" priority="14" stopIfTrue="1">
      <formula>$V$37="Selecionar"</formula>
    </cfRule>
  </conditionalFormatting>
  <conditionalFormatting sqref="X84:AI84">
    <cfRule type="expression" dxfId="47" priority="27">
      <formula>$X$84="Selecionar"</formula>
    </cfRule>
  </conditionalFormatting>
  <conditionalFormatting sqref="AP19:BQ19">
    <cfRule type="expression" dxfId="46" priority="39" stopIfTrue="1">
      <formula>$BA$7="OCULTAR"</formula>
    </cfRule>
  </conditionalFormatting>
  <conditionalFormatting sqref="AP8:FI16">
    <cfRule type="expression" dxfId="45" priority="22" stopIfTrue="1">
      <formula>$BA$7="OCULTAR"</formula>
    </cfRule>
  </conditionalFormatting>
  <conditionalFormatting sqref="AP18:FI18 BU19:FI34 AP20:BT34 BC42:FI43">
    <cfRule type="expression" dxfId="44" priority="42" stopIfTrue="1">
      <formula>$BA$7="OCULTAR"</formula>
    </cfRule>
  </conditionalFormatting>
  <conditionalFormatting sqref="AP35:FI41">
    <cfRule type="expression" dxfId="43" priority="31" stopIfTrue="1">
      <formula>$BA$7="OCULTAR"</formula>
    </cfRule>
  </conditionalFormatting>
  <conditionalFormatting sqref="AP44:FI795">
    <cfRule type="expression" dxfId="42" priority="1" stopIfTrue="1">
      <formula>$BA$7="OCULTAR"</formula>
    </cfRule>
  </conditionalFormatting>
  <conditionalFormatting sqref="AT8:AT16">
    <cfRule type="expression" dxfId="41" priority="23" stopIfTrue="1">
      <formula>#REF!="OCULTAR"</formula>
    </cfRule>
  </conditionalFormatting>
  <conditionalFormatting sqref="AT18 AT20:AT34">
    <cfRule type="expression" dxfId="40" priority="43" stopIfTrue="1">
      <formula>#REF!="OCULTAR"</formula>
    </cfRule>
  </conditionalFormatting>
  <conditionalFormatting sqref="AT19">
    <cfRule type="expression" dxfId="39" priority="40" stopIfTrue="1">
      <formula>#REF!="OCULTAR"</formula>
    </cfRule>
  </conditionalFormatting>
  <conditionalFormatting sqref="AT35:AT41">
    <cfRule type="expression" dxfId="38" priority="32" stopIfTrue="1">
      <formula>#REF!="OCULTAR"</formula>
    </cfRule>
  </conditionalFormatting>
  <dataValidations count="14">
    <dataValidation type="list" allowBlank="1" showInputMessage="1" showErrorMessage="1" error="Selecionar" prompt="Especificar tipo de licença." sqref="J70:O74" xr:uid="{00000000-0002-0000-0600-000000000000}">
      <formula1>$M$160:$M$172</formula1>
    </dataValidation>
    <dataValidation type="list" allowBlank="1" showInputMessage="1" showErrorMessage="1" prompt="Escolher município com maior percentual da área do empreendimento" sqref="X84:AI84" xr:uid="{00000000-0002-0000-0600-000001000000}">
      <formula1>$U$160:$U$1013</formula1>
    </dataValidation>
    <dataValidation type="list" allowBlank="1" showInputMessage="1" showErrorMessage="1" sqref="WWG983169:WWI983169 V65664:V65665 JT65664:JT65665 TP65664:TP65665 ADL65664:ADL65665 ANH65664:ANH65665 AXD65664:AXD65665 BGZ65664:BGZ65665 BQV65664:BQV65665 CAR65664:CAR65665 CKN65664:CKN65665 CUJ65664:CUJ65665 DEF65664:DEF65665 DOB65664:DOB65665 DXX65664:DXX65665 EHT65664:EHT65665 ERP65664:ERP65665 FBL65664:FBL65665 FLH65664:FLH65665 FVD65664:FVD65665 GEZ65664:GEZ65665 GOV65664:GOV65665 GYR65664:GYR65665 HIN65664:HIN65665 HSJ65664:HSJ65665 ICF65664:ICF65665 IMB65664:IMB65665 IVX65664:IVX65665 JFT65664:JFT65665 JPP65664:JPP65665 JZL65664:JZL65665 KJH65664:KJH65665 KTD65664:KTD65665 LCZ65664:LCZ65665 LMV65664:LMV65665 LWR65664:LWR65665 MGN65664:MGN65665 MQJ65664:MQJ65665 NAF65664:NAF65665 NKB65664:NKB65665 NTX65664:NTX65665 ODT65664:ODT65665 ONP65664:ONP65665 OXL65664:OXL65665 PHH65664:PHH65665 PRD65664:PRD65665 QAZ65664:QAZ65665 QKV65664:QKV65665 QUR65664:QUR65665 REN65664:REN65665 ROJ65664:ROJ65665 RYF65664:RYF65665 SIB65664:SIB65665 SRX65664:SRX65665 TBT65664:TBT65665 TLP65664:TLP65665 TVL65664:TVL65665 UFH65664:UFH65665 UPD65664:UPD65665 UYZ65664:UYZ65665 VIV65664:VIV65665 VSR65664:VSR65665 WCN65664:WCN65665 WMJ65664:WMJ65665 WWF65664:WWF65665 V131200:V131201 JT131200:JT131201 TP131200:TP131201 ADL131200:ADL131201 ANH131200:ANH131201 AXD131200:AXD131201 BGZ131200:BGZ131201 BQV131200:BQV131201 CAR131200:CAR131201 CKN131200:CKN131201 CUJ131200:CUJ131201 DEF131200:DEF131201 DOB131200:DOB131201 DXX131200:DXX131201 EHT131200:EHT131201 ERP131200:ERP131201 FBL131200:FBL131201 FLH131200:FLH131201 FVD131200:FVD131201 GEZ131200:GEZ131201 GOV131200:GOV131201 GYR131200:GYR131201 HIN131200:HIN131201 HSJ131200:HSJ131201 ICF131200:ICF131201 IMB131200:IMB131201 IVX131200:IVX131201 JFT131200:JFT131201 JPP131200:JPP131201 JZL131200:JZL131201 KJH131200:KJH131201 KTD131200:KTD131201 LCZ131200:LCZ131201 LMV131200:LMV131201 LWR131200:LWR131201 MGN131200:MGN131201 MQJ131200:MQJ131201 NAF131200:NAF131201 NKB131200:NKB131201 NTX131200:NTX131201 ODT131200:ODT131201 ONP131200:ONP131201 OXL131200:OXL131201 PHH131200:PHH131201 PRD131200:PRD131201 QAZ131200:QAZ131201 QKV131200:QKV131201 QUR131200:QUR131201 REN131200:REN131201 ROJ131200:ROJ131201 RYF131200:RYF131201 SIB131200:SIB131201 SRX131200:SRX131201 TBT131200:TBT131201 TLP131200:TLP131201 TVL131200:TVL131201 UFH131200:UFH131201 UPD131200:UPD131201 UYZ131200:UYZ131201 VIV131200:VIV131201 VSR131200:VSR131201 WCN131200:WCN131201 WMJ131200:WMJ131201 WWF131200:WWF131201 V196736:V196737 JT196736:JT196737 TP196736:TP196737 ADL196736:ADL196737 ANH196736:ANH196737 AXD196736:AXD196737 BGZ196736:BGZ196737 BQV196736:BQV196737 CAR196736:CAR196737 CKN196736:CKN196737 CUJ196736:CUJ196737 DEF196736:DEF196737 DOB196736:DOB196737 DXX196736:DXX196737 EHT196736:EHT196737 ERP196736:ERP196737 FBL196736:FBL196737 FLH196736:FLH196737 FVD196736:FVD196737 GEZ196736:GEZ196737 GOV196736:GOV196737 GYR196736:GYR196737 HIN196736:HIN196737 HSJ196736:HSJ196737 ICF196736:ICF196737 IMB196736:IMB196737 IVX196736:IVX196737 JFT196736:JFT196737 JPP196736:JPP196737 JZL196736:JZL196737 KJH196736:KJH196737 KTD196736:KTD196737 LCZ196736:LCZ196737 LMV196736:LMV196737 LWR196736:LWR196737 MGN196736:MGN196737 MQJ196736:MQJ196737 NAF196736:NAF196737 NKB196736:NKB196737 NTX196736:NTX196737 ODT196736:ODT196737 ONP196736:ONP196737 OXL196736:OXL196737 PHH196736:PHH196737 PRD196736:PRD196737 QAZ196736:QAZ196737 QKV196736:QKV196737 QUR196736:QUR196737 REN196736:REN196737 ROJ196736:ROJ196737 RYF196736:RYF196737 SIB196736:SIB196737 SRX196736:SRX196737 TBT196736:TBT196737 TLP196736:TLP196737 TVL196736:TVL196737 UFH196736:UFH196737 UPD196736:UPD196737 UYZ196736:UYZ196737 VIV196736:VIV196737 VSR196736:VSR196737 WCN196736:WCN196737 WMJ196736:WMJ196737 WWF196736:WWF196737 V262272:V262273 JT262272:JT262273 TP262272:TP262273 ADL262272:ADL262273 ANH262272:ANH262273 AXD262272:AXD262273 BGZ262272:BGZ262273 BQV262272:BQV262273 CAR262272:CAR262273 CKN262272:CKN262273 CUJ262272:CUJ262273 DEF262272:DEF262273 DOB262272:DOB262273 DXX262272:DXX262273 EHT262272:EHT262273 ERP262272:ERP262273 FBL262272:FBL262273 FLH262272:FLH262273 FVD262272:FVD262273 GEZ262272:GEZ262273 GOV262272:GOV262273 GYR262272:GYR262273 HIN262272:HIN262273 HSJ262272:HSJ262273 ICF262272:ICF262273 IMB262272:IMB262273 IVX262272:IVX262273 JFT262272:JFT262273 JPP262272:JPP262273 JZL262272:JZL262273 KJH262272:KJH262273 KTD262272:KTD262273 LCZ262272:LCZ262273 LMV262272:LMV262273 LWR262272:LWR262273 MGN262272:MGN262273 MQJ262272:MQJ262273 NAF262272:NAF262273 NKB262272:NKB262273 NTX262272:NTX262273 ODT262272:ODT262273 ONP262272:ONP262273 OXL262272:OXL262273 PHH262272:PHH262273 PRD262272:PRD262273 QAZ262272:QAZ262273 QKV262272:QKV262273 QUR262272:QUR262273 REN262272:REN262273 ROJ262272:ROJ262273 RYF262272:RYF262273 SIB262272:SIB262273 SRX262272:SRX262273 TBT262272:TBT262273 TLP262272:TLP262273 TVL262272:TVL262273 UFH262272:UFH262273 UPD262272:UPD262273 UYZ262272:UYZ262273 VIV262272:VIV262273 VSR262272:VSR262273 WCN262272:WCN262273 WMJ262272:WMJ262273 WWF262272:WWF262273 V327808:V327809 JT327808:JT327809 TP327808:TP327809 ADL327808:ADL327809 ANH327808:ANH327809 AXD327808:AXD327809 BGZ327808:BGZ327809 BQV327808:BQV327809 CAR327808:CAR327809 CKN327808:CKN327809 CUJ327808:CUJ327809 DEF327808:DEF327809 DOB327808:DOB327809 DXX327808:DXX327809 EHT327808:EHT327809 ERP327808:ERP327809 FBL327808:FBL327809 FLH327808:FLH327809 FVD327808:FVD327809 GEZ327808:GEZ327809 GOV327808:GOV327809 GYR327808:GYR327809 HIN327808:HIN327809 HSJ327808:HSJ327809 ICF327808:ICF327809 IMB327808:IMB327809 IVX327808:IVX327809 JFT327808:JFT327809 JPP327808:JPP327809 JZL327808:JZL327809 KJH327808:KJH327809 KTD327808:KTD327809 LCZ327808:LCZ327809 LMV327808:LMV327809 LWR327808:LWR327809 MGN327808:MGN327809 MQJ327808:MQJ327809 NAF327808:NAF327809 NKB327808:NKB327809 NTX327808:NTX327809 ODT327808:ODT327809 ONP327808:ONP327809 OXL327808:OXL327809 PHH327808:PHH327809 PRD327808:PRD327809 QAZ327808:QAZ327809 QKV327808:QKV327809 QUR327808:QUR327809 REN327808:REN327809 ROJ327808:ROJ327809 RYF327808:RYF327809 SIB327808:SIB327809 SRX327808:SRX327809 TBT327808:TBT327809 TLP327808:TLP327809 TVL327808:TVL327809 UFH327808:UFH327809 UPD327808:UPD327809 UYZ327808:UYZ327809 VIV327808:VIV327809 VSR327808:VSR327809 WCN327808:WCN327809 WMJ327808:WMJ327809 WWF327808:WWF327809 V393344:V393345 JT393344:JT393345 TP393344:TP393345 ADL393344:ADL393345 ANH393344:ANH393345 AXD393344:AXD393345 BGZ393344:BGZ393345 BQV393344:BQV393345 CAR393344:CAR393345 CKN393344:CKN393345 CUJ393344:CUJ393345 DEF393344:DEF393345 DOB393344:DOB393345 DXX393344:DXX393345 EHT393344:EHT393345 ERP393344:ERP393345 FBL393344:FBL393345 FLH393344:FLH393345 FVD393344:FVD393345 GEZ393344:GEZ393345 GOV393344:GOV393345 GYR393344:GYR393345 HIN393344:HIN393345 HSJ393344:HSJ393345 ICF393344:ICF393345 IMB393344:IMB393345 IVX393344:IVX393345 JFT393344:JFT393345 JPP393344:JPP393345 JZL393344:JZL393345 KJH393344:KJH393345 KTD393344:KTD393345 LCZ393344:LCZ393345 LMV393344:LMV393345 LWR393344:LWR393345 MGN393344:MGN393345 MQJ393344:MQJ393345 NAF393344:NAF393345 NKB393344:NKB393345 NTX393344:NTX393345 ODT393344:ODT393345 ONP393344:ONP393345 OXL393344:OXL393345 PHH393344:PHH393345 PRD393344:PRD393345 QAZ393344:QAZ393345 QKV393344:QKV393345 QUR393344:QUR393345 REN393344:REN393345 ROJ393344:ROJ393345 RYF393344:RYF393345 SIB393344:SIB393345 SRX393344:SRX393345 TBT393344:TBT393345 TLP393344:TLP393345 TVL393344:TVL393345 UFH393344:UFH393345 UPD393344:UPD393345 UYZ393344:UYZ393345 VIV393344:VIV393345 VSR393344:VSR393345 WCN393344:WCN393345 WMJ393344:WMJ393345 WWF393344:WWF393345 V458880:V458881 JT458880:JT458881 TP458880:TP458881 ADL458880:ADL458881 ANH458880:ANH458881 AXD458880:AXD458881 BGZ458880:BGZ458881 BQV458880:BQV458881 CAR458880:CAR458881 CKN458880:CKN458881 CUJ458880:CUJ458881 DEF458880:DEF458881 DOB458880:DOB458881 DXX458880:DXX458881 EHT458880:EHT458881 ERP458880:ERP458881 FBL458880:FBL458881 FLH458880:FLH458881 FVD458880:FVD458881 GEZ458880:GEZ458881 GOV458880:GOV458881 GYR458880:GYR458881 HIN458880:HIN458881 HSJ458880:HSJ458881 ICF458880:ICF458881 IMB458880:IMB458881 IVX458880:IVX458881 JFT458880:JFT458881 JPP458880:JPP458881 JZL458880:JZL458881 KJH458880:KJH458881 KTD458880:KTD458881 LCZ458880:LCZ458881 LMV458880:LMV458881 LWR458880:LWR458881 MGN458880:MGN458881 MQJ458880:MQJ458881 NAF458880:NAF458881 NKB458880:NKB458881 NTX458880:NTX458881 ODT458880:ODT458881 ONP458880:ONP458881 OXL458880:OXL458881 PHH458880:PHH458881 PRD458880:PRD458881 QAZ458880:QAZ458881 QKV458880:QKV458881 QUR458880:QUR458881 REN458880:REN458881 ROJ458880:ROJ458881 RYF458880:RYF458881 SIB458880:SIB458881 SRX458880:SRX458881 TBT458880:TBT458881 TLP458880:TLP458881 TVL458880:TVL458881 UFH458880:UFH458881 UPD458880:UPD458881 UYZ458880:UYZ458881 VIV458880:VIV458881 VSR458880:VSR458881 WCN458880:WCN458881 WMJ458880:WMJ458881 WWF458880:WWF458881 V524416:V524417 JT524416:JT524417 TP524416:TP524417 ADL524416:ADL524417 ANH524416:ANH524417 AXD524416:AXD524417 BGZ524416:BGZ524417 BQV524416:BQV524417 CAR524416:CAR524417 CKN524416:CKN524417 CUJ524416:CUJ524417 DEF524416:DEF524417 DOB524416:DOB524417 DXX524416:DXX524417 EHT524416:EHT524417 ERP524416:ERP524417 FBL524416:FBL524417 FLH524416:FLH524417 FVD524416:FVD524417 GEZ524416:GEZ524417 GOV524416:GOV524417 GYR524416:GYR524417 HIN524416:HIN524417 HSJ524416:HSJ524417 ICF524416:ICF524417 IMB524416:IMB524417 IVX524416:IVX524417 JFT524416:JFT524417 JPP524416:JPP524417 JZL524416:JZL524417 KJH524416:KJH524417 KTD524416:KTD524417 LCZ524416:LCZ524417 LMV524416:LMV524417 LWR524416:LWR524417 MGN524416:MGN524417 MQJ524416:MQJ524417 NAF524416:NAF524417 NKB524416:NKB524417 NTX524416:NTX524417 ODT524416:ODT524417 ONP524416:ONP524417 OXL524416:OXL524417 PHH524416:PHH524417 PRD524416:PRD524417 QAZ524416:QAZ524417 QKV524416:QKV524417 QUR524416:QUR524417 REN524416:REN524417 ROJ524416:ROJ524417 RYF524416:RYF524417 SIB524416:SIB524417 SRX524416:SRX524417 TBT524416:TBT524417 TLP524416:TLP524417 TVL524416:TVL524417 UFH524416:UFH524417 UPD524416:UPD524417 UYZ524416:UYZ524417 VIV524416:VIV524417 VSR524416:VSR524417 WCN524416:WCN524417 WMJ524416:WMJ524417 WWF524416:WWF524417 V589952:V589953 JT589952:JT589953 TP589952:TP589953 ADL589952:ADL589953 ANH589952:ANH589953 AXD589952:AXD589953 BGZ589952:BGZ589953 BQV589952:BQV589953 CAR589952:CAR589953 CKN589952:CKN589953 CUJ589952:CUJ589953 DEF589952:DEF589953 DOB589952:DOB589953 DXX589952:DXX589953 EHT589952:EHT589953 ERP589952:ERP589953 FBL589952:FBL589953 FLH589952:FLH589953 FVD589952:FVD589953 GEZ589952:GEZ589953 GOV589952:GOV589953 GYR589952:GYR589953 HIN589952:HIN589953 HSJ589952:HSJ589953 ICF589952:ICF589953 IMB589952:IMB589953 IVX589952:IVX589953 JFT589952:JFT589953 JPP589952:JPP589953 JZL589952:JZL589953 KJH589952:KJH589953 KTD589952:KTD589953 LCZ589952:LCZ589953 LMV589952:LMV589953 LWR589952:LWR589953 MGN589952:MGN589953 MQJ589952:MQJ589953 NAF589952:NAF589953 NKB589952:NKB589953 NTX589952:NTX589953 ODT589952:ODT589953 ONP589952:ONP589953 OXL589952:OXL589953 PHH589952:PHH589953 PRD589952:PRD589953 QAZ589952:QAZ589953 QKV589952:QKV589953 QUR589952:QUR589953 REN589952:REN589953 ROJ589952:ROJ589953 RYF589952:RYF589953 SIB589952:SIB589953 SRX589952:SRX589953 TBT589952:TBT589953 TLP589952:TLP589953 TVL589952:TVL589953 UFH589952:UFH589953 UPD589952:UPD589953 UYZ589952:UYZ589953 VIV589952:VIV589953 VSR589952:VSR589953 WCN589952:WCN589953 WMJ589952:WMJ589953 WWF589952:WWF589953 V655488:V655489 JT655488:JT655489 TP655488:TP655489 ADL655488:ADL655489 ANH655488:ANH655489 AXD655488:AXD655489 BGZ655488:BGZ655489 BQV655488:BQV655489 CAR655488:CAR655489 CKN655488:CKN655489 CUJ655488:CUJ655489 DEF655488:DEF655489 DOB655488:DOB655489 DXX655488:DXX655489 EHT655488:EHT655489 ERP655488:ERP655489 FBL655488:FBL655489 FLH655488:FLH655489 FVD655488:FVD655489 GEZ655488:GEZ655489 GOV655488:GOV655489 GYR655488:GYR655489 HIN655488:HIN655489 HSJ655488:HSJ655489 ICF655488:ICF655489 IMB655488:IMB655489 IVX655488:IVX655489 JFT655488:JFT655489 JPP655488:JPP655489 JZL655488:JZL655489 KJH655488:KJH655489 KTD655488:KTD655489 LCZ655488:LCZ655489 LMV655488:LMV655489 LWR655488:LWR655489 MGN655488:MGN655489 MQJ655488:MQJ655489 NAF655488:NAF655489 NKB655488:NKB655489 NTX655488:NTX655489 ODT655488:ODT655489 ONP655488:ONP655489 OXL655488:OXL655489 PHH655488:PHH655489 PRD655488:PRD655489 QAZ655488:QAZ655489 QKV655488:QKV655489 QUR655488:QUR655489 REN655488:REN655489 ROJ655488:ROJ655489 RYF655488:RYF655489 SIB655488:SIB655489 SRX655488:SRX655489 TBT655488:TBT655489 TLP655488:TLP655489 TVL655488:TVL655489 UFH655488:UFH655489 UPD655488:UPD655489 UYZ655488:UYZ655489 VIV655488:VIV655489 VSR655488:VSR655489 WCN655488:WCN655489 WMJ655488:WMJ655489 WWF655488:WWF655489 V721024:V721025 JT721024:JT721025 TP721024:TP721025 ADL721024:ADL721025 ANH721024:ANH721025 AXD721024:AXD721025 BGZ721024:BGZ721025 BQV721024:BQV721025 CAR721024:CAR721025 CKN721024:CKN721025 CUJ721024:CUJ721025 DEF721024:DEF721025 DOB721024:DOB721025 DXX721024:DXX721025 EHT721024:EHT721025 ERP721024:ERP721025 FBL721024:FBL721025 FLH721024:FLH721025 FVD721024:FVD721025 GEZ721024:GEZ721025 GOV721024:GOV721025 GYR721024:GYR721025 HIN721024:HIN721025 HSJ721024:HSJ721025 ICF721024:ICF721025 IMB721024:IMB721025 IVX721024:IVX721025 JFT721024:JFT721025 JPP721024:JPP721025 JZL721024:JZL721025 KJH721024:KJH721025 KTD721024:KTD721025 LCZ721024:LCZ721025 LMV721024:LMV721025 LWR721024:LWR721025 MGN721024:MGN721025 MQJ721024:MQJ721025 NAF721024:NAF721025 NKB721024:NKB721025 NTX721024:NTX721025 ODT721024:ODT721025 ONP721024:ONP721025 OXL721024:OXL721025 PHH721024:PHH721025 PRD721024:PRD721025 QAZ721024:QAZ721025 QKV721024:QKV721025 QUR721024:QUR721025 REN721024:REN721025 ROJ721024:ROJ721025 RYF721024:RYF721025 SIB721024:SIB721025 SRX721024:SRX721025 TBT721024:TBT721025 TLP721024:TLP721025 TVL721024:TVL721025 UFH721024:UFH721025 UPD721024:UPD721025 UYZ721024:UYZ721025 VIV721024:VIV721025 VSR721024:VSR721025 WCN721024:WCN721025 WMJ721024:WMJ721025 WWF721024:WWF721025 V786560:V786561 JT786560:JT786561 TP786560:TP786561 ADL786560:ADL786561 ANH786560:ANH786561 AXD786560:AXD786561 BGZ786560:BGZ786561 BQV786560:BQV786561 CAR786560:CAR786561 CKN786560:CKN786561 CUJ786560:CUJ786561 DEF786560:DEF786561 DOB786560:DOB786561 DXX786560:DXX786561 EHT786560:EHT786561 ERP786560:ERP786561 FBL786560:FBL786561 FLH786560:FLH786561 FVD786560:FVD786561 GEZ786560:GEZ786561 GOV786560:GOV786561 GYR786560:GYR786561 HIN786560:HIN786561 HSJ786560:HSJ786561 ICF786560:ICF786561 IMB786560:IMB786561 IVX786560:IVX786561 JFT786560:JFT786561 JPP786560:JPP786561 JZL786560:JZL786561 KJH786560:KJH786561 KTD786560:KTD786561 LCZ786560:LCZ786561 LMV786560:LMV786561 LWR786560:LWR786561 MGN786560:MGN786561 MQJ786560:MQJ786561 NAF786560:NAF786561 NKB786560:NKB786561 NTX786560:NTX786561 ODT786560:ODT786561 ONP786560:ONP786561 OXL786560:OXL786561 PHH786560:PHH786561 PRD786560:PRD786561 QAZ786560:QAZ786561 QKV786560:QKV786561 QUR786560:QUR786561 REN786560:REN786561 ROJ786560:ROJ786561 RYF786560:RYF786561 SIB786560:SIB786561 SRX786560:SRX786561 TBT786560:TBT786561 TLP786560:TLP786561 TVL786560:TVL786561 UFH786560:UFH786561 UPD786560:UPD786561 UYZ786560:UYZ786561 VIV786560:VIV786561 VSR786560:VSR786561 WCN786560:WCN786561 WMJ786560:WMJ786561 WWF786560:WWF786561 V852096:V852097 JT852096:JT852097 TP852096:TP852097 ADL852096:ADL852097 ANH852096:ANH852097 AXD852096:AXD852097 BGZ852096:BGZ852097 BQV852096:BQV852097 CAR852096:CAR852097 CKN852096:CKN852097 CUJ852096:CUJ852097 DEF852096:DEF852097 DOB852096:DOB852097 DXX852096:DXX852097 EHT852096:EHT852097 ERP852096:ERP852097 FBL852096:FBL852097 FLH852096:FLH852097 FVD852096:FVD852097 GEZ852096:GEZ852097 GOV852096:GOV852097 GYR852096:GYR852097 HIN852096:HIN852097 HSJ852096:HSJ852097 ICF852096:ICF852097 IMB852096:IMB852097 IVX852096:IVX852097 JFT852096:JFT852097 JPP852096:JPP852097 JZL852096:JZL852097 KJH852096:KJH852097 KTD852096:KTD852097 LCZ852096:LCZ852097 LMV852096:LMV852097 LWR852096:LWR852097 MGN852096:MGN852097 MQJ852096:MQJ852097 NAF852096:NAF852097 NKB852096:NKB852097 NTX852096:NTX852097 ODT852096:ODT852097 ONP852096:ONP852097 OXL852096:OXL852097 PHH852096:PHH852097 PRD852096:PRD852097 QAZ852096:QAZ852097 QKV852096:QKV852097 QUR852096:QUR852097 REN852096:REN852097 ROJ852096:ROJ852097 RYF852096:RYF852097 SIB852096:SIB852097 SRX852096:SRX852097 TBT852096:TBT852097 TLP852096:TLP852097 TVL852096:TVL852097 UFH852096:UFH852097 UPD852096:UPD852097 UYZ852096:UYZ852097 VIV852096:VIV852097 VSR852096:VSR852097 WCN852096:WCN852097 WMJ852096:WMJ852097 WWF852096:WWF852097 V917632:V917633 JT917632:JT917633 TP917632:TP917633 ADL917632:ADL917633 ANH917632:ANH917633 AXD917632:AXD917633 BGZ917632:BGZ917633 BQV917632:BQV917633 CAR917632:CAR917633 CKN917632:CKN917633 CUJ917632:CUJ917633 DEF917632:DEF917633 DOB917632:DOB917633 DXX917632:DXX917633 EHT917632:EHT917633 ERP917632:ERP917633 FBL917632:FBL917633 FLH917632:FLH917633 FVD917632:FVD917633 GEZ917632:GEZ917633 GOV917632:GOV917633 GYR917632:GYR917633 HIN917632:HIN917633 HSJ917632:HSJ917633 ICF917632:ICF917633 IMB917632:IMB917633 IVX917632:IVX917633 JFT917632:JFT917633 JPP917632:JPP917633 JZL917632:JZL917633 KJH917632:KJH917633 KTD917632:KTD917633 LCZ917632:LCZ917633 LMV917632:LMV917633 LWR917632:LWR917633 MGN917632:MGN917633 MQJ917632:MQJ917633 NAF917632:NAF917633 NKB917632:NKB917633 NTX917632:NTX917633 ODT917632:ODT917633 ONP917632:ONP917633 OXL917632:OXL917633 PHH917632:PHH917633 PRD917632:PRD917633 QAZ917632:QAZ917633 QKV917632:QKV917633 QUR917632:QUR917633 REN917632:REN917633 ROJ917632:ROJ917633 RYF917632:RYF917633 SIB917632:SIB917633 SRX917632:SRX917633 TBT917632:TBT917633 TLP917632:TLP917633 TVL917632:TVL917633 UFH917632:UFH917633 UPD917632:UPD917633 UYZ917632:UYZ917633 VIV917632:VIV917633 VSR917632:VSR917633 WCN917632:WCN917633 WMJ917632:WMJ917633 WWF917632:WWF917633 V983168:V983169 JT983168:JT983169 TP983168:TP983169 ADL983168:ADL983169 ANH983168:ANH983169 AXD983168:AXD983169 BGZ983168:BGZ983169 BQV983168:BQV983169 CAR983168:CAR983169 CKN983168:CKN983169 CUJ983168:CUJ983169 DEF983168:DEF983169 DOB983168:DOB983169 DXX983168:DXX983169 EHT983168:EHT983169 ERP983168:ERP983169 FBL983168:FBL983169 FLH983168:FLH983169 FVD983168:FVD983169 GEZ983168:GEZ983169 GOV983168:GOV983169 GYR983168:GYR983169 HIN983168:HIN983169 HSJ983168:HSJ983169 ICF983168:ICF983169 IMB983168:IMB983169 IVX983168:IVX983169 JFT983168:JFT983169 JPP983168:JPP983169 JZL983168:JZL983169 KJH983168:KJH983169 KTD983168:KTD983169 LCZ983168:LCZ983169 LMV983168:LMV983169 LWR983168:LWR983169 MGN983168:MGN983169 MQJ983168:MQJ983169 NAF983168:NAF983169 NKB983168:NKB983169 NTX983168:NTX983169 ODT983168:ODT983169 ONP983168:ONP983169 OXL983168:OXL983169 PHH983168:PHH983169 PRD983168:PRD983169 QAZ983168:QAZ983169 QKV983168:QKV983169 QUR983168:QUR983169 REN983168:REN983169 ROJ983168:ROJ983169 RYF983168:RYF983169 SIB983168:SIB983169 SRX983168:SRX983169 TBT983168:TBT983169 TLP983168:TLP983169 TVL983168:TVL983169 UFH983168:UFH983169 UPD983168:UPD983169 UYZ983168:UYZ983169 VIV983168:VIV983169 VSR983168:VSR983169 WCN983168:WCN983169 WMJ983168:WMJ983169 WWF983168:WWF983169 W65665:Y65665 JU65665:JW65665 TQ65665:TS65665 ADM65665:ADO65665 ANI65665:ANK65665 AXE65665:AXG65665 BHA65665:BHC65665 BQW65665:BQY65665 CAS65665:CAU65665 CKO65665:CKQ65665 CUK65665:CUM65665 DEG65665:DEI65665 DOC65665:DOE65665 DXY65665:DYA65665 EHU65665:EHW65665 ERQ65665:ERS65665 FBM65665:FBO65665 FLI65665:FLK65665 FVE65665:FVG65665 GFA65665:GFC65665 GOW65665:GOY65665 GYS65665:GYU65665 HIO65665:HIQ65665 HSK65665:HSM65665 ICG65665:ICI65665 IMC65665:IME65665 IVY65665:IWA65665 JFU65665:JFW65665 JPQ65665:JPS65665 JZM65665:JZO65665 KJI65665:KJK65665 KTE65665:KTG65665 LDA65665:LDC65665 LMW65665:LMY65665 LWS65665:LWU65665 MGO65665:MGQ65665 MQK65665:MQM65665 NAG65665:NAI65665 NKC65665:NKE65665 NTY65665:NUA65665 ODU65665:ODW65665 ONQ65665:ONS65665 OXM65665:OXO65665 PHI65665:PHK65665 PRE65665:PRG65665 QBA65665:QBC65665 QKW65665:QKY65665 QUS65665:QUU65665 REO65665:REQ65665 ROK65665:ROM65665 RYG65665:RYI65665 SIC65665:SIE65665 SRY65665:SSA65665 TBU65665:TBW65665 TLQ65665:TLS65665 TVM65665:TVO65665 UFI65665:UFK65665 UPE65665:UPG65665 UZA65665:UZC65665 VIW65665:VIY65665 VSS65665:VSU65665 WCO65665:WCQ65665 WMK65665:WMM65665 WWG65665:WWI65665 W131201:Y131201 JU131201:JW131201 TQ131201:TS131201 ADM131201:ADO131201 ANI131201:ANK131201 AXE131201:AXG131201 BHA131201:BHC131201 BQW131201:BQY131201 CAS131201:CAU131201 CKO131201:CKQ131201 CUK131201:CUM131201 DEG131201:DEI131201 DOC131201:DOE131201 DXY131201:DYA131201 EHU131201:EHW131201 ERQ131201:ERS131201 FBM131201:FBO131201 FLI131201:FLK131201 FVE131201:FVG131201 GFA131201:GFC131201 GOW131201:GOY131201 GYS131201:GYU131201 HIO131201:HIQ131201 HSK131201:HSM131201 ICG131201:ICI131201 IMC131201:IME131201 IVY131201:IWA131201 JFU131201:JFW131201 JPQ131201:JPS131201 JZM131201:JZO131201 KJI131201:KJK131201 KTE131201:KTG131201 LDA131201:LDC131201 LMW131201:LMY131201 LWS131201:LWU131201 MGO131201:MGQ131201 MQK131201:MQM131201 NAG131201:NAI131201 NKC131201:NKE131201 NTY131201:NUA131201 ODU131201:ODW131201 ONQ131201:ONS131201 OXM131201:OXO131201 PHI131201:PHK131201 PRE131201:PRG131201 QBA131201:QBC131201 QKW131201:QKY131201 QUS131201:QUU131201 REO131201:REQ131201 ROK131201:ROM131201 RYG131201:RYI131201 SIC131201:SIE131201 SRY131201:SSA131201 TBU131201:TBW131201 TLQ131201:TLS131201 TVM131201:TVO131201 UFI131201:UFK131201 UPE131201:UPG131201 UZA131201:UZC131201 VIW131201:VIY131201 VSS131201:VSU131201 WCO131201:WCQ131201 WMK131201:WMM131201 WWG131201:WWI131201 W196737:Y196737 JU196737:JW196737 TQ196737:TS196737 ADM196737:ADO196737 ANI196737:ANK196737 AXE196737:AXG196737 BHA196737:BHC196737 BQW196737:BQY196737 CAS196737:CAU196737 CKO196737:CKQ196737 CUK196737:CUM196737 DEG196737:DEI196737 DOC196737:DOE196737 DXY196737:DYA196737 EHU196737:EHW196737 ERQ196737:ERS196737 FBM196737:FBO196737 FLI196737:FLK196737 FVE196737:FVG196737 GFA196737:GFC196737 GOW196737:GOY196737 GYS196737:GYU196737 HIO196737:HIQ196737 HSK196737:HSM196737 ICG196737:ICI196737 IMC196737:IME196737 IVY196737:IWA196737 JFU196737:JFW196737 JPQ196737:JPS196737 JZM196737:JZO196737 KJI196737:KJK196737 KTE196737:KTG196737 LDA196737:LDC196737 LMW196737:LMY196737 LWS196737:LWU196737 MGO196737:MGQ196737 MQK196737:MQM196737 NAG196737:NAI196737 NKC196737:NKE196737 NTY196737:NUA196737 ODU196737:ODW196737 ONQ196737:ONS196737 OXM196737:OXO196737 PHI196737:PHK196737 PRE196737:PRG196737 QBA196737:QBC196737 QKW196737:QKY196737 QUS196737:QUU196737 REO196737:REQ196737 ROK196737:ROM196737 RYG196737:RYI196737 SIC196737:SIE196737 SRY196737:SSA196737 TBU196737:TBW196737 TLQ196737:TLS196737 TVM196737:TVO196737 UFI196737:UFK196737 UPE196737:UPG196737 UZA196737:UZC196737 VIW196737:VIY196737 VSS196737:VSU196737 WCO196737:WCQ196737 WMK196737:WMM196737 WWG196737:WWI196737 W262273:Y262273 JU262273:JW262273 TQ262273:TS262273 ADM262273:ADO262273 ANI262273:ANK262273 AXE262273:AXG262273 BHA262273:BHC262273 BQW262273:BQY262273 CAS262273:CAU262273 CKO262273:CKQ262273 CUK262273:CUM262273 DEG262273:DEI262273 DOC262273:DOE262273 DXY262273:DYA262273 EHU262273:EHW262273 ERQ262273:ERS262273 FBM262273:FBO262273 FLI262273:FLK262273 FVE262273:FVG262273 GFA262273:GFC262273 GOW262273:GOY262273 GYS262273:GYU262273 HIO262273:HIQ262273 HSK262273:HSM262273 ICG262273:ICI262273 IMC262273:IME262273 IVY262273:IWA262273 JFU262273:JFW262273 JPQ262273:JPS262273 JZM262273:JZO262273 KJI262273:KJK262273 KTE262273:KTG262273 LDA262273:LDC262273 LMW262273:LMY262273 LWS262273:LWU262273 MGO262273:MGQ262273 MQK262273:MQM262273 NAG262273:NAI262273 NKC262273:NKE262273 NTY262273:NUA262273 ODU262273:ODW262273 ONQ262273:ONS262273 OXM262273:OXO262273 PHI262273:PHK262273 PRE262273:PRG262273 QBA262273:QBC262273 QKW262273:QKY262273 QUS262273:QUU262273 REO262273:REQ262273 ROK262273:ROM262273 RYG262273:RYI262273 SIC262273:SIE262273 SRY262273:SSA262273 TBU262273:TBW262273 TLQ262273:TLS262273 TVM262273:TVO262273 UFI262273:UFK262273 UPE262273:UPG262273 UZA262273:UZC262273 VIW262273:VIY262273 VSS262273:VSU262273 WCO262273:WCQ262273 WMK262273:WMM262273 WWG262273:WWI262273 W327809:Y327809 JU327809:JW327809 TQ327809:TS327809 ADM327809:ADO327809 ANI327809:ANK327809 AXE327809:AXG327809 BHA327809:BHC327809 BQW327809:BQY327809 CAS327809:CAU327809 CKO327809:CKQ327809 CUK327809:CUM327809 DEG327809:DEI327809 DOC327809:DOE327809 DXY327809:DYA327809 EHU327809:EHW327809 ERQ327809:ERS327809 FBM327809:FBO327809 FLI327809:FLK327809 FVE327809:FVG327809 GFA327809:GFC327809 GOW327809:GOY327809 GYS327809:GYU327809 HIO327809:HIQ327809 HSK327809:HSM327809 ICG327809:ICI327809 IMC327809:IME327809 IVY327809:IWA327809 JFU327809:JFW327809 JPQ327809:JPS327809 JZM327809:JZO327809 KJI327809:KJK327809 KTE327809:KTG327809 LDA327809:LDC327809 LMW327809:LMY327809 LWS327809:LWU327809 MGO327809:MGQ327809 MQK327809:MQM327809 NAG327809:NAI327809 NKC327809:NKE327809 NTY327809:NUA327809 ODU327809:ODW327809 ONQ327809:ONS327809 OXM327809:OXO327809 PHI327809:PHK327809 PRE327809:PRG327809 QBA327809:QBC327809 QKW327809:QKY327809 QUS327809:QUU327809 REO327809:REQ327809 ROK327809:ROM327809 RYG327809:RYI327809 SIC327809:SIE327809 SRY327809:SSA327809 TBU327809:TBW327809 TLQ327809:TLS327809 TVM327809:TVO327809 UFI327809:UFK327809 UPE327809:UPG327809 UZA327809:UZC327809 VIW327809:VIY327809 VSS327809:VSU327809 WCO327809:WCQ327809 WMK327809:WMM327809 WWG327809:WWI327809 W393345:Y393345 JU393345:JW393345 TQ393345:TS393345 ADM393345:ADO393345 ANI393345:ANK393345 AXE393345:AXG393345 BHA393345:BHC393345 BQW393345:BQY393345 CAS393345:CAU393345 CKO393345:CKQ393345 CUK393345:CUM393345 DEG393345:DEI393345 DOC393345:DOE393345 DXY393345:DYA393345 EHU393345:EHW393345 ERQ393345:ERS393345 FBM393345:FBO393345 FLI393345:FLK393345 FVE393345:FVG393345 GFA393345:GFC393345 GOW393345:GOY393345 GYS393345:GYU393345 HIO393345:HIQ393345 HSK393345:HSM393345 ICG393345:ICI393345 IMC393345:IME393345 IVY393345:IWA393345 JFU393345:JFW393345 JPQ393345:JPS393345 JZM393345:JZO393345 KJI393345:KJK393345 KTE393345:KTG393345 LDA393345:LDC393345 LMW393345:LMY393345 LWS393345:LWU393345 MGO393345:MGQ393345 MQK393345:MQM393345 NAG393345:NAI393345 NKC393345:NKE393345 NTY393345:NUA393345 ODU393345:ODW393345 ONQ393345:ONS393345 OXM393345:OXO393345 PHI393345:PHK393345 PRE393345:PRG393345 QBA393345:QBC393345 QKW393345:QKY393345 QUS393345:QUU393345 REO393345:REQ393345 ROK393345:ROM393345 RYG393345:RYI393345 SIC393345:SIE393345 SRY393345:SSA393345 TBU393345:TBW393345 TLQ393345:TLS393345 TVM393345:TVO393345 UFI393345:UFK393345 UPE393345:UPG393345 UZA393345:UZC393345 VIW393345:VIY393345 VSS393345:VSU393345 WCO393345:WCQ393345 WMK393345:WMM393345 WWG393345:WWI393345 W458881:Y458881 JU458881:JW458881 TQ458881:TS458881 ADM458881:ADO458881 ANI458881:ANK458881 AXE458881:AXG458881 BHA458881:BHC458881 BQW458881:BQY458881 CAS458881:CAU458881 CKO458881:CKQ458881 CUK458881:CUM458881 DEG458881:DEI458881 DOC458881:DOE458881 DXY458881:DYA458881 EHU458881:EHW458881 ERQ458881:ERS458881 FBM458881:FBO458881 FLI458881:FLK458881 FVE458881:FVG458881 GFA458881:GFC458881 GOW458881:GOY458881 GYS458881:GYU458881 HIO458881:HIQ458881 HSK458881:HSM458881 ICG458881:ICI458881 IMC458881:IME458881 IVY458881:IWA458881 JFU458881:JFW458881 JPQ458881:JPS458881 JZM458881:JZO458881 KJI458881:KJK458881 KTE458881:KTG458881 LDA458881:LDC458881 LMW458881:LMY458881 LWS458881:LWU458881 MGO458881:MGQ458881 MQK458881:MQM458881 NAG458881:NAI458881 NKC458881:NKE458881 NTY458881:NUA458881 ODU458881:ODW458881 ONQ458881:ONS458881 OXM458881:OXO458881 PHI458881:PHK458881 PRE458881:PRG458881 QBA458881:QBC458881 QKW458881:QKY458881 QUS458881:QUU458881 REO458881:REQ458881 ROK458881:ROM458881 RYG458881:RYI458881 SIC458881:SIE458881 SRY458881:SSA458881 TBU458881:TBW458881 TLQ458881:TLS458881 TVM458881:TVO458881 UFI458881:UFK458881 UPE458881:UPG458881 UZA458881:UZC458881 VIW458881:VIY458881 VSS458881:VSU458881 WCO458881:WCQ458881 WMK458881:WMM458881 WWG458881:WWI458881 W524417:Y524417 JU524417:JW524417 TQ524417:TS524417 ADM524417:ADO524417 ANI524417:ANK524417 AXE524417:AXG524417 BHA524417:BHC524417 BQW524417:BQY524417 CAS524417:CAU524417 CKO524417:CKQ524417 CUK524417:CUM524417 DEG524417:DEI524417 DOC524417:DOE524417 DXY524417:DYA524417 EHU524417:EHW524417 ERQ524417:ERS524417 FBM524417:FBO524417 FLI524417:FLK524417 FVE524417:FVG524417 GFA524417:GFC524417 GOW524417:GOY524417 GYS524417:GYU524417 HIO524417:HIQ524417 HSK524417:HSM524417 ICG524417:ICI524417 IMC524417:IME524417 IVY524417:IWA524417 JFU524417:JFW524417 JPQ524417:JPS524417 JZM524417:JZO524417 KJI524417:KJK524417 KTE524417:KTG524417 LDA524417:LDC524417 LMW524417:LMY524417 LWS524417:LWU524417 MGO524417:MGQ524417 MQK524417:MQM524417 NAG524417:NAI524417 NKC524417:NKE524417 NTY524417:NUA524417 ODU524417:ODW524417 ONQ524417:ONS524417 OXM524417:OXO524417 PHI524417:PHK524417 PRE524417:PRG524417 QBA524417:QBC524417 QKW524417:QKY524417 QUS524417:QUU524417 REO524417:REQ524417 ROK524417:ROM524417 RYG524417:RYI524417 SIC524417:SIE524417 SRY524417:SSA524417 TBU524417:TBW524417 TLQ524417:TLS524417 TVM524417:TVO524417 UFI524417:UFK524417 UPE524417:UPG524417 UZA524417:UZC524417 VIW524417:VIY524417 VSS524417:VSU524417 WCO524417:WCQ524417 WMK524417:WMM524417 WWG524417:WWI524417 W589953:Y589953 JU589953:JW589953 TQ589953:TS589953 ADM589953:ADO589953 ANI589953:ANK589953 AXE589953:AXG589953 BHA589953:BHC589953 BQW589953:BQY589953 CAS589953:CAU589953 CKO589953:CKQ589953 CUK589953:CUM589953 DEG589953:DEI589953 DOC589953:DOE589953 DXY589953:DYA589953 EHU589953:EHW589953 ERQ589953:ERS589953 FBM589953:FBO589953 FLI589953:FLK589953 FVE589953:FVG589953 GFA589953:GFC589953 GOW589953:GOY589953 GYS589953:GYU589953 HIO589953:HIQ589953 HSK589953:HSM589953 ICG589953:ICI589953 IMC589953:IME589953 IVY589953:IWA589953 JFU589953:JFW589953 JPQ589953:JPS589953 JZM589953:JZO589953 KJI589953:KJK589953 KTE589953:KTG589953 LDA589953:LDC589953 LMW589953:LMY589953 LWS589953:LWU589953 MGO589953:MGQ589953 MQK589953:MQM589953 NAG589953:NAI589953 NKC589953:NKE589953 NTY589953:NUA589953 ODU589953:ODW589953 ONQ589953:ONS589953 OXM589953:OXO589953 PHI589953:PHK589953 PRE589953:PRG589953 QBA589953:QBC589953 QKW589953:QKY589953 QUS589953:QUU589953 REO589953:REQ589953 ROK589953:ROM589953 RYG589953:RYI589953 SIC589953:SIE589953 SRY589953:SSA589953 TBU589953:TBW589953 TLQ589953:TLS589953 TVM589953:TVO589953 UFI589953:UFK589953 UPE589953:UPG589953 UZA589953:UZC589953 VIW589953:VIY589953 VSS589953:VSU589953 WCO589953:WCQ589953 WMK589953:WMM589953 WWG589953:WWI589953 W655489:Y655489 JU655489:JW655489 TQ655489:TS655489 ADM655489:ADO655489 ANI655489:ANK655489 AXE655489:AXG655489 BHA655489:BHC655489 BQW655489:BQY655489 CAS655489:CAU655489 CKO655489:CKQ655489 CUK655489:CUM655489 DEG655489:DEI655489 DOC655489:DOE655489 DXY655489:DYA655489 EHU655489:EHW655489 ERQ655489:ERS655489 FBM655489:FBO655489 FLI655489:FLK655489 FVE655489:FVG655489 GFA655489:GFC655489 GOW655489:GOY655489 GYS655489:GYU655489 HIO655489:HIQ655489 HSK655489:HSM655489 ICG655489:ICI655489 IMC655489:IME655489 IVY655489:IWA655489 JFU655489:JFW655489 JPQ655489:JPS655489 JZM655489:JZO655489 KJI655489:KJK655489 KTE655489:KTG655489 LDA655489:LDC655489 LMW655489:LMY655489 LWS655489:LWU655489 MGO655489:MGQ655489 MQK655489:MQM655489 NAG655489:NAI655489 NKC655489:NKE655489 NTY655489:NUA655489 ODU655489:ODW655489 ONQ655489:ONS655489 OXM655489:OXO655489 PHI655489:PHK655489 PRE655489:PRG655489 QBA655489:QBC655489 QKW655489:QKY655489 QUS655489:QUU655489 REO655489:REQ655489 ROK655489:ROM655489 RYG655489:RYI655489 SIC655489:SIE655489 SRY655489:SSA655489 TBU655489:TBW655489 TLQ655489:TLS655489 TVM655489:TVO655489 UFI655489:UFK655489 UPE655489:UPG655489 UZA655489:UZC655489 VIW655489:VIY655489 VSS655489:VSU655489 WCO655489:WCQ655489 WMK655489:WMM655489 WWG655489:WWI655489 W721025:Y721025 JU721025:JW721025 TQ721025:TS721025 ADM721025:ADO721025 ANI721025:ANK721025 AXE721025:AXG721025 BHA721025:BHC721025 BQW721025:BQY721025 CAS721025:CAU721025 CKO721025:CKQ721025 CUK721025:CUM721025 DEG721025:DEI721025 DOC721025:DOE721025 DXY721025:DYA721025 EHU721025:EHW721025 ERQ721025:ERS721025 FBM721025:FBO721025 FLI721025:FLK721025 FVE721025:FVG721025 GFA721025:GFC721025 GOW721025:GOY721025 GYS721025:GYU721025 HIO721025:HIQ721025 HSK721025:HSM721025 ICG721025:ICI721025 IMC721025:IME721025 IVY721025:IWA721025 JFU721025:JFW721025 JPQ721025:JPS721025 JZM721025:JZO721025 KJI721025:KJK721025 KTE721025:KTG721025 LDA721025:LDC721025 LMW721025:LMY721025 LWS721025:LWU721025 MGO721025:MGQ721025 MQK721025:MQM721025 NAG721025:NAI721025 NKC721025:NKE721025 NTY721025:NUA721025 ODU721025:ODW721025 ONQ721025:ONS721025 OXM721025:OXO721025 PHI721025:PHK721025 PRE721025:PRG721025 QBA721025:QBC721025 QKW721025:QKY721025 QUS721025:QUU721025 REO721025:REQ721025 ROK721025:ROM721025 RYG721025:RYI721025 SIC721025:SIE721025 SRY721025:SSA721025 TBU721025:TBW721025 TLQ721025:TLS721025 TVM721025:TVO721025 UFI721025:UFK721025 UPE721025:UPG721025 UZA721025:UZC721025 VIW721025:VIY721025 VSS721025:VSU721025 WCO721025:WCQ721025 WMK721025:WMM721025 WWG721025:WWI721025 W786561:Y786561 JU786561:JW786561 TQ786561:TS786561 ADM786561:ADO786561 ANI786561:ANK786561 AXE786561:AXG786561 BHA786561:BHC786561 BQW786561:BQY786561 CAS786561:CAU786561 CKO786561:CKQ786561 CUK786561:CUM786561 DEG786561:DEI786561 DOC786561:DOE786561 DXY786561:DYA786561 EHU786561:EHW786561 ERQ786561:ERS786561 FBM786561:FBO786561 FLI786561:FLK786561 FVE786561:FVG786561 GFA786561:GFC786561 GOW786561:GOY786561 GYS786561:GYU786561 HIO786561:HIQ786561 HSK786561:HSM786561 ICG786561:ICI786561 IMC786561:IME786561 IVY786561:IWA786561 JFU786561:JFW786561 JPQ786561:JPS786561 JZM786561:JZO786561 KJI786561:KJK786561 KTE786561:KTG786561 LDA786561:LDC786561 LMW786561:LMY786561 LWS786561:LWU786561 MGO786561:MGQ786561 MQK786561:MQM786561 NAG786561:NAI786561 NKC786561:NKE786561 NTY786561:NUA786561 ODU786561:ODW786561 ONQ786561:ONS786561 OXM786561:OXO786561 PHI786561:PHK786561 PRE786561:PRG786561 QBA786561:QBC786561 QKW786561:QKY786561 QUS786561:QUU786561 REO786561:REQ786561 ROK786561:ROM786561 RYG786561:RYI786561 SIC786561:SIE786561 SRY786561:SSA786561 TBU786561:TBW786561 TLQ786561:TLS786561 TVM786561:TVO786561 UFI786561:UFK786561 UPE786561:UPG786561 UZA786561:UZC786561 VIW786561:VIY786561 VSS786561:VSU786561 WCO786561:WCQ786561 WMK786561:WMM786561 WWG786561:WWI786561 W852097:Y852097 JU852097:JW852097 TQ852097:TS852097 ADM852097:ADO852097 ANI852097:ANK852097 AXE852097:AXG852097 BHA852097:BHC852097 BQW852097:BQY852097 CAS852097:CAU852097 CKO852097:CKQ852097 CUK852097:CUM852097 DEG852097:DEI852097 DOC852097:DOE852097 DXY852097:DYA852097 EHU852097:EHW852097 ERQ852097:ERS852097 FBM852097:FBO852097 FLI852097:FLK852097 FVE852097:FVG852097 GFA852097:GFC852097 GOW852097:GOY852097 GYS852097:GYU852097 HIO852097:HIQ852097 HSK852097:HSM852097 ICG852097:ICI852097 IMC852097:IME852097 IVY852097:IWA852097 JFU852097:JFW852097 JPQ852097:JPS852097 JZM852097:JZO852097 KJI852097:KJK852097 KTE852097:KTG852097 LDA852097:LDC852097 LMW852097:LMY852097 LWS852097:LWU852097 MGO852097:MGQ852097 MQK852097:MQM852097 NAG852097:NAI852097 NKC852097:NKE852097 NTY852097:NUA852097 ODU852097:ODW852097 ONQ852097:ONS852097 OXM852097:OXO852097 PHI852097:PHK852097 PRE852097:PRG852097 QBA852097:QBC852097 QKW852097:QKY852097 QUS852097:QUU852097 REO852097:REQ852097 ROK852097:ROM852097 RYG852097:RYI852097 SIC852097:SIE852097 SRY852097:SSA852097 TBU852097:TBW852097 TLQ852097:TLS852097 TVM852097:TVO852097 UFI852097:UFK852097 UPE852097:UPG852097 UZA852097:UZC852097 VIW852097:VIY852097 VSS852097:VSU852097 WCO852097:WCQ852097 WMK852097:WMM852097 WWG852097:WWI852097 W917633:Y917633 JU917633:JW917633 TQ917633:TS917633 ADM917633:ADO917633 ANI917633:ANK917633 AXE917633:AXG917633 BHA917633:BHC917633 BQW917633:BQY917633 CAS917633:CAU917633 CKO917633:CKQ917633 CUK917633:CUM917633 DEG917633:DEI917633 DOC917633:DOE917633 DXY917633:DYA917633 EHU917633:EHW917633 ERQ917633:ERS917633 FBM917633:FBO917633 FLI917633:FLK917633 FVE917633:FVG917633 GFA917633:GFC917633 GOW917633:GOY917633 GYS917633:GYU917633 HIO917633:HIQ917633 HSK917633:HSM917633 ICG917633:ICI917633 IMC917633:IME917633 IVY917633:IWA917633 JFU917633:JFW917633 JPQ917633:JPS917633 JZM917633:JZO917633 KJI917633:KJK917633 KTE917633:KTG917633 LDA917633:LDC917633 LMW917633:LMY917633 LWS917633:LWU917633 MGO917633:MGQ917633 MQK917633:MQM917633 NAG917633:NAI917633 NKC917633:NKE917633 NTY917633:NUA917633 ODU917633:ODW917633 ONQ917633:ONS917633 OXM917633:OXO917633 PHI917633:PHK917633 PRE917633:PRG917633 QBA917633:QBC917633 QKW917633:QKY917633 QUS917633:QUU917633 REO917633:REQ917633 ROK917633:ROM917633 RYG917633:RYI917633 SIC917633:SIE917633 SRY917633:SSA917633 TBU917633:TBW917633 TLQ917633:TLS917633 TVM917633:TVO917633 UFI917633:UFK917633 UPE917633:UPG917633 UZA917633:UZC917633 VIW917633:VIY917633 VSS917633:VSU917633 WCO917633:WCQ917633 WMK917633:WMM917633 WWG917633:WWI917633 W983169:Y983169 JU983169:JW983169 TQ983169:TS983169 ADM983169:ADO983169 ANI983169:ANK983169 AXE983169:AXG983169 BHA983169:BHC983169 BQW983169:BQY983169 CAS983169:CAU983169 CKO983169:CKQ983169 CUK983169:CUM983169 DEG983169:DEI983169 DOC983169:DOE983169 DXY983169:DYA983169 EHU983169:EHW983169 ERQ983169:ERS983169 FBM983169:FBO983169 FLI983169:FLK983169 FVE983169:FVG983169 GFA983169:GFC983169 GOW983169:GOY983169 GYS983169:GYU983169 HIO983169:HIQ983169 HSK983169:HSM983169 ICG983169:ICI983169 IMC983169:IME983169 IVY983169:IWA983169 JFU983169:JFW983169 JPQ983169:JPS983169 JZM983169:JZO983169 KJI983169:KJK983169 KTE983169:KTG983169 LDA983169:LDC983169 LMW983169:LMY983169 LWS983169:LWU983169 MGO983169:MGQ983169 MQK983169:MQM983169 NAG983169:NAI983169 NKC983169:NKE983169 NTY983169:NUA983169 ODU983169:ODW983169 ONQ983169:ONS983169 OXM983169:OXO983169 PHI983169:PHK983169 PRE983169:PRG983169 QBA983169:QBC983169 QKW983169:QKY983169 QUS983169:QUU983169 REO983169:REQ983169 ROK983169:ROM983169 RYG983169:RYI983169 SIC983169:SIE983169 SRY983169:SSA983169 TBU983169:TBW983169 TLQ983169:TLS983169 TVM983169:TVO983169 UFI983169:UFK983169 UPE983169:UPG983169 UZA983169:UZC983169 VIW983169:VIY983169 VSS983169:VSU983169 WCO983169:WCQ983169 WMK983169:WMM983169" xr:uid="{00000000-0002-0000-0600-000002000000}">
      <formula1>$M$165:$M$168</formula1>
    </dataValidation>
    <dataValidation type="whole" allowBlank="1" showInputMessage="1" showErrorMessage="1" error="SOMENTE NÚMEROS INTEIROS ATÉ 7 (SETE) DÍGITOS" sqref="Y65663:AC65663 JW65663:KA65663 TS65663:TW65663 ADO65663:ADS65663 ANK65663:ANO65663 AXG65663:AXK65663 BHC65663:BHG65663 BQY65663:BRC65663 CAU65663:CAY65663 CKQ65663:CKU65663 CUM65663:CUQ65663 DEI65663:DEM65663 DOE65663:DOI65663 DYA65663:DYE65663 EHW65663:EIA65663 ERS65663:ERW65663 FBO65663:FBS65663 FLK65663:FLO65663 FVG65663:FVK65663 GFC65663:GFG65663 GOY65663:GPC65663 GYU65663:GYY65663 HIQ65663:HIU65663 HSM65663:HSQ65663 ICI65663:ICM65663 IME65663:IMI65663 IWA65663:IWE65663 JFW65663:JGA65663 JPS65663:JPW65663 JZO65663:JZS65663 KJK65663:KJO65663 KTG65663:KTK65663 LDC65663:LDG65663 LMY65663:LNC65663 LWU65663:LWY65663 MGQ65663:MGU65663 MQM65663:MQQ65663 NAI65663:NAM65663 NKE65663:NKI65663 NUA65663:NUE65663 ODW65663:OEA65663 ONS65663:ONW65663 OXO65663:OXS65663 PHK65663:PHO65663 PRG65663:PRK65663 QBC65663:QBG65663 QKY65663:QLC65663 QUU65663:QUY65663 REQ65663:REU65663 ROM65663:ROQ65663 RYI65663:RYM65663 SIE65663:SII65663 SSA65663:SSE65663 TBW65663:TCA65663 TLS65663:TLW65663 TVO65663:TVS65663 UFK65663:UFO65663 UPG65663:UPK65663 UZC65663:UZG65663 VIY65663:VJC65663 VSU65663:VSY65663 WCQ65663:WCU65663 WMM65663:WMQ65663 WWI65663:WWM65663 Y131199:AC131199 JW131199:KA131199 TS131199:TW131199 ADO131199:ADS131199 ANK131199:ANO131199 AXG131199:AXK131199 BHC131199:BHG131199 BQY131199:BRC131199 CAU131199:CAY131199 CKQ131199:CKU131199 CUM131199:CUQ131199 DEI131199:DEM131199 DOE131199:DOI131199 DYA131199:DYE131199 EHW131199:EIA131199 ERS131199:ERW131199 FBO131199:FBS131199 FLK131199:FLO131199 FVG131199:FVK131199 GFC131199:GFG131199 GOY131199:GPC131199 GYU131199:GYY131199 HIQ131199:HIU131199 HSM131199:HSQ131199 ICI131199:ICM131199 IME131199:IMI131199 IWA131199:IWE131199 JFW131199:JGA131199 JPS131199:JPW131199 JZO131199:JZS131199 KJK131199:KJO131199 KTG131199:KTK131199 LDC131199:LDG131199 LMY131199:LNC131199 LWU131199:LWY131199 MGQ131199:MGU131199 MQM131199:MQQ131199 NAI131199:NAM131199 NKE131199:NKI131199 NUA131199:NUE131199 ODW131199:OEA131199 ONS131199:ONW131199 OXO131199:OXS131199 PHK131199:PHO131199 PRG131199:PRK131199 QBC131199:QBG131199 QKY131199:QLC131199 QUU131199:QUY131199 REQ131199:REU131199 ROM131199:ROQ131199 RYI131199:RYM131199 SIE131199:SII131199 SSA131199:SSE131199 TBW131199:TCA131199 TLS131199:TLW131199 TVO131199:TVS131199 UFK131199:UFO131199 UPG131199:UPK131199 UZC131199:UZG131199 VIY131199:VJC131199 VSU131199:VSY131199 WCQ131199:WCU131199 WMM131199:WMQ131199 WWI131199:WWM131199 Y196735:AC196735 JW196735:KA196735 TS196735:TW196735 ADO196735:ADS196735 ANK196735:ANO196735 AXG196735:AXK196735 BHC196735:BHG196735 BQY196735:BRC196735 CAU196735:CAY196735 CKQ196735:CKU196735 CUM196735:CUQ196735 DEI196735:DEM196735 DOE196735:DOI196735 DYA196735:DYE196735 EHW196735:EIA196735 ERS196735:ERW196735 FBO196735:FBS196735 FLK196735:FLO196735 FVG196735:FVK196735 GFC196735:GFG196735 GOY196735:GPC196735 GYU196735:GYY196735 HIQ196735:HIU196735 HSM196735:HSQ196735 ICI196735:ICM196735 IME196735:IMI196735 IWA196735:IWE196735 JFW196735:JGA196735 JPS196735:JPW196735 JZO196735:JZS196735 KJK196735:KJO196735 KTG196735:KTK196735 LDC196735:LDG196735 LMY196735:LNC196735 LWU196735:LWY196735 MGQ196735:MGU196735 MQM196735:MQQ196735 NAI196735:NAM196735 NKE196735:NKI196735 NUA196735:NUE196735 ODW196735:OEA196735 ONS196735:ONW196735 OXO196735:OXS196735 PHK196735:PHO196735 PRG196735:PRK196735 QBC196735:QBG196735 QKY196735:QLC196735 QUU196735:QUY196735 REQ196735:REU196735 ROM196735:ROQ196735 RYI196735:RYM196735 SIE196735:SII196735 SSA196735:SSE196735 TBW196735:TCA196735 TLS196735:TLW196735 TVO196735:TVS196735 UFK196735:UFO196735 UPG196735:UPK196735 UZC196735:UZG196735 VIY196735:VJC196735 VSU196735:VSY196735 WCQ196735:WCU196735 WMM196735:WMQ196735 WWI196735:WWM196735 Y262271:AC262271 JW262271:KA262271 TS262271:TW262271 ADO262271:ADS262271 ANK262271:ANO262271 AXG262271:AXK262271 BHC262271:BHG262271 BQY262271:BRC262271 CAU262271:CAY262271 CKQ262271:CKU262271 CUM262271:CUQ262271 DEI262271:DEM262271 DOE262271:DOI262271 DYA262271:DYE262271 EHW262271:EIA262271 ERS262271:ERW262271 FBO262271:FBS262271 FLK262271:FLO262271 FVG262271:FVK262271 GFC262271:GFG262271 GOY262271:GPC262271 GYU262271:GYY262271 HIQ262271:HIU262271 HSM262271:HSQ262271 ICI262271:ICM262271 IME262271:IMI262271 IWA262271:IWE262271 JFW262271:JGA262271 JPS262271:JPW262271 JZO262271:JZS262271 KJK262271:KJO262271 KTG262271:KTK262271 LDC262271:LDG262271 LMY262271:LNC262271 LWU262271:LWY262271 MGQ262271:MGU262271 MQM262271:MQQ262271 NAI262271:NAM262271 NKE262271:NKI262271 NUA262271:NUE262271 ODW262271:OEA262271 ONS262271:ONW262271 OXO262271:OXS262271 PHK262271:PHO262271 PRG262271:PRK262271 QBC262271:QBG262271 QKY262271:QLC262271 QUU262271:QUY262271 REQ262271:REU262271 ROM262271:ROQ262271 RYI262271:RYM262271 SIE262271:SII262271 SSA262271:SSE262271 TBW262271:TCA262271 TLS262271:TLW262271 TVO262271:TVS262271 UFK262271:UFO262271 UPG262271:UPK262271 UZC262271:UZG262271 VIY262271:VJC262271 VSU262271:VSY262271 WCQ262271:WCU262271 WMM262271:WMQ262271 WWI262271:WWM262271 Y327807:AC327807 JW327807:KA327807 TS327807:TW327807 ADO327807:ADS327807 ANK327807:ANO327807 AXG327807:AXK327807 BHC327807:BHG327807 BQY327807:BRC327807 CAU327807:CAY327807 CKQ327807:CKU327807 CUM327807:CUQ327807 DEI327807:DEM327807 DOE327807:DOI327807 DYA327807:DYE327807 EHW327807:EIA327807 ERS327807:ERW327807 FBO327807:FBS327807 FLK327807:FLO327807 FVG327807:FVK327807 GFC327807:GFG327807 GOY327807:GPC327807 GYU327807:GYY327807 HIQ327807:HIU327807 HSM327807:HSQ327807 ICI327807:ICM327807 IME327807:IMI327807 IWA327807:IWE327807 JFW327807:JGA327807 JPS327807:JPW327807 JZO327807:JZS327807 KJK327807:KJO327807 KTG327807:KTK327807 LDC327807:LDG327807 LMY327807:LNC327807 LWU327807:LWY327807 MGQ327807:MGU327807 MQM327807:MQQ327807 NAI327807:NAM327807 NKE327807:NKI327807 NUA327807:NUE327807 ODW327807:OEA327807 ONS327807:ONW327807 OXO327807:OXS327807 PHK327807:PHO327807 PRG327807:PRK327807 QBC327807:QBG327807 QKY327807:QLC327807 QUU327807:QUY327807 REQ327807:REU327807 ROM327807:ROQ327807 RYI327807:RYM327807 SIE327807:SII327807 SSA327807:SSE327807 TBW327807:TCA327807 TLS327807:TLW327807 TVO327807:TVS327807 UFK327807:UFO327807 UPG327807:UPK327807 UZC327807:UZG327807 VIY327807:VJC327807 VSU327807:VSY327807 WCQ327807:WCU327807 WMM327807:WMQ327807 WWI327807:WWM327807 Y393343:AC393343 JW393343:KA393343 TS393343:TW393343 ADO393343:ADS393343 ANK393343:ANO393343 AXG393343:AXK393343 BHC393343:BHG393343 BQY393343:BRC393343 CAU393343:CAY393343 CKQ393343:CKU393343 CUM393343:CUQ393343 DEI393343:DEM393343 DOE393343:DOI393343 DYA393343:DYE393343 EHW393343:EIA393343 ERS393343:ERW393343 FBO393343:FBS393343 FLK393343:FLO393343 FVG393343:FVK393343 GFC393343:GFG393343 GOY393343:GPC393343 GYU393343:GYY393343 HIQ393343:HIU393343 HSM393343:HSQ393343 ICI393343:ICM393343 IME393343:IMI393343 IWA393343:IWE393343 JFW393343:JGA393343 JPS393343:JPW393343 JZO393343:JZS393343 KJK393343:KJO393343 KTG393343:KTK393343 LDC393343:LDG393343 LMY393343:LNC393343 LWU393343:LWY393343 MGQ393343:MGU393343 MQM393343:MQQ393343 NAI393343:NAM393343 NKE393343:NKI393343 NUA393343:NUE393343 ODW393343:OEA393343 ONS393343:ONW393343 OXO393343:OXS393343 PHK393343:PHO393343 PRG393343:PRK393343 QBC393343:QBG393343 QKY393343:QLC393343 QUU393343:QUY393343 REQ393343:REU393343 ROM393343:ROQ393343 RYI393343:RYM393343 SIE393343:SII393343 SSA393343:SSE393343 TBW393343:TCA393343 TLS393343:TLW393343 TVO393343:TVS393343 UFK393343:UFO393343 UPG393343:UPK393343 UZC393343:UZG393343 VIY393343:VJC393343 VSU393343:VSY393343 WCQ393343:WCU393343 WMM393343:WMQ393343 WWI393343:WWM393343 Y458879:AC458879 JW458879:KA458879 TS458879:TW458879 ADO458879:ADS458879 ANK458879:ANO458879 AXG458879:AXK458879 BHC458879:BHG458879 BQY458879:BRC458879 CAU458879:CAY458879 CKQ458879:CKU458879 CUM458879:CUQ458879 DEI458879:DEM458879 DOE458879:DOI458879 DYA458879:DYE458879 EHW458879:EIA458879 ERS458879:ERW458879 FBO458879:FBS458879 FLK458879:FLO458879 FVG458879:FVK458879 GFC458879:GFG458879 GOY458879:GPC458879 GYU458879:GYY458879 HIQ458879:HIU458879 HSM458879:HSQ458879 ICI458879:ICM458879 IME458879:IMI458879 IWA458879:IWE458879 JFW458879:JGA458879 JPS458879:JPW458879 JZO458879:JZS458879 KJK458879:KJO458879 KTG458879:KTK458879 LDC458879:LDG458879 LMY458879:LNC458879 LWU458879:LWY458879 MGQ458879:MGU458879 MQM458879:MQQ458879 NAI458879:NAM458879 NKE458879:NKI458879 NUA458879:NUE458879 ODW458879:OEA458879 ONS458879:ONW458879 OXO458879:OXS458879 PHK458879:PHO458879 PRG458879:PRK458879 QBC458879:QBG458879 QKY458879:QLC458879 QUU458879:QUY458879 REQ458879:REU458879 ROM458879:ROQ458879 RYI458879:RYM458879 SIE458879:SII458879 SSA458879:SSE458879 TBW458879:TCA458879 TLS458879:TLW458879 TVO458879:TVS458879 UFK458879:UFO458879 UPG458879:UPK458879 UZC458879:UZG458879 VIY458879:VJC458879 VSU458879:VSY458879 WCQ458879:WCU458879 WMM458879:WMQ458879 WWI458879:WWM458879 Y524415:AC524415 JW524415:KA524415 TS524415:TW524415 ADO524415:ADS524415 ANK524415:ANO524415 AXG524415:AXK524415 BHC524415:BHG524415 BQY524415:BRC524415 CAU524415:CAY524415 CKQ524415:CKU524415 CUM524415:CUQ524415 DEI524415:DEM524415 DOE524415:DOI524415 DYA524415:DYE524415 EHW524415:EIA524415 ERS524415:ERW524415 FBO524415:FBS524415 FLK524415:FLO524415 FVG524415:FVK524415 GFC524415:GFG524415 GOY524415:GPC524415 GYU524415:GYY524415 HIQ524415:HIU524415 HSM524415:HSQ524415 ICI524415:ICM524415 IME524415:IMI524415 IWA524415:IWE524415 JFW524415:JGA524415 JPS524415:JPW524415 JZO524415:JZS524415 KJK524415:KJO524415 KTG524415:KTK524415 LDC524415:LDG524415 LMY524415:LNC524415 LWU524415:LWY524415 MGQ524415:MGU524415 MQM524415:MQQ524415 NAI524415:NAM524415 NKE524415:NKI524415 NUA524415:NUE524415 ODW524415:OEA524415 ONS524415:ONW524415 OXO524415:OXS524415 PHK524415:PHO524415 PRG524415:PRK524415 QBC524415:QBG524415 QKY524415:QLC524415 QUU524415:QUY524415 REQ524415:REU524415 ROM524415:ROQ524415 RYI524415:RYM524415 SIE524415:SII524415 SSA524415:SSE524415 TBW524415:TCA524415 TLS524415:TLW524415 TVO524415:TVS524415 UFK524415:UFO524415 UPG524415:UPK524415 UZC524415:UZG524415 VIY524415:VJC524415 VSU524415:VSY524415 WCQ524415:WCU524415 WMM524415:WMQ524415 WWI524415:WWM524415 Y589951:AC589951 JW589951:KA589951 TS589951:TW589951 ADO589951:ADS589951 ANK589951:ANO589951 AXG589951:AXK589951 BHC589951:BHG589951 BQY589951:BRC589951 CAU589951:CAY589951 CKQ589951:CKU589951 CUM589951:CUQ589951 DEI589951:DEM589951 DOE589951:DOI589951 DYA589951:DYE589951 EHW589951:EIA589951 ERS589951:ERW589951 FBO589951:FBS589951 FLK589951:FLO589951 FVG589951:FVK589951 GFC589951:GFG589951 GOY589951:GPC589951 GYU589951:GYY589951 HIQ589951:HIU589951 HSM589951:HSQ589951 ICI589951:ICM589951 IME589951:IMI589951 IWA589951:IWE589951 JFW589951:JGA589951 JPS589951:JPW589951 JZO589951:JZS589951 KJK589951:KJO589951 KTG589951:KTK589951 LDC589951:LDG589951 LMY589951:LNC589951 LWU589951:LWY589951 MGQ589951:MGU589951 MQM589951:MQQ589951 NAI589951:NAM589951 NKE589951:NKI589951 NUA589951:NUE589951 ODW589951:OEA589951 ONS589951:ONW589951 OXO589951:OXS589951 PHK589951:PHO589951 PRG589951:PRK589951 QBC589951:QBG589951 QKY589951:QLC589951 QUU589951:QUY589951 REQ589951:REU589951 ROM589951:ROQ589951 RYI589951:RYM589951 SIE589951:SII589951 SSA589951:SSE589951 TBW589951:TCA589951 TLS589951:TLW589951 TVO589951:TVS589951 UFK589951:UFO589951 UPG589951:UPK589951 UZC589951:UZG589951 VIY589951:VJC589951 VSU589951:VSY589951 WCQ589951:WCU589951 WMM589951:WMQ589951 WWI589951:WWM589951 Y655487:AC655487 JW655487:KA655487 TS655487:TW655487 ADO655487:ADS655487 ANK655487:ANO655487 AXG655487:AXK655487 BHC655487:BHG655487 BQY655487:BRC655487 CAU655487:CAY655487 CKQ655487:CKU655487 CUM655487:CUQ655487 DEI655487:DEM655487 DOE655487:DOI655487 DYA655487:DYE655487 EHW655487:EIA655487 ERS655487:ERW655487 FBO655487:FBS655487 FLK655487:FLO655487 FVG655487:FVK655487 GFC655487:GFG655487 GOY655487:GPC655487 GYU655487:GYY655487 HIQ655487:HIU655487 HSM655487:HSQ655487 ICI655487:ICM655487 IME655487:IMI655487 IWA655487:IWE655487 JFW655487:JGA655487 JPS655487:JPW655487 JZO655487:JZS655487 KJK655487:KJO655487 KTG655487:KTK655487 LDC655487:LDG655487 LMY655487:LNC655487 LWU655487:LWY655487 MGQ655487:MGU655487 MQM655487:MQQ655487 NAI655487:NAM655487 NKE655487:NKI655487 NUA655487:NUE655487 ODW655487:OEA655487 ONS655487:ONW655487 OXO655487:OXS655487 PHK655487:PHO655487 PRG655487:PRK655487 QBC655487:QBG655487 QKY655487:QLC655487 QUU655487:QUY655487 REQ655487:REU655487 ROM655487:ROQ655487 RYI655487:RYM655487 SIE655487:SII655487 SSA655487:SSE655487 TBW655487:TCA655487 TLS655487:TLW655487 TVO655487:TVS655487 UFK655487:UFO655487 UPG655487:UPK655487 UZC655487:UZG655487 VIY655487:VJC655487 VSU655487:VSY655487 WCQ655487:WCU655487 WMM655487:WMQ655487 WWI655487:WWM655487 Y721023:AC721023 JW721023:KA721023 TS721023:TW721023 ADO721023:ADS721023 ANK721023:ANO721023 AXG721023:AXK721023 BHC721023:BHG721023 BQY721023:BRC721023 CAU721023:CAY721023 CKQ721023:CKU721023 CUM721023:CUQ721023 DEI721023:DEM721023 DOE721023:DOI721023 DYA721023:DYE721023 EHW721023:EIA721023 ERS721023:ERW721023 FBO721023:FBS721023 FLK721023:FLO721023 FVG721023:FVK721023 GFC721023:GFG721023 GOY721023:GPC721023 GYU721023:GYY721023 HIQ721023:HIU721023 HSM721023:HSQ721023 ICI721023:ICM721023 IME721023:IMI721023 IWA721023:IWE721023 JFW721023:JGA721023 JPS721023:JPW721023 JZO721023:JZS721023 KJK721023:KJO721023 KTG721023:KTK721023 LDC721023:LDG721023 LMY721023:LNC721023 LWU721023:LWY721023 MGQ721023:MGU721023 MQM721023:MQQ721023 NAI721023:NAM721023 NKE721023:NKI721023 NUA721023:NUE721023 ODW721023:OEA721023 ONS721023:ONW721023 OXO721023:OXS721023 PHK721023:PHO721023 PRG721023:PRK721023 QBC721023:QBG721023 QKY721023:QLC721023 QUU721023:QUY721023 REQ721023:REU721023 ROM721023:ROQ721023 RYI721023:RYM721023 SIE721023:SII721023 SSA721023:SSE721023 TBW721023:TCA721023 TLS721023:TLW721023 TVO721023:TVS721023 UFK721023:UFO721023 UPG721023:UPK721023 UZC721023:UZG721023 VIY721023:VJC721023 VSU721023:VSY721023 WCQ721023:WCU721023 WMM721023:WMQ721023 WWI721023:WWM721023 Y786559:AC786559 JW786559:KA786559 TS786559:TW786559 ADO786559:ADS786559 ANK786559:ANO786559 AXG786559:AXK786559 BHC786559:BHG786559 BQY786559:BRC786559 CAU786559:CAY786559 CKQ786559:CKU786559 CUM786559:CUQ786559 DEI786559:DEM786559 DOE786559:DOI786559 DYA786559:DYE786559 EHW786559:EIA786559 ERS786559:ERW786559 FBO786559:FBS786559 FLK786559:FLO786559 FVG786559:FVK786559 GFC786559:GFG786559 GOY786559:GPC786559 GYU786559:GYY786559 HIQ786559:HIU786559 HSM786559:HSQ786559 ICI786559:ICM786559 IME786559:IMI786559 IWA786559:IWE786559 JFW786559:JGA786559 JPS786559:JPW786559 JZO786559:JZS786559 KJK786559:KJO786559 KTG786559:KTK786559 LDC786559:LDG786559 LMY786559:LNC786559 LWU786559:LWY786559 MGQ786559:MGU786559 MQM786559:MQQ786559 NAI786559:NAM786559 NKE786559:NKI786559 NUA786559:NUE786559 ODW786559:OEA786559 ONS786559:ONW786559 OXO786559:OXS786559 PHK786559:PHO786559 PRG786559:PRK786559 QBC786559:QBG786559 QKY786559:QLC786559 QUU786559:QUY786559 REQ786559:REU786559 ROM786559:ROQ786559 RYI786559:RYM786559 SIE786559:SII786559 SSA786559:SSE786559 TBW786559:TCA786559 TLS786559:TLW786559 TVO786559:TVS786559 UFK786559:UFO786559 UPG786559:UPK786559 UZC786559:UZG786559 VIY786559:VJC786559 VSU786559:VSY786559 WCQ786559:WCU786559 WMM786559:WMQ786559 WWI786559:WWM786559 Y852095:AC852095 JW852095:KA852095 TS852095:TW852095 ADO852095:ADS852095 ANK852095:ANO852095 AXG852095:AXK852095 BHC852095:BHG852095 BQY852095:BRC852095 CAU852095:CAY852095 CKQ852095:CKU852095 CUM852095:CUQ852095 DEI852095:DEM852095 DOE852095:DOI852095 DYA852095:DYE852095 EHW852095:EIA852095 ERS852095:ERW852095 FBO852095:FBS852095 FLK852095:FLO852095 FVG852095:FVK852095 GFC852095:GFG852095 GOY852095:GPC852095 GYU852095:GYY852095 HIQ852095:HIU852095 HSM852095:HSQ852095 ICI852095:ICM852095 IME852095:IMI852095 IWA852095:IWE852095 JFW852095:JGA852095 JPS852095:JPW852095 JZO852095:JZS852095 KJK852095:KJO852095 KTG852095:KTK852095 LDC852095:LDG852095 LMY852095:LNC852095 LWU852095:LWY852095 MGQ852095:MGU852095 MQM852095:MQQ852095 NAI852095:NAM852095 NKE852095:NKI852095 NUA852095:NUE852095 ODW852095:OEA852095 ONS852095:ONW852095 OXO852095:OXS852095 PHK852095:PHO852095 PRG852095:PRK852095 QBC852095:QBG852095 QKY852095:QLC852095 QUU852095:QUY852095 REQ852095:REU852095 ROM852095:ROQ852095 RYI852095:RYM852095 SIE852095:SII852095 SSA852095:SSE852095 TBW852095:TCA852095 TLS852095:TLW852095 TVO852095:TVS852095 UFK852095:UFO852095 UPG852095:UPK852095 UZC852095:UZG852095 VIY852095:VJC852095 VSU852095:VSY852095 WCQ852095:WCU852095 WMM852095:WMQ852095 WWI852095:WWM852095 Y917631:AC917631 JW917631:KA917631 TS917631:TW917631 ADO917631:ADS917631 ANK917631:ANO917631 AXG917631:AXK917631 BHC917631:BHG917631 BQY917631:BRC917631 CAU917631:CAY917631 CKQ917631:CKU917631 CUM917631:CUQ917631 DEI917631:DEM917631 DOE917631:DOI917631 DYA917631:DYE917631 EHW917631:EIA917631 ERS917631:ERW917631 FBO917631:FBS917631 FLK917631:FLO917631 FVG917631:FVK917631 GFC917631:GFG917631 GOY917631:GPC917631 GYU917631:GYY917631 HIQ917631:HIU917631 HSM917631:HSQ917631 ICI917631:ICM917631 IME917631:IMI917631 IWA917631:IWE917631 JFW917631:JGA917631 JPS917631:JPW917631 JZO917631:JZS917631 KJK917631:KJO917631 KTG917631:KTK917631 LDC917631:LDG917631 LMY917631:LNC917631 LWU917631:LWY917631 MGQ917631:MGU917631 MQM917631:MQQ917631 NAI917631:NAM917631 NKE917631:NKI917631 NUA917631:NUE917631 ODW917631:OEA917631 ONS917631:ONW917631 OXO917631:OXS917631 PHK917631:PHO917631 PRG917631:PRK917631 QBC917631:QBG917631 QKY917631:QLC917631 QUU917631:QUY917631 REQ917631:REU917631 ROM917631:ROQ917631 RYI917631:RYM917631 SIE917631:SII917631 SSA917631:SSE917631 TBW917631:TCA917631 TLS917631:TLW917631 TVO917631:TVS917631 UFK917631:UFO917631 UPG917631:UPK917631 UZC917631:UZG917631 VIY917631:VJC917631 VSU917631:VSY917631 WCQ917631:WCU917631 WMM917631:WMQ917631 WWI917631:WWM917631 Y983167:AC983167 JW983167:KA983167 TS983167:TW983167 ADO983167:ADS983167 ANK983167:ANO983167 AXG983167:AXK983167 BHC983167:BHG983167 BQY983167:BRC983167 CAU983167:CAY983167 CKQ983167:CKU983167 CUM983167:CUQ983167 DEI983167:DEM983167 DOE983167:DOI983167 DYA983167:DYE983167 EHW983167:EIA983167 ERS983167:ERW983167 FBO983167:FBS983167 FLK983167:FLO983167 FVG983167:FVK983167 GFC983167:GFG983167 GOY983167:GPC983167 GYU983167:GYY983167 HIQ983167:HIU983167 HSM983167:HSQ983167 ICI983167:ICM983167 IME983167:IMI983167 IWA983167:IWE983167 JFW983167:JGA983167 JPS983167:JPW983167 JZO983167:JZS983167 KJK983167:KJO983167 KTG983167:KTK983167 LDC983167:LDG983167 LMY983167:LNC983167 LWU983167:LWY983167 MGQ983167:MGU983167 MQM983167:MQQ983167 NAI983167:NAM983167 NKE983167:NKI983167 NUA983167:NUE983167 ODW983167:OEA983167 ONS983167:ONW983167 OXO983167:OXS983167 PHK983167:PHO983167 PRG983167:PRK983167 QBC983167:QBG983167 QKY983167:QLC983167 QUU983167:QUY983167 REQ983167:REU983167 ROM983167:ROQ983167 RYI983167:RYM983167 SIE983167:SII983167 SSA983167:SSE983167 TBW983167:TCA983167 TLS983167:TLW983167 TVO983167:TVS983167 UFK983167:UFO983167 UPG983167:UPK983167 UZC983167:UZG983167 VIY983167:VJC983167 VSU983167:VSY983167 WCQ983167:WCU983167 WMM983167:WMQ983167 WWI983167:WWM983167" xr:uid="{00000000-0002-0000-0600-000003000000}">
      <formula1>0</formula1>
      <formula2>9999999</formula2>
    </dataValidation>
    <dataValidation type="whole" allowBlank="1" showInputMessage="1" showErrorMessage="1" error="SOMENTE NUMEROS INTEIROS DE 0 A 59" sqref="J65659:K65659 JH65659:JI65659 TD65659:TE65659 ACZ65659:ADA65659 AMV65659:AMW65659 AWR65659:AWS65659 BGN65659:BGO65659 BQJ65659:BQK65659 CAF65659:CAG65659 CKB65659:CKC65659 CTX65659:CTY65659 DDT65659:DDU65659 DNP65659:DNQ65659 DXL65659:DXM65659 EHH65659:EHI65659 ERD65659:ERE65659 FAZ65659:FBA65659 FKV65659:FKW65659 FUR65659:FUS65659 GEN65659:GEO65659 GOJ65659:GOK65659 GYF65659:GYG65659 HIB65659:HIC65659 HRX65659:HRY65659 IBT65659:IBU65659 ILP65659:ILQ65659 IVL65659:IVM65659 JFH65659:JFI65659 JPD65659:JPE65659 JYZ65659:JZA65659 KIV65659:KIW65659 KSR65659:KSS65659 LCN65659:LCO65659 LMJ65659:LMK65659 LWF65659:LWG65659 MGB65659:MGC65659 MPX65659:MPY65659 MZT65659:MZU65659 NJP65659:NJQ65659 NTL65659:NTM65659 ODH65659:ODI65659 OND65659:ONE65659 OWZ65659:OXA65659 PGV65659:PGW65659 PQR65659:PQS65659 QAN65659:QAO65659 QKJ65659:QKK65659 QUF65659:QUG65659 REB65659:REC65659 RNX65659:RNY65659 RXT65659:RXU65659 SHP65659:SHQ65659 SRL65659:SRM65659 TBH65659:TBI65659 TLD65659:TLE65659 TUZ65659:TVA65659 UEV65659:UEW65659 UOR65659:UOS65659 UYN65659:UYO65659 VIJ65659:VIK65659 VSF65659:VSG65659 WCB65659:WCC65659 WLX65659:WLY65659 WVT65659:WVU65659 J131195:K131195 JH131195:JI131195 TD131195:TE131195 ACZ131195:ADA131195 AMV131195:AMW131195 AWR131195:AWS131195 BGN131195:BGO131195 BQJ131195:BQK131195 CAF131195:CAG131195 CKB131195:CKC131195 CTX131195:CTY131195 DDT131195:DDU131195 DNP131195:DNQ131195 DXL131195:DXM131195 EHH131195:EHI131195 ERD131195:ERE131195 FAZ131195:FBA131195 FKV131195:FKW131195 FUR131195:FUS131195 GEN131195:GEO131195 GOJ131195:GOK131195 GYF131195:GYG131195 HIB131195:HIC131195 HRX131195:HRY131195 IBT131195:IBU131195 ILP131195:ILQ131195 IVL131195:IVM131195 JFH131195:JFI131195 JPD131195:JPE131195 JYZ131195:JZA131195 KIV131195:KIW131195 KSR131195:KSS131195 LCN131195:LCO131195 LMJ131195:LMK131195 LWF131195:LWG131195 MGB131195:MGC131195 MPX131195:MPY131195 MZT131195:MZU131195 NJP131195:NJQ131195 NTL131195:NTM131195 ODH131195:ODI131195 OND131195:ONE131195 OWZ131195:OXA131195 PGV131195:PGW131195 PQR131195:PQS131195 QAN131195:QAO131195 QKJ131195:QKK131195 QUF131195:QUG131195 REB131195:REC131195 RNX131195:RNY131195 RXT131195:RXU131195 SHP131195:SHQ131195 SRL131195:SRM131195 TBH131195:TBI131195 TLD131195:TLE131195 TUZ131195:TVA131195 UEV131195:UEW131195 UOR131195:UOS131195 UYN131195:UYO131195 VIJ131195:VIK131195 VSF131195:VSG131195 WCB131195:WCC131195 WLX131195:WLY131195 WVT131195:WVU131195 J196731:K196731 JH196731:JI196731 TD196731:TE196731 ACZ196731:ADA196731 AMV196731:AMW196731 AWR196731:AWS196731 BGN196731:BGO196731 BQJ196731:BQK196731 CAF196731:CAG196731 CKB196731:CKC196731 CTX196731:CTY196731 DDT196731:DDU196731 DNP196731:DNQ196731 DXL196731:DXM196731 EHH196731:EHI196731 ERD196731:ERE196731 FAZ196731:FBA196731 FKV196731:FKW196731 FUR196731:FUS196731 GEN196731:GEO196731 GOJ196731:GOK196731 GYF196731:GYG196731 HIB196731:HIC196731 HRX196731:HRY196731 IBT196731:IBU196731 ILP196731:ILQ196731 IVL196731:IVM196731 JFH196731:JFI196731 JPD196731:JPE196731 JYZ196731:JZA196731 KIV196731:KIW196731 KSR196731:KSS196731 LCN196731:LCO196731 LMJ196731:LMK196731 LWF196731:LWG196731 MGB196731:MGC196731 MPX196731:MPY196731 MZT196731:MZU196731 NJP196731:NJQ196731 NTL196731:NTM196731 ODH196731:ODI196731 OND196731:ONE196731 OWZ196731:OXA196731 PGV196731:PGW196731 PQR196731:PQS196731 QAN196731:QAO196731 QKJ196731:QKK196731 QUF196731:QUG196731 REB196731:REC196731 RNX196731:RNY196731 RXT196731:RXU196731 SHP196731:SHQ196731 SRL196731:SRM196731 TBH196731:TBI196731 TLD196731:TLE196731 TUZ196731:TVA196731 UEV196731:UEW196731 UOR196731:UOS196731 UYN196731:UYO196731 VIJ196731:VIK196731 VSF196731:VSG196731 WCB196731:WCC196731 WLX196731:WLY196731 WVT196731:WVU196731 J262267:K262267 JH262267:JI262267 TD262267:TE262267 ACZ262267:ADA262267 AMV262267:AMW262267 AWR262267:AWS262267 BGN262267:BGO262267 BQJ262267:BQK262267 CAF262267:CAG262267 CKB262267:CKC262267 CTX262267:CTY262267 DDT262267:DDU262267 DNP262267:DNQ262267 DXL262267:DXM262267 EHH262267:EHI262267 ERD262267:ERE262267 FAZ262267:FBA262267 FKV262267:FKW262267 FUR262267:FUS262267 GEN262267:GEO262267 GOJ262267:GOK262267 GYF262267:GYG262267 HIB262267:HIC262267 HRX262267:HRY262267 IBT262267:IBU262267 ILP262267:ILQ262267 IVL262267:IVM262267 JFH262267:JFI262267 JPD262267:JPE262267 JYZ262267:JZA262267 KIV262267:KIW262267 KSR262267:KSS262267 LCN262267:LCO262267 LMJ262267:LMK262267 LWF262267:LWG262267 MGB262267:MGC262267 MPX262267:MPY262267 MZT262267:MZU262267 NJP262267:NJQ262267 NTL262267:NTM262267 ODH262267:ODI262267 OND262267:ONE262267 OWZ262267:OXA262267 PGV262267:PGW262267 PQR262267:PQS262267 QAN262267:QAO262267 QKJ262267:QKK262267 QUF262267:QUG262267 REB262267:REC262267 RNX262267:RNY262267 RXT262267:RXU262267 SHP262267:SHQ262267 SRL262267:SRM262267 TBH262267:TBI262267 TLD262267:TLE262267 TUZ262267:TVA262267 UEV262267:UEW262267 UOR262267:UOS262267 UYN262267:UYO262267 VIJ262267:VIK262267 VSF262267:VSG262267 WCB262267:WCC262267 WLX262267:WLY262267 WVT262267:WVU262267 J327803:K327803 JH327803:JI327803 TD327803:TE327803 ACZ327803:ADA327803 AMV327803:AMW327803 AWR327803:AWS327803 BGN327803:BGO327803 BQJ327803:BQK327803 CAF327803:CAG327803 CKB327803:CKC327803 CTX327803:CTY327803 DDT327803:DDU327803 DNP327803:DNQ327803 DXL327803:DXM327803 EHH327803:EHI327803 ERD327803:ERE327803 FAZ327803:FBA327803 FKV327803:FKW327803 FUR327803:FUS327803 GEN327803:GEO327803 GOJ327803:GOK327803 GYF327803:GYG327803 HIB327803:HIC327803 HRX327803:HRY327803 IBT327803:IBU327803 ILP327803:ILQ327803 IVL327803:IVM327803 JFH327803:JFI327803 JPD327803:JPE327803 JYZ327803:JZA327803 KIV327803:KIW327803 KSR327803:KSS327803 LCN327803:LCO327803 LMJ327803:LMK327803 LWF327803:LWG327803 MGB327803:MGC327803 MPX327803:MPY327803 MZT327803:MZU327803 NJP327803:NJQ327803 NTL327803:NTM327803 ODH327803:ODI327803 OND327803:ONE327803 OWZ327803:OXA327803 PGV327803:PGW327803 PQR327803:PQS327803 QAN327803:QAO327803 QKJ327803:QKK327803 QUF327803:QUG327803 REB327803:REC327803 RNX327803:RNY327803 RXT327803:RXU327803 SHP327803:SHQ327803 SRL327803:SRM327803 TBH327803:TBI327803 TLD327803:TLE327803 TUZ327803:TVA327803 UEV327803:UEW327803 UOR327803:UOS327803 UYN327803:UYO327803 VIJ327803:VIK327803 VSF327803:VSG327803 WCB327803:WCC327803 WLX327803:WLY327803 WVT327803:WVU327803 J393339:K393339 JH393339:JI393339 TD393339:TE393339 ACZ393339:ADA393339 AMV393339:AMW393339 AWR393339:AWS393339 BGN393339:BGO393339 BQJ393339:BQK393339 CAF393339:CAG393339 CKB393339:CKC393339 CTX393339:CTY393339 DDT393339:DDU393339 DNP393339:DNQ393339 DXL393339:DXM393339 EHH393339:EHI393339 ERD393339:ERE393339 FAZ393339:FBA393339 FKV393339:FKW393339 FUR393339:FUS393339 GEN393339:GEO393339 GOJ393339:GOK393339 GYF393339:GYG393339 HIB393339:HIC393339 HRX393339:HRY393339 IBT393339:IBU393339 ILP393339:ILQ393339 IVL393339:IVM393339 JFH393339:JFI393339 JPD393339:JPE393339 JYZ393339:JZA393339 KIV393339:KIW393339 KSR393339:KSS393339 LCN393339:LCO393339 LMJ393339:LMK393339 LWF393339:LWG393339 MGB393339:MGC393339 MPX393339:MPY393339 MZT393339:MZU393339 NJP393339:NJQ393339 NTL393339:NTM393339 ODH393339:ODI393339 OND393339:ONE393339 OWZ393339:OXA393339 PGV393339:PGW393339 PQR393339:PQS393339 QAN393339:QAO393339 QKJ393339:QKK393339 QUF393339:QUG393339 REB393339:REC393339 RNX393339:RNY393339 RXT393339:RXU393339 SHP393339:SHQ393339 SRL393339:SRM393339 TBH393339:TBI393339 TLD393339:TLE393339 TUZ393339:TVA393339 UEV393339:UEW393339 UOR393339:UOS393339 UYN393339:UYO393339 VIJ393339:VIK393339 VSF393339:VSG393339 WCB393339:WCC393339 WLX393339:WLY393339 WVT393339:WVU393339 J458875:K458875 JH458875:JI458875 TD458875:TE458875 ACZ458875:ADA458875 AMV458875:AMW458875 AWR458875:AWS458875 BGN458875:BGO458875 BQJ458875:BQK458875 CAF458875:CAG458875 CKB458875:CKC458875 CTX458875:CTY458875 DDT458875:DDU458875 DNP458875:DNQ458875 DXL458875:DXM458875 EHH458875:EHI458875 ERD458875:ERE458875 FAZ458875:FBA458875 FKV458875:FKW458875 FUR458875:FUS458875 GEN458875:GEO458875 GOJ458875:GOK458875 GYF458875:GYG458875 HIB458875:HIC458875 HRX458875:HRY458875 IBT458875:IBU458875 ILP458875:ILQ458875 IVL458875:IVM458875 JFH458875:JFI458875 JPD458875:JPE458875 JYZ458875:JZA458875 KIV458875:KIW458875 KSR458875:KSS458875 LCN458875:LCO458875 LMJ458875:LMK458875 LWF458875:LWG458875 MGB458875:MGC458875 MPX458875:MPY458875 MZT458875:MZU458875 NJP458875:NJQ458875 NTL458875:NTM458875 ODH458875:ODI458875 OND458875:ONE458875 OWZ458875:OXA458875 PGV458875:PGW458875 PQR458875:PQS458875 QAN458875:QAO458875 QKJ458875:QKK458875 QUF458875:QUG458875 REB458875:REC458875 RNX458875:RNY458875 RXT458875:RXU458875 SHP458875:SHQ458875 SRL458875:SRM458875 TBH458875:TBI458875 TLD458875:TLE458875 TUZ458875:TVA458875 UEV458875:UEW458875 UOR458875:UOS458875 UYN458875:UYO458875 VIJ458875:VIK458875 VSF458875:VSG458875 WCB458875:WCC458875 WLX458875:WLY458875 WVT458875:WVU458875 J524411:K524411 JH524411:JI524411 TD524411:TE524411 ACZ524411:ADA524411 AMV524411:AMW524411 AWR524411:AWS524411 BGN524411:BGO524411 BQJ524411:BQK524411 CAF524411:CAG524411 CKB524411:CKC524411 CTX524411:CTY524411 DDT524411:DDU524411 DNP524411:DNQ524411 DXL524411:DXM524411 EHH524411:EHI524411 ERD524411:ERE524411 FAZ524411:FBA524411 FKV524411:FKW524411 FUR524411:FUS524411 GEN524411:GEO524411 GOJ524411:GOK524411 GYF524411:GYG524411 HIB524411:HIC524411 HRX524411:HRY524411 IBT524411:IBU524411 ILP524411:ILQ524411 IVL524411:IVM524411 JFH524411:JFI524411 JPD524411:JPE524411 JYZ524411:JZA524411 KIV524411:KIW524411 KSR524411:KSS524411 LCN524411:LCO524411 LMJ524411:LMK524411 LWF524411:LWG524411 MGB524411:MGC524411 MPX524411:MPY524411 MZT524411:MZU524411 NJP524411:NJQ524411 NTL524411:NTM524411 ODH524411:ODI524411 OND524411:ONE524411 OWZ524411:OXA524411 PGV524411:PGW524411 PQR524411:PQS524411 QAN524411:QAO524411 QKJ524411:QKK524411 QUF524411:QUG524411 REB524411:REC524411 RNX524411:RNY524411 RXT524411:RXU524411 SHP524411:SHQ524411 SRL524411:SRM524411 TBH524411:TBI524411 TLD524411:TLE524411 TUZ524411:TVA524411 UEV524411:UEW524411 UOR524411:UOS524411 UYN524411:UYO524411 VIJ524411:VIK524411 VSF524411:VSG524411 WCB524411:WCC524411 WLX524411:WLY524411 WVT524411:WVU524411 J589947:K589947 JH589947:JI589947 TD589947:TE589947 ACZ589947:ADA589947 AMV589947:AMW589947 AWR589947:AWS589947 BGN589947:BGO589947 BQJ589947:BQK589947 CAF589947:CAG589947 CKB589947:CKC589947 CTX589947:CTY589947 DDT589947:DDU589947 DNP589947:DNQ589947 DXL589947:DXM589947 EHH589947:EHI589947 ERD589947:ERE589947 FAZ589947:FBA589947 FKV589947:FKW589947 FUR589947:FUS589947 GEN589947:GEO589947 GOJ589947:GOK589947 GYF589947:GYG589947 HIB589947:HIC589947 HRX589947:HRY589947 IBT589947:IBU589947 ILP589947:ILQ589947 IVL589947:IVM589947 JFH589947:JFI589947 JPD589947:JPE589947 JYZ589947:JZA589947 KIV589947:KIW589947 KSR589947:KSS589947 LCN589947:LCO589947 LMJ589947:LMK589947 LWF589947:LWG589947 MGB589947:MGC589947 MPX589947:MPY589947 MZT589947:MZU589947 NJP589947:NJQ589947 NTL589947:NTM589947 ODH589947:ODI589947 OND589947:ONE589947 OWZ589947:OXA589947 PGV589947:PGW589947 PQR589947:PQS589947 QAN589947:QAO589947 QKJ589947:QKK589947 QUF589947:QUG589947 REB589947:REC589947 RNX589947:RNY589947 RXT589947:RXU589947 SHP589947:SHQ589947 SRL589947:SRM589947 TBH589947:TBI589947 TLD589947:TLE589947 TUZ589947:TVA589947 UEV589947:UEW589947 UOR589947:UOS589947 UYN589947:UYO589947 VIJ589947:VIK589947 VSF589947:VSG589947 WCB589947:WCC589947 WLX589947:WLY589947 WVT589947:WVU589947 J655483:K655483 JH655483:JI655483 TD655483:TE655483 ACZ655483:ADA655483 AMV655483:AMW655483 AWR655483:AWS655483 BGN655483:BGO655483 BQJ655483:BQK655483 CAF655483:CAG655483 CKB655483:CKC655483 CTX655483:CTY655483 DDT655483:DDU655483 DNP655483:DNQ655483 DXL655483:DXM655483 EHH655483:EHI655483 ERD655483:ERE655483 FAZ655483:FBA655483 FKV655483:FKW655483 FUR655483:FUS655483 GEN655483:GEO655483 GOJ655483:GOK655483 GYF655483:GYG655483 HIB655483:HIC655483 HRX655483:HRY655483 IBT655483:IBU655483 ILP655483:ILQ655483 IVL655483:IVM655483 JFH655483:JFI655483 JPD655483:JPE655483 JYZ655483:JZA655483 KIV655483:KIW655483 KSR655483:KSS655483 LCN655483:LCO655483 LMJ655483:LMK655483 LWF655483:LWG655483 MGB655483:MGC655483 MPX655483:MPY655483 MZT655483:MZU655483 NJP655483:NJQ655483 NTL655483:NTM655483 ODH655483:ODI655483 OND655483:ONE655483 OWZ655483:OXA655483 PGV655483:PGW655483 PQR655483:PQS655483 QAN655483:QAO655483 QKJ655483:QKK655483 QUF655483:QUG655483 REB655483:REC655483 RNX655483:RNY655483 RXT655483:RXU655483 SHP655483:SHQ655483 SRL655483:SRM655483 TBH655483:TBI655483 TLD655483:TLE655483 TUZ655483:TVA655483 UEV655483:UEW655483 UOR655483:UOS655483 UYN655483:UYO655483 VIJ655483:VIK655483 VSF655483:VSG655483 WCB655483:WCC655483 WLX655483:WLY655483 WVT655483:WVU655483 J721019:K721019 JH721019:JI721019 TD721019:TE721019 ACZ721019:ADA721019 AMV721019:AMW721019 AWR721019:AWS721019 BGN721019:BGO721019 BQJ721019:BQK721019 CAF721019:CAG721019 CKB721019:CKC721019 CTX721019:CTY721019 DDT721019:DDU721019 DNP721019:DNQ721019 DXL721019:DXM721019 EHH721019:EHI721019 ERD721019:ERE721019 FAZ721019:FBA721019 FKV721019:FKW721019 FUR721019:FUS721019 GEN721019:GEO721019 GOJ721019:GOK721019 GYF721019:GYG721019 HIB721019:HIC721019 HRX721019:HRY721019 IBT721019:IBU721019 ILP721019:ILQ721019 IVL721019:IVM721019 JFH721019:JFI721019 JPD721019:JPE721019 JYZ721019:JZA721019 KIV721019:KIW721019 KSR721019:KSS721019 LCN721019:LCO721019 LMJ721019:LMK721019 LWF721019:LWG721019 MGB721019:MGC721019 MPX721019:MPY721019 MZT721019:MZU721019 NJP721019:NJQ721019 NTL721019:NTM721019 ODH721019:ODI721019 OND721019:ONE721019 OWZ721019:OXA721019 PGV721019:PGW721019 PQR721019:PQS721019 QAN721019:QAO721019 QKJ721019:QKK721019 QUF721019:QUG721019 REB721019:REC721019 RNX721019:RNY721019 RXT721019:RXU721019 SHP721019:SHQ721019 SRL721019:SRM721019 TBH721019:TBI721019 TLD721019:TLE721019 TUZ721019:TVA721019 UEV721019:UEW721019 UOR721019:UOS721019 UYN721019:UYO721019 VIJ721019:VIK721019 VSF721019:VSG721019 WCB721019:WCC721019 WLX721019:WLY721019 WVT721019:WVU721019 J786555:K786555 JH786555:JI786555 TD786555:TE786555 ACZ786555:ADA786555 AMV786555:AMW786555 AWR786555:AWS786555 BGN786555:BGO786555 BQJ786555:BQK786555 CAF786555:CAG786555 CKB786555:CKC786555 CTX786555:CTY786555 DDT786555:DDU786555 DNP786555:DNQ786555 DXL786555:DXM786555 EHH786555:EHI786555 ERD786555:ERE786555 FAZ786555:FBA786555 FKV786555:FKW786555 FUR786555:FUS786555 GEN786555:GEO786555 GOJ786555:GOK786555 GYF786555:GYG786555 HIB786555:HIC786555 HRX786555:HRY786555 IBT786555:IBU786555 ILP786555:ILQ786555 IVL786555:IVM786555 JFH786555:JFI786555 JPD786555:JPE786555 JYZ786555:JZA786555 KIV786555:KIW786555 KSR786555:KSS786555 LCN786555:LCO786555 LMJ786555:LMK786555 LWF786555:LWG786555 MGB786555:MGC786555 MPX786555:MPY786555 MZT786555:MZU786555 NJP786555:NJQ786555 NTL786555:NTM786555 ODH786555:ODI786555 OND786555:ONE786555 OWZ786555:OXA786555 PGV786555:PGW786555 PQR786555:PQS786555 QAN786555:QAO786555 QKJ786555:QKK786555 QUF786555:QUG786555 REB786555:REC786555 RNX786555:RNY786555 RXT786555:RXU786555 SHP786555:SHQ786555 SRL786555:SRM786555 TBH786555:TBI786555 TLD786555:TLE786555 TUZ786555:TVA786555 UEV786555:UEW786555 UOR786555:UOS786555 UYN786555:UYO786555 VIJ786555:VIK786555 VSF786555:VSG786555 WCB786555:WCC786555 WLX786555:WLY786555 WVT786555:WVU786555 J852091:K852091 JH852091:JI852091 TD852091:TE852091 ACZ852091:ADA852091 AMV852091:AMW852091 AWR852091:AWS852091 BGN852091:BGO852091 BQJ852091:BQK852091 CAF852091:CAG852091 CKB852091:CKC852091 CTX852091:CTY852091 DDT852091:DDU852091 DNP852091:DNQ852091 DXL852091:DXM852091 EHH852091:EHI852091 ERD852091:ERE852091 FAZ852091:FBA852091 FKV852091:FKW852091 FUR852091:FUS852091 GEN852091:GEO852091 GOJ852091:GOK852091 GYF852091:GYG852091 HIB852091:HIC852091 HRX852091:HRY852091 IBT852091:IBU852091 ILP852091:ILQ852091 IVL852091:IVM852091 JFH852091:JFI852091 JPD852091:JPE852091 JYZ852091:JZA852091 KIV852091:KIW852091 KSR852091:KSS852091 LCN852091:LCO852091 LMJ852091:LMK852091 LWF852091:LWG852091 MGB852091:MGC852091 MPX852091:MPY852091 MZT852091:MZU852091 NJP852091:NJQ852091 NTL852091:NTM852091 ODH852091:ODI852091 OND852091:ONE852091 OWZ852091:OXA852091 PGV852091:PGW852091 PQR852091:PQS852091 QAN852091:QAO852091 QKJ852091:QKK852091 QUF852091:QUG852091 REB852091:REC852091 RNX852091:RNY852091 RXT852091:RXU852091 SHP852091:SHQ852091 SRL852091:SRM852091 TBH852091:TBI852091 TLD852091:TLE852091 TUZ852091:TVA852091 UEV852091:UEW852091 UOR852091:UOS852091 UYN852091:UYO852091 VIJ852091:VIK852091 VSF852091:VSG852091 WCB852091:WCC852091 WLX852091:WLY852091 WVT852091:WVU852091 J917627:K917627 JH917627:JI917627 TD917627:TE917627 ACZ917627:ADA917627 AMV917627:AMW917627 AWR917627:AWS917627 BGN917627:BGO917627 BQJ917627:BQK917627 CAF917627:CAG917627 CKB917627:CKC917627 CTX917627:CTY917627 DDT917627:DDU917627 DNP917627:DNQ917627 DXL917627:DXM917627 EHH917627:EHI917627 ERD917627:ERE917627 FAZ917627:FBA917627 FKV917627:FKW917627 FUR917627:FUS917627 GEN917627:GEO917627 GOJ917627:GOK917627 GYF917627:GYG917627 HIB917627:HIC917627 HRX917627:HRY917627 IBT917627:IBU917627 ILP917627:ILQ917627 IVL917627:IVM917627 JFH917627:JFI917627 JPD917627:JPE917627 JYZ917627:JZA917627 KIV917627:KIW917627 KSR917627:KSS917627 LCN917627:LCO917627 LMJ917627:LMK917627 LWF917627:LWG917627 MGB917627:MGC917627 MPX917627:MPY917627 MZT917627:MZU917627 NJP917627:NJQ917627 NTL917627:NTM917627 ODH917627:ODI917627 OND917627:ONE917627 OWZ917627:OXA917627 PGV917627:PGW917627 PQR917627:PQS917627 QAN917627:QAO917627 QKJ917627:QKK917627 QUF917627:QUG917627 REB917627:REC917627 RNX917627:RNY917627 RXT917627:RXU917627 SHP917627:SHQ917627 SRL917627:SRM917627 TBH917627:TBI917627 TLD917627:TLE917627 TUZ917627:TVA917627 UEV917627:UEW917627 UOR917627:UOS917627 UYN917627:UYO917627 VIJ917627:VIK917627 VSF917627:VSG917627 WCB917627:WCC917627 WLX917627:WLY917627 WVT917627:WVU917627 J983163:K983163 JH983163:JI983163 TD983163:TE983163 ACZ983163:ADA983163 AMV983163:AMW983163 AWR983163:AWS983163 BGN983163:BGO983163 BQJ983163:BQK983163 CAF983163:CAG983163 CKB983163:CKC983163 CTX983163:CTY983163 DDT983163:DDU983163 DNP983163:DNQ983163 DXL983163:DXM983163 EHH983163:EHI983163 ERD983163:ERE983163 FAZ983163:FBA983163 FKV983163:FKW983163 FUR983163:FUS983163 GEN983163:GEO983163 GOJ983163:GOK983163 GYF983163:GYG983163 HIB983163:HIC983163 HRX983163:HRY983163 IBT983163:IBU983163 ILP983163:ILQ983163 IVL983163:IVM983163 JFH983163:JFI983163 JPD983163:JPE983163 JYZ983163:JZA983163 KIV983163:KIW983163 KSR983163:KSS983163 LCN983163:LCO983163 LMJ983163:LMK983163 LWF983163:LWG983163 MGB983163:MGC983163 MPX983163:MPY983163 MZT983163:MZU983163 NJP983163:NJQ983163 NTL983163:NTM983163 ODH983163:ODI983163 OND983163:ONE983163 OWZ983163:OXA983163 PGV983163:PGW983163 PQR983163:PQS983163 QAN983163:QAO983163 QKJ983163:QKK983163 QUF983163:QUG983163 REB983163:REC983163 RNX983163:RNY983163 RXT983163:RXU983163 SHP983163:SHQ983163 SRL983163:SRM983163 TBH983163:TBI983163 TLD983163:TLE983163 TUZ983163:TVA983163 UEV983163:UEW983163 UOR983163:UOS983163 UYN983163:UYO983163 VIJ983163:VIK983163 VSF983163:VSG983163 WCB983163:WCC983163 WLX983163:WLY983163 WVT983163:WVU983163 W65659:X65659 JU65659:JV65659 TQ65659:TR65659 ADM65659:ADN65659 ANI65659:ANJ65659 AXE65659:AXF65659 BHA65659:BHB65659 BQW65659:BQX65659 CAS65659:CAT65659 CKO65659:CKP65659 CUK65659:CUL65659 DEG65659:DEH65659 DOC65659:DOD65659 DXY65659:DXZ65659 EHU65659:EHV65659 ERQ65659:ERR65659 FBM65659:FBN65659 FLI65659:FLJ65659 FVE65659:FVF65659 GFA65659:GFB65659 GOW65659:GOX65659 GYS65659:GYT65659 HIO65659:HIP65659 HSK65659:HSL65659 ICG65659:ICH65659 IMC65659:IMD65659 IVY65659:IVZ65659 JFU65659:JFV65659 JPQ65659:JPR65659 JZM65659:JZN65659 KJI65659:KJJ65659 KTE65659:KTF65659 LDA65659:LDB65659 LMW65659:LMX65659 LWS65659:LWT65659 MGO65659:MGP65659 MQK65659:MQL65659 NAG65659:NAH65659 NKC65659:NKD65659 NTY65659:NTZ65659 ODU65659:ODV65659 ONQ65659:ONR65659 OXM65659:OXN65659 PHI65659:PHJ65659 PRE65659:PRF65659 QBA65659:QBB65659 QKW65659:QKX65659 QUS65659:QUT65659 REO65659:REP65659 ROK65659:ROL65659 RYG65659:RYH65659 SIC65659:SID65659 SRY65659:SRZ65659 TBU65659:TBV65659 TLQ65659:TLR65659 TVM65659:TVN65659 UFI65659:UFJ65659 UPE65659:UPF65659 UZA65659:UZB65659 VIW65659:VIX65659 VSS65659:VST65659 WCO65659:WCP65659 WMK65659:WML65659 WWG65659:WWH65659 W131195:X131195 JU131195:JV131195 TQ131195:TR131195 ADM131195:ADN131195 ANI131195:ANJ131195 AXE131195:AXF131195 BHA131195:BHB131195 BQW131195:BQX131195 CAS131195:CAT131195 CKO131195:CKP131195 CUK131195:CUL131195 DEG131195:DEH131195 DOC131195:DOD131195 DXY131195:DXZ131195 EHU131195:EHV131195 ERQ131195:ERR131195 FBM131195:FBN131195 FLI131195:FLJ131195 FVE131195:FVF131195 GFA131195:GFB131195 GOW131195:GOX131195 GYS131195:GYT131195 HIO131195:HIP131195 HSK131195:HSL131195 ICG131195:ICH131195 IMC131195:IMD131195 IVY131195:IVZ131195 JFU131195:JFV131195 JPQ131195:JPR131195 JZM131195:JZN131195 KJI131195:KJJ131195 KTE131195:KTF131195 LDA131195:LDB131195 LMW131195:LMX131195 LWS131195:LWT131195 MGO131195:MGP131195 MQK131195:MQL131195 NAG131195:NAH131195 NKC131195:NKD131195 NTY131195:NTZ131195 ODU131195:ODV131195 ONQ131195:ONR131195 OXM131195:OXN131195 PHI131195:PHJ131195 PRE131195:PRF131195 QBA131195:QBB131195 QKW131195:QKX131195 QUS131195:QUT131195 REO131195:REP131195 ROK131195:ROL131195 RYG131195:RYH131195 SIC131195:SID131195 SRY131195:SRZ131195 TBU131195:TBV131195 TLQ131195:TLR131195 TVM131195:TVN131195 UFI131195:UFJ131195 UPE131195:UPF131195 UZA131195:UZB131195 VIW131195:VIX131195 VSS131195:VST131195 WCO131195:WCP131195 WMK131195:WML131195 WWG131195:WWH131195 W196731:X196731 JU196731:JV196731 TQ196731:TR196731 ADM196731:ADN196731 ANI196731:ANJ196731 AXE196731:AXF196731 BHA196731:BHB196731 BQW196731:BQX196731 CAS196731:CAT196731 CKO196731:CKP196731 CUK196731:CUL196731 DEG196731:DEH196731 DOC196731:DOD196731 DXY196731:DXZ196731 EHU196731:EHV196731 ERQ196731:ERR196731 FBM196731:FBN196731 FLI196731:FLJ196731 FVE196731:FVF196731 GFA196731:GFB196731 GOW196731:GOX196731 GYS196731:GYT196731 HIO196731:HIP196731 HSK196731:HSL196731 ICG196731:ICH196731 IMC196731:IMD196731 IVY196731:IVZ196731 JFU196731:JFV196731 JPQ196731:JPR196731 JZM196731:JZN196731 KJI196731:KJJ196731 KTE196731:KTF196731 LDA196731:LDB196731 LMW196731:LMX196731 LWS196731:LWT196731 MGO196731:MGP196731 MQK196731:MQL196731 NAG196731:NAH196731 NKC196731:NKD196731 NTY196731:NTZ196731 ODU196731:ODV196731 ONQ196731:ONR196731 OXM196731:OXN196731 PHI196731:PHJ196731 PRE196731:PRF196731 QBA196731:QBB196731 QKW196731:QKX196731 QUS196731:QUT196731 REO196731:REP196731 ROK196731:ROL196731 RYG196731:RYH196731 SIC196731:SID196731 SRY196731:SRZ196731 TBU196731:TBV196731 TLQ196731:TLR196731 TVM196731:TVN196731 UFI196731:UFJ196731 UPE196731:UPF196731 UZA196731:UZB196731 VIW196731:VIX196731 VSS196731:VST196731 WCO196731:WCP196731 WMK196731:WML196731 WWG196731:WWH196731 W262267:X262267 JU262267:JV262267 TQ262267:TR262267 ADM262267:ADN262267 ANI262267:ANJ262267 AXE262267:AXF262267 BHA262267:BHB262267 BQW262267:BQX262267 CAS262267:CAT262267 CKO262267:CKP262267 CUK262267:CUL262267 DEG262267:DEH262267 DOC262267:DOD262267 DXY262267:DXZ262267 EHU262267:EHV262267 ERQ262267:ERR262267 FBM262267:FBN262267 FLI262267:FLJ262267 FVE262267:FVF262267 GFA262267:GFB262267 GOW262267:GOX262267 GYS262267:GYT262267 HIO262267:HIP262267 HSK262267:HSL262267 ICG262267:ICH262267 IMC262267:IMD262267 IVY262267:IVZ262267 JFU262267:JFV262267 JPQ262267:JPR262267 JZM262267:JZN262267 KJI262267:KJJ262267 KTE262267:KTF262267 LDA262267:LDB262267 LMW262267:LMX262267 LWS262267:LWT262267 MGO262267:MGP262267 MQK262267:MQL262267 NAG262267:NAH262267 NKC262267:NKD262267 NTY262267:NTZ262267 ODU262267:ODV262267 ONQ262267:ONR262267 OXM262267:OXN262267 PHI262267:PHJ262267 PRE262267:PRF262267 QBA262267:QBB262267 QKW262267:QKX262267 QUS262267:QUT262267 REO262267:REP262267 ROK262267:ROL262267 RYG262267:RYH262267 SIC262267:SID262267 SRY262267:SRZ262267 TBU262267:TBV262267 TLQ262267:TLR262267 TVM262267:TVN262267 UFI262267:UFJ262267 UPE262267:UPF262267 UZA262267:UZB262267 VIW262267:VIX262267 VSS262267:VST262267 WCO262267:WCP262267 WMK262267:WML262267 WWG262267:WWH262267 W327803:X327803 JU327803:JV327803 TQ327803:TR327803 ADM327803:ADN327803 ANI327803:ANJ327803 AXE327803:AXF327803 BHA327803:BHB327803 BQW327803:BQX327803 CAS327803:CAT327803 CKO327803:CKP327803 CUK327803:CUL327803 DEG327803:DEH327803 DOC327803:DOD327803 DXY327803:DXZ327803 EHU327803:EHV327803 ERQ327803:ERR327803 FBM327803:FBN327803 FLI327803:FLJ327803 FVE327803:FVF327803 GFA327803:GFB327803 GOW327803:GOX327803 GYS327803:GYT327803 HIO327803:HIP327803 HSK327803:HSL327803 ICG327803:ICH327803 IMC327803:IMD327803 IVY327803:IVZ327803 JFU327803:JFV327803 JPQ327803:JPR327803 JZM327803:JZN327803 KJI327803:KJJ327803 KTE327803:KTF327803 LDA327803:LDB327803 LMW327803:LMX327803 LWS327803:LWT327803 MGO327803:MGP327803 MQK327803:MQL327803 NAG327803:NAH327803 NKC327803:NKD327803 NTY327803:NTZ327803 ODU327803:ODV327803 ONQ327803:ONR327803 OXM327803:OXN327803 PHI327803:PHJ327803 PRE327803:PRF327803 QBA327803:QBB327803 QKW327803:QKX327803 QUS327803:QUT327803 REO327803:REP327803 ROK327803:ROL327803 RYG327803:RYH327803 SIC327803:SID327803 SRY327803:SRZ327803 TBU327803:TBV327803 TLQ327803:TLR327803 TVM327803:TVN327803 UFI327803:UFJ327803 UPE327803:UPF327803 UZA327803:UZB327803 VIW327803:VIX327803 VSS327803:VST327803 WCO327803:WCP327803 WMK327803:WML327803 WWG327803:WWH327803 W393339:X393339 JU393339:JV393339 TQ393339:TR393339 ADM393339:ADN393339 ANI393339:ANJ393339 AXE393339:AXF393339 BHA393339:BHB393339 BQW393339:BQX393339 CAS393339:CAT393339 CKO393339:CKP393339 CUK393339:CUL393339 DEG393339:DEH393339 DOC393339:DOD393339 DXY393339:DXZ393339 EHU393339:EHV393339 ERQ393339:ERR393339 FBM393339:FBN393339 FLI393339:FLJ393339 FVE393339:FVF393339 GFA393339:GFB393339 GOW393339:GOX393339 GYS393339:GYT393339 HIO393339:HIP393339 HSK393339:HSL393339 ICG393339:ICH393339 IMC393339:IMD393339 IVY393339:IVZ393339 JFU393339:JFV393339 JPQ393339:JPR393339 JZM393339:JZN393339 KJI393339:KJJ393339 KTE393339:KTF393339 LDA393339:LDB393339 LMW393339:LMX393339 LWS393339:LWT393339 MGO393339:MGP393339 MQK393339:MQL393339 NAG393339:NAH393339 NKC393339:NKD393339 NTY393339:NTZ393339 ODU393339:ODV393339 ONQ393339:ONR393339 OXM393339:OXN393339 PHI393339:PHJ393339 PRE393339:PRF393339 QBA393339:QBB393339 QKW393339:QKX393339 QUS393339:QUT393339 REO393339:REP393339 ROK393339:ROL393339 RYG393339:RYH393339 SIC393339:SID393339 SRY393339:SRZ393339 TBU393339:TBV393339 TLQ393339:TLR393339 TVM393339:TVN393339 UFI393339:UFJ393339 UPE393339:UPF393339 UZA393339:UZB393339 VIW393339:VIX393339 VSS393339:VST393339 WCO393339:WCP393339 WMK393339:WML393339 WWG393339:WWH393339 W458875:X458875 JU458875:JV458875 TQ458875:TR458875 ADM458875:ADN458875 ANI458875:ANJ458875 AXE458875:AXF458875 BHA458875:BHB458875 BQW458875:BQX458875 CAS458875:CAT458875 CKO458875:CKP458875 CUK458875:CUL458875 DEG458875:DEH458875 DOC458875:DOD458875 DXY458875:DXZ458875 EHU458875:EHV458875 ERQ458875:ERR458875 FBM458875:FBN458875 FLI458875:FLJ458875 FVE458875:FVF458875 GFA458875:GFB458875 GOW458875:GOX458875 GYS458875:GYT458875 HIO458875:HIP458875 HSK458875:HSL458875 ICG458875:ICH458875 IMC458875:IMD458875 IVY458875:IVZ458875 JFU458875:JFV458875 JPQ458875:JPR458875 JZM458875:JZN458875 KJI458875:KJJ458875 KTE458875:KTF458875 LDA458875:LDB458875 LMW458875:LMX458875 LWS458875:LWT458875 MGO458875:MGP458875 MQK458875:MQL458875 NAG458875:NAH458875 NKC458875:NKD458875 NTY458875:NTZ458875 ODU458875:ODV458875 ONQ458875:ONR458875 OXM458875:OXN458875 PHI458875:PHJ458875 PRE458875:PRF458875 QBA458875:QBB458875 QKW458875:QKX458875 QUS458875:QUT458875 REO458875:REP458875 ROK458875:ROL458875 RYG458875:RYH458875 SIC458875:SID458875 SRY458875:SRZ458875 TBU458875:TBV458875 TLQ458875:TLR458875 TVM458875:TVN458875 UFI458875:UFJ458875 UPE458875:UPF458875 UZA458875:UZB458875 VIW458875:VIX458875 VSS458875:VST458875 WCO458875:WCP458875 WMK458875:WML458875 WWG458875:WWH458875 W524411:X524411 JU524411:JV524411 TQ524411:TR524411 ADM524411:ADN524411 ANI524411:ANJ524411 AXE524411:AXF524411 BHA524411:BHB524411 BQW524411:BQX524411 CAS524411:CAT524411 CKO524411:CKP524411 CUK524411:CUL524411 DEG524411:DEH524411 DOC524411:DOD524411 DXY524411:DXZ524411 EHU524411:EHV524411 ERQ524411:ERR524411 FBM524411:FBN524411 FLI524411:FLJ524411 FVE524411:FVF524411 GFA524411:GFB524411 GOW524411:GOX524411 GYS524411:GYT524411 HIO524411:HIP524411 HSK524411:HSL524411 ICG524411:ICH524411 IMC524411:IMD524411 IVY524411:IVZ524411 JFU524411:JFV524411 JPQ524411:JPR524411 JZM524411:JZN524411 KJI524411:KJJ524411 KTE524411:KTF524411 LDA524411:LDB524411 LMW524411:LMX524411 LWS524411:LWT524411 MGO524411:MGP524411 MQK524411:MQL524411 NAG524411:NAH524411 NKC524411:NKD524411 NTY524411:NTZ524411 ODU524411:ODV524411 ONQ524411:ONR524411 OXM524411:OXN524411 PHI524411:PHJ524411 PRE524411:PRF524411 QBA524411:QBB524411 QKW524411:QKX524411 QUS524411:QUT524411 REO524411:REP524411 ROK524411:ROL524411 RYG524411:RYH524411 SIC524411:SID524411 SRY524411:SRZ524411 TBU524411:TBV524411 TLQ524411:TLR524411 TVM524411:TVN524411 UFI524411:UFJ524411 UPE524411:UPF524411 UZA524411:UZB524411 VIW524411:VIX524411 VSS524411:VST524411 WCO524411:WCP524411 WMK524411:WML524411 WWG524411:WWH524411 W589947:X589947 JU589947:JV589947 TQ589947:TR589947 ADM589947:ADN589947 ANI589947:ANJ589947 AXE589947:AXF589947 BHA589947:BHB589947 BQW589947:BQX589947 CAS589947:CAT589947 CKO589947:CKP589947 CUK589947:CUL589947 DEG589947:DEH589947 DOC589947:DOD589947 DXY589947:DXZ589947 EHU589947:EHV589947 ERQ589947:ERR589947 FBM589947:FBN589947 FLI589947:FLJ589947 FVE589947:FVF589947 GFA589947:GFB589947 GOW589947:GOX589947 GYS589947:GYT589947 HIO589947:HIP589947 HSK589947:HSL589947 ICG589947:ICH589947 IMC589947:IMD589947 IVY589947:IVZ589947 JFU589947:JFV589947 JPQ589947:JPR589947 JZM589947:JZN589947 KJI589947:KJJ589947 KTE589947:KTF589947 LDA589947:LDB589947 LMW589947:LMX589947 LWS589947:LWT589947 MGO589947:MGP589947 MQK589947:MQL589947 NAG589947:NAH589947 NKC589947:NKD589947 NTY589947:NTZ589947 ODU589947:ODV589947 ONQ589947:ONR589947 OXM589947:OXN589947 PHI589947:PHJ589947 PRE589947:PRF589947 QBA589947:QBB589947 QKW589947:QKX589947 QUS589947:QUT589947 REO589947:REP589947 ROK589947:ROL589947 RYG589947:RYH589947 SIC589947:SID589947 SRY589947:SRZ589947 TBU589947:TBV589947 TLQ589947:TLR589947 TVM589947:TVN589947 UFI589947:UFJ589947 UPE589947:UPF589947 UZA589947:UZB589947 VIW589947:VIX589947 VSS589947:VST589947 WCO589947:WCP589947 WMK589947:WML589947 WWG589947:WWH589947 W655483:X655483 JU655483:JV655483 TQ655483:TR655483 ADM655483:ADN655483 ANI655483:ANJ655483 AXE655483:AXF655483 BHA655483:BHB655483 BQW655483:BQX655483 CAS655483:CAT655483 CKO655483:CKP655483 CUK655483:CUL655483 DEG655483:DEH655483 DOC655483:DOD655483 DXY655483:DXZ655483 EHU655483:EHV655483 ERQ655483:ERR655483 FBM655483:FBN655483 FLI655483:FLJ655483 FVE655483:FVF655483 GFA655483:GFB655483 GOW655483:GOX655483 GYS655483:GYT655483 HIO655483:HIP655483 HSK655483:HSL655483 ICG655483:ICH655483 IMC655483:IMD655483 IVY655483:IVZ655483 JFU655483:JFV655483 JPQ655483:JPR655483 JZM655483:JZN655483 KJI655483:KJJ655483 KTE655483:KTF655483 LDA655483:LDB655483 LMW655483:LMX655483 LWS655483:LWT655483 MGO655483:MGP655483 MQK655483:MQL655483 NAG655483:NAH655483 NKC655483:NKD655483 NTY655483:NTZ655483 ODU655483:ODV655483 ONQ655483:ONR655483 OXM655483:OXN655483 PHI655483:PHJ655483 PRE655483:PRF655483 QBA655483:QBB655483 QKW655483:QKX655483 QUS655483:QUT655483 REO655483:REP655483 ROK655483:ROL655483 RYG655483:RYH655483 SIC655483:SID655483 SRY655483:SRZ655483 TBU655483:TBV655483 TLQ655483:TLR655483 TVM655483:TVN655483 UFI655483:UFJ655483 UPE655483:UPF655483 UZA655483:UZB655483 VIW655483:VIX655483 VSS655483:VST655483 WCO655483:WCP655483 WMK655483:WML655483 WWG655483:WWH655483 W721019:X721019 JU721019:JV721019 TQ721019:TR721019 ADM721019:ADN721019 ANI721019:ANJ721019 AXE721019:AXF721019 BHA721019:BHB721019 BQW721019:BQX721019 CAS721019:CAT721019 CKO721019:CKP721019 CUK721019:CUL721019 DEG721019:DEH721019 DOC721019:DOD721019 DXY721019:DXZ721019 EHU721019:EHV721019 ERQ721019:ERR721019 FBM721019:FBN721019 FLI721019:FLJ721019 FVE721019:FVF721019 GFA721019:GFB721019 GOW721019:GOX721019 GYS721019:GYT721019 HIO721019:HIP721019 HSK721019:HSL721019 ICG721019:ICH721019 IMC721019:IMD721019 IVY721019:IVZ721019 JFU721019:JFV721019 JPQ721019:JPR721019 JZM721019:JZN721019 KJI721019:KJJ721019 KTE721019:KTF721019 LDA721019:LDB721019 LMW721019:LMX721019 LWS721019:LWT721019 MGO721019:MGP721019 MQK721019:MQL721019 NAG721019:NAH721019 NKC721019:NKD721019 NTY721019:NTZ721019 ODU721019:ODV721019 ONQ721019:ONR721019 OXM721019:OXN721019 PHI721019:PHJ721019 PRE721019:PRF721019 QBA721019:QBB721019 QKW721019:QKX721019 QUS721019:QUT721019 REO721019:REP721019 ROK721019:ROL721019 RYG721019:RYH721019 SIC721019:SID721019 SRY721019:SRZ721019 TBU721019:TBV721019 TLQ721019:TLR721019 TVM721019:TVN721019 UFI721019:UFJ721019 UPE721019:UPF721019 UZA721019:UZB721019 VIW721019:VIX721019 VSS721019:VST721019 WCO721019:WCP721019 WMK721019:WML721019 WWG721019:WWH721019 W786555:X786555 JU786555:JV786555 TQ786555:TR786555 ADM786555:ADN786555 ANI786555:ANJ786555 AXE786555:AXF786555 BHA786555:BHB786555 BQW786555:BQX786555 CAS786555:CAT786555 CKO786555:CKP786555 CUK786555:CUL786555 DEG786555:DEH786555 DOC786555:DOD786555 DXY786555:DXZ786555 EHU786555:EHV786555 ERQ786555:ERR786555 FBM786555:FBN786555 FLI786555:FLJ786555 FVE786555:FVF786555 GFA786555:GFB786555 GOW786555:GOX786555 GYS786555:GYT786555 HIO786555:HIP786555 HSK786555:HSL786555 ICG786555:ICH786555 IMC786555:IMD786555 IVY786555:IVZ786555 JFU786555:JFV786555 JPQ786555:JPR786555 JZM786555:JZN786555 KJI786555:KJJ786555 KTE786555:KTF786555 LDA786555:LDB786555 LMW786555:LMX786555 LWS786555:LWT786555 MGO786555:MGP786555 MQK786555:MQL786555 NAG786555:NAH786555 NKC786555:NKD786555 NTY786555:NTZ786555 ODU786555:ODV786555 ONQ786555:ONR786555 OXM786555:OXN786555 PHI786555:PHJ786555 PRE786555:PRF786555 QBA786555:QBB786555 QKW786555:QKX786555 QUS786555:QUT786555 REO786555:REP786555 ROK786555:ROL786555 RYG786555:RYH786555 SIC786555:SID786555 SRY786555:SRZ786555 TBU786555:TBV786555 TLQ786555:TLR786555 TVM786555:TVN786555 UFI786555:UFJ786555 UPE786555:UPF786555 UZA786555:UZB786555 VIW786555:VIX786555 VSS786555:VST786555 WCO786555:WCP786555 WMK786555:WML786555 WWG786555:WWH786555 W852091:X852091 JU852091:JV852091 TQ852091:TR852091 ADM852091:ADN852091 ANI852091:ANJ852091 AXE852091:AXF852091 BHA852091:BHB852091 BQW852091:BQX852091 CAS852091:CAT852091 CKO852091:CKP852091 CUK852091:CUL852091 DEG852091:DEH852091 DOC852091:DOD852091 DXY852091:DXZ852091 EHU852091:EHV852091 ERQ852091:ERR852091 FBM852091:FBN852091 FLI852091:FLJ852091 FVE852091:FVF852091 GFA852091:GFB852091 GOW852091:GOX852091 GYS852091:GYT852091 HIO852091:HIP852091 HSK852091:HSL852091 ICG852091:ICH852091 IMC852091:IMD852091 IVY852091:IVZ852091 JFU852091:JFV852091 JPQ852091:JPR852091 JZM852091:JZN852091 KJI852091:KJJ852091 KTE852091:KTF852091 LDA852091:LDB852091 LMW852091:LMX852091 LWS852091:LWT852091 MGO852091:MGP852091 MQK852091:MQL852091 NAG852091:NAH852091 NKC852091:NKD852091 NTY852091:NTZ852091 ODU852091:ODV852091 ONQ852091:ONR852091 OXM852091:OXN852091 PHI852091:PHJ852091 PRE852091:PRF852091 QBA852091:QBB852091 QKW852091:QKX852091 QUS852091:QUT852091 REO852091:REP852091 ROK852091:ROL852091 RYG852091:RYH852091 SIC852091:SID852091 SRY852091:SRZ852091 TBU852091:TBV852091 TLQ852091:TLR852091 TVM852091:TVN852091 UFI852091:UFJ852091 UPE852091:UPF852091 UZA852091:UZB852091 VIW852091:VIX852091 VSS852091:VST852091 WCO852091:WCP852091 WMK852091:WML852091 WWG852091:WWH852091 W917627:X917627 JU917627:JV917627 TQ917627:TR917627 ADM917627:ADN917627 ANI917627:ANJ917627 AXE917627:AXF917627 BHA917627:BHB917627 BQW917627:BQX917627 CAS917627:CAT917627 CKO917627:CKP917627 CUK917627:CUL917627 DEG917627:DEH917627 DOC917627:DOD917627 DXY917627:DXZ917627 EHU917627:EHV917627 ERQ917627:ERR917627 FBM917627:FBN917627 FLI917627:FLJ917627 FVE917627:FVF917627 GFA917627:GFB917627 GOW917627:GOX917627 GYS917627:GYT917627 HIO917627:HIP917627 HSK917627:HSL917627 ICG917627:ICH917627 IMC917627:IMD917627 IVY917627:IVZ917627 JFU917627:JFV917627 JPQ917627:JPR917627 JZM917627:JZN917627 KJI917627:KJJ917627 KTE917627:KTF917627 LDA917627:LDB917627 LMW917627:LMX917627 LWS917627:LWT917627 MGO917627:MGP917627 MQK917627:MQL917627 NAG917627:NAH917627 NKC917627:NKD917627 NTY917627:NTZ917627 ODU917627:ODV917627 ONQ917627:ONR917627 OXM917627:OXN917627 PHI917627:PHJ917627 PRE917627:PRF917627 QBA917627:QBB917627 QKW917627:QKX917627 QUS917627:QUT917627 REO917627:REP917627 ROK917627:ROL917627 RYG917627:RYH917627 SIC917627:SID917627 SRY917627:SRZ917627 TBU917627:TBV917627 TLQ917627:TLR917627 TVM917627:TVN917627 UFI917627:UFJ917627 UPE917627:UPF917627 UZA917627:UZB917627 VIW917627:VIX917627 VSS917627:VST917627 WCO917627:WCP917627 WMK917627:WML917627 WWG917627:WWH917627 W983163:X983163 JU983163:JV983163 TQ983163:TR983163 ADM983163:ADN983163 ANI983163:ANJ983163 AXE983163:AXF983163 BHA983163:BHB983163 BQW983163:BQX983163 CAS983163:CAT983163 CKO983163:CKP983163 CUK983163:CUL983163 DEG983163:DEH983163 DOC983163:DOD983163 DXY983163:DXZ983163 EHU983163:EHV983163 ERQ983163:ERR983163 FBM983163:FBN983163 FLI983163:FLJ983163 FVE983163:FVF983163 GFA983163:GFB983163 GOW983163:GOX983163 GYS983163:GYT983163 HIO983163:HIP983163 HSK983163:HSL983163 ICG983163:ICH983163 IMC983163:IMD983163 IVY983163:IVZ983163 JFU983163:JFV983163 JPQ983163:JPR983163 JZM983163:JZN983163 KJI983163:KJJ983163 KTE983163:KTF983163 LDA983163:LDB983163 LMW983163:LMX983163 LWS983163:LWT983163 MGO983163:MGP983163 MQK983163:MQL983163 NAG983163:NAH983163 NKC983163:NKD983163 NTY983163:NTZ983163 ODU983163:ODV983163 ONQ983163:ONR983163 OXM983163:OXN983163 PHI983163:PHJ983163 PRE983163:PRF983163 QBA983163:QBB983163 QKW983163:QKX983163 QUS983163:QUT983163 REO983163:REP983163 ROK983163:ROL983163 RYG983163:RYH983163 SIC983163:SID983163 SRY983163:SRZ983163 TBU983163:TBV983163 TLQ983163:TLR983163 TVM983163:TVN983163 UFI983163:UFJ983163 UPE983163:UPF983163 UZA983163:UZB983163 VIW983163:VIX983163 VSS983163:VST983163 WCO983163:WCP983163 WMK983163:WML983163 WWG983163:WWH983163" xr:uid="{00000000-0002-0000-0600-000004000000}">
      <formula1>0</formula1>
      <formula2>59</formula2>
    </dataValidation>
    <dataValidation type="list" allowBlank="1" showInputMessage="1" showErrorMessage="1" error="SELECIONE UM MUNICÍPIO DA LISTA!" sqref="WWF37:WWM37 JT11:KA11 TP11:TW11 ADL11:ADS11 ANH11:ANO11 AXD11:AXK11 BGZ11:BHG11 BQV11:BRC11 CAR11:CAY11 CKN11:CKU11 CUJ11:CUQ11 DEF11:DEM11 DOB11:DOI11 DXX11:DYE11 EHT11:EIA11 ERP11:ERW11 FBL11:FBS11 FLH11:FLO11 FVD11:FVK11 GEZ11:GFG11 GOV11:GPC11 GYR11:GYY11 HIN11:HIU11 HSJ11:HSQ11 ICF11:ICM11 IMB11:IMI11 IVX11:IWE11 JFT11:JGA11 JPP11:JPW11 JZL11:JZS11 KJH11:KJO11 KTD11:KTK11 LCZ11:LDG11 LMV11:LNC11 LWR11:LWY11 MGN11:MGU11 MQJ11:MQQ11 NAF11:NAM11 NKB11:NKI11 NTX11:NUE11 ODT11:OEA11 ONP11:ONW11 OXL11:OXS11 PHH11:PHO11 PRD11:PRK11 QAZ11:QBG11 QKV11:QLC11 QUR11:QUY11 REN11:REU11 ROJ11:ROQ11 RYF11:RYM11 SIB11:SII11 SRX11:SSE11 TBT11:TCA11 TLP11:TLW11 TVL11:TVS11 UFH11:UFO11 UPD11:UPK11 UYZ11:UZG11 VIV11:VJC11 VSR11:VSY11 WCN11:WCU11 WMJ11:WMQ11 WWF11:WWM11 TP24:TW24 ADL24:ADS24 ANH24:ANO24 AXD24:AXK24 BGZ24:BHG24 BQV24:BRC24 CAR24:CAY24 CKN24:CKU24 CUJ24:CUQ24 DEF24:DEM24 DOB24:DOI24 DXX24:DYE24 EHT24:EIA24 ERP24:ERW24 FBL24:FBS24 FLH24:FLO24 FVD24:FVK24 GEZ24:GFG24 GOV24:GPC24 GYR24:GYY24 HIN24:HIU24 HSJ24:HSQ24 ICF24:ICM24 IMB24:IMI24 IVX24:IWE24 JFT24:JGA24 JPP24:JPW24 JZL24:JZS24 KJH24:KJO24 KTD24:KTK24 LCZ24:LDG24 LMV24:LNC24 LWR24:LWY24 MGN24:MGU24 MQJ24:MQQ24 NAF24:NAM24 NKB24:NKI24 NTX24:NUE24 ODT24:OEA24 ONP24:ONW24 OXL24:OXS24 PHH24:PHO24 PRD24:PRK24 QAZ24:QBG24 QKV24:QLC24 QUR24:QUY24 REN24:REU24 ROJ24:ROQ24 RYF24:RYM24 SIB24:SII24 SRX24:SSE24 TBT24:TCA24 TLP24:TLW24 TVL24:TVS24 UFH24:UFO24 UPD24:UPK24 UYZ24:UZG24 VIV24:VJC24 VSR24:VSY24 WCN24:WCU24 WMJ24:WMQ24 WWF24:WWM24 V65649:AC65649 JT65649:KA65649 TP65649:TW65649 ADL65649:ADS65649 ANH65649:ANO65649 AXD65649:AXK65649 BGZ65649:BHG65649 BQV65649:BRC65649 CAR65649:CAY65649 CKN65649:CKU65649 CUJ65649:CUQ65649 DEF65649:DEM65649 DOB65649:DOI65649 DXX65649:DYE65649 EHT65649:EIA65649 ERP65649:ERW65649 FBL65649:FBS65649 FLH65649:FLO65649 FVD65649:FVK65649 GEZ65649:GFG65649 GOV65649:GPC65649 GYR65649:GYY65649 HIN65649:HIU65649 HSJ65649:HSQ65649 ICF65649:ICM65649 IMB65649:IMI65649 IVX65649:IWE65649 JFT65649:JGA65649 JPP65649:JPW65649 JZL65649:JZS65649 KJH65649:KJO65649 KTD65649:KTK65649 LCZ65649:LDG65649 LMV65649:LNC65649 LWR65649:LWY65649 MGN65649:MGU65649 MQJ65649:MQQ65649 NAF65649:NAM65649 NKB65649:NKI65649 NTX65649:NUE65649 ODT65649:OEA65649 ONP65649:ONW65649 OXL65649:OXS65649 PHH65649:PHO65649 PRD65649:PRK65649 QAZ65649:QBG65649 QKV65649:QLC65649 QUR65649:QUY65649 REN65649:REU65649 ROJ65649:ROQ65649 RYF65649:RYM65649 SIB65649:SII65649 SRX65649:SSE65649 TBT65649:TCA65649 TLP65649:TLW65649 TVL65649:TVS65649 UFH65649:UFO65649 UPD65649:UPK65649 UYZ65649:UZG65649 VIV65649:VJC65649 VSR65649:VSY65649 WCN65649:WCU65649 WMJ65649:WMQ65649 WWF65649:WWM65649 V131185:AC131185 JT131185:KA131185 TP131185:TW131185 ADL131185:ADS131185 ANH131185:ANO131185 AXD131185:AXK131185 BGZ131185:BHG131185 BQV131185:BRC131185 CAR131185:CAY131185 CKN131185:CKU131185 CUJ131185:CUQ131185 DEF131185:DEM131185 DOB131185:DOI131185 DXX131185:DYE131185 EHT131185:EIA131185 ERP131185:ERW131185 FBL131185:FBS131185 FLH131185:FLO131185 FVD131185:FVK131185 GEZ131185:GFG131185 GOV131185:GPC131185 GYR131185:GYY131185 HIN131185:HIU131185 HSJ131185:HSQ131185 ICF131185:ICM131185 IMB131185:IMI131185 IVX131185:IWE131185 JFT131185:JGA131185 JPP131185:JPW131185 JZL131185:JZS131185 KJH131185:KJO131185 KTD131185:KTK131185 LCZ131185:LDG131185 LMV131185:LNC131185 LWR131185:LWY131185 MGN131185:MGU131185 MQJ131185:MQQ131185 NAF131185:NAM131185 NKB131185:NKI131185 NTX131185:NUE131185 ODT131185:OEA131185 ONP131185:ONW131185 OXL131185:OXS131185 PHH131185:PHO131185 PRD131185:PRK131185 QAZ131185:QBG131185 QKV131185:QLC131185 QUR131185:QUY131185 REN131185:REU131185 ROJ131185:ROQ131185 RYF131185:RYM131185 SIB131185:SII131185 SRX131185:SSE131185 TBT131185:TCA131185 TLP131185:TLW131185 TVL131185:TVS131185 UFH131185:UFO131185 UPD131185:UPK131185 UYZ131185:UZG131185 VIV131185:VJC131185 VSR131185:VSY131185 WCN131185:WCU131185 WMJ131185:WMQ131185 WWF131185:WWM131185 V196721:AC196721 JT196721:KA196721 TP196721:TW196721 ADL196721:ADS196721 ANH196721:ANO196721 AXD196721:AXK196721 BGZ196721:BHG196721 BQV196721:BRC196721 CAR196721:CAY196721 CKN196721:CKU196721 CUJ196721:CUQ196721 DEF196721:DEM196721 DOB196721:DOI196721 DXX196721:DYE196721 EHT196721:EIA196721 ERP196721:ERW196721 FBL196721:FBS196721 FLH196721:FLO196721 FVD196721:FVK196721 GEZ196721:GFG196721 GOV196721:GPC196721 GYR196721:GYY196721 HIN196721:HIU196721 HSJ196721:HSQ196721 ICF196721:ICM196721 IMB196721:IMI196721 IVX196721:IWE196721 JFT196721:JGA196721 JPP196721:JPW196721 JZL196721:JZS196721 KJH196721:KJO196721 KTD196721:KTK196721 LCZ196721:LDG196721 LMV196721:LNC196721 LWR196721:LWY196721 MGN196721:MGU196721 MQJ196721:MQQ196721 NAF196721:NAM196721 NKB196721:NKI196721 NTX196721:NUE196721 ODT196721:OEA196721 ONP196721:ONW196721 OXL196721:OXS196721 PHH196721:PHO196721 PRD196721:PRK196721 QAZ196721:QBG196721 QKV196721:QLC196721 QUR196721:QUY196721 REN196721:REU196721 ROJ196721:ROQ196721 RYF196721:RYM196721 SIB196721:SII196721 SRX196721:SSE196721 TBT196721:TCA196721 TLP196721:TLW196721 TVL196721:TVS196721 UFH196721:UFO196721 UPD196721:UPK196721 UYZ196721:UZG196721 VIV196721:VJC196721 VSR196721:VSY196721 WCN196721:WCU196721 WMJ196721:WMQ196721 WWF196721:WWM196721 V262257:AC262257 JT262257:KA262257 TP262257:TW262257 ADL262257:ADS262257 ANH262257:ANO262257 AXD262257:AXK262257 BGZ262257:BHG262257 BQV262257:BRC262257 CAR262257:CAY262257 CKN262257:CKU262257 CUJ262257:CUQ262257 DEF262257:DEM262257 DOB262257:DOI262257 DXX262257:DYE262257 EHT262257:EIA262257 ERP262257:ERW262257 FBL262257:FBS262257 FLH262257:FLO262257 FVD262257:FVK262257 GEZ262257:GFG262257 GOV262257:GPC262257 GYR262257:GYY262257 HIN262257:HIU262257 HSJ262257:HSQ262257 ICF262257:ICM262257 IMB262257:IMI262257 IVX262257:IWE262257 JFT262257:JGA262257 JPP262257:JPW262257 JZL262257:JZS262257 KJH262257:KJO262257 KTD262257:KTK262257 LCZ262257:LDG262257 LMV262257:LNC262257 LWR262257:LWY262257 MGN262257:MGU262257 MQJ262257:MQQ262257 NAF262257:NAM262257 NKB262257:NKI262257 NTX262257:NUE262257 ODT262257:OEA262257 ONP262257:ONW262257 OXL262257:OXS262257 PHH262257:PHO262257 PRD262257:PRK262257 QAZ262257:QBG262257 QKV262257:QLC262257 QUR262257:QUY262257 REN262257:REU262257 ROJ262257:ROQ262257 RYF262257:RYM262257 SIB262257:SII262257 SRX262257:SSE262257 TBT262257:TCA262257 TLP262257:TLW262257 TVL262257:TVS262257 UFH262257:UFO262257 UPD262257:UPK262257 UYZ262257:UZG262257 VIV262257:VJC262257 VSR262257:VSY262257 WCN262257:WCU262257 WMJ262257:WMQ262257 WWF262257:WWM262257 V327793:AC327793 JT327793:KA327793 TP327793:TW327793 ADL327793:ADS327793 ANH327793:ANO327793 AXD327793:AXK327793 BGZ327793:BHG327793 BQV327793:BRC327793 CAR327793:CAY327793 CKN327793:CKU327793 CUJ327793:CUQ327793 DEF327793:DEM327793 DOB327793:DOI327793 DXX327793:DYE327793 EHT327793:EIA327793 ERP327793:ERW327793 FBL327793:FBS327793 FLH327793:FLO327793 FVD327793:FVK327793 GEZ327793:GFG327793 GOV327793:GPC327793 GYR327793:GYY327793 HIN327793:HIU327793 HSJ327793:HSQ327793 ICF327793:ICM327793 IMB327793:IMI327793 IVX327793:IWE327793 JFT327793:JGA327793 JPP327793:JPW327793 JZL327793:JZS327793 KJH327793:KJO327793 KTD327793:KTK327793 LCZ327793:LDG327793 LMV327793:LNC327793 LWR327793:LWY327793 MGN327793:MGU327793 MQJ327793:MQQ327793 NAF327793:NAM327793 NKB327793:NKI327793 NTX327793:NUE327793 ODT327793:OEA327793 ONP327793:ONW327793 OXL327793:OXS327793 PHH327793:PHO327793 PRD327793:PRK327793 QAZ327793:QBG327793 QKV327793:QLC327793 QUR327793:QUY327793 REN327793:REU327793 ROJ327793:ROQ327793 RYF327793:RYM327793 SIB327793:SII327793 SRX327793:SSE327793 TBT327793:TCA327793 TLP327793:TLW327793 TVL327793:TVS327793 UFH327793:UFO327793 UPD327793:UPK327793 UYZ327793:UZG327793 VIV327793:VJC327793 VSR327793:VSY327793 WCN327793:WCU327793 WMJ327793:WMQ327793 WWF327793:WWM327793 V393329:AC393329 JT393329:KA393329 TP393329:TW393329 ADL393329:ADS393329 ANH393329:ANO393329 AXD393329:AXK393329 BGZ393329:BHG393329 BQV393329:BRC393329 CAR393329:CAY393329 CKN393329:CKU393329 CUJ393329:CUQ393329 DEF393329:DEM393329 DOB393329:DOI393329 DXX393329:DYE393329 EHT393329:EIA393329 ERP393329:ERW393329 FBL393329:FBS393329 FLH393329:FLO393329 FVD393329:FVK393329 GEZ393329:GFG393329 GOV393329:GPC393329 GYR393329:GYY393329 HIN393329:HIU393329 HSJ393329:HSQ393329 ICF393329:ICM393329 IMB393329:IMI393329 IVX393329:IWE393329 JFT393329:JGA393329 JPP393329:JPW393329 JZL393329:JZS393329 KJH393329:KJO393329 KTD393329:KTK393329 LCZ393329:LDG393329 LMV393329:LNC393329 LWR393329:LWY393329 MGN393329:MGU393329 MQJ393329:MQQ393329 NAF393329:NAM393329 NKB393329:NKI393329 NTX393329:NUE393329 ODT393329:OEA393329 ONP393329:ONW393329 OXL393329:OXS393329 PHH393329:PHO393329 PRD393329:PRK393329 QAZ393329:QBG393329 QKV393329:QLC393329 QUR393329:QUY393329 REN393329:REU393329 ROJ393329:ROQ393329 RYF393329:RYM393329 SIB393329:SII393329 SRX393329:SSE393329 TBT393329:TCA393329 TLP393329:TLW393329 TVL393329:TVS393329 UFH393329:UFO393329 UPD393329:UPK393329 UYZ393329:UZG393329 VIV393329:VJC393329 VSR393329:VSY393329 WCN393329:WCU393329 WMJ393329:WMQ393329 WWF393329:WWM393329 V458865:AC458865 JT458865:KA458865 TP458865:TW458865 ADL458865:ADS458865 ANH458865:ANO458865 AXD458865:AXK458865 BGZ458865:BHG458865 BQV458865:BRC458865 CAR458865:CAY458865 CKN458865:CKU458865 CUJ458865:CUQ458865 DEF458865:DEM458865 DOB458865:DOI458865 DXX458865:DYE458865 EHT458865:EIA458865 ERP458865:ERW458865 FBL458865:FBS458865 FLH458865:FLO458865 FVD458865:FVK458865 GEZ458865:GFG458865 GOV458865:GPC458865 GYR458865:GYY458865 HIN458865:HIU458865 HSJ458865:HSQ458865 ICF458865:ICM458865 IMB458865:IMI458865 IVX458865:IWE458865 JFT458865:JGA458865 JPP458865:JPW458865 JZL458865:JZS458865 KJH458865:KJO458865 KTD458865:KTK458865 LCZ458865:LDG458865 LMV458865:LNC458865 LWR458865:LWY458865 MGN458865:MGU458865 MQJ458865:MQQ458865 NAF458865:NAM458865 NKB458865:NKI458865 NTX458865:NUE458865 ODT458865:OEA458865 ONP458865:ONW458865 OXL458865:OXS458865 PHH458865:PHO458865 PRD458865:PRK458865 QAZ458865:QBG458865 QKV458865:QLC458865 QUR458865:QUY458865 REN458865:REU458865 ROJ458865:ROQ458865 RYF458865:RYM458865 SIB458865:SII458865 SRX458865:SSE458865 TBT458865:TCA458865 TLP458865:TLW458865 TVL458865:TVS458865 UFH458865:UFO458865 UPD458865:UPK458865 UYZ458865:UZG458865 VIV458865:VJC458865 VSR458865:VSY458865 WCN458865:WCU458865 WMJ458865:WMQ458865 WWF458865:WWM458865 V524401:AC524401 JT524401:KA524401 TP524401:TW524401 ADL524401:ADS524401 ANH524401:ANO524401 AXD524401:AXK524401 BGZ524401:BHG524401 BQV524401:BRC524401 CAR524401:CAY524401 CKN524401:CKU524401 CUJ524401:CUQ524401 DEF524401:DEM524401 DOB524401:DOI524401 DXX524401:DYE524401 EHT524401:EIA524401 ERP524401:ERW524401 FBL524401:FBS524401 FLH524401:FLO524401 FVD524401:FVK524401 GEZ524401:GFG524401 GOV524401:GPC524401 GYR524401:GYY524401 HIN524401:HIU524401 HSJ524401:HSQ524401 ICF524401:ICM524401 IMB524401:IMI524401 IVX524401:IWE524401 JFT524401:JGA524401 JPP524401:JPW524401 JZL524401:JZS524401 KJH524401:KJO524401 KTD524401:KTK524401 LCZ524401:LDG524401 LMV524401:LNC524401 LWR524401:LWY524401 MGN524401:MGU524401 MQJ524401:MQQ524401 NAF524401:NAM524401 NKB524401:NKI524401 NTX524401:NUE524401 ODT524401:OEA524401 ONP524401:ONW524401 OXL524401:OXS524401 PHH524401:PHO524401 PRD524401:PRK524401 QAZ524401:QBG524401 QKV524401:QLC524401 QUR524401:QUY524401 REN524401:REU524401 ROJ524401:ROQ524401 RYF524401:RYM524401 SIB524401:SII524401 SRX524401:SSE524401 TBT524401:TCA524401 TLP524401:TLW524401 TVL524401:TVS524401 UFH524401:UFO524401 UPD524401:UPK524401 UYZ524401:UZG524401 VIV524401:VJC524401 VSR524401:VSY524401 WCN524401:WCU524401 WMJ524401:WMQ524401 WWF524401:WWM524401 V589937:AC589937 JT589937:KA589937 TP589937:TW589937 ADL589937:ADS589937 ANH589937:ANO589937 AXD589937:AXK589937 BGZ589937:BHG589937 BQV589937:BRC589937 CAR589937:CAY589937 CKN589937:CKU589937 CUJ589937:CUQ589937 DEF589937:DEM589937 DOB589937:DOI589937 DXX589937:DYE589937 EHT589937:EIA589937 ERP589937:ERW589937 FBL589937:FBS589937 FLH589937:FLO589937 FVD589937:FVK589937 GEZ589937:GFG589937 GOV589937:GPC589937 GYR589937:GYY589937 HIN589937:HIU589937 HSJ589937:HSQ589937 ICF589937:ICM589937 IMB589937:IMI589937 IVX589937:IWE589937 JFT589937:JGA589937 JPP589937:JPW589937 JZL589937:JZS589937 KJH589937:KJO589937 KTD589937:KTK589937 LCZ589937:LDG589937 LMV589937:LNC589937 LWR589937:LWY589937 MGN589937:MGU589937 MQJ589937:MQQ589937 NAF589937:NAM589937 NKB589937:NKI589937 NTX589937:NUE589937 ODT589937:OEA589937 ONP589937:ONW589937 OXL589937:OXS589937 PHH589937:PHO589937 PRD589937:PRK589937 QAZ589937:QBG589937 QKV589937:QLC589937 QUR589937:QUY589937 REN589937:REU589937 ROJ589937:ROQ589937 RYF589937:RYM589937 SIB589937:SII589937 SRX589937:SSE589937 TBT589937:TCA589937 TLP589937:TLW589937 TVL589937:TVS589937 UFH589937:UFO589937 UPD589937:UPK589937 UYZ589937:UZG589937 VIV589937:VJC589937 VSR589937:VSY589937 WCN589937:WCU589937 WMJ589937:WMQ589937 WWF589937:WWM589937 V655473:AC655473 JT655473:KA655473 TP655473:TW655473 ADL655473:ADS655473 ANH655473:ANO655473 AXD655473:AXK655473 BGZ655473:BHG655473 BQV655473:BRC655473 CAR655473:CAY655473 CKN655473:CKU655473 CUJ655473:CUQ655473 DEF655473:DEM655473 DOB655473:DOI655473 DXX655473:DYE655473 EHT655473:EIA655473 ERP655473:ERW655473 FBL655473:FBS655473 FLH655473:FLO655473 FVD655473:FVK655473 GEZ655473:GFG655473 GOV655473:GPC655473 GYR655473:GYY655473 HIN655473:HIU655473 HSJ655473:HSQ655473 ICF655473:ICM655473 IMB655473:IMI655473 IVX655473:IWE655473 JFT655473:JGA655473 JPP655473:JPW655473 JZL655473:JZS655473 KJH655473:KJO655473 KTD655473:KTK655473 LCZ655473:LDG655473 LMV655473:LNC655473 LWR655473:LWY655473 MGN655473:MGU655473 MQJ655473:MQQ655473 NAF655473:NAM655473 NKB655473:NKI655473 NTX655473:NUE655473 ODT655473:OEA655473 ONP655473:ONW655473 OXL655473:OXS655473 PHH655473:PHO655473 PRD655473:PRK655473 QAZ655473:QBG655473 QKV655473:QLC655473 QUR655473:QUY655473 REN655473:REU655473 ROJ655473:ROQ655473 RYF655473:RYM655473 SIB655473:SII655473 SRX655473:SSE655473 TBT655473:TCA655473 TLP655473:TLW655473 TVL655473:TVS655473 UFH655473:UFO655473 UPD655473:UPK655473 UYZ655473:UZG655473 VIV655473:VJC655473 VSR655473:VSY655473 WCN655473:WCU655473 WMJ655473:WMQ655473 WWF655473:WWM655473 V721009:AC721009 JT721009:KA721009 TP721009:TW721009 ADL721009:ADS721009 ANH721009:ANO721009 AXD721009:AXK721009 BGZ721009:BHG721009 BQV721009:BRC721009 CAR721009:CAY721009 CKN721009:CKU721009 CUJ721009:CUQ721009 DEF721009:DEM721009 DOB721009:DOI721009 DXX721009:DYE721009 EHT721009:EIA721009 ERP721009:ERW721009 FBL721009:FBS721009 FLH721009:FLO721009 FVD721009:FVK721009 GEZ721009:GFG721009 GOV721009:GPC721009 GYR721009:GYY721009 HIN721009:HIU721009 HSJ721009:HSQ721009 ICF721009:ICM721009 IMB721009:IMI721009 IVX721009:IWE721009 JFT721009:JGA721009 JPP721009:JPW721009 JZL721009:JZS721009 KJH721009:KJO721009 KTD721009:KTK721009 LCZ721009:LDG721009 LMV721009:LNC721009 LWR721009:LWY721009 MGN721009:MGU721009 MQJ721009:MQQ721009 NAF721009:NAM721009 NKB721009:NKI721009 NTX721009:NUE721009 ODT721009:OEA721009 ONP721009:ONW721009 OXL721009:OXS721009 PHH721009:PHO721009 PRD721009:PRK721009 QAZ721009:QBG721009 QKV721009:QLC721009 QUR721009:QUY721009 REN721009:REU721009 ROJ721009:ROQ721009 RYF721009:RYM721009 SIB721009:SII721009 SRX721009:SSE721009 TBT721009:TCA721009 TLP721009:TLW721009 TVL721009:TVS721009 UFH721009:UFO721009 UPD721009:UPK721009 UYZ721009:UZG721009 VIV721009:VJC721009 VSR721009:VSY721009 WCN721009:WCU721009 WMJ721009:WMQ721009 WWF721009:WWM721009 V786545:AC786545 JT786545:KA786545 TP786545:TW786545 ADL786545:ADS786545 ANH786545:ANO786545 AXD786545:AXK786545 BGZ786545:BHG786545 BQV786545:BRC786545 CAR786545:CAY786545 CKN786545:CKU786545 CUJ786545:CUQ786545 DEF786545:DEM786545 DOB786545:DOI786545 DXX786545:DYE786545 EHT786545:EIA786545 ERP786545:ERW786545 FBL786545:FBS786545 FLH786545:FLO786545 FVD786545:FVK786545 GEZ786545:GFG786545 GOV786545:GPC786545 GYR786545:GYY786545 HIN786545:HIU786545 HSJ786545:HSQ786545 ICF786545:ICM786545 IMB786545:IMI786545 IVX786545:IWE786545 JFT786545:JGA786545 JPP786545:JPW786545 JZL786545:JZS786545 KJH786545:KJO786545 KTD786545:KTK786545 LCZ786545:LDG786545 LMV786545:LNC786545 LWR786545:LWY786545 MGN786545:MGU786545 MQJ786545:MQQ786545 NAF786545:NAM786545 NKB786545:NKI786545 NTX786545:NUE786545 ODT786545:OEA786545 ONP786545:ONW786545 OXL786545:OXS786545 PHH786545:PHO786545 PRD786545:PRK786545 QAZ786545:QBG786545 QKV786545:QLC786545 QUR786545:QUY786545 REN786545:REU786545 ROJ786545:ROQ786545 RYF786545:RYM786545 SIB786545:SII786545 SRX786545:SSE786545 TBT786545:TCA786545 TLP786545:TLW786545 TVL786545:TVS786545 UFH786545:UFO786545 UPD786545:UPK786545 UYZ786545:UZG786545 VIV786545:VJC786545 VSR786545:VSY786545 WCN786545:WCU786545 WMJ786545:WMQ786545 WWF786545:WWM786545 V852081:AC852081 JT852081:KA852081 TP852081:TW852081 ADL852081:ADS852081 ANH852081:ANO852081 AXD852081:AXK852081 BGZ852081:BHG852081 BQV852081:BRC852081 CAR852081:CAY852081 CKN852081:CKU852081 CUJ852081:CUQ852081 DEF852081:DEM852081 DOB852081:DOI852081 DXX852081:DYE852081 EHT852081:EIA852081 ERP852081:ERW852081 FBL852081:FBS852081 FLH852081:FLO852081 FVD852081:FVK852081 GEZ852081:GFG852081 GOV852081:GPC852081 GYR852081:GYY852081 HIN852081:HIU852081 HSJ852081:HSQ852081 ICF852081:ICM852081 IMB852081:IMI852081 IVX852081:IWE852081 JFT852081:JGA852081 JPP852081:JPW852081 JZL852081:JZS852081 KJH852081:KJO852081 KTD852081:KTK852081 LCZ852081:LDG852081 LMV852081:LNC852081 LWR852081:LWY852081 MGN852081:MGU852081 MQJ852081:MQQ852081 NAF852081:NAM852081 NKB852081:NKI852081 NTX852081:NUE852081 ODT852081:OEA852081 ONP852081:ONW852081 OXL852081:OXS852081 PHH852081:PHO852081 PRD852081:PRK852081 QAZ852081:QBG852081 QKV852081:QLC852081 QUR852081:QUY852081 REN852081:REU852081 ROJ852081:ROQ852081 RYF852081:RYM852081 SIB852081:SII852081 SRX852081:SSE852081 TBT852081:TCA852081 TLP852081:TLW852081 TVL852081:TVS852081 UFH852081:UFO852081 UPD852081:UPK852081 UYZ852081:UZG852081 VIV852081:VJC852081 VSR852081:VSY852081 WCN852081:WCU852081 WMJ852081:WMQ852081 WWF852081:WWM852081 V917617:AC917617 JT917617:KA917617 TP917617:TW917617 ADL917617:ADS917617 ANH917617:ANO917617 AXD917617:AXK917617 BGZ917617:BHG917617 BQV917617:BRC917617 CAR917617:CAY917617 CKN917617:CKU917617 CUJ917617:CUQ917617 DEF917617:DEM917617 DOB917617:DOI917617 DXX917617:DYE917617 EHT917617:EIA917617 ERP917617:ERW917617 FBL917617:FBS917617 FLH917617:FLO917617 FVD917617:FVK917617 GEZ917617:GFG917617 GOV917617:GPC917617 GYR917617:GYY917617 HIN917617:HIU917617 HSJ917617:HSQ917617 ICF917617:ICM917617 IMB917617:IMI917617 IVX917617:IWE917617 JFT917617:JGA917617 JPP917617:JPW917617 JZL917617:JZS917617 KJH917617:KJO917617 KTD917617:KTK917617 LCZ917617:LDG917617 LMV917617:LNC917617 LWR917617:LWY917617 MGN917617:MGU917617 MQJ917617:MQQ917617 NAF917617:NAM917617 NKB917617:NKI917617 NTX917617:NUE917617 ODT917617:OEA917617 ONP917617:ONW917617 OXL917617:OXS917617 PHH917617:PHO917617 PRD917617:PRK917617 QAZ917617:QBG917617 QKV917617:QLC917617 QUR917617:QUY917617 REN917617:REU917617 ROJ917617:ROQ917617 RYF917617:RYM917617 SIB917617:SII917617 SRX917617:SSE917617 TBT917617:TCA917617 TLP917617:TLW917617 TVL917617:TVS917617 UFH917617:UFO917617 UPD917617:UPK917617 UYZ917617:UZG917617 VIV917617:VJC917617 VSR917617:VSY917617 WCN917617:WCU917617 WMJ917617:WMQ917617 WWF917617:WWM917617 V983153:AC983153 JT983153:KA983153 TP983153:TW983153 ADL983153:ADS983153 ANH983153:ANO983153 AXD983153:AXK983153 BGZ983153:BHG983153 BQV983153:BRC983153 CAR983153:CAY983153 CKN983153:CKU983153 CUJ983153:CUQ983153 DEF983153:DEM983153 DOB983153:DOI983153 DXX983153:DYE983153 EHT983153:EIA983153 ERP983153:ERW983153 FBL983153:FBS983153 FLH983153:FLO983153 FVD983153:FVK983153 GEZ983153:GFG983153 GOV983153:GPC983153 GYR983153:GYY983153 HIN983153:HIU983153 HSJ983153:HSQ983153 ICF983153:ICM983153 IMB983153:IMI983153 IVX983153:IWE983153 JFT983153:JGA983153 JPP983153:JPW983153 JZL983153:JZS983153 KJH983153:KJO983153 KTD983153:KTK983153 LCZ983153:LDG983153 LMV983153:LNC983153 LWR983153:LWY983153 MGN983153:MGU983153 MQJ983153:MQQ983153 NAF983153:NAM983153 NKB983153:NKI983153 NTX983153:NUE983153 ODT983153:OEA983153 ONP983153:ONW983153 OXL983153:OXS983153 PHH983153:PHO983153 PRD983153:PRK983153 QAZ983153:QBG983153 QKV983153:QLC983153 QUR983153:QUY983153 REN983153:REU983153 ROJ983153:ROQ983153 RYF983153:RYM983153 SIB983153:SII983153 SRX983153:SSE983153 TBT983153:TCA983153 TLP983153:TLW983153 TVL983153:TVS983153 UFH983153:UFO983153 UPD983153:UPK983153 UYZ983153:UZG983153 VIV983153:VJC983153 VSR983153:VSY983153 WCN983153:WCU983153 WMJ983153:WMQ983153 WWF983153:WWM983153 JT24:KA24 JT37:KA37 TP37:TW37 ADL37:ADS37 ANH37:ANO37 AXD37:AXK37 BGZ37:BHG37 BQV37:BRC37 CAR37:CAY37 CKN37:CKU37 CUJ37:CUQ37 DEF37:DEM37 DOB37:DOI37 DXX37:DYE37 EHT37:EIA37 ERP37:ERW37 FBL37:FBS37 FLH37:FLO37 FVD37:FVK37 GEZ37:GFG37 GOV37:GPC37 GYR37:GYY37 HIN37:HIU37 HSJ37:HSQ37 ICF37:ICM37 IMB37:IMI37 IVX37:IWE37 JFT37:JGA37 JPP37:JPW37 JZL37:JZS37 KJH37:KJO37 KTD37:KTK37 LCZ37:LDG37 LMV37:LNC37 LWR37:LWY37 MGN37:MGU37 MQJ37:MQQ37 NAF37:NAM37 NKB37:NKI37 NTX37:NUE37 ODT37:OEA37 ONP37:ONW37 OXL37:OXS37 PHH37:PHO37 PRD37:PRK37 QAZ37:QBG37 QKV37:QLC37 QUR37:QUY37 REN37:REU37 ROJ37:ROQ37 RYF37:RYM37 SIB37:SII37 SRX37:SSE37 TBT37:TCA37 TLP37:TLW37 TVL37:TVS37 UFH37:UFO37 UPD37:UPK37 UYZ37:UZG37 VIV37:VJC37 VSR37:VSY37 WCN37:WCU37 WMJ37:WMQ37" xr:uid="{00000000-0002-0000-0600-000005000000}">
      <formula1>$U$160:$U$1013</formula1>
    </dataValidation>
    <dataValidation type="list" allowBlank="1" showInputMessage="1" showErrorMessage="1" error="Selecionar classe de acordo com DN COPAM nº 74/2004 (classes 3, 4, 5 e 6)" prompt="Selecionar classe do empreendimento" sqref="WVU983175:WWA983175 K65671:Q65671 JI65671:JO65671 TE65671:TK65671 ADA65671:ADG65671 AMW65671:ANC65671 AWS65671:AWY65671 BGO65671:BGU65671 BQK65671:BQQ65671 CAG65671:CAM65671 CKC65671:CKI65671 CTY65671:CUE65671 DDU65671:DEA65671 DNQ65671:DNW65671 DXM65671:DXS65671 EHI65671:EHO65671 ERE65671:ERK65671 FBA65671:FBG65671 FKW65671:FLC65671 FUS65671:FUY65671 GEO65671:GEU65671 GOK65671:GOQ65671 GYG65671:GYM65671 HIC65671:HII65671 HRY65671:HSE65671 IBU65671:ICA65671 ILQ65671:ILW65671 IVM65671:IVS65671 JFI65671:JFO65671 JPE65671:JPK65671 JZA65671:JZG65671 KIW65671:KJC65671 KSS65671:KSY65671 LCO65671:LCU65671 LMK65671:LMQ65671 LWG65671:LWM65671 MGC65671:MGI65671 MPY65671:MQE65671 MZU65671:NAA65671 NJQ65671:NJW65671 NTM65671:NTS65671 ODI65671:ODO65671 ONE65671:ONK65671 OXA65671:OXG65671 PGW65671:PHC65671 PQS65671:PQY65671 QAO65671:QAU65671 QKK65671:QKQ65671 QUG65671:QUM65671 REC65671:REI65671 RNY65671:ROE65671 RXU65671:RYA65671 SHQ65671:SHW65671 SRM65671:SRS65671 TBI65671:TBO65671 TLE65671:TLK65671 TVA65671:TVG65671 UEW65671:UFC65671 UOS65671:UOY65671 UYO65671:UYU65671 VIK65671:VIQ65671 VSG65671:VSM65671 WCC65671:WCI65671 WLY65671:WME65671 WVU65671:WWA65671 K131207:Q131207 JI131207:JO131207 TE131207:TK131207 ADA131207:ADG131207 AMW131207:ANC131207 AWS131207:AWY131207 BGO131207:BGU131207 BQK131207:BQQ131207 CAG131207:CAM131207 CKC131207:CKI131207 CTY131207:CUE131207 DDU131207:DEA131207 DNQ131207:DNW131207 DXM131207:DXS131207 EHI131207:EHO131207 ERE131207:ERK131207 FBA131207:FBG131207 FKW131207:FLC131207 FUS131207:FUY131207 GEO131207:GEU131207 GOK131207:GOQ131207 GYG131207:GYM131207 HIC131207:HII131207 HRY131207:HSE131207 IBU131207:ICA131207 ILQ131207:ILW131207 IVM131207:IVS131207 JFI131207:JFO131207 JPE131207:JPK131207 JZA131207:JZG131207 KIW131207:KJC131207 KSS131207:KSY131207 LCO131207:LCU131207 LMK131207:LMQ131207 LWG131207:LWM131207 MGC131207:MGI131207 MPY131207:MQE131207 MZU131207:NAA131207 NJQ131207:NJW131207 NTM131207:NTS131207 ODI131207:ODO131207 ONE131207:ONK131207 OXA131207:OXG131207 PGW131207:PHC131207 PQS131207:PQY131207 QAO131207:QAU131207 QKK131207:QKQ131207 QUG131207:QUM131207 REC131207:REI131207 RNY131207:ROE131207 RXU131207:RYA131207 SHQ131207:SHW131207 SRM131207:SRS131207 TBI131207:TBO131207 TLE131207:TLK131207 TVA131207:TVG131207 UEW131207:UFC131207 UOS131207:UOY131207 UYO131207:UYU131207 VIK131207:VIQ131207 VSG131207:VSM131207 WCC131207:WCI131207 WLY131207:WME131207 WVU131207:WWA131207 K196743:Q196743 JI196743:JO196743 TE196743:TK196743 ADA196743:ADG196743 AMW196743:ANC196743 AWS196743:AWY196743 BGO196743:BGU196743 BQK196743:BQQ196743 CAG196743:CAM196743 CKC196743:CKI196743 CTY196743:CUE196743 DDU196743:DEA196743 DNQ196743:DNW196743 DXM196743:DXS196743 EHI196743:EHO196743 ERE196743:ERK196743 FBA196743:FBG196743 FKW196743:FLC196743 FUS196743:FUY196743 GEO196743:GEU196743 GOK196743:GOQ196743 GYG196743:GYM196743 HIC196743:HII196743 HRY196743:HSE196743 IBU196743:ICA196743 ILQ196743:ILW196743 IVM196743:IVS196743 JFI196743:JFO196743 JPE196743:JPK196743 JZA196743:JZG196743 KIW196743:KJC196743 KSS196743:KSY196743 LCO196743:LCU196743 LMK196743:LMQ196743 LWG196743:LWM196743 MGC196743:MGI196743 MPY196743:MQE196743 MZU196743:NAA196743 NJQ196743:NJW196743 NTM196743:NTS196743 ODI196743:ODO196743 ONE196743:ONK196743 OXA196743:OXG196743 PGW196743:PHC196743 PQS196743:PQY196743 QAO196743:QAU196743 QKK196743:QKQ196743 QUG196743:QUM196743 REC196743:REI196743 RNY196743:ROE196743 RXU196743:RYA196743 SHQ196743:SHW196743 SRM196743:SRS196743 TBI196743:TBO196743 TLE196743:TLK196743 TVA196743:TVG196743 UEW196743:UFC196743 UOS196743:UOY196743 UYO196743:UYU196743 VIK196743:VIQ196743 VSG196743:VSM196743 WCC196743:WCI196743 WLY196743:WME196743 WVU196743:WWA196743 K262279:Q262279 JI262279:JO262279 TE262279:TK262279 ADA262279:ADG262279 AMW262279:ANC262279 AWS262279:AWY262279 BGO262279:BGU262279 BQK262279:BQQ262279 CAG262279:CAM262279 CKC262279:CKI262279 CTY262279:CUE262279 DDU262279:DEA262279 DNQ262279:DNW262279 DXM262279:DXS262279 EHI262279:EHO262279 ERE262279:ERK262279 FBA262279:FBG262279 FKW262279:FLC262279 FUS262279:FUY262279 GEO262279:GEU262279 GOK262279:GOQ262279 GYG262279:GYM262279 HIC262279:HII262279 HRY262279:HSE262279 IBU262279:ICA262279 ILQ262279:ILW262279 IVM262279:IVS262279 JFI262279:JFO262279 JPE262279:JPK262279 JZA262279:JZG262279 KIW262279:KJC262279 KSS262279:KSY262279 LCO262279:LCU262279 LMK262279:LMQ262279 LWG262279:LWM262279 MGC262279:MGI262279 MPY262279:MQE262279 MZU262279:NAA262279 NJQ262279:NJW262279 NTM262279:NTS262279 ODI262279:ODO262279 ONE262279:ONK262279 OXA262279:OXG262279 PGW262279:PHC262279 PQS262279:PQY262279 QAO262279:QAU262279 QKK262279:QKQ262279 QUG262279:QUM262279 REC262279:REI262279 RNY262279:ROE262279 RXU262279:RYA262279 SHQ262279:SHW262279 SRM262279:SRS262279 TBI262279:TBO262279 TLE262279:TLK262279 TVA262279:TVG262279 UEW262279:UFC262279 UOS262279:UOY262279 UYO262279:UYU262279 VIK262279:VIQ262279 VSG262279:VSM262279 WCC262279:WCI262279 WLY262279:WME262279 WVU262279:WWA262279 K327815:Q327815 JI327815:JO327815 TE327815:TK327815 ADA327815:ADG327815 AMW327815:ANC327815 AWS327815:AWY327815 BGO327815:BGU327815 BQK327815:BQQ327815 CAG327815:CAM327815 CKC327815:CKI327815 CTY327815:CUE327815 DDU327815:DEA327815 DNQ327815:DNW327815 DXM327815:DXS327815 EHI327815:EHO327815 ERE327815:ERK327815 FBA327815:FBG327815 FKW327815:FLC327815 FUS327815:FUY327815 GEO327815:GEU327815 GOK327815:GOQ327815 GYG327815:GYM327815 HIC327815:HII327815 HRY327815:HSE327815 IBU327815:ICA327815 ILQ327815:ILW327815 IVM327815:IVS327815 JFI327815:JFO327815 JPE327815:JPK327815 JZA327815:JZG327815 KIW327815:KJC327815 KSS327815:KSY327815 LCO327815:LCU327815 LMK327815:LMQ327815 LWG327815:LWM327815 MGC327815:MGI327815 MPY327815:MQE327815 MZU327815:NAA327815 NJQ327815:NJW327815 NTM327815:NTS327815 ODI327815:ODO327815 ONE327815:ONK327815 OXA327815:OXG327815 PGW327815:PHC327815 PQS327815:PQY327815 QAO327815:QAU327815 QKK327815:QKQ327815 QUG327815:QUM327815 REC327815:REI327815 RNY327815:ROE327815 RXU327815:RYA327815 SHQ327815:SHW327815 SRM327815:SRS327815 TBI327815:TBO327815 TLE327815:TLK327815 TVA327815:TVG327815 UEW327815:UFC327815 UOS327815:UOY327815 UYO327815:UYU327815 VIK327815:VIQ327815 VSG327815:VSM327815 WCC327815:WCI327815 WLY327815:WME327815 WVU327815:WWA327815 K393351:Q393351 JI393351:JO393351 TE393351:TK393351 ADA393351:ADG393351 AMW393351:ANC393351 AWS393351:AWY393351 BGO393351:BGU393351 BQK393351:BQQ393351 CAG393351:CAM393351 CKC393351:CKI393351 CTY393351:CUE393351 DDU393351:DEA393351 DNQ393351:DNW393351 DXM393351:DXS393351 EHI393351:EHO393351 ERE393351:ERK393351 FBA393351:FBG393351 FKW393351:FLC393351 FUS393351:FUY393351 GEO393351:GEU393351 GOK393351:GOQ393351 GYG393351:GYM393351 HIC393351:HII393351 HRY393351:HSE393351 IBU393351:ICA393351 ILQ393351:ILW393351 IVM393351:IVS393351 JFI393351:JFO393351 JPE393351:JPK393351 JZA393351:JZG393351 KIW393351:KJC393351 KSS393351:KSY393351 LCO393351:LCU393351 LMK393351:LMQ393351 LWG393351:LWM393351 MGC393351:MGI393351 MPY393351:MQE393351 MZU393351:NAA393351 NJQ393351:NJW393351 NTM393351:NTS393351 ODI393351:ODO393351 ONE393351:ONK393351 OXA393351:OXG393351 PGW393351:PHC393351 PQS393351:PQY393351 QAO393351:QAU393351 QKK393351:QKQ393351 QUG393351:QUM393351 REC393351:REI393351 RNY393351:ROE393351 RXU393351:RYA393351 SHQ393351:SHW393351 SRM393351:SRS393351 TBI393351:TBO393351 TLE393351:TLK393351 TVA393351:TVG393351 UEW393351:UFC393351 UOS393351:UOY393351 UYO393351:UYU393351 VIK393351:VIQ393351 VSG393351:VSM393351 WCC393351:WCI393351 WLY393351:WME393351 WVU393351:WWA393351 K458887:Q458887 JI458887:JO458887 TE458887:TK458887 ADA458887:ADG458887 AMW458887:ANC458887 AWS458887:AWY458887 BGO458887:BGU458887 BQK458887:BQQ458887 CAG458887:CAM458887 CKC458887:CKI458887 CTY458887:CUE458887 DDU458887:DEA458887 DNQ458887:DNW458887 DXM458887:DXS458887 EHI458887:EHO458887 ERE458887:ERK458887 FBA458887:FBG458887 FKW458887:FLC458887 FUS458887:FUY458887 GEO458887:GEU458887 GOK458887:GOQ458887 GYG458887:GYM458887 HIC458887:HII458887 HRY458887:HSE458887 IBU458887:ICA458887 ILQ458887:ILW458887 IVM458887:IVS458887 JFI458887:JFO458887 JPE458887:JPK458887 JZA458887:JZG458887 KIW458887:KJC458887 KSS458887:KSY458887 LCO458887:LCU458887 LMK458887:LMQ458887 LWG458887:LWM458887 MGC458887:MGI458887 MPY458887:MQE458887 MZU458887:NAA458887 NJQ458887:NJW458887 NTM458887:NTS458887 ODI458887:ODO458887 ONE458887:ONK458887 OXA458887:OXG458887 PGW458887:PHC458887 PQS458887:PQY458887 QAO458887:QAU458887 QKK458887:QKQ458887 QUG458887:QUM458887 REC458887:REI458887 RNY458887:ROE458887 RXU458887:RYA458887 SHQ458887:SHW458887 SRM458887:SRS458887 TBI458887:TBO458887 TLE458887:TLK458887 TVA458887:TVG458887 UEW458887:UFC458887 UOS458887:UOY458887 UYO458887:UYU458887 VIK458887:VIQ458887 VSG458887:VSM458887 WCC458887:WCI458887 WLY458887:WME458887 WVU458887:WWA458887 K524423:Q524423 JI524423:JO524423 TE524423:TK524423 ADA524423:ADG524423 AMW524423:ANC524423 AWS524423:AWY524423 BGO524423:BGU524423 BQK524423:BQQ524423 CAG524423:CAM524423 CKC524423:CKI524423 CTY524423:CUE524423 DDU524423:DEA524423 DNQ524423:DNW524423 DXM524423:DXS524423 EHI524423:EHO524423 ERE524423:ERK524423 FBA524423:FBG524423 FKW524423:FLC524423 FUS524423:FUY524423 GEO524423:GEU524423 GOK524423:GOQ524423 GYG524423:GYM524423 HIC524423:HII524423 HRY524423:HSE524423 IBU524423:ICA524423 ILQ524423:ILW524423 IVM524423:IVS524423 JFI524423:JFO524423 JPE524423:JPK524423 JZA524423:JZG524423 KIW524423:KJC524423 KSS524423:KSY524423 LCO524423:LCU524423 LMK524423:LMQ524423 LWG524423:LWM524423 MGC524423:MGI524423 MPY524423:MQE524423 MZU524423:NAA524423 NJQ524423:NJW524423 NTM524423:NTS524423 ODI524423:ODO524423 ONE524423:ONK524423 OXA524423:OXG524423 PGW524423:PHC524423 PQS524423:PQY524423 QAO524423:QAU524423 QKK524423:QKQ524423 QUG524423:QUM524423 REC524423:REI524423 RNY524423:ROE524423 RXU524423:RYA524423 SHQ524423:SHW524423 SRM524423:SRS524423 TBI524423:TBO524423 TLE524423:TLK524423 TVA524423:TVG524423 UEW524423:UFC524423 UOS524423:UOY524423 UYO524423:UYU524423 VIK524423:VIQ524423 VSG524423:VSM524423 WCC524423:WCI524423 WLY524423:WME524423 WVU524423:WWA524423 K589959:Q589959 JI589959:JO589959 TE589959:TK589959 ADA589959:ADG589959 AMW589959:ANC589959 AWS589959:AWY589959 BGO589959:BGU589959 BQK589959:BQQ589959 CAG589959:CAM589959 CKC589959:CKI589959 CTY589959:CUE589959 DDU589959:DEA589959 DNQ589959:DNW589959 DXM589959:DXS589959 EHI589959:EHO589959 ERE589959:ERK589959 FBA589959:FBG589959 FKW589959:FLC589959 FUS589959:FUY589959 GEO589959:GEU589959 GOK589959:GOQ589959 GYG589959:GYM589959 HIC589959:HII589959 HRY589959:HSE589959 IBU589959:ICA589959 ILQ589959:ILW589959 IVM589959:IVS589959 JFI589959:JFO589959 JPE589959:JPK589959 JZA589959:JZG589959 KIW589959:KJC589959 KSS589959:KSY589959 LCO589959:LCU589959 LMK589959:LMQ589959 LWG589959:LWM589959 MGC589959:MGI589959 MPY589959:MQE589959 MZU589959:NAA589959 NJQ589959:NJW589959 NTM589959:NTS589959 ODI589959:ODO589959 ONE589959:ONK589959 OXA589959:OXG589959 PGW589959:PHC589959 PQS589959:PQY589959 QAO589959:QAU589959 QKK589959:QKQ589959 QUG589959:QUM589959 REC589959:REI589959 RNY589959:ROE589959 RXU589959:RYA589959 SHQ589959:SHW589959 SRM589959:SRS589959 TBI589959:TBO589959 TLE589959:TLK589959 TVA589959:TVG589959 UEW589959:UFC589959 UOS589959:UOY589959 UYO589959:UYU589959 VIK589959:VIQ589959 VSG589959:VSM589959 WCC589959:WCI589959 WLY589959:WME589959 WVU589959:WWA589959 K655495:Q655495 JI655495:JO655495 TE655495:TK655495 ADA655495:ADG655495 AMW655495:ANC655495 AWS655495:AWY655495 BGO655495:BGU655495 BQK655495:BQQ655495 CAG655495:CAM655495 CKC655495:CKI655495 CTY655495:CUE655495 DDU655495:DEA655495 DNQ655495:DNW655495 DXM655495:DXS655495 EHI655495:EHO655495 ERE655495:ERK655495 FBA655495:FBG655495 FKW655495:FLC655495 FUS655495:FUY655495 GEO655495:GEU655495 GOK655495:GOQ655495 GYG655495:GYM655495 HIC655495:HII655495 HRY655495:HSE655495 IBU655495:ICA655495 ILQ655495:ILW655495 IVM655495:IVS655495 JFI655495:JFO655495 JPE655495:JPK655495 JZA655495:JZG655495 KIW655495:KJC655495 KSS655495:KSY655495 LCO655495:LCU655495 LMK655495:LMQ655495 LWG655495:LWM655495 MGC655495:MGI655495 MPY655495:MQE655495 MZU655495:NAA655495 NJQ655495:NJW655495 NTM655495:NTS655495 ODI655495:ODO655495 ONE655495:ONK655495 OXA655495:OXG655495 PGW655495:PHC655495 PQS655495:PQY655495 QAO655495:QAU655495 QKK655495:QKQ655495 QUG655495:QUM655495 REC655495:REI655495 RNY655495:ROE655495 RXU655495:RYA655495 SHQ655495:SHW655495 SRM655495:SRS655495 TBI655495:TBO655495 TLE655495:TLK655495 TVA655495:TVG655495 UEW655495:UFC655495 UOS655495:UOY655495 UYO655495:UYU655495 VIK655495:VIQ655495 VSG655495:VSM655495 WCC655495:WCI655495 WLY655495:WME655495 WVU655495:WWA655495 K721031:Q721031 JI721031:JO721031 TE721031:TK721031 ADA721031:ADG721031 AMW721031:ANC721031 AWS721031:AWY721031 BGO721031:BGU721031 BQK721031:BQQ721031 CAG721031:CAM721031 CKC721031:CKI721031 CTY721031:CUE721031 DDU721031:DEA721031 DNQ721031:DNW721031 DXM721031:DXS721031 EHI721031:EHO721031 ERE721031:ERK721031 FBA721031:FBG721031 FKW721031:FLC721031 FUS721031:FUY721031 GEO721031:GEU721031 GOK721031:GOQ721031 GYG721031:GYM721031 HIC721031:HII721031 HRY721031:HSE721031 IBU721031:ICA721031 ILQ721031:ILW721031 IVM721031:IVS721031 JFI721031:JFO721031 JPE721031:JPK721031 JZA721031:JZG721031 KIW721031:KJC721031 KSS721031:KSY721031 LCO721031:LCU721031 LMK721031:LMQ721031 LWG721031:LWM721031 MGC721031:MGI721031 MPY721031:MQE721031 MZU721031:NAA721031 NJQ721031:NJW721031 NTM721031:NTS721031 ODI721031:ODO721031 ONE721031:ONK721031 OXA721031:OXG721031 PGW721031:PHC721031 PQS721031:PQY721031 QAO721031:QAU721031 QKK721031:QKQ721031 QUG721031:QUM721031 REC721031:REI721031 RNY721031:ROE721031 RXU721031:RYA721031 SHQ721031:SHW721031 SRM721031:SRS721031 TBI721031:TBO721031 TLE721031:TLK721031 TVA721031:TVG721031 UEW721031:UFC721031 UOS721031:UOY721031 UYO721031:UYU721031 VIK721031:VIQ721031 VSG721031:VSM721031 WCC721031:WCI721031 WLY721031:WME721031 WVU721031:WWA721031 K786567:Q786567 JI786567:JO786567 TE786567:TK786567 ADA786567:ADG786567 AMW786567:ANC786567 AWS786567:AWY786567 BGO786567:BGU786567 BQK786567:BQQ786567 CAG786567:CAM786567 CKC786567:CKI786567 CTY786567:CUE786567 DDU786567:DEA786567 DNQ786567:DNW786567 DXM786567:DXS786567 EHI786567:EHO786567 ERE786567:ERK786567 FBA786567:FBG786567 FKW786567:FLC786567 FUS786567:FUY786567 GEO786567:GEU786567 GOK786567:GOQ786567 GYG786567:GYM786567 HIC786567:HII786567 HRY786567:HSE786567 IBU786567:ICA786567 ILQ786567:ILW786567 IVM786567:IVS786567 JFI786567:JFO786567 JPE786567:JPK786567 JZA786567:JZG786567 KIW786567:KJC786567 KSS786567:KSY786567 LCO786567:LCU786567 LMK786567:LMQ786567 LWG786567:LWM786567 MGC786567:MGI786567 MPY786567:MQE786567 MZU786567:NAA786567 NJQ786567:NJW786567 NTM786567:NTS786567 ODI786567:ODO786567 ONE786567:ONK786567 OXA786567:OXG786567 PGW786567:PHC786567 PQS786567:PQY786567 QAO786567:QAU786567 QKK786567:QKQ786567 QUG786567:QUM786567 REC786567:REI786567 RNY786567:ROE786567 RXU786567:RYA786567 SHQ786567:SHW786567 SRM786567:SRS786567 TBI786567:TBO786567 TLE786567:TLK786567 TVA786567:TVG786567 UEW786567:UFC786567 UOS786567:UOY786567 UYO786567:UYU786567 VIK786567:VIQ786567 VSG786567:VSM786567 WCC786567:WCI786567 WLY786567:WME786567 WVU786567:WWA786567 K852103:Q852103 JI852103:JO852103 TE852103:TK852103 ADA852103:ADG852103 AMW852103:ANC852103 AWS852103:AWY852103 BGO852103:BGU852103 BQK852103:BQQ852103 CAG852103:CAM852103 CKC852103:CKI852103 CTY852103:CUE852103 DDU852103:DEA852103 DNQ852103:DNW852103 DXM852103:DXS852103 EHI852103:EHO852103 ERE852103:ERK852103 FBA852103:FBG852103 FKW852103:FLC852103 FUS852103:FUY852103 GEO852103:GEU852103 GOK852103:GOQ852103 GYG852103:GYM852103 HIC852103:HII852103 HRY852103:HSE852103 IBU852103:ICA852103 ILQ852103:ILW852103 IVM852103:IVS852103 JFI852103:JFO852103 JPE852103:JPK852103 JZA852103:JZG852103 KIW852103:KJC852103 KSS852103:KSY852103 LCO852103:LCU852103 LMK852103:LMQ852103 LWG852103:LWM852103 MGC852103:MGI852103 MPY852103:MQE852103 MZU852103:NAA852103 NJQ852103:NJW852103 NTM852103:NTS852103 ODI852103:ODO852103 ONE852103:ONK852103 OXA852103:OXG852103 PGW852103:PHC852103 PQS852103:PQY852103 QAO852103:QAU852103 QKK852103:QKQ852103 QUG852103:QUM852103 REC852103:REI852103 RNY852103:ROE852103 RXU852103:RYA852103 SHQ852103:SHW852103 SRM852103:SRS852103 TBI852103:TBO852103 TLE852103:TLK852103 TVA852103:TVG852103 UEW852103:UFC852103 UOS852103:UOY852103 UYO852103:UYU852103 VIK852103:VIQ852103 VSG852103:VSM852103 WCC852103:WCI852103 WLY852103:WME852103 WVU852103:WWA852103 K917639:Q917639 JI917639:JO917639 TE917639:TK917639 ADA917639:ADG917639 AMW917639:ANC917639 AWS917639:AWY917639 BGO917639:BGU917639 BQK917639:BQQ917639 CAG917639:CAM917639 CKC917639:CKI917639 CTY917639:CUE917639 DDU917639:DEA917639 DNQ917639:DNW917639 DXM917639:DXS917639 EHI917639:EHO917639 ERE917639:ERK917639 FBA917639:FBG917639 FKW917639:FLC917639 FUS917639:FUY917639 GEO917639:GEU917639 GOK917639:GOQ917639 GYG917639:GYM917639 HIC917639:HII917639 HRY917639:HSE917639 IBU917639:ICA917639 ILQ917639:ILW917639 IVM917639:IVS917639 JFI917639:JFO917639 JPE917639:JPK917639 JZA917639:JZG917639 KIW917639:KJC917639 KSS917639:KSY917639 LCO917639:LCU917639 LMK917639:LMQ917639 LWG917639:LWM917639 MGC917639:MGI917639 MPY917639:MQE917639 MZU917639:NAA917639 NJQ917639:NJW917639 NTM917639:NTS917639 ODI917639:ODO917639 ONE917639:ONK917639 OXA917639:OXG917639 PGW917639:PHC917639 PQS917639:PQY917639 QAO917639:QAU917639 QKK917639:QKQ917639 QUG917639:QUM917639 REC917639:REI917639 RNY917639:ROE917639 RXU917639:RYA917639 SHQ917639:SHW917639 SRM917639:SRS917639 TBI917639:TBO917639 TLE917639:TLK917639 TVA917639:TVG917639 UEW917639:UFC917639 UOS917639:UOY917639 UYO917639:UYU917639 VIK917639:VIQ917639 VSG917639:VSM917639 WCC917639:WCI917639 WLY917639:WME917639 WVU917639:WWA917639 K983175:Q983175 JI983175:JO983175 TE983175:TK983175 ADA983175:ADG983175 AMW983175:ANC983175 AWS983175:AWY983175 BGO983175:BGU983175 BQK983175:BQQ983175 CAG983175:CAM983175 CKC983175:CKI983175 CTY983175:CUE983175 DDU983175:DEA983175 DNQ983175:DNW983175 DXM983175:DXS983175 EHI983175:EHO983175 ERE983175:ERK983175 FBA983175:FBG983175 FKW983175:FLC983175 FUS983175:FUY983175 GEO983175:GEU983175 GOK983175:GOQ983175 GYG983175:GYM983175 HIC983175:HII983175 HRY983175:HSE983175 IBU983175:ICA983175 ILQ983175:ILW983175 IVM983175:IVS983175 JFI983175:JFO983175 JPE983175:JPK983175 JZA983175:JZG983175 KIW983175:KJC983175 KSS983175:KSY983175 LCO983175:LCU983175 LMK983175:LMQ983175 LWG983175:LWM983175 MGC983175:MGI983175 MPY983175:MQE983175 MZU983175:NAA983175 NJQ983175:NJW983175 NTM983175:NTS983175 ODI983175:ODO983175 ONE983175:ONK983175 OXA983175:OXG983175 PGW983175:PHC983175 PQS983175:PQY983175 QAO983175:QAU983175 QKK983175:QKQ983175 QUG983175:QUM983175 REC983175:REI983175 RNY983175:ROE983175 RXU983175:RYA983175 SHQ983175:SHW983175 SRM983175:SRS983175 TBI983175:TBO983175 TLE983175:TLK983175 TVA983175:TVG983175 UEW983175:UFC983175 UOS983175:UOY983175 UYO983175:UYU983175 VIK983175:VIQ983175 VSG983175:VSM983175 WCC983175:WCI983175 WLY983175:WME983175" xr:uid="{00000000-0002-0000-0600-000006000000}">
      <formula1>$B$159:$B$163</formula1>
    </dataValidation>
    <dataValidation type="whole" allowBlank="1" showInputMessage="1" showErrorMessage="1" error="SOMENTE NÚMEROS INTEIROS ATÉ 6 (SEIS) DIGITOS" sqref="N65663:R65663 JL65663:JP65663 TH65663:TL65663 ADD65663:ADH65663 AMZ65663:AND65663 AWV65663:AWZ65663 BGR65663:BGV65663 BQN65663:BQR65663 CAJ65663:CAN65663 CKF65663:CKJ65663 CUB65663:CUF65663 DDX65663:DEB65663 DNT65663:DNX65663 DXP65663:DXT65663 EHL65663:EHP65663 ERH65663:ERL65663 FBD65663:FBH65663 FKZ65663:FLD65663 FUV65663:FUZ65663 GER65663:GEV65663 GON65663:GOR65663 GYJ65663:GYN65663 HIF65663:HIJ65663 HSB65663:HSF65663 IBX65663:ICB65663 ILT65663:ILX65663 IVP65663:IVT65663 JFL65663:JFP65663 JPH65663:JPL65663 JZD65663:JZH65663 KIZ65663:KJD65663 KSV65663:KSZ65663 LCR65663:LCV65663 LMN65663:LMR65663 LWJ65663:LWN65663 MGF65663:MGJ65663 MQB65663:MQF65663 MZX65663:NAB65663 NJT65663:NJX65663 NTP65663:NTT65663 ODL65663:ODP65663 ONH65663:ONL65663 OXD65663:OXH65663 PGZ65663:PHD65663 PQV65663:PQZ65663 QAR65663:QAV65663 QKN65663:QKR65663 QUJ65663:QUN65663 REF65663:REJ65663 ROB65663:ROF65663 RXX65663:RYB65663 SHT65663:SHX65663 SRP65663:SRT65663 TBL65663:TBP65663 TLH65663:TLL65663 TVD65663:TVH65663 UEZ65663:UFD65663 UOV65663:UOZ65663 UYR65663:UYV65663 VIN65663:VIR65663 VSJ65663:VSN65663 WCF65663:WCJ65663 WMB65663:WMF65663 WVX65663:WWB65663 N131199:R131199 JL131199:JP131199 TH131199:TL131199 ADD131199:ADH131199 AMZ131199:AND131199 AWV131199:AWZ131199 BGR131199:BGV131199 BQN131199:BQR131199 CAJ131199:CAN131199 CKF131199:CKJ131199 CUB131199:CUF131199 DDX131199:DEB131199 DNT131199:DNX131199 DXP131199:DXT131199 EHL131199:EHP131199 ERH131199:ERL131199 FBD131199:FBH131199 FKZ131199:FLD131199 FUV131199:FUZ131199 GER131199:GEV131199 GON131199:GOR131199 GYJ131199:GYN131199 HIF131199:HIJ131199 HSB131199:HSF131199 IBX131199:ICB131199 ILT131199:ILX131199 IVP131199:IVT131199 JFL131199:JFP131199 JPH131199:JPL131199 JZD131199:JZH131199 KIZ131199:KJD131199 KSV131199:KSZ131199 LCR131199:LCV131199 LMN131199:LMR131199 LWJ131199:LWN131199 MGF131199:MGJ131199 MQB131199:MQF131199 MZX131199:NAB131199 NJT131199:NJX131199 NTP131199:NTT131199 ODL131199:ODP131199 ONH131199:ONL131199 OXD131199:OXH131199 PGZ131199:PHD131199 PQV131199:PQZ131199 QAR131199:QAV131199 QKN131199:QKR131199 QUJ131199:QUN131199 REF131199:REJ131199 ROB131199:ROF131199 RXX131199:RYB131199 SHT131199:SHX131199 SRP131199:SRT131199 TBL131199:TBP131199 TLH131199:TLL131199 TVD131199:TVH131199 UEZ131199:UFD131199 UOV131199:UOZ131199 UYR131199:UYV131199 VIN131199:VIR131199 VSJ131199:VSN131199 WCF131199:WCJ131199 WMB131199:WMF131199 WVX131199:WWB131199 N196735:R196735 JL196735:JP196735 TH196735:TL196735 ADD196735:ADH196735 AMZ196735:AND196735 AWV196735:AWZ196735 BGR196735:BGV196735 BQN196735:BQR196735 CAJ196735:CAN196735 CKF196735:CKJ196735 CUB196735:CUF196735 DDX196735:DEB196735 DNT196735:DNX196735 DXP196735:DXT196735 EHL196735:EHP196735 ERH196735:ERL196735 FBD196735:FBH196735 FKZ196735:FLD196735 FUV196735:FUZ196735 GER196735:GEV196735 GON196735:GOR196735 GYJ196735:GYN196735 HIF196735:HIJ196735 HSB196735:HSF196735 IBX196735:ICB196735 ILT196735:ILX196735 IVP196735:IVT196735 JFL196735:JFP196735 JPH196735:JPL196735 JZD196735:JZH196735 KIZ196735:KJD196735 KSV196735:KSZ196735 LCR196735:LCV196735 LMN196735:LMR196735 LWJ196735:LWN196735 MGF196735:MGJ196735 MQB196735:MQF196735 MZX196735:NAB196735 NJT196735:NJX196735 NTP196735:NTT196735 ODL196735:ODP196735 ONH196735:ONL196735 OXD196735:OXH196735 PGZ196735:PHD196735 PQV196735:PQZ196735 QAR196735:QAV196735 QKN196735:QKR196735 QUJ196735:QUN196735 REF196735:REJ196735 ROB196735:ROF196735 RXX196735:RYB196735 SHT196735:SHX196735 SRP196735:SRT196735 TBL196735:TBP196735 TLH196735:TLL196735 TVD196735:TVH196735 UEZ196735:UFD196735 UOV196735:UOZ196735 UYR196735:UYV196735 VIN196735:VIR196735 VSJ196735:VSN196735 WCF196735:WCJ196735 WMB196735:WMF196735 WVX196735:WWB196735 N262271:R262271 JL262271:JP262271 TH262271:TL262271 ADD262271:ADH262271 AMZ262271:AND262271 AWV262271:AWZ262271 BGR262271:BGV262271 BQN262271:BQR262271 CAJ262271:CAN262271 CKF262271:CKJ262271 CUB262271:CUF262271 DDX262271:DEB262271 DNT262271:DNX262271 DXP262271:DXT262271 EHL262271:EHP262271 ERH262271:ERL262271 FBD262271:FBH262271 FKZ262271:FLD262271 FUV262271:FUZ262271 GER262271:GEV262271 GON262271:GOR262271 GYJ262271:GYN262271 HIF262271:HIJ262271 HSB262271:HSF262271 IBX262271:ICB262271 ILT262271:ILX262271 IVP262271:IVT262271 JFL262271:JFP262271 JPH262271:JPL262271 JZD262271:JZH262271 KIZ262271:KJD262271 KSV262271:KSZ262271 LCR262271:LCV262271 LMN262271:LMR262271 LWJ262271:LWN262271 MGF262271:MGJ262271 MQB262271:MQF262271 MZX262271:NAB262271 NJT262271:NJX262271 NTP262271:NTT262271 ODL262271:ODP262271 ONH262271:ONL262271 OXD262271:OXH262271 PGZ262271:PHD262271 PQV262271:PQZ262271 QAR262271:QAV262271 QKN262271:QKR262271 QUJ262271:QUN262271 REF262271:REJ262271 ROB262271:ROF262271 RXX262271:RYB262271 SHT262271:SHX262271 SRP262271:SRT262271 TBL262271:TBP262271 TLH262271:TLL262271 TVD262271:TVH262271 UEZ262271:UFD262271 UOV262271:UOZ262271 UYR262271:UYV262271 VIN262271:VIR262271 VSJ262271:VSN262271 WCF262271:WCJ262271 WMB262271:WMF262271 WVX262271:WWB262271 N327807:R327807 JL327807:JP327807 TH327807:TL327807 ADD327807:ADH327807 AMZ327807:AND327807 AWV327807:AWZ327807 BGR327807:BGV327807 BQN327807:BQR327807 CAJ327807:CAN327807 CKF327807:CKJ327807 CUB327807:CUF327807 DDX327807:DEB327807 DNT327807:DNX327807 DXP327807:DXT327807 EHL327807:EHP327807 ERH327807:ERL327807 FBD327807:FBH327807 FKZ327807:FLD327807 FUV327807:FUZ327807 GER327807:GEV327807 GON327807:GOR327807 GYJ327807:GYN327807 HIF327807:HIJ327807 HSB327807:HSF327807 IBX327807:ICB327807 ILT327807:ILX327807 IVP327807:IVT327807 JFL327807:JFP327807 JPH327807:JPL327807 JZD327807:JZH327807 KIZ327807:KJD327807 KSV327807:KSZ327807 LCR327807:LCV327807 LMN327807:LMR327807 LWJ327807:LWN327807 MGF327807:MGJ327807 MQB327807:MQF327807 MZX327807:NAB327807 NJT327807:NJX327807 NTP327807:NTT327807 ODL327807:ODP327807 ONH327807:ONL327807 OXD327807:OXH327807 PGZ327807:PHD327807 PQV327807:PQZ327807 QAR327807:QAV327807 QKN327807:QKR327807 QUJ327807:QUN327807 REF327807:REJ327807 ROB327807:ROF327807 RXX327807:RYB327807 SHT327807:SHX327807 SRP327807:SRT327807 TBL327807:TBP327807 TLH327807:TLL327807 TVD327807:TVH327807 UEZ327807:UFD327807 UOV327807:UOZ327807 UYR327807:UYV327807 VIN327807:VIR327807 VSJ327807:VSN327807 WCF327807:WCJ327807 WMB327807:WMF327807 WVX327807:WWB327807 N393343:R393343 JL393343:JP393343 TH393343:TL393343 ADD393343:ADH393343 AMZ393343:AND393343 AWV393343:AWZ393343 BGR393343:BGV393343 BQN393343:BQR393343 CAJ393343:CAN393343 CKF393343:CKJ393343 CUB393343:CUF393343 DDX393343:DEB393343 DNT393343:DNX393343 DXP393343:DXT393343 EHL393343:EHP393343 ERH393343:ERL393343 FBD393343:FBH393343 FKZ393343:FLD393343 FUV393343:FUZ393343 GER393343:GEV393343 GON393343:GOR393343 GYJ393343:GYN393343 HIF393343:HIJ393343 HSB393343:HSF393343 IBX393343:ICB393343 ILT393343:ILX393343 IVP393343:IVT393343 JFL393343:JFP393343 JPH393343:JPL393343 JZD393343:JZH393343 KIZ393343:KJD393343 KSV393343:KSZ393343 LCR393343:LCV393343 LMN393343:LMR393343 LWJ393343:LWN393343 MGF393343:MGJ393343 MQB393343:MQF393343 MZX393343:NAB393343 NJT393343:NJX393343 NTP393343:NTT393343 ODL393343:ODP393343 ONH393343:ONL393343 OXD393343:OXH393343 PGZ393343:PHD393343 PQV393343:PQZ393343 QAR393343:QAV393343 QKN393343:QKR393343 QUJ393343:QUN393343 REF393343:REJ393343 ROB393343:ROF393343 RXX393343:RYB393343 SHT393343:SHX393343 SRP393343:SRT393343 TBL393343:TBP393343 TLH393343:TLL393343 TVD393343:TVH393343 UEZ393343:UFD393343 UOV393343:UOZ393343 UYR393343:UYV393343 VIN393343:VIR393343 VSJ393343:VSN393343 WCF393343:WCJ393343 WMB393343:WMF393343 WVX393343:WWB393343 N458879:R458879 JL458879:JP458879 TH458879:TL458879 ADD458879:ADH458879 AMZ458879:AND458879 AWV458879:AWZ458879 BGR458879:BGV458879 BQN458879:BQR458879 CAJ458879:CAN458879 CKF458879:CKJ458879 CUB458879:CUF458879 DDX458879:DEB458879 DNT458879:DNX458879 DXP458879:DXT458879 EHL458879:EHP458879 ERH458879:ERL458879 FBD458879:FBH458879 FKZ458879:FLD458879 FUV458879:FUZ458879 GER458879:GEV458879 GON458879:GOR458879 GYJ458879:GYN458879 HIF458879:HIJ458879 HSB458879:HSF458879 IBX458879:ICB458879 ILT458879:ILX458879 IVP458879:IVT458879 JFL458879:JFP458879 JPH458879:JPL458879 JZD458879:JZH458879 KIZ458879:KJD458879 KSV458879:KSZ458879 LCR458879:LCV458879 LMN458879:LMR458879 LWJ458879:LWN458879 MGF458879:MGJ458879 MQB458879:MQF458879 MZX458879:NAB458879 NJT458879:NJX458879 NTP458879:NTT458879 ODL458879:ODP458879 ONH458879:ONL458879 OXD458879:OXH458879 PGZ458879:PHD458879 PQV458879:PQZ458879 QAR458879:QAV458879 QKN458879:QKR458879 QUJ458879:QUN458879 REF458879:REJ458879 ROB458879:ROF458879 RXX458879:RYB458879 SHT458879:SHX458879 SRP458879:SRT458879 TBL458879:TBP458879 TLH458879:TLL458879 TVD458879:TVH458879 UEZ458879:UFD458879 UOV458879:UOZ458879 UYR458879:UYV458879 VIN458879:VIR458879 VSJ458879:VSN458879 WCF458879:WCJ458879 WMB458879:WMF458879 WVX458879:WWB458879 N524415:R524415 JL524415:JP524415 TH524415:TL524415 ADD524415:ADH524415 AMZ524415:AND524415 AWV524415:AWZ524415 BGR524415:BGV524415 BQN524415:BQR524415 CAJ524415:CAN524415 CKF524415:CKJ524415 CUB524415:CUF524415 DDX524415:DEB524415 DNT524415:DNX524415 DXP524415:DXT524415 EHL524415:EHP524415 ERH524415:ERL524415 FBD524415:FBH524415 FKZ524415:FLD524415 FUV524415:FUZ524415 GER524415:GEV524415 GON524415:GOR524415 GYJ524415:GYN524415 HIF524415:HIJ524415 HSB524415:HSF524415 IBX524415:ICB524415 ILT524415:ILX524415 IVP524415:IVT524415 JFL524415:JFP524415 JPH524415:JPL524415 JZD524415:JZH524415 KIZ524415:KJD524415 KSV524415:KSZ524415 LCR524415:LCV524415 LMN524415:LMR524415 LWJ524415:LWN524415 MGF524415:MGJ524415 MQB524415:MQF524415 MZX524415:NAB524415 NJT524415:NJX524415 NTP524415:NTT524415 ODL524415:ODP524415 ONH524415:ONL524415 OXD524415:OXH524415 PGZ524415:PHD524415 PQV524415:PQZ524415 QAR524415:QAV524415 QKN524415:QKR524415 QUJ524415:QUN524415 REF524415:REJ524415 ROB524415:ROF524415 RXX524415:RYB524415 SHT524415:SHX524415 SRP524415:SRT524415 TBL524415:TBP524415 TLH524415:TLL524415 TVD524415:TVH524415 UEZ524415:UFD524415 UOV524415:UOZ524415 UYR524415:UYV524415 VIN524415:VIR524415 VSJ524415:VSN524415 WCF524415:WCJ524415 WMB524415:WMF524415 WVX524415:WWB524415 N589951:R589951 JL589951:JP589951 TH589951:TL589951 ADD589951:ADH589951 AMZ589951:AND589951 AWV589951:AWZ589951 BGR589951:BGV589951 BQN589951:BQR589951 CAJ589951:CAN589951 CKF589951:CKJ589951 CUB589951:CUF589951 DDX589951:DEB589951 DNT589951:DNX589951 DXP589951:DXT589951 EHL589951:EHP589951 ERH589951:ERL589951 FBD589951:FBH589951 FKZ589951:FLD589951 FUV589951:FUZ589951 GER589951:GEV589951 GON589951:GOR589951 GYJ589951:GYN589951 HIF589951:HIJ589951 HSB589951:HSF589951 IBX589951:ICB589951 ILT589951:ILX589951 IVP589951:IVT589951 JFL589951:JFP589951 JPH589951:JPL589951 JZD589951:JZH589951 KIZ589951:KJD589951 KSV589951:KSZ589951 LCR589951:LCV589951 LMN589951:LMR589951 LWJ589951:LWN589951 MGF589951:MGJ589951 MQB589951:MQF589951 MZX589951:NAB589951 NJT589951:NJX589951 NTP589951:NTT589951 ODL589951:ODP589951 ONH589951:ONL589951 OXD589951:OXH589951 PGZ589951:PHD589951 PQV589951:PQZ589951 QAR589951:QAV589951 QKN589951:QKR589951 QUJ589951:QUN589951 REF589951:REJ589951 ROB589951:ROF589951 RXX589951:RYB589951 SHT589951:SHX589951 SRP589951:SRT589951 TBL589951:TBP589951 TLH589951:TLL589951 TVD589951:TVH589951 UEZ589951:UFD589951 UOV589951:UOZ589951 UYR589951:UYV589951 VIN589951:VIR589951 VSJ589951:VSN589951 WCF589951:WCJ589951 WMB589951:WMF589951 WVX589951:WWB589951 N655487:R655487 JL655487:JP655487 TH655487:TL655487 ADD655487:ADH655487 AMZ655487:AND655487 AWV655487:AWZ655487 BGR655487:BGV655487 BQN655487:BQR655487 CAJ655487:CAN655487 CKF655487:CKJ655487 CUB655487:CUF655487 DDX655487:DEB655487 DNT655487:DNX655487 DXP655487:DXT655487 EHL655487:EHP655487 ERH655487:ERL655487 FBD655487:FBH655487 FKZ655487:FLD655487 FUV655487:FUZ655487 GER655487:GEV655487 GON655487:GOR655487 GYJ655487:GYN655487 HIF655487:HIJ655487 HSB655487:HSF655487 IBX655487:ICB655487 ILT655487:ILX655487 IVP655487:IVT655487 JFL655487:JFP655487 JPH655487:JPL655487 JZD655487:JZH655487 KIZ655487:KJD655487 KSV655487:KSZ655487 LCR655487:LCV655487 LMN655487:LMR655487 LWJ655487:LWN655487 MGF655487:MGJ655487 MQB655487:MQF655487 MZX655487:NAB655487 NJT655487:NJX655487 NTP655487:NTT655487 ODL655487:ODP655487 ONH655487:ONL655487 OXD655487:OXH655487 PGZ655487:PHD655487 PQV655487:PQZ655487 QAR655487:QAV655487 QKN655487:QKR655487 QUJ655487:QUN655487 REF655487:REJ655487 ROB655487:ROF655487 RXX655487:RYB655487 SHT655487:SHX655487 SRP655487:SRT655487 TBL655487:TBP655487 TLH655487:TLL655487 TVD655487:TVH655487 UEZ655487:UFD655487 UOV655487:UOZ655487 UYR655487:UYV655487 VIN655487:VIR655487 VSJ655487:VSN655487 WCF655487:WCJ655487 WMB655487:WMF655487 WVX655487:WWB655487 N721023:R721023 JL721023:JP721023 TH721023:TL721023 ADD721023:ADH721023 AMZ721023:AND721023 AWV721023:AWZ721023 BGR721023:BGV721023 BQN721023:BQR721023 CAJ721023:CAN721023 CKF721023:CKJ721023 CUB721023:CUF721023 DDX721023:DEB721023 DNT721023:DNX721023 DXP721023:DXT721023 EHL721023:EHP721023 ERH721023:ERL721023 FBD721023:FBH721023 FKZ721023:FLD721023 FUV721023:FUZ721023 GER721023:GEV721023 GON721023:GOR721023 GYJ721023:GYN721023 HIF721023:HIJ721023 HSB721023:HSF721023 IBX721023:ICB721023 ILT721023:ILX721023 IVP721023:IVT721023 JFL721023:JFP721023 JPH721023:JPL721023 JZD721023:JZH721023 KIZ721023:KJD721023 KSV721023:KSZ721023 LCR721023:LCV721023 LMN721023:LMR721023 LWJ721023:LWN721023 MGF721023:MGJ721023 MQB721023:MQF721023 MZX721023:NAB721023 NJT721023:NJX721023 NTP721023:NTT721023 ODL721023:ODP721023 ONH721023:ONL721023 OXD721023:OXH721023 PGZ721023:PHD721023 PQV721023:PQZ721023 QAR721023:QAV721023 QKN721023:QKR721023 QUJ721023:QUN721023 REF721023:REJ721023 ROB721023:ROF721023 RXX721023:RYB721023 SHT721023:SHX721023 SRP721023:SRT721023 TBL721023:TBP721023 TLH721023:TLL721023 TVD721023:TVH721023 UEZ721023:UFD721023 UOV721023:UOZ721023 UYR721023:UYV721023 VIN721023:VIR721023 VSJ721023:VSN721023 WCF721023:WCJ721023 WMB721023:WMF721023 WVX721023:WWB721023 N786559:R786559 JL786559:JP786559 TH786559:TL786559 ADD786559:ADH786559 AMZ786559:AND786559 AWV786559:AWZ786559 BGR786559:BGV786559 BQN786559:BQR786559 CAJ786559:CAN786559 CKF786559:CKJ786559 CUB786559:CUF786559 DDX786559:DEB786559 DNT786559:DNX786559 DXP786559:DXT786559 EHL786559:EHP786559 ERH786559:ERL786559 FBD786559:FBH786559 FKZ786559:FLD786559 FUV786559:FUZ786559 GER786559:GEV786559 GON786559:GOR786559 GYJ786559:GYN786559 HIF786559:HIJ786559 HSB786559:HSF786559 IBX786559:ICB786559 ILT786559:ILX786559 IVP786559:IVT786559 JFL786559:JFP786559 JPH786559:JPL786559 JZD786559:JZH786559 KIZ786559:KJD786559 KSV786559:KSZ786559 LCR786559:LCV786559 LMN786559:LMR786559 LWJ786559:LWN786559 MGF786559:MGJ786559 MQB786559:MQF786559 MZX786559:NAB786559 NJT786559:NJX786559 NTP786559:NTT786559 ODL786559:ODP786559 ONH786559:ONL786559 OXD786559:OXH786559 PGZ786559:PHD786559 PQV786559:PQZ786559 QAR786559:QAV786559 QKN786559:QKR786559 QUJ786559:QUN786559 REF786559:REJ786559 ROB786559:ROF786559 RXX786559:RYB786559 SHT786559:SHX786559 SRP786559:SRT786559 TBL786559:TBP786559 TLH786559:TLL786559 TVD786559:TVH786559 UEZ786559:UFD786559 UOV786559:UOZ786559 UYR786559:UYV786559 VIN786559:VIR786559 VSJ786559:VSN786559 WCF786559:WCJ786559 WMB786559:WMF786559 WVX786559:WWB786559 N852095:R852095 JL852095:JP852095 TH852095:TL852095 ADD852095:ADH852095 AMZ852095:AND852095 AWV852095:AWZ852095 BGR852095:BGV852095 BQN852095:BQR852095 CAJ852095:CAN852095 CKF852095:CKJ852095 CUB852095:CUF852095 DDX852095:DEB852095 DNT852095:DNX852095 DXP852095:DXT852095 EHL852095:EHP852095 ERH852095:ERL852095 FBD852095:FBH852095 FKZ852095:FLD852095 FUV852095:FUZ852095 GER852095:GEV852095 GON852095:GOR852095 GYJ852095:GYN852095 HIF852095:HIJ852095 HSB852095:HSF852095 IBX852095:ICB852095 ILT852095:ILX852095 IVP852095:IVT852095 JFL852095:JFP852095 JPH852095:JPL852095 JZD852095:JZH852095 KIZ852095:KJD852095 KSV852095:KSZ852095 LCR852095:LCV852095 LMN852095:LMR852095 LWJ852095:LWN852095 MGF852095:MGJ852095 MQB852095:MQF852095 MZX852095:NAB852095 NJT852095:NJX852095 NTP852095:NTT852095 ODL852095:ODP852095 ONH852095:ONL852095 OXD852095:OXH852095 PGZ852095:PHD852095 PQV852095:PQZ852095 QAR852095:QAV852095 QKN852095:QKR852095 QUJ852095:QUN852095 REF852095:REJ852095 ROB852095:ROF852095 RXX852095:RYB852095 SHT852095:SHX852095 SRP852095:SRT852095 TBL852095:TBP852095 TLH852095:TLL852095 TVD852095:TVH852095 UEZ852095:UFD852095 UOV852095:UOZ852095 UYR852095:UYV852095 VIN852095:VIR852095 VSJ852095:VSN852095 WCF852095:WCJ852095 WMB852095:WMF852095 WVX852095:WWB852095 N917631:R917631 JL917631:JP917631 TH917631:TL917631 ADD917631:ADH917631 AMZ917631:AND917631 AWV917631:AWZ917631 BGR917631:BGV917631 BQN917631:BQR917631 CAJ917631:CAN917631 CKF917631:CKJ917631 CUB917631:CUF917631 DDX917631:DEB917631 DNT917631:DNX917631 DXP917631:DXT917631 EHL917631:EHP917631 ERH917631:ERL917631 FBD917631:FBH917631 FKZ917631:FLD917631 FUV917631:FUZ917631 GER917631:GEV917631 GON917631:GOR917631 GYJ917631:GYN917631 HIF917631:HIJ917631 HSB917631:HSF917631 IBX917631:ICB917631 ILT917631:ILX917631 IVP917631:IVT917631 JFL917631:JFP917631 JPH917631:JPL917631 JZD917631:JZH917631 KIZ917631:KJD917631 KSV917631:KSZ917631 LCR917631:LCV917631 LMN917631:LMR917631 LWJ917631:LWN917631 MGF917631:MGJ917631 MQB917631:MQF917631 MZX917631:NAB917631 NJT917631:NJX917631 NTP917631:NTT917631 ODL917631:ODP917631 ONH917631:ONL917631 OXD917631:OXH917631 PGZ917631:PHD917631 PQV917631:PQZ917631 QAR917631:QAV917631 QKN917631:QKR917631 QUJ917631:QUN917631 REF917631:REJ917631 ROB917631:ROF917631 RXX917631:RYB917631 SHT917631:SHX917631 SRP917631:SRT917631 TBL917631:TBP917631 TLH917631:TLL917631 TVD917631:TVH917631 UEZ917631:UFD917631 UOV917631:UOZ917631 UYR917631:UYV917631 VIN917631:VIR917631 VSJ917631:VSN917631 WCF917631:WCJ917631 WMB917631:WMF917631 WVX917631:WWB917631 N983167:R983167 JL983167:JP983167 TH983167:TL983167 ADD983167:ADH983167 AMZ983167:AND983167 AWV983167:AWZ983167 BGR983167:BGV983167 BQN983167:BQR983167 CAJ983167:CAN983167 CKF983167:CKJ983167 CUB983167:CUF983167 DDX983167:DEB983167 DNT983167:DNX983167 DXP983167:DXT983167 EHL983167:EHP983167 ERH983167:ERL983167 FBD983167:FBH983167 FKZ983167:FLD983167 FUV983167:FUZ983167 GER983167:GEV983167 GON983167:GOR983167 GYJ983167:GYN983167 HIF983167:HIJ983167 HSB983167:HSF983167 IBX983167:ICB983167 ILT983167:ILX983167 IVP983167:IVT983167 JFL983167:JFP983167 JPH983167:JPL983167 JZD983167:JZH983167 KIZ983167:KJD983167 KSV983167:KSZ983167 LCR983167:LCV983167 LMN983167:LMR983167 LWJ983167:LWN983167 MGF983167:MGJ983167 MQB983167:MQF983167 MZX983167:NAB983167 NJT983167:NJX983167 NTP983167:NTT983167 ODL983167:ODP983167 ONH983167:ONL983167 OXD983167:OXH983167 PGZ983167:PHD983167 PQV983167:PQZ983167 QAR983167:QAV983167 QKN983167:QKR983167 QUJ983167:QUN983167 REF983167:REJ983167 ROB983167:ROF983167 RXX983167:RYB983167 SHT983167:SHX983167 SRP983167:SRT983167 TBL983167:TBP983167 TLH983167:TLL983167 TVD983167:TVH983167 UEZ983167:UFD983167 UOV983167:UOZ983167 UYR983167:UYV983167 VIN983167:VIR983167 VSJ983167:VSN983167 WCF983167:WCJ983167 WMB983167:WMF983167 WVX983167:WWB983167" xr:uid="{00000000-0002-0000-0600-000007000000}">
      <formula1>0</formula1>
      <formula2>999999</formula2>
    </dataValidation>
    <dataValidation type="list" allowBlank="1" showInputMessage="1" showErrorMessage="1" sqref="WVW983160 M65656 JK65656 TG65656 ADC65656 AMY65656 AWU65656 BGQ65656 BQM65656 CAI65656 CKE65656 CUA65656 DDW65656 DNS65656 DXO65656 EHK65656 ERG65656 FBC65656 FKY65656 FUU65656 GEQ65656 GOM65656 GYI65656 HIE65656 HSA65656 IBW65656 ILS65656 IVO65656 JFK65656 JPG65656 JZC65656 KIY65656 KSU65656 LCQ65656 LMM65656 LWI65656 MGE65656 MQA65656 MZW65656 NJS65656 NTO65656 ODK65656 ONG65656 OXC65656 PGY65656 PQU65656 QAQ65656 QKM65656 QUI65656 REE65656 ROA65656 RXW65656 SHS65656 SRO65656 TBK65656 TLG65656 TVC65656 UEY65656 UOU65656 UYQ65656 VIM65656 VSI65656 WCE65656 WMA65656 WVW65656 M131192 JK131192 TG131192 ADC131192 AMY131192 AWU131192 BGQ131192 BQM131192 CAI131192 CKE131192 CUA131192 DDW131192 DNS131192 DXO131192 EHK131192 ERG131192 FBC131192 FKY131192 FUU131192 GEQ131192 GOM131192 GYI131192 HIE131192 HSA131192 IBW131192 ILS131192 IVO131192 JFK131192 JPG131192 JZC131192 KIY131192 KSU131192 LCQ131192 LMM131192 LWI131192 MGE131192 MQA131192 MZW131192 NJS131192 NTO131192 ODK131192 ONG131192 OXC131192 PGY131192 PQU131192 QAQ131192 QKM131192 QUI131192 REE131192 ROA131192 RXW131192 SHS131192 SRO131192 TBK131192 TLG131192 TVC131192 UEY131192 UOU131192 UYQ131192 VIM131192 VSI131192 WCE131192 WMA131192 WVW131192 M196728 JK196728 TG196728 ADC196728 AMY196728 AWU196728 BGQ196728 BQM196728 CAI196728 CKE196728 CUA196728 DDW196728 DNS196728 DXO196728 EHK196728 ERG196728 FBC196728 FKY196728 FUU196728 GEQ196728 GOM196728 GYI196728 HIE196728 HSA196728 IBW196728 ILS196728 IVO196728 JFK196728 JPG196728 JZC196728 KIY196728 KSU196728 LCQ196728 LMM196728 LWI196728 MGE196728 MQA196728 MZW196728 NJS196728 NTO196728 ODK196728 ONG196728 OXC196728 PGY196728 PQU196728 QAQ196728 QKM196728 QUI196728 REE196728 ROA196728 RXW196728 SHS196728 SRO196728 TBK196728 TLG196728 TVC196728 UEY196728 UOU196728 UYQ196728 VIM196728 VSI196728 WCE196728 WMA196728 WVW196728 M262264 JK262264 TG262264 ADC262264 AMY262264 AWU262264 BGQ262264 BQM262264 CAI262264 CKE262264 CUA262264 DDW262264 DNS262264 DXO262264 EHK262264 ERG262264 FBC262264 FKY262264 FUU262264 GEQ262264 GOM262264 GYI262264 HIE262264 HSA262264 IBW262264 ILS262264 IVO262264 JFK262264 JPG262264 JZC262264 KIY262264 KSU262264 LCQ262264 LMM262264 LWI262264 MGE262264 MQA262264 MZW262264 NJS262264 NTO262264 ODK262264 ONG262264 OXC262264 PGY262264 PQU262264 QAQ262264 QKM262264 QUI262264 REE262264 ROA262264 RXW262264 SHS262264 SRO262264 TBK262264 TLG262264 TVC262264 UEY262264 UOU262264 UYQ262264 VIM262264 VSI262264 WCE262264 WMA262264 WVW262264 M327800 JK327800 TG327800 ADC327800 AMY327800 AWU327800 BGQ327800 BQM327800 CAI327800 CKE327800 CUA327800 DDW327800 DNS327800 DXO327800 EHK327800 ERG327800 FBC327800 FKY327800 FUU327800 GEQ327800 GOM327800 GYI327800 HIE327800 HSA327800 IBW327800 ILS327800 IVO327800 JFK327800 JPG327800 JZC327800 KIY327800 KSU327800 LCQ327800 LMM327800 LWI327800 MGE327800 MQA327800 MZW327800 NJS327800 NTO327800 ODK327800 ONG327800 OXC327800 PGY327800 PQU327800 QAQ327800 QKM327800 QUI327800 REE327800 ROA327800 RXW327800 SHS327800 SRO327800 TBK327800 TLG327800 TVC327800 UEY327800 UOU327800 UYQ327800 VIM327800 VSI327800 WCE327800 WMA327800 WVW327800 M393336 JK393336 TG393336 ADC393336 AMY393336 AWU393336 BGQ393336 BQM393336 CAI393336 CKE393336 CUA393336 DDW393336 DNS393336 DXO393336 EHK393336 ERG393336 FBC393336 FKY393336 FUU393336 GEQ393336 GOM393336 GYI393336 HIE393336 HSA393336 IBW393336 ILS393336 IVO393336 JFK393336 JPG393336 JZC393336 KIY393336 KSU393336 LCQ393336 LMM393336 LWI393336 MGE393336 MQA393336 MZW393336 NJS393336 NTO393336 ODK393336 ONG393336 OXC393336 PGY393336 PQU393336 QAQ393336 QKM393336 QUI393336 REE393336 ROA393336 RXW393336 SHS393336 SRO393336 TBK393336 TLG393336 TVC393336 UEY393336 UOU393336 UYQ393336 VIM393336 VSI393336 WCE393336 WMA393336 WVW393336 M458872 JK458872 TG458872 ADC458872 AMY458872 AWU458872 BGQ458872 BQM458872 CAI458872 CKE458872 CUA458872 DDW458872 DNS458872 DXO458872 EHK458872 ERG458872 FBC458872 FKY458872 FUU458872 GEQ458872 GOM458872 GYI458872 HIE458872 HSA458872 IBW458872 ILS458872 IVO458872 JFK458872 JPG458872 JZC458872 KIY458872 KSU458872 LCQ458872 LMM458872 LWI458872 MGE458872 MQA458872 MZW458872 NJS458872 NTO458872 ODK458872 ONG458872 OXC458872 PGY458872 PQU458872 QAQ458872 QKM458872 QUI458872 REE458872 ROA458872 RXW458872 SHS458872 SRO458872 TBK458872 TLG458872 TVC458872 UEY458872 UOU458872 UYQ458872 VIM458872 VSI458872 WCE458872 WMA458872 WVW458872 M524408 JK524408 TG524408 ADC524408 AMY524408 AWU524408 BGQ524408 BQM524408 CAI524408 CKE524408 CUA524408 DDW524408 DNS524408 DXO524408 EHK524408 ERG524408 FBC524408 FKY524408 FUU524408 GEQ524408 GOM524408 GYI524408 HIE524408 HSA524408 IBW524408 ILS524408 IVO524408 JFK524408 JPG524408 JZC524408 KIY524408 KSU524408 LCQ524408 LMM524408 LWI524408 MGE524408 MQA524408 MZW524408 NJS524408 NTO524408 ODK524408 ONG524408 OXC524408 PGY524408 PQU524408 QAQ524408 QKM524408 QUI524408 REE524408 ROA524408 RXW524408 SHS524408 SRO524408 TBK524408 TLG524408 TVC524408 UEY524408 UOU524408 UYQ524408 VIM524408 VSI524408 WCE524408 WMA524408 WVW524408 M589944 JK589944 TG589944 ADC589944 AMY589944 AWU589944 BGQ589944 BQM589944 CAI589944 CKE589944 CUA589944 DDW589944 DNS589944 DXO589944 EHK589944 ERG589944 FBC589944 FKY589944 FUU589944 GEQ589944 GOM589944 GYI589944 HIE589944 HSA589944 IBW589944 ILS589944 IVO589944 JFK589944 JPG589944 JZC589944 KIY589944 KSU589944 LCQ589944 LMM589944 LWI589944 MGE589944 MQA589944 MZW589944 NJS589944 NTO589944 ODK589944 ONG589944 OXC589944 PGY589944 PQU589944 QAQ589944 QKM589944 QUI589944 REE589944 ROA589944 RXW589944 SHS589944 SRO589944 TBK589944 TLG589944 TVC589944 UEY589944 UOU589944 UYQ589944 VIM589944 VSI589944 WCE589944 WMA589944 WVW589944 M655480 JK655480 TG655480 ADC655480 AMY655480 AWU655480 BGQ655480 BQM655480 CAI655480 CKE655480 CUA655480 DDW655480 DNS655480 DXO655480 EHK655480 ERG655480 FBC655480 FKY655480 FUU655480 GEQ655480 GOM655480 GYI655480 HIE655480 HSA655480 IBW655480 ILS655480 IVO655480 JFK655480 JPG655480 JZC655480 KIY655480 KSU655480 LCQ655480 LMM655480 LWI655480 MGE655480 MQA655480 MZW655480 NJS655480 NTO655480 ODK655480 ONG655480 OXC655480 PGY655480 PQU655480 QAQ655480 QKM655480 QUI655480 REE655480 ROA655480 RXW655480 SHS655480 SRO655480 TBK655480 TLG655480 TVC655480 UEY655480 UOU655480 UYQ655480 VIM655480 VSI655480 WCE655480 WMA655480 WVW655480 M721016 JK721016 TG721016 ADC721016 AMY721016 AWU721016 BGQ721016 BQM721016 CAI721016 CKE721016 CUA721016 DDW721016 DNS721016 DXO721016 EHK721016 ERG721016 FBC721016 FKY721016 FUU721016 GEQ721016 GOM721016 GYI721016 HIE721016 HSA721016 IBW721016 ILS721016 IVO721016 JFK721016 JPG721016 JZC721016 KIY721016 KSU721016 LCQ721016 LMM721016 LWI721016 MGE721016 MQA721016 MZW721016 NJS721016 NTO721016 ODK721016 ONG721016 OXC721016 PGY721016 PQU721016 QAQ721016 QKM721016 QUI721016 REE721016 ROA721016 RXW721016 SHS721016 SRO721016 TBK721016 TLG721016 TVC721016 UEY721016 UOU721016 UYQ721016 VIM721016 VSI721016 WCE721016 WMA721016 WVW721016 M786552 JK786552 TG786552 ADC786552 AMY786552 AWU786552 BGQ786552 BQM786552 CAI786552 CKE786552 CUA786552 DDW786552 DNS786552 DXO786552 EHK786552 ERG786552 FBC786552 FKY786552 FUU786552 GEQ786552 GOM786552 GYI786552 HIE786552 HSA786552 IBW786552 ILS786552 IVO786552 JFK786552 JPG786552 JZC786552 KIY786552 KSU786552 LCQ786552 LMM786552 LWI786552 MGE786552 MQA786552 MZW786552 NJS786552 NTO786552 ODK786552 ONG786552 OXC786552 PGY786552 PQU786552 QAQ786552 QKM786552 QUI786552 REE786552 ROA786552 RXW786552 SHS786552 SRO786552 TBK786552 TLG786552 TVC786552 UEY786552 UOU786552 UYQ786552 VIM786552 VSI786552 WCE786552 WMA786552 WVW786552 M852088 JK852088 TG852088 ADC852088 AMY852088 AWU852088 BGQ852088 BQM852088 CAI852088 CKE852088 CUA852088 DDW852088 DNS852088 DXO852088 EHK852088 ERG852088 FBC852088 FKY852088 FUU852088 GEQ852088 GOM852088 GYI852088 HIE852088 HSA852088 IBW852088 ILS852088 IVO852088 JFK852088 JPG852088 JZC852088 KIY852088 KSU852088 LCQ852088 LMM852088 LWI852088 MGE852088 MQA852088 MZW852088 NJS852088 NTO852088 ODK852088 ONG852088 OXC852088 PGY852088 PQU852088 QAQ852088 QKM852088 QUI852088 REE852088 ROA852088 RXW852088 SHS852088 SRO852088 TBK852088 TLG852088 TVC852088 UEY852088 UOU852088 UYQ852088 VIM852088 VSI852088 WCE852088 WMA852088 WVW852088 M917624 JK917624 TG917624 ADC917624 AMY917624 AWU917624 BGQ917624 BQM917624 CAI917624 CKE917624 CUA917624 DDW917624 DNS917624 DXO917624 EHK917624 ERG917624 FBC917624 FKY917624 FUU917624 GEQ917624 GOM917624 GYI917624 HIE917624 HSA917624 IBW917624 ILS917624 IVO917624 JFK917624 JPG917624 JZC917624 KIY917624 KSU917624 LCQ917624 LMM917624 LWI917624 MGE917624 MQA917624 MZW917624 NJS917624 NTO917624 ODK917624 ONG917624 OXC917624 PGY917624 PQU917624 QAQ917624 QKM917624 QUI917624 REE917624 ROA917624 RXW917624 SHS917624 SRO917624 TBK917624 TLG917624 TVC917624 UEY917624 UOU917624 UYQ917624 VIM917624 VSI917624 WCE917624 WMA917624 WVW917624 M983160 JK983160 TG983160 ADC983160 AMY983160 AWU983160 BGQ983160 BQM983160 CAI983160 CKE983160 CUA983160 DDW983160 DNS983160 DXO983160 EHK983160 ERG983160 FBC983160 FKY983160 FUU983160 GEQ983160 GOM983160 GYI983160 HIE983160 HSA983160 IBW983160 ILS983160 IVO983160 JFK983160 JPG983160 JZC983160 KIY983160 KSU983160 LCQ983160 LMM983160 LWI983160 MGE983160 MQA983160 MZW983160 NJS983160 NTO983160 ODK983160 ONG983160 OXC983160 PGY983160 PQU983160 QAQ983160 QKM983160 QUI983160 REE983160 ROA983160 RXW983160 SHS983160 SRO983160 TBK983160 TLG983160 TVC983160 UEY983160 UOU983160 UYQ983160 VIM983160 VSI983160 WCE983160 WMA983160" xr:uid="{00000000-0002-0000-0600-000008000000}">
      <formula1>$M$160:$M$163</formula1>
    </dataValidation>
    <dataValidation type="list" allowBlank="1" showInputMessage="1" showErrorMessage="1" sqref="BA7:BC7 KW7:KY7 US7:UU7 AEO7:AEQ7 AOK7:AOM7 AYG7:AYI7 BIC7:BIE7 BRY7:BSA7 CBU7:CBW7 CLQ7:CLS7 CVM7:CVO7 DFI7:DFK7 DPE7:DPG7 DZA7:DZC7 EIW7:EIY7 ESS7:ESU7 FCO7:FCQ7 FMK7:FMM7 FWG7:FWI7 GGC7:GGE7 GPY7:GQA7 GZU7:GZW7 HJQ7:HJS7 HTM7:HTO7 IDI7:IDK7 INE7:ING7 IXA7:IXC7 JGW7:JGY7 JQS7:JQU7 KAO7:KAQ7 KKK7:KKM7 KUG7:KUI7 LEC7:LEE7 LNY7:LOA7 LXU7:LXW7 MHQ7:MHS7 MRM7:MRO7 NBI7:NBK7 NLE7:NLG7 NVA7:NVC7 OEW7:OEY7 OOS7:OOU7 OYO7:OYQ7 PIK7:PIM7 PSG7:PSI7 QCC7:QCE7 QLY7:QMA7 QVU7:QVW7 RFQ7:RFS7 RPM7:RPO7 RZI7:RZK7 SJE7:SJG7 STA7:STC7 TCW7:TCY7 TMS7:TMU7 TWO7:TWQ7 UGK7:UGM7 UQG7:UQI7 VAC7:VAE7 VJY7:VKA7 VTU7:VTW7 WDQ7:WDS7 WNM7:WNO7 WXI7:WXK7 BA65636:BC65636 KW65636:KY65636 US65636:UU65636 AEO65636:AEQ65636 AOK65636:AOM65636 AYG65636:AYI65636 BIC65636:BIE65636 BRY65636:BSA65636 CBU65636:CBW65636 CLQ65636:CLS65636 CVM65636:CVO65636 DFI65636:DFK65636 DPE65636:DPG65636 DZA65636:DZC65636 EIW65636:EIY65636 ESS65636:ESU65636 FCO65636:FCQ65636 FMK65636:FMM65636 FWG65636:FWI65636 GGC65636:GGE65636 GPY65636:GQA65636 GZU65636:GZW65636 HJQ65636:HJS65636 HTM65636:HTO65636 IDI65636:IDK65636 INE65636:ING65636 IXA65636:IXC65636 JGW65636:JGY65636 JQS65636:JQU65636 KAO65636:KAQ65636 KKK65636:KKM65636 KUG65636:KUI65636 LEC65636:LEE65636 LNY65636:LOA65636 LXU65636:LXW65636 MHQ65636:MHS65636 MRM65636:MRO65636 NBI65636:NBK65636 NLE65636:NLG65636 NVA65636:NVC65636 OEW65636:OEY65636 OOS65636:OOU65636 OYO65636:OYQ65636 PIK65636:PIM65636 PSG65636:PSI65636 QCC65636:QCE65636 QLY65636:QMA65636 QVU65636:QVW65636 RFQ65636:RFS65636 RPM65636:RPO65636 RZI65636:RZK65636 SJE65636:SJG65636 STA65636:STC65636 TCW65636:TCY65636 TMS65636:TMU65636 TWO65636:TWQ65636 UGK65636:UGM65636 UQG65636:UQI65636 VAC65636:VAE65636 VJY65636:VKA65636 VTU65636:VTW65636 WDQ65636:WDS65636 WNM65636:WNO65636 WXI65636:WXK65636 BA131172:BC131172 KW131172:KY131172 US131172:UU131172 AEO131172:AEQ131172 AOK131172:AOM131172 AYG131172:AYI131172 BIC131172:BIE131172 BRY131172:BSA131172 CBU131172:CBW131172 CLQ131172:CLS131172 CVM131172:CVO131172 DFI131172:DFK131172 DPE131172:DPG131172 DZA131172:DZC131172 EIW131172:EIY131172 ESS131172:ESU131172 FCO131172:FCQ131172 FMK131172:FMM131172 FWG131172:FWI131172 GGC131172:GGE131172 GPY131172:GQA131172 GZU131172:GZW131172 HJQ131172:HJS131172 HTM131172:HTO131172 IDI131172:IDK131172 INE131172:ING131172 IXA131172:IXC131172 JGW131172:JGY131172 JQS131172:JQU131172 KAO131172:KAQ131172 KKK131172:KKM131172 KUG131172:KUI131172 LEC131172:LEE131172 LNY131172:LOA131172 LXU131172:LXW131172 MHQ131172:MHS131172 MRM131172:MRO131172 NBI131172:NBK131172 NLE131172:NLG131172 NVA131172:NVC131172 OEW131172:OEY131172 OOS131172:OOU131172 OYO131172:OYQ131172 PIK131172:PIM131172 PSG131172:PSI131172 QCC131172:QCE131172 QLY131172:QMA131172 QVU131172:QVW131172 RFQ131172:RFS131172 RPM131172:RPO131172 RZI131172:RZK131172 SJE131172:SJG131172 STA131172:STC131172 TCW131172:TCY131172 TMS131172:TMU131172 TWO131172:TWQ131172 UGK131172:UGM131172 UQG131172:UQI131172 VAC131172:VAE131172 VJY131172:VKA131172 VTU131172:VTW131172 WDQ131172:WDS131172 WNM131172:WNO131172 WXI131172:WXK131172 BA196708:BC196708 KW196708:KY196708 US196708:UU196708 AEO196708:AEQ196708 AOK196708:AOM196708 AYG196708:AYI196708 BIC196708:BIE196708 BRY196708:BSA196708 CBU196708:CBW196708 CLQ196708:CLS196708 CVM196708:CVO196708 DFI196708:DFK196708 DPE196708:DPG196708 DZA196708:DZC196708 EIW196708:EIY196708 ESS196708:ESU196708 FCO196708:FCQ196708 FMK196708:FMM196708 FWG196708:FWI196708 GGC196708:GGE196708 GPY196708:GQA196708 GZU196708:GZW196708 HJQ196708:HJS196708 HTM196708:HTO196708 IDI196708:IDK196708 INE196708:ING196708 IXA196708:IXC196708 JGW196708:JGY196708 JQS196708:JQU196708 KAO196708:KAQ196708 KKK196708:KKM196708 KUG196708:KUI196708 LEC196708:LEE196708 LNY196708:LOA196708 LXU196708:LXW196708 MHQ196708:MHS196708 MRM196708:MRO196708 NBI196708:NBK196708 NLE196708:NLG196708 NVA196708:NVC196708 OEW196708:OEY196708 OOS196708:OOU196708 OYO196708:OYQ196708 PIK196708:PIM196708 PSG196708:PSI196708 QCC196708:QCE196708 QLY196708:QMA196708 QVU196708:QVW196708 RFQ196708:RFS196708 RPM196708:RPO196708 RZI196708:RZK196708 SJE196708:SJG196708 STA196708:STC196708 TCW196708:TCY196708 TMS196708:TMU196708 TWO196708:TWQ196708 UGK196708:UGM196708 UQG196708:UQI196708 VAC196708:VAE196708 VJY196708:VKA196708 VTU196708:VTW196708 WDQ196708:WDS196708 WNM196708:WNO196708 WXI196708:WXK196708 BA262244:BC262244 KW262244:KY262244 US262244:UU262244 AEO262244:AEQ262244 AOK262244:AOM262244 AYG262244:AYI262244 BIC262244:BIE262244 BRY262244:BSA262244 CBU262244:CBW262244 CLQ262244:CLS262244 CVM262244:CVO262244 DFI262244:DFK262244 DPE262244:DPG262244 DZA262244:DZC262244 EIW262244:EIY262244 ESS262244:ESU262244 FCO262244:FCQ262244 FMK262244:FMM262244 FWG262244:FWI262244 GGC262244:GGE262244 GPY262244:GQA262244 GZU262244:GZW262244 HJQ262244:HJS262244 HTM262244:HTO262244 IDI262244:IDK262244 INE262244:ING262244 IXA262244:IXC262244 JGW262244:JGY262244 JQS262244:JQU262244 KAO262244:KAQ262244 KKK262244:KKM262244 KUG262244:KUI262244 LEC262244:LEE262244 LNY262244:LOA262244 LXU262244:LXW262244 MHQ262244:MHS262244 MRM262244:MRO262244 NBI262244:NBK262244 NLE262244:NLG262244 NVA262244:NVC262244 OEW262244:OEY262244 OOS262244:OOU262244 OYO262244:OYQ262244 PIK262244:PIM262244 PSG262244:PSI262244 QCC262244:QCE262244 QLY262244:QMA262244 QVU262244:QVW262244 RFQ262244:RFS262244 RPM262244:RPO262244 RZI262244:RZK262244 SJE262244:SJG262244 STA262244:STC262244 TCW262244:TCY262244 TMS262244:TMU262244 TWO262244:TWQ262244 UGK262244:UGM262244 UQG262244:UQI262244 VAC262244:VAE262244 VJY262244:VKA262244 VTU262244:VTW262244 WDQ262244:WDS262244 WNM262244:WNO262244 WXI262244:WXK262244 BA327780:BC327780 KW327780:KY327780 US327780:UU327780 AEO327780:AEQ327780 AOK327780:AOM327780 AYG327780:AYI327780 BIC327780:BIE327780 BRY327780:BSA327780 CBU327780:CBW327780 CLQ327780:CLS327780 CVM327780:CVO327780 DFI327780:DFK327780 DPE327780:DPG327780 DZA327780:DZC327780 EIW327780:EIY327780 ESS327780:ESU327780 FCO327780:FCQ327780 FMK327780:FMM327780 FWG327780:FWI327780 GGC327780:GGE327780 GPY327780:GQA327780 GZU327780:GZW327780 HJQ327780:HJS327780 HTM327780:HTO327780 IDI327780:IDK327780 INE327780:ING327780 IXA327780:IXC327780 JGW327780:JGY327780 JQS327780:JQU327780 KAO327780:KAQ327780 KKK327780:KKM327780 KUG327780:KUI327780 LEC327780:LEE327780 LNY327780:LOA327780 LXU327780:LXW327780 MHQ327780:MHS327780 MRM327780:MRO327780 NBI327780:NBK327780 NLE327780:NLG327780 NVA327780:NVC327780 OEW327780:OEY327780 OOS327780:OOU327780 OYO327780:OYQ327780 PIK327780:PIM327780 PSG327780:PSI327780 QCC327780:QCE327780 QLY327780:QMA327780 QVU327780:QVW327780 RFQ327780:RFS327780 RPM327780:RPO327780 RZI327780:RZK327780 SJE327780:SJG327780 STA327780:STC327780 TCW327780:TCY327780 TMS327780:TMU327780 TWO327780:TWQ327780 UGK327780:UGM327780 UQG327780:UQI327780 VAC327780:VAE327780 VJY327780:VKA327780 VTU327780:VTW327780 WDQ327780:WDS327780 WNM327780:WNO327780 WXI327780:WXK327780 BA393316:BC393316 KW393316:KY393316 US393316:UU393316 AEO393316:AEQ393316 AOK393316:AOM393316 AYG393316:AYI393316 BIC393316:BIE393316 BRY393316:BSA393316 CBU393316:CBW393316 CLQ393316:CLS393316 CVM393316:CVO393316 DFI393316:DFK393316 DPE393316:DPG393316 DZA393316:DZC393316 EIW393316:EIY393316 ESS393316:ESU393316 FCO393316:FCQ393316 FMK393316:FMM393316 FWG393316:FWI393316 GGC393316:GGE393316 GPY393316:GQA393316 GZU393316:GZW393316 HJQ393316:HJS393316 HTM393316:HTO393316 IDI393316:IDK393316 INE393316:ING393316 IXA393316:IXC393316 JGW393316:JGY393316 JQS393316:JQU393316 KAO393316:KAQ393316 KKK393316:KKM393316 KUG393316:KUI393316 LEC393316:LEE393316 LNY393316:LOA393316 LXU393316:LXW393316 MHQ393316:MHS393316 MRM393316:MRO393316 NBI393316:NBK393316 NLE393316:NLG393316 NVA393316:NVC393316 OEW393316:OEY393316 OOS393316:OOU393316 OYO393316:OYQ393316 PIK393316:PIM393316 PSG393316:PSI393316 QCC393316:QCE393316 QLY393316:QMA393316 QVU393316:QVW393316 RFQ393316:RFS393316 RPM393316:RPO393316 RZI393316:RZK393316 SJE393316:SJG393316 STA393316:STC393316 TCW393316:TCY393316 TMS393316:TMU393316 TWO393316:TWQ393316 UGK393316:UGM393316 UQG393316:UQI393316 VAC393316:VAE393316 VJY393316:VKA393316 VTU393316:VTW393316 WDQ393316:WDS393316 WNM393316:WNO393316 WXI393316:WXK393316 BA458852:BC458852 KW458852:KY458852 US458852:UU458852 AEO458852:AEQ458852 AOK458852:AOM458852 AYG458852:AYI458852 BIC458852:BIE458852 BRY458852:BSA458852 CBU458852:CBW458852 CLQ458852:CLS458852 CVM458852:CVO458852 DFI458852:DFK458852 DPE458852:DPG458852 DZA458852:DZC458852 EIW458852:EIY458852 ESS458852:ESU458852 FCO458852:FCQ458852 FMK458852:FMM458852 FWG458852:FWI458852 GGC458852:GGE458852 GPY458852:GQA458852 GZU458852:GZW458852 HJQ458852:HJS458852 HTM458852:HTO458852 IDI458852:IDK458852 INE458852:ING458852 IXA458852:IXC458852 JGW458852:JGY458852 JQS458852:JQU458852 KAO458852:KAQ458852 KKK458852:KKM458852 KUG458852:KUI458852 LEC458852:LEE458852 LNY458852:LOA458852 LXU458852:LXW458852 MHQ458852:MHS458852 MRM458852:MRO458852 NBI458852:NBK458852 NLE458852:NLG458852 NVA458852:NVC458852 OEW458852:OEY458852 OOS458852:OOU458852 OYO458852:OYQ458852 PIK458852:PIM458852 PSG458852:PSI458852 QCC458852:QCE458852 QLY458852:QMA458852 QVU458852:QVW458852 RFQ458852:RFS458852 RPM458852:RPO458852 RZI458852:RZK458852 SJE458852:SJG458852 STA458852:STC458852 TCW458852:TCY458852 TMS458852:TMU458852 TWO458852:TWQ458852 UGK458852:UGM458852 UQG458852:UQI458852 VAC458852:VAE458852 VJY458852:VKA458852 VTU458852:VTW458852 WDQ458852:WDS458852 WNM458852:WNO458852 WXI458852:WXK458852 BA524388:BC524388 KW524388:KY524388 US524388:UU524388 AEO524388:AEQ524388 AOK524388:AOM524388 AYG524388:AYI524388 BIC524388:BIE524388 BRY524388:BSA524388 CBU524388:CBW524388 CLQ524388:CLS524388 CVM524388:CVO524388 DFI524388:DFK524388 DPE524388:DPG524388 DZA524388:DZC524388 EIW524388:EIY524388 ESS524388:ESU524388 FCO524388:FCQ524388 FMK524388:FMM524388 FWG524388:FWI524388 GGC524388:GGE524388 GPY524388:GQA524388 GZU524388:GZW524388 HJQ524388:HJS524388 HTM524388:HTO524388 IDI524388:IDK524388 INE524388:ING524388 IXA524388:IXC524388 JGW524388:JGY524388 JQS524388:JQU524388 KAO524388:KAQ524388 KKK524388:KKM524388 KUG524388:KUI524388 LEC524388:LEE524388 LNY524388:LOA524388 LXU524388:LXW524388 MHQ524388:MHS524388 MRM524388:MRO524388 NBI524388:NBK524388 NLE524388:NLG524388 NVA524388:NVC524388 OEW524388:OEY524388 OOS524388:OOU524388 OYO524388:OYQ524388 PIK524388:PIM524388 PSG524388:PSI524388 QCC524388:QCE524388 QLY524388:QMA524388 QVU524388:QVW524388 RFQ524388:RFS524388 RPM524388:RPO524388 RZI524388:RZK524388 SJE524388:SJG524388 STA524388:STC524388 TCW524388:TCY524388 TMS524388:TMU524388 TWO524388:TWQ524388 UGK524388:UGM524388 UQG524388:UQI524388 VAC524388:VAE524388 VJY524388:VKA524388 VTU524388:VTW524388 WDQ524388:WDS524388 WNM524388:WNO524388 WXI524388:WXK524388 BA589924:BC589924 KW589924:KY589924 US589924:UU589924 AEO589924:AEQ589924 AOK589924:AOM589924 AYG589924:AYI589924 BIC589924:BIE589924 BRY589924:BSA589924 CBU589924:CBW589924 CLQ589924:CLS589924 CVM589924:CVO589924 DFI589924:DFK589924 DPE589924:DPG589924 DZA589924:DZC589924 EIW589924:EIY589924 ESS589924:ESU589924 FCO589924:FCQ589924 FMK589924:FMM589924 FWG589924:FWI589924 GGC589924:GGE589924 GPY589924:GQA589924 GZU589924:GZW589924 HJQ589924:HJS589924 HTM589924:HTO589924 IDI589924:IDK589924 INE589924:ING589924 IXA589924:IXC589924 JGW589924:JGY589924 JQS589924:JQU589924 KAO589924:KAQ589924 KKK589924:KKM589924 KUG589924:KUI589924 LEC589924:LEE589924 LNY589924:LOA589924 LXU589924:LXW589924 MHQ589924:MHS589924 MRM589924:MRO589924 NBI589924:NBK589924 NLE589924:NLG589924 NVA589924:NVC589924 OEW589924:OEY589924 OOS589924:OOU589924 OYO589924:OYQ589924 PIK589924:PIM589924 PSG589924:PSI589924 QCC589924:QCE589924 QLY589924:QMA589924 QVU589924:QVW589924 RFQ589924:RFS589924 RPM589924:RPO589924 RZI589924:RZK589924 SJE589924:SJG589924 STA589924:STC589924 TCW589924:TCY589924 TMS589924:TMU589924 TWO589924:TWQ589924 UGK589924:UGM589924 UQG589924:UQI589924 VAC589924:VAE589924 VJY589924:VKA589924 VTU589924:VTW589924 WDQ589924:WDS589924 WNM589924:WNO589924 WXI589924:WXK589924 BA655460:BC655460 KW655460:KY655460 US655460:UU655460 AEO655460:AEQ655460 AOK655460:AOM655460 AYG655460:AYI655460 BIC655460:BIE655460 BRY655460:BSA655460 CBU655460:CBW655460 CLQ655460:CLS655460 CVM655460:CVO655460 DFI655460:DFK655460 DPE655460:DPG655460 DZA655460:DZC655460 EIW655460:EIY655460 ESS655460:ESU655460 FCO655460:FCQ655460 FMK655460:FMM655460 FWG655460:FWI655460 GGC655460:GGE655460 GPY655460:GQA655460 GZU655460:GZW655460 HJQ655460:HJS655460 HTM655460:HTO655460 IDI655460:IDK655460 INE655460:ING655460 IXA655460:IXC655460 JGW655460:JGY655460 JQS655460:JQU655460 KAO655460:KAQ655460 KKK655460:KKM655460 KUG655460:KUI655460 LEC655460:LEE655460 LNY655460:LOA655460 LXU655460:LXW655460 MHQ655460:MHS655460 MRM655460:MRO655460 NBI655460:NBK655460 NLE655460:NLG655460 NVA655460:NVC655460 OEW655460:OEY655460 OOS655460:OOU655460 OYO655460:OYQ655460 PIK655460:PIM655460 PSG655460:PSI655460 QCC655460:QCE655460 QLY655460:QMA655460 QVU655460:QVW655460 RFQ655460:RFS655460 RPM655460:RPO655460 RZI655460:RZK655460 SJE655460:SJG655460 STA655460:STC655460 TCW655460:TCY655460 TMS655460:TMU655460 TWO655460:TWQ655460 UGK655460:UGM655460 UQG655460:UQI655460 VAC655460:VAE655460 VJY655460:VKA655460 VTU655460:VTW655460 WDQ655460:WDS655460 WNM655460:WNO655460 WXI655460:WXK655460 BA720996:BC720996 KW720996:KY720996 US720996:UU720996 AEO720996:AEQ720996 AOK720996:AOM720996 AYG720996:AYI720996 BIC720996:BIE720996 BRY720996:BSA720996 CBU720996:CBW720996 CLQ720996:CLS720996 CVM720996:CVO720996 DFI720996:DFK720996 DPE720996:DPG720996 DZA720996:DZC720996 EIW720996:EIY720996 ESS720996:ESU720996 FCO720996:FCQ720996 FMK720996:FMM720996 FWG720996:FWI720996 GGC720996:GGE720996 GPY720996:GQA720996 GZU720996:GZW720996 HJQ720996:HJS720996 HTM720996:HTO720996 IDI720996:IDK720996 INE720996:ING720996 IXA720996:IXC720996 JGW720996:JGY720996 JQS720996:JQU720996 KAO720996:KAQ720996 KKK720996:KKM720996 KUG720996:KUI720996 LEC720996:LEE720996 LNY720996:LOA720996 LXU720996:LXW720996 MHQ720996:MHS720996 MRM720996:MRO720996 NBI720996:NBK720996 NLE720996:NLG720996 NVA720996:NVC720996 OEW720996:OEY720996 OOS720996:OOU720996 OYO720996:OYQ720996 PIK720996:PIM720996 PSG720996:PSI720996 QCC720996:QCE720996 QLY720996:QMA720996 QVU720996:QVW720996 RFQ720996:RFS720996 RPM720996:RPO720996 RZI720996:RZK720996 SJE720996:SJG720996 STA720996:STC720996 TCW720996:TCY720996 TMS720996:TMU720996 TWO720996:TWQ720996 UGK720996:UGM720996 UQG720996:UQI720996 VAC720996:VAE720996 VJY720996:VKA720996 VTU720996:VTW720996 WDQ720996:WDS720996 WNM720996:WNO720996 WXI720996:WXK720996 BA786532:BC786532 KW786532:KY786532 US786532:UU786532 AEO786532:AEQ786532 AOK786532:AOM786532 AYG786532:AYI786532 BIC786532:BIE786532 BRY786532:BSA786532 CBU786532:CBW786532 CLQ786532:CLS786532 CVM786532:CVO786532 DFI786532:DFK786532 DPE786532:DPG786532 DZA786532:DZC786532 EIW786532:EIY786532 ESS786532:ESU786532 FCO786532:FCQ786532 FMK786532:FMM786532 FWG786532:FWI786532 GGC786532:GGE786532 GPY786532:GQA786532 GZU786532:GZW786532 HJQ786532:HJS786532 HTM786532:HTO786532 IDI786532:IDK786532 INE786532:ING786532 IXA786532:IXC786532 JGW786532:JGY786532 JQS786532:JQU786532 KAO786532:KAQ786532 KKK786532:KKM786532 KUG786532:KUI786532 LEC786532:LEE786532 LNY786532:LOA786532 LXU786532:LXW786532 MHQ786532:MHS786532 MRM786532:MRO786532 NBI786532:NBK786532 NLE786532:NLG786532 NVA786532:NVC786532 OEW786532:OEY786532 OOS786532:OOU786532 OYO786532:OYQ786532 PIK786532:PIM786532 PSG786532:PSI786532 QCC786532:QCE786532 QLY786532:QMA786532 QVU786532:QVW786532 RFQ786532:RFS786532 RPM786532:RPO786532 RZI786532:RZK786532 SJE786532:SJG786532 STA786532:STC786532 TCW786532:TCY786532 TMS786532:TMU786532 TWO786532:TWQ786532 UGK786532:UGM786532 UQG786532:UQI786532 VAC786532:VAE786532 VJY786532:VKA786532 VTU786532:VTW786532 WDQ786532:WDS786532 WNM786532:WNO786532 WXI786532:WXK786532 BA852068:BC852068 KW852068:KY852068 US852068:UU852068 AEO852068:AEQ852068 AOK852068:AOM852068 AYG852068:AYI852068 BIC852068:BIE852068 BRY852068:BSA852068 CBU852068:CBW852068 CLQ852068:CLS852068 CVM852068:CVO852068 DFI852068:DFK852068 DPE852068:DPG852068 DZA852068:DZC852068 EIW852068:EIY852068 ESS852068:ESU852068 FCO852068:FCQ852068 FMK852068:FMM852068 FWG852068:FWI852068 GGC852068:GGE852068 GPY852068:GQA852068 GZU852068:GZW852068 HJQ852068:HJS852068 HTM852068:HTO852068 IDI852068:IDK852068 INE852068:ING852068 IXA852068:IXC852068 JGW852068:JGY852068 JQS852068:JQU852068 KAO852068:KAQ852068 KKK852068:KKM852068 KUG852068:KUI852068 LEC852068:LEE852068 LNY852068:LOA852068 LXU852068:LXW852068 MHQ852068:MHS852068 MRM852068:MRO852068 NBI852068:NBK852068 NLE852068:NLG852068 NVA852068:NVC852068 OEW852068:OEY852068 OOS852068:OOU852068 OYO852068:OYQ852068 PIK852068:PIM852068 PSG852068:PSI852068 QCC852068:QCE852068 QLY852068:QMA852068 QVU852068:QVW852068 RFQ852068:RFS852068 RPM852068:RPO852068 RZI852068:RZK852068 SJE852068:SJG852068 STA852068:STC852068 TCW852068:TCY852068 TMS852068:TMU852068 TWO852068:TWQ852068 UGK852068:UGM852068 UQG852068:UQI852068 VAC852068:VAE852068 VJY852068:VKA852068 VTU852068:VTW852068 WDQ852068:WDS852068 WNM852068:WNO852068 WXI852068:WXK852068 BA917604:BC917604 KW917604:KY917604 US917604:UU917604 AEO917604:AEQ917604 AOK917604:AOM917604 AYG917604:AYI917604 BIC917604:BIE917604 BRY917604:BSA917604 CBU917604:CBW917604 CLQ917604:CLS917604 CVM917604:CVO917604 DFI917604:DFK917604 DPE917604:DPG917604 DZA917604:DZC917604 EIW917604:EIY917604 ESS917604:ESU917604 FCO917604:FCQ917604 FMK917604:FMM917604 FWG917604:FWI917604 GGC917604:GGE917604 GPY917604:GQA917604 GZU917604:GZW917604 HJQ917604:HJS917604 HTM917604:HTO917604 IDI917604:IDK917604 INE917604:ING917604 IXA917604:IXC917604 JGW917604:JGY917604 JQS917604:JQU917604 KAO917604:KAQ917604 KKK917604:KKM917604 KUG917604:KUI917604 LEC917604:LEE917604 LNY917604:LOA917604 LXU917604:LXW917604 MHQ917604:MHS917604 MRM917604:MRO917604 NBI917604:NBK917604 NLE917604:NLG917604 NVA917604:NVC917604 OEW917604:OEY917604 OOS917604:OOU917604 OYO917604:OYQ917604 PIK917604:PIM917604 PSG917604:PSI917604 QCC917604:QCE917604 QLY917604:QMA917604 QVU917604:QVW917604 RFQ917604:RFS917604 RPM917604:RPO917604 RZI917604:RZK917604 SJE917604:SJG917604 STA917604:STC917604 TCW917604:TCY917604 TMS917604:TMU917604 TWO917604:TWQ917604 UGK917604:UGM917604 UQG917604:UQI917604 VAC917604:VAE917604 VJY917604:VKA917604 VTU917604:VTW917604 WDQ917604:WDS917604 WNM917604:WNO917604 WXI917604:WXK917604 BA983140:BC983140 KW983140:KY983140 US983140:UU983140 AEO983140:AEQ983140 AOK983140:AOM983140 AYG983140:AYI983140 BIC983140:BIE983140 BRY983140:BSA983140 CBU983140:CBW983140 CLQ983140:CLS983140 CVM983140:CVO983140 DFI983140:DFK983140 DPE983140:DPG983140 DZA983140:DZC983140 EIW983140:EIY983140 ESS983140:ESU983140 FCO983140:FCQ983140 FMK983140:FMM983140 FWG983140:FWI983140 GGC983140:GGE983140 GPY983140:GQA983140 GZU983140:GZW983140 HJQ983140:HJS983140 HTM983140:HTO983140 IDI983140:IDK983140 INE983140:ING983140 IXA983140:IXC983140 JGW983140:JGY983140 JQS983140:JQU983140 KAO983140:KAQ983140 KKK983140:KKM983140 KUG983140:KUI983140 LEC983140:LEE983140 LNY983140:LOA983140 LXU983140:LXW983140 MHQ983140:MHS983140 MRM983140:MRO983140 NBI983140:NBK983140 NLE983140:NLG983140 NVA983140:NVC983140 OEW983140:OEY983140 OOS983140:OOU983140 OYO983140:OYQ983140 PIK983140:PIM983140 PSG983140:PSI983140 QCC983140:QCE983140 QLY983140:QMA983140 QVU983140:QVW983140 RFQ983140:RFS983140 RPM983140:RPO983140 RZI983140:RZK983140 SJE983140:SJG983140 STA983140:STC983140 TCW983140:TCY983140 TMS983140:TMU983140 TWO983140:TWQ983140 UGK983140:UGM983140 UQG983140:UQI983140 VAC983140:VAE983140 VJY983140:VKA983140 VTU983140:VTW983140 WDQ983140:WDS983140 WNM983140:WNO983140 WXI983140:WXK983140" xr:uid="{00000000-0002-0000-0600-000009000000}">
      <formula1>$B$176:$B$177</formula1>
    </dataValidation>
    <dataValidation type="list" allowBlank="1" showInputMessage="1" showErrorMessage="1" error="Motivo não listado. Escolher &quot;Outro&quot; e especificar." prompt="Escolha a opção para o não lançar efluente líquido no ano base." sqref="WVP983182:WWE983182 F65678:U65678 JD65678:JS65678 SZ65678:TO65678 ACV65678:ADK65678 AMR65678:ANG65678 AWN65678:AXC65678 BGJ65678:BGY65678 BQF65678:BQU65678 CAB65678:CAQ65678 CJX65678:CKM65678 CTT65678:CUI65678 DDP65678:DEE65678 DNL65678:DOA65678 DXH65678:DXW65678 EHD65678:EHS65678 EQZ65678:ERO65678 FAV65678:FBK65678 FKR65678:FLG65678 FUN65678:FVC65678 GEJ65678:GEY65678 GOF65678:GOU65678 GYB65678:GYQ65678 HHX65678:HIM65678 HRT65678:HSI65678 IBP65678:ICE65678 ILL65678:IMA65678 IVH65678:IVW65678 JFD65678:JFS65678 JOZ65678:JPO65678 JYV65678:JZK65678 KIR65678:KJG65678 KSN65678:KTC65678 LCJ65678:LCY65678 LMF65678:LMU65678 LWB65678:LWQ65678 MFX65678:MGM65678 MPT65678:MQI65678 MZP65678:NAE65678 NJL65678:NKA65678 NTH65678:NTW65678 ODD65678:ODS65678 OMZ65678:ONO65678 OWV65678:OXK65678 PGR65678:PHG65678 PQN65678:PRC65678 QAJ65678:QAY65678 QKF65678:QKU65678 QUB65678:QUQ65678 RDX65678:REM65678 RNT65678:ROI65678 RXP65678:RYE65678 SHL65678:SIA65678 SRH65678:SRW65678 TBD65678:TBS65678 TKZ65678:TLO65678 TUV65678:TVK65678 UER65678:UFG65678 UON65678:UPC65678 UYJ65678:UYY65678 VIF65678:VIU65678 VSB65678:VSQ65678 WBX65678:WCM65678 WLT65678:WMI65678 WVP65678:WWE65678 F131214:U131214 JD131214:JS131214 SZ131214:TO131214 ACV131214:ADK131214 AMR131214:ANG131214 AWN131214:AXC131214 BGJ131214:BGY131214 BQF131214:BQU131214 CAB131214:CAQ131214 CJX131214:CKM131214 CTT131214:CUI131214 DDP131214:DEE131214 DNL131214:DOA131214 DXH131214:DXW131214 EHD131214:EHS131214 EQZ131214:ERO131214 FAV131214:FBK131214 FKR131214:FLG131214 FUN131214:FVC131214 GEJ131214:GEY131214 GOF131214:GOU131214 GYB131214:GYQ131214 HHX131214:HIM131214 HRT131214:HSI131214 IBP131214:ICE131214 ILL131214:IMA131214 IVH131214:IVW131214 JFD131214:JFS131214 JOZ131214:JPO131214 JYV131214:JZK131214 KIR131214:KJG131214 KSN131214:KTC131214 LCJ131214:LCY131214 LMF131214:LMU131214 LWB131214:LWQ131214 MFX131214:MGM131214 MPT131214:MQI131214 MZP131214:NAE131214 NJL131214:NKA131214 NTH131214:NTW131214 ODD131214:ODS131214 OMZ131214:ONO131214 OWV131214:OXK131214 PGR131214:PHG131214 PQN131214:PRC131214 QAJ131214:QAY131214 QKF131214:QKU131214 QUB131214:QUQ131214 RDX131214:REM131214 RNT131214:ROI131214 RXP131214:RYE131214 SHL131214:SIA131214 SRH131214:SRW131214 TBD131214:TBS131214 TKZ131214:TLO131214 TUV131214:TVK131214 UER131214:UFG131214 UON131214:UPC131214 UYJ131214:UYY131214 VIF131214:VIU131214 VSB131214:VSQ131214 WBX131214:WCM131214 WLT131214:WMI131214 WVP131214:WWE131214 F196750:U196750 JD196750:JS196750 SZ196750:TO196750 ACV196750:ADK196750 AMR196750:ANG196750 AWN196750:AXC196750 BGJ196750:BGY196750 BQF196750:BQU196750 CAB196750:CAQ196750 CJX196750:CKM196750 CTT196750:CUI196750 DDP196750:DEE196750 DNL196750:DOA196750 DXH196750:DXW196750 EHD196750:EHS196750 EQZ196750:ERO196750 FAV196750:FBK196750 FKR196750:FLG196750 FUN196750:FVC196750 GEJ196750:GEY196750 GOF196750:GOU196750 GYB196750:GYQ196750 HHX196750:HIM196750 HRT196750:HSI196750 IBP196750:ICE196750 ILL196750:IMA196750 IVH196750:IVW196750 JFD196750:JFS196750 JOZ196750:JPO196750 JYV196750:JZK196750 KIR196750:KJG196750 KSN196750:KTC196750 LCJ196750:LCY196750 LMF196750:LMU196750 LWB196750:LWQ196750 MFX196750:MGM196750 MPT196750:MQI196750 MZP196750:NAE196750 NJL196750:NKA196750 NTH196750:NTW196750 ODD196750:ODS196750 OMZ196750:ONO196750 OWV196750:OXK196750 PGR196750:PHG196750 PQN196750:PRC196750 QAJ196750:QAY196750 QKF196750:QKU196750 QUB196750:QUQ196750 RDX196750:REM196750 RNT196750:ROI196750 RXP196750:RYE196750 SHL196750:SIA196750 SRH196750:SRW196750 TBD196750:TBS196750 TKZ196750:TLO196750 TUV196750:TVK196750 UER196750:UFG196750 UON196750:UPC196750 UYJ196750:UYY196750 VIF196750:VIU196750 VSB196750:VSQ196750 WBX196750:WCM196750 WLT196750:WMI196750 WVP196750:WWE196750 F262286:U262286 JD262286:JS262286 SZ262286:TO262286 ACV262286:ADK262286 AMR262286:ANG262286 AWN262286:AXC262286 BGJ262286:BGY262286 BQF262286:BQU262286 CAB262286:CAQ262286 CJX262286:CKM262286 CTT262286:CUI262286 DDP262286:DEE262286 DNL262286:DOA262286 DXH262286:DXW262286 EHD262286:EHS262286 EQZ262286:ERO262286 FAV262286:FBK262286 FKR262286:FLG262286 FUN262286:FVC262286 GEJ262286:GEY262286 GOF262286:GOU262286 GYB262286:GYQ262286 HHX262286:HIM262286 HRT262286:HSI262286 IBP262286:ICE262286 ILL262286:IMA262286 IVH262286:IVW262286 JFD262286:JFS262286 JOZ262286:JPO262286 JYV262286:JZK262286 KIR262286:KJG262286 KSN262286:KTC262286 LCJ262286:LCY262286 LMF262286:LMU262286 LWB262286:LWQ262286 MFX262286:MGM262286 MPT262286:MQI262286 MZP262286:NAE262286 NJL262286:NKA262286 NTH262286:NTW262286 ODD262286:ODS262286 OMZ262286:ONO262286 OWV262286:OXK262286 PGR262286:PHG262286 PQN262286:PRC262286 QAJ262286:QAY262286 QKF262286:QKU262286 QUB262286:QUQ262286 RDX262286:REM262286 RNT262286:ROI262286 RXP262286:RYE262286 SHL262286:SIA262286 SRH262286:SRW262286 TBD262286:TBS262286 TKZ262286:TLO262286 TUV262286:TVK262286 UER262286:UFG262286 UON262286:UPC262286 UYJ262286:UYY262286 VIF262286:VIU262286 VSB262286:VSQ262286 WBX262286:WCM262286 WLT262286:WMI262286 WVP262286:WWE262286 F327822:U327822 JD327822:JS327822 SZ327822:TO327822 ACV327822:ADK327822 AMR327822:ANG327822 AWN327822:AXC327822 BGJ327822:BGY327822 BQF327822:BQU327822 CAB327822:CAQ327822 CJX327822:CKM327822 CTT327822:CUI327822 DDP327822:DEE327822 DNL327822:DOA327822 DXH327822:DXW327822 EHD327822:EHS327822 EQZ327822:ERO327822 FAV327822:FBK327822 FKR327822:FLG327822 FUN327822:FVC327822 GEJ327822:GEY327822 GOF327822:GOU327822 GYB327822:GYQ327822 HHX327822:HIM327822 HRT327822:HSI327822 IBP327822:ICE327822 ILL327822:IMA327822 IVH327822:IVW327822 JFD327822:JFS327822 JOZ327822:JPO327822 JYV327822:JZK327822 KIR327822:KJG327822 KSN327822:KTC327822 LCJ327822:LCY327822 LMF327822:LMU327822 LWB327822:LWQ327822 MFX327822:MGM327822 MPT327822:MQI327822 MZP327822:NAE327822 NJL327822:NKA327822 NTH327822:NTW327822 ODD327822:ODS327822 OMZ327822:ONO327822 OWV327822:OXK327822 PGR327822:PHG327822 PQN327822:PRC327822 QAJ327822:QAY327822 QKF327822:QKU327822 QUB327822:QUQ327822 RDX327822:REM327822 RNT327822:ROI327822 RXP327822:RYE327822 SHL327822:SIA327822 SRH327822:SRW327822 TBD327822:TBS327822 TKZ327822:TLO327822 TUV327822:TVK327822 UER327822:UFG327822 UON327822:UPC327822 UYJ327822:UYY327822 VIF327822:VIU327822 VSB327822:VSQ327822 WBX327822:WCM327822 WLT327822:WMI327822 WVP327822:WWE327822 F393358:U393358 JD393358:JS393358 SZ393358:TO393358 ACV393358:ADK393358 AMR393358:ANG393358 AWN393358:AXC393358 BGJ393358:BGY393358 BQF393358:BQU393358 CAB393358:CAQ393358 CJX393358:CKM393358 CTT393358:CUI393358 DDP393358:DEE393358 DNL393358:DOA393358 DXH393358:DXW393358 EHD393358:EHS393358 EQZ393358:ERO393358 FAV393358:FBK393358 FKR393358:FLG393358 FUN393358:FVC393358 GEJ393358:GEY393358 GOF393358:GOU393358 GYB393358:GYQ393358 HHX393358:HIM393358 HRT393358:HSI393358 IBP393358:ICE393358 ILL393358:IMA393358 IVH393358:IVW393358 JFD393358:JFS393358 JOZ393358:JPO393358 JYV393358:JZK393358 KIR393358:KJG393358 KSN393358:KTC393358 LCJ393358:LCY393358 LMF393358:LMU393358 LWB393358:LWQ393358 MFX393358:MGM393358 MPT393358:MQI393358 MZP393358:NAE393358 NJL393358:NKA393358 NTH393358:NTW393358 ODD393358:ODS393358 OMZ393358:ONO393358 OWV393358:OXK393358 PGR393358:PHG393358 PQN393358:PRC393358 QAJ393358:QAY393358 QKF393358:QKU393358 QUB393358:QUQ393358 RDX393358:REM393358 RNT393358:ROI393358 RXP393358:RYE393358 SHL393358:SIA393358 SRH393358:SRW393358 TBD393358:TBS393358 TKZ393358:TLO393358 TUV393358:TVK393358 UER393358:UFG393358 UON393358:UPC393358 UYJ393358:UYY393358 VIF393358:VIU393358 VSB393358:VSQ393358 WBX393358:WCM393358 WLT393358:WMI393358 WVP393358:WWE393358 F458894:U458894 JD458894:JS458894 SZ458894:TO458894 ACV458894:ADK458894 AMR458894:ANG458894 AWN458894:AXC458894 BGJ458894:BGY458894 BQF458894:BQU458894 CAB458894:CAQ458894 CJX458894:CKM458894 CTT458894:CUI458894 DDP458894:DEE458894 DNL458894:DOA458894 DXH458894:DXW458894 EHD458894:EHS458894 EQZ458894:ERO458894 FAV458894:FBK458894 FKR458894:FLG458894 FUN458894:FVC458894 GEJ458894:GEY458894 GOF458894:GOU458894 GYB458894:GYQ458894 HHX458894:HIM458894 HRT458894:HSI458894 IBP458894:ICE458894 ILL458894:IMA458894 IVH458894:IVW458894 JFD458894:JFS458894 JOZ458894:JPO458894 JYV458894:JZK458894 KIR458894:KJG458894 KSN458894:KTC458894 LCJ458894:LCY458894 LMF458894:LMU458894 LWB458894:LWQ458894 MFX458894:MGM458894 MPT458894:MQI458894 MZP458894:NAE458894 NJL458894:NKA458894 NTH458894:NTW458894 ODD458894:ODS458894 OMZ458894:ONO458894 OWV458894:OXK458894 PGR458894:PHG458894 PQN458894:PRC458894 QAJ458894:QAY458894 QKF458894:QKU458894 QUB458894:QUQ458894 RDX458894:REM458894 RNT458894:ROI458894 RXP458894:RYE458894 SHL458894:SIA458894 SRH458894:SRW458894 TBD458894:TBS458894 TKZ458894:TLO458894 TUV458894:TVK458894 UER458894:UFG458894 UON458894:UPC458894 UYJ458894:UYY458894 VIF458894:VIU458894 VSB458894:VSQ458894 WBX458894:WCM458894 WLT458894:WMI458894 WVP458894:WWE458894 F524430:U524430 JD524430:JS524430 SZ524430:TO524430 ACV524430:ADK524430 AMR524430:ANG524430 AWN524430:AXC524430 BGJ524430:BGY524430 BQF524430:BQU524430 CAB524430:CAQ524430 CJX524430:CKM524430 CTT524430:CUI524430 DDP524430:DEE524430 DNL524430:DOA524430 DXH524430:DXW524430 EHD524430:EHS524430 EQZ524430:ERO524430 FAV524430:FBK524430 FKR524430:FLG524430 FUN524430:FVC524430 GEJ524430:GEY524430 GOF524430:GOU524430 GYB524430:GYQ524430 HHX524430:HIM524430 HRT524430:HSI524430 IBP524430:ICE524430 ILL524430:IMA524430 IVH524430:IVW524430 JFD524430:JFS524430 JOZ524430:JPO524430 JYV524430:JZK524430 KIR524430:KJG524430 KSN524430:KTC524430 LCJ524430:LCY524430 LMF524430:LMU524430 LWB524430:LWQ524430 MFX524430:MGM524430 MPT524430:MQI524430 MZP524430:NAE524430 NJL524430:NKA524430 NTH524430:NTW524430 ODD524430:ODS524430 OMZ524430:ONO524430 OWV524430:OXK524430 PGR524430:PHG524430 PQN524430:PRC524430 QAJ524430:QAY524430 QKF524430:QKU524430 QUB524430:QUQ524430 RDX524430:REM524430 RNT524430:ROI524430 RXP524430:RYE524430 SHL524430:SIA524430 SRH524430:SRW524430 TBD524430:TBS524430 TKZ524430:TLO524430 TUV524430:TVK524430 UER524430:UFG524430 UON524430:UPC524430 UYJ524430:UYY524430 VIF524430:VIU524430 VSB524430:VSQ524430 WBX524430:WCM524430 WLT524430:WMI524430 WVP524430:WWE524430 F589966:U589966 JD589966:JS589966 SZ589966:TO589966 ACV589966:ADK589966 AMR589966:ANG589966 AWN589966:AXC589966 BGJ589966:BGY589966 BQF589966:BQU589966 CAB589966:CAQ589966 CJX589966:CKM589966 CTT589966:CUI589966 DDP589966:DEE589966 DNL589966:DOA589966 DXH589966:DXW589966 EHD589966:EHS589966 EQZ589966:ERO589966 FAV589966:FBK589966 FKR589966:FLG589966 FUN589966:FVC589966 GEJ589966:GEY589966 GOF589966:GOU589966 GYB589966:GYQ589966 HHX589966:HIM589966 HRT589966:HSI589966 IBP589966:ICE589966 ILL589966:IMA589966 IVH589966:IVW589966 JFD589966:JFS589966 JOZ589966:JPO589966 JYV589966:JZK589966 KIR589966:KJG589966 KSN589966:KTC589966 LCJ589966:LCY589966 LMF589966:LMU589966 LWB589966:LWQ589966 MFX589966:MGM589966 MPT589966:MQI589966 MZP589966:NAE589966 NJL589966:NKA589966 NTH589966:NTW589966 ODD589966:ODS589966 OMZ589966:ONO589966 OWV589966:OXK589966 PGR589966:PHG589966 PQN589966:PRC589966 QAJ589966:QAY589966 QKF589966:QKU589966 QUB589966:QUQ589966 RDX589966:REM589966 RNT589966:ROI589966 RXP589966:RYE589966 SHL589966:SIA589966 SRH589966:SRW589966 TBD589966:TBS589966 TKZ589966:TLO589966 TUV589966:TVK589966 UER589966:UFG589966 UON589966:UPC589966 UYJ589966:UYY589966 VIF589966:VIU589966 VSB589966:VSQ589966 WBX589966:WCM589966 WLT589966:WMI589966 WVP589966:WWE589966 F655502:U655502 JD655502:JS655502 SZ655502:TO655502 ACV655502:ADK655502 AMR655502:ANG655502 AWN655502:AXC655502 BGJ655502:BGY655502 BQF655502:BQU655502 CAB655502:CAQ655502 CJX655502:CKM655502 CTT655502:CUI655502 DDP655502:DEE655502 DNL655502:DOA655502 DXH655502:DXW655502 EHD655502:EHS655502 EQZ655502:ERO655502 FAV655502:FBK655502 FKR655502:FLG655502 FUN655502:FVC655502 GEJ655502:GEY655502 GOF655502:GOU655502 GYB655502:GYQ655502 HHX655502:HIM655502 HRT655502:HSI655502 IBP655502:ICE655502 ILL655502:IMA655502 IVH655502:IVW655502 JFD655502:JFS655502 JOZ655502:JPO655502 JYV655502:JZK655502 KIR655502:KJG655502 KSN655502:KTC655502 LCJ655502:LCY655502 LMF655502:LMU655502 LWB655502:LWQ655502 MFX655502:MGM655502 MPT655502:MQI655502 MZP655502:NAE655502 NJL655502:NKA655502 NTH655502:NTW655502 ODD655502:ODS655502 OMZ655502:ONO655502 OWV655502:OXK655502 PGR655502:PHG655502 PQN655502:PRC655502 QAJ655502:QAY655502 QKF655502:QKU655502 QUB655502:QUQ655502 RDX655502:REM655502 RNT655502:ROI655502 RXP655502:RYE655502 SHL655502:SIA655502 SRH655502:SRW655502 TBD655502:TBS655502 TKZ655502:TLO655502 TUV655502:TVK655502 UER655502:UFG655502 UON655502:UPC655502 UYJ655502:UYY655502 VIF655502:VIU655502 VSB655502:VSQ655502 WBX655502:WCM655502 WLT655502:WMI655502 WVP655502:WWE655502 F721038:U721038 JD721038:JS721038 SZ721038:TO721038 ACV721038:ADK721038 AMR721038:ANG721038 AWN721038:AXC721038 BGJ721038:BGY721038 BQF721038:BQU721038 CAB721038:CAQ721038 CJX721038:CKM721038 CTT721038:CUI721038 DDP721038:DEE721038 DNL721038:DOA721038 DXH721038:DXW721038 EHD721038:EHS721038 EQZ721038:ERO721038 FAV721038:FBK721038 FKR721038:FLG721038 FUN721038:FVC721038 GEJ721038:GEY721038 GOF721038:GOU721038 GYB721038:GYQ721038 HHX721038:HIM721038 HRT721038:HSI721038 IBP721038:ICE721038 ILL721038:IMA721038 IVH721038:IVW721038 JFD721038:JFS721038 JOZ721038:JPO721038 JYV721038:JZK721038 KIR721038:KJG721038 KSN721038:KTC721038 LCJ721038:LCY721038 LMF721038:LMU721038 LWB721038:LWQ721038 MFX721038:MGM721038 MPT721038:MQI721038 MZP721038:NAE721038 NJL721038:NKA721038 NTH721038:NTW721038 ODD721038:ODS721038 OMZ721038:ONO721038 OWV721038:OXK721038 PGR721038:PHG721038 PQN721038:PRC721038 QAJ721038:QAY721038 QKF721038:QKU721038 QUB721038:QUQ721038 RDX721038:REM721038 RNT721038:ROI721038 RXP721038:RYE721038 SHL721038:SIA721038 SRH721038:SRW721038 TBD721038:TBS721038 TKZ721038:TLO721038 TUV721038:TVK721038 UER721038:UFG721038 UON721038:UPC721038 UYJ721038:UYY721038 VIF721038:VIU721038 VSB721038:VSQ721038 WBX721038:WCM721038 WLT721038:WMI721038 WVP721038:WWE721038 F786574:U786574 JD786574:JS786574 SZ786574:TO786574 ACV786574:ADK786574 AMR786574:ANG786574 AWN786574:AXC786574 BGJ786574:BGY786574 BQF786574:BQU786574 CAB786574:CAQ786574 CJX786574:CKM786574 CTT786574:CUI786574 DDP786574:DEE786574 DNL786574:DOA786574 DXH786574:DXW786574 EHD786574:EHS786574 EQZ786574:ERO786574 FAV786574:FBK786574 FKR786574:FLG786574 FUN786574:FVC786574 GEJ786574:GEY786574 GOF786574:GOU786574 GYB786574:GYQ786574 HHX786574:HIM786574 HRT786574:HSI786574 IBP786574:ICE786574 ILL786574:IMA786574 IVH786574:IVW786574 JFD786574:JFS786574 JOZ786574:JPO786574 JYV786574:JZK786574 KIR786574:KJG786574 KSN786574:KTC786574 LCJ786574:LCY786574 LMF786574:LMU786574 LWB786574:LWQ786574 MFX786574:MGM786574 MPT786574:MQI786574 MZP786574:NAE786574 NJL786574:NKA786574 NTH786574:NTW786574 ODD786574:ODS786574 OMZ786574:ONO786574 OWV786574:OXK786574 PGR786574:PHG786574 PQN786574:PRC786574 QAJ786574:QAY786574 QKF786574:QKU786574 QUB786574:QUQ786574 RDX786574:REM786574 RNT786574:ROI786574 RXP786574:RYE786574 SHL786574:SIA786574 SRH786574:SRW786574 TBD786574:TBS786574 TKZ786574:TLO786574 TUV786574:TVK786574 UER786574:UFG786574 UON786574:UPC786574 UYJ786574:UYY786574 VIF786574:VIU786574 VSB786574:VSQ786574 WBX786574:WCM786574 WLT786574:WMI786574 WVP786574:WWE786574 F852110:U852110 JD852110:JS852110 SZ852110:TO852110 ACV852110:ADK852110 AMR852110:ANG852110 AWN852110:AXC852110 BGJ852110:BGY852110 BQF852110:BQU852110 CAB852110:CAQ852110 CJX852110:CKM852110 CTT852110:CUI852110 DDP852110:DEE852110 DNL852110:DOA852110 DXH852110:DXW852110 EHD852110:EHS852110 EQZ852110:ERO852110 FAV852110:FBK852110 FKR852110:FLG852110 FUN852110:FVC852110 GEJ852110:GEY852110 GOF852110:GOU852110 GYB852110:GYQ852110 HHX852110:HIM852110 HRT852110:HSI852110 IBP852110:ICE852110 ILL852110:IMA852110 IVH852110:IVW852110 JFD852110:JFS852110 JOZ852110:JPO852110 JYV852110:JZK852110 KIR852110:KJG852110 KSN852110:KTC852110 LCJ852110:LCY852110 LMF852110:LMU852110 LWB852110:LWQ852110 MFX852110:MGM852110 MPT852110:MQI852110 MZP852110:NAE852110 NJL852110:NKA852110 NTH852110:NTW852110 ODD852110:ODS852110 OMZ852110:ONO852110 OWV852110:OXK852110 PGR852110:PHG852110 PQN852110:PRC852110 QAJ852110:QAY852110 QKF852110:QKU852110 QUB852110:QUQ852110 RDX852110:REM852110 RNT852110:ROI852110 RXP852110:RYE852110 SHL852110:SIA852110 SRH852110:SRW852110 TBD852110:TBS852110 TKZ852110:TLO852110 TUV852110:TVK852110 UER852110:UFG852110 UON852110:UPC852110 UYJ852110:UYY852110 VIF852110:VIU852110 VSB852110:VSQ852110 WBX852110:WCM852110 WLT852110:WMI852110 WVP852110:WWE852110 F917646:U917646 JD917646:JS917646 SZ917646:TO917646 ACV917646:ADK917646 AMR917646:ANG917646 AWN917646:AXC917646 BGJ917646:BGY917646 BQF917646:BQU917646 CAB917646:CAQ917646 CJX917646:CKM917646 CTT917646:CUI917646 DDP917646:DEE917646 DNL917646:DOA917646 DXH917646:DXW917646 EHD917646:EHS917646 EQZ917646:ERO917646 FAV917646:FBK917646 FKR917646:FLG917646 FUN917646:FVC917646 GEJ917646:GEY917646 GOF917646:GOU917646 GYB917646:GYQ917646 HHX917646:HIM917646 HRT917646:HSI917646 IBP917646:ICE917646 ILL917646:IMA917646 IVH917646:IVW917646 JFD917646:JFS917646 JOZ917646:JPO917646 JYV917646:JZK917646 KIR917646:KJG917646 KSN917646:KTC917646 LCJ917646:LCY917646 LMF917646:LMU917646 LWB917646:LWQ917646 MFX917646:MGM917646 MPT917646:MQI917646 MZP917646:NAE917646 NJL917646:NKA917646 NTH917646:NTW917646 ODD917646:ODS917646 OMZ917646:ONO917646 OWV917646:OXK917646 PGR917646:PHG917646 PQN917646:PRC917646 QAJ917646:QAY917646 QKF917646:QKU917646 QUB917646:QUQ917646 RDX917646:REM917646 RNT917646:ROI917646 RXP917646:RYE917646 SHL917646:SIA917646 SRH917646:SRW917646 TBD917646:TBS917646 TKZ917646:TLO917646 TUV917646:TVK917646 UER917646:UFG917646 UON917646:UPC917646 UYJ917646:UYY917646 VIF917646:VIU917646 VSB917646:VSQ917646 WBX917646:WCM917646 WLT917646:WMI917646 WVP917646:WWE917646 F983182:U983182 JD983182:JS983182 SZ983182:TO983182 ACV983182:ADK983182 AMR983182:ANG983182 AWN983182:AXC983182 BGJ983182:BGY983182 BQF983182:BQU983182 CAB983182:CAQ983182 CJX983182:CKM983182 CTT983182:CUI983182 DDP983182:DEE983182 DNL983182:DOA983182 DXH983182:DXW983182 EHD983182:EHS983182 EQZ983182:ERO983182 FAV983182:FBK983182 FKR983182:FLG983182 FUN983182:FVC983182 GEJ983182:GEY983182 GOF983182:GOU983182 GYB983182:GYQ983182 HHX983182:HIM983182 HRT983182:HSI983182 IBP983182:ICE983182 ILL983182:IMA983182 IVH983182:IVW983182 JFD983182:JFS983182 JOZ983182:JPO983182 JYV983182:JZK983182 KIR983182:KJG983182 KSN983182:KTC983182 LCJ983182:LCY983182 LMF983182:LMU983182 LWB983182:LWQ983182 MFX983182:MGM983182 MPT983182:MQI983182 MZP983182:NAE983182 NJL983182:NKA983182 NTH983182:NTW983182 ODD983182:ODS983182 OMZ983182:ONO983182 OWV983182:OXK983182 PGR983182:PHG983182 PQN983182:PRC983182 QAJ983182:QAY983182 QKF983182:QKU983182 QUB983182:QUQ983182 RDX983182:REM983182 RNT983182:ROI983182 RXP983182:RYE983182 SHL983182:SIA983182 SRH983182:SRW983182 TBD983182:TBS983182 TKZ983182:TLO983182 TUV983182:TVK983182 UER983182:UFG983182 UON983182:UPC983182 UYJ983182:UYY983182 VIF983182:VIU983182 VSB983182:VSQ983182 WBX983182:WCM983182 WLT983182:WMI983182" xr:uid="{00000000-0002-0000-0600-00000A000000}">
      <formula1>$B$165:$B$173</formula1>
    </dataValidation>
    <dataValidation allowBlank="1" showInputMessage="1" showErrorMessage="1" error="SOMENTE NUMEROS INTEIROS DE 0 A 59" sqref="N65659:O65659 JL65659:JM65659 TH65659:TI65659 ADD65659:ADE65659 AMZ65659:ANA65659 AWV65659:AWW65659 BGR65659:BGS65659 BQN65659:BQO65659 CAJ65659:CAK65659 CKF65659:CKG65659 CUB65659:CUC65659 DDX65659:DDY65659 DNT65659:DNU65659 DXP65659:DXQ65659 EHL65659:EHM65659 ERH65659:ERI65659 FBD65659:FBE65659 FKZ65659:FLA65659 FUV65659:FUW65659 GER65659:GES65659 GON65659:GOO65659 GYJ65659:GYK65659 HIF65659:HIG65659 HSB65659:HSC65659 IBX65659:IBY65659 ILT65659:ILU65659 IVP65659:IVQ65659 JFL65659:JFM65659 JPH65659:JPI65659 JZD65659:JZE65659 KIZ65659:KJA65659 KSV65659:KSW65659 LCR65659:LCS65659 LMN65659:LMO65659 LWJ65659:LWK65659 MGF65659:MGG65659 MQB65659:MQC65659 MZX65659:MZY65659 NJT65659:NJU65659 NTP65659:NTQ65659 ODL65659:ODM65659 ONH65659:ONI65659 OXD65659:OXE65659 PGZ65659:PHA65659 PQV65659:PQW65659 QAR65659:QAS65659 QKN65659:QKO65659 QUJ65659:QUK65659 REF65659:REG65659 ROB65659:ROC65659 RXX65659:RXY65659 SHT65659:SHU65659 SRP65659:SRQ65659 TBL65659:TBM65659 TLH65659:TLI65659 TVD65659:TVE65659 UEZ65659:UFA65659 UOV65659:UOW65659 UYR65659:UYS65659 VIN65659:VIO65659 VSJ65659:VSK65659 WCF65659:WCG65659 WMB65659:WMC65659 WVX65659:WVY65659 N131195:O131195 JL131195:JM131195 TH131195:TI131195 ADD131195:ADE131195 AMZ131195:ANA131195 AWV131195:AWW131195 BGR131195:BGS131195 BQN131195:BQO131195 CAJ131195:CAK131195 CKF131195:CKG131195 CUB131195:CUC131195 DDX131195:DDY131195 DNT131195:DNU131195 DXP131195:DXQ131195 EHL131195:EHM131195 ERH131195:ERI131195 FBD131195:FBE131195 FKZ131195:FLA131195 FUV131195:FUW131195 GER131195:GES131195 GON131195:GOO131195 GYJ131195:GYK131195 HIF131195:HIG131195 HSB131195:HSC131195 IBX131195:IBY131195 ILT131195:ILU131195 IVP131195:IVQ131195 JFL131195:JFM131195 JPH131195:JPI131195 JZD131195:JZE131195 KIZ131195:KJA131195 KSV131195:KSW131195 LCR131195:LCS131195 LMN131195:LMO131195 LWJ131195:LWK131195 MGF131195:MGG131195 MQB131195:MQC131195 MZX131195:MZY131195 NJT131195:NJU131195 NTP131195:NTQ131195 ODL131195:ODM131195 ONH131195:ONI131195 OXD131195:OXE131195 PGZ131195:PHA131195 PQV131195:PQW131195 QAR131195:QAS131195 QKN131195:QKO131195 QUJ131195:QUK131195 REF131195:REG131195 ROB131195:ROC131195 RXX131195:RXY131195 SHT131195:SHU131195 SRP131195:SRQ131195 TBL131195:TBM131195 TLH131195:TLI131195 TVD131195:TVE131195 UEZ131195:UFA131195 UOV131195:UOW131195 UYR131195:UYS131195 VIN131195:VIO131195 VSJ131195:VSK131195 WCF131195:WCG131195 WMB131195:WMC131195 WVX131195:WVY131195 N196731:O196731 JL196731:JM196731 TH196731:TI196731 ADD196731:ADE196731 AMZ196731:ANA196731 AWV196731:AWW196731 BGR196731:BGS196731 BQN196731:BQO196731 CAJ196731:CAK196731 CKF196731:CKG196731 CUB196731:CUC196731 DDX196731:DDY196731 DNT196731:DNU196731 DXP196731:DXQ196731 EHL196731:EHM196731 ERH196731:ERI196731 FBD196731:FBE196731 FKZ196731:FLA196731 FUV196731:FUW196731 GER196731:GES196731 GON196731:GOO196731 GYJ196731:GYK196731 HIF196731:HIG196731 HSB196731:HSC196731 IBX196731:IBY196731 ILT196731:ILU196731 IVP196731:IVQ196731 JFL196731:JFM196731 JPH196731:JPI196731 JZD196731:JZE196731 KIZ196731:KJA196731 KSV196731:KSW196731 LCR196731:LCS196731 LMN196731:LMO196731 LWJ196731:LWK196731 MGF196731:MGG196731 MQB196731:MQC196731 MZX196731:MZY196731 NJT196731:NJU196731 NTP196731:NTQ196731 ODL196731:ODM196731 ONH196731:ONI196731 OXD196731:OXE196731 PGZ196731:PHA196731 PQV196731:PQW196731 QAR196731:QAS196731 QKN196731:QKO196731 QUJ196731:QUK196731 REF196731:REG196731 ROB196731:ROC196731 RXX196731:RXY196731 SHT196731:SHU196731 SRP196731:SRQ196731 TBL196731:TBM196731 TLH196731:TLI196731 TVD196731:TVE196731 UEZ196731:UFA196731 UOV196731:UOW196731 UYR196731:UYS196731 VIN196731:VIO196731 VSJ196731:VSK196731 WCF196731:WCG196731 WMB196731:WMC196731 WVX196731:WVY196731 N262267:O262267 JL262267:JM262267 TH262267:TI262267 ADD262267:ADE262267 AMZ262267:ANA262267 AWV262267:AWW262267 BGR262267:BGS262267 BQN262267:BQO262267 CAJ262267:CAK262267 CKF262267:CKG262267 CUB262267:CUC262267 DDX262267:DDY262267 DNT262267:DNU262267 DXP262267:DXQ262267 EHL262267:EHM262267 ERH262267:ERI262267 FBD262267:FBE262267 FKZ262267:FLA262267 FUV262267:FUW262267 GER262267:GES262267 GON262267:GOO262267 GYJ262267:GYK262267 HIF262267:HIG262267 HSB262267:HSC262267 IBX262267:IBY262267 ILT262267:ILU262267 IVP262267:IVQ262267 JFL262267:JFM262267 JPH262267:JPI262267 JZD262267:JZE262267 KIZ262267:KJA262267 KSV262267:KSW262267 LCR262267:LCS262267 LMN262267:LMO262267 LWJ262267:LWK262267 MGF262267:MGG262267 MQB262267:MQC262267 MZX262267:MZY262267 NJT262267:NJU262267 NTP262267:NTQ262267 ODL262267:ODM262267 ONH262267:ONI262267 OXD262267:OXE262267 PGZ262267:PHA262267 PQV262267:PQW262267 QAR262267:QAS262267 QKN262267:QKO262267 QUJ262267:QUK262267 REF262267:REG262267 ROB262267:ROC262267 RXX262267:RXY262267 SHT262267:SHU262267 SRP262267:SRQ262267 TBL262267:TBM262267 TLH262267:TLI262267 TVD262267:TVE262267 UEZ262267:UFA262267 UOV262267:UOW262267 UYR262267:UYS262267 VIN262267:VIO262267 VSJ262267:VSK262267 WCF262267:WCG262267 WMB262267:WMC262267 WVX262267:WVY262267 N327803:O327803 JL327803:JM327803 TH327803:TI327803 ADD327803:ADE327803 AMZ327803:ANA327803 AWV327803:AWW327803 BGR327803:BGS327803 BQN327803:BQO327803 CAJ327803:CAK327803 CKF327803:CKG327803 CUB327803:CUC327803 DDX327803:DDY327803 DNT327803:DNU327803 DXP327803:DXQ327803 EHL327803:EHM327803 ERH327803:ERI327803 FBD327803:FBE327803 FKZ327803:FLA327803 FUV327803:FUW327803 GER327803:GES327803 GON327803:GOO327803 GYJ327803:GYK327803 HIF327803:HIG327803 HSB327803:HSC327803 IBX327803:IBY327803 ILT327803:ILU327803 IVP327803:IVQ327803 JFL327803:JFM327803 JPH327803:JPI327803 JZD327803:JZE327803 KIZ327803:KJA327803 KSV327803:KSW327803 LCR327803:LCS327803 LMN327803:LMO327803 LWJ327803:LWK327803 MGF327803:MGG327803 MQB327803:MQC327803 MZX327803:MZY327803 NJT327803:NJU327803 NTP327803:NTQ327803 ODL327803:ODM327803 ONH327803:ONI327803 OXD327803:OXE327803 PGZ327803:PHA327803 PQV327803:PQW327803 QAR327803:QAS327803 QKN327803:QKO327803 QUJ327803:QUK327803 REF327803:REG327803 ROB327803:ROC327803 RXX327803:RXY327803 SHT327803:SHU327803 SRP327803:SRQ327803 TBL327803:TBM327803 TLH327803:TLI327803 TVD327803:TVE327803 UEZ327803:UFA327803 UOV327803:UOW327803 UYR327803:UYS327803 VIN327803:VIO327803 VSJ327803:VSK327803 WCF327803:WCG327803 WMB327803:WMC327803 WVX327803:WVY327803 N393339:O393339 JL393339:JM393339 TH393339:TI393339 ADD393339:ADE393339 AMZ393339:ANA393339 AWV393339:AWW393339 BGR393339:BGS393339 BQN393339:BQO393339 CAJ393339:CAK393339 CKF393339:CKG393339 CUB393339:CUC393339 DDX393339:DDY393339 DNT393339:DNU393339 DXP393339:DXQ393339 EHL393339:EHM393339 ERH393339:ERI393339 FBD393339:FBE393339 FKZ393339:FLA393339 FUV393339:FUW393339 GER393339:GES393339 GON393339:GOO393339 GYJ393339:GYK393339 HIF393339:HIG393339 HSB393339:HSC393339 IBX393339:IBY393339 ILT393339:ILU393339 IVP393339:IVQ393339 JFL393339:JFM393339 JPH393339:JPI393339 JZD393339:JZE393339 KIZ393339:KJA393339 KSV393339:KSW393339 LCR393339:LCS393339 LMN393339:LMO393339 LWJ393339:LWK393339 MGF393339:MGG393339 MQB393339:MQC393339 MZX393339:MZY393339 NJT393339:NJU393339 NTP393339:NTQ393339 ODL393339:ODM393339 ONH393339:ONI393339 OXD393339:OXE393339 PGZ393339:PHA393339 PQV393339:PQW393339 QAR393339:QAS393339 QKN393339:QKO393339 QUJ393339:QUK393339 REF393339:REG393339 ROB393339:ROC393339 RXX393339:RXY393339 SHT393339:SHU393339 SRP393339:SRQ393339 TBL393339:TBM393339 TLH393339:TLI393339 TVD393339:TVE393339 UEZ393339:UFA393339 UOV393339:UOW393339 UYR393339:UYS393339 VIN393339:VIO393339 VSJ393339:VSK393339 WCF393339:WCG393339 WMB393339:WMC393339 WVX393339:WVY393339 N458875:O458875 JL458875:JM458875 TH458875:TI458875 ADD458875:ADE458875 AMZ458875:ANA458875 AWV458875:AWW458875 BGR458875:BGS458875 BQN458875:BQO458875 CAJ458875:CAK458875 CKF458875:CKG458875 CUB458875:CUC458875 DDX458875:DDY458875 DNT458875:DNU458875 DXP458875:DXQ458875 EHL458875:EHM458875 ERH458875:ERI458875 FBD458875:FBE458875 FKZ458875:FLA458875 FUV458875:FUW458875 GER458875:GES458875 GON458875:GOO458875 GYJ458875:GYK458875 HIF458875:HIG458875 HSB458875:HSC458875 IBX458875:IBY458875 ILT458875:ILU458875 IVP458875:IVQ458875 JFL458875:JFM458875 JPH458875:JPI458875 JZD458875:JZE458875 KIZ458875:KJA458875 KSV458875:KSW458875 LCR458875:LCS458875 LMN458875:LMO458875 LWJ458875:LWK458875 MGF458875:MGG458875 MQB458875:MQC458875 MZX458875:MZY458875 NJT458875:NJU458875 NTP458875:NTQ458875 ODL458875:ODM458875 ONH458875:ONI458875 OXD458875:OXE458875 PGZ458875:PHA458875 PQV458875:PQW458875 QAR458875:QAS458875 QKN458875:QKO458875 QUJ458875:QUK458875 REF458875:REG458875 ROB458875:ROC458875 RXX458875:RXY458875 SHT458875:SHU458875 SRP458875:SRQ458875 TBL458875:TBM458875 TLH458875:TLI458875 TVD458875:TVE458875 UEZ458875:UFA458875 UOV458875:UOW458875 UYR458875:UYS458875 VIN458875:VIO458875 VSJ458875:VSK458875 WCF458875:WCG458875 WMB458875:WMC458875 WVX458875:WVY458875 N524411:O524411 JL524411:JM524411 TH524411:TI524411 ADD524411:ADE524411 AMZ524411:ANA524411 AWV524411:AWW524411 BGR524411:BGS524411 BQN524411:BQO524411 CAJ524411:CAK524411 CKF524411:CKG524411 CUB524411:CUC524411 DDX524411:DDY524411 DNT524411:DNU524411 DXP524411:DXQ524411 EHL524411:EHM524411 ERH524411:ERI524411 FBD524411:FBE524411 FKZ524411:FLA524411 FUV524411:FUW524411 GER524411:GES524411 GON524411:GOO524411 GYJ524411:GYK524411 HIF524411:HIG524411 HSB524411:HSC524411 IBX524411:IBY524411 ILT524411:ILU524411 IVP524411:IVQ524411 JFL524411:JFM524411 JPH524411:JPI524411 JZD524411:JZE524411 KIZ524411:KJA524411 KSV524411:KSW524411 LCR524411:LCS524411 LMN524411:LMO524411 LWJ524411:LWK524411 MGF524411:MGG524411 MQB524411:MQC524411 MZX524411:MZY524411 NJT524411:NJU524411 NTP524411:NTQ524411 ODL524411:ODM524411 ONH524411:ONI524411 OXD524411:OXE524411 PGZ524411:PHA524411 PQV524411:PQW524411 QAR524411:QAS524411 QKN524411:QKO524411 QUJ524411:QUK524411 REF524411:REG524411 ROB524411:ROC524411 RXX524411:RXY524411 SHT524411:SHU524411 SRP524411:SRQ524411 TBL524411:TBM524411 TLH524411:TLI524411 TVD524411:TVE524411 UEZ524411:UFA524411 UOV524411:UOW524411 UYR524411:UYS524411 VIN524411:VIO524411 VSJ524411:VSK524411 WCF524411:WCG524411 WMB524411:WMC524411 WVX524411:WVY524411 N589947:O589947 JL589947:JM589947 TH589947:TI589947 ADD589947:ADE589947 AMZ589947:ANA589947 AWV589947:AWW589947 BGR589947:BGS589947 BQN589947:BQO589947 CAJ589947:CAK589947 CKF589947:CKG589947 CUB589947:CUC589947 DDX589947:DDY589947 DNT589947:DNU589947 DXP589947:DXQ589947 EHL589947:EHM589947 ERH589947:ERI589947 FBD589947:FBE589947 FKZ589947:FLA589947 FUV589947:FUW589947 GER589947:GES589947 GON589947:GOO589947 GYJ589947:GYK589947 HIF589947:HIG589947 HSB589947:HSC589947 IBX589947:IBY589947 ILT589947:ILU589947 IVP589947:IVQ589947 JFL589947:JFM589947 JPH589947:JPI589947 JZD589947:JZE589947 KIZ589947:KJA589947 KSV589947:KSW589947 LCR589947:LCS589947 LMN589947:LMO589947 LWJ589947:LWK589947 MGF589947:MGG589947 MQB589947:MQC589947 MZX589947:MZY589947 NJT589947:NJU589947 NTP589947:NTQ589947 ODL589947:ODM589947 ONH589947:ONI589947 OXD589947:OXE589947 PGZ589947:PHA589947 PQV589947:PQW589947 QAR589947:QAS589947 QKN589947:QKO589947 QUJ589947:QUK589947 REF589947:REG589947 ROB589947:ROC589947 RXX589947:RXY589947 SHT589947:SHU589947 SRP589947:SRQ589947 TBL589947:TBM589947 TLH589947:TLI589947 TVD589947:TVE589947 UEZ589947:UFA589947 UOV589947:UOW589947 UYR589947:UYS589947 VIN589947:VIO589947 VSJ589947:VSK589947 WCF589947:WCG589947 WMB589947:WMC589947 WVX589947:WVY589947 N655483:O655483 JL655483:JM655483 TH655483:TI655483 ADD655483:ADE655483 AMZ655483:ANA655483 AWV655483:AWW655483 BGR655483:BGS655483 BQN655483:BQO655483 CAJ655483:CAK655483 CKF655483:CKG655483 CUB655483:CUC655483 DDX655483:DDY655483 DNT655483:DNU655483 DXP655483:DXQ655483 EHL655483:EHM655483 ERH655483:ERI655483 FBD655483:FBE655483 FKZ655483:FLA655483 FUV655483:FUW655483 GER655483:GES655483 GON655483:GOO655483 GYJ655483:GYK655483 HIF655483:HIG655483 HSB655483:HSC655483 IBX655483:IBY655483 ILT655483:ILU655483 IVP655483:IVQ655483 JFL655483:JFM655483 JPH655483:JPI655483 JZD655483:JZE655483 KIZ655483:KJA655483 KSV655483:KSW655483 LCR655483:LCS655483 LMN655483:LMO655483 LWJ655483:LWK655483 MGF655483:MGG655483 MQB655483:MQC655483 MZX655483:MZY655483 NJT655483:NJU655483 NTP655483:NTQ655483 ODL655483:ODM655483 ONH655483:ONI655483 OXD655483:OXE655483 PGZ655483:PHA655483 PQV655483:PQW655483 QAR655483:QAS655483 QKN655483:QKO655483 QUJ655483:QUK655483 REF655483:REG655483 ROB655483:ROC655483 RXX655483:RXY655483 SHT655483:SHU655483 SRP655483:SRQ655483 TBL655483:TBM655483 TLH655483:TLI655483 TVD655483:TVE655483 UEZ655483:UFA655483 UOV655483:UOW655483 UYR655483:UYS655483 VIN655483:VIO655483 VSJ655483:VSK655483 WCF655483:WCG655483 WMB655483:WMC655483 WVX655483:WVY655483 N721019:O721019 JL721019:JM721019 TH721019:TI721019 ADD721019:ADE721019 AMZ721019:ANA721019 AWV721019:AWW721019 BGR721019:BGS721019 BQN721019:BQO721019 CAJ721019:CAK721019 CKF721019:CKG721019 CUB721019:CUC721019 DDX721019:DDY721019 DNT721019:DNU721019 DXP721019:DXQ721019 EHL721019:EHM721019 ERH721019:ERI721019 FBD721019:FBE721019 FKZ721019:FLA721019 FUV721019:FUW721019 GER721019:GES721019 GON721019:GOO721019 GYJ721019:GYK721019 HIF721019:HIG721019 HSB721019:HSC721019 IBX721019:IBY721019 ILT721019:ILU721019 IVP721019:IVQ721019 JFL721019:JFM721019 JPH721019:JPI721019 JZD721019:JZE721019 KIZ721019:KJA721019 KSV721019:KSW721019 LCR721019:LCS721019 LMN721019:LMO721019 LWJ721019:LWK721019 MGF721019:MGG721019 MQB721019:MQC721019 MZX721019:MZY721019 NJT721019:NJU721019 NTP721019:NTQ721019 ODL721019:ODM721019 ONH721019:ONI721019 OXD721019:OXE721019 PGZ721019:PHA721019 PQV721019:PQW721019 QAR721019:QAS721019 QKN721019:QKO721019 QUJ721019:QUK721019 REF721019:REG721019 ROB721019:ROC721019 RXX721019:RXY721019 SHT721019:SHU721019 SRP721019:SRQ721019 TBL721019:TBM721019 TLH721019:TLI721019 TVD721019:TVE721019 UEZ721019:UFA721019 UOV721019:UOW721019 UYR721019:UYS721019 VIN721019:VIO721019 VSJ721019:VSK721019 WCF721019:WCG721019 WMB721019:WMC721019 WVX721019:WVY721019 N786555:O786555 JL786555:JM786555 TH786555:TI786555 ADD786555:ADE786555 AMZ786555:ANA786555 AWV786555:AWW786555 BGR786555:BGS786555 BQN786555:BQO786555 CAJ786555:CAK786555 CKF786555:CKG786555 CUB786555:CUC786555 DDX786555:DDY786555 DNT786555:DNU786555 DXP786555:DXQ786555 EHL786555:EHM786555 ERH786555:ERI786555 FBD786555:FBE786555 FKZ786555:FLA786555 FUV786555:FUW786555 GER786555:GES786555 GON786555:GOO786555 GYJ786555:GYK786555 HIF786555:HIG786555 HSB786555:HSC786555 IBX786555:IBY786555 ILT786555:ILU786555 IVP786555:IVQ786555 JFL786555:JFM786555 JPH786555:JPI786555 JZD786555:JZE786555 KIZ786555:KJA786555 KSV786555:KSW786555 LCR786555:LCS786555 LMN786555:LMO786555 LWJ786555:LWK786555 MGF786555:MGG786555 MQB786555:MQC786555 MZX786555:MZY786555 NJT786555:NJU786555 NTP786555:NTQ786555 ODL786555:ODM786555 ONH786555:ONI786555 OXD786555:OXE786555 PGZ786555:PHA786555 PQV786555:PQW786555 QAR786555:QAS786555 QKN786555:QKO786555 QUJ786555:QUK786555 REF786555:REG786555 ROB786555:ROC786555 RXX786555:RXY786555 SHT786555:SHU786555 SRP786555:SRQ786555 TBL786555:TBM786555 TLH786555:TLI786555 TVD786555:TVE786555 UEZ786555:UFA786555 UOV786555:UOW786555 UYR786555:UYS786555 VIN786555:VIO786555 VSJ786555:VSK786555 WCF786555:WCG786555 WMB786555:WMC786555 WVX786555:WVY786555 N852091:O852091 JL852091:JM852091 TH852091:TI852091 ADD852091:ADE852091 AMZ852091:ANA852091 AWV852091:AWW852091 BGR852091:BGS852091 BQN852091:BQO852091 CAJ852091:CAK852091 CKF852091:CKG852091 CUB852091:CUC852091 DDX852091:DDY852091 DNT852091:DNU852091 DXP852091:DXQ852091 EHL852091:EHM852091 ERH852091:ERI852091 FBD852091:FBE852091 FKZ852091:FLA852091 FUV852091:FUW852091 GER852091:GES852091 GON852091:GOO852091 GYJ852091:GYK852091 HIF852091:HIG852091 HSB852091:HSC852091 IBX852091:IBY852091 ILT852091:ILU852091 IVP852091:IVQ852091 JFL852091:JFM852091 JPH852091:JPI852091 JZD852091:JZE852091 KIZ852091:KJA852091 KSV852091:KSW852091 LCR852091:LCS852091 LMN852091:LMO852091 LWJ852091:LWK852091 MGF852091:MGG852091 MQB852091:MQC852091 MZX852091:MZY852091 NJT852091:NJU852091 NTP852091:NTQ852091 ODL852091:ODM852091 ONH852091:ONI852091 OXD852091:OXE852091 PGZ852091:PHA852091 PQV852091:PQW852091 QAR852091:QAS852091 QKN852091:QKO852091 QUJ852091:QUK852091 REF852091:REG852091 ROB852091:ROC852091 RXX852091:RXY852091 SHT852091:SHU852091 SRP852091:SRQ852091 TBL852091:TBM852091 TLH852091:TLI852091 TVD852091:TVE852091 UEZ852091:UFA852091 UOV852091:UOW852091 UYR852091:UYS852091 VIN852091:VIO852091 VSJ852091:VSK852091 WCF852091:WCG852091 WMB852091:WMC852091 WVX852091:WVY852091 N917627:O917627 JL917627:JM917627 TH917627:TI917627 ADD917627:ADE917627 AMZ917627:ANA917627 AWV917627:AWW917627 BGR917627:BGS917627 BQN917627:BQO917627 CAJ917627:CAK917627 CKF917627:CKG917627 CUB917627:CUC917627 DDX917627:DDY917627 DNT917627:DNU917627 DXP917627:DXQ917627 EHL917627:EHM917627 ERH917627:ERI917627 FBD917627:FBE917627 FKZ917627:FLA917627 FUV917627:FUW917627 GER917627:GES917627 GON917627:GOO917627 GYJ917627:GYK917627 HIF917627:HIG917627 HSB917627:HSC917627 IBX917627:IBY917627 ILT917627:ILU917627 IVP917627:IVQ917627 JFL917627:JFM917627 JPH917627:JPI917627 JZD917627:JZE917627 KIZ917627:KJA917627 KSV917627:KSW917627 LCR917627:LCS917627 LMN917627:LMO917627 LWJ917627:LWK917627 MGF917627:MGG917627 MQB917627:MQC917627 MZX917627:MZY917627 NJT917627:NJU917627 NTP917627:NTQ917627 ODL917627:ODM917627 ONH917627:ONI917627 OXD917627:OXE917627 PGZ917627:PHA917627 PQV917627:PQW917627 QAR917627:QAS917627 QKN917627:QKO917627 QUJ917627:QUK917627 REF917627:REG917627 ROB917627:ROC917627 RXX917627:RXY917627 SHT917627:SHU917627 SRP917627:SRQ917627 TBL917627:TBM917627 TLH917627:TLI917627 TVD917627:TVE917627 UEZ917627:UFA917627 UOV917627:UOW917627 UYR917627:UYS917627 VIN917627:VIO917627 VSJ917627:VSK917627 WCF917627:WCG917627 WMB917627:WMC917627 WVX917627:WVY917627 N983163:O983163 JL983163:JM983163 TH983163:TI983163 ADD983163:ADE983163 AMZ983163:ANA983163 AWV983163:AWW983163 BGR983163:BGS983163 BQN983163:BQO983163 CAJ983163:CAK983163 CKF983163:CKG983163 CUB983163:CUC983163 DDX983163:DDY983163 DNT983163:DNU983163 DXP983163:DXQ983163 EHL983163:EHM983163 ERH983163:ERI983163 FBD983163:FBE983163 FKZ983163:FLA983163 FUV983163:FUW983163 GER983163:GES983163 GON983163:GOO983163 GYJ983163:GYK983163 HIF983163:HIG983163 HSB983163:HSC983163 IBX983163:IBY983163 ILT983163:ILU983163 IVP983163:IVQ983163 JFL983163:JFM983163 JPH983163:JPI983163 JZD983163:JZE983163 KIZ983163:KJA983163 KSV983163:KSW983163 LCR983163:LCS983163 LMN983163:LMO983163 LWJ983163:LWK983163 MGF983163:MGG983163 MQB983163:MQC983163 MZX983163:MZY983163 NJT983163:NJU983163 NTP983163:NTQ983163 ODL983163:ODM983163 ONH983163:ONI983163 OXD983163:OXE983163 PGZ983163:PHA983163 PQV983163:PQW983163 QAR983163:QAS983163 QKN983163:QKO983163 QUJ983163:QUK983163 REF983163:REG983163 ROB983163:ROC983163 RXX983163:RXY983163 SHT983163:SHU983163 SRP983163:SRQ983163 TBL983163:TBM983163 TLH983163:TLI983163 TVD983163:TVE983163 UEZ983163:UFA983163 UOV983163:UOW983163 UYR983163:UYS983163 VIN983163:VIO983163 VSJ983163:VSK983163 WCF983163:WCG983163 WMB983163:WMC983163 WVX983163:WVY983163 AA65659:AB65659 JY65659:JZ65659 TU65659:TV65659 ADQ65659:ADR65659 ANM65659:ANN65659 AXI65659:AXJ65659 BHE65659:BHF65659 BRA65659:BRB65659 CAW65659:CAX65659 CKS65659:CKT65659 CUO65659:CUP65659 DEK65659:DEL65659 DOG65659:DOH65659 DYC65659:DYD65659 EHY65659:EHZ65659 ERU65659:ERV65659 FBQ65659:FBR65659 FLM65659:FLN65659 FVI65659:FVJ65659 GFE65659:GFF65659 GPA65659:GPB65659 GYW65659:GYX65659 HIS65659:HIT65659 HSO65659:HSP65659 ICK65659:ICL65659 IMG65659:IMH65659 IWC65659:IWD65659 JFY65659:JFZ65659 JPU65659:JPV65659 JZQ65659:JZR65659 KJM65659:KJN65659 KTI65659:KTJ65659 LDE65659:LDF65659 LNA65659:LNB65659 LWW65659:LWX65659 MGS65659:MGT65659 MQO65659:MQP65659 NAK65659:NAL65659 NKG65659:NKH65659 NUC65659:NUD65659 ODY65659:ODZ65659 ONU65659:ONV65659 OXQ65659:OXR65659 PHM65659:PHN65659 PRI65659:PRJ65659 QBE65659:QBF65659 QLA65659:QLB65659 QUW65659:QUX65659 RES65659:RET65659 ROO65659:ROP65659 RYK65659:RYL65659 SIG65659:SIH65659 SSC65659:SSD65659 TBY65659:TBZ65659 TLU65659:TLV65659 TVQ65659:TVR65659 UFM65659:UFN65659 UPI65659:UPJ65659 UZE65659:UZF65659 VJA65659:VJB65659 VSW65659:VSX65659 WCS65659:WCT65659 WMO65659:WMP65659 WWK65659:WWL65659 AA131195:AB131195 JY131195:JZ131195 TU131195:TV131195 ADQ131195:ADR131195 ANM131195:ANN131195 AXI131195:AXJ131195 BHE131195:BHF131195 BRA131195:BRB131195 CAW131195:CAX131195 CKS131195:CKT131195 CUO131195:CUP131195 DEK131195:DEL131195 DOG131195:DOH131195 DYC131195:DYD131195 EHY131195:EHZ131195 ERU131195:ERV131195 FBQ131195:FBR131195 FLM131195:FLN131195 FVI131195:FVJ131195 GFE131195:GFF131195 GPA131195:GPB131195 GYW131195:GYX131195 HIS131195:HIT131195 HSO131195:HSP131195 ICK131195:ICL131195 IMG131195:IMH131195 IWC131195:IWD131195 JFY131195:JFZ131195 JPU131195:JPV131195 JZQ131195:JZR131195 KJM131195:KJN131195 KTI131195:KTJ131195 LDE131195:LDF131195 LNA131195:LNB131195 LWW131195:LWX131195 MGS131195:MGT131195 MQO131195:MQP131195 NAK131195:NAL131195 NKG131195:NKH131195 NUC131195:NUD131195 ODY131195:ODZ131195 ONU131195:ONV131195 OXQ131195:OXR131195 PHM131195:PHN131195 PRI131195:PRJ131195 QBE131195:QBF131195 QLA131195:QLB131195 QUW131195:QUX131195 RES131195:RET131195 ROO131195:ROP131195 RYK131195:RYL131195 SIG131195:SIH131195 SSC131195:SSD131195 TBY131195:TBZ131195 TLU131195:TLV131195 TVQ131195:TVR131195 UFM131195:UFN131195 UPI131195:UPJ131195 UZE131195:UZF131195 VJA131195:VJB131195 VSW131195:VSX131195 WCS131195:WCT131195 WMO131195:WMP131195 WWK131195:WWL131195 AA196731:AB196731 JY196731:JZ196731 TU196731:TV196731 ADQ196731:ADR196731 ANM196731:ANN196731 AXI196731:AXJ196731 BHE196731:BHF196731 BRA196731:BRB196731 CAW196731:CAX196731 CKS196731:CKT196731 CUO196731:CUP196731 DEK196731:DEL196731 DOG196731:DOH196731 DYC196731:DYD196731 EHY196731:EHZ196731 ERU196731:ERV196731 FBQ196731:FBR196731 FLM196731:FLN196731 FVI196731:FVJ196731 GFE196731:GFF196731 GPA196731:GPB196731 GYW196731:GYX196731 HIS196731:HIT196731 HSO196731:HSP196731 ICK196731:ICL196731 IMG196731:IMH196731 IWC196731:IWD196731 JFY196731:JFZ196731 JPU196731:JPV196731 JZQ196731:JZR196731 KJM196731:KJN196731 KTI196731:KTJ196731 LDE196731:LDF196731 LNA196731:LNB196731 LWW196731:LWX196731 MGS196731:MGT196731 MQO196731:MQP196731 NAK196731:NAL196731 NKG196731:NKH196731 NUC196731:NUD196731 ODY196731:ODZ196731 ONU196731:ONV196731 OXQ196731:OXR196731 PHM196731:PHN196731 PRI196731:PRJ196731 QBE196731:QBF196731 QLA196731:QLB196731 QUW196731:QUX196731 RES196731:RET196731 ROO196731:ROP196731 RYK196731:RYL196731 SIG196731:SIH196731 SSC196731:SSD196731 TBY196731:TBZ196731 TLU196731:TLV196731 TVQ196731:TVR196731 UFM196731:UFN196731 UPI196731:UPJ196731 UZE196731:UZF196731 VJA196731:VJB196731 VSW196731:VSX196731 WCS196731:WCT196731 WMO196731:WMP196731 WWK196731:WWL196731 AA262267:AB262267 JY262267:JZ262267 TU262267:TV262267 ADQ262267:ADR262267 ANM262267:ANN262267 AXI262267:AXJ262267 BHE262267:BHF262267 BRA262267:BRB262267 CAW262267:CAX262267 CKS262267:CKT262267 CUO262267:CUP262267 DEK262267:DEL262267 DOG262267:DOH262267 DYC262267:DYD262267 EHY262267:EHZ262267 ERU262267:ERV262267 FBQ262267:FBR262267 FLM262267:FLN262267 FVI262267:FVJ262267 GFE262267:GFF262267 GPA262267:GPB262267 GYW262267:GYX262267 HIS262267:HIT262267 HSO262267:HSP262267 ICK262267:ICL262267 IMG262267:IMH262267 IWC262267:IWD262267 JFY262267:JFZ262267 JPU262267:JPV262267 JZQ262267:JZR262267 KJM262267:KJN262267 KTI262267:KTJ262267 LDE262267:LDF262267 LNA262267:LNB262267 LWW262267:LWX262267 MGS262267:MGT262267 MQO262267:MQP262267 NAK262267:NAL262267 NKG262267:NKH262267 NUC262267:NUD262267 ODY262267:ODZ262267 ONU262267:ONV262267 OXQ262267:OXR262267 PHM262267:PHN262267 PRI262267:PRJ262267 QBE262267:QBF262267 QLA262267:QLB262267 QUW262267:QUX262267 RES262267:RET262267 ROO262267:ROP262267 RYK262267:RYL262267 SIG262267:SIH262267 SSC262267:SSD262267 TBY262267:TBZ262267 TLU262267:TLV262267 TVQ262267:TVR262267 UFM262267:UFN262267 UPI262267:UPJ262267 UZE262267:UZF262267 VJA262267:VJB262267 VSW262267:VSX262267 WCS262267:WCT262267 WMO262267:WMP262267 WWK262267:WWL262267 AA327803:AB327803 JY327803:JZ327803 TU327803:TV327803 ADQ327803:ADR327803 ANM327803:ANN327803 AXI327803:AXJ327803 BHE327803:BHF327803 BRA327803:BRB327803 CAW327803:CAX327803 CKS327803:CKT327803 CUO327803:CUP327803 DEK327803:DEL327803 DOG327803:DOH327803 DYC327803:DYD327803 EHY327803:EHZ327803 ERU327803:ERV327803 FBQ327803:FBR327803 FLM327803:FLN327803 FVI327803:FVJ327803 GFE327803:GFF327803 GPA327803:GPB327803 GYW327803:GYX327803 HIS327803:HIT327803 HSO327803:HSP327803 ICK327803:ICL327803 IMG327803:IMH327803 IWC327803:IWD327803 JFY327803:JFZ327803 JPU327803:JPV327803 JZQ327803:JZR327803 KJM327803:KJN327803 KTI327803:KTJ327803 LDE327803:LDF327803 LNA327803:LNB327803 LWW327803:LWX327803 MGS327803:MGT327803 MQO327803:MQP327803 NAK327803:NAL327803 NKG327803:NKH327803 NUC327803:NUD327803 ODY327803:ODZ327803 ONU327803:ONV327803 OXQ327803:OXR327803 PHM327803:PHN327803 PRI327803:PRJ327803 QBE327803:QBF327803 QLA327803:QLB327803 QUW327803:QUX327803 RES327803:RET327803 ROO327803:ROP327803 RYK327803:RYL327803 SIG327803:SIH327803 SSC327803:SSD327803 TBY327803:TBZ327803 TLU327803:TLV327803 TVQ327803:TVR327803 UFM327803:UFN327803 UPI327803:UPJ327803 UZE327803:UZF327803 VJA327803:VJB327803 VSW327803:VSX327803 WCS327803:WCT327803 WMO327803:WMP327803 WWK327803:WWL327803 AA393339:AB393339 JY393339:JZ393339 TU393339:TV393339 ADQ393339:ADR393339 ANM393339:ANN393339 AXI393339:AXJ393339 BHE393339:BHF393339 BRA393339:BRB393339 CAW393339:CAX393339 CKS393339:CKT393339 CUO393339:CUP393339 DEK393339:DEL393339 DOG393339:DOH393339 DYC393339:DYD393339 EHY393339:EHZ393339 ERU393339:ERV393339 FBQ393339:FBR393339 FLM393339:FLN393339 FVI393339:FVJ393339 GFE393339:GFF393339 GPA393339:GPB393339 GYW393339:GYX393339 HIS393339:HIT393339 HSO393339:HSP393339 ICK393339:ICL393339 IMG393339:IMH393339 IWC393339:IWD393339 JFY393339:JFZ393339 JPU393339:JPV393339 JZQ393339:JZR393339 KJM393339:KJN393339 KTI393339:KTJ393339 LDE393339:LDF393339 LNA393339:LNB393339 LWW393339:LWX393339 MGS393339:MGT393339 MQO393339:MQP393339 NAK393339:NAL393339 NKG393339:NKH393339 NUC393339:NUD393339 ODY393339:ODZ393339 ONU393339:ONV393339 OXQ393339:OXR393339 PHM393339:PHN393339 PRI393339:PRJ393339 QBE393339:QBF393339 QLA393339:QLB393339 QUW393339:QUX393339 RES393339:RET393339 ROO393339:ROP393339 RYK393339:RYL393339 SIG393339:SIH393339 SSC393339:SSD393339 TBY393339:TBZ393339 TLU393339:TLV393339 TVQ393339:TVR393339 UFM393339:UFN393339 UPI393339:UPJ393339 UZE393339:UZF393339 VJA393339:VJB393339 VSW393339:VSX393339 WCS393339:WCT393339 WMO393339:WMP393339 WWK393339:WWL393339 AA458875:AB458875 JY458875:JZ458875 TU458875:TV458875 ADQ458875:ADR458875 ANM458875:ANN458875 AXI458875:AXJ458875 BHE458875:BHF458875 BRA458875:BRB458875 CAW458875:CAX458875 CKS458875:CKT458875 CUO458875:CUP458875 DEK458875:DEL458875 DOG458875:DOH458875 DYC458875:DYD458875 EHY458875:EHZ458875 ERU458875:ERV458875 FBQ458875:FBR458875 FLM458875:FLN458875 FVI458875:FVJ458875 GFE458875:GFF458875 GPA458875:GPB458875 GYW458875:GYX458875 HIS458875:HIT458875 HSO458875:HSP458875 ICK458875:ICL458875 IMG458875:IMH458875 IWC458875:IWD458875 JFY458875:JFZ458875 JPU458875:JPV458875 JZQ458875:JZR458875 KJM458875:KJN458875 KTI458875:KTJ458875 LDE458875:LDF458875 LNA458875:LNB458875 LWW458875:LWX458875 MGS458875:MGT458875 MQO458875:MQP458875 NAK458875:NAL458875 NKG458875:NKH458875 NUC458875:NUD458875 ODY458875:ODZ458875 ONU458875:ONV458875 OXQ458875:OXR458875 PHM458875:PHN458875 PRI458875:PRJ458875 QBE458875:QBF458875 QLA458875:QLB458875 QUW458875:QUX458875 RES458875:RET458875 ROO458875:ROP458875 RYK458875:RYL458875 SIG458875:SIH458875 SSC458875:SSD458875 TBY458875:TBZ458875 TLU458875:TLV458875 TVQ458875:TVR458875 UFM458875:UFN458875 UPI458875:UPJ458875 UZE458875:UZF458875 VJA458875:VJB458875 VSW458875:VSX458875 WCS458875:WCT458875 WMO458875:WMP458875 WWK458875:WWL458875 AA524411:AB524411 JY524411:JZ524411 TU524411:TV524411 ADQ524411:ADR524411 ANM524411:ANN524411 AXI524411:AXJ524411 BHE524411:BHF524411 BRA524411:BRB524411 CAW524411:CAX524411 CKS524411:CKT524411 CUO524411:CUP524411 DEK524411:DEL524411 DOG524411:DOH524411 DYC524411:DYD524411 EHY524411:EHZ524411 ERU524411:ERV524411 FBQ524411:FBR524411 FLM524411:FLN524411 FVI524411:FVJ524411 GFE524411:GFF524411 GPA524411:GPB524411 GYW524411:GYX524411 HIS524411:HIT524411 HSO524411:HSP524411 ICK524411:ICL524411 IMG524411:IMH524411 IWC524411:IWD524411 JFY524411:JFZ524411 JPU524411:JPV524411 JZQ524411:JZR524411 KJM524411:KJN524411 KTI524411:KTJ524411 LDE524411:LDF524411 LNA524411:LNB524411 LWW524411:LWX524411 MGS524411:MGT524411 MQO524411:MQP524411 NAK524411:NAL524411 NKG524411:NKH524411 NUC524411:NUD524411 ODY524411:ODZ524411 ONU524411:ONV524411 OXQ524411:OXR524411 PHM524411:PHN524411 PRI524411:PRJ524411 QBE524411:QBF524411 QLA524411:QLB524411 QUW524411:QUX524411 RES524411:RET524411 ROO524411:ROP524411 RYK524411:RYL524411 SIG524411:SIH524411 SSC524411:SSD524411 TBY524411:TBZ524411 TLU524411:TLV524411 TVQ524411:TVR524411 UFM524411:UFN524411 UPI524411:UPJ524411 UZE524411:UZF524411 VJA524411:VJB524411 VSW524411:VSX524411 WCS524411:WCT524411 WMO524411:WMP524411 WWK524411:WWL524411 AA589947:AB589947 JY589947:JZ589947 TU589947:TV589947 ADQ589947:ADR589947 ANM589947:ANN589947 AXI589947:AXJ589947 BHE589947:BHF589947 BRA589947:BRB589947 CAW589947:CAX589947 CKS589947:CKT589947 CUO589947:CUP589947 DEK589947:DEL589947 DOG589947:DOH589947 DYC589947:DYD589947 EHY589947:EHZ589947 ERU589947:ERV589947 FBQ589947:FBR589947 FLM589947:FLN589947 FVI589947:FVJ589947 GFE589947:GFF589947 GPA589947:GPB589947 GYW589947:GYX589947 HIS589947:HIT589947 HSO589947:HSP589947 ICK589947:ICL589947 IMG589947:IMH589947 IWC589947:IWD589947 JFY589947:JFZ589947 JPU589947:JPV589947 JZQ589947:JZR589947 KJM589947:KJN589947 KTI589947:KTJ589947 LDE589947:LDF589947 LNA589947:LNB589947 LWW589947:LWX589947 MGS589947:MGT589947 MQO589947:MQP589947 NAK589947:NAL589947 NKG589947:NKH589947 NUC589947:NUD589947 ODY589947:ODZ589947 ONU589947:ONV589947 OXQ589947:OXR589947 PHM589947:PHN589947 PRI589947:PRJ589947 QBE589947:QBF589947 QLA589947:QLB589947 QUW589947:QUX589947 RES589947:RET589947 ROO589947:ROP589947 RYK589947:RYL589947 SIG589947:SIH589947 SSC589947:SSD589947 TBY589947:TBZ589947 TLU589947:TLV589947 TVQ589947:TVR589947 UFM589947:UFN589947 UPI589947:UPJ589947 UZE589947:UZF589947 VJA589947:VJB589947 VSW589947:VSX589947 WCS589947:WCT589947 WMO589947:WMP589947 WWK589947:WWL589947 AA655483:AB655483 JY655483:JZ655483 TU655483:TV655483 ADQ655483:ADR655483 ANM655483:ANN655483 AXI655483:AXJ655483 BHE655483:BHF655483 BRA655483:BRB655483 CAW655483:CAX655483 CKS655483:CKT655483 CUO655483:CUP655483 DEK655483:DEL655483 DOG655483:DOH655483 DYC655483:DYD655483 EHY655483:EHZ655483 ERU655483:ERV655483 FBQ655483:FBR655483 FLM655483:FLN655483 FVI655483:FVJ655483 GFE655483:GFF655483 GPA655483:GPB655483 GYW655483:GYX655483 HIS655483:HIT655483 HSO655483:HSP655483 ICK655483:ICL655483 IMG655483:IMH655483 IWC655483:IWD655483 JFY655483:JFZ655483 JPU655483:JPV655483 JZQ655483:JZR655483 KJM655483:KJN655483 KTI655483:KTJ655483 LDE655483:LDF655483 LNA655483:LNB655483 LWW655483:LWX655483 MGS655483:MGT655483 MQO655483:MQP655483 NAK655483:NAL655483 NKG655483:NKH655483 NUC655483:NUD655483 ODY655483:ODZ655483 ONU655483:ONV655483 OXQ655483:OXR655483 PHM655483:PHN655483 PRI655483:PRJ655483 QBE655483:QBF655483 QLA655483:QLB655483 QUW655483:QUX655483 RES655483:RET655483 ROO655483:ROP655483 RYK655483:RYL655483 SIG655483:SIH655483 SSC655483:SSD655483 TBY655483:TBZ655483 TLU655483:TLV655483 TVQ655483:TVR655483 UFM655483:UFN655483 UPI655483:UPJ655483 UZE655483:UZF655483 VJA655483:VJB655483 VSW655483:VSX655483 WCS655483:WCT655483 WMO655483:WMP655483 WWK655483:WWL655483 AA721019:AB721019 JY721019:JZ721019 TU721019:TV721019 ADQ721019:ADR721019 ANM721019:ANN721019 AXI721019:AXJ721019 BHE721019:BHF721019 BRA721019:BRB721019 CAW721019:CAX721019 CKS721019:CKT721019 CUO721019:CUP721019 DEK721019:DEL721019 DOG721019:DOH721019 DYC721019:DYD721019 EHY721019:EHZ721019 ERU721019:ERV721019 FBQ721019:FBR721019 FLM721019:FLN721019 FVI721019:FVJ721019 GFE721019:GFF721019 GPA721019:GPB721019 GYW721019:GYX721019 HIS721019:HIT721019 HSO721019:HSP721019 ICK721019:ICL721019 IMG721019:IMH721019 IWC721019:IWD721019 JFY721019:JFZ721019 JPU721019:JPV721019 JZQ721019:JZR721019 KJM721019:KJN721019 KTI721019:KTJ721019 LDE721019:LDF721019 LNA721019:LNB721019 LWW721019:LWX721019 MGS721019:MGT721019 MQO721019:MQP721019 NAK721019:NAL721019 NKG721019:NKH721019 NUC721019:NUD721019 ODY721019:ODZ721019 ONU721019:ONV721019 OXQ721019:OXR721019 PHM721019:PHN721019 PRI721019:PRJ721019 QBE721019:QBF721019 QLA721019:QLB721019 QUW721019:QUX721019 RES721019:RET721019 ROO721019:ROP721019 RYK721019:RYL721019 SIG721019:SIH721019 SSC721019:SSD721019 TBY721019:TBZ721019 TLU721019:TLV721019 TVQ721019:TVR721019 UFM721019:UFN721019 UPI721019:UPJ721019 UZE721019:UZF721019 VJA721019:VJB721019 VSW721019:VSX721019 WCS721019:WCT721019 WMO721019:WMP721019 WWK721019:WWL721019 AA786555:AB786555 JY786555:JZ786555 TU786555:TV786555 ADQ786555:ADR786555 ANM786555:ANN786555 AXI786555:AXJ786555 BHE786555:BHF786555 BRA786555:BRB786555 CAW786555:CAX786555 CKS786555:CKT786555 CUO786555:CUP786555 DEK786555:DEL786555 DOG786555:DOH786555 DYC786555:DYD786555 EHY786555:EHZ786555 ERU786555:ERV786555 FBQ786555:FBR786555 FLM786555:FLN786555 FVI786555:FVJ786555 GFE786555:GFF786555 GPA786555:GPB786555 GYW786555:GYX786555 HIS786555:HIT786555 HSO786555:HSP786555 ICK786555:ICL786555 IMG786555:IMH786555 IWC786555:IWD786555 JFY786555:JFZ786555 JPU786555:JPV786555 JZQ786555:JZR786555 KJM786555:KJN786555 KTI786555:KTJ786555 LDE786555:LDF786555 LNA786555:LNB786555 LWW786555:LWX786555 MGS786555:MGT786555 MQO786555:MQP786555 NAK786555:NAL786555 NKG786555:NKH786555 NUC786555:NUD786555 ODY786555:ODZ786555 ONU786555:ONV786555 OXQ786555:OXR786555 PHM786555:PHN786555 PRI786555:PRJ786555 QBE786555:QBF786555 QLA786555:QLB786555 QUW786555:QUX786555 RES786555:RET786555 ROO786555:ROP786555 RYK786555:RYL786555 SIG786555:SIH786555 SSC786555:SSD786555 TBY786555:TBZ786555 TLU786555:TLV786555 TVQ786555:TVR786555 UFM786555:UFN786555 UPI786555:UPJ786555 UZE786555:UZF786555 VJA786555:VJB786555 VSW786555:VSX786555 WCS786555:WCT786555 WMO786555:WMP786555 WWK786555:WWL786555 AA852091:AB852091 JY852091:JZ852091 TU852091:TV852091 ADQ852091:ADR852091 ANM852091:ANN852091 AXI852091:AXJ852091 BHE852091:BHF852091 BRA852091:BRB852091 CAW852091:CAX852091 CKS852091:CKT852091 CUO852091:CUP852091 DEK852091:DEL852091 DOG852091:DOH852091 DYC852091:DYD852091 EHY852091:EHZ852091 ERU852091:ERV852091 FBQ852091:FBR852091 FLM852091:FLN852091 FVI852091:FVJ852091 GFE852091:GFF852091 GPA852091:GPB852091 GYW852091:GYX852091 HIS852091:HIT852091 HSO852091:HSP852091 ICK852091:ICL852091 IMG852091:IMH852091 IWC852091:IWD852091 JFY852091:JFZ852091 JPU852091:JPV852091 JZQ852091:JZR852091 KJM852091:KJN852091 KTI852091:KTJ852091 LDE852091:LDF852091 LNA852091:LNB852091 LWW852091:LWX852091 MGS852091:MGT852091 MQO852091:MQP852091 NAK852091:NAL852091 NKG852091:NKH852091 NUC852091:NUD852091 ODY852091:ODZ852091 ONU852091:ONV852091 OXQ852091:OXR852091 PHM852091:PHN852091 PRI852091:PRJ852091 QBE852091:QBF852091 QLA852091:QLB852091 QUW852091:QUX852091 RES852091:RET852091 ROO852091:ROP852091 RYK852091:RYL852091 SIG852091:SIH852091 SSC852091:SSD852091 TBY852091:TBZ852091 TLU852091:TLV852091 TVQ852091:TVR852091 UFM852091:UFN852091 UPI852091:UPJ852091 UZE852091:UZF852091 VJA852091:VJB852091 VSW852091:VSX852091 WCS852091:WCT852091 WMO852091:WMP852091 WWK852091:WWL852091 AA917627:AB917627 JY917627:JZ917627 TU917627:TV917627 ADQ917627:ADR917627 ANM917627:ANN917627 AXI917627:AXJ917627 BHE917627:BHF917627 BRA917627:BRB917627 CAW917627:CAX917627 CKS917627:CKT917627 CUO917627:CUP917627 DEK917627:DEL917627 DOG917627:DOH917627 DYC917627:DYD917627 EHY917627:EHZ917627 ERU917627:ERV917627 FBQ917627:FBR917627 FLM917627:FLN917627 FVI917627:FVJ917627 GFE917627:GFF917627 GPA917627:GPB917627 GYW917627:GYX917627 HIS917627:HIT917627 HSO917627:HSP917627 ICK917627:ICL917627 IMG917627:IMH917627 IWC917627:IWD917627 JFY917627:JFZ917627 JPU917627:JPV917627 JZQ917627:JZR917627 KJM917627:KJN917627 KTI917627:KTJ917627 LDE917627:LDF917627 LNA917627:LNB917627 LWW917627:LWX917627 MGS917627:MGT917627 MQO917627:MQP917627 NAK917627:NAL917627 NKG917627:NKH917627 NUC917627:NUD917627 ODY917627:ODZ917627 ONU917627:ONV917627 OXQ917627:OXR917627 PHM917627:PHN917627 PRI917627:PRJ917627 QBE917627:QBF917627 QLA917627:QLB917627 QUW917627:QUX917627 RES917627:RET917627 ROO917627:ROP917627 RYK917627:RYL917627 SIG917627:SIH917627 SSC917627:SSD917627 TBY917627:TBZ917627 TLU917627:TLV917627 TVQ917627:TVR917627 UFM917627:UFN917627 UPI917627:UPJ917627 UZE917627:UZF917627 VJA917627:VJB917627 VSW917627:VSX917627 WCS917627:WCT917627 WMO917627:WMP917627 WWK917627:WWL917627 AA983163:AB983163 JY983163:JZ983163 TU983163:TV983163 ADQ983163:ADR983163 ANM983163:ANN983163 AXI983163:AXJ983163 BHE983163:BHF983163 BRA983163:BRB983163 CAW983163:CAX983163 CKS983163:CKT983163 CUO983163:CUP983163 DEK983163:DEL983163 DOG983163:DOH983163 DYC983163:DYD983163 EHY983163:EHZ983163 ERU983163:ERV983163 FBQ983163:FBR983163 FLM983163:FLN983163 FVI983163:FVJ983163 GFE983163:GFF983163 GPA983163:GPB983163 GYW983163:GYX983163 HIS983163:HIT983163 HSO983163:HSP983163 ICK983163:ICL983163 IMG983163:IMH983163 IWC983163:IWD983163 JFY983163:JFZ983163 JPU983163:JPV983163 JZQ983163:JZR983163 KJM983163:KJN983163 KTI983163:KTJ983163 LDE983163:LDF983163 LNA983163:LNB983163 LWW983163:LWX983163 MGS983163:MGT983163 MQO983163:MQP983163 NAK983163:NAL983163 NKG983163:NKH983163 NUC983163:NUD983163 ODY983163:ODZ983163 ONU983163:ONV983163 OXQ983163:OXR983163 PHM983163:PHN983163 PRI983163:PRJ983163 QBE983163:QBF983163 QLA983163:QLB983163 QUW983163:QUX983163 RES983163:RET983163 ROO983163:ROP983163 RYK983163:RYL983163 SIG983163:SIH983163 SSC983163:SSD983163 TBY983163:TBZ983163 TLU983163:TLV983163 TVQ983163:TVR983163 UFM983163:UFN983163 UPI983163:UPJ983163 UZE983163:UZF983163 VJA983163:VJB983163 VSW983163:VSX983163 WCS983163:WCT983163 WMO983163:WMP983163 WWK983163:WWL983163" xr:uid="{00000000-0002-0000-0600-00000B000000}"/>
    <dataValidation type="list" allowBlank="1" showInputMessage="1" showErrorMessage="1" error="Selecionar!" prompt="Selecionar código DN 74/2004" sqref="WVQ983174:WVT983174 G65670:J65670 JE65670:JH65670 TA65670:TD65670 ACW65670:ACZ65670 AMS65670:AMV65670 AWO65670:AWR65670 BGK65670:BGN65670 BQG65670:BQJ65670 CAC65670:CAF65670 CJY65670:CKB65670 CTU65670:CTX65670 DDQ65670:DDT65670 DNM65670:DNP65670 DXI65670:DXL65670 EHE65670:EHH65670 ERA65670:ERD65670 FAW65670:FAZ65670 FKS65670:FKV65670 FUO65670:FUR65670 GEK65670:GEN65670 GOG65670:GOJ65670 GYC65670:GYF65670 HHY65670:HIB65670 HRU65670:HRX65670 IBQ65670:IBT65670 ILM65670:ILP65670 IVI65670:IVL65670 JFE65670:JFH65670 JPA65670:JPD65670 JYW65670:JYZ65670 KIS65670:KIV65670 KSO65670:KSR65670 LCK65670:LCN65670 LMG65670:LMJ65670 LWC65670:LWF65670 MFY65670:MGB65670 MPU65670:MPX65670 MZQ65670:MZT65670 NJM65670:NJP65670 NTI65670:NTL65670 ODE65670:ODH65670 ONA65670:OND65670 OWW65670:OWZ65670 PGS65670:PGV65670 PQO65670:PQR65670 QAK65670:QAN65670 QKG65670:QKJ65670 QUC65670:QUF65670 RDY65670:REB65670 RNU65670:RNX65670 RXQ65670:RXT65670 SHM65670:SHP65670 SRI65670:SRL65670 TBE65670:TBH65670 TLA65670:TLD65670 TUW65670:TUZ65670 UES65670:UEV65670 UOO65670:UOR65670 UYK65670:UYN65670 VIG65670:VIJ65670 VSC65670:VSF65670 WBY65670:WCB65670 WLU65670:WLX65670 WVQ65670:WVT65670 G131206:J131206 JE131206:JH131206 TA131206:TD131206 ACW131206:ACZ131206 AMS131206:AMV131206 AWO131206:AWR131206 BGK131206:BGN131206 BQG131206:BQJ131206 CAC131206:CAF131206 CJY131206:CKB131206 CTU131206:CTX131206 DDQ131206:DDT131206 DNM131206:DNP131206 DXI131206:DXL131206 EHE131206:EHH131206 ERA131206:ERD131206 FAW131206:FAZ131206 FKS131206:FKV131206 FUO131206:FUR131206 GEK131206:GEN131206 GOG131206:GOJ131206 GYC131206:GYF131206 HHY131206:HIB131206 HRU131206:HRX131206 IBQ131206:IBT131206 ILM131206:ILP131206 IVI131206:IVL131206 JFE131206:JFH131206 JPA131206:JPD131206 JYW131206:JYZ131206 KIS131206:KIV131206 KSO131206:KSR131206 LCK131206:LCN131206 LMG131206:LMJ131206 LWC131206:LWF131206 MFY131206:MGB131206 MPU131206:MPX131206 MZQ131206:MZT131206 NJM131206:NJP131206 NTI131206:NTL131206 ODE131206:ODH131206 ONA131206:OND131206 OWW131206:OWZ131206 PGS131206:PGV131206 PQO131206:PQR131206 QAK131206:QAN131206 QKG131206:QKJ131206 QUC131206:QUF131206 RDY131206:REB131206 RNU131206:RNX131206 RXQ131206:RXT131206 SHM131206:SHP131206 SRI131206:SRL131206 TBE131206:TBH131206 TLA131206:TLD131206 TUW131206:TUZ131206 UES131206:UEV131206 UOO131206:UOR131206 UYK131206:UYN131206 VIG131206:VIJ131206 VSC131206:VSF131206 WBY131206:WCB131206 WLU131206:WLX131206 WVQ131206:WVT131206 G196742:J196742 JE196742:JH196742 TA196742:TD196742 ACW196742:ACZ196742 AMS196742:AMV196742 AWO196742:AWR196742 BGK196742:BGN196742 BQG196742:BQJ196742 CAC196742:CAF196742 CJY196742:CKB196742 CTU196742:CTX196742 DDQ196742:DDT196742 DNM196742:DNP196742 DXI196742:DXL196742 EHE196742:EHH196742 ERA196742:ERD196742 FAW196742:FAZ196742 FKS196742:FKV196742 FUO196742:FUR196742 GEK196742:GEN196742 GOG196742:GOJ196742 GYC196742:GYF196742 HHY196742:HIB196742 HRU196742:HRX196742 IBQ196742:IBT196742 ILM196742:ILP196742 IVI196742:IVL196742 JFE196742:JFH196742 JPA196742:JPD196742 JYW196742:JYZ196742 KIS196742:KIV196742 KSO196742:KSR196742 LCK196742:LCN196742 LMG196742:LMJ196742 LWC196742:LWF196742 MFY196742:MGB196742 MPU196742:MPX196742 MZQ196742:MZT196742 NJM196742:NJP196742 NTI196742:NTL196742 ODE196742:ODH196742 ONA196742:OND196742 OWW196742:OWZ196742 PGS196742:PGV196742 PQO196742:PQR196742 QAK196742:QAN196742 QKG196742:QKJ196742 QUC196742:QUF196742 RDY196742:REB196742 RNU196742:RNX196742 RXQ196742:RXT196742 SHM196742:SHP196742 SRI196742:SRL196742 TBE196742:TBH196742 TLA196742:TLD196742 TUW196742:TUZ196742 UES196742:UEV196742 UOO196742:UOR196742 UYK196742:UYN196742 VIG196742:VIJ196742 VSC196742:VSF196742 WBY196742:WCB196742 WLU196742:WLX196742 WVQ196742:WVT196742 G262278:J262278 JE262278:JH262278 TA262278:TD262278 ACW262278:ACZ262278 AMS262278:AMV262278 AWO262278:AWR262278 BGK262278:BGN262278 BQG262278:BQJ262278 CAC262278:CAF262278 CJY262278:CKB262278 CTU262278:CTX262278 DDQ262278:DDT262278 DNM262278:DNP262278 DXI262278:DXL262278 EHE262278:EHH262278 ERA262278:ERD262278 FAW262278:FAZ262278 FKS262278:FKV262278 FUO262278:FUR262278 GEK262278:GEN262278 GOG262278:GOJ262278 GYC262278:GYF262278 HHY262278:HIB262278 HRU262278:HRX262278 IBQ262278:IBT262278 ILM262278:ILP262278 IVI262278:IVL262278 JFE262278:JFH262278 JPA262278:JPD262278 JYW262278:JYZ262278 KIS262278:KIV262278 KSO262278:KSR262278 LCK262278:LCN262278 LMG262278:LMJ262278 LWC262278:LWF262278 MFY262278:MGB262278 MPU262278:MPX262278 MZQ262278:MZT262278 NJM262278:NJP262278 NTI262278:NTL262278 ODE262278:ODH262278 ONA262278:OND262278 OWW262278:OWZ262278 PGS262278:PGV262278 PQO262278:PQR262278 QAK262278:QAN262278 QKG262278:QKJ262278 QUC262278:QUF262278 RDY262278:REB262278 RNU262278:RNX262278 RXQ262278:RXT262278 SHM262278:SHP262278 SRI262278:SRL262278 TBE262278:TBH262278 TLA262278:TLD262278 TUW262278:TUZ262278 UES262278:UEV262278 UOO262278:UOR262278 UYK262278:UYN262278 VIG262278:VIJ262278 VSC262278:VSF262278 WBY262278:WCB262278 WLU262278:WLX262278 WVQ262278:WVT262278 G327814:J327814 JE327814:JH327814 TA327814:TD327814 ACW327814:ACZ327814 AMS327814:AMV327814 AWO327814:AWR327814 BGK327814:BGN327814 BQG327814:BQJ327814 CAC327814:CAF327814 CJY327814:CKB327814 CTU327814:CTX327814 DDQ327814:DDT327814 DNM327814:DNP327814 DXI327814:DXL327814 EHE327814:EHH327814 ERA327814:ERD327814 FAW327814:FAZ327814 FKS327814:FKV327814 FUO327814:FUR327814 GEK327814:GEN327814 GOG327814:GOJ327814 GYC327814:GYF327814 HHY327814:HIB327814 HRU327814:HRX327814 IBQ327814:IBT327814 ILM327814:ILP327814 IVI327814:IVL327814 JFE327814:JFH327814 JPA327814:JPD327814 JYW327814:JYZ327814 KIS327814:KIV327814 KSO327814:KSR327814 LCK327814:LCN327814 LMG327814:LMJ327814 LWC327814:LWF327814 MFY327814:MGB327814 MPU327814:MPX327814 MZQ327814:MZT327814 NJM327814:NJP327814 NTI327814:NTL327814 ODE327814:ODH327814 ONA327814:OND327814 OWW327814:OWZ327814 PGS327814:PGV327814 PQO327814:PQR327814 QAK327814:QAN327814 QKG327814:QKJ327814 QUC327814:QUF327814 RDY327814:REB327814 RNU327814:RNX327814 RXQ327814:RXT327814 SHM327814:SHP327814 SRI327814:SRL327814 TBE327814:TBH327814 TLA327814:TLD327814 TUW327814:TUZ327814 UES327814:UEV327814 UOO327814:UOR327814 UYK327814:UYN327814 VIG327814:VIJ327814 VSC327814:VSF327814 WBY327814:WCB327814 WLU327814:WLX327814 WVQ327814:WVT327814 G393350:J393350 JE393350:JH393350 TA393350:TD393350 ACW393350:ACZ393350 AMS393350:AMV393350 AWO393350:AWR393350 BGK393350:BGN393350 BQG393350:BQJ393350 CAC393350:CAF393350 CJY393350:CKB393350 CTU393350:CTX393350 DDQ393350:DDT393350 DNM393350:DNP393350 DXI393350:DXL393350 EHE393350:EHH393350 ERA393350:ERD393350 FAW393350:FAZ393350 FKS393350:FKV393350 FUO393350:FUR393350 GEK393350:GEN393350 GOG393350:GOJ393350 GYC393350:GYF393350 HHY393350:HIB393350 HRU393350:HRX393350 IBQ393350:IBT393350 ILM393350:ILP393350 IVI393350:IVL393350 JFE393350:JFH393350 JPA393350:JPD393350 JYW393350:JYZ393350 KIS393350:KIV393350 KSO393350:KSR393350 LCK393350:LCN393350 LMG393350:LMJ393350 LWC393350:LWF393350 MFY393350:MGB393350 MPU393350:MPX393350 MZQ393350:MZT393350 NJM393350:NJP393350 NTI393350:NTL393350 ODE393350:ODH393350 ONA393350:OND393350 OWW393350:OWZ393350 PGS393350:PGV393350 PQO393350:PQR393350 QAK393350:QAN393350 QKG393350:QKJ393350 QUC393350:QUF393350 RDY393350:REB393350 RNU393350:RNX393350 RXQ393350:RXT393350 SHM393350:SHP393350 SRI393350:SRL393350 TBE393350:TBH393350 TLA393350:TLD393350 TUW393350:TUZ393350 UES393350:UEV393350 UOO393350:UOR393350 UYK393350:UYN393350 VIG393350:VIJ393350 VSC393350:VSF393350 WBY393350:WCB393350 WLU393350:WLX393350 WVQ393350:WVT393350 G458886:J458886 JE458886:JH458886 TA458886:TD458886 ACW458886:ACZ458886 AMS458886:AMV458886 AWO458886:AWR458886 BGK458886:BGN458886 BQG458886:BQJ458886 CAC458886:CAF458886 CJY458886:CKB458886 CTU458886:CTX458886 DDQ458886:DDT458886 DNM458886:DNP458886 DXI458886:DXL458886 EHE458886:EHH458886 ERA458886:ERD458886 FAW458886:FAZ458886 FKS458886:FKV458886 FUO458886:FUR458886 GEK458886:GEN458886 GOG458886:GOJ458886 GYC458886:GYF458886 HHY458886:HIB458886 HRU458886:HRX458886 IBQ458886:IBT458886 ILM458886:ILP458886 IVI458886:IVL458886 JFE458886:JFH458886 JPA458886:JPD458886 JYW458886:JYZ458886 KIS458886:KIV458886 KSO458886:KSR458886 LCK458886:LCN458886 LMG458886:LMJ458886 LWC458886:LWF458886 MFY458886:MGB458886 MPU458886:MPX458886 MZQ458886:MZT458886 NJM458886:NJP458886 NTI458886:NTL458886 ODE458886:ODH458886 ONA458886:OND458886 OWW458886:OWZ458886 PGS458886:PGV458886 PQO458886:PQR458886 QAK458886:QAN458886 QKG458886:QKJ458886 QUC458886:QUF458886 RDY458886:REB458886 RNU458886:RNX458886 RXQ458886:RXT458886 SHM458886:SHP458886 SRI458886:SRL458886 TBE458886:TBH458886 TLA458886:TLD458886 TUW458886:TUZ458886 UES458886:UEV458886 UOO458886:UOR458886 UYK458886:UYN458886 VIG458886:VIJ458886 VSC458886:VSF458886 WBY458886:WCB458886 WLU458886:WLX458886 WVQ458886:WVT458886 G524422:J524422 JE524422:JH524422 TA524422:TD524422 ACW524422:ACZ524422 AMS524422:AMV524422 AWO524422:AWR524422 BGK524422:BGN524422 BQG524422:BQJ524422 CAC524422:CAF524422 CJY524422:CKB524422 CTU524422:CTX524422 DDQ524422:DDT524422 DNM524422:DNP524422 DXI524422:DXL524422 EHE524422:EHH524422 ERA524422:ERD524422 FAW524422:FAZ524422 FKS524422:FKV524422 FUO524422:FUR524422 GEK524422:GEN524422 GOG524422:GOJ524422 GYC524422:GYF524422 HHY524422:HIB524422 HRU524422:HRX524422 IBQ524422:IBT524422 ILM524422:ILP524422 IVI524422:IVL524422 JFE524422:JFH524422 JPA524422:JPD524422 JYW524422:JYZ524422 KIS524422:KIV524422 KSO524422:KSR524422 LCK524422:LCN524422 LMG524422:LMJ524422 LWC524422:LWF524422 MFY524422:MGB524422 MPU524422:MPX524422 MZQ524422:MZT524422 NJM524422:NJP524422 NTI524422:NTL524422 ODE524422:ODH524422 ONA524422:OND524422 OWW524422:OWZ524422 PGS524422:PGV524422 PQO524422:PQR524422 QAK524422:QAN524422 QKG524422:QKJ524422 QUC524422:QUF524422 RDY524422:REB524422 RNU524422:RNX524422 RXQ524422:RXT524422 SHM524422:SHP524422 SRI524422:SRL524422 TBE524422:TBH524422 TLA524422:TLD524422 TUW524422:TUZ524422 UES524422:UEV524422 UOO524422:UOR524422 UYK524422:UYN524422 VIG524422:VIJ524422 VSC524422:VSF524422 WBY524422:WCB524422 WLU524422:WLX524422 WVQ524422:WVT524422 G589958:J589958 JE589958:JH589958 TA589958:TD589958 ACW589958:ACZ589958 AMS589958:AMV589958 AWO589958:AWR589958 BGK589958:BGN589958 BQG589958:BQJ589958 CAC589958:CAF589958 CJY589958:CKB589958 CTU589958:CTX589958 DDQ589958:DDT589958 DNM589958:DNP589958 DXI589958:DXL589958 EHE589958:EHH589958 ERA589958:ERD589958 FAW589958:FAZ589958 FKS589958:FKV589958 FUO589958:FUR589958 GEK589958:GEN589958 GOG589958:GOJ589958 GYC589958:GYF589958 HHY589958:HIB589958 HRU589958:HRX589958 IBQ589958:IBT589958 ILM589958:ILP589958 IVI589958:IVL589958 JFE589958:JFH589958 JPA589958:JPD589958 JYW589958:JYZ589958 KIS589958:KIV589958 KSO589958:KSR589958 LCK589958:LCN589958 LMG589958:LMJ589958 LWC589958:LWF589958 MFY589958:MGB589958 MPU589958:MPX589958 MZQ589958:MZT589958 NJM589958:NJP589958 NTI589958:NTL589958 ODE589958:ODH589958 ONA589958:OND589958 OWW589958:OWZ589958 PGS589958:PGV589958 PQO589958:PQR589958 QAK589958:QAN589958 QKG589958:QKJ589958 QUC589958:QUF589958 RDY589958:REB589958 RNU589958:RNX589958 RXQ589958:RXT589958 SHM589958:SHP589958 SRI589958:SRL589958 TBE589958:TBH589958 TLA589958:TLD589958 TUW589958:TUZ589958 UES589958:UEV589958 UOO589958:UOR589958 UYK589958:UYN589958 VIG589958:VIJ589958 VSC589958:VSF589958 WBY589958:WCB589958 WLU589958:WLX589958 WVQ589958:WVT589958 G655494:J655494 JE655494:JH655494 TA655494:TD655494 ACW655494:ACZ655494 AMS655494:AMV655494 AWO655494:AWR655494 BGK655494:BGN655494 BQG655494:BQJ655494 CAC655494:CAF655494 CJY655494:CKB655494 CTU655494:CTX655494 DDQ655494:DDT655494 DNM655494:DNP655494 DXI655494:DXL655494 EHE655494:EHH655494 ERA655494:ERD655494 FAW655494:FAZ655494 FKS655494:FKV655494 FUO655494:FUR655494 GEK655494:GEN655494 GOG655494:GOJ655494 GYC655494:GYF655494 HHY655494:HIB655494 HRU655494:HRX655494 IBQ655494:IBT655494 ILM655494:ILP655494 IVI655494:IVL655494 JFE655494:JFH655494 JPA655494:JPD655494 JYW655494:JYZ655494 KIS655494:KIV655494 KSO655494:KSR655494 LCK655494:LCN655494 LMG655494:LMJ655494 LWC655494:LWF655494 MFY655494:MGB655494 MPU655494:MPX655494 MZQ655494:MZT655494 NJM655494:NJP655494 NTI655494:NTL655494 ODE655494:ODH655494 ONA655494:OND655494 OWW655494:OWZ655494 PGS655494:PGV655494 PQO655494:PQR655494 QAK655494:QAN655494 QKG655494:QKJ655494 QUC655494:QUF655494 RDY655494:REB655494 RNU655494:RNX655494 RXQ655494:RXT655494 SHM655494:SHP655494 SRI655494:SRL655494 TBE655494:TBH655494 TLA655494:TLD655494 TUW655494:TUZ655494 UES655494:UEV655494 UOO655494:UOR655494 UYK655494:UYN655494 VIG655494:VIJ655494 VSC655494:VSF655494 WBY655494:WCB655494 WLU655494:WLX655494 WVQ655494:WVT655494 G721030:J721030 JE721030:JH721030 TA721030:TD721030 ACW721030:ACZ721030 AMS721030:AMV721030 AWO721030:AWR721030 BGK721030:BGN721030 BQG721030:BQJ721030 CAC721030:CAF721030 CJY721030:CKB721030 CTU721030:CTX721030 DDQ721030:DDT721030 DNM721030:DNP721030 DXI721030:DXL721030 EHE721030:EHH721030 ERA721030:ERD721030 FAW721030:FAZ721030 FKS721030:FKV721030 FUO721030:FUR721030 GEK721030:GEN721030 GOG721030:GOJ721030 GYC721030:GYF721030 HHY721030:HIB721030 HRU721030:HRX721030 IBQ721030:IBT721030 ILM721030:ILP721030 IVI721030:IVL721030 JFE721030:JFH721030 JPA721030:JPD721030 JYW721030:JYZ721030 KIS721030:KIV721030 KSO721030:KSR721030 LCK721030:LCN721030 LMG721030:LMJ721030 LWC721030:LWF721030 MFY721030:MGB721030 MPU721030:MPX721030 MZQ721030:MZT721030 NJM721030:NJP721030 NTI721030:NTL721030 ODE721030:ODH721030 ONA721030:OND721030 OWW721030:OWZ721030 PGS721030:PGV721030 PQO721030:PQR721030 QAK721030:QAN721030 QKG721030:QKJ721030 QUC721030:QUF721030 RDY721030:REB721030 RNU721030:RNX721030 RXQ721030:RXT721030 SHM721030:SHP721030 SRI721030:SRL721030 TBE721030:TBH721030 TLA721030:TLD721030 TUW721030:TUZ721030 UES721030:UEV721030 UOO721030:UOR721030 UYK721030:UYN721030 VIG721030:VIJ721030 VSC721030:VSF721030 WBY721030:WCB721030 WLU721030:WLX721030 WVQ721030:WVT721030 G786566:J786566 JE786566:JH786566 TA786566:TD786566 ACW786566:ACZ786566 AMS786566:AMV786566 AWO786566:AWR786566 BGK786566:BGN786566 BQG786566:BQJ786566 CAC786566:CAF786566 CJY786566:CKB786566 CTU786566:CTX786566 DDQ786566:DDT786566 DNM786566:DNP786566 DXI786566:DXL786566 EHE786566:EHH786566 ERA786566:ERD786566 FAW786566:FAZ786566 FKS786566:FKV786566 FUO786566:FUR786566 GEK786566:GEN786566 GOG786566:GOJ786566 GYC786566:GYF786566 HHY786566:HIB786566 HRU786566:HRX786566 IBQ786566:IBT786566 ILM786566:ILP786566 IVI786566:IVL786566 JFE786566:JFH786566 JPA786566:JPD786566 JYW786566:JYZ786566 KIS786566:KIV786566 KSO786566:KSR786566 LCK786566:LCN786566 LMG786566:LMJ786566 LWC786566:LWF786566 MFY786566:MGB786566 MPU786566:MPX786566 MZQ786566:MZT786566 NJM786566:NJP786566 NTI786566:NTL786566 ODE786566:ODH786566 ONA786566:OND786566 OWW786566:OWZ786566 PGS786566:PGV786566 PQO786566:PQR786566 QAK786566:QAN786566 QKG786566:QKJ786566 QUC786566:QUF786566 RDY786566:REB786566 RNU786566:RNX786566 RXQ786566:RXT786566 SHM786566:SHP786566 SRI786566:SRL786566 TBE786566:TBH786566 TLA786566:TLD786566 TUW786566:TUZ786566 UES786566:UEV786566 UOO786566:UOR786566 UYK786566:UYN786566 VIG786566:VIJ786566 VSC786566:VSF786566 WBY786566:WCB786566 WLU786566:WLX786566 WVQ786566:WVT786566 G852102:J852102 JE852102:JH852102 TA852102:TD852102 ACW852102:ACZ852102 AMS852102:AMV852102 AWO852102:AWR852102 BGK852102:BGN852102 BQG852102:BQJ852102 CAC852102:CAF852102 CJY852102:CKB852102 CTU852102:CTX852102 DDQ852102:DDT852102 DNM852102:DNP852102 DXI852102:DXL852102 EHE852102:EHH852102 ERA852102:ERD852102 FAW852102:FAZ852102 FKS852102:FKV852102 FUO852102:FUR852102 GEK852102:GEN852102 GOG852102:GOJ852102 GYC852102:GYF852102 HHY852102:HIB852102 HRU852102:HRX852102 IBQ852102:IBT852102 ILM852102:ILP852102 IVI852102:IVL852102 JFE852102:JFH852102 JPA852102:JPD852102 JYW852102:JYZ852102 KIS852102:KIV852102 KSO852102:KSR852102 LCK852102:LCN852102 LMG852102:LMJ852102 LWC852102:LWF852102 MFY852102:MGB852102 MPU852102:MPX852102 MZQ852102:MZT852102 NJM852102:NJP852102 NTI852102:NTL852102 ODE852102:ODH852102 ONA852102:OND852102 OWW852102:OWZ852102 PGS852102:PGV852102 PQO852102:PQR852102 QAK852102:QAN852102 QKG852102:QKJ852102 QUC852102:QUF852102 RDY852102:REB852102 RNU852102:RNX852102 RXQ852102:RXT852102 SHM852102:SHP852102 SRI852102:SRL852102 TBE852102:TBH852102 TLA852102:TLD852102 TUW852102:TUZ852102 UES852102:UEV852102 UOO852102:UOR852102 UYK852102:UYN852102 VIG852102:VIJ852102 VSC852102:VSF852102 WBY852102:WCB852102 WLU852102:WLX852102 WVQ852102:WVT852102 G917638:J917638 JE917638:JH917638 TA917638:TD917638 ACW917638:ACZ917638 AMS917638:AMV917638 AWO917638:AWR917638 BGK917638:BGN917638 BQG917638:BQJ917638 CAC917638:CAF917638 CJY917638:CKB917638 CTU917638:CTX917638 DDQ917638:DDT917638 DNM917638:DNP917638 DXI917638:DXL917638 EHE917638:EHH917638 ERA917638:ERD917638 FAW917638:FAZ917638 FKS917638:FKV917638 FUO917638:FUR917638 GEK917638:GEN917638 GOG917638:GOJ917638 GYC917638:GYF917638 HHY917638:HIB917638 HRU917638:HRX917638 IBQ917638:IBT917638 ILM917638:ILP917638 IVI917638:IVL917638 JFE917638:JFH917638 JPA917638:JPD917638 JYW917638:JYZ917638 KIS917638:KIV917638 KSO917638:KSR917638 LCK917638:LCN917638 LMG917638:LMJ917638 LWC917638:LWF917638 MFY917638:MGB917638 MPU917638:MPX917638 MZQ917638:MZT917638 NJM917638:NJP917638 NTI917638:NTL917638 ODE917638:ODH917638 ONA917638:OND917638 OWW917638:OWZ917638 PGS917638:PGV917638 PQO917638:PQR917638 QAK917638:QAN917638 QKG917638:QKJ917638 QUC917638:QUF917638 RDY917638:REB917638 RNU917638:RNX917638 RXQ917638:RXT917638 SHM917638:SHP917638 SRI917638:SRL917638 TBE917638:TBH917638 TLA917638:TLD917638 TUW917638:TUZ917638 UES917638:UEV917638 UOO917638:UOR917638 UYK917638:UYN917638 VIG917638:VIJ917638 VSC917638:VSF917638 WBY917638:WCB917638 WLU917638:WLX917638 WVQ917638:WVT917638 G983174:J983174 JE983174:JH983174 TA983174:TD983174 ACW983174:ACZ983174 AMS983174:AMV983174 AWO983174:AWR983174 BGK983174:BGN983174 BQG983174:BQJ983174 CAC983174:CAF983174 CJY983174:CKB983174 CTU983174:CTX983174 DDQ983174:DDT983174 DNM983174:DNP983174 DXI983174:DXL983174 EHE983174:EHH983174 ERA983174:ERD983174 FAW983174:FAZ983174 FKS983174:FKV983174 FUO983174:FUR983174 GEK983174:GEN983174 GOG983174:GOJ983174 GYC983174:GYF983174 HHY983174:HIB983174 HRU983174:HRX983174 IBQ983174:IBT983174 ILM983174:ILP983174 IVI983174:IVL983174 JFE983174:JFH983174 JPA983174:JPD983174 JYW983174:JYZ983174 KIS983174:KIV983174 KSO983174:KSR983174 LCK983174:LCN983174 LMG983174:LMJ983174 LWC983174:LWF983174 MFY983174:MGB983174 MPU983174:MPX983174 MZQ983174:MZT983174 NJM983174:NJP983174 NTI983174:NTL983174 ODE983174:ODH983174 ONA983174:OND983174 OWW983174:OWZ983174 PGS983174:PGV983174 PQO983174:PQR983174 QAK983174:QAN983174 QKG983174:QKJ983174 QUC983174:QUF983174 RDY983174:REB983174 RNU983174:RNX983174 RXQ983174:RXT983174 SHM983174:SHP983174 SRI983174:SRL983174 TBE983174:TBH983174 TLA983174:TLD983174 TUW983174:TUZ983174 UES983174:UEV983174 UOO983174:UOR983174 UYK983174:UYN983174 VIG983174:VIJ983174 VSC983174:VSF983174 WBY983174:WCB983174 WLU983174:WLX983174" xr:uid="{00000000-0002-0000-0600-00000C000000}">
      <formula1>$AP$7:$AP$431</formula1>
    </dataValidation>
    <dataValidation type="list" allowBlank="1" showInputMessage="1" showErrorMessage="1" sqref="H91:K92" xr:uid="{00000000-0002-0000-0600-00000D000000}">
      <formula1>$I$161:$I$164</formula1>
    </dataValidation>
  </dataValidations>
  <hyperlinks>
    <hyperlink ref="C154:AI154" location="'Tela 8 - Documentos'!Area_de_impressao" display="Os documentos listados na Tela 8 tem caráter orientativo e a listagem definitiva será encaminhada pela Supram responsável para o e-mail informado no sistema de requerimento." xr:uid="{00000000-0004-0000-0600-000000000000}"/>
    <hyperlink ref="AA54" location="'Tela 10 - Adicionais'!A1" display="Sim. Utilizar quadro na Tela 10." xr:uid="{00000000-0004-0000-0600-000001000000}"/>
  </hyperlinks>
  <pageMargins left="0.51181102362204722" right="0.51181102362204722" top="0.59055118110236227" bottom="0.59055118110236227" header="0.31496062992125984" footer="0.31496062992125984"/>
  <pageSetup paperSize="9" scale="95" orientation="portrait" r:id="rId1"/>
  <headerFooter>
    <oddFooter>&amp;R&amp;P</oddFooter>
  </headerFooter>
  <rowBreaks count="2" manualBreakCount="2">
    <brk id="57" min="1" max="35" man="1"/>
    <brk id="113" min="1" max="35"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U1660"/>
  <sheetViews>
    <sheetView showGridLines="0" showRowColHeaders="0" workbookViewId="0">
      <selection activeCell="U82" sqref="U82"/>
    </sheetView>
  </sheetViews>
  <sheetFormatPr defaultColWidth="2.85546875" defaultRowHeight="15" customHeight="1" x14ac:dyDescent="0.25"/>
  <cols>
    <col min="1" max="1" width="2.85546875" style="252"/>
    <col min="2" max="2" width="0.85546875" style="252" customWidth="1"/>
    <col min="3" max="8" width="2.85546875" style="252"/>
    <col min="9" max="9" width="2.85546875" style="252" customWidth="1"/>
    <col min="10" max="18" width="2.85546875" style="252"/>
    <col min="19" max="19" width="2.28515625" style="252" customWidth="1"/>
    <col min="20" max="23" width="2.85546875" style="252"/>
    <col min="24" max="24" width="3.42578125" style="252" customWidth="1"/>
    <col min="25" max="35" width="2.85546875" style="252"/>
    <col min="36" max="36" width="0.85546875" style="252" customWidth="1"/>
    <col min="37" max="42" width="2.85546875" style="252"/>
    <col min="43" max="258" width="2.85546875" style="253"/>
    <col min="259" max="259" width="1.7109375" style="253" customWidth="1"/>
    <col min="260" max="266" width="2.85546875" style="253"/>
    <col min="267" max="267" width="2.85546875" style="253" customWidth="1"/>
    <col min="268" max="291" width="2.85546875" style="253"/>
    <col min="292" max="292" width="1.7109375" style="253" customWidth="1"/>
    <col min="293" max="514" width="2.85546875" style="253"/>
    <col min="515" max="515" width="1.7109375" style="253" customWidth="1"/>
    <col min="516" max="522" width="2.85546875" style="253"/>
    <col min="523" max="523" width="2.85546875" style="253" customWidth="1"/>
    <col min="524" max="547" width="2.85546875" style="253"/>
    <col min="548" max="548" width="1.7109375" style="253" customWidth="1"/>
    <col min="549" max="770" width="2.85546875" style="253"/>
    <col min="771" max="771" width="1.7109375" style="253" customWidth="1"/>
    <col min="772" max="778" width="2.85546875" style="253"/>
    <col min="779" max="779" width="2.85546875" style="253" customWidth="1"/>
    <col min="780" max="803" width="2.85546875" style="253"/>
    <col min="804" max="804" width="1.7109375" style="253" customWidth="1"/>
    <col min="805" max="1026" width="2.85546875" style="253"/>
    <col min="1027" max="1027" width="1.7109375" style="253" customWidth="1"/>
    <col min="1028" max="1034" width="2.85546875" style="253"/>
    <col min="1035" max="1035" width="2.85546875" style="253" customWidth="1"/>
    <col min="1036" max="1059" width="2.85546875" style="253"/>
    <col min="1060" max="1060" width="1.7109375" style="253" customWidth="1"/>
    <col min="1061" max="1282" width="2.85546875" style="253"/>
    <col min="1283" max="1283" width="1.7109375" style="253" customWidth="1"/>
    <col min="1284" max="1290" width="2.85546875" style="253"/>
    <col min="1291" max="1291" width="2.85546875" style="253" customWidth="1"/>
    <col min="1292" max="1315" width="2.85546875" style="253"/>
    <col min="1316" max="1316" width="1.7109375" style="253" customWidth="1"/>
    <col min="1317" max="1538" width="2.85546875" style="253"/>
    <col min="1539" max="1539" width="1.7109375" style="253" customWidth="1"/>
    <col min="1540" max="1546" width="2.85546875" style="253"/>
    <col min="1547" max="1547" width="2.85546875" style="253" customWidth="1"/>
    <col min="1548" max="1571" width="2.85546875" style="253"/>
    <col min="1572" max="1572" width="1.7109375" style="253" customWidth="1"/>
    <col min="1573" max="1794" width="2.85546875" style="253"/>
    <col min="1795" max="1795" width="1.7109375" style="253" customWidth="1"/>
    <col min="1796" max="1802" width="2.85546875" style="253"/>
    <col min="1803" max="1803" width="2.85546875" style="253" customWidth="1"/>
    <col min="1804" max="1827" width="2.85546875" style="253"/>
    <col min="1828" max="1828" width="1.7109375" style="253" customWidth="1"/>
    <col min="1829" max="2050" width="2.85546875" style="253"/>
    <col min="2051" max="2051" width="1.7109375" style="253" customWidth="1"/>
    <col min="2052" max="2058" width="2.85546875" style="253"/>
    <col min="2059" max="2059" width="2.85546875" style="253" customWidth="1"/>
    <col min="2060" max="2083" width="2.85546875" style="253"/>
    <col min="2084" max="2084" width="1.7109375" style="253" customWidth="1"/>
    <col min="2085" max="2306" width="2.85546875" style="253"/>
    <col min="2307" max="2307" width="1.7109375" style="253" customWidth="1"/>
    <col min="2308" max="2314" width="2.85546875" style="253"/>
    <col min="2315" max="2315" width="2.85546875" style="253" customWidth="1"/>
    <col min="2316" max="2339" width="2.85546875" style="253"/>
    <col min="2340" max="2340" width="1.7109375" style="253" customWidth="1"/>
    <col min="2341" max="2562" width="2.85546875" style="253"/>
    <col min="2563" max="2563" width="1.7109375" style="253" customWidth="1"/>
    <col min="2564" max="2570" width="2.85546875" style="253"/>
    <col min="2571" max="2571" width="2.85546875" style="253" customWidth="1"/>
    <col min="2572" max="2595" width="2.85546875" style="253"/>
    <col min="2596" max="2596" width="1.7109375" style="253" customWidth="1"/>
    <col min="2597" max="2818" width="2.85546875" style="253"/>
    <col min="2819" max="2819" width="1.7109375" style="253" customWidth="1"/>
    <col min="2820" max="2826" width="2.85546875" style="253"/>
    <col min="2827" max="2827" width="2.85546875" style="253" customWidth="1"/>
    <col min="2828" max="2851" width="2.85546875" style="253"/>
    <col min="2852" max="2852" width="1.7109375" style="253" customWidth="1"/>
    <col min="2853" max="3074" width="2.85546875" style="253"/>
    <col min="3075" max="3075" width="1.7109375" style="253" customWidth="1"/>
    <col min="3076" max="3082" width="2.85546875" style="253"/>
    <col min="3083" max="3083" width="2.85546875" style="253" customWidth="1"/>
    <col min="3084" max="3107" width="2.85546875" style="253"/>
    <col min="3108" max="3108" width="1.7109375" style="253" customWidth="1"/>
    <col min="3109" max="3330" width="2.85546875" style="253"/>
    <col min="3331" max="3331" width="1.7109375" style="253" customWidth="1"/>
    <col min="3332" max="3338" width="2.85546875" style="253"/>
    <col min="3339" max="3339" width="2.85546875" style="253" customWidth="1"/>
    <col min="3340" max="3363" width="2.85546875" style="253"/>
    <col min="3364" max="3364" width="1.7109375" style="253" customWidth="1"/>
    <col min="3365" max="3586" width="2.85546875" style="253"/>
    <col min="3587" max="3587" width="1.7109375" style="253" customWidth="1"/>
    <col min="3588" max="3594" width="2.85546875" style="253"/>
    <col min="3595" max="3595" width="2.85546875" style="253" customWidth="1"/>
    <col min="3596" max="3619" width="2.85546875" style="253"/>
    <col min="3620" max="3620" width="1.7109375" style="253" customWidth="1"/>
    <col min="3621" max="3842" width="2.85546875" style="253"/>
    <col min="3843" max="3843" width="1.7109375" style="253" customWidth="1"/>
    <col min="3844" max="3850" width="2.85546875" style="253"/>
    <col min="3851" max="3851" width="2.85546875" style="253" customWidth="1"/>
    <col min="3852" max="3875" width="2.85546875" style="253"/>
    <col min="3876" max="3876" width="1.7109375" style="253" customWidth="1"/>
    <col min="3877" max="4098" width="2.85546875" style="253"/>
    <col min="4099" max="4099" width="1.7109375" style="253" customWidth="1"/>
    <col min="4100" max="4106" width="2.85546875" style="253"/>
    <col min="4107" max="4107" width="2.85546875" style="253" customWidth="1"/>
    <col min="4108" max="4131" width="2.85546875" style="253"/>
    <col min="4132" max="4132" width="1.7109375" style="253" customWidth="1"/>
    <col min="4133" max="4354" width="2.85546875" style="253"/>
    <col min="4355" max="4355" width="1.7109375" style="253" customWidth="1"/>
    <col min="4356" max="4362" width="2.85546875" style="253"/>
    <col min="4363" max="4363" width="2.85546875" style="253" customWidth="1"/>
    <col min="4364" max="4387" width="2.85546875" style="253"/>
    <col min="4388" max="4388" width="1.7109375" style="253" customWidth="1"/>
    <col min="4389" max="4610" width="2.85546875" style="253"/>
    <col min="4611" max="4611" width="1.7109375" style="253" customWidth="1"/>
    <col min="4612" max="4618" width="2.85546875" style="253"/>
    <col min="4619" max="4619" width="2.85546875" style="253" customWidth="1"/>
    <col min="4620" max="4643" width="2.85546875" style="253"/>
    <col min="4644" max="4644" width="1.7109375" style="253" customWidth="1"/>
    <col min="4645" max="4866" width="2.85546875" style="253"/>
    <col min="4867" max="4867" width="1.7109375" style="253" customWidth="1"/>
    <col min="4868" max="4874" width="2.85546875" style="253"/>
    <col min="4875" max="4875" width="2.85546875" style="253" customWidth="1"/>
    <col min="4876" max="4899" width="2.85546875" style="253"/>
    <col min="4900" max="4900" width="1.7109375" style="253" customWidth="1"/>
    <col min="4901" max="5122" width="2.85546875" style="253"/>
    <col min="5123" max="5123" width="1.7109375" style="253" customWidth="1"/>
    <col min="5124" max="5130" width="2.85546875" style="253"/>
    <col min="5131" max="5131" width="2.85546875" style="253" customWidth="1"/>
    <col min="5132" max="5155" width="2.85546875" style="253"/>
    <col min="5156" max="5156" width="1.7109375" style="253" customWidth="1"/>
    <col min="5157" max="5378" width="2.85546875" style="253"/>
    <col min="5379" max="5379" width="1.7109375" style="253" customWidth="1"/>
    <col min="5380" max="5386" width="2.85546875" style="253"/>
    <col min="5387" max="5387" width="2.85546875" style="253" customWidth="1"/>
    <col min="5388" max="5411" width="2.85546875" style="253"/>
    <col min="5412" max="5412" width="1.7109375" style="253" customWidth="1"/>
    <col min="5413" max="5634" width="2.85546875" style="253"/>
    <col min="5635" max="5635" width="1.7109375" style="253" customWidth="1"/>
    <col min="5636" max="5642" width="2.85546875" style="253"/>
    <col min="5643" max="5643" width="2.85546875" style="253" customWidth="1"/>
    <col min="5644" max="5667" width="2.85546875" style="253"/>
    <col min="5668" max="5668" width="1.7109375" style="253" customWidth="1"/>
    <col min="5669" max="5890" width="2.85546875" style="253"/>
    <col min="5891" max="5891" width="1.7109375" style="253" customWidth="1"/>
    <col min="5892" max="5898" width="2.85546875" style="253"/>
    <col min="5899" max="5899" width="2.85546875" style="253" customWidth="1"/>
    <col min="5900" max="5923" width="2.85546875" style="253"/>
    <col min="5924" max="5924" width="1.7109375" style="253" customWidth="1"/>
    <col min="5925" max="6146" width="2.85546875" style="253"/>
    <col min="6147" max="6147" width="1.7109375" style="253" customWidth="1"/>
    <col min="6148" max="6154" width="2.85546875" style="253"/>
    <col min="6155" max="6155" width="2.85546875" style="253" customWidth="1"/>
    <col min="6156" max="6179" width="2.85546875" style="253"/>
    <col min="6180" max="6180" width="1.7109375" style="253" customWidth="1"/>
    <col min="6181" max="6402" width="2.85546875" style="253"/>
    <col min="6403" max="6403" width="1.7109375" style="253" customWidth="1"/>
    <col min="6404" max="6410" width="2.85546875" style="253"/>
    <col min="6411" max="6411" width="2.85546875" style="253" customWidth="1"/>
    <col min="6412" max="6435" width="2.85546875" style="253"/>
    <col min="6436" max="6436" width="1.7109375" style="253" customWidth="1"/>
    <col min="6437" max="6658" width="2.85546875" style="253"/>
    <col min="6659" max="6659" width="1.7109375" style="253" customWidth="1"/>
    <col min="6660" max="6666" width="2.85546875" style="253"/>
    <col min="6667" max="6667" width="2.85546875" style="253" customWidth="1"/>
    <col min="6668" max="6691" width="2.85546875" style="253"/>
    <col min="6692" max="6692" width="1.7109375" style="253" customWidth="1"/>
    <col min="6693" max="6914" width="2.85546875" style="253"/>
    <col min="6915" max="6915" width="1.7109375" style="253" customWidth="1"/>
    <col min="6916" max="6922" width="2.85546875" style="253"/>
    <col min="6923" max="6923" width="2.85546875" style="253" customWidth="1"/>
    <col min="6924" max="6947" width="2.85546875" style="253"/>
    <col min="6948" max="6948" width="1.7109375" style="253" customWidth="1"/>
    <col min="6949" max="7170" width="2.85546875" style="253"/>
    <col min="7171" max="7171" width="1.7109375" style="253" customWidth="1"/>
    <col min="7172" max="7178" width="2.85546875" style="253"/>
    <col min="7179" max="7179" width="2.85546875" style="253" customWidth="1"/>
    <col min="7180" max="7203" width="2.85546875" style="253"/>
    <col min="7204" max="7204" width="1.7109375" style="253" customWidth="1"/>
    <col min="7205" max="7426" width="2.85546875" style="253"/>
    <col min="7427" max="7427" width="1.7109375" style="253" customWidth="1"/>
    <col min="7428" max="7434" width="2.85546875" style="253"/>
    <col min="7435" max="7435" width="2.85546875" style="253" customWidth="1"/>
    <col min="7436" max="7459" width="2.85546875" style="253"/>
    <col min="7460" max="7460" width="1.7109375" style="253" customWidth="1"/>
    <col min="7461" max="7682" width="2.85546875" style="253"/>
    <col min="7683" max="7683" width="1.7109375" style="253" customWidth="1"/>
    <col min="7684" max="7690" width="2.85546875" style="253"/>
    <col min="7691" max="7691" width="2.85546875" style="253" customWidth="1"/>
    <col min="7692" max="7715" width="2.85546875" style="253"/>
    <col min="7716" max="7716" width="1.7109375" style="253" customWidth="1"/>
    <col min="7717" max="7938" width="2.85546875" style="253"/>
    <col min="7939" max="7939" width="1.7109375" style="253" customWidth="1"/>
    <col min="7940" max="7946" width="2.85546875" style="253"/>
    <col min="7947" max="7947" width="2.85546875" style="253" customWidth="1"/>
    <col min="7948" max="7971" width="2.85546875" style="253"/>
    <col min="7972" max="7972" width="1.7109375" style="253" customWidth="1"/>
    <col min="7973" max="8194" width="2.85546875" style="253"/>
    <col min="8195" max="8195" width="1.7109375" style="253" customWidth="1"/>
    <col min="8196" max="8202" width="2.85546875" style="253"/>
    <col min="8203" max="8203" width="2.85546875" style="253" customWidth="1"/>
    <col min="8204" max="8227" width="2.85546875" style="253"/>
    <col min="8228" max="8228" width="1.7109375" style="253" customWidth="1"/>
    <col min="8229" max="8450" width="2.85546875" style="253"/>
    <col min="8451" max="8451" width="1.7109375" style="253" customWidth="1"/>
    <col min="8452" max="8458" width="2.85546875" style="253"/>
    <col min="8459" max="8459" width="2.85546875" style="253" customWidth="1"/>
    <col min="8460" max="8483" width="2.85546875" style="253"/>
    <col min="8484" max="8484" width="1.7109375" style="253" customWidth="1"/>
    <col min="8485" max="8706" width="2.85546875" style="253"/>
    <col min="8707" max="8707" width="1.7109375" style="253" customWidth="1"/>
    <col min="8708" max="8714" width="2.85546875" style="253"/>
    <col min="8715" max="8715" width="2.85546875" style="253" customWidth="1"/>
    <col min="8716" max="8739" width="2.85546875" style="253"/>
    <col min="8740" max="8740" width="1.7109375" style="253" customWidth="1"/>
    <col min="8741" max="8962" width="2.85546875" style="253"/>
    <col min="8963" max="8963" width="1.7109375" style="253" customWidth="1"/>
    <col min="8964" max="8970" width="2.85546875" style="253"/>
    <col min="8971" max="8971" width="2.85546875" style="253" customWidth="1"/>
    <col min="8972" max="8995" width="2.85546875" style="253"/>
    <col min="8996" max="8996" width="1.7109375" style="253" customWidth="1"/>
    <col min="8997" max="9218" width="2.85546875" style="253"/>
    <col min="9219" max="9219" width="1.7109375" style="253" customWidth="1"/>
    <col min="9220" max="9226" width="2.85546875" style="253"/>
    <col min="9227" max="9227" width="2.85546875" style="253" customWidth="1"/>
    <col min="9228" max="9251" width="2.85546875" style="253"/>
    <col min="9252" max="9252" width="1.7109375" style="253" customWidth="1"/>
    <col min="9253" max="9474" width="2.85546875" style="253"/>
    <col min="9475" max="9475" width="1.7109375" style="253" customWidth="1"/>
    <col min="9476" max="9482" width="2.85546875" style="253"/>
    <col min="9483" max="9483" width="2.85546875" style="253" customWidth="1"/>
    <col min="9484" max="9507" width="2.85546875" style="253"/>
    <col min="9508" max="9508" width="1.7109375" style="253" customWidth="1"/>
    <col min="9509" max="9730" width="2.85546875" style="253"/>
    <col min="9731" max="9731" width="1.7109375" style="253" customWidth="1"/>
    <col min="9732" max="9738" width="2.85546875" style="253"/>
    <col min="9739" max="9739" width="2.85546875" style="253" customWidth="1"/>
    <col min="9740" max="9763" width="2.85546875" style="253"/>
    <col min="9764" max="9764" width="1.7109375" style="253" customWidth="1"/>
    <col min="9765" max="9986" width="2.85546875" style="253"/>
    <col min="9987" max="9987" width="1.7109375" style="253" customWidth="1"/>
    <col min="9988" max="9994" width="2.85546875" style="253"/>
    <col min="9995" max="9995" width="2.85546875" style="253" customWidth="1"/>
    <col min="9996" max="10019" width="2.85546875" style="253"/>
    <col min="10020" max="10020" width="1.7109375" style="253" customWidth="1"/>
    <col min="10021" max="10242" width="2.85546875" style="253"/>
    <col min="10243" max="10243" width="1.7109375" style="253" customWidth="1"/>
    <col min="10244" max="10250" width="2.85546875" style="253"/>
    <col min="10251" max="10251" width="2.85546875" style="253" customWidth="1"/>
    <col min="10252" max="10275" width="2.85546875" style="253"/>
    <col min="10276" max="10276" width="1.7109375" style="253" customWidth="1"/>
    <col min="10277" max="10498" width="2.85546875" style="253"/>
    <col min="10499" max="10499" width="1.7109375" style="253" customWidth="1"/>
    <col min="10500" max="10506" width="2.85546875" style="253"/>
    <col min="10507" max="10507" width="2.85546875" style="253" customWidth="1"/>
    <col min="10508" max="10531" width="2.85546875" style="253"/>
    <col min="10532" max="10532" width="1.7109375" style="253" customWidth="1"/>
    <col min="10533" max="10754" width="2.85546875" style="253"/>
    <col min="10755" max="10755" width="1.7109375" style="253" customWidth="1"/>
    <col min="10756" max="10762" width="2.85546875" style="253"/>
    <col min="10763" max="10763" width="2.85546875" style="253" customWidth="1"/>
    <col min="10764" max="10787" width="2.85546875" style="253"/>
    <col min="10788" max="10788" width="1.7109375" style="253" customWidth="1"/>
    <col min="10789" max="11010" width="2.85546875" style="253"/>
    <col min="11011" max="11011" width="1.7109375" style="253" customWidth="1"/>
    <col min="11012" max="11018" width="2.85546875" style="253"/>
    <col min="11019" max="11019" width="2.85546875" style="253" customWidth="1"/>
    <col min="11020" max="11043" width="2.85546875" style="253"/>
    <col min="11044" max="11044" width="1.7109375" style="253" customWidth="1"/>
    <col min="11045" max="11266" width="2.85546875" style="253"/>
    <col min="11267" max="11267" width="1.7109375" style="253" customWidth="1"/>
    <col min="11268" max="11274" width="2.85546875" style="253"/>
    <col min="11275" max="11275" width="2.85546875" style="253" customWidth="1"/>
    <col min="11276" max="11299" width="2.85546875" style="253"/>
    <col min="11300" max="11300" width="1.7109375" style="253" customWidth="1"/>
    <col min="11301" max="11522" width="2.85546875" style="253"/>
    <col min="11523" max="11523" width="1.7109375" style="253" customWidth="1"/>
    <col min="11524" max="11530" width="2.85546875" style="253"/>
    <col min="11531" max="11531" width="2.85546875" style="253" customWidth="1"/>
    <col min="11532" max="11555" width="2.85546875" style="253"/>
    <col min="11556" max="11556" width="1.7109375" style="253" customWidth="1"/>
    <col min="11557" max="11778" width="2.85546875" style="253"/>
    <col min="11779" max="11779" width="1.7109375" style="253" customWidth="1"/>
    <col min="11780" max="11786" width="2.85546875" style="253"/>
    <col min="11787" max="11787" width="2.85546875" style="253" customWidth="1"/>
    <col min="11788" max="11811" width="2.85546875" style="253"/>
    <col min="11812" max="11812" width="1.7109375" style="253" customWidth="1"/>
    <col min="11813" max="12034" width="2.85546875" style="253"/>
    <col min="12035" max="12035" width="1.7109375" style="253" customWidth="1"/>
    <col min="12036" max="12042" width="2.85546875" style="253"/>
    <col min="12043" max="12043" width="2.85546875" style="253" customWidth="1"/>
    <col min="12044" max="12067" width="2.85546875" style="253"/>
    <col min="12068" max="12068" width="1.7109375" style="253" customWidth="1"/>
    <col min="12069" max="12290" width="2.85546875" style="253"/>
    <col min="12291" max="12291" width="1.7109375" style="253" customWidth="1"/>
    <col min="12292" max="12298" width="2.85546875" style="253"/>
    <col min="12299" max="12299" width="2.85546875" style="253" customWidth="1"/>
    <col min="12300" max="12323" width="2.85546875" style="253"/>
    <col min="12324" max="12324" width="1.7109375" style="253" customWidth="1"/>
    <col min="12325" max="12546" width="2.85546875" style="253"/>
    <col min="12547" max="12547" width="1.7109375" style="253" customWidth="1"/>
    <col min="12548" max="12554" width="2.85546875" style="253"/>
    <col min="12555" max="12555" width="2.85546875" style="253" customWidth="1"/>
    <col min="12556" max="12579" width="2.85546875" style="253"/>
    <col min="12580" max="12580" width="1.7109375" style="253" customWidth="1"/>
    <col min="12581" max="12802" width="2.85546875" style="253"/>
    <col min="12803" max="12803" width="1.7109375" style="253" customWidth="1"/>
    <col min="12804" max="12810" width="2.85546875" style="253"/>
    <col min="12811" max="12811" width="2.85546875" style="253" customWidth="1"/>
    <col min="12812" max="12835" width="2.85546875" style="253"/>
    <col min="12836" max="12836" width="1.7109375" style="253" customWidth="1"/>
    <col min="12837" max="13058" width="2.85546875" style="253"/>
    <col min="13059" max="13059" width="1.7109375" style="253" customWidth="1"/>
    <col min="13060" max="13066" width="2.85546875" style="253"/>
    <col min="13067" max="13067" width="2.85546875" style="253" customWidth="1"/>
    <col min="13068" max="13091" width="2.85546875" style="253"/>
    <col min="13092" max="13092" width="1.7109375" style="253" customWidth="1"/>
    <col min="13093" max="13314" width="2.85546875" style="253"/>
    <col min="13315" max="13315" width="1.7109375" style="253" customWidth="1"/>
    <col min="13316" max="13322" width="2.85546875" style="253"/>
    <col min="13323" max="13323" width="2.85546875" style="253" customWidth="1"/>
    <col min="13324" max="13347" width="2.85546875" style="253"/>
    <col min="13348" max="13348" width="1.7109375" style="253" customWidth="1"/>
    <col min="13349" max="13570" width="2.85546875" style="253"/>
    <col min="13571" max="13571" width="1.7109375" style="253" customWidth="1"/>
    <col min="13572" max="13578" width="2.85546875" style="253"/>
    <col min="13579" max="13579" width="2.85546875" style="253" customWidth="1"/>
    <col min="13580" max="13603" width="2.85546875" style="253"/>
    <col min="13604" max="13604" width="1.7109375" style="253" customWidth="1"/>
    <col min="13605" max="13826" width="2.85546875" style="253"/>
    <col min="13827" max="13827" width="1.7109375" style="253" customWidth="1"/>
    <col min="13828" max="13834" width="2.85546875" style="253"/>
    <col min="13835" max="13835" width="2.85546875" style="253" customWidth="1"/>
    <col min="13836" max="13859" width="2.85546875" style="253"/>
    <col min="13860" max="13860" width="1.7109375" style="253" customWidth="1"/>
    <col min="13861" max="14082" width="2.85546875" style="253"/>
    <col min="14083" max="14083" width="1.7109375" style="253" customWidth="1"/>
    <col min="14084" max="14090" width="2.85546875" style="253"/>
    <col min="14091" max="14091" width="2.85546875" style="253" customWidth="1"/>
    <col min="14092" max="14115" width="2.85546875" style="253"/>
    <col min="14116" max="14116" width="1.7109375" style="253" customWidth="1"/>
    <col min="14117" max="14338" width="2.85546875" style="253"/>
    <col min="14339" max="14339" width="1.7109375" style="253" customWidth="1"/>
    <col min="14340" max="14346" width="2.85546875" style="253"/>
    <col min="14347" max="14347" width="2.85546875" style="253" customWidth="1"/>
    <col min="14348" max="14371" width="2.85546875" style="253"/>
    <col min="14372" max="14372" width="1.7109375" style="253" customWidth="1"/>
    <col min="14373" max="14594" width="2.85546875" style="253"/>
    <col min="14595" max="14595" width="1.7109375" style="253" customWidth="1"/>
    <col min="14596" max="14602" width="2.85546875" style="253"/>
    <col min="14603" max="14603" width="2.85546875" style="253" customWidth="1"/>
    <col min="14604" max="14627" width="2.85546875" style="253"/>
    <col min="14628" max="14628" width="1.7109375" style="253" customWidth="1"/>
    <col min="14629" max="14850" width="2.85546875" style="253"/>
    <col min="14851" max="14851" width="1.7109375" style="253" customWidth="1"/>
    <col min="14852" max="14858" width="2.85546875" style="253"/>
    <col min="14859" max="14859" width="2.85546875" style="253" customWidth="1"/>
    <col min="14860" max="14883" width="2.85546875" style="253"/>
    <col min="14884" max="14884" width="1.7109375" style="253" customWidth="1"/>
    <col min="14885" max="15106" width="2.85546875" style="253"/>
    <col min="15107" max="15107" width="1.7109375" style="253" customWidth="1"/>
    <col min="15108" max="15114" width="2.85546875" style="253"/>
    <col min="15115" max="15115" width="2.85546875" style="253" customWidth="1"/>
    <col min="15116" max="15139" width="2.85546875" style="253"/>
    <col min="15140" max="15140" width="1.7109375" style="253" customWidth="1"/>
    <col min="15141" max="15362" width="2.85546875" style="253"/>
    <col min="15363" max="15363" width="1.7109375" style="253" customWidth="1"/>
    <col min="15364" max="15370" width="2.85546875" style="253"/>
    <col min="15371" max="15371" width="2.85546875" style="253" customWidth="1"/>
    <col min="15372" max="15395" width="2.85546875" style="253"/>
    <col min="15396" max="15396" width="1.7109375" style="253" customWidth="1"/>
    <col min="15397" max="15618" width="2.85546875" style="253"/>
    <col min="15619" max="15619" width="1.7109375" style="253" customWidth="1"/>
    <col min="15620" max="15626" width="2.85546875" style="253"/>
    <col min="15627" max="15627" width="2.85546875" style="253" customWidth="1"/>
    <col min="15628" max="15651" width="2.85546875" style="253"/>
    <col min="15652" max="15652" width="1.7109375" style="253" customWidth="1"/>
    <col min="15653" max="15874" width="2.85546875" style="253"/>
    <col min="15875" max="15875" width="1.7109375" style="253" customWidth="1"/>
    <col min="15876" max="15882" width="2.85546875" style="253"/>
    <col min="15883" max="15883" width="2.85546875" style="253" customWidth="1"/>
    <col min="15884" max="15907" width="2.85546875" style="253"/>
    <col min="15908" max="15908" width="1.7109375" style="253" customWidth="1"/>
    <col min="15909" max="16130" width="2.85546875" style="253"/>
    <col min="16131" max="16131" width="1.7109375" style="253" customWidth="1"/>
    <col min="16132" max="16138" width="2.85546875" style="253"/>
    <col min="16139" max="16139" width="2.85546875" style="253" customWidth="1"/>
    <col min="16140" max="16163" width="2.85546875" style="253"/>
    <col min="16164" max="16164" width="1.7109375" style="253" customWidth="1"/>
    <col min="16165" max="16384" width="2.85546875" style="253"/>
  </cols>
  <sheetData>
    <row r="1" spans="2:111" s="130" customFormat="1" ht="15" customHeight="1" thickBot="1" x14ac:dyDescent="0.3">
      <c r="U1" s="131"/>
      <c r="V1" s="131"/>
      <c r="W1" s="131"/>
      <c r="X1" s="131"/>
      <c r="Y1" s="131"/>
      <c r="Z1" s="131"/>
      <c r="AA1" s="131"/>
      <c r="AB1" s="131"/>
      <c r="AC1" s="131"/>
      <c r="AD1" s="131"/>
      <c r="AE1" s="131"/>
      <c r="AF1" s="131"/>
      <c r="AG1" s="131"/>
      <c r="AH1" s="131"/>
      <c r="AI1" s="131"/>
      <c r="AJ1" s="131"/>
      <c r="AK1" s="131"/>
      <c r="AL1" s="131"/>
      <c r="AM1" s="131"/>
    </row>
    <row r="2" spans="2:111" s="130" customFormat="1" ht="15" customHeight="1" x14ac:dyDescent="0.25">
      <c r="B2" s="619" t="s">
        <v>2119</v>
      </c>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1"/>
      <c r="AK2" s="131"/>
      <c r="AL2" s="131"/>
      <c r="AM2" s="131"/>
    </row>
    <row r="3" spans="2:111" s="130" customFormat="1" ht="5.0999999999999996" customHeight="1" thickBot="1" x14ac:dyDescent="0.3">
      <c r="B3" s="246"/>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8"/>
      <c r="AK3" s="131"/>
      <c r="AL3" s="131"/>
      <c r="AM3" s="131"/>
    </row>
    <row r="4" spans="2:111" s="130" customFormat="1" ht="15" customHeight="1" x14ac:dyDescent="0.25">
      <c r="B4" s="619" t="s">
        <v>2379</v>
      </c>
      <c r="C4" s="620"/>
      <c r="D4" s="620"/>
      <c r="E4" s="620"/>
      <c r="F4" s="620"/>
      <c r="G4" s="620"/>
      <c r="H4" s="620"/>
      <c r="I4" s="620"/>
      <c r="J4" s="620"/>
      <c r="K4" s="620"/>
      <c r="L4" s="620"/>
      <c r="M4" s="620"/>
      <c r="N4" s="620"/>
      <c r="O4" s="620"/>
      <c r="P4" s="620"/>
      <c r="Q4" s="620"/>
      <c r="R4" s="620"/>
      <c r="S4" s="620"/>
      <c r="T4" s="620"/>
      <c r="U4" s="620"/>
      <c r="V4" s="620"/>
      <c r="W4" s="620"/>
      <c r="X4" s="620"/>
      <c r="Y4" s="620"/>
      <c r="Z4" s="620"/>
      <c r="AA4" s="620"/>
      <c r="AB4" s="620"/>
      <c r="AC4" s="620"/>
      <c r="AD4" s="620"/>
      <c r="AE4" s="620"/>
      <c r="AF4" s="620"/>
      <c r="AG4" s="620"/>
      <c r="AH4" s="620"/>
      <c r="AI4" s="620"/>
      <c r="AJ4" s="621"/>
      <c r="AK4" s="131"/>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2:111" s="130" customFormat="1" ht="6.75" customHeight="1" x14ac:dyDescent="0.25">
      <c r="B5" s="246"/>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8"/>
      <c r="AK5" s="131"/>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row>
    <row r="6" spans="2:111" s="242" customFormat="1" ht="15" customHeight="1" x14ac:dyDescent="0.25">
      <c r="B6" s="249"/>
      <c r="C6" s="719" t="s">
        <v>1195</v>
      </c>
      <c r="D6" s="720"/>
      <c r="E6" s="720"/>
      <c r="F6" s="720"/>
      <c r="G6" s="720"/>
      <c r="H6" s="720"/>
      <c r="I6" s="720"/>
      <c r="J6" s="720"/>
      <c r="K6" s="720"/>
      <c r="L6" s="720"/>
      <c r="M6" s="720"/>
      <c r="N6" s="720"/>
      <c r="O6" s="720"/>
      <c r="P6" s="720"/>
      <c r="Q6" s="720"/>
      <c r="R6" s="720"/>
      <c r="S6" s="720"/>
      <c r="T6" s="720"/>
      <c r="U6" s="720"/>
      <c r="V6" s="720"/>
      <c r="W6" s="720"/>
      <c r="X6" s="720"/>
      <c r="Y6" s="720"/>
      <c r="Z6" s="720"/>
      <c r="AA6" s="720"/>
      <c r="AB6" s="720"/>
      <c r="AC6" s="720"/>
      <c r="AD6" s="720"/>
      <c r="AE6" s="720"/>
      <c r="AF6" s="720"/>
      <c r="AG6" s="720"/>
      <c r="AH6" s="720"/>
      <c r="AI6" s="721"/>
      <c r="AJ6" s="250"/>
      <c r="AK6" s="251"/>
      <c r="AL6" s="252"/>
      <c r="AM6" s="253"/>
      <c r="AN6" s="253"/>
      <c r="AO6" s="253"/>
      <c r="AP6" s="253"/>
      <c r="AQ6" s="253"/>
      <c r="AR6" s="253"/>
      <c r="AS6" s="253"/>
      <c r="AT6" s="253"/>
      <c r="AU6" s="253"/>
      <c r="AV6" s="253"/>
      <c r="AW6" s="253"/>
      <c r="AX6" s="253"/>
      <c r="AY6" s="253"/>
      <c r="AZ6" s="253"/>
      <c r="BA6" s="253"/>
      <c r="BB6" s="253"/>
      <c r="BC6" s="253"/>
      <c r="BD6" s="253"/>
      <c r="BE6" s="252"/>
      <c r="BF6" s="252"/>
      <c r="BG6" s="252"/>
      <c r="BH6" s="252"/>
      <c r="BI6" s="252"/>
      <c r="BJ6" s="252"/>
      <c r="BK6" s="252"/>
      <c r="BL6" s="252"/>
      <c r="BM6" s="252"/>
      <c r="BN6" s="252"/>
      <c r="BO6" s="252"/>
      <c r="BP6" s="252"/>
      <c r="BQ6" s="252"/>
      <c r="BR6" s="252"/>
      <c r="BS6" s="252"/>
      <c r="BT6" s="252"/>
      <c r="BU6" s="252"/>
      <c r="BV6" s="252"/>
      <c r="BW6" s="252"/>
      <c r="BX6" s="252"/>
      <c r="BY6" s="252"/>
      <c r="BZ6" s="252"/>
      <c r="CA6" s="252"/>
      <c r="CB6" s="252"/>
      <c r="CC6" s="252"/>
      <c r="CD6" s="252"/>
      <c r="CE6" s="252"/>
      <c r="CF6" s="252"/>
      <c r="CG6" s="252"/>
      <c r="CH6" s="252"/>
      <c r="CI6" s="252"/>
      <c r="CJ6" s="252"/>
      <c r="CK6" s="252"/>
      <c r="CL6" s="252"/>
      <c r="CM6" s="252"/>
      <c r="CN6" s="252"/>
      <c r="CO6" s="252"/>
      <c r="CP6" s="252"/>
      <c r="CQ6" s="252"/>
      <c r="CR6" s="252"/>
      <c r="CS6" s="252"/>
      <c r="CT6" s="252"/>
      <c r="CU6" s="252"/>
      <c r="CV6" s="252"/>
      <c r="CW6" s="252"/>
      <c r="CX6" s="252"/>
      <c r="CY6" s="252"/>
      <c r="CZ6" s="252"/>
      <c r="DA6" s="252"/>
      <c r="DB6" s="252"/>
      <c r="DC6" s="252"/>
      <c r="DD6" s="252"/>
      <c r="DE6" s="252"/>
      <c r="DF6" s="252"/>
      <c r="DG6" s="252"/>
    </row>
    <row r="7" spans="2:111" s="242" customFormat="1" ht="15" customHeight="1" x14ac:dyDescent="0.25">
      <c r="B7" s="249"/>
      <c r="C7" s="133" t="s">
        <v>1752</v>
      </c>
      <c r="D7" s="318"/>
      <c r="E7" s="318"/>
      <c r="F7" s="318"/>
      <c r="G7" s="318"/>
      <c r="H7" s="318"/>
      <c r="I7" s="318"/>
      <c r="J7" s="318"/>
      <c r="K7" s="318"/>
      <c r="L7" s="779"/>
      <c r="M7" s="779"/>
      <c r="N7" s="779"/>
      <c r="O7" s="779"/>
      <c r="P7" s="779"/>
      <c r="Q7" s="779"/>
      <c r="R7" s="779"/>
      <c r="S7" s="779"/>
      <c r="T7" s="779"/>
      <c r="U7" s="779"/>
      <c r="V7" s="779"/>
      <c r="W7" s="779"/>
      <c r="X7" s="779"/>
      <c r="Y7" s="779"/>
      <c r="Z7" s="779"/>
      <c r="AA7" s="779"/>
      <c r="AB7" s="779"/>
      <c r="AC7" s="779"/>
      <c r="AD7" s="779"/>
      <c r="AE7" s="779"/>
      <c r="AF7" s="779"/>
      <c r="AG7" s="779"/>
      <c r="AH7" s="779"/>
      <c r="AI7" s="779"/>
      <c r="AJ7" s="254"/>
      <c r="AK7" s="251"/>
      <c r="AL7" s="252"/>
      <c r="AM7" s="253"/>
      <c r="AN7" s="253"/>
      <c r="AO7" s="253"/>
      <c r="AP7" s="255"/>
      <c r="AQ7" s="255"/>
      <c r="AR7" s="255"/>
      <c r="AS7" s="255"/>
      <c r="AT7" s="256"/>
      <c r="AU7" s="27"/>
      <c r="AV7" s="165"/>
      <c r="AW7" s="27"/>
      <c r="AX7" s="27"/>
      <c r="AY7" s="27"/>
      <c r="AZ7" s="27"/>
      <c r="BA7" s="772"/>
      <c r="BB7" s="772"/>
      <c r="BC7" s="772"/>
      <c r="BD7" s="253"/>
      <c r="BE7" s="252"/>
      <c r="BF7" s="252"/>
      <c r="BG7" s="252"/>
      <c r="BH7" s="252"/>
      <c r="BI7" s="252"/>
      <c r="BJ7" s="252"/>
      <c r="BK7" s="252"/>
      <c r="BL7" s="252"/>
      <c r="BM7" s="252"/>
      <c r="BN7" s="252"/>
      <c r="BO7" s="252"/>
      <c r="BP7" s="252"/>
      <c r="BQ7" s="252"/>
      <c r="BR7" s="252"/>
      <c r="BS7" s="252"/>
      <c r="BT7" s="252"/>
      <c r="BU7" s="252"/>
      <c r="BV7" s="252"/>
      <c r="BW7" s="252"/>
      <c r="BX7" s="252"/>
      <c r="BY7" s="252"/>
      <c r="BZ7" s="252"/>
      <c r="CA7" s="252"/>
      <c r="CB7" s="252"/>
      <c r="CC7" s="252"/>
      <c r="CD7" s="252"/>
      <c r="CE7" s="252"/>
      <c r="CF7" s="252"/>
      <c r="CG7" s="252"/>
      <c r="CH7" s="252"/>
      <c r="CI7" s="252"/>
      <c r="CJ7" s="252"/>
      <c r="CK7" s="252"/>
      <c r="CL7" s="252"/>
      <c r="CM7" s="252"/>
      <c r="CN7" s="252"/>
      <c r="CO7" s="252"/>
      <c r="CP7" s="252"/>
      <c r="CQ7" s="252"/>
      <c r="CR7" s="252"/>
      <c r="CS7" s="252"/>
      <c r="CT7" s="252"/>
      <c r="CU7" s="252"/>
      <c r="CV7" s="252"/>
      <c r="CW7" s="252"/>
      <c r="CX7" s="252"/>
      <c r="CY7" s="252"/>
      <c r="CZ7" s="252"/>
      <c r="DA7" s="252"/>
      <c r="DB7" s="252"/>
      <c r="DC7" s="252"/>
      <c r="DD7" s="252"/>
      <c r="DE7" s="252"/>
      <c r="DF7" s="252"/>
      <c r="DG7" s="252"/>
    </row>
    <row r="8" spans="2:111" s="242" customFormat="1" ht="15" customHeight="1" x14ac:dyDescent="0.25">
      <c r="B8" s="249"/>
      <c r="C8" s="166" t="s">
        <v>1753</v>
      </c>
      <c r="D8" s="166"/>
      <c r="E8" s="166"/>
      <c r="F8" s="166"/>
      <c r="G8" s="773"/>
      <c r="H8" s="773"/>
      <c r="I8" s="773"/>
      <c r="J8" s="773"/>
      <c r="K8" s="773"/>
      <c r="L8" s="773"/>
      <c r="M8" s="773"/>
      <c r="N8" s="773"/>
      <c r="O8" s="773"/>
      <c r="P8" s="773"/>
      <c r="Q8" s="773"/>
      <c r="R8" s="773"/>
      <c r="S8" s="773"/>
      <c r="T8" s="773"/>
      <c r="U8" s="773"/>
      <c r="V8" s="773"/>
      <c r="W8" s="773"/>
      <c r="X8" s="773"/>
      <c r="Y8" s="773"/>
      <c r="Z8" s="773"/>
      <c r="AA8" s="773"/>
      <c r="AB8" s="773"/>
      <c r="AC8" s="773"/>
      <c r="AD8" s="773"/>
      <c r="AE8" s="773"/>
      <c r="AF8" s="773"/>
      <c r="AG8" s="773"/>
      <c r="AH8" s="773"/>
      <c r="AI8" s="773"/>
      <c r="AJ8" s="257"/>
      <c r="AK8" s="251"/>
      <c r="AL8" s="252"/>
      <c r="AM8" s="253"/>
      <c r="AN8" s="253"/>
      <c r="AO8" s="253"/>
      <c r="AP8" s="258"/>
      <c r="AQ8" s="253"/>
      <c r="AR8" s="253"/>
      <c r="AS8" s="253"/>
      <c r="AT8" s="256"/>
      <c r="AU8" s="27"/>
      <c r="AV8" s="27"/>
      <c r="AW8" s="27"/>
      <c r="AX8" s="27"/>
      <c r="AY8" s="27"/>
      <c r="AZ8" s="27"/>
      <c r="BA8" s="27"/>
      <c r="BB8" s="27"/>
      <c r="BC8" s="27"/>
      <c r="BD8" s="253"/>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2"/>
      <c r="CZ8" s="252"/>
      <c r="DA8" s="252"/>
      <c r="DB8" s="252"/>
      <c r="DC8" s="252"/>
      <c r="DD8" s="252"/>
      <c r="DE8" s="252"/>
      <c r="DF8" s="252"/>
      <c r="DG8" s="252"/>
    </row>
    <row r="9" spans="2:111" s="242" customFormat="1" ht="15" customHeight="1" x14ac:dyDescent="0.25">
      <c r="B9" s="249"/>
      <c r="C9" s="166" t="s">
        <v>1932</v>
      </c>
      <c r="D9" s="166"/>
      <c r="E9" s="166"/>
      <c r="F9" s="166"/>
      <c r="G9" s="764"/>
      <c r="H9" s="764"/>
      <c r="I9" s="764"/>
      <c r="J9" s="764"/>
      <c r="K9" s="764"/>
      <c r="L9" s="764"/>
      <c r="M9" s="764"/>
      <c r="N9" s="764"/>
      <c r="O9" s="764"/>
      <c r="P9" s="764"/>
      <c r="Q9" s="764"/>
      <c r="R9" s="764"/>
      <c r="S9" s="764"/>
      <c r="T9" s="764"/>
      <c r="U9" s="764"/>
      <c r="V9" s="764"/>
      <c r="W9" s="764"/>
      <c r="X9" s="764"/>
      <c r="Y9" s="764"/>
      <c r="Z9" s="764"/>
      <c r="AA9" s="764"/>
      <c r="AB9" s="764"/>
      <c r="AC9" s="259" t="s">
        <v>2042</v>
      </c>
      <c r="AD9" s="326"/>
      <c r="AE9" s="764"/>
      <c r="AF9" s="764"/>
      <c r="AG9" s="764"/>
      <c r="AH9" s="764"/>
      <c r="AI9" s="764"/>
      <c r="AJ9" s="254"/>
      <c r="AK9" s="251"/>
      <c r="AL9" s="252"/>
      <c r="AM9" s="252"/>
      <c r="AN9" s="252"/>
      <c r="AO9" s="252"/>
      <c r="AP9" s="260"/>
      <c r="AQ9" s="252"/>
      <c r="AR9" s="252"/>
      <c r="AS9" s="252"/>
      <c r="AT9" s="260"/>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2"/>
      <c r="CT9" s="252"/>
      <c r="CU9" s="252"/>
      <c r="CV9" s="252"/>
      <c r="CW9" s="252"/>
      <c r="CX9" s="252"/>
      <c r="CY9" s="252"/>
      <c r="CZ9" s="252"/>
      <c r="DA9" s="252"/>
      <c r="DB9" s="252"/>
      <c r="DC9" s="252"/>
      <c r="DD9" s="252"/>
      <c r="DE9" s="252"/>
      <c r="DF9" s="252"/>
      <c r="DG9" s="252"/>
    </row>
    <row r="10" spans="2:111" s="242" customFormat="1" ht="15" customHeight="1" x14ac:dyDescent="0.25">
      <c r="B10" s="249"/>
      <c r="C10" s="166" t="s">
        <v>2043</v>
      </c>
      <c r="D10" s="166"/>
      <c r="E10" s="166"/>
      <c r="F10" s="166"/>
      <c r="G10" s="319"/>
      <c r="H10" s="764"/>
      <c r="I10" s="764"/>
      <c r="J10" s="764"/>
      <c r="K10" s="764"/>
      <c r="L10" s="764"/>
      <c r="M10" s="764"/>
      <c r="N10" s="764"/>
      <c r="O10" s="764"/>
      <c r="P10" s="764"/>
      <c r="Q10" s="764"/>
      <c r="R10" s="764"/>
      <c r="S10" s="764"/>
      <c r="T10" s="166"/>
      <c r="U10" s="259"/>
      <c r="V10" s="261" t="s">
        <v>2044</v>
      </c>
      <c r="W10" s="711"/>
      <c r="X10" s="711"/>
      <c r="Y10" s="711"/>
      <c r="Z10" s="711"/>
      <c r="AA10" s="711"/>
      <c r="AB10" s="711"/>
      <c r="AC10" s="711"/>
      <c r="AD10" s="711"/>
      <c r="AE10" s="711"/>
      <c r="AF10" s="711"/>
      <c r="AG10" s="711"/>
      <c r="AH10" s="711"/>
      <c r="AI10" s="711"/>
      <c r="AJ10" s="254"/>
      <c r="AK10" s="251"/>
      <c r="AL10" s="252"/>
      <c r="AM10" s="252"/>
      <c r="AN10" s="252"/>
      <c r="AO10" s="252"/>
      <c r="AP10" s="260"/>
      <c r="AQ10" s="252"/>
      <c r="AR10" s="252"/>
      <c r="AS10" s="252"/>
      <c r="AT10" s="260"/>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row>
    <row r="11" spans="2:111" s="242" customFormat="1" ht="15" customHeight="1" x14ac:dyDescent="0.25">
      <c r="B11" s="249"/>
      <c r="C11" s="166" t="s">
        <v>2045</v>
      </c>
      <c r="D11" s="166"/>
      <c r="E11" s="166"/>
      <c r="F11" s="166"/>
      <c r="G11" s="319"/>
      <c r="H11" s="764"/>
      <c r="I11" s="764"/>
      <c r="J11" s="319"/>
      <c r="K11" s="262"/>
      <c r="L11" s="263" t="s">
        <v>2046</v>
      </c>
      <c r="M11" s="774"/>
      <c r="N11" s="774"/>
      <c r="O11" s="774"/>
      <c r="P11" s="774"/>
      <c r="Q11" s="321"/>
      <c r="R11" s="264"/>
      <c r="S11" s="166"/>
      <c r="T11" s="166"/>
      <c r="U11" s="261" t="s">
        <v>2047</v>
      </c>
      <c r="V11" s="711"/>
      <c r="W11" s="711"/>
      <c r="X11" s="711"/>
      <c r="Y11" s="711"/>
      <c r="Z11" s="711"/>
      <c r="AA11" s="711"/>
      <c r="AB11" s="711"/>
      <c r="AC11" s="711"/>
      <c r="AD11" s="259" t="s">
        <v>2048</v>
      </c>
      <c r="AE11" s="326"/>
      <c r="AF11" s="326"/>
      <c r="AG11" s="764"/>
      <c r="AH11" s="764"/>
      <c r="AI11" s="764"/>
      <c r="AJ11" s="257"/>
      <c r="AK11" s="251"/>
      <c r="AL11" s="252"/>
      <c r="AM11" s="252"/>
      <c r="AN11" s="252"/>
      <c r="AO11" s="252"/>
      <c r="AP11" s="260"/>
      <c r="AQ11" s="252"/>
      <c r="AR11" s="252"/>
      <c r="AS11" s="252"/>
      <c r="AT11" s="260"/>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row>
    <row r="12" spans="2:111" s="242" customFormat="1" ht="15" customHeight="1" x14ac:dyDescent="0.25">
      <c r="B12" s="249"/>
      <c r="C12" s="166" t="s">
        <v>2049</v>
      </c>
      <c r="D12" s="166"/>
      <c r="E12" s="166"/>
      <c r="F12" s="133"/>
      <c r="G12" s="711"/>
      <c r="H12" s="711"/>
      <c r="I12" s="711"/>
      <c r="J12" s="711"/>
      <c r="K12" s="711"/>
      <c r="L12" s="711"/>
      <c r="M12" s="711"/>
      <c r="N12" s="166" t="s">
        <v>2050</v>
      </c>
      <c r="O12" s="166"/>
      <c r="P12" s="265"/>
      <c r="Q12" s="320"/>
      <c r="R12" s="767"/>
      <c r="S12" s="767"/>
      <c r="T12" s="767"/>
      <c r="U12" s="767"/>
      <c r="V12" s="767"/>
      <c r="W12" s="767"/>
      <c r="X12" s="767"/>
      <c r="Y12" s="767"/>
      <c r="Z12" s="767"/>
      <c r="AA12" s="767"/>
      <c r="AB12" s="767"/>
      <c r="AC12" s="767"/>
      <c r="AD12" s="767"/>
      <c r="AE12" s="767"/>
      <c r="AF12" s="767"/>
      <c r="AG12" s="767"/>
      <c r="AH12" s="767"/>
      <c r="AI12" s="767"/>
      <c r="AJ12" s="254"/>
      <c r="AK12" s="251"/>
      <c r="AL12" s="252"/>
      <c r="AM12" s="252"/>
      <c r="AN12" s="252"/>
      <c r="AO12" s="252"/>
      <c r="AP12" s="260"/>
      <c r="AQ12" s="252"/>
      <c r="AR12" s="252"/>
      <c r="AS12" s="252"/>
      <c r="AT12" s="260"/>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row>
    <row r="13" spans="2:111" s="242" customFormat="1" ht="15" customHeight="1" x14ac:dyDescent="0.25">
      <c r="B13" s="249"/>
      <c r="C13" s="166" t="s">
        <v>2423</v>
      </c>
      <c r="D13" s="166"/>
      <c r="E13" s="166"/>
      <c r="F13" s="266"/>
      <c r="G13" s="266"/>
      <c r="H13" s="266"/>
      <c r="I13" s="266"/>
      <c r="J13" s="266"/>
      <c r="K13" s="266"/>
      <c r="L13" s="266"/>
      <c r="M13" s="266"/>
      <c r="N13" s="166"/>
      <c r="O13" s="166"/>
      <c r="P13" s="267"/>
      <c r="Q13" s="267"/>
      <c r="R13" s="267"/>
      <c r="S13" s="267"/>
      <c r="T13" s="267"/>
      <c r="U13" s="267"/>
      <c r="V13" s="267"/>
      <c r="W13" s="267"/>
      <c r="X13" s="267"/>
      <c r="Y13" s="267"/>
      <c r="Z13" s="267"/>
      <c r="AA13" s="267"/>
      <c r="AB13" s="267"/>
      <c r="AC13" s="267"/>
      <c r="AD13" s="267"/>
      <c r="AE13" s="267"/>
      <c r="AF13" s="267"/>
      <c r="AG13" s="267"/>
      <c r="AH13" s="267"/>
      <c r="AI13" s="267"/>
      <c r="AJ13" s="254"/>
      <c r="AK13" s="251"/>
      <c r="AL13" s="252"/>
      <c r="AM13" s="252"/>
      <c r="AN13" s="252"/>
      <c r="AO13" s="252"/>
      <c r="AP13" s="260"/>
      <c r="AQ13" s="252"/>
      <c r="AR13" s="252"/>
      <c r="AS13" s="252"/>
      <c r="AT13" s="260"/>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252"/>
      <c r="BW13" s="252"/>
      <c r="BX13" s="252"/>
      <c r="BY13" s="252"/>
      <c r="BZ13" s="252"/>
      <c r="CA13" s="252"/>
      <c r="CB13" s="252"/>
      <c r="CC13" s="252"/>
      <c r="CD13" s="252"/>
      <c r="CE13" s="252"/>
      <c r="CF13" s="252"/>
      <c r="CG13" s="252"/>
      <c r="CH13" s="252"/>
      <c r="CI13" s="252"/>
      <c r="CJ13" s="252"/>
      <c r="CK13" s="252"/>
      <c r="CL13" s="252"/>
      <c r="CM13" s="252"/>
      <c r="CN13" s="252"/>
      <c r="CO13" s="252"/>
      <c r="CP13" s="252"/>
      <c r="CQ13" s="252"/>
      <c r="CR13" s="252"/>
      <c r="CS13" s="252"/>
      <c r="CT13" s="252"/>
      <c r="CU13" s="252"/>
      <c r="CV13" s="252"/>
      <c r="CW13" s="252"/>
      <c r="CX13" s="252"/>
      <c r="CY13" s="252"/>
      <c r="CZ13" s="252"/>
      <c r="DA13" s="252"/>
      <c r="DB13" s="252"/>
      <c r="DC13" s="252"/>
      <c r="DD13" s="252"/>
      <c r="DE13" s="252"/>
      <c r="DF13" s="252"/>
      <c r="DG13" s="252"/>
    </row>
    <row r="14" spans="2:111" s="242" customFormat="1" ht="15" customHeight="1" x14ac:dyDescent="0.25">
      <c r="B14" s="249"/>
      <c r="C14" s="166"/>
      <c r="D14" s="460"/>
      <c r="E14" s="259" t="s">
        <v>1698</v>
      </c>
      <c r="F14" s="266"/>
      <c r="G14" s="266"/>
      <c r="H14" s="266"/>
      <c r="I14" s="266"/>
      <c r="J14" s="266"/>
      <c r="K14" s="460"/>
      <c r="L14" s="259" t="s">
        <v>1699</v>
      </c>
      <c r="M14" s="266"/>
      <c r="N14" s="166"/>
      <c r="O14" s="166"/>
      <c r="P14" s="267"/>
      <c r="Q14" s="133"/>
      <c r="R14" s="133"/>
      <c r="S14" s="460"/>
      <c r="T14" s="166" t="s">
        <v>1700</v>
      </c>
      <c r="U14" s="266"/>
      <c r="V14" s="266"/>
      <c r="W14" s="266"/>
      <c r="X14" s="133"/>
      <c r="Y14" s="133"/>
      <c r="Z14" s="460"/>
      <c r="AA14" s="166" t="s">
        <v>1701</v>
      </c>
      <c r="AB14" s="266"/>
      <c r="AC14" s="166"/>
      <c r="AD14" s="166"/>
      <c r="AE14" s="267"/>
      <c r="AF14" s="267"/>
      <c r="AG14" s="267"/>
      <c r="AH14" s="267"/>
      <c r="AI14" s="267"/>
      <c r="AJ14" s="254"/>
      <c r="AK14" s="251"/>
      <c r="AL14" s="252"/>
      <c r="AM14" s="252"/>
      <c r="AN14" s="252"/>
      <c r="AO14" s="252"/>
      <c r="AP14" s="260"/>
      <c r="AQ14" s="252"/>
      <c r="AR14" s="252"/>
      <c r="AS14" s="252"/>
      <c r="AT14" s="260"/>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252"/>
      <c r="DG14" s="252"/>
    </row>
    <row r="15" spans="2:111" s="242" customFormat="1" ht="15" customHeight="1" x14ac:dyDescent="0.25">
      <c r="B15" s="249"/>
      <c r="C15" s="166"/>
      <c r="D15" s="460"/>
      <c r="E15" s="166" t="s">
        <v>1702</v>
      </c>
      <c r="F15" s="267"/>
      <c r="G15" s="267"/>
      <c r="H15" s="266"/>
      <c r="I15" s="266"/>
      <c r="J15" s="266"/>
      <c r="K15" s="460"/>
      <c r="L15" s="166" t="s">
        <v>1703</v>
      </c>
      <c r="M15" s="267"/>
      <c r="N15" s="267"/>
      <c r="O15" s="267"/>
      <c r="P15" s="267"/>
      <c r="Q15" s="267"/>
      <c r="R15" s="775"/>
      <c r="S15" s="775"/>
      <c r="T15" s="775"/>
      <c r="U15" s="775"/>
      <c r="V15" s="775"/>
      <c r="W15" s="775"/>
      <c r="X15" s="775"/>
      <c r="Y15" s="775"/>
      <c r="Z15" s="775"/>
      <c r="AA15" s="775"/>
      <c r="AB15" s="775"/>
      <c r="AC15" s="775"/>
      <c r="AD15" s="775"/>
      <c r="AE15" s="775"/>
      <c r="AF15" s="775"/>
      <c r="AG15" s="775"/>
      <c r="AH15" s="775"/>
      <c r="AI15" s="775"/>
      <c r="AJ15" s="254"/>
      <c r="AK15" s="251"/>
      <c r="AL15" s="252"/>
      <c r="AM15" s="252"/>
      <c r="AN15" s="252"/>
      <c r="AO15" s="252"/>
      <c r="AP15" s="260"/>
      <c r="AQ15" s="252"/>
      <c r="AR15" s="252"/>
      <c r="AS15" s="252"/>
      <c r="AT15" s="260"/>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row>
    <row r="16" spans="2:111" s="242" customFormat="1" ht="8.1" customHeight="1" x14ac:dyDescent="0.25">
      <c r="B16" s="249"/>
      <c r="C16" s="166"/>
      <c r="D16" s="166"/>
      <c r="E16" s="166"/>
      <c r="F16" s="166"/>
      <c r="G16" s="166"/>
      <c r="H16" s="166"/>
      <c r="I16" s="264"/>
      <c r="J16" s="264"/>
      <c r="K16" s="264"/>
      <c r="L16" s="264"/>
      <c r="M16" s="264"/>
      <c r="N16" s="264"/>
      <c r="O16" s="264"/>
      <c r="P16" s="264"/>
      <c r="Q16" s="264"/>
      <c r="R16" s="264"/>
      <c r="S16" s="264"/>
      <c r="T16" s="264"/>
      <c r="U16" s="259"/>
      <c r="V16" s="259"/>
      <c r="W16" s="259"/>
      <c r="X16" s="259"/>
      <c r="Y16" s="259"/>
      <c r="Z16" s="259"/>
      <c r="AA16" s="259"/>
      <c r="AB16" s="259"/>
      <c r="AC16" s="259"/>
      <c r="AD16" s="259"/>
      <c r="AE16" s="259"/>
      <c r="AF16" s="259"/>
      <c r="AG16" s="259"/>
      <c r="AH16" s="259"/>
      <c r="AI16" s="259"/>
      <c r="AJ16" s="257"/>
      <c r="AK16" s="251"/>
      <c r="AL16" s="252"/>
      <c r="AM16" s="252"/>
      <c r="AN16" s="252"/>
      <c r="AO16" s="252"/>
      <c r="AP16" s="260"/>
      <c r="AQ16" s="252"/>
      <c r="AR16" s="252"/>
      <c r="AS16" s="252"/>
      <c r="AT16" s="260"/>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row>
    <row r="17" spans="2:111" s="242" customFormat="1" ht="15" customHeight="1" x14ac:dyDescent="0.25">
      <c r="B17" s="249"/>
      <c r="C17" s="719" t="s">
        <v>1196</v>
      </c>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1"/>
      <c r="AJ17" s="250"/>
      <c r="AK17" s="251"/>
      <c r="AL17" s="252"/>
      <c r="AM17" s="253"/>
      <c r="AN17" s="253"/>
      <c r="AO17" s="253"/>
      <c r="AP17" s="253"/>
      <c r="AQ17" s="253"/>
      <c r="AR17" s="253"/>
      <c r="AS17" s="253"/>
      <c r="AT17" s="253"/>
      <c r="AU17" s="253"/>
      <c r="AV17" s="253"/>
      <c r="AW17" s="253"/>
      <c r="AX17" s="253"/>
      <c r="AY17" s="253"/>
      <c r="AZ17" s="253"/>
      <c r="BA17" s="253"/>
      <c r="BB17" s="253"/>
      <c r="BC17" s="253"/>
      <c r="BD17" s="253"/>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c r="CW17" s="252"/>
      <c r="CX17" s="252"/>
      <c r="CY17" s="252"/>
      <c r="CZ17" s="252"/>
      <c r="DA17" s="252"/>
      <c r="DB17" s="252"/>
      <c r="DC17" s="252"/>
      <c r="DD17" s="252"/>
      <c r="DE17" s="252"/>
      <c r="DF17" s="252"/>
      <c r="DG17" s="252"/>
    </row>
    <row r="18" spans="2:111" s="242" customFormat="1" ht="15" customHeight="1" x14ac:dyDescent="0.25">
      <c r="B18" s="249"/>
      <c r="C18" s="166"/>
      <c r="D18" s="863" t="s">
        <v>309</v>
      </c>
      <c r="E18" s="863"/>
      <c r="F18" s="863"/>
      <c r="G18" s="863"/>
      <c r="H18" s="863"/>
      <c r="I18" s="863"/>
      <c r="J18" s="863"/>
      <c r="K18" s="863"/>
      <c r="L18" s="863"/>
      <c r="M18" s="863"/>
      <c r="N18" s="863"/>
      <c r="O18" s="863"/>
      <c r="P18" s="863"/>
      <c r="Q18" s="863"/>
      <c r="R18" s="863"/>
      <c r="S18" s="863"/>
      <c r="T18" s="863"/>
      <c r="U18" s="863"/>
      <c r="V18" s="864"/>
      <c r="W18" s="460"/>
      <c r="X18" s="259" t="s">
        <v>197</v>
      </c>
      <c r="Y18" s="259"/>
      <c r="Z18" s="460"/>
      <c r="AA18" s="259" t="s">
        <v>196</v>
      </c>
      <c r="AB18" s="259"/>
      <c r="AC18" s="259"/>
      <c r="AD18" s="259"/>
      <c r="AE18" s="259"/>
      <c r="AF18" s="259"/>
      <c r="AG18" s="259"/>
      <c r="AH18" s="259"/>
      <c r="AI18" s="259"/>
      <c r="AJ18" s="257"/>
      <c r="AK18" s="251"/>
      <c r="AL18" s="252"/>
      <c r="AM18" s="252"/>
      <c r="AN18" s="252"/>
      <c r="AO18" s="252"/>
      <c r="AP18" s="260"/>
      <c r="AQ18" s="252"/>
      <c r="AR18" s="252"/>
      <c r="AS18" s="252"/>
      <c r="AT18" s="260"/>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row>
    <row r="19" spans="2:111" s="242" customFormat="1" ht="15" customHeight="1" x14ac:dyDescent="0.25">
      <c r="B19" s="249"/>
      <c r="C19" s="133" t="s">
        <v>2132</v>
      </c>
      <c r="D19" s="133"/>
      <c r="E19" s="133"/>
      <c r="F19" s="133"/>
      <c r="G19" s="133"/>
      <c r="H19" s="133"/>
      <c r="I19" s="133"/>
      <c r="J19" s="133"/>
      <c r="K19" s="133"/>
      <c r="L19" s="133"/>
      <c r="M19" s="761" t="str">
        <f>IF($W$18="X",L7,"")</f>
        <v/>
      </c>
      <c r="N19" s="761"/>
      <c r="O19" s="761"/>
      <c r="P19" s="761"/>
      <c r="Q19" s="761"/>
      <c r="R19" s="761"/>
      <c r="S19" s="761"/>
      <c r="T19" s="761"/>
      <c r="U19" s="761"/>
      <c r="V19" s="761"/>
      <c r="W19" s="761"/>
      <c r="X19" s="761"/>
      <c r="Y19" s="761"/>
      <c r="Z19" s="761"/>
      <c r="AA19" s="761"/>
      <c r="AB19" s="761"/>
      <c r="AC19" s="761"/>
      <c r="AD19" s="761"/>
      <c r="AE19" s="761"/>
      <c r="AF19" s="761"/>
      <c r="AG19" s="761"/>
      <c r="AH19" s="761"/>
      <c r="AI19" s="761"/>
      <c r="AJ19" s="254"/>
      <c r="AK19" s="251"/>
      <c r="AL19" s="252"/>
      <c r="AM19" s="252"/>
      <c r="AN19" s="252"/>
      <c r="AO19" s="252"/>
      <c r="AP19" s="260"/>
      <c r="AQ19" s="252"/>
      <c r="AR19" s="252"/>
      <c r="AS19" s="252"/>
      <c r="AT19" s="260"/>
      <c r="AU19" s="252"/>
      <c r="AV19" s="252"/>
      <c r="AW19" s="252"/>
      <c r="AX19" s="252"/>
      <c r="AY19" s="252"/>
      <c r="AZ19" s="252"/>
      <c r="BA19" s="252"/>
      <c r="BB19" s="252"/>
      <c r="BC19" s="252"/>
      <c r="BD19" s="252"/>
      <c r="BE19" s="252"/>
      <c r="BF19" s="252"/>
      <c r="BG19" s="252"/>
      <c r="BH19" s="252"/>
      <c r="BI19" s="252"/>
      <c r="BJ19" s="252"/>
      <c r="BK19" s="252"/>
      <c r="BL19" s="252"/>
      <c r="BM19" s="252"/>
      <c r="BN19" s="252"/>
      <c r="BO19" s="252"/>
      <c r="BP19" s="260"/>
      <c r="BQ19" s="252"/>
      <c r="BU19" s="252"/>
      <c r="BV19" s="252"/>
      <c r="BW19" s="252"/>
      <c r="BX19" s="252"/>
      <c r="BY19" s="252"/>
      <c r="BZ19" s="252"/>
      <c r="CA19" s="252"/>
      <c r="CB19" s="252"/>
      <c r="CC19" s="252"/>
      <c r="CD19" s="252"/>
      <c r="CE19" s="252"/>
      <c r="CF19" s="252"/>
      <c r="CG19" s="252"/>
      <c r="CH19" s="252"/>
      <c r="CI19" s="252"/>
      <c r="CJ19" s="252"/>
      <c r="CK19" s="252"/>
      <c r="CL19" s="252"/>
      <c r="CM19" s="252"/>
      <c r="CN19" s="252"/>
      <c r="CO19" s="252"/>
      <c r="CP19" s="252"/>
      <c r="CQ19" s="252"/>
      <c r="CR19" s="252"/>
      <c r="CS19" s="252"/>
      <c r="CT19" s="252"/>
      <c r="CU19" s="252"/>
      <c r="CV19" s="252"/>
      <c r="CW19" s="252"/>
      <c r="CX19" s="252"/>
      <c r="CY19" s="252"/>
      <c r="CZ19" s="252"/>
      <c r="DA19" s="252"/>
      <c r="DB19" s="252"/>
      <c r="DC19" s="252"/>
      <c r="DD19" s="252"/>
      <c r="DE19" s="252"/>
      <c r="DF19" s="252"/>
      <c r="DG19" s="252"/>
    </row>
    <row r="20" spans="2:111" s="242" customFormat="1" ht="15" customHeight="1" x14ac:dyDescent="0.25">
      <c r="B20" s="249"/>
      <c r="C20" s="166" t="s">
        <v>1754</v>
      </c>
      <c r="D20" s="166"/>
      <c r="E20" s="166"/>
      <c r="F20" s="166"/>
      <c r="G20" s="759" t="str">
        <f>IF($W$18="X",G8,"")</f>
        <v/>
      </c>
      <c r="H20" s="759"/>
      <c r="I20" s="759"/>
      <c r="J20" s="759"/>
      <c r="K20" s="759"/>
      <c r="L20" s="759"/>
      <c r="M20" s="759"/>
      <c r="N20" s="759"/>
      <c r="O20" s="759"/>
      <c r="P20" s="759"/>
      <c r="Q20" s="759"/>
      <c r="R20" s="759"/>
      <c r="S20" s="759"/>
      <c r="T20" s="759"/>
      <c r="U20" s="759"/>
      <c r="V20" s="759"/>
      <c r="W20" s="759"/>
      <c r="X20" s="759"/>
      <c r="Y20" s="759"/>
      <c r="Z20" s="759"/>
      <c r="AA20" s="759"/>
      <c r="AB20" s="759"/>
      <c r="AC20" s="759"/>
      <c r="AD20" s="759"/>
      <c r="AE20" s="759"/>
      <c r="AF20" s="759"/>
      <c r="AG20" s="759"/>
      <c r="AH20" s="759"/>
      <c r="AI20" s="759"/>
      <c r="AJ20" s="257"/>
      <c r="AK20" s="251"/>
      <c r="AL20" s="252"/>
      <c r="AM20" s="252"/>
      <c r="AN20" s="252"/>
      <c r="AO20" s="252"/>
      <c r="AP20" s="260"/>
      <c r="AQ20" s="252"/>
      <c r="AR20" s="252"/>
      <c r="AS20" s="252"/>
      <c r="AT20" s="260"/>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2"/>
      <c r="CZ20" s="252"/>
      <c r="DA20" s="252"/>
      <c r="DB20" s="252"/>
      <c r="DC20" s="252"/>
      <c r="DD20" s="252"/>
      <c r="DE20" s="252"/>
      <c r="DF20" s="252"/>
      <c r="DG20" s="252"/>
    </row>
    <row r="21" spans="2:111" s="242" customFormat="1" ht="15" customHeight="1" x14ac:dyDescent="0.25">
      <c r="B21" s="249"/>
      <c r="C21" s="650" t="s">
        <v>1934</v>
      </c>
      <c r="D21" s="650"/>
      <c r="E21" s="650"/>
      <c r="F21" s="650"/>
      <c r="G21" s="650"/>
      <c r="H21" s="650"/>
      <c r="I21" s="650"/>
      <c r="J21" s="760" t="str">
        <f>IF($W$18="X","Informar","")</f>
        <v/>
      </c>
      <c r="K21" s="760"/>
      <c r="L21" s="760"/>
      <c r="M21" s="760"/>
      <c r="N21" s="760"/>
      <c r="O21" s="760"/>
      <c r="P21" s="760"/>
      <c r="Q21" s="760"/>
      <c r="R21" s="760"/>
      <c r="S21" s="760"/>
      <c r="T21" s="760"/>
      <c r="U21" s="760"/>
      <c r="V21" s="760"/>
      <c r="W21" s="760"/>
      <c r="X21" s="760"/>
      <c r="Y21" s="760"/>
      <c r="Z21" s="760"/>
      <c r="AA21" s="760"/>
      <c r="AB21" s="760"/>
      <c r="AC21" s="760"/>
      <c r="AD21" s="760"/>
      <c r="AE21" s="760"/>
      <c r="AF21" s="760"/>
      <c r="AG21" s="760"/>
      <c r="AH21" s="760"/>
      <c r="AI21" s="760"/>
      <c r="AJ21" s="268"/>
      <c r="AK21" s="251"/>
      <c r="AL21" s="252"/>
      <c r="AM21" s="252"/>
      <c r="AN21" s="252"/>
      <c r="AO21" s="252"/>
      <c r="AP21" s="260"/>
      <c r="AQ21" s="252"/>
      <c r="AR21" s="252"/>
      <c r="AS21" s="252"/>
      <c r="AT21" s="260"/>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2"/>
      <c r="CR21" s="252"/>
      <c r="CS21" s="252"/>
      <c r="CT21" s="252"/>
      <c r="CU21" s="252"/>
      <c r="CV21" s="252"/>
      <c r="CW21" s="252"/>
      <c r="CX21" s="252"/>
      <c r="CY21" s="252"/>
      <c r="CZ21" s="252"/>
      <c r="DA21" s="252"/>
      <c r="DB21" s="252"/>
      <c r="DC21" s="252"/>
      <c r="DD21" s="252"/>
      <c r="DE21" s="252"/>
      <c r="DF21" s="252"/>
      <c r="DG21" s="252"/>
    </row>
    <row r="22" spans="2:111" s="242" customFormat="1" ht="15" customHeight="1" x14ac:dyDescent="0.25">
      <c r="B22" s="249"/>
      <c r="C22" s="166" t="s">
        <v>1936</v>
      </c>
      <c r="D22" s="166"/>
      <c r="E22" s="166"/>
      <c r="F22" s="166"/>
      <c r="G22" s="761" t="str">
        <f>IF($W$18="X",G9,"")</f>
        <v/>
      </c>
      <c r="H22" s="761"/>
      <c r="I22" s="761"/>
      <c r="J22" s="760"/>
      <c r="K22" s="760"/>
      <c r="L22" s="760"/>
      <c r="M22" s="760"/>
      <c r="N22" s="760"/>
      <c r="O22" s="760"/>
      <c r="P22" s="760"/>
      <c r="Q22" s="760"/>
      <c r="R22" s="760"/>
      <c r="S22" s="760"/>
      <c r="T22" s="760"/>
      <c r="U22" s="760"/>
      <c r="V22" s="760"/>
      <c r="W22" s="760"/>
      <c r="X22" s="760"/>
      <c r="Y22" s="760"/>
      <c r="Z22" s="760"/>
      <c r="AA22" s="760"/>
      <c r="AB22" s="760"/>
      <c r="AC22" s="259" t="s">
        <v>2051</v>
      </c>
      <c r="AD22" s="326"/>
      <c r="AE22" s="760" t="str">
        <f>IF($W$18="x",AE9,"")</f>
        <v/>
      </c>
      <c r="AF22" s="760"/>
      <c r="AG22" s="760"/>
      <c r="AH22" s="760"/>
      <c r="AI22" s="760"/>
      <c r="AJ22" s="254"/>
      <c r="AK22" s="251"/>
      <c r="AL22" s="252"/>
      <c r="AM22" s="252"/>
      <c r="AN22" s="252"/>
      <c r="AO22" s="252"/>
      <c r="AP22" s="260"/>
      <c r="AQ22" s="252"/>
      <c r="AR22" s="252"/>
      <c r="AS22" s="252"/>
      <c r="AT22" s="260"/>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c r="CW22" s="252"/>
      <c r="CX22" s="252"/>
      <c r="CY22" s="252"/>
      <c r="CZ22" s="252"/>
      <c r="DA22" s="252"/>
      <c r="DB22" s="252"/>
      <c r="DC22" s="252"/>
      <c r="DD22" s="252"/>
      <c r="DE22" s="252"/>
      <c r="DF22" s="252"/>
      <c r="DG22" s="252"/>
    </row>
    <row r="23" spans="2:111" s="242" customFormat="1" ht="15" customHeight="1" x14ac:dyDescent="0.25">
      <c r="B23" s="249"/>
      <c r="C23" s="166" t="s">
        <v>2052</v>
      </c>
      <c r="D23" s="166"/>
      <c r="E23" s="166"/>
      <c r="F23" s="166"/>
      <c r="G23" s="319"/>
      <c r="H23" s="760" t="str">
        <f>IF($W$18="X",H10,"")</f>
        <v/>
      </c>
      <c r="I23" s="760"/>
      <c r="J23" s="760"/>
      <c r="K23" s="760"/>
      <c r="L23" s="760"/>
      <c r="M23" s="760"/>
      <c r="N23" s="760"/>
      <c r="O23" s="760"/>
      <c r="P23" s="760"/>
      <c r="Q23" s="760"/>
      <c r="R23" s="760"/>
      <c r="S23" s="760"/>
      <c r="T23" s="166"/>
      <c r="U23" s="259"/>
      <c r="V23" s="261" t="s">
        <v>2053</v>
      </c>
      <c r="W23" s="761" t="str">
        <f>IF($W$18="x",W10,"")</f>
        <v/>
      </c>
      <c r="X23" s="761"/>
      <c r="Y23" s="761"/>
      <c r="Z23" s="761"/>
      <c r="AA23" s="761"/>
      <c r="AB23" s="761"/>
      <c r="AC23" s="761"/>
      <c r="AD23" s="761"/>
      <c r="AE23" s="761"/>
      <c r="AF23" s="761"/>
      <c r="AG23" s="761"/>
      <c r="AH23" s="761"/>
      <c r="AI23" s="761"/>
      <c r="AJ23" s="254"/>
      <c r="AK23" s="251"/>
      <c r="AL23" s="252"/>
      <c r="AM23" s="252"/>
      <c r="AN23" s="252"/>
      <c r="AO23" s="252"/>
      <c r="AP23" s="260"/>
      <c r="AQ23" s="252"/>
      <c r="AR23" s="252"/>
      <c r="AS23" s="252"/>
      <c r="AT23" s="260"/>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row>
    <row r="24" spans="2:111" s="242" customFormat="1" ht="15" customHeight="1" x14ac:dyDescent="0.25">
      <c r="B24" s="249"/>
      <c r="C24" s="166" t="s">
        <v>2054</v>
      </c>
      <c r="D24" s="166"/>
      <c r="E24" s="166"/>
      <c r="F24" s="166"/>
      <c r="G24" s="319"/>
      <c r="H24" s="802" t="str">
        <f>IF($W$18="X",H11,"")</f>
        <v/>
      </c>
      <c r="I24" s="802"/>
      <c r="J24" s="322"/>
      <c r="K24" s="322"/>
      <c r="L24" s="263" t="s">
        <v>2055</v>
      </c>
      <c r="M24" s="803" t="str">
        <f>IF($W$18="X",M11,"")</f>
        <v/>
      </c>
      <c r="N24" s="803"/>
      <c r="O24" s="803"/>
      <c r="P24" s="803"/>
      <c r="Q24" s="321"/>
      <c r="R24" s="264"/>
      <c r="S24" s="166"/>
      <c r="T24" s="166"/>
      <c r="U24" s="261" t="s">
        <v>2056</v>
      </c>
      <c r="V24" s="761" t="str">
        <f>IF($W$18="x",V11,"")</f>
        <v/>
      </c>
      <c r="W24" s="761"/>
      <c r="X24" s="761"/>
      <c r="Y24" s="761"/>
      <c r="Z24" s="761"/>
      <c r="AA24" s="761"/>
      <c r="AB24" s="761"/>
      <c r="AC24" s="761"/>
      <c r="AD24" s="259" t="s">
        <v>2057</v>
      </c>
      <c r="AE24" s="326"/>
      <c r="AF24" s="326"/>
      <c r="AG24" s="760" t="str">
        <f>IF($W$18="x",AG11,"")</f>
        <v/>
      </c>
      <c r="AH24" s="760"/>
      <c r="AI24" s="760"/>
      <c r="AJ24" s="257"/>
      <c r="AK24" s="251"/>
      <c r="AL24" s="252"/>
      <c r="AM24" s="252"/>
      <c r="AN24" s="252"/>
      <c r="AO24" s="252"/>
      <c r="AP24" s="260"/>
      <c r="AQ24" s="252"/>
      <c r="AR24" s="252"/>
      <c r="AS24" s="252"/>
      <c r="AT24" s="260"/>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row>
    <row r="25" spans="2:111" s="242" customFormat="1" ht="15" customHeight="1" x14ac:dyDescent="0.25">
      <c r="B25" s="249"/>
      <c r="C25" s="166" t="s">
        <v>2058</v>
      </c>
      <c r="D25" s="166"/>
      <c r="E25" s="166"/>
      <c r="F25" s="133"/>
      <c r="G25" s="761" t="str">
        <f>IF($W$18="X",G12,"")</f>
        <v/>
      </c>
      <c r="H25" s="761"/>
      <c r="I25" s="761"/>
      <c r="J25" s="761"/>
      <c r="K25" s="761"/>
      <c r="L25" s="761"/>
      <c r="M25" s="761"/>
      <c r="N25" s="166" t="s">
        <v>2059</v>
      </c>
      <c r="O25" s="166"/>
      <c r="P25" s="265"/>
      <c r="Q25" s="320"/>
      <c r="R25" s="781" t="str">
        <f>IF($W$18="X",R12,"")</f>
        <v/>
      </c>
      <c r="S25" s="781"/>
      <c r="T25" s="781"/>
      <c r="U25" s="781"/>
      <c r="V25" s="781"/>
      <c r="W25" s="781"/>
      <c r="X25" s="781"/>
      <c r="Y25" s="781"/>
      <c r="Z25" s="781"/>
      <c r="AA25" s="781"/>
      <c r="AB25" s="781"/>
      <c r="AC25" s="781"/>
      <c r="AD25" s="781"/>
      <c r="AE25" s="781"/>
      <c r="AF25" s="781"/>
      <c r="AG25" s="781"/>
      <c r="AH25" s="781"/>
      <c r="AI25" s="781"/>
      <c r="AJ25" s="254"/>
      <c r="AK25" s="251"/>
      <c r="AL25" s="252"/>
      <c r="AM25" s="252"/>
      <c r="AN25" s="252"/>
      <c r="AO25" s="252"/>
      <c r="AP25" s="260"/>
      <c r="AQ25" s="252"/>
      <c r="AR25" s="252"/>
      <c r="AS25" s="252"/>
      <c r="AT25" s="260"/>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c r="CW25" s="252"/>
      <c r="CX25" s="252"/>
      <c r="CY25" s="252"/>
      <c r="CZ25" s="252"/>
      <c r="DA25" s="252"/>
      <c r="DB25" s="252"/>
      <c r="DC25" s="252"/>
      <c r="DD25" s="252"/>
      <c r="DE25" s="252"/>
      <c r="DF25" s="252"/>
      <c r="DG25" s="252"/>
    </row>
    <row r="26" spans="2:111" s="242" customFormat="1" ht="15" customHeight="1" x14ac:dyDescent="0.25">
      <c r="B26" s="249"/>
      <c r="C26" s="650" t="s">
        <v>2060</v>
      </c>
      <c r="D26" s="650"/>
      <c r="E26" s="650"/>
      <c r="F26" s="650"/>
      <c r="G26" s="650"/>
      <c r="H26" s="650"/>
      <c r="I26" s="650"/>
      <c r="J26" s="865"/>
      <c r="K26" s="865"/>
      <c r="L26" s="865"/>
      <c r="M26" s="865"/>
      <c r="N26" s="865"/>
      <c r="O26" s="865"/>
      <c r="P26" s="865"/>
      <c r="Q26" s="865"/>
      <c r="R26" s="865"/>
      <c r="S26" s="865"/>
      <c r="T26" s="865"/>
      <c r="U26" s="865"/>
      <c r="V26" s="865"/>
      <c r="W26" s="865"/>
      <c r="X26" s="865"/>
      <c r="Y26" s="865"/>
      <c r="Z26" s="865"/>
      <c r="AA26" s="865"/>
      <c r="AB26" s="865"/>
      <c r="AC26" s="865"/>
      <c r="AD26" s="865"/>
      <c r="AE26" s="865"/>
      <c r="AF26" s="865"/>
      <c r="AG26" s="865"/>
      <c r="AH26" s="865"/>
      <c r="AI26" s="865"/>
      <c r="AJ26" s="254"/>
      <c r="AK26" s="251"/>
      <c r="AL26" s="252"/>
      <c r="AM26" s="252"/>
      <c r="AN26" s="252"/>
      <c r="AO26" s="252"/>
      <c r="AP26" s="260"/>
      <c r="AQ26" s="252"/>
      <c r="AR26" s="252"/>
      <c r="AS26" s="252"/>
      <c r="AT26" s="260"/>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row>
    <row r="27" spans="2:111" s="242" customFormat="1" ht="5.0999999999999996" customHeight="1" x14ac:dyDescent="0.25">
      <c r="B27" s="249"/>
      <c r="C27" s="166"/>
      <c r="D27" s="166"/>
      <c r="E27" s="166"/>
      <c r="F27" s="166"/>
      <c r="G27" s="166"/>
      <c r="H27" s="166"/>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54"/>
      <c r="AK27" s="251"/>
      <c r="AL27" s="252"/>
      <c r="AM27" s="252"/>
      <c r="AN27" s="252"/>
      <c r="AO27" s="252"/>
      <c r="AP27" s="260"/>
      <c r="AQ27" s="252"/>
      <c r="AR27" s="252"/>
      <c r="AS27" s="252"/>
      <c r="AT27" s="260"/>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2"/>
      <c r="CR27" s="252"/>
      <c r="CS27" s="252"/>
      <c r="CT27" s="252"/>
      <c r="CU27" s="252"/>
      <c r="CV27" s="252"/>
      <c r="CW27" s="252"/>
      <c r="CX27" s="252"/>
      <c r="CY27" s="252"/>
      <c r="CZ27" s="252"/>
      <c r="DA27" s="252"/>
      <c r="DB27" s="252"/>
      <c r="DC27" s="252"/>
      <c r="DD27" s="252"/>
      <c r="DE27" s="252"/>
      <c r="DF27" s="252"/>
      <c r="DG27" s="252"/>
    </row>
    <row r="28" spans="2:111" s="242" customFormat="1" ht="15" customHeight="1" x14ac:dyDescent="0.25">
      <c r="B28" s="249"/>
      <c r="C28" s="166" t="s">
        <v>2061</v>
      </c>
      <c r="D28" s="166"/>
      <c r="E28" s="166"/>
      <c r="F28" s="166"/>
      <c r="G28" s="166"/>
      <c r="H28" s="166"/>
      <c r="I28" s="269"/>
      <c r="J28" s="269"/>
      <c r="K28" s="269"/>
      <c r="L28" s="269"/>
      <c r="M28" s="269"/>
      <c r="N28" s="269"/>
      <c r="O28" s="269"/>
      <c r="P28" s="269"/>
      <c r="Q28" s="269"/>
      <c r="R28" s="269"/>
      <c r="S28" s="133"/>
      <c r="T28" s="133"/>
      <c r="U28" s="133"/>
      <c r="V28" s="133"/>
      <c r="W28" s="460"/>
      <c r="X28" s="259" t="s">
        <v>197</v>
      </c>
      <c r="Y28" s="259"/>
      <c r="Z28" s="460"/>
      <c r="AA28" s="259" t="s">
        <v>196</v>
      </c>
      <c r="AB28" s="133"/>
      <c r="AC28" s="269"/>
      <c r="AD28" s="269"/>
      <c r="AE28" s="269"/>
      <c r="AF28" s="269"/>
      <c r="AG28" s="269"/>
      <c r="AH28" s="269"/>
      <c r="AI28" s="269"/>
      <c r="AJ28" s="254"/>
      <c r="AK28" s="251"/>
      <c r="AL28" s="252"/>
      <c r="AM28" s="252"/>
      <c r="AN28" s="252"/>
      <c r="AO28" s="252"/>
      <c r="AP28" s="260"/>
      <c r="AQ28" s="252"/>
      <c r="AR28" s="252"/>
      <c r="AS28" s="252"/>
      <c r="AT28" s="260"/>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row>
    <row r="29" spans="2:111" s="242" customFormat="1" ht="15" customHeight="1" x14ac:dyDescent="0.25">
      <c r="B29" s="249"/>
      <c r="C29" s="166" t="s">
        <v>2062</v>
      </c>
      <c r="D29" s="166"/>
      <c r="E29" s="166"/>
      <c r="F29" s="166"/>
      <c r="G29" s="166"/>
      <c r="H29" s="166"/>
      <c r="I29" s="269"/>
      <c r="J29" s="269"/>
      <c r="K29" s="269"/>
      <c r="L29" s="269"/>
      <c r="M29" s="269"/>
      <c r="N29" s="269"/>
      <c r="O29" s="269"/>
      <c r="P29" s="269"/>
      <c r="Q29" s="269"/>
      <c r="R29" s="269"/>
      <c r="S29" s="133"/>
      <c r="T29" s="133"/>
      <c r="U29" s="133"/>
      <c r="V29" s="133"/>
      <c r="W29" s="460"/>
      <c r="X29" s="259" t="s">
        <v>197</v>
      </c>
      <c r="Y29" s="259"/>
      <c r="Z29" s="460"/>
      <c r="AA29" s="259" t="s">
        <v>196</v>
      </c>
      <c r="AB29" s="269"/>
      <c r="AC29" s="269"/>
      <c r="AD29" s="269"/>
      <c r="AE29" s="269"/>
      <c r="AF29" s="269"/>
      <c r="AG29" s="269"/>
      <c r="AH29" s="269"/>
      <c r="AI29" s="269"/>
      <c r="AJ29" s="254"/>
      <c r="AK29" s="251"/>
      <c r="AL29" s="252"/>
      <c r="AM29" s="252"/>
      <c r="AN29" s="252"/>
      <c r="AO29" s="252"/>
      <c r="AP29" s="260"/>
      <c r="AQ29" s="252"/>
      <c r="AR29" s="252"/>
      <c r="AS29" s="252"/>
      <c r="AT29" s="260"/>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row>
    <row r="30" spans="2:111" s="242" customFormat="1" ht="15" customHeight="1" x14ac:dyDescent="0.25">
      <c r="B30" s="249"/>
      <c r="C30" s="166" t="s">
        <v>2065</v>
      </c>
      <c r="D30" s="166"/>
      <c r="E30" s="166"/>
      <c r="F30" s="166"/>
      <c r="G30" s="166"/>
      <c r="H30" s="166"/>
      <c r="I30" s="269"/>
      <c r="J30" s="269"/>
      <c r="K30" s="269"/>
      <c r="L30" s="269"/>
      <c r="M30" s="269"/>
      <c r="N30" s="269"/>
      <c r="O30" s="269"/>
      <c r="P30" s="269"/>
      <c r="Q30" s="269"/>
      <c r="R30" s="269"/>
      <c r="S30" s="269"/>
      <c r="T30" s="269"/>
      <c r="U30" s="269"/>
      <c r="V30" s="133"/>
      <c r="W30" s="460"/>
      <c r="X30" s="259" t="s">
        <v>197</v>
      </c>
      <c r="Y30" s="259"/>
      <c r="Z30" s="460"/>
      <c r="AA30" s="259" t="s">
        <v>196</v>
      </c>
      <c r="AB30" s="269"/>
      <c r="AC30" s="269"/>
      <c r="AD30" s="269"/>
      <c r="AE30" s="269"/>
      <c r="AF30" s="269"/>
      <c r="AG30" s="269"/>
      <c r="AH30" s="269"/>
      <c r="AI30" s="269"/>
      <c r="AJ30" s="254"/>
      <c r="AK30" s="251"/>
      <c r="AL30" s="252"/>
      <c r="AM30" s="252"/>
      <c r="AN30" s="252"/>
      <c r="AO30" s="252"/>
      <c r="AP30" s="260"/>
      <c r="AQ30" s="252"/>
      <c r="AR30" s="252"/>
      <c r="AS30" s="252"/>
      <c r="AT30" s="260"/>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c r="CD30" s="252"/>
      <c r="CE30" s="252"/>
      <c r="CF30" s="252"/>
      <c r="CG30" s="252"/>
      <c r="CH30" s="252"/>
      <c r="CI30" s="252"/>
      <c r="CJ30" s="252"/>
      <c r="CK30" s="252"/>
      <c r="CL30" s="252"/>
      <c r="CM30" s="252"/>
      <c r="CN30" s="252"/>
      <c r="CO30" s="252"/>
      <c r="CP30" s="252"/>
      <c r="CQ30" s="252"/>
      <c r="CR30" s="252"/>
      <c r="CS30" s="252"/>
      <c r="CT30" s="252"/>
      <c r="CU30" s="252"/>
      <c r="CV30" s="252"/>
      <c r="CW30" s="252"/>
      <c r="CX30" s="252"/>
      <c r="CY30" s="252"/>
      <c r="CZ30" s="252"/>
      <c r="DA30" s="252"/>
      <c r="DB30" s="252"/>
      <c r="DC30" s="252"/>
      <c r="DD30" s="252"/>
      <c r="DE30" s="252"/>
      <c r="DF30" s="252"/>
      <c r="DG30" s="252"/>
    </row>
    <row r="31" spans="2:111" s="242" customFormat="1" ht="15" customHeight="1" x14ac:dyDescent="0.25">
      <c r="B31" s="249"/>
      <c r="C31" s="166" t="s">
        <v>2064</v>
      </c>
      <c r="D31" s="166"/>
      <c r="E31" s="166"/>
      <c r="F31" s="166"/>
      <c r="G31" s="166"/>
      <c r="H31" s="166"/>
      <c r="I31" s="269"/>
      <c r="J31" s="269"/>
      <c r="K31" s="269"/>
      <c r="L31" s="269"/>
      <c r="M31" s="269"/>
      <c r="N31" s="269"/>
      <c r="O31" s="269"/>
      <c r="P31" s="269"/>
      <c r="Q31" s="269"/>
      <c r="R31" s="269"/>
      <c r="S31" s="269"/>
      <c r="T31" s="269"/>
      <c r="U31" s="269"/>
      <c r="V31" s="133"/>
      <c r="W31" s="460"/>
      <c r="X31" s="259" t="s">
        <v>197</v>
      </c>
      <c r="Y31" s="259"/>
      <c r="Z31" s="460"/>
      <c r="AA31" s="259" t="s">
        <v>196</v>
      </c>
      <c r="AB31" s="269"/>
      <c r="AC31" s="269"/>
      <c r="AD31" s="269"/>
      <c r="AE31" s="269"/>
      <c r="AF31" s="269"/>
      <c r="AG31" s="269"/>
      <c r="AH31" s="269"/>
      <c r="AI31" s="269"/>
      <c r="AJ31" s="254"/>
      <c r="AK31" s="251"/>
      <c r="AL31" s="252"/>
      <c r="AM31" s="252"/>
      <c r="AN31" s="252"/>
      <c r="AO31" s="252"/>
      <c r="AP31" s="260"/>
      <c r="AQ31" s="252"/>
      <c r="AR31" s="252"/>
      <c r="AS31" s="252"/>
      <c r="AT31" s="260"/>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2"/>
      <c r="CC31" s="252"/>
      <c r="CD31" s="252"/>
      <c r="CE31" s="252"/>
      <c r="CF31" s="252"/>
      <c r="CG31" s="252"/>
      <c r="CH31" s="252"/>
      <c r="CI31" s="252"/>
      <c r="CJ31" s="252"/>
      <c r="CK31" s="252"/>
      <c r="CL31" s="252"/>
      <c r="CM31" s="252"/>
      <c r="CN31" s="252"/>
      <c r="CO31" s="252"/>
      <c r="CP31" s="252"/>
      <c r="CQ31" s="252"/>
      <c r="CR31" s="252"/>
      <c r="CS31" s="252"/>
      <c r="CT31" s="252"/>
      <c r="CU31" s="252"/>
      <c r="CV31" s="252"/>
      <c r="CW31" s="252"/>
      <c r="CX31" s="252"/>
      <c r="CY31" s="252"/>
      <c r="CZ31" s="252"/>
      <c r="DA31" s="252"/>
      <c r="DB31" s="252"/>
      <c r="DC31" s="252"/>
      <c r="DD31" s="252"/>
      <c r="DE31" s="252"/>
      <c r="DF31" s="252"/>
      <c r="DG31" s="252"/>
    </row>
    <row r="32" spans="2:111" s="242" customFormat="1" ht="5.0999999999999996" customHeight="1" x14ac:dyDescent="0.25">
      <c r="B32" s="249"/>
      <c r="C32" s="166"/>
      <c r="D32" s="166"/>
      <c r="E32" s="166"/>
      <c r="F32" s="166"/>
      <c r="G32" s="166"/>
      <c r="H32" s="166"/>
      <c r="I32" s="166"/>
      <c r="J32" s="166"/>
      <c r="K32" s="166"/>
      <c r="L32" s="166"/>
      <c r="M32" s="166"/>
      <c r="N32" s="166"/>
      <c r="O32" s="166"/>
      <c r="P32" s="166"/>
      <c r="Q32" s="166"/>
      <c r="R32" s="166"/>
      <c r="S32" s="166"/>
      <c r="T32" s="166"/>
      <c r="U32" s="259"/>
      <c r="V32" s="259"/>
      <c r="W32" s="259"/>
      <c r="X32" s="259"/>
      <c r="Y32" s="259"/>
      <c r="Z32" s="259"/>
      <c r="AA32" s="259"/>
      <c r="AB32" s="259"/>
      <c r="AC32" s="259"/>
      <c r="AD32" s="259"/>
      <c r="AE32" s="259"/>
      <c r="AF32" s="259"/>
      <c r="AG32" s="259"/>
      <c r="AH32" s="259"/>
      <c r="AI32" s="259"/>
      <c r="AJ32" s="257"/>
      <c r="AK32" s="251"/>
      <c r="AL32" s="252"/>
      <c r="AM32" s="252"/>
      <c r="AN32" s="252"/>
      <c r="AO32" s="252"/>
      <c r="AP32" s="260"/>
      <c r="AQ32" s="252"/>
      <c r="AR32" s="252"/>
      <c r="AS32" s="252"/>
      <c r="AT32" s="260"/>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c r="CD32" s="252"/>
      <c r="CE32" s="252"/>
      <c r="CF32" s="252"/>
      <c r="CG32" s="252"/>
      <c r="CH32" s="252"/>
      <c r="CI32" s="252"/>
      <c r="CJ32" s="252"/>
      <c r="CK32" s="252"/>
      <c r="CL32" s="252"/>
      <c r="CM32" s="252"/>
      <c r="CN32" s="252"/>
      <c r="CO32" s="252"/>
      <c r="CP32" s="252"/>
      <c r="CQ32" s="252"/>
      <c r="CR32" s="252"/>
      <c r="CS32" s="252"/>
      <c r="CT32" s="252"/>
      <c r="CU32" s="252"/>
      <c r="CV32" s="252"/>
      <c r="CW32" s="252"/>
      <c r="CX32" s="252"/>
      <c r="CY32" s="252"/>
      <c r="CZ32" s="252"/>
      <c r="DA32" s="252"/>
      <c r="DB32" s="252"/>
      <c r="DC32" s="252"/>
      <c r="DD32" s="252"/>
      <c r="DE32" s="252"/>
      <c r="DF32" s="252"/>
      <c r="DG32" s="252"/>
    </row>
    <row r="33" spans="2:111" s="242" customFormat="1" ht="15" customHeight="1" x14ac:dyDescent="0.25">
      <c r="B33" s="249"/>
      <c r="C33" s="719" t="s">
        <v>1197</v>
      </c>
      <c r="D33" s="720"/>
      <c r="E33" s="720"/>
      <c r="F33" s="720"/>
      <c r="G33" s="720"/>
      <c r="H33" s="720"/>
      <c r="I33" s="720"/>
      <c r="J33" s="720"/>
      <c r="K33" s="720"/>
      <c r="L33" s="720"/>
      <c r="M33" s="720"/>
      <c r="N33" s="720"/>
      <c r="O33" s="720"/>
      <c r="P33" s="720"/>
      <c r="Q33" s="720"/>
      <c r="R33" s="720"/>
      <c r="S33" s="720"/>
      <c r="T33" s="720"/>
      <c r="U33" s="720"/>
      <c r="V33" s="720"/>
      <c r="W33" s="720"/>
      <c r="X33" s="720"/>
      <c r="Y33" s="720"/>
      <c r="Z33" s="720"/>
      <c r="AA33" s="720"/>
      <c r="AB33" s="720"/>
      <c r="AC33" s="720"/>
      <c r="AD33" s="720"/>
      <c r="AE33" s="720"/>
      <c r="AF33" s="720"/>
      <c r="AG33" s="720"/>
      <c r="AH33" s="720"/>
      <c r="AI33" s="721"/>
      <c r="AJ33" s="250"/>
      <c r="AK33" s="251"/>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row>
    <row r="34" spans="2:111" s="242" customFormat="1" ht="15" customHeight="1" x14ac:dyDescent="0.25">
      <c r="B34" s="249"/>
      <c r="C34" s="166"/>
      <c r="D34" s="166"/>
      <c r="E34" s="166"/>
      <c r="F34" s="166"/>
      <c r="G34" s="302" t="s">
        <v>311</v>
      </c>
      <c r="H34" s="460"/>
      <c r="I34" s="259" t="s">
        <v>312</v>
      </c>
      <c r="J34" s="138"/>
      <c r="K34" s="259"/>
      <c r="L34" s="259"/>
      <c r="M34" s="259"/>
      <c r="N34" s="270" t="s">
        <v>313</v>
      </c>
      <c r="O34" s="460"/>
      <c r="P34" s="259" t="s">
        <v>314</v>
      </c>
      <c r="Q34" s="259"/>
      <c r="R34" s="259"/>
      <c r="S34" s="259"/>
      <c r="T34" s="259"/>
      <c r="U34" s="133"/>
      <c r="V34" s="460"/>
      <c r="W34" s="259" t="s">
        <v>1156</v>
      </c>
      <c r="X34" s="138"/>
      <c r="Y34" s="138"/>
      <c r="Z34" s="261"/>
      <c r="AA34" s="271"/>
      <c r="AB34" s="271"/>
      <c r="AC34" s="271"/>
      <c r="AD34" s="271"/>
      <c r="AE34" s="271"/>
      <c r="AF34" s="271"/>
      <c r="AG34" s="271"/>
      <c r="AH34" s="271"/>
      <c r="AI34" s="271"/>
      <c r="AJ34" s="272"/>
      <c r="AK34" s="251"/>
      <c r="AL34" s="252"/>
      <c r="AM34" s="252"/>
      <c r="AN34" s="252"/>
      <c r="AO34" s="252"/>
      <c r="AP34" s="260"/>
      <c r="AQ34" s="252"/>
      <c r="AR34" s="252"/>
      <c r="AS34" s="252"/>
      <c r="AT34" s="260"/>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row>
    <row r="35" spans="2:111" s="242" customFormat="1" ht="15" customHeight="1" x14ac:dyDescent="0.25">
      <c r="B35" s="249"/>
      <c r="C35" s="166" t="s">
        <v>1756</v>
      </c>
      <c r="D35" s="166"/>
      <c r="E35" s="166"/>
      <c r="F35" s="166"/>
      <c r="G35" s="711"/>
      <c r="H35" s="711"/>
      <c r="I35" s="711"/>
      <c r="J35" s="711"/>
      <c r="K35" s="711"/>
      <c r="L35" s="711"/>
      <c r="M35" s="711"/>
      <c r="N35" s="711"/>
      <c r="O35" s="711"/>
      <c r="P35" s="711"/>
      <c r="Q35" s="711"/>
      <c r="R35" s="711"/>
      <c r="S35" s="711"/>
      <c r="T35" s="711"/>
      <c r="U35" s="711"/>
      <c r="V35" s="711"/>
      <c r="W35" s="711"/>
      <c r="X35" s="711"/>
      <c r="Y35" s="711"/>
      <c r="Z35" s="711"/>
      <c r="AA35" s="711"/>
      <c r="AB35" s="711"/>
      <c r="AC35" s="259" t="s">
        <v>303</v>
      </c>
      <c r="AD35" s="711"/>
      <c r="AE35" s="711"/>
      <c r="AF35" s="711"/>
      <c r="AG35" s="711"/>
      <c r="AH35" s="711"/>
      <c r="AI35" s="711"/>
      <c r="AJ35" s="254"/>
      <c r="AK35" s="251"/>
      <c r="AL35" s="252"/>
      <c r="AM35" s="252"/>
      <c r="AN35" s="252"/>
      <c r="AO35" s="252"/>
      <c r="AP35" s="260"/>
      <c r="AQ35" s="252"/>
      <c r="AR35" s="252"/>
      <c r="AS35" s="252"/>
      <c r="AT35" s="260"/>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row>
    <row r="36" spans="2:111" s="242" customFormat="1" ht="15" customHeight="1" x14ac:dyDescent="0.25">
      <c r="B36" s="249"/>
      <c r="C36" s="166" t="s">
        <v>1933</v>
      </c>
      <c r="D36" s="166"/>
      <c r="E36" s="166"/>
      <c r="F36" s="166"/>
      <c r="G36" s="166"/>
      <c r="H36" s="711"/>
      <c r="I36" s="711"/>
      <c r="J36" s="711"/>
      <c r="K36" s="711"/>
      <c r="L36" s="711"/>
      <c r="M36" s="711"/>
      <c r="N36" s="711"/>
      <c r="O36" s="711"/>
      <c r="P36" s="711"/>
      <c r="Q36" s="711"/>
      <c r="R36" s="711"/>
      <c r="S36" s="711"/>
      <c r="T36" s="166"/>
      <c r="U36" s="259"/>
      <c r="V36" s="261" t="s">
        <v>304</v>
      </c>
      <c r="W36" s="711"/>
      <c r="X36" s="711"/>
      <c r="Y36" s="711"/>
      <c r="Z36" s="711"/>
      <c r="AA36" s="711"/>
      <c r="AB36" s="711"/>
      <c r="AC36" s="711"/>
      <c r="AD36" s="711"/>
      <c r="AE36" s="711"/>
      <c r="AF36" s="711"/>
      <c r="AG36" s="711"/>
      <c r="AH36" s="711"/>
      <c r="AI36" s="711"/>
      <c r="AJ36" s="254"/>
      <c r="AK36" s="251"/>
      <c r="AL36" s="252"/>
      <c r="AM36" s="252"/>
      <c r="AN36" s="252"/>
      <c r="AO36" s="252"/>
      <c r="AP36" s="260"/>
      <c r="AQ36" s="252"/>
      <c r="AR36" s="252"/>
      <c r="AS36" s="252"/>
      <c r="AT36" s="260"/>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row>
    <row r="37" spans="2:111" s="242" customFormat="1" ht="15" customHeight="1" x14ac:dyDescent="0.25">
      <c r="B37" s="249"/>
      <c r="C37" s="166" t="s">
        <v>305</v>
      </c>
      <c r="D37" s="166"/>
      <c r="E37" s="166"/>
      <c r="F37" s="166"/>
      <c r="G37" s="711"/>
      <c r="H37" s="711"/>
      <c r="I37" s="711"/>
      <c r="J37" s="292"/>
      <c r="K37" s="263" t="s">
        <v>306</v>
      </c>
      <c r="L37" s="799"/>
      <c r="M37" s="799"/>
      <c r="N37" s="799"/>
      <c r="O37" s="799"/>
      <c r="P37" s="799"/>
      <c r="Q37" s="303"/>
      <c r="R37" s="264"/>
      <c r="S37" s="166"/>
      <c r="T37" s="166"/>
      <c r="U37" s="261" t="s">
        <v>1757</v>
      </c>
      <c r="V37" s="711"/>
      <c r="W37" s="711"/>
      <c r="X37" s="711"/>
      <c r="Y37" s="711"/>
      <c r="Z37" s="711"/>
      <c r="AA37" s="711"/>
      <c r="AB37" s="711"/>
      <c r="AC37" s="711"/>
      <c r="AD37" s="259" t="s">
        <v>308</v>
      </c>
      <c r="AE37" s="764"/>
      <c r="AF37" s="764"/>
      <c r="AG37" s="764"/>
      <c r="AH37" s="764"/>
      <c r="AI37" s="764"/>
      <c r="AJ37" s="314"/>
      <c r="AK37" s="251"/>
      <c r="AL37" s="252"/>
      <c r="AM37" s="252"/>
      <c r="AN37" s="252"/>
      <c r="AO37" s="252"/>
      <c r="AP37" s="260"/>
      <c r="AQ37" s="252"/>
      <c r="AR37" s="252"/>
      <c r="AS37" s="252"/>
      <c r="AT37" s="260"/>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row>
    <row r="38" spans="2:111" s="242" customFormat="1" ht="15" customHeight="1" x14ac:dyDescent="0.25">
      <c r="B38" s="249"/>
      <c r="C38" s="650" t="s">
        <v>1758</v>
      </c>
      <c r="D38" s="650"/>
      <c r="E38" s="650"/>
      <c r="F38" s="650"/>
      <c r="G38" s="711"/>
      <c r="H38" s="711"/>
      <c r="I38" s="711"/>
      <c r="J38" s="711"/>
      <c r="K38" s="711"/>
      <c r="L38" s="711"/>
      <c r="M38" s="711"/>
      <c r="N38" s="711"/>
      <c r="O38" s="825" t="s">
        <v>2114</v>
      </c>
      <c r="P38" s="825"/>
      <c r="Q38" s="825"/>
      <c r="R38" s="767"/>
      <c r="S38" s="767"/>
      <c r="T38" s="767"/>
      <c r="U38" s="767"/>
      <c r="V38" s="767"/>
      <c r="W38" s="767"/>
      <c r="X38" s="767"/>
      <c r="Y38" s="767"/>
      <c r="Z38" s="767"/>
      <c r="AA38" s="767"/>
      <c r="AB38" s="767"/>
      <c r="AC38" s="767"/>
      <c r="AD38" s="767"/>
      <c r="AE38" s="767"/>
      <c r="AF38" s="767"/>
      <c r="AG38" s="767"/>
      <c r="AH38" s="767"/>
      <c r="AI38" s="767"/>
      <c r="AJ38" s="254"/>
      <c r="AK38" s="251"/>
      <c r="AL38" s="252"/>
      <c r="AM38" s="252"/>
      <c r="AN38" s="252"/>
      <c r="AO38" s="252"/>
      <c r="AP38" s="260"/>
      <c r="AQ38" s="252"/>
      <c r="AR38" s="252"/>
      <c r="AS38" s="252"/>
      <c r="AT38" s="260"/>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row>
    <row r="39" spans="2:111" s="242" customFormat="1" ht="5.0999999999999996" customHeight="1" x14ac:dyDescent="0.25">
      <c r="B39" s="249"/>
      <c r="C39" s="133"/>
      <c r="D39" s="133"/>
      <c r="E39" s="133"/>
      <c r="F39" s="133"/>
      <c r="G39" s="133"/>
      <c r="H39" s="133"/>
      <c r="I39" s="133"/>
      <c r="J39" s="133"/>
      <c r="K39" s="266"/>
      <c r="L39" s="266"/>
      <c r="M39" s="266"/>
      <c r="N39" s="133"/>
      <c r="O39" s="263"/>
      <c r="P39" s="266"/>
      <c r="Q39" s="266"/>
      <c r="R39" s="266"/>
      <c r="S39" s="266"/>
      <c r="T39" s="266"/>
      <c r="U39" s="138"/>
      <c r="V39" s="271"/>
      <c r="W39" s="271"/>
      <c r="X39" s="138"/>
      <c r="Y39" s="138"/>
      <c r="Z39" s="261"/>
      <c r="AA39" s="271"/>
      <c r="AB39" s="271"/>
      <c r="AC39" s="271"/>
      <c r="AD39" s="271"/>
      <c r="AE39" s="271"/>
      <c r="AF39" s="271"/>
      <c r="AG39" s="271"/>
      <c r="AH39" s="271"/>
      <c r="AI39" s="271"/>
      <c r="AJ39" s="272"/>
      <c r="AK39" s="251"/>
      <c r="AL39" s="252"/>
      <c r="AM39" s="252"/>
      <c r="AN39" s="252"/>
      <c r="AO39" s="252"/>
      <c r="AP39" s="260"/>
      <c r="AQ39" s="252"/>
      <c r="AR39" s="252"/>
      <c r="AS39" s="252"/>
      <c r="AT39" s="260"/>
      <c r="AU39" s="252"/>
      <c r="AV39" s="252"/>
      <c r="AW39" s="252"/>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2"/>
      <c r="CR39" s="252"/>
      <c r="CS39" s="252"/>
      <c r="CT39" s="252"/>
      <c r="CU39" s="252"/>
      <c r="CV39" s="252"/>
      <c r="CW39" s="252"/>
      <c r="CX39" s="252"/>
      <c r="CY39" s="252"/>
      <c r="CZ39" s="252"/>
      <c r="DA39" s="252"/>
      <c r="DB39" s="252"/>
      <c r="DC39" s="252"/>
      <c r="DD39" s="252"/>
      <c r="DE39" s="252"/>
      <c r="DF39" s="252"/>
      <c r="DG39" s="252"/>
    </row>
    <row r="40" spans="2:111" s="242" customFormat="1" ht="15" customHeight="1" x14ac:dyDescent="0.25">
      <c r="B40" s="249"/>
      <c r="C40" s="719" t="s">
        <v>1928</v>
      </c>
      <c r="D40" s="720"/>
      <c r="E40" s="720"/>
      <c r="F40" s="720"/>
      <c r="G40" s="720"/>
      <c r="H40" s="720"/>
      <c r="I40" s="720"/>
      <c r="J40" s="720"/>
      <c r="K40" s="720"/>
      <c r="L40" s="720"/>
      <c r="M40" s="720"/>
      <c r="N40" s="720"/>
      <c r="O40" s="720"/>
      <c r="P40" s="720"/>
      <c r="Q40" s="720"/>
      <c r="R40" s="720"/>
      <c r="S40" s="720"/>
      <c r="T40" s="720"/>
      <c r="U40" s="720"/>
      <c r="V40" s="720"/>
      <c r="W40" s="720"/>
      <c r="X40" s="720"/>
      <c r="Y40" s="720"/>
      <c r="Z40" s="720"/>
      <c r="AA40" s="720"/>
      <c r="AB40" s="720"/>
      <c r="AC40" s="720"/>
      <c r="AD40" s="720"/>
      <c r="AE40" s="720"/>
      <c r="AF40" s="720"/>
      <c r="AG40" s="720"/>
      <c r="AH40" s="720"/>
      <c r="AI40" s="721"/>
      <c r="AJ40" s="250"/>
      <c r="AK40" s="251"/>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252"/>
      <c r="CL40" s="252"/>
      <c r="CM40" s="252"/>
      <c r="CN40" s="252"/>
      <c r="CO40" s="252"/>
      <c r="CP40" s="252"/>
      <c r="CQ40" s="252"/>
      <c r="CR40" s="252"/>
      <c r="CS40" s="252"/>
      <c r="CT40" s="252"/>
      <c r="CU40" s="252"/>
      <c r="CV40" s="252"/>
      <c r="CW40" s="252"/>
      <c r="CX40" s="252"/>
      <c r="CY40" s="252"/>
      <c r="CZ40" s="252"/>
      <c r="DA40" s="252"/>
      <c r="DB40" s="252"/>
      <c r="DC40" s="252"/>
      <c r="DD40" s="252"/>
      <c r="DE40" s="252"/>
      <c r="DF40" s="252"/>
      <c r="DG40" s="252"/>
    </row>
    <row r="41" spans="2:111" s="242" customFormat="1" ht="15" customHeight="1" x14ac:dyDescent="0.25">
      <c r="B41" s="249"/>
      <c r="C41" s="861" t="s">
        <v>2400</v>
      </c>
      <c r="D41" s="861"/>
      <c r="E41" s="861"/>
      <c r="F41" s="861"/>
      <c r="G41" s="861"/>
      <c r="H41" s="861"/>
      <c r="I41" s="861"/>
      <c r="J41" s="861"/>
      <c r="K41" s="861"/>
      <c r="L41" s="861"/>
      <c r="M41" s="861"/>
      <c r="N41" s="861"/>
      <c r="O41" s="861"/>
      <c r="P41" s="861"/>
      <c r="Q41" s="861"/>
      <c r="R41" s="861"/>
      <c r="S41" s="861"/>
      <c r="T41" s="861"/>
      <c r="U41" s="862" t="s">
        <v>1929</v>
      </c>
      <c r="V41" s="862"/>
      <c r="W41" s="862"/>
      <c r="X41" s="862"/>
      <c r="Y41" s="862"/>
      <c r="Z41" s="862"/>
      <c r="AA41" s="862"/>
      <c r="AB41" s="862"/>
      <c r="AC41" s="862"/>
      <c r="AD41" s="862"/>
      <c r="AE41" s="862"/>
      <c r="AF41" s="862"/>
      <c r="AG41" s="862"/>
      <c r="AH41" s="862"/>
      <c r="AI41" s="862"/>
      <c r="AJ41" s="272"/>
      <c r="AK41" s="251"/>
      <c r="AL41" s="252"/>
      <c r="AM41" s="252"/>
      <c r="AN41" s="252"/>
      <c r="AO41" s="252"/>
      <c r="AP41" s="260"/>
      <c r="AQ41" s="252"/>
      <c r="AR41" s="252"/>
      <c r="AS41" s="252"/>
      <c r="AT41" s="260"/>
      <c r="AU41" s="252"/>
      <c r="AV41" s="252"/>
      <c r="AW41" s="252"/>
      <c r="AX41" s="252"/>
      <c r="AY41" s="252"/>
      <c r="AZ41" s="252"/>
      <c r="BA41" s="252"/>
      <c r="BB41" s="252"/>
      <c r="BC41" s="252"/>
      <c r="BD41" s="252"/>
      <c r="BE41" s="252"/>
      <c r="BF41" s="252"/>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252"/>
      <c r="CF41" s="252"/>
      <c r="CG41" s="252"/>
      <c r="CH41" s="252"/>
      <c r="CI41" s="252"/>
      <c r="CJ41" s="252"/>
      <c r="CK41" s="252"/>
      <c r="CL41" s="252"/>
      <c r="CM41" s="252"/>
      <c r="CN41" s="252"/>
      <c r="CO41" s="252"/>
      <c r="CP41" s="252"/>
      <c r="CQ41" s="252"/>
      <c r="CR41" s="252"/>
      <c r="CS41" s="252"/>
      <c r="CT41" s="252"/>
      <c r="CU41" s="252"/>
      <c r="CV41" s="252"/>
      <c r="CW41" s="252"/>
      <c r="CX41" s="252"/>
      <c r="CY41" s="252"/>
      <c r="CZ41" s="252"/>
      <c r="DA41" s="252"/>
      <c r="DB41" s="252"/>
      <c r="DC41" s="252"/>
      <c r="DD41" s="252"/>
      <c r="DE41" s="252"/>
      <c r="DF41" s="252"/>
      <c r="DG41" s="252"/>
    </row>
    <row r="42" spans="2:111" s="242" customFormat="1" ht="5.0999999999999996" customHeight="1" x14ac:dyDescent="0.25">
      <c r="B42" s="249"/>
      <c r="C42" s="133"/>
      <c r="D42" s="133"/>
      <c r="E42" s="133"/>
      <c r="F42" s="133"/>
      <c r="G42" s="133"/>
      <c r="H42" s="133"/>
      <c r="I42" s="133"/>
      <c r="J42" s="133"/>
      <c r="K42" s="266"/>
      <c r="L42" s="266"/>
      <c r="M42" s="266"/>
      <c r="N42" s="133"/>
      <c r="O42" s="263"/>
      <c r="P42" s="266"/>
      <c r="Q42" s="266"/>
      <c r="R42" s="266"/>
      <c r="S42" s="266"/>
      <c r="T42" s="266"/>
      <c r="U42" s="138"/>
      <c r="V42" s="271"/>
      <c r="W42" s="271"/>
      <c r="X42" s="138"/>
      <c r="Y42" s="138"/>
      <c r="Z42" s="261"/>
      <c r="AA42" s="271"/>
      <c r="AB42" s="271"/>
      <c r="AC42" s="271"/>
      <c r="AD42" s="271"/>
      <c r="AE42" s="271"/>
      <c r="AF42" s="271"/>
      <c r="AG42" s="271"/>
      <c r="AH42" s="271"/>
      <c r="AI42" s="271"/>
      <c r="AJ42" s="272"/>
      <c r="AK42" s="251"/>
      <c r="AL42" s="252"/>
      <c r="AM42" s="252"/>
      <c r="AN42" s="252"/>
      <c r="AO42" s="252"/>
      <c r="AP42" s="260"/>
      <c r="AQ42" s="252"/>
      <c r="AR42" s="252"/>
      <c r="AS42" s="252"/>
      <c r="AT42" s="260"/>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c r="CD42" s="252"/>
      <c r="CE42" s="252"/>
      <c r="CF42" s="252"/>
      <c r="CG42" s="252"/>
      <c r="CH42" s="252"/>
      <c r="CI42" s="252"/>
      <c r="CJ42" s="252"/>
      <c r="CK42" s="252"/>
      <c r="CL42" s="252"/>
      <c r="CM42" s="252"/>
      <c r="CN42" s="252"/>
      <c r="CO42" s="252"/>
      <c r="CP42" s="252"/>
      <c r="CQ42" s="252"/>
      <c r="CR42" s="252"/>
      <c r="CS42" s="252"/>
      <c r="CT42" s="252"/>
      <c r="CU42" s="252"/>
      <c r="CV42" s="252"/>
      <c r="CW42" s="252"/>
      <c r="CX42" s="252"/>
      <c r="CY42" s="252"/>
      <c r="CZ42" s="252"/>
      <c r="DA42" s="252"/>
      <c r="DB42" s="252"/>
      <c r="DC42" s="252"/>
      <c r="DD42" s="252"/>
      <c r="DE42" s="252"/>
      <c r="DF42" s="252"/>
      <c r="DG42" s="252"/>
    </row>
    <row r="43" spans="2:111" s="24" customFormat="1" ht="23.25" customHeight="1" x14ac:dyDescent="0.25">
      <c r="B43" s="273"/>
      <c r="C43" s="800" t="s">
        <v>1161</v>
      </c>
      <c r="D43" s="800"/>
      <c r="E43" s="800"/>
      <c r="F43" s="800"/>
      <c r="G43" s="800"/>
      <c r="H43" s="765" t="s">
        <v>2120</v>
      </c>
      <c r="I43" s="765"/>
      <c r="J43" s="765"/>
      <c r="K43" s="765"/>
      <c r="L43" s="765"/>
      <c r="M43" s="765"/>
      <c r="N43" s="765"/>
      <c r="O43" s="765"/>
      <c r="P43" s="765"/>
      <c r="Q43" s="765"/>
      <c r="R43" s="765"/>
      <c r="S43" s="765"/>
      <c r="T43" s="765"/>
      <c r="U43" s="765"/>
      <c r="V43" s="765"/>
      <c r="W43" s="800" t="s">
        <v>151</v>
      </c>
      <c r="X43" s="800"/>
      <c r="Y43" s="800"/>
      <c r="Z43" s="800"/>
      <c r="AA43" s="800"/>
      <c r="AB43" s="800" t="s">
        <v>161</v>
      </c>
      <c r="AC43" s="800"/>
      <c r="AD43" s="800"/>
      <c r="AE43" s="800"/>
      <c r="AF43" s="800"/>
      <c r="AG43" s="800" t="s">
        <v>156</v>
      </c>
      <c r="AH43" s="800"/>
      <c r="AI43" s="800"/>
      <c r="AJ43" s="274"/>
      <c r="AL43" s="758"/>
      <c r="AM43" s="758"/>
      <c r="AN43" s="758"/>
      <c r="AO43" s="758"/>
      <c r="AP43" s="758"/>
      <c r="AQ43" s="758"/>
      <c r="AR43" s="758"/>
      <c r="AS43" s="758"/>
      <c r="AT43" s="758"/>
      <c r="AU43" s="758"/>
      <c r="AV43" s="758"/>
      <c r="AW43" s="758"/>
      <c r="AX43" s="758"/>
      <c r="AY43" s="758"/>
      <c r="AZ43" s="758"/>
      <c r="BA43" s="758"/>
      <c r="BB43" s="758"/>
      <c r="BC43" s="252"/>
      <c r="BD43" s="252"/>
      <c r="BE43" s="252"/>
      <c r="BF43" s="260"/>
      <c r="BH43" s="260"/>
    </row>
    <row r="44" spans="2:111" s="252" customFormat="1" ht="20.100000000000001" customHeight="1" x14ac:dyDescent="0.25">
      <c r="B44" s="275"/>
      <c r="C44" s="867" t="str">
        <f>IF('TELA 3'!C8="","",'TELA 3'!C8)</f>
        <v/>
      </c>
      <c r="D44" s="868"/>
      <c r="E44" s="868"/>
      <c r="F44" s="868"/>
      <c r="G44" s="869"/>
      <c r="H44" s="798"/>
      <c r="I44" s="798"/>
      <c r="J44" s="798"/>
      <c r="K44" s="798"/>
      <c r="L44" s="798"/>
      <c r="M44" s="798"/>
      <c r="N44" s="798"/>
      <c r="O44" s="798"/>
      <c r="P44" s="798"/>
      <c r="Q44" s="798"/>
      <c r="R44" s="798"/>
      <c r="S44" s="798"/>
      <c r="T44" s="798"/>
      <c r="U44" s="798"/>
      <c r="V44" s="798"/>
      <c r="W44" s="754" t="str">
        <f>'TELA 3'!T$8</f>
        <v>-</v>
      </c>
      <c r="X44" s="754"/>
      <c r="Y44" s="754"/>
      <c r="Z44" s="754"/>
      <c r="AA44" s="754"/>
      <c r="AB44" s="810" t="str">
        <f>IF('TELA 3'!Y$8="","",'TELA 3'!Y$8)</f>
        <v/>
      </c>
      <c r="AC44" s="810"/>
      <c r="AD44" s="810"/>
      <c r="AE44" s="810"/>
      <c r="AF44" s="810"/>
      <c r="AG44" s="754" t="str">
        <f>'TELA 3'!$AC$8</f>
        <v>-</v>
      </c>
      <c r="AH44" s="754"/>
      <c r="AI44" s="754"/>
      <c r="AJ44" s="276"/>
      <c r="AL44" s="758"/>
      <c r="AM44" s="758"/>
      <c r="AN44" s="758"/>
      <c r="AO44" s="758"/>
      <c r="AP44" s="758"/>
      <c r="AQ44" s="758"/>
      <c r="AR44" s="758"/>
      <c r="AS44" s="758"/>
      <c r="AT44" s="758"/>
      <c r="AU44" s="758"/>
      <c r="AV44" s="758"/>
      <c r="AW44" s="758"/>
      <c r="AX44" s="758"/>
      <c r="AY44" s="758"/>
      <c r="AZ44" s="758"/>
      <c r="BA44" s="758"/>
      <c r="BB44" s="758"/>
      <c r="BC44" s="24"/>
      <c r="BD44" s="24"/>
      <c r="BE44" s="24"/>
      <c r="BF44" s="24"/>
      <c r="BG44" s="24"/>
      <c r="BH44" s="24"/>
      <c r="BI44" s="24"/>
      <c r="BJ44" s="24"/>
      <c r="BK44" s="24"/>
      <c r="BL44" s="24"/>
      <c r="BM44" s="24"/>
      <c r="BN44" s="24"/>
      <c r="BO44" s="24"/>
      <c r="BP44" s="24"/>
      <c r="BQ44" s="24"/>
      <c r="BR44" s="24"/>
      <c r="BS44" s="24"/>
      <c r="BT44" s="24"/>
    </row>
    <row r="45" spans="2:111" s="252" customFormat="1" ht="20.100000000000001" customHeight="1" x14ac:dyDescent="0.25">
      <c r="B45" s="275"/>
      <c r="C45" s="870"/>
      <c r="D45" s="871"/>
      <c r="E45" s="871"/>
      <c r="F45" s="871"/>
      <c r="G45" s="872"/>
      <c r="H45" s="798"/>
      <c r="I45" s="798"/>
      <c r="J45" s="798"/>
      <c r="K45" s="798"/>
      <c r="L45" s="798"/>
      <c r="M45" s="798"/>
      <c r="N45" s="798"/>
      <c r="O45" s="798"/>
      <c r="P45" s="798"/>
      <c r="Q45" s="798"/>
      <c r="R45" s="798"/>
      <c r="S45" s="798"/>
      <c r="T45" s="798"/>
      <c r="U45" s="798"/>
      <c r="V45" s="798"/>
      <c r="W45" s="873" t="str">
        <f>'TELA 3'!$T$9</f>
        <v>-</v>
      </c>
      <c r="X45" s="874"/>
      <c r="Y45" s="874"/>
      <c r="Z45" s="874"/>
      <c r="AA45" s="875"/>
      <c r="AB45" s="810" t="str">
        <f>IF('TELA 3'!$Y$9="","",'TELA 3'!$Y$9)</f>
        <v/>
      </c>
      <c r="AC45" s="810"/>
      <c r="AD45" s="810"/>
      <c r="AE45" s="810"/>
      <c r="AF45" s="810"/>
      <c r="AG45" s="873" t="str">
        <f>'TELA 3'!$AC$9</f>
        <v>-</v>
      </c>
      <c r="AH45" s="874"/>
      <c r="AI45" s="875"/>
      <c r="AJ45" s="276"/>
      <c r="AP45" s="260"/>
      <c r="AT45" s="260"/>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row>
    <row r="46" spans="2:111" s="252" customFormat="1" ht="20.100000000000001" customHeight="1" x14ac:dyDescent="0.25">
      <c r="B46" s="275"/>
      <c r="C46" s="867" t="str">
        <f>IF('TELA 3'!C10="","",'TELA 3'!C10)</f>
        <v/>
      </c>
      <c r="D46" s="868"/>
      <c r="E46" s="868"/>
      <c r="F46" s="868"/>
      <c r="G46" s="869"/>
      <c r="H46" s="798"/>
      <c r="I46" s="798"/>
      <c r="J46" s="798"/>
      <c r="K46" s="798"/>
      <c r="L46" s="798"/>
      <c r="M46" s="798"/>
      <c r="N46" s="798"/>
      <c r="O46" s="798"/>
      <c r="P46" s="798"/>
      <c r="Q46" s="798"/>
      <c r="R46" s="798"/>
      <c r="S46" s="798"/>
      <c r="T46" s="798"/>
      <c r="U46" s="798"/>
      <c r="V46" s="798"/>
      <c r="W46" s="873" t="str">
        <f>'TELA 3'!T10</f>
        <v>-</v>
      </c>
      <c r="X46" s="874"/>
      <c r="Y46" s="874"/>
      <c r="Z46" s="874"/>
      <c r="AA46" s="875"/>
      <c r="AB46" s="810" t="str">
        <f>IF('TELA 3'!Y10="","",'TELA 3'!Y10)</f>
        <v/>
      </c>
      <c r="AC46" s="810"/>
      <c r="AD46" s="810"/>
      <c r="AE46" s="810"/>
      <c r="AF46" s="810"/>
      <c r="AG46" s="873" t="str">
        <f>'TELA 3'!AC10</f>
        <v>-</v>
      </c>
      <c r="AH46" s="874"/>
      <c r="AI46" s="875"/>
      <c r="AJ46" s="276"/>
      <c r="AP46" s="260"/>
      <c r="AT46" s="260"/>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row>
    <row r="47" spans="2:111" s="252" customFormat="1" ht="20.100000000000001" customHeight="1" x14ac:dyDescent="0.25">
      <c r="B47" s="275"/>
      <c r="C47" s="870"/>
      <c r="D47" s="871"/>
      <c r="E47" s="871"/>
      <c r="F47" s="871"/>
      <c r="G47" s="872"/>
      <c r="H47" s="798"/>
      <c r="I47" s="798"/>
      <c r="J47" s="798"/>
      <c r="K47" s="798"/>
      <c r="L47" s="798"/>
      <c r="M47" s="798"/>
      <c r="N47" s="798"/>
      <c r="O47" s="798"/>
      <c r="P47" s="798"/>
      <c r="Q47" s="798"/>
      <c r="R47" s="798"/>
      <c r="S47" s="798"/>
      <c r="T47" s="798"/>
      <c r="U47" s="798"/>
      <c r="V47" s="798"/>
      <c r="W47" s="873" t="str">
        <f>'TELA 3'!T11</f>
        <v>-</v>
      </c>
      <c r="X47" s="874"/>
      <c r="Y47" s="874"/>
      <c r="Z47" s="874"/>
      <c r="AA47" s="875"/>
      <c r="AB47" s="810" t="str">
        <f>IF('TELA 3'!Y11="","",'TELA 3'!Y11)</f>
        <v/>
      </c>
      <c r="AC47" s="810"/>
      <c r="AD47" s="810"/>
      <c r="AE47" s="810"/>
      <c r="AF47" s="810"/>
      <c r="AG47" s="873" t="str">
        <f>'TELA 3'!AC11</f>
        <v>-</v>
      </c>
      <c r="AH47" s="874"/>
      <c r="AI47" s="875"/>
      <c r="AJ47" s="276"/>
      <c r="AP47" s="260"/>
      <c r="AT47" s="260"/>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row>
    <row r="48" spans="2:111" s="252" customFormat="1" ht="20.100000000000001" customHeight="1" x14ac:dyDescent="0.25">
      <c r="B48" s="275"/>
      <c r="C48" s="867" t="str">
        <f>IF('TELA 3'!C12="","",'TELA 3'!C12)</f>
        <v/>
      </c>
      <c r="D48" s="868"/>
      <c r="E48" s="868"/>
      <c r="F48" s="868"/>
      <c r="G48" s="869"/>
      <c r="H48" s="798"/>
      <c r="I48" s="798"/>
      <c r="J48" s="798"/>
      <c r="K48" s="798"/>
      <c r="L48" s="798"/>
      <c r="M48" s="798"/>
      <c r="N48" s="798"/>
      <c r="O48" s="798"/>
      <c r="P48" s="798"/>
      <c r="Q48" s="798"/>
      <c r="R48" s="798"/>
      <c r="S48" s="798"/>
      <c r="T48" s="798"/>
      <c r="U48" s="798"/>
      <c r="V48" s="798"/>
      <c r="W48" s="873" t="str">
        <f>'TELA 3'!T12</f>
        <v>-</v>
      </c>
      <c r="X48" s="874"/>
      <c r="Y48" s="874"/>
      <c r="Z48" s="874"/>
      <c r="AA48" s="875"/>
      <c r="AB48" s="810" t="str">
        <f>IF('TELA 3'!Y12="","",'TELA 3'!Y12)</f>
        <v/>
      </c>
      <c r="AC48" s="810"/>
      <c r="AD48" s="810"/>
      <c r="AE48" s="810"/>
      <c r="AF48" s="810"/>
      <c r="AG48" s="873" t="str">
        <f>'TELA 3'!AC12</f>
        <v>-</v>
      </c>
      <c r="AH48" s="874"/>
      <c r="AI48" s="875"/>
      <c r="AJ48" s="276"/>
      <c r="AP48" s="260"/>
      <c r="AT48" s="260"/>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row>
    <row r="49" spans="2:71" s="252" customFormat="1" ht="20.100000000000001" customHeight="1" x14ac:dyDescent="0.25">
      <c r="B49" s="275"/>
      <c r="C49" s="870"/>
      <c r="D49" s="871"/>
      <c r="E49" s="871"/>
      <c r="F49" s="871"/>
      <c r="G49" s="872"/>
      <c r="H49" s="798"/>
      <c r="I49" s="798"/>
      <c r="J49" s="798"/>
      <c r="K49" s="798"/>
      <c r="L49" s="798"/>
      <c r="M49" s="798"/>
      <c r="N49" s="798"/>
      <c r="O49" s="798"/>
      <c r="P49" s="798"/>
      <c r="Q49" s="798"/>
      <c r="R49" s="798"/>
      <c r="S49" s="798"/>
      <c r="T49" s="798"/>
      <c r="U49" s="798"/>
      <c r="V49" s="798"/>
      <c r="W49" s="873" t="str">
        <f>'TELA 3'!T13</f>
        <v>-</v>
      </c>
      <c r="X49" s="874"/>
      <c r="Y49" s="874"/>
      <c r="Z49" s="874"/>
      <c r="AA49" s="875"/>
      <c r="AB49" s="810" t="str">
        <f>IF('TELA 3'!Y13="","",'TELA 3'!Y13)</f>
        <v/>
      </c>
      <c r="AC49" s="810"/>
      <c r="AD49" s="810"/>
      <c r="AE49" s="810"/>
      <c r="AF49" s="810"/>
      <c r="AG49" s="873" t="str">
        <f>'TELA 3'!AC13</f>
        <v>-</v>
      </c>
      <c r="AH49" s="874"/>
      <c r="AI49" s="875"/>
      <c r="AJ49" s="276"/>
      <c r="AP49" s="260"/>
      <c r="AT49" s="260"/>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row>
    <row r="50" spans="2:71" s="252" customFormat="1" ht="20.100000000000001" customHeight="1" x14ac:dyDescent="0.25">
      <c r="B50" s="275"/>
      <c r="C50" s="867" t="str">
        <f>IF('TELA 3'!C14="","",'TELA 3'!C14)</f>
        <v/>
      </c>
      <c r="D50" s="868"/>
      <c r="E50" s="868"/>
      <c r="F50" s="868"/>
      <c r="G50" s="869"/>
      <c r="H50" s="798"/>
      <c r="I50" s="798"/>
      <c r="J50" s="798"/>
      <c r="K50" s="798"/>
      <c r="L50" s="798"/>
      <c r="M50" s="798"/>
      <c r="N50" s="798"/>
      <c r="O50" s="798"/>
      <c r="P50" s="798"/>
      <c r="Q50" s="798"/>
      <c r="R50" s="798"/>
      <c r="S50" s="798"/>
      <c r="T50" s="798"/>
      <c r="U50" s="798"/>
      <c r="V50" s="798"/>
      <c r="W50" s="873" t="str">
        <f>'TELA 3'!T14</f>
        <v>-</v>
      </c>
      <c r="X50" s="874"/>
      <c r="Y50" s="874"/>
      <c r="Z50" s="874"/>
      <c r="AA50" s="875"/>
      <c r="AB50" s="810" t="str">
        <f>IF('TELA 3'!Y14="","",'TELA 3'!Y14)</f>
        <v/>
      </c>
      <c r="AC50" s="810"/>
      <c r="AD50" s="810"/>
      <c r="AE50" s="810"/>
      <c r="AF50" s="810"/>
      <c r="AG50" s="873" t="str">
        <f>'TELA 3'!AC14</f>
        <v>-</v>
      </c>
      <c r="AH50" s="874"/>
      <c r="AI50" s="875"/>
      <c r="AJ50" s="276"/>
      <c r="AP50" s="260"/>
      <c r="AT50" s="260"/>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row>
    <row r="51" spans="2:71" s="252" customFormat="1" ht="20.100000000000001" customHeight="1" x14ac:dyDescent="0.25">
      <c r="B51" s="275"/>
      <c r="C51" s="870"/>
      <c r="D51" s="871"/>
      <c r="E51" s="871"/>
      <c r="F51" s="871"/>
      <c r="G51" s="872"/>
      <c r="H51" s="798"/>
      <c r="I51" s="798"/>
      <c r="J51" s="798"/>
      <c r="K51" s="798"/>
      <c r="L51" s="798"/>
      <c r="M51" s="798"/>
      <c r="N51" s="798"/>
      <c r="O51" s="798"/>
      <c r="P51" s="798"/>
      <c r="Q51" s="798"/>
      <c r="R51" s="798"/>
      <c r="S51" s="798"/>
      <c r="T51" s="798"/>
      <c r="U51" s="798"/>
      <c r="V51" s="798"/>
      <c r="W51" s="873" t="str">
        <f>'TELA 3'!T15</f>
        <v>-</v>
      </c>
      <c r="X51" s="874"/>
      <c r="Y51" s="874"/>
      <c r="Z51" s="874"/>
      <c r="AA51" s="875"/>
      <c r="AB51" s="810" t="str">
        <f>IF('TELA 3'!Y15="","",'TELA 3'!Y15)</f>
        <v/>
      </c>
      <c r="AC51" s="810"/>
      <c r="AD51" s="810"/>
      <c r="AE51" s="810"/>
      <c r="AF51" s="810"/>
      <c r="AG51" s="873" t="str">
        <f>'TELA 3'!AC15</f>
        <v>-</v>
      </c>
      <c r="AH51" s="874"/>
      <c r="AI51" s="875"/>
      <c r="AJ51" s="276"/>
      <c r="AP51" s="260"/>
      <c r="AT51" s="260"/>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row>
    <row r="52" spans="2:71" s="252" customFormat="1" ht="20.100000000000001" customHeight="1" x14ac:dyDescent="0.25">
      <c r="B52" s="275"/>
      <c r="C52" s="867" t="str">
        <f>IF('TELA 3'!C16="","",'TELA 3'!C16)</f>
        <v/>
      </c>
      <c r="D52" s="868"/>
      <c r="E52" s="868"/>
      <c r="F52" s="868"/>
      <c r="G52" s="869"/>
      <c r="H52" s="798"/>
      <c r="I52" s="798"/>
      <c r="J52" s="798"/>
      <c r="K52" s="798"/>
      <c r="L52" s="798"/>
      <c r="M52" s="798"/>
      <c r="N52" s="798"/>
      <c r="O52" s="798"/>
      <c r="P52" s="798"/>
      <c r="Q52" s="798"/>
      <c r="R52" s="798"/>
      <c r="S52" s="798"/>
      <c r="T52" s="798"/>
      <c r="U52" s="798"/>
      <c r="V52" s="798"/>
      <c r="W52" s="873" t="str">
        <f>'TELA 3'!T16</f>
        <v>-</v>
      </c>
      <c r="X52" s="874"/>
      <c r="Y52" s="874"/>
      <c r="Z52" s="874"/>
      <c r="AA52" s="875"/>
      <c r="AB52" s="810" t="str">
        <f>IF('TELA 3'!Y16="","",'TELA 3'!Y16)</f>
        <v/>
      </c>
      <c r="AC52" s="810"/>
      <c r="AD52" s="810"/>
      <c r="AE52" s="810"/>
      <c r="AF52" s="810"/>
      <c r="AG52" s="873" t="str">
        <f>'TELA 3'!AC16</f>
        <v>-</v>
      </c>
      <c r="AH52" s="874"/>
      <c r="AI52" s="875"/>
      <c r="AJ52" s="276"/>
      <c r="AP52" s="260"/>
      <c r="AT52" s="260"/>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row>
    <row r="53" spans="2:71" s="252" customFormat="1" ht="20.100000000000001" customHeight="1" x14ac:dyDescent="0.25">
      <c r="B53" s="275"/>
      <c r="C53" s="870"/>
      <c r="D53" s="871"/>
      <c r="E53" s="871"/>
      <c r="F53" s="871"/>
      <c r="G53" s="872"/>
      <c r="H53" s="798"/>
      <c r="I53" s="798"/>
      <c r="J53" s="798"/>
      <c r="K53" s="798"/>
      <c r="L53" s="798"/>
      <c r="M53" s="798"/>
      <c r="N53" s="798"/>
      <c r="O53" s="798"/>
      <c r="P53" s="798"/>
      <c r="Q53" s="798"/>
      <c r="R53" s="798"/>
      <c r="S53" s="798"/>
      <c r="T53" s="798"/>
      <c r="U53" s="798"/>
      <c r="V53" s="798"/>
      <c r="W53" s="873" t="str">
        <f>'TELA 3'!T17</f>
        <v>-</v>
      </c>
      <c r="X53" s="874"/>
      <c r="Y53" s="874"/>
      <c r="Z53" s="874"/>
      <c r="AA53" s="875"/>
      <c r="AB53" s="810" t="str">
        <f>IF('TELA 3'!Y17="","",'TELA 3'!Y17)</f>
        <v/>
      </c>
      <c r="AC53" s="810"/>
      <c r="AD53" s="810"/>
      <c r="AE53" s="810"/>
      <c r="AF53" s="810"/>
      <c r="AG53" s="873" t="str">
        <f>'TELA 3'!AC17</f>
        <v>-</v>
      </c>
      <c r="AH53" s="874"/>
      <c r="AI53" s="875"/>
      <c r="AJ53" s="276"/>
      <c r="AP53" s="260"/>
      <c r="AT53" s="260"/>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row>
    <row r="54" spans="2:71" s="252" customFormat="1" ht="5.0999999999999996" customHeight="1" x14ac:dyDescent="0.25">
      <c r="B54" s="275"/>
      <c r="C54" s="277"/>
      <c r="D54" s="277"/>
      <c r="E54" s="277"/>
      <c r="F54" s="277"/>
      <c r="G54" s="277"/>
      <c r="H54" s="278"/>
      <c r="I54" s="278"/>
      <c r="J54" s="278"/>
      <c r="K54" s="278"/>
      <c r="L54" s="278"/>
      <c r="M54" s="278"/>
      <c r="N54" s="278"/>
      <c r="O54" s="278"/>
      <c r="P54" s="278"/>
      <c r="Q54" s="278"/>
      <c r="R54" s="278"/>
      <c r="S54" s="278"/>
      <c r="T54" s="278"/>
      <c r="U54" s="278"/>
      <c r="V54" s="277"/>
      <c r="W54" s="277"/>
      <c r="X54" s="277"/>
      <c r="Y54" s="277"/>
      <c r="Z54" s="277"/>
      <c r="AA54" s="279"/>
      <c r="AB54" s="279"/>
      <c r="AC54" s="279"/>
      <c r="AD54" s="279"/>
      <c r="AE54" s="277"/>
      <c r="AF54" s="277"/>
      <c r="AG54" s="277"/>
      <c r="AH54" s="277"/>
      <c r="AI54" s="277"/>
      <c r="AJ54" s="276"/>
      <c r="AP54" s="260"/>
      <c r="AT54" s="260"/>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row>
    <row r="55" spans="2:71" s="252" customFormat="1" ht="15" customHeight="1" x14ac:dyDescent="0.25">
      <c r="B55" s="275"/>
      <c r="C55" s="429" t="s">
        <v>2184</v>
      </c>
      <c r="D55" s="277"/>
      <c r="E55" s="277"/>
      <c r="F55" s="277"/>
      <c r="G55" s="277"/>
      <c r="H55" s="278"/>
      <c r="I55" s="278"/>
      <c r="J55" s="278"/>
      <c r="K55" s="278"/>
      <c r="L55" s="278"/>
      <c r="M55" s="278"/>
      <c r="N55" s="278"/>
      <c r="O55" s="278"/>
      <c r="P55" s="278"/>
      <c r="Q55" s="278"/>
      <c r="R55" s="278"/>
      <c r="S55" s="278"/>
      <c r="T55" s="278"/>
      <c r="U55" s="278"/>
      <c r="V55" s="277"/>
      <c r="W55" s="460"/>
      <c r="X55" s="259" t="s">
        <v>196</v>
      </c>
      <c r="Y55" s="259"/>
      <c r="Z55" s="460"/>
      <c r="AA55" s="819" t="s">
        <v>2310</v>
      </c>
      <c r="AB55" s="820"/>
      <c r="AC55" s="820"/>
      <c r="AD55" s="820"/>
      <c r="AE55" s="820"/>
      <c r="AF55" s="820"/>
      <c r="AG55" s="820"/>
      <c r="AH55" s="820"/>
      <c r="AI55" s="820"/>
      <c r="AJ55" s="276"/>
      <c r="AP55" s="260"/>
      <c r="AT55" s="260"/>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row>
    <row r="56" spans="2:71" s="252" customFormat="1" ht="5.0999999999999996" customHeight="1" thickBot="1" x14ac:dyDescent="0.3">
      <c r="B56" s="275"/>
      <c r="C56" s="277"/>
      <c r="D56" s="277"/>
      <c r="E56" s="277"/>
      <c r="F56" s="277"/>
      <c r="G56" s="277"/>
      <c r="H56" s="278"/>
      <c r="I56" s="278"/>
      <c r="J56" s="278"/>
      <c r="K56" s="278"/>
      <c r="L56" s="278"/>
      <c r="M56" s="278"/>
      <c r="N56" s="278"/>
      <c r="O56" s="278"/>
      <c r="P56" s="278"/>
      <c r="Q56" s="278"/>
      <c r="R56" s="278"/>
      <c r="S56" s="278"/>
      <c r="T56" s="278"/>
      <c r="U56" s="278"/>
      <c r="V56" s="282"/>
      <c r="W56" s="282"/>
      <c r="X56" s="282"/>
      <c r="Y56" s="282"/>
      <c r="Z56" s="282"/>
      <c r="AA56" s="315"/>
      <c r="AB56" s="315"/>
      <c r="AC56" s="315"/>
      <c r="AD56" s="315"/>
      <c r="AE56" s="282"/>
      <c r="AF56" s="282"/>
      <c r="AG56" s="282"/>
      <c r="AH56" s="282"/>
      <c r="AI56" s="282"/>
      <c r="AJ56" s="276"/>
      <c r="AP56" s="260"/>
      <c r="AT56" s="260"/>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2:71" s="252" customFormat="1" ht="15" customHeight="1" thickBot="1" x14ac:dyDescent="0.3">
      <c r="B57" s="275"/>
      <c r="C57" s="836" t="s">
        <v>1944</v>
      </c>
      <c r="D57" s="836"/>
      <c r="E57" s="836"/>
      <c r="F57" s="836"/>
      <c r="G57" s="836"/>
      <c r="H57" s="836"/>
      <c r="I57" s="836"/>
      <c r="J57" s="836"/>
      <c r="K57" s="836"/>
      <c r="L57" s="836"/>
      <c r="M57" s="836"/>
      <c r="N57" s="836"/>
      <c r="O57" s="836"/>
      <c r="P57" s="836"/>
      <c r="Q57" s="836"/>
      <c r="R57" s="836"/>
      <c r="S57" s="836"/>
      <c r="T57" s="836"/>
      <c r="U57" s="880"/>
      <c r="V57" s="783" t="str">
        <f>'TELA 3'!N19</f>
        <v/>
      </c>
      <c r="W57" s="784"/>
      <c r="X57" s="784"/>
      <c r="Y57" s="784"/>
      <c r="Z57" s="784"/>
      <c r="AA57" s="784"/>
      <c r="AB57" s="784"/>
      <c r="AC57" s="784"/>
      <c r="AD57" s="784"/>
      <c r="AE57" s="784"/>
      <c r="AF57" s="784"/>
      <c r="AG57" s="784"/>
      <c r="AH57" s="784"/>
      <c r="AI57" s="785"/>
      <c r="AJ57" s="323"/>
      <c r="AP57" s="260"/>
      <c r="AT57" s="260"/>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row>
    <row r="58" spans="2:71" s="252" customFormat="1" ht="15" customHeight="1" x14ac:dyDescent="0.25">
      <c r="B58" s="284"/>
      <c r="C58" s="881" t="s">
        <v>1945</v>
      </c>
      <c r="D58" s="881"/>
      <c r="E58" s="881"/>
      <c r="F58" s="881"/>
      <c r="G58" s="881"/>
      <c r="H58" s="881"/>
      <c r="I58" s="881"/>
      <c r="J58" s="881"/>
      <c r="K58" s="881"/>
      <c r="L58" s="881"/>
      <c r="M58" s="881"/>
      <c r="N58" s="881"/>
      <c r="O58" s="881"/>
      <c r="P58" s="881"/>
      <c r="Q58" s="881"/>
      <c r="R58" s="881"/>
      <c r="S58" s="881"/>
      <c r="T58" s="881"/>
      <c r="U58" s="881"/>
      <c r="V58" s="881"/>
      <c r="W58" s="881"/>
      <c r="X58" s="881"/>
      <c r="Y58" s="881"/>
      <c r="Z58" s="881"/>
      <c r="AA58" s="881"/>
      <c r="AB58" s="881"/>
      <c r="AC58" s="881"/>
      <c r="AD58" s="881"/>
      <c r="AE58" s="881"/>
      <c r="AF58" s="881"/>
      <c r="AG58" s="881"/>
      <c r="AH58" s="881"/>
      <c r="AI58" s="881"/>
      <c r="AJ58" s="286"/>
      <c r="AP58" s="260"/>
      <c r="AT58" s="260"/>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row>
    <row r="59" spans="2:71" s="252" customFormat="1" ht="5.0999999999999996" customHeight="1" x14ac:dyDescent="0.25">
      <c r="B59" s="275"/>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276"/>
      <c r="AP59" s="260"/>
      <c r="AT59" s="260"/>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row>
    <row r="60" spans="2:71" s="301" customFormat="1" ht="24.95" customHeight="1" x14ac:dyDescent="0.25">
      <c r="B60" s="316"/>
      <c r="C60" s="793" t="s">
        <v>1157</v>
      </c>
      <c r="D60" s="793"/>
      <c r="E60" s="793"/>
      <c r="F60" s="793"/>
      <c r="G60" s="793"/>
      <c r="H60" s="793"/>
      <c r="I60" s="793"/>
      <c r="J60" s="794" t="s">
        <v>2381</v>
      </c>
      <c r="K60" s="794"/>
      <c r="L60" s="794"/>
      <c r="M60" s="794"/>
      <c r="N60" s="794"/>
      <c r="O60" s="794"/>
      <c r="P60" s="793" t="s">
        <v>1159</v>
      </c>
      <c r="Q60" s="793"/>
      <c r="R60" s="793"/>
      <c r="S60" s="793"/>
      <c r="T60" s="793"/>
      <c r="U60" s="793"/>
      <c r="V60" s="793" t="s">
        <v>1930</v>
      </c>
      <c r="W60" s="793"/>
      <c r="X60" s="793"/>
      <c r="Y60" s="793"/>
      <c r="Z60" s="793"/>
      <c r="AA60" s="793"/>
      <c r="AB60" s="794" t="s">
        <v>2185</v>
      </c>
      <c r="AC60" s="794"/>
      <c r="AD60" s="794"/>
      <c r="AE60" s="794"/>
      <c r="AF60" s="794"/>
      <c r="AG60" s="794"/>
      <c r="AH60" s="794"/>
      <c r="AI60" s="794"/>
      <c r="AJ60" s="317"/>
      <c r="AV60" s="116"/>
      <c r="AW60" s="116"/>
      <c r="AX60" s="116"/>
      <c r="AY60" s="116"/>
      <c r="AZ60" s="116"/>
      <c r="BA60" s="116"/>
      <c r="BB60" s="116"/>
      <c r="BC60" s="116"/>
    </row>
    <row r="61" spans="2:71" s="301" customFormat="1" ht="15" customHeight="1" x14ac:dyDescent="0.25">
      <c r="B61" s="316"/>
      <c r="C61" s="866"/>
      <c r="D61" s="866"/>
      <c r="E61" s="866"/>
      <c r="F61" s="866"/>
      <c r="G61" s="866"/>
      <c r="H61" s="866"/>
      <c r="I61" s="866"/>
      <c r="J61" s="866"/>
      <c r="K61" s="866"/>
      <c r="L61" s="866"/>
      <c r="M61" s="866"/>
      <c r="N61" s="866"/>
      <c r="O61" s="866"/>
      <c r="P61" s="866"/>
      <c r="Q61" s="866"/>
      <c r="R61" s="866"/>
      <c r="S61" s="866"/>
      <c r="T61" s="866"/>
      <c r="U61" s="866"/>
      <c r="V61" s="866"/>
      <c r="W61" s="866"/>
      <c r="X61" s="866"/>
      <c r="Y61" s="866"/>
      <c r="Z61" s="866"/>
      <c r="AA61" s="866"/>
      <c r="AB61" s="876"/>
      <c r="AC61" s="876"/>
      <c r="AD61" s="876"/>
      <c r="AE61" s="876"/>
      <c r="AF61" s="876"/>
      <c r="AG61" s="876"/>
      <c r="AH61" s="876"/>
      <c r="AI61" s="876"/>
      <c r="AJ61" s="317"/>
      <c r="AV61" s="116"/>
      <c r="AW61" s="116"/>
      <c r="AX61" s="116"/>
      <c r="AY61" s="116"/>
      <c r="AZ61" s="116"/>
      <c r="BA61" s="116"/>
      <c r="BB61" s="116"/>
      <c r="BC61" s="116"/>
    </row>
    <row r="62" spans="2:71" s="301" customFormat="1" ht="15" customHeight="1" x14ac:dyDescent="0.25">
      <c r="B62" s="316"/>
      <c r="C62" s="866"/>
      <c r="D62" s="866"/>
      <c r="E62" s="866"/>
      <c r="F62" s="866"/>
      <c r="G62" s="866"/>
      <c r="H62" s="866"/>
      <c r="I62" s="866"/>
      <c r="J62" s="866"/>
      <c r="K62" s="866"/>
      <c r="L62" s="866"/>
      <c r="M62" s="866"/>
      <c r="N62" s="866"/>
      <c r="O62" s="866"/>
      <c r="P62" s="866"/>
      <c r="Q62" s="866"/>
      <c r="R62" s="866"/>
      <c r="S62" s="866"/>
      <c r="T62" s="866"/>
      <c r="U62" s="866"/>
      <c r="V62" s="866"/>
      <c r="W62" s="866"/>
      <c r="X62" s="866"/>
      <c r="Y62" s="866"/>
      <c r="Z62" s="866"/>
      <c r="AA62" s="866"/>
      <c r="AB62" s="876"/>
      <c r="AC62" s="876"/>
      <c r="AD62" s="876"/>
      <c r="AE62" s="876"/>
      <c r="AF62" s="876"/>
      <c r="AG62" s="876"/>
      <c r="AH62" s="876"/>
      <c r="AI62" s="876"/>
      <c r="AJ62" s="317"/>
      <c r="AV62" s="116"/>
      <c r="AW62" s="116"/>
      <c r="AX62" s="116"/>
      <c r="AY62" s="116"/>
      <c r="AZ62" s="116"/>
      <c r="BA62" s="116"/>
      <c r="BB62" s="116"/>
      <c r="BC62" s="116"/>
    </row>
    <row r="63" spans="2:71" s="301" customFormat="1" ht="15" customHeight="1" x14ac:dyDescent="0.25">
      <c r="B63" s="316"/>
      <c r="C63" s="866"/>
      <c r="D63" s="866"/>
      <c r="E63" s="866"/>
      <c r="F63" s="866"/>
      <c r="G63" s="866"/>
      <c r="H63" s="866"/>
      <c r="I63" s="866"/>
      <c r="J63" s="866"/>
      <c r="K63" s="866"/>
      <c r="L63" s="866"/>
      <c r="M63" s="866"/>
      <c r="N63" s="866"/>
      <c r="O63" s="866"/>
      <c r="P63" s="866"/>
      <c r="Q63" s="866"/>
      <c r="R63" s="866"/>
      <c r="S63" s="866"/>
      <c r="T63" s="866"/>
      <c r="U63" s="866"/>
      <c r="V63" s="866"/>
      <c r="W63" s="866"/>
      <c r="X63" s="866"/>
      <c r="Y63" s="866"/>
      <c r="Z63" s="866"/>
      <c r="AA63" s="866"/>
      <c r="AB63" s="876"/>
      <c r="AC63" s="876"/>
      <c r="AD63" s="876"/>
      <c r="AE63" s="876"/>
      <c r="AF63" s="876"/>
      <c r="AG63" s="876"/>
      <c r="AH63" s="876"/>
      <c r="AI63" s="876"/>
      <c r="AJ63" s="317"/>
      <c r="AV63" s="116"/>
      <c r="AW63" s="116"/>
      <c r="AX63" s="116"/>
      <c r="AY63" s="116"/>
      <c r="AZ63" s="116"/>
      <c r="BA63" s="116"/>
      <c r="BB63" s="116"/>
      <c r="BC63" s="116"/>
    </row>
    <row r="64" spans="2:71" s="301" customFormat="1" ht="15" customHeight="1" x14ac:dyDescent="0.25">
      <c r="B64" s="316"/>
      <c r="C64" s="866"/>
      <c r="D64" s="866"/>
      <c r="E64" s="866"/>
      <c r="F64" s="866"/>
      <c r="G64" s="866"/>
      <c r="H64" s="866"/>
      <c r="I64" s="866"/>
      <c r="J64" s="866"/>
      <c r="K64" s="866"/>
      <c r="L64" s="866"/>
      <c r="M64" s="866"/>
      <c r="N64" s="866"/>
      <c r="O64" s="866"/>
      <c r="P64" s="866"/>
      <c r="Q64" s="866"/>
      <c r="R64" s="866"/>
      <c r="S64" s="866"/>
      <c r="T64" s="866"/>
      <c r="U64" s="866"/>
      <c r="V64" s="866"/>
      <c r="W64" s="866"/>
      <c r="X64" s="866"/>
      <c r="Y64" s="866"/>
      <c r="Z64" s="866"/>
      <c r="AA64" s="866"/>
      <c r="AB64" s="876"/>
      <c r="AC64" s="876"/>
      <c r="AD64" s="876"/>
      <c r="AE64" s="876"/>
      <c r="AF64" s="876"/>
      <c r="AG64" s="876"/>
      <c r="AH64" s="876"/>
      <c r="AI64" s="876"/>
      <c r="AJ64" s="317"/>
      <c r="AV64" s="116"/>
      <c r="AW64" s="116"/>
      <c r="AX64" s="116"/>
      <c r="AY64" s="116"/>
      <c r="AZ64" s="116"/>
      <c r="BA64" s="116"/>
      <c r="BB64" s="116"/>
      <c r="BC64" s="116"/>
    </row>
    <row r="65" spans="2:55" s="301" customFormat="1" ht="15" customHeight="1" x14ac:dyDescent="0.25">
      <c r="B65" s="316"/>
      <c r="C65" s="866"/>
      <c r="D65" s="866"/>
      <c r="E65" s="866"/>
      <c r="F65" s="866"/>
      <c r="G65" s="866"/>
      <c r="H65" s="866"/>
      <c r="I65" s="866"/>
      <c r="J65" s="866"/>
      <c r="K65" s="866"/>
      <c r="L65" s="866"/>
      <c r="M65" s="866"/>
      <c r="N65" s="866"/>
      <c r="O65" s="866"/>
      <c r="P65" s="866"/>
      <c r="Q65" s="866"/>
      <c r="R65" s="866"/>
      <c r="S65" s="866"/>
      <c r="T65" s="866"/>
      <c r="U65" s="866"/>
      <c r="V65" s="866"/>
      <c r="W65" s="866"/>
      <c r="X65" s="866"/>
      <c r="Y65" s="866"/>
      <c r="Z65" s="866"/>
      <c r="AA65" s="866"/>
      <c r="AB65" s="876"/>
      <c r="AC65" s="876"/>
      <c r="AD65" s="876"/>
      <c r="AE65" s="876"/>
      <c r="AF65" s="876"/>
      <c r="AG65" s="876"/>
      <c r="AH65" s="876"/>
      <c r="AI65" s="876"/>
      <c r="AJ65" s="317"/>
      <c r="AV65" s="116"/>
      <c r="AW65" s="116"/>
      <c r="AX65" s="116"/>
      <c r="AY65" s="116"/>
      <c r="AZ65" s="116"/>
      <c r="BA65" s="116"/>
      <c r="BB65" s="116"/>
      <c r="BC65" s="116"/>
    </row>
    <row r="66" spans="2:55" s="301" customFormat="1" ht="15" customHeight="1" x14ac:dyDescent="0.25">
      <c r="B66" s="316"/>
      <c r="C66" s="866"/>
      <c r="D66" s="866"/>
      <c r="E66" s="866"/>
      <c r="F66" s="866"/>
      <c r="G66" s="866"/>
      <c r="H66" s="866"/>
      <c r="I66" s="866"/>
      <c r="J66" s="866"/>
      <c r="K66" s="866"/>
      <c r="L66" s="866"/>
      <c r="M66" s="866"/>
      <c r="N66" s="866"/>
      <c r="O66" s="866"/>
      <c r="P66" s="866"/>
      <c r="Q66" s="866"/>
      <c r="R66" s="866"/>
      <c r="S66" s="866"/>
      <c r="T66" s="866"/>
      <c r="U66" s="866"/>
      <c r="V66" s="866"/>
      <c r="W66" s="866"/>
      <c r="X66" s="866"/>
      <c r="Y66" s="866"/>
      <c r="Z66" s="866"/>
      <c r="AA66" s="866"/>
      <c r="AB66" s="876"/>
      <c r="AC66" s="876"/>
      <c r="AD66" s="876"/>
      <c r="AE66" s="876"/>
      <c r="AF66" s="876"/>
      <c r="AG66" s="876"/>
      <c r="AH66" s="876"/>
      <c r="AI66" s="876"/>
      <c r="AJ66" s="317"/>
      <c r="AV66" s="116"/>
      <c r="AW66" s="116"/>
      <c r="AX66" s="116"/>
      <c r="AY66" s="116"/>
      <c r="AZ66" s="116"/>
      <c r="BA66" s="116"/>
      <c r="BB66" s="116"/>
      <c r="BC66" s="116"/>
    </row>
    <row r="67" spans="2:55" s="301" customFormat="1" ht="5.0999999999999996" customHeight="1" x14ac:dyDescent="0.25">
      <c r="B67" s="316"/>
      <c r="C67" s="549"/>
      <c r="D67" s="290"/>
      <c r="E67" s="134"/>
      <c r="F67" s="134"/>
      <c r="G67" s="134"/>
      <c r="H67" s="134"/>
      <c r="I67" s="134"/>
      <c r="J67" s="549"/>
      <c r="K67" s="290"/>
      <c r="L67" s="134"/>
      <c r="M67" s="134"/>
      <c r="N67" s="134"/>
      <c r="O67" s="549"/>
      <c r="P67" s="133"/>
      <c r="Q67" s="269"/>
      <c r="R67" s="269"/>
      <c r="S67" s="134"/>
      <c r="T67" s="542"/>
      <c r="U67" s="542"/>
      <c r="V67" s="542"/>
      <c r="W67" s="542"/>
      <c r="X67" s="542"/>
      <c r="Y67" s="547"/>
      <c r="Z67" s="547"/>
      <c r="AA67" s="549"/>
      <c r="AB67" s="290"/>
      <c r="AC67" s="134"/>
      <c r="AD67" s="134"/>
      <c r="AE67" s="548"/>
      <c r="AF67" s="548"/>
      <c r="AG67" s="548"/>
      <c r="AH67" s="548"/>
      <c r="AI67" s="548"/>
      <c r="AJ67" s="317"/>
      <c r="AV67" s="116"/>
      <c r="AW67" s="116"/>
      <c r="AX67" s="116"/>
      <c r="AY67" s="116"/>
      <c r="AZ67" s="116"/>
      <c r="BA67" s="116"/>
      <c r="BB67" s="116"/>
      <c r="BC67" s="116"/>
    </row>
    <row r="68" spans="2:55" s="301" customFormat="1" ht="15" customHeight="1" x14ac:dyDescent="0.25">
      <c r="B68" s="316"/>
      <c r="C68" s="550" t="s">
        <v>2380</v>
      </c>
      <c r="D68" s="551"/>
      <c r="E68" s="551"/>
      <c r="F68" s="551"/>
      <c r="G68" s="551"/>
      <c r="H68" s="551"/>
      <c r="I68" s="551"/>
      <c r="J68" s="551"/>
      <c r="K68" s="551"/>
      <c r="L68" s="551"/>
      <c r="M68" s="551"/>
      <c r="N68" s="552"/>
      <c r="O68" s="553" t="s">
        <v>1925</v>
      </c>
      <c r="P68" s="252"/>
      <c r="Q68" s="252"/>
      <c r="R68" s="252"/>
      <c r="S68" s="252"/>
      <c r="T68" s="552"/>
      <c r="U68" s="553" t="s">
        <v>1163</v>
      </c>
      <c r="V68" s="252"/>
      <c r="W68" s="252"/>
      <c r="X68" s="252"/>
      <c r="Y68" s="552"/>
      <c r="Z68" s="242" t="s">
        <v>1926</v>
      </c>
      <c r="AA68" s="554"/>
      <c r="AB68" s="554"/>
      <c r="AC68" s="252"/>
      <c r="AD68" s="882"/>
      <c r="AE68" s="882"/>
      <c r="AF68" s="882"/>
      <c r="AG68" s="882"/>
      <c r="AH68" s="882"/>
      <c r="AI68" s="882"/>
      <c r="AJ68" s="317"/>
      <c r="AV68" s="116"/>
      <c r="AW68" s="116"/>
      <c r="AX68" s="116"/>
      <c r="AY68" s="116"/>
      <c r="AZ68" s="116"/>
      <c r="BA68" s="116"/>
      <c r="BB68" s="116"/>
      <c r="BC68" s="116"/>
    </row>
    <row r="69" spans="2:55" s="301" customFormat="1" ht="15" customHeight="1" x14ac:dyDescent="0.25">
      <c r="B69" s="316"/>
      <c r="N69" s="552"/>
      <c r="O69" s="553" t="s">
        <v>1923</v>
      </c>
      <c r="P69" s="252"/>
      <c r="Q69" s="252"/>
      <c r="Y69" s="551"/>
      <c r="Z69" s="551"/>
      <c r="AE69" s="555"/>
      <c r="AF69" s="555"/>
      <c r="AG69" s="555"/>
      <c r="AH69" s="555"/>
      <c r="AI69" s="555"/>
      <c r="AJ69" s="317"/>
      <c r="AV69" s="116"/>
      <c r="AW69" s="116"/>
      <c r="AX69" s="116"/>
      <c r="AY69" s="116"/>
      <c r="AZ69" s="116"/>
      <c r="BA69" s="116"/>
      <c r="BB69" s="116"/>
      <c r="BC69" s="116"/>
    </row>
    <row r="70" spans="2:55" s="252" customFormat="1" ht="5.0999999999999996" customHeight="1" x14ac:dyDescent="0.25">
      <c r="B70" s="275"/>
      <c r="C70" s="287"/>
      <c r="D70" s="287"/>
      <c r="E70" s="287"/>
      <c r="F70" s="287"/>
      <c r="G70" s="287"/>
      <c r="H70" s="287"/>
      <c r="I70" s="287"/>
      <c r="J70" s="288"/>
      <c r="K70" s="288"/>
      <c r="L70" s="288"/>
      <c r="M70" s="288"/>
      <c r="N70" s="288"/>
      <c r="O70" s="288"/>
      <c r="P70" s="288"/>
      <c r="Q70" s="288"/>
      <c r="R70" s="288"/>
      <c r="S70" s="288"/>
      <c r="T70" s="288"/>
      <c r="U70" s="288"/>
      <c r="V70" s="288"/>
      <c r="W70" s="288"/>
      <c r="X70" s="288"/>
      <c r="Y70" s="288"/>
      <c r="Z70" s="288"/>
      <c r="AA70" s="288"/>
      <c r="AB70" s="288"/>
      <c r="AC70" s="288"/>
      <c r="AD70" s="288"/>
      <c r="AE70" s="289"/>
      <c r="AF70" s="289"/>
      <c r="AG70" s="289"/>
      <c r="AH70" s="289"/>
      <c r="AI70" s="289"/>
      <c r="AJ70" s="276"/>
      <c r="AP70" s="260"/>
      <c r="AT70" s="260"/>
      <c r="AV70" s="24"/>
      <c r="AW70" s="24"/>
      <c r="AX70" s="24"/>
      <c r="AY70" s="24"/>
      <c r="AZ70" s="24"/>
      <c r="BA70" s="24"/>
      <c r="BB70" s="24"/>
      <c r="BC70" s="24"/>
    </row>
    <row r="71" spans="2:55" s="252" customFormat="1" ht="15" customHeight="1" x14ac:dyDescent="0.25">
      <c r="B71" s="275"/>
      <c r="C71" s="719" t="s">
        <v>2370</v>
      </c>
      <c r="D71" s="720"/>
      <c r="E71" s="720"/>
      <c r="F71" s="720"/>
      <c r="G71" s="720"/>
      <c r="H71" s="720"/>
      <c r="I71" s="720"/>
      <c r="J71" s="720"/>
      <c r="K71" s="720"/>
      <c r="L71" s="720"/>
      <c r="M71" s="720"/>
      <c r="N71" s="720"/>
      <c r="O71" s="720"/>
      <c r="P71" s="720"/>
      <c r="Q71" s="720"/>
      <c r="R71" s="720"/>
      <c r="S71" s="720"/>
      <c r="T71" s="720"/>
      <c r="U71" s="720"/>
      <c r="V71" s="720"/>
      <c r="W71" s="720"/>
      <c r="X71" s="720"/>
      <c r="Y71" s="720"/>
      <c r="Z71" s="720"/>
      <c r="AA71" s="720"/>
      <c r="AB71" s="720"/>
      <c r="AC71" s="720"/>
      <c r="AD71" s="720"/>
      <c r="AE71" s="720"/>
      <c r="AF71" s="720"/>
      <c r="AG71" s="720"/>
      <c r="AH71" s="720"/>
      <c r="AI71" s="721"/>
      <c r="AJ71" s="276"/>
      <c r="AP71" s="260"/>
      <c r="AT71" s="260"/>
      <c r="AV71" s="24"/>
      <c r="AW71" s="24"/>
      <c r="AX71" s="24"/>
      <c r="AY71" s="24"/>
      <c r="AZ71" s="24"/>
      <c r="BA71" s="24"/>
      <c r="BB71" s="24"/>
      <c r="BC71" s="24"/>
    </row>
    <row r="72" spans="2:55" s="252" customFormat="1" ht="15" customHeight="1" x14ac:dyDescent="0.25">
      <c r="B72" s="275"/>
      <c r="C72" s="133" t="s">
        <v>1210</v>
      </c>
      <c r="D72" s="292"/>
      <c r="E72" s="292"/>
      <c r="F72" s="292"/>
      <c r="G72" s="292"/>
      <c r="H72" s="292"/>
      <c r="I72" s="292"/>
      <c r="J72" s="292"/>
      <c r="K72" s="292"/>
      <c r="L72" s="292"/>
      <c r="M72" s="292"/>
      <c r="N72" s="292"/>
      <c r="O72" s="292"/>
      <c r="P72" s="292"/>
      <c r="Q72" s="292"/>
      <c r="R72" s="292"/>
      <c r="S72" s="292"/>
      <c r="T72" s="292"/>
      <c r="U72" s="292"/>
      <c r="W72" s="460"/>
      <c r="X72" s="259" t="s">
        <v>197</v>
      </c>
      <c r="Y72" s="259"/>
      <c r="Z72" s="460"/>
      <c r="AA72" s="259" t="s">
        <v>196</v>
      </c>
      <c r="AB72" s="292"/>
      <c r="AC72" s="292"/>
      <c r="AD72" s="292"/>
      <c r="AE72" s="292"/>
      <c r="AF72" s="292"/>
      <c r="AG72" s="292"/>
      <c r="AH72" s="292"/>
      <c r="AI72" s="225"/>
      <c r="AJ72" s="276"/>
      <c r="AP72" s="260"/>
      <c r="AT72" s="260"/>
      <c r="AV72" s="24"/>
      <c r="AW72" s="24"/>
      <c r="AX72" s="24"/>
      <c r="AY72" s="24"/>
      <c r="AZ72" s="24"/>
      <c r="BA72" s="24"/>
      <c r="BB72" s="24"/>
      <c r="BC72" s="24"/>
    </row>
    <row r="73" spans="2:55" s="252" customFormat="1" ht="15" customHeight="1" x14ac:dyDescent="0.25">
      <c r="B73" s="275"/>
      <c r="C73" s="133" t="s">
        <v>1211</v>
      </c>
      <c r="D73" s="133"/>
      <c r="E73" s="133"/>
      <c r="F73" s="133"/>
      <c r="G73" s="292"/>
      <c r="H73" s="292"/>
      <c r="I73" s="711"/>
      <c r="J73" s="711"/>
      <c r="K73" s="711"/>
      <c r="L73" s="711"/>
      <c r="M73" s="711"/>
      <c r="N73" s="711"/>
      <c r="O73" s="711"/>
      <c r="P73" s="711"/>
      <c r="Q73" s="711"/>
      <c r="R73" s="711"/>
      <c r="S73" s="711"/>
      <c r="T73" s="711"/>
      <c r="U73" s="711"/>
      <c r="V73" s="711"/>
      <c r="W73" s="711"/>
      <c r="X73" s="711"/>
      <c r="Y73" s="711"/>
      <c r="Z73" s="711"/>
      <c r="AA73" s="711"/>
      <c r="AB73" s="711"/>
      <c r="AC73" s="711"/>
      <c r="AD73" s="711"/>
      <c r="AE73" s="711"/>
      <c r="AF73" s="711"/>
      <c r="AG73" s="711"/>
      <c r="AH73" s="711"/>
      <c r="AI73" s="711"/>
      <c r="AJ73" s="276"/>
      <c r="AP73" s="260"/>
      <c r="AT73" s="260"/>
      <c r="AV73" s="24"/>
      <c r="AW73" s="24"/>
      <c r="AX73" s="24"/>
      <c r="AY73" s="24"/>
      <c r="AZ73" s="24"/>
      <c r="BA73" s="24"/>
      <c r="BB73" s="24"/>
      <c r="BC73" s="24"/>
    </row>
    <row r="74" spans="2:55" s="252" customFormat="1" ht="15" customHeight="1" x14ac:dyDescent="0.25">
      <c r="B74" s="275"/>
      <c r="C74" s="133" t="s">
        <v>1212</v>
      </c>
      <c r="D74" s="133"/>
      <c r="E74" s="133"/>
      <c r="F74" s="133"/>
      <c r="G74" s="133"/>
      <c r="H74" s="133"/>
      <c r="I74" s="133"/>
      <c r="J74" s="133"/>
      <c r="K74" s="133"/>
      <c r="L74" s="133"/>
      <c r="M74" s="133"/>
      <c r="N74" s="133"/>
      <c r="O74" s="133"/>
      <c r="P74" s="133"/>
      <c r="Q74" s="133"/>
      <c r="R74" s="133"/>
      <c r="S74" s="133"/>
      <c r="T74" s="133"/>
      <c r="U74" s="133"/>
      <c r="V74" s="133"/>
      <c r="W74" s="133"/>
      <c r="X74" s="737" t="s">
        <v>310</v>
      </c>
      <c r="Y74" s="737"/>
      <c r="Z74" s="737"/>
      <c r="AA74" s="737"/>
      <c r="AB74" s="737"/>
      <c r="AC74" s="737"/>
      <c r="AD74" s="737"/>
      <c r="AE74" s="737"/>
      <c r="AF74" s="737"/>
      <c r="AG74" s="737"/>
      <c r="AH74" s="737"/>
      <c r="AI74" s="737"/>
      <c r="AJ74" s="276"/>
      <c r="AP74" s="260"/>
      <c r="AT74" s="260"/>
      <c r="AV74" s="24"/>
      <c r="AW74" s="24"/>
      <c r="AX74" s="24"/>
      <c r="AY74" s="24"/>
      <c r="AZ74" s="24"/>
      <c r="BA74" s="24"/>
      <c r="BB74" s="24"/>
      <c r="BC74" s="24"/>
    </row>
    <row r="75" spans="2:55" s="252" customFormat="1" ht="15" customHeight="1" x14ac:dyDescent="0.25">
      <c r="B75" s="275"/>
      <c r="C75" s="738" t="s">
        <v>1213</v>
      </c>
      <c r="D75" s="738"/>
      <c r="E75" s="738"/>
      <c r="F75" s="738"/>
      <c r="G75" s="738"/>
      <c r="H75" s="738"/>
      <c r="I75" s="738"/>
      <c r="J75" s="738"/>
      <c r="K75" s="738"/>
      <c r="L75" s="738"/>
      <c r="M75" s="738"/>
      <c r="N75" s="738"/>
      <c r="O75" s="738"/>
      <c r="P75" s="738"/>
      <c r="Q75" s="738"/>
      <c r="R75" s="738"/>
      <c r="S75" s="738"/>
      <c r="T75" s="738"/>
      <c r="U75" s="738"/>
      <c r="V75" s="738"/>
      <c r="W75" s="133"/>
      <c r="X75" s="811" t="str">
        <f>IF(OR($X$74="",$X$74="Selecionar"),"",VLOOKUP(X74,U153:AP1005,9,FALSE))</f>
        <v/>
      </c>
      <c r="Y75" s="811"/>
      <c r="Z75" s="811"/>
      <c r="AA75" s="811"/>
      <c r="AB75" s="811"/>
      <c r="AC75" s="811"/>
      <c r="AD75" s="811"/>
      <c r="AE75" s="811"/>
      <c r="AF75" s="811"/>
      <c r="AG75" s="811"/>
      <c r="AH75" s="811"/>
      <c r="AI75" s="811"/>
      <c r="AJ75" s="276"/>
      <c r="AP75" s="260"/>
      <c r="AT75" s="260"/>
      <c r="AV75" s="24"/>
      <c r="AW75" s="24"/>
      <c r="AX75" s="24"/>
      <c r="AY75" s="24"/>
      <c r="AZ75" s="24"/>
      <c r="BA75" s="24"/>
      <c r="BB75" s="24"/>
      <c r="BC75" s="24"/>
    </row>
    <row r="76" spans="2:55" s="252" customFormat="1" ht="5.0999999999999996" customHeight="1" x14ac:dyDescent="0.25">
      <c r="B76" s="275"/>
      <c r="C76" s="166"/>
      <c r="D76" s="166"/>
      <c r="E76" s="166"/>
      <c r="F76" s="166"/>
      <c r="G76" s="166"/>
      <c r="H76" s="166"/>
      <c r="I76" s="166"/>
      <c r="J76" s="266"/>
      <c r="K76" s="266"/>
      <c r="L76" s="266"/>
      <c r="M76" s="266"/>
      <c r="N76" s="266"/>
      <c r="O76" s="266"/>
      <c r="P76" s="266"/>
      <c r="Q76" s="266"/>
      <c r="R76" s="266"/>
      <c r="S76" s="266"/>
      <c r="T76" s="266"/>
      <c r="U76" s="266"/>
      <c r="V76" s="266"/>
      <c r="W76" s="266"/>
      <c r="X76" s="266"/>
      <c r="Y76" s="266"/>
      <c r="Z76" s="266"/>
      <c r="AA76" s="266"/>
      <c r="AB76" s="266"/>
      <c r="AC76" s="266"/>
      <c r="AD76" s="266"/>
      <c r="AE76" s="164"/>
      <c r="AF76" s="164"/>
      <c r="AG76" s="164"/>
      <c r="AH76" s="164"/>
      <c r="AI76" s="164"/>
      <c r="AJ76" s="276"/>
      <c r="AP76" s="260"/>
      <c r="AT76" s="260"/>
      <c r="AV76" s="24"/>
      <c r="AW76" s="24"/>
      <c r="AX76" s="24"/>
      <c r="AY76" s="24"/>
      <c r="AZ76" s="24"/>
      <c r="BA76" s="24"/>
      <c r="BB76" s="24"/>
      <c r="BC76" s="24"/>
    </row>
    <row r="77" spans="2:55" s="252" customFormat="1" ht="15" customHeight="1" x14ac:dyDescent="0.25">
      <c r="B77" s="275"/>
      <c r="C77" s="166" t="s">
        <v>1960</v>
      </c>
      <c r="D77" s="166"/>
      <c r="E77" s="166"/>
      <c r="F77" s="166"/>
      <c r="G77" s="166"/>
      <c r="H77" s="166"/>
      <c r="I77" s="166"/>
      <c r="J77" s="266"/>
      <c r="K77" s="266"/>
      <c r="L77" s="266"/>
      <c r="M77" s="266"/>
      <c r="N77" s="266"/>
      <c r="O77" s="266"/>
      <c r="P77" s="266"/>
      <c r="Q77" s="266"/>
      <c r="R77" s="266"/>
      <c r="S77" s="266"/>
      <c r="T77" s="266"/>
      <c r="U77" s="266"/>
      <c r="V77" s="266"/>
      <c r="W77" s="266"/>
      <c r="X77" s="266"/>
      <c r="Y77" s="266"/>
      <c r="Z77" s="266"/>
      <c r="AA77" s="266"/>
      <c r="AB77" s="266"/>
      <c r="AC77" s="266"/>
      <c r="AD77" s="266"/>
      <c r="AE77" s="164"/>
      <c r="AF77" s="164"/>
      <c r="AG77" s="164"/>
      <c r="AH77" s="164"/>
      <c r="AI77" s="164"/>
      <c r="AJ77" s="276"/>
      <c r="AP77" s="260"/>
      <c r="AT77" s="260"/>
      <c r="AV77" s="24"/>
      <c r="AW77" s="24"/>
      <c r="AX77" s="24"/>
      <c r="AY77" s="24"/>
      <c r="AZ77" s="24"/>
      <c r="BA77" s="24"/>
      <c r="BB77" s="24"/>
      <c r="BC77" s="24"/>
    </row>
    <row r="78" spans="2:55" s="252" customFormat="1" ht="15" customHeight="1" x14ac:dyDescent="0.25">
      <c r="B78" s="275"/>
      <c r="C78" s="733" t="s">
        <v>2111</v>
      </c>
      <c r="D78" s="733"/>
      <c r="E78" s="733"/>
      <c r="F78" s="733"/>
      <c r="G78" s="733"/>
      <c r="H78" s="733"/>
      <c r="I78" s="733"/>
      <c r="J78" s="733"/>
      <c r="K78" s="733"/>
      <c r="L78" s="708" t="s">
        <v>1958</v>
      </c>
      <c r="M78" s="708"/>
      <c r="N78" s="708"/>
      <c r="O78" s="708"/>
      <c r="P78" s="708"/>
      <c r="Q78" s="708"/>
      <c r="R78" s="708"/>
      <c r="S78" s="708"/>
      <c r="T78" s="708"/>
      <c r="U78" s="708"/>
      <c r="V78" s="708"/>
      <c r="W78" s="708"/>
      <c r="X78" s="708" t="s">
        <v>1959</v>
      </c>
      <c r="Y78" s="708"/>
      <c r="Z78" s="708"/>
      <c r="AA78" s="708"/>
      <c r="AB78" s="708"/>
      <c r="AC78" s="708"/>
      <c r="AD78" s="708"/>
      <c r="AE78" s="708"/>
      <c r="AF78" s="708"/>
      <c r="AG78" s="708"/>
      <c r="AH78" s="708"/>
      <c r="AI78" s="708"/>
      <c r="AJ78" s="276"/>
      <c r="AP78" s="260"/>
      <c r="AT78" s="260"/>
      <c r="AV78" s="24"/>
      <c r="AW78" s="24"/>
      <c r="AX78" s="24"/>
      <c r="AY78" s="24"/>
      <c r="AZ78" s="24"/>
      <c r="BA78" s="24"/>
      <c r="BB78" s="24"/>
      <c r="BC78" s="24"/>
    </row>
    <row r="79" spans="2:55" s="252" customFormat="1" ht="15" customHeight="1" x14ac:dyDescent="0.25">
      <c r="B79" s="275"/>
      <c r="C79" s="733"/>
      <c r="D79" s="733"/>
      <c r="E79" s="733"/>
      <c r="F79" s="733"/>
      <c r="G79" s="733"/>
      <c r="H79" s="733"/>
      <c r="I79" s="733"/>
      <c r="J79" s="733"/>
      <c r="K79" s="733"/>
      <c r="L79" s="708" t="s">
        <v>1951</v>
      </c>
      <c r="M79" s="708"/>
      <c r="N79" s="708"/>
      <c r="O79" s="708"/>
      <c r="P79" s="708" t="s">
        <v>1952</v>
      </c>
      <c r="Q79" s="708"/>
      <c r="R79" s="708"/>
      <c r="S79" s="708"/>
      <c r="T79" s="708" t="s">
        <v>1953</v>
      </c>
      <c r="U79" s="708"/>
      <c r="V79" s="708"/>
      <c r="W79" s="708"/>
      <c r="X79" s="708" t="s">
        <v>1951</v>
      </c>
      <c r="Y79" s="708"/>
      <c r="Z79" s="708"/>
      <c r="AA79" s="708"/>
      <c r="AB79" s="708" t="s">
        <v>1952</v>
      </c>
      <c r="AC79" s="708"/>
      <c r="AD79" s="708"/>
      <c r="AE79" s="708"/>
      <c r="AF79" s="708" t="s">
        <v>1953</v>
      </c>
      <c r="AG79" s="708"/>
      <c r="AH79" s="708"/>
      <c r="AI79" s="708"/>
      <c r="AJ79" s="276"/>
      <c r="AP79" s="260"/>
      <c r="AT79" s="260"/>
      <c r="AV79" s="24"/>
      <c r="AW79" s="24"/>
      <c r="AX79" s="24"/>
      <c r="AY79" s="24"/>
      <c r="AZ79" s="24"/>
      <c r="BA79" s="24"/>
      <c r="BB79" s="24"/>
      <c r="BC79" s="24"/>
    </row>
    <row r="80" spans="2:55" s="252" customFormat="1" ht="15" customHeight="1" x14ac:dyDescent="0.25">
      <c r="B80" s="275"/>
      <c r="C80" s="733"/>
      <c r="D80" s="733"/>
      <c r="E80" s="733"/>
      <c r="F80" s="733"/>
      <c r="G80" s="733"/>
      <c r="H80" s="733"/>
      <c r="I80" s="733"/>
      <c r="J80" s="733"/>
      <c r="K80" s="733"/>
      <c r="L80" s="709"/>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276"/>
      <c r="AP80" s="260"/>
      <c r="AT80" s="260"/>
      <c r="AV80" s="24"/>
      <c r="AW80" s="24"/>
      <c r="AX80" s="24"/>
      <c r="AY80" s="24"/>
      <c r="AZ80" s="24"/>
      <c r="BA80" s="24"/>
      <c r="BB80" s="24"/>
      <c r="BC80" s="24"/>
    </row>
    <row r="81" spans="2:55" s="252" customFormat="1" ht="30" customHeight="1" x14ac:dyDescent="0.25">
      <c r="B81" s="275"/>
      <c r="C81" s="624" t="s">
        <v>1950</v>
      </c>
      <c r="D81" s="625"/>
      <c r="E81" s="625"/>
      <c r="F81" s="625"/>
      <c r="G81" s="626"/>
      <c r="H81" s="832" t="s">
        <v>1957</v>
      </c>
      <c r="I81" s="833"/>
      <c r="J81" s="833"/>
      <c r="K81" s="834"/>
      <c r="L81" s="293" t="s">
        <v>1954</v>
      </c>
      <c r="M81" s="710"/>
      <c r="N81" s="709"/>
      <c r="O81" s="709"/>
      <c r="P81" s="709"/>
      <c r="Q81" s="709"/>
      <c r="R81" s="709"/>
      <c r="S81" s="709"/>
      <c r="T81" s="709"/>
      <c r="U81" s="708" t="s">
        <v>2448</v>
      </c>
      <c r="V81" s="708"/>
      <c r="W81" s="708"/>
      <c r="X81" s="293" t="s">
        <v>1955</v>
      </c>
      <c r="Y81" s="710"/>
      <c r="Z81" s="709"/>
      <c r="AA81" s="709"/>
      <c r="AB81" s="709"/>
      <c r="AC81" s="709"/>
      <c r="AD81" s="709"/>
      <c r="AE81" s="709"/>
      <c r="AF81" s="709"/>
      <c r="AG81" s="708" t="s">
        <v>1956</v>
      </c>
      <c r="AH81" s="708"/>
      <c r="AI81" s="708"/>
      <c r="AJ81" s="276"/>
      <c r="AP81" s="260"/>
      <c r="AT81" s="260"/>
      <c r="AV81" s="24"/>
      <c r="AW81" s="24"/>
      <c r="AX81" s="24"/>
      <c r="AY81" s="24"/>
      <c r="AZ81" s="24"/>
      <c r="BA81" s="24"/>
      <c r="BB81" s="24"/>
      <c r="BC81" s="24"/>
    </row>
    <row r="82" spans="2:55" s="252" customFormat="1" ht="5.0999999999999996" customHeight="1" x14ac:dyDescent="0.25">
      <c r="B82" s="275"/>
      <c r="C82" s="164"/>
      <c r="D82" s="164"/>
      <c r="E82" s="164"/>
      <c r="F82" s="164"/>
      <c r="G82" s="164"/>
      <c r="H82" s="541"/>
      <c r="I82" s="541"/>
      <c r="J82" s="541"/>
      <c r="K82" s="541"/>
      <c r="L82" s="266"/>
      <c r="M82" s="540"/>
      <c r="N82" s="540"/>
      <c r="O82" s="540"/>
      <c r="P82" s="540"/>
      <c r="Q82" s="540"/>
      <c r="R82" s="540"/>
      <c r="S82" s="540"/>
      <c r="T82" s="540"/>
      <c r="U82" s="266"/>
      <c r="V82" s="266"/>
      <c r="W82" s="266"/>
      <c r="X82" s="266"/>
      <c r="Y82" s="540"/>
      <c r="Z82" s="540"/>
      <c r="AA82" s="540"/>
      <c r="AB82" s="540"/>
      <c r="AC82" s="540"/>
      <c r="AD82" s="540"/>
      <c r="AE82" s="540"/>
      <c r="AF82" s="540"/>
      <c r="AG82" s="266"/>
      <c r="AH82" s="266"/>
      <c r="AI82" s="266"/>
      <c r="AJ82" s="276"/>
      <c r="AP82" s="260"/>
      <c r="AT82" s="260"/>
      <c r="AV82" s="24"/>
      <c r="AW82" s="24"/>
      <c r="AX82" s="24"/>
      <c r="AY82" s="24"/>
      <c r="AZ82" s="24"/>
      <c r="BA82" s="24"/>
      <c r="BB82" s="24"/>
      <c r="BC82" s="24"/>
    </row>
    <row r="83" spans="2:55" s="252" customFormat="1" ht="15" customHeight="1" x14ac:dyDescent="0.25">
      <c r="B83" s="275"/>
      <c r="C83" s="138" t="s">
        <v>2371</v>
      </c>
      <c r="D83" s="21"/>
      <c r="E83" s="134"/>
      <c r="F83" s="533"/>
      <c r="G83" s="21"/>
      <c r="H83" s="295"/>
      <c r="I83" s="259"/>
      <c r="J83" s="259"/>
      <c r="K83" s="259"/>
      <c r="L83" s="259"/>
      <c r="M83" s="259"/>
      <c r="N83" s="259"/>
      <c r="O83" s="259"/>
      <c r="P83" s="539"/>
      <c r="Q83" s="732"/>
      <c r="R83" s="732"/>
      <c r="S83" s="732"/>
      <c r="T83" s="732"/>
      <c r="U83" s="732"/>
      <c r="V83" s="732"/>
      <c r="W83" s="732"/>
      <c r="X83" s="732"/>
      <c r="Y83" s="732"/>
      <c r="Z83" s="732"/>
      <c r="AA83" s="732"/>
      <c r="AB83" s="732"/>
      <c r="AC83" s="732"/>
      <c r="AD83" s="732"/>
      <c r="AE83" s="732"/>
      <c r="AF83" s="732"/>
      <c r="AG83" s="732"/>
      <c r="AH83" s="732"/>
      <c r="AI83" s="732"/>
      <c r="AJ83" s="276"/>
      <c r="AP83" s="260"/>
      <c r="AT83" s="260"/>
      <c r="AV83" s="24"/>
      <c r="AW83" s="24"/>
      <c r="AX83" s="24"/>
      <c r="AY83" s="24"/>
      <c r="AZ83" s="24"/>
      <c r="BA83" s="24"/>
      <c r="BB83" s="24"/>
      <c r="BC83" s="24"/>
    </row>
    <row r="84" spans="2:55" s="252" customFormat="1" ht="15" customHeight="1" x14ac:dyDescent="0.25">
      <c r="B84" s="275"/>
      <c r="C84" s="138" t="s">
        <v>2372</v>
      </c>
      <c r="D84" s="21"/>
      <c r="E84" s="134"/>
      <c r="F84" s="533"/>
      <c r="G84" s="21"/>
      <c r="H84" s="295"/>
      <c r="I84" s="259"/>
      <c r="J84" s="259"/>
      <c r="K84" s="259"/>
      <c r="L84" s="259"/>
      <c r="M84" s="259"/>
      <c r="N84" s="259"/>
      <c r="O84" s="259"/>
      <c r="P84" s="539"/>
      <c r="Q84" s="539"/>
      <c r="R84" s="539"/>
      <c r="S84" s="539"/>
      <c r="T84" s="539"/>
      <c r="U84" s="539"/>
      <c r="V84" s="539"/>
      <c r="W84" s="539"/>
      <c r="X84" s="817"/>
      <c r="Y84" s="817"/>
      <c r="Z84" s="817"/>
      <c r="AA84" s="817"/>
      <c r="AB84" s="817"/>
      <c r="AC84" s="817"/>
      <c r="AD84" s="817"/>
      <c r="AE84" s="817"/>
      <c r="AF84" s="817"/>
      <c r="AG84" s="817"/>
      <c r="AH84" s="817"/>
      <c r="AI84" s="817"/>
      <c r="AJ84" s="276"/>
      <c r="AP84" s="260"/>
      <c r="AT84" s="260"/>
      <c r="AV84" s="24"/>
      <c r="AW84" s="24"/>
      <c r="AX84" s="24"/>
      <c r="AY84" s="24"/>
      <c r="AZ84" s="24"/>
      <c r="BA84" s="24"/>
      <c r="BB84" s="24"/>
      <c r="BC84" s="24"/>
    </row>
    <row r="85" spans="2:55" s="252" customFormat="1" ht="5.0999999999999996" customHeight="1" x14ac:dyDescent="0.25">
      <c r="B85" s="275"/>
      <c r="C85" s="166"/>
      <c r="D85" s="166"/>
      <c r="E85" s="166"/>
      <c r="F85" s="166"/>
      <c r="G85" s="166"/>
      <c r="H85" s="166"/>
      <c r="I85" s="166"/>
      <c r="J85" s="266"/>
      <c r="K85" s="266"/>
      <c r="L85" s="266"/>
      <c r="M85" s="266"/>
      <c r="N85" s="266"/>
      <c r="O85" s="266"/>
      <c r="P85" s="266"/>
      <c r="Q85" s="266"/>
      <c r="R85" s="266"/>
      <c r="S85" s="266"/>
      <c r="T85" s="266"/>
      <c r="U85" s="266"/>
      <c r="V85" s="266"/>
      <c r="W85" s="266"/>
      <c r="X85" s="266"/>
      <c r="Y85" s="266"/>
      <c r="Z85" s="266"/>
      <c r="AA85" s="266"/>
      <c r="AB85" s="266"/>
      <c r="AC85" s="266"/>
      <c r="AD85" s="266"/>
      <c r="AE85" s="164"/>
      <c r="AF85" s="164"/>
      <c r="AG85" s="164"/>
      <c r="AH85" s="164"/>
      <c r="AI85" s="164"/>
      <c r="AJ85" s="276"/>
      <c r="AP85" s="260"/>
      <c r="AT85" s="260"/>
      <c r="AV85" s="24"/>
      <c r="AW85" s="24"/>
      <c r="AX85" s="24"/>
      <c r="AY85" s="24"/>
      <c r="AZ85" s="24"/>
      <c r="BA85" s="24"/>
      <c r="BB85" s="24"/>
      <c r="BC85" s="24"/>
    </row>
    <row r="86" spans="2:55" s="252" customFormat="1" ht="15" customHeight="1" x14ac:dyDescent="0.25">
      <c r="B86" s="275"/>
      <c r="C86" s="719" t="s">
        <v>1199</v>
      </c>
      <c r="D86" s="720"/>
      <c r="E86" s="720"/>
      <c r="F86" s="720"/>
      <c r="G86" s="720"/>
      <c r="H86" s="720"/>
      <c r="I86" s="720"/>
      <c r="J86" s="720"/>
      <c r="K86" s="720"/>
      <c r="L86" s="720"/>
      <c r="M86" s="720"/>
      <c r="N86" s="720"/>
      <c r="O86" s="720"/>
      <c r="P86" s="720"/>
      <c r="Q86" s="720"/>
      <c r="R86" s="720"/>
      <c r="S86" s="720"/>
      <c r="T86" s="720"/>
      <c r="U86" s="720"/>
      <c r="V86" s="720"/>
      <c r="W86" s="720"/>
      <c r="X86" s="720"/>
      <c r="Y86" s="720"/>
      <c r="Z86" s="720"/>
      <c r="AA86" s="720"/>
      <c r="AB86" s="720"/>
      <c r="AC86" s="720"/>
      <c r="AD86" s="720"/>
      <c r="AE86" s="720"/>
      <c r="AF86" s="720"/>
      <c r="AG86" s="720"/>
      <c r="AH86" s="720"/>
      <c r="AI86" s="721"/>
      <c r="AJ86" s="276"/>
      <c r="AP86" s="260"/>
      <c r="AT86" s="260"/>
      <c r="AV86" s="24"/>
      <c r="AW86" s="24"/>
      <c r="AX86" s="24"/>
      <c r="AY86" s="24"/>
      <c r="AZ86" s="24"/>
      <c r="BA86" s="24"/>
      <c r="BB86" s="24"/>
      <c r="BC86" s="24"/>
    </row>
    <row r="87" spans="2:55" s="252" customFormat="1" ht="5.0999999999999996" customHeight="1" x14ac:dyDescent="0.25">
      <c r="B87" s="275"/>
      <c r="C87" s="138"/>
      <c r="D87" s="166"/>
      <c r="E87" s="136"/>
      <c r="F87" s="136"/>
      <c r="G87" s="137"/>
      <c r="H87" s="137"/>
      <c r="I87" s="137"/>
      <c r="J87" s="137"/>
      <c r="K87" s="137"/>
      <c r="L87" s="137"/>
      <c r="M87" s="137"/>
      <c r="N87" s="137"/>
      <c r="O87" s="137"/>
      <c r="P87" s="137"/>
      <c r="Q87" s="137"/>
      <c r="R87" s="134"/>
      <c r="S87" s="138"/>
      <c r="T87" s="136"/>
      <c r="U87" s="134"/>
      <c r="V87" s="134"/>
      <c r="W87" s="134"/>
      <c r="X87" s="136"/>
      <c r="Y87" s="137"/>
      <c r="Z87" s="137"/>
      <c r="AA87" s="137"/>
      <c r="AB87" s="137"/>
      <c r="AC87" s="137"/>
      <c r="AD87" s="137"/>
      <c r="AE87" s="137"/>
      <c r="AF87" s="137"/>
      <c r="AG87" s="137"/>
      <c r="AH87" s="137"/>
      <c r="AI87" s="137"/>
      <c r="AJ87" s="276"/>
      <c r="AP87" s="260"/>
      <c r="AT87" s="260"/>
      <c r="AV87" s="24"/>
      <c r="AW87" s="24"/>
      <c r="AX87" s="24"/>
      <c r="AY87" s="24"/>
      <c r="AZ87" s="24"/>
      <c r="BA87" s="24"/>
      <c r="BB87" s="24"/>
      <c r="BC87" s="24"/>
    </row>
    <row r="88" spans="2:55" s="252" customFormat="1" ht="15" customHeight="1" x14ac:dyDescent="0.25">
      <c r="B88" s="275"/>
      <c r="C88" s="650" t="s">
        <v>1214</v>
      </c>
      <c r="D88" s="650"/>
      <c r="E88" s="650"/>
      <c r="F88" s="650"/>
      <c r="G88" s="650"/>
      <c r="H88" s="650"/>
      <c r="I88" s="650"/>
      <c r="J88" s="650"/>
      <c r="K88" s="650"/>
      <c r="L88" s="650"/>
      <c r="M88" s="650"/>
      <c r="N88" s="650"/>
      <c r="O88" s="650"/>
      <c r="P88" s="650"/>
      <c r="Q88" s="650"/>
      <c r="R88" s="650"/>
      <c r="S88" s="650"/>
      <c r="T88" s="650"/>
      <c r="U88" s="650"/>
      <c r="V88" s="650"/>
      <c r="W88" s="650"/>
      <c r="X88" s="650"/>
      <c r="Y88" s="742"/>
      <c r="Z88" s="460"/>
      <c r="AA88" s="166" t="s">
        <v>196</v>
      </c>
      <c r="AB88" s="137"/>
      <c r="AC88" s="460"/>
      <c r="AD88" s="166" t="s">
        <v>1194</v>
      </c>
      <c r="AE88" s="137"/>
      <c r="AF88" s="137"/>
      <c r="AG88" s="137"/>
      <c r="AH88" s="137"/>
      <c r="AI88" s="137"/>
      <c r="AJ88" s="276"/>
      <c r="AP88" s="260"/>
      <c r="AT88" s="260"/>
      <c r="AV88" s="24"/>
      <c r="AW88" s="24"/>
      <c r="AX88" s="24"/>
      <c r="AY88" s="24"/>
      <c r="AZ88" s="24"/>
      <c r="BA88" s="24"/>
      <c r="BB88" s="24"/>
      <c r="BC88" s="24"/>
    </row>
    <row r="89" spans="2:55" s="252" customFormat="1" ht="15" customHeight="1" x14ac:dyDescent="0.25">
      <c r="B89" s="275"/>
      <c r="C89" s="650" t="s">
        <v>1215</v>
      </c>
      <c r="D89" s="650"/>
      <c r="E89" s="650"/>
      <c r="F89" s="650"/>
      <c r="G89" s="650"/>
      <c r="H89" s="650"/>
      <c r="I89" s="650"/>
      <c r="J89" s="650"/>
      <c r="K89" s="650"/>
      <c r="L89" s="650"/>
      <c r="M89" s="650"/>
      <c r="N89" s="650"/>
      <c r="O89" s="650"/>
      <c r="P89" s="650"/>
      <c r="Q89" s="650"/>
      <c r="R89" s="650"/>
      <c r="S89" s="650"/>
      <c r="T89" s="650"/>
      <c r="U89" s="650"/>
      <c r="V89" s="650"/>
      <c r="W89" s="650"/>
      <c r="X89" s="650"/>
      <c r="Y89" s="742"/>
      <c r="Z89" s="460"/>
      <c r="AA89" s="21" t="s">
        <v>196</v>
      </c>
      <c r="AB89" s="134"/>
      <c r="AC89" s="460"/>
      <c r="AD89" s="21" t="s">
        <v>1768</v>
      </c>
      <c r="AE89" s="295"/>
      <c r="AF89" s="295"/>
      <c r="AG89" s="295"/>
      <c r="AH89" s="295"/>
      <c r="AI89" s="295"/>
      <c r="AJ89" s="276"/>
      <c r="AP89" s="260"/>
      <c r="AT89" s="260"/>
      <c r="AV89" s="24"/>
      <c r="AW89" s="24"/>
      <c r="AX89" s="24"/>
      <c r="AY89" s="24"/>
      <c r="AZ89" s="24"/>
      <c r="BA89" s="24"/>
      <c r="BB89" s="24"/>
      <c r="BC89" s="24"/>
    </row>
    <row r="90" spans="2:55" s="252" customFormat="1" ht="15" customHeight="1" x14ac:dyDescent="0.25">
      <c r="B90" s="275"/>
      <c r="C90" s="290" t="s">
        <v>1216</v>
      </c>
      <c r="D90" s="133"/>
      <c r="E90" s="133"/>
      <c r="F90" s="133"/>
      <c r="G90" s="133"/>
      <c r="H90" s="133"/>
      <c r="I90" s="133"/>
      <c r="J90" s="133"/>
      <c r="K90" s="133"/>
      <c r="L90" s="133"/>
      <c r="M90" s="133"/>
      <c r="N90" s="133"/>
      <c r="O90" s="133"/>
      <c r="P90" s="133"/>
      <c r="Q90" s="133"/>
      <c r="R90" s="133"/>
      <c r="S90" s="133"/>
      <c r="T90" s="133"/>
      <c r="U90" s="133"/>
      <c r="V90" s="133"/>
      <c r="W90" s="133"/>
      <c r="X90" s="133"/>
      <c r="Y90" s="133"/>
      <c r="Z90" s="134"/>
      <c r="AA90" s="134"/>
      <c r="AB90" s="134"/>
      <c r="AC90" s="134"/>
      <c r="AD90" s="134"/>
      <c r="AE90" s="134"/>
      <c r="AF90" s="133"/>
      <c r="AG90" s="133"/>
      <c r="AH90" s="133"/>
      <c r="AI90" s="133"/>
      <c r="AJ90" s="276"/>
      <c r="AP90" s="260"/>
      <c r="AT90" s="260"/>
      <c r="AV90" s="24"/>
      <c r="AW90" s="24"/>
      <c r="AX90" s="24"/>
      <c r="AY90" s="24"/>
      <c r="AZ90" s="24"/>
      <c r="BA90" s="24"/>
      <c r="BB90" s="24"/>
      <c r="BC90" s="24"/>
    </row>
    <row r="91" spans="2:55" s="252" customFormat="1" ht="15" customHeight="1" x14ac:dyDescent="0.25">
      <c r="B91" s="275"/>
      <c r="C91" s="460"/>
      <c r="D91" s="21" t="s">
        <v>196</v>
      </c>
      <c r="E91" s="134"/>
      <c r="F91" s="460"/>
      <c r="G91" s="21" t="s">
        <v>1200</v>
      </c>
      <c r="H91" s="133"/>
      <c r="I91" s="694" t="s">
        <v>1201</v>
      </c>
      <c r="J91" s="694"/>
      <c r="K91" s="694"/>
      <c r="L91" s="694"/>
      <c r="M91" s="694"/>
      <c r="N91" s="694"/>
      <c r="O91" s="694"/>
      <c r="P91" s="694"/>
      <c r="Q91" s="711"/>
      <c r="R91" s="711"/>
      <c r="S91" s="711"/>
      <c r="T91" s="711"/>
      <c r="U91" s="711"/>
      <c r="V91" s="711"/>
      <c r="W91" s="711"/>
      <c r="X91" s="711"/>
      <c r="Y91" s="711"/>
      <c r="Z91" s="711"/>
      <c r="AA91" s="711"/>
      <c r="AB91" s="711"/>
      <c r="AC91" s="711"/>
      <c r="AD91" s="711"/>
      <c r="AE91" s="711"/>
      <c r="AF91" s="711"/>
      <c r="AG91" s="711"/>
      <c r="AH91" s="711"/>
      <c r="AI91" s="711"/>
      <c r="AJ91" s="276"/>
      <c r="AP91" s="260"/>
      <c r="AT91" s="260"/>
      <c r="AV91" s="24"/>
      <c r="AW91" s="24"/>
      <c r="AX91" s="24"/>
      <c r="AY91" s="24"/>
      <c r="AZ91" s="24"/>
      <c r="BA91" s="24"/>
      <c r="BB91" s="24"/>
      <c r="BC91" s="24"/>
    </row>
    <row r="92" spans="2:55" s="252" customFormat="1" ht="15" customHeight="1" x14ac:dyDescent="0.25">
      <c r="B92" s="275"/>
      <c r="C92" s="711"/>
      <c r="D92" s="711"/>
      <c r="E92" s="711"/>
      <c r="F92" s="711"/>
      <c r="G92" s="711"/>
      <c r="H92" s="711"/>
      <c r="I92" s="711"/>
      <c r="J92" s="711"/>
      <c r="K92" s="711"/>
      <c r="L92" s="711"/>
      <c r="M92" s="711"/>
      <c r="N92" s="711"/>
      <c r="O92" s="711"/>
      <c r="P92" s="711"/>
      <c r="Q92" s="711"/>
      <c r="R92" s="711"/>
      <c r="S92" s="711"/>
      <c r="T92" s="711"/>
      <c r="U92" s="711"/>
      <c r="V92" s="711"/>
      <c r="W92" s="711"/>
      <c r="X92" s="711"/>
      <c r="Y92" s="711"/>
      <c r="Z92" s="711"/>
      <c r="AA92" s="711"/>
      <c r="AB92" s="711"/>
      <c r="AC92" s="711"/>
      <c r="AD92" s="711"/>
      <c r="AE92" s="711"/>
      <c r="AF92" s="711"/>
      <c r="AG92" s="711"/>
      <c r="AH92" s="711"/>
      <c r="AI92" s="711"/>
      <c r="AJ92" s="276"/>
      <c r="AP92" s="260"/>
      <c r="AT92" s="260"/>
      <c r="AV92" s="24"/>
      <c r="AW92" s="24"/>
      <c r="AX92" s="24"/>
      <c r="AY92" s="24"/>
      <c r="AZ92" s="24"/>
      <c r="BA92" s="24"/>
      <c r="BB92" s="24"/>
      <c r="BC92" s="24"/>
    </row>
    <row r="93" spans="2:55" s="252" customFormat="1" ht="15" customHeight="1" x14ac:dyDescent="0.25">
      <c r="B93" s="275"/>
      <c r="C93" s="650" t="s">
        <v>1217</v>
      </c>
      <c r="D93" s="650"/>
      <c r="E93" s="650"/>
      <c r="F93" s="650"/>
      <c r="G93" s="650"/>
      <c r="H93" s="650"/>
      <c r="I93" s="650"/>
      <c r="J93" s="650"/>
      <c r="K93" s="650"/>
      <c r="L93" s="650"/>
      <c r="M93" s="650"/>
      <c r="N93" s="650"/>
      <c r="O93" s="650"/>
      <c r="P93" s="650"/>
      <c r="Q93" s="650"/>
      <c r="R93" s="650"/>
      <c r="S93" s="650"/>
      <c r="T93" s="650"/>
      <c r="U93" s="650"/>
      <c r="V93" s="650"/>
      <c r="W93" s="650"/>
      <c r="X93" s="650"/>
      <c r="Y93" s="650"/>
      <c r="Z93" s="650"/>
      <c r="AA93" s="650"/>
      <c r="AB93" s="650"/>
      <c r="AC93" s="650"/>
      <c r="AD93" s="650"/>
      <c r="AE93" s="650"/>
      <c r="AF93" s="650"/>
      <c r="AG93" s="650"/>
      <c r="AH93" s="650"/>
      <c r="AI93" s="650"/>
      <c r="AJ93" s="276"/>
      <c r="AP93" s="260"/>
      <c r="AT93" s="260"/>
      <c r="AV93" s="24"/>
      <c r="AW93" s="24"/>
      <c r="AX93" s="24"/>
      <c r="AY93" s="24"/>
      <c r="AZ93" s="24"/>
      <c r="BA93" s="24"/>
      <c r="BB93" s="24"/>
      <c r="BC93" s="24"/>
    </row>
    <row r="94" spans="2:55" s="252" customFormat="1" ht="15" customHeight="1" x14ac:dyDescent="0.25">
      <c r="B94" s="275"/>
      <c r="C94" s="694" t="s">
        <v>1202</v>
      </c>
      <c r="D94" s="694"/>
      <c r="E94" s="694"/>
      <c r="F94" s="694"/>
      <c r="G94" s="694"/>
      <c r="H94" s="732"/>
      <c r="I94" s="732"/>
      <c r="J94" s="732"/>
      <c r="K94" s="728" t="s">
        <v>1203</v>
      </c>
      <c r="L94" s="728"/>
      <c r="M94" s="728"/>
      <c r="N94" s="728"/>
      <c r="O94" s="732"/>
      <c r="P94" s="732"/>
      <c r="Q94" s="732"/>
      <c r="R94" s="134"/>
      <c r="S94" s="694" t="s">
        <v>1202</v>
      </c>
      <c r="T94" s="694"/>
      <c r="U94" s="694"/>
      <c r="V94" s="694"/>
      <c r="W94" s="694"/>
      <c r="X94" s="732"/>
      <c r="Y94" s="732"/>
      <c r="Z94" s="732"/>
      <c r="AA94" s="728" t="s">
        <v>1203</v>
      </c>
      <c r="AB94" s="728"/>
      <c r="AC94" s="728"/>
      <c r="AD94" s="728"/>
      <c r="AE94" s="732"/>
      <c r="AF94" s="732"/>
      <c r="AG94" s="732"/>
      <c r="AH94" s="137"/>
      <c r="AI94" s="137"/>
      <c r="AJ94" s="276"/>
      <c r="AP94" s="260"/>
      <c r="AT94" s="260"/>
      <c r="AV94" s="24"/>
      <c r="AW94" s="24"/>
      <c r="AX94" s="24"/>
      <c r="AY94" s="24"/>
      <c r="AZ94" s="24"/>
      <c r="BA94" s="24"/>
      <c r="BB94" s="24"/>
      <c r="BC94" s="24"/>
    </row>
    <row r="95" spans="2:55" s="252" customFormat="1" ht="15" customHeight="1" x14ac:dyDescent="0.25">
      <c r="B95" s="275"/>
      <c r="C95" s="694" t="s">
        <v>1202</v>
      </c>
      <c r="D95" s="694"/>
      <c r="E95" s="694"/>
      <c r="F95" s="694"/>
      <c r="G95" s="694"/>
      <c r="H95" s="732"/>
      <c r="I95" s="732"/>
      <c r="J95" s="732"/>
      <c r="K95" s="728" t="s">
        <v>1203</v>
      </c>
      <c r="L95" s="728"/>
      <c r="M95" s="728"/>
      <c r="N95" s="728"/>
      <c r="O95" s="732"/>
      <c r="P95" s="732"/>
      <c r="Q95" s="732"/>
      <c r="R95" s="134"/>
      <c r="S95" s="694" t="s">
        <v>1202</v>
      </c>
      <c r="T95" s="694"/>
      <c r="U95" s="694"/>
      <c r="V95" s="694"/>
      <c r="W95" s="694"/>
      <c r="X95" s="732"/>
      <c r="Y95" s="732"/>
      <c r="Z95" s="732"/>
      <c r="AA95" s="728" t="s">
        <v>1203</v>
      </c>
      <c r="AB95" s="728"/>
      <c r="AC95" s="728"/>
      <c r="AD95" s="728"/>
      <c r="AE95" s="732"/>
      <c r="AF95" s="732"/>
      <c r="AG95" s="732"/>
      <c r="AH95" s="137"/>
      <c r="AI95" s="137"/>
      <c r="AJ95" s="276"/>
      <c r="AP95" s="260"/>
      <c r="AT95" s="260"/>
      <c r="AV95" s="24"/>
      <c r="AW95" s="24"/>
      <c r="AX95" s="24"/>
      <c r="AY95" s="24"/>
      <c r="AZ95" s="24"/>
      <c r="BA95" s="24"/>
      <c r="BB95" s="24"/>
      <c r="BC95" s="24"/>
    </row>
    <row r="96" spans="2:55" s="252" customFormat="1" ht="15" customHeight="1" x14ac:dyDescent="0.25">
      <c r="B96" s="275"/>
      <c r="C96" s="650" t="s">
        <v>1218</v>
      </c>
      <c r="D96" s="650"/>
      <c r="E96" s="650"/>
      <c r="F96" s="650"/>
      <c r="G96" s="650"/>
      <c r="H96" s="650"/>
      <c r="I96" s="650"/>
      <c r="J96" s="650"/>
      <c r="K96" s="650"/>
      <c r="L96" s="650"/>
      <c r="M96" s="650"/>
      <c r="N96" s="650"/>
      <c r="O96" s="650"/>
      <c r="P96" s="650"/>
      <c r="Q96" s="650"/>
      <c r="R96" s="650"/>
      <c r="S96" s="650"/>
      <c r="T96" s="650"/>
      <c r="U96" s="650"/>
      <c r="V96" s="650"/>
      <c r="W96" s="650"/>
      <c r="X96" s="650"/>
      <c r="Y96" s="650"/>
      <c r="Z96" s="650"/>
      <c r="AA96" s="650"/>
      <c r="AB96" s="650"/>
      <c r="AC96" s="650"/>
      <c r="AD96" s="650"/>
      <c r="AE96" s="650"/>
      <c r="AF96" s="650"/>
      <c r="AG96" s="650"/>
      <c r="AH96" s="650"/>
      <c r="AI96" s="650"/>
      <c r="AJ96" s="276"/>
      <c r="AP96" s="260"/>
      <c r="AT96" s="260"/>
      <c r="AV96" s="24"/>
      <c r="AW96" s="24"/>
      <c r="AX96" s="24"/>
      <c r="AY96" s="24"/>
      <c r="AZ96" s="24"/>
      <c r="BA96" s="24"/>
      <c r="BB96" s="24"/>
      <c r="BC96" s="24"/>
    </row>
    <row r="97" spans="2:55" s="252" customFormat="1" ht="15" customHeight="1" x14ac:dyDescent="0.25">
      <c r="B97" s="275"/>
      <c r="C97" s="460"/>
      <c r="D97" s="21" t="s">
        <v>196</v>
      </c>
      <c r="E97" s="134"/>
      <c r="F97" s="460"/>
      <c r="G97" s="21" t="s">
        <v>1200</v>
      </c>
      <c r="H97" s="133"/>
      <c r="I97" s="694" t="s">
        <v>1204</v>
      </c>
      <c r="J97" s="694"/>
      <c r="K97" s="694"/>
      <c r="L97" s="694"/>
      <c r="M97" s="694"/>
      <c r="N97" s="694"/>
      <c r="O97" s="694"/>
      <c r="P97" s="694"/>
      <c r="Q97" s="711"/>
      <c r="R97" s="711"/>
      <c r="S97" s="711"/>
      <c r="T97" s="711"/>
      <c r="U97" s="711"/>
      <c r="V97" s="711"/>
      <c r="W97" s="711"/>
      <c r="X97" s="711"/>
      <c r="Y97" s="711"/>
      <c r="Z97" s="711"/>
      <c r="AA97" s="711"/>
      <c r="AB97" s="711"/>
      <c r="AC97" s="711"/>
      <c r="AD97" s="711"/>
      <c r="AE97" s="711"/>
      <c r="AF97" s="711"/>
      <c r="AG97" s="711"/>
      <c r="AH97" s="711"/>
      <c r="AI97" s="711"/>
      <c r="AJ97" s="276"/>
      <c r="AP97" s="260"/>
      <c r="AT97" s="260"/>
      <c r="AV97" s="24"/>
      <c r="AW97" s="24"/>
      <c r="AX97" s="24"/>
      <c r="AY97" s="24"/>
      <c r="AZ97" s="24"/>
      <c r="BA97" s="24"/>
      <c r="BB97" s="24"/>
      <c r="BC97" s="24"/>
    </row>
    <row r="98" spans="2:55" s="252" customFormat="1" ht="15" customHeight="1" x14ac:dyDescent="0.25">
      <c r="B98" s="275"/>
      <c r="C98" s="307" t="s">
        <v>1205</v>
      </c>
      <c r="D98" s="166"/>
      <c r="E98" s="136"/>
      <c r="F98" s="136"/>
      <c r="G98" s="137"/>
      <c r="H98" s="137"/>
      <c r="I98" s="137"/>
      <c r="J98" s="137"/>
      <c r="K98" s="137"/>
      <c r="L98" s="137"/>
      <c r="M98" s="137"/>
      <c r="N98" s="137"/>
      <c r="O98" s="137"/>
      <c r="P98" s="137"/>
      <c r="Q98" s="137"/>
      <c r="R98" s="134"/>
      <c r="S98" s="138"/>
      <c r="T98" s="136"/>
      <c r="U98" s="134"/>
      <c r="V98" s="134"/>
      <c r="W98" s="134"/>
      <c r="X98" s="136"/>
      <c r="Y98" s="137"/>
      <c r="Z98" s="137"/>
      <c r="AA98" s="137"/>
      <c r="AB98" s="137"/>
      <c r="AC98" s="137"/>
      <c r="AD98" s="137"/>
      <c r="AE98" s="137"/>
      <c r="AF98" s="137"/>
      <c r="AG98" s="137"/>
      <c r="AH98" s="137"/>
      <c r="AI98" s="137"/>
      <c r="AJ98" s="276"/>
      <c r="AP98" s="260"/>
      <c r="AT98" s="260"/>
      <c r="AV98" s="24"/>
      <c r="AW98" s="24"/>
      <c r="AX98" s="24"/>
      <c r="AY98" s="24"/>
      <c r="AZ98" s="24"/>
      <c r="BA98" s="24"/>
      <c r="BB98" s="24"/>
      <c r="BC98" s="24"/>
    </row>
    <row r="99" spans="2:55" s="252" customFormat="1" ht="15" customHeight="1" x14ac:dyDescent="0.25">
      <c r="B99" s="275"/>
      <c r="C99" s="694" t="s">
        <v>1202</v>
      </c>
      <c r="D99" s="694"/>
      <c r="E99" s="694"/>
      <c r="F99" s="694"/>
      <c r="G99" s="694"/>
      <c r="H99" s="732"/>
      <c r="I99" s="732"/>
      <c r="J99" s="732"/>
      <c r="K99" s="728" t="s">
        <v>1203</v>
      </c>
      <c r="L99" s="728"/>
      <c r="M99" s="728"/>
      <c r="N99" s="728"/>
      <c r="O99" s="732"/>
      <c r="P99" s="732"/>
      <c r="Q99" s="732"/>
      <c r="R99" s="134"/>
      <c r="S99" s="694" t="s">
        <v>1202</v>
      </c>
      <c r="T99" s="694"/>
      <c r="U99" s="694"/>
      <c r="V99" s="694"/>
      <c r="W99" s="694"/>
      <c r="X99" s="732"/>
      <c r="Y99" s="732"/>
      <c r="Z99" s="732"/>
      <c r="AA99" s="728" t="s">
        <v>1203</v>
      </c>
      <c r="AB99" s="728"/>
      <c r="AC99" s="728"/>
      <c r="AD99" s="728"/>
      <c r="AE99" s="732"/>
      <c r="AF99" s="732"/>
      <c r="AG99" s="732"/>
      <c r="AH99" s="137"/>
      <c r="AI99" s="137"/>
      <c r="AJ99" s="276"/>
      <c r="AP99" s="260"/>
      <c r="AT99" s="260"/>
      <c r="AV99" s="24"/>
      <c r="AW99" s="24"/>
      <c r="AX99" s="24"/>
      <c r="AY99" s="24"/>
      <c r="AZ99" s="24"/>
      <c r="BA99" s="24"/>
      <c r="BB99" s="24"/>
      <c r="BC99" s="24"/>
    </row>
    <row r="100" spans="2:55" s="252" customFormat="1" ht="15" customHeight="1" x14ac:dyDescent="0.25">
      <c r="B100" s="275"/>
      <c r="C100" s="138" t="s">
        <v>1219</v>
      </c>
      <c r="D100" s="166"/>
      <c r="E100" s="136"/>
      <c r="F100" s="136"/>
      <c r="G100" s="137"/>
      <c r="H100" s="137"/>
      <c r="I100" s="137"/>
      <c r="J100" s="137"/>
      <c r="K100" s="137"/>
      <c r="L100" s="137"/>
      <c r="M100" s="137"/>
      <c r="N100" s="137"/>
      <c r="O100" s="137"/>
      <c r="P100" s="137"/>
      <c r="Q100" s="137"/>
      <c r="R100" s="134"/>
      <c r="S100" s="138"/>
      <c r="T100" s="460"/>
      <c r="U100" s="543" t="s">
        <v>196</v>
      </c>
      <c r="V100" s="544"/>
      <c r="W100" s="460"/>
      <c r="X100" s="543" t="s">
        <v>1200</v>
      </c>
      <c r="Y100" s="545"/>
      <c r="Z100" s="137"/>
      <c r="AA100" s="137"/>
      <c r="AB100" s="137"/>
      <c r="AC100" s="137"/>
      <c r="AD100" s="137"/>
      <c r="AE100" s="137"/>
      <c r="AF100" s="137"/>
      <c r="AG100" s="137"/>
      <c r="AH100" s="137"/>
      <c r="AI100" s="137"/>
      <c r="AJ100" s="276"/>
      <c r="AP100" s="260"/>
      <c r="AT100" s="260"/>
      <c r="AV100" s="24"/>
      <c r="AW100" s="24"/>
      <c r="AX100" s="24"/>
      <c r="AY100" s="24"/>
      <c r="AZ100" s="24"/>
      <c r="BA100" s="24"/>
      <c r="BB100" s="24"/>
      <c r="BC100" s="24"/>
    </row>
    <row r="101" spans="2:55" s="252" customFormat="1" ht="15" customHeight="1" x14ac:dyDescent="0.25">
      <c r="B101" s="275"/>
      <c r="C101" s="825" t="s">
        <v>2187</v>
      </c>
      <c r="D101" s="825"/>
      <c r="E101" s="825"/>
      <c r="F101" s="825"/>
      <c r="G101" s="825"/>
      <c r="H101" s="825"/>
      <c r="I101" s="825"/>
      <c r="J101" s="729"/>
      <c r="K101" s="729"/>
      <c r="L101" s="729"/>
      <c r="M101" s="729"/>
      <c r="N101" s="729"/>
      <c r="O101" s="729"/>
      <c r="P101" s="729"/>
      <c r="Q101" s="729"/>
      <c r="R101" s="729"/>
      <c r="S101" s="729"/>
      <c r="T101" s="729"/>
      <c r="U101" s="729"/>
      <c r="V101" s="729"/>
      <c r="W101" s="729"/>
      <c r="X101" s="729"/>
      <c r="Y101" s="729"/>
      <c r="Z101" s="729"/>
      <c r="AA101" s="729"/>
      <c r="AB101" s="729"/>
      <c r="AC101" s="729"/>
      <c r="AD101" s="729"/>
      <c r="AE101" s="729"/>
      <c r="AF101" s="729"/>
      <c r="AG101" s="729"/>
      <c r="AH101" s="729"/>
      <c r="AI101" s="729"/>
      <c r="AJ101" s="276"/>
      <c r="AP101" s="260"/>
      <c r="AT101" s="260"/>
      <c r="AV101" s="24"/>
      <c r="AW101" s="24"/>
      <c r="AX101" s="24"/>
      <c r="AY101" s="24"/>
      <c r="AZ101" s="24"/>
      <c r="BA101" s="24"/>
      <c r="BB101" s="24"/>
      <c r="BC101" s="24"/>
    </row>
    <row r="102" spans="2:55" s="252" customFormat="1" ht="15" customHeight="1" x14ac:dyDescent="0.25">
      <c r="B102" s="275"/>
      <c r="C102" s="711"/>
      <c r="D102" s="711"/>
      <c r="E102" s="711"/>
      <c r="F102" s="711"/>
      <c r="G102" s="711"/>
      <c r="H102" s="711"/>
      <c r="I102" s="711"/>
      <c r="J102" s="711"/>
      <c r="K102" s="711"/>
      <c r="L102" s="711"/>
      <c r="M102" s="711"/>
      <c r="N102" s="711"/>
      <c r="O102" s="711"/>
      <c r="P102" s="711"/>
      <c r="Q102" s="711"/>
      <c r="R102" s="711"/>
      <c r="S102" s="711"/>
      <c r="T102" s="711"/>
      <c r="U102" s="711"/>
      <c r="V102" s="711"/>
      <c r="W102" s="711"/>
      <c r="X102" s="711"/>
      <c r="Y102" s="711"/>
      <c r="Z102" s="711"/>
      <c r="AA102" s="711"/>
      <c r="AB102" s="711"/>
      <c r="AC102" s="711"/>
      <c r="AD102" s="711"/>
      <c r="AE102" s="711"/>
      <c r="AF102" s="711"/>
      <c r="AG102" s="711"/>
      <c r="AH102" s="711"/>
      <c r="AI102" s="711"/>
      <c r="AJ102" s="276"/>
      <c r="AP102" s="260"/>
      <c r="AT102" s="260"/>
      <c r="AV102" s="24"/>
      <c r="AW102" s="24"/>
      <c r="AX102" s="24"/>
      <c r="AY102" s="24"/>
      <c r="AZ102" s="24"/>
      <c r="BA102" s="24"/>
      <c r="BB102" s="24"/>
      <c r="BC102" s="24"/>
    </row>
    <row r="103" spans="2:55" s="252" customFormat="1" ht="15" customHeight="1" x14ac:dyDescent="0.25">
      <c r="B103" s="275"/>
      <c r="C103" s="133" t="s">
        <v>1220</v>
      </c>
      <c r="D103" s="166"/>
      <c r="E103" s="136"/>
      <c r="F103" s="136"/>
      <c r="G103" s="137"/>
      <c r="H103" s="137"/>
      <c r="I103" s="137"/>
      <c r="J103" s="137"/>
      <c r="K103" s="137"/>
      <c r="L103" s="137"/>
      <c r="M103" s="137"/>
      <c r="N103" s="137"/>
      <c r="O103" s="137"/>
      <c r="P103" s="137"/>
      <c r="Q103" s="137"/>
      <c r="R103" s="134"/>
      <c r="S103" s="138"/>
      <c r="T103" s="460"/>
      <c r="U103" s="543" t="s">
        <v>196</v>
      </c>
      <c r="V103" s="544"/>
      <c r="W103" s="460"/>
      <c r="X103" s="543" t="s">
        <v>1200</v>
      </c>
      <c r="Y103" s="545"/>
      <c r="Z103" s="137"/>
      <c r="AA103" s="137"/>
      <c r="AB103" s="137"/>
      <c r="AC103" s="137"/>
      <c r="AD103" s="137"/>
      <c r="AE103" s="137"/>
      <c r="AF103" s="137"/>
      <c r="AG103" s="137"/>
      <c r="AH103" s="137"/>
      <c r="AI103" s="137"/>
      <c r="AJ103" s="276"/>
      <c r="AP103" s="260"/>
      <c r="AT103" s="260"/>
      <c r="AV103" s="24"/>
      <c r="AW103" s="24"/>
      <c r="AX103" s="24"/>
      <c r="AY103" s="24"/>
      <c r="AZ103" s="24"/>
      <c r="BA103" s="24"/>
      <c r="BB103" s="24"/>
      <c r="BC103" s="24"/>
    </row>
    <row r="104" spans="2:55" s="252" customFormat="1" ht="15" customHeight="1" x14ac:dyDescent="0.25">
      <c r="B104" s="275"/>
      <c r="C104" s="825" t="s">
        <v>2187</v>
      </c>
      <c r="D104" s="825"/>
      <c r="E104" s="825"/>
      <c r="F104" s="825"/>
      <c r="G104" s="825"/>
      <c r="H104" s="825"/>
      <c r="I104" s="825"/>
      <c r="J104" s="729"/>
      <c r="K104" s="729"/>
      <c r="L104" s="729"/>
      <c r="M104" s="729"/>
      <c r="N104" s="729"/>
      <c r="O104" s="729"/>
      <c r="P104" s="729"/>
      <c r="Q104" s="729"/>
      <c r="R104" s="729"/>
      <c r="S104" s="729"/>
      <c r="T104" s="729"/>
      <c r="U104" s="729"/>
      <c r="V104" s="729"/>
      <c r="W104" s="729"/>
      <c r="X104" s="729"/>
      <c r="Y104" s="729"/>
      <c r="Z104" s="729"/>
      <c r="AA104" s="729"/>
      <c r="AB104" s="729"/>
      <c r="AC104" s="729"/>
      <c r="AD104" s="729"/>
      <c r="AE104" s="729"/>
      <c r="AF104" s="729"/>
      <c r="AG104" s="729"/>
      <c r="AH104" s="729"/>
      <c r="AI104" s="729"/>
      <c r="AJ104" s="276"/>
      <c r="AP104" s="260"/>
      <c r="AT104" s="260"/>
      <c r="AV104" s="24"/>
      <c r="AW104" s="24"/>
      <c r="AX104" s="24"/>
      <c r="AY104" s="24"/>
      <c r="AZ104" s="24"/>
      <c r="BA104" s="24"/>
      <c r="BB104" s="24"/>
      <c r="BC104" s="24"/>
    </row>
    <row r="105" spans="2:55" s="252" customFormat="1" ht="15" customHeight="1" x14ac:dyDescent="0.25">
      <c r="B105" s="275"/>
      <c r="C105" s="711"/>
      <c r="D105" s="711"/>
      <c r="E105" s="711"/>
      <c r="F105" s="711"/>
      <c r="G105" s="711"/>
      <c r="H105" s="711"/>
      <c r="I105" s="711"/>
      <c r="J105" s="711"/>
      <c r="K105" s="711"/>
      <c r="L105" s="711"/>
      <c r="M105" s="711"/>
      <c r="N105" s="711"/>
      <c r="O105" s="711"/>
      <c r="P105" s="711"/>
      <c r="Q105" s="711"/>
      <c r="R105" s="711"/>
      <c r="S105" s="711"/>
      <c r="T105" s="711"/>
      <c r="U105" s="711"/>
      <c r="V105" s="711"/>
      <c r="W105" s="711"/>
      <c r="X105" s="711"/>
      <c r="Y105" s="711"/>
      <c r="Z105" s="711"/>
      <c r="AA105" s="711"/>
      <c r="AB105" s="711"/>
      <c r="AC105" s="711"/>
      <c r="AD105" s="711"/>
      <c r="AE105" s="711"/>
      <c r="AF105" s="711"/>
      <c r="AG105" s="711"/>
      <c r="AH105" s="711"/>
      <c r="AI105" s="711"/>
      <c r="AJ105" s="276"/>
      <c r="AP105" s="260"/>
      <c r="AT105" s="260"/>
      <c r="AV105" s="24"/>
      <c r="AW105" s="24"/>
      <c r="AX105" s="24"/>
      <c r="AY105" s="24"/>
      <c r="AZ105" s="24"/>
      <c r="BA105" s="24"/>
      <c r="BB105" s="24"/>
      <c r="BC105" s="24"/>
    </row>
    <row r="106" spans="2:55" s="252" customFormat="1" ht="15" customHeight="1" x14ac:dyDescent="0.25">
      <c r="B106" s="275"/>
      <c r="C106" s="133" t="s">
        <v>1221</v>
      </c>
      <c r="D106" s="133"/>
      <c r="E106" s="133"/>
      <c r="F106" s="133"/>
      <c r="G106" s="133"/>
      <c r="H106" s="133"/>
      <c r="I106" s="133"/>
      <c r="J106" s="133"/>
      <c r="K106" s="133"/>
      <c r="L106" s="133"/>
      <c r="M106" s="133"/>
      <c r="N106" s="133"/>
      <c r="O106" s="133"/>
      <c r="P106" s="133"/>
      <c r="Q106" s="133"/>
      <c r="R106" s="133"/>
      <c r="S106" s="133"/>
      <c r="T106" s="460"/>
      <c r="U106" s="543" t="s">
        <v>196</v>
      </c>
      <c r="V106" s="544"/>
      <c r="W106" s="460"/>
      <c r="X106" s="543" t="s">
        <v>1200</v>
      </c>
      <c r="Y106" s="133"/>
      <c r="Z106" s="133"/>
      <c r="AA106" s="133"/>
      <c r="AB106" s="133"/>
      <c r="AC106" s="133"/>
      <c r="AD106" s="133"/>
      <c r="AE106" s="133"/>
      <c r="AF106" s="133"/>
      <c r="AG106" s="133"/>
      <c r="AH106" s="133"/>
      <c r="AI106" s="133"/>
      <c r="AJ106" s="276"/>
      <c r="AP106" s="260"/>
      <c r="AT106" s="260"/>
      <c r="AV106" s="24"/>
      <c r="AW106" s="24"/>
      <c r="AX106" s="24"/>
      <c r="AY106" s="24"/>
      <c r="AZ106" s="24"/>
      <c r="BA106" s="24"/>
      <c r="BB106" s="24"/>
      <c r="BC106" s="24"/>
    </row>
    <row r="107" spans="2:55" s="252" customFormat="1" ht="15" customHeight="1" x14ac:dyDescent="0.25">
      <c r="B107" s="275"/>
      <c r="C107" s="825" t="s">
        <v>2187</v>
      </c>
      <c r="D107" s="825"/>
      <c r="E107" s="825"/>
      <c r="F107" s="825"/>
      <c r="G107" s="825"/>
      <c r="H107" s="825"/>
      <c r="I107" s="825"/>
      <c r="J107" s="729"/>
      <c r="K107" s="729"/>
      <c r="L107" s="729"/>
      <c r="M107" s="729"/>
      <c r="N107" s="729"/>
      <c r="O107" s="729"/>
      <c r="P107" s="729"/>
      <c r="Q107" s="729"/>
      <c r="R107" s="729"/>
      <c r="S107" s="729"/>
      <c r="T107" s="729"/>
      <c r="U107" s="729"/>
      <c r="V107" s="729"/>
      <c r="W107" s="729"/>
      <c r="X107" s="729"/>
      <c r="Y107" s="729"/>
      <c r="Z107" s="729"/>
      <c r="AA107" s="729"/>
      <c r="AB107" s="729"/>
      <c r="AC107" s="729"/>
      <c r="AD107" s="729"/>
      <c r="AE107" s="729"/>
      <c r="AF107" s="729"/>
      <c r="AG107" s="729"/>
      <c r="AH107" s="729"/>
      <c r="AI107" s="729"/>
      <c r="AJ107" s="276"/>
      <c r="AP107" s="260"/>
      <c r="AT107" s="260"/>
      <c r="AV107" s="24"/>
      <c r="AW107" s="24"/>
      <c r="AX107" s="24"/>
      <c r="AY107" s="24"/>
      <c r="AZ107" s="24"/>
      <c r="BA107" s="24"/>
      <c r="BB107" s="24"/>
      <c r="BC107" s="24"/>
    </row>
    <row r="108" spans="2:55" s="252" customFormat="1" ht="15" customHeight="1" x14ac:dyDescent="0.25">
      <c r="B108" s="275"/>
      <c r="C108" s="711"/>
      <c r="D108" s="711"/>
      <c r="E108" s="711"/>
      <c r="F108" s="711"/>
      <c r="G108" s="711"/>
      <c r="H108" s="711"/>
      <c r="I108" s="711"/>
      <c r="J108" s="711"/>
      <c r="K108" s="711"/>
      <c r="L108" s="711"/>
      <c r="M108" s="711"/>
      <c r="N108" s="711"/>
      <c r="O108" s="711"/>
      <c r="P108" s="711"/>
      <c r="Q108" s="711"/>
      <c r="R108" s="711"/>
      <c r="S108" s="711"/>
      <c r="T108" s="711"/>
      <c r="U108" s="711"/>
      <c r="V108" s="711"/>
      <c r="W108" s="711"/>
      <c r="X108" s="711"/>
      <c r="Y108" s="711"/>
      <c r="Z108" s="711"/>
      <c r="AA108" s="711"/>
      <c r="AB108" s="711"/>
      <c r="AC108" s="711"/>
      <c r="AD108" s="711"/>
      <c r="AE108" s="711"/>
      <c r="AF108" s="711"/>
      <c r="AG108" s="711"/>
      <c r="AH108" s="711"/>
      <c r="AI108" s="711"/>
      <c r="AJ108" s="276"/>
      <c r="AP108" s="260"/>
      <c r="AT108" s="260"/>
      <c r="AV108" s="24"/>
      <c r="AW108" s="24"/>
      <c r="AX108" s="24"/>
      <c r="AY108" s="24"/>
      <c r="AZ108" s="24"/>
      <c r="BA108" s="24"/>
      <c r="BB108" s="24"/>
      <c r="BC108" s="24"/>
    </row>
    <row r="109" spans="2:55" s="252" customFormat="1" ht="5.0999999999999996" customHeight="1" x14ac:dyDescent="0.25">
      <c r="B109" s="275"/>
      <c r="C109" s="138"/>
      <c r="D109" s="166"/>
      <c r="E109" s="136"/>
      <c r="F109" s="136"/>
      <c r="G109" s="137"/>
      <c r="H109" s="137"/>
      <c r="I109" s="137"/>
      <c r="J109" s="137"/>
      <c r="K109" s="137"/>
      <c r="L109" s="137"/>
      <c r="M109" s="137"/>
      <c r="N109" s="137"/>
      <c r="O109" s="137"/>
      <c r="P109" s="137"/>
      <c r="Q109" s="137"/>
      <c r="R109" s="134"/>
      <c r="S109" s="138"/>
      <c r="T109" s="136"/>
      <c r="U109" s="134"/>
      <c r="V109" s="134"/>
      <c r="W109" s="134"/>
      <c r="X109" s="136"/>
      <c r="Y109" s="137"/>
      <c r="Z109" s="137"/>
      <c r="AA109" s="137"/>
      <c r="AB109" s="137"/>
      <c r="AC109" s="137"/>
      <c r="AD109" s="137"/>
      <c r="AE109" s="137"/>
      <c r="AF109" s="137"/>
      <c r="AG109" s="137"/>
      <c r="AH109" s="137"/>
      <c r="AI109" s="137"/>
      <c r="AJ109" s="276"/>
      <c r="AP109" s="260"/>
      <c r="AT109" s="260"/>
      <c r="AV109" s="24"/>
      <c r="AW109" s="24"/>
      <c r="AX109" s="24"/>
      <c r="AY109" s="24"/>
      <c r="AZ109" s="24"/>
      <c r="BA109" s="24"/>
      <c r="BB109" s="24"/>
      <c r="BC109" s="24"/>
    </row>
    <row r="110" spans="2:55" s="252" customFormat="1" ht="15" customHeight="1" x14ac:dyDescent="0.25">
      <c r="B110" s="275"/>
      <c r="C110" s="827" t="s">
        <v>1206</v>
      </c>
      <c r="D110" s="827"/>
      <c r="E110" s="827"/>
      <c r="F110" s="827"/>
      <c r="G110" s="827"/>
      <c r="H110" s="827"/>
      <c r="I110" s="827"/>
      <c r="J110" s="827"/>
      <c r="K110" s="827"/>
      <c r="L110" s="827"/>
      <c r="M110" s="827"/>
      <c r="N110" s="827"/>
      <c r="O110" s="827"/>
      <c r="P110" s="827"/>
      <c r="Q110" s="827"/>
      <c r="R110" s="827"/>
      <c r="S110" s="827"/>
      <c r="T110" s="827"/>
      <c r="U110" s="827"/>
      <c r="V110" s="827"/>
      <c r="W110" s="827"/>
      <c r="X110" s="827"/>
      <c r="Y110" s="827"/>
      <c r="Z110" s="827"/>
      <c r="AA110" s="827"/>
      <c r="AB110" s="827"/>
      <c r="AC110" s="827"/>
      <c r="AD110" s="827"/>
      <c r="AE110" s="827"/>
      <c r="AF110" s="827"/>
      <c r="AG110" s="827"/>
      <c r="AH110" s="827"/>
      <c r="AI110" s="827"/>
      <c r="AJ110" s="276"/>
      <c r="AP110" s="260"/>
      <c r="AT110" s="260"/>
      <c r="AV110" s="24"/>
      <c r="AW110" s="24"/>
      <c r="AX110" s="24"/>
      <c r="AY110" s="24"/>
      <c r="AZ110" s="24"/>
      <c r="BA110" s="24"/>
      <c r="BB110" s="24"/>
      <c r="BC110" s="24"/>
    </row>
    <row r="111" spans="2:55" s="252" customFormat="1" ht="15" customHeight="1" x14ac:dyDescent="0.25">
      <c r="B111" s="275"/>
      <c r="C111" s="827"/>
      <c r="D111" s="827"/>
      <c r="E111" s="827"/>
      <c r="F111" s="827"/>
      <c r="G111" s="827"/>
      <c r="H111" s="827"/>
      <c r="I111" s="827"/>
      <c r="J111" s="827"/>
      <c r="K111" s="827"/>
      <c r="L111" s="827"/>
      <c r="M111" s="827"/>
      <c r="N111" s="827"/>
      <c r="O111" s="827"/>
      <c r="P111" s="827"/>
      <c r="Q111" s="827"/>
      <c r="R111" s="827"/>
      <c r="S111" s="827"/>
      <c r="T111" s="827"/>
      <c r="U111" s="827"/>
      <c r="V111" s="827"/>
      <c r="W111" s="827"/>
      <c r="X111" s="827"/>
      <c r="Y111" s="827"/>
      <c r="Z111" s="827"/>
      <c r="AA111" s="827"/>
      <c r="AB111" s="827"/>
      <c r="AC111" s="827"/>
      <c r="AD111" s="827"/>
      <c r="AE111" s="827"/>
      <c r="AF111" s="827"/>
      <c r="AG111" s="827"/>
      <c r="AH111" s="827"/>
      <c r="AI111" s="827"/>
      <c r="AJ111" s="276"/>
      <c r="AP111" s="260"/>
      <c r="AT111" s="260"/>
      <c r="AV111" s="24"/>
      <c r="AW111" s="24"/>
      <c r="AX111" s="24"/>
      <c r="AY111" s="24"/>
      <c r="AZ111" s="24"/>
      <c r="BA111" s="24"/>
      <c r="BB111" s="24"/>
      <c r="BC111" s="24"/>
    </row>
    <row r="112" spans="2:55" s="252" customFormat="1" ht="5.0999999999999996" customHeight="1" thickBot="1" x14ac:dyDescent="0.3">
      <c r="B112" s="280"/>
      <c r="C112" s="308"/>
      <c r="D112" s="308"/>
      <c r="E112" s="308"/>
      <c r="F112" s="308"/>
      <c r="G112" s="308"/>
      <c r="H112" s="308"/>
      <c r="I112" s="308"/>
      <c r="J112" s="556"/>
      <c r="K112" s="556"/>
      <c r="L112" s="556"/>
      <c r="M112" s="556"/>
      <c r="N112" s="556"/>
      <c r="O112" s="556"/>
      <c r="P112" s="556"/>
      <c r="Q112" s="556"/>
      <c r="R112" s="556"/>
      <c r="S112" s="556"/>
      <c r="T112" s="556"/>
      <c r="U112" s="556"/>
      <c r="V112" s="556"/>
      <c r="W112" s="556"/>
      <c r="X112" s="556"/>
      <c r="Y112" s="556"/>
      <c r="Z112" s="556"/>
      <c r="AA112" s="556"/>
      <c r="AB112" s="556"/>
      <c r="AC112" s="556"/>
      <c r="AD112" s="556"/>
      <c r="AE112" s="557"/>
      <c r="AF112" s="557"/>
      <c r="AG112" s="557"/>
      <c r="AH112" s="557"/>
      <c r="AI112" s="557"/>
      <c r="AJ112" s="283"/>
      <c r="AP112" s="260"/>
      <c r="AT112" s="260"/>
      <c r="AV112" s="24"/>
      <c r="AW112" s="24"/>
      <c r="AX112" s="24"/>
      <c r="AY112" s="24"/>
      <c r="AZ112" s="24"/>
      <c r="BA112" s="24"/>
      <c r="BB112" s="24"/>
      <c r="BC112" s="24"/>
    </row>
    <row r="113" spans="2:55" s="252" customFormat="1" ht="29.25" customHeight="1" x14ac:dyDescent="0.25">
      <c r="B113" s="275"/>
      <c r="C113" s="877" t="s">
        <v>2115</v>
      </c>
      <c r="D113" s="878"/>
      <c r="E113" s="878"/>
      <c r="F113" s="878"/>
      <c r="G113" s="878"/>
      <c r="H113" s="878"/>
      <c r="I113" s="878"/>
      <c r="J113" s="878"/>
      <c r="K113" s="878"/>
      <c r="L113" s="878"/>
      <c r="M113" s="878"/>
      <c r="N113" s="878"/>
      <c r="O113" s="878"/>
      <c r="P113" s="878"/>
      <c r="Q113" s="878"/>
      <c r="R113" s="878"/>
      <c r="S113" s="878"/>
      <c r="T113" s="878"/>
      <c r="U113" s="878"/>
      <c r="V113" s="878"/>
      <c r="W113" s="878"/>
      <c r="X113" s="878"/>
      <c r="Y113" s="878"/>
      <c r="Z113" s="878"/>
      <c r="AA113" s="878"/>
      <c r="AB113" s="878"/>
      <c r="AC113" s="878"/>
      <c r="AD113" s="878"/>
      <c r="AE113" s="878"/>
      <c r="AF113" s="878"/>
      <c r="AG113" s="878"/>
      <c r="AH113" s="878"/>
      <c r="AI113" s="879"/>
      <c r="AJ113" s="276"/>
      <c r="AP113" s="260"/>
      <c r="AT113" s="260"/>
      <c r="AV113" s="24"/>
      <c r="AW113" s="24"/>
      <c r="AX113" s="24"/>
      <c r="AY113" s="24"/>
      <c r="AZ113" s="24"/>
      <c r="BA113" s="24"/>
      <c r="BB113" s="24"/>
      <c r="BC113" s="24"/>
    </row>
    <row r="114" spans="2:55" s="252" customFormat="1" ht="5.0999999999999996" customHeight="1" x14ac:dyDescent="0.25">
      <c r="B114" s="275"/>
      <c r="C114" s="138"/>
      <c r="D114" s="166"/>
      <c r="E114" s="136"/>
      <c r="F114" s="136"/>
      <c r="G114" s="137"/>
      <c r="H114" s="137"/>
      <c r="I114" s="137"/>
      <c r="J114" s="137"/>
      <c r="K114" s="137"/>
      <c r="L114" s="137"/>
      <c r="M114" s="137"/>
      <c r="N114" s="137"/>
      <c r="O114" s="137"/>
      <c r="P114" s="137"/>
      <c r="Q114" s="137"/>
      <c r="R114" s="134"/>
      <c r="S114" s="138"/>
      <c r="T114" s="136"/>
      <c r="U114" s="134"/>
      <c r="V114" s="134"/>
      <c r="W114" s="134"/>
      <c r="X114" s="136"/>
      <c r="Y114" s="137"/>
      <c r="Z114" s="137"/>
      <c r="AA114" s="137"/>
      <c r="AB114" s="137"/>
      <c r="AC114" s="137"/>
      <c r="AD114" s="137"/>
      <c r="AE114" s="137"/>
      <c r="AF114" s="137"/>
      <c r="AG114" s="137"/>
      <c r="AH114" s="137"/>
      <c r="AI114" s="137"/>
      <c r="AJ114" s="276"/>
      <c r="AP114" s="260"/>
      <c r="AT114" s="260"/>
      <c r="AV114" s="24"/>
      <c r="AW114" s="24"/>
      <c r="AX114" s="24"/>
      <c r="AY114" s="24"/>
      <c r="AZ114" s="24"/>
      <c r="BA114" s="24"/>
      <c r="BB114" s="24"/>
      <c r="BC114" s="24"/>
    </row>
    <row r="115" spans="2:55" s="252" customFormat="1" ht="15" customHeight="1" x14ac:dyDescent="0.25">
      <c r="B115" s="275"/>
      <c r="C115" s="822" t="s">
        <v>1984</v>
      </c>
      <c r="D115" s="822"/>
      <c r="E115" s="822"/>
      <c r="F115" s="822"/>
      <c r="G115" s="822"/>
      <c r="H115" s="822"/>
      <c r="I115" s="822"/>
      <c r="J115" s="822"/>
      <c r="K115" s="822"/>
      <c r="L115" s="822"/>
      <c r="M115" s="822"/>
      <c r="N115" s="822"/>
      <c r="O115" s="822"/>
      <c r="P115" s="822"/>
      <c r="Q115" s="822"/>
      <c r="R115" s="822"/>
      <c r="S115" s="822"/>
      <c r="T115" s="822"/>
      <c r="U115" s="822"/>
      <c r="V115" s="822"/>
      <c r="W115" s="822"/>
      <c r="X115" s="822"/>
      <c r="Y115" s="822"/>
      <c r="Z115" s="822"/>
      <c r="AA115" s="822"/>
      <c r="AB115" s="822"/>
      <c r="AC115" s="822"/>
      <c r="AD115" s="822"/>
      <c r="AE115" s="822"/>
      <c r="AF115" s="822"/>
      <c r="AG115" s="822"/>
      <c r="AH115" s="822"/>
      <c r="AI115" s="822"/>
      <c r="AJ115" s="276"/>
      <c r="AP115" s="260"/>
      <c r="AT115" s="260"/>
      <c r="AV115" s="24"/>
      <c r="AW115" s="24"/>
      <c r="AX115" s="24"/>
      <c r="AY115" s="24"/>
      <c r="AZ115" s="24"/>
      <c r="BA115" s="24"/>
      <c r="BB115" s="24"/>
      <c r="BC115" s="24"/>
    </row>
    <row r="116" spans="2:55" s="252" customFormat="1" x14ac:dyDescent="0.25">
      <c r="B116" s="275"/>
      <c r="C116" s="822"/>
      <c r="D116" s="822"/>
      <c r="E116" s="822"/>
      <c r="F116" s="822"/>
      <c r="G116" s="822"/>
      <c r="H116" s="822"/>
      <c r="I116" s="822"/>
      <c r="J116" s="822"/>
      <c r="K116" s="822"/>
      <c r="L116" s="822"/>
      <c r="M116" s="822"/>
      <c r="N116" s="822"/>
      <c r="O116" s="822"/>
      <c r="P116" s="822"/>
      <c r="Q116" s="822"/>
      <c r="R116" s="822"/>
      <c r="S116" s="822"/>
      <c r="T116" s="822"/>
      <c r="U116" s="822"/>
      <c r="V116" s="822"/>
      <c r="W116" s="822"/>
      <c r="X116" s="822"/>
      <c r="Y116" s="822"/>
      <c r="Z116" s="822"/>
      <c r="AA116" s="822"/>
      <c r="AB116" s="822"/>
      <c r="AC116" s="822"/>
      <c r="AD116" s="822"/>
      <c r="AE116" s="822"/>
      <c r="AF116" s="822"/>
      <c r="AG116" s="822"/>
      <c r="AH116" s="822"/>
      <c r="AI116" s="822"/>
      <c r="AJ116" s="276"/>
      <c r="AP116" s="260"/>
      <c r="AT116" s="260"/>
      <c r="AV116" s="24"/>
      <c r="AW116" s="24"/>
      <c r="AX116" s="24"/>
      <c r="AY116" s="24"/>
      <c r="AZ116" s="24"/>
      <c r="BA116" s="24"/>
      <c r="BB116" s="24"/>
      <c r="BC116" s="24"/>
    </row>
    <row r="117" spans="2:55" s="252" customFormat="1" ht="15" customHeight="1" x14ac:dyDescent="0.25">
      <c r="B117" s="275"/>
      <c r="C117" s="729"/>
      <c r="D117" s="729"/>
      <c r="E117" s="729"/>
      <c r="F117" s="729"/>
      <c r="G117" s="729"/>
      <c r="H117" s="729"/>
      <c r="I117" s="729"/>
      <c r="J117" s="729"/>
      <c r="K117" s="729"/>
      <c r="L117" s="729"/>
      <c r="M117" s="729"/>
      <c r="N117" s="729"/>
      <c r="O117" s="729"/>
      <c r="P117" s="729"/>
      <c r="Q117" s="729"/>
      <c r="R117" s="729"/>
      <c r="S117" s="729"/>
      <c r="T117" s="729"/>
      <c r="U117" s="729"/>
      <c r="V117" s="729"/>
      <c r="W117" s="729"/>
      <c r="X117" s="729"/>
      <c r="Y117" s="729"/>
      <c r="Z117" s="729"/>
      <c r="AA117" s="729"/>
      <c r="AB117" s="729"/>
      <c r="AC117" s="729"/>
      <c r="AD117" s="729"/>
      <c r="AE117" s="729"/>
      <c r="AF117" s="729"/>
      <c r="AG117" s="729"/>
      <c r="AH117" s="729"/>
      <c r="AI117" s="729"/>
      <c r="AJ117" s="276"/>
      <c r="AP117" s="260"/>
      <c r="AT117" s="260"/>
      <c r="AV117" s="24"/>
      <c r="AW117" s="24"/>
      <c r="AX117" s="24"/>
      <c r="AY117" s="24"/>
      <c r="AZ117" s="24"/>
      <c r="BA117" s="24"/>
      <c r="BB117" s="24"/>
      <c r="BC117" s="24"/>
    </row>
    <row r="118" spans="2:55" s="252" customFormat="1" ht="15" customHeight="1" x14ac:dyDescent="0.25">
      <c r="B118" s="275"/>
      <c r="C118" s="821" t="s">
        <v>1985</v>
      </c>
      <c r="D118" s="821"/>
      <c r="E118" s="821"/>
      <c r="F118" s="821"/>
      <c r="G118" s="821"/>
      <c r="H118" s="821"/>
      <c r="I118" s="821"/>
      <c r="J118" s="821"/>
      <c r="K118" s="821"/>
      <c r="L118" s="821"/>
      <c r="M118" s="821"/>
      <c r="N118" s="821"/>
      <c r="O118" s="821"/>
      <c r="P118" s="821"/>
      <c r="Q118" s="821"/>
      <c r="R118" s="821"/>
      <c r="S118" s="821"/>
      <c r="T118" s="821"/>
      <c r="U118" s="821"/>
      <c r="V118" s="821"/>
      <c r="W118" s="821"/>
      <c r="X118" s="821"/>
      <c r="Y118" s="821"/>
      <c r="Z118" s="821"/>
      <c r="AA118" s="821"/>
      <c r="AB118" s="821"/>
      <c r="AC118" s="821"/>
      <c r="AD118" s="821"/>
      <c r="AE118" s="821"/>
      <c r="AF118" s="821"/>
      <c r="AG118" s="821"/>
      <c r="AH118" s="821"/>
      <c r="AI118" s="821"/>
      <c r="AJ118" s="276"/>
      <c r="AP118" s="260"/>
      <c r="AT118" s="260"/>
      <c r="AV118" s="24"/>
      <c r="AW118" s="24"/>
      <c r="AX118" s="24"/>
      <c r="AY118" s="24"/>
      <c r="AZ118" s="24"/>
      <c r="BA118" s="24"/>
      <c r="BB118" s="24"/>
      <c r="BC118" s="24"/>
    </row>
    <row r="119" spans="2:55" s="252" customFormat="1" ht="15" customHeight="1" x14ac:dyDescent="0.25">
      <c r="B119" s="275"/>
      <c r="C119" s="822"/>
      <c r="D119" s="822"/>
      <c r="E119" s="822"/>
      <c r="F119" s="822"/>
      <c r="G119" s="822"/>
      <c r="H119" s="822"/>
      <c r="I119" s="822"/>
      <c r="J119" s="822"/>
      <c r="K119" s="822"/>
      <c r="L119" s="822"/>
      <c r="M119" s="822"/>
      <c r="N119" s="822"/>
      <c r="O119" s="822"/>
      <c r="P119" s="822"/>
      <c r="Q119" s="822"/>
      <c r="R119" s="822"/>
      <c r="S119" s="822"/>
      <c r="T119" s="822"/>
      <c r="U119" s="822"/>
      <c r="V119" s="822"/>
      <c r="W119" s="822"/>
      <c r="X119" s="822"/>
      <c r="Y119" s="822"/>
      <c r="Z119" s="822"/>
      <c r="AA119" s="822"/>
      <c r="AB119" s="822"/>
      <c r="AC119" s="822"/>
      <c r="AD119" s="822"/>
      <c r="AE119" s="822"/>
      <c r="AF119" s="822"/>
      <c r="AG119" s="822"/>
      <c r="AH119" s="822"/>
      <c r="AI119" s="822"/>
      <c r="AJ119" s="276"/>
      <c r="AP119" s="260"/>
      <c r="AT119" s="260"/>
      <c r="AV119" s="24"/>
      <c r="AW119" s="24"/>
      <c r="AX119" s="24"/>
      <c r="AY119" s="24"/>
      <c r="AZ119" s="24"/>
      <c r="BA119" s="24"/>
      <c r="BB119" s="24"/>
      <c r="BC119" s="24"/>
    </row>
    <row r="120" spans="2:55" s="252" customFormat="1" ht="15" customHeight="1" x14ac:dyDescent="0.25">
      <c r="B120" s="275"/>
      <c r="C120" s="729"/>
      <c r="D120" s="729"/>
      <c r="E120" s="729"/>
      <c r="F120" s="729"/>
      <c r="G120" s="729"/>
      <c r="H120" s="729"/>
      <c r="I120" s="729"/>
      <c r="J120" s="729"/>
      <c r="K120" s="729"/>
      <c r="L120" s="729"/>
      <c r="M120" s="729"/>
      <c r="N120" s="729"/>
      <c r="O120" s="729"/>
      <c r="P120" s="729"/>
      <c r="Q120" s="729"/>
      <c r="R120" s="729"/>
      <c r="S120" s="729"/>
      <c r="T120" s="729"/>
      <c r="U120" s="729"/>
      <c r="V120" s="729"/>
      <c r="W120" s="729"/>
      <c r="X120" s="729"/>
      <c r="Y120" s="729"/>
      <c r="Z120" s="729"/>
      <c r="AA120" s="729"/>
      <c r="AB120" s="729"/>
      <c r="AC120" s="729"/>
      <c r="AD120" s="729"/>
      <c r="AE120" s="729"/>
      <c r="AF120" s="729"/>
      <c r="AG120" s="729"/>
      <c r="AH120" s="729"/>
      <c r="AI120" s="729"/>
      <c r="AJ120" s="276"/>
      <c r="AP120" s="260"/>
      <c r="AT120" s="260"/>
      <c r="AV120" s="24"/>
      <c r="AW120" s="24"/>
      <c r="AX120" s="24"/>
      <c r="AY120" s="24"/>
      <c r="AZ120" s="24"/>
      <c r="BA120" s="24"/>
      <c r="BB120" s="24"/>
      <c r="BC120" s="24"/>
    </row>
    <row r="121" spans="2:55" s="252" customFormat="1" ht="15" customHeight="1" x14ac:dyDescent="0.25">
      <c r="B121" s="275"/>
      <c r="C121" s="290" t="s">
        <v>1207</v>
      </c>
      <c r="D121" s="166"/>
      <c r="E121" s="166"/>
      <c r="F121" s="166"/>
      <c r="G121" s="166"/>
      <c r="H121" s="166"/>
      <c r="I121" s="166"/>
      <c r="J121" s="266"/>
      <c r="K121" s="266"/>
      <c r="L121" s="266"/>
      <c r="M121" s="266"/>
      <c r="N121" s="266"/>
      <c r="O121" s="266"/>
      <c r="P121" s="137"/>
      <c r="Q121" s="137"/>
      <c r="R121" s="134"/>
      <c r="S121" s="134"/>
      <c r="T121" s="134"/>
      <c r="U121" s="134"/>
      <c r="V121" s="134"/>
      <c r="W121" s="134"/>
      <c r="X121" s="460"/>
      <c r="Y121" s="166" t="s">
        <v>196</v>
      </c>
      <c r="Z121" s="137"/>
      <c r="AA121" s="460"/>
      <c r="AB121" s="166" t="s">
        <v>1194</v>
      </c>
      <c r="AC121" s="137"/>
      <c r="AD121" s="137"/>
      <c r="AE121" s="137"/>
      <c r="AF121" s="137"/>
      <c r="AG121" s="137"/>
      <c r="AH121" s="137"/>
      <c r="AI121" s="137"/>
      <c r="AJ121" s="276"/>
      <c r="AP121" s="260"/>
      <c r="AT121" s="260"/>
      <c r="AV121" s="24"/>
      <c r="AW121" s="24"/>
      <c r="AX121" s="24"/>
      <c r="AY121" s="24"/>
      <c r="AZ121" s="24"/>
      <c r="BA121" s="24"/>
      <c r="BB121" s="24"/>
      <c r="BC121" s="24"/>
    </row>
    <row r="122" spans="2:55" s="252" customFormat="1" ht="15" customHeight="1" x14ac:dyDescent="0.25">
      <c r="B122" s="275"/>
      <c r="C122" s="138" t="s">
        <v>1208</v>
      </c>
      <c r="D122" s="166"/>
      <c r="E122" s="136"/>
      <c r="F122" s="136"/>
      <c r="G122" s="137"/>
      <c r="H122" s="137"/>
      <c r="I122" s="137"/>
      <c r="J122" s="137"/>
      <c r="K122" s="137"/>
      <c r="L122" s="137"/>
      <c r="M122" s="137"/>
      <c r="N122" s="137"/>
      <c r="O122" s="137"/>
      <c r="P122" s="137"/>
      <c r="Q122" s="137"/>
      <c r="R122" s="134"/>
      <c r="S122" s="138"/>
      <c r="T122" s="136"/>
      <c r="U122" s="134"/>
      <c r="V122" s="134"/>
      <c r="W122" s="134"/>
      <c r="X122" s="460"/>
      <c r="Y122" s="166" t="s">
        <v>196</v>
      </c>
      <c r="Z122" s="137"/>
      <c r="AA122" s="460"/>
      <c r="AB122" s="166" t="s">
        <v>1194</v>
      </c>
      <c r="AC122" s="137"/>
      <c r="AD122" s="137"/>
      <c r="AE122" s="137"/>
      <c r="AF122" s="137"/>
      <c r="AG122" s="137"/>
      <c r="AH122" s="137"/>
      <c r="AI122" s="137"/>
      <c r="AJ122" s="276"/>
      <c r="AP122" s="260"/>
      <c r="AT122" s="260"/>
      <c r="AV122" s="24"/>
      <c r="AW122" s="24"/>
      <c r="AX122" s="24"/>
      <c r="AY122" s="24"/>
      <c r="AZ122" s="24"/>
      <c r="BA122" s="24"/>
      <c r="BB122" s="24"/>
      <c r="BC122" s="24"/>
    </row>
    <row r="123" spans="2:55" s="252" customFormat="1" ht="15" customHeight="1" x14ac:dyDescent="0.25">
      <c r="B123" s="275"/>
      <c r="C123" s="290" t="s">
        <v>1776</v>
      </c>
      <c r="D123" s="166"/>
      <c r="E123" s="166"/>
      <c r="F123" s="166"/>
      <c r="G123" s="166"/>
      <c r="H123" s="166"/>
      <c r="I123" s="166"/>
      <c r="J123" s="266"/>
      <c r="K123" s="134"/>
      <c r="L123" s="460"/>
      <c r="M123" s="259" t="s">
        <v>196</v>
      </c>
      <c r="N123" s="134"/>
      <c r="O123" s="460"/>
      <c r="P123" s="259" t="s">
        <v>2158</v>
      </c>
      <c r="Q123" s="134"/>
      <c r="R123" s="134"/>
      <c r="S123" s="134"/>
      <c r="T123" s="134"/>
      <c r="U123" s="134"/>
      <c r="V123" s="134"/>
      <c r="W123" s="134"/>
      <c r="X123" s="134"/>
      <c r="Y123" s="134"/>
      <c r="Z123" s="134"/>
      <c r="AA123" s="134"/>
      <c r="AB123" s="388"/>
      <c r="AC123" s="388"/>
      <c r="AD123" s="388"/>
      <c r="AE123" s="388"/>
      <c r="AF123" s="388"/>
      <c r="AG123" s="388"/>
      <c r="AH123" s="388"/>
      <c r="AI123" s="388"/>
      <c r="AJ123" s="276"/>
      <c r="AP123" s="260"/>
      <c r="AT123" s="260"/>
      <c r="AV123" s="24"/>
      <c r="AW123" s="24"/>
      <c r="AX123" s="24"/>
      <c r="AY123" s="24"/>
      <c r="AZ123" s="24"/>
      <c r="BA123" s="24"/>
      <c r="BB123" s="24"/>
      <c r="BC123" s="24"/>
    </row>
    <row r="124" spans="2:55" s="252" customFormat="1" ht="15" customHeight="1" x14ac:dyDescent="0.25">
      <c r="B124" s="275"/>
      <c r="C124" s="259" t="s">
        <v>2159</v>
      </c>
      <c r="D124" s="259"/>
      <c r="E124" s="259"/>
      <c r="F124" s="259"/>
      <c r="G124" s="259"/>
      <c r="H124" s="259"/>
      <c r="I124" s="259"/>
      <c r="J124" s="259"/>
      <c r="K124" s="259"/>
      <c r="L124" s="259"/>
      <c r="M124" s="166"/>
      <c r="N124" s="166"/>
      <c r="O124" s="729"/>
      <c r="P124" s="729"/>
      <c r="Q124" s="729"/>
      <c r="R124" s="729"/>
      <c r="S124" s="729"/>
      <c r="T124" s="729"/>
      <c r="U124" s="729"/>
      <c r="V124" s="729"/>
      <c r="W124" s="729"/>
      <c r="X124" s="729"/>
      <c r="Y124" s="729"/>
      <c r="Z124" s="729"/>
      <c r="AA124" s="729"/>
      <c r="AB124" s="729"/>
      <c r="AC124" s="729"/>
      <c r="AD124" s="729"/>
      <c r="AE124" s="729"/>
      <c r="AF124" s="729"/>
      <c r="AG124" s="729"/>
      <c r="AH124" s="729"/>
      <c r="AI124" s="729"/>
      <c r="AJ124" s="276"/>
      <c r="AP124" s="260"/>
      <c r="AT124" s="260"/>
      <c r="AV124" s="24"/>
      <c r="AW124" s="24"/>
      <c r="AX124" s="24"/>
      <c r="AY124" s="24"/>
      <c r="AZ124" s="24"/>
      <c r="BA124" s="24"/>
      <c r="BB124" s="24"/>
      <c r="BC124" s="24"/>
    </row>
    <row r="125" spans="2:55" s="252" customFormat="1" ht="15" customHeight="1" x14ac:dyDescent="0.25">
      <c r="B125" s="275"/>
      <c r="C125" s="729"/>
      <c r="D125" s="729"/>
      <c r="E125" s="729"/>
      <c r="F125" s="729"/>
      <c r="G125" s="729"/>
      <c r="H125" s="729"/>
      <c r="I125" s="729"/>
      <c r="J125" s="729"/>
      <c r="K125" s="729"/>
      <c r="L125" s="729"/>
      <c r="M125" s="729"/>
      <c r="N125" s="729"/>
      <c r="O125" s="729"/>
      <c r="P125" s="729"/>
      <c r="Q125" s="729"/>
      <c r="R125" s="729"/>
      <c r="S125" s="729"/>
      <c r="T125" s="729"/>
      <c r="U125" s="729"/>
      <c r="V125" s="729"/>
      <c r="W125" s="729"/>
      <c r="X125" s="729"/>
      <c r="Y125" s="729"/>
      <c r="Z125" s="729"/>
      <c r="AA125" s="729"/>
      <c r="AB125" s="729"/>
      <c r="AC125" s="729"/>
      <c r="AD125" s="729"/>
      <c r="AE125" s="729"/>
      <c r="AF125" s="729"/>
      <c r="AG125" s="729"/>
      <c r="AH125" s="729"/>
      <c r="AI125" s="729"/>
      <c r="AJ125" s="276"/>
      <c r="AP125" s="260"/>
      <c r="AT125" s="260"/>
      <c r="AV125" s="24"/>
      <c r="AW125" s="24"/>
      <c r="AX125" s="24"/>
      <c r="AY125" s="24"/>
      <c r="AZ125" s="24"/>
      <c r="BA125" s="24"/>
      <c r="BB125" s="24"/>
      <c r="BC125" s="24"/>
    </row>
    <row r="126" spans="2:55" s="252" customFormat="1" ht="15" customHeight="1" x14ac:dyDescent="0.25">
      <c r="B126" s="275"/>
      <c r="C126" s="826" t="s">
        <v>1777</v>
      </c>
      <c r="D126" s="826"/>
      <c r="E126" s="826"/>
      <c r="F126" s="826"/>
      <c r="G126" s="826"/>
      <c r="H126" s="826"/>
      <c r="I126" s="826"/>
      <c r="J126" s="826"/>
      <c r="K126" s="826"/>
      <c r="L126" s="826"/>
      <c r="M126" s="826"/>
      <c r="N126" s="826"/>
      <c r="O126" s="826"/>
      <c r="P126" s="826"/>
      <c r="Q126" s="826"/>
      <c r="R126" s="826"/>
      <c r="S126" s="826"/>
      <c r="T126" s="826"/>
      <c r="U126" s="826"/>
      <c r="V126" s="826"/>
      <c r="W126" s="826"/>
      <c r="X126" s="826"/>
      <c r="Y126" s="826"/>
      <c r="Z126" s="826"/>
      <c r="AA126" s="826"/>
      <c r="AB126" s="826"/>
      <c r="AC126" s="826"/>
      <c r="AD126" s="826"/>
      <c r="AE126" s="826"/>
      <c r="AF126" s="826"/>
      <c r="AG126" s="826"/>
      <c r="AH126" s="826"/>
      <c r="AI126" s="826"/>
      <c r="AJ126" s="276"/>
      <c r="AP126" s="260"/>
      <c r="AT126" s="260"/>
      <c r="AV126" s="24"/>
      <c r="AW126" s="24"/>
      <c r="AX126" s="24"/>
      <c r="AY126" s="24"/>
      <c r="AZ126" s="24"/>
      <c r="BA126" s="24"/>
      <c r="BB126" s="24"/>
      <c r="BC126" s="24"/>
    </row>
    <row r="127" spans="2:55" s="252" customFormat="1" ht="15" customHeight="1" x14ac:dyDescent="0.25">
      <c r="B127" s="275"/>
      <c r="C127" s="826"/>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6"/>
      <c r="AA127" s="826"/>
      <c r="AB127" s="826"/>
      <c r="AC127" s="826"/>
      <c r="AD127" s="826"/>
      <c r="AE127" s="826"/>
      <c r="AF127" s="826"/>
      <c r="AG127" s="826"/>
      <c r="AH127" s="826"/>
      <c r="AI127" s="826"/>
      <c r="AJ127" s="276"/>
      <c r="AP127" s="260"/>
      <c r="AT127" s="260"/>
      <c r="AV127" s="24"/>
      <c r="AW127" s="24"/>
      <c r="AX127" s="24"/>
      <c r="AY127" s="24"/>
      <c r="AZ127" s="24"/>
      <c r="BA127" s="24"/>
      <c r="BB127" s="24"/>
      <c r="BC127" s="24"/>
    </row>
    <row r="128" spans="2:55" s="252" customFormat="1" ht="15" customHeight="1" x14ac:dyDescent="0.25">
      <c r="B128" s="275"/>
      <c r="C128" s="460"/>
      <c r="D128" s="166" t="s">
        <v>1209</v>
      </c>
      <c r="E128" s="136"/>
      <c r="F128" s="136"/>
      <c r="G128" s="137"/>
      <c r="H128" s="137"/>
      <c r="I128" s="137"/>
      <c r="J128" s="137"/>
      <c r="K128" s="137"/>
      <c r="L128" s="137"/>
      <c r="M128" s="137"/>
      <c r="N128" s="460"/>
      <c r="O128" s="166" t="s">
        <v>1778</v>
      </c>
      <c r="P128" s="137"/>
      <c r="Q128" s="137"/>
      <c r="R128" s="134"/>
      <c r="S128" s="138"/>
      <c r="T128" s="136"/>
      <c r="U128" s="134"/>
      <c r="V128" s="134"/>
      <c r="W128" s="134"/>
      <c r="X128" s="136"/>
      <c r="Y128" s="137"/>
      <c r="Z128" s="137"/>
      <c r="AA128" s="137"/>
      <c r="AB128" s="137"/>
      <c r="AC128" s="137"/>
      <c r="AD128" s="137"/>
      <c r="AE128" s="137"/>
      <c r="AF128" s="137"/>
      <c r="AG128" s="137"/>
      <c r="AH128" s="137"/>
      <c r="AI128" s="137"/>
      <c r="AJ128" s="276"/>
      <c r="AP128" s="260"/>
      <c r="AT128" s="260"/>
      <c r="AV128" s="24"/>
      <c r="AW128" s="24"/>
      <c r="AX128" s="24"/>
      <c r="AY128" s="24"/>
      <c r="AZ128" s="24"/>
      <c r="BA128" s="24"/>
      <c r="BB128" s="24"/>
      <c r="BC128" s="24"/>
    </row>
    <row r="129" spans="2:55" s="252" customFormat="1" ht="15" customHeight="1" x14ac:dyDescent="0.25">
      <c r="B129" s="275"/>
      <c r="C129" s="259" t="s">
        <v>1779</v>
      </c>
      <c r="D129" s="166"/>
      <c r="E129" s="136"/>
      <c r="F129" s="136"/>
      <c r="G129" s="137"/>
      <c r="H129" s="137"/>
      <c r="I129" s="137"/>
      <c r="J129" s="137"/>
      <c r="K129" s="137"/>
      <c r="L129" s="137"/>
      <c r="M129" s="137"/>
      <c r="N129" s="460"/>
      <c r="O129" s="166" t="s">
        <v>196</v>
      </c>
      <c r="P129" s="137"/>
      <c r="Q129" s="460"/>
      <c r="R129" s="166" t="s">
        <v>2361</v>
      </c>
      <c r="S129" s="137"/>
      <c r="T129" s="136"/>
      <c r="U129" s="134"/>
      <c r="V129" s="134"/>
      <c r="W129" s="134"/>
      <c r="X129" s="136"/>
      <c r="Y129" s="137"/>
      <c r="Z129" s="137"/>
      <c r="AA129" s="137"/>
      <c r="AB129" s="137"/>
      <c r="AC129" s="137"/>
      <c r="AD129" s="137"/>
      <c r="AE129" s="137"/>
      <c r="AF129" s="137"/>
      <c r="AG129" s="137"/>
      <c r="AH129" s="137"/>
      <c r="AI129" s="137"/>
      <c r="AJ129" s="276"/>
      <c r="AP129" s="260"/>
      <c r="AT129" s="260"/>
      <c r="AV129" s="24"/>
      <c r="AW129" s="24"/>
      <c r="AX129" s="24"/>
      <c r="AY129" s="24"/>
      <c r="AZ129" s="24"/>
      <c r="BA129" s="24"/>
      <c r="BB129" s="24"/>
      <c r="BC129" s="24"/>
    </row>
    <row r="130" spans="2:55" s="252" customFormat="1" ht="15" customHeight="1" x14ac:dyDescent="0.25">
      <c r="B130" s="275"/>
      <c r="C130" s="138" t="s">
        <v>1780</v>
      </c>
      <c r="D130" s="134"/>
      <c r="E130" s="460"/>
      <c r="F130" s="133" t="s">
        <v>1783</v>
      </c>
      <c r="G130" s="136"/>
      <c r="H130" s="137"/>
      <c r="I130" s="137"/>
      <c r="J130" s="137"/>
      <c r="K130" s="137"/>
      <c r="L130" s="137"/>
      <c r="M130" s="137"/>
      <c r="N130" s="137"/>
      <c r="O130" s="137"/>
      <c r="P130" s="134"/>
      <c r="Q130" s="460"/>
      <c r="R130" s="133" t="s">
        <v>1784</v>
      </c>
      <c r="S130" s="134"/>
      <c r="T130" s="136"/>
      <c r="U130" s="134"/>
      <c r="V130" s="134"/>
      <c r="W130" s="134"/>
      <c r="X130" s="136"/>
      <c r="Y130" s="137"/>
      <c r="Z130" s="137"/>
      <c r="AA130" s="137"/>
      <c r="AB130" s="137"/>
      <c r="AC130" s="137"/>
      <c r="AD130" s="137"/>
      <c r="AE130" s="137"/>
      <c r="AF130" s="137"/>
      <c r="AG130" s="137"/>
      <c r="AH130" s="137"/>
      <c r="AI130" s="137"/>
      <c r="AJ130" s="276"/>
      <c r="AP130" s="260"/>
      <c r="AT130" s="260"/>
      <c r="AV130" s="24"/>
      <c r="AW130" s="24"/>
      <c r="AX130" s="24"/>
      <c r="AY130" s="24"/>
      <c r="AZ130" s="24"/>
      <c r="BA130" s="24"/>
      <c r="BB130" s="24"/>
      <c r="BC130" s="24"/>
    </row>
    <row r="131" spans="2:55" s="252" customFormat="1" ht="15" customHeight="1" x14ac:dyDescent="0.25">
      <c r="B131" s="275"/>
      <c r="C131" s="133" t="s">
        <v>1781</v>
      </c>
      <c r="D131" s="166"/>
      <c r="E131" s="136"/>
      <c r="F131" s="136"/>
      <c r="G131" s="137"/>
      <c r="H131" s="137"/>
      <c r="I131" s="137"/>
      <c r="J131" s="137"/>
      <c r="K131" s="137"/>
      <c r="L131" s="137"/>
      <c r="M131" s="137"/>
      <c r="N131" s="137"/>
      <c r="O131" s="137"/>
      <c r="P131" s="137"/>
      <c r="Q131" s="137"/>
      <c r="R131" s="134"/>
      <c r="S131" s="138"/>
      <c r="T131" s="136"/>
      <c r="U131" s="134"/>
      <c r="V131" s="134"/>
      <c r="W131" s="134"/>
      <c r="X131" s="136"/>
      <c r="Y131" s="137"/>
      <c r="Z131" s="137"/>
      <c r="AA131" s="137"/>
      <c r="AB131" s="137"/>
      <c r="AC131" s="137"/>
      <c r="AD131" s="460"/>
      <c r="AE131" s="166" t="s">
        <v>196</v>
      </c>
      <c r="AF131" s="137"/>
      <c r="AG131" s="460"/>
      <c r="AH131" s="166" t="s">
        <v>1194</v>
      </c>
      <c r="AI131" s="137"/>
      <c r="AJ131" s="276"/>
      <c r="AP131" s="260"/>
      <c r="AT131" s="260"/>
      <c r="AV131" s="24"/>
      <c r="AW131" s="24"/>
      <c r="AX131" s="24"/>
      <c r="AY131" s="24"/>
      <c r="AZ131" s="24"/>
      <c r="BA131" s="24"/>
      <c r="BB131" s="24"/>
      <c r="BC131" s="24"/>
    </row>
    <row r="132" spans="2:55" s="252" customFormat="1" ht="15" customHeight="1" x14ac:dyDescent="0.25">
      <c r="B132" s="275"/>
      <c r="C132" s="138" t="s">
        <v>1782</v>
      </c>
      <c r="D132" s="166"/>
      <c r="E132" s="136"/>
      <c r="F132" s="136"/>
      <c r="G132" s="137"/>
      <c r="H132" s="137"/>
      <c r="I132" s="137"/>
      <c r="J132" s="137"/>
      <c r="K132" s="137"/>
      <c r="L132" s="137"/>
      <c r="M132" s="137"/>
      <c r="N132" s="137"/>
      <c r="O132" s="137"/>
      <c r="P132" s="137"/>
      <c r="Q132" s="137"/>
      <c r="R132" s="134"/>
      <c r="S132" s="138"/>
      <c r="T132" s="136"/>
      <c r="U132" s="134"/>
      <c r="V132" s="134"/>
      <c r="W132" s="134"/>
      <c r="X132" s="136"/>
      <c r="Y132" s="137"/>
      <c r="Z132" s="137"/>
      <c r="AA132" s="137"/>
      <c r="AB132" s="137"/>
      <c r="AC132" s="137"/>
      <c r="AD132" s="460"/>
      <c r="AE132" s="166" t="s">
        <v>196</v>
      </c>
      <c r="AF132" s="137"/>
      <c r="AG132" s="460"/>
      <c r="AH132" s="166" t="s">
        <v>1194</v>
      </c>
      <c r="AI132" s="137"/>
      <c r="AJ132" s="276"/>
      <c r="AP132" s="260"/>
      <c r="AT132" s="260"/>
      <c r="AV132" s="24"/>
      <c r="AW132" s="24"/>
      <c r="AX132" s="24"/>
      <c r="AY132" s="24"/>
      <c r="AZ132" s="24"/>
      <c r="BA132" s="24"/>
      <c r="BB132" s="24"/>
      <c r="BC132" s="24"/>
    </row>
    <row r="133" spans="2:55" s="252" customFormat="1" ht="5.0999999999999996" customHeight="1" x14ac:dyDescent="0.25">
      <c r="B133" s="275"/>
      <c r="C133" s="138"/>
      <c r="D133" s="166"/>
      <c r="E133" s="136"/>
      <c r="F133" s="136"/>
      <c r="G133" s="137"/>
      <c r="H133" s="137"/>
      <c r="I133" s="137"/>
      <c r="J133" s="137"/>
      <c r="K133" s="137"/>
      <c r="L133" s="137"/>
      <c r="M133" s="137"/>
      <c r="N133" s="137"/>
      <c r="O133" s="137"/>
      <c r="P133" s="137"/>
      <c r="Q133" s="137"/>
      <c r="R133" s="134"/>
      <c r="S133" s="138"/>
      <c r="T133" s="136"/>
      <c r="U133" s="134"/>
      <c r="V133" s="134"/>
      <c r="W133" s="134"/>
      <c r="X133" s="136"/>
      <c r="Y133" s="137"/>
      <c r="Z133" s="137"/>
      <c r="AA133" s="137"/>
      <c r="AB133" s="137"/>
      <c r="AC133" s="137"/>
      <c r="AD133" s="137"/>
      <c r="AE133" s="137"/>
      <c r="AF133" s="137"/>
      <c r="AG133" s="137"/>
      <c r="AH133" s="137"/>
      <c r="AI133" s="137"/>
      <c r="AJ133" s="276"/>
      <c r="AP133" s="260"/>
      <c r="AT133" s="260"/>
      <c r="AV133" s="24"/>
      <c r="AW133" s="24"/>
      <c r="AX133" s="24"/>
      <c r="AY133" s="24"/>
      <c r="AZ133" s="24"/>
      <c r="BA133" s="24"/>
      <c r="BB133" s="24"/>
      <c r="BC133" s="24"/>
    </row>
    <row r="134" spans="2:55" s="252" customFormat="1" ht="15" customHeight="1" x14ac:dyDescent="0.25">
      <c r="B134" s="275"/>
      <c r="C134" s="719" t="s">
        <v>2202</v>
      </c>
      <c r="D134" s="720"/>
      <c r="E134" s="720"/>
      <c r="F134" s="720"/>
      <c r="G134" s="720"/>
      <c r="H134" s="720"/>
      <c r="I134" s="720"/>
      <c r="J134" s="720"/>
      <c r="K134" s="720"/>
      <c r="L134" s="720"/>
      <c r="M134" s="720"/>
      <c r="N134" s="720"/>
      <c r="O134" s="720"/>
      <c r="P134" s="720"/>
      <c r="Q134" s="720"/>
      <c r="R134" s="720"/>
      <c r="S134" s="720"/>
      <c r="T134" s="720"/>
      <c r="U134" s="720"/>
      <c r="V134" s="720"/>
      <c r="W134" s="720"/>
      <c r="X134" s="720"/>
      <c r="Y134" s="720"/>
      <c r="Z134" s="720"/>
      <c r="AA134" s="720"/>
      <c r="AB134" s="720"/>
      <c r="AC134" s="720"/>
      <c r="AD134" s="720"/>
      <c r="AE134" s="720"/>
      <c r="AF134" s="720"/>
      <c r="AG134" s="720"/>
      <c r="AH134" s="720"/>
      <c r="AI134" s="721"/>
      <c r="AJ134" s="276"/>
      <c r="AP134" s="260"/>
      <c r="AT134" s="260"/>
      <c r="AV134" s="24"/>
      <c r="AW134" s="24"/>
      <c r="AX134" s="24"/>
      <c r="AY134" s="24"/>
      <c r="AZ134" s="24"/>
      <c r="BA134" s="24"/>
      <c r="BB134" s="24"/>
      <c r="BC134" s="24"/>
    </row>
    <row r="135" spans="2:55" s="252" customFormat="1" ht="5.0999999999999996" customHeight="1" x14ac:dyDescent="0.25">
      <c r="B135" s="27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76"/>
      <c r="AP135" s="260"/>
      <c r="AT135" s="260"/>
      <c r="AV135" s="24"/>
      <c r="AW135" s="24"/>
      <c r="AX135" s="24"/>
      <c r="AY135" s="24"/>
      <c r="AZ135" s="24"/>
      <c r="BA135" s="24"/>
      <c r="BB135" s="24"/>
      <c r="BC135" s="24"/>
    </row>
    <row r="136" spans="2:55" s="252" customFormat="1" ht="15" customHeight="1" x14ac:dyDescent="0.25">
      <c r="B136" s="275"/>
      <c r="C136" s="824" t="s">
        <v>2425</v>
      </c>
      <c r="D136" s="824"/>
      <c r="E136" s="824"/>
      <c r="F136" s="824"/>
      <c r="G136" s="824"/>
      <c r="H136" s="824"/>
      <c r="I136" s="824"/>
      <c r="J136" s="824"/>
      <c r="K136" s="824"/>
      <c r="L136" s="824"/>
      <c r="M136" s="824"/>
      <c r="N136" s="824"/>
      <c r="O136" s="824"/>
      <c r="P136" s="824"/>
      <c r="Q136" s="824"/>
      <c r="R136" s="824"/>
      <c r="S136" s="824"/>
      <c r="T136" s="824"/>
      <c r="U136" s="824"/>
      <c r="V136" s="824"/>
      <c r="W136" s="824"/>
      <c r="X136" s="824"/>
      <c r="Y136" s="824"/>
      <c r="Z136" s="824"/>
      <c r="AA136" s="824"/>
      <c r="AB136" s="824"/>
      <c r="AC136" s="824"/>
      <c r="AD136" s="824"/>
      <c r="AE136" s="824"/>
      <c r="AF136" s="824"/>
      <c r="AG136" s="824"/>
      <c r="AH136" s="824"/>
      <c r="AI136" s="824"/>
      <c r="AJ136" s="276"/>
      <c r="AP136" s="260"/>
      <c r="AT136" s="260"/>
      <c r="AV136" s="24"/>
      <c r="AW136" s="24"/>
      <c r="AX136" s="24"/>
      <c r="AY136" s="24"/>
      <c r="AZ136" s="24"/>
      <c r="BA136" s="24"/>
      <c r="BB136" s="24"/>
      <c r="BC136" s="24"/>
    </row>
    <row r="137" spans="2:55" s="252" customFormat="1" ht="15" customHeight="1" x14ac:dyDescent="0.25">
      <c r="B137" s="275"/>
      <c r="C137" s="824"/>
      <c r="D137" s="824"/>
      <c r="E137" s="824"/>
      <c r="F137" s="824"/>
      <c r="G137" s="824"/>
      <c r="H137" s="824"/>
      <c r="I137" s="824"/>
      <c r="J137" s="824"/>
      <c r="K137" s="824"/>
      <c r="L137" s="824"/>
      <c r="M137" s="824"/>
      <c r="N137" s="824"/>
      <c r="O137" s="824"/>
      <c r="P137" s="824"/>
      <c r="Q137" s="824"/>
      <c r="R137" s="824"/>
      <c r="S137" s="824"/>
      <c r="T137" s="824"/>
      <c r="U137" s="824"/>
      <c r="V137" s="824"/>
      <c r="W137" s="824"/>
      <c r="X137" s="824"/>
      <c r="Y137" s="824"/>
      <c r="Z137" s="824"/>
      <c r="AA137" s="824"/>
      <c r="AB137" s="824"/>
      <c r="AC137" s="824"/>
      <c r="AD137" s="824"/>
      <c r="AE137" s="824"/>
      <c r="AF137" s="824"/>
      <c r="AG137" s="824"/>
      <c r="AH137" s="824"/>
      <c r="AI137" s="824"/>
      <c r="AJ137" s="276"/>
      <c r="AP137" s="260"/>
      <c r="AT137" s="260"/>
      <c r="AV137" s="24"/>
      <c r="AW137" s="24"/>
      <c r="AX137" s="24"/>
      <c r="AY137" s="24"/>
      <c r="AZ137" s="24"/>
      <c r="BA137" s="24"/>
      <c r="BB137" s="24"/>
      <c r="BC137" s="24"/>
    </row>
    <row r="138" spans="2:55" s="252" customFormat="1" ht="15" customHeight="1" x14ac:dyDescent="0.25">
      <c r="B138" s="275"/>
      <c r="C138" s="824"/>
      <c r="D138" s="824"/>
      <c r="E138" s="824"/>
      <c r="F138" s="824"/>
      <c r="G138" s="824"/>
      <c r="H138" s="824"/>
      <c r="I138" s="824"/>
      <c r="J138" s="824"/>
      <c r="K138" s="824"/>
      <c r="L138" s="824"/>
      <c r="M138" s="824"/>
      <c r="N138" s="824"/>
      <c r="O138" s="824"/>
      <c r="P138" s="824"/>
      <c r="Q138" s="824"/>
      <c r="R138" s="824"/>
      <c r="S138" s="824"/>
      <c r="T138" s="824"/>
      <c r="U138" s="824"/>
      <c r="V138" s="824"/>
      <c r="W138" s="824"/>
      <c r="X138" s="824"/>
      <c r="Y138" s="824"/>
      <c r="Z138" s="824"/>
      <c r="AA138" s="824"/>
      <c r="AB138" s="824"/>
      <c r="AC138" s="824"/>
      <c r="AD138" s="824"/>
      <c r="AE138" s="824"/>
      <c r="AF138" s="824"/>
      <c r="AG138" s="824"/>
      <c r="AH138" s="824"/>
      <c r="AI138" s="824"/>
      <c r="AJ138" s="276"/>
      <c r="AP138" s="260"/>
      <c r="AT138" s="260"/>
      <c r="AV138" s="24"/>
      <c r="AW138" s="24"/>
      <c r="AX138" s="24"/>
      <c r="AY138" s="24"/>
      <c r="AZ138" s="24"/>
      <c r="BA138" s="24"/>
      <c r="BB138" s="24"/>
      <c r="BC138" s="24"/>
    </row>
    <row r="139" spans="2:55" s="252" customFormat="1" ht="10.5" customHeight="1" x14ac:dyDescent="0.25">
      <c r="B139" s="275"/>
      <c r="C139" s="824"/>
      <c r="D139" s="824"/>
      <c r="E139" s="824"/>
      <c r="F139" s="824"/>
      <c r="G139" s="824"/>
      <c r="H139" s="824"/>
      <c r="I139" s="824"/>
      <c r="J139" s="824"/>
      <c r="K139" s="824"/>
      <c r="L139" s="824"/>
      <c r="M139" s="824"/>
      <c r="N139" s="824"/>
      <c r="O139" s="824"/>
      <c r="P139" s="824"/>
      <c r="Q139" s="824"/>
      <c r="R139" s="824"/>
      <c r="S139" s="824"/>
      <c r="T139" s="824"/>
      <c r="U139" s="824"/>
      <c r="V139" s="824"/>
      <c r="W139" s="824"/>
      <c r="X139" s="824"/>
      <c r="Y139" s="824"/>
      <c r="Z139" s="824"/>
      <c r="AA139" s="824"/>
      <c r="AB139" s="824"/>
      <c r="AC139" s="824"/>
      <c r="AD139" s="824"/>
      <c r="AE139" s="824"/>
      <c r="AF139" s="824"/>
      <c r="AG139" s="824"/>
      <c r="AH139" s="824"/>
      <c r="AI139" s="824"/>
      <c r="AJ139" s="276"/>
      <c r="AP139" s="260"/>
      <c r="AT139" s="260"/>
      <c r="AV139" s="24"/>
      <c r="AW139" s="24"/>
      <c r="AX139" s="24"/>
      <c r="AY139" s="24"/>
      <c r="AZ139" s="24"/>
      <c r="BA139" s="24"/>
      <c r="BB139" s="24"/>
      <c r="BC139" s="24"/>
    </row>
    <row r="140" spans="2:55" s="252" customFormat="1" ht="5.0999999999999996" customHeight="1" x14ac:dyDescent="0.25">
      <c r="B140" s="275"/>
      <c r="C140" s="138"/>
      <c r="D140" s="166"/>
      <c r="E140" s="136"/>
      <c r="F140" s="136"/>
      <c r="G140" s="137"/>
      <c r="H140" s="137"/>
      <c r="I140" s="137"/>
      <c r="J140" s="137"/>
      <c r="K140" s="137"/>
      <c r="L140" s="137"/>
      <c r="M140" s="137"/>
      <c r="N140" s="137"/>
      <c r="O140" s="137"/>
      <c r="P140" s="137"/>
      <c r="Q140" s="137"/>
      <c r="R140" s="134"/>
      <c r="S140" s="138"/>
      <c r="T140" s="136"/>
      <c r="U140" s="134"/>
      <c r="V140" s="134"/>
      <c r="W140" s="134"/>
      <c r="X140" s="136"/>
      <c r="Y140" s="137"/>
      <c r="Z140" s="137"/>
      <c r="AA140" s="137"/>
      <c r="AB140" s="137"/>
      <c r="AC140" s="137"/>
      <c r="AD140" s="137"/>
      <c r="AE140" s="137"/>
      <c r="AF140" s="137"/>
      <c r="AG140" s="137"/>
      <c r="AH140" s="137"/>
      <c r="AI140" s="137"/>
      <c r="AJ140" s="276"/>
      <c r="AP140" s="260"/>
      <c r="AT140" s="260"/>
      <c r="AV140" s="24"/>
      <c r="AW140" s="24"/>
      <c r="AX140" s="24"/>
      <c r="AY140" s="24"/>
      <c r="AZ140" s="24"/>
      <c r="BA140" s="24"/>
      <c r="BB140" s="24"/>
      <c r="BC140" s="24"/>
    </row>
    <row r="141" spans="2:55" s="252" customFormat="1" ht="5.0999999999999996" customHeight="1" x14ac:dyDescent="0.25">
      <c r="B141" s="275"/>
      <c r="C141" s="138"/>
      <c r="D141" s="166"/>
      <c r="E141" s="136"/>
      <c r="F141" s="136"/>
      <c r="G141" s="137"/>
      <c r="H141" s="137"/>
      <c r="I141" s="137"/>
      <c r="J141" s="137"/>
      <c r="K141" s="137"/>
      <c r="L141" s="137"/>
      <c r="M141" s="137"/>
      <c r="N141" s="137"/>
      <c r="O141" s="137"/>
      <c r="P141" s="137"/>
      <c r="Q141" s="137"/>
      <c r="R141" s="134"/>
      <c r="S141" s="138"/>
      <c r="T141" s="136"/>
      <c r="U141" s="134"/>
      <c r="V141" s="134"/>
      <c r="W141" s="134"/>
      <c r="X141" s="136"/>
      <c r="Y141" s="137"/>
      <c r="Z141" s="137"/>
      <c r="AA141" s="137"/>
      <c r="AB141" s="137"/>
      <c r="AC141" s="137"/>
      <c r="AD141" s="137"/>
      <c r="AE141" s="137"/>
      <c r="AF141" s="137"/>
      <c r="AG141" s="137"/>
      <c r="AH141" s="137"/>
      <c r="AI141" s="137"/>
      <c r="AJ141" s="276"/>
      <c r="AP141" s="260"/>
      <c r="AT141" s="260"/>
      <c r="AV141" s="24"/>
      <c r="AW141" s="24"/>
      <c r="AX141" s="24"/>
      <c r="AY141" s="24"/>
      <c r="AZ141" s="24"/>
      <c r="BA141" s="24"/>
      <c r="BB141" s="24"/>
      <c r="BC141" s="24"/>
    </row>
    <row r="142" spans="2:55" s="252" customFormat="1" ht="15" customHeight="1" x14ac:dyDescent="0.25">
      <c r="B142" s="275"/>
      <c r="C142" s="746"/>
      <c r="D142" s="746"/>
      <c r="E142" s="746"/>
      <c r="F142" s="746"/>
      <c r="G142" s="746"/>
      <c r="H142" s="746"/>
      <c r="I142" s="746"/>
      <c r="J142" s="746"/>
      <c r="K142" s="137"/>
      <c r="L142" s="748"/>
      <c r="M142" s="748"/>
      <c r="N142" s="748"/>
      <c r="O142" s="748"/>
      <c r="P142" s="748"/>
      <c r="Q142" s="748"/>
      <c r="R142" s="748"/>
      <c r="S142" s="748"/>
      <c r="T142" s="748"/>
      <c r="U142" s="748"/>
      <c r="V142" s="748"/>
      <c r="W142" s="748"/>
      <c r="X142" s="748"/>
      <c r="Y142" s="748"/>
      <c r="Z142" s="748"/>
      <c r="AA142" s="748"/>
      <c r="AB142" s="748"/>
      <c r="AC142" s="748"/>
      <c r="AD142" s="748"/>
      <c r="AE142" s="748"/>
      <c r="AF142" s="748"/>
      <c r="AG142" s="748"/>
      <c r="AH142" s="748"/>
      <c r="AI142" s="748"/>
      <c r="AJ142" s="276"/>
      <c r="AP142" s="260"/>
      <c r="AT142" s="260"/>
      <c r="AV142" s="24"/>
      <c r="AW142" s="24"/>
      <c r="AX142" s="24"/>
      <c r="AY142" s="24"/>
      <c r="AZ142" s="24"/>
      <c r="BA142" s="24"/>
      <c r="BB142" s="24"/>
      <c r="BC142" s="24"/>
    </row>
    <row r="143" spans="2:55" s="252" customFormat="1" ht="15" customHeight="1" x14ac:dyDescent="0.25">
      <c r="B143" s="275"/>
      <c r="C143" s="747" t="s">
        <v>1794</v>
      </c>
      <c r="D143" s="747"/>
      <c r="E143" s="747"/>
      <c r="F143" s="747"/>
      <c r="G143" s="747"/>
      <c r="H143" s="747"/>
      <c r="I143" s="747"/>
      <c r="J143" s="747"/>
      <c r="K143" s="137"/>
      <c r="L143" s="747" t="s">
        <v>1993</v>
      </c>
      <c r="M143" s="747"/>
      <c r="N143" s="747"/>
      <c r="O143" s="747"/>
      <c r="P143" s="747"/>
      <c r="Q143" s="747"/>
      <c r="R143" s="747"/>
      <c r="S143" s="747"/>
      <c r="T143" s="747"/>
      <c r="U143" s="747"/>
      <c r="V143" s="747"/>
      <c r="W143" s="747"/>
      <c r="X143" s="747"/>
      <c r="Y143" s="747"/>
      <c r="Z143" s="747"/>
      <c r="AA143" s="747"/>
      <c r="AB143" s="747"/>
      <c r="AC143" s="747"/>
      <c r="AD143" s="747"/>
      <c r="AE143" s="747"/>
      <c r="AF143" s="747"/>
      <c r="AG143" s="747"/>
      <c r="AH143" s="747"/>
      <c r="AI143" s="747"/>
      <c r="AJ143" s="276"/>
      <c r="AP143" s="260"/>
      <c r="AT143" s="260"/>
      <c r="AV143" s="24"/>
      <c r="AW143" s="24"/>
      <c r="AX143" s="24"/>
      <c r="AY143" s="24"/>
      <c r="AZ143" s="24"/>
      <c r="BA143" s="24"/>
      <c r="BB143" s="24"/>
      <c r="BC143" s="24"/>
    </row>
    <row r="144" spans="2:55" s="252" customFormat="1" ht="5.0999999999999996" customHeight="1" x14ac:dyDescent="0.25">
      <c r="B144" s="275"/>
      <c r="C144" s="138"/>
      <c r="D144" s="166"/>
      <c r="E144" s="136"/>
      <c r="F144" s="136"/>
      <c r="G144" s="137"/>
      <c r="H144" s="137"/>
      <c r="I144" s="137"/>
      <c r="J144" s="137"/>
      <c r="K144" s="137"/>
      <c r="L144" s="137"/>
      <c r="M144" s="137"/>
      <c r="N144" s="137"/>
      <c r="O144" s="137"/>
      <c r="P144" s="137"/>
      <c r="Q144" s="137"/>
      <c r="R144" s="134"/>
      <c r="S144" s="138"/>
      <c r="T144" s="136"/>
      <c r="U144" s="134"/>
      <c r="V144" s="134"/>
      <c r="W144" s="134"/>
      <c r="X144" s="136"/>
      <c r="Y144" s="137"/>
      <c r="Z144" s="137"/>
      <c r="AA144" s="137"/>
      <c r="AB144" s="137"/>
      <c r="AC144" s="137"/>
      <c r="AD144" s="137"/>
      <c r="AE144" s="137"/>
      <c r="AF144" s="137"/>
      <c r="AG144" s="137"/>
      <c r="AH144" s="137"/>
      <c r="AI144" s="137"/>
      <c r="AJ144" s="276"/>
      <c r="AP144" s="260"/>
      <c r="AT144" s="260"/>
      <c r="AV144" s="24"/>
      <c r="AW144" s="24"/>
      <c r="AX144" s="24"/>
      <c r="AY144" s="24"/>
      <c r="AZ144" s="24"/>
      <c r="BA144" s="24"/>
      <c r="BB144" s="24"/>
      <c r="BC144" s="24"/>
    </row>
    <row r="145" spans="1:281" s="252" customFormat="1" ht="15" customHeight="1" x14ac:dyDescent="0.25">
      <c r="B145" s="275"/>
      <c r="C145" s="719" t="s">
        <v>2203</v>
      </c>
      <c r="D145" s="720"/>
      <c r="E145" s="720"/>
      <c r="F145" s="720"/>
      <c r="G145" s="720"/>
      <c r="H145" s="720"/>
      <c r="I145" s="720"/>
      <c r="J145" s="720"/>
      <c r="K145" s="720"/>
      <c r="L145" s="720"/>
      <c r="M145" s="720"/>
      <c r="N145" s="720"/>
      <c r="O145" s="720"/>
      <c r="P145" s="720"/>
      <c r="Q145" s="720"/>
      <c r="R145" s="720"/>
      <c r="S145" s="720"/>
      <c r="T145" s="720"/>
      <c r="U145" s="720"/>
      <c r="V145" s="720"/>
      <c r="W145" s="720"/>
      <c r="X145" s="720"/>
      <c r="Y145" s="720"/>
      <c r="Z145" s="720"/>
      <c r="AA145" s="720"/>
      <c r="AB145" s="720"/>
      <c r="AC145" s="720"/>
      <c r="AD145" s="720"/>
      <c r="AE145" s="720"/>
      <c r="AF145" s="720"/>
      <c r="AG145" s="720"/>
      <c r="AH145" s="720"/>
      <c r="AI145" s="721"/>
      <c r="AJ145" s="276"/>
      <c r="AP145" s="260"/>
      <c r="AT145" s="260"/>
      <c r="AV145" s="24"/>
      <c r="AW145" s="24"/>
      <c r="AX145" s="24"/>
      <c r="AY145" s="24"/>
      <c r="AZ145" s="24"/>
      <c r="BA145" s="24"/>
      <c r="BB145" s="24"/>
      <c r="BC145" s="24"/>
    </row>
    <row r="146" spans="1:281" s="252" customFormat="1" ht="30" customHeight="1" x14ac:dyDescent="0.25">
      <c r="B146" s="275"/>
      <c r="C146" s="815" t="s">
        <v>2309</v>
      </c>
      <c r="D146" s="815"/>
      <c r="E146" s="815"/>
      <c r="F146" s="815"/>
      <c r="G146" s="815"/>
      <c r="H146" s="815"/>
      <c r="I146" s="815"/>
      <c r="J146" s="815"/>
      <c r="K146" s="815"/>
      <c r="L146" s="815"/>
      <c r="M146" s="815"/>
      <c r="N146" s="815"/>
      <c r="O146" s="815"/>
      <c r="P146" s="815"/>
      <c r="Q146" s="815"/>
      <c r="R146" s="815"/>
      <c r="S146" s="815"/>
      <c r="T146" s="815"/>
      <c r="U146" s="815"/>
      <c r="V146" s="815"/>
      <c r="W146" s="815"/>
      <c r="X146" s="815"/>
      <c r="Y146" s="815"/>
      <c r="Z146" s="815"/>
      <c r="AA146" s="815"/>
      <c r="AB146" s="815"/>
      <c r="AC146" s="815"/>
      <c r="AD146" s="815"/>
      <c r="AE146" s="815"/>
      <c r="AF146" s="815"/>
      <c r="AG146" s="815"/>
      <c r="AH146" s="815"/>
      <c r="AI146" s="815"/>
      <c r="AJ146" s="276"/>
      <c r="AP146" s="260"/>
      <c r="AT146" s="260"/>
      <c r="AV146" s="24"/>
      <c r="AW146" s="24"/>
      <c r="AX146" s="24"/>
      <c r="AY146" s="24"/>
      <c r="AZ146" s="24"/>
      <c r="BA146" s="24"/>
      <c r="BB146" s="24"/>
      <c r="BC146" s="24"/>
    </row>
    <row r="147" spans="1:281" s="252" customFormat="1" ht="5.0999999999999996" customHeight="1" thickBot="1" x14ac:dyDescent="0.3">
      <c r="B147" s="280"/>
      <c r="C147" s="741"/>
      <c r="D147" s="741"/>
      <c r="E147" s="741"/>
      <c r="F147" s="741"/>
      <c r="G147" s="741"/>
      <c r="H147" s="741"/>
      <c r="I147" s="741"/>
      <c r="J147" s="741"/>
      <c r="K147" s="741"/>
      <c r="L147" s="741"/>
      <c r="M147" s="741"/>
      <c r="N147" s="741"/>
      <c r="O147" s="741"/>
      <c r="P147" s="741"/>
      <c r="Q147" s="741"/>
      <c r="R147" s="741"/>
      <c r="S147" s="741"/>
      <c r="T147" s="741"/>
      <c r="U147" s="741"/>
      <c r="V147" s="741"/>
      <c r="W147" s="741"/>
      <c r="X147" s="741"/>
      <c r="Y147" s="741"/>
      <c r="Z147" s="741"/>
      <c r="AA147" s="741"/>
      <c r="AB147" s="741"/>
      <c r="AC147" s="741"/>
      <c r="AD147" s="741"/>
      <c r="AE147" s="741"/>
      <c r="AF147" s="741"/>
      <c r="AG147" s="741"/>
      <c r="AH147" s="741"/>
      <c r="AI147" s="741"/>
      <c r="AJ147" s="283"/>
      <c r="AP147" s="260"/>
      <c r="AT147" s="260"/>
      <c r="AV147" s="24"/>
      <c r="AW147" s="24"/>
      <c r="AX147" s="24"/>
      <c r="AY147" s="24"/>
      <c r="AZ147" s="24"/>
      <c r="BA147" s="24"/>
      <c r="BB147" s="24"/>
      <c r="BC147" s="24"/>
    </row>
    <row r="148" spans="1:281" s="252" customFormat="1" ht="15" customHeight="1" x14ac:dyDescent="0.25">
      <c r="C148" s="309"/>
      <c r="D148" s="310"/>
      <c r="E148" s="310"/>
      <c r="F148" s="24"/>
      <c r="AP148" s="260"/>
      <c r="AT148" s="260"/>
      <c r="AV148" s="24"/>
      <c r="AW148" s="24"/>
      <c r="AX148" s="24"/>
      <c r="AY148" s="24"/>
      <c r="AZ148" s="24"/>
      <c r="BA148" s="24"/>
      <c r="BB148" s="24"/>
      <c r="BC148" s="24"/>
    </row>
    <row r="149" spans="1:281" s="252" customFormat="1" ht="15" customHeight="1" x14ac:dyDescent="0.25">
      <c r="A149" s="253"/>
      <c r="B149" s="253"/>
      <c r="C149" s="311"/>
      <c r="D149" s="298"/>
      <c r="E149" s="298"/>
      <c r="F149" s="27"/>
      <c r="G149" s="253"/>
      <c r="H149" s="253"/>
      <c r="I149" s="253"/>
      <c r="J149" s="253"/>
      <c r="K149" s="253"/>
      <c r="L149" s="253"/>
      <c r="M149" s="253"/>
      <c r="N149" s="253"/>
      <c r="O149" s="253"/>
      <c r="P149" s="253"/>
      <c r="Q149" s="253"/>
      <c r="R149" s="253"/>
      <c r="S149" s="253"/>
      <c r="T149" s="253"/>
      <c r="U149" s="253"/>
      <c r="V149" s="253"/>
      <c r="W149" s="253"/>
      <c r="X149" s="253"/>
      <c r="Y149" s="253"/>
      <c r="Z149" s="253"/>
      <c r="AA149" s="253"/>
      <c r="AB149" s="253"/>
      <c r="AC149" s="253"/>
      <c r="AD149" s="253"/>
      <c r="AE149" s="253"/>
      <c r="AF149" s="253"/>
      <c r="AG149" s="253"/>
      <c r="AH149" s="253"/>
      <c r="AI149" s="253"/>
      <c r="AJ149" s="253"/>
      <c r="AK149" s="253"/>
      <c r="AL149" s="253"/>
      <c r="AM149" s="253"/>
      <c r="AN149" s="253"/>
      <c r="AO149" s="253"/>
      <c r="AP149" s="256"/>
      <c r="AT149" s="260"/>
      <c r="AV149" s="24"/>
      <c r="AW149" s="24"/>
      <c r="AX149" s="24"/>
      <c r="AY149" s="24"/>
      <c r="AZ149" s="24"/>
      <c r="BA149" s="24"/>
      <c r="BB149" s="24"/>
      <c r="BC149" s="24"/>
    </row>
    <row r="150" spans="1:281" s="252" customFormat="1" ht="15" customHeight="1" x14ac:dyDescent="0.25">
      <c r="A150" s="253"/>
      <c r="B150" s="253"/>
      <c r="C150" s="311"/>
      <c r="D150" s="298"/>
      <c r="E150" s="298"/>
      <c r="F150" s="27"/>
      <c r="G150" s="253"/>
      <c r="H150" s="253"/>
      <c r="I150" s="253"/>
      <c r="J150" s="253"/>
      <c r="K150" s="253"/>
      <c r="L150" s="253"/>
      <c r="M150" s="253"/>
      <c r="N150" s="253"/>
      <c r="O150" s="253"/>
      <c r="P150" s="253"/>
      <c r="Q150" s="253"/>
      <c r="R150" s="253"/>
      <c r="S150" s="253"/>
      <c r="T150" s="253"/>
      <c r="U150" s="253"/>
      <c r="V150" s="253"/>
      <c r="W150" s="253"/>
      <c r="X150" s="253"/>
      <c r="Y150" s="253"/>
      <c r="Z150" s="253"/>
      <c r="AA150" s="253"/>
      <c r="AB150" s="253"/>
      <c r="AC150" s="253"/>
      <c r="AD150" s="253"/>
      <c r="AE150" s="253"/>
      <c r="AF150" s="253"/>
      <c r="AG150" s="253"/>
      <c r="AH150" s="253"/>
      <c r="AI150" s="253"/>
      <c r="AJ150" s="253"/>
      <c r="AK150" s="253"/>
      <c r="AL150" s="253"/>
      <c r="AM150" s="253"/>
      <c r="AN150" s="253"/>
      <c r="AO150" s="253"/>
      <c r="AP150" s="256"/>
      <c r="AQ150" s="253"/>
      <c r="AR150" s="253"/>
      <c r="AS150" s="253"/>
      <c r="AT150" s="256"/>
      <c r="AU150" s="253"/>
      <c r="AV150" s="27"/>
      <c r="AW150" s="27"/>
      <c r="AX150" s="27"/>
      <c r="AY150" s="27"/>
      <c r="AZ150" s="27"/>
      <c r="BA150" s="27"/>
      <c r="BB150" s="27"/>
      <c r="BC150" s="27"/>
    </row>
    <row r="151" spans="1:281" s="252" customFormat="1" ht="15" customHeight="1" x14ac:dyDescent="0.25">
      <c r="A151" s="253"/>
      <c r="B151" s="27"/>
      <c r="C151" s="298"/>
      <c r="D151" s="298"/>
      <c r="E151" s="298"/>
      <c r="F151" s="27"/>
      <c r="G151" s="253"/>
      <c r="H151" s="253"/>
      <c r="I151" s="253"/>
      <c r="J151" s="253"/>
      <c r="K151" s="253"/>
      <c r="L151" s="253"/>
      <c r="M151" s="253"/>
      <c r="N151" s="253"/>
      <c r="O151" s="253"/>
      <c r="P151" s="253"/>
      <c r="Q151" s="253"/>
      <c r="R151" s="253"/>
      <c r="S151" s="253"/>
      <c r="T151" s="253"/>
      <c r="U151" s="253"/>
      <c r="V151" s="253"/>
      <c r="W151" s="253"/>
      <c r="X151" s="253"/>
      <c r="Y151" s="253"/>
      <c r="Z151" s="253"/>
      <c r="AA151" s="253"/>
      <c r="AB151" s="253"/>
      <c r="AC151" s="253"/>
      <c r="AD151" s="253"/>
      <c r="AE151" s="253"/>
      <c r="AF151" s="253"/>
      <c r="AG151" s="253"/>
      <c r="AH151" s="253"/>
      <c r="AI151" s="253"/>
      <c r="AJ151" s="253"/>
      <c r="AK151" s="253"/>
      <c r="AL151" s="253"/>
      <c r="AM151" s="253"/>
      <c r="AN151" s="253"/>
      <c r="AO151" s="253"/>
      <c r="AP151" s="256"/>
      <c r="AQ151" s="253"/>
      <c r="AR151" s="253"/>
      <c r="AS151" s="253"/>
      <c r="AT151" s="256"/>
      <c r="AU151" s="253"/>
      <c r="AV151" s="27"/>
      <c r="AW151" s="27"/>
      <c r="AX151" s="27"/>
      <c r="AY151" s="27"/>
      <c r="AZ151" s="27"/>
      <c r="BA151" s="27"/>
      <c r="BB151" s="27"/>
      <c r="BC151" s="27"/>
    </row>
    <row r="152" spans="1:281" s="252" customFormat="1" ht="15" customHeight="1" x14ac:dyDescent="0.25">
      <c r="A152" s="253"/>
      <c r="B152" s="27"/>
      <c r="C152" s="298"/>
      <c r="D152" s="298"/>
      <c r="E152" s="298"/>
      <c r="F152" s="27"/>
      <c r="G152" s="253"/>
      <c r="H152" s="253"/>
      <c r="I152" s="253"/>
      <c r="J152" s="253"/>
      <c r="K152" s="253"/>
      <c r="L152" s="253"/>
      <c r="M152" s="299"/>
      <c r="N152" s="253"/>
      <c r="O152" s="253"/>
      <c r="P152" s="253"/>
      <c r="Q152" s="253"/>
      <c r="R152" s="253"/>
      <c r="S152" s="253"/>
      <c r="T152" s="253"/>
      <c r="U152" s="253" t="s">
        <v>310</v>
      </c>
      <c r="V152" s="253"/>
      <c r="W152" s="253"/>
      <c r="X152" s="253"/>
      <c r="Y152" s="253"/>
      <c r="Z152" s="253"/>
      <c r="AA152" s="253"/>
      <c r="AB152" s="253"/>
      <c r="AC152" s="253"/>
      <c r="AD152" s="253"/>
      <c r="AE152" s="253"/>
      <c r="AF152" s="253"/>
      <c r="AG152" s="253"/>
      <c r="AH152" s="253"/>
      <c r="AI152" s="253"/>
      <c r="AJ152" s="253"/>
      <c r="AK152" s="253"/>
      <c r="AL152" s="253"/>
      <c r="AM152" s="253"/>
      <c r="AN152" s="253"/>
      <c r="AO152" s="253"/>
      <c r="AP152" s="256"/>
      <c r="AQ152" s="253"/>
      <c r="AR152" s="253"/>
      <c r="AS152" s="253"/>
      <c r="AT152" s="256"/>
      <c r="AU152" s="253"/>
      <c r="AV152" s="253"/>
      <c r="AW152" s="253"/>
      <c r="AX152" s="253"/>
      <c r="AY152" s="253"/>
      <c r="AZ152" s="253"/>
      <c r="BA152" s="253"/>
      <c r="BB152" s="253"/>
      <c r="BC152" s="253"/>
    </row>
    <row r="153" spans="1:281" s="252" customFormat="1" ht="15" customHeight="1" x14ac:dyDescent="0.25">
      <c r="A153" s="253"/>
      <c r="B153" s="27"/>
      <c r="C153" s="253"/>
      <c r="D153" s="253"/>
      <c r="E153" s="253"/>
      <c r="F153" s="253"/>
      <c r="G153" s="253"/>
      <c r="H153" s="253"/>
      <c r="I153" s="253" t="s">
        <v>1957</v>
      </c>
      <c r="J153" s="253"/>
      <c r="K153" s="253"/>
      <c r="L153" s="253"/>
      <c r="M153" s="253" t="s">
        <v>1177</v>
      </c>
      <c r="N153" s="253"/>
      <c r="O153" s="253"/>
      <c r="P153" s="253"/>
      <c r="Q153" s="253"/>
      <c r="R153" s="253"/>
      <c r="S153" s="253"/>
      <c r="T153" s="253"/>
      <c r="U153" s="253" t="s">
        <v>315</v>
      </c>
      <c r="V153" s="253"/>
      <c r="W153" s="253"/>
      <c r="X153" s="253"/>
      <c r="Y153" s="253"/>
      <c r="Z153" s="253"/>
      <c r="AA153" s="253"/>
      <c r="AB153" s="253"/>
      <c r="AC153" s="253" t="s">
        <v>316</v>
      </c>
      <c r="AD153" s="253"/>
      <c r="AE153" s="253"/>
      <c r="AF153" s="253"/>
      <c r="AG153" s="253"/>
      <c r="AH153" s="253"/>
      <c r="AI153" s="253"/>
      <c r="AJ153" s="253"/>
      <c r="AK153" s="253"/>
      <c r="AL153" s="253"/>
      <c r="AM153" s="253"/>
      <c r="AN153" s="253"/>
      <c r="AO153" s="253"/>
      <c r="AP153" s="256"/>
      <c r="AQ153" s="253"/>
      <c r="AR153" s="253"/>
      <c r="AS153" s="253"/>
      <c r="AT153" s="256"/>
      <c r="AU153" s="253"/>
      <c r="AV153" s="253"/>
      <c r="AW153" s="253"/>
      <c r="AX153" s="253"/>
      <c r="AY153" s="253"/>
      <c r="AZ153" s="253"/>
      <c r="BA153" s="253"/>
      <c r="BB153" s="253"/>
      <c r="BC153" s="253"/>
      <c r="BD153" s="253"/>
      <c r="BE153" s="253"/>
      <c r="BF153" s="253"/>
      <c r="BG153" s="253"/>
      <c r="BH153" s="253"/>
      <c r="BI153" s="253"/>
      <c r="BJ153" s="253"/>
      <c r="BK153" s="253"/>
      <c r="BL153" s="253"/>
      <c r="BM153" s="253"/>
      <c r="BN153" s="253"/>
      <c r="BO153" s="253"/>
      <c r="BP153" s="253"/>
      <c r="BQ153" s="253"/>
      <c r="BR153" s="253"/>
      <c r="BS153" s="253"/>
      <c r="BT153" s="253"/>
      <c r="BU153" s="253"/>
      <c r="BV153" s="253"/>
      <c r="BW153" s="253"/>
      <c r="BX153" s="253"/>
      <c r="BY153" s="253"/>
      <c r="BZ153" s="253"/>
      <c r="CA153" s="253"/>
      <c r="CB153" s="253"/>
      <c r="CC153" s="253"/>
      <c r="CD153" s="253"/>
      <c r="CE153" s="253"/>
      <c r="CF153" s="253"/>
      <c r="CG153" s="253"/>
      <c r="CH153" s="253"/>
      <c r="CI153" s="253"/>
      <c r="CJ153" s="253"/>
      <c r="CK153" s="253"/>
      <c r="CL153" s="253"/>
      <c r="CM153" s="253"/>
      <c r="CN153" s="253"/>
      <c r="CO153" s="253"/>
      <c r="CP153" s="253"/>
      <c r="CQ153" s="253"/>
      <c r="CR153" s="253"/>
      <c r="CS153" s="253"/>
      <c r="CT153" s="253"/>
      <c r="CU153" s="253"/>
      <c r="CV153" s="253"/>
      <c r="CW153" s="253"/>
      <c r="CX153" s="253"/>
      <c r="CY153" s="253"/>
      <c r="CZ153" s="253"/>
      <c r="DA153" s="253"/>
      <c r="DB153" s="253"/>
      <c r="DC153" s="253"/>
      <c r="DD153" s="253"/>
      <c r="DE153" s="253"/>
      <c r="DF153" s="253"/>
      <c r="DG153" s="253"/>
      <c r="DH153" s="253"/>
      <c r="DI153" s="253"/>
      <c r="DJ153" s="253"/>
      <c r="DK153" s="253"/>
      <c r="DL153" s="253"/>
      <c r="DM153" s="253"/>
      <c r="DN153" s="253"/>
      <c r="DO153" s="253"/>
      <c r="DP153" s="253"/>
      <c r="DQ153" s="253"/>
      <c r="DR153" s="253"/>
      <c r="DS153" s="253"/>
      <c r="DT153" s="253"/>
      <c r="DU153" s="253"/>
      <c r="DV153" s="253"/>
      <c r="DW153" s="253"/>
      <c r="DX153" s="253"/>
      <c r="DY153" s="253"/>
      <c r="DZ153" s="253"/>
      <c r="EA153" s="253"/>
      <c r="EB153" s="253"/>
      <c r="EC153" s="253"/>
      <c r="ED153" s="253"/>
      <c r="EE153" s="253"/>
      <c r="EF153" s="253"/>
      <c r="EG153" s="253"/>
      <c r="EH153" s="253"/>
      <c r="EI153" s="253"/>
      <c r="EJ153" s="253"/>
      <c r="EK153" s="253"/>
      <c r="EL153" s="253"/>
      <c r="EM153" s="253"/>
      <c r="EN153" s="253"/>
      <c r="EO153" s="253"/>
      <c r="EP153" s="253"/>
      <c r="EQ153" s="253"/>
      <c r="ER153" s="253"/>
      <c r="ES153" s="253"/>
      <c r="ET153" s="253"/>
      <c r="EU153" s="253"/>
      <c r="EV153" s="253"/>
      <c r="EW153" s="253"/>
      <c r="EX153" s="253"/>
      <c r="EY153" s="253"/>
      <c r="EZ153" s="253"/>
      <c r="FA153" s="253"/>
      <c r="FB153" s="253"/>
      <c r="FC153" s="253"/>
      <c r="FD153" s="253"/>
      <c r="FE153" s="253"/>
      <c r="FF153" s="253"/>
      <c r="FG153" s="253"/>
      <c r="FH153" s="253"/>
      <c r="FI153" s="253"/>
      <c r="FJ153" s="253"/>
      <c r="FK153" s="253"/>
      <c r="FL153" s="253"/>
      <c r="FM153" s="253"/>
      <c r="FN153" s="253"/>
      <c r="FO153" s="253"/>
      <c r="FP153" s="253"/>
      <c r="FQ153" s="253"/>
      <c r="FR153" s="253"/>
      <c r="FS153" s="253"/>
      <c r="FT153" s="253"/>
      <c r="FU153" s="253"/>
      <c r="FV153" s="253"/>
      <c r="FW153" s="253"/>
      <c r="FX153" s="253"/>
      <c r="FY153" s="253"/>
      <c r="FZ153" s="253"/>
      <c r="GA153" s="253"/>
      <c r="GB153" s="253"/>
      <c r="GC153" s="253"/>
      <c r="GD153" s="253"/>
      <c r="GE153" s="253"/>
      <c r="GF153" s="253"/>
      <c r="GG153" s="253"/>
      <c r="GH153" s="253"/>
      <c r="GI153" s="253"/>
      <c r="GJ153" s="253"/>
      <c r="GK153" s="253"/>
      <c r="GL153" s="253"/>
      <c r="GM153" s="253"/>
      <c r="GN153" s="253"/>
      <c r="GO153" s="253"/>
      <c r="GP153" s="253"/>
      <c r="GQ153" s="253"/>
      <c r="GR153" s="253"/>
      <c r="GS153" s="253"/>
      <c r="GT153" s="253"/>
      <c r="GU153" s="253"/>
      <c r="GV153" s="253"/>
      <c r="GW153" s="253"/>
      <c r="GX153" s="253"/>
      <c r="GY153" s="253"/>
      <c r="GZ153" s="253"/>
      <c r="HA153" s="253"/>
      <c r="HB153" s="253"/>
      <c r="HC153" s="253"/>
      <c r="HD153" s="253"/>
      <c r="HE153" s="253"/>
      <c r="HF153" s="253"/>
      <c r="HG153" s="253"/>
      <c r="HH153" s="253"/>
      <c r="HI153" s="253"/>
      <c r="HJ153" s="253"/>
      <c r="HK153" s="253"/>
      <c r="HL153" s="253"/>
      <c r="HM153" s="253"/>
      <c r="HN153" s="253"/>
      <c r="HO153" s="253"/>
      <c r="HP153" s="253"/>
      <c r="HQ153" s="253"/>
      <c r="HR153" s="253"/>
      <c r="HS153" s="253"/>
      <c r="HT153" s="253"/>
      <c r="HU153" s="253"/>
      <c r="HV153" s="253"/>
      <c r="HW153" s="253"/>
      <c r="HX153" s="253"/>
      <c r="HY153" s="253"/>
      <c r="HZ153" s="253"/>
      <c r="IA153" s="253"/>
      <c r="IB153" s="253"/>
      <c r="IC153" s="253"/>
      <c r="ID153" s="253"/>
      <c r="IE153" s="253"/>
      <c r="IF153" s="253"/>
      <c r="IG153" s="253"/>
      <c r="IH153" s="253"/>
      <c r="II153" s="253"/>
      <c r="IJ153" s="253"/>
      <c r="IK153" s="253"/>
      <c r="IL153" s="253"/>
      <c r="IM153" s="253"/>
      <c r="IN153" s="253"/>
      <c r="IO153" s="253"/>
      <c r="IP153" s="253"/>
      <c r="IQ153" s="253"/>
      <c r="IR153" s="253"/>
      <c r="IS153" s="253"/>
      <c r="IT153" s="253"/>
      <c r="IU153" s="253"/>
      <c r="IV153" s="253"/>
      <c r="IW153" s="253"/>
      <c r="IX153" s="253"/>
      <c r="IY153" s="253"/>
      <c r="IZ153" s="253"/>
      <c r="JA153" s="253"/>
      <c r="JB153" s="253"/>
      <c r="JC153" s="253"/>
      <c r="JD153" s="253"/>
      <c r="JE153" s="253"/>
      <c r="JF153" s="253"/>
      <c r="JG153" s="253"/>
      <c r="JH153" s="253"/>
      <c r="JI153" s="253"/>
      <c r="JJ153" s="253"/>
      <c r="JK153" s="253"/>
      <c r="JL153" s="253"/>
      <c r="JM153" s="253"/>
      <c r="JN153" s="253"/>
      <c r="JO153" s="253"/>
      <c r="JP153" s="253"/>
      <c r="JQ153" s="253"/>
      <c r="JR153" s="253"/>
      <c r="JS153" s="253"/>
      <c r="JT153" s="253"/>
      <c r="JU153" s="253"/>
    </row>
    <row r="154" spans="1:281" s="252" customFormat="1" ht="15" customHeight="1" x14ac:dyDescent="0.25">
      <c r="A154" s="253"/>
      <c r="B154" s="27"/>
      <c r="C154" s="253"/>
      <c r="D154" s="253"/>
      <c r="E154" s="253"/>
      <c r="F154" s="253"/>
      <c r="G154" s="253"/>
      <c r="H154" s="253"/>
      <c r="I154" s="253">
        <v>22</v>
      </c>
      <c r="J154" s="253"/>
      <c r="K154" s="253"/>
      <c r="L154" s="253"/>
      <c r="M154" s="253" t="s">
        <v>1178</v>
      </c>
      <c r="N154" s="253"/>
      <c r="O154" s="253"/>
      <c r="P154" s="253"/>
      <c r="Q154" s="253"/>
      <c r="R154" s="253"/>
      <c r="S154" s="253"/>
      <c r="T154" s="253"/>
      <c r="U154" s="253" t="s">
        <v>317</v>
      </c>
      <c r="V154" s="253"/>
      <c r="W154" s="253"/>
      <c r="X154" s="253"/>
      <c r="Y154" s="253"/>
      <c r="Z154" s="253"/>
      <c r="AA154" s="253"/>
      <c r="AB154" s="253"/>
      <c r="AC154" s="253" t="s">
        <v>318</v>
      </c>
      <c r="AD154" s="253"/>
      <c r="AE154" s="253"/>
      <c r="AF154" s="253"/>
      <c r="AG154" s="253"/>
      <c r="AH154" s="253"/>
      <c r="AI154" s="253"/>
      <c r="AJ154" s="253"/>
      <c r="AK154" s="253"/>
      <c r="AL154" s="253"/>
      <c r="AM154" s="253"/>
      <c r="AN154" s="253"/>
      <c r="AO154" s="253"/>
      <c r="AP154" s="256"/>
      <c r="AQ154" s="253"/>
      <c r="AR154" s="253"/>
      <c r="AS154" s="253"/>
      <c r="AT154" s="256"/>
      <c r="AU154" s="253"/>
      <c r="AV154" s="253"/>
      <c r="AW154" s="253"/>
      <c r="AX154" s="253"/>
      <c r="AY154" s="253"/>
      <c r="AZ154" s="253"/>
      <c r="BA154" s="253"/>
      <c r="BB154" s="253"/>
      <c r="BC154" s="253"/>
      <c r="BD154" s="253"/>
      <c r="BE154" s="253"/>
      <c r="BF154" s="253"/>
      <c r="BG154" s="253"/>
      <c r="BH154" s="253"/>
      <c r="BI154" s="253"/>
      <c r="BJ154" s="253"/>
      <c r="BK154" s="253"/>
      <c r="BL154" s="253"/>
      <c r="BM154" s="253"/>
      <c r="BN154" s="253"/>
      <c r="BO154" s="253"/>
      <c r="BP154" s="253"/>
      <c r="BQ154" s="253"/>
      <c r="BR154" s="253"/>
      <c r="BS154" s="253"/>
      <c r="BT154" s="253"/>
      <c r="BU154" s="253"/>
      <c r="BV154" s="253"/>
      <c r="BW154" s="253"/>
      <c r="BX154" s="253"/>
      <c r="BY154" s="253"/>
      <c r="BZ154" s="253"/>
      <c r="CA154" s="253"/>
      <c r="CB154" s="253"/>
      <c r="CC154" s="253"/>
      <c r="CD154" s="253"/>
      <c r="CE154" s="253"/>
      <c r="CF154" s="253"/>
      <c r="CG154" s="253"/>
      <c r="CH154" s="253"/>
      <c r="CI154" s="253"/>
      <c r="CJ154" s="253"/>
      <c r="CK154" s="253"/>
      <c r="CL154" s="253"/>
      <c r="CM154" s="253"/>
      <c r="CN154" s="253"/>
      <c r="CO154" s="253"/>
      <c r="CP154" s="253"/>
      <c r="CQ154" s="253"/>
      <c r="CR154" s="253"/>
      <c r="CS154" s="253"/>
      <c r="CT154" s="253"/>
      <c r="CU154" s="253"/>
      <c r="CV154" s="253"/>
      <c r="CW154" s="253"/>
      <c r="CX154" s="253"/>
      <c r="CY154" s="253"/>
      <c r="CZ154" s="253"/>
      <c r="DA154" s="253"/>
      <c r="DB154" s="253"/>
      <c r="DC154" s="253"/>
      <c r="DD154" s="253"/>
      <c r="DE154" s="253"/>
      <c r="DF154" s="253"/>
      <c r="DG154" s="253"/>
      <c r="DH154" s="253"/>
      <c r="DI154" s="253"/>
      <c r="DJ154" s="253"/>
      <c r="DK154" s="253"/>
      <c r="DL154" s="253"/>
      <c r="DM154" s="253"/>
      <c r="DN154" s="253"/>
      <c r="DO154" s="253"/>
      <c r="DP154" s="253"/>
      <c r="DQ154" s="253"/>
      <c r="DR154" s="253"/>
      <c r="DS154" s="253"/>
      <c r="DT154" s="253"/>
      <c r="DU154" s="253"/>
      <c r="DV154" s="253"/>
      <c r="DW154" s="253"/>
      <c r="DX154" s="253"/>
      <c r="DY154" s="253"/>
      <c r="DZ154" s="253"/>
      <c r="EA154" s="253"/>
      <c r="EB154" s="253"/>
      <c r="EC154" s="253"/>
      <c r="ED154" s="253"/>
      <c r="EE154" s="253"/>
      <c r="EF154" s="253"/>
      <c r="EG154" s="253"/>
      <c r="EH154" s="253"/>
      <c r="EI154" s="253"/>
      <c r="EJ154" s="253"/>
      <c r="EK154" s="253"/>
      <c r="EL154" s="253"/>
      <c r="EM154" s="253"/>
      <c r="EN154" s="253"/>
      <c r="EO154" s="253"/>
      <c r="EP154" s="253"/>
      <c r="EQ154" s="253"/>
      <c r="ER154" s="253"/>
      <c r="ES154" s="253"/>
      <c r="ET154" s="253"/>
      <c r="EU154" s="253"/>
      <c r="EV154" s="253"/>
      <c r="EW154" s="253"/>
      <c r="EX154" s="253"/>
      <c r="EY154" s="253"/>
      <c r="EZ154" s="253"/>
      <c r="FA154" s="253"/>
      <c r="FB154" s="253"/>
      <c r="FC154" s="253"/>
      <c r="FD154" s="253"/>
      <c r="FE154" s="253"/>
      <c r="FF154" s="253"/>
      <c r="FG154" s="253"/>
      <c r="FH154" s="253"/>
      <c r="FI154" s="253"/>
      <c r="FJ154" s="253"/>
      <c r="FK154" s="253"/>
      <c r="FL154" s="253"/>
      <c r="FM154" s="253"/>
      <c r="FN154" s="253"/>
      <c r="FO154" s="253"/>
      <c r="FP154" s="253"/>
      <c r="FQ154" s="253"/>
      <c r="FR154" s="253"/>
      <c r="FS154" s="253"/>
      <c r="FT154" s="253"/>
      <c r="FU154" s="253"/>
      <c r="FV154" s="253"/>
      <c r="FW154" s="253"/>
      <c r="FX154" s="253"/>
      <c r="FY154" s="253"/>
      <c r="FZ154" s="253"/>
      <c r="GA154" s="253"/>
      <c r="GB154" s="253"/>
      <c r="GC154" s="253"/>
      <c r="GD154" s="253"/>
      <c r="GE154" s="253"/>
      <c r="GF154" s="253"/>
      <c r="GG154" s="253"/>
      <c r="GH154" s="253"/>
      <c r="GI154" s="253"/>
      <c r="GJ154" s="253"/>
      <c r="GK154" s="253"/>
      <c r="GL154" s="253"/>
      <c r="GM154" s="253"/>
      <c r="GN154" s="253"/>
      <c r="GO154" s="253"/>
      <c r="GP154" s="253"/>
      <c r="GQ154" s="253"/>
      <c r="GR154" s="253"/>
      <c r="GS154" s="253"/>
      <c r="GT154" s="253"/>
      <c r="GU154" s="253"/>
      <c r="GV154" s="253"/>
      <c r="GW154" s="253"/>
      <c r="GX154" s="253"/>
      <c r="GY154" s="253"/>
      <c r="GZ154" s="253"/>
      <c r="HA154" s="253"/>
      <c r="HB154" s="253"/>
      <c r="HC154" s="253"/>
      <c r="HD154" s="253"/>
      <c r="HE154" s="253"/>
      <c r="HF154" s="253"/>
      <c r="HG154" s="253"/>
      <c r="HH154" s="253"/>
      <c r="HI154" s="253"/>
      <c r="HJ154" s="253"/>
      <c r="HK154" s="253"/>
      <c r="HL154" s="253"/>
      <c r="HM154" s="253"/>
      <c r="HN154" s="253"/>
      <c r="HO154" s="253"/>
      <c r="HP154" s="253"/>
      <c r="HQ154" s="253"/>
      <c r="HR154" s="253"/>
      <c r="HS154" s="253"/>
      <c r="HT154" s="253"/>
      <c r="HU154" s="253"/>
      <c r="HV154" s="253"/>
      <c r="HW154" s="253"/>
      <c r="HX154" s="253"/>
      <c r="HY154" s="253"/>
      <c r="HZ154" s="253"/>
      <c r="IA154" s="253"/>
      <c r="IB154" s="253"/>
      <c r="IC154" s="253"/>
      <c r="ID154" s="253"/>
      <c r="IE154" s="253"/>
      <c r="IF154" s="253"/>
      <c r="IG154" s="253"/>
      <c r="IH154" s="253"/>
      <c r="II154" s="253"/>
      <c r="IJ154" s="253"/>
      <c r="IK154" s="253"/>
      <c r="IL154" s="253"/>
      <c r="IM154" s="253"/>
      <c r="IN154" s="253"/>
      <c r="IO154" s="253"/>
      <c r="IP154" s="253"/>
      <c r="IQ154" s="253"/>
      <c r="IR154" s="253"/>
      <c r="IS154" s="253"/>
      <c r="IT154" s="253"/>
      <c r="IU154" s="253"/>
      <c r="IV154" s="253"/>
      <c r="IW154" s="253"/>
      <c r="IX154" s="253"/>
      <c r="IY154" s="253"/>
      <c r="IZ154" s="253"/>
      <c r="JA154" s="253"/>
      <c r="JB154" s="253"/>
      <c r="JC154" s="253"/>
      <c r="JD154" s="253"/>
      <c r="JE154" s="253"/>
      <c r="JF154" s="253"/>
      <c r="JG154" s="253"/>
      <c r="JH154" s="253"/>
      <c r="JI154" s="253"/>
      <c r="JJ154" s="253"/>
      <c r="JK154" s="253"/>
      <c r="JL154" s="253"/>
      <c r="JM154" s="253"/>
      <c r="JN154" s="253"/>
      <c r="JO154" s="253"/>
      <c r="JP154" s="253"/>
      <c r="JQ154" s="253"/>
      <c r="JR154" s="253"/>
      <c r="JS154" s="253"/>
      <c r="JT154" s="253"/>
      <c r="JU154" s="253"/>
    </row>
    <row r="155" spans="1:281" s="252" customFormat="1" ht="15" customHeight="1" x14ac:dyDescent="0.25">
      <c r="A155" s="253"/>
      <c r="B155" s="27"/>
      <c r="C155" s="253"/>
      <c r="D155" s="253"/>
      <c r="E155" s="253"/>
      <c r="F155" s="253"/>
      <c r="G155" s="253"/>
      <c r="H155" s="253"/>
      <c r="I155" s="253">
        <v>23</v>
      </c>
      <c r="J155" s="253"/>
      <c r="K155" s="253"/>
      <c r="L155" s="253"/>
      <c r="M155" s="253" t="s">
        <v>1179</v>
      </c>
      <c r="N155" s="253"/>
      <c r="O155" s="253"/>
      <c r="P155" s="253"/>
      <c r="Q155" s="253"/>
      <c r="R155" s="253"/>
      <c r="S155" s="253"/>
      <c r="T155" s="253"/>
      <c r="U155" s="253" t="s">
        <v>319</v>
      </c>
      <c r="V155" s="253"/>
      <c r="W155" s="253"/>
      <c r="X155" s="253"/>
      <c r="Y155" s="253"/>
      <c r="Z155" s="253"/>
      <c r="AA155" s="253"/>
      <c r="AB155" s="253"/>
      <c r="AC155" s="253" t="s">
        <v>320</v>
      </c>
      <c r="AD155" s="253"/>
      <c r="AE155" s="253"/>
      <c r="AF155" s="253"/>
      <c r="AG155" s="253"/>
      <c r="AH155" s="253"/>
      <c r="AI155" s="253"/>
      <c r="AJ155" s="253"/>
      <c r="AK155" s="253"/>
      <c r="AL155" s="253"/>
      <c r="AM155" s="253"/>
      <c r="AN155" s="253"/>
      <c r="AO155" s="253"/>
      <c r="AP155" s="256"/>
      <c r="AQ155" s="253"/>
      <c r="AR155" s="253"/>
      <c r="AS155" s="253"/>
      <c r="AT155" s="256"/>
      <c r="AU155" s="253"/>
      <c r="AV155" s="253"/>
      <c r="AW155" s="253"/>
      <c r="AX155" s="253"/>
      <c r="AY155" s="253"/>
      <c r="AZ155" s="253"/>
      <c r="BA155" s="253"/>
      <c r="BB155" s="253"/>
      <c r="BC155" s="253"/>
      <c r="BD155" s="253"/>
      <c r="BE155" s="253"/>
      <c r="BF155" s="253"/>
      <c r="BG155" s="253"/>
      <c r="BH155" s="253"/>
      <c r="BI155" s="253"/>
      <c r="BJ155" s="253"/>
      <c r="BK155" s="253"/>
      <c r="BL155" s="253"/>
      <c r="BM155" s="253"/>
      <c r="BN155" s="253"/>
      <c r="BO155" s="253"/>
      <c r="BP155" s="253"/>
      <c r="BQ155" s="253"/>
      <c r="BR155" s="253"/>
      <c r="BS155" s="253"/>
      <c r="BT155" s="253"/>
      <c r="BU155" s="253"/>
      <c r="BV155" s="253"/>
      <c r="BW155" s="253"/>
      <c r="BX155" s="253"/>
      <c r="BY155" s="253"/>
      <c r="BZ155" s="253"/>
      <c r="CA155" s="253"/>
      <c r="CB155" s="253"/>
      <c r="CC155" s="253"/>
      <c r="CD155" s="253"/>
      <c r="CE155" s="253"/>
      <c r="CF155" s="253"/>
      <c r="CG155" s="253"/>
      <c r="CH155" s="253"/>
      <c r="CI155" s="253"/>
      <c r="CJ155" s="253"/>
      <c r="CK155" s="253"/>
      <c r="CL155" s="253"/>
      <c r="CM155" s="253"/>
      <c r="CN155" s="253"/>
      <c r="CO155" s="253"/>
      <c r="CP155" s="253"/>
      <c r="CQ155" s="253"/>
      <c r="CR155" s="253"/>
      <c r="CS155" s="253"/>
      <c r="CT155" s="253"/>
      <c r="CU155" s="253"/>
      <c r="CV155" s="253"/>
      <c r="CW155" s="253"/>
      <c r="CX155" s="253"/>
      <c r="CY155" s="253"/>
      <c r="CZ155" s="253"/>
      <c r="DA155" s="253"/>
      <c r="DB155" s="253"/>
      <c r="DC155" s="253"/>
      <c r="DD155" s="253"/>
      <c r="DE155" s="253"/>
      <c r="DF155" s="253"/>
      <c r="DG155" s="253"/>
      <c r="DH155" s="253"/>
      <c r="DI155" s="253"/>
      <c r="DJ155" s="253"/>
      <c r="DK155" s="253"/>
      <c r="DL155" s="253"/>
      <c r="DM155" s="253"/>
      <c r="DN155" s="253"/>
      <c r="DO155" s="253"/>
      <c r="DP155" s="253"/>
      <c r="DQ155" s="253"/>
      <c r="DR155" s="253"/>
      <c r="DS155" s="253"/>
      <c r="DT155" s="253"/>
      <c r="DU155" s="253"/>
      <c r="DV155" s="253"/>
      <c r="DW155" s="253"/>
      <c r="DX155" s="253"/>
      <c r="DY155" s="253"/>
      <c r="DZ155" s="253"/>
      <c r="EA155" s="253"/>
      <c r="EB155" s="253"/>
      <c r="EC155" s="253"/>
      <c r="ED155" s="253"/>
      <c r="EE155" s="253"/>
      <c r="EF155" s="253"/>
      <c r="EG155" s="253"/>
      <c r="EH155" s="253"/>
      <c r="EI155" s="253"/>
      <c r="EJ155" s="253"/>
      <c r="EK155" s="253"/>
      <c r="EL155" s="253"/>
      <c r="EM155" s="253"/>
      <c r="EN155" s="253"/>
      <c r="EO155" s="253"/>
      <c r="EP155" s="253"/>
      <c r="EQ155" s="253"/>
      <c r="ER155" s="253"/>
      <c r="ES155" s="253"/>
      <c r="ET155" s="253"/>
      <c r="EU155" s="253"/>
      <c r="EV155" s="253"/>
      <c r="EW155" s="253"/>
      <c r="EX155" s="253"/>
      <c r="EY155" s="253"/>
      <c r="EZ155" s="253"/>
      <c r="FA155" s="253"/>
      <c r="FB155" s="253"/>
      <c r="FC155" s="253"/>
      <c r="FD155" s="253"/>
      <c r="FE155" s="253"/>
      <c r="FF155" s="253"/>
      <c r="FG155" s="253"/>
      <c r="FH155" s="253"/>
      <c r="FI155" s="253"/>
      <c r="FJ155" s="253"/>
      <c r="FK155" s="253"/>
      <c r="FL155" s="253"/>
      <c r="FM155" s="253"/>
      <c r="FN155" s="253"/>
      <c r="FO155" s="253"/>
      <c r="FP155" s="253"/>
      <c r="FQ155" s="253"/>
      <c r="FR155" s="253"/>
      <c r="FS155" s="253"/>
      <c r="FT155" s="253"/>
      <c r="FU155" s="253"/>
      <c r="FV155" s="253"/>
      <c r="FW155" s="253"/>
      <c r="FX155" s="253"/>
      <c r="FY155" s="253"/>
      <c r="FZ155" s="253"/>
      <c r="GA155" s="253"/>
      <c r="GB155" s="253"/>
      <c r="GC155" s="253"/>
      <c r="GD155" s="253"/>
      <c r="GE155" s="253"/>
      <c r="GF155" s="253"/>
      <c r="GG155" s="253"/>
      <c r="GH155" s="253"/>
      <c r="GI155" s="253"/>
      <c r="GJ155" s="253"/>
      <c r="GK155" s="253"/>
      <c r="GL155" s="253"/>
      <c r="GM155" s="253"/>
      <c r="GN155" s="253"/>
      <c r="GO155" s="253"/>
      <c r="GP155" s="253"/>
      <c r="GQ155" s="253"/>
      <c r="GR155" s="253"/>
      <c r="GS155" s="253"/>
      <c r="GT155" s="253"/>
      <c r="GU155" s="253"/>
      <c r="GV155" s="253"/>
      <c r="GW155" s="253"/>
      <c r="GX155" s="253"/>
      <c r="GY155" s="253"/>
      <c r="GZ155" s="253"/>
      <c r="HA155" s="253"/>
      <c r="HB155" s="253"/>
      <c r="HC155" s="253"/>
      <c r="HD155" s="253"/>
      <c r="HE155" s="253"/>
      <c r="HF155" s="253"/>
      <c r="HG155" s="253"/>
      <c r="HH155" s="253"/>
      <c r="HI155" s="253"/>
      <c r="HJ155" s="253"/>
      <c r="HK155" s="253"/>
      <c r="HL155" s="253"/>
      <c r="HM155" s="253"/>
      <c r="HN155" s="253"/>
      <c r="HO155" s="253"/>
      <c r="HP155" s="253"/>
      <c r="HQ155" s="253"/>
      <c r="HR155" s="253"/>
      <c r="HS155" s="253"/>
      <c r="HT155" s="253"/>
      <c r="HU155" s="253"/>
      <c r="HV155" s="253"/>
      <c r="HW155" s="253"/>
      <c r="HX155" s="253"/>
      <c r="HY155" s="253"/>
      <c r="HZ155" s="253"/>
      <c r="IA155" s="253"/>
      <c r="IB155" s="253"/>
      <c r="IC155" s="253"/>
      <c r="ID155" s="253"/>
      <c r="IE155" s="253"/>
      <c r="IF155" s="253"/>
      <c r="IG155" s="253"/>
      <c r="IH155" s="253"/>
      <c r="II155" s="253"/>
      <c r="IJ155" s="253"/>
      <c r="IK155" s="253"/>
      <c r="IL155" s="253"/>
      <c r="IM155" s="253"/>
      <c r="IN155" s="253"/>
      <c r="IO155" s="253"/>
      <c r="IP155" s="253"/>
      <c r="IQ155" s="253"/>
      <c r="IR155" s="253"/>
      <c r="IS155" s="253"/>
      <c r="IT155" s="253"/>
      <c r="IU155" s="253"/>
      <c r="IV155" s="253"/>
      <c r="IW155" s="253"/>
      <c r="IX155" s="253"/>
      <c r="IY155" s="253"/>
      <c r="IZ155" s="253"/>
      <c r="JA155" s="253"/>
      <c r="JB155" s="253"/>
      <c r="JC155" s="253"/>
      <c r="JD155" s="253"/>
      <c r="JE155" s="253"/>
      <c r="JF155" s="253"/>
      <c r="JG155" s="253"/>
      <c r="JH155" s="253"/>
      <c r="JI155" s="253"/>
      <c r="JJ155" s="253"/>
      <c r="JK155" s="253"/>
      <c r="JL155" s="253"/>
      <c r="JM155" s="253"/>
      <c r="JN155" s="253"/>
      <c r="JO155" s="253"/>
      <c r="JP155" s="253"/>
      <c r="JQ155" s="253"/>
      <c r="JR155" s="253"/>
      <c r="JS155" s="253"/>
      <c r="JT155" s="253"/>
      <c r="JU155" s="253"/>
    </row>
    <row r="156" spans="1:281" s="252" customFormat="1" ht="15" customHeight="1" x14ac:dyDescent="0.25">
      <c r="A156" s="253"/>
      <c r="B156" s="27"/>
      <c r="C156" s="253"/>
      <c r="D156" s="253"/>
      <c r="E156" s="253"/>
      <c r="F156" s="253"/>
      <c r="G156" s="253"/>
      <c r="H156" s="253"/>
      <c r="I156" s="253">
        <v>24</v>
      </c>
      <c r="J156" s="253"/>
      <c r="K156" s="253"/>
      <c r="L156" s="253"/>
      <c r="M156" s="253" t="s">
        <v>1180</v>
      </c>
      <c r="N156" s="253"/>
      <c r="O156" s="253"/>
      <c r="P156" s="253"/>
      <c r="Q156" s="253"/>
      <c r="R156" s="253"/>
      <c r="S156" s="253"/>
      <c r="T156" s="253"/>
      <c r="U156" s="253" t="s">
        <v>321</v>
      </c>
      <c r="V156" s="253"/>
      <c r="W156" s="253"/>
      <c r="X156" s="253"/>
      <c r="Y156" s="253"/>
      <c r="Z156" s="253"/>
      <c r="AA156" s="253"/>
      <c r="AB156" s="253"/>
      <c r="AC156" s="253" t="s">
        <v>320</v>
      </c>
      <c r="AD156" s="253"/>
      <c r="AE156" s="253"/>
      <c r="AF156" s="253"/>
      <c r="AG156" s="253"/>
      <c r="AH156" s="253"/>
      <c r="AI156" s="253"/>
      <c r="AJ156" s="253"/>
      <c r="AK156" s="253"/>
      <c r="AL156" s="253"/>
      <c r="AM156" s="253"/>
      <c r="AN156" s="253"/>
      <c r="AO156" s="253"/>
      <c r="AP156" s="256"/>
      <c r="AQ156" s="253"/>
      <c r="AR156" s="253"/>
      <c r="AS156" s="253"/>
      <c r="AT156" s="256"/>
      <c r="AU156" s="253"/>
      <c r="AV156" s="253"/>
      <c r="AW156" s="253"/>
      <c r="AX156" s="253"/>
      <c r="AY156" s="253"/>
      <c r="AZ156" s="253"/>
      <c r="BA156" s="253"/>
      <c r="BB156" s="253"/>
      <c r="BC156" s="253"/>
      <c r="BD156" s="253"/>
      <c r="BE156" s="253"/>
      <c r="BF156" s="253"/>
      <c r="BG156" s="253"/>
      <c r="BH156" s="253"/>
      <c r="BI156" s="253"/>
      <c r="BJ156" s="253"/>
      <c r="BK156" s="253"/>
      <c r="BL156" s="253"/>
      <c r="BM156" s="253"/>
      <c r="BN156" s="253"/>
      <c r="BO156" s="253"/>
      <c r="BP156" s="253"/>
      <c r="BQ156" s="253"/>
      <c r="BR156" s="253"/>
      <c r="BS156" s="253"/>
      <c r="BT156" s="253"/>
      <c r="BU156" s="253"/>
      <c r="BV156" s="253"/>
      <c r="BW156" s="253"/>
      <c r="BX156" s="253"/>
      <c r="BY156" s="253"/>
      <c r="BZ156" s="253"/>
      <c r="CA156" s="253"/>
      <c r="CB156" s="253"/>
      <c r="CC156" s="253"/>
      <c r="CD156" s="253"/>
      <c r="CE156" s="253"/>
      <c r="CF156" s="253"/>
      <c r="CG156" s="253"/>
      <c r="CH156" s="253"/>
      <c r="CI156" s="253"/>
      <c r="CJ156" s="253"/>
      <c r="CK156" s="253"/>
      <c r="CL156" s="253"/>
      <c r="CM156" s="253"/>
      <c r="CN156" s="253"/>
      <c r="CO156" s="253"/>
      <c r="CP156" s="253"/>
      <c r="CQ156" s="253"/>
      <c r="CR156" s="253"/>
      <c r="CS156" s="253"/>
      <c r="CT156" s="253"/>
      <c r="CU156" s="253"/>
      <c r="CV156" s="253"/>
      <c r="CW156" s="253"/>
      <c r="CX156" s="253"/>
      <c r="CY156" s="253"/>
      <c r="CZ156" s="253"/>
      <c r="DA156" s="253"/>
      <c r="DB156" s="253"/>
      <c r="DC156" s="253"/>
      <c r="DD156" s="253"/>
      <c r="DE156" s="253"/>
      <c r="DF156" s="253"/>
      <c r="DG156" s="253"/>
      <c r="DH156" s="253"/>
      <c r="DI156" s="253"/>
      <c r="DJ156" s="253"/>
      <c r="DK156" s="253"/>
      <c r="DL156" s="253"/>
      <c r="DM156" s="253"/>
      <c r="DN156" s="253"/>
      <c r="DO156" s="253"/>
      <c r="DP156" s="253"/>
      <c r="DQ156" s="253"/>
      <c r="DR156" s="253"/>
      <c r="DS156" s="253"/>
      <c r="DT156" s="253"/>
      <c r="DU156" s="253"/>
      <c r="DV156" s="253"/>
      <c r="DW156" s="253"/>
      <c r="DX156" s="253"/>
      <c r="DY156" s="253"/>
      <c r="DZ156" s="253"/>
      <c r="EA156" s="253"/>
      <c r="EB156" s="253"/>
      <c r="EC156" s="253"/>
      <c r="ED156" s="253"/>
      <c r="EE156" s="253"/>
      <c r="EF156" s="253"/>
      <c r="EG156" s="253"/>
      <c r="EH156" s="253"/>
      <c r="EI156" s="253"/>
      <c r="EJ156" s="253"/>
      <c r="EK156" s="253"/>
      <c r="EL156" s="253"/>
      <c r="EM156" s="253"/>
      <c r="EN156" s="253"/>
      <c r="EO156" s="253"/>
      <c r="EP156" s="253"/>
      <c r="EQ156" s="253"/>
      <c r="ER156" s="253"/>
      <c r="ES156" s="253"/>
      <c r="ET156" s="253"/>
      <c r="EU156" s="253"/>
      <c r="EV156" s="253"/>
      <c r="EW156" s="253"/>
      <c r="EX156" s="253"/>
      <c r="EY156" s="253"/>
      <c r="EZ156" s="253"/>
      <c r="FA156" s="253"/>
      <c r="FB156" s="253"/>
      <c r="FC156" s="253"/>
      <c r="FD156" s="253"/>
      <c r="FE156" s="253"/>
      <c r="FF156" s="253"/>
      <c r="FG156" s="253"/>
      <c r="FH156" s="253"/>
      <c r="FI156" s="253"/>
      <c r="FJ156" s="253"/>
      <c r="FK156" s="253"/>
      <c r="FL156" s="253"/>
      <c r="FM156" s="253"/>
      <c r="FN156" s="253"/>
      <c r="FO156" s="253"/>
      <c r="FP156" s="253"/>
      <c r="FQ156" s="253"/>
      <c r="FR156" s="253"/>
      <c r="FS156" s="253"/>
      <c r="FT156" s="253"/>
      <c r="FU156" s="253"/>
      <c r="FV156" s="253"/>
      <c r="FW156" s="253"/>
      <c r="FX156" s="253"/>
      <c r="FY156" s="253"/>
      <c r="FZ156" s="253"/>
      <c r="GA156" s="253"/>
      <c r="GB156" s="253"/>
      <c r="GC156" s="253"/>
      <c r="GD156" s="253"/>
      <c r="GE156" s="253"/>
      <c r="GF156" s="253"/>
      <c r="GG156" s="253"/>
      <c r="GH156" s="253"/>
      <c r="GI156" s="253"/>
      <c r="GJ156" s="253"/>
      <c r="GK156" s="253"/>
      <c r="GL156" s="253"/>
      <c r="GM156" s="253"/>
      <c r="GN156" s="253"/>
      <c r="GO156" s="253"/>
      <c r="GP156" s="253"/>
      <c r="GQ156" s="253"/>
      <c r="GR156" s="253"/>
      <c r="GS156" s="253"/>
      <c r="GT156" s="253"/>
      <c r="GU156" s="253"/>
      <c r="GV156" s="253"/>
      <c r="GW156" s="253"/>
      <c r="GX156" s="253"/>
      <c r="GY156" s="253"/>
      <c r="GZ156" s="253"/>
      <c r="HA156" s="253"/>
      <c r="HB156" s="253"/>
      <c r="HC156" s="253"/>
      <c r="HD156" s="253"/>
      <c r="HE156" s="253"/>
      <c r="HF156" s="253"/>
      <c r="HG156" s="253"/>
      <c r="HH156" s="253"/>
      <c r="HI156" s="253"/>
      <c r="HJ156" s="253"/>
      <c r="HK156" s="253"/>
      <c r="HL156" s="253"/>
      <c r="HM156" s="253"/>
      <c r="HN156" s="253"/>
      <c r="HO156" s="253"/>
      <c r="HP156" s="253"/>
      <c r="HQ156" s="253"/>
      <c r="HR156" s="253"/>
      <c r="HS156" s="253"/>
      <c r="HT156" s="253"/>
      <c r="HU156" s="253"/>
      <c r="HV156" s="253"/>
      <c r="HW156" s="253"/>
      <c r="HX156" s="253"/>
      <c r="HY156" s="253"/>
      <c r="HZ156" s="253"/>
      <c r="IA156" s="253"/>
      <c r="IB156" s="253"/>
      <c r="IC156" s="253"/>
      <c r="ID156" s="253"/>
      <c r="IE156" s="253"/>
      <c r="IF156" s="253"/>
      <c r="IG156" s="253"/>
      <c r="IH156" s="253"/>
      <c r="II156" s="253"/>
      <c r="IJ156" s="253"/>
      <c r="IK156" s="253"/>
      <c r="IL156" s="253"/>
      <c r="IM156" s="253"/>
      <c r="IN156" s="253"/>
      <c r="IO156" s="253"/>
      <c r="IP156" s="253"/>
      <c r="IQ156" s="253"/>
      <c r="IR156" s="253"/>
      <c r="IS156" s="253"/>
      <c r="IT156" s="253"/>
      <c r="IU156" s="253"/>
      <c r="IV156" s="253"/>
      <c r="IW156" s="253"/>
      <c r="IX156" s="253"/>
      <c r="IY156" s="253"/>
      <c r="IZ156" s="253"/>
      <c r="JA156" s="253"/>
      <c r="JB156" s="253"/>
      <c r="JC156" s="253"/>
      <c r="JD156" s="253"/>
      <c r="JE156" s="253"/>
      <c r="JF156" s="253"/>
      <c r="JG156" s="253"/>
      <c r="JH156" s="253"/>
      <c r="JI156" s="253"/>
      <c r="JJ156" s="253"/>
      <c r="JK156" s="253"/>
      <c r="JL156" s="253"/>
      <c r="JM156" s="253"/>
      <c r="JN156" s="253"/>
      <c r="JO156" s="253"/>
      <c r="JP156" s="253"/>
      <c r="JQ156" s="253"/>
      <c r="JR156" s="253"/>
      <c r="JS156" s="253"/>
      <c r="JT156" s="253"/>
      <c r="JU156" s="253"/>
    </row>
    <row r="157" spans="1:281" s="252" customFormat="1" ht="15" customHeight="1" x14ac:dyDescent="0.25">
      <c r="A157" s="253"/>
      <c r="B157" s="27"/>
      <c r="C157" s="253"/>
      <c r="D157" s="253"/>
      <c r="E157" s="253"/>
      <c r="F157" s="253"/>
      <c r="G157" s="253"/>
      <c r="H157" s="253"/>
      <c r="I157" s="253"/>
      <c r="J157" s="253"/>
      <c r="K157" s="253"/>
      <c r="L157" s="253"/>
      <c r="M157" s="253" t="s">
        <v>1181</v>
      </c>
      <c r="N157" s="253"/>
      <c r="O157" s="253"/>
      <c r="P157" s="253"/>
      <c r="Q157" s="253"/>
      <c r="R157" s="253"/>
      <c r="S157" s="253"/>
      <c r="T157" s="253"/>
      <c r="U157" s="253" t="s">
        <v>322</v>
      </c>
      <c r="V157" s="253"/>
      <c r="W157" s="253"/>
      <c r="X157" s="253"/>
      <c r="Y157" s="253"/>
      <c r="Z157" s="253"/>
      <c r="AA157" s="253"/>
      <c r="AB157" s="253"/>
      <c r="AC157" s="253" t="s">
        <v>323</v>
      </c>
      <c r="AD157" s="253"/>
      <c r="AE157" s="253"/>
      <c r="AF157" s="253"/>
      <c r="AG157" s="253"/>
      <c r="AH157" s="253"/>
      <c r="AI157" s="253"/>
      <c r="AJ157" s="253"/>
      <c r="AK157" s="253"/>
      <c r="AL157" s="253"/>
      <c r="AM157" s="253"/>
      <c r="AN157" s="253"/>
      <c r="AO157" s="253"/>
      <c r="AP157" s="256"/>
      <c r="AQ157" s="253"/>
      <c r="AR157" s="253"/>
      <c r="AS157" s="253"/>
      <c r="AT157" s="256"/>
      <c r="AU157" s="253"/>
      <c r="AV157" s="253"/>
      <c r="AW157" s="253"/>
      <c r="AX157" s="253"/>
      <c r="AY157" s="253"/>
      <c r="AZ157" s="253"/>
      <c r="BA157" s="253"/>
      <c r="BB157" s="253"/>
      <c r="BC157" s="253"/>
      <c r="BD157" s="253"/>
      <c r="BE157" s="253"/>
      <c r="BF157" s="253"/>
      <c r="BG157" s="253"/>
      <c r="BH157" s="253"/>
      <c r="BI157" s="253"/>
      <c r="BJ157" s="253"/>
      <c r="BK157" s="253"/>
      <c r="BL157" s="253"/>
      <c r="BM157" s="253"/>
      <c r="BN157" s="253"/>
      <c r="BO157" s="253"/>
      <c r="BP157" s="253"/>
      <c r="BQ157" s="253"/>
      <c r="BR157" s="253"/>
      <c r="BS157" s="253"/>
      <c r="BT157" s="253"/>
      <c r="BU157" s="253"/>
      <c r="BV157" s="253"/>
      <c r="BW157" s="253"/>
      <c r="BX157" s="253"/>
      <c r="BY157" s="253"/>
      <c r="BZ157" s="253"/>
      <c r="CA157" s="253"/>
      <c r="CB157" s="253"/>
      <c r="CC157" s="253"/>
      <c r="CD157" s="253"/>
      <c r="CE157" s="253"/>
      <c r="CF157" s="253"/>
      <c r="CG157" s="253"/>
      <c r="CH157" s="253"/>
      <c r="CI157" s="253"/>
      <c r="CJ157" s="253"/>
      <c r="CK157" s="253"/>
      <c r="CL157" s="253"/>
      <c r="CM157" s="253"/>
      <c r="CN157" s="253"/>
      <c r="CO157" s="253"/>
      <c r="CP157" s="253"/>
      <c r="CQ157" s="253"/>
      <c r="CR157" s="253"/>
      <c r="CS157" s="253"/>
      <c r="CT157" s="253"/>
      <c r="CU157" s="253"/>
      <c r="CV157" s="253"/>
      <c r="CW157" s="253"/>
      <c r="CX157" s="253"/>
      <c r="CY157" s="253"/>
      <c r="CZ157" s="253"/>
      <c r="DA157" s="253"/>
      <c r="DB157" s="253"/>
      <c r="DC157" s="253"/>
      <c r="DD157" s="253"/>
      <c r="DE157" s="253"/>
      <c r="DF157" s="253"/>
      <c r="DG157" s="253"/>
      <c r="DH157" s="253"/>
      <c r="DI157" s="253"/>
      <c r="DJ157" s="253"/>
      <c r="DK157" s="253"/>
      <c r="DL157" s="253"/>
      <c r="DM157" s="253"/>
      <c r="DN157" s="253"/>
      <c r="DO157" s="253"/>
      <c r="DP157" s="253"/>
      <c r="DQ157" s="253"/>
      <c r="DR157" s="253"/>
      <c r="DS157" s="253"/>
      <c r="DT157" s="253"/>
      <c r="DU157" s="253"/>
      <c r="DV157" s="253"/>
      <c r="DW157" s="253"/>
      <c r="DX157" s="253"/>
      <c r="DY157" s="253"/>
      <c r="DZ157" s="253"/>
      <c r="EA157" s="253"/>
      <c r="EB157" s="253"/>
      <c r="EC157" s="253"/>
      <c r="ED157" s="253"/>
      <c r="EE157" s="253"/>
      <c r="EF157" s="253"/>
      <c r="EG157" s="253"/>
      <c r="EH157" s="253"/>
      <c r="EI157" s="253"/>
      <c r="EJ157" s="253"/>
      <c r="EK157" s="253"/>
      <c r="EL157" s="253"/>
      <c r="EM157" s="253"/>
      <c r="EN157" s="253"/>
      <c r="EO157" s="253"/>
      <c r="EP157" s="253"/>
      <c r="EQ157" s="253"/>
      <c r="ER157" s="253"/>
      <c r="ES157" s="253"/>
      <c r="ET157" s="253"/>
      <c r="EU157" s="253"/>
      <c r="EV157" s="253"/>
      <c r="EW157" s="253"/>
      <c r="EX157" s="253"/>
      <c r="EY157" s="253"/>
      <c r="EZ157" s="253"/>
      <c r="FA157" s="253"/>
      <c r="FB157" s="253"/>
      <c r="FC157" s="253"/>
      <c r="FD157" s="253"/>
      <c r="FE157" s="253"/>
      <c r="FF157" s="253"/>
      <c r="FG157" s="253"/>
      <c r="FH157" s="253"/>
      <c r="FI157" s="253"/>
      <c r="FJ157" s="253"/>
      <c r="FK157" s="253"/>
      <c r="FL157" s="253"/>
      <c r="FM157" s="253"/>
      <c r="FN157" s="253"/>
      <c r="FO157" s="253"/>
      <c r="FP157" s="253"/>
      <c r="FQ157" s="253"/>
      <c r="FR157" s="253"/>
      <c r="FS157" s="253"/>
      <c r="FT157" s="253"/>
      <c r="FU157" s="253"/>
      <c r="FV157" s="253"/>
      <c r="FW157" s="253"/>
      <c r="FX157" s="253"/>
      <c r="FY157" s="253"/>
      <c r="FZ157" s="253"/>
      <c r="GA157" s="253"/>
      <c r="GB157" s="253"/>
      <c r="GC157" s="253"/>
      <c r="GD157" s="253"/>
      <c r="GE157" s="253"/>
      <c r="GF157" s="253"/>
      <c r="GG157" s="253"/>
      <c r="GH157" s="253"/>
      <c r="GI157" s="253"/>
      <c r="GJ157" s="253"/>
      <c r="GK157" s="253"/>
      <c r="GL157" s="253"/>
      <c r="GM157" s="253"/>
      <c r="GN157" s="253"/>
      <c r="GO157" s="253"/>
      <c r="GP157" s="253"/>
      <c r="GQ157" s="253"/>
      <c r="GR157" s="253"/>
      <c r="GS157" s="253"/>
      <c r="GT157" s="253"/>
      <c r="GU157" s="253"/>
      <c r="GV157" s="253"/>
      <c r="GW157" s="253"/>
      <c r="GX157" s="253"/>
      <c r="GY157" s="253"/>
      <c r="GZ157" s="253"/>
      <c r="HA157" s="253"/>
      <c r="HB157" s="253"/>
      <c r="HC157" s="253"/>
      <c r="HD157" s="253"/>
      <c r="HE157" s="253"/>
      <c r="HF157" s="253"/>
      <c r="HG157" s="253"/>
      <c r="HH157" s="253"/>
      <c r="HI157" s="253"/>
      <c r="HJ157" s="253"/>
      <c r="HK157" s="253"/>
      <c r="HL157" s="253"/>
      <c r="HM157" s="253"/>
      <c r="HN157" s="253"/>
      <c r="HO157" s="253"/>
      <c r="HP157" s="253"/>
      <c r="HQ157" s="253"/>
      <c r="HR157" s="253"/>
      <c r="HS157" s="253"/>
      <c r="HT157" s="253"/>
      <c r="HU157" s="253"/>
      <c r="HV157" s="253"/>
      <c r="HW157" s="253"/>
      <c r="HX157" s="253"/>
      <c r="HY157" s="253"/>
      <c r="HZ157" s="253"/>
      <c r="IA157" s="253"/>
      <c r="IB157" s="253"/>
      <c r="IC157" s="253"/>
      <c r="ID157" s="253"/>
      <c r="IE157" s="253"/>
      <c r="IF157" s="253"/>
      <c r="IG157" s="253"/>
      <c r="IH157" s="253"/>
      <c r="II157" s="253"/>
      <c r="IJ157" s="253"/>
      <c r="IK157" s="253"/>
      <c r="IL157" s="253"/>
      <c r="IM157" s="253"/>
      <c r="IN157" s="253"/>
      <c r="IO157" s="253"/>
      <c r="IP157" s="253"/>
      <c r="IQ157" s="253"/>
      <c r="IR157" s="253"/>
      <c r="IS157" s="253"/>
      <c r="IT157" s="253"/>
      <c r="IU157" s="253"/>
      <c r="IV157" s="253"/>
      <c r="IW157" s="253"/>
      <c r="IX157" s="253"/>
      <c r="IY157" s="253"/>
      <c r="IZ157" s="253"/>
      <c r="JA157" s="253"/>
      <c r="JB157" s="253"/>
      <c r="JC157" s="253"/>
      <c r="JD157" s="253"/>
      <c r="JE157" s="253"/>
      <c r="JF157" s="253"/>
      <c r="JG157" s="253"/>
      <c r="JH157" s="253"/>
      <c r="JI157" s="253"/>
      <c r="JJ157" s="253"/>
      <c r="JK157" s="253"/>
      <c r="JL157" s="253"/>
      <c r="JM157" s="253"/>
      <c r="JN157" s="253"/>
      <c r="JO157" s="253"/>
      <c r="JP157" s="253"/>
      <c r="JQ157" s="253"/>
      <c r="JR157" s="253"/>
      <c r="JS157" s="253"/>
      <c r="JT157" s="253"/>
      <c r="JU157" s="253"/>
    </row>
    <row r="158" spans="1:281" s="252" customFormat="1" ht="15" customHeight="1" x14ac:dyDescent="0.25">
      <c r="A158" s="253"/>
      <c r="B158" s="27"/>
      <c r="C158" s="253"/>
      <c r="D158" s="253"/>
      <c r="E158" s="253"/>
      <c r="F158" s="253"/>
      <c r="G158" s="253"/>
      <c r="H158" s="253"/>
      <c r="I158" s="253"/>
      <c r="J158" s="253"/>
      <c r="K158" s="253"/>
      <c r="L158" s="253"/>
      <c r="M158" s="253" t="s">
        <v>1182</v>
      </c>
      <c r="N158" s="253"/>
      <c r="O158" s="253"/>
      <c r="P158" s="253"/>
      <c r="Q158" s="253"/>
      <c r="R158" s="253"/>
      <c r="S158" s="253"/>
      <c r="T158" s="253"/>
      <c r="U158" s="253" t="s">
        <v>324</v>
      </c>
      <c r="V158" s="253"/>
      <c r="W158" s="253"/>
      <c r="X158" s="253"/>
      <c r="Y158" s="253"/>
      <c r="Z158" s="253"/>
      <c r="AA158" s="253"/>
      <c r="AB158" s="253"/>
      <c r="AC158" s="253" t="s">
        <v>323</v>
      </c>
      <c r="AD158" s="253"/>
      <c r="AE158" s="253"/>
      <c r="AF158" s="253"/>
      <c r="AG158" s="253"/>
      <c r="AH158" s="253"/>
      <c r="AI158" s="253"/>
      <c r="AJ158" s="253"/>
      <c r="AK158" s="253"/>
      <c r="AL158" s="253"/>
      <c r="AM158" s="253"/>
      <c r="AN158" s="253"/>
      <c r="AO158" s="253"/>
      <c r="AP158" s="256"/>
      <c r="AQ158" s="253"/>
      <c r="AR158" s="253"/>
      <c r="AS158" s="253"/>
      <c r="AT158" s="256"/>
      <c r="AU158" s="253"/>
      <c r="AV158" s="253"/>
      <c r="AW158" s="253"/>
      <c r="AX158" s="253"/>
      <c r="AY158" s="253"/>
      <c r="AZ158" s="253"/>
      <c r="BA158" s="253"/>
      <c r="BB158" s="253"/>
      <c r="BC158" s="253"/>
      <c r="BD158" s="253"/>
      <c r="BE158" s="253"/>
      <c r="BF158" s="253"/>
      <c r="BG158" s="253"/>
      <c r="BH158" s="253"/>
      <c r="BI158" s="253"/>
      <c r="BJ158" s="253"/>
      <c r="BK158" s="253"/>
      <c r="BL158" s="253"/>
      <c r="BM158" s="253"/>
      <c r="BN158" s="253"/>
      <c r="BO158" s="253"/>
      <c r="BP158" s="253"/>
      <c r="BQ158" s="253"/>
      <c r="BR158" s="253"/>
      <c r="BS158" s="253"/>
      <c r="BT158" s="253"/>
      <c r="BU158" s="253"/>
      <c r="BV158" s="253"/>
      <c r="BW158" s="253"/>
      <c r="BX158" s="253"/>
      <c r="BY158" s="253"/>
      <c r="BZ158" s="253"/>
      <c r="CA158" s="253"/>
      <c r="CB158" s="253"/>
      <c r="CC158" s="253"/>
      <c r="CD158" s="253"/>
      <c r="CE158" s="253"/>
      <c r="CF158" s="253"/>
      <c r="CG158" s="253"/>
      <c r="CH158" s="253"/>
      <c r="CI158" s="253"/>
      <c r="CJ158" s="253"/>
      <c r="CK158" s="253"/>
      <c r="CL158" s="253"/>
      <c r="CM158" s="253"/>
      <c r="CN158" s="253"/>
      <c r="CO158" s="253"/>
      <c r="CP158" s="253"/>
      <c r="CQ158" s="253"/>
      <c r="CR158" s="253"/>
      <c r="CS158" s="253"/>
      <c r="CT158" s="253"/>
      <c r="CU158" s="253"/>
      <c r="CV158" s="253"/>
      <c r="CW158" s="253"/>
      <c r="CX158" s="253"/>
      <c r="CY158" s="253"/>
      <c r="CZ158" s="253"/>
      <c r="DA158" s="253"/>
      <c r="DB158" s="253"/>
      <c r="DC158" s="253"/>
      <c r="DD158" s="253"/>
      <c r="DE158" s="253"/>
      <c r="DF158" s="253"/>
      <c r="DG158" s="253"/>
      <c r="DH158" s="253"/>
      <c r="DI158" s="253"/>
      <c r="DJ158" s="253"/>
      <c r="DK158" s="253"/>
      <c r="DL158" s="253"/>
      <c r="DM158" s="253"/>
      <c r="DN158" s="253"/>
      <c r="DO158" s="253"/>
      <c r="DP158" s="253"/>
      <c r="DQ158" s="253"/>
      <c r="DR158" s="253"/>
      <c r="DS158" s="253"/>
      <c r="DT158" s="253"/>
      <c r="DU158" s="253"/>
      <c r="DV158" s="253"/>
      <c r="DW158" s="253"/>
      <c r="DX158" s="253"/>
      <c r="DY158" s="253"/>
      <c r="DZ158" s="253"/>
      <c r="EA158" s="253"/>
      <c r="EB158" s="253"/>
      <c r="EC158" s="253"/>
      <c r="ED158" s="253"/>
      <c r="EE158" s="253"/>
      <c r="EF158" s="253"/>
      <c r="EG158" s="253"/>
      <c r="EH158" s="253"/>
      <c r="EI158" s="253"/>
      <c r="EJ158" s="253"/>
      <c r="EK158" s="253"/>
      <c r="EL158" s="253"/>
      <c r="EM158" s="253"/>
      <c r="EN158" s="253"/>
      <c r="EO158" s="253"/>
      <c r="EP158" s="253"/>
      <c r="EQ158" s="253"/>
      <c r="ER158" s="253"/>
      <c r="ES158" s="253"/>
      <c r="ET158" s="253"/>
      <c r="EU158" s="253"/>
      <c r="EV158" s="253"/>
      <c r="EW158" s="253"/>
      <c r="EX158" s="253"/>
      <c r="EY158" s="253"/>
      <c r="EZ158" s="253"/>
      <c r="FA158" s="253"/>
      <c r="FB158" s="253"/>
      <c r="FC158" s="253"/>
      <c r="FD158" s="253"/>
      <c r="FE158" s="253"/>
      <c r="FF158" s="253"/>
      <c r="FG158" s="253"/>
      <c r="FH158" s="253"/>
      <c r="FI158" s="253"/>
      <c r="FJ158" s="253"/>
      <c r="FK158" s="253"/>
      <c r="FL158" s="253"/>
      <c r="FM158" s="253"/>
      <c r="FN158" s="253"/>
      <c r="FO158" s="253"/>
      <c r="FP158" s="253"/>
      <c r="FQ158" s="253"/>
      <c r="FR158" s="253"/>
      <c r="FS158" s="253"/>
      <c r="FT158" s="253"/>
      <c r="FU158" s="253"/>
      <c r="FV158" s="253"/>
      <c r="FW158" s="253"/>
      <c r="FX158" s="253"/>
      <c r="FY158" s="253"/>
      <c r="FZ158" s="253"/>
      <c r="GA158" s="253"/>
      <c r="GB158" s="253"/>
      <c r="GC158" s="253"/>
      <c r="GD158" s="253"/>
      <c r="GE158" s="253"/>
      <c r="GF158" s="253"/>
      <c r="GG158" s="253"/>
      <c r="GH158" s="253"/>
      <c r="GI158" s="253"/>
      <c r="GJ158" s="253"/>
      <c r="GK158" s="253"/>
      <c r="GL158" s="253"/>
      <c r="GM158" s="253"/>
      <c r="GN158" s="253"/>
      <c r="GO158" s="253"/>
      <c r="GP158" s="253"/>
      <c r="GQ158" s="253"/>
      <c r="GR158" s="253"/>
      <c r="GS158" s="253"/>
      <c r="GT158" s="253"/>
      <c r="GU158" s="253"/>
      <c r="GV158" s="253"/>
      <c r="GW158" s="253"/>
      <c r="GX158" s="253"/>
      <c r="GY158" s="253"/>
      <c r="GZ158" s="253"/>
      <c r="HA158" s="253"/>
      <c r="HB158" s="253"/>
      <c r="HC158" s="253"/>
      <c r="HD158" s="253"/>
      <c r="HE158" s="253"/>
      <c r="HF158" s="253"/>
      <c r="HG158" s="253"/>
      <c r="HH158" s="253"/>
      <c r="HI158" s="253"/>
      <c r="HJ158" s="253"/>
      <c r="HK158" s="253"/>
      <c r="HL158" s="253"/>
      <c r="HM158" s="253"/>
      <c r="HN158" s="253"/>
      <c r="HO158" s="253"/>
      <c r="HP158" s="253"/>
      <c r="HQ158" s="253"/>
      <c r="HR158" s="253"/>
      <c r="HS158" s="253"/>
      <c r="HT158" s="253"/>
      <c r="HU158" s="253"/>
      <c r="HV158" s="253"/>
      <c r="HW158" s="253"/>
      <c r="HX158" s="253"/>
      <c r="HY158" s="253"/>
      <c r="HZ158" s="253"/>
      <c r="IA158" s="253"/>
      <c r="IB158" s="253"/>
      <c r="IC158" s="253"/>
      <c r="ID158" s="253"/>
      <c r="IE158" s="253"/>
      <c r="IF158" s="253"/>
      <c r="IG158" s="253"/>
      <c r="IH158" s="253"/>
      <c r="II158" s="253"/>
      <c r="IJ158" s="253"/>
      <c r="IK158" s="253"/>
      <c r="IL158" s="253"/>
      <c r="IM158" s="253"/>
      <c r="IN158" s="253"/>
      <c r="IO158" s="253"/>
      <c r="IP158" s="253"/>
      <c r="IQ158" s="253"/>
      <c r="IR158" s="253"/>
      <c r="IS158" s="253"/>
      <c r="IT158" s="253"/>
      <c r="IU158" s="253"/>
      <c r="IV158" s="253"/>
      <c r="IW158" s="253"/>
      <c r="IX158" s="253"/>
      <c r="IY158" s="253"/>
      <c r="IZ158" s="253"/>
      <c r="JA158" s="253"/>
      <c r="JB158" s="253"/>
      <c r="JC158" s="253"/>
      <c r="JD158" s="253"/>
      <c r="JE158" s="253"/>
      <c r="JF158" s="253"/>
      <c r="JG158" s="253"/>
      <c r="JH158" s="253"/>
      <c r="JI158" s="253"/>
      <c r="JJ158" s="253"/>
      <c r="JK158" s="253"/>
      <c r="JL158" s="253"/>
      <c r="JM158" s="253"/>
      <c r="JN158" s="253"/>
      <c r="JO158" s="253"/>
      <c r="JP158" s="253"/>
      <c r="JQ158" s="253"/>
      <c r="JR158" s="253"/>
      <c r="JS158" s="253"/>
      <c r="JT158" s="253"/>
      <c r="JU158" s="253"/>
    </row>
    <row r="159" spans="1:281" s="252" customFormat="1" ht="15" customHeight="1" x14ac:dyDescent="0.25">
      <c r="A159" s="253"/>
      <c r="B159" s="27"/>
      <c r="C159" s="253"/>
      <c r="D159" s="253"/>
      <c r="E159" s="253"/>
      <c r="F159" s="253"/>
      <c r="G159" s="253"/>
      <c r="H159" s="253"/>
      <c r="I159" s="253"/>
      <c r="J159" s="253"/>
      <c r="K159" s="253"/>
      <c r="L159" s="253"/>
      <c r="M159" s="253" t="s">
        <v>1183</v>
      </c>
      <c r="N159" s="253"/>
      <c r="O159" s="253"/>
      <c r="P159" s="253"/>
      <c r="Q159" s="253"/>
      <c r="R159" s="253"/>
      <c r="S159" s="253"/>
      <c r="T159" s="253"/>
      <c r="U159" s="253" t="s">
        <v>325</v>
      </c>
      <c r="V159" s="253"/>
      <c r="W159" s="253"/>
      <c r="X159" s="253"/>
      <c r="Y159" s="253"/>
      <c r="Z159" s="253"/>
      <c r="AA159" s="253"/>
      <c r="AB159" s="253"/>
      <c r="AC159" s="253" t="s">
        <v>316</v>
      </c>
      <c r="AD159" s="253"/>
      <c r="AE159" s="253"/>
      <c r="AF159" s="253"/>
      <c r="AG159" s="253"/>
      <c r="AH159" s="253"/>
      <c r="AI159" s="253"/>
      <c r="AJ159" s="253"/>
      <c r="AK159" s="253"/>
      <c r="AL159" s="253"/>
      <c r="AM159" s="253"/>
      <c r="AN159" s="253"/>
      <c r="AO159" s="253"/>
      <c r="AP159" s="256"/>
      <c r="AQ159" s="253"/>
      <c r="AR159" s="253"/>
      <c r="AS159" s="253"/>
      <c r="AT159" s="256"/>
      <c r="AU159" s="253"/>
      <c r="AV159" s="253"/>
      <c r="AW159" s="253"/>
      <c r="AX159" s="253"/>
      <c r="AY159" s="253"/>
      <c r="AZ159" s="253"/>
      <c r="BA159" s="253"/>
      <c r="BB159" s="253"/>
      <c r="BC159" s="253"/>
      <c r="BD159" s="253"/>
      <c r="BE159" s="253"/>
      <c r="BF159" s="253"/>
      <c r="BG159" s="253"/>
      <c r="BH159" s="253"/>
      <c r="BI159" s="253"/>
      <c r="BJ159" s="253"/>
      <c r="BK159" s="253"/>
      <c r="BL159" s="253"/>
      <c r="BM159" s="253"/>
      <c r="BN159" s="253"/>
      <c r="BO159" s="253"/>
      <c r="BP159" s="253"/>
      <c r="BQ159" s="253"/>
      <c r="BR159" s="253"/>
      <c r="BS159" s="253"/>
      <c r="BT159" s="253"/>
      <c r="BU159" s="253"/>
      <c r="BV159" s="253"/>
      <c r="BW159" s="253"/>
      <c r="BX159" s="253"/>
      <c r="BY159" s="253"/>
      <c r="BZ159" s="253"/>
      <c r="CA159" s="253"/>
      <c r="CB159" s="253"/>
      <c r="CC159" s="253"/>
      <c r="CD159" s="253"/>
      <c r="CE159" s="253"/>
      <c r="CF159" s="253"/>
      <c r="CG159" s="253"/>
      <c r="CH159" s="253"/>
      <c r="CI159" s="253"/>
      <c r="CJ159" s="253"/>
      <c r="CK159" s="253"/>
      <c r="CL159" s="253"/>
      <c r="CM159" s="253"/>
      <c r="CN159" s="253"/>
      <c r="CO159" s="253"/>
      <c r="CP159" s="253"/>
      <c r="CQ159" s="253"/>
      <c r="CR159" s="253"/>
      <c r="CS159" s="253"/>
      <c r="CT159" s="253"/>
      <c r="CU159" s="253"/>
      <c r="CV159" s="253"/>
      <c r="CW159" s="253"/>
      <c r="CX159" s="253"/>
      <c r="CY159" s="253"/>
      <c r="CZ159" s="253"/>
      <c r="DA159" s="253"/>
      <c r="DB159" s="253"/>
      <c r="DC159" s="253"/>
      <c r="DD159" s="253"/>
      <c r="DE159" s="253"/>
      <c r="DF159" s="253"/>
      <c r="DG159" s="253"/>
      <c r="DH159" s="253"/>
      <c r="DI159" s="253"/>
      <c r="DJ159" s="253"/>
      <c r="DK159" s="253"/>
      <c r="DL159" s="253"/>
      <c r="DM159" s="253"/>
      <c r="DN159" s="253"/>
      <c r="DO159" s="253"/>
      <c r="DP159" s="253"/>
      <c r="DQ159" s="253"/>
      <c r="DR159" s="253"/>
      <c r="DS159" s="253"/>
      <c r="DT159" s="253"/>
      <c r="DU159" s="253"/>
      <c r="DV159" s="253"/>
      <c r="DW159" s="253"/>
      <c r="DX159" s="253"/>
      <c r="DY159" s="253"/>
      <c r="DZ159" s="253"/>
      <c r="EA159" s="253"/>
      <c r="EB159" s="253"/>
      <c r="EC159" s="253"/>
      <c r="ED159" s="253"/>
      <c r="EE159" s="253"/>
      <c r="EF159" s="253"/>
      <c r="EG159" s="253"/>
      <c r="EH159" s="253"/>
      <c r="EI159" s="253"/>
      <c r="EJ159" s="253"/>
      <c r="EK159" s="253"/>
      <c r="EL159" s="253"/>
      <c r="EM159" s="253"/>
      <c r="EN159" s="253"/>
      <c r="EO159" s="253"/>
      <c r="EP159" s="253"/>
      <c r="EQ159" s="253"/>
      <c r="ER159" s="253"/>
      <c r="ES159" s="253"/>
      <c r="ET159" s="253"/>
      <c r="EU159" s="253"/>
      <c r="EV159" s="253"/>
      <c r="EW159" s="253"/>
      <c r="EX159" s="253"/>
      <c r="EY159" s="253"/>
      <c r="EZ159" s="253"/>
      <c r="FA159" s="253"/>
      <c r="FB159" s="253"/>
      <c r="FC159" s="253"/>
      <c r="FD159" s="253"/>
      <c r="FE159" s="253"/>
      <c r="FF159" s="253"/>
      <c r="FG159" s="253"/>
      <c r="FH159" s="253"/>
      <c r="FI159" s="253"/>
      <c r="FJ159" s="253"/>
      <c r="FK159" s="253"/>
      <c r="FL159" s="253"/>
      <c r="FM159" s="253"/>
      <c r="FN159" s="253"/>
      <c r="FO159" s="253"/>
      <c r="FP159" s="253"/>
      <c r="FQ159" s="253"/>
      <c r="FR159" s="253"/>
      <c r="FS159" s="253"/>
      <c r="FT159" s="253"/>
      <c r="FU159" s="253"/>
      <c r="FV159" s="253"/>
      <c r="FW159" s="253"/>
      <c r="FX159" s="253"/>
      <c r="FY159" s="253"/>
      <c r="FZ159" s="253"/>
      <c r="GA159" s="253"/>
      <c r="GB159" s="253"/>
      <c r="GC159" s="253"/>
      <c r="GD159" s="253"/>
      <c r="GE159" s="253"/>
      <c r="GF159" s="253"/>
      <c r="GG159" s="253"/>
      <c r="GH159" s="253"/>
      <c r="GI159" s="253"/>
      <c r="GJ159" s="253"/>
      <c r="GK159" s="253"/>
      <c r="GL159" s="253"/>
      <c r="GM159" s="253"/>
      <c r="GN159" s="253"/>
      <c r="GO159" s="253"/>
      <c r="GP159" s="253"/>
      <c r="GQ159" s="253"/>
      <c r="GR159" s="253"/>
      <c r="GS159" s="253"/>
      <c r="GT159" s="253"/>
      <c r="GU159" s="253"/>
      <c r="GV159" s="253"/>
      <c r="GW159" s="253"/>
      <c r="GX159" s="253"/>
      <c r="GY159" s="253"/>
      <c r="GZ159" s="253"/>
      <c r="HA159" s="253"/>
      <c r="HB159" s="253"/>
      <c r="HC159" s="253"/>
      <c r="HD159" s="253"/>
      <c r="HE159" s="253"/>
      <c r="HF159" s="253"/>
      <c r="HG159" s="253"/>
      <c r="HH159" s="253"/>
      <c r="HI159" s="253"/>
      <c r="HJ159" s="253"/>
      <c r="HK159" s="253"/>
      <c r="HL159" s="253"/>
      <c r="HM159" s="253"/>
      <c r="HN159" s="253"/>
      <c r="HO159" s="253"/>
      <c r="HP159" s="253"/>
      <c r="HQ159" s="253"/>
      <c r="HR159" s="253"/>
      <c r="HS159" s="253"/>
      <c r="HT159" s="253"/>
      <c r="HU159" s="253"/>
      <c r="HV159" s="253"/>
      <c r="HW159" s="253"/>
      <c r="HX159" s="253"/>
      <c r="HY159" s="253"/>
      <c r="HZ159" s="253"/>
      <c r="IA159" s="253"/>
      <c r="IB159" s="253"/>
      <c r="IC159" s="253"/>
      <c r="ID159" s="253"/>
      <c r="IE159" s="253"/>
      <c r="IF159" s="253"/>
      <c r="IG159" s="253"/>
      <c r="IH159" s="253"/>
      <c r="II159" s="253"/>
      <c r="IJ159" s="253"/>
      <c r="IK159" s="253"/>
      <c r="IL159" s="253"/>
      <c r="IM159" s="253"/>
      <c r="IN159" s="253"/>
      <c r="IO159" s="253"/>
      <c r="IP159" s="253"/>
      <c r="IQ159" s="253"/>
      <c r="IR159" s="253"/>
      <c r="IS159" s="253"/>
      <c r="IT159" s="253"/>
      <c r="IU159" s="253"/>
      <c r="IV159" s="253"/>
      <c r="IW159" s="253"/>
      <c r="IX159" s="253"/>
      <c r="IY159" s="253"/>
      <c r="IZ159" s="253"/>
      <c r="JA159" s="253"/>
      <c r="JB159" s="253"/>
      <c r="JC159" s="253"/>
      <c r="JD159" s="253"/>
      <c r="JE159" s="253"/>
      <c r="JF159" s="253"/>
      <c r="JG159" s="253"/>
      <c r="JH159" s="253"/>
      <c r="JI159" s="253"/>
      <c r="JJ159" s="253"/>
      <c r="JK159" s="253"/>
      <c r="JL159" s="253"/>
      <c r="JM159" s="253"/>
      <c r="JN159" s="253"/>
      <c r="JO159" s="253"/>
      <c r="JP159" s="253"/>
      <c r="JQ159" s="253"/>
      <c r="JR159" s="253"/>
      <c r="JS159" s="253"/>
      <c r="JT159" s="253"/>
      <c r="JU159" s="253"/>
    </row>
    <row r="160" spans="1:281" s="252" customFormat="1" ht="15" customHeight="1" x14ac:dyDescent="0.25">
      <c r="A160" s="253"/>
      <c r="B160" s="27"/>
      <c r="C160" s="253"/>
      <c r="D160" s="253"/>
      <c r="E160" s="253"/>
      <c r="F160" s="253"/>
      <c r="G160" s="253"/>
      <c r="H160" s="253"/>
      <c r="I160" s="253"/>
      <c r="J160" s="253"/>
      <c r="K160" s="253"/>
      <c r="L160" s="253"/>
      <c r="M160" s="253" t="s">
        <v>1184</v>
      </c>
      <c r="N160" s="253"/>
      <c r="O160" s="253"/>
      <c r="P160" s="253"/>
      <c r="Q160" s="253"/>
      <c r="R160" s="253"/>
      <c r="S160" s="253"/>
      <c r="T160" s="253"/>
      <c r="U160" s="253" t="s">
        <v>326</v>
      </c>
      <c r="V160" s="253"/>
      <c r="W160" s="253"/>
      <c r="X160" s="253"/>
      <c r="Y160" s="253"/>
      <c r="Z160" s="253"/>
      <c r="AA160" s="253"/>
      <c r="AB160" s="253"/>
      <c r="AC160" s="253" t="s">
        <v>332</v>
      </c>
      <c r="AD160" s="253"/>
      <c r="AE160" s="253"/>
      <c r="AF160" s="253"/>
      <c r="AG160" s="253"/>
      <c r="AH160" s="253"/>
      <c r="AI160" s="253"/>
      <c r="AJ160" s="253"/>
      <c r="AK160" s="253"/>
      <c r="AL160" s="253"/>
      <c r="AM160" s="253"/>
      <c r="AN160" s="253"/>
      <c r="AO160" s="253"/>
      <c r="AP160" s="256"/>
      <c r="AQ160" s="253"/>
      <c r="AR160" s="253"/>
      <c r="AS160" s="253"/>
      <c r="AT160" s="256"/>
      <c r="AU160" s="253"/>
      <c r="AV160" s="253"/>
      <c r="AW160" s="253"/>
      <c r="AX160" s="253"/>
      <c r="AY160" s="253"/>
      <c r="AZ160" s="253"/>
      <c r="BA160" s="253"/>
      <c r="BB160" s="253"/>
      <c r="BC160" s="253"/>
      <c r="BD160" s="253"/>
      <c r="BE160" s="253"/>
      <c r="BF160" s="253"/>
      <c r="BG160" s="253"/>
      <c r="BH160" s="253"/>
      <c r="BI160" s="253"/>
      <c r="BJ160" s="253"/>
      <c r="BK160" s="253"/>
      <c r="BL160" s="253"/>
      <c r="BM160" s="253"/>
      <c r="BN160" s="253"/>
      <c r="BO160" s="253"/>
      <c r="BP160" s="253"/>
      <c r="BQ160" s="253"/>
      <c r="BR160" s="253"/>
      <c r="BS160" s="253"/>
      <c r="BT160" s="253"/>
      <c r="BU160" s="253"/>
      <c r="BV160" s="253"/>
      <c r="BW160" s="253"/>
      <c r="BX160" s="253"/>
      <c r="BY160" s="253"/>
      <c r="BZ160" s="253"/>
      <c r="CA160" s="253"/>
      <c r="CB160" s="253"/>
      <c r="CC160" s="253"/>
      <c r="CD160" s="253"/>
      <c r="CE160" s="253"/>
      <c r="CF160" s="253"/>
      <c r="CG160" s="253"/>
      <c r="CH160" s="253"/>
      <c r="CI160" s="253"/>
      <c r="CJ160" s="253"/>
      <c r="CK160" s="253"/>
      <c r="CL160" s="253"/>
      <c r="CM160" s="253"/>
      <c r="CN160" s="253"/>
      <c r="CO160" s="253"/>
      <c r="CP160" s="253"/>
      <c r="CQ160" s="253"/>
      <c r="CR160" s="253"/>
      <c r="CS160" s="253"/>
      <c r="CT160" s="253"/>
      <c r="CU160" s="253"/>
      <c r="CV160" s="253"/>
      <c r="CW160" s="253"/>
      <c r="CX160" s="253"/>
      <c r="CY160" s="253"/>
      <c r="CZ160" s="253"/>
      <c r="DA160" s="253"/>
      <c r="DB160" s="253"/>
      <c r="DC160" s="253"/>
      <c r="DD160" s="253"/>
      <c r="DE160" s="253"/>
      <c r="DF160" s="253"/>
      <c r="DG160" s="253"/>
      <c r="DH160" s="253"/>
      <c r="DI160" s="253"/>
      <c r="DJ160" s="253"/>
      <c r="DK160" s="253"/>
      <c r="DL160" s="253"/>
      <c r="DM160" s="253"/>
      <c r="DN160" s="253"/>
      <c r="DO160" s="253"/>
      <c r="DP160" s="253"/>
      <c r="DQ160" s="253"/>
      <c r="DR160" s="253"/>
      <c r="DS160" s="253"/>
      <c r="DT160" s="253"/>
      <c r="DU160" s="253"/>
      <c r="DV160" s="253"/>
      <c r="DW160" s="253"/>
      <c r="DX160" s="253"/>
      <c r="DY160" s="253"/>
      <c r="DZ160" s="253"/>
      <c r="EA160" s="253"/>
      <c r="EB160" s="253"/>
      <c r="EC160" s="253"/>
      <c r="ED160" s="253"/>
      <c r="EE160" s="253"/>
      <c r="EF160" s="253"/>
      <c r="EG160" s="253"/>
      <c r="EH160" s="253"/>
      <c r="EI160" s="253"/>
      <c r="EJ160" s="253"/>
      <c r="EK160" s="253"/>
      <c r="EL160" s="253"/>
      <c r="EM160" s="253"/>
      <c r="EN160" s="253"/>
      <c r="EO160" s="253"/>
      <c r="EP160" s="253"/>
      <c r="EQ160" s="253"/>
      <c r="ER160" s="253"/>
      <c r="ES160" s="253"/>
      <c r="ET160" s="253"/>
      <c r="EU160" s="253"/>
      <c r="EV160" s="253"/>
      <c r="EW160" s="253"/>
      <c r="EX160" s="253"/>
      <c r="EY160" s="253"/>
      <c r="EZ160" s="253"/>
      <c r="FA160" s="253"/>
      <c r="FB160" s="253"/>
      <c r="FC160" s="253"/>
      <c r="FD160" s="253"/>
      <c r="FE160" s="253"/>
      <c r="FF160" s="253"/>
      <c r="FG160" s="253"/>
      <c r="FH160" s="253"/>
      <c r="FI160" s="253"/>
      <c r="FJ160" s="253"/>
      <c r="FK160" s="253"/>
      <c r="FL160" s="253"/>
      <c r="FM160" s="253"/>
      <c r="FN160" s="253"/>
      <c r="FO160" s="253"/>
      <c r="FP160" s="253"/>
      <c r="FQ160" s="253"/>
      <c r="FR160" s="253"/>
      <c r="FS160" s="253"/>
      <c r="FT160" s="253"/>
      <c r="FU160" s="253"/>
      <c r="FV160" s="253"/>
      <c r="FW160" s="253"/>
      <c r="FX160" s="253"/>
      <c r="FY160" s="253"/>
      <c r="FZ160" s="253"/>
      <c r="GA160" s="253"/>
      <c r="GB160" s="253"/>
      <c r="GC160" s="253"/>
      <c r="GD160" s="253"/>
      <c r="GE160" s="253"/>
      <c r="GF160" s="253"/>
      <c r="GG160" s="253"/>
      <c r="GH160" s="253"/>
      <c r="GI160" s="253"/>
      <c r="GJ160" s="253"/>
      <c r="GK160" s="253"/>
      <c r="GL160" s="253"/>
      <c r="GM160" s="253"/>
      <c r="GN160" s="253"/>
      <c r="GO160" s="253"/>
      <c r="GP160" s="253"/>
      <c r="GQ160" s="253"/>
      <c r="GR160" s="253"/>
      <c r="GS160" s="253"/>
      <c r="GT160" s="253"/>
      <c r="GU160" s="253"/>
      <c r="GV160" s="253"/>
      <c r="GW160" s="253"/>
      <c r="GX160" s="253"/>
      <c r="GY160" s="253"/>
      <c r="GZ160" s="253"/>
      <c r="HA160" s="253"/>
      <c r="HB160" s="253"/>
      <c r="HC160" s="253"/>
      <c r="HD160" s="253"/>
      <c r="HE160" s="253"/>
      <c r="HF160" s="253"/>
      <c r="HG160" s="253"/>
      <c r="HH160" s="253"/>
      <c r="HI160" s="253"/>
      <c r="HJ160" s="253"/>
      <c r="HK160" s="253"/>
      <c r="HL160" s="253"/>
      <c r="HM160" s="253"/>
      <c r="HN160" s="253"/>
      <c r="HO160" s="253"/>
      <c r="HP160" s="253"/>
      <c r="HQ160" s="253"/>
      <c r="HR160" s="253"/>
      <c r="HS160" s="253"/>
      <c r="HT160" s="253"/>
      <c r="HU160" s="253"/>
      <c r="HV160" s="253"/>
      <c r="HW160" s="253"/>
      <c r="HX160" s="253"/>
      <c r="HY160" s="253"/>
      <c r="HZ160" s="253"/>
      <c r="IA160" s="253"/>
      <c r="IB160" s="253"/>
      <c r="IC160" s="253"/>
      <c r="ID160" s="253"/>
      <c r="IE160" s="253"/>
      <c r="IF160" s="253"/>
      <c r="IG160" s="253"/>
      <c r="IH160" s="253"/>
      <c r="II160" s="253"/>
      <c r="IJ160" s="253"/>
      <c r="IK160" s="253"/>
      <c r="IL160" s="253"/>
      <c r="IM160" s="253"/>
      <c r="IN160" s="253"/>
      <c r="IO160" s="253"/>
      <c r="IP160" s="253"/>
      <c r="IQ160" s="253"/>
      <c r="IR160" s="253"/>
      <c r="IS160" s="253"/>
      <c r="IT160" s="253"/>
      <c r="IU160" s="253"/>
      <c r="IV160" s="253"/>
      <c r="IW160" s="253"/>
      <c r="IX160" s="253"/>
      <c r="IY160" s="253"/>
      <c r="IZ160" s="253"/>
      <c r="JA160" s="253"/>
      <c r="JB160" s="253"/>
      <c r="JC160" s="253"/>
      <c r="JD160" s="253"/>
      <c r="JE160" s="253"/>
      <c r="JF160" s="253"/>
      <c r="JG160" s="253"/>
      <c r="JH160" s="253"/>
      <c r="JI160" s="253"/>
      <c r="JJ160" s="253"/>
      <c r="JK160" s="253"/>
      <c r="JL160" s="253"/>
      <c r="JM160" s="253"/>
      <c r="JN160" s="253"/>
      <c r="JO160" s="253"/>
      <c r="JP160" s="253"/>
      <c r="JQ160" s="253"/>
      <c r="JR160" s="253"/>
      <c r="JS160" s="253"/>
      <c r="JT160" s="253"/>
      <c r="JU160" s="253"/>
    </row>
    <row r="161" spans="1:281" s="252" customFormat="1" ht="15" customHeight="1" x14ac:dyDescent="0.25">
      <c r="A161" s="253"/>
      <c r="B161" s="27"/>
      <c r="C161" s="253"/>
      <c r="D161" s="253"/>
      <c r="E161" s="253"/>
      <c r="F161" s="253"/>
      <c r="G161" s="253"/>
      <c r="H161" s="253"/>
      <c r="I161" s="253"/>
      <c r="J161" s="253"/>
      <c r="K161" s="253"/>
      <c r="L161" s="253"/>
      <c r="M161" s="253" t="s">
        <v>1185</v>
      </c>
      <c r="N161" s="253"/>
      <c r="O161" s="253"/>
      <c r="P161" s="253"/>
      <c r="Q161" s="253"/>
      <c r="R161" s="253"/>
      <c r="S161" s="253"/>
      <c r="T161" s="253"/>
      <c r="U161" s="253" t="s">
        <v>327</v>
      </c>
      <c r="V161" s="253"/>
      <c r="W161" s="253"/>
      <c r="X161" s="253"/>
      <c r="Y161" s="253"/>
      <c r="Z161" s="253"/>
      <c r="AA161" s="253"/>
      <c r="AB161" s="253"/>
      <c r="AC161" s="253" t="s">
        <v>323</v>
      </c>
      <c r="AD161" s="253"/>
      <c r="AE161" s="253"/>
      <c r="AF161" s="253"/>
      <c r="AG161" s="253"/>
      <c r="AH161" s="253"/>
      <c r="AI161" s="253"/>
      <c r="AJ161" s="253"/>
      <c r="AK161" s="253"/>
      <c r="AL161" s="253"/>
      <c r="AM161" s="253"/>
      <c r="AN161" s="253"/>
      <c r="AO161" s="253"/>
      <c r="AP161" s="256"/>
      <c r="AQ161" s="253"/>
      <c r="AR161" s="253"/>
      <c r="AS161" s="253"/>
      <c r="AT161" s="256"/>
      <c r="AU161" s="253"/>
      <c r="AV161" s="253"/>
      <c r="AW161" s="253"/>
      <c r="AX161" s="253"/>
      <c r="AY161" s="253"/>
      <c r="AZ161" s="253"/>
      <c r="BA161" s="253"/>
      <c r="BB161" s="253"/>
      <c r="BC161" s="253"/>
      <c r="BD161" s="253"/>
      <c r="BE161" s="253"/>
      <c r="BF161" s="253"/>
      <c r="BG161" s="253"/>
      <c r="BH161" s="253"/>
      <c r="BI161" s="253"/>
      <c r="BJ161" s="253"/>
      <c r="BK161" s="253"/>
      <c r="BL161" s="253"/>
      <c r="BM161" s="253"/>
      <c r="BN161" s="253"/>
      <c r="BO161" s="253"/>
      <c r="BP161" s="253"/>
      <c r="BQ161" s="253"/>
      <c r="BR161" s="253"/>
      <c r="BS161" s="253"/>
      <c r="BT161" s="253"/>
      <c r="BU161" s="253"/>
      <c r="BV161" s="253"/>
      <c r="BW161" s="253"/>
      <c r="BX161" s="253"/>
      <c r="BY161" s="253"/>
      <c r="BZ161" s="253"/>
      <c r="CA161" s="253"/>
      <c r="CB161" s="253"/>
      <c r="CC161" s="253"/>
      <c r="CD161" s="253"/>
      <c r="CE161" s="253"/>
      <c r="CF161" s="253"/>
      <c r="CG161" s="253"/>
      <c r="CH161" s="253"/>
      <c r="CI161" s="253"/>
      <c r="CJ161" s="253"/>
      <c r="CK161" s="253"/>
      <c r="CL161" s="253"/>
      <c r="CM161" s="253"/>
      <c r="CN161" s="253"/>
      <c r="CO161" s="253"/>
      <c r="CP161" s="253"/>
      <c r="CQ161" s="253"/>
      <c r="CR161" s="253"/>
      <c r="CS161" s="253"/>
      <c r="CT161" s="253"/>
      <c r="CU161" s="253"/>
      <c r="CV161" s="253"/>
      <c r="CW161" s="253"/>
      <c r="CX161" s="253"/>
      <c r="CY161" s="253"/>
      <c r="CZ161" s="253"/>
      <c r="DA161" s="253"/>
      <c r="DB161" s="253"/>
      <c r="DC161" s="253"/>
      <c r="DD161" s="253"/>
      <c r="DE161" s="253"/>
      <c r="DF161" s="253"/>
      <c r="DG161" s="253"/>
      <c r="DH161" s="253"/>
      <c r="DI161" s="253"/>
      <c r="DJ161" s="253"/>
      <c r="DK161" s="253"/>
      <c r="DL161" s="253"/>
      <c r="DM161" s="253"/>
      <c r="DN161" s="253"/>
      <c r="DO161" s="253"/>
      <c r="DP161" s="253"/>
      <c r="DQ161" s="253"/>
      <c r="DR161" s="253"/>
      <c r="DS161" s="253"/>
      <c r="DT161" s="253"/>
      <c r="DU161" s="253"/>
      <c r="DV161" s="253"/>
      <c r="DW161" s="253"/>
      <c r="DX161" s="253"/>
      <c r="DY161" s="253"/>
      <c r="DZ161" s="253"/>
      <c r="EA161" s="253"/>
      <c r="EB161" s="253"/>
      <c r="EC161" s="253"/>
      <c r="ED161" s="253"/>
      <c r="EE161" s="253"/>
      <c r="EF161" s="253"/>
      <c r="EG161" s="253"/>
      <c r="EH161" s="253"/>
      <c r="EI161" s="253"/>
      <c r="EJ161" s="253"/>
      <c r="EK161" s="253"/>
      <c r="EL161" s="253"/>
      <c r="EM161" s="253"/>
      <c r="EN161" s="253"/>
      <c r="EO161" s="253"/>
      <c r="EP161" s="253"/>
      <c r="EQ161" s="253"/>
      <c r="ER161" s="253"/>
      <c r="ES161" s="253"/>
      <c r="ET161" s="253"/>
      <c r="EU161" s="253"/>
      <c r="EV161" s="253"/>
      <c r="EW161" s="253"/>
      <c r="EX161" s="253"/>
      <c r="EY161" s="253"/>
      <c r="EZ161" s="253"/>
      <c r="FA161" s="253"/>
      <c r="FB161" s="253"/>
      <c r="FC161" s="253"/>
      <c r="FD161" s="253"/>
      <c r="FE161" s="253"/>
      <c r="FF161" s="253"/>
      <c r="FG161" s="253"/>
      <c r="FH161" s="253"/>
      <c r="FI161" s="253"/>
      <c r="FJ161" s="253"/>
      <c r="FK161" s="253"/>
      <c r="FL161" s="253"/>
      <c r="FM161" s="253"/>
      <c r="FN161" s="253"/>
      <c r="FO161" s="253"/>
      <c r="FP161" s="253"/>
      <c r="FQ161" s="253"/>
      <c r="FR161" s="253"/>
      <c r="FS161" s="253"/>
      <c r="FT161" s="253"/>
      <c r="FU161" s="253"/>
      <c r="FV161" s="253"/>
      <c r="FW161" s="253"/>
      <c r="FX161" s="253"/>
      <c r="FY161" s="253"/>
      <c r="FZ161" s="253"/>
      <c r="GA161" s="253"/>
      <c r="GB161" s="253"/>
      <c r="GC161" s="253"/>
      <c r="GD161" s="253"/>
      <c r="GE161" s="253"/>
      <c r="GF161" s="253"/>
      <c r="GG161" s="253"/>
      <c r="GH161" s="253"/>
      <c r="GI161" s="253"/>
      <c r="GJ161" s="253"/>
      <c r="GK161" s="253"/>
      <c r="GL161" s="253"/>
      <c r="GM161" s="253"/>
      <c r="GN161" s="253"/>
      <c r="GO161" s="253"/>
      <c r="GP161" s="253"/>
      <c r="GQ161" s="253"/>
      <c r="GR161" s="253"/>
      <c r="GS161" s="253"/>
      <c r="GT161" s="253"/>
      <c r="GU161" s="253"/>
      <c r="GV161" s="253"/>
      <c r="GW161" s="253"/>
      <c r="GX161" s="253"/>
      <c r="GY161" s="253"/>
      <c r="GZ161" s="253"/>
      <c r="HA161" s="253"/>
      <c r="HB161" s="253"/>
      <c r="HC161" s="253"/>
      <c r="HD161" s="253"/>
      <c r="HE161" s="253"/>
      <c r="HF161" s="253"/>
      <c r="HG161" s="253"/>
      <c r="HH161" s="253"/>
      <c r="HI161" s="253"/>
      <c r="HJ161" s="253"/>
      <c r="HK161" s="253"/>
      <c r="HL161" s="253"/>
      <c r="HM161" s="253"/>
      <c r="HN161" s="253"/>
      <c r="HO161" s="253"/>
      <c r="HP161" s="253"/>
      <c r="HQ161" s="253"/>
      <c r="HR161" s="253"/>
      <c r="HS161" s="253"/>
      <c r="HT161" s="253"/>
      <c r="HU161" s="253"/>
      <c r="HV161" s="253"/>
      <c r="HW161" s="253"/>
      <c r="HX161" s="253"/>
      <c r="HY161" s="253"/>
      <c r="HZ161" s="253"/>
      <c r="IA161" s="253"/>
      <c r="IB161" s="253"/>
      <c r="IC161" s="253"/>
      <c r="ID161" s="253"/>
      <c r="IE161" s="253"/>
      <c r="IF161" s="253"/>
      <c r="IG161" s="253"/>
      <c r="IH161" s="253"/>
      <c r="II161" s="253"/>
      <c r="IJ161" s="253"/>
      <c r="IK161" s="253"/>
      <c r="IL161" s="253"/>
      <c r="IM161" s="253"/>
      <c r="IN161" s="253"/>
      <c r="IO161" s="253"/>
      <c r="IP161" s="253"/>
      <c r="IQ161" s="253"/>
      <c r="IR161" s="253"/>
      <c r="IS161" s="253"/>
      <c r="IT161" s="253"/>
      <c r="IU161" s="253"/>
      <c r="IV161" s="253"/>
      <c r="IW161" s="253"/>
      <c r="IX161" s="253"/>
      <c r="IY161" s="253"/>
      <c r="IZ161" s="253"/>
      <c r="JA161" s="253"/>
      <c r="JB161" s="253"/>
      <c r="JC161" s="253"/>
      <c r="JD161" s="253"/>
      <c r="JE161" s="253"/>
      <c r="JF161" s="253"/>
      <c r="JG161" s="253"/>
      <c r="JH161" s="253"/>
      <c r="JI161" s="253"/>
      <c r="JJ161" s="253"/>
      <c r="JK161" s="253"/>
      <c r="JL161" s="253"/>
      <c r="JM161" s="253"/>
      <c r="JN161" s="253"/>
      <c r="JO161" s="253"/>
      <c r="JP161" s="253"/>
      <c r="JQ161" s="253"/>
      <c r="JR161" s="253"/>
      <c r="JS161" s="253"/>
      <c r="JT161" s="253"/>
      <c r="JU161" s="253"/>
    </row>
    <row r="162" spans="1:281" s="252" customFormat="1" ht="15" customHeight="1" x14ac:dyDescent="0.25">
      <c r="A162" s="253"/>
      <c r="B162" s="27"/>
      <c r="C162" s="253"/>
      <c r="D162" s="253"/>
      <c r="E162" s="253"/>
      <c r="F162" s="253"/>
      <c r="G162" s="253"/>
      <c r="H162" s="253"/>
      <c r="I162" s="253"/>
      <c r="J162" s="253"/>
      <c r="K162" s="253"/>
      <c r="L162" s="253"/>
      <c r="M162" s="253" t="s">
        <v>1186</v>
      </c>
      <c r="N162" s="253"/>
      <c r="O162" s="253"/>
      <c r="P162" s="253"/>
      <c r="Q162" s="253"/>
      <c r="R162" s="253"/>
      <c r="S162" s="253"/>
      <c r="T162" s="253"/>
      <c r="U162" s="253" t="s">
        <v>328</v>
      </c>
      <c r="V162" s="253"/>
      <c r="W162" s="253"/>
      <c r="X162" s="253"/>
      <c r="Y162" s="253"/>
      <c r="Z162" s="253"/>
      <c r="AA162" s="253"/>
      <c r="AB162" s="253"/>
      <c r="AC162" s="253" t="s">
        <v>329</v>
      </c>
      <c r="AD162" s="253"/>
      <c r="AE162" s="253"/>
      <c r="AF162" s="253"/>
      <c r="AG162" s="253"/>
      <c r="AH162" s="253"/>
      <c r="AI162" s="253"/>
      <c r="AJ162" s="253"/>
      <c r="AK162" s="253"/>
      <c r="AL162" s="253"/>
      <c r="AM162" s="253"/>
      <c r="AN162" s="253"/>
      <c r="AO162" s="253"/>
      <c r="AP162" s="256"/>
      <c r="AQ162" s="253"/>
      <c r="AR162" s="253"/>
      <c r="AS162" s="253"/>
      <c r="AT162" s="256"/>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3"/>
      <c r="DL162" s="253"/>
      <c r="DM162" s="253"/>
      <c r="DN162" s="253"/>
      <c r="DO162" s="253"/>
      <c r="DP162" s="253"/>
      <c r="DQ162" s="253"/>
      <c r="DR162" s="253"/>
      <c r="DS162" s="253"/>
      <c r="DT162" s="253"/>
      <c r="DU162" s="253"/>
      <c r="DV162" s="253"/>
      <c r="DW162" s="253"/>
      <c r="DX162" s="253"/>
      <c r="DY162" s="253"/>
      <c r="DZ162" s="253"/>
      <c r="EA162" s="253"/>
      <c r="EB162" s="253"/>
      <c r="EC162" s="253"/>
      <c r="ED162" s="253"/>
      <c r="EE162" s="253"/>
      <c r="EF162" s="253"/>
      <c r="EG162" s="253"/>
      <c r="EH162" s="253"/>
      <c r="EI162" s="253"/>
      <c r="EJ162" s="253"/>
      <c r="EK162" s="253"/>
      <c r="EL162" s="253"/>
      <c r="EM162" s="253"/>
      <c r="EN162" s="253"/>
      <c r="EO162" s="253"/>
      <c r="EP162" s="253"/>
      <c r="EQ162" s="253"/>
      <c r="ER162" s="253"/>
      <c r="ES162" s="253"/>
      <c r="ET162" s="253"/>
      <c r="EU162" s="253"/>
      <c r="EV162" s="253"/>
      <c r="EW162" s="253"/>
      <c r="EX162" s="253"/>
      <c r="EY162" s="253"/>
      <c r="EZ162" s="253"/>
      <c r="FA162" s="253"/>
      <c r="FB162" s="253"/>
      <c r="FC162" s="253"/>
      <c r="FD162" s="253"/>
      <c r="FE162" s="253"/>
      <c r="FF162" s="253"/>
      <c r="FG162" s="253"/>
      <c r="FH162" s="253"/>
      <c r="FI162" s="253"/>
      <c r="FJ162" s="253"/>
      <c r="FK162" s="253"/>
      <c r="FL162" s="253"/>
      <c r="FM162" s="253"/>
      <c r="FN162" s="253"/>
      <c r="FO162" s="253"/>
      <c r="FP162" s="253"/>
      <c r="FQ162" s="253"/>
      <c r="FR162" s="253"/>
      <c r="FS162" s="253"/>
      <c r="FT162" s="253"/>
      <c r="FU162" s="253"/>
      <c r="FV162" s="253"/>
      <c r="FW162" s="253"/>
      <c r="FX162" s="253"/>
      <c r="FY162" s="253"/>
      <c r="FZ162" s="253"/>
      <c r="GA162" s="253"/>
      <c r="GB162" s="253"/>
      <c r="GC162" s="253"/>
      <c r="GD162" s="253"/>
      <c r="GE162" s="253"/>
      <c r="GF162" s="253"/>
      <c r="GG162" s="253"/>
      <c r="GH162" s="253"/>
      <c r="GI162" s="253"/>
      <c r="GJ162" s="253"/>
      <c r="GK162" s="253"/>
      <c r="GL162" s="253"/>
      <c r="GM162" s="253"/>
      <c r="GN162" s="253"/>
      <c r="GO162" s="253"/>
      <c r="GP162" s="253"/>
      <c r="GQ162" s="253"/>
      <c r="GR162" s="253"/>
      <c r="GS162" s="253"/>
      <c r="GT162" s="253"/>
      <c r="GU162" s="253"/>
      <c r="GV162" s="253"/>
      <c r="GW162" s="253"/>
      <c r="GX162" s="253"/>
      <c r="GY162" s="253"/>
      <c r="GZ162" s="253"/>
      <c r="HA162" s="253"/>
      <c r="HB162" s="253"/>
      <c r="HC162" s="253"/>
      <c r="HD162" s="253"/>
      <c r="HE162" s="253"/>
      <c r="HF162" s="253"/>
      <c r="HG162" s="253"/>
      <c r="HH162" s="253"/>
      <c r="HI162" s="253"/>
      <c r="HJ162" s="253"/>
      <c r="HK162" s="253"/>
      <c r="HL162" s="253"/>
      <c r="HM162" s="253"/>
      <c r="HN162" s="253"/>
      <c r="HO162" s="253"/>
      <c r="HP162" s="253"/>
      <c r="HQ162" s="253"/>
      <c r="HR162" s="253"/>
      <c r="HS162" s="253"/>
      <c r="HT162" s="253"/>
      <c r="HU162" s="253"/>
      <c r="HV162" s="253"/>
      <c r="HW162" s="253"/>
      <c r="HX162" s="253"/>
      <c r="HY162" s="253"/>
      <c r="HZ162" s="253"/>
      <c r="IA162" s="253"/>
      <c r="IB162" s="253"/>
      <c r="IC162" s="253"/>
      <c r="ID162" s="253"/>
      <c r="IE162" s="253"/>
      <c r="IF162" s="253"/>
      <c r="IG162" s="253"/>
      <c r="IH162" s="253"/>
      <c r="II162" s="253"/>
      <c r="IJ162" s="253"/>
      <c r="IK162" s="253"/>
      <c r="IL162" s="253"/>
      <c r="IM162" s="253"/>
      <c r="IN162" s="253"/>
      <c r="IO162" s="253"/>
      <c r="IP162" s="253"/>
      <c r="IQ162" s="253"/>
      <c r="IR162" s="253"/>
      <c r="IS162" s="253"/>
      <c r="IT162" s="253"/>
      <c r="IU162" s="253"/>
      <c r="IV162" s="253"/>
      <c r="IW162" s="253"/>
      <c r="IX162" s="253"/>
      <c r="IY162" s="253"/>
      <c r="IZ162" s="253"/>
      <c r="JA162" s="253"/>
      <c r="JB162" s="253"/>
      <c r="JC162" s="253"/>
      <c r="JD162" s="253"/>
      <c r="JE162" s="253"/>
      <c r="JF162" s="253"/>
      <c r="JG162" s="253"/>
      <c r="JH162" s="253"/>
      <c r="JI162" s="253"/>
      <c r="JJ162" s="253"/>
      <c r="JK162" s="253"/>
      <c r="JL162" s="253"/>
      <c r="JM162" s="253"/>
      <c r="JN162" s="253"/>
      <c r="JO162" s="253"/>
      <c r="JP162" s="253"/>
      <c r="JQ162" s="253"/>
      <c r="JR162" s="253"/>
      <c r="JS162" s="253"/>
      <c r="JT162" s="253"/>
      <c r="JU162" s="253"/>
    </row>
    <row r="163" spans="1:281" s="252" customFormat="1" ht="15" customHeight="1" x14ac:dyDescent="0.25">
      <c r="A163" s="253"/>
      <c r="B163" s="27"/>
      <c r="C163" s="253"/>
      <c r="D163" s="253"/>
      <c r="E163" s="253"/>
      <c r="F163" s="253"/>
      <c r="G163" s="253"/>
      <c r="H163" s="253"/>
      <c r="I163" s="253"/>
      <c r="J163" s="253"/>
      <c r="K163" s="253"/>
      <c r="L163" s="253"/>
      <c r="M163" s="253" t="s">
        <v>1187</v>
      </c>
      <c r="N163" s="253"/>
      <c r="O163" s="253"/>
      <c r="P163" s="253"/>
      <c r="Q163" s="253"/>
      <c r="R163" s="253"/>
      <c r="S163" s="253"/>
      <c r="T163" s="253"/>
      <c r="U163" s="253" t="s">
        <v>330</v>
      </c>
      <c r="V163" s="253"/>
      <c r="W163" s="253"/>
      <c r="X163" s="253"/>
      <c r="Y163" s="253"/>
      <c r="Z163" s="253"/>
      <c r="AA163" s="253"/>
      <c r="AB163" s="253"/>
      <c r="AC163" s="253" t="s">
        <v>323</v>
      </c>
      <c r="AD163" s="253"/>
      <c r="AE163" s="253"/>
      <c r="AF163" s="253"/>
      <c r="AG163" s="253"/>
      <c r="AH163" s="253"/>
      <c r="AI163" s="253"/>
      <c r="AJ163" s="253"/>
      <c r="AK163" s="253"/>
      <c r="AL163" s="253"/>
      <c r="AM163" s="253"/>
      <c r="AN163" s="253"/>
      <c r="AO163" s="253"/>
      <c r="AP163" s="256"/>
      <c r="AQ163" s="253"/>
      <c r="AR163" s="253"/>
      <c r="AS163" s="253"/>
      <c r="AT163" s="256"/>
      <c r="AU163" s="253"/>
      <c r="AV163" s="253"/>
      <c r="AW163" s="253"/>
      <c r="AX163" s="253"/>
      <c r="AY163" s="253"/>
      <c r="AZ163" s="253"/>
      <c r="BA163" s="253"/>
      <c r="BB163" s="253"/>
      <c r="BC163" s="253"/>
      <c r="BD163" s="253"/>
      <c r="BE163" s="253"/>
      <c r="BF163" s="253"/>
      <c r="BG163" s="253"/>
      <c r="BH163" s="253"/>
      <c r="BI163" s="253"/>
      <c r="BJ163" s="253"/>
      <c r="BK163" s="253"/>
      <c r="BL163" s="253"/>
      <c r="BM163" s="253"/>
      <c r="BN163" s="253"/>
      <c r="BO163" s="253"/>
      <c r="BP163" s="253"/>
      <c r="BQ163" s="253"/>
      <c r="BR163" s="253"/>
      <c r="BS163" s="253"/>
      <c r="BT163" s="253"/>
      <c r="BU163" s="253"/>
      <c r="BV163" s="253"/>
      <c r="BW163" s="253"/>
      <c r="BX163" s="253"/>
      <c r="BY163" s="253"/>
      <c r="BZ163" s="253"/>
      <c r="CA163" s="253"/>
      <c r="CB163" s="253"/>
      <c r="CC163" s="253"/>
      <c r="CD163" s="253"/>
      <c r="CE163" s="253"/>
      <c r="CF163" s="253"/>
      <c r="CG163" s="253"/>
      <c r="CH163" s="253"/>
      <c r="CI163" s="253"/>
      <c r="CJ163" s="253"/>
      <c r="CK163" s="253"/>
      <c r="CL163" s="253"/>
      <c r="CM163" s="253"/>
      <c r="CN163" s="253"/>
      <c r="CO163" s="253"/>
      <c r="CP163" s="253"/>
      <c r="CQ163" s="253"/>
      <c r="CR163" s="253"/>
      <c r="CS163" s="253"/>
      <c r="CT163" s="253"/>
      <c r="CU163" s="253"/>
      <c r="CV163" s="253"/>
      <c r="CW163" s="253"/>
      <c r="CX163" s="253"/>
      <c r="CY163" s="253"/>
      <c r="CZ163" s="253"/>
      <c r="DA163" s="253"/>
      <c r="DB163" s="253"/>
      <c r="DC163" s="253"/>
      <c r="DD163" s="253"/>
      <c r="DE163" s="253"/>
      <c r="DF163" s="253"/>
      <c r="DG163" s="253"/>
      <c r="DH163" s="253"/>
      <c r="DI163" s="253"/>
      <c r="DJ163" s="253"/>
      <c r="DK163" s="253"/>
      <c r="DL163" s="253"/>
      <c r="DM163" s="253"/>
      <c r="DN163" s="253"/>
      <c r="DO163" s="253"/>
      <c r="DP163" s="253"/>
      <c r="DQ163" s="253"/>
      <c r="DR163" s="253"/>
      <c r="DS163" s="253"/>
      <c r="DT163" s="253"/>
      <c r="DU163" s="253"/>
      <c r="DV163" s="253"/>
      <c r="DW163" s="253"/>
      <c r="DX163" s="253"/>
      <c r="DY163" s="253"/>
      <c r="DZ163" s="253"/>
      <c r="EA163" s="253"/>
      <c r="EB163" s="253"/>
      <c r="EC163" s="253"/>
      <c r="ED163" s="253"/>
      <c r="EE163" s="253"/>
      <c r="EF163" s="253"/>
      <c r="EG163" s="253"/>
      <c r="EH163" s="253"/>
      <c r="EI163" s="253"/>
      <c r="EJ163" s="253"/>
      <c r="EK163" s="253"/>
      <c r="EL163" s="253"/>
      <c r="EM163" s="253"/>
      <c r="EN163" s="253"/>
      <c r="EO163" s="253"/>
      <c r="EP163" s="253"/>
      <c r="EQ163" s="253"/>
      <c r="ER163" s="253"/>
      <c r="ES163" s="253"/>
      <c r="ET163" s="253"/>
      <c r="EU163" s="253"/>
      <c r="EV163" s="253"/>
      <c r="EW163" s="253"/>
      <c r="EX163" s="253"/>
      <c r="EY163" s="253"/>
      <c r="EZ163" s="253"/>
      <c r="FA163" s="253"/>
      <c r="FB163" s="253"/>
      <c r="FC163" s="253"/>
      <c r="FD163" s="253"/>
      <c r="FE163" s="253"/>
      <c r="FF163" s="253"/>
      <c r="FG163" s="253"/>
      <c r="FH163" s="253"/>
      <c r="FI163" s="253"/>
      <c r="FJ163" s="253"/>
      <c r="FK163" s="253"/>
      <c r="FL163" s="253"/>
      <c r="FM163" s="253"/>
      <c r="FN163" s="253"/>
      <c r="FO163" s="253"/>
      <c r="FP163" s="253"/>
      <c r="FQ163" s="253"/>
      <c r="FR163" s="253"/>
      <c r="FS163" s="253"/>
      <c r="FT163" s="253"/>
      <c r="FU163" s="253"/>
      <c r="FV163" s="253"/>
      <c r="FW163" s="253"/>
      <c r="FX163" s="253"/>
      <c r="FY163" s="253"/>
      <c r="FZ163" s="253"/>
      <c r="GA163" s="253"/>
      <c r="GB163" s="253"/>
      <c r="GC163" s="253"/>
      <c r="GD163" s="253"/>
      <c r="GE163" s="253"/>
      <c r="GF163" s="253"/>
      <c r="GG163" s="253"/>
      <c r="GH163" s="253"/>
      <c r="GI163" s="253"/>
      <c r="GJ163" s="253"/>
      <c r="GK163" s="253"/>
      <c r="GL163" s="253"/>
      <c r="GM163" s="253"/>
      <c r="GN163" s="253"/>
      <c r="GO163" s="253"/>
      <c r="GP163" s="253"/>
      <c r="GQ163" s="253"/>
      <c r="GR163" s="253"/>
      <c r="GS163" s="253"/>
      <c r="GT163" s="253"/>
      <c r="GU163" s="253"/>
      <c r="GV163" s="253"/>
      <c r="GW163" s="253"/>
      <c r="GX163" s="253"/>
      <c r="GY163" s="253"/>
      <c r="GZ163" s="253"/>
      <c r="HA163" s="253"/>
      <c r="HB163" s="253"/>
      <c r="HC163" s="253"/>
      <c r="HD163" s="253"/>
      <c r="HE163" s="253"/>
      <c r="HF163" s="253"/>
      <c r="HG163" s="253"/>
      <c r="HH163" s="253"/>
      <c r="HI163" s="253"/>
      <c r="HJ163" s="253"/>
      <c r="HK163" s="253"/>
      <c r="HL163" s="253"/>
      <c r="HM163" s="253"/>
      <c r="HN163" s="253"/>
      <c r="HO163" s="253"/>
      <c r="HP163" s="253"/>
      <c r="HQ163" s="253"/>
      <c r="HR163" s="253"/>
      <c r="HS163" s="253"/>
      <c r="HT163" s="253"/>
      <c r="HU163" s="253"/>
      <c r="HV163" s="253"/>
      <c r="HW163" s="253"/>
      <c r="HX163" s="253"/>
      <c r="HY163" s="253"/>
      <c r="HZ163" s="253"/>
      <c r="IA163" s="253"/>
      <c r="IB163" s="253"/>
      <c r="IC163" s="253"/>
      <c r="ID163" s="253"/>
      <c r="IE163" s="253"/>
      <c r="IF163" s="253"/>
      <c r="IG163" s="253"/>
      <c r="IH163" s="253"/>
      <c r="II163" s="253"/>
      <c r="IJ163" s="253"/>
      <c r="IK163" s="253"/>
      <c r="IL163" s="253"/>
      <c r="IM163" s="253"/>
      <c r="IN163" s="253"/>
      <c r="IO163" s="253"/>
      <c r="IP163" s="253"/>
      <c r="IQ163" s="253"/>
      <c r="IR163" s="253"/>
      <c r="IS163" s="253"/>
      <c r="IT163" s="253"/>
      <c r="IU163" s="253"/>
      <c r="IV163" s="253"/>
      <c r="IW163" s="253"/>
      <c r="IX163" s="253"/>
      <c r="IY163" s="253"/>
      <c r="IZ163" s="253"/>
      <c r="JA163" s="253"/>
      <c r="JB163" s="253"/>
      <c r="JC163" s="253"/>
      <c r="JD163" s="253"/>
      <c r="JE163" s="253"/>
      <c r="JF163" s="253"/>
      <c r="JG163" s="253"/>
      <c r="JH163" s="253"/>
      <c r="JI163" s="253"/>
      <c r="JJ163" s="253"/>
      <c r="JK163" s="253"/>
      <c r="JL163" s="253"/>
      <c r="JM163" s="253"/>
      <c r="JN163" s="253"/>
      <c r="JO163" s="253"/>
      <c r="JP163" s="253"/>
      <c r="JQ163" s="253"/>
      <c r="JR163" s="253"/>
      <c r="JS163" s="253"/>
      <c r="JT163" s="253"/>
      <c r="JU163" s="253"/>
    </row>
    <row r="164" spans="1:281" s="252" customFormat="1" ht="15" customHeight="1" x14ac:dyDescent="0.25">
      <c r="A164" s="253"/>
      <c r="B164" s="253"/>
      <c r="C164" s="253"/>
      <c r="D164" s="253"/>
      <c r="E164" s="253"/>
      <c r="F164" s="253"/>
      <c r="G164" s="253"/>
      <c r="H164" s="253"/>
      <c r="I164" s="253"/>
      <c r="J164" s="253"/>
      <c r="K164" s="253"/>
      <c r="L164" s="253"/>
      <c r="M164" s="253" t="s">
        <v>1188</v>
      </c>
      <c r="N164" s="253"/>
      <c r="O164" s="253"/>
      <c r="P164" s="253"/>
      <c r="Q164" s="253"/>
      <c r="R164" s="253"/>
      <c r="S164" s="253"/>
      <c r="T164" s="253"/>
      <c r="U164" s="253" t="s">
        <v>331</v>
      </c>
      <c r="V164" s="253"/>
      <c r="W164" s="253"/>
      <c r="X164" s="253"/>
      <c r="Y164" s="253"/>
      <c r="Z164" s="253"/>
      <c r="AA164" s="253"/>
      <c r="AB164" s="253"/>
      <c r="AC164" s="253" t="s">
        <v>332</v>
      </c>
      <c r="AD164" s="253"/>
      <c r="AE164" s="253"/>
      <c r="AF164" s="253"/>
      <c r="AG164" s="253"/>
      <c r="AH164" s="253"/>
      <c r="AI164" s="253"/>
      <c r="AJ164" s="253"/>
      <c r="AK164" s="253"/>
      <c r="AL164" s="253"/>
      <c r="AM164" s="253"/>
      <c r="AN164" s="253"/>
      <c r="AO164" s="253"/>
      <c r="AP164" s="256"/>
      <c r="AQ164" s="253"/>
      <c r="AR164" s="253"/>
      <c r="AS164" s="253"/>
      <c r="AT164" s="256"/>
      <c r="AU164" s="253"/>
      <c r="AV164" s="253"/>
      <c r="AW164" s="253"/>
      <c r="AX164" s="253"/>
      <c r="AY164" s="253"/>
      <c r="AZ164" s="253"/>
      <c r="BA164" s="253"/>
      <c r="BB164" s="253"/>
      <c r="BC164" s="253"/>
      <c r="BD164" s="253"/>
      <c r="BE164" s="253"/>
      <c r="BF164" s="253"/>
      <c r="BG164" s="253"/>
      <c r="BH164" s="253"/>
      <c r="BI164" s="253"/>
      <c r="BJ164" s="253"/>
      <c r="BK164" s="253"/>
      <c r="BL164" s="253"/>
      <c r="BM164" s="253"/>
      <c r="BN164" s="253"/>
      <c r="BO164" s="253"/>
      <c r="BP164" s="253"/>
      <c r="BQ164" s="253"/>
      <c r="BR164" s="253"/>
      <c r="BS164" s="253"/>
      <c r="BT164" s="253"/>
      <c r="BU164" s="253"/>
      <c r="BV164" s="253"/>
      <c r="BW164" s="253"/>
      <c r="BX164" s="253"/>
      <c r="BY164" s="253"/>
      <c r="BZ164" s="253"/>
      <c r="CA164" s="253"/>
      <c r="CB164" s="253"/>
      <c r="CC164" s="253"/>
      <c r="CD164" s="253"/>
      <c r="CE164" s="253"/>
      <c r="CF164" s="253"/>
      <c r="CG164" s="253"/>
      <c r="CH164" s="253"/>
      <c r="CI164" s="253"/>
      <c r="CJ164" s="253"/>
      <c r="CK164" s="253"/>
      <c r="CL164" s="253"/>
      <c r="CM164" s="253"/>
      <c r="CN164" s="253"/>
      <c r="CO164" s="253"/>
      <c r="CP164" s="253"/>
      <c r="CQ164" s="253"/>
      <c r="CR164" s="253"/>
      <c r="CS164" s="253"/>
      <c r="CT164" s="253"/>
      <c r="CU164" s="253"/>
      <c r="CV164" s="253"/>
      <c r="CW164" s="253"/>
      <c r="CX164" s="253"/>
      <c r="CY164" s="253"/>
      <c r="CZ164" s="253"/>
      <c r="DA164" s="253"/>
      <c r="DB164" s="253"/>
      <c r="DC164" s="253"/>
      <c r="DD164" s="253"/>
      <c r="DE164" s="253"/>
      <c r="DF164" s="253"/>
      <c r="DG164" s="253"/>
      <c r="DH164" s="253"/>
      <c r="DI164" s="253"/>
      <c r="DJ164" s="253"/>
      <c r="DK164" s="253"/>
      <c r="DL164" s="253"/>
      <c r="DM164" s="253"/>
      <c r="DN164" s="253"/>
      <c r="DO164" s="253"/>
      <c r="DP164" s="253"/>
      <c r="DQ164" s="253"/>
      <c r="DR164" s="253"/>
      <c r="DS164" s="253"/>
      <c r="DT164" s="253"/>
      <c r="DU164" s="253"/>
      <c r="DV164" s="253"/>
      <c r="DW164" s="253"/>
      <c r="DX164" s="253"/>
      <c r="DY164" s="253"/>
      <c r="DZ164" s="253"/>
      <c r="EA164" s="253"/>
      <c r="EB164" s="253"/>
      <c r="EC164" s="253"/>
      <c r="ED164" s="253"/>
      <c r="EE164" s="253"/>
      <c r="EF164" s="253"/>
      <c r="EG164" s="253"/>
      <c r="EH164" s="253"/>
      <c r="EI164" s="253"/>
      <c r="EJ164" s="253"/>
      <c r="EK164" s="253"/>
      <c r="EL164" s="253"/>
      <c r="EM164" s="253"/>
      <c r="EN164" s="253"/>
      <c r="EO164" s="253"/>
      <c r="EP164" s="253"/>
      <c r="EQ164" s="253"/>
      <c r="ER164" s="253"/>
      <c r="ES164" s="253"/>
      <c r="ET164" s="253"/>
      <c r="EU164" s="253"/>
      <c r="EV164" s="253"/>
      <c r="EW164" s="253"/>
      <c r="EX164" s="253"/>
      <c r="EY164" s="253"/>
      <c r="EZ164" s="253"/>
      <c r="FA164" s="253"/>
      <c r="FB164" s="253"/>
      <c r="FC164" s="253"/>
      <c r="FD164" s="253"/>
      <c r="FE164" s="253"/>
      <c r="FF164" s="253"/>
      <c r="FG164" s="253"/>
      <c r="FH164" s="253"/>
      <c r="FI164" s="253"/>
      <c r="FJ164" s="253"/>
      <c r="FK164" s="253"/>
      <c r="FL164" s="253"/>
      <c r="FM164" s="253"/>
      <c r="FN164" s="253"/>
      <c r="FO164" s="253"/>
      <c r="FP164" s="253"/>
      <c r="FQ164" s="253"/>
      <c r="FR164" s="253"/>
      <c r="FS164" s="253"/>
      <c r="FT164" s="253"/>
      <c r="FU164" s="253"/>
      <c r="FV164" s="253"/>
      <c r="FW164" s="253"/>
      <c r="FX164" s="253"/>
      <c r="FY164" s="253"/>
      <c r="FZ164" s="253"/>
      <c r="GA164" s="253"/>
      <c r="GB164" s="253"/>
      <c r="GC164" s="253"/>
      <c r="GD164" s="253"/>
      <c r="GE164" s="253"/>
      <c r="GF164" s="253"/>
      <c r="GG164" s="253"/>
      <c r="GH164" s="253"/>
      <c r="GI164" s="253"/>
      <c r="GJ164" s="253"/>
      <c r="GK164" s="253"/>
      <c r="GL164" s="253"/>
      <c r="GM164" s="253"/>
      <c r="GN164" s="253"/>
      <c r="GO164" s="253"/>
      <c r="GP164" s="253"/>
      <c r="GQ164" s="253"/>
      <c r="GR164" s="253"/>
      <c r="GS164" s="253"/>
      <c r="GT164" s="253"/>
      <c r="GU164" s="253"/>
      <c r="GV164" s="253"/>
      <c r="GW164" s="253"/>
      <c r="GX164" s="253"/>
      <c r="GY164" s="253"/>
      <c r="GZ164" s="253"/>
      <c r="HA164" s="253"/>
      <c r="HB164" s="253"/>
      <c r="HC164" s="253"/>
      <c r="HD164" s="253"/>
      <c r="HE164" s="253"/>
      <c r="HF164" s="253"/>
      <c r="HG164" s="253"/>
      <c r="HH164" s="253"/>
      <c r="HI164" s="253"/>
      <c r="HJ164" s="253"/>
      <c r="HK164" s="253"/>
      <c r="HL164" s="253"/>
      <c r="HM164" s="253"/>
      <c r="HN164" s="253"/>
      <c r="HO164" s="253"/>
      <c r="HP164" s="253"/>
      <c r="HQ164" s="253"/>
      <c r="HR164" s="253"/>
      <c r="HS164" s="253"/>
      <c r="HT164" s="253"/>
      <c r="HU164" s="253"/>
      <c r="HV164" s="253"/>
      <c r="HW164" s="253"/>
      <c r="HX164" s="253"/>
      <c r="HY164" s="253"/>
      <c r="HZ164" s="253"/>
      <c r="IA164" s="253"/>
      <c r="IB164" s="253"/>
      <c r="IC164" s="253"/>
      <c r="ID164" s="253"/>
      <c r="IE164" s="253"/>
      <c r="IF164" s="253"/>
      <c r="IG164" s="253"/>
      <c r="IH164" s="253"/>
      <c r="II164" s="253"/>
      <c r="IJ164" s="253"/>
      <c r="IK164" s="253"/>
      <c r="IL164" s="253"/>
      <c r="IM164" s="253"/>
      <c r="IN164" s="253"/>
      <c r="IO164" s="253"/>
      <c r="IP164" s="253"/>
      <c r="IQ164" s="253"/>
      <c r="IR164" s="253"/>
      <c r="IS164" s="253"/>
      <c r="IT164" s="253"/>
      <c r="IU164" s="253"/>
      <c r="IV164" s="253"/>
      <c r="IW164" s="253"/>
      <c r="IX164" s="253"/>
      <c r="IY164" s="253"/>
      <c r="IZ164" s="253"/>
      <c r="JA164" s="253"/>
      <c r="JB164" s="253"/>
      <c r="JC164" s="253"/>
      <c r="JD164" s="253"/>
      <c r="JE164" s="253"/>
      <c r="JF164" s="253"/>
      <c r="JG164" s="253"/>
      <c r="JH164" s="253"/>
      <c r="JI164" s="253"/>
      <c r="JJ164" s="253"/>
      <c r="JK164" s="253"/>
      <c r="JL164" s="253"/>
      <c r="JM164" s="253"/>
      <c r="JN164" s="253"/>
      <c r="JO164" s="253"/>
      <c r="JP164" s="253"/>
      <c r="JQ164" s="253"/>
      <c r="JR164" s="253"/>
      <c r="JS164" s="253"/>
      <c r="JT164" s="253"/>
      <c r="JU164" s="253"/>
    </row>
    <row r="165" spans="1:281" s="252" customFormat="1" ht="15" customHeight="1" x14ac:dyDescent="0.25">
      <c r="A165" s="253"/>
      <c r="B165" s="27"/>
      <c r="C165" s="253"/>
      <c r="D165" s="253"/>
      <c r="E165" s="253"/>
      <c r="F165" s="253"/>
      <c r="G165" s="253"/>
      <c r="H165" s="253"/>
      <c r="I165" s="253"/>
      <c r="J165" s="27"/>
      <c r="K165" s="27"/>
      <c r="L165" s="27"/>
      <c r="M165" s="27"/>
      <c r="N165" s="27"/>
      <c r="O165" s="27"/>
      <c r="P165" s="253"/>
      <c r="Q165" s="253"/>
      <c r="R165" s="253"/>
      <c r="S165" s="253"/>
      <c r="T165" s="253"/>
      <c r="U165" s="253" t="s">
        <v>333</v>
      </c>
      <c r="V165" s="253"/>
      <c r="W165" s="253"/>
      <c r="X165" s="253"/>
      <c r="Y165" s="253"/>
      <c r="Z165" s="253"/>
      <c r="AA165" s="253"/>
      <c r="AB165" s="253"/>
      <c r="AC165" s="253" t="s">
        <v>332</v>
      </c>
      <c r="AD165" s="253"/>
      <c r="AE165" s="253"/>
      <c r="AF165" s="253"/>
      <c r="AG165" s="253"/>
      <c r="AH165" s="253"/>
      <c r="AI165" s="253"/>
      <c r="AJ165" s="253"/>
      <c r="AK165" s="253"/>
      <c r="AL165" s="253"/>
      <c r="AM165" s="253"/>
      <c r="AN165" s="253"/>
      <c r="AO165" s="253"/>
      <c r="AP165" s="256"/>
      <c r="AQ165" s="253"/>
      <c r="AR165" s="253"/>
      <c r="AS165" s="253"/>
      <c r="AT165" s="256"/>
      <c r="AU165" s="253"/>
      <c r="AV165" s="253"/>
      <c r="AW165" s="253"/>
      <c r="AX165" s="253"/>
      <c r="AY165" s="253"/>
      <c r="AZ165" s="253"/>
      <c r="BA165" s="253"/>
      <c r="BB165" s="253"/>
      <c r="BC165" s="253"/>
      <c r="BD165" s="253"/>
      <c r="BE165" s="253"/>
      <c r="BF165" s="253"/>
      <c r="BG165" s="253"/>
      <c r="BH165" s="253"/>
      <c r="BI165" s="253"/>
      <c r="BJ165" s="253"/>
      <c r="BK165" s="253"/>
      <c r="BL165" s="253"/>
      <c r="BM165" s="253"/>
      <c r="BN165" s="253"/>
      <c r="BO165" s="253"/>
      <c r="BP165" s="253"/>
      <c r="BQ165" s="253"/>
      <c r="BR165" s="253"/>
      <c r="BS165" s="253"/>
      <c r="BT165" s="253"/>
      <c r="BU165" s="253"/>
      <c r="BV165" s="253"/>
      <c r="BW165" s="253"/>
      <c r="BX165" s="253"/>
      <c r="BY165" s="253"/>
      <c r="BZ165" s="253"/>
      <c r="CA165" s="253"/>
      <c r="CB165" s="253"/>
      <c r="CC165" s="253"/>
      <c r="CD165" s="253"/>
      <c r="CE165" s="253"/>
      <c r="CF165" s="253"/>
      <c r="CG165" s="253"/>
      <c r="CH165" s="253"/>
      <c r="CI165" s="253"/>
      <c r="CJ165" s="253"/>
      <c r="CK165" s="253"/>
      <c r="CL165" s="253"/>
      <c r="CM165" s="253"/>
      <c r="CN165" s="253"/>
      <c r="CO165" s="253"/>
      <c r="CP165" s="253"/>
      <c r="CQ165" s="253"/>
      <c r="CR165" s="253"/>
      <c r="CS165" s="253"/>
      <c r="CT165" s="253"/>
      <c r="CU165" s="253"/>
      <c r="CV165" s="253"/>
      <c r="CW165" s="253"/>
      <c r="CX165" s="253"/>
      <c r="CY165" s="253"/>
      <c r="CZ165" s="253"/>
      <c r="DA165" s="253"/>
      <c r="DB165" s="253"/>
      <c r="DC165" s="253"/>
      <c r="DD165" s="253"/>
      <c r="DE165" s="253"/>
      <c r="DF165" s="253"/>
      <c r="DG165" s="253"/>
      <c r="DH165" s="253"/>
      <c r="DI165" s="253"/>
      <c r="DJ165" s="253"/>
      <c r="DK165" s="253"/>
      <c r="DL165" s="253"/>
      <c r="DM165" s="253"/>
      <c r="DN165" s="253"/>
      <c r="DO165" s="253"/>
      <c r="DP165" s="253"/>
      <c r="DQ165" s="253"/>
      <c r="DR165" s="253"/>
      <c r="DS165" s="253"/>
      <c r="DT165" s="253"/>
      <c r="DU165" s="253"/>
      <c r="DV165" s="253"/>
      <c r="DW165" s="253"/>
      <c r="DX165" s="253"/>
      <c r="DY165" s="253"/>
      <c r="DZ165" s="253"/>
      <c r="EA165" s="253"/>
      <c r="EB165" s="253"/>
      <c r="EC165" s="253"/>
      <c r="ED165" s="253"/>
      <c r="EE165" s="253"/>
      <c r="EF165" s="253"/>
      <c r="EG165" s="253"/>
      <c r="EH165" s="253"/>
      <c r="EI165" s="253"/>
      <c r="EJ165" s="253"/>
      <c r="EK165" s="253"/>
      <c r="EL165" s="253"/>
      <c r="EM165" s="253"/>
      <c r="EN165" s="253"/>
      <c r="EO165" s="253"/>
      <c r="EP165" s="253"/>
      <c r="EQ165" s="253"/>
      <c r="ER165" s="253"/>
      <c r="ES165" s="253"/>
      <c r="ET165" s="253"/>
      <c r="EU165" s="253"/>
      <c r="EV165" s="253"/>
      <c r="EW165" s="253"/>
      <c r="EX165" s="253"/>
      <c r="EY165" s="253"/>
      <c r="EZ165" s="253"/>
      <c r="FA165" s="253"/>
      <c r="FB165" s="253"/>
      <c r="FC165" s="253"/>
      <c r="FD165" s="253"/>
      <c r="FE165" s="253"/>
      <c r="FF165" s="253"/>
      <c r="FG165" s="253"/>
      <c r="FH165" s="253"/>
      <c r="FI165" s="253"/>
      <c r="FJ165" s="253"/>
      <c r="FK165" s="253"/>
      <c r="FL165" s="253"/>
      <c r="FM165" s="253"/>
      <c r="FN165" s="253"/>
      <c r="FO165" s="253"/>
      <c r="FP165" s="253"/>
      <c r="FQ165" s="253"/>
      <c r="FR165" s="253"/>
      <c r="FS165" s="253"/>
      <c r="FT165" s="253"/>
      <c r="FU165" s="253"/>
      <c r="FV165" s="253"/>
      <c r="FW165" s="253"/>
      <c r="FX165" s="253"/>
      <c r="FY165" s="253"/>
      <c r="FZ165" s="253"/>
      <c r="GA165" s="253"/>
      <c r="GB165" s="253"/>
      <c r="GC165" s="253"/>
      <c r="GD165" s="253"/>
      <c r="GE165" s="253"/>
      <c r="GF165" s="253"/>
      <c r="GG165" s="253"/>
      <c r="GH165" s="253"/>
      <c r="GI165" s="253"/>
      <c r="GJ165" s="253"/>
      <c r="GK165" s="253"/>
      <c r="GL165" s="253"/>
      <c r="GM165" s="253"/>
      <c r="GN165" s="253"/>
      <c r="GO165" s="253"/>
      <c r="GP165" s="253"/>
      <c r="GQ165" s="253"/>
      <c r="GR165" s="253"/>
      <c r="GS165" s="253"/>
      <c r="GT165" s="253"/>
      <c r="GU165" s="253"/>
      <c r="GV165" s="253"/>
      <c r="GW165" s="253"/>
      <c r="GX165" s="253"/>
      <c r="GY165" s="253"/>
      <c r="GZ165" s="253"/>
      <c r="HA165" s="253"/>
      <c r="HB165" s="253"/>
      <c r="HC165" s="253"/>
      <c r="HD165" s="253"/>
      <c r="HE165" s="253"/>
      <c r="HF165" s="253"/>
      <c r="HG165" s="253"/>
      <c r="HH165" s="253"/>
      <c r="HI165" s="253"/>
      <c r="HJ165" s="253"/>
      <c r="HK165" s="253"/>
      <c r="HL165" s="253"/>
      <c r="HM165" s="253"/>
      <c r="HN165" s="253"/>
      <c r="HO165" s="253"/>
      <c r="HP165" s="253"/>
      <c r="HQ165" s="253"/>
      <c r="HR165" s="253"/>
      <c r="HS165" s="253"/>
      <c r="HT165" s="253"/>
      <c r="HU165" s="253"/>
      <c r="HV165" s="253"/>
      <c r="HW165" s="253"/>
      <c r="HX165" s="253"/>
      <c r="HY165" s="253"/>
      <c r="HZ165" s="253"/>
      <c r="IA165" s="253"/>
      <c r="IB165" s="253"/>
      <c r="IC165" s="253"/>
      <c r="ID165" s="253"/>
      <c r="IE165" s="253"/>
      <c r="IF165" s="253"/>
      <c r="IG165" s="253"/>
      <c r="IH165" s="253"/>
      <c r="II165" s="253"/>
      <c r="IJ165" s="253"/>
      <c r="IK165" s="253"/>
      <c r="IL165" s="253"/>
      <c r="IM165" s="253"/>
      <c r="IN165" s="253"/>
      <c r="IO165" s="253"/>
      <c r="IP165" s="253"/>
      <c r="IQ165" s="253"/>
      <c r="IR165" s="253"/>
      <c r="IS165" s="253"/>
      <c r="IT165" s="253"/>
      <c r="IU165" s="253"/>
      <c r="IV165" s="253"/>
      <c r="IW165" s="253"/>
      <c r="IX165" s="253"/>
      <c r="IY165" s="253"/>
      <c r="IZ165" s="253"/>
      <c r="JA165" s="253"/>
      <c r="JB165" s="253"/>
      <c r="JC165" s="253"/>
      <c r="JD165" s="253"/>
      <c r="JE165" s="253"/>
      <c r="JF165" s="253"/>
      <c r="JG165" s="253"/>
      <c r="JH165" s="253"/>
      <c r="JI165" s="253"/>
      <c r="JJ165" s="253"/>
      <c r="JK165" s="253"/>
      <c r="JL165" s="253"/>
      <c r="JM165" s="253"/>
      <c r="JN165" s="253"/>
      <c r="JO165" s="253"/>
      <c r="JP165" s="253"/>
      <c r="JQ165" s="253"/>
      <c r="JR165" s="253"/>
      <c r="JS165" s="253"/>
      <c r="JT165" s="253"/>
      <c r="JU165" s="253"/>
    </row>
    <row r="166" spans="1:281" s="252" customFormat="1" ht="15" customHeight="1" x14ac:dyDescent="0.25">
      <c r="A166" s="253"/>
      <c r="B166" s="253"/>
      <c r="C166" s="253"/>
      <c r="D166" s="253"/>
      <c r="E166" s="253"/>
      <c r="F166" s="253"/>
      <c r="G166" s="253"/>
      <c r="H166" s="253"/>
      <c r="I166" s="300" t="s">
        <v>272</v>
      </c>
      <c r="J166" s="27"/>
      <c r="K166" s="27"/>
      <c r="L166" s="27"/>
      <c r="M166" s="27"/>
      <c r="N166" s="27"/>
      <c r="O166" s="27"/>
      <c r="P166" s="27" t="s">
        <v>1193</v>
      </c>
      <c r="Q166" s="253"/>
      <c r="R166" s="253"/>
      <c r="S166" s="253"/>
      <c r="T166" s="253"/>
      <c r="U166" s="253" t="s">
        <v>334</v>
      </c>
      <c r="V166" s="253"/>
      <c r="W166" s="253"/>
      <c r="X166" s="253"/>
      <c r="Y166" s="253"/>
      <c r="Z166" s="253"/>
      <c r="AA166" s="253"/>
      <c r="AB166" s="253"/>
      <c r="AC166" s="253" t="s">
        <v>332</v>
      </c>
      <c r="AD166" s="253"/>
      <c r="AE166" s="253"/>
      <c r="AF166" s="253"/>
      <c r="AG166" s="253"/>
      <c r="AH166" s="253"/>
      <c r="AI166" s="253"/>
      <c r="AJ166" s="253"/>
      <c r="AK166" s="253"/>
      <c r="AL166" s="253"/>
      <c r="AM166" s="253"/>
      <c r="AN166" s="253"/>
      <c r="AO166" s="253"/>
      <c r="AP166" s="256"/>
      <c r="AQ166" s="253"/>
      <c r="AR166" s="253"/>
      <c r="AS166" s="253"/>
      <c r="AT166" s="256"/>
      <c r="AU166" s="253"/>
      <c r="AV166" s="253"/>
      <c r="AW166" s="253"/>
      <c r="AX166" s="253"/>
      <c r="AY166" s="253"/>
      <c r="AZ166" s="253"/>
      <c r="BA166" s="253"/>
      <c r="BB166" s="253"/>
      <c r="BC166" s="253"/>
      <c r="BD166" s="253"/>
      <c r="BE166" s="253"/>
      <c r="BF166" s="253"/>
      <c r="BG166" s="253"/>
      <c r="BH166" s="253"/>
      <c r="BI166" s="253"/>
      <c r="BJ166" s="253"/>
      <c r="BK166" s="253"/>
      <c r="BL166" s="253"/>
      <c r="BM166" s="253"/>
      <c r="BN166" s="253"/>
      <c r="BO166" s="253"/>
      <c r="BP166" s="253"/>
      <c r="BQ166" s="253"/>
      <c r="BR166" s="253"/>
      <c r="BS166" s="253"/>
      <c r="BT166" s="253"/>
      <c r="BU166" s="253"/>
      <c r="BV166" s="253"/>
      <c r="BW166" s="253"/>
      <c r="BX166" s="253"/>
      <c r="BY166" s="253"/>
      <c r="BZ166" s="253"/>
      <c r="CA166" s="253"/>
      <c r="CB166" s="253"/>
      <c r="CC166" s="253"/>
      <c r="CD166" s="253"/>
      <c r="CE166" s="253"/>
      <c r="CF166" s="253"/>
      <c r="CG166" s="253"/>
      <c r="CH166" s="253"/>
      <c r="CI166" s="253"/>
      <c r="CJ166" s="253"/>
      <c r="CK166" s="253"/>
      <c r="CL166" s="253"/>
      <c r="CM166" s="253"/>
      <c r="CN166" s="253"/>
      <c r="CO166" s="253"/>
      <c r="CP166" s="253"/>
      <c r="CQ166" s="253"/>
      <c r="CR166" s="253"/>
      <c r="CS166" s="253"/>
      <c r="CT166" s="253"/>
      <c r="CU166" s="253"/>
      <c r="CV166" s="253"/>
      <c r="CW166" s="253"/>
      <c r="CX166" s="253"/>
      <c r="CY166" s="253"/>
      <c r="CZ166" s="253"/>
      <c r="DA166" s="253"/>
      <c r="DB166" s="253"/>
      <c r="DC166" s="253"/>
      <c r="DD166" s="253"/>
      <c r="DE166" s="253"/>
      <c r="DF166" s="253"/>
      <c r="DG166" s="253"/>
      <c r="DH166" s="253"/>
      <c r="DI166" s="253"/>
      <c r="DJ166" s="253"/>
      <c r="DK166" s="253"/>
      <c r="DL166" s="253"/>
      <c r="DM166" s="253"/>
      <c r="DN166" s="253"/>
      <c r="DO166" s="253"/>
      <c r="DP166" s="253"/>
      <c r="DQ166" s="253"/>
      <c r="DR166" s="253"/>
      <c r="DS166" s="253"/>
      <c r="DT166" s="253"/>
      <c r="DU166" s="253"/>
      <c r="DV166" s="253"/>
      <c r="DW166" s="253"/>
      <c r="DX166" s="253"/>
      <c r="DY166" s="253"/>
      <c r="DZ166" s="253"/>
      <c r="EA166" s="253"/>
      <c r="EB166" s="253"/>
      <c r="EC166" s="253"/>
      <c r="ED166" s="253"/>
      <c r="EE166" s="253"/>
      <c r="EF166" s="253"/>
      <c r="EG166" s="253"/>
      <c r="EH166" s="253"/>
      <c r="EI166" s="253"/>
      <c r="EJ166" s="253"/>
      <c r="EK166" s="253"/>
      <c r="EL166" s="253"/>
      <c r="EM166" s="253"/>
      <c r="EN166" s="253"/>
      <c r="EO166" s="253"/>
      <c r="EP166" s="253"/>
      <c r="EQ166" s="253"/>
      <c r="ER166" s="253"/>
      <c r="ES166" s="253"/>
      <c r="ET166" s="253"/>
      <c r="EU166" s="253"/>
      <c r="EV166" s="253"/>
      <c r="EW166" s="253"/>
      <c r="EX166" s="253"/>
      <c r="EY166" s="253"/>
      <c r="EZ166" s="253"/>
      <c r="FA166" s="253"/>
      <c r="FB166" s="253"/>
      <c r="FC166" s="253"/>
      <c r="FD166" s="253"/>
      <c r="FE166" s="253"/>
      <c r="FF166" s="253"/>
      <c r="FG166" s="253"/>
      <c r="FH166" s="253"/>
      <c r="FI166" s="253"/>
      <c r="FJ166" s="253"/>
      <c r="FK166" s="253"/>
      <c r="FL166" s="253"/>
      <c r="FM166" s="253"/>
      <c r="FN166" s="253"/>
      <c r="FO166" s="253"/>
      <c r="FP166" s="253"/>
      <c r="FQ166" s="253"/>
      <c r="FR166" s="253"/>
      <c r="FS166" s="253"/>
      <c r="FT166" s="253"/>
      <c r="FU166" s="253"/>
      <c r="FV166" s="253"/>
      <c r="FW166" s="253"/>
      <c r="FX166" s="253"/>
      <c r="FY166" s="253"/>
      <c r="FZ166" s="253"/>
      <c r="GA166" s="253"/>
      <c r="GB166" s="253"/>
      <c r="GC166" s="253"/>
      <c r="GD166" s="253"/>
      <c r="GE166" s="253"/>
      <c r="GF166" s="253"/>
      <c r="GG166" s="253"/>
      <c r="GH166" s="253"/>
      <c r="GI166" s="253"/>
      <c r="GJ166" s="253"/>
      <c r="GK166" s="253"/>
      <c r="GL166" s="253"/>
      <c r="GM166" s="253"/>
      <c r="GN166" s="253"/>
      <c r="GO166" s="253"/>
      <c r="GP166" s="253"/>
      <c r="GQ166" s="253"/>
      <c r="GR166" s="253"/>
      <c r="GS166" s="253"/>
      <c r="GT166" s="253"/>
      <c r="GU166" s="253"/>
      <c r="GV166" s="253"/>
      <c r="GW166" s="253"/>
      <c r="GX166" s="253"/>
      <c r="GY166" s="253"/>
      <c r="GZ166" s="253"/>
      <c r="HA166" s="253"/>
      <c r="HB166" s="253"/>
      <c r="HC166" s="253"/>
      <c r="HD166" s="253"/>
      <c r="HE166" s="253"/>
      <c r="HF166" s="253"/>
      <c r="HG166" s="253"/>
      <c r="HH166" s="253"/>
      <c r="HI166" s="253"/>
      <c r="HJ166" s="253"/>
      <c r="HK166" s="253"/>
      <c r="HL166" s="253"/>
      <c r="HM166" s="253"/>
      <c r="HN166" s="253"/>
      <c r="HO166" s="253"/>
      <c r="HP166" s="253"/>
      <c r="HQ166" s="253"/>
      <c r="HR166" s="253"/>
      <c r="HS166" s="253"/>
      <c r="HT166" s="253"/>
      <c r="HU166" s="253"/>
      <c r="HV166" s="253"/>
      <c r="HW166" s="253"/>
      <c r="HX166" s="253"/>
      <c r="HY166" s="253"/>
      <c r="HZ166" s="253"/>
      <c r="IA166" s="253"/>
      <c r="IB166" s="253"/>
      <c r="IC166" s="253"/>
      <c r="ID166" s="253"/>
      <c r="IE166" s="253"/>
      <c r="IF166" s="253"/>
      <c r="IG166" s="253"/>
      <c r="IH166" s="253"/>
      <c r="II166" s="253"/>
      <c r="IJ166" s="253"/>
      <c r="IK166" s="253"/>
      <c r="IL166" s="253"/>
      <c r="IM166" s="253"/>
      <c r="IN166" s="253"/>
      <c r="IO166" s="253"/>
      <c r="IP166" s="253"/>
      <c r="IQ166" s="253"/>
      <c r="IR166" s="253"/>
      <c r="IS166" s="253"/>
      <c r="IT166" s="253"/>
      <c r="IU166" s="253"/>
      <c r="IV166" s="253"/>
      <c r="IW166" s="253"/>
      <c r="IX166" s="253"/>
      <c r="IY166" s="253"/>
      <c r="IZ166" s="253"/>
      <c r="JA166" s="253"/>
      <c r="JB166" s="253"/>
      <c r="JC166" s="253"/>
      <c r="JD166" s="253"/>
      <c r="JE166" s="253"/>
      <c r="JF166" s="253"/>
      <c r="JG166" s="253"/>
      <c r="JH166" s="253"/>
      <c r="JI166" s="253"/>
      <c r="JJ166" s="253"/>
      <c r="JK166" s="253"/>
      <c r="JL166" s="253"/>
      <c r="JM166" s="253"/>
      <c r="JN166" s="253"/>
      <c r="JO166" s="253"/>
      <c r="JP166" s="253"/>
      <c r="JQ166" s="253"/>
      <c r="JR166" s="253"/>
      <c r="JS166" s="253"/>
      <c r="JT166" s="253"/>
      <c r="JU166" s="253"/>
    </row>
    <row r="167" spans="1:281" s="252" customFormat="1" ht="15" customHeight="1" x14ac:dyDescent="0.25">
      <c r="A167" s="253"/>
      <c r="B167" s="27"/>
      <c r="C167" s="253"/>
      <c r="D167" s="253"/>
      <c r="E167" s="253"/>
      <c r="F167" s="253"/>
      <c r="G167" s="253"/>
      <c r="H167" s="253"/>
      <c r="I167" s="300" t="s">
        <v>274</v>
      </c>
      <c r="J167" s="27"/>
      <c r="K167" s="27"/>
      <c r="L167" s="27"/>
      <c r="M167" s="27"/>
      <c r="N167" s="27"/>
      <c r="O167" s="27"/>
      <c r="P167" s="27" t="s">
        <v>271</v>
      </c>
      <c r="Q167" s="253"/>
      <c r="R167" s="253"/>
      <c r="S167" s="253"/>
      <c r="T167" s="253"/>
      <c r="U167" s="253" t="s">
        <v>335</v>
      </c>
      <c r="V167" s="253"/>
      <c r="W167" s="253"/>
      <c r="X167" s="253"/>
      <c r="Y167" s="253"/>
      <c r="Z167" s="253"/>
      <c r="AA167" s="253"/>
      <c r="AB167" s="253"/>
      <c r="AC167" s="253" t="s">
        <v>320</v>
      </c>
      <c r="AD167" s="253"/>
      <c r="AE167" s="253"/>
      <c r="AF167" s="253"/>
      <c r="AG167" s="253"/>
      <c r="AH167" s="253"/>
      <c r="AI167" s="253"/>
      <c r="AJ167" s="253"/>
      <c r="AK167" s="253"/>
      <c r="AL167" s="253"/>
      <c r="AM167" s="253"/>
      <c r="AN167" s="253"/>
      <c r="AO167" s="253"/>
      <c r="AP167" s="256"/>
      <c r="AQ167" s="253"/>
      <c r="AR167" s="253"/>
      <c r="AS167" s="253"/>
      <c r="AT167" s="256"/>
      <c r="AU167" s="253"/>
      <c r="AV167" s="253"/>
      <c r="AW167" s="253"/>
      <c r="AX167" s="253"/>
      <c r="AY167" s="253"/>
      <c r="AZ167" s="253"/>
      <c r="BA167" s="253"/>
      <c r="BB167" s="253"/>
      <c r="BC167" s="253"/>
      <c r="BD167" s="253"/>
      <c r="BE167" s="253"/>
      <c r="BF167" s="253"/>
      <c r="BG167" s="253"/>
      <c r="BH167" s="253"/>
      <c r="BI167" s="253"/>
      <c r="BJ167" s="253"/>
      <c r="BK167" s="253"/>
      <c r="BL167" s="253"/>
      <c r="BM167" s="253"/>
      <c r="BN167" s="253"/>
      <c r="BO167" s="253"/>
      <c r="BP167" s="253"/>
      <c r="BQ167" s="253"/>
      <c r="BR167" s="253"/>
      <c r="BS167" s="253"/>
      <c r="BT167" s="253"/>
      <c r="BU167" s="253"/>
      <c r="BV167" s="253"/>
      <c r="BW167" s="253"/>
      <c r="BX167" s="253"/>
      <c r="BY167" s="253"/>
      <c r="BZ167" s="253"/>
      <c r="CA167" s="253"/>
      <c r="CB167" s="253"/>
      <c r="CC167" s="253"/>
      <c r="CD167" s="253"/>
      <c r="CE167" s="253"/>
      <c r="CF167" s="253"/>
      <c r="CG167" s="253"/>
      <c r="CH167" s="253"/>
      <c r="CI167" s="253"/>
      <c r="CJ167" s="253"/>
      <c r="CK167" s="253"/>
      <c r="CL167" s="253"/>
      <c r="CM167" s="253"/>
      <c r="CN167" s="253"/>
      <c r="CO167" s="253"/>
      <c r="CP167" s="253"/>
      <c r="CQ167" s="253"/>
      <c r="CR167" s="253"/>
      <c r="CS167" s="253"/>
      <c r="CT167" s="253"/>
      <c r="CU167" s="253"/>
      <c r="CV167" s="253"/>
      <c r="CW167" s="253"/>
      <c r="CX167" s="253"/>
      <c r="CY167" s="253"/>
      <c r="CZ167" s="253"/>
      <c r="DA167" s="253"/>
      <c r="DB167" s="253"/>
      <c r="DC167" s="253"/>
      <c r="DD167" s="253"/>
      <c r="DE167" s="253"/>
      <c r="DF167" s="253"/>
      <c r="DG167" s="253"/>
      <c r="DH167" s="253"/>
      <c r="DI167" s="253"/>
      <c r="DJ167" s="253"/>
      <c r="DK167" s="253"/>
      <c r="DL167" s="253"/>
      <c r="DM167" s="253"/>
      <c r="DN167" s="253"/>
      <c r="DO167" s="253"/>
      <c r="DP167" s="253"/>
      <c r="DQ167" s="253"/>
      <c r="DR167" s="253"/>
      <c r="DS167" s="253"/>
      <c r="DT167" s="253"/>
      <c r="DU167" s="253"/>
      <c r="DV167" s="253"/>
      <c r="DW167" s="253"/>
      <c r="DX167" s="253"/>
      <c r="DY167" s="253"/>
      <c r="DZ167" s="253"/>
      <c r="EA167" s="253"/>
      <c r="EB167" s="253"/>
      <c r="EC167" s="253"/>
      <c r="ED167" s="253"/>
      <c r="EE167" s="253"/>
      <c r="EF167" s="253"/>
      <c r="EG167" s="253"/>
      <c r="EH167" s="253"/>
      <c r="EI167" s="253"/>
      <c r="EJ167" s="253"/>
      <c r="EK167" s="253"/>
      <c r="EL167" s="253"/>
      <c r="EM167" s="253"/>
      <c r="EN167" s="253"/>
      <c r="EO167" s="253"/>
      <c r="EP167" s="253"/>
      <c r="EQ167" s="253"/>
      <c r="ER167" s="253"/>
      <c r="ES167" s="253"/>
      <c r="ET167" s="253"/>
      <c r="EU167" s="253"/>
      <c r="EV167" s="253"/>
      <c r="EW167" s="253"/>
      <c r="EX167" s="253"/>
      <c r="EY167" s="253"/>
      <c r="EZ167" s="253"/>
      <c r="FA167" s="253"/>
      <c r="FB167" s="253"/>
      <c r="FC167" s="253"/>
      <c r="FD167" s="253"/>
      <c r="FE167" s="253"/>
      <c r="FF167" s="253"/>
      <c r="FG167" s="253"/>
      <c r="FH167" s="253"/>
      <c r="FI167" s="253"/>
      <c r="FJ167" s="253"/>
      <c r="FK167" s="253"/>
      <c r="FL167" s="253"/>
      <c r="FM167" s="253"/>
      <c r="FN167" s="253"/>
      <c r="FO167" s="253"/>
      <c r="FP167" s="253"/>
      <c r="FQ167" s="253"/>
      <c r="FR167" s="253"/>
      <c r="FS167" s="253"/>
      <c r="FT167" s="253"/>
      <c r="FU167" s="253"/>
      <c r="FV167" s="253"/>
      <c r="FW167" s="253"/>
      <c r="FX167" s="253"/>
      <c r="FY167" s="253"/>
      <c r="FZ167" s="253"/>
      <c r="GA167" s="253"/>
      <c r="GB167" s="253"/>
      <c r="GC167" s="253"/>
      <c r="GD167" s="253"/>
      <c r="GE167" s="253"/>
      <c r="GF167" s="253"/>
      <c r="GG167" s="253"/>
      <c r="GH167" s="253"/>
      <c r="GI167" s="253"/>
      <c r="GJ167" s="253"/>
      <c r="GK167" s="253"/>
      <c r="GL167" s="253"/>
      <c r="GM167" s="253"/>
      <c r="GN167" s="253"/>
      <c r="GO167" s="253"/>
      <c r="GP167" s="253"/>
      <c r="GQ167" s="253"/>
      <c r="GR167" s="253"/>
      <c r="GS167" s="253"/>
      <c r="GT167" s="253"/>
      <c r="GU167" s="253"/>
      <c r="GV167" s="253"/>
      <c r="GW167" s="253"/>
      <c r="GX167" s="253"/>
      <c r="GY167" s="253"/>
      <c r="GZ167" s="253"/>
      <c r="HA167" s="253"/>
      <c r="HB167" s="253"/>
      <c r="HC167" s="253"/>
      <c r="HD167" s="253"/>
      <c r="HE167" s="253"/>
      <c r="HF167" s="253"/>
      <c r="HG167" s="253"/>
      <c r="HH167" s="253"/>
      <c r="HI167" s="253"/>
      <c r="HJ167" s="253"/>
      <c r="HK167" s="253"/>
      <c r="HL167" s="253"/>
      <c r="HM167" s="253"/>
      <c r="HN167" s="253"/>
      <c r="HO167" s="253"/>
      <c r="HP167" s="253"/>
      <c r="HQ167" s="253"/>
      <c r="HR167" s="253"/>
      <c r="HS167" s="253"/>
      <c r="HT167" s="253"/>
      <c r="HU167" s="253"/>
      <c r="HV167" s="253"/>
      <c r="HW167" s="253"/>
      <c r="HX167" s="253"/>
      <c r="HY167" s="253"/>
      <c r="HZ167" s="253"/>
      <c r="IA167" s="253"/>
      <c r="IB167" s="253"/>
      <c r="IC167" s="253"/>
      <c r="ID167" s="253"/>
      <c r="IE167" s="253"/>
      <c r="IF167" s="253"/>
      <c r="IG167" s="253"/>
      <c r="IH167" s="253"/>
      <c r="II167" s="253"/>
      <c r="IJ167" s="253"/>
      <c r="IK167" s="253"/>
      <c r="IL167" s="253"/>
      <c r="IM167" s="253"/>
      <c r="IN167" s="253"/>
      <c r="IO167" s="253"/>
      <c r="IP167" s="253"/>
      <c r="IQ167" s="253"/>
      <c r="IR167" s="253"/>
      <c r="IS167" s="253"/>
      <c r="IT167" s="253"/>
      <c r="IU167" s="253"/>
      <c r="IV167" s="253"/>
      <c r="IW167" s="253"/>
      <c r="IX167" s="253"/>
      <c r="IY167" s="253"/>
      <c r="IZ167" s="253"/>
      <c r="JA167" s="253"/>
      <c r="JB167" s="253"/>
      <c r="JC167" s="253"/>
      <c r="JD167" s="253"/>
      <c r="JE167" s="253"/>
      <c r="JF167" s="253"/>
      <c r="JG167" s="253"/>
      <c r="JH167" s="253"/>
      <c r="JI167" s="253"/>
      <c r="JJ167" s="253"/>
      <c r="JK167" s="253"/>
      <c r="JL167" s="253"/>
      <c r="JM167" s="253"/>
      <c r="JN167" s="253"/>
      <c r="JO167" s="253"/>
      <c r="JP167" s="253"/>
      <c r="JQ167" s="253"/>
      <c r="JR167" s="253"/>
      <c r="JS167" s="253"/>
      <c r="JT167" s="253"/>
      <c r="JU167" s="253"/>
    </row>
    <row r="168" spans="1:281" s="252" customFormat="1" ht="15" customHeight="1" x14ac:dyDescent="0.25">
      <c r="A168" s="253"/>
      <c r="B168" s="27" t="s">
        <v>336</v>
      </c>
      <c r="C168" s="253"/>
      <c r="D168" s="253"/>
      <c r="E168" s="253"/>
      <c r="F168" s="253"/>
      <c r="G168" s="253"/>
      <c r="H168" s="253"/>
      <c r="I168" s="300" t="s">
        <v>270</v>
      </c>
      <c r="J168" s="27"/>
      <c r="K168" s="27"/>
      <c r="L168" s="27"/>
      <c r="M168" s="300"/>
      <c r="N168" s="27"/>
      <c r="O168" s="27"/>
      <c r="P168" s="27" t="s">
        <v>273</v>
      </c>
      <c r="Q168" s="253"/>
      <c r="R168" s="253"/>
      <c r="S168" s="253"/>
      <c r="T168" s="253"/>
      <c r="U168" s="253" t="s">
        <v>337</v>
      </c>
      <c r="V168" s="253"/>
      <c r="W168" s="253"/>
      <c r="X168" s="253"/>
      <c r="Y168" s="253"/>
      <c r="Z168" s="253"/>
      <c r="AA168" s="253"/>
      <c r="AB168" s="253"/>
      <c r="AC168" s="253" t="s">
        <v>332</v>
      </c>
      <c r="AD168" s="253"/>
      <c r="AE168" s="253"/>
      <c r="AF168" s="253"/>
      <c r="AG168" s="253"/>
      <c r="AH168" s="253"/>
      <c r="AI168" s="253"/>
      <c r="AJ168" s="253"/>
      <c r="AK168" s="253"/>
      <c r="AL168" s="253"/>
      <c r="AM168" s="253"/>
      <c r="AN168" s="253"/>
      <c r="AO168" s="253"/>
      <c r="AP168" s="256"/>
      <c r="AQ168" s="253"/>
      <c r="AR168" s="253"/>
      <c r="AS168" s="253"/>
      <c r="AT168" s="256"/>
      <c r="AU168" s="253"/>
      <c r="AV168" s="253"/>
      <c r="AW168" s="253"/>
      <c r="AX168" s="253"/>
      <c r="AY168" s="253"/>
      <c r="AZ168" s="253"/>
      <c r="BA168" s="253"/>
      <c r="BB168" s="253"/>
      <c r="BC168" s="253"/>
      <c r="BD168" s="253"/>
      <c r="BE168" s="253"/>
      <c r="BF168" s="253"/>
      <c r="BG168" s="253"/>
      <c r="BH168" s="253"/>
      <c r="BI168" s="253"/>
      <c r="BJ168" s="253"/>
      <c r="BK168" s="253"/>
      <c r="BL168" s="253"/>
      <c r="BM168" s="253"/>
      <c r="BN168" s="253"/>
      <c r="BO168" s="253"/>
      <c r="BP168" s="253"/>
      <c r="BQ168" s="253"/>
      <c r="BR168" s="253"/>
      <c r="BS168" s="253"/>
      <c r="BT168" s="253"/>
      <c r="BU168" s="253"/>
      <c r="BV168" s="253"/>
      <c r="BW168" s="253"/>
      <c r="BX168" s="253"/>
      <c r="BY168" s="253"/>
      <c r="BZ168" s="253"/>
      <c r="CA168" s="253"/>
      <c r="CB168" s="253"/>
      <c r="CC168" s="253"/>
      <c r="CD168" s="253"/>
      <c r="CE168" s="253"/>
      <c r="CF168" s="253"/>
      <c r="CG168" s="253"/>
      <c r="CH168" s="253"/>
      <c r="CI168" s="253"/>
      <c r="CJ168" s="253"/>
      <c r="CK168" s="253"/>
      <c r="CL168" s="253"/>
      <c r="CM168" s="253"/>
      <c r="CN168" s="253"/>
      <c r="CO168" s="253"/>
      <c r="CP168" s="253"/>
      <c r="CQ168" s="253"/>
      <c r="CR168" s="253"/>
      <c r="CS168" s="253"/>
      <c r="CT168" s="253"/>
      <c r="CU168" s="253"/>
      <c r="CV168" s="253"/>
      <c r="CW168" s="253"/>
      <c r="CX168" s="253"/>
      <c r="CY168" s="253"/>
      <c r="CZ168" s="253"/>
      <c r="DA168" s="253"/>
      <c r="DB168" s="253"/>
      <c r="DC168" s="253"/>
      <c r="DD168" s="253"/>
      <c r="DE168" s="253"/>
      <c r="DF168" s="253"/>
      <c r="DG168" s="253"/>
      <c r="DH168" s="253"/>
      <c r="DI168" s="253"/>
      <c r="DJ168" s="253"/>
      <c r="DK168" s="253"/>
      <c r="DL168" s="253"/>
      <c r="DM168" s="253"/>
      <c r="DN168" s="253"/>
      <c r="DO168" s="253"/>
      <c r="DP168" s="253"/>
      <c r="DQ168" s="253"/>
      <c r="DR168" s="253"/>
      <c r="DS168" s="253"/>
      <c r="DT168" s="253"/>
      <c r="DU168" s="253"/>
      <c r="DV168" s="253"/>
      <c r="DW168" s="253"/>
      <c r="DX168" s="253"/>
      <c r="DY168" s="253"/>
      <c r="DZ168" s="253"/>
      <c r="EA168" s="253"/>
      <c r="EB168" s="253"/>
      <c r="EC168" s="253"/>
      <c r="ED168" s="253"/>
      <c r="EE168" s="253"/>
      <c r="EF168" s="253"/>
      <c r="EG168" s="253"/>
      <c r="EH168" s="253"/>
      <c r="EI168" s="253"/>
      <c r="EJ168" s="253"/>
      <c r="EK168" s="253"/>
      <c r="EL168" s="253"/>
      <c r="EM168" s="253"/>
      <c r="EN168" s="253"/>
      <c r="EO168" s="253"/>
      <c r="EP168" s="253"/>
      <c r="EQ168" s="253"/>
      <c r="ER168" s="253"/>
      <c r="ES168" s="253"/>
      <c r="ET168" s="253"/>
      <c r="EU168" s="253"/>
      <c r="EV168" s="253"/>
      <c r="EW168" s="253"/>
      <c r="EX168" s="253"/>
      <c r="EY168" s="253"/>
      <c r="EZ168" s="253"/>
      <c r="FA168" s="253"/>
      <c r="FB168" s="253"/>
      <c r="FC168" s="253"/>
      <c r="FD168" s="253"/>
      <c r="FE168" s="253"/>
      <c r="FF168" s="253"/>
      <c r="FG168" s="253"/>
      <c r="FH168" s="253"/>
      <c r="FI168" s="253"/>
      <c r="FJ168" s="253"/>
      <c r="FK168" s="253"/>
      <c r="FL168" s="253"/>
      <c r="FM168" s="253"/>
      <c r="FN168" s="253"/>
      <c r="FO168" s="253"/>
      <c r="FP168" s="253"/>
      <c r="FQ168" s="253"/>
      <c r="FR168" s="253"/>
      <c r="FS168" s="253"/>
      <c r="FT168" s="253"/>
      <c r="FU168" s="253"/>
      <c r="FV168" s="253"/>
      <c r="FW168" s="253"/>
      <c r="FX168" s="253"/>
      <c r="FY168" s="253"/>
      <c r="FZ168" s="253"/>
      <c r="GA168" s="253"/>
      <c r="GB168" s="253"/>
      <c r="GC168" s="253"/>
      <c r="GD168" s="253"/>
      <c r="GE168" s="253"/>
      <c r="GF168" s="253"/>
      <c r="GG168" s="253"/>
      <c r="GH168" s="253"/>
      <c r="GI168" s="253"/>
      <c r="GJ168" s="253"/>
      <c r="GK168" s="253"/>
      <c r="GL168" s="253"/>
      <c r="GM168" s="253"/>
      <c r="GN168" s="253"/>
      <c r="GO168" s="253"/>
      <c r="GP168" s="253"/>
      <c r="GQ168" s="253"/>
      <c r="GR168" s="253"/>
      <c r="GS168" s="253"/>
      <c r="GT168" s="253"/>
      <c r="GU168" s="253"/>
      <c r="GV168" s="253"/>
      <c r="GW168" s="253"/>
      <c r="GX168" s="253"/>
      <c r="GY168" s="253"/>
      <c r="GZ168" s="253"/>
      <c r="HA168" s="253"/>
      <c r="HB168" s="253"/>
      <c r="HC168" s="253"/>
      <c r="HD168" s="253"/>
      <c r="HE168" s="253"/>
      <c r="HF168" s="253"/>
      <c r="HG168" s="253"/>
      <c r="HH168" s="253"/>
      <c r="HI168" s="253"/>
      <c r="HJ168" s="253"/>
      <c r="HK168" s="253"/>
      <c r="HL168" s="253"/>
      <c r="HM168" s="253"/>
      <c r="HN168" s="253"/>
      <c r="HO168" s="253"/>
      <c r="HP168" s="253"/>
      <c r="HQ168" s="253"/>
      <c r="HR168" s="253"/>
      <c r="HS168" s="253"/>
      <c r="HT168" s="253"/>
      <c r="HU168" s="253"/>
      <c r="HV168" s="253"/>
      <c r="HW168" s="253"/>
      <c r="HX168" s="253"/>
      <c r="HY168" s="253"/>
      <c r="HZ168" s="253"/>
      <c r="IA168" s="253"/>
      <c r="IB168" s="253"/>
      <c r="IC168" s="253"/>
      <c r="ID168" s="253"/>
      <c r="IE168" s="253"/>
      <c r="IF168" s="253"/>
      <c r="IG168" s="253"/>
      <c r="IH168" s="253"/>
      <c r="II168" s="253"/>
      <c r="IJ168" s="253"/>
      <c r="IK168" s="253"/>
      <c r="IL168" s="253"/>
      <c r="IM168" s="253"/>
      <c r="IN168" s="253"/>
      <c r="IO168" s="253"/>
      <c r="IP168" s="253"/>
      <c r="IQ168" s="253"/>
      <c r="IR168" s="253"/>
      <c r="IS168" s="253"/>
      <c r="IT168" s="253"/>
      <c r="IU168" s="253"/>
      <c r="IV168" s="253"/>
      <c r="IW168" s="253"/>
      <c r="IX168" s="253"/>
      <c r="IY168" s="253"/>
      <c r="IZ168" s="253"/>
      <c r="JA168" s="253"/>
      <c r="JB168" s="253"/>
      <c r="JC168" s="253"/>
      <c r="JD168" s="253"/>
      <c r="JE168" s="253"/>
      <c r="JF168" s="253"/>
      <c r="JG168" s="253"/>
      <c r="JH168" s="253"/>
      <c r="JI168" s="253"/>
      <c r="JJ168" s="253"/>
      <c r="JK168" s="253"/>
      <c r="JL168" s="253"/>
      <c r="JM168" s="253"/>
      <c r="JN168" s="253"/>
      <c r="JO168" s="253"/>
      <c r="JP168" s="253"/>
      <c r="JQ168" s="253"/>
      <c r="JR168" s="253"/>
      <c r="JS168" s="253"/>
      <c r="JT168" s="253"/>
      <c r="JU168" s="253"/>
    </row>
    <row r="169" spans="1:281" s="252" customFormat="1" ht="15" customHeight="1" x14ac:dyDescent="0.25">
      <c r="A169" s="253"/>
      <c r="B169" s="27" t="s">
        <v>302</v>
      </c>
      <c r="C169" s="253"/>
      <c r="D169" s="253"/>
      <c r="E169" s="253"/>
      <c r="F169" s="253"/>
      <c r="G169" s="253"/>
      <c r="H169" s="253"/>
      <c r="I169" s="300" t="s">
        <v>269</v>
      </c>
      <c r="J169" s="253"/>
      <c r="K169" s="253"/>
      <c r="L169" s="253"/>
      <c r="M169" s="253"/>
      <c r="N169" s="253"/>
      <c r="O169" s="253"/>
      <c r="P169" s="27" t="s">
        <v>273</v>
      </c>
      <c r="Q169" s="253"/>
      <c r="R169" s="253"/>
      <c r="S169" s="253"/>
      <c r="T169" s="253"/>
      <c r="U169" s="253" t="s">
        <v>338</v>
      </c>
      <c r="V169" s="253"/>
      <c r="W169" s="253"/>
      <c r="X169" s="253"/>
      <c r="Y169" s="253"/>
      <c r="Z169" s="253"/>
      <c r="AA169" s="253"/>
      <c r="AB169" s="253"/>
      <c r="AC169" s="253" t="s">
        <v>320</v>
      </c>
      <c r="AD169" s="253"/>
      <c r="AE169" s="253"/>
      <c r="AF169" s="253"/>
      <c r="AG169" s="253"/>
      <c r="AH169" s="253"/>
      <c r="AI169" s="253"/>
      <c r="AJ169" s="253"/>
      <c r="AK169" s="253"/>
      <c r="AL169" s="253"/>
      <c r="AM169" s="253"/>
      <c r="AN169" s="253"/>
      <c r="AO169" s="253"/>
      <c r="AP169" s="256"/>
      <c r="AQ169" s="253"/>
      <c r="AR169" s="253"/>
      <c r="AS169" s="253"/>
      <c r="AT169" s="256"/>
      <c r="AU169" s="253"/>
      <c r="AV169" s="253"/>
      <c r="AW169" s="253"/>
      <c r="AX169" s="253"/>
      <c r="AY169" s="253"/>
      <c r="AZ169" s="253"/>
      <c r="BA169" s="253"/>
      <c r="BB169" s="253"/>
      <c r="BC169" s="253"/>
      <c r="BD169" s="253"/>
      <c r="BE169" s="253"/>
      <c r="BF169" s="253"/>
      <c r="BG169" s="253"/>
      <c r="BH169" s="253"/>
      <c r="BI169" s="253"/>
      <c r="BJ169" s="253"/>
      <c r="BK169" s="253"/>
      <c r="BL169" s="253"/>
      <c r="BM169" s="253"/>
      <c r="BN169" s="253"/>
      <c r="BO169" s="253"/>
      <c r="BP169" s="253"/>
      <c r="BQ169" s="253"/>
      <c r="BR169" s="253"/>
      <c r="BS169" s="253"/>
      <c r="BT169" s="253"/>
      <c r="BU169" s="253"/>
      <c r="BV169" s="253"/>
      <c r="BW169" s="253"/>
      <c r="BX169" s="253"/>
      <c r="BY169" s="253"/>
      <c r="BZ169" s="253"/>
      <c r="CA169" s="253"/>
      <c r="CB169" s="253"/>
      <c r="CC169" s="253"/>
      <c r="CD169" s="253"/>
      <c r="CE169" s="253"/>
      <c r="CF169" s="253"/>
      <c r="CG169" s="253"/>
      <c r="CH169" s="253"/>
      <c r="CI169" s="253"/>
      <c r="CJ169" s="253"/>
      <c r="CK169" s="253"/>
      <c r="CL169" s="253"/>
      <c r="CM169" s="253"/>
      <c r="CN169" s="253"/>
      <c r="CO169" s="253"/>
      <c r="CP169" s="253"/>
      <c r="CQ169" s="253"/>
      <c r="CR169" s="253"/>
      <c r="CS169" s="253"/>
      <c r="CT169" s="253"/>
      <c r="CU169" s="253"/>
      <c r="CV169" s="253"/>
      <c r="CW169" s="253"/>
      <c r="CX169" s="253"/>
      <c r="CY169" s="253"/>
      <c r="CZ169" s="253"/>
      <c r="DA169" s="253"/>
      <c r="DB169" s="253"/>
      <c r="DC169" s="253"/>
      <c r="DD169" s="253"/>
      <c r="DE169" s="253"/>
      <c r="DF169" s="253"/>
      <c r="DG169" s="253"/>
      <c r="DH169" s="253"/>
      <c r="DI169" s="253"/>
      <c r="DJ169" s="253"/>
      <c r="DK169" s="253"/>
      <c r="DL169" s="253"/>
      <c r="DM169" s="253"/>
      <c r="DN169" s="253"/>
      <c r="DO169" s="253"/>
      <c r="DP169" s="253"/>
      <c r="DQ169" s="253"/>
      <c r="DR169" s="253"/>
      <c r="DS169" s="253"/>
      <c r="DT169" s="253"/>
      <c r="DU169" s="253"/>
      <c r="DV169" s="253"/>
      <c r="DW169" s="253"/>
      <c r="DX169" s="253"/>
      <c r="DY169" s="253"/>
      <c r="DZ169" s="253"/>
      <c r="EA169" s="253"/>
      <c r="EB169" s="253"/>
      <c r="EC169" s="253"/>
      <c r="ED169" s="253"/>
      <c r="EE169" s="253"/>
      <c r="EF169" s="253"/>
      <c r="EG169" s="253"/>
      <c r="EH169" s="253"/>
      <c r="EI169" s="253"/>
      <c r="EJ169" s="253"/>
      <c r="EK169" s="253"/>
      <c r="EL169" s="253"/>
      <c r="EM169" s="253"/>
      <c r="EN169" s="253"/>
      <c r="EO169" s="253"/>
      <c r="EP169" s="253"/>
      <c r="EQ169" s="253"/>
      <c r="ER169" s="253"/>
      <c r="ES169" s="253"/>
      <c r="ET169" s="253"/>
      <c r="EU169" s="253"/>
      <c r="EV169" s="253"/>
      <c r="EW169" s="253"/>
      <c r="EX169" s="253"/>
      <c r="EY169" s="253"/>
      <c r="EZ169" s="253"/>
      <c r="FA169" s="253"/>
      <c r="FB169" s="253"/>
      <c r="FC169" s="253"/>
      <c r="FD169" s="253"/>
      <c r="FE169" s="253"/>
      <c r="FF169" s="253"/>
      <c r="FG169" s="253"/>
      <c r="FH169" s="253"/>
      <c r="FI169" s="253"/>
      <c r="FJ169" s="253"/>
      <c r="FK169" s="253"/>
      <c r="FL169" s="253"/>
      <c r="FM169" s="253"/>
      <c r="FN169" s="253"/>
      <c r="FO169" s="253"/>
      <c r="FP169" s="253"/>
      <c r="FQ169" s="253"/>
      <c r="FR169" s="253"/>
      <c r="FS169" s="253"/>
      <c r="FT169" s="253"/>
      <c r="FU169" s="253"/>
      <c r="FV169" s="253"/>
      <c r="FW169" s="253"/>
      <c r="FX169" s="253"/>
      <c r="FY169" s="253"/>
      <c r="FZ169" s="253"/>
      <c r="GA169" s="253"/>
      <c r="GB169" s="253"/>
      <c r="GC169" s="253"/>
      <c r="GD169" s="253"/>
      <c r="GE169" s="253"/>
      <c r="GF169" s="253"/>
      <c r="GG169" s="253"/>
      <c r="GH169" s="253"/>
      <c r="GI169" s="253"/>
      <c r="GJ169" s="253"/>
      <c r="GK169" s="253"/>
      <c r="GL169" s="253"/>
      <c r="GM169" s="253"/>
      <c r="GN169" s="253"/>
      <c r="GO169" s="253"/>
      <c r="GP169" s="253"/>
      <c r="GQ169" s="253"/>
      <c r="GR169" s="253"/>
      <c r="GS169" s="253"/>
      <c r="GT169" s="253"/>
      <c r="GU169" s="253"/>
      <c r="GV169" s="253"/>
      <c r="GW169" s="253"/>
      <c r="GX169" s="253"/>
      <c r="GY169" s="253"/>
      <c r="GZ169" s="253"/>
      <c r="HA169" s="253"/>
      <c r="HB169" s="253"/>
      <c r="HC169" s="253"/>
      <c r="HD169" s="253"/>
      <c r="HE169" s="253"/>
      <c r="HF169" s="253"/>
      <c r="HG169" s="253"/>
      <c r="HH169" s="253"/>
      <c r="HI169" s="253"/>
      <c r="HJ169" s="253"/>
      <c r="HK169" s="253"/>
      <c r="HL169" s="253"/>
      <c r="HM169" s="253"/>
      <c r="HN169" s="253"/>
      <c r="HO169" s="253"/>
      <c r="HP169" s="253"/>
      <c r="HQ169" s="253"/>
      <c r="HR169" s="253"/>
      <c r="HS169" s="253"/>
      <c r="HT169" s="253"/>
      <c r="HU169" s="253"/>
      <c r="HV169" s="253"/>
      <c r="HW169" s="253"/>
      <c r="HX169" s="253"/>
      <c r="HY169" s="253"/>
      <c r="HZ169" s="253"/>
      <c r="IA169" s="253"/>
      <c r="IB169" s="253"/>
      <c r="IC169" s="253"/>
      <c r="ID169" s="253"/>
      <c r="IE169" s="253"/>
      <c r="IF169" s="253"/>
      <c r="IG169" s="253"/>
      <c r="IH169" s="253"/>
      <c r="II169" s="253"/>
      <c r="IJ169" s="253"/>
      <c r="IK169" s="253"/>
      <c r="IL169" s="253"/>
      <c r="IM169" s="253"/>
      <c r="IN169" s="253"/>
      <c r="IO169" s="253"/>
      <c r="IP169" s="253"/>
      <c r="IQ169" s="253"/>
      <c r="IR169" s="253"/>
      <c r="IS169" s="253"/>
      <c r="IT169" s="253"/>
      <c r="IU169" s="253"/>
      <c r="IV169" s="253"/>
      <c r="IW169" s="253"/>
      <c r="IX169" s="253"/>
      <c r="IY169" s="253"/>
      <c r="IZ169" s="253"/>
      <c r="JA169" s="253"/>
      <c r="JB169" s="253"/>
      <c r="JC169" s="253"/>
      <c r="JD169" s="253"/>
      <c r="JE169" s="253"/>
      <c r="JF169" s="253"/>
      <c r="JG169" s="253"/>
      <c r="JH169" s="253"/>
      <c r="JI169" s="253"/>
      <c r="JJ169" s="253"/>
      <c r="JK169" s="253"/>
      <c r="JL169" s="253"/>
      <c r="JM169" s="253"/>
      <c r="JN169" s="253"/>
      <c r="JO169" s="253"/>
      <c r="JP169" s="253"/>
      <c r="JQ169" s="253"/>
      <c r="JR169" s="253"/>
      <c r="JS169" s="253"/>
      <c r="JT169" s="253"/>
      <c r="JU169" s="253"/>
    </row>
    <row r="170" spans="1:281" s="252" customFormat="1" ht="15" customHeight="1" x14ac:dyDescent="0.25">
      <c r="A170" s="253"/>
      <c r="B170" s="253"/>
      <c r="C170" s="253"/>
      <c r="D170" s="253"/>
      <c r="E170" s="253"/>
      <c r="F170" s="253"/>
      <c r="G170" s="253"/>
      <c r="H170" s="253"/>
      <c r="I170" s="253"/>
      <c r="J170" s="253"/>
      <c r="K170" s="253"/>
      <c r="L170" s="253"/>
      <c r="M170" s="253"/>
      <c r="N170" s="253"/>
      <c r="O170" s="253"/>
      <c r="P170" s="253"/>
      <c r="Q170" s="253"/>
      <c r="R170" s="253"/>
      <c r="S170" s="253"/>
      <c r="T170" s="253"/>
      <c r="U170" s="253" t="s">
        <v>339</v>
      </c>
      <c r="V170" s="253"/>
      <c r="W170" s="253"/>
      <c r="X170" s="253"/>
      <c r="Y170" s="253"/>
      <c r="Z170" s="253"/>
      <c r="AA170" s="253"/>
      <c r="AB170" s="253"/>
      <c r="AC170" s="253" t="s">
        <v>329</v>
      </c>
      <c r="AD170" s="253"/>
      <c r="AE170" s="253"/>
      <c r="AF170" s="253"/>
      <c r="AG170" s="253"/>
      <c r="AH170" s="253"/>
      <c r="AI170" s="253"/>
      <c r="AJ170" s="253"/>
      <c r="AK170" s="253"/>
      <c r="AL170" s="253"/>
      <c r="AM170" s="253"/>
      <c r="AN170" s="253"/>
      <c r="AO170" s="253"/>
      <c r="AP170" s="256"/>
      <c r="AQ170" s="253"/>
      <c r="AR170" s="253"/>
      <c r="AS170" s="253"/>
      <c r="AT170" s="256"/>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row>
    <row r="171" spans="1:281" s="252" customFormat="1" ht="15" customHeight="1" x14ac:dyDescent="0.25">
      <c r="A171" s="253"/>
      <c r="B171" s="253"/>
      <c r="C171" s="253"/>
      <c r="D171" s="253"/>
      <c r="E171" s="253"/>
      <c r="F171" s="253"/>
      <c r="G171" s="253"/>
      <c r="H171" s="253"/>
      <c r="I171" s="253"/>
      <c r="J171" s="253"/>
      <c r="K171" s="253"/>
      <c r="L171" s="253"/>
      <c r="M171" s="253"/>
      <c r="N171" s="253"/>
      <c r="O171" s="253"/>
      <c r="P171" s="253"/>
      <c r="Q171" s="253"/>
      <c r="R171" s="253"/>
      <c r="S171" s="253"/>
      <c r="T171" s="253"/>
      <c r="U171" s="253" t="s">
        <v>340</v>
      </c>
      <c r="V171" s="253"/>
      <c r="W171" s="253"/>
      <c r="X171" s="253"/>
      <c r="Y171" s="253"/>
      <c r="Z171" s="253"/>
      <c r="AA171" s="253"/>
      <c r="AB171" s="253"/>
      <c r="AC171" s="253" t="s">
        <v>323</v>
      </c>
      <c r="AD171" s="253"/>
      <c r="AE171" s="253"/>
      <c r="AF171" s="253"/>
      <c r="AG171" s="253"/>
      <c r="AH171" s="253"/>
      <c r="AI171" s="253"/>
      <c r="AJ171" s="253"/>
      <c r="AK171" s="253"/>
      <c r="AL171" s="253"/>
      <c r="AM171" s="253"/>
      <c r="AN171" s="253"/>
      <c r="AO171" s="253"/>
      <c r="AP171" s="256"/>
      <c r="AQ171" s="253"/>
      <c r="AR171" s="253"/>
      <c r="AS171" s="253"/>
      <c r="AT171" s="256"/>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row>
    <row r="172" spans="1:281" s="252" customFormat="1" ht="15" customHeight="1" x14ac:dyDescent="0.25">
      <c r="A172" s="253"/>
      <c r="B172" s="253"/>
      <c r="C172" s="253"/>
      <c r="D172" s="253"/>
      <c r="E172" s="253"/>
      <c r="F172" s="253"/>
      <c r="G172" s="253"/>
      <c r="H172" s="253"/>
      <c r="I172" s="253"/>
      <c r="J172" s="253"/>
      <c r="K172" s="253"/>
      <c r="L172" s="253"/>
      <c r="M172" s="253"/>
      <c r="N172" s="253"/>
      <c r="O172" s="253"/>
      <c r="P172" s="253"/>
      <c r="Q172" s="253"/>
      <c r="R172" s="253"/>
      <c r="S172" s="253"/>
      <c r="T172" s="253"/>
      <c r="U172" s="253" t="s">
        <v>341</v>
      </c>
      <c r="V172" s="253"/>
      <c r="W172" s="253"/>
      <c r="X172" s="253"/>
      <c r="Y172" s="253"/>
      <c r="Z172" s="253"/>
      <c r="AA172" s="253"/>
      <c r="AB172" s="253"/>
      <c r="AC172" s="253" t="s">
        <v>332</v>
      </c>
      <c r="AD172" s="253"/>
      <c r="AE172" s="253"/>
      <c r="AF172" s="253"/>
      <c r="AG172" s="253"/>
      <c r="AH172" s="253"/>
      <c r="AI172" s="253"/>
      <c r="AJ172" s="253"/>
      <c r="AK172" s="253"/>
      <c r="AL172" s="253"/>
      <c r="AM172" s="253"/>
      <c r="AN172" s="253"/>
      <c r="AO172" s="253"/>
      <c r="AP172" s="256"/>
      <c r="AQ172" s="253"/>
      <c r="AR172" s="253"/>
      <c r="AS172" s="253"/>
      <c r="AT172" s="256"/>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row>
    <row r="173" spans="1:281" s="252" customFormat="1" ht="15" customHeight="1" x14ac:dyDescent="0.25">
      <c r="A173" s="253"/>
      <c r="B173" s="253"/>
      <c r="C173" s="253"/>
      <c r="D173" s="253"/>
      <c r="E173" s="253"/>
      <c r="F173" s="253"/>
      <c r="G173" s="253"/>
      <c r="H173" s="253"/>
      <c r="I173" s="253"/>
      <c r="J173" s="253"/>
      <c r="K173" s="253"/>
      <c r="L173" s="253"/>
      <c r="M173" s="253"/>
      <c r="N173" s="253"/>
      <c r="O173" s="253"/>
      <c r="P173" s="253"/>
      <c r="Q173" s="253"/>
      <c r="R173" s="253"/>
      <c r="S173" s="253"/>
      <c r="T173" s="253"/>
      <c r="U173" s="253" t="s">
        <v>342</v>
      </c>
      <c r="V173" s="253"/>
      <c r="W173" s="253"/>
      <c r="X173" s="253"/>
      <c r="Y173" s="253"/>
      <c r="Z173" s="253"/>
      <c r="AA173" s="253"/>
      <c r="AB173" s="253"/>
      <c r="AC173" s="253" t="s">
        <v>332</v>
      </c>
      <c r="AD173" s="253"/>
      <c r="AE173" s="253"/>
      <c r="AF173" s="253"/>
      <c r="AG173" s="253"/>
      <c r="AH173" s="253"/>
      <c r="AI173" s="253"/>
      <c r="AJ173" s="253"/>
      <c r="AK173" s="253"/>
      <c r="AL173" s="253"/>
      <c r="AM173" s="253"/>
      <c r="AN173" s="253"/>
      <c r="AO173" s="253"/>
      <c r="AP173" s="256"/>
      <c r="AQ173" s="253"/>
      <c r="AR173" s="253"/>
      <c r="AS173" s="253"/>
      <c r="AT173" s="256"/>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row>
    <row r="174" spans="1:281" s="252" customFormat="1" ht="15" customHeight="1" x14ac:dyDescent="0.25">
      <c r="A174" s="253"/>
      <c r="B174" s="253"/>
      <c r="C174" s="253"/>
      <c r="D174" s="253"/>
      <c r="E174" s="253"/>
      <c r="F174" s="253"/>
      <c r="G174" s="253"/>
      <c r="H174" s="253"/>
      <c r="I174" s="253"/>
      <c r="J174" s="253"/>
      <c r="K174" s="253"/>
      <c r="L174" s="253"/>
      <c r="M174" s="253"/>
      <c r="N174" s="253"/>
      <c r="O174" s="253"/>
      <c r="P174" s="253"/>
      <c r="Q174" s="253"/>
      <c r="R174" s="253"/>
      <c r="S174" s="253"/>
      <c r="T174" s="253"/>
      <c r="U174" s="253" t="s">
        <v>343</v>
      </c>
      <c r="V174" s="253"/>
      <c r="W174" s="253"/>
      <c r="X174" s="253"/>
      <c r="Y174" s="253"/>
      <c r="Z174" s="253"/>
      <c r="AA174" s="253"/>
      <c r="AB174" s="253"/>
      <c r="AC174" s="253" t="s">
        <v>320</v>
      </c>
      <c r="AD174" s="253"/>
      <c r="AE174" s="253"/>
      <c r="AF174" s="253"/>
      <c r="AG174" s="253"/>
      <c r="AH174" s="253"/>
      <c r="AI174" s="253"/>
      <c r="AJ174" s="253"/>
      <c r="AK174" s="253"/>
      <c r="AL174" s="253"/>
      <c r="AM174" s="253"/>
      <c r="AN174" s="253"/>
      <c r="AO174" s="253"/>
      <c r="AP174" s="256"/>
      <c r="AQ174" s="253"/>
      <c r="AR174" s="253"/>
      <c r="AS174" s="253"/>
      <c r="AT174" s="256"/>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row>
    <row r="175" spans="1:281" s="252" customFormat="1" ht="15" customHeight="1" x14ac:dyDescent="0.25">
      <c r="A175" s="253"/>
      <c r="B175" s="253"/>
      <c r="C175" s="253"/>
      <c r="D175" s="253"/>
      <c r="E175" s="253"/>
      <c r="F175" s="253"/>
      <c r="G175" s="253"/>
      <c r="H175" s="253"/>
      <c r="I175" s="253"/>
      <c r="J175" s="253"/>
      <c r="K175" s="253"/>
      <c r="L175" s="253"/>
      <c r="M175" s="253"/>
      <c r="N175" s="253"/>
      <c r="O175" s="253"/>
      <c r="P175" s="253"/>
      <c r="Q175" s="253"/>
      <c r="R175" s="253"/>
      <c r="S175" s="253"/>
      <c r="T175" s="253"/>
      <c r="U175" s="253" t="s">
        <v>344</v>
      </c>
      <c r="V175" s="253"/>
      <c r="W175" s="253"/>
      <c r="X175" s="253"/>
      <c r="Y175" s="253"/>
      <c r="Z175" s="253"/>
      <c r="AA175" s="253"/>
      <c r="AB175" s="253"/>
      <c r="AC175" s="253" t="s">
        <v>320</v>
      </c>
      <c r="AD175" s="253"/>
      <c r="AE175" s="253"/>
      <c r="AF175" s="253"/>
      <c r="AG175" s="253"/>
      <c r="AH175" s="253"/>
      <c r="AI175" s="253"/>
      <c r="AJ175" s="253"/>
      <c r="AK175" s="253"/>
      <c r="AL175" s="253"/>
      <c r="AM175" s="253"/>
      <c r="AN175" s="253"/>
      <c r="AO175" s="253"/>
      <c r="AP175" s="256"/>
      <c r="AQ175" s="253"/>
      <c r="AR175" s="253"/>
      <c r="AS175" s="253"/>
      <c r="AT175" s="256"/>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row>
    <row r="176" spans="1:281" s="252" customFormat="1" ht="15" customHeight="1" x14ac:dyDescent="0.25">
      <c r="A176" s="253"/>
      <c r="B176" s="253"/>
      <c r="C176" s="253"/>
      <c r="D176" s="253"/>
      <c r="E176" s="253"/>
      <c r="F176" s="253"/>
      <c r="G176" s="253"/>
      <c r="H176" s="253"/>
      <c r="I176" s="253"/>
      <c r="J176" s="253"/>
      <c r="K176" s="253"/>
      <c r="L176" s="253"/>
      <c r="M176" s="253"/>
      <c r="N176" s="253"/>
      <c r="O176" s="253"/>
      <c r="P176" s="253"/>
      <c r="Q176" s="253"/>
      <c r="R176" s="253"/>
      <c r="S176" s="253"/>
      <c r="T176" s="253"/>
      <c r="U176" s="253" t="s">
        <v>345</v>
      </c>
      <c r="V176" s="253"/>
      <c r="W176" s="253"/>
      <c r="X176" s="253"/>
      <c r="Y176" s="253"/>
      <c r="Z176" s="253"/>
      <c r="AA176" s="253"/>
      <c r="AB176" s="253"/>
      <c r="AC176" s="253" t="s">
        <v>320</v>
      </c>
      <c r="AD176" s="253"/>
      <c r="AE176" s="253"/>
      <c r="AF176" s="253"/>
      <c r="AG176" s="253"/>
      <c r="AH176" s="253"/>
      <c r="AI176" s="253"/>
      <c r="AJ176" s="253"/>
      <c r="AK176" s="253"/>
      <c r="AL176" s="253"/>
      <c r="AM176" s="253"/>
      <c r="AN176" s="253"/>
      <c r="AO176" s="253"/>
      <c r="AP176" s="256"/>
      <c r="AQ176" s="253"/>
      <c r="AR176" s="253"/>
      <c r="AS176" s="253"/>
      <c r="AT176" s="256"/>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row>
    <row r="177" spans="1:281" s="252" customFormat="1" ht="15" customHeight="1" x14ac:dyDescent="0.25">
      <c r="A177" s="253"/>
      <c r="B177" s="253"/>
      <c r="C177" s="253"/>
      <c r="D177" s="253"/>
      <c r="E177" s="253"/>
      <c r="F177" s="253"/>
      <c r="G177" s="253"/>
      <c r="H177" s="253"/>
      <c r="I177" s="253"/>
      <c r="J177" s="253"/>
      <c r="K177" s="253"/>
      <c r="L177" s="253"/>
      <c r="M177" s="253"/>
      <c r="N177" s="253"/>
      <c r="O177" s="253"/>
      <c r="P177" s="253"/>
      <c r="Q177" s="253"/>
      <c r="R177" s="253"/>
      <c r="S177" s="253"/>
      <c r="T177" s="253"/>
      <c r="U177" s="253" t="s">
        <v>346</v>
      </c>
      <c r="V177" s="253"/>
      <c r="W177" s="253"/>
      <c r="X177" s="253"/>
      <c r="Y177" s="253"/>
      <c r="Z177" s="253"/>
      <c r="AA177" s="253"/>
      <c r="AB177" s="253"/>
      <c r="AC177" s="253" t="s">
        <v>323</v>
      </c>
      <c r="AD177" s="253"/>
      <c r="AE177" s="253"/>
      <c r="AF177" s="253"/>
      <c r="AG177" s="253"/>
      <c r="AH177" s="253"/>
      <c r="AI177" s="253"/>
      <c r="AJ177" s="253"/>
      <c r="AK177" s="253"/>
      <c r="AL177" s="253"/>
      <c r="AM177" s="253"/>
      <c r="AN177" s="253"/>
      <c r="AO177" s="253"/>
      <c r="AP177" s="256"/>
      <c r="AQ177" s="253"/>
      <c r="AR177" s="253"/>
      <c r="AS177" s="253"/>
      <c r="AT177" s="256"/>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row>
    <row r="178" spans="1:281" s="252" customFormat="1" ht="15" customHeight="1" x14ac:dyDescent="0.25">
      <c r="A178" s="253"/>
      <c r="B178" s="253"/>
      <c r="C178" s="253"/>
      <c r="D178" s="253"/>
      <c r="E178" s="253"/>
      <c r="F178" s="253"/>
      <c r="G178" s="253"/>
      <c r="H178" s="253"/>
      <c r="I178" s="253"/>
      <c r="J178" s="253"/>
      <c r="K178" s="253"/>
      <c r="L178" s="253"/>
      <c r="M178" s="253"/>
      <c r="N178" s="253"/>
      <c r="O178" s="253"/>
      <c r="P178" s="253"/>
      <c r="Q178" s="253"/>
      <c r="R178" s="253"/>
      <c r="S178" s="253"/>
      <c r="T178" s="253"/>
      <c r="U178" s="253" t="s">
        <v>347</v>
      </c>
      <c r="V178" s="253"/>
      <c r="W178" s="253"/>
      <c r="X178" s="253"/>
      <c r="Y178" s="253"/>
      <c r="Z178" s="253"/>
      <c r="AA178" s="253"/>
      <c r="AB178" s="253"/>
      <c r="AC178" s="253" t="s">
        <v>323</v>
      </c>
      <c r="AD178" s="253"/>
      <c r="AE178" s="253"/>
      <c r="AF178" s="253"/>
      <c r="AG178" s="253"/>
      <c r="AH178" s="253"/>
      <c r="AI178" s="253"/>
      <c r="AJ178" s="253"/>
      <c r="AK178" s="253"/>
      <c r="AL178" s="253"/>
      <c r="AM178" s="253"/>
      <c r="AN178" s="253"/>
      <c r="AO178" s="253"/>
      <c r="AP178" s="256"/>
      <c r="AQ178" s="253"/>
      <c r="AR178" s="253"/>
      <c r="AS178" s="253"/>
      <c r="AT178" s="256"/>
      <c r="AU178" s="253"/>
      <c r="AV178" s="253"/>
      <c r="AW178" s="253"/>
      <c r="AX178" s="253"/>
      <c r="AY178" s="253"/>
      <c r="AZ178" s="253"/>
      <c r="BA178" s="253"/>
      <c r="BB178" s="253"/>
      <c r="BC178" s="253"/>
      <c r="BD178" s="253"/>
      <c r="BE178" s="253"/>
      <c r="BF178" s="253"/>
      <c r="BG178" s="253"/>
      <c r="BH178" s="253"/>
      <c r="BI178" s="253"/>
      <c r="BJ178" s="253"/>
      <c r="BK178" s="253"/>
      <c r="BL178" s="253"/>
      <c r="BM178" s="253"/>
      <c r="BN178" s="253"/>
      <c r="BO178" s="253"/>
      <c r="BP178" s="253"/>
      <c r="BQ178" s="253"/>
      <c r="BR178" s="253"/>
      <c r="BS178" s="253"/>
      <c r="BT178" s="253"/>
      <c r="BU178" s="253"/>
      <c r="BV178" s="253"/>
      <c r="BW178" s="253"/>
      <c r="BX178" s="253"/>
      <c r="BY178" s="253"/>
      <c r="BZ178" s="253"/>
      <c r="CA178" s="253"/>
      <c r="CB178" s="253"/>
      <c r="CC178" s="253"/>
      <c r="CD178" s="253"/>
      <c r="CE178" s="253"/>
      <c r="CF178" s="253"/>
      <c r="CG178" s="253"/>
      <c r="CH178" s="253"/>
      <c r="CI178" s="253"/>
      <c r="CJ178" s="253"/>
      <c r="CK178" s="253"/>
      <c r="CL178" s="253"/>
      <c r="CM178" s="253"/>
      <c r="CN178" s="253"/>
      <c r="CO178" s="253"/>
      <c r="CP178" s="253"/>
      <c r="CQ178" s="253"/>
      <c r="CR178" s="253"/>
      <c r="CS178" s="253"/>
      <c r="CT178" s="253"/>
      <c r="CU178" s="253"/>
      <c r="CV178" s="253"/>
      <c r="CW178" s="253"/>
      <c r="CX178" s="253"/>
      <c r="CY178" s="253"/>
      <c r="CZ178" s="253"/>
      <c r="DA178" s="253"/>
      <c r="DB178" s="253"/>
      <c r="DC178" s="253"/>
      <c r="DD178" s="253"/>
      <c r="DE178" s="253"/>
      <c r="DF178" s="253"/>
      <c r="DG178" s="253"/>
      <c r="DH178" s="253"/>
      <c r="DI178" s="253"/>
      <c r="DJ178" s="253"/>
      <c r="DK178" s="253"/>
      <c r="DL178" s="253"/>
      <c r="DM178" s="253"/>
      <c r="DN178" s="253"/>
      <c r="DO178" s="253"/>
      <c r="DP178" s="253"/>
      <c r="DQ178" s="253"/>
      <c r="DR178" s="253"/>
      <c r="DS178" s="253"/>
      <c r="DT178" s="253"/>
      <c r="DU178" s="253"/>
      <c r="DV178" s="253"/>
      <c r="DW178" s="253"/>
      <c r="DX178" s="253"/>
      <c r="DY178" s="253"/>
      <c r="DZ178" s="253"/>
      <c r="EA178" s="253"/>
      <c r="EB178" s="253"/>
      <c r="EC178" s="253"/>
      <c r="ED178" s="253"/>
      <c r="EE178" s="253"/>
      <c r="EF178" s="253"/>
      <c r="EG178" s="253"/>
      <c r="EH178" s="253"/>
      <c r="EI178" s="253"/>
      <c r="EJ178" s="253"/>
      <c r="EK178" s="253"/>
      <c r="EL178" s="253"/>
      <c r="EM178" s="253"/>
      <c r="EN178" s="253"/>
      <c r="EO178" s="253"/>
      <c r="EP178" s="253"/>
      <c r="EQ178" s="253"/>
      <c r="ER178" s="253"/>
      <c r="ES178" s="253"/>
      <c r="ET178" s="253"/>
      <c r="EU178" s="253"/>
      <c r="EV178" s="253"/>
      <c r="EW178" s="253"/>
      <c r="EX178" s="253"/>
      <c r="EY178" s="253"/>
      <c r="EZ178" s="253"/>
      <c r="FA178" s="253"/>
      <c r="FB178" s="253"/>
      <c r="FC178" s="253"/>
      <c r="FD178" s="253"/>
      <c r="FE178" s="253"/>
      <c r="FF178" s="253"/>
      <c r="FG178" s="253"/>
      <c r="FH178" s="253"/>
      <c r="FI178" s="253"/>
      <c r="FJ178" s="253"/>
      <c r="FK178" s="253"/>
      <c r="FL178" s="253"/>
      <c r="FM178" s="253"/>
      <c r="FN178" s="253"/>
      <c r="FO178" s="253"/>
      <c r="FP178" s="253"/>
      <c r="FQ178" s="253"/>
      <c r="FR178" s="253"/>
      <c r="FS178" s="253"/>
      <c r="FT178" s="253"/>
      <c r="FU178" s="253"/>
      <c r="FV178" s="253"/>
      <c r="FW178" s="253"/>
      <c r="FX178" s="253"/>
      <c r="FY178" s="253"/>
      <c r="FZ178" s="253"/>
      <c r="GA178" s="253"/>
      <c r="GB178" s="253"/>
      <c r="GC178" s="253"/>
      <c r="GD178" s="253"/>
      <c r="GE178" s="253"/>
      <c r="GF178" s="253"/>
      <c r="GG178" s="253"/>
      <c r="GH178" s="253"/>
      <c r="GI178" s="253"/>
      <c r="GJ178" s="253"/>
      <c r="GK178" s="253"/>
      <c r="GL178" s="253"/>
      <c r="GM178" s="253"/>
      <c r="GN178" s="253"/>
      <c r="GO178" s="253"/>
      <c r="GP178" s="253"/>
      <c r="GQ178" s="253"/>
      <c r="GR178" s="253"/>
      <c r="GS178" s="253"/>
      <c r="GT178" s="253"/>
      <c r="GU178" s="253"/>
      <c r="GV178" s="253"/>
      <c r="GW178" s="253"/>
      <c r="GX178" s="253"/>
      <c r="GY178" s="253"/>
      <c r="GZ178" s="253"/>
      <c r="HA178" s="253"/>
      <c r="HB178" s="253"/>
      <c r="HC178" s="253"/>
      <c r="HD178" s="253"/>
      <c r="HE178" s="253"/>
      <c r="HF178" s="253"/>
      <c r="HG178" s="253"/>
      <c r="HH178" s="253"/>
      <c r="HI178" s="253"/>
      <c r="HJ178" s="253"/>
      <c r="HK178" s="253"/>
      <c r="HL178" s="253"/>
      <c r="HM178" s="253"/>
      <c r="HN178" s="253"/>
      <c r="HO178" s="253"/>
      <c r="HP178" s="253"/>
      <c r="HQ178" s="253"/>
      <c r="HR178" s="253"/>
      <c r="HS178" s="253"/>
      <c r="HT178" s="253"/>
      <c r="HU178" s="253"/>
      <c r="HV178" s="253"/>
      <c r="HW178" s="253"/>
      <c r="HX178" s="253"/>
      <c r="HY178" s="253"/>
      <c r="HZ178" s="253"/>
      <c r="IA178" s="253"/>
      <c r="IB178" s="253"/>
      <c r="IC178" s="253"/>
      <c r="ID178" s="253"/>
      <c r="IE178" s="253"/>
      <c r="IF178" s="253"/>
      <c r="IG178" s="253"/>
      <c r="IH178" s="253"/>
      <c r="II178" s="253"/>
      <c r="IJ178" s="253"/>
      <c r="IK178" s="253"/>
      <c r="IL178" s="253"/>
      <c r="IM178" s="253"/>
      <c r="IN178" s="253"/>
      <c r="IO178" s="253"/>
      <c r="IP178" s="253"/>
      <c r="IQ178" s="253"/>
      <c r="IR178" s="253"/>
      <c r="IS178" s="253"/>
      <c r="IT178" s="253"/>
      <c r="IU178" s="253"/>
      <c r="IV178" s="253"/>
      <c r="IW178" s="253"/>
      <c r="IX178" s="253"/>
      <c r="IY178" s="253"/>
      <c r="IZ178" s="253"/>
      <c r="JA178" s="253"/>
      <c r="JB178" s="253"/>
      <c r="JC178" s="253"/>
      <c r="JD178" s="253"/>
      <c r="JE178" s="253"/>
      <c r="JF178" s="253"/>
      <c r="JG178" s="253"/>
      <c r="JH178" s="253"/>
      <c r="JI178" s="253"/>
      <c r="JJ178" s="253"/>
      <c r="JK178" s="253"/>
      <c r="JL178" s="253"/>
      <c r="JM178" s="253"/>
      <c r="JN178" s="253"/>
      <c r="JO178" s="253"/>
      <c r="JP178" s="253"/>
      <c r="JQ178" s="253"/>
      <c r="JR178" s="253"/>
      <c r="JS178" s="253"/>
      <c r="JT178" s="253"/>
      <c r="JU178" s="253"/>
    </row>
    <row r="179" spans="1:281" s="252" customFormat="1" ht="15" customHeight="1" x14ac:dyDescent="0.25">
      <c r="A179" s="253"/>
      <c r="B179" s="253"/>
      <c r="C179" s="253"/>
      <c r="D179" s="253"/>
      <c r="E179" s="253"/>
      <c r="F179" s="253"/>
      <c r="G179" s="253"/>
      <c r="H179" s="253"/>
      <c r="I179" s="253"/>
      <c r="J179" s="253"/>
      <c r="K179" s="253"/>
      <c r="L179" s="253"/>
      <c r="M179" s="253"/>
      <c r="N179" s="253"/>
      <c r="O179" s="253"/>
      <c r="P179" s="253"/>
      <c r="Q179" s="253"/>
      <c r="R179" s="253"/>
      <c r="S179" s="253"/>
      <c r="T179" s="253"/>
      <c r="U179" s="253" t="s">
        <v>348</v>
      </c>
      <c r="V179" s="253"/>
      <c r="W179" s="253"/>
      <c r="X179" s="253"/>
      <c r="Y179" s="253"/>
      <c r="Z179" s="253"/>
      <c r="AA179" s="253"/>
      <c r="AB179" s="253"/>
      <c r="AC179" s="253" t="s">
        <v>329</v>
      </c>
      <c r="AD179" s="253"/>
      <c r="AE179" s="253"/>
      <c r="AF179" s="253"/>
      <c r="AG179" s="253"/>
      <c r="AH179" s="253"/>
      <c r="AI179" s="253"/>
      <c r="AJ179" s="253"/>
      <c r="AK179" s="253"/>
      <c r="AL179" s="253"/>
      <c r="AM179" s="253"/>
      <c r="AN179" s="253"/>
      <c r="AO179" s="253"/>
      <c r="AP179" s="256"/>
      <c r="AQ179" s="253"/>
      <c r="AR179" s="253"/>
      <c r="AS179" s="253"/>
      <c r="AT179" s="256"/>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row>
    <row r="180" spans="1:281" s="252" customFormat="1" ht="15" customHeight="1" x14ac:dyDescent="0.25">
      <c r="A180" s="253"/>
      <c r="B180" s="253"/>
      <c r="C180" s="253"/>
      <c r="D180" s="253"/>
      <c r="E180" s="253"/>
      <c r="F180" s="253"/>
      <c r="G180" s="253"/>
      <c r="H180" s="253"/>
      <c r="I180" s="253"/>
      <c r="J180" s="253"/>
      <c r="K180" s="253"/>
      <c r="L180" s="253"/>
      <c r="M180" s="253"/>
      <c r="N180" s="253"/>
      <c r="O180" s="253"/>
      <c r="P180" s="253"/>
      <c r="Q180" s="253"/>
      <c r="R180" s="253"/>
      <c r="S180" s="253"/>
      <c r="T180" s="253"/>
      <c r="U180" s="253" t="s">
        <v>349</v>
      </c>
      <c r="V180" s="253"/>
      <c r="W180" s="253"/>
      <c r="X180" s="253"/>
      <c r="Y180" s="253"/>
      <c r="Z180" s="253"/>
      <c r="AA180" s="253"/>
      <c r="AB180" s="253"/>
      <c r="AC180" s="253" t="s">
        <v>320</v>
      </c>
      <c r="AD180" s="253"/>
      <c r="AE180" s="253"/>
      <c r="AF180" s="253"/>
      <c r="AG180" s="253"/>
      <c r="AH180" s="253"/>
      <c r="AI180" s="253"/>
      <c r="AJ180" s="253"/>
      <c r="AK180" s="253"/>
      <c r="AL180" s="253"/>
      <c r="AM180" s="253"/>
      <c r="AN180" s="253"/>
      <c r="AO180" s="253"/>
      <c r="AP180" s="256"/>
      <c r="AQ180" s="253"/>
      <c r="AR180" s="253"/>
      <c r="AS180" s="253"/>
      <c r="AT180" s="256"/>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row>
    <row r="181" spans="1:281" s="252" customFormat="1" ht="15" customHeight="1" x14ac:dyDescent="0.25">
      <c r="A181" s="253"/>
      <c r="B181" s="253"/>
      <c r="C181" s="253"/>
      <c r="D181" s="253"/>
      <c r="E181" s="253"/>
      <c r="F181" s="253"/>
      <c r="G181" s="253"/>
      <c r="H181" s="253"/>
      <c r="I181" s="253"/>
      <c r="J181" s="253"/>
      <c r="K181" s="253"/>
      <c r="L181" s="253"/>
      <c r="M181" s="253"/>
      <c r="N181" s="253"/>
      <c r="O181" s="253"/>
      <c r="P181" s="253"/>
      <c r="Q181" s="253"/>
      <c r="R181" s="253"/>
      <c r="S181" s="253"/>
      <c r="T181" s="253"/>
      <c r="U181" s="253" t="s">
        <v>350</v>
      </c>
      <c r="V181" s="253"/>
      <c r="W181" s="253"/>
      <c r="X181" s="253"/>
      <c r="Y181" s="253"/>
      <c r="Z181" s="253"/>
      <c r="AA181" s="253"/>
      <c r="AB181" s="253"/>
      <c r="AC181" s="253" t="s">
        <v>332</v>
      </c>
      <c r="AD181" s="253"/>
      <c r="AE181" s="253"/>
      <c r="AF181" s="253"/>
      <c r="AG181" s="253"/>
      <c r="AH181" s="253"/>
      <c r="AI181" s="253"/>
      <c r="AJ181" s="253"/>
      <c r="AK181" s="253"/>
      <c r="AL181" s="253"/>
      <c r="AM181" s="253"/>
      <c r="AN181" s="253"/>
      <c r="AO181" s="253"/>
      <c r="AP181" s="256"/>
      <c r="AQ181" s="253"/>
      <c r="AR181" s="253"/>
      <c r="AS181" s="253"/>
      <c r="AT181" s="256"/>
      <c r="AU181" s="253"/>
      <c r="AV181" s="253"/>
      <c r="AW181" s="253"/>
      <c r="AX181" s="253"/>
      <c r="AY181" s="253"/>
      <c r="AZ181" s="253"/>
      <c r="BA181" s="253"/>
      <c r="BB181" s="253"/>
      <c r="BC181" s="253"/>
      <c r="BD181" s="253"/>
      <c r="BE181" s="253"/>
      <c r="BF181" s="253"/>
      <c r="BG181" s="253"/>
      <c r="BH181" s="253"/>
      <c r="BI181" s="253"/>
      <c r="BJ181" s="253"/>
      <c r="BK181" s="253"/>
      <c r="BL181" s="253"/>
      <c r="BM181" s="253"/>
      <c r="BN181" s="253"/>
      <c r="BO181" s="253"/>
      <c r="BP181" s="253"/>
      <c r="BQ181" s="253"/>
      <c r="BR181" s="253"/>
      <c r="BS181" s="253"/>
      <c r="BT181" s="253"/>
      <c r="BU181" s="253"/>
      <c r="BV181" s="253"/>
      <c r="BW181" s="253"/>
      <c r="BX181" s="253"/>
      <c r="BY181" s="253"/>
      <c r="BZ181" s="253"/>
      <c r="CA181" s="253"/>
      <c r="CB181" s="253"/>
      <c r="CC181" s="253"/>
      <c r="CD181" s="253"/>
      <c r="CE181" s="253"/>
      <c r="CF181" s="253"/>
      <c r="CG181" s="253"/>
      <c r="CH181" s="253"/>
      <c r="CI181" s="253"/>
      <c r="CJ181" s="253"/>
      <c r="CK181" s="253"/>
      <c r="CL181" s="253"/>
      <c r="CM181" s="253"/>
      <c r="CN181" s="253"/>
      <c r="CO181" s="253"/>
      <c r="CP181" s="253"/>
      <c r="CQ181" s="253"/>
      <c r="CR181" s="253"/>
      <c r="CS181" s="253"/>
      <c r="CT181" s="253"/>
      <c r="CU181" s="253"/>
      <c r="CV181" s="253"/>
      <c r="CW181" s="253"/>
      <c r="CX181" s="253"/>
      <c r="CY181" s="253"/>
      <c r="CZ181" s="253"/>
      <c r="DA181" s="253"/>
      <c r="DB181" s="253"/>
      <c r="DC181" s="253"/>
      <c r="DD181" s="253"/>
      <c r="DE181" s="253"/>
      <c r="DF181" s="253"/>
      <c r="DG181" s="253"/>
      <c r="DH181" s="253"/>
      <c r="DI181" s="253"/>
      <c r="DJ181" s="253"/>
      <c r="DK181" s="253"/>
      <c r="DL181" s="253"/>
      <c r="DM181" s="253"/>
      <c r="DN181" s="253"/>
      <c r="DO181" s="253"/>
      <c r="DP181" s="253"/>
      <c r="DQ181" s="253"/>
      <c r="DR181" s="253"/>
      <c r="DS181" s="253"/>
      <c r="DT181" s="253"/>
      <c r="DU181" s="253"/>
      <c r="DV181" s="253"/>
      <c r="DW181" s="253"/>
      <c r="DX181" s="253"/>
      <c r="DY181" s="253"/>
      <c r="DZ181" s="253"/>
      <c r="EA181" s="253"/>
      <c r="EB181" s="253"/>
      <c r="EC181" s="253"/>
      <c r="ED181" s="253"/>
      <c r="EE181" s="253"/>
      <c r="EF181" s="253"/>
      <c r="EG181" s="253"/>
      <c r="EH181" s="253"/>
      <c r="EI181" s="253"/>
      <c r="EJ181" s="253"/>
      <c r="EK181" s="253"/>
      <c r="EL181" s="253"/>
      <c r="EM181" s="253"/>
      <c r="EN181" s="253"/>
      <c r="EO181" s="253"/>
      <c r="EP181" s="253"/>
      <c r="EQ181" s="253"/>
      <c r="ER181" s="253"/>
      <c r="ES181" s="253"/>
      <c r="ET181" s="253"/>
      <c r="EU181" s="253"/>
      <c r="EV181" s="253"/>
      <c r="EW181" s="253"/>
      <c r="EX181" s="253"/>
      <c r="EY181" s="253"/>
      <c r="EZ181" s="253"/>
      <c r="FA181" s="253"/>
      <c r="FB181" s="253"/>
      <c r="FC181" s="253"/>
      <c r="FD181" s="253"/>
      <c r="FE181" s="253"/>
      <c r="FF181" s="253"/>
      <c r="FG181" s="253"/>
      <c r="FH181" s="253"/>
      <c r="FI181" s="253"/>
      <c r="FJ181" s="253"/>
      <c r="FK181" s="253"/>
      <c r="FL181" s="253"/>
      <c r="FM181" s="253"/>
      <c r="FN181" s="253"/>
      <c r="FO181" s="253"/>
      <c r="FP181" s="253"/>
      <c r="FQ181" s="253"/>
      <c r="FR181" s="253"/>
      <c r="FS181" s="253"/>
      <c r="FT181" s="253"/>
      <c r="FU181" s="253"/>
      <c r="FV181" s="253"/>
      <c r="FW181" s="253"/>
      <c r="FX181" s="253"/>
      <c r="FY181" s="253"/>
      <c r="FZ181" s="253"/>
      <c r="GA181" s="253"/>
      <c r="GB181" s="253"/>
      <c r="GC181" s="253"/>
      <c r="GD181" s="253"/>
      <c r="GE181" s="253"/>
      <c r="GF181" s="253"/>
      <c r="GG181" s="253"/>
      <c r="GH181" s="253"/>
      <c r="GI181" s="253"/>
      <c r="GJ181" s="253"/>
      <c r="GK181" s="253"/>
      <c r="GL181" s="253"/>
      <c r="GM181" s="253"/>
      <c r="GN181" s="253"/>
      <c r="GO181" s="253"/>
      <c r="GP181" s="253"/>
      <c r="GQ181" s="253"/>
      <c r="GR181" s="253"/>
      <c r="GS181" s="253"/>
      <c r="GT181" s="253"/>
      <c r="GU181" s="253"/>
      <c r="GV181" s="253"/>
      <c r="GW181" s="253"/>
      <c r="GX181" s="253"/>
      <c r="GY181" s="253"/>
      <c r="GZ181" s="253"/>
      <c r="HA181" s="253"/>
      <c r="HB181" s="253"/>
      <c r="HC181" s="253"/>
      <c r="HD181" s="253"/>
      <c r="HE181" s="253"/>
      <c r="HF181" s="253"/>
      <c r="HG181" s="253"/>
      <c r="HH181" s="253"/>
      <c r="HI181" s="253"/>
      <c r="HJ181" s="253"/>
      <c r="HK181" s="253"/>
      <c r="HL181" s="253"/>
      <c r="HM181" s="253"/>
      <c r="HN181" s="253"/>
      <c r="HO181" s="253"/>
      <c r="HP181" s="253"/>
      <c r="HQ181" s="253"/>
      <c r="HR181" s="253"/>
      <c r="HS181" s="253"/>
      <c r="HT181" s="253"/>
      <c r="HU181" s="253"/>
      <c r="HV181" s="253"/>
      <c r="HW181" s="253"/>
      <c r="HX181" s="253"/>
      <c r="HY181" s="253"/>
      <c r="HZ181" s="253"/>
      <c r="IA181" s="253"/>
      <c r="IB181" s="253"/>
      <c r="IC181" s="253"/>
      <c r="ID181" s="253"/>
      <c r="IE181" s="253"/>
      <c r="IF181" s="253"/>
      <c r="IG181" s="253"/>
      <c r="IH181" s="253"/>
      <c r="II181" s="253"/>
      <c r="IJ181" s="253"/>
      <c r="IK181" s="253"/>
      <c r="IL181" s="253"/>
      <c r="IM181" s="253"/>
      <c r="IN181" s="253"/>
      <c r="IO181" s="253"/>
      <c r="IP181" s="253"/>
      <c r="IQ181" s="253"/>
      <c r="IR181" s="253"/>
      <c r="IS181" s="253"/>
      <c r="IT181" s="253"/>
      <c r="IU181" s="253"/>
      <c r="IV181" s="253"/>
      <c r="IW181" s="253"/>
      <c r="IX181" s="253"/>
      <c r="IY181" s="253"/>
      <c r="IZ181" s="253"/>
      <c r="JA181" s="253"/>
      <c r="JB181" s="253"/>
      <c r="JC181" s="253"/>
      <c r="JD181" s="253"/>
      <c r="JE181" s="253"/>
      <c r="JF181" s="253"/>
      <c r="JG181" s="253"/>
      <c r="JH181" s="253"/>
      <c r="JI181" s="253"/>
      <c r="JJ181" s="253"/>
      <c r="JK181" s="253"/>
      <c r="JL181" s="253"/>
      <c r="JM181" s="253"/>
      <c r="JN181" s="253"/>
      <c r="JO181" s="253"/>
      <c r="JP181" s="253"/>
      <c r="JQ181" s="253"/>
      <c r="JR181" s="253"/>
      <c r="JS181" s="253"/>
      <c r="JT181" s="253"/>
      <c r="JU181" s="253"/>
    </row>
    <row r="182" spans="1:281" s="252" customFormat="1" ht="15" customHeight="1" x14ac:dyDescent="0.25">
      <c r="A182" s="253"/>
      <c r="B182" s="253"/>
      <c r="C182" s="253"/>
      <c r="D182" s="253"/>
      <c r="E182" s="253"/>
      <c r="F182" s="253"/>
      <c r="G182" s="253"/>
      <c r="H182" s="253"/>
      <c r="I182" s="253"/>
      <c r="J182" s="253"/>
      <c r="K182" s="253"/>
      <c r="L182" s="253"/>
      <c r="M182" s="253"/>
      <c r="N182" s="253"/>
      <c r="O182" s="253"/>
      <c r="P182" s="253"/>
      <c r="Q182" s="253"/>
      <c r="R182" s="253"/>
      <c r="S182" s="253"/>
      <c r="T182" s="253"/>
      <c r="U182" s="253" t="s">
        <v>351</v>
      </c>
      <c r="V182" s="253"/>
      <c r="W182" s="253"/>
      <c r="X182" s="253"/>
      <c r="Y182" s="253"/>
      <c r="Z182" s="253"/>
      <c r="AA182" s="253"/>
      <c r="AB182" s="253"/>
      <c r="AC182" s="253" t="s">
        <v>332</v>
      </c>
      <c r="AD182" s="253"/>
      <c r="AE182" s="253"/>
      <c r="AF182" s="253"/>
      <c r="AG182" s="253"/>
      <c r="AH182" s="253"/>
      <c r="AI182" s="253"/>
      <c r="AJ182" s="253"/>
      <c r="AK182" s="253"/>
      <c r="AL182" s="253"/>
      <c r="AM182" s="253"/>
      <c r="AN182" s="253"/>
      <c r="AO182" s="253"/>
      <c r="AP182" s="256"/>
      <c r="AQ182" s="253"/>
      <c r="AR182" s="253"/>
      <c r="AS182" s="253"/>
      <c r="AT182" s="256"/>
      <c r="AU182" s="253"/>
      <c r="AV182" s="253"/>
      <c r="AW182" s="253"/>
      <c r="AX182" s="253"/>
      <c r="AY182" s="253"/>
      <c r="AZ182" s="253"/>
      <c r="BA182" s="253"/>
      <c r="BB182" s="253"/>
      <c r="BC182" s="253"/>
      <c r="BD182" s="253"/>
      <c r="BE182" s="253"/>
      <c r="BF182" s="253"/>
      <c r="BG182" s="253"/>
      <c r="BH182" s="253"/>
      <c r="BI182" s="253"/>
      <c r="BJ182" s="253"/>
      <c r="BK182" s="253"/>
      <c r="BL182" s="253"/>
      <c r="BM182" s="253"/>
      <c r="BN182" s="253"/>
      <c r="BO182" s="253"/>
      <c r="BP182" s="253"/>
      <c r="BQ182" s="253"/>
      <c r="BR182" s="253"/>
      <c r="BS182" s="253"/>
      <c r="BT182" s="253"/>
      <c r="BU182" s="253"/>
      <c r="BV182" s="253"/>
      <c r="BW182" s="253"/>
      <c r="BX182" s="253"/>
      <c r="BY182" s="253"/>
      <c r="BZ182" s="253"/>
      <c r="CA182" s="253"/>
      <c r="CB182" s="253"/>
      <c r="CC182" s="253"/>
      <c r="CD182" s="253"/>
      <c r="CE182" s="253"/>
      <c r="CF182" s="253"/>
      <c r="CG182" s="253"/>
      <c r="CH182" s="253"/>
      <c r="CI182" s="253"/>
      <c r="CJ182" s="253"/>
      <c r="CK182" s="253"/>
      <c r="CL182" s="253"/>
      <c r="CM182" s="253"/>
      <c r="CN182" s="253"/>
      <c r="CO182" s="253"/>
      <c r="CP182" s="253"/>
      <c r="CQ182" s="253"/>
      <c r="CR182" s="253"/>
      <c r="CS182" s="253"/>
      <c r="CT182" s="253"/>
      <c r="CU182" s="253"/>
      <c r="CV182" s="253"/>
      <c r="CW182" s="253"/>
      <c r="CX182" s="253"/>
      <c r="CY182" s="253"/>
      <c r="CZ182" s="253"/>
      <c r="DA182" s="253"/>
      <c r="DB182" s="253"/>
      <c r="DC182" s="253"/>
      <c r="DD182" s="253"/>
      <c r="DE182" s="253"/>
      <c r="DF182" s="253"/>
      <c r="DG182" s="253"/>
      <c r="DH182" s="253"/>
      <c r="DI182" s="253"/>
      <c r="DJ182" s="253"/>
      <c r="DK182" s="253"/>
      <c r="DL182" s="253"/>
      <c r="DM182" s="253"/>
      <c r="DN182" s="253"/>
      <c r="DO182" s="253"/>
      <c r="DP182" s="253"/>
      <c r="DQ182" s="253"/>
      <c r="DR182" s="253"/>
      <c r="DS182" s="253"/>
      <c r="DT182" s="253"/>
      <c r="DU182" s="253"/>
      <c r="DV182" s="253"/>
      <c r="DW182" s="253"/>
      <c r="DX182" s="253"/>
      <c r="DY182" s="253"/>
      <c r="DZ182" s="253"/>
      <c r="EA182" s="253"/>
      <c r="EB182" s="253"/>
      <c r="EC182" s="253"/>
      <c r="ED182" s="253"/>
      <c r="EE182" s="253"/>
      <c r="EF182" s="253"/>
      <c r="EG182" s="253"/>
      <c r="EH182" s="253"/>
      <c r="EI182" s="253"/>
      <c r="EJ182" s="253"/>
      <c r="EK182" s="253"/>
      <c r="EL182" s="253"/>
      <c r="EM182" s="253"/>
      <c r="EN182" s="253"/>
      <c r="EO182" s="253"/>
      <c r="EP182" s="253"/>
      <c r="EQ182" s="253"/>
      <c r="ER182" s="253"/>
      <c r="ES182" s="253"/>
      <c r="ET182" s="253"/>
      <c r="EU182" s="253"/>
      <c r="EV182" s="253"/>
      <c r="EW182" s="253"/>
      <c r="EX182" s="253"/>
      <c r="EY182" s="253"/>
      <c r="EZ182" s="253"/>
      <c r="FA182" s="253"/>
      <c r="FB182" s="253"/>
      <c r="FC182" s="253"/>
      <c r="FD182" s="253"/>
      <c r="FE182" s="253"/>
      <c r="FF182" s="253"/>
      <c r="FG182" s="253"/>
      <c r="FH182" s="253"/>
      <c r="FI182" s="253"/>
      <c r="FJ182" s="253"/>
      <c r="FK182" s="253"/>
      <c r="FL182" s="253"/>
      <c r="FM182" s="253"/>
      <c r="FN182" s="253"/>
      <c r="FO182" s="253"/>
      <c r="FP182" s="253"/>
      <c r="FQ182" s="253"/>
      <c r="FR182" s="253"/>
      <c r="FS182" s="253"/>
      <c r="FT182" s="253"/>
      <c r="FU182" s="253"/>
      <c r="FV182" s="253"/>
      <c r="FW182" s="253"/>
      <c r="FX182" s="253"/>
      <c r="FY182" s="253"/>
      <c r="FZ182" s="253"/>
      <c r="GA182" s="253"/>
      <c r="GB182" s="253"/>
      <c r="GC182" s="253"/>
      <c r="GD182" s="253"/>
      <c r="GE182" s="253"/>
      <c r="GF182" s="253"/>
      <c r="GG182" s="253"/>
      <c r="GH182" s="253"/>
      <c r="GI182" s="253"/>
      <c r="GJ182" s="253"/>
      <c r="GK182" s="253"/>
      <c r="GL182" s="253"/>
      <c r="GM182" s="253"/>
      <c r="GN182" s="253"/>
      <c r="GO182" s="253"/>
      <c r="GP182" s="253"/>
      <c r="GQ182" s="253"/>
      <c r="GR182" s="253"/>
      <c r="GS182" s="253"/>
      <c r="GT182" s="253"/>
      <c r="GU182" s="253"/>
      <c r="GV182" s="253"/>
      <c r="GW182" s="253"/>
      <c r="GX182" s="253"/>
      <c r="GY182" s="253"/>
      <c r="GZ182" s="253"/>
      <c r="HA182" s="253"/>
      <c r="HB182" s="253"/>
      <c r="HC182" s="253"/>
      <c r="HD182" s="253"/>
      <c r="HE182" s="253"/>
      <c r="HF182" s="253"/>
      <c r="HG182" s="253"/>
      <c r="HH182" s="253"/>
      <c r="HI182" s="253"/>
      <c r="HJ182" s="253"/>
      <c r="HK182" s="253"/>
      <c r="HL182" s="253"/>
      <c r="HM182" s="253"/>
      <c r="HN182" s="253"/>
      <c r="HO182" s="253"/>
      <c r="HP182" s="253"/>
      <c r="HQ182" s="253"/>
      <c r="HR182" s="253"/>
      <c r="HS182" s="253"/>
      <c r="HT182" s="253"/>
      <c r="HU182" s="253"/>
      <c r="HV182" s="253"/>
      <c r="HW182" s="253"/>
      <c r="HX182" s="253"/>
      <c r="HY182" s="253"/>
      <c r="HZ182" s="253"/>
      <c r="IA182" s="253"/>
      <c r="IB182" s="253"/>
      <c r="IC182" s="253"/>
      <c r="ID182" s="253"/>
      <c r="IE182" s="253"/>
      <c r="IF182" s="253"/>
      <c r="IG182" s="253"/>
      <c r="IH182" s="253"/>
      <c r="II182" s="253"/>
      <c r="IJ182" s="253"/>
      <c r="IK182" s="253"/>
      <c r="IL182" s="253"/>
      <c r="IM182" s="253"/>
      <c r="IN182" s="253"/>
      <c r="IO182" s="253"/>
      <c r="IP182" s="253"/>
      <c r="IQ182" s="253"/>
      <c r="IR182" s="253"/>
      <c r="IS182" s="253"/>
      <c r="IT182" s="253"/>
      <c r="IU182" s="253"/>
      <c r="IV182" s="253"/>
      <c r="IW182" s="253"/>
      <c r="IX182" s="253"/>
      <c r="IY182" s="253"/>
      <c r="IZ182" s="253"/>
      <c r="JA182" s="253"/>
      <c r="JB182" s="253"/>
      <c r="JC182" s="253"/>
      <c r="JD182" s="253"/>
      <c r="JE182" s="253"/>
      <c r="JF182" s="253"/>
      <c r="JG182" s="253"/>
      <c r="JH182" s="253"/>
      <c r="JI182" s="253"/>
      <c r="JJ182" s="253"/>
      <c r="JK182" s="253"/>
      <c r="JL182" s="253"/>
      <c r="JM182" s="253"/>
      <c r="JN182" s="253"/>
      <c r="JO182" s="253"/>
      <c r="JP182" s="253"/>
      <c r="JQ182" s="253"/>
      <c r="JR182" s="253"/>
      <c r="JS182" s="253"/>
      <c r="JT182" s="253"/>
      <c r="JU182" s="253"/>
    </row>
    <row r="183" spans="1:281" s="252" customFormat="1" ht="15" customHeight="1" x14ac:dyDescent="0.25">
      <c r="A183" s="253"/>
      <c r="B183" s="253"/>
      <c r="C183" s="253"/>
      <c r="D183" s="253"/>
      <c r="E183" s="253"/>
      <c r="F183" s="253"/>
      <c r="G183" s="253"/>
      <c r="H183" s="253"/>
      <c r="I183" s="253"/>
      <c r="J183" s="253"/>
      <c r="K183" s="253"/>
      <c r="L183" s="253"/>
      <c r="M183" s="253"/>
      <c r="N183" s="253"/>
      <c r="O183" s="253"/>
      <c r="P183" s="253"/>
      <c r="Q183" s="253"/>
      <c r="R183" s="253"/>
      <c r="S183" s="253"/>
      <c r="T183" s="253"/>
      <c r="U183" s="253" t="s">
        <v>352</v>
      </c>
      <c r="V183" s="253"/>
      <c r="W183" s="253"/>
      <c r="X183" s="253"/>
      <c r="Y183" s="253"/>
      <c r="Z183" s="253"/>
      <c r="AA183" s="253"/>
      <c r="AB183" s="253"/>
      <c r="AC183" s="253" t="s">
        <v>329</v>
      </c>
      <c r="AD183" s="253"/>
      <c r="AE183" s="253"/>
      <c r="AF183" s="253"/>
      <c r="AG183" s="253"/>
      <c r="AH183" s="253"/>
      <c r="AI183" s="253"/>
      <c r="AJ183" s="253"/>
      <c r="AK183" s="253"/>
      <c r="AL183" s="253"/>
      <c r="AM183" s="253"/>
      <c r="AN183" s="253"/>
      <c r="AO183" s="253"/>
      <c r="AP183" s="256"/>
      <c r="AQ183" s="253"/>
      <c r="AR183" s="253"/>
      <c r="AS183" s="253"/>
      <c r="AT183" s="256"/>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row>
    <row r="184" spans="1:281" s="252" customFormat="1" ht="15" customHeight="1" x14ac:dyDescent="0.25">
      <c r="A184" s="253"/>
      <c r="B184" s="253"/>
      <c r="C184" s="253"/>
      <c r="D184" s="253"/>
      <c r="E184" s="253"/>
      <c r="F184" s="253"/>
      <c r="G184" s="253"/>
      <c r="H184" s="253"/>
      <c r="I184" s="253"/>
      <c r="J184" s="253"/>
      <c r="K184" s="253"/>
      <c r="L184" s="253"/>
      <c r="M184" s="253"/>
      <c r="N184" s="253"/>
      <c r="O184" s="253"/>
      <c r="P184" s="253"/>
      <c r="Q184" s="253"/>
      <c r="R184" s="253"/>
      <c r="S184" s="253"/>
      <c r="T184" s="253"/>
      <c r="U184" s="253" t="s">
        <v>353</v>
      </c>
      <c r="V184" s="253"/>
      <c r="W184" s="253"/>
      <c r="X184" s="253"/>
      <c r="Y184" s="253"/>
      <c r="Z184" s="253"/>
      <c r="AA184" s="253"/>
      <c r="AB184" s="253"/>
      <c r="AC184" s="253" t="s">
        <v>320</v>
      </c>
      <c r="AD184" s="253"/>
      <c r="AE184" s="253"/>
      <c r="AF184" s="253"/>
      <c r="AG184" s="253"/>
      <c r="AH184" s="253"/>
      <c r="AI184" s="253"/>
      <c r="AJ184" s="253"/>
      <c r="AK184" s="253"/>
      <c r="AL184" s="253"/>
      <c r="AM184" s="253"/>
      <c r="AN184" s="253"/>
      <c r="AO184" s="253"/>
      <c r="AP184" s="256"/>
      <c r="AQ184" s="253"/>
      <c r="AR184" s="253"/>
      <c r="AS184" s="253"/>
      <c r="AT184" s="256"/>
      <c r="AU184" s="253"/>
      <c r="AV184" s="253"/>
      <c r="AW184" s="253"/>
      <c r="AX184" s="253"/>
      <c r="AY184" s="253"/>
      <c r="AZ184" s="253"/>
      <c r="BA184" s="253"/>
      <c r="BB184" s="253"/>
      <c r="BC184" s="253"/>
      <c r="BD184" s="253"/>
      <c r="BE184" s="253"/>
      <c r="BF184" s="253"/>
      <c r="BG184" s="253"/>
      <c r="BH184" s="253"/>
      <c r="BI184" s="253"/>
      <c r="BJ184" s="253"/>
      <c r="BK184" s="253"/>
      <c r="BL184" s="253"/>
      <c r="BM184" s="253"/>
      <c r="BN184" s="253"/>
      <c r="BO184" s="253"/>
      <c r="BP184" s="253"/>
      <c r="BQ184" s="253"/>
      <c r="BR184" s="253"/>
      <c r="BS184" s="253"/>
      <c r="BT184" s="253"/>
      <c r="BU184" s="253"/>
      <c r="BV184" s="253"/>
      <c r="BW184" s="253"/>
      <c r="BX184" s="253"/>
      <c r="BY184" s="253"/>
      <c r="BZ184" s="253"/>
      <c r="CA184" s="253"/>
      <c r="CB184" s="253"/>
      <c r="CC184" s="253"/>
      <c r="CD184" s="253"/>
      <c r="CE184" s="253"/>
      <c r="CF184" s="253"/>
      <c r="CG184" s="253"/>
      <c r="CH184" s="253"/>
      <c r="CI184" s="253"/>
      <c r="CJ184" s="253"/>
      <c r="CK184" s="253"/>
      <c r="CL184" s="253"/>
      <c r="CM184" s="253"/>
      <c r="CN184" s="253"/>
      <c r="CO184" s="253"/>
      <c r="CP184" s="253"/>
      <c r="CQ184" s="253"/>
      <c r="CR184" s="253"/>
      <c r="CS184" s="253"/>
      <c r="CT184" s="253"/>
      <c r="CU184" s="253"/>
      <c r="CV184" s="253"/>
      <c r="CW184" s="253"/>
      <c r="CX184" s="253"/>
      <c r="CY184" s="253"/>
      <c r="CZ184" s="253"/>
      <c r="DA184" s="253"/>
      <c r="DB184" s="253"/>
      <c r="DC184" s="253"/>
      <c r="DD184" s="253"/>
      <c r="DE184" s="253"/>
      <c r="DF184" s="253"/>
      <c r="DG184" s="253"/>
      <c r="DH184" s="253"/>
      <c r="DI184" s="253"/>
      <c r="DJ184" s="253"/>
      <c r="DK184" s="253"/>
      <c r="DL184" s="253"/>
      <c r="DM184" s="253"/>
      <c r="DN184" s="253"/>
      <c r="DO184" s="253"/>
      <c r="DP184" s="253"/>
      <c r="DQ184" s="253"/>
      <c r="DR184" s="253"/>
      <c r="DS184" s="253"/>
      <c r="DT184" s="253"/>
      <c r="DU184" s="253"/>
      <c r="DV184" s="253"/>
      <c r="DW184" s="253"/>
      <c r="DX184" s="253"/>
      <c r="DY184" s="253"/>
      <c r="DZ184" s="253"/>
      <c r="EA184" s="253"/>
      <c r="EB184" s="253"/>
      <c r="EC184" s="253"/>
      <c r="ED184" s="253"/>
      <c r="EE184" s="253"/>
      <c r="EF184" s="253"/>
      <c r="EG184" s="253"/>
      <c r="EH184" s="253"/>
      <c r="EI184" s="253"/>
      <c r="EJ184" s="253"/>
      <c r="EK184" s="253"/>
      <c r="EL184" s="253"/>
      <c r="EM184" s="253"/>
      <c r="EN184" s="253"/>
      <c r="EO184" s="253"/>
      <c r="EP184" s="253"/>
      <c r="EQ184" s="253"/>
      <c r="ER184" s="253"/>
      <c r="ES184" s="253"/>
      <c r="ET184" s="253"/>
      <c r="EU184" s="253"/>
      <c r="EV184" s="253"/>
      <c r="EW184" s="253"/>
      <c r="EX184" s="253"/>
      <c r="EY184" s="253"/>
      <c r="EZ184" s="253"/>
      <c r="FA184" s="253"/>
      <c r="FB184" s="253"/>
      <c r="FC184" s="253"/>
      <c r="FD184" s="253"/>
      <c r="FE184" s="253"/>
      <c r="FF184" s="253"/>
      <c r="FG184" s="253"/>
      <c r="FH184" s="253"/>
      <c r="FI184" s="253"/>
      <c r="FJ184" s="253"/>
      <c r="FK184" s="253"/>
      <c r="FL184" s="253"/>
      <c r="FM184" s="253"/>
      <c r="FN184" s="253"/>
      <c r="FO184" s="253"/>
      <c r="FP184" s="253"/>
      <c r="FQ184" s="253"/>
      <c r="FR184" s="253"/>
      <c r="FS184" s="253"/>
      <c r="FT184" s="253"/>
      <c r="FU184" s="253"/>
      <c r="FV184" s="253"/>
      <c r="FW184" s="253"/>
      <c r="FX184" s="253"/>
      <c r="FY184" s="253"/>
      <c r="FZ184" s="253"/>
      <c r="GA184" s="253"/>
      <c r="GB184" s="253"/>
      <c r="GC184" s="253"/>
      <c r="GD184" s="253"/>
      <c r="GE184" s="253"/>
      <c r="GF184" s="253"/>
      <c r="GG184" s="253"/>
      <c r="GH184" s="253"/>
      <c r="GI184" s="253"/>
      <c r="GJ184" s="253"/>
      <c r="GK184" s="253"/>
      <c r="GL184" s="253"/>
      <c r="GM184" s="253"/>
      <c r="GN184" s="253"/>
      <c r="GO184" s="253"/>
      <c r="GP184" s="253"/>
      <c r="GQ184" s="253"/>
      <c r="GR184" s="253"/>
      <c r="GS184" s="253"/>
      <c r="GT184" s="253"/>
      <c r="GU184" s="253"/>
      <c r="GV184" s="253"/>
      <c r="GW184" s="253"/>
      <c r="GX184" s="253"/>
      <c r="GY184" s="253"/>
      <c r="GZ184" s="253"/>
      <c r="HA184" s="253"/>
      <c r="HB184" s="253"/>
      <c r="HC184" s="253"/>
      <c r="HD184" s="253"/>
      <c r="HE184" s="253"/>
      <c r="HF184" s="253"/>
      <c r="HG184" s="253"/>
      <c r="HH184" s="253"/>
      <c r="HI184" s="253"/>
      <c r="HJ184" s="253"/>
      <c r="HK184" s="253"/>
      <c r="HL184" s="253"/>
      <c r="HM184" s="253"/>
      <c r="HN184" s="253"/>
      <c r="HO184" s="253"/>
      <c r="HP184" s="253"/>
      <c r="HQ184" s="253"/>
      <c r="HR184" s="253"/>
      <c r="HS184" s="253"/>
      <c r="HT184" s="253"/>
      <c r="HU184" s="253"/>
      <c r="HV184" s="253"/>
      <c r="HW184" s="253"/>
      <c r="HX184" s="253"/>
      <c r="HY184" s="253"/>
      <c r="HZ184" s="253"/>
      <c r="IA184" s="253"/>
      <c r="IB184" s="253"/>
      <c r="IC184" s="253"/>
      <c r="ID184" s="253"/>
      <c r="IE184" s="253"/>
      <c r="IF184" s="253"/>
      <c r="IG184" s="253"/>
      <c r="IH184" s="253"/>
      <c r="II184" s="253"/>
      <c r="IJ184" s="253"/>
      <c r="IK184" s="253"/>
      <c r="IL184" s="253"/>
      <c r="IM184" s="253"/>
      <c r="IN184" s="253"/>
      <c r="IO184" s="253"/>
      <c r="IP184" s="253"/>
      <c r="IQ184" s="253"/>
      <c r="IR184" s="253"/>
      <c r="IS184" s="253"/>
      <c r="IT184" s="253"/>
      <c r="IU184" s="253"/>
      <c r="IV184" s="253"/>
      <c r="IW184" s="253"/>
      <c r="IX184" s="253"/>
      <c r="IY184" s="253"/>
      <c r="IZ184" s="253"/>
      <c r="JA184" s="253"/>
      <c r="JB184" s="253"/>
      <c r="JC184" s="253"/>
      <c r="JD184" s="253"/>
      <c r="JE184" s="253"/>
      <c r="JF184" s="253"/>
      <c r="JG184" s="253"/>
      <c r="JH184" s="253"/>
      <c r="JI184" s="253"/>
      <c r="JJ184" s="253"/>
      <c r="JK184" s="253"/>
      <c r="JL184" s="253"/>
      <c r="JM184" s="253"/>
      <c r="JN184" s="253"/>
      <c r="JO184" s="253"/>
      <c r="JP184" s="253"/>
      <c r="JQ184" s="253"/>
      <c r="JR184" s="253"/>
      <c r="JS184" s="253"/>
      <c r="JT184" s="253"/>
      <c r="JU184" s="253"/>
    </row>
    <row r="185" spans="1:281" s="252" customFormat="1" ht="15" customHeight="1" x14ac:dyDescent="0.25">
      <c r="A185" s="253"/>
      <c r="B185" s="253"/>
      <c r="C185" s="253"/>
      <c r="D185" s="253"/>
      <c r="E185" s="253"/>
      <c r="F185" s="253"/>
      <c r="G185" s="253"/>
      <c r="H185" s="253"/>
      <c r="I185" s="253"/>
      <c r="J185" s="253"/>
      <c r="K185" s="253"/>
      <c r="L185" s="253"/>
      <c r="M185" s="253"/>
      <c r="N185" s="253"/>
      <c r="O185" s="253"/>
      <c r="P185" s="253"/>
      <c r="Q185" s="253"/>
      <c r="R185" s="253"/>
      <c r="S185" s="253"/>
      <c r="T185" s="253"/>
      <c r="U185" s="253" t="s">
        <v>354</v>
      </c>
      <c r="V185" s="253"/>
      <c r="W185" s="253"/>
      <c r="X185" s="253"/>
      <c r="Y185" s="253"/>
      <c r="Z185" s="253"/>
      <c r="AA185" s="253"/>
      <c r="AB185" s="253"/>
      <c r="AC185" s="253" t="s">
        <v>323</v>
      </c>
      <c r="AD185" s="253"/>
      <c r="AE185" s="253"/>
      <c r="AF185" s="253"/>
      <c r="AG185" s="253"/>
      <c r="AH185" s="253"/>
      <c r="AI185" s="253"/>
      <c r="AJ185" s="253"/>
      <c r="AK185" s="253"/>
      <c r="AL185" s="253"/>
      <c r="AM185" s="253"/>
      <c r="AN185" s="253"/>
      <c r="AO185" s="253"/>
      <c r="AP185" s="256"/>
      <c r="AQ185" s="253"/>
      <c r="AR185" s="253"/>
      <c r="AS185" s="253"/>
      <c r="AT185" s="256"/>
      <c r="AU185" s="253"/>
      <c r="AV185" s="253"/>
      <c r="AW185" s="253"/>
      <c r="AX185" s="253"/>
      <c r="AY185" s="253"/>
      <c r="AZ185" s="253"/>
      <c r="BA185" s="253"/>
      <c r="BB185" s="253"/>
      <c r="BC185" s="253"/>
      <c r="BD185" s="253"/>
      <c r="BE185" s="253"/>
      <c r="BF185" s="253"/>
      <c r="BG185" s="253"/>
      <c r="BH185" s="253"/>
      <c r="BI185" s="253"/>
      <c r="BJ185" s="253"/>
      <c r="BK185" s="253"/>
      <c r="BL185" s="253"/>
      <c r="BM185" s="253"/>
      <c r="BN185" s="253"/>
      <c r="BO185" s="253"/>
      <c r="BP185" s="253"/>
      <c r="BQ185" s="253"/>
      <c r="BR185" s="253"/>
      <c r="BS185" s="253"/>
      <c r="BT185" s="253"/>
      <c r="BU185" s="253"/>
      <c r="BV185" s="253"/>
      <c r="BW185" s="253"/>
      <c r="BX185" s="253"/>
      <c r="BY185" s="253"/>
      <c r="BZ185" s="253"/>
      <c r="CA185" s="253"/>
      <c r="CB185" s="253"/>
      <c r="CC185" s="253"/>
      <c r="CD185" s="253"/>
      <c r="CE185" s="253"/>
      <c r="CF185" s="253"/>
      <c r="CG185" s="253"/>
      <c r="CH185" s="253"/>
      <c r="CI185" s="253"/>
      <c r="CJ185" s="253"/>
      <c r="CK185" s="253"/>
      <c r="CL185" s="253"/>
      <c r="CM185" s="253"/>
      <c r="CN185" s="253"/>
      <c r="CO185" s="253"/>
      <c r="CP185" s="253"/>
      <c r="CQ185" s="253"/>
      <c r="CR185" s="253"/>
      <c r="CS185" s="253"/>
      <c r="CT185" s="253"/>
      <c r="CU185" s="253"/>
      <c r="CV185" s="253"/>
      <c r="CW185" s="253"/>
      <c r="CX185" s="253"/>
      <c r="CY185" s="253"/>
      <c r="CZ185" s="253"/>
      <c r="DA185" s="253"/>
      <c r="DB185" s="253"/>
      <c r="DC185" s="253"/>
      <c r="DD185" s="253"/>
      <c r="DE185" s="253"/>
      <c r="DF185" s="253"/>
      <c r="DG185" s="253"/>
      <c r="DH185" s="253"/>
      <c r="DI185" s="253"/>
      <c r="DJ185" s="253"/>
      <c r="DK185" s="253"/>
      <c r="DL185" s="253"/>
      <c r="DM185" s="253"/>
      <c r="DN185" s="253"/>
      <c r="DO185" s="253"/>
      <c r="DP185" s="253"/>
      <c r="DQ185" s="253"/>
      <c r="DR185" s="253"/>
      <c r="DS185" s="253"/>
      <c r="DT185" s="253"/>
      <c r="DU185" s="253"/>
      <c r="DV185" s="253"/>
      <c r="DW185" s="253"/>
      <c r="DX185" s="253"/>
      <c r="DY185" s="253"/>
      <c r="DZ185" s="253"/>
      <c r="EA185" s="253"/>
      <c r="EB185" s="253"/>
      <c r="EC185" s="253"/>
      <c r="ED185" s="253"/>
      <c r="EE185" s="253"/>
      <c r="EF185" s="253"/>
      <c r="EG185" s="253"/>
      <c r="EH185" s="253"/>
      <c r="EI185" s="253"/>
      <c r="EJ185" s="253"/>
      <c r="EK185" s="253"/>
      <c r="EL185" s="253"/>
      <c r="EM185" s="253"/>
      <c r="EN185" s="253"/>
      <c r="EO185" s="253"/>
      <c r="EP185" s="253"/>
      <c r="EQ185" s="253"/>
      <c r="ER185" s="253"/>
      <c r="ES185" s="253"/>
      <c r="ET185" s="253"/>
      <c r="EU185" s="253"/>
      <c r="EV185" s="253"/>
      <c r="EW185" s="253"/>
      <c r="EX185" s="253"/>
      <c r="EY185" s="253"/>
      <c r="EZ185" s="253"/>
      <c r="FA185" s="253"/>
      <c r="FB185" s="253"/>
      <c r="FC185" s="253"/>
      <c r="FD185" s="253"/>
      <c r="FE185" s="253"/>
      <c r="FF185" s="253"/>
      <c r="FG185" s="253"/>
      <c r="FH185" s="253"/>
      <c r="FI185" s="253"/>
      <c r="FJ185" s="253"/>
      <c r="FK185" s="253"/>
      <c r="FL185" s="253"/>
      <c r="FM185" s="253"/>
      <c r="FN185" s="253"/>
      <c r="FO185" s="253"/>
      <c r="FP185" s="253"/>
      <c r="FQ185" s="253"/>
      <c r="FR185" s="253"/>
      <c r="FS185" s="253"/>
      <c r="FT185" s="253"/>
      <c r="FU185" s="253"/>
      <c r="FV185" s="253"/>
      <c r="FW185" s="253"/>
      <c r="FX185" s="253"/>
      <c r="FY185" s="253"/>
      <c r="FZ185" s="253"/>
      <c r="GA185" s="253"/>
      <c r="GB185" s="253"/>
      <c r="GC185" s="253"/>
      <c r="GD185" s="253"/>
      <c r="GE185" s="253"/>
      <c r="GF185" s="253"/>
      <c r="GG185" s="253"/>
      <c r="GH185" s="253"/>
      <c r="GI185" s="253"/>
      <c r="GJ185" s="253"/>
      <c r="GK185" s="253"/>
      <c r="GL185" s="253"/>
      <c r="GM185" s="253"/>
      <c r="GN185" s="253"/>
      <c r="GO185" s="253"/>
      <c r="GP185" s="253"/>
      <c r="GQ185" s="253"/>
      <c r="GR185" s="253"/>
      <c r="GS185" s="253"/>
      <c r="GT185" s="253"/>
      <c r="GU185" s="253"/>
      <c r="GV185" s="253"/>
      <c r="GW185" s="253"/>
      <c r="GX185" s="253"/>
      <c r="GY185" s="253"/>
      <c r="GZ185" s="253"/>
      <c r="HA185" s="253"/>
      <c r="HB185" s="253"/>
      <c r="HC185" s="253"/>
      <c r="HD185" s="253"/>
      <c r="HE185" s="253"/>
      <c r="HF185" s="253"/>
      <c r="HG185" s="253"/>
      <c r="HH185" s="253"/>
      <c r="HI185" s="253"/>
      <c r="HJ185" s="253"/>
      <c r="HK185" s="253"/>
      <c r="HL185" s="253"/>
      <c r="HM185" s="253"/>
      <c r="HN185" s="253"/>
      <c r="HO185" s="253"/>
      <c r="HP185" s="253"/>
      <c r="HQ185" s="253"/>
      <c r="HR185" s="253"/>
      <c r="HS185" s="253"/>
      <c r="HT185" s="253"/>
      <c r="HU185" s="253"/>
      <c r="HV185" s="253"/>
      <c r="HW185" s="253"/>
      <c r="HX185" s="253"/>
      <c r="HY185" s="253"/>
      <c r="HZ185" s="253"/>
      <c r="IA185" s="253"/>
      <c r="IB185" s="253"/>
      <c r="IC185" s="253"/>
      <c r="ID185" s="253"/>
      <c r="IE185" s="253"/>
      <c r="IF185" s="253"/>
      <c r="IG185" s="253"/>
      <c r="IH185" s="253"/>
      <c r="II185" s="253"/>
      <c r="IJ185" s="253"/>
      <c r="IK185" s="253"/>
      <c r="IL185" s="253"/>
      <c r="IM185" s="253"/>
      <c r="IN185" s="253"/>
      <c r="IO185" s="253"/>
      <c r="IP185" s="253"/>
      <c r="IQ185" s="253"/>
      <c r="IR185" s="253"/>
      <c r="IS185" s="253"/>
      <c r="IT185" s="253"/>
      <c r="IU185" s="253"/>
      <c r="IV185" s="253"/>
      <c r="IW185" s="253"/>
      <c r="IX185" s="253"/>
      <c r="IY185" s="253"/>
      <c r="IZ185" s="253"/>
      <c r="JA185" s="253"/>
      <c r="JB185" s="253"/>
      <c r="JC185" s="253"/>
      <c r="JD185" s="253"/>
      <c r="JE185" s="253"/>
      <c r="JF185" s="253"/>
      <c r="JG185" s="253"/>
      <c r="JH185" s="253"/>
      <c r="JI185" s="253"/>
      <c r="JJ185" s="253"/>
      <c r="JK185" s="253"/>
      <c r="JL185" s="253"/>
      <c r="JM185" s="253"/>
      <c r="JN185" s="253"/>
      <c r="JO185" s="253"/>
      <c r="JP185" s="253"/>
      <c r="JQ185" s="253"/>
      <c r="JR185" s="253"/>
      <c r="JS185" s="253"/>
      <c r="JT185" s="253"/>
      <c r="JU185" s="253"/>
    </row>
    <row r="186" spans="1:281" s="252" customFormat="1" ht="15" customHeight="1" x14ac:dyDescent="0.25">
      <c r="A186" s="253"/>
      <c r="B186" s="253"/>
      <c r="C186" s="253"/>
      <c r="D186" s="253"/>
      <c r="E186" s="253"/>
      <c r="F186" s="253"/>
      <c r="G186" s="253"/>
      <c r="H186" s="253"/>
      <c r="I186" s="253"/>
      <c r="J186" s="253"/>
      <c r="K186" s="253"/>
      <c r="L186" s="253"/>
      <c r="M186" s="253"/>
      <c r="N186" s="253"/>
      <c r="O186" s="253"/>
      <c r="P186" s="253"/>
      <c r="Q186" s="253"/>
      <c r="R186" s="253"/>
      <c r="S186" s="253"/>
      <c r="T186" s="253"/>
      <c r="U186" s="253" t="s">
        <v>355</v>
      </c>
      <c r="V186" s="253"/>
      <c r="W186" s="253"/>
      <c r="X186" s="253"/>
      <c r="Y186" s="253"/>
      <c r="Z186" s="253"/>
      <c r="AA186" s="253"/>
      <c r="AB186" s="253"/>
      <c r="AC186" s="253" t="s">
        <v>320</v>
      </c>
      <c r="AD186" s="253"/>
      <c r="AE186" s="253"/>
      <c r="AF186" s="253"/>
      <c r="AG186" s="253"/>
      <c r="AH186" s="253"/>
      <c r="AI186" s="253"/>
      <c r="AJ186" s="253"/>
      <c r="AK186" s="253"/>
      <c r="AL186" s="253"/>
      <c r="AM186" s="253"/>
      <c r="AN186" s="253"/>
      <c r="AO186" s="253"/>
      <c r="AP186" s="256"/>
      <c r="AQ186" s="253"/>
      <c r="AR186" s="253"/>
      <c r="AS186" s="253"/>
      <c r="AT186" s="256"/>
      <c r="AU186" s="253"/>
      <c r="AV186" s="253"/>
      <c r="AW186" s="253"/>
      <c r="AX186" s="253"/>
      <c r="AY186" s="253"/>
      <c r="AZ186" s="253"/>
      <c r="BA186" s="253"/>
      <c r="BB186" s="253"/>
      <c r="BC186" s="253"/>
      <c r="BD186" s="253"/>
      <c r="BE186" s="253"/>
      <c r="BF186" s="253"/>
      <c r="BG186" s="253"/>
      <c r="BH186" s="253"/>
      <c r="BI186" s="253"/>
      <c r="BJ186" s="253"/>
      <c r="BK186" s="253"/>
      <c r="BL186" s="253"/>
      <c r="BM186" s="253"/>
      <c r="BN186" s="253"/>
      <c r="BO186" s="253"/>
      <c r="BP186" s="253"/>
      <c r="BQ186" s="253"/>
      <c r="BR186" s="253"/>
      <c r="BS186" s="253"/>
      <c r="BT186" s="253"/>
      <c r="BU186" s="253"/>
      <c r="BV186" s="253"/>
      <c r="BW186" s="253"/>
      <c r="BX186" s="253"/>
      <c r="BY186" s="253"/>
      <c r="BZ186" s="253"/>
      <c r="CA186" s="253"/>
      <c r="CB186" s="253"/>
      <c r="CC186" s="253"/>
      <c r="CD186" s="253"/>
      <c r="CE186" s="253"/>
      <c r="CF186" s="253"/>
      <c r="CG186" s="253"/>
      <c r="CH186" s="253"/>
      <c r="CI186" s="253"/>
      <c r="CJ186" s="253"/>
      <c r="CK186" s="253"/>
      <c r="CL186" s="253"/>
      <c r="CM186" s="253"/>
      <c r="CN186" s="253"/>
      <c r="CO186" s="253"/>
      <c r="CP186" s="253"/>
      <c r="CQ186" s="253"/>
      <c r="CR186" s="253"/>
      <c r="CS186" s="253"/>
      <c r="CT186" s="253"/>
      <c r="CU186" s="253"/>
      <c r="CV186" s="253"/>
      <c r="CW186" s="253"/>
      <c r="CX186" s="253"/>
      <c r="CY186" s="253"/>
      <c r="CZ186" s="253"/>
      <c r="DA186" s="253"/>
      <c r="DB186" s="253"/>
      <c r="DC186" s="253"/>
      <c r="DD186" s="253"/>
      <c r="DE186" s="253"/>
      <c r="DF186" s="253"/>
      <c r="DG186" s="253"/>
      <c r="DH186" s="253"/>
      <c r="DI186" s="253"/>
      <c r="DJ186" s="253"/>
      <c r="DK186" s="253"/>
      <c r="DL186" s="253"/>
      <c r="DM186" s="253"/>
      <c r="DN186" s="253"/>
      <c r="DO186" s="253"/>
      <c r="DP186" s="253"/>
      <c r="DQ186" s="253"/>
      <c r="DR186" s="253"/>
      <c r="DS186" s="253"/>
      <c r="DT186" s="253"/>
      <c r="DU186" s="253"/>
      <c r="DV186" s="253"/>
      <c r="DW186" s="253"/>
      <c r="DX186" s="253"/>
      <c r="DY186" s="253"/>
      <c r="DZ186" s="253"/>
      <c r="EA186" s="253"/>
      <c r="EB186" s="253"/>
      <c r="EC186" s="253"/>
      <c r="ED186" s="253"/>
      <c r="EE186" s="253"/>
      <c r="EF186" s="253"/>
      <c r="EG186" s="253"/>
      <c r="EH186" s="253"/>
      <c r="EI186" s="253"/>
      <c r="EJ186" s="253"/>
      <c r="EK186" s="253"/>
      <c r="EL186" s="253"/>
      <c r="EM186" s="253"/>
      <c r="EN186" s="253"/>
      <c r="EO186" s="253"/>
      <c r="EP186" s="253"/>
      <c r="EQ186" s="253"/>
      <c r="ER186" s="253"/>
      <c r="ES186" s="253"/>
      <c r="ET186" s="253"/>
      <c r="EU186" s="253"/>
      <c r="EV186" s="253"/>
      <c r="EW186" s="253"/>
      <c r="EX186" s="253"/>
      <c r="EY186" s="253"/>
      <c r="EZ186" s="253"/>
      <c r="FA186" s="253"/>
      <c r="FB186" s="253"/>
      <c r="FC186" s="253"/>
      <c r="FD186" s="253"/>
      <c r="FE186" s="253"/>
      <c r="FF186" s="253"/>
      <c r="FG186" s="253"/>
      <c r="FH186" s="253"/>
      <c r="FI186" s="253"/>
      <c r="FJ186" s="253"/>
      <c r="FK186" s="253"/>
      <c r="FL186" s="253"/>
      <c r="FM186" s="253"/>
      <c r="FN186" s="253"/>
      <c r="FO186" s="253"/>
      <c r="FP186" s="253"/>
      <c r="FQ186" s="253"/>
      <c r="FR186" s="253"/>
      <c r="FS186" s="253"/>
      <c r="FT186" s="253"/>
      <c r="FU186" s="253"/>
      <c r="FV186" s="253"/>
      <c r="FW186" s="253"/>
      <c r="FX186" s="253"/>
      <c r="FY186" s="253"/>
      <c r="FZ186" s="253"/>
      <c r="GA186" s="253"/>
      <c r="GB186" s="253"/>
      <c r="GC186" s="253"/>
      <c r="GD186" s="253"/>
      <c r="GE186" s="253"/>
      <c r="GF186" s="253"/>
      <c r="GG186" s="253"/>
      <c r="GH186" s="253"/>
      <c r="GI186" s="253"/>
      <c r="GJ186" s="253"/>
      <c r="GK186" s="253"/>
      <c r="GL186" s="253"/>
      <c r="GM186" s="253"/>
      <c r="GN186" s="253"/>
      <c r="GO186" s="253"/>
      <c r="GP186" s="253"/>
      <c r="GQ186" s="253"/>
      <c r="GR186" s="253"/>
      <c r="GS186" s="253"/>
      <c r="GT186" s="253"/>
      <c r="GU186" s="253"/>
      <c r="GV186" s="253"/>
      <c r="GW186" s="253"/>
      <c r="GX186" s="253"/>
      <c r="GY186" s="253"/>
      <c r="GZ186" s="253"/>
      <c r="HA186" s="253"/>
      <c r="HB186" s="253"/>
      <c r="HC186" s="253"/>
      <c r="HD186" s="253"/>
      <c r="HE186" s="253"/>
      <c r="HF186" s="253"/>
      <c r="HG186" s="253"/>
      <c r="HH186" s="253"/>
      <c r="HI186" s="253"/>
      <c r="HJ186" s="253"/>
      <c r="HK186" s="253"/>
      <c r="HL186" s="253"/>
      <c r="HM186" s="253"/>
      <c r="HN186" s="253"/>
      <c r="HO186" s="253"/>
      <c r="HP186" s="253"/>
      <c r="HQ186" s="253"/>
      <c r="HR186" s="253"/>
      <c r="HS186" s="253"/>
      <c r="HT186" s="253"/>
      <c r="HU186" s="253"/>
      <c r="HV186" s="253"/>
      <c r="HW186" s="253"/>
      <c r="HX186" s="253"/>
      <c r="HY186" s="253"/>
      <c r="HZ186" s="253"/>
      <c r="IA186" s="253"/>
      <c r="IB186" s="253"/>
      <c r="IC186" s="253"/>
      <c r="ID186" s="253"/>
      <c r="IE186" s="253"/>
      <c r="IF186" s="253"/>
      <c r="IG186" s="253"/>
      <c r="IH186" s="253"/>
      <c r="II186" s="253"/>
      <c r="IJ186" s="253"/>
      <c r="IK186" s="253"/>
      <c r="IL186" s="253"/>
      <c r="IM186" s="253"/>
      <c r="IN186" s="253"/>
      <c r="IO186" s="253"/>
      <c r="IP186" s="253"/>
      <c r="IQ186" s="253"/>
      <c r="IR186" s="253"/>
      <c r="IS186" s="253"/>
      <c r="IT186" s="253"/>
      <c r="IU186" s="253"/>
      <c r="IV186" s="253"/>
      <c r="IW186" s="253"/>
      <c r="IX186" s="253"/>
      <c r="IY186" s="253"/>
      <c r="IZ186" s="253"/>
      <c r="JA186" s="253"/>
      <c r="JB186" s="253"/>
      <c r="JC186" s="253"/>
      <c r="JD186" s="253"/>
      <c r="JE186" s="253"/>
      <c r="JF186" s="253"/>
      <c r="JG186" s="253"/>
      <c r="JH186" s="253"/>
      <c r="JI186" s="253"/>
      <c r="JJ186" s="253"/>
      <c r="JK186" s="253"/>
      <c r="JL186" s="253"/>
      <c r="JM186" s="253"/>
      <c r="JN186" s="253"/>
      <c r="JO186" s="253"/>
      <c r="JP186" s="253"/>
      <c r="JQ186" s="253"/>
      <c r="JR186" s="253"/>
      <c r="JS186" s="253"/>
      <c r="JT186" s="253"/>
      <c r="JU186" s="253"/>
    </row>
    <row r="187" spans="1:281" s="252" customFormat="1" ht="15" customHeight="1" x14ac:dyDescent="0.25">
      <c r="A187" s="253"/>
      <c r="B187" s="253"/>
      <c r="C187" s="253"/>
      <c r="D187" s="253"/>
      <c r="E187" s="253"/>
      <c r="F187" s="253"/>
      <c r="G187" s="253"/>
      <c r="H187" s="253"/>
      <c r="I187" s="253"/>
      <c r="J187" s="253"/>
      <c r="K187" s="253"/>
      <c r="L187" s="253"/>
      <c r="M187" s="253"/>
      <c r="N187" s="253"/>
      <c r="O187" s="253"/>
      <c r="P187" s="253"/>
      <c r="Q187" s="253"/>
      <c r="R187" s="253"/>
      <c r="S187" s="253"/>
      <c r="T187" s="253"/>
      <c r="U187" s="253" t="s">
        <v>356</v>
      </c>
      <c r="V187" s="253"/>
      <c r="W187" s="253"/>
      <c r="X187" s="253"/>
      <c r="Y187" s="253"/>
      <c r="Z187" s="253"/>
      <c r="AA187" s="253"/>
      <c r="AB187" s="253"/>
      <c r="AC187" s="253" t="s">
        <v>357</v>
      </c>
      <c r="AD187" s="253"/>
      <c r="AE187" s="253"/>
      <c r="AF187" s="253"/>
      <c r="AG187" s="253"/>
      <c r="AH187" s="253"/>
      <c r="AI187" s="253"/>
      <c r="AJ187" s="253"/>
      <c r="AK187" s="253"/>
      <c r="AL187" s="253"/>
      <c r="AM187" s="253"/>
      <c r="AN187" s="253"/>
      <c r="AO187" s="253"/>
      <c r="AP187" s="256"/>
      <c r="AQ187" s="253"/>
      <c r="AR187" s="253"/>
      <c r="AS187" s="253"/>
      <c r="AT187" s="256"/>
      <c r="AU187" s="253"/>
      <c r="AV187" s="253"/>
      <c r="AW187" s="253"/>
      <c r="AX187" s="253"/>
      <c r="AY187" s="253"/>
      <c r="AZ187" s="253"/>
      <c r="BA187" s="253"/>
      <c r="BB187" s="253"/>
      <c r="BC187" s="253"/>
      <c r="BD187" s="253"/>
      <c r="BE187" s="253"/>
      <c r="BF187" s="253"/>
      <c r="BG187" s="253"/>
      <c r="BH187" s="253"/>
      <c r="BI187" s="253"/>
      <c r="BJ187" s="253"/>
      <c r="BK187" s="253"/>
      <c r="BL187" s="253"/>
      <c r="BM187" s="253"/>
      <c r="BN187" s="253"/>
      <c r="BO187" s="253"/>
      <c r="BP187" s="253"/>
      <c r="BQ187" s="253"/>
      <c r="BR187" s="253"/>
      <c r="BS187" s="253"/>
      <c r="BT187" s="253"/>
      <c r="BU187" s="253"/>
      <c r="BV187" s="253"/>
      <c r="BW187" s="253"/>
      <c r="BX187" s="253"/>
      <c r="BY187" s="253"/>
      <c r="BZ187" s="253"/>
      <c r="CA187" s="253"/>
      <c r="CB187" s="253"/>
      <c r="CC187" s="253"/>
      <c r="CD187" s="253"/>
      <c r="CE187" s="253"/>
      <c r="CF187" s="253"/>
      <c r="CG187" s="253"/>
      <c r="CH187" s="253"/>
      <c r="CI187" s="253"/>
      <c r="CJ187" s="253"/>
      <c r="CK187" s="253"/>
      <c r="CL187" s="253"/>
      <c r="CM187" s="253"/>
      <c r="CN187" s="253"/>
      <c r="CO187" s="253"/>
      <c r="CP187" s="253"/>
      <c r="CQ187" s="253"/>
      <c r="CR187" s="253"/>
      <c r="CS187" s="253"/>
      <c r="CT187" s="253"/>
      <c r="CU187" s="253"/>
      <c r="CV187" s="253"/>
      <c r="CW187" s="253"/>
      <c r="CX187" s="253"/>
      <c r="CY187" s="253"/>
      <c r="CZ187" s="253"/>
      <c r="DA187" s="253"/>
      <c r="DB187" s="253"/>
      <c r="DC187" s="253"/>
      <c r="DD187" s="253"/>
      <c r="DE187" s="253"/>
      <c r="DF187" s="253"/>
      <c r="DG187" s="253"/>
      <c r="DH187" s="253"/>
      <c r="DI187" s="253"/>
      <c r="DJ187" s="253"/>
      <c r="DK187" s="253"/>
      <c r="DL187" s="253"/>
      <c r="DM187" s="253"/>
      <c r="DN187" s="253"/>
      <c r="DO187" s="253"/>
      <c r="DP187" s="253"/>
      <c r="DQ187" s="253"/>
      <c r="DR187" s="253"/>
      <c r="DS187" s="253"/>
      <c r="DT187" s="253"/>
      <c r="DU187" s="253"/>
      <c r="DV187" s="253"/>
      <c r="DW187" s="253"/>
      <c r="DX187" s="253"/>
      <c r="DY187" s="253"/>
      <c r="DZ187" s="253"/>
      <c r="EA187" s="253"/>
      <c r="EB187" s="253"/>
      <c r="EC187" s="253"/>
      <c r="ED187" s="253"/>
      <c r="EE187" s="253"/>
      <c r="EF187" s="253"/>
      <c r="EG187" s="253"/>
      <c r="EH187" s="253"/>
      <c r="EI187" s="253"/>
      <c r="EJ187" s="253"/>
      <c r="EK187" s="253"/>
      <c r="EL187" s="253"/>
      <c r="EM187" s="253"/>
      <c r="EN187" s="253"/>
      <c r="EO187" s="253"/>
      <c r="EP187" s="253"/>
      <c r="EQ187" s="253"/>
      <c r="ER187" s="253"/>
      <c r="ES187" s="253"/>
      <c r="ET187" s="253"/>
      <c r="EU187" s="253"/>
      <c r="EV187" s="253"/>
      <c r="EW187" s="253"/>
      <c r="EX187" s="253"/>
      <c r="EY187" s="253"/>
      <c r="EZ187" s="253"/>
      <c r="FA187" s="253"/>
      <c r="FB187" s="253"/>
      <c r="FC187" s="253"/>
      <c r="FD187" s="253"/>
      <c r="FE187" s="253"/>
      <c r="FF187" s="253"/>
      <c r="FG187" s="253"/>
      <c r="FH187" s="253"/>
      <c r="FI187" s="253"/>
      <c r="FJ187" s="253"/>
      <c r="FK187" s="253"/>
      <c r="FL187" s="253"/>
      <c r="FM187" s="253"/>
      <c r="FN187" s="253"/>
      <c r="FO187" s="253"/>
      <c r="FP187" s="253"/>
      <c r="FQ187" s="253"/>
      <c r="FR187" s="253"/>
      <c r="FS187" s="253"/>
      <c r="FT187" s="253"/>
      <c r="FU187" s="253"/>
      <c r="FV187" s="253"/>
      <c r="FW187" s="253"/>
      <c r="FX187" s="253"/>
      <c r="FY187" s="253"/>
      <c r="FZ187" s="253"/>
      <c r="GA187" s="253"/>
      <c r="GB187" s="253"/>
      <c r="GC187" s="253"/>
      <c r="GD187" s="253"/>
      <c r="GE187" s="253"/>
      <c r="GF187" s="253"/>
      <c r="GG187" s="253"/>
      <c r="GH187" s="253"/>
      <c r="GI187" s="253"/>
      <c r="GJ187" s="253"/>
      <c r="GK187" s="253"/>
      <c r="GL187" s="253"/>
      <c r="GM187" s="253"/>
      <c r="GN187" s="253"/>
      <c r="GO187" s="253"/>
      <c r="GP187" s="253"/>
      <c r="GQ187" s="253"/>
      <c r="GR187" s="253"/>
      <c r="GS187" s="253"/>
      <c r="GT187" s="253"/>
      <c r="GU187" s="253"/>
      <c r="GV187" s="253"/>
      <c r="GW187" s="253"/>
      <c r="GX187" s="253"/>
      <c r="GY187" s="253"/>
      <c r="GZ187" s="253"/>
      <c r="HA187" s="253"/>
      <c r="HB187" s="253"/>
      <c r="HC187" s="253"/>
      <c r="HD187" s="253"/>
      <c r="HE187" s="253"/>
      <c r="HF187" s="253"/>
      <c r="HG187" s="253"/>
      <c r="HH187" s="253"/>
      <c r="HI187" s="253"/>
      <c r="HJ187" s="253"/>
      <c r="HK187" s="253"/>
      <c r="HL187" s="253"/>
      <c r="HM187" s="253"/>
      <c r="HN187" s="253"/>
      <c r="HO187" s="253"/>
      <c r="HP187" s="253"/>
      <c r="HQ187" s="253"/>
      <c r="HR187" s="253"/>
      <c r="HS187" s="253"/>
      <c r="HT187" s="253"/>
      <c r="HU187" s="253"/>
      <c r="HV187" s="253"/>
      <c r="HW187" s="253"/>
      <c r="HX187" s="253"/>
      <c r="HY187" s="253"/>
      <c r="HZ187" s="253"/>
      <c r="IA187" s="253"/>
      <c r="IB187" s="253"/>
      <c r="IC187" s="253"/>
      <c r="ID187" s="253"/>
      <c r="IE187" s="253"/>
      <c r="IF187" s="253"/>
      <c r="IG187" s="253"/>
      <c r="IH187" s="253"/>
      <c r="II187" s="253"/>
      <c r="IJ187" s="253"/>
      <c r="IK187" s="253"/>
      <c r="IL187" s="253"/>
      <c r="IM187" s="253"/>
      <c r="IN187" s="253"/>
      <c r="IO187" s="253"/>
      <c r="IP187" s="253"/>
      <c r="IQ187" s="253"/>
      <c r="IR187" s="253"/>
      <c r="IS187" s="253"/>
      <c r="IT187" s="253"/>
      <c r="IU187" s="253"/>
      <c r="IV187" s="253"/>
      <c r="IW187" s="253"/>
      <c r="IX187" s="253"/>
      <c r="IY187" s="253"/>
      <c r="IZ187" s="253"/>
      <c r="JA187" s="253"/>
      <c r="JB187" s="253"/>
      <c r="JC187" s="253"/>
      <c r="JD187" s="253"/>
      <c r="JE187" s="253"/>
      <c r="JF187" s="253"/>
      <c r="JG187" s="253"/>
      <c r="JH187" s="253"/>
      <c r="JI187" s="253"/>
      <c r="JJ187" s="253"/>
      <c r="JK187" s="253"/>
      <c r="JL187" s="253"/>
      <c r="JM187" s="253"/>
      <c r="JN187" s="253"/>
      <c r="JO187" s="253"/>
      <c r="JP187" s="253"/>
      <c r="JQ187" s="253"/>
      <c r="JR187" s="253"/>
      <c r="JS187" s="253"/>
      <c r="JT187" s="253"/>
      <c r="JU187" s="253"/>
    </row>
    <row r="188" spans="1:281" s="252" customFormat="1" ht="15" customHeight="1" x14ac:dyDescent="0.25">
      <c r="A188" s="253"/>
      <c r="B188" s="253"/>
      <c r="C188" s="253"/>
      <c r="D188" s="253"/>
      <c r="E188" s="253"/>
      <c r="F188" s="253"/>
      <c r="G188" s="253"/>
      <c r="H188" s="253"/>
      <c r="I188" s="253"/>
      <c r="J188" s="253"/>
      <c r="K188" s="253"/>
      <c r="L188" s="253"/>
      <c r="M188" s="253"/>
      <c r="N188" s="253"/>
      <c r="O188" s="253"/>
      <c r="P188" s="253"/>
      <c r="Q188" s="253"/>
      <c r="R188" s="253"/>
      <c r="S188" s="253"/>
      <c r="T188" s="253"/>
      <c r="U188" s="253" t="s">
        <v>358</v>
      </c>
      <c r="V188" s="253"/>
      <c r="W188" s="253"/>
      <c r="X188" s="253"/>
      <c r="Y188" s="253"/>
      <c r="Z188" s="253"/>
      <c r="AA188" s="253"/>
      <c r="AB188" s="253"/>
      <c r="AC188" s="253" t="s">
        <v>320</v>
      </c>
      <c r="AD188" s="253"/>
      <c r="AE188" s="253"/>
      <c r="AF188" s="253"/>
      <c r="AG188" s="253"/>
      <c r="AH188" s="253"/>
      <c r="AI188" s="253"/>
      <c r="AJ188" s="253"/>
      <c r="AK188" s="253"/>
      <c r="AL188" s="253"/>
      <c r="AM188" s="253"/>
      <c r="AN188" s="253"/>
      <c r="AO188" s="253"/>
      <c r="AP188" s="256"/>
      <c r="AQ188" s="253"/>
      <c r="AR188" s="253"/>
      <c r="AS188" s="253"/>
      <c r="AT188" s="256"/>
      <c r="AU188" s="253"/>
      <c r="AV188" s="253"/>
      <c r="AW188" s="253"/>
      <c r="AX188" s="253"/>
      <c r="AY188" s="253"/>
      <c r="AZ188" s="253"/>
      <c r="BA188" s="253"/>
      <c r="BB188" s="253"/>
      <c r="BC188" s="253"/>
      <c r="BD188" s="253"/>
      <c r="BE188" s="253"/>
      <c r="BF188" s="253"/>
      <c r="BG188" s="253"/>
      <c r="BH188" s="253"/>
      <c r="BI188" s="253"/>
      <c r="BJ188" s="253"/>
      <c r="BK188" s="253"/>
      <c r="BL188" s="253"/>
      <c r="BM188" s="253"/>
      <c r="BN188" s="253"/>
      <c r="BO188" s="253"/>
      <c r="BP188" s="253"/>
      <c r="BQ188" s="253"/>
      <c r="BR188" s="253"/>
      <c r="BS188" s="253"/>
      <c r="BT188" s="253"/>
      <c r="BU188" s="253"/>
      <c r="BV188" s="253"/>
      <c r="BW188" s="253"/>
      <c r="BX188" s="253"/>
      <c r="BY188" s="253"/>
      <c r="BZ188" s="253"/>
      <c r="CA188" s="253"/>
      <c r="CB188" s="253"/>
      <c r="CC188" s="253"/>
      <c r="CD188" s="253"/>
      <c r="CE188" s="253"/>
      <c r="CF188" s="253"/>
      <c r="CG188" s="253"/>
      <c r="CH188" s="253"/>
      <c r="CI188" s="253"/>
      <c r="CJ188" s="253"/>
      <c r="CK188" s="253"/>
      <c r="CL188" s="253"/>
      <c r="CM188" s="253"/>
      <c r="CN188" s="253"/>
      <c r="CO188" s="253"/>
      <c r="CP188" s="253"/>
      <c r="CQ188" s="253"/>
      <c r="CR188" s="253"/>
      <c r="CS188" s="253"/>
      <c r="CT188" s="253"/>
      <c r="CU188" s="253"/>
      <c r="CV188" s="253"/>
      <c r="CW188" s="253"/>
      <c r="CX188" s="253"/>
      <c r="CY188" s="253"/>
      <c r="CZ188" s="253"/>
      <c r="DA188" s="253"/>
      <c r="DB188" s="253"/>
      <c r="DC188" s="253"/>
      <c r="DD188" s="253"/>
      <c r="DE188" s="253"/>
      <c r="DF188" s="253"/>
      <c r="DG188" s="253"/>
      <c r="DH188" s="253"/>
      <c r="DI188" s="253"/>
      <c r="DJ188" s="253"/>
      <c r="DK188" s="253"/>
      <c r="DL188" s="253"/>
      <c r="DM188" s="253"/>
      <c r="DN188" s="253"/>
      <c r="DO188" s="253"/>
      <c r="DP188" s="253"/>
      <c r="DQ188" s="253"/>
      <c r="DR188" s="253"/>
      <c r="DS188" s="253"/>
      <c r="DT188" s="253"/>
      <c r="DU188" s="253"/>
      <c r="DV188" s="253"/>
      <c r="DW188" s="253"/>
      <c r="DX188" s="253"/>
      <c r="DY188" s="253"/>
      <c r="DZ188" s="253"/>
      <c r="EA188" s="253"/>
      <c r="EB188" s="253"/>
      <c r="EC188" s="253"/>
      <c r="ED188" s="253"/>
      <c r="EE188" s="253"/>
      <c r="EF188" s="253"/>
      <c r="EG188" s="253"/>
      <c r="EH188" s="253"/>
      <c r="EI188" s="253"/>
      <c r="EJ188" s="253"/>
      <c r="EK188" s="253"/>
      <c r="EL188" s="253"/>
      <c r="EM188" s="253"/>
      <c r="EN188" s="253"/>
      <c r="EO188" s="253"/>
      <c r="EP188" s="253"/>
      <c r="EQ188" s="253"/>
      <c r="ER188" s="253"/>
      <c r="ES188" s="253"/>
      <c r="ET188" s="253"/>
      <c r="EU188" s="253"/>
      <c r="EV188" s="253"/>
      <c r="EW188" s="253"/>
      <c r="EX188" s="253"/>
      <c r="EY188" s="253"/>
      <c r="EZ188" s="253"/>
      <c r="FA188" s="253"/>
      <c r="FB188" s="253"/>
      <c r="FC188" s="253"/>
      <c r="FD188" s="253"/>
      <c r="FE188" s="253"/>
      <c r="FF188" s="253"/>
      <c r="FG188" s="253"/>
      <c r="FH188" s="253"/>
      <c r="FI188" s="253"/>
      <c r="FJ188" s="253"/>
      <c r="FK188" s="253"/>
      <c r="FL188" s="253"/>
      <c r="FM188" s="253"/>
      <c r="FN188" s="253"/>
      <c r="FO188" s="253"/>
      <c r="FP188" s="253"/>
      <c r="FQ188" s="253"/>
      <c r="FR188" s="253"/>
      <c r="FS188" s="253"/>
      <c r="FT188" s="253"/>
      <c r="FU188" s="253"/>
      <c r="FV188" s="253"/>
      <c r="FW188" s="253"/>
      <c r="FX188" s="253"/>
      <c r="FY188" s="253"/>
      <c r="FZ188" s="253"/>
      <c r="GA188" s="253"/>
      <c r="GB188" s="253"/>
      <c r="GC188" s="253"/>
      <c r="GD188" s="253"/>
      <c r="GE188" s="253"/>
      <c r="GF188" s="253"/>
      <c r="GG188" s="253"/>
      <c r="GH188" s="253"/>
      <c r="GI188" s="253"/>
      <c r="GJ188" s="253"/>
      <c r="GK188" s="253"/>
      <c r="GL188" s="253"/>
      <c r="GM188" s="253"/>
      <c r="GN188" s="253"/>
      <c r="GO188" s="253"/>
      <c r="GP188" s="253"/>
      <c r="GQ188" s="253"/>
      <c r="GR188" s="253"/>
      <c r="GS188" s="253"/>
      <c r="GT188" s="253"/>
      <c r="GU188" s="253"/>
      <c r="GV188" s="253"/>
      <c r="GW188" s="253"/>
      <c r="GX188" s="253"/>
      <c r="GY188" s="253"/>
      <c r="GZ188" s="253"/>
      <c r="HA188" s="253"/>
      <c r="HB188" s="253"/>
      <c r="HC188" s="253"/>
      <c r="HD188" s="253"/>
      <c r="HE188" s="253"/>
      <c r="HF188" s="253"/>
      <c r="HG188" s="253"/>
      <c r="HH188" s="253"/>
      <c r="HI188" s="253"/>
      <c r="HJ188" s="253"/>
      <c r="HK188" s="253"/>
      <c r="HL188" s="253"/>
      <c r="HM188" s="253"/>
      <c r="HN188" s="253"/>
      <c r="HO188" s="253"/>
      <c r="HP188" s="253"/>
      <c r="HQ188" s="253"/>
      <c r="HR188" s="253"/>
      <c r="HS188" s="253"/>
      <c r="HT188" s="253"/>
      <c r="HU188" s="253"/>
      <c r="HV188" s="253"/>
      <c r="HW188" s="253"/>
      <c r="HX188" s="253"/>
      <c r="HY188" s="253"/>
      <c r="HZ188" s="253"/>
      <c r="IA188" s="253"/>
      <c r="IB188" s="253"/>
      <c r="IC188" s="253"/>
      <c r="ID188" s="253"/>
      <c r="IE188" s="253"/>
      <c r="IF188" s="253"/>
      <c r="IG188" s="253"/>
      <c r="IH188" s="253"/>
      <c r="II188" s="253"/>
      <c r="IJ188" s="253"/>
      <c r="IK188" s="253"/>
      <c r="IL188" s="253"/>
      <c r="IM188" s="253"/>
      <c r="IN188" s="253"/>
      <c r="IO188" s="253"/>
      <c r="IP188" s="253"/>
      <c r="IQ188" s="253"/>
      <c r="IR188" s="253"/>
      <c r="IS188" s="253"/>
      <c r="IT188" s="253"/>
      <c r="IU188" s="253"/>
      <c r="IV188" s="253"/>
      <c r="IW188" s="253"/>
      <c r="IX188" s="253"/>
      <c r="IY188" s="253"/>
      <c r="IZ188" s="253"/>
      <c r="JA188" s="253"/>
      <c r="JB188" s="253"/>
      <c r="JC188" s="253"/>
      <c r="JD188" s="253"/>
      <c r="JE188" s="253"/>
      <c r="JF188" s="253"/>
      <c r="JG188" s="253"/>
      <c r="JH188" s="253"/>
      <c r="JI188" s="253"/>
      <c r="JJ188" s="253"/>
      <c r="JK188" s="253"/>
      <c r="JL188" s="253"/>
      <c r="JM188" s="253"/>
      <c r="JN188" s="253"/>
      <c r="JO188" s="253"/>
      <c r="JP188" s="253"/>
      <c r="JQ188" s="253"/>
      <c r="JR188" s="253"/>
      <c r="JS188" s="253"/>
      <c r="JT188" s="253"/>
      <c r="JU188" s="253"/>
    </row>
    <row r="189" spans="1:281" s="252" customFormat="1" ht="15" customHeight="1" x14ac:dyDescent="0.25">
      <c r="A189" s="253"/>
      <c r="B189" s="253"/>
      <c r="C189" s="253"/>
      <c r="D189" s="253"/>
      <c r="E189" s="253"/>
      <c r="F189" s="253"/>
      <c r="G189" s="253"/>
      <c r="H189" s="253"/>
      <c r="I189" s="253"/>
      <c r="J189" s="253"/>
      <c r="K189" s="253"/>
      <c r="L189" s="253"/>
      <c r="M189" s="253"/>
      <c r="N189" s="253"/>
      <c r="O189" s="253"/>
      <c r="P189" s="253"/>
      <c r="Q189" s="253"/>
      <c r="R189" s="253"/>
      <c r="S189" s="253"/>
      <c r="T189" s="253"/>
      <c r="U189" s="253" t="s">
        <v>359</v>
      </c>
      <c r="V189" s="253"/>
      <c r="W189" s="253"/>
      <c r="X189" s="253"/>
      <c r="Y189" s="253"/>
      <c r="Z189" s="253"/>
      <c r="AA189" s="253"/>
      <c r="AB189" s="253"/>
      <c r="AC189" s="253" t="s">
        <v>329</v>
      </c>
      <c r="AD189" s="253"/>
      <c r="AE189" s="253"/>
      <c r="AF189" s="253"/>
      <c r="AG189" s="253"/>
      <c r="AH189" s="253"/>
      <c r="AI189" s="253"/>
      <c r="AJ189" s="253"/>
      <c r="AK189" s="253"/>
      <c r="AL189" s="253"/>
      <c r="AM189" s="253"/>
      <c r="AN189" s="253"/>
      <c r="AO189" s="253"/>
      <c r="AP189" s="256"/>
      <c r="AQ189" s="253"/>
      <c r="AR189" s="253"/>
      <c r="AS189" s="253"/>
      <c r="AT189" s="256"/>
      <c r="AU189" s="253"/>
      <c r="AV189" s="253"/>
      <c r="AW189" s="253"/>
      <c r="AX189" s="253"/>
      <c r="AY189" s="253"/>
      <c r="AZ189" s="253"/>
      <c r="BA189" s="253"/>
      <c r="BB189" s="253"/>
      <c r="BC189" s="253"/>
      <c r="BD189" s="253"/>
      <c r="BE189" s="253"/>
      <c r="BF189" s="253"/>
      <c r="BG189" s="253"/>
      <c r="BH189" s="253"/>
      <c r="BI189" s="253"/>
      <c r="BJ189" s="253"/>
      <c r="BK189" s="253"/>
      <c r="BL189" s="253"/>
      <c r="BM189" s="253"/>
      <c r="BN189" s="253"/>
      <c r="BO189" s="253"/>
      <c r="BP189" s="253"/>
      <c r="BQ189" s="253"/>
      <c r="BR189" s="253"/>
      <c r="BS189" s="253"/>
      <c r="BT189" s="253"/>
      <c r="BU189" s="253"/>
      <c r="BV189" s="253"/>
      <c r="BW189" s="253"/>
      <c r="BX189" s="253"/>
      <c r="BY189" s="253"/>
      <c r="BZ189" s="253"/>
      <c r="CA189" s="253"/>
      <c r="CB189" s="253"/>
      <c r="CC189" s="253"/>
      <c r="CD189" s="253"/>
      <c r="CE189" s="253"/>
      <c r="CF189" s="253"/>
      <c r="CG189" s="253"/>
      <c r="CH189" s="253"/>
      <c r="CI189" s="253"/>
      <c r="CJ189" s="253"/>
      <c r="CK189" s="253"/>
      <c r="CL189" s="253"/>
      <c r="CM189" s="253"/>
      <c r="CN189" s="253"/>
      <c r="CO189" s="253"/>
      <c r="CP189" s="253"/>
      <c r="CQ189" s="253"/>
      <c r="CR189" s="253"/>
      <c r="CS189" s="253"/>
      <c r="CT189" s="253"/>
      <c r="CU189" s="253"/>
      <c r="CV189" s="253"/>
      <c r="CW189" s="253"/>
      <c r="CX189" s="253"/>
      <c r="CY189" s="253"/>
      <c r="CZ189" s="253"/>
      <c r="DA189" s="253"/>
      <c r="DB189" s="253"/>
      <c r="DC189" s="253"/>
      <c r="DD189" s="253"/>
      <c r="DE189" s="253"/>
      <c r="DF189" s="253"/>
      <c r="DG189" s="253"/>
      <c r="DH189" s="253"/>
      <c r="DI189" s="253"/>
      <c r="DJ189" s="253"/>
      <c r="DK189" s="253"/>
      <c r="DL189" s="253"/>
      <c r="DM189" s="253"/>
      <c r="DN189" s="253"/>
      <c r="DO189" s="253"/>
      <c r="DP189" s="253"/>
      <c r="DQ189" s="253"/>
      <c r="DR189" s="253"/>
      <c r="DS189" s="253"/>
      <c r="DT189" s="253"/>
      <c r="DU189" s="253"/>
      <c r="DV189" s="253"/>
      <c r="DW189" s="253"/>
      <c r="DX189" s="253"/>
      <c r="DY189" s="253"/>
      <c r="DZ189" s="253"/>
      <c r="EA189" s="253"/>
      <c r="EB189" s="253"/>
      <c r="EC189" s="253"/>
      <c r="ED189" s="253"/>
      <c r="EE189" s="253"/>
      <c r="EF189" s="253"/>
      <c r="EG189" s="253"/>
      <c r="EH189" s="253"/>
      <c r="EI189" s="253"/>
      <c r="EJ189" s="253"/>
      <c r="EK189" s="253"/>
      <c r="EL189" s="253"/>
      <c r="EM189" s="253"/>
      <c r="EN189" s="253"/>
      <c r="EO189" s="253"/>
      <c r="EP189" s="253"/>
      <c r="EQ189" s="253"/>
      <c r="ER189" s="253"/>
      <c r="ES189" s="253"/>
      <c r="ET189" s="253"/>
      <c r="EU189" s="253"/>
      <c r="EV189" s="253"/>
      <c r="EW189" s="253"/>
      <c r="EX189" s="253"/>
      <c r="EY189" s="253"/>
      <c r="EZ189" s="253"/>
      <c r="FA189" s="253"/>
      <c r="FB189" s="253"/>
      <c r="FC189" s="253"/>
      <c r="FD189" s="253"/>
      <c r="FE189" s="253"/>
      <c r="FF189" s="253"/>
      <c r="FG189" s="253"/>
      <c r="FH189" s="253"/>
      <c r="FI189" s="253"/>
      <c r="FJ189" s="253"/>
      <c r="FK189" s="253"/>
      <c r="FL189" s="253"/>
      <c r="FM189" s="253"/>
      <c r="FN189" s="253"/>
      <c r="FO189" s="253"/>
      <c r="FP189" s="253"/>
      <c r="FQ189" s="253"/>
      <c r="FR189" s="253"/>
      <c r="FS189" s="253"/>
      <c r="FT189" s="253"/>
      <c r="FU189" s="253"/>
      <c r="FV189" s="253"/>
      <c r="FW189" s="253"/>
      <c r="FX189" s="253"/>
      <c r="FY189" s="253"/>
      <c r="FZ189" s="253"/>
      <c r="GA189" s="253"/>
      <c r="GB189" s="253"/>
      <c r="GC189" s="253"/>
      <c r="GD189" s="253"/>
      <c r="GE189" s="253"/>
      <c r="GF189" s="253"/>
      <c r="GG189" s="253"/>
      <c r="GH189" s="253"/>
      <c r="GI189" s="253"/>
      <c r="GJ189" s="253"/>
      <c r="GK189" s="253"/>
      <c r="GL189" s="253"/>
      <c r="GM189" s="253"/>
      <c r="GN189" s="253"/>
      <c r="GO189" s="253"/>
      <c r="GP189" s="253"/>
      <c r="GQ189" s="253"/>
      <c r="GR189" s="253"/>
      <c r="GS189" s="253"/>
      <c r="GT189" s="253"/>
      <c r="GU189" s="253"/>
      <c r="GV189" s="253"/>
      <c r="GW189" s="253"/>
      <c r="GX189" s="253"/>
      <c r="GY189" s="253"/>
      <c r="GZ189" s="253"/>
      <c r="HA189" s="253"/>
      <c r="HB189" s="253"/>
      <c r="HC189" s="253"/>
      <c r="HD189" s="253"/>
      <c r="HE189" s="253"/>
      <c r="HF189" s="253"/>
      <c r="HG189" s="253"/>
      <c r="HH189" s="253"/>
      <c r="HI189" s="253"/>
      <c r="HJ189" s="253"/>
      <c r="HK189" s="253"/>
      <c r="HL189" s="253"/>
      <c r="HM189" s="253"/>
      <c r="HN189" s="253"/>
      <c r="HO189" s="253"/>
      <c r="HP189" s="253"/>
      <c r="HQ189" s="253"/>
      <c r="HR189" s="253"/>
      <c r="HS189" s="253"/>
      <c r="HT189" s="253"/>
      <c r="HU189" s="253"/>
      <c r="HV189" s="253"/>
      <c r="HW189" s="253"/>
      <c r="HX189" s="253"/>
      <c r="HY189" s="253"/>
      <c r="HZ189" s="253"/>
      <c r="IA189" s="253"/>
      <c r="IB189" s="253"/>
      <c r="IC189" s="253"/>
      <c r="ID189" s="253"/>
      <c r="IE189" s="253"/>
      <c r="IF189" s="253"/>
      <c r="IG189" s="253"/>
      <c r="IH189" s="253"/>
      <c r="II189" s="253"/>
      <c r="IJ189" s="253"/>
      <c r="IK189" s="253"/>
      <c r="IL189" s="253"/>
      <c r="IM189" s="253"/>
      <c r="IN189" s="253"/>
      <c r="IO189" s="253"/>
      <c r="IP189" s="253"/>
      <c r="IQ189" s="253"/>
      <c r="IR189" s="253"/>
      <c r="IS189" s="253"/>
      <c r="IT189" s="253"/>
      <c r="IU189" s="253"/>
      <c r="IV189" s="253"/>
      <c r="IW189" s="253"/>
      <c r="IX189" s="253"/>
      <c r="IY189" s="253"/>
      <c r="IZ189" s="253"/>
      <c r="JA189" s="253"/>
      <c r="JB189" s="253"/>
      <c r="JC189" s="253"/>
      <c r="JD189" s="253"/>
      <c r="JE189" s="253"/>
      <c r="JF189" s="253"/>
      <c r="JG189" s="253"/>
      <c r="JH189" s="253"/>
      <c r="JI189" s="253"/>
      <c r="JJ189" s="253"/>
      <c r="JK189" s="253"/>
      <c r="JL189" s="253"/>
      <c r="JM189" s="253"/>
      <c r="JN189" s="253"/>
      <c r="JO189" s="253"/>
      <c r="JP189" s="253"/>
      <c r="JQ189" s="253"/>
      <c r="JR189" s="253"/>
      <c r="JS189" s="253"/>
      <c r="JT189" s="253"/>
      <c r="JU189" s="253"/>
    </row>
    <row r="190" spans="1:281" s="252" customFormat="1" ht="15" customHeight="1" x14ac:dyDescent="0.25">
      <c r="A190" s="253"/>
      <c r="B190" s="253"/>
      <c r="C190" s="253"/>
      <c r="D190" s="253"/>
      <c r="E190" s="253"/>
      <c r="F190" s="253"/>
      <c r="G190" s="253"/>
      <c r="H190" s="253"/>
      <c r="I190" s="253"/>
      <c r="J190" s="253"/>
      <c r="K190" s="253"/>
      <c r="L190" s="253"/>
      <c r="M190" s="253"/>
      <c r="N190" s="253"/>
      <c r="O190" s="253"/>
      <c r="P190" s="253"/>
      <c r="Q190" s="253"/>
      <c r="R190" s="253"/>
      <c r="S190" s="253"/>
      <c r="T190" s="253"/>
      <c r="U190" s="253" t="s">
        <v>360</v>
      </c>
      <c r="V190" s="253"/>
      <c r="W190" s="253"/>
      <c r="X190" s="253"/>
      <c r="Y190" s="253"/>
      <c r="Z190" s="253"/>
      <c r="AA190" s="253"/>
      <c r="AB190" s="253"/>
      <c r="AC190" s="253" t="s">
        <v>316</v>
      </c>
      <c r="AD190" s="253"/>
      <c r="AE190" s="253"/>
      <c r="AF190" s="253"/>
      <c r="AG190" s="253"/>
      <c r="AH190" s="253"/>
      <c r="AI190" s="253"/>
      <c r="AJ190" s="253"/>
      <c r="AK190" s="253"/>
      <c r="AL190" s="253"/>
      <c r="AM190" s="253"/>
      <c r="AN190" s="253"/>
      <c r="AO190" s="253"/>
      <c r="AP190" s="256"/>
      <c r="AQ190" s="253"/>
      <c r="AR190" s="253"/>
      <c r="AS190" s="253"/>
      <c r="AT190" s="256"/>
      <c r="AU190" s="253"/>
      <c r="AV190" s="253"/>
      <c r="AW190" s="253"/>
      <c r="AX190" s="253"/>
      <c r="AY190" s="253"/>
      <c r="AZ190" s="253"/>
      <c r="BA190" s="253"/>
      <c r="BB190" s="253"/>
      <c r="BC190" s="253"/>
      <c r="BD190" s="253"/>
      <c r="BE190" s="253"/>
      <c r="BF190" s="253"/>
      <c r="BG190" s="253"/>
      <c r="BH190" s="253"/>
      <c r="BI190" s="253"/>
      <c r="BJ190" s="253"/>
      <c r="BK190" s="253"/>
      <c r="BL190" s="253"/>
      <c r="BM190" s="253"/>
      <c r="BN190" s="253"/>
      <c r="BO190" s="253"/>
      <c r="BP190" s="253"/>
      <c r="BQ190" s="253"/>
      <c r="BR190" s="253"/>
      <c r="BS190" s="253"/>
      <c r="BT190" s="253"/>
      <c r="BU190" s="253"/>
      <c r="BV190" s="253"/>
      <c r="BW190" s="253"/>
      <c r="BX190" s="253"/>
      <c r="BY190" s="253"/>
      <c r="BZ190" s="253"/>
      <c r="CA190" s="253"/>
      <c r="CB190" s="253"/>
      <c r="CC190" s="253"/>
      <c r="CD190" s="253"/>
      <c r="CE190" s="253"/>
      <c r="CF190" s="253"/>
      <c r="CG190" s="253"/>
      <c r="CH190" s="253"/>
      <c r="CI190" s="253"/>
      <c r="CJ190" s="253"/>
      <c r="CK190" s="253"/>
      <c r="CL190" s="253"/>
      <c r="CM190" s="253"/>
      <c r="CN190" s="253"/>
      <c r="CO190" s="253"/>
      <c r="CP190" s="253"/>
      <c r="CQ190" s="253"/>
      <c r="CR190" s="253"/>
      <c r="CS190" s="253"/>
      <c r="CT190" s="253"/>
      <c r="CU190" s="253"/>
      <c r="CV190" s="253"/>
      <c r="CW190" s="253"/>
      <c r="CX190" s="253"/>
      <c r="CY190" s="253"/>
      <c r="CZ190" s="253"/>
      <c r="DA190" s="253"/>
      <c r="DB190" s="253"/>
      <c r="DC190" s="253"/>
      <c r="DD190" s="253"/>
      <c r="DE190" s="253"/>
      <c r="DF190" s="253"/>
      <c r="DG190" s="253"/>
      <c r="DH190" s="253"/>
      <c r="DI190" s="253"/>
      <c r="DJ190" s="253"/>
      <c r="DK190" s="253"/>
      <c r="DL190" s="253"/>
      <c r="DM190" s="253"/>
      <c r="DN190" s="253"/>
      <c r="DO190" s="253"/>
      <c r="DP190" s="253"/>
      <c r="DQ190" s="253"/>
      <c r="DR190" s="253"/>
      <c r="DS190" s="253"/>
      <c r="DT190" s="253"/>
      <c r="DU190" s="253"/>
      <c r="DV190" s="253"/>
      <c r="DW190" s="253"/>
      <c r="DX190" s="253"/>
      <c r="DY190" s="253"/>
      <c r="DZ190" s="253"/>
      <c r="EA190" s="253"/>
      <c r="EB190" s="253"/>
      <c r="EC190" s="253"/>
      <c r="ED190" s="253"/>
      <c r="EE190" s="253"/>
      <c r="EF190" s="253"/>
      <c r="EG190" s="253"/>
      <c r="EH190" s="253"/>
      <c r="EI190" s="253"/>
      <c r="EJ190" s="253"/>
      <c r="EK190" s="253"/>
      <c r="EL190" s="253"/>
      <c r="EM190" s="253"/>
      <c r="EN190" s="253"/>
      <c r="EO190" s="253"/>
      <c r="EP190" s="253"/>
      <c r="EQ190" s="253"/>
      <c r="ER190" s="253"/>
      <c r="ES190" s="253"/>
      <c r="ET190" s="253"/>
      <c r="EU190" s="253"/>
      <c r="EV190" s="253"/>
      <c r="EW190" s="253"/>
      <c r="EX190" s="253"/>
      <c r="EY190" s="253"/>
      <c r="EZ190" s="253"/>
      <c r="FA190" s="253"/>
      <c r="FB190" s="253"/>
      <c r="FC190" s="253"/>
      <c r="FD190" s="253"/>
      <c r="FE190" s="253"/>
      <c r="FF190" s="253"/>
      <c r="FG190" s="253"/>
      <c r="FH190" s="253"/>
      <c r="FI190" s="253"/>
      <c r="FJ190" s="253"/>
      <c r="FK190" s="253"/>
      <c r="FL190" s="253"/>
      <c r="FM190" s="253"/>
      <c r="FN190" s="253"/>
      <c r="FO190" s="253"/>
      <c r="FP190" s="253"/>
      <c r="FQ190" s="253"/>
      <c r="FR190" s="253"/>
      <c r="FS190" s="253"/>
      <c r="FT190" s="253"/>
      <c r="FU190" s="253"/>
      <c r="FV190" s="253"/>
      <c r="FW190" s="253"/>
      <c r="FX190" s="253"/>
      <c r="FY190" s="253"/>
      <c r="FZ190" s="253"/>
      <c r="GA190" s="253"/>
      <c r="GB190" s="253"/>
      <c r="GC190" s="253"/>
      <c r="GD190" s="253"/>
      <c r="GE190" s="253"/>
      <c r="GF190" s="253"/>
      <c r="GG190" s="253"/>
      <c r="GH190" s="253"/>
      <c r="GI190" s="253"/>
      <c r="GJ190" s="253"/>
      <c r="GK190" s="253"/>
      <c r="GL190" s="253"/>
      <c r="GM190" s="253"/>
      <c r="GN190" s="253"/>
      <c r="GO190" s="253"/>
      <c r="GP190" s="253"/>
      <c r="GQ190" s="253"/>
      <c r="GR190" s="253"/>
      <c r="GS190" s="253"/>
      <c r="GT190" s="253"/>
      <c r="GU190" s="253"/>
      <c r="GV190" s="253"/>
      <c r="GW190" s="253"/>
      <c r="GX190" s="253"/>
      <c r="GY190" s="253"/>
      <c r="GZ190" s="253"/>
      <c r="HA190" s="253"/>
      <c r="HB190" s="253"/>
      <c r="HC190" s="253"/>
      <c r="HD190" s="253"/>
      <c r="HE190" s="253"/>
      <c r="HF190" s="253"/>
      <c r="HG190" s="253"/>
      <c r="HH190" s="253"/>
      <c r="HI190" s="253"/>
      <c r="HJ190" s="253"/>
      <c r="HK190" s="253"/>
      <c r="HL190" s="253"/>
      <c r="HM190" s="253"/>
      <c r="HN190" s="253"/>
      <c r="HO190" s="253"/>
      <c r="HP190" s="253"/>
      <c r="HQ190" s="253"/>
      <c r="HR190" s="253"/>
      <c r="HS190" s="253"/>
      <c r="HT190" s="253"/>
      <c r="HU190" s="253"/>
      <c r="HV190" s="253"/>
      <c r="HW190" s="253"/>
      <c r="HX190" s="253"/>
      <c r="HY190" s="253"/>
      <c r="HZ190" s="253"/>
      <c r="IA190" s="253"/>
      <c r="IB190" s="253"/>
      <c r="IC190" s="253"/>
      <c r="ID190" s="253"/>
      <c r="IE190" s="253"/>
      <c r="IF190" s="253"/>
      <c r="IG190" s="253"/>
      <c r="IH190" s="253"/>
      <c r="II190" s="253"/>
      <c r="IJ190" s="253"/>
      <c r="IK190" s="253"/>
      <c r="IL190" s="253"/>
      <c r="IM190" s="253"/>
      <c r="IN190" s="253"/>
      <c r="IO190" s="253"/>
      <c r="IP190" s="253"/>
      <c r="IQ190" s="253"/>
      <c r="IR190" s="253"/>
      <c r="IS190" s="253"/>
      <c r="IT190" s="253"/>
      <c r="IU190" s="253"/>
      <c r="IV190" s="253"/>
      <c r="IW190" s="253"/>
      <c r="IX190" s="253"/>
      <c r="IY190" s="253"/>
      <c r="IZ190" s="253"/>
      <c r="JA190" s="253"/>
      <c r="JB190" s="253"/>
      <c r="JC190" s="253"/>
      <c r="JD190" s="253"/>
      <c r="JE190" s="253"/>
      <c r="JF190" s="253"/>
      <c r="JG190" s="253"/>
      <c r="JH190" s="253"/>
      <c r="JI190" s="253"/>
      <c r="JJ190" s="253"/>
      <c r="JK190" s="253"/>
      <c r="JL190" s="253"/>
      <c r="JM190" s="253"/>
      <c r="JN190" s="253"/>
      <c r="JO190" s="253"/>
      <c r="JP190" s="253"/>
      <c r="JQ190" s="253"/>
      <c r="JR190" s="253"/>
      <c r="JS190" s="253"/>
      <c r="JT190" s="253"/>
      <c r="JU190" s="253"/>
    </row>
    <row r="191" spans="1:281" s="252" customFormat="1" ht="15" customHeight="1" x14ac:dyDescent="0.25">
      <c r="A191" s="253"/>
      <c r="B191" s="253"/>
      <c r="C191" s="253"/>
      <c r="D191" s="253"/>
      <c r="E191" s="253"/>
      <c r="F191" s="253"/>
      <c r="G191" s="253"/>
      <c r="H191" s="253"/>
      <c r="I191" s="253"/>
      <c r="J191" s="253"/>
      <c r="K191" s="253"/>
      <c r="L191" s="253"/>
      <c r="M191" s="253"/>
      <c r="N191" s="253"/>
      <c r="O191" s="253"/>
      <c r="P191" s="253"/>
      <c r="Q191" s="253"/>
      <c r="R191" s="253"/>
      <c r="S191" s="253"/>
      <c r="T191" s="253"/>
      <c r="U191" s="253" t="s">
        <v>361</v>
      </c>
      <c r="V191" s="253"/>
      <c r="W191" s="253"/>
      <c r="X191" s="253"/>
      <c r="Y191" s="253"/>
      <c r="Z191" s="253"/>
      <c r="AA191" s="253"/>
      <c r="AB191" s="253"/>
      <c r="AC191" s="253" t="s">
        <v>332</v>
      </c>
      <c r="AD191" s="253"/>
      <c r="AE191" s="253"/>
      <c r="AF191" s="253"/>
      <c r="AG191" s="253"/>
      <c r="AH191" s="253"/>
      <c r="AI191" s="253"/>
      <c r="AJ191" s="253"/>
      <c r="AK191" s="253"/>
      <c r="AL191" s="253"/>
      <c r="AM191" s="253"/>
      <c r="AN191" s="253"/>
      <c r="AO191" s="253"/>
      <c r="AP191" s="256"/>
      <c r="AQ191" s="253"/>
      <c r="AR191" s="253"/>
      <c r="AS191" s="253"/>
      <c r="AT191" s="256"/>
      <c r="AU191" s="253"/>
      <c r="AV191" s="253"/>
      <c r="AW191" s="253"/>
      <c r="AX191" s="253"/>
      <c r="AY191" s="253"/>
      <c r="AZ191" s="253"/>
      <c r="BA191" s="253"/>
      <c r="BB191" s="253"/>
      <c r="BC191" s="253"/>
      <c r="BD191" s="253"/>
      <c r="BE191" s="253"/>
      <c r="BF191" s="253"/>
      <c r="BG191" s="253"/>
      <c r="BH191" s="253"/>
      <c r="BI191" s="253"/>
      <c r="BJ191" s="253"/>
      <c r="BK191" s="253"/>
      <c r="BL191" s="253"/>
      <c r="BM191" s="253"/>
      <c r="BN191" s="253"/>
      <c r="BO191" s="253"/>
      <c r="BP191" s="253"/>
      <c r="BQ191" s="253"/>
      <c r="BR191" s="253"/>
      <c r="BS191" s="253"/>
      <c r="BT191" s="253"/>
      <c r="BU191" s="253"/>
      <c r="BV191" s="253"/>
      <c r="BW191" s="253"/>
      <c r="BX191" s="253"/>
      <c r="BY191" s="253"/>
      <c r="BZ191" s="253"/>
      <c r="CA191" s="253"/>
      <c r="CB191" s="253"/>
      <c r="CC191" s="253"/>
      <c r="CD191" s="253"/>
      <c r="CE191" s="253"/>
      <c r="CF191" s="253"/>
      <c r="CG191" s="253"/>
      <c r="CH191" s="253"/>
      <c r="CI191" s="253"/>
      <c r="CJ191" s="253"/>
      <c r="CK191" s="253"/>
      <c r="CL191" s="253"/>
      <c r="CM191" s="253"/>
      <c r="CN191" s="253"/>
      <c r="CO191" s="253"/>
      <c r="CP191" s="253"/>
      <c r="CQ191" s="253"/>
      <c r="CR191" s="253"/>
      <c r="CS191" s="253"/>
      <c r="CT191" s="253"/>
      <c r="CU191" s="253"/>
      <c r="CV191" s="253"/>
      <c r="CW191" s="253"/>
      <c r="CX191" s="253"/>
      <c r="CY191" s="253"/>
      <c r="CZ191" s="253"/>
      <c r="DA191" s="253"/>
      <c r="DB191" s="253"/>
      <c r="DC191" s="253"/>
      <c r="DD191" s="253"/>
      <c r="DE191" s="253"/>
      <c r="DF191" s="253"/>
      <c r="DG191" s="253"/>
      <c r="DH191" s="253"/>
      <c r="DI191" s="253"/>
      <c r="DJ191" s="253"/>
      <c r="DK191" s="253"/>
      <c r="DL191" s="253"/>
      <c r="DM191" s="253"/>
      <c r="DN191" s="253"/>
      <c r="DO191" s="253"/>
      <c r="DP191" s="253"/>
      <c r="DQ191" s="253"/>
      <c r="DR191" s="253"/>
      <c r="DS191" s="253"/>
      <c r="DT191" s="253"/>
      <c r="DU191" s="253"/>
      <c r="DV191" s="253"/>
      <c r="DW191" s="253"/>
      <c r="DX191" s="253"/>
      <c r="DY191" s="253"/>
      <c r="DZ191" s="253"/>
      <c r="EA191" s="253"/>
      <c r="EB191" s="253"/>
      <c r="EC191" s="253"/>
      <c r="ED191" s="253"/>
      <c r="EE191" s="253"/>
      <c r="EF191" s="253"/>
      <c r="EG191" s="253"/>
      <c r="EH191" s="253"/>
      <c r="EI191" s="253"/>
      <c r="EJ191" s="253"/>
      <c r="EK191" s="253"/>
      <c r="EL191" s="253"/>
      <c r="EM191" s="253"/>
      <c r="EN191" s="253"/>
      <c r="EO191" s="253"/>
      <c r="EP191" s="253"/>
      <c r="EQ191" s="253"/>
      <c r="ER191" s="253"/>
      <c r="ES191" s="253"/>
      <c r="ET191" s="253"/>
      <c r="EU191" s="253"/>
      <c r="EV191" s="253"/>
      <c r="EW191" s="253"/>
      <c r="EX191" s="253"/>
      <c r="EY191" s="253"/>
      <c r="EZ191" s="253"/>
      <c r="FA191" s="253"/>
      <c r="FB191" s="253"/>
      <c r="FC191" s="253"/>
      <c r="FD191" s="253"/>
      <c r="FE191" s="253"/>
      <c r="FF191" s="253"/>
      <c r="FG191" s="253"/>
      <c r="FH191" s="253"/>
      <c r="FI191" s="253"/>
      <c r="FJ191" s="253"/>
      <c r="FK191" s="253"/>
      <c r="FL191" s="253"/>
      <c r="FM191" s="253"/>
      <c r="FN191" s="253"/>
      <c r="FO191" s="253"/>
      <c r="FP191" s="253"/>
      <c r="FQ191" s="253"/>
      <c r="FR191" s="253"/>
      <c r="FS191" s="253"/>
      <c r="FT191" s="253"/>
      <c r="FU191" s="253"/>
      <c r="FV191" s="253"/>
      <c r="FW191" s="253"/>
      <c r="FX191" s="253"/>
      <c r="FY191" s="253"/>
      <c r="FZ191" s="253"/>
      <c r="GA191" s="253"/>
      <c r="GB191" s="253"/>
      <c r="GC191" s="253"/>
      <c r="GD191" s="253"/>
      <c r="GE191" s="253"/>
      <c r="GF191" s="253"/>
      <c r="GG191" s="253"/>
      <c r="GH191" s="253"/>
      <c r="GI191" s="253"/>
      <c r="GJ191" s="253"/>
      <c r="GK191" s="253"/>
      <c r="GL191" s="253"/>
      <c r="GM191" s="253"/>
      <c r="GN191" s="253"/>
      <c r="GO191" s="253"/>
      <c r="GP191" s="253"/>
      <c r="GQ191" s="253"/>
      <c r="GR191" s="253"/>
      <c r="GS191" s="253"/>
      <c r="GT191" s="253"/>
      <c r="GU191" s="253"/>
      <c r="GV191" s="253"/>
      <c r="GW191" s="253"/>
      <c r="GX191" s="253"/>
      <c r="GY191" s="253"/>
      <c r="GZ191" s="253"/>
      <c r="HA191" s="253"/>
      <c r="HB191" s="253"/>
      <c r="HC191" s="253"/>
      <c r="HD191" s="253"/>
      <c r="HE191" s="253"/>
      <c r="HF191" s="253"/>
      <c r="HG191" s="253"/>
      <c r="HH191" s="253"/>
      <c r="HI191" s="253"/>
      <c r="HJ191" s="253"/>
      <c r="HK191" s="253"/>
      <c r="HL191" s="253"/>
      <c r="HM191" s="253"/>
      <c r="HN191" s="253"/>
      <c r="HO191" s="253"/>
      <c r="HP191" s="253"/>
      <c r="HQ191" s="253"/>
      <c r="HR191" s="253"/>
      <c r="HS191" s="253"/>
      <c r="HT191" s="253"/>
      <c r="HU191" s="253"/>
      <c r="HV191" s="253"/>
      <c r="HW191" s="253"/>
      <c r="HX191" s="253"/>
      <c r="HY191" s="253"/>
      <c r="HZ191" s="253"/>
      <c r="IA191" s="253"/>
      <c r="IB191" s="253"/>
      <c r="IC191" s="253"/>
      <c r="ID191" s="253"/>
      <c r="IE191" s="253"/>
      <c r="IF191" s="253"/>
      <c r="IG191" s="253"/>
      <c r="IH191" s="253"/>
      <c r="II191" s="253"/>
      <c r="IJ191" s="253"/>
      <c r="IK191" s="253"/>
      <c r="IL191" s="253"/>
      <c r="IM191" s="253"/>
      <c r="IN191" s="253"/>
      <c r="IO191" s="253"/>
      <c r="IP191" s="253"/>
      <c r="IQ191" s="253"/>
      <c r="IR191" s="253"/>
      <c r="IS191" s="253"/>
      <c r="IT191" s="253"/>
      <c r="IU191" s="253"/>
      <c r="IV191" s="253"/>
      <c r="IW191" s="253"/>
      <c r="IX191" s="253"/>
      <c r="IY191" s="253"/>
      <c r="IZ191" s="253"/>
      <c r="JA191" s="253"/>
      <c r="JB191" s="253"/>
      <c r="JC191" s="253"/>
      <c r="JD191" s="253"/>
      <c r="JE191" s="253"/>
      <c r="JF191" s="253"/>
      <c r="JG191" s="253"/>
      <c r="JH191" s="253"/>
      <c r="JI191" s="253"/>
      <c r="JJ191" s="253"/>
      <c r="JK191" s="253"/>
      <c r="JL191" s="253"/>
      <c r="JM191" s="253"/>
      <c r="JN191" s="253"/>
      <c r="JO191" s="253"/>
      <c r="JP191" s="253"/>
      <c r="JQ191" s="253"/>
      <c r="JR191" s="253"/>
      <c r="JS191" s="253"/>
      <c r="JT191" s="253"/>
      <c r="JU191" s="253"/>
    </row>
    <row r="192" spans="1:281" s="252" customFormat="1" ht="15" customHeight="1" x14ac:dyDescent="0.25">
      <c r="A192" s="253"/>
      <c r="B192" s="253"/>
      <c r="C192" s="253"/>
      <c r="D192" s="253"/>
      <c r="E192" s="253"/>
      <c r="F192" s="253"/>
      <c r="G192" s="253"/>
      <c r="H192" s="253"/>
      <c r="I192" s="253"/>
      <c r="J192" s="253"/>
      <c r="K192" s="253"/>
      <c r="L192" s="253"/>
      <c r="M192" s="253"/>
      <c r="N192" s="253"/>
      <c r="O192" s="253"/>
      <c r="P192" s="253"/>
      <c r="Q192" s="253"/>
      <c r="R192" s="253"/>
      <c r="S192" s="253"/>
      <c r="T192" s="253"/>
      <c r="U192" s="253" t="s">
        <v>362</v>
      </c>
      <c r="V192" s="253"/>
      <c r="W192" s="253"/>
      <c r="X192" s="253"/>
      <c r="Y192" s="253"/>
      <c r="Z192" s="253"/>
      <c r="AA192" s="253"/>
      <c r="AB192" s="253"/>
      <c r="AC192" s="253" t="s">
        <v>320</v>
      </c>
      <c r="AD192" s="253"/>
      <c r="AE192" s="253"/>
      <c r="AF192" s="253"/>
      <c r="AG192" s="253"/>
      <c r="AH192" s="253"/>
      <c r="AI192" s="253"/>
      <c r="AJ192" s="253"/>
      <c r="AK192" s="253"/>
      <c r="AL192" s="253"/>
      <c r="AM192" s="253"/>
      <c r="AN192" s="253"/>
      <c r="AO192" s="253"/>
      <c r="AP192" s="256"/>
      <c r="AQ192" s="253"/>
      <c r="AR192" s="253"/>
      <c r="AS192" s="253"/>
      <c r="AT192" s="256"/>
      <c r="AU192" s="253"/>
      <c r="AV192" s="253"/>
      <c r="AW192" s="253"/>
      <c r="AX192" s="253"/>
      <c r="AY192" s="253"/>
      <c r="AZ192" s="253"/>
      <c r="BA192" s="253"/>
      <c r="BB192" s="253"/>
      <c r="BC192" s="253"/>
      <c r="BD192" s="253"/>
      <c r="BE192" s="253"/>
      <c r="BF192" s="253"/>
      <c r="BG192" s="253"/>
      <c r="BH192" s="253"/>
      <c r="BI192" s="253"/>
      <c r="BJ192" s="253"/>
      <c r="BK192" s="253"/>
      <c r="BL192" s="253"/>
      <c r="BM192" s="253"/>
      <c r="BN192" s="253"/>
      <c r="BO192" s="253"/>
      <c r="BP192" s="253"/>
      <c r="BQ192" s="253"/>
      <c r="BR192" s="253"/>
      <c r="BS192" s="253"/>
      <c r="BT192" s="253"/>
      <c r="BU192" s="253"/>
      <c r="BV192" s="253"/>
      <c r="BW192" s="253"/>
      <c r="BX192" s="253"/>
      <c r="BY192" s="253"/>
      <c r="BZ192" s="253"/>
      <c r="CA192" s="253"/>
      <c r="CB192" s="253"/>
      <c r="CC192" s="253"/>
      <c r="CD192" s="253"/>
      <c r="CE192" s="253"/>
      <c r="CF192" s="253"/>
      <c r="CG192" s="253"/>
      <c r="CH192" s="253"/>
      <c r="CI192" s="253"/>
      <c r="CJ192" s="253"/>
      <c r="CK192" s="253"/>
      <c r="CL192" s="253"/>
      <c r="CM192" s="253"/>
      <c r="CN192" s="253"/>
      <c r="CO192" s="253"/>
      <c r="CP192" s="253"/>
      <c r="CQ192" s="253"/>
      <c r="CR192" s="253"/>
      <c r="CS192" s="253"/>
      <c r="CT192" s="253"/>
      <c r="CU192" s="253"/>
      <c r="CV192" s="253"/>
      <c r="CW192" s="253"/>
      <c r="CX192" s="253"/>
      <c r="CY192" s="253"/>
      <c r="CZ192" s="253"/>
      <c r="DA192" s="253"/>
      <c r="DB192" s="253"/>
      <c r="DC192" s="253"/>
      <c r="DD192" s="253"/>
      <c r="DE192" s="253"/>
      <c r="DF192" s="253"/>
      <c r="DG192" s="253"/>
      <c r="DH192" s="253"/>
      <c r="DI192" s="253"/>
      <c r="DJ192" s="253"/>
      <c r="DK192" s="253"/>
      <c r="DL192" s="253"/>
      <c r="DM192" s="253"/>
      <c r="DN192" s="253"/>
      <c r="DO192" s="253"/>
      <c r="DP192" s="253"/>
      <c r="DQ192" s="253"/>
      <c r="DR192" s="253"/>
      <c r="DS192" s="253"/>
      <c r="DT192" s="253"/>
      <c r="DU192" s="253"/>
      <c r="DV192" s="253"/>
      <c r="DW192" s="253"/>
      <c r="DX192" s="253"/>
      <c r="DY192" s="253"/>
      <c r="DZ192" s="253"/>
      <c r="EA192" s="253"/>
      <c r="EB192" s="253"/>
      <c r="EC192" s="253"/>
      <c r="ED192" s="253"/>
      <c r="EE192" s="253"/>
      <c r="EF192" s="253"/>
      <c r="EG192" s="253"/>
      <c r="EH192" s="253"/>
      <c r="EI192" s="253"/>
      <c r="EJ192" s="253"/>
      <c r="EK192" s="253"/>
      <c r="EL192" s="253"/>
      <c r="EM192" s="253"/>
      <c r="EN192" s="253"/>
      <c r="EO192" s="253"/>
      <c r="EP192" s="253"/>
      <c r="EQ192" s="253"/>
      <c r="ER192" s="253"/>
      <c r="ES192" s="253"/>
      <c r="ET192" s="253"/>
      <c r="EU192" s="253"/>
      <c r="EV192" s="253"/>
      <c r="EW192" s="253"/>
      <c r="EX192" s="253"/>
      <c r="EY192" s="253"/>
      <c r="EZ192" s="253"/>
      <c r="FA192" s="253"/>
      <c r="FB192" s="253"/>
      <c r="FC192" s="253"/>
      <c r="FD192" s="253"/>
      <c r="FE192" s="253"/>
      <c r="FF192" s="253"/>
      <c r="FG192" s="253"/>
      <c r="FH192" s="253"/>
      <c r="FI192" s="253"/>
      <c r="FJ192" s="253"/>
      <c r="FK192" s="253"/>
      <c r="FL192" s="253"/>
      <c r="FM192" s="253"/>
      <c r="FN192" s="253"/>
      <c r="FO192" s="253"/>
      <c r="FP192" s="253"/>
      <c r="FQ192" s="253"/>
      <c r="FR192" s="253"/>
      <c r="FS192" s="253"/>
      <c r="FT192" s="253"/>
      <c r="FU192" s="253"/>
      <c r="FV192" s="253"/>
      <c r="FW192" s="253"/>
      <c r="FX192" s="253"/>
      <c r="FY192" s="253"/>
      <c r="FZ192" s="253"/>
      <c r="GA192" s="253"/>
      <c r="GB192" s="253"/>
      <c r="GC192" s="253"/>
      <c r="GD192" s="253"/>
      <c r="GE192" s="253"/>
      <c r="GF192" s="253"/>
      <c r="GG192" s="253"/>
      <c r="GH192" s="253"/>
      <c r="GI192" s="253"/>
      <c r="GJ192" s="253"/>
      <c r="GK192" s="253"/>
      <c r="GL192" s="253"/>
      <c r="GM192" s="253"/>
      <c r="GN192" s="253"/>
      <c r="GO192" s="253"/>
      <c r="GP192" s="253"/>
      <c r="GQ192" s="253"/>
      <c r="GR192" s="253"/>
      <c r="GS192" s="253"/>
      <c r="GT192" s="253"/>
      <c r="GU192" s="253"/>
      <c r="GV192" s="253"/>
      <c r="GW192" s="253"/>
      <c r="GX192" s="253"/>
      <c r="GY192" s="253"/>
      <c r="GZ192" s="253"/>
      <c r="HA192" s="253"/>
      <c r="HB192" s="253"/>
      <c r="HC192" s="253"/>
      <c r="HD192" s="253"/>
      <c r="HE192" s="253"/>
      <c r="HF192" s="253"/>
      <c r="HG192" s="253"/>
      <c r="HH192" s="253"/>
      <c r="HI192" s="253"/>
      <c r="HJ192" s="253"/>
      <c r="HK192" s="253"/>
      <c r="HL192" s="253"/>
      <c r="HM192" s="253"/>
      <c r="HN192" s="253"/>
      <c r="HO192" s="253"/>
      <c r="HP192" s="253"/>
      <c r="HQ192" s="253"/>
      <c r="HR192" s="253"/>
      <c r="HS192" s="253"/>
      <c r="HT192" s="253"/>
      <c r="HU192" s="253"/>
      <c r="HV192" s="253"/>
      <c r="HW192" s="253"/>
      <c r="HX192" s="253"/>
      <c r="HY192" s="253"/>
      <c r="HZ192" s="253"/>
      <c r="IA192" s="253"/>
      <c r="IB192" s="253"/>
      <c r="IC192" s="253"/>
      <c r="ID192" s="253"/>
      <c r="IE192" s="253"/>
      <c r="IF192" s="253"/>
      <c r="IG192" s="253"/>
      <c r="IH192" s="253"/>
      <c r="II192" s="253"/>
      <c r="IJ192" s="253"/>
      <c r="IK192" s="253"/>
      <c r="IL192" s="253"/>
      <c r="IM192" s="253"/>
      <c r="IN192" s="253"/>
      <c r="IO192" s="253"/>
      <c r="IP192" s="253"/>
      <c r="IQ192" s="253"/>
      <c r="IR192" s="253"/>
      <c r="IS192" s="253"/>
      <c r="IT192" s="253"/>
      <c r="IU192" s="253"/>
      <c r="IV192" s="253"/>
      <c r="IW192" s="253"/>
      <c r="IX192" s="253"/>
      <c r="IY192" s="253"/>
      <c r="IZ192" s="253"/>
      <c r="JA192" s="253"/>
      <c r="JB192" s="253"/>
      <c r="JC192" s="253"/>
      <c r="JD192" s="253"/>
      <c r="JE192" s="253"/>
      <c r="JF192" s="253"/>
      <c r="JG192" s="253"/>
      <c r="JH192" s="253"/>
      <c r="JI192" s="253"/>
      <c r="JJ192" s="253"/>
      <c r="JK192" s="253"/>
      <c r="JL192" s="253"/>
      <c r="JM192" s="253"/>
      <c r="JN192" s="253"/>
      <c r="JO192" s="253"/>
      <c r="JP192" s="253"/>
      <c r="JQ192" s="253"/>
      <c r="JR192" s="253"/>
      <c r="JS192" s="253"/>
      <c r="JT192" s="253"/>
      <c r="JU192" s="253"/>
    </row>
    <row r="193" spans="1:281" s="252" customFormat="1" ht="15" customHeight="1" x14ac:dyDescent="0.25">
      <c r="A193" s="253"/>
      <c r="B193" s="253"/>
      <c r="C193" s="253"/>
      <c r="D193" s="253"/>
      <c r="E193" s="253"/>
      <c r="F193" s="253"/>
      <c r="G193" s="253"/>
      <c r="H193" s="253"/>
      <c r="I193" s="253"/>
      <c r="J193" s="253"/>
      <c r="K193" s="253"/>
      <c r="L193" s="253"/>
      <c r="M193" s="253"/>
      <c r="N193" s="253"/>
      <c r="O193" s="253"/>
      <c r="P193" s="253"/>
      <c r="Q193" s="253"/>
      <c r="R193" s="253"/>
      <c r="S193" s="253"/>
      <c r="T193" s="253"/>
      <c r="U193" s="253" t="s">
        <v>363</v>
      </c>
      <c r="V193" s="253"/>
      <c r="W193" s="253"/>
      <c r="X193" s="253"/>
      <c r="Y193" s="253"/>
      <c r="Z193" s="253"/>
      <c r="AA193" s="253"/>
      <c r="AB193" s="253"/>
      <c r="AC193" s="253" t="s">
        <v>316</v>
      </c>
      <c r="AD193" s="253"/>
      <c r="AE193" s="253"/>
      <c r="AF193" s="253"/>
      <c r="AG193" s="253"/>
      <c r="AH193" s="253"/>
      <c r="AI193" s="253"/>
      <c r="AJ193" s="253"/>
      <c r="AK193" s="253"/>
      <c r="AL193" s="253"/>
      <c r="AM193" s="253"/>
      <c r="AN193" s="253"/>
      <c r="AO193" s="253"/>
      <c r="AP193" s="256"/>
      <c r="AQ193" s="253"/>
      <c r="AR193" s="253"/>
      <c r="AS193" s="253"/>
      <c r="AT193" s="256"/>
      <c r="AU193" s="253"/>
      <c r="AV193" s="253"/>
      <c r="AW193" s="253"/>
      <c r="AX193" s="253"/>
      <c r="AY193" s="253"/>
      <c r="AZ193" s="253"/>
      <c r="BA193" s="253"/>
      <c r="BB193" s="253"/>
      <c r="BC193" s="253"/>
      <c r="BD193" s="253"/>
      <c r="BE193" s="253"/>
      <c r="BF193" s="253"/>
      <c r="BG193" s="253"/>
      <c r="BH193" s="253"/>
      <c r="BI193" s="253"/>
      <c r="BJ193" s="253"/>
      <c r="BK193" s="253"/>
      <c r="BL193" s="253"/>
      <c r="BM193" s="253"/>
      <c r="BN193" s="253"/>
      <c r="BO193" s="253"/>
      <c r="BP193" s="253"/>
      <c r="BQ193" s="253"/>
      <c r="BR193" s="253"/>
      <c r="BS193" s="253"/>
      <c r="BT193" s="253"/>
      <c r="BU193" s="253"/>
      <c r="BV193" s="253"/>
      <c r="BW193" s="253"/>
      <c r="BX193" s="253"/>
      <c r="BY193" s="253"/>
      <c r="BZ193" s="253"/>
      <c r="CA193" s="253"/>
      <c r="CB193" s="253"/>
      <c r="CC193" s="253"/>
      <c r="CD193" s="253"/>
      <c r="CE193" s="253"/>
      <c r="CF193" s="253"/>
      <c r="CG193" s="253"/>
      <c r="CH193" s="253"/>
      <c r="CI193" s="253"/>
      <c r="CJ193" s="253"/>
      <c r="CK193" s="253"/>
      <c r="CL193" s="253"/>
      <c r="CM193" s="253"/>
      <c r="CN193" s="253"/>
      <c r="CO193" s="253"/>
      <c r="CP193" s="253"/>
      <c r="CQ193" s="253"/>
      <c r="CR193" s="253"/>
      <c r="CS193" s="253"/>
      <c r="CT193" s="253"/>
      <c r="CU193" s="253"/>
      <c r="CV193" s="253"/>
      <c r="CW193" s="253"/>
      <c r="CX193" s="253"/>
      <c r="CY193" s="253"/>
      <c r="CZ193" s="253"/>
      <c r="DA193" s="253"/>
      <c r="DB193" s="253"/>
      <c r="DC193" s="253"/>
      <c r="DD193" s="253"/>
      <c r="DE193" s="253"/>
      <c r="DF193" s="253"/>
      <c r="DG193" s="253"/>
      <c r="DH193" s="253"/>
      <c r="DI193" s="253"/>
      <c r="DJ193" s="253"/>
      <c r="DK193" s="253"/>
      <c r="DL193" s="253"/>
      <c r="DM193" s="253"/>
      <c r="DN193" s="253"/>
      <c r="DO193" s="253"/>
      <c r="DP193" s="253"/>
      <c r="DQ193" s="253"/>
      <c r="DR193" s="253"/>
      <c r="DS193" s="253"/>
      <c r="DT193" s="253"/>
      <c r="DU193" s="253"/>
      <c r="DV193" s="253"/>
      <c r="DW193" s="253"/>
      <c r="DX193" s="253"/>
      <c r="DY193" s="253"/>
      <c r="DZ193" s="253"/>
      <c r="EA193" s="253"/>
      <c r="EB193" s="253"/>
      <c r="EC193" s="253"/>
      <c r="ED193" s="253"/>
      <c r="EE193" s="253"/>
      <c r="EF193" s="253"/>
      <c r="EG193" s="253"/>
      <c r="EH193" s="253"/>
      <c r="EI193" s="253"/>
      <c r="EJ193" s="253"/>
      <c r="EK193" s="253"/>
      <c r="EL193" s="253"/>
      <c r="EM193" s="253"/>
      <c r="EN193" s="253"/>
      <c r="EO193" s="253"/>
      <c r="EP193" s="253"/>
      <c r="EQ193" s="253"/>
      <c r="ER193" s="253"/>
      <c r="ES193" s="253"/>
      <c r="ET193" s="253"/>
      <c r="EU193" s="253"/>
      <c r="EV193" s="253"/>
      <c r="EW193" s="253"/>
      <c r="EX193" s="253"/>
      <c r="EY193" s="253"/>
      <c r="EZ193" s="253"/>
      <c r="FA193" s="253"/>
      <c r="FB193" s="253"/>
      <c r="FC193" s="253"/>
      <c r="FD193" s="253"/>
      <c r="FE193" s="253"/>
      <c r="FF193" s="253"/>
      <c r="FG193" s="253"/>
      <c r="FH193" s="253"/>
      <c r="FI193" s="253"/>
      <c r="FJ193" s="253"/>
      <c r="FK193" s="253"/>
      <c r="FL193" s="253"/>
      <c r="FM193" s="253"/>
      <c r="FN193" s="253"/>
      <c r="FO193" s="253"/>
      <c r="FP193" s="253"/>
      <c r="FQ193" s="253"/>
      <c r="FR193" s="253"/>
      <c r="FS193" s="253"/>
      <c r="FT193" s="253"/>
      <c r="FU193" s="253"/>
      <c r="FV193" s="253"/>
      <c r="FW193" s="253"/>
      <c r="FX193" s="253"/>
      <c r="FY193" s="253"/>
      <c r="FZ193" s="253"/>
      <c r="GA193" s="253"/>
      <c r="GB193" s="253"/>
      <c r="GC193" s="253"/>
      <c r="GD193" s="253"/>
      <c r="GE193" s="253"/>
      <c r="GF193" s="253"/>
      <c r="GG193" s="253"/>
      <c r="GH193" s="253"/>
      <c r="GI193" s="253"/>
      <c r="GJ193" s="253"/>
      <c r="GK193" s="253"/>
      <c r="GL193" s="253"/>
      <c r="GM193" s="253"/>
      <c r="GN193" s="253"/>
      <c r="GO193" s="253"/>
      <c r="GP193" s="253"/>
      <c r="GQ193" s="253"/>
      <c r="GR193" s="253"/>
      <c r="GS193" s="253"/>
      <c r="GT193" s="253"/>
      <c r="GU193" s="253"/>
      <c r="GV193" s="253"/>
      <c r="GW193" s="253"/>
      <c r="GX193" s="253"/>
      <c r="GY193" s="253"/>
      <c r="GZ193" s="253"/>
      <c r="HA193" s="253"/>
      <c r="HB193" s="253"/>
      <c r="HC193" s="253"/>
      <c r="HD193" s="253"/>
      <c r="HE193" s="253"/>
      <c r="HF193" s="253"/>
      <c r="HG193" s="253"/>
      <c r="HH193" s="253"/>
      <c r="HI193" s="253"/>
      <c r="HJ193" s="253"/>
      <c r="HK193" s="253"/>
      <c r="HL193" s="253"/>
      <c r="HM193" s="253"/>
      <c r="HN193" s="253"/>
      <c r="HO193" s="253"/>
      <c r="HP193" s="253"/>
      <c r="HQ193" s="253"/>
      <c r="HR193" s="253"/>
      <c r="HS193" s="253"/>
      <c r="HT193" s="253"/>
      <c r="HU193" s="253"/>
      <c r="HV193" s="253"/>
      <c r="HW193" s="253"/>
      <c r="HX193" s="253"/>
      <c r="HY193" s="253"/>
      <c r="HZ193" s="253"/>
      <c r="IA193" s="253"/>
      <c r="IB193" s="253"/>
      <c r="IC193" s="253"/>
      <c r="ID193" s="253"/>
      <c r="IE193" s="253"/>
      <c r="IF193" s="253"/>
      <c r="IG193" s="253"/>
      <c r="IH193" s="253"/>
      <c r="II193" s="253"/>
      <c r="IJ193" s="253"/>
      <c r="IK193" s="253"/>
      <c r="IL193" s="253"/>
      <c r="IM193" s="253"/>
      <c r="IN193" s="253"/>
      <c r="IO193" s="253"/>
      <c r="IP193" s="253"/>
      <c r="IQ193" s="253"/>
      <c r="IR193" s="253"/>
      <c r="IS193" s="253"/>
      <c r="IT193" s="253"/>
      <c r="IU193" s="253"/>
      <c r="IV193" s="253"/>
      <c r="IW193" s="253"/>
      <c r="IX193" s="253"/>
      <c r="IY193" s="253"/>
      <c r="IZ193" s="253"/>
      <c r="JA193" s="253"/>
      <c r="JB193" s="253"/>
      <c r="JC193" s="253"/>
      <c r="JD193" s="253"/>
      <c r="JE193" s="253"/>
      <c r="JF193" s="253"/>
      <c r="JG193" s="253"/>
      <c r="JH193" s="253"/>
      <c r="JI193" s="253"/>
      <c r="JJ193" s="253"/>
      <c r="JK193" s="253"/>
      <c r="JL193" s="253"/>
      <c r="JM193" s="253"/>
      <c r="JN193" s="253"/>
      <c r="JO193" s="253"/>
      <c r="JP193" s="253"/>
      <c r="JQ193" s="253"/>
      <c r="JR193" s="253"/>
      <c r="JS193" s="253"/>
      <c r="JT193" s="253"/>
      <c r="JU193" s="253"/>
    </row>
    <row r="194" spans="1:281" s="252" customFormat="1" ht="15" customHeight="1" x14ac:dyDescent="0.25">
      <c r="A194" s="253"/>
      <c r="B194" s="253"/>
      <c r="C194" s="253"/>
      <c r="D194" s="253"/>
      <c r="E194" s="253"/>
      <c r="F194" s="253"/>
      <c r="G194" s="253"/>
      <c r="H194" s="253"/>
      <c r="I194" s="253"/>
      <c r="J194" s="253"/>
      <c r="K194" s="253"/>
      <c r="L194" s="253"/>
      <c r="M194" s="253"/>
      <c r="N194" s="253"/>
      <c r="O194" s="253"/>
      <c r="P194" s="253"/>
      <c r="Q194" s="253"/>
      <c r="R194" s="253"/>
      <c r="S194" s="253"/>
      <c r="T194" s="253"/>
      <c r="U194" s="253" t="s">
        <v>364</v>
      </c>
      <c r="V194" s="253"/>
      <c r="W194" s="253"/>
      <c r="X194" s="253"/>
      <c r="Y194" s="253"/>
      <c r="Z194" s="253"/>
      <c r="AA194" s="253"/>
      <c r="AB194" s="253"/>
      <c r="AC194" s="253" t="s">
        <v>316</v>
      </c>
      <c r="AD194" s="253"/>
      <c r="AE194" s="253"/>
      <c r="AF194" s="253"/>
      <c r="AG194" s="253"/>
      <c r="AH194" s="253"/>
      <c r="AI194" s="253"/>
      <c r="AJ194" s="253"/>
      <c r="AK194" s="253"/>
      <c r="AL194" s="253"/>
      <c r="AM194" s="253"/>
      <c r="AN194" s="253"/>
      <c r="AO194" s="253"/>
      <c r="AP194" s="256"/>
      <c r="AQ194" s="253"/>
      <c r="AR194" s="253"/>
      <c r="AS194" s="253"/>
      <c r="AT194" s="256"/>
      <c r="AU194" s="253"/>
      <c r="AV194" s="253"/>
      <c r="AW194" s="253"/>
      <c r="AX194" s="253"/>
      <c r="AY194" s="253"/>
      <c r="AZ194" s="253"/>
      <c r="BA194" s="253"/>
      <c r="BB194" s="253"/>
      <c r="BC194" s="253"/>
      <c r="BD194" s="253"/>
      <c r="BE194" s="253"/>
      <c r="BF194" s="253"/>
      <c r="BG194" s="253"/>
      <c r="BH194" s="253"/>
      <c r="BI194" s="253"/>
      <c r="BJ194" s="253"/>
      <c r="BK194" s="253"/>
      <c r="BL194" s="253"/>
      <c r="BM194" s="253"/>
      <c r="BN194" s="253"/>
      <c r="BO194" s="253"/>
      <c r="BP194" s="253"/>
      <c r="BQ194" s="253"/>
      <c r="BR194" s="253"/>
      <c r="BS194" s="253"/>
      <c r="BT194" s="253"/>
      <c r="BU194" s="253"/>
      <c r="BV194" s="253"/>
      <c r="BW194" s="253"/>
      <c r="BX194" s="253"/>
      <c r="BY194" s="253"/>
      <c r="BZ194" s="253"/>
      <c r="CA194" s="253"/>
      <c r="CB194" s="253"/>
      <c r="CC194" s="253"/>
      <c r="CD194" s="253"/>
      <c r="CE194" s="253"/>
      <c r="CF194" s="253"/>
      <c r="CG194" s="253"/>
      <c r="CH194" s="253"/>
      <c r="CI194" s="253"/>
      <c r="CJ194" s="253"/>
      <c r="CK194" s="253"/>
      <c r="CL194" s="253"/>
      <c r="CM194" s="253"/>
      <c r="CN194" s="253"/>
      <c r="CO194" s="253"/>
      <c r="CP194" s="253"/>
      <c r="CQ194" s="253"/>
      <c r="CR194" s="253"/>
      <c r="CS194" s="253"/>
      <c r="CT194" s="253"/>
      <c r="CU194" s="253"/>
      <c r="CV194" s="253"/>
      <c r="CW194" s="253"/>
      <c r="CX194" s="253"/>
      <c r="CY194" s="253"/>
      <c r="CZ194" s="253"/>
      <c r="DA194" s="253"/>
      <c r="DB194" s="253"/>
      <c r="DC194" s="253"/>
      <c r="DD194" s="253"/>
      <c r="DE194" s="253"/>
      <c r="DF194" s="253"/>
      <c r="DG194" s="253"/>
      <c r="DH194" s="253"/>
      <c r="DI194" s="253"/>
      <c r="DJ194" s="253"/>
      <c r="DK194" s="253"/>
      <c r="DL194" s="253"/>
      <c r="DM194" s="253"/>
      <c r="DN194" s="253"/>
      <c r="DO194" s="253"/>
      <c r="DP194" s="253"/>
      <c r="DQ194" s="253"/>
      <c r="DR194" s="253"/>
      <c r="DS194" s="253"/>
      <c r="DT194" s="253"/>
      <c r="DU194" s="253"/>
      <c r="DV194" s="253"/>
      <c r="DW194" s="253"/>
      <c r="DX194" s="253"/>
      <c r="DY194" s="253"/>
      <c r="DZ194" s="253"/>
      <c r="EA194" s="253"/>
      <c r="EB194" s="253"/>
      <c r="EC194" s="253"/>
      <c r="ED194" s="253"/>
      <c r="EE194" s="253"/>
      <c r="EF194" s="253"/>
      <c r="EG194" s="253"/>
      <c r="EH194" s="253"/>
      <c r="EI194" s="253"/>
      <c r="EJ194" s="253"/>
      <c r="EK194" s="253"/>
      <c r="EL194" s="253"/>
      <c r="EM194" s="253"/>
      <c r="EN194" s="253"/>
      <c r="EO194" s="253"/>
      <c r="EP194" s="253"/>
      <c r="EQ194" s="253"/>
      <c r="ER194" s="253"/>
      <c r="ES194" s="253"/>
      <c r="ET194" s="253"/>
      <c r="EU194" s="253"/>
      <c r="EV194" s="253"/>
      <c r="EW194" s="253"/>
      <c r="EX194" s="253"/>
      <c r="EY194" s="253"/>
      <c r="EZ194" s="253"/>
      <c r="FA194" s="253"/>
      <c r="FB194" s="253"/>
      <c r="FC194" s="253"/>
      <c r="FD194" s="253"/>
      <c r="FE194" s="253"/>
      <c r="FF194" s="253"/>
      <c r="FG194" s="253"/>
      <c r="FH194" s="253"/>
      <c r="FI194" s="253"/>
      <c r="FJ194" s="253"/>
      <c r="FK194" s="253"/>
      <c r="FL194" s="253"/>
      <c r="FM194" s="253"/>
      <c r="FN194" s="253"/>
      <c r="FO194" s="253"/>
      <c r="FP194" s="253"/>
      <c r="FQ194" s="253"/>
      <c r="FR194" s="253"/>
      <c r="FS194" s="253"/>
      <c r="FT194" s="253"/>
      <c r="FU194" s="253"/>
      <c r="FV194" s="253"/>
      <c r="FW194" s="253"/>
      <c r="FX194" s="253"/>
      <c r="FY194" s="253"/>
      <c r="FZ194" s="253"/>
      <c r="GA194" s="253"/>
      <c r="GB194" s="253"/>
      <c r="GC194" s="253"/>
      <c r="GD194" s="253"/>
      <c r="GE194" s="253"/>
      <c r="GF194" s="253"/>
      <c r="GG194" s="253"/>
      <c r="GH194" s="253"/>
      <c r="GI194" s="253"/>
      <c r="GJ194" s="253"/>
      <c r="GK194" s="253"/>
      <c r="GL194" s="253"/>
      <c r="GM194" s="253"/>
      <c r="GN194" s="253"/>
      <c r="GO194" s="253"/>
      <c r="GP194" s="253"/>
      <c r="GQ194" s="253"/>
      <c r="GR194" s="253"/>
      <c r="GS194" s="253"/>
      <c r="GT194" s="253"/>
      <c r="GU194" s="253"/>
      <c r="GV194" s="253"/>
      <c r="GW194" s="253"/>
      <c r="GX194" s="253"/>
      <c r="GY194" s="253"/>
      <c r="GZ194" s="253"/>
      <c r="HA194" s="253"/>
      <c r="HB194" s="253"/>
      <c r="HC194" s="253"/>
      <c r="HD194" s="253"/>
      <c r="HE194" s="253"/>
      <c r="HF194" s="253"/>
      <c r="HG194" s="253"/>
      <c r="HH194" s="253"/>
      <c r="HI194" s="253"/>
      <c r="HJ194" s="253"/>
      <c r="HK194" s="253"/>
      <c r="HL194" s="253"/>
      <c r="HM194" s="253"/>
      <c r="HN194" s="253"/>
      <c r="HO194" s="253"/>
      <c r="HP194" s="253"/>
      <c r="HQ194" s="253"/>
      <c r="HR194" s="253"/>
      <c r="HS194" s="253"/>
      <c r="HT194" s="253"/>
      <c r="HU194" s="253"/>
      <c r="HV194" s="253"/>
      <c r="HW194" s="253"/>
      <c r="HX194" s="253"/>
      <c r="HY194" s="253"/>
      <c r="HZ194" s="253"/>
      <c r="IA194" s="253"/>
      <c r="IB194" s="253"/>
      <c r="IC194" s="253"/>
      <c r="ID194" s="253"/>
      <c r="IE194" s="253"/>
      <c r="IF194" s="253"/>
      <c r="IG194" s="253"/>
      <c r="IH194" s="253"/>
      <c r="II194" s="253"/>
      <c r="IJ194" s="253"/>
      <c r="IK194" s="253"/>
      <c r="IL194" s="253"/>
      <c r="IM194" s="253"/>
      <c r="IN194" s="253"/>
      <c r="IO194" s="253"/>
      <c r="IP194" s="253"/>
      <c r="IQ194" s="253"/>
      <c r="IR194" s="253"/>
      <c r="IS194" s="253"/>
      <c r="IT194" s="253"/>
      <c r="IU194" s="253"/>
      <c r="IV194" s="253"/>
      <c r="IW194" s="253"/>
      <c r="IX194" s="253"/>
      <c r="IY194" s="253"/>
      <c r="IZ194" s="253"/>
      <c r="JA194" s="253"/>
      <c r="JB194" s="253"/>
      <c r="JC194" s="253"/>
      <c r="JD194" s="253"/>
      <c r="JE194" s="253"/>
      <c r="JF194" s="253"/>
      <c r="JG194" s="253"/>
      <c r="JH194" s="253"/>
      <c r="JI194" s="253"/>
      <c r="JJ194" s="253"/>
      <c r="JK194" s="253"/>
      <c r="JL194" s="253"/>
      <c r="JM194" s="253"/>
      <c r="JN194" s="253"/>
      <c r="JO194" s="253"/>
      <c r="JP194" s="253"/>
      <c r="JQ194" s="253"/>
      <c r="JR194" s="253"/>
      <c r="JS194" s="253"/>
      <c r="JT194" s="253"/>
      <c r="JU194" s="253"/>
    </row>
    <row r="195" spans="1:281" s="252" customFormat="1" ht="15" customHeight="1" x14ac:dyDescent="0.25">
      <c r="A195" s="253"/>
      <c r="B195" s="253"/>
      <c r="C195" s="253"/>
      <c r="D195" s="253"/>
      <c r="E195" s="253"/>
      <c r="F195" s="253"/>
      <c r="G195" s="253"/>
      <c r="H195" s="253"/>
      <c r="I195" s="253"/>
      <c r="J195" s="253"/>
      <c r="K195" s="253"/>
      <c r="L195" s="253"/>
      <c r="M195" s="253"/>
      <c r="N195" s="253"/>
      <c r="O195" s="253"/>
      <c r="P195" s="253"/>
      <c r="Q195" s="253"/>
      <c r="R195" s="253"/>
      <c r="S195" s="253"/>
      <c r="T195" s="253"/>
      <c r="U195" s="253" t="s">
        <v>365</v>
      </c>
      <c r="V195" s="253"/>
      <c r="W195" s="253"/>
      <c r="X195" s="253"/>
      <c r="Y195" s="253"/>
      <c r="Z195" s="253"/>
      <c r="AA195" s="253"/>
      <c r="AB195" s="253"/>
      <c r="AC195" s="253" t="s">
        <v>318</v>
      </c>
      <c r="AD195" s="253"/>
      <c r="AE195" s="253"/>
      <c r="AF195" s="253"/>
      <c r="AG195" s="253"/>
      <c r="AH195" s="253"/>
      <c r="AI195" s="253"/>
      <c r="AJ195" s="253"/>
      <c r="AK195" s="253"/>
      <c r="AL195" s="253"/>
      <c r="AM195" s="253"/>
      <c r="AN195" s="253"/>
      <c r="AO195" s="253"/>
      <c r="AP195" s="256"/>
      <c r="AQ195" s="253"/>
      <c r="AR195" s="253"/>
      <c r="AS195" s="253"/>
      <c r="AT195" s="256"/>
      <c r="AU195" s="253"/>
      <c r="AV195" s="253"/>
      <c r="AW195" s="253"/>
      <c r="AX195" s="253"/>
      <c r="AY195" s="253"/>
      <c r="AZ195" s="253"/>
      <c r="BA195" s="253"/>
      <c r="BB195" s="253"/>
      <c r="BC195" s="253"/>
      <c r="BD195" s="253"/>
      <c r="BE195" s="253"/>
      <c r="BF195" s="253"/>
      <c r="BG195" s="253"/>
      <c r="BH195" s="253"/>
      <c r="BI195" s="253"/>
      <c r="BJ195" s="253"/>
      <c r="BK195" s="253"/>
      <c r="BL195" s="253"/>
      <c r="BM195" s="253"/>
      <c r="BN195" s="253"/>
      <c r="BO195" s="253"/>
      <c r="BP195" s="253"/>
      <c r="BQ195" s="253"/>
      <c r="BR195" s="253"/>
      <c r="BS195" s="253"/>
      <c r="BT195" s="253"/>
      <c r="BU195" s="253"/>
      <c r="BV195" s="253"/>
      <c r="BW195" s="253"/>
      <c r="BX195" s="253"/>
      <c r="BY195" s="253"/>
      <c r="BZ195" s="253"/>
      <c r="CA195" s="253"/>
      <c r="CB195" s="253"/>
      <c r="CC195" s="253"/>
      <c r="CD195" s="253"/>
      <c r="CE195" s="253"/>
      <c r="CF195" s="253"/>
      <c r="CG195" s="253"/>
      <c r="CH195" s="253"/>
      <c r="CI195" s="253"/>
      <c r="CJ195" s="253"/>
      <c r="CK195" s="253"/>
      <c r="CL195" s="253"/>
      <c r="CM195" s="253"/>
      <c r="CN195" s="253"/>
      <c r="CO195" s="253"/>
      <c r="CP195" s="253"/>
      <c r="CQ195" s="253"/>
      <c r="CR195" s="253"/>
      <c r="CS195" s="253"/>
      <c r="CT195" s="253"/>
      <c r="CU195" s="253"/>
      <c r="CV195" s="253"/>
      <c r="CW195" s="253"/>
      <c r="CX195" s="253"/>
      <c r="CY195" s="253"/>
      <c r="CZ195" s="253"/>
      <c r="DA195" s="253"/>
      <c r="DB195" s="253"/>
      <c r="DC195" s="253"/>
      <c r="DD195" s="253"/>
      <c r="DE195" s="253"/>
      <c r="DF195" s="253"/>
      <c r="DG195" s="253"/>
      <c r="DH195" s="253"/>
      <c r="DI195" s="253"/>
      <c r="DJ195" s="253"/>
      <c r="DK195" s="253"/>
      <c r="DL195" s="253"/>
      <c r="DM195" s="253"/>
      <c r="DN195" s="253"/>
      <c r="DO195" s="253"/>
      <c r="DP195" s="253"/>
      <c r="DQ195" s="253"/>
      <c r="DR195" s="253"/>
      <c r="DS195" s="253"/>
      <c r="DT195" s="253"/>
      <c r="DU195" s="253"/>
      <c r="DV195" s="253"/>
      <c r="DW195" s="253"/>
      <c r="DX195" s="253"/>
      <c r="DY195" s="253"/>
      <c r="DZ195" s="253"/>
      <c r="EA195" s="253"/>
      <c r="EB195" s="253"/>
      <c r="EC195" s="253"/>
      <c r="ED195" s="253"/>
      <c r="EE195" s="253"/>
      <c r="EF195" s="253"/>
      <c r="EG195" s="253"/>
      <c r="EH195" s="253"/>
      <c r="EI195" s="253"/>
      <c r="EJ195" s="253"/>
      <c r="EK195" s="253"/>
      <c r="EL195" s="253"/>
      <c r="EM195" s="253"/>
      <c r="EN195" s="253"/>
      <c r="EO195" s="253"/>
      <c r="EP195" s="253"/>
      <c r="EQ195" s="253"/>
      <c r="ER195" s="253"/>
      <c r="ES195" s="253"/>
      <c r="ET195" s="253"/>
      <c r="EU195" s="253"/>
      <c r="EV195" s="253"/>
      <c r="EW195" s="253"/>
      <c r="EX195" s="253"/>
      <c r="EY195" s="253"/>
      <c r="EZ195" s="253"/>
      <c r="FA195" s="253"/>
      <c r="FB195" s="253"/>
      <c r="FC195" s="253"/>
      <c r="FD195" s="253"/>
      <c r="FE195" s="253"/>
      <c r="FF195" s="253"/>
      <c r="FG195" s="253"/>
      <c r="FH195" s="253"/>
      <c r="FI195" s="253"/>
      <c r="FJ195" s="253"/>
      <c r="FK195" s="253"/>
      <c r="FL195" s="253"/>
      <c r="FM195" s="253"/>
      <c r="FN195" s="253"/>
      <c r="FO195" s="253"/>
      <c r="FP195" s="253"/>
      <c r="FQ195" s="253"/>
      <c r="FR195" s="253"/>
      <c r="FS195" s="253"/>
      <c r="FT195" s="253"/>
      <c r="FU195" s="253"/>
      <c r="FV195" s="253"/>
      <c r="FW195" s="253"/>
      <c r="FX195" s="253"/>
      <c r="FY195" s="253"/>
      <c r="FZ195" s="253"/>
      <c r="GA195" s="253"/>
      <c r="GB195" s="253"/>
      <c r="GC195" s="253"/>
      <c r="GD195" s="253"/>
      <c r="GE195" s="253"/>
      <c r="GF195" s="253"/>
      <c r="GG195" s="253"/>
      <c r="GH195" s="253"/>
      <c r="GI195" s="253"/>
      <c r="GJ195" s="253"/>
      <c r="GK195" s="253"/>
      <c r="GL195" s="253"/>
      <c r="GM195" s="253"/>
      <c r="GN195" s="253"/>
      <c r="GO195" s="253"/>
      <c r="GP195" s="253"/>
      <c r="GQ195" s="253"/>
      <c r="GR195" s="253"/>
      <c r="GS195" s="253"/>
      <c r="GT195" s="253"/>
      <c r="GU195" s="253"/>
      <c r="GV195" s="253"/>
      <c r="GW195" s="253"/>
      <c r="GX195" s="253"/>
      <c r="GY195" s="253"/>
      <c r="GZ195" s="253"/>
      <c r="HA195" s="253"/>
      <c r="HB195" s="253"/>
      <c r="HC195" s="253"/>
      <c r="HD195" s="253"/>
      <c r="HE195" s="253"/>
      <c r="HF195" s="253"/>
      <c r="HG195" s="253"/>
      <c r="HH195" s="253"/>
      <c r="HI195" s="253"/>
      <c r="HJ195" s="253"/>
      <c r="HK195" s="253"/>
      <c r="HL195" s="253"/>
      <c r="HM195" s="253"/>
      <c r="HN195" s="253"/>
      <c r="HO195" s="253"/>
      <c r="HP195" s="253"/>
      <c r="HQ195" s="253"/>
      <c r="HR195" s="253"/>
      <c r="HS195" s="253"/>
      <c r="HT195" s="253"/>
      <c r="HU195" s="253"/>
      <c r="HV195" s="253"/>
      <c r="HW195" s="253"/>
      <c r="HX195" s="253"/>
      <c r="HY195" s="253"/>
      <c r="HZ195" s="253"/>
      <c r="IA195" s="253"/>
      <c r="IB195" s="253"/>
      <c r="IC195" s="253"/>
      <c r="ID195" s="253"/>
      <c r="IE195" s="253"/>
      <c r="IF195" s="253"/>
      <c r="IG195" s="253"/>
      <c r="IH195" s="253"/>
      <c r="II195" s="253"/>
      <c r="IJ195" s="253"/>
      <c r="IK195" s="253"/>
      <c r="IL195" s="253"/>
      <c r="IM195" s="253"/>
      <c r="IN195" s="253"/>
      <c r="IO195" s="253"/>
      <c r="IP195" s="253"/>
      <c r="IQ195" s="253"/>
      <c r="IR195" s="253"/>
      <c r="IS195" s="253"/>
      <c r="IT195" s="253"/>
      <c r="IU195" s="253"/>
      <c r="IV195" s="253"/>
      <c r="IW195" s="253"/>
      <c r="IX195" s="253"/>
      <c r="IY195" s="253"/>
      <c r="IZ195" s="253"/>
      <c r="JA195" s="253"/>
      <c r="JB195" s="253"/>
      <c r="JC195" s="253"/>
      <c r="JD195" s="253"/>
      <c r="JE195" s="253"/>
      <c r="JF195" s="253"/>
      <c r="JG195" s="253"/>
      <c r="JH195" s="253"/>
      <c r="JI195" s="253"/>
      <c r="JJ195" s="253"/>
      <c r="JK195" s="253"/>
      <c r="JL195" s="253"/>
      <c r="JM195" s="253"/>
      <c r="JN195" s="253"/>
      <c r="JO195" s="253"/>
      <c r="JP195" s="253"/>
      <c r="JQ195" s="253"/>
      <c r="JR195" s="253"/>
      <c r="JS195" s="253"/>
      <c r="JT195" s="253"/>
      <c r="JU195" s="253"/>
    </row>
    <row r="196" spans="1:281" s="252" customFormat="1" ht="15" customHeight="1" x14ac:dyDescent="0.25">
      <c r="A196" s="253"/>
      <c r="B196" s="253"/>
      <c r="C196" s="253"/>
      <c r="D196" s="253"/>
      <c r="E196" s="253"/>
      <c r="F196" s="253"/>
      <c r="G196" s="253"/>
      <c r="H196" s="253"/>
      <c r="I196" s="253"/>
      <c r="J196" s="253"/>
      <c r="K196" s="253"/>
      <c r="L196" s="253"/>
      <c r="M196" s="253"/>
      <c r="N196" s="253"/>
      <c r="O196" s="253"/>
      <c r="P196" s="253"/>
      <c r="Q196" s="253"/>
      <c r="R196" s="253"/>
      <c r="S196" s="253"/>
      <c r="T196" s="253"/>
      <c r="U196" s="253" t="s">
        <v>366</v>
      </c>
      <c r="V196" s="253"/>
      <c r="W196" s="253"/>
      <c r="X196" s="253"/>
      <c r="Y196" s="253"/>
      <c r="Z196" s="253"/>
      <c r="AA196" s="253"/>
      <c r="AB196" s="253"/>
      <c r="AC196" s="253" t="s">
        <v>316</v>
      </c>
      <c r="AD196" s="253"/>
      <c r="AE196" s="253"/>
      <c r="AF196" s="253"/>
      <c r="AG196" s="253"/>
      <c r="AH196" s="253"/>
      <c r="AI196" s="253"/>
      <c r="AJ196" s="253"/>
      <c r="AK196" s="253"/>
      <c r="AL196" s="253"/>
      <c r="AM196" s="253"/>
      <c r="AN196" s="253"/>
      <c r="AO196" s="253"/>
      <c r="AP196" s="256"/>
      <c r="AQ196" s="253"/>
      <c r="AR196" s="253"/>
      <c r="AS196" s="253"/>
      <c r="AT196" s="256"/>
      <c r="AU196" s="253"/>
      <c r="AV196" s="253"/>
      <c r="AW196" s="253"/>
      <c r="AX196" s="253"/>
      <c r="AY196" s="253"/>
      <c r="AZ196" s="253"/>
      <c r="BA196" s="253"/>
      <c r="BB196" s="253"/>
      <c r="BC196" s="253"/>
      <c r="BD196" s="253"/>
      <c r="BE196" s="253"/>
      <c r="BF196" s="253"/>
      <c r="BG196" s="253"/>
      <c r="BH196" s="253"/>
      <c r="BI196" s="253"/>
      <c r="BJ196" s="253"/>
      <c r="BK196" s="253"/>
      <c r="BL196" s="253"/>
      <c r="BM196" s="253"/>
      <c r="BN196" s="253"/>
      <c r="BO196" s="253"/>
      <c r="BP196" s="253"/>
      <c r="BQ196" s="253"/>
      <c r="BR196" s="253"/>
      <c r="BS196" s="253"/>
      <c r="BT196" s="253"/>
      <c r="BU196" s="253"/>
      <c r="BV196" s="253"/>
      <c r="BW196" s="253"/>
      <c r="BX196" s="253"/>
      <c r="BY196" s="253"/>
      <c r="BZ196" s="253"/>
      <c r="CA196" s="253"/>
      <c r="CB196" s="253"/>
      <c r="CC196" s="253"/>
      <c r="CD196" s="253"/>
      <c r="CE196" s="253"/>
      <c r="CF196" s="253"/>
      <c r="CG196" s="253"/>
      <c r="CH196" s="253"/>
      <c r="CI196" s="253"/>
      <c r="CJ196" s="253"/>
      <c r="CK196" s="253"/>
      <c r="CL196" s="253"/>
      <c r="CM196" s="253"/>
      <c r="CN196" s="253"/>
      <c r="CO196" s="253"/>
      <c r="CP196" s="253"/>
      <c r="CQ196" s="253"/>
      <c r="CR196" s="253"/>
      <c r="CS196" s="253"/>
      <c r="CT196" s="253"/>
      <c r="CU196" s="253"/>
      <c r="CV196" s="253"/>
      <c r="CW196" s="253"/>
      <c r="CX196" s="253"/>
      <c r="CY196" s="253"/>
      <c r="CZ196" s="253"/>
      <c r="DA196" s="253"/>
      <c r="DB196" s="253"/>
      <c r="DC196" s="253"/>
      <c r="DD196" s="253"/>
      <c r="DE196" s="253"/>
      <c r="DF196" s="253"/>
      <c r="DG196" s="253"/>
      <c r="DH196" s="253"/>
      <c r="DI196" s="253"/>
      <c r="DJ196" s="253"/>
      <c r="DK196" s="253"/>
      <c r="DL196" s="253"/>
      <c r="DM196" s="253"/>
      <c r="DN196" s="253"/>
      <c r="DO196" s="253"/>
      <c r="DP196" s="253"/>
      <c r="DQ196" s="253"/>
      <c r="DR196" s="253"/>
      <c r="DS196" s="253"/>
      <c r="DT196" s="253"/>
      <c r="DU196" s="253"/>
      <c r="DV196" s="253"/>
      <c r="DW196" s="253"/>
      <c r="DX196" s="253"/>
      <c r="DY196" s="253"/>
      <c r="DZ196" s="253"/>
      <c r="EA196" s="253"/>
      <c r="EB196" s="253"/>
      <c r="EC196" s="253"/>
      <c r="ED196" s="253"/>
      <c r="EE196" s="253"/>
      <c r="EF196" s="253"/>
      <c r="EG196" s="253"/>
      <c r="EH196" s="253"/>
      <c r="EI196" s="253"/>
      <c r="EJ196" s="253"/>
      <c r="EK196" s="253"/>
      <c r="EL196" s="253"/>
      <c r="EM196" s="253"/>
      <c r="EN196" s="253"/>
      <c r="EO196" s="253"/>
      <c r="EP196" s="253"/>
      <c r="EQ196" s="253"/>
      <c r="ER196" s="253"/>
      <c r="ES196" s="253"/>
      <c r="ET196" s="253"/>
      <c r="EU196" s="253"/>
      <c r="EV196" s="253"/>
      <c r="EW196" s="253"/>
      <c r="EX196" s="253"/>
      <c r="EY196" s="253"/>
      <c r="EZ196" s="253"/>
      <c r="FA196" s="253"/>
      <c r="FB196" s="253"/>
      <c r="FC196" s="253"/>
      <c r="FD196" s="253"/>
      <c r="FE196" s="253"/>
      <c r="FF196" s="253"/>
      <c r="FG196" s="253"/>
      <c r="FH196" s="253"/>
      <c r="FI196" s="253"/>
      <c r="FJ196" s="253"/>
      <c r="FK196" s="253"/>
      <c r="FL196" s="253"/>
      <c r="FM196" s="253"/>
      <c r="FN196" s="253"/>
      <c r="FO196" s="253"/>
      <c r="FP196" s="253"/>
      <c r="FQ196" s="253"/>
      <c r="FR196" s="253"/>
      <c r="FS196" s="253"/>
      <c r="FT196" s="253"/>
      <c r="FU196" s="253"/>
      <c r="FV196" s="253"/>
      <c r="FW196" s="253"/>
      <c r="FX196" s="253"/>
      <c r="FY196" s="253"/>
      <c r="FZ196" s="253"/>
      <c r="GA196" s="253"/>
      <c r="GB196" s="253"/>
      <c r="GC196" s="253"/>
      <c r="GD196" s="253"/>
      <c r="GE196" s="253"/>
      <c r="GF196" s="253"/>
      <c r="GG196" s="253"/>
      <c r="GH196" s="253"/>
      <c r="GI196" s="253"/>
      <c r="GJ196" s="253"/>
      <c r="GK196" s="253"/>
      <c r="GL196" s="253"/>
      <c r="GM196" s="253"/>
      <c r="GN196" s="253"/>
      <c r="GO196" s="253"/>
      <c r="GP196" s="253"/>
      <c r="GQ196" s="253"/>
      <c r="GR196" s="253"/>
      <c r="GS196" s="253"/>
      <c r="GT196" s="253"/>
      <c r="GU196" s="253"/>
      <c r="GV196" s="253"/>
      <c r="GW196" s="253"/>
      <c r="GX196" s="253"/>
      <c r="GY196" s="253"/>
      <c r="GZ196" s="253"/>
      <c r="HA196" s="253"/>
      <c r="HB196" s="253"/>
      <c r="HC196" s="253"/>
      <c r="HD196" s="253"/>
      <c r="HE196" s="253"/>
      <c r="HF196" s="253"/>
      <c r="HG196" s="253"/>
      <c r="HH196" s="253"/>
      <c r="HI196" s="253"/>
      <c r="HJ196" s="253"/>
      <c r="HK196" s="253"/>
      <c r="HL196" s="253"/>
      <c r="HM196" s="253"/>
      <c r="HN196" s="253"/>
      <c r="HO196" s="253"/>
      <c r="HP196" s="253"/>
      <c r="HQ196" s="253"/>
      <c r="HR196" s="253"/>
      <c r="HS196" s="253"/>
      <c r="HT196" s="253"/>
      <c r="HU196" s="253"/>
      <c r="HV196" s="253"/>
      <c r="HW196" s="253"/>
      <c r="HX196" s="253"/>
      <c r="HY196" s="253"/>
      <c r="HZ196" s="253"/>
      <c r="IA196" s="253"/>
      <c r="IB196" s="253"/>
      <c r="IC196" s="253"/>
      <c r="ID196" s="253"/>
      <c r="IE196" s="253"/>
      <c r="IF196" s="253"/>
      <c r="IG196" s="253"/>
      <c r="IH196" s="253"/>
      <c r="II196" s="253"/>
      <c r="IJ196" s="253"/>
      <c r="IK196" s="253"/>
      <c r="IL196" s="253"/>
      <c r="IM196" s="253"/>
      <c r="IN196" s="253"/>
      <c r="IO196" s="253"/>
      <c r="IP196" s="253"/>
      <c r="IQ196" s="253"/>
      <c r="IR196" s="253"/>
      <c r="IS196" s="253"/>
      <c r="IT196" s="253"/>
      <c r="IU196" s="253"/>
      <c r="IV196" s="253"/>
      <c r="IW196" s="253"/>
      <c r="IX196" s="253"/>
      <c r="IY196" s="253"/>
      <c r="IZ196" s="253"/>
      <c r="JA196" s="253"/>
      <c r="JB196" s="253"/>
      <c r="JC196" s="253"/>
      <c r="JD196" s="253"/>
      <c r="JE196" s="253"/>
      <c r="JF196" s="253"/>
      <c r="JG196" s="253"/>
      <c r="JH196" s="253"/>
      <c r="JI196" s="253"/>
      <c r="JJ196" s="253"/>
      <c r="JK196" s="253"/>
      <c r="JL196" s="253"/>
      <c r="JM196" s="253"/>
      <c r="JN196" s="253"/>
      <c r="JO196" s="253"/>
      <c r="JP196" s="253"/>
      <c r="JQ196" s="253"/>
      <c r="JR196" s="253"/>
      <c r="JS196" s="253"/>
      <c r="JT196" s="253"/>
      <c r="JU196" s="253"/>
    </row>
    <row r="197" spans="1:281" s="252" customFormat="1" ht="15" customHeight="1" x14ac:dyDescent="0.25">
      <c r="A197" s="253"/>
      <c r="B197" s="253"/>
      <c r="C197" s="253"/>
      <c r="D197" s="253"/>
      <c r="E197" s="253"/>
      <c r="F197" s="253"/>
      <c r="G197" s="253"/>
      <c r="H197" s="253"/>
      <c r="I197" s="253"/>
      <c r="J197" s="253"/>
      <c r="K197" s="253"/>
      <c r="L197" s="253"/>
      <c r="M197" s="253"/>
      <c r="N197" s="253"/>
      <c r="O197" s="253"/>
      <c r="P197" s="253"/>
      <c r="Q197" s="253"/>
      <c r="R197" s="253"/>
      <c r="S197" s="253"/>
      <c r="T197" s="253"/>
      <c r="U197" s="253" t="s">
        <v>367</v>
      </c>
      <c r="V197" s="253"/>
      <c r="W197" s="253"/>
      <c r="X197" s="253"/>
      <c r="Y197" s="253"/>
      <c r="Z197" s="253"/>
      <c r="AA197" s="253"/>
      <c r="AB197" s="253"/>
      <c r="AC197" s="253" t="s">
        <v>332</v>
      </c>
      <c r="AD197" s="253"/>
      <c r="AE197" s="253"/>
      <c r="AF197" s="253"/>
      <c r="AG197" s="253"/>
      <c r="AH197" s="253"/>
      <c r="AI197" s="253"/>
      <c r="AJ197" s="253"/>
      <c r="AK197" s="253"/>
      <c r="AL197" s="253"/>
      <c r="AM197" s="253"/>
      <c r="AN197" s="253"/>
      <c r="AO197" s="253"/>
      <c r="AP197" s="256"/>
      <c r="AQ197" s="253"/>
      <c r="AR197" s="253"/>
      <c r="AS197" s="253"/>
      <c r="AT197" s="256"/>
      <c r="AU197" s="253"/>
      <c r="AV197" s="253"/>
      <c r="AW197" s="253"/>
      <c r="AX197" s="253"/>
      <c r="AY197" s="253"/>
      <c r="AZ197" s="253"/>
      <c r="BA197" s="253"/>
      <c r="BB197" s="253"/>
      <c r="BC197" s="253"/>
      <c r="BD197" s="253"/>
      <c r="BE197" s="253"/>
      <c r="BF197" s="253"/>
      <c r="BG197" s="253"/>
      <c r="BH197" s="253"/>
      <c r="BI197" s="253"/>
      <c r="BJ197" s="253"/>
      <c r="BK197" s="253"/>
      <c r="BL197" s="253"/>
      <c r="BM197" s="253"/>
      <c r="BN197" s="253"/>
      <c r="BO197" s="253"/>
      <c r="BP197" s="253"/>
      <c r="BQ197" s="253"/>
      <c r="BR197" s="253"/>
      <c r="BS197" s="253"/>
      <c r="BT197" s="253"/>
      <c r="BU197" s="253"/>
      <c r="BV197" s="253"/>
      <c r="BW197" s="253"/>
      <c r="BX197" s="253"/>
      <c r="BY197" s="253"/>
      <c r="BZ197" s="253"/>
      <c r="CA197" s="253"/>
      <c r="CB197" s="253"/>
      <c r="CC197" s="253"/>
      <c r="CD197" s="253"/>
      <c r="CE197" s="253"/>
      <c r="CF197" s="253"/>
      <c r="CG197" s="253"/>
      <c r="CH197" s="253"/>
      <c r="CI197" s="253"/>
      <c r="CJ197" s="253"/>
      <c r="CK197" s="253"/>
      <c r="CL197" s="253"/>
      <c r="CM197" s="253"/>
      <c r="CN197" s="253"/>
      <c r="CO197" s="253"/>
      <c r="CP197" s="253"/>
      <c r="CQ197" s="253"/>
      <c r="CR197" s="253"/>
      <c r="CS197" s="253"/>
      <c r="CT197" s="253"/>
      <c r="CU197" s="253"/>
      <c r="CV197" s="253"/>
      <c r="CW197" s="253"/>
      <c r="CX197" s="253"/>
      <c r="CY197" s="253"/>
      <c r="CZ197" s="253"/>
      <c r="DA197" s="253"/>
      <c r="DB197" s="253"/>
      <c r="DC197" s="253"/>
      <c r="DD197" s="253"/>
      <c r="DE197" s="253"/>
      <c r="DF197" s="253"/>
      <c r="DG197" s="253"/>
      <c r="DH197" s="253"/>
      <c r="DI197" s="253"/>
      <c r="DJ197" s="253"/>
      <c r="DK197" s="253"/>
      <c r="DL197" s="253"/>
      <c r="DM197" s="253"/>
      <c r="DN197" s="253"/>
      <c r="DO197" s="253"/>
      <c r="DP197" s="253"/>
      <c r="DQ197" s="253"/>
      <c r="DR197" s="253"/>
      <c r="DS197" s="253"/>
      <c r="DT197" s="253"/>
      <c r="DU197" s="253"/>
      <c r="DV197" s="253"/>
      <c r="DW197" s="253"/>
      <c r="DX197" s="253"/>
      <c r="DY197" s="253"/>
      <c r="DZ197" s="253"/>
      <c r="EA197" s="253"/>
      <c r="EB197" s="253"/>
      <c r="EC197" s="253"/>
      <c r="ED197" s="253"/>
      <c r="EE197" s="253"/>
      <c r="EF197" s="253"/>
      <c r="EG197" s="253"/>
      <c r="EH197" s="253"/>
      <c r="EI197" s="253"/>
      <c r="EJ197" s="253"/>
      <c r="EK197" s="253"/>
      <c r="EL197" s="253"/>
      <c r="EM197" s="253"/>
      <c r="EN197" s="253"/>
      <c r="EO197" s="253"/>
      <c r="EP197" s="253"/>
      <c r="EQ197" s="253"/>
      <c r="ER197" s="253"/>
      <c r="ES197" s="253"/>
      <c r="ET197" s="253"/>
      <c r="EU197" s="253"/>
      <c r="EV197" s="253"/>
      <c r="EW197" s="253"/>
      <c r="EX197" s="253"/>
      <c r="EY197" s="253"/>
      <c r="EZ197" s="253"/>
      <c r="FA197" s="253"/>
      <c r="FB197" s="253"/>
      <c r="FC197" s="253"/>
      <c r="FD197" s="253"/>
      <c r="FE197" s="253"/>
      <c r="FF197" s="253"/>
      <c r="FG197" s="253"/>
      <c r="FH197" s="253"/>
      <c r="FI197" s="253"/>
      <c r="FJ197" s="253"/>
      <c r="FK197" s="253"/>
      <c r="FL197" s="253"/>
      <c r="FM197" s="253"/>
      <c r="FN197" s="253"/>
      <c r="FO197" s="253"/>
      <c r="FP197" s="253"/>
      <c r="FQ197" s="253"/>
      <c r="FR197" s="253"/>
      <c r="FS197" s="253"/>
      <c r="FT197" s="253"/>
      <c r="FU197" s="253"/>
      <c r="FV197" s="253"/>
      <c r="FW197" s="253"/>
      <c r="FX197" s="253"/>
      <c r="FY197" s="253"/>
      <c r="FZ197" s="253"/>
      <c r="GA197" s="253"/>
      <c r="GB197" s="253"/>
      <c r="GC197" s="253"/>
      <c r="GD197" s="253"/>
      <c r="GE197" s="253"/>
      <c r="GF197" s="253"/>
      <c r="GG197" s="253"/>
      <c r="GH197" s="253"/>
      <c r="GI197" s="253"/>
      <c r="GJ197" s="253"/>
      <c r="GK197" s="253"/>
      <c r="GL197" s="253"/>
      <c r="GM197" s="253"/>
      <c r="GN197" s="253"/>
      <c r="GO197" s="253"/>
      <c r="GP197" s="253"/>
      <c r="GQ197" s="253"/>
      <c r="GR197" s="253"/>
      <c r="GS197" s="253"/>
      <c r="GT197" s="253"/>
      <c r="GU197" s="253"/>
      <c r="GV197" s="253"/>
      <c r="GW197" s="253"/>
      <c r="GX197" s="253"/>
      <c r="GY197" s="253"/>
      <c r="GZ197" s="253"/>
      <c r="HA197" s="253"/>
      <c r="HB197" s="253"/>
      <c r="HC197" s="253"/>
      <c r="HD197" s="253"/>
      <c r="HE197" s="253"/>
      <c r="HF197" s="253"/>
      <c r="HG197" s="253"/>
      <c r="HH197" s="253"/>
      <c r="HI197" s="253"/>
      <c r="HJ197" s="253"/>
      <c r="HK197" s="253"/>
      <c r="HL197" s="253"/>
      <c r="HM197" s="253"/>
      <c r="HN197" s="253"/>
      <c r="HO197" s="253"/>
      <c r="HP197" s="253"/>
      <c r="HQ197" s="253"/>
      <c r="HR197" s="253"/>
      <c r="HS197" s="253"/>
      <c r="HT197" s="253"/>
      <c r="HU197" s="253"/>
      <c r="HV197" s="253"/>
      <c r="HW197" s="253"/>
      <c r="HX197" s="253"/>
      <c r="HY197" s="253"/>
      <c r="HZ197" s="253"/>
      <c r="IA197" s="253"/>
      <c r="IB197" s="253"/>
      <c r="IC197" s="253"/>
      <c r="ID197" s="253"/>
      <c r="IE197" s="253"/>
      <c r="IF197" s="253"/>
      <c r="IG197" s="253"/>
      <c r="IH197" s="253"/>
      <c r="II197" s="253"/>
      <c r="IJ197" s="253"/>
      <c r="IK197" s="253"/>
      <c r="IL197" s="253"/>
      <c r="IM197" s="253"/>
      <c r="IN197" s="253"/>
      <c r="IO197" s="253"/>
      <c r="IP197" s="253"/>
      <c r="IQ197" s="253"/>
      <c r="IR197" s="253"/>
      <c r="IS197" s="253"/>
      <c r="IT197" s="253"/>
      <c r="IU197" s="253"/>
      <c r="IV197" s="253"/>
      <c r="IW197" s="253"/>
      <c r="IX197" s="253"/>
      <c r="IY197" s="253"/>
      <c r="IZ197" s="253"/>
      <c r="JA197" s="253"/>
      <c r="JB197" s="253"/>
      <c r="JC197" s="253"/>
      <c r="JD197" s="253"/>
      <c r="JE197" s="253"/>
      <c r="JF197" s="253"/>
      <c r="JG197" s="253"/>
      <c r="JH197" s="253"/>
      <c r="JI197" s="253"/>
      <c r="JJ197" s="253"/>
      <c r="JK197" s="253"/>
      <c r="JL197" s="253"/>
      <c r="JM197" s="253"/>
      <c r="JN197" s="253"/>
      <c r="JO197" s="253"/>
      <c r="JP197" s="253"/>
      <c r="JQ197" s="253"/>
      <c r="JR197" s="253"/>
      <c r="JS197" s="253"/>
      <c r="JT197" s="253"/>
      <c r="JU197" s="253"/>
    </row>
    <row r="198" spans="1:281" s="252" customFormat="1" ht="15" customHeight="1" x14ac:dyDescent="0.25">
      <c r="A198" s="253"/>
      <c r="B198" s="253"/>
      <c r="C198" s="253"/>
      <c r="D198" s="253"/>
      <c r="E198" s="253"/>
      <c r="F198" s="253"/>
      <c r="G198" s="253"/>
      <c r="H198" s="253"/>
      <c r="I198" s="253"/>
      <c r="J198" s="253"/>
      <c r="K198" s="253"/>
      <c r="L198" s="253"/>
      <c r="M198" s="253"/>
      <c r="N198" s="253"/>
      <c r="O198" s="253"/>
      <c r="P198" s="253"/>
      <c r="Q198" s="253"/>
      <c r="R198" s="253"/>
      <c r="S198" s="253"/>
      <c r="T198" s="253"/>
      <c r="U198" s="253" t="s">
        <v>368</v>
      </c>
      <c r="V198" s="253"/>
      <c r="W198" s="253"/>
      <c r="X198" s="253"/>
      <c r="Y198" s="253"/>
      <c r="Z198" s="253"/>
      <c r="AA198" s="253"/>
      <c r="AB198" s="253"/>
      <c r="AC198" s="253" t="s">
        <v>318</v>
      </c>
      <c r="AD198" s="253"/>
      <c r="AE198" s="253"/>
      <c r="AF198" s="253"/>
      <c r="AG198" s="253"/>
      <c r="AH198" s="253"/>
      <c r="AI198" s="253"/>
      <c r="AJ198" s="253"/>
      <c r="AK198" s="253"/>
      <c r="AL198" s="253"/>
      <c r="AM198" s="253"/>
      <c r="AN198" s="253"/>
      <c r="AO198" s="253"/>
      <c r="AP198" s="256"/>
      <c r="AQ198" s="253"/>
      <c r="AR198" s="253"/>
      <c r="AS198" s="253"/>
      <c r="AT198" s="256"/>
      <c r="AU198" s="253"/>
      <c r="AV198" s="253"/>
      <c r="AW198" s="253"/>
      <c r="AX198" s="253"/>
      <c r="AY198" s="253"/>
      <c r="AZ198" s="253"/>
      <c r="BA198" s="253"/>
      <c r="BB198" s="253"/>
      <c r="BC198" s="253"/>
      <c r="BD198" s="253"/>
      <c r="BE198" s="253"/>
      <c r="BF198" s="253"/>
      <c r="BG198" s="253"/>
      <c r="BH198" s="253"/>
      <c r="BI198" s="253"/>
      <c r="BJ198" s="253"/>
      <c r="BK198" s="253"/>
      <c r="BL198" s="253"/>
      <c r="BM198" s="253"/>
      <c r="BN198" s="253"/>
      <c r="BO198" s="253"/>
      <c r="BP198" s="253"/>
      <c r="BQ198" s="253"/>
      <c r="BR198" s="253"/>
      <c r="BS198" s="253"/>
      <c r="BT198" s="253"/>
      <c r="BU198" s="253"/>
      <c r="BV198" s="253"/>
      <c r="BW198" s="253"/>
      <c r="BX198" s="253"/>
      <c r="BY198" s="253"/>
      <c r="BZ198" s="253"/>
      <c r="CA198" s="253"/>
      <c r="CB198" s="253"/>
      <c r="CC198" s="253"/>
      <c r="CD198" s="253"/>
      <c r="CE198" s="253"/>
      <c r="CF198" s="253"/>
      <c r="CG198" s="253"/>
      <c r="CH198" s="253"/>
      <c r="CI198" s="253"/>
      <c r="CJ198" s="253"/>
      <c r="CK198" s="253"/>
      <c r="CL198" s="253"/>
      <c r="CM198" s="253"/>
      <c r="CN198" s="253"/>
      <c r="CO198" s="253"/>
      <c r="CP198" s="253"/>
      <c r="CQ198" s="253"/>
      <c r="CR198" s="253"/>
      <c r="CS198" s="253"/>
      <c r="CT198" s="253"/>
      <c r="CU198" s="253"/>
      <c r="CV198" s="253"/>
      <c r="CW198" s="253"/>
      <c r="CX198" s="253"/>
      <c r="CY198" s="253"/>
      <c r="CZ198" s="253"/>
      <c r="DA198" s="253"/>
      <c r="DB198" s="253"/>
      <c r="DC198" s="253"/>
      <c r="DD198" s="253"/>
      <c r="DE198" s="253"/>
      <c r="DF198" s="253"/>
      <c r="DG198" s="253"/>
      <c r="DH198" s="253"/>
      <c r="DI198" s="253"/>
      <c r="DJ198" s="253"/>
      <c r="DK198" s="253"/>
      <c r="DL198" s="253"/>
      <c r="DM198" s="253"/>
      <c r="DN198" s="253"/>
      <c r="DO198" s="253"/>
      <c r="DP198" s="253"/>
      <c r="DQ198" s="253"/>
      <c r="DR198" s="253"/>
      <c r="DS198" s="253"/>
      <c r="DT198" s="253"/>
      <c r="DU198" s="253"/>
      <c r="DV198" s="253"/>
      <c r="DW198" s="253"/>
      <c r="DX198" s="253"/>
      <c r="DY198" s="253"/>
      <c r="DZ198" s="253"/>
      <c r="EA198" s="253"/>
      <c r="EB198" s="253"/>
      <c r="EC198" s="253"/>
      <c r="ED198" s="253"/>
      <c r="EE198" s="253"/>
      <c r="EF198" s="253"/>
      <c r="EG198" s="253"/>
      <c r="EH198" s="253"/>
      <c r="EI198" s="253"/>
      <c r="EJ198" s="253"/>
      <c r="EK198" s="253"/>
      <c r="EL198" s="253"/>
      <c r="EM198" s="253"/>
      <c r="EN198" s="253"/>
      <c r="EO198" s="253"/>
      <c r="EP198" s="253"/>
      <c r="EQ198" s="253"/>
      <c r="ER198" s="253"/>
      <c r="ES198" s="253"/>
      <c r="ET198" s="253"/>
      <c r="EU198" s="253"/>
      <c r="EV198" s="253"/>
      <c r="EW198" s="253"/>
      <c r="EX198" s="253"/>
      <c r="EY198" s="253"/>
      <c r="EZ198" s="253"/>
      <c r="FA198" s="253"/>
      <c r="FB198" s="253"/>
      <c r="FC198" s="253"/>
      <c r="FD198" s="253"/>
      <c r="FE198" s="253"/>
      <c r="FF198" s="253"/>
      <c r="FG198" s="253"/>
      <c r="FH198" s="253"/>
      <c r="FI198" s="253"/>
      <c r="FJ198" s="253"/>
      <c r="FK198" s="253"/>
      <c r="FL198" s="253"/>
      <c r="FM198" s="253"/>
      <c r="FN198" s="253"/>
      <c r="FO198" s="253"/>
      <c r="FP198" s="253"/>
      <c r="FQ198" s="253"/>
      <c r="FR198" s="253"/>
      <c r="FS198" s="253"/>
      <c r="FT198" s="253"/>
      <c r="FU198" s="253"/>
      <c r="FV198" s="253"/>
      <c r="FW198" s="253"/>
      <c r="FX198" s="253"/>
      <c r="FY198" s="253"/>
      <c r="FZ198" s="253"/>
      <c r="GA198" s="253"/>
      <c r="GB198" s="253"/>
      <c r="GC198" s="253"/>
      <c r="GD198" s="253"/>
      <c r="GE198" s="253"/>
      <c r="GF198" s="253"/>
      <c r="GG198" s="253"/>
      <c r="GH198" s="253"/>
      <c r="GI198" s="253"/>
      <c r="GJ198" s="253"/>
      <c r="GK198" s="253"/>
      <c r="GL198" s="253"/>
      <c r="GM198" s="253"/>
      <c r="GN198" s="253"/>
      <c r="GO198" s="253"/>
      <c r="GP198" s="253"/>
      <c r="GQ198" s="253"/>
      <c r="GR198" s="253"/>
      <c r="GS198" s="253"/>
      <c r="GT198" s="253"/>
      <c r="GU198" s="253"/>
      <c r="GV198" s="253"/>
      <c r="GW198" s="253"/>
      <c r="GX198" s="253"/>
      <c r="GY198" s="253"/>
      <c r="GZ198" s="253"/>
      <c r="HA198" s="253"/>
      <c r="HB198" s="253"/>
      <c r="HC198" s="253"/>
      <c r="HD198" s="253"/>
      <c r="HE198" s="253"/>
      <c r="HF198" s="253"/>
      <c r="HG198" s="253"/>
      <c r="HH198" s="253"/>
      <c r="HI198" s="253"/>
      <c r="HJ198" s="253"/>
      <c r="HK198" s="253"/>
      <c r="HL198" s="253"/>
      <c r="HM198" s="253"/>
      <c r="HN198" s="253"/>
      <c r="HO198" s="253"/>
      <c r="HP198" s="253"/>
      <c r="HQ198" s="253"/>
      <c r="HR198" s="253"/>
      <c r="HS198" s="253"/>
      <c r="HT198" s="253"/>
      <c r="HU198" s="253"/>
      <c r="HV198" s="253"/>
      <c r="HW198" s="253"/>
      <c r="HX198" s="253"/>
      <c r="HY198" s="253"/>
      <c r="HZ198" s="253"/>
      <c r="IA198" s="253"/>
      <c r="IB198" s="253"/>
      <c r="IC198" s="253"/>
      <c r="ID198" s="253"/>
      <c r="IE198" s="253"/>
      <c r="IF198" s="253"/>
      <c r="IG198" s="253"/>
      <c r="IH198" s="253"/>
      <c r="II198" s="253"/>
      <c r="IJ198" s="253"/>
      <c r="IK198" s="253"/>
      <c r="IL198" s="253"/>
      <c r="IM198" s="253"/>
      <c r="IN198" s="253"/>
      <c r="IO198" s="253"/>
      <c r="IP198" s="253"/>
      <c r="IQ198" s="253"/>
      <c r="IR198" s="253"/>
      <c r="IS198" s="253"/>
      <c r="IT198" s="253"/>
      <c r="IU198" s="253"/>
      <c r="IV198" s="253"/>
      <c r="IW198" s="253"/>
      <c r="IX198" s="253"/>
      <c r="IY198" s="253"/>
      <c r="IZ198" s="253"/>
      <c r="JA198" s="253"/>
      <c r="JB198" s="253"/>
      <c r="JC198" s="253"/>
      <c r="JD198" s="253"/>
      <c r="JE198" s="253"/>
      <c r="JF198" s="253"/>
      <c r="JG198" s="253"/>
      <c r="JH198" s="253"/>
      <c r="JI198" s="253"/>
      <c r="JJ198" s="253"/>
      <c r="JK198" s="253"/>
      <c r="JL198" s="253"/>
      <c r="JM198" s="253"/>
      <c r="JN198" s="253"/>
      <c r="JO198" s="253"/>
      <c r="JP198" s="253"/>
      <c r="JQ198" s="253"/>
      <c r="JR198" s="253"/>
      <c r="JS198" s="253"/>
      <c r="JT198" s="253"/>
      <c r="JU198" s="253"/>
    </row>
    <row r="199" spans="1:281" s="252" customFormat="1" ht="15" customHeight="1" x14ac:dyDescent="0.25">
      <c r="A199" s="253"/>
      <c r="B199" s="253"/>
      <c r="C199" s="253"/>
      <c r="D199" s="253"/>
      <c r="E199" s="253"/>
      <c r="F199" s="253"/>
      <c r="G199" s="253"/>
      <c r="H199" s="253"/>
      <c r="I199" s="253"/>
      <c r="J199" s="253"/>
      <c r="K199" s="253"/>
      <c r="L199" s="253"/>
      <c r="M199" s="253"/>
      <c r="N199" s="253"/>
      <c r="O199" s="253"/>
      <c r="P199" s="253"/>
      <c r="Q199" s="253"/>
      <c r="R199" s="253"/>
      <c r="S199" s="253"/>
      <c r="T199" s="253"/>
      <c r="U199" s="253" t="s">
        <v>369</v>
      </c>
      <c r="V199" s="253"/>
      <c r="W199" s="253"/>
      <c r="X199" s="253"/>
      <c r="Y199" s="253"/>
      <c r="Z199" s="253"/>
      <c r="AA199" s="253"/>
      <c r="AB199" s="253"/>
      <c r="AC199" s="253" t="s">
        <v>332</v>
      </c>
      <c r="AD199" s="253"/>
      <c r="AE199" s="253"/>
      <c r="AF199" s="253"/>
      <c r="AG199" s="253"/>
      <c r="AH199" s="253"/>
      <c r="AI199" s="253"/>
      <c r="AJ199" s="253"/>
      <c r="AK199" s="253"/>
      <c r="AL199" s="253"/>
      <c r="AM199" s="253"/>
      <c r="AN199" s="253"/>
      <c r="AO199" s="253"/>
      <c r="AP199" s="256"/>
      <c r="AQ199" s="253"/>
      <c r="AR199" s="253"/>
      <c r="AS199" s="253"/>
      <c r="AT199" s="256"/>
      <c r="AU199" s="253"/>
      <c r="AV199" s="253"/>
      <c r="AW199" s="253"/>
      <c r="AX199" s="253"/>
      <c r="AY199" s="253"/>
      <c r="AZ199" s="253"/>
      <c r="BA199" s="253"/>
      <c r="BB199" s="253"/>
      <c r="BC199" s="253"/>
      <c r="BD199" s="253"/>
      <c r="BE199" s="253"/>
      <c r="BF199" s="253"/>
      <c r="BG199" s="253"/>
      <c r="BH199" s="253"/>
      <c r="BI199" s="253"/>
      <c r="BJ199" s="253"/>
      <c r="BK199" s="253"/>
      <c r="BL199" s="253"/>
      <c r="BM199" s="253"/>
      <c r="BN199" s="253"/>
      <c r="BO199" s="253"/>
      <c r="BP199" s="253"/>
      <c r="BQ199" s="253"/>
      <c r="BR199" s="253"/>
      <c r="BS199" s="253"/>
      <c r="BT199" s="253"/>
      <c r="BU199" s="253"/>
      <c r="BV199" s="253"/>
      <c r="BW199" s="253"/>
      <c r="BX199" s="253"/>
      <c r="BY199" s="253"/>
      <c r="BZ199" s="253"/>
      <c r="CA199" s="253"/>
      <c r="CB199" s="253"/>
      <c r="CC199" s="253"/>
      <c r="CD199" s="253"/>
      <c r="CE199" s="253"/>
      <c r="CF199" s="253"/>
      <c r="CG199" s="253"/>
      <c r="CH199" s="253"/>
      <c r="CI199" s="253"/>
      <c r="CJ199" s="253"/>
      <c r="CK199" s="253"/>
      <c r="CL199" s="253"/>
      <c r="CM199" s="253"/>
      <c r="CN199" s="253"/>
      <c r="CO199" s="253"/>
      <c r="CP199" s="253"/>
      <c r="CQ199" s="253"/>
      <c r="CR199" s="253"/>
      <c r="CS199" s="253"/>
      <c r="CT199" s="253"/>
      <c r="CU199" s="253"/>
      <c r="CV199" s="253"/>
      <c r="CW199" s="253"/>
      <c r="CX199" s="253"/>
      <c r="CY199" s="253"/>
      <c r="CZ199" s="253"/>
      <c r="DA199" s="253"/>
      <c r="DB199" s="253"/>
      <c r="DC199" s="253"/>
      <c r="DD199" s="253"/>
      <c r="DE199" s="253"/>
      <c r="DF199" s="253"/>
      <c r="DG199" s="253"/>
      <c r="DH199" s="253"/>
      <c r="DI199" s="253"/>
      <c r="DJ199" s="253"/>
      <c r="DK199" s="253"/>
      <c r="DL199" s="253"/>
      <c r="DM199" s="253"/>
      <c r="DN199" s="253"/>
      <c r="DO199" s="253"/>
      <c r="DP199" s="253"/>
      <c r="DQ199" s="253"/>
      <c r="DR199" s="253"/>
      <c r="DS199" s="253"/>
      <c r="DT199" s="253"/>
      <c r="DU199" s="253"/>
      <c r="DV199" s="253"/>
      <c r="DW199" s="253"/>
      <c r="DX199" s="253"/>
      <c r="DY199" s="253"/>
      <c r="DZ199" s="253"/>
      <c r="EA199" s="253"/>
      <c r="EB199" s="253"/>
      <c r="EC199" s="253"/>
      <c r="ED199" s="253"/>
      <c r="EE199" s="253"/>
      <c r="EF199" s="253"/>
      <c r="EG199" s="253"/>
      <c r="EH199" s="253"/>
      <c r="EI199" s="253"/>
      <c r="EJ199" s="253"/>
      <c r="EK199" s="253"/>
      <c r="EL199" s="253"/>
      <c r="EM199" s="253"/>
      <c r="EN199" s="253"/>
      <c r="EO199" s="253"/>
      <c r="EP199" s="253"/>
      <c r="EQ199" s="253"/>
      <c r="ER199" s="253"/>
      <c r="ES199" s="253"/>
      <c r="ET199" s="253"/>
      <c r="EU199" s="253"/>
      <c r="EV199" s="253"/>
      <c r="EW199" s="253"/>
      <c r="EX199" s="253"/>
      <c r="EY199" s="253"/>
      <c r="EZ199" s="253"/>
      <c r="FA199" s="253"/>
      <c r="FB199" s="253"/>
      <c r="FC199" s="253"/>
      <c r="FD199" s="253"/>
      <c r="FE199" s="253"/>
      <c r="FF199" s="253"/>
      <c r="FG199" s="253"/>
      <c r="FH199" s="253"/>
      <c r="FI199" s="253"/>
      <c r="FJ199" s="253"/>
      <c r="FK199" s="253"/>
      <c r="FL199" s="253"/>
      <c r="FM199" s="253"/>
      <c r="FN199" s="253"/>
      <c r="FO199" s="253"/>
      <c r="FP199" s="253"/>
      <c r="FQ199" s="253"/>
      <c r="FR199" s="253"/>
      <c r="FS199" s="253"/>
      <c r="FT199" s="253"/>
      <c r="FU199" s="253"/>
      <c r="FV199" s="253"/>
      <c r="FW199" s="253"/>
      <c r="FX199" s="253"/>
      <c r="FY199" s="253"/>
      <c r="FZ199" s="253"/>
      <c r="GA199" s="253"/>
      <c r="GB199" s="253"/>
      <c r="GC199" s="253"/>
      <c r="GD199" s="253"/>
      <c r="GE199" s="253"/>
      <c r="GF199" s="253"/>
      <c r="GG199" s="253"/>
      <c r="GH199" s="253"/>
      <c r="GI199" s="253"/>
      <c r="GJ199" s="253"/>
      <c r="GK199" s="253"/>
      <c r="GL199" s="253"/>
      <c r="GM199" s="253"/>
      <c r="GN199" s="253"/>
      <c r="GO199" s="253"/>
      <c r="GP199" s="253"/>
      <c r="GQ199" s="253"/>
      <c r="GR199" s="253"/>
      <c r="GS199" s="253"/>
      <c r="GT199" s="253"/>
      <c r="GU199" s="253"/>
      <c r="GV199" s="253"/>
      <c r="GW199" s="253"/>
      <c r="GX199" s="253"/>
      <c r="GY199" s="253"/>
      <c r="GZ199" s="253"/>
      <c r="HA199" s="253"/>
      <c r="HB199" s="253"/>
      <c r="HC199" s="253"/>
      <c r="HD199" s="253"/>
      <c r="HE199" s="253"/>
      <c r="HF199" s="253"/>
      <c r="HG199" s="253"/>
      <c r="HH199" s="253"/>
      <c r="HI199" s="253"/>
      <c r="HJ199" s="253"/>
      <c r="HK199" s="253"/>
      <c r="HL199" s="253"/>
      <c r="HM199" s="253"/>
      <c r="HN199" s="253"/>
      <c r="HO199" s="253"/>
      <c r="HP199" s="253"/>
      <c r="HQ199" s="253"/>
      <c r="HR199" s="253"/>
      <c r="HS199" s="253"/>
      <c r="HT199" s="253"/>
      <c r="HU199" s="253"/>
      <c r="HV199" s="253"/>
      <c r="HW199" s="253"/>
      <c r="HX199" s="253"/>
      <c r="HY199" s="253"/>
      <c r="HZ199" s="253"/>
      <c r="IA199" s="253"/>
      <c r="IB199" s="253"/>
      <c r="IC199" s="253"/>
      <c r="ID199" s="253"/>
      <c r="IE199" s="253"/>
      <c r="IF199" s="253"/>
      <c r="IG199" s="253"/>
      <c r="IH199" s="253"/>
      <c r="II199" s="253"/>
      <c r="IJ199" s="253"/>
      <c r="IK199" s="253"/>
      <c r="IL199" s="253"/>
      <c r="IM199" s="253"/>
      <c r="IN199" s="253"/>
      <c r="IO199" s="253"/>
      <c r="IP199" s="253"/>
      <c r="IQ199" s="253"/>
      <c r="IR199" s="253"/>
      <c r="IS199" s="253"/>
      <c r="IT199" s="253"/>
      <c r="IU199" s="253"/>
      <c r="IV199" s="253"/>
      <c r="IW199" s="253"/>
      <c r="IX199" s="253"/>
      <c r="IY199" s="253"/>
      <c r="IZ199" s="253"/>
      <c r="JA199" s="253"/>
      <c r="JB199" s="253"/>
      <c r="JC199" s="253"/>
      <c r="JD199" s="253"/>
      <c r="JE199" s="253"/>
      <c r="JF199" s="253"/>
      <c r="JG199" s="253"/>
      <c r="JH199" s="253"/>
      <c r="JI199" s="253"/>
      <c r="JJ199" s="253"/>
      <c r="JK199" s="253"/>
      <c r="JL199" s="253"/>
      <c r="JM199" s="253"/>
      <c r="JN199" s="253"/>
      <c r="JO199" s="253"/>
      <c r="JP199" s="253"/>
      <c r="JQ199" s="253"/>
      <c r="JR199" s="253"/>
      <c r="JS199" s="253"/>
      <c r="JT199" s="253"/>
      <c r="JU199" s="253"/>
    </row>
    <row r="200" spans="1:281" s="252" customFormat="1" ht="15" customHeight="1" x14ac:dyDescent="0.25">
      <c r="A200" s="253"/>
      <c r="B200" s="253"/>
      <c r="C200" s="253"/>
      <c r="D200" s="253"/>
      <c r="E200" s="253"/>
      <c r="F200" s="253"/>
      <c r="G200" s="253"/>
      <c r="H200" s="253"/>
      <c r="I200" s="253"/>
      <c r="J200" s="253"/>
      <c r="K200" s="253"/>
      <c r="L200" s="253"/>
      <c r="M200" s="253"/>
      <c r="N200" s="253"/>
      <c r="O200" s="253"/>
      <c r="P200" s="253"/>
      <c r="Q200" s="253"/>
      <c r="R200" s="253"/>
      <c r="S200" s="253"/>
      <c r="T200" s="253"/>
      <c r="U200" s="253" t="s">
        <v>370</v>
      </c>
      <c r="V200" s="253"/>
      <c r="W200" s="253"/>
      <c r="X200" s="253"/>
      <c r="Y200" s="253"/>
      <c r="Z200" s="253"/>
      <c r="AA200" s="253"/>
      <c r="AB200" s="253"/>
      <c r="AC200" s="253" t="s">
        <v>320</v>
      </c>
      <c r="AD200" s="253"/>
      <c r="AE200" s="253"/>
      <c r="AF200" s="253"/>
      <c r="AG200" s="253"/>
      <c r="AH200" s="253"/>
      <c r="AI200" s="253"/>
      <c r="AJ200" s="253"/>
      <c r="AK200" s="253"/>
      <c r="AL200" s="253"/>
      <c r="AM200" s="253"/>
      <c r="AN200" s="253"/>
      <c r="AO200" s="253"/>
      <c r="AP200" s="256"/>
      <c r="AQ200" s="253"/>
      <c r="AR200" s="253"/>
      <c r="AS200" s="253"/>
      <c r="AT200" s="256"/>
      <c r="AU200" s="253"/>
      <c r="AV200" s="253"/>
      <c r="AW200" s="253"/>
      <c r="AX200" s="253"/>
      <c r="AY200" s="253"/>
      <c r="AZ200" s="253"/>
      <c r="BA200" s="253"/>
      <c r="BB200" s="253"/>
      <c r="BC200" s="253"/>
      <c r="BD200" s="253"/>
      <c r="BE200" s="253"/>
      <c r="BF200" s="253"/>
      <c r="BG200" s="253"/>
      <c r="BH200" s="253"/>
      <c r="BI200" s="253"/>
      <c r="BJ200" s="253"/>
      <c r="BK200" s="253"/>
      <c r="BL200" s="253"/>
      <c r="BM200" s="253"/>
      <c r="BN200" s="253"/>
      <c r="BO200" s="253"/>
      <c r="BP200" s="253"/>
      <c r="BQ200" s="253"/>
      <c r="BR200" s="253"/>
      <c r="BS200" s="253"/>
      <c r="BT200" s="253"/>
      <c r="BU200" s="253"/>
      <c r="BV200" s="253"/>
      <c r="BW200" s="253"/>
      <c r="BX200" s="253"/>
      <c r="BY200" s="253"/>
      <c r="BZ200" s="253"/>
      <c r="CA200" s="253"/>
      <c r="CB200" s="253"/>
      <c r="CC200" s="253"/>
      <c r="CD200" s="253"/>
      <c r="CE200" s="253"/>
      <c r="CF200" s="253"/>
      <c r="CG200" s="253"/>
      <c r="CH200" s="253"/>
      <c r="CI200" s="253"/>
      <c r="CJ200" s="253"/>
      <c r="CK200" s="253"/>
      <c r="CL200" s="253"/>
      <c r="CM200" s="253"/>
      <c r="CN200" s="253"/>
      <c r="CO200" s="253"/>
      <c r="CP200" s="253"/>
      <c r="CQ200" s="253"/>
      <c r="CR200" s="253"/>
      <c r="CS200" s="253"/>
      <c r="CT200" s="253"/>
      <c r="CU200" s="253"/>
      <c r="CV200" s="253"/>
      <c r="CW200" s="253"/>
      <c r="CX200" s="253"/>
      <c r="CY200" s="253"/>
      <c r="CZ200" s="253"/>
      <c r="DA200" s="253"/>
      <c r="DB200" s="253"/>
      <c r="DC200" s="253"/>
      <c r="DD200" s="253"/>
      <c r="DE200" s="253"/>
      <c r="DF200" s="253"/>
      <c r="DG200" s="253"/>
      <c r="DH200" s="253"/>
      <c r="DI200" s="253"/>
      <c r="DJ200" s="253"/>
      <c r="DK200" s="253"/>
      <c r="DL200" s="253"/>
      <c r="DM200" s="253"/>
      <c r="DN200" s="253"/>
      <c r="DO200" s="253"/>
      <c r="DP200" s="253"/>
      <c r="DQ200" s="253"/>
      <c r="DR200" s="253"/>
      <c r="DS200" s="253"/>
      <c r="DT200" s="253"/>
      <c r="DU200" s="253"/>
      <c r="DV200" s="253"/>
      <c r="DW200" s="253"/>
      <c r="DX200" s="253"/>
      <c r="DY200" s="253"/>
      <c r="DZ200" s="253"/>
      <c r="EA200" s="253"/>
      <c r="EB200" s="253"/>
      <c r="EC200" s="253"/>
      <c r="ED200" s="253"/>
      <c r="EE200" s="253"/>
      <c r="EF200" s="253"/>
      <c r="EG200" s="253"/>
      <c r="EH200" s="253"/>
      <c r="EI200" s="253"/>
      <c r="EJ200" s="253"/>
      <c r="EK200" s="253"/>
      <c r="EL200" s="253"/>
      <c r="EM200" s="253"/>
      <c r="EN200" s="253"/>
      <c r="EO200" s="253"/>
      <c r="EP200" s="253"/>
      <c r="EQ200" s="253"/>
      <c r="ER200" s="253"/>
      <c r="ES200" s="253"/>
      <c r="ET200" s="253"/>
      <c r="EU200" s="253"/>
      <c r="EV200" s="253"/>
      <c r="EW200" s="253"/>
      <c r="EX200" s="253"/>
      <c r="EY200" s="253"/>
      <c r="EZ200" s="253"/>
      <c r="FA200" s="253"/>
      <c r="FB200" s="253"/>
      <c r="FC200" s="253"/>
      <c r="FD200" s="253"/>
      <c r="FE200" s="253"/>
      <c r="FF200" s="253"/>
      <c r="FG200" s="253"/>
      <c r="FH200" s="253"/>
      <c r="FI200" s="253"/>
      <c r="FJ200" s="253"/>
      <c r="FK200" s="253"/>
      <c r="FL200" s="253"/>
      <c r="FM200" s="253"/>
      <c r="FN200" s="253"/>
      <c r="FO200" s="253"/>
      <c r="FP200" s="253"/>
      <c r="FQ200" s="253"/>
      <c r="FR200" s="253"/>
      <c r="FS200" s="253"/>
      <c r="FT200" s="253"/>
      <c r="FU200" s="253"/>
      <c r="FV200" s="253"/>
      <c r="FW200" s="253"/>
      <c r="FX200" s="253"/>
      <c r="FY200" s="253"/>
      <c r="FZ200" s="253"/>
      <c r="GA200" s="253"/>
      <c r="GB200" s="253"/>
      <c r="GC200" s="253"/>
      <c r="GD200" s="253"/>
      <c r="GE200" s="253"/>
      <c r="GF200" s="253"/>
      <c r="GG200" s="253"/>
      <c r="GH200" s="253"/>
      <c r="GI200" s="253"/>
      <c r="GJ200" s="253"/>
      <c r="GK200" s="253"/>
      <c r="GL200" s="253"/>
      <c r="GM200" s="253"/>
      <c r="GN200" s="253"/>
      <c r="GO200" s="253"/>
      <c r="GP200" s="253"/>
      <c r="GQ200" s="253"/>
      <c r="GR200" s="253"/>
      <c r="GS200" s="253"/>
      <c r="GT200" s="253"/>
      <c r="GU200" s="253"/>
      <c r="GV200" s="253"/>
      <c r="GW200" s="253"/>
      <c r="GX200" s="253"/>
      <c r="GY200" s="253"/>
      <c r="GZ200" s="253"/>
      <c r="HA200" s="253"/>
      <c r="HB200" s="253"/>
      <c r="HC200" s="253"/>
      <c r="HD200" s="253"/>
      <c r="HE200" s="253"/>
      <c r="HF200" s="253"/>
      <c r="HG200" s="253"/>
      <c r="HH200" s="253"/>
      <c r="HI200" s="253"/>
      <c r="HJ200" s="253"/>
      <c r="HK200" s="253"/>
      <c r="HL200" s="253"/>
      <c r="HM200" s="253"/>
      <c r="HN200" s="253"/>
      <c r="HO200" s="253"/>
      <c r="HP200" s="253"/>
      <c r="HQ200" s="253"/>
      <c r="HR200" s="253"/>
      <c r="HS200" s="253"/>
      <c r="HT200" s="253"/>
      <c r="HU200" s="253"/>
      <c r="HV200" s="253"/>
      <c r="HW200" s="253"/>
      <c r="HX200" s="253"/>
      <c r="HY200" s="253"/>
      <c r="HZ200" s="253"/>
      <c r="IA200" s="253"/>
      <c r="IB200" s="253"/>
      <c r="IC200" s="253"/>
      <c r="ID200" s="253"/>
      <c r="IE200" s="253"/>
      <c r="IF200" s="253"/>
      <c r="IG200" s="253"/>
      <c r="IH200" s="253"/>
      <c r="II200" s="253"/>
      <c r="IJ200" s="253"/>
      <c r="IK200" s="253"/>
      <c r="IL200" s="253"/>
      <c r="IM200" s="253"/>
      <c r="IN200" s="253"/>
      <c r="IO200" s="253"/>
      <c r="IP200" s="253"/>
      <c r="IQ200" s="253"/>
      <c r="IR200" s="253"/>
      <c r="IS200" s="253"/>
      <c r="IT200" s="253"/>
      <c r="IU200" s="253"/>
      <c r="IV200" s="253"/>
      <c r="IW200" s="253"/>
      <c r="IX200" s="253"/>
      <c r="IY200" s="253"/>
      <c r="IZ200" s="253"/>
      <c r="JA200" s="253"/>
      <c r="JB200" s="253"/>
      <c r="JC200" s="253"/>
      <c r="JD200" s="253"/>
      <c r="JE200" s="253"/>
      <c r="JF200" s="253"/>
      <c r="JG200" s="253"/>
      <c r="JH200" s="253"/>
      <c r="JI200" s="253"/>
      <c r="JJ200" s="253"/>
      <c r="JK200" s="253"/>
      <c r="JL200" s="253"/>
      <c r="JM200" s="253"/>
      <c r="JN200" s="253"/>
      <c r="JO200" s="253"/>
      <c r="JP200" s="253"/>
      <c r="JQ200" s="253"/>
      <c r="JR200" s="253"/>
      <c r="JS200" s="253"/>
      <c r="JT200" s="253"/>
      <c r="JU200" s="253"/>
    </row>
    <row r="201" spans="1:281" s="252" customFormat="1" ht="15" customHeight="1" x14ac:dyDescent="0.25">
      <c r="A201" s="253"/>
      <c r="B201" s="253"/>
      <c r="C201" s="253"/>
      <c r="D201" s="253"/>
      <c r="E201" s="253"/>
      <c r="F201" s="253"/>
      <c r="G201" s="253"/>
      <c r="H201" s="253"/>
      <c r="I201" s="253"/>
      <c r="J201" s="253"/>
      <c r="K201" s="253"/>
      <c r="L201" s="253"/>
      <c r="M201" s="253"/>
      <c r="N201" s="253"/>
      <c r="O201" s="253"/>
      <c r="P201" s="253"/>
      <c r="Q201" s="253"/>
      <c r="R201" s="253"/>
      <c r="S201" s="253"/>
      <c r="T201" s="253"/>
      <c r="U201" s="253" t="s">
        <v>371</v>
      </c>
      <c r="V201" s="253"/>
      <c r="W201" s="253"/>
      <c r="X201" s="253"/>
      <c r="Y201" s="253"/>
      <c r="Z201" s="253"/>
      <c r="AA201" s="253"/>
      <c r="AB201" s="253"/>
      <c r="AC201" s="253" t="s">
        <v>329</v>
      </c>
      <c r="AD201" s="253"/>
      <c r="AE201" s="253"/>
      <c r="AF201" s="253"/>
      <c r="AG201" s="253"/>
      <c r="AH201" s="253"/>
      <c r="AI201" s="253"/>
      <c r="AJ201" s="253"/>
      <c r="AK201" s="253"/>
      <c r="AL201" s="253"/>
      <c r="AM201" s="253"/>
      <c r="AN201" s="253"/>
      <c r="AO201" s="253"/>
      <c r="AP201" s="256"/>
      <c r="AQ201" s="253"/>
      <c r="AR201" s="253"/>
      <c r="AS201" s="253"/>
      <c r="AT201" s="256"/>
      <c r="AU201" s="253"/>
      <c r="AV201" s="253"/>
      <c r="AW201" s="253"/>
      <c r="AX201" s="253"/>
      <c r="AY201" s="253"/>
      <c r="AZ201" s="253"/>
      <c r="BA201" s="253"/>
      <c r="BB201" s="253"/>
      <c r="BC201" s="253"/>
      <c r="BD201" s="253"/>
      <c r="BE201" s="253"/>
      <c r="BF201" s="253"/>
      <c r="BG201" s="253"/>
      <c r="BH201" s="253"/>
      <c r="BI201" s="253"/>
      <c r="BJ201" s="253"/>
      <c r="BK201" s="253"/>
      <c r="BL201" s="253"/>
      <c r="BM201" s="253"/>
      <c r="BN201" s="253"/>
      <c r="BO201" s="253"/>
      <c r="BP201" s="253"/>
      <c r="BQ201" s="253"/>
      <c r="BR201" s="253"/>
      <c r="BS201" s="253"/>
      <c r="BT201" s="253"/>
      <c r="BU201" s="253"/>
      <c r="BV201" s="253"/>
      <c r="BW201" s="253"/>
      <c r="BX201" s="253"/>
      <c r="BY201" s="253"/>
      <c r="BZ201" s="253"/>
      <c r="CA201" s="253"/>
      <c r="CB201" s="253"/>
      <c r="CC201" s="253"/>
      <c r="CD201" s="253"/>
      <c r="CE201" s="253"/>
      <c r="CF201" s="253"/>
      <c r="CG201" s="253"/>
      <c r="CH201" s="253"/>
      <c r="CI201" s="253"/>
      <c r="CJ201" s="253"/>
      <c r="CK201" s="253"/>
      <c r="CL201" s="253"/>
      <c r="CM201" s="253"/>
      <c r="CN201" s="253"/>
      <c r="CO201" s="253"/>
      <c r="CP201" s="253"/>
      <c r="CQ201" s="253"/>
      <c r="CR201" s="253"/>
      <c r="CS201" s="253"/>
      <c r="CT201" s="253"/>
      <c r="CU201" s="253"/>
      <c r="CV201" s="253"/>
      <c r="CW201" s="253"/>
      <c r="CX201" s="253"/>
      <c r="CY201" s="253"/>
      <c r="CZ201" s="253"/>
      <c r="DA201" s="253"/>
      <c r="DB201" s="253"/>
      <c r="DC201" s="253"/>
      <c r="DD201" s="253"/>
      <c r="DE201" s="253"/>
      <c r="DF201" s="253"/>
      <c r="DG201" s="253"/>
      <c r="DH201" s="253"/>
      <c r="DI201" s="253"/>
      <c r="DJ201" s="253"/>
      <c r="DK201" s="253"/>
      <c r="DL201" s="253"/>
      <c r="DM201" s="253"/>
      <c r="DN201" s="253"/>
      <c r="DO201" s="253"/>
      <c r="DP201" s="253"/>
      <c r="DQ201" s="253"/>
      <c r="DR201" s="253"/>
      <c r="DS201" s="253"/>
      <c r="DT201" s="253"/>
      <c r="DU201" s="253"/>
      <c r="DV201" s="253"/>
      <c r="DW201" s="253"/>
      <c r="DX201" s="253"/>
      <c r="DY201" s="253"/>
      <c r="DZ201" s="253"/>
      <c r="EA201" s="253"/>
      <c r="EB201" s="253"/>
      <c r="EC201" s="253"/>
      <c r="ED201" s="253"/>
      <c r="EE201" s="253"/>
      <c r="EF201" s="253"/>
      <c r="EG201" s="253"/>
      <c r="EH201" s="253"/>
      <c r="EI201" s="253"/>
      <c r="EJ201" s="253"/>
      <c r="EK201" s="253"/>
      <c r="EL201" s="253"/>
      <c r="EM201" s="253"/>
      <c r="EN201" s="253"/>
      <c r="EO201" s="253"/>
      <c r="EP201" s="253"/>
      <c r="EQ201" s="253"/>
      <c r="ER201" s="253"/>
      <c r="ES201" s="253"/>
      <c r="ET201" s="253"/>
      <c r="EU201" s="253"/>
      <c r="EV201" s="253"/>
      <c r="EW201" s="253"/>
      <c r="EX201" s="253"/>
      <c r="EY201" s="253"/>
      <c r="EZ201" s="253"/>
      <c r="FA201" s="253"/>
      <c r="FB201" s="253"/>
      <c r="FC201" s="253"/>
      <c r="FD201" s="253"/>
      <c r="FE201" s="253"/>
      <c r="FF201" s="253"/>
      <c r="FG201" s="253"/>
      <c r="FH201" s="253"/>
      <c r="FI201" s="253"/>
      <c r="FJ201" s="253"/>
      <c r="FK201" s="253"/>
      <c r="FL201" s="253"/>
      <c r="FM201" s="253"/>
      <c r="FN201" s="253"/>
      <c r="FO201" s="253"/>
      <c r="FP201" s="253"/>
      <c r="FQ201" s="253"/>
      <c r="FR201" s="253"/>
      <c r="FS201" s="253"/>
      <c r="FT201" s="253"/>
      <c r="FU201" s="253"/>
      <c r="FV201" s="253"/>
      <c r="FW201" s="253"/>
      <c r="FX201" s="253"/>
      <c r="FY201" s="253"/>
      <c r="FZ201" s="253"/>
      <c r="GA201" s="253"/>
      <c r="GB201" s="253"/>
      <c r="GC201" s="253"/>
      <c r="GD201" s="253"/>
      <c r="GE201" s="253"/>
      <c r="GF201" s="253"/>
      <c r="GG201" s="253"/>
      <c r="GH201" s="253"/>
      <c r="GI201" s="253"/>
      <c r="GJ201" s="253"/>
      <c r="GK201" s="253"/>
      <c r="GL201" s="253"/>
      <c r="GM201" s="253"/>
      <c r="GN201" s="253"/>
      <c r="GO201" s="253"/>
      <c r="GP201" s="253"/>
      <c r="GQ201" s="253"/>
      <c r="GR201" s="253"/>
      <c r="GS201" s="253"/>
      <c r="GT201" s="253"/>
      <c r="GU201" s="253"/>
      <c r="GV201" s="253"/>
      <c r="GW201" s="253"/>
      <c r="GX201" s="253"/>
      <c r="GY201" s="253"/>
      <c r="GZ201" s="253"/>
      <c r="HA201" s="253"/>
      <c r="HB201" s="253"/>
      <c r="HC201" s="253"/>
      <c r="HD201" s="253"/>
      <c r="HE201" s="253"/>
      <c r="HF201" s="253"/>
      <c r="HG201" s="253"/>
      <c r="HH201" s="253"/>
      <c r="HI201" s="253"/>
      <c r="HJ201" s="253"/>
      <c r="HK201" s="253"/>
      <c r="HL201" s="253"/>
      <c r="HM201" s="253"/>
      <c r="HN201" s="253"/>
      <c r="HO201" s="253"/>
      <c r="HP201" s="253"/>
      <c r="HQ201" s="253"/>
      <c r="HR201" s="253"/>
      <c r="HS201" s="253"/>
      <c r="HT201" s="253"/>
      <c r="HU201" s="253"/>
      <c r="HV201" s="253"/>
      <c r="HW201" s="253"/>
      <c r="HX201" s="253"/>
      <c r="HY201" s="253"/>
      <c r="HZ201" s="253"/>
      <c r="IA201" s="253"/>
      <c r="IB201" s="253"/>
      <c r="IC201" s="253"/>
      <c r="ID201" s="253"/>
      <c r="IE201" s="253"/>
      <c r="IF201" s="253"/>
      <c r="IG201" s="253"/>
      <c r="IH201" s="253"/>
      <c r="II201" s="253"/>
      <c r="IJ201" s="253"/>
      <c r="IK201" s="253"/>
      <c r="IL201" s="253"/>
      <c r="IM201" s="253"/>
      <c r="IN201" s="253"/>
      <c r="IO201" s="253"/>
      <c r="IP201" s="253"/>
      <c r="IQ201" s="253"/>
      <c r="IR201" s="253"/>
      <c r="IS201" s="253"/>
      <c r="IT201" s="253"/>
      <c r="IU201" s="253"/>
      <c r="IV201" s="253"/>
      <c r="IW201" s="253"/>
      <c r="IX201" s="253"/>
      <c r="IY201" s="253"/>
      <c r="IZ201" s="253"/>
      <c r="JA201" s="253"/>
      <c r="JB201" s="253"/>
      <c r="JC201" s="253"/>
      <c r="JD201" s="253"/>
      <c r="JE201" s="253"/>
      <c r="JF201" s="253"/>
      <c r="JG201" s="253"/>
      <c r="JH201" s="253"/>
      <c r="JI201" s="253"/>
      <c r="JJ201" s="253"/>
      <c r="JK201" s="253"/>
      <c r="JL201" s="253"/>
      <c r="JM201" s="253"/>
      <c r="JN201" s="253"/>
      <c r="JO201" s="253"/>
      <c r="JP201" s="253"/>
      <c r="JQ201" s="253"/>
      <c r="JR201" s="253"/>
      <c r="JS201" s="253"/>
      <c r="JT201" s="253"/>
      <c r="JU201" s="253"/>
    </row>
    <row r="202" spans="1:281" s="252" customFormat="1" ht="15" customHeight="1" x14ac:dyDescent="0.25">
      <c r="A202" s="253"/>
      <c r="B202" s="253"/>
      <c r="C202" s="253"/>
      <c r="D202" s="253"/>
      <c r="E202" s="253"/>
      <c r="F202" s="253"/>
      <c r="G202" s="253"/>
      <c r="H202" s="253"/>
      <c r="I202" s="253"/>
      <c r="J202" s="253"/>
      <c r="K202" s="253"/>
      <c r="L202" s="253"/>
      <c r="M202" s="253"/>
      <c r="N202" s="253"/>
      <c r="O202" s="253"/>
      <c r="P202" s="253"/>
      <c r="Q202" s="253"/>
      <c r="R202" s="253"/>
      <c r="S202" s="253"/>
      <c r="T202" s="253"/>
      <c r="U202" s="253" t="s">
        <v>372</v>
      </c>
      <c r="V202" s="253"/>
      <c r="W202" s="253"/>
      <c r="X202" s="253"/>
      <c r="Y202" s="253"/>
      <c r="Z202" s="253"/>
      <c r="AA202" s="253"/>
      <c r="AB202" s="253"/>
      <c r="AC202" s="253" t="s">
        <v>373</v>
      </c>
      <c r="AD202" s="253"/>
      <c r="AE202" s="253"/>
      <c r="AF202" s="253"/>
      <c r="AG202" s="253"/>
      <c r="AH202" s="253"/>
      <c r="AI202" s="253"/>
      <c r="AJ202" s="253"/>
      <c r="AK202" s="253"/>
      <c r="AL202" s="253"/>
      <c r="AM202" s="253"/>
      <c r="AN202" s="253"/>
      <c r="AO202" s="253"/>
      <c r="AP202" s="256"/>
      <c r="AQ202" s="253"/>
      <c r="AR202" s="253"/>
      <c r="AS202" s="253"/>
      <c r="AT202" s="256"/>
      <c r="AU202" s="253"/>
      <c r="AV202" s="253"/>
      <c r="AW202" s="253"/>
      <c r="AX202" s="253"/>
      <c r="AY202" s="253"/>
      <c r="AZ202" s="253"/>
      <c r="BA202" s="253"/>
      <c r="BB202" s="253"/>
      <c r="BC202" s="253"/>
      <c r="BD202" s="253"/>
      <c r="BE202" s="253"/>
      <c r="BF202" s="253"/>
      <c r="BG202" s="253"/>
      <c r="BH202" s="253"/>
      <c r="BI202" s="253"/>
      <c r="BJ202" s="253"/>
      <c r="BK202" s="253"/>
      <c r="BL202" s="253"/>
      <c r="BM202" s="253"/>
      <c r="BN202" s="253"/>
      <c r="BO202" s="253"/>
      <c r="BP202" s="253"/>
      <c r="BQ202" s="253"/>
      <c r="BR202" s="253"/>
      <c r="BS202" s="253"/>
      <c r="BT202" s="253"/>
      <c r="BU202" s="253"/>
      <c r="BV202" s="253"/>
      <c r="BW202" s="253"/>
      <c r="BX202" s="253"/>
      <c r="BY202" s="253"/>
      <c r="BZ202" s="253"/>
      <c r="CA202" s="253"/>
      <c r="CB202" s="253"/>
      <c r="CC202" s="253"/>
      <c r="CD202" s="253"/>
      <c r="CE202" s="253"/>
      <c r="CF202" s="253"/>
      <c r="CG202" s="253"/>
      <c r="CH202" s="253"/>
      <c r="CI202" s="253"/>
      <c r="CJ202" s="253"/>
      <c r="CK202" s="253"/>
      <c r="CL202" s="253"/>
      <c r="CM202" s="253"/>
      <c r="CN202" s="253"/>
      <c r="CO202" s="253"/>
      <c r="CP202" s="253"/>
      <c r="CQ202" s="253"/>
      <c r="CR202" s="253"/>
      <c r="CS202" s="253"/>
      <c r="CT202" s="253"/>
      <c r="CU202" s="253"/>
      <c r="CV202" s="253"/>
      <c r="CW202" s="253"/>
      <c r="CX202" s="253"/>
      <c r="CY202" s="253"/>
      <c r="CZ202" s="253"/>
      <c r="DA202" s="253"/>
      <c r="DB202" s="253"/>
      <c r="DC202" s="253"/>
      <c r="DD202" s="253"/>
      <c r="DE202" s="253"/>
      <c r="DF202" s="253"/>
      <c r="DG202" s="253"/>
      <c r="DH202" s="253"/>
      <c r="DI202" s="253"/>
      <c r="DJ202" s="253"/>
      <c r="DK202" s="253"/>
      <c r="DL202" s="253"/>
      <c r="DM202" s="253"/>
      <c r="DN202" s="253"/>
      <c r="DO202" s="253"/>
      <c r="DP202" s="253"/>
      <c r="DQ202" s="253"/>
      <c r="DR202" s="253"/>
      <c r="DS202" s="253"/>
      <c r="DT202" s="253"/>
      <c r="DU202" s="253"/>
      <c r="DV202" s="253"/>
      <c r="DW202" s="253"/>
      <c r="DX202" s="253"/>
      <c r="DY202" s="253"/>
      <c r="DZ202" s="253"/>
      <c r="EA202" s="253"/>
      <c r="EB202" s="253"/>
      <c r="EC202" s="253"/>
      <c r="ED202" s="253"/>
      <c r="EE202" s="253"/>
      <c r="EF202" s="253"/>
      <c r="EG202" s="253"/>
      <c r="EH202" s="253"/>
      <c r="EI202" s="253"/>
      <c r="EJ202" s="253"/>
      <c r="EK202" s="253"/>
      <c r="EL202" s="253"/>
      <c r="EM202" s="253"/>
      <c r="EN202" s="253"/>
      <c r="EO202" s="253"/>
      <c r="EP202" s="253"/>
      <c r="EQ202" s="253"/>
      <c r="ER202" s="253"/>
      <c r="ES202" s="253"/>
      <c r="ET202" s="253"/>
      <c r="EU202" s="253"/>
      <c r="EV202" s="253"/>
      <c r="EW202" s="253"/>
      <c r="EX202" s="253"/>
      <c r="EY202" s="253"/>
      <c r="EZ202" s="253"/>
      <c r="FA202" s="253"/>
      <c r="FB202" s="253"/>
      <c r="FC202" s="253"/>
      <c r="FD202" s="253"/>
      <c r="FE202" s="253"/>
      <c r="FF202" s="253"/>
      <c r="FG202" s="253"/>
      <c r="FH202" s="253"/>
      <c r="FI202" s="253"/>
      <c r="FJ202" s="253"/>
      <c r="FK202" s="253"/>
      <c r="FL202" s="253"/>
      <c r="FM202" s="253"/>
      <c r="FN202" s="253"/>
      <c r="FO202" s="253"/>
      <c r="FP202" s="253"/>
      <c r="FQ202" s="253"/>
      <c r="FR202" s="253"/>
      <c r="FS202" s="253"/>
      <c r="FT202" s="253"/>
      <c r="FU202" s="253"/>
      <c r="FV202" s="253"/>
      <c r="FW202" s="253"/>
      <c r="FX202" s="253"/>
      <c r="FY202" s="253"/>
      <c r="FZ202" s="253"/>
      <c r="GA202" s="253"/>
      <c r="GB202" s="253"/>
      <c r="GC202" s="253"/>
      <c r="GD202" s="253"/>
      <c r="GE202" s="253"/>
      <c r="GF202" s="253"/>
      <c r="GG202" s="253"/>
      <c r="GH202" s="253"/>
      <c r="GI202" s="253"/>
      <c r="GJ202" s="253"/>
      <c r="GK202" s="253"/>
      <c r="GL202" s="253"/>
      <c r="GM202" s="253"/>
      <c r="GN202" s="253"/>
      <c r="GO202" s="253"/>
      <c r="GP202" s="253"/>
      <c r="GQ202" s="253"/>
      <c r="GR202" s="253"/>
      <c r="GS202" s="253"/>
      <c r="GT202" s="253"/>
      <c r="GU202" s="253"/>
      <c r="GV202" s="253"/>
      <c r="GW202" s="253"/>
      <c r="GX202" s="253"/>
      <c r="GY202" s="253"/>
      <c r="GZ202" s="253"/>
      <c r="HA202" s="253"/>
      <c r="HB202" s="253"/>
      <c r="HC202" s="253"/>
      <c r="HD202" s="253"/>
      <c r="HE202" s="253"/>
      <c r="HF202" s="253"/>
      <c r="HG202" s="253"/>
      <c r="HH202" s="253"/>
      <c r="HI202" s="253"/>
      <c r="HJ202" s="253"/>
      <c r="HK202" s="253"/>
      <c r="HL202" s="253"/>
      <c r="HM202" s="253"/>
      <c r="HN202" s="253"/>
      <c r="HO202" s="253"/>
      <c r="HP202" s="253"/>
      <c r="HQ202" s="253"/>
      <c r="HR202" s="253"/>
      <c r="HS202" s="253"/>
      <c r="HT202" s="253"/>
      <c r="HU202" s="253"/>
      <c r="HV202" s="253"/>
      <c r="HW202" s="253"/>
      <c r="HX202" s="253"/>
      <c r="HY202" s="253"/>
      <c r="HZ202" s="253"/>
      <c r="IA202" s="253"/>
      <c r="IB202" s="253"/>
      <c r="IC202" s="253"/>
      <c r="ID202" s="253"/>
      <c r="IE202" s="253"/>
      <c r="IF202" s="253"/>
      <c r="IG202" s="253"/>
      <c r="IH202" s="253"/>
      <c r="II202" s="253"/>
      <c r="IJ202" s="253"/>
      <c r="IK202" s="253"/>
      <c r="IL202" s="253"/>
      <c r="IM202" s="253"/>
      <c r="IN202" s="253"/>
      <c r="IO202" s="253"/>
      <c r="IP202" s="253"/>
      <c r="IQ202" s="253"/>
      <c r="IR202" s="253"/>
      <c r="IS202" s="253"/>
      <c r="IT202" s="253"/>
      <c r="IU202" s="253"/>
      <c r="IV202" s="253"/>
      <c r="IW202" s="253"/>
      <c r="IX202" s="253"/>
      <c r="IY202" s="253"/>
      <c r="IZ202" s="253"/>
      <c r="JA202" s="253"/>
      <c r="JB202" s="253"/>
      <c r="JC202" s="253"/>
      <c r="JD202" s="253"/>
      <c r="JE202" s="253"/>
      <c r="JF202" s="253"/>
      <c r="JG202" s="253"/>
      <c r="JH202" s="253"/>
      <c r="JI202" s="253"/>
      <c r="JJ202" s="253"/>
      <c r="JK202" s="253"/>
      <c r="JL202" s="253"/>
      <c r="JM202" s="253"/>
      <c r="JN202" s="253"/>
      <c r="JO202" s="253"/>
      <c r="JP202" s="253"/>
      <c r="JQ202" s="253"/>
      <c r="JR202" s="253"/>
      <c r="JS202" s="253"/>
      <c r="JT202" s="253"/>
      <c r="JU202" s="253"/>
    </row>
    <row r="203" spans="1:281" s="252" customFormat="1" ht="15" customHeight="1" x14ac:dyDescent="0.25">
      <c r="A203" s="253"/>
      <c r="B203" s="253"/>
      <c r="C203" s="253"/>
      <c r="D203" s="253"/>
      <c r="E203" s="253"/>
      <c r="F203" s="253"/>
      <c r="G203" s="253"/>
      <c r="H203" s="253"/>
      <c r="I203" s="253"/>
      <c r="J203" s="253"/>
      <c r="K203" s="253"/>
      <c r="L203" s="253"/>
      <c r="M203" s="253"/>
      <c r="N203" s="253"/>
      <c r="O203" s="253"/>
      <c r="P203" s="253"/>
      <c r="Q203" s="253"/>
      <c r="R203" s="253"/>
      <c r="S203" s="253"/>
      <c r="T203" s="253"/>
      <c r="U203" s="253" t="s">
        <v>374</v>
      </c>
      <c r="V203" s="253"/>
      <c r="W203" s="253"/>
      <c r="X203" s="253"/>
      <c r="Y203" s="253"/>
      <c r="Z203" s="253"/>
      <c r="AA203" s="253"/>
      <c r="AB203" s="253"/>
      <c r="AC203" s="253" t="s">
        <v>320</v>
      </c>
      <c r="AD203" s="253"/>
      <c r="AE203" s="253"/>
      <c r="AF203" s="253"/>
      <c r="AG203" s="253"/>
      <c r="AH203" s="253"/>
      <c r="AI203" s="253"/>
      <c r="AJ203" s="253"/>
      <c r="AK203" s="253"/>
      <c r="AL203" s="253"/>
      <c r="AM203" s="253"/>
      <c r="AN203" s="253"/>
      <c r="AO203" s="253"/>
      <c r="AP203" s="256"/>
      <c r="AQ203" s="253"/>
      <c r="AR203" s="253"/>
      <c r="AS203" s="253"/>
      <c r="AT203" s="256"/>
      <c r="AU203" s="253"/>
      <c r="AV203" s="253"/>
      <c r="AW203" s="253"/>
      <c r="AX203" s="253"/>
      <c r="AY203" s="253"/>
      <c r="AZ203" s="253"/>
      <c r="BA203" s="253"/>
      <c r="BB203" s="253"/>
      <c r="BC203" s="253"/>
      <c r="BD203" s="253"/>
      <c r="BE203" s="253"/>
      <c r="BF203" s="253"/>
      <c r="BG203" s="253"/>
      <c r="BH203" s="253"/>
      <c r="BI203" s="253"/>
      <c r="BJ203" s="253"/>
      <c r="BK203" s="253"/>
      <c r="BL203" s="253"/>
      <c r="BM203" s="253"/>
      <c r="BN203" s="253"/>
      <c r="BO203" s="253"/>
      <c r="BP203" s="253"/>
      <c r="BQ203" s="253"/>
      <c r="BR203" s="253"/>
      <c r="BS203" s="253"/>
      <c r="BT203" s="253"/>
      <c r="BU203" s="253"/>
      <c r="BV203" s="253"/>
      <c r="BW203" s="253"/>
      <c r="BX203" s="253"/>
      <c r="BY203" s="253"/>
      <c r="BZ203" s="253"/>
      <c r="CA203" s="253"/>
      <c r="CB203" s="253"/>
      <c r="CC203" s="253"/>
      <c r="CD203" s="253"/>
      <c r="CE203" s="253"/>
      <c r="CF203" s="253"/>
      <c r="CG203" s="253"/>
      <c r="CH203" s="253"/>
      <c r="CI203" s="253"/>
      <c r="CJ203" s="253"/>
      <c r="CK203" s="253"/>
      <c r="CL203" s="253"/>
      <c r="CM203" s="253"/>
      <c r="CN203" s="253"/>
      <c r="CO203" s="253"/>
      <c r="CP203" s="253"/>
      <c r="CQ203" s="253"/>
      <c r="CR203" s="253"/>
      <c r="CS203" s="253"/>
      <c r="CT203" s="253"/>
      <c r="CU203" s="253"/>
      <c r="CV203" s="253"/>
      <c r="CW203" s="253"/>
      <c r="CX203" s="253"/>
      <c r="CY203" s="253"/>
      <c r="CZ203" s="253"/>
      <c r="DA203" s="253"/>
      <c r="DB203" s="253"/>
      <c r="DC203" s="253"/>
      <c r="DD203" s="253"/>
      <c r="DE203" s="253"/>
      <c r="DF203" s="253"/>
      <c r="DG203" s="253"/>
      <c r="DH203" s="253"/>
      <c r="DI203" s="253"/>
      <c r="DJ203" s="253"/>
      <c r="DK203" s="253"/>
      <c r="DL203" s="253"/>
      <c r="DM203" s="253"/>
      <c r="DN203" s="253"/>
      <c r="DO203" s="253"/>
      <c r="DP203" s="253"/>
      <c r="DQ203" s="253"/>
      <c r="DR203" s="253"/>
      <c r="DS203" s="253"/>
      <c r="DT203" s="253"/>
      <c r="DU203" s="253"/>
      <c r="DV203" s="253"/>
      <c r="DW203" s="253"/>
      <c r="DX203" s="253"/>
      <c r="DY203" s="253"/>
      <c r="DZ203" s="253"/>
      <c r="EA203" s="253"/>
      <c r="EB203" s="253"/>
      <c r="EC203" s="253"/>
      <c r="ED203" s="253"/>
      <c r="EE203" s="253"/>
      <c r="EF203" s="253"/>
      <c r="EG203" s="253"/>
      <c r="EH203" s="253"/>
      <c r="EI203" s="253"/>
      <c r="EJ203" s="253"/>
      <c r="EK203" s="253"/>
      <c r="EL203" s="253"/>
      <c r="EM203" s="253"/>
      <c r="EN203" s="253"/>
      <c r="EO203" s="253"/>
      <c r="EP203" s="253"/>
      <c r="EQ203" s="253"/>
      <c r="ER203" s="253"/>
      <c r="ES203" s="253"/>
      <c r="ET203" s="253"/>
      <c r="EU203" s="253"/>
      <c r="EV203" s="253"/>
      <c r="EW203" s="253"/>
      <c r="EX203" s="253"/>
      <c r="EY203" s="253"/>
      <c r="EZ203" s="253"/>
      <c r="FA203" s="253"/>
      <c r="FB203" s="253"/>
      <c r="FC203" s="253"/>
      <c r="FD203" s="253"/>
      <c r="FE203" s="253"/>
      <c r="FF203" s="253"/>
      <c r="FG203" s="253"/>
      <c r="FH203" s="253"/>
      <c r="FI203" s="253"/>
      <c r="FJ203" s="253"/>
      <c r="FK203" s="253"/>
      <c r="FL203" s="253"/>
      <c r="FM203" s="253"/>
      <c r="FN203" s="253"/>
      <c r="FO203" s="253"/>
      <c r="FP203" s="253"/>
      <c r="FQ203" s="253"/>
      <c r="FR203" s="253"/>
      <c r="FS203" s="253"/>
      <c r="FT203" s="253"/>
      <c r="FU203" s="253"/>
      <c r="FV203" s="253"/>
      <c r="FW203" s="253"/>
      <c r="FX203" s="253"/>
      <c r="FY203" s="253"/>
      <c r="FZ203" s="253"/>
      <c r="GA203" s="253"/>
      <c r="GB203" s="253"/>
      <c r="GC203" s="253"/>
      <c r="GD203" s="253"/>
      <c r="GE203" s="253"/>
      <c r="GF203" s="253"/>
      <c r="GG203" s="253"/>
      <c r="GH203" s="253"/>
      <c r="GI203" s="253"/>
      <c r="GJ203" s="253"/>
      <c r="GK203" s="253"/>
      <c r="GL203" s="253"/>
      <c r="GM203" s="253"/>
      <c r="GN203" s="253"/>
      <c r="GO203" s="253"/>
      <c r="GP203" s="253"/>
      <c r="GQ203" s="253"/>
      <c r="GR203" s="253"/>
      <c r="GS203" s="253"/>
      <c r="GT203" s="253"/>
      <c r="GU203" s="253"/>
      <c r="GV203" s="253"/>
      <c r="GW203" s="253"/>
      <c r="GX203" s="253"/>
      <c r="GY203" s="253"/>
      <c r="GZ203" s="253"/>
      <c r="HA203" s="253"/>
      <c r="HB203" s="253"/>
      <c r="HC203" s="253"/>
      <c r="HD203" s="253"/>
      <c r="HE203" s="253"/>
      <c r="HF203" s="253"/>
      <c r="HG203" s="253"/>
      <c r="HH203" s="253"/>
      <c r="HI203" s="253"/>
      <c r="HJ203" s="253"/>
      <c r="HK203" s="253"/>
      <c r="HL203" s="253"/>
      <c r="HM203" s="253"/>
      <c r="HN203" s="253"/>
      <c r="HO203" s="253"/>
      <c r="HP203" s="253"/>
      <c r="HQ203" s="253"/>
      <c r="HR203" s="253"/>
      <c r="HS203" s="253"/>
      <c r="HT203" s="253"/>
      <c r="HU203" s="253"/>
      <c r="HV203" s="253"/>
      <c r="HW203" s="253"/>
      <c r="HX203" s="253"/>
      <c r="HY203" s="253"/>
      <c r="HZ203" s="253"/>
      <c r="IA203" s="253"/>
      <c r="IB203" s="253"/>
      <c r="IC203" s="253"/>
      <c r="ID203" s="253"/>
      <c r="IE203" s="253"/>
      <c r="IF203" s="253"/>
      <c r="IG203" s="253"/>
      <c r="IH203" s="253"/>
      <c r="II203" s="253"/>
      <c r="IJ203" s="253"/>
      <c r="IK203" s="253"/>
      <c r="IL203" s="253"/>
      <c r="IM203" s="253"/>
      <c r="IN203" s="253"/>
      <c r="IO203" s="253"/>
      <c r="IP203" s="253"/>
      <c r="IQ203" s="253"/>
      <c r="IR203" s="253"/>
      <c r="IS203" s="253"/>
      <c r="IT203" s="253"/>
      <c r="IU203" s="253"/>
      <c r="IV203" s="253"/>
      <c r="IW203" s="253"/>
      <c r="IX203" s="253"/>
      <c r="IY203" s="253"/>
      <c r="IZ203" s="253"/>
      <c r="JA203" s="253"/>
      <c r="JB203" s="253"/>
      <c r="JC203" s="253"/>
      <c r="JD203" s="253"/>
      <c r="JE203" s="253"/>
      <c r="JF203" s="253"/>
      <c r="JG203" s="253"/>
      <c r="JH203" s="253"/>
      <c r="JI203" s="253"/>
      <c r="JJ203" s="253"/>
      <c r="JK203" s="253"/>
      <c r="JL203" s="253"/>
      <c r="JM203" s="253"/>
      <c r="JN203" s="253"/>
      <c r="JO203" s="253"/>
      <c r="JP203" s="253"/>
      <c r="JQ203" s="253"/>
      <c r="JR203" s="253"/>
      <c r="JS203" s="253"/>
      <c r="JT203" s="253"/>
      <c r="JU203" s="253"/>
    </row>
    <row r="204" spans="1:281" s="252" customFormat="1" ht="15" customHeight="1" x14ac:dyDescent="0.25">
      <c r="A204" s="253"/>
      <c r="B204" s="253"/>
      <c r="C204" s="253"/>
      <c r="D204" s="253"/>
      <c r="E204" s="253"/>
      <c r="F204" s="253"/>
      <c r="G204" s="253"/>
      <c r="H204" s="253"/>
      <c r="I204" s="253"/>
      <c r="J204" s="253"/>
      <c r="K204" s="253"/>
      <c r="L204" s="253"/>
      <c r="M204" s="253"/>
      <c r="N204" s="253"/>
      <c r="O204" s="253"/>
      <c r="P204" s="253"/>
      <c r="Q204" s="253"/>
      <c r="R204" s="253"/>
      <c r="S204" s="253"/>
      <c r="T204" s="253"/>
      <c r="U204" s="253" t="s">
        <v>375</v>
      </c>
      <c r="V204" s="253"/>
      <c r="W204" s="253"/>
      <c r="X204" s="253"/>
      <c r="Y204" s="253"/>
      <c r="Z204" s="253"/>
      <c r="AA204" s="253"/>
      <c r="AB204" s="253"/>
      <c r="AC204" s="253" t="s">
        <v>323</v>
      </c>
      <c r="AD204" s="253"/>
      <c r="AE204" s="253"/>
      <c r="AF204" s="253"/>
      <c r="AG204" s="253"/>
      <c r="AH204" s="253"/>
      <c r="AI204" s="253"/>
      <c r="AJ204" s="253"/>
      <c r="AK204" s="253"/>
      <c r="AL204" s="253"/>
      <c r="AM204" s="253"/>
      <c r="AN204" s="253"/>
      <c r="AO204" s="253"/>
      <c r="AP204" s="256"/>
      <c r="AQ204" s="253"/>
      <c r="AR204" s="253"/>
      <c r="AS204" s="253"/>
      <c r="AT204" s="256"/>
      <c r="AU204" s="253"/>
      <c r="AV204" s="253"/>
      <c r="AW204" s="253"/>
      <c r="AX204" s="253"/>
      <c r="AY204" s="253"/>
      <c r="AZ204" s="253"/>
      <c r="BA204" s="253"/>
      <c r="BB204" s="253"/>
      <c r="BC204" s="253"/>
      <c r="BD204" s="253"/>
      <c r="BE204" s="253"/>
      <c r="BF204" s="253"/>
      <c r="BG204" s="253"/>
      <c r="BH204" s="253"/>
      <c r="BI204" s="253"/>
      <c r="BJ204" s="253"/>
      <c r="BK204" s="253"/>
      <c r="BL204" s="253"/>
      <c r="BM204" s="253"/>
      <c r="BN204" s="253"/>
      <c r="BO204" s="253"/>
      <c r="BP204" s="253"/>
      <c r="BQ204" s="253"/>
      <c r="BR204" s="253"/>
      <c r="BS204" s="253"/>
      <c r="BT204" s="253"/>
      <c r="BU204" s="253"/>
      <c r="BV204" s="253"/>
      <c r="BW204" s="253"/>
      <c r="BX204" s="253"/>
      <c r="BY204" s="253"/>
      <c r="BZ204" s="253"/>
      <c r="CA204" s="253"/>
      <c r="CB204" s="253"/>
      <c r="CC204" s="253"/>
      <c r="CD204" s="253"/>
      <c r="CE204" s="253"/>
      <c r="CF204" s="253"/>
      <c r="CG204" s="253"/>
      <c r="CH204" s="253"/>
      <c r="CI204" s="253"/>
      <c r="CJ204" s="253"/>
      <c r="CK204" s="253"/>
      <c r="CL204" s="253"/>
      <c r="CM204" s="253"/>
      <c r="CN204" s="253"/>
      <c r="CO204" s="253"/>
      <c r="CP204" s="253"/>
      <c r="CQ204" s="253"/>
      <c r="CR204" s="253"/>
      <c r="CS204" s="253"/>
      <c r="CT204" s="253"/>
      <c r="CU204" s="253"/>
      <c r="CV204" s="253"/>
      <c r="CW204" s="253"/>
      <c r="CX204" s="253"/>
      <c r="CY204" s="253"/>
      <c r="CZ204" s="253"/>
      <c r="DA204" s="253"/>
      <c r="DB204" s="253"/>
      <c r="DC204" s="253"/>
      <c r="DD204" s="253"/>
      <c r="DE204" s="253"/>
      <c r="DF204" s="253"/>
      <c r="DG204" s="253"/>
      <c r="DH204" s="253"/>
      <c r="DI204" s="253"/>
      <c r="DJ204" s="253"/>
      <c r="DK204" s="253"/>
      <c r="DL204" s="253"/>
      <c r="DM204" s="253"/>
      <c r="DN204" s="253"/>
      <c r="DO204" s="253"/>
      <c r="DP204" s="253"/>
      <c r="DQ204" s="253"/>
      <c r="DR204" s="253"/>
      <c r="DS204" s="253"/>
      <c r="DT204" s="253"/>
      <c r="DU204" s="253"/>
      <c r="DV204" s="253"/>
      <c r="DW204" s="253"/>
      <c r="DX204" s="253"/>
      <c r="DY204" s="253"/>
      <c r="DZ204" s="253"/>
      <c r="EA204" s="253"/>
      <c r="EB204" s="253"/>
      <c r="EC204" s="253"/>
      <c r="ED204" s="253"/>
      <c r="EE204" s="253"/>
      <c r="EF204" s="253"/>
      <c r="EG204" s="253"/>
      <c r="EH204" s="253"/>
      <c r="EI204" s="253"/>
      <c r="EJ204" s="253"/>
      <c r="EK204" s="253"/>
      <c r="EL204" s="253"/>
      <c r="EM204" s="253"/>
      <c r="EN204" s="253"/>
      <c r="EO204" s="253"/>
      <c r="EP204" s="253"/>
      <c r="EQ204" s="253"/>
      <c r="ER204" s="253"/>
      <c r="ES204" s="253"/>
      <c r="ET204" s="253"/>
      <c r="EU204" s="253"/>
      <c r="EV204" s="253"/>
      <c r="EW204" s="253"/>
      <c r="EX204" s="253"/>
      <c r="EY204" s="253"/>
      <c r="EZ204" s="253"/>
      <c r="FA204" s="253"/>
      <c r="FB204" s="253"/>
      <c r="FC204" s="253"/>
      <c r="FD204" s="253"/>
      <c r="FE204" s="253"/>
      <c r="FF204" s="253"/>
      <c r="FG204" s="253"/>
      <c r="FH204" s="253"/>
      <c r="FI204" s="253"/>
      <c r="FJ204" s="253"/>
      <c r="FK204" s="253"/>
      <c r="FL204" s="253"/>
      <c r="FM204" s="253"/>
      <c r="FN204" s="253"/>
      <c r="FO204" s="253"/>
      <c r="FP204" s="253"/>
      <c r="FQ204" s="253"/>
      <c r="FR204" s="253"/>
      <c r="FS204" s="253"/>
      <c r="FT204" s="253"/>
      <c r="FU204" s="253"/>
      <c r="FV204" s="253"/>
      <c r="FW204" s="253"/>
      <c r="FX204" s="253"/>
      <c r="FY204" s="253"/>
      <c r="FZ204" s="253"/>
      <c r="GA204" s="253"/>
      <c r="GB204" s="253"/>
      <c r="GC204" s="253"/>
      <c r="GD204" s="253"/>
      <c r="GE204" s="253"/>
      <c r="GF204" s="253"/>
      <c r="GG204" s="253"/>
      <c r="GH204" s="253"/>
      <c r="GI204" s="253"/>
      <c r="GJ204" s="253"/>
      <c r="GK204" s="253"/>
      <c r="GL204" s="253"/>
      <c r="GM204" s="253"/>
      <c r="GN204" s="253"/>
      <c r="GO204" s="253"/>
      <c r="GP204" s="253"/>
      <c r="GQ204" s="253"/>
      <c r="GR204" s="253"/>
      <c r="GS204" s="253"/>
      <c r="GT204" s="253"/>
      <c r="GU204" s="253"/>
      <c r="GV204" s="253"/>
      <c r="GW204" s="253"/>
      <c r="GX204" s="253"/>
      <c r="GY204" s="253"/>
      <c r="GZ204" s="253"/>
      <c r="HA204" s="253"/>
      <c r="HB204" s="253"/>
      <c r="HC204" s="253"/>
      <c r="HD204" s="253"/>
      <c r="HE204" s="253"/>
      <c r="HF204" s="253"/>
      <c r="HG204" s="253"/>
      <c r="HH204" s="253"/>
      <c r="HI204" s="253"/>
      <c r="HJ204" s="253"/>
      <c r="HK204" s="253"/>
      <c r="HL204" s="253"/>
      <c r="HM204" s="253"/>
      <c r="HN204" s="253"/>
      <c r="HO204" s="253"/>
      <c r="HP204" s="253"/>
      <c r="HQ204" s="253"/>
      <c r="HR204" s="253"/>
      <c r="HS204" s="253"/>
      <c r="HT204" s="253"/>
      <c r="HU204" s="253"/>
      <c r="HV204" s="253"/>
      <c r="HW204" s="253"/>
      <c r="HX204" s="253"/>
      <c r="HY204" s="253"/>
      <c r="HZ204" s="253"/>
      <c r="IA204" s="253"/>
      <c r="IB204" s="253"/>
      <c r="IC204" s="253"/>
      <c r="ID204" s="253"/>
      <c r="IE204" s="253"/>
      <c r="IF204" s="253"/>
      <c r="IG204" s="253"/>
      <c r="IH204" s="253"/>
      <c r="II204" s="253"/>
      <c r="IJ204" s="253"/>
      <c r="IK204" s="253"/>
      <c r="IL204" s="253"/>
      <c r="IM204" s="253"/>
      <c r="IN204" s="253"/>
      <c r="IO204" s="253"/>
      <c r="IP204" s="253"/>
      <c r="IQ204" s="253"/>
      <c r="IR204" s="253"/>
      <c r="IS204" s="253"/>
      <c r="IT204" s="253"/>
      <c r="IU204" s="253"/>
      <c r="IV204" s="253"/>
      <c r="IW204" s="253"/>
      <c r="IX204" s="253"/>
      <c r="IY204" s="253"/>
      <c r="IZ204" s="253"/>
      <c r="JA204" s="253"/>
      <c r="JB204" s="253"/>
      <c r="JC204" s="253"/>
      <c r="JD204" s="253"/>
      <c r="JE204" s="253"/>
      <c r="JF204" s="253"/>
      <c r="JG204" s="253"/>
      <c r="JH204" s="253"/>
      <c r="JI204" s="253"/>
      <c r="JJ204" s="253"/>
      <c r="JK204" s="253"/>
      <c r="JL204" s="253"/>
      <c r="JM204" s="253"/>
      <c r="JN204" s="253"/>
      <c r="JO204" s="253"/>
      <c r="JP204" s="253"/>
      <c r="JQ204" s="253"/>
      <c r="JR204" s="253"/>
      <c r="JS204" s="253"/>
      <c r="JT204" s="253"/>
      <c r="JU204" s="253"/>
    </row>
    <row r="205" spans="1:281" s="252" customFormat="1" ht="15" customHeight="1" x14ac:dyDescent="0.25">
      <c r="A205" s="253"/>
      <c r="B205" s="253"/>
      <c r="C205" s="253"/>
      <c r="D205" s="253"/>
      <c r="E205" s="253"/>
      <c r="F205" s="253"/>
      <c r="G205" s="253"/>
      <c r="H205" s="253"/>
      <c r="I205" s="253"/>
      <c r="J205" s="253"/>
      <c r="K205" s="253"/>
      <c r="L205" s="253"/>
      <c r="M205" s="253"/>
      <c r="N205" s="253"/>
      <c r="O205" s="253"/>
      <c r="P205" s="253"/>
      <c r="Q205" s="253"/>
      <c r="R205" s="253"/>
      <c r="S205" s="253"/>
      <c r="T205" s="253"/>
      <c r="U205" s="253" t="s">
        <v>376</v>
      </c>
      <c r="V205" s="253"/>
      <c r="W205" s="253"/>
      <c r="X205" s="253"/>
      <c r="Y205" s="253"/>
      <c r="Z205" s="253"/>
      <c r="AA205" s="253"/>
      <c r="AB205" s="253"/>
      <c r="AC205" s="253" t="s">
        <v>357</v>
      </c>
      <c r="AD205" s="253"/>
      <c r="AE205" s="253"/>
      <c r="AF205" s="253"/>
      <c r="AG205" s="253"/>
      <c r="AH205" s="253"/>
      <c r="AI205" s="253"/>
      <c r="AJ205" s="253"/>
      <c r="AK205" s="253"/>
      <c r="AL205" s="253"/>
      <c r="AM205" s="253"/>
      <c r="AN205" s="253"/>
      <c r="AO205" s="253"/>
      <c r="AP205" s="256"/>
      <c r="AQ205" s="253"/>
      <c r="AR205" s="253"/>
      <c r="AS205" s="253"/>
      <c r="AT205" s="256"/>
      <c r="AU205" s="253"/>
      <c r="AV205" s="253"/>
      <c r="AW205" s="253"/>
      <c r="AX205" s="253"/>
      <c r="AY205" s="253"/>
      <c r="AZ205" s="253"/>
      <c r="BA205" s="253"/>
      <c r="BB205" s="253"/>
      <c r="BC205" s="253"/>
      <c r="BD205" s="253"/>
      <c r="BE205" s="253"/>
      <c r="BF205" s="253"/>
      <c r="BG205" s="253"/>
      <c r="BH205" s="253"/>
      <c r="BI205" s="253"/>
      <c r="BJ205" s="253"/>
      <c r="BK205" s="253"/>
      <c r="BL205" s="253"/>
      <c r="BM205" s="253"/>
      <c r="BN205" s="253"/>
      <c r="BO205" s="253"/>
      <c r="BP205" s="253"/>
      <c r="BQ205" s="253"/>
      <c r="BR205" s="253"/>
      <c r="BS205" s="253"/>
      <c r="BT205" s="253"/>
      <c r="BU205" s="253"/>
      <c r="BV205" s="253"/>
      <c r="BW205" s="253"/>
      <c r="BX205" s="253"/>
      <c r="BY205" s="253"/>
      <c r="BZ205" s="253"/>
      <c r="CA205" s="253"/>
      <c r="CB205" s="253"/>
      <c r="CC205" s="253"/>
      <c r="CD205" s="253"/>
      <c r="CE205" s="253"/>
      <c r="CF205" s="253"/>
      <c r="CG205" s="253"/>
      <c r="CH205" s="253"/>
      <c r="CI205" s="253"/>
      <c r="CJ205" s="253"/>
      <c r="CK205" s="253"/>
      <c r="CL205" s="253"/>
      <c r="CM205" s="253"/>
      <c r="CN205" s="253"/>
      <c r="CO205" s="253"/>
      <c r="CP205" s="253"/>
      <c r="CQ205" s="253"/>
      <c r="CR205" s="253"/>
      <c r="CS205" s="253"/>
      <c r="CT205" s="253"/>
      <c r="CU205" s="253"/>
      <c r="CV205" s="253"/>
      <c r="CW205" s="253"/>
      <c r="CX205" s="253"/>
      <c r="CY205" s="253"/>
      <c r="CZ205" s="253"/>
      <c r="DA205" s="253"/>
      <c r="DB205" s="253"/>
      <c r="DC205" s="253"/>
      <c r="DD205" s="253"/>
      <c r="DE205" s="253"/>
      <c r="DF205" s="253"/>
      <c r="DG205" s="253"/>
      <c r="DH205" s="253"/>
      <c r="DI205" s="253"/>
      <c r="DJ205" s="253"/>
      <c r="DK205" s="253"/>
      <c r="DL205" s="253"/>
      <c r="DM205" s="253"/>
      <c r="DN205" s="253"/>
      <c r="DO205" s="253"/>
      <c r="DP205" s="253"/>
      <c r="DQ205" s="253"/>
      <c r="DR205" s="253"/>
      <c r="DS205" s="253"/>
      <c r="DT205" s="253"/>
      <c r="DU205" s="253"/>
      <c r="DV205" s="253"/>
      <c r="DW205" s="253"/>
      <c r="DX205" s="253"/>
      <c r="DY205" s="253"/>
      <c r="DZ205" s="253"/>
      <c r="EA205" s="253"/>
      <c r="EB205" s="253"/>
      <c r="EC205" s="253"/>
      <c r="ED205" s="253"/>
      <c r="EE205" s="253"/>
      <c r="EF205" s="253"/>
      <c r="EG205" s="253"/>
      <c r="EH205" s="253"/>
      <c r="EI205" s="253"/>
      <c r="EJ205" s="253"/>
      <c r="EK205" s="253"/>
      <c r="EL205" s="253"/>
      <c r="EM205" s="253"/>
      <c r="EN205" s="253"/>
      <c r="EO205" s="253"/>
      <c r="EP205" s="253"/>
      <c r="EQ205" s="253"/>
      <c r="ER205" s="253"/>
      <c r="ES205" s="253"/>
      <c r="ET205" s="253"/>
      <c r="EU205" s="253"/>
      <c r="EV205" s="253"/>
      <c r="EW205" s="253"/>
      <c r="EX205" s="253"/>
      <c r="EY205" s="253"/>
      <c r="EZ205" s="253"/>
      <c r="FA205" s="253"/>
      <c r="FB205" s="253"/>
      <c r="FC205" s="253"/>
      <c r="FD205" s="253"/>
      <c r="FE205" s="253"/>
      <c r="FF205" s="253"/>
      <c r="FG205" s="253"/>
      <c r="FH205" s="253"/>
      <c r="FI205" s="253"/>
      <c r="FJ205" s="253"/>
      <c r="FK205" s="253"/>
      <c r="FL205" s="253"/>
      <c r="FM205" s="253"/>
      <c r="FN205" s="253"/>
      <c r="FO205" s="253"/>
      <c r="FP205" s="253"/>
      <c r="FQ205" s="253"/>
      <c r="FR205" s="253"/>
      <c r="FS205" s="253"/>
      <c r="FT205" s="253"/>
      <c r="FU205" s="253"/>
      <c r="FV205" s="253"/>
      <c r="FW205" s="253"/>
      <c r="FX205" s="253"/>
      <c r="FY205" s="253"/>
      <c r="FZ205" s="253"/>
      <c r="GA205" s="253"/>
      <c r="GB205" s="253"/>
      <c r="GC205" s="253"/>
      <c r="GD205" s="253"/>
      <c r="GE205" s="253"/>
      <c r="GF205" s="253"/>
      <c r="GG205" s="253"/>
      <c r="GH205" s="253"/>
      <c r="GI205" s="253"/>
      <c r="GJ205" s="253"/>
      <c r="GK205" s="253"/>
      <c r="GL205" s="253"/>
      <c r="GM205" s="253"/>
      <c r="GN205" s="253"/>
      <c r="GO205" s="253"/>
      <c r="GP205" s="253"/>
      <c r="GQ205" s="253"/>
      <c r="GR205" s="253"/>
      <c r="GS205" s="253"/>
      <c r="GT205" s="253"/>
      <c r="GU205" s="253"/>
      <c r="GV205" s="253"/>
      <c r="GW205" s="253"/>
      <c r="GX205" s="253"/>
      <c r="GY205" s="253"/>
      <c r="GZ205" s="253"/>
      <c r="HA205" s="253"/>
      <c r="HB205" s="253"/>
      <c r="HC205" s="253"/>
      <c r="HD205" s="253"/>
      <c r="HE205" s="253"/>
      <c r="HF205" s="253"/>
      <c r="HG205" s="253"/>
      <c r="HH205" s="253"/>
      <c r="HI205" s="253"/>
      <c r="HJ205" s="253"/>
      <c r="HK205" s="253"/>
      <c r="HL205" s="253"/>
      <c r="HM205" s="253"/>
      <c r="HN205" s="253"/>
      <c r="HO205" s="253"/>
      <c r="HP205" s="253"/>
      <c r="HQ205" s="253"/>
      <c r="HR205" s="253"/>
      <c r="HS205" s="253"/>
      <c r="HT205" s="253"/>
      <c r="HU205" s="253"/>
      <c r="HV205" s="253"/>
      <c r="HW205" s="253"/>
      <c r="HX205" s="253"/>
      <c r="HY205" s="253"/>
      <c r="HZ205" s="253"/>
      <c r="IA205" s="253"/>
      <c r="IB205" s="253"/>
      <c r="IC205" s="253"/>
      <c r="ID205" s="253"/>
      <c r="IE205" s="253"/>
      <c r="IF205" s="253"/>
      <c r="IG205" s="253"/>
      <c r="IH205" s="253"/>
      <c r="II205" s="253"/>
      <c r="IJ205" s="253"/>
      <c r="IK205" s="253"/>
      <c r="IL205" s="253"/>
      <c r="IM205" s="253"/>
      <c r="IN205" s="253"/>
      <c r="IO205" s="253"/>
      <c r="IP205" s="253"/>
      <c r="IQ205" s="253"/>
      <c r="IR205" s="253"/>
      <c r="IS205" s="253"/>
      <c r="IT205" s="253"/>
      <c r="IU205" s="253"/>
      <c r="IV205" s="253"/>
      <c r="IW205" s="253"/>
      <c r="IX205" s="253"/>
      <c r="IY205" s="253"/>
      <c r="IZ205" s="253"/>
      <c r="JA205" s="253"/>
      <c r="JB205" s="253"/>
      <c r="JC205" s="253"/>
      <c r="JD205" s="253"/>
      <c r="JE205" s="253"/>
      <c r="JF205" s="253"/>
      <c r="JG205" s="253"/>
      <c r="JH205" s="253"/>
      <c r="JI205" s="253"/>
      <c r="JJ205" s="253"/>
      <c r="JK205" s="253"/>
      <c r="JL205" s="253"/>
      <c r="JM205" s="253"/>
      <c r="JN205" s="253"/>
      <c r="JO205" s="253"/>
      <c r="JP205" s="253"/>
      <c r="JQ205" s="253"/>
      <c r="JR205" s="253"/>
      <c r="JS205" s="253"/>
      <c r="JT205" s="253"/>
      <c r="JU205" s="253"/>
    </row>
    <row r="206" spans="1:281" s="252" customFormat="1" ht="15" customHeight="1" x14ac:dyDescent="0.25">
      <c r="A206" s="253"/>
      <c r="B206" s="253"/>
      <c r="C206" s="253"/>
      <c r="D206" s="253"/>
      <c r="E206" s="253"/>
      <c r="F206" s="253"/>
      <c r="G206" s="253"/>
      <c r="H206" s="253"/>
      <c r="I206" s="253"/>
      <c r="J206" s="253"/>
      <c r="K206" s="253"/>
      <c r="L206" s="253"/>
      <c r="M206" s="253"/>
      <c r="N206" s="253"/>
      <c r="O206" s="253"/>
      <c r="P206" s="253"/>
      <c r="Q206" s="253"/>
      <c r="R206" s="253"/>
      <c r="S206" s="253"/>
      <c r="T206" s="253"/>
      <c r="U206" s="253" t="s">
        <v>377</v>
      </c>
      <c r="V206" s="253"/>
      <c r="W206" s="253"/>
      <c r="X206" s="253"/>
      <c r="Y206" s="253"/>
      <c r="Z206" s="253"/>
      <c r="AA206" s="253"/>
      <c r="AB206" s="253"/>
      <c r="AC206" s="253" t="s">
        <v>332</v>
      </c>
      <c r="AD206" s="253"/>
      <c r="AE206" s="253"/>
      <c r="AF206" s="253"/>
      <c r="AG206" s="253"/>
      <c r="AH206" s="253"/>
      <c r="AI206" s="253"/>
      <c r="AJ206" s="253"/>
      <c r="AK206" s="253"/>
      <c r="AL206" s="253"/>
      <c r="AM206" s="253"/>
      <c r="AN206" s="253"/>
      <c r="AO206" s="253"/>
      <c r="AP206" s="256"/>
      <c r="AQ206" s="253"/>
      <c r="AR206" s="253"/>
      <c r="AS206" s="253"/>
      <c r="AT206" s="256"/>
      <c r="AU206" s="253"/>
      <c r="AV206" s="253"/>
      <c r="AW206" s="253"/>
      <c r="AX206" s="253"/>
      <c r="AY206" s="253"/>
      <c r="AZ206" s="253"/>
      <c r="BA206" s="253"/>
      <c r="BB206" s="253"/>
      <c r="BC206" s="253"/>
      <c r="BD206" s="253"/>
      <c r="BE206" s="253"/>
      <c r="BF206" s="253"/>
      <c r="BG206" s="253"/>
      <c r="BH206" s="253"/>
      <c r="BI206" s="253"/>
      <c r="BJ206" s="253"/>
      <c r="BK206" s="253"/>
      <c r="BL206" s="253"/>
      <c r="BM206" s="253"/>
      <c r="BN206" s="253"/>
      <c r="BO206" s="253"/>
      <c r="BP206" s="253"/>
      <c r="BQ206" s="253"/>
      <c r="BR206" s="253"/>
      <c r="BS206" s="253"/>
      <c r="BT206" s="253"/>
      <c r="BU206" s="253"/>
      <c r="BV206" s="253"/>
      <c r="BW206" s="253"/>
      <c r="BX206" s="253"/>
      <c r="BY206" s="253"/>
      <c r="BZ206" s="253"/>
      <c r="CA206" s="253"/>
      <c r="CB206" s="253"/>
      <c r="CC206" s="253"/>
      <c r="CD206" s="253"/>
      <c r="CE206" s="253"/>
      <c r="CF206" s="253"/>
      <c r="CG206" s="253"/>
      <c r="CH206" s="253"/>
      <c r="CI206" s="253"/>
      <c r="CJ206" s="253"/>
      <c r="CK206" s="253"/>
      <c r="CL206" s="253"/>
      <c r="CM206" s="253"/>
      <c r="CN206" s="253"/>
      <c r="CO206" s="253"/>
      <c r="CP206" s="253"/>
      <c r="CQ206" s="253"/>
      <c r="CR206" s="253"/>
      <c r="CS206" s="253"/>
      <c r="CT206" s="253"/>
      <c r="CU206" s="253"/>
      <c r="CV206" s="253"/>
      <c r="CW206" s="253"/>
      <c r="CX206" s="253"/>
      <c r="CY206" s="253"/>
      <c r="CZ206" s="253"/>
      <c r="DA206" s="253"/>
      <c r="DB206" s="253"/>
      <c r="DC206" s="253"/>
      <c r="DD206" s="253"/>
      <c r="DE206" s="253"/>
      <c r="DF206" s="253"/>
      <c r="DG206" s="253"/>
      <c r="DH206" s="253"/>
      <c r="DI206" s="253"/>
      <c r="DJ206" s="253"/>
      <c r="DK206" s="253"/>
      <c r="DL206" s="253"/>
      <c r="DM206" s="253"/>
      <c r="DN206" s="253"/>
      <c r="DO206" s="253"/>
      <c r="DP206" s="253"/>
      <c r="DQ206" s="253"/>
      <c r="DR206" s="253"/>
      <c r="DS206" s="253"/>
      <c r="DT206" s="253"/>
      <c r="DU206" s="253"/>
      <c r="DV206" s="253"/>
      <c r="DW206" s="253"/>
      <c r="DX206" s="253"/>
      <c r="DY206" s="253"/>
      <c r="DZ206" s="253"/>
      <c r="EA206" s="253"/>
      <c r="EB206" s="253"/>
      <c r="EC206" s="253"/>
      <c r="ED206" s="253"/>
      <c r="EE206" s="253"/>
      <c r="EF206" s="253"/>
      <c r="EG206" s="253"/>
      <c r="EH206" s="253"/>
      <c r="EI206" s="253"/>
      <c r="EJ206" s="253"/>
      <c r="EK206" s="253"/>
      <c r="EL206" s="253"/>
      <c r="EM206" s="253"/>
      <c r="EN206" s="253"/>
      <c r="EO206" s="253"/>
      <c r="EP206" s="253"/>
      <c r="EQ206" s="253"/>
      <c r="ER206" s="253"/>
      <c r="ES206" s="253"/>
      <c r="ET206" s="253"/>
      <c r="EU206" s="253"/>
      <c r="EV206" s="253"/>
      <c r="EW206" s="253"/>
      <c r="EX206" s="253"/>
      <c r="EY206" s="253"/>
      <c r="EZ206" s="253"/>
      <c r="FA206" s="253"/>
      <c r="FB206" s="253"/>
      <c r="FC206" s="253"/>
      <c r="FD206" s="253"/>
      <c r="FE206" s="253"/>
      <c r="FF206" s="253"/>
      <c r="FG206" s="253"/>
      <c r="FH206" s="253"/>
      <c r="FI206" s="253"/>
      <c r="FJ206" s="253"/>
      <c r="FK206" s="253"/>
      <c r="FL206" s="253"/>
      <c r="FM206" s="253"/>
      <c r="FN206" s="253"/>
      <c r="FO206" s="253"/>
      <c r="FP206" s="253"/>
      <c r="FQ206" s="253"/>
      <c r="FR206" s="253"/>
      <c r="FS206" s="253"/>
      <c r="FT206" s="253"/>
      <c r="FU206" s="253"/>
      <c r="FV206" s="253"/>
      <c r="FW206" s="253"/>
      <c r="FX206" s="253"/>
      <c r="FY206" s="253"/>
      <c r="FZ206" s="253"/>
      <c r="GA206" s="253"/>
      <c r="GB206" s="253"/>
      <c r="GC206" s="253"/>
      <c r="GD206" s="253"/>
      <c r="GE206" s="253"/>
      <c r="GF206" s="253"/>
      <c r="GG206" s="253"/>
      <c r="GH206" s="253"/>
      <c r="GI206" s="253"/>
      <c r="GJ206" s="253"/>
      <c r="GK206" s="253"/>
      <c r="GL206" s="253"/>
      <c r="GM206" s="253"/>
      <c r="GN206" s="253"/>
      <c r="GO206" s="253"/>
      <c r="GP206" s="253"/>
      <c r="GQ206" s="253"/>
      <c r="GR206" s="253"/>
      <c r="GS206" s="253"/>
      <c r="GT206" s="253"/>
      <c r="GU206" s="253"/>
      <c r="GV206" s="253"/>
      <c r="GW206" s="253"/>
      <c r="GX206" s="253"/>
      <c r="GY206" s="253"/>
      <c r="GZ206" s="253"/>
      <c r="HA206" s="253"/>
      <c r="HB206" s="253"/>
      <c r="HC206" s="253"/>
      <c r="HD206" s="253"/>
      <c r="HE206" s="253"/>
      <c r="HF206" s="253"/>
      <c r="HG206" s="253"/>
      <c r="HH206" s="253"/>
      <c r="HI206" s="253"/>
      <c r="HJ206" s="253"/>
      <c r="HK206" s="253"/>
      <c r="HL206" s="253"/>
      <c r="HM206" s="253"/>
      <c r="HN206" s="253"/>
      <c r="HO206" s="253"/>
      <c r="HP206" s="253"/>
      <c r="HQ206" s="253"/>
      <c r="HR206" s="253"/>
      <c r="HS206" s="253"/>
      <c r="HT206" s="253"/>
      <c r="HU206" s="253"/>
      <c r="HV206" s="253"/>
      <c r="HW206" s="253"/>
      <c r="HX206" s="253"/>
      <c r="HY206" s="253"/>
      <c r="HZ206" s="253"/>
      <c r="IA206" s="253"/>
      <c r="IB206" s="253"/>
      <c r="IC206" s="253"/>
      <c r="ID206" s="253"/>
      <c r="IE206" s="253"/>
      <c r="IF206" s="253"/>
      <c r="IG206" s="253"/>
      <c r="IH206" s="253"/>
      <c r="II206" s="253"/>
      <c r="IJ206" s="253"/>
      <c r="IK206" s="253"/>
      <c r="IL206" s="253"/>
      <c r="IM206" s="253"/>
      <c r="IN206" s="253"/>
      <c r="IO206" s="253"/>
      <c r="IP206" s="253"/>
      <c r="IQ206" s="253"/>
      <c r="IR206" s="253"/>
      <c r="IS206" s="253"/>
      <c r="IT206" s="253"/>
      <c r="IU206" s="253"/>
      <c r="IV206" s="253"/>
      <c r="IW206" s="253"/>
      <c r="IX206" s="253"/>
      <c r="IY206" s="253"/>
      <c r="IZ206" s="253"/>
      <c r="JA206" s="253"/>
      <c r="JB206" s="253"/>
      <c r="JC206" s="253"/>
      <c r="JD206" s="253"/>
      <c r="JE206" s="253"/>
      <c r="JF206" s="253"/>
      <c r="JG206" s="253"/>
      <c r="JH206" s="253"/>
      <c r="JI206" s="253"/>
      <c r="JJ206" s="253"/>
      <c r="JK206" s="253"/>
      <c r="JL206" s="253"/>
      <c r="JM206" s="253"/>
      <c r="JN206" s="253"/>
      <c r="JO206" s="253"/>
      <c r="JP206" s="253"/>
      <c r="JQ206" s="253"/>
      <c r="JR206" s="253"/>
      <c r="JS206" s="253"/>
      <c r="JT206" s="253"/>
      <c r="JU206" s="253"/>
    </row>
    <row r="207" spans="1:281" s="252" customFormat="1" ht="15" customHeight="1" x14ac:dyDescent="0.25">
      <c r="A207" s="253"/>
      <c r="B207" s="253"/>
      <c r="C207" s="253"/>
      <c r="D207" s="253"/>
      <c r="E207" s="253"/>
      <c r="F207" s="253"/>
      <c r="G207" s="253"/>
      <c r="H207" s="253"/>
      <c r="I207" s="253"/>
      <c r="J207" s="253"/>
      <c r="K207" s="253"/>
      <c r="L207" s="253"/>
      <c r="M207" s="253"/>
      <c r="N207" s="253"/>
      <c r="O207" s="253"/>
      <c r="P207" s="253"/>
      <c r="Q207" s="253"/>
      <c r="R207" s="253"/>
      <c r="S207" s="253"/>
      <c r="T207" s="253"/>
      <c r="U207" s="253" t="s">
        <v>275</v>
      </c>
      <c r="V207" s="253"/>
      <c r="W207" s="253"/>
      <c r="X207" s="253"/>
      <c r="Y207" s="253"/>
      <c r="Z207" s="253"/>
      <c r="AA207" s="253"/>
      <c r="AB207" s="253"/>
      <c r="AC207" s="253" t="s">
        <v>357</v>
      </c>
      <c r="AD207" s="253"/>
      <c r="AE207" s="253"/>
      <c r="AF207" s="253"/>
      <c r="AG207" s="253"/>
      <c r="AH207" s="253"/>
      <c r="AI207" s="253"/>
      <c r="AJ207" s="253"/>
      <c r="AK207" s="253"/>
      <c r="AL207" s="253"/>
      <c r="AM207" s="253"/>
      <c r="AN207" s="253"/>
      <c r="AO207" s="253"/>
      <c r="AP207" s="256"/>
      <c r="AQ207" s="253"/>
      <c r="AR207" s="253"/>
      <c r="AS207" s="253"/>
      <c r="AT207" s="256"/>
      <c r="AU207" s="253"/>
      <c r="AV207" s="253"/>
      <c r="AW207" s="253"/>
      <c r="AX207" s="253"/>
      <c r="AY207" s="253"/>
      <c r="AZ207" s="253"/>
      <c r="BA207" s="253"/>
      <c r="BB207" s="253"/>
      <c r="BC207" s="253"/>
      <c r="BD207" s="253"/>
      <c r="BE207" s="253"/>
      <c r="BF207" s="253"/>
      <c r="BG207" s="253"/>
      <c r="BH207" s="253"/>
      <c r="BI207" s="253"/>
      <c r="BJ207" s="253"/>
      <c r="BK207" s="253"/>
      <c r="BL207" s="253"/>
      <c r="BM207" s="253"/>
      <c r="BN207" s="253"/>
      <c r="BO207" s="253"/>
      <c r="BP207" s="253"/>
      <c r="BQ207" s="253"/>
      <c r="BR207" s="253"/>
      <c r="BS207" s="253"/>
      <c r="BT207" s="253"/>
      <c r="BU207" s="253"/>
      <c r="BV207" s="253"/>
      <c r="BW207" s="253"/>
      <c r="BX207" s="253"/>
      <c r="BY207" s="253"/>
      <c r="BZ207" s="253"/>
      <c r="CA207" s="253"/>
      <c r="CB207" s="253"/>
      <c r="CC207" s="253"/>
      <c r="CD207" s="253"/>
      <c r="CE207" s="253"/>
      <c r="CF207" s="253"/>
      <c r="CG207" s="253"/>
      <c r="CH207" s="253"/>
      <c r="CI207" s="253"/>
      <c r="CJ207" s="253"/>
      <c r="CK207" s="253"/>
      <c r="CL207" s="253"/>
      <c r="CM207" s="253"/>
      <c r="CN207" s="253"/>
      <c r="CO207" s="253"/>
      <c r="CP207" s="253"/>
      <c r="CQ207" s="253"/>
      <c r="CR207" s="253"/>
      <c r="CS207" s="253"/>
      <c r="CT207" s="253"/>
      <c r="CU207" s="253"/>
      <c r="CV207" s="253"/>
      <c r="CW207" s="253"/>
      <c r="CX207" s="253"/>
      <c r="CY207" s="253"/>
      <c r="CZ207" s="253"/>
      <c r="DA207" s="253"/>
      <c r="DB207" s="253"/>
      <c r="DC207" s="253"/>
      <c r="DD207" s="253"/>
      <c r="DE207" s="253"/>
      <c r="DF207" s="253"/>
      <c r="DG207" s="253"/>
      <c r="DH207" s="253"/>
      <c r="DI207" s="253"/>
      <c r="DJ207" s="253"/>
      <c r="DK207" s="253"/>
      <c r="DL207" s="253"/>
      <c r="DM207" s="253"/>
      <c r="DN207" s="253"/>
      <c r="DO207" s="253"/>
      <c r="DP207" s="253"/>
      <c r="DQ207" s="253"/>
      <c r="DR207" s="253"/>
      <c r="DS207" s="253"/>
      <c r="DT207" s="253"/>
      <c r="DU207" s="253"/>
      <c r="DV207" s="253"/>
      <c r="DW207" s="253"/>
      <c r="DX207" s="253"/>
      <c r="DY207" s="253"/>
      <c r="DZ207" s="253"/>
      <c r="EA207" s="253"/>
      <c r="EB207" s="253"/>
      <c r="EC207" s="253"/>
      <c r="ED207" s="253"/>
      <c r="EE207" s="253"/>
      <c r="EF207" s="253"/>
      <c r="EG207" s="253"/>
      <c r="EH207" s="253"/>
      <c r="EI207" s="253"/>
      <c r="EJ207" s="253"/>
      <c r="EK207" s="253"/>
      <c r="EL207" s="253"/>
      <c r="EM207" s="253"/>
      <c r="EN207" s="253"/>
      <c r="EO207" s="253"/>
      <c r="EP207" s="253"/>
      <c r="EQ207" s="253"/>
      <c r="ER207" s="253"/>
      <c r="ES207" s="253"/>
      <c r="ET207" s="253"/>
      <c r="EU207" s="253"/>
      <c r="EV207" s="253"/>
      <c r="EW207" s="253"/>
      <c r="EX207" s="253"/>
      <c r="EY207" s="253"/>
      <c r="EZ207" s="253"/>
      <c r="FA207" s="253"/>
      <c r="FB207" s="253"/>
      <c r="FC207" s="253"/>
      <c r="FD207" s="253"/>
      <c r="FE207" s="253"/>
      <c r="FF207" s="253"/>
      <c r="FG207" s="253"/>
      <c r="FH207" s="253"/>
      <c r="FI207" s="253"/>
      <c r="FJ207" s="253"/>
      <c r="FK207" s="253"/>
      <c r="FL207" s="253"/>
      <c r="FM207" s="253"/>
      <c r="FN207" s="253"/>
      <c r="FO207" s="253"/>
      <c r="FP207" s="253"/>
      <c r="FQ207" s="253"/>
      <c r="FR207" s="253"/>
      <c r="FS207" s="253"/>
      <c r="FT207" s="253"/>
      <c r="FU207" s="253"/>
      <c r="FV207" s="253"/>
      <c r="FW207" s="253"/>
      <c r="FX207" s="253"/>
      <c r="FY207" s="253"/>
      <c r="FZ207" s="253"/>
      <c r="GA207" s="253"/>
      <c r="GB207" s="253"/>
      <c r="GC207" s="253"/>
      <c r="GD207" s="253"/>
      <c r="GE207" s="253"/>
      <c r="GF207" s="253"/>
      <c r="GG207" s="253"/>
      <c r="GH207" s="253"/>
      <c r="GI207" s="253"/>
      <c r="GJ207" s="253"/>
      <c r="GK207" s="253"/>
      <c r="GL207" s="253"/>
      <c r="GM207" s="253"/>
      <c r="GN207" s="253"/>
      <c r="GO207" s="253"/>
      <c r="GP207" s="253"/>
      <c r="GQ207" s="253"/>
      <c r="GR207" s="253"/>
      <c r="GS207" s="253"/>
      <c r="GT207" s="253"/>
      <c r="GU207" s="253"/>
      <c r="GV207" s="253"/>
      <c r="GW207" s="253"/>
      <c r="GX207" s="253"/>
      <c r="GY207" s="253"/>
      <c r="GZ207" s="253"/>
      <c r="HA207" s="253"/>
      <c r="HB207" s="253"/>
      <c r="HC207" s="253"/>
      <c r="HD207" s="253"/>
      <c r="HE207" s="253"/>
      <c r="HF207" s="253"/>
      <c r="HG207" s="253"/>
      <c r="HH207" s="253"/>
      <c r="HI207" s="253"/>
      <c r="HJ207" s="253"/>
      <c r="HK207" s="253"/>
      <c r="HL207" s="253"/>
      <c r="HM207" s="253"/>
      <c r="HN207" s="253"/>
      <c r="HO207" s="253"/>
      <c r="HP207" s="253"/>
      <c r="HQ207" s="253"/>
      <c r="HR207" s="253"/>
      <c r="HS207" s="253"/>
      <c r="HT207" s="253"/>
      <c r="HU207" s="253"/>
      <c r="HV207" s="253"/>
      <c r="HW207" s="253"/>
      <c r="HX207" s="253"/>
      <c r="HY207" s="253"/>
      <c r="HZ207" s="253"/>
      <c r="IA207" s="253"/>
      <c r="IB207" s="253"/>
      <c r="IC207" s="253"/>
      <c r="ID207" s="253"/>
      <c r="IE207" s="253"/>
      <c r="IF207" s="253"/>
      <c r="IG207" s="253"/>
      <c r="IH207" s="253"/>
      <c r="II207" s="253"/>
      <c r="IJ207" s="253"/>
      <c r="IK207" s="253"/>
      <c r="IL207" s="253"/>
      <c r="IM207" s="253"/>
      <c r="IN207" s="253"/>
      <c r="IO207" s="253"/>
      <c r="IP207" s="253"/>
      <c r="IQ207" s="253"/>
      <c r="IR207" s="253"/>
      <c r="IS207" s="253"/>
      <c r="IT207" s="253"/>
      <c r="IU207" s="253"/>
      <c r="IV207" s="253"/>
      <c r="IW207" s="253"/>
      <c r="IX207" s="253"/>
      <c r="IY207" s="253"/>
      <c r="IZ207" s="253"/>
      <c r="JA207" s="253"/>
      <c r="JB207" s="253"/>
      <c r="JC207" s="253"/>
      <c r="JD207" s="253"/>
      <c r="JE207" s="253"/>
      <c r="JF207" s="253"/>
      <c r="JG207" s="253"/>
      <c r="JH207" s="253"/>
      <c r="JI207" s="253"/>
      <c r="JJ207" s="253"/>
      <c r="JK207" s="253"/>
      <c r="JL207" s="253"/>
      <c r="JM207" s="253"/>
      <c r="JN207" s="253"/>
      <c r="JO207" s="253"/>
      <c r="JP207" s="253"/>
      <c r="JQ207" s="253"/>
      <c r="JR207" s="253"/>
      <c r="JS207" s="253"/>
      <c r="JT207" s="253"/>
      <c r="JU207" s="253"/>
    </row>
    <row r="208" spans="1:281" s="252" customFormat="1" ht="15" customHeight="1" x14ac:dyDescent="0.25">
      <c r="A208" s="253"/>
      <c r="B208" s="253"/>
      <c r="C208" s="253"/>
      <c r="D208" s="253"/>
      <c r="E208" s="253"/>
      <c r="F208" s="253"/>
      <c r="G208" s="253"/>
      <c r="H208" s="253"/>
      <c r="I208" s="253"/>
      <c r="J208" s="253"/>
      <c r="K208" s="253"/>
      <c r="L208" s="253"/>
      <c r="M208" s="253"/>
      <c r="N208" s="253"/>
      <c r="O208" s="253"/>
      <c r="P208" s="253"/>
      <c r="Q208" s="253"/>
      <c r="R208" s="253"/>
      <c r="S208" s="253"/>
      <c r="T208" s="253"/>
      <c r="U208" s="253" t="s">
        <v>378</v>
      </c>
      <c r="V208" s="253"/>
      <c r="W208" s="253"/>
      <c r="X208" s="253"/>
      <c r="Y208" s="253"/>
      <c r="Z208" s="253"/>
      <c r="AA208" s="253"/>
      <c r="AB208" s="253"/>
      <c r="AC208" s="253" t="s">
        <v>318</v>
      </c>
      <c r="AD208" s="253"/>
      <c r="AE208" s="253"/>
      <c r="AF208" s="253"/>
      <c r="AG208" s="253"/>
      <c r="AH208" s="253"/>
      <c r="AI208" s="253"/>
      <c r="AJ208" s="253"/>
      <c r="AK208" s="253"/>
      <c r="AL208" s="253"/>
      <c r="AM208" s="253"/>
      <c r="AN208" s="253"/>
      <c r="AO208" s="253"/>
      <c r="AP208" s="256"/>
      <c r="AQ208" s="253"/>
      <c r="AR208" s="253"/>
      <c r="AS208" s="253"/>
      <c r="AT208" s="256"/>
      <c r="AU208" s="253"/>
      <c r="AV208" s="253"/>
      <c r="AW208" s="253"/>
      <c r="AX208" s="253"/>
      <c r="AY208" s="253"/>
      <c r="AZ208" s="253"/>
      <c r="BA208" s="253"/>
      <c r="BB208" s="253"/>
      <c r="BC208" s="253"/>
      <c r="BD208" s="253"/>
      <c r="BE208" s="253"/>
      <c r="BF208" s="253"/>
      <c r="BG208" s="253"/>
      <c r="BH208" s="253"/>
      <c r="BI208" s="253"/>
      <c r="BJ208" s="253"/>
      <c r="BK208" s="253"/>
      <c r="BL208" s="253"/>
      <c r="BM208" s="253"/>
      <c r="BN208" s="253"/>
      <c r="BO208" s="253"/>
      <c r="BP208" s="253"/>
      <c r="BQ208" s="253"/>
      <c r="BR208" s="253"/>
      <c r="BS208" s="253"/>
      <c r="BT208" s="253"/>
      <c r="BU208" s="253"/>
      <c r="BV208" s="253"/>
      <c r="BW208" s="253"/>
      <c r="BX208" s="253"/>
      <c r="BY208" s="253"/>
      <c r="BZ208" s="253"/>
      <c r="CA208" s="253"/>
      <c r="CB208" s="253"/>
      <c r="CC208" s="253"/>
      <c r="CD208" s="253"/>
      <c r="CE208" s="253"/>
      <c r="CF208" s="253"/>
      <c r="CG208" s="253"/>
      <c r="CH208" s="253"/>
      <c r="CI208" s="253"/>
      <c r="CJ208" s="253"/>
      <c r="CK208" s="253"/>
      <c r="CL208" s="253"/>
      <c r="CM208" s="253"/>
      <c r="CN208" s="253"/>
      <c r="CO208" s="253"/>
      <c r="CP208" s="253"/>
      <c r="CQ208" s="253"/>
      <c r="CR208" s="253"/>
      <c r="CS208" s="253"/>
      <c r="CT208" s="253"/>
      <c r="CU208" s="253"/>
      <c r="CV208" s="253"/>
      <c r="CW208" s="253"/>
      <c r="CX208" s="253"/>
      <c r="CY208" s="253"/>
      <c r="CZ208" s="253"/>
      <c r="DA208" s="253"/>
      <c r="DB208" s="253"/>
      <c r="DC208" s="253"/>
      <c r="DD208" s="253"/>
      <c r="DE208" s="253"/>
      <c r="DF208" s="253"/>
      <c r="DG208" s="253"/>
      <c r="DH208" s="253"/>
      <c r="DI208" s="253"/>
      <c r="DJ208" s="253"/>
      <c r="DK208" s="253"/>
      <c r="DL208" s="253"/>
      <c r="DM208" s="253"/>
      <c r="DN208" s="253"/>
      <c r="DO208" s="253"/>
      <c r="DP208" s="253"/>
      <c r="DQ208" s="253"/>
      <c r="DR208" s="253"/>
      <c r="DS208" s="253"/>
      <c r="DT208" s="253"/>
      <c r="DU208" s="253"/>
      <c r="DV208" s="253"/>
      <c r="DW208" s="253"/>
      <c r="DX208" s="253"/>
      <c r="DY208" s="253"/>
      <c r="DZ208" s="253"/>
      <c r="EA208" s="253"/>
      <c r="EB208" s="253"/>
      <c r="EC208" s="253"/>
      <c r="ED208" s="253"/>
      <c r="EE208" s="253"/>
      <c r="EF208" s="253"/>
      <c r="EG208" s="253"/>
      <c r="EH208" s="253"/>
      <c r="EI208" s="253"/>
      <c r="EJ208" s="253"/>
      <c r="EK208" s="253"/>
      <c r="EL208" s="253"/>
      <c r="EM208" s="253"/>
      <c r="EN208" s="253"/>
      <c r="EO208" s="253"/>
      <c r="EP208" s="253"/>
      <c r="EQ208" s="253"/>
      <c r="ER208" s="253"/>
      <c r="ES208" s="253"/>
      <c r="ET208" s="253"/>
      <c r="EU208" s="253"/>
      <c r="EV208" s="253"/>
      <c r="EW208" s="253"/>
      <c r="EX208" s="253"/>
      <c r="EY208" s="253"/>
      <c r="EZ208" s="253"/>
      <c r="FA208" s="253"/>
      <c r="FB208" s="253"/>
      <c r="FC208" s="253"/>
      <c r="FD208" s="253"/>
      <c r="FE208" s="253"/>
      <c r="FF208" s="253"/>
      <c r="FG208" s="253"/>
      <c r="FH208" s="253"/>
      <c r="FI208" s="253"/>
      <c r="FJ208" s="253"/>
      <c r="FK208" s="253"/>
      <c r="FL208" s="253"/>
      <c r="FM208" s="253"/>
      <c r="FN208" s="253"/>
      <c r="FO208" s="253"/>
      <c r="FP208" s="253"/>
      <c r="FQ208" s="253"/>
      <c r="FR208" s="253"/>
      <c r="FS208" s="253"/>
      <c r="FT208" s="253"/>
      <c r="FU208" s="253"/>
      <c r="FV208" s="253"/>
      <c r="FW208" s="253"/>
      <c r="FX208" s="253"/>
      <c r="FY208" s="253"/>
      <c r="FZ208" s="253"/>
      <c r="GA208" s="253"/>
      <c r="GB208" s="253"/>
      <c r="GC208" s="253"/>
      <c r="GD208" s="253"/>
      <c r="GE208" s="253"/>
      <c r="GF208" s="253"/>
      <c r="GG208" s="253"/>
      <c r="GH208" s="253"/>
      <c r="GI208" s="253"/>
      <c r="GJ208" s="253"/>
      <c r="GK208" s="253"/>
      <c r="GL208" s="253"/>
      <c r="GM208" s="253"/>
      <c r="GN208" s="253"/>
      <c r="GO208" s="253"/>
      <c r="GP208" s="253"/>
      <c r="GQ208" s="253"/>
      <c r="GR208" s="253"/>
      <c r="GS208" s="253"/>
      <c r="GT208" s="253"/>
      <c r="GU208" s="253"/>
      <c r="GV208" s="253"/>
      <c r="GW208" s="253"/>
      <c r="GX208" s="253"/>
      <c r="GY208" s="253"/>
      <c r="GZ208" s="253"/>
      <c r="HA208" s="253"/>
      <c r="HB208" s="253"/>
      <c r="HC208" s="253"/>
      <c r="HD208" s="253"/>
      <c r="HE208" s="253"/>
      <c r="HF208" s="253"/>
      <c r="HG208" s="253"/>
      <c r="HH208" s="253"/>
      <c r="HI208" s="253"/>
      <c r="HJ208" s="253"/>
      <c r="HK208" s="253"/>
      <c r="HL208" s="253"/>
      <c r="HM208" s="253"/>
      <c r="HN208" s="253"/>
      <c r="HO208" s="253"/>
      <c r="HP208" s="253"/>
      <c r="HQ208" s="253"/>
      <c r="HR208" s="253"/>
      <c r="HS208" s="253"/>
      <c r="HT208" s="253"/>
      <c r="HU208" s="253"/>
      <c r="HV208" s="253"/>
      <c r="HW208" s="253"/>
      <c r="HX208" s="253"/>
      <c r="HY208" s="253"/>
      <c r="HZ208" s="253"/>
      <c r="IA208" s="253"/>
      <c r="IB208" s="253"/>
      <c r="IC208" s="253"/>
      <c r="ID208" s="253"/>
      <c r="IE208" s="253"/>
      <c r="IF208" s="253"/>
      <c r="IG208" s="253"/>
      <c r="IH208" s="253"/>
      <c r="II208" s="253"/>
      <c r="IJ208" s="253"/>
      <c r="IK208" s="253"/>
      <c r="IL208" s="253"/>
      <c r="IM208" s="253"/>
      <c r="IN208" s="253"/>
      <c r="IO208" s="253"/>
      <c r="IP208" s="253"/>
      <c r="IQ208" s="253"/>
      <c r="IR208" s="253"/>
      <c r="IS208" s="253"/>
      <c r="IT208" s="253"/>
      <c r="IU208" s="253"/>
      <c r="IV208" s="253"/>
      <c r="IW208" s="253"/>
      <c r="IX208" s="253"/>
      <c r="IY208" s="253"/>
      <c r="IZ208" s="253"/>
      <c r="JA208" s="253"/>
      <c r="JB208" s="253"/>
      <c r="JC208" s="253"/>
      <c r="JD208" s="253"/>
      <c r="JE208" s="253"/>
      <c r="JF208" s="253"/>
      <c r="JG208" s="253"/>
      <c r="JH208" s="253"/>
      <c r="JI208" s="253"/>
      <c r="JJ208" s="253"/>
      <c r="JK208" s="253"/>
      <c r="JL208" s="253"/>
      <c r="JM208" s="253"/>
      <c r="JN208" s="253"/>
      <c r="JO208" s="253"/>
      <c r="JP208" s="253"/>
      <c r="JQ208" s="253"/>
      <c r="JR208" s="253"/>
      <c r="JS208" s="253"/>
      <c r="JT208" s="253"/>
      <c r="JU208" s="253"/>
    </row>
    <row r="209" spans="1:281" s="252" customFormat="1" ht="15" customHeight="1" x14ac:dyDescent="0.25">
      <c r="A209" s="253"/>
      <c r="B209" s="253"/>
      <c r="C209" s="253"/>
      <c r="D209" s="253"/>
      <c r="E209" s="253"/>
      <c r="F209" s="253"/>
      <c r="G209" s="253"/>
      <c r="H209" s="253"/>
      <c r="I209" s="253"/>
      <c r="J209" s="253"/>
      <c r="K209" s="253"/>
      <c r="L209" s="253"/>
      <c r="M209" s="253"/>
      <c r="N209" s="253"/>
      <c r="O209" s="253"/>
      <c r="P209" s="253"/>
      <c r="Q209" s="253"/>
      <c r="R209" s="253"/>
      <c r="S209" s="253"/>
      <c r="T209" s="253"/>
      <c r="U209" s="253" t="s">
        <v>379</v>
      </c>
      <c r="V209" s="253"/>
      <c r="W209" s="253"/>
      <c r="X209" s="253"/>
      <c r="Y209" s="253"/>
      <c r="Z209" s="253"/>
      <c r="AA209" s="253"/>
      <c r="AB209" s="253"/>
      <c r="AC209" s="253" t="s">
        <v>329</v>
      </c>
      <c r="AD209" s="253"/>
      <c r="AE209" s="253"/>
      <c r="AF209" s="253"/>
      <c r="AG209" s="253"/>
      <c r="AH209" s="253"/>
      <c r="AI209" s="253"/>
      <c r="AJ209" s="253"/>
      <c r="AK209" s="253"/>
      <c r="AL209" s="253"/>
      <c r="AM209" s="253"/>
      <c r="AN209" s="253"/>
      <c r="AO209" s="253"/>
      <c r="AP209" s="256"/>
      <c r="AQ209" s="253"/>
      <c r="AR209" s="253"/>
      <c r="AS209" s="253"/>
      <c r="AT209" s="256"/>
      <c r="AU209" s="253"/>
      <c r="AV209" s="253"/>
      <c r="AW209" s="253"/>
      <c r="AX209" s="253"/>
      <c r="AY209" s="253"/>
      <c r="AZ209" s="253"/>
      <c r="BA209" s="253"/>
      <c r="BB209" s="253"/>
      <c r="BC209" s="253"/>
      <c r="BD209" s="253"/>
      <c r="BE209" s="253"/>
      <c r="BF209" s="253"/>
      <c r="BG209" s="253"/>
      <c r="BH209" s="253"/>
      <c r="BI209" s="253"/>
      <c r="BJ209" s="253"/>
      <c r="BK209" s="253"/>
      <c r="BL209" s="253"/>
      <c r="BM209" s="253"/>
      <c r="BN209" s="253"/>
      <c r="BO209" s="253"/>
      <c r="BP209" s="253"/>
      <c r="BQ209" s="253"/>
      <c r="BR209" s="253"/>
      <c r="BS209" s="253"/>
      <c r="BT209" s="253"/>
      <c r="BU209" s="253"/>
      <c r="BV209" s="253"/>
      <c r="BW209" s="253"/>
      <c r="BX209" s="253"/>
      <c r="BY209" s="253"/>
      <c r="BZ209" s="253"/>
      <c r="CA209" s="253"/>
      <c r="CB209" s="253"/>
      <c r="CC209" s="253"/>
      <c r="CD209" s="253"/>
      <c r="CE209" s="253"/>
      <c r="CF209" s="253"/>
      <c r="CG209" s="253"/>
      <c r="CH209" s="253"/>
      <c r="CI209" s="253"/>
      <c r="CJ209" s="253"/>
      <c r="CK209" s="253"/>
      <c r="CL209" s="253"/>
      <c r="CM209" s="253"/>
      <c r="CN209" s="253"/>
      <c r="CO209" s="253"/>
      <c r="CP209" s="253"/>
      <c r="CQ209" s="253"/>
      <c r="CR209" s="253"/>
      <c r="CS209" s="253"/>
      <c r="CT209" s="253"/>
      <c r="CU209" s="253"/>
      <c r="CV209" s="253"/>
      <c r="CW209" s="253"/>
      <c r="CX209" s="253"/>
      <c r="CY209" s="253"/>
      <c r="CZ209" s="253"/>
      <c r="DA209" s="253"/>
      <c r="DB209" s="253"/>
      <c r="DC209" s="253"/>
      <c r="DD209" s="253"/>
      <c r="DE209" s="253"/>
      <c r="DF209" s="253"/>
      <c r="DG209" s="253"/>
      <c r="DH209" s="253"/>
      <c r="DI209" s="253"/>
      <c r="DJ209" s="253"/>
      <c r="DK209" s="253"/>
      <c r="DL209" s="253"/>
      <c r="DM209" s="253"/>
      <c r="DN209" s="253"/>
      <c r="DO209" s="253"/>
      <c r="DP209" s="253"/>
      <c r="DQ209" s="253"/>
      <c r="DR209" s="253"/>
      <c r="DS209" s="253"/>
      <c r="DT209" s="253"/>
      <c r="DU209" s="253"/>
      <c r="DV209" s="253"/>
      <c r="DW209" s="253"/>
      <c r="DX209" s="253"/>
      <c r="DY209" s="253"/>
      <c r="DZ209" s="253"/>
      <c r="EA209" s="253"/>
      <c r="EB209" s="253"/>
      <c r="EC209" s="253"/>
      <c r="ED209" s="253"/>
      <c r="EE209" s="253"/>
      <c r="EF209" s="253"/>
      <c r="EG209" s="253"/>
      <c r="EH209" s="253"/>
      <c r="EI209" s="253"/>
      <c r="EJ209" s="253"/>
      <c r="EK209" s="253"/>
      <c r="EL209" s="253"/>
      <c r="EM209" s="253"/>
      <c r="EN209" s="253"/>
      <c r="EO209" s="253"/>
      <c r="EP209" s="253"/>
      <c r="EQ209" s="253"/>
      <c r="ER209" s="253"/>
      <c r="ES209" s="253"/>
      <c r="ET209" s="253"/>
      <c r="EU209" s="253"/>
      <c r="EV209" s="253"/>
      <c r="EW209" s="253"/>
      <c r="EX209" s="253"/>
      <c r="EY209" s="253"/>
      <c r="EZ209" s="253"/>
      <c r="FA209" s="253"/>
      <c r="FB209" s="253"/>
      <c r="FC209" s="253"/>
      <c r="FD209" s="253"/>
      <c r="FE209" s="253"/>
      <c r="FF209" s="253"/>
      <c r="FG209" s="253"/>
      <c r="FH209" s="253"/>
      <c r="FI209" s="253"/>
      <c r="FJ209" s="253"/>
      <c r="FK209" s="253"/>
      <c r="FL209" s="253"/>
      <c r="FM209" s="253"/>
      <c r="FN209" s="253"/>
      <c r="FO209" s="253"/>
      <c r="FP209" s="253"/>
      <c r="FQ209" s="253"/>
      <c r="FR209" s="253"/>
      <c r="FS209" s="253"/>
      <c r="FT209" s="253"/>
      <c r="FU209" s="253"/>
      <c r="FV209" s="253"/>
      <c r="FW209" s="253"/>
      <c r="FX209" s="253"/>
      <c r="FY209" s="253"/>
      <c r="FZ209" s="253"/>
      <c r="GA209" s="253"/>
      <c r="GB209" s="253"/>
      <c r="GC209" s="253"/>
      <c r="GD209" s="253"/>
      <c r="GE209" s="253"/>
      <c r="GF209" s="253"/>
      <c r="GG209" s="253"/>
      <c r="GH209" s="253"/>
      <c r="GI209" s="253"/>
      <c r="GJ209" s="253"/>
      <c r="GK209" s="253"/>
      <c r="GL209" s="253"/>
      <c r="GM209" s="253"/>
      <c r="GN209" s="253"/>
      <c r="GO209" s="253"/>
      <c r="GP209" s="253"/>
      <c r="GQ209" s="253"/>
      <c r="GR209" s="253"/>
      <c r="GS209" s="253"/>
      <c r="GT209" s="253"/>
      <c r="GU209" s="253"/>
      <c r="GV209" s="253"/>
      <c r="GW209" s="253"/>
      <c r="GX209" s="253"/>
      <c r="GY209" s="253"/>
      <c r="GZ209" s="253"/>
      <c r="HA209" s="253"/>
      <c r="HB209" s="253"/>
      <c r="HC209" s="253"/>
      <c r="HD209" s="253"/>
      <c r="HE209" s="253"/>
      <c r="HF209" s="253"/>
      <c r="HG209" s="253"/>
      <c r="HH209" s="253"/>
      <c r="HI209" s="253"/>
      <c r="HJ209" s="253"/>
      <c r="HK209" s="253"/>
      <c r="HL209" s="253"/>
      <c r="HM209" s="253"/>
      <c r="HN209" s="253"/>
      <c r="HO209" s="253"/>
      <c r="HP209" s="253"/>
      <c r="HQ209" s="253"/>
      <c r="HR209" s="253"/>
      <c r="HS209" s="253"/>
      <c r="HT209" s="253"/>
      <c r="HU209" s="253"/>
      <c r="HV209" s="253"/>
      <c r="HW209" s="253"/>
      <c r="HX209" s="253"/>
      <c r="HY209" s="253"/>
      <c r="HZ209" s="253"/>
      <c r="IA209" s="253"/>
      <c r="IB209" s="253"/>
      <c r="IC209" s="253"/>
      <c r="ID209" s="253"/>
      <c r="IE209" s="253"/>
      <c r="IF209" s="253"/>
      <c r="IG209" s="253"/>
      <c r="IH209" s="253"/>
      <c r="II209" s="253"/>
      <c r="IJ209" s="253"/>
      <c r="IK209" s="253"/>
      <c r="IL209" s="253"/>
      <c r="IM209" s="253"/>
      <c r="IN209" s="253"/>
      <c r="IO209" s="253"/>
      <c r="IP209" s="253"/>
      <c r="IQ209" s="253"/>
      <c r="IR209" s="253"/>
      <c r="IS209" s="253"/>
      <c r="IT209" s="253"/>
      <c r="IU209" s="253"/>
      <c r="IV209" s="253"/>
      <c r="IW209" s="253"/>
      <c r="IX209" s="253"/>
      <c r="IY209" s="253"/>
      <c r="IZ209" s="253"/>
      <c r="JA209" s="253"/>
      <c r="JB209" s="253"/>
      <c r="JC209" s="253"/>
      <c r="JD209" s="253"/>
      <c r="JE209" s="253"/>
      <c r="JF209" s="253"/>
      <c r="JG209" s="253"/>
      <c r="JH209" s="253"/>
      <c r="JI209" s="253"/>
      <c r="JJ209" s="253"/>
      <c r="JK209" s="253"/>
      <c r="JL209" s="253"/>
      <c r="JM209" s="253"/>
      <c r="JN209" s="253"/>
      <c r="JO209" s="253"/>
      <c r="JP209" s="253"/>
      <c r="JQ209" s="253"/>
      <c r="JR209" s="253"/>
      <c r="JS209" s="253"/>
      <c r="JT209" s="253"/>
      <c r="JU209" s="253"/>
    </row>
    <row r="210" spans="1:281" s="252" customFormat="1" ht="15" customHeight="1" x14ac:dyDescent="0.25">
      <c r="A210" s="253"/>
      <c r="B210" s="253"/>
      <c r="C210" s="253"/>
      <c r="D210" s="253"/>
      <c r="E210" s="253"/>
      <c r="F210" s="253"/>
      <c r="G210" s="253"/>
      <c r="H210" s="253"/>
      <c r="I210" s="253"/>
      <c r="J210" s="253"/>
      <c r="K210" s="253"/>
      <c r="L210" s="253"/>
      <c r="M210" s="253"/>
      <c r="N210" s="253"/>
      <c r="O210" s="253"/>
      <c r="P210" s="253"/>
      <c r="Q210" s="253"/>
      <c r="R210" s="253"/>
      <c r="S210" s="253"/>
      <c r="T210" s="253"/>
      <c r="U210" s="253" t="s">
        <v>380</v>
      </c>
      <c r="V210" s="253"/>
      <c r="W210" s="253"/>
      <c r="X210" s="253"/>
      <c r="Y210" s="253"/>
      <c r="Z210" s="253"/>
      <c r="AA210" s="253"/>
      <c r="AB210" s="253"/>
      <c r="AC210" s="253" t="s">
        <v>332</v>
      </c>
      <c r="AD210" s="253"/>
      <c r="AE210" s="253"/>
      <c r="AF210" s="253"/>
      <c r="AG210" s="253"/>
      <c r="AH210" s="253"/>
      <c r="AI210" s="253"/>
      <c r="AJ210" s="253"/>
      <c r="AK210" s="253"/>
      <c r="AL210" s="253"/>
      <c r="AM210" s="253"/>
      <c r="AN210" s="253"/>
      <c r="AO210" s="253"/>
      <c r="AP210" s="256"/>
      <c r="AQ210" s="253"/>
      <c r="AR210" s="253"/>
      <c r="AS210" s="253"/>
      <c r="AT210" s="256"/>
      <c r="AU210" s="253"/>
      <c r="AV210" s="253"/>
      <c r="AW210" s="253"/>
      <c r="AX210" s="253"/>
      <c r="AY210" s="253"/>
      <c r="AZ210" s="253"/>
      <c r="BA210" s="253"/>
      <c r="BB210" s="253"/>
      <c r="BC210" s="253"/>
      <c r="BD210" s="253"/>
      <c r="BE210" s="253"/>
      <c r="BF210" s="253"/>
      <c r="BG210" s="253"/>
      <c r="BH210" s="253"/>
      <c r="BI210" s="253"/>
      <c r="BJ210" s="253"/>
      <c r="BK210" s="253"/>
      <c r="BL210" s="253"/>
      <c r="BM210" s="253"/>
      <c r="BN210" s="253"/>
      <c r="BO210" s="253"/>
      <c r="BP210" s="253"/>
      <c r="BQ210" s="253"/>
      <c r="BR210" s="253"/>
      <c r="BS210" s="253"/>
      <c r="BT210" s="253"/>
      <c r="BU210" s="253"/>
      <c r="BV210" s="253"/>
      <c r="BW210" s="253"/>
      <c r="BX210" s="253"/>
      <c r="BY210" s="253"/>
      <c r="BZ210" s="253"/>
      <c r="CA210" s="253"/>
      <c r="CB210" s="253"/>
      <c r="CC210" s="253"/>
      <c r="CD210" s="253"/>
      <c r="CE210" s="253"/>
      <c r="CF210" s="253"/>
      <c r="CG210" s="253"/>
      <c r="CH210" s="253"/>
      <c r="CI210" s="253"/>
      <c r="CJ210" s="253"/>
      <c r="CK210" s="253"/>
      <c r="CL210" s="253"/>
      <c r="CM210" s="253"/>
      <c r="CN210" s="253"/>
      <c r="CO210" s="253"/>
      <c r="CP210" s="253"/>
      <c r="CQ210" s="253"/>
      <c r="CR210" s="253"/>
      <c r="CS210" s="253"/>
      <c r="CT210" s="253"/>
      <c r="CU210" s="253"/>
      <c r="CV210" s="253"/>
      <c r="CW210" s="253"/>
      <c r="CX210" s="253"/>
      <c r="CY210" s="253"/>
      <c r="CZ210" s="253"/>
      <c r="DA210" s="253"/>
      <c r="DB210" s="253"/>
      <c r="DC210" s="253"/>
      <c r="DD210" s="253"/>
      <c r="DE210" s="253"/>
      <c r="DF210" s="253"/>
      <c r="DG210" s="253"/>
      <c r="DH210" s="253"/>
      <c r="DI210" s="253"/>
      <c r="DJ210" s="253"/>
      <c r="DK210" s="253"/>
      <c r="DL210" s="253"/>
      <c r="DM210" s="253"/>
      <c r="DN210" s="253"/>
      <c r="DO210" s="253"/>
      <c r="DP210" s="253"/>
      <c r="DQ210" s="253"/>
      <c r="DR210" s="253"/>
      <c r="DS210" s="253"/>
      <c r="DT210" s="253"/>
      <c r="DU210" s="253"/>
      <c r="DV210" s="253"/>
      <c r="DW210" s="253"/>
      <c r="DX210" s="253"/>
      <c r="DY210" s="253"/>
      <c r="DZ210" s="253"/>
      <c r="EA210" s="253"/>
      <c r="EB210" s="253"/>
      <c r="EC210" s="253"/>
      <c r="ED210" s="253"/>
      <c r="EE210" s="253"/>
      <c r="EF210" s="253"/>
      <c r="EG210" s="253"/>
      <c r="EH210" s="253"/>
      <c r="EI210" s="253"/>
      <c r="EJ210" s="253"/>
      <c r="EK210" s="253"/>
      <c r="EL210" s="253"/>
      <c r="EM210" s="253"/>
      <c r="EN210" s="253"/>
      <c r="EO210" s="253"/>
      <c r="EP210" s="253"/>
      <c r="EQ210" s="253"/>
      <c r="ER210" s="253"/>
      <c r="ES210" s="253"/>
      <c r="ET210" s="253"/>
      <c r="EU210" s="253"/>
      <c r="EV210" s="253"/>
      <c r="EW210" s="253"/>
      <c r="EX210" s="253"/>
      <c r="EY210" s="253"/>
      <c r="EZ210" s="253"/>
      <c r="FA210" s="253"/>
      <c r="FB210" s="253"/>
      <c r="FC210" s="253"/>
      <c r="FD210" s="253"/>
      <c r="FE210" s="253"/>
      <c r="FF210" s="253"/>
      <c r="FG210" s="253"/>
      <c r="FH210" s="253"/>
      <c r="FI210" s="253"/>
      <c r="FJ210" s="253"/>
      <c r="FK210" s="253"/>
      <c r="FL210" s="253"/>
      <c r="FM210" s="253"/>
      <c r="FN210" s="253"/>
      <c r="FO210" s="253"/>
      <c r="FP210" s="253"/>
      <c r="FQ210" s="253"/>
      <c r="FR210" s="253"/>
      <c r="FS210" s="253"/>
      <c r="FT210" s="253"/>
      <c r="FU210" s="253"/>
      <c r="FV210" s="253"/>
      <c r="FW210" s="253"/>
      <c r="FX210" s="253"/>
      <c r="FY210" s="253"/>
      <c r="FZ210" s="253"/>
      <c r="GA210" s="253"/>
      <c r="GB210" s="253"/>
      <c r="GC210" s="253"/>
      <c r="GD210" s="253"/>
      <c r="GE210" s="253"/>
      <c r="GF210" s="253"/>
      <c r="GG210" s="253"/>
      <c r="GH210" s="253"/>
      <c r="GI210" s="253"/>
      <c r="GJ210" s="253"/>
      <c r="GK210" s="253"/>
      <c r="GL210" s="253"/>
      <c r="GM210" s="253"/>
      <c r="GN210" s="253"/>
      <c r="GO210" s="253"/>
      <c r="GP210" s="253"/>
      <c r="GQ210" s="253"/>
      <c r="GR210" s="253"/>
      <c r="GS210" s="253"/>
      <c r="GT210" s="253"/>
      <c r="GU210" s="253"/>
      <c r="GV210" s="253"/>
      <c r="GW210" s="253"/>
      <c r="GX210" s="253"/>
      <c r="GY210" s="253"/>
      <c r="GZ210" s="253"/>
      <c r="HA210" s="253"/>
      <c r="HB210" s="253"/>
      <c r="HC210" s="253"/>
      <c r="HD210" s="253"/>
      <c r="HE210" s="253"/>
      <c r="HF210" s="253"/>
      <c r="HG210" s="253"/>
      <c r="HH210" s="253"/>
      <c r="HI210" s="253"/>
      <c r="HJ210" s="253"/>
      <c r="HK210" s="253"/>
      <c r="HL210" s="253"/>
      <c r="HM210" s="253"/>
      <c r="HN210" s="253"/>
      <c r="HO210" s="253"/>
      <c r="HP210" s="253"/>
      <c r="HQ210" s="253"/>
      <c r="HR210" s="253"/>
      <c r="HS210" s="253"/>
      <c r="HT210" s="253"/>
      <c r="HU210" s="253"/>
      <c r="HV210" s="253"/>
      <c r="HW210" s="253"/>
      <c r="HX210" s="253"/>
      <c r="HY210" s="253"/>
      <c r="HZ210" s="253"/>
      <c r="IA210" s="253"/>
      <c r="IB210" s="253"/>
      <c r="IC210" s="253"/>
      <c r="ID210" s="253"/>
      <c r="IE210" s="253"/>
      <c r="IF210" s="253"/>
      <c r="IG210" s="253"/>
      <c r="IH210" s="253"/>
      <c r="II210" s="253"/>
      <c r="IJ210" s="253"/>
      <c r="IK210" s="253"/>
      <c r="IL210" s="253"/>
      <c r="IM210" s="253"/>
      <c r="IN210" s="253"/>
      <c r="IO210" s="253"/>
      <c r="IP210" s="253"/>
      <c r="IQ210" s="253"/>
      <c r="IR210" s="253"/>
      <c r="IS210" s="253"/>
      <c r="IT210" s="253"/>
      <c r="IU210" s="253"/>
      <c r="IV210" s="253"/>
      <c r="IW210" s="253"/>
      <c r="IX210" s="253"/>
      <c r="IY210" s="253"/>
      <c r="IZ210" s="253"/>
      <c r="JA210" s="253"/>
      <c r="JB210" s="253"/>
      <c r="JC210" s="253"/>
      <c r="JD210" s="253"/>
      <c r="JE210" s="253"/>
      <c r="JF210" s="253"/>
      <c r="JG210" s="253"/>
      <c r="JH210" s="253"/>
      <c r="JI210" s="253"/>
      <c r="JJ210" s="253"/>
      <c r="JK210" s="253"/>
      <c r="JL210" s="253"/>
      <c r="JM210" s="253"/>
      <c r="JN210" s="253"/>
      <c r="JO210" s="253"/>
      <c r="JP210" s="253"/>
      <c r="JQ210" s="253"/>
      <c r="JR210" s="253"/>
      <c r="JS210" s="253"/>
      <c r="JT210" s="253"/>
      <c r="JU210" s="253"/>
    </row>
    <row r="211" spans="1:281" s="252" customFormat="1" ht="15" customHeight="1" x14ac:dyDescent="0.25">
      <c r="A211" s="253"/>
      <c r="B211" s="253"/>
      <c r="C211" s="253"/>
      <c r="D211" s="253"/>
      <c r="E211" s="253"/>
      <c r="F211" s="253"/>
      <c r="G211" s="253"/>
      <c r="H211" s="253"/>
      <c r="I211" s="253"/>
      <c r="J211" s="253"/>
      <c r="K211" s="253"/>
      <c r="L211" s="253"/>
      <c r="M211" s="253"/>
      <c r="N211" s="253"/>
      <c r="O211" s="253"/>
      <c r="P211" s="253"/>
      <c r="Q211" s="253"/>
      <c r="R211" s="253"/>
      <c r="S211" s="253"/>
      <c r="T211" s="253"/>
      <c r="U211" s="253" t="s">
        <v>381</v>
      </c>
      <c r="V211" s="253"/>
      <c r="W211" s="253"/>
      <c r="X211" s="253"/>
      <c r="Y211" s="253"/>
      <c r="Z211" s="253"/>
      <c r="AA211" s="253"/>
      <c r="AB211" s="253"/>
      <c r="AC211" s="253" t="s">
        <v>323</v>
      </c>
      <c r="AD211" s="253"/>
      <c r="AE211" s="253"/>
      <c r="AF211" s="253"/>
      <c r="AG211" s="253"/>
      <c r="AH211" s="253"/>
      <c r="AI211" s="253"/>
      <c r="AJ211" s="253"/>
      <c r="AK211" s="253"/>
      <c r="AL211" s="253"/>
      <c r="AM211" s="253"/>
      <c r="AN211" s="253"/>
      <c r="AO211" s="253"/>
      <c r="AP211" s="256"/>
      <c r="AQ211" s="253"/>
      <c r="AR211" s="253"/>
      <c r="AS211" s="253"/>
      <c r="AT211" s="256"/>
      <c r="AU211" s="253"/>
      <c r="AV211" s="253"/>
      <c r="AW211" s="253"/>
      <c r="AX211" s="253"/>
      <c r="AY211" s="253"/>
      <c r="AZ211" s="253"/>
      <c r="BA211" s="253"/>
      <c r="BB211" s="253"/>
      <c r="BC211" s="253"/>
      <c r="BD211" s="253"/>
      <c r="BE211" s="253"/>
      <c r="BF211" s="253"/>
      <c r="BG211" s="253"/>
      <c r="BH211" s="253"/>
      <c r="BI211" s="253"/>
      <c r="BJ211" s="253"/>
      <c r="BK211" s="253"/>
      <c r="BL211" s="253"/>
      <c r="BM211" s="253"/>
      <c r="BN211" s="253"/>
      <c r="BO211" s="253"/>
      <c r="BP211" s="253"/>
      <c r="BQ211" s="253"/>
      <c r="BR211" s="253"/>
      <c r="BS211" s="253"/>
      <c r="BT211" s="253"/>
      <c r="BU211" s="253"/>
      <c r="BV211" s="253"/>
      <c r="BW211" s="253"/>
      <c r="BX211" s="253"/>
      <c r="BY211" s="253"/>
      <c r="BZ211" s="253"/>
      <c r="CA211" s="253"/>
      <c r="CB211" s="253"/>
      <c r="CC211" s="253"/>
      <c r="CD211" s="253"/>
      <c r="CE211" s="253"/>
      <c r="CF211" s="253"/>
      <c r="CG211" s="253"/>
      <c r="CH211" s="253"/>
      <c r="CI211" s="253"/>
      <c r="CJ211" s="253"/>
      <c r="CK211" s="253"/>
      <c r="CL211" s="253"/>
      <c r="CM211" s="253"/>
      <c r="CN211" s="253"/>
      <c r="CO211" s="253"/>
      <c r="CP211" s="253"/>
      <c r="CQ211" s="253"/>
      <c r="CR211" s="253"/>
      <c r="CS211" s="253"/>
      <c r="CT211" s="253"/>
      <c r="CU211" s="253"/>
      <c r="CV211" s="253"/>
      <c r="CW211" s="253"/>
      <c r="CX211" s="253"/>
      <c r="CY211" s="253"/>
      <c r="CZ211" s="253"/>
      <c r="DA211" s="253"/>
      <c r="DB211" s="253"/>
      <c r="DC211" s="253"/>
      <c r="DD211" s="253"/>
      <c r="DE211" s="253"/>
      <c r="DF211" s="253"/>
      <c r="DG211" s="253"/>
      <c r="DH211" s="253"/>
      <c r="DI211" s="253"/>
      <c r="DJ211" s="253"/>
      <c r="DK211" s="253"/>
      <c r="DL211" s="253"/>
      <c r="DM211" s="253"/>
      <c r="DN211" s="253"/>
      <c r="DO211" s="253"/>
      <c r="DP211" s="253"/>
      <c r="DQ211" s="253"/>
      <c r="DR211" s="253"/>
      <c r="DS211" s="253"/>
      <c r="DT211" s="253"/>
      <c r="DU211" s="253"/>
      <c r="DV211" s="253"/>
      <c r="DW211" s="253"/>
      <c r="DX211" s="253"/>
      <c r="DY211" s="253"/>
      <c r="DZ211" s="253"/>
      <c r="EA211" s="253"/>
      <c r="EB211" s="253"/>
      <c r="EC211" s="253"/>
      <c r="ED211" s="253"/>
      <c r="EE211" s="253"/>
      <c r="EF211" s="253"/>
      <c r="EG211" s="253"/>
      <c r="EH211" s="253"/>
      <c r="EI211" s="253"/>
      <c r="EJ211" s="253"/>
      <c r="EK211" s="253"/>
      <c r="EL211" s="253"/>
      <c r="EM211" s="253"/>
      <c r="EN211" s="253"/>
      <c r="EO211" s="253"/>
      <c r="EP211" s="253"/>
      <c r="EQ211" s="253"/>
      <c r="ER211" s="253"/>
      <c r="ES211" s="253"/>
      <c r="ET211" s="253"/>
      <c r="EU211" s="253"/>
      <c r="EV211" s="253"/>
      <c r="EW211" s="253"/>
      <c r="EX211" s="253"/>
      <c r="EY211" s="253"/>
      <c r="EZ211" s="253"/>
      <c r="FA211" s="253"/>
      <c r="FB211" s="253"/>
      <c r="FC211" s="253"/>
      <c r="FD211" s="253"/>
      <c r="FE211" s="253"/>
      <c r="FF211" s="253"/>
      <c r="FG211" s="253"/>
      <c r="FH211" s="253"/>
      <c r="FI211" s="253"/>
      <c r="FJ211" s="253"/>
      <c r="FK211" s="253"/>
      <c r="FL211" s="253"/>
      <c r="FM211" s="253"/>
      <c r="FN211" s="253"/>
      <c r="FO211" s="253"/>
      <c r="FP211" s="253"/>
      <c r="FQ211" s="253"/>
      <c r="FR211" s="253"/>
      <c r="FS211" s="253"/>
      <c r="FT211" s="253"/>
      <c r="FU211" s="253"/>
      <c r="FV211" s="253"/>
      <c r="FW211" s="253"/>
      <c r="FX211" s="253"/>
      <c r="FY211" s="253"/>
      <c r="FZ211" s="253"/>
      <c r="GA211" s="253"/>
      <c r="GB211" s="253"/>
      <c r="GC211" s="253"/>
      <c r="GD211" s="253"/>
      <c r="GE211" s="253"/>
      <c r="GF211" s="253"/>
      <c r="GG211" s="253"/>
      <c r="GH211" s="253"/>
      <c r="GI211" s="253"/>
      <c r="GJ211" s="253"/>
      <c r="GK211" s="253"/>
      <c r="GL211" s="253"/>
      <c r="GM211" s="253"/>
      <c r="GN211" s="253"/>
      <c r="GO211" s="253"/>
      <c r="GP211" s="253"/>
      <c r="GQ211" s="253"/>
      <c r="GR211" s="253"/>
      <c r="GS211" s="253"/>
      <c r="GT211" s="253"/>
      <c r="GU211" s="253"/>
      <c r="GV211" s="253"/>
      <c r="GW211" s="253"/>
      <c r="GX211" s="253"/>
      <c r="GY211" s="253"/>
      <c r="GZ211" s="253"/>
      <c r="HA211" s="253"/>
      <c r="HB211" s="253"/>
      <c r="HC211" s="253"/>
      <c r="HD211" s="253"/>
      <c r="HE211" s="253"/>
      <c r="HF211" s="253"/>
      <c r="HG211" s="253"/>
      <c r="HH211" s="253"/>
      <c r="HI211" s="253"/>
      <c r="HJ211" s="253"/>
      <c r="HK211" s="253"/>
      <c r="HL211" s="253"/>
      <c r="HM211" s="253"/>
      <c r="HN211" s="253"/>
      <c r="HO211" s="253"/>
      <c r="HP211" s="253"/>
      <c r="HQ211" s="253"/>
      <c r="HR211" s="253"/>
      <c r="HS211" s="253"/>
      <c r="HT211" s="253"/>
      <c r="HU211" s="253"/>
      <c r="HV211" s="253"/>
      <c r="HW211" s="253"/>
      <c r="HX211" s="253"/>
      <c r="HY211" s="253"/>
      <c r="HZ211" s="253"/>
      <c r="IA211" s="253"/>
      <c r="IB211" s="253"/>
      <c r="IC211" s="253"/>
      <c r="ID211" s="253"/>
      <c r="IE211" s="253"/>
      <c r="IF211" s="253"/>
      <c r="IG211" s="253"/>
      <c r="IH211" s="253"/>
      <c r="II211" s="253"/>
      <c r="IJ211" s="253"/>
      <c r="IK211" s="253"/>
      <c r="IL211" s="253"/>
      <c r="IM211" s="253"/>
      <c r="IN211" s="253"/>
      <c r="IO211" s="253"/>
      <c r="IP211" s="253"/>
      <c r="IQ211" s="253"/>
      <c r="IR211" s="253"/>
      <c r="IS211" s="253"/>
      <c r="IT211" s="253"/>
      <c r="IU211" s="253"/>
      <c r="IV211" s="253"/>
      <c r="IW211" s="253"/>
      <c r="IX211" s="253"/>
      <c r="IY211" s="253"/>
      <c r="IZ211" s="253"/>
      <c r="JA211" s="253"/>
      <c r="JB211" s="253"/>
      <c r="JC211" s="253"/>
      <c r="JD211" s="253"/>
      <c r="JE211" s="253"/>
      <c r="JF211" s="253"/>
      <c r="JG211" s="253"/>
      <c r="JH211" s="253"/>
      <c r="JI211" s="253"/>
      <c r="JJ211" s="253"/>
      <c r="JK211" s="253"/>
      <c r="JL211" s="253"/>
      <c r="JM211" s="253"/>
      <c r="JN211" s="253"/>
      <c r="JO211" s="253"/>
      <c r="JP211" s="253"/>
      <c r="JQ211" s="253"/>
      <c r="JR211" s="253"/>
      <c r="JS211" s="253"/>
      <c r="JT211" s="253"/>
      <c r="JU211" s="253"/>
    </row>
    <row r="212" spans="1:281" s="252" customFormat="1" ht="15" customHeight="1" x14ac:dyDescent="0.25">
      <c r="A212" s="253"/>
      <c r="B212" s="253"/>
      <c r="C212" s="253"/>
      <c r="D212" s="253"/>
      <c r="E212" s="253"/>
      <c r="F212" s="253"/>
      <c r="G212" s="253"/>
      <c r="H212" s="253"/>
      <c r="I212" s="253"/>
      <c r="J212" s="253"/>
      <c r="K212" s="253"/>
      <c r="L212" s="253"/>
      <c r="M212" s="253"/>
      <c r="N212" s="253"/>
      <c r="O212" s="253"/>
      <c r="P212" s="253"/>
      <c r="Q212" s="253"/>
      <c r="R212" s="253"/>
      <c r="S212" s="253"/>
      <c r="T212" s="253"/>
      <c r="U212" s="253" t="s">
        <v>382</v>
      </c>
      <c r="V212" s="253"/>
      <c r="W212" s="253"/>
      <c r="X212" s="253"/>
      <c r="Y212" s="253"/>
      <c r="Z212" s="253"/>
      <c r="AA212" s="253"/>
      <c r="AB212" s="253"/>
      <c r="AC212" s="253" t="s">
        <v>320</v>
      </c>
      <c r="AD212" s="253"/>
      <c r="AE212" s="253"/>
      <c r="AF212" s="253"/>
      <c r="AG212" s="253"/>
      <c r="AH212" s="253"/>
      <c r="AI212" s="253"/>
      <c r="AJ212" s="253"/>
      <c r="AK212" s="253"/>
      <c r="AL212" s="253"/>
      <c r="AM212" s="253"/>
      <c r="AN212" s="253"/>
      <c r="AO212" s="253"/>
      <c r="AP212" s="256"/>
      <c r="AQ212" s="253"/>
      <c r="AR212" s="253"/>
      <c r="AS212" s="253"/>
      <c r="AT212" s="256"/>
      <c r="AU212" s="253"/>
      <c r="AV212" s="253"/>
      <c r="AW212" s="253"/>
      <c r="AX212" s="253"/>
      <c r="AY212" s="253"/>
      <c r="AZ212" s="253"/>
      <c r="BA212" s="253"/>
      <c r="BB212" s="253"/>
      <c r="BC212" s="253"/>
      <c r="BD212" s="253"/>
      <c r="BE212" s="253"/>
      <c r="BF212" s="253"/>
      <c r="BG212" s="253"/>
      <c r="BH212" s="253"/>
      <c r="BI212" s="253"/>
      <c r="BJ212" s="253"/>
      <c r="BK212" s="253"/>
      <c r="BL212" s="253"/>
      <c r="BM212" s="253"/>
      <c r="BN212" s="253"/>
      <c r="BO212" s="253"/>
      <c r="BP212" s="253"/>
      <c r="BQ212" s="253"/>
      <c r="BR212" s="253"/>
      <c r="BS212" s="253"/>
      <c r="BT212" s="253"/>
      <c r="BU212" s="253"/>
      <c r="BV212" s="253"/>
      <c r="BW212" s="253"/>
      <c r="BX212" s="253"/>
      <c r="BY212" s="253"/>
      <c r="BZ212" s="253"/>
      <c r="CA212" s="253"/>
      <c r="CB212" s="253"/>
      <c r="CC212" s="253"/>
      <c r="CD212" s="253"/>
      <c r="CE212" s="253"/>
      <c r="CF212" s="253"/>
      <c r="CG212" s="253"/>
      <c r="CH212" s="253"/>
      <c r="CI212" s="253"/>
      <c r="CJ212" s="253"/>
      <c r="CK212" s="253"/>
      <c r="CL212" s="253"/>
      <c r="CM212" s="253"/>
      <c r="CN212" s="253"/>
      <c r="CO212" s="253"/>
      <c r="CP212" s="253"/>
      <c r="CQ212" s="253"/>
      <c r="CR212" s="253"/>
      <c r="CS212" s="253"/>
      <c r="CT212" s="253"/>
      <c r="CU212" s="253"/>
      <c r="CV212" s="253"/>
      <c r="CW212" s="253"/>
      <c r="CX212" s="253"/>
      <c r="CY212" s="253"/>
      <c r="CZ212" s="253"/>
      <c r="DA212" s="253"/>
      <c r="DB212" s="253"/>
      <c r="DC212" s="253"/>
      <c r="DD212" s="253"/>
      <c r="DE212" s="253"/>
      <c r="DF212" s="253"/>
      <c r="DG212" s="253"/>
      <c r="DH212" s="253"/>
      <c r="DI212" s="253"/>
      <c r="DJ212" s="253"/>
      <c r="DK212" s="253"/>
      <c r="DL212" s="253"/>
      <c r="DM212" s="253"/>
      <c r="DN212" s="253"/>
      <c r="DO212" s="253"/>
      <c r="DP212" s="253"/>
      <c r="DQ212" s="253"/>
      <c r="DR212" s="253"/>
      <c r="DS212" s="253"/>
      <c r="DT212" s="253"/>
      <c r="DU212" s="253"/>
      <c r="DV212" s="253"/>
      <c r="DW212" s="253"/>
      <c r="DX212" s="253"/>
      <c r="DY212" s="253"/>
      <c r="DZ212" s="253"/>
      <c r="EA212" s="253"/>
      <c r="EB212" s="253"/>
      <c r="EC212" s="253"/>
      <c r="ED212" s="253"/>
      <c r="EE212" s="253"/>
      <c r="EF212" s="253"/>
      <c r="EG212" s="253"/>
      <c r="EH212" s="253"/>
      <c r="EI212" s="253"/>
      <c r="EJ212" s="253"/>
      <c r="EK212" s="253"/>
      <c r="EL212" s="253"/>
      <c r="EM212" s="253"/>
      <c r="EN212" s="253"/>
      <c r="EO212" s="253"/>
      <c r="EP212" s="253"/>
      <c r="EQ212" s="253"/>
      <c r="ER212" s="253"/>
      <c r="ES212" s="253"/>
      <c r="ET212" s="253"/>
      <c r="EU212" s="253"/>
      <c r="EV212" s="253"/>
      <c r="EW212" s="253"/>
      <c r="EX212" s="253"/>
      <c r="EY212" s="253"/>
      <c r="EZ212" s="253"/>
      <c r="FA212" s="253"/>
      <c r="FB212" s="253"/>
      <c r="FC212" s="253"/>
      <c r="FD212" s="253"/>
      <c r="FE212" s="253"/>
      <c r="FF212" s="253"/>
      <c r="FG212" s="253"/>
      <c r="FH212" s="253"/>
      <c r="FI212" s="253"/>
      <c r="FJ212" s="253"/>
      <c r="FK212" s="253"/>
      <c r="FL212" s="253"/>
      <c r="FM212" s="253"/>
      <c r="FN212" s="253"/>
      <c r="FO212" s="253"/>
      <c r="FP212" s="253"/>
      <c r="FQ212" s="253"/>
      <c r="FR212" s="253"/>
      <c r="FS212" s="253"/>
      <c r="FT212" s="253"/>
      <c r="FU212" s="253"/>
      <c r="FV212" s="253"/>
      <c r="FW212" s="253"/>
      <c r="FX212" s="253"/>
      <c r="FY212" s="253"/>
      <c r="FZ212" s="253"/>
      <c r="GA212" s="253"/>
      <c r="GB212" s="253"/>
      <c r="GC212" s="253"/>
      <c r="GD212" s="253"/>
      <c r="GE212" s="253"/>
      <c r="GF212" s="253"/>
      <c r="GG212" s="253"/>
      <c r="GH212" s="253"/>
      <c r="GI212" s="253"/>
      <c r="GJ212" s="253"/>
      <c r="GK212" s="253"/>
      <c r="GL212" s="253"/>
      <c r="GM212" s="253"/>
      <c r="GN212" s="253"/>
      <c r="GO212" s="253"/>
      <c r="GP212" s="253"/>
      <c r="GQ212" s="253"/>
      <c r="GR212" s="253"/>
      <c r="GS212" s="253"/>
      <c r="GT212" s="253"/>
      <c r="GU212" s="253"/>
      <c r="GV212" s="253"/>
      <c r="GW212" s="253"/>
      <c r="GX212" s="253"/>
      <c r="GY212" s="253"/>
      <c r="GZ212" s="253"/>
      <c r="HA212" s="253"/>
      <c r="HB212" s="253"/>
      <c r="HC212" s="253"/>
      <c r="HD212" s="253"/>
      <c r="HE212" s="253"/>
      <c r="HF212" s="253"/>
      <c r="HG212" s="253"/>
      <c r="HH212" s="253"/>
      <c r="HI212" s="253"/>
      <c r="HJ212" s="253"/>
      <c r="HK212" s="253"/>
      <c r="HL212" s="253"/>
      <c r="HM212" s="253"/>
      <c r="HN212" s="253"/>
      <c r="HO212" s="253"/>
      <c r="HP212" s="253"/>
      <c r="HQ212" s="253"/>
      <c r="HR212" s="253"/>
      <c r="HS212" s="253"/>
      <c r="HT212" s="253"/>
      <c r="HU212" s="253"/>
      <c r="HV212" s="253"/>
      <c r="HW212" s="253"/>
      <c r="HX212" s="253"/>
      <c r="HY212" s="253"/>
      <c r="HZ212" s="253"/>
      <c r="IA212" s="253"/>
      <c r="IB212" s="253"/>
      <c r="IC212" s="253"/>
      <c r="ID212" s="253"/>
      <c r="IE212" s="253"/>
      <c r="IF212" s="253"/>
      <c r="IG212" s="253"/>
      <c r="IH212" s="253"/>
      <c r="II212" s="253"/>
      <c r="IJ212" s="253"/>
      <c r="IK212" s="253"/>
      <c r="IL212" s="253"/>
      <c r="IM212" s="253"/>
      <c r="IN212" s="253"/>
      <c r="IO212" s="253"/>
      <c r="IP212" s="253"/>
      <c r="IQ212" s="253"/>
      <c r="IR212" s="253"/>
      <c r="IS212" s="253"/>
      <c r="IT212" s="253"/>
      <c r="IU212" s="253"/>
      <c r="IV212" s="253"/>
      <c r="IW212" s="253"/>
      <c r="IX212" s="253"/>
      <c r="IY212" s="253"/>
      <c r="IZ212" s="253"/>
      <c r="JA212" s="253"/>
      <c r="JB212" s="253"/>
      <c r="JC212" s="253"/>
      <c r="JD212" s="253"/>
      <c r="JE212" s="253"/>
      <c r="JF212" s="253"/>
      <c r="JG212" s="253"/>
      <c r="JH212" s="253"/>
      <c r="JI212" s="253"/>
      <c r="JJ212" s="253"/>
      <c r="JK212" s="253"/>
      <c r="JL212" s="253"/>
      <c r="JM212" s="253"/>
      <c r="JN212" s="253"/>
      <c r="JO212" s="253"/>
      <c r="JP212" s="253"/>
      <c r="JQ212" s="253"/>
      <c r="JR212" s="253"/>
      <c r="JS212" s="253"/>
      <c r="JT212" s="253"/>
      <c r="JU212" s="253"/>
    </row>
    <row r="213" spans="1:281" s="252" customFormat="1" ht="15" customHeight="1" x14ac:dyDescent="0.25">
      <c r="A213" s="253"/>
      <c r="B213" s="253"/>
      <c r="C213" s="253"/>
      <c r="D213" s="253"/>
      <c r="E213" s="253"/>
      <c r="F213" s="253"/>
      <c r="G213" s="253"/>
      <c r="H213" s="253"/>
      <c r="I213" s="253"/>
      <c r="J213" s="253"/>
      <c r="K213" s="253"/>
      <c r="L213" s="253"/>
      <c r="M213" s="253"/>
      <c r="N213" s="253"/>
      <c r="O213" s="253"/>
      <c r="P213" s="253"/>
      <c r="Q213" s="253"/>
      <c r="R213" s="253"/>
      <c r="S213" s="253"/>
      <c r="T213" s="253"/>
      <c r="U213" s="253" t="s">
        <v>383</v>
      </c>
      <c r="V213" s="253"/>
      <c r="W213" s="253"/>
      <c r="X213" s="253"/>
      <c r="Y213" s="253"/>
      <c r="Z213" s="253"/>
      <c r="AA213" s="253"/>
      <c r="AB213" s="253"/>
      <c r="AC213" s="253" t="s">
        <v>320</v>
      </c>
      <c r="AD213" s="253"/>
      <c r="AE213" s="253"/>
      <c r="AF213" s="253"/>
      <c r="AG213" s="253"/>
      <c r="AH213" s="253"/>
      <c r="AI213" s="253"/>
      <c r="AJ213" s="253"/>
      <c r="AK213" s="253"/>
      <c r="AL213" s="253"/>
      <c r="AM213" s="253"/>
      <c r="AN213" s="253"/>
      <c r="AO213" s="253"/>
      <c r="AP213" s="256"/>
      <c r="AQ213" s="253"/>
      <c r="AR213" s="253"/>
      <c r="AS213" s="253"/>
      <c r="AT213" s="256"/>
      <c r="AU213" s="253"/>
      <c r="AV213" s="253"/>
      <c r="AW213" s="253"/>
      <c r="AX213" s="253"/>
      <c r="AY213" s="253"/>
      <c r="AZ213" s="253"/>
      <c r="BA213" s="253"/>
      <c r="BB213" s="253"/>
      <c r="BC213" s="253"/>
      <c r="BD213" s="253"/>
      <c r="BE213" s="253"/>
      <c r="BF213" s="253"/>
      <c r="BG213" s="253"/>
      <c r="BH213" s="253"/>
      <c r="BI213" s="253"/>
      <c r="BJ213" s="253"/>
      <c r="BK213" s="253"/>
      <c r="BL213" s="253"/>
      <c r="BM213" s="253"/>
      <c r="BN213" s="253"/>
      <c r="BO213" s="253"/>
      <c r="BP213" s="253"/>
      <c r="BQ213" s="253"/>
      <c r="BR213" s="253"/>
      <c r="BS213" s="253"/>
      <c r="BT213" s="253"/>
      <c r="BU213" s="253"/>
      <c r="BV213" s="253"/>
      <c r="BW213" s="253"/>
      <c r="BX213" s="253"/>
      <c r="BY213" s="253"/>
      <c r="BZ213" s="253"/>
      <c r="CA213" s="253"/>
      <c r="CB213" s="253"/>
      <c r="CC213" s="253"/>
      <c r="CD213" s="253"/>
      <c r="CE213" s="253"/>
      <c r="CF213" s="253"/>
      <c r="CG213" s="253"/>
      <c r="CH213" s="253"/>
      <c r="CI213" s="253"/>
      <c r="CJ213" s="253"/>
      <c r="CK213" s="253"/>
      <c r="CL213" s="253"/>
      <c r="CM213" s="253"/>
      <c r="CN213" s="253"/>
      <c r="CO213" s="253"/>
      <c r="CP213" s="253"/>
      <c r="CQ213" s="253"/>
      <c r="CR213" s="253"/>
      <c r="CS213" s="253"/>
      <c r="CT213" s="253"/>
      <c r="CU213" s="253"/>
      <c r="CV213" s="253"/>
      <c r="CW213" s="253"/>
      <c r="CX213" s="253"/>
      <c r="CY213" s="253"/>
      <c r="CZ213" s="253"/>
      <c r="DA213" s="253"/>
      <c r="DB213" s="253"/>
      <c r="DC213" s="253"/>
      <c r="DD213" s="253"/>
      <c r="DE213" s="253"/>
      <c r="DF213" s="253"/>
      <c r="DG213" s="253"/>
      <c r="DH213" s="253"/>
      <c r="DI213" s="253"/>
      <c r="DJ213" s="253"/>
      <c r="DK213" s="253"/>
      <c r="DL213" s="253"/>
      <c r="DM213" s="253"/>
      <c r="DN213" s="253"/>
      <c r="DO213" s="253"/>
      <c r="DP213" s="253"/>
      <c r="DQ213" s="253"/>
      <c r="DR213" s="253"/>
      <c r="DS213" s="253"/>
      <c r="DT213" s="253"/>
      <c r="DU213" s="253"/>
      <c r="DV213" s="253"/>
      <c r="DW213" s="253"/>
      <c r="DX213" s="253"/>
      <c r="DY213" s="253"/>
      <c r="DZ213" s="253"/>
      <c r="EA213" s="253"/>
      <c r="EB213" s="253"/>
      <c r="EC213" s="253"/>
      <c r="ED213" s="253"/>
      <c r="EE213" s="253"/>
      <c r="EF213" s="253"/>
      <c r="EG213" s="253"/>
      <c r="EH213" s="253"/>
      <c r="EI213" s="253"/>
      <c r="EJ213" s="253"/>
      <c r="EK213" s="253"/>
      <c r="EL213" s="253"/>
      <c r="EM213" s="253"/>
      <c r="EN213" s="253"/>
      <c r="EO213" s="253"/>
      <c r="EP213" s="253"/>
      <c r="EQ213" s="253"/>
      <c r="ER213" s="253"/>
      <c r="ES213" s="253"/>
      <c r="ET213" s="253"/>
      <c r="EU213" s="253"/>
      <c r="EV213" s="253"/>
      <c r="EW213" s="253"/>
      <c r="EX213" s="253"/>
      <c r="EY213" s="253"/>
      <c r="EZ213" s="253"/>
      <c r="FA213" s="253"/>
      <c r="FB213" s="253"/>
      <c r="FC213" s="253"/>
      <c r="FD213" s="253"/>
      <c r="FE213" s="253"/>
      <c r="FF213" s="253"/>
      <c r="FG213" s="253"/>
      <c r="FH213" s="253"/>
      <c r="FI213" s="253"/>
      <c r="FJ213" s="253"/>
      <c r="FK213" s="253"/>
      <c r="FL213" s="253"/>
      <c r="FM213" s="253"/>
      <c r="FN213" s="253"/>
      <c r="FO213" s="253"/>
      <c r="FP213" s="253"/>
      <c r="FQ213" s="253"/>
      <c r="FR213" s="253"/>
      <c r="FS213" s="253"/>
      <c r="FT213" s="253"/>
      <c r="FU213" s="253"/>
      <c r="FV213" s="253"/>
      <c r="FW213" s="253"/>
      <c r="FX213" s="253"/>
      <c r="FY213" s="253"/>
      <c r="FZ213" s="253"/>
      <c r="GA213" s="253"/>
      <c r="GB213" s="253"/>
      <c r="GC213" s="253"/>
      <c r="GD213" s="253"/>
      <c r="GE213" s="253"/>
      <c r="GF213" s="253"/>
      <c r="GG213" s="253"/>
      <c r="GH213" s="253"/>
      <c r="GI213" s="253"/>
      <c r="GJ213" s="253"/>
      <c r="GK213" s="253"/>
      <c r="GL213" s="253"/>
      <c r="GM213" s="253"/>
      <c r="GN213" s="253"/>
      <c r="GO213" s="253"/>
      <c r="GP213" s="253"/>
      <c r="GQ213" s="253"/>
      <c r="GR213" s="253"/>
      <c r="GS213" s="253"/>
      <c r="GT213" s="253"/>
      <c r="GU213" s="253"/>
      <c r="GV213" s="253"/>
      <c r="GW213" s="253"/>
      <c r="GX213" s="253"/>
      <c r="GY213" s="253"/>
      <c r="GZ213" s="253"/>
      <c r="HA213" s="253"/>
      <c r="HB213" s="253"/>
      <c r="HC213" s="253"/>
      <c r="HD213" s="253"/>
      <c r="HE213" s="253"/>
      <c r="HF213" s="253"/>
      <c r="HG213" s="253"/>
      <c r="HH213" s="253"/>
      <c r="HI213" s="253"/>
      <c r="HJ213" s="253"/>
      <c r="HK213" s="253"/>
      <c r="HL213" s="253"/>
      <c r="HM213" s="253"/>
      <c r="HN213" s="253"/>
      <c r="HO213" s="253"/>
      <c r="HP213" s="253"/>
      <c r="HQ213" s="253"/>
      <c r="HR213" s="253"/>
      <c r="HS213" s="253"/>
      <c r="HT213" s="253"/>
      <c r="HU213" s="253"/>
      <c r="HV213" s="253"/>
      <c r="HW213" s="253"/>
      <c r="HX213" s="253"/>
      <c r="HY213" s="253"/>
      <c r="HZ213" s="253"/>
      <c r="IA213" s="253"/>
      <c r="IB213" s="253"/>
      <c r="IC213" s="253"/>
      <c r="ID213" s="253"/>
      <c r="IE213" s="253"/>
      <c r="IF213" s="253"/>
      <c r="IG213" s="253"/>
      <c r="IH213" s="253"/>
      <c r="II213" s="253"/>
      <c r="IJ213" s="253"/>
      <c r="IK213" s="253"/>
      <c r="IL213" s="253"/>
      <c r="IM213" s="253"/>
      <c r="IN213" s="253"/>
      <c r="IO213" s="253"/>
      <c r="IP213" s="253"/>
      <c r="IQ213" s="253"/>
      <c r="IR213" s="253"/>
      <c r="IS213" s="253"/>
      <c r="IT213" s="253"/>
      <c r="IU213" s="253"/>
      <c r="IV213" s="253"/>
      <c r="IW213" s="253"/>
      <c r="IX213" s="253"/>
      <c r="IY213" s="253"/>
      <c r="IZ213" s="253"/>
      <c r="JA213" s="253"/>
      <c r="JB213" s="253"/>
      <c r="JC213" s="253"/>
      <c r="JD213" s="253"/>
      <c r="JE213" s="253"/>
      <c r="JF213" s="253"/>
      <c r="JG213" s="253"/>
      <c r="JH213" s="253"/>
      <c r="JI213" s="253"/>
      <c r="JJ213" s="253"/>
      <c r="JK213" s="253"/>
      <c r="JL213" s="253"/>
      <c r="JM213" s="253"/>
      <c r="JN213" s="253"/>
      <c r="JO213" s="253"/>
      <c r="JP213" s="253"/>
      <c r="JQ213" s="253"/>
      <c r="JR213" s="253"/>
      <c r="JS213" s="253"/>
      <c r="JT213" s="253"/>
      <c r="JU213" s="253"/>
    </row>
    <row r="214" spans="1:281" s="252" customFormat="1" ht="15" customHeight="1" x14ac:dyDescent="0.25">
      <c r="A214" s="253"/>
      <c r="B214" s="253"/>
      <c r="C214" s="253"/>
      <c r="D214" s="253"/>
      <c r="E214" s="253"/>
      <c r="F214" s="253"/>
      <c r="G214" s="253"/>
      <c r="H214" s="253"/>
      <c r="I214" s="253"/>
      <c r="J214" s="253"/>
      <c r="K214" s="253"/>
      <c r="L214" s="253"/>
      <c r="M214" s="253"/>
      <c r="N214" s="253"/>
      <c r="O214" s="253"/>
      <c r="P214" s="253"/>
      <c r="Q214" s="253"/>
      <c r="R214" s="253"/>
      <c r="S214" s="253"/>
      <c r="T214" s="253"/>
      <c r="U214" s="253" t="s">
        <v>384</v>
      </c>
      <c r="V214" s="253"/>
      <c r="W214" s="253"/>
      <c r="X214" s="253"/>
      <c r="Y214" s="253"/>
      <c r="Z214" s="253"/>
      <c r="AA214" s="253"/>
      <c r="AB214" s="253"/>
      <c r="AC214" s="253" t="s">
        <v>320</v>
      </c>
      <c r="AD214" s="253"/>
      <c r="AE214" s="253"/>
      <c r="AF214" s="253"/>
      <c r="AG214" s="253"/>
      <c r="AH214" s="253"/>
      <c r="AI214" s="253"/>
      <c r="AJ214" s="253"/>
      <c r="AK214" s="253"/>
      <c r="AL214" s="253"/>
      <c r="AM214" s="253"/>
      <c r="AN214" s="253"/>
      <c r="AO214" s="253"/>
      <c r="AP214" s="256"/>
      <c r="AQ214" s="253"/>
      <c r="AR214" s="253"/>
      <c r="AS214" s="253"/>
      <c r="AT214" s="256"/>
      <c r="AU214" s="253"/>
      <c r="AV214" s="253"/>
      <c r="AW214" s="253"/>
      <c r="AX214" s="253"/>
      <c r="AY214" s="253"/>
      <c r="AZ214" s="253"/>
      <c r="BA214" s="253"/>
      <c r="BB214" s="253"/>
      <c r="BC214" s="253"/>
      <c r="BD214" s="253"/>
      <c r="BE214" s="253"/>
      <c r="BF214" s="253"/>
      <c r="BG214" s="253"/>
      <c r="BH214" s="253"/>
      <c r="BI214" s="253"/>
      <c r="BJ214" s="253"/>
      <c r="BK214" s="253"/>
      <c r="BL214" s="253"/>
      <c r="BM214" s="253"/>
      <c r="BN214" s="253"/>
      <c r="BO214" s="253"/>
      <c r="BP214" s="253"/>
      <c r="BQ214" s="253"/>
      <c r="BR214" s="253"/>
      <c r="BS214" s="253"/>
      <c r="BT214" s="253"/>
      <c r="BU214" s="253"/>
      <c r="BV214" s="253"/>
      <c r="BW214" s="253"/>
      <c r="BX214" s="253"/>
      <c r="BY214" s="253"/>
      <c r="BZ214" s="253"/>
      <c r="CA214" s="253"/>
      <c r="CB214" s="253"/>
      <c r="CC214" s="253"/>
      <c r="CD214" s="253"/>
      <c r="CE214" s="253"/>
      <c r="CF214" s="253"/>
      <c r="CG214" s="253"/>
      <c r="CH214" s="253"/>
      <c r="CI214" s="253"/>
      <c r="CJ214" s="253"/>
      <c r="CK214" s="253"/>
      <c r="CL214" s="253"/>
      <c r="CM214" s="253"/>
      <c r="CN214" s="253"/>
      <c r="CO214" s="253"/>
      <c r="CP214" s="253"/>
      <c r="CQ214" s="253"/>
      <c r="CR214" s="253"/>
      <c r="CS214" s="253"/>
      <c r="CT214" s="253"/>
      <c r="CU214" s="253"/>
      <c r="CV214" s="253"/>
      <c r="CW214" s="253"/>
      <c r="CX214" s="253"/>
      <c r="CY214" s="253"/>
      <c r="CZ214" s="253"/>
      <c r="DA214" s="253"/>
      <c r="DB214" s="253"/>
      <c r="DC214" s="253"/>
      <c r="DD214" s="253"/>
      <c r="DE214" s="253"/>
      <c r="DF214" s="253"/>
      <c r="DG214" s="253"/>
      <c r="DH214" s="253"/>
      <c r="DI214" s="253"/>
      <c r="DJ214" s="253"/>
      <c r="DK214" s="253"/>
      <c r="DL214" s="253"/>
      <c r="DM214" s="253"/>
      <c r="DN214" s="253"/>
      <c r="DO214" s="253"/>
      <c r="DP214" s="253"/>
      <c r="DQ214" s="253"/>
      <c r="DR214" s="253"/>
      <c r="DS214" s="253"/>
      <c r="DT214" s="253"/>
      <c r="DU214" s="253"/>
      <c r="DV214" s="253"/>
      <c r="DW214" s="253"/>
      <c r="DX214" s="253"/>
      <c r="DY214" s="253"/>
      <c r="DZ214" s="253"/>
      <c r="EA214" s="253"/>
      <c r="EB214" s="253"/>
      <c r="EC214" s="253"/>
      <c r="ED214" s="253"/>
      <c r="EE214" s="253"/>
      <c r="EF214" s="253"/>
      <c r="EG214" s="253"/>
      <c r="EH214" s="253"/>
      <c r="EI214" s="253"/>
      <c r="EJ214" s="253"/>
      <c r="EK214" s="253"/>
      <c r="EL214" s="253"/>
      <c r="EM214" s="253"/>
      <c r="EN214" s="253"/>
      <c r="EO214" s="253"/>
      <c r="EP214" s="253"/>
      <c r="EQ214" s="253"/>
      <c r="ER214" s="253"/>
      <c r="ES214" s="253"/>
      <c r="ET214" s="253"/>
      <c r="EU214" s="253"/>
      <c r="EV214" s="253"/>
      <c r="EW214" s="253"/>
      <c r="EX214" s="253"/>
      <c r="EY214" s="253"/>
      <c r="EZ214" s="253"/>
      <c r="FA214" s="253"/>
      <c r="FB214" s="253"/>
      <c r="FC214" s="253"/>
      <c r="FD214" s="253"/>
      <c r="FE214" s="253"/>
      <c r="FF214" s="253"/>
      <c r="FG214" s="253"/>
      <c r="FH214" s="253"/>
      <c r="FI214" s="253"/>
      <c r="FJ214" s="253"/>
      <c r="FK214" s="253"/>
      <c r="FL214" s="253"/>
      <c r="FM214" s="253"/>
      <c r="FN214" s="253"/>
      <c r="FO214" s="253"/>
      <c r="FP214" s="253"/>
      <c r="FQ214" s="253"/>
      <c r="FR214" s="253"/>
      <c r="FS214" s="253"/>
      <c r="FT214" s="253"/>
      <c r="FU214" s="253"/>
      <c r="FV214" s="253"/>
      <c r="FW214" s="253"/>
      <c r="FX214" s="253"/>
      <c r="FY214" s="253"/>
      <c r="FZ214" s="253"/>
      <c r="GA214" s="253"/>
      <c r="GB214" s="253"/>
      <c r="GC214" s="253"/>
      <c r="GD214" s="253"/>
      <c r="GE214" s="253"/>
      <c r="GF214" s="253"/>
      <c r="GG214" s="253"/>
      <c r="GH214" s="253"/>
      <c r="GI214" s="253"/>
      <c r="GJ214" s="253"/>
      <c r="GK214" s="253"/>
      <c r="GL214" s="253"/>
      <c r="GM214" s="253"/>
      <c r="GN214" s="253"/>
      <c r="GO214" s="253"/>
      <c r="GP214" s="253"/>
      <c r="GQ214" s="253"/>
      <c r="GR214" s="253"/>
      <c r="GS214" s="253"/>
      <c r="GT214" s="253"/>
      <c r="GU214" s="253"/>
      <c r="GV214" s="253"/>
      <c r="GW214" s="253"/>
      <c r="GX214" s="253"/>
      <c r="GY214" s="253"/>
      <c r="GZ214" s="253"/>
      <c r="HA214" s="253"/>
      <c r="HB214" s="253"/>
      <c r="HC214" s="253"/>
      <c r="HD214" s="253"/>
      <c r="HE214" s="253"/>
      <c r="HF214" s="253"/>
      <c r="HG214" s="253"/>
      <c r="HH214" s="253"/>
      <c r="HI214" s="253"/>
      <c r="HJ214" s="253"/>
      <c r="HK214" s="253"/>
      <c r="HL214" s="253"/>
      <c r="HM214" s="253"/>
      <c r="HN214" s="253"/>
      <c r="HO214" s="253"/>
      <c r="HP214" s="253"/>
      <c r="HQ214" s="253"/>
      <c r="HR214" s="253"/>
      <c r="HS214" s="253"/>
      <c r="HT214" s="253"/>
      <c r="HU214" s="253"/>
      <c r="HV214" s="253"/>
      <c r="HW214" s="253"/>
      <c r="HX214" s="253"/>
      <c r="HY214" s="253"/>
      <c r="HZ214" s="253"/>
      <c r="IA214" s="253"/>
      <c r="IB214" s="253"/>
      <c r="IC214" s="253"/>
      <c r="ID214" s="253"/>
      <c r="IE214" s="253"/>
      <c r="IF214" s="253"/>
      <c r="IG214" s="253"/>
      <c r="IH214" s="253"/>
      <c r="II214" s="253"/>
      <c r="IJ214" s="253"/>
      <c r="IK214" s="253"/>
      <c r="IL214" s="253"/>
      <c r="IM214" s="253"/>
      <c r="IN214" s="253"/>
      <c r="IO214" s="253"/>
      <c r="IP214" s="253"/>
      <c r="IQ214" s="253"/>
      <c r="IR214" s="253"/>
      <c r="IS214" s="253"/>
      <c r="IT214" s="253"/>
      <c r="IU214" s="253"/>
      <c r="IV214" s="253"/>
      <c r="IW214" s="253"/>
      <c r="IX214" s="253"/>
      <c r="IY214" s="253"/>
      <c r="IZ214" s="253"/>
      <c r="JA214" s="253"/>
      <c r="JB214" s="253"/>
      <c r="JC214" s="253"/>
      <c r="JD214" s="253"/>
      <c r="JE214" s="253"/>
      <c r="JF214" s="253"/>
      <c r="JG214" s="253"/>
      <c r="JH214" s="253"/>
      <c r="JI214" s="253"/>
      <c r="JJ214" s="253"/>
      <c r="JK214" s="253"/>
      <c r="JL214" s="253"/>
      <c r="JM214" s="253"/>
      <c r="JN214" s="253"/>
      <c r="JO214" s="253"/>
      <c r="JP214" s="253"/>
      <c r="JQ214" s="253"/>
      <c r="JR214" s="253"/>
      <c r="JS214" s="253"/>
      <c r="JT214" s="253"/>
      <c r="JU214" s="253"/>
    </row>
    <row r="215" spans="1:281" s="252" customFormat="1" ht="15" customHeight="1" x14ac:dyDescent="0.25">
      <c r="A215" s="253"/>
      <c r="B215" s="253"/>
      <c r="C215" s="253"/>
      <c r="D215" s="253"/>
      <c r="E215" s="253"/>
      <c r="F215" s="253"/>
      <c r="G215" s="253"/>
      <c r="H215" s="253"/>
      <c r="I215" s="253"/>
      <c r="J215" s="253"/>
      <c r="K215" s="253"/>
      <c r="L215" s="253"/>
      <c r="M215" s="253"/>
      <c r="N215" s="253"/>
      <c r="O215" s="253"/>
      <c r="P215" s="253"/>
      <c r="Q215" s="253"/>
      <c r="R215" s="253"/>
      <c r="S215" s="253"/>
      <c r="T215" s="253"/>
      <c r="U215" s="253" t="s">
        <v>385</v>
      </c>
      <c r="V215" s="253"/>
      <c r="W215" s="253"/>
      <c r="X215" s="253"/>
      <c r="Y215" s="253"/>
      <c r="Z215" s="253"/>
      <c r="AA215" s="253"/>
      <c r="AB215" s="253"/>
      <c r="AC215" s="253" t="s">
        <v>320</v>
      </c>
      <c r="AD215" s="253"/>
      <c r="AE215" s="253"/>
      <c r="AF215" s="253"/>
      <c r="AG215" s="253"/>
      <c r="AH215" s="253"/>
      <c r="AI215" s="253"/>
      <c r="AJ215" s="253"/>
      <c r="AK215" s="253"/>
      <c r="AL215" s="253"/>
      <c r="AM215" s="253"/>
      <c r="AN215" s="253"/>
      <c r="AO215" s="253"/>
      <c r="AP215" s="256"/>
      <c r="AQ215" s="253"/>
      <c r="AR215" s="253"/>
      <c r="AS215" s="253"/>
      <c r="AT215" s="256"/>
      <c r="AU215" s="253"/>
      <c r="AV215" s="253"/>
      <c r="AW215" s="253"/>
      <c r="AX215" s="253"/>
      <c r="AY215" s="253"/>
      <c r="AZ215" s="253"/>
      <c r="BA215" s="253"/>
      <c r="BB215" s="253"/>
      <c r="BC215" s="253"/>
      <c r="BD215" s="253"/>
      <c r="BE215" s="253"/>
      <c r="BF215" s="253"/>
      <c r="BG215" s="253"/>
      <c r="BH215" s="253"/>
      <c r="BI215" s="253"/>
      <c r="BJ215" s="253"/>
      <c r="BK215" s="253"/>
      <c r="BL215" s="253"/>
      <c r="BM215" s="253"/>
      <c r="BN215" s="253"/>
      <c r="BO215" s="253"/>
      <c r="BP215" s="253"/>
      <c r="BQ215" s="253"/>
      <c r="BR215" s="253"/>
      <c r="BS215" s="253"/>
      <c r="BT215" s="253"/>
      <c r="BU215" s="253"/>
      <c r="BV215" s="253"/>
      <c r="BW215" s="253"/>
      <c r="BX215" s="253"/>
      <c r="BY215" s="253"/>
      <c r="BZ215" s="253"/>
      <c r="CA215" s="253"/>
      <c r="CB215" s="253"/>
      <c r="CC215" s="253"/>
      <c r="CD215" s="253"/>
      <c r="CE215" s="253"/>
      <c r="CF215" s="253"/>
      <c r="CG215" s="253"/>
      <c r="CH215" s="253"/>
      <c r="CI215" s="253"/>
      <c r="CJ215" s="253"/>
      <c r="CK215" s="253"/>
      <c r="CL215" s="253"/>
      <c r="CM215" s="253"/>
      <c r="CN215" s="253"/>
      <c r="CO215" s="253"/>
      <c r="CP215" s="253"/>
      <c r="CQ215" s="253"/>
      <c r="CR215" s="253"/>
      <c r="CS215" s="253"/>
      <c r="CT215" s="253"/>
      <c r="CU215" s="253"/>
      <c r="CV215" s="253"/>
      <c r="CW215" s="253"/>
      <c r="CX215" s="253"/>
      <c r="CY215" s="253"/>
      <c r="CZ215" s="253"/>
      <c r="DA215" s="253"/>
      <c r="DB215" s="253"/>
      <c r="DC215" s="253"/>
      <c r="DD215" s="253"/>
      <c r="DE215" s="253"/>
      <c r="DF215" s="253"/>
      <c r="DG215" s="253"/>
      <c r="DH215" s="253"/>
      <c r="DI215" s="253"/>
      <c r="DJ215" s="253"/>
      <c r="DK215" s="253"/>
      <c r="DL215" s="253"/>
      <c r="DM215" s="253"/>
      <c r="DN215" s="253"/>
      <c r="DO215" s="253"/>
      <c r="DP215" s="253"/>
      <c r="DQ215" s="253"/>
      <c r="DR215" s="253"/>
      <c r="DS215" s="253"/>
      <c r="DT215" s="253"/>
      <c r="DU215" s="253"/>
      <c r="DV215" s="253"/>
      <c r="DW215" s="253"/>
      <c r="DX215" s="253"/>
      <c r="DY215" s="253"/>
      <c r="DZ215" s="253"/>
      <c r="EA215" s="253"/>
      <c r="EB215" s="253"/>
      <c r="EC215" s="253"/>
      <c r="ED215" s="253"/>
      <c r="EE215" s="253"/>
      <c r="EF215" s="253"/>
      <c r="EG215" s="253"/>
      <c r="EH215" s="253"/>
      <c r="EI215" s="253"/>
      <c r="EJ215" s="253"/>
      <c r="EK215" s="253"/>
      <c r="EL215" s="253"/>
      <c r="EM215" s="253"/>
      <c r="EN215" s="253"/>
      <c r="EO215" s="253"/>
      <c r="EP215" s="253"/>
      <c r="EQ215" s="253"/>
      <c r="ER215" s="253"/>
      <c r="ES215" s="253"/>
      <c r="ET215" s="253"/>
      <c r="EU215" s="253"/>
      <c r="EV215" s="253"/>
      <c r="EW215" s="253"/>
      <c r="EX215" s="253"/>
      <c r="EY215" s="253"/>
      <c r="EZ215" s="253"/>
      <c r="FA215" s="253"/>
      <c r="FB215" s="253"/>
      <c r="FC215" s="253"/>
      <c r="FD215" s="253"/>
      <c r="FE215" s="253"/>
      <c r="FF215" s="253"/>
      <c r="FG215" s="253"/>
      <c r="FH215" s="253"/>
      <c r="FI215" s="253"/>
      <c r="FJ215" s="253"/>
      <c r="FK215" s="253"/>
      <c r="FL215" s="253"/>
      <c r="FM215" s="253"/>
      <c r="FN215" s="253"/>
      <c r="FO215" s="253"/>
      <c r="FP215" s="253"/>
      <c r="FQ215" s="253"/>
      <c r="FR215" s="253"/>
      <c r="FS215" s="253"/>
      <c r="FT215" s="253"/>
      <c r="FU215" s="253"/>
      <c r="FV215" s="253"/>
      <c r="FW215" s="253"/>
      <c r="FX215" s="253"/>
      <c r="FY215" s="253"/>
      <c r="FZ215" s="253"/>
      <c r="GA215" s="253"/>
      <c r="GB215" s="253"/>
      <c r="GC215" s="253"/>
      <c r="GD215" s="253"/>
      <c r="GE215" s="253"/>
      <c r="GF215" s="253"/>
      <c r="GG215" s="253"/>
      <c r="GH215" s="253"/>
      <c r="GI215" s="253"/>
      <c r="GJ215" s="253"/>
      <c r="GK215" s="253"/>
      <c r="GL215" s="253"/>
      <c r="GM215" s="253"/>
      <c r="GN215" s="253"/>
      <c r="GO215" s="253"/>
      <c r="GP215" s="253"/>
      <c r="GQ215" s="253"/>
      <c r="GR215" s="253"/>
      <c r="GS215" s="253"/>
      <c r="GT215" s="253"/>
      <c r="GU215" s="253"/>
      <c r="GV215" s="253"/>
      <c r="GW215" s="253"/>
      <c r="GX215" s="253"/>
      <c r="GY215" s="253"/>
      <c r="GZ215" s="253"/>
      <c r="HA215" s="253"/>
      <c r="HB215" s="253"/>
      <c r="HC215" s="253"/>
      <c r="HD215" s="253"/>
      <c r="HE215" s="253"/>
      <c r="HF215" s="253"/>
      <c r="HG215" s="253"/>
      <c r="HH215" s="253"/>
      <c r="HI215" s="253"/>
      <c r="HJ215" s="253"/>
      <c r="HK215" s="253"/>
      <c r="HL215" s="253"/>
      <c r="HM215" s="253"/>
      <c r="HN215" s="253"/>
      <c r="HO215" s="253"/>
      <c r="HP215" s="253"/>
      <c r="HQ215" s="253"/>
      <c r="HR215" s="253"/>
      <c r="HS215" s="253"/>
      <c r="HT215" s="253"/>
      <c r="HU215" s="253"/>
      <c r="HV215" s="253"/>
      <c r="HW215" s="253"/>
      <c r="HX215" s="253"/>
      <c r="HY215" s="253"/>
      <c r="HZ215" s="253"/>
      <c r="IA215" s="253"/>
      <c r="IB215" s="253"/>
      <c r="IC215" s="253"/>
      <c r="ID215" s="253"/>
      <c r="IE215" s="253"/>
      <c r="IF215" s="253"/>
      <c r="IG215" s="253"/>
      <c r="IH215" s="253"/>
      <c r="II215" s="253"/>
      <c r="IJ215" s="253"/>
      <c r="IK215" s="253"/>
      <c r="IL215" s="253"/>
      <c r="IM215" s="253"/>
      <c r="IN215" s="253"/>
      <c r="IO215" s="253"/>
      <c r="IP215" s="253"/>
      <c r="IQ215" s="253"/>
      <c r="IR215" s="253"/>
      <c r="IS215" s="253"/>
      <c r="IT215" s="253"/>
      <c r="IU215" s="253"/>
      <c r="IV215" s="253"/>
      <c r="IW215" s="253"/>
      <c r="IX215" s="253"/>
      <c r="IY215" s="253"/>
      <c r="IZ215" s="253"/>
      <c r="JA215" s="253"/>
      <c r="JB215" s="253"/>
      <c r="JC215" s="253"/>
      <c r="JD215" s="253"/>
      <c r="JE215" s="253"/>
      <c r="JF215" s="253"/>
      <c r="JG215" s="253"/>
      <c r="JH215" s="253"/>
      <c r="JI215" s="253"/>
      <c r="JJ215" s="253"/>
      <c r="JK215" s="253"/>
      <c r="JL215" s="253"/>
      <c r="JM215" s="253"/>
      <c r="JN215" s="253"/>
      <c r="JO215" s="253"/>
      <c r="JP215" s="253"/>
      <c r="JQ215" s="253"/>
      <c r="JR215" s="253"/>
      <c r="JS215" s="253"/>
      <c r="JT215" s="253"/>
      <c r="JU215" s="253"/>
    </row>
    <row r="216" spans="1:281" s="252" customFormat="1" ht="15" customHeight="1" x14ac:dyDescent="0.25">
      <c r="A216" s="253"/>
      <c r="B216" s="253"/>
      <c r="C216" s="253"/>
      <c r="D216" s="253"/>
      <c r="E216" s="253"/>
      <c r="F216" s="253"/>
      <c r="G216" s="253"/>
      <c r="H216" s="253"/>
      <c r="I216" s="253"/>
      <c r="J216" s="253"/>
      <c r="K216" s="253"/>
      <c r="L216" s="253"/>
      <c r="M216" s="253"/>
      <c r="N216" s="253"/>
      <c r="O216" s="253"/>
      <c r="P216" s="253"/>
      <c r="Q216" s="253"/>
      <c r="R216" s="253"/>
      <c r="S216" s="253"/>
      <c r="T216" s="253"/>
      <c r="U216" s="253" t="s">
        <v>386</v>
      </c>
      <c r="V216" s="253"/>
      <c r="W216" s="253"/>
      <c r="X216" s="253"/>
      <c r="Y216" s="253"/>
      <c r="Z216" s="253"/>
      <c r="AA216" s="253"/>
      <c r="AB216" s="253"/>
      <c r="AC216" s="253" t="s">
        <v>323</v>
      </c>
      <c r="AD216" s="253"/>
      <c r="AE216" s="253"/>
      <c r="AF216" s="253"/>
      <c r="AG216" s="253"/>
      <c r="AH216" s="253"/>
      <c r="AI216" s="253"/>
      <c r="AJ216" s="253"/>
      <c r="AK216" s="253"/>
      <c r="AL216" s="253"/>
      <c r="AM216" s="253"/>
      <c r="AN216" s="253"/>
      <c r="AO216" s="253"/>
      <c r="AP216" s="256"/>
      <c r="AQ216" s="253"/>
      <c r="AR216" s="253"/>
      <c r="AS216" s="253"/>
      <c r="AT216" s="256"/>
      <c r="AU216" s="253"/>
      <c r="AV216" s="253"/>
      <c r="AW216" s="253"/>
      <c r="AX216" s="253"/>
      <c r="AY216" s="253"/>
      <c r="AZ216" s="253"/>
      <c r="BA216" s="253"/>
      <c r="BB216" s="253"/>
      <c r="BC216" s="253"/>
      <c r="BD216" s="253"/>
      <c r="BE216" s="253"/>
      <c r="BF216" s="253"/>
      <c r="BG216" s="253"/>
      <c r="BH216" s="253"/>
      <c r="BI216" s="253"/>
      <c r="BJ216" s="253"/>
      <c r="BK216" s="253"/>
      <c r="BL216" s="253"/>
      <c r="BM216" s="253"/>
      <c r="BN216" s="253"/>
      <c r="BO216" s="253"/>
      <c r="BP216" s="253"/>
      <c r="BQ216" s="253"/>
      <c r="BR216" s="253"/>
      <c r="BS216" s="253"/>
      <c r="BT216" s="253"/>
      <c r="BU216" s="253"/>
      <c r="BV216" s="253"/>
      <c r="BW216" s="253"/>
      <c r="BX216" s="253"/>
      <c r="BY216" s="253"/>
      <c r="BZ216" s="253"/>
      <c r="CA216" s="253"/>
      <c r="CB216" s="253"/>
      <c r="CC216" s="253"/>
      <c r="CD216" s="253"/>
      <c r="CE216" s="253"/>
      <c r="CF216" s="253"/>
      <c r="CG216" s="253"/>
      <c r="CH216" s="253"/>
      <c r="CI216" s="253"/>
      <c r="CJ216" s="253"/>
      <c r="CK216" s="253"/>
      <c r="CL216" s="253"/>
      <c r="CM216" s="253"/>
      <c r="CN216" s="253"/>
      <c r="CO216" s="253"/>
      <c r="CP216" s="253"/>
      <c r="CQ216" s="253"/>
      <c r="CR216" s="253"/>
      <c r="CS216" s="253"/>
      <c r="CT216" s="253"/>
      <c r="CU216" s="253"/>
      <c r="CV216" s="253"/>
      <c r="CW216" s="253"/>
      <c r="CX216" s="253"/>
      <c r="CY216" s="253"/>
      <c r="CZ216" s="253"/>
      <c r="DA216" s="253"/>
      <c r="DB216" s="253"/>
      <c r="DC216" s="253"/>
      <c r="DD216" s="253"/>
      <c r="DE216" s="253"/>
      <c r="DF216" s="253"/>
      <c r="DG216" s="253"/>
      <c r="DH216" s="253"/>
      <c r="DI216" s="253"/>
      <c r="DJ216" s="253"/>
      <c r="DK216" s="253"/>
      <c r="DL216" s="253"/>
      <c r="DM216" s="253"/>
      <c r="DN216" s="253"/>
      <c r="DO216" s="253"/>
      <c r="DP216" s="253"/>
      <c r="DQ216" s="253"/>
      <c r="DR216" s="253"/>
      <c r="DS216" s="253"/>
      <c r="DT216" s="253"/>
      <c r="DU216" s="253"/>
      <c r="DV216" s="253"/>
      <c r="DW216" s="253"/>
      <c r="DX216" s="253"/>
      <c r="DY216" s="253"/>
      <c r="DZ216" s="253"/>
      <c r="EA216" s="253"/>
      <c r="EB216" s="253"/>
      <c r="EC216" s="253"/>
      <c r="ED216" s="253"/>
      <c r="EE216" s="253"/>
      <c r="EF216" s="253"/>
      <c r="EG216" s="253"/>
      <c r="EH216" s="253"/>
      <c r="EI216" s="253"/>
      <c r="EJ216" s="253"/>
      <c r="EK216" s="253"/>
      <c r="EL216" s="253"/>
      <c r="EM216" s="253"/>
      <c r="EN216" s="253"/>
      <c r="EO216" s="253"/>
      <c r="EP216" s="253"/>
      <c r="EQ216" s="253"/>
      <c r="ER216" s="253"/>
      <c r="ES216" s="253"/>
      <c r="ET216" s="253"/>
      <c r="EU216" s="253"/>
      <c r="EV216" s="253"/>
      <c r="EW216" s="253"/>
      <c r="EX216" s="253"/>
      <c r="EY216" s="253"/>
      <c r="EZ216" s="253"/>
      <c r="FA216" s="253"/>
      <c r="FB216" s="253"/>
      <c r="FC216" s="253"/>
      <c r="FD216" s="253"/>
      <c r="FE216" s="253"/>
      <c r="FF216" s="253"/>
      <c r="FG216" s="253"/>
      <c r="FH216" s="253"/>
      <c r="FI216" s="253"/>
      <c r="FJ216" s="253"/>
      <c r="FK216" s="253"/>
      <c r="FL216" s="253"/>
      <c r="FM216" s="253"/>
      <c r="FN216" s="253"/>
      <c r="FO216" s="253"/>
      <c r="FP216" s="253"/>
      <c r="FQ216" s="253"/>
      <c r="FR216" s="253"/>
      <c r="FS216" s="253"/>
      <c r="FT216" s="253"/>
      <c r="FU216" s="253"/>
      <c r="FV216" s="253"/>
      <c r="FW216" s="253"/>
      <c r="FX216" s="253"/>
      <c r="FY216" s="253"/>
      <c r="FZ216" s="253"/>
      <c r="GA216" s="253"/>
      <c r="GB216" s="253"/>
      <c r="GC216" s="253"/>
      <c r="GD216" s="253"/>
      <c r="GE216" s="253"/>
      <c r="GF216" s="253"/>
      <c r="GG216" s="253"/>
      <c r="GH216" s="253"/>
      <c r="GI216" s="253"/>
      <c r="GJ216" s="253"/>
      <c r="GK216" s="253"/>
      <c r="GL216" s="253"/>
      <c r="GM216" s="253"/>
      <c r="GN216" s="253"/>
      <c r="GO216" s="253"/>
      <c r="GP216" s="253"/>
      <c r="GQ216" s="253"/>
      <c r="GR216" s="253"/>
      <c r="GS216" s="253"/>
      <c r="GT216" s="253"/>
      <c r="GU216" s="253"/>
      <c r="GV216" s="253"/>
      <c r="GW216" s="253"/>
      <c r="GX216" s="253"/>
      <c r="GY216" s="253"/>
      <c r="GZ216" s="253"/>
      <c r="HA216" s="253"/>
      <c r="HB216" s="253"/>
      <c r="HC216" s="253"/>
      <c r="HD216" s="253"/>
      <c r="HE216" s="253"/>
      <c r="HF216" s="253"/>
      <c r="HG216" s="253"/>
      <c r="HH216" s="253"/>
      <c r="HI216" s="253"/>
      <c r="HJ216" s="253"/>
      <c r="HK216" s="253"/>
      <c r="HL216" s="253"/>
      <c r="HM216" s="253"/>
      <c r="HN216" s="253"/>
      <c r="HO216" s="253"/>
      <c r="HP216" s="253"/>
      <c r="HQ216" s="253"/>
      <c r="HR216" s="253"/>
      <c r="HS216" s="253"/>
      <c r="HT216" s="253"/>
      <c r="HU216" s="253"/>
      <c r="HV216" s="253"/>
      <c r="HW216" s="253"/>
      <c r="HX216" s="253"/>
      <c r="HY216" s="253"/>
      <c r="HZ216" s="253"/>
      <c r="IA216" s="253"/>
      <c r="IB216" s="253"/>
      <c r="IC216" s="253"/>
      <c r="ID216" s="253"/>
      <c r="IE216" s="253"/>
      <c r="IF216" s="253"/>
      <c r="IG216" s="253"/>
      <c r="IH216" s="253"/>
      <c r="II216" s="253"/>
      <c r="IJ216" s="253"/>
      <c r="IK216" s="253"/>
      <c r="IL216" s="253"/>
      <c r="IM216" s="253"/>
      <c r="IN216" s="253"/>
      <c r="IO216" s="253"/>
      <c r="IP216" s="253"/>
      <c r="IQ216" s="253"/>
      <c r="IR216" s="253"/>
      <c r="IS216" s="253"/>
      <c r="IT216" s="253"/>
      <c r="IU216" s="253"/>
      <c r="IV216" s="253"/>
      <c r="IW216" s="253"/>
      <c r="IX216" s="253"/>
      <c r="IY216" s="253"/>
      <c r="IZ216" s="253"/>
      <c r="JA216" s="253"/>
      <c r="JB216" s="253"/>
      <c r="JC216" s="253"/>
      <c r="JD216" s="253"/>
      <c r="JE216" s="253"/>
      <c r="JF216" s="253"/>
      <c r="JG216" s="253"/>
      <c r="JH216" s="253"/>
      <c r="JI216" s="253"/>
      <c r="JJ216" s="253"/>
      <c r="JK216" s="253"/>
      <c r="JL216" s="253"/>
      <c r="JM216" s="253"/>
      <c r="JN216" s="253"/>
      <c r="JO216" s="253"/>
      <c r="JP216" s="253"/>
      <c r="JQ216" s="253"/>
      <c r="JR216" s="253"/>
      <c r="JS216" s="253"/>
      <c r="JT216" s="253"/>
      <c r="JU216" s="253"/>
    </row>
    <row r="217" spans="1:281" s="252" customFormat="1" ht="15" customHeight="1" x14ac:dyDescent="0.25">
      <c r="A217" s="253"/>
      <c r="B217" s="253"/>
      <c r="C217" s="253"/>
      <c r="D217" s="253"/>
      <c r="E217" s="253"/>
      <c r="F217" s="253"/>
      <c r="G217" s="253"/>
      <c r="H217" s="253"/>
      <c r="I217" s="253"/>
      <c r="J217" s="253"/>
      <c r="K217" s="253"/>
      <c r="L217" s="253"/>
      <c r="M217" s="253"/>
      <c r="N217" s="253"/>
      <c r="O217" s="253"/>
      <c r="P217" s="253"/>
      <c r="Q217" s="253"/>
      <c r="R217" s="253"/>
      <c r="S217" s="253"/>
      <c r="T217" s="253"/>
      <c r="U217" s="253" t="s">
        <v>387</v>
      </c>
      <c r="V217" s="253"/>
      <c r="W217" s="253"/>
      <c r="X217" s="253"/>
      <c r="Y217" s="253"/>
      <c r="Z217" s="253"/>
      <c r="AA217" s="253"/>
      <c r="AB217" s="253"/>
      <c r="AC217" s="253" t="s">
        <v>320</v>
      </c>
      <c r="AD217" s="253"/>
      <c r="AE217" s="253"/>
      <c r="AF217" s="253"/>
      <c r="AG217" s="253"/>
      <c r="AH217" s="253"/>
      <c r="AI217" s="253"/>
      <c r="AJ217" s="253"/>
      <c r="AK217" s="253"/>
      <c r="AL217" s="253"/>
      <c r="AM217" s="253"/>
      <c r="AN217" s="253"/>
      <c r="AO217" s="253"/>
      <c r="AP217" s="256"/>
      <c r="AQ217" s="253"/>
      <c r="AR217" s="253"/>
      <c r="AS217" s="253"/>
      <c r="AT217" s="256"/>
      <c r="AU217" s="253"/>
      <c r="AV217" s="253"/>
      <c r="AW217" s="253"/>
      <c r="AX217" s="253"/>
      <c r="AY217" s="253"/>
      <c r="AZ217" s="253"/>
      <c r="BA217" s="253"/>
      <c r="BB217" s="253"/>
      <c r="BC217" s="253"/>
      <c r="BD217" s="253"/>
      <c r="BE217" s="253"/>
      <c r="BF217" s="253"/>
      <c r="BG217" s="253"/>
      <c r="BH217" s="253"/>
      <c r="BI217" s="253"/>
      <c r="BJ217" s="253"/>
      <c r="BK217" s="253"/>
      <c r="BL217" s="253"/>
      <c r="BM217" s="253"/>
      <c r="BN217" s="253"/>
      <c r="BO217" s="253"/>
      <c r="BP217" s="253"/>
      <c r="BQ217" s="253"/>
      <c r="BR217" s="253"/>
      <c r="BS217" s="253"/>
      <c r="BT217" s="253"/>
      <c r="BU217" s="253"/>
      <c r="BV217" s="253"/>
      <c r="BW217" s="253"/>
      <c r="BX217" s="253"/>
      <c r="BY217" s="253"/>
      <c r="BZ217" s="253"/>
      <c r="CA217" s="253"/>
      <c r="CB217" s="253"/>
      <c r="CC217" s="253"/>
      <c r="CD217" s="253"/>
      <c r="CE217" s="253"/>
      <c r="CF217" s="253"/>
      <c r="CG217" s="253"/>
      <c r="CH217" s="253"/>
      <c r="CI217" s="253"/>
      <c r="CJ217" s="253"/>
      <c r="CK217" s="253"/>
      <c r="CL217" s="253"/>
      <c r="CM217" s="253"/>
      <c r="CN217" s="253"/>
      <c r="CO217" s="253"/>
      <c r="CP217" s="253"/>
      <c r="CQ217" s="253"/>
      <c r="CR217" s="253"/>
      <c r="CS217" s="253"/>
      <c r="CT217" s="253"/>
      <c r="CU217" s="253"/>
      <c r="CV217" s="253"/>
      <c r="CW217" s="253"/>
      <c r="CX217" s="253"/>
      <c r="CY217" s="253"/>
      <c r="CZ217" s="253"/>
      <c r="DA217" s="253"/>
      <c r="DB217" s="253"/>
      <c r="DC217" s="253"/>
      <c r="DD217" s="253"/>
      <c r="DE217" s="253"/>
      <c r="DF217" s="253"/>
      <c r="DG217" s="253"/>
      <c r="DH217" s="253"/>
      <c r="DI217" s="253"/>
      <c r="DJ217" s="253"/>
      <c r="DK217" s="253"/>
      <c r="DL217" s="253"/>
      <c r="DM217" s="253"/>
      <c r="DN217" s="253"/>
      <c r="DO217" s="253"/>
      <c r="DP217" s="253"/>
      <c r="DQ217" s="253"/>
      <c r="DR217" s="253"/>
      <c r="DS217" s="253"/>
      <c r="DT217" s="253"/>
      <c r="DU217" s="253"/>
      <c r="DV217" s="253"/>
      <c r="DW217" s="253"/>
      <c r="DX217" s="253"/>
      <c r="DY217" s="253"/>
      <c r="DZ217" s="253"/>
      <c r="EA217" s="253"/>
      <c r="EB217" s="253"/>
      <c r="EC217" s="253"/>
      <c r="ED217" s="253"/>
      <c r="EE217" s="253"/>
      <c r="EF217" s="253"/>
      <c r="EG217" s="253"/>
      <c r="EH217" s="253"/>
      <c r="EI217" s="253"/>
      <c r="EJ217" s="253"/>
      <c r="EK217" s="253"/>
      <c r="EL217" s="253"/>
      <c r="EM217" s="253"/>
      <c r="EN217" s="253"/>
      <c r="EO217" s="253"/>
      <c r="EP217" s="253"/>
      <c r="EQ217" s="253"/>
      <c r="ER217" s="253"/>
      <c r="ES217" s="253"/>
      <c r="ET217" s="253"/>
      <c r="EU217" s="253"/>
      <c r="EV217" s="253"/>
      <c r="EW217" s="253"/>
      <c r="EX217" s="253"/>
      <c r="EY217" s="253"/>
      <c r="EZ217" s="253"/>
      <c r="FA217" s="253"/>
      <c r="FB217" s="253"/>
      <c r="FC217" s="253"/>
      <c r="FD217" s="253"/>
      <c r="FE217" s="253"/>
      <c r="FF217" s="253"/>
      <c r="FG217" s="253"/>
      <c r="FH217" s="253"/>
      <c r="FI217" s="253"/>
      <c r="FJ217" s="253"/>
      <c r="FK217" s="253"/>
      <c r="FL217" s="253"/>
      <c r="FM217" s="253"/>
      <c r="FN217" s="253"/>
      <c r="FO217" s="253"/>
      <c r="FP217" s="253"/>
      <c r="FQ217" s="253"/>
      <c r="FR217" s="253"/>
      <c r="FS217" s="253"/>
      <c r="FT217" s="253"/>
      <c r="FU217" s="253"/>
      <c r="FV217" s="253"/>
      <c r="FW217" s="253"/>
      <c r="FX217" s="253"/>
      <c r="FY217" s="253"/>
      <c r="FZ217" s="253"/>
      <c r="GA217" s="253"/>
      <c r="GB217" s="253"/>
      <c r="GC217" s="253"/>
      <c r="GD217" s="253"/>
      <c r="GE217" s="253"/>
      <c r="GF217" s="253"/>
      <c r="GG217" s="253"/>
      <c r="GH217" s="253"/>
      <c r="GI217" s="253"/>
      <c r="GJ217" s="253"/>
      <c r="GK217" s="253"/>
      <c r="GL217" s="253"/>
      <c r="GM217" s="253"/>
      <c r="GN217" s="253"/>
      <c r="GO217" s="253"/>
      <c r="GP217" s="253"/>
      <c r="GQ217" s="253"/>
      <c r="GR217" s="253"/>
      <c r="GS217" s="253"/>
      <c r="GT217" s="253"/>
      <c r="GU217" s="253"/>
      <c r="GV217" s="253"/>
      <c r="GW217" s="253"/>
      <c r="GX217" s="253"/>
      <c r="GY217" s="253"/>
      <c r="GZ217" s="253"/>
      <c r="HA217" s="253"/>
      <c r="HB217" s="253"/>
      <c r="HC217" s="253"/>
      <c r="HD217" s="253"/>
      <c r="HE217" s="253"/>
      <c r="HF217" s="253"/>
      <c r="HG217" s="253"/>
      <c r="HH217" s="253"/>
      <c r="HI217" s="253"/>
      <c r="HJ217" s="253"/>
      <c r="HK217" s="253"/>
      <c r="HL217" s="253"/>
      <c r="HM217" s="253"/>
      <c r="HN217" s="253"/>
      <c r="HO217" s="253"/>
      <c r="HP217" s="253"/>
      <c r="HQ217" s="253"/>
      <c r="HR217" s="253"/>
      <c r="HS217" s="253"/>
      <c r="HT217" s="253"/>
      <c r="HU217" s="253"/>
      <c r="HV217" s="253"/>
      <c r="HW217" s="253"/>
      <c r="HX217" s="253"/>
      <c r="HY217" s="253"/>
      <c r="HZ217" s="253"/>
      <c r="IA217" s="253"/>
      <c r="IB217" s="253"/>
      <c r="IC217" s="253"/>
      <c r="ID217" s="253"/>
      <c r="IE217" s="253"/>
      <c r="IF217" s="253"/>
      <c r="IG217" s="253"/>
      <c r="IH217" s="253"/>
      <c r="II217" s="253"/>
      <c r="IJ217" s="253"/>
      <c r="IK217" s="253"/>
      <c r="IL217" s="253"/>
      <c r="IM217" s="253"/>
      <c r="IN217" s="253"/>
      <c r="IO217" s="253"/>
      <c r="IP217" s="253"/>
      <c r="IQ217" s="253"/>
      <c r="IR217" s="253"/>
      <c r="IS217" s="253"/>
      <c r="IT217" s="253"/>
      <c r="IU217" s="253"/>
      <c r="IV217" s="253"/>
      <c r="IW217" s="253"/>
      <c r="IX217" s="253"/>
      <c r="IY217" s="253"/>
      <c r="IZ217" s="253"/>
      <c r="JA217" s="253"/>
      <c r="JB217" s="253"/>
      <c r="JC217" s="253"/>
      <c r="JD217" s="253"/>
      <c r="JE217" s="253"/>
      <c r="JF217" s="253"/>
      <c r="JG217" s="253"/>
      <c r="JH217" s="253"/>
      <c r="JI217" s="253"/>
      <c r="JJ217" s="253"/>
      <c r="JK217" s="253"/>
      <c r="JL217" s="253"/>
      <c r="JM217" s="253"/>
      <c r="JN217" s="253"/>
      <c r="JO217" s="253"/>
      <c r="JP217" s="253"/>
      <c r="JQ217" s="253"/>
      <c r="JR217" s="253"/>
      <c r="JS217" s="253"/>
      <c r="JT217" s="253"/>
      <c r="JU217" s="253"/>
    </row>
    <row r="218" spans="1:281" s="252" customFormat="1" ht="15" customHeight="1" x14ac:dyDescent="0.25">
      <c r="A218" s="253"/>
      <c r="B218" s="253"/>
      <c r="C218" s="253"/>
      <c r="D218" s="253"/>
      <c r="E218" s="253"/>
      <c r="F218" s="253"/>
      <c r="G218" s="253"/>
      <c r="H218" s="253"/>
      <c r="I218" s="253"/>
      <c r="J218" s="253"/>
      <c r="K218" s="253"/>
      <c r="L218" s="253"/>
      <c r="M218" s="253"/>
      <c r="N218" s="253"/>
      <c r="O218" s="253"/>
      <c r="P218" s="253"/>
      <c r="Q218" s="253"/>
      <c r="R218" s="253"/>
      <c r="S218" s="253"/>
      <c r="T218" s="253"/>
      <c r="U218" s="253" t="s">
        <v>388</v>
      </c>
      <c r="V218" s="253"/>
      <c r="W218" s="253"/>
      <c r="X218" s="253"/>
      <c r="Y218" s="253"/>
      <c r="Z218" s="253"/>
      <c r="AA218" s="253"/>
      <c r="AB218" s="253"/>
      <c r="AC218" s="253" t="s">
        <v>357</v>
      </c>
      <c r="AD218" s="253"/>
      <c r="AE218" s="253"/>
      <c r="AF218" s="253"/>
      <c r="AG218" s="253"/>
      <c r="AH218" s="253"/>
      <c r="AI218" s="253"/>
      <c r="AJ218" s="253"/>
      <c r="AK218" s="253"/>
      <c r="AL218" s="253"/>
      <c r="AM218" s="253"/>
      <c r="AN218" s="253"/>
      <c r="AO218" s="253"/>
      <c r="AP218" s="256"/>
      <c r="AQ218" s="253"/>
      <c r="AR218" s="253"/>
      <c r="AS218" s="253"/>
      <c r="AT218" s="256"/>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row>
    <row r="219" spans="1:281" s="252" customFormat="1" ht="15" customHeight="1" x14ac:dyDescent="0.25">
      <c r="A219" s="253"/>
      <c r="B219" s="253"/>
      <c r="C219" s="253"/>
      <c r="D219" s="253"/>
      <c r="E219" s="253"/>
      <c r="F219" s="253"/>
      <c r="G219" s="253"/>
      <c r="H219" s="253"/>
      <c r="I219" s="253"/>
      <c r="J219" s="253"/>
      <c r="K219" s="253"/>
      <c r="L219" s="253"/>
      <c r="M219" s="253"/>
      <c r="N219" s="253"/>
      <c r="O219" s="253"/>
      <c r="P219" s="253"/>
      <c r="Q219" s="253"/>
      <c r="R219" s="253"/>
      <c r="S219" s="253"/>
      <c r="T219" s="253"/>
      <c r="U219" s="253" t="s">
        <v>389</v>
      </c>
      <c r="V219" s="253"/>
      <c r="W219" s="253"/>
      <c r="X219" s="253"/>
      <c r="Y219" s="253"/>
      <c r="Z219" s="253"/>
      <c r="AA219" s="253"/>
      <c r="AB219" s="253"/>
      <c r="AC219" s="253" t="s">
        <v>323</v>
      </c>
      <c r="AD219" s="253"/>
      <c r="AE219" s="253"/>
      <c r="AF219" s="253"/>
      <c r="AG219" s="253"/>
      <c r="AH219" s="253"/>
      <c r="AI219" s="253"/>
      <c r="AJ219" s="253"/>
      <c r="AK219" s="253"/>
      <c r="AL219" s="253"/>
      <c r="AM219" s="253"/>
      <c r="AN219" s="253"/>
      <c r="AO219" s="253"/>
      <c r="AP219" s="256"/>
      <c r="AQ219" s="253"/>
      <c r="AR219" s="253"/>
      <c r="AS219" s="253"/>
      <c r="AT219" s="256"/>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row>
    <row r="220" spans="1:281" s="252" customFormat="1" ht="15" customHeight="1" x14ac:dyDescent="0.25">
      <c r="A220" s="253"/>
      <c r="B220" s="253"/>
      <c r="C220" s="253"/>
      <c r="D220" s="253"/>
      <c r="E220" s="253"/>
      <c r="F220" s="253"/>
      <c r="G220" s="253"/>
      <c r="H220" s="253"/>
      <c r="I220" s="253"/>
      <c r="J220" s="253"/>
      <c r="K220" s="253"/>
      <c r="L220" s="253"/>
      <c r="M220" s="253"/>
      <c r="N220" s="253"/>
      <c r="O220" s="253"/>
      <c r="P220" s="253"/>
      <c r="Q220" s="253"/>
      <c r="R220" s="253"/>
      <c r="S220" s="253"/>
      <c r="T220" s="253"/>
      <c r="U220" s="253" t="s">
        <v>390</v>
      </c>
      <c r="V220" s="253"/>
      <c r="W220" s="253"/>
      <c r="X220" s="253"/>
      <c r="Y220" s="253"/>
      <c r="Z220" s="253"/>
      <c r="AA220" s="253"/>
      <c r="AB220" s="253"/>
      <c r="AC220" s="253" t="s">
        <v>357</v>
      </c>
      <c r="AD220" s="253"/>
      <c r="AE220" s="253"/>
      <c r="AF220" s="253"/>
      <c r="AG220" s="253"/>
      <c r="AH220" s="253"/>
      <c r="AI220" s="253"/>
      <c r="AJ220" s="253"/>
      <c r="AK220" s="253"/>
      <c r="AL220" s="253"/>
      <c r="AM220" s="253"/>
      <c r="AN220" s="253"/>
      <c r="AO220" s="253"/>
      <c r="AP220" s="256"/>
      <c r="AQ220" s="253"/>
      <c r="AR220" s="253"/>
      <c r="AS220" s="253"/>
      <c r="AT220" s="256"/>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row>
    <row r="221" spans="1:281" s="252" customFormat="1" ht="15" customHeight="1" x14ac:dyDescent="0.25">
      <c r="A221" s="253"/>
      <c r="B221" s="253"/>
      <c r="C221" s="253"/>
      <c r="D221" s="253"/>
      <c r="E221" s="253"/>
      <c r="F221" s="253"/>
      <c r="G221" s="253"/>
      <c r="H221" s="253"/>
      <c r="I221" s="253"/>
      <c r="J221" s="253"/>
      <c r="K221" s="253"/>
      <c r="L221" s="253"/>
      <c r="M221" s="253"/>
      <c r="N221" s="253"/>
      <c r="O221" s="253"/>
      <c r="P221" s="253"/>
      <c r="Q221" s="253"/>
      <c r="R221" s="253"/>
      <c r="S221" s="253"/>
      <c r="T221" s="253"/>
      <c r="U221" s="253" t="s">
        <v>391</v>
      </c>
      <c r="V221" s="253"/>
      <c r="W221" s="253"/>
      <c r="X221" s="253"/>
      <c r="Y221" s="253"/>
      <c r="Z221" s="253"/>
      <c r="AA221" s="253"/>
      <c r="AB221" s="253"/>
      <c r="AC221" s="253" t="s">
        <v>329</v>
      </c>
      <c r="AD221" s="253"/>
      <c r="AE221" s="253"/>
      <c r="AF221" s="253"/>
      <c r="AG221" s="253"/>
      <c r="AH221" s="253"/>
      <c r="AI221" s="253"/>
      <c r="AJ221" s="253"/>
      <c r="AK221" s="253"/>
      <c r="AL221" s="253"/>
      <c r="AM221" s="253"/>
      <c r="AN221" s="253"/>
      <c r="AO221" s="253"/>
      <c r="AP221" s="256"/>
      <c r="AQ221" s="253"/>
      <c r="AR221" s="253"/>
      <c r="AS221" s="253"/>
      <c r="AT221" s="256"/>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row>
    <row r="222" spans="1:281" s="252" customFormat="1" ht="15" customHeight="1" x14ac:dyDescent="0.25">
      <c r="A222" s="253"/>
      <c r="B222" s="253"/>
      <c r="C222" s="253"/>
      <c r="D222" s="253"/>
      <c r="E222" s="253"/>
      <c r="F222" s="253"/>
      <c r="G222" s="253"/>
      <c r="H222" s="253"/>
      <c r="I222" s="253"/>
      <c r="J222" s="253"/>
      <c r="K222" s="253"/>
      <c r="L222" s="253"/>
      <c r="M222" s="253"/>
      <c r="N222" s="253"/>
      <c r="O222" s="253"/>
      <c r="P222" s="253"/>
      <c r="Q222" s="253"/>
      <c r="R222" s="253"/>
      <c r="S222" s="253"/>
      <c r="T222" s="253"/>
      <c r="U222" s="253" t="s">
        <v>392</v>
      </c>
      <c r="V222" s="253"/>
      <c r="W222" s="253"/>
      <c r="X222" s="253"/>
      <c r="Y222" s="253"/>
      <c r="Z222" s="253"/>
      <c r="AA222" s="253"/>
      <c r="AB222" s="253"/>
      <c r="AC222" s="253" t="s">
        <v>393</v>
      </c>
      <c r="AD222" s="253"/>
      <c r="AE222" s="253"/>
      <c r="AF222" s="253"/>
      <c r="AG222" s="253"/>
      <c r="AH222" s="253"/>
      <c r="AI222" s="253"/>
      <c r="AJ222" s="253"/>
      <c r="AK222" s="253"/>
      <c r="AL222" s="253"/>
      <c r="AM222" s="253"/>
      <c r="AN222" s="253"/>
      <c r="AO222" s="253"/>
      <c r="AP222" s="256"/>
      <c r="AQ222" s="253"/>
      <c r="AR222" s="253"/>
      <c r="AS222" s="253"/>
      <c r="AT222" s="256"/>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row>
    <row r="223" spans="1:281" s="252" customFormat="1" ht="15" customHeight="1" x14ac:dyDescent="0.25">
      <c r="A223" s="253"/>
      <c r="B223" s="253"/>
      <c r="C223" s="253"/>
      <c r="D223" s="253"/>
      <c r="E223" s="253"/>
      <c r="F223" s="253"/>
      <c r="G223" s="253"/>
      <c r="H223" s="253"/>
      <c r="I223" s="253"/>
      <c r="J223" s="253"/>
      <c r="K223" s="253"/>
      <c r="L223" s="253"/>
      <c r="M223" s="253"/>
      <c r="N223" s="253"/>
      <c r="O223" s="253"/>
      <c r="P223" s="253"/>
      <c r="Q223" s="253"/>
      <c r="R223" s="253"/>
      <c r="S223" s="253"/>
      <c r="T223" s="253"/>
      <c r="U223" s="253" t="s">
        <v>394</v>
      </c>
      <c r="V223" s="253"/>
      <c r="W223" s="253"/>
      <c r="X223" s="253"/>
      <c r="Y223" s="253"/>
      <c r="Z223" s="253"/>
      <c r="AA223" s="253"/>
      <c r="AB223" s="253"/>
      <c r="AC223" s="253" t="s">
        <v>323</v>
      </c>
      <c r="AD223" s="253"/>
      <c r="AE223" s="253"/>
      <c r="AF223" s="253"/>
      <c r="AG223" s="253"/>
      <c r="AH223" s="253"/>
      <c r="AI223" s="253"/>
      <c r="AJ223" s="253"/>
      <c r="AK223" s="253"/>
      <c r="AL223" s="253"/>
      <c r="AM223" s="253"/>
      <c r="AN223" s="253"/>
      <c r="AO223" s="253"/>
      <c r="AP223" s="256"/>
      <c r="AQ223" s="253"/>
      <c r="AR223" s="253"/>
      <c r="AS223" s="253"/>
      <c r="AT223" s="256"/>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row>
    <row r="224" spans="1:281" s="252" customFormat="1" ht="15" customHeight="1" x14ac:dyDescent="0.25">
      <c r="A224" s="253"/>
      <c r="B224" s="253"/>
      <c r="C224" s="253"/>
      <c r="D224" s="253"/>
      <c r="E224" s="253"/>
      <c r="F224" s="253"/>
      <c r="G224" s="253"/>
      <c r="H224" s="253"/>
      <c r="I224" s="253"/>
      <c r="J224" s="253"/>
      <c r="K224" s="253"/>
      <c r="L224" s="253"/>
      <c r="M224" s="253"/>
      <c r="N224" s="253"/>
      <c r="O224" s="253"/>
      <c r="P224" s="253"/>
      <c r="Q224" s="253"/>
      <c r="R224" s="253"/>
      <c r="S224" s="253"/>
      <c r="T224" s="253"/>
      <c r="U224" s="253" t="s">
        <v>278</v>
      </c>
      <c r="V224" s="253"/>
      <c r="W224" s="253"/>
      <c r="X224" s="253"/>
      <c r="Y224" s="253"/>
      <c r="Z224" s="253"/>
      <c r="AA224" s="253"/>
      <c r="AB224" s="253"/>
      <c r="AC224" s="253" t="s">
        <v>357</v>
      </c>
      <c r="AD224" s="253"/>
      <c r="AE224" s="253"/>
      <c r="AF224" s="253"/>
      <c r="AG224" s="253"/>
      <c r="AH224" s="253"/>
      <c r="AI224" s="253"/>
      <c r="AJ224" s="253"/>
      <c r="AK224" s="253"/>
      <c r="AL224" s="253"/>
      <c r="AM224" s="253"/>
      <c r="AN224" s="253"/>
      <c r="AO224" s="253"/>
      <c r="AP224" s="256"/>
      <c r="AQ224" s="253"/>
      <c r="AR224" s="253"/>
      <c r="AS224" s="253"/>
      <c r="AT224" s="256"/>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row>
    <row r="225" spans="1:281" s="252" customFormat="1" ht="15" customHeight="1" x14ac:dyDescent="0.25">
      <c r="A225" s="253"/>
      <c r="B225" s="253"/>
      <c r="C225" s="253"/>
      <c r="D225" s="253"/>
      <c r="E225" s="253"/>
      <c r="F225" s="253"/>
      <c r="G225" s="253"/>
      <c r="H225" s="253"/>
      <c r="I225" s="253"/>
      <c r="J225" s="253"/>
      <c r="K225" s="253"/>
      <c r="L225" s="253"/>
      <c r="M225" s="253"/>
      <c r="N225" s="253"/>
      <c r="O225" s="253"/>
      <c r="P225" s="253"/>
      <c r="Q225" s="253"/>
      <c r="R225" s="253"/>
      <c r="S225" s="253"/>
      <c r="T225" s="253"/>
      <c r="U225" s="253" t="s">
        <v>395</v>
      </c>
      <c r="V225" s="253"/>
      <c r="W225" s="253"/>
      <c r="X225" s="253"/>
      <c r="Y225" s="253"/>
      <c r="Z225" s="253"/>
      <c r="AA225" s="253"/>
      <c r="AB225" s="253"/>
      <c r="AC225" s="253" t="s">
        <v>320</v>
      </c>
      <c r="AD225" s="253"/>
      <c r="AE225" s="253"/>
      <c r="AF225" s="253"/>
      <c r="AG225" s="253"/>
      <c r="AH225" s="253"/>
      <c r="AI225" s="253"/>
      <c r="AJ225" s="253"/>
      <c r="AK225" s="253"/>
      <c r="AL225" s="253"/>
      <c r="AM225" s="253"/>
      <c r="AN225" s="253"/>
      <c r="AO225" s="253"/>
      <c r="AP225" s="256"/>
      <c r="AQ225" s="253"/>
      <c r="AR225" s="253"/>
      <c r="AS225" s="253"/>
      <c r="AT225" s="256"/>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row>
    <row r="226" spans="1:281" s="252" customFormat="1" ht="15" customHeight="1" x14ac:dyDescent="0.25">
      <c r="A226" s="253"/>
      <c r="B226" s="253"/>
      <c r="C226" s="253"/>
      <c r="D226" s="253"/>
      <c r="E226" s="253"/>
      <c r="F226" s="253"/>
      <c r="G226" s="253"/>
      <c r="H226" s="253"/>
      <c r="I226" s="253"/>
      <c r="J226" s="253"/>
      <c r="K226" s="253"/>
      <c r="L226" s="253"/>
      <c r="M226" s="253"/>
      <c r="N226" s="253"/>
      <c r="O226" s="253"/>
      <c r="P226" s="253"/>
      <c r="Q226" s="253"/>
      <c r="R226" s="253"/>
      <c r="S226" s="253"/>
      <c r="T226" s="253"/>
      <c r="U226" s="253" t="s">
        <v>396</v>
      </c>
      <c r="V226" s="253"/>
      <c r="W226" s="253"/>
      <c r="X226" s="253"/>
      <c r="Y226" s="253"/>
      <c r="Z226" s="253"/>
      <c r="AA226" s="253"/>
      <c r="AB226" s="253"/>
      <c r="AC226" s="253" t="s">
        <v>320</v>
      </c>
      <c r="AD226" s="253"/>
      <c r="AE226" s="253"/>
      <c r="AF226" s="253"/>
      <c r="AG226" s="253"/>
      <c r="AH226" s="253"/>
      <c r="AI226" s="253"/>
      <c r="AJ226" s="253"/>
      <c r="AK226" s="253"/>
      <c r="AL226" s="253"/>
      <c r="AM226" s="253"/>
      <c r="AN226" s="253"/>
      <c r="AO226" s="253"/>
      <c r="AP226" s="256"/>
      <c r="AQ226" s="253"/>
      <c r="AR226" s="253"/>
      <c r="AS226" s="253"/>
      <c r="AT226" s="256"/>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row>
    <row r="227" spans="1:281" s="252" customFormat="1" ht="15" customHeight="1" x14ac:dyDescent="0.25">
      <c r="A227" s="253"/>
      <c r="B227" s="253"/>
      <c r="C227" s="253"/>
      <c r="D227" s="253"/>
      <c r="E227" s="253"/>
      <c r="F227" s="253"/>
      <c r="G227" s="253"/>
      <c r="H227" s="253"/>
      <c r="I227" s="253"/>
      <c r="J227" s="253"/>
      <c r="K227" s="253"/>
      <c r="L227" s="253"/>
      <c r="M227" s="253"/>
      <c r="N227" s="253"/>
      <c r="O227" s="253"/>
      <c r="P227" s="253"/>
      <c r="Q227" s="253"/>
      <c r="R227" s="253"/>
      <c r="S227" s="253"/>
      <c r="T227" s="253"/>
      <c r="U227" s="253" t="s">
        <v>397</v>
      </c>
      <c r="V227" s="253"/>
      <c r="W227" s="253"/>
      <c r="X227" s="253"/>
      <c r="Y227" s="253"/>
      <c r="Z227" s="253"/>
      <c r="AA227" s="253"/>
      <c r="AB227" s="253"/>
      <c r="AC227" s="253" t="s">
        <v>318</v>
      </c>
      <c r="AD227" s="253"/>
      <c r="AE227" s="253"/>
      <c r="AF227" s="253"/>
      <c r="AG227" s="253"/>
      <c r="AH227" s="253"/>
      <c r="AI227" s="253"/>
      <c r="AJ227" s="253"/>
      <c r="AK227" s="253"/>
      <c r="AL227" s="253"/>
      <c r="AM227" s="253"/>
      <c r="AN227" s="253"/>
      <c r="AO227" s="253"/>
      <c r="AP227" s="256"/>
      <c r="AQ227" s="253"/>
      <c r="AR227" s="253"/>
      <c r="AS227" s="253"/>
      <c r="AT227" s="256"/>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row>
    <row r="228" spans="1:281" s="252" customFormat="1" ht="15" customHeight="1" x14ac:dyDescent="0.25">
      <c r="A228" s="253"/>
      <c r="B228" s="253"/>
      <c r="C228" s="253"/>
      <c r="D228" s="253"/>
      <c r="E228" s="253"/>
      <c r="F228" s="253"/>
      <c r="G228" s="253"/>
      <c r="H228" s="253"/>
      <c r="I228" s="253"/>
      <c r="J228" s="253"/>
      <c r="K228" s="253"/>
      <c r="L228" s="253"/>
      <c r="M228" s="253"/>
      <c r="N228" s="253"/>
      <c r="O228" s="253"/>
      <c r="P228" s="253"/>
      <c r="Q228" s="253"/>
      <c r="R228" s="253"/>
      <c r="S228" s="253"/>
      <c r="T228" s="253"/>
      <c r="U228" s="253" t="s">
        <v>398</v>
      </c>
      <c r="V228" s="253"/>
      <c r="W228" s="253"/>
      <c r="X228" s="253"/>
      <c r="Y228" s="253"/>
      <c r="Z228" s="253"/>
      <c r="AA228" s="253"/>
      <c r="AB228" s="253"/>
      <c r="AC228" s="253" t="s">
        <v>332</v>
      </c>
      <c r="AD228" s="253"/>
      <c r="AE228" s="253"/>
      <c r="AF228" s="253"/>
      <c r="AG228" s="253"/>
      <c r="AH228" s="253"/>
      <c r="AI228" s="253"/>
      <c r="AJ228" s="253"/>
      <c r="AK228" s="253"/>
      <c r="AL228" s="253"/>
      <c r="AM228" s="253"/>
      <c r="AN228" s="253"/>
      <c r="AO228" s="253"/>
      <c r="AP228" s="256"/>
      <c r="AQ228" s="253"/>
      <c r="AR228" s="253"/>
      <c r="AS228" s="253"/>
      <c r="AT228" s="256"/>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row>
    <row r="229" spans="1:281" s="252" customFormat="1" ht="15" customHeight="1" x14ac:dyDescent="0.25">
      <c r="A229" s="253"/>
      <c r="B229" s="253"/>
      <c r="C229" s="253"/>
      <c r="D229" s="253"/>
      <c r="E229" s="253"/>
      <c r="F229" s="253"/>
      <c r="G229" s="253"/>
      <c r="H229" s="253"/>
      <c r="I229" s="253"/>
      <c r="J229" s="253"/>
      <c r="K229" s="253"/>
      <c r="L229" s="253"/>
      <c r="M229" s="253"/>
      <c r="N229" s="253"/>
      <c r="O229" s="253"/>
      <c r="P229" s="253"/>
      <c r="Q229" s="253"/>
      <c r="R229" s="253"/>
      <c r="S229" s="253"/>
      <c r="T229" s="253"/>
      <c r="U229" s="253" t="s">
        <v>399</v>
      </c>
      <c r="V229" s="253"/>
      <c r="W229" s="253"/>
      <c r="X229" s="253"/>
      <c r="Y229" s="253"/>
      <c r="Z229" s="253"/>
      <c r="AA229" s="253"/>
      <c r="AB229" s="253"/>
      <c r="AC229" s="253" t="s">
        <v>332</v>
      </c>
      <c r="AD229" s="253"/>
      <c r="AE229" s="253"/>
      <c r="AF229" s="253"/>
      <c r="AG229" s="253"/>
      <c r="AH229" s="253"/>
      <c r="AI229" s="253"/>
      <c r="AJ229" s="253"/>
      <c r="AK229" s="253"/>
      <c r="AL229" s="253"/>
      <c r="AM229" s="253"/>
      <c r="AN229" s="253"/>
      <c r="AO229" s="253"/>
      <c r="AP229" s="256"/>
      <c r="AQ229" s="253"/>
      <c r="AR229" s="253"/>
      <c r="AS229" s="253"/>
      <c r="AT229" s="256"/>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row>
    <row r="230" spans="1:281" s="252" customFormat="1" ht="15" customHeight="1" x14ac:dyDescent="0.25">
      <c r="A230" s="253"/>
      <c r="B230" s="253"/>
      <c r="C230" s="253"/>
      <c r="D230" s="253"/>
      <c r="E230" s="253"/>
      <c r="F230" s="253"/>
      <c r="G230" s="253"/>
      <c r="H230" s="253"/>
      <c r="I230" s="253"/>
      <c r="J230" s="253"/>
      <c r="K230" s="253"/>
      <c r="L230" s="253"/>
      <c r="M230" s="253"/>
      <c r="N230" s="253"/>
      <c r="O230" s="253"/>
      <c r="P230" s="253"/>
      <c r="Q230" s="253"/>
      <c r="R230" s="253"/>
      <c r="S230" s="253"/>
      <c r="T230" s="253"/>
      <c r="U230" s="253" t="s">
        <v>400</v>
      </c>
      <c r="V230" s="253"/>
      <c r="W230" s="253"/>
      <c r="X230" s="253"/>
      <c r="Y230" s="253"/>
      <c r="Z230" s="253"/>
      <c r="AA230" s="253"/>
      <c r="AB230" s="253"/>
      <c r="AC230" s="253" t="s">
        <v>393</v>
      </c>
      <c r="AD230" s="253"/>
      <c r="AE230" s="253"/>
      <c r="AF230" s="253"/>
      <c r="AG230" s="253"/>
      <c r="AH230" s="253"/>
      <c r="AI230" s="253"/>
      <c r="AJ230" s="253"/>
      <c r="AK230" s="253"/>
      <c r="AL230" s="253"/>
      <c r="AM230" s="253"/>
      <c r="AN230" s="253"/>
      <c r="AO230" s="253"/>
      <c r="AP230" s="256"/>
      <c r="AQ230" s="253"/>
      <c r="AR230" s="253"/>
      <c r="AS230" s="253"/>
      <c r="AT230" s="256"/>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row>
    <row r="231" spans="1:281" s="252" customFormat="1" ht="15" customHeight="1" x14ac:dyDescent="0.25">
      <c r="A231" s="253"/>
      <c r="B231" s="253"/>
      <c r="C231" s="253"/>
      <c r="D231" s="253"/>
      <c r="E231" s="253"/>
      <c r="F231" s="253"/>
      <c r="G231" s="253"/>
      <c r="H231" s="253"/>
      <c r="I231" s="253"/>
      <c r="J231" s="253"/>
      <c r="K231" s="253"/>
      <c r="L231" s="253"/>
      <c r="M231" s="253"/>
      <c r="N231" s="253"/>
      <c r="O231" s="253"/>
      <c r="P231" s="253"/>
      <c r="Q231" s="253"/>
      <c r="R231" s="253"/>
      <c r="S231" s="253"/>
      <c r="T231" s="253"/>
      <c r="U231" s="253" t="s">
        <v>401</v>
      </c>
      <c r="V231" s="253"/>
      <c r="W231" s="253"/>
      <c r="X231" s="253"/>
      <c r="Y231" s="253"/>
      <c r="Z231" s="253"/>
      <c r="AA231" s="253"/>
      <c r="AB231" s="253"/>
      <c r="AC231" s="253" t="s">
        <v>318</v>
      </c>
      <c r="AD231" s="253"/>
      <c r="AE231" s="253"/>
      <c r="AF231" s="253"/>
      <c r="AG231" s="253"/>
      <c r="AH231" s="253"/>
      <c r="AI231" s="253"/>
      <c r="AJ231" s="253"/>
      <c r="AK231" s="253"/>
      <c r="AL231" s="253"/>
      <c r="AM231" s="253"/>
      <c r="AN231" s="253"/>
      <c r="AO231" s="253"/>
      <c r="AP231" s="256"/>
      <c r="AQ231" s="253"/>
      <c r="AR231" s="253"/>
      <c r="AS231" s="253"/>
      <c r="AT231" s="256"/>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row>
    <row r="232" spans="1:281" s="252" customFormat="1" ht="15" customHeight="1" x14ac:dyDescent="0.25">
      <c r="A232" s="253"/>
      <c r="B232" s="253"/>
      <c r="C232" s="253"/>
      <c r="D232" s="253"/>
      <c r="E232" s="253"/>
      <c r="F232" s="253"/>
      <c r="G232" s="253"/>
      <c r="H232" s="253"/>
      <c r="I232" s="253"/>
      <c r="J232" s="253"/>
      <c r="K232" s="253"/>
      <c r="L232" s="253"/>
      <c r="M232" s="253"/>
      <c r="N232" s="253"/>
      <c r="O232" s="253"/>
      <c r="P232" s="253"/>
      <c r="Q232" s="253"/>
      <c r="R232" s="253"/>
      <c r="S232" s="253"/>
      <c r="T232" s="253"/>
      <c r="U232" s="253" t="s">
        <v>402</v>
      </c>
      <c r="V232" s="253"/>
      <c r="W232" s="253"/>
      <c r="X232" s="253"/>
      <c r="Y232" s="253"/>
      <c r="Z232" s="253"/>
      <c r="AA232" s="253"/>
      <c r="AB232" s="253"/>
      <c r="AC232" s="253" t="s">
        <v>332</v>
      </c>
      <c r="AD232" s="253"/>
      <c r="AE232" s="253"/>
      <c r="AF232" s="253"/>
      <c r="AG232" s="253"/>
      <c r="AH232" s="253"/>
      <c r="AI232" s="253"/>
      <c r="AJ232" s="253"/>
      <c r="AK232" s="253"/>
      <c r="AL232" s="253"/>
      <c r="AM232" s="253"/>
      <c r="AN232" s="253"/>
      <c r="AO232" s="253"/>
      <c r="AP232" s="256"/>
      <c r="AQ232" s="253"/>
      <c r="AR232" s="253"/>
      <c r="AS232" s="253"/>
      <c r="AT232" s="256"/>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row>
    <row r="233" spans="1:281" s="252" customFormat="1" ht="15" customHeight="1" x14ac:dyDescent="0.25">
      <c r="A233" s="253"/>
      <c r="B233" s="253"/>
      <c r="C233" s="253"/>
      <c r="D233" s="253"/>
      <c r="E233" s="253"/>
      <c r="F233" s="253"/>
      <c r="G233" s="253"/>
      <c r="H233" s="253"/>
      <c r="I233" s="253"/>
      <c r="J233" s="253"/>
      <c r="K233" s="253"/>
      <c r="L233" s="253"/>
      <c r="M233" s="253"/>
      <c r="N233" s="253"/>
      <c r="O233" s="253"/>
      <c r="P233" s="253"/>
      <c r="Q233" s="253"/>
      <c r="R233" s="253"/>
      <c r="S233" s="253"/>
      <c r="T233" s="253"/>
      <c r="U233" s="253" t="s">
        <v>403</v>
      </c>
      <c r="V233" s="253"/>
      <c r="W233" s="253"/>
      <c r="X233" s="253"/>
      <c r="Y233" s="253"/>
      <c r="Z233" s="253"/>
      <c r="AA233" s="253"/>
      <c r="AB233" s="253"/>
      <c r="AC233" s="253" t="s">
        <v>332</v>
      </c>
      <c r="AD233" s="253"/>
      <c r="AE233" s="253"/>
      <c r="AF233" s="253"/>
      <c r="AG233" s="253"/>
      <c r="AH233" s="253"/>
      <c r="AI233" s="253"/>
      <c r="AJ233" s="253"/>
      <c r="AK233" s="253"/>
      <c r="AL233" s="253"/>
      <c r="AM233" s="253"/>
      <c r="AN233" s="253"/>
      <c r="AO233" s="253"/>
      <c r="AP233" s="256"/>
      <c r="AQ233" s="253"/>
      <c r="AR233" s="253"/>
      <c r="AS233" s="253"/>
      <c r="AT233" s="256"/>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row>
    <row r="234" spans="1:281" s="252" customFormat="1" ht="15" customHeight="1" x14ac:dyDescent="0.25">
      <c r="A234" s="253"/>
      <c r="B234" s="253"/>
      <c r="C234" s="253"/>
      <c r="D234" s="253"/>
      <c r="E234" s="253"/>
      <c r="F234" s="253"/>
      <c r="G234" s="253"/>
      <c r="H234" s="253"/>
      <c r="I234" s="253"/>
      <c r="J234" s="253"/>
      <c r="K234" s="253"/>
      <c r="L234" s="253"/>
      <c r="M234" s="253"/>
      <c r="N234" s="253"/>
      <c r="O234" s="253"/>
      <c r="P234" s="253"/>
      <c r="Q234" s="253"/>
      <c r="R234" s="253"/>
      <c r="S234" s="253"/>
      <c r="T234" s="253"/>
      <c r="U234" s="253" t="s">
        <v>404</v>
      </c>
      <c r="V234" s="253"/>
      <c r="W234" s="253"/>
      <c r="X234" s="253"/>
      <c r="Y234" s="253"/>
      <c r="Z234" s="253"/>
      <c r="AA234" s="253"/>
      <c r="AB234" s="253"/>
      <c r="AC234" s="253" t="s">
        <v>323</v>
      </c>
      <c r="AD234" s="253"/>
      <c r="AE234" s="253"/>
      <c r="AF234" s="253"/>
      <c r="AG234" s="253"/>
      <c r="AH234" s="253"/>
      <c r="AI234" s="253"/>
      <c r="AJ234" s="253"/>
      <c r="AK234" s="253"/>
      <c r="AL234" s="253"/>
      <c r="AM234" s="253"/>
      <c r="AN234" s="253"/>
      <c r="AO234" s="253"/>
      <c r="AP234" s="256"/>
      <c r="AQ234" s="253"/>
      <c r="AR234" s="253"/>
      <c r="AS234" s="253"/>
      <c r="AT234" s="256"/>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row>
    <row r="235" spans="1:281" s="252" customFormat="1" ht="15" customHeight="1" x14ac:dyDescent="0.25">
      <c r="A235" s="253"/>
      <c r="B235" s="253"/>
      <c r="C235" s="253"/>
      <c r="D235" s="253"/>
      <c r="E235" s="253"/>
      <c r="F235" s="253"/>
      <c r="G235" s="253"/>
      <c r="H235" s="253"/>
      <c r="I235" s="253"/>
      <c r="J235" s="253"/>
      <c r="K235" s="253"/>
      <c r="L235" s="253"/>
      <c r="M235" s="253"/>
      <c r="N235" s="253"/>
      <c r="O235" s="253"/>
      <c r="P235" s="253"/>
      <c r="Q235" s="253"/>
      <c r="R235" s="253"/>
      <c r="S235" s="253"/>
      <c r="T235" s="253"/>
      <c r="U235" s="253" t="s">
        <v>405</v>
      </c>
      <c r="V235" s="253"/>
      <c r="W235" s="253"/>
      <c r="X235" s="253"/>
      <c r="Y235" s="253"/>
      <c r="Z235" s="253"/>
      <c r="AA235" s="253"/>
      <c r="AB235" s="253"/>
      <c r="AC235" s="253" t="s">
        <v>323</v>
      </c>
      <c r="AD235" s="253"/>
      <c r="AE235" s="253"/>
      <c r="AF235" s="253"/>
      <c r="AG235" s="253"/>
      <c r="AH235" s="253"/>
      <c r="AI235" s="253"/>
      <c r="AJ235" s="253"/>
      <c r="AK235" s="253"/>
      <c r="AL235" s="253"/>
      <c r="AM235" s="253"/>
      <c r="AN235" s="253"/>
      <c r="AO235" s="253"/>
      <c r="AP235" s="256"/>
      <c r="AQ235" s="253"/>
      <c r="AR235" s="253"/>
      <c r="AS235" s="253"/>
      <c r="AT235" s="256"/>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row>
    <row r="236" spans="1:281" s="252" customFormat="1" ht="15" customHeight="1" x14ac:dyDescent="0.25">
      <c r="A236" s="253"/>
      <c r="B236" s="253"/>
      <c r="C236" s="253"/>
      <c r="D236" s="253"/>
      <c r="E236" s="253"/>
      <c r="F236" s="253"/>
      <c r="G236" s="253"/>
      <c r="H236" s="253"/>
      <c r="I236" s="253"/>
      <c r="J236" s="253"/>
      <c r="K236" s="253"/>
      <c r="L236" s="253"/>
      <c r="M236" s="253"/>
      <c r="N236" s="253"/>
      <c r="O236" s="253"/>
      <c r="P236" s="253"/>
      <c r="Q236" s="253"/>
      <c r="R236" s="253"/>
      <c r="S236" s="253"/>
      <c r="T236" s="253"/>
      <c r="U236" s="253" t="s">
        <v>406</v>
      </c>
      <c r="V236" s="253"/>
      <c r="W236" s="253"/>
      <c r="X236" s="253"/>
      <c r="Y236" s="253"/>
      <c r="Z236" s="253"/>
      <c r="AA236" s="253"/>
      <c r="AB236" s="253"/>
      <c r="AC236" s="253" t="s">
        <v>332</v>
      </c>
      <c r="AD236" s="253"/>
      <c r="AE236" s="253"/>
      <c r="AF236" s="253"/>
      <c r="AG236" s="253"/>
      <c r="AH236" s="253"/>
      <c r="AI236" s="253"/>
      <c r="AJ236" s="253"/>
      <c r="AK236" s="253"/>
      <c r="AL236" s="253"/>
      <c r="AM236" s="253"/>
      <c r="AN236" s="253"/>
      <c r="AO236" s="253"/>
      <c r="AP236" s="256"/>
      <c r="AQ236" s="253"/>
      <c r="AR236" s="253"/>
      <c r="AS236" s="253"/>
      <c r="AT236" s="256"/>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row>
    <row r="237" spans="1:281" s="252" customFormat="1" ht="15" customHeight="1" x14ac:dyDescent="0.25">
      <c r="A237" s="253"/>
      <c r="B237" s="253"/>
      <c r="C237" s="253"/>
      <c r="D237" s="253"/>
      <c r="E237" s="253"/>
      <c r="F237" s="253"/>
      <c r="G237" s="253"/>
      <c r="H237" s="253"/>
      <c r="I237" s="253"/>
      <c r="J237" s="253"/>
      <c r="K237" s="253"/>
      <c r="L237" s="253"/>
      <c r="M237" s="253"/>
      <c r="N237" s="253"/>
      <c r="O237" s="253"/>
      <c r="P237" s="253"/>
      <c r="Q237" s="253"/>
      <c r="R237" s="253"/>
      <c r="S237" s="253"/>
      <c r="T237" s="253"/>
      <c r="U237" s="253" t="s">
        <v>407</v>
      </c>
      <c r="V237" s="253"/>
      <c r="W237" s="253"/>
      <c r="X237" s="253"/>
      <c r="Y237" s="253"/>
      <c r="Z237" s="253"/>
      <c r="AA237" s="253"/>
      <c r="AB237" s="253"/>
      <c r="AC237" s="253" t="s">
        <v>332</v>
      </c>
      <c r="AD237" s="253"/>
      <c r="AE237" s="253"/>
      <c r="AF237" s="253"/>
      <c r="AG237" s="253"/>
      <c r="AH237" s="253"/>
      <c r="AI237" s="253"/>
      <c r="AJ237" s="253"/>
      <c r="AK237" s="253"/>
      <c r="AL237" s="253"/>
      <c r="AM237" s="253"/>
      <c r="AN237" s="253"/>
      <c r="AO237" s="253"/>
      <c r="AP237" s="256"/>
      <c r="AQ237" s="253"/>
      <c r="AR237" s="253"/>
      <c r="AS237" s="253"/>
      <c r="AT237" s="256"/>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row>
    <row r="238" spans="1:281" s="252" customFormat="1" ht="15" customHeight="1" x14ac:dyDescent="0.25">
      <c r="A238" s="253"/>
      <c r="B238" s="253"/>
      <c r="C238" s="253"/>
      <c r="D238" s="253"/>
      <c r="E238" s="253"/>
      <c r="F238" s="253"/>
      <c r="G238" s="253"/>
      <c r="H238" s="253"/>
      <c r="I238" s="253"/>
      <c r="J238" s="253"/>
      <c r="K238" s="253"/>
      <c r="L238" s="253"/>
      <c r="M238" s="253"/>
      <c r="N238" s="253"/>
      <c r="O238" s="253"/>
      <c r="P238" s="253"/>
      <c r="Q238" s="253"/>
      <c r="R238" s="253"/>
      <c r="S238" s="253"/>
      <c r="T238" s="253"/>
      <c r="U238" s="253" t="s">
        <v>408</v>
      </c>
      <c r="V238" s="253"/>
      <c r="W238" s="253"/>
      <c r="X238" s="253"/>
      <c r="Y238" s="253"/>
      <c r="Z238" s="253"/>
      <c r="AA238" s="253"/>
      <c r="AB238" s="253"/>
      <c r="AC238" s="253" t="s">
        <v>357</v>
      </c>
      <c r="AD238" s="253"/>
      <c r="AE238" s="253"/>
      <c r="AF238" s="253"/>
      <c r="AG238" s="253"/>
      <c r="AH238" s="253"/>
      <c r="AI238" s="253"/>
      <c r="AJ238" s="253"/>
      <c r="AK238" s="253"/>
      <c r="AL238" s="253"/>
      <c r="AM238" s="253"/>
      <c r="AN238" s="253"/>
      <c r="AO238" s="253"/>
      <c r="AP238" s="256"/>
      <c r="AQ238" s="253"/>
      <c r="AR238" s="253"/>
      <c r="AS238" s="253"/>
      <c r="AT238" s="256"/>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row>
    <row r="239" spans="1:281" s="252" customFormat="1" ht="15" customHeight="1" x14ac:dyDescent="0.25">
      <c r="A239" s="253"/>
      <c r="B239" s="253"/>
      <c r="C239" s="253"/>
      <c r="D239" s="253"/>
      <c r="E239" s="253"/>
      <c r="F239" s="253"/>
      <c r="G239" s="253"/>
      <c r="H239" s="253"/>
      <c r="I239" s="253"/>
      <c r="J239" s="253"/>
      <c r="K239" s="253"/>
      <c r="L239" s="253"/>
      <c r="M239" s="253"/>
      <c r="N239" s="253"/>
      <c r="O239" s="253"/>
      <c r="P239" s="253"/>
      <c r="Q239" s="253"/>
      <c r="R239" s="253"/>
      <c r="S239" s="253"/>
      <c r="T239" s="253"/>
      <c r="U239" s="253" t="s">
        <v>409</v>
      </c>
      <c r="V239" s="253"/>
      <c r="W239" s="253"/>
      <c r="X239" s="253"/>
      <c r="Y239" s="253"/>
      <c r="Z239" s="253"/>
      <c r="AA239" s="253"/>
      <c r="AB239" s="253"/>
      <c r="AC239" s="253" t="s">
        <v>373</v>
      </c>
      <c r="AD239" s="253"/>
      <c r="AE239" s="253"/>
      <c r="AF239" s="253"/>
      <c r="AG239" s="253"/>
      <c r="AH239" s="253"/>
      <c r="AI239" s="253"/>
      <c r="AJ239" s="253"/>
      <c r="AK239" s="253"/>
      <c r="AL239" s="253"/>
      <c r="AM239" s="253"/>
      <c r="AN239" s="253"/>
      <c r="AO239" s="253"/>
      <c r="AP239" s="256"/>
      <c r="AQ239" s="253"/>
      <c r="AR239" s="253"/>
      <c r="AS239" s="253"/>
      <c r="AT239" s="256"/>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row>
    <row r="240" spans="1:281" s="252" customFormat="1" ht="15" customHeight="1" x14ac:dyDescent="0.25">
      <c r="A240" s="253"/>
      <c r="B240" s="253"/>
      <c r="C240" s="253"/>
      <c r="D240" s="253"/>
      <c r="E240" s="253"/>
      <c r="F240" s="253"/>
      <c r="G240" s="253"/>
      <c r="H240" s="253"/>
      <c r="I240" s="253"/>
      <c r="J240" s="253"/>
      <c r="K240" s="253"/>
      <c r="L240" s="253"/>
      <c r="M240" s="253"/>
      <c r="N240" s="253"/>
      <c r="O240" s="253"/>
      <c r="P240" s="253"/>
      <c r="Q240" s="253"/>
      <c r="R240" s="253"/>
      <c r="S240" s="253"/>
      <c r="T240" s="253"/>
      <c r="U240" s="253" t="s">
        <v>410</v>
      </c>
      <c r="V240" s="253"/>
      <c r="W240" s="253"/>
      <c r="X240" s="253"/>
      <c r="Y240" s="253"/>
      <c r="Z240" s="253"/>
      <c r="AA240" s="253"/>
      <c r="AB240" s="253"/>
      <c r="AC240" s="253" t="s">
        <v>393</v>
      </c>
      <c r="AD240" s="253"/>
      <c r="AE240" s="253"/>
      <c r="AF240" s="253"/>
      <c r="AG240" s="253"/>
      <c r="AH240" s="253"/>
      <c r="AI240" s="253"/>
      <c r="AJ240" s="253"/>
      <c r="AK240" s="253"/>
      <c r="AL240" s="253"/>
      <c r="AM240" s="253"/>
      <c r="AN240" s="253"/>
      <c r="AO240" s="253"/>
      <c r="AP240" s="256"/>
      <c r="AQ240" s="253"/>
      <c r="AR240" s="253"/>
      <c r="AS240" s="253"/>
      <c r="AT240" s="256"/>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row>
    <row r="241" spans="1:281" s="252" customFormat="1" ht="15" customHeight="1" x14ac:dyDescent="0.25">
      <c r="A241" s="253"/>
      <c r="B241" s="253"/>
      <c r="C241" s="253"/>
      <c r="D241" s="253"/>
      <c r="E241" s="253"/>
      <c r="F241" s="253"/>
      <c r="G241" s="253"/>
      <c r="H241" s="253"/>
      <c r="I241" s="253"/>
      <c r="J241" s="253"/>
      <c r="K241" s="253"/>
      <c r="L241" s="253"/>
      <c r="M241" s="253"/>
      <c r="N241" s="253"/>
      <c r="O241" s="253"/>
      <c r="P241" s="253"/>
      <c r="Q241" s="253"/>
      <c r="R241" s="253"/>
      <c r="S241" s="253"/>
      <c r="T241" s="253"/>
      <c r="U241" s="253" t="s">
        <v>411</v>
      </c>
      <c r="V241" s="253"/>
      <c r="W241" s="253"/>
      <c r="X241" s="253"/>
      <c r="Y241" s="253"/>
      <c r="Z241" s="253"/>
      <c r="AA241" s="253"/>
      <c r="AB241" s="253"/>
      <c r="AC241" s="253" t="s">
        <v>332</v>
      </c>
      <c r="AD241" s="253"/>
      <c r="AE241" s="253"/>
      <c r="AF241" s="253"/>
      <c r="AG241" s="253"/>
      <c r="AH241" s="253"/>
      <c r="AI241" s="253"/>
      <c r="AJ241" s="253"/>
      <c r="AK241" s="253"/>
      <c r="AL241" s="253"/>
      <c r="AM241" s="253"/>
      <c r="AN241" s="253"/>
      <c r="AO241" s="253"/>
      <c r="AP241" s="256"/>
      <c r="AQ241" s="253"/>
      <c r="AR241" s="253"/>
      <c r="AS241" s="253"/>
      <c r="AT241" s="256"/>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row>
    <row r="242" spans="1:281" s="252" customFormat="1" ht="15" customHeight="1" x14ac:dyDescent="0.25">
      <c r="A242" s="253"/>
      <c r="B242" s="253"/>
      <c r="C242" s="253"/>
      <c r="D242" s="253"/>
      <c r="E242" s="253"/>
      <c r="F242" s="253"/>
      <c r="G242" s="253"/>
      <c r="H242" s="253"/>
      <c r="I242" s="253"/>
      <c r="J242" s="253"/>
      <c r="K242" s="253"/>
      <c r="L242" s="253"/>
      <c r="M242" s="253"/>
      <c r="N242" s="253"/>
      <c r="O242" s="253"/>
      <c r="P242" s="253"/>
      <c r="Q242" s="253"/>
      <c r="R242" s="253"/>
      <c r="S242" s="253"/>
      <c r="T242" s="253"/>
      <c r="U242" s="253" t="s">
        <v>412</v>
      </c>
      <c r="V242" s="253"/>
      <c r="W242" s="253"/>
      <c r="X242" s="253"/>
      <c r="Y242" s="253"/>
      <c r="Z242" s="253"/>
      <c r="AA242" s="253"/>
      <c r="AB242" s="253"/>
      <c r="AC242" s="253" t="s">
        <v>332</v>
      </c>
      <c r="AD242" s="253"/>
      <c r="AE242" s="253"/>
      <c r="AF242" s="253"/>
      <c r="AG242" s="253"/>
      <c r="AH242" s="253"/>
      <c r="AI242" s="253"/>
      <c r="AJ242" s="253"/>
      <c r="AK242" s="253"/>
      <c r="AL242" s="253"/>
      <c r="AM242" s="253"/>
      <c r="AN242" s="253"/>
      <c r="AO242" s="253"/>
      <c r="AP242" s="256"/>
      <c r="AQ242" s="253"/>
      <c r="AR242" s="253"/>
      <c r="AS242" s="253"/>
      <c r="AT242" s="256"/>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row>
    <row r="243" spans="1:281" s="252" customFormat="1" ht="15" customHeight="1" x14ac:dyDescent="0.25">
      <c r="A243" s="253"/>
      <c r="B243" s="253"/>
      <c r="C243" s="253"/>
      <c r="D243" s="253"/>
      <c r="E243" s="253"/>
      <c r="F243" s="253"/>
      <c r="G243" s="253"/>
      <c r="H243" s="253"/>
      <c r="I243" s="253"/>
      <c r="J243" s="253"/>
      <c r="K243" s="253"/>
      <c r="L243" s="253"/>
      <c r="M243" s="253"/>
      <c r="N243" s="253"/>
      <c r="O243" s="253"/>
      <c r="P243" s="253"/>
      <c r="Q243" s="253"/>
      <c r="R243" s="253"/>
      <c r="S243" s="253"/>
      <c r="T243" s="253"/>
      <c r="U243" s="253" t="s">
        <v>413</v>
      </c>
      <c r="V243" s="253"/>
      <c r="W243" s="253"/>
      <c r="X243" s="253"/>
      <c r="Y243" s="253"/>
      <c r="Z243" s="253"/>
      <c r="AA243" s="253"/>
      <c r="AB243" s="253"/>
      <c r="AC243" s="253" t="s">
        <v>393</v>
      </c>
      <c r="AD243" s="253"/>
      <c r="AE243" s="253"/>
      <c r="AF243" s="253"/>
      <c r="AG243" s="253"/>
      <c r="AH243" s="253"/>
      <c r="AI243" s="253"/>
      <c r="AJ243" s="253"/>
      <c r="AK243" s="253"/>
      <c r="AL243" s="253"/>
      <c r="AM243" s="253"/>
      <c r="AN243" s="253"/>
      <c r="AO243" s="253"/>
      <c r="AP243" s="256"/>
      <c r="AQ243" s="253"/>
      <c r="AR243" s="253"/>
      <c r="AS243" s="253"/>
      <c r="AT243" s="256"/>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row>
    <row r="244" spans="1:281" s="252" customFormat="1" ht="15" customHeight="1" x14ac:dyDescent="0.25">
      <c r="A244" s="253"/>
      <c r="B244" s="253"/>
      <c r="C244" s="253"/>
      <c r="D244" s="253"/>
      <c r="E244" s="253"/>
      <c r="F244" s="253"/>
      <c r="G244" s="253"/>
      <c r="H244" s="253"/>
      <c r="I244" s="253"/>
      <c r="J244" s="253"/>
      <c r="K244" s="253"/>
      <c r="L244" s="253"/>
      <c r="M244" s="253"/>
      <c r="N244" s="253"/>
      <c r="O244" s="253"/>
      <c r="P244" s="253"/>
      <c r="Q244" s="253"/>
      <c r="R244" s="253"/>
      <c r="S244" s="253"/>
      <c r="T244" s="253"/>
      <c r="U244" s="253" t="s">
        <v>414</v>
      </c>
      <c r="V244" s="253"/>
      <c r="W244" s="253"/>
      <c r="X244" s="253"/>
      <c r="Y244" s="253"/>
      <c r="Z244" s="253"/>
      <c r="AA244" s="253"/>
      <c r="AB244" s="253"/>
      <c r="AC244" s="253" t="s">
        <v>320</v>
      </c>
      <c r="AD244" s="253"/>
      <c r="AE244" s="253"/>
      <c r="AF244" s="253"/>
      <c r="AG244" s="253"/>
      <c r="AH244" s="253"/>
      <c r="AI244" s="253"/>
      <c r="AJ244" s="253"/>
      <c r="AK244" s="253"/>
      <c r="AL244" s="253"/>
      <c r="AM244" s="253"/>
      <c r="AN244" s="253"/>
      <c r="AO244" s="253"/>
      <c r="AP244" s="256"/>
      <c r="AQ244" s="253"/>
      <c r="AR244" s="253"/>
      <c r="AS244" s="253"/>
      <c r="AT244" s="256"/>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row>
    <row r="245" spans="1:281" s="252" customFormat="1" ht="15" customHeight="1" x14ac:dyDescent="0.25">
      <c r="A245" s="253"/>
      <c r="B245" s="253"/>
      <c r="C245" s="253"/>
      <c r="D245" s="253"/>
      <c r="E245" s="253"/>
      <c r="F245" s="253"/>
      <c r="G245" s="253"/>
      <c r="H245" s="253"/>
      <c r="I245" s="253"/>
      <c r="J245" s="253"/>
      <c r="K245" s="253"/>
      <c r="L245" s="253"/>
      <c r="M245" s="253"/>
      <c r="N245" s="253"/>
      <c r="O245" s="253"/>
      <c r="P245" s="253"/>
      <c r="Q245" s="253"/>
      <c r="R245" s="253"/>
      <c r="S245" s="253"/>
      <c r="T245" s="253"/>
      <c r="U245" s="253" t="s">
        <v>415</v>
      </c>
      <c r="V245" s="253"/>
      <c r="W245" s="253"/>
      <c r="X245" s="253"/>
      <c r="Y245" s="253"/>
      <c r="Z245" s="253"/>
      <c r="AA245" s="253"/>
      <c r="AB245" s="253"/>
      <c r="AC245" s="253" t="s">
        <v>373</v>
      </c>
      <c r="AD245" s="253"/>
      <c r="AE245" s="253"/>
      <c r="AF245" s="253"/>
      <c r="AG245" s="253"/>
      <c r="AH245" s="253"/>
      <c r="AI245" s="253"/>
      <c r="AJ245" s="253"/>
      <c r="AK245" s="253"/>
      <c r="AL245" s="253"/>
      <c r="AM245" s="253"/>
      <c r="AN245" s="253"/>
      <c r="AO245" s="253"/>
      <c r="AP245" s="256"/>
      <c r="AQ245" s="253"/>
      <c r="AR245" s="253"/>
      <c r="AS245" s="253"/>
      <c r="AT245" s="256"/>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row>
    <row r="246" spans="1:281" s="252" customFormat="1" ht="15" customHeight="1" x14ac:dyDescent="0.25">
      <c r="A246" s="253"/>
      <c r="B246" s="253"/>
      <c r="C246" s="253"/>
      <c r="D246" s="253"/>
      <c r="E246" s="253"/>
      <c r="F246" s="253"/>
      <c r="G246" s="253"/>
      <c r="H246" s="253"/>
      <c r="I246" s="253"/>
      <c r="J246" s="253"/>
      <c r="K246" s="253"/>
      <c r="L246" s="253"/>
      <c r="M246" s="253"/>
      <c r="N246" s="253"/>
      <c r="O246" s="253"/>
      <c r="P246" s="253"/>
      <c r="Q246" s="253"/>
      <c r="R246" s="253"/>
      <c r="S246" s="253"/>
      <c r="T246" s="253"/>
      <c r="U246" s="253" t="s">
        <v>416</v>
      </c>
      <c r="V246" s="253"/>
      <c r="W246" s="253"/>
      <c r="X246" s="253"/>
      <c r="Y246" s="253"/>
      <c r="Z246" s="253"/>
      <c r="AA246" s="253"/>
      <c r="AB246" s="253"/>
      <c r="AC246" s="253" t="s">
        <v>393</v>
      </c>
      <c r="AD246" s="253"/>
      <c r="AE246" s="253"/>
      <c r="AF246" s="253"/>
      <c r="AG246" s="253"/>
      <c r="AH246" s="253"/>
      <c r="AI246" s="253"/>
      <c r="AJ246" s="253"/>
      <c r="AK246" s="253"/>
      <c r="AL246" s="253"/>
      <c r="AM246" s="253"/>
      <c r="AN246" s="253"/>
      <c r="AO246" s="253"/>
      <c r="AP246" s="256"/>
      <c r="AQ246" s="253"/>
      <c r="AR246" s="253"/>
      <c r="AS246" s="253"/>
      <c r="AT246" s="256"/>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row>
    <row r="247" spans="1:281" s="252" customFormat="1" ht="15" customHeight="1" x14ac:dyDescent="0.25">
      <c r="A247" s="253"/>
      <c r="B247" s="253"/>
      <c r="C247" s="253"/>
      <c r="D247" s="253"/>
      <c r="E247" s="253"/>
      <c r="F247" s="253"/>
      <c r="G247" s="253"/>
      <c r="H247" s="253"/>
      <c r="I247" s="253"/>
      <c r="J247" s="253"/>
      <c r="K247" s="253"/>
      <c r="L247" s="253"/>
      <c r="M247" s="253"/>
      <c r="N247" s="253"/>
      <c r="O247" s="253"/>
      <c r="P247" s="253"/>
      <c r="Q247" s="253"/>
      <c r="R247" s="253"/>
      <c r="S247" s="253"/>
      <c r="T247" s="253"/>
      <c r="U247" s="253" t="s">
        <v>417</v>
      </c>
      <c r="V247" s="253"/>
      <c r="W247" s="253"/>
      <c r="X247" s="253"/>
      <c r="Y247" s="253"/>
      <c r="Z247" s="253"/>
      <c r="AA247" s="253"/>
      <c r="AB247" s="253"/>
      <c r="AC247" s="253" t="s">
        <v>332</v>
      </c>
      <c r="AD247" s="253"/>
      <c r="AE247" s="253"/>
      <c r="AF247" s="253"/>
      <c r="AG247" s="253"/>
      <c r="AH247" s="253"/>
      <c r="AI247" s="253"/>
      <c r="AJ247" s="253"/>
      <c r="AK247" s="253"/>
      <c r="AL247" s="253"/>
      <c r="AM247" s="253"/>
      <c r="AN247" s="253"/>
      <c r="AO247" s="253"/>
      <c r="AP247" s="256"/>
      <c r="AQ247" s="253"/>
      <c r="AR247" s="253"/>
      <c r="AS247" s="253"/>
      <c r="AT247" s="256"/>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row>
    <row r="248" spans="1:281" s="252" customFormat="1" ht="15" customHeight="1" x14ac:dyDescent="0.25">
      <c r="A248" s="253"/>
      <c r="B248" s="253"/>
      <c r="C248" s="253"/>
      <c r="D248" s="253"/>
      <c r="E248" s="253"/>
      <c r="F248" s="253"/>
      <c r="G248" s="253"/>
      <c r="H248" s="253"/>
      <c r="I248" s="253"/>
      <c r="J248" s="253"/>
      <c r="K248" s="253"/>
      <c r="L248" s="253"/>
      <c r="M248" s="253"/>
      <c r="N248" s="253"/>
      <c r="O248" s="253"/>
      <c r="P248" s="253"/>
      <c r="Q248" s="253"/>
      <c r="R248" s="253"/>
      <c r="S248" s="253"/>
      <c r="T248" s="253"/>
      <c r="U248" s="253" t="s">
        <v>418</v>
      </c>
      <c r="V248" s="253"/>
      <c r="W248" s="253"/>
      <c r="X248" s="253"/>
      <c r="Y248" s="253"/>
      <c r="Z248" s="253"/>
      <c r="AA248" s="253"/>
      <c r="AB248" s="253"/>
      <c r="AC248" s="253" t="s">
        <v>323</v>
      </c>
      <c r="AD248" s="253"/>
      <c r="AE248" s="253"/>
      <c r="AF248" s="253"/>
      <c r="AG248" s="253"/>
      <c r="AH248" s="253"/>
      <c r="AI248" s="253"/>
      <c r="AJ248" s="253"/>
      <c r="AK248" s="253"/>
      <c r="AL248" s="253"/>
      <c r="AM248" s="253"/>
      <c r="AN248" s="253"/>
      <c r="AO248" s="253"/>
      <c r="AP248" s="256"/>
      <c r="AQ248" s="253"/>
      <c r="AR248" s="253"/>
      <c r="AS248" s="253"/>
      <c r="AT248" s="256"/>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row>
    <row r="249" spans="1:281" s="252" customFormat="1" ht="15" customHeight="1" x14ac:dyDescent="0.25">
      <c r="A249" s="253"/>
      <c r="B249" s="253"/>
      <c r="C249" s="253"/>
      <c r="D249" s="253"/>
      <c r="E249" s="253"/>
      <c r="F249" s="253"/>
      <c r="G249" s="253"/>
      <c r="H249" s="253"/>
      <c r="I249" s="253"/>
      <c r="J249" s="253"/>
      <c r="K249" s="253"/>
      <c r="L249" s="253"/>
      <c r="M249" s="253"/>
      <c r="N249" s="253"/>
      <c r="O249" s="253"/>
      <c r="P249" s="253"/>
      <c r="Q249" s="253"/>
      <c r="R249" s="253"/>
      <c r="S249" s="253"/>
      <c r="T249" s="253"/>
      <c r="U249" s="253" t="s">
        <v>419</v>
      </c>
      <c r="V249" s="253"/>
      <c r="W249" s="253"/>
      <c r="X249" s="253"/>
      <c r="Y249" s="253"/>
      <c r="Z249" s="253"/>
      <c r="AA249" s="253"/>
      <c r="AB249" s="253"/>
      <c r="AC249" s="253" t="s">
        <v>357</v>
      </c>
      <c r="AD249" s="253"/>
      <c r="AE249" s="253"/>
      <c r="AF249" s="253"/>
      <c r="AG249" s="253"/>
      <c r="AH249" s="253"/>
      <c r="AI249" s="253"/>
      <c r="AJ249" s="253"/>
      <c r="AK249" s="253"/>
      <c r="AL249" s="253"/>
      <c r="AM249" s="253"/>
      <c r="AN249" s="253"/>
      <c r="AO249" s="253"/>
      <c r="AP249" s="256"/>
      <c r="AQ249" s="253"/>
      <c r="AR249" s="253"/>
      <c r="AS249" s="253"/>
      <c r="AT249" s="256"/>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row>
    <row r="250" spans="1:281" s="252" customFormat="1" ht="15" customHeight="1" x14ac:dyDescent="0.25">
      <c r="A250" s="253"/>
      <c r="B250" s="253"/>
      <c r="C250" s="253"/>
      <c r="D250" s="253"/>
      <c r="E250" s="253"/>
      <c r="F250" s="253"/>
      <c r="G250" s="253"/>
      <c r="H250" s="253"/>
      <c r="I250" s="253"/>
      <c r="J250" s="253"/>
      <c r="K250" s="253"/>
      <c r="L250" s="253"/>
      <c r="M250" s="253"/>
      <c r="N250" s="253"/>
      <c r="O250" s="253"/>
      <c r="P250" s="253"/>
      <c r="Q250" s="253"/>
      <c r="R250" s="253"/>
      <c r="S250" s="253"/>
      <c r="T250" s="253"/>
      <c r="U250" s="253" t="s">
        <v>420</v>
      </c>
      <c r="V250" s="253"/>
      <c r="W250" s="253"/>
      <c r="X250" s="253"/>
      <c r="Y250" s="253"/>
      <c r="Z250" s="253"/>
      <c r="AA250" s="253"/>
      <c r="AB250" s="253"/>
      <c r="AC250" s="253" t="s">
        <v>332</v>
      </c>
      <c r="AD250" s="253"/>
      <c r="AE250" s="253"/>
      <c r="AF250" s="253"/>
      <c r="AG250" s="253"/>
      <c r="AH250" s="253"/>
      <c r="AI250" s="253"/>
      <c r="AJ250" s="253"/>
      <c r="AK250" s="253"/>
      <c r="AL250" s="253"/>
      <c r="AM250" s="253"/>
      <c r="AN250" s="253"/>
      <c r="AO250" s="253"/>
      <c r="AP250" s="256"/>
      <c r="AQ250" s="253"/>
      <c r="AR250" s="253"/>
      <c r="AS250" s="253"/>
      <c r="AT250" s="256"/>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row>
    <row r="251" spans="1:281" s="252" customFormat="1" ht="15" customHeight="1" x14ac:dyDescent="0.25">
      <c r="A251" s="253"/>
      <c r="B251" s="253"/>
      <c r="C251" s="253"/>
      <c r="D251" s="253"/>
      <c r="E251" s="253"/>
      <c r="F251" s="253"/>
      <c r="G251" s="253"/>
      <c r="H251" s="253"/>
      <c r="I251" s="253"/>
      <c r="J251" s="253"/>
      <c r="K251" s="253"/>
      <c r="L251" s="253"/>
      <c r="M251" s="253"/>
      <c r="N251" s="253"/>
      <c r="O251" s="253"/>
      <c r="P251" s="253"/>
      <c r="Q251" s="253"/>
      <c r="R251" s="253"/>
      <c r="S251" s="253"/>
      <c r="T251" s="253"/>
      <c r="U251" s="253" t="s">
        <v>421</v>
      </c>
      <c r="V251" s="253"/>
      <c r="W251" s="253"/>
      <c r="X251" s="253"/>
      <c r="Y251" s="253"/>
      <c r="Z251" s="253"/>
      <c r="AA251" s="253"/>
      <c r="AB251" s="253"/>
      <c r="AC251" s="253" t="s">
        <v>393</v>
      </c>
      <c r="AD251" s="253"/>
      <c r="AE251" s="253"/>
      <c r="AF251" s="253"/>
      <c r="AG251" s="253"/>
      <c r="AH251" s="253"/>
      <c r="AI251" s="253"/>
      <c r="AJ251" s="253"/>
      <c r="AK251" s="253"/>
      <c r="AL251" s="253"/>
      <c r="AM251" s="253"/>
      <c r="AN251" s="253"/>
      <c r="AO251" s="253"/>
      <c r="AP251" s="256"/>
      <c r="AQ251" s="253"/>
      <c r="AR251" s="253"/>
      <c r="AS251" s="253"/>
      <c r="AT251" s="256"/>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row>
    <row r="252" spans="1:281" s="252" customFormat="1" ht="15" customHeight="1" x14ac:dyDescent="0.25">
      <c r="A252" s="253"/>
      <c r="B252" s="253"/>
      <c r="C252" s="253"/>
      <c r="D252" s="253"/>
      <c r="E252" s="253"/>
      <c r="F252" s="253"/>
      <c r="G252" s="253"/>
      <c r="H252" s="253"/>
      <c r="I252" s="253"/>
      <c r="J252" s="253"/>
      <c r="K252" s="253"/>
      <c r="L252" s="253"/>
      <c r="M252" s="253"/>
      <c r="N252" s="253"/>
      <c r="O252" s="253"/>
      <c r="P252" s="253"/>
      <c r="Q252" s="253"/>
      <c r="R252" s="253"/>
      <c r="S252" s="253"/>
      <c r="T252" s="253"/>
      <c r="U252" s="253" t="s">
        <v>422</v>
      </c>
      <c r="V252" s="253"/>
      <c r="W252" s="253"/>
      <c r="X252" s="253"/>
      <c r="Y252" s="253"/>
      <c r="Z252" s="253"/>
      <c r="AA252" s="253"/>
      <c r="AB252" s="253"/>
      <c r="AC252" s="253" t="s">
        <v>323</v>
      </c>
      <c r="AD252" s="253"/>
      <c r="AE252" s="253"/>
      <c r="AF252" s="253"/>
      <c r="AG252" s="253"/>
      <c r="AH252" s="253"/>
      <c r="AI252" s="253"/>
      <c r="AJ252" s="253"/>
      <c r="AK252" s="253"/>
      <c r="AL252" s="253"/>
      <c r="AM252" s="253"/>
      <c r="AN252" s="253"/>
      <c r="AO252" s="253"/>
      <c r="AP252" s="256"/>
      <c r="AQ252" s="253"/>
      <c r="AR252" s="253"/>
      <c r="AS252" s="253"/>
      <c r="AT252" s="256"/>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row>
    <row r="253" spans="1:281" s="252" customFormat="1" ht="15" customHeight="1" x14ac:dyDescent="0.25">
      <c r="A253" s="253"/>
      <c r="B253" s="253"/>
      <c r="C253" s="253"/>
      <c r="D253" s="253"/>
      <c r="E253" s="253"/>
      <c r="F253" s="253"/>
      <c r="G253" s="253"/>
      <c r="H253" s="253"/>
      <c r="I253" s="253"/>
      <c r="J253" s="253"/>
      <c r="K253" s="253"/>
      <c r="L253" s="253"/>
      <c r="M253" s="253"/>
      <c r="N253" s="253"/>
      <c r="O253" s="253"/>
      <c r="P253" s="253"/>
      <c r="Q253" s="253"/>
      <c r="R253" s="253"/>
      <c r="S253" s="253"/>
      <c r="T253" s="253"/>
      <c r="U253" s="253" t="s">
        <v>423</v>
      </c>
      <c r="V253" s="253"/>
      <c r="W253" s="253"/>
      <c r="X253" s="253"/>
      <c r="Y253" s="253"/>
      <c r="Z253" s="253"/>
      <c r="AA253" s="253"/>
      <c r="AB253" s="253"/>
      <c r="AC253" s="253" t="s">
        <v>373</v>
      </c>
      <c r="AD253" s="253"/>
      <c r="AE253" s="253"/>
      <c r="AF253" s="253"/>
      <c r="AG253" s="253"/>
      <c r="AH253" s="253"/>
      <c r="AI253" s="253"/>
      <c r="AJ253" s="253"/>
      <c r="AK253" s="253"/>
      <c r="AL253" s="253"/>
      <c r="AM253" s="253"/>
      <c r="AN253" s="253"/>
      <c r="AO253" s="253"/>
      <c r="AP253" s="256"/>
      <c r="AQ253" s="253"/>
      <c r="AR253" s="253"/>
      <c r="AS253" s="253"/>
      <c r="AT253" s="256"/>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row>
    <row r="254" spans="1:281" s="252" customFormat="1" ht="15" customHeight="1" x14ac:dyDescent="0.25">
      <c r="A254" s="253"/>
      <c r="B254" s="253"/>
      <c r="C254" s="253"/>
      <c r="D254" s="253"/>
      <c r="E254" s="253"/>
      <c r="F254" s="253"/>
      <c r="G254" s="253"/>
      <c r="H254" s="253"/>
      <c r="I254" s="253"/>
      <c r="J254" s="253"/>
      <c r="K254" s="253"/>
      <c r="L254" s="253"/>
      <c r="M254" s="253"/>
      <c r="N254" s="253"/>
      <c r="O254" s="253"/>
      <c r="P254" s="253"/>
      <c r="Q254" s="253"/>
      <c r="R254" s="253"/>
      <c r="S254" s="253"/>
      <c r="T254" s="253"/>
      <c r="U254" s="253" t="s">
        <v>424</v>
      </c>
      <c r="V254" s="253"/>
      <c r="W254" s="253"/>
      <c r="X254" s="253"/>
      <c r="Y254" s="253"/>
      <c r="Z254" s="253"/>
      <c r="AA254" s="253"/>
      <c r="AB254" s="253"/>
      <c r="AC254" s="253" t="s">
        <v>393</v>
      </c>
      <c r="AD254" s="253"/>
      <c r="AE254" s="253"/>
      <c r="AF254" s="253"/>
      <c r="AG254" s="253"/>
      <c r="AH254" s="253"/>
      <c r="AI254" s="253"/>
      <c r="AJ254" s="253"/>
      <c r="AK254" s="253"/>
      <c r="AL254" s="253"/>
      <c r="AM254" s="253"/>
      <c r="AN254" s="253"/>
      <c r="AO254" s="253"/>
      <c r="AP254" s="256"/>
      <c r="AQ254" s="253"/>
      <c r="AR254" s="253"/>
      <c r="AS254" s="253"/>
      <c r="AT254" s="256"/>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row>
    <row r="255" spans="1:281" s="252" customFormat="1" ht="15" customHeight="1" x14ac:dyDescent="0.25">
      <c r="A255" s="253"/>
      <c r="B255" s="253"/>
      <c r="C255" s="253"/>
      <c r="D255" s="253"/>
      <c r="E255" s="253"/>
      <c r="F255" s="253"/>
      <c r="G255" s="253"/>
      <c r="H255" s="253"/>
      <c r="I255" s="253"/>
      <c r="J255" s="253"/>
      <c r="K255" s="253"/>
      <c r="L255" s="253"/>
      <c r="M255" s="253"/>
      <c r="N255" s="253"/>
      <c r="O255" s="253"/>
      <c r="P255" s="253"/>
      <c r="Q255" s="253"/>
      <c r="R255" s="253"/>
      <c r="S255" s="253"/>
      <c r="T255" s="253"/>
      <c r="U255" s="253" t="s">
        <v>425</v>
      </c>
      <c r="V255" s="253"/>
      <c r="W255" s="253"/>
      <c r="X255" s="253"/>
      <c r="Y255" s="253"/>
      <c r="Z255" s="253"/>
      <c r="AA255" s="253"/>
      <c r="AB255" s="253"/>
      <c r="AC255" s="253" t="s">
        <v>373</v>
      </c>
      <c r="AD255" s="253"/>
      <c r="AE255" s="253"/>
      <c r="AF255" s="253"/>
      <c r="AG255" s="253"/>
      <c r="AH255" s="253"/>
      <c r="AI255" s="253"/>
      <c r="AJ255" s="253"/>
      <c r="AK255" s="253"/>
      <c r="AL255" s="253"/>
      <c r="AM255" s="253"/>
      <c r="AN255" s="253"/>
      <c r="AO255" s="253"/>
      <c r="AP255" s="256"/>
      <c r="AQ255" s="253"/>
      <c r="AR255" s="253"/>
      <c r="AS255" s="253"/>
      <c r="AT255" s="256"/>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row>
    <row r="256" spans="1:281" s="252" customFormat="1" ht="15" customHeight="1" x14ac:dyDescent="0.25">
      <c r="A256" s="253"/>
      <c r="B256" s="253"/>
      <c r="C256" s="253"/>
      <c r="D256" s="253"/>
      <c r="E256" s="253"/>
      <c r="F256" s="253"/>
      <c r="G256" s="253"/>
      <c r="H256" s="253"/>
      <c r="I256" s="253"/>
      <c r="J256" s="253"/>
      <c r="K256" s="253"/>
      <c r="L256" s="253"/>
      <c r="M256" s="253"/>
      <c r="N256" s="253"/>
      <c r="O256" s="253"/>
      <c r="P256" s="253"/>
      <c r="Q256" s="253"/>
      <c r="R256" s="253"/>
      <c r="S256" s="253"/>
      <c r="T256" s="253"/>
      <c r="U256" s="253" t="s">
        <v>426</v>
      </c>
      <c r="V256" s="253"/>
      <c r="W256" s="253"/>
      <c r="X256" s="253"/>
      <c r="Y256" s="253"/>
      <c r="Z256" s="253"/>
      <c r="AA256" s="253"/>
      <c r="AB256" s="253"/>
      <c r="AC256" s="253" t="s">
        <v>332</v>
      </c>
      <c r="AD256" s="253"/>
      <c r="AE256" s="253"/>
      <c r="AF256" s="253"/>
      <c r="AG256" s="253"/>
      <c r="AH256" s="253"/>
      <c r="AI256" s="253"/>
      <c r="AJ256" s="253"/>
      <c r="AK256" s="253"/>
      <c r="AL256" s="253"/>
      <c r="AM256" s="253"/>
      <c r="AN256" s="253"/>
      <c r="AO256" s="253"/>
      <c r="AP256" s="256"/>
      <c r="AQ256" s="253"/>
      <c r="AR256" s="253"/>
      <c r="AS256" s="253"/>
      <c r="AT256" s="256"/>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row>
    <row r="257" spans="1:281" s="252" customFormat="1" ht="15" customHeight="1" x14ac:dyDescent="0.25">
      <c r="A257" s="253"/>
      <c r="B257" s="253"/>
      <c r="C257" s="253"/>
      <c r="D257" s="253"/>
      <c r="E257" s="253"/>
      <c r="F257" s="253"/>
      <c r="G257" s="253"/>
      <c r="H257" s="253"/>
      <c r="I257" s="253"/>
      <c r="J257" s="253"/>
      <c r="K257" s="253"/>
      <c r="L257" s="253"/>
      <c r="M257" s="253"/>
      <c r="N257" s="253"/>
      <c r="O257" s="253"/>
      <c r="P257" s="253"/>
      <c r="Q257" s="253"/>
      <c r="R257" s="253"/>
      <c r="S257" s="253"/>
      <c r="T257" s="253"/>
      <c r="U257" s="253" t="s">
        <v>427</v>
      </c>
      <c r="V257" s="253"/>
      <c r="W257" s="253"/>
      <c r="X257" s="253"/>
      <c r="Y257" s="253"/>
      <c r="Z257" s="253"/>
      <c r="AA257" s="253"/>
      <c r="AB257" s="253"/>
      <c r="AC257" s="253" t="s">
        <v>357</v>
      </c>
      <c r="AD257" s="253"/>
      <c r="AE257" s="253"/>
      <c r="AF257" s="253"/>
      <c r="AG257" s="253"/>
      <c r="AH257" s="253"/>
      <c r="AI257" s="253"/>
      <c r="AJ257" s="253"/>
      <c r="AK257" s="253"/>
      <c r="AL257" s="253"/>
      <c r="AM257" s="253"/>
      <c r="AN257" s="253"/>
      <c r="AO257" s="253"/>
      <c r="AP257" s="256"/>
      <c r="AQ257" s="253"/>
      <c r="AR257" s="253"/>
      <c r="AS257" s="253"/>
      <c r="AT257" s="256"/>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row>
    <row r="258" spans="1:281" s="252" customFormat="1" ht="15" customHeight="1" x14ac:dyDescent="0.25">
      <c r="A258" s="253"/>
      <c r="B258" s="253"/>
      <c r="C258" s="253"/>
      <c r="D258" s="253"/>
      <c r="E258" s="253"/>
      <c r="F258" s="253"/>
      <c r="G258" s="253"/>
      <c r="H258" s="253"/>
      <c r="I258" s="253"/>
      <c r="J258" s="253"/>
      <c r="K258" s="253"/>
      <c r="L258" s="253"/>
      <c r="M258" s="253"/>
      <c r="N258" s="253"/>
      <c r="O258" s="253"/>
      <c r="P258" s="253"/>
      <c r="Q258" s="253"/>
      <c r="R258" s="253"/>
      <c r="S258" s="253"/>
      <c r="T258" s="253"/>
      <c r="U258" s="253" t="s">
        <v>428</v>
      </c>
      <c r="V258" s="253"/>
      <c r="W258" s="253"/>
      <c r="X258" s="253"/>
      <c r="Y258" s="253"/>
      <c r="Z258" s="253"/>
      <c r="AA258" s="253"/>
      <c r="AB258" s="253"/>
      <c r="AC258" s="253" t="s">
        <v>332</v>
      </c>
      <c r="AD258" s="253"/>
      <c r="AE258" s="253"/>
      <c r="AF258" s="253"/>
      <c r="AG258" s="253"/>
      <c r="AH258" s="253"/>
      <c r="AI258" s="253"/>
      <c r="AJ258" s="253"/>
      <c r="AK258" s="253"/>
      <c r="AL258" s="253"/>
      <c r="AM258" s="253"/>
      <c r="AN258" s="253"/>
      <c r="AO258" s="253"/>
      <c r="AP258" s="256"/>
      <c r="AQ258" s="253"/>
      <c r="AR258" s="253"/>
      <c r="AS258" s="253"/>
      <c r="AT258" s="256"/>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row>
    <row r="259" spans="1:281" s="252" customFormat="1" ht="15" customHeight="1" x14ac:dyDescent="0.25">
      <c r="A259" s="253"/>
      <c r="B259" s="253"/>
      <c r="C259" s="253"/>
      <c r="D259" s="253"/>
      <c r="E259" s="253"/>
      <c r="F259" s="253"/>
      <c r="G259" s="253"/>
      <c r="H259" s="253"/>
      <c r="I259" s="253"/>
      <c r="J259" s="253"/>
      <c r="K259" s="253"/>
      <c r="L259" s="253"/>
      <c r="M259" s="253"/>
      <c r="N259" s="253"/>
      <c r="O259" s="253"/>
      <c r="P259" s="253"/>
      <c r="Q259" s="253"/>
      <c r="R259" s="253"/>
      <c r="S259" s="253"/>
      <c r="T259" s="253"/>
      <c r="U259" s="253" t="s">
        <v>429</v>
      </c>
      <c r="V259" s="253"/>
      <c r="W259" s="253"/>
      <c r="X259" s="253"/>
      <c r="Y259" s="253"/>
      <c r="Z259" s="253"/>
      <c r="AA259" s="253"/>
      <c r="AB259" s="253"/>
      <c r="AC259" s="253" t="s">
        <v>329</v>
      </c>
      <c r="AD259" s="253"/>
      <c r="AE259" s="253"/>
      <c r="AF259" s="253"/>
      <c r="AG259" s="253"/>
      <c r="AH259" s="253"/>
      <c r="AI259" s="253"/>
      <c r="AJ259" s="253"/>
      <c r="AK259" s="253"/>
      <c r="AL259" s="253"/>
      <c r="AM259" s="253"/>
      <c r="AN259" s="253"/>
      <c r="AO259" s="253"/>
      <c r="AP259" s="256"/>
      <c r="AQ259" s="253"/>
      <c r="AR259" s="253"/>
      <c r="AS259" s="253"/>
      <c r="AT259" s="256"/>
      <c r="AU259" s="253"/>
      <c r="AV259" s="253"/>
      <c r="AW259" s="253"/>
      <c r="AX259" s="253"/>
      <c r="AY259" s="253"/>
      <c r="AZ259" s="253"/>
      <c r="BA259" s="253"/>
      <c r="BB259" s="253"/>
      <c r="BC259" s="253"/>
      <c r="BD259" s="253"/>
      <c r="BE259" s="253"/>
      <c r="BF259" s="253"/>
      <c r="BG259" s="253"/>
      <c r="BH259" s="253"/>
      <c r="BI259" s="253"/>
      <c r="BJ259" s="253"/>
      <c r="BK259" s="253"/>
      <c r="BL259" s="253"/>
      <c r="BM259" s="253"/>
      <c r="BN259" s="253"/>
      <c r="BO259" s="253"/>
      <c r="BP259" s="253"/>
      <c r="BQ259" s="253"/>
      <c r="BR259" s="253"/>
      <c r="BS259" s="253"/>
      <c r="BT259" s="253"/>
      <c r="BU259" s="253"/>
      <c r="BV259" s="253"/>
      <c r="BW259" s="253"/>
      <c r="BX259" s="253"/>
      <c r="BY259" s="253"/>
      <c r="BZ259" s="253"/>
      <c r="CA259" s="253"/>
      <c r="CB259" s="253"/>
      <c r="CC259" s="253"/>
      <c r="CD259" s="253"/>
      <c r="CE259" s="253"/>
      <c r="CF259" s="253"/>
      <c r="CG259" s="253"/>
      <c r="CH259" s="253"/>
      <c r="CI259" s="253"/>
      <c r="CJ259" s="253"/>
      <c r="CK259" s="253"/>
      <c r="CL259" s="253"/>
      <c r="CM259" s="253"/>
      <c r="CN259" s="253"/>
      <c r="CO259" s="253"/>
      <c r="CP259" s="253"/>
      <c r="CQ259" s="253"/>
      <c r="CR259" s="253"/>
      <c r="CS259" s="253"/>
      <c r="CT259" s="253"/>
      <c r="CU259" s="253"/>
      <c r="CV259" s="253"/>
      <c r="CW259" s="253"/>
      <c r="CX259" s="253"/>
      <c r="CY259" s="253"/>
      <c r="CZ259" s="253"/>
      <c r="DA259" s="253"/>
      <c r="DB259" s="253"/>
      <c r="DC259" s="253"/>
      <c r="DD259" s="253"/>
      <c r="DE259" s="253"/>
      <c r="DF259" s="253"/>
      <c r="DG259" s="253"/>
      <c r="DH259" s="253"/>
      <c r="DI259" s="253"/>
      <c r="DJ259" s="253"/>
      <c r="DK259" s="253"/>
      <c r="DL259" s="253"/>
      <c r="DM259" s="253"/>
      <c r="DN259" s="253"/>
      <c r="DO259" s="253"/>
      <c r="DP259" s="253"/>
      <c r="DQ259" s="253"/>
      <c r="DR259" s="253"/>
      <c r="DS259" s="253"/>
      <c r="DT259" s="253"/>
      <c r="DU259" s="253"/>
      <c r="DV259" s="253"/>
      <c r="DW259" s="253"/>
      <c r="DX259" s="253"/>
      <c r="DY259" s="253"/>
      <c r="DZ259" s="253"/>
      <c r="EA259" s="253"/>
      <c r="EB259" s="253"/>
      <c r="EC259" s="253"/>
      <c r="ED259" s="253"/>
      <c r="EE259" s="253"/>
      <c r="EF259" s="253"/>
      <c r="EG259" s="253"/>
      <c r="EH259" s="253"/>
      <c r="EI259" s="253"/>
      <c r="EJ259" s="253"/>
      <c r="EK259" s="253"/>
      <c r="EL259" s="253"/>
      <c r="EM259" s="253"/>
      <c r="EN259" s="253"/>
      <c r="EO259" s="253"/>
      <c r="EP259" s="253"/>
      <c r="EQ259" s="253"/>
      <c r="ER259" s="253"/>
      <c r="ES259" s="253"/>
      <c r="ET259" s="253"/>
      <c r="EU259" s="253"/>
      <c r="EV259" s="253"/>
      <c r="EW259" s="253"/>
      <c r="EX259" s="253"/>
      <c r="EY259" s="253"/>
      <c r="EZ259" s="253"/>
      <c r="FA259" s="253"/>
      <c r="FB259" s="253"/>
      <c r="FC259" s="253"/>
      <c r="FD259" s="253"/>
      <c r="FE259" s="253"/>
      <c r="FF259" s="253"/>
      <c r="FG259" s="253"/>
      <c r="FH259" s="253"/>
      <c r="FI259" s="253"/>
      <c r="FJ259" s="253"/>
      <c r="FK259" s="253"/>
      <c r="FL259" s="253"/>
      <c r="FM259" s="253"/>
      <c r="FN259" s="253"/>
      <c r="FO259" s="253"/>
      <c r="FP259" s="253"/>
      <c r="FQ259" s="253"/>
      <c r="FR259" s="253"/>
      <c r="FS259" s="253"/>
      <c r="FT259" s="253"/>
      <c r="FU259" s="253"/>
      <c r="FV259" s="253"/>
      <c r="FW259" s="253"/>
      <c r="FX259" s="253"/>
      <c r="FY259" s="253"/>
      <c r="FZ259" s="253"/>
      <c r="GA259" s="253"/>
      <c r="GB259" s="253"/>
      <c r="GC259" s="253"/>
      <c r="GD259" s="253"/>
      <c r="GE259" s="253"/>
      <c r="GF259" s="253"/>
      <c r="GG259" s="253"/>
      <c r="GH259" s="253"/>
      <c r="GI259" s="253"/>
      <c r="GJ259" s="253"/>
      <c r="GK259" s="253"/>
      <c r="GL259" s="253"/>
      <c r="GM259" s="253"/>
      <c r="GN259" s="253"/>
      <c r="GO259" s="253"/>
      <c r="GP259" s="253"/>
      <c r="GQ259" s="253"/>
      <c r="GR259" s="253"/>
      <c r="GS259" s="253"/>
      <c r="GT259" s="253"/>
      <c r="GU259" s="253"/>
      <c r="GV259" s="253"/>
      <c r="GW259" s="253"/>
      <c r="GX259" s="253"/>
      <c r="GY259" s="253"/>
      <c r="GZ259" s="253"/>
      <c r="HA259" s="253"/>
      <c r="HB259" s="253"/>
      <c r="HC259" s="253"/>
      <c r="HD259" s="253"/>
      <c r="HE259" s="253"/>
      <c r="HF259" s="253"/>
      <c r="HG259" s="253"/>
      <c r="HH259" s="253"/>
      <c r="HI259" s="253"/>
      <c r="HJ259" s="253"/>
      <c r="HK259" s="253"/>
      <c r="HL259" s="253"/>
      <c r="HM259" s="253"/>
      <c r="HN259" s="253"/>
      <c r="HO259" s="253"/>
      <c r="HP259" s="253"/>
      <c r="HQ259" s="253"/>
      <c r="HR259" s="253"/>
      <c r="HS259" s="253"/>
      <c r="HT259" s="253"/>
      <c r="HU259" s="253"/>
      <c r="HV259" s="253"/>
      <c r="HW259" s="253"/>
      <c r="HX259" s="253"/>
      <c r="HY259" s="253"/>
      <c r="HZ259" s="253"/>
      <c r="IA259" s="253"/>
      <c r="IB259" s="253"/>
      <c r="IC259" s="253"/>
      <c r="ID259" s="253"/>
      <c r="IE259" s="253"/>
      <c r="IF259" s="253"/>
      <c r="IG259" s="253"/>
      <c r="IH259" s="253"/>
      <c r="II259" s="253"/>
      <c r="IJ259" s="253"/>
      <c r="IK259" s="253"/>
      <c r="IL259" s="253"/>
      <c r="IM259" s="253"/>
      <c r="IN259" s="253"/>
      <c r="IO259" s="253"/>
      <c r="IP259" s="253"/>
      <c r="IQ259" s="253"/>
      <c r="IR259" s="253"/>
      <c r="IS259" s="253"/>
      <c r="IT259" s="253"/>
      <c r="IU259" s="253"/>
      <c r="IV259" s="253"/>
      <c r="IW259" s="253"/>
      <c r="IX259" s="253"/>
      <c r="IY259" s="253"/>
      <c r="IZ259" s="253"/>
      <c r="JA259" s="253"/>
      <c r="JB259" s="253"/>
      <c r="JC259" s="253"/>
      <c r="JD259" s="253"/>
      <c r="JE259" s="253"/>
      <c r="JF259" s="253"/>
      <c r="JG259" s="253"/>
      <c r="JH259" s="253"/>
      <c r="JI259" s="253"/>
      <c r="JJ259" s="253"/>
      <c r="JK259" s="253"/>
      <c r="JL259" s="253"/>
      <c r="JM259" s="253"/>
      <c r="JN259" s="253"/>
      <c r="JO259" s="253"/>
      <c r="JP259" s="253"/>
      <c r="JQ259" s="253"/>
      <c r="JR259" s="253"/>
      <c r="JS259" s="253"/>
      <c r="JT259" s="253"/>
      <c r="JU259" s="253"/>
    </row>
    <row r="260" spans="1:281" s="252" customFormat="1" ht="15" customHeight="1" x14ac:dyDescent="0.25">
      <c r="A260" s="253"/>
      <c r="B260" s="253"/>
      <c r="C260" s="253"/>
      <c r="D260" s="253"/>
      <c r="E260" s="253"/>
      <c r="F260" s="253"/>
      <c r="G260" s="253"/>
      <c r="H260" s="253"/>
      <c r="I260" s="253"/>
      <c r="J260" s="253"/>
      <c r="K260" s="253"/>
      <c r="L260" s="253"/>
      <c r="M260" s="253"/>
      <c r="N260" s="253"/>
      <c r="O260" s="253"/>
      <c r="P260" s="253"/>
      <c r="Q260" s="253"/>
      <c r="R260" s="253"/>
      <c r="S260" s="253"/>
      <c r="T260" s="253"/>
      <c r="U260" s="253" t="s">
        <v>430</v>
      </c>
      <c r="V260" s="253"/>
      <c r="W260" s="253"/>
      <c r="X260" s="253"/>
      <c r="Y260" s="253"/>
      <c r="Z260" s="253"/>
      <c r="AA260" s="253"/>
      <c r="AB260" s="253"/>
      <c r="AC260" s="253" t="s">
        <v>316</v>
      </c>
      <c r="AD260" s="253"/>
      <c r="AE260" s="253"/>
      <c r="AF260" s="253"/>
      <c r="AG260" s="253"/>
      <c r="AH260" s="253"/>
      <c r="AI260" s="253"/>
      <c r="AJ260" s="253"/>
      <c r="AK260" s="253"/>
      <c r="AL260" s="253"/>
      <c r="AM260" s="253"/>
      <c r="AN260" s="253"/>
      <c r="AO260" s="253"/>
      <c r="AP260" s="256"/>
      <c r="AQ260" s="253"/>
      <c r="AR260" s="253"/>
      <c r="AS260" s="253"/>
      <c r="AT260" s="256"/>
      <c r="AU260" s="253"/>
      <c r="AV260" s="253"/>
      <c r="AW260" s="253"/>
      <c r="AX260" s="253"/>
      <c r="AY260" s="253"/>
      <c r="AZ260" s="253"/>
      <c r="BA260" s="253"/>
      <c r="BB260" s="253"/>
      <c r="BC260" s="253"/>
      <c r="BD260" s="253"/>
      <c r="BE260" s="253"/>
      <c r="BF260" s="253"/>
      <c r="BG260" s="253"/>
      <c r="BH260" s="253"/>
      <c r="BI260" s="253"/>
      <c r="BJ260" s="253"/>
      <c r="BK260" s="253"/>
      <c r="BL260" s="253"/>
      <c r="BM260" s="253"/>
      <c r="BN260" s="253"/>
      <c r="BO260" s="253"/>
      <c r="BP260" s="253"/>
      <c r="BQ260" s="253"/>
      <c r="BR260" s="253"/>
      <c r="BS260" s="253"/>
      <c r="BT260" s="253"/>
      <c r="BU260" s="253"/>
      <c r="BV260" s="253"/>
      <c r="BW260" s="253"/>
      <c r="BX260" s="253"/>
      <c r="BY260" s="253"/>
      <c r="BZ260" s="253"/>
      <c r="CA260" s="253"/>
      <c r="CB260" s="253"/>
      <c r="CC260" s="253"/>
      <c r="CD260" s="253"/>
      <c r="CE260" s="253"/>
      <c r="CF260" s="253"/>
      <c r="CG260" s="253"/>
      <c r="CH260" s="253"/>
      <c r="CI260" s="253"/>
      <c r="CJ260" s="253"/>
      <c r="CK260" s="253"/>
      <c r="CL260" s="253"/>
      <c r="CM260" s="253"/>
      <c r="CN260" s="253"/>
      <c r="CO260" s="253"/>
      <c r="CP260" s="253"/>
      <c r="CQ260" s="253"/>
      <c r="CR260" s="253"/>
      <c r="CS260" s="253"/>
      <c r="CT260" s="253"/>
      <c r="CU260" s="253"/>
      <c r="CV260" s="253"/>
      <c r="CW260" s="253"/>
      <c r="CX260" s="253"/>
      <c r="CY260" s="253"/>
      <c r="CZ260" s="253"/>
      <c r="DA260" s="253"/>
      <c r="DB260" s="253"/>
      <c r="DC260" s="253"/>
      <c r="DD260" s="253"/>
      <c r="DE260" s="253"/>
      <c r="DF260" s="253"/>
      <c r="DG260" s="253"/>
      <c r="DH260" s="253"/>
      <c r="DI260" s="253"/>
      <c r="DJ260" s="253"/>
      <c r="DK260" s="253"/>
      <c r="DL260" s="253"/>
      <c r="DM260" s="253"/>
      <c r="DN260" s="253"/>
      <c r="DO260" s="253"/>
      <c r="DP260" s="253"/>
      <c r="DQ260" s="253"/>
      <c r="DR260" s="253"/>
      <c r="DS260" s="253"/>
      <c r="DT260" s="253"/>
      <c r="DU260" s="253"/>
      <c r="DV260" s="253"/>
      <c r="DW260" s="253"/>
      <c r="DX260" s="253"/>
      <c r="DY260" s="253"/>
      <c r="DZ260" s="253"/>
      <c r="EA260" s="253"/>
      <c r="EB260" s="253"/>
      <c r="EC260" s="253"/>
      <c r="ED260" s="253"/>
      <c r="EE260" s="253"/>
      <c r="EF260" s="253"/>
      <c r="EG260" s="253"/>
      <c r="EH260" s="253"/>
      <c r="EI260" s="253"/>
      <c r="EJ260" s="253"/>
      <c r="EK260" s="253"/>
      <c r="EL260" s="253"/>
      <c r="EM260" s="253"/>
      <c r="EN260" s="253"/>
      <c r="EO260" s="253"/>
      <c r="EP260" s="253"/>
      <c r="EQ260" s="253"/>
      <c r="ER260" s="253"/>
      <c r="ES260" s="253"/>
      <c r="ET260" s="253"/>
      <c r="EU260" s="253"/>
      <c r="EV260" s="253"/>
      <c r="EW260" s="253"/>
      <c r="EX260" s="253"/>
      <c r="EY260" s="253"/>
      <c r="EZ260" s="253"/>
      <c r="FA260" s="253"/>
      <c r="FB260" s="253"/>
      <c r="FC260" s="253"/>
      <c r="FD260" s="253"/>
      <c r="FE260" s="253"/>
      <c r="FF260" s="253"/>
      <c r="FG260" s="253"/>
      <c r="FH260" s="253"/>
      <c r="FI260" s="253"/>
      <c r="FJ260" s="253"/>
      <c r="FK260" s="253"/>
      <c r="FL260" s="253"/>
      <c r="FM260" s="253"/>
      <c r="FN260" s="253"/>
      <c r="FO260" s="253"/>
      <c r="FP260" s="253"/>
      <c r="FQ260" s="253"/>
      <c r="FR260" s="253"/>
      <c r="FS260" s="253"/>
      <c r="FT260" s="253"/>
      <c r="FU260" s="253"/>
      <c r="FV260" s="253"/>
      <c r="FW260" s="253"/>
      <c r="FX260" s="253"/>
      <c r="FY260" s="253"/>
      <c r="FZ260" s="253"/>
      <c r="GA260" s="253"/>
      <c r="GB260" s="253"/>
      <c r="GC260" s="253"/>
      <c r="GD260" s="253"/>
      <c r="GE260" s="253"/>
      <c r="GF260" s="253"/>
      <c r="GG260" s="253"/>
      <c r="GH260" s="253"/>
      <c r="GI260" s="253"/>
      <c r="GJ260" s="253"/>
      <c r="GK260" s="253"/>
      <c r="GL260" s="253"/>
      <c r="GM260" s="253"/>
      <c r="GN260" s="253"/>
      <c r="GO260" s="253"/>
      <c r="GP260" s="253"/>
      <c r="GQ260" s="253"/>
      <c r="GR260" s="253"/>
      <c r="GS260" s="253"/>
      <c r="GT260" s="253"/>
      <c r="GU260" s="253"/>
      <c r="GV260" s="253"/>
      <c r="GW260" s="253"/>
      <c r="GX260" s="253"/>
      <c r="GY260" s="253"/>
      <c r="GZ260" s="253"/>
      <c r="HA260" s="253"/>
      <c r="HB260" s="253"/>
      <c r="HC260" s="253"/>
      <c r="HD260" s="253"/>
      <c r="HE260" s="253"/>
      <c r="HF260" s="253"/>
      <c r="HG260" s="253"/>
      <c r="HH260" s="253"/>
      <c r="HI260" s="253"/>
      <c r="HJ260" s="253"/>
      <c r="HK260" s="253"/>
      <c r="HL260" s="253"/>
      <c r="HM260" s="253"/>
      <c r="HN260" s="253"/>
      <c r="HO260" s="253"/>
      <c r="HP260" s="253"/>
      <c r="HQ260" s="253"/>
      <c r="HR260" s="253"/>
      <c r="HS260" s="253"/>
      <c r="HT260" s="253"/>
      <c r="HU260" s="253"/>
      <c r="HV260" s="253"/>
      <c r="HW260" s="253"/>
      <c r="HX260" s="253"/>
      <c r="HY260" s="253"/>
      <c r="HZ260" s="253"/>
      <c r="IA260" s="253"/>
      <c r="IB260" s="253"/>
      <c r="IC260" s="253"/>
      <c r="ID260" s="253"/>
      <c r="IE260" s="253"/>
      <c r="IF260" s="253"/>
      <c r="IG260" s="253"/>
      <c r="IH260" s="253"/>
      <c r="II260" s="253"/>
      <c r="IJ260" s="253"/>
      <c r="IK260" s="253"/>
      <c r="IL260" s="253"/>
      <c r="IM260" s="253"/>
      <c r="IN260" s="253"/>
      <c r="IO260" s="253"/>
      <c r="IP260" s="253"/>
      <c r="IQ260" s="253"/>
      <c r="IR260" s="253"/>
      <c r="IS260" s="253"/>
      <c r="IT260" s="253"/>
      <c r="IU260" s="253"/>
      <c r="IV260" s="253"/>
      <c r="IW260" s="253"/>
      <c r="IX260" s="253"/>
      <c r="IY260" s="253"/>
      <c r="IZ260" s="253"/>
      <c r="JA260" s="253"/>
      <c r="JB260" s="253"/>
      <c r="JC260" s="253"/>
      <c r="JD260" s="253"/>
      <c r="JE260" s="253"/>
      <c r="JF260" s="253"/>
      <c r="JG260" s="253"/>
      <c r="JH260" s="253"/>
      <c r="JI260" s="253"/>
      <c r="JJ260" s="253"/>
      <c r="JK260" s="253"/>
      <c r="JL260" s="253"/>
      <c r="JM260" s="253"/>
      <c r="JN260" s="253"/>
      <c r="JO260" s="253"/>
      <c r="JP260" s="253"/>
      <c r="JQ260" s="253"/>
      <c r="JR260" s="253"/>
      <c r="JS260" s="253"/>
      <c r="JT260" s="253"/>
      <c r="JU260" s="253"/>
    </row>
    <row r="261" spans="1:281" s="252" customFormat="1" ht="15" customHeight="1" x14ac:dyDescent="0.25">
      <c r="A261" s="253"/>
      <c r="B261" s="253"/>
      <c r="C261" s="253"/>
      <c r="D261" s="253"/>
      <c r="E261" s="253"/>
      <c r="F261" s="253"/>
      <c r="G261" s="253"/>
      <c r="H261" s="253"/>
      <c r="I261" s="253"/>
      <c r="J261" s="253"/>
      <c r="K261" s="253"/>
      <c r="L261" s="253"/>
      <c r="M261" s="253"/>
      <c r="N261" s="253"/>
      <c r="O261" s="253"/>
      <c r="P261" s="253"/>
      <c r="Q261" s="253"/>
      <c r="R261" s="253"/>
      <c r="S261" s="253"/>
      <c r="T261" s="253"/>
      <c r="U261" s="253" t="s">
        <v>431</v>
      </c>
      <c r="V261" s="253"/>
      <c r="W261" s="253"/>
      <c r="X261" s="253"/>
      <c r="Y261" s="253"/>
      <c r="Z261" s="253"/>
      <c r="AA261" s="253"/>
      <c r="AB261" s="253"/>
      <c r="AC261" s="253" t="s">
        <v>357</v>
      </c>
      <c r="AD261" s="253"/>
      <c r="AE261" s="253"/>
      <c r="AF261" s="253"/>
      <c r="AG261" s="253"/>
      <c r="AH261" s="253"/>
      <c r="AI261" s="253"/>
      <c r="AJ261" s="253"/>
      <c r="AK261" s="253"/>
      <c r="AL261" s="253"/>
      <c r="AM261" s="253"/>
      <c r="AN261" s="253"/>
      <c r="AO261" s="253"/>
      <c r="AP261" s="256"/>
      <c r="AQ261" s="253"/>
      <c r="AR261" s="253"/>
      <c r="AS261" s="253"/>
      <c r="AT261" s="256"/>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row>
    <row r="262" spans="1:281" s="252" customFormat="1" ht="15" customHeight="1" x14ac:dyDescent="0.25">
      <c r="A262" s="253"/>
      <c r="B262" s="253"/>
      <c r="C262" s="253"/>
      <c r="D262" s="253"/>
      <c r="E262" s="253"/>
      <c r="F262" s="253"/>
      <c r="G262" s="253"/>
      <c r="H262" s="253"/>
      <c r="I262" s="253"/>
      <c r="J262" s="253"/>
      <c r="K262" s="253"/>
      <c r="L262" s="253"/>
      <c r="M262" s="253"/>
      <c r="N262" s="253"/>
      <c r="O262" s="253"/>
      <c r="P262" s="253"/>
      <c r="Q262" s="253"/>
      <c r="R262" s="253"/>
      <c r="S262" s="253"/>
      <c r="T262" s="253"/>
      <c r="U262" s="253" t="s">
        <v>432</v>
      </c>
      <c r="V262" s="253"/>
      <c r="W262" s="253"/>
      <c r="X262" s="253"/>
      <c r="Y262" s="253"/>
      <c r="Z262" s="253"/>
      <c r="AA262" s="253"/>
      <c r="AB262" s="253"/>
      <c r="AC262" s="253" t="s">
        <v>357</v>
      </c>
      <c r="AD262" s="253"/>
      <c r="AE262" s="253"/>
      <c r="AF262" s="253"/>
      <c r="AG262" s="253"/>
      <c r="AH262" s="253"/>
      <c r="AI262" s="253"/>
      <c r="AJ262" s="253"/>
      <c r="AK262" s="253"/>
      <c r="AL262" s="253"/>
      <c r="AM262" s="253"/>
      <c r="AN262" s="253"/>
      <c r="AO262" s="253"/>
      <c r="AP262" s="256"/>
      <c r="AQ262" s="253"/>
      <c r="AR262" s="253"/>
      <c r="AS262" s="253"/>
      <c r="AT262" s="256"/>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row>
    <row r="263" spans="1:281" s="252" customFormat="1" ht="15" customHeight="1" x14ac:dyDescent="0.25">
      <c r="A263" s="253"/>
      <c r="B263" s="253"/>
      <c r="C263" s="253"/>
      <c r="D263" s="253"/>
      <c r="E263" s="253"/>
      <c r="F263" s="253"/>
      <c r="G263" s="253"/>
      <c r="H263" s="253"/>
      <c r="I263" s="253"/>
      <c r="J263" s="253"/>
      <c r="K263" s="253"/>
      <c r="L263" s="253"/>
      <c r="M263" s="253"/>
      <c r="N263" s="253"/>
      <c r="O263" s="253"/>
      <c r="P263" s="253"/>
      <c r="Q263" s="253"/>
      <c r="R263" s="253"/>
      <c r="S263" s="253"/>
      <c r="T263" s="253"/>
      <c r="U263" s="253" t="s">
        <v>433</v>
      </c>
      <c r="V263" s="253"/>
      <c r="W263" s="253"/>
      <c r="X263" s="253"/>
      <c r="Y263" s="253"/>
      <c r="Z263" s="253"/>
      <c r="AA263" s="253"/>
      <c r="AB263" s="253"/>
      <c r="AC263" s="253" t="s">
        <v>320</v>
      </c>
      <c r="AD263" s="253"/>
      <c r="AE263" s="253"/>
      <c r="AF263" s="253"/>
      <c r="AG263" s="253"/>
      <c r="AH263" s="253"/>
      <c r="AI263" s="253"/>
      <c r="AJ263" s="253"/>
      <c r="AK263" s="253"/>
      <c r="AL263" s="253"/>
      <c r="AM263" s="253"/>
      <c r="AN263" s="253"/>
      <c r="AO263" s="253"/>
      <c r="AP263" s="256"/>
      <c r="AQ263" s="253"/>
      <c r="AR263" s="253"/>
      <c r="AS263" s="253"/>
      <c r="AT263" s="256"/>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row>
    <row r="264" spans="1:281" s="252" customFormat="1" ht="15" customHeight="1" x14ac:dyDescent="0.25">
      <c r="A264" s="253"/>
      <c r="B264" s="253"/>
      <c r="C264" s="253"/>
      <c r="D264" s="253"/>
      <c r="E264" s="253"/>
      <c r="F264" s="253"/>
      <c r="G264" s="253"/>
      <c r="H264" s="253"/>
      <c r="I264" s="253"/>
      <c r="J264" s="253"/>
      <c r="K264" s="253"/>
      <c r="L264" s="253"/>
      <c r="M264" s="253"/>
      <c r="N264" s="253"/>
      <c r="O264" s="253"/>
      <c r="P264" s="253"/>
      <c r="Q264" s="253"/>
      <c r="R264" s="253"/>
      <c r="S264" s="253"/>
      <c r="T264" s="253"/>
      <c r="U264" s="253" t="s">
        <v>434</v>
      </c>
      <c r="V264" s="253"/>
      <c r="W264" s="253"/>
      <c r="X264" s="253"/>
      <c r="Y264" s="253"/>
      <c r="Z264" s="253"/>
      <c r="AA264" s="253"/>
      <c r="AB264" s="253"/>
      <c r="AC264" s="253" t="s">
        <v>320</v>
      </c>
      <c r="AD264" s="253"/>
      <c r="AE264" s="253"/>
      <c r="AF264" s="253"/>
      <c r="AG264" s="253"/>
      <c r="AH264" s="253"/>
      <c r="AI264" s="253"/>
      <c r="AJ264" s="253"/>
      <c r="AK264" s="253"/>
      <c r="AL264" s="253"/>
      <c r="AM264" s="253"/>
      <c r="AN264" s="253"/>
      <c r="AO264" s="253"/>
      <c r="AP264" s="256"/>
      <c r="AQ264" s="253"/>
      <c r="AR264" s="253"/>
      <c r="AS264" s="253"/>
      <c r="AT264" s="256"/>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row>
    <row r="265" spans="1:281" s="252" customFormat="1" ht="15" customHeight="1" x14ac:dyDescent="0.25">
      <c r="A265" s="253"/>
      <c r="B265" s="253"/>
      <c r="C265" s="253"/>
      <c r="D265" s="253"/>
      <c r="E265" s="253"/>
      <c r="F265" s="253"/>
      <c r="G265" s="253"/>
      <c r="H265" s="253"/>
      <c r="I265" s="253"/>
      <c r="J265" s="253"/>
      <c r="K265" s="253"/>
      <c r="L265" s="253"/>
      <c r="M265" s="253"/>
      <c r="N265" s="253"/>
      <c r="O265" s="253"/>
      <c r="P265" s="253"/>
      <c r="Q265" s="253"/>
      <c r="R265" s="253"/>
      <c r="S265" s="253"/>
      <c r="T265" s="253"/>
      <c r="U265" s="253" t="s">
        <v>435</v>
      </c>
      <c r="V265" s="253"/>
      <c r="W265" s="253"/>
      <c r="X265" s="253"/>
      <c r="Y265" s="253"/>
      <c r="Z265" s="253"/>
      <c r="AA265" s="253"/>
      <c r="AB265" s="253"/>
      <c r="AC265" s="253" t="s">
        <v>332</v>
      </c>
      <c r="AD265" s="253"/>
      <c r="AE265" s="253"/>
      <c r="AF265" s="253"/>
      <c r="AG265" s="253"/>
      <c r="AH265" s="253"/>
      <c r="AI265" s="253"/>
      <c r="AJ265" s="253"/>
      <c r="AK265" s="253"/>
      <c r="AL265" s="253"/>
      <c r="AM265" s="253"/>
      <c r="AN265" s="253"/>
      <c r="AO265" s="253"/>
      <c r="AP265" s="256"/>
      <c r="AQ265" s="253"/>
      <c r="AR265" s="253"/>
      <c r="AS265" s="253"/>
      <c r="AT265" s="256"/>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row>
    <row r="266" spans="1:281" s="252" customFormat="1" ht="15" customHeight="1" x14ac:dyDescent="0.25">
      <c r="A266" s="253"/>
      <c r="B266" s="253"/>
      <c r="C266" s="253"/>
      <c r="D266" s="253"/>
      <c r="E266" s="253"/>
      <c r="F266" s="253"/>
      <c r="G266" s="253"/>
      <c r="H266" s="253"/>
      <c r="I266" s="253"/>
      <c r="J266" s="253"/>
      <c r="K266" s="253"/>
      <c r="L266" s="253"/>
      <c r="M266" s="253"/>
      <c r="N266" s="253"/>
      <c r="O266" s="253"/>
      <c r="P266" s="253"/>
      <c r="Q266" s="253"/>
      <c r="R266" s="253"/>
      <c r="S266" s="253"/>
      <c r="T266" s="253"/>
      <c r="U266" s="253" t="s">
        <v>436</v>
      </c>
      <c r="V266" s="253"/>
      <c r="W266" s="253"/>
      <c r="X266" s="253"/>
      <c r="Y266" s="253"/>
      <c r="Z266" s="253"/>
      <c r="AA266" s="253"/>
      <c r="AB266" s="253"/>
      <c r="AC266" s="253" t="s">
        <v>318</v>
      </c>
      <c r="AD266" s="253"/>
      <c r="AE266" s="253"/>
      <c r="AF266" s="253"/>
      <c r="AG266" s="253"/>
      <c r="AH266" s="253"/>
      <c r="AI266" s="253"/>
      <c r="AJ266" s="253"/>
      <c r="AK266" s="253"/>
      <c r="AL266" s="253"/>
      <c r="AM266" s="253"/>
      <c r="AN266" s="253"/>
      <c r="AO266" s="253"/>
      <c r="AP266" s="256"/>
      <c r="AQ266" s="253"/>
      <c r="AR266" s="253"/>
      <c r="AS266" s="253"/>
      <c r="AT266" s="256"/>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row>
    <row r="267" spans="1:281" s="252" customFormat="1" ht="15" customHeight="1" x14ac:dyDescent="0.25">
      <c r="A267" s="253"/>
      <c r="B267" s="253"/>
      <c r="C267" s="253"/>
      <c r="D267" s="253"/>
      <c r="E267" s="253"/>
      <c r="F267" s="253"/>
      <c r="G267" s="253"/>
      <c r="H267" s="253"/>
      <c r="I267" s="253"/>
      <c r="J267" s="253"/>
      <c r="K267" s="253"/>
      <c r="L267" s="253"/>
      <c r="M267" s="253"/>
      <c r="N267" s="253"/>
      <c r="O267" s="253"/>
      <c r="P267" s="253"/>
      <c r="Q267" s="253"/>
      <c r="R267" s="253"/>
      <c r="S267" s="253"/>
      <c r="T267" s="253"/>
      <c r="U267" s="253" t="s">
        <v>437</v>
      </c>
      <c r="V267" s="253"/>
      <c r="W267" s="253"/>
      <c r="X267" s="253"/>
      <c r="Y267" s="253"/>
      <c r="Z267" s="253"/>
      <c r="AA267" s="253"/>
      <c r="AB267" s="253"/>
      <c r="AC267" s="253" t="s">
        <v>332</v>
      </c>
      <c r="AD267" s="253"/>
      <c r="AE267" s="253"/>
      <c r="AF267" s="253"/>
      <c r="AG267" s="253"/>
      <c r="AH267" s="253"/>
      <c r="AI267" s="253"/>
      <c r="AJ267" s="253"/>
      <c r="AK267" s="253"/>
      <c r="AL267" s="253"/>
      <c r="AM267" s="253"/>
      <c r="AN267" s="253"/>
      <c r="AO267" s="253"/>
      <c r="AP267" s="256"/>
      <c r="AQ267" s="253"/>
      <c r="AR267" s="253"/>
      <c r="AS267" s="253"/>
      <c r="AT267" s="256"/>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row>
    <row r="268" spans="1:281" s="252" customFormat="1" ht="15" customHeight="1" x14ac:dyDescent="0.25">
      <c r="A268" s="253"/>
      <c r="B268" s="253"/>
      <c r="C268" s="253"/>
      <c r="D268" s="253"/>
      <c r="E268" s="253"/>
      <c r="F268" s="253"/>
      <c r="G268" s="253"/>
      <c r="H268" s="253"/>
      <c r="I268" s="253"/>
      <c r="J268" s="253"/>
      <c r="K268" s="253"/>
      <c r="L268" s="253"/>
      <c r="M268" s="253"/>
      <c r="N268" s="253"/>
      <c r="O268" s="253"/>
      <c r="P268" s="253"/>
      <c r="Q268" s="253"/>
      <c r="R268" s="253"/>
      <c r="S268" s="253"/>
      <c r="T268" s="253"/>
      <c r="U268" s="253" t="s">
        <v>438</v>
      </c>
      <c r="V268" s="253"/>
      <c r="W268" s="253"/>
      <c r="X268" s="253"/>
      <c r="Y268" s="253"/>
      <c r="Z268" s="253"/>
      <c r="AA268" s="253"/>
      <c r="AB268" s="253"/>
      <c r="AC268" s="253" t="s">
        <v>332</v>
      </c>
      <c r="AD268" s="253"/>
      <c r="AE268" s="253"/>
      <c r="AF268" s="253"/>
      <c r="AG268" s="253"/>
      <c r="AH268" s="253"/>
      <c r="AI268" s="253"/>
      <c r="AJ268" s="253"/>
      <c r="AK268" s="253"/>
      <c r="AL268" s="253"/>
      <c r="AM268" s="253"/>
      <c r="AN268" s="253"/>
      <c r="AO268" s="253"/>
      <c r="AP268" s="256"/>
      <c r="AQ268" s="253"/>
      <c r="AR268" s="253"/>
      <c r="AS268" s="253"/>
      <c r="AT268" s="256"/>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row>
    <row r="269" spans="1:281" s="252" customFormat="1" ht="15" customHeight="1" x14ac:dyDescent="0.25">
      <c r="A269" s="253"/>
      <c r="B269" s="253"/>
      <c r="C269" s="253"/>
      <c r="D269" s="253"/>
      <c r="E269" s="253"/>
      <c r="F269" s="253"/>
      <c r="G269" s="253"/>
      <c r="H269" s="253"/>
      <c r="I269" s="253"/>
      <c r="J269" s="253"/>
      <c r="K269" s="253"/>
      <c r="L269" s="253"/>
      <c r="M269" s="253"/>
      <c r="N269" s="253"/>
      <c r="O269" s="253"/>
      <c r="P269" s="253"/>
      <c r="Q269" s="253"/>
      <c r="R269" s="253"/>
      <c r="S269" s="253"/>
      <c r="T269" s="253"/>
      <c r="U269" s="253" t="s">
        <v>439</v>
      </c>
      <c r="V269" s="253"/>
      <c r="W269" s="253"/>
      <c r="X269" s="253"/>
      <c r="Y269" s="253"/>
      <c r="Z269" s="253"/>
      <c r="AA269" s="253"/>
      <c r="AB269" s="253"/>
      <c r="AC269" s="253" t="s">
        <v>332</v>
      </c>
      <c r="AD269" s="253"/>
      <c r="AE269" s="253"/>
      <c r="AF269" s="253"/>
      <c r="AG269" s="253"/>
      <c r="AH269" s="253"/>
      <c r="AI269" s="253"/>
      <c r="AJ269" s="253"/>
      <c r="AK269" s="253"/>
      <c r="AL269" s="253"/>
      <c r="AM269" s="253"/>
      <c r="AN269" s="253"/>
      <c r="AO269" s="253"/>
      <c r="AP269" s="256"/>
      <c r="AQ269" s="253"/>
      <c r="AR269" s="253"/>
      <c r="AS269" s="253"/>
      <c r="AT269" s="256"/>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row>
    <row r="270" spans="1:281" s="252" customFormat="1" ht="15" customHeight="1" x14ac:dyDescent="0.25">
      <c r="A270" s="253"/>
      <c r="B270" s="253"/>
      <c r="C270" s="253"/>
      <c r="D270" s="253"/>
      <c r="E270" s="253"/>
      <c r="F270" s="253"/>
      <c r="G270" s="253"/>
      <c r="H270" s="253"/>
      <c r="I270" s="253"/>
      <c r="J270" s="253"/>
      <c r="K270" s="253"/>
      <c r="L270" s="253"/>
      <c r="M270" s="253"/>
      <c r="N270" s="253"/>
      <c r="O270" s="253"/>
      <c r="P270" s="253"/>
      <c r="Q270" s="253"/>
      <c r="R270" s="253"/>
      <c r="S270" s="253"/>
      <c r="T270" s="253"/>
      <c r="U270" s="253" t="s">
        <v>440</v>
      </c>
      <c r="V270" s="253"/>
      <c r="W270" s="253"/>
      <c r="X270" s="253"/>
      <c r="Y270" s="253"/>
      <c r="Z270" s="253"/>
      <c r="AA270" s="253"/>
      <c r="AB270" s="253"/>
      <c r="AC270" s="253" t="s">
        <v>323</v>
      </c>
      <c r="AD270" s="253"/>
      <c r="AE270" s="253"/>
      <c r="AF270" s="253"/>
      <c r="AG270" s="253"/>
      <c r="AH270" s="253"/>
      <c r="AI270" s="253"/>
      <c r="AJ270" s="253"/>
      <c r="AK270" s="253"/>
      <c r="AL270" s="253"/>
      <c r="AM270" s="253"/>
      <c r="AN270" s="253"/>
      <c r="AO270" s="253"/>
      <c r="AP270" s="256"/>
      <c r="AQ270" s="253"/>
      <c r="AR270" s="253"/>
      <c r="AS270" s="253"/>
      <c r="AT270" s="256"/>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row>
    <row r="271" spans="1:281" s="252" customFormat="1" ht="15" customHeight="1" x14ac:dyDescent="0.25">
      <c r="A271" s="253"/>
      <c r="B271" s="253"/>
      <c r="C271" s="253"/>
      <c r="D271" s="253"/>
      <c r="E271" s="253"/>
      <c r="F271" s="253"/>
      <c r="G271" s="253"/>
      <c r="H271" s="253"/>
      <c r="I271" s="253"/>
      <c r="J271" s="253"/>
      <c r="K271" s="253"/>
      <c r="L271" s="253"/>
      <c r="M271" s="253"/>
      <c r="N271" s="253"/>
      <c r="O271" s="253"/>
      <c r="P271" s="253"/>
      <c r="Q271" s="253"/>
      <c r="R271" s="253"/>
      <c r="S271" s="253"/>
      <c r="T271" s="253"/>
      <c r="U271" s="253" t="s">
        <v>441</v>
      </c>
      <c r="V271" s="253"/>
      <c r="W271" s="253"/>
      <c r="X271" s="253"/>
      <c r="Y271" s="253"/>
      <c r="Z271" s="253"/>
      <c r="AA271" s="253"/>
      <c r="AB271" s="253"/>
      <c r="AC271" s="253" t="s">
        <v>332</v>
      </c>
      <c r="AD271" s="253"/>
      <c r="AE271" s="253"/>
      <c r="AF271" s="253"/>
      <c r="AG271" s="253"/>
      <c r="AH271" s="253"/>
      <c r="AI271" s="253"/>
      <c r="AJ271" s="253"/>
      <c r="AK271" s="253"/>
      <c r="AL271" s="253"/>
      <c r="AM271" s="253"/>
      <c r="AN271" s="253"/>
      <c r="AO271" s="253"/>
      <c r="AP271" s="256"/>
      <c r="AQ271" s="253"/>
      <c r="AR271" s="253"/>
      <c r="AS271" s="253"/>
      <c r="AT271" s="256"/>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row>
    <row r="272" spans="1:281" s="252" customFormat="1" ht="15" customHeight="1" x14ac:dyDescent="0.25">
      <c r="A272" s="253"/>
      <c r="B272" s="253"/>
      <c r="C272" s="253"/>
      <c r="D272" s="253"/>
      <c r="E272" s="253"/>
      <c r="F272" s="253"/>
      <c r="G272" s="253"/>
      <c r="H272" s="253"/>
      <c r="I272" s="253"/>
      <c r="J272" s="253"/>
      <c r="K272" s="253"/>
      <c r="L272" s="253"/>
      <c r="M272" s="253"/>
      <c r="N272" s="253"/>
      <c r="O272" s="253"/>
      <c r="P272" s="253"/>
      <c r="Q272" s="253"/>
      <c r="R272" s="253"/>
      <c r="S272" s="253"/>
      <c r="T272" s="253"/>
      <c r="U272" s="253" t="s">
        <v>442</v>
      </c>
      <c r="V272" s="253"/>
      <c r="W272" s="253"/>
      <c r="X272" s="253"/>
      <c r="Y272" s="253"/>
      <c r="Z272" s="253"/>
      <c r="AA272" s="253"/>
      <c r="AB272" s="253"/>
      <c r="AC272" s="253" t="s">
        <v>332</v>
      </c>
      <c r="AD272" s="253"/>
      <c r="AE272" s="253"/>
      <c r="AF272" s="253"/>
      <c r="AG272" s="253"/>
      <c r="AH272" s="253"/>
      <c r="AI272" s="253"/>
      <c r="AJ272" s="253"/>
      <c r="AK272" s="253"/>
      <c r="AL272" s="253"/>
      <c r="AM272" s="253"/>
      <c r="AN272" s="253"/>
      <c r="AO272" s="253"/>
      <c r="AP272" s="256"/>
      <c r="AQ272" s="253"/>
      <c r="AR272" s="253"/>
      <c r="AS272" s="253"/>
      <c r="AT272" s="256"/>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row>
    <row r="273" spans="1:281" s="252" customFormat="1" ht="15" customHeight="1" x14ac:dyDescent="0.25">
      <c r="A273" s="253"/>
      <c r="B273" s="253"/>
      <c r="C273" s="253"/>
      <c r="D273" s="253"/>
      <c r="E273" s="253"/>
      <c r="F273" s="253"/>
      <c r="G273" s="253"/>
      <c r="H273" s="253"/>
      <c r="I273" s="253"/>
      <c r="J273" s="253"/>
      <c r="K273" s="253"/>
      <c r="L273" s="253"/>
      <c r="M273" s="253"/>
      <c r="N273" s="253"/>
      <c r="O273" s="253"/>
      <c r="P273" s="253"/>
      <c r="Q273" s="253"/>
      <c r="R273" s="253"/>
      <c r="S273" s="253"/>
      <c r="T273" s="253"/>
      <c r="U273" s="253" t="s">
        <v>443</v>
      </c>
      <c r="V273" s="253"/>
      <c r="W273" s="253"/>
      <c r="X273" s="253"/>
      <c r="Y273" s="253"/>
      <c r="Z273" s="253"/>
      <c r="AA273" s="253"/>
      <c r="AB273" s="253"/>
      <c r="AC273" s="253" t="s">
        <v>316</v>
      </c>
      <c r="AD273" s="253"/>
      <c r="AE273" s="253"/>
      <c r="AF273" s="253"/>
      <c r="AG273" s="253"/>
      <c r="AH273" s="253"/>
      <c r="AI273" s="253"/>
      <c r="AJ273" s="253"/>
      <c r="AK273" s="253"/>
      <c r="AL273" s="253"/>
      <c r="AM273" s="253"/>
      <c r="AN273" s="253"/>
      <c r="AO273" s="253"/>
      <c r="AP273" s="256"/>
      <c r="AQ273" s="253"/>
      <c r="AR273" s="253"/>
      <c r="AS273" s="253"/>
      <c r="AT273" s="256"/>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row>
    <row r="274" spans="1:281" s="252" customFormat="1" ht="15" customHeight="1" x14ac:dyDescent="0.25">
      <c r="A274" s="253"/>
      <c r="B274" s="253"/>
      <c r="C274" s="253"/>
      <c r="D274" s="253"/>
      <c r="E274" s="253"/>
      <c r="F274" s="253"/>
      <c r="G274" s="253"/>
      <c r="H274" s="253"/>
      <c r="I274" s="253"/>
      <c r="J274" s="253"/>
      <c r="K274" s="253"/>
      <c r="L274" s="253"/>
      <c r="M274" s="253"/>
      <c r="N274" s="253"/>
      <c r="O274" s="253"/>
      <c r="P274" s="253"/>
      <c r="Q274" s="253"/>
      <c r="R274" s="253"/>
      <c r="S274" s="253"/>
      <c r="T274" s="253"/>
      <c r="U274" s="253" t="s">
        <v>444</v>
      </c>
      <c r="V274" s="253"/>
      <c r="W274" s="253"/>
      <c r="X274" s="253"/>
      <c r="Y274" s="253"/>
      <c r="Z274" s="253"/>
      <c r="AA274" s="253"/>
      <c r="AB274" s="253"/>
      <c r="AC274" s="253" t="s">
        <v>393</v>
      </c>
      <c r="AD274" s="253"/>
      <c r="AE274" s="253"/>
      <c r="AF274" s="253"/>
      <c r="AG274" s="253"/>
      <c r="AH274" s="253"/>
      <c r="AI274" s="253"/>
      <c r="AJ274" s="253"/>
      <c r="AK274" s="253"/>
      <c r="AL274" s="253"/>
      <c r="AM274" s="253"/>
      <c r="AN274" s="253"/>
      <c r="AO274" s="253"/>
      <c r="AP274" s="256"/>
      <c r="AQ274" s="253"/>
      <c r="AR274" s="253"/>
      <c r="AS274" s="253"/>
      <c r="AT274" s="256"/>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row>
    <row r="275" spans="1:281" s="252" customFormat="1" ht="15" customHeight="1" x14ac:dyDescent="0.25">
      <c r="A275" s="253"/>
      <c r="B275" s="253"/>
      <c r="C275" s="253"/>
      <c r="D275" s="253"/>
      <c r="E275" s="253"/>
      <c r="F275" s="253"/>
      <c r="G275" s="253"/>
      <c r="H275" s="253"/>
      <c r="I275" s="253"/>
      <c r="J275" s="253"/>
      <c r="K275" s="253"/>
      <c r="L275" s="253"/>
      <c r="M275" s="253"/>
      <c r="N275" s="253"/>
      <c r="O275" s="253"/>
      <c r="P275" s="253"/>
      <c r="Q275" s="253"/>
      <c r="R275" s="253"/>
      <c r="S275" s="253"/>
      <c r="T275" s="253"/>
      <c r="U275" s="253" t="s">
        <v>445</v>
      </c>
      <c r="V275" s="253"/>
      <c r="W275" s="253"/>
      <c r="X275" s="253"/>
      <c r="Y275" s="253"/>
      <c r="Z275" s="253"/>
      <c r="AA275" s="253"/>
      <c r="AB275" s="253"/>
      <c r="AC275" s="253" t="s">
        <v>332</v>
      </c>
      <c r="AD275" s="253"/>
      <c r="AE275" s="253"/>
      <c r="AF275" s="253"/>
      <c r="AG275" s="253"/>
      <c r="AH275" s="253"/>
      <c r="AI275" s="253"/>
      <c r="AJ275" s="253"/>
      <c r="AK275" s="253"/>
      <c r="AL275" s="253"/>
      <c r="AM275" s="253"/>
      <c r="AN275" s="253"/>
      <c r="AO275" s="253"/>
      <c r="AP275" s="256"/>
      <c r="AQ275" s="253"/>
      <c r="AR275" s="253"/>
      <c r="AS275" s="253"/>
      <c r="AT275" s="256"/>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row>
    <row r="276" spans="1:281" s="252" customFormat="1" ht="15" customHeight="1" x14ac:dyDescent="0.25">
      <c r="A276" s="253"/>
      <c r="B276" s="253"/>
      <c r="C276" s="253"/>
      <c r="D276" s="253"/>
      <c r="E276" s="253"/>
      <c r="F276" s="253"/>
      <c r="G276" s="253"/>
      <c r="H276" s="253"/>
      <c r="I276" s="253"/>
      <c r="J276" s="253"/>
      <c r="K276" s="253"/>
      <c r="L276" s="253"/>
      <c r="M276" s="253"/>
      <c r="N276" s="253"/>
      <c r="O276" s="253"/>
      <c r="P276" s="253"/>
      <c r="Q276" s="253"/>
      <c r="R276" s="253"/>
      <c r="S276" s="253"/>
      <c r="T276" s="253"/>
      <c r="U276" s="253" t="s">
        <v>446</v>
      </c>
      <c r="V276" s="253"/>
      <c r="W276" s="253"/>
      <c r="X276" s="253"/>
      <c r="Y276" s="253"/>
      <c r="Z276" s="253"/>
      <c r="AA276" s="253"/>
      <c r="AB276" s="253"/>
      <c r="AC276" s="253" t="s">
        <v>332</v>
      </c>
      <c r="AD276" s="253"/>
      <c r="AE276" s="253"/>
      <c r="AF276" s="253"/>
      <c r="AG276" s="253"/>
      <c r="AH276" s="253"/>
      <c r="AI276" s="253"/>
      <c r="AJ276" s="253"/>
      <c r="AK276" s="253"/>
      <c r="AL276" s="253"/>
      <c r="AM276" s="253"/>
      <c r="AN276" s="253"/>
      <c r="AO276" s="253"/>
      <c r="AP276" s="256"/>
      <c r="AQ276" s="253"/>
      <c r="AR276" s="253"/>
      <c r="AS276" s="253"/>
      <c r="AT276" s="256"/>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row>
    <row r="277" spans="1:281" s="252" customFormat="1" ht="15" customHeight="1" x14ac:dyDescent="0.25">
      <c r="A277" s="253"/>
      <c r="B277" s="253"/>
      <c r="C277" s="253"/>
      <c r="D277" s="253"/>
      <c r="E277" s="253"/>
      <c r="F277" s="253"/>
      <c r="G277" s="253"/>
      <c r="H277" s="253"/>
      <c r="I277" s="253"/>
      <c r="J277" s="253"/>
      <c r="K277" s="253"/>
      <c r="L277" s="253"/>
      <c r="M277" s="253"/>
      <c r="N277" s="253"/>
      <c r="O277" s="253"/>
      <c r="P277" s="253"/>
      <c r="Q277" s="253"/>
      <c r="R277" s="253"/>
      <c r="S277" s="253"/>
      <c r="T277" s="253"/>
      <c r="U277" s="253" t="s">
        <v>447</v>
      </c>
      <c r="V277" s="253"/>
      <c r="W277" s="253"/>
      <c r="X277" s="253"/>
      <c r="Y277" s="253"/>
      <c r="Z277" s="253"/>
      <c r="AA277" s="253"/>
      <c r="AB277" s="253"/>
      <c r="AC277" s="253" t="s">
        <v>316</v>
      </c>
      <c r="AD277" s="253"/>
      <c r="AE277" s="253"/>
      <c r="AF277" s="253"/>
      <c r="AG277" s="253"/>
      <c r="AH277" s="253"/>
      <c r="AI277" s="253"/>
      <c r="AJ277" s="253"/>
      <c r="AK277" s="253"/>
      <c r="AL277" s="253"/>
      <c r="AM277" s="253"/>
      <c r="AN277" s="253"/>
      <c r="AO277" s="253"/>
      <c r="AP277" s="256"/>
      <c r="AQ277" s="253"/>
      <c r="AR277" s="253"/>
      <c r="AS277" s="253"/>
      <c r="AT277" s="256"/>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row>
    <row r="278" spans="1:281" s="252" customFormat="1" ht="15" customHeight="1" x14ac:dyDescent="0.25">
      <c r="A278" s="253"/>
      <c r="B278" s="253"/>
      <c r="C278" s="253"/>
      <c r="D278" s="253"/>
      <c r="E278" s="253"/>
      <c r="F278" s="253"/>
      <c r="G278" s="253"/>
      <c r="H278" s="253"/>
      <c r="I278" s="253"/>
      <c r="J278" s="253"/>
      <c r="K278" s="253"/>
      <c r="L278" s="253"/>
      <c r="M278" s="253"/>
      <c r="N278" s="253"/>
      <c r="O278" s="253"/>
      <c r="P278" s="253"/>
      <c r="Q278" s="253"/>
      <c r="R278" s="253"/>
      <c r="S278" s="253"/>
      <c r="T278" s="253"/>
      <c r="U278" s="253" t="s">
        <v>448</v>
      </c>
      <c r="V278" s="253"/>
      <c r="W278" s="253"/>
      <c r="X278" s="253"/>
      <c r="Y278" s="253"/>
      <c r="Z278" s="253"/>
      <c r="AA278" s="253"/>
      <c r="AB278" s="253"/>
      <c r="AC278" s="253" t="s">
        <v>316</v>
      </c>
      <c r="AD278" s="253"/>
      <c r="AE278" s="253"/>
      <c r="AF278" s="253"/>
      <c r="AG278" s="253"/>
      <c r="AH278" s="253"/>
      <c r="AI278" s="253"/>
      <c r="AJ278" s="253"/>
      <c r="AK278" s="253"/>
      <c r="AL278" s="253"/>
      <c r="AM278" s="253"/>
      <c r="AN278" s="253"/>
      <c r="AO278" s="253"/>
      <c r="AP278" s="256"/>
      <c r="AQ278" s="253"/>
      <c r="AR278" s="253"/>
      <c r="AS278" s="253"/>
      <c r="AT278" s="256"/>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row>
    <row r="279" spans="1:281" s="252" customFormat="1" ht="15" customHeight="1" x14ac:dyDescent="0.25">
      <c r="A279" s="253"/>
      <c r="B279" s="253"/>
      <c r="C279" s="253"/>
      <c r="D279" s="253"/>
      <c r="E279" s="253"/>
      <c r="F279" s="253"/>
      <c r="G279" s="253"/>
      <c r="H279" s="253"/>
      <c r="I279" s="253"/>
      <c r="J279" s="253"/>
      <c r="K279" s="253"/>
      <c r="L279" s="253"/>
      <c r="M279" s="253"/>
      <c r="N279" s="253"/>
      <c r="O279" s="253"/>
      <c r="P279" s="253"/>
      <c r="Q279" s="253"/>
      <c r="R279" s="253"/>
      <c r="S279" s="253"/>
      <c r="T279" s="253"/>
      <c r="U279" s="253" t="s">
        <v>449</v>
      </c>
      <c r="V279" s="253"/>
      <c r="W279" s="253"/>
      <c r="X279" s="253"/>
      <c r="Y279" s="253"/>
      <c r="Z279" s="253"/>
      <c r="AA279" s="253"/>
      <c r="AB279" s="253"/>
      <c r="AC279" s="253" t="s">
        <v>332</v>
      </c>
      <c r="AD279" s="253"/>
      <c r="AE279" s="253"/>
      <c r="AF279" s="253"/>
      <c r="AG279" s="253"/>
      <c r="AH279" s="253"/>
      <c r="AI279" s="253"/>
      <c r="AJ279" s="253"/>
      <c r="AK279" s="253"/>
      <c r="AL279" s="253"/>
      <c r="AM279" s="253"/>
      <c r="AN279" s="253"/>
      <c r="AO279" s="253"/>
      <c r="AP279" s="256"/>
      <c r="AQ279" s="253"/>
      <c r="AR279" s="253"/>
      <c r="AS279" s="253"/>
      <c r="AT279" s="256"/>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row>
    <row r="280" spans="1:281" s="252" customFormat="1" ht="15" customHeight="1" x14ac:dyDescent="0.25">
      <c r="A280" s="253"/>
      <c r="B280" s="253"/>
      <c r="C280" s="253"/>
      <c r="D280" s="253"/>
      <c r="E280" s="253"/>
      <c r="F280" s="253"/>
      <c r="G280" s="253"/>
      <c r="H280" s="253"/>
      <c r="I280" s="253"/>
      <c r="J280" s="253"/>
      <c r="K280" s="253"/>
      <c r="L280" s="253"/>
      <c r="M280" s="253"/>
      <c r="N280" s="253"/>
      <c r="O280" s="253"/>
      <c r="P280" s="253"/>
      <c r="Q280" s="253"/>
      <c r="R280" s="253"/>
      <c r="S280" s="253"/>
      <c r="T280" s="253"/>
      <c r="U280" s="253" t="s">
        <v>450</v>
      </c>
      <c r="V280" s="253"/>
      <c r="W280" s="253"/>
      <c r="X280" s="253"/>
      <c r="Y280" s="253"/>
      <c r="Z280" s="253"/>
      <c r="AA280" s="253"/>
      <c r="AB280" s="253"/>
      <c r="AC280" s="253" t="s">
        <v>332</v>
      </c>
      <c r="AD280" s="253"/>
      <c r="AE280" s="253"/>
      <c r="AF280" s="253"/>
      <c r="AG280" s="253"/>
      <c r="AH280" s="253"/>
      <c r="AI280" s="253"/>
      <c r="AJ280" s="253"/>
      <c r="AK280" s="253"/>
      <c r="AL280" s="253"/>
      <c r="AM280" s="253"/>
      <c r="AN280" s="253"/>
      <c r="AO280" s="253"/>
      <c r="AP280" s="256"/>
      <c r="AQ280" s="253"/>
      <c r="AR280" s="253"/>
      <c r="AS280" s="253"/>
      <c r="AT280" s="256"/>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row>
    <row r="281" spans="1:281" s="252" customFormat="1" ht="15" customHeight="1" x14ac:dyDescent="0.25">
      <c r="A281" s="253"/>
      <c r="B281" s="253"/>
      <c r="C281" s="253"/>
      <c r="D281" s="253"/>
      <c r="E281" s="253"/>
      <c r="F281" s="253"/>
      <c r="G281" s="253"/>
      <c r="H281" s="253"/>
      <c r="I281" s="253"/>
      <c r="J281" s="253"/>
      <c r="K281" s="253"/>
      <c r="L281" s="253"/>
      <c r="M281" s="253"/>
      <c r="N281" s="253"/>
      <c r="O281" s="253"/>
      <c r="P281" s="253"/>
      <c r="Q281" s="253"/>
      <c r="R281" s="253"/>
      <c r="S281" s="253"/>
      <c r="T281" s="253"/>
      <c r="U281" s="253" t="s">
        <v>451</v>
      </c>
      <c r="V281" s="253"/>
      <c r="W281" s="253"/>
      <c r="X281" s="253"/>
      <c r="Y281" s="253"/>
      <c r="Z281" s="253"/>
      <c r="AA281" s="253"/>
      <c r="AB281" s="253"/>
      <c r="AC281" s="253" t="s">
        <v>320</v>
      </c>
      <c r="AD281" s="253"/>
      <c r="AE281" s="253"/>
      <c r="AF281" s="253"/>
      <c r="AG281" s="253"/>
      <c r="AH281" s="253"/>
      <c r="AI281" s="253"/>
      <c r="AJ281" s="253"/>
      <c r="AK281" s="253"/>
      <c r="AL281" s="253"/>
      <c r="AM281" s="253"/>
      <c r="AN281" s="253"/>
      <c r="AO281" s="253"/>
      <c r="AP281" s="256"/>
      <c r="AQ281" s="253"/>
      <c r="AR281" s="253"/>
      <c r="AS281" s="253"/>
      <c r="AT281" s="256"/>
      <c r="AU281" s="253"/>
      <c r="AV281" s="253"/>
      <c r="AW281" s="253"/>
      <c r="AX281" s="253"/>
      <c r="AY281" s="253"/>
      <c r="AZ281" s="253"/>
      <c r="BA281" s="253"/>
      <c r="BB281" s="253"/>
      <c r="BC281" s="253"/>
      <c r="BD281" s="253"/>
      <c r="BE281" s="253"/>
      <c r="BF281" s="253"/>
      <c r="BG281" s="253"/>
      <c r="BH281" s="253"/>
      <c r="BI281" s="253"/>
      <c r="BJ281" s="253"/>
      <c r="BK281" s="253"/>
      <c r="BL281" s="253"/>
      <c r="BM281" s="253"/>
      <c r="BN281" s="253"/>
      <c r="BO281" s="253"/>
      <c r="BP281" s="253"/>
      <c r="BQ281" s="253"/>
      <c r="BR281" s="253"/>
      <c r="BS281" s="253"/>
      <c r="BT281" s="253"/>
      <c r="BU281" s="253"/>
      <c r="BV281" s="253"/>
      <c r="BW281" s="253"/>
      <c r="BX281" s="253"/>
      <c r="BY281" s="253"/>
      <c r="BZ281" s="253"/>
      <c r="CA281" s="253"/>
      <c r="CB281" s="253"/>
      <c r="CC281" s="253"/>
      <c r="CD281" s="253"/>
      <c r="CE281" s="253"/>
      <c r="CF281" s="253"/>
      <c r="CG281" s="253"/>
      <c r="CH281" s="253"/>
      <c r="CI281" s="253"/>
      <c r="CJ281" s="253"/>
      <c r="CK281" s="253"/>
      <c r="CL281" s="253"/>
      <c r="CM281" s="253"/>
      <c r="CN281" s="253"/>
      <c r="CO281" s="253"/>
      <c r="CP281" s="253"/>
      <c r="CQ281" s="253"/>
      <c r="CR281" s="253"/>
      <c r="CS281" s="253"/>
      <c r="CT281" s="253"/>
      <c r="CU281" s="253"/>
      <c r="CV281" s="253"/>
      <c r="CW281" s="253"/>
      <c r="CX281" s="253"/>
      <c r="CY281" s="253"/>
      <c r="CZ281" s="253"/>
      <c r="DA281" s="253"/>
      <c r="DB281" s="253"/>
      <c r="DC281" s="253"/>
      <c r="DD281" s="253"/>
      <c r="DE281" s="253"/>
      <c r="DF281" s="253"/>
      <c r="DG281" s="253"/>
      <c r="DH281" s="253"/>
      <c r="DI281" s="253"/>
      <c r="DJ281" s="253"/>
      <c r="DK281" s="253"/>
      <c r="DL281" s="253"/>
      <c r="DM281" s="253"/>
      <c r="DN281" s="253"/>
      <c r="DO281" s="253"/>
      <c r="DP281" s="253"/>
      <c r="DQ281" s="253"/>
      <c r="DR281" s="253"/>
      <c r="DS281" s="253"/>
      <c r="DT281" s="253"/>
      <c r="DU281" s="253"/>
      <c r="DV281" s="253"/>
      <c r="DW281" s="253"/>
      <c r="DX281" s="253"/>
      <c r="DY281" s="253"/>
      <c r="DZ281" s="253"/>
      <c r="EA281" s="253"/>
      <c r="EB281" s="253"/>
      <c r="EC281" s="253"/>
      <c r="ED281" s="253"/>
      <c r="EE281" s="253"/>
      <c r="EF281" s="253"/>
      <c r="EG281" s="253"/>
      <c r="EH281" s="253"/>
      <c r="EI281" s="253"/>
      <c r="EJ281" s="253"/>
      <c r="EK281" s="253"/>
      <c r="EL281" s="253"/>
      <c r="EM281" s="253"/>
      <c r="EN281" s="253"/>
      <c r="EO281" s="253"/>
      <c r="EP281" s="253"/>
      <c r="EQ281" s="253"/>
      <c r="ER281" s="253"/>
      <c r="ES281" s="253"/>
      <c r="ET281" s="253"/>
      <c r="EU281" s="253"/>
      <c r="EV281" s="253"/>
      <c r="EW281" s="253"/>
      <c r="EX281" s="253"/>
      <c r="EY281" s="253"/>
      <c r="EZ281" s="253"/>
      <c r="FA281" s="253"/>
      <c r="FB281" s="253"/>
      <c r="FC281" s="253"/>
      <c r="FD281" s="253"/>
      <c r="FE281" s="253"/>
      <c r="FF281" s="253"/>
      <c r="FG281" s="253"/>
      <c r="FH281" s="253"/>
      <c r="FI281" s="253"/>
      <c r="FJ281" s="253"/>
      <c r="FK281" s="253"/>
      <c r="FL281" s="253"/>
      <c r="FM281" s="253"/>
      <c r="FN281" s="253"/>
      <c r="FO281" s="253"/>
      <c r="FP281" s="253"/>
      <c r="FQ281" s="253"/>
      <c r="FR281" s="253"/>
      <c r="FS281" s="253"/>
      <c r="FT281" s="253"/>
      <c r="FU281" s="253"/>
      <c r="FV281" s="253"/>
      <c r="FW281" s="253"/>
      <c r="FX281" s="253"/>
      <c r="FY281" s="253"/>
      <c r="FZ281" s="253"/>
      <c r="GA281" s="253"/>
      <c r="GB281" s="253"/>
      <c r="GC281" s="253"/>
      <c r="GD281" s="253"/>
      <c r="GE281" s="253"/>
      <c r="GF281" s="253"/>
      <c r="GG281" s="253"/>
      <c r="GH281" s="253"/>
      <c r="GI281" s="253"/>
      <c r="GJ281" s="253"/>
      <c r="GK281" s="253"/>
      <c r="GL281" s="253"/>
      <c r="GM281" s="253"/>
      <c r="GN281" s="253"/>
      <c r="GO281" s="253"/>
      <c r="GP281" s="253"/>
      <c r="GQ281" s="253"/>
      <c r="GR281" s="253"/>
      <c r="GS281" s="253"/>
      <c r="GT281" s="253"/>
      <c r="GU281" s="253"/>
      <c r="GV281" s="253"/>
      <c r="GW281" s="253"/>
      <c r="GX281" s="253"/>
      <c r="GY281" s="253"/>
      <c r="GZ281" s="253"/>
      <c r="HA281" s="253"/>
      <c r="HB281" s="253"/>
      <c r="HC281" s="253"/>
      <c r="HD281" s="253"/>
      <c r="HE281" s="253"/>
      <c r="HF281" s="253"/>
      <c r="HG281" s="253"/>
      <c r="HH281" s="253"/>
      <c r="HI281" s="253"/>
      <c r="HJ281" s="253"/>
      <c r="HK281" s="253"/>
      <c r="HL281" s="253"/>
      <c r="HM281" s="253"/>
      <c r="HN281" s="253"/>
      <c r="HO281" s="253"/>
      <c r="HP281" s="253"/>
      <c r="HQ281" s="253"/>
      <c r="HR281" s="253"/>
      <c r="HS281" s="253"/>
      <c r="HT281" s="253"/>
      <c r="HU281" s="253"/>
      <c r="HV281" s="253"/>
      <c r="HW281" s="253"/>
      <c r="HX281" s="253"/>
      <c r="HY281" s="253"/>
      <c r="HZ281" s="253"/>
      <c r="IA281" s="253"/>
      <c r="IB281" s="253"/>
      <c r="IC281" s="253"/>
      <c r="ID281" s="253"/>
      <c r="IE281" s="253"/>
      <c r="IF281" s="253"/>
      <c r="IG281" s="253"/>
      <c r="IH281" s="253"/>
      <c r="II281" s="253"/>
      <c r="IJ281" s="253"/>
      <c r="IK281" s="253"/>
      <c r="IL281" s="253"/>
      <c r="IM281" s="253"/>
      <c r="IN281" s="253"/>
      <c r="IO281" s="253"/>
      <c r="IP281" s="253"/>
      <c r="IQ281" s="253"/>
      <c r="IR281" s="253"/>
      <c r="IS281" s="253"/>
      <c r="IT281" s="253"/>
      <c r="IU281" s="253"/>
      <c r="IV281" s="253"/>
      <c r="IW281" s="253"/>
      <c r="IX281" s="253"/>
      <c r="IY281" s="253"/>
      <c r="IZ281" s="253"/>
      <c r="JA281" s="253"/>
      <c r="JB281" s="253"/>
      <c r="JC281" s="253"/>
      <c r="JD281" s="253"/>
      <c r="JE281" s="253"/>
      <c r="JF281" s="253"/>
      <c r="JG281" s="253"/>
      <c r="JH281" s="253"/>
      <c r="JI281" s="253"/>
      <c r="JJ281" s="253"/>
      <c r="JK281" s="253"/>
      <c r="JL281" s="253"/>
      <c r="JM281" s="253"/>
      <c r="JN281" s="253"/>
      <c r="JO281" s="253"/>
      <c r="JP281" s="253"/>
      <c r="JQ281" s="253"/>
      <c r="JR281" s="253"/>
      <c r="JS281" s="253"/>
      <c r="JT281" s="253"/>
      <c r="JU281" s="253"/>
    </row>
    <row r="282" spans="1:281" s="252" customFormat="1" ht="15" customHeight="1" x14ac:dyDescent="0.25">
      <c r="A282" s="253"/>
      <c r="B282" s="253"/>
      <c r="C282" s="253"/>
      <c r="D282" s="253"/>
      <c r="E282" s="253"/>
      <c r="F282" s="253"/>
      <c r="G282" s="253"/>
      <c r="H282" s="253"/>
      <c r="I282" s="253"/>
      <c r="J282" s="253"/>
      <c r="K282" s="253"/>
      <c r="L282" s="253"/>
      <c r="M282" s="253"/>
      <c r="N282" s="253"/>
      <c r="O282" s="253"/>
      <c r="P282" s="253"/>
      <c r="Q282" s="253"/>
      <c r="R282" s="253"/>
      <c r="S282" s="253"/>
      <c r="T282" s="253"/>
      <c r="U282" s="253" t="s">
        <v>452</v>
      </c>
      <c r="V282" s="253"/>
      <c r="W282" s="253"/>
      <c r="X282" s="253"/>
      <c r="Y282" s="253"/>
      <c r="Z282" s="253"/>
      <c r="AA282" s="253"/>
      <c r="AB282" s="253"/>
      <c r="AC282" s="253" t="s">
        <v>316</v>
      </c>
      <c r="AD282" s="253"/>
      <c r="AE282" s="253"/>
      <c r="AF282" s="253"/>
      <c r="AG282" s="253"/>
      <c r="AH282" s="253"/>
      <c r="AI282" s="253"/>
      <c r="AJ282" s="253"/>
      <c r="AK282" s="253"/>
      <c r="AL282" s="253"/>
      <c r="AM282" s="253"/>
      <c r="AN282" s="253"/>
      <c r="AO282" s="253"/>
      <c r="AP282" s="256"/>
      <c r="AQ282" s="253"/>
      <c r="AR282" s="253"/>
      <c r="AS282" s="253"/>
      <c r="AT282" s="256"/>
      <c r="AU282" s="253"/>
      <c r="AV282" s="253"/>
      <c r="AW282" s="253"/>
      <c r="AX282" s="253"/>
      <c r="AY282" s="253"/>
      <c r="AZ282" s="253"/>
      <c r="BA282" s="253"/>
      <c r="BB282" s="253"/>
      <c r="BC282" s="253"/>
      <c r="BD282" s="253"/>
      <c r="BE282" s="253"/>
      <c r="BF282" s="253"/>
      <c r="BG282" s="253"/>
      <c r="BH282" s="253"/>
      <c r="BI282" s="253"/>
      <c r="BJ282" s="253"/>
      <c r="BK282" s="253"/>
      <c r="BL282" s="253"/>
      <c r="BM282" s="253"/>
      <c r="BN282" s="253"/>
      <c r="BO282" s="253"/>
      <c r="BP282" s="253"/>
      <c r="BQ282" s="253"/>
      <c r="BR282" s="253"/>
      <c r="BS282" s="253"/>
      <c r="BT282" s="253"/>
      <c r="BU282" s="253"/>
      <c r="BV282" s="253"/>
      <c r="BW282" s="253"/>
      <c r="BX282" s="253"/>
      <c r="BY282" s="253"/>
      <c r="BZ282" s="253"/>
      <c r="CA282" s="253"/>
      <c r="CB282" s="253"/>
      <c r="CC282" s="253"/>
      <c r="CD282" s="253"/>
      <c r="CE282" s="253"/>
      <c r="CF282" s="253"/>
      <c r="CG282" s="253"/>
      <c r="CH282" s="253"/>
      <c r="CI282" s="253"/>
      <c r="CJ282" s="253"/>
      <c r="CK282" s="253"/>
      <c r="CL282" s="253"/>
      <c r="CM282" s="253"/>
      <c r="CN282" s="253"/>
      <c r="CO282" s="253"/>
      <c r="CP282" s="253"/>
      <c r="CQ282" s="253"/>
      <c r="CR282" s="253"/>
      <c r="CS282" s="253"/>
      <c r="CT282" s="253"/>
      <c r="CU282" s="253"/>
      <c r="CV282" s="253"/>
      <c r="CW282" s="253"/>
      <c r="CX282" s="253"/>
      <c r="CY282" s="253"/>
      <c r="CZ282" s="253"/>
      <c r="DA282" s="253"/>
      <c r="DB282" s="253"/>
      <c r="DC282" s="253"/>
      <c r="DD282" s="253"/>
      <c r="DE282" s="253"/>
      <c r="DF282" s="253"/>
      <c r="DG282" s="253"/>
      <c r="DH282" s="253"/>
      <c r="DI282" s="253"/>
      <c r="DJ282" s="253"/>
      <c r="DK282" s="253"/>
      <c r="DL282" s="253"/>
      <c r="DM282" s="253"/>
      <c r="DN282" s="253"/>
      <c r="DO282" s="253"/>
      <c r="DP282" s="253"/>
      <c r="DQ282" s="253"/>
      <c r="DR282" s="253"/>
      <c r="DS282" s="253"/>
      <c r="DT282" s="253"/>
      <c r="DU282" s="253"/>
      <c r="DV282" s="253"/>
      <c r="DW282" s="253"/>
      <c r="DX282" s="253"/>
      <c r="DY282" s="253"/>
      <c r="DZ282" s="253"/>
      <c r="EA282" s="253"/>
      <c r="EB282" s="253"/>
      <c r="EC282" s="253"/>
      <c r="ED282" s="253"/>
      <c r="EE282" s="253"/>
      <c r="EF282" s="253"/>
      <c r="EG282" s="253"/>
      <c r="EH282" s="253"/>
      <c r="EI282" s="253"/>
      <c r="EJ282" s="253"/>
      <c r="EK282" s="253"/>
      <c r="EL282" s="253"/>
      <c r="EM282" s="253"/>
      <c r="EN282" s="253"/>
      <c r="EO282" s="253"/>
      <c r="EP282" s="253"/>
      <c r="EQ282" s="253"/>
      <c r="ER282" s="253"/>
      <c r="ES282" s="253"/>
      <c r="ET282" s="253"/>
      <c r="EU282" s="253"/>
      <c r="EV282" s="253"/>
      <c r="EW282" s="253"/>
      <c r="EX282" s="253"/>
      <c r="EY282" s="253"/>
      <c r="EZ282" s="253"/>
      <c r="FA282" s="253"/>
      <c r="FB282" s="253"/>
      <c r="FC282" s="253"/>
      <c r="FD282" s="253"/>
      <c r="FE282" s="253"/>
      <c r="FF282" s="253"/>
      <c r="FG282" s="253"/>
      <c r="FH282" s="253"/>
      <c r="FI282" s="253"/>
      <c r="FJ282" s="253"/>
      <c r="FK282" s="253"/>
      <c r="FL282" s="253"/>
      <c r="FM282" s="253"/>
      <c r="FN282" s="253"/>
      <c r="FO282" s="253"/>
      <c r="FP282" s="253"/>
      <c r="FQ282" s="253"/>
      <c r="FR282" s="253"/>
      <c r="FS282" s="253"/>
      <c r="FT282" s="253"/>
      <c r="FU282" s="253"/>
      <c r="FV282" s="253"/>
      <c r="FW282" s="253"/>
      <c r="FX282" s="253"/>
      <c r="FY282" s="253"/>
      <c r="FZ282" s="253"/>
      <c r="GA282" s="253"/>
      <c r="GB282" s="253"/>
      <c r="GC282" s="253"/>
      <c r="GD282" s="253"/>
      <c r="GE282" s="253"/>
      <c r="GF282" s="253"/>
      <c r="GG282" s="253"/>
      <c r="GH282" s="253"/>
      <c r="GI282" s="253"/>
      <c r="GJ282" s="253"/>
      <c r="GK282" s="253"/>
      <c r="GL282" s="253"/>
      <c r="GM282" s="253"/>
      <c r="GN282" s="253"/>
      <c r="GO282" s="253"/>
      <c r="GP282" s="253"/>
      <c r="GQ282" s="253"/>
      <c r="GR282" s="253"/>
      <c r="GS282" s="253"/>
      <c r="GT282" s="253"/>
      <c r="GU282" s="253"/>
      <c r="GV282" s="253"/>
      <c r="GW282" s="253"/>
      <c r="GX282" s="253"/>
      <c r="GY282" s="253"/>
      <c r="GZ282" s="253"/>
      <c r="HA282" s="253"/>
      <c r="HB282" s="253"/>
      <c r="HC282" s="253"/>
      <c r="HD282" s="253"/>
      <c r="HE282" s="253"/>
      <c r="HF282" s="253"/>
      <c r="HG282" s="253"/>
      <c r="HH282" s="253"/>
      <c r="HI282" s="253"/>
      <c r="HJ282" s="253"/>
      <c r="HK282" s="253"/>
      <c r="HL282" s="253"/>
      <c r="HM282" s="253"/>
      <c r="HN282" s="253"/>
      <c r="HO282" s="253"/>
      <c r="HP282" s="253"/>
      <c r="HQ282" s="253"/>
      <c r="HR282" s="253"/>
      <c r="HS282" s="253"/>
      <c r="HT282" s="253"/>
      <c r="HU282" s="253"/>
      <c r="HV282" s="253"/>
      <c r="HW282" s="253"/>
      <c r="HX282" s="253"/>
      <c r="HY282" s="253"/>
      <c r="HZ282" s="253"/>
      <c r="IA282" s="253"/>
      <c r="IB282" s="253"/>
      <c r="IC282" s="253"/>
      <c r="ID282" s="253"/>
      <c r="IE282" s="253"/>
      <c r="IF282" s="253"/>
      <c r="IG282" s="253"/>
      <c r="IH282" s="253"/>
      <c r="II282" s="253"/>
      <c r="IJ282" s="253"/>
      <c r="IK282" s="253"/>
      <c r="IL282" s="253"/>
      <c r="IM282" s="253"/>
      <c r="IN282" s="253"/>
      <c r="IO282" s="253"/>
      <c r="IP282" s="253"/>
      <c r="IQ282" s="253"/>
      <c r="IR282" s="253"/>
      <c r="IS282" s="253"/>
      <c r="IT282" s="253"/>
      <c r="IU282" s="253"/>
      <c r="IV282" s="253"/>
      <c r="IW282" s="253"/>
      <c r="IX282" s="253"/>
      <c r="IY282" s="253"/>
      <c r="IZ282" s="253"/>
      <c r="JA282" s="253"/>
      <c r="JB282" s="253"/>
      <c r="JC282" s="253"/>
      <c r="JD282" s="253"/>
      <c r="JE282" s="253"/>
      <c r="JF282" s="253"/>
      <c r="JG282" s="253"/>
      <c r="JH282" s="253"/>
      <c r="JI282" s="253"/>
      <c r="JJ282" s="253"/>
      <c r="JK282" s="253"/>
      <c r="JL282" s="253"/>
      <c r="JM282" s="253"/>
      <c r="JN282" s="253"/>
      <c r="JO282" s="253"/>
      <c r="JP282" s="253"/>
      <c r="JQ282" s="253"/>
      <c r="JR282" s="253"/>
      <c r="JS282" s="253"/>
      <c r="JT282" s="253"/>
      <c r="JU282" s="253"/>
    </row>
    <row r="283" spans="1:281" s="252" customFormat="1" ht="15" customHeight="1" x14ac:dyDescent="0.25">
      <c r="A283" s="253"/>
      <c r="B283" s="253"/>
      <c r="C283" s="253"/>
      <c r="D283" s="253"/>
      <c r="E283" s="253"/>
      <c r="F283" s="253"/>
      <c r="G283" s="253"/>
      <c r="H283" s="253"/>
      <c r="I283" s="253"/>
      <c r="J283" s="253"/>
      <c r="K283" s="253"/>
      <c r="L283" s="253"/>
      <c r="M283" s="253"/>
      <c r="N283" s="253"/>
      <c r="O283" s="253"/>
      <c r="P283" s="253"/>
      <c r="Q283" s="253"/>
      <c r="R283" s="253"/>
      <c r="S283" s="253"/>
      <c r="T283" s="253"/>
      <c r="U283" s="253" t="s">
        <v>453</v>
      </c>
      <c r="V283" s="253"/>
      <c r="W283" s="253"/>
      <c r="X283" s="253"/>
      <c r="Y283" s="253"/>
      <c r="Z283" s="253"/>
      <c r="AA283" s="253"/>
      <c r="AB283" s="253"/>
      <c r="AC283" s="253" t="s">
        <v>332</v>
      </c>
      <c r="AD283" s="253"/>
      <c r="AE283" s="253"/>
      <c r="AF283" s="253"/>
      <c r="AG283" s="253"/>
      <c r="AH283" s="253"/>
      <c r="AI283" s="253"/>
      <c r="AJ283" s="253"/>
      <c r="AK283" s="253"/>
      <c r="AL283" s="253"/>
      <c r="AM283" s="253"/>
      <c r="AN283" s="253"/>
      <c r="AO283" s="253"/>
      <c r="AP283" s="256"/>
      <c r="AQ283" s="253"/>
      <c r="AR283" s="253"/>
      <c r="AS283" s="253"/>
      <c r="AT283" s="256"/>
      <c r="AU283" s="253"/>
      <c r="AV283" s="253"/>
      <c r="AW283" s="253"/>
      <c r="AX283" s="253"/>
      <c r="AY283" s="253"/>
      <c r="AZ283" s="253"/>
      <c r="BA283" s="253"/>
      <c r="BB283" s="253"/>
      <c r="BC283" s="253"/>
      <c r="BD283" s="253"/>
      <c r="BE283" s="253"/>
      <c r="BF283" s="253"/>
      <c r="BG283" s="253"/>
      <c r="BH283" s="253"/>
      <c r="BI283" s="253"/>
      <c r="BJ283" s="253"/>
      <c r="BK283" s="253"/>
      <c r="BL283" s="253"/>
      <c r="BM283" s="253"/>
      <c r="BN283" s="253"/>
      <c r="BO283" s="253"/>
      <c r="BP283" s="253"/>
      <c r="BQ283" s="253"/>
      <c r="BR283" s="253"/>
      <c r="BS283" s="253"/>
      <c r="BT283" s="253"/>
      <c r="BU283" s="253"/>
      <c r="BV283" s="253"/>
      <c r="BW283" s="253"/>
      <c r="BX283" s="253"/>
      <c r="BY283" s="253"/>
      <c r="BZ283" s="253"/>
      <c r="CA283" s="253"/>
      <c r="CB283" s="253"/>
      <c r="CC283" s="253"/>
      <c r="CD283" s="253"/>
      <c r="CE283" s="253"/>
      <c r="CF283" s="253"/>
      <c r="CG283" s="253"/>
      <c r="CH283" s="253"/>
      <c r="CI283" s="253"/>
      <c r="CJ283" s="253"/>
      <c r="CK283" s="253"/>
      <c r="CL283" s="253"/>
      <c r="CM283" s="253"/>
      <c r="CN283" s="253"/>
      <c r="CO283" s="253"/>
      <c r="CP283" s="253"/>
      <c r="CQ283" s="253"/>
      <c r="CR283" s="253"/>
      <c r="CS283" s="253"/>
      <c r="CT283" s="253"/>
      <c r="CU283" s="253"/>
      <c r="CV283" s="253"/>
      <c r="CW283" s="253"/>
      <c r="CX283" s="253"/>
      <c r="CY283" s="253"/>
      <c r="CZ283" s="253"/>
      <c r="DA283" s="253"/>
      <c r="DB283" s="253"/>
      <c r="DC283" s="253"/>
      <c r="DD283" s="253"/>
      <c r="DE283" s="253"/>
      <c r="DF283" s="253"/>
      <c r="DG283" s="253"/>
      <c r="DH283" s="253"/>
      <c r="DI283" s="253"/>
      <c r="DJ283" s="253"/>
      <c r="DK283" s="253"/>
      <c r="DL283" s="253"/>
      <c r="DM283" s="253"/>
      <c r="DN283" s="253"/>
      <c r="DO283" s="253"/>
      <c r="DP283" s="253"/>
      <c r="DQ283" s="253"/>
      <c r="DR283" s="253"/>
      <c r="DS283" s="253"/>
      <c r="DT283" s="253"/>
      <c r="DU283" s="253"/>
      <c r="DV283" s="253"/>
      <c r="DW283" s="253"/>
      <c r="DX283" s="253"/>
      <c r="DY283" s="253"/>
      <c r="DZ283" s="253"/>
      <c r="EA283" s="253"/>
      <c r="EB283" s="253"/>
      <c r="EC283" s="253"/>
      <c r="ED283" s="253"/>
      <c r="EE283" s="253"/>
      <c r="EF283" s="253"/>
      <c r="EG283" s="253"/>
      <c r="EH283" s="253"/>
      <c r="EI283" s="253"/>
      <c r="EJ283" s="253"/>
      <c r="EK283" s="253"/>
      <c r="EL283" s="253"/>
      <c r="EM283" s="253"/>
      <c r="EN283" s="253"/>
      <c r="EO283" s="253"/>
      <c r="EP283" s="253"/>
      <c r="EQ283" s="253"/>
      <c r="ER283" s="253"/>
      <c r="ES283" s="253"/>
      <c r="ET283" s="253"/>
      <c r="EU283" s="253"/>
      <c r="EV283" s="253"/>
      <c r="EW283" s="253"/>
      <c r="EX283" s="253"/>
      <c r="EY283" s="253"/>
      <c r="EZ283" s="253"/>
      <c r="FA283" s="253"/>
      <c r="FB283" s="253"/>
      <c r="FC283" s="253"/>
      <c r="FD283" s="253"/>
      <c r="FE283" s="253"/>
      <c r="FF283" s="253"/>
      <c r="FG283" s="253"/>
      <c r="FH283" s="253"/>
      <c r="FI283" s="253"/>
      <c r="FJ283" s="253"/>
      <c r="FK283" s="253"/>
      <c r="FL283" s="253"/>
      <c r="FM283" s="253"/>
      <c r="FN283" s="253"/>
      <c r="FO283" s="253"/>
      <c r="FP283" s="253"/>
      <c r="FQ283" s="253"/>
      <c r="FR283" s="253"/>
      <c r="FS283" s="253"/>
      <c r="FT283" s="253"/>
      <c r="FU283" s="253"/>
      <c r="FV283" s="253"/>
      <c r="FW283" s="253"/>
      <c r="FX283" s="253"/>
      <c r="FY283" s="253"/>
      <c r="FZ283" s="253"/>
      <c r="GA283" s="253"/>
      <c r="GB283" s="253"/>
      <c r="GC283" s="253"/>
      <c r="GD283" s="253"/>
      <c r="GE283" s="253"/>
      <c r="GF283" s="253"/>
      <c r="GG283" s="253"/>
      <c r="GH283" s="253"/>
      <c r="GI283" s="253"/>
      <c r="GJ283" s="253"/>
      <c r="GK283" s="253"/>
      <c r="GL283" s="253"/>
      <c r="GM283" s="253"/>
      <c r="GN283" s="253"/>
      <c r="GO283" s="253"/>
      <c r="GP283" s="253"/>
      <c r="GQ283" s="253"/>
      <c r="GR283" s="253"/>
      <c r="GS283" s="253"/>
      <c r="GT283" s="253"/>
      <c r="GU283" s="253"/>
      <c r="GV283" s="253"/>
      <c r="GW283" s="253"/>
      <c r="GX283" s="253"/>
      <c r="GY283" s="253"/>
      <c r="GZ283" s="253"/>
      <c r="HA283" s="253"/>
      <c r="HB283" s="253"/>
      <c r="HC283" s="253"/>
      <c r="HD283" s="253"/>
      <c r="HE283" s="253"/>
      <c r="HF283" s="253"/>
      <c r="HG283" s="253"/>
      <c r="HH283" s="253"/>
      <c r="HI283" s="253"/>
      <c r="HJ283" s="253"/>
      <c r="HK283" s="253"/>
      <c r="HL283" s="253"/>
      <c r="HM283" s="253"/>
      <c r="HN283" s="253"/>
      <c r="HO283" s="253"/>
      <c r="HP283" s="253"/>
      <c r="HQ283" s="253"/>
      <c r="HR283" s="253"/>
      <c r="HS283" s="253"/>
      <c r="HT283" s="253"/>
      <c r="HU283" s="253"/>
      <c r="HV283" s="253"/>
      <c r="HW283" s="253"/>
      <c r="HX283" s="253"/>
      <c r="HY283" s="253"/>
      <c r="HZ283" s="253"/>
      <c r="IA283" s="253"/>
      <c r="IB283" s="253"/>
      <c r="IC283" s="253"/>
      <c r="ID283" s="253"/>
      <c r="IE283" s="253"/>
      <c r="IF283" s="253"/>
      <c r="IG283" s="253"/>
      <c r="IH283" s="253"/>
      <c r="II283" s="253"/>
      <c r="IJ283" s="253"/>
      <c r="IK283" s="253"/>
      <c r="IL283" s="253"/>
      <c r="IM283" s="253"/>
      <c r="IN283" s="253"/>
      <c r="IO283" s="253"/>
      <c r="IP283" s="253"/>
      <c r="IQ283" s="253"/>
      <c r="IR283" s="253"/>
      <c r="IS283" s="253"/>
      <c r="IT283" s="253"/>
      <c r="IU283" s="253"/>
      <c r="IV283" s="253"/>
      <c r="IW283" s="253"/>
      <c r="IX283" s="253"/>
      <c r="IY283" s="253"/>
      <c r="IZ283" s="253"/>
      <c r="JA283" s="253"/>
      <c r="JB283" s="253"/>
      <c r="JC283" s="253"/>
      <c r="JD283" s="253"/>
      <c r="JE283" s="253"/>
      <c r="JF283" s="253"/>
      <c r="JG283" s="253"/>
      <c r="JH283" s="253"/>
      <c r="JI283" s="253"/>
      <c r="JJ283" s="253"/>
      <c r="JK283" s="253"/>
      <c r="JL283" s="253"/>
      <c r="JM283" s="253"/>
      <c r="JN283" s="253"/>
      <c r="JO283" s="253"/>
      <c r="JP283" s="253"/>
      <c r="JQ283" s="253"/>
      <c r="JR283" s="253"/>
      <c r="JS283" s="253"/>
      <c r="JT283" s="253"/>
      <c r="JU283" s="253"/>
    </row>
    <row r="284" spans="1:281" s="252" customFormat="1" ht="15" customHeight="1" x14ac:dyDescent="0.25">
      <c r="A284" s="253"/>
      <c r="B284" s="253"/>
      <c r="C284" s="253"/>
      <c r="D284" s="253"/>
      <c r="E284" s="253"/>
      <c r="F284" s="253"/>
      <c r="G284" s="253"/>
      <c r="H284" s="253"/>
      <c r="I284" s="253"/>
      <c r="J284" s="253"/>
      <c r="K284" s="253"/>
      <c r="L284" s="253"/>
      <c r="M284" s="253"/>
      <c r="N284" s="253"/>
      <c r="O284" s="253"/>
      <c r="P284" s="253"/>
      <c r="Q284" s="253"/>
      <c r="R284" s="253"/>
      <c r="S284" s="253"/>
      <c r="T284" s="253"/>
      <c r="U284" s="253" t="s">
        <v>454</v>
      </c>
      <c r="V284" s="253"/>
      <c r="W284" s="253"/>
      <c r="X284" s="253"/>
      <c r="Y284" s="253"/>
      <c r="Z284" s="253"/>
      <c r="AA284" s="253"/>
      <c r="AB284" s="253"/>
      <c r="AC284" s="253" t="s">
        <v>323</v>
      </c>
      <c r="AD284" s="253"/>
      <c r="AE284" s="253"/>
      <c r="AF284" s="253"/>
      <c r="AG284" s="253"/>
      <c r="AH284" s="253"/>
      <c r="AI284" s="253"/>
      <c r="AJ284" s="253"/>
      <c r="AK284" s="253"/>
      <c r="AL284" s="253"/>
      <c r="AM284" s="253"/>
      <c r="AN284" s="253"/>
      <c r="AO284" s="253"/>
      <c r="AP284" s="256"/>
      <c r="AQ284" s="253"/>
      <c r="AR284" s="253"/>
      <c r="AS284" s="253"/>
      <c r="AT284" s="256"/>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row>
    <row r="285" spans="1:281" s="252" customFormat="1" ht="15" customHeight="1" x14ac:dyDescent="0.25">
      <c r="A285" s="253"/>
      <c r="B285" s="253"/>
      <c r="C285" s="253"/>
      <c r="D285" s="253"/>
      <c r="E285" s="253"/>
      <c r="F285" s="253"/>
      <c r="G285" s="253"/>
      <c r="H285" s="253"/>
      <c r="I285" s="253"/>
      <c r="J285" s="253"/>
      <c r="K285" s="253"/>
      <c r="L285" s="253"/>
      <c r="M285" s="253"/>
      <c r="N285" s="253"/>
      <c r="O285" s="253"/>
      <c r="P285" s="253"/>
      <c r="Q285" s="253"/>
      <c r="R285" s="253"/>
      <c r="S285" s="253"/>
      <c r="T285" s="253"/>
      <c r="U285" s="253" t="s">
        <v>455</v>
      </c>
      <c r="V285" s="253"/>
      <c r="W285" s="253"/>
      <c r="X285" s="253"/>
      <c r="Y285" s="253"/>
      <c r="Z285" s="253"/>
      <c r="AA285" s="253"/>
      <c r="AB285" s="253"/>
      <c r="AC285" s="253" t="s">
        <v>320</v>
      </c>
      <c r="AD285" s="253"/>
      <c r="AE285" s="253"/>
      <c r="AF285" s="253"/>
      <c r="AG285" s="253"/>
      <c r="AH285" s="253"/>
      <c r="AI285" s="253"/>
      <c r="AJ285" s="253"/>
      <c r="AK285" s="253"/>
      <c r="AL285" s="253"/>
      <c r="AM285" s="253"/>
      <c r="AN285" s="253"/>
      <c r="AO285" s="253"/>
      <c r="AP285" s="256"/>
      <c r="AQ285" s="253"/>
      <c r="AR285" s="253"/>
      <c r="AS285" s="253"/>
      <c r="AT285" s="256"/>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row>
    <row r="286" spans="1:281" s="252" customFormat="1" ht="15" customHeight="1" x14ac:dyDescent="0.25">
      <c r="A286" s="253"/>
      <c r="B286" s="253"/>
      <c r="C286" s="253"/>
      <c r="D286" s="253"/>
      <c r="E286" s="253"/>
      <c r="F286" s="253"/>
      <c r="G286" s="253"/>
      <c r="H286" s="253"/>
      <c r="I286" s="253"/>
      <c r="J286" s="253"/>
      <c r="K286" s="253"/>
      <c r="L286" s="253"/>
      <c r="M286" s="253"/>
      <c r="N286" s="253"/>
      <c r="O286" s="253"/>
      <c r="P286" s="253"/>
      <c r="Q286" s="253"/>
      <c r="R286" s="253"/>
      <c r="S286" s="253"/>
      <c r="T286" s="253"/>
      <c r="U286" s="253" t="s">
        <v>456</v>
      </c>
      <c r="V286" s="253"/>
      <c r="W286" s="253"/>
      <c r="X286" s="253"/>
      <c r="Y286" s="253"/>
      <c r="Z286" s="253"/>
      <c r="AA286" s="253"/>
      <c r="AB286" s="253"/>
      <c r="AC286" s="253" t="s">
        <v>320</v>
      </c>
      <c r="AD286" s="253"/>
      <c r="AE286" s="253"/>
      <c r="AF286" s="253"/>
      <c r="AG286" s="253"/>
      <c r="AH286" s="253"/>
      <c r="AI286" s="253"/>
      <c r="AJ286" s="253"/>
      <c r="AK286" s="253"/>
      <c r="AL286" s="253"/>
      <c r="AM286" s="253"/>
      <c r="AN286" s="253"/>
      <c r="AO286" s="253"/>
      <c r="AP286" s="256"/>
      <c r="AQ286" s="253"/>
      <c r="AR286" s="253"/>
      <c r="AS286" s="253"/>
      <c r="AT286" s="256"/>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row>
    <row r="287" spans="1:281" s="252" customFormat="1" ht="15" customHeight="1" x14ac:dyDescent="0.25">
      <c r="A287" s="253"/>
      <c r="B287" s="253"/>
      <c r="C287" s="253"/>
      <c r="D287" s="253"/>
      <c r="E287" s="253"/>
      <c r="F287" s="253"/>
      <c r="G287" s="253"/>
      <c r="H287" s="253"/>
      <c r="I287" s="253"/>
      <c r="J287" s="253"/>
      <c r="K287" s="253"/>
      <c r="L287" s="253"/>
      <c r="M287" s="253"/>
      <c r="N287" s="253"/>
      <c r="O287" s="253"/>
      <c r="P287" s="253"/>
      <c r="Q287" s="253"/>
      <c r="R287" s="253"/>
      <c r="S287" s="253"/>
      <c r="T287" s="253"/>
      <c r="U287" s="253" t="s">
        <v>457</v>
      </c>
      <c r="V287" s="253"/>
      <c r="W287" s="253"/>
      <c r="X287" s="253"/>
      <c r="Y287" s="253"/>
      <c r="Z287" s="253"/>
      <c r="AA287" s="253"/>
      <c r="AB287" s="253"/>
      <c r="AC287" s="253" t="s">
        <v>329</v>
      </c>
      <c r="AD287" s="253"/>
      <c r="AE287" s="253"/>
      <c r="AF287" s="253"/>
      <c r="AG287" s="253"/>
      <c r="AH287" s="253"/>
      <c r="AI287" s="253"/>
      <c r="AJ287" s="253"/>
      <c r="AK287" s="253"/>
      <c r="AL287" s="253"/>
      <c r="AM287" s="253"/>
      <c r="AN287" s="253"/>
      <c r="AO287" s="253"/>
      <c r="AP287" s="256"/>
      <c r="AQ287" s="253"/>
      <c r="AR287" s="253"/>
      <c r="AS287" s="253"/>
      <c r="AT287" s="256"/>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row>
    <row r="288" spans="1:281" s="252" customFormat="1" ht="15" customHeight="1" x14ac:dyDescent="0.25">
      <c r="A288" s="253"/>
      <c r="B288" s="253"/>
      <c r="C288" s="253"/>
      <c r="D288" s="253"/>
      <c r="E288" s="253"/>
      <c r="F288" s="253"/>
      <c r="G288" s="253"/>
      <c r="H288" s="253"/>
      <c r="I288" s="253"/>
      <c r="J288" s="253"/>
      <c r="K288" s="253"/>
      <c r="L288" s="253"/>
      <c r="M288" s="253"/>
      <c r="N288" s="253"/>
      <c r="O288" s="253"/>
      <c r="P288" s="253"/>
      <c r="Q288" s="253"/>
      <c r="R288" s="253"/>
      <c r="S288" s="253"/>
      <c r="T288" s="253"/>
      <c r="U288" s="253" t="s">
        <v>458</v>
      </c>
      <c r="V288" s="253"/>
      <c r="W288" s="253"/>
      <c r="X288" s="253"/>
      <c r="Y288" s="253"/>
      <c r="Z288" s="253"/>
      <c r="AA288" s="253"/>
      <c r="AB288" s="253"/>
      <c r="AC288" s="253" t="s">
        <v>332</v>
      </c>
      <c r="AD288" s="253"/>
      <c r="AE288" s="253"/>
      <c r="AF288" s="253"/>
      <c r="AG288" s="253"/>
      <c r="AH288" s="253"/>
      <c r="AI288" s="253"/>
      <c r="AJ288" s="253"/>
      <c r="AK288" s="253"/>
      <c r="AL288" s="253"/>
      <c r="AM288" s="253"/>
      <c r="AN288" s="253"/>
      <c r="AO288" s="253"/>
      <c r="AP288" s="256"/>
      <c r="AQ288" s="253"/>
      <c r="AR288" s="253"/>
      <c r="AS288" s="253"/>
      <c r="AT288" s="256"/>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row>
    <row r="289" spans="1:281" s="252" customFormat="1" ht="15" customHeight="1" x14ac:dyDescent="0.25">
      <c r="A289" s="253"/>
      <c r="B289" s="253"/>
      <c r="C289" s="253"/>
      <c r="D289" s="253"/>
      <c r="E289" s="253"/>
      <c r="F289" s="253"/>
      <c r="G289" s="253"/>
      <c r="H289" s="253"/>
      <c r="I289" s="253"/>
      <c r="J289" s="253"/>
      <c r="K289" s="253"/>
      <c r="L289" s="253"/>
      <c r="M289" s="253"/>
      <c r="N289" s="253"/>
      <c r="O289" s="253"/>
      <c r="P289" s="253"/>
      <c r="Q289" s="253"/>
      <c r="R289" s="253"/>
      <c r="S289" s="253"/>
      <c r="T289" s="253"/>
      <c r="U289" s="253" t="s">
        <v>281</v>
      </c>
      <c r="V289" s="253"/>
      <c r="W289" s="253"/>
      <c r="X289" s="253"/>
      <c r="Y289" s="253"/>
      <c r="Z289" s="253"/>
      <c r="AA289" s="253"/>
      <c r="AB289" s="253"/>
      <c r="AC289" s="253" t="s">
        <v>357</v>
      </c>
      <c r="AD289" s="253"/>
      <c r="AE289" s="253"/>
      <c r="AF289" s="253"/>
      <c r="AG289" s="253"/>
      <c r="AH289" s="253"/>
      <c r="AI289" s="253"/>
      <c r="AJ289" s="253"/>
      <c r="AK289" s="253"/>
      <c r="AL289" s="253"/>
      <c r="AM289" s="253"/>
      <c r="AN289" s="253"/>
      <c r="AO289" s="253"/>
      <c r="AP289" s="256"/>
      <c r="AQ289" s="253"/>
      <c r="AR289" s="253"/>
      <c r="AS289" s="253"/>
      <c r="AT289" s="256"/>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row>
    <row r="290" spans="1:281" s="252" customFormat="1" ht="15" customHeight="1" x14ac:dyDescent="0.25">
      <c r="A290" s="253"/>
      <c r="B290" s="253"/>
      <c r="C290" s="253"/>
      <c r="D290" s="253"/>
      <c r="E290" s="253"/>
      <c r="F290" s="253"/>
      <c r="G290" s="253"/>
      <c r="H290" s="253"/>
      <c r="I290" s="253"/>
      <c r="J290" s="253"/>
      <c r="K290" s="253"/>
      <c r="L290" s="253"/>
      <c r="M290" s="253"/>
      <c r="N290" s="253"/>
      <c r="O290" s="253"/>
      <c r="P290" s="253"/>
      <c r="Q290" s="253"/>
      <c r="R290" s="253"/>
      <c r="S290" s="253"/>
      <c r="T290" s="253"/>
      <c r="U290" s="253" t="s">
        <v>459</v>
      </c>
      <c r="V290" s="253"/>
      <c r="W290" s="253"/>
      <c r="X290" s="253"/>
      <c r="Y290" s="253"/>
      <c r="Z290" s="253"/>
      <c r="AA290" s="253"/>
      <c r="AB290" s="253"/>
      <c r="AC290" s="253" t="s">
        <v>316</v>
      </c>
      <c r="AD290" s="253"/>
      <c r="AE290" s="253"/>
      <c r="AF290" s="253"/>
      <c r="AG290" s="253"/>
      <c r="AH290" s="253"/>
      <c r="AI290" s="253"/>
      <c r="AJ290" s="253"/>
      <c r="AK290" s="253"/>
      <c r="AL290" s="253"/>
      <c r="AM290" s="253"/>
      <c r="AN290" s="253"/>
      <c r="AO290" s="253"/>
      <c r="AP290" s="256"/>
      <c r="AQ290" s="253"/>
      <c r="AR290" s="253"/>
      <c r="AS290" s="253"/>
      <c r="AT290" s="256"/>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row>
    <row r="291" spans="1:281" s="252" customFormat="1" ht="15" customHeight="1" x14ac:dyDescent="0.25">
      <c r="A291" s="253"/>
      <c r="B291" s="253"/>
      <c r="C291" s="253"/>
      <c r="D291" s="253"/>
      <c r="E291" s="253"/>
      <c r="F291" s="253"/>
      <c r="G291" s="253"/>
      <c r="H291" s="253"/>
      <c r="I291" s="253"/>
      <c r="J291" s="253"/>
      <c r="K291" s="253"/>
      <c r="L291" s="253"/>
      <c r="M291" s="253"/>
      <c r="N291" s="253"/>
      <c r="O291" s="253"/>
      <c r="P291" s="253"/>
      <c r="Q291" s="253"/>
      <c r="R291" s="253"/>
      <c r="S291" s="253"/>
      <c r="T291" s="253"/>
      <c r="U291" s="253" t="s">
        <v>460</v>
      </c>
      <c r="V291" s="253"/>
      <c r="W291" s="253"/>
      <c r="X291" s="253"/>
      <c r="Y291" s="253"/>
      <c r="Z291" s="253"/>
      <c r="AA291" s="253"/>
      <c r="AB291" s="253"/>
      <c r="AC291" s="253" t="s">
        <v>323</v>
      </c>
      <c r="AD291" s="253"/>
      <c r="AE291" s="253"/>
      <c r="AF291" s="253"/>
      <c r="AG291" s="253"/>
      <c r="AH291" s="253"/>
      <c r="AI291" s="253"/>
      <c r="AJ291" s="253"/>
      <c r="AK291" s="253"/>
      <c r="AL291" s="253"/>
      <c r="AM291" s="253"/>
      <c r="AN291" s="253"/>
      <c r="AO291" s="253"/>
      <c r="AP291" s="256"/>
      <c r="AQ291" s="253"/>
      <c r="AR291" s="253"/>
      <c r="AS291" s="253"/>
      <c r="AT291" s="256"/>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row>
    <row r="292" spans="1:281" s="252" customFormat="1" ht="15" customHeight="1" x14ac:dyDescent="0.25">
      <c r="A292" s="253"/>
      <c r="B292" s="253"/>
      <c r="C292" s="253"/>
      <c r="D292" s="253"/>
      <c r="E292" s="253"/>
      <c r="F292" s="253"/>
      <c r="G292" s="253"/>
      <c r="H292" s="253"/>
      <c r="I292" s="253"/>
      <c r="J292" s="253"/>
      <c r="K292" s="253"/>
      <c r="L292" s="253"/>
      <c r="M292" s="253"/>
      <c r="N292" s="253"/>
      <c r="O292" s="253"/>
      <c r="P292" s="253"/>
      <c r="Q292" s="253"/>
      <c r="R292" s="253"/>
      <c r="S292" s="253"/>
      <c r="T292" s="253"/>
      <c r="U292" s="253" t="s">
        <v>461</v>
      </c>
      <c r="V292" s="253"/>
      <c r="W292" s="253"/>
      <c r="X292" s="253"/>
      <c r="Y292" s="253"/>
      <c r="Z292" s="253"/>
      <c r="AA292" s="253"/>
      <c r="AB292" s="253"/>
      <c r="AC292" s="253" t="s">
        <v>393</v>
      </c>
      <c r="AD292" s="253"/>
      <c r="AE292" s="253"/>
      <c r="AF292" s="253"/>
      <c r="AG292" s="253"/>
      <c r="AH292" s="253"/>
      <c r="AI292" s="253"/>
      <c r="AJ292" s="253"/>
      <c r="AK292" s="253"/>
      <c r="AL292" s="253"/>
      <c r="AM292" s="253"/>
      <c r="AN292" s="253"/>
      <c r="AO292" s="253"/>
      <c r="AP292" s="256"/>
      <c r="AQ292" s="253"/>
      <c r="AR292" s="253"/>
      <c r="AS292" s="253"/>
      <c r="AT292" s="256"/>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row>
    <row r="293" spans="1:281" s="252" customFormat="1" ht="15" customHeight="1" x14ac:dyDescent="0.25">
      <c r="A293" s="253"/>
      <c r="B293" s="253"/>
      <c r="C293" s="253"/>
      <c r="D293" s="253"/>
      <c r="E293" s="253"/>
      <c r="F293" s="253"/>
      <c r="G293" s="253"/>
      <c r="H293" s="253"/>
      <c r="I293" s="253"/>
      <c r="J293" s="253"/>
      <c r="K293" s="253"/>
      <c r="L293" s="253"/>
      <c r="M293" s="253"/>
      <c r="N293" s="253"/>
      <c r="O293" s="253"/>
      <c r="P293" s="253"/>
      <c r="Q293" s="253"/>
      <c r="R293" s="253"/>
      <c r="S293" s="253"/>
      <c r="T293" s="253"/>
      <c r="U293" s="253" t="s">
        <v>462</v>
      </c>
      <c r="V293" s="253"/>
      <c r="W293" s="253"/>
      <c r="X293" s="253"/>
      <c r="Y293" s="253"/>
      <c r="Z293" s="253"/>
      <c r="AA293" s="253"/>
      <c r="AB293" s="253"/>
      <c r="AC293" s="253" t="s">
        <v>318</v>
      </c>
      <c r="AD293" s="253"/>
      <c r="AE293" s="253"/>
      <c r="AF293" s="253"/>
      <c r="AG293" s="253"/>
      <c r="AH293" s="253"/>
      <c r="AI293" s="253"/>
      <c r="AJ293" s="253"/>
      <c r="AK293" s="253"/>
      <c r="AL293" s="253"/>
      <c r="AM293" s="253"/>
      <c r="AN293" s="253"/>
      <c r="AO293" s="253"/>
      <c r="AP293" s="256"/>
      <c r="AQ293" s="253"/>
      <c r="AR293" s="253"/>
      <c r="AS293" s="253"/>
      <c r="AT293" s="256"/>
      <c r="AU293" s="253"/>
      <c r="AV293" s="253"/>
      <c r="AW293" s="253"/>
      <c r="AX293" s="253"/>
      <c r="AY293" s="253"/>
      <c r="AZ293" s="253"/>
      <c r="BA293" s="253"/>
      <c r="BB293" s="253"/>
      <c r="BC293" s="253"/>
      <c r="BD293" s="253"/>
      <c r="BE293" s="253"/>
      <c r="BF293" s="253"/>
      <c r="BG293" s="253"/>
      <c r="BH293" s="253"/>
      <c r="BI293" s="253"/>
      <c r="BJ293" s="253"/>
      <c r="BK293" s="253"/>
      <c r="BL293" s="253"/>
      <c r="BM293" s="253"/>
      <c r="BN293" s="253"/>
      <c r="BO293" s="253"/>
      <c r="BP293" s="253"/>
      <c r="BQ293" s="253"/>
      <c r="BR293" s="253"/>
      <c r="BS293" s="253"/>
      <c r="BT293" s="253"/>
      <c r="BU293" s="253"/>
      <c r="BV293" s="253"/>
      <c r="BW293" s="253"/>
      <c r="BX293" s="253"/>
      <c r="BY293" s="253"/>
      <c r="BZ293" s="253"/>
      <c r="CA293" s="253"/>
      <c r="CB293" s="253"/>
      <c r="CC293" s="253"/>
      <c r="CD293" s="253"/>
      <c r="CE293" s="253"/>
      <c r="CF293" s="253"/>
      <c r="CG293" s="253"/>
      <c r="CH293" s="253"/>
      <c r="CI293" s="253"/>
      <c r="CJ293" s="253"/>
      <c r="CK293" s="253"/>
      <c r="CL293" s="253"/>
      <c r="CM293" s="253"/>
      <c r="CN293" s="253"/>
      <c r="CO293" s="253"/>
      <c r="CP293" s="253"/>
      <c r="CQ293" s="253"/>
      <c r="CR293" s="253"/>
      <c r="CS293" s="253"/>
      <c r="CT293" s="253"/>
      <c r="CU293" s="253"/>
      <c r="CV293" s="253"/>
      <c r="CW293" s="253"/>
      <c r="CX293" s="253"/>
      <c r="CY293" s="253"/>
      <c r="CZ293" s="253"/>
      <c r="DA293" s="253"/>
      <c r="DB293" s="253"/>
      <c r="DC293" s="253"/>
      <c r="DD293" s="253"/>
      <c r="DE293" s="253"/>
      <c r="DF293" s="253"/>
      <c r="DG293" s="253"/>
      <c r="DH293" s="253"/>
      <c r="DI293" s="253"/>
      <c r="DJ293" s="253"/>
      <c r="DK293" s="253"/>
      <c r="DL293" s="253"/>
      <c r="DM293" s="253"/>
      <c r="DN293" s="253"/>
      <c r="DO293" s="253"/>
      <c r="DP293" s="253"/>
      <c r="DQ293" s="253"/>
      <c r="DR293" s="253"/>
      <c r="DS293" s="253"/>
      <c r="DT293" s="253"/>
      <c r="DU293" s="253"/>
      <c r="DV293" s="253"/>
      <c r="DW293" s="253"/>
      <c r="DX293" s="253"/>
      <c r="DY293" s="253"/>
      <c r="DZ293" s="253"/>
      <c r="EA293" s="253"/>
      <c r="EB293" s="253"/>
      <c r="EC293" s="253"/>
      <c r="ED293" s="253"/>
      <c r="EE293" s="253"/>
      <c r="EF293" s="253"/>
      <c r="EG293" s="253"/>
      <c r="EH293" s="253"/>
      <c r="EI293" s="253"/>
      <c r="EJ293" s="253"/>
      <c r="EK293" s="253"/>
      <c r="EL293" s="253"/>
      <c r="EM293" s="253"/>
      <c r="EN293" s="253"/>
      <c r="EO293" s="253"/>
      <c r="EP293" s="253"/>
      <c r="EQ293" s="253"/>
      <c r="ER293" s="253"/>
      <c r="ES293" s="253"/>
      <c r="ET293" s="253"/>
      <c r="EU293" s="253"/>
      <c r="EV293" s="253"/>
      <c r="EW293" s="253"/>
      <c r="EX293" s="253"/>
      <c r="EY293" s="253"/>
      <c r="EZ293" s="253"/>
      <c r="FA293" s="253"/>
      <c r="FB293" s="253"/>
      <c r="FC293" s="253"/>
      <c r="FD293" s="253"/>
      <c r="FE293" s="253"/>
      <c r="FF293" s="253"/>
      <c r="FG293" s="253"/>
      <c r="FH293" s="253"/>
      <c r="FI293" s="253"/>
      <c r="FJ293" s="253"/>
      <c r="FK293" s="253"/>
      <c r="FL293" s="253"/>
      <c r="FM293" s="253"/>
      <c r="FN293" s="253"/>
      <c r="FO293" s="253"/>
      <c r="FP293" s="253"/>
      <c r="FQ293" s="253"/>
      <c r="FR293" s="253"/>
      <c r="FS293" s="253"/>
      <c r="FT293" s="253"/>
      <c r="FU293" s="253"/>
      <c r="FV293" s="253"/>
      <c r="FW293" s="253"/>
      <c r="FX293" s="253"/>
      <c r="FY293" s="253"/>
      <c r="FZ293" s="253"/>
      <c r="GA293" s="253"/>
      <c r="GB293" s="253"/>
      <c r="GC293" s="253"/>
      <c r="GD293" s="253"/>
      <c r="GE293" s="253"/>
      <c r="GF293" s="253"/>
      <c r="GG293" s="253"/>
      <c r="GH293" s="253"/>
      <c r="GI293" s="253"/>
      <c r="GJ293" s="253"/>
      <c r="GK293" s="253"/>
      <c r="GL293" s="253"/>
      <c r="GM293" s="253"/>
      <c r="GN293" s="253"/>
      <c r="GO293" s="253"/>
      <c r="GP293" s="253"/>
      <c r="GQ293" s="253"/>
      <c r="GR293" s="253"/>
      <c r="GS293" s="253"/>
      <c r="GT293" s="253"/>
      <c r="GU293" s="253"/>
      <c r="GV293" s="253"/>
      <c r="GW293" s="253"/>
      <c r="GX293" s="253"/>
      <c r="GY293" s="253"/>
      <c r="GZ293" s="253"/>
      <c r="HA293" s="253"/>
      <c r="HB293" s="253"/>
      <c r="HC293" s="253"/>
      <c r="HD293" s="253"/>
      <c r="HE293" s="253"/>
      <c r="HF293" s="253"/>
      <c r="HG293" s="253"/>
      <c r="HH293" s="253"/>
      <c r="HI293" s="253"/>
      <c r="HJ293" s="253"/>
      <c r="HK293" s="253"/>
      <c r="HL293" s="253"/>
      <c r="HM293" s="253"/>
      <c r="HN293" s="253"/>
      <c r="HO293" s="253"/>
      <c r="HP293" s="253"/>
      <c r="HQ293" s="253"/>
      <c r="HR293" s="253"/>
      <c r="HS293" s="253"/>
      <c r="HT293" s="253"/>
      <c r="HU293" s="253"/>
      <c r="HV293" s="253"/>
      <c r="HW293" s="253"/>
      <c r="HX293" s="253"/>
      <c r="HY293" s="253"/>
      <c r="HZ293" s="253"/>
      <c r="IA293" s="253"/>
      <c r="IB293" s="253"/>
      <c r="IC293" s="253"/>
      <c r="ID293" s="253"/>
      <c r="IE293" s="253"/>
      <c r="IF293" s="253"/>
      <c r="IG293" s="253"/>
      <c r="IH293" s="253"/>
      <c r="II293" s="253"/>
      <c r="IJ293" s="253"/>
      <c r="IK293" s="253"/>
      <c r="IL293" s="253"/>
      <c r="IM293" s="253"/>
      <c r="IN293" s="253"/>
      <c r="IO293" s="253"/>
      <c r="IP293" s="253"/>
      <c r="IQ293" s="253"/>
      <c r="IR293" s="253"/>
      <c r="IS293" s="253"/>
      <c r="IT293" s="253"/>
      <c r="IU293" s="253"/>
      <c r="IV293" s="253"/>
      <c r="IW293" s="253"/>
      <c r="IX293" s="253"/>
      <c r="IY293" s="253"/>
      <c r="IZ293" s="253"/>
      <c r="JA293" s="253"/>
      <c r="JB293" s="253"/>
      <c r="JC293" s="253"/>
      <c r="JD293" s="253"/>
      <c r="JE293" s="253"/>
      <c r="JF293" s="253"/>
      <c r="JG293" s="253"/>
      <c r="JH293" s="253"/>
      <c r="JI293" s="253"/>
      <c r="JJ293" s="253"/>
      <c r="JK293" s="253"/>
      <c r="JL293" s="253"/>
      <c r="JM293" s="253"/>
      <c r="JN293" s="253"/>
      <c r="JO293" s="253"/>
      <c r="JP293" s="253"/>
      <c r="JQ293" s="253"/>
      <c r="JR293" s="253"/>
      <c r="JS293" s="253"/>
      <c r="JT293" s="253"/>
      <c r="JU293" s="253"/>
    </row>
    <row r="294" spans="1:281" s="252" customFormat="1" ht="15" customHeight="1" x14ac:dyDescent="0.25">
      <c r="A294" s="253"/>
      <c r="B294" s="253"/>
      <c r="C294" s="253"/>
      <c r="D294" s="253"/>
      <c r="E294" s="253"/>
      <c r="F294" s="253"/>
      <c r="G294" s="253"/>
      <c r="H294" s="253"/>
      <c r="I294" s="253"/>
      <c r="J294" s="253"/>
      <c r="K294" s="253"/>
      <c r="L294" s="253"/>
      <c r="M294" s="253"/>
      <c r="N294" s="253"/>
      <c r="O294" s="253"/>
      <c r="P294" s="253"/>
      <c r="Q294" s="253"/>
      <c r="R294" s="253"/>
      <c r="S294" s="253"/>
      <c r="T294" s="253"/>
      <c r="U294" s="253" t="s">
        <v>463</v>
      </c>
      <c r="V294" s="253"/>
      <c r="W294" s="253"/>
      <c r="X294" s="253"/>
      <c r="Y294" s="253"/>
      <c r="Z294" s="253"/>
      <c r="AA294" s="253"/>
      <c r="AB294" s="253"/>
      <c r="AC294" s="253" t="s">
        <v>320</v>
      </c>
      <c r="AD294" s="253"/>
      <c r="AE294" s="253"/>
      <c r="AF294" s="253"/>
      <c r="AG294" s="253"/>
      <c r="AH294" s="253"/>
      <c r="AI294" s="253"/>
      <c r="AJ294" s="253"/>
      <c r="AK294" s="253"/>
      <c r="AL294" s="253"/>
      <c r="AM294" s="253"/>
      <c r="AN294" s="253"/>
      <c r="AO294" s="253"/>
      <c r="AP294" s="256"/>
      <c r="AQ294" s="253"/>
      <c r="AR294" s="253"/>
      <c r="AS294" s="253"/>
      <c r="AT294" s="256"/>
      <c r="AU294" s="253"/>
      <c r="AV294" s="253"/>
      <c r="AW294" s="253"/>
      <c r="AX294" s="253"/>
      <c r="AY294" s="253"/>
      <c r="AZ294" s="253"/>
      <c r="BA294" s="253"/>
      <c r="BB294" s="253"/>
      <c r="BC294" s="253"/>
      <c r="BD294" s="253"/>
      <c r="BE294" s="253"/>
      <c r="BF294" s="253"/>
      <c r="BG294" s="253"/>
      <c r="BH294" s="253"/>
      <c r="BI294" s="253"/>
      <c r="BJ294" s="253"/>
      <c r="BK294" s="253"/>
      <c r="BL294" s="253"/>
      <c r="BM294" s="253"/>
      <c r="BN294" s="253"/>
      <c r="BO294" s="253"/>
      <c r="BP294" s="253"/>
      <c r="BQ294" s="253"/>
      <c r="BR294" s="253"/>
      <c r="BS294" s="253"/>
      <c r="BT294" s="253"/>
      <c r="BU294" s="253"/>
      <c r="BV294" s="253"/>
      <c r="BW294" s="253"/>
      <c r="BX294" s="253"/>
      <c r="BY294" s="253"/>
      <c r="BZ294" s="253"/>
      <c r="CA294" s="253"/>
      <c r="CB294" s="253"/>
      <c r="CC294" s="253"/>
      <c r="CD294" s="253"/>
      <c r="CE294" s="253"/>
      <c r="CF294" s="253"/>
      <c r="CG294" s="253"/>
      <c r="CH294" s="253"/>
      <c r="CI294" s="253"/>
      <c r="CJ294" s="253"/>
      <c r="CK294" s="253"/>
      <c r="CL294" s="253"/>
      <c r="CM294" s="253"/>
      <c r="CN294" s="253"/>
      <c r="CO294" s="253"/>
      <c r="CP294" s="253"/>
      <c r="CQ294" s="253"/>
      <c r="CR294" s="253"/>
      <c r="CS294" s="253"/>
      <c r="CT294" s="253"/>
      <c r="CU294" s="253"/>
      <c r="CV294" s="253"/>
      <c r="CW294" s="253"/>
      <c r="CX294" s="253"/>
      <c r="CY294" s="253"/>
      <c r="CZ294" s="253"/>
      <c r="DA294" s="253"/>
      <c r="DB294" s="253"/>
      <c r="DC294" s="253"/>
      <c r="DD294" s="253"/>
      <c r="DE294" s="253"/>
      <c r="DF294" s="253"/>
      <c r="DG294" s="253"/>
      <c r="DH294" s="253"/>
      <c r="DI294" s="253"/>
      <c r="DJ294" s="253"/>
      <c r="DK294" s="253"/>
      <c r="DL294" s="253"/>
      <c r="DM294" s="253"/>
      <c r="DN294" s="253"/>
      <c r="DO294" s="253"/>
      <c r="DP294" s="253"/>
      <c r="DQ294" s="253"/>
      <c r="DR294" s="253"/>
      <c r="DS294" s="253"/>
      <c r="DT294" s="253"/>
      <c r="DU294" s="253"/>
      <c r="DV294" s="253"/>
      <c r="DW294" s="253"/>
      <c r="DX294" s="253"/>
      <c r="DY294" s="253"/>
      <c r="DZ294" s="253"/>
      <c r="EA294" s="253"/>
      <c r="EB294" s="253"/>
      <c r="EC294" s="253"/>
      <c r="ED294" s="253"/>
      <c r="EE294" s="253"/>
      <c r="EF294" s="253"/>
      <c r="EG294" s="253"/>
      <c r="EH294" s="253"/>
      <c r="EI294" s="253"/>
      <c r="EJ294" s="253"/>
      <c r="EK294" s="253"/>
      <c r="EL294" s="253"/>
      <c r="EM294" s="253"/>
      <c r="EN294" s="253"/>
      <c r="EO294" s="253"/>
      <c r="EP294" s="253"/>
      <c r="EQ294" s="253"/>
      <c r="ER294" s="253"/>
      <c r="ES294" s="253"/>
      <c r="ET294" s="253"/>
      <c r="EU294" s="253"/>
      <c r="EV294" s="253"/>
      <c r="EW294" s="253"/>
      <c r="EX294" s="253"/>
      <c r="EY294" s="253"/>
      <c r="EZ294" s="253"/>
      <c r="FA294" s="253"/>
      <c r="FB294" s="253"/>
      <c r="FC294" s="253"/>
      <c r="FD294" s="253"/>
      <c r="FE294" s="253"/>
      <c r="FF294" s="253"/>
      <c r="FG294" s="253"/>
      <c r="FH294" s="253"/>
      <c r="FI294" s="253"/>
      <c r="FJ294" s="253"/>
      <c r="FK294" s="253"/>
      <c r="FL294" s="253"/>
      <c r="FM294" s="253"/>
      <c r="FN294" s="253"/>
      <c r="FO294" s="253"/>
      <c r="FP294" s="253"/>
      <c r="FQ294" s="253"/>
      <c r="FR294" s="253"/>
      <c r="FS294" s="253"/>
      <c r="FT294" s="253"/>
      <c r="FU294" s="253"/>
      <c r="FV294" s="253"/>
      <c r="FW294" s="253"/>
      <c r="FX294" s="253"/>
      <c r="FY294" s="253"/>
      <c r="FZ294" s="253"/>
      <c r="GA294" s="253"/>
      <c r="GB294" s="253"/>
      <c r="GC294" s="253"/>
      <c r="GD294" s="253"/>
      <c r="GE294" s="253"/>
      <c r="GF294" s="253"/>
      <c r="GG294" s="253"/>
      <c r="GH294" s="253"/>
      <c r="GI294" s="253"/>
      <c r="GJ294" s="253"/>
      <c r="GK294" s="253"/>
      <c r="GL294" s="253"/>
      <c r="GM294" s="253"/>
      <c r="GN294" s="253"/>
      <c r="GO294" s="253"/>
      <c r="GP294" s="253"/>
      <c r="GQ294" s="253"/>
      <c r="GR294" s="253"/>
      <c r="GS294" s="253"/>
      <c r="GT294" s="253"/>
      <c r="GU294" s="253"/>
      <c r="GV294" s="253"/>
      <c r="GW294" s="253"/>
      <c r="GX294" s="253"/>
      <c r="GY294" s="253"/>
      <c r="GZ294" s="253"/>
      <c r="HA294" s="253"/>
      <c r="HB294" s="253"/>
      <c r="HC294" s="253"/>
      <c r="HD294" s="253"/>
      <c r="HE294" s="253"/>
      <c r="HF294" s="253"/>
      <c r="HG294" s="253"/>
      <c r="HH294" s="253"/>
      <c r="HI294" s="253"/>
      <c r="HJ294" s="253"/>
      <c r="HK294" s="253"/>
      <c r="HL294" s="253"/>
      <c r="HM294" s="253"/>
      <c r="HN294" s="253"/>
      <c r="HO294" s="253"/>
      <c r="HP294" s="253"/>
      <c r="HQ294" s="253"/>
      <c r="HR294" s="253"/>
      <c r="HS294" s="253"/>
      <c r="HT294" s="253"/>
      <c r="HU294" s="253"/>
      <c r="HV294" s="253"/>
      <c r="HW294" s="253"/>
      <c r="HX294" s="253"/>
      <c r="HY294" s="253"/>
      <c r="HZ294" s="253"/>
      <c r="IA294" s="253"/>
      <c r="IB294" s="253"/>
      <c r="IC294" s="253"/>
      <c r="ID294" s="253"/>
      <c r="IE294" s="253"/>
      <c r="IF294" s="253"/>
      <c r="IG294" s="253"/>
      <c r="IH294" s="253"/>
      <c r="II294" s="253"/>
      <c r="IJ294" s="253"/>
      <c r="IK294" s="253"/>
      <c r="IL294" s="253"/>
      <c r="IM294" s="253"/>
      <c r="IN294" s="253"/>
      <c r="IO294" s="253"/>
      <c r="IP294" s="253"/>
      <c r="IQ294" s="253"/>
      <c r="IR294" s="253"/>
      <c r="IS294" s="253"/>
      <c r="IT294" s="253"/>
      <c r="IU294" s="253"/>
      <c r="IV294" s="253"/>
      <c r="IW294" s="253"/>
      <c r="IX294" s="253"/>
      <c r="IY294" s="253"/>
      <c r="IZ294" s="253"/>
      <c r="JA294" s="253"/>
      <c r="JB294" s="253"/>
      <c r="JC294" s="253"/>
      <c r="JD294" s="253"/>
      <c r="JE294" s="253"/>
      <c r="JF294" s="253"/>
      <c r="JG294" s="253"/>
      <c r="JH294" s="253"/>
      <c r="JI294" s="253"/>
      <c r="JJ294" s="253"/>
      <c r="JK294" s="253"/>
      <c r="JL294" s="253"/>
      <c r="JM294" s="253"/>
      <c r="JN294" s="253"/>
      <c r="JO294" s="253"/>
      <c r="JP294" s="253"/>
      <c r="JQ294" s="253"/>
      <c r="JR294" s="253"/>
      <c r="JS294" s="253"/>
      <c r="JT294" s="253"/>
      <c r="JU294" s="253"/>
    </row>
    <row r="295" spans="1:281" s="252" customFormat="1" ht="15" customHeight="1" x14ac:dyDescent="0.25">
      <c r="A295" s="253"/>
      <c r="B295" s="253"/>
      <c r="C295" s="253"/>
      <c r="D295" s="253"/>
      <c r="E295" s="253"/>
      <c r="F295" s="253"/>
      <c r="G295" s="253"/>
      <c r="H295" s="253"/>
      <c r="I295" s="253"/>
      <c r="J295" s="253"/>
      <c r="K295" s="253"/>
      <c r="L295" s="253"/>
      <c r="M295" s="253"/>
      <c r="N295" s="253"/>
      <c r="O295" s="253"/>
      <c r="P295" s="253"/>
      <c r="Q295" s="253"/>
      <c r="R295" s="253"/>
      <c r="S295" s="253"/>
      <c r="T295" s="253"/>
      <c r="U295" s="253" t="s">
        <v>464</v>
      </c>
      <c r="V295" s="253"/>
      <c r="W295" s="253"/>
      <c r="X295" s="253"/>
      <c r="Y295" s="253"/>
      <c r="Z295" s="253"/>
      <c r="AA295" s="253"/>
      <c r="AB295" s="253"/>
      <c r="AC295" s="253" t="s">
        <v>323</v>
      </c>
      <c r="AD295" s="253"/>
      <c r="AE295" s="253"/>
      <c r="AF295" s="253"/>
      <c r="AG295" s="253"/>
      <c r="AH295" s="253"/>
      <c r="AI295" s="253"/>
      <c r="AJ295" s="253"/>
      <c r="AK295" s="253"/>
      <c r="AL295" s="253"/>
      <c r="AM295" s="253"/>
      <c r="AN295" s="253"/>
      <c r="AO295" s="253"/>
      <c r="AP295" s="256"/>
      <c r="AQ295" s="253"/>
      <c r="AR295" s="253"/>
      <c r="AS295" s="253"/>
      <c r="AT295" s="256"/>
      <c r="AU295" s="253"/>
      <c r="AV295" s="253"/>
      <c r="AW295" s="253"/>
      <c r="AX295" s="253"/>
      <c r="AY295" s="253"/>
      <c r="AZ295" s="253"/>
      <c r="BA295" s="253"/>
      <c r="BB295" s="253"/>
      <c r="BC295" s="253"/>
      <c r="BD295" s="253"/>
      <c r="BE295" s="253"/>
      <c r="BF295" s="253"/>
      <c r="BG295" s="253"/>
      <c r="BH295" s="253"/>
      <c r="BI295" s="253"/>
      <c r="BJ295" s="253"/>
      <c r="BK295" s="253"/>
      <c r="BL295" s="253"/>
      <c r="BM295" s="253"/>
      <c r="BN295" s="253"/>
      <c r="BO295" s="253"/>
      <c r="BP295" s="253"/>
      <c r="BQ295" s="253"/>
      <c r="BR295" s="253"/>
      <c r="BS295" s="253"/>
      <c r="BT295" s="253"/>
      <c r="BU295" s="253"/>
      <c r="BV295" s="253"/>
      <c r="BW295" s="253"/>
      <c r="BX295" s="253"/>
      <c r="BY295" s="253"/>
      <c r="BZ295" s="253"/>
      <c r="CA295" s="253"/>
      <c r="CB295" s="253"/>
      <c r="CC295" s="253"/>
      <c r="CD295" s="253"/>
      <c r="CE295" s="253"/>
      <c r="CF295" s="253"/>
      <c r="CG295" s="253"/>
      <c r="CH295" s="253"/>
      <c r="CI295" s="253"/>
      <c r="CJ295" s="253"/>
      <c r="CK295" s="253"/>
      <c r="CL295" s="253"/>
      <c r="CM295" s="253"/>
      <c r="CN295" s="253"/>
      <c r="CO295" s="253"/>
      <c r="CP295" s="253"/>
      <c r="CQ295" s="253"/>
      <c r="CR295" s="253"/>
      <c r="CS295" s="253"/>
      <c r="CT295" s="253"/>
      <c r="CU295" s="253"/>
      <c r="CV295" s="253"/>
      <c r="CW295" s="253"/>
      <c r="CX295" s="253"/>
      <c r="CY295" s="253"/>
      <c r="CZ295" s="253"/>
      <c r="DA295" s="253"/>
      <c r="DB295" s="253"/>
      <c r="DC295" s="253"/>
      <c r="DD295" s="253"/>
      <c r="DE295" s="253"/>
      <c r="DF295" s="253"/>
      <c r="DG295" s="253"/>
      <c r="DH295" s="253"/>
      <c r="DI295" s="253"/>
      <c r="DJ295" s="253"/>
      <c r="DK295" s="253"/>
      <c r="DL295" s="253"/>
      <c r="DM295" s="253"/>
      <c r="DN295" s="253"/>
      <c r="DO295" s="253"/>
      <c r="DP295" s="253"/>
      <c r="DQ295" s="253"/>
      <c r="DR295" s="253"/>
      <c r="DS295" s="253"/>
      <c r="DT295" s="253"/>
      <c r="DU295" s="253"/>
      <c r="DV295" s="253"/>
      <c r="DW295" s="253"/>
      <c r="DX295" s="253"/>
      <c r="DY295" s="253"/>
      <c r="DZ295" s="253"/>
      <c r="EA295" s="253"/>
      <c r="EB295" s="253"/>
      <c r="EC295" s="253"/>
      <c r="ED295" s="253"/>
      <c r="EE295" s="253"/>
      <c r="EF295" s="253"/>
      <c r="EG295" s="253"/>
      <c r="EH295" s="253"/>
      <c r="EI295" s="253"/>
      <c r="EJ295" s="253"/>
      <c r="EK295" s="253"/>
      <c r="EL295" s="253"/>
      <c r="EM295" s="253"/>
      <c r="EN295" s="253"/>
      <c r="EO295" s="253"/>
      <c r="EP295" s="253"/>
      <c r="EQ295" s="253"/>
      <c r="ER295" s="253"/>
      <c r="ES295" s="253"/>
      <c r="ET295" s="253"/>
      <c r="EU295" s="253"/>
      <c r="EV295" s="253"/>
      <c r="EW295" s="253"/>
      <c r="EX295" s="253"/>
      <c r="EY295" s="253"/>
      <c r="EZ295" s="253"/>
      <c r="FA295" s="253"/>
      <c r="FB295" s="253"/>
      <c r="FC295" s="253"/>
      <c r="FD295" s="253"/>
      <c r="FE295" s="253"/>
      <c r="FF295" s="253"/>
      <c r="FG295" s="253"/>
      <c r="FH295" s="253"/>
      <c r="FI295" s="253"/>
      <c r="FJ295" s="253"/>
      <c r="FK295" s="253"/>
      <c r="FL295" s="253"/>
      <c r="FM295" s="253"/>
      <c r="FN295" s="253"/>
      <c r="FO295" s="253"/>
      <c r="FP295" s="253"/>
      <c r="FQ295" s="253"/>
      <c r="FR295" s="253"/>
      <c r="FS295" s="253"/>
      <c r="FT295" s="253"/>
      <c r="FU295" s="253"/>
      <c r="FV295" s="253"/>
      <c r="FW295" s="253"/>
      <c r="FX295" s="253"/>
      <c r="FY295" s="253"/>
      <c r="FZ295" s="253"/>
      <c r="GA295" s="253"/>
      <c r="GB295" s="253"/>
      <c r="GC295" s="253"/>
      <c r="GD295" s="253"/>
      <c r="GE295" s="253"/>
      <c r="GF295" s="253"/>
      <c r="GG295" s="253"/>
      <c r="GH295" s="253"/>
      <c r="GI295" s="253"/>
      <c r="GJ295" s="253"/>
      <c r="GK295" s="253"/>
      <c r="GL295" s="253"/>
      <c r="GM295" s="253"/>
      <c r="GN295" s="253"/>
      <c r="GO295" s="253"/>
      <c r="GP295" s="253"/>
      <c r="GQ295" s="253"/>
      <c r="GR295" s="253"/>
      <c r="GS295" s="253"/>
      <c r="GT295" s="253"/>
      <c r="GU295" s="253"/>
      <c r="GV295" s="253"/>
      <c r="GW295" s="253"/>
      <c r="GX295" s="253"/>
      <c r="GY295" s="253"/>
      <c r="GZ295" s="253"/>
      <c r="HA295" s="253"/>
      <c r="HB295" s="253"/>
      <c r="HC295" s="253"/>
      <c r="HD295" s="253"/>
      <c r="HE295" s="253"/>
      <c r="HF295" s="253"/>
      <c r="HG295" s="253"/>
      <c r="HH295" s="253"/>
      <c r="HI295" s="253"/>
      <c r="HJ295" s="253"/>
      <c r="HK295" s="253"/>
      <c r="HL295" s="253"/>
      <c r="HM295" s="253"/>
      <c r="HN295" s="253"/>
      <c r="HO295" s="253"/>
      <c r="HP295" s="253"/>
      <c r="HQ295" s="253"/>
      <c r="HR295" s="253"/>
      <c r="HS295" s="253"/>
      <c r="HT295" s="253"/>
      <c r="HU295" s="253"/>
      <c r="HV295" s="253"/>
      <c r="HW295" s="253"/>
      <c r="HX295" s="253"/>
      <c r="HY295" s="253"/>
      <c r="HZ295" s="253"/>
      <c r="IA295" s="253"/>
      <c r="IB295" s="253"/>
      <c r="IC295" s="253"/>
      <c r="ID295" s="253"/>
      <c r="IE295" s="253"/>
      <c r="IF295" s="253"/>
      <c r="IG295" s="253"/>
      <c r="IH295" s="253"/>
      <c r="II295" s="253"/>
      <c r="IJ295" s="253"/>
      <c r="IK295" s="253"/>
      <c r="IL295" s="253"/>
      <c r="IM295" s="253"/>
      <c r="IN295" s="253"/>
      <c r="IO295" s="253"/>
      <c r="IP295" s="253"/>
      <c r="IQ295" s="253"/>
      <c r="IR295" s="253"/>
      <c r="IS295" s="253"/>
      <c r="IT295" s="253"/>
      <c r="IU295" s="253"/>
      <c r="IV295" s="253"/>
      <c r="IW295" s="253"/>
      <c r="IX295" s="253"/>
      <c r="IY295" s="253"/>
      <c r="IZ295" s="253"/>
      <c r="JA295" s="253"/>
      <c r="JB295" s="253"/>
      <c r="JC295" s="253"/>
      <c r="JD295" s="253"/>
      <c r="JE295" s="253"/>
      <c r="JF295" s="253"/>
      <c r="JG295" s="253"/>
      <c r="JH295" s="253"/>
      <c r="JI295" s="253"/>
      <c r="JJ295" s="253"/>
      <c r="JK295" s="253"/>
      <c r="JL295" s="253"/>
      <c r="JM295" s="253"/>
      <c r="JN295" s="253"/>
      <c r="JO295" s="253"/>
      <c r="JP295" s="253"/>
      <c r="JQ295" s="253"/>
      <c r="JR295" s="253"/>
      <c r="JS295" s="253"/>
      <c r="JT295" s="253"/>
      <c r="JU295" s="253"/>
    </row>
    <row r="296" spans="1:281" s="252" customFormat="1" ht="15" customHeight="1" x14ac:dyDescent="0.25">
      <c r="A296" s="253"/>
      <c r="B296" s="253"/>
      <c r="C296" s="253"/>
      <c r="D296" s="253"/>
      <c r="E296" s="253"/>
      <c r="F296" s="253"/>
      <c r="G296" s="253"/>
      <c r="H296" s="253"/>
      <c r="I296" s="253"/>
      <c r="J296" s="253"/>
      <c r="K296" s="253"/>
      <c r="L296" s="253"/>
      <c r="M296" s="253"/>
      <c r="N296" s="253"/>
      <c r="O296" s="253"/>
      <c r="P296" s="253"/>
      <c r="Q296" s="253"/>
      <c r="R296" s="253"/>
      <c r="S296" s="253"/>
      <c r="T296" s="253"/>
      <c r="U296" s="253" t="s">
        <v>465</v>
      </c>
      <c r="V296" s="253"/>
      <c r="W296" s="253"/>
      <c r="X296" s="253"/>
      <c r="Y296" s="253"/>
      <c r="Z296" s="253"/>
      <c r="AA296" s="253"/>
      <c r="AB296" s="253"/>
      <c r="AC296" s="253" t="s">
        <v>357</v>
      </c>
      <c r="AD296" s="253"/>
      <c r="AE296" s="253"/>
      <c r="AF296" s="253"/>
      <c r="AG296" s="253"/>
      <c r="AH296" s="253"/>
      <c r="AI296" s="253"/>
      <c r="AJ296" s="253"/>
      <c r="AK296" s="253"/>
      <c r="AL296" s="253"/>
      <c r="AM296" s="253"/>
      <c r="AN296" s="253"/>
      <c r="AO296" s="253"/>
      <c r="AP296" s="256"/>
      <c r="AQ296" s="253"/>
      <c r="AR296" s="253"/>
      <c r="AS296" s="253"/>
      <c r="AT296" s="256"/>
      <c r="AU296" s="253"/>
      <c r="AV296" s="253"/>
      <c r="AW296" s="253"/>
      <c r="AX296" s="253"/>
      <c r="AY296" s="253"/>
      <c r="AZ296" s="253"/>
      <c r="BA296" s="253"/>
      <c r="BB296" s="253"/>
      <c r="BC296" s="253"/>
      <c r="BD296" s="253"/>
      <c r="BE296" s="253"/>
      <c r="BF296" s="253"/>
      <c r="BG296" s="253"/>
      <c r="BH296" s="253"/>
      <c r="BI296" s="253"/>
      <c r="BJ296" s="253"/>
      <c r="BK296" s="253"/>
      <c r="BL296" s="253"/>
      <c r="BM296" s="253"/>
      <c r="BN296" s="253"/>
      <c r="BO296" s="253"/>
      <c r="BP296" s="253"/>
      <c r="BQ296" s="253"/>
      <c r="BR296" s="253"/>
      <c r="BS296" s="253"/>
      <c r="BT296" s="253"/>
      <c r="BU296" s="253"/>
      <c r="BV296" s="253"/>
      <c r="BW296" s="253"/>
      <c r="BX296" s="253"/>
      <c r="BY296" s="253"/>
      <c r="BZ296" s="253"/>
      <c r="CA296" s="253"/>
      <c r="CB296" s="253"/>
      <c r="CC296" s="253"/>
      <c r="CD296" s="253"/>
      <c r="CE296" s="253"/>
      <c r="CF296" s="253"/>
      <c r="CG296" s="253"/>
      <c r="CH296" s="253"/>
      <c r="CI296" s="253"/>
      <c r="CJ296" s="253"/>
      <c r="CK296" s="253"/>
      <c r="CL296" s="253"/>
      <c r="CM296" s="253"/>
      <c r="CN296" s="253"/>
      <c r="CO296" s="253"/>
      <c r="CP296" s="253"/>
      <c r="CQ296" s="253"/>
      <c r="CR296" s="253"/>
      <c r="CS296" s="253"/>
      <c r="CT296" s="253"/>
      <c r="CU296" s="253"/>
      <c r="CV296" s="253"/>
      <c r="CW296" s="253"/>
      <c r="CX296" s="253"/>
      <c r="CY296" s="253"/>
      <c r="CZ296" s="253"/>
      <c r="DA296" s="253"/>
      <c r="DB296" s="253"/>
      <c r="DC296" s="253"/>
      <c r="DD296" s="253"/>
      <c r="DE296" s="253"/>
      <c r="DF296" s="253"/>
      <c r="DG296" s="253"/>
      <c r="DH296" s="253"/>
      <c r="DI296" s="253"/>
      <c r="DJ296" s="253"/>
      <c r="DK296" s="253"/>
      <c r="DL296" s="253"/>
      <c r="DM296" s="253"/>
      <c r="DN296" s="253"/>
      <c r="DO296" s="253"/>
      <c r="DP296" s="253"/>
      <c r="DQ296" s="253"/>
      <c r="DR296" s="253"/>
      <c r="DS296" s="253"/>
      <c r="DT296" s="253"/>
      <c r="DU296" s="253"/>
      <c r="DV296" s="253"/>
      <c r="DW296" s="253"/>
      <c r="DX296" s="253"/>
      <c r="DY296" s="253"/>
      <c r="DZ296" s="253"/>
      <c r="EA296" s="253"/>
      <c r="EB296" s="253"/>
      <c r="EC296" s="253"/>
      <c r="ED296" s="253"/>
      <c r="EE296" s="253"/>
      <c r="EF296" s="253"/>
      <c r="EG296" s="253"/>
      <c r="EH296" s="253"/>
      <c r="EI296" s="253"/>
      <c r="EJ296" s="253"/>
      <c r="EK296" s="253"/>
      <c r="EL296" s="253"/>
      <c r="EM296" s="253"/>
      <c r="EN296" s="253"/>
      <c r="EO296" s="253"/>
      <c r="EP296" s="253"/>
      <c r="EQ296" s="253"/>
      <c r="ER296" s="253"/>
      <c r="ES296" s="253"/>
      <c r="ET296" s="253"/>
      <c r="EU296" s="253"/>
      <c r="EV296" s="253"/>
      <c r="EW296" s="253"/>
      <c r="EX296" s="253"/>
      <c r="EY296" s="253"/>
      <c r="EZ296" s="253"/>
      <c r="FA296" s="253"/>
      <c r="FB296" s="253"/>
      <c r="FC296" s="253"/>
      <c r="FD296" s="253"/>
      <c r="FE296" s="253"/>
      <c r="FF296" s="253"/>
      <c r="FG296" s="253"/>
      <c r="FH296" s="253"/>
      <c r="FI296" s="253"/>
      <c r="FJ296" s="253"/>
      <c r="FK296" s="253"/>
      <c r="FL296" s="253"/>
      <c r="FM296" s="253"/>
      <c r="FN296" s="253"/>
      <c r="FO296" s="253"/>
      <c r="FP296" s="253"/>
      <c r="FQ296" s="253"/>
      <c r="FR296" s="253"/>
      <c r="FS296" s="253"/>
      <c r="FT296" s="253"/>
      <c r="FU296" s="253"/>
      <c r="FV296" s="253"/>
      <c r="FW296" s="253"/>
      <c r="FX296" s="253"/>
      <c r="FY296" s="253"/>
      <c r="FZ296" s="253"/>
      <c r="GA296" s="253"/>
      <c r="GB296" s="253"/>
      <c r="GC296" s="253"/>
      <c r="GD296" s="253"/>
      <c r="GE296" s="253"/>
      <c r="GF296" s="253"/>
      <c r="GG296" s="253"/>
      <c r="GH296" s="253"/>
      <c r="GI296" s="253"/>
      <c r="GJ296" s="253"/>
      <c r="GK296" s="253"/>
      <c r="GL296" s="253"/>
      <c r="GM296" s="253"/>
      <c r="GN296" s="253"/>
      <c r="GO296" s="253"/>
      <c r="GP296" s="253"/>
      <c r="GQ296" s="253"/>
      <c r="GR296" s="253"/>
      <c r="GS296" s="253"/>
      <c r="GT296" s="253"/>
      <c r="GU296" s="253"/>
      <c r="GV296" s="253"/>
      <c r="GW296" s="253"/>
      <c r="GX296" s="253"/>
      <c r="GY296" s="253"/>
      <c r="GZ296" s="253"/>
      <c r="HA296" s="253"/>
      <c r="HB296" s="253"/>
      <c r="HC296" s="253"/>
      <c r="HD296" s="253"/>
      <c r="HE296" s="253"/>
      <c r="HF296" s="253"/>
      <c r="HG296" s="253"/>
      <c r="HH296" s="253"/>
      <c r="HI296" s="253"/>
      <c r="HJ296" s="253"/>
      <c r="HK296" s="253"/>
      <c r="HL296" s="253"/>
      <c r="HM296" s="253"/>
      <c r="HN296" s="253"/>
      <c r="HO296" s="253"/>
      <c r="HP296" s="253"/>
      <c r="HQ296" s="253"/>
      <c r="HR296" s="253"/>
      <c r="HS296" s="253"/>
      <c r="HT296" s="253"/>
      <c r="HU296" s="253"/>
      <c r="HV296" s="253"/>
      <c r="HW296" s="253"/>
      <c r="HX296" s="253"/>
      <c r="HY296" s="253"/>
      <c r="HZ296" s="253"/>
      <c r="IA296" s="253"/>
      <c r="IB296" s="253"/>
      <c r="IC296" s="253"/>
      <c r="ID296" s="253"/>
      <c r="IE296" s="253"/>
      <c r="IF296" s="253"/>
      <c r="IG296" s="253"/>
      <c r="IH296" s="253"/>
      <c r="II296" s="253"/>
      <c r="IJ296" s="253"/>
      <c r="IK296" s="253"/>
      <c r="IL296" s="253"/>
      <c r="IM296" s="253"/>
      <c r="IN296" s="253"/>
      <c r="IO296" s="253"/>
      <c r="IP296" s="253"/>
      <c r="IQ296" s="253"/>
      <c r="IR296" s="253"/>
      <c r="IS296" s="253"/>
      <c r="IT296" s="253"/>
      <c r="IU296" s="253"/>
      <c r="IV296" s="253"/>
      <c r="IW296" s="253"/>
      <c r="IX296" s="253"/>
      <c r="IY296" s="253"/>
      <c r="IZ296" s="253"/>
      <c r="JA296" s="253"/>
      <c r="JB296" s="253"/>
      <c r="JC296" s="253"/>
      <c r="JD296" s="253"/>
      <c r="JE296" s="253"/>
      <c r="JF296" s="253"/>
      <c r="JG296" s="253"/>
      <c r="JH296" s="253"/>
      <c r="JI296" s="253"/>
      <c r="JJ296" s="253"/>
      <c r="JK296" s="253"/>
      <c r="JL296" s="253"/>
      <c r="JM296" s="253"/>
      <c r="JN296" s="253"/>
      <c r="JO296" s="253"/>
      <c r="JP296" s="253"/>
      <c r="JQ296" s="253"/>
      <c r="JR296" s="253"/>
      <c r="JS296" s="253"/>
      <c r="JT296" s="253"/>
      <c r="JU296" s="253"/>
    </row>
    <row r="297" spans="1:281" s="252" customFormat="1" ht="15" customHeight="1" x14ac:dyDescent="0.25">
      <c r="A297" s="253"/>
      <c r="B297" s="253"/>
      <c r="C297" s="253"/>
      <c r="D297" s="253"/>
      <c r="E297" s="253"/>
      <c r="F297" s="253"/>
      <c r="G297" s="253"/>
      <c r="H297" s="253"/>
      <c r="I297" s="253"/>
      <c r="J297" s="253"/>
      <c r="K297" s="253"/>
      <c r="L297" s="253"/>
      <c r="M297" s="253"/>
      <c r="N297" s="253"/>
      <c r="O297" s="253"/>
      <c r="P297" s="253"/>
      <c r="Q297" s="253"/>
      <c r="R297" s="253"/>
      <c r="S297" s="253"/>
      <c r="T297" s="253"/>
      <c r="U297" s="253" t="s">
        <v>466</v>
      </c>
      <c r="V297" s="253"/>
      <c r="W297" s="253"/>
      <c r="X297" s="253"/>
      <c r="Y297" s="253"/>
      <c r="Z297" s="253"/>
      <c r="AA297" s="253"/>
      <c r="AB297" s="253"/>
      <c r="AC297" s="253" t="s">
        <v>320</v>
      </c>
      <c r="AD297" s="253"/>
      <c r="AE297" s="253"/>
      <c r="AF297" s="253"/>
      <c r="AG297" s="253"/>
      <c r="AH297" s="253"/>
      <c r="AI297" s="253"/>
      <c r="AJ297" s="253"/>
      <c r="AK297" s="253"/>
      <c r="AL297" s="253"/>
      <c r="AM297" s="253"/>
      <c r="AN297" s="253"/>
      <c r="AO297" s="253"/>
      <c r="AP297" s="256"/>
      <c r="AQ297" s="253"/>
      <c r="AR297" s="253"/>
      <c r="AS297" s="253"/>
      <c r="AT297" s="256"/>
      <c r="AU297" s="253"/>
      <c r="AV297" s="253"/>
      <c r="AW297" s="253"/>
      <c r="AX297" s="253"/>
      <c r="AY297" s="253"/>
      <c r="AZ297" s="253"/>
      <c r="BA297" s="253"/>
      <c r="BB297" s="253"/>
      <c r="BC297" s="253"/>
      <c r="BD297" s="253"/>
      <c r="BE297" s="253"/>
      <c r="BF297" s="253"/>
      <c r="BG297" s="253"/>
      <c r="BH297" s="253"/>
      <c r="BI297" s="253"/>
      <c r="BJ297" s="253"/>
      <c r="BK297" s="253"/>
      <c r="BL297" s="253"/>
      <c r="BM297" s="253"/>
      <c r="BN297" s="253"/>
      <c r="BO297" s="253"/>
      <c r="BP297" s="253"/>
      <c r="BQ297" s="253"/>
      <c r="BR297" s="253"/>
      <c r="BS297" s="253"/>
      <c r="BT297" s="253"/>
      <c r="BU297" s="253"/>
      <c r="BV297" s="253"/>
      <c r="BW297" s="253"/>
      <c r="BX297" s="253"/>
      <c r="BY297" s="253"/>
      <c r="BZ297" s="253"/>
      <c r="CA297" s="253"/>
      <c r="CB297" s="253"/>
      <c r="CC297" s="253"/>
      <c r="CD297" s="253"/>
      <c r="CE297" s="253"/>
      <c r="CF297" s="253"/>
      <c r="CG297" s="253"/>
      <c r="CH297" s="253"/>
      <c r="CI297" s="253"/>
      <c r="CJ297" s="253"/>
      <c r="CK297" s="253"/>
      <c r="CL297" s="253"/>
      <c r="CM297" s="253"/>
      <c r="CN297" s="253"/>
      <c r="CO297" s="253"/>
      <c r="CP297" s="253"/>
      <c r="CQ297" s="253"/>
      <c r="CR297" s="253"/>
      <c r="CS297" s="253"/>
      <c r="CT297" s="253"/>
      <c r="CU297" s="253"/>
      <c r="CV297" s="253"/>
      <c r="CW297" s="253"/>
      <c r="CX297" s="253"/>
      <c r="CY297" s="253"/>
      <c r="CZ297" s="253"/>
      <c r="DA297" s="253"/>
      <c r="DB297" s="253"/>
      <c r="DC297" s="253"/>
      <c r="DD297" s="253"/>
      <c r="DE297" s="253"/>
      <c r="DF297" s="253"/>
      <c r="DG297" s="253"/>
      <c r="DH297" s="253"/>
      <c r="DI297" s="253"/>
      <c r="DJ297" s="253"/>
      <c r="DK297" s="253"/>
      <c r="DL297" s="253"/>
      <c r="DM297" s="253"/>
      <c r="DN297" s="253"/>
      <c r="DO297" s="253"/>
      <c r="DP297" s="253"/>
      <c r="DQ297" s="253"/>
      <c r="DR297" s="253"/>
      <c r="DS297" s="253"/>
      <c r="DT297" s="253"/>
      <c r="DU297" s="253"/>
      <c r="DV297" s="253"/>
      <c r="DW297" s="253"/>
      <c r="DX297" s="253"/>
      <c r="DY297" s="253"/>
      <c r="DZ297" s="253"/>
      <c r="EA297" s="253"/>
      <c r="EB297" s="253"/>
      <c r="EC297" s="253"/>
      <c r="ED297" s="253"/>
      <c r="EE297" s="253"/>
      <c r="EF297" s="253"/>
      <c r="EG297" s="253"/>
      <c r="EH297" s="253"/>
      <c r="EI297" s="253"/>
      <c r="EJ297" s="253"/>
      <c r="EK297" s="253"/>
      <c r="EL297" s="253"/>
      <c r="EM297" s="253"/>
      <c r="EN297" s="253"/>
      <c r="EO297" s="253"/>
      <c r="EP297" s="253"/>
      <c r="EQ297" s="253"/>
      <c r="ER297" s="253"/>
      <c r="ES297" s="253"/>
      <c r="ET297" s="253"/>
      <c r="EU297" s="253"/>
      <c r="EV297" s="253"/>
      <c r="EW297" s="253"/>
      <c r="EX297" s="253"/>
      <c r="EY297" s="253"/>
      <c r="EZ297" s="253"/>
      <c r="FA297" s="253"/>
      <c r="FB297" s="253"/>
      <c r="FC297" s="253"/>
      <c r="FD297" s="253"/>
      <c r="FE297" s="253"/>
      <c r="FF297" s="253"/>
      <c r="FG297" s="253"/>
      <c r="FH297" s="253"/>
      <c r="FI297" s="253"/>
      <c r="FJ297" s="253"/>
      <c r="FK297" s="253"/>
      <c r="FL297" s="253"/>
      <c r="FM297" s="253"/>
      <c r="FN297" s="253"/>
      <c r="FO297" s="253"/>
      <c r="FP297" s="253"/>
      <c r="FQ297" s="253"/>
      <c r="FR297" s="253"/>
      <c r="FS297" s="253"/>
      <c r="FT297" s="253"/>
      <c r="FU297" s="253"/>
      <c r="FV297" s="253"/>
      <c r="FW297" s="253"/>
      <c r="FX297" s="253"/>
      <c r="FY297" s="253"/>
      <c r="FZ297" s="253"/>
      <c r="GA297" s="253"/>
      <c r="GB297" s="253"/>
      <c r="GC297" s="253"/>
      <c r="GD297" s="253"/>
      <c r="GE297" s="253"/>
      <c r="GF297" s="253"/>
      <c r="GG297" s="253"/>
      <c r="GH297" s="253"/>
      <c r="GI297" s="253"/>
      <c r="GJ297" s="253"/>
      <c r="GK297" s="253"/>
      <c r="GL297" s="253"/>
      <c r="GM297" s="253"/>
      <c r="GN297" s="253"/>
      <c r="GO297" s="253"/>
      <c r="GP297" s="253"/>
      <c r="GQ297" s="253"/>
      <c r="GR297" s="253"/>
      <c r="GS297" s="253"/>
      <c r="GT297" s="253"/>
      <c r="GU297" s="253"/>
      <c r="GV297" s="253"/>
      <c r="GW297" s="253"/>
      <c r="GX297" s="253"/>
      <c r="GY297" s="253"/>
      <c r="GZ297" s="253"/>
      <c r="HA297" s="253"/>
      <c r="HB297" s="253"/>
      <c r="HC297" s="253"/>
      <c r="HD297" s="253"/>
      <c r="HE297" s="253"/>
      <c r="HF297" s="253"/>
      <c r="HG297" s="253"/>
      <c r="HH297" s="253"/>
      <c r="HI297" s="253"/>
      <c r="HJ297" s="253"/>
      <c r="HK297" s="253"/>
      <c r="HL297" s="253"/>
      <c r="HM297" s="253"/>
      <c r="HN297" s="253"/>
      <c r="HO297" s="253"/>
      <c r="HP297" s="253"/>
      <c r="HQ297" s="253"/>
      <c r="HR297" s="253"/>
      <c r="HS297" s="253"/>
      <c r="HT297" s="253"/>
      <c r="HU297" s="253"/>
      <c r="HV297" s="253"/>
      <c r="HW297" s="253"/>
      <c r="HX297" s="253"/>
      <c r="HY297" s="253"/>
      <c r="HZ297" s="253"/>
      <c r="IA297" s="253"/>
      <c r="IB297" s="253"/>
      <c r="IC297" s="253"/>
      <c r="ID297" s="253"/>
      <c r="IE297" s="253"/>
      <c r="IF297" s="253"/>
      <c r="IG297" s="253"/>
      <c r="IH297" s="253"/>
      <c r="II297" s="253"/>
      <c r="IJ297" s="253"/>
      <c r="IK297" s="253"/>
      <c r="IL297" s="253"/>
      <c r="IM297" s="253"/>
      <c r="IN297" s="253"/>
      <c r="IO297" s="253"/>
      <c r="IP297" s="253"/>
      <c r="IQ297" s="253"/>
      <c r="IR297" s="253"/>
      <c r="IS297" s="253"/>
      <c r="IT297" s="253"/>
      <c r="IU297" s="253"/>
      <c r="IV297" s="253"/>
      <c r="IW297" s="253"/>
      <c r="IX297" s="253"/>
      <c r="IY297" s="253"/>
      <c r="IZ297" s="253"/>
      <c r="JA297" s="253"/>
      <c r="JB297" s="253"/>
      <c r="JC297" s="253"/>
      <c r="JD297" s="253"/>
      <c r="JE297" s="253"/>
      <c r="JF297" s="253"/>
      <c r="JG297" s="253"/>
      <c r="JH297" s="253"/>
      <c r="JI297" s="253"/>
      <c r="JJ297" s="253"/>
      <c r="JK297" s="253"/>
      <c r="JL297" s="253"/>
      <c r="JM297" s="253"/>
      <c r="JN297" s="253"/>
      <c r="JO297" s="253"/>
      <c r="JP297" s="253"/>
      <c r="JQ297" s="253"/>
      <c r="JR297" s="253"/>
      <c r="JS297" s="253"/>
      <c r="JT297" s="253"/>
      <c r="JU297" s="253"/>
    </row>
    <row r="298" spans="1:281" s="252" customFormat="1" ht="15" customHeight="1" x14ac:dyDescent="0.25">
      <c r="A298" s="253"/>
      <c r="B298" s="253"/>
      <c r="C298" s="253"/>
      <c r="D298" s="253"/>
      <c r="E298" s="253"/>
      <c r="F298" s="253"/>
      <c r="G298" s="253"/>
      <c r="H298" s="253"/>
      <c r="I298" s="253"/>
      <c r="J298" s="253"/>
      <c r="K298" s="253"/>
      <c r="L298" s="253"/>
      <c r="M298" s="253"/>
      <c r="N298" s="253"/>
      <c r="O298" s="253"/>
      <c r="P298" s="253"/>
      <c r="Q298" s="253"/>
      <c r="R298" s="253"/>
      <c r="S298" s="253"/>
      <c r="T298" s="253"/>
      <c r="U298" s="253" t="s">
        <v>467</v>
      </c>
      <c r="V298" s="253"/>
      <c r="W298" s="253"/>
      <c r="X298" s="253"/>
      <c r="Y298" s="253"/>
      <c r="Z298" s="253"/>
      <c r="AA298" s="253"/>
      <c r="AB298" s="253"/>
      <c r="AC298" s="253" t="s">
        <v>320</v>
      </c>
      <c r="AD298" s="253"/>
      <c r="AE298" s="253"/>
      <c r="AF298" s="253"/>
      <c r="AG298" s="253"/>
      <c r="AH298" s="253"/>
      <c r="AI298" s="253"/>
      <c r="AJ298" s="253"/>
      <c r="AK298" s="253"/>
      <c r="AL298" s="253"/>
      <c r="AM298" s="253"/>
      <c r="AN298" s="253"/>
      <c r="AO298" s="253"/>
      <c r="AP298" s="256"/>
      <c r="AQ298" s="253"/>
      <c r="AR298" s="253"/>
      <c r="AS298" s="253"/>
      <c r="AT298" s="256"/>
      <c r="AU298" s="253"/>
      <c r="AV298" s="253"/>
      <c r="AW298" s="253"/>
      <c r="AX298" s="253"/>
      <c r="AY298" s="253"/>
      <c r="AZ298" s="253"/>
      <c r="BA298" s="253"/>
      <c r="BB298" s="253"/>
      <c r="BC298" s="253"/>
      <c r="BD298" s="253"/>
      <c r="BE298" s="253"/>
      <c r="BF298" s="253"/>
      <c r="BG298" s="253"/>
      <c r="BH298" s="253"/>
      <c r="BI298" s="253"/>
      <c r="BJ298" s="253"/>
      <c r="BK298" s="253"/>
      <c r="BL298" s="253"/>
      <c r="BM298" s="253"/>
      <c r="BN298" s="253"/>
      <c r="BO298" s="253"/>
      <c r="BP298" s="253"/>
      <c r="BQ298" s="253"/>
      <c r="BR298" s="253"/>
      <c r="BS298" s="253"/>
      <c r="BT298" s="253"/>
      <c r="BU298" s="253"/>
      <c r="BV298" s="253"/>
      <c r="BW298" s="253"/>
      <c r="BX298" s="253"/>
      <c r="BY298" s="253"/>
      <c r="BZ298" s="253"/>
      <c r="CA298" s="253"/>
      <c r="CB298" s="253"/>
      <c r="CC298" s="253"/>
      <c r="CD298" s="253"/>
      <c r="CE298" s="253"/>
      <c r="CF298" s="253"/>
      <c r="CG298" s="253"/>
      <c r="CH298" s="253"/>
      <c r="CI298" s="253"/>
      <c r="CJ298" s="253"/>
      <c r="CK298" s="253"/>
      <c r="CL298" s="253"/>
      <c r="CM298" s="253"/>
      <c r="CN298" s="253"/>
      <c r="CO298" s="253"/>
      <c r="CP298" s="253"/>
      <c r="CQ298" s="253"/>
      <c r="CR298" s="253"/>
      <c r="CS298" s="253"/>
      <c r="CT298" s="253"/>
      <c r="CU298" s="253"/>
      <c r="CV298" s="253"/>
      <c r="CW298" s="253"/>
      <c r="CX298" s="253"/>
      <c r="CY298" s="253"/>
      <c r="CZ298" s="253"/>
      <c r="DA298" s="253"/>
      <c r="DB298" s="253"/>
      <c r="DC298" s="253"/>
      <c r="DD298" s="253"/>
      <c r="DE298" s="253"/>
      <c r="DF298" s="253"/>
      <c r="DG298" s="253"/>
      <c r="DH298" s="253"/>
      <c r="DI298" s="253"/>
      <c r="DJ298" s="253"/>
      <c r="DK298" s="253"/>
      <c r="DL298" s="253"/>
      <c r="DM298" s="253"/>
      <c r="DN298" s="253"/>
      <c r="DO298" s="253"/>
      <c r="DP298" s="253"/>
      <c r="DQ298" s="253"/>
      <c r="DR298" s="253"/>
      <c r="DS298" s="253"/>
      <c r="DT298" s="253"/>
      <c r="DU298" s="253"/>
      <c r="DV298" s="253"/>
      <c r="DW298" s="253"/>
      <c r="DX298" s="253"/>
      <c r="DY298" s="253"/>
      <c r="DZ298" s="253"/>
      <c r="EA298" s="253"/>
      <c r="EB298" s="253"/>
      <c r="EC298" s="253"/>
      <c r="ED298" s="253"/>
      <c r="EE298" s="253"/>
      <c r="EF298" s="253"/>
      <c r="EG298" s="253"/>
      <c r="EH298" s="253"/>
      <c r="EI298" s="253"/>
      <c r="EJ298" s="253"/>
      <c r="EK298" s="253"/>
      <c r="EL298" s="253"/>
      <c r="EM298" s="253"/>
      <c r="EN298" s="253"/>
      <c r="EO298" s="253"/>
      <c r="EP298" s="253"/>
      <c r="EQ298" s="253"/>
      <c r="ER298" s="253"/>
      <c r="ES298" s="253"/>
      <c r="ET298" s="253"/>
      <c r="EU298" s="253"/>
      <c r="EV298" s="253"/>
      <c r="EW298" s="253"/>
      <c r="EX298" s="253"/>
      <c r="EY298" s="253"/>
      <c r="EZ298" s="253"/>
      <c r="FA298" s="253"/>
      <c r="FB298" s="253"/>
      <c r="FC298" s="253"/>
      <c r="FD298" s="253"/>
      <c r="FE298" s="253"/>
      <c r="FF298" s="253"/>
      <c r="FG298" s="253"/>
      <c r="FH298" s="253"/>
      <c r="FI298" s="253"/>
      <c r="FJ298" s="253"/>
      <c r="FK298" s="253"/>
      <c r="FL298" s="253"/>
      <c r="FM298" s="253"/>
      <c r="FN298" s="253"/>
      <c r="FO298" s="253"/>
      <c r="FP298" s="253"/>
      <c r="FQ298" s="253"/>
      <c r="FR298" s="253"/>
      <c r="FS298" s="253"/>
      <c r="FT298" s="253"/>
      <c r="FU298" s="253"/>
      <c r="FV298" s="253"/>
      <c r="FW298" s="253"/>
      <c r="FX298" s="253"/>
      <c r="FY298" s="253"/>
      <c r="FZ298" s="253"/>
      <c r="GA298" s="253"/>
      <c r="GB298" s="253"/>
      <c r="GC298" s="253"/>
      <c r="GD298" s="253"/>
      <c r="GE298" s="253"/>
      <c r="GF298" s="253"/>
      <c r="GG298" s="253"/>
      <c r="GH298" s="253"/>
      <c r="GI298" s="253"/>
      <c r="GJ298" s="253"/>
      <c r="GK298" s="253"/>
      <c r="GL298" s="253"/>
      <c r="GM298" s="253"/>
      <c r="GN298" s="253"/>
      <c r="GO298" s="253"/>
      <c r="GP298" s="253"/>
      <c r="GQ298" s="253"/>
      <c r="GR298" s="253"/>
      <c r="GS298" s="253"/>
      <c r="GT298" s="253"/>
      <c r="GU298" s="253"/>
      <c r="GV298" s="253"/>
      <c r="GW298" s="253"/>
      <c r="GX298" s="253"/>
      <c r="GY298" s="253"/>
      <c r="GZ298" s="253"/>
      <c r="HA298" s="253"/>
      <c r="HB298" s="253"/>
      <c r="HC298" s="253"/>
      <c r="HD298" s="253"/>
      <c r="HE298" s="253"/>
      <c r="HF298" s="253"/>
      <c r="HG298" s="253"/>
      <c r="HH298" s="253"/>
      <c r="HI298" s="253"/>
      <c r="HJ298" s="253"/>
      <c r="HK298" s="253"/>
      <c r="HL298" s="253"/>
      <c r="HM298" s="253"/>
      <c r="HN298" s="253"/>
      <c r="HO298" s="253"/>
      <c r="HP298" s="253"/>
      <c r="HQ298" s="253"/>
      <c r="HR298" s="253"/>
      <c r="HS298" s="253"/>
      <c r="HT298" s="253"/>
      <c r="HU298" s="253"/>
      <c r="HV298" s="253"/>
      <c r="HW298" s="253"/>
      <c r="HX298" s="253"/>
      <c r="HY298" s="253"/>
      <c r="HZ298" s="253"/>
      <c r="IA298" s="253"/>
      <c r="IB298" s="253"/>
      <c r="IC298" s="253"/>
      <c r="ID298" s="253"/>
      <c r="IE298" s="253"/>
      <c r="IF298" s="253"/>
      <c r="IG298" s="253"/>
      <c r="IH298" s="253"/>
      <c r="II298" s="253"/>
      <c r="IJ298" s="253"/>
      <c r="IK298" s="253"/>
      <c r="IL298" s="253"/>
      <c r="IM298" s="253"/>
      <c r="IN298" s="253"/>
      <c r="IO298" s="253"/>
      <c r="IP298" s="253"/>
      <c r="IQ298" s="253"/>
      <c r="IR298" s="253"/>
      <c r="IS298" s="253"/>
      <c r="IT298" s="253"/>
      <c r="IU298" s="253"/>
      <c r="IV298" s="253"/>
      <c r="IW298" s="253"/>
      <c r="IX298" s="253"/>
      <c r="IY298" s="253"/>
      <c r="IZ298" s="253"/>
      <c r="JA298" s="253"/>
      <c r="JB298" s="253"/>
      <c r="JC298" s="253"/>
      <c r="JD298" s="253"/>
      <c r="JE298" s="253"/>
      <c r="JF298" s="253"/>
      <c r="JG298" s="253"/>
      <c r="JH298" s="253"/>
      <c r="JI298" s="253"/>
      <c r="JJ298" s="253"/>
      <c r="JK298" s="253"/>
      <c r="JL298" s="253"/>
      <c r="JM298" s="253"/>
      <c r="JN298" s="253"/>
      <c r="JO298" s="253"/>
      <c r="JP298" s="253"/>
      <c r="JQ298" s="253"/>
      <c r="JR298" s="253"/>
      <c r="JS298" s="253"/>
      <c r="JT298" s="253"/>
      <c r="JU298" s="253"/>
    </row>
    <row r="299" spans="1:281" s="252" customFormat="1" ht="15" customHeight="1" x14ac:dyDescent="0.25">
      <c r="A299" s="253"/>
      <c r="B299" s="253"/>
      <c r="C299" s="253"/>
      <c r="D299" s="253"/>
      <c r="E299" s="253"/>
      <c r="F299" s="253"/>
      <c r="G299" s="253"/>
      <c r="H299" s="253"/>
      <c r="I299" s="253"/>
      <c r="J299" s="253"/>
      <c r="K299" s="253"/>
      <c r="L299" s="253"/>
      <c r="M299" s="253"/>
      <c r="N299" s="253"/>
      <c r="O299" s="253"/>
      <c r="P299" s="253"/>
      <c r="Q299" s="253"/>
      <c r="R299" s="253"/>
      <c r="S299" s="253"/>
      <c r="T299" s="253"/>
      <c r="U299" s="253" t="s">
        <v>468</v>
      </c>
      <c r="V299" s="253"/>
      <c r="W299" s="253"/>
      <c r="X299" s="253"/>
      <c r="Y299" s="253"/>
      <c r="Z299" s="253"/>
      <c r="AA299" s="253"/>
      <c r="AB299" s="253"/>
      <c r="AC299" s="253" t="s">
        <v>323</v>
      </c>
      <c r="AD299" s="253"/>
      <c r="AE299" s="253"/>
      <c r="AF299" s="253"/>
      <c r="AG299" s="253"/>
      <c r="AH299" s="253"/>
      <c r="AI299" s="253"/>
      <c r="AJ299" s="253"/>
      <c r="AK299" s="253"/>
      <c r="AL299" s="253"/>
      <c r="AM299" s="253"/>
      <c r="AN299" s="253"/>
      <c r="AO299" s="253"/>
      <c r="AP299" s="256"/>
      <c r="AQ299" s="253"/>
      <c r="AR299" s="253"/>
      <c r="AS299" s="253"/>
      <c r="AT299" s="256"/>
      <c r="AU299" s="253"/>
      <c r="AV299" s="253"/>
      <c r="AW299" s="253"/>
      <c r="AX299" s="253"/>
      <c r="AY299" s="253"/>
      <c r="AZ299" s="253"/>
      <c r="BA299" s="253"/>
      <c r="BB299" s="253"/>
      <c r="BC299" s="253"/>
      <c r="BD299" s="253"/>
      <c r="BE299" s="253"/>
      <c r="BF299" s="253"/>
      <c r="BG299" s="253"/>
      <c r="BH299" s="253"/>
      <c r="BI299" s="253"/>
      <c r="BJ299" s="253"/>
      <c r="BK299" s="253"/>
      <c r="BL299" s="253"/>
      <c r="BM299" s="253"/>
      <c r="BN299" s="253"/>
      <c r="BO299" s="253"/>
      <c r="BP299" s="253"/>
      <c r="BQ299" s="253"/>
      <c r="BR299" s="253"/>
      <c r="BS299" s="253"/>
      <c r="BT299" s="253"/>
      <c r="BU299" s="253"/>
      <c r="BV299" s="253"/>
      <c r="BW299" s="253"/>
      <c r="BX299" s="253"/>
      <c r="BY299" s="253"/>
      <c r="BZ299" s="253"/>
      <c r="CA299" s="253"/>
      <c r="CB299" s="253"/>
      <c r="CC299" s="253"/>
      <c r="CD299" s="253"/>
      <c r="CE299" s="253"/>
      <c r="CF299" s="253"/>
      <c r="CG299" s="253"/>
      <c r="CH299" s="253"/>
      <c r="CI299" s="253"/>
      <c r="CJ299" s="253"/>
      <c r="CK299" s="253"/>
      <c r="CL299" s="253"/>
      <c r="CM299" s="253"/>
      <c r="CN299" s="253"/>
      <c r="CO299" s="253"/>
      <c r="CP299" s="253"/>
      <c r="CQ299" s="253"/>
      <c r="CR299" s="253"/>
      <c r="CS299" s="253"/>
      <c r="CT299" s="253"/>
      <c r="CU299" s="253"/>
      <c r="CV299" s="253"/>
      <c r="CW299" s="253"/>
      <c r="CX299" s="253"/>
      <c r="CY299" s="253"/>
      <c r="CZ299" s="253"/>
      <c r="DA299" s="253"/>
      <c r="DB299" s="253"/>
      <c r="DC299" s="253"/>
      <c r="DD299" s="253"/>
      <c r="DE299" s="253"/>
      <c r="DF299" s="253"/>
      <c r="DG299" s="253"/>
      <c r="DH299" s="253"/>
      <c r="DI299" s="253"/>
      <c r="DJ299" s="253"/>
      <c r="DK299" s="253"/>
      <c r="DL299" s="253"/>
      <c r="DM299" s="253"/>
      <c r="DN299" s="253"/>
      <c r="DO299" s="253"/>
      <c r="DP299" s="253"/>
      <c r="DQ299" s="253"/>
      <c r="DR299" s="253"/>
      <c r="DS299" s="253"/>
      <c r="DT299" s="253"/>
      <c r="DU299" s="253"/>
      <c r="DV299" s="253"/>
      <c r="DW299" s="253"/>
      <c r="DX299" s="253"/>
      <c r="DY299" s="253"/>
      <c r="DZ299" s="253"/>
      <c r="EA299" s="253"/>
      <c r="EB299" s="253"/>
      <c r="EC299" s="253"/>
      <c r="ED299" s="253"/>
      <c r="EE299" s="253"/>
      <c r="EF299" s="253"/>
      <c r="EG299" s="253"/>
      <c r="EH299" s="253"/>
      <c r="EI299" s="253"/>
      <c r="EJ299" s="253"/>
      <c r="EK299" s="253"/>
      <c r="EL299" s="253"/>
      <c r="EM299" s="253"/>
      <c r="EN299" s="253"/>
      <c r="EO299" s="253"/>
      <c r="EP299" s="253"/>
      <c r="EQ299" s="253"/>
      <c r="ER299" s="253"/>
      <c r="ES299" s="253"/>
      <c r="ET299" s="253"/>
      <c r="EU299" s="253"/>
      <c r="EV299" s="253"/>
      <c r="EW299" s="253"/>
      <c r="EX299" s="253"/>
      <c r="EY299" s="253"/>
      <c r="EZ299" s="253"/>
      <c r="FA299" s="253"/>
      <c r="FB299" s="253"/>
      <c r="FC299" s="253"/>
      <c r="FD299" s="253"/>
      <c r="FE299" s="253"/>
      <c r="FF299" s="253"/>
      <c r="FG299" s="253"/>
      <c r="FH299" s="253"/>
      <c r="FI299" s="253"/>
      <c r="FJ299" s="253"/>
      <c r="FK299" s="253"/>
      <c r="FL299" s="253"/>
      <c r="FM299" s="253"/>
      <c r="FN299" s="253"/>
      <c r="FO299" s="253"/>
      <c r="FP299" s="253"/>
      <c r="FQ299" s="253"/>
      <c r="FR299" s="253"/>
      <c r="FS299" s="253"/>
      <c r="FT299" s="253"/>
      <c r="FU299" s="253"/>
      <c r="FV299" s="253"/>
      <c r="FW299" s="253"/>
      <c r="FX299" s="253"/>
      <c r="FY299" s="253"/>
      <c r="FZ299" s="253"/>
      <c r="GA299" s="253"/>
      <c r="GB299" s="253"/>
      <c r="GC299" s="253"/>
      <c r="GD299" s="253"/>
      <c r="GE299" s="253"/>
      <c r="GF299" s="253"/>
      <c r="GG299" s="253"/>
      <c r="GH299" s="253"/>
      <c r="GI299" s="253"/>
      <c r="GJ299" s="253"/>
      <c r="GK299" s="253"/>
      <c r="GL299" s="253"/>
      <c r="GM299" s="253"/>
      <c r="GN299" s="253"/>
      <c r="GO299" s="253"/>
      <c r="GP299" s="253"/>
      <c r="GQ299" s="253"/>
      <c r="GR299" s="253"/>
      <c r="GS299" s="253"/>
      <c r="GT299" s="253"/>
      <c r="GU299" s="253"/>
      <c r="GV299" s="253"/>
      <c r="GW299" s="253"/>
      <c r="GX299" s="253"/>
      <c r="GY299" s="253"/>
      <c r="GZ299" s="253"/>
      <c r="HA299" s="253"/>
      <c r="HB299" s="253"/>
      <c r="HC299" s="253"/>
      <c r="HD299" s="253"/>
      <c r="HE299" s="253"/>
      <c r="HF299" s="253"/>
      <c r="HG299" s="253"/>
      <c r="HH299" s="253"/>
      <c r="HI299" s="253"/>
      <c r="HJ299" s="253"/>
      <c r="HK299" s="253"/>
      <c r="HL299" s="253"/>
      <c r="HM299" s="253"/>
      <c r="HN299" s="253"/>
      <c r="HO299" s="253"/>
      <c r="HP299" s="253"/>
      <c r="HQ299" s="253"/>
      <c r="HR299" s="253"/>
      <c r="HS299" s="253"/>
      <c r="HT299" s="253"/>
      <c r="HU299" s="253"/>
      <c r="HV299" s="253"/>
      <c r="HW299" s="253"/>
      <c r="HX299" s="253"/>
      <c r="HY299" s="253"/>
      <c r="HZ299" s="253"/>
      <c r="IA299" s="253"/>
      <c r="IB299" s="253"/>
      <c r="IC299" s="253"/>
      <c r="ID299" s="253"/>
      <c r="IE299" s="253"/>
      <c r="IF299" s="253"/>
      <c r="IG299" s="253"/>
      <c r="IH299" s="253"/>
      <c r="II299" s="253"/>
      <c r="IJ299" s="253"/>
      <c r="IK299" s="253"/>
      <c r="IL299" s="253"/>
      <c r="IM299" s="253"/>
      <c r="IN299" s="253"/>
      <c r="IO299" s="253"/>
      <c r="IP299" s="253"/>
      <c r="IQ299" s="253"/>
      <c r="IR299" s="253"/>
      <c r="IS299" s="253"/>
      <c r="IT299" s="253"/>
      <c r="IU299" s="253"/>
      <c r="IV299" s="253"/>
      <c r="IW299" s="253"/>
      <c r="IX299" s="253"/>
      <c r="IY299" s="253"/>
      <c r="IZ299" s="253"/>
      <c r="JA299" s="253"/>
      <c r="JB299" s="253"/>
      <c r="JC299" s="253"/>
      <c r="JD299" s="253"/>
      <c r="JE299" s="253"/>
      <c r="JF299" s="253"/>
      <c r="JG299" s="253"/>
      <c r="JH299" s="253"/>
      <c r="JI299" s="253"/>
      <c r="JJ299" s="253"/>
      <c r="JK299" s="253"/>
      <c r="JL299" s="253"/>
      <c r="JM299" s="253"/>
      <c r="JN299" s="253"/>
      <c r="JO299" s="253"/>
      <c r="JP299" s="253"/>
      <c r="JQ299" s="253"/>
      <c r="JR299" s="253"/>
      <c r="JS299" s="253"/>
      <c r="JT299" s="253"/>
      <c r="JU299" s="253"/>
    </row>
    <row r="300" spans="1:281" s="252" customFormat="1" ht="15" customHeight="1" x14ac:dyDescent="0.25">
      <c r="A300" s="253"/>
      <c r="B300" s="253"/>
      <c r="C300" s="253"/>
      <c r="D300" s="253"/>
      <c r="E300" s="253"/>
      <c r="F300" s="253"/>
      <c r="G300" s="253"/>
      <c r="H300" s="253"/>
      <c r="I300" s="253"/>
      <c r="J300" s="253"/>
      <c r="K300" s="253"/>
      <c r="L300" s="253"/>
      <c r="M300" s="253"/>
      <c r="N300" s="253"/>
      <c r="O300" s="253"/>
      <c r="P300" s="253"/>
      <c r="Q300" s="253"/>
      <c r="R300" s="253"/>
      <c r="S300" s="253"/>
      <c r="T300" s="253"/>
      <c r="U300" s="253" t="s">
        <v>469</v>
      </c>
      <c r="V300" s="253"/>
      <c r="W300" s="253"/>
      <c r="X300" s="253"/>
      <c r="Y300" s="253"/>
      <c r="Z300" s="253"/>
      <c r="AA300" s="253"/>
      <c r="AB300" s="253"/>
      <c r="AC300" s="253" t="s">
        <v>329</v>
      </c>
      <c r="AD300" s="253"/>
      <c r="AE300" s="253"/>
      <c r="AF300" s="253"/>
      <c r="AG300" s="253"/>
      <c r="AH300" s="253"/>
      <c r="AI300" s="253"/>
      <c r="AJ300" s="253"/>
      <c r="AK300" s="253"/>
      <c r="AL300" s="253"/>
      <c r="AM300" s="253"/>
      <c r="AN300" s="253"/>
      <c r="AO300" s="253"/>
      <c r="AP300" s="256"/>
      <c r="AQ300" s="253"/>
      <c r="AR300" s="253"/>
      <c r="AS300" s="253"/>
      <c r="AT300" s="256"/>
      <c r="AU300" s="253"/>
      <c r="AV300" s="253"/>
      <c r="AW300" s="253"/>
      <c r="AX300" s="253"/>
      <c r="AY300" s="253"/>
      <c r="AZ300" s="253"/>
      <c r="BA300" s="253"/>
      <c r="BB300" s="253"/>
      <c r="BC300" s="253"/>
      <c r="BD300" s="253"/>
      <c r="BE300" s="253"/>
      <c r="BF300" s="253"/>
      <c r="BG300" s="253"/>
      <c r="BH300" s="253"/>
      <c r="BI300" s="253"/>
      <c r="BJ300" s="253"/>
      <c r="BK300" s="253"/>
      <c r="BL300" s="253"/>
      <c r="BM300" s="253"/>
      <c r="BN300" s="253"/>
      <c r="BO300" s="253"/>
      <c r="BP300" s="253"/>
      <c r="BQ300" s="253"/>
      <c r="BR300" s="253"/>
      <c r="BS300" s="253"/>
      <c r="BT300" s="253"/>
      <c r="BU300" s="253"/>
      <c r="BV300" s="253"/>
      <c r="BW300" s="253"/>
      <c r="BX300" s="253"/>
      <c r="BY300" s="253"/>
      <c r="BZ300" s="253"/>
      <c r="CA300" s="253"/>
      <c r="CB300" s="253"/>
      <c r="CC300" s="253"/>
      <c r="CD300" s="253"/>
      <c r="CE300" s="253"/>
      <c r="CF300" s="253"/>
      <c r="CG300" s="253"/>
      <c r="CH300" s="253"/>
      <c r="CI300" s="253"/>
      <c r="CJ300" s="253"/>
      <c r="CK300" s="253"/>
      <c r="CL300" s="253"/>
      <c r="CM300" s="253"/>
      <c r="CN300" s="253"/>
      <c r="CO300" s="253"/>
      <c r="CP300" s="253"/>
      <c r="CQ300" s="253"/>
      <c r="CR300" s="253"/>
      <c r="CS300" s="253"/>
      <c r="CT300" s="253"/>
      <c r="CU300" s="253"/>
      <c r="CV300" s="253"/>
      <c r="CW300" s="253"/>
      <c r="CX300" s="253"/>
      <c r="CY300" s="253"/>
      <c r="CZ300" s="253"/>
      <c r="DA300" s="253"/>
      <c r="DB300" s="253"/>
      <c r="DC300" s="253"/>
      <c r="DD300" s="253"/>
      <c r="DE300" s="253"/>
      <c r="DF300" s="253"/>
      <c r="DG300" s="253"/>
      <c r="DH300" s="253"/>
      <c r="DI300" s="253"/>
      <c r="DJ300" s="253"/>
      <c r="DK300" s="253"/>
      <c r="DL300" s="253"/>
      <c r="DM300" s="253"/>
      <c r="DN300" s="253"/>
      <c r="DO300" s="253"/>
      <c r="DP300" s="253"/>
      <c r="DQ300" s="253"/>
      <c r="DR300" s="253"/>
      <c r="DS300" s="253"/>
      <c r="DT300" s="253"/>
      <c r="DU300" s="253"/>
      <c r="DV300" s="253"/>
      <c r="DW300" s="253"/>
      <c r="DX300" s="253"/>
      <c r="DY300" s="253"/>
      <c r="DZ300" s="253"/>
      <c r="EA300" s="253"/>
      <c r="EB300" s="253"/>
      <c r="EC300" s="253"/>
      <c r="ED300" s="253"/>
      <c r="EE300" s="253"/>
      <c r="EF300" s="253"/>
      <c r="EG300" s="253"/>
      <c r="EH300" s="253"/>
      <c r="EI300" s="253"/>
      <c r="EJ300" s="253"/>
      <c r="EK300" s="253"/>
      <c r="EL300" s="253"/>
      <c r="EM300" s="253"/>
      <c r="EN300" s="253"/>
      <c r="EO300" s="253"/>
      <c r="EP300" s="253"/>
      <c r="EQ300" s="253"/>
      <c r="ER300" s="253"/>
      <c r="ES300" s="253"/>
      <c r="ET300" s="253"/>
      <c r="EU300" s="253"/>
      <c r="EV300" s="253"/>
      <c r="EW300" s="253"/>
      <c r="EX300" s="253"/>
      <c r="EY300" s="253"/>
      <c r="EZ300" s="253"/>
      <c r="FA300" s="253"/>
      <c r="FB300" s="253"/>
      <c r="FC300" s="253"/>
      <c r="FD300" s="253"/>
      <c r="FE300" s="253"/>
      <c r="FF300" s="253"/>
      <c r="FG300" s="253"/>
      <c r="FH300" s="253"/>
      <c r="FI300" s="253"/>
      <c r="FJ300" s="253"/>
      <c r="FK300" s="253"/>
      <c r="FL300" s="253"/>
      <c r="FM300" s="253"/>
      <c r="FN300" s="253"/>
      <c r="FO300" s="253"/>
      <c r="FP300" s="253"/>
      <c r="FQ300" s="253"/>
      <c r="FR300" s="253"/>
      <c r="FS300" s="253"/>
      <c r="FT300" s="253"/>
      <c r="FU300" s="253"/>
      <c r="FV300" s="253"/>
      <c r="FW300" s="253"/>
      <c r="FX300" s="253"/>
      <c r="FY300" s="253"/>
      <c r="FZ300" s="253"/>
      <c r="GA300" s="253"/>
      <c r="GB300" s="253"/>
      <c r="GC300" s="253"/>
      <c r="GD300" s="253"/>
      <c r="GE300" s="253"/>
      <c r="GF300" s="253"/>
      <c r="GG300" s="253"/>
      <c r="GH300" s="253"/>
      <c r="GI300" s="253"/>
      <c r="GJ300" s="253"/>
      <c r="GK300" s="253"/>
      <c r="GL300" s="253"/>
      <c r="GM300" s="253"/>
      <c r="GN300" s="253"/>
      <c r="GO300" s="253"/>
      <c r="GP300" s="253"/>
      <c r="GQ300" s="253"/>
      <c r="GR300" s="253"/>
      <c r="GS300" s="253"/>
      <c r="GT300" s="253"/>
      <c r="GU300" s="253"/>
      <c r="GV300" s="253"/>
      <c r="GW300" s="253"/>
      <c r="GX300" s="253"/>
      <c r="GY300" s="253"/>
      <c r="GZ300" s="253"/>
      <c r="HA300" s="253"/>
      <c r="HB300" s="253"/>
      <c r="HC300" s="253"/>
      <c r="HD300" s="253"/>
      <c r="HE300" s="253"/>
      <c r="HF300" s="253"/>
      <c r="HG300" s="253"/>
      <c r="HH300" s="253"/>
      <c r="HI300" s="253"/>
      <c r="HJ300" s="253"/>
      <c r="HK300" s="253"/>
      <c r="HL300" s="253"/>
      <c r="HM300" s="253"/>
      <c r="HN300" s="253"/>
      <c r="HO300" s="253"/>
      <c r="HP300" s="253"/>
      <c r="HQ300" s="253"/>
      <c r="HR300" s="253"/>
      <c r="HS300" s="253"/>
      <c r="HT300" s="253"/>
      <c r="HU300" s="253"/>
      <c r="HV300" s="253"/>
      <c r="HW300" s="253"/>
      <c r="HX300" s="253"/>
      <c r="HY300" s="253"/>
      <c r="HZ300" s="253"/>
      <c r="IA300" s="253"/>
      <c r="IB300" s="253"/>
      <c r="IC300" s="253"/>
      <c r="ID300" s="253"/>
      <c r="IE300" s="253"/>
      <c r="IF300" s="253"/>
      <c r="IG300" s="253"/>
      <c r="IH300" s="253"/>
      <c r="II300" s="253"/>
      <c r="IJ300" s="253"/>
      <c r="IK300" s="253"/>
      <c r="IL300" s="253"/>
      <c r="IM300" s="253"/>
      <c r="IN300" s="253"/>
      <c r="IO300" s="253"/>
      <c r="IP300" s="253"/>
      <c r="IQ300" s="253"/>
      <c r="IR300" s="253"/>
      <c r="IS300" s="253"/>
      <c r="IT300" s="253"/>
      <c r="IU300" s="253"/>
      <c r="IV300" s="253"/>
      <c r="IW300" s="253"/>
      <c r="IX300" s="253"/>
      <c r="IY300" s="253"/>
      <c r="IZ300" s="253"/>
      <c r="JA300" s="253"/>
      <c r="JB300" s="253"/>
      <c r="JC300" s="253"/>
      <c r="JD300" s="253"/>
      <c r="JE300" s="253"/>
      <c r="JF300" s="253"/>
      <c r="JG300" s="253"/>
      <c r="JH300" s="253"/>
      <c r="JI300" s="253"/>
      <c r="JJ300" s="253"/>
      <c r="JK300" s="253"/>
      <c r="JL300" s="253"/>
      <c r="JM300" s="253"/>
      <c r="JN300" s="253"/>
      <c r="JO300" s="253"/>
      <c r="JP300" s="253"/>
      <c r="JQ300" s="253"/>
      <c r="JR300" s="253"/>
      <c r="JS300" s="253"/>
      <c r="JT300" s="253"/>
      <c r="JU300" s="253"/>
    </row>
    <row r="301" spans="1:281" s="252" customFormat="1" ht="15" customHeight="1" x14ac:dyDescent="0.25">
      <c r="A301" s="253"/>
      <c r="B301" s="253"/>
      <c r="C301" s="253"/>
      <c r="D301" s="253"/>
      <c r="E301" s="253"/>
      <c r="F301" s="253"/>
      <c r="G301" s="253"/>
      <c r="H301" s="253"/>
      <c r="I301" s="253"/>
      <c r="J301" s="253"/>
      <c r="K301" s="253"/>
      <c r="L301" s="253"/>
      <c r="M301" s="253"/>
      <c r="N301" s="253"/>
      <c r="O301" s="253"/>
      <c r="P301" s="253"/>
      <c r="Q301" s="253"/>
      <c r="R301" s="253"/>
      <c r="S301" s="253"/>
      <c r="T301" s="253"/>
      <c r="U301" s="253" t="s">
        <v>470</v>
      </c>
      <c r="V301" s="253"/>
      <c r="W301" s="253"/>
      <c r="X301" s="253"/>
      <c r="Y301" s="253"/>
      <c r="Z301" s="253"/>
      <c r="AA301" s="253"/>
      <c r="AB301" s="253"/>
      <c r="AC301" s="253" t="s">
        <v>332</v>
      </c>
      <c r="AD301" s="253"/>
      <c r="AE301" s="253"/>
      <c r="AF301" s="253"/>
      <c r="AG301" s="253"/>
      <c r="AH301" s="253"/>
      <c r="AI301" s="253"/>
      <c r="AJ301" s="253"/>
      <c r="AK301" s="253"/>
      <c r="AL301" s="253"/>
      <c r="AM301" s="253"/>
      <c r="AN301" s="253"/>
      <c r="AO301" s="253"/>
      <c r="AP301" s="256"/>
      <c r="AQ301" s="253"/>
      <c r="AR301" s="253"/>
      <c r="AS301" s="253"/>
      <c r="AT301" s="256"/>
      <c r="AU301" s="253"/>
      <c r="AV301" s="253"/>
      <c r="AW301" s="253"/>
      <c r="AX301" s="253"/>
      <c r="AY301" s="253"/>
      <c r="AZ301" s="253"/>
      <c r="BA301" s="253"/>
      <c r="BB301" s="253"/>
      <c r="BC301" s="253"/>
      <c r="BD301" s="253"/>
      <c r="BE301" s="253"/>
      <c r="BF301" s="253"/>
      <c r="BG301" s="253"/>
      <c r="BH301" s="253"/>
      <c r="BI301" s="253"/>
      <c r="BJ301" s="253"/>
      <c r="BK301" s="253"/>
      <c r="BL301" s="253"/>
      <c r="BM301" s="253"/>
      <c r="BN301" s="253"/>
      <c r="BO301" s="253"/>
      <c r="BP301" s="253"/>
      <c r="BQ301" s="253"/>
      <c r="BR301" s="253"/>
      <c r="BS301" s="253"/>
      <c r="BT301" s="253"/>
      <c r="BU301" s="253"/>
      <c r="BV301" s="253"/>
      <c r="BW301" s="253"/>
      <c r="BX301" s="253"/>
      <c r="BY301" s="253"/>
      <c r="BZ301" s="253"/>
      <c r="CA301" s="253"/>
      <c r="CB301" s="253"/>
      <c r="CC301" s="253"/>
      <c r="CD301" s="253"/>
      <c r="CE301" s="253"/>
      <c r="CF301" s="253"/>
      <c r="CG301" s="253"/>
      <c r="CH301" s="253"/>
      <c r="CI301" s="253"/>
      <c r="CJ301" s="253"/>
      <c r="CK301" s="253"/>
      <c r="CL301" s="253"/>
      <c r="CM301" s="253"/>
      <c r="CN301" s="253"/>
      <c r="CO301" s="253"/>
      <c r="CP301" s="253"/>
      <c r="CQ301" s="253"/>
      <c r="CR301" s="253"/>
      <c r="CS301" s="253"/>
      <c r="CT301" s="253"/>
      <c r="CU301" s="253"/>
      <c r="CV301" s="253"/>
      <c r="CW301" s="253"/>
      <c r="CX301" s="253"/>
      <c r="CY301" s="253"/>
      <c r="CZ301" s="253"/>
      <c r="DA301" s="253"/>
      <c r="DB301" s="253"/>
      <c r="DC301" s="253"/>
      <c r="DD301" s="253"/>
      <c r="DE301" s="253"/>
      <c r="DF301" s="253"/>
      <c r="DG301" s="253"/>
      <c r="DH301" s="253"/>
      <c r="DI301" s="253"/>
      <c r="DJ301" s="253"/>
      <c r="DK301" s="253"/>
      <c r="DL301" s="253"/>
      <c r="DM301" s="253"/>
      <c r="DN301" s="253"/>
      <c r="DO301" s="253"/>
      <c r="DP301" s="253"/>
      <c r="DQ301" s="253"/>
      <c r="DR301" s="253"/>
      <c r="DS301" s="253"/>
      <c r="DT301" s="253"/>
      <c r="DU301" s="253"/>
      <c r="DV301" s="253"/>
      <c r="DW301" s="253"/>
      <c r="DX301" s="253"/>
      <c r="DY301" s="253"/>
      <c r="DZ301" s="253"/>
      <c r="EA301" s="253"/>
      <c r="EB301" s="253"/>
      <c r="EC301" s="253"/>
      <c r="ED301" s="253"/>
      <c r="EE301" s="253"/>
      <c r="EF301" s="253"/>
      <c r="EG301" s="253"/>
      <c r="EH301" s="253"/>
      <c r="EI301" s="253"/>
      <c r="EJ301" s="253"/>
      <c r="EK301" s="253"/>
      <c r="EL301" s="253"/>
      <c r="EM301" s="253"/>
      <c r="EN301" s="253"/>
      <c r="EO301" s="253"/>
      <c r="EP301" s="253"/>
      <c r="EQ301" s="253"/>
      <c r="ER301" s="253"/>
      <c r="ES301" s="253"/>
      <c r="ET301" s="253"/>
      <c r="EU301" s="253"/>
      <c r="EV301" s="253"/>
      <c r="EW301" s="253"/>
      <c r="EX301" s="253"/>
      <c r="EY301" s="253"/>
      <c r="EZ301" s="253"/>
      <c r="FA301" s="253"/>
      <c r="FB301" s="253"/>
      <c r="FC301" s="253"/>
      <c r="FD301" s="253"/>
      <c r="FE301" s="253"/>
      <c r="FF301" s="253"/>
      <c r="FG301" s="253"/>
      <c r="FH301" s="253"/>
      <c r="FI301" s="253"/>
      <c r="FJ301" s="253"/>
      <c r="FK301" s="253"/>
      <c r="FL301" s="253"/>
      <c r="FM301" s="253"/>
      <c r="FN301" s="253"/>
      <c r="FO301" s="253"/>
      <c r="FP301" s="253"/>
      <c r="FQ301" s="253"/>
      <c r="FR301" s="253"/>
      <c r="FS301" s="253"/>
      <c r="FT301" s="253"/>
      <c r="FU301" s="253"/>
      <c r="FV301" s="253"/>
      <c r="FW301" s="253"/>
      <c r="FX301" s="253"/>
      <c r="FY301" s="253"/>
      <c r="FZ301" s="253"/>
      <c r="GA301" s="253"/>
      <c r="GB301" s="253"/>
      <c r="GC301" s="253"/>
      <c r="GD301" s="253"/>
      <c r="GE301" s="253"/>
      <c r="GF301" s="253"/>
      <c r="GG301" s="253"/>
      <c r="GH301" s="253"/>
      <c r="GI301" s="253"/>
      <c r="GJ301" s="253"/>
      <c r="GK301" s="253"/>
      <c r="GL301" s="253"/>
      <c r="GM301" s="253"/>
      <c r="GN301" s="253"/>
      <c r="GO301" s="253"/>
      <c r="GP301" s="253"/>
      <c r="GQ301" s="253"/>
      <c r="GR301" s="253"/>
      <c r="GS301" s="253"/>
      <c r="GT301" s="253"/>
      <c r="GU301" s="253"/>
      <c r="GV301" s="253"/>
      <c r="GW301" s="253"/>
      <c r="GX301" s="253"/>
      <c r="GY301" s="253"/>
      <c r="GZ301" s="253"/>
      <c r="HA301" s="253"/>
      <c r="HB301" s="253"/>
      <c r="HC301" s="253"/>
      <c r="HD301" s="253"/>
      <c r="HE301" s="253"/>
      <c r="HF301" s="253"/>
      <c r="HG301" s="253"/>
      <c r="HH301" s="253"/>
      <c r="HI301" s="253"/>
      <c r="HJ301" s="253"/>
      <c r="HK301" s="253"/>
      <c r="HL301" s="253"/>
      <c r="HM301" s="253"/>
      <c r="HN301" s="253"/>
      <c r="HO301" s="253"/>
      <c r="HP301" s="253"/>
      <c r="HQ301" s="253"/>
      <c r="HR301" s="253"/>
      <c r="HS301" s="253"/>
      <c r="HT301" s="253"/>
      <c r="HU301" s="253"/>
      <c r="HV301" s="253"/>
      <c r="HW301" s="253"/>
      <c r="HX301" s="253"/>
      <c r="HY301" s="253"/>
      <c r="HZ301" s="253"/>
      <c r="IA301" s="253"/>
      <c r="IB301" s="253"/>
      <c r="IC301" s="253"/>
      <c r="ID301" s="253"/>
      <c r="IE301" s="253"/>
      <c r="IF301" s="253"/>
      <c r="IG301" s="253"/>
      <c r="IH301" s="253"/>
      <c r="II301" s="253"/>
      <c r="IJ301" s="253"/>
      <c r="IK301" s="253"/>
      <c r="IL301" s="253"/>
      <c r="IM301" s="253"/>
      <c r="IN301" s="253"/>
      <c r="IO301" s="253"/>
      <c r="IP301" s="253"/>
      <c r="IQ301" s="253"/>
      <c r="IR301" s="253"/>
      <c r="IS301" s="253"/>
      <c r="IT301" s="253"/>
      <c r="IU301" s="253"/>
      <c r="IV301" s="253"/>
      <c r="IW301" s="253"/>
      <c r="IX301" s="253"/>
      <c r="IY301" s="253"/>
      <c r="IZ301" s="253"/>
      <c r="JA301" s="253"/>
      <c r="JB301" s="253"/>
      <c r="JC301" s="253"/>
      <c r="JD301" s="253"/>
      <c r="JE301" s="253"/>
      <c r="JF301" s="253"/>
      <c r="JG301" s="253"/>
      <c r="JH301" s="253"/>
      <c r="JI301" s="253"/>
      <c r="JJ301" s="253"/>
      <c r="JK301" s="253"/>
      <c r="JL301" s="253"/>
      <c r="JM301" s="253"/>
      <c r="JN301" s="253"/>
      <c r="JO301" s="253"/>
      <c r="JP301" s="253"/>
      <c r="JQ301" s="253"/>
      <c r="JR301" s="253"/>
      <c r="JS301" s="253"/>
      <c r="JT301" s="253"/>
      <c r="JU301" s="253"/>
    </row>
    <row r="302" spans="1:281" s="252" customFormat="1" ht="15" customHeight="1" x14ac:dyDescent="0.25">
      <c r="A302" s="253"/>
      <c r="B302" s="253"/>
      <c r="C302" s="253"/>
      <c r="D302" s="253"/>
      <c r="E302" s="253"/>
      <c r="F302" s="253"/>
      <c r="G302" s="253"/>
      <c r="H302" s="253"/>
      <c r="I302" s="253"/>
      <c r="J302" s="253"/>
      <c r="K302" s="253"/>
      <c r="L302" s="253"/>
      <c r="M302" s="253"/>
      <c r="N302" s="253"/>
      <c r="O302" s="253"/>
      <c r="P302" s="253"/>
      <c r="Q302" s="253"/>
      <c r="R302" s="253"/>
      <c r="S302" s="253"/>
      <c r="T302" s="253"/>
      <c r="U302" s="253" t="s">
        <v>471</v>
      </c>
      <c r="V302" s="253"/>
      <c r="W302" s="253"/>
      <c r="X302" s="253"/>
      <c r="Y302" s="253"/>
      <c r="Z302" s="253"/>
      <c r="AA302" s="253"/>
      <c r="AB302" s="253"/>
      <c r="AC302" s="253" t="s">
        <v>323</v>
      </c>
      <c r="AD302" s="253"/>
      <c r="AE302" s="253"/>
      <c r="AF302" s="253"/>
      <c r="AG302" s="253"/>
      <c r="AH302" s="253"/>
      <c r="AI302" s="253"/>
      <c r="AJ302" s="253"/>
      <c r="AK302" s="253"/>
      <c r="AL302" s="253"/>
      <c r="AM302" s="253"/>
      <c r="AN302" s="253"/>
      <c r="AO302" s="253"/>
      <c r="AP302" s="256"/>
      <c r="AQ302" s="253"/>
      <c r="AR302" s="253"/>
      <c r="AS302" s="253"/>
      <c r="AT302" s="256"/>
      <c r="AU302" s="253"/>
      <c r="AV302" s="253"/>
      <c r="AW302" s="253"/>
      <c r="AX302" s="253"/>
      <c r="AY302" s="253"/>
      <c r="AZ302" s="253"/>
      <c r="BA302" s="253"/>
      <c r="BB302" s="253"/>
      <c r="BC302" s="253"/>
      <c r="BD302" s="253"/>
      <c r="BE302" s="253"/>
      <c r="BF302" s="253"/>
      <c r="BG302" s="253"/>
      <c r="BH302" s="253"/>
      <c r="BI302" s="253"/>
      <c r="BJ302" s="253"/>
      <c r="BK302" s="253"/>
      <c r="BL302" s="253"/>
      <c r="BM302" s="253"/>
      <c r="BN302" s="253"/>
      <c r="BO302" s="253"/>
      <c r="BP302" s="253"/>
      <c r="BQ302" s="253"/>
      <c r="BR302" s="253"/>
      <c r="BS302" s="253"/>
      <c r="BT302" s="253"/>
      <c r="BU302" s="253"/>
      <c r="BV302" s="253"/>
      <c r="BW302" s="253"/>
      <c r="BX302" s="253"/>
      <c r="BY302" s="253"/>
      <c r="BZ302" s="253"/>
      <c r="CA302" s="253"/>
      <c r="CB302" s="253"/>
      <c r="CC302" s="253"/>
      <c r="CD302" s="253"/>
      <c r="CE302" s="253"/>
      <c r="CF302" s="253"/>
      <c r="CG302" s="253"/>
      <c r="CH302" s="253"/>
      <c r="CI302" s="253"/>
      <c r="CJ302" s="253"/>
      <c r="CK302" s="253"/>
      <c r="CL302" s="253"/>
      <c r="CM302" s="253"/>
      <c r="CN302" s="253"/>
      <c r="CO302" s="253"/>
      <c r="CP302" s="253"/>
      <c r="CQ302" s="253"/>
      <c r="CR302" s="253"/>
      <c r="CS302" s="253"/>
      <c r="CT302" s="253"/>
      <c r="CU302" s="253"/>
      <c r="CV302" s="253"/>
      <c r="CW302" s="253"/>
      <c r="CX302" s="253"/>
      <c r="CY302" s="253"/>
      <c r="CZ302" s="253"/>
      <c r="DA302" s="253"/>
      <c r="DB302" s="253"/>
      <c r="DC302" s="253"/>
      <c r="DD302" s="253"/>
      <c r="DE302" s="253"/>
      <c r="DF302" s="253"/>
      <c r="DG302" s="253"/>
      <c r="DH302" s="253"/>
      <c r="DI302" s="253"/>
      <c r="DJ302" s="253"/>
      <c r="DK302" s="253"/>
      <c r="DL302" s="253"/>
      <c r="DM302" s="253"/>
      <c r="DN302" s="253"/>
      <c r="DO302" s="253"/>
      <c r="DP302" s="253"/>
      <c r="DQ302" s="253"/>
      <c r="DR302" s="253"/>
      <c r="DS302" s="253"/>
      <c r="DT302" s="253"/>
      <c r="DU302" s="253"/>
      <c r="DV302" s="253"/>
      <c r="DW302" s="253"/>
      <c r="DX302" s="253"/>
      <c r="DY302" s="253"/>
      <c r="DZ302" s="253"/>
      <c r="EA302" s="253"/>
      <c r="EB302" s="253"/>
      <c r="EC302" s="253"/>
      <c r="ED302" s="253"/>
      <c r="EE302" s="253"/>
      <c r="EF302" s="253"/>
      <c r="EG302" s="253"/>
      <c r="EH302" s="253"/>
      <c r="EI302" s="253"/>
      <c r="EJ302" s="253"/>
      <c r="EK302" s="253"/>
      <c r="EL302" s="253"/>
      <c r="EM302" s="253"/>
      <c r="EN302" s="253"/>
      <c r="EO302" s="253"/>
      <c r="EP302" s="253"/>
      <c r="EQ302" s="253"/>
      <c r="ER302" s="253"/>
      <c r="ES302" s="253"/>
      <c r="ET302" s="253"/>
      <c r="EU302" s="253"/>
      <c r="EV302" s="253"/>
      <c r="EW302" s="253"/>
      <c r="EX302" s="253"/>
      <c r="EY302" s="253"/>
      <c r="EZ302" s="253"/>
      <c r="FA302" s="253"/>
      <c r="FB302" s="253"/>
      <c r="FC302" s="253"/>
      <c r="FD302" s="253"/>
      <c r="FE302" s="253"/>
      <c r="FF302" s="253"/>
      <c r="FG302" s="253"/>
      <c r="FH302" s="253"/>
      <c r="FI302" s="253"/>
      <c r="FJ302" s="253"/>
      <c r="FK302" s="253"/>
      <c r="FL302" s="253"/>
      <c r="FM302" s="253"/>
      <c r="FN302" s="253"/>
      <c r="FO302" s="253"/>
      <c r="FP302" s="253"/>
      <c r="FQ302" s="253"/>
      <c r="FR302" s="253"/>
      <c r="FS302" s="253"/>
      <c r="FT302" s="253"/>
      <c r="FU302" s="253"/>
      <c r="FV302" s="253"/>
      <c r="FW302" s="253"/>
      <c r="FX302" s="253"/>
      <c r="FY302" s="253"/>
      <c r="FZ302" s="253"/>
      <c r="GA302" s="253"/>
      <c r="GB302" s="253"/>
      <c r="GC302" s="253"/>
      <c r="GD302" s="253"/>
      <c r="GE302" s="253"/>
      <c r="GF302" s="253"/>
      <c r="GG302" s="253"/>
      <c r="GH302" s="253"/>
      <c r="GI302" s="253"/>
      <c r="GJ302" s="253"/>
      <c r="GK302" s="253"/>
      <c r="GL302" s="253"/>
      <c r="GM302" s="253"/>
      <c r="GN302" s="253"/>
      <c r="GO302" s="253"/>
      <c r="GP302" s="253"/>
      <c r="GQ302" s="253"/>
      <c r="GR302" s="253"/>
      <c r="GS302" s="253"/>
      <c r="GT302" s="253"/>
      <c r="GU302" s="253"/>
      <c r="GV302" s="253"/>
      <c r="GW302" s="253"/>
      <c r="GX302" s="253"/>
      <c r="GY302" s="253"/>
      <c r="GZ302" s="253"/>
      <c r="HA302" s="253"/>
      <c r="HB302" s="253"/>
      <c r="HC302" s="253"/>
      <c r="HD302" s="253"/>
      <c r="HE302" s="253"/>
      <c r="HF302" s="253"/>
      <c r="HG302" s="253"/>
      <c r="HH302" s="253"/>
      <c r="HI302" s="253"/>
      <c r="HJ302" s="253"/>
      <c r="HK302" s="253"/>
      <c r="HL302" s="253"/>
      <c r="HM302" s="253"/>
      <c r="HN302" s="253"/>
      <c r="HO302" s="253"/>
      <c r="HP302" s="253"/>
      <c r="HQ302" s="253"/>
      <c r="HR302" s="253"/>
      <c r="HS302" s="253"/>
      <c r="HT302" s="253"/>
      <c r="HU302" s="253"/>
      <c r="HV302" s="253"/>
      <c r="HW302" s="253"/>
      <c r="HX302" s="253"/>
      <c r="HY302" s="253"/>
      <c r="HZ302" s="253"/>
      <c r="IA302" s="253"/>
      <c r="IB302" s="253"/>
      <c r="IC302" s="253"/>
      <c r="ID302" s="253"/>
      <c r="IE302" s="253"/>
      <c r="IF302" s="253"/>
      <c r="IG302" s="253"/>
      <c r="IH302" s="253"/>
      <c r="II302" s="253"/>
      <c r="IJ302" s="253"/>
      <c r="IK302" s="253"/>
      <c r="IL302" s="253"/>
      <c r="IM302" s="253"/>
      <c r="IN302" s="253"/>
      <c r="IO302" s="253"/>
      <c r="IP302" s="253"/>
      <c r="IQ302" s="253"/>
      <c r="IR302" s="253"/>
      <c r="IS302" s="253"/>
      <c r="IT302" s="253"/>
      <c r="IU302" s="253"/>
      <c r="IV302" s="253"/>
      <c r="IW302" s="253"/>
      <c r="IX302" s="253"/>
      <c r="IY302" s="253"/>
      <c r="IZ302" s="253"/>
      <c r="JA302" s="253"/>
      <c r="JB302" s="253"/>
      <c r="JC302" s="253"/>
      <c r="JD302" s="253"/>
      <c r="JE302" s="253"/>
      <c r="JF302" s="253"/>
      <c r="JG302" s="253"/>
      <c r="JH302" s="253"/>
      <c r="JI302" s="253"/>
      <c r="JJ302" s="253"/>
      <c r="JK302" s="253"/>
      <c r="JL302" s="253"/>
      <c r="JM302" s="253"/>
      <c r="JN302" s="253"/>
      <c r="JO302" s="253"/>
      <c r="JP302" s="253"/>
      <c r="JQ302" s="253"/>
      <c r="JR302" s="253"/>
      <c r="JS302" s="253"/>
      <c r="JT302" s="253"/>
      <c r="JU302" s="253"/>
    </row>
    <row r="303" spans="1:281" s="252" customFormat="1" ht="15" customHeight="1" x14ac:dyDescent="0.25">
      <c r="A303" s="253"/>
      <c r="B303" s="253"/>
      <c r="C303" s="253"/>
      <c r="D303" s="253"/>
      <c r="E303" s="253"/>
      <c r="F303" s="253"/>
      <c r="G303" s="253"/>
      <c r="H303" s="253"/>
      <c r="I303" s="253"/>
      <c r="J303" s="253"/>
      <c r="K303" s="253"/>
      <c r="L303" s="253"/>
      <c r="M303" s="253"/>
      <c r="N303" s="253"/>
      <c r="O303" s="253"/>
      <c r="P303" s="253"/>
      <c r="Q303" s="253"/>
      <c r="R303" s="253"/>
      <c r="S303" s="253"/>
      <c r="T303" s="253"/>
      <c r="U303" s="253" t="s">
        <v>472</v>
      </c>
      <c r="V303" s="253"/>
      <c r="W303" s="253"/>
      <c r="X303" s="253"/>
      <c r="Y303" s="253"/>
      <c r="Z303" s="253"/>
      <c r="AA303" s="253"/>
      <c r="AB303" s="253"/>
      <c r="AC303" s="253" t="s">
        <v>323</v>
      </c>
      <c r="AD303" s="253"/>
      <c r="AE303" s="253"/>
      <c r="AF303" s="253"/>
      <c r="AG303" s="253"/>
      <c r="AH303" s="253"/>
      <c r="AI303" s="253"/>
      <c r="AJ303" s="253"/>
      <c r="AK303" s="253"/>
      <c r="AL303" s="253"/>
      <c r="AM303" s="253"/>
      <c r="AN303" s="253"/>
      <c r="AO303" s="253"/>
      <c r="AP303" s="256"/>
      <c r="AQ303" s="253"/>
      <c r="AR303" s="253"/>
      <c r="AS303" s="253"/>
      <c r="AT303" s="256"/>
      <c r="AU303" s="253"/>
      <c r="AV303" s="253"/>
      <c r="AW303" s="253"/>
      <c r="AX303" s="253"/>
      <c r="AY303" s="253"/>
      <c r="AZ303" s="253"/>
      <c r="BA303" s="253"/>
      <c r="BB303" s="253"/>
      <c r="BC303" s="253"/>
      <c r="BD303" s="253"/>
      <c r="BE303" s="253"/>
      <c r="BF303" s="253"/>
      <c r="BG303" s="253"/>
      <c r="BH303" s="253"/>
      <c r="BI303" s="253"/>
      <c r="BJ303" s="253"/>
      <c r="BK303" s="253"/>
      <c r="BL303" s="253"/>
      <c r="BM303" s="253"/>
      <c r="BN303" s="253"/>
      <c r="BO303" s="253"/>
      <c r="BP303" s="253"/>
      <c r="BQ303" s="253"/>
      <c r="BR303" s="253"/>
      <c r="BS303" s="253"/>
      <c r="BT303" s="253"/>
      <c r="BU303" s="253"/>
      <c r="BV303" s="253"/>
      <c r="BW303" s="253"/>
      <c r="BX303" s="253"/>
      <c r="BY303" s="253"/>
      <c r="BZ303" s="253"/>
      <c r="CA303" s="253"/>
      <c r="CB303" s="253"/>
      <c r="CC303" s="253"/>
      <c r="CD303" s="253"/>
      <c r="CE303" s="253"/>
      <c r="CF303" s="253"/>
      <c r="CG303" s="253"/>
      <c r="CH303" s="253"/>
      <c r="CI303" s="253"/>
      <c r="CJ303" s="253"/>
      <c r="CK303" s="253"/>
      <c r="CL303" s="253"/>
      <c r="CM303" s="253"/>
      <c r="CN303" s="253"/>
      <c r="CO303" s="253"/>
      <c r="CP303" s="253"/>
      <c r="CQ303" s="253"/>
      <c r="CR303" s="253"/>
      <c r="CS303" s="253"/>
      <c r="CT303" s="253"/>
      <c r="CU303" s="253"/>
      <c r="CV303" s="253"/>
      <c r="CW303" s="253"/>
      <c r="CX303" s="253"/>
      <c r="CY303" s="253"/>
      <c r="CZ303" s="253"/>
      <c r="DA303" s="253"/>
      <c r="DB303" s="253"/>
      <c r="DC303" s="253"/>
      <c r="DD303" s="253"/>
      <c r="DE303" s="253"/>
      <c r="DF303" s="253"/>
      <c r="DG303" s="253"/>
      <c r="DH303" s="253"/>
      <c r="DI303" s="253"/>
      <c r="DJ303" s="253"/>
      <c r="DK303" s="253"/>
      <c r="DL303" s="253"/>
      <c r="DM303" s="253"/>
      <c r="DN303" s="253"/>
      <c r="DO303" s="253"/>
      <c r="DP303" s="253"/>
      <c r="DQ303" s="253"/>
      <c r="DR303" s="253"/>
      <c r="DS303" s="253"/>
      <c r="DT303" s="253"/>
      <c r="DU303" s="253"/>
      <c r="DV303" s="253"/>
      <c r="DW303" s="253"/>
      <c r="DX303" s="253"/>
      <c r="DY303" s="253"/>
      <c r="DZ303" s="253"/>
      <c r="EA303" s="253"/>
      <c r="EB303" s="253"/>
      <c r="EC303" s="253"/>
      <c r="ED303" s="253"/>
      <c r="EE303" s="253"/>
      <c r="EF303" s="253"/>
      <c r="EG303" s="253"/>
      <c r="EH303" s="253"/>
      <c r="EI303" s="253"/>
      <c r="EJ303" s="253"/>
      <c r="EK303" s="253"/>
      <c r="EL303" s="253"/>
      <c r="EM303" s="253"/>
      <c r="EN303" s="253"/>
      <c r="EO303" s="253"/>
      <c r="EP303" s="253"/>
      <c r="EQ303" s="253"/>
      <c r="ER303" s="253"/>
      <c r="ES303" s="253"/>
      <c r="ET303" s="253"/>
      <c r="EU303" s="253"/>
      <c r="EV303" s="253"/>
      <c r="EW303" s="253"/>
      <c r="EX303" s="253"/>
      <c r="EY303" s="253"/>
      <c r="EZ303" s="253"/>
      <c r="FA303" s="253"/>
      <c r="FB303" s="253"/>
      <c r="FC303" s="253"/>
      <c r="FD303" s="253"/>
      <c r="FE303" s="253"/>
      <c r="FF303" s="253"/>
      <c r="FG303" s="253"/>
      <c r="FH303" s="253"/>
      <c r="FI303" s="253"/>
      <c r="FJ303" s="253"/>
      <c r="FK303" s="253"/>
      <c r="FL303" s="253"/>
      <c r="FM303" s="253"/>
      <c r="FN303" s="253"/>
      <c r="FO303" s="253"/>
      <c r="FP303" s="253"/>
      <c r="FQ303" s="253"/>
      <c r="FR303" s="253"/>
      <c r="FS303" s="253"/>
      <c r="FT303" s="253"/>
      <c r="FU303" s="253"/>
      <c r="FV303" s="253"/>
      <c r="FW303" s="253"/>
      <c r="FX303" s="253"/>
      <c r="FY303" s="253"/>
      <c r="FZ303" s="253"/>
      <c r="GA303" s="253"/>
      <c r="GB303" s="253"/>
      <c r="GC303" s="253"/>
      <c r="GD303" s="253"/>
      <c r="GE303" s="253"/>
      <c r="GF303" s="253"/>
      <c r="GG303" s="253"/>
      <c r="GH303" s="253"/>
      <c r="GI303" s="253"/>
      <c r="GJ303" s="253"/>
      <c r="GK303" s="253"/>
      <c r="GL303" s="253"/>
      <c r="GM303" s="253"/>
      <c r="GN303" s="253"/>
      <c r="GO303" s="253"/>
      <c r="GP303" s="253"/>
      <c r="GQ303" s="253"/>
      <c r="GR303" s="253"/>
      <c r="GS303" s="253"/>
      <c r="GT303" s="253"/>
      <c r="GU303" s="253"/>
      <c r="GV303" s="253"/>
      <c r="GW303" s="253"/>
      <c r="GX303" s="253"/>
      <c r="GY303" s="253"/>
      <c r="GZ303" s="253"/>
      <c r="HA303" s="253"/>
      <c r="HB303" s="253"/>
      <c r="HC303" s="253"/>
      <c r="HD303" s="253"/>
      <c r="HE303" s="253"/>
      <c r="HF303" s="253"/>
      <c r="HG303" s="253"/>
      <c r="HH303" s="253"/>
      <c r="HI303" s="253"/>
      <c r="HJ303" s="253"/>
      <c r="HK303" s="253"/>
      <c r="HL303" s="253"/>
      <c r="HM303" s="253"/>
      <c r="HN303" s="253"/>
      <c r="HO303" s="253"/>
      <c r="HP303" s="253"/>
      <c r="HQ303" s="253"/>
      <c r="HR303" s="253"/>
      <c r="HS303" s="253"/>
      <c r="HT303" s="253"/>
      <c r="HU303" s="253"/>
      <c r="HV303" s="253"/>
      <c r="HW303" s="253"/>
      <c r="HX303" s="253"/>
      <c r="HY303" s="253"/>
      <c r="HZ303" s="253"/>
      <c r="IA303" s="253"/>
      <c r="IB303" s="253"/>
      <c r="IC303" s="253"/>
      <c r="ID303" s="253"/>
      <c r="IE303" s="253"/>
      <c r="IF303" s="253"/>
      <c r="IG303" s="253"/>
      <c r="IH303" s="253"/>
      <c r="II303" s="253"/>
      <c r="IJ303" s="253"/>
      <c r="IK303" s="253"/>
      <c r="IL303" s="253"/>
      <c r="IM303" s="253"/>
      <c r="IN303" s="253"/>
      <c r="IO303" s="253"/>
      <c r="IP303" s="253"/>
      <c r="IQ303" s="253"/>
      <c r="IR303" s="253"/>
      <c r="IS303" s="253"/>
      <c r="IT303" s="253"/>
      <c r="IU303" s="253"/>
      <c r="IV303" s="253"/>
      <c r="IW303" s="253"/>
      <c r="IX303" s="253"/>
      <c r="IY303" s="253"/>
      <c r="IZ303" s="253"/>
      <c r="JA303" s="253"/>
      <c r="JB303" s="253"/>
      <c r="JC303" s="253"/>
      <c r="JD303" s="253"/>
      <c r="JE303" s="253"/>
      <c r="JF303" s="253"/>
      <c r="JG303" s="253"/>
      <c r="JH303" s="253"/>
      <c r="JI303" s="253"/>
      <c r="JJ303" s="253"/>
      <c r="JK303" s="253"/>
      <c r="JL303" s="253"/>
      <c r="JM303" s="253"/>
      <c r="JN303" s="253"/>
      <c r="JO303" s="253"/>
      <c r="JP303" s="253"/>
      <c r="JQ303" s="253"/>
      <c r="JR303" s="253"/>
      <c r="JS303" s="253"/>
      <c r="JT303" s="253"/>
      <c r="JU303" s="253"/>
    </row>
    <row r="304" spans="1:281" s="252" customFormat="1" ht="15" customHeight="1" x14ac:dyDescent="0.25">
      <c r="A304" s="253"/>
      <c r="B304" s="253"/>
      <c r="C304" s="253"/>
      <c r="D304" s="253"/>
      <c r="E304" s="253"/>
      <c r="F304" s="253"/>
      <c r="G304" s="253"/>
      <c r="H304" s="253"/>
      <c r="I304" s="253"/>
      <c r="J304" s="253"/>
      <c r="K304" s="253"/>
      <c r="L304" s="253"/>
      <c r="M304" s="253"/>
      <c r="N304" s="253"/>
      <c r="O304" s="253"/>
      <c r="P304" s="253"/>
      <c r="Q304" s="253"/>
      <c r="R304" s="253"/>
      <c r="S304" s="253"/>
      <c r="T304" s="253"/>
      <c r="U304" s="253" t="s">
        <v>473</v>
      </c>
      <c r="V304" s="253"/>
      <c r="W304" s="253"/>
      <c r="X304" s="253"/>
      <c r="Y304" s="253"/>
      <c r="Z304" s="253"/>
      <c r="AA304" s="253"/>
      <c r="AB304" s="253"/>
      <c r="AC304" s="253" t="s">
        <v>332</v>
      </c>
      <c r="AD304" s="253"/>
      <c r="AE304" s="253"/>
      <c r="AF304" s="253"/>
      <c r="AG304" s="253"/>
      <c r="AH304" s="253"/>
      <c r="AI304" s="253"/>
      <c r="AJ304" s="253"/>
      <c r="AK304" s="253"/>
      <c r="AL304" s="253"/>
      <c r="AM304" s="253"/>
      <c r="AN304" s="253"/>
      <c r="AO304" s="253"/>
      <c r="AP304" s="256"/>
      <c r="AQ304" s="253"/>
      <c r="AR304" s="253"/>
      <c r="AS304" s="253"/>
      <c r="AT304" s="256"/>
      <c r="AU304" s="253"/>
      <c r="AV304" s="253"/>
      <c r="AW304" s="253"/>
      <c r="AX304" s="253"/>
      <c r="AY304" s="253"/>
      <c r="AZ304" s="253"/>
      <c r="BA304" s="253"/>
      <c r="BB304" s="253"/>
      <c r="BC304" s="253"/>
      <c r="BD304" s="253"/>
      <c r="BE304" s="253"/>
      <c r="BF304" s="253"/>
      <c r="BG304" s="253"/>
      <c r="BH304" s="253"/>
      <c r="BI304" s="253"/>
      <c r="BJ304" s="253"/>
      <c r="BK304" s="253"/>
      <c r="BL304" s="253"/>
      <c r="BM304" s="253"/>
      <c r="BN304" s="253"/>
      <c r="BO304" s="253"/>
      <c r="BP304" s="253"/>
      <c r="BQ304" s="253"/>
      <c r="BR304" s="253"/>
      <c r="BS304" s="253"/>
      <c r="BT304" s="253"/>
      <c r="BU304" s="253"/>
      <c r="BV304" s="253"/>
      <c r="BW304" s="253"/>
      <c r="BX304" s="253"/>
      <c r="BY304" s="253"/>
      <c r="BZ304" s="253"/>
      <c r="CA304" s="253"/>
      <c r="CB304" s="253"/>
      <c r="CC304" s="253"/>
      <c r="CD304" s="253"/>
      <c r="CE304" s="253"/>
      <c r="CF304" s="253"/>
      <c r="CG304" s="253"/>
      <c r="CH304" s="253"/>
      <c r="CI304" s="253"/>
      <c r="CJ304" s="253"/>
      <c r="CK304" s="253"/>
      <c r="CL304" s="253"/>
      <c r="CM304" s="253"/>
      <c r="CN304" s="253"/>
      <c r="CO304" s="253"/>
      <c r="CP304" s="253"/>
      <c r="CQ304" s="253"/>
      <c r="CR304" s="253"/>
      <c r="CS304" s="253"/>
      <c r="CT304" s="253"/>
      <c r="CU304" s="253"/>
      <c r="CV304" s="253"/>
      <c r="CW304" s="253"/>
      <c r="CX304" s="253"/>
      <c r="CY304" s="253"/>
      <c r="CZ304" s="253"/>
      <c r="DA304" s="253"/>
      <c r="DB304" s="253"/>
      <c r="DC304" s="253"/>
      <c r="DD304" s="253"/>
      <c r="DE304" s="253"/>
      <c r="DF304" s="253"/>
      <c r="DG304" s="253"/>
      <c r="DH304" s="253"/>
      <c r="DI304" s="253"/>
      <c r="DJ304" s="253"/>
      <c r="DK304" s="253"/>
      <c r="DL304" s="253"/>
      <c r="DM304" s="253"/>
      <c r="DN304" s="253"/>
      <c r="DO304" s="253"/>
      <c r="DP304" s="253"/>
      <c r="DQ304" s="253"/>
      <c r="DR304" s="253"/>
      <c r="DS304" s="253"/>
      <c r="DT304" s="253"/>
      <c r="DU304" s="253"/>
      <c r="DV304" s="253"/>
      <c r="DW304" s="253"/>
      <c r="DX304" s="253"/>
      <c r="DY304" s="253"/>
      <c r="DZ304" s="253"/>
      <c r="EA304" s="253"/>
      <c r="EB304" s="253"/>
      <c r="EC304" s="253"/>
      <c r="ED304" s="253"/>
      <c r="EE304" s="253"/>
      <c r="EF304" s="253"/>
      <c r="EG304" s="253"/>
      <c r="EH304" s="253"/>
      <c r="EI304" s="253"/>
      <c r="EJ304" s="253"/>
      <c r="EK304" s="253"/>
      <c r="EL304" s="253"/>
      <c r="EM304" s="253"/>
      <c r="EN304" s="253"/>
      <c r="EO304" s="253"/>
      <c r="EP304" s="253"/>
      <c r="EQ304" s="253"/>
      <c r="ER304" s="253"/>
      <c r="ES304" s="253"/>
      <c r="ET304" s="253"/>
      <c r="EU304" s="253"/>
      <c r="EV304" s="253"/>
      <c r="EW304" s="253"/>
      <c r="EX304" s="253"/>
      <c r="EY304" s="253"/>
      <c r="EZ304" s="253"/>
      <c r="FA304" s="253"/>
      <c r="FB304" s="253"/>
      <c r="FC304" s="253"/>
      <c r="FD304" s="253"/>
      <c r="FE304" s="253"/>
      <c r="FF304" s="253"/>
      <c r="FG304" s="253"/>
      <c r="FH304" s="253"/>
      <c r="FI304" s="253"/>
      <c r="FJ304" s="253"/>
      <c r="FK304" s="253"/>
      <c r="FL304" s="253"/>
      <c r="FM304" s="253"/>
      <c r="FN304" s="253"/>
      <c r="FO304" s="253"/>
      <c r="FP304" s="253"/>
      <c r="FQ304" s="253"/>
      <c r="FR304" s="253"/>
      <c r="FS304" s="253"/>
      <c r="FT304" s="253"/>
      <c r="FU304" s="253"/>
      <c r="FV304" s="253"/>
      <c r="FW304" s="253"/>
      <c r="FX304" s="253"/>
      <c r="FY304" s="253"/>
      <c r="FZ304" s="253"/>
      <c r="GA304" s="253"/>
      <c r="GB304" s="253"/>
      <c r="GC304" s="253"/>
      <c r="GD304" s="253"/>
      <c r="GE304" s="253"/>
      <c r="GF304" s="253"/>
      <c r="GG304" s="253"/>
      <c r="GH304" s="253"/>
      <c r="GI304" s="253"/>
      <c r="GJ304" s="253"/>
      <c r="GK304" s="253"/>
      <c r="GL304" s="253"/>
      <c r="GM304" s="253"/>
      <c r="GN304" s="253"/>
      <c r="GO304" s="253"/>
      <c r="GP304" s="253"/>
      <c r="GQ304" s="253"/>
      <c r="GR304" s="253"/>
      <c r="GS304" s="253"/>
      <c r="GT304" s="253"/>
      <c r="GU304" s="253"/>
      <c r="GV304" s="253"/>
      <c r="GW304" s="253"/>
      <c r="GX304" s="253"/>
      <c r="GY304" s="253"/>
      <c r="GZ304" s="253"/>
      <c r="HA304" s="253"/>
      <c r="HB304" s="253"/>
      <c r="HC304" s="253"/>
      <c r="HD304" s="253"/>
      <c r="HE304" s="253"/>
      <c r="HF304" s="253"/>
      <c r="HG304" s="253"/>
      <c r="HH304" s="253"/>
      <c r="HI304" s="253"/>
      <c r="HJ304" s="253"/>
      <c r="HK304" s="253"/>
      <c r="HL304" s="253"/>
      <c r="HM304" s="253"/>
      <c r="HN304" s="253"/>
      <c r="HO304" s="253"/>
      <c r="HP304" s="253"/>
      <c r="HQ304" s="253"/>
      <c r="HR304" s="253"/>
      <c r="HS304" s="253"/>
      <c r="HT304" s="253"/>
      <c r="HU304" s="253"/>
      <c r="HV304" s="253"/>
      <c r="HW304" s="253"/>
      <c r="HX304" s="253"/>
      <c r="HY304" s="253"/>
      <c r="HZ304" s="253"/>
      <c r="IA304" s="253"/>
      <c r="IB304" s="253"/>
      <c r="IC304" s="253"/>
      <c r="ID304" s="253"/>
      <c r="IE304" s="253"/>
      <c r="IF304" s="253"/>
      <c r="IG304" s="253"/>
      <c r="IH304" s="253"/>
      <c r="II304" s="253"/>
      <c r="IJ304" s="253"/>
      <c r="IK304" s="253"/>
      <c r="IL304" s="253"/>
      <c r="IM304" s="253"/>
      <c r="IN304" s="253"/>
      <c r="IO304" s="253"/>
      <c r="IP304" s="253"/>
      <c r="IQ304" s="253"/>
      <c r="IR304" s="253"/>
      <c r="IS304" s="253"/>
      <c r="IT304" s="253"/>
      <c r="IU304" s="253"/>
      <c r="IV304" s="253"/>
      <c r="IW304" s="253"/>
      <c r="IX304" s="253"/>
      <c r="IY304" s="253"/>
      <c r="IZ304" s="253"/>
      <c r="JA304" s="253"/>
      <c r="JB304" s="253"/>
      <c r="JC304" s="253"/>
      <c r="JD304" s="253"/>
      <c r="JE304" s="253"/>
      <c r="JF304" s="253"/>
      <c r="JG304" s="253"/>
      <c r="JH304" s="253"/>
      <c r="JI304" s="253"/>
      <c r="JJ304" s="253"/>
      <c r="JK304" s="253"/>
      <c r="JL304" s="253"/>
      <c r="JM304" s="253"/>
      <c r="JN304" s="253"/>
      <c r="JO304" s="253"/>
      <c r="JP304" s="253"/>
      <c r="JQ304" s="253"/>
      <c r="JR304" s="253"/>
      <c r="JS304" s="253"/>
      <c r="JT304" s="253"/>
      <c r="JU304" s="253"/>
    </row>
    <row r="305" spans="1:281" s="252" customFormat="1" ht="15" customHeight="1" x14ac:dyDescent="0.25">
      <c r="A305" s="253"/>
      <c r="B305" s="253"/>
      <c r="C305" s="253"/>
      <c r="D305" s="253"/>
      <c r="E305" s="253"/>
      <c r="F305" s="253"/>
      <c r="G305" s="253"/>
      <c r="H305" s="253"/>
      <c r="I305" s="253"/>
      <c r="J305" s="253"/>
      <c r="K305" s="253"/>
      <c r="L305" s="253"/>
      <c r="M305" s="253"/>
      <c r="N305" s="253"/>
      <c r="O305" s="253"/>
      <c r="P305" s="253"/>
      <c r="Q305" s="253"/>
      <c r="R305" s="253"/>
      <c r="S305" s="253"/>
      <c r="T305" s="253"/>
      <c r="U305" s="253" t="s">
        <v>474</v>
      </c>
      <c r="V305" s="253"/>
      <c r="W305" s="253"/>
      <c r="X305" s="253"/>
      <c r="Y305" s="253"/>
      <c r="Z305" s="253"/>
      <c r="AA305" s="253"/>
      <c r="AB305" s="253"/>
      <c r="AC305" s="253" t="s">
        <v>318</v>
      </c>
      <c r="AD305" s="253"/>
      <c r="AE305" s="253"/>
      <c r="AF305" s="253"/>
      <c r="AG305" s="253"/>
      <c r="AH305" s="253"/>
      <c r="AI305" s="253"/>
      <c r="AJ305" s="253"/>
      <c r="AK305" s="253"/>
      <c r="AL305" s="253"/>
      <c r="AM305" s="253"/>
      <c r="AN305" s="253"/>
      <c r="AO305" s="253"/>
      <c r="AP305" s="256"/>
      <c r="AQ305" s="253"/>
      <c r="AR305" s="253"/>
      <c r="AS305" s="253"/>
      <c r="AT305" s="256"/>
      <c r="AU305" s="253"/>
      <c r="AV305" s="253"/>
      <c r="AW305" s="253"/>
      <c r="AX305" s="253"/>
      <c r="AY305" s="253"/>
      <c r="AZ305" s="253"/>
      <c r="BA305" s="253"/>
      <c r="BB305" s="253"/>
      <c r="BC305" s="253"/>
      <c r="BD305" s="253"/>
      <c r="BE305" s="253"/>
      <c r="BF305" s="253"/>
      <c r="BG305" s="253"/>
      <c r="BH305" s="253"/>
      <c r="BI305" s="253"/>
      <c r="BJ305" s="253"/>
      <c r="BK305" s="253"/>
      <c r="BL305" s="253"/>
      <c r="BM305" s="253"/>
      <c r="BN305" s="253"/>
      <c r="BO305" s="253"/>
      <c r="BP305" s="253"/>
      <c r="BQ305" s="253"/>
      <c r="BR305" s="253"/>
      <c r="BS305" s="253"/>
      <c r="BT305" s="253"/>
      <c r="BU305" s="253"/>
      <c r="BV305" s="253"/>
      <c r="BW305" s="253"/>
      <c r="BX305" s="253"/>
      <c r="BY305" s="253"/>
      <c r="BZ305" s="253"/>
      <c r="CA305" s="253"/>
      <c r="CB305" s="253"/>
      <c r="CC305" s="253"/>
      <c r="CD305" s="253"/>
      <c r="CE305" s="253"/>
      <c r="CF305" s="253"/>
      <c r="CG305" s="253"/>
      <c r="CH305" s="253"/>
      <c r="CI305" s="253"/>
      <c r="CJ305" s="253"/>
      <c r="CK305" s="253"/>
      <c r="CL305" s="253"/>
      <c r="CM305" s="253"/>
      <c r="CN305" s="253"/>
      <c r="CO305" s="253"/>
      <c r="CP305" s="253"/>
      <c r="CQ305" s="253"/>
      <c r="CR305" s="253"/>
      <c r="CS305" s="253"/>
      <c r="CT305" s="253"/>
      <c r="CU305" s="253"/>
      <c r="CV305" s="253"/>
      <c r="CW305" s="253"/>
      <c r="CX305" s="253"/>
      <c r="CY305" s="253"/>
      <c r="CZ305" s="253"/>
      <c r="DA305" s="253"/>
      <c r="DB305" s="253"/>
      <c r="DC305" s="253"/>
      <c r="DD305" s="253"/>
      <c r="DE305" s="253"/>
      <c r="DF305" s="253"/>
      <c r="DG305" s="253"/>
      <c r="DH305" s="253"/>
      <c r="DI305" s="253"/>
      <c r="DJ305" s="253"/>
      <c r="DK305" s="253"/>
      <c r="DL305" s="253"/>
      <c r="DM305" s="253"/>
      <c r="DN305" s="253"/>
      <c r="DO305" s="253"/>
      <c r="DP305" s="253"/>
      <c r="DQ305" s="253"/>
      <c r="DR305" s="253"/>
      <c r="DS305" s="253"/>
      <c r="DT305" s="253"/>
      <c r="DU305" s="253"/>
      <c r="DV305" s="253"/>
      <c r="DW305" s="253"/>
      <c r="DX305" s="253"/>
      <c r="DY305" s="253"/>
      <c r="DZ305" s="253"/>
      <c r="EA305" s="253"/>
      <c r="EB305" s="253"/>
      <c r="EC305" s="253"/>
      <c r="ED305" s="253"/>
      <c r="EE305" s="253"/>
      <c r="EF305" s="253"/>
      <c r="EG305" s="253"/>
      <c r="EH305" s="253"/>
      <c r="EI305" s="253"/>
      <c r="EJ305" s="253"/>
      <c r="EK305" s="253"/>
      <c r="EL305" s="253"/>
      <c r="EM305" s="253"/>
      <c r="EN305" s="253"/>
      <c r="EO305" s="253"/>
      <c r="EP305" s="253"/>
      <c r="EQ305" s="253"/>
      <c r="ER305" s="253"/>
      <c r="ES305" s="253"/>
      <c r="ET305" s="253"/>
      <c r="EU305" s="253"/>
      <c r="EV305" s="253"/>
      <c r="EW305" s="253"/>
      <c r="EX305" s="253"/>
      <c r="EY305" s="253"/>
      <c r="EZ305" s="253"/>
      <c r="FA305" s="253"/>
      <c r="FB305" s="253"/>
      <c r="FC305" s="253"/>
      <c r="FD305" s="253"/>
      <c r="FE305" s="253"/>
      <c r="FF305" s="253"/>
      <c r="FG305" s="253"/>
      <c r="FH305" s="253"/>
      <c r="FI305" s="253"/>
      <c r="FJ305" s="253"/>
      <c r="FK305" s="253"/>
      <c r="FL305" s="253"/>
      <c r="FM305" s="253"/>
      <c r="FN305" s="253"/>
      <c r="FO305" s="253"/>
      <c r="FP305" s="253"/>
      <c r="FQ305" s="253"/>
      <c r="FR305" s="253"/>
      <c r="FS305" s="253"/>
      <c r="FT305" s="253"/>
      <c r="FU305" s="253"/>
      <c r="FV305" s="253"/>
      <c r="FW305" s="253"/>
      <c r="FX305" s="253"/>
      <c r="FY305" s="253"/>
      <c r="FZ305" s="253"/>
      <c r="GA305" s="253"/>
      <c r="GB305" s="253"/>
      <c r="GC305" s="253"/>
      <c r="GD305" s="253"/>
      <c r="GE305" s="253"/>
      <c r="GF305" s="253"/>
      <c r="GG305" s="253"/>
      <c r="GH305" s="253"/>
      <c r="GI305" s="253"/>
      <c r="GJ305" s="253"/>
      <c r="GK305" s="253"/>
      <c r="GL305" s="253"/>
      <c r="GM305" s="253"/>
      <c r="GN305" s="253"/>
      <c r="GO305" s="253"/>
      <c r="GP305" s="253"/>
      <c r="GQ305" s="253"/>
      <c r="GR305" s="253"/>
      <c r="GS305" s="253"/>
      <c r="GT305" s="253"/>
      <c r="GU305" s="253"/>
      <c r="GV305" s="253"/>
      <c r="GW305" s="253"/>
      <c r="GX305" s="253"/>
      <c r="GY305" s="253"/>
      <c r="GZ305" s="253"/>
      <c r="HA305" s="253"/>
      <c r="HB305" s="253"/>
      <c r="HC305" s="253"/>
      <c r="HD305" s="253"/>
      <c r="HE305" s="253"/>
      <c r="HF305" s="253"/>
      <c r="HG305" s="253"/>
      <c r="HH305" s="253"/>
      <c r="HI305" s="253"/>
      <c r="HJ305" s="253"/>
      <c r="HK305" s="253"/>
      <c r="HL305" s="253"/>
      <c r="HM305" s="253"/>
      <c r="HN305" s="253"/>
      <c r="HO305" s="253"/>
      <c r="HP305" s="253"/>
      <c r="HQ305" s="253"/>
      <c r="HR305" s="253"/>
      <c r="HS305" s="253"/>
      <c r="HT305" s="253"/>
      <c r="HU305" s="253"/>
      <c r="HV305" s="253"/>
      <c r="HW305" s="253"/>
      <c r="HX305" s="253"/>
      <c r="HY305" s="253"/>
      <c r="HZ305" s="253"/>
      <c r="IA305" s="253"/>
      <c r="IB305" s="253"/>
      <c r="IC305" s="253"/>
      <c r="ID305" s="253"/>
      <c r="IE305" s="253"/>
      <c r="IF305" s="253"/>
      <c r="IG305" s="253"/>
      <c r="IH305" s="253"/>
      <c r="II305" s="253"/>
      <c r="IJ305" s="253"/>
      <c r="IK305" s="253"/>
      <c r="IL305" s="253"/>
      <c r="IM305" s="253"/>
      <c r="IN305" s="253"/>
      <c r="IO305" s="253"/>
      <c r="IP305" s="253"/>
      <c r="IQ305" s="253"/>
      <c r="IR305" s="253"/>
      <c r="IS305" s="253"/>
      <c r="IT305" s="253"/>
      <c r="IU305" s="253"/>
      <c r="IV305" s="253"/>
      <c r="IW305" s="253"/>
      <c r="IX305" s="253"/>
      <c r="IY305" s="253"/>
      <c r="IZ305" s="253"/>
      <c r="JA305" s="253"/>
      <c r="JB305" s="253"/>
      <c r="JC305" s="253"/>
      <c r="JD305" s="253"/>
      <c r="JE305" s="253"/>
      <c r="JF305" s="253"/>
      <c r="JG305" s="253"/>
      <c r="JH305" s="253"/>
      <c r="JI305" s="253"/>
      <c r="JJ305" s="253"/>
      <c r="JK305" s="253"/>
      <c r="JL305" s="253"/>
      <c r="JM305" s="253"/>
      <c r="JN305" s="253"/>
      <c r="JO305" s="253"/>
      <c r="JP305" s="253"/>
      <c r="JQ305" s="253"/>
      <c r="JR305" s="253"/>
      <c r="JS305" s="253"/>
      <c r="JT305" s="253"/>
      <c r="JU305" s="253"/>
    </row>
    <row r="306" spans="1:281" s="252" customFormat="1" ht="15" customHeight="1" x14ac:dyDescent="0.25">
      <c r="A306" s="253"/>
      <c r="B306" s="253"/>
      <c r="C306" s="253"/>
      <c r="D306" s="253"/>
      <c r="E306" s="253"/>
      <c r="F306" s="253"/>
      <c r="G306" s="253"/>
      <c r="H306" s="253"/>
      <c r="I306" s="253"/>
      <c r="J306" s="253"/>
      <c r="K306" s="253"/>
      <c r="L306" s="253"/>
      <c r="M306" s="253"/>
      <c r="N306" s="253"/>
      <c r="O306" s="253"/>
      <c r="P306" s="253"/>
      <c r="Q306" s="253"/>
      <c r="R306" s="253"/>
      <c r="S306" s="253"/>
      <c r="T306" s="253"/>
      <c r="U306" s="253" t="s">
        <v>475</v>
      </c>
      <c r="V306" s="253"/>
      <c r="W306" s="253"/>
      <c r="X306" s="253"/>
      <c r="Y306" s="253"/>
      <c r="Z306" s="253"/>
      <c r="AA306" s="253"/>
      <c r="AB306" s="253"/>
      <c r="AC306" s="253" t="s">
        <v>332</v>
      </c>
      <c r="AD306" s="253"/>
      <c r="AE306" s="253"/>
      <c r="AF306" s="253"/>
      <c r="AG306" s="253"/>
      <c r="AH306" s="253"/>
      <c r="AI306" s="253"/>
      <c r="AJ306" s="253"/>
      <c r="AK306" s="253"/>
      <c r="AL306" s="253"/>
      <c r="AM306" s="253"/>
      <c r="AN306" s="253"/>
      <c r="AO306" s="253"/>
      <c r="AP306" s="256"/>
      <c r="AQ306" s="253"/>
      <c r="AR306" s="253"/>
      <c r="AS306" s="253"/>
      <c r="AT306" s="256"/>
      <c r="AU306" s="253"/>
      <c r="AV306" s="253"/>
      <c r="AW306" s="253"/>
      <c r="AX306" s="253"/>
      <c r="AY306" s="253"/>
      <c r="AZ306" s="253"/>
      <c r="BA306" s="253"/>
      <c r="BB306" s="253"/>
      <c r="BC306" s="253"/>
      <c r="BD306" s="253"/>
      <c r="BE306" s="253"/>
      <c r="BF306" s="253"/>
      <c r="BG306" s="253"/>
      <c r="BH306" s="253"/>
      <c r="BI306" s="253"/>
      <c r="BJ306" s="253"/>
      <c r="BK306" s="253"/>
      <c r="BL306" s="253"/>
      <c r="BM306" s="253"/>
      <c r="BN306" s="253"/>
      <c r="BO306" s="253"/>
      <c r="BP306" s="253"/>
      <c r="BQ306" s="253"/>
      <c r="BR306" s="253"/>
      <c r="BS306" s="253"/>
      <c r="BT306" s="253"/>
      <c r="BU306" s="253"/>
      <c r="BV306" s="253"/>
      <c r="BW306" s="253"/>
      <c r="BX306" s="253"/>
      <c r="BY306" s="253"/>
      <c r="BZ306" s="253"/>
      <c r="CA306" s="253"/>
      <c r="CB306" s="253"/>
      <c r="CC306" s="253"/>
      <c r="CD306" s="253"/>
      <c r="CE306" s="253"/>
      <c r="CF306" s="253"/>
      <c r="CG306" s="253"/>
      <c r="CH306" s="253"/>
      <c r="CI306" s="253"/>
      <c r="CJ306" s="253"/>
      <c r="CK306" s="253"/>
      <c r="CL306" s="253"/>
      <c r="CM306" s="253"/>
      <c r="CN306" s="253"/>
      <c r="CO306" s="253"/>
      <c r="CP306" s="253"/>
      <c r="CQ306" s="253"/>
      <c r="CR306" s="253"/>
      <c r="CS306" s="253"/>
      <c r="CT306" s="253"/>
      <c r="CU306" s="253"/>
      <c r="CV306" s="253"/>
      <c r="CW306" s="253"/>
      <c r="CX306" s="253"/>
      <c r="CY306" s="253"/>
      <c r="CZ306" s="253"/>
      <c r="DA306" s="253"/>
      <c r="DB306" s="253"/>
      <c r="DC306" s="253"/>
      <c r="DD306" s="253"/>
      <c r="DE306" s="253"/>
      <c r="DF306" s="253"/>
      <c r="DG306" s="253"/>
      <c r="DH306" s="253"/>
      <c r="DI306" s="253"/>
      <c r="DJ306" s="253"/>
      <c r="DK306" s="253"/>
      <c r="DL306" s="253"/>
      <c r="DM306" s="253"/>
      <c r="DN306" s="253"/>
      <c r="DO306" s="253"/>
      <c r="DP306" s="253"/>
      <c r="DQ306" s="253"/>
      <c r="DR306" s="253"/>
      <c r="DS306" s="253"/>
      <c r="DT306" s="253"/>
      <c r="DU306" s="253"/>
      <c r="DV306" s="253"/>
      <c r="DW306" s="253"/>
      <c r="DX306" s="253"/>
      <c r="DY306" s="253"/>
      <c r="DZ306" s="253"/>
      <c r="EA306" s="253"/>
      <c r="EB306" s="253"/>
      <c r="EC306" s="253"/>
      <c r="ED306" s="253"/>
      <c r="EE306" s="253"/>
      <c r="EF306" s="253"/>
      <c r="EG306" s="253"/>
      <c r="EH306" s="253"/>
      <c r="EI306" s="253"/>
      <c r="EJ306" s="253"/>
      <c r="EK306" s="253"/>
      <c r="EL306" s="253"/>
      <c r="EM306" s="253"/>
      <c r="EN306" s="253"/>
      <c r="EO306" s="253"/>
      <c r="EP306" s="253"/>
      <c r="EQ306" s="253"/>
      <c r="ER306" s="253"/>
      <c r="ES306" s="253"/>
      <c r="ET306" s="253"/>
      <c r="EU306" s="253"/>
      <c r="EV306" s="253"/>
      <c r="EW306" s="253"/>
      <c r="EX306" s="253"/>
      <c r="EY306" s="253"/>
      <c r="EZ306" s="253"/>
      <c r="FA306" s="253"/>
      <c r="FB306" s="253"/>
      <c r="FC306" s="253"/>
      <c r="FD306" s="253"/>
      <c r="FE306" s="253"/>
      <c r="FF306" s="253"/>
      <c r="FG306" s="253"/>
      <c r="FH306" s="253"/>
      <c r="FI306" s="253"/>
      <c r="FJ306" s="253"/>
      <c r="FK306" s="253"/>
      <c r="FL306" s="253"/>
      <c r="FM306" s="253"/>
      <c r="FN306" s="253"/>
      <c r="FO306" s="253"/>
      <c r="FP306" s="253"/>
      <c r="FQ306" s="253"/>
      <c r="FR306" s="253"/>
      <c r="FS306" s="253"/>
      <c r="FT306" s="253"/>
      <c r="FU306" s="253"/>
      <c r="FV306" s="253"/>
      <c r="FW306" s="253"/>
      <c r="FX306" s="253"/>
      <c r="FY306" s="253"/>
      <c r="FZ306" s="253"/>
      <c r="GA306" s="253"/>
      <c r="GB306" s="253"/>
      <c r="GC306" s="253"/>
      <c r="GD306" s="253"/>
      <c r="GE306" s="253"/>
      <c r="GF306" s="253"/>
      <c r="GG306" s="253"/>
      <c r="GH306" s="253"/>
      <c r="GI306" s="253"/>
      <c r="GJ306" s="253"/>
      <c r="GK306" s="253"/>
      <c r="GL306" s="253"/>
      <c r="GM306" s="253"/>
      <c r="GN306" s="253"/>
      <c r="GO306" s="253"/>
      <c r="GP306" s="253"/>
      <c r="GQ306" s="253"/>
      <c r="GR306" s="253"/>
      <c r="GS306" s="253"/>
      <c r="GT306" s="253"/>
      <c r="GU306" s="253"/>
      <c r="GV306" s="253"/>
      <c r="GW306" s="253"/>
      <c r="GX306" s="253"/>
      <c r="GY306" s="253"/>
      <c r="GZ306" s="253"/>
      <c r="HA306" s="253"/>
      <c r="HB306" s="253"/>
      <c r="HC306" s="253"/>
      <c r="HD306" s="253"/>
      <c r="HE306" s="253"/>
      <c r="HF306" s="253"/>
      <c r="HG306" s="253"/>
      <c r="HH306" s="253"/>
      <c r="HI306" s="253"/>
      <c r="HJ306" s="253"/>
      <c r="HK306" s="253"/>
      <c r="HL306" s="253"/>
      <c r="HM306" s="253"/>
      <c r="HN306" s="253"/>
      <c r="HO306" s="253"/>
      <c r="HP306" s="253"/>
      <c r="HQ306" s="253"/>
      <c r="HR306" s="253"/>
      <c r="HS306" s="253"/>
      <c r="HT306" s="253"/>
      <c r="HU306" s="253"/>
      <c r="HV306" s="253"/>
      <c r="HW306" s="253"/>
      <c r="HX306" s="253"/>
      <c r="HY306" s="253"/>
      <c r="HZ306" s="253"/>
      <c r="IA306" s="253"/>
      <c r="IB306" s="253"/>
      <c r="IC306" s="253"/>
      <c r="ID306" s="253"/>
      <c r="IE306" s="253"/>
      <c r="IF306" s="253"/>
      <c r="IG306" s="253"/>
      <c r="IH306" s="253"/>
      <c r="II306" s="253"/>
      <c r="IJ306" s="253"/>
      <c r="IK306" s="253"/>
      <c r="IL306" s="253"/>
      <c r="IM306" s="253"/>
      <c r="IN306" s="253"/>
      <c r="IO306" s="253"/>
      <c r="IP306" s="253"/>
      <c r="IQ306" s="253"/>
      <c r="IR306" s="253"/>
      <c r="IS306" s="253"/>
      <c r="IT306" s="253"/>
      <c r="IU306" s="253"/>
      <c r="IV306" s="253"/>
      <c r="IW306" s="253"/>
      <c r="IX306" s="253"/>
      <c r="IY306" s="253"/>
      <c r="IZ306" s="253"/>
      <c r="JA306" s="253"/>
      <c r="JB306" s="253"/>
      <c r="JC306" s="253"/>
      <c r="JD306" s="253"/>
      <c r="JE306" s="253"/>
      <c r="JF306" s="253"/>
      <c r="JG306" s="253"/>
      <c r="JH306" s="253"/>
      <c r="JI306" s="253"/>
      <c r="JJ306" s="253"/>
      <c r="JK306" s="253"/>
      <c r="JL306" s="253"/>
      <c r="JM306" s="253"/>
      <c r="JN306" s="253"/>
      <c r="JO306" s="253"/>
      <c r="JP306" s="253"/>
      <c r="JQ306" s="253"/>
      <c r="JR306" s="253"/>
      <c r="JS306" s="253"/>
      <c r="JT306" s="253"/>
      <c r="JU306" s="253"/>
    </row>
    <row r="307" spans="1:281" s="252" customFormat="1" ht="15" customHeight="1" x14ac:dyDescent="0.25">
      <c r="A307" s="253"/>
      <c r="B307" s="253"/>
      <c r="C307" s="253"/>
      <c r="D307" s="253"/>
      <c r="E307" s="253"/>
      <c r="F307" s="253"/>
      <c r="G307" s="253"/>
      <c r="H307" s="253"/>
      <c r="I307" s="253"/>
      <c r="J307" s="253"/>
      <c r="K307" s="253"/>
      <c r="L307" s="253"/>
      <c r="M307" s="253"/>
      <c r="N307" s="253"/>
      <c r="O307" s="253"/>
      <c r="P307" s="253"/>
      <c r="Q307" s="253"/>
      <c r="R307" s="253"/>
      <c r="S307" s="253"/>
      <c r="T307" s="253"/>
      <c r="U307" s="253" t="s">
        <v>476</v>
      </c>
      <c r="V307" s="253"/>
      <c r="W307" s="253"/>
      <c r="X307" s="253"/>
      <c r="Y307" s="253"/>
      <c r="Z307" s="253"/>
      <c r="AA307" s="253"/>
      <c r="AB307" s="253"/>
      <c r="AC307" s="253" t="s">
        <v>318</v>
      </c>
      <c r="AD307" s="253"/>
      <c r="AE307" s="253"/>
      <c r="AF307" s="253"/>
      <c r="AG307" s="253"/>
      <c r="AH307" s="253"/>
      <c r="AI307" s="253"/>
      <c r="AJ307" s="253"/>
      <c r="AK307" s="253"/>
      <c r="AL307" s="253"/>
      <c r="AM307" s="253"/>
      <c r="AN307" s="253"/>
      <c r="AO307" s="253"/>
      <c r="AP307" s="256"/>
      <c r="AQ307" s="253"/>
      <c r="AR307" s="253"/>
      <c r="AS307" s="253"/>
      <c r="AT307" s="256"/>
      <c r="AU307" s="253"/>
      <c r="AV307" s="253"/>
      <c r="AW307" s="253"/>
      <c r="AX307" s="253"/>
      <c r="AY307" s="253"/>
      <c r="AZ307" s="253"/>
      <c r="BA307" s="253"/>
      <c r="BB307" s="253"/>
      <c r="BC307" s="253"/>
      <c r="BD307" s="253"/>
      <c r="BE307" s="253"/>
      <c r="BF307" s="253"/>
      <c r="BG307" s="253"/>
      <c r="BH307" s="253"/>
      <c r="BI307" s="253"/>
      <c r="BJ307" s="253"/>
      <c r="BK307" s="253"/>
      <c r="BL307" s="253"/>
      <c r="BM307" s="253"/>
      <c r="BN307" s="253"/>
      <c r="BO307" s="253"/>
      <c r="BP307" s="253"/>
      <c r="BQ307" s="253"/>
      <c r="BR307" s="253"/>
      <c r="BS307" s="253"/>
      <c r="BT307" s="253"/>
      <c r="BU307" s="253"/>
      <c r="BV307" s="253"/>
      <c r="BW307" s="253"/>
      <c r="BX307" s="253"/>
      <c r="BY307" s="253"/>
      <c r="BZ307" s="253"/>
      <c r="CA307" s="253"/>
      <c r="CB307" s="253"/>
      <c r="CC307" s="253"/>
      <c r="CD307" s="253"/>
      <c r="CE307" s="253"/>
      <c r="CF307" s="253"/>
      <c r="CG307" s="253"/>
      <c r="CH307" s="253"/>
      <c r="CI307" s="253"/>
      <c r="CJ307" s="253"/>
      <c r="CK307" s="253"/>
      <c r="CL307" s="253"/>
      <c r="CM307" s="253"/>
      <c r="CN307" s="253"/>
      <c r="CO307" s="253"/>
      <c r="CP307" s="253"/>
      <c r="CQ307" s="253"/>
      <c r="CR307" s="253"/>
      <c r="CS307" s="253"/>
      <c r="CT307" s="253"/>
      <c r="CU307" s="253"/>
      <c r="CV307" s="253"/>
      <c r="CW307" s="253"/>
      <c r="CX307" s="253"/>
      <c r="CY307" s="253"/>
      <c r="CZ307" s="253"/>
      <c r="DA307" s="253"/>
      <c r="DB307" s="253"/>
      <c r="DC307" s="253"/>
      <c r="DD307" s="253"/>
      <c r="DE307" s="253"/>
      <c r="DF307" s="253"/>
      <c r="DG307" s="253"/>
      <c r="DH307" s="253"/>
      <c r="DI307" s="253"/>
      <c r="DJ307" s="253"/>
      <c r="DK307" s="253"/>
      <c r="DL307" s="253"/>
      <c r="DM307" s="253"/>
      <c r="DN307" s="253"/>
      <c r="DO307" s="253"/>
      <c r="DP307" s="253"/>
      <c r="DQ307" s="253"/>
      <c r="DR307" s="253"/>
      <c r="DS307" s="253"/>
      <c r="DT307" s="253"/>
      <c r="DU307" s="253"/>
      <c r="DV307" s="253"/>
      <c r="DW307" s="253"/>
      <c r="DX307" s="253"/>
      <c r="DY307" s="253"/>
      <c r="DZ307" s="253"/>
      <c r="EA307" s="253"/>
      <c r="EB307" s="253"/>
      <c r="EC307" s="253"/>
      <c r="ED307" s="253"/>
      <c r="EE307" s="253"/>
      <c r="EF307" s="253"/>
      <c r="EG307" s="253"/>
      <c r="EH307" s="253"/>
      <c r="EI307" s="253"/>
      <c r="EJ307" s="253"/>
      <c r="EK307" s="253"/>
      <c r="EL307" s="253"/>
      <c r="EM307" s="253"/>
      <c r="EN307" s="253"/>
      <c r="EO307" s="253"/>
      <c r="EP307" s="253"/>
      <c r="EQ307" s="253"/>
      <c r="ER307" s="253"/>
      <c r="ES307" s="253"/>
      <c r="ET307" s="253"/>
      <c r="EU307" s="253"/>
      <c r="EV307" s="253"/>
      <c r="EW307" s="253"/>
      <c r="EX307" s="253"/>
      <c r="EY307" s="253"/>
      <c r="EZ307" s="253"/>
      <c r="FA307" s="253"/>
      <c r="FB307" s="253"/>
      <c r="FC307" s="253"/>
      <c r="FD307" s="253"/>
      <c r="FE307" s="253"/>
      <c r="FF307" s="253"/>
      <c r="FG307" s="253"/>
      <c r="FH307" s="253"/>
      <c r="FI307" s="253"/>
      <c r="FJ307" s="253"/>
      <c r="FK307" s="253"/>
      <c r="FL307" s="253"/>
      <c r="FM307" s="253"/>
      <c r="FN307" s="253"/>
      <c r="FO307" s="253"/>
      <c r="FP307" s="253"/>
      <c r="FQ307" s="253"/>
      <c r="FR307" s="253"/>
      <c r="FS307" s="253"/>
      <c r="FT307" s="253"/>
      <c r="FU307" s="253"/>
      <c r="FV307" s="253"/>
      <c r="FW307" s="253"/>
      <c r="FX307" s="253"/>
      <c r="FY307" s="253"/>
      <c r="FZ307" s="253"/>
      <c r="GA307" s="253"/>
      <c r="GB307" s="253"/>
      <c r="GC307" s="253"/>
      <c r="GD307" s="253"/>
      <c r="GE307" s="253"/>
      <c r="GF307" s="253"/>
      <c r="GG307" s="253"/>
      <c r="GH307" s="253"/>
      <c r="GI307" s="253"/>
      <c r="GJ307" s="253"/>
      <c r="GK307" s="253"/>
      <c r="GL307" s="253"/>
      <c r="GM307" s="253"/>
      <c r="GN307" s="253"/>
      <c r="GO307" s="253"/>
      <c r="GP307" s="253"/>
      <c r="GQ307" s="253"/>
      <c r="GR307" s="253"/>
      <c r="GS307" s="253"/>
      <c r="GT307" s="253"/>
      <c r="GU307" s="253"/>
      <c r="GV307" s="253"/>
      <c r="GW307" s="253"/>
      <c r="GX307" s="253"/>
      <c r="GY307" s="253"/>
      <c r="GZ307" s="253"/>
      <c r="HA307" s="253"/>
      <c r="HB307" s="253"/>
      <c r="HC307" s="253"/>
      <c r="HD307" s="253"/>
      <c r="HE307" s="253"/>
      <c r="HF307" s="253"/>
      <c r="HG307" s="253"/>
      <c r="HH307" s="253"/>
      <c r="HI307" s="253"/>
      <c r="HJ307" s="253"/>
      <c r="HK307" s="253"/>
      <c r="HL307" s="253"/>
      <c r="HM307" s="253"/>
      <c r="HN307" s="253"/>
      <c r="HO307" s="253"/>
      <c r="HP307" s="253"/>
      <c r="HQ307" s="253"/>
      <c r="HR307" s="253"/>
      <c r="HS307" s="253"/>
      <c r="HT307" s="253"/>
      <c r="HU307" s="253"/>
      <c r="HV307" s="253"/>
      <c r="HW307" s="253"/>
      <c r="HX307" s="253"/>
      <c r="HY307" s="253"/>
      <c r="HZ307" s="253"/>
      <c r="IA307" s="253"/>
      <c r="IB307" s="253"/>
      <c r="IC307" s="253"/>
      <c r="ID307" s="253"/>
      <c r="IE307" s="253"/>
      <c r="IF307" s="253"/>
      <c r="IG307" s="253"/>
      <c r="IH307" s="253"/>
      <c r="II307" s="253"/>
      <c r="IJ307" s="253"/>
      <c r="IK307" s="253"/>
      <c r="IL307" s="253"/>
      <c r="IM307" s="253"/>
      <c r="IN307" s="253"/>
      <c r="IO307" s="253"/>
      <c r="IP307" s="253"/>
      <c r="IQ307" s="253"/>
      <c r="IR307" s="253"/>
      <c r="IS307" s="253"/>
      <c r="IT307" s="253"/>
      <c r="IU307" s="253"/>
      <c r="IV307" s="253"/>
      <c r="IW307" s="253"/>
      <c r="IX307" s="253"/>
      <c r="IY307" s="253"/>
      <c r="IZ307" s="253"/>
      <c r="JA307" s="253"/>
      <c r="JB307" s="253"/>
      <c r="JC307" s="253"/>
      <c r="JD307" s="253"/>
      <c r="JE307" s="253"/>
      <c r="JF307" s="253"/>
      <c r="JG307" s="253"/>
      <c r="JH307" s="253"/>
      <c r="JI307" s="253"/>
      <c r="JJ307" s="253"/>
      <c r="JK307" s="253"/>
      <c r="JL307" s="253"/>
      <c r="JM307" s="253"/>
      <c r="JN307" s="253"/>
      <c r="JO307" s="253"/>
      <c r="JP307" s="253"/>
      <c r="JQ307" s="253"/>
      <c r="JR307" s="253"/>
      <c r="JS307" s="253"/>
      <c r="JT307" s="253"/>
      <c r="JU307" s="253"/>
    </row>
    <row r="308" spans="1:281" s="252" customFormat="1" ht="15" customHeight="1" x14ac:dyDescent="0.25">
      <c r="A308" s="253"/>
      <c r="B308" s="253"/>
      <c r="C308" s="253"/>
      <c r="D308" s="253"/>
      <c r="E308" s="253"/>
      <c r="F308" s="253"/>
      <c r="G308" s="253"/>
      <c r="H308" s="253"/>
      <c r="I308" s="253"/>
      <c r="J308" s="253"/>
      <c r="K308" s="253"/>
      <c r="L308" s="253"/>
      <c r="M308" s="253"/>
      <c r="N308" s="253"/>
      <c r="O308" s="253"/>
      <c r="P308" s="253"/>
      <c r="Q308" s="253"/>
      <c r="R308" s="253"/>
      <c r="S308" s="253"/>
      <c r="T308" s="253"/>
      <c r="U308" s="253" t="s">
        <v>477</v>
      </c>
      <c r="V308" s="253"/>
      <c r="W308" s="253"/>
      <c r="X308" s="253"/>
      <c r="Y308" s="253"/>
      <c r="Z308" s="253"/>
      <c r="AA308" s="253"/>
      <c r="AB308" s="253"/>
      <c r="AC308" s="253" t="s">
        <v>316</v>
      </c>
      <c r="AD308" s="253"/>
      <c r="AE308" s="253"/>
      <c r="AF308" s="253"/>
      <c r="AG308" s="253"/>
      <c r="AH308" s="253"/>
      <c r="AI308" s="253"/>
      <c r="AJ308" s="253"/>
      <c r="AK308" s="253"/>
      <c r="AL308" s="253"/>
      <c r="AM308" s="253"/>
      <c r="AN308" s="253"/>
      <c r="AO308" s="253"/>
      <c r="AP308" s="256"/>
      <c r="AQ308" s="253"/>
      <c r="AR308" s="253"/>
      <c r="AS308" s="253"/>
      <c r="AT308" s="256"/>
      <c r="AU308" s="253"/>
      <c r="AV308" s="253"/>
      <c r="AW308" s="253"/>
      <c r="AX308" s="253"/>
      <c r="AY308" s="253"/>
      <c r="AZ308" s="253"/>
      <c r="BA308" s="253"/>
      <c r="BB308" s="253"/>
      <c r="BC308" s="253"/>
      <c r="BD308" s="253"/>
      <c r="BE308" s="253"/>
      <c r="BF308" s="253"/>
      <c r="BG308" s="253"/>
      <c r="BH308" s="253"/>
      <c r="BI308" s="253"/>
      <c r="BJ308" s="253"/>
      <c r="BK308" s="253"/>
      <c r="BL308" s="253"/>
      <c r="BM308" s="253"/>
      <c r="BN308" s="253"/>
      <c r="BO308" s="253"/>
      <c r="BP308" s="253"/>
      <c r="BQ308" s="253"/>
      <c r="BR308" s="253"/>
      <c r="BS308" s="253"/>
      <c r="BT308" s="253"/>
      <c r="BU308" s="253"/>
      <c r="BV308" s="253"/>
      <c r="BW308" s="253"/>
      <c r="BX308" s="253"/>
      <c r="BY308" s="253"/>
      <c r="BZ308" s="253"/>
      <c r="CA308" s="253"/>
      <c r="CB308" s="253"/>
      <c r="CC308" s="253"/>
      <c r="CD308" s="253"/>
      <c r="CE308" s="253"/>
      <c r="CF308" s="253"/>
      <c r="CG308" s="253"/>
      <c r="CH308" s="253"/>
      <c r="CI308" s="253"/>
      <c r="CJ308" s="253"/>
      <c r="CK308" s="253"/>
      <c r="CL308" s="253"/>
      <c r="CM308" s="253"/>
      <c r="CN308" s="253"/>
      <c r="CO308" s="253"/>
      <c r="CP308" s="253"/>
      <c r="CQ308" s="253"/>
      <c r="CR308" s="253"/>
      <c r="CS308" s="253"/>
      <c r="CT308" s="253"/>
      <c r="CU308" s="253"/>
      <c r="CV308" s="253"/>
      <c r="CW308" s="253"/>
      <c r="CX308" s="253"/>
      <c r="CY308" s="253"/>
      <c r="CZ308" s="253"/>
      <c r="DA308" s="253"/>
      <c r="DB308" s="253"/>
      <c r="DC308" s="253"/>
      <c r="DD308" s="253"/>
      <c r="DE308" s="253"/>
      <c r="DF308" s="253"/>
      <c r="DG308" s="253"/>
      <c r="DH308" s="253"/>
      <c r="DI308" s="253"/>
      <c r="DJ308" s="253"/>
      <c r="DK308" s="253"/>
      <c r="DL308" s="253"/>
      <c r="DM308" s="253"/>
      <c r="DN308" s="253"/>
      <c r="DO308" s="253"/>
      <c r="DP308" s="253"/>
      <c r="DQ308" s="253"/>
      <c r="DR308" s="253"/>
      <c r="DS308" s="253"/>
      <c r="DT308" s="253"/>
      <c r="DU308" s="253"/>
      <c r="DV308" s="253"/>
      <c r="DW308" s="253"/>
      <c r="DX308" s="253"/>
      <c r="DY308" s="253"/>
      <c r="DZ308" s="253"/>
      <c r="EA308" s="253"/>
      <c r="EB308" s="253"/>
      <c r="EC308" s="253"/>
      <c r="ED308" s="253"/>
      <c r="EE308" s="253"/>
      <c r="EF308" s="253"/>
      <c r="EG308" s="253"/>
      <c r="EH308" s="253"/>
      <c r="EI308" s="253"/>
      <c r="EJ308" s="253"/>
      <c r="EK308" s="253"/>
      <c r="EL308" s="253"/>
      <c r="EM308" s="253"/>
      <c r="EN308" s="253"/>
      <c r="EO308" s="253"/>
      <c r="EP308" s="253"/>
      <c r="EQ308" s="253"/>
      <c r="ER308" s="253"/>
      <c r="ES308" s="253"/>
      <c r="ET308" s="253"/>
      <c r="EU308" s="253"/>
      <c r="EV308" s="253"/>
      <c r="EW308" s="253"/>
      <c r="EX308" s="253"/>
      <c r="EY308" s="253"/>
      <c r="EZ308" s="253"/>
      <c r="FA308" s="253"/>
      <c r="FB308" s="253"/>
      <c r="FC308" s="253"/>
      <c r="FD308" s="253"/>
      <c r="FE308" s="253"/>
      <c r="FF308" s="253"/>
      <c r="FG308" s="253"/>
      <c r="FH308" s="253"/>
      <c r="FI308" s="253"/>
      <c r="FJ308" s="253"/>
      <c r="FK308" s="253"/>
      <c r="FL308" s="253"/>
      <c r="FM308" s="253"/>
      <c r="FN308" s="253"/>
      <c r="FO308" s="253"/>
      <c r="FP308" s="253"/>
      <c r="FQ308" s="253"/>
      <c r="FR308" s="253"/>
      <c r="FS308" s="253"/>
      <c r="FT308" s="253"/>
      <c r="FU308" s="253"/>
      <c r="FV308" s="253"/>
      <c r="FW308" s="253"/>
      <c r="FX308" s="253"/>
      <c r="FY308" s="253"/>
      <c r="FZ308" s="253"/>
      <c r="GA308" s="253"/>
      <c r="GB308" s="253"/>
      <c r="GC308" s="253"/>
      <c r="GD308" s="253"/>
      <c r="GE308" s="253"/>
      <c r="GF308" s="253"/>
      <c r="GG308" s="253"/>
      <c r="GH308" s="253"/>
      <c r="GI308" s="253"/>
      <c r="GJ308" s="253"/>
      <c r="GK308" s="253"/>
      <c r="GL308" s="253"/>
      <c r="GM308" s="253"/>
      <c r="GN308" s="253"/>
      <c r="GO308" s="253"/>
      <c r="GP308" s="253"/>
      <c r="GQ308" s="253"/>
      <c r="GR308" s="253"/>
      <c r="GS308" s="253"/>
      <c r="GT308" s="253"/>
      <c r="GU308" s="253"/>
      <c r="GV308" s="253"/>
      <c r="GW308" s="253"/>
      <c r="GX308" s="253"/>
      <c r="GY308" s="253"/>
      <c r="GZ308" s="253"/>
      <c r="HA308" s="253"/>
      <c r="HB308" s="253"/>
      <c r="HC308" s="253"/>
      <c r="HD308" s="253"/>
      <c r="HE308" s="253"/>
      <c r="HF308" s="253"/>
      <c r="HG308" s="253"/>
      <c r="HH308" s="253"/>
      <c r="HI308" s="253"/>
      <c r="HJ308" s="253"/>
      <c r="HK308" s="253"/>
      <c r="HL308" s="253"/>
      <c r="HM308" s="253"/>
      <c r="HN308" s="253"/>
      <c r="HO308" s="253"/>
      <c r="HP308" s="253"/>
      <c r="HQ308" s="253"/>
      <c r="HR308" s="253"/>
      <c r="HS308" s="253"/>
      <c r="HT308" s="253"/>
      <c r="HU308" s="253"/>
      <c r="HV308" s="253"/>
      <c r="HW308" s="253"/>
      <c r="HX308" s="253"/>
      <c r="HY308" s="253"/>
      <c r="HZ308" s="253"/>
      <c r="IA308" s="253"/>
      <c r="IB308" s="253"/>
      <c r="IC308" s="253"/>
      <c r="ID308" s="253"/>
      <c r="IE308" s="253"/>
      <c r="IF308" s="253"/>
      <c r="IG308" s="253"/>
      <c r="IH308" s="253"/>
      <c r="II308" s="253"/>
      <c r="IJ308" s="253"/>
      <c r="IK308" s="253"/>
      <c r="IL308" s="253"/>
      <c r="IM308" s="253"/>
      <c r="IN308" s="253"/>
      <c r="IO308" s="253"/>
      <c r="IP308" s="253"/>
      <c r="IQ308" s="253"/>
      <c r="IR308" s="253"/>
      <c r="IS308" s="253"/>
      <c r="IT308" s="253"/>
      <c r="IU308" s="253"/>
      <c r="IV308" s="253"/>
      <c r="IW308" s="253"/>
      <c r="IX308" s="253"/>
      <c r="IY308" s="253"/>
      <c r="IZ308" s="253"/>
      <c r="JA308" s="253"/>
      <c r="JB308" s="253"/>
      <c r="JC308" s="253"/>
      <c r="JD308" s="253"/>
      <c r="JE308" s="253"/>
      <c r="JF308" s="253"/>
      <c r="JG308" s="253"/>
      <c r="JH308" s="253"/>
      <c r="JI308" s="253"/>
      <c r="JJ308" s="253"/>
      <c r="JK308" s="253"/>
      <c r="JL308" s="253"/>
      <c r="JM308" s="253"/>
      <c r="JN308" s="253"/>
      <c r="JO308" s="253"/>
      <c r="JP308" s="253"/>
      <c r="JQ308" s="253"/>
      <c r="JR308" s="253"/>
      <c r="JS308" s="253"/>
      <c r="JT308" s="253"/>
      <c r="JU308" s="253"/>
    </row>
    <row r="309" spans="1:281" s="252" customFormat="1" ht="15" customHeight="1" x14ac:dyDescent="0.25">
      <c r="A309" s="253"/>
      <c r="B309" s="253"/>
      <c r="C309" s="253"/>
      <c r="D309" s="253"/>
      <c r="E309" s="253"/>
      <c r="F309" s="253"/>
      <c r="G309" s="253"/>
      <c r="H309" s="253"/>
      <c r="I309" s="253"/>
      <c r="J309" s="253"/>
      <c r="K309" s="253"/>
      <c r="L309" s="253"/>
      <c r="M309" s="253"/>
      <c r="N309" s="253"/>
      <c r="O309" s="253"/>
      <c r="P309" s="253"/>
      <c r="Q309" s="253"/>
      <c r="R309" s="253"/>
      <c r="S309" s="253"/>
      <c r="T309" s="253"/>
      <c r="U309" s="253" t="s">
        <v>478</v>
      </c>
      <c r="V309" s="253"/>
      <c r="W309" s="253"/>
      <c r="X309" s="253"/>
      <c r="Y309" s="253"/>
      <c r="Z309" s="253"/>
      <c r="AA309" s="253"/>
      <c r="AB309" s="253"/>
      <c r="AC309" s="253" t="s">
        <v>332</v>
      </c>
      <c r="AD309" s="253"/>
      <c r="AE309" s="253"/>
      <c r="AF309" s="253"/>
      <c r="AG309" s="253"/>
      <c r="AH309" s="253"/>
      <c r="AI309" s="253"/>
      <c r="AJ309" s="253"/>
      <c r="AK309" s="253"/>
      <c r="AL309" s="253"/>
      <c r="AM309" s="253"/>
      <c r="AN309" s="253"/>
      <c r="AO309" s="253"/>
      <c r="AP309" s="256"/>
      <c r="AQ309" s="253"/>
      <c r="AR309" s="253"/>
      <c r="AS309" s="253"/>
      <c r="AT309" s="256"/>
      <c r="AU309" s="253"/>
      <c r="AV309" s="253"/>
      <c r="AW309" s="253"/>
      <c r="AX309" s="253"/>
      <c r="AY309" s="253"/>
      <c r="AZ309" s="253"/>
      <c r="BA309" s="253"/>
      <c r="BB309" s="253"/>
      <c r="BC309" s="253"/>
      <c r="BD309" s="253"/>
      <c r="BE309" s="253"/>
      <c r="BF309" s="253"/>
      <c r="BG309" s="253"/>
      <c r="BH309" s="253"/>
      <c r="BI309" s="253"/>
      <c r="BJ309" s="253"/>
      <c r="BK309" s="253"/>
      <c r="BL309" s="253"/>
      <c r="BM309" s="253"/>
      <c r="BN309" s="253"/>
      <c r="BO309" s="253"/>
      <c r="BP309" s="253"/>
      <c r="BQ309" s="253"/>
      <c r="BR309" s="253"/>
      <c r="BS309" s="253"/>
      <c r="BT309" s="253"/>
      <c r="BU309" s="253"/>
      <c r="BV309" s="253"/>
      <c r="BW309" s="253"/>
      <c r="BX309" s="253"/>
      <c r="BY309" s="253"/>
      <c r="BZ309" s="253"/>
      <c r="CA309" s="253"/>
      <c r="CB309" s="253"/>
      <c r="CC309" s="253"/>
      <c r="CD309" s="253"/>
      <c r="CE309" s="253"/>
      <c r="CF309" s="253"/>
      <c r="CG309" s="253"/>
      <c r="CH309" s="253"/>
      <c r="CI309" s="253"/>
      <c r="CJ309" s="253"/>
      <c r="CK309" s="253"/>
      <c r="CL309" s="253"/>
      <c r="CM309" s="253"/>
      <c r="CN309" s="253"/>
      <c r="CO309" s="253"/>
      <c r="CP309" s="253"/>
      <c r="CQ309" s="253"/>
      <c r="CR309" s="253"/>
      <c r="CS309" s="253"/>
      <c r="CT309" s="253"/>
      <c r="CU309" s="253"/>
      <c r="CV309" s="253"/>
      <c r="CW309" s="253"/>
      <c r="CX309" s="253"/>
      <c r="CY309" s="253"/>
      <c r="CZ309" s="253"/>
      <c r="DA309" s="253"/>
      <c r="DB309" s="253"/>
      <c r="DC309" s="253"/>
      <c r="DD309" s="253"/>
      <c r="DE309" s="253"/>
      <c r="DF309" s="253"/>
      <c r="DG309" s="253"/>
      <c r="DH309" s="253"/>
      <c r="DI309" s="253"/>
      <c r="DJ309" s="253"/>
      <c r="DK309" s="253"/>
      <c r="DL309" s="253"/>
      <c r="DM309" s="253"/>
      <c r="DN309" s="253"/>
      <c r="DO309" s="253"/>
      <c r="DP309" s="253"/>
      <c r="DQ309" s="253"/>
      <c r="DR309" s="253"/>
      <c r="DS309" s="253"/>
      <c r="DT309" s="253"/>
      <c r="DU309" s="253"/>
      <c r="DV309" s="253"/>
      <c r="DW309" s="253"/>
      <c r="DX309" s="253"/>
      <c r="DY309" s="253"/>
      <c r="DZ309" s="253"/>
      <c r="EA309" s="253"/>
      <c r="EB309" s="253"/>
      <c r="EC309" s="253"/>
      <c r="ED309" s="253"/>
      <c r="EE309" s="253"/>
      <c r="EF309" s="253"/>
      <c r="EG309" s="253"/>
      <c r="EH309" s="253"/>
      <c r="EI309" s="253"/>
      <c r="EJ309" s="253"/>
      <c r="EK309" s="253"/>
      <c r="EL309" s="253"/>
      <c r="EM309" s="253"/>
      <c r="EN309" s="253"/>
      <c r="EO309" s="253"/>
      <c r="EP309" s="253"/>
      <c r="EQ309" s="253"/>
      <c r="ER309" s="253"/>
      <c r="ES309" s="253"/>
      <c r="ET309" s="253"/>
      <c r="EU309" s="253"/>
      <c r="EV309" s="253"/>
      <c r="EW309" s="253"/>
      <c r="EX309" s="253"/>
      <c r="EY309" s="253"/>
      <c r="EZ309" s="253"/>
      <c r="FA309" s="253"/>
      <c r="FB309" s="253"/>
      <c r="FC309" s="253"/>
      <c r="FD309" s="253"/>
      <c r="FE309" s="253"/>
      <c r="FF309" s="253"/>
      <c r="FG309" s="253"/>
      <c r="FH309" s="253"/>
      <c r="FI309" s="253"/>
      <c r="FJ309" s="253"/>
      <c r="FK309" s="253"/>
      <c r="FL309" s="253"/>
      <c r="FM309" s="253"/>
      <c r="FN309" s="253"/>
      <c r="FO309" s="253"/>
      <c r="FP309" s="253"/>
      <c r="FQ309" s="253"/>
      <c r="FR309" s="253"/>
      <c r="FS309" s="253"/>
      <c r="FT309" s="253"/>
      <c r="FU309" s="253"/>
      <c r="FV309" s="253"/>
      <c r="FW309" s="253"/>
      <c r="FX309" s="253"/>
      <c r="FY309" s="253"/>
      <c r="FZ309" s="253"/>
      <c r="GA309" s="253"/>
      <c r="GB309" s="253"/>
      <c r="GC309" s="253"/>
      <c r="GD309" s="253"/>
      <c r="GE309" s="253"/>
      <c r="GF309" s="253"/>
      <c r="GG309" s="253"/>
      <c r="GH309" s="253"/>
      <c r="GI309" s="253"/>
      <c r="GJ309" s="253"/>
      <c r="GK309" s="253"/>
      <c r="GL309" s="253"/>
      <c r="GM309" s="253"/>
      <c r="GN309" s="253"/>
      <c r="GO309" s="253"/>
      <c r="GP309" s="253"/>
      <c r="GQ309" s="253"/>
      <c r="GR309" s="253"/>
      <c r="GS309" s="253"/>
      <c r="GT309" s="253"/>
      <c r="GU309" s="253"/>
      <c r="GV309" s="253"/>
      <c r="GW309" s="253"/>
      <c r="GX309" s="253"/>
      <c r="GY309" s="253"/>
      <c r="GZ309" s="253"/>
      <c r="HA309" s="253"/>
      <c r="HB309" s="253"/>
      <c r="HC309" s="253"/>
      <c r="HD309" s="253"/>
      <c r="HE309" s="253"/>
      <c r="HF309" s="253"/>
      <c r="HG309" s="253"/>
      <c r="HH309" s="253"/>
      <c r="HI309" s="253"/>
      <c r="HJ309" s="253"/>
      <c r="HK309" s="253"/>
      <c r="HL309" s="253"/>
      <c r="HM309" s="253"/>
      <c r="HN309" s="253"/>
      <c r="HO309" s="253"/>
      <c r="HP309" s="253"/>
      <c r="HQ309" s="253"/>
      <c r="HR309" s="253"/>
      <c r="HS309" s="253"/>
      <c r="HT309" s="253"/>
      <c r="HU309" s="253"/>
      <c r="HV309" s="253"/>
      <c r="HW309" s="253"/>
      <c r="HX309" s="253"/>
      <c r="HY309" s="253"/>
      <c r="HZ309" s="253"/>
      <c r="IA309" s="253"/>
      <c r="IB309" s="253"/>
      <c r="IC309" s="253"/>
      <c r="ID309" s="253"/>
      <c r="IE309" s="253"/>
      <c r="IF309" s="253"/>
      <c r="IG309" s="253"/>
      <c r="IH309" s="253"/>
      <c r="II309" s="253"/>
      <c r="IJ309" s="253"/>
      <c r="IK309" s="253"/>
      <c r="IL309" s="253"/>
      <c r="IM309" s="253"/>
      <c r="IN309" s="253"/>
      <c r="IO309" s="253"/>
      <c r="IP309" s="253"/>
      <c r="IQ309" s="253"/>
      <c r="IR309" s="253"/>
      <c r="IS309" s="253"/>
      <c r="IT309" s="253"/>
      <c r="IU309" s="253"/>
      <c r="IV309" s="253"/>
      <c r="IW309" s="253"/>
      <c r="IX309" s="253"/>
      <c r="IY309" s="253"/>
      <c r="IZ309" s="253"/>
      <c r="JA309" s="253"/>
      <c r="JB309" s="253"/>
      <c r="JC309" s="253"/>
      <c r="JD309" s="253"/>
      <c r="JE309" s="253"/>
      <c r="JF309" s="253"/>
      <c r="JG309" s="253"/>
      <c r="JH309" s="253"/>
      <c r="JI309" s="253"/>
      <c r="JJ309" s="253"/>
      <c r="JK309" s="253"/>
      <c r="JL309" s="253"/>
      <c r="JM309" s="253"/>
      <c r="JN309" s="253"/>
      <c r="JO309" s="253"/>
      <c r="JP309" s="253"/>
      <c r="JQ309" s="253"/>
      <c r="JR309" s="253"/>
      <c r="JS309" s="253"/>
      <c r="JT309" s="253"/>
      <c r="JU309" s="253"/>
    </row>
    <row r="310" spans="1:281" s="252" customFormat="1" ht="15" customHeight="1" x14ac:dyDescent="0.25">
      <c r="A310" s="253"/>
      <c r="B310" s="253"/>
      <c r="C310" s="253"/>
      <c r="D310" s="253"/>
      <c r="E310" s="253"/>
      <c r="F310" s="253"/>
      <c r="G310" s="253"/>
      <c r="H310" s="253"/>
      <c r="I310" s="253"/>
      <c r="J310" s="253"/>
      <c r="K310" s="253"/>
      <c r="L310" s="253"/>
      <c r="M310" s="253"/>
      <c r="N310" s="253"/>
      <c r="O310" s="253"/>
      <c r="P310" s="253"/>
      <c r="Q310" s="253"/>
      <c r="R310" s="253"/>
      <c r="S310" s="253"/>
      <c r="T310" s="253"/>
      <c r="U310" s="253" t="s">
        <v>479</v>
      </c>
      <c r="V310" s="253"/>
      <c r="W310" s="253"/>
      <c r="X310" s="253"/>
      <c r="Y310" s="253"/>
      <c r="Z310" s="253"/>
      <c r="AA310" s="253"/>
      <c r="AB310" s="253"/>
      <c r="AC310" s="253" t="s">
        <v>318</v>
      </c>
      <c r="AD310" s="253"/>
      <c r="AE310" s="253"/>
      <c r="AF310" s="253"/>
      <c r="AG310" s="253"/>
      <c r="AH310" s="253"/>
      <c r="AI310" s="253"/>
      <c r="AJ310" s="253"/>
      <c r="AK310" s="253"/>
      <c r="AL310" s="253"/>
      <c r="AM310" s="253"/>
      <c r="AN310" s="253"/>
      <c r="AO310" s="253"/>
      <c r="AP310" s="256"/>
      <c r="AQ310" s="253"/>
      <c r="AR310" s="253"/>
      <c r="AS310" s="253"/>
      <c r="AT310" s="256"/>
      <c r="AU310" s="253"/>
      <c r="AV310" s="253"/>
      <c r="AW310" s="253"/>
      <c r="AX310" s="253"/>
      <c r="AY310" s="253"/>
      <c r="AZ310" s="253"/>
      <c r="BA310" s="253"/>
      <c r="BB310" s="253"/>
      <c r="BC310" s="253"/>
      <c r="BD310" s="253"/>
      <c r="BE310" s="253"/>
      <c r="BF310" s="253"/>
      <c r="BG310" s="253"/>
      <c r="BH310" s="253"/>
      <c r="BI310" s="253"/>
      <c r="BJ310" s="253"/>
      <c r="BK310" s="253"/>
      <c r="BL310" s="253"/>
      <c r="BM310" s="253"/>
      <c r="BN310" s="253"/>
      <c r="BO310" s="253"/>
      <c r="BP310" s="253"/>
      <c r="BQ310" s="253"/>
      <c r="BR310" s="253"/>
      <c r="BS310" s="253"/>
      <c r="BT310" s="253"/>
      <c r="BU310" s="253"/>
      <c r="BV310" s="253"/>
      <c r="BW310" s="253"/>
      <c r="BX310" s="253"/>
      <c r="BY310" s="253"/>
      <c r="BZ310" s="253"/>
      <c r="CA310" s="253"/>
      <c r="CB310" s="253"/>
      <c r="CC310" s="253"/>
      <c r="CD310" s="253"/>
      <c r="CE310" s="253"/>
      <c r="CF310" s="253"/>
      <c r="CG310" s="253"/>
      <c r="CH310" s="253"/>
      <c r="CI310" s="253"/>
      <c r="CJ310" s="253"/>
      <c r="CK310" s="253"/>
      <c r="CL310" s="253"/>
      <c r="CM310" s="253"/>
      <c r="CN310" s="253"/>
      <c r="CO310" s="253"/>
      <c r="CP310" s="253"/>
      <c r="CQ310" s="253"/>
      <c r="CR310" s="253"/>
      <c r="CS310" s="253"/>
      <c r="CT310" s="253"/>
      <c r="CU310" s="253"/>
      <c r="CV310" s="253"/>
      <c r="CW310" s="253"/>
      <c r="CX310" s="253"/>
      <c r="CY310" s="253"/>
      <c r="CZ310" s="253"/>
      <c r="DA310" s="253"/>
      <c r="DB310" s="253"/>
      <c r="DC310" s="253"/>
      <c r="DD310" s="253"/>
      <c r="DE310" s="253"/>
      <c r="DF310" s="253"/>
      <c r="DG310" s="253"/>
      <c r="DH310" s="253"/>
      <c r="DI310" s="253"/>
      <c r="DJ310" s="253"/>
      <c r="DK310" s="253"/>
      <c r="DL310" s="253"/>
      <c r="DM310" s="253"/>
      <c r="DN310" s="253"/>
      <c r="DO310" s="253"/>
      <c r="DP310" s="253"/>
      <c r="DQ310" s="253"/>
      <c r="DR310" s="253"/>
      <c r="DS310" s="253"/>
      <c r="DT310" s="253"/>
      <c r="DU310" s="253"/>
      <c r="DV310" s="253"/>
      <c r="DW310" s="253"/>
      <c r="DX310" s="253"/>
      <c r="DY310" s="253"/>
      <c r="DZ310" s="253"/>
      <c r="EA310" s="253"/>
      <c r="EB310" s="253"/>
      <c r="EC310" s="253"/>
      <c r="ED310" s="253"/>
      <c r="EE310" s="253"/>
      <c r="EF310" s="253"/>
      <c r="EG310" s="253"/>
      <c r="EH310" s="253"/>
      <c r="EI310" s="253"/>
      <c r="EJ310" s="253"/>
      <c r="EK310" s="253"/>
      <c r="EL310" s="253"/>
      <c r="EM310" s="253"/>
      <c r="EN310" s="253"/>
      <c r="EO310" s="253"/>
      <c r="EP310" s="253"/>
      <c r="EQ310" s="253"/>
      <c r="ER310" s="253"/>
      <c r="ES310" s="253"/>
      <c r="ET310" s="253"/>
      <c r="EU310" s="253"/>
      <c r="EV310" s="253"/>
      <c r="EW310" s="253"/>
      <c r="EX310" s="253"/>
      <c r="EY310" s="253"/>
      <c r="EZ310" s="253"/>
      <c r="FA310" s="253"/>
      <c r="FB310" s="253"/>
      <c r="FC310" s="253"/>
      <c r="FD310" s="253"/>
      <c r="FE310" s="253"/>
      <c r="FF310" s="253"/>
      <c r="FG310" s="253"/>
      <c r="FH310" s="253"/>
      <c r="FI310" s="253"/>
      <c r="FJ310" s="253"/>
      <c r="FK310" s="253"/>
      <c r="FL310" s="253"/>
      <c r="FM310" s="253"/>
      <c r="FN310" s="253"/>
      <c r="FO310" s="253"/>
      <c r="FP310" s="253"/>
      <c r="FQ310" s="253"/>
      <c r="FR310" s="253"/>
      <c r="FS310" s="253"/>
      <c r="FT310" s="253"/>
      <c r="FU310" s="253"/>
      <c r="FV310" s="253"/>
      <c r="FW310" s="253"/>
      <c r="FX310" s="253"/>
      <c r="FY310" s="253"/>
      <c r="FZ310" s="253"/>
      <c r="GA310" s="253"/>
      <c r="GB310" s="253"/>
      <c r="GC310" s="253"/>
      <c r="GD310" s="253"/>
      <c r="GE310" s="253"/>
      <c r="GF310" s="253"/>
      <c r="GG310" s="253"/>
      <c r="GH310" s="253"/>
      <c r="GI310" s="253"/>
      <c r="GJ310" s="253"/>
      <c r="GK310" s="253"/>
      <c r="GL310" s="253"/>
      <c r="GM310" s="253"/>
      <c r="GN310" s="253"/>
      <c r="GO310" s="253"/>
      <c r="GP310" s="253"/>
      <c r="GQ310" s="253"/>
      <c r="GR310" s="253"/>
      <c r="GS310" s="253"/>
      <c r="GT310" s="253"/>
      <c r="GU310" s="253"/>
      <c r="GV310" s="253"/>
      <c r="GW310" s="253"/>
      <c r="GX310" s="253"/>
      <c r="GY310" s="253"/>
      <c r="GZ310" s="253"/>
      <c r="HA310" s="253"/>
      <c r="HB310" s="253"/>
      <c r="HC310" s="253"/>
      <c r="HD310" s="253"/>
      <c r="HE310" s="253"/>
      <c r="HF310" s="253"/>
      <c r="HG310" s="253"/>
      <c r="HH310" s="253"/>
      <c r="HI310" s="253"/>
      <c r="HJ310" s="253"/>
      <c r="HK310" s="253"/>
      <c r="HL310" s="253"/>
      <c r="HM310" s="253"/>
      <c r="HN310" s="253"/>
      <c r="HO310" s="253"/>
      <c r="HP310" s="253"/>
      <c r="HQ310" s="253"/>
      <c r="HR310" s="253"/>
      <c r="HS310" s="253"/>
      <c r="HT310" s="253"/>
      <c r="HU310" s="253"/>
      <c r="HV310" s="253"/>
      <c r="HW310" s="253"/>
      <c r="HX310" s="253"/>
      <c r="HY310" s="253"/>
      <c r="HZ310" s="253"/>
      <c r="IA310" s="253"/>
      <c r="IB310" s="253"/>
      <c r="IC310" s="253"/>
      <c r="ID310" s="253"/>
      <c r="IE310" s="253"/>
      <c r="IF310" s="253"/>
      <c r="IG310" s="253"/>
      <c r="IH310" s="253"/>
      <c r="II310" s="253"/>
      <c r="IJ310" s="253"/>
      <c r="IK310" s="253"/>
      <c r="IL310" s="253"/>
      <c r="IM310" s="253"/>
      <c r="IN310" s="253"/>
      <c r="IO310" s="253"/>
      <c r="IP310" s="253"/>
      <c r="IQ310" s="253"/>
      <c r="IR310" s="253"/>
      <c r="IS310" s="253"/>
      <c r="IT310" s="253"/>
      <c r="IU310" s="253"/>
      <c r="IV310" s="253"/>
      <c r="IW310" s="253"/>
      <c r="IX310" s="253"/>
      <c r="IY310" s="253"/>
      <c r="IZ310" s="253"/>
      <c r="JA310" s="253"/>
      <c r="JB310" s="253"/>
      <c r="JC310" s="253"/>
      <c r="JD310" s="253"/>
      <c r="JE310" s="253"/>
      <c r="JF310" s="253"/>
      <c r="JG310" s="253"/>
      <c r="JH310" s="253"/>
      <c r="JI310" s="253"/>
      <c r="JJ310" s="253"/>
      <c r="JK310" s="253"/>
      <c r="JL310" s="253"/>
      <c r="JM310" s="253"/>
      <c r="JN310" s="253"/>
      <c r="JO310" s="253"/>
      <c r="JP310" s="253"/>
      <c r="JQ310" s="253"/>
      <c r="JR310" s="253"/>
      <c r="JS310" s="253"/>
      <c r="JT310" s="253"/>
      <c r="JU310" s="253"/>
    </row>
    <row r="311" spans="1:281" s="252" customFormat="1" ht="15" customHeight="1" x14ac:dyDescent="0.25">
      <c r="A311" s="253"/>
      <c r="B311" s="253"/>
      <c r="C311" s="253"/>
      <c r="D311" s="253"/>
      <c r="E311" s="253"/>
      <c r="F311" s="253"/>
      <c r="G311" s="253"/>
      <c r="H311" s="253"/>
      <c r="I311" s="253"/>
      <c r="J311" s="253"/>
      <c r="K311" s="253"/>
      <c r="L311" s="253"/>
      <c r="M311" s="253"/>
      <c r="N311" s="253"/>
      <c r="O311" s="253"/>
      <c r="P311" s="253"/>
      <c r="Q311" s="253"/>
      <c r="R311" s="253"/>
      <c r="S311" s="253"/>
      <c r="T311" s="253"/>
      <c r="U311" s="253" t="s">
        <v>480</v>
      </c>
      <c r="V311" s="253"/>
      <c r="W311" s="253"/>
      <c r="X311" s="253"/>
      <c r="Y311" s="253"/>
      <c r="Z311" s="253"/>
      <c r="AA311" s="253"/>
      <c r="AB311" s="253"/>
      <c r="AC311" s="253" t="s">
        <v>316</v>
      </c>
      <c r="AD311" s="253"/>
      <c r="AE311" s="253"/>
      <c r="AF311" s="253"/>
      <c r="AG311" s="253"/>
      <c r="AH311" s="253"/>
      <c r="AI311" s="253"/>
      <c r="AJ311" s="253"/>
      <c r="AK311" s="253"/>
      <c r="AL311" s="253"/>
      <c r="AM311" s="253"/>
      <c r="AN311" s="253"/>
      <c r="AO311" s="253"/>
      <c r="AP311" s="256"/>
      <c r="AQ311" s="253"/>
      <c r="AR311" s="253"/>
      <c r="AS311" s="253"/>
      <c r="AT311" s="256"/>
      <c r="AU311" s="253"/>
      <c r="AV311" s="253"/>
      <c r="AW311" s="253"/>
      <c r="AX311" s="253"/>
      <c r="AY311" s="253"/>
      <c r="AZ311" s="253"/>
      <c r="BA311" s="253"/>
      <c r="BB311" s="253"/>
      <c r="BC311" s="253"/>
      <c r="BD311" s="253"/>
      <c r="BE311" s="253"/>
      <c r="BF311" s="253"/>
      <c r="BG311" s="253"/>
      <c r="BH311" s="253"/>
      <c r="BI311" s="253"/>
      <c r="BJ311" s="253"/>
      <c r="BK311" s="253"/>
      <c r="BL311" s="253"/>
      <c r="BM311" s="253"/>
      <c r="BN311" s="253"/>
      <c r="BO311" s="253"/>
      <c r="BP311" s="253"/>
      <c r="BQ311" s="253"/>
      <c r="BR311" s="253"/>
      <c r="BS311" s="253"/>
      <c r="BT311" s="253"/>
      <c r="BU311" s="253"/>
      <c r="BV311" s="253"/>
      <c r="BW311" s="253"/>
      <c r="BX311" s="253"/>
      <c r="BY311" s="253"/>
      <c r="BZ311" s="253"/>
      <c r="CA311" s="253"/>
      <c r="CB311" s="253"/>
      <c r="CC311" s="253"/>
      <c r="CD311" s="253"/>
      <c r="CE311" s="253"/>
      <c r="CF311" s="253"/>
      <c r="CG311" s="253"/>
      <c r="CH311" s="253"/>
      <c r="CI311" s="253"/>
      <c r="CJ311" s="253"/>
      <c r="CK311" s="253"/>
      <c r="CL311" s="253"/>
      <c r="CM311" s="253"/>
      <c r="CN311" s="253"/>
      <c r="CO311" s="253"/>
      <c r="CP311" s="253"/>
      <c r="CQ311" s="253"/>
      <c r="CR311" s="253"/>
      <c r="CS311" s="253"/>
      <c r="CT311" s="253"/>
      <c r="CU311" s="253"/>
      <c r="CV311" s="253"/>
      <c r="CW311" s="253"/>
      <c r="CX311" s="253"/>
      <c r="CY311" s="253"/>
      <c r="CZ311" s="253"/>
      <c r="DA311" s="253"/>
      <c r="DB311" s="253"/>
      <c r="DC311" s="253"/>
      <c r="DD311" s="253"/>
      <c r="DE311" s="253"/>
      <c r="DF311" s="253"/>
      <c r="DG311" s="253"/>
      <c r="DH311" s="253"/>
      <c r="DI311" s="253"/>
      <c r="DJ311" s="253"/>
      <c r="DK311" s="253"/>
      <c r="DL311" s="253"/>
      <c r="DM311" s="253"/>
      <c r="DN311" s="253"/>
      <c r="DO311" s="253"/>
      <c r="DP311" s="253"/>
      <c r="DQ311" s="253"/>
      <c r="DR311" s="253"/>
      <c r="DS311" s="253"/>
      <c r="DT311" s="253"/>
      <c r="DU311" s="253"/>
      <c r="DV311" s="253"/>
      <c r="DW311" s="253"/>
      <c r="DX311" s="253"/>
      <c r="DY311" s="253"/>
      <c r="DZ311" s="253"/>
      <c r="EA311" s="253"/>
      <c r="EB311" s="253"/>
      <c r="EC311" s="253"/>
      <c r="ED311" s="253"/>
      <c r="EE311" s="253"/>
      <c r="EF311" s="253"/>
      <c r="EG311" s="253"/>
      <c r="EH311" s="253"/>
      <c r="EI311" s="253"/>
      <c r="EJ311" s="253"/>
      <c r="EK311" s="253"/>
      <c r="EL311" s="253"/>
      <c r="EM311" s="253"/>
      <c r="EN311" s="253"/>
      <c r="EO311" s="253"/>
      <c r="EP311" s="253"/>
      <c r="EQ311" s="253"/>
      <c r="ER311" s="253"/>
      <c r="ES311" s="253"/>
      <c r="ET311" s="253"/>
      <c r="EU311" s="253"/>
      <c r="EV311" s="253"/>
      <c r="EW311" s="253"/>
      <c r="EX311" s="253"/>
      <c r="EY311" s="253"/>
      <c r="EZ311" s="253"/>
      <c r="FA311" s="253"/>
      <c r="FB311" s="253"/>
      <c r="FC311" s="253"/>
      <c r="FD311" s="253"/>
      <c r="FE311" s="253"/>
      <c r="FF311" s="253"/>
      <c r="FG311" s="253"/>
      <c r="FH311" s="253"/>
      <c r="FI311" s="253"/>
      <c r="FJ311" s="253"/>
      <c r="FK311" s="253"/>
      <c r="FL311" s="253"/>
      <c r="FM311" s="253"/>
      <c r="FN311" s="253"/>
      <c r="FO311" s="253"/>
      <c r="FP311" s="253"/>
      <c r="FQ311" s="253"/>
      <c r="FR311" s="253"/>
      <c r="FS311" s="253"/>
      <c r="FT311" s="253"/>
      <c r="FU311" s="253"/>
      <c r="FV311" s="253"/>
      <c r="FW311" s="253"/>
      <c r="FX311" s="253"/>
      <c r="FY311" s="253"/>
      <c r="FZ311" s="253"/>
      <c r="GA311" s="253"/>
      <c r="GB311" s="253"/>
      <c r="GC311" s="253"/>
      <c r="GD311" s="253"/>
      <c r="GE311" s="253"/>
      <c r="GF311" s="253"/>
      <c r="GG311" s="253"/>
      <c r="GH311" s="253"/>
      <c r="GI311" s="253"/>
      <c r="GJ311" s="253"/>
      <c r="GK311" s="253"/>
      <c r="GL311" s="253"/>
      <c r="GM311" s="253"/>
      <c r="GN311" s="253"/>
      <c r="GO311" s="253"/>
      <c r="GP311" s="253"/>
      <c r="GQ311" s="253"/>
      <c r="GR311" s="253"/>
      <c r="GS311" s="253"/>
      <c r="GT311" s="253"/>
      <c r="GU311" s="253"/>
      <c r="GV311" s="253"/>
      <c r="GW311" s="253"/>
      <c r="GX311" s="253"/>
      <c r="GY311" s="253"/>
      <c r="GZ311" s="253"/>
      <c r="HA311" s="253"/>
      <c r="HB311" s="253"/>
      <c r="HC311" s="253"/>
      <c r="HD311" s="253"/>
      <c r="HE311" s="253"/>
      <c r="HF311" s="253"/>
      <c r="HG311" s="253"/>
      <c r="HH311" s="253"/>
      <c r="HI311" s="253"/>
      <c r="HJ311" s="253"/>
      <c r="HK311" s="253"/>
      <c r="HL311" s="253"/>
      <c r="HM311" s="253"/>
      <c r="HN311" s="253"/>
      <c r="HO311" s="253"/>
      <c r="HP311" s="253"/>
      <c r="HQ311" s="253"/>
      <c r="HR311" s="253"/>
      <c r="HS311" s="253"/>
      <c r="HT311" s="253"/>
      <c r="HU311" s="253"/>
      <c r="HV311" s="253"/>
      <c r="HW311" s="253"/>
      <c r="HX311" s="253"/>
      <c r="HY311" s="253"/>
      <c r="HZ311" s="253"/>
      <c r="IA311" s="253"/>
      <c r="IB311" s="253"/>
      <c r="IC311" s="253"/>
      <c r="ID311" s="253"/>
      <c r="IE311" s="253"/>
      <c r="IF311" s="253"/>
      <c r="IG311" s="253"/>
      <c r="IH311" s="253"/>
      <c r="II311" s="253"/>
      <c r="IJ311" s="253"/>
      <c r="IK311" s="253"/>
      <c r="IL311" s="253"/>
      <c r="IM311" s="253"/>
      <c r="IN311" s="253"/>
      <c r="IO311" s="253"/>
      <c r="IP311" s="253"/>
      <c r="IQ311" s="253"/>
      <c r="IR311" s="253"/>
      <c r="IS311" s="253"/>
      <c r="IT311" s="253"/>
      <c r="IU311" s="253"/>
      <c r="IV311" s="253"/>
      <c r="IW311" s="253"/>
      <c r="IX311" s="253"/>
      <c r="IY311" s="253"/>
      <c r="IZ311" s="253"/>
      <c r="JA311" s="253"/>
      <c r="JB311" s="253"/>
      <c r="JC311" s="253"/>
      <c r="JD311" s="253"/>
      <c r="JE311" s="253"/>
      <c r="JF311" s="253"/>
      <c r="JG311" s="253"/>
      <c r="JH311" s="253"/>
      <c r="JI311" s="253"/>
      <c r="JJ311" s="253"/>
      <c r="JK311" s="253"/>
      <c r="JL311" s="253"/>
      <c r="JM311" s="253"/>
      <c r="JN311" s="253"/>
      <c r="JO311" s="253"/>
      <c r="JP311" s="253"/>
      <c r="JQ311" s="253"/>
      <c r="JR311" s="253"/>
      <c r="JS311" s="253"/>
      <c r="JT311" s="253"/>
      <c r="JU311" s="253"/>
    </row>
    <row r="312" spans="1:281" s="252" customFormat="1" ht="15" customHeight="1" x14ac:dyDescent="0.25">
      <c r="A312" s="253"/>
      <c r="B312" s="253"/>
      <c r="C312" s="253"/>
      <c r="D312" s="253"/>
      <c r="E312" s="253"/>
      <c r="F312" s="253"/>
      <c r="G312" s="253"/>
      <c r="H312" s="253"/>
      <c r="I312" s="253"/>
      <c r="J312" s="253"/>
      <c r="K312" s="253"/>
      <c r="L312" s="253"/>
      <c r="M312" s="253"/>
      <c r="N312" s="253"/>
      <c r="O312" s="253"/>
      <c r="P312" s="253"/>
      <c r="Q312" s="253"/>
      <c r="R312" s="253"/>
      <c r="S312" s="253"/>
      <c r="T312" s="253"/>
      <c r="U312" s="253" t="s">
        <v>481</v>
      </c>
      <c r="V312" s="253"/>
      <c r="W312" s="253"/>
      <c r="X312" s="253"/>
      <c r="Y312" s="253"/>
      <c r="Z312" s="253"/>
      <c r="AA312" s="253"/>
      <c r="AB312" s="253"/>
      <c r="AC312" s="253" t="s">
        <v>332</v>
      </c>
      <c r="AD312" s="253"/>
      <c r="AE312" s="253"/>
      <c r="AF312" s="253"/>
      <c r="AG312" s="253"/>
      <c r="AH312" s="253"/>
      <c r="AI312" s="253"/>
      <c r="AJ312" s="253"/>
      <c r="AK312" s="253"/>
      <c r="AL312" s="253"/>
      <c r="AM312" s="253"/>
      <c r="AN312" s="253"/>
      <c r="AO312" s="253"/>
      <c r="AP312" s="256"/>
      <c r="AQ312" s="253"/>
      <c r="AR312" s="253"/>
      <c r="AS312" s="253"/>
      <c r="AT312" s="256"/>
      <c r="AU312" s="253"/>
      <c r="AV312" s="253"/>
      <c r="AW312" s="253"/>
      <c r="AX312" s="253"/>
      <c r="AY312" s="253"/>
      <c r="AZ312" s="253"/>
      <c r="BA312" s="253"/>
      <c r="BB312" s="253"/>
      <c r="BC312" s="253"/>
      <c r="BD312" s="253"/>
      <c r="BE312" s="253"/>
      <c r="BF312" s="253"/>
      <c r="BG312" s="253"/>
      <c r="BH312" s="253"/>
      <c r="BI312" s="253"/>
      <c r="BJ312" s="253"/>
      <c r="BK312" s="253"/>
      <c r="BL312" s="253"/>
      <c r="BM312" s="253"/>
      <c r="BN312" s="253"/>
      <c r="BO312" s="253"/>
      <c r="BP312" s="253"/>
      <c r="BQ312" s="253"/>
      <c r="BR312" s="253"/>
      <c r="BS312" s="253"/>
      <c r="BT312" s="253"/>
      <c r="BU312" s="253"/>
      <c r="BV312" s="253"/>
      <c r="BW312" s="253"/>
      <c r="BX312" s="253"/>
      <c r="BY312" s="253"/>
      <c r="BZ312" s="253"/>
      <c r="CA312" s="253"/>
      <c r="CB312" s="253"/>
      <c r="CC312" s="253"/>
      <c r="CD312" s="253"/>
      <c r="CE312" s="253"/>
      <c r="CF312" s="253"/>
      <c r="CG312" s="253"/>
      <c r="CH312" s="253"/>
      <c r="CI312" s="253"/>
      <c r="CJ312" s="253"/>
      <c r="CK312" s="253"/>
      <c r="CL312" s="253"/>
      <c r="CM312" s="253"/>
      <c r="CN312" s="253"/>
      <c r="CO312" s="253"/>
      <c r="CP312" s="253"/>
      <c r="CQ312" s="253"/>
      <c r="CR312" s="253"/>
      <c r="CS312" s="253"/>
      <c r="CT312" s="253"/>
      <c r="CU312" s="253"/>
      <c r="CV312" s="253"/>
      <c r="CW312" s="253"/>
      <c r="CX312" s="253"/>
      <c r="CY312" s="253"/>
      <c r="CZ312" s="253"/>
      <c r="DA312" s="253"/>
      <c r="DB312" s="253"/>
      <c r="DC312" s="253"/>
      <c r="DD312" s="253"/>
      <c r="DE312" s="253"/>
      <c r="DF312" s="253"/>
      <c r="DG312" s="253"/>
      <c r="DH312" s="253"/>
      <c r="DI312" s="253"/>
      <c r="DJ312" s="253"/>
      <c r="DK312" s="253"/>
      <c r="DL312" s="253"/>
      <c r="DM312" s="253"/>
      <c r="DN312" s="253"/>
      <c r="DO312" s="253"/>
      <c r="DP312" s="253"/>
      <c r="DQ312" s="253"/>
      <c r="DR312" s="253"/>
      <c r="DS312" s="253"/>
      <c r="DT312" s="253"/>
      <c r="DU312" s="253"/>
      <c r="DV312" s="253"/>
      <c r="DW312" s="253"/>
      <c r="DX312" s="253"/>
      <c r="DY312" s="253"/>
      <c r="DZ312" s="253"/>
      <c r="EA312" s="253"/>
      <c r="EB312" s="253"/>
      <c r="EC312" s="253"/>
      <c r="ED312" s="253"/>
      <c r="EE312" s="253"/>
      <c r="EF312" s="253"/>
      <c r="EG312" s="253"/>
      <c r="EH312" s="253"/>
      <c r="EI312" s="253"/>
      <c r="EJ312" s="253"/>
      <c r="EK312" s="253"/>
      <c r="EL312" s="253"/>
      <c r="EM312" s="253"/>
      <c r="EN312" s="253"/>
      <c r="EO312" s="253"/>
      <c r="EP312" s="253"/>
      <c r="EQ312" s="253"/>
      <c r="ER312" s="253"/>
      <c r="ES312" s="253"/>
      <c r="ET312" s="253"/>
      <c r="EU312" s="253"/>
      <c r="EV312" s="253"/>
      <c r="EW312" s="253"/>
      <c r="EX312" s="253"/>
      <c r="EY312" s="253"/>
      <c r="EZ312" s="253"/>
      <c r="FA312" s="253"/>
      <c r="FB312" s="253"/>
      <c r="FC312" s="253"/>
      <c r="FD312" s="253"/>
      <c r="FE312" s="253"/>
      <c r="FF312" s="253"/>
      <c r="FG312" s="253"/>
      <c r="FH312" s="253"/>
      <c r="FI312" s="253"/>
      <c r="FJ312" s="253"/>
      <c r="FK312" s="253"/>
      <c r="FL312" s="253"/>
      <c r="FM312" s="253"/>
      <c r="FN312" s="253"/>
      <c r="FO312" s="253"/>
      <c r="FP312" s="253"/>
      <c r="FQ312" s="253"/>
      <c r="FR312" s="253"/>
      <c r="FS312" s="253"/>
      <c r="FT312" s="253"/>
      <c r="FU312" s="253"/>
      <c r="FV312" s="253"/>
      <c r="FW312" s="253"/>
      <c r="FX312" s="253"/>
      <c r="FY312" s="253"/>
      <c r="FZ312" s="253"/>
      <c r="GA312" s="253"/>
      <c r="GB312" s="253"/>
      <c r="GC312" s="253"/>
      <c r="GD312" s="253"/>
      <c r="GE312" s="253"/>
      <c r="GF312" s="253"/>
      <c r="GG312" s="253"/>
      <c r="GH312" s="253"/>
      <c r="GI312" s="253"/>
      <c r="GJ312" s="253"/>
      <c r="GK312" s="253"/>
      <c r="GL312" s="253"/>
      <c r="GM312" s="253"/>
      <c r="GN312" s="253"/>
      <c r="GO312" s="253"/>
      <c r="GP312" s="253"/>
      <c r="GQ312" s="253"/>
      <c r="GR312" s="253"/>
      <c r="GS312" s="253"/>
      <c r="GT312" s="253"/>
      <c r="GU312" s="253"/>
      <c r="GV312" s="253"/>
      <c r="GW312" s="253"/>
      <c r="GX312" s="253"/>
      <c r="GY312" s="253"/>
      <c r="GZ312" s="253"/>
      <c r="HA312" s="253"/>
      <c r="HB312" s="253"/>
      <c r="HC312" s="253"/>
      <c r="HD312" s="253"/>
      <c r="HE312" s="253"/>
      <c r="HF312" s="253"/>
      <c r="HG312" s="253"/>
      <c r="HH312" s="253"/>
      <c r="HI312" s="253"/>
      <c r="HJ312" s="253"/>
      <c r="HK312" s="253"/>
      <c r="HL312" s="253"/>
      <c r="HM312" s="253"/>
      <c r="HN312" s="253"/>
      <c r="HO312" s="253"/>
      <c r="HP312" s="253"/>
      <c r="HQ312" s="253"/>
      <c r="HR312" s="253"/>
      <c r="HS312" s="253"/>
      <c r="HT312" s="253"/>
      <c r="HU312" s="253"/>
      <c r="HV312" s="253"/>
      <c r="HW312" s="253"/>
      <c r="HX312" s="253"/>
      <c r="HY312" s="253"/>
      <c r="HZ312" s="253"/>
      <c r="IA312" s="253"/>
      <c r="IB312" s="253"/>
      <c r="IC312" s="253"/>
      <c r="ID312" s="253"/>
      <c r="IE312" s="253"/>
      <c r="IF312" s="253"/>
      <c r="IG312" s="253"/>
      <c r="IH312" s="253"/>
      <c r="II312" s="253"/>
      <c r="IJ312" s="253"/>
      <c r="IK312" s="253"/>
      <c r="IL312" s="253"/>
      <c r="IM312" s="253"/>
      <c r="IN312" s="253"/>
      <c r="IO312" s="253"/>
      <c r="IP312" s="253"/>
      <c r="IQ312" s="253"/>
      <c r="IR312" s="253"/>
      <c r="IS312" s="253"/>
      <c r="IT312" s="253"/>
      <c r="IU312" s="253"/>
      <c r="IV312" s="253"/>
      <c r="IW312" s="253"/>
      <c r="IX312" s="253"/>
      <c r="IY312" s="253"/>
      <c r="IZ312" s="253"/>
      <c r="JA312" s="253"/>
      <c r="JB312" s="253"/>
      <c r="JC312" s="253"/>
      <c r="JD312" s="253"/>
      <c r="JE312" s="253"/>
      <c r="JF312" s="253"/>
      <c r="JG312" s="253"/>
      <c r="JH312" s="253"/>
      <c r="JI312" s="253"/>
      <c r="JJ312" s="253"/>
      <c r="JK312" s="253"/>
      <c r="JL312" s="253"/>
      <c r="JM312" s="253"/>
      <c r="JN312" s="253"/>
      <c r="JO312" s="253"/>
      <c r="JP312" s="253"/>
      <c r="JQ312" s="253"/>
      <c r="JR312" s="253"/>
      <c r="JS312" s="253"/>
      <c r="JT312" s="253"/>
      <c r="JU312" s="253"/>
    </row>
    <row r="313" spans="1:281" s="252" customFormat="1" ht="15" customHeight="1" x14ac:dyDescent="0.25">
      <c r="A313" s="253"/>
      <c r="B313" s="253"/>
      <c r="C313" s="253"/>
      <c r="D313" s="253"/>
      <c r="E313" s="253"/>
      <c r="F313" s="253"/>
      <c r="G313" s="253"/>
      <c r="H313" s="253"/>
      <c r="I313" s="253"/>
      <c r="J313" s="253"/>
      <c r="K313" s="253"/>
      <c r="L313" s="253"/>
      <c r="M313" s="253"/>
      <c r="N313" s="253"/>
      <c r="O313" s="253"/>
      <c r="P313" s="253"/>
      <c r="Q313" s="253"/>
      <c r="R313" s="253"/>
      <c r="S313" s="253"/>
      <c r="T313" s="253"/>
      <c r="U313" s="253" t="s">
        <v>482</v>
      </c>
      <c r="V313" s="253"/>
      <c r="W313" s="253"/>
      <c r="X313" s="253"/>
      <c r="Y313" s="253"/>
      <c r="Z313" s="253"/>
      <c r="AA313" s="253"/>
      <c r="AB313" s="253"/>
      <c r="AC313" s="253" t="s">
        <v>332</v>
      </c>
      <c r="AD313" s="253"/>
      <c r="AE313" s="253"/>
      <c r="AF313" s="253"/>
      <c r="AG313" s="253"/>
      <c r="AH313" s="253"/>
      <c r="AI313" s="253"/>
      <c r="AJ313" s="253"/>
      <c r="AK313" s="253"/>
      <c r="AL313" s="253"/>
      <c r="AM313" s="253"/>
      <c r="AN313" s="253"/>
      <c r="AO313" s="253"/>
      <c r="AP313" s="256"/>
      <c r="AQ313" s="253"/>
      <c r="AR313" s="253"/>
      <c r="AS313" s="253"/>
      <c r="AT313" s="256"/>
      <c r="AU313" s="253"/>
      <c r="AV313" s="253"/>
      <c r="AW313" s="253"/>
      <c r="AX313" s="253"/>
      <c r="AY313" s="253"/>
      <c r="AZ313" s="253"/>
      <c r="BA313" s="253"/>
      <c r="BB313" s="253"/>
      <c r="BC313" s="253"/>
      <c r="BD313" s="253"/>
      <c r="BE313" s="253"/>
      <c r="BF313" s="253"/>
      <c r="BG313" s="253"/>
      <c r="BH313" s="253"/>
      <c r="BI313" s="253"/>
      <c r="BJ313" s="253"/>
      <c r="BK313" s="253"/>
      <c r="BL313" s="253"/>
      <c r="BM313" s="253"/>
      <c r="BN313" s="253"/>
      <c r="BO313" s="253"/>
      <c r="BP313" s="253"/>
      <c r="BQ313" s="253"/>
      <c r="BR313" s="253"/>
      <c r="BS313" s="253"/>
      <c r="BT313" s="253"/>
      <c r="BU313" s="253"/>
      <c r="BV313" s="253"/>
      <c r="BW313" s="253"/>
      <c r="BX313" s="253"/>
      <c r="BY313" s="253"/>
      <c r="BZ313" s="253"/>
      <c r="CA313" s="253"/>
      <c r="CB313" s="253"/>
      <c r="CC313" s="253"/>
      <c r="CD313" s="253"/>
      <c r="CE313" s="253"/>
      <c r="CF313" s="253"/>
      <c r="CG313" s="253"/>
      <c r="CH313" s="253"/>
      <c r="CI313" s="253"/>
      <c r="CJ313" s="253"/>
      <c r="CK313" s="253"/>
      <c r="CL313" s="253"/>
      <c r="CM313" s="253"/>
      <c r="CN313" s="253"/>
      <c r="CO313" s="253"/>
      <c r="CP313" s="253"/>
      <c r="CQ313" s="253"/>
      <c r="CR313" s="253"/>
      <c r="CS313" s="253"/>
      <c r="CT313" s="253"/>
      <c r="CU313" s="253"/>
      <c r="CV313" s="253"/>
      <c r="CW313" s="253"/>
      <c r="CX313" s="253"/>
      <c r="CY313" s="253"/>
      <c r="CZ313" s="253"/>
      <c r="DA313" s="253"/>
      <c r="DB313" s="253"/>
      <c r="DC313" s="253"/>
      <c r="DD313" s="253"/>
      <c r="DE313" s="253"/>
      <c r="DF313" s="253"/>
      <c r="DG313" s="253"/>
      <c r="DH313" s="253"/>
      <c r="DI313" s="253"/>
      <c r="DJ313" s="253"/>
      <c r="DK313" s="253"/>
      <c r="DL313" s="253"/>
      <c r="DM313" s="253"/>
      <c r="DN313" s="253"/>
      <c r="DO313" s="253"/>
      <c r="DP313" s="253"/>
      <c r="DQ313" s="253"/>
      <c r="DR313" s="253"/>
      <c r="DS313" s="253"/>
      <c r="DT313" s="253"/>
      <c r="DU313" s="253"/>
      <c r="DV313" s="253"/>
      <c r="DW313" s="253"/>
      <c r="DX313" s="253"/>
      <c r="DY313" s="253"/>
      <c r="DZ313" s="253"/>
      <c r="EA313" s="253"/>
      <c r="EB313" s="253"/>
      <c r="EC313" s="253"/>
      <c r="ED313" s="253"/>
      <c r="EE313" s="253"/>
      <c r="EF313" s="253"/>
      <c r="EG313" s="253"/>
      <c r="EH313" s="253"/>
      <c r="EI313" s="253"/>
      <c r="EJ313" s="253"/>
      <c r="EK313" s="253"/>
      <c r="EL313" s="253"/>
      <c r="EM313" s="253"/>
      <c r="EN313" s="253"/>
      <c r="EO313" s="253"/>
      <c r="EP313" s="253"/>
      <c r="EQ313" s="253"/>
      <c r="ER313" s="253"/>
      <c r="ES313" s="253"/>
      <c r="ET313" s="253"/>
      <c r="EU313" s="253"/>
      <c r="EV313" s="253"/>
      <c r="EW313" s="253"/>
      <c r="EX313" s="253"/>
      <c r="EY313" s="253"/>
      <c r="EZ313" s="253"/>
      <c r="FA313" s="253"/>
      <c r="FB313" s="253"/>
      <c r="FC313" s="253"/>
      <c r="FD313" s="253"/>
      <c r="FE313" s="253"/>
      <c r="FF313" s="253"/>
      <c r="FG313" s="253"/>
      <c r="FH313" s="253"/>
      <c r="FI313" s="253"/>
      <c r="FJ313" s="253"/>
      <c r="FK313" s="253"/>
      <c r="FL313" s="253"/>
      <c r="FM313" s="253"/>
      <c r="FN313" s="253"/>
      <c r="FO313" s="253"/>
      <c r="FP313" s="253"/>
      <c r="FQ313" s="253"/>
      <c r="FR313" s="253"/>
      <c r="FS313" s="253"/>
      <c r="FT313" s="253"/>
      <c r="FU313" s="253"/>
      <c r="FV313" s="253"/>
      <c r="FW313" s="253"/>
      <c r="FX313" s="253"/>
      <c r="FY313" s="253"/>
      <c r="FZ313" s="253"/>
      <c r="GA313" s="253"/>
      <c r="GB313" s="253"/>
      <c r="GC313" s="253"/>
      <c r="GD313" s="253"/>
      <c r="GE313" s="253"/>
      <c r="GF313" s="253"/>
      <c r="GG313" s="253"/>
      <c r="GH313" s="253"/>
      <c r="GI313" s="253"/>
      <c r="GJ313" s="253"/>
      <c r="GK313" s="253"/>
      <c r="GL313" s="253"/>
      <c r="GM313" s="253"/>
      <c r="GN313" s="253"/>
      <c r="GO313" s="253"/>
      <c r="GP313" s="253"/>
      <c r="GQ313" s="253"/>
      <c r="GR313" s="253"/>
      <c r="GS313" s="253"/>
      <c r="GT313" s="253"/>
      <c r="GU313" s="253"/>
      <c r="GV313" s="253"/>
      <c r="GW313" s="253"/>
      <c r="GX313" s="253"/>
      <c r="GY313" s="253"/>
      <c r="GZ313" s="253"/>
      <c r="HA313" s="253"/>
      <c r="HB313" s="253"/>
      <c r="HC313" s="253"/>
      <c r="HD313" s="253"/>
      <c r="HE313" s="253"/>
      <c r="HF313" s="253"/>
      <c r="HG313" s="253"/>
      <c r="HH313" s="253"/>
      <c r="HI313" s="253"/>
      <c r="HJ313" s="253"/>
      <c r="HK313" s="253"/>
      <c r="HL313" s="253"/>
      <c r="HM313" s="253"/>
      <c r="HN313" s="253"/>
      <c r="HO313" s="253"/>
      <c r="HP313" s="253"/>
      <c r="HQ313" s="253"/>
      <c r="HR313" s="253"/>
      <c r="HS313" s="253"/>
      <c r="HT313" s="253"/>
      <c r="HU313" s="253"/>
      <c r="HV313" s="253"/>
      <c r="HW313" s="253"/>
      <c r="HX313" s="253"/>
      <c r="HY313" s="253"/>
      <c r="HZ313" s="253"/>
      <c r="IA313" s="253"/>
      <c r="IB313" s="253"/>
      <c r="IC313" s="253"/>
      <c r="ID313" s="253"/>
      <c r="IE313" s="253"/>
      <c r="IF313" s="253"/>
      <c r="IG313" s="253"/>
      <c r="IH313" s="253"/>
      <c r="II313" s="253"/>
      <c r="IJ313" s="253"/>
      <c r="IK313" s="253"/>
      <c r="IL313" s="253"/>
      <c r="IM313" s="253"/>
      <c r="IN313" s="253"/>
      <c r="IO313" s="253"/>
      <c r="IP313" s="253"/>
      <c r="IQ313" s="253"/>
      <c r="IR313" s="253"/>
      <c r="IS313" s="253"/>
      <c r="IT313" s="253"/>
      <c r="IU313" s="253"/>
      <c r="IV313" s="253"/>
      <c r="IW313" s="253"/>
      <c r="IX313" s="253"/>
      <c r="IY313" s="253"/>
      <c r="IZ313" s="253"/>
      <c r="JA313" s="253"/>
      <c r="JB313" s="253"/>
      <c r="JC313" s="253"/>
      <c r="JD313" s="253"/>
      <c r="JE313" s="253"/>
      <c r="JF313" s="253"/>
      <c r="JG313" s="253"/>
      <c r="JH313" s="253"/>
      <c r="JI313" s="253"/>
      <c r="JJ313" s="253"/>
      <c r="JK313" s="253"/>
      <c r="JL313" s="253"/>
      <c r="JM313" s="253"/>
      <c r="JN313" s="253"/>
      <c r="JO313" s="253"/>
      <c r="JP313" s="253"/>
      <c r="JQ313" s="253"/>
      <c r="JR313" s="253"/>
      <c r="JS313" s="253"/>
      <c r="JT313" s="253"/>
      <c r="JU313" s="253"/>
    </row>
    <row r="314" spans="1:281" s="252" customFormat="1" ht="15" customHeight="1" x14ac:dyDescent="0.25">
      <c r="A314" s="253"/>
      <c r="B314" s="253"/>
      <c r="C314" s="253"/>
      <c r="D314" s="253"/>
      <c r="E314" s="253"/>
      <c r="F314" s="253"/>
      <c r="G314" s="253"/>
      <c r="H314" s="253"/>
      <c r="I314" s="253"/>
      <c r="J314" s="253"/>
      <c r="K314" s="253"/>
      <c r="L314" s="253"/>
      <c r="M314" s="253"/>
      <c r="N314" s="253"/>
      <c r="O314" s="253"/>
      <c r="P314" s="253"/>
      <c r="Q314" s="253"/>
      <c r="R314" s="253"/>
      <c r="S314" s="253"/>
      <c r="T314" s="253"/>
      <c r="U314" s="253" t="s">
        <v>483</v>
      </c>
      <c r="V314" s="253"/>
      <c r="W314" s="253"/>
      <c r="X314" s="253"/>
      <c r="Y314" s="253"/>
      <c r="Z314" s="253"/>
      <c r="AA314" s="253"/>
      <c r="AB314" s="253"/>
      <c r="AC314" s="253" t="s">
        <v>332</v>
      </c>
      <c r="AD314" s="253"/>
      <c r="AE314" s="253"/>
      <c r="AF314" s="253"/>
      <c r="AG314" s="253"/>
      <c r="AH314" s="253"/>
      <c r="AI314" s="253"/>
      <c r="AJ314" s="253"/>
      <c r="AK314" s="253"/>
      <c r="AL314" s="253"/>
      <c r="AM314" s="253"/>
      <c r="AN314" s="253"/>
      <c r="AO314" s="253"/>
      <c r="AP314" s="256"/>
      <c r="AQ314" s="253"/>
      <c r="AR314" s="253"/>
      <c r="AS314" s="253"/>
      <c r="AT314" s="256"/>
      <c r="AU314" s="253"/>
      <c r="AV314" s="253"/>
      <c r="AW314" s="253"/>
      <c r="AX314" s="253"/>
      <c r="AY314" s="253"/>
      <c r="AZ314" s="253"/>
      <c r="BA314" s="253"/>
      <c r="BB314" s="253"/>
      <c r="BC314" s="253"/>
      <c r="BD314" s="253"/>
      <c r="BE314" s="253"/>
      <c r="BF314" s="253"/>
      <c r="BG314" s="253"/>
      <c r="BH314" s="253"/>
      <c r="BI314" s="253"/>
      <c r="BJ314" s="253"/>
      <c r="BK314" s="253"/>
      <c r="BL314" s="253"/>
      <c r="BM314" s="253"/>
      <c r="BN314" s="253"/>
      <c r="BO314" s="253"/>
      <c r="BP314" s="253"/>
      <c r="BQ314" s="253"/>
      <c r="BR314" s="253"/>
      <c r="BS314" s="253"/>
      <c r="BT314" s="253"/>
      <c r="BU314" s="253"/>
      <c r="BV314" s="253"/>
      <c r="BW314" s="253"/>
      <c r="BX314" s="253"/>
      <c r="BY314" s="253"/>
      <c r="BZ314" s="253"/>
      <c r="CA314" s="253"/>
      <c r="CB314" s="253"/>
      <c r="CC314" s="253"/>
      <c r="CD314" s="253"/>
      <c r="CE314" s="253"/>
      <c r="CF314" s="253"/>
      <c r="CG314" s="253"/>
      <c r="CH314" s="253"/>
      <c r="CI314" s="253"/>
      <c r="CJ314" s="253"/>
      <c r="CK314" s="253"/>
      <c r="CL314" s="253"/>
      <c r="CM314" s="253"/>
      <c r="CN314" s="253"/>
      <c r="CO314" s="253"/>
      <c r="CP314" s="253"/>
      <c r="CQ314" s="253"/>
      <c r="CR314" s="253"/>
      <c r="CS314" s="253"/>
      <c r="CT314" s="253"/>
      <c r="CU314" s="253"/>
      <c r="CV314" s="253"/>
      <c r="CW314" s="253"/>
      <c r="CX314" s="253"/>
      <c r="CY314" s="253"/>
      <c r="CZ314" s="253"/>
      <c r="DA314" s="253"/>
      <c r="DB314" s="253"/>
      <c r="DC314" s="253"/>
      <c r="DD314" s="253"/>
      <c r="DE314" s="253"/>
      <c r="DF314" s="253"/>
      <c r="DG314" s="253"/>
      <c r="DH314" s="253"/>
      <c r="DI314" s="253"/>
      <c r="DJ314" s="253"/>
      <c r="DK314" s="253"/>
      <c r="DL314" s="253"/>
      <c r="DM314" s="253"/>
      <c r="DN314" s="253"/>
      <c r="DO314" s="253"/>
      <c r="DP314" s="253"/>
      <c r="DQ314" s="253"/>
      <c r="DR314" s="253"/>
      <c r="DS314" s="253"/>
      <c r="DT314" s="253"/>
      <c r="DU314" s="253"/>
      <c r="DV314" s="253"/>
      <c r="DW314" s="253"/>
      <c r="DX314" s="253"/>
      <c r="DY314" s="253"/>
      <c r="DZ314" s="253"/>
      <c r="EA314" s="253"/>
      <c r="EB314" s="253"/>
      <c r="EC314" s="253"/>
      <c r="ED314" s="253"/>
      <c r="EE314" s="253"/>
      <c r="EF314" s="253"/>
      <c r="EG314" s="253"/>
      <c r="EH314" s="253"/>
      <c r="EI314" s="253"/>
      <c r="EJ314" s="253"/>
      <c r="EK314" s="253"/>
      <c r="EL314" s="253"/>
      <c r="EM314" s="253"/>
      <c r="EN314" s="253"/>
      <c r="EO314" s="253"/>
      <c r="EP314" s="253"/>
      <c r="EQ314" s="253"/>
      <c r="ER314" s="253"/>
      <c r="ES314" s="253"/>
      <c r="ET314" s="253"/>
      <c r="EU314" s="253"/>
      <c r="EV314" s="253"/>
      <c r="EW314" s="253"/>
      <c r="EX314" s="253"/>
      <c r="EY314" s="253"/>
      <c r="EZ314" s="253"/>
      <c r="FA314" s="253"/>
      <c r="FB314" s="253"/>
      <c r="FC314" s="253"/>
      <c r="FD314" s="253"/>
      <c r="FE314" s="253"/>
      <c r="FF314" s="253"/>
      <c r="FG314" s="253"/>
      <c r="FH314" s="253"/>
      <c r="FI314" s="253"/>
      <c r="FJ314" s="253"/>
      <c r="FK314" s="253"/>
      <c r="FL314" s="253"/>
      <c r="FM314" s="253"/>
      <c r="FN314" s="253"/>
      <c r="FO314" s="253"/>
      <c r="FP314" s="253"/>
      <c r="FQ314" s="253"/>
      <c r="FR314" s="253"/>
      <c r="FS314" s="253"/>
      <c r="FT314" s="253"/>
      <c r="FU314" s="253"/>
      <c r="FV314" s="253"/>
      <c r="FW314" s="253"/>
      <c r="FX314" s="253"/>
      <c r="FY314" s="253"/>
      <c r="FZ314" s="253"/>
      <c r="GA314" s="253"/>
      <c r="GB314" s="253"/>
      <c r="GC314" s="253"/>
      <c r="GD314" s="253"/>
      <c r="GE314" s="253"/>
      <c r="GF314" s="253"/>
      <c r="GG314" s="253"/>
      <c r="GH314" s="253"/>
      <c r="GI314" s="253"/>
      <c r="GJ314" s="253"/>
      <c r="GK314" s="253"/>
      <c r="GL314" s="253"/>
      <c r="GM314" s="253"/>
      <c r="GN314" s="253"/>
      <c r="GO314" s="253"/>
      <c r="GP314" s="253"/>
      <c r="GQ314" s="253"/>
      <c r="GR314" s="253"/>
      <c r="GS314" s="253"/>
      <c r="GT314" s="253"/>
      <c r="GU314" s="253"/>
      <c r="GV314" s="253"/>
      <c r="GW314" s="253"/>
      <c r="GX314" s="253"/>
      <c r="GY314" s="253"/>
      <c r="GZ314" s="253"/>
      <c r="HA314" s="253"/>
      <c r="HB314" s="253"/>
      <c r="HC314" s="253"/>
      <c r="HD314" s="253"/>
      <c r="HE314" s="253"/>
      <c r="HF314" s="253"/>
      <c r="HG314" s="253"/>
      <c r="HH314" s="253"/>
      <c r="HI314" s="253"/>
      <c r="HJ314" s="253"/>
      <c r="HK314" s="253"/>
      <c r="HL314" s="253"/>
      <c r="HM314" s="253"/>
      <c r="HN314" s="253"/>
      <c r="HO314" s="253"/>
      <c r="HP314" s="253"/>
      <c r="HQ314" s="253"/>
      <c r="HR314" s="253"/>
      <c r="HS314" s="253"/>
      <c r="HT314" s="253"/>
      <c r="HU314" s="253"/>
      <c r="HV314" s="253"/>
      <c r="HW314" s="253"/>
      <c r="HX314" s="253"/>
      <c r="HY314" s="253"/>
      <c r="HZ314" s="253"/>
      <c r="IA314" s="253"/>
      <c r="IB314" s="253"/>
      <c r="IC314" s="253"/>
      <c r="ID314" s="253"/>
      <c r="IE314" s="253"/>
      <c r="IF314" s="253"/>
      <c r="IG314" s="253"/>
      <c r="IH314" s="253"/>
      <c r="II314" s="253"/>
      <c r="IJ314" s="253"/>
      <c r="IK314" s="253"/>
      <c r="IL314" s="253"/>
      <c r="IM314" s="253"/>
      <c r="IN314" s="253"/>
      <c r="IO314" s="253"/>
      <c r="IP314" s="253"/>
      <c r="IQ314" s="253"/>
      <c r="IR314" s="253"/>
      <c r="IS314" s="253"/>
      <c r="IT314" s="253"/>
      <c r="IU314" s="253"/>
      <c r="IV314" s="253"/>
      <c r="IW314" s="253"/>
      <c r="IX314" s="253"/>
      <c r="IY314" s="253"/>
      <c r="IZ314" s="253"/>
      <c r="JA314" s="253"/>
      <c r="JB314" s="253"/>
      <c r="JC314" s="253"/>
      <c r="JD314" s="253"/>
      <c r="JE314" s="253"/>
      <c r="JF314" s="253"/>
      <c r="JG314" s="253"/>
      <c r="JH314" s="253"/>
      <c r="JI314" s="253"/>
      <c r="JJ314" s="253"/>
      <c r="JK314" s="253"/>
      <c r="JL314" s="253"/>
      <c r="JM314" s="253"/>
      <c r="JN314" s="253"/>
      <c r="JO314" s="253"/>
      <c r="JP314" s="253"/>
      <c r="JQ314" s="253"/>
      <c r="JR314" s="253"/>
      <c r="JS314" s="253"/>
      <c r="JT314" s="253"/>
      <c r="JU314" s="253"/>
    </row>
    <row r="315" spans="1:281" s="252" customFormat="1" ht="15" customHeight="1" x14ac:dyDescent="0.25">
      <c r="A315" s="253"/>
      <c r="B315" s="253"/>
      <c r="C315" s="253"/>
      <c r="D315" s="253"/>
      <c r="E315" s="253"/>
      <c r="F315" s="253"/>
      <c r="G315" s="253"/>
      <c r="H315" s="253"/>
      <c r="I315" s="253"/>
      <c r="J315" s="253"/>
      <c r="K315" s="253"/>
      <c r="L315" s="253"/>
      <c r="M315" s="253"/>
      <c r="N315" s="253"/>
      <c r="O315" s="253"/>
      <c r="P315" s="253"/>
      <c r="Q315" s="253"/>
      <c r="R315" s="253"/>
      <c r="S315" s="253"/>
      <c r="T315" s="253"/>
      <c r="U315" s="253" t="s">
        <v>484</v>
      </c>
      <c r="V315" s="253"/>
      <c r="W315" s="253"/>
      <c r="X315" s="253"/>
      <c r="Y315" s="253"/>
      <c r="Z315" s="253"/>
      <c r="AA315" s="253"/>
      <c r="AB315" s="253"/>
      <c r="AC315" s="253" t="s">
        <v>357</v>
      </c>
      <c r="AD315" s="253"/>
      <c r="AE315" s="253"/>
      <c r="AF315" s="253"/>
      <c r="AG315" s="253"/>
      <c r="AH315" s="253"/>
      <c r="AI315" s="253"/>
      <c r="AJ315" s="253"/>
      <c r="AK315" s="253"/>
      <c r="AL315" s="253"/>
      <c r="AM315" s="253"/>
      <c r="AN315" s="253"/>
      <c r="AO315" s="253"/>
      <c r="AP315" s="256"/>
      <c r="AQ315" s="253"/>
      <c r="AR315" s="253"/>
      <c r="AS315" s="253"/>
      <c r="AT315" s="256"/>
      <c r="AU315" s="253"/>
      <c r="AV315" s="253"/>
      <c r="AW315" s="253"/>
      <c r="AX315" s="253"/>
      <c r="AY315" s="253"/>
      <c r="AZ315" s="253"/>
      <c r="BA315" s="253"/>
      <c r="BB315" s="253"/>
      <c r="BC315" s="253"/>
      <c r="BD315" s="253"/>
      <c r="BE315" s="253"/>
      <c r="BF315" s="253"/>
      <c r="BG315" s="253"/>
      <c r="BH315" s="253"/>
      <c r="BI315" s="253"/>
      <c r="BJ315" s="253"/>
      <c r="BK315" s="253"/>
      <c r="BL315" s="253"/>
      <c r="BM315" s="253"/>
      <c r="BN315" s="253"/>
      <c r="BO315" s="253"/>
      <c r="BP315" s="253"/>
      <c r="BQ315" s="253"/>
      <c r="BR315" s="253"/>
      <c r="BS315" s="253"/>
      <c r="BT315" s="253"/>
      <c r="BU315" s="253"/>
      <c r="BV315" s="253"/>
      <c r="BW315" s="253"/>
      <c r="BX315" s="253"/>
      <c r="BY315" s="253"/>
      <c r="BZ315" s="253"/>
      <c r="CA315" s="253"/>
      <c r="CB315" s="253"/>
      <c r="CC315" s="253"/>
      <c r="CD315" s="253"/>
      <c r="CE315" s="253"/>
      <c r="CF315" s="253"/>
      <c r="CG315" s="253"/>
      <c r="CH315" s="253"/>
      <c r="CI315" s="253"/>
      <c r="CJ315" s="253"/>
      <c r="CK315" s="253"/>
      <c r="CL315" s="253"/>
      <c r="CM315" s="253"/>
      <c r="CN315" s="253"/>
      <c r="CO315" s="253"/>
      <c r="CP315" s="253"/>
      <c r="CQ315" s="253"/>
      <c r="CR315" s="253"/>
      <c r="CS315" s="253"/>
      <c r="CT315" s="253"/>
      <c r="CU315" s="253"/>
      <c r="CV315" s="253"/>
      <c r="CW315" s="253"/>
      <c r="CX315" s="253"/>
      <c r="CY315" s="253"/>
      <c r="CZ315" s="253"/>
      <c r="DA315" s="253"/>
      <c r="DB315" s="253"/>
      <c r="DC315" s="253"/>
      <c r="DD315" s="253"/>
      <c r="DE315" s="253"/>
      <c r="DF315" s="253"/>
      <c r="DG315" s="253"/>
      <c r="DH315" s="253"/>
      <c r="DI315" s="253"/>
      <c r="DJ315" s="253"/>
      <c r="DK315" s="253"/>
      <c r="DL315" s="253"/>
      <c r="DM315" s="253"/>
      <c r="DN315" s="253"/>
      <c r="DO315" s="253"/>
      <c r="DP315" s="253"/>
      <c r="DQ315" s="253"/>
      <c r="DR315" s="253"/>
      <c r="DS315" s="253"/>
      <c r="DT315" s="253"/>
      <c r="DU315" s="253"/>
      <c r="DV315" s="253"/>
      <c r="DW315" s="253"/>
      <c r="DX315" s="253"/>
      <c r="DY315" s="253"/>
      <c r="DZ315" s="253"/>
      <c r="EA315" s="253"/>
      <c r="EB315" s="253"/>
      <c r="EC315" s="253"/>
      <c r="ED315" s="253"/>
      <c r="EE315" s="253"/>
      <c r="EF315" s="253"/>
      <c r="EG315" s="253"/>
      <c r="EH315" s="253"/>
      <c r="EI315" s="253"/>
      <c r="EJ315" s="253"/>
      <c r="EK315" s="253"/>
      <c r="EL315" s="253"/>
      <c r="EM315" s="253"/>
      <c r="EN315" s="253"/>
      <c r="EO315" s="253"/>
      <c r="EP315" s="253"/>
      <c r="EQ315" s="253"/>
      <c r="ER315" s="253"/>
      <c r="ES315" s="253"/>
      <c r="ET315" s="253"/>
      <c r="EU315" s="253"/>
      <c r="EV315" s="253"/>
      <c r="EW315" s="253"/>
      <c r="EX315" s="253"/>
      <c r="EY315" s="253"/>
      <c r="EZ315" s="253"/>
      <c r="FA315" s="253"/>
      <c r="FB315" s="253"/>
      <c r="FC315" s="253"/>
      <c r="FD315" s="253"/>
      <c r="FE315" s="253"/>
      <c r="FF315" s="253"/>
      <c r="FG315" s="253"/>
      <c r="FH315" s="253"/>
      <c r="FI315" s="253"/>
      <c r="FJ315" s="253"/>
      <c r="FK315" s="253"/>
      <c r="FL315" s="253"/>
      <c r="FM315" s="253"/>
      <c r="FN315" s="253"/>
      <c r="FO315" s="253"/>
      <c r="FP315" s="253"/>
      <c r="FQ315" s="253"/>
      <c r="FR315" s="253"/>
      <c r="FS315" s="253"/>
      <c r="FT315" s="253"/>
      <c r="FU315" s="253"/>
      <c r="FV315" s="253"/>
      <c r="FW315" s="253"/>
      <c r="FX315" s="253"/>
      <c r="FY315" s="253"/>
      <c r="FZ315" s="253"/>
      <c r="GA315" s="253"/>
      <c r="GB315" s="253"/>
      <c r="GC315" s="253"/>
      <c r="GD315" s="253"/>
      <c r="GE315" s="253"/>
      <c r="GF315" s="253"/>
      <c r="GG315" s="253"/>
      <c r="GH315" s="253"/>
      <c r="GI315" s="253"/>
      <c r="GJ315" s="253"/>
      <c r="GK315" s="253"/>
      <c r="GL315" s="253"/>
      <c r="GM315" s="253"/>
      <c r="GN315" s="253"/>
      <c r="GO315" s="253"/>
      <c r="GP315" s="253"/>
      <c r="GQ315" s="253"/>
      <c r="GR315" s="253"/>
      <c r="GS315" s="253"/>
      <c r="GT315" s="253"/>
      <c r="GU315" s="253"/>
      <c r="GV315" s="253"/>
      <c r="GW315" s="253"/>
      <c r="GX315" s="253"/>
      <c r="GY315" s="253"/>
      <c r="GZ315" s="253"/>
      <c r="HA315" s="253"/>
      <c r="HB315" s="253"/>
      <c r="HC315" s="253"/>
      <c r="HD315" s="253"/>
      <c r="HE315" s="253"/>
      <c r="HF315" s="253"/>
      <c r="HG315" s="253"/>
      <c r="HH315" s="253"/>
      <c r="HI315" s="253"/>
      <c r="HJ315" s="253"/>
      <c r="HK315" s="253"/>
      <c r="HL315" s="253"/>
      <c r="HM315" s="253"/>
      <c r="HN315" s="253"/>
      <c r="HO315" s="253"/>
      <c r="HP315" s="253"/>
      <c r="HQ315" s="253"/>
      <c r="HR315" s="253"/>
      <c r="HS315" s="253"/>
      <c r="HT315" s="253"/>
      <c r="HU315" s="253"/>
      <c r="HV315" s="253"/>
      <c r="HW315" s="253"/>
      <c r="HX315" s="253"/>
      <c r="HY315" s="253"/>
      <c r="HZ315" s="253"/>
      <c r="IA315" s="253"/>
      <c r="IB315" s="253"/>
      <c r="IC315" s="253"/>
      <c r="ID315" s="253"/>
      <c r="IE315" s="253"/>
      <c r="IF315" s="253"/>
      <c r="IG315" s="253"/>
      <c r="IH315" s="253"/>
      <c r="II315" s="253"/>
      <c r="IJ315" s="253"/>
      <c r="IK315" s="253"/>
      <c r="IL315" s="253"/>
      <c r="IM315" s="253"/>
      <c r="IN315" s="253"/>
      <c r="IO315" s="253"/>
      <c r="IP315" s="253"/>
      <c r="IQ315" s="253"/>
      <c r="IR315" s="253"/>
      <c r="IS315" s="253"/>
      <c r="IT315" s="253"/>
      <c r="IU315" s="253"/>
      <c r="IV315" s="253"/>
      <c r="IW315" s="253"/>
      <c r="IX315" s="253"/>
      <c r="IY315" s="253"/>
      <c r="IZ315" s="253"/>
      <c r="JA315" s="253"/>
      <c r="JB315" s="253"/>
      <c r="JC315" s="253"/>
      <c r="JD315" s="253"/>
      <c r="JE315" s="253"/>
      <c r="JF315" s="253"/>
      <c r="JG315" s="253"/>
      <c r="JH315" s="253"/>
      <c r="JI315" s="253"/>
      <c r="JJ315" s="253"/>
      <c r="JK315" s="253"/>
      <c r="JL315" s="253"/>
      <c r="JM315" s="253"/>
      <c r="JN315" s="253"/>
      <c r="JO315" s="253"/>
      <c r="JP315" s="253"/>
      <c r="JQ315" s="253"/>
      <c r="JR315" s="253"/>
      <c r="JS315" s="253"/>
      <c r="JT315" s="253"/>
      <c r="JU315" s="253"/>
    </row>
    <row r="316" spans="1:281" s="252" customFormat="1" ht="15" customHeight="1" x14ac:dyDescent="0.25">
      <c r="A316" s="253"/>
      <c r="B316" s="253"/>
      <c r="C316" s="253"/>
      <c r="D316" s="253"/>
      <c r="E316" s="253"/>
      <c r="F316" s="253"/>
      <c r="G316" s="253"/>
      <c r="H316" s="253"/>
      <c r="I316" s="253"/>
      <c r="J316" s="253"/>
      <c r="K316" s="253"/>
      <c r="L316" s="253"/>
      <c r="M316" s="253"/>
      <c r="N316" s="253"/>
      <c r="O316" s="253"/>
      <c r="P316" s="253"/>
      <c r="Q316" s="253"/>
      <c r="R316" s="253"/>
      <c r="S316" s="253"/>
      <c r="T316" s="253"/>
      <c r="U316" s="253" t="s">
        <v>485</v>
      </c>
      <c r="V316" s="253"/>
      <c r="W316" s="253"/>
      <c r="X316" s="253"/>
      <c r="Y316" s="253"/>
      <c r="Z316" s="253"/>
      <c r="AA316" s="253"/>
      <c r="AB316" s="253"/>
      <c r="AC316" s="253" t="s">
        <v>316</v>
      </c>
      <c r="AD316" s="253"/>
      <c r="AE316" s="253"/>
      <c r="AF316" s="253"/>
      <c r="AG316" s="253"/>
      <c r="AH316" s="253"/>
      <c r="AI316" s="253"/>
      <c r="AJ316" s="253"/>
      <c r="AK316" s="253"/>
      <c r="AL316" s="253"/>
      <c r="AM316" s="253"/>
      <c r="AN316" s="253"/>
      <c r="AO316" s="253"/>
      <c r="AP316" s="256"/>
      <c r="AQ316" s="253"/>
      <c r="AR316" s="253"/>
      <c r="AS316" s="253"/>
      <c r="AT316" s="256"/>
      <c r="AU316" s="253"/>
      <c r="AV316" s="253"/>
      <c r="AW316" s="253"/>
      <c r="AX316" s="253"/>
      <c r="AY316" s="253"/>
      <c r="AZ316" s="253"/>
      <c r="BA316" s="253"/>
      <c r="BB316" s="253"/>
      <c r="BC316" s="253"/>
      <c r="BD316" s="253"/>
      <c r="BE316" s="253"/>
      <c r="BF316" s="253"/>
      <c r="BG316" s="253"/>
      <c r="BH316" s="253"/>
      <c r="BI316" s="253"/>
      <c r="BJ316" s="253"/>
      <c r="BK316" s="253"/>
      <c r="BL316" s="253"/>
      <c r="BM316" s="253"/>
      <c r="BN316" s="253"/>
      <c r="BO316" s="253"/>
      <c r="BP316" s="253"/>
      <c r="BQ316" s="253"/>
      <c r="BR316" s="253"/>
      <c r="BS316" s="253"/>
      <c r="BT316" s="253"/>
      <c r="BU316" s="253"/>
      <c r="BV316" s="253"/>
      <c r="BW316" s="253"/>
      <c r="BX316" s="253"/>
      <c r="BY316" s="253"/>
      <c r="BZ316" s="253"/>
      <c r="CA316" s="253"/>
      <c r="CB316" s="253"/>
      <c r="CC316" s="253"/>
      <c r="CD316" s="253"/>
      <c r="CE316" s="253"/>
      <c r="CF316" s="253"/>
      <c r="CG316" s="253"/>
      <c r="CH316" s="253"/>
      <c r="CI316" s="253"/>
      <c r="CJ316" s="253"/>
      <c r="CK316" s="253"/>
      <c r="CL316" s="253"/>
      <c r="CM316" s="253"/>
      <c r="CN316" s="253"/>
      <c r="CO316" s="253"/>
      <c r="CP316" s="253"/>
      <c r="CQ316" s="253"/>
      <c r="CR316" s="253"/>
      <c r="CS316" s="253"/>
      <c r="CT316" s="253"/>
      <c r="CU316" s="253"/>
      <c r="CV316" s="253"/>
      <c r="CW316" s="253"/>
      <c r="CX316" s="253"/>
      <c r="CY316" s="253"/>
      <c r="CZ316" s="253"/>
      <c r="DA316" s="253"/>
      <c r="DB316" s="253"/>
      <c r="DC316" s="253"/>
      <c r="DD316" s="253"/>
      <c r="DE316" s="253"/>
      <c r="DF316" s="253"/>
      <c r="DG316" s="253"/>
      <c r="DH316" s="253"/>
      <c r="DI316" s="253"/>
      <c r="DJ316" s="253"/>
      <c r="DK316" s="253"/>
      <c r="DL316" s="253"/>
      <c r="DM316" s="253"/>
      <c r="DN316" s="253"/>
      <c r="DO316" s="253"/>
      <c r="DP316" s="253"/>
      <c r="DQ316" s="253"/>
      <c r="DR316" s="253"/>
      <c r="DS316" s="253"/>
      <c r="DT316" s="253"/>
      <c r="DU316" s="253"/>
      <c r="DV316" s="253"/>
      <c r="DW316" s="253"/>
      <c r="DX316" s="253"/>
      <c r="DY316" s="253"/>
      <c r="DZ316" s="253"/>
      <c r="EA316" s="253"/>
      <c r="EB316" s="253"/>
      <c r="EC316" s="253"/>
      <c r="ED316" s="253"/>
      <c r="EE316" s="253"/>
      <c r="EF316" s="253"/>
      <c r="EG316" s="253"/>
      <c r="EH316" s="253"/>
      <c r="EI316" s="253"/>
      <c r="EJ316" s="253"/>
      <c r="EK316" s="253"/>
      <c r="EL316" s="253"/>
      <c r="EM316" s="253"/>
      <c r="EN316" s="253"/>
      <c r="EO316" s="253"/>
      <c r="EP316" s="253"/>
      <c r="EQ316" s="253"/>
      <c r="ER316" s="253"/>
      <c r="ES316" s="253"/>
      <c r="ET316" s="253"/>
      <c r="EU316" s="253"/>
      <c r="EV316" s="253"/>
      <c r="EW316" s="253"/>
      <c r="EX316" s="253"/>
      <c r="EY316" s="253"/>
      <c r="EZ316" s="253"/>
      <c r="FA316" s="253"/>
      <c r="FB316" s="253"/>
      <c r="FC316" s="253"/>
      <c r="FD316" s="253"/>
      <c r="FE316" s="253"/>
      <c r="FF316" s="253"/>
      <c r="FG316" s="253"/>
      <c r="FH316" s="253"/>
      <c r="FI316" s="253"/>
      <c r="FJ316" s="253"/>
      <c r="FK316" s="253"/>
      <c r="FL316" s="253"/>
      <c r="FM316" s="253"/>
      <c r="FN316" s="253"/>
      <c r="FO316" s="253"/>
      <c r="FP316" s="253"/>
      <c r="FQ316" s="253"/>
      <c r="FR316" s="253"/>
      <c r="FS316" s="253"/>
      <c r="FT316" s="253"/>
      <c r="FU316" s="253"/>
      <c r="FV316" s="253"/>
      <c r="FW316" s="253"/>
      <c r="FX316" s="253"/>
      <c r="FY316" s="253"/>
      <c r="FZ316" s="253"/>
      <c r="GA316" s="253"/>
      <c r="GB316" s="253"/>
      <c r="GC316" s="253"/>
      <c r="GD316" s="253"/>
      <c r="GE316" s="253"/>
      <c r="GF316" s="253"/>
      <c r="GG316" s="253"/>
      <c r="GH316" s="253"/>
      <c r="GI316" s="253"/>
      <c r="GJ316" s="253"/>
      <c r="GK316" s="253"/>
      <c r="GL316" s="253"/>
      <c r="GM316" s="253"/>
      <c r="GN316" s="253"/>
      <c r="GO316" s="253"/>
      <c r="GP316" s="253"/>
      <c r="GQ316" s="253"/>
      <c r="GR316" s="253"/>
      <c r="GS316" s="253"/>
      <c r="GT316" s="253"/>
      <c r="GU316" s="253"/>
      <c r="GV316" s="253"/>
      <c r="GW316" s="253"/>
      <c r="GX316" s="253"/>
      <c r="GY316" s="253"/>
      <c r="GZ316" s="253"/>
      <c r="HA316" s="253"/>
      <c r="HB316" s="253"/>
      <c r="HC316" s="253"/>
      <c r="HD316" s="253"/>
      <c r="HE316" s="253"/>
      <c r="HF316" s="253"/>
      <c r="HG316" s="253"/>
      <c r="HH316" s="253"/>
      <c r="HI316" s="253"/>
      <c r="HJ316" s="253"/>
      <c r="HK316" s="253"/>
      <c r="HL316" s="253"/>
      <c r="HM316" s="253"/>
      <c r="HN316" s="253"/>
      <c r="HO316" s="253"/>
      <c r="HP316" s="253"/>
      <c r="HQ316" s="253"/>
      <c r="HR316" s="253"/>
      <c r="HS316" s="253"/>
      <c r="HT316" s="253"/>
      <c r="HU316" s="253"/>
      <c r="HV316" s="253"/>
      <c r="HW316" s="253"/>
      <c r="HX316" s="253"/>
      <c r="HY316" s="253"/>
      <c r="HZ316" s="253"/>
      <c r="IA316" s="253"/>
      <c r="IB316" s="253"/>
      <c r="IC316" s="253"/>
      <c r="ID316" s="253"/>
      <c r="IE316" s="253"/>
      <c r="IF316" s="253"/>
      <c r="IG316" s="253"/>
      <c r="IH316" s="253"/>
      <c r="II316" s="253"/>
      <c r="IJ316" s="253"/>
      <c r="IK316" s="253"/>
      <c r="IL316" s="253"/>
      <c r="IM316" s="253"/>
      <c r="IN316" s="253"/>
      <c r="IO316" s="253"/>
      <c r="IP316" s="253"/>
      <c r="IQ316" s="253"/>
      <c r="IR316" s="253"/>
      <c r="IS316" s="253"/>
      <c r="IT316" s="253"/>
      <c r="IU316" s="253"/>
      <c r="IV316" s="253"/>
      <c r="IW316" s="253"/>
      <c r="IX316" s="253"/>
      <c r="IY316" s="253"/>
      <c r="IZ316" s="253"/>
      <c r="JA316" s="253"/>
      <c r="JB316" s="253"/>
      <c r="JC316" s="253"/>
      <c r="JD316" s="253"/>
      <c r="JE316" s="253"/>
      <c r="JF316" s="253"/>
      <c r="JG316" s="253"/>
      <c r="JH316" s="253"/>
      <c r="JI316" s="253"/>
      <c r="JJ316" s="253"/>
      <c r="JK316" s="253"/>
      <c r="JL316" s="253"/>
      <c r="JM316" s="253"/>
      <c r="JN316" s="253"/>
      <c r="JO316" s="253"/>
      <c r="JP316" s="253"/>
      <c r="JQ316" s="253"/>
      <c r="JR316" s="253"/>
      <c r="JS316" s="253"/>
      <c r="JT316" s="253"/>
      <c r="JU316" s="253"/>
    </row>
    <row r="317" spans="1:281" s="252" customFormat="1" ht="15" customHeight="1" x14ac:dyDescent="0.25">
      <c r="A317" s="253"/>
      <c r="B317" s="253"/>
      <c r="C317" s="253"/>
      <c r="D317" s="253"/>
      <c r="E317" s="253"/>
      <c r="F317" s="253"/>
      <c r="G317" s="253"/>
      <c r="H317" s="253"/>
      <c r="I317" s="253"/>
      <c r="J317" s="253"/>
      <c r="K317" s="253"/>
      <c r="L317" s="253"/>
      <c r="M317" s="253"/>
      <c r="N317" s="253"/>
      <c r="O317" s="253"/>
      <c r="P317" s="253"/>
      <c r="Q317" s="253"/>
      <c r="R317" s="253"/>
      <c r="S317" s="253"/>
      <c r="T317" s="253"/>
      <c r="U317" s="253" t="s">
        <v>486</v>
      </c>
      <c r="V317" s="253"/>
      <c r="W317" s="253"/>
      <c r="X317" s="253"/>
      <c r="Y317" s="253"/>
      <c r="Z317" s="253"/>
      <c r="AA317" s="253"/>
      <c r="AB317" s="253"/>
      <c r="AC317" s="253" t="s">
        <v>332</v>
      </c>
      <c r="AD317" s="253"/>
      <c r="AE317" s="253"/>
      <c r="AF317" s="253"/>
      <c r="AG317" s="253"/>
      <c r="AH317" s="253"/>
      <c r="AI317" s="253"/>
      <c r="AJ317" s="253"/>
      <c r="AK317" s="253"/>
      <c r="AL317" s="253"/>
      <c r="AM317" s="253"/>
      <c r="AN317" s="253"/>
      <c r="AO317" s="253"/>
      <c r="AP317" s="256"/>
      <c r="AQ317" s="253"/>
      <c r="AR317" s="253"/>
      <c r="AS317" s="253"/>
      <c r="AT317" s="256"/>
      <c r="AU317" s="253"/>
      <c r="AV317" s="253"/>
      <c r="AW317" s="253"/>
      <c r="AX317" s="253"/>
      <c r="AY317" s="253"/>
      <c r="AZ317" s="253"/>
      <c r="BA317" s="253"/>
      <c r="BB317" s="253"/>
      <c r="BC317" s="253"/>
      <c r="BD317" s="253"/>
      <c r="BE317" s="253"/>
      <c r="BF317" s="253"/>
      <c r="BG317" s="253"/>
      <c r="BH317" s="253"/>
      <c r="BI317" s="253"/>
      <c r="BJ317" s="253"/>
      <c r="BK317" s="253"/>
      <c r="BL317" s="253"/>
      <c r="BM317" s="253"/>
      <c r="BN317" s="253"/>
      <c r="BO317" s="253"/>
      <c r="BP317" s="253"/>
      <c r="BQ317" s="253"/>
      <c r="BR317" s="253"/>
      <c r="BS317" s="253"/>
      <c r="BT317" s="253"/>
      <c r="BU317" s="253"/>
      <c r="BV317" s="253"/>
      <c r="BW317" s="253"/>
      <c r="BX317" s="253"/>
      <c r="BY317" s="253"/>
      <c r="BZ317" s="253"/>
      <c r="CA317" s="253"/>
      <c r="CB317" s="253"/>
      <c r="CC317" s="253"/>
      <c r="CD317" s="253"/>
      <c r="CE317" s="253"/>
      <c r="CF317" s="253"/>
      <c r="CG317" s="253"/>
      <c r="CH317" s="253"/>
      <c r="CI317" s="253"/>
      <c r="CJ317" s="253"/>
      <c r="CK317" s="253"/>
      <c r="CL317" s="253"/>
      <c r="CM317" s="253"/>
      <c r="CN317" s="253"/>
      <c r="CO317" s="253"/>
      <c r="CP317" s="253"/>
      <c r="CQ317" s="253"/>
      <c r="CR317" s="253"/>
      <c r="CS317" s="253"/>
      <c r="CT317" s="253"/>
      <c r="CU317" s="253"/>
      <c r="CV317" s="253"/>
      <c r="CW317" s="253"/>
      <c r="CX317" s="253"/>
      <c r="CY317" s="253"/>
      <c r="CZ317" s="253"/>
      <c r="DA317" s="253"/>
      <c r="DB317" s="253"/>
      <c r="DC317" s="253"/>
      <c r="DD317" s="253"/>
      <c r="DE317" s="253"/>
      <c r="DF317" s="253"/>
      <c r="DG317" s="253"/>
      <c r="DH317" s="253"/>
      <c r="DI317" s="253"/>
      <c r="DJ317" s="253"/>
      <c r="DK317" s="253"/>
      <c r="DL317" s="253"/>
      <c r="DM317" s="253"/>
      <c r="DN317" s="253"/>
      <c r="DO317" s="253"/>
      <c r="DP317" s="253"/>
      <c r="DQ317" s="253"/>
      <c r="DR317" s="253"/>
      <c r="DS317" s="253"/>
      <c r="DT317" s="253"/>
      <c r="DU317" s="253"/>
      <c r="DV317" s="253"/>
      <c r="DW317" s="253"/>
      <c r="DX317" s="253"/>
      <c r="DY317" s="253"/>
      <c r="DZ317" s="253"/>
      <c r="EA317" s="253"/>
      <c r="EB317" s="253"/>
      <c r="EC317" s="253"/>
      <c r="ED317" s="253"/>
      <c r="EE317" s="253"/>
      <c r="EF317" s="253"/>
      <c r="EG317" s="253"/>
      <c r="EH317" s="253"/>
      <c r="EI317" s="253"/>
      <c r="EJ317" s="253"/>
      <c r="EK317" s="253"/>
      <c r="EL317" s="253"/>
      <c r="EM317" s="253"/>
      <c r="EN317" s="253"/>
      <c r="EO317" s="253"/>
      <c r="EP317" s="253"/>
      <c r="EQ317" s="253"/>
      <c r="ER317" s="253"/>
      <c r="ES317" s="253"/>
      <c r="ET317" s="253"/>
      <c r="EU317" s="253"/>
      <c r="EV317" s="253"/>
      <c r="EW317" s="253"/>
      <c r="EX317" s="253"/>
      <c r="EY317" s="253"/>
      <c r="EZ317" s="253"/>
      <c r="FA317" s="253"/>
      <c r="FB317" s="253"/>
      <c r="FC317" s="253"/>
      <c r="FD317" s="253"/>
      <c r="FE317" s="253"/>
      <c r="FF317" s="253"/>
      <c r="FG317" s="253"/>
      <c r="FH317" s="253"/>
      <c r="FI317" s="253"/>
      <c r="FJ317" s="253"/>
      <c r="FK317" s="253"/>
      <c r="FL317" s="253"/>
      <c r="FM317" s="253"/>
      <c r="FN317" s="253"/>
      <c r="FO317" s="253"/>
      <c r="FP317" s="253"/>
      <c r="FQ317" s="253"/>
      <c r="FR317" s="253"/>
      <c r="FS317" s="253"/>
      <c r="FT317" s="253"/>
      <c r="FU317" s="253"/>
      <c r="FV317" s="253"/>
      <c r="FW317" s="253"/>
      <c r="FX317" s="253"/>
      <c r="FY317" s="253"/>
      <c r="FZ317" s="253"/>
      <c r="GA317" s="253"/>
      <c r="GB317" s="253"/>
      <c r="GC317" s="253"/>
      <c r="GD317" s="253"/>
      <c r="GE317" s="253"/>
      <c r="GF317" s="253"/>
      <c r="GG317" s="253"/>
      <c r="GH317" s="253"/>
      <c r="GI317" s="253"/>
      <c r="GJ317" s="253"/>
      <c r="GK317" s="253"/>
      <c r="GL317" s="253"/>
      <c r="GM317" s="253"/>
      <c r="GN317" s="253"/>
      <c r="GO317" s="253"/>
      <c r="GP317" s="253"/>
      <c r="GQ317" s="253"/>
      <c r="GR317" s="253"/>
      <c r="GS317" s="253"/>
      <c r="GT317" s="253"/>
      <c r="GU317" s="253"/>
      <c r="GV317" s="253"/>
      <c r="GW317" s="253"/>
      <c r="GX317" s="253"/>
      <c r="GY317" s="253"/>
      <c r="GZ317" s="253"/>
      <c r="HA317" s="253"/>
      <c r="HB317" s="253"/>
      <c r="HC317" s="253"/>
      <c r="HD317" s="253"/>
      <c r="HE317" s="253"/>
      <c r="HF317" s="253"/>
      <c r="HG317" s="253"/>
      <c r="HH317" s="253"/>
      <c r="HI317" s="253"/>
      <c r="HJ317" s="253"/>
      <c r="HK317" s="253"/>
      <c r="HL317" s="253"/>
      <c r="HM317" s="253"/>
      <c r="HN317" s="253"/>
      <c r="HO317" s="253"/>
      <c r="HP317" s="253"/>
      <c r="HQ317" s="253"/>
      <c r="HR317" s="253"/>
      <c r="HS317" s="253"/>
      <c r="HT317" s="253"/>
      <c r="HU317" s="253"/>
      <c r="HV317" s="253"/>
      <c r="HW317" s="253"/>
      <c r="HX317" s="253"/>
      <c r="HY317" s="253"/>
      <c r="HZ317" s="253"/>
      <c r="IA317" s="253"/>
      <c r="IB317" s="253"/>
      <c r="IC317" s="253"/>
      <c r="ID317" s="253"/>
      <c r="IE317" s="253"/>
      <c r="IF317" s="253"/>
      <c r="IG317" s="253"/>
      <c r="IH317" s="253"/>
      <c r="II317" s="253"/>
      <c r="IJ317" s="253"/>
      <c r="IK317" s="253"/>
      <c r="IL317" s="253"/>
      <c r="IM317" s="253"/>
      <c r="IN317" s="253"/>
      <c r="IO317" s="253"/>
      <c r="IP317" s="253"/>
      <c r="IQ317" s="253"/>
      <c r="IR317" s="253"/>
      <c r="IS317" s="253"/>
      <c r="IT317" s="253"/>
      <c r="IU317" s="253"/>
      <c r="IV317" s="253"/>
      <c r="IW317" s="253"/>
      <c r="IX317" s="253"/>
      <c r="IY317" s="253"/>
      <c r="IZ317" s="253"/>
      <c r="JA317" s="253"/>
      <c r="JB317" s="253"/>
      <c r="JC317" s="253"/>
      <c r="JD317" s="253"/>
      <c r="JE317" s="253"/>
      <c r="JF317" s="253"/>
      <c r="JG317" s="253"/>
      <c r="JH317" s="253"/>
      <c r="JI317" s="253"/>
      <c r="JJ317" s="253"/>
      <c r="JK317" s="253"/>
      <c r="JL317" s="253"/>
      <c r="JM317" s="253"/>
      <c r="JN317" s="253"/>
      <c r="JO317" s="253"/>
      <c r="JP317" s="253"/>
      <c r="JQ317" s="253"/>
      <c r="JR317" s="253"/>
      <c r="JS317" s="253"/>
      <c r="JT317" s="253"/>
      <c r="JU317" s="253"/>
    </row>
    <row r="318" spans="1:281" s="252" customFormat="1" ht="15" customHeight="1" x14ac:dyDescent="0.25">
      <c r="A318" s="253"/>
      <c r="B318" s="253"/>
      <c r="C318" s="253"/>
      <c r="D318" s="253"/>
      <c r="E318" s="253"/>
      <c r="F318" s="253"/>
      <c r="G318" s="253"/>
      <c r="H318" s="253"/>
      <c r="I318" s="253"/>
      <c r="J318" s="253"/>
      <c r="K318" s="253"/>
      <c r="L318" s="253"/>
      <c r="M318" s="253"/>
      <c r="N318" s="253"/>
      <c r="O318" s="253"/>
      <c r="P318" s="253"/>
      <c r="Q318" s="253"/>
      <c r="R318" s="253"/>
      <c r="S318" s="253"/>
      <c r="T318" s="253"/>
      <c r="U318" s="253" t="s">
        <v>487</v>
      </c>
      <c r="V318" s="253"/>
      <c r="W318" s="253"/>
      <c r="X318" s="253"/>
      <c r="Y318" s="253"/>
      <c r="Z318" s="253"/>
      <c r="AA318" s="253"/>
      <c r="AB318" s="253"/>
      <c r="AC318" s="253" t="s">
        <v>320</v>
      </c>
      <c r="AD318" s="253"/>
      <c r="AE318" s="253"/>
      <c r="AF318" s="253"/>
      <c r="AG318" s="253"/>
      <c r="AH318" s="253"/>
      <c r="AI318" s="253"/>
      <c r="AJ318" s="253"/>
      <c r="AK318" s="253"/>
      <c r="AL318" s="253"/>
      <c r="AM318" s="253"/>
      <c r="AN318" s="253"/>
      <c r="AO318" s="253"/>
      <c r="AP318" s="256"/>
      <c r="AQ318" s="253"/>
      <c r="AR318" s="253"/>
      <c r="AS318" s="253"/>
      <c r="AT318" s="256"/>
      <c r="AU318" s="253"/>
      <c r="AV318" s="253"/>
      <c r="AW318" s="253"/>
      <c r="AX318" s="253"/>
      <c r="AY318" s="253"/>
      <c r="AZ318" s="253"/>
      <c r="BA318" s="253"/>
      <c r="BB318" s="253"/>
      <c r="BC318" s="253"/>
      <c r="BD318" s="253"/>
      <c r="BE318" s="253"/>
      <c r="BF318" s="253"/>
      <c r="BG318" s="253"/>
      <c r="BH318" s="253"/>
      <c r="BI318" s="253"/>
      <c r="BJ318" s="253"/>
      <c r="BK318" s="253"/>
      <c r="BL318" s="253"/>
      <c r="BM318" s="253"/>
      <c r="BN318" s="253"/>
      <c r="BO318" s="253"/>
      <c r="BP318" s="253"/>
      <c r="BQ318" s="253"/>
      <c r="BR318" s="253"/>
      <c r="BS318" s="253"/>
      <c r="BT318" s="253"/>
      <c r="BU318" s="253"/>
      <c r="BV318" s="253"/>
      <c r="BW318" s="253"/>
      <c r="BX318" s="253"/>
      <c r="BY318" s="253"/>
      <c r="BZ318" s="253"/>
      <c r="CA318" s="253"/>
      <c r="CB318" s="253"/>
      <c r="CC318" s="253"/>
      <c r="CD318" s="253"/>
      <c r="CE318" s="253"/>
      <c r="CF318" s="253"/>
      <c r="CG318" s="253"/>
      <c r="CH318" s="253"/>
      <c r="CI318" s="253"/>
      <c r="CJ318" s="253"/>
      <c r="CK318" s="253"/>
      <c r="CL318" s="253"/>
      <c r="CM318" s="253"/>
      <c r="CN318" s="253"/>
      <c r="CO318" s="253"/>
      <c r="CP318" s="253"/>
      <c r="CQ318" s="253"/>
      <c r="CR318" s="253"/>
      <c r="CS318" s="253"/>
      <c r="CT318" s="253"/>
      <c r="CU318" s="253"/>
      <c r="CV318" s="253"/>
      <c r="CW318" s="253"/>
      <c r="CX318" s="253"/>
      <c r="CY318" s="253"/>
      <c r="CZ318" s="253"/>
      <c r="DA318" s="253"/>
      <c r="DB318" s="253"/>
      <c r="DC318" s="253"/>
      <c r="DD318" s="253"/>
      <c r="DE318" s="253"/>
      <c r="DF318" s="253"/>
      <c r="DG318" s="253"/>
      <c r="DH318" s="253"/>
      <c r="DI318" s="253"/>
      <c r="DJ318" s="253"/>
      <c r="DK318" s="253"/>
      <c r="DL318" s="253"/>
      <c r="DM318" s="253"/>
      <c r="DN318" s="253"/>
      <c r="DO318" s="253"/>
      <c r="DP318" s="253"/>
      <c r="DQ318" s="253"/>
      <c r="DR318" s="253"/>
      <c r="DS318" s="253"/>
      <c r="DT318" s="253"/>
      <c r="DU318" s="253"/>
      <c r="DV318" s="253"/>
      <c r="DW318" s="253"/>
      <c r="DX318" s="253"/>
      <c r="DY318" s="253"/>
      <c r="DZ318" s="253"/>
      <c r="EA318" s="253"/>
      <c r="EB318" s="253"/>
      <c r="EC318" s="253"/>
      <c r="ED318" s="253"/>
      <c r="EE318" s="253"/>
      <c r="EF318" s="253"/>
      <c r="EG318" s="253"/>
      <c r="EH318" s="253"/>
      <c r="EI318" s="253"/>
      <c r="EJ318" s="253"/>
      <c r="EK318" s="253"/>
      <c r="EL318" s="253"/>
      <c r="EM318" s="253"/>
      <c r="EN318" s="253"/>
      <c r="EO318" s="253"/>
      <c r="EP318" s="253"/>
      <c r="EQ318" s="253"/>
      <c r="ER318" s="253"/>
      <c r="ES318" s="253"/>
      <c r="ET318" s="253"/>
      <c r="EU318" s="253"/>
      <c r="EV318" s="253"/>
      <c r="EW318" s="253"/>
      <c r="EX318" s="253"/>
      <c r="EY318" s="253"/>
      <c r="EZ318" s="253"/>
      <c r="FA318" s="253"/>
      <c r="FB318" s="253"/>
      <c r="FC318" s="253"/>
      <c r="FD318" s="253"/>
      <c r="FE318" s="253"/>
      <c r="FF318" s="253"/>
      <c r="FG318" s="253"/>
      <c r="FH318" s="253"/>
      <c r="FI318" s="253"/>
      <c r="FJ318" s="253"/>
      <c r="FK318" s="253"/>
      <c r="FL318" s="253"/>
      <c r="FM318" s="253"/>
      <c r="FN318" s="253"/>
      <c r="FO318" s="253"/>
      <c r="FP318" s="253"/>
      <c r="FQ318" s="253"/>
      <c r="FR318" s="253"/>
      <c r="FS318" s="253"/>
      <c r="FT318" s="253"/>
      <c r="FU318" s="253"/>
      <c r="FV318" s="253"/>
      <c r="FW318" s="253"/>
      <c r="FX318" s="253"/>
      <c r="FY318" s="253"/>
      <c r="FZ318" s="253"/>
      <c r="GA318" s="253"/>
      <c r="GB318" s="253"/>
      <c r="GC318" s="253"/>
      <c r="GD318" s="253"/>
      <c r="GE318" s="253"/>
      <c r="GF318" s="253"/>
      <c r="GG318" s="253"/>
      <c r="GH318" s="253"/>
      <c r="GI318" s="253"/>
      <c r="GJ318" s="253"/>
      <c r="GK318" s="253"/>
      <c r="GL318" s="253"/>
      <c r="GM318" s="253"/>
      <c r="GN318" s="253"/>
      <c r="GO318" s="253"/>
      <c r="GP318" s="253"/>
      <c r="GQ318" s="253"/>
      <c r="GR318" s="253"/>
      <c r="GS318" s="253"/>
      <c r="GT318" s="253"/>
      <c r="GU318" s="253"/>
      <c r="GV318" s="253"/>
      <c r="GW318" s="253"/>
      <c r="GX318" s="253"/>
      <c r="GY318" s="253"/>
      <c r="GZ318" s="253"/>
      <c r="HA318" s="253"/>
      <c r="HB318" s="253"/>
      <c r="HC318" s="253"/>
      <c r="HD318" s="253"/>
      <c r="HE318" s="253"/>
      <c r="HF318" s="253"/>
      <c r="HG318" s="253"/>
      <c r="HH318" s="253"/>
      <c r="HI318" s="253"/>
      <c r="HJ318" s="253"/>
      <c r="HK318" s="253"/>
      <c r="HL318" s="253"/>
      <c r="HM318" s="253"/>
      <c r="HN318" s="253"/>
      <c r="HO318" s="253"/>
      <c r="HP318" s="253"/>
      <c r="HQ318" s="253"/>
      <c r="HR318" s="253"/>
      <c r="HS318" s="253"/>
      <c r="HT318" s="253"/>
      <c r="HU318" s="253"/>
      <c r="HV318" s="253"/>
      <c r="HW318" s="253"/>
      <c r="HX318" s="253"/>
      <c r="HY318" s="253"/>
      <c r="HZ318" s="253"/>
      <c r="IA318" s="253"/>
      <c r="IB318" s="253"/>
      <c r="IC318" s="253"/>
      <c r="ID318" s="253"/>
      <c r="IE318" s="253"/>
      <c r="IF318" s="253"/>
      <c r="IG318" s="253"/>
      <c r="IH318" s="253"/>
      <c r="II318" s="253"/>
      <c r="IJ318" s="253"/>
      <c r="IK318" s="253"/>
      <c r="IL318" s="253"/>
      <c r="IM318" s="253"/>
      <c r="IN318" s="253"/>
      <c r="IO318" s="253"/>
      <c r="IP318" s="253"/>
      <c r="IQ318" s="253"/>
      <c r="IR318" s="253"/>
      <c r="IS318" s="253"/>
      <c r="IT318" s="253"/>
      <c r="IU318" s="253"/>
      <c r="IV318" s="253"/>
      <c r="IW318" s="253"/>
      <c r="IX318" s="253"/>
      <c r="IY318" s="253"/>
      <c r="IZ318" s="253"/>
      <c r="JA318" s="253"/>
      <c r="JB318" s="253"/>
      <c r="JC318" s="253"/>
      <c r="JD318" s="253"/>
      <c r="JE318" s="253"/>
      <c r="JF318" s="253"/>
      <c r="JG318" s="253"/>
      <c r="JH318" s="253"/>
      <c r="JI318" s="253"/>
      <c r="JJ318" s="253"/>
      <c r="JK318" s="253"/>
      <c r="JL318" s="253"/>
      <c r="JM318" s="253"/>
      <c r="JN318" s="253"/>
      <c r="JO318" s="253"/>
      <c r="JP318" s="253"/>
      <c r="JQ318" s="253"/>
      <c r="JR318" s="253"/>
      <c r="JS318" s="253"/>
      <c r="JT318" s="253"/>
      <c r="JU318" s="253"/>
    </row>
    <row r="319" spans="1:281" s="252" customFormat="1" ht="15" customHeight="1" x14ac:dyDescent="0.25">
      <c r="A319" s="253"/>
      <c r="B319" s="253"/>
      <c r="C319" s="253"/>
      <c r="D319" s="253"/>
      <c r="E319" s="253"/>
      <c r="F319" s="253"/>
      <c r="G319" s="253"/>
      <c r="H319" s="253"/>
      <c r="I319" s="253"/>
      <c r="J319" s="253"/>
      <c r="K319" s="253"/>
      <c r="L319" s="253"/>
      <c r="M319" s="253"/>
      <c r="N319" s="253"/>
      <c r="O319" s="253"/>
      <c r="P319" s="253"/>
      <c r="Q319" s="253"/>
      <c r="R319" s="253"/>
      <c r="S319" s="253"/>
      <c r="T319" s="253"/>
      <c r="U319" s="253" t="s">
        <v>488</v>
      </c>
      <c r="V319" s="253"/>
      <c r="W319" s="253"/>
      <c r="X319" s="253"/>
      <c r="Y319" s="253"/>
      <c r="Z319" s="253"/>
      <c r="AA319" s="253"/>
      <c r="AB319" s="253"/>
      <c r="AC319" s="253" t="s">
        <v>323</v>
      </c>
      <c r="AD319" s="253"/>
      <c r="AE319" s="253"/>
      <c r="AF319" s="253"/>
      <c r="AG319" s="253"/>
      <c r="AH319" s="253"/>
      <c r="AI319" s="253"/>
      <c r="AJ319" s="253"/>
      <c r="AK319" s="253"/>
      <c r="AL319" s="253"/>
      <c r="AM319" s="253"/>
      <c r="AN319" s="253"/>
      <c r="AO319" s="253"/>
      <c r="AP319" s="256"/>
      <c r="AQ319" s="253"/>
      <c r="AR319" s="253"/>
      <c r="AS319" s="253"/>
      <c r="AT319" s="256"/>
      <c r="AU319" s="253"/>
      <c r="AV319" s="253"/>
      <c r="AW319" s="253"/>
      <c r="AX319" s="253"/>
      <c r="AY319" s="253"/>
      <c r="AZ319" s="253"/>
      <c r="BA319" s="253"/>
      <c r="BB319" s="253"/>
      <c r="BC319" s="253"/>
      <c r="BD319" s="253"/>
      <c r="BE319" s="253"/>
      <c r="BF319" s="253"/>
      <c r="BG319" s="253"/>
      <c r="BH319" s="253"/>
      <c r="BI319" s="253"/>
      <c r="BJ319" s="253"/>
      <c r="BK319" s="253"/>
      <c r="BL319" s="253"/>
      <c r="BM319" s="253"/>
      <c r="BN319" s="253"/>
      <c r="BO319" s="253"/>
      <c r="BP319" s="253"/>
      <c r="BQ319" s="253"/>
      <c r="BR319" s="253"/>
      <c r="BS319" s="253"/>
      <c r="BT319" s="253"/>
      <c r="BU319" s="253"/>
      <c r="BV319" s="253"/>
      <c r="BW319" s="253"/>
      <c r="BX319" s="253"/>
      <c r="BY319" s="253"/>
      <c r="BZ319" s="253"/>
      <c r="CA319" s="253"/>
      <c r="CB319" s="253"/>
      <c r="CC319" s="253"/>
      <c r="CD319" s="253"/>
      <c r="CE319" s="253"/>
      <c r="CF319" s="253"/>
      <c r="CG319" s="253"/>
      <c r="CH319" s="253"/>
      <c r="CI319" s="253"/>
      <c r="CJ319" s="253"/>
      <c r="CK319" s="253"/>
      <c r="CL319" s="253"/>
      <c r="CM319" s="253"/>
      <c r="CN319" s="253"/>
      <c r="CO319" s="253"/>
      <c r="CP319" s="253"/>
      <c r="CQ319" s="253"/>
      <c r="CR319" s="253"/>
      <c r="CS319" s="253"/>
      <c r="CT319" s="253"/>
      <c r="CU319" s="253"/>
      <c r="CV319" s="253"/>
      <c r="CW319" s="253"/>
      <c r="CX319" s="253"/>
      <c r="CY319" s="253"/>
      <c r="CZ319" s="253"/>
      <c r="DA319" s="253"/>
      <c r="DB319" s="253"/>
      <c r="DC319" s="253"/>
      <c r="DD319" s="253"/>
      <c r="DE319" s="253"/>
      <c r="DF319" s="253"/>
      <c r="DG319" s="253"/>
      <c r="DH319" s="253"/>
      <c r="DI319" s="253"/>
      <c r="DJ319" s="253"/>
      <c r="DK319" s="253"/>
      <c r="DL319" s="253"/>
      <c r="DM319" s="253"/>
      <c r="DN319" s="253"/>
      <c r="DO319" s="253"/>
      <c r="DP319" s="253"/>
      <c r="DQ319" s="253"/>
      <c r="DR319" s="253"/>
      <c r="DS319" s="253"/>
      <c r="DT319" s="253"/>
      <c r="DU319" s="253"/>
      <c r="DV319" s="253"/>
      <c r="DW319" s="253"/>
      <c r="DX319" s="253"/>
      <c r="DY319" s="253"/>
      <c r="DZ319" s="253"/>
      <c r="EA319" s="253"/>
      <c r="EB319" s="253"/>
      <c r="EC319" s="253"/>
      <c r="ED319" s="253"/>
      <c r="EE319" s="253"/>
      <c r="EF319" s="253"/>
      <c r="EG319" s="253"/>
      <c r="EH319" s="253"/>
      <c r="EI319" s="253"/>
      <c r="EJ319" s="253"/>
      <c r="EK319" s="253"/>
      <c r="EL319" s="253"/>
      <c r="EM319" s="253"/>
      <c r="EN319" s="253"/>
      <c r="EO319" s="253"/>
      <c r="EP319" s="253"/>
      <c r="EQ319" s="253"/>
      <c r="ER319" s="253"/>
      <c r="ES319" s="253"/>
      <c r="ET319" s="253"/>
      <c r="EU319" s="253"/>
      <c r="EV319" s="253"/>
      <c r="EW319" s="253"/>
      <c r="EX319" s="253"/>
      <c r="EY319" s="253"/>
      <c r="EZ319" s="253"/>
      <c r="FA319" s="253"/>
      <c r="FB319" s="253"/>
      <c r="FC319" s="253"/>
      <c r="FD319" s="253"/>
      <c r="FE319" s="253"/>
      <c r="FF319" s="253"/>
      <c r="FG319" s="253"/>
      <c r="FH319" s="253"/>
      <c r="FI319" s="253"/>
      <c r="FJ319" s="253"/>
      <c r="FK319" s="253"/>
      <c r="FL319" s="253"/>
      <c r="FM319" s="253"/>
      <c r="FN319" s="253"/>
      <c r="FO319" s="253"/>
      <c r="FP319" s="253"/>
      <c r="FQ319" s="253"/>
      <c r="FR319" s="253"/>
      <c r="FS319" s="253"/>
      <c r="FT319" s="253"/>
      <c r="FU319" s="253"/>
      <c r="FV319" s="253"/>
      <c r="FW319" s="253"/>
      <c r="FX319" s="253"/>
      <c r="FY319" s="253"/>
      <c r="FZ319" s="253"/>
      <c r="GA319" s="253"/>
      <c r="GB319" s="253"/>
      <c r="GC319" s="253"/>
      <c r="GD319" s="253"/>
      <c r="GE319" s="253"/>
      <c r="GF319" s="253"/>
      <c r="GG319" s="253"/>
      <c r="GH319" s="253"/>
      <c r="GI319" s="253"/>
      <c r="GJ319" s="253"/>
      <c r="GK319" s="253"/>
      <c r="GL319" s="253"/>
      <c r="GM319" s="253"/>
      <c r="GN319" s="253"/>
      <c r="GO319" s="253"/>
      <c r="GP319" s="253"/>
      <c r="GQ319" s="253"/>
      <c r="GR319" s="253"/>
      <c r="GS319" s="253"/>
      <c r="GT319" s="253"/>
      <c r="GU319" s="253"/>
      <c r="GV319" s="253"/>
      <c r="GW319" s="253"/>
      <c r="GX319" s="253"/>
      <c r="GY319" s="253"/>
      <c r="GZ319" s="253"/>
      <c r="HA319" s="253"/>
      <c r="HB319" s="253"/>
      <c r="HC319" s="253"/>
      <c r="HD319" s="253"/>
      <c r="HE319" s="253"/>
      <c r="HF319" s="253"/>
      <c r="HG319" s="253"/>
      <c r="HH319" s="253"/>
      <c r="HI319" s="253"/>
      <c r="HJ319" s="253"/>
      <c r="HK319" s="253"/>
      <c r="HL319" s="253"/>
      <c r="HM319" s="253"/>
      <c r="HN319" s="253"/>
      <c r="HO319" s="253"/>
      <c r="HP319" s="253"/>
      <c r="HQ319" s="253"/>
      <c r="HR319" s="253"/>
      <c r="HS319" s="253"/>
      <c r="HT319" s="253"/>
      <c r="HU319" s="253"/>
      <c r="HV319" s="253"/>
      <c r="HW319" s="253"/>
      <c r="HX319" s="253"/>
      <c r="HY319" s="253"/>
      <c r="HZ319" s="253"/>
      <c r="IA319" s="253"/>
      <c r="IB319" s="253"/>
      <c r="IC319" s="253"/>
      <c r="ID319" s="253"/>
      <c r="IE319" s="253"/>
      <c r="IF319" s="253"/>
      <c r="IG319" s="253"/>
      <c r="IH319" s="253"/>
      <c r="II319" s="253"/>
      <c r="IJ319" s="253"/>
      <c r="IK319" s="253"/>
      <c r="IL319" s="253"/>
      <c r="IM319" s="253"/>
      <c r="IN319" s="253"/>
      <c r="IO319" s="253"/>
      <c r="IP319" s="253"/>
      <c r="IQ319" s="253"/>
      <c r="IR319" s="253"/>
      <c r="IS319" s="253"/>
      <c r="IT319" s="253"/>
      <c r="IU319" s="253"/>
      <c r="IV319" s="253"/>
      <c r="IW319" s="253"/>
      <c r="IX319" s="253"/>
      <c r="IY319" s="253"/>
      <c r="IZ319" s="253"/>
      <c r="JA319" s="253"/>
      <c r="JB319" s="253"/>
      <c r="JC319" s="253"/>
      <c r="JD319" s="253"/>
      <c r="JE319" s="253"/>
      <c r="JF319" s="253"/>
      <c r="JG319" s="253"/>
      <c r="JH319" s="253"/>
      <c r="JI319" s="253"/>
      <c r="JJ319" s="253"/>
      <c r="JK319" s="253"/>
      <c r="JL319" s="253"/>
      <c r="JM319" s="253"/>
      <c r="JN319" s="253"/>
      <c r="JO319" s="253"/>
      <c r="JP319" s="253"/>
      <c r="JQ319" s="253"/>
      <c r="JR319" s="253"/>
      <c r="JS319" s="253"/>
      <c r="JT319" s="253"/>
      <c r="JU319" s="253"/>
    </row>
    <row r="320" spans="1:281" s="252" customFormat="1" ht="15" customHeight="1" x14ac:dyDescent="0.25">
      <c r="A320" s="253"/>
      <c r="B320" s="253"/>
      <c r="C320" s="253"/>
      <c r="D320" s="253"/>
      <c r="E320" s="253"/>
      <c r="F320" s="253"/>
      <c r="G320" s="253"/>
      <c r="H320" s="253"/>
      <c r="I320" s="253"/>
      <c r="J320" s="253"/>
      <c r="K320" s="253"/>
      <c r="L320" s="253"/>
      <c r="M320" s="253"/>
      <c r="N320" s="253"/>
      <c r="O320" s="253"/>
      <c r="P320" s="253"/>
      <c r="Q320" s="253"/>
      <c r="R320" s="253"/>
      <c r="S320" s="253"/>
      <c r="T320" s="253"/>
      <c r="U320" s="253" t="s">
        <v>489</v>
      </c>
      <c r="V320" s="253"/>
      <c r="W320" s="253"/>
      <c r="X320" s="253"/>
      <c r="Y320" s="253"/>
      <c r="Z320" s="253"/>
      <c r="AA320" s="253"/>
      <c r="AB320" s="253"/>
      <c r="AC320" s="253" t="s">
        <v>357</v>
      </c>
      <c r="AD320" s="253"/>
      <c r="AE320" s="253"/>
      <c r="AF320" s="253"/>
      <c r="AG320" s="253"/>
      <c r="AH320" s="253"/>
      <c r="AI320" s="253"/>
      <c r="AJ320" s="253"/>
      <c r="AK320" s="253"/>
      <c r="AL320" s="253"/>
      <c r="AM320" s="253"/>
      <c r="AN320" s="253"/>
      <c r="AO320" s="253"/>
      <c r="AP320" s="256"/>
      <c r="AQ320" s="253"/>
      <c r="AR320" s="253"/>
      <c r="AS320" s="253"/>
      <c r="AT320" s="256"/>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3"/>
      <c r="DL320" s="253"/>
      <c r="DM320" s="253"/>
      <c r="DN320" s="253"/>
      <c r="DO320" s="253"/>
      <c r="DP320" s="253"/>
      <c r="DQ320" s="253"/>
      <c r="DR320" s="253"/>
      <c r="DS320" s="253"/>
      <c r="DT320" s="253"/>
      <c r="DU320" s="253"/>
      <c r="DV320" s="253"/>
      <c r="DW320" s="253"/>
      <c r="DX320" s="253"/>
      <c r="DY320" s="253"/>
      <c r="DZ320" s="253"/>
      <c r="EA320" s="253"/>
      <c r="EB320" s="253"/>
      <c r="EC320" s="253"/>
      <c r="ED320" s="253"/>
      <c r="EE320" s="253"/>
      <c r="EF320" s="253"/>
      <c r="EG320" s="253"/>
      <c r="EH320" s="253"/>
      <c r="EI320" s="253"/>
      <c r="EJ320" s="253"/>
      <c r="EK320" s="253"/>
      <c r="EL320" s="253"/>
      <c r="EM320" s="253"/>
      <c r="EN320" s="253"/>
      <c r="EO320" s="253"/>
      <c r="EP320" s="253"/>
      <c r="EQ320" s="253"/>
      <c r="ER320" s="253"/>
      <c r="ES320" s="253"/>
      <c r="ET320" s="253"/>
      <c r="EU320" s="253"/>
      <c r="EV320" s="253"/>
      <c r="EW320" s="253"/>
      <c r="EX320" s="253"/>
      <c r="EY320" s="253"/>
      <c r="EZ320" s="253"/>
      <c r="FA320" s="253"/>
      <c r="FB320" s="253"/>
      <c r="FC320" s="253"/>
      <c r="FD320" s="253"/>
      <c r="FE320" s="253"/>
      <c r="FF320" s="253"/>
      <c r="FG320" s="253"/>
      <c r="FH320" s="253"/>
      <c r="FI320" s="253"/>
      <c r="FJ320" s="253"/>
      <c r="FK320" s="253"/>
      <c r="FL320" s="253"/>
      <c r="FM320" s="253"/>
      <c r="FN320" s="253"/>
      <c r="FO320" s="253"/>
      <c r="FP320" s="253"/>
      <c r="FQ320" s="253"/>
      <c r="FR320" s="253"/>
      <c r="FS320" s="253"/>
      <c r="FT320" s="253"/>
      <c r="FU320" s="253"/>
      <c r="FV320" s="253"/>
      <c r="FW320" s="253"/>
      <c r="FX320" s="253"/>
      <c r="FY320" s="253"/>
      <c r="FZ320" s="253"/>
      <c r="GA320" s="253"/>
      <c r="GB320" s="253"/>
      <c r="GC320" s="253"/>
      <c r="GD320" s="253"/>
      <c r="GE320" s="253"/>
      <c r="GF320" s="253"/>
      <c r="GG320" s="253"/>
      <c r="GH320" s="253"/>
      <c r="GI320" s="253"/>
      <c r="GJ320" s="253"/>
      <c r="GK320" s="253"/>
      <c r="GL320" s="253"/>
      <c r="GM320" s="253"/>
      <c r="GN320" s="253"/>
      <c r="GO320" s="253"/>
      <c r="GP320" s="253"/>
      <c r="GQ320" s="253"/>
      <c r="GR320" s="253"/>
      <c r="GS320" s="253"/>
      <c r="GT320" s="253"/>
      <c r="GU320" s="253"/>
      <c r="GV320" s="253"/>
      <c r="GW320" s="253"/>
      <c r="GX320" s="253"/>
      <c r="GY320" s="253"/>
      <c r="GZ320" s="253"/>
      <c r="HA320" s="253"/>
      <c r="HB320" s="253"/>
      <c r="HC320" s="253"/>
      <c r="HD320" s="253"/>
      <c r="HE320" s="253"/>
      <c r="HF320" s="253"/>
      <c r="HG320" s="253"/>
      <c r="HH320" s="253"/>
      <c r="HI320" s="253"/>
      <c r="HJ320" s="253"/>
      <c r="HK320" s="253"/>
      <c r="HL320" s="253"/>
      <c r="HM320" s="253"/>
      <c r="HN320" s="253"/>
      <c r="HO320" s="253"/>
      <c r="HP320" s="253"/>
      <c r="HQ320" s="253"/>
      <c r="HR320" s="253"/>
      <c r="HS320" s="253"/>
      <c r="HT320" s="253"/>
      <c r="HU320" s="253"/>
      <c r="HV320" s="253"/>
      <c r="HW320" s="253"/>
      <c r="HX320" s="253"/>
      <c r="HY320" s="253"/>
      <c r="HZ320" s="253"/>
      <c r="IA320" s="253"/>
      <c r="IB320" s="253"/>
      <c r="IC320" s="253"/>
      <c r="ID320" s="253"/>
      <c r="IE320" s="253"/>
      <c r="IF320" s="253"/>
      <c r="IG320" s="253"/>
      <c r="IH320" s="253"/>
      <c r="II320" s="253"/>
      <c r="IJ320" s="253"/>
      <c r="IK320" s="253"/>
      <c r="IL320" s="253"/>
      <c r="IM320" s="253"/>
      <c r="IN320" s="253"/>
      <c r="IO320" s="253"/>
      <c r="IP320" s="253"/>
      <c r="IQ320" s="253"/>
      <c r="IR320" s="253"/>
      <c r="IS320" s="253"/>
      <c r="IT320" s="253"/>
      <c r="IU320" s="253"/>
      <c r="IV320" s="253"/>
      <c r="IW320" s="253"/>
      <c r="IX320" s="253"/>
      <c r="IY320" s="253"/>
      <c r="IZ320" s="253"/>
      <c r="JA320" s="253"/>
      <c r="JB320" s="253"/>
      <c r="JC320" s="253"/>
      <c r="JD320" s="253"/>
      <c r="JE320" s="253"/>
      <c r="JF320" s="253"/>
      <c r="JG320" s="253"/>
      <c r="JH320" s="253"/>
      <c r="JI320" s="253"/>
      <c r="JJ320" s="253"/>
      <c r="JK320" s="253"/>
      <c r="JL320" s="253"/>
      <c r="JM320" s="253"/>
      <c r="JN320" s="253"/>
      <c r="JO320" s="253"/>
      <c r="JP320" s="253"/>
      <c r="JQ320" s="253"/>
      <c r="JR320" s="253"/>
      <c r="JS320" s="253"/>
      <c r="JT320" s="253"/>
      <c r="JU320" s="253"/>
    </row>
    <row r="321" spans="1:281" s="252" customFormat="1" ht="15" customHeight="1" x14ac:dyDescent="0.25">
      <c r="A321" s="253"/>
      <c r="B321" s="253"/>
      <c r="C321" s="253"/>
      <c r="D321" s="253"/>
      <c r="E321" s="253"/>
      <c r="F321" s="253"/>
      <c r="G321" s="253"/>
      <c r="H321" s="253"/>
      <c r="I321" s="253"/>
      <c r="J321" s="253"/>
      <c r="K321" s="253"/>
      <c r="L321" s="253"/>
      <c r="M321" s="253"/>
      <c r="N321" s="253"/>
      <c r="O321" s="253"/>
      <c r="P321" s="253"/>
      <c r="Q321" s="253"/>
      <c r="R321" s="253"/>
      <c r="S321" s="253"/>
      <c r="T321" s="253"/>
      <c r="U321" s="253" t="s">
        <v>490</v>
      </c>
      <c r="V321" s="253"/>
      <c r="W321" s="253"/>
      <c r="X321" s="253"/>
      <c r="Y321" s="253"/>
      <c r="Z321" s="253"/>
      <c r="AA321" s="253"/>
      <c r="AB321" s="253"/>
      <c r="AC321" s="253" t="s">
        <v>323</v>
      </c>
      <c r="AD321" s="253"/>
      <c r="AE321" s="253"/>
      <c r="AF321" s="253"/>
      <c r="AG321" s="253"/>
      <c r="AH321" s="253"/>
      <c r="AI321" s="253"/>
      <c r="AJ321" s="253"/>
      <c r="AK321" s="253"/>
      <c r="AL321" s="253"/>
      <c r="AM321" s="253"/>
      <c r="AN321" s="253"/>
      <c r="AO321" s="253"/>
      <c r="AP321" s="256"/>
      <c r="AQ321" s="253"/>
      <c r="AR321" s="253"/>
      <c r="AS321" s="253"/>
      <c r="AT321" s="256"/>
      <c r="AU321" s="253"/>
      <c r="AV321" s="253"/>
      <c r="AW321" s="253"/>
      <c r="AX321" s="253"/>
      <c r="AY321" s="253"/>
      <c r="AZ321" s="253"/>
      <c r="BA321" s="253"/>
      <c r="BB321" s="253"/>
      <c r="BC321" s="253"/>
      <c r="BD321" s="253"/>
      <c r="BE321" s="253"/>
      <c r="BF321" s="253"/>
      <c r="BG321" s="253"/>
      <c r="BH321" s="253"/>
      <c r="BI321" s="253"/>
      <c r="BJ321" s="253"/>
      <c r="BK321" s="253"/>
      <c r="BL321" s="253"/>
      <c r="BM321" s="253"/>
      <c r="BN321" s="253"/>
      <c r="BO321" s="253"/>
      <c r="BP321" s="253"/>
      <c r="BQ321" s="253"/>
      <c r="BR321" s="253"/>
      <c r="BS321" s="253"/>
      <c r="BT321" s="253"/>
      <c r="BU321" s="253"/>
      <c r="BV321" s="253"/>
      <c r="BW321" s="253"/>
      <c r="BX321" s="253"/>
      <c r="BY321" s="253"/>
      <c r="BZ321" s="253"/>
      <c r="CA321" s="253"/>
      <c r="CB321" s="253"/>
      <c r="CC321" s="253"/>
      <c r="CD321" s="253"/>
      <c r="CE321" s="253"/>
      <c r="CF321" s="253"/>
      <c r="CG321" s="253"/>
      <c r="CH321" s="253"/>
      <c r="CI321" s="253"/>
      <c r="CJ321" s="253"/>
      <c r="CK321" s="253"/>
      <c r="CL321" s="253"/>
      <c r="CM321" s="253"/>
      <c r="CN321" s="253"/>
      <c r="CO321" s="253"/>
      <c r="CP321" s="253"/>
      <c r="CQ321" s="253"/>
      <c r="CR321" s="253"/>
      <c r="CS321" s="253"/>
      <c r="CT321" s="253"/>
      <c r="CU321" s="253"/>
      <c r="CV321" s="253"/>
      <c r="CW321" s="253"/>
      <c r="CX321" s="253"/>
      <c r="CY321" s="253"/>
      <c r="CZ321" s="253"/>
      <c r="DA321" s="253"/>
      <c r="DB321" s="253"/>
      <c r="DC321" s="253"/>
      <c r="DD321" s="253"/>
      <c r="DE321" s="253"/>
      <c r="DF321" s="253"/>
      <c r="DG321" s="253"/>
      <c r="DH321" s="253"/>
      <c r="DI321" s="253"/>
      <c r="DJ321" s="253"/>
      <c r="DK321" s="253"/>
      <c r="DL321" s="253"/>
      <c r="DM321" s="253"/>
      <c r="DN321" s="253"/>
      <c r="DO321" s="253"/>
      <c r="DP321" s="253"/>
      <c r="DQ321" s="253"/>
      <c r="DR321" s="253"/>
      <c r="DS321" s="253"/>
      <c r="DT321" s="253"/>
      <c r="DU321" s="253"/>
      <c r="DV321" s="253"/>
      <c r="DW321" s="253"/>
      <c r="DX321" s="253"/>
      <c r="DY321" s="253"/>
      <c r="DZ321" s="253"/>
      <c r="EA321" s="253"/>
      <c r="EB321" s="253"/>
      <c r="EC321" s="253"/>
      <c r="ED321" s="253"/>
      <c r="EE321" s="253"/>
      <c r="EF321" s="253"/>
      <c r="EG321" s="253"/>
      <c r="EH321" s="253"/>
      <c r="EI321" s="253"/>
      <c r="EJ321" s="253"/>
      <c r="EK321" s="253"/>
      <c r="EL321" s="253"/>
      <c r="EM321" s="253"/>
      <c r="EN321" s="253"/>
      <c r="EO321" s="253"/>
      <c r="EP321" s="253"/>
      <c r="EQ321" s="253"/>
      <c r="ER321" s="253"/>
      <c r="ES321" s="253"/>
      <c r="ET321" s="253"/>
      <c r="EU321" s="253"/>
      <c r="EV321" s="253"/>
      <c r="EW321" s="253"/>
      <c r="EX321" s="253"/>
      <c r="EY321" s="253"/>
      <c r="EZ321" s="253"/>
      <c r="FA321" s="253"/>
      <c r="FB321" s="253"/>
      <c r="FC321" s="253"/>
      <c r="FD321" s="253"/>
      <c r="FE321" s="253"/>
      <c r="FF321" s="253"/>
      <c r="FG321" s="253"/>
      <c r="FH321" s="253"/>
      <c r="FI321" s="253"/>
      <c r="FJ321" s="253"/>
      <c r="FK321" s="253"/>
      <c r="FL321" s="253"/>
      <c r="FM321" s="253"/>
      <c r="FN321" s="253"/>
      <c r="FO321" s="253"/>
      <c r="FP321" s="253"/>
      <c r="FQ321" s="253"/>
      <c r="FR321" s="253"/>
      <c r="FS321" s="253"/>
      <c r="FT321" s="253"/>
      <c r="FU321" s="253"/>
      <c r="FV321" s="253"/>
      <c r="FW321" s="253"/>
      <c r="FX321" s="253"/>
      <c r="FY321" s="253"/>
      <c r="FZ321" s="253"/>
      <c r="GA321" s="253"/>
      <c r="GB321" s="253"/>
      <c r="GC321" s="253"/>
      <c r="GD321" s="253"/>
      <c r="GE321" s="253"/>
      <c r="GF321" s="253"/>
      <c r="GG321" s="253"/>
      <c r="GH321" s="253"/>
      <c r="GI321" s="253"/>
      <c r="GJ321" s="253"/>
      <c r="GK321" s="253"/>
      <c r="GL321" s="253"/>
      <c r="GM321" s="253"/>
      <c r="GN321" s="253"/>
      <c r="GO321" s="253"/>
      <c r="GP321" s="253"/>
      <c r="GQ321" s="253"/>
      <c r="GR321" s="253"/>
      <c r="GS321" s="253"/>
      <c r="GT321" s="253"/>
      <c r="GU321" s="253"/>
      <c r="GV321" s="253"/>
      <c r="GW321" s="253"/>
      <c r="GX321" s="253"/>
      <c r="GY321" s="253"/>
      <c r="GZ321" s="253"/>
      <c r="HA321" s="253"/>
      <c r="HB321" s="253"/>
      <c r="HC321" s="253"/>
      <c r="HD321" s="253"/>
      <c r="HE321" s="253"/>
      <c r="HF321" s="253"/>
      <c r="HG321" s="253"/>
      <c r="HH321" s="253"/>
      <c r="HI321" s="253"/>
      <c r="HJ321" s="253"/>
      <c r="HK321" s="253"/>
      <c r="HL321" s="253"/>
      <c r="HM321" s="253"/>
      <c r="HN321" s="253"/>
      <c r="HO321" s="253"/>
      <c r="HP321" s="253"/>
      <c r="HQ321" s="253"/>
      <c r="HR321" s="253"/>
      <c r="HS321" s="253"/>
      <c r="HT321" s="253"/>
      <c r="HU321" s="253"/>
      <c r="HV321" s="253"/>
      <c r="HW321" s="253"/>
      <c r="HX321" s="253"/>
      <c r="HY321" s="253"/>
      <c r="HZ321" s="253"/>
      <c r="IA321" s="253"/>
      <c r="IB321" s="253"/>
      <c r="IC321" s="253"/>
      <c r="ID321" s="253"/>
      <c r="IE321" s="253"/>
      <c r="IF321" s="253"/>
      <c r="IG321" s="253"/>
      <c r="IH321" s="253"/>
      <c r="II321" s="253"/>
      <c r="IJ321" s="253"/>
      <c r="IK321" s="253"/>
      <c r="IL321" s="253"/>
      <c r="IM321" s="253"/>
      <c r="IN321" s="253"/>
      <c r="IO321" s="253"/>
      <c r="IP321" s="253"/>
      <c r="IQ321" s="253"/>
      <c r="IR321" s="253"/>
      <c r="IS321" s="253"/>
      <c r="IT321" s="253"/>
      <c r="IU321" s="253"/>
      <c r="IV321" s="253"/>
      <c r="IW321" s="253"/>
      <c r="IX321" s="253"/>
      <c r="IY321" s="253"/>
      <c r="IZ321" s="253"/>
      <c r="JA321" s="253"/>
      <c r="JB321" s="253"/>
      <c r="JC321" s="253"/>
      <c r="JD321" s="253"/>
      <c r="JE321" s="253"/>
      <c r="JF321" s="253"/>
      <c r="JG321" s="253"/>
      <c r="JH321" s="253"/>
      <c r="JI321" s="253"/>
      <c r="JJ321" s="253"/>
      <c r="JK321" s="253"/>
      <c r="JL321" s="253"/>
      <c r="JM321" s="253"/>
      <c r="JN321" s="253"/>
      <c r="JO321" s="253"/>
      <c r="JP321" s="253"/>
      <c r="JQ321" s="253"/>
      <c r="JR321" s="253"/>
      <c r="JS321" s="253"/>
      <c r="JT321" s="253"/>
      <c r="JU321" s="253"/>
    </row>
    <row r="322" spans="1:281" s="252" customFormat="1" ht="15" customHeight="1" x14ac:dyDescent="0.25">
      <c r="A322" s="253"/>
      <c r="B322" s="253"/>
      <c r="C322" s="253"/>
      <c r="D322" s="253"/>
      <c r="E322" s="253"/>
      <c r="F322" s="253"/>
      <c r="G322" s="253"/>
      <c r="H322" s="253"/>
      <c r="I322" s="253"/>
      <c r="J322" s="253"/>
      <c r="K322" s="253"/>
      <c r="L322" s="253"/>
      <c r="M322" s="253"/>
      <c r="N322" s="253"/>
      <c r="O322" s="253"/>
      <c r="P322" s="253"/>
      <c r="Q322" s="253"/>
      <c r="R322" s="253"/>
      <c r="S322" s="253"/>
      <c r="T322" s="253"/>
      <c r="U322" s="253" t="s">
        <v>491</v>
      </c>
      <c r="V322" s="253"/>
      <c r="W322" s="253"/>
      <c r="X322" s="253"/>
      <c r="Y322" s="253"/>
      <c r="Z322" s="253"/>
      <c r="AA322" s="253"/>
      <c r="AB322" s="253"/>
      <c r="AC322" s="253" t="s">
        <v>393</v>
      </c>
      <c r="AD322" s="253"/>
      <c r="AE322" s="253"/>
      <c r="AF322" s="253"/>
      <c r="AG322" s="253"/>
      <c r="AH322" s="253"/>
      <c r="AI322" s="253"/>
      <c r="AJ322" s="253"/>
      <c r="AK322" s="253"/>
      <c r="AL322" s="253"/>
      <c r="AM322" s="253"/>
      <c r="AN322" s="253"/>
      <c r="AO322" s="253"/>
      <c r="AP322" s="256"/>
      <c r="AQ322" s="253"/>
      <c r="AR322" s="253"/>
      <c r="AS322" s="253"/>
      <c r="AT322" s="256"/>
      <c r="AU322" s="253"/>
      <c r="AV322" s="253"/>
      <c r="AW322" s="253"/>
      <c r="AX322" s="253"/>
      <c r="AY322" s="253"/>
      <c r="AZ322" s="253"/>
      <c r="BA322" s="253"/>
      <c r="BB322" s="253"/>
      <c r="BC322" s="253"/>
      <c r="BD322" s="253"/>
      <c r="BE322" s="253"/>
      <c r="BF322" s="253"/>
      <c r="BG322" s="253"/>
      <c r="BH322" s="253"/>
      <c r="BI322" s="253"/>
      <c r="BJ322" s="253"/>
      <c r="BK322" s="253"/>
      <c r="BL322" s="253"/>
      <c r="BM322" s="253"/>
      <c r="BN322" s="253"/>
      <c r="BO322" s="253"/>
      <c r="BP322" s="253"/>
      <c r="BQ322" s="253"/>
      <c r="BR322" s="253"/>
      <c r="BS322" s="253"/>
      <c r="BT322" s="253"/>
      <c r="BU322" s="253"/>
      <c r="BV322" s="253"/>
      <c r="BW322" s="253"/>
      <c r="BX322" s="253"/>
      <c r="BY322" s="253"/>
      <c r="BZ322" s="253"/>
      <c r="CA322" s="253"/>
      <c r="CB322" s="253"/>
      <c r="CC322" s="253"/>
      <c r="CD322" s="253"/>
      <c r="CE322" s="253"/>
      <c r="CF322" s="253"/>
      <c r="CG322" s="253"/>
      <c r="CH322" s="253"/>
      <c r="CI322" s="253"/>
      <c r="CJ322" s="253"/>
      <c r="CK322" s="253"/>
      <c r="CL322" s="253"/>
      <c r="CM322" s="253"/>
      <c r="CN322" s="253"/>
      <c r="CO322" s="253"/>
      <c r="CP322" s="253"/>
      <c r="CQ322" s="253"/>
      <c r="CR322" s="253"/>
      <c r="CS322" s="253"/>
      <c r="CT322" s="253"/>
      <c r="CU322" s="253"/>
      <c r="CV322" s="253"/>
      <c r="CW322" s="253"/>
      <c r="CX322" s="253"/>
      <c r="CY322" s="253"/>
      <c r="CZ322" s="253"/>
      <c r="DA322" s="253"/>
      <c r="DB322" s="253"/>
      <c r="DC322" s="253"/>
      <c r="DD322" s="253"/>
      <c r="DE322" s="253"/>
      <c r="DF322" s="253"/>
      <c r="DG322" s="253"/>
      <c r="DH322" s="253"/>
      <c r="DI322" s="253"/>
      <c r="DJ322" s="253"/>
      <c r="DK322" s="253"/>
      <c r="DL322" s="253"/>
      <c r="DM322" s="253"/>
      <c r="DN322" s="253"/>
      <c r="DO322" s="253"/>
      <c r="DP322" s="253"/>
      <c r="DQ322" s="253"/>
      <c r="DR322" s="253"/>
      <c r="DS322" s="253"/>
      <c r="DT322" s="253"/>
      <c r="DU322" s="253"/>
      <c r="DV322" s="253"/>
      <c r="DW322" s="253"/>
      <c r="DX322" s="253"/>
      <c r="DY322" s="253"/>
      <c r="DZ322" s="253"/>
      <c r="EA322" s="253"/>
      <c r="EB322" s="253"/>
      <c r="EC322" s="253"/>
      <c r="ED322" s="253"/>
      <c r="EE322" s="253"/>
      <c r="EF322" s="253"/>
      <c r="EG322" s="253"/>
      <c r="EH322" s="253"/>
      <c r="EI322" s="253"/>
      <c r="EJ322" s="253"/>
      <c r="EK322" s="253"/>
      <c r="EL322" s="253"/>
      <c r="EM322" s="253"/>
      <c r="EN322" s="253"/>
      <c r="EO322" s="253"/>
      <c r="EP322" s="253"/>
      <c r="EQ322" s="253"/>
      <c r="ER322" s="253"/>
      <c r="ES322" s="253"/>
      <c r="ET322" s="253"/>
      <c r="EU322" s="253"/>
      <c r="EV322" s="253"/>
      <c r="EW322" s="253"/>
      <c r="EX322" s="253"/>
      <c r="EY322" s="253"/>
      <c r="EZ322" s="253"/>
      <c r="FA322" s="253"/>
      <c r="FB322" s="253"/>
      <c r="FC322" s="253"/>
      <c r="FD322" s="253"/>
      <c r="FE322" s="253"/>
      <c r="FF322" s="253"/>
      <c r="FG322" s="253"/>
      <c r="FH322" s="253"/>
      <c r="FI322" s="253"/>
      <c r="FJ322" s="253"/>
      <c r="FK322" s="253"/>
      <c r="FL322" s="253"/>
      <c r="FM322" s="253"/>
      <c r="FN322" s="253"/>
      <c r="FO322" s="253"/>
      <c r="FP322" s="253"/>
      <c r="FQ322" s="253"/>
      <c r="FR322" s="253"/>
      <c r="FS322" s="253"/>
      <c r="FT322" s="253"/>
      <c r="FU322" s="253"/>
      <c r="FV322" s="253"/>
      <c r="FW322" s="253"/>
      <c r="FX322" s="253"/>
      <c r="FY322" s="253"/>
      <c r="FZ322" s="253"/>
      <c r="GA322" s="253"/>
      <c r="GB322" s="253"/>
      <c r="GC322" s="253"/>
      <c r="GD322" s="253"/>
      <c r="GE322" s="253"/>
      <c r="GF322" s="253"/>
      <c r="GG322" s="253"/>
      <c r="GH322" s="253"/>
      <c r="GI322" s="253"/>
      <c r="GJ322" s="253"/>
      <c r="GK322" s="253"/>
      <c r="GL322" s="253"/>
      <c r="GM322" s="253"/>
      <c r="GN322" s="253"/>
      <c r="GO322" s="253"/>
      <c r="GP322" s="253"/>
      <c r="GQ322" s="253"/>
      <c r="GR322" s="253"/>
      <c r="GS322" s="253"/>
      <c r="GT322" s="253"/>
      <c r="GU322" s="253"/>
      <c r="GV322" s="253"/>
      <c r="GW322" s="253"/>
      <c r="GX322" s="253"/>
      <c r="GY322" s="253"/>
      <c r="GZ322" s="253"/>
      <c r="HA322" s="253"/>
      <c r="HB322" s="253"/>
      <c r="HC322" s="253"/>
      <c r="HD322" s="253"/>
      <c r="HE322" s="253"/>
      <c r="HF322" s="253"/>
      <c r="HG322" s="253"/>
      <c r="HH322" s="253"/>
      <c r="HI322" s="253"/>
      <c r="HJ322" s="253"/>
      <c r="HK322" s="253"/>
      <c r="HL322" s="253"/>
      <c r="HM322" s="253"/>
      <c r="HN322" s="253"/>
      <c r="HO322" s="253"/>
      <c r="HP322" s="253"/>
      <c r="HQ322" s="253"/>
      <c r="HR322" s="253"/>
      <c r="HS322" s="253"/>
      <c r="HT322" s="253"/>
      <c r="HU322" s="253"/>
      <c r="HV322" s="253"/>
      <c r="HW322" s="253"/>
      <c r="HX322" s="253"/>
      <c r="HY322" s="253"/>
      <c r="HZ322" s="253"/>
      <c r="IA322" s="253"/>
      <c r="IB322" s="253"/>
      <c r="IC322" s="253"/>
      <c r="ID322" s="253"/>
      <c r="IE322" s="253"/>
      <c r="IF322" s="253"/>
      <c r="IG322" s="253"/>
      <c r="IH322" s="253"/>
      <c r="II322" s="253"/>
      <c r="IJ322" s="253"/>
      <c r="IK322" s="253"/>
      <c r="IL322" s="253"/>
      <c r="IM322" s="253"/>
      <c r="IN322" s="253"/>
      <c r="IO322" s="253"/>
      <c r="IP322" s="253"/>
      <c r="IQ322" s="253"/>
      <c r="IR322" s="253"/>
      <c r="IS322" s="253"/>
      <c r="IT322" s="253"/>
      <c r="IU322" s="253"/>
      <c r="IV322" s="253"/>
      <c r="IW322" s="253"/>
      <c r="IX322" s="253"/>
      <c r="IY322" s="253"/>
      <c r="IZ322" s="253"/>
      <c r="JA322" s="253"/>
      <c r="JB322" s="253"/>
      <c r="JC322" s="253"/>
      <c r="JD322" s="253"/>
      <c r="JE322" s="253"/>
      <c r="JF322" s="253"/>
      <c r="JG322" s="253"/>
      <c r="JH322" s="253"/>
      <c r="JI322" s="253"/>
      <c r="JJ322" s="253"/>
      <c r="JK322" s="253"/>
      <c r="JL322" s="253"/>
      <c r="JM322" s="253"/>
      <c r="JN322" s="253"/>
      <c r="JO322" s="253"/>
      <c r="JP322" s="253"/>
      <c r="JQ322" s="253"/>
      <c r="JR322" s="253"/>
      <c r="JS322" s="253"/>
      <c r="JT322" s="253"/>
      <c r="JU322" s="253"/>
    </row>
    <row r="323" spans="1:281" s="252" customFormat="1" ht="15" customHeight="1" x14ac:dyDescent="0.25">
      <c r="A323" s="253"/>
      <c r="B323" s="253"/>
      <c r="C323" s="253"/>
      <c r="D323" s="253"/>
      <c r="E323" s="253"/>
      <c r="F323" s="253"/>
      <c r="G323" s="253"/>
      <c r="H323" s="253"/>
      <c r="I323" s="253"/>
      <c r="J323" s="253"/>
      <c r="K323" s="253"/>
      <c r="L323" s="253"/>
      <c r="M323" s="253"/>
      <c r="N323" s="253"/>
      <c r="O323" s="253"/>
      <c r="P323" s="253"/>
      <c r="Q323" s="253"/>
      <c r="R323" s="253"/>
      <c r="S323" s="253"/>
      <c r="T323" s="253"/>
      <c r="U323" s="253" t="s">
        <v>492</v>
      </c>
      <c r="V323" s="253"/>
      <c r="W323" s="253"/>
      <c r="X323" s="253"/>
      <c r="Y323" s="253"/>
      <c r="Z323" s="253"/>
      <c r="AA323" s="253"/>
      <c r="AB323" s="253"/>
      <c r="AC323" s="253" t="s">
        <v>332</v>
      </c>
      <c r="AD323" s="253"/>
      <c r="AE323" s="253"/>
      <c r="AF323" s="253"/>
      <c r="AG323" s="253"/>
      <c r="AH323" s="253"/>
      <c r="AI323" s="253"/>
      <c r="AJ323" s="253"/>
      <c r="AK323" s="253"/>
      <c r="AL323" s="253"/>
      <c r="AM323" s="253"/>
      <c r="AN323" s="253"/>
      <c r="AO323" s="253"/>
      <c r="AP323" s="256"/>
      <c r="AQ323" s="253"/>
      <c r="AR323" s="253"/>
      <c r="AS323" s="253"/>
      <c r="AT323" s="256"/>
      <c r="AU323" s="253"/>
      <c r="AV323" s="253"/>
      <c r="AW323" s="253"/>
      <c r="AX323" s="253"/>
      <c r="AY323" s="253"/>
      <c r="AZ323" s="253"/>
      <c r="BA323" s="253"/>
      <c r="BB323" s="253"/>
      <c r="BC323" s="253"/>
      <c r="BD323" s="253"/>
      <c r="BE323" s="253"/>
      <c r="BF323" s="253"/>
      <c r="BG323" s="253"/>
      <c r="BH323" s="253"/>
      <c r="BI323" s="253"/>
      <c r="BJ323" s="253"/>
      <c r="BK323" s="253"/>
      <c r="BL323" s="253"/>
      <c r="BM323" s="253"/>
      <c r="BN323" s="253"/>
      <c r="BO323" s="253"/>
      <c r="BP323" s="253"/>
      <c r="BQ323" s="253"/>
      <c r="BR323" s="253"/>
      <c r="BS323" s="253"/>
      <c r="BT323" s="253"/>
      <c r="BU323" s="253"/>
      <c r="BV323" s="253"/>
      <c r="BW323" s="253"/>
      <c r="BX323" s="253"/>
      <c r="BY323" s="253"/>
      <c r="BZ323" s="253"/>
      <c r="CA323" s="253"/>
      <c r="CB323" s="253"/>
      <c r="CC323" s="253"/>
      <c r="CD323" s="253"/>
      <c r="CE323" s="253"/>
      <c r="CF323" s="253"/>
      <c r="CG323" s="253"/>
      <c r="CH323" s="253"/>
      <c r="CI323" s="253"/>
      <c r="CJ323" s="253"/>
      <c r="CK323" s="253"/>
      <c r="CL323" s="253"/>
      <c r="CM323" s="253"/>
      <c r="CN323" s="253"/>
      <c r="CO323" s="253"/>
      <c r="CP323" s="253"/>
      <c r="CQ323" s="253"/>
      <c r="CR323" s="253"/>
      <c r="CS323" s="253"/>
      <c r="CT323" s="253"/>
      <c r="CU323" s="253"/>
      <c r="CV323" s="253"/>
      <c r="CW323" s="253"/>
      <c r="CX323" s="253"/>
      <c r="CY323" s="253"/>
      <c r="CZ323" s="253"/>
      <c r="DA323" s="253"/>
      <c r="DB323" s="253"/>
      <c r="DC323" s="253"/>
      <c r="DD323" s="253"/>
      <c r="DE323" s="253"/>
      <c r="DF323" s="253"/>
      <c r="DG323" s="253"/>
      <c r="DH323" s="253"/>
      <c r="DI323" s="253"/>
      <c r="DJ323" s="253"/>
      <c r="DK323" s="253"/>
      <c r="DL323" s="253"/>
      <c r="DM323" s="253"/>
      <c r="DN323" s="253"/>
      <c r="DO323" s="253"/>
      <c r="DP323" s="253"/>
      <c r="DQ323" s="253"/>
      <c r="DR323" s="253"/>
      <c r="DS323" s="253"/>
      <c r="DT323" s="253"/>
      <c r="DU323" s="253"/>
      <c r="DV323" s="253"/>
      <c r="DW323" s="253"/>
      <c r="DX323" s="253"/>
      <c r="DY323" s="253"/>
      <c r="DZ323" s="253"/>
      <c r="EA323" s="253"/>
      <c r="EB323" s="253"/>
      <c r="EC323" s="253"/>
      <c r="ED323" s="253"/>
      <c r="EE323" s="253"/>
      <c r="EF323" s="253"/>
      <c r="EG323" s="253"/>
      <c r="EH323" s="253"/>
      <c r="EI323" s="253"/>
      <c r="EJ323" s="253"/>
      <c r="EK323" s="253"/>
      <c r="EL323" s="253"/>
      <c r="EM323" s="253"/>
      <c r="EN323" s="253"/>
      <c r="EO323" s="253"/>
      <c r="EP323" s="253"/>
      <c r="EQ323" s="253"/>
      <c r="ER323" s="253"/>
      <c r="ES323" s="253"/>
      <c r="ET323" s="253"/>
      <c r="EU323" s="253"/>
      <c r="EV323" s="253"/>
      <c r="EW323" s="253"/>
      <c r="EX323" s="253"/>
      <c r="EY323" s="253"/>
      <c r="EZ323" s="253"/>
      <c r="FA323" s="253"/>
      <c r="FB323" s="253"/>
      <c r="FC323" s="253"/>
      <c r="FD323" s="253"/>
      <c r="FE323" s="253"/>
      <c r="FF323" s="253"/>
      <c r="FG323" s="253"/>
      <c r="FH323" s="253"/>
      <c r="FI323" s="253"/>
      <c r="FJ323" s="253"/>
      <c r="FK323" s="253"/>
      <c r="FL323" s="253"/>
      <c r="FM323" s="253"/>
      <c r="FN323" s="253"/>
      <c r="FO323" s="253"/>
      <c r="FP323" s="253"/>
      <c r="FQ323" s="253"/>
      <c r="FR323" s="253"/>
      <c r="FS323" s="253"/>
      <c r="FT323" s="253"/>
      <c r="FU323" s="253"/>
      <c r="FV323" s="253"/>
      <c r="FW323" s="253"/>
      <c r="FX323" s="253"/>
      <c r="FY323" s="253"/>
      <c r="FZ323" s="253"/>
      <c r="GA323" s="253"/>
      <c r="GB323" s="253"/>
      <c r="GC323" s="253"/>
      <c r="GD323" s="253"/>
      <c r="GE323" s="253"/>
      <c r="GF323" s="253"/>
      <c r="GG323" s="253"/>
      <c r="GH323" s="253"/>
      <c r="GI323" s="253"/>
      <c r="GJ323" s="253"/>
      <c r="GK323" s="253"/>
      <c r="GL323" s="253"/>
      <c r="GM323" s="253"/>
      <c r="GN323" s="253"/>
      <c r="GO323" s="253"/>
      <c r="GP323" s="253"/>
      <c r="GQ323" s="253"/>
      <c r="GR323" s="253"/>
      <c r="GS323" s="253"/>
      <c r="GT323" s="253"/>
      <c r="GU323" s="253"/>
      <c r="GV323" s="253"/>
      <c r="GW323" s="253"/>
      <c r="GX323" s="253"/>
      <c r="GY323" s="253"/>
      <c r="GZ323" s="253"/>
      <c r="HA323" s="253"/>
      <c r="HB323" s="253"/>
      <c r="HC323" s="253"/>
      <c r="HD323" s="253"/>
      <c r="HE323" s="253"/>
      <c r="HF323" s="253"/>
      <c r="HG323" s="253"/>
      <c r="HH323" s="253"/>
      <c r="HI323" s="253"/>
      <c r="HJ323" s="253"/>
      <c r="HK323" s="253"/>
      <c r="HL323" s="253"/>
      <c r="HM323" s="253"/>
      <c r="HN323" s="253"/>
      <c r="HO323" s="253"/>
      <c r="HP323" s="253"/>
      <c r="HQ323" s="253"/>
      <c r="HR323" s="253"/>
      <c r="HS323" s="253"/>
      <c r="HT323" s="253"/>
      <c r="HU323" s="253"/>
      <c r="HV323" s="253"/>
      <c r="HW323" s="253"/>
      <c r="HX323" s="253"/>
      <c r="HY323" s="253"/>
      <c r="HZ323" s="253"/>
      <c r="IA323" s="253"/>
      <c r="IB323" s="253"/>
      <c r="IC323" s="253"/>
      <c r="ID323" s="253"/>
      <c r="IE323" s="253"/>
      <c r="IF323" s="253"/>
      <c r="IG323" s="253"/>
      <c r="IH323" s="253"/>
      <c r="II323" s="253"/>
      <c r="IJ323" s="253"/>
      <c r="IK323" s="253"/>
      <c r="IL323" s="253"/>
      <c r="IM323" s="253"/>
      <c r="IN323" s="253"/>
      <c r="IO323" s="253"/>
      <c r="IP323" s="253"/>
      <c r="IQ323" s="253"/>
      <c r="IR323" s="253"/>
      <c r="IS323" s="253"/>
      <c r="IT323" s="253"/>
      <c r="IU323" s="253"/>
      <c r="IV323" s="253"/>
      <c r="IW323" s="253"/>
      <c r="IX323" s="253"/>
      <c r="IY323" s="253"/>
      <c r="IZ323" s="253"/>
      <c r="JA323" s="253"/>
      <c r="JB323" s="253"/>
      <c r="JC323" s="253"/>
      <c r="JD323" s="253"/>
      <c r="JE323" s="253"/>
      <c r="JF323" s="253"/>
      <c r="JG323" s="253"/>
      <c r="JH323" s="253"/>
      <c r="JI323" s="253"/>
      <c r="JJ323" s="253"/>
      <c r="JK323" s="253"/>
      <c r="JL323" s="253"/>
      <c r="JM323" s="253"/>
      <c r="JN323" s="253"/>
      <c r="JO323" s="253"/>
      <c r="JP323" s="253"/>
      <c r="JQ323" s="253"/>
      <c r="JR323" s="253"/>
      <c r="JS323" s="253"/>
      <c r="JT323" s="253"/>
      <c r="JU323" s="253"/>
    </row>
    <row r="324" spans="1:281" s="252" customFormat="1" ht="15" customHeight="1" x14ac:dyDescent="0.25">
      <c r="A324" s="253"/>
      <c r="B324" s="253"/>
      <c r="C324" s="253"/>
      <c r="D324" s="253"/>
      <c r="E324" s="253"/>
      <c r="F324" s="253"/>
      <c r="G324" s="253"/>
      <c r="H324" s="253"/>
      <c r="I324" s="253"/>
      <c r="J324" s="253"/>
      <c r="K324" s="253"/>
      <c r="L324" s="253"/>
      <c r="M324" s="253"/>
      <c r="N324" s="253"/>
      <c r="O324" s="253"/>
      <c r="P324" s="253"/>
      <c r="Q324" s="253"/>
      <c r="R324" s="253"/>
      <c r="S324" s="253"/>
      <c r="T324" s="253"/>
      <c r="U324" s="253" t="s">
        <v>493</v>
      </c>
      <c r="V324" s="253"/>
      <c r="W324" s="253"/>
      <c r="X324" s="253"/>
      <c r="Y324" s="253"/>
      <c r="Z324" s="253"/>
      <c r="AA324" s="253"/>
      <c r="AB324" s="253"/>
      <c r="AC324" s="253" t="s">
        <v>318</v>
      </c>
      <c r="AD324" s="253"/>
      <c r="AE324" s="253"/>
      <c r="AF324" s="253"/>
      <c r="AG324" s="253"/>
      <c r="AH324" s="253"/>
      <c r="AI324" s="253"/>
      <c r="AJ324" s="253"/>
      <c r="AK324" s="253"/>
      <c r="AL324" s="253"/>
      <c r="AM324" s="253"/>
      <c r="AN324" s="253"/>
      <c r="AO324" s="253"/>
      <c r="AP324" s="256"/>
      <c r="AQ324" s="253"/>
      <c r="AR324" s="253"/>
      <c r="AS324" s="253"/>
      <c r="AT324" s="256"/>
      <c r="AU324" s="253"/>
      <c r="AV324" s="253"/>
      <c r="AW324" s="253"/>
      <c r="AX324" s="253"/>
      <c r="AY324" s="253"/>
      <c r="AZ324" s="253"/>
      <c r="BA324" s="253"/>
      <c r="BB324" s="253"/>
      <c r="BC324" s="253"/>
      <c r="BD324" s="253"/>
      <c r="BE324" s="253"/>
      <c r="BF324" s="253"/>
      <c r="BG324" s="253"/>
      <c r="BH324" s="253"/>
      <c r="BI324" s="253"/>
      <c r="BJ324" s="253"/>
      <c r="BK324" s="253"/>
      <c r="BL324" s="253"/>
      <c r="BM324" s="253"/>
      <c r="BN324" s="253"/>
      <c r="BO324" s="253"/>
      <c r="BP324" s="253"/>
      <c r="BQ324" s="253"/>
      <c r="BR324" s="253"/>
      <c r="BS324" s="253"/>
      <c r="BT324" s="253"/>
      <c r="BU324" s="253"/>
      <c r="BV324" s="253"/>
      <c r="BW324" s="253"/>
      <c r="BX324" s="253"/>
      <c r="BY324" s="253"/>
      <c r="BZ324" s="253"/>
      <c r="CA324" s="253"/>
      <c r="CB324" s="253"/>
      <c r="CC324" s="253"/>
      <c r="CD324" s="253"/>
      <c r="CE324" s="253"/>
      <c r="CF324" s="253"/>
      <c r="CG324" s="253"/>
      <c r="CH324" s="253"/>
      <c r="CI324" s="253"/>
      <c r="CJ324" s="253"/>
      <c r="CK324" s="253"/>
      <c r="CL324" s="253"/>
      <c r="CM324" s="253"/>
      <c r="CN324" s="253"/>
      <c r="CO324" s="253"/>
      <c r="CP324" s="253"/>
      <c r="CQ324" s="253"/>
      <c r="CR324" s="253"/>
      <c r="CS324" s="253"/>
      <c r="CT324" s="253"/>
      <c r="CU324" s="253"/>
      <c r="CV324" s="253"/>
      <c r="CW324" s="253"/>
      <c r="CX324" s="253"/>
      <c r="CY324" s="253"/>
      <c r="CZ324" s="253"/>
      <c r="DA324" s="253"/>
      <c r="DB324" s="253"/>
      <c r="DC324" s="253"/>
      <c r="DD324" s="253"/>
      <c r="DE324" s="253"/>
      <c r="DF324" s="253"/>
      <c r="DG324" s="253"/>
      <c r="DH324" s="253"/>
      <c r="DI324" s="253"/>
      <c r="DJ324" s="253"/>
      <c r="DK324" s="253"/>
      <c r="DL324" s="253"/>
      <c r="DM324" s="253"/>
      <c r="DN324" s="253"/>
      <c r="DO324" s="253"/>
      <c r="DP324" s="253"/>
      <c r="DQ324" s="253"/>
      <c r="DR324" s="253"/>
      <c r="DS324" s="253"/>
      <c r="DT324" s="253"/>
      <c r="DU324" s="253"/>
      <c r="DV324" s="253"/>
      <c r="DW324" s="253"/>
      <c r="DX324" s="253"/>
      <c r="DY324" s="253"/>
      <c r="DZ324" s="253"/>
      <c r="EA324" s="253"/>
      <c r="EB324" s="253"/>
      <c r="EC324" s="253"/>
      <c r="ED324" s="253"/>
      <c r="EE324" s="253"/>
      <c r="EF324" s="253"/>
      <c r="EG324" s="253"/>
      <c r="EH324" s="253"/>
      <c r="EI324" s="253"/>
      <c r="EJ324" s="253"/>
      <c r="EK324" s="253"/>
      <c r="EL324" s="253"/>
      <c r="EM324" s="253"/>
      <c r="EN324" s="253"/>
      <c r="EO324" s="253"/>
      <c r="EP324" s="253"/>
      <c r="EQ324" s="253"/>
      <c r="ER324" s="253"/>
      <c r="ES324" s="253"/>
      <c r="ET324" s="253"/>
      <c r="EU324" s="253"/>
      <c r="EV324" s="253"/>
      <c r="EW324" s="253"/>
      <c r="EX324" s="253"/>
      <c r="EY324" s="253"/>
      <c r="EZ324" s="253"/>
      <c r="FA324" s="253"/>
      <c r="FB324" s="253"/>
      <c r="FC324" s="253"/>
      <c r="FD324" s="253"/>
      <c r="FE324" s="253"/>
      <c r="FF324" s="253"/>
      <c r="FG324" s="253"/>
      <c r="FH324" s="253"/>
      <c r="FI324" s="253"/>
      <c r="FJ324" s="253"/>
      <c r="FK324" s="253"/>
      <c r="FL324" s="253"/>
      <c r="FM324" s="253"/>
      <c r="FN324" s="253"/>
      <c r="FO324" s="253"/>
      <c r="FP324" s="253"/>
      <c r="FQ324" s="253"/>
      <c r="FR324" s="253"/>
      <c r="FS324" s="253"/>
      <c r="FT324" s="253"/>
      <c r="FU324" s="253"/>
      <c r="FV324" s="253"/>
      <c r="FW324" s="253"/>
      <c r="FX324" s="253"/>
      <c r="FY324" s="253"/>
      <c r="FZ324" s="253"/>
      <c r="GA324" s="253"/>
      <c r="GB324" s="253"/>
      <c r="GC324" s="253"/>
      <c r="GD324" s="253"/>
      <c r="GE324" s="253"/>
      <c r="GF324" s="253"/>
      <c r="GG324" s="253"/>
      <c r="GH324" s="253"/>
      <c r="GI324" s="253"/>
      <c r="GJ324" s="253"/>
      <c r="GK324" s="253"/>
      <c r="GL324" s="253"/>
      <c r="GM324" s="253"/>
      <c r="GN324" s="253"/>
      <c r="GO324" s="253"/>
      <c r="GP324" s="253"/>
      <c r="GQ324" s="253"/>
      <c r="GR324" s="253"/>
      <c r="GS324" s="253"/>
      <c r="GT324" s="253"/>
      <c r="GU324" s="253"/>
      <c r="GV324" s="253"/>
      <c r="GW324" s="253"/>
      <c r="GX324" s="253"/>
      <c r="GY324" s="253"/>
      <c r="GZ324" s="253"/>
      <c r="HA324" s="253"/>
      <c r="HB324" s="253"/>
      <c r="HC324" s="253"/>
      <c r="HD324" s="253"/>
      <c r="HE324" s="253"/>
      <c r="HF324" s="253"/>
      <c r="HG324" s="253"/>
      <c r="HH324" s="253"/>
      <c r="HI324" s="253"/>
      <c r="HJ324" s="253"/>
      <c r="HK324" s="253"/>
      <c r="HL324" s="253"/>
      <c r="HM324" s="253"/>
      <c r="HN324" s="253"/>
      <c r="HO324" s="253"/>
      <c r="HP324" s="253"/>
      <c r="HQ324" s="253"/>
      <c r="HR324" s="253"/>
      <c r="HS324" s="253"/>
      <c r="HT324" s="253"/>
      <c r="HU324" s="253"/>
      <c r="HV324" s="253"/>
      <c r="HW324" s="253"/>
      <c r="HX324" s="253"/>
      <c r="HY324" s="253"/>
      <c r="HZ324" s="253"/>
      <c r="IA324" s="253"/>
      <c r="IB324" s="253"/>
      <c r="IC324" s="253"/>
      <c r="ID324" s="253"/>
      <c r="IE324" s="253"/>
      <c r="IF324" s="253"/>
      <c r="IG324" s="253"/>
      <c r="IH324" s="253"/>
      <c r="II324" s="253"/>
      <c r="IJ324" s="253"/>
      <c r="IK324" s="253"/>
      <c r="IL324" s="253"/>
      <c r="IM324" s="253"/>
      <c r="IN324" s="253"/>
      <c r="IO324" s="253"/>
      <c r="IP324" s="253"/>
      <c r="IQ324" s="253"/>
      <c r="IR324" s="253"/>
      <c r="IS324" s="253"/>
      <c r="IT324" s="253"/>
      <c r="IU324" s="253"/>
      <c r="IV324" s="253"/>
      <c r="IW324" s="253"/>
      <c r="IX324" s="253"/>
      <c r="IY324" s="253"/>
      <c r="IZ324" s="253"/>
      <c r="JA324" s="253"/>
      <c r="JB324" s="253"/>
      <c r="JC324" s="253"/>
      <c r="JD324" s="253"/>
      <c r="JE324" s="253"/>
      <c r="JF324" s="253"/>
      <c r="JG324" s="253"/>
      <c r="JH324" s="253"/>
      <c r="JI324" s="253"/>
      <c r="JJ324" s="253"/>
      <c r="JK324" s="253"/>
      <c r="JL324" s="253"/>
      <c r="JM324" s="253"/>
      <c r="JN324" s="253"/>
      <c r="JO324" s="253"/>
      <c r="JP324" s="253"/>
      <c r="JQ324" s="253"/>
      <c r="JR324" s="253"/>
      <c r="JS324" s="253"/>
      <c r="JT324" s="253"/>
      <c r="JU324" s="253"/>
    </row>
    <row r="325" spans="1:281" s="252" customFormat="1" ht="15" customHeight="1" x14ac:dyDescent="0.25">
      <c r="A325" s="253"/>
      <c r="B325" s="253"/>
      <c r="C325" s="253"/>
      <c r="D325" s="253"/>
      <c r="E325" s="253"/>
      <c r="F325" s="253"/>
      <c r="G325" s="253"/>
      <c r="H325" s="253"/>
      <c r="I325" s="253"/>
      <c r="J325" s="253"/>
      <c r="K325" s="253"/>
      <c r="L325" s="253"/>
      <c r="M325" s="253"/>
      <c r="N325" s="253"/>
      <c r="O325" s="253"/>
      <c r="P325" s="253"/>
      <c r="Q325" s="253"/>
      <c r="R325" s="253"/>
      <c r="S325" s="253"/>
      <c r="T325" s="253"/>
      <c r="U325" s="253" t="s">
        <v>494</v>
      </c>
      <c r="V325" s="253"/>
      <c r="W325" s="253"/>
      <c r="X325" s="253"/>
      <c r="Y325" s="253"/>
      <c r="Z325" s="253"/>
      <c r="AA325" s="253"/>
      <c r="AB325" s="253"/>
      <c r="AC325" s="253" t="s">
        <v>323</v>
      </c>
      <c r="AD325" s="253"/>
      <c r="AE325" s="253"/>
      <c r="AF325" s="253"/>
      <c r="AG325" s="253"/>
      <c r="AH325" s="253"/>
      <c r="AI325" s="253"/>
      <c r="AJ325" s="253"/>
      <c r="AK325" s="253"/>
      <c r="AL325" s="253"/>
      <c r="AM325" s="253"/>
      <c r="AN325" s="253"/>
      <c r="AO325" s="253"/>
      <c r="AP325" s="256"/>
      <c r="AQ325" s="253"/>
      <c r="AR325" s="253"/>
      <c r="AS325" s="253"/>
      <c r="AT325" s="256"/>
      <c r="AU325" s="253"/>
      <c r="AV325" s="253"/>
      <c r="AW325" s="253"/>
      <c r="AX325" s="253"/>
      <c r="AY325" s="253"/>
      <c r="AZ325" s="253"/>
      <c r="BA325" s="253"/>
      <c r="BB325" s="253"/>
      <c r="BC325" s="253"/>
      <c r="BD325" s="253"/>
      <c r="BE325" s="253"/>
      <c r="BF325" s="253"/>
      <c r="BG325" s="253"/>
      <c r="BH325" s="253"/>
      <c r="BI325" s="253"/>
      <c r="BJ325" s="253"/>
      <c r="BK325" s="253"/>
      <c r="BL325" s="253"/>
      <c r="BM325" s="253"/>
      <c r="BN325" s="253"/>
      <c r="BO325" s="253"/>
      <c r="BP325" s="253"/>
      <c r="BQ325" s="253"/>
      <c r="BR325" s="253"/>
      <c r="BS325" s="253"/>
      <c r="BT325" s="253"/>
      <c r="BU325" s="253"/>
      <c r="BV325" s="253"/>
      <c r="BW325" s="253"/>
      <c r="BX325" s="253"/>
      <c r="BY325" s="253"/>
      <c r="BZ325" s="253"/>
      <c r="CA325" s="253"/>
      <c r="CB325" s="253"/>
      <c r="CC325" s="253"/>
      <c r="CD325" s="253"/>
      <c r="CE325" s="253"/>
      <c r="CF325" s="253"/>
      <c r="CG325" s="253"/>
      <c r="CH325" s="253"/>
      <c r="CI325" s="253"/>
      <c r="CJ325" s="253"/>
      <c r="CK325" s="253"/>
      <c r="CL325" s="253"/>
      <c r="CM325" s="253"/>
      <c r="CN325" s="253"/>
      <c r="CO325" s="253"/>
      <c r="CP325" s="253"/>
      <c r="CQ325" s="253"/>
      <c r="CR325" s="253"/>
      <c r="CS325" s="253"/>
      <c r="CT325" s="253"/>
      <c r="CU325" s="253"/>
      <c r="CV325" s="253"/>
      <c r="CW325" s="253"/>
      <c r="CX325" s="253"/>
      <c r="CY325" s="253"/>
      <c r="CZ325" s="253"/>
      <c r="DA325" s="253"/>
      <c r="DB325" s="253"/>
      <c r="DC325" s="253"/>
      <c r="DD325" s="253"/>
      <c r="DE325" s="253"/>
      <c r="DF325" s="253"/>
      <c r="DG325" s="253"/>
      <c r="DH325" s="253"/>
      <c r="DI325" s="253"/>
      <c r="DJ325" s="253"/>
      <c r="DK325" s="253"/>
      <c r="DL325" s="253"/>
      <c r="DM325" s="253"/>
      <c r="DN325" s="253"/>
      <c r="DO325" s="253"/>
      <c r="DP325" s="253"/>
      <c r="DQ325" s="253"/>
      <c r="DR325" s="253"/>
      <c r="DS325" s="253"/>
      <c r="DT325" s="253"/>
      <c r="DU325" s="253"/>
      <c r="DV325" s="253"/>
      <c r="DW325" s="253"/>
      <c r="DX325" s="253"/>
      <c r="DY325" s="253"/>
      <c r="DZ325" s="253"/>
      <c r="EA325" s="253"/>
      <c r="EB325" s="253"/>
      <c r="EC325" s="253"/>
      <c r="ED325" s="253"/>
      <c r="EE325" s="253"/>
      <c r="EF325" s="253"/>
      <c r="EG325" s="253"/>
      <c r="EH325" s="253"/>
      <c r="EI325" s="253"/>
      <c r="EJ325" s="253"/>
      <c r="EK325" s="253"/>
      <c r="EL325" s="253"/>
      <c r="EM325" s="253"/>
      <c r="EN325" s="253"/>
      <c r="EO325" s="253"/>
      <c r="EP325" s="253"/>
      <c r="EQ325" s="253"/>
      <c r="ER325" s="253"/>
      <c r="ES325" s="253"/>
      <c r="ET325" s="253"/>
      <c r="EU325" s="253"/>
      <c r="EV325" s="253"/>
      <c r="EW325" s="253"/>
      <c r="EX325" s="253"/>
      <c r="EY325" s="253"/>
      <c r="EZ325" s="253"/>
      <c r="FA325" s="253"/>
      <c r="FB325" s="253"/>
      <c r="FC325" s="253"/>
      <c r="FD325" s="253"/>
      <c r="FE325" s="253"/>
      <c r="FF325" s="253"/>
      <c r="FG325" s="253"/>
      <c r="FH325" s="253"/>
      <c r="FI325" s="253"/>
      <c r="FJ325" s="253"/>
      <c r="FK325" s="253"/>
      <c r="FL325" s="253"/>
      <c r="FM325" s="253"/>
      <c r="FN325" s="253"/>
      <c r="FO325" s="253"/>
      <c r="FP325" s="253"/>
      <c r="FQ325" s="253"/>
      <c r="FR325" s="253"/>
      <c r="FS325" s="253"/>
      <c r="FT325" s="253"/>
      <c r="FU325" s="253"/>
      <c r="FV325" s="253"/>
      <c r="FW325" s="253"/>
      <c r="FX325" s="253"/>
      <c r="FY325" s="253"/>
      <c r="FZ325" s="253"/>
      <c r="GA325" s="253"/>
      <c r="GB325" s="253"/>
      <c r="GC325" s="253"/>
      <c r="GD325" s="253"/>
      <c r="GE325" s="253"/>
      <c r="GF325" s="253"/>
      <c r="GG325" s="253"/>
      <c r="GH325" s="253"/>
      <c r="GI325" s="253"/>
      <c r="GJ325" s="253"/>
      <c r="GK325" s="253"/>
      <c r="GL325" s="253"/>
      <c r="GM325" s="253"/>
      <c r="GN325" s="253"/>
      <c r="GO325" s="253"/>
      <c r="GP325" s="253"/>
      <c r="GQ325" s="253"/>
      <c r="GR325" s="253"/>
      <c r="GS325" s="253"/>
      <c r="GT325" s="253"/>
      <c r="GU325" s="253"/>
      <c r="GV325" s="253"/>
      <c r="GW325" s="253"/>
      <c r="GX325" s="253"/>
      <c r="GY325" s="253"/>
      <c r="GZ325" s="253"/>
      <c r="HA325" s="253"/>
      <c r="HB325" s="253"/>
      <c r="HC325" s="253"/>
      <c r="HD325" s="253"/>
      <c r="HE325" s="253"/>
      <c r="HF325" s="253"/>
      <c r="HG325" s="253"/>
      <c r="HH325" s="253"/>
      <c r="HI325" s="253"/>
      <c r="HJ325" s="253"/>
      <c r="HK325" s="253"/>
      <c r="HL325" s="253"/>
      <c r="HM325" s="253"/>
      <c r="HN325" s="253"/>
      <c r="HO325" s="253"/>
      <c r="HP325" s="253"/>
      <c r="HQ325" s="253"/>
      <c r="HR325" s="253"/>
      <c r="HS325" s="253"/>
      <c r="HT325" s="253"/>
      <c r="HU325" s="253"/>
      <c r="HV325" s="253"/>
      <c r="HW325" s="253"/>
      <c r="HX325" s="253"/>
      <c r="HY325" s="253"/>
      <c r="HZ325" s="253"/>
      <c r="IA325" s="253"/>
      <c r="IB325" s="253"/>
      <c r="IC325" s="253"/>
      <c r="ID325" s="253"/>
      <c r="IE325" s="253"/>
      <c r="IF325" s="253"/>
      <c r="IG325" s="253"/>
      <c r="IH325" s="253"/>
      <c r="II325" s="253"/>
      <c r="IJ325" s="253"/>
      <c r="IK325" s="253"/>
      <c r="IL325" s="253"/>
      <c r="IM325" s="253"/>
      <c r="IN325" s="253"/>
      <c r="IO325" s="253"/>
      <c r="IP325" s="253"/>
      <c r="IQ325" s="253"/>
      <c r="IR325" s="253"/>
      <c r="IS325" s="253"/>
      <c r="IT325" s="253"/>
      <c r="IU325" s="253"/>
      <c r="IV325" s="253"/>
      <c r="IW325" s="253"/>
      <c r="IX325" s="253"/>
      <c r="IY325" s="253"/>
      <c r="IZ325" s="253"/>
      <c r="JA325" s="253"/>
      <c r="JB325" s="253"/>
      <c r="JC325" s="253"/>
      <c r="JD325" s="253"/>
      <c r="JE325" s="253"/>
      <c r="JF325" s="253"/>
      <c r="JG325" s="253"/>
      <c r="JH325" s="253"/>
      <c r="JI325" s="253"/>
      <c r="JJ325" s="253"/>
      <c r="JK325" s="253"/>
      <c r="JL325" s="253"/>
      <c r="JM325" s="253"/>
      <c r="JN325" s="253"/>
      <c r="JO325" s="253"/>
      <c r="JP325" s="253"/>
      <c r="JQ325" s="253"/>
      <c r="JR325" s="253"/>
      <c r="JS325" s="253"/>
      <c r="JT325" s="253"/>
      <c r="JU325" s="253"/>
    </row>
    <row r="326" spans="1:281" s="252" customFormat="1" ht="15" customHeight="1" x14ac:dyDescent="0.25">
      <c r="A326" s="253"/>
      <c r="B326" s="253"/>
      <c r="C326" s="253"/>
      <c r="D326" s="253"/>
      <c r="E326" s="253"/>
      <c r="F326" s="253"/>
      <c r="G326" s="253"/>
      <c r="H326" s="253"/>
      <c r="I326" s="253"/>
      <c r="J326" s="253"/>
      <c r="K326" s="253"/>
      <c r="L326" s="253"/>
      <c r="M326" s="253"/>
      <c r="N326" s="253"/>
      <c r="O326" s="253"/>
      <c r="P326" s="253"/>
      <c r="Q326" s="253"/>
      <c r="R326" s="253"/>
      <c r="S326" s="253"/>
      <c r="T326" s="253"/>
      <c r="U326" s="253" t="s">
        <v>495</v>
      </c>
      <c r="V326" s="253"/>
      <c r="W326" s="253"/>
      <c r="X326" s="253"/>
      <c r="Y326" s="253"/>
      <c r="Z326" s="253"/>
      <c r="AA326" s="253"/>
      <c r="AB326" s="253"/>
      <c r="AC326" s="253" t="s">
        <v>316</v>
      </c>
      <c r="AD326" s="253"/>
      <c r="AE326" s="253"/>
      <c r="AF326" s="253"/>
      <c r="AG326" s="253"/>
      <c r="AH326" s="253"/>
      <c r="AI326" s="253"/>
      <c r="AJ326" s="253"/>
      <c r="AK326" s="253"/>
      <c r="AL326" s="253"/>
      <c r="AM326" s="253"/>
      <c r="AN326" s="253"/>
      <c r="AO326" s="253"/>
      <c r="AP326" s="256"/>
      <c r="AQ326" s="253"/>
      <c r="AR326" s="253"/>
      <c r="AS326" s="253"/>
      <c r="AT326" s="256"/>
      <c r="AU326" s="253"/>
      <c r="AV326" s="253"/>
      <c r="AW326" s="253"/>
      <c r="AX326" s="253"/>
      <c r="AY326" s="253"/>
      <c r="AZ326" s="253"/>
      <c r="BA326" s="253"/>
      <c r="BB326" s="253"/>
      <c r="BC326" s="253"/>
      <c r="BD326" s="253"/>
      <c r="BE326" s="253"/>
      <c r="BF326" s="253"/>
      <c r="BG326" s="253"/>
      <c r="BH326" s="253"/>
      <c r="BI326" s="253"/>
      <c r="BJ326" s="253"/>
      <c r="BK326" s="253"/>
      <c r="BL326" s="253"/>
      <c r="BM326" s="253"/>
      <c r="BN326" s="253"/>
      <c r="BO326" s="253"/>
      <c r="BP326" s="253"/>
      <c r="BQ326" s="253"/>
      <c r="BR326" s="253"/>
      <c r="BS326" s="253"/>
      <c r="BT326" s="253"/>
      <c r="BU326" s="253"/>
      <c r="BV326" s="253"/>
      <c r="BW326" s="253"/>
      <c r="BX326" s="253"/>
      <c r="BY326" s="253"/>
      <c r="BZ326" s="253"/>
      <c r="CA326" s="253"/>
      <c r="CB326" s="253"/>
      <c r="CC326" s="253"/>
      <c r="CD326" s="253"/>
      <c r="CE326" s="253"/>
      <c r="CF326" s="253"/>
      <c r="CG326" s="253"/>
      <c r="CH326" s="253"/>
      <c r="CI326" s="253"/>
      <c r="CJ326" s="253"/>
      <c r="CK326" s="253"/>
      <c r="CL326" s="253"/>
      <c r="CM326" s="253"/>
      <c r="CN326" s="253"/>
      <c r="CO326" s="253"/>
      <c r="CP326" s="253"/>
      <c r="CQ326" s="253"/>
      <c r="CR326" s="253"/>
      <c r="CS326" s="253"/>
      <c r="CT326" s="253"/>
      <c r="CU326" s="253"/>
      <c r="CV326" s="253"/>
      <c r="CW326" s="253"/>
      <c r="CX326" s="253"/>
      <c r="CY326" s="253"/>
      <c r="CZ326" s="253"/>
      <c r="DA326" s="253"/>
      <c r="DB326" s="253"/>
      <c r="DC326" s="253"/>
      <c r="DD326" s="253"/>
      <c r="DE326" s="253"/>
      <c r="DF326" s="253"/>
      <c r="DG326" s="253"/>
      <c r="DH326" s="253"/>
      <c r="DI326" s="253"/>
      <c r="DJ326" s="253"/>
      <c r="DK326" s="253"/>
      <c r="DL326" s="253"/>
      <c r="DM326" s="253"/>
      <c r="DN326" s="253"/>
      <c r="DO326" s="253"/>
      <c r="DP326" s="253"/>
      <c r="DQ326" s="253"/>
      <c r="DR326" s="253"/>
      <c r="DS326" s="253"/>
      <c r="DT326" s="253"/>
      <c r="DU326" s="253"/>
      <c r="DV326" s="253"/>
      <c r="DW326" s="253"/>
      <c r="DX326" s="253"/>
      <c r="DY326" s="253"/>
      <c r="DZ326" s="253"/>
      <c r="EA326" s="253"/>
      <c r="EB326" s="253"/>
      <c r="EC326" s="253"/>
      <c r="ED326" s="253"/>
      <c r="EE326" s="253"/>
      <c r="EF326" s="253"/>
      <c r="EG326" s="253"/>
      <c r="EH326" s="253"/>
      <c r="EI326" s="253"/>
      <c r="EJ326" s="253"/>
      <c r="EK326" s="253"/>
      <c r="EL326" s="253"/>
      <c r="EM326" s="253"/>
      <c r="EN326" s="253"/>
      <c r="EO326" s="253"/>
      <c r="EP326" s="253"/>
      <c r="EQ326" s="253"/>
      <c r="ER326" s="253"/>
      <c r="ES326" s="253"/>
      <c r="ET326" s="253"/>
      <c r="EU326" s="253"/>
      <c r="EV326" s="253"/>
      <c r="EW326" s="253"/>
      <c r="EX326" s="253"/>
      <c r="EY326" s="253"/>
      <c r="EZ326" s="253"/>
      <c r="FA326" s="253"/>
      <c r="FB326" s="253"/>
      <c r="FC326" s="253"/>
      <c r="FD326" s="253"/>
      <c r="FE326" s="253"/>
      <c r="FF326" s="253"/>
      <c r="FG326" s="253"/>
      <c r="FH326" s="253"/>
      <c r="FI326" s="253"/>
      <c r="FJ326" s="253"/>
      <c r="FK326" s="253"/>
      <c r="FL326" s="253"/>
      <c r="FM326" s="253"/>
      <c r="FN326" s="253"/>
      <c r="FO326" s="253"/>
      <c r="FP326" s="253"/>
      <c r="FQ326" s="253"/>
      <c r="FR326" s="253"/>
      <c r="FS326" s="253"/>
      <c r="FT326" s="253"/>
      <c r="FU326" s="253"/>
      <c r="FV326" s="253"/>
      <c r="FW326" s="253"/>
      <c r="FX326" s="253"/>
      <c r="FY326" s="253"/>
      <c r="FZ326" s="253"/>
      <c r="GA326" s="253"/>
      <c r="GB326" s="253"/>
      <c r="GC326" s="253"/>
      <c r="GD326" s="253"/>
      <c r="GE326" s="253"/>
      <c r="GF326" s="253"/>
      <c r="GG326" s="253"/>
      <c r="GH326" s="253"/>
      <c r="GI326" s="253"/>
      <c r="GJ326" s="253"/>
      <c r="GK326" s="253"/>
      <c r="GL326" s="253"/>
      <c r="GM326" s="253"/>
      <c r="GN326" s="253"/>
      <c r="GO326" s="253"/>
      <c r="GP326" s="253"/>
      <c r="GQ326" s="253"/>
      <c r="GR326" s="253"/>
      <c r="GS326" s="253"/>
      <c r="GT326" s="253"/>
      <c r="GU326" s="253"/>
      <c r="GV326" s="253"/>
      <c r="GW326" s="253"/>
      <c r="GX326" s="253"/>
      <c r="GY326" s="253"/>
      <c r="GZ326" s="253"/>
      <c r="HA326" s="253"/>
      <c r="HB326" s="253"/>
      <c r="HC326" s="253"/>
      <c r="HD326" s="253"/>
      <c r="HE326" s="253"/>
      <c r="HF326" s="253"/>
      <c r="HG326" s="253"/>
      <c r="HH326" s="253"/>
      <c r="HI326" s="253"/>
      <c r="HJ326" s="253"/>
      <c r="HK326" s="253"/>
      <c r="HL326" s="253"/>
      <c r="HM326" s="253"/>
      <c r="HN326" s="253"/>
      <c r="HO326" s="253"/>
      <c r="HP326" s="253"/>
      <c r="HQ326" s="253"/>
      <c r="HR326" s="253"/>
      <c r="HS326" s="253"/>
      <c r="HT326" s="253"/>
      <c r="HU326" s="253"/>
      <c r="HV326" s="253"/>
      <c r="HW326" s="253"/>
      <c r="HX326" s="253"/>
      <c r="HY326" s="253"/>
      <c r="HZ326" s="253"/>
      <c r="IA326" s="253"/>
      <c r="IB326" s="253"/>
      <c r="IC326" s="253"/>
      <c r="ID326" s="253"/>
      <c r="IE326" s="253"/>
      <c r="IF326" s="253"/>
      <c r="IG326" s="253"/>
      <c r="IH326" s="253"/>
      <c r="II326" s="253"/>
      <c r="IJ326" s="253"/>
      <c r="IK326" s="253"/>
      <c r="IL326" s="253"/>
      <c r="IM326" s="253"/>
      <c r="IN326" s="253"/>
      <c r="IO326" s="253"/>
      <c r="IP326" s="253"/>
      <c r="IQ326" s="253"/>
      <c r="IR326" s="253"/>
      <c r="IS326" s="253"/>
      <c r="IT326" s="253"/>
      <c r="IU326" s="253"/>
      <c r="IV326" s="253"/>
      <c r="IW326" s="253"/>
      <c r="IX326" s="253"/>
      <c r="IY326" s="253"/>
      <c r="IZ326" s="253"/>
      <c r="JA326" s="253"/>
      <c r="JB326" s="253"/>
      <c r="JC326" s="253"/>
      <c r="JD326" s="253"/>
      <c r="JE326" s="253"/>
      <c r="JF326" s="253"/>
      <c r="JG326" s="253"/>
      <c r="JH326" s="253"/>
      <c r="JI326" s="253"/>
      <c r="JJ326" s="253"/>
      <c r="JK326" s="253"/>
      <c r="JL326" s="253"/>
      <c r="JM326" s="253"/>
      <c r="JN326" s="253"/>
      <c r="JO326" s="253"/>
      <c r="JP326" s="253"/>
      <c r="JQ326" s="253"/>
      <c r="JR326" s="253"/>
      <c r="JS326" s="253"/>
      <c r="JT326" s="253"/>
      <c r="JU326" s="253"/>
    </row>
    <row r="327" spans="1:281" s="252" customFormat="1" ht="15" customHeight="1" x14ac:dyDescent="0.25">
      <c r="A327" s="253"/>
      <c r="B327" s="253"/>
      <c r="C327" s="253"/>
      <c r="D327" s="253"/>
      <c r="E327" s="253"/>
      <c r="F327" s="253"/>
      <c r="G327" s="253"/>
      <c r="H327" s="253"/>
      <c r="I327" s="253"/>
      <c r="J327" s="253"/>
      <c r="K327" s="253"/>
      <c r="L327" s="253"/>
      <c r="M327" s="253"/>
      <c r="N327" s="253"/>
      <c r="O327" s="253"/>
      <c r="P327" s="253"/>
      <c r="Q327" s="253"/>
      <c r="R327" s="253"/>
      <c r="S327" s="253"/>
      <c r="T327" s="253"/>
      <c r="U327" s="253" t="s">
        <v>496</v>
      </c>
      <c r="V327" s="253"/>
      <c r="W327" s="253"/>
      <c r="X327" s="253"/>
      <c r="Y327" s="253"/>
      <c r="Z327" s="253"/>
      <c r="AA327" s="253"/>
      <c r="AB327" s="253"/>
      <c r="AC327" s="253" t="s">
        <v>320</v>
      </c>
      <c r="AD327" s="253"/>
      <c r="AE327" s="253"/>
      <c r="AF327" s="253"/>
      <c r="AG327" s="253"/>
      <c r="AH327" s="253"/>
      <c r="AI327" s="253"/>
      <c r="AJ327" s="253"/>
      <c r="AK327" s="253"/>
      <c r="AL327" s="253"/>
      <c r="AM327" s="253"/>
      <c r="AN327" s="253"/>
      <c r="AO327" s="253"/>
      <c r="AP327" s="256"/>
      <c r="AQ327" s="253"/>
      <c r="AR327" s="253"/>
      <c r="AS327" s="253"/>
      <c r="AT327" s="256"/>
      <c r="AU327" s="253"/>
      <c r="AV327" s="253"/>
      <c r="AW327" s="253"/>
      <c r="AX327" s="253"/>
      <c r="AY327" s="253"/>
      <c r="AZ327" s="253"/>
      <c r="BA327" s="253"/>
      <c r="BB327" s="253"/>
      <c r="BC327" s="253"/>
      <c r="BD327" s="253"/>
      <c r="BE327" s="253"/>
      <c r="BF327" s="253"/>
      <c r="BG327" s="253"/>
      <c r="BH327" s="253"/>
      <c r="BI327" s="253"/>
      <c r="BJ327" s="253"/>
      <c r="BK327" s="253"/>
      <c r="BL327" s="253"/>
      <c r="BM327" s="253"/>
      <c r="BN327" s="253"/>
      <c r="BO327" s="253"/>
      <c r="BP327" s="253"/>
      <c r="BQ327" s="253"/>
      <c r="BR327" s="253"/>
      <c r="BS327" s="253"/>
      <c r="BT327" s="253"/>
      <c r="BU327" s="253"/>
      <c r="BV327" s="253"/>
      <c r="BW327" s="253"/>
      <c r="BX327" s="253"/>
      <c r="BY327" s="253"/>
      <c r="BZ327" s="253"/>
      <c r="CA327" s="253"/>
      <c r="CB327" s="253"/>
      <c r="CC327" s="253"/>
      <c r="CD327" s="253"/>
      <c r="CE327" s="253"/>
      <c r="CF327" s="253"/>
      <c r="CG327" s="253"/>
      <c r="CH327" s="253"/>
      <c r="CI327" s="253"/>
      <c r="CJ327" s="253"/>
      <c r="CK327" s="253"/>
      <c r="CL327" s="253"/>
      <c r="CM327" s="253"/>
      <c r="CN327" s="253"/>
      <c r="CO327" s="253"/>
      <c r="CP327" s="253"/>
      <c r="CQ327" s="253"/>
      <c r="CR327" s="253"/>
      <c r="CS327" s="253"/>
      <c r="CT327" s="253"/>
      <c r="CU327" s="253"/>
      <c r="CV327" s="253"/>
      <c r="CW327" s="253"/>
      <c r="CX327" s="253"/>
      <c r="CY327" s="253"/>
      <c r="CZ327" s="253"/>
      <c r="DA327" s="253"/>
      <c r="DB327" s="253"/>
      <c r="DC327" s="253"/>
      <c r="DD327" s="253"/>
      <c r="DE327" s="253"/>
      <c r="DF327" s="253"/>
      <c r="DG327" s="253"/>
      <c r="DH327" s="253"/>
      <c r="DI327" s="253"/>
      <c r="DJ327" s="253"/>
      <c r="DK327" s="253"/>
      <c r="DL327" s="253"/>
      <c r="DM327" s="253"/>
      <c r="DN327" s="253"/>
      <c r="DO327" s="253"/>
      <c r="DP327" s="253"/>
      <c r="DQ327" s="253"/>
      <c r="DR327" s="253"/>
      <c r="DS327" s="253"/>
      <c r="DT327" s="253"/>
      <c r="DU327" s="253"/>
      <c r="DV327" s="253"/>
      <c r="DW327" s="253"/>
      <c r="DX327" s="253"/>
      <c r="DY327" s="253"/>
      <c r="DZ327" s="253"/>
      <c r="EA327" s="253"/>
      <c r="EB327" s="253"/>
      <c r="EC327" s="253"/>
      <c r="ED327" s="253"/>
      <c r="EE327" s="253"/>
      <c r="EF327" s="253"/>
      <c r="EG327" s="253"/>
      <c r="EH327" s="253"/>
      <c r="EI327" s="253"/>
      <c r="EJ327" s="253"/>
      <c r="EK327" s="253"/>
      <c r="EL327" s="253"/>
      <c r="EM327" s="253"/>
      <c r="EN327" s="253"/>
      <c r="EO327" s="253"/>
      <c r="EP327" s="253"/>
      <c r="EQ327" s="253"/>
      <c r="ER327" s="253"/>
      <c r="ES327" s="253"/>
      <c r="ET327" s="253"/>
      <c r="EU327" s="253"/>
      <c r="EV327" s="253"/>
      <c r="EW327" s="253"/>
      <c r="EX327" s="253"/>
      <c r="EY327" s="253"/>
      <c r="EZ327" s="253"/>
      <c r="FA327" s="253"/>
      <c r="FB327" s="253"/>
      <c r="FC327" s="253"/>
      <c r="FD327" s="253"/>
      <c r="FE327" s="253"/>
      <c r="FF327" s="253"/>
      <c r="FG327" s="253"/>
      <c r="FH327" s="253"/>
      <c r="FI327" s="253"/>
      <c r="FJ327" s="253"/>
      <c r="FK327" s="253"/>
      <c r="FL327" s="253"/>
      <c r="FM327" s="253"/>
      <c r="FN327" s="253"/>
      <c r="FO327" s="253"/>
      <c r="FP327" s="253"/>
      <c r="FQ327" s="253"/>
      <c r="FR327" s="253"/>
      <c r="FS327" s="253"/>
      <c r="FT327" s="253"/>
      <c r="FU327" s="253"/>
      <c r="FV327" s="253"/>
      <c r="FW327" s="253"/>
      <c r="FX327" s="253"/>
      <c r="FY327" s="253"/>
      <c r="FZ327" s="253"/>
      <c r="GA327" s="253"/>
      <c r="GB327" s="253"/>
      <c r="GC327" s="253"/>
      <c r="GD327" s="253"/>
      <c r="GE327" s="253"/>
      <c r="GF327" s="253"/>
      <c r="GG327" s="253"/>
      <c r="GH327" s="253"/>
      <c r="GI327" s="253"/>
      <c r="GJ327" s="253"/>
      <c r="GK327" s="253"/>
      <c r="GL327" s="253"/>
      <c r="GM327" s="253"/>
      <c r="GN327" s="253"/>
      <c r="GO327" s="253"/>
      <c r="GP327" s="253"/>
      <c r="GQ327" s="253"/>
      <c r="GR327" s="253"/>
      <c r="GS327" s="253"/>
      <c r="GT327" s="253"/>
      <c r="GU327" s="253"/>
      <c r="GV327" s="253"/>
      <c r="GW327" s="253"/>
      <c r="GX327" s="253"/>
      <c r="GY327" s="253"/>
      <c r="GZ327" s="253"/>
      <c r="HA327" s="253"/>
      <c r="HB327" s="253"/>
      <c r="HC327" s="253"/>
      <c r="HD327" s="253"/>
      <c r="HE327" s="253"/>
      <c r="HF327" s="253"/>
      <c r="HG327" s="253"/>
      <c r="HH327" s="253"/>
      <c r="HI327" s="253"/>
      <c r="HJ327" s="253"/>
      <c r="HK327" s="253"/>
      <c r="HL327" s="253"/>
      <c r="HM327" s="253"/>
      <c r="HN327" s="253"/>
      <c r="HO327" s="253"/>
      <c r="HP327" s="253"/>
      <c r="HQ327" s="253"/>
      <c r="HR327" s="253"/>
      <c r="HS327" s="253"/>
      <c r="HT327" s="253"/>
      <c r="HU327" s="253"/>
      <c r="HV327" s="253"/>
      <c r="HW327" s="253"/>
      <c r="HX327" s="253"/>
      <c r="HY327" s="253"/>
      <c r="HZ327" s="253"/>
      <c r="IA327" s="253"/>
      <c r="IB327" s="253"/>
      <c r="IC327" s="253"/>
      <c r="ID327" s="253"/>
      <c r="IE327" s="253"/>
      <c r="IF327" s="253"/>
      <c r="IG327" s="253"/>
      <c r="IH327" s="253"/>
      <c r="II327" s="253"/>
      <c r="IJ327" s="253"/>
      <c r="IK327" s="253"/>
      <c r="IL327" s="253"/>
      <c r="IM327" s="253"/>
      <c r="IN327" s="253"/>
      <c r="IO327" s="253"/>
      <c r="IP327" s="253"/>
      <c r="IQ327" s="253"/>
      <c r="IR327" s="253"/>
      <c r="IS327" s="253"/>
      <c r="IT327" s="253"/>
      <c r="IU327" s="253"/>
      <c r="IV327" s="253"/>
      <c r="IW327" s="253"/>
      <c r="IX327" s="253"/>
      <c r="IY327" s="253"/>
      <c r="IZ327" s="253"/>
      <c r="JA327" s="253"/>
      <c r="JB327" s="253"/>
      <c r="JC327" s="253"/>
      <c r="JD327" s="253"/>
      <c r="JE327" s="253"/>
      <c r="JF327" s="253"/>
      <c r="JG327" s="253"/>
      <c r="JH327" s="253"/>
      <c r="JI327" s="253"/>
      <c r="JJ327" s="253"/>
      <c r="JK327" s="253"/>
      <c r="JL327" s="253"/>
      <c r="JM327" s="253"/>
      <c r="JN327" s="253"/>
      <c r="JO327" s="253"/>
      <c r="JP327" s="253"/>
      <c r="JQ327" s="253"/>
      <c r="JR327" s="253"/>
      <c r="JS327" s="253"/>
      <c r="JT327" s="253"/>
      <c r="JU327" s="253"/>
    </row>
    <row r="328" spans="1:281" s="252" customFormat="1" ht="15" customHeight="1" x14ac:dyDescent="0.25">
      <c r="A328" s="253"/>
      <c r="B328" s="253"/>
      <c r="C328" s="253"/>
      <c r="D328" s="253"/>
      <c r="E328" s="253"/>
      <c r="F328" s="253"/>
      <c r="G328" s="253"/>
      <c r="H328" s="253"/>
      <c r="I328" s="253"/>
      <c r="J328" s="253"/>
      <c r="K328" s="253"/>
      <c r="L328" s="253"/>
      <c r="M328" s="253"/>
      <c r="N328" s="253"/>
      <c r="O328" s="253"/>
      <c r="P328" s="253"/>
      <c r="Q328" s="253"/>
      <c r="R328" s="253"/>
      <c r="S328" s="253"/>
      <c r="T328" s="253"/>
      <c r="U328" s="253" t="s">
        <v>497</v>
      </c>
      <c r="V328" s="253"/>
      <c r="W328" s="253"/>
      <c r="X328" s="253"/>
      <c r="Y328" s="253"/>
      <c r="Z328" s="253"/>
      <c r="AA328" s="253"/>
      <c r="AB328" s="253"/>
      <c r="AC328" s="253" t="s">
        <v>320</v>
      </c>
      <c r="AD328" s="253"/>
      <c r="AE328" s="253"/>
      <c r="AF328" s="253"/>
      <c r="AG328" s="253"/>
      <c r="AH328" s="253"/>
      <c r="AI328" s="253"/>
      <c r="AJ328" s="253"/>
      <c r="AK328" s="253"/>
      <c r="AL328" s="253"/>
      <c r="AM328" s="253"/>
      <c r="AN328" s="253"/>
      <c r="AO328" s="253"/>
      <c r="AP328" s="256"/>
      <c r="AQ328" s="253"/>
      <c r="AR328" s="253"/>
      <c r="AS328" s="253"/>
      <c r="AT328" s="256"/>
      <c r="AU328" s="253"/>
      <c r="AV328" s="253"/>
      <c r="AW328" s="253"/>
      <c r="AX328" s="253"/>
      <c r="AY328" s="253"/>
      <c r="AZ328" s="253"/>
      <c r="BA328" s="253"/>
      <c r="BB328" s="253"/>
      <c r="BC328" s="253"/>
      <c r="BD328" s="253"/>
      <c r="BE328" s="253"/>
      <c r="BF328" s="253"/>
      <c r="BG328" s="253"/>
      <c r="BH328" s="253"/>
      <c r="BI328" s="253"/>
      <c r="BJ328" s="253"/>
      <c r="BK328" s="253"/>
      <c r="BL328" s="253"/>
      <c r="BM328" s="253"/>
      <c r="BN328" s="253"/>
      <c r="BO328" s="253"/>
      <c r="BP328" s="253"/>
      <c r="BQ328" s="253"/>
      <c r="BR328" s="253"/>
      <c r="BS328" s="253"/>
      <c r="BT328" s="253"/>
      <c r="BU328" s="253"/>
      <c r="BV328" s="253"/>
      <c r="BW328" s="253"/>
      <c r="BX328" s="253"/>
      <c r="BY328" s="253"/>
      <c r="BZ328" s="253"/>
      <c r="CA328" s="253"/>
      <c r="CB328" s="253"/>
      <c r="CC328" s="253"/>
      <c r="CD328" s="253"/>
      <c r="CE328" s="253"/>
      <c r="CF328" s="253"/>
      <c r="CG328" s="253"/>
      <c r="CH328" s="253"/>
      <c r="CI328" s="253"/>
      <c r="CJ328" s="253"/>
      <c r="CK328" s="253"/>
      <c r="CL328" s="253"/>
      <c r="CM328" s="253"/>
      <c r="CN328" s="253"/>
      <c r="CO328" s="253"/>
      <c r="CP328" s="253"/>
      <c r="CQ328" s="253"/>
      <c r="CR328" s="253"/>
      <c r="CS328" s="253"/>
      <c r="CT328" s="253"/>
      <c r="CU328" s="253"/>
      <c r="CV328" s="253"/>
      <c r="CW328" s="253"/>
      <c r="CX328" s="253"/>
      <c r="CY328" s="253"/>
      <c r="CZ328" s="253"/>
      <c r="DA328" s="253"/>
      <c r="DB328" s="253"/>
      <c r="DC328" s="253"/>
      <c r="DD328" s="253"/>
      <c r="DE328" s="253"/>
      <c r="DF328" s="253"/>
      <c r="DG328" s="253"/>
      <c r="DH328" s="253"/>
      <c r="DI328" s="253"/>
      <c r="DJ328" s="253"/>
      <c r="DK328" s="253"/>
      <c r="DL328" s="253"/>
      <c r="DM328" s="253"/>
      <c r="DN328" s="253"/>
      <c r="DO328" s="253"/>
      <c r="DP328" s="253"/>
      <c r="DQ328" s="253"/>
      <c r="DR328" s="253"/>
      <c r="DS328" s="253"/>
      <c r="DT328" s="253"/>
      <c r="DU328" s="253"/>
      <c r="DV328" s="253"/>
      <c r="DW328" s="253"/>
      <c r="DX328" s="253"/>
      <c r="DY328" s="253"/>
      <c r="DZ328" s="253"/>
      <c r="EA328" s="253"/>
      <c r="EB328" s="253"/>
      <c r="EC328" s="253"/>
      <c r="ED328" s="253"/>
      <c r="EE328" s="253"/>
      <c r="EF328" s="253"/>
      <c r="EG328" s="253"/>
      <c r="EH328" s="253"/>
      <c r="EI328" s="253"/>
      <c r="EJ328" s="253"/>
      <c r="EK328" s="253"/>
      <c r="EL328" s="253"/>
      <c r="EM328" s="253"/>
      <c r="EN328" s="253"/>
      <c r="EO328" s="253"/>
      <c r="EP328" s="253"/>
      <c r="EQ328" s="253"/>
      <c r="ER328" s="253"/>
      <c r="ES328" s="253"/>
      <c r="ET328" s="253"/>
      <c r="EU328" s="253"/>
      <c r="EV328" s="253"/>
      <c r="EW328" s="253"/>
      <c r="EX328" s="253"/>
      <c r="EY328" s="253"/>
      <c r="EZ328" s="253"/>
      <c r="FA328" s="253"/>
      <c r="FB328" s="253"/>
      <c r="FC328" s="253"/>
      <c r="FD328" s="253"/>
      <c r="FE328" s="253"/>
      <c r="FF328" s="253"/>
      <c r="FG328" s="253"/>
      <c r="FH328" s="253"/>
      <c r="FI328" s="253"/>
      <c r="FJ328" s="253"/>
      <c r="FK328" s="253"/>
      <c r="FL328" s="253"/>
      <c r="FM328" s="253"/>
      <c r="FN328" s="253"/>
      <c r="FO328" s="253"/>
      <c r="FP328" s="253"/>
      <c r="FQ328" s="253"/>
      <c r="FR328" s="253"/>
      <c r="FS328" s="253"/>
      <c r="FT328" s="253"/>
      <c r="FU328" s="253"/>
      <c r="FV328" s="253"/>
      <c r="FW328" s="253"/>
      <c r="FX328" s="253"/>
      <c r="FY328" s="253"/>
      <c r="FZ328" s="253"/>
      <c r="GA328" s="253"/>
      <c r="GB328" s="253"/>
      <c r="GC328" s="253"/>
      <c r="GD328" s="253"/>
      <c r="GE328" s="253"/>
      <c r="GF328" s="253"/>
      <c r="GG328" s="253"/>
      <c r="GH328" s="253"/>
      <c r="GI328" s="253"/>
      <c r="GJ328" s="253"/>
      <c r="GK328" s="253"/>
      <c r="GL328" s="253"/>
      <c r="GM328" s="253"/>
      <c r="GN328" s="253"/>
      <c r="GO328" s="253"/>
      <c r="GP328" s="253"/>
      <c r="GQ328" s="253"/>
      <c r="GR328" s="253"/>
      <c r="GS328" s="253"/>
      <c r="GT328" s="253"/>
      <c r="GU328" s="253"/>
      <c r="GV328" s="253"/>
      <c r="GW328" s="253"/>
      <c r="GX328" s="253"/>
      <c r="GY328" s="253"/>
      <c r="GZ328" s="253"/>
      <c r="HA328" s="253"/>
      <c r="HB328" s="253"/>
      <c r="HC328" s="253"/>
      <c r="HD328" s="253"/>
      <c r="HE328" s="253"/>
      <c r="HF328" s="253"/>
      <c r="HG328" s="253"/>
      <c r="HH328" s="253"/>
      <c r="HI328" s="253"/>
      <c r="HJ328" s="253"/>
      <c r="HK328" s="253"/>
      <c r="HL328" s="253"/>
      <c r="HM328" s="253"/>
      <c r="HN328" s="253"/>
      <c r="HO328" s="253"/>
      <c r="HP328" s="253"/>
      <c r="HQ328" s="253"/>
      <c r="HR328" s="253"/>
      <c r="HS328" s="253"/>
      <c r="HT328" s="253"/>
      <c r="HU328" s="253"/>
      <c r="HV328" s="253"/>
      <c r="HW328" s="253"/>
      <c r="HX328" s="253"/>
      <c r="HY328" s="253"/>
      <c r="HZ328" s="253"/>
      <c r="IA328" s="253"/>
      <c r="IB328" s="253"/>
      <c r="IC328" s="253"/>
      <c r="ID328" s="253"/>
      <c r="IE328" s="253"/>
      <c r="IF328" s="253"/>
      <c r="IG328" s="253"/>
      <c r="IH328" s="253"/>
      <c r="II328" s="253"/>
      <c r="IJ328" s="253"/>
      <c r="IK328" s="253"/>
      <c r="IL328" s="253"/>
      <c r="IM328" s="253"/>
      <c r="IN328" s="253"/>
      <c r="IO328" s="253"/>
      <c r="IP328" s="253"/>
      <c r="IQ328" s="253"/>
      <c r="IR328" s="253"/>
      <c r="IS328" s="253"/>
      <c r="IT328" s="253"/>
      <c r="IU328" s="253"/>
      <c r="IV328" s="253"/>
      <c r="IW328" s="253"/>
      <c r="IX328" s="253"/>
      <c r="IY328" s="253"/>
      <c r="IZ328" s="253"/>
      <c r="JA328" s="253"/>
      <c r="JB328" s="253"/>
      <c r="JC328" s="253"/>
      <c r="JD328" s="253"/>
      <c r="JE328" s="253"/>
      <c r="JF328" s="253"/>
      <c r="JG328" s="253"/>
      <c r="JH328" s="253"/>
      <c r="JI328" s="253"/>
      <c r="JJ328" s="253"/>
      <c r="JK328" s="253"/>
      <c r="JL328" s="253"/>
      <c r="JM328" s="253"/>
      <c r="JN328" s="253"/>
      <c r="JO328" s="253"/>
      <c r="JP328" s="253"/>
      <c r="JQ328" s="253"/>
      <c r="JR328" s="253"/>
      <c r="JS328" s="253"/>
      <c r="JT328" s="253"/>
      <c r="JU328" s="253"/>
    </row>
    <row r="329" spans="1:281" s="252" customFormat="1" ht="15" customHeight="1" x14ac:dyDescent="0.25">
      <c r="A329" s="253"/>
      <c r="B329" s="253"/>
      <c r="C329" s="253"/>
      <c r="D329" s="253"/>
      <c r="E329" s="253"/>
      <c r="F329" s="253"/>
      <c r="G329" s="253"/>
      <c r="H329" s="253"/>
      <c r="I329" s="253"/>
      <c r="J329" s="253"/>
      <c r="K329" s="253"/>
      <c r="L329" s="253"/>
      <c r="M329" s="253"/>
      <c r="N329" s="253"/>
      <c r="O329" s="253"/>
      <c r="P329" s="253"/>
      <c r="Q329" s="253"/>
      <c r="R329" s="253"/>
      <c r="S329" s="253"/>
      <c r="T329" s="253"/>
      <c r="U329" s="253" t="s">
        <v>498</v>
      </c>
      <c r="V329" s="253"/>
      <c r="W329" s="253"/>
      <c r="X329" s="253"/>
      <c r="Y329" s="253"/>
      <c r="Z329" s="253"/>
      <c r="AA329" s="253"/>
      <c r="AB329" s="253"/>
      <c r="AC329" s="253" t="s">
        <v>329</v>
      </c>
      <c r="AD329" s="253"/>
      <c r="AE329" s="253"/>
      <c r="AF329" s="253"/>
      <c r="AG329" s="253"/>
      <c r="AH329" s="253"/>
      <c r="AI329" s="253"/>
      <c r="AJ329" s="253"/>
      <c r="AK329" s="253"/>
      <c r="AL329" s="253"/>
      <c r="AM329" s="253"/>
      <c r="AN329" s="253"/>
      <c r="AO329" s="253"/>
      <c r="AP329" s="256"/>
      <c r="AQ329" s="253"/>
      <c r="AR329" s="253"/>
      <c r="AS329" s="253"/>
      <c r="AT329" s="256"/>
      <c r="AU329" s="253"/>
      <c r="AV329" s="253"/>
      <c r="AW329" s="253"/>
      <c r="AX329" s="253"/>
      <c r="AY329" s="253"/>
      <c r="AZ329" s="253"/>
      <c r="BA329" s="253"/>
      <c r="BB329" s="253"/>
      <c r="BC329" s="253"/>
      <c r="BD329" s="253"/>
      <c r="BE329" s="253"/>
      <c r="BF329" s="253"/>
      <c r="BG329" s="253"/>
      <c r="BH329" s="253"/>
      <c r="BI329" s="253"/>
      <c r="BJ329" s="253"/>
      <c r="BK329" s="253"/>
      <c r="BL329" s="253"/>
      <c r="BM329" s="253"/>
      <c r="BN329" s="253"/>
      <c r="BO329" s="253"/>
      <c r="BP329" s="253"/>
      <c r="BQ329" s="253"/>
      <c r="BR329" s="253"/>
      <c r="BS329" s="253"/>
      <c r="BT329" s="253"/>
      <c r="BU329" s="253"/>
      <c r="BV329" s="253"/>
      <c r="BW329" s="253"/>
      <c r="BX329" s="253"/>
      <c r="BY329" s="253"/>
      <c r="BZ329" s="253"/>
      <c r="CA329" s="253"/>
      <c r="CB329" s="253"/>
      <c r="CC329" s="253"/>
      <c r="CD329" s="253"/>
      <c r="CE329" s="253"/>
      <c r="CF329" s="253"/>
      <c r="CG329" s="253"/>
      <c r="CH329" s="253"/>
      <c r="CI329" s="253"/>
      <c r="CJ329" s="253"/>
      <c r="CK329" s="253"/>
      <c r="CL329" s="253"/>
      <c r="CM329" s="253"/>
      <c r="CN329" s="253"/>
      <c r="CO329" s="253"/>
      <c r="CP329" s="253"/>
      <c r="CQ329" s="253"/>
      <c r="CR329" s="253"/>
      <c r="CS329" s="253"/>
      <c r="CT329" s="253"/>
      <c r="CU329" s="253"/>
      <c r="CV329" s="253"/>
      <c r="CW329" s="253"/>
      <c r="CX329" s="253"/>
      <c r="CY329" s="253"/>
      <c r="CZ329" s="253"/>
      <c r="DA329" s="253"/>
      <c r="DB329" s="253"/>
      <c r="DC329" s="253"/>
      <c r="DD329" s="253"/>
      <c r="DE329" s="253"/>
      <c r="DF329" s="253"/>
      <c r="DG329" s="253"/>
      <c r="DH329" s="253"/>
      <c r="DI329" s="253"/>
      <c r="DJ329" s="253"/>
      <c r="DK329" s="253"/>
      <c r="DL329" s="253"/>
      <c r="DM329" s="253"/>
      <c r="DN329" s="253"/>
      <c r="DO329" s="253"/>
      <c r="DP329" s="253"/>
      <c r="DQ329" s="253"/>
      <c r="DR329" s="253"/>
      <c r="DS329" s="253"/>
      <c r="DT329" s="253"/>
      <c r="DU329" s="253"/>
      <c r="DV329" s="253"/>
      <c r="DW329" s="253"/>
      <c r="DX329" s="253"/>
      <c r="DY329" s="253"/>
      <c r="DZ329" s="253"/>
      <c r="EA329" s="253"/>
      <c r="EB329" s="253"/>
      <c r="EC329" s="253"/>
      <c r="ED329" s="253"/>
      <c r="EE329" s="253"/>
      <c r="EF329" s="253"/>
      <c r="EG329" s="253"/>
      <c r="EH329" s="253"/>
      <c r="EI329" s="253"/>
      <c r="EJ329" s="253"/>
      <c r="EK329" s="253"/>
      <c r="EL329" s="253"/>
      <c r="EM329" s="253"/>
      <c r="EN329" s="253"/>
      <c r="EO329" s="253"/>
      <c r="EP329" s="253"/>
      <c r="EQ329" s="253"/>
      <c r="ER329" s="253"/>
      <c r="ES329" s="253"/>
      <c r="ET329" s="253"/>
      <c r="EU329" s="253"/>
      <c r="EV329" s="253"/>
      <c r="EW329" s="253"/>
      <c r="EX329" s="253"/>
      <c r="EY329" s="253"/>
      <c r="EZ329" s="253"/>
      <c r="FA329" s="253"/>
      <c r="FB329" s="253"/>
      <c r="FC329" s="253"/>
      <c r="FD329" s="253"/>
      <c r="FE329" s="253"/>
      <c r="FF329" s="253"/>
      <c r="FG329" s="253"/>
      <c r="FH329" s="253"/>
      <c r="FI329" s="253"/>
      <c r="FJ329" s="253"/>
      <c r="FK329" s="253"/>
      <c r="FL329" s="253"/>
      <c r="FM329" s="253"/>
      <c r="FN329" s="253"/>
      <c r="FO329" s="253"/>
      <c r="FP329" s="253"/>
      <c r="FQ329" s="253"/>
      <c r="FR329" s="253"/>
      <c r="FS329" s="253"/>
      <c r="FT329" s="253"/>
      <c r="FU329" s="253"/>
      <c r="FV329" s="253"/>
      <c r="FW329" s="253"/>
      <c r="FX329" s="253"/>
      <c r="FY329" s="253"/>
      <c r="FZ329" s="253"/>
      <c r="GA329" s="253"/>
      <c r="GB329" s="253"/>
      <c r="GC329" s="253"/>
      <c r="GD329" s="253"/>
      <c r="GE329" s="253"/>
      <c r="GF329" s="253"/>
      <c r="GG329" s="253"/>
      <c r="GH329" s="253"/>
      <c r="GI329" s="253"/>
      <c r="GJ329" s="253"/>
      <c r="GK329" s="253"/>
      <c r="GL329" s="253"/>
      <c r="GM329" s="253"/>
      <c r="GN329" s="253"/>
      <c r="GO329" s="253"/>
      <c r="GP329" s="253"/>
      <c r="GQ329" s="253"/>
      <c r="GR329" s="253"/>
      <c r="GS329" s="253"/>
      <c r="GT329" s="253"/>
      <c r="GU329" s="253"/>
      <c r="GV329" s="253"/>
      <c r="GW329" s="253"/>
      <c r="GX329" s="253"/>
      <c r="GY329" s="253"/>
      <c r="GZ329" s="253"/>
      <c r="HA329" s="253"/>
      <c r="HB329" s="253"/>
      <c r="HC329" s="253"/>
      <c r="HD329" s="253"/>
      <c r="HE329" s="253"/>
      <c r="HF329" s="253"/>
      <c r="HG329" s="253"/>
      <c r="HH329" s="253"/>
      <c r="HI329" s="253"/>
      <c r="HJ329" s="253"/>
      <c r="HK329" s="253"/>
      <c r="HL329" s="253"/>
      <c r="HM329" s="253"/>
      <c r="HN329" s="253"/>
      <c r="HO329" s="253"/>
      <c r="HP329" s="253"/>
      <c r="HQ329" s="253"/>
      <c r="HR329" s="253"/>
      <c r="HS329" s="253"/>
      <c r="HT329" s="253"/>
      <c r="HU329" s="253"/>
      <c r="HV329" s="253"/>
      <c r="HW329" s="253"/>
      <c r="HX329" s="253"/>
      <c r="HY329" s="253"/>
      <c r="HZ329" s="253"/>
      <c r="IA329" s="253"/>
      <c r="IB329" s="253"/>
      <c r="IC329" s="253"/>
      <c r="ID329" s="253"/>
      <c r="IE329" s="253"/>
      <c r="IF329" s="253"/>
      <c r="IG329" s="253"/>
      <c r="IH329" s="253"/>
      <c r="II329" s="253"/>
      <c r="IJ329" s="253"/>
      <c r="IK329" s="253"/>
      <c r="IL329" s="253"/>
      <c r="IM329" s="253"/>
      <c r="IN329" s="253"/>
      <c r="IO329" s="253"/>
      <c r="IP329" s="253"/>
      <c r="IQ329" s="253"/>
      <c r="IR329" s="253"/>
      <c r="IS329" s="253"/>
      <c r="IT329" s="253"/>
      <c r="IU329" s="253"/>
      <c r="IV329" s="253"/>
      <c r="IW329" s="253"/>
      <c r="IX329" s="253"/>
      <c r="IY329" s="253"/>
      <c r="IZ329" s="253"/>
      <c r="JA329" s="253"/>
      <c r="JB329" s="253"/>
      <c r="JC329" s="253"/>
      <c r="JD329" s="253"/>
      <c r="JE329" s="253"/>
      <c r="JF329" s="253"/>
      <c r="JG329" s="253"/>
      <c r="JH329" s="253"/>
      <c r="JI329" s="253"/>
      <c r="JJ329" s="253"/>
      <c r="JK329" s="253"/>
      <c r="JL329" s="253"/>
      <c r="JM329" s="253"/>
      <c r="JN329" s="253"/>
      <c r="JO329" s="253"/>
      <c r="JP329" s="253"/>
      <c r="JQ329" s="253"/>
      <c r="JR329" s="253"/>
      <c r="JS329" s="253"/>
      <c r="JT329" s="253"/>
      <c r="JU329" s="253"/>
    </row>
    <row r="330" spans="1:281" s="252" customFormat="1" ht="15" customHeight="1" x14ac:dyDescent="0.25">
      <c r="A330" s="253"/>
      <c r="B330" s="253"/>
      <c r="C330" s="253"/>
      <c r="D330" s="253"/>
      <c r="E330" s="253"/>
      <c r="F330" s="253"/>
      <c r="G330" s="253"/>
      <c r="H330" s="253"/>
      <c r="I330" s="253"/>
      <c r="J330" s="253"/>
      <c r="K330" s="253"/>
      <c r="L330" s="253"/>
      <c r="M330" s="253"/>
      <c r="N330" s="253"/>
      <c r="O330" s="253"/>
      <c r="P330" s="253"/>
      <c r="Q330" s="253"/>
      <c r="R330" s="253"/>
      <c r="S330" s="253"/>
      <c r="T330" s="253"/>
      <c r="U330" s="253" t="s">
        <v>499</v>
      </c>
      <c r="V330" s="253"/>
      <c r="W330" s="253"/>
      <c r="X330" s="253"/>
      <c r="Y330" s="253"/>
      <c r="Z330" s="253"/>
      <c r="AA330" s="253"/>
      <c r="AB330" s="253"/>
      <c r="AC330" s="253" t="s">
        <v>393</v>
      </c>
      <c r="AD330" s="253"/>
      <c r="AE330" s="253"/>
      <c r="AF330" s="253"/>
      <c r="AG330" s="253"/>
      <c r="AH330" s="253"/>
      <c r="AI330" s="253"/>
      <c r="AJ330" s="253"/>
      <c r="AK330" s="253"/>
      <c r="AL330" s="253"/>
      <c r="AM330" s="253"/>
      <c r="AN330" s="253"/>
      <c r="AO330" s="253"/>
      <c r="AP330" s="256"/>
      <c r="AQ330" s="253"/>
      <c r="AR330" s="253"/>
      <c r="AS330" s="253"/>
      <c r="AT330" s="256"/>
      <c r="AU330" s="253"/>
      <c r="AV330" s="253"/>
      <c r="AW330" s="253"/>
      <c r="AX330" s="253"/>
      <c r="AY330" s="253"/>
      <c r="AZ330" s="253"/>
      <c r="BA330" s="253"/>
      <c r="BB330" s="253"/>
      <c r="BC330" s="253"/>
      <c r="BD330" s="253"/>
      <c r="BE330" s="253"/>
      <c r="BF330" s="253"/>
      <c r="BG330" s="253"/>
      <c r="BH330" s="253"/>
      <c r="BI330" s="253"/>
      <c r="BJ330" s="253"/>
      <c r="BK330" s="253"/>
      <c r="BL330" s="253"/>
      <c r="BM330" s="253"/>
      <c r="BN330" s="253"/>
      <c r="BO330" s="253"/>
      <c r="BP330" s="253"/>
      <c r="BQ330" s="253"/>
      <c r="BR330" s="253"/>
      <c r="BS330" s="253"/>
      <c r="BT330" s="253"/>
      <c r="BU330" s="253"/>
      <c r="BV330" s="253"/>
      <c r="BW330" s="253"/>
      <c r="BX330" s="253"/>
      <c r="BY330" s="253"/>
      <c r="BZ330" s="253"/>
      <c r="CA330" s="253"/>
      <c r="CB330" s="253"/>
      <c r="CC330" s="253"/>
      <c r="CD330" s="253"/>
      <c r="CE330" s="253"/>
      <c r="CF330" s="253"/>
      <c r="CG330" s="253"/>
      <c r="CH330" s="253"/>
      <c r="CI330" s="253"/>
      <c r="CJ330" s="253"/>
      <c r="CK330" s="253"/>
      <c r="CL330" s="253"/>
      <c r="CM330" s="253"/>
      <c r="CN330" s="253"/>
      <c r="CO330" s="253"/>
      <c r="CP330" s="253"/>
      <c r="CQ330" s="253"/>
      <c r="CR330" s="253"/>
      <c r="CS330" s="253"/>
      <c r="CT330" s="253"/>
      <c r="CU330" s="253"/>
      <c r="CV330" s="253"/>
      <c r="CW330" s="253"/>
      <c r="CX330" s="253"/>
      <c r="CY330" s="253"/>
      <c r="CZ330" s="253"/>
      <c r="DA330" s="253"/>
      <c r="DB330" s="253"/>
      <c r="DC330" s="253"/>
      <c r="DD330" s="253"/>
      <c r="DE330" s="253"/>
      <c r="DF330" s="253"/>
      <c r="DG330" s="253"/>
      <c r="DH330" s="253"/>
      <c r="DI330" s="253"/>
      <c r="DJ330" s="253"/>
      <c r="DK330" s="253"/>
      <c r="DL330" s="253"/>
      <c r="DM330" s="253"/>
      <c r="DN330" s="253"/>
      <c r="DO330" s="253"/>
      <c r="DP330" s="253"/>
      <c r="DQ330" s="253"/>
      <c r="DR330" s="253"/>
      <c r="DS330" s="253"/>
      <c r="DT330" s="253"/>
      <c r="DU330" s="253"/>
      <c r="DV330" s="253"/>
      <c r="DW330" s="253"/>
      <c r="DX330" s="253"/>
      <c r="DY330" s="253"/>
      <c r="DZ330" s="253"/>
      <c r="EA330" s="253"/>
      <c r="EB330" s="253"/>
      <c r="EC330" s="253"/>
      <c r="ED330" s="253"/>
      <c r="EE330" s="253"/>
      <c r="EF330" s="253"/>
      <c r="EG330" s="253"/>
      <c r="EH330" s="253"/>
      <c r="EI330" s="253"/>
      <c r="EJ330" s="253"/>
      <c r="EK330" s="253"/>
      <c r="EL330" s="253"/>
      <c r="EM330" s="253"/>
      <c r="EN330" s="253"/>
      <c r="EO330" s="253"/>
      <c r="EP330" s="253"/>
      <c r="EQ330" s="253"/>
      <c r="ER330" s="253"/>
      <c r="ES330" s="253"/>
      <c r="ET330" s="253"/>
      <c r="EU330" s="253"/>
      <c r="EV330" s="253"/>
      <c r="EW330" s="253"/>
      <c r="EX330" s="253"/>
      <c r="EY330" s="253"/>
      <c r="EZ330" s="253"/>
      <c r="FA330" s="253"/>
      <c r="FB330" s="253"/>
      <c r="FC330" s="253"/>
      <c r="FD330" s="253"/>
      <c r="FE330" s="253"/>
      <c r="FF330" s="253"/>
      <c r="FG330" s="253"/>
      <c r="FH330" s="253"/>
      <c r="FI330" s="253"/>
      <c r="FJ330" s="253"/>
      <c r="FK330" s="253"/>
      <c r="FL330" s="253"/>
      <c r="FM330" s="253"/>
      <c r="FN330" s="253"/>
      <c r="FO330" s="253"/>
      <c r="FP330" s="253"/>
      <c r="FQ330" s="253"/>
      <c r="FR330" s="253"/>
      <c r="FS330" s="253"/>
      <c r="FT330" s="253"/>
      <c r="FU330" s="253"/>
      <c r="FV330" s="253"/>
      <c r="FW330" s="253"/>
      <c r="FX330" s="253"/>
      <c r="FY330" s="253"/>
      <c r="FZ330" s="253"/>
      <c r="GA330" s="253"/>
      <c r="GB330" s="253"/>
      <c r="GC330" s="253"/>
      <c r="GD330" s="253"/>
      <c r="GE330" s="253"/>
      <c r="GF330" s="253"/>
      <c r="GG330" s="253"/>
      <c r="GH330" s="253"/>
      <c r="GI330" s="253"/>
      <c r="GJ330" s="253"/>
      <c r="GK330" s="253"/>
      <c r="GL330" s="253"/>
      <c r="GM330" s="253"/>
      <c r="GN330" s="253"/>
      <c r="GO330" s="253"/>
      <c r="GP330" s="253"/>
      <c r="GQ330" s="253"/>
      <c r="GR330" s="253"/>
      <c r="GS330" s="253"/>
      <c r="GT330" s="253"/>
      <c r="GU330" s="253"/>
      <c r="GV330" s="253"/>
      <c r="GW330" s="253"/>
      <c r="GX330" s="253"/>
      <c r="GY330" s="253"/>
      <c r="GZ330" s="253"/>
      <c r="HA330" s="253"/>
      <c r="HB330" s="253"/>
      <c r="HC330" s="253"/>
      <c r="HD330" s="253"/>
      <c r="HE330" s="253"/>
      <c r="HF330" s="253"/>
      <c r="HG330" s="253"/>
      <c r="HH330" s="253"/>
      <c r="HI330" s="253"/>
      <c r="HJ330" s="253"/>
      <c r="HK330" s="253"/>
      <c r="HL330" s="253"/>
      <c r="HM330" s="253"/>
      <c r="HN330" s="253"/>
      <c r="HO330" s="253"/>
      <c r="HP330" s="253"/>
      <c r="HQ330" s="253"/>
      <c r="HR330" s="253"/>
      <c r="HS330" s="253"/>
      <c r="HT330" s="253"/>
      <c r="HU330" s="253"/>
      <c r="HV330" s="253"/>
      <c r="HW330" s="253"/>
      <c r="HX330" s="253"/>
      <c r="HY330" s="253"/>
      <c r="HZ330" s="253"/>
      <c r="IA330" s="253"/>
      <c r="IB330" s="253"/>
      <c r="IC330" s="253"/>
      <c r="ID330" s="253"/>
      <c r="IE330" s="253"/>
      <c r="IF330" s="253"/>
      <c r="IG330" s="253"/>
      <c r="IH330" s="253"/>
      <c r="II330" s="253"/>
      <c r="IJ330" s="253"/>
      <c r="IK330" s="253"/>
      <c r="IL330" s="253"/>
      <c r="IM330" s="253"/>
      <c r="IN330" s="253"/>
      <c r="IO330" s="253"/>
      <c r="IP330" s="253"/>
      <c r="IQ330" s="253"/>
      <c r="IR330" s="253"/>
      <c r="IS330" s="253"/>
      <c r="IT330" s="253"/>
      <c r="IU330" s="253"/>
      <c r="IV330" s="253"/>
      <c r="IW330" s="253"/>
      <c r="IX330" s="253"/>
      <c r="IY330" s="253"/>
      <c r="IZ330" s="253"/>
      <c r="JA330" s="253"/>
      <c r="JB330" s="253"/>
      <c r="JC330" s="253"/>
      <c r="JD330" s="253"/>
      <c r="JE330" s="253"/>
      <c r="JF330" s="253"/>
      <c r="JG330" s="253"/>
      <c r="JH330" s="253"/>
      <c r="JI330" s="253"/>
      <c r="JJ330" s="253"/>
      <c r="JK330" s="253"/>
      <c r="JL330" s="253"/>
      <c r="JM330" s="253"/>
      <c r="JN330" s="253"/>
      <c r="JO330" s="253"/>
      <c r="JP330" s="253"/>
      <c r="JQ330" s="253"/>
      <c r="JR330" s="253"/>
      <c r="JS330" s="253"/>
      <c r="JT330" s="253"/>
      <c r="JU330" s="253"/>
    </row>
    <row r="331" spans="1:281" s="252" customFormat="1" ht="15" customHeight="1" x14ac:dyDescent="0.25">
      <c r="A331" s="253"/>
      <c r="B331" s="253"/>
      <c r="C331" s="253"/>
      <c r="D331" s="253"/>
      <c r="E331" s="253"/>
      <c r="F331" s="253"/>
      <c r="G331" s="253"/>
      <c r="H331" s="253"/>
      <c r="I331" s="253"/>
      <c r="J331" s="253"/>
      <c r="K331" s="253"/>
      <c r="L331" s="253"/>
      <c r="M331" s="253"/>
      <c r="N331" s="253"/>
      <c r="O331" s="253"/>
      <c r="P331" s="253"/>
      <c r="Q331" s="253"/>
      <c r="R331" s="253"/>
      <c r="S331" s="253"/>
      <c r="T331" s="253"/>
      <c r="U331" s="253" t="s">
        <v>500</v>
      </c>
      <c r="V331" s="253"/>
      <c r="W331" s="253"/>
      <c r="X331" s="253"/>
      <c r="Y331" s="253"/>
      <c r="Z331" s="253"/>
      <c r="AA331" s="253"/>
      <c r="AB331" s="253"/>
      <c r="AC331" s="253" t="s">
        <v>320</v>
      </c>
      <c r="AD331" s="253"/>
      <c r="AE331" s="253"/>
      <c r="AF331" s="253"/>
      <c r="AG331" s="253"/>
      <c r="AH331" s="253"/>
      <c r="AI331" s="253"/>
      <c r="AJ331" s="253"/>
      <c r="AK331" s="253"/>
      <c r="AL331" s="253"/>
      <c r="AM331" s="253"/>
      <c r="AN331" s="253"/>
      <c r="AO331" s="253"/>
      <c r="AP331" s="256"/>
      <c r="AQ331" s="253"/>
      <c r="AR331" s="253"/>
      <c r="AS331" s="253"/>
      <c r="AT331" s="256"/>
      <c r="AU331" s="253"/>
      <c r="AV331" s="253"/>
      <c r="AW331" s="253"/>
      <c r="AX331" s="253"/>
      <c r="AY331" s="253"/>
      <c r="AZ331" s="253"/>
      <c r="BA331" s="253"/>
      <c r="BB331" s="253"/>
      <c r="BC331" s="253"/>
      <c r="BD331" s="253"/>
      <c r="BE331" s="253"/>
      <c r="BF331" s="253"/>
      <c r="BG331" s="253"/>
      <c r="BH331" s="253"/>
      <c r="BI331" s="253"/>
      <c r="BJ331" s="253"/>
      <c r="BK331" s="253"/>
      <c r="BL331" s="253"/>
      <c r="BM331" s="253"/>
      <c r="BN331" s="253"/>
      <c r="BO331" s="253"/>
      <c r="BP331" s="253"/>
      <c r="BQ331" s="253"/>
      <c r="BR331" s="253"/>
      <c r="BS331" s="253"/>
      <c r="BT331" s="253"/>
      <c r="BU331" s="253"/>
      <c r="BV331" s="253"/>
      <c r="BW331" s="253"/>
      <c r="BX331" s="253"/>
      <c r="BY331" s="253"/>
      <c r="BZ331" s="253"/>
      <c r="CA331" s="253"/>
      <c r="CB331" s="253"/>
      <c r="CC331" s="253"/>
      <c r="CD331" s="253"/>
      <c r="CE331" s="253"/>
      <c r="CF331" s="253"/>
      <c r="CG331" s="253"/>
      <c r="CH331" s="253"/>
      <c r="CI331" s="253"/>
      <c r="CJ331" s="253"/>
      <c r="CK331" s="253"/>
      <c r="CL331" s="253"/>
      <c r="CM331" s="253"/>
      <c r="CN331" s="253"/>
      <c r="CO331" s="253"/>
      <c r="CP331" s="253"/>
      <c r="CQ331" s="253"/>
      <c r="CR331" s="253"/>
      <c r="CS331" s="253"/>
      <c r="CT331" s="253"/>
      <c r="CU331" s="253"/>
      <c r="CV331" s="253"/>
      <c r="CW331" s="253"/>
      <c r="CX331" s="253"/>
      <c r="CY331" s="253"/>
      <c r="CZ331" s="253"/>
      <c r="DA331" s="253"/>
      <c r="DB331" s="253"/>
      <c r="DC331" s="253"/>
      <c r="DD331" s="253"/>
      <c r="DE331" s="253"/>
      <c r="DF331" s="253"/>
      <c r="DG331" s="253"/>
      <c r="DH331" s="253"/>
      <c r="DI331" s="253"/>
      <c r="DJ331" s="253"/>
      <c r="DK331" s="253"/>
      <c r="DL331" s="253"/>
      <c r="DM331" s="253"/>
      <c r="DN331" s="253"/>
      <c r="DO331" s="253"/>
      <c r="DP331" s="253"/>
      <c r="DQ331" s="253"/>
      <c r="DR331" s="253"/>
      <c r="DS331" s="253"/>
      <c r="DT331" s="253"/>
      <c r="DU331" s="253"/>
      <c r="DV331" s="253"/>
      <c r="DW331" s="253"/>
      <c r="DX331" s="253"/>
      <c r="DY331" s="253"/>
      <c r="DZ331" s="253"/>
      <c r="EA331" s="253"/>
      <c r="EB331" s="253"/>
      <c r="EC331" s="253"/>
      <c r="ED331" s="253"/>
      <c r="EE331" s="253"/>
      <c r="EF331" s="253"/>
      <c r="EG331" s="253"/>
      <c r="EH331" s="253"/>
      <c r="EI331" s="253"/>
      <c r="EJ331" s="253"/>
      <c r="EK331" s="253"/>
      <c r="EL331" s="253"/>
      <c r="EM331" s="253"/>
      <c r="EN331" s="253"/>
      <c r="EO331" s="253"/>
      <c r="EP331" s="253"/>
      <c r="EQ331" s="253"/>
      <c r="ER331" s="253"/>
      <c r="ES331" s="253"/>
      <c r="ET331" s="253"/>
      <c r="EU331" s="253"/>
      <c r="EV331" s="253"/>
      <c r="EW331" s="253"/>
      <c r="EX331" s="253"/>
      <c r="EY331" s="253"/>
      <c r="EZ331" s="253"/>
      <c r="FA331" s="253"/>
      <c r="FB331" s="253"/>
      <c r="FC331" s="253"/>
      <c r="FD331" s="253"/>
      <c r="FE331" s="253"/>
      <c r="FF331" s="253"/>
      <c r="FG331" s="253"/>
      <c r="FH331" s="253"/>
      <c r="FI331" s="253"/>
      <c r="FJ331" s="253"/>
      <c r="FK331" s="253"/>
      <c r="FL331" s="253"/>
      <c r="FM331" s="253"/>
      <c r="FN331" s="253"/>
      <c r="FO331" s="253"/>
      <c r="FP331" s="253"/>
      <c r="FQ331" s="253"/>
      <c r="FR331" s="253"/>
      <c r="FS331" s="253"/>
      <c r="FT331" s="253"/>
      <c r="FU331" s="253"/>
      <c r="FV331" s="253"/>
      <c r="FW331" s="253"/>
      <c r="FX331" s="253"/>
      <c r="FY331" s="253"/>
      <c r="FZ331" s="253"/>
      <c r="GA331" s="253"/>
      <c r="GB331" s="253"/>
      <c r="GC331" s="253"/>
      <c r="GD331" s="253"/>
      <c r="GE331" s="253"/>
      <c r="GF331" s="253"/>
      <c r="GG331" s="253"/>
      <c r="GH331" s="253"/>
      <c r="GI331" s="253"/>
      <c r="GJ331" s="253"/>
      <c r="GK331" s="253"/>
      <c r="GL331" s="253"/>
      <c r="GM331" s="253"/>
      <c r="GN331" s="253"/>
      <c r="GO331" s="253"/>
      <c r="GP331" s="253"/>
      <c r="GQ331" s="253"/>
      <c r="GR331" s="253"/>
      <c r="GS331" s="253"/>
      <c r="GT331" s="253"/>
      <c r="GU331" s="253"/>
      <c r="GV331" s="253"/>
      <c r="GW331" s="253"/>
      <c r="GX331" s="253"/>
      <c r="GY331" s="253"/>
      <c r="GZ331" s="253"/>
      <c r="HA331" s="253"/>
      <c r="HB331" s="253"/>
      <c r="HC331" s="253"/>
      <c r="HD331" s="253"/>
      <c r="HE331" s="253"/>
      <c r="HF331" s="253"/>
      <c r="HG331" s="253"/>
      <c r="HH331" s="253"/>
      <c r="HI331" s="253"/>
      <c r="HJ331" s="253"/>
      <c r="HK331" s="253"/>
      <c r="HL331" s="253"/>
      <c r="HM331" s="253"/>
      <c r="HN331" s="253"/>
      <c r="HO331" s="253"/>
      <c r="HP331" s="253"/>
      <c r="HQ331" s="253"/>
      <c r="HR331" s="253"/>
      <c r="HS331" s="253"/>
      <c r="HT331" s="253"/>
      <c r="HU331" s="253"/>
      <c r="HV331" s="253"/>
      <c r="HW331" s="253"/>
      <c r="HX331" s="253"/>
      <c r="HY331" s="253"/>
      <c r="HZ331" s="253"/>
      <c r="IA331" s="253"/>
      <c r="IB331" s="253"/>
      <c r="IC331" s="253"/>
      <c r="ID331" s="253"/>
      <c r="IE331" s="253"/>
      <c r="IF331" s="253"/>
      <c r="IG331" s="253"/>
      <c r="IH331" s="253"/>
      <c r="II331" s="253"/>
      <c r="IJ331" s="253"/>
      <c r="IK331" s="253"/>
      <c r="IL331" s="253"/>
      <c r="IM331" s="253"/>
      <c r="IN331" s="253"/>
      <c r="IO331" s="253"/>
      <c r="IP331" s="253"/>
      <c r="IQ331" s="253"/>
      <c r="IR331" s="253"/>
      <c r="IS331" s="253"/>
      <c r="IT331" s="253"/>
      <c r="IU331" s="253"/>
      <c r="IV331" s="253"/>
      <c r="IW331" s="253"/>
      <c r="IX331" s="253"/>
      <c r="IY331" s="253"/>
      <c r="IZ331" s="253"/>
      <c r="JA331" s="253"/>
      <c r="JB331" s="253"/>
      <c r="JC331" s="253"/>
      <c r="JD331" s="253"/>
      <c r="JE331" s="253"/>
      <c r="JF331" s="253"/>
      <c r="JG331" s="253"/>
      <c r="JH331" s="253"/>
      <c r="JI331" s="253"/>
      <c r="JJ331" s="253"/>
      <c r="JK331" s="253"/>
      <c r="JL331" s="253"/>
      <c r="JM331" s="253"/>
      <c r="JN331" s="253"/>
      <c r="JO331" s="253"/>
      <c r="JP331" s="253"/>
      <c r="JQ331" s="253"/>
      <c r="JR331" s="253"/>
      <c r="JS331" s="253"/>
      <c r="JT331" s="253"/>
      <c r="JU331" s="253"/>
    </row>
    <row r="332" spans="1:281" s="252" customFormat="1" ht="15" customHeight="1" x14ac:dyDescent="0.25">
      <c r="A332" s="253"/>
      <c r="B332" s="253"/>
      <c r="C332" s="253"/>
      <c r="D332" s="253"/>
      <c r="E332" s="253"/>
      <c r="F332" s="253"/>
      <c r="G332" s="253"/>
      <c r="H332" s="253"/>
      <c r="I332" s="253"/>
      <c r="J332" s="253"/>
      <c r="K332" s="253"/>
      <c r="L332" s="253"/>
      <c r="M332" s="253"/>
      <c r="N332" s="253"/>
      <c r="O332" s="253"/>
      <c r="P332" s="253"/>
      <c r="Q332" s="253"/>
      <c r="R332" s="253"/>
      <c r="S332" s="253"/>
      <c r="T332" s="253"/>
      <c r="U332" s="253" t="s">
        <v>501</v>
      </c>
      <c r="V332" s="253"/>
      <c r="W332" s="253"/>
      <c r="X332" s="253"/>
      <c r="Y332" s="253"/>
      <c r="Z332" s="253"/>
      <c r="AA332" s="253"/>
      <c r="AB332" s="253"/>
      <c r="AC332" s="253" t="s">
        <v>320</v>
      </c>
      <c r="AD332" s="253"/>
      <c r="AE332" s="253"/>
      <c r="AF332" s="253"/>
      <c r="AG332" s="253"/>
      <c r="AH332" s="253"/>
      <c r="AI332" s="253"/>
      <c r="AJ332" s="253"/>
      <c r="AK332" s="253"/>
      <c r="AL332" s="253"/>
      <c r="AM332" s="253"/>
      <c r="AN332" s="253"/>
      <c r="AO332" s="253"/>
      <c r="AP332" s="256"/>
      <c r="AQ332" s="253"/>
      <c r="AR332" s="253"/>
      <c r="AS332" s="253"/>
      <c r="AT332" s="256"/>
      <c r="AU332" s="253"/>
      <c r="AV332" s="253"/>
      <c r="AW332" s="253"/>
      <c r="AX332" s="253"/>
      <c r="AY332" s="253"/>
      <c r="AZ332" s="253"/>
      <c r="BA332" s="253"/>
      <c r="BB332" s="253"/>
      <c r="BC332" s="253"/>
      <c r="BD332" s="253"/>
      <c r="BE332" s="253"/>
      <c r="BF332" s="253"/>
      <c r="BG332" s="253"/>
      <c r="BH332" s="253"/>
      <c r="BI332" s="253"/>
      <c r="BJ332" s="253"/>
      <c r="BK332" s="253"/>
      <c r="BL332" s="253"/>
      <c r="BM332" s="253"/>
      <c r="BN332" s="253"/>
      <c r="BO332" s="253"/>
      <c r="BP332" s="253"/>
      <c r="BQ332" s="253"/>
      <c r="BR332" s="253"/>
      <c r="BS332" s="253"/>
      <c r="BT332" s="253"/>
      <c r="BU332" s="253"/>
      <c r="BV332" s="253"/>
      <c r="BW332" s="253"/>
      <c r="BX332" s="253"/>
      <c r="BY332" s="253"/>
      <c r="BZ332" s="253"/>
      <c r="CA332" s="253"/>
      <c r="CB332" s="253"/>
      <c r="CC332" s="253"/>
      <c r="CD332" s="253"/>
      <c r="CE332" s="253"/>
      <c r="CF332" s="253"/>
      <c r="CG332" s="253"/>
      <c r="CH332" s="253"/>
      <c r="CI332" s="253"/>
      <c r="CJ332" s="253"/>
      <c r="CK332" s="253"/>
      <c r="CL332" s="253"/>
      <c r="CM332" s="253"/>
      <c r="CN332" s="253"/>
      <c r="CO332" s="253"/>
      <c r="CP332" s="253"/>
      <c r="CQ332" s="253"/>
      <c r="CR332" s="253"/>
      <c r="CS332" s="253"/>
      <c r="CT332" s="253"/>
      <c r="CU332" s="253"/>
      <c r="CV332" s="253"/>
      <c r="CW332" s="253"/>
      <c r="CX332" s="253"/>
      <c r="CY332" s="253"/>
      <c r="CZ332" s="253"/>
      <c r="DA332" s="253"/>
      <c r="DB332" s="253"/>
      <c r="DC332" s="253"/>
      <c r="DD332" s="253"/>
      <c r="DE332" s="253"/>
      <c r="DF332" s="253"/>
      <c r="DG332" s="253"/>
      <c r="DH332" s="253"/>
      <c r="DI332" s="253"/>
      <c r="DJ332" s="253"/>
      <c r="DK332" s="253"/>
      <c r="DL332" s="253"/>
      <c r="DM332" s="253"/>
      <c r="DN332" s="253"/>
      <c r="DO332" s="253"/>
      <c r="DP332" s="253"/>
      <c r="DQ332" s="253"/>
      <c r="DR332" s="253"/>
      <c r="DS332" s="253"/>
      <c r="DT332" s="253"/>
      <c r="DU332" s="253"/>
      <c r="DV332" s="253"/>
      <c r="DW332" s="253"/>
      <c r="DX332" s="253"/>
      <c r="DY332" s="253"/>
      <c r="DZ332" s="253"/>
      <c r="EA332" s="253"/>
      <c r="EB332" s="253"/>
      <c r="EC332" s="253"/>
      <c r="ED332" s="253"/>
      <c r="EE332" s="253"/>
      <c r="EF332" s="253"/>
      <c r="EG332" s="253"/>
      <c r="EH332" s="253"/>
      <c r="EI332" s="253"/>
      <c r="EJ332" s="253"/>
      <c r="EK332" s="253"/>
      <c r="EL332" s="253"/>
      <c r="EM332" s="253"/>
      <c r="EN332" s="253"/>
      <c r="EO332" s="253"/>
      <c r="EP332" s="253"/>
      <c r="EQ332" s="253"/>
      <c r="ER332" s="253"/>
      <c r="ES332" s="253"/>
      <c r="ET332" s="253"/>
      <c r="EU332" s="253"/>
      <c r="EV332" s="253"/>
      <c r="EW332" s="253"/>
      <c r="EX332" s="253"/>
      <c r="EY332" s="253"/>
      <c r="EZ332" s="253"/>
      <c r="FA332" s="253"/>
      <c r="FB332" s="253"/>
      <c r="FC332" s="253"/>
      <c r="FD332" s="253"/>
      <c r="FE332" s="253"/>
      <c r="FF332" s="253"/>
      <c r="FG332" s="253"/>
      <c r="FH332" s="253"/>
      <c r="FI332" s="253"/>
      <c r="FJ332" s="253"/>
      <c r="FK332" s="253"/>
      <c r="FL332" s="253"/>
      <c r="FM332" s="253"/>
      <c r="FN332" s="253"/>
      <c r="FO332" s="253"/>
      <c r="FP332" s="253"/>
      <c r="FQ332" s="253"/>
      <c r="FR332" s="253"/>
      <c r="FS332" s="253"/>
      <c r="FT332" s="253"/>
      <c r="FU332" s="253"/>
      <c r="FV332" s="253"/>
      <c r="FW332" s="253"/>
      <c r="FX332" s="253"/>
      <c r="FY332" s="253"/>
      <c r="FZ332" s="253"/>
      <c r="GA332" s="253"/>
      <c r="GB332" s="253"/>
      <c r="GC332" s="253"/>
      <c r="GD332" s="253"/>
      <c r="GE332" s="253"/>
      <c r="GF332" s="253"/>
      <c r="GG332" s="253"/>
      <c r="GH332" s="253"/>
      <c r="GI332" s="253"/>
      <c r="GJ332" s="253"/>
      <c r="GK332" s="253"/>
      <c r="GL332" s="253"/>
      <c r="GM332" s="253"/>
      <c r="GN332" s="253"/>
      <c r="GO332" s="253"/>
      <c r="GP332" s="253"/>
      <c r="GQ332" s="253"/>
      <c r="GR332" s="253"/>
      <c r="GS332" s="253"/>
      <c r="GT332" s="253"/>
      <c r="GU332" s="253"/>
      <c r="GV332" s="253"/>
      <c r="GW332" s="253"/>
      <c r="GX332" s="253"/>
      <c r="GY332" s="253"/>
      <c r="GZ332" s="253"/>
      <c r="HA332" s="253"/>
      <c r="HB332" s="253"/>
      <c r="HC332" s="253"/>
      <c r="HD332" s="253"/>
      <c r="HE332" s="253"/>
      <c r="HF332" s="253"/>
      <c r="HG332" s="253"/>
      <c r="HH332" s="253"/>
      <c r="HI332" s="253"/>
      <c r="HJ332" s="253"/>
      <c r="HK332" s="253"/>
      <c r="HL332" s="253"/>
      <c r="HM332" s="253"/>
      <c r="HN332" s="253"/>
      <c r="HO332" s="253"/>
      <c r="HP332" s="253"/>
      <c r="HQ332" s="253"/>
      <c r="HR332" s="253"/>
      <c r="HS332" s="253"/>
      <c r="HT332" s="253"/>
      <c r="HU332" s="253"/>
      <c r="HV332" s="253"/>
      <c r="HW332" s="253"/>
      <c r="HX332" s="253"/>
      <c r="HY332" s="253"/>
      <c r="HZ332" s="253"/>
      <c r="IA332" s="253"/>
      <c r="IB332" s="253"/>
      <c r="IC332" s="253"/>
      <c r="ID332" s="253"/>
      <c r="IE332" s="253"/>
      <c r="IF332" s="253"/>
      <c r="IG332" s="253"/>
      <c r="IH332" s="253"/>
      <c r="II332" s="253"/>
      <c r="IJ332" s="253"/>
      <c r="IK332" s="253"/>
      <c r="IL332" s="253"/>
      <c r="IM332" s="253"/>
      <c r="IN332" s="253"/>
      <c r="IO332" s="253"/>
      <c r="IP332" s="253"/>
      <c r="IQ332" s="253"/>
      <c r="IR332" s="253"/>
      <c r="IS332" s="253"/>
      <c r="IT332" s="253"/>
      <c r="IU332" s="253"/>
      <c r="IV332" s="253"/>
      <c r="IW332" s="253"/>
      <c r="IX332" s="253"/>
      <c r="IY332" s="253"/>
      <c r="IZ332" s="253"/>
      <c r="JA332" s="253"/>
      <c r="JB332" s="253"/>
      <c r="JC332" s="253"/>
      <c r="JD332" s="253"/>
      <c r="JE332" s="253"/>
      <c r="JF332" s="253"/>
      <c r="JG332" s="253"/>
      <c r="JH332" s="253"/>
      <c r="JI332" s="253"/>
      <c r="JJ332" s="253"/>
      <c r="JK332" s="253"/>
      <c r="JL332" s="253"/>
      <c r="JM332" s="253"/>
      <c r="JN332" s="253"/>
      <c r="JO332" s="253"/>
      <c r="JP332" s="253"/>
      <c r="JQ332" s="253"/>
      <c r="JR332" s="253"/>
      <c r="JS332" s="253"/>
      <c r="JT332" s="253"/>
      <c r="JU332" s="253"/>
    </row>
    <row r="333" spans="1:281" s="252" customFormat="1" ht="15" customHeight="1" x14ac:dyDescent="0.25">
      <c r="A333" s="253"/>
      <c r="B333" s="253"/>
      <c r="C333" s="253"/>
      <c r="D333" s="253"/>
      <c r="E333" s="253"/>
      <c r="F333" s="253"/>
      <c r="G333" s="253"/>
      <c r="H333" s="253"/>
      <c r="I333" s="253"/>
      <c r="J333" s="253"/>
      <c r="K333" s="253"/>
      <c r="L333" s="253"/>
      <c r="M333" s="253"/>
      <c r="N333" s="253"/>
      <c r="O333" s="253"/>
      <c r="P333" s="253"/>
      <c r="Q333" s="253"/>
      <c r="R333" s="253"/>
      <c r="S333" s="253"/>
      <c r="T333" s="253"/>
      <c r="U333" s="253" t="s">
        <v>502</v>
      </c>
      <c r="V333" s="253"/>
      <c r="W333" s="253"/>
      <c r="X333" s="253"/>
      <c r="Y333" s="253"/>
      <c r="Z333" s="253"/>
      <c r="AA333" s="253"/>
      <c r="AB333" s="253"/>
      <c r="AC333" s="253" t="s">
        <v>332</v>
      </c>
      <c r="AD333" s="253"/>
      <c r="AE333" s="253"/>
      <c r="AF333" s="253"/>
      <c r="AG333" s="253"/>
      <c r="AH333" s="253"/>
      <c r="AI333" s="253"/>
      <c r="AJ333" s="253"/>
      <c r="AK333" s="253"/>
      <c r="AL333" s="253"/>
      <c r="AM333" s="253"/>
      <c r="AN333" s="253"/>
      <c r="AO333" s="253"/>
      <c r="AP333" s="256"/>
      <c r="AQ333" s="253"/>
      <c r="AR333" s="253"/>
      <c r="AS333" s="253"/>
      <c r="AT333" s="256"/>
      <c r="AU333" s="253"/>
      <c r="AV333" s="253"/>
      <c r="AW333" s="253"/>
      <c r="AX333" s="253"/>
      <c r="AY333" s="253"/>
      <c r="AZ333" s="253"/>
      <c r="BA333" s="253"/>
      <c r="BB333" s="253"/>
      <c r="BC333" s="253"/>
      <c r="BD333" s="253"/>
      <c r="BE333" s="253"/>
      <c r="BF333" s="253"/>
      <c r="BG333" s="253"/>
      <c r="BH333" s="253"/>
      <c r="BI333" s="253"/>
      <c r="BJ333" s="253"/>
      <c r="BK333" s="253"/>
      <c r="BL333" s="253"/>
      <c r="BM333" s="253"/>
      <c r="BN333" s="253"/>
      <c r="BO333" s="253"/>
      <c r="BP333" s="253"/>
      <c r="BQ333" s="253"/>
      <c r="BR333" s="253"/>
      <c r="BS333" s="253"/>
      <c r="BT333" s="253"/>
      <c r="BU333" s="253"/>
      <c r="BV333" s="253"/>
      <c r="BW333" s="253"/>
      <c r="BX333" s="253"/>
      <c r="BY333" s="253"/>
      <c r="BZ333" s="253"/>
      <c r="CA333" s="253"/>
      <c r="CB333" s="253"/>
      <c r="CC333" s="253"/>
      <c r="CD333" s="253"/>
      <c r="CE333" s="253"/>
      <c r="CF333" s="253"/>
      <c r="CG333" s="253"/>
      <c r="CH333" s="253"/>
      <c r="CI333" s="253"/>
      <c r="CJ333" s="253"/>
      <c r="CK333" s="253"/>
      <c r="CL333" s="253"/>
      <c r="CM333" s="253"/>
      <c r="CN333" s="253"/>
      <c r="CO333" s="253"/>
      <c r="CP333" s="253"/>
      <c r="CQ333" s="253"/>
      <c r="CR333" s="253"/>
      <c r="CS333" s="253"/>
      <c r="CT333" s="253"/>
      <c r="CU333" s="253"/>
      <c r="CV333" s="253"/>
      <c r="CW333" s="253"/>
      <c r="CX333" s="253"/>
      <c r="CY333" s="253"/>
      <c r="CZ333" s="253"/>
      <c r="DA333" s="253"/>
      <c r="DB333" s="253"/>
      <c r="DC333" s="253"/>
      <c r="DD333" s="253"/>
      <c r="DE333" s="253"/>
      <c r="DF333" s="253"/>
      <c r="DG333" s="253"/>
      <c r="DH333" s="253"/>
      <c r="DI333" s="253"/>
      <c r="DJ333" s="253"/>
      <c r="DK333" s="253"/>
      <c r="DL333" s="253"/>
      <c r="DM333" s="253"/>
      <c r="DN333" s="253"/>
      <c r="DO333" s="253"/>
      <c r="DP333" s="253"/>
      <c r="DQ333" s="253"/>
      <c r="DR333" s="253"/>
      <c r="DS333" s="253"/>
      <c r="DT333" s="253"/>
      <c r="DU333" s="253"/>
      <c r="DV333" s="253"/>
      <c r="DW333" s="253"/>
      <c r="DX333" s="253"/>
      <c r="DY333" s="253"/>
      <c r="DZ333" s="253"/>
      <c r="EA333" s="253"/>
      <c r="EB333" s="253"/>
      <c r="EC333" s="253"/>
      <c r="ED333" s="253"/>
      <c r="EE333" s="253"/>
      <c r="EF333" s="253"/>
      <c r="EG333" s="253"/>
      <c r="EH333" s="253"/>
      <c r="EI333" s="253"/>
      <c r="EJ333" s="253"/>
      <c r="EK333" s="253"/>
      <c r="EL333" s="253"/>
      <c r="EM333" s="253"/>
      <c r="EN333" s="253"/>
      <c r="EO333" s="253"/>
      <c r="EP333" s="253"/>
      <c r="EQ333" s="253"/>
      <c r="ER333" s="253"/>
      <c r="ES333" s="253"/>
      <c r="ET333" s="253"/>
      <c r="EU333" s="253"/>
      <c r="EV333" s="253"/>
      <c r="EW333" s="253"/>
      <c r="EX333" s="253"/>
      <c r="EY333" s="253"/>
      <c r="EZ333" s="253"/>
      <c r="FA333" s="253"/>
      <c r="FB333" s="253"/>
      <c r="FC333" s="253"/>
      <c r="FD333" s="253"/>
      <c r="FE333" s="253"/>
      <c r="FF333" s="253"/>
      <c r="FG333" s="253"/>
      <c r="FH333" s="253"/>
      <c r="FI333" s="253"/>
      <c r="FJ333" s="253"/>
      <c r="FK333" s="253"/>
      <c r="FL333" s="253"/>
      <c r="FM333" s="253"/>
      <c r="FN333" s="253"/>
      <c r="FO333" s="253"/>
      <c r="FP333" s="253"/>
      <c r="FQ333" s="253"/>
      <c r="FR333" s="253"/>
      <c r="FS333" s="253"/>
      <c r="FT333" s="253"/>
      <c r="FU333" s="253"/>
      <c r="FV333" s="253"/>
      <c r="FW333" s="253"/>
      <c r="FX333" s="253"/>
      <c r="FY333" s="253"/>
      <c r="FZ333" s="253"/>
      <c r="GA333" s="253"/>
      <c r="GB333" s="253"/>
      <c r="GC333" s="253"/>
      <c r="GD333" s="253"/>
      <c r="GE333" s="253"/>
      <c r="GF333" s="253"/>
      <c r="GG333" s="253"/>
      <c r="GH333" s="253"/>
      <c r="GI333" s="253"/>
      <c r="GJ333" s="253"/>
      <c r="GK333" s="253"/>
      <c r="GL333" s="253"/>
      <c r="GM333" s="253"/>
      <c r="GN333" s="253"/>
      <c r="GO333" s="253"/>
      <c r="GP333" s="253"/>
      <c r="GQ333" s="253"/>
      <c r="GR333" s="253"/>
      <c r="GS333" s="253"/>
      <c r="GT333" s="253"/>
      <c r="GU333" s="253"/>
      <c r="GV333" s="253"/>
      <c r="GW333" s="253"/>
      <c r="GX333" s="253"/>
      <c r="GY333" s="253"/>
      <c r="GZ333" s="253"/>
      <c r="HA333" s="253"/>
      <c r="HB333" s="253"/>
      <c r="HC333" s="253"/>
      <c r="HD333" s="253"/>
      <c r="HE333" s="253"/>
      <c r="HF333" s="253"/>
      <c r="HG333" s="253"/>
      <c r="HH333" s="253"/>
      <c r="HI333" s="253"/>
      <c r="HJ333" s="253"/>
      <c r="HK333" s="253"/>
      <c r="HL333" s="253"/>
      <c r="HM333" s="253"/>
      <c r="HN333" s="253"/>
      <c r="HO333" s="253"/>
      <c r="HP333" s="253"/>
      <c r="HQ333" s="253"/>
      <c r="HR333" s="253"/>
      <c r="HS333" s="253"/>
      <c r="HT333" s="253"/>
      <c r="HU333" s="253"/>
      <c r="HV333" s="253"/>
      <c r="HW333" s="253"/>
      <c r="HX333" s="253"/>
      <c r="HY333" s="253"/>
      <c r="HZ333" s="253"/>
      <c r="IA333" s="253"/>
      <c r="IB333" s="253"/>
      <c r="IC333" s="253"/>
      <c r="ID333" s="253"/>
      <c r="IE333" s="253"/>
      <c r="IF333" s="253"/>
      <c r="IG333" s="253"/>
      <c r="IH333" s="253"/>
      <c r="II333" s="253"/>
      <c r="IJ333" s="253"/>
      <c r="IK333" s="253"/>
      <c r="IL333" s="253"/>
      <c r="IM333" s="253"/>
      <c r="IN333" s="253"/>
      <c r="IO333" s="253"/>
      <c r="IP333" s="253"/>
      <c r="IQ333" s="253"/>
      <c r="IR333" s="253"/>
      <c r="IS333" s="253"/>
      <c r="IT333" s="253"/>
      <c r="IU333" s="253"/>
      <c r="IV333" s="253"/>
      <c r="IW333" s="253"/>
      <c r="IX333" s="253"/>
      <c r="IY333" s="253"/>
      <c r="IZ333" s="253"/>
      <c r="JA333" s="253"/>
      <c r="JB333" s="253"/>
      <c r="JC333" s="253"/>
      <c r="JD333" s="253"/>
      <c r="JE333" s="253"/>
      <c r="JF333" s="253"/>
      <c r="JG333" s="253"/>
      <c r="JH333" s="253"/>
      <c r="JI333" s="253"/>
      <c r="JJ333" s="253"/>
      <c r="JK333" s="253"/>
      <c r="JL333" s="253"/>
      <c r="JM333" s="253"/>
      <c r="JN333" s="253"/>
      <c r="JO333" s="253"/>
      <c r="JP333" s="253"/>
      <c r="JQ333" s="253"/>
      <c r="JR333" s="253"/>
      <c r="JS333" s="253"/>
      <c r="JT333" s="253"/>
      <c r="JU333" s="253"/>
    </row>
    <row r="334" spans="1:281" s="252" customFormat="1" ht="15" customHeight="1" x14ac:dyDescent="0.25">
      <c r="A334" s="253"/>
      <c r="B334" s="253"/>
      <c r="C334" s="253"/>
      <c r="D334" s="253"/>
      <c r="E334" s="253"/>
      <c r="F334" s="253"/>
      <c r="G334" s="253"/>
      <c r="H334" s="253"/>
      <c r="I334" s="253"/>
      <c r="J334" s="253"/>
      <c r="K334" s="253"/>
      <c r="L334" s="253"/>
      <c r="M334" s="253"/>
      <c r="N334" s="253"/>
      <c r="O334" s="253"/>
      <c r="P334" s="253"/>
      <c r="Q334" s="253"/>
      <c r="R334" s="253"/>
      <c r="S334" s="253"/>
      <c r="T334" s="253"/>
      <c r="U334" s="253" t="s">
        <v>503</v>
      </c>
      <c r="V334" s="253"/>
      <c r="W334" s="253"/>
      <c r="X334" s="253"/>
      <c r="Y334" s="253"/>
      <c r="Z334" s="253"/>
      <c r="AA334" s="253"/>
      <c r="AB334" s="253"/>
      <c r="AC334" s="253" t="s">
        <v>393</v>
      </c>
      <c r="AD334" s="253"/>
      <c r="AE334" s="253"/>
      <c r="AF334" s="253"/>
      <c r="AG334" s="253"/>
      <c r="AH334" s="253"/>
      <c r="AI334" s="253"/>
      <c r="AJ334" s="253"/>
      <c r="AK334" s="253"/>
      <c r="AL334" s="253"/>
      <c r="AM334" s="253"/>
      <c r="AN334" s="253"/>
      <c r="AO334" s="253"/>
      <c r="AP334" s="256"/>
      <c r="AQ334" s="253"/>
      <c r="AR334" s="253"/>
      <c r="AS334" s="253"/>
      <c r="AT334" s="256"/>
      <c r="AU334" s="253"/>
      <c r="AV334" s="253"/>
      <c r="AW334" s="253"/>
      <c r="AX334" s="253"/>
      <c r="AY334" s="253"/>
      <c r="AZ334" s="253"/>
      <c r="BA334" s="253"/>
      <c r="BB334" s="253"/>
      <c r="BC334" s="253"/>
      <c r="BD334" s="253"/>
      <c r="BE334" s="253"/>
      <c r="BF334" s="253"/>
      <c r="BG334" s="253"/>
      <c r="BH334" s="253"/>
      <c r="BI334" s="253"/>
      <c r="BJ334" s="253"/>
      <c r="BK334" s="253"/>
      <c r="BL334" s="253"/>
      <c r="BM334" s="253"/>
      <c r="BN334" s="253"/>
      <c r="BO334" s="253"/>
      <c r="BP334" s="253"/>
      <c r="BQ334" s="253"/>
      <c r="BR334" s="253"/>
      <c r="BS334" s="253"/>
      <c r="BT334" s="253"/>
      <c r="BU334" s="253"/>
      <c r="BV334" s="253"/>
      <c r="BW334" s="253"/>
      <c r="BX334" s="253"/>
      <c r="BY334" s="253"/>
      <c r="BZ334" s="253"/>
      <c r="CA334" s="253"/>
      <c r="CB334" s="253"/>
      <c r="CC334" s="253"/>
      <c r="CD334" s="253"/>
      <c r="CE334" s="253"/>
      <c r="CF334" s="253"/>
      <c r="CG334" s="253"/>
      <c r="CH334" s="253"/>
      <c r="CI334" s="253"/>
      <c r="CJ334" s="253"/>
      <c r="CK334" s="253"/>
      <c r="CL334" s="253"/>
      <c r="CM334" s="253"/>
      <c r="CN334" s="253"/>
      <c r="CO334" s="253"/>
      <c r="CP334" s="253"/>
      <c r="CQ334" s="253"/>
      <c r="CR334" s="253"/>
      <c r="CS334" s="253"/>
      <c r="CT334" s="253"/>
      <c r="CU334" s="253"/>
      <c r="CV334" s="253"/>
      <c r="CW334" s="253"/>
      <c r="CX334" s="253"/>
      <c r="CY334" s="253"/>
      <c r="CZ334" s="253"/>
      <c r="DA334" s="253"/>
      <c r="DB334" s="253"/>
      <c r="DC334" s="253"/>
      <c r="DD334" s="253"/>
      <c r="DE334" s="253"/>
      <c r="DF334" s="253"/>
      <c r="DG334" s="253"/>
      <c r="DH334" s="253"/>
      <c r="DI334" s="253"/>
      <c r="DJ334" s="253"/>
      <c r="DK334" s="253"/>
      <c r="DL334" s="253"/>
      <c r="DM334" s="253"/>
      <c r="DN334" s="253"/>
      <c r="DO334" s="253"/>
      <c r="DP334" s="253"/>
      <c r="DQ334" s="253"/>
      <c r="DR334" s="253"/>
      <c r="DS334" s="253"/>
      <c r="DT334" s="253"/>
      <c r="DU334" s="253"/>
      <c r="DV334" s="253"/>
      <c r="DW334" s="253"/>
      <c r="DX334" s="253"/>
      <c r="DY334" s="253"/>
      <c r="DZ334" s="253"/>
      <c r="EA334" s="253"/>
      <c r="EB334" s="253"/>
      <c r="EC334" s="253"/>
      <c r="ED334" s="253"/>
      <c r="EE334" s="253"/>
      <c r="EF334" s="253"/>
      <c r="EG334" s="253"/>
      <c r="EH334" s="253"/>
      <c r="EI334" s="253"/>
      <c r="EJ334" s="253"/>
      <c r="EK334" s="253"/>
      <c r="EL334" s="253"/>
      <c r="EM334" s="253"/>
      <c r="EN334" s="253"/>
      <c r="EO334" s="253"/>
      <c r="EP334" s="253"/>
      <c r="EQ334" s="253"/>
      <c r="ER334" s="253"/>
      <c r="ES334" s="253"/>
      <c r="ET334" s="253"/>
      <c r="EU334" s="253"/>
      <c r="EV334" s="253"/>
      <c r="EW334" s="253"/>
      <c r="EX334" s="253"/>
      <c r="EY334" s="253"/>
      <c r="EZ334" s="253"/>
      <c r="FA334" s="253"/>
      <c r="FB334" s="253"/>
      <c r="FC334" s="253"/>
      <c r="FD334" s="253"/>
      <c r="FE334" s="253"/>
      <c r="FF334" s="253"/>
      <c r="FG334" s="253"/>
      <c r="FH334" s="253"/>
      <c r="FI334" s="253"/>
      <c r="FJ334" s="253"/>
      <c r="FK334" s="253"/>
      <c r="FL334" s="253"/>
      <c r="FM334" s="253"/>
      <c r="FN334" s="253"/>
      <c r="FO334" s="253"/>
      <c r="FP334" s="253"/>
      <c r="FQ334" s="253"/>
      <c r="FR334" s="253"/>
      <c r="FS334" s="253"/>
      <c r="FT334" s="253"/>
      <c r="FU334" s="253"/>
      <c r="FV334" s="253"/>
      <c r="FW334" s="253"/>
      <c r="FX334" s="253"/>
      <c r="FY334" s="253"/>
      <c r="FZ334" s="253"/>
      <c r="GA334" s="253"/>
      <c r="GB334" s="253"/>
      <c r="GC334" s="253"/>
      <c r="GD334" s="253"/>
      <c r="GE334" s="253"/>
      <c r="GF334" s="253"/>
      <c r="GG334" s="253"/>
      <c r="GH334" s="253"/>
      <c r="GI334" s="253"/>
      <c r="GJ334" s="253"/>
      <c r="GK334" s="253"/>
      <c r="GL334" s="253"/>
      <c r="GM334" s="253"/>
      <c r="GN334" s="253"/>
      <c r="GO334" s="253"/>
      <c r="GP334" s="253"/>
      <c r="GQ334" s="253"/>
      <c r="GR334" s="253"/>
      <c r="GS334" s="253"/>
      <c r="GT334" s="253"/>
      <c r="GU334" s="253"/>
      <c r="GV334" s="253"/>
      <c r="GW334" s="253"/>
      <c r="GX334" s="253"/>
      <c r="GY334" s="253"/>
      <c r="GZ334" s="253"/>
      <c r="HA334" s="253"/>
      <c r="HB334" s="253"/>
      <c r="HC334" s="253"/>
      <c r="HD334" s="253"/>
      <c r="HE334" s="253"/>
      <c r="HF334" s="253"/>
      <c r="HG334" s="253"/>
      <c r="HH334" s="253"/>
      <c r="HI334" s="253"/>
      <c r="HJ334" s="253"/>
      <c r="HK334" s="253"/>
      <c r="HL334" s="253"/>
      <c r="HM334" s="253"/>
      <c r="HN334" s="253"/>
      <c r="HO334" s="253"/>
      <c r="HP334" s="253"/>
      <c r="HQ334" s="253"/>
      <c r="HR334" s="253"/>
      <c r="HS334" s="253"/>
      <c r="HT334" s="253"/>
      <c r="HU334" s="253"/>
      <c r="HV334" s="253"/>
      <c r="HW334" s="253"/>
      <c r="HX334" s="253"/>
      <c r="HY334" s="253"/>
      <c r="HZ334" s="253"/>
      <c r="IA334" s="253"/>
      <c r="IB334" s="253"/>
      <c r="IC334" s="253"/>
      <c r="ID334" s="253"/>
      <c r="IE334" s="253"/>
      <c r="IF334" s="253"/>
      <c r="IG334" s="253"/>
      <c r="IH334" s="253"/>
      <c r="II334" s="253"/>
      <c r="IJ334" s="253"/>
      <c r="IK334" s="253"/>
      <c r="IL334" s="253"/>
      <c r="IM334" s="253"/>
      <c r="IN334" s="253"/>
      <c r="IO334" s="253"/>
      <c r="IP334" s="253"/>
      <c r="IQ334" s="253"/>
      <c r="IR334" s="253"/>
      <c r="IS334" s="253"/>
      <c r="IT334" s="253"/>
      <c r="IU334" s="253"/>
      <c r="IV334" s="253"/>
      <c r="IW334" s="253"/>
      <c r="IX334" s="253"/>
      <c r="IY334" s="253"/>
      <c r="IZ334" s="253"/>
      <c r="JA334" s="253"/>
      <c r="JB334" s="253"/>
      <c r="JC334" s="253"/>
      <c r="JD334" s="253"/>
      <c r="JE334" s="253"/>
      <c r="JF334" s="253"/>
      <c r="JG334" s="253"/>
      <c r="JH334" s="253"/>
      <c r="JI334" s="253"/>
      <c r="JJ334" s="253"/>
      <c r="JK334" s="253"/>
      <c r="JL334" s="253"/>
      <c r="JM334" s="253"/>
      <c r="JN334" s="253"/>
      <c r="JO334" s="253"/>
      <c r="JP334" s="253"/>
      <c r="JQ334" s="253"/>
      <c r="JR334" s="253"/>
      <c r="JS334" s="253"/>
      <c r="JT334" s="253"/>
      <c r="JU334" s="253"/>
    </row>
    <row r="335" spans="1:281" s="252" customFormat="1" ht="15" customHeight="1" x14ac:dyDescent="0.25">
      <c r="A335" s="253"/>
      <c r="B335" s="253"/>
      <c r="C335" s="253"/>
      <c r="D335" s="253"/>
      <c r="E335" s="253"/>
      <c r="F335" s="253"/>
      <c r="G335" s="253"/>
      <c r="H335" s="253"/>
      <c r="I335" s="253"/>
      <c r="J335" s="253"/>
      <c r="K335" s="253"/>
      <c r="L335" s="253"/>
      <c r="M335" s="253"/>
      <c r="N335" s="253"/>
      <c r="O335" s="253"/>
      <c r="P335" s="253"/>
      <c r="Q335" s="253"/>
      <c r="R335" s="253"/>
      <c r="S335" s="253"/>
      <c r="T335" s="253"/>
      <c r="U335" s="253" t="s">
        <v>504</v>
      </c>
      <c r="V335" s="253"/>
      <c r="W335" s="253"/>
      <c r="X335" s="253"/>
      <c r="Y335" s="253"/>
      <c r="Z335" s="253"/>
      <c r="AA335" s="253"/>
      <c r="AB335" s="253"/>
      <c r="AC335" s="253" t="s">
        <v>318</v>
      </c>
      <c r="AD335" s="253"/>
      <c r="AE335" s="253"/>
      <c r="AF335" s="253"/>
      <c r="AG335" s="253"/>
      <c r="AH335" s="253"/>
      <c r="AI335" s="253"/>
      <c r="AJ335" s="253"/>
      <c r="AK335" s="253"/>
      <c r="AL335" s="253"/>
      <c r="AM335" s="253"/>
      <c r="AN335" s="253"/>
      <c r="AO335" s="253"/>
      <c r="AP335" s="256"/>
      <c r="AQ335" s="253"/>
      <c r="AR335" s="253"/>
      <c r="AS335" s="253"/>
      <c r="AT335" s="256"/>
      <c r="AU335" s="253"/>
      <c r="AV335" s="253"/>
      <c r="AW335" s="253"/>
      <c r="AX335" s="253"/>
      <c r="AY335" s="253"/>
      <c r="AZ335" s="253"/>
      <c r="BA335" s="253"/>
      <c r="BB335" s="253"/>
      <c r="BC335" s="253"/>
      <c r="BD335" s="253"/>
      <c r="BE335" s="253"/>
      <c r="BF335" s="253"/>
      <c r="BG335" s="253"/>
      <c r="BH335" s="253"/>
      <c r="BI335" s="253"/>
      <c r="BJ335" s="253"/>
      <c r="BK335" s="253"/>
      <c r="BL335" s="253"/>
      <c r="BM335" s="253"/>
      <c r="BN335" s="253"/>
      <c r="BO335" s="253"/>
      <c r="BP335" s="253"/>
      <c r="BQ335" s="253"/>
      <c r="BR335" s="253"/>
      <c r="BS335" s="253"/>
      <c r="BT335" s="253"/>
      <c r="BU335" s="253"/>
      <c r="BV335" s="253"/>
      <c r="BW335" s="253"/>
      <c r="BX335" s="253"/>
      <c r="BY335" s="253"/>
      <c r="BZ335" s="253"/>
      <c r="CA335" s="253"/>
      <c r="CB335" s="253"/>
      <c r="CC335" s="253"/>
      <c r="CD335" s="253"/>
      <c r="CE335" s="253"/>
      <c r="CF335" s="253"/>
      <c r="CG335" s="253"/>
      <c r="CH335" s="253"/>
      <c r="CI335" s="253"/>
      <c r="CJ335" s="253"/>
      <c r="CK335" s="253"/>
      <c r="CL335" s="253"/>
      <c r="CM335" s="253"/>
      <c r="CN335" s="253"/>
      <c r="CO335" s="253"/>
      <c r="CP335" s="253"/>
      <c r="CQ335" s="253"/>
      <c r="CR335" s="253"/>
      <c r="CS335" s="253"/>
      <c r="CT335" s="253"/>
      <c r="CU335" s="253"/>
      <c r="CV335" s="253"/>
      <c r="CW335" s="253"/>
      <c r="CX335" s="253"/>
      <c r="CY335" s="253"/>
      <c r="CZ335" s="253"/>
      <c r="DA335" s="253"/>
      <c r="DB335" s="253"/>
      <c r="DC335" s="253"/>
      <c r="DD335" s="253"/>
      <c r="DE335" s="253"/>
      <c r="DF335" s="253"/>
      <c r="DG335" s="253"/>
      <c r="DH335" s="253"/>
      <c r="DI335" s="253"/>
      <c r="DJ335" s="253"/>
      <c r="DK335" s="253"/>
      <c r="DL335" s="253"/>
      <c r="DM335" s="253"/>
      <c r="DN335" s="253"/>
      <c r="DO335" s="253"/>
      <c r="DP335" s="253"/>
      <c r="DQ335" s="253"/>
      <c r="DR335" s="253"/>
      <c r="DS335" s="253"/>
      <c r="DT335" s="253"/>
      <c r="DU335" s="253"/>
      <c r="DV335" s="253"/>
      <c r="DW335" s="253"/>
      <c r="DX335" s="253"/>
      <c r="DY335" s="253"/>
      <c r="DZ335" s="253"/>
      <c r="EA335" s="253"/>
      <c r="EB335" s="253"/>
      <c r="EC335" s="253"/>
      <c r="ED335" s="253"/>
      <c r="EE335" s="253"/>
      <c r="EF335" s="253"/>
      <c r="EG335" s="253"/>
      <c r="EH335" s="253"/>
      <c r="EI335" s="253"/>
      <c r="EJ335" s="253"/>
      <c r="EK335" s="253"/>
      <c r="EL335" s="253"/>
      <c r="EM335" s="253"/>
      <c r="EN335" s="253"/>
      <c r="EO335" s="253"/>
      <c r="EP335" s="253"/>
      <c r="EQ335" s="253"/>
      <c r="ER335" s="253"/>
      <c r="ES335" s="253"/>
      <c r="ET335" s="253"/>
      <c r="EU335" s="253"/>
      <c r="EV335" s="253"/>
      <c r="EW335" s="253"/>
      <c r="EX335" s="253"/>
      <c r="EY335" s="253"/>
      <c r="EZ335" s="253"/>
      <c r="FA335" s="253"/>
      <c r="FB335" s="253"/>
      <c r="FC335" s="253"/>
      <c r="FD335" s="253"/>
      <c r="FE335" s="253"/>
      <c r="FF335" s="253"/>
      <c r="FG335" s="253"/>
      <c r="FH335" s="253"/>
      <c r="FI335" s="253"/>
      <c r="FJ335" s="253"/>
      <c r="FK335" s="253"/>
      <c r="FL335" s="253"/>
      <c r="FM335" s="253"/>
      <c r="FN335" s="253"/>
      <c r="FO335" s="253"/>
      <c r="FP335" s="253"/>
      <c r="FQ335" s="253"/>
      <c r="FR335" s="253"/>
      <c r="FS335" s="253"/>
      <c r="FT335" s="253"/>
      <c r="FU335" s="253"/>
      <c r="FV335" s="253"/>
      <c r="FW335" s="253"/>
      <c r="FX335" s="253"/>
      <c r="FY335" s="253"/>
      <c r="FZ335" s="253"/>
      <c r="GA335" s="253"/>
      <c r="GB335" s="253"/>
      <c r="GC335" s="253"/>
      <c r="GD335" s="253"/>
      <c r="GE335" s="253"/>
      <c r="GF335" s="253"/>
      <c r="GG335" s="253"/>
      <c r="GH335" s="253"/>
      <c r="GI335" s="253"/>
      <c r="GJ335" s="253"/>
      <c r="GK335" s="253"/>
      <c r="GL335" s="253"/>
      <c r="GM335" s="253"/>
      <c r="GN335" s="253"/>
      <c r="GO335" s="253"/>
      <c r="GP335" s="253"/>
      <c r="GQ335" s="253"/>
      <c r="GR335" s="253"/>
      <c r="GS335" s="253"/>
      <c r="GT335" s="253"/>
      <c r="GU335" s="253"/>
      <c r="GV335" s="253"/>
      <c r="GW335" s="253"/>
      <c r="GX335" s="253"/>
      <c r="GY335" s="253"/>
      <c r="GZ335" s="253"/>
      <c r="HA335" s="253"/>
      <c r="HB335" s="253"/>
      <c r="HC335" s="253"/>
      <c r="HD335" s="253"/>
      <c r="HE335" s="253"/>
      <c r="HF335" s="253"/>
      <c r="HG335" s="253"/>
      <c r="HH335" s="253"/>
      <c r="HI335" s="253"/>
      <c r="HJ335" s="253"/>
      <c r="HK335" s="253"/>
      <c r="HL335" s="253"/>
      <c r="HM335" s="253"/>
      <c r="HN335" s="253"/>
      <c r="HO335" s="253"/>
      <c r="HP335" s="253"/>
      <c r="HQ335" s="253"/>
      <c r="HR335" s="253"/>
      <c r="HS335" s="253"/>
      <c r="HT335" s="253"/>
      <c r="HU335" s="253"/>
      <c r="HV335" s="253"/>
      <c r="HW335" s="253"/>
      <c r="HX335" s="253"/>
      <c r="HY335" s="253"/>
      <c r="HZ335" s="253"/>
      <c r="IA335" s="253"/>
      <c r="IB335" s="253"/>
      <c r="IC335" s="253"/>
      <c r="ID335" s="253"/>
      <c r="IE335" s="253"/>
      <c r="IF335" s="253"/>
      <c r="IG335" s="253"/>
      <c r="IH335" s="253"/>
      <c r="II335" s="253"/>
      <c r="IJ335" s="253"/>
      <c r="IK335" s="253"/>
      <c r="IL335" s="253"/>
      <c r="IM335" s="253"/>
      <c r="IN335" s="253"/>
      <c r="IO335" s="253"/>
      <c r="IP335" s="253"/>
      <c r="IQ335" s="253"/>
      <c r="IR335" s="253"/>
      <c r="IS335" s="253"/>
      <c r="IT335" s="253"/>
      <c r="IU335" s="253"/>
      <c r="IV335" s="253"/>
      <c r="IW335" s="253"/>
      <c r="IX335" s="253"/>
      <c r="IY335" s="253"/>
      <c r="IZ335" s="253"/>
      <c r="JA335" s="253"/>
      <c r="JB335" s="253"/>
      <c r="JC335" s="253"/>
      <c r="JD335" s="253"/>
      <c r="JE335" s="253"/>
      <c r="JF335" s="253"/>
      <c r="JG335" s="253"/>
      <c r="JH335" s="253"/>
      <c r="JI335" s="253"/>
      <c r="JJ335" s="253"/>
      <c r="JK335" s="253"/>
      <c r="JL335" s="253"/>
      <c r="JM335" s="253"/>
      <c r="JN335" s="253"/>
      <c r="JO335" s="253"/>
      <c r="JP335" s="253"/>
      <c r="JQ335" s="253"/>
      <c r="JR335" s="253"/>
      <c r="JS335" s="253"/>
      <c r="JT335" s="253"/>
      <c r="JU335" s="253"/>
    </row>
    <row r="336" spans="1:281" s="252" customFormat="1" ht="15" customHeight="1" x14ac:dyDescent="0.25">
      <c r="A336" s="253"/>
      <c r="B336" s="253"/>
      <c r="C336" s="253"/>
      <c r="D336" s="253"/>
      <c r="E336" s="253"/>
      <c r="F336" s="253"/>
      <c r="G336" s="253"/>
      <c r="H336" s="253"/>
      <c r="I336" s="253"/>
      <c r="J336" s="253"/>
      <c r="K336" s="253"/>
      <c r="L336" s="253"/>
      <c r="M336" s="253"/>
      <c r="N336" s="253"/>
      <c r="O336" s="253"/>
      <c r="P336" s="253"/>
      <c r="Q336" s="253"/>
      <c r="R336" s="253"/>
      <c r="S336" s="253"/>
      <c r="T336" s="253"/>
      <c r="U336" s="253" t="s">
        <v>505</v>
      </c>
      <c r="V336" s="253"/>
      <c r="W336" s="253"/>
      <c r="X336" s="253"/>
      <c r="Y336" s="253"/>
      <c r="Z336" s="253"/>
      <c r="AA336" s="253"/>
      <c r="AB336" s="253"/>
      <c r="AC336" s="253" t="s">
        <v>320</v>
      </c>
      <c r="AD336" s="253"/>
      <c r="AE336" s="253"/>
      <c r="AF336" s="253"/>
      <c r="AG336" s="253"/>
      <c r="AH336" s="253"/>
      <c r="AI336" s="253"/>
      <c r="AJ336" s="253"/>
      <c r="AK336" s="253"/>
      <c r="AL336" s="253"/>
      <c r="AM336" s="253"/>
      <c r="AN336" s="253"/>
      <c r="AO336" s="253"/>
      <c r="AP336" s="256"/>
      <c r="AQ336" s="253"/>
      <c r="AR336" s="253"/>
      <c r="AS336" s="253"/>
      <c r="AT336" s="256"/>
      <c r="AU336" s="253"/>
      <c r="AV336" s="253"/>
      <c r="AW336" s="253"/>
      <c r="AX336" s="253"/>
      <c r="AY336" s="253"/>
      <c r="AZ336" s="253"/>
      <c r="BA336" s="253"/>
      <c r="BB336" s="253"/>
      <c r="BC336" s="253"/>
      <c r="BD336" s="253"/>
      <c r="BE336" s="253"/>
      <c r="BF336" s="253"/>
      <c r="BG336" s="253"/>
      <c r="BH336" s="253"/>
      <c r="BI336" s="253"/>
      <c r="BJ336" s="253"/>
      <c r="BK336" s="253"/>
      <c r="BL336" s="253"/>
      <c r="BM336" s="253"/>
      <c r="BN336" s="253"/>
      <c r="BO336" s="253"/>
      <c r="BP336" s="253"/>
      <c r="BQ336" s="253"/>
      <c r="BR336" s="253"/>
      <c r="BS336" s="253"/>
      <c r="BT336" s="253"/>
      <c r="BU336" s="253"/>
      <c r="BV336" s="253"/>
      <c r="BW336" s="253"/>
      <c r="BX336" s="253"/>
      <c r="BY336" s="253"/>
      <c r="BZ336" s="253"/>
      <c r="CA336" s="253"/>
      <c r="CB336" s="253"/>
      <c r="CC336" s="253"/>
      <c r="CD336" s="253"/>
      <c r="CE336" s="253"/>
      <c r="CF336" s="253"/>
      <c r="CG336" s="253"/>
      <c r="CH336" s="253"/>
      <c r="CI336" s="253"/>
      <c r="CJ336" s="253"/>
      <c r="CK336" s="253"/>
      <c r="CL336" s="253"/>
      <c r="CM336" s="253"/>
      <c r="CN336" s="253"/>
      <c r="CO336" s="253"/>
      <c r="CP336" s="253"/>
      <c r="CQ336" s="253"/>
      <c r="CR336" s="253"/>
      <c r="CS336" s="253"/>
      <c r="CT336" s="253"/>
      <c r="CU336" s="253"/>
      <c r="CV336" s="253"/>
      <c r="CW336" s="253"/>
      <c r="CX336" s="253"/>
      <c r="CY336" s="253"/>
      <c r="CZ336" s="253"/>
      <c r="DA336" s="253"/>
      <c r="DB336" s="253"/>
      <c r="DC336" s="253"/>
      <c r="DD336" s="253"/>
      <c r="DE336" s="253"/>
      <c r="DF336" s="253"/>
      <c r="DG336" s="253"/>
      <c r="DH336" s="253"/>
      <c r="DI336" s="253"/>
      <c r="DJ336" s="253"/>
      <c r="DK336" s="253"/>
      <c r="DL336" s="253"/>
      <c r="DM336" s="253"/>
      <c r="DN336" s="253"/>
      <c r="DO336" s="253"/>
      <c r="DP336" s="253"/>
      <c r="DQ336" s="253"/>
      <c r="DR336" s="253"/>
      <c r="DS336" s="253"/>
      <c r="DT336" s="253"/>
      <c r="DU336" s="253"/>
      <c r="DV336" s="253"/>
      <c r="DW336" s="253"/>
      <c r="DX336" s="253"/>
      <c r="DY336" s="253"/>
      <c r="DZ336" s="253"/>
      <c r="EA336" s="253"/>
      <c r="EB336" s="253"/>
      <c r="EC336" s="253"/>
      <c r="ED336" s="253"/>
      <c r="EE336" s="253"/>
      <c r="EF336" s="253"/>
      <c r="EG336" s="253"/>
      <c r="EH336" s="253"/>
      <c r="EI336" s="253"/>
      <c r="EJ336" s="253"/>
      <c r="EK336" s="253"/>
      <c r="EL336" s="253"/>
      <c r="EM336" s="253"/>
      <c r="EN336" s="253"/>
      <c r="EO336" s="253"/>
      <c r="EP336" s="253"/>
      <c r="EQ336" s="253"/>
      <c r="ER336" s="253"/>
      <c r="ES336" s="253"/>
      <c r="ET336" s="253"/>
      <c r="EU336" s="253"/>
      <c r="EV336" s="253"/>
      <c r="EW336" s="253"/>
      <c r="EX336" s="253"/>
      <c r="EY336" s="253"/>
      <c r="EZ336" s="253"/>
      <c r="FA336" s="253"/>
      <c r="FB336" s="253"/>
      <c r="FC336" s="253"/>
      <c r="FD336" s="253"/>
      <c r="FE336" s="253"/>
      <c r="FF336" s="253"/>
      <c r="FG336" s="253"/>
      <c r="FH336" s="253"/>
      <c r="FI336" s="253"/>
      <c r="FJ336" s="253"/>
      <c r="FK336" s="253"/>
      <c r="FL336" s="253"/>
      <c r="FM336" s="253"/>
      <c r="FN336" s="253"/>
      <c r="FO336" s="253"/>
      <c r="FP336" s="253"/>
      <c r="FQ336" s="253"/>
      <c r="FR336" s="253"/>
      <c r="FS336" s="253"/>
      <c r="FT336" s="253"/>
      <c r="FU336" s="253"/>
      <c r="FV336" s="253"/>
      <c r="FW336" s="253"/>
      <c r="FX336" s="253"/>
      <c r="FY336" s="253"/>
      <c r="FZ336" s="253"/>
      <c r="GA336" s="253"/>
      <c r="GB336" s="253"/>
      <c r="GC336" s="253"/>
      <c r="GD336" s="253"/>
      <c r="GE336" s="253"/>
      <c r="GF336" s="253"/>
      <c r="GG336" s="253"/>
      <c r="GH336" s="253"/>
      <c r="GI336" s="253"/>
      <c r="GJ336" s="253"/>
      <c r="GK336" s="253"/>
      <c r="GL336" s="253"/>
      <c r="GM336" s="253"/>
      <c r="GN336" s="253"/>
      <c r="GO336" s="253"/>
      <c r="GP336" s="253"/>
      <c r="GQ336" s="253"/>
      <c r="GR336" s="253"/>
      <c r="GS336" s="253"/>
      <c r="GT336" s="253"/>
      <c r="GU336" s="253"/>
      <c r="GV336" s="253"/>
      <c r="GW336" s="253"/>
      <c r="GX336" s="253"/>
      <c r="GY336" s="253"/>
      <c r="GZ336" s="253"/>
      <c r="HA336" s="253"/>
      <c r="HB336" s="253"/>
      <c r="HC336" s="253"/>
      <c r="HD336" s="253"/>
      <c r="HE336" s="253"/>
      <c r="HF336" s="253"/>
      <c r="HG336" s="253"/>
      <c r="HH336" s="253"/>
      <c r="HI336" s="253"/>
      <c r="HJ336" s="253"/>
      <c r="HK336" s="253"/>
      <c r="HL336" s="253"/>
      <c r="HM336" s="253"/>
      <c r="HN336" s="253"/>
      <c r="HO336" s="253"/>
      <c r="HP336" s="253"/>
      <c r="HQ336" s="253"/>
      <c r="HR336" s="253"/>
      <c r="HS336" s="253"/>
      <c r="HT336" s="253"/>
      <c r="HU336" s="253"/>
      <c r="HV336" s="253"/>
      <c r="HW336" s="253"/>
      <c r="HX336" s="253"/>
      <c r="HY336" s="253"/>
      <c r="HZ336" s="253"/>
      <c r="IA336" s="253"/>
      <c r="IB336" s="253"/>
      <c r="IC336" s="253"/>
      <c r="ID336" s="253"/>
      <c r="IE336" s="253"/>
      <c r="IF336" s="253"/>
      <c r="IG336" s="253"/>
      <c r="IH336" s="253"/>
      <c r="II336" s="253"/>
      <c r="IJ336" s="253"/>
      <c r="IK336" s="253"/>
      <c r="IL336" s="253"/>
      <c r="IM336" s="253"/>
      <c r="IN336" s="253"/>
      <c r="IO336" s="253"/>
      <c r="IP336" s="253"/>
      <c r="IQ336" s="253"/>
      <c r="IR336" s="253"/>
      <c r="IS336" s="253"/>
      <c r="IT336" s="253"/>
      <c r="IU336" s="253"/>
      <c r="IV336" s="253"/>
      <c r="IW336" s="253"/>
      <c r="IX336" s="253"/>
      <c r="IY336" s="253"/>
      <c r="IZ336" s="253"/>
      <c r="JA336" s="253"/>
      <c r="JB336" s="253"/>
      <c r="JC336" s="253"/>
      <c r="JD336" s="253"/>
      <c r="JE336" s="253"/>
      <c r="JF336" s="253"/>
      <c r="JG336" s="253"/>
      <c r="JH336" s="253"/>
      <c r="JI336" s="253"/>
      <c r="JJ336" s="253"/>
      <c r="JK336" s="253"/>
      <c r="JL336" s="253"/>
      <c r="JM336" s="253"/>
      <c r="JN336" s="253"/>
      <c r="JO336" s="253"/>
      <c r="JP336" s="253"/>
      <c r="JQ336" s="253"/>
      <c r="JR336" s="253"/>
      <c r="JS336" s="253"/>
      <c r="JT336" s="253"/>
      <c r="JU336" s="253"/>
    </row>
    <row r="337" spans="1:281" s="252" customFormat="1" ht="15" customHeight="1" x14ac:dyDescent="0.25">
      <c r="A337" s="253"/>
      <c r="B337" s="253"/>
      <c r="C337" s="253"/>
      <c r="D337" s="253"/>
      <c r="E337" s="253"/>
      <c r="F337" s="253"/>
      <c r="G337" s="253"/>
      <c r="H337" s="253"/>
      <c r="I337" s="253"/>
      <c r="J337" s="253"/>
      <c r="K337" s="253"/>
      <c r="L337" s="253"/>
      <c r="M337" s="253"/>
      <c r="N337" s="253"/>
      <c r="O337" s="253"/>
      <c r="P337" s="253"/>
      <c r="Q337" s="253"/>
      <c r="R337" s="253"/>
      <c r="S337" s="253"/>
      <c r="T337" s="253"/>
      <c r="U337" s="253" t="s">
        <v>506</v>
      </c>
      <c r="V337" s="253"/>
      <c r="W337" s="253"/>
      <c r="X337" s="253"/>
      <c r="Y337" s="253"/>
      <c r="Z337" s="253"/>
      <c r="AA337" s="253"/>
      <c r="AB337" s="253"/>
      <c r="AC337" s="253" t="s">
        <v>329</v>
      </c>
      <c r="AD337" s="253"/>
      <c r="AE337" s="253"/>
      <c r="AF337" s="253"/>
      <c r="AG337" s="253"/>
      <c r="AH337" s="253"/>
      <c r="AI337" s="253"/>
      <c r="AJ337" s="253"/>
      <c r="AK337" s="253"/>
      <c r="AL337" s="253"/>
      <c r="AM337" s="253"/>
      <c r="AN337" s="253"/>
      <c r="AO337" s="253"/>
      <c r="AP337" s="256"/>
      <c r="AQ337" s="253"/>
      <c r="AR337" s="253"/>
      <c r="AS337" s="253"/>
      <c r="AT337" s="256"/>
      <c r="AU337" s="253"/>
      <c r="AV337" s="253"/>
      <c r="AW337" s="253"/>
      <c r="AX337" s="253"/>
      <c r="AY337" s="253"/>
      <c r="AZ337" s="253"/>
      <c r="BA337" s="253"/>
      <c r="BB337" s="253"/>
      <c r="BC337" s="253"/>
      <c r="BD337" s="253"/>
      <c r="BE337" s="253"/>
      <c r="BF337" s="253"/>
      <c r="BG337" s="253"/>
      <c r="BH337" s="253"/>
      <c r="BI337" s="253"/>
      <c r="BJ337" s="253"/>
      <c r="BK337" s="253"/>
      <c r="BL337" s="253"/>
      <c r="BM337" s="253"/>
      <c r="BN337" s="253"/>
      <c r="BO337" s="253"/>
      <c r="BP337" s="253"/>
      <c r="BQ337" s="253"/>
      <c r="BR337" s="253"/>
      <c r="BS337" s="253"/>
      <c r="BT337" s="253"/>
      <c r="BU337" s="253"/>
      <c r="BV337" s="253"/>
      <c r="BW337" s="253"/>
      <c r="BX337" s="253"/>
      <c r="BY337" s="253"/>
      <c r="BZ337" s="253"/>
      <c r="CA337" s="253"/>
      <c r="CB337" s="253"/>
      <c r="CC337" s="253"/>
      <c r="CD337" s="253"/>
      <c r="CE337" s="253"/>
      <c r="CF337" s="253"/>
      <c r="CG337" s="253"/>
      <c r="CH337" s="253"/>
      <c r="CI337" s="253"/>
      <c r="CJ337" s="253"/>
      <c r="CK337" s="253"/>
      <c r="CL337" s="253"/>
      <c r="CM337" s="253"/>
      <c r="CN337" s="253"/>
      <c r="CO337" s="253"/>
      <c r="CP337" s="253"/>
      <c r="CQ337" s="253"/>
      <c r="CR337" s="253"/>
      <c r="CS337" s="253"/>
      <c r="CT337" s="253"/>
      <c r="CU337" s="253"/>
      <c r="CV337" s="253"/>
      <c r="CW337" s="253"/>
      <c r="CX337" s="253"/>
      <c r="CY337" s="253"/>
      <c r="CZ337" s="253"/>
      <c r="DA337" s="253"/>
      <c r="DB337" s="253"/>
      <c r="DC337" s="253"/>
      <c r="DD337" s="253"/>
      <c r="DE337" s="253"/>
      <c r="DF337" s="253"/>
      <c r="DG337" s="253"/>
      <c r="DH337" s="253"/>
      <c r="DI337" s="253"/>
      <c r="DJ337" s="253"/>
      <c r="DK337" s="253"/>
      <c r="DL337" s="253"/>
      <c r="DM337" s="253"/>
      <c r="DN337" s="253"/>
      <c r="DO337" s="253"/>
      <c r="DP337" s="253"/>
      <c r="DQ337" s="253"/>
      <c r="DR337" s="253"/>
      <c r="DS337" s="253"/>
      <c r="DT337" s="253"/>
      <c r="DU337" s="253"/>
      <c r="DV337" s="253"/>
      <c r="DW337" s="253"/>
      <c r="DX337" s="253"/>
      <c r="DY337" s="253"/>
      <c r="DZ337" s="253"/>
      <c r="EA337" s="253"/>
      <c r="EB337" s="253"/>
      <c r="EC337" s="253"/>
      <c r="ED337" s="253"/>
      <c r="EE337" s="253"/>
      <c r="EF337" s="253"/>
      <c r="EG337" s="253"/>
      <c r="EH337" s="253"/>
      <c r="EI337" s="253"/>
      <c r="EJ337" s="253"/>
      <c r="EK337" s="253"/>
      <c r="EL337" s="253"/>
      <c r="EM337" s="253"/>
      <c r="EN337" s="253"/>
      <c r="EO337" s="253"/>
      <c r="EP337" s="253"/>
      <c r="EQ337" s="253"/>
      <c r="ER337" s="253"/>
      <c r="ES337" s="253"/>
      <c r="ET337" s="253"/>
      <c r="EU337" s="253"/>
      <c r="EV337" s="253"/>
      <c r="EW337" s="253"/>
      <c r="EX337" s="253"/>
      <c r="EY337" s="253"/>
      <c r="EZ337" s="253"/>
      <c r="FA337" s="253"/>
      <c r="FB337" s="253"/>
      <c r="FC337" s="253"/>
      <c r="FD337" s="253"/>
      <c r="FE337" s="253"/>
      <c r="FF337" s="253"/>
      <c r="FG337" s="253"/>
      <c r="FH337" s="253"/>
      <c r="FI337" s="253"/>
      <c r="FJ337" s="253"/>
      <c r="FK337" s="253"/>
      <c r="FL337" s="253"/>
      <c r="FM337" s="253"/>
      <c r="FN337" s="253"/>
      <c r="FO337" s="253"/>
      <c r="FP337" s="253"/>
      <c r="FQ337" s="253"/>
      <c r="FR337" s="253"/>
      <c r="FS337" s="253"/>
      <c r="FT337" s="253"/>
      <c r="FU337" s="253"/>
      <c r="FV337" s="253"/>
      <c r="FW337" s="253"/>
      <c r="FX337" s="253"/>
      <c r="FY337" s="253"/>
      <c r="FZ337" s="253"/>
      <c r="GA337" s="253"/>
      <c r="GB337" s="253"/>
      <c r="GC337" s="253"/>
      <c r="GD337" s="253"/>
      <c r="GE337" s="253"/>
      <c r="GF337" s="253"/>
      <c r="GG337" s="253"/>
      <c r="GH337" s="253"/>
      <c r="GI337" s="253"/>
      <c r="GJ337" s="253"/>
      <c r="GK337" s="253"/>
      <c r="GL337" s="253"/>
      <c r="GM337" s="253"/>
      <c r="GN337" s="253"/>
      <c r="GO337" s="253"/>
      <c r="GP337" s="253"/>
      <c r="GQ337" s="253"/>
      <c r="GR337" s="253"/>
      <c r="GS337" s="253"/>
      <c r="GT337" s="253"/>
      <c r="GU337" s="253"/>
      <c r="GV337" s="253"/>
      <c r="GW337" s="253"/>
      <c r="GX337" s="253"/>
      <c r="GY337" s="253"/>
      <c r="GZ337" s="253"/>
      <c r="HA337" s="253"/>
      <c r="HB337" s="253"/>
      <c r="HC337" s="253"/>
      <c r="HD337" s="253"/>
      <c r="HE337" s="253"/>
      <c r="HF337" s="253"/>
      <c r="HG337" s="253"/>
      <c r="HH337" s="253"/>
      <c r="HI337" s="253"/>
      <c r="HJ337" s="253"/>
      <c r="HK337" s="253"/>
      <c r="HL337" s="253"/>
      <c r="HM337" s="253"/>
      <c r="HN337" s="253"/>
      <c r="HO337" s="253"/>
      <c r="HP337" s="253"/>
      <c r="HQ337" s="253"/>
      <c r="HR337" s="253"/>
      <c r="HS337" s="253"/>
      <c r="HT337" s="253"/>
      <c r="HU337" s="253"/>
      <c r="HV337" s="253"/>
      <c r="HW337" s="253"/>
      <c r="HX337" s="253"/>
      <c r="HY337" s="253"/>
      <c r="HZ337" s="253"/>
      <c r="IA337" s="253"/>
      <c r="IB337" s="253"/>
      <c r="IC337" s="253"/>
      <c r="ID337" s="253"/>
      <c r="IE337" s="253"/>
      <c r="IF337" s="253"/>
      <c r="IG337" s="253"/>
      <c r="IH337" s="253"/>
      <c r="II337" s="253"/>
      <c r="IJ337" s="253"/>
      <c r="IK337" s="253"/>
      <c r="IL337" s="253"/>
      <c r="IM337" s="253"/>
      <c r="IN337" s="253"/>
      <c r="IO337" s="253"/>
      <c r="IP337" s="253"/>
      <c r="IQ337" s="253"/>
      <c r="IR337" s="253"/>
      <c r="IS337" s="253"/>
      <c r="IT337" s="253"/>
      <c r="IU337" s="253"/>
      <c r="IV337" s="253"/>
      <c r="IW337" s="253"/>
      <c r="IX337" s="253"/>
      <c r="IY337" s="253"/>
      <c r="IZ337" s="253"/>
      <c r="JA337" s="253"/>
      <c r="JB337" s="253"/>
      <c r="JC337" s="253"/>
      <c r="JD337" s="253"/>
      <c r="JE337" s="253"/>
      <c r="JF337" s="253"/>
      <c r="JG337" s="253"/>
      <c r="JH337" s="253"/>
      <c r="JI337" s="253"/>
      <c r="JJ337" s="253"/>
      <c r="JK337" s="253"/>
      <c r="JL337" s="253"/>
      <c r="JM337" s="253"/>
      <c r="JN337" s="253"/>
      <c r="JO337" s="253"/>
      <c r="JP337" s="253"/>
      <c r="JQ337" s="253"/>
      <c r="JR337" s="253"/>
      <c r="JS337" s="253"/>
      <c r="JT337" s="253"/>
      <c r="JU337" s="253"/>
    </row>
    <row r="338" spans="1:281" s="252" customFormat="1" ht="15" customHeight="1" x14ac:dyDescent="0.25">
      <c r="A338" s="253"/>
      <c r="B338" s="253"/>
      <c r="C338" s="253"/>
      <c r="D338" s="253"/>
      <c r="E338" s="253"/>
      <c r="F338" s="253"/>
      <c r="G338" s="253"/>
      <c r="H338" s="253"/>
      <c r="I338" s="253"/>
      <c r="J338" s="253"/>
      <c r="K338" s="253"/>
      <c r="L338" s="253"/>
      <c r="M338" s="253"/>
      <c r="N338" s="253"/>
      <c r="O338" s="253"/>
      <c r="P338" s="253"/>
      <c r="Q338" s="253"/>
      <c r="R338" s="253"/>
      <c r="S338" s="253"/>
      <c r="T338" s="253"/>
      <c r="U338" s="253" t="s">
        <v>507</v>
      </c>
      <c r="V338" s="253"/>
      <c r="W338" s="253"/>
      <c r="X338" s="253"/>
      <c r="Y338" s="253"/>
      <c r="Z338" s="253"/>
      <c r="AA338" s="253"/>
      <c r="AB338" s="253"/>
      <c r="AC338" s="253" t="s">
        <v>316</v>
      </c>
      <c r="AD338" s="253"/>
      <c r="AE338" s="253"/>
      <c r="AF338" s="253"/>
      <c r="AG338" s="253"/>
      <c r="AH338" s="253"/>
      <c r="AI338" s="253"/>
      <c r="AJ338" s="253"/>
      <c r="AK338" s="253"/>
      <c r="AL338" s="253"/>
      <c r="AM338" s="253"/>
      <c r="AN338" s="253"/>
      <c r="AO338" s="253"/>
      <c r="AP338" s="256"/>
      <c r="AQ338" s="253"/>
      <c r="AR338" s="253"/>
      <c r="AS338" s="253"/>
      <c r="AT338" s="256"/>
      <c r="AU338" s="253"/>
      <c r="AV338" s="253"/>
      <c r="AW338" s="253"/>
      <c r="AX338" s="253"/>
      <c r="AY338" s="253"/>
      <c r="AZ338" s="253"/>
      <c r="BA338" s="253"/>
      <c r="BB338" s="253"/>
      <c r="BC338" s="253"/>
      <c r="BD338" s="253"/>
      <c r="BE338" s="253"/>
      <c r="BF338" s="253"/>
      <c r="BG338" s="253"/>
      <c r="BH338" s="253"/>
      <c r="BI338" s="253"/>
      <c r="BJ338" s="253"/>
      <c r="BK338" s="253"/>
      <c r="BL338" s="253"/>
      <c r="BM338" s="253"/>
      <c r="BN338" s="253"/>
      <c r="BO338" s="253"/>
      <c r="BP338" s="253"/>
      <c r="BQ338" s="253"/>
      <c r="BR338" s="253"/>
      <c r="BS338" s="253"/>
      <c r="BT338" s="253"/>
      <c r="BU338" s="253"/>
      <c r="BV338" s="253"/>
      <c r="BW338" s="253"/>
      <c r="BX338" s="253"/>
      <c r="BY338" s="253"/>
      <c r="BZ338" s="253"/>
      <c r="CA338" s="253"/>
      <c r="CB338" s="253"/>
      <c r="CC338" s="253"/>
      <c r="CD338" s="253"/>
      <c r="CE338" s="253"/>
      <c r="CF338" s="253"/>
      <c r="CG338" s="253"/>
      <c r="CH338" s="253"/>
      <c r="CI338" s="253"/>
      <c r="CJ338" s="253"/>
      <c r="CK338" s="253"/>
      <c r="CL338" s="253"/>
      <c r="CM338" s="253"/>
      <c r="CN338" s="253"/>
      <c r="CO338" s="253"/>
      <c r="CP338" s="253"/>
      <c r="CQ338" s="253"/>
      <c r="CR338" s="253"/>
      <c r="CS338" s="253"/>
      <c r="CT338" s="253"/>
      <c r="CU338" s="253"/>
      <c r="CV338" s="253"/>
      <c r="CW338" s="253"/>
      <c r="CX338" s="253"/>
      <c r="CY338" s="253"/>
      <c r="CZ338" s="253"/>
      <c r="DA338" s="253"/>
      <c r="DB338" s="253"/>
      <c r="DC338" s="253"/>
      <c r="DD338" s="253"/>
      <c r="DE338" s="253"/>
      <c r="DF338" s="253"/>
      <c r="DG338" s="253"/>
      <c r="DH338" s="253"/>
      <c r="DI338" s="253"/>
      <c r="DJ338" s="253"/>
      <c r="DK338" s="253"/>
      <c r="DL338" s="253"/>
      <c r="DM338" s="253"/>
      <c r="DN338" s="253"/>
      <c r="DO338" s="253"/>
      <c r="DP338" s="253"/>
      <c r="DQ338" s="253"/>
      <c r="DR338" s="253"/>
      <c r="DS338" s="253"/>
      <c r="DT338" s="253"/>
      <c r="DU338" s="253"/>
      <c r="DV338" s="253"/>
      <c r="DW338" s="253"/>
      <c r="DX338" s="253"/>
      <c r="DY338" s="253"/>
      <c r="DZ338" s="253"/>
      <c r="EA338" s="253"/>
      <c r="EB338" s="253"/>
      <c r="EC338" s="253"/>
      <c r="ED338" s="253"/>
      <c r="EE338" s="253"/>
      <c r="EF338" s="253"/>
      <c r="EG338" s="253"/>
      <c r="EH338" s="253"/>
      <c r="EI338" s="253"/>
      <c r="EJ338" s="253"/>
      <c r="EK338" s="253"/>
      <c r="EL338" s="253"/>
      <c r="EM338" s="253"/>
      <c r="EN338" s="253"/>
      <c r="EO338" s="253"/>
      <c r="EP338" s="253"/>
      <c r="EQ338" s="253"/>
      <c r="ER338" s="253"/>
      <c r="ES338" s="253"/>
      <c r="ET338" s="253"/>
      <c r="EU338" s="253"/>
      <c r="EV338" s="253"/>
      <c r="EW338" s="253"/>
      <c r="EX338" s="253"/>
      <c r="EY338" s="253"/>
      <c r="EZ338" s="253"/>
      <c r="FA338" s="253"/>
      <c r="FB338" s="253"/>
      <c r="FC338" s="253"/>
      <c r="FD338" s="253"/>
      <c r="FE338" s="253"/>
      <c r="FF338" s="253"/>
      <c r="FG338" s="253"/>
      <c r="FH338" s="253"/>
      <c r="FI338" s="253"/>
      <c r="FJ338" s="253"/>
      <c r="FK338" s="253"/>
      <c r="FL338" s="253"/>
      <c r="FM338" s="253"/>
      <c r="FN338" s="253"/>
      <c r="FO338" s="253"/>
      <c r="FP338" s="253"/>
      <c r="FQ338" s="253"/>
      <c r="FR338" s="253"/>
      <c r="FS338" s="253"/>
      <c r="FT338" s="253"/>
      <c r="FU338" s="253"/>
      <c r="FV338" s="253"/>
      <c r="FW338" s="253"/>
      <c r="FX338" s="253"/>
      <c r="FY338" s="253"/>
      <c r="FZ338" s="253"/>
      <c r="GA338" s="253"/>
      <c r="GB338" s="253"/>
      <c r="GC338" s="253"/>
      <c r="GD338" s="253"/>
      <c r="GE338" s="253"/>
      <c r="GF338" s="253"/>
      <c r="GG338" s="253"/>
      <c r="GH338" s="253"/>
      <c r="GI338" s="253"/>
      <c r="GJ338" s="253"/>
      <c r="GK338" s="253"/>
      <c r="GL338" s="253"/>
      <c r="GM338" s="253"/>
      <c r="GN338" s="253"/>
      <c r="GO338" s="253"/>
      <c r="GP338" s="253"/>
      <c r="GQ338" s="253"/>
      <c r="GR338" s="253"/>
      <c r="GS338" s="253"/>
      <c r="GT338" s="253"/>
      <c r="GU338" s="253"/>
      <c r="GV338" s="253"/>
      <c r="GW338" s="253"/>
      <c r="GX338" s="253"/>
      <c r="GY338" s="253"/>
      <c r="GZ338" s="253"/>
      <c r="HA338" s="253"/>
      <c r="HB338" s="253"/>
      <c r="HC338" s="253"/>
      <c r="HD338" s="253"/>
      <c r="HE338" s="253"/>
      <c r="HF338" s="253"/>
      <c r="HG338" s="253"/>
      <c r="HH338" s="253"/>
      <c r="HI338" s="253"/>
      <c r="HJ338" s="253"/>
      <c r="HK338" s="253"/>
      <c r="HL338" s="253"/>
      <c r="HM338" s="253"/>
      <c r="HN338" s="253"/>
      <c r="HO338" s="253"/>
      <c r="HP338" s="253"/>
      <c r="HQ338" s="253"/>
      <c r="HR338" s="253"/>
      <c r="HS338" s="253"/>
      <c r="HT338" s="253"/>
      <c r="HU338" s="253"/>
      <c r="HV338" s="253"/>
      <c r="HW338" s="253"/>
      <c r="HX338" s="253"/>
      <c r="HY338" s="253"/>
      <c r="HZ338" s="253"/>
      <c r="IA338" s="253"/>
      <c r="IB338" s="253"/>
      <c r="IC338" s="253"/>
      <c r="ID338" s="253"/>
      <c r="IE338" s="253"/>
      <c r="IF338" s="253"/>
      <c r="IG338" s="253"/>
      <c r="IH338" s="253"/>
      <c r="II338" s="253"/>
      <c r="IJ338" s="253"/>
      <c r="IK338" s="253"/>
      <c r="IL338" s="253"/>
      <c r="IM338" s="253"/>
      <c r="IN338" s="253"/>
      <c r="IO338" s="253"/>
      <c r="IP338" s="253"/>
      <c r="IQ338" s="253"/>
      <c r="IR338" s="253"/>
      <c r="IS338" s="253"/>
      <c r="IT338" s="253"/>
      <c r="IU338" s="253"/>
      <c r="IV338" s="253"/>
      <c r="IW338" s="253"/>
      <c r="IX338" s="253"/>
      <c r="IY338" s="253"/>
      <c r="IZ338" s="253"/>
      <c r="JA338" s="253"/>
      <c r="JB338" s="253"/>
      <c r="JC338" s="253"/>
      <c r="JD338" s="253"/>
      <c r="JE338" s="253"/>
      <c r="JF338" s="253"/>
      <c r="JG338" s="253"/>
      <c r="JH338" s="253"/>
      <c r="JI338" s="253"/>
      <c r="JJ338" s="253"/>
      <c r="JK338" s="253"/>
      <c r="JL338" s="253"/>
      <c r="JM338" s="253"/>
      <c r="JN338" s="253"/>
      <c r="JO338" s="253"/>
      <c r="JP338" s="253"/>
      <c r="JQ338" s="253"/>
      <c r="JR338" s="253"/>
      <c r="JS338" s="253"/>
      <c r="JT338" s="253"/>
      <c r="JU338" s="253"/>
    </row>
    <row r="339" spans="1:281" s="252" customFormat="1" ht="15" customHeight="1" x14ac:dyDescent="0.25">
      <c r="A339" s="253"/>
      <c r="B339" s="253"/>
      <c r="C339" s="253"/>
      <c r="D339" s="253"/>
      <c r="E339" s="253"/>
      <c r="F339" s="253"/>
      <c r="G339" s="253"/>
      <c r="H339" s="253"/>
      <c r="I339" s="253"/>
      <c r="J339" s="253"/>
      <c r="K339" s="253"/>
      <c r="L339" s="253"/>
      <c r="M339" s="253"/>
      <c r="N339" s="253"/>
      <c r="O339" s="253"/>
      <c r="P339" s="253"/>
      <c r="Q339" s="253"/>
      <c r="R339" s="253"/>
      <c r="S339" s="253"/>
      <c r="T339" s="253"/>
      <c r="U339" s="253" t="s">
        <v>508</v>
      </c>
      <c r="V339" s="253"/>
      <c r="W339" s="253"/>
      <c r="X339" s="253"/>
      <c r="Y339" s="253"/>
      <c r="Z339" s="253"/>
      <c r="AA339" s="253"/>
      <c r="AB339" s="253"/>
      <c r="AC339" s="253" t="s">
        <v>329</v>
      </c>
      <c r="AD339" s="253"/>
      <c r="AE339" s="253"/>
      <c r="AF339" s="253"/>
      <c r="AG339" s="253"/>
      <c r="AH339" s="253"/>
      <c r="AI339" s="253"/>
      <c r="AJ339" s="253"/>
      <c r="AK339" s="253"/>
      <c r="AL339" s="253"/>
      <c r="AM339" s="253"/>
      <c r="AN339" s="253"/>
      <c r="AO339" s="253"/>
      <c r="AP339" s="256"/>
      <c r="AQ339" s="253"/>
      <c r="AR339" s="253"/>
      <c r="AS339" s="253"/>
      <c r="AT339" s="256"/>
      <c r="AU339" s="253"/>
      <c r="AV339" s="253"/>
      <c r="AW339" s="253"/>
      <c r="AX339" s="253"/>
      <c r="AY339" s="253"/>
      <c r="AZ339" s="253"/>
      <c r="BA339" s="253"/>
      <c r="BB339" s="253"/>
      <c r="BC339" s="253"/>
      <c r="BD339" s="253"/>
      <c r="BE339" s="253"/>
      <c r="BF339" s="253"/>
      <c r="BG339" s="253"/>
      <c r="BH339" s="253"/>
      <c r="BI339" s="253"/>
      <c r="BJ339" s="253"/>
      <c r="BK339" s="253"/>
      <c r="BL339" s="253"/>
      <c r="BM339" s="253"/>
      <c r="BN339" s="253"/>
      <c r="BO339" s="253"/>
      <c r="BP339" s="253"/>
      <c r="BQ339" s="253"/>
      <c r="BR339" s="253"/>
      <c r="BS339" s="253"/>
      <c r="BT339" s="253"/>
      <c r="BU339" s="253"/>
      <c r="BV339" s="253"/>
      <c r="BW339" s="253"/>
      <c r="BX339" s="253"/>
      <c r="BY339" s="253"/>
      <c r="BZ339" s="253"/>
      <c r="CA339" s="253"/>
      <c r="CB339" s="253"/>
      <c r="CC339" s="253"/>
      <c r="CD339" s="253"/>
      <c r="CE339" s="253"/>
      <c r="CF339" s="253"/>
      <c r="CG339" s="253"/>
      <c r="CH339" s="253"/>
      <c r="CI339" s="253"/>
      <c r="CJ339" s="253"/>
      <c r="CK339" s="253"/>
      <c r="CL339" s="253"/>
      <c r="CM339" s="253"/>
      <c r="CN339" s="253"/>
      <c r="CO339" s="253"/>
      <c r="CP339" s="253"/>
      <c r="CQ339" s="253"/>
      <c r="CR339" s="253"/>
      <c r="CS339" s="253"/>
      <c r="CT339" s="253"/>
      <c r="CU339" s="253"/>
      <c r="CV339" s="253"/>
      <c r="CW339" s="253"/>
      <c r="CX339" s="253"/>
      <c r="CY339" s="253"/>
      <c r="CZ339" s="253"/>
      <c r="DA339" s="253"/>
      <c r="DB339" s="253"/>
      <c r="DC339" s="253"/>
      <c r="DD339" s="253"/>
      <c r="DE339" s="253"/>
      <c r="DF339" s="253"/>
      <c r="DG339" s="253"/>
      <c r="DH339" s="253"/>
      <c r="DI339" s="253"/>
      <c r="DJ339" s="253"/>
      <c r="DK339" s="253"/>
      <c r="DL339" s="253"/>
      <c r="DM339" s="253"/>
      <c r="DN339" s="253"/>
      <c r="DO339" s="253"/>
      <c r="DP339" s="253"/>
      <c r="DQ339" s="253"/>
      <c r="DR339" s="253"/>
      <c r="DS339" s="253"/>
      <c r="DT339" s="253"/>
      <c r="DU339" s="253"/>
      <c r="DV339" s="253"/>
      <c r="DW339" s="253"/>
      <c r="DX339" s="253"/>
      <c r="DY339" s="253"/>
      <c r="DZ339" s="253"/>
      <c r="EA339" s="253"/>
      <c r="EB339" s="253"/>
      <c r="EC339" s="253"/>
      <c r="ED339" s="253"/>
      <c r="EE339" s="253"/>
      <c r="EF339" s="253"/>
      <c r="EG339" s="253"/>
      <c r="EH339" s="253"/>
      <c r="EI339" s="253"/>
      <c r="EJ339" s="253"/>
      <c r="EK339" s="253"/>
      <c r="EL339" s="253"/>
      <c r="EM339" s="253"/>
      <c r="EN339" s="253"/>
      <c r="EO339" s="253"/>
      <c r="EP339" s="253"/>
      <c r="EQ339" s="253"/>
      <c r="ER339" s="253"/>
      <c r="ES339" s="253"/>
      <c r="ET339" s="253"/>
      <c r="EU339" s="253"/>
      <c r="EV339" s="253"/>
      <c r="EW339" s="253"/>
      <c r="EX339" s="253"/>
      <c r="EY339" s="253"/>
      <c r="EZ339" s="253"/>
      <c r="FA339" s="253"/>
      <c r="FB339" s="253"/>
      <c r="FC339" s="253"/>
      <c r="FD339" s="253"/>
      <c r="FE339" s="253"/>
      <c r="FF339" s="253"/>
      <c r="FG339" s="253"/>
      <c r="FH339" s="253"/>
      <c r="FI339" s="253"/>
      <c r="FJ339" s="253"/>
      <c r="FK339" s="253"/>
      <c r="FL339" s="253"/>
      <c r="FM339" s="253"/>
      <c r="FN339" s="253"/>
      <c r="FO339" s="253"/>
      <c r="FP339" s="253"/>
      <c r="FQ339" s="253"/>
      <c r="FR339" s="253"/>
      <c r="FS339" s="253"/>
      <c r="FT339" s="253"/>
      <c r="FU339" s="253"/>
      <c r="FV339" s="253"/>
      <c r="FW339" s="253"/>
      <c r="FX339" s="253"/>
      <c r="FY339" s="253"/>
      <c r="FZ339" s="253"/>
      <c r="GA339" s="253"/>
      <c r="GB339" s="253"/>
      <c r="GC339" s="253"/>
      <c r="GD339" s="253"/>
      <c r="GE339" s="253"/>
      <c r="GF339" s="253"/>
      <c r="GG339" s="253"/>
      <c r="GH339" s="253"/>
      <c r="GI339" s="253"/>
      <c r="GJ339" s="253"/>
      <c r="GK339" s="253"/>
      <c r="GL339" s="253"/>
      <c r="GM339" s="253"/>
      <c r="GN339" s="253"/>
      <c r="GO339" s="253"/>
      <c r="GP339" s="253"/>
      <c r="GQ339" s="253"/>
      <c r="GR339" s="253"/>
      <c r="GS339" s="253"/>
      <c r="GT339" s="253"/>
      <c r="GU339" s="253"/>
      <c r="GV339" s="253"/>
      <c r="GW339" s="253"/>
      <c r="GX339" s="253"/>
      <c r="GY339" s="253"/>
      <c r="GZ339" s="253"/>
      <c r="HA339" s="253"/>
      <c r="HB339" s="253"/>
      <c r="HC339" s="253"/>
      <c r="HD339" s="253"/>
      <c r="HE339" s="253"/>
      <c r="HF339" s="253"/>
      <c r="HG339" s="253"/>
      <c r="HH339" s="253"/>
      <c r="HI339" s="253"/>
      <c r="HJ339" s="253"/>
      <c r="HK339" s="253"/>
      <c r="HL339" s="253"/>
      <c r="HM339" s="253"/>
      <c r="HN339" s="253"/>
      <c r="HO339" s="253"/>
      <c r="HP339" s="253"/>
      <c r="HQ339" s="253"/>
      <c r="HR339" s="253"/>
      <c r="HS339" s="253"/>
      <c r="HT339" s="253"/>
      <c r="HU339" s="253"/>
      <c r="HV339" s="253"/>
      <c r="HW339" s="253"/>
      <c r="HX339" s="253"/>
      <c r="HY339" s="253"/>
      <c r="HZ339" s="253"/>
      <c r="IA339" s="253"/>
      <c r="IB339" s="253"/>
      <c r="IC339" s="253"/>
      <c r="ID339" s="253"/>
      <c r="IE339" s="253"/>
      <c r="IF339" s="253"/>
      <c r="IG339" s="253"/>
      <c r="IH339" s="253"/>
      <c r="II339" s="253"/>
      <c r="IJ339" s="253"/>
      <c r="IK339" s="253"/>
      <c r="IL339" s="253"/>
      <c r="IM339" s="253"/>
      <c r="IN339" s="253"/>
      <c r="IO339" s="253"/>
      <c r="IP339" s="253"/>
      <c r="IQ339" s="253"/>
      <c r="IR339" s="253"/>
      <c r="IS339" s="253"/>
      <c r="IT339" s="253"/>
      <c r="IU339" s="253"/>
      <c r="IV339" s="253"/>
      <c r="IW339" s="253"/>
      <c r="IX339" s="253"/>
      <c r="IY339" s="253"/>
      <c r="IZ339" s="253"/>
      <c r="JA339" s="253"/>
      <c r="JB339" s="253"/>
      <c r="JC339" s="253"/>
      <c r="JD339" s="253"/>
      <c r="JE339" s="253"/>
      <c r="JF339" s="253"/>
      <c r="JG339" s="253"/>
      <c r="JH339" s="253"/>
      <c r="JI339" s="253"/>
      <c r="JJ339" s="253"/>
      <c r="JK339" s="253"/>
      <c r="JL339" s="253"/>
      <c r="JM339" s="253"/>
      <c r="JN339" s="253"/>
      <c r="JO339" s="253"/>
      <c r="JP339" s="253"/>
      <c r="JQ339" s="253"/>
      <c r="JR339" s="253"/>
      <c r="JS339" s="253"/>
      <c r="JT339" s="253"/>
      <c r="JU339" s="253"/>
    </row>
    <row r="340" spans="1:281" s="252" customFormat="1" ht="15" customHeight="1" x14ac:dyDescent="0.25">
      <c r="A340" s="253"/>
      <c r="B340" s="253"/>
      <c r="C340" s="253"/>
      <c r="D340" s="253"/>
      <c r="E340" s="253"/>
      <c r="F340" s="253"/>
      <c r="G340" s="253"/>
      <c r="H340" s="253"/>
      <c r="I340" s="253"/>
      <c r="J340" s="253"/>
      <c r="K340" s="253"/>
      <c r="L340" s="253"/>
      <c r="M340" s="253"/>
      <c r="N340" s="253"/>
      <c r="O340" s="253"/>
      <c r="P340" s="253"/>
      <c r="Q340" s="253"/>
      <c r="R340" s="253"/>
      <c r="S340" s="253"/>
      <c r="T340" s="253"/>
      <c r="U340" s="253" t="s">
        <v>509</v>
      </c>
      <c r="V340" s="253"/>
      <c r="W340" s="253"/>
      <c r="X340" s="253"/>
      <c r="Y340" s="253"/>
      <c r="Z340" s="253"/>
      <c r="AA340" s="253"/>
      <c r="AB340" s="253"/>
      <c r="AC340" s="253" t="s">
        <v>332</v>
      </c>
      <c r="AD340" s="253"/>
      <c r="AE340" s="253"/>
      <c r="AF340" s="253"/>
      <c r="AG340" s="253"/>
      <c r="AH340" s="253"/>
      <c r="AI340" s="253"/>
      <c r="AJ340" s="253"/>
      <c r="AK340" s="253"/>
      <c r="AL340" s="253"/>
      <c r="AM340" s="253"/>
      <c r="AN340" s="253"/>
      <c r="AO340" s="253"/>
      <c r="AP340" s="256"/>
      <c r="AQ340" s="253"/>
      <c r="AR340" s="253"/>
      <c r="AS340" s="253"/>
      <c r="AT340" s="256"/>
      <c r="AU340" s="253"/>
      <c r="AV340" s="253"/>
      <c r="AW340" s="253"/>
      <c r="AX340" s="253"/>
      <c r="AY340" s="253"/>
      <c r="AZ340" s="253"/>
      <c r="BA340" s="253"/>
      <c r="BB340" s="253"/>
      <c r="BC340" s="253"/>
      <c r="BD340" s="253"/>
      <c r="BE340" s="253"/>
      <c r="BF340" s="253"/>
      <c r="BG340" s="253"/>
      <c r="BH340" s="253"/>
      <c r="BI340" s="253"/>
      <c r="BJ340" s="253"/>
      <c r="BK340" s="253"/>
      <c r="BL340" s="253"/>
      <c r="BM340" s="253"/>
      <c r="BN340" s="253"/>
      <c r="BO340" s="253"/>
      <c r="BP340" s="253"/>
      <c r="BQ340" s="253"/>
      <c r="BR340" s="253"/>
      <c r="BS340" s="253"/>
      <c r="BT340" s="253"/>
      <c r="BU340" s="253"/>
      <c r="BV340" s="253"/>
      <c r="BW340" s="253"/>
      <c r="BX340" s="253"/>
      <c r="BY340" s="253"/>
      <c r="BZ340" s="253"/>
      <c r="CA340" s="253"/>
      <c r="CB340" s="253"/>
      <c r="CC340" s="253"/>
      <c r="CD340" s="253"/>
      <c r="CE340" s="253"/>
      <c r="CF340" s="253"/>
      <c r="CG340" s="253"/>
      <c r="CH340" s="253"/>
      <c r="CI340" s="253"/>
      <c r="CJ340" s="253"/>
      <c r="CK340" s="253"/>
      <c r="CL340" s="253"/>
      <c r="CM340" s="253"/>
      <c r="CN340" s="253"/>
      <c r="CO340" s="253"/>
      <c r="CP340" s="253"/>
      <c r="CQ340" s="253"/>
      <c r="CR340" s="253"/>
      <c r="CS340" s="253"/>
      <c r="CT340" s="253"/>
      <c r="CU340" s="253"/>
      <c r="CV340" s="253"/>
      <c r="CW340" s="253"/>
      <c r="CX340" s="253"/>
      <c r="CY340" s="253"/>
      <c r="CZ340" s="253"/>
      <c r="DA340" s="253"/>
      <c r="DB340" s="253"/>
      <c r="DC340" s="253"/>
      <c r="DD340" s="253"/>
      <c r="DE340" s="253"/>
      <c r="DF340" s="253"/>
      <c r="DG340" s="253"/>
      <c r="DH340" s="253"/>
      <c r="DI340" s="253"/>
      <c r="DJ340" s="253"/>
      <c r="DK340" s="253"/>
      <c r="DL340" s="253"/>
      <c r="DM340" s="253"/>
      <c r="DN340" s="253"/>
      <c r="DO340" s="253"/>
      <c r="DP340" s="253"/>
      <c r="DQ340" s="253"/>
      <c r="DR340" s="253"/>
      <c r="DS340" s="253"/>
      <c r="DT340" s="253"/>
      <c r="DU340" s="253"/>
      <c r="DV340" s="253"/>
      <c r="DW340" s="253"/>
      <c r="DX340" s="253"/>
      <c r="DY340" s="253"/>
      <c r="DZ340" s="253"/>
      <c r="EA340" s="253"/>
      <c r="EB340" s="253"/>
      <c r="EC340" s="253"/>
      <c r="ED340" s="253"/>
      <c r="EE340" s="253"/>
      <c r="EF340" s="253"/>
      <c r="EG340" s="253"/>
      <c r="EH340" s="253"/>
      <c r="EI340" s="253"/>
      <c r="EJ340" s="253"/>
      <c r="EK340" s="253"/>
      <c r="EL340" s="253"/>
      <c r="EM340" s="253"/>
      <c r="EN340" s="253"/>
      <c r="EO340" s="253"/>
      <c r="EP340" s="253"/>
      <c r="EQ340" s="253"/>
      <c r="ER340" s="253"/>
      <c r="ES340" s="253"/>
      <c r="ET340" s="253"/>
      <c r="EU340" s="253"/>
      <c r="EV340" s="253"/>
      <c r="EW340" s="253"/>
      <c r="EX340" s="253"/>
      <c r="EY340" s="253"/>
      <c r="EZ340" s="253"/>
      <c r="FA340" s="253"/>
      <c r="FB340" s="253"/>
      <c r="FC340" s="253"/>
      <c r="FD340" s="253"/>
      <c r="FE340" s="253"/>
      <c r="FF340" s="253"/>
      <c r="FG340" s="253"/>
      <c r="FH340" s="253"/>
      <c r="FI340" s="253"/>
      <c r="FJ340" s="253"/>
      <c r="FK340" s="253"/>
      <c r="FL340" s="253"/>
      <c r="FM340" s="253"/>
      <c r="FN340" s="253"/>
      <c r="FO340" s="253"/>
      <c r="FP340" s="253"/>
      <c r="FQ340" s="253"/>
      <c r="FR340" s="253"/>
      <c r="FS340" s="253"/>
      <c r="FT340" s="253"/>
      <c r="FU340" s="253"/>
      <c r="FV340" s="253"/>
      <c r="FW340" s="253"/>
      <c r="FX340" s="253"/>
      <c r="FY340" s="253"/>
      <c r="FZ340" s="253"/>
      <c r="GA340" s="253"/>
      <c r="GB340" s="253"/>
      <c r="GC340" s="253"/>
      <c r="GD340" s="253"/>
      <c r="GE340" s="253"/>
      <c r="GF340" s="253"/>
      <c r="GG340" s="253"/>
      <c r="GH340" s="253"/>
      <c r="GI340" s="253"/>
      <c r="GJ340" s="253"/>
      <c r="GK340" s="253"/>
      <c r="GL340" s="253"/>
      <c r="GM340" s="253"/>
      <c r="GN340" s="253"/>
      <c r="GO340" s="253"/>
      <c r="GP340" s="253"/>
      <c r="GQ340" s="253"/>
      <c r="GR340" s="253"/>
      <c r="GS340" s="253"/>
      <c r="GT340" s="253"/>
      <c r="GU340" s="253"/>
      <c r="GV340" s="253"/>
      <c r="GW340" s="253"/>
      <c r="GX340" s="253"/>
      <c r="GY340" s="253"/>
      <c r="GZ340" s="253"/>
      <c r="HA340" s="253"/>
      <c r="HB340" s="253"/>
      <c r="HC340" s="253"/>
      <c r="HD340" s="253"/>
      <c r="HE340" s="253"/>
      <c r="HF340" s="253"/>
      <c r="HG340" s="253"/>
      <c r="HH340" s="253"/>
      <c r="HI340" s="253"/>
      <c r="HJ340" s="253"/>
      <c r="HK340" s="253"/>
      <c r="HL340" s="253"/>
      <c r="HM340" s="253"/>
      <c r="HN340" s="253"/>
      <c r="HO340" s="253"/>
      <c r="HP340" s="253"/>
      <c r="HQ340" s="253"/>
      <c r="HR340" s="253"/>
      <c r="HS340" s="253"/>
      <c r="HT340" s="253"/>
      <c r="HU340" s="253"/>
      <c r="HV340" s="253"/>
      <c r="HW340" s="253"/>
      <c r="HX340" s="253"/>
      <c r="HY340" s="253"/>
      <c r="HZ340" s="253"/>
      <c r="IA340" s="253"/>
      <c r="IB340" s="253"/>
      <c r="IC340" s="253"/>
      <c r="ID340" s="253"/>
      <c r="IE340" s="253"/>
      <c r="IF340" s="253"/>
      <c r="IG340" s="253"/>
      <c r="IH340" s="253"/>
      <c r="II340" s="253"/>
      <c r="IJ340" s="253"/>
      <c r="IK340" s="253"/>
      <c r="IL340" s="253"/>
      <c r="IM340" s="253"/>
      <c r="IN340" s="253"/>
      <c r="IO340" s="253"/>
      <c r="IP340" s="253"/>
      <c r="IQ340" s="253"/>
      <c r="IR340" s="253"/>
      <c r="IS340" s="253"/>
      <c r="IT340" s="253"/>
      <c r="IU340" s="253"/>
      <c r="IV340" s="253"/>
      <c r="IW340" s="253"/>
      <c r="IX340" s="253"/>
      <c r="IY340" s="253"/>
      <c r="IZ340" s="253"/>
      <c r="JA340" s="253"/>
      <c r="JB340" s="253"/>
      <c r="JC340" s="253"/>
      <c r="JD340" s="253"/>
      <c r="JE340" s="253"/>
      <c r="JF340" s="253"/>
      <c r="JG340" s="253"/>
      <c r="JH340" s="253"/>
      <c r="JI340" s="253"/>
      <c r="JJ340" s="253"/>
      <c r="JK340" s="253"/>
      <c r="JL340" s="253"/>
      <c r="JM340" s="253"/>
      <c r="JN340" s="253"/>
      <c r="JO340" s="253"/>
      <c r="JP340" s="253"/>
      <c r="JQ340" s="253"/>
      <c r="JR340" s="253"/>
      <c r="JS340" s="253"/>
      <c r="JT340" s="253"/>
      <c r="JU340" s="253"/>
    </row>
    <row r="341" spans="1:281" s="252" customFormat="1" ht="15" customHeight="1" x14ac:dyDescent="0.25">
      <c r="A341" s="253"/>
      <c r="B341" s="253"/>
      <c r="C341" s="253"/>
      <c r="D341" s="253"/>
      <c r="E341" s="253"/>
      <c r="F341" s="253"/>
      <c r="G341" s="253"/>
      <c r="H341" s="253"/>
      <c r="I341" s="253"/>
      <c r="J341" s="253"/>
      <c r="K341" s="253"/>
      <c r="L341" s="253"/>
      <c r="M341" s="253"/>
      <c r="N341" s="253"/>
      <c r="O341" s="253"/>
      <c r="P341" s="253"/>
      <c r="Q341" s="253"/>
      <c r="R341" s="253"/>
      <c r="S341" s="253"/>
      <c r="T341" s="253"/>
      <c r="U341" s="253" t="s">
        <v>510</v>
      </c>
      <c r="V341" s="253"/>
      <c r="W341" s="253"/>
      <c r="X341" s="253"/>
      <c r="Y341" s="253"/>
      <c r="Z341" s="253"/>
      <c r="AA341" s="253"/>
      <c r="AB341" s="253"/>
      <c r="AC341" s="253" t="s">
        <v>332</v>
      </c>
      <c r="AD341" s="253"/>
      <c r="AE341" s="253"/>
      <c r="AF341" s="253"/>
      <c r="AG341" s="253"/>
      <c r="AH341" s="253"/>
      <c r="AI341" s="253"/>
      <c r="AJ341" s="253"/>
      <c r="AK341" s="253"/>
      <c r="AL341" s="253"/>
      <c r="AM341" s="253"/>
      <c r="AN341" s="253"/>
      <c r="AO341" s="253"/>
      <c r="AP341" s="256"/>
      <c r="AQ341" s="253"/>
      <c r="AR341" s="253"/>
      <c r="AS341" s="253"/>
      <c r="AT341" s="256"/>
      <c r="AU341" s="253"/>
      <c r="AV341" s="253"/>
      <c r="AW341" s="253"/>
      <c r="AX341" s="253"/>
      <c r="AY341" s="253"/>
      <c r="AZ341" s="253"/>
      <c r="BA341" s="253"/>
      <c r="BB341" s="253"/>
      <c r="BC341" s="253"/>
      <c r="BD341" s="253"/>
      <c r="BE341" s="253"/>
      <c r="BF341" s="253"/>
      <c r="BG341" s="253"/>
      <c r="BH341" s="253"/>
      <c r="BI341" s="253"/>
      <c r="BJ341" s="253"/>
      <c r="BK341" s="253"/>
      <c r="BL341" s="253"/>
      <c r="BM341" s="253"/>
      <c r="BN341" s="253"/>
      <c r="BO341" s="253"/>
      <c r="BP341" s="253"/>
      <c r="BQ341" s="253"/>
      <c r="BR341" s="253"/>
      <c r="BS341" s="253"/>
      <c r="BT341" s="253"/>
      <c r="BU341" s="253"/>
      <c r="BV341" s="253"/>
      <c r="BW341" s="253"/>
      <c r="BX341" s="253"/>
      <c r="BY341" s="253"/>
      <c r="BZ341" s="253"/>
      <c r="CA341" s="253"/>
      <c r="CB341" s="253"/>
      <c r="CC341" s="253"/>
      <c r="CD341" s="253"/>
      <c r="CE341" s="253"/>
      <c r="CF341" s="253"/>
      <c r="CG341" s="253"/>
      <c r="CH341" s="253"/>
      <c r="CI341" s="253"/>
      <c r="CJ341" s="253"/>
      <c r="CK341" s="253"/>
      <c r="CL341" s="253"/>
      <c r="CM341" s="253"/>
      <c r="CN341" s="253"/>
      <c r="CO341" s="253"/>
      <c r="CP341" s="253"/>
      <c r="CQ341" s="253"/>
      <c r="CR341" s="253"/>
      <c r="CS341" s="253"/>
      <c r="CT341" s="253"/>
      <c r="CU341" s="253"/>
      <c r="CV341" s="253"/>
      <c r="CW341" s="253"/>
      <c r="CX341" s="253"/>
      <c r="CY341" s="253"/>
      <c r="CZ341" s="253"/>
      <c r="DA341" s="253"/>
      <c r="DB341" s="253"/>
      <c r="DC341" s="253"/>
      <c r="DD341" s="253"/>
      <c r="DE341" s="253"/>
      <c r="DF341" s="253"/>
      <c r="DG341" s="253"/>
      <c r="DH341" s="253"/>
      <c r="DI341" s="253"/>
      <c r="DJ341" s="253"/>
      <c r="DK341" s="253"/>
      <c r="DL341" s="253"/>
      <c r="DM341" s="253"/>
      <c r="DN341" s="253"/>
      <c r="DO341" s="253"/>
      <c r="DP341" s="253"/>
      <c r="DQ341" s="253"/>
      <c r="DR341" s="253"/>
      <c r="DS341" s="253"/>
      <c r="DT341" s="253"/>
      <c r="DU341" s="253"/>
      <c r="DV341" s="253"/>
      <c r="DW341" s="253"/>
      <c r="DX341" s="253"/>
      <c r="DY341" s="253"/>
      <c r="DZ341" s="253"/>
      <c r="EA341" s="253"/>
      <c r="EB341" s="253"/>
      <c r="EC341" s="253"/>
      <c r="ED341" s="253"/>
      <c r="EE341" s="253"/>
      <c r="EF341" s="253"/>
      <c r="EG341" s="253"/>
      <c r="EH341" s="253"/>
      <c r="EI341" s="253"/>
      <c r="EJ341" s="253"/>
      <c r="EK341" s="253"/>
      <c r="EL341" s="253"/>
      <c r="EM341" s="253"/>
      <c r="EN341" s="253"/>
      <c r="EO341" s="253"/>
      <c r="EP341" s="253"/>
      <c r="EQ341" s="253"/>
      <c r="ER341" s="253"/>
      <c r="ES341" s="253"/>
      <c r="ET341" s="253"/>
      <c r="EU341" s="253"/>
      <c r="EV341" s="253"/>
      <c r="EW341" s="253"/>
      <c r="EX341" s="253"/>
      <c r="EY341" s="253"/>
      <c r="EZ341" s="253"/>
      <c r="FA341" s="253"/>
      <c r="FB341" s="253"/>
      <c r="FC341" s="253"/>
      <c r="FD341" s="253"/>
      <c r="FE341" s="253"/>
      <c r="FF341" s="253"/>
      <c r="FG341" s="253"/>
      <c r="FH341" s="253"/>
      <c r="FI341" s="253"/>
      <c r="FJ341" s="253"/>
      <c r="FK341" s="253"/>
      <c r="FL341" s="253"/>
      <c r="FM341" s="253"/>
      <c r="FN341" s="253"/>
      <c r="FO341" s="253"/>
      <c r="FP341" s="253"/>
      <c r="FQ341" s="253"/>
      <c r="FR341" s="253"/>
      <c r="FS341" s="253"/>
      <c r="FT341" s="253"/>
      <c r="FU341" s="253"/>
      <c r="FV341" s="253"/>
      <c r="FW341" s="253"/>
      <c r="FX341" s="253"/>
      <c r="FY341" s="253"/>
      <c r="FZ341" s="253"/>
      <c r="GA341" s="253"/>
      <c r="GB341" s="253"/>
      <c r="GC341" s="253"/>
      <c r="GD341" s="253"/>
      <c r="GE341" s="253"/>
      <c r="GF341" s="253"/>
      <c r="GG341" s="253"/>
      <c r="GH341" s="253"/>
      <c r="GI341" s="253"/>
      <c r="GJ341" s="253"/>
      <c r="GK341" s="253"/>
      <c r="GL341" s="253"/>
      <c r="GM341" s="253"/>
      <c r="GN341" s="253"/>
      <c r="GO341" s="253"/>
      <c r="GP341" s="253"/>
      <c r="GQ341" s="253"/>
      <c r="GR341" s="253"/>
      <c r="GS341" s="253"/>
      <c r="GT341" s="253"/>
      <c r="GU341" s="253"/>
      <c r="GV341" s="253"/>
      <c r="GW341" s="253"/>
      <c r="GX341" s="253"/>
      <c r="GY341" s="253"/>
      <c r="GZ341" s="253"/>
      <c r="HA341" s="253"/>
      <c r="HB341" s="253"/>
      <c r="HC341" s="253"/>
      <c r="HD341" s="253"/>
      <c r="HE341" s="253"/>
      <c r="HF341" s="253"/>
      <c r="HG341" s="253"/>
      <c r="HH341" s="253"/>
      <c r="HI341" s="253"/>
      <c r="HJ341" s="253"/>
      <c r="HK341" s="253"/>
      <c r="HL341" s="253"/>
      <c r="HM341" s="253"/>
      <c r="HN341" s="253"/>
      <c r="HO341" s="253"/>
      <c r="HP341" s="253"/>
      <c r="HQ341" s="253"/>
      <c r="HR341" s="253"/>
      <c r="HS341" s="253"/>
      <c r="HT341" s="253"/>
      <c r="HU341" s="253"/>
      <c r="HV341" s="253"/>
      <c r="HW341" s="253"/>
      <c r="HX341" s="253"/>
      <c r="HY341" s="253"/>
      <c r="HZ341" s="253"/>
      <c r="IA341" s="253"/>
      <c r="IB341" s="253"/>
      <c r="IC341" s="253"/>
      <c r="ID341" s="253"/>
      <c r="IE341" s="253"/>
      <c r="IF341" s="253"/>
      <c r="IG341" s="253"/>
      <c r="IH341" s="253"/>
      <c r="II341" s="253"/>
      <c r="IJ341" s="253"/>
      <c r="IK341" s="253"/>
      <c r="IL341" s="253"/>
      <c r="IM341" s="253"/>
      <c r="IN341" s="253"/>
      <c r="IO341" s="253"/>
      <c r="IP341" s="253"/>
      <c r="IQ341" s="253"/>
      <c r="IR341" s="253"/>
      <c r="IS341" s="253"/>
      <c r="IT341" s="253"/>
      <c r="IU341" s="253"/>
      <c r="IV341" s="253"/>
      <c r="IW341" s="253"/>
      <c r="IX341" s="253"/>
      <c r="IY341" s="253"/>
      <c r="IZ341" s="253"/>
      <c r="JA341" s="253"/>
      <c r="JB341" s="253"/>
      <c r="JC341" s="253"/>
      <c r="JD341" s="253"/>
      <c r="JE341" s="253"/>
      <c r="JF341" s="253"/>
      <c r="JG341" s="253"/>
      <c r="JH341" s="253"/>
      <c r="JI341" s="253"/>
      <c r="JJ341" s="253"/>
      <c r="JK341" s="253"/>
      <c r="JL341" s="253"/>
      <c r="JM341" s="253"/>
      <c r="JN341" s="253"/>
      <c r="JO341" s="253"/>
      <c r="JP341" s="253"/>
      <c r="JQ341" s="253"/>
      <c r="JR341" s="253"/>
      <c r="JS341" s="253"/>
      <c r="JT341" s="253"/>
      <c r="JU341" s="253"/>
    </row>
    <row r="342" spans="1:281" s="252" customFormat="1" ht="15" customHeight="1" x14ac:dyDescent="0.25">
      <c r="A342" s="253"/>
      <c r="B342" s="253"/>
      <c r="C342" s="253"/>
      <c r="D342" s="253"/>
      <c r="E342" s="253"/>
      <c r="F342" s="253"/>
      <c r="G342" s="253"/>
      <c r="H342" s="253"/>
      <c r="I342" s="253"/>
      <c r="J342" s="253"/>
      <c r="K342" s="253"/>
      <c r="L342" s="253"/>
      <c r="M342" s="253"/>
      <c r="N342" s="253"/>
      <c r="O342" s="253"/>
      <c r="P342" s="253"/>
      <c r="Q342" s="253"/>
      <c r="R342" s="253"/>
      <c r="S342" s="253"/>
      <c r="T342" s="253"/>
      <c r="U342" s="253" t="s">
        <v>511</v>
      </c>
      <c r="V342" s="253"/>
      <c r="W342" s="253"/>
      <c r="X342" s="253"/>
      <c r="Y342" s="253"/>
      <c r="Z342" s="253"/>
      <c r="AA342" s="253"/>
      <c r="AB342" s="253"/>
      <c r="AC342" s="253" t="s">
        <v>316</v>
      </c>
      <c r="AD342" s="253"/>
      <c r="AE342" s="253"/>
      <c r="AF342" s="253"/>
      <c r="AG342" s="253"/>
      <c r="AH342" s="253"/>
      <c r="AI342" s="253"/>
      <c r="AJ342" s="253"/>
      <c r="AK342" s="253"/>
      <c r="AL342" s="253"/>
      <c r="AM342" s="253"/>
      <c r="AN342" s="253"/>
      <c r="AO342" s="253"/>
      <c r="AP342" s="256"/>
      <c r="AQ342" s="253"/>
      <c r="AR342" s="253"/>
      <c r="AS342" s="253"/>
      <c r="AT342" s="256"/>
      <c r="AU342" s="253"/>
      <c r="AV342" s="253"/>
      <c r="AW342" s="253"/>
      <c r="AX342" s="253"/>
      <c r="AY342" s="253"/>
      <c r="AZ342" s="253"/>
      <c r="BA342" s="253"/>
      <c r="BB342" s="253"/>
      <c r="BC342" s="253"/>
      <c r="BD342" s="253"/>
      <c r="BE342" s="253"/>
      <c r="BF342" s="253"/>
      <c r="BG342" s="253"/>
      <c r="BH342" s="253"/>
      <c r="BI342" s="253"/>
      <c r="BJ342" s="253"/>
      <c r="BK342" s="253"/>
      <c r="BL342" s="253"/>
      <c r="BM342" s="253"/>
      <c r="BN342" s="253"/>
      <c r="BO342" s="253"/>
      <c r="BP342" s="253"/>
      <c r="BQ342" s="253"/>
      <c r="BR342" s="253"/>
      <c r="BS342" s="253"/>
      <c r="BT342" s="253"/>
      <c r="BU342" s="253"/>
      <c r="BV342" s="253"/>
      <c r="BW342" s="253"/>
      <c r="BX342" s="253"/>
      <c r="BY342" s="253"/>
      <c r="BZ342" s="253"/>
      <c r="CA342" s="253"/>
      <c r="CB342" s="253"/>
      <c r="CC342" s="253"/>
      <c r="CD342" s="253"/>
      <c r="CE342" s="253"/>
      <c r="CF342" s="253"/>
      <c r="CG342" s="253"/>
      <c r="CH342" s="253"/>
      <c r="CI342" s="253"/>
      <c r="CJ342" s="253"/>
      <c r="CK342" s="253"/>
      <c r="CL342" s="253"/>
      <c r="CM342" s="253"/>
      <c r="CN342" s="253"/>
      <c r="CO342" s="253"/>
      <c r="CP342" s="253"/>
      <c r="CQ342" s="253"/>
      <c r="CR342" s="253"/>
      <c r="CS342" s="253"/>
      <c r="CT342" s="253"/>
      <c r="CU342" s="253"/>
      <c r="CV342" s="253"/>
      <c r="CW342" s="253"/>
      <c r="CX342" s="253"/>
      <c r="CY342" s="253"/>
      <c r="CZ342" s="253"/>
      <c r="DA342" s="253"/>
      <c r="DB342" s="253"/>
      <c r="DC342" s="253"/>
      <c r="DD342" s="253"/>
      <c r="DE342" s="253"/>
      <c r="DF342" s="253"/>
      <c r="DG342" s="253"/>
      <c r="DH342" s="253"/>
      <c r="DI342" s="253"/>
      <c r="DJ342" s="253"/>
      <c r="DK342" s="253"/>
      <c r="DL342" s="253"/>
      <c r="DM342" s="253"/>
      <c r="DN342" s="253"/>
      <c r="DO342" s="253"/>
      <c r="DP342" s="253"/>
      <c r="DQ342" s="253"/>
      <c r="DR342" s="253"/>
      <c r="DS342" s="253"/>
      <c r="DT342" s="253"/>
      <c r="DU342" s="253"/>
      <c r="DV342" s="253"/>
      <c r="DW342" s="253"/>
      <c r="DX342" s="253"/>
      <c r="DY342" s="253"/>
      <c r="DZ342" s="253"/>
      <c r="EA342" s="253"/>
      <c r="EB342" s="253"/>
      <c r="EC342" s="253"/>
      <c r="ED342" s="253"/>
      <c r="EE342" s="253"/>
      <c r="EF342" s="253"/>
      <c r="EG342" s="253"/>
      <c r="EH342" s="253"/>
      <c r="EI342" s="253"/>
      <c r="EJ342" s="253"/>
      <c r="EK342" s="253"/>
      <c r="EL342" s="253"/>
      <c r="EM342" s="253"/>
      <c r="EN342" s="253"/>
      <c r="EO342" s="253"/>
      <c r="EP342" s="253"/>
      <c r="EQ342" s="253"/>
      <c r="ER342" s="253"/>
      <c r="ES342" s="253"/>
      <c r="ET342" s="253"/>
      <c r="EU342" s="253"/>
      <c r="EV342" s="253"/>
      <c r="EW342" s="253"/>
      <c r="EX342" s="253"/>
      <c r="EY342" s="253"/>
      <c r="EZ342" s="253"/>
      <c r="FA342" s="253"/>
      <c r="FB342" s="253"/>
      <c r="FC342" s="253"/>
      <c r="FD342" s="253"/>
      <c r="FE342" s="253"/>
      <c r="FF342" s="253"/>
      <c r="FG342" s="253"/>
      <c r="FH342" s="253"/>
      <c r="FI342" s="253"/>
      <c r="FJ342" s="253"/>
      <c r="FK342" s="253"/>
      <c r="FL342" s="253"/>
      <c r="FM342" s="253"/>
      <c r="FN342" s="253"/>
      <c r="FO342" s="253"/>
      <c r="FP342" s="253"/>
      <c r="FQ342" s="253"/>
      <c r="FR342" s="253"/>
      <c r="FS342" s="253"/>
      <c r="FT342" s="253"/>
      <c r="FU342" s="253"/>
      <c r="FV342" s="253"/>
      <c r="FW342" s="253"/>
      <c r="FX342" s="253"/>
      <c r="FY342" s="253"/>
      <c r="FZ342" s="253"/>
      <c r="GA342" s="253"/>
      <c r="GB342" s="253"/>
      <c r="GC342" s="253"/>
      <c r="GD342" s="253"/>
      <c r="GE342" s="253"/>
      <c r="GF342" s="253"/>
      <c r="GG342" s="253"/>
      <c r="GH342" s="253"/>
      <c r="GI342" s="253"/>
      <c r="GJ342" s="253"/>
      <c r="GK342" s="253"/>
      <c r="GL342" s="253"/>
      <c r="GM342" s="253"/>
      <c r="GN342" s="253"/>
      <c r="GO342" s="253"/>
      <c r="GP342" s="253"/>
      <c r="GQ342" s="253"/>
      <c r="GR342" s="253"/>
      <c r="GS342" s="253"/>
      <c r="GT342" s="253"/>
      <c r="GU342" s="253"/>
      <c r="GV342" s="253"/>
      <c r="GW342" s="253"/>
      <c r="GX342" s="253"/>
      <c r="GY342" s="253"/>
      <c r="GZ342" s="253"/>
      <c r="HA342" s="253"/>
      <c r="HB342" s="253"/>
      <c r="HC342" s="253"/>
      <c r="HD342" s="253"/>
      <c r="HE342" s="253"/>
      <c r="HF342" s="253"/>
      <c r="HG342" s="253"/>
      <c r="HH342" s="253"/>
      <c r="HI342" s="253"/>
      <c r="HJ342" s="253"/>
      <c r="HK342" s="253"/>
      <c r="HL342" s="253"/>
      <c r="HM342" s="253"/>
      <c r="HN342" s="253"/>
      <c r="HO342" s="253"/>
      <c r="HP342" s="253"/>
      <c r="HQ342" s="253"/>
      <c r="HR342" s="253"/>
      <c r="HS342" s="253"/>
      <c r="HT342" s="253"/>
      <c r="HU342" s="253"/>
      <c r="HV342" s="253"/>
      <c r="HW342" s="253"/>
      <c r="HX342" s="253"/>
      <c r="HY342" s="253"/>
      <c r="HZ342" s="253"/>
      <c r="IA342" s="253"/>
      <c r="IB342" s="253"/>
      <c r="IC342" s="253"/>
      <c r="ID342" s="253"/>
      <c r="IE342" s="253"/>
      <c r="IF342" s="253"/>
      <c r="IG342" s="253"/>
      <c r="IH342" s="253"/>
      <c r="II342" s="253"/>
      <c r="IJ342" s="253"/>
      <c r="IK342" s="253"/>
      <c r="IL342" s="253"/>
      <c r="IM342" s="253"/>
      <c r="IN342" s="253"/>
      <c r="IO342" s="253"/>
      <c r="IP342" s="253"/>
      <c r="IQ342" s="253"/>
      <c r="IR342" s="253"/>
      <c r="IS342" s="253"/>
      <c r="IT342" s="253"/>
      <c r="IU342" s="253"/>
      <c r="IV342" s="253"/>
      <c r="IW342" s="253"/>
      <c r="IX342" s="253"/>
      <c r="IY342" s="253"/>
      <c r="IZ342" s="253"/>
      <c r="JA342" s="253"/>
      <c r="JB342" s="253"/>
      <c r="JC342" s="253"/>
      <c r="JD342" s="253"/>
      <c r="JE342" s="253"/>
      <c r="JF342" s="253"/>
      <c r="JG342" s="253"/>
      <c r="JH342" s="253"/>
      <c r="JI342" s="253"/>
      <c r="JJ342" s="253"/>
      <c r="JK342" s="253"/>
      <c r="JL342" s="253"/>
      <c r="JM342" s="253"/>
      <c r="JN342" s="253"/>
      <c r="JO342" s="253"/>
      <c r="JP342" s="253"/>
      <c r="JQ342" s="253"/>
      <c r="JR342" s="253"/>
      <c r="JS342" s="253"/>
      <c r="JT342" s="253"/>
      <c r="JU342" s="253"/>
    </row>
    <row r="343" spans="1:281" s="252" customFormat="1" ht="15" customHeight="1" x14ac:dyDescent="0.25">
      <c r="A343" s="253"/>
      <c r="B343" s="253"/>
      <c r="C343" s="253"/>
      <c r="D343" s="253"/>
      <c r="E343" s="253"/>
      <c r="F343" s="253"/>
      <c r="G343" s="253"/>
      <c r="H343" s="253"/>
      <c r="I343" s="253"/>
      <c r="J343" s="253"/>
      <c r="K343" s="253"/>
      <c r="L343" s="253"/>
      <c r="M343" s="253"/>
      <c r="N343" s="253"/>
      <c r="O343" s="253"/>
      <c r="P343" s="253"/>
      <c r="Q343" s="253"/>
      <c r="R343" s="253"/>
      <c r="S343" s="253"/>
      <c r="T343" s="253"/>
      <c r="U343" s="253" t="s">
        <v>512</v>
      </c>
      <c r="V343" s="253"/>
      <c r="W343" s="253"/>
      <c r="X343" s="253"/>
      <c r="Y343" s="253"/>
      <c r="Z343" s="253"/>
      <c r="AA343" s="253"/>
      <c r="AB343" s="253"/>
      <c r="AC343" s="253" t="s">
        <v>332</v>
      </c>
      <c r="AD343" s="253"/>
      <c r="AE343" s="253"/>
      <c r="AF343" s="253"/>
      <c r="AG343" s="253"/>
      <c r="AH343" s="253"/>
      <c r="AI343" s="253"/>
      <c r="AJ343" s="253"/>
      <c r="AK343" s="253"/>
      <c r="AL343" s="253"/>
      <c r="AM343" s="253"/>
      <c r="AN343" s="253"/>
      <c r="AO343" s="253"/>
      <c r="AP343" s="256"/>
      <c r="AQ343" s="253"/>
      <c r="AR343" s="253"/>
      <c r="AS343" s="253"/>
      <c r="AT343" s="256"/>
      <c r="AU343" s="253"/>
      <c r="AV343" s="253"/>
      <c r="AW343" s="253"/>
      <c r="AX343" s="253"/>
      <c r="AY343" s="253"/>
      <c r="AZ343" s="253"/>
      <c r="BA343" s="253"/>
      <c r="BB343" s="253"/>
      <c r="BC343" s="253"/>
      <c r="BD343" s="253"/>
      <c r="BE343" s="253"/>
      <c r="BF343" s="253"/>
      <c r="BG343" s="253"/>
      <c r="BH343" s="253"/>
      <c r="BI343" s="253"/>
      <c r="BJ343" s="253"/>
      <c r="BK343" s="253"/>
      <c r="BL343" s="253"/>
      <c r="BM343" s="253"/>
      <c r="BN343" s="253"/>
      <c r="BO343" s="253"/>
      <c r="BP343" s="253"/>
      <c r="BQ343" s="253"/>
      <c r="BR343" s="253"/>
      <c r="BS343" s="253"/>
      <c r="BT343" s="253"/>
      <c r="BU343" s="253"/>
      <c r="BV343" s="253"/>
      <c r="BW343" s="253"/>
      <c r="BX343" s="253"/>
      <c r="BY343" s="253"/>
      <c r="BZ343" s="253"/>
      <c r="CA343" s="253"/>
      <c r="CB343" s="253"/>
      <c r="CC343" s="253"/>
      <c r="CD343" s="253"/>
      <c r="CE343" s="253"/>
      <c r="CF343" s="253"/>
      <c r="CG343" s="253"/>
      <c r="CH343" s="253"/>
      <c r="CI343" s="253"/>
      <c r="CJ343" s="253"/>
      <c r="CK343" s="253"/>
      <c r="CL343" s="253"/>
      <c r="CM343" s="253"/>
      <c r="CN343" s="253"/>
      <c r="CO343" s="253"/>
      <c r="CP343" s="253"/>
      <c r="CQ343" s="253"/>
      <c r="CR343" s="253"/>
      <c r="CS343" s="253"/>
      <c r="CT343" s="253"/>
      <c r="CU343" s="253"/>
      <c r="CV343" s="253"/>
      <c r="CW343" s="253"/>
      <c r="CX343" s="253"/>
      <c r="CY343" s="253"/>
      <c r="CZ343" s="253"/>
      <c r="DA343" s="253"/>
      <c r="DB343" s="253"/>
      <c r="DC343" s="253"/>
      <c r="DD343" s="253"/>
      <c r="DE343" s="253"/>
      <c r="DF343" s="253"/>
      <c r="DG343" s="253"/>
      <c r="DH343" s="253"/>
      <c r="DI343" s="253"/>
      <c r="DJ343" s="253"/>
      <c r="DK343" s="253"/>
      <c r="DL343" s="253"/>
      <c r="DM343" s="253"/>
      <c r="DN343" s="253"/>
      <c r="DO343" s="253"/>
      <c r="DP343" s="253"/>
      <c r="DQ343" s="253"/>
      <c r="DR343" s="253"/>
      <c r="DS343" s="253"/>
      <c r="DT343" s="253"/>
      <c r="DU343" s="253"/>
      <c r="DV343" s="253"/>
      <c r="DW343" s="253"/>
      <c r="DX343" s="253"/>
      <c r="DY343" s="253"/>
      <c r="DZ343" s="253"/>
      <c r="EA343" s="253"/>
      <c r="EB343" s="253"/>
      <c r="EC343" s="253"/>
      <c r="ED343" s="253"/>
      <c r="EE343" s="253"/>
      <c r="EF343" s="253"/>
      <c r="EG343" s="253"/>
      <c r="EH343" s="253"/>
      <c r="EI343" s="253"/>
      <c r="EJ343" s="253"/>
      <c r="EK343" s="253"/>
      <c r="EL343" s="253"/>
      <c r="EM343" s="253"/>
      <c r="EN343" s="253"/>
      <c r="EO343" s="253"/>
      <c r="EP343" s="253"/>
      <c r="EQ343" s="253"/>
      <c r="ER343" s="253"/>
      <c r="ES343" s="253"/>
      <c r="ET343" s="253"/>
      <c r="EU343" s="253"/>
      <c r="EV343" s="253"/>
      <c r="EW343" s="253"/>
      <c r="EX343" s="253"/>
      <c r="EY343" s="253"/>
      <c r="EZ343" s="253"/>
      <c r="FA343" s="253"/>
      <c r="FB343" s="253"/>
      <c r="FC343" s="253"/>
      <c r="FD343" s="253"/>
      <c r="FE343" s="253"/>
      <c r="FF343" s="253"/>
      <c r="FG343" s="253"/>
      <c r="FH343" s="253"/>
      <c r="FI343" s="253"/>
      <c r="FJ343" s="253"/>
      <c r="FK343" s="253"/>
      <c r="FL343" s="253"/>
      <c r="FM343" s="253"/>
      <c r="FN343" s="253"/>
      <c r="FO343" s="253"/>
      <c r="FP343" s="253"/>
      <c r="FQ343" s="253"/>
      <c r="FR343" s="253"/>
      <c r="FS343" s="253"/>
      <c r="FT343" s="253"/>
      <c r="FU343" s="253"/>
      <c r="FV343" s="253"/>
      <c r="FW343" s="253"/>
      <c r="FX343" s="253"/>
      <c r="FY343" s="253"/>
      <c r="FZ343" s="253"/>
      <c r="GA343" s="253"/>
      <c r="GB343" s="253"/>
      <c r="GC343" s="253"/>
      <c r="GD343" s="253"/>
      <c r="GE343" s="253"/>
      <c r="GF343" s="253"/>
      <c r="GG343" s="253"/>
      <c r="GH343" s="253"/>
      <c r="GI343" s="253"/>
      <c r="GJ343" s="253"/>
      <c r="GK343" s="253"/>
      <c r="GL343" s="253"/>
      <c r="GM343" s="253"/>
      <c r="GN343" s="253"/>
      <c r="GO343" s="253"/>
      <c r="GP343" s="253"/>
      <c r="GQ343" s="253"/>
      <c r="GR343" s="253"/>
      <c r="GS343" s="253"/>
      <c r="GT343" s="253"/>
      <c r="GU343" s="253"/>
      <c r="GV343" s="253"/>
      <c r="GW343" s="253"/>
      <c r="GX343" s="253"/>
      <c r="GY343" s="253"/>
      <c r="GZ343" s="253"/>
      <c r="HA343" s="253"/>
      <c r="HB343" s="253"/>
      <c r="HC343" s="253"/>
      <c r="HD343" s="253"/>
      <c r="HE343" s="253"/>
      <c r="HF343" s="253"/>
      <c r="HG343" s="253"/>
      <c r="HH343" s="253"/>
      <c r="HI343" s="253"/>
      <c r="HJ343" s="253"/>
      <c r="HK343" s="253"/>
      <c r="HL343" s="253"/>
      <c r="HM343" s="253"/>
      <c r="HN343" s="253"/>
      <c r="HO343" s="253"/>
      <c r="HP343" s="253"/>
      <c r="HQ343" s="253"/>
      <c r="HR343" s="253"/>
      <c r="HS343" s="253"/>
      <c r="HT343" s="253"/>
      <c r="HU343" s="253"/>
      <c r="HV343" s="253"/>
      <c r="HW343" s="253"/>
      <c r="HX343" s="253"/>
      <c r="HY343" s="253"/>
      <c r="HZ343" s="253"/>
      <c r="IA343" s="253"/>
      <c r="IB343" s="253"/>
      <c r="IC343" s="253"/>
      <c r="ID343" s="253"/>
      <c r="IE343" s="253"/>
      <c r="IF343" s="253"/>
      <c r="IG343" s="253"/>
      <c r="IH343" s="253"/>
      <c r="II343" s="253"/>
      <c r="IJ343" s="253"/>
      <c r="IK343" s="253"/>
      <c r="IL343" s="253"/>
      <c r="IM343" s="253"/>
      <c r="IN343" s="253"/>
      <c r="IO343" s="253"/>
      <c r="IP343" s="253"/>
      <c r="IQ343" s="253"/>
      <c r="IR343" s="253"/>
      <c r="IS343" s="253"/>
      <c r="IT343" s="253"/>
      <c r="IU343" s="253"/>
      <c r="IV343" s="253"/>
      <c r="IW343" s="253"/>
      <c r="IX343" s="253"/>
      <c r="IY343" s="253"/>
      <c r="IZ343" s="253"/>
      <c r="JA343" s="253"/>
      <c r="JB343" s="253"/>
      <c r="JC343" s="253"/>
      <c r="JD343" s="253"/>
      <c r="JE343" s="253"/>
      <c r="JF343" s="253"/>
      <c r="JG343" s="253"/>
      <c r="JH343" s="253"/>
      <c r="JI343" s="253"/>
      <c r="JJ343" s="253"/>
      <c r="JK343" s="253"/>
      <c r="JL343" s="253"/>
      <c r="JM343" s="253"/>
      <c r="JN343" s="253"/>
      <c r="JO343" s="253"/>
      <c r="JP343" s="253"/>
      <c r="JQ343" s="253"/>
      <c r="JR343" s="253"/>
      <c r="JS343" s="253"/>
      <c r="JT343" s="253"/>
      <c r="JU343" s="253"/>
    </row>
    <row r="344" spans="1:281" s="252" customFormat="1" ht="15" customHeight="1" x14ac:dyDescent="0.25">
      <c r="A344" s="253"/>
      <c r="B344" s="253"/>
      <c r="C344" s="253"/>
      <c r="D344" s="253"/>
      <c r="E344" s="253"/>
      <c r="F344" s="253"/>
      <c r="G344" s="253"/>
      <c r="H344" s="253"/>
      <c r="I344" s="253"/>
      <c r="J344" s="253"/>
      <c r="K344" s="253"/>
      <c r="L344" s="253"/>
      <c r="M344" s="253"/>
      <c r="N344" s="253"/>
      <c r="O344" s="253"/>
      <c r="P344" s="253"/>
      <c r="Q344" s="253"/>
      <c r="R344" s="253"/>
      <c r="S344" s="253"/>
      <c r="T344" s="253"/>
      <c r="U344" s="253" t="s">
        <v>513</v>
      </c>
      <c r="V344" s="253"/>
      <c r="W344" s="253"/>
      <c r="X344" s="253"/>
      <c r="Y344" s="253"/>
      <c r="Z344" s="253"/>
      <c r="AA344" s="253"/>
      <c r="AB344" s="253"/>
      <c r="AC344" s="253" t="s">
        <v>323</v>
      </c>
      <c r="AD344" s="253"/>
      <c r="AE344" s="253"/>
      <c r="AF344" s="253"/>
      <c r="AG344" s="253"/>
      <c r="AH344" s="253"/>
      <c r="AI344" s="253"/>
      <c r="AJ344" s="253"/>
      <c r="AK344" s="253"/>
      <c r="AL344" s="253"/>
      <c r="AM344" s="253"/>
      <c r="AN344" s="253"/>
      <c r="AO344" s="253"/>
      <c r="AP344" s="256"/>
      <c r="AQ344" s="253"/>
      <c r="AR344" s="253"/>
      <c r="AS344" s="253"/>
      <c r="AT344" s="256"/>
      <c r="AU344" s="253"/>
      <c r="AV344" s="253"/>
      <c r="AW344" s="253"/>
      <c r="AX344" s="253"/>
      <c r="AY344" s="253"/>
      <c r="AZ344" s="253"/>
      <c r="BA344" s="253"/>
      <c r="BB344" s="253"/>
      <c r="BC344" s="253"/>
      <c r="BD344" s="253"/>
      <c r="BE344" s="253"/>
      <c r="BF344" s="253"/>
      <c r="BG344" s="253"/>
      <c r="BH344" s="253"/>
      <c r="BI344" s="253"/>
      <c r="BJ344" s="253"/>
      <c r="BK344" s="253"/>
      <c r="BL344" s="253"/>
      <c r="BM344" s="253"/>
      <c r="BN344" s="253"/>
      <c r="BO344" s="253"/>
      <c r="BP344" s="253"/>
      <c r="BQ344" s="253"/>
      <c r="BR344" s="253"/>
      <c r="BS344" s="253"/>
      <c r="BT344" s="253"/>
      <c r="BU344" s="253"/>
      <c r="BV344" s="253"/>
      <c r="BW344" s="253"/>
      <c r="BX344" s="253"/>
      <c r="BY344" s="253"/>
      <c r="BZ344" s="253"/>
      <c r="CA344" s="253"/>
      <c r="CB344" s="253"/>
      <c r="CC344" s="253"/>
      <c r="CD344" s="253"/>
      <c r="CE344" s="253"/>
      <c r="CF344" s="253"/>
      <c r="CG344" s="253"/>
      <c r="CH344" s="253"/>
      <c r="CI344" s="253"/>
      <c r="CJ344" s="253"/>
      <c r="CK344" s="253"/>
      <c r="CL344" s="253"/>
      <c r="CM344" s="253"/>
      <c r="CN344" s="253"/>
      <c r="CO344" s="253"/>
      <c r="CP344" s="253"/>
      <c r="CQ344" s="253"/>
      <c r="CR344" s="253"/>
      <c r="CS344" s="253"/>
      <c r="CT344" s="253"/>
      <c r="CU344" s="253"/>
      <c r="CV344" s="253"/>
      <c r="CW344" s="253"/>
      <c r="CX344" s="253"/>
      <c r="CY344" s="253"/>
      <c r="CZ344" s="253"/>
      <c r="DA344" s="253"/>
      <c r="DB344" s="253"/>
      <c r="DC344" s="253"/>
      <c r="DD344" s="253"/>
      <c r="DE344" s="253"/>
      <c r="DF344" s="253"/>
      <c r="DG344" s="253"/>
      <c r="DH344" s="253"/>
      <c r="DI344" s="253"/>
      <c r="DJ344" s="253"/>
      <c r="DK344" s="253"/>
      <c r="DL344" s="253"/>
      <c r="DM344" s="253"/>
      <c r="DN344" s="253"/>
      <c r="DO344" s="253"/>
      <c r="DP344" s="253"/>
      <c r="DQ344" s="253"/>
      <c r="DR344" s="253"/>
      <c r="DS344" s="253"/>
      <c r="DT344" s="253"/>
      <c r="DU344" s="253"/>
      <c r="DV344" s="253"/>
      <c r="DW344" s="253"/>
      <c r="DX344" s="253"/>
      <c r="DY344" s="253"/>
      <c r="DZ344" s="253"/>
      <c r="EA344" s="253"/>
      <c r="EB344" s="253"/>
      <c r="EC344" s="253"/>
      <c r="ED344" s="253"/>
      <c r="EE344" s="253"/>
      <c r="EF344" s="253"/>
      <c r="EG344" s="253"/>
      <c r="EH344" s="253"/>
      <c r="EI344" s="253"/>
      <c r="EJ344" s="253"/>
      <c r="EK344" s="253"/>
      <c r="EL344" s="253"/>
      <c r="EM344" s="253"/>
      <c r="EN344" s="253"/>
      <c r="EO344" s="253"/>
      <c r="EP344" s="253"/>
      <c r="EQ344" s="253"/>
      <c r="ER344" s="253"/>
      <c r="ES344" s="253"/>
      <c r="ET344" s="253"/>
      <c r="EU344" s="253"/>
      <c r="EV344" s="253"/>
      <c r="EW344" s="253"/>
      <c r="EX344" s="253"/>
      <c r="EY344" s="253"/>
      <c r="EZ344" s="253"/>
      <c r="FA344" s="253"/>
      <c r="FB344" s="253"/>
      <c r="FC344" s="253"/>
      <c r="FD344" s="253"/>
      <c r="FE344" s="253"/>
      <c r="FF344" s="253"/>
      <c r="FG344" s="253"/>
      <c r="FH344" s="253"/>
      <c r="FI344" s="253"/>
      <c r="FJ344" s="253"/>
      <c r="FK344" s="253"/>
      <c r="FL344" s="253"/>
      <c r="FM344" s="253"/>
      <c r="FN344" s="253"/>
      <c r="FO344" s="253"/>
      <c r="FP344" s="253"/>
      <c r="FQ344" s="253"/>
      <c r="FR344" s="253"/>
      <c r="FS344" s="253"/>
      <c r="FT344" s="253"/>
      <c r="FU344" s="253"/>
      <c r="FV344" s="253"/>
      <c r="FW344" s="253"/>
      <c r="FX344" s="253"/>
      <c r="FY344" s="253"/>
      <c r="FZ344" s="253"/>
      <c r="GA344" s="253"/>
      <c r="GB344" s="253"/>
      <c r="GC344" s="253"/>
      <c r="GD344" s="253"/>
      <c r="GE344" s="253"/>
      <c r="GF344" s="253"/>
      <c r="GG344" s="253"/>
      <c r="GH344" s="253"/>
      <c r="GI344" s="253"/>
      <c r="GJ344" s="253"/>
      <c r="GK344" s="253"/>
      <c r="GL344" s="253"/>
      <c r="GM344" s="253"/>
      <c r="GN344" s="253"/>
      <c r="GO344" s="253"/>
      <c r="GP344" s="253"/>
      <c r="GQ344" s="253"/>
      <c r="GR344" s="253"/>
      <c r="GS344" s="253"/>
      <c r="GT344" s="253"/>
      <c r="GU344" s="253"/>
      <c r="GV344" s="253"/>
      <c r="GW344" s="253"/>
      <c r="GX344" s="253"/>
      <c r="GY344" s="253"/>
      <c r="GZ344" s="253"/>
      <c r="HA344" s="253"/>
      <c r="HB344" s="253"/>
      <c r="HC344" s="253"/>
      <c r="HD344" s="253"/>
      <c r="HE344" s="253"/>
      <c r="HF344" s="253"/>
      <c r="HG344" s="253"/>
      <c r="HH344" s="253"/>
      <c r="HI344" s="253"/>
      <c r="HJ344" s="253"/>
      <c r="HK344" s="253"/>
      <c r="HL344" s="253"/>
      <c r="HM344" s="253"/>
      <c r="HN344" s="253"/>
      <c r="HO344" s="253"/>
      <c r="HP344" s="253"/>
      <c r="HQ344" s="253"/>
      <c r="HR344" s="253"/>
      <c r="HS344" s="253"/>
      <c r="HT344" s="253"/>
      <c r="HU344" s="253"/>
      <c r="HV344" s="253"/>
      <c r="HW344" s="253"/>
      <c r="HX344" s="253"/>
      <c r="HY344" s="253"/>
      <c r="HZ344" s="253"/>
      <c r="IA344" s="253"/>
      <c r="IB344" s="253"/>
      <c r="IC344" s="253"/>
      <c r="ID344" s="253"/>
      <c r="IE344" s="253"/>
      <c r="IF344" s="253"/>
      <c r="IG344" s="253"/>
      <c r="IH344" s="253"/>
      <c r="II344" s="253"/>
      <c r="IJ344" s="253"/>
      <c r="IK344" s="253"/>
      <c r="IL344" s="253"/>
      <c r="IM344" s="253"/>
      <c r="IN344" s="253"/>
      <c r="IO344" s="253"/>
      <c r="IP344" s="253"/>
      <c r="IQ344" s="253"/>
      <c r="IR344" s="253"/>
      <c r="IS344" s="253"/>
      <c r="IT344" s="253"/>
      <c r="IU344" s="253"/>
      <c r="IV344" s="253"/>
      <c r="IW344" s="253"/>
      <c r="IX344" s="253"/>
      <c r="IY344" s="253"/>
      <c r="IZ344" s="253"/>
      <c r="JA344" s="253"/>
      <c r="JB344" s="253"/>
      <c r="JC344" s="253"/>
      <c r="JD344" s="253"/>
      <c r="JE344" s="253"/>
      <c r="JF344" s="253"/>
      <c r="JG344" s="253"/>
      <c r="JH344" s="253"/>
      <c r="JI344" s="253"/>
      <c r="JJ344" s="253"/>
      <c r="JK344" s="253"/>
      <c r="JL344" s="253"/>
      <c r="JM344" s="253"/>
      <c r="JN344" s="253"/>
      <c r="JO344" s="253"/>
      <c r="JP344" s="253"/>
      <c r="JQ344" s="253"/>
      <c r="JR344" s="253"/>
      <c r="JS344" s="253"/>
      <c r="JT344" s="253"/>
      <c r="JU344" s="253"/>
    </row>
    <row r="345" spans="1:281" s="252" customFormat="1" ht="15" customHeight="1" x14ac:dyDescent="0.25">
      <c r="A345" s="253"/>
      <c r="B345" s="253"/>
      <c r="C345" s="253"/>
      <c r="D345" s="253"/>
      <c r="E345" s="253"/>
      <c r="F345" s="253"/>
      <c r="G345" s="253"/>
      <c r="H345" s="253"/>
      <c r="I345" s="253"/>
      <c r="J345" s="253"/>
      <c r="K345" s="253"/>
      <c r="L345" s="253"/>
      <c r="M345" s="253"/>
      <c r="N345" s="253"/>
      <c r="O345" s="253"/>
      <c r="P345" s="253"/>
      <c r="Q345" s="253"/>
      <c r="R345" s="253"/>
      <c r="S345" s="253"/>
      <c r="T345" s="253"/>
      <c r="U345" s="253" t="s">
        <v>277</v>
      </c>
      <c r="V345" s="253"/>
      <c r="W345" s="253"/>
      <c r="X345" s="253"/>
      <c r="Y345" s="253"/>
      <c r="Z345" s="253"/>
      <c r="AA345" s="253"/>
      <c r="AB345" s="253"/>
      <c r="AC345" s="253" t="s">
        <v>329</v>
      </c>
      <c r="AD345" s="253"/>
      <c r="AE345" s="253"/>
      <c r="AF345" s="253"/>
      <c r="AG345" s="253"/>
      <c r="AH345" s="253"/>
      <c r="AI345" s="253"/>
      <c r="AJ345" s="253"/>
      <c r="AK345" s="253"/>
      <c r="AL345" s="253"/>
      <c r="AM345" s="253"/>
      <c r="AN345" s="253"/>
      <c r="AO345" s="253"/>
      <c r="AP345" s="256"/>
      <c r="AQ345" s="253"/>
      <c r="AR345" s="253"/>
      <c r="AS345" s="253"/>
      <c r="AT345" s="256"/>
      <c r="AU345" s="253"/>
      <c r="AV345" s="253"/>
      <c r="AW345" s="253"/>
      <c r="AX345" s="253"/>
      <c r="AY345" s="253"/>
      <c r="AZ345" s="253"/>
      <c r="BA345" s="253"/>
      <c r="BB345" s="253"/>
      <c r="BC345" s="253"/>
      <c r="BD345" s="253"/>
      <c r="BE345" s="253"/>
      <c r="BF345" s="253"/>
      <c r="BG345" s="253"/>
      <c r="BH345" s="253"/>
      <c r="BI345" s="253"/>
      <c r="BJ345" s="253"/>
      <c r="BK345" s="253"/>
      <c r="BL345" s="253"/>
      <c r="BM345" s="253"/>
      <c r="BN345" s="253"/>
      <c r="BO345" s="253"/>
      <c r="BP345" s="253"/>
      <c r="BQ345" s="253"/>
      <c r="BR345" s="253"/>
      <c r="BS345" s="253"/>
      <c r="BT345" s="253"/>
      <c r="BU345" s="253"/>
      <c r="BV345" s="253"/>
      <c r="BW345" s="253"/>
      <c r="BX345" s="253"/>
      <c r="BY345" s="253"/>
      <c r="BZ345" s="253"/>
      <c r="CA345" s="253"/>
      <c r="CB345" s="253"/>
      <c r="CC345" s="253"/>
      <c r="CD345" s="253"/>
      <c r="CE345" s="253"/>
      <c r="CF345" s="253"/>
      <c r="CG345" s="253"/>
      <c r="CH345" s="253"/>
      <c r="CI345" s="253"/>
      <c r="CJ345" s="253"/>
      <c r="CK345" s="253"/>
      <c r="CL345" s="253"/>
      <c r="CM345" s="253"/>
      <c r="CN345" s="253"/>
      <c r="CO345" s="253"/>
      <c r="CP345" s="253"/>
      <c r="CQ345" s="253"/>
      <c r="CR345" s="253"/>
      <c r="CS345" s="253"/>
      <c r="CT345" s="253"/>
      <c r="CU345" s="253"/>
      <c r="CV345" s="253"/>
      <c r="CW345" s="253"/>
      <c r="CX345" s="253"/>
      <c r="CY345" s="253"/>
      <c r="CZ345" s="253"/>
      <c r="DA345" s="253"/>
      <c r="DB345" s="253"/>
      <c r="DC345" s="253"/>
      <c r="DD345" s="253"/>
      <c r="DE345" s="253"/>
      <c r="DF345" s="253"/>
      <c r="DG345" s="253"/>
      <c r="DH345" s="253"/>
      <c r="DI345" s="253"/>
      <c r="DJ345" s="253"/>
      <c r="DK345" s="253"/>
      <c r="DL345" s="253"/>
      <c r="DM345" s="253"/>
      <c r="DN345" s="253"/>
      <c r="DO345" s="253"/>
      <c r="DP345" s="253"/>
      <c r="DQ345" s="253"/>
      <c r="DR345" s="253"/>
      <c r="DS345" s="253"/>
      <c r="DT345" s="253"/>
      <c r="DU345" s="253"/>
      <c r="DV345" s="253"/>
      <c r="DW345" s="253"/>
      <c r="DX345" s="253"/>
      <c r="DY345" s="253"/>
      <c r="DZ345" s="253"/>
      <c r="EA345" s="253"/>
      <c r="EB345" s="253"/>
      <c r="EC345" s="253"/>
      <c r="ED345" s="253"/>
      <c r="EE345" s="253"/>
      <c r="EF345" s="253"/>
      <c r="EG345" s="253"/>
      <c r="EH345" s="253"/>
      <c r="EI345" s="253"/>
      <c r="EJ345" s="253"/>
      <c r="EK345" s="253"/>
      <c r="EL345" s="253"/>
      <c r="EM345" s="253"/>
      <c r="EN345" s="253"/>
      <c r="EO345" s="253"/>
      <c r="EP345" s="253"/>
      <c r="EQ345" s="253"/>
      <c r="ER345" s="253"/>
      <c r="ES345" s="253"/>
      <c r="ET345" s="253"/>
      <c r="EU345" s="253"/>
      <c r="EV345" s="253"/>
      <c r="EW345" s="253"/>
      <c r="EX345" s="253"/>
      <c r="EY345" s="253"/>
      <c r="EZ345" s="253"/>
      <c r="FA345" s="253"/>
      <c r="FB345" s="253"/>
      <c r="FC345" s="253"/>
      <c r="FD345" s="253"/>
      <c r="FE345" s="253"/>
      <c r="FF345" s="253"/>
      <c r="FG345" s="253"/>
      <c r="FH345" s="253"/>
      <c r="FI345" s="253"/>
      <c r="FJ345" s="253"/>
      <c r="FK345" s="253"/>
      <c r="FL345" s="253"/>
      <c r="FM345" s="253"/>
      <c r="FN345" s="253"/>
      <c r="FO345" s="253"/>
      <c r="FP345" s="253"/>
      <c r="FQ345" s="253"/>
      <c r="FR345" s="253"/>
      <c r="FS345" s="253"/>
      <c r="FT345" s="253"/>
      <c r="FU345" s="253"/>
      <c r="FV345" s="253"/>
      <c r="FW345" s="253"/>
      <c r="FX345" s="253"/>
      <c r="FY345" s="253"/>
      <c r="FZ345" s="253"/>
      <c r="GA345" s="253"/>
      <c r="GB345" s="253"/>
      <c r="GC345" s="253"/>
      <c r="GD345" s="253"/>
      <c r="GE345" s="253"/>
      <c r="GF345" s="253"/>
      <c r="GG345" s="253"/>
      <c r="GH345" s="253"/>
      <c r="GI345" s="253"/>
      <c r="GJ345" s="253"/>
      <c r="GK345" s="253"/>
      <c r="GL345" s="253"/>
      <c r="GM345" s="253"/>
      <c r="GN345" s="253"/>
      <c r="GO345" s="253"/>
      <c r="GP345" s="253"/>
      <c r="GQ345" s="253"/>
      <c r="GR345" s="253"/>
      <c r="GS345" s="253"/>
      <c r="GT345" s="253"/>
      <c r="GU345" s="253"/>
      <c r="GV345" s="253"/>
      <c r="GW345" s="253"/>
      <c r="GX345" s="253"/>
      <c r="GY345" s="253"/>
      <c r="GZ345" s="253"/>
      <c r="HA345" s="253"/>
      <c r="HB345" s="253"/>
      <c r="HC345" s="253"/>
      <c r="HD345" s="253"/>
      <c r="HE345" s="253"/>
      <c r="HF345" s="253"/>
      <c r="HG345" s="253"/>
      <c r="HH345" s="253"/>
      <c r="HI345" s="253"/>
      <c r="HJ345" s="253"/>
      <c r="HK345" s="253"/>
      <c r="HL345" s="253"/>
      <c r="HM345" s="253"/>
      <c r="HN345" s="253"/>
      <c r="HO345" s="253"/>
      <c r="HP345" s="253"/>
      <c r="HQ345" s="253"/>
      <c r="HR345" s="253"/>
      <c r="HS345" s="253"/>
      <c r="HT345" s="253"/>
      <c r="HU345" s="253"/>
      <c r="HV345" s="253"/>
      <c r="HW345" s="253"/>
      <c r="HX345" s="253"/>
      <c r="HY345" s="253"/>
      <c r="HZ345" s="253"/>
      <c r="IA345" s="253"/>
      <c r="IB345" s="253"/>
      <c r="IC345" s="253"/>
      <c r="ID345" s="253"/>
      <c r="IE345" s="253"/>
      <c r="IF345" s="253"/>
      <c r="IG345" s="253"/>
      <c r="IH345" s="253"/>
      <c r="II345" s="253"/>
      <c r="IJ345" s="253"/>
      <c r="IK345" s="253"/>
      <c r="IL345" s="253"/>
      <c r="IM345" s="253"/>
      <c r="IN345" s="253"/>
      <c r="IO345" s="253"/>
      <c r="IP345" s="253"/>
      <c r="IQ345" s="253"/>
      <c r="IR345" s="253"/>
      <c r="IS345" s="253"/>
      <c r="IT345" s="253"/>
      <c r="IU345" s="253"/>
      <c r="IV345" s="253"/>
      <c r="IW345" s="253"/>
      <c r="IX345" s="253"/>
      <c r="IY345" s="253"/>
      <c r="IZ345" s="253"/>
      <c r="JA345" s="253"/>
      <c r="JB345" s="253"/>
      <c r="JC345" s="253"/>
      <c r="JD345" s="253"/>
      <c r="JE345" s="253"/>
      <c r="JF345" s="253"/>
      <c r="JG345" s="253"/>
      <c r="JH345" s="253"/>
      <c r="JI345" s="253"/>
      <c r="JJ345" s="253"/>
      <c r="JK345" s="253"/>
      <c r="JL345" s="253"/>
      <c r="JM345" s="253"/>
      <c r="JN345" s="253"/>
      <c r="JO345" s="253"/>
      <c r="JP345" s="253"/>
      <c r="JQ345" s="253"/>
      <c r="JR345" s="253"/>
      <c r="JS345" s="253"/>
      <c r="JT345" s="253"/>
      <c r="JU345" s="253"/>
    </row>
    <row r="346" spans="1:281" s="252" customFormat="1" ht="15" customHeight="1" x14ac:dyDescent="0.25">
      <c r="A346" s="253"/>
      <c r="B346" s="253"/>
      <c r="C346" s="253"/>
      <c r="D346" s="253"/>
      <c r="E346" s="253"/>
      <c r="F346" s="253"/>
      <c r="G346" s="253"/>
      <c r="H346" s="253"/>
      <c r="I346" s="253"/>
      <c r="J346" s="253"/>
      <c r="K346" s="253"/>
      <c r="L346" s="253"/>
      <c r="M346" s="253"/>
      <c r="N346" s="253"/>
      <c r="O346" s="253"/>
      <c r="P346" s="253"/>
      <c r="Q346" s="253"/>
      <c r="R346" s="253"/>
      <c r="S346" s="253"/>
      <c r="T346" s="253"/>
      <c r="U346" s="253" t="s">
        <v>514</v>
      </c>
      <c r="V346" s="253"/>
      <c r="W346" s="253"/>
      <c r="X346" s="253"/>
      <c r="Y346" s="253"/>
      <c r="Z346" s="253"/>
      <c r="AA346" s="253"/>
      <c r="AB346" s="253"/>
      <c r="AC346" s="253" t="s">
        <v>318</v>
      </c>
      <c r="AD346" s="253"/>
      <c r="AE346" s="253"/>
      <c r="AF346" s="253"/>
      <c r="AG346" s="253"/>
      <c r="AH346" s="253"/>
      <c r="AI346" s="253"/>
      <c r="AJ346" s="253"/>
      <c r="AK346" s="253"/>
      <c r="AL346" s="253"/>
      <c r="AM346" s="253"/>
      <c r="AN346" s="253"/>
      <c r="AO346" s="253"/>
      <c r="AP346" s="256"/>
      <c r="AQ346" s="253"/>
      <c r="AR346" s="253"/>
      <c r="AS346" s="253"/>
      <c r="AT346" s="256"/>
      <c r="AU346" s="253"/>
      <c r="AV346" s="253"/>
      <c r="AW346" s="253"/>
      <c r="AX346" s="253"/>
      <c r="AY346" s="253"/>
      <c r="AZ346" s="253"/>
      <c r="BA346" s="253"/>
      <c r="BB346" s="253"/>
      <c r="BC346" s="253"/>
      <c r="BD346" s="253"/>
      <c r="BE346" s="253"/>
      <c r="BF346" s="253"/>
      <c r="BG346" s="253"/>
      <c r="BH346" s="253"/>
      <c r="BI346" s="253"/>
      <c r="BJ346" s="253"/>
      <c r="BK346" s="253"/>
      <c r="BL346" s="253"/>
      <c r="BM346" s="253"/>
      <c r="BN346" s="253"/>
      <c r="BO346" s="253"/>
      <c r="BP346" s="253"/>
      <c r="BQ346" s="253"/>
      <c r="BR346" s="253"/>
      <c r="BS346" s="253"/>
      <c r="BT346" s="253"/>
      <c r="BU346" s="253"/>
      <c r="BV346" s="253"/>
      <c r="BW346" s="253"/>
      <c r="BX346" s="253"/>
      <c r="BY346" s="253"/>
      <c r="BZ346" s="253"/>
      <c r="CA346" s="253"/>
      <c r="CB346" s="253"/>
      <c r="CC346" s="253"/>
      <c r="CD346" s="253"/>
      <c r="CE346" s="253"/>
      <c r="CF346" s="253"/>
      <c r="CG346" s="253"/>
      <c r="CH346" s="253"/>
      <c r="CI346" s="253"/>
      <c r="CJ346" s="253"/>
      <c r="CK346" s="253"/>
      <c r="CL346" s="253"/>
      <c r="CM346" s="253"/>
      <c r="CN346" s="253"/>
      <c r="CO346" s="253"/>
      <c r="CP346" s="253"/>
      <c r="CQ346" s="253"/>
      <c r="CR346" s="253"/>
      <c r="CS346" s="253"/>
      <c r="CT346" s="253"/>
      <c r="CU346" s="253"/>
      <c r="CV346" s="253"/>
      <c r="CW346" s="253"/>
      <c r="CX346" s="253"/>
      <c r="CY346" s="253"/>
      <c r="CZ346" s="253"/>
      <c r="DA346" s="253"/>
      <c r="DB346" s="253"/>
      <c r="DC346" s="253"/>
      <c r="DD346" s="253"/>
      <c r="DE346" s="253"/>
      <c r="DF346" s="253"/>
      <c r="DG346" s="253"/>
      <c r="DH346" s="253"/>
      <c r="DI346" s="253"/>
      <c r="DJ346" s="253"/>
      <c r="DK346" s="253"/>
      <c r="DL346" s="253"/>
      <c r="DM346" s="253"/>
      <c r="DN346" s="253"/>
      <c r="DO346" s="253"/>
      <c r="DP346" s="253"/>
      <c r="DQ346" s="253"/>
      <c r="DR346" s="253"/>
      <c r="DS346" s="253"/>
      <c r="DT346" s="253"/>
      <c r="DU346" s="253"/>
      <c r="DV346" s="253"/>
      <c r="DW346" s="253"/>
      <c r="DX346" s="253"/>
      <c r="DY346" s="253"/>
      <c r="DZ346" s="253"/>
      <c r="EA346" s="253"/>
      <c r="EB346" s="253"/>
      <c r="EC346" s="253"/>
      <c r="ED346" s="253"/>
      <c r="EE346" s="253"/>
      <c r="EF346" s="253"/>
      <c r="EG346" s="253"/>
      <c r="EH346" s="253"/>
      <c r="EI346" s="253"/>
      <c r="EJ346" s="253"/>
      <c r="EK346" s="253"/>
      <c r="EL346" s="253"/>
      <c r="EM346" s="253"/>
      <c r="EN346" s="253"/>
      <c r="EO346" s="253"/>
      <c r="EP346" s="253"/>
      <c r="EQ346" s="253"/>
      <c r="ER346" s="253"/>
      <c r="ES346" s="253"/>
      <c r="ET346" s="253"/>
      <c r="EU346" s="253"/>
      <c r="EV346" s="253"/>
      <c r="EW346" s="253"/>
      <c r="EX346" s="253"/>
      <c r="EY346" s="253"/>
      <c r="EZ346" s="253"/>
      <c r="FA346" s="253"/>
      <c r="FB346" s="253"/>
      <c r="FC346" s="253"/>
      <c r="FD346" s="253"/>
      <c r="FE346" s="253"/>
      <c r="FF346" s="253"/>
      <c r="FG346" s="253"/>
      <c r="FH346" s="253"/>
      <c r="FI346" s="253"/>
      <c r="FJ346" s="253"/>
      <c r="FK346" s="253"/>
      <c r="FL346" s="253"/>
      <c r="FM346" s="253"/>
      <c r="FN346" s="253"/>
      <c r="FO346" s="253"/>
      <c r="FP346" s="253"/>
      <c r="FQ346" s="253"/>
      <c r="FR346" s="253"/>
      <c r="FS346" s="253"/>
      <c r="FT346" s="253"/>
      <c r="FU346" s="253"/>
      <c r="FV346" s="253"/>
      <c r="FW346" s="253"/>
      <c r="FX346" s="253"/>
      <c r="FY346" s="253"/>
      <c r="FZ346" s="253"/>
      <c r="GA346" s="253"/>
      <c r="GB346" s="253"/>
      <c r="GC346" s="253"/>
      <c r="GD346" s="253"/>
      <c r="GE346" s="253"/>
      <c r="GF346" s="253"/>
      <c r="GG346" s="253"/>
      <c r="GH346" s="253"/>
      <c r="GI346" s="253"/>
      <c r="GJ346" s="253"/>
      <c r="GK346" s="253"/>
      <c r="GL346" s="253"/>
      <c r="GM346" s="253"/>
      <c r="GN346" s="253"/>
      <c r="GO346" s="253"/>
      <c r="GP346" s="253"/>
      <c r="GQ346" s="253"/>
      <c r="GR346" s="253"/>
      <c r="GS346" s="253"/>
      <c r="GT346" s="253"/>
      <c r="GU346" s="253"/>
      <c r="GV346" s="253"/>
      <c r="GW346" s="253"/>
      <c r="GX346" s="253"/>
      <c r="GY346" s="253"/>
      <c r="GZ346" s="253"/>
      <c r="HA346" s="253"/>
      <c r="HB346" s="253"/>
      <c r="HC346" s="253"/>
      <c r="HD346" s="253"/>
      <c r="HE346" s="253"/>
      <c r="HF346" s="253"/>
      <c r="HG346" s="253"/>
      <c r="HH346" s="253"/>
      <c r="HI346" s="253"/>
      <c r="HJ346" s="253"/>
      <c r="HK346" s="253"/>
      <c r="HL346" s="253"/>
      <c r="HM346" s="253"/>
      <c r="HN346" s="253"/>
      <c r="HO346" s="253"/>
      <c r="HP346" s="253"/>
      <c r="HQ346" s="253"/>
      <c r="HR346" s="253"/>
      <c r="HS346" s="253"/>
      <c r="HT346" s="253"/>
      <c r="HU346" s="253"/>
      <c r="HV346" s="253"/>
      <c r="HW346" s="253"/>
      <c r="HX346" s="253"/>
      <c r="HY346" s="253"/>
      <c r="HZ346" s="253"/>
      <c r="IA346" s="253"/>
      <c r="IB346" s="253"/>
      <c r="IC346" s="253"/>
      <c r="ID346" s="253"/>
      <c r="IE346" s="253"/>
      <c r="IF346" s="253"/>
      <c r="IG346" s="253"/>
      <c r="IH346" s="253"/>
      <c r="II346" s="253"/>
      <c r="IJ346" s="253"/>
      <c r="IK346" s="253"/>
      <c r="IL346" s="253"/>
      <c r="IM346" s="253"/>
      <c r="IN346" s="253"/>
      <c r="IO346" s="253"/>
      <c r="IP346" s="253"/>
      <c r="IQ346" s="253"/>
      <c r="IR346" s="253"/>
      <c r="IS346" s="253"/>
      <c r="IT346" s="253"/>
      <c r="IU346" s="253"/>
      <c r="IV346" s="253"/>
      <c r="IW346" s="253"/>
      <c r="IX346" s="253"/>
      <c r="IY346" s="253"/>
      <c r="IZ346" s="253"/>
      <c r="JA346" s="253"/>
      <c r="JB346" s="253"/>
      <c r="JC346" s="253"/>
      <c r="JD346" s="253"/>
      <c r="JE346" s="253"/>
      <c r="JF346" s="253"/>
      <c r="JG346" s="253"/>
      <c r="JH346" s="253"/>
      <c r="JI346" s="253"/>
      <c r="JJ346" s="253"/>
      <c r="JK346" s="253"/>
      <c r="JL346" s="253"/>
      <c r="JM346" s="253"/>
      <c r="JN346" s="253"/>
      <c r="JO346" s="253"/>
      <c r="JP346" s="253"/>
      <c r="JQ346" s="253"/>
      <c r="JR346" s="253"/>
      <c r="JS346" s="253"/>
      <c r="JT346" s="253"/>
      <c r="JU346" s="253"/>
    </row>
    <row r="347" spans="1:281" s="252" customFormat="1" ht="15" customHeight="1" x14ac:dyDescent="0.25">
      <c r="A347" s="253"/>
      <c r="B347" s="253"/>
      <c r="C347" s="253"/>
      <c r="D347" s="253"/>
      <c r="E347" s="253"/>
      <c r="F347" s="253"/>
      <c r="G347" s="253"/>
      <c r="H347" s="253"/>
      <c r="I347" s="253"/>
      <c r="J347" s="253"/>
      <c r="K347" s="253"/>
      <c r="L347" s="253"/>
      <c r="M347" s="253"/>
      <c r="N347" s="253"/>
      <c r="O347" s="253"/>
      <c r="P347" s="253"/>
      <c r="Q347" s="253"/>
      <c r="R347" s="253"/>
      <c r="S347" s="253"/>
      <c r="T347" s="253"/>
      <c r="U347" s="253" t="s">
        <v>515</v>
      </c>
      <c r="V347" s="253"/>
      <c r="W347" s="253"/>
      <c r="X347" s="253"/>
      <c r="Y347" s="253"/>
      <c r="Z347" s="253"/>
      <c r="AA347" s="253"/>
      <c r="AB347" s="253"/>
      <c r="AC347" s="253" t="s">
        <v>332</v>
      </c>
      <c r="AD347" s="253"/>
      <c r="AE347" s="253"/>
      <c r="AF347" s="253"/>
      <c r="AG347" s="253"/>
      <c r="AH347" s="253"/>
      <c r="AI347" s="253"/>
      <c r="AJ347" s="253"/>
      <c r="AK347" s="253"/>
      <c r="AL347" s="253"/>
      <c r="AM347" s="253"/>
      <c r="AN347" s="253"/>
      <c r="AO347" s="253"/>
      <c r="AP347" s="256"/>
      <c r="AQ347" s="253"/>
      <c r="AR347" s="253"/>
      <c r="AS347" s="253"/>
      <c r="AT347" s="256"/>
      <c r="AU347" s="253"/>
      <c r="AV347" s="253"/>
      <c r="AW347" s="253"/>
      <c r="AX347" s="253"/>
      <c r="AY347" s="253"/>
      <c r="AZ347" s="253"/>
      <c r="BA347" s="253"/>
      <c r="BB347" s="253"/>
      <c r="BC347" s="253"/>
      <c r="BD347" s="253"/>
      <c r="BE347" s="253"/>
      <c r="BF347" s="253"/>
      <c r="BG347" s="253"/>
      <c r="BH347" s="253"/>
      <c r="BI347" s="253"/>
      <c r="BJ347" s="253"/>
      <c r="BK347" s="253"/>
      <c r="BL347" s="253"/>
      <c r="BM347" s="253"/>
      <c r="BN347" s="253"/>
      <c r="BO347" s="253"/>
      <c r="BP347" s="253"/>
      <c r="BQ347" s="253"/>
      <c r="BR347" s="253"/>
      <c r="BS347" s="253"/>
      <c r="BT347" s="253"/>
      <c r="BU347" s="253"/>
      <c r="BV347" s="253"/>
      <c r="BW347" s="253"/>
      <c r="BX347" s="253"/>
      <c r="BY347" s="253"/>
      <c r="BZ347" s="253"/>
      <c r="CA347" s="253"/>
      <c r="CB347" s="253"/>
      <c r="CC347" s="253"/>
      <c r="CD347" s="253"/>
      <c r="CE347" s="253"/>
      <c r="CF347" s="253"/>
      <c r="CG347" s="253"/>
      <c r="CH347" s="253"/>
      <c r="CI347" s="253"/>
      <c r="CJ347" s="253"/>
      <c r="CK347" s="253"/>
      <c r="CL347" s="253"/>
      <c r="CM347" s="253"/>
      <c r="CN347" s="253"/>
      <c r="CO347" s="253"/>
      <c r="CP347" s="253"/>
      <c r="CQ347" s="253"/>
      <c r="CR347" s="253"/>
      <c r="CS347" s="253"/>
      <c r="CT347" s="253"/>
      <c r="CU347" s="253"/>
      <c r="CV347" s="253"/>
      <c r="CW347" s="253"/>
      <c r="CX347" s="253"/>
      <c r="CY347" s="253"/>
      <c r="CZ347" s="253"/>
      <c r="DA347" s="253"/>
      <c r="DB347" s="253"/>
      <c r="DC347" s="253"/>
      <c r="DD347" s="253"/>
      <c r="DE347" s="253"/>
      <c r="DF347" s="253"/>
      <c r="DG347" s="253"/>
      <c r="DH347" s="253"/>
      <c r="DI347" s="253"/>
      <c r="DJ347" s="253"/>
      <c r="DK347" s="253"/>
      <c r="DL347" s="253"/>
      <c r="DM347" s="253"/>
      <c r="DN347" s="253"/>
      <c r="DO347" s="253"/>
      <c r="DP347" s="253"/>
      <c r="DQ347" s="253"/>
      <c r="DR347" s="253"/>
      <c r="DS347" s="253"/>
      <c r="DT347" s="253"/>
      <c r="DU347" s="253"/>
      <c r="DV347" s="253"/>
      <c r="DW347" s="253"/>
      <c r="DX347" s="253"/>
      <c r="DY347" s="253"/>
      <c r="DZ347" s="253"/>
      <c r="EA347" s="253"/>
      <c r="EB347" s="253"/>
      <c r="EC347" s="253"/>
      <c r="ED347" s="253"/>
      <c r="EE347" s="253"/>
      <c r="EF347" s="253"/>
      <c r="EG347" s="253"/>
      <c r="EH347" s="253"/>
      <c r="EI347" s="253"/>
      <c r="EJ347" s="253"/>
      <c r="EK347" s="253"/>
      <c r="EL347" s="253"/>
      <c r="EM347" s="253"/>
      <c r="EN347" s="253"/>
      <c r="EO347" s="253"/>
      <c r="EP347" s="253"/>
      <c r="EQ347" s="253"/>
      <c r="ER347" s="253"/>
      <c r="ES347" s="253"/>
      <c r="ET347" s="253"/>
      <c r="EU347" s="253"/>
      <c r="EV347" s="253"/>
      <c r="EW347" s="253"/>
      <c r="EX347" s="253"/>
      <c r="EY347" s="253"/>
      <c r="EZ347" s="253"/>
      <c r="FA347" s="253"/>
      <c r="FB347" s="253"/>
      <c r="FC347" s="253"/>
      <c r="FD347" s="253"/>
      <c r="FE347" s="253"/>
      <c r="FF347" s="253"/>
      <c r="FG347" s="253"/>
      <c r="FH347" s="253"/>
      <c r="FI347" s="253"/>
      <c r="FJ347" s="253"/>
      <c r="FK347" s="253"/>
      <c r="FL347" s="253"/>
      <c r="FM347" s="253"/>
      <c r="FN347" s="253"/>
      <c r="FO347" s="253"/>
      <c r="FP347" s="253"/>
      <c r="FQ347" s="253"/>
      <c r="FR347" s="253"/>
      <c r="FS347" s="253"/>
      <c r="FT347" s="253"/>
      <c r="FU347" s="253"/>
      <c r="FV347" s="253"/>
      <c r="FW347" s="253"/>
      <c r="FX347" s="253"/>
      <c r="FY347" s="253"/>
      <c r="FZ347" s="253"/>
      <c r="GA347" s="253"/>
      <c r="GB347" s="253"/>
      <c r="GC347" s="253"/>
      <c r="GD347" s="253"/>
      <c r="GE347" s="253"/>
      <c r="GF347" s="253"/>
      <c r="GG347" s="253"/>
      <c r="GH347" s="253"/>
      <c r="GI347" s="253"/>
      <c r="GJ347" s="253"/>
      <c r="GK347" s="253"/>
      <c r="GL347" s="253"/>
      <c r="GM347" s="253"/>
      <c r="GN347" s="253"/>
      <c r="GO347" s="253"/>
      <c r="GP347" s="253"/>
      <c r="GQ347" s="253"/>
      <c r="GR347" s="253"/>
      <c r="GS347" s="253"/>
      <c r="GT347" s="253"/>
      <c r="GU347" s="253"/>
      <c r="GV347" s="253"/>
      <c r="GW347" s="253"/>
      <c r="GX347" s="253"/>
      <c r="GY347" s="253"/>
      <c r="GZ347" s="253"/>
      <c r="HA347" s="253"/>
      <c r="HB347" s="253"/>
      <c r="HC347" s="253"/>
      <c r="HD347" s="253"/>
      <c r="HE347" s="253"/>
      <c r="HF347" s="253"/>
      <c r="HG347" s="253"/>
      <c r="HH347" s="253"/>
      <c r="HI347" s="253"/>
      <c r="HJ347" s="253"/>
      <c r="HK347" s="253"/>
      <c r="HL347" s="253"/>
      <c r="HM347" s="253"/>
      <c r="HN347" s="253"/>
      <c r="HO347" s="253"/>
      <c r="HP347" s="253"/>
      <c r="HQ347" s="253"/>
      <c r="HR347" s="253"/>
      <c r="HS347" s="253"/>
      <c r="HT347" s="253"/>
      <c r="HU347" s="253"/>
      <c r="HV347" s="253"/>
      <c r="HW347" s="253"/>
      <c r="HX347" s="253"/>
      <c r="HY347" s="253"/>
      <c r="HZ347" s="253"/>
      <c r="IA347" s="253"/>
      <c r="IB347" s="253"/>
      <c r="IC347" s="253"/>
      <c r="ID347" s="253"/>
      <c r="IE347" s="253"/>
      <c r="IF347" s="253"/>
      <c r="IG347" s="253"/>
      <c r="IH347" s="253"/>
      <c r="II347" s="253"/>
      <c r="IJ347" s="253"/>
      <c r="IK347" s="253"/>
      <c r="IL347" s="253"/>
      <c r="IM347" s="253"/>
      <c r="IN347" s="253"/>
      <c r="IO347" s="253"/>
      <c r="IP347" s="253"/>
      <c r="IQ347" s="253"/>
      <c r="IR347" s="253"/>
      <c r="IS347" s="253"/>
      <c r="IT347" s="253"/>
      <c r="IU347" s="253"/>
      <c r="IV347" s="253"/>
      <c r="IW347" s="253"/>
      <c r="IX347" s="253"/>
      <c r="IY347" s="253"/>
      <c r="IZ347" s="253"/>
      <c r="JA347" s="253"/>
      <c r="JB347" s="253"/>
      <c r="JC347" s="253"/>
      <c r="JD347" s="253"/>
      <c r="JE347" s="253"/>
      <c r="JF347" s="253"/>
      <c r="JG347" s="253"/>
      <c r="JH347" s="253"/>
      <c r="JI347" s="253"/>
      <c r="JJ347" s="253"/>
      <c r="JK347" s="253"/>
      <c r="JL347" s="253"/>
      <c r="JM347" s="253"/>
      <c r="JN347" s="253"/>
      <c r="JO347" s="253"/>
      <c r="JP347" s="253"/>
      <c r="JQ347" s="253"/>
      <c r="JR347" s="253"/>
      <c r="JS347" s="253"/>
      <c r="JT347" s="253"/>
      <c r="JU347" s="253"/>
    </row>
    <row r="348" spans="1:281" s="252" customFormat="1" ht="15" customHeight="1" x14ac:dyDescent="0.25">
      <c r="A348" s="253"/>
      <c r="B348" s="253"/>
      <c r="C348" s="253"/>
      <c r="D348" s="253"/>
      <c r="E348" s="253"/>
      <c r="F348" s="253"/>
      <c r="G348" s="253"/>
      <c r="H348" s="253"/>
      <c r="I348" s="253"/>
      <c r="J348" s="253"/>
      <c r="K348" s="253"/>
      <c r="L348" s="253"/>
      <c r="M348" s="253"/>
      <c r="N348" s="253"/>
      <c r="O348" s="253"/>
      <c r="P348" s="253"/>
      <c r="Q348" s="253"/>
      <c r="R348" s="253"/>
      <c r="S348" s="253"/>
      <c r="T348" s="253"/>
      <c r="U348" s="253" t="s">
        <v>516</v>
      </c>
      <c r="V348" s="253"/>
      <c r="W348" s="253"/>
      <c r="X348" s="253"/>
      <c r="Y348" s="253"/>
      <c r="Z348" s="253"/>
      <c r="AA348" s="253"/>
      <c r="AB348" s="253"/>
      <c r="AC348" s="253" t="s">
        <v>332</v>
      </c>
      <c r="AD348" s="253"/>
      <c r="AE348" s="253"/>
      <c r="AF348" s="253"/>
      <c r="AG348" s="253"/>
      <c r="AH348" s="253"/>
      <c r="AI348" s="253"/>
      <c r="AJ348" s="253"/>
      <c r="AK348" s="253"/>
      <c r="AL348" s="253"/>
      <c r="AM348" s="253"/>
      <c r="AN348" s="253"/>
      <c r="AO348" s="253"/>
      <c r="AP348" s="256"/>
      <c r="AQ348" s="253"/>
      <c r="AR348" s="253"/>
      <c r="AS348" s="253"/>
      <c r="AT348" s="256"/>
      <c r="AU348" s="253"/>
      <c r="AV348" s="253"/>
      <c r="AW348" s="253"/>
      <c r="AX348" s="253"/>
      <c r="AY348" s="253"/>
      <c r="AZ348" s="253"/>
      <c r="BA348" s="253"/>
      <c r="BB348" s="253"/>
      <c r="BC348" s="253"/>
      <c r="BD348" s="253"/>
      <c r="BE348" s="253"/>
      <c r="BF348" s="253"/>
      <c r="BG348" s="253"/>
      <c r="BH348" s="253"/>
      <c r="BI348" s="253"/>
      <c r="BJ348" s="253"/>
      <c r="BK348" s="253"/>
      <c r="BL348" s="253"/>
      <c r="BM348" s="253"/>
      <c r="BN348" s="253"/>
      <c r="BO348" s="253"/>
      <c r="BP348" s="253"/>
      <c r="BQ348" s="253"/>
      <c r="BR348" s="253"/>
      <c r="BS348" s="253"/>
      <c r="BT348" s="253"/>
      <c r="BU348" s="253"/>
      <c r="BV348" s="253"/>
      <c r="BW348" s="253"/>
      <c r="BX348" s="253"/>
      <c r="BY348" s="253"/>
      <c r="BZ348" s="253"/>
      <c r="CA348" s="253"/>
      <c r="CB348" s="253"/>
      <c r="CC348" s="253"/>
      <c r="CD348" s="253"/>
      <c r="CE348" s="253"/>
      <c r="CF348" s="253"/>
      <c r="CG348" s="253"/>
      <c r="CH348" s="253"/>
      <c r="CI348" s="253"/>
      <c r="CJ348" s="253"/>
      <c r="CK348" s="253"/>
      <c r="CL348" s="253"/>
      <c r="CM348" s="253"/>
      <c r="CN348" s="253"/>
      <c r="CO348" s="253"/>
      <c r="CP348" s="253"/>
      <c r="CQ348" s="253"/>
      <c r="CR348" s="253"/>
      <c r="CS348" s="253"/>
      <c r="CT348" s="253"/>
      <c r="CU348" s="253"/>
      <c r="CV348" s="253"/>
      <c r="CW348" s="253"/>
      <c r="CX348" s="253"/>
      <c r="CY348" s="253"/>
      <c r="CZ348" s="253"/>
      <c r="DA348" s="253"/>
      <c r="DB348" s="253"/>
      <c r="DC348" s="253"/>
      <c r="DD348" s="253"/>
      <c r="DE348" s="253"/>
      <c r="DF348" s="253"/>
      <c r="DG348" s="253"/>
      <c r="DH348" s="253"/>
      <c r="DI348" s="253"/>
      <c r="DJ348" s="253"/>
      <c r="DK348" s="253"/>
      <c r="DL348" s="253"/>
      <c r="DM348" s="253"/>
      <c r="DN348" s="253"/>
      <c r="DO348" s="253"/>
      <c r="DP348" s="253"/>
      <c r="DQ348" s="253"/>
      <c r="DR348" s="253"/>
      <c r="DS348" s="253"/>
      <c r="DT348" s="253"/>
      <c r="DU348" s="253"/>
      <c r="DV348" s="253"/>
      <c r="DW348" s="253"/>
      <c r="DX348" s="253"/>
      <c r="DY348" s="253"/>
      <c r="DZ348" s="253"/>
      <c r="EA348" s="253"/>
      <c r="EB348" s="253"/>
      <c r="EC348" s="253"/>
      <c r="ED348" s="253"/>
      <c r="EE348" s="253"/>
      <c r="EF348" s="253"/>
      <c r="EG348" s="253"/>
      <c r="EH348" s="253"/>
      <c r="EI348" s="253"/>
      <c r="EJ348" s="253"/>
      <c r="EK348" s="253"/>
      <c r="EL348" s="253"/>
      <c r="EM348" s="253"/>
      <c r="EN348" s="253"/>
      <c r="EO348" s="253"/>
      <c r="EP348" s="253"/>
      <c r="EQ348" s="253"/>
      <c r="ER348" s="253"/>
      <c r="ES348" s="253"/>
      <c r="ET348" s="253"/>
      <c r="EU348" s="253"/>
      <c r="EV348" s="253"/>
      <c r="EW348" s="253"/>
      <c r="EX348" s="253"/>
      <c r="EY348" s="253"/>
      <c r="EZ348" s="253"/>
      <c r="FA348" s="253"/>
      <c r="FB348" s="253"/>
      <c r="FC348" s="253"/>
      <c r="FD348" s="253"/>
      <c r="FE348" s="253"/>
      <c r="FF348" s="253"/>
      <c r="FG348" s="253"/>
      <c r="FH348" s="253"/>
      <c r="FI348" s="253"/>
      <c r="FJ348" s="253"/>
      <c r="FK348" s="253"/>
      <c r="FL348" s="253"/>
      <c r="FM348" s="253"/>
      <c r="FN348" s="253"/>
      <c r="FO348" s="253"/>
      <c r="FP348" s="253"/>
      <c r="FQ348" s="253"/>
      <c r="FR348" s="253"/>
      <c r="FS348" s="253"/>
      <c r="FT348" s="253"/>
      <c r="FU348" s="253"/>
      <c r="FV348" s="253"/>
      <c r="FW348" s="253"/>
      <c r="FX348" s="253"/>
      <c r="FY348" s="253"/>
      <c r="FZ348" s="253"/>
      <c r="GA348" s="253"/>
      <c r="GB348" s="253"/>
      <c r="GC348" s="253"/>
      <c r="GD348" s="253"/>
      <c r="GE348" s="253"/>
      <c r="GF348" s="253"/>
      <c r="GG348" s="253"/>
      <c r="GH348" s="253"/>
      <c r="GI348" s="253"/>
      <c r="GJ348" s="253"/>
      <c r="GK348" s="253"/>
      <c r="GL348" s="253"/>
      <c r="GM348" s="253"/>
      <c r="GN348" s="253"/>
      <c r="GO348" s="253"/>
      <c r="GP348" s="253"/>
      <c r="GQ348" s="253"/>
      <c r="GR348" s="253"/>
      <c r="GS348" s="253"/>
      <c r="GT348" s="253"/>
      <c r="GU348" s="253"/>
      <c r="GV348" s="253"/>
      <c r="GW348" s="253"/>
      <c r="GX348" s="253"/>
      <c r="GY348" s="253"/>
      <c r="GZ348" s="253"/>
      <c r="HA348" s="253"/>
      <c r="HB348" s="253"/>
      <c r="HC348" s="253"/>
      <c r="HD348" s="253"/>
      <c r="HE348" s="253"/>
      <c r="HF348" s="253"/>
      <c r="HG348" s="253"/>
      <c r="HH348" s="253"/>
      <c r="HI348" s="253"/>
      <c r="HJ348" s="253"/>
      <c r="HK348" s="253"/>
      <c r="HL348" s="253"/>
      <c r="HM348" s="253"/>
      <c r="HN348" s="253"/>
      <c r="HO348" s="253"/>
      <c r="HP348" s="253"/>
      <c r="HQ348" s="253"/>
      <c r="HR348" s="253"/>
      <c r="HS348" s="253"/>
      <c r="HT348" s="253"/>
      <c r="HU348" s="253"/>
      <c r="HV348" s="253"/>
      <c r="HW348" s="253"/>
      <c r="HX348" s="253"/>
      <c r="HY348" s="253"/>
      <c r="HZ348" s="253"/>
      <c r="IA348" s="253"/>
      <c r="IB348" s="253"/>
      <c r="IC348" s="253"/>
      <c r="ID348" s="253"/>
      <c r="IE348" s="253"/>
      <c r="IF348" s="253"/>
      <c r="IG348" s="253"/>
      <c r="IH348" s="253"/>
      <c r="II348" s="253"/>
      <c r="IJ348" s="253"/>
      <c r="IK348" s="253"/>
      <c r="IL348" s="253"/>
      <c r="IM348" s="253"/>
      <c r="IN348" s="253"/>
      <c r="IO348" s="253"/>
      <c r="IP348" s="253"/>
      <c r="IQ348" s="253"/>
      <c r="IR348" s="253"/>
      <c r="IS348" s="253"/>
      <c r="IT348" s="253"/>
      <c r="IU348" s="253"/>
      <c r="IV348" s="253"/>
      <c r="IW348" s="253"/>
      <c r="IX348" s="253"/>
      <c r="IY348" s="253"/>
      <c r="IZ348" s="253"/>
      <c r="JA348" s="253"/>
      <c r="JB348" s="253"/>
      <c r="JC348" s="253"/>
      <c r="JD348" s="253"/>
      <c r="JE348" s="253"/>
      <c r="JF348" s="253"/>
      <c r="JG348" s="253"/>
      <c r="JH348" s="253"/>
      <c r="JI348" s="253"/>
      <c r="JJ348" s="253"/>
      <c r="JK348" s="253"/>
      <c r="JL348" s="253"/>
      <c r="JM348" s="253"/>
      <c r="JN348" s="253"/>
      <c r="JO348" s="253"/>
      <c r="JP348" s="253"/>
      <c r="JQ348" s="253"/>
      <c r="JR348" s="253"/>
      <c r="JS348" s="253"/>
      <c r="JT348" s="253"/>
      <c r="JU348" s="253"/>
    </row>
    <row r="349" spans="1:281" s="252" customFormat="1" ht="15" customHeight="1" x14ac:dyDescent="0.25">
      <c r="A349" s="253"/>
      <c r="B349" s="253"/>
      <c r="C349" s="253"/>
      <c r="D349" s="253"/>
      <c r="E349" s="253"/>
      <c r="F349" s="253"/>
      <c r="G349" s="253"/>
      <c r="H349" s="253"/>
      <c r="I349" s="253"/>
      <c r="J349" s="253"/>
      <c r="K349" s="253"/>
      <c r="L349" s="253"/>
      <c r="M349" s="253"/>
      <c r="N349" s="253"/>
      <c r="O349" s="253"/>
      <c r="P349" s="253"/>
      <c r="Q349" s="253"/>
      <c r="R349" s="253"/>
      <c r="S349" s="253"/>
      <c r="T349" s="253"/>
      <c r="U349" s="253" t="s">
        <v>517</v>
      </c>
      <c r="V349" s="253"/>
      <c r="W349" s="253"/>
      <c r="X349" s="253"/>
      <c r="Y349" s="253"/>
      <c r="Z349" s="253"/>
      <c r="AA349" s="253"/>
      <c r="AB349" s="253"/>
      <c r="AC349" s="253" t="s">
        <v>393</v>
      </c>
      <c r="AD349" s="253"/>
      <c r="AE349" s="253"/>
      <c r="AF349" s="253"/>
      <c r="AG349" s="253"/>
      <c r="AH349" s="253"/>
      <c r="AI349" s="253"/>
      <c r="AJ349" s="253"/>
      <c r="AK349" s="253"/>
      <c r="AL349" s="253"/>
      <c r="AM349" s="253"/>
      <c r="AN349" s="253"/>
      <c r="AO349" s="253"/>
      <c r="AP349" s="256"/>
      <c r="AQ349" s="253"/>
      <c r="AR349" s="253"/>
      <c r="AS349" s="253"/>
      <c r="AT349" s="256"/>
      <c r="AU349" s="253"/>
      <c r="AV349" s="253"/>
      <c r="AW349" s="253"/>
      <c r="AX349" s="253"/>
      <c r="AY349" s="253"/>
      <c r="AZ349" s="253"/>
      <c r="BA349" s="253"/>
      <c r="BB349" s="253"/>
      <c r="BC349" s="253"/>
      <c r="BD349" s="253"/>
      <c r="BE349" s="253"/>
      <c r="BF349" s="253"/>
      <c r="BG349" s="253"/>
      <c r="BH349" s="253"/>
      <c r="BI349" s="253"/>
      <c r="BJ349" s="253"/>
      <c r="BK349" s="253"/>
      <c r="BL349" s="253"/>
      <c r="BM349" s="253"/>
      <c r="BN349" s="253"/>
      <c r="BO349" s="253"/>
      <c r="BP349" s="253"/>
      <c r="BQ349" s="253"/>
      <c r="BR349" s="253"/>
      <c r="BS349" s="253"/>
      <c r="BT349" s="253"/>
      <c r="BU349" s="253"/>
      <c r="BV349" s="253"/>
      <c r="BW349" s="253"/>
      <c r="BX349" s="253"/>
      <c r="BY349" s="253"/>
      <c r="BZ349" s="253"/>
      <c r="CA349" s="253"/>
      <c r="CB349" s="253"/>
      <c r="CC349" s="253"/>
      <c r="CD349" s="253"/>
      <c r="CE349" s="253"/>
      <c r="CF349" s="253"/>
      <c r="CG349" s="253"/>
      <c r="CH349" s="253"/>
      <c r="CI349" s="253"/>
      <c r="CJ349" s="253"/>
      <c r="CK349" s="253"/>
      <c r="CL349" s="253"/>
      <c r="CM349" s="253"/>
      <c r="CN349" s="253"/>
      <c r="CO349" s="253"/>
      <c r="CP349" s="253"/>
      <c r="CQ349" s="253"/>
      <c r="CR349" s="253"/>
      <c r="CS349" s="253"/>
      <c r="CT349" s="253"/>
      <c r="CU349" s="253"/>
      <c r="CV349" s="253"/>
      <c r="CW349" s="253"/>
      <c r="CX349" s="253"/>
      <c r="CY349" s="253"/>
      <c r="CZ349" s="253"/>
      <c r="DA349" s="253"/>
      <c r="DB349" s="253"/>
      <c r="DC349" s="253"/>
      <c r="DD349" s="253"/>
      <c r="DE349" s="253"/>
      <c r="DF349" s="253"/>
      <c r="DG349" s="253"/>
      <c r="DH349" s="253"/>
      <c r="DI349" s="253"/>
      <c r="DJ349" s="253"/>
      <c r="DK349" s="253"/>
      <c r="DL349" s="253"/>
      <c r="DM349" s="253"/>
      <c r="DN349" s="253"/>
      <c r="DO349" s="253"/>
      <c r="DP349" s="253"/>
      <c r="DQ349" s="253"/>
      <c r="DR349" s="253"/>
      <c r="DS349" s="253"/>
      <c r="DT349" s="253"/>
      <c r="DU349" s="253"/>
      <c r="DV349" s="253"/>
      <c r="DW349" s="253"/>
      <c r="DX349" s="253"/>
      <c r="DY349" s="253"/>
      <c r="DZ349" s="253"/>
      <c r="EA349" s="253"/>
      <c r="EB349" s="253"/>
      <c r="EC349" s="253"/>
      <c r="ED349" s="253"/>
      <c r="EE349" s="253"/>
      <c r="EF349" s="253"/>
      <c r="EG349" s="253"/>
      <c r="EH349" s="253"/>
      <c r="EI349" s="253"/>
      <c r="EJ349" s="253"/>
      <c r="EK349" s="253"/>
      <c r="EL349" s="253"/>
      <c r="EM349" s="253"/>
      <c r="EN349" s="253"/>
      <c r="EO349" s="253"/>
      <c r="EP349" s="253"/>
      <c r="EQ349" s="253"/>
      <c r="ER349" s="253"/>
      <c r="ES349" s="253"/>
      <c r="ET349" s="253"/>
      <c r="EU349" s="253"/>
      <c r="EV349" s="253"/>
      <c r="EW349" s="253"/>
      <c r="EX349" s="253"/>
      <c r="EY349" s="253"/>
      <c r="EZ349" s="253"/>
      <c r="FA349" s="253"/>
      <c r="FB349" s="253"/>
      <c r="FC349" s="253"/>
      <c r="FD349" s="253"/>
      <c r="FE349" s="253"/>
      <c r="FF349" s="253"/>
      <c r="FG349" s="253"/>
      <c r="FH349" s="253"/>
      <c r="FI349" s="253"/>
      <c r="FJ349" s="253"/>
      <c r="FK349" s="253"/>
      <c r="FL349" s="253"/>
      <c r="FM349" s="253"/>
      <c r="FN349" s="253"/>
      <c r="FO349" s="253"/>
      <c r="FP349" s="253"/>
      <c r="FQ349" s="253"/>
      <c r="FR349" s="253"/>
      <c r="FS349" s="253"/>
      <c r="FT349" s="253"/>
      <c r="FU349" s="253"/>
      <c r="FV349" s="253"/>
      <c r="FW349" s="253"/>
      <c r="FX349" s="253"/>
      <c r="FY349" s="253"/>
      <c r="FZ349" s="253"/>
      <c r="GA349" s="253"/>
      <c r="GB349" s="253"/>
      <c r="GC349" s="253"/>
      <c r="GD349" s="253"/>
      <c r="GE349" s="253"/>
      <c r="GF349" s="253"/>
      <c r="GG349" s="253"/>
      <c r="GH349" s="253"/>
      <c r="GI349" s="253"/>
      <c r="GJ349" s="253"/>
      <c r="GK349" s="253"/>
      <c r="GL349" s="253"/>
      <c r="GM349" s="253"/>
      <c r="GN349" s="253"/>
      <c r="GO349" s="253"/>
      <c r="GP349" s="253"/>
      <c r="GQ349" s="253"/>
      <c r="GR349" s="253"/>
      <c r="GS349" s="253"/>
      <c r="GT349" s="253"/>
      <c r="GU349" s="253"/>
      <c r="GV349" s="253"/>
      <c r="GW349" s="253"/>
      <c r="GX349" s="253"/>
      <c r="GY349" s="253"/>
      <c r="GZ349" s="253"/>
      <c r="HA349" s="253"/>
      <c r="HB349" s="253"/>
      <c r="HC349" s="253"/>
      <c r="HD349" s="253"/>
      <c r="HE349" s="253"/>
      <c r="HF349" s="253"/>
      <c r="HG349" s="253"/>
      <c r="HH349" s="253"/>
      <c r="HI349" s="253"/>
      <c r="HJ349" s="253"/>
      <c r="HK349" s="253"/>
      <c r="HL349" s="253"/>
      <c r="HM349" s="253"/>
      <c r="HN349" s="253"/>
      <c r="HO349" s="253"/>
      <c r="HP349" s="253"/>
      <c r="HQ349" s="253"/>
      <c r="HR349" s="253"/>
      <c r="HS349" s="253"/>
      <c r="HT349" s="253"/>
      <c r="HU349" s="253"/>
      <c r="HV349" s="253"/>
      <c r="HW349" s="253"/>
      <c r="HX349" s="253"/>
      <c r="HY349" s="253"/>
      <c r="HZ349" s="253"/>
      <c r="IA349" s="253"/>
      <c r="IB349" s="253"/>
      <c r="IC349" s="253"/>
      <c r="ID349" s="253"/>
      <c r="IE349" s="253"/>
      <c r="IF349" s="253"/>
      <c r="IG349" s="253"/>
      <c r="IH349" s="253"/>
      <c r="II349" s="253"/>
      <c r="IJ349" s="253"/>
      <c r="IK349" s="253"/>
      <c r="IL349" s="253"/>
      <c r="IM349" s="253"/>
      <c r="IN349" s="253"/>
      <c r="IO349" s="253"/>
      <c r="IP349" s="253"/>
      <c r="IQ349" s="253"/>
      <c r="IR349" s="253"/>
      <c r="IS349" s="253"/>
      <c r="IT349" s="253"/>
      <c r="IU349" s="253"/>
      <c r="IV349" s="253"/>
      <c r="IW349" s="253"/>
      <c r="IX349" s="253"/>
      <c r="IY349" s="253"/>
      <c r="IZ349" s="253"/>
      <c r="JA349" s="253"/>
      <c r="JB349" s="253"/>
      <c r="JC349" s="253"/>
      <c r="JD349" s="253"/>
      <c r="JE349" s="253"/>
      <c r="JF349" s="253"/>
      <c r="JG349" s="253"/>
      <c r="JH349" s="253"/>
      <c r="JI349" s="253"/>
      <c r="JJ349" s="253"/>
      <c r="JK349" s="253"/>
      <c r="JL349" s="253"/>
      <c r="JM349" s="253"/>
      <c r="JN349" s="253"/>
      <c r="JO349" s="253"/>
      <c r="JP349" s="253"/>
      <c r="JQ349" s="253"/>
      <c r="JR349" s="253"/>
      <c r="JS349" s="253"/>
      <c r="JT349" s="253"/>
      <c r="JU349" s="253"/>
    </row>
    <row r="350" spans="1:281" s="252" customFormat="1" ht="15" customHeight="1" x14ac:dyDescent="0.25">
      <c r="A350" s="253"/>
      <c r="B350" s="253"/>
      <c r="C350" s="253"/>
      <c r="D350" s="253"/>
      <c r="E350" s="253"/>
      <c r="F350" s="253"/>
      <c r="G350" s="253"/>
      <c r="H350" s="253"/>
      <c r="I350" s="253"/>
      <c r="J350" s="253"/>
      <c r="K350" s="253"/>
      <c r="L350" s="253"/>
      <c r="M350" s="253"/>
      <c r="N350" s="253"/>
      <c r="O350" s="253"/>
      <c r="P350" s="253"/>
      <c r="Q350" s="253"/>
      <c r="R350" s="253"/>
      <c r="S350" s="253"/>
      <c r="T350" s="253"/>
      <c r="U350" s="253" t="s">
        <v>284</v>
      </c>
      <c r="V350" s="253"/>
      <c r="W350" s="253"/>
      <c r="X350" s="253"/>
      <c r="Y350" s="253"/>
      <c r="Z350" s="253"/>
      <c r="AA350" s="253"/>
      <c r="AB350" s="253"/>
      <c r="AC350" s="253" t="s">
        <v>357</v>
      </c>
      <c r="AD350" s="253"/>
      <c r="AE350" s="253"/>
      <c r="AF350" s="253"/>
      <c r="AG350" s="253"/>
      <c r="AH350" s="253"/>
      <c r="AI350" s="253"/>
      <c r="AJ350" s="253"/>
      <c r="AK350" s="253"/>
      <c r="AL350" s="253"/>
      <c r="AM350" s="253"/>
      <c r="AN350" s="253"/>
      <c r="AO350" s="253"/>
      <c r="AP350" s="256"/>
      <c r="AQ350" s="253"/>
      <c r="AR350" s="253"/>
      <c r="AS350" s="253"/>
      <c r="AT350" s="256"/>
      <c r="AU350" s="253"/>
      <c r="AV350" s="253"/>
      <c r="AW350" s="253"/>
      <c r="AX350" s="253"/>
      <c r="AY350" s="253"/>
      <c r="AZ350" s="253"/>
      <c r="BA350" s="253"/>
      <c r="BB350" s="253"/>
      <c r="BC350" s="253"/>
      <c r="BD350" s="253"/>
      <c r="BE350" s="253"/>
      <c r="BF350" s="253"/>
      <c r="BG350" s="253"/>
      <c r="BH350" s="253"/>
      <c r="BI350" s="253"/>
      <c r="BJ350" s="253"/>
      <c r="BK350" s="253"/>
      <c r="BL350" s="253"/>
      <c r="BM350" s="253"/>
      <c r="BN350" s="253"/>
      <c r="BO350" s="253"/>
      <c r="BP350" s="253"/>
      <c r="BQ350" s="253"/>
      <c r="BR350" s="253"/>
      <c r="BS350" s="253"/>
      <c r="BT350" s="253"/>
      <c r="BU350" s="253"/>
      <c r="BV350" s="253"/>
      <c r="BW350" s="253"/>
      <c r="BX350" s="253"/>
      <c r="BY350" s="253"/>
      <c r="BZ350" s="253"/>
      <c r="CA350" s="253"/>
      <c r="CB350" s="253"/>
      <c r="CC350" s="253"/>
      <c r="CD350" s="253"/>
      <c r="CE350" s="253"/>
      <c r="CF350" s="253"/>
      <c r="CG350" s="253"/>
      <c r="CH350" s="253"/>
      <c r="CI350" s="253"/>
      <c r="CJ350" s="253"/>
      <c r="CK350" s="253"/>
      <c r="CL350" s="253"/>
      <c r="CM350" s="253"/>
      <c r="CN350" s="253"/>
      <c r="CO350" s="253"/>
      <c r="CP350" s="253"/>
      <c r="CQ350" s="253"/>
      <c r="CR350" s="253"/>
      <c r="CS350" s="253"/>
      <c r="CT350" s="253"/>
      <c r="CU350" s="253"/>
      <c r="CV350" s="253"/>
      <c r="CW350" s="253"/>
      <c r="CX350" s="253"/>
      <c r="CY350" s="253"/>
      <c r="CZ350" s="253"/>
      <c r="DA350" s="253"/>
      <c r="DB350" s="253"/>
      <c r="DC350" s="253"/>
      <c r="DD350" s="253"/>
      <c r="DE350" s="253"/>
      <c r="DF350" s="253"/>
      <c r="DG350" s="253"/>
      <c r="DH350" s="253"/>
      <c r="DI350" s="253"/>
      <c r="DJ350" s="253"/>
      <c r="DK350" s="253"/>
      <c r="DL350" s="253"/>
      <c r="DM350" s="253"/>
      <c r="DN350" s="253"/>
      <c r="DO350" s="253"/>
      <c r="DP350" s="253"/>
      <c r="DQ350" s="253"/>
      <c r="DR350" s="253"/>
      <c r="DS350" s="253"/>
      <c r="DT350" s="253"/>
      <c r="DU350" s="253"/>
      <c r="DV350" s="253"/>
      <c r="DW350" s="253"/>
      <c r="DX350" s="253"/>
      <c r="DY350" s="253"/>
      <c r="DZ350" s="253"/>
      <c r="EA350" s="253"/>
      <c r="EB350" s="253"/>
      <c r="EC350" s="253"/>
      <c r="ED350" s="253"/>
      <c r="EE350" s="253"/>
      <c r="EF350" s="253"/>
      <c r="EG350" s="253"/>
      <c r="EH350" s="253"/>
      <c r="EI350" s="253"/>
      <c r="EJ350" s="253"/>
      <c r="EK350" s="253"/>
      <c r="EL350" s="253"/>
      <c r="EM350" s="253"/>
      <c r="EN350" s="253"/>
      <c r="EO350" s="253"/>
      <c r="EP350" s="253"/>
      <c r="EQ350" s="253"/>
      <c r="ER350" s="253"/>
      <c r="ES350" s="253"/>
      <c r="ET350" s="253"/>
      <c r="EU350" s="253"/>
      <c r="EV350" s="253"/>
      <c r="EW350" s="253"/>
      <c r="EX350" s="253"/>
      <c r="EY350" s="253"/>
      <c r="EZ350" s="253"/>
      <c r="FA350" s="253"/>
      <c r="FB350" s="253"/>
      <c r="FC350" s="253"/>
      <c r="FD350" s="253"/>
      <c r="FE350" s="253"/>
      <c r="FF350" s="253"/>
      <c r="FG350" s="253"/>
      <c r="FH350" s="253"/>
      <c r="FI350" s="253"/>
      <c r="FJ350" s="253"/>
      <c r="FK350" s="253"/>
      <c r="FL350" s="253"/>
      <c r="FM350" s="253"/>
      <c r="FN350" s="253"/>
      <c r="FO350" s="253"/>
      <c r="FP350" s="253"/>
      <c r="FQ350" s="253"/>
      <c r="FR350" s="253"/>
      <c r="FS350" s="253"/>
      <c r="FT350" s="253"/>
      <c r="FU350" s="253"/>
      <c r="FV350" s="253"/>
      <c r="FW350" s="253"/>
      <c r="FX350" s="253"/>
      <c r="FY350" s="253"/>
      <c r="FZ350" s="253"/>
      <c r="GA350" s="253"/>
      <c r="GB350" s="253"/>
      <c r="GC350" s="253"/>
      <c r="GD350" s="253"/>
      <c r="GE350" s="253"/>
      <c r="GF350" s="253"/>
      <c r="GG350" s="253"/>
      <c r="GH350" s="253"/>
      <c r="GI350" s="253"/>
      <c r="GJ350" s="253"/>
      <c r="GK350" s="253"/>
      <c r="GL350" s="253"/>
      <c r="GM350" s="253"/>
      <c r="GN350" s="253"/>
      <c r="GO350" s="253"/>
      <c r="GP350" s="253"/>
      <c r="GQ350" s="253"/>
      <c r="GR350" s="253"/>
      <c r="GS350" s="253"/>
      <c r="GT350" s="253"/>
      <c r="GU350" s="253"/>
      <c r="GV350" s="253"/>
      <c r="GW350" s="253"/>
      <c r="GX350" s="253"/>
      <c r="GY350" s="253"/>
      <c r="GZ350" s="253"/>
      <c r="HA350" s="253"/>
      <c r="HB350" s="253"/>
      <c r="HC350" s="253"/>
      <c r="HD350" s="253"/>
      <c r="HE350" s="253"/>
      <c r="HF350" s="253"/>
      <c r="HG350" s="253"/>
      <c r="HH350" s="253"/>
      <c r="HI350" s="253"/>
      <c r="HJ350" s="253"/>
      <c r="HK350" s="253"/>
      <c r="HL350" s="253"/>
      <c r="HM350" s="253"/>
      <c r="HN350" s="253"/>
      <c r="HO350" s="253"/>
      <c r="HP350" s="253"/>
      <c r="HQ350" s="253"/>
      <c r="HR350" s="253"/>
      <c r="HS350" s="253"/>
      <c r="HT350" s="253"/>
      <c r="HU350" s="253"/>
      <c r="HV350" s="253"/>
      <c r="HW350" s="253"/>
      <c r="HX350" s="253"/>
      <c r="HY350" s="253"/>
      <c r="HZ350" s="253"/>
      <c r="IA350" s="253"/>
      <c r="IB350" s="253"/>
      <c r="IC350" s="253"/>
      <c r="ID350" s="253"/>
      <c r="IE350" s="253"/>
      <c r="IF350" s="253"/>
      <c r="IG350" s="253"/>
      <c r="IH350" s="253"/>
      <c r="II350" s="253"/>
      <c r="IJ350" s="253"/>
      <c r="IK350" s="253"/>
      <c r="IL350" s="253"/>
      <c r="IM350" s="253"/>
      <c r="IN350" s="253"/>
      <c r="IO350" s="253"/>
      <c r="IP350" s="253"/>
      <c r="IQ350" s="253"/>
      <c r="IR350" s="253"/>
      <c r="IS350" s="253"/>
      <c r="IT350" s="253"/>
      <c r="IU350" s="253"/>
      <c r="IV350" s="253"/>
      <c r="IW350" s="253"/>
      <c r="IX350" s="253"/>
      <c r="IY350" s="253"/>
      <c r="IZ350" s="253"/>
      <c r="JA350" s="253"/>
      <c r="JB350" s="253"/>
      <c r="JC350" s="253"/>
      <c r="JD350" s="253"/>
      <c r="JE350" s="253"/>
      <c r="JF350" s="253"/>
      <c r="JG350" s="253"/>
      <c r="JH350" s="253"/>
      <c r="JI350" s="253"/>
      <c r="JJ350" s="253"/>
      <c r="JK350" s="253"/>
      <c r="JL350" s="253"/>
      <c r="JM350" s="253"/>
      <c r="JN350" s="253"/>
      <c r="JO350" s="253"/>
      <c r="JP350" s="253"/>
      <c r="JQ350" s="253"/>
      <c r="JR350" s="253"/>
      <c r="JS350" s="253"/>
      <c r="JT350" s="253"/>
      <c r="JU350" s="253"/>
    </row>
    <row r="351" spans="1:281" s="252" customFormat="1" ht="15" customHeight="1" x14ac:dyDescent="0.25">
      <c r="A351" s="253"/>
      <c r="B351" s="253"/>
      <c r="C351" s="253"/>
      <c r="D351" s="253"/>
      <c r="E351" s="253"/>
      <c r="F351" s="253"/>
      <c r="G351" s="253"/>
      <c r="H351" s="253"/>
      <c r="I351" s="253"/>
      <c r="J351" s="253"/>
      <c r="K351" s="253"/>
      <c r="L351" s="253"/>
      <c r="M351" s="253"/>
      <c r="N351" s="253"/>
      <c r="O351" s="253"/>
      <c r="P351" s="253"/>
      <c r="Q351" s="253"/>
      <c r="R351" s="253"/>
      <c r="S351" s="253"/>
      <c r="T351" s="253"/>
      <c r="U351" s="253" t="s">
        <v>518</v>
      </c>
      <c r="V351" s="253"/>
      <c r="W351" s="253"/>
      <c r="X351" s="253"/>
      <c r="Y351" s="253"/>
      <c r="Z351" s="253"/>
      <c r="AA351" s="253"/>
      <c r="AB351" s="253"/>
      <c r="AC351" s="253" t="s">
        <v>332</v>
      </c>
      <c r="AD351" s="253"/>
      <c r="AE351" s="253"/>
      <c r="AF351" s="253"/>
      <c r="AG351" s="253"/>
      <c r="AH351" s="253"/>
      <c r="AI351" s="253"/>
      <c r="AJ351" s="253"/>
      <c r="AK351" s="253"/>
      <c r="AL351" s="253"/>
      <c r="AM351" s="253"/>
      <c r="AN351" s="253"/>
      <c r="AO351" s="253"/>
      <c r="AP351" s="256"/>
      <c r="AQ351" s="253"/>
      <c r="AR351" s="253"/>
      <c r="AS351" s="253"/>
      <c r="AT351" s="256"/>
      <c r="AU351" s="253"/>
      <c r="AV351" s="253"/>
      <c r="AW351" s="253"/>
      <c r="AX351" s="253"/>
      <c r="AY351" s="253"/>
      <c r="AZ351" s="253"/>
      <c r="BA351" s="253"/>
      <c r="BB351" s="253"/>
      <c r="BC351" s="253"/>
      <c r="BD351" s="253"/>
      <c r="BE351" s="253"/>
      <c r="BF351" s="253"/>
      <c r="BG351" s="253"/>
      <c r="BH351" s="253"/>
      <c r="BI351" s="253"/>
      <c r="BJ351" s="253"/>
      <c r="BK351" s="253"/>
      <c r="BL351" s="253"/>
      <c r="BM351" s="253"/>
      <c r="BN351" s="253"/>
      <c r="BO351" s="253"/>
      <c r="BP351" s="253"/>
      <c r="BQ351" s="253"/>
      <c r="BR351" s="253"/>
      <c r="BS351" s="253"/>
      <c r="BT351" s="253"/>
      <c r="BU351" s="253"/>
      <c r="BV351" s="253"/>
      <c r="BW351" s="253"/>
      <c r="BX351" s="253"/>
      <c r="BY351" s="253"/>
      <c r="BZ351" s="253"/>
      <c r="CA351" s="253"/>
      <c r="CB351" s="253"/>
      <c r="CC351" s="253"/>
      <c r="CD351" s="253"/>
      <c r="CE351" s="253"/>
      <c r="CF351" s="253"/>
      <c r="CG351" s="253"/>
      <c r="CH351" s="253"/>
      <c r="CI351" s="253"/>
      <c r="CJ351" s="253"/>
      <c r="CK351" s="253"/>
      <c r="CL351" s="253"/>
      <c r="CM351" s="253"/>
      <c r="CN351" s="253"/>
      <c r="CO351" s="253"/>
      <c r="CP351" s="253"/>
      <c r="CQ351" s="253"/>
      <c r="CR351" s="253"/>
      <c r="CS351" s="253"/>
      <c r="CT351" s="253"/>
      <c r="CU351" s="253"/>
      <c r="CV351" s="253"/>
      <c r="CW351" s="253"/>
      <c r="CX351" s="253"/>
      <c r="CY351" s="253"/>
      <c r="CZ351" s="253"/>
      <c r="DA351" s="253"/>
      <c r="DB351" s="253"/>
      <c r="DC351" s="253"/>
      <c r="DD351" s="253"/>
      <c r="DE351" s="253"/>
      <c r="DF351" s="253"/>
      <c r="DG351" s="253"/>
      <c r="DH351" s="253"/>
      <c r="DI351" s="253"/>
      <c r="DJ351" s="253"/>
      <c r="DK351" s="253"/>
      <c r="DL351" s="253"/>
      <c r="DM351" s="253"/>
      <c r="DN351" s="253"/>
      <c r="DO351" s="253"/>
      <c r="DP351" s="253"/>
      <c r="DQ351" s="253"/>
      <c r="DR351" s="253"/>
      <c r="DS351" s="253"/>
      <c r="DT351" s="253"/>
      <c r="DU351" s="253"/>
      <c r="DV351" s="253"/>
      <c r="DW351" s="253"/>
      <c r="DX351" s="253"/>
      <c r="DY351" s="253"/>
      <c r="DZ351" s="253"/>
      <c r="EA351" s="253"/>
      <c r="EB351" s="253"/>
      <c r="EC351" s="253"/>
      <c r="ED351" s="253"/>
      <c r="EE351" s="253"/>
      <c r="EF351" s="253"/>
      <c r="EG351" s="253"/>
      <c r="EH351" s="253"/>
      <c r="EI351" s="253"/>
      <c r="EJ351" s="253"/>
      <c r="EK351" s="253"/>
      <c r="EL351" s="253"/>
      <c r="EM351" s="253"/>
      <c r="EN351" s="253"/>
      <c r="EO351" s="253"/>
      <c r="EP351" s="253"/>
      <c r="EQ351" s="253"/>
      <c r="ER351" s="253"/>
      <c r="ES351" s="253"/>
      <c r="ET351" s="253"/>
      <c r="EU351" s="253"/>
      <c r="EV351" s="253"/>
      <c r="EW351" s="253"/>
      <c r="EX351" s="253"/>
      <c r="EY351" s="253"/>
      <c r="EZ351" s="253"/>
      <c r="FA351" s="253"/>
      <c r="FB351" s="253"/>
      <c r="FC351" s="253"/>
      <c r="FD351" s="253"/>
      <c r="FE351" s="253"/>
      <c r="FF351" s="253"/>
      <c r="FG351" s="253"/>
      <c r="FH351" s="253"/>
      <c r="FI351" s="253"/>
      <c r="FJ351" s="253"/>
      <c r="FK351" s="253"/>
      <c r="FL351" s="253"/>
      <c r="FM351" s="253"/>
      <c r="FN351" s="253"/>
      <c r="FO351" s="253"/>
      <c r="FP351" s="253"/>
      <c r="FQ351" s="253"/>
      <c r="FR351" s="253"/>
      <c r="FS351" s="253"/>
      <c r="FT351" s="253"/>
      <c r="FU351" s="253"/>
      <c r="FV351" s="253"/>
      <c r="FW351" s="253"/>
      <c r="FX351" s="253"/>
      <c r="FY351" s="253"/>
      <c r="FZ351" s="253"/>
      <c r="GA351" s="253"/>
      <c r="GB351" s="253"/>
      <c r="GC351" s="253"/>
      <c r="GD351" s="253"/>
      <c r="GE351" s="253"/>
      <c r="GF351" s="253"/>
      <c r="GG351" s="253"/>
      <c r="GH351" s="253"/>
      <c r="GI351" s="253"/>
      <c r="GJ351" s="253"/>
      <c r="GK351" s="253"/>
      <c r="GL351" s="253"/>
      <c r="GM351" s="253"/>
      <c r="GN351" s="253"/>
      <c r="GO351" s="253"/>
      <c r="GP351" s="253"/>
      <c r="GQ351" s="253"/>
      <c r="GR351" s="253"/>
      <c r="GS351" s="253"/>
      <c r="GT351" s="253"/>
      <c r="GU351" s="253"/>
      <c r="GV351" s="253"/>
      <c r="GW351" s="253"/>
      <c r="GX351" s="253"/>
      <c r="GY351" s="253"/>
      <c r="GZ351" s="253"/>
      <c r="HA351" s="253"/>
      <c r="HB351" s="253"/>
      <c r="HC351" s="253"/>
      <c r="HD351" s="253"/>
      <c r="HE351" s="253"/>
      <c r="HF351" s="253"/>
      <c r="HG351" s="253"/>
      <c r="HH351" s="253"/>
      <c r="HI351" s="253"/>
      <c r="HJ351" s="253"/>
      <c r="HK351" s="253"/>
      <c r="HL351" s="253"/>
      <c r="HM351" s="253"/>
      <c r="HN351" s="253"/>
      <c r="HO351" s="253"/>
      <c r="HP351" s="253"/>
      <c r="HQ351" s="253"/>
      <c r="HR351" s="253"/>
      <c r="HS351" s="253"/>
      <c r="HT351" s="253"/>
      <c r="HU351" s="253"/>
      <c r="HV351" s="253"/>
      <c r="HW351" s="253"/>
      <c r="HX351" s="253"/>
      <c r="HY351" s="253"/>
      <c r="HZ351" s="253"/>
      <c r="IA351" s="253"/>
      <c r="IB351" s="253"/>
      <c r="IC351" s="253"/>
      <c r="ID351" s="253"/>
      <c r="IE351" s="253"/>
      <c r="IF351" s="253"/>
      <c r="IG351" s="253"/>
      <c r="IH351" s="253"/>
      <c r="II351" s="253"/>
      <c r="IJ351" s="253"/>
      <c r="IK351" s="253"/>
      <c r="IL351" s="253"/>
      <c r="IM351" s="253"/>
      <c r="IN351" s="253"/>
      <c r="IO351" s="253"/>
      <c r="IP351" s="253"/>
      <c r="IQ351" s="253"/>
      <c r="IR351" s="253"/>
      <c r="IS351" s="253"/>
      <c r="IT351" s="253"/>
      <c r="IU351" s="253"/>
      <c r="IV351" s="253"/>
      <c r="IW351" s="253"/>
      <c r="IX351" s="253"/>
      <c r="IY351" s="253"/>
      <c r="IZ351" s="253"/>
      <c r="JA351" s="253"/>
      <c r="JB351" s="253"/>
      <c r="JC351" s="253"/>
      <c r="JD351" s="253"/>
      <c r="JE351" s="253"/>
      <c r="JF351" s="253"/>
      <c r="JG351" s="253"/>
      <c r="JH351" s="253"/>
      <c r="JI351" s="253"/>
      <c r="JJ351" s="253"/>
      <c r="JK351" s="253"/>
      <c r="JL351" s="253"/>
      <c r="JM351" s="253"/>
      <c r="JN351" s="253"/>
      <c r="JO351" s="253"/>
      <c r="JP351" s="253"/>
      <c r="JQ351" s="253"/>
      <c r="JR351" s="253"/>
      <c r="JS351" s="253"/>
      <c r="JT351" s="253"/>
      <c r="JU351" s="253"/>
    </row>
    <row r="352" spans="1:281" s="252" customFormat="1" ht="15" customHeight="1" x14ac:dyDescent="0.25">
      <c r="A352" s="253"/>
      <c r="B352" s="253"/>
      <c r="C352" s="253"/>
      <c r="D352" s="253"/>
      <c r="E352" s="253"/>
      <c r="F352" s="253"/>
      <c r="G352" s="253"/>
      <c r="H352" s="253"/>
      <c r="I352" s="253"/>
      <c r="J352" s="253"/>
      <c r="K352" s="253"/>
      <c r="L352" s="253"/>
      <c r="M352" s="253"/>
      <c r="N352" s="253"/>
      <c r="O352" s="253"/>
      <c r="P352" s="253"/>
      <c r="Q352" s="253"/>
      <c r="R352" s="253"/>
      <c r="S352" s="253"/>
      <c r="T352" s="253"/>
      <c r="U352" s="253" t="s">
        <v>519</v>
      </c>
      <c r="V352" s="253"/>
      <c r="W352" s="253"/>
      <c r="X352" s="253"/>
      <c r="Y352" s="253"/>
      <c r="Z352" s="253"/>
      <c r="AA352" s="253"/>
      <c r="AB352" s="253"/>
      <c r="AC352" s="253" t="s">
        <v>357</v>
      </c>
      <c r="AD352" s="253"/>
      <c r="AE352" s="253"/>
      <c r="AF352" s="253"/>
      <c r="AG352" s="253"/>
      <c r="AH352" s="253"/>
      <c r="AI352" s="253"/>
      <c r="AJ352" s="253"/>
      <c r="AK352" s="253"/>
      <c r="AL352" s="253"/>
      <c r="AM352" s="253"/>
      <c r="AN352" s="253"/>
      <c r="AO352" s="253"/>
      <c r="AP352" s="256"/>
      <c r="AQ352" s="253"/>
      <c r="AR352" s="253"/>
      <c r="AS352" s="253"/>
      <c r="AT352" s="256"/>
      <c r="AU352" s="253"/>
      <c r="AV352" s="253"/>
      <c r="AW352" s="253"/>
      <c r="AX352" s="253"/>
      <c r="AY352" s="253"/>
      <c r="AZ352" s="253"/>
      <c r="BA352" s="253"/>
      <c r="BB352" s="253"/>
      <c r="BC352" s="253"/>
      <c r="BD352" s="253"/>
      <c r="BE352" s="253"/>
      <c r="BF352" s="253"/>
      <c r="BG352" s="253"/>
      <c r="BH352" s="253"/>
      <c r="BI352" s="253"/>
      <c r="BJ352" s="253"/>
      <c r="BK352" s="253"/>
      <c r="BL352" s="253"/>
      <c r="BM352" s="253"/>
      <c r="BN352" s="253"/>
      <c r="BO352" s="253"/>
      <c r="BP352" s="253"/>
      <c r="BQ352" s="253"/>
      <c r="BR352" s="253"/>
      <c r="BS352" s="253"/>
      <c r="BT352" s="253"/>
      <c r="BU352" s="253"/>
      <c r="BV352" s="253"/>
      <c r="BW352" s="253"/>
      <c r="BX352" s="253"/>
      <c r="BY352" s="253"/>
      <c r="BZ352" s="253"/>
      <c r="CA352" s="253"/>
      <c r="CB352" s="253"/>
      <c r="CC352" s="253"/>
      <c r="CD352" s="253"/>
      <c r="CE352" s="253"/>
      <c r="CF352" s="253"/>
      <c r="CG352" s="253"/>
      <c r="CH352" s="253"/>
      <c r="CI352" s="253"/>
      <c r="CJ352" s="253"/>
      <c r="CK352" s="253"/>
      <c r="CL352" s="253"/>
      <c r="CM352" s="253"/>
      <c r="CN352" s="253"/>
      <c r="CO352" s="253"/>
      <c r="CP352" s="253"/>
      <c r="CQ352" s="253"/>
      <c r="CR352" s="253"/>
      <c r="CS352" s="253"/>
      <c r="CT352" s="253"/>
      <c r="CU352" s="253"/>
      <c r="CV352" s="253"/>
      <c r="CW352" s="253"/>
      <c r="CX352" s="253"/>
      <c r="CY352" s="253"/>
      <c r="CZ352" s="253"/>
      <c r="DA352" s="253"/>
      <c r="DB352" s="253"/>
      <c r="DC352" s="253"/>
      <c r="DD352" s="253"/>
      <c r="DE352" s="253"/>
      <c r="DF352" s="253"/>
      <c r="DG352" s="253"/>
      <c r="DH352" s="253"/>
      <c r="DI352" s="253"/>
      <c r="DJ352" s="253"/>
      <c r="DK352" s="253"/>
      <c r="DL352" s="253"/>
      <c r="DM352" s="253"/>
      <c r="DN352" s="253"/>
      <c r="DO352" s="253"/>
      <c r="DP352" s="253"/>
      <c r="DQ352" s="253"/>
      <c r="DR352" s="253"/>
      <c r="DS352" s="253"/>
      <c r="DT352" s="253"/>
      <c r="DU352" s="253"/>
      <c r="DV352" s="253"/>
      <c r="DW352" s="253"/>
      <c r="DX352" s="253"/>
      <c r="DY352" s="253"/>
      <c r="DZ352" s="253"/>
      <c r="EA352" s="253"/>
      <c r="EB352" s="253"/>
      <c r="EC352" s="253"/>
      <c r="ED352" s="253"/>
      <c r="EE352" s="253"/>
      <c r="EF352" s="253"/>
      <c r="EG352" s="253"/>
      <c r="EH352" s="253"/>
      <c r="EI352" s="253"/>
      <c r="EJ352" s="253"/>
      <c r="EK352" s="253"/>
      <c r="EL352" s="253"/>
      <c r="EM352" s="253"/>
      <c r="EN352" s="253"/>
      <c r="EO352" s="253"/>
      <c r="EP352" s="253"/>
      <c r="EQ352" s="253"/>
      <c r="ER352" s="253"/>
      <c r="ES352" s="253"/>
      <c r="ET352" s="253"/>
      <c r="EU352" s="253"/>
      <c r="EV352" s="253"/>
      <c r="EW352" s="253"/>
      <c r="EX352" s="253"/>
      <c r="EY352" s="253"/>
      <c r="EZ352" s="253"/>
      <c r="FA352" s="253"/>
      <c r="FB352" s="253"/>
      <c r="FC352" s="253"/>
      <c r="FD352" s="253"/>
      <c r="FE352" s="253"/>
      <c r="FF352" s="253"/>
      <c r="FG352" s="253"/>
      <c r="FH352" s="253"/>
      <c r="FI352" s="253"/>
      <c r="FJ352" s="253"/>
      <c r="FK352" s="253"/>
      <c r="FL352" s="253"/>
      <c r="FM352" s="253"/>
      <c r="FN352" s="253"/>
      <c r="FO352" s="253"/>
      <c r="FP352" s="253"/>
      <c r="FQ352" s="253"/>
      <c r="FR352" s="253"/>
      <c r="FS352" s="253"/>
      <c r="FT352" s="253"/>
      <c r="FU352" s="253"/>
      <c r="FV352" s="253"/>
      <c r="FW352" s="253"/>
      <c r="FX352" s="253"/>
      <c r="FY352" s="253"/>
      <c r="FZ352" s="253"/>
      <c r="GA352" s="253"/>
      <c r="GB352" s="253"/>
      <c r="GC352" s="253"/>
      <c r="GD352" s="253"/>
      <c r="GE352" s="253"/>
      <c r="GF352" s="253"/>
      <c r="GG352" s="253"/>
      <c r="GH352" s="253"/>
      <c r="GI352" s="253"/>
      <c r="GJ352" s="253"/>
      <c r="GK352" s="253"/>
      <c r="GL352" s="253"/>
      <c r="GM352" s="253"/>
      <c r="GN352" s="253"/>
      <c r="GO352" s="253"/>
      <c r="GP352" s="253"/>
      <c r="GQ352" s="253"/>
      <c r="GR352" s="253"/>
      <c r="GS352" s="253"/>
      <c r="GT352" s="253"/>
      <c r="GU352" s="253"/>
      <c r="GV352" s="253"/>
      <c r="GW352" s="253"/>
      <c r="GX352" s="253"/>
      <c r="GY352" s="253"/>
      <c r="GZ352" s="253"/>
      <c r="HA352" s="253"/>
      <c r="HB352" s="253"/>
      <c r="HC352" s="253"/>
      <c r="HD352" s="253"/>
      <c r="HE352" s="253"/>
      <c r="HF352" s="253"/>
      <c r="HG352" s="253"/>
      <c r="HH352" s="253"/>
      <c r="HI352" s="253"/>
      <c r="HJ352" s="253"/>
      <c r="HK352" s="253"/>
      <c r="HL352" s="253"/>
      <c r="HM352" s="253"/>
      <c r="HN352" s="253"/>
      <c r="HO352" s="253"/>
      <c r="HP352" s="253"/>
      <c r="HQ352" s="253"/>
      <c r="HR352" s="253"/>
      <c r="HS352" s="253"/>
      <c r="HT352" s="253"/>
      <c r="HU352" s="253"/>
      <c r="HV352" s="253"/>
      <c r="HW352" s="253"/>
      <c r="HX352" s="253"/>
      <c r="HY352" s="253"/>
      <c r="HZ352" s="253"/>
      <c r="IA352" s="253"/>
      <c r="IB352" s="253"/>
      <c r="IC352" s="253"/>
      <c r="ID352" s="253"/>
      <c r="IE352" s="253"/>
      <c r="IF352" s="253"/>
      <c r="IG352" s="253"/>
      <c r="IH352" s="253"/>
      <c r="II352" s="253"/>
      <c r="IJ352" s="253"/>
      <c r="IK352" s="253"/>
      <c r="IL352" s="253"/>
      <c r="IM352" s="253"/>
      <c r="IN352" s="253"/>
      <c r="IO352" s="253"/>
      <c r="IP352" s="253"/>
      <c r="IQ352" s="253"/>
      <c r="IR352" s="253"/>
      <c r="IS352" s="253"/>
      <c r="IT352" s="253"/>
      <c r="IU352" s="253"/>
      <c r="IV352" s="253"/>
      <c r="IW352" s="253"/>
      <c r="IX352" s="253"/>
      <c r="IY352" s="253"/>
      <c r="IZ352" s="253"/>
      <c r="JA352" s="253"/>
      <c r="JB352" s="253"/>
      <c r="JC352" s="253"/>
      <c r="JD352" s="253"/>
      <c r="JE352" s="253"/>
      <c r="JF352" s="253"/>
      <c r="JG352" s="253"/>
      <c r="JH352" s="253"/>
      <c r="JI352" s="253"/>
      <c r="JJ352" s="253"/>
      <c r="JK352" s="253"/>
      <c r="JL352" s="253"/>
      <c r="JM352" s="253"/>
      <c r="JN352" s="253"/>
      <c r="JO352" s="253"/>
      <c r="JP352" s="253"/>
      <c r="JQ352" s="253"/>
      <c r="JR352" s="253"/>
      <c r="JS352" s="253"/>
      <c r="JT352" s="253"/>
      <c r="JU352" s="253"/>
    </row>
    <row r="353" spans="1:281" s="252" customFormat="1" ht="15" customHeight="1" x14ac:dyDescent="0.25">
      <c r="A353" s="253"/>
      <c r="B353" s="253"/>
      <c r="C353" s="253"/>
      <c r="D353" s="253"/>
      <c r="E353" s="253"/>
      <c r="F353" s="253"/>
      <c r="G353" s="253"/>
      <c r="H353" s="253"/>
      <c r="I353" s="253"/>
      <c r="J353" s="253"/>
      <c r="K353" s="253"/>
      <c r="L353" s="253"/>
      <c r="M353" s="253"/>
      <c r="N353" s="253"/>
      <c r="O353" s="253"/>
      <c r="P353" s="253"/>
      <c r="Q353" s="253"/>
      <c r="R353" s="253"/>
      <c r="S353" s="253"/>
      <c r="T353" s="253"/>
      <c r="U353" s="253" t="s">
        <v>520</v>
      </c>
      <c r="V353" s="253"/>
      <c r="W353" s="253"/>
      <c r="X353" s="253"/>
      <c r="Y353" s="253"/>
      <c r="Z353" s="253"/>
      <c r="AA353" s="253"/>
      <c r="AB353" s="253"/>
      <c r="AC353" s="253" t="s">
        <v>329</v>
      </c>
      <c r="AD353" s="253"/>
      <c r="AE353" s="253"/>
      <c r="AF353" s="253"/>
      <c r="AG353" s="253"/>
      <c r="AH353" s="253"/>
      <c r="AI353" s="253"/>
      <c r="AJ353" s="253"/>
      <c r="AK353" s="253"/>
      <c r="AL353" s="253"/>
      <c r="AM353" s="253"/>
      <c r="AN353" s="253"/>
      <c r="AO353" s="253"/>
      <c r="AP353" s="256"/>
      <c r="AQ353" s="253"/>
      <c r="AR353" s="253"/>
      <c r="AS353" s="253"/>
      <c r="AT353" s="256"/>
      <c r="AU353" s="253"/>
      <c r="AV353" s="253"/>
      <c r="AW353" s="253"/>
      <c r="AX353" s="253"/>
      <c r="AY353" s="253"/>
      <c r="AZ353" s="253"/>
      <c r="BA353" s="253"/>
      <c r="BB353" s="253"/>
      <c r="BC353" s="253"/>
      <c r="BD353" s="253"/>
      <c r="BE353" s="253"/>
      <c r="BF353" s="253"/>
      <c r="BG353" s="253"/>
      <c r="BH353" s="253"/>
      <c r="BI353" s="253"/>
      <c r="BJ353" s="253"/>
      <c r="BK353" s="253"/>
      <c r="BL353" s="253"/>
      <c r="BM353" s="253"/>
      <c r="BN353" s="253"/>
      <c r="BO353" s="253"/>
      <c r="BP353" s="253"/>
      <c r="BQ353" s="253"/>
      <c r="BR353" s="253"/>
      <c r="BS353" s="253"/>
      <c r="BT353" s="253"/>
      <c r="BU353" s="253"/>
      <c r="BV353" s="253"/>
      <c r="BW353" s="253"/>
      <c r="BX353" s="253"/>
      <c r="BY353" s="253"/>
      <c r="BZ353" s="253"/>
      <c r="CA353" s="253"/>
      <c r="CB353" s="253"/>
      <c r="CC353" s="253"/>
      <c r="CD353" s="253"/>
      <c r="CE353" s="253"/>
      <c r="CF353" s="253"/>
      <c r="CG353" s="253"/>
      <c r="CH353" s="253"/>
      <c r="CI353" s="253"/>
      <c r="CJ353" s="253"/>
      <c r="CK353" s="253"/>
      <c r="CL353" s="253"/>
      <c r="CM353" s="253"/>
      <c r="CN353" s="253"/>
      <c r="CO353" s="253"/>
      <c r="CP353" s="253"/>
      <c r="CQ353" s="253"/>
      <c r="CR353" s="253"/>
      <c r="CS353" s="253"/>
      <c r="CT353" s="253"/>
      <c r="CU353" s="253"/>
      <c r="CV353" s="253"/>
      <c r="CW353" s="253"/>
      <c r="CX353" s="253"/>
      <c r="CY353" s="253"/>
      <c r="CZ353" s="253"/>
      <c r="DA353" s="253"/>
      <c r="DB353" s="253"/>
      <c r="DC353" s="253"/>
      <c r="DD353" s="253"/>
      <c r="DE353" s="253"/>
      <c r="DF353" s="253"/>
      <c r="DG353" s="253"/>
      <c r="DH353" s="253"/>
      <c r="DI353" s="253"/>
      <c r="DJ353" s="253"/>
      <c r="DK353" s="253"/>
      <c r="DL353" s="253"/>
      <c r="DM353" s="253"/>
      <c r="DN353" s="253"/>
      <c r="DO353" s="253"/>
      <c r="DP353" s="253"/>
      <c r="DQ353" s="253"/>
      <c r="DR353" s="253"/>
      <c r="DS353" s="253"/>
      <c r="DT353" s="253"/>
      <c r="DU353" s="253"/>
      <c r="DV353" s="253"/>
      <c r="DW353" s="253"/>
      <c r="DX353" s="253"/>
      <c r="DY353" s="253"/>
      <c r="DZ353" s="253"/>
      <c r="EA353" s="253"/>
      <c r="EB353" s="253"/>
      <c r="EC353" s="253"/>
      <c r="ED353" s="253"/>
      <c r="EE353" s="253"/>
      <c r="EF353" s="253"/>
      <c r="EG353" s="253"/>
      <c r="EH353" s="253"/>
      <c r="EI353" s="253"/>
      <c r="EJ353" s="253"/>
      <c r="EK353" s="253"/>
      <c r="EL353" s="253"/>
      <c r="EM353" s="253"/>
      <c r="EN353" s="253"/>
      <c r="EO353" s="253"/>
      <c r="EP353" s="253"/>
      <c r="EQ353" s="253"/>
      <c r="ER353" s="253"/>
      <c r="ES353" s="253"/>
      <c r="ET353" s="253"/>
      <c r="EU353" s="253"/>
      <c r="EV353" s="253"/>
      <c r="EW353" s="253"/>
      <c r="EX353" s="253"/>
      <c r="EY353" s="253"/>
      <c r="EZ353" s="253"/>
      <c r="FA353" s="253"/>
      <c r="FB353" s="253"/>
      <c r="FC353" s="253"/>
      <c r="FD353" s="253"/>
      <c r="FE353" s="253"/>
      <c r="FF353" s="253"/>
      <c r="FG353" s="253"/>
      <c r="FH353" s="253"/>
      <c r="FI353" s="253"/>
      <c r="FJ353" s="253"/>
      <c r="FK353" s="253"/>
      <c r="FL353" s="253"/>
      <c r="FM353" s="253"/>
      <c r="FN353" s="253"/>
      <c r="FO353" s="253"/>
      <c r="FP353" s="253"/>
      <c r="FQ353" s="253"/>
      <c r="FR353" s="253"/>
      <c r="FS353" s="253"/>
      <c r="FT353" s="253"/>
      <c r="FU353" s="253"/>
      <c r="FV353" s="253"/>
      <c r="FW353" s="253"/>
      <c r="FX353" s="253"/>
      <c r="FY353" s="253"/>
      <c r="FZ353" s="253"/>
      <c r="GA353" s="253"/>
      <c r="GB353" s="253"/>
      <c r="GC353" s="253"/>
      <c r="GD353" s="253"/>
      <c r="GE353" s="253"/>
      <c r="GF353" s="253"/>
      <c r="GG353" s="253"/>
      <c r="GH353" s="253"/>
      <c r="GI353" s="253"/>
      <c r="GJ353" s="253"/>
      <c r="GK353" s="253"/>
      <c r="GL353" s="253"/>
      <c r="GM353" s="253"/>
      <c r="GN353" s="253"/>
      <c r="GO353" s="253"/>
      <c r="GP353" s="253"/>
      <c r="GQ353" s="253"/>
      <c r="GR353" s="253"/>
      <c r="GS353" s="253"/>
      <c r="GT353" s="253"/>
      <c r="GU353" s="253"/>
      <c r="GV353" s="253"/>
      <c r="GW353" s="253"/>
      <c r="GX353" s="253"/>
      <c r="GY353" s="253"/>
      <c r="GZ353" s="253"/>
      <c r="HA353" s="253"/>
      <c r="HB353" s="253"/>
      <c r="HC353" s="253"/>
      <c r="HD353" s="253"/>
      <c r="HE353" s="253"/>
      <c r="HF353" s="253"/>
      <c r="HG353" s="253"/>
      <c r="HH353" s="253"/>
      <c r="HI353" s="253"/>
      <c r="HJ353" s="253"/>
      <c r="HK353" s="253"/>
      <c r="HL353" s="253"/>
      <c r="HM353" s="253"/>
      <c r="HN353" s="253"/>
      <c r="HO353" s="253"/>
      <c r="HP353" s="253"/>
      <c r="HQ353" s="253"/>
      <c r="HR353" s="253"/>
      <c r="HS353" s="253"/>
      <c r="HT353" s="253"/>
      <c r="HU353" s="253"/>
      <c r="HV353" s="253"/>
      <c r="HW353" s="253"/>
      <c r="HX353" s="253"/>
      <c r="HY353" s="253"/>
      <c r="HZ353" s="253"/>
      <c r="IA353" s="253"/>
      <c r="IB353" s="253"/>
      <c r="IC353" s="253"/>
      <c r="ID353" s="253"/>
      <c r="IE353" s="253"/>
      <c r="IF353" s="253"/>
      <c r="IG353" s="253"/>
      <c r="IH353" s="253"/>
      <c r="II353" s="253"/>
      <c r="IJ353" s="253"/>
      <c r="IK353" s="253"/>
      <c r="IL353" s="253"/>
      <c r="IM353" s="253"/>
      <c r="IN353" s="253"/>
      <c r="IO353" s="253"/>
      <c r="IP353" s="253"/>
      <c r="IQ353" s="253"/>
      <c r="IR353" s="253"/>
      <c r="IS353" s="253"/>
      <c r="IT353" s="253"/>
      <c r="IU353" s="253"/>
      <c r="IV353" s="253"/>
      <c r="IW353" s="253"/>
      <c r="IX353" s="253"/>
      <c r="IY353" s="253"/>
      <c r="IZ353" s="253"/>
      <c r="JA353" s="253"/>
      <c r="JB353" s="253"/>
      <c r="JC353" s="253"/>
      <c r="JD353" s="253"/>
      <c r="JE353" s="253"/>
      <c r="JF353" s="253"/>
      <c r="JG353" s="253"/>
      <c r="JH353" s="253"/>
      <c r="JI353" s="253"/>
      <c r="JJ353" s="253"/>
      <c r="JK353" s="253"/>
      <c r="JL353" s="253"/>
      <c r="JM353" s="253"/>
      <c r="JN353" s="253"/>
      <c r="JO353" s="253"/>
      <c r="JP353" s="253"/>
      <c r="JQ353" s="253"/>
      <c r="JR353" s="253"/>
      <c r="JS353" s="253"/>
      <c r="JT353" s="253"/>
      <c r="JU353" s="253"/>
    </row>
    <row r="354" spans="1:281" s="252" customFormat="1" ht="15" customHeight="1" x14ac:dyDescent="0.25">
      <c r="A354" s="253"/>
      <c r="B354" s="253"/>
      <c r="C354" s="253"/>
      <c r="D354" s="253"/>
      <c r="E354" s="253"/>
      <c r="F354" s="253"/>
      <c r="G354" s="253"/>
      <c r="H354" s="253"/>
      <c r="I354" s="253"/>
      <c r="J354" s="253"/>
      <c r="K354" s="253"/>
      <c r="L354" s="253"/>
      <c r="M354" s="253"/>
      <c r="N354" s="253"/>
      <c r="O354" s="253"/>
      <c r="P354" s="253"/>
      <c r="Q354" s="253"/>
      <c r="R354" s="253"/>
      <c r="S354" s="253"/>
      <c r="T354" s="253"/>
      <c r="U354" s="253" t="s">
        <v>521</v>
      </c>
      <c r="V354" s="253"/>
      <c r="W354" s="253"/>
      <c r="X354" s="253"/>
      <c r="Y354" s="253"/>
      <c r="Z354" s="253"/>
      <c r="AA354" s="253"/>
      <c r="AB354" s="253"/>
      <c r="AC354" s="253" t="s">
        <v>316</v>
      </c>
      <c r="AD354" s="253"/>
      <c r="AE354" s="253"/>
      <c r="AF354" s="253"/>
      <c r="AG354" s="253"/>
      <c r="AH354" s="253"/>
      <c r="AI354" s="253"/>
      <c r="AJ354" s="253"/>
      <c r="AK354" s="253"/>
      <c r="AL354" s="253"/>
      <c r="AM354" s="253"/>
      <c r="AN354" s="253"/>
      <c r="AO354" s="253"/>
      <c r="AP354" s="256"/>
      <c r="AQ354" s="253"/>
      <c r="AR354" s="253"/>
      <c r="AS354" s="253"/>
      <c r="AT354" s="256"/>
      <c r="AU354" s="253"/>
      <c r="AV354" s="253"/>
      <c r="AW354" s="253"/>
      <c r="AX354" s="253"/>
      <c r="AY354" s="253"/>
      <c r="AZ354" s="253"/>
      <c r="BA354" s="253"/>
      <c r="BB354" s="253"/>
      <c r="BC354" s="253"/>
      <c r="BD354" s="253"/>
      <c r="BE354" s="253"/>
      <c r="BF354" s="253"/>
      <c r="BG354" s="253"/>
      <c r="BH354" s="253"/>
      <c r="BI354" s="253"/>
      <c r="BJ354" s="253"/>
      <c r="BK354" s="253"/>
      <c r="BL354" s="253"/>
      <c r="BM354" s="253"/>
      <c r="BN354" s="253"/>
      <c r="BO354" s="253"/>
      <c r="BP354" s="253"/>
      <c r="BQ354" s="253"/>
      <c r="BR354" s="253"/>
      <c r="BS354" s="253"/>
      <c r="BT354" s="253"/>
      <c r="BU354" s="253"/>
      <c r="BV354" s="253"/>
      <c r="BW354" s="253"/>
      <c r="BX354" s="253"/>
      <c r="BY354" s="253"/>
      <c r="BZ354" s="253"/>
      <c r="CA354" s="253"/>
      <c r="CB354" s="253"/>
      <c r="CC354" s="253"/>
      <c r="CD354" s="253"/>
      <c r="CE354" s="253"/>
      <c r="CF354" s="253"/>
      <c r="CG354" s="253"/>
      <c r="CH354" s="253"/>
      <c r="CI354" s="253"/>
      <c r="CJ354" s="253"/>
      <c r="CK354" s="253"/>
      <c r="CL354" s="253"/>
      <c r="CM354" s="253"/>
      <c r="CN354" s="253"/>
      <c r="CO354" s="253"/>
      <c r="CP354" s="253"/>
      <c r="CQ354" s="253"/>
      <c r="CR354" s="253"/>
      <c r="CS354" s="253"/>
      <c r="CT354" s="253"/>
      <c r="CU354" s="253"/>
      <c r="CV354" s="253"/>
      <c r="CW354" s="253"/>
      <c r="CX354" s="253"/>
      <c r="CY354" s="253"/>
      <c r="CZ354" s="253"/>
      <c r="DA354" s="253"/>
      <c r="DB354" s="253"/>
      <c r="DC354" s="253"/>
      <c r="DD354" s="253"/>
      <c r="DE354" s="253"/>
      <c r="DF354" s="253"/>
      <c r="DG354" s="253"/>
      <c r="DH354" s="253"/>
      <c r="DI354" s="253"/>
      <c r="DJ354" s="253"/>
      <c r="DK354" s="253"/>
      <c r="DL354" s="253"/>
      <c r="DM354" s="253"/>
      <c r="DN354" s="253"/>
      <c r="DO354" s="253"/>
      <c r="DP354" s="253"/>
      <c r="DQ354" s="253"/>
      <c r="DR354" s="253"/>
      <c r="DS354" s="253"/>
      <c r="DT354" s="253"/>
      <c r="DU354" s="253"/>
      <c r="DV354" s="253"/>
      <c r="DW354" s="253"/>
      <c r="DX354" s="253"/>
      <c r="DY354" s="253"/>
      <c r="DZ354" s="253"/>
      <c r="EA354" s="253"/>
      <c r="EB354" s="253"/>
      <c r="EC354" s="253"/>
      <c r="ED354" s="253"/>
      <c r="EE354" s="253"/>
      <c r="EF354" s="253"/>
      <c r="EG354" s="253"/>
      <c r="EH354" s="253"/>
      <c r="EI354" s="253"/>
      <c r="EJ354" s="253"/>
      <c r="EK354" s="253"/>
      <c r="EL354" s="253"/>
      <c r="EM354" s="253"/>
      <c r="EN354" s="253"/>
      <c r="EO354" s="253"/>
      <c r="EP354" s="253"/>
      <c r="EQ354" s="253"/>
      <c r="ER354" s="253"/>
      <c r="ES354" s="253"/>
      <c r="ET354" s="253"/>
      <c r="EU354" s="253"/>
      <c r="EV354" s="253"/>
      <c r="EW354" s="253"/>
      <c r="EX354" s="253"/>
      <c r="EY354" s="253"/>
      <c r="EZ354" s="253"/>
      <c r="FA354" s="253"/>
      <c r="FB354" s="253"/>
      <c r="FC354" s="253"/>
      <c r="FD354" s="253"/>
      <c r="FE354" s="253"/>
      <c r="FF354" s="253"/>
      <c r="FG354" s="253"/>
      <c r="FH354" s="253"/>
      <c r="FI354" s="253"/>
      <c r="FJ354" s="253"/>
      <c r="FK354" s="253"/>
      <c r="FL354" s="253"/>
      <c r="FM354" s="253"/>
      <c r="FN354" s="253"/>
      <c r="FO354" s="253"/>
      <c r="FP354" s="253"/>
      <c r="FQ354" s="253"/>
      <c r="FR354" s="253"/>
      <c r="FS354" s="253"/>
      <c r="FT354" s="253"/>
      <c r="FU354" s="253"/>
      <c r="FV354" s="253"/>
      <c r="FW354" s="253"/>
      <c r="FX354" s="253"/>
      <c r="FY354" s="253"/>
      <c r="FZ354" s="253"/>
      <c r="GA354" s="253"/>
      <c r="GB354" s="253"/>
      <c r="GC354" s="253"/>
      <c r="GD354" s="253"/>
      <c r="GE354" s="253"/>
      <c r="GF354" s="253"/>
      <c r="GG354" s="253"/>
      <c r="GH354" s="253"/>
      <c r="GI354" s="253"/>
      <c r="GJ354" s="253"/>
      <c r="GK354" s="253"/>
      <c r="GL354" s="253"/>
      <c r="GM354" s="253"/>
      <c r="GN354" s="253"/>
      <c r="GO354" s="253"/>
      <c r="GP354" s="253"/>
      <c r="GQ354" s="253"/>
      <c r="GR354" s="253"/>
      <c r="GS354" s="253"/>
      <c r="GT354" s="253"/>
      <c r="GU354" s="253"/>
      <c r="GV354" s="253"/>
      <c r="GW354" s="253"/>
      <c r="GX354" s="253"/>
      <c r="GY354" s="253"/>
      <c r="GZ354" s="253"/>
      <c r="HA354" s="253"/>
      <c r="HB354" s="253"/>
      <c r="HC354" s="253"/>
      <c r="HD354" s="253"/>
      <c r="HE354" s="253"/>
      <c r="HF354" s="253"/>
      <c r="HG354" s="253"/>
      <c r="HH354" s="253"/>
      <c r="HI354" s="253"/>
      <c r="HJ354" s="253"/>
      <c r="HK354" s="253"/>
      <c r="HL354" s="253"/>
      <c r="HM354" s="253"/>
      <c r="HN354" s="253"/>
      <c r="HO354" s="253"/>
      <c r="HP354" s="253"/>
      <c r="HQ354" s="253"/>
      <c r="HR354" s="253"/>
      <c r="HS354" s="253"/>
      <c r="HT354" s="253"/>
      <c r="HU354" s="253"/>
      <c r="HV354" s="253"/>
      <c r="HW354" s="253"/>
      <c r="HX354" s="253"/>
      <c r="HY354" s="253"/>
      <c r="HZ354" s="253"/>
      <c r="IA354" s="253"/>
      <c r="IB354" s="253"/>
      <c r="IC354" s="253"/>
      <c r="ID354" s="253"/>
      <c r="IE354" s="253"/>
      <c r="IF354" s="253"/>
      <c r="IG354" s="253"/>
      <c r="IH354" s="253"/>
      <c r="II354" s="253"/>
      <c r="IJ354" s="253"/>
      <c r="IK354" s="253"/>
      <c r="IL354" s="253"/>
      <c r="IM354" s="253"/>
      <c r="IN354" s="253"/>
      <c r="IO354" s="253"/>
      <c r="IP354" s="253"/>
      <c r="IQ354" s="253"/>
      <c r="IR354" s="253"/>
      <c r="IS354" s="253"/>
      <c r="IT354" s="253"/>
      <c r="IU354" s="253"/>
      <c r="IV354" s="253"/>
      <c r="IW354" s="253"/>
      <c r="IX354" s="253"/>
      <c r="IY354" s="253"/>
      <c r="IZ354" s="253"/>
      <c r="JA354" s="253"/>
      <c r="JB354" s="253"/>
      <c r="JC354" s="253"/>
      <c r="JD354" s="253"/>
      <c r="JE354" s="253"/>
      <c r="JF354" s="253"/>
      <c r="JG354" s="253"/>
      <c r="JH354" s="253"/>
      <c r="JI354" s="253"/>
      <c r="JJ354" s="253"/>
      <c r="JK354" s="253"/>
      <c r="JL354" s="253"/>
      <c r="JM354" s="253"/>
      <c r="JN354" s="253"/>
      <c r="JO354" s="253"/>
      <c r="JP354" s="253"/>
      <c r="JQ354" s="253"/>
      <c r="JR354" s="253"/>
      <c r="JS354" s="253"/>
      <c r="JT354" s="253"/>
      <c r="JU354" s="253"/>
    </row>
    <row r="355" spans="1:281" s="252" customFormat="1" ht="15" customHeight="1" x14ac:dyDescent="0.25">
      <c r="A355" s="253"/>
      <c r="B355" s="253"/>
      <c r="C355" s="253"/>
      <c r="D355" s="253"/>
      <c r="E355" s="253"/>
      <c r="F355" s="253"/>
      <c r="G355" s="253"/>
      <c r="H355" s="253"/>
      <c r="I355" s="253"/>
      <c r="J355" s="253"/>
      <c r="K355" s="253"/>
      <c r="L355" s="253"/>
      <c r="M355" s="253"/>
      <c r="N355" s="253"/>
      <c r="O355" s="253"/>
      <c r="P355" s="253"/>
      <c r="Q355" s="253"/>
      <c r="R355" s="253"/>
      <c r="S355" s="253"/>
      <c r="T355" s="253"/>
      <c r="U355" s="253" t="s">
        <v>522</v>
      </c>
      <c r="V355" s="253"/>
      <c r="W355" s="253"/>
      <c r="X355" s="253"/>
      <c r="Y355" s="253"/>
      <c r="Z355" s="253"/>
      <c r="AA355" s="253"/>
      <c r="AB355" s="253"/>
      <c r="AC355" s="253" t="s">
        <v>357</v>
      </c>
      <c r="AD355" s="253"/>
      <c r="AE355" s="253"/>
      <c r="AF355" s="253"/>
      <c r="AG355" s="253"/>
      <c r="AH355" s="253"/>
      <c r="AI355" s="253"/>
      <c r="AJ355" s="253"/>
      <c r="AK355" s="253"/>
      <c r="AL355" s="253"/>
      <c r="AM355" s="253"/>
      <c r="AN355" s="253"/>
      <c r="AO355" s="253"/>
      <c r="AP355" s="256"/>
      <c r="AQ355" s="253"/>
      <c r="AR355" s="253"/>
      <c r="AS355" s="253"/>
      <c r="AT355" s="256"/>
      <c r="AU355" s="253"/>
      <c r="AV355" s="253"/>
      <c r="AW355" s="253"/>
      <c r="AX355" s="253"/>
      <c r="AY355" s="253"/>
      <c r="AZ355" s="253"/>
      <c r="BA355" s="253"/>
      <c r="BB355" s="253"/>
      <c r="BC355" s="253"/>
      <c r="BD355" s="253"/>
      <c r="BE355" s="253"/>
      <c r="BF355" s="253"/>
      <c r="BG355" s="253"/>
      <c r="BH355" s="253"/>
      <c r="BI355" s="253"/>
      <c r="BJ355" s="253"/>
      <c r="BK355" s="253"/>
      <c r="BL355" s="253"/>
      <c r="BM355" s="253"/>
      <c r="BN355" s="253"/>
      <c r="BO355" s="253"/>
      <c r="BP355" s="253"/>
      <c r="BQ355" s="253"/>
      <c r="BR355" s="253"/>
      <c r="BS355" s="253"/>
      <c r="BT355" s="253"/>
      <c r="BU355" s="253"/>
      <c r="BV355" s="253"/>
      <c r="BW355" s="253"/>
      <c r="BX355" s="253"/>
      <c r="BY355" s="253"/>
      <c r="BZ355" s="253"/>
      <c r="CA355" s="253"/>
      <c r="CB355" s="253"/>
      <c r="CC355" s="253"/>
      <c r="CD355" s="253"/>
      <c r="CE355" s="253"/>
      <c r="CF355" s="253"/>
      <c r="CG355" s="253"/>
      <c r="CH355" s="253"/>
      <c r="CI355" s="253"/>
      <c r="CJ355" s="253"/>
      <c r="CK355" s="253"/>
      <c r="CL355" s="253"/>
      <c r="CM355" s="253"/>
      <c r="CN355" s="253"/>
      <c r="CO355" s="253"/>
      <c r="CP355" s="253"/>
      <c r="CQ355" s="253"/>
      <c r="CR355" s="253"/>
      <c r="CS355" s="253"/>
      <c r="CT355" s="253"/>
      <c r="CU355" s="253"/>
      <c r="CV355" s="253"/>
      <c r="CW355" s="253"/>
      <c r="CX355" s="253"/>
      <c r="CY355" s="253"/>
      <c r="CZ355" s="253"/>
      <c r="DA355" s="253"/>
      <c r="DB355" s="253"/>
      <c r="DC355" s="253"/>
      <c r="DD355" s="253"/>
      <c r="DE355" s="253"/>
      <c r="DF355" s="253"/>
      <c r="DG355" s="253"/>
      <c r="DH355" s="253"/>
      <c r="DI355" s="253"/>
      <c r="DJ355" s="253"/>
      <c r="DK355" s="253"/>
      <c r="DL355" s="253"/>
      <c r="DM355" s="253"/>
      <c r="DN355" s="253"/>
      <c r="DO355" s="253"/>
      <c r="DP355" s="253"/>
      <c r="DQ355" s="253"/>
      <c r="DR355" s="253"/>
      <c r="DS355" s="253"/>
      <c r="DT355" s="253"/>
      <c r="DU355" s="253"/>
      <c r="DV355" s="253"/>
      <c r="DW355" s="253"/>
      <c r="DX355" s="253"/>
      <c r="DY355" s="253"/>
      <c r="DZ355" s="253"/>
      <c r="EA355" s="253"/>
      <c r="EB355" s="253"/>
      <c r="EC355" s="253"/>
      <c r="ED355" s="253"/>
      <c r="EE355" s="253"/>
      <c r="EF355" s="253"/>
      <c r="EG355" s="253"/>
      <c r="EH355" s="253"/>
      <c r="EI355" s="253"/>
      <c r="EJ355" s="253"/>
      <c r="EK355" s="253"/>
      <c r="EL355" s="253"/>
      <c r="EM355" s="253"/>
      <c r="EN355" s="253"/>
      <c r="EO355" s="253"/>
      <c r="EP355" s="253"/>
      <c r="EQ355" s="253"/>
      <c r="ER355" s="253"/>
      <c r="ES355" s="253"/>
      <c r="ET355" s="253"/>
      <c r="EU355" s="253"/>
      <c r="EV355" s="253"/>
      <c r="EW355" s="253"/>
      <c r="EX355" s="253"/>
      <c r="EY355" s="253"/>
      <c r="EZ355" s="253"/>
      <c r="FA355" s="253"/>
      <c r="FB355" s="253"/>
      <c r="FC355" s="253"/>
      <c r="FD355" s="253"/>
      <c r="FE355" s="253"/>
      <c r="FF355" s="253"/>
      <c r="FG355" s="253"/>
      <c r="FH355" s="253"/>
      <c r="FI355" s="253"/>
      <c r="FJ355" s="253"/>
      <c r="FK355" s="253"/>
      <c r="FL355" s="253"/>
      <c r="FM355" s="253"/>
      <c r="FN355" s="253"/>
      <c r="FO355" s="253"/>
      <c r="FP355" s="253"/>
      <c r="FQ355" s="253"/>
      <c r="FR355" s="253"/>
      <c r="FS355" s="253"/>
      <c r="FT355" s="253"/>
      <c r="FU355" s="253"/>
      <c r="FV355" s="253"/>
      <c r="FW355" s="253"/>
      <c r="FX355" s="253"/>
      <c r="FY355" s="253"/>
      <c r="FZ355" s="253"/>
      <c r="GA355" s="253"/>
      <c r="GB355" s="253"/>
      <c r="GC355" s="253"/>
      <c r="GD355" s="253"/>
      <c r="GE355" s="253"/>
      <c r="GF355" s="253"/>
      <c r="GG355" s="253"/>
      <c r="GH355" s="253"/>
      <c r="GI355" s="253"/>
      <c r="GJ355" s="253"/>
      <c r="GK355" s="253"/>
      <c r="GL355" s="253"/>
      <c r="GM355" s="253"/>
      <c r="GN355" s="253"/>
      <c r="GO355" s="253"/>
      <c r="GP355" s="253"/>
      <c r="GQ355" s="253"/>
      <c r="GR355" s="253"/>
      <c r="GS355" s="253"/>
      <c r="GT355" s="253"/>
      <c r="GU355" s="253"/>
      <c r="GV355" s="253"/>
      <c r="GW355" s="253"/>
      <c r="GX355" s="253"/>
      <c r="GY355" s="253"/>
      <c r="GZ355" s="253"/>
      <c r="HA355" s="253"/>
      <c r="HB355" s="253"/>
      <c r="HC355" s="253"/>
      <c r="HD355" s="253"/>
      <c r="HE355" s="253"/>
      <c r="HF355" s="253"/>
      <c r="HG355" s="253"/>
      <c r="HH355" s="253"/>
      <c r="HI355" s="253"/>
      <c r="HJ355" s="253"/>
      <c r="HK355" s="253"/>
      <c r="HL355" s="253"/>
      <c r="HM355" s="253"/>
      <c r="HN355" s="253"/>
      <c r="HO355" s="253"/>
      <c r="HP355" s="253"/>
      <c r="HQ355" s="253"/>
      <c r="HR355" s="253"/>
      <c r="HS355" s="253"/>
      <c r="HT355" s="253"/>
      <c r="HU355" s="253"/>
      <c r="HV355" s="253"/>
      <c r="HW355" s="253"/>
      <c r="HX355" s="253"/>
      <c r="HY355" s="253"/>
      <c r="HZ355" s="253"/>
      <c r="IA355" s="253"/>
      <c r="IB355" s="253"/>
      <c r="IC355" s="253"/>
      <c r="ID355" s="253"/>
      <c r="IE355" s="253"/>
      <c r="IF355" s="253"/>
      <c r="IG355" s="253"/>
      <c r="IH355" s="253"/>
      <c r="II355" s="253"/>
      <c r="IJ355" s="253"/>
      <c r="IK355" s="253"/>
      <c r="IL355" s="253"/>
      <c r="IM355" s="253"/>
      <c r="IN355" s="253"/>
      <c r="IO355" s="253"/>
      <c r="IP355" s="253"/>
      <c r="IQ355" s="253"/>
      <c r="IR355" s="253"/>
      <c r="IS355" s="253"/>
      <c r="IT355" s="253"/>
      <c r="IU355" s="253"/>
      <c r="IV355" s="253"/>
      <c r="IW355" s="253"/>
      <c r="IX355" s="253"/>
      <c r="IY355" s="253"/>
      <c r="IZ355" s="253"/>
      <c r="JA355" s="253"/>
      <c r="JB355" s="253"/>
      <c r="JC355" s="253"/>
      <c r="JD355" s="253"/>
      <c r="JE355" s="253"/>
      <c r="JF355" s="253"/>
      <c r="JG355" s="253"/>
      <c r="JH355" s="253"/>
      <c r="JI355" s="253"/>
      <c r="JJ355" s="253"/>
      <c r="JK355" s="253"/>
      <c r="JL355" s="253"/>
      <c r="JM355" s="253"/>
      <c r="JN355" s="253"/>
      <c r="JO355" s="253"/>
      <c r="JP355" s="253"/>
      <c r="JQ355" s="253"/>
      <c r="JR355" s="253"/>
      <c r="JS355" s="253"/>
      <c r="JT355" s="253"/>
      <c r="JU355" s="253"/>
    </row>
    <row r="356" spans="1:281" s="252" customFormat="1" ht="15" customHeight="1" x14ac:dyDescent="0.25">
      <c r="A356" s="253"/>
      <c r="B356" s="253"/>
      <c r="C356" s="253"/>
      <c r="D356" s="253"/>
      <c r="E356" s="253"/>
      <c r="F356" s="253"/>
      <c r="G356" s="253"/>
      <c r="H356" s="253"/>
      <c r="I356" s="253"/>
      <c r="J356" s="253"/>
      <c r="K356" s="253"/>
      <c r="L356" s="253"/>
      <c r="M356" s="253"/>
      <c r="N356" s="253"/>
      <c r="O356" s="253"/>
      <c r="P356" s="253"/>
      <c r="Q356" s="253"/>
      <c r="R356" s="253"/>
      <c r="S356" s="253"/>
      <c r="T356" s="253"/>
      <c r="U356" s="253" t="s">
        <v>523</v>
      </c>
      <c r="V356" s="253"/>
      <c r="W356" s="253"/>
      <c r="X356" s="253"/>
      <c r="Y356" s="253"/>
      <c r="Z356" s="253"/>
      <c r="AA356" s="253"/>
      <c r="AB356" s="253"/>
      <c r="AC356" s="253" t="s">
        <v>323</v>
      </c>
      <c r="AD356" s="253"/>
      <c r="AE356" s="253"/>
      <c r="AF356" s="253"/>
      <c r="AG356" s="253"/>
      <c r="AH356" s="253"/>
      <c r="AI356" s="253"/>
      <c r="AJ356" s="253"/>
      <c r="AK356" s="253"/>
      <c r="AL356" s="253"/>
      <c r="AM356" s="253"/>
      <c r="AN356" s="253"/>
      <c r="AO356" s="253"/>
      <c r="AP356" s="256"/>
      <c r="AQ356" s="253"/>
      <c r="AR356" s="253"/>
      <c r="AS356" s="253"/>
      <c r="AT356" s="256"/>
      <c r="AU356" s="253"/>
      <c r="AV356" s="253"/>
      <c r="AW356" s="253"/>
      <c r="AX356" s="253"/>
      <c r="AY356" s="253"/>
      <c r="AZ356" s="253"/>
      <c r="BA356" s="253"/>
      <c r="BB356" s="253"/>
      <c r="BC356" s="253"/>
      <c r="BD356" s="253"/>
      <c r="BE356" s="253"/>
      <c r="BF356" s="253"/>
      <c r="BG356" s="253"/>
      <c r="BH356" s="253"/>
      <c r="BI356" s="253"/>
      <c r="BJ356" s="253"/>
      <c r="BK356" s="253"/>
      <c r="BL356" s="253"/>
      <c r="BM356" s="253"/>
      <c r="BN356" s="253"/>
      <c r="BO356" s="253"/>
      <c r="BP356" s="253"/>
      <c r="BQ356" s="253"/>
      <c r="BR356" s="253"/>
      <c r="BS356" s="253"/>
      <c r="BT356" s="253"/>
      <c r="BU356" s="253"/>
      <c r="BV356" s="253"/>
      <c r="BW356" s="253"/>
      <c r="BX356" s="253"/>
      <c r="BY356" s="253"/>
      <c r="BZ356" s="253"/>
      <c r="CA356" s="253"/>
      <c r="CB356" s="253"/>
      <c r="CC356" s="253"/>
      <c r="CD356" s="253"/>
      <c r="CE356" s="253"/>
      <c r="CF356" s="253"/>
      <c r="CG356" s="253"/>
      <c r="CH356" s="253"/>
      <c r="CI356" s="253"/>
      <c r="CJ356" s="253"/>
      <c r="CK356" s="253"/>
      <c r="CL356" s="253"/>
      <c r="CM356" s="253"/>
      <c r="CN356" s="253"/>
      <c r="CO356" s="253"/>
      <c r="CP356" s="253"/>
      <c r="CQ356" s="253"/>
      <c r="CR356" s="253"/>
      <c r="CS356" s="253"/>
      <c r="CT356" s="253"/>
      <c r="CU356" s="253"/>
      <c r="CV356" s="253"/>
      <c r="CW356" s="253"/>
      <c r="CX356" s="253"/>
      <c r="CY356" s="253"/>
      <c r="CZ356" s="253"/>
      <c r="DA356" s="253"/>
      <c r="DB356" s="253"/>
      <c r="DC356" s="253"/>
      <c r="DD356" s="253"/>
      <c r="DE356" s="253"/>
      <c r="DF356" s="253"/>
      <c r="DG356" s="253"/>
      <c r="DH356" s="253"/>
      <c r="DI356" s="253"/>
      <c r="DJ356" s="253"/>
      <c r="DK356" s="253"/>
      <c r="DL356" s="253"/>
      <c r="DM356" s="253"/>
      <c r="DN356" s="253"/>
      <c r="DO356" s="253"/>
      <c r="DP356" s="253"/>
      <c r="DQ356" s="253"/>
      <c r="DR356" s="253"/>
      <c r="DS356" s="253"/>
      <c r="DT356" s="253"/>
      <c r="DU356" s="253"/>
      <c r="DV356" s="253"/>
      <c r="DW356" s="253"/>
      <c r="DX356" s="253"/>
      <c r="DY356" s="253"/>
      <c r="DZ356" s="253"/>
      <c r="EA356" s="253"/>
      <c r="EB356" s="253"/>
      <c r="EC356" s="253"/>
      <c r="ED356" s="253"/>
      <c r="EE356" s="253"/>
      <c r="EF356" s="253"/>
      <c r="EG356" s="253"/>
      <c r="EH356" s="253"/>
      <c r="EI356" s="253"/>
      <c r="EJ356" s="253"/>
      <c r="EK356" s="253"/>
      <c r="EL356" s="253"/>
      <c r="EM356" s="253"/>
      <c r="EN356" s="253"/>
      <c r="EO356" s="253"/>
      <c r="EP356" s="253"/>
      <c r="EQ356" s="253"/>
      <c r="ER356" s="253"/>
      <c r="ES356" s="253"/>
      <c r="ET356" s="253"/>
      <c r="EU356" s="253"/>
      <c r="EV356" s="253"/>
      <c r="EW356" s="253"/>
      <c r="EX356" s="253"/>
      <c r="EY356" s="253"/>
      <c r="EZ356" s="253"/>
      <c r="FA356" s="253"/>
      <c r="FB356" s="253"/>
      <c r="FC356" s="253"/>
      <c r="FD356" s="253"/>
      <c r="FE356" s="253"/>
      <c r="FF356" s="253"/>
      <c r="FG356" s="253"/>
      <c r="FH356" s="253"/>
      <c r="FI356" s="253"/>
      <c r="FJ356" s="253"/>
      <c r="FK356" s="253"/>
      <c r="FL356" s="253"/>
      <c r="FM356" s="253"/>
      <c r="FN356" s="253"/>
      <c r="FO356" s="253"/>
      <c r="FP356" s="253"/>
      <c r="FQ356" s="253"/>
      <c r="FR356" s="253"/>
      <c r="FS356" s="253"/>
      <c r="FT356" s="253"/>
      <c r="FU356" s="253"/>
      <c r="FV356" s="253"/>
      <c r="FW356" s="253"/>
      <c r="FX356" s="253"/>
      <c r="FY356" s="253"/>
      <c r="FZ356" s="253"/>
      <c r="GA356" s="253"/>
      <c r="GB356" s="253"/>
      <c r="GC356" s="253"/>
      <c r="GD356" s="253"/>
      <c r="GE356" s="253"/>
      <c r="GF356" s="253"/>
      <c r="GG356" s="253"/>
      <c r="GH356" s="253"/>
      <c r="GI356" s="253"/>
      <c r="GJ356" s="253"/>
      <c r="GK356" s="253"/>
      <c r="GL356" s="253"/>
      <c r="GM356" s="253"/>
      <c r="GN356" s="253"/>
      <c r="GO356" s="253"/>
      <c r="GP356" s="253"/>
      <c r="GQ356" s="253"/>
      <c r="GR356" s="253"/>
      <c r="GS356" s="253"/>
      <c r="GT356" s="253"/>
      <c r="GU356" s="253"/>
      <c r="GV356" s="253"/>
      <c r="GW356" s="253"/>
      <c r="GX356" s="253"/>
      <c r="GY356" s="253"/>
      <c r="GZ356" s="253"/>
      <c r="HA356" s="253"/>
      <c r="HB356" s="253"/>
      <c r="HC356" s="253"/>
      <c r="HD356" s="253"/>
      <c r="HE356" s="253"/>
      <c r="HF356" s="253"/>
      <c r="HG356" s="253"/>
      <c r="HH356" s="253"/>
      <c r="HI356" s="253"/>
      <c r="HJ356" s="253"/>
      <c r="HK356" s="253"/>
      <c r="HL356" s="253"/>
      <c r="HM356" s="253"/>
      <c r="HN356" s="253"/>
      <c r="HO356" s="253"/>
      <c r="HP356" s="253"/>
      <c r="HQ356" s="253"/>
      <c r="HR356" s="253"/>
      <c r="HS356" s="253"/>
      <c r="HT356" s="253"/>
      <c r="HU356" s="253"/>
      <c r="HV356" s="253"/>
      <c r="HW356" s="253"/>
      <c r="HX356" s="253"/>
      <c r="HY356" s="253"/>
      <c r="HZ356" s="253"/>
      <c r="IA356" s="253"/>
      <c r="IB356" s="253"/>
      <c r="IC356" s="253"/>
      <c r="ID356" s="253"/>
      <c r="IE356" s="253"/>
      <c r="IF356" s="253"/>
      <c r="IG356" s="253"/>
      <c r="IH356" s="253"/>
      <c r="II356" s="253"/>
      <c r="IJ356" s="253"/>
      <c r="IK356" s="253"/>
      <c r="IL356" s="253"/>
      <c r="IM356" s="253"/>
      <c r="IN356" s="253"/>
      <c r="IO356" s="253"/>
      <c r="IP356" s="253"/>
      <c r="IQ356" s="253"/>
      <c r="IR356" s="253"/>
      <c r="IS356" s="253"/>
      <c r="IT356" s="253"/>
      <c r="IU356" s="253"/>
      <c r="IV356" s="253"/>
      <c r="IW356" s="253"/>
      <c r="IX356" s="253"/>
      <c r="IY356" s="253"/>
      <c r="IZ356" s="253"/>
      <c r="JA356" s="253"/>
      <c r="JB356" s="253"/>
      <c r="JC356" s="253"/>
      <c r="JD356" s="253"/>
      <c r="JE356" s="253"/>
      <c r="JF356" s="253"/>
      <c r="JG356" s="253"/>
      <c r="JH356" s="253"/>
      <c r="JI356" s="253"/>
      <c r="JJ356" s="253"/>
      <c r="JK356" s="253"/>
      <c r="JL356" s="253"/>
      <c r="JM356" s="253"/>
      <c r="JN356" s="253"/>
      <c r="JO356" s="253"/>
      <c r="JP356" s="253"/>
      <c r="JQ356" s="253"/>
      <c r="JR356" s="253"/>
      <c r="JS356" s="253"/>
      <c r="JT356" s="253"/>
      <c r="JU356" s="253"/>
    </row>
    <row r="357" spans="1:281" s="252" customFormat="1" ht="15" customHeight="1" x14ac:dyDescent="0.25">
      <c r="A357" s="253"/>
      <c r="B357" s="253"/>
      <c r="C357" s="253"/>
      <c r="D357" s="253"/>
      <c r="E357" s="253"/>
      <c r="F357" s="253"/>
      <c r="G357" s="253"/>
      <c r="H357" s="253"/>
      <c r="I357" s="253"/>
      <c r="J357" s="253"/>
      <c r="K357" s="253"/>
      <c r="L357" s="253"/>
      <c r="M357" s="253"/>
      <c r="N357" s="253"/>
      <c r="O357" s="253"/>
      <c r="P357" s="253"/>
      <c r="Q357" s="253"/>
      <c r="R357" s="253"/>
      <c r="S357" s="253"/>
      <c r="T357" s="253"/>
      <c r="U357" s="253" t="s">
        <v>524</v>
      </c>
      <c r="V357" s="253"/>
      <c r="W357" s="253"/>
      <c r="X357" s="253"/>
      <c r="Y357" s="253"/>
      <c r="Z357" s="253"/>
      <c r="AA357" s="253"/>
      <c r="AB357" s="253"/>
      <c r="AC357" s="253" t="s">
        <v>332</v>
      </c>
      <c r="AD357" s="253"/>
      <c r="AE357" s="253"/>
      <c r="AF357" s="253"/>
      <c r="AG357" s="253"/>
      <c r="AH357" s="253"/>
      <c r="AI357" s="253"/>
      <c r="AJ357" s="253"/>
      <c r="AK357" s="253"/>
      <c r="AL357" s="253"/>
      <c r="AM357" s="253"/>
      <c r="AN357" s="253"/>
      <c r="AO357" s="253"/>
      <c r="AP357" s="256"/>
      <c r="AQ357" s="253"/>
      <c r="AR357" s="253"/>
      <c r="AS357" s="253"/>
      <c r="AT357" s="256"/>
      <c r="AU357" s="253"/>
      <c r="AV357" s="253"/>
      <c r="AW357" s="253"/>
      <c r="AX357" s="253"/>
      <c r="AY357" s="253"/>
      <c r="AZ357" s="253"/>
      <c r="BA357" s="253"/>
      <c r="BB357" s="253"/>
      <c r="BC357" s="253"/>
      <c r="BD357" s="253"/>
      <c r="BE357" s="253"/>
      <c r="BF357" s="253"/>
      <c r="BG357" s="253"/>
      <c r="BH357" s="253"/>
      <c r="BI357" s="253"/>
      <c r="BJ357" s="253"/>
      <c r="BK357" s="253"/>
      <c r="BL357" s="253"/>
      <c r="BM357" s="253"/>
      <c r="BN357" s="253"/>
      <c r="BO357" s="253"/>
      <c r="BP357" s="253"/>
      <c r="BQ357" s="253"/>
      <c r="BR357" s="253"/>
      <c r="BS357" s="253"/>
      <c r="BT357" s="253"/>
      <c r="BU357" s="253"/>
      <c r="BV357" s="253"/>
      <c r="BW357" s="253"/>
      <c r="BX357" s="253"/>
      <c r="BY357" s="253"/>
      <c r="BZ357" s="253"/>
      <c r="CA357" s="253"/>
      <c r="CB357" s="253"/>
      <c r="CC357" s="253"/>
      <c r="CD357" s="253"/>
      <c r="CE357" s="253"/>
      <c r="CF357" s="253"/>
      <c r="CG357" s="253"/>
      <c r="CH357" s="253"/>
      <c r="CI357" s="253"/>
      <c r="CJ357" s="253"/>
      <c r="CK357" s="253"/>
      <c r="CL357" s="253"/>
      <c r="CM357" s="253"/>
      <c r="CN357" s="253"/>
      <c r="CO357" s="253"/>
      <c r="CP357" s="253"/>
      <c r="CQ357" s="253"/>
      <c r="CR357" s="253"/>
      <c r="CS357" s="253"/>
      <c r="CT357" s="253"/>
      <c r="CU357" s="253"/>
      <c r="CV357" s="253"/>
      <c r="CW357" s="253"/>
      <c r="CX357" s="253"/>
      <c r="CY357" s="253"/>
      <c r="CZ357" s="253"/>
      <c r="DA357" s="253"/>
      <c r="DB357" s="253"/>
      <c r="DC357" s="253"/>
      <c r="DD357" s="253"/>
      <c r="DE357" s="253"/>
      <c r="DF357" s="253"/>
      <c r="DG357" s="253"/>
      <c r="DH357" s="253"/>
      <c r="DI357" s="253"/>
      <c r="DJ357" s="253"/>
      <c r="DK357" s="253"/>
      <c r="DL357" s="253"/>
      <c r="DM357" s="253"/>
      <c r="DN357" s="253"/>
      <c r="DO357" s="253"/>
      <c r="DP357" s="253"/>
      <c r="DQ357" s="253"/>
      <c r="DR357" s="253"/>
      <c r="DS357" s="253"/>
      <c r="DT357" s="253"/>
      <c r="DU357" s="253"/>
      <c r="DV357" s="253"/>
      <c r="DW357" s="253"/>
      <c r="DX357" s="253"/>
      <c r="DY357" s="253"/>
      <c r="DZ357" s="253"/>
      <c r="EA357" s="253"/>
      <c r="EB357" s="253"/>
      <c r="EC357" s="253"/>
      <c r="ED357" s="253"/>
      <c r="EE357" s="253"/>
      <c r="EF357" s="253"/>
      <c r="EG357" s="253"/>
      <c r="EH357" s="253"/>
      <c r="EI357" s="253"/>
      <c r="EJ357" s="253"/>
      <c r="EK357" s="253"/>
      <c r="EL357" s="253"/>
      <c r="EM357" s="253"/>
      <c r="EN357" s="253"/>
      <c r="EO357" s="253"/>
      <c r="EP357" s="253"/>
      <c r="EQ357" s="253"/>
      <c r="ER357" s="253"/>
      <c r="ES357" s="253"/>
      <c r="ET357" s="253"/>
      <c r="EU357" s="253"/>
      <c r="EV357" s="253"/>
      <c r="EW357" s="253"/>
      <c r="EX357" s="253"/>
      <c r="EY357" s="253"/>
      <c r="EZ357" s="253"/>
      <c r="FA357" s="253"/>
      <c r="FB357" s="253"/>
      <c r="FC357" s="253"/>
      <c r="FD357" s="253"/>
      <c r="FE357" s="253"/>
      <c r="FF357" s="253"/>
      <c r="FG357" s="253"/>
      <c r="FH357" s="253"/>
      <c r="FI357" s="253"/>
      <c r="FJ357" s="253"/>
      <c r="FK357" s="253"/>
      <c r="FL357" s="253"/>
      <c r="FM357" s="253"/>
      <c r="FN357" s="253"/>
      <c r="FO357" s="253"/>
      <c r="FP357" s="253"/>
      <c r="FQ357" s="253"/>
      <c r="FR357" s="253"/>
      <c r="FS357" s="253"/>
      <c r="FT357" s="253"/>
      <c r="FU357" s="253"/>
      <c r="FV357" s="253"/>
      <c r="FW357" s="253"/>
      <c r="FX357" s="253"/>
      <c r="FY357" s="253"/>
      <c r="FZ357" s="253"/>
      <c r="GA357" s="253"/>
      <c r="GB357" s="253"/>
      <c r="GC357" s="253"/>
      <c r="GD357" s="253"/>
      <c r="GE357" s="253"/>
      <c r="GF357" s="253"/>
      <c r="GG357" s="253"/>
      <c r="GH357" s="253"/>
      <c r="GI357" s="253"/>
      <c r="GJ357" s="253"/>
      <c r="GK357" s="253"/>
      <c r="GL357" s="253"/>
      <c r="GM357" s="253"/>
      <c r="GN357" s="253"/>
      <c r="GO357" s="253"/>
      <c r="GP357" s="253"/>
      <c r="GQ357" s="253"/>
      <c r="GR357" s="253"/>
      <c r="GS357" s="253"/>
      <c r="GT357" s="253"/>
      <c r="GU357" s="253"/>
      <c r="GV357" s="253"/>
      <c r="GW357" s="253"/>
      <c r="GX357" s="253"/>
      <c r="GY357" s="253"/>
      <c r="GZ357" s="253"/>
      <c r="HA357" s="253"/>
      <c r="HB357" s="253"/>
      <c r="HC357" s="253"/>
      <c r="HD357" s="253"/>
      <c r="HE357" s="253"/>
      <c r="HF357" s="253"/>
      <c r="HG357" s="253"/>
      <c r="HH357" s="253"/>
      <c r="HI357" s="253"/>
      <c r="HJ357" s="253"/>
      <c r="HK357" s="253"/>
      <c r="HL357" s="253"/>
      <c r="HM357" s="253"/>
      <c r="HN357" s="253"/>
      <c r="HO357" s="253"/>
      <c r="HP357" s="253"/>
      <c r="HQ357" s="253"/>
      <c r="HR357" s="253"/>
      <c r="HS357" s="253"/>
      <c r="HT357" s="253"/>
      <c r="HU357" s="253"/>
      <c r="HV357" s="253"/>
      <c r="HW357" s="253"/>
      <c r="HX357" s="253"/>
      <c r="HY357" s="253"/>
      <c r="HZ357" s="253"/>
      <c r="IA357" s="253"/>
      <c r="IB357" s="253"/>
      <c r="IC357" s="253"/>
      <c r="ID357" s="253"/>
      <c r="IE357" s="253"/>
      <c r="IF357" s="253"/>
      <c r="IG357" s="253"/>
      <c r="IH357" s="253"/>
      <c r="II357" s="253"/>
      <c r="IJ357" s="253"/>
      <c r="IK357" s="253"/>
      <c r="IL357" s="253"/>
      <c r="IM357" s="253"/>
      <c r="IN357" s="253"/>
      <c r="IO357" s="253"/>
      <c r="IP357" s="253"/>
      <c r="IQ357" s="253"/>
      <c r="IR357" s="253"/>
      <c r="IS357" s="253"/>
      <c r="IT357" s="253"/>
      <c r="IU357" s="253"/>
      <c r="IV357" s="253"/>
      <c r="IW357" s="253"/>
      <c r="IX357" s="253"/>
      <c r="IY357" s="253"/>
      <c r="IZ357" s="253"/>
      <c r="JA357" s="253"/>
      <c r="JB357" s="253"/>
      <c r="JC357" s="253"/>
      <c r="JD357" s="253"/>
      <c r="JE357" s="253"/>
      <c r="JF357" s="253"/>
      <c r="JG357" s="253"/>
      <c r="JH357" s="253"/>
      <c r="JI357" s="253"/>
      <c r="JJ357" s="253"/>
      <c r="JK357" s="253"/>
      <c r="JL357" s="253"/>
      <c r="JM357" s="253"/>
      <c r="JN357" s="253"/>
      <c r="JO357" s="253"/>
      <c r="JP357" s="253"/>
      <c r="JQ357" s="253"/>
      <c r="JR357" s="253"/>
      <c r="JS357" s="253"/>
      <c r="JT357" s="253"/>
      <c r="JU357" s="253"/>
    </row>
    <row r="358" spans="1:281" s="252" customFormat="1" ht="15" customHeight="1" x14ac:dyDescent="0.25">
      <c r="A358" s="253"/>
      <c r="B358" s="253"/>
      <c r="C358" s="253"/>
      <c r="D358" s="253"/>
      <c r="E358" s="253"/>
      <c r="F358" s="253"/>
      <c r="G358" s="253"/>
      <c r="H358" s="253"/>
      <c r="I358" s="253"/>
      <c r="J358" s="253"/>
      <c r="K358" s="253"/>
      <c r="L358" s="253"/>
      <c r="M358" s="253"/>
      <c r="N358" s="253"/>
      <c r="O358" s="253"/>
      <c r="P358" s="253"/>
      <c r="Q358" s="253"/>
      <c r="R358" s="253"/>
      <c r="S358" s="253"/>
      <c r="T358" s="253"/>
      <c r="U358" s="253" t="s">
        <v>287</v>
      </c>
      <c r="V358" s="253"/>
      <c r="W358" s="253"/>
      <c r="X358" s="253"/>
      <c r="Y358" s="253"/>
      <c r="Z358" s="253"/>
      <c r="AA358" s="253"/>
      <c r="AB358" s="253"/>
      <c r="AC358" s="253" t="s">
        <v>357</v>
      </c>
      <c r="AD358" s="253"/>
      <c r="AE358" s="253"/>
      <c r="AF358" s="253"/>
      <c r="AG358" s="253"/>
      <c r="AH358" s="253"/>
      <c r="AI358" s="253"/>
      <c r="AJ358" s="253"/>
      <c r="AK358" s="253"/>
      <c r="AL358" s="253"/>
      <c r="AM358" s="253"/>
      <c r="AN358" s="253"/>
      <c r="AO358" s="253"/>
      <c r="AP358" s="256"/>
      <c r="AQ358" s="253"/>
      <c r="AR358" s="253"/>
      <c r="AS358" s="253"/>
      <c r="AT358" s="256"/>
      <c r="AU358" s="253"/>
      <c r="AV358" s="253"/>
      <c r="AW358" s="253"/>
      <c r="AX358" s="253"/>
      <c r="AY358" s="253"/>
      <c r="AZ358" s="253"/>
      <c r="BA358" s="253"/>
      <c r="BB358" s="253"/>
      <c r="BC358" s="253"/>
      <c r="BD358" s="253"/>
      <c r="BE358" s="253"/>
      <c r="BF358" s="253"/>
      <c r="BG358" s="253"/>
      <c r="BH358" s="253"/>
      <c r="BI358" s="253"/>
      <c r="BJ358" s="253"/>
      <c r="BK358" s="253"/>
      <c r="BL358" s="253"/>
      <c r="BM358" s="253"/>
      <c r="BN358" s="253"/>
      <c r="BO358" s="253"/>
      <c r="BP358" s="253"/>
      <c r="BQ358" s="253"/>
      <c r="BR358" s="253"/>
      <c r="BS358" s="253"/>
      <c r="BT358" s="253"/>
      <c r="BU358" s="253"/>
      <c r="BV358" s="253"/>
      <c r="BW358" s="253"/>
      <c r="BX358" s="253"/>
      <c r="BY358" s="253"/>
      <c r="BZ358" s="253"/>
      <c r="CA358" s="253"/>
      <c r="CB358" s="253"/>
      <c r="CC358" s="253"/>
      <c r="CD358" s="253"/>
      <c r="CE358" s="253"/>
      <c r="CF358" s="253"/>
      <c r="CG358" s="253"/>
      <c r="CH358" s="253"/>
      <c r="CI358" s="253"/>
      <c r="CJ358" s="253"/>
      <c r="CK358" s="253"/>
      <c r="CL358" s="253"/>
      <c r="CM358" s="253"/>
      <c r="CN358" s="253"/>
      <c r="CO358" s="253"/>
      <c r="CP358" s="253"/>
      <c r="CQ358" s="253"/>
      <c r="CR358" s="253"/>
      <c r="CS358" s="253"/>
      <c r="CT358" s="253"/>
      <c r="CU358" s="253"/>
      <c r="CV358" s="253"/>
      <c r="CW358" s="253"/>
      <c r="CX358" s="253"/>
      <c r="CY358" s="253"/>
      <c r="CZ358" s="253"/>
      <c r="DA358" s="253"/>
      <c r="DB358" s="253"/>
      <c r="DC358" s="253"/>
      <c r="DD358" s="253"/>
      <c r="DE358" s="253"/>
      <c r="DF358" s="253"/>
      <c r="DG358" s="253"/>
      <c r="DH358" s="253"/>
      <c r="DI358" s="253"/>
      <c r="DJ358" s="253"/>
      <c r="DK358" s="253"/>
      <c r="DL358" s="253"/>
      <c r="DM358" s="253"/>
      <c r="DN358" s="253"/>
      <c r="DO358" s="253"/>
      <c r="DP358" s="253"/>
      <c r="DQ358" s="253"/>
      <c r="DR358" s="253"/>
      <c r="DS358" s="253"/>
      <c r="DT358" s="253"/>
      <c r="DU358" s="253"/>
      <c r="DV358" s="253"/>
      <c r="DW358" s="253"/>
      <c r="DX358" s="253"/>
      <c r="DY358" s="253"/>
      <c r="DZ358" s="253"/>
      <c r="EA358" s="253"/>
      <c r="EB358" s="253"/>
      <c r="EC358" s="253"/>
      <c r="ED358" s="253"/>
      <c r="EE358" s="253"/>
      <c r="EF358" s="253"/>
      <c r="EG358" s="253"/>
      <c r="EH358" s="253"/>
      <c r="EI358" s="253"/>
      <c r="EJ358" s="253"/>
      <c r="EK358" s="253"/>
      <c r="EL358" s="253"/>
      <c r="EM358" s="253"/>
      <c r="EN358" s="253"/>
      <c r="EO358" s="253"/>
      <c r="EP358" s="253"/>
      <c r="EQ358" s="253"/>
      <c r="ER358" s="253"/>
      <c r="ES358" s="253"/>
      <c r="ET358" s="253"/>
      <c r="EU358" s="253"/>
      <c r="EV358" s="253"/>
      <c r="EW358" s="253"/>
      <c r="EX358" s="253"/>
      <c r="EY358" s="253"/>
      <c r="EZ358" s="253"/>
      <c r="FA358" s="253"/>
      <c r="FB358" s="253"/>
      <c r="FC358" s="253"/>
      <c r="FD358" s="253"/>
      <c r="FE358" s="253"/>
      <c r="FF358" s="253"/>
      <c r="FG358" s="253"/>
      <c r="FH358" s="253"/>
      <c r="FI358" s="253"/>
      <c r="FJ358" s="253"/>
      <c r="FK358" s="253"/>
      <c r="FL358" s="253"/>
      <c r="FM358" s="253"/>
      <c r="FN358" s="253"/>
      <c r="FO358" s="253"/>
      <c r="FP358" s="253"/>
      <c r="FQ358" s="253"/>
      <c r="FR358" s="253"/>
      <c r="FS358" s="253"/>
      <c r="FT358" s="253"/>
      <c r="FU358" s="253"/>
      <c r="FV358" s="253"/>
      <c r="FW358" s="253"/>
      <c r="FX358" s="253"/>
      <c r="FY358" s="253"/>
      <c r="FZ358" s="253"/>
      <c r="GA358" s="253"/>
      <c r="GB358" s="253"/>
      <c r="GC358" s="253"/>
      <c r="GD358" s="253"/>
      <c r="GE358" s="253"/>
      <c r="GF358" s="253"/>
      <c r="GG358" s="253"/>
      <c r="GH358" s="253"/>
      <c r="GI358" s="253"/>
      <c r="GJ358" s="253"/>
      <c r="GK358" s="253"/>
      <c r="GL358" s="253"/>
      <c r="GM358" s="253"/>
      <c r="GN358" s="253"/>
      <c r="GO358" s="253"/>
      <c r="GP358" s="253"/>
      <c r="GQ358" s="253"/>
      <c r="GR358" s="253"/>
      <c r="GS358" s="253"/>
      <c r="GT358" s="253"/>
      <c r="GU358" s="253"/>
      <c r="GV358" s="253"/>
      <c r="GW358" s="253"/>
      <c r="GX358" s="253"/>
      <c r="GY358" s="253"/>
      <c r="GZ358" s="253"/>
      <c r="HA358" s="253"/>
      <c r="HB358" s="253"/>
      <c r="HC358" s="253"/>
      <c r="HD358" s="253"/>
      <c r="HE358" s="253"/>
      <c r="HF358" s="253"/>
      <c r="HG358" s="253"/>
      <c r="HH358" s="253"/>
      <c r="HI358" s="253"/>
      <c r="HJ358" s="253"/>
      <c r="HK358" s="253"/>
      <c r="HL358" s="253"/>
      <c r="HM358" s="253"/>
      <c r="HN358" s="253"/>
      <c r="HO358" s="253"/>
      <c r="HP358" s="253"/>
      <c r="HQ358" s="253"/>
      <c r="HR358" s="253"/>
      <c r="HS358" s="253"/>
      <c r="HT358" s="253"/>
      <c r="HU358" s="253"/>
      <c r="HV358" s="253"/>
      <c r="HW358" s="253"/>
      <c r="HX358" s="253"/>
      <c r="HY358" s="253"/>
      <c r="HZ358" s="253"/>
      <c r="IA358" s="253"/>
      <c r="IB358" s="253"/>
      <c r="IC358" s="253"/>
      <c r="ID358" s="253"/>
      <c r="IE358" s="253"/>
      <c r="IF358" s="253"/>
      <c r="IG358" s="253"/>
      <c r="IH358" s="253"/>
      <c r="II358" s="253"/>
      <c r="IJ358" s="253"/>
      <c r="IK358" s="253"/>
      <c r="IL358" s="253"/>
      <c r="IM358" s="253"/>
      <c r="IN358" s="253"/>
      <c r="IO358" s="253"/>
      <c r="IP358" s="253"/>
      <c r="IQ358" s="253"/>
      <c r="IR358" s="253"/>
      <c r="IS358" s="253"/>
      <c r="IT358" s="253"/>
      <c r="IU358" s="253"/>
      <c r="IV358" s="253"/>
      <c r="IW358" s="253"/>
      <c r="IX358" s="253"/>
      <c r="IY358" s="253"/>
      <c r="IZ358" s="253"/>
      <c r="JA358" s="253"/>
      <c r="JB358" s="253"/>
      <c r="JC358" s="253"/>
      <c r="JD358" s="253"/>
      <c r="JE358" s="253"/>
      <c r="JF358" s="253"/>
      <c r="JG358" s="253"/>
      <c r="JH358" s="253"/>
      <c r="JI358" s="253"/>
      <c r="JJ358" s="253"/>
      <c r="JK358" s="253"/>
      <c r="JL358" s="253"/>
      <c r="JM358" s="253"/>
      <c r="JN358" s="253"/>
      <c r="JO358" s="253"/>
      <c r="JP358" s="253"/>
      <c r="JQ358" s="253"/>
      <c r="JR358" s="253"/>
      <c r="JS358" s="253"/>
      <c r="JT358" s="253"/>
      <c r="JU358" s="253"/>
    </row>
    <row r="359" spans="1:281" s="252" customFormat="1" ht="15" customHeight="1" x14ac:dyDescent="0.25">
      <c r="A359" s="253"/>
      <c r="B359" s="253"/>
      <c r="C359" s="253"/>
      <c r="D359" s="253"/>
      <c r="E359" s="253"/>
      <c r="F359" s="253"/>
      <c r="G359" s="253"/>
      <c r="H359" s="253"/>
      <c r="I359" s="253"/>
      <c r="J359" s="253"/>
      <c r="K359" s="253"/>
      <c r="L359" s="253"/>
      <c r="M359" s="253"/>
      <c r="N359" s="253"/>
      <c r="O359" s="253"/>
      <c r="P359" s="253"/>
      <c r="Q359" s="253"/>
      <c r="R359" s="253"/>
      <c r="S359" s="253"/>
      <c r="T359" s="253"/>
      <c r="U359" s="253" t="s">
        <v>525</v>
      </c>
      <c r="V359" s="253"/>
      <c r="W359" s="253"/>
      <c r="X359" s="253"/>
      <c r="Y359" s="253"/>
      <c r="Z359" s="253"/>
      <c r="AA359" s="253"/>
      <c r="AB359" s="253"/>
      <c r="AC359" s="253" t="s">
        <v>332</v>
      </c>
      <c r="AD359" s="253"/>
      <c r="AE359" s="253"/>
      <c r="AF359" s="253"/>
      <c r="AG359" s="253"/>
      <c r="AH359" s="253"/>
      <c r="AI359" s="253"/>
      <c r="AJ359" s="253"/>
      <c r="AK359" s="253"/>
      <c r="AL359" s="253"/>
      <c r="AM359" s="253"/>
      <c r="AN359" s="253"/>
      <c r="AO359" s="253"/>
      <c r="AP359" s="256"/>
      <c r="AQ359" s="253"/>
      <c r="AR359" s="253"/>
      <c r="AS359" s="253"/>
      <c r="AT359" s="256"/>
      <c r="AU359" s="253"/>
      <c r="AV359" s="253"/>
      <c r="AW359" s="253"/>
      <c r="AX359" s="253"/>
      <c r="AY359" s="253"/>
      <c r="AZ359" s="253"/>
      <c r="BA359" s="253"/>
      <c r="BB359" s="253"/>
      <c r="BC359" s="253"/>
      <c r="BD359" s="253"/>
      <c r="BE359" s="253"/>
      <c r="BF359" s="253"/>
      <c r="BG359" s="253"/>
      <c r="BH359" s="253"/>
      <c r="BI359" s="253"/>
      <c r="BJ359" s="253"/>
      <c r="BK359" s="253"/>
      <c r="BL359" s="253"/>
      <c r="BM359" s="253"/>
      <c r="BN359" s="253"/>
      <c r="BO359" s="253"/>
      <c r="BP359" s="253"/>
      <c r="BQ359" s="253"/>
      <c r="BR359" s="253"/>
      <c r="BS359" s="253"/>
      <c r="BT359" s="253"/>
      <c r="BU359" s="253"/>
      <c r="BV359" s="253"/>
      <c r="BW359" s="253"/>
      <c r="BX359" s="253"/>
      <c r="BY359" s="253"/>
      <c r="BZ359" s="253"/>
      <c r="CA359" s="253"/>
      <c r="CB359" s="253"/>
      <c r="CC359" s="253"/>
      <c r="CD359" s="253"/>
      <c r="CE359" s="253"/>
      <c r="CF359" s="253"/>
      <c r="CG359" s="253"/>
      <c r="CH359" s="253"/>
      <c r="CI359" s="253"/>
      <c r="CJ359" s="253"/>
      <c r="CK359" s="253"/>
      <c r="CL359" s="253"/>
      <c r="CM359" s="253"/>
      <c r="CN359" s="253"/>
      <c r="CO359" s="253"/>
      <c r="CP359" s="253"/>
      <c r="CQ359" s="253"/>
      <c r="CR359" s="253"/>
      <c r="CS359" s="253"/>
      <c r="CT359" s="253"/>
      <c r="CU359" s="253"/>
      <c r="CV359" s="253"/>
      <c r="CW359" s="253"/>
      <c r="CX359" s="253"/>
      <c r="CY359" s="253"/>
      <c r="CZ359" s="253"/>
      <c r="DA359" s="253"/>
      <c r="DB359" s="253"/>
      <c r="DC359" s="253"/>
      <c r="DD359" s="253"/>
      <c r="DE359" s="253"/>
      <c r="DF359" s="253"/>
      <c r="DG359" s="253"/>
      <c r="DH359" s="253"/>
      <c r="DI359" s="253"/>
      <c r="DJ359" s="253"/>
      <c r="DK359" s="253"/>
      <c r="DL359" s="253"/>
      <c r="DM359" s="253"/>
      <c r="DN359" s="253"/>
      <c r="DO359" s="253"/>
      <c r="DP359" s="253"/>
      <c r="DQ359" s="253"/>
      <c r="DR359" s="253"/>
      <c r="DS359" s="253"/>
      <c r="DT359" s="253"/>
      <c r="DU359" s="253"/>
      <c r="DV359" s="253"/>
      <c r="DW359" s="253"/>
      <c r="DX359" s="253"/>
      <c r="DY359" s="253"/>
      <c r="DZ359" s="253"/>
      <c r="EA359" s="253"/>
      <c r="EB359" s="253"/>
      <c r="EC359" s="253"/>
      <c r="ED359" s="253"/>
      <c r="EE359" s="253"/>
      <c r="EF359" s="253"/>
      <c r="EG359" s="253"/>
      <c r="EH359" s="253"/>
      <c r="EI359" s="253"/>
      <c r="EJ359" s="253"/>
      <c r="EK359" s="253"/>
      <c r="EL359" s="253"/>
      <c r="EM359" s="253"/>
      <c r="EN359" s="253"/>
      <c r="EO359" s="253"/>
      <c r="EP359" s="253"/>
      <c r="EQ359" s="253"/>
      <c r="ER359" s="253"/>
      <c r="ES359" s="253"/>
      <c r="ET359" s="253"/>
      <c r="EU359" s="253"/>
      <c r="EV359" s="253"/>
      <c r="EW359" s="253"/>
      <c r="EX359" s="253"/>
      <c r="EY359" s="253"/>
      <c r="EZ359" s="253"/>
      <c r="FA359" s="253"/>
      <c r="FB359" s="253"/>
      <c r="FC359" s="253"/>
      <c r="FD359" s="253"/>
      <c r="FE359" s="253"/>
      <c r="FF359" s="253"/>
      <c r="FG359" s="253"/>
      <c r="FH359" s="253"/>
      <c r="FI359" s="253"/>
      <c r="FJ359" s="253"/>
      <c r="FK359" s="253"/>
      <c r="FL359" s="253"/>
      <c r="FM359" s="253"/>
      <c r="FN359" s="253"/>
      <c r="FO359" s="253"/>
      <c r="FP359" s="253"/>
      <c r="FQ359" s="253"/>
      <c r="FR359" s="253"/>
      <c r="FS359" s="253"/>
      <c r="FT359" s="253"/>
      <c r="FU359" s="253"/>
      <c r="FV359" s="253"/>
      <c r="FW359" s="253"/>
      <c r="FX359" s="253"/>
      <c r="FY359" s="253"/>
      <c r="FZ359" s="253"/>
      <c r="GA359" s="253"/>
      <c r="GB359" s="253"/>
      <c r="GC359" s="253"/>
      <c r="GD359" s="253"/>
      <c r="GE359" s="253"/>
      <c r="GF359" s="253"/>
      <c r="GG359" s="253"/>
      <c r="GH359" s="253"/>
      <c r="GI359" s="253"/>
      <c r="GJ359" s="253"/>
      <c r="GK359" s="253"/>
      <c r="GL359" s="253"/>
      <c r="GM359" s="253"/>
      <c r="GN359" s="253"/>
      <c r="GO359" s="253"/>
      <c r="GP359" s="253"/>
      <c r="GQ359" s="253"/>
      <c r="GR359" s="253"/>
      <c r="GS359" s="253"/>
      <c r="GT359" s="253"/>
      <c r="GU359" s="253"/>
      <c r="GV359" s="253"/>
      <c r="GW359" s="253"/>
      <c r="GX359" s="253"/>
      <c r="GY359" s="253"/>
      <c r="GZ359" s="253"/>
      <c r="HA359" s="253"/>
      <c r="HB359" s="253"/>
      <c r="HC359" s="253"/>
      <c r="HD359" s="253"/>
      <c r="HE359" s="253"/>
      <c r="HF359" s="253"/>
      <c r="HG359" s="253"/>
      <c r="HH359" s="253"/>
      <c r="HI359" s="253"/>
      <c r="HJ359" s="253"/>
      <c r="HK359" s="253"/>
      <c r="HL359" s="253"/>
      <c r="HM359" s="253"/>
      <c r="HN359" s="253"/>
      <c r="HO359" s="253"/>
      <c r="HP359" s="253"/>
      <c r="HQ359" s="253"/>
      <c r="HR359" s="253"/>
      <c r="HS359" s="253"/>
      <c r="HT359" s="253"/>
      <c r="HU359" s="253"/>
      <c r="HV359" s="253"/>
      <c r="HW359" s="253"/>
      <c r="HX359" s="253"/>
      <c r="HY359" s="253"/>
      <c r="HZ359" s="253"/>
      <c r="IA359" s="253"/>
      <c r="IB359" s="253"/>
      <c r="IC359" s="253"/>
      <c r="ID359" s="253"/>
      <c r="IE359" s="253"/>
      <c r="IF359" s="253"/>
      <c r="IG359" s="253"/>
      <c r="IH359" s="253"/>
      <c r="II359" s="253"/>
      <c r="IJ359" s="253"/>
      <c r="IK359" s="253"/>
      <c r="IL359" s="253"/>
      <c r="IM359" s="253"/>
      <c r="IN359" s="253"/>
      <c r="IO359" s="253"/>
      <c r="IP359" s="253"/>
      <c r="IQ359" s="253"/>
      <c r="IR359" s="253"/>
      <c r="IS359" s="253"/>
      <c r="IT359" s="253"/>
      <c r="IU359" s="253"/>
      <c r="IV359" s="253"/>
      <c r="IW359" s="253"/>
      <c r="IX359" s="253"/>
      <c r="IY359" s="253"/>
      <c r="IZ359" s="253"/>
      <c r="JA359" s="253"/>
      <c r="JB359" s="253"/>
      <c r="JC359" s="253"/>
      <c r="JD359" s="253"/>
      <c r="JE359" s="253"/>
      <c r="JF359" s="253"/>
      <c r="JG359" s="253"/>
      <c r="JH359" s="253"/>
      <c r="JI359" s="253"/>
      <c r="JJ359" s="253"/>
      <c r="JK359" s="253"/>
      <c r="JL359" s="253"/>
      <c r="JM359" s="253"/>
      <c r="JN359" s="253"/>
      <c r="JO359" s="253"/>
      <c r="JP359" s="253"/>
      <c r="JQ359" s="253"/>
      <c r="JR359" s="253"/>
      <c r="JS359" s="253"/>
      <c r="JT359" s="253"/>
      <c r="JU359" s="253"/>
    </row>
    <row r="360" spans="1:281" s="252" customFormat="1" ht="15" customHeight="1" x14ac:dyDescent="0.25">
      <c r="A360" s="253"/>
      <c r="B360" s="253"/>
      <c r="C360" s="253"/>
      <c r="D360" s="253"/>
      <c r="E360" s="253"/>
      <c r="F360" s="253"/>
      <c r="G360" s="253"/>
      <c r="H360" s="253"/>
      <c r="I360" s="253"/>
      <c r="J360" s="253"/>
      <c r="K360" s="253"/>
      <c r="L360" s="253"/>
      <c r="M360" s="253"/>
      <c r="N360" s="253"/>
      <c r="O360" s="253"/>
      <c r="P360" s="253"/>
      <c r="Q360" s="253"/>
      <c r="R360" s="253"/>
      <c r="S360" s="253"/>
      <c r="T360" s="253"/>
      <c r="U360" s="253" t="s">
        <v>526</v>
      </c>
      <c r="V360" s="253"/>
      <c r="W360" s="253"/>
      <c r="X360" s="253"/>
      <c r="Y360" s="253"/>
      <c r="Z360" s="253"/>
      <c r="AA360" s="253"/>
      <c r="AB360" s="253"/>
      <c r="AC360" s="253" t="s">
        <v>393</v>
      </c>
      <c r="AD360" s="253"/>
      <c r="AE360" s="253"/>
      <c r="AF360" s="253"/>
      <c r="AG360" s="253"/>
      <c r="AH360" s="253"/>
      <c r="AI360" s="253"/>
      <c r="AJ360" s="253"/>
      <c r="AK360" s="253"/>
      <c r="AL360" s="253"/>
      <c r="AM360" s="253"/>
      <c r="AN360" s="253"/>
      <c r="AO360" s="253"/>
      <c r="AP360" s="256"/>
      <c r="AQ360" s="253"/>
      <c r="AR360" s="253"/>
      <c r="AS360" s="253"/>
      <c r="AT360" s="256"/>
      <c r="AU360" s="253"/>
      <c r="AV360" s="253"/>
      <c r="AW360" s="253"/>
      <c r="AX360" s="253"/>
      <c r="AY360" s="253"/>
      <c r="AZ360" s="253"/>
      <c r="BA360" s="253"/>
      <c r="BB360" s="253"/>
      <c r="BC360" s="253"/>
      <c r="BD360" s="253"/>
      <c r="BE360" s="253"/>
      <c r="BF360" s="253"/>
      <c r="BG360" s="253"/>
      <c r="BH360" s="253"/>
      <c r="BI360" s="253"/>
      <c r="BJ360" s="253"/>
      <c r="BK360" s="253"/>
      <c r="BL360" s="253"/>
      <c r="BM360" s="253"/>
      <c r="BN360" s="253"/>
      <c r="BO360" s="253"/>
      <c r="BP360" s="253"/>
      <c r="BQ360" s="253"/>
      <c r="BR360" s="253"/>
      <c r="BS360" s="253"/>
      <c r="BT360" s="253"/>
      <c r="BU360" s="253"/>
      <c r="BV360" s="253"/>
      <c r="BW360" s="253"/>
      <c r="BX360" s="253"/>
      <c r="BY360" s="253"/>
      <c r="BZ360" s="253"/>
      <c r="CA360" s="253"/>
      <c r="CB360" s="253"/>
      <c r="CC360" s="253"/>
      <c r="CD360" s="253"/>
      <c r="CE360" s="253"/>
      <c r="CF360" s="253"/>
      <c r="CG360" s="253"/>
      <c r="CH360" s="253"/>
      <c r="CI360" s="253"/>
      <c r="CJ360" s="253"/>
      <c r="CK360" s="253"/>
      <c r="CL360" s="253"/>
      <c r="CM360" s="253"/>
      <c r="CN360" s="253"/>
      <c r="CO360" s="253"/>
      <c r="CP360" s="253"/>
      <c r="CQ360" s="253"/>
      <c r="CR360" s="253"/>
      <c r="CS360" s="253"/>
      <c r="CT360" s="253"/>
      <c r="CU360" s="253"/>
      <c r="CV360" s="253"/>
      <c r="CW360" s="253"/>
      <c r="CX360" s="253"/>
      <c r="CY360" s="253"/>
      <c r="CZ360" s="253"/>
      <c r="DA360" s="253"/>
      <c r="DB360" s="253"/>
      <c r="DC360" s="253"/>
      <c r="DD360" s="253"/>
      <c r="DE360" s="253"/>
      <c r="DF360" s="253"/>
      <c r="DG360" s="253"/>
      <c r="DH360" s="253"/>
      <c r="DI360" s="253"/>
      <c r="DJ360" s="253"/>
      <c r="DK360" s="253"/>
      <c r="DL360" s="253"/>
      <c r="DM360" s="253"/>
      <c r="DN360" s="253"/>
      <c r="DO360" s="253"/>
      <c r="DP360" s="253"/>
      <c r="DQ360" s="253"/>
      <c r="DR360" s="253"/>
      <c r="DS360" s="253"/>
      <c r="DT360" s="253"/>
      <c r="DU360" s="253"/>
      <c r="DV360" s="253"/>
      <c r="DW360" s="253"/>
      <c r="DX360" s="253"/>
      <c r="DY360" s="253"/>
      <c r="DZ360" s="253"/>
      <c r="EA360" s="253"/>
      <c r="EB360" s="253"/>
      <c r="EC360" s="253"/>
      <c r="ED360" s="253"/>
      <c r="EE360" s="253"/>
      <c r="EF360" s="253"/>
      <c r="EG360" s="253"/>
      <c r="EH360" s="253"/>
      <c r="EI360" s="253"/>
      <c r="EJ360" s="253"/>
      <c r="EK360" s="253"/>
      <c r="EL360" s="253"/>
      <c r="EM360" s="253"/>
      <c r="EN360" s="253"/>
      <c r="EO360" s="253"/>
      <c r="EP360" s="253"/>
      <c r="EQ360" s="253"/>
      <c r="ER360" s="253"/>
      <c r="ES360" s="253"/>
      <c r="ET360" s="253"/>
      <c r="EU360" s="253"/>
      <c r="EV360" s="253"/>
      <c r="EW360" s="253"/>
      <c r="EX360" s="253"/>
      <c r="EY360" s="253"/>
      <c r="EZ360" s="253"/>
      <c r="FA360" s="253"/>
      <c r="FB360" s="253"/>
      <c r="FC360" s="253"/>
      <c r="FD360" s="253"/>
      <c r="FE360" s="253"/>
      <c r="FF360" s="253"/>
      <c r="FG360" s="253"/>
      <c r="FH360" s="253"/>
      <c r="FI360" s="253"/>
      <c r="FJ360" s="253"/>
      <c r="FK360" s="253"/>
      <c r="FL360" s="253"/>
      <c r="FM360" s="253"/>
      <c r="FN360" s="253"/>
      <c r="FO360" s="253"/>
      <c r="FP360" s="253"/>
      <c r="FQ360" s="253"/>
      <c r="FR360" s="253"/>
      <c r="FS360" s="253"/>
      <c r="FT360" s="253"/>
      <c r="FU360" s="253"/>
      <c r="FV360" s="253"/>
      <c r="FW360" s="253"/>
      <c r="FX360" s="253"/>
      <c r="FY360" s="253"/>
      <c r="FZ360" s="253"/>
      <c r="GA360" s="253"/>
      <c r="GB360" s="253"/>
      <c r="GC360" s="253"/>
      <c r="GD360" s="253"/>
      <c r="GE360" s="253"/>
      <c r="GF360" s="253"/>
      <c r="GG360" s="253"/>
      <c r="GH360" s="253"/>
      <c r="GI360" s="253"/>
      <c r="GJ360" s="253"/>
      <c r="GK360" s="253"/>
      <c r="GL360" s="253"/>
      <c r="GM360" s="253"/>
      <c r="GN360" s="253"/>
      <c r="GO360" s="253"/>
      <c r="GP360" s="253"/>
      <c r="GQ360" s="253"/>
      <c r="GR360" s="253"/>
      <c r="GS360" s="253"/>
      <c r="GT360" s="253"/>
      <c r="GU360" s="253"/>
      <c r="GV360" s="253"/>
      <c r="GW360" s="253"/>
      <c r="GX360" s="253"/>
      <c r="GY360" s="253"/>
      <c r="GZ360" s="253"/>
      <c r="HA360" s="253"/>
      <c r="HB360" s="253"/>
      <c r="HC360" s="253"/>
      <c r="HD360" s="253"/>
      <c r="HE360" s="253"/>
      <c r="HF360" s="253"/>
      <c r="HG360" s="253"/>
      <c r="HH360" s="253"/>
      <c r="HI360" s="253"/>
      <c r="HJ360" s="253"/>
      <c r="HK360" s="253"/>
      <c r="HL360" s="253"/>
      <c r="HM360" s="253"/>
      <c r="HN360" s="253"/>
      <c r="HO360" s="253"/>
      <c r="HP360" s="253"/>
      <c r="HQ360" s="253"/>
      <c r="HR360" s="253"/>
      <c r="HS360" s="253"/>
      <c r="HT360" s="253"/>
      <c r="HU360" s="253"/>
      <c r="HV360" s="253"/>
      <c r="HW360" s="253"/>
      <c r="HX360" s="253"/>
      <c r="HY360" s="253"/>
      <c r="HZ360" s="253"/>
      <c r="IA360" s="253"/>
      <c r="IB360" s="253"/>
      <c r="IC360" s="253"/>
      <c r="ID360" s="253"/>
      <c r="IE360" s="253"/>
      <c r="IF360" s="253"/>
      <c r="IG360" s="253"/>
      <c r="IH360" s="253"/>
      <c r="II360" s="253"/>
      <c r="IJ360" s="253"/>
      <c r="IK360" s="253"/>
      <c r="IL360" s="253"/>
      <c r="IM360" s="253"/>
      <c r="IN360" s="253"/>
      <c r="IO360" s="253"/>
      <c r="IP360" s="253"/>
      <c r="IQ360" s="253"/>
      <c r="IR360" s="253"/>
      <c r="IS360" s="253"/>
      <c r="IT360" s="253"/>
      <c r="IU360" s="253"/>
      <c r="IV360" s="253"/>
      <c r="IW360" s="253"/>
      <c r="IX360" s="253"/>
      <c r="IY360" s="253"/>
      <c r="IZ360" s="253"/>
      <c r="JA360" s="253"/>
      <c r="JB360" s="253"/>
      <c r="JC360" s="253"/>
      <c r="JD360" s="253"/>
      <c r="JE360" s="253"/>
      <c r="JF360" s="253"/>
      <c r="JG360" s="253"/>
      <c r="JH360" s="253"/>
      <c r="JI360" s="253"/>
      <c r="JJ360" s="253"/>
      <c r="JK360" s="253"/>
      <c r="JL360" s="253"/>
      <c r="JM360" s="253"/>
      <c r="JN360" s="253"/>
      <c r="JO360" s="253"/>
      <c r="JP360" s="253"/>
      <c r="JQ360" s="253"/>
      <c r="JR360" s="253"/>
      <c r="JS360" s="253"/>
      <c r="JT360" s="253"/>
      <c r="JU360" s="253"/>
    </row>
    <row r="361" spans="1:281" s="252" customFormat="1" ht="15" customHeight="1" x14ac:dyDescent="0.25">
      <c r="A361" s="253"/>
      <c r="B361" s="253"/>
      <c r="C361" s="253"/>
      <c r="D361" s="253"/>
      <c r="E361" s="253"/>
      <c r="F361" s="253"/>
      <c r="G361" s="253"/>
      <c r="H361" s="253"/>
      <c r="I361" s="253"/>
      <c r="J361" s="253"/>
      <c r="K361" s="253"/>
      <c r="L361" s="253"/>
      <c r="M361" s="253"/>
      <c r="N361" s="253"/>
      <c r="O361" s="253"/>
      <c r="P361" s="253"/>
      <c r="Q361" s="253"/>
      <c r="R361" s="253"/>
      <c r="S361" s="253"/>
      <c r="T361" s="253"/>
      <c r="U361" s="253" t="s">
        <v>527</v>
      </c>
      <c r="V361" s="253"/>
      <c r="W361" s="253"/>
      <c r="X361" s="253"/>
      <c r="Y361" s="253"/>
      <c r="Z361" s="253"/>
      <c r="AA361" s="253"/>
      <c r="AB361" s="253"/>
      <c r="AC361" s="253" t="s">
        <v>357</v>
      </c>
      <c r="AD361" s="253"/>
      <c r="AE361" s="253"/>
      <c r="AF361" s="253"/>
      <c r="AG361" s="253"/>
      <c r="AH361" s="253"/>
      <c r="AI361" s="253"/>
      <c r="AJ361" s="253"/>
      <c r="AK361" s="253"/>
      <c r="AL361" s="253"/>
      <c r="AM361" s="253"/>
      <c r="AN361" s="253"/>
      <c r="AO361" s="253"/>
      <c r="AP361" s="256"/>
      <c r="AQ361" s="253"/>
      <c r="AR361" s="253"/>
      <c r="AS361" s="253"/>
      <c r="AT361" s="256"/>
      <c r="AU361" s="253"/>
      <c r="AV361" s="253"/>
      <c r="AW361" s="253"/>
      <c r="AX361" s="253"/>
      <c r="AY361" s="253"/>
      <c r="AZ361" s="253"/>
      <c r="BA361" s="253"/>
      <c r="BB361" s="253"/>
      <c r="BC361" s="253"/>
      <c r="BD361" s="253"/>
      <c r="BE361" s="253"/>
      <c r="BF361" s="253"/>
      <c r="BG361" s="253"/>
      <c r="BH361" s="253"/>
      <c r="BI361" s="253"/>
      <c r="BJ361" s="253"/>
      <c r="BK361" s="253"/>
      <c r="BL361" s="253"/>
      <c r="BM361" s="253"/>
      <c r="BN361" s="253"/>
      <c r="BO361" s="253"/>
      <c r="BP361" s="253"/>
      <c r="BQ361" s="253"/>
      <c r="BR361" s="253"/>
      <c r="BS361" s="253"/>
      <c r="BT361" s="253"/>
      <c r="BU361" s="253"/>
      <c r="BV361" s="253"/>
      <c r="BW361" s="253"/>
      <c r="BX361" s="253"/>
      <c r="BY361" s="253"/>
      <c r="BZ361" s="253"/>
      <c r="CA361" s="253"/>
      <c r="CB361" s="253"/>
      <c r="CC361" s="253"/>
      <c r="CD361" s="253"/>
      <c r="CE361" s="253"/>
      <c r="CF361" s="253"/>
      <c r="CG361" s="253"/>
      <c r="CH361" s="253"/>
      <c r="CI361" s="253"/>
      <c r="CJ361" s="253"/>
      <c r="CK361" s="253"/>
      <c r="CL361" s="253"/>
      <c r="CM361" s="253"/>
      <c r="CN361" s="253"/>
      <c r="CO361" s="253"/>
      <c r="CP361" s="253"/>
      <c r="CQ361" s="253"/>
      <c r="CR361" s="253"/>
      <c r="CS361" s="253"/>
      <c r="CT361" s="253"/>
      <c r="CU361" s="253"/>
      <c r="CV361" s="253"/>
      <c r="CW361" s="253"/>
      <c r="CX361" s="253"/>
      <c r="CY361" s="253"/>
      <c r="CZ361" s="253"/>
      <c r="DA361" s="253"/>
      <c r="DB361" s="253"/>
      <c r="DC361" s="253"/>
      <c r="DD361" s="253"/>
      <c r="DE361" s="253"/>
      <c r="DF361" s="253"/>
      <c r="DG361" s="253"/>
      <c r="DH361" s="253"/>
      <c r="DI361" s="253"/>
      <c r="DJ361" s="253"/>
      <c r="DK361" s="253"/>
      <c r="DL361" s="253"/>
      <c r="DM361" s="253"/>
      <c r="DN361" s="253"/>
      <c r="DO361" s="253"/>
      <c r="DP361" s="253"/>
      <c r="DQ361" s="253"/>
      <c r="DR361" s="253"/>
      <c r="DS361" s="253"/>
      <c r="DT361" s="253"/>
      <c r="DU361" s="253"/>
      <c r="DV361" s="253"/>
      <c r="DW361" s="253"/>
      <c r="DX361" s="253"/>
      <c r="DY361" s="253"/>
      <c r="DZ361" s="253"/>
      <c r="EA361" s="253"/>
      <c r="EB361" s="253"/>
      <c r="EC361" s="253"/>
      <c r="ED361" s="253"/>
      <c r="EE361" s="253"/>
      <c r="EF361" s="253"/>
      <c r="EG361" s="253"/>
      <c r="EH361" s="253"/>
      <c r="EI361" s="253"/>
      <c r="EJ361" s="253"/>
      <c r="EK361" s="253"/>
      <c r="EL361" s="253"/>
      <c r="EM361" s="253"/>
      <c r="EN361" s="253"/>
      <c r="EO361" s="253"/>
      <c r="EP361" s="253"/>
      <c r="EQ361" s="253"/>
      <c r="ER361" s="253"/>
      <c r="ES361" s="253"/>
      <c r="ET361" s="253"/>
      <c r="EU361" s="253"/>
      <c r="EV361" s="253"/>
      <c r="EW361" s="253"/>
      <c r="EX361" s="253"/>
      <c r="EY361" s="253"/>
      <c r="EZ361" s="253"/>
      <c r="FA361" s="253"/>
      <c r="FB361" s="253"/>
      <c r="FC361" s="253"/>
      <c r="FD361" s="253"/>
      <c r="FE361" s="253"/>
      <c r="FF361" s="253"/>
      <c r="FG361" s="253"/>
      <c r="FH361" s="253"/>
      <c r="FI361" s="253"/>
      <c r="FJ361" s="253"/>
      <c r="FK361" s="253"/>
      <c r="FL361" s="253"/>
      <c r="FM361" s="253"/>
      <c r="FN361" s="253"/>
      <c r="FO361" s="253"/>
      <c r="FP361" s="253"/>
      <c r="FQ361" s="253"/>
      <c r="FR361" s="253"/>
      <c r="FS361" s="253"/>
      <c r="FT361" s="253"/>
      <c r="FU361" s="253"/>
      <c r="FV361" s="253"/>
      <c r="FW361" s="253"/>
      <c r="FX361" s="253"/>
      <c r="FY361" s="253"/>
      <c r="FZ361" s="253"/>
      <c r="GA361" s="253"/>
      <c r="GB361" s="253"/>
      <c r="GC361" s="253"/>
      <c r="GD361" s="253"/>
      <c r="GE361" s="253"/>
      <c r="GF361" s="253"/>
      <c r="GG361" s="253"/>
      <c r="GH361" s="253"/>
      <c r="GI361" s="253"/>
      <c r="GJ361" s="253"/>
      <c r="GK361" s="253"/>
      <c r="GL361" s="253"/>
      <c r="GM361" s="253"/>
      <c r="GN361" s="253"/>
      <c r="GO361" s="253"/>
      <c r="GP361" s="253"/>
      <c r="GQ361" s="253"/>
      <c r="GR361" s="253"/>
      <c r="GS361" s="253"/>
      <c r="GT361" s="253"/>
      <c r="GU361" s="253"/>
      <c r="GV361" s="253"/>
      <c r="GW361" s="253"/>
      <c r="GX361" s="253"/>
      <c r="GY361" s="253"/>
      <c r="GZ361" s="253"/>
      <c r="HA361" s="253"/>
      <c r="HB361" s="253"/>
      <c r="HC361" s="253"/>
      <c r="HD361" s="253"/>
      <c r="HE361" s="253"/>
      <c r="HF361" s="253"/>
      <c r="HG361" s="253"/>
      <c r="HH361" s="253"/>
      <c r="HI361" s="253"/>
      <c r="HJ361" s="253"/>
      <c r="HK361" s="253"/>
      <c r="HL361" s="253"/>
      <c r="HM361" s="253"/>
      <c r="HN361" s="253"/>
      <c r="HO361" s="253"/>
      <c r="HP361" s="253"/>
      <c r="HQ361" s="253"/>
      <c r="HR361" s="253"/>
      <c r="HS361" s="253"/>
      <c r="HT361" s="253"/>
      <c r="HU361" s="253"/>
      <c r="HV361" s="253"/>
      <c r="HW361" s="253"/>
      <c r="HX361" s="253"/>
      <c r="HY361" s="253"/>
      <c r="HZ361" s="253"/>
      <c r="IA361" s="253"/>
      <c r="IB361" s="253"/>
      <c r="IC361" s="253"/>
      <c r="ID361" s="253"/>
      <c r="IE361" s="253"/>
      <c r="IF361" s="253"/>
      <c r="IG361" s="253"/>
      <c r="IH361" s="253"/>
      <c r="II361" s="253"/>
      <c r="IJ361" s="253"/>
      <c r="IK361" s="253"/>
      <c r="IL361" s="253"/>
      <c r="IM361" s="253"/>
      <c r="IN361" s="253"/>
      <c r="IO361" s="253"/>
      <c r="IP361" s="253"/>
      <c r="IQ361" s="253"/>
      <c r="IR361" s="253"/>
      <c r="IS361" s="253"/>
      <c r="IT361" s="253"/>
      <c r="IU361" s="253"/>
      <c r="IV361" s="253"/>
      <c r="IW361" s="253"/>
      <c r="IX361" s="253"/>
      <c r="IY361" s="253"/>
      <c r="IZ361" s="253"/>
      <c r="JA361" s="253"/>
      <c r="JB361" s="253"/>
      <c r="JC361" s="253"/>
      <c r="JD361" s="253"/>
      <c r="JE361" s="253"/>
      <c r="JF361" s="253"/>
      <c r="JG361" s="253"/>
      <c r="JH361" s="253"/>
      <c r="JI361" s="253"/>
      <c r="JJ361" s="253"/>
      <c r="JK361" s="253"/>
      <c r="JL361" s="253"/>
      <c r="JM361" s="253"/>
      <c r="JN361" s="253"/>
      <c r="JO361" s="253"/>
      <c r="JP361" s="253"/>
      <c r="JQ361" s="253"/>
      <c r="JR361" s="253"/>
      <c r="JS361" s="253"/>
      <c r="JT361" s="253"/>
      <c r="JU361" s="253"/>
    </row>
    <row r="362" spans="1:281" s="252" customFormat="1" ht="15" customHeight="1" x14ac:dyDescent="0.25">
      <c r="A362" s="253"/>
      <c r="B362" s="253"/>
      <c r="C362" s="253"/>
      <c r="D362" s="253"/>
      <c r="E362" s="253"/>
      <c r="F362" s="253"/>
      <c r="G362" s="253"/>
      <c r="H362" s="253"/>
      <c r="I362" s="253"/>
      <c r="J362" s="253"/>
      <c r="K362" s="253"/>
      <c r="L362" s="253"/>
      <c r="M362" s="253"/>
      <c r="N362" s="253"/>
      <c r="O362" s="253"/>
      <c r="P362" s="253"/>
      <c r="Q362" s="253"/>
      <c r="R362" s="253"/>
      <c r="S362" s="253"/>
      <c r="T362" s="253"/>
      <c r="U362" s="253" t="s">
        <v>528</v>
      </c>
      <c r="V362" s="253"/>
      <c r="W362" s="253"/>
      <c r="X362" s="253"/>
      <c r="Y362" s="253"/>
      <c r="Z362" s="253"/>
      <c r="AA362" s="253"/>
      <c r="AB362" s="253"/>
      <c r="AC362" s="253" t="s">
        <v>332</v>
      </c>
      <c r="AD362" s="253"/>
      <c r="AE362" s="253"/>
      <c r="AF362" s="253"/>
      <c r="AG362" s="253"/>
      <c r="AH362" s="253"/>
      <c r="AI362" s="253"/>
      <c r="AJ362" s="253"/>
      <c r="AK362" s="253"/>
      <c r="AL362" s="253"/>
      <c r="AM362" s="253"/>
      <c r="AN362" s="253"/>
      <c r="AO362" s="253"/>
      <c r="AP362" s="256"/>
      <c r="AQ362" s="253"/>
      <c r="AR362" s="253"/>
      <c r="AS362" s="253"/>
      <c r="AT362" s="256"/>
      <c r="AU362" s="253"/>
      <c r="AV362" s="253"/>
      <c r="AW362" s="253"/>
      <c r="AX362" s="253"/>
      <c r="AY362" s="253"/>
      <c r="AZ362" s="253"/>
      <c r="BA362" s="253"/>
      <c r="BB362" s="253"/>
      <c r="BC362" s="253"/>
      <c r="BD362" s="253"/>
      <c r="BE362" s="253"/>
      <c r="BF362" s="253"/>
      <c r="BG362" s="253"/>
      <c r="BH362" s="253"/>
      <c r="BI362" s="253"/>
      <c r="BJ362" s="253"/>
      <c r="BK362" s="253"/>
      <c r="BL362" s="253"/>
      <c r="BM362" s="253"/>
      <c r="BN362" s="253"/>
      <c r="BO362" s="253"/>
      <c r="BP362" s="253"/>
      <c r="BQ362" s="253"/>
      <c r="BR362" s="253"/>
      <c r="BS362" s="253"/>
      <c r="BT362" s="253"/>
      <c r="BU362" s="253"/>
      <c r="BV362" s="253"/>
      <c r="BW362" s="253"/>
      <c r="BX362" s="253"/>
      <c r="BY362" s="253"/>
      <c r="BZ362" s="253"/>
      <c r="CA362" s="253"/>
      <c r="CB362" s="253"/>
      <c r="CC362" s="253"/>
      <c r="CD362" s="253"/>
      <c r="CE362" s="253"/>
      <c r="CF362" s="253"/>
      <c r="CG362" s="253"/>
      <c r="CH362" s="253"/>
      <c r="CI362" s="253"/>
      <c r="CJ362" s="253"/>
      <c r="CK362" s="253"/>
      <c r="CL362" s="253"/>
      <c r="CM362" s="253"/>
      <c r="CN362" s="253"/>
      <c r="CO362" s="253"/>
      <c r="CP362" s="253"/>
      <c r="CQ362" s="253"/>
      <c r="CR362" s="253"/>
      <c r="CS362" s="253"/>
      <c r="CT362" s="253"/>
      <c r="CU362" s="253"/>
      <c r="CV362" s="253"/>
      <c r="CW362" s="253"/>
      <c r="CX362" s="253"/>
      <c r="CY362" s="253"/>
      <c r="CZ362" s="253"/>
      <c r="DA362" s="253"/>
      <c r="DB362" s="253"/>
      <c r="DC362" s="253"/>
      <c r="DD362" s="253"/>
      <c r="DE362" s="253"/>
      <c r="DF362" s="253"/>
      <c r="DG362" s="253"/>
      <c r="DH362" s="253"/>
      <c r="DI362" s="253"/>
      <c r="DJ362" s="253"/>
      <c r="DK362" s="253"/>
      <c r="DL362" s="253"/>
      <c r="DM362" s="253"/>
      <c r="DN362" s="253"/>
      <c r="DO362" s="253"/>
      <c r="DP362" s="253"/>
      <c r="DQ362" s="253"/>
      <c r="DR362" s="253"/>
      <c r="DS362" s="253"/>
      <c r="DT362" s="253"/>
      <c r="DU362" s="253"/>
      <c r="DV362" s="253"/>
      <c r="DW362" s="253"/>
      <c r="DX362" s="253"/>
      <c r="DY362" s="253"/>
      <c r="DZ362" s="253"/>
      <c r="EA362" s="253"/>
      <c r="EB362" s="253"/>
      <c r="EC362" s="253"/>
      <c r="ED362" s="253"/>
      <c r="EE362" s="253"/>
      <c r="EF362" s="253"/>
      <c r="EG362" s="253"/>
      <c r="EH362" s="253"/>
      <c r="EI362" s="253"/>
      <c r="EJ362" s="253"/>
      <c r="EK362" s="253"/>
      <c r="EL362" s="253"/>
      <c r="EM362" s="253"/>
      <c r="EN362" s="253"/>
      <c r="EO362" s="253"/>
      <c r="EP362" s="253"/>
      <c r="EQ362" s="253"/>
      <c r="ER362" s="253"/>
      <c r="ES362" s="253"/>
      <c r="ET362" s="253"/>
      <c r="EU362" s="253"/>
      <c r="EV362" s="253"/>
      <c r="EW362" s="253"/>
      <c r="EX362" s="253"/>
      <c r="EY362" s="253"/>
      <c r="EZ362" s="253"/>
      <c r="FA362" s="253"/>
      <c r="FB362" s="253"/>
      <c r="FC362" s="253"/>
      <c r="FD362" s="253"/>
      <c r="FE362" s="253"/>
      <c r="FF362" s="253"/>
      <c r="FG362" s="253"/>
      <c r="FH362" s="253"/>
      <c r="FI362" s="253"/>
      <c r="FJ362" s="253"/>
      <c r="FK362" s="253"/>
      <c r="FL362" s="253"/>
      <c r="FM362" s="253"/>
      <c r="FN362" s="253"/>
      <c r="FO362" s="253"/>
      <c r="FP362" s="253"/>
      <c r="FQ362" s="253"/>
      <c r="FR362" s="253"/>
      <c r="FS362" s="253"/>
      <c r="FT362" s="253"/>
      <c r="FU362" s="253"/>
      <c r="FV362" s="253"/>
      <c r="FW362" s="253"/>
      <c r="FX362" s="253"/>
      <c r="FY362" s="253"/>
      <c r="FZ362" s="253"/>
      <c r="GA362" s="253"/>
      <c r="GB362" s="253"/>
      <c r="GC362" s="253"/>
      <c r="GD362" s="253"/>
      <c r="GE362" s="253"/>
      <c r="GF362" s="253"/>
      <c r="GG362" s="253"/>
      <c r="GH362" s="253"/>
      <c r="GI362" s="253"/>
      <c r="GJ362" s="253"/>
      <c r="GK362" s="253"/>
      <c r="GL362" s="253"/>
      <c r="GM362" s="253"/>
      <c r="GN362" s="253"/>
      <c r="GO362" s="253"/>
      <c r="GP362" s="253"/>
      <c r="GQ362" s="253"/>
      <c r="GR362" s="253"/>
      <c r="GS362" s="253"/>
      <c r="GT362" s="253"/>
      <c r="GU362" s="253"/>
      <c r="GV362" s="253"/>
      <c r="GW362" s="253"/>
      <c r="GX362" s="253"/>
      <c r="GY362" s="253"/>
      <c r="GZ362" s="253"/>
      <c r="HA362" s="253"/>
      <c r="HB362" s="253"/>
      <c r="HC362" s="253"/>
      <c r="HD362" s="253"/>
      <c r="HE362" s="253"/>
      <c r="HF362" s="253"/>
      <c r="HG362" s="253"/>
      <c r="HH362" s="253"/>
      <c r="HI362" s="253"/>
      <c r="HJ362" s="253"/>
      <c r="HK362" s="253"/>
      <c r="HL362" s="253"/>
      <c r="HM362" s="253"/>
      <c r="HN362" s="253"/>
      <c r="HO362" s="253"/>
      <c r="HP362" s="253"/>
      <c r="HQ362" s="253"/>
      <c r="HR362" s="253"/>
      <c r="HS362" s="253"/>
      <c r="HT362" s="253"/>
      <c r="HU362" s="253"/>
      <c r="HV362" s="253"/>
      <c r="HW362" s="253"/>
      <c r="HX362" s="253"/>
      <c r="HY362" s="253"/>
      <c r="HZ362" s="253"/>
      <c r="IA362" s="253"/>
      <c r="IB362" s="253"/>
      <c r="IC362" s="253"/>
      <c r="ID362" s="253"/>
      <c r="IE362" s="253"/>
      <c r="IF362" s="253"/>
      <c r="IG362" s="253"/>
      <c r="IH362" s="253"/>
      <c r="II362" s="253"/>
      <c r="IJ362" s="253"/>
      <c r="IK362" s="253"/>
      <c r="IL362" s="253"/>
      <c r="IM362" s="253"/>
      <c r="IN362" s="253"/>
      <c r="IO362" s="253"/>
      <c r="IP362" s="253"/>
      <c r="IQ362" s="253"/>
      <c r="IR362" s="253"/>
      <c r="IS362" s="253"/>
      <c r="IT362" s="253"/>
      <c r="IU362" s="253"/>
      <c r="IV362" s="253"/>
      <c r="IW362" s="253"/>
      <c r="IX362" s="253"/>
      <c r="IY362" s="253"/>
      <c r="IZ362" s="253"/>
      <c r="JA362" s="253"/>
      <c r="JB362" s="253"/>
      <c r="JC362" s="253"/>
      <c r="JD362" s="253"/>
      <c r="JE362" s="253"/>
      <c r="JF362" s="253"/>
      <c r="JG362" s="253"/>
      <c r="JH362" s="253"/>
      <c r="JI362" s="253"/>
      <c r="JJ362" s="253"/>
      <c r="JK362" s="253"/>
      <c r="JL362" s="253"/>
      <c r="JM362" s="253"/>
      <c r="JN362" s="253"/>
      <c r="JO362" s="253"/>
      <c r="JP362" s="253"/>
      <c r="JQ362" s="253"/>
      <c r="JR362" s="253"/>
      <c r="JS362" s="253"/>
      <c r="JT362" s="253"/>
      <c r="JU362" s="253"/>
    </row>
    <row r="363" spans="1:281" s="252" customFormat="1" ht="15" customHeight="1" x14ac:dyDescent="0.25">
      <c r="A363" s="253"/>
      <c r="B363" s="253"/>
      <c r="C363" s="253"/>
      <c r="D363" s="253"/>
      <c r="E363" s="253"/>
      <c r="F363" s="253"/>
      <c r="G363" s="253"/>
      <c r="H363" s="253"/>
      <c r="I363" s="253"/>
      <c r="J363" s="253"/>
      <c r="K363" s="253"/>
      <c r="L363" s="253"/>
      <c r="M363" s="253"/>
      <c r="N363" s="253"/>
      <c r="O363" s="253"/>
      <c r="P363" s="253"/>
      <c r="Q363" s="253"/>
      <c r="R363" s="253"/>
      <c r="S363" s="253"/>
      <c r="T363" s="253"/>
      <c r="U363" s="253" t="s">
        <v>529</v>
      </c>
      <c r="V363" s="253"/>
      <c r="W363" s="253"/>
      <c r="X363" s="253"/>
      <c r="Y363" s="253"/>
      <c r="Z363" s="253"/>
      <c r="AA363" s="253"/>
      <c r="AB363" s="253"/>
      <c r="AC363" s="253" t="s">
        <v>357</v>
      </c>
      <c r="AD363" s="253"/>
      <c r="AE363" s="253"/>
      <c r="AF363" s="253"/>
      <c r="AG363" s="253"/>
      <c r="AH363" s="253"/>
      <c r="AI363" s="253"/>
      <c r="AJ363" s="253"/>
      <c r="AK363" s="253"/>
      <c r="AL363" s="253"/>
      <c r="AM363" s="253"/>
      <c r="AN363" s="253"/>
      <c r="AO363" s="253"/>
      <c r="AP363" s="256"/>
      <c r="AQ363" s="253"/>
      <c r="AR363" s="253"/>
      <c r="AS363" s="253"/>
      <c r="AT363" s="256"/>
      <c r="AU363" s="253"/>
      <c r="AV363" s="253"/>
      <c r="AW363" s="253"/>
      <c r="AX363" s="253"/>
      <c r="AY363" s="253"/>
      <c r="AZ363" s="253"/>
      <c r="BA363" s="253"/>
      <c r="BB363" s="253"/>
      <c r="BC363" s="253"/>
      <c r="BD363" s="253"/>
      <c r="BE363" s="253"/>
      <c r="BF363" s="253"/>
      <c r="BG363" s="253"/>
      <c r="BH363" s="253"/>
      <c r="BI363" s="253"/>
      <c r="BJ363" s="253"/>
      <c r="BK363" s="253"/>
      <c r="BL363" s="253"/>
      <c r="BM363" s="253"/>
      <c r="BN363" s="253"/>
      <c r="BO363" s="253"/>
      <c r="BP363" s="253"/>
      <c r="BQ363" s="253"/>
      <c r="BR363" s="253"/>
      <c r="BS363" s="253"/>
      <c r="BT363" s="253"/>
      <c r="BU363" s="253"/>
      <c r="BV363" s="253"/>
      <c r="BW363" s="253"/>
      <c r="BX363" s="253"/>
      <c r="BY363" s="253"/>
      <c r="BZ363" s="253"/>
      <c r="CA363" s="253"/>
      <c r="CB363" s="253"/>
      <c r="CC363" s="253"/>
      <c r="CD363" s="253"/>
      <c r="CE363" s="253"/>
      <c r="CF363" s="253"/>
      <c r="CG363" s="253"/>
      <c r="CH363" s="253"/>
      <c r="CI363" s="253"/>
      <c r="CJ363" s="253"/>
      <c r="CK363" s="253"/>
      <c r="CL363" s="253"/>
      <c r="CM363" s="253"/>
      <c r="CN363" s="253"/>
      <c r="CO363" s="253"/>
      <c r="CP363" s="253"/>
      <c r="CQ363" s="253"/>
      <c r="CR363" s="253"/>
      <c r="CS363" s="253"/>
      <c r="CT363" s="253"/>
      <c r="CU363" s="253"/>
      <c r="CV363" s="253"/>
      <c r="CW363" s="253"/>
      <c r="CX363" s="253"/>
      <c r="CY363" s="253"/>
      <c r="CZ363" s="253"/>
      <c r="DA363" s="253"/>
      <c r="DB363" s="253"/>
      <c r="DC363" s="253"/>
      <c r="DD363" s="253"/>
      <c r="DE363" s="253"/>
      <c r="DF363" s="253"/>
      <c r="DG363" s="253"/>
      <c r="DH363" s="253"/>
      <c r="DI363" s="253"/>
      <c r="DJ363" s="253"/>
      <c r="DK363" s="253"/>
      <c r="DL363" s="253"/>
      <c r="DM363" s="253"/>
      <c r="DN363" s="253"/>
      <c r="DO363" s="253"/>
      <c r="DP363" s="253"/>
      <c r="DQ363" s="253"/>
      <c r="DR363" s="253"/>
      <c r="DS363" s="253"/>
      <c r="DT363" s="253"/>
      <c r="DU363" s="253"/>
      <c r="DV363" s="253"/>
      <c r="DW363" s="253"/>
      <c r="DX363" s="253"/>
      <c r="DY363" s="253"/>
      <c r="DZ363" s="253"/>
      <c r="EA363" s="253"/>
      <c r="EB363" s="253"/>
      <c r="EC363" s="253"/>
      <c r="ED363" s="253"/>
      <c r="EE363" s="253"/>
      <c r="EF363" s="253"/>
      <c r="EG363" s="253"/>
      <c r="EH363" s="253"/>
      <c r="EI363" s="253"/>
      <c r="EJ363" s="253"/>
      <c r="EK363" s="253"/>
      <c r="EL363" s="253"/>
      <c r="EM363" s="253"/>
      <c r="EN363" s="253"/>
      <c r="EO363" s="253"/>
      <c r="EP363" s="253"/>
      <c r="EQ363" s="253"/>
      <c r="ER363" s="253"/>
      <c r="ES363" s="253"/>
      <c r="ET363" s="253"/>
      <c r="EU363" s="253"/>
      <c r="EV363" s="253"/>
      <c r="EW363" s="253"/>
      <c r="EX363" s="253"/>
      <c r="EY363" s="253"/>
      <c r="EZ363" s="253"/>
      <c r="FA363" s="253"/>
      <c r="FB363" s="253"/>
      <c r="FC363" s="253"/>
      <c r="FD363" s="253"/>
      <c r="FE363" s="253"/>
      <c r="FF363" s="253"/>
      <c r="FG363" s="253"/>
      <c r="FH363" s="253"/>
      <c r="FI363" s="253"/>
      <c r="FJ363" s="253"/>
      <c r="FK363" s="253"/>
      <c r="FL363" s="253"/>
      <c r="FM363" s="253"/>
      <c r="FN363" s="253"/>
      <c r="FO363" s="253"/>
      <c r="FP363" s="253"/>
      <c r="FQ363" s="253"/>
      <c r="FR363" s="253"/>
      <c r="FS363" s="253"/>
      <c r="FT363" s="253"/>
      <c r="FU363" s="253"/>
      <c r="FV363" s="253"/>
      <c r="FW363" s="253"/>
      <c r="FX363" s="253"/>
      <c r="FY363" s="253"/>
      <c r="FZ363" s="253"/>
      <c r="GA363" s="253"/>
      <c r="GB363" s="253"/>
      <c r="GC363" s="253"/>
      <c r="GD363" s="253"/>
      <c r="GE363" s="253"/>
      <c r="GF363" s="253"/>
      <c r="GG363" s="253"/>
      <c r="GH363" s="253"/>
      <c r="GI363" s="253"/>
      <c r="GJ363" s="253"/>
      <c r="GK363" s="253"/>
      <c r="GL363" s="253"/>
      <c r="GM363" s="253"/>
      <c r="GN363" s="253"/>
      <c r="GO363" s="253"/>
      <c r="GP363" s="253"/>
      <c r="GQ363" s="253"/>
      <c r="GR363" s="253"/>
      <c r="GS363" s="253"/>
      <c r="GT363" s="253"/>
      <c r="GU363" s="253"/>
      <c r="GV363" s="253"/>
      <c r="GW363" s="253"/>
      <c r="GX363" s="253"/>
      <c r="GY363" s="253"/>
      <c r="GZ363" s="253"/>
      <c r="HA363" s="253"/>
      <c r="HB363" s="253"/>
      <c r="HC363" s="253"/>
      <c r="HD363" s="253"/>
      <c r="HE363" s="253"/>
      <c r="HF363" s="253"/>
      <c r="HG363" s="253"/>
      <c r="HH363" s="253"/>
      <c r="HI363" s="253"/>
      <c r="HJ363" s="253"/>
      <c r="HK363" s="253"/>
      <c r="HL363" s="253"/>
      <c r="HM363" s="253"/>
      <c r="HN363" s="253"/>
      <c r="HO363" s="253"/>
      <c r="HP363" s="253"/>
      <c r="HQ363" s="253"/>
      <c r="HR363" s="253"/>
      <c r="HS363" s="253"/>
      <c r="HT363" s="253"/>
      <c r="HU363" s="253"/>
      <c r="HV363" s="253"/>
      <c r="HW363" s="253"/>
      <c r="HX363" s="253"/>
      <c r="HY363" s="253"/>
      <c r="HZ363" s="253"/>
      <c r="IA363" s="253"/>
      <c r="IB363" s="253"/>
      <c r="IC363" s="253"/>
      <c r="ID363" s="253"/>
      <c r="IE363" s="253"/>
      <c r="IF363" s="253"/>
      <c r="IG363" s="253"/>
      <c r="IH363" s="253"/>
      <c r="II363" s="253"/>
      <c r="IJ363" s="253"/>
      <c r="IK363" s="253"/>
      <c r="IL363" s="253"/>
      <c r="IM363" s="253"/>
      <c r="IN363" s="253"/>
      <c r="IO363" s="253"/>
      <c r="IP363" s="253"/>
      <c r="IQ363" s="253"/>
      <c r="IR363" s="253"/>
      <c r="IS363" s="253"/>
      <c r="IT363" s="253"/>
      <c r="IU363" s="253"/>
      <c r="IV363" s="253"/>
      <c r="IW363" s="253"/>
      <c r="IX363" s="253"/>
      <c r="IY363" s="253"/>
      <c r="IZ363" s="253"/>
      <c r="JA363" s="253"/>
      <c r="JB363" s="253"/>
      <c r="JC363" s="253"/>
      <c r="JD363" s="253"/>
      <c r="JE363" s="253"/>
      <c r="JF363" s="253"/>
      <c r="JG363" s="253"/>
      <c r="JH363" s="253"/>
      <c r="JI363" s="253"/>
      <c r="JJ363" s="253"/>
      <c r="JK363" s="253"/>
      <c r="JL363" s="253"/>
      <c r="JM363" s="253"/>
      <c r="JN363" s="253"/>
      <c r="JO363" s="253"/>
      <c r="JP363" s="253"/>
      <c r="JQ363" s="253"/>
      <c r="JR363" s="253"/>
      <c r="JS363" s="253"/>
      <c r="JT363" s="253"/>
      <c r="JU363" s="253"/>
    </row>
    <row r="364" spans="1:281" s="252" customFormat="1" ht="15" customHeight="1" x14ac:dyDescent="0.25">
      <c r="A364" s="253"/>
      <c r="B364" s="253"/>
      <c r="C364" s="253"/>
      <c r="D364" s="253"/>
      <c r="E364" s="253"/>
      <c r="F364" s="253"/>
      <c r="G364" s="253"/>
      <c r="H364" s="253"/>
      <c r="I364" s="253"/>
      <c r="J364" s="253"/>
      <c r="K364" s="253"/>
      <c r="L364" s="253"/>
      <c r="M364" s="253"/>
      <c r="N364" s="253"/>
      <c r="O364" s="253"/>
      <c r="P364" s="253"/>
      <c r="Q364" s="253"/>
      <c r="R364" s="253"/>
      <c r="S364" s="253"/>
      <c r="T364" s="253"/>
      <c r="U364" s="253" t="s">
        <v>530</v>
      </c>
      <c r="V364" s="253"/>
      <c r="W364" s="253"/>
      <c r="X364" s="253"/>
      <c r="Y364" s="253"/>
      <c r="Z364" s="253"/>
      <c r="AA364" s="253"/>
      <c r="AB364" s="253"/>
      <c r="AC364" s="253" t="s">
        <v>323</v>
      </c>
      <c r="AD364" s="253"/>
      <c r="AE364" s="253"/>
      <c r="AF364" s="253"/>
      <c r="AG364" s="253"/>
      <c r="AH364" s="253"/>
      <c r="AI364" s="253"/>
      <c r="AJ364" s="253"/>
      <c r="AK364" s="253"/>
      <c r="AL364" s="253"/>
      <c r="AM364" s="253"/>
      <c r="AN364" s="253"/>
      <c r="AO364" s="253"/>
      <c r="AP364" s="256"/>
      <c r="AQ364" s="253"/>
      <c r="AR364" s="253"/>
      <c r="AS364" s="253"/>
      <c r="AT364" s="256"/>
      <c r="AU364" s="253"/>
      <c r="AV364" s="253"/>
      <c r="AW364" s="253"/>
      <c r="AX364" s="253"/>
      <c r="AY364" s="253"/>
      <c r="AZ364" s="253"/>
      <c r="BA364" s="253"/>
      <c r="BB364" s="253"/>
      <c r="BC364" s="253"/>
      <c r="BD364" s="253"/>
      <c r="BE364" s="253"/>
      <c r="BF364" s="253"/>
      <c r="BG364" s="253"/>
      <c r="BH364" s="253"/>
      <c r="BI364" s="253"/>
      <c r="BJ364" s="253"/>
      <c r="BK364" s="253"/>
      <c r="BL364" s="253"/>
      <c r="BM364" s="253"/>
      <c r="BN364" s="253"/>
      <c r="BO364" s="253"/>
      <c r="BP364" s="253"/>
      <c r="BQ364" s="253"/>
      <c r="BR364" s="253"/>
      <c r="BS364" s="253"/>
      <c r="BT364" s="253"/>
      <c r="BU364" s="253"/>
      <c r="BV364" s="253"/>
      <c r="BW364" s="253"/>
      <c r="BX364" s="253"/>
      <c r="BY364" s="253"/>
      <c r="BZ364" s="253"/>
      <c r="CA364" s="253"/>
      <c r="CB364" s="253"/>
      <c r="CC364" s="253"/>
      <c r="CD364" s="253"/>
      <c r="CE364" s="253"/>
      <c r="CF364" s="253"/>
      <c r="CG364" s="253"/>
      <c r="CH364" s="253"/>
      <c r="CI364" s="253"/>
      <c r="CJ364" s="253"/>
      <c r="CK364" s="253"/>
      <c r="CL364" s="253"/>
      <c r="CM364" s="253"/>
      <c r="CN364" s="253"/>
      <c r="CO364" s="253"/>
      <c r="CP364" s="253"/>
      <c r="CQ364" s="253"/>
      <c r="CR364" s="253"/>
      <c r="CS364" s="253"/>
      <c r="CT364" s="253"/>
      <c r="CU364" s="253"/>
      <c r="CV364" s="253"/>
      <c r="CW364" s="253"/>
      <c r="CX364" s="253"/>
      <c r="CY364" s="253"/>
      <c r="CZ364" s="253"/>
      <c r="DA364" s="253"/>
      <c r="DB364" s="253"/>
      <c r="DC364" s="253"/>
      <c r="DD364" s="253"/>
      <c r="DE364" s="253"/>
      <c r="DF364" s="253"/>
      <c r="DG364" s="253"/>
      <c r="DH364" s="253"/>
      <c r="DI364" s="253"/>
      <c r="DJ364" s="253"/>
      <c r="DK364" s="253"/>
      <c r="DL364" s="253"/>
      <c r="DM364" s="253"/>
      <c r="DN364" s="253"/>
      <c r="DO364" s="253"/>
      <c r="DP364" s="253"/>
      <c r="DQ364" s="253"/>
      <c r="DR364" s="253"/>
      <c r="DS364" s="253"/>
      <c r="DT364" s="253"/>
      <c r="DU364" s="253"/>
      <c r="DV364" s="253"/>
      <c r="DW364" s="253"/>
      <c r="DX364" s="253"/>
      <c r="DY364" s="253"/>
      <c r="DZ364" s="253"/>
      <c r="EA364" s="253"/>
      <c r="EB364" s="253"/>
      <c r="EC364" s="253"/>
      <c r="ED364" s="253"/>
      <c r="EE364" s="253"/>
      <c r="EF364" s="253"/>
      <c r="EG364" s="253"/>
      <c r="EH364" s="253"/>
      <c r="EI364" s="253"/>
      <c r="EJ364" s="253"/>
      <c r="EK364" s="253"/>
      <c r="EL364" s="253"/>
      <c r="EM364" s="253"/>
      <c r="EN364" s="253"/>
      <c r="EO364" s="253"/>
      <c r="EP364" s="253"/>
      <c r="EQ364" s="253"/>
      <c r="ER364" s="253"/>
      <c r="ES364" s="253"/>
      <c r="ET364" s="253"/>
      <c r="EU364" s="253"/>
      <c r="EV364" s="253"/>
      <c r="EW364" s="253"/>
      <c r="EX364" s="253"/>
      <c r="EY364" s="253"/>
      <c r="EZ364" s="253"/>
      <c r="FA364" s="253"/>
      <c r="FB364" s="253"/>
      <c r="FC364" s="253"/>
      <c r="FD364" s="253"/>
      <c r="FE364" s="253"/>
      <c r="FF364" s="253"/>
      <c r="FG364" s="253"/>
      <c r="FH364" s="253"/>
      <c r="FI364" s="253"/>
      <c r="FJ364" s="253"/>
      <c r="FK364" s="253"/>
      <c r="FL364" s="253"/>
      <c r="FM364" s="253"/>
      <c r="FN364" s="253"/>
      <c r="FO364" s="253"/>
      <c r="FP364" s="253"/>
      <c r="FQ364" s="253"/>
      <c r="FR364" s="253"/>
      <c r="FS364" s="253"/>
      <c r="FT364" s="253"/>
      <c r="FU364" s="253"/>
      <c r="FV364" s="253"/>
      <c r="FW364" s="253"/>
      <c r="FX364" s="253"/>
      <c r="FY364" s="253"/>
      <c r="FZ364" s="253"/>
      <c r="GA364" s="253"/>
      <c r="GB364" s="253"/>
      <c r="GC364" s="253"/>
      <c r="GD364" s="253"/>
      <c r="GE364" s="253"/>
      <c r="GF364" s="253"/>
      <c r="GG364" s="253"/>
      <c r="GH364" s="253"/>
      <c r="GI364" s="253"/>
      <c r="GJ364" s="253"/>
      <c r="GK364" s="253"/>
      <c r="GL364" s="253"/>
      <c r="GM364" s="253"/>
      <c r="GN364" s="253"/>
      <c r="GO364" s="253"/>
      <c r="GP364" s="253"/>
      <c r="GQ364" s="253"/>
      <c r="GR364" s="253"/>
      <c r="GS364" s="253"/>
      <c r="GT364" s="253"/>
      <c r="GU364" s="253"/>
      <c r="GV364" s="253"/>
      <c r="GW364" s="253"/>
      <c r="GX364" s="253"/>
      <c r="GY364" s="253"/>
      <c r="GZ364" s="253"/>
      <c r="HA364" s="253"/>
      <c r="HB364" s="253"/>
      <c r="HC364" s="253"/>
      <c r="HD364" s="253"/>
      <c r="HE364" s="253"/>
      <c r="HF364" s="253"/>
      <c r="HG364" s="253"/>
      <c r="HH364" s="253"/>
      <c r="HI364" s="253"/>
      <c r="HJ364" s="253"/>
      <c r="HK364" s="253"/>
      <c r="HL364" s="253"/>
      <c r="HM364" s="253"/>
      <c r="HN364" s="253"/>
      <c r="HO364" s="253"/>
      <c r="HP364" s="253"/>
      <c r="HQ364" s="253"/>
      <c r="HR364" s="253"/>
      <c r="HS364" s="253"/>
      <c r="HT364" s="253"/>
      <c r="HU364" s="253"/>
      <c r="HV364" s="253"/>
      <c r="HW364" s="253"/>
      <c r="HX364" s="253"/>
      <c r="HY364" s="253"/>
      <c r="HZ364" s="253"/>
      <c r="IA364" s="253"/>
      <c r="IB364" s="253"/>
      <c r="IC364" s="253"/>
      <c r="ID364" s="253"/>
      <c r="IE364" s="253"/>
      <c r="IF364" s="253"/>
      <c r="IG364" s="253"/>
      <c r="IH364" s="253"/>
      <c r="II364" s="253"/>
      <c r="IJ364" s="253"/>
      <c r="IK364" s="253"/>
      <c r="IL364" s="253"/>
      <c r="IM364" s="253"/>
      <c r="IN364" s="253"/>
      <c r="IO364" s="253"/>
      <c r="IP364" s="253"/>
      <c r="IQ364" s="253"/>
      <c r="IR364" s="253"/>
      <c r="IS364" s="253"/>
      <c r="IT364" s="253"/>
      <c r="IU364" s="253"/>
      <c r="IV364" s="253"/>
      <c r="IW364" s="253"/>
      <c r="IX364" s="253"/>
      <c r="IY364" s="253"/>
      <c r="IZ364" s="253"/>
      <c r="JA364" s="253"/>
      <c r="JB364" s="253"/>
      <c r="JC364" s="253"/>
      <c r="JD364" s="253"/>
      <c r="JE364" s="253"/>
      <c r="JF364" s="253"/>
      <c r="JG364" s="253"/>
      <c r="JH364" s="253"/>
      <c r="JI364" s="253"/>
      <c r="JJ364" s="253"/>
      <c r="JK364" s="253"/>
      <c r="JL364" s="253"/>
      <c r="JM364" s="253"/>
      <c r="JN364" s="253"/>
      <c r="JO364" s="253"/>
      <c r="JP364" s="253"/>
      <c r="JQ364" s="253"/>
      <c r="JR364" s="253"/>
      <c r="JS364" s="253"/>
      <c r="JT364" s="253"/>
      <c r="JU364" s="253"/>
    </row>
    <row r="365" spans="1:281" s="252" customFormat="1" ht="15" customHeight="1" x14ac:dyDescent="0.25">
      <c r="A365" s="253"/>
      <c r="B365" s="253"/>
      <c r="C365" s="253"/>
      <c r="D365" s="253"/>
      <c r="E365" s="253"/>
      <c r="F365" s="253"/>
      <c r="G365" s="253"/>
      <c r="H365" s="253"/>
      <c r="I365" s="253"/>
      <c r="J365" s="253"/>
      <c r="K365" s="253"/>
      <c r="L365" s="253"/>
      <c r="M365" s="253"/>
      <c r="N365" s="253"/>
      <c r="O365" s="253"/>
      <c r="P365" s="253"/>
      <c r="Q365" s="253"/>
      <c r="R365" s="253"/>
      <c r="S365" s="253"/>
      <c r="T365" s="253"/>
      <c r="U365" s="253" t="s">
        <v>531</v>
      </c>
      <c r="V365" s="253"/>
      <c r="W365" s="253"/>
      <c r="X365" s="253"/>
      <c r="Y365" s="253"/>
      <c r="Z365" s="253"/>
      <c r="AA365" s="253"/>
      <c r="AB365" s="253"/>
      <c r="AC365" s="253" t="s">
        <v>316</v>
      </c>
      <c r="AD365" s="253"/>
      <c r="AE365" s="253"/>
      <c r="AF365" s="253"/>
      <c r="AG365" s="253"/>
      <c r="AH365" s="253"/>
      <c r="AI365" s="253"/>
      <c r="AJ365" s="253"/>
      <c r="AK365" s="253"/>
      <c r="AL365" s="253"/>
      <c r="AM365" s="253"/>
      <c r="AN365" s="253"/>
      <c r="AO365" s="253"/>
      <c r="AP365" s="256"/>
      <c r="AQ365" s="253"/>
      <c r="AR365" s="253"/>
      <c r="AS365" s="253"/>
      <c r="AT365" s="256"/>
      <c r="AU365" s="253"/>
      <c r="AV365" s="253"/>
      <c r="AW365" s="253"/>
      <c r="AX365" s="253"/>
      <c r="AY365" s="253"/>
      <c r="AZ365" s="253"/>
      <c r="BA365" s="253"/>
      <c r="BB365" s="253"/>
      <c r="BC365" s="253"/>
      <c r="BD365" s="253"/>
      <c r="BE365" s="253"/>
      <c r="BF365" s="253"/>
      <c r="BG365" s="253"/>
      <c r="BH365" s="253"/>
      <c r="BI365" s="253"/>
      <c r="BJ365" s="253"/>
      <c r="BK365" s="253"/>
      <c r="BL365" s="253"/>
      <c r="BM365" s="253"/>
      <c r="BN365" s="253"/>
      <c r="BO365" s="253"/>
      <c r="BP365" s="253"/>
      <c r="BQ365" s="253"/>
      <c r="BR365" s="253"/>
      <c r="BS365" s="253"/>
      <c r="BT365" s="253"/>
      <c r="BU365" s="253"/>
      <c r="BV365" s="253"/>
      <c r="BW365" s="253"/>
      <c r="BX365" s="253"/>
      <c r="BY365" s="253"/>
      <c r="BZ365" s="253"/>
      <c r="CA365" s="253"/>
      <c r="CB365" s="253"/>
      <c r="CC365" s="253"/>
      <c r="CD365" s="253"/>
      <c r="CE365" s="253"/>
      <c r="CF365" s="253"/>
      <c r="CG365" s="253"/>
      <c r="CH365" s="253"/>
      <c r="CI365" s="253"/>
      <c r="CJ365" s="253"/>
      <c r="CK365" s="253"/>
      <c r="CL365" s="253"/>
      <c r="CM365" s="253"/>
      <c r="CN365" s="253"/>
      <c r="CO365" s="253"/>
      <c r="CP365" s="253"/>
      <c r="CQ365" s="253"/>
      <c r="CR365" s="253"/>
      <c r="CS365" s="253"/>
      <c r="CT365" s="253"/>
      <c r="CU365" s="253"/>
      <c r="CV365" s="253"/>
      <c r="CW365" s="253"/>
      <c r="CX365" s="253"/>
      <c r="CY365" s="253"/>
      <c r="CZ365" s="253"/>
      <c r="DA365" s="253"/>
      <c r="DB365" s="253"/>
      <c r="DC365" s="253"/>
      <c r="DD365" s="253"/>
      <c r="DE365" s="253"/>
      <c r="DF365" s="253"/>
      <c r="DG365" s="253"/>
      <c r="DH365" s="253"/>
      <c r="DI365" s="253"/>
      <c r="DJ365" s="253"/>
      <c r="DK365" s="253"/>
      <c r="DL365" s="253"/>
      <c r="DM365" s="253"/>
      <c r="DN365" s="253"/>
      <c r="DO365" s="253"/>
      <c r="DP365" s="253"/>
      <c r="DQ365" s="253"/>
      <c r="DR365" s="253"/>
      <c r="DS365" s="253"/>
      <c r="DT365" s="253"/>
      <c r="DU365" s="253"/>
      <c r="DV365" s="253"/>
      <c r="DW365" s="253"/>
      <c r="DX365" s="253"/>
      <c r="DY365" s="253"/>
      <c r="DZ365" s="253"/>
      <c r="EA365" s="253"/>
      <c r="EB365" s="253"/>
      <c r="EC365" s="253"/>
      <c r="ED365" s="253"/>
      <c r="EE365" s="253"/>
      <c r="EF365" s="253"/>
      <c r="EG365" s="253"/>
      <c r="EH365" s="253"/>
      <c r="EI365" s="253"/>
      <c r="EJ365" s="253"/>
      <c r="EK365" s="253"/>
      <c r="EL365" s="253"/>
      <c r="EM365" s="253"/>
      <c r="EN365" s="253"/>
      <c r="EO365" s="253"/>
      <c r="EP365" s="253"/>
      <c r="EQ365" s="253"/>
      <c r="ER365" s="253"/>
      <c r="ES365" s="253"/>
      <c r="ET365" s="253"/>
      <c r="EU365" s="253"/>
      <c r="EV365" s="253"/>
      <c r="EW365" s="253"/>
      <c r="EX365" s="253"/>
      <c r="EY365" s="253"/>
      <c r="EZ365" s="253"/>
      <c r="FA365" s="253"/>
      <c r="FB365" s="253"/>
      <c r="FC365" s="253"/>
      <c r="FD365" s="253"/>
      <c r="FE365" s="253"/>
      <c r="FF365" s="253"/>
      <c r="FG365" s="253"/>
      <c r="FH365" s="253"/>
      <c r="FI365" s="253"/>
      <c r="FJ365" s="253"/>
      <c r="FK365" s="253"/>
      <c r="FL365" s="253"/>
      <c r="FM365" s="253"/>
      <c r="FN365" s="253"/>
      <c r="FO365" s="253"/>
      <c r="FP365" s="253"/>
      <c r="FQ365" s="253"/>
      <c r="FR365" s="253"/>
      <c r="FS365" s="253"/>
      <c r="FT365" s="253"/>
      <c r="FU365" s="253"/>
      <c r="FV365" s="253"/>
      <c r="FW365" s="253"/>
      <c r="FX365" s="253"/>
      <c r="FY365" s="253"/>
      <c r="FZ365" s="253"/>
      <c r="GA365" s="253"/>
      <c r="GB365" s="253"/>
      <c r="GC365" s="253"/>
      <c r="GD365" s="253"/>
      <c r="GE365" s="253"/>
      <c r="GF365" s="253"/>
      <c r="GG365" s="253"/>
      <c r="GH365" s="253"/>
      <c r="GI365" s="253"/>
      <c r="GJ365" s="253"/>
      <c r="GK365" s="253"/>
      <c r="GL365" s="253"/>
      <c r="GM365" s="253"/>
      <c r="GN365" s="253"/>
      <c r="GO365" s="253"/>
      <c r="GP365" s="253"/>
      <c r="GQ365" s="253"/>
      <c r="GR365" s="253"/>
      <c r="GS365" s="253"/>
      <c r="GT365" s="253"/>
      <c r="GU365" s="253"/>
      <c r="GV365" s="253"/>
      <c r="GW365" s="253"/>
      <c r="GX365" s="253"/>
      <c r="GY365" s="253"/>
      <c r="GZ365" s="253"/>
      <c r="HA365" s="253"/>
      <c r="HB365" s="253"/>
      <c r="HC365" s="253"/>
      <c r="HD365" s="253"/>
      <c r="HE365" s="253"/>
      <c r="HF365" s="253"/>
      <c r="HG365" s="253"/>
      <c r="HH365" s="253"/>
      <c r="HI365" s="253"/>
      <c r="HJ365" s="253"/>
      <c r="HK365" s="253"/>
      <c r="HL365" s="253"/>
      <c r="HM365" s="253"/>
      <c r="HN365" s="253"/>
      <c r="HO365" s="253"/>
      <c r="HP365" s="253"/>
      <c r="HQ365" s="253"/>
      <c r="HR365" s="253"/>
      <c r="HS365" s="253"/>
      <c r="HT365" s="253"/>
      <c r="HU365" s="253"/>
      <c r="HV365" s="253"/>
      <c r="HW365" s="253"/>
      <c r="HX365" s="253"/>
      <c r="HY365" s="253"/>
      <c r="HZ365" s="253"/>
      <c r="IA365" s="253"/>
      <c r="IB365" s="253"/>
      <c r="IC365" s="253"/>
      <c r="ID365" s="253"/>
      <c r="IE365" s="253"/>
      <c r="IF365" s="253"/>
      <c r="IG365" s="253"/>
      <c r="IH365" s="253"/>
      <c r="II365" s="253"/>
      <c r="IJ365" s="253"/>
      <c r="IK365" s="253"/>
      <c r="IL365" s="253"/>
      <c r="IM365" s="253"/>
      <c r="IN365" s="253"/>
      <c r="IO365" s="253"/>
      <c r="IP365" s="253"/>
      <c r="IQ365" s="253"/>
      <c r="IR365" s="253"/>
      <c r="IS365" s="253"/>
      <c r="IT365" s="253"/>
      <c r="IU365" s="253"/>
      <c r="IV365" s="253"/>
      <c r="IW365" s="253"/>
      <c r="IX365" s="253"/>
      <c r="IY365" s="253"/>
      <c r="IZ365" s="253"/>
      <c r="JA365" s="253"/>
      <c r="JB365" s="253"/>
      <c r="JC365" s="253"/>
      <c r="JD365" s="253"/>
      <c r="JE365" s="253"/>
      <c r="JF365" s="253"/>
      <c r="JG365" s="253"/>
      <c r="JH365" s="253"/>
      <c r="JI365" s="253"/>
      <c r="JJ365" s="253"/>
      <c r="JK365" s="253"/>
      <c r="JL365" s="253"/>
      <c r="JM365" s="253"/>
      <c r="JN365" s="253"/>
      <c r="JO365" s="253"/>
      <c r="JP365" s="253"/>
      <c r="JQ365" s="253"/>
      <c r="JR365" s="253"/>
      <c r="JS365" s="253"/>
      <c r="JT365" s="253"/>
      <c r="JU365" s="253"/>
    </row>
    <row r="366" spans="1:281" s="252" customFormat="1" ht="15" customHeight="1" x14ac:dyDescent="0.25">
      <c r="A366" s="253"/>
      <c r="B366" s="253"/>
      <c r="C366" s="253"/>
      <c r="D366" s="253"/>
      <c r="E366" s="253"/>
      <c r="F366" s="253"/>
      <c r="G366" s="253"/>
      <c r="H366" s="253"/>
      <c r="I366" s="253"/>
      <c r="J366" s="253"/>
      <c r="K366" s="253"/>
      <c r="L366" s="253"/>
      <c r="M366" s="253"/>
      <c r="N366" s="253"/>
      <c r="O366" s="253"/>
      <c r="P366" s="253"/>
      <c r="Q366" s="253"/>
      <c r="R366" s="253"/>
      <c r="S366" s="253"/>
      <c r="T366" s="253"/>
      <c r="U366" s="253" t="s">
        <v>532</v>
      </c>
      <c r="V366" s="253"/>
      <c r="W366" s="253"/>
      <c r="X366" s="253"/>
      <c r="Y366" s="253"/>
      <c r="Z366" s="253"/>
      <c r="AA366" s="253"/>
      <c r="AB366" s="253"/>
      <c r="AC366" s="253" t="s">
        <v>323</v>
      </c>
      <c r="AD366" s="253"/>
      <c r="AE366" s="253"/>
      <c r="AF366" s="253"/>
      <c r="AG366" s="253"/>
      <c r="AH366" s="253"/>
      <c r="AI366" s="253"/>
      <c r="AJ366" s="253"/>
      <c r="AK366" s="253"/>
      <c r="AL366" s="253"/>
      <c r="AM366" s="253"/>
      <c r="AN366" s="253"/>
      <c r="AO366" s="253"/>
      <c r="AP366" s="256"/>
      <c r="AQ366" s="253"/>
      <c r="AR366" s="253"/>
      <c r="AS366" s="253"/>
      <c r="AT366" s="256"/>
      <c r="AU366" s="253"/>
      <c r="AV366" s="253"/>
      <c r="AW366" s="253"/>
      <c r="AX366" s="253"/>
      <c r="AY366" s="253"/>
      <c r="AZ366" s="253"/>
      <c r="BA366" s="253"/>
      <c r="BB366" s="253"/>
      <c r="BC366" s="253"/>
      <c r="BD366" s="253"/>
      <c r="BE366" s="253"/>
      <c r="BF366" s="253"/>
      <c r="BG366" s="253"/>
      <c r="BH366" s="253"/>
      <c r="BI366" s="253"/>
      <c r="BJ366" s="253"/>
      <c r="BK366" s="253"/>
      <c r="BL366" s="253"/>
      <c r="BM366" s="253"/>
      <c r="BN366" s="253"/>
      <c r="BO366" s="253"/>
      <c r="BP366" s="253"/>
      <c r="BQ366" s="253"/>
      <c r="BR366" s="253"/>
      <c r="BS366" s="253"/>
      <c r="BT366" s="253"/>
      <c r="BU366" s="253"/>
      <c r="BV366" s="253"/>
      <c r="BW366" s="253"/>
      <c r="BX366" s="253"/>
      <c r="BY366" s="253"/>
      <c r="BZ366" s="253"/>
      <c r="CA366" s="253"/>
      <c r="CB366" s="253"/>
      <c r="CC366" s="253"/>
      <c r="CD366" s="253"/>
      <c r="CE366" s="253"/>
      <c r="CF366" s="253"/>
      <c r="CG366" s="253"/>
      <c r="CH366" s="253"/>
      <c r="CI366" s="253"/>
      <c r="CJ366" s="253"/>
      <c r="CK366" s="253"/>
      <c r="CL366" s="253"/>
      <c r="CM366" s="253"/>
      <c r="CN366" s="253"/>
      <c r="CO366" s="253"/>
      <c r="CP366" s="253"/>
      <c r="CQ366" s="253"/>
      <c r="CR366" s="253"/>
      <c r="CS366" s="253"/>
      <c r="CT366" s="253"/>
      <c r="CU366" s="253"/>
      <c r="CV366" s="253"/>
      <c r="CW366" s="253"/>
      <c r="CX366" s="253"/>
      <c r="CY366" s="253"/>
      <c r="CZ366" s="253"/>
      <c r="DA366" s="253"/>
      <c r="DB366" s="253"/>
      <c r="DC366" s="253"/>
      <c r="DD366" s="253"/>
      <c r="DE366" s="253"/>
      <c r="DF366" s="253"/>
      <c r="DG366" s="253"/>
      <c r="DH366" s="253"/>
      <c r="DI366" s="253"/>
      <c r="DJ366" s="253"/>
      <c r="DK366" s="253"/>
      <c r="DL366" s="253"/>
      <c r="DM366" s="253"/>
      <c r="DN366" s="253"/>
      <c r="DO366" s="253"/>
      <c r="DP366" s="253"/>
      <c r="DQ366" s="253"/>
      <c r="DR366" s="253"/>
      <c r="DS366" s="253"/>
      <c r="DT366" s="253"/>
      <c r="DU366" s="253"/>
      <c r="DV366" s="253"/>
      <c r="DW366" s="253"/>
      <c r="DX366" s="253"/>
      <c r="DY366" s="253"/>
      <c r="DZ366" s="253"/>
      <c r="EA366" s="253"/>
      <c r="EB366" s="253"/>
      <c r="EC366" s="253"/>
      <c r="ED366" s="253"/>
      <c r="EE366" s="253"/>
      <c r="EF366" s="253"/>
      <c r="EG366" s="253"/>
      <c r="EH366" s="253"/>
      <c r="EI366" s="253"/>
      <c r="EJ366" s="253"/>
      <c r="EK366" s="253"/>
      <c r="EL366" s="253"/>
      <c r="EM366" s="253"/>
      <c r="EN366" s="253"/>
      <c r="EO366" s="253"/>
      <c r="EP366" s="253"/>
      <c r="EQ366" s="253"/>
      <c r="ER366" s="253"/>
      <c r="ES366" s="253"/>
      <c r="ET366" s="253"/>
      <c r="EU366" s="253"/>
      <c r="EV366" s="253"/>
      <c r="EW366" s="253"/>
      <c r="EX366" s="253"/>
      <c r="EY366" s="253"/>
      <c r="EZ366" s="253"/>
      <c r="FA366" s="253"/>
      <c r="FB366" s="253"/>
      <c r="FC366" s="253"/>
      <c r="FD366" s="253"/>
      <c r="FE366" s="253"/>
      <c r="FF366" s="253"/>
      <c r="FG366" s="253"/>
      <c r="FH366" s="253"/>
      <c r="FI366" s="253"/>
      <c r="FJ366" s="253"/>
      <c r="FK366" s="253"/>
      <c r="FL366" s="253"/>
      <c r="FM366" s="253"/>
      <c r="FN366" s="253"/>
      <c r="FO366" s="253"/>
      <c r="FP366" s="253"/>
      <c r="FQ366" s="253"/>
      <c r="FR366" s="253"/>
      <c r="FS366" s="253"/>
      <c r="FT366" s="253"/>
      <c r="FU366" s="253"/>
      <c r="FV366" s="253"/>
      <c r="FW366" s="253"/>
      <c r="FX366" s="253"/>
      <c r="FY366" s="253"/>
      <c r="FZ366" s="253"/>
      <c r="GA366" s="253"/>
      <c r="GB366" s="253"/>
      <c r="GC366" s="253"/>
      <c r="GD366" s="253"/>
      <c r="GE366" s="253"/>
      <c r="GF366" s="253"/>
      <c r="GG366" s="253"/>
      <c r="GH366" s="253"/>
      <c r="GI366" s="253"/>
      <c r="GJ366" s="253"/>
      <c r="GK366" s="253"/>
      <c r="GL366" s="253"/>
      <c r="GM366" s="253"/>
      <c r="GN366" s="253"/>
      <c r="GO366" s="253"/>
      <c r="GP366" s="253"/>
      <c r="GQ366" s="253"/>
      <c r="GR366" s="253"/>
      <c r="GS366" s="253"/>
      <c r="GT366" s="253"/>
      <c r="GU366" s="253"/>
      <c r="GV366" s="253"/>
      <c r="GW366" s="253"/>
      <c r="GX366" s="253"/>
      <c r="GY366" s="253"/>
      <c r="GZ366" s="253"/>
      <c r="HA366" s="253"/>
      <c r="HB366" s="253"/>
      <c r="HC366" s="253"/>
      <c r="HD366" s="253"/>
      <c r="HE366" s="253"/>
      <c r="HF366" s="253"/>
      <c r="HG366" s="253"/>
      <c r="HH366" s="253"/>
      <c r="HI366" s="253"/>
      <c r="HJ366" s="253"/>
      <c r="HK366" s="253"/>
      <c r="HL366" s="253"/>
      <c r="HM366" s="253"/>
      <c r="HN366" s="253"/>
      <c r="HO366" s="253"/>
      <c r="HP366" s="253"/>
      <c r="HQ366" s="253"/>
      <c r="HR366" s="253"/>
      <c r="HS366" s="253"/>
      <c r="HT366" s="253"/>
      <c r="HU366" s="253"/>
      <c r="HV366" s="253"/>
      <c r="HW366" s="253"/>
      <c r="HX366" s="253"/>
      <c r="HY366" s="253"/>
      <c r="HZ366" s="253"/>
      <c r="IA366" s="253"/>
      <c r="IB366" s="253"/>
      <c r="IC366" s="253"/>
      <c r="ID366" s="253"/>
      <c r="IE366" s="253"/>
      <c r="IF366" s="253"/>
      <c r="IG366" s="253"/>
      <c r="IH366" s="253"/>
      <c r="II366" s="253"/>
      <c r="IJ366" s="253"/>
      <c r="IK366" s="253"/>
      <c r="IL366" s="253"/>
      <c r="IM366" s="253"/>
      <c r="IN366" s="253"/>
      <c r="IO366" s="253"/>
      <c r="IP366" s="253"/>
      <c r="IQ366" s="253"/>
      <c r="IR366" s="253"/>
      <c r="IS366" s="253"/>
      <c r="IT366" s="253"/>
      <c r="IU366" s="253"/>
      <c r="IV366" s="253"/>
      <c r="IW366" s="253"/>
      <c r="IX366" s="253"/>
      <c r="IY366" s="253"/>
      <c r="IZ366" s="253"/>
      <c r="JA366" s="253"/>
      <c r="JB366" s="253"/>
      <c r="JC366" s="253"/>
      <c r="JD366" s="253"/>
      <c r="JE366" s="253"/>
      <c r="JF366" s="253"/>
      <c r="JG366" s="253"/>
      <c r="JH366" s="253"/>
      <c r="JI366" s="253"/>
      <c r="JJ366" s="253"/>
      <c r="JK366" s="253"/>
      <c r="JL366" s="253"/>
      <c r="JM366" s="253"/>
      <c r="JN366" s="253"/>
      <c r="JO366" s="253"/>
      <c r="JP366" s="253"/>
      <c r="JQ366" s="253"/>
      <c r="JR366" s="253"/>
      <c r="JS366" s="253"/>
      <c r="JT366" s="253"/>
      <c r="JU366" s="253"/>
    </row>
    <row r="367" spans="1:281" s="252" customFormat="1" ht="15" customHeight="1" x14ac:dyDescent="0.25">
      <c r="A367" s="253"/>
      <c r="B367" s="253"/>
      <c r="C367" s="253"/>
      <c r="D367" s="253"/>
      <c r="E367" s="253"/>
      <c r="F367" s="253"/>
      <c r="G367" s="253"/>
      <c r="H367" s="253"/>
      <c r="I367" s="253"/>
      <c r="J367" s="253"/>
      <c r="K367" s="253"/>
      <c r="L367" s="253"/>
      <c r="M367" s="253"/>
      <c r="N367" s="253"/>
      <c r="O367" s="253"/>
      <c r="P367" s="253"/>
      <c r="Q367" s="253"/>
      <c r="R367" s="253"/>
      <c r="S367" s="253"/>
      <c r="T367" s="253"/>
      <c r="U367" s="253" t="s">
        <v>533</v>
      </c>
      <c r="V367" s="253"/>
      <c r="W367" s="253"/>
      <c r="X367" s="253"/>
      <c r="Y367" s="253"/>
      <c r="Z367" s="253"/>
      <c r="AA367" s="253"/>
      <c r="AB367" s="253"/>
      <c r="AC367" s="253" t="s">
        <v>329</v>
      </c>
      <c r="AD367" s="253"/>
      <c r="AE367" s="253"/>
      <c r="AF367" s="253"/>
      <c r="AG367" s="253"/>
      <c r="AH367" s="253"/>
      <c r="AI367" s="253"/>
      <c r="AJ367" s="253"/>
      <c r="AK367" s="253"/>
      <c r="AL367" s="253"/>
      <c r="AM367" s="253"/>
      <c r="AN367" s="253"/>
      <c r="AO367" s="253"/>
      <c r="AP367" s="256"/>
      <c r="AQ367" s="253"/>
      <c r="AR367" s="253"/>
      <c r="AS367" s="253"/>
      <c r="AT367" s="256"/>
      <c r="AU367" s="253"/>
      <c r="AV367" s="253"/>
      <c r="AW367" s="253"/>
      <c r="AX367" s="253"/>
      <c r="AY367" s="253"/>
      <c r="AZ367" s="253"/>
      <c r="BA367" s="253"/>
      <c r="BB367" s="253"/>
      <c r="BC367" s="253"/>
      <c r="BD367" s="253"/>
      <c r="BE367" s="253"/>
      <c r="BF367" s="253"/>
      <c r="BG367" s="253"/>
      <c r="BH367" s="253"/>
      <c r="BI367" s="253"/>
      <c r="BJ367" s="253"/>
      <c r="BK367" s="253"/>
      <c r="BL367" s="253"/>
      <c r="BM367" s="253"/>
      <c r="BN367" s="253"/>
      <c r="BO367" s="253"/>
      <c r="BP367" s="253"/>
      <c r="BQ367" s="253"/>
      <c r="BR367" s="253"/>
      <c r="BS367" s="253"/>
      <c r="BT367" s="253"/>
      <c r="BU367" s="253"/>
      <c r="BV367" s="253"/>
      <c r="BW367" s="253"/>
      <c r="BX367" s="253"/>
      <c r="BY367" s="253"/>
      <c r="BZ367" s="253"/>
      <c r="CA367" s="253"/>
      <c r="CB367" s="253"/>
      <c r="CC367" s="253"/>
      <c r="CD367" s="253"/>
      <c r="CE367" s="253"/>
      <c r="CF367" s="253"/>
      <c r="CG367" s="253"/>
      <c r="CH367" s="253"/>
      <c r="CI367" s="253"/>
      <c r="CJ367" s="253"/>
      <c r="CK367" s="253"/>
      <c r="CL367" s="253"/>
      <c r="CM367" s="253"/>
      <c r="CN367" s="253"/>
      <c r="CO367" s="253"/>
      <c r="CP367" s="253"/>
      <c r="CQ367" s="253"/>
      <c r="CR367" s="253"/>
      <c r="CS367" s="253"/>
      <c r="CT367" s="253"/>
      <c r="CU367" s="253"/>
      <c r="CV367" s="253"/>
      <c r="CW367" s="253"/>
      <c r="CX367" s="253"/>
      <c r="CY367" s="253"/>
      <c r="CZ367" s="253"/>
      <c r="DA367" s="253"/>
      <c r="DB367" s="253"/>
      <c r="DC367" s="253"/>
      <c r="DD367" s="253"/>
      <c r="DE367" s="253"/>
      <c r="DF367" s="253"/>
      <c r="DG367" s="253"/>
      <c r="DH367" s="253"/>
      <c r="DI367" s="253"/>
      <c r="DJ367" s="253"/>
      <c r="DK367" s="253"/>
      <c r="DL367" s="253"/>
      <c r="DM367" s="253"/>
      <c r="DN367" s="253"/>
      <c r="DO367" s="253"/>
      <c r="DP367" s="253"/>
      <c r="DQ367" s="253"/>
      <c r="DR367" s="253"/>
      <c r="DS367" s="253"/>
      <c r="DT367" s="253"/>
      <c r="DU367" s="253"/>
      <c r="DV367" s="253"/>
      <c r="DW367" s="253"/>
      <c r="DX367" s="253"/>
      <c r="DY367" s="253"/>
      <c r="DZ367" s="253"/>
      <c r="EA367" s="253"/>
      <c r="EB367" s="253"/>
      <c r="EC367" s="253"/>
      <c r="ED367" s="253"/>
      <c r="EE367" s="253"/>
      <c r="EF367" s="253"/>
      <c r="EG367" s="253"/>
      <c r="EH367" s="253"/>
      <c r="EI367" s="253"/>
      <c r="EJ367" s="253"/>
      <c r="EK367" s="253"/>
      <c r="EL367" s="253"/>
      <c r="EM367" s="253"/>
      <c r="EN367" s="253"/>
      <c r="EO367" s="253"/>
      <c r="EP367" s="253"/>
      <c r="EQ367" s="253"/>
      <c r="ER367" s="253"/>
      <c r="ES367" s="253"/>
      <c r="ET367" s="253"/>
      <c r="EU367" s="253"/>
      <c r="EV367" s="253"/>
      <c r="EW367" s="253"/>
      <c r="EX367" s="253"/>
      <c r="EY367" s="253"/>
      <c r="EZ367" s="253"/>
      <c r="FA367" s="253"/>
      <c r="FB367" s="253"/>
      <c r="FC367" s="253"/>
      <c r="FD367" s="253"/>
      <c r="FE367" s="253"/>
      <c r="FF367" s="253"/>
      <c r="FG367" s="253"/>
      <c r="FH367" s="253"/>
      <c r="FI367" s="253"/>
      <c r="FJ367" s="253"/>
      <c r="FK367" s="253"/>
      <c r="FL367" s="253"/>
      <c r="FM367" s="253"/>
      <c r="FN367" s="253"/>
      <c r="FO367" s="253"/>
      <c r="FP367" s="253"/>
      <c r="FQ367" s="253"/>
      <c r="FR367" s="253"/>
      <c r="FS367" s="253"/>
      <c r="FT367" s="253"/>
      <c r="FU367" s="253"/>
      <c r="FV367" s="253"/>
      <c r="FW367" s="253"/>
      <c r="FX367" s="253"/>
      <c r="FY367" s="253"/>
      <c r="FZ367" s="253"/>
      <c r="GA367" s="253"/>
      <c r="GB367" s="253"/>
      <c r="GC367" s="253"/>
      <c r="GD367" s="253"/>
      <c r="GE367" s="253"/>
      <c r="GF367" s="253"/>
      <c r="GG367" s="253"/>
      <c r="GH367" s="253"/>
      <c r="GI367" s="253"/>
      <c r="GJ367" s="253"/>
      <c r="GK367" s="253"/>
      <c r="GL367" s="253"/>
      <c r="GM367" s="253"/>
      <c r="GN367" s="253"/>
      <c r="GO367" s="253"/>
      <c r="GP367" s="253"/>
      <c r="GQ367" s="253"/>
      <c r="GR367" s="253"/>
      <c r="GS367" s="253"/>
      <c r="GT367" s="253"/>
      <c r="GU367" s="253"/>
      <c r="GV367" s="253"/>
      <c r="GW367" s="253"/>
      <c r="GX367" s="253"/>
      <c r="GY367" s="253"/>
      <c r="GZ367" s="253"/>
      <c r="HA367" s="253"/>
      <c r="HB367" s="253"/>
      <c r="HC367" s="253"/>
      <c r="HD367" s="253"/>
      <c r="HE367" s="253"/>
      <c r="HF367" s="253"/>
      <c r="HG367" s="253"/>
      <c r="HH367" s="253"/>
      <c r="HI367" s="253"/>
      <c r="HJ367" s="253"/>
      <c r="HK367" s="253"/>
      <c r="HL367" s="253"/>
      <c r="HM367" s="253"/>
      <c r="HN367" s="253"/>
      <c r="HO367" s="253"/>
      <c r="HP367" s="253"/>
      <c r="HQ367" s="253"/>
      <c r="HR367" s="253"/>
      <c r="HS367" s="253"/>
      <c r="HT367" s="253"/>
      <c r="HU367" s="253"/>
      <c r="HV367" s="253"/>
      <c r="HW367" s="253"/>
      <c r="HX367" s="253"/>
      <c r="HY367" s="253"/>
      <c r="HZ367" s="253"/>
      <c r="IA367" s="253"/>
      <c r="IB367" s="253"/>
      <c r="IC367" s="253"/>
      <c r="ID367" s="253"/>
      <c r="IE367" s="253"/>
      <c r="IF367" s="253"/>
      <c r="IG367" s="253"/>
      <c r="IH367" s="253"/>
      <c r="II367" s="253"/>
      <c r="IJ367" s="253"/>
      <c r="IK367" s="253"/>
      <c r="IL367" s="253"/>
      <c r="IM367" s="253"/>
      <c r="IN367" s="253"/>
      <c r="IO367" s="253"/>
      <c r="IP367" s="253"/>
      <c r="IQ367" s="253"/>
      <c r="IR367" s="253"/>
      <c r="IS367" s="253"/>
      <c r="IT367" s="253"/>
      <c r="IU367" s="253"/>
      <c r="IV367" s="253"/>
      <c r="IW367" s="253"/>
      <c r="IX367" s="253"/>
      <c r="IY367" s="253"/>
      <c r="IZ367" s="253"/>
      <c r="JA367" s="253"/>
      <c r="JB367" s="253"/>
      <c r="JC367" s="253"/>
      <c r="JD367" s="253"/>
      <c r="JE367" s="253"/>
      <c r="JF367" s="253"/>
      <c r="JG367" s="253"/>
      <c r="JH367" s="253"/>
      <c r="JI367" s="253"/>
      <c r="JJ367" s="253"/>
      <c r="JK367" s="253"/>
      <c r="JL367" s="253"/>
      <c r="JM367" s="253"/>
      <c r="JN367" s="253"/>
      <c r="JO367" s="253"/>
      <c r="JP367" s="253"/>
      <c r="JQ367" s="253"/>
      <c r="JR367" s="253"/>
      <c r="JS367" s="253"/>
      <c r="JT367" s="253"/>
      <c r="JU367" s="253"/>
    </row>
    <row r="368" spans="1:281" s="252" customFormat="1" ht="15" customHeight="1" x14ac:dyDescent="0.25">
      <c r="A368" s="253"/>
      <c r="B368" s="253"/>
      <c r="C368" s="253"/>
      <c r="D368" s="253"/>
      <c r="E368" s="253"/>
      <c r="F368" s="253"/>
      <c r="G368" s="253"/>
      <c r="H368" s="253"/>
      <c r="I368" s="253"/>
      <c r="J368" s="253"/>
      <c r="K368" s="253"/>
      <c r="L368" s="253"/>
      <c r="M368" s="253"/>
      <c r="N368" s="253"/>
      <c r="O368" s="253"/>
      <c r="P368" s="253"/>
      <c r="Q368" s="253"/>
      <c r="R368" s="253"/>
      <c r="S368" s="253"/>
      <c r="T368" s="253"/>
      <c r="U368" s="253" t="s">
        <v>534</v>
      </c>
      <c r="V368" s="253"/>
      <c r="W368" s="253"/>
      <c r="X368" s="253"/>
      <c r="Y368" s="253"/>
      <c r="Z368" s="253"/>
      <c r="AA368" s="253"/>
      <c r="AB368" s="253"/>
      <c r="AC368" s="253" t="s">
        <v>320</v>
      </c>
      <c r="AD368" s="253"/>
      <c r="AE368" s="253"/>
      <c r="AF368" s="253"/>
      <c r="AG368" s="253"/>
      <c r="AH368" s="253"/>
      <c r="AI368" s="253"/>
      <c r="AJ368" s="253"/>
      <c r="AK368" s="253"/>
      <c r="AL368" s="253"/>
      <c r="AM368" s="253"/>
      <c r="AN368" s="253"/>
      <c r="AO368" s="253"/>
      <c r="AP368" s="256"/>
      <c r="AQ368" s="253"/>
      <c r="AR368" s="253"/>
      <c r="AS368" s="253"/>
      <c r="AT368" s="256"/>
      <c r="AU368" s="253"/>
      <c r="AV368" s="253"/>
      <c r="AW368" s="253"/>
      <c r="AX368" s="253"/>
      <c r="AY368" s="253"/>
      <c r="AZ368" s="253"/>
      <c r="BA368" s="253"/>
      <c r="BB368" s="253"/>
      <c r="BC368" s="253"/>
      <c r="BD368" s="253"/>
      <c r="BE368" s="253"/>
      <c r="BF368" s="253"/>
      <c r="BG368" s="253"/>
      <c r="BH368" s="253"/>
      <c r="BI368" s="253"/>
      <c r="BJ368" s="253"/>
      <c r="BK368" s="253"/>
      <c r="BL368" s="253"/>
      <c r="BM368" s="253"/>
      <c r="BN368" s="253"/>
      <c r="BO368" s="253"/>
      <c r="BP368" s="253"/>
      <c r="BQ368" s="253"/>
      <c r="BR368" s="253"/>
      <c r="BS368" s="253"/>
      <c r="BT368" s="253"/>
      <c r="BU368" s="253"/>
      <c r="BV368" s="253"/>
      <c r="BW368" s="253"/>
      <c r="BX368" s="253"/>
      <c r="BY368" s="253"/>
      <c r="BZ368" s="253"/>
      <c r="CA368" s="253"/>
      <c r="CB368" s="253"/>
      <c r="CC368" s="253"/>
      <c r="CD368" s="253"/>
      <c r="CE368" s="253"/>
      <c r="CF368" s="253"/>
      <c r="CG368" s="253"/>
      <c r="CH368" s="253"/>
      <c r="CI368" s="253"/>
      <c r="CJ368" s="253"/>
      <c r="CK368" s="253"/>
      <c r="CL368" s="253"/>
      <c r="CM368" s="253"/>
      <c r="CN368" s="253"/>
      <c r="CO368" s="253"/>
      <c r="CP368" s="253"/>
      <c r="CQ368" s="253"/>
      <c r="CR368" s="253"/>
      <c r="CS368" s="253"/>
      <c r="CT368" s="253"/>
      <c r="CU368" s="253"/>
      <c r="CV368" s="253"/>
      <c r="CW368" s="253"/>
      <c r="CX368" s="253"/>
      <c r="CY368" s="253"/>
      <c r="CZ368" s="253"/>
      <c r="DA368" s="253"/>
      <c r="DB368" s="253"/>
      <c r="DC368" s="253"/>
      <c r="DD368" s="253"/>
      <c r="DE368" s="253"/>
      <c r="DF368" s="253"/>
      <c r="DG368" s="253"/>
      <c r="DH368" s="253"/>
      <c r="DI368" s="253"/>
      <c r="DJ368" s="253"/>
      <c r="DK368" s="253"/>
      <c r="DL368" s="253"/>
      <c r="DM368" s="253"/>
      <c r="DN368" s="253"/>
      <c r="DO368" s="253"/>
      <c r="DP368" s="253"/>
      <c r="DQ368" s="253"/>
      <c r="DR368" s="253"/>
      <c r="DS368" s="253"/>
      <c r="DT368" s="253"/>
      <c r="DU368" s="253"/>
      <c r="DV368" s="253"/>
      <c r="DW368" s="253"/>
      <c r="DX368" s="253"/>
      <c r="DY368" s="253"/>
      <c r="DZ368" s="253"/>
      <c r="EA368" s="253"/>
      <c r="EB368" s="253"/>
      <c r="EC368" s="253"/>
      <c r="ED368" s="253"/>
      <c r="EE368" s="253"/>
      <c r="EF368" s="253"/>
      <c r="EG368" s="253"/>
      <c r="EH368" s="253"/>
      <c r="EI368" s="253"/>
      <c r="EJ368" s="253"/>
      <c r="EK368" s="253"/>
      <c r="EL368" s="253"/>
      <c r="EM368" s="253"/>
      <c r="EN368" s="253"/>
      <c r="EO368" s="253"/>
      <c r="EP368" s="253"/>
      <c r="EQ368" s="253"/>
      <c r="ER368" s="253"/>
      <c r="ES368" s="253"/>
      <c r="ET368" s="253"/>
      <c r="EU368" s="253"/>
      <c r="EV368" s="253"/>
      <c r="EW368" s="253"/>
      <c r="EX368" s="253"/>
      <c r="EY368" s="253"/>
      <c r="EZ368" s="253"/>
      <c r="FA368" s="253"/>
      <c r="FB368" s="253"/>
      <c r="FC368" s="253"/>
      <c r="FD368" s="253"/>
      <c r="FE368" s="253"/>
      <c r="FF368" s="253"/>
      <c r="FG368" s="253"/>
      <c r="FH368" s="253"/>
      <c r="FI368" s="253"/>
      <c r="FJ368" s="253"/>
      <c r="FK368" s="253"/>
      <c r="FL368" s="253"/>
      <c r="FM368" s="253"/>
      <c r="FN368" s="253"/>
      <c r="FO368" s="253"/>
      <c r="FP368" s="253"/>
      <c r="FQ368" s="253"/>
      <c r="FR368" s="253"/>
      <c r="FS368" s="253"/>
      <c r="FT368" s="253"/>
      <c r="FU368" s="253"/>
      <c r="FV368" s="253"/>
      <c r="FW368" s="253"/>
      <c r="FX368" s="253"/>
      <c r="FY368" s="253"/>
      <c r="FZ368" s="253"/>
      <c r="GA368" s="253"/>
      <c r="GB368" s="253"/>
      <c r="GC368" s="253"/>
      <c r="GD368" s="253"/>
      <c r="GE368" s="253"/>
      <c r="GF368" s="253"/>
      <c r="GG368" s="253"/>
      <c r="GH368" s="253"/>
      <c r="GI368" s="253"/>
      <c r="GJ368" s="253"/>
      <c r="GK368" s="253"/>
      <c r="GL368" s="253"/>
      <c r="GM368" s="253"/>
      <c r="GN368" s="253"/>
      <c r="GO368" s="253"/>
      <c r="GP368" s="253"/>
      <c r="GQ368" s="253"/>
      <c r="GR368" s="253"/>
      <c r="GS368" s="253"/>
      <c r="GT368" s="253"/>
      <c r="GU368" s="253"/>
      <c r="GV368" s="253"/>
      <c r="GW368" s="253"/>
      <c r="GX368" s="253"/>
      <c r="GY368" s="253"/>
      <c r="GZ368" s="253"/>
      <c r="HA368" s="253"/>
      <c r="HB368" s="253"/>
      <c r="HC368" s="253"/>
      <c r="HD368" s="253"/>
      <c r="HE368" s="253"/>
      <c r="HF368" s="253"/>
      <c r="HG368" s="253"/>
      <c r="HH368" s="253"/>
      <c r="HI368" s="253"/>
      <c r="HJ368" s="253"/>
      <c r="HK368" s="253"/>
      <c r="HL368" s="253"/>
      <c r="HM368" s="253"/>
      <c r="HN368" s="253"/>
      <c r="HO368" s="253"/>
      <c r="HP368" s="253"/>
      <c r="HQ368" s="253"/>
      <c r="HR368" s="253"/>
      <c r="HS368" s="253"/>
      <c r="HT368" s="253"/>
      <c r="HU368" s="253"/>
      <c r="HV368" s="253"/>
      <c r="HW368" s="253"/>
      <c r="HX368" s="253"/>
      <c r="HY368" s="253"/>
      <c r="HZ368" s="253"/>
      <c r="IA368" s="253"/>
      <c r="IB368" s="253"/>
      <c r="IC368" s="253"/>
      <c r="ID368" s="253"/>
      <c r="IE368" s="253"/>
      <c r="IF368" s="253"/>
      <c r="IG368" s="253"/>
      <c r="IH368" s="253"/>
      <c r="II368" s="253"/>
      <c r="IJ368" s="253"/>
      <c r="IK368" s="253"/>
      <c r="IL368" s="253"/>
      <c r="IM368" s="253"/>
      <c r="IN368" s="253"/>
      <c r="IO368" s="253"/>
      <c r="IP368" s="253"/>
      <c r="IQ368" s="253"/>
      <c r="IR368" s="253"/>
      <c r="IS368" s="253"/>
      <c r="IT368" s="253"/>
      <c r="IU368" s="253"/>
      <c r="IV368" s="253"/>
      <c r="IW368" s="253"/>
      <c r="IX368" s="253"/>
      <c r="IY368" s="253"/>
      <c r="IZ368" s="253"/>
      <c r="JA368" s="253"/>
      <c r="JB368" s="253"/>
      <c r="JC368" s="253"/>
      <c r="JD368" s="253"/>
      <c r="JE368" s="253"/>
      <c r="JF368" s="253"/>
      <c r="JG368" s="253"/>
      <c r="JH368" s="253"/>
      <c r="JI368" s="253"/>
      <c r="JJ368" s="253"/>
      <c r="JK368" s="253"/>
      <c r="JL368" s="253"/>
      <c r="JM368" s="253"/>
      <c r="JN368" s="253"/>
      <c r="JO368" s="253"/>
      <c r="JP368" s="253"/>
      <c r="JQ368" s="253"/>
      <c r="JR368" s="253"/>
      <c r="JS368" s="253"/>
      <c r="JT368" s="253"/>
      <c r="JU368" s="253"/>
    </row>
    <row r="369" spans="1:281" s="252" customFormat="1" ht="15" customHeight="1" x14ac:dyDescent="0.25">
      <c r="A369" s="253"/>
      <c r="B369" s="253"/>
      <c r="C369" s="253"/>
      <c r="D369" s="253"/>
      <c r="E369" s="253"/>
      <c r="F369" s="253"/>
      <c r="G369" s="253"/>
      <c r="H369" s="253"/>
      <c r="I369" s="253"/>
      <c r="J369" s="253"/>
      <c r="K369" s="253"/>
      <c r="L369" s="253"/>
      <c r="M369" s="253"/>
      <c r="N369" s="253"/>
      <c r="O369" s="253"/>
      <c r="P369" s="253"/>
      <c r="Q369" s="253"/>
      <c r="R369" s="253"/>
      <c r="S369" s="253"/>
      <c r="T369" s="253"/>
      <c r="U369" s="253" t="s">
        <v>535</v>
      </c>
      <c r="V369" s="253"/>
      <c r="W369" s="253"/>
      <c r="X369" s="253"/>
      <c r="Y369" s="253"/>
      <c r="Z369" s="253"/>
      <c r="AA369" s="253"/>
      <c r="AB369" s="253"/>
      <c r="AC369" s="253" t="s">
        <v>332</v>
      </c>
      <c r="AD369" s="253"/>
      <c r="AE369" s="253"/>
      <c r="AF369" s="253"/>
      <c r="AG369" s="253"/>
      <c r="AH369" s="253"/>
      <c r="AI369" s="253"/>
      <c r="AJ369" s="253"/>
      <c r="AK369" s="253"/>
      <c r="AL369" s="253"/>
      <c r="AM369" s="253"/>
      <c r="AN369" s="253"/>
      <c r="AO369" s="253"/>
      <c r="AP369" s="256"/>
      <c r="AQ369" s="253"/>
      <c r="AR369" s="253"/>
      <c r="AS369" s="253"/>
      <c r="AT369" s="256"/>
      <c r="AU369" s="253"/>
      <c r="AV369" s="253"/>
      <c r="AW369" s="253"/>
      <c r="AX369" s="253"/>
      <c r="AY369" s="253"/>
      <c r="AZ369" s="253"/>
      <c r="BA369" s="253"/>
      <c r="BB369" s="253"/>
      <c r="BC369" s="253"/>
      <c r="BD369" s="253"/>
      <c r="BE369" s="253"/>
      <c r="BF369" s="253"/>
      <c r="BG369" s="253"/>
      <c r="BH369" s="253"/>
      <c r="BI369" s="253"/>
      <c r="BJ369" s="253"/>
      <c r="BK369" s="253"/>
      <c r="BL369" s="253"/>
      <c r="BM369" s="253"/>
      <c r="BN369" s="253"/>
      <c r="BO369" s="253"/>
      <c r="BP369" s="253"/>
      <c r="BQ369" s="253"/>
      <c r="BR369" s="253"/>
      <c r="BS369" s="253"/>
      <c r="BT369" s="253"/>
      <c r="BU369" s="253"/>
      <c r="BV369" s="253"/>
      <c r="BW369" s="253"/>
      <c r="BX369" s="253"/>
      <c r="BY369" s="253"/>
      <c r="BZ369" s="253"/>
      <c r="CA369" s="253"/>
      <c r="CB369" s="253"/>
      <c r="CC369" s="253"/>
      <c r="CD369" s="253"/>
      <c r="CE369" s="253"/>
      <c r="CF369" s="253"/>
      <c r="CG369" s="253"/>
      <c r="CH369" s="253"/>
      <c r="CI369" s="253"/>
      <c r="CJ369" s="253"/>
      <c r="CK369" s="253"/>
      <c r="CL369" s="253"/>
      <c r="CM369" s="253"/>
      <c r="CN369" s="253"/>
      <c r="CO369" s="253"/>
      <c r="CP369" s="253"/>
      <c r="CQ369" s="253"/>
      <c r="CR369" s="253"/>
      <c r="CS369" s="253"/>
      <c r="CT369" s="253"/>
      <c r="CU369" s="253"/>
      <c r="CV369" s="253"/>
      <c r="CW369" s="253"/>
      <c r="CX369" s="253"/>
      <c r="CY369" s="253"/>
      <c r="CZ369" s="253"/>
      <c r="DA369" s="253"/>
      <c r="DB369" s="253"/>
      <c r="DC369" s="253"/>
      <c r="DD369" s="253"/>
      <c r="DE369" s="253"/>
      <c r="DF369" s="253"/>
      <c r="DG369" s="253"/>
      <c r="DH369" s="253"/>
      <c r="DI369" s="253"/>
      <c r="DJ369" s="253"/>
      <c r="DK369" s="253"/>
      <c r="DL369" s="253"/>
      <c r="DM369" s="253"/>
      <c r="DN369" s="253"/>
      <c r="DO369" s="253"/>
      <c r="DP369" s="253"/>
      <c r="DQ369" s="253"/>
      <c r="DR369" s="253"/>
      <c r="DS369" s="253"/>
      <c r="DT369" s="253"/>
      <c r="DU369" s="253"/>
      <c r="DV369" s="253"/>
      <c r="DW369" s="253"/>
      <c r="DX369" s="253"/>
      <c r="DY369" s="253"/>
      <c r="DZ369" s="253"/>
      <c r="EA369" s="253"/>
      <c r="EB369" s="253"/>
      <c r="EC369" s="253"/>
      <c r="ED369" s="253"/>
      <c r="EE369" s="253"/>
      <c r="EF369" s="253"/>
      <c r="EG369" s="253"/>
      <c r="EH369" s="253"/>
      <c r="EI369" s="253"/>
      <c r="EJ369" s="253"/>
      <c r="EK369" s="253"/>
      <c r="EL369" s="253"/>
      <c r="EM369" s="253"/>
      <c r="EN369" s="253"/>
      <c r="EO369" s="253"/>
      <c r="EP369" s="253"/>
      <c r="EQ369" s="253"/>
      <c r="ER369" s="253"/>
      <c r="ES369" s="253"/>
      <c r="ET369" s="253"/>
      <c r="EU369" s="253"/>
      <c r="EV369" s="253"/>
      <c r="EW369" s="253"/>
      <c r="EX369" s="253"/>
      <c r="EY369" s="253"/>
      <c r="EZ369" s="253"/>
      <c r="FA369" s="253"/>
      <c r="FB369" s="253"/>
      <c r="FC369" s="253"/>
      <c r="FD369" s="253"/>
      <c r="FE369" s="253"/>
      <c r="FF369" s="253"/>
      <c r="FG369" s="253"/>
      <c r="FH369" s="253"/>
      <c r="FI369" s="253"/>
      <c r="FJ369" s="253"/>
      <c r="FK369" s="253"/>
      <c r="FL369" s="253"/>
      <c r="FM369" s="253"/>
      <c r="FN369" s="253"/>
      <c r="FO369" s="253"/>
      <c r="FP369" s="253"/>
      <c r="FQ369" s="253"/>
      <c r="FR369" s="253"/>
      <c r="FS369" s="253"/>
      <c r="FT369" s="253"/>
      <c r="FU369" s="253"/>
      <c r="FV369" s="253"/>
      <c r="FW369" s="253"/>
      <c r="FX369" s="253"/>
      <c r="FY369" s="253"/>
      <c r="FZ369" s="253"/>
      <c r="GA369" s="253"/>
      <c r="GB369" s="253"/>
      <c r="GC369" s="253"/>
      <c r="GD369" s="253"/>
      <c r="GE369" s="253"/>
      <c r="GF369" s="253"/>
      <c r="GG369" s="253"/>
      <c r="GH369" s="253"/>
      <c r="GI369" s="253"/>
      <c r="GJ369" s="253"/>
      <c r="GK369" s="253"/>
      <c r="GL369" s="253"/>
      <c r="GM369" s="253"/>
      <c r="GN369" s="253"/>
      <c r="GO369" s="253"/>
      <c r="GP369" s="253"/>
      <c r="GQ369" s="253"/>
      <c r="GR369" s="253"/>
      <c r="GS369" s="253"/>
      <c r="GT369" s="253"/>
      <c r="GU369" s="253"/>
      <c r="GV369" s="253"/>
      <c r="GW369" s="253"/>
      <c r="GX369" s="253"/>
      <c r="GY369" s="253"/>
      <c r="GZ369" s="253"/>
      <c r="HA369" s="253"/>
      <c r="HB369" s="253"/>
      <c r="HC369" s="253"/>
      <c r="HD369" s="253"/>
      <c r="HE369" s="253"/>
      <c r="HF369" s="253"/>
      <c r="HG369" s="253"/>
      <c r="HH369" s="253"/>
      <c r="HI369" s="253"/>
      <c r="HJ369" s="253"/>
      <c r="HK369" s="253"/>
      <c r="HL369" s="253"/>
      <c r="HM369" s="253"/>
      <c r="HN369" s="253"/>
      <c r="HO369" s="253"/>
      <c r="HP369" s="253"/>
      <c r="HQ369" s="253"/>
      <c r="HR369" s="253"/>
      <c r="HS369" s="253"/>
      <c r="HT369" s="253"/>
      <c r="HU369" s="253"/>
      <c r="HV369" s="253"/>
      <c r="HW369" s="253"/>
      <c r="HX369" s="253"/>
      <c r="HY369" s="253"/>
      <c r="HZ369" s="253"/>
      <c r="IA369" s="253"/>
      <c r="IB369" s="253"/>
      <c r="IC369" s="253"/>
      <c r="ID369" s="253"/>
      <c r="IE369" s="253"/>
      <c r="IF369" s="253"/>
      <c r="IG369" s="253"/>
      <c r="IH369" s="253"/>
      <c r="II369" s="253"/>
      <c r="IJ369" s="253"/>
      <c r="IK369" s="253"/>
      <c r="IL369" s="253"/>
      <c r="IM369" s="253"/>
      <c r="IN369" s="253"/>
      <c r="IO369" s="253"/>
      <c r="IP369" s="253"/>
      <c r="IQ369" s="253"/>
      <c r="IR369" s="253"/>
      <c r="IS369" s="253"/>
      <c r="IT369" s="253"/>
      <c r="IU369" s="253"/>
      <c r="IV369" s="253"/>
      <c r="IW369" s="253"/>
      <c r="IX369" s="253"/>
      <c r="IY369" s="253"/>
      <c r="IZ369" s="253"/>
      <c r="JA369" s="253"/>
      <c r="JB369" s="253"/>
      <c r="JC369" s="253"/>
      <c r="JD369" s="253"/>
      <c r="JE369" s="253"/>
      <c r="JF369" s="253"/>
      <c r="JG369" s="253"/>
      <c r="JH369" s="253"/>
      <c r="JI369" s="253"/>
      <c r="JJ369" s="253"/>
      <c r="JK369" s="253"/>
      <c r="JL369" s="253"/>
      <c r="JM369" s="253"/>
      <c r="JN369" s="253"/>
      <c r="JO369" s="253"/>
      <c r="JP369" s="253"/>
      <c r="JQ369" s="253"/>
      <c r="JR369" s="253"/>
      <c r="JS369" s="253"/>
      <c r="JT369" s="253"/>
      <c r="JU369" s="253"/>
    </row>
    <row r="370" spans="1:281" s="252" customFormat="1" ht="15" customHeight="1" x14ac:dyDescent="0.25">
      <c r="A370" s="253"/>
      <c r="B370" s="253"/>
      <c r="C370" s="253"/>
      <c r="D370" s="253"/>
      <c r="E370" s="253"/>
      <c r="F370" s="253"/>
      <c r="G370" s="253"/>
      <c r="H370" s="253"/>
      <c r="I370" s="253"/>
      <c r="J370" s="253"/>
      <c r="K370" s="253"/>
      <c r="L370" s="253"/>
      <c r="M370" s="253"/>
      <c r="N370" s="253"/>
      <c r="O370" s="253"/>
      <c r="P370" s="253"/>
      <c r="Q370" s="253"/>
      <c r="R370" s="253"/>
      <c r="S370" s="253"/>
      <c r="T370" s="253"/>
      <c r="U370" s="253" t="s">
        <v>536</v>
      </c>
      <c r="V370" s="253"/>
      <c r="W370" s="253"/>
      <c r="X370" s="253"/>
      <c r="Y370" s="253"/>
      <c r="Z370" s="253"/>
      <c r="AA370" s="253"/>
      <c r="AB370" s="253"/>
      <c r="AC370" s="253" t="s">
        <v>318</v>
      </c>
      <c r="AD370" s="253"/>
      <c r="AE370" s="253"/>
      <c r="AF370" s="253"/>
      <c r="AG370" s="253"/>
      <c r="AH370" s="253"/>
      <c r="AI370" s="253"/>
      <c r="AJ370" s="253"/>
      <c r="AK370" s="253"/>
      <c r="AL370" s="253"/>
      <c r="AM370" s="253"/>
      <c r="AN370" s="253"/>
      <c r="AO370" s="253"/>
      <c r="AP370" s="256"/>
      <c r="AQ370" s="253"/>
      <c r="AR370" s="253"/>
      <c r="AS370" s="253"/>
      <c r="AT370" s="256"/>
      <c r="AU370" s="253"/>
      <c r="AV370" s="253"/>
      <c r="AW370" s="253"/>
      <c r="AX370" s="253"/>
      <c r="AY370" s="253"/>
      <c r="AZ370" s="253"/>
      <c r="BA370" s="253"/>
      <c r="BB370" s="253"/>
      <c r="BC370" s="253"/>
      <c r="BD370" s="253"/>
      <c r="BE370" s="253"/>
      <c r="BF370" s="253"/>
      <c r="BG370" s="253"/>
      <c r="BH370" s="253"/>
      <c r="BI370" s="253"/>
      <c r="BJ370" s="253"/>
      <c r="BK370" s="253"/>
      <c r="BL370" s="253"/>
      <c r="BM370" s="253"/>
      <c r="BN370" s="253"/>
      <c r="BO370" s="253"/>
      <c r="BP370" s="253"/>
      <c r="BQ370" s="253"/>
      <c r="BR370" s="253"/>
      <c r="BS370" s="253"/>
      <c r="BT370" s="253"/>
      <c r="BU370" s="253"/>
      <c r="BV370" s="253"/>
      <c r="BW370" s="253"/>
      <c r="BX370" s="253"/>
      <c r="BY370" s="253"/>
      <c r="BZ370" s="253"/>
      <c r="CA370" s="253"/>
      <c r="CB370" s="253"/>
      <c r="CC370" s="253"/>
      <c r="CD370" s="253"/>
      <c r="CE370" s="253"/>
      <c r="CF370" s="253"/>
      <c r="CG370" s="253"/>
      <c r="CH370" s="253"/>
      <c r="CI370" s="253"/>
      <c r="CJ370" s="253"/>
      <c r="CK370" s="253"/>
      <c r="CL370" s="253"/>
      <c r="CM370" s="253"/>
      <c r="CN370" s="253"/>
      <c r="CO370" s="253"/>
      <c r="CP370" s="253"/>
      <c r="CQ370" s="253"/>
      <c r="CR370" s="253"/>
      <c r="CS370" s="253"/>
      <c r="CT370" s="253"/>
      <c r="CU370" s="253"/>
      <c r="CV370" s="253"/>
      <c r="CW370" s="253"/>
      <c r="CX370" s="253"/>
      <c r="CY370" s="253"/>
      <c r="CZ370" s="253"/>
      <c r="DA370" s="253"/>
      <c r="DB370" s="253"/>
      <c r="DC370" s="253"/>
      <c r="DD370" s="253"/>
      <c r="DE370" s="253"/>
      <c r="DF370" s="253"/>
      <c r="DG370" s="253"/>
      <c r="DH370" s="253"/>
      <c r="DI370" s="253"/>
      <c r="DJ370" s="253"/>
      <c r="DK370" s="253"/>
      <c r="DL370" s="253"/>
      <c r="DM370" s="253"/>
      <c r="DN370" s="253"/>
      <c r="DO370" s="253"/>
      <c r="DP370" s="253"/>
      <c r="DQ370" s="253"/>
      <c r="DR370" s="253"/>
      <c r="DS370" s="253"/>
      <c r="DT370" s="253"/>
      <c r="DU370" s="253"/>
      <c r="DV370" s="253"/>
      <c r="DW370" s="253"/>
      <c r="DX370" s="253"/>
      <c r="DY370" s="253"/>
      <c r="DZ370" s="253"/>
      <c r="EA370" s="253"/>
      <c r="EB370" s="253"/>
      <c r="EC370" s="253"/>
      <c r="ED370" s="253"/>
      <c r="EE370" s="253"/>
      <c r="EF370" s="253"/>
      <c r="EG370" s="253"/>
      <c r="EH370" s="253"/>
      <c r="EI370" s="253"/>
      <c r="EJ370" s="253"/>
      <c r="EK370" s="253"/>
      <c r="EL370" s="253"/>
      <c r="EM370" s="253"/>
      <c r="EN370" s="253"/>
      <c r="EO370" s="253"/>
      <c r="EP370" s="253"/>
      <c r="EQ370" s="253"/>
      <c r="ER370" s="253"/>
      <c r="ES370" s="253"/>
      <c r="ET370" s="253"/>
      <c r="EU370" s="253"/>
      <c r="EV370" s="253"/>
      <c r="EW370" s="253"/>
      <c r="EX370" s="253"/>
      <c r="EY370" s="253"/>
      <c r="EZ370" s="253"/>
      <c r="FA370" s="253"/>
      <c r="FB370" s="253"/>
      <c r="FC370" s="253"/>
      <c r="FD370" s="253"/>
      <c r="FE370" s="253"/>
      <c r="FF370" s="253"/>
      <c r="FG370" s="253"/>
      <c r="FH370" s="253"/>
      <c r="FI370" s="253"/>
      <c r="FJ370" s="253"/>
      <c r="FK370" s="253"/>
      <c r="FL370" s="253"/>
      <c r="FM370" s="253"/>
      <c r="FN370" s="253"/>
      <c r="FO370" s="253"/>
      <c r="FP370" s="253"/>
      <c r="FQ370" s="253"/>
      <c r="FR370" s="253"/>
      <c r="FS370" s="253"/>
      <c r="FT370" s="253"/>
      <c r="FU370" s="253"/>
      <c r="FV370" s="253"/>
      <c r="FW370" s="253"/>
      <c r="FX370" s="253"/>
      <c r="FY370" s="253"/>
      <c r="FZ370" s="253"/>
      <c r="GA370" s="253"/>
      <c r="GB370" s="253"/>
      <c r="GC370" s="253"/>
      <c r="GD370" s="253"/>
      <c r="GE370" s="253"/>
      <c r="GF370" s="253"/>
      <c r="GG370" s="253"/>
      <c r="GH370" s="253"/>
      <c r="GI370" s="253"/>
      <c r="GJ370" s="253"/>
      <c r="GK370" s="253"/>
      <c r="GL370" s="253"/>
      <c r="GM370" s="253"/>
      <c r="GN370" s="253"/>
      <c r="GO370" s="253"/>
      <c r="GP370" s="253"/>
      <c r="GQ370" s="253"/>
      <c r="GR370" s="253"/>
      <c r="GS370" s="253"/>
      <c r="GT370" s="253"/>
      <c r="GU370" s="253"/>
      <c r="GV370" s="253"/>
      <c r="GW370" s="253"/>
      <c r="GX370" s="253"/>
      <c r="GY370" s="253"/>
      <c r="GZ370" s="253"/>
      <c r="HA370" s="253"/>
      <c r="HB370" s="253"/>
      <c r="HC370" s="253"/>
      <c r="HD370" s="253"/>
      <c r="HE370" s="253"/>
      <c r="HF370" s="253"/>
      <c r="HG370" s="253"/>
      <c r="HH370" s="253"/>
      <c r="HI370" s="253"/>
      <c r="HJ370" s="253"/>
      <c r="HK370" s="253"/>
      <c r="HL370" s="253"/>
      <c r="HM370" s="253"/>
      <c r="HN370" s="253"/>
      <c r="HO370" s="253"/>
      <c r="HP370" s="253"/>
      <c r="HQ370" s="253"/>
      <c r="HR370" s="253"/>
      <c r="HS370" s="253"/>
      <c r="HT370" s="253"/>
      <c r="HU370" s="253"/>
      <c r="HV370" s="253"/>
      <c r="HW370" s="253"/>
      <c r="HX370" s="253"/>
      <c r="HY370" s="253"/>
      <c r="HZ370" s="253"/>
      <c r="IA370" s="253"/>
      <c r="IB370" s="253"/>
      <c r="IC370" s="253"/>
      <c r="ID370" s="253"/>
      <c r="IE370" s="253"/>
      <c r="IF370" s="253"/>
      <c r="IG370" s="253"/>
      <c r="IH370" s="253"/>
      <c r="II370" s="253"/>
      <c r="IJ370" s="253"/>
      <c r="IK370" s="253"/>
      <c r="IL370" s="253"/>
      <c r="IM370" s="253"/>
      <c r="IN370" s="253"/>
      <c r="IO370" s="253"/>
      <c r="IP370" s="253"/>
      <c r="IQ370" s="253"/>
      <c r="IR370" s="253"/>
      <c r="IS370" s="253"/>
      <c r="IT370" s="253"/>
      <c r="IU370" s="253"/>
      <c r="IV370" s="253"/>
      <c r="IW370" s="253"/>
      <c r="IX370" s="253"/>
      <c r="IY370" s="253"/>
      <c r="IZ370" s="253"/>
      <c r="JA370" s="253"/>
      <c r="JB370" s="253"/>
      <c r="JC370" s="253"/>
      <c r="JD370" s="253"/>
      <c r="JE370" s="253"/>
      <c r="JF370" s="253"/>
      <c r="JG370" s="253"/>
      <c r="JH370" s="253"/>
      <c r="JI370" s="253"/>
      <c r="JJ370" s="253"/>
      <c r="JK370" s="253"/>
      <c r="JL370" s="253"/>
      <c r="JM370" s="253"/>
      <c r="JN370" s="253"/>
      <c r="JO370" s="253"/>
      <c r="JP370" s="253"/>
      <c r="JQ370" s="253"/>
      <c r="JR370" s="253"/>
      <c r="JS370" s="253"/>
      <c r="JT370" s="253"/>
      <c r="JU370" s="253"/>
    </row>
    <row r="371" spans="1:281" s="252" customFormat="1" ht="15" customHeight="1" x14ac:dyDescent="0.25">
      <c r="A371" s="253"/>
      <c r="B371" s="253"/>
      <c r="C371" s="253"/>
      <c r="D371" s="253"/>
      <c r="E371" s="253"/>
      <c r="F371" s="253"/>
      <c r="G371" s="253"/>
      <c r="H371" s="253"/>
      <c r="I371" s="253"/>
      <c r="J371" s="253"/>
      <c r="K371" s="253"/>
      <c r="L371" s="253"/>
      <c r="M371" s="253"/>
      <c r="N371" s="253"/>
      <c r="O371" s="253"/>
      <c r="P371" s="253"/>
      <c r="Q371" s="253"/>
      <c r="R371" s="253"/>
      <c r="S371" s="253"/>
      <c r="T371" s="253"/>
      <c r="U371" s="253" t="s">
        <v>537</v>
      </c>
      <c r="V371" s="253"/>
      <c r="W371" s="253"/>
      <c r="X371" s="253"/>
      <c r="Y371" s="253"/>
      <c r="Z371" s="253"/>
      <c r="AA371" s="253"/>
      <c r="AB371" s="253"/>
      <c r="AC371" s="253" t="s">
        <v>332</v>
      </c>
      <c r="AD371" s="253"/>
      <c r="AE371" s="253"/>
      <c r="AF371" s="253"/>
      <c r="AG371" s="253"/>
      <c r="AH371" s="253"/>
      <c r="AI371" s="253"/>
      <c r="AJ371" s="253"/>
      <c r="AK371" s="253"/>
      <c r="AL371" s="253"/>
      <c r="AM371" s="253"/>
      <c r="AN371" s="253"/>
      <c r="AO371" s="253"/>
      <c r="AP371" s="256"/>
      <c r="AQ371" s="253"/>
      <c r="AR371" s="253"/>
      <c r="AS371" s="253"/>
      <c r="AT371" s="256"/>
      <c r="AU371" s="253"/>
      <c r="AV371" s="253"/>
      <c r="AW371" s="253"/>
      <c r="AX371" s="253"/>
      <c r="AY371" s="253"/>
      <c r="AZ371" s="253"/>
      <c r="BA371" s="253"/>
      <c r="BB371" s="253"/>
      <c r="BC371" s="253"/>
      <c r="BD371" s="253"/>
      <c r="BE371" s="253"/>
      <c r="BF371" s="253"/>
      <c r="BG371" s="253"/>
      <c r="BH371" s="253"/>
      <c r="BI371" s="253"/>
      <c r="BJ371" s="253"/>
      <c r="BK371" s="253"/>
      <c r="BL371" s="253"/>
      <c r="BM371" s="253"/>
      <c r="BN371" s="253"/>
      <c r="BO371" s="253"/>
      <c r="BP371" s="253"/>
      <c r="BQ371" s="253"/>
      <c r="BR371" s="253"/>
      <c r="BS371" s="253"/>
      <c r="BT371" s="253"/>
      <c r="BU371" s="253"/>
      <c r="BV371" s="253"/>
      <c r="BW371" s="253"/>
      <c r="BX371" s="253"/>
      <c r="BY371" s="253"/>
      <c r="BZ371" s="253"/>
      <c r="CA371" s="253"/>
      <c r="CB371" s="253"/>
      <c r="CC371" s="253"/>
      <c r="CD371" s="253"/>
      <c r="CE371" s="253"/>
      <c r="CF371" s="253"/>
      <c r="CG371" s="253"/>
      <c r="CH371" s="253"/>
      <c r="CI371" s="253"/>
      <c r="CJ371" s="253"/>
      <c r="CK371" s="253"/>
      <c r="CL371" s="253"/>
      <c r="CM371" s="253"/>
      <c r="CN371" s="253"/>
      <c r="CO371" s="253"/>
      <c r="CP371" s="253"/>
      <c r="CQ371" s="253"/>
      <c r="CR371" s="253"/>
      <c r="CS371" s="253"/>
      <c r="CT371" s="253"/>
      <c r="CU371" s="253"/>
      <c r="CV371" s="253"/>
      <c r="CW371" s="253"/>
      <c r="CX371" s="253"/>
      <c r="CY371" s="253"/>
      <c r="CZ371" s="253"/>
      <c r="DA371" s="253"/>
      <c r="DB371" s="253"/>
      <c r="DC371" s="253"/>
      <c r="DD371" s="253"/>
      <c r="DE371" s="253"/>
      <c r="DF371" s="253"/>
      <c r="DG371" s="253"/>
      <c r="DH371" s="253"/>
      <c r="DI371" s="253"/>
      <c r="DJ371" s="253"/>
      <c r="DK371" s="253"/>
      <c r="DL371" s="253"/>
      <c r="DM371" s="253"/>
      <c r="DN371" s="253"/>
      <c r="DO371" s="253"/>
      <c r="DP371" s="253"/>
      <c r="DQ371" s="253"/>
      <c r="DR371" s="253"/>
      <c r="DS371" s="253"/>
      <c r="DT371" s="253"/>
      <c r="DU371" s="253"/>
      <c r="DV371" s="253"/>
      <c r="DW371" s="253"/>
      <c r="DX371" s="253"/>
      <c r="DY371" s="253"/>
      <c r="DZ371" s="253"/>
      <c r="EA371" s="253"/>
      <c r="EB371" s="253"/>
      <c r="EC371" s="253"/>
      <c r="ED371" s="253"/>
      <c r="EE371" s="253"/>
      <c r="EF371" s="253"/>
      <c r="EG371" s="253"/>
      <c r="EH371" s="253"/>
      <c r="EI371" s="253"/>
      <c r="EJ371" s="253"/>
      <c r="EK371" s="253"/>
      <c r="EL371" s="253"/>
      <c r="EM371" s="253"/>
      <c r="EN371" s="253"/>
      <c r="EO371" s="253"/>
      <c r="EP371" s="253"/>
      <c r="EQ371" s="253"/>
      <c r="ER371" s="253"/>
      <c r="ES371" s="253"/>
      <c r="ET371" s="253"/>
      <c r="EU371" s="253"/>
      <c r="EV371" s="253"/>
      <c r="EW371" s="253"/>
      <c r="EX371" s="253"/>
      <c r="EY371" s="253"/>
      <c r="EZ371" s="253"/>
      <c r="FA371" s="253"/>
      <c r="FB371" s="253"/>
      <c r="FC371" s="253"/>
      <c r="FD371" s="253"/>
      <c r="FE371" s="253"/>
      <c r="FF371" s="253"/>
      <c r="FG371" s="253"/>
      <c r="FH371" s="253"/>
      <c r="FI371" s="253"/>
      <c r="FJ371" s="253"/>
      <c r="FK371" s="253"/>
      <c r="FL371" s="253"/>
      <c r="FM371" s="253"/>
      <c r="FN371" s="253"/>
      <c r="FO371" s="253"/>
      <c r="FP371" s="253"/>
      <c r="FQ371" s="253"/>
      <c r="FR371" s="253"/>
      <c r="FS371" s="253"/>
      <c r="FT371" s="253"/>
      <c r="FU371" s="253"/>
      <c r="FV371" s="253"/>
      <c r="FW371" s="253"/>
      <c r="FX371" s="253"/>
      <c r="FY371" s="253"/>
      <c r="FZ371" s="253"/>
      <c r="GA371" s="253"/>
      <c r="GB371" s="253"/>
      <c r="GC371" s="253"/>
      <c r="GD371" s="253"/>
      <c r="GE371" s="253"/>
      <c r="GF371" s="253"/>
      <c r="GG371" s="253"/>
      <c r="GH371" s="253"/>
      <c r="GI371" s="253"/>
      <c r="GJ371" s="253"/>
      <c r="GK371" s="253"/>
      <c r="GL371" s="253"/>
      <c r="GM371" s="253"/>
      <c r="GN371" s="253"/>
      <c r="GO371" s="253"/>
      <c r="GP371" s="253"/>
      <c r="GQ371" s="253"/>
      <c r="GR371" s="253"/>
      <c r="GS371" s="253"/>
      <c r="GT371" s="253"/>
      <c r="GU371" s="253"/>
      <c r="GV371" s="253"/>
      <c r="GW371" s="253"/>
      <c r="GX371" s="253"/>
      <c r="GY371" s="253"/>
      <c r="GZ371" s="253"/>
      <c r="HA371" s="253"/>
      <c r="HB371" s="253"/>
      <c r="HC371" s="253"/>
      <c r="HD371" s="253"/>
      <c r="HE371" s="253"/>
      <c r="HF371" s="253"/>
      <c r="HG371" s="253"/>
      <c r="HH371" s="253"/>
      <c r="HI371" s="253"/>
      <c r="HJ371" s="253"/>
      <c r="HK371" s="253"/>
      <c r="HL371" s="253"/>
      <c r="HM371" s="253"/>
      <c r="HN371" s="253"/>
      <c r="HO371" s="253"/>
      <c r="HP371" s="253"/>
      <c r="HQ371" s="253"/>
      <c r="HR371" s="253"/>
      <c r="HS371" s="253"/>
      <c r="HT371" s="253"/>
      <c r="HU371" s="253"/>
      <c r="HV371" s="253"/>
      <c r="HW371" s="253"/>
      <c r="HX371" s="253"/>
      <c r="HY371" s="253"/>
      <c r="HZ371" s="253"/>
      <c r="IA371" s="253"/>
      <c r="IB371" s="253"/>
      <c r="IC371" s="253"/>
      <c r="ID371" s="253"/>
      <c r="IE371" s="253"/>
      <c r="IF371" s="253"/>
      <c r="IG371" s="253"/>
      <c r="IH371" s="253"/>
      <c r="II371" s="253"/>
      <c r="IJ371" s="253"/>
      <c r="IK371" s="253"/>
      <c r="IL371" s="253"/>
      <c r="IM371" s="253"/>
      <c r="IN371" s="253"/>
      <c r="IO371" s="253"/>
      <c r="IP371" s="253"/>
      <c r="IQ371" s="253"/>
      <c r="IR371" s="253"/>
      <c r="IS371" s="253"/>
      <c r="IT371" s="253"/>
      <c r="IU371" s="253"/>
      <c r="IV371" s="253"/>
      <c r="IW371" s="253"/>
      <c r="IX371" s="253"/>
      <c r="IY371" s="253"/>
      <c r="IZ371" s="253"/>
      <c r="JA371" s="253"/>
      <c r="JB371" s="253"/>
      <c r="JC371" s="253"/>
      <c r="JD371" s="253"/>
      <c r="JE371" s="253"/>
      <c r="JF371" s="253"/>
      <c r="JG371" s="253"/>
      <c r="JH371" s="253"/>
      <c r="JI371" s="253"/>
      <c r="JJ371" s="253"/>
      <c r="JK371" s="253"/>
      <c r="JL371" s="253"/>
      <c r="JM371" s="253"/>
      <c r="JN371" s="253"/>
      <c r="JO371" s="253"/>
      <c r="JP371" s="253"/>
      <c r="JQ371" s="253"/>
      <c r="JR371" s="253"/>
      <c r="JS371" s="253"/>
      <c r="JT371" s="253"/>
      <c r="JU371" s="253"/>
    </row>
    <row r="372" spans="1:281" s="252" customFormat="1" ht="15" customHeight="1" x14ac:dyDescent="0.25">
      <c r="A372" s="253"/>
      <c r="B372" s="253"/>
      <c r="C372" s="253"/>
      <c r="D372" s="253"/>
      <c r="E372" s="253"/>
      <c r="F372" s="253"/>
      <c r="G372" s="253"/>
      <c r="H372" s="253"/>
      <c r="I372" s="253"/>
      <c r="J372" s="253"/>
      <c r="K372" s="253"/>
      <c r="L372" s="253"/>
      <c r="M372" s="253"/>
      <c r="N372" s="253"/>
      <c r="O372" s="253"/>
      <c r="P372" s="253"/>
      <c r="Q372" s="253"/>
      <c r="R372" s="253"/>
      <c r="S372" s="253"/>
      <c r="T372" s="253"/>
      <c r="U372" s="253" t="s">
        <v>538</v>
      </c>
      <c r="V372" s="253"/>
      <c r="W372" s="253"/>
      <c r="X372" s="253"/>
      <c r="Y372" s="253"/>
      <c r="Z372" s="253"/>
      <c r="AA372" s="253"/>
      <c r="AB372" s="253"/>
      <c r="AC372" s="253" t="s">
        <v>318</v>
      </c>
      <c r="AD372" s="253"/>
      <c r="AE372" s="253"/>
      <c r="AF372" s="253"/>
      <c r="AG372" s="253"/>
      <c r="AH372" s="253"/>
      <c r="AI372" s="253"/>
      <c r="AJ372" s="253"/>
      <c r="AK372" s="253"/>
      <c r="AL372" s="253"/>
      <c r="AM372" s="253"/>
      <c r="AN372" s="253"/>
      <c r="AO372" s="253"/>
      <c r="AP372" s="256"/>
      <c r="AQ372" s="253"/>
      <c r="AR372" s="253"/>
      <c r="AS372" s="253"/>
      <c r="AT372" s="256"/>
      <c r="AU372" s="253"/>
      <c r="AV372" s="253"/>
      <c r="AW372" s="253"/>
      <c r="AX372" s="253"/>
      <c r="AY372" s="253"/>
      <c r="AZ372" s="253"/>
      <c r="BA372" s="253"/>
      <c r="BB372" s="253"/>
      <c r="BC372" s="253"/>
      <c r="BD372" s="253"/>
      <c r="BE372" s="253"/>
      <c r="BF372" s="253"/>
      <c r="BG372" s="253"/>
      <c r="BH372" s="253"/>
      <c r="BI372" s="253"/>
      <c r="BJ372" s="253"/>
      <c r="BK372" s="253"/>
      <c r="BL372" s="253"/>
      <c r="BM372" s="253"/>
      <c r="BN372" s="253"/>
      <c r="BO372" s="253"/>
      <c r="BP372" s="253"/>
      <c r="BQ372" s="253"/>
      <c r="BR372" s="253"/>
      <c r="BS372" s="253"/>
      <c r="BT372" s="253"/>
      <c r="BU372" s="253"/>
      <c r="BV372" s="253"/>
      <c r="BW372" s="253"/>
      <c r="BX372" s="253"/>
      <c r="BY372" s="253"/>
      <c r="BZ372" s="253"/>
      <c r="CA372" s="253"/>
      <c r="CB372" s="253"/>
      <c r="CC372" s="253"/>
      <c r="CD372" s="253"/>
      <c r="CE372" s="253"/>
      <c r="CF372" s="253"/>
      <c r="CG372" s="253"/>
      <c r="CH372" s="253"/>
      <c r="CI372" s="253"/>
      <c r="CJ372" s="253"/>
      <c r="CK372" s="253"/>
      <c r="CL372" s="253"/>
      <c r="CM372" s="253"/>
      <c r="CN372" s="253"/>
      <c r="CO372" s="253"/>
      <c r="CP372" s="253"/>
      <c r="CQ372" s="253"/>
      <c r="CR372" s="253"/>
      <c r="CS372" s="253"/>
      <c r="CT372" s="253"/>
      <c r="CU372" s="253"/>
      <c r="CV372" s="253"/>
      <c r="CW372" s="253"/>
      <c r="CX372" s="253"/>
      <c r="CY372" s="253"/>
      <c r="CZ372" s="253"/>
      <c r="DA372" s="253"/>
      <c r="DB372" s="253"/>
      <c r="DC372" s="253"/>
      <c r="DD372" s="253"/>
      <c r="DE372" s="253"/>
      <c r="DF372" s="253"/>
      <c r="DG372" s="253"/>
      <c r="DH372" s="253"/>
      <c r="DI372" s="253"/>
      <c r="DJ372" s="253"/>
      <c r="DK372" s="253"/>
      <c r="DL372" s="253"/>
      <c r="DM372" s="253"/>
      <c r="DN372" s="253"/>
      <c r="DO372" s="253"/>
      <c r="DP372" s="253"/>
      <c r="DQ372" s="253"/>
      <c r="DR372" s="253"/>
      <c r="DS372" s="253"/>
      <c r="DT372" s="253"/>
      <c r="DU372" s="253"/>
      <c r="DV372" s="253"/>
      <c r="DW372" s="253"/>
      <c r="DX372" s="253"/>
      <c r="DY372" s="253"/>
      <c r="DZ372" s="253"/>
      <c r="EA372" s="253"/>
      <c r="EB372" s="253"/>
      <c r="EC372" s="253"/>
      <c r="ED372" s="253"/>
      <c r="EE372" s="253"/>
      <c r="EF372" s="253"/>
      <c r="EG372" s="253"/>
      <c r="EH372" s="253"/>
      <c r="EI372" s="253"/>
      <c r="EJ372" s="253"/>
      <c r="EK372" s="253"/>
      <c r="EL372" s="253"/>
      <c r="EM372" s="253"/>
      <c r="EN372" s="253"/>
      <c r="EO372" s="253"/>
      <c r="EP372" s="253"/>
      <c r="EQ372" s="253"/>
      <c r="ER372" s="253"/>
      <c r="ES372" s="253"/>
      <c r="ET372" s="253"/>
      <c r="EU372" s="253"/>
      <c r="EV372" s="253"/>
      <c r="EW372" s="253"/>
      <c r="EX372" s="253"/>
      <c r="EY372" s="253"/>
      <c r="EZ372" s="253"/>
      <c r="FA372" s="253"/>
      <c r="FB372" s="253"/>
      <c r="FC372" s="253"/>
      <c r="FD372" s="253"/>
      <c r="FE372" s="253"/>
      <c r="FF372" s="253"/>
      <c r="FG372" s="253"/>
      <c r="FH372" s="253"/>
      <c r="FI372" s="253"/>
      <c r="FJ372" s="253"/>
      <c r="FK372" s="253"/>
      <c r="FL372" s="253"/>
      <c r="FM372" s="253"/>
      <c r="FN372" s="253"/>
      <c r="FO372" s="253"/>
      <c r="FP372" s="253"/>
      <c r="FQ372" s="253"/>
      <c r="FR372" s="253"/>
      <c r="FS372" s="253"/>
      <c r="FT372" s="253"/>
      <c r="FU372" s="253"/>
      <c r="FV372" s="253"/>
      <c r="FW372" s="253"/>
      <c r="FX372" s="253"/>
      <c r="FY372" s="253"/>
      <c r="FZ372" s="253"/>
      <c r="GA372" s="253"/>
      <c r="GB372" s="253"/>
      <c r="GC372" s="253"/>
      <c r="GD372" s="253"/>
      <c r="GE372" s="253"/>
      <c r="GF372" s="253"/>
      <c r="GG372" s="253"/>
      <c r="GH372" s="253"/>
      <c r="GI372" s="253"/>
      <c r="GJ372" s="253"/>
      <c r="GK372" s="253"/>
      <c r="GL372" s="253"/>
      <c r="GM372" s="253"/>
      <c r="GN372" s="253"/>
      <c r="GO372" s="253"/>
      <c r="GP372" s="253"/>
      <c r="GQ372" s="253"/>
      <c r="GR372" s="253"/>
      <c r="GS372" s="253"/>
      <c r="GT372" s="253"/>
      <c r="GU372" s="253"/>
      <c r="GV372" s="253"/>
      <c r="GW372" s="253"/>
      <c r="GX372" s="253"/>
      <c r="GY372" s="253"/>
      <c r="GZ372" s="253"/>
      <c r="HA372" s="253"/>
      <c r="HB372" s="253"/>
      <c r="HC372" s="253"/>
      <c r="HD372" s="253"/>
      <c r="HE372" s="253"/>
      <c r="HF372" s="253"/>
      <c r="HG372" s="253"/>
      <c r="HH372" s="253"/>
      <c r="HI372" s="253"/>
      <c r="HJ372" s="253"/>
      <c r="HK372" s="253"/>
      <c r="HL372" s="253"/>
      <c r="HM372" s="253"/>
      <c r="HN372" s="253"/>
      <c r="HO372" s="253"/>
      <c r="HP372" s="253"/>
      <c r="HQ372" s="253"/>
      <c r="HR372" s="253"/>
      <c r="HS372" s="253"/>
      <c r="HT372" s="253"/>
      <c r="HU372" s="253"/>
      <c r="HV372" s="253"/>
      <c r="HW372" s="253"/>
      <c r="HX372" s="253"/>
      <c r="HY372" s="253"/>
      <c r="HZ372" s="253"/>
      <c r="IA372" s="253"/>
      <c r="IB372" s="253"/>
      <c r="IC372" s="253"/>
      <c r="ID372" s="253"/>
      <c r="IE372" s="253"/>
      <c r="IF372" s="253"/>
      <c r="IG372" s="253"/>
      <c r="IH372" s="253"/>
      <c r="II372" s="253"/>
      <c r="IJ372" s="253"/>
      <c r="IK372" s="253"/>
      <c r="IL372" s="253"/>
      <c r="IM372" s="253"/>
      <c r="IN372" s="253"/>
      <c r="IO372" s="253"/>
      <c r="IP372" s="253"/>
      <c r="IQ372" s="253"/>
      <c r="IR372" s="253"/>
      <c r="IS372" s="253"/>
      <c r="IT372" s="253"/>
      <c r="IU372" s="253"/>
      <c r="IV372" s="253"/>
      <c r="IW372" s="253"/>
      <c r="IX372" s="253"/>
      <c r="IY372" s="253"/>
      <c r="IZ372" s="253"/>
      <c r="JA372" s="253"/>
      <c r="JB372" s="253"/>
      <c r="JC372" s="253"/>
      <c r="JD372" s="253"/>
      <c r="JE372" s="253"/>
      <c r="JF372" s="253"/>
      <c r="JG372" s="253"/>
      <c r="JH372" s="253"/>
      <c r="JI372" s="253"/>
      <c r="JJ372" s="253"/>
      <c r="JK372" s="253"/>
      <c r="JL372" s="253"/>
      <c r="JM372" s="253"/>
      <c r="JN372" s="253"/>
      <c r="JO372" s="253"/>
      <c r="JP372" s="253"/>
      <c r="JQ372" s="253"/>
      <c r="JR372" s="253"/>
      <c r="JS372" s="253"/>
      <c r="JT372" s="253"/>
      <c r="JU372" s="253"/>
    </row>
    <row r="373" spans="1:281" s="252" customFormat="1" ht="15" customHeight="1" x14ac:dyDescent="0.25">
      <c r="A373" s="253"/>
      <c r="B373" s="253"/>
      <c r="C373" s="253"/>
      <c r="D373" s="253"/>
      <c r="E373" s="253"/>
      <c r="F373" s="253"/>
      <c r="G373" s="253"/>
      <c r="H373" s="253"/>
      <c r="I373" s="253"/>
      <c r="J373" s="253"/>
      <c r="K373" s="253"/>
      <c r="L373" s="253"/>
      <c r="M373" s="253"/>
      <c r="N373" s="253"/>
      <c r="O373" s="253"/>
      <c r="P373" s="253"/>
      <c r="Q373" s="253"/>
      <c r="R373" s="253"/>
      <c r="S373" s="253"/>
      <c r="T373" s="253"/>
      <c r="U373" s="253" t="s">
        <v>539</v>
      </c>
      <c r="V373" s="253"/>
      <c r="W373" s="253"/>
      <c r="X373" s="253"/>
      <c r="Y373" s="253"/>
      <c r="Z373" s="253"/>
      <c r="AA373" s="253"/>
      <c r="AB373" s="253"/>
      <c r="AC373" s="253" t="s">
        <v>323</v>
      </c>
      <c r="AD373" s="253"/>
      <c r="AE373" s="253"/>
      <c r="AF373" s="253"/>
      <c r="AG373" s="253"/>
      <c r="AH373" s="253"/>
      <c r="AI373" s="253"/>
      <c r="AJ373" s="253"/>
      <c r="AK373" s="253"/>
      <c r="AL373" s="253"/>
      <c r="AM373" s="253"/>
      <c r="AN373" s="253"/>
      <c r="AO373" s="253"/>
      <c r="AP373" s="256"/>
      <c r="AQ373" s="253"/>
      <c r="AR373" s="253"/>
      <c r="AS373" s="253"/>
      <c r="AT373" s="256"/>
      <c r="AU373" s="253"/>
      <c r="AV373" s="253"/>
      <c r="AW373" s="253"/>
      <c r="AX373" s="253"/>
      <c r="AY373" s="253"/>
      <c r="AZ373" s="253"/>
      <c r="BA373" s="253"/>
      <c r="BB373" s="253"/>
      <c r="BC373" s="253"/>
      <c r="BD373" s="253"/>
      <c r="BE373" s="253"/>
      <c r="BF373" s="253"/>
      <c r="BG373" s="253"/>
      <c r="BH373" s="253"/>
      <c r="BI373" s="253"/>
      <c r="BJ373" s="253"/>
      <c r="BK373" s="253"/>
      <c r="BL373" s="253"/>
      <c r="BM373" s="253"/>
      <c r="BN373" s="253"/>
      <c r="BO373" s="253"/>
      <c r="BP373" s="253"/>
      <c r="BQ373" s="253"/>
      <c r="BR373" s="253"/>
      <c r="BS373" s="253"/>
      <c r="BT373" s="253"/>
      <c r="BU373" s="253"/>
      <c r="BV373" s="253"/>
      <c r="BW373" s="253"/>
      <c r="BX373" s="253"/>
      <c r="BY373" s="253"/>
      <c r="BZ373" s="253"/>
      <c r="CA373" s="253"/>
      <c r="CB373" s="253"/>
      <c r="CC373" s="253"/>
      <c r="CD373" s="253"/>
      <c r="CE373" s="253"/>
      <c r="CF373" s="253"/>
      <c r="CG373" s="253"/>
      <c r="CH373" s="253"/>
      <c r="CI373" s="253"/>
      <c r="CJ373" s="253"/>
      <c r="CK373" s="253"/>
      <c r="CL373" s="253"/>
      <c r="CM373" s="253"/>
      <c r="CN373" s="253"/>
      <c r="CO373" s="253"/>
      <c r="CP373" s="253"/>
      <c r="CQ373" s="253"/>
      <c r="CR373" s="253"/>
      <c r="CS373" s="253"/>
      <c r="CT373" s="253"/>
      <c r="CU373" s="253"/>
      <c r="CV373" s="253"/>
      <c r="CW373" s="253"/>
      <c r="CX373" s="253"/>
      <c r="CY373" s="253"/>
      <c r="CZ373" s="253"/>
      <c r="DA373" s="253"/>
      <c r="DB373" s="253"/>
      <c r="DC373" s="253"/>
      <c r="DD373" s="253"/>
      <c r="DE373" s="253"/>
      <c r="DF373" s="253"/>
      <c r="DG373" s="253"/>
      <c r="DH373" s="253"/>
      <c r="DI373" s="253"/>
      <c r="DJ373" s="253"/>
      <c r="DK373" s="253"/>
      <c r="DL373" s="253"/>
      <c r="DM373" s="253"/>
      <c r="DN373" s="253"/>
      <c r="DO373" s="253"/>
      <c r="DP373" s="253"/>
      <c r="DQ373" s="253"/>
      <c r="DR373" s="253"/>
      <c r="DS373" s="253"/>
      <c r="DT373" s="253"/>
      <c r="DU373" s="253"/>
      <c r="DV373" s="253"/>
      <c r="DW373" s="253"/>
      <c r="DX373" s="253"/>
      <c r="DY373" s="253"/>
      <c r="DZ373" s="253"/>
      <c r="EA373" s="253"/>
      <c r="EB373" s="253"/>
      <c r="EC373" s="253"/>
      <c r="ED373" s="253"/>
      <c r="EE373" s="253"/>
      <c r="EF373" s="253"/>
      <c r="EG373" s="253"/>
      <c r="EH373" s="253"/>
      <c r="EI373" s="253"/>
      <c r="EJ373" s="253"/>
      <c r="EK373" s="253"/>
      <c r="EL373" s="253"/>
      <c r="EM373" s="253"/>
      <c r="EN373" s="253"/>
      <c r="EO373" s="253"/>
      <c r="EP373" s="253"/>
      <c r="EQ373" s="253"/>
      <c r="ER373" s="253"/>
      <c r="ES373" s="253"/>
      <c r="ET373" s="253"/>
      <c r="EU373" s="253"/>
      <c r="EV373" s="253"/>
      <c r="EW373" s="253"/>
      <c r="EX373" s="253"/>
      <c r="EY373" s="253"/>
      <c r="EZ373" s="253"/>
      <c r="FA373" s="253"/>
      <c r="FB373" s="253"/>
      <c r="FC373" s="253"/>
      <c r="FD373" s="253"/>
      <c r="FE373" s="253"/>
      <c r="FF373" s="253"/>
      <c r="FG373" s="253"/>
      <c r="FH373" s="253"/>
      <c r="FI373" s="253"/>
      <c r="FJ373" s="253"/>
      <c r="FK373" s="253"/>
      <c r="FL373" s="253"/>
      <c r="FM373" s="253"/>
      <c r="FN373" s="253"/>
      <c r="FO373" s="253"/>
      <c r="FP373" s="253"/>
      <c r="FQ373" s="253"/>
      <c r="FR373" s="253"/>
      <c r="FS373" s="253"/>
      <c r="FT373" s="253"/>
      <c r="FU373" s="253"/>
      <c r="FV373" s="253"/>
      <c r="FW373" s="253"/>
      <c r="FX373" s="253"/>
      <c r="FY373" s="253"/>
      <c r="FZ373" s="253"/>
      <c r="GA373" s="253"/>
      <c r="GB373" s="253"/>
      <c r="GC373" s="253"/>
      <c r="GD373" s="253"/>
      <c r="GE373" s="253"/>
      <c r="GF373" s="253"/>
      <c r="GG373" s="253"/>
      <c r="GH373" s="253"/>
      <c r="GI373" s="253"/>
      <c r="GJ373" s="253"/>
      <c r="GK373" s="253"/>
      <c r="GL373" s="253"/>
      <c r="GM373" s="253"/>
      <c r="GN373" s="253"/>
      <c r="GO373" s="253"/>
      <c r="GP373" s="253"/>
      <c r="GQ373" s="253"/>
      <c r="GR373" s="253"/>
      <c r="GS373" s="253"/>
      <c r="GT373" s="253"/>
      <c r="GU373" s="253"/>
      <c r="GV373" s="253"/>
      <c r="GW373" s="253"/>
      <c r="GX373" s="253"/>
      <c r="GY373" s="253"/>
      <c r="GZ373" s="253"/>
      <c r="HA373" s="253"/>
      <c r="HB373" s="253"/>
      <c r="HC373" s="253"/>
      <c r="HD373" s="253"/>
      <c r="HE373" s="253"/>
      <c r="HF373" s="253"/>
      <c r="HG373" s="253"/>
      <c r="HH373" s="253"/>
      <c r="HI373" s="253"/>
      <c r="HJ373" s="253"/>
      <c r="HK373" s="253"/>
      <c r="HL373" s="253"/>
      <c r="HM373" s="253"/>
      <c r="HN373" s="253"/>
      <c r="HO373" s="253"/>
      <c r="HP373" s="253"/>
      <c r="HQ373" s="253"/>
      <c r="HR373" s="253"/>
      <c r="HS373" s="253"/>
      <c r="HT373" s="253"/>
      <c r="HU373" s="253"/>
      <c r="HV373" s="253"/>
      <c r="HW373" s="253"/>
      <c r="HX373" s="253"/>
      <c r="HY373" s="253"/>
      <c r="HZ373" s="253"/>
      <c r="IA373" s="253"/>
      <c r="IB373" s="253"/>
      <c r="IC373" s="253"/>
      <c r="ID373" s="253"/>
      <c r="IE373" s="253"/>
      <c r="IF373" s="253"/>
      <c r="IG373" s="253"/>
      <c r="IH373" s="253"/>
      <c r="II373" s="253"/>
      <c r="IJ373" s="253"/>
      <c r="IK373" s="253"/>
      <c r="IL373" s="253"/>
      <c r="IM373" s="253"/>
      <c r="IN373" s="253"/>
      <c r="IO373" s="253"/>
      <c r="IP373" s="253"/>
      <c r="IQ373" s="253"/>
      <c r="IR373" s="253"/>
      <c r="IS373" s="253"/>
      <c r="IT373" s="253"/>
      <c r="IU373" s="253"/>
      <c r="IV373" s="253"/>
      <c r="IW373" s="253"/>
      <c r="IX373" s="253"/>
      <c r="IY373" s="253"/>
      <c r="IZ373" s="253"/>
      <c r="JA373" s="253"/>
      <c r="JB373" s="253"/>
      <c r="JC373" s="253"/>
      <c r="JD373" s="253"/>
      <c r="JE373" s="253"/>
      <c r="JF373" s="253"/>
      <c r="JG373" s="253"/>
      <c r="JH373" s="253"/>
      <c r="JI373" s="253"/>
      <c r="JJ373" s="253"/>
      <c r="JK373" s="253"/>
      <c r="JL373" s="253"/>
      <c r="JM373" s="253"/>
      <c r="JN373" s="253"/>
      <c r="JO373" s="253"/>
      <c r="JP373" s="253"/>
      <c r="JQ373" s="253"/>
      <c r="JR373" s="253"/>
      <c r="JS373" s="253"/>
      <c r="JT373" s="253"/>
      <c r="JU373" s="253"/>
    </row>
    <row r="374" spans="1:281" s="252" customFormat="1" ht="15" customHeight="1" x14ac:dyDescent="0.25">
      <c r="A374" s="253"/>
      <c r="B374" s="253"/>
      <c r="C374" s="253"/>
      <c r="D374" s="253"/>
      <c r="E374" s="253"/>
      <c r="F374" s="253"/>
      <c r="G374" s="253"/>
      <c r="H374" s="253"/>
      <c r="I374" s="253"/>
      <c r="J374" s="253"/>
      <c r="K374" s="253"/>
      <c r="L374" s="253"/>
      <c r="M374" s="253"/>
      <c r="N374" s="253"/>
      <c r="O374" s="253"/>
      <c r="P374" s="253"/>
      <c r="Q374" s="253"/>
      <c r="R374" s="253"/>
      <c r="S374" s="253"/>
      <c r="T374" s="253"/>
      <c r="U374" s="253" t="s">
        <v>540</v>
      </c>
      <c r="V374" s="253"/>
      <c r="W374" s="253"/>
      <c r="X374" s="253"/>
      <c r="Y374" s="253"/>
      <c r="Z374" s="253"/>
      <c r="AA374" s="253"/>
      <c r="AB374" s="253"/>
      <c r="AC374" s="253" t="s">
        <v>329</v>
      </c>
      <c r="AD374" s="253"/>
      <c r="AE374" s="253"/>
      <c r="AF374" s="253"/>
      <c r="AG374" s="253"/>
      <c r="AH374" s="253"/>
      <c r="AI374" s="253"/>
      <c r="AJ374" s="253"/>
      <c r="AK374" s="253"/>
      <c r="AL374" s="253"/>
      <c r="AM374" s="253"/>
      <c r="AN374" s="253"/>
      <c r="AO374" s="253"/>
      <c r="AP374" s="256"/>
      <c r="AQ374" s="253"/>
      <c r="AR374" s="253"/>
      <c r="AS374" s="253"/>
      <c r="AT374" s="256"/>
      <c r="AU374" s="253"/>
      <c r="AV374" s="253"/>
      <c r="AW374" s="253"/>
      <c r="AX374" s="253"/>
      <c r="AY374" s="253"/>
      <c r="AZ374" s="253"/>
      <c r="BA374" s="253"/>
      <c r="BB374" s="253"/>
      <c r="BC374" s="253"/>
      <c r="BD374" s="253"/>
      <c r="BE374" s="253"/>
      <c r="BF374" s="253"/>
      <c r="BG374" s="253"/>
      <c r="BH374" s="253"/>
      <c r="BI374" s="253"/>
      <c r="BJ374" s="253"/>
      <c r="BK374" s="253"/>
      <c r="BL374" s="253"/>
      <c r="BM374" s="253"/>
      <c r="BN374" s="253"/>
      <c r="BO374" s="253"/>
      <c r="BP374" s="253"/>
      <c r="BQ374" s="253"/>
      <c r="BR374" s="253"/>
      <c r="BS374" s="253"/>
      <c r="BT374" s="253"/>
      <c r="BU374" s="253"/>
      <c r="BV374" s="253"/>
      <c r="BW374" s="253"/>
      <c r="BX374" s="253"/>
      <c r="BY374" s="253"/>
      <c r="BZ374" s="253"/>
      <c r="CA374" s="253"/>
      <c r="CB374" s="253"/>
      <c r="CC374" s="253"/>
      <c r="CD374" s="253"/>
      <c r="CE374" s="253"/>
      <c r="CF374" s="253"/>
      <c r="CG374" s="253"/>
      <c r="CH374" s="253"/>
      <c r="CI374" s="253"/>
      <c r="CJ374" s="253"/>
      <c r="CK374" s="253"/>
      <c r="CL374" s="253"/>
      <c r="CM374" s="253"/>
      <c r="CN374" s="253"/>
      <c r="CO374" s="253"/>
      <c r="CP374" s="253"/>
      <c r="CQ374" s="253"/>
      <c r="CR374" s="253"/>
      <c r="CS374" s="253"/>
      <c r="CT374" s="253"/>
      <c r="CU374" s="253"/>
      <c r="CV374" s="253"/>
      <c r="CW374" s="253"/>
      <c r="CX374" s="253"/>
      <c r="CY374" s="253"/>
      <c r="CZ374" s="253"/>
      <c r="DA374" s="253"/>
      <c r="DB374" s="253"/>
      <c r="DC374" s="253"/>
      <c r="DD374" s="253"/>
      <c r="DE374" s="253"/>
      <c r="DF374" s="253"/>
      <c r="DG374" s="253"/>
      <c r="DH374" s="253"/>
      <c r="DI374" s="253"/>
      <c r="DJ374" s="253"/>
      <c r="DK374" s="253"/>
      <c r="DL374" s="253"/>
      <c r="DM374" s="253"/>
      <c r="DN374" s="253"/>
      <c r="DO374" s="253"/>
      <c r="DP374" s="253"/>
      <c r="DQ374" s="253"/>
      <c r="DR374" s="253"/>
      <c r="DS374" s="253"/>
      <c r="DT374" s="253"/>
      <c r="DU374" s="253"/>
      <c r="DV374" s="253"/>
      <c r="DW374" s="253"/>
      <c r="DX374" s="253"/>
      <c r="DY374" s="253"/>
      <c r="DZ374" s="253"/>
      <c r="EA374" s="253"/>
      <c r="EB374" s="253"/>
      <c r="EC374" s="253"/>
      <c r="ED374" s="253"/>
      <c r="EE374" s="253"/>
      <c r="EF374" s="253"/>
      <c r="EG374" s="253"/>
      <c r="EH374" s="253"/>
      <c r="EI374" s="253"/>
      <c r="EJ374" s="253"/>
      <c r="EK374" s="253"/>
      <c r="EL374" s="253"/>
      <c r="EM374" s="253"/>
      <c r="EN374" s="253"/>
      <c r="EO374" s="253"/>
      <c r="EP374" s="253"/>
      <c r="EQ374" s="253"/>
      <c r="ER374" s="253"/>
      <c r="ES374" s="253"/>
      <c r="ET374" s="253"/>
      <c r="EU374" s="253"/>
      <c r="EV374" s="253"/>
      <c r="EW374" s="253"/>
      <c r="EX374" s="253"/>
      <c r="EY374" s="253"/>
      <c r="EZ374" s="253"/>
      <c r="FA374" s="253"/>
      <c r="FB374" s="253"/>
      <c r="FC374" s="253"/>
      <c r="FD374" s="253"/>
      <c r="FE374" s="253"/>
      <c r="FF374" s="253"/>
      <c r="FG374" s="253"/>
      <c r="FH374" s="253"/>
      <c r="FI374" s="253"/>
      <c r="FJ374" s="253"/>
      <c r="FK374" s="253"/>
      <c r="FL374" s="253"/>
      <c r="FM374" s="253"/>
      <c r="FN374" s="253"/>
      <c r="FO374" s="253"/>
      <c r="FP374" s="253"/>
      <c r="FQ374" s="253"/>
      <c r="FR374" s="253"/>
      <c r="FS374" s="253"/>
      <c r="FT374" s="253"/>
      <c r="FU374" s="253"/>
      <c r="FV374" s="253"/>
      <c r="FW374" s="253"/>
      <c r="FX374" s="253"/>
      <c r="FY374" s="253"/>
      <c r="FZ374" s="253"/>
      <c r="GA374" s="253"/>
      <c r="GB374" s="253"/>
      <c r="GC374" s="253"/>
      <c r="GD374" s="253"/>
      <c r="GE374" s="253"/>
      <c r="GF374" s="253"/>
      <c r="GG374" s="253"/>
      <c r="GH374" s="253"/>
      <c r="GI374" s="253"/>
      <c r="GJ374" s="253"/>
      <c r="GK374" s="253"/>
      <c r="GL374" s="253"/>
      <c r="GM374" s="253"/>
      <c r="GN374" s="253"/>
      <c r="GO374" s="253"/>
      <c r="GP374" s="253"/>
      <c r="GQ374" s="253"/>
      <c r="GR374" s="253"/>
      <c r="GS374" s="253"/>
      <c r="GT374" s="253"/>
      <c r="GU374" s="253"/>
      <c r="GV374" s="253"/>
      <c r="GW374" s="253"/>
      <c r="GX374" s="253"/>
      <c r="GY374" s="253"/>
      <c r="GZ374" s="253"/>
      <c r="HA374" s="253"/>
      <c r="HB374" s="253"/>
      <c r="HC374" s="253"/>
      <c r="HD374" s="253"/>
      <c r="HE374" s="253"/>
      <c r="HF374" s="253"/>
      <c r="HG374" s="253"/>
      <c r="HH374" s="253"/>
      <c r="HI374" s="253"/>
      <c r="HJ374" s="253"/>
      <c r="HK374" s="253"/>
      <c r="HL374" s="253"/>
      <c r="HM374" s="253"/>
      <c r="HN374" s="253"/>
      <c r="HO374" s="253"/>
      <c r="HP374" s="253"/>
      <c r="HQ374" s="253"/>
      <c r="HR374" s="253"/>
      <c r="HS374" s="253"/>
      <c r="HT374" s="253"/>
      <c r="HU374" s="253"/>
      <c r="HV374" s="253"/>
      <c r="HW374" s="253"/>
      <c r="HX374" s="253"/>
      <c r="HY374" s="253"/>
      <c r="HZ374" s="253"/>
      <c r="IA374" s="253"/>
      <c r="IB374" s="253"/>
      <c r="IC374" s="253"/>
      <c r="ID374" s="253"/>
      <c r="IE374" s="253"/>
      <c r="IF374" s="253"/>
      <c r="IG374" s="253"/>
      <c r="IH374" s="253"/>
      <c r="II374" s="253"/>
      <c r="IJ374" s="253"/>
      <c r="IK374" s="253"/>
      <c r="IL374" s="253"/>
      <c r="IM374" s="253"/>
      <c r="IN374" s="253"/>
      <c r="IO374" s="253"/>
      <c r="IP374" s="253"/>
      <c r="IQ374" s="253"/>
      <c r="IR374" s="253"/>
      <c r="IS374" s="253"/>
      <c r="IT374" s="253"/>
      <c r="IU374" s="253"/>
      <c r="IV374" s="253"/>
      <c r="IW374" s="253"/>
      <c r="IX374" s="253"/>
      <c r="IY374" s="253"/>
      <c r="IZ374" s="253"/>
      <c r="JA374" s="253"/>
      <c r="JB374" s="253"/>
      <c r="JC374" s="253"/>
      <c r="JD374" s="253"/>
      <c r="JE374" s="253"/>
      <c r="JF374" s="253"/>
      <c r="JG374" s="253"/>
      <c r="JH374" s="253"/>
      <c r="JI374" s="253"/>
      <c r="JJ374" s="253"/>
      <c r="JK374" s="253"/>
      <c r="JL374" s="253"/>
      <c r="JM374" s="253"/>
      <c r="JN374" s="253"/>
      <c r="JO374" s="253"/>
      <c r="JP374" s="253"/>
      <c r="JQ374" s="253"/>
      <c r="JR374" s="253"/>
      <c r="JS374" s="253"/>
      <c r="JT374" s="253"/>
      <c r="JU374" s="253"/>
    </row>
    <row r="375" spans="1:281" s="252" customFormat="1" ht="15" customHeight="1" x14ac:dyDescent="0.25">
      <c r="A375" s="253"/>
      <c r="B375" s="253"/>
      <c r="C375" s="253"/>
      <c r="D375" s="253"/>
      <c r="E375" s="253"/>
      <c r="F375" s="253"/>
      <c r="G375" s="253"/>
      <c r="H375" s="253"/>
      <c r="I375" s="253"/>
      <c r="J375" s="253"/>
      <c r="K375" s="253"/>
      <c r="L375" s="253"/>
      <c r="M375" s="253"/>
      <c r="N375" s="253"/>
      <c r="O375" s="253"/>
      <c r="P375" s="253"/>
      <c r="Q375" s="253"/>
      <c r="R375" s="253"/>
      <c r="S375" s="253"/>
      <c r="T375" s="253"/>
      <c r="U375" s="253" t="s">
        <v>541</v>
      </c>
      <c r="V375" s="253"/>
      <c r="W375" s="253"/>
      <c r="X375" s="253"/>
      <c r="Y375" s="253"/>
      <c r="Z375" s="253"/>
      <c r="AA375" s="253"/>
      <c r="AB375" s="253"/>
      <c r="AC375" s="253" t="s">
        <v>323</v>
      </c>
      <c r="AD375" s="253"/>
      <c r="AE375" s="253"/>
      <c r="AF375" s="253"/>
      <c r="AG375" s="253"/>
      <c r="AH375" s="253"/>
      <c r="AI375" s="253"/>
      <c r="AJ375" s="253"/>
      <c r="AK375" s="253"/>
      <c r="AL375" s="253"/>
      <c r="AM375" s="253"/>
      <c r="AN375" s="253"/>
      <c r="AO375" s="253"/>
      <c r="AP375" s="256"/>
      <c r="AQ375" s="253"/>
      <c r="AR375" s="253"/>
      <c r="AS375" s="253"/>
      <c r="AT375" s="256"/>
      <c r="AU375" s="253"/>
      <c r="AV375" s="253"/>
      <c r="AW375" s="253"/>
      <c r="AX375" s="253"/>
      <c r="AY375" s="253"/>
      <c r="AZ375" s="253"/>
      <c r="BA375" s="253"/>
      <c r="BB375" s="253"/>
      <c r="BC375" s="253"/>
      <c r="BD375" s="253"/>
      <c r="BE375" s="253"/>
      <c r="BF375" s="253"/>
      <c r="BG375" s="253"/>
      <c r="BH375" s="253"/>
      <c r="BI375" s="253"/>
      <c r="BJ375" s="253"/>
      <c r="BK375" s="253"/>
      <c r="BL375" s="253"/>
      <c r="BM375" s="253"/>
      <c r="BN375" s="253"/>
      <c r="BO375" s="253"/>
      <c r="BP375" s="253"/>
      <c r="BQ375" s="253"/>
      <c r="BR375" s="253"/>
      <c r="BS375" s="253"/>
      <c r="BT375" s="253"/>
      <c r="BU375" s="253"/>
      <c r="BV375" s="253"/>
      <c r="BW375" s="253"/>
      <c r="BX375" s="253"/>
      <c r="BY375" s="253"/>
      <c r="BZ375" s="253"/>
      <c r="CA375" s="253"/>
      <c r="CB375" s="253"/>
      <c r="CC375" s="253"/>
      <c r="CD375" s="253"/>
      <c r="CE375" s="253"/>
      <c r="CF375" s="253"/>
      <c r="CG375" s="253"/>
      <c r="CH375" s="253"/>
      <c r="CI375" s="253"/>
      <c r="CJ375" s="253"/>
      <c r="CK375" s="253"/>
      <c r="CL375" s="253"/>
      <c r="CM375" s="253"/>
      <c r="CN375" s="253"/>
      <c r="CO375" s="253"/>
      <c r="CP375" s="253"/>
      <c r="CQ375" s="253"/>
      <c r="CR375" s="253"/>
      <c r="CS375" s="253"/>
      <c r="CT375" s="253"/>
      <c r="CU375" s="253"/>
      <c r="CV375" s="253"/>
      <c r="CW375" s="253"/>
      <c r="CX375" s="253"/>
      <c r="CY375" s="253"/>
      <c r="CZ375" s="253"/>
      <c r="DA375" s="253"/>
      <c r="DB375" s="253"/>
      <c r="DC375" s="253"/>
      <c r="DD375" s="253"/>
      <c r="DE375" s="253"/>
      <c r="DF375" s="253"/>
      <c r="DG375" s="253"/>
      <c r="DH375" s="253"/>
      <c r="DI375" s="253"/>
      <c r="DJ375" s="253"/>
      <c r="DK375" s="253"/>
      <c r="DL375" s="253"/>
      <c r="DM375" s="253"/>
      <c r="DN375" s="253"/>
      <c r="DO375" s="253"/>
      <c r="DP375" s="253"/>
      <c r="DQ375" s="253"/>
      <c r="DR375" s="253"/>
      <c r="DS375" s="253"/>
      <c r="DT375" s="253"/>
      <c r="DU375" s="253"/>
      <c r="DV375" s="253"/>
      <c r="DW375" s="253"/>
      <c r="DX375" s="253"/>
      <c r="DY375" s="253"/>
      <c r="DZ375" s="253"/>
      <c r="EA375" s="253"/>
      <c r="EB375" s="253"/>
      <c r="EC375" s="253"/>
      <c r="ED375" s="253"/>
      <c r="EE375" s="253"/>
      <c r="EF375" s="253"/>
      <c r="EG375" s="253"/>
      <c r="EH375" s="253"/>
      <c r="EI375" s="253"/>
      <c r="EJ375" s="253"/>
      <c r="EK375" s="253"/>
      <c r="EL375" s="253"/>
      <c r="EM375" s="253"/>
      <c r="EN375" s="253"/>
      <c r="EO375" s="253"/>
      <c r="EP375" s="253"/>
      <c r="EQ375" s="253"/>
      <c r="ER375" s="253"/>
      <c r="ES375" s="253"/>
      <c r="ET375" s="253"/>
      <c r="EU375" s="253"/>
      <c r="EV375" s="253"/>
      <c r="EW375" s="253"/>
      <c r="EX375" s="253"/>
      <c r="EY375" s="253"/>
      <c r="EZ375" s="253"/>
      <c r="FA375" s="253"/>
      <c r="FB375" s="253"/>
      <c r="FC375" s="253"/>
      <c r="FD375" s="253"/>
      <c r="FE375" s="253"/>
      <c r="FF375" s="253"/>
      <c r="FG375" s="253"/>
      <c r="FH375" s="253"/>
      <c r="FI375" s="253"/>
      <c r="FJ375" s="253"/>
      <c r="FK375" s="253"/>
      <c r="FL375" s="253"/>
      <c r="FM375" s="253"/>
      <c r="FN375" s="253"/>
      <c r="FO375" s="253"/>
      <c r="FP375" s="253"/>
      <c r="FQ375" s="253"/>
      <c r="FR375" s="253"/>
      <c r="FS375" s="253"/>
      <c r="FT375" s="253"/>
      <c r="FU375" s="253"/>
      <c r="FV375" s="253"/>
      <c r="FW375" s="253"/>
      <c r="FX375" s="253"/>
      <c r="FY375" s="253"/>
      <c r="FZ375" s="253"/>
      <c r="GA375" s="253"/>
      <c r="GB375" s="253"/>
      <c r="GC375" s="253"/>
      <c r="GD375" s="253"/>
      <c r="GE375" s="253"/>
      <c r="GF375" s="253"/>
      <c r="GG375" s="253"/>
      <c r="GH375" s="253"/>
      <c r="GI375" s="253"/>
      <c r="GJ375" s="253"/>
      <c r="GK375" s="253"/>
      <c r="GL375" s="253"/>
      <c r="GM375" s="253"/>
      <c r="GN375" s="253"/>
      <c r="GO375" s="253"/>
      <c r="GP375" s="253"/>
      <c r="GQ375" s="253"/>
      <c r="GR375" s="253"/>
      <c r="GS375" s="253"/>
      <c r="GT375" s="253"/>
      <c r="GU375" s="253"/>
      <c r="GV375" s="253"/>
      <c r="GW375" s="253"/>
      <c r="GX375" s="253"/>
      <c r="GY375" s="253"/>
      <c r="GZ375" s="253"/>
      <c r="HA375" s="253"/>
      <c r="HB375" s="253"/>
      <c r="HC375" s="253"/>
      <c r="HD375" s="253"/>
      <c r="HE375" s="253"/>
      <c r="HF375" s="253"/>
      <c r="HG375" s="253"/>
      <c r="HH375" s="253"/>
      <c r="HI375" s="253"/>
      <c r="HJ375" s="253"/>
      <c r="HK375" s="253"/>
      <c r="HL375" s="253"/>
      <c r="HM375" s="253"/>
      <c r="HN375" s="253"/>
      <c r="HO375" s="253"/>
      <c r="HP375" s="253"/>
      <c r="HQ375" s="253"/>
      <c r="HR375" s="253"/>
      <c r="HS375" s="253"/>
      <c r="HT375" s="253"/>
      <c r="HU375" s="253"/>
      <c r="HV375" s="253"/>
      <c r="HW375" s="253"/>
      <c r="HX375" s="253"/>
      <c r="HY375" s="253"/>
      <c r="HZ375" s="253"/>
      <c r="IA375" s="253"/>
      <c r="IB375" s="253"/>
      <c r="IC375" s="253"/>
      <c r="ID375" s="253"/>
      <c r="IE375" s="253"/>
      <c r="IF375" s="253"/>
      <c r="IG375" s="253"/>
      <c r="IH375" s="253"/>
      <c r="II375" s="253"/>
      <c r="IJ375" s="253"/>
      <c r="IK375" s="253"/>
      <c r="IL375" s="253"/>
      <c r="IM375" s="253"/>
      <c r="IN375" s="253"/>
      <c r="IO375" s="253"/>
      <c r="IP375" s="253"/>
      <c r="IQ375" s="253"/>
      <c r="IR375" s="253"/>
      <c r="IS375" s="253"/>
      <c r="IT375" s="253"/>
      <c r="IU375" s="253"/>
      <c r="IV375" s="253"/>
      <c r="IW375" s="253"/>
      <c r="IX375" s="253"/>
      <c r="IY375" s="253"/>
      <c r="IZ375" s="253"/>
      <c r="JA375" s="253"/>
      <c r="JB375" s="253"/>
      <c r="JC375" s="253"/>
      <c r="JD375" s="253"/>
      <c r="JE375" s="253"/>
      <c r="JF375" s="253"/>
      <c r="JG375" s="253"/>
      <c r="JH375" s="253"/>
      <c r="JI375" s="253"/>
      <c r="JJ375" s="253"/>
      <c r="JK375" s="253"/>
      <c r="JL375" s="253"/>
      <c r="JM375" s="253"/>
      <c r="JN375" s="253"/>
      <c r="JO375" s="253"/>
      <c r="JP375" s="253"/>
      <c r="JQ375" s="253"/>
      <c r="JR375" s="253"/>
      <c r="JS375" s="253"/>
      <c r="JT375" s="253"/>
      <c r="JU375" s="253"/>
    </row>
    <row r="376" spans="1:281" s="252" customFormat="1" ht="15" customHeight="1" x14ac:dyDescent="0.25">
      <c r="A376" s="253"/>
      <c r="B376" s="253"/>
      <c r="C376" s="253"/>
      <c r="D376" s="253"/>
      <c r="E376" s="253"/>
      <c r="F376" s="253"/>
      <c r="G376" s="253"/>
      <c r="H376" s="253"/>
      <c r="I376" s="253"/>
      <c r="J376" s="253"/>
      <c r="K376" s="253"/>
      <c r="L376" s="253"/>
      <c r="M376" s="253"/>
      <c r="N376" s="253"/>
      <c r="O376" s="253"/>
      <c r="P376" s="253"/>
      <c r="Q376" s="253"/>
      <c r="R376" s="253"/>
      <c r="S376" s="253"/>
      <c r="T376" s="253"/>
      <c r="U376" s="253" t="s">
        <v>542</v>
      </c>
      <c r="V376" s="253"/>
      <c r="W376" s="253"/>
      <c r="X376" s="253"/>
      <c r="Y376" s="253"/>
      <c r="Z376" s="253"/>
      <c r="AA376" s="253"/>
      <c r="AB376" s="253"/>
      <c r="AC376" s="253" t="s">
        <v>332</v>
      </c>
      <c r="AD376" s="253"/>
      <c r="AE376" s="253"/>
      <c r="AF376" s="253"/>
      <c r="AG376" s="253"/>
      <c r="AH376" s="253"/>
      <c r="AI376" s="253"/>
      <c r="AJ376" s="253"/>
      <c r="AK376" s="253"/>
      <c r="AL376" s="253"/>
      <c r="AM376" s="253"/>
      <c r="AN376" s="253"/>
      <c r="AO376" s="253"/>
      <c r="AP376" s="256"/>
      <c r="AQ376" s="253"/>
      <c r="AR376" s="253"/>
      <c r="AS376" s="253"/>
      <c r="AT376" s="256"/>
      <c r="AU376" s="253"/>
      <c r="AV376" s="253"/>
      <c r="AW376" s="253"/>
      <c r="AX376" s="253"/>
      <c r="AY376" s="253"/>
      <c r="AZ376" s="253"/>
      <c r="BA376" s="253"/>
      <c r="BB376" s="253"/>
      <c r="BC376" s="253"/>
      <c r="BD376" s="253"/>
      <c r="BE376" s="253"/>
      <c r="BF376" s="253"/>
      <c r="BG376" s="253"/>
      <c r="BH376" s="253"/>
      <c r="BI376" s="253"/>
      <c r="BJ376" s="253"/>
      <c r="BK376" s="253"/>
      <c r="BL376" s="253"/>
      <c r="BM376" s="253"/>
      <c r="BN376" s="253"/>
      <c r="BO376" s="253"/>
      <c r="BP376" s="253"/>
      <c r="BQ376" s="253"/>
      <c r="BR376" s="253"/>
      <c r="BS376" s="253"/>
      <c r="BT376" s="253"/>
      <c r="BU376" s="253"/>
      <c r="BV376" s="253"/>
      <c r="BW376" s="253"/>
      <c r="BX376" s="253"/>
      <c r="BY376" s="253"/>
      <c r="BZ376" s="253"/>
      <c r="CA376" s="253"/>
      <c r="CB376" s="253"/>
      <c r="CC376" s="253"/>
      <c r="CD376" s="253"/>
      <c r="CE376" s="253"/>
      <c r="CF376" s="253"/>
      <c r="CG376" s="253"/>
      <c r="CH376" s="253"/>
      <c r="CI376" s="253"/>
      <c r="CJ376" s="253"/>
      <c r="CK376" s="253"/>
      <c r="CL376" s="253"/>
      <c r="CM376" s="253"/>
      <c r="CN376" s="253"/>
      <c r="CO376" s="253"/>
      <c r="CP376" s="253"/>
      <c r="CQ376" s="253"/>
      <c r="CR376" s="253"/>
      <c r="CS376" s="253"/>
      <c r="CT376" s="253"/>
      <c r="CU376" s="253"/>
      <c r="CV376" s="253"/>
      <c r="CW376" s="253"/>
      <c r="CX376" s="253"/>
      <c r="CY376" s="253"/>
      <c r="CZ376" s="253"/>
      <c r="DA376" s="253"/>
      <c r="DB376" s="253"/>
      <c r="DC376" s="253"/>
      <c r="DD376" s="253"/>
      <c r="DE376" s="253"/>
      <c r="DF376" s="253"/>
      <c r="DG376" s="253"/>
      <c r="DH376" s="253"/>
      <c r="DI376" s="253"/>
      <c r="DJ376" s="253"/>
      <c r="DK376" s="253"/>
      <c r="DL376" s="253"/>
      <c r="DM376" s="253"/>
      <c r="DN376" s="253"/>
      <c r="DO376" s="253"/>
      <c r="DP376" s="253"/>
      <c r="DQ376" s="253"/>
      <c r="DR376" s="253"/>
      <c r="DS376" s="253"/>
      <c r="DT376" s="253"/>
      <c r="DU376" s="253"/>
      <c r="DV376" s="253"/>
      <c r="DW376" s="253"/>
      <c r="DX376" s="253"/>
      <c r="DY376" s="253"/>
      <c r="DZ376" s="253"/>
      <c r="EA376" s="253"/>
      <c r="EB376" s="253"/>
      <c r="EC376" s="253"/>
      <c r="ED376" s="253"/>
      <c r="EE376" s="253"/>
      <c r="EF376" s="253"/>
      <c r="EG376" s="253"/>
      <c r="EH376" s="253"/>
      <c r="EI376" s="253"/>
      <c r="EJ376" s="253"/>
      <c r="EK376" s="253"/>
      <c r="EL376" s="253"/>
      <c r="EM376" s="253"/>
      <c r="EN376" s="253"/>
      <c r="EO376" s="253"/>
      <c r="EP376" s="253"/>
      <c r="EQ376" s="253"/>
      <c r="ER376" s="253"/>
      <c r="ES376" s="253"/>
      <c r="ET376" s="253"/>
      <c r="EU376" s="253"/>
      <c r="EV376" s="253"/>
      <c r="EW376" s="253"/>
      <c r="EX376" s="253"/>
      <c r="EY376" s="253"/>
      <c r="EZ376" s="253"/>
      <c r="FA376" s="253"/>
      <c r="FB376" s="253"/>
      <c r="FC376" s="253"/>
      <c r="FD376" s="253"/>
      <c r="FE376" s="253"/>
      <c r="FF376" s="253"/>
      <c r="FG376" s="253"/>
      <c r="FH376" s="253"/>
      <c r="FI376" s="253"/>
      <c r="FJ376" s="253"/>
      <c r="FK376" s="253"/>
      <c r="FL376" s="253"/>
      <c r="FM376" s="253"/>
      <c r="FN376" s="253"/>
      <c r="FO376" s="253"/>
      <c r="FP376" s="253"/>
      <c r="FQ376" s="253"/>
      <c r="FR376" s="253"/>
      <c r="FS376" s="253"/>
      <c r="FT376" s="253"/>
      <c r="FU376" s="253"/>
      <c r="FV376" s="253"/>
      <c r="FW376" s="253"/>
      <c r="FX376" s="253"/>
      <c r="FY376" s="253"/>
      <c r="FZ376" s="253"/>
      <c r="GA376" s="253"/>
      <c r="GB376" s="253"/>
      <c r="GC376" s="253"/>
      <c r="GD376" s="253"/>
      <c r="GE376" s="253"/>
      <c r="GF376" s="253"/>
      <c r="GG376" s="253"/>
      <c r="GH376" s="253"/>
      <c r="GI376" s="253"/>
      <c r="GJ376" s="253"/>
      <c r="GK376" s="253"/>
      <c r="GL376" s="253"/>
      <c r="GM376" s="253"/>
      <c r="GN376" s="253"/>
      <c r="GO376" s="253"/>
      <c r="GP376" s="253"/>
      <c r="GQ376" s="253"/>
      <c r="GR376" s="253"/>
      <c r="GS376" s="253"/>
      <c r="GT376" s="253"/>
      <c r="GU376" s="253"/>
      <c r="GV376" s="253"/>
      <c r="GW376" s="253"/>
      <c r="GX376" s="253"/>
      <c r="GY376" s="253"/>
      <c r="GZ376" s="253"/>
      <c r="HA376" s="253"/>
      <c r="HB376" s="253"/>
      <c r="HC376" s="253"/>
      <c r="HD376" s="253"/>
      <c r="HE376" s="253"/>
      <c r="HF376" s="253"/>
      <c r="HG376" s="253"/>
      <c r="HH376" s="253"/>
      <c r="HI376" s="253"/>
      <c r="HJ376" s="253"/>
      <c r="HK376" s="253"/>
      <c r="HL376" s="253"/>
      <c r="HM376" s="253"/>
      <c r="HN376" s="253"/>
      <c r="HO376" s="253"/>
      <c r="HP376" s="253"/>
      <c r="HQ376" s="253"/>
      <c r="HR376" s="253"/>
      <c r="HS376" s="253"/>
      <c r="HT376" s="253"/>
      <c r="HU376" s="253"/>
      <c r="HV376" s="253"/>
      <c r="HW376" s="253"/>
      <c r="HX376" s="253"/>
      <c r="HY376" s="253"/>
      <c r="HZ376" s="253"/>
      <c r="IA376" s="253"/>
      <c r="IB376" s="253"/>
      <c r="IC376" s="253"/>
      <c r="ID376" s="253"/>
      <c r="IE376" s="253"/>
      <c r="IF376" s="253"/>
      <c r="IG376" s="253"/>
      <c r="IH376" s="253"/>
      <c r="II376" s="253"/>
      <c r="IJ376" s="253"/>
      <c r="IK376" s="253"/>
      <c r="IL376" s="253"/>
      <c r="IM376" s="253"/>
      <c r="IN376" s="253"/>
      <c r="IO376" s="253"/>
      <c r="IP376" s="253"/>
      <c r="IQ376" s="253"/>
      <c r="IR376" s="253"/>
      <c r="IS376" s="253"/>
      <c r="IT376" s="253"/>
      <c r="IU376" s="253"/>
      <c r="IV376" s="253"/>
      <c r="IW376" s="253"/>
      <c r="IX376" s="253"/>
      <c r="IY376" s="253"/>
      <c r="IZ376" s="253"/>
      <c r="JA376" s="253"/>
      <c r="JB376" s="253"/>
      <c r="JC376" s="253"/>
      <c r="JD376" s="253"/>
      <c r="JE376" s="253"/>
      <c r="JF376" s="253"/>
      <c r="JG376" s="253"/>
      <c r="JH376" s="253"/>
      <c r="JI376" s="253"/>
      <c r="JJ376" s="253"/>
      <c r="JK376" s="253"/>
      <c r="JL376" s="253"/>
      <c r="JM376" s="253"/>
      <c r="JN376" s="253"/>
      <c r="JO376" s="253"/>
      <c r="JP376" s="253"/>
      <c r="JQ376" s="253"/>
      <c r="JR376" s="253"/>
      <c r="JS376" s="253"/>
      <c r="JT376" s="253"/>
      <c r="JU376" s="253"/>
    </row>
    <row r="377" spans="1:281" s="252" customFormat="1" ht="15" customHeight="1" x14ac:dyDescent="0.25">
      <c r="A377" s="253"/>
      <c r="B377" s="253"/>
      <c r="C377" s="253"/>
      <c r="D377" s="253"/>
      <c r="E377" s="253"/>
      <c r="F377" s="253"/>
      <c r="G377" s="253"/>
      <c r="H377" s="253"/>
      <c r="I377" s="253"/>
      <c r="J377" s="253"/>
      <c r="K377" s="253"/>
      <c r="L377" s="253"/>
      <c r="M377" s="253"/>
      <c r="N377" s="253"/>
      <c r="O377" s="253"/>
      <c r="P377" s="253"/>
      <c r="Q377" s="253"/>
      <c r="R377" s="253"/>
      <c r="S377" s="253"/>
      <c r="T377" s="253"/>
      <c r="U377" s="253" t="s">
        <v>543</v>
      </c>
      <c r="V377" s="253"/>
      <c r="W377" s="253"/>
      <c r="X377" s="253"/>
      <c r="Y377" s="253"/>
      <c r="Z377" s="253"/>
      <c r="AA377" s="253"/>
      <c r="AB377" s="253"/>
      <c r="AC377" s="253" t="s">
        <v>393</v>
      </c>
      <c r="AD377" s="253"/>
      <c r="AE377" s="253"/>
      <c r="AF377" s="253"/>
      <c r="AG377" s="253"/>
      <c r="AH377" s="253"/>
      <c r="AI377" s="253"/>
      <c r="AJ377" s="253"/>
      <c r="AK377" s="253"/>
      <c r="AL377" s="253"/>
      <c r="AM377" s="253"/>
      <c r="AN377" s="253"/>
      <c r="AO377" s="253"/>
      <c r="AP377" s="256"/>
      <c r="AQ377" s="253"/>
      <c r="AR377" s="253"/>
      <c r="AS377" s="253"/>
      <c r="AT377" s="256"/>
      <c r="AU377" s="253"/>
      <c r="AV377" s="253"/>
      <c r="AW377" s="253"/>
      <c r="AX377" s="253"/>
      <c r="AY377" s="253"/>
      <c r="AZ377" s="253"/>
      <c r="BA377" s="253"/>
      <c r="BB377" s="253"/>
      <c r="BC377" s="253"/>
      <c r="BD377" s="253"/>
      <c r="BE377" s="253"/>
      <c r="BF377" s="253"/>
      <c r="BG377" s="253"/>
      <c r="BH377" s="253"/>
      <c r="BI377" s="253"/>
      <c r="BJ377" s="253"/>
      <c r="BK377" s="253"/>
      <c r="BL377" s="253"/>
      <c r="BM377" s="253"/>
      <c r="BN377" s="253"/>
      <c r="BO377" s="253"/>
      <c r="BP377" s="253"/>
      <c r="BQ377" s="253"/>
      <c r="BR377" s="253"/>
      <c r="BS377" s="253"/>
      <c r="BT377" s="253"/>
      <c r="BU377" s="253"/>
      <c r="BV377" s="253"/>
      <c r="BW377" s="253"/>
      <c r="BX377" s="253"/>
      <c r="BY377" s="253"/>
      <c r="BZ377" s="253"/>
      <c r="CA377" s="253"/>
      <c r="CB377" s="253"/>
      <c r="CC377" s="253"/>
      <c r="CD377" s="253"/>
      <c r="CE377" s="253"/>
      <c r="CF377" s="253"/>
      <c r="CG377" s="253"/>
      <c r="CH377" s="253"/>
      <c r="CI377" s="253"/>
      <c r="CJ377" s="253"/>
      <c r="CK377" s="253"/>
      <c r="CL377" s="253"/>
      <c r="CM377" s="253"/>
      <c r="CN377" s="253"/>
      <c r="CO377" s="253"/>
      <c r="CP377" s="253"/>
      <c r="CQ377" s="253"/>
      <c r="CR377" s="253"/>
      <c r="CS377" s="253"/>
      <c r="CT377" s="253"/>
      <c r="CU377" s="253"/>
      <c r="CV377" s="253"/>
      <c r="CW377" s="253"/>
      <c r="CX377" s="253"/>
      <c r="CY377" s="253"/>
      <c r="CZ377" s="253"/>
      <c r="DA377" s="253"/>
      <c r="DB377" s="253"/>
      <c r="DC377" s="253"/>
      <c r="DD377" s="253"/>
      <c r="DE377" s="253"/>
      <c r="DF377" s="253"/>
      <c r="DG377" s="253"/>
      <c r="DH377" s="253"/>
      <c r="DI377" s="253"/>
      <c r="DJ377" s="253"/>
      <c r="DK377" s="253"/>
      <c r="DL377" s="253"/>
      <c r="DM377" s="253"/>
      <c r="DN377" s="253"/>
      <c r="DO377" s="253"/>
      <c r="DP377" s="253"/>
      <c r="DQ377" s="253"/>
      <c r="DR377" s="253"/>
      <c r="DS377" s="253"/>
      <c r="DT377" s="253"/>
      <c r="DU377" s="253"/>
      <c r="DV377" s="253"/>
      <c r="DW377" s="253"/>
      <c r="DX377" s="253"/>
      <c r="DY377" s="253"/>
      <c r="DZ377" s="253"/>
      <c r="EA377" s="253"/>
      <c r="EB377" s="253"/>
      <c r="EC377" s="253"/>
      <c r="ED377" s="253"/>
      <c r="EE377" s="253"/>
      <c r="EF377" s="253"/>
      <c r="EG377" s="253"/>
      <c r="EH377" s="253"/>
      <c r="EI377" s="253"/>
      <c r="EJ377" s="253"/>
      <c r="EK377" s="253"/>
      <c r="EL377" s="253"/>
      <c r="EM377" s="253"/>
      <c r="EN377" s="253"/>
      <c r="EO377" s="253"/>
      <c r="EP377" s="253"/>
      <c r="EQ377" s="253"/>
      <c r="ER377" s="253"/>
      <c r="ES377" s="253"/>
      <c r="ET377" s="253"/>
      <c r="EU377" s="253"/>
      <c r="EV377" s="253"/>
      <c r="EW377" s="253"/>
      <c r="EX377" s="253"/>
      <c r="EY377" s="253"/>
      <c r="EZ377" s="253"/>
      <c r="FA377" s="253"/>
      <c r="FB377" s="253"/>
      <c r="FC377" s="253"/>
      <c r="FD377" s="253"/>
      <c r="FE377" s="253"/>
      <c r="FF377" s="253"/>
      <c r="FG377" s="253"/>
      <c r="FH377" s="253"/>
      <c r="FI377" s="253"/>
      <c r="FJ377" s="253"/>
      <c r="FK377" s="253"/>
      <c r="FL377" s="253"/>
      <c r="FM377" s="253"/>
      <c r="FN377" s="253"/>
      <c r="FO377" s="253"/>
      <c r="FP377" s="253"/>
      <c r="FQ377" s="253"/>
      <c r="FR377" s="253"/>
      <c r="FS377" s="253"/>
      <c r="FT377" s="253"/>
      <c r="FU377" s="253"/>
      <c r="FV377" s="253"/>
      <c r="FW377" s="253"/>
      <c r="FX377" s="253"/>
      <c r="FY377" s="253"/>
      <c r="FZ377" s="253"/>
      <c r="GA377" s="253"/>
      <c r="GB377" s="253"/>
      <c r="GC377" s="253"/>
      <c r="GD377" s="253"/>
      <c r="GE377" s="253"/>
      <c r="GF377" s="253"/>
      <c r="GG377" s="253"/>
      <c r="GH377" s="253"/>
      <c r="GI377" s="253"/>
      <c r="GJ377" s="253"/>
      <c r="GK377" s="253"/>
      <c r="GL377" s="253"/>
      <c r="GM377" s="253"/>
      <c r="GN377" s="253"/>
      <c r="GO377" s="253"/>
      <c r="GP377" s="253"/>
      <c r="GQ377" s="253"/>
      <c r="GR377" s="253"/>
      <c r="GS377" s="253"/>
      <c r="GT377" s="253"/>
      <c r="GU377" s="253"/>
      <c r="GV377" s="253"/>
      <c r="GW377" s="253"/>
      <c r="GX377" s="253"/>
      <c r="GY377" s="253"/>
      <c r="GZ377" s="253"/>
      <c r="HA377" s="253"/>
      <c r="HB377" s="253"/>
      <c r="HC377" s="253"/>
      <c r="HD377" s="253"/>
      <c r="HE377" s="253"/>
      <c r="HF377" s="253"/>
      <c r="HG377" s="253"/>
      <c r="HH377" s="253"/>
      <c r="HI377" s="253"/>
      <c r="HJ377" s="253"/>
      <c r="HK377" s="253"/>
      <c r="HL377" s="253"/>
      <c r="HM377" s="253"/>
      <c r="HN377" s="253"/>
      <c r="HO377" s="253"/>
      <c r="HP377" s="253"/>
      <c r="HQ377" s="253"/>
      <c r="HR377" s="253"/>
      <c r="HS377" s="253"/>
      <c r="HT377" s="253"/>
      <c r="HU377" s="253"/>
      <c r="HV377" s="253"/>
      <c r="HW377" s="253"/>
      <c r="HX377" s="253"/>
      <c r="HY377" s="253"/>
      <c r="HZ377" s="253"/>
      <c r="IA377" s="253"/>
      <c r="IB377" s="253"/>
      <c r="IC377" s="253"/>
      <c r="ID377" s="253"/>
      <c r="IE377" s="253"/>
      <c r="IF377" s="253"/>
      <c r="IG377" s="253"/>
      <c r="IH377" s="253"/>
      <c r="II377" s="253"/>
      <c r="IJ377" s="253"/>
      <c r="IK377" s="253"/>
      <c r="IL377" s="253"/>
      <c r="IM377" s="253"/>
      <c r="IN377" s="253"/>
      <c r="IO377" s="253"/>
      <c r="IP377" s="253"/>
      <c r="IQ377" s="253"/>
      <c r="IR377" s="253"/>
      <c r="IS377" s="253"/>
      <c r="IT377" s="253"/>
      <c r="IU377" s="253"/>
      <c r="IV377" s="253"/>
      <c r="IW377" s="253"/>
      <c r="IX377" s="253"/>
      <c r="IY377" s="253"/>
      <c r="IZ377" s="253"/>
      <c r="JA377" s="253"/>
      <c r="JB377" s="253"/>
      <c r="JC377" s="253"/>
      <c r="JD377" s="253"/>
      <c r="JE377" s="253"/>
      <c r="JF377" s="253"/>
      <c r="JG377" s="253"/>
      <c r="JH377" s="253"/>
      <c r="JI377" s="253"/>
      <c r="JJ377" s="253"/>
      <c r="JK377" s="253"/>
      <c r="JL377" s="253"/>
      <c r="JM377" s="253"/>
      <c r="JN377" s="253"/>
      <c r="JO377" s="253"/>
      <c r="JP377" s="253"/>
      <c r="JQ377" s="253"/>
      <c r="JR377" s="253"/>
      <c r="JS377" s="253"/>
      <c r="JT377" s="253"/>
      <c r="JU377" s="253"/>
    </row>
    <row r="378" spans="1:281" s="252" customFormat="1" ht="15" customHeight="1" x14ac:dyDescent="0.25">
      <c r="A378" s="253"/>
      <c r="B378" s="253"/>
      <c r="C378" s="253"/>
      <c r="D378" s="253"/>
      <c r="E378" s="253"/>
      <c r="F378" s="253"/>
      <c r="G378" s="253"/>
      <c r="H378" s="253"/>
      <c r="I378" s="253"/>
      <c r="J378" s="253"/>
      <c r="K378" s="253"/>
      <c r="L378" s="253"/>
      <c r="M378" s="253"/>
      <c r="N378" s="253"/>
      <c r="O378" s="253"/>
      <c r="P378" s="253"/>
      <c r="Q378" s="253"/>
      <c r="R378" s="253"/>
      <c r="S378" s="253"/>
      <c r="T378" s="253"/>
      <c r="U378" s="253" t="s">
        <v>544</v>
      </c>
      <c r="V378" s="253"/>
      <c r="W378" s="253"/>
      <c r="X378" s="253"/>
      <c r="Y378" s="253"/>
      <c r="Z378" s="253"/>
      <c r="AA378" s="253"/>
      <c r="AB378" s="253"/>
      <c r="AC378" s="253" t="s">
        <v>357</v>
      </c>
      <c r="AD378" s="253"/>
      <c r="AE378" s="253"/>
      <c r="AF378" s="253"/>
      <c r="AG378" s="253"/>
      <c r="AH378" s="253"/>
      <c r="AI378" s="253"/>
      <c r="AJ378" s="253"/>
      <c r="AK378" s="253"/>
      <c r="AL378" s="253"/>
      <c r="AM378" s="253"/>
      <c r="AN378" s="253"/>
      <c r="AO378" s="253"/>
      <c r="AP378" s="256"/>
      <c r="AQ378" s="253"/>
      <c r="AR378" s="253"/>
      <c r="AS378" s="253"/>
      <c r="AT378" s="256"/>
      <c r="AU378" s="253"/>
      <c r="AV378" s="253"/>
      <c r="AW378" s="253"/>
      <c r="AX378" s="253"/>
      <c r="AY378" s="253"/>
      <c r="AZ378" s="253"/>
      <c r="BA378" s="253"/>
      <c r="BB378" s="253"/>
      <c r="BC378" s="253"/>
      <c r="BD378" s="253"/>
      <c r="BE378" s="253"/>
      <c r="BF378" s="253"/>
      <c r="BG378" s="253"/>
      <c r="BH378" s="253"/>
      <c r="BI378" s="253"/>
      <c r="BJ378" s="253"/>
      <c r="BK378" s="253"/>
      <c r="BL378" s="253"/>
      <c r="BM378" s="253"/>
      <c r="BN378" s="253"/>
      <c r="BO378" s="253"/>
      <c r="BP378" s="253"/>
      <c r="BQ378" s="253"/>
      <c r="BR378" s="253"/>
      <c r="BS378" s="253"/>
      <c r="BT378" s="253"/>
      <c r="BU378" s="253"/>
      <c r="BV378" s="253"/>
      <c r="BW378" s="253"/>
      <c r="BX378" s="253"/>
      <c r="BY378" s="253"/>
      <c r="BZ378" s="253"/>
      <c r="CA378" s="253"/>
      <c r="CB378" s="253"/>
      <c r="CC378" s="253"/>
      <c r="CD378" s="253"/>
      <c r="CE378" s="253"/>
      <c r="CF378" s="253"/>
      <c r="CG378" s="253"/>
      <c r="CH378" s="253"/>
      <c r="CI378" s="253"/>
      <c r="CJ378" s="253"/>
      <c r="CK378" s="253"/>
      <c r="CL378" s="253"/>
      <c r="CM378" s="253"/>
      <c r="CN378" s="253"/>
      <c r="CO378" s="253"/>
      <c r="CP378" s="253"/>
      <c r="CQ378" s="253"/>
      <c r="CR378" s="253"/>
      <c r="CS378" s="253"/>
      <c r="CT378" s="253"/>
      <c r="CU378" s="253"/>
      <c r="CV378" s="253"/>
      <c r="CW378" s="253"/>
      <c r="CX378" s="253"/>
      <c r="CY378" s="253"/>
      <c r="CZ378" s="253"/>
      <c r="DA378" s="253"/>
      <c r="DB378" s="253"/>
      <c r="DC378" s="253"/>
      <c r="DD378" s="253"/>
      <c r="DE378" s="253"/>
      <c r="DF378" s="253"/>
      <c r="DG378" s="253"/>
      <c r="DH378" s="253"/>
      <c r="DI378" s="253"/>
      <c r="DJ378" s="253"/>
      <c r="DK378" s="253"/>
      <c r="DL378" s="253"/>
      <c r="DM378" s="253"/>
      <c r="DN378" s="253"/>
      <c r="DO378" s="253"/>
      <c r="DP378" s="253"/>
      <c r="DQ378" s="253"/>
      <c r="DR378" s="253"/>
      <c r="DS378" s="253"/>
      <c r="DT378" s="253"/>
      <c r="DU378" s="253"/>
      <c r="DV378" s="253"/>
      <c r="DW378" s="253"/>
      <c r="DX378" s="253"/>
      <c r="DY378" s="253"/>
      <c r="DZ378" s="253"/>
      <c r="EA378" s="253"/>
      <c r="EB378" s="253"/>
      <c r="EC378" s="253"/>
      <c r="ED378" s="253"/>
      <c r="EE378" s="253"/>
      <c r="EF378" s="253"/>
      <c r="EG378" s="253"/>
      <c r="EH378" s="253"/>
      <c r="EI378" s="253"/>
      <c r="EJ378" s="253"/>
      <c r="EK378" s="253"/>
      <c r="EL378" s="253"/>
      <c r="EM378" s="253"/>
      <c r="EN378" s="253"/>
      <c r="EO378" s="253"/>
      <c r="EP378" s="253"/>
      <c r="EQ378" s="253"/>
      <c r="ER378" s="253"/>
      <c r="ES378" s="253"/>
      <c r="ET378" s="253"/>
      <c r="EU378" s="253"/>
      <c r="EV378" s="253"/>
      <c r="EW378" s="253"/>
      <c r="EX378" s="253"/>
      <c r="EY378" s="253"/>
      <c r="EZ378" s="253"/>
      <c r="FA378" s="253"/>
      <c r="FB378" s="253"/>
      <c r="FC378" s="253"/>
      <c r="FD378" s="253"/>
      <c r="FE378" s="253"/>
      <c r="FF378" s="253"/>
      <c r="FG378" s="253"/>
      <c r="FH378" s="253"/>
      <c r="FI378" s="253"/>
      <c r="FJ378" s="253"/>
      <c r="FK378" s="253"/>
      <c r="FL378" s="253"/>
      <c r="FM378" s="253"/>
      <c r="FN378" s="253"/>
      <c r="FO378" s="253"/>
      <c r="FP378" s="253"/>
      <c r="FQ378" s="253"/>
      <c r="FR378" s="253"/>
      <c r="FS378" s="253"/>
      <c r="FT378" s="253"/>
      <c r="FU378" s="253"/>
      <c r="FV378" s="253"/>
      <c r="FW378" s="253"/>
      <c r="FX378" s="253"/>
      <c r="FY378" s="253"/>
      <c r="FZ378" s="253"/>
      <c r="GA378" s="253"/>
      <c r="GB378" s="253"/>
      <c r="GC378" s="253"/>
      <c r="GD378" s="253"/>
      <c r="GE378" s="253"/>
      <c r="GF378" s="253"/>
      <c r="GG378" s="253"/>
      <c r="GH378" s="253"/>
      <c r="GI378" s="253"/>
      <c r="GJ378" s="253"/>
      <c r="GK378" s="253"/>
      <c r="GL378" s="253"/>
      <c r="GM378" s="253"/>
      <c r="GN378" s="253"/>
      <c r="GO378" s="253"/>
      <c r="GP378" s="253"/>
      <c r="GQ378" s="253"/>
      <c r="GR378" s="253"/>
      <c r="GS378" s="253"/>
      <c r="GT378" s="253"/>
      <c r="GU378" s="253"/>
      <c r="GV378" s="253"/>
      <c r="GW378" s="253"/>
      <c r="GX378" s="253"/>
      <c r="GY378" s="253"/>
      <c r="GZ378" s="253"/>
      <c r="HA378" s="253"/>
      <c r="HB378" s="253"/>
      <c r="HC378" s="253"/>
      <c r="HD378" s="253"/>
      <c r="HE378" s="253"/>
      <c r="HF378" s="253"/>
      <c r="HG378" s="253"/>
      <c r="HH378" s="253"/>
      <c r="HI378" s="253"/>
      <c r="HJ378" s="253"/>
      <c r="HK378" s="253"/>
      <c r="HL378" s="253"/>
      <c r="HM378" s="253"/>
      <c r="HN378" s="253"/>
      <c r="HO378" s="253"/>
      <c r="HP378" s="253"/>
      <c r="HQ378" s="253"/>
      <c r="HR378" s="253"/>
      <c r="HS378" s="253"/>
      <c r="HT378" s="253"/>
      <c r="HU378" s="253"/>
      <c r="HV378" s="253"/>
      <c r="HW378" s="253"/>
      <c r="HX378" s="253"/>
      <c r="HY378" s="253"/>
      <c r="HZ378" s="253"/>
      <c r="IA378" s="253"/>
      <c r="IB378" s="253"/>
      <c r="IC378" s="253"/>
      <c r="ID378" s="253"/>
      <c r="IE378" s="253"/>
      <c r="IF378" s="253"/>
      <c r="IG378" s="253"/>
      <c r="IH378" s="253"/>
      <c r="II378" s="253"/>
      <c r="IJ378" s="253"/>
      <c r="IK378" s="253"/>
      <c r="IL378" s="253"/>
      <c r="IM378" s="253"/>
      <c r="IN378" s="253"/>
      <c r="IO378" s="253"/>
      <c r="IP378" s="253"/>
      <c r="IQ378" s="253"/>
      <c r="IR378" s="253"/>
      <c r="IS378" s="253"/>
      <c r="IT378" s="253"/>
      <c r="IU378" s="253"/>
      <c r="IV378" s="253"/>
      <c r="IW378" s="253"/>
      <c r="IX378" s="253"/>
      <c r="IY378" s="253"/>
      <c r="IZ378" s="253"/>
      <c r="JA378" s="253"/>
      <c r="JB378" s="253"/>
      <c r="JC378" s="253"/>
      <c r="JD378" s="253"/>
      <c r="JE378" s="253"/>
      <c r="JF378" s="253"/>
      <c r="JG378" s="253"/>
      <c r="JH378" s="253"/>
      <c r="JI378" s="253"/>
      <c r="JJ378" s="253"/>
      <c r="JK378" s="253"/>
      <c r="JL378" s="253"/>
      <c r="JM378" s="253"/>
      <c r="JN378" s="253"/>
      <c r="JO378" s="253"/>
      <c r="JP378" s="253"/>
      <c r="JQ378" s="253"/>
      <c r="JR378" s="253"/>
      <c r="JS378" s="253"/>
      <c r="JT378" s="253"/>
      <c r="JU378" s="253"/>
    </row>
    <row r="379" spans="1:281" s="252" customFormat="1" ht="15" customHeight="1" x14ac:dyDescent="0.25">
      <c r="A379" s="253"/>
      <c r="B379" s="253"/>
      <c r="C379" s="253"/>
      <c r="D379" s="253"/>
      <c r="E379" s="253"/>
      <c r="F379" s="253"/>
      <c r="G379" s="253"/>
      <c r="H379" s="253"/>
      <c r="I379" s="253"/>
      <c r="J379" s="253"/>
      <c r="K379" s="253"/>
      <c r="L379" s="253"/>
      <c r="M379" s="253"/>
      <c r="N379" s="253"/>
      <c r="O379" s="253"/>
      <c r="P379" s="253"/>
      <c r="Q379" s="253"/>
      <c r="R379" s="253"/>
      <c r="S379" s="253"/>
      <c r="T379" s="253"/>
      <c r="U379" s="253" t="s">
        <v>545</v>
      </c>
      <c r="V379" s="253"/>
      <c r="W379" s="253"/>
      <c r="X379" s="253"/>
      <c r="Y379" s="253"/>
      <c r="Z379" s="253"/>
      <c r="AA379" s="253"/>
      <c r="AB379" s="253"/>
      <c r="AC379" s="253" t="s">
        <v>332</v>
      </c>
      <c r="AD379" s="253"/>
      <c r="AE379" s="253"/>
      <c r="AF379" s="253"/>
      <c r="AG379" s="253"/>
      <c r="AH379" s="253"/>
      <c r="AI379" s="253"/>
      <c r="AJ379" s="253"/>
      <c r="AK379" s="253"/>
      <c r="AL379" s="253"/>
      <c r="AM379" s="253"/>
      <c r="AN379" s="253"/>
      <c r="AO379" s="253"/>
      <c r="AP379" s="256"/>
      <c r="AQ379" s="253"/>
      <c r="AR379" s="253"/>
      <c r="AS379" s="253"/>
      <c r="AT379" s="256"/>
      <c r="AU379" s="253"/>
      <c r="AV379" s="253"/>
      <c r="AW379" s="253"/>
      <c r="AX379" s="253"/>
      <c r="AY379" s="253"/>
      <c r="AZ379" s="253"/>
      <c r="BA379" s="253"/>
      <c r="BB379" s="253"/>
      <c r="BC379" s="253"/>
      <c r="BD379" s="253"/>
      <c r="BE379" s="253"/>
      <c r="BF379" s="253"/>
      <c r="BG379" s="253"/>
      <c r="BH379" s="253"/>
      <c r="BI379" s="253"/>
      <c r="BJ379" s="253"/>
      <c r="BK379" s="253"/>
      <c r="BL379" s="253"/>
      <c r="BM379" s="253"/>
      <c r="BN379" s="253"/>
      <c r="BO379" s="253"/>
      <c r="BP379" s="253"/>
      <c r="BQ379" s="253"/>
      <c r="BR379" s="253"/>
      <c r="BS379" s="253"/>
      <c r="BT379" s="253"/>
      <c r="BU379" s="253"/>
      <c r="BV379" s="253"/>
      <c r="BW379" s="253"/>
      <c r="BX379" s="253"/>
      <c r="BY379" s="253"/>
      <c r="BZ379" s="253"/>
      <c r="CA379" s="253"/>
      <c r="CB379" s="253"/>
      <c r="CC379" s="253"/>
      <c r="CD379" s="253"/>
      <c r="CE379" s="253"/>
      <c r="CF379" s="253"/>
      <c r="CG379" s="253"/>
      <c r="CH379" s="253"/>
      <c r="CI379" s="253"/>
      <c r="CJ379" s="253"/>
      <c r="CK379" s="253"/>
      <c r="CL379" s="253"/>
      <c r="CM379" s="253"/>
      <c r="CN379" s="253"/>
      <c r="CO379" s="253"/>
      <c r="CP379" s="253"/>
      <c r="CQ379" s="253"/>
      <c r="CR379" s="253"/>
      <c r="CS379" s="253"/>
      <c r="CT379" s="253"/>
      <c r="CU379" s="253"/>
      <c r="CV379" s="253"/>
      <c r="CW379" s="253"/>
      <c r="CX379" s="253"/>
      <c r="CY379" s="253"/>
      <c r="CZ379" s="253"/>
      <c r="DA379" s="253"/>
      <c r="DB379" s="253"/>
      <c r="DC379" s="253"/>
      <c r="DD379" s="253"/>
      <c r="DE379" s="253"/>
      <c r="DF379" s="253"/>
      <c r="DG379" s="253"/>
      <c r="DH379" s="253"/>
      <c r="DI379" s="253"/>
      <c r="DJ379" s="253"/>
      <c r="DK379" s="253"/>
      <c r="DL379" s="253"/>
      <c r="DM379" s="253"/>
      <c r="DN379" s="253"/>
      <c r="DO379" s="253"/>
      <c r="DP379" s="253"/>
      <c r="DQ379" s="253"/>
      <c r="DR379" s="253"/>
      <c r="DS379" s="253"/>
      <c r="DT379" s="253"/>
      <c r="DU379" s="253"/>
      <c r="DV379" s="253"/>
      <c r="DW379" s="253"/>
      <c r="DX379" s="253"/>
      <c r="DY379" s="253"/>
      <c r="DZ379" s="253"/>
      <c r="EA379" s="253"/>
      <c r="EB379" s="253"/>
      <c r="EC379" s="253"/>
      <c r="ED379" s="253"/>
      <c r="EE379" s="253"/>
      <c r="EF379" s="253"/>
      <c r="EG379" s="253"/>
      <c r="EH379" s="253"/>
      <c r="EI379" s="253"/>
      <c r="EJ379" s="253"/>
      <c r="EK379" s="253"/>
      <c r="EL379" s="253"/>
      <c r="EM379" s="253"/>
      <c r="EN379" s="253"/>
      <c r="EO379" s="253"/>
      <c r="EP379" s="253"/>
      <c r="EQ379" s="253"/>
      <c r="ER379" s="253"/>
      <c r="ES379" s="253"/>
      <c r="ET379" s="253"/>
      <c r="EU379" s="253"/>
      <c r="EV379" s="253"/>
      <c r="EW379" s="253"/>
      <c r="EX379" s="253"/>
      <c r="EY379" s="253"/>
      <c r="EZ379" s="253"/>
      <c r="FA379" s="253"/>
      <c r="FB379" s="253"/>
      <c r="FC379" s="253"/>
      <c r="FD379" s="253"/>
      <c r="FE379" s="253"/>
      <c r="FF379" s="253"/>
      <c r="FG379" s="253"/>
      <c r="FH379" s="253"/>
      <c r="FI379" s="253"/>
      <c r="FJ379" s="253"/>
      <c r="FK379" s="253"/>
      <c r="FL379" s="253"/>
      <c r="FM379" s="253"/>
      <c r="FN379" s="253"/>
      <c r="FO379" s="253"/>
      <c r="FP379" s="253"/>
      <c r="FQ379" s="253"/>
      <c r="FR379" s="253"/>
      <c r="FS379" s="253"/>
      <c r="FT379" s="253"/>
      <c r="FU379" s="253"/>
      <c r="FV379" s="253"/>
      <c r="FW379" s="253"/>
      <c r="FX379" s="253"/>
      <c r="FY379" s="253"/>
      <c r="FZ379" s="253"/>
      <c r="GA379" s="253"/>
      <c r="GB379" s="253"/>
      <c r="GC379" s="253"/>
      <c r="GD379" s="253"/>
      <c r="GE379" s="253"/>
      <c r="GF379" s="253"/>
      <c r="GG379" s="253"/>
      <c r="GH379" s="253"/>
      <c r="GI379" s="253"/>
      <c r="GJ379" s="253"/>
      <c r="GK379" s="253"/>
      <c r="GL379" s="253"/>
      <c r="GM379" s="253"/>
      <c r="GN379" s="253"/>
      <c r="GO379" s="253"/>
      <c r="GP379" s="253"/>
      <c r="GQ379" s="253"/>
      <c r="GR379" s="253"/>
      <c r="GS379" s="253"/>
      <c r="GT379" s="253"/>
      <c r="GU379" s="253"/>
      <c r="GV379" s="253"/>
      <c r="GW379" s="253"/>
      <c r="GX379" s="253"/>
      <c r="GY379" s="253"/>
      <c r="GZ379" s="253"/>
      <c r="HA379" s="253"/>
      <c r="HB379" s="253"/>
      <c r="HC379" s="253"/>
      <c r="HD379" s="253"/>
      <c r="HE379" s="253"/>
      <c r="HF379" s="253"/>
      <c r="HG379" s="253"/>
      <c r="HH379" s="253"/>
      <c r="HI379" s="253"/>
      <c r="HJ379" s="253"/>
      <c r="HK379" s="253"/>
      <c r="HL379" s="253"/>
      <c r="HM379" s="253"/>
      <c r="HN379" s="253"/>
      <c r="HO379" s="253"/>
      <c r="HP379" s="253"/>
      <c r="HQ379" s="253"/>
      <c r="HR379" s="253"/>
      <c r="HS379" s="253"/>
      <c r="HT379" s="253"/>
      <c r="HU379" s="253"/>
      <c r="HV379" s="253"/>
      <c r="HW379" s="253"/>
      <c r="HX379" s="253"/>
      <c r="HY379" s="253"/>
      <c r="HZ379" s="253"/>
      <c r="IA379" s="253"/>
      <c r="IB379" s="253"/>
      <c r="IC379" s="253"/>
      <c r="ID379" s="253"/>
      <c r="IE379" s="253"/>
      <c r="IF379" s="253"/>
      <c r="IG379" s="253"/>
      <c r="IH379" s="253"/>
      <c r="II379" s="253"/>
      <c r="IJ379" s="253"/>
      <c r="IK379" s="253"/>
      <c r="IL379" s="253"/>
      <c r="IM379" s="253"/>
      <c r="IN379" s="253"/>
      <c r="IO379" s="253"/>
      <c r="IP379" s="253"/>
      <c r="IQ379" s="253"/>
      <c r="IR379" s="253"/>
      <c r="IS379" s="253"/>
      <c r="IT379" s="253"/>
      <c r="IU379" s="253"/>
      <c r="IV379" s="253"/>
      <c r="IW379" s="253"/>
      <c r="IX379" s="253"/>
      <c r="IY379" s="253"/>
      <c r="IZ379" s="253"/>
      <c r="JA379" s="253"/>
      <c r="JB379" s="253"/>
      <c r="JC379" s="253"/>
      <c r="JD379" s="253"/>
      <c r="JE379" s="253"/>
      <c r="JF379" s="253"/>
      <c r="JG379" s="253"/>
      <c r="JH379" s="253"/>
      <c r="JI379" s="253"/>
      <c r="JJ379" s="253"/>
      <c r="JK379" s="253"/>
      <c r="JL379" s="253"/>
      <c r="JM379" s="253"/>
      <c r="JN379" s="253"/>
      <c r="JO379" s="253"/>
      <c r="JP379" s="253"/>
      <c r="JQ379" s="253"/>
      <c r="JR379" s="253"/>
      <c r="JS379" s="253"/>
      <c r="JT379" s="253"/>
      <c r="JU379" s="253"/>
    </row>
    <row r="380" spans="1:281" s="252" customFormat="1" ht="15" customHeight="1" x14ac:dyDescent="0.25">
      <c r="A380" s="253"/>
      <c r="B380" s="253"/>
      <c r="C380" s="253"/>
      <c r="D380" s="253"/>
      <c r="E380" s="253"/>
      <c r="F380" s="253"/>
      <c r="G380" s="253"/>
      <c r="H380" s="253"/>
      <c r="I380" s="253"/>
      <c r="J380" s="253"/>
      <c r="K380" s="253"/>
      <c r="L380" s="253"/>
      <c r="M380" s="253"/>
      <c r="N380" s="253"/>
      <c r="O380" s="253"/>
      <c r="P380" s="253"/>
      <c r="Q380" s="253"/>
      <c r="R380" s="253"/>
      <c r="S380" s="253"/>
      <c r="T380" s="253"/>
      <c r="U380" s="253" t="s">
        <v>546</v>
      </c>
      <c r="V380" s="253"/>
      <c r="W380" s="253"/>
      <c r="X380" s="253"/>
      <c r="Y380" s="253"/>
      <c r="Z380" s="253"/>
      <c r="AA380" s="253"/>
      <c r="AB380" s="253"/>
      <c r="AC380" s="253" t="s">
        <v>357</v>
      </c>
      <c r="AD380" s="253"/>
      <c r="AE380" s="253"/>
      <c r="AF380" s="253"/>
      <c r="AG380" s="253"/>
      <c r="AH380" s="253"/>
      <c r="AI380" s="253"/>
      <c r="AJ380" s="253"/>
      <c r="AK380" s="253"/>
      <c r="AL380" s="253"/>
      <c r="AM380" s="253"/>
      <c r="AN380" s="253"/>
      <c r="AO380" s="253"/>
      <c r="AP380" s="256"/>
      <c r="AQ380" s="253"/>
      <c r="AR380" s="253"/>
      <c r="AS380" s="253"/>
      <c r="AT380" s="256"/>
      <c r="AU380" s="253"/>
      <c r="AV380" s="253"/>
      <c r="AW380" s="253"/>
      <c r="AX380" s="253"/>
      <c r="AY380" s="253"/>
      <c r="AZ380" s="253"/>
      <c r="BA380" s="253"/>
      <c r="BB380" s="253"/>
      <c r="BC380" s="253"/>
      <c r="BD380" s="253"/>
      <c r="BE380" s="253"/>
      <c r="BF380" s="253"/>
      <c r="BG380" s="253"/>
      <c r="BH380" s="253"/>
      <c r="BI380" s="253"/>
      <c r="BJ380" s="253"/>
      <c r="BK380" s="253"/>
      <c r="BL380" s="253"/>
      <c r="BM380" s="253"/>
      <c r="BN380" s="253"/>
      <c r="BO380" s="253"/>
      <c r="BP380" s="253"/>
      <c r="BQ380" s="253"/>
      <c r="BR380" s="253"/>
      <c r="BS380" s="253"/>
      <c r="BT380" s="253"/>
      <c r="BU380" s="253"/>
      <c r="BV380" s="253"/>
      <c r="BW380" s="253"/>
      <c r="BX380" s="253"/>
      <c r="BY380" s="253"/>
      <c r="BZ380" s="253"/>
      <c r="CA380" s="253"/>
      <c r="CB380" s="253"/>
      <c r="CC380" s="253"/>
      <c r="CD380" s="253"/>
      <c r="CE380" s="253"/>
      <c r="CF380" s="253"/>
      <c r="CG380" s="253"/>
      <c r="CH380" s="253"/>
      <c r="CI380" s="253"/>
      <c r="CJ380" s="253"/>
      <c r="CK380" s="253"/>
      <c r="CL380" s="253"/>
      <c r="CM380" s="253"/>
      <c r="CN380" s="253"/>
      <c r="CO380" s="253"/>
      <c r="CP380" s="253"/>
      <c r="CQ380" s="253"/>
      <c r="CR380" s="253"/>
      <c r="CS380" s="253"/>
      <c r="CT380" s="253"/>
      <c r="CU380" s="253"/>
      <c r="CV380" s="253"/>
      <c r="CW380" s="253"/>
      <c r="CX380" s="253"/>
      <c r="CY380" s="253"/>
      <c r="CZ380" s="253"/>
      <c r="DA380" s="253"/>
      <c r="DB380" s="253"/>
      <c r="DC380" s="253"/>
      <c r="DD380" s="253"/>
      <c r="DE380" s="253"/>
      <c r="DF380" s="253"/>
      <c r="DG380" s="253"/>
      <c r="DH380" s="253"/>
      <c r="DI380" s="253"/>
      <c r="DJ380" s="253"/>
      <c r="DK380" s="253"/>
      <c r="DL380" s="253"/>
      <c r="DM380" s="253"/>
      <c r="DN380" s="253"/>
      <c r="DO380" s="253"/>
      <c r="DP380" s="253"/>
      <c r="DQ380" s="253"/>
      <c r="DR380" s="253"/>
      <c r="DS380" s="253"/>
      <c r="DT380" s="253"/>
      <c r="DU380" s="253"/>
      <c r="DV380" s="253"/>
      <c r="DW380" s="253"/>
      <c r="DX380" s="253"/>
      <c r="DY380" s="253"/>
      <c r="DZ380" s="253"/>
      <c r="EA380" s="253"/>
      <c r="EB380" s="253"/>
      <c r="EC380" s="253"/>
      <c r="ED380" s="253"/>
      <c r="EE380" s="253"/>
      <c r="EF380" s="253"/>
      <c r="EG380" s="253"/>
      <c r="EH380" s="253"/>
      <c r="EI380" s="253"/>
      <c r="EJ380" s="253"/>
      <c r="EK380" s="253"/>
      <c r="EL380" s="253"/>
      <c r="EM380" s="253"/>
      <c r="EN380" s="253"/>
      <c r="EO380" s="253"/>
      <c r="EP380" s="253"/>
      <c r="EQ380" s="253"/>
      <c r="ER380" s="253"/>
      <c r="ES380" s="253"/>
      <c r="ET380" s="253"/>
      <c r="EU380" s="253"/>
      <c r="EV380" s="253"/>
      <c r="EW380" s="253"/>
      <c r="EX380" s="253"/>
      <c r="EY380" s="253"/>
      <c r="EZ380" s="253"/>
      <c r="FA380" s="253"/>
      <c r="FB380" s="253"/>
      <c r="FC380" s="253"/>
      <c r="FD380" s="253"/>
      <c r="FE380" s="253"/>
      <c r="FF380" s="253"/>
      <c r="FG380" s="253"/>
      <c r="FH380" s="253"/>
      <c r="FI380" s="253"/>
      <c r="FJ380" s="253"/>
      <c r="FK380" s="253"/>
      <c r="FL380" s="253"/>
      <c r="FM380" s="253"/>
      <c r="FN380" s="253"/>
      <c r="FO380" s="253"/>
      <c r="FP380" s="253"/>
      <c r="FQ380" s="253"/>
      <c r="FR380" s="253"/>
      <c r="FS380" s="253"/>
      <c r="FT380" s="253"/>
      <c r="FU380" s="253"/>
      <c r="FV380" s="253"/>
      <c r="FW380" s="253"/>
      <c r="FX380" s="253"/>
      <c r="FY380" s="253"/>
      <c r="FZ380" s="253"/>
      <c r="GA380" s="253"/>
      <c r="GB380" s="253"/>
      <c r="GC380" s="253"/>
      <c r="GD380" s="253"/>
      <c r="GE380" s="253"/>
      <c r="GF380" s="253"/>
      <c r="GG380" s="253"/>
      <c r="GH380" s="253"/>
      <c r="GI380" s="253"/>
      <c r="GJ380" s="253"/>
      <c r="GK380" s="253"/>
      <c r="GL380" s="253"/>
      <c r="GM380" s="253"/>
      <c r="GN380" s="253"/>
      <c r="GO380" s="253"/>
      <c r="GP380" s="253"/>
      <c r="GQ380" s="253"/>
      <c r="GR380" s="253"/>
      <c r="GS380" s="253"/>
      <c r="GT380" s="253"/>
      <c r="GU380" s="253"/>
      <c r="GV380" s="253"/>
      <c r="GW380" s="253"/>
      <c r="GX380" s="253"/>
      <c r="GY380" s="253"/>
      <c r="GZ380" s="253"/>
      <c r="HA380" s="253"/>
      <c r="HB380" s="253"/>
      <c r="HC380" s="253"/>
      <c r="HD380" s="253"/>
      <c r="HE380" s="253"/>
      <c r="HF380" s="253"/>
      <c r="HG380" s="253"/>
      <c r="HH380" s="253"/>
      <c r="HI380" s="253"/>
      <c r="HJ380" s="253"/>
      <c r="HK380" s="253"/>
      <c r="HL380" s="253"/>
      <c r="HM380" s="253"/>
      <c r="HN380" s="253"/>
      <c r="HO380" s="253"/>
      <c r="HP380" s="253"/>
      <c r="HQ380" s="253"/>
      <c r="HR380" s="253"/>
      <c r="HS380" s="253"/>
      <c r="HT380" s="253"/>
      <c r="HU380" s="253"/>
      <c r="HV380" s="253"/>
      <c r="HW380" s="253"/>
      <c r="HX380" s="253"/>
      <c r="HY380" s="253"/>
      <c r="HZ380" s="253"/>
      <c r="IA380" s="253"/>
      <c r="IB380" s="253"/>
      <c r="IC380" s="253"/>
      <c r="ID380" s="253"/>
      <c r="IE380" s="253"/>
      <c r="IF380" s="253"/>
      <c r="IG380" s="253"/>
      <c r="IH380" s="253"/>
      <c r="II380" s="253"/>
      <c r="IJ380" s="253"/>
      <c r="IK380" s="253"/>
      <c r="IL380" s="253"/>
      <c r="IM380" s="253"/>
      <c r="IN380" s="253"/>
      <c r="IO380" s="253"/>
      <c r="IP380" s="253"/>
      <c r="IQ380" s="253"/>
      <c r="IR380" s="253"/>
      <c r="IS380" s="253"/>
      <c r="IT380" s="253"/>
      <c r="IU380" s="253"/>
      <c r="IV380" s="253"/>
      <c r="IW380" s="253"/>
      <c r="IX380" s="253"/>
      <c r="IY380" s="253"/>
      <c r="IZ380" s="253"/>
      <c r="JA380" s="253"/>
      <c r="JB380" s="253"/>
      <c r="JC380" s="253"/>
      <c r="JD380" s="253"/>
      <c r="JE380" s="253"/>
      <c r="JF380" s="253"/>
      <c r="JG380" s="253"/>
      <c r="JH380" s="253"/>
      <c r="JI380" s="253"/>
      <c r="JJ380" s="253"/>
      <c r="JK380" s="253"/>
      <c r="JL380" s="253"/>
      <c r="JM380" s="253"/>
      <c r="JN380" s="253"/>
      <c r="JO380" s="253"/>
      <c r="JP380" s="253"/>
      <c r="JQ380" s="253"/>
      <c r="JR380" s="253"/>
      <c r="JS380" s="253"/>
      <c r="JT380" s="253"/>
      <c r="JU380" s="253"/>
    </row>
    <row r="381" spans="1:281" s="252" customFormat="1" ht="15" customHeight="1" x14ac:dyDescent="0.25">
      <c r="A381" s="253"/>
      <c r="B381" s="253"/>
      <c r="C381" s="253"/>
      <c r="D381" s="253"/>
      <c r="E381" s="253"/>
      <c r="F381" s="253"/>
      <c r="G381" s="253"/>
      <c r="H381" s="253"/>
      <c r="I381" s="253"/>
      <c r="J381" s="253"/>
      <c r="K381" s="253"/>
      <c r="L381" s="253"/>
      <c r="M381" s="253"/>
      <c r="N381" s="253"/>
      <c r="O381" s="253"/>
      <c r="P381" s="253"/>
      <c r="Q381" s="253"/>
      <c r="R381" s="253"/>
      <c r="S381" s="253"/>
      <c r="T381" s="253"/>
      <c r="U381" s="253" t="s">
        <v>547</v>
      </c>
      <c r="V381" s="253"/>
      <c r="W381" s="253"/>
      <c r="X381" s="253"/>
      <c r="Y381" s="253"/>
      <c r="Z381" s="253"/>
      <c r="AA381" s="253"/>
      <c r="AB381" s="253"/>
      <c r="AC381" s="253" t="s">
        <v>316</v>
      </c>
      <c r="AD381" s="253"/>
      <c r="AE381" s="253"/>
      <c r="AF381" s="253"/>
      <c r="AG381" s="253"/>
      <c r="AH381" s="253"/>
      <c r="AI381" s="253"/>
      <c r="AJ381" s="253"/>
      <c r="AK381" s="253"/>
      <c r="AL381" s="253"/>
      <c r="AM381" s="253"/>
      <c r="AN381" s="253"/>
      <c r="AO381" s="253"/>
      <c r="AP381" s="256"/>
      <c r="AQ381" s="253"/>
      <c r="AR381" s="253"/>
      <c r="AS381" s="253"/>
      <c r="AT381" s="256"/>
      <c r="AU381" s="253"/>
      <c r="AV381" s="253"/>
      <c r="AW381" s="253"/>
      <c r="AX381" s="253"/>
      <c r="AY381" s="253"/>
      <c r="AZ381" s="253"/>
      <c r="BA381" s="253"/>
      <c r="BB381" s="253"/>
      <c r="BC381" s="253"/>
      <c r="BD381" s="253"/>
      <c r="BE381" s="253"/>
      <c r="BF381" s="253"/>
      <c r="BG381" s="253"/>
      <c r="BH381" s="253"/>
      <c r="BI381" s="253"/>
      <c r="BJ381" s="253"/>
      <c r="BK381" s="253"/>
      <c r="BL381" s="253"/>
      <c r="BM381" s="253"/>
      <c r="BN381" s="253"/>
      <c r="BO381" s="253"/>
      <c r="BP381" s="253"/>
      <c r="BQ381" s="253"/>
      <c r="BR381" s="253"/>
      <c r="BS381" s="253"/>
      <c r="BT381" s="253"/>
      <c r="BU381" s="253"/>
      <c r="BV381" s="253"/>
      <c r="BW381" s="253"/>
      <c r="BX381" s="253"/>
      <c r="BY381" s="253"/>
      <c r="BZ381" s="253"/>
      <c r="CA381" s="253"/>
      <c r="CB381" s="253"/>
      <c r="CC381" s="253"/>
      <c r="CD381" s="253"/>
      <c r="CE381" s="253"/>
      <c r="CF381" s="253"/>
      <c r="CG381" s="253"/>
      <c r="CH381" s="253"/>
      <c r="CI381" s="253"/>
      <c r="CJ381" s="253"/>
      <c r="CK381" s="253"/>
      <c r="CL381" s="253"/>
      <c r="CM381" s="253"/>
      <c r="CN381" s="253"/>
      <c r="CO381" s="253"/>
      <c r="CP381" s="253"/>
      <c r="CQ381" s="253"/>
      <c r="CR381" s="253"/>
      <c r="CS381" s="253"/>
      <c r="CT381" s="253"/>
      <c r="CU381" s="253"/>
      <c r="CV381" s="253"/>
      <c r="CW381" s="253"/>
      <c r="CX381" s="253"/>
      <c r="CY381" s="253"/>
      <c r="CZ381" s="253"/>
      <c r="DA381" s="253"/>
      <c r="DB381" s="253"/>
      <c r="DC381" s="253"/>
      <c r="DD381" s="253"/>
      <c r="DE381" s="253"/>
      <c r="DF381" s="253"/>
      <c r="DG381" s="253"/>
      <c r="DH381" s="253"/>
      <c r="DI381" s="253"/>
      <c r="DJ381" s="253"/>
      <c r="DK381" s="253"/>
      <c r="DL381" s="253"/>
      <c r="DM381" s="253"/>
      <c r="DN381" s="253"/>
      <c r="DO381" s="253"/>
      <c r="DP381" s="253"/>
      <c r="DQ381" s="253"/>
      <c r="DR381" s="253"/>
      <c r="DS381" s="253"/>
      <c r="DT381" s="253"/>
      <c r="DU381" s="253"/>
      <c r="DV381" s="253"/>
      <c r="DW381" s="253"/>
      <c r="DX381" s="253"/>
      <c r="DY381" s="253"/>
      <c r="DZ381" s="253"/>
      <c r="EA381" s="253"/>
      <c r="EB381" s="253"/>
      <c r="EC381" s="253"/>
      <c r="ED381" s="253"/>
      <c r="EE381" s="253"/>
      <c r="EF381" s="253"/>
      <c r="EG381" s="253"/>
      <c r="EH381" s="253"/>
      <c r="EI381" s="253"/>
      <c r="EJ381" s="253"/>
      <c r="EK381" s="253"/>
      <c r="EL381" s="253"/>
      <c r="EM381" s="253"/>
      <c r="EN381" s="253"/>
      <c r="EO381" s="253"/>
      <c r="EP381" s="253"/>
      <c r="EQ381" s="253"/>
      <c r="ER381" s="253"/>
      <c r="ES381" s="253"/>
      <c r="ET381" s="253"/>
      <c r="EU381" s="253"/>
      <c r="EV381" s="253"/>
      <c r="EW381" s="253"/>
      <c r="EX381" s="253"/>
      <c r="EY381" s="253"/>
      <c r="EZ381" s="253"/>
      <c r="FA381" s="253"/>
      <c r="FB381" s="253"/>
      <c r="FC381" s="253"/>
      <c r="FD381" s="253"/>
      <c r="FE381" s="253"/>
      <c r="FF381" s="253"/>
      <c r="FG381" s="253"/>
      <c r="FH381" s="253"/>
      <c r="FI381" s="253"/>
      <c r="FJ381" s="253"/>
      <c r="FK381" s="253"/>
      <c r="FL381" s="253"/>
      <c r="FM381" s="253"/>
      <c r="FN381" s="253"/>
      <c r="FO381" s="253"/>
      <c r="FP381" s="253"/>
      <c r="FQ381" s="253"/>
      <c r="FR381" s="253"/>
      <c r="FS381" s="253"/>
      <c r="FT381" s="253"/>
      <c r="FU381" s="253"/>
      <c r="FV381" s="253"/>
      <c r="FW381" s="253"/>
      <c r="FX381" s="253"/>
      <c r="FY381" s="253"/>
      <c r="FZ381" s="253"/>
      <c r="GA381" s="253"/>
      <c r="GB381" s="253"/>
      <c r="GC381" s="253"/>
      <c r="GD381" s="253"/>
      <c r="GE381" s="253"/>
      <c r="GF381" s="253"/>
      <c r="GG381" s="253"/>
      <c r="GH381" s="253"/>
      <c r="GI381" s="253"/>
      <c r="GJ381" s="253"/>
      <c r="GK381" s="253"/>
      <c r="GL381" s="253"/>
      <c r="GM381" s="253"/>
      <c r="GN381" s="253"/>
      <c r="GO381" s="253"/>
      <c r="GP381" s="253"/>
      <c r="GQ381" s="253"/>
      <c r="GR381" s="253"/>
      <c r="GS381" s="253"/>
      <c r="GT381" s="253"/>
      <c r="GU381" s="253"/>
      <c r="GV381" s="253"/>
      <c r="GW381" s="253"/>
      <c r="GX381" s="253"/>
      <c r="GY381" s="253"/>
      <c r="GZ381" s="253"/>
      <c r="HA381" s="253"/>
      <c r="HB381" s="253"/>
      <c r="HC381" s="253"/>
      <c r="HD381" s="253"/>
      <c r="HE381" s="253"/>
      <c r="HF381" s="253"/>
      <c r="HG381" s="253"/>
      <c r="HH381" s="253"/>
      <c r="HI381" s="253"/>
      <c r="HJ381" s="253"/>
      <c r="HK381" s="253"/>
      <c r="HL381" s="253"/>
      <c r="HM381" s="253"/>
      <c r="HN381" s="253"/>
      <c r="HO381" s="253"/>
      <c r="HP381" s="253"/>
      <c r="HQ381" s="253"/>
      <c r="HR381" s="253"/>
      <c r="HS381" s="253"/>
      <c r="HT381" s="253"/>
      <c r="HU381" s="253"/>
      <c r="HV381" s="253"/>
      <c r="HW381" s="253"/>
      <c r="HX381" s="253"/>
      <c r="HY381" s="253"/>
      <c r="HZ381" s="253"/>
      <c r="IA381" s="253"/>
      <c r="IB381" s="253"/>
      <c r="IC381" s="253"/>
      <c r="ID381" s="253"/>
      <c r="IE381" s="253"/>
      <c r="IF381" s="253"/>
      <c r="IG381" s="253"/>
      <c r="IH381" s="253"/>
      <c r="II381" s="253"/>
      <c r="IJ381" s="253"/>
      <c r="IK381" s="253"/>
      <c r="IL381" s="253"/>
      <c r="IM381" s="253"/>
      <c r="IN381" s="253"/>
      <c r="IO381" s="253"/>
      <c r="IP381" s="253"/>
      <c r="IQ381" s="253"/>
      <c r="IR381" s="253"/>
      <c r="IS381" s="253"/>
      <c r="IT381" s="253"/>
      <c r="IU381" s="253"/>
      <c r="IV381" s="253"/>
      <c r="IW381" s="253"/>
      <c r="IX381" s="253"/>
      <c r="IY381" s="253"/>
      <c r="IZ381" s="253"/>
      <c r="JA381" s="253"/>
      <c r="JB381" s="253"/>
      <c r="JC381" s="253"/>
      <c r="JD381" s="253"/>
      <c r="JE381" s="253"/>
      <c r="JF381" s="253"/>
      <c r="JG381" s="253"/>
      <c r="JH381" s="253"/>
      <c r="JI381" s="253"/>
      <c r="JJ381" s="253"/>
      <c r="JK381" s="253"/>
      <c r="JL381" s="253"/>
      <c r="JM381" s="253"/>
      <c r="JN381" s="253"/>
      <c r="JO381" s="253"/>
      <c r="JP381" s="253"/>
      <c r="JQ381" s="253"/>
      <c r="JR381" s="253"/>
      <c r="JS381" s="253"/>
      <c r="JT381" s="253"/>
      <c r="JU381" s="253"/>
    </row>
    <row r="382" spans="1:281" s="252" customFormat="1" ht="15" customHeight="1" x14ac:dyDescent="0.25">
      <c r="A382" s="253"/>
      <c r="B382" s="253"/>
      <c r="C382" s="253"/>
      <c r="D382" s="253"/>
      <c r="E382" s="253"/>
      <c r="F382" s="253"/>
      <c r="G382" s="253"/>
      <c r="H382" s="253"/>
      <c r="I382" s="253"/>
      <c r="J382" s="253"/>
      <c r="K382" s="253"/>
      <c r="L382" s="253"/>
      <c r="M382" s="253"/>
      <c r="N382" s="253"/>
      <c r="O382" s="253"/>
      <c r="P382" s="253"/>
      <c r="Q382" s="253"/>
      <c r="R382" s="253"/>
      <c r="S382" s="253"/>
      <c r="T382" s="253"/>
      <c r="U382" s="253" t="s">
        <v>548</v>
      </c>
      <c r="V382" s="253"/>
      <c r="W382" s="253"/>
      <c r="X382" s="253"/>
      <c r="Y382" s="253"/>
      <c r="Z382" s="253"/>
      <c r="AA382" s="253"/>
      <c r="AB382" s="253"/>
      <c r="AC382" s="253" t="s">
        <v>332</v>
      </c>
      <c r="AD382" s="253"/>
      <c r="AE382" s="253"/>
      <c r="AF382" s="253"/>
      <c r="AG382" s="253"/>
      <c r="AH382" s="253"/>
      <c r="AI382" s="253"/>
      <c r="AJ382" s="253"/>
      <c r="AK382" s="253"/>
      <c r="AL382" s="253"/>
      <c r="AM382" s="253"/>
      <c r="AN382" s="253"/>
      <c r="AO382" s="253"/>
      <c r="AP382" s="256"/>
      <c r="AQ382" s="253"/>
      <c r="AR382" s="253"/>
      <c r="AS382" s="253"/>
      <c r="AT382" s="256"/>
      <c r="AU382" s="253"/>
      <c r="AV382" s="253"/>
      <c r="AW382" s="253"/>
      <c r="AX382" s="253"/>
      <c r="AY382" s="253"/>
      <c r="AZ382" s="253"/>
      <c r="BA382" s="253"/>
      <c r="BB382" s="253"/>
      <c r="BC382" s="253"/>
      <c r="BD382" s="253"/>
      <c r="BE382" s="253"/>
      <c r="BF382" s="253"/>
      <c r="BG382" s="253"/>
      <c r="BH382" s="253"/>
      <c r="BI382" s="253"/>
      <c r="BJ382" s="253"/>
      <c r="BK382" s="253"/>
      <c r="BL382" s="253"/>
      <c r="BM382" s="253"/>
      <c r="BN382" s="253"/>
      <c r="BO382" s="253"/>
      <c r="BP382" s="253"/>
      <c r="BQ382" s="253"/>
      <c r="BR382" s="253"/>
      <c r="BS382" s="253"/>
      <c r="BT382" s="253"/>
      <c r="BU382" s="253"/>
      <c r="BV382" s="253"/>
      <c r="BW382" s="253"/>
      <c r="BX382" s="253"/>
      <c r="BY382" s="253"/>
      <c r="BZ382" s="253"/>
      <c r="CA382" s="253"/>
      <c r="CB382" s="253"/>
      <c r="CC382" s="253"/>
      <c r="CD382" s="253"/>
      <c r="CE382" s="253"/>
      <c r="CF382" s="253"/>
      <c r="CG382" s="253"/>
      <c r="CH382" s="253"/>
      <c r="CI382" s="253"/>
      <c r="CJ382" s="253"/>
      <c r="CK382" s="253"/>
      <c r="CL382" s="253"/>
      <c r="CM382" s="253"/>
      <c r="CN382" s="253"/>
      <c r="CO382" s="253"/>
      <c r="CP382" s="253"/>
      <c r="CQ382" s="253"/>
      <c r="CR382" s="253"/>
      <c r="CS382" s="253"/>
      <c r="CT382" s="253"/>
      <c r="CU382" s="253"/>
      <c r="CV382" s="253"/>
      <c r="CW382" s="253"/>
      <c r="CX382" s="253"/>
      <c r="CY382" s="253"/>
      <c r="CZ382" s="253"/>
      <c r="DA382" s="253"/>
      <c r="DB382" s="253"/>
      <c r="DC382" s="253"/>
      <c r="DD382" s="253"/>
      <c r="DE382" s="253"/>
      <c r="DF382" s="253"/>
      <c r="DG382" s="253"/>
      <c r="DH382" s="253"/>
      <c r="DI382" s="253"/>
      <c r="DJ382" s="253"/>
      <c r="DK382" s="253"/>
      <c r="DL382" s="253"/>
      <c r="DM382" s="253"/>
      <c r="DN382" s="253"/>
      <c r="DO382" s="253"/>
      <c r="DP382" s="253"/>
      <c r="DQ382" s="253"/>
      <c r="DR382" s="253"/>
      <c r="DS382" s="253"/>
      <c r="DT382" s="253"/>
      <c r="DU382" s="253"/>
      <c r="DV382" s="253"/>
      <c r="DW382" s="253"/>
      <c r="DX382" s="253"/>
      <c r="DY382" s="253"/>
      <c r="DZ382" s="253"/>
      <c r="EA382" s="253"/>
      <c r="EB382" s="253"/>
      <c r="EC382" s="253"/>
      <c r="ED382" s="253"/>
      <c r="EE382" s="253"/>
      <c r="EF382" s="253"/>
      <c r="EG382" s="253"/>
      <c r="EH382" s="253"/>
      <c r="EI382" s="253"/>
      <c r="EJ382" s="253"/>
      <c r="EK382" s="253"/>
      <c r="EL382" s="253"/>
      <c r="EM382" s="253"/>
      <c r="EN382" s="253"/>
      <c r="EO382" s="253"/>
      <c r="EP382" s="253"/>
      <c r="EQ382" s="253"/>
      <c r="ER382" s="253"/>
      <c r="ES382" s="253"/>
      <c r="ET382" s="253"/>
      <c r="EU382" s="253"/>
      <c r="EV382" s="253"/>
      <c r="EW382" s="253"/>
      <c r="EX382" s="253"/>
      <c r="EY382" s="253"/>
      <c r="EZ382" s="253"/>
      <c r="FA382" s="253"/>
      <c r="FB382" s="253"/>
      <c r="FC382" s="253"/>
      <c r="FD382" s="253"/>
      <c r="FE382" s="253"/>
      <c r="FF382" s="253"/>
      <c r="FG382" s="253"/>
      <c r="FH382" s="253"/>
      <c r="FI382" s="253"/>
      <c r="FJ382" s="253"/>
      <c r="FK382" s="253"/>
      <c r="FL382" s="253"/>
      <c r="FM382" s="253"/>
      <c r="FN382" s="253"/>
      <c r="FO382" s="253"/>
      <c r="FP382" s="253"/>
      <c r="FQ382" s="253"/>
      <c r="FR382" s="253"/>
      <c r="FS382" s="253"/>
      <c r="FT382" s="253"/>
      <c r="FU382" s="253"/>
      <c r="FV382" s="253"/>
      <c r="FW382" s="253"/>
      <c r="FX382" s="253"/>
      <c r="FY382" s="253"/>
      <c r="FZ382" s="253"/>
      <c r="GA382" s="253"/>
      <c r="GB382" s="253"/>
      <c r="GC382" s="253"/>
      <c r="GD382" s="253"/>
      <c r="GE382" s="253"/>
      <c r="GF382" s="253"/>
      <c r="GG382" s="253"/>
      <c r="GH382" s="253"/>
      <c r="GI382" s="253"/>
      <c r="GJ382" s="253"/>
      <c r="GK382" s="253"/>
      <c r="GL382" s="253"/>
      <c r="GM382" s="253"/>
      <c r="GN382" s="253"/>
      <c r="GO382" s="253"/>
      <c r="GP382" s="253"/>
      <c r="GQ382" s="253"/>
      <c r="GR382" s="253"/>
      <c r="GS382" s="253"/>
      <c r="GT382" s="253"/>
      <c r="GU382" s="253"/>
      <c r="GV382" s="253"/>
      <c r="GW382" s="253"/>
      <c r="GX382" s="253"/>
      <c r="GY382" s="253"/>
      <c r="GZ382" s="253"/>
      <c r="HA382" s="253"/>
      <c r="HB382" s="253"/>
      <c r="HC382" s="253"/>
      <c r="HD382" s="253"/>
      <c r="HE382" s="253"/>
      <c r="HF382" s="253"/>
      <c r="HG382" s="253"/>
      <c r="HH382" s="253"/>
      <c r="HI382" s="253"/>
      <c r="HJ382" s="253"/>
      <c r="HK382" s="253"/>
      <c r="HL382" s="253"/>
      <c r="HM382" s="253"/>
      <c r="HN382" s="253"/>
      <c r="HO382" s="253"/>
      <c r="HP382" s="253"/>
      <c r="HQ382" s="253"/>
      <c r="HR382" s="253"/>
      <c r="HS382" s="253"/>
      <c r="HT382" s="253"/>
      <c r="HU382" s="253"/>
      <c r="HV382" s="253"/>
      <c r="HW382" s="253"/>
      <c r="HX382" s="253"/>
      <c r="HY382" s="253"/>
      <c r="HZ382" s="253"/>
      <c r="IA382" s="253"/>
      <c r="IB382" s="253"/>
      <c r="IC382" s="253"/>
      <c r="ID382" s="253"/>
      <c r="IE382" s="253"/>
      <c r="IF382" s="253"/>
      <c r="IG382" s="253"/>
      <c r="IH382" s="253"/>
      <c r="II382" s="253"/>
      <c r="IJ382" s="253"/>
      <c r="IK382" s="253"/>
      <c r="IL382" s="253"/>
      <c r="IM382" s="253"/>
      <c r="IN382" s="253"/>
      <c r="IO382" s="253"/>
      <c r="IP382" s="253"/>
      <c r="IQ382" s="253"/>
      <c r="IR382" s="253"/>
      <c r="IS382" s="253"/>
      <c r="IT382" s="253"/>
      <c r="IU382" s="253"/>
      <c r="IV382" s="253"/>
      <c r="IW382" s="253"/>
      <c r="IX382" s="253"/>
      <c r="IY382" s="253"/>
      <c r="IZ382" s="253"/>
      <c r="JA382" s="253"/>
      <c r="JB382" s="253"/>
      <c r="JC382" s="253"/>
      <c r="JD382" s="253"/>
      <c r="JE382" s="253"/>
      <c r="JF382" s="253"/>
      <c r="JG382" s="253"/>
      <c r="JH382" s="253"/>
      <c r="JI382" s="253"/>
      <c r="JJ382" s="253"/>
      <c r="JK382" s="253"/>
      <c r="JL382" s="253"/>
      <c r="JM382" s="253"/>
      <c r="JN382" s="253"/>
      <c r="JO382" s="253"/>
      <c r="JP382" s="253"/>
      <c r="JQ382" s="253"/>
      <c r="JR382" s="253"/>
      <c r="JS382" s="253"/>
      <c r="JT382" s="253"/>
      <c r="JU382" s="253"/>
    </row>
    <row r="383" spans="1:281" s="252" customFormat="1" ht="15" customHeight="1" x14ac:dyDescent="0.25">
      <c r="A383" s="253"/>
      <c r="B383" s="253"/>
      <c r="C383" s="253"/>
      <c r="D383" s="253"/>
      <c r="E383" s="253"/>
      <c r="F383" s="253"/>
      <c r="G383" s="253"/>
      <c r="H383" s="253"/>
      <c r="I383" s="253"/>
      <c r="J383" s="253"/>
      <c r="K383" s="253"/>
      <c r="L383" s="253"/>
      <c r="M383" s="253"/>
      <c r="N383" s="253"/>
      <c r="O383" s="253"/>
      <c r="P383" s="253"/>
      <c r="Q383" s="253"/>
      <c r="R383" s="253"/>
      <c r="S383" s="253"/>
      <c r="T383" s="253"/>
      <c r="U383" s="253" t="s">
        <v>549</v>
      </c>
      <c r="V383" s="253"/>
      <c r="W383" s="253"/>
      <c r="X383" s="253"/>
      <c r="Y383" s="253"/>
      <c r="Z383" s="253"/>
      <c r="AA383" s="253"/>
      <c r="AB383" s="253"/>
      <c r="AC383" s="253" t="s">
        <v>323</v>
      </c>
      <c r="AD383" s="253"/>
      <c r="AE383" s="253"/>
      <c r="AF383" s="253"/>
      <c r="AG383" s="253"/>
      <c r="AH383" s="253"/>
      <c r="AI383" s="253"/>
      <c r="AJ383" s="253"/>
      <c r="AK383" s="253"/>
      <c r="AL383" s="253"/>
      <c r="AM383" s="253"/>
      <c r="AN383" s="253"/>
      <c r="AO383" s="253"/>
      <c r="AP383" s="256"/>
      <c r="AQ383" s="253"/>
      <c r="AR383" s="253"/>
      <c r="AS383" s="253"/>
      <c r="AT383" s="256"/>
      <c r="AU383" s="253"/>
      <c r="AV383" s="253"/>
      <c r="AW383" s="253"/>
      <c r="AX383" s="253"/>
      <c r="AY383" s="253"/>
      <c r="AZ383" s="253"/>
      <c r="BA383" s="253"/>
      <c r="BB383" s="253"/>
      <c r="BC383" s="253"/>
      <c r="BD383" s="253"/>
      <c r="BE383" s="253"/>
      <c r="BF383" s="253"/>
      <c r="BG383" s="253"/>
      <c r="BH383" s="253"/>
      <c r="BI383" s="253"/>
      <c r="BJ383" s="253"/>
      <c r="BK383" s="253"/>
      <c r="BL383" s="253"/>
      <c r="BM383" s="253"/>
      <c r="BN383" s="253"/>
      <c r="BO383" s="253"/>
      <c r="BP383" s="253"/>
      <c r="BQ383" s="253"/>
      <c r="BR383" s="253"/>
      <c r="BS383" s="253"/>
      <c r="BT383" s="253"/>
      <c r="BU383" s="253"/>
      <c r="BV383" s="253"/>
      <c r="BW383" s="253"/>
      <c r="BX383" s="253"/>
      <c r="BY383" s="253"/>
      <c r="BZ383" s="253"/>
      <c r="CA383" s="253"/>
      <c r="CB383" s="253"/>
      <c r="CC383" s="253"/>
      <c r="CD383" s="253"/>
      <c r="CE383" s="253"/>
      <c r="CF383" s="253"/>
      <c r="CG383" s="253"/>
      <c r="CH383" s="253"/>
      <c r="CI383" s="253"/>
      <c r="CJ383" s="253"/>
      <c r="CK383" s="253"/>
      <c r="CL383" s="253"/>
      <c r="CM383" s="253"/>
      <c r="CN383" s="253"/>
      <c r="CO383" s="253"/>
      <c r="CP383" s="253"/>
      <c r="CQ383" s="253"/>
      <c r="CR383" s="253"/>
      <c r="CS383" s="253"/>
      <c r="CT383" s="253"/>
      <c r="CU383" s="253"/>
      <c r="CV383" s="253"/>
      <c r="CW383" s="253"/>
      <c r="CX383" s="253"/>
      <c r="CY383" s="253"/>
      <c r="CZ383" s="253"/>
      <c r="DA383" s="253"/>
      <c r="DB383" s="253"/>
      <c r="DC383" s="253"/>
      <c r="DD383" s="253"/>
      <c r="DE383" s="253"/>
      <c r="DF383" s="253"/>
      <c r="DG383" s="253"/>
      <c r="DH383" s="253"/>
      <c r="DI383" s="253"/>
      <c r="DJ383" s="253"/>
      <c r="DK383" s="253"/>
      <c r="DL383" s="253"/>
      <c r="DM383" s="253"/>
      <c r="DN383" s="253"/>
      <c r="DO383" s="253"/>
      <c r="DP383" s="253"/>
      <c r="DQ383" s="253"/>
      <c r="DR383" s="253"/>
      <c r="DS383" s="253"/>
      <c r="DT383" s="253"/>
      <c r="DU383" s="253"/>
      <c r="DV383" s="253"/>
      <c r="DW383" s="253"/>
      <c r="DX383" s="253"/>
      <c r="DY383" s="253"/>
      <c r="DZ383" s="253"/>
      <c r="EA383" s="253"/>
      <c r="EB383" s="253"/>
      <c r="EC383" s="253"/>
      <c r="ED383" s="253"/>
      <c r="EE383" s="253"/>
      <c r="EF383" s="253"/>
      <c r="EG383" s="253"/>
      <c r="EH383" s="253"/>
      <c r="EI383" s="253"/>
      <c r="EJ383" s="253"/>
      <c r="EK383" s="253"/>
      <c r="EL383" s="253"/>
      <c r="EM383" s="253"/>
      <c r="EN383" s="253"/>
      <c r="EO383" s="253"/>
      <c r="EP383" s="253"/>
      <c r="EQ383" s="253"/>
      <c r="ER383" s="253"/>
      <c r="ES383" s="253"/>
      <c r="ET383" s="253"/>
      <c r="EU383" s="253"/>
      <c r="EV383" s="253"/>
      <c r="EW383" s="253"/>
      <c r="EX383" s="253"/>
      <c r="EY383" s="253"/>
      <c r="EZ383" s="253"/>
      <c r="FA383" s="253"/>
      <c r="FB383" s="253"/>
      <c r="FC383" s="253"/>
      <c r="FD383" s="253"/>
      <c r="FE383" s="253"/>
      <c r="FF383" s="253"/>
      <c r="FG383" s="253"/>
      <c r="FH383" s="253"/>
      <c r="FI383" s="253"/>
      <c r="FJ383" s="253"/>
      <c r="FK383" s="253"/>
      <c r="FL383" s="253"/>
      <c r="FM383" s="253"/>
      <c r="FN383" s="253"/>
      <c r="FO383" s="253"/>
      <c r="FP383" s="253"/>
      <c r="FQ383" s="253"/>
      <c r="FR383" s="253"/>
      <c r="FS383" s="253"/>
      <c r="FT383" s="253"/>
      <c r="FU383" s="253"/>
      <c r="FV383" s="253"/>
      <c r="FW383" s="253"/>
      <c r="FX383" s="253"/>
      <c r="FY383" s="253"/>
      <c r="FZ383" s="253"/>
      <c r="GA383" s="253"/>
      <c r="GB383" s="253"/>
      <c r="GC383" s="253"/>
      <c r="GD383" s="253"/>
      <c r="GE383" s="253"/>
      <c r="GF383" s="253"/>
      <c r="GG383" s="253"/>
      <c r="GH383" s="253"/>
      <c r="GI383" s="253"/>
      <c r="GJ383" s="253"/>
      <c r="GK383" s="253"/>
      <c r="GL383" s="253"/>
      <c r="GM383" s="253"/>
      <c r="GN383" s="253"/>
      <c r="GO383" s="253"/>
      <c r="GP383" s="253"/>
      <c r="GQ383" s="253"/>
      <c r="GR383" s="253"/>
      <c r="GS383" s="253"/>
      <c r="GT383" s="253"/>
      <c r="GU383" s="253"/>
      <c r="GV383" s="253"/>
      <c r="GW383" s="253"/>
      <c r="GX383" s="253"/>
      <c r="GY383" s="253"/>
      <c r="GZ383" s="253"/>
      <c r="HA383" s="253"/>
      <c r="HB383" s="253"/>
      <c r="HC383" s="253"/>
      <c r="HD383" s="253"/>
      <c r="HE383" s="253"/>
      <c r="HF383" s="253"/>
      <c r="HG383" s="253"/>
      <c r="HH383" s="253"/>
      <c r="HI383" s="253"/>
      <c r="HJ383" s="253"/>
      <c r="HK383" s="253"/>
      <c r="HL383" s="253"/>
      <c r="HM383" s="253"/>
      <c r="HN383" s="253"/>
      <c r="HO383" s="253"/>
      <c r="HP383" s="253"/>
      <c r="HQ383" s="253"/>
      <c r="HR383" s="253"/>
      <c r="HS383" s="253"/>
      <c r="HT383" s="253"/>
      <c r="HU383" s="253"/>
      <c r="HV383" s="253"/>
      <c r="HW383" s="253"/>
      <c r="HX383" s="253"/>
      <c r="HY383" s="253"/>
      <c r="HZ383" s="253"/>
      <c r="IA383" s="253"/>
      <c r="IB383" s="253"/>
      <c r="IC383" s="253"/>
      <c r="ID383" s="253"/>
      <c r="IE383" s="253"/>
      <c r="IF383" s="253"/>
      <c r="IG383" s="253"/>
      <c r="IH383" s="253"/>
      <c r="II383" s="253"/>
      <c r="IJ383" s="253"/>
      <c r="IK383" s="253"/>
      <c r="IL383" s="253"/>
      <c r="IM383" s="253"/>
      <c r="IN383" s="253"/>
      <c r="IO383" s="253"/>
      <c r="IP383" s="253"/>
      <c r="IQ383" s="253"/>
      <c r="IR383" s="253"/>
      <c r="IS383" s="253"/>
      <c r="IT383" s="253"/>
      <c r="IU383" s="253"/>
      <c r="IV383" s="253"/>
      <c r="IW383" s="253"/>
      <c r="IX383" s="253"/>
      <c r="IY383" s="253"/>
      <c r="IZ383" s="253"/>
      <c r="JA383" s="253"/>
      <c r="JB383" s="253"/>
      <c r="JC383" s="253"/>
      <c r="JD383" s="253"/>
      <c r="JE383" s="253"/>
      <c r="JF383" s="253"/>
      <c r="JG383" s="253"/>
      <c r="JH383" s="253"/>
      <c r="JI383" s="253"/>
      <c r="JJ383" s="253"/>
      <c r="JK383" s="253"/>
      <c r="JL383" s="253"/>
      <c r="JM383" s="253"/>
      <c r="JN383" s="253"/>
      <c r="JO383" s="253"/>
      <c r="JP383" s="253"/>
      <c r="JQ383" s="253"/>
      <c r="JR383" s="253"/>
      <c r="JS383" s="253"/>
      <c r="JT383" s="253"/>
      <c r="JU383" s="253"/>
    </row>
    <row r="384" spans="1:281" s="252" customFormat="1" ht="15" customHeight="1" x14ac:dyDescent="0.25">
      <c r="A384" s="253"/>
      <c r="B384" s="253"/>
      <c r="C384" s="253"/>
      <c r="D384" s="253"/>
      <c r="E384" s="253"/>
      <c r="F384" s="253"/>
      <c r="G384" s="253"/>
      <c r="H384" s="253"/>
      <c r="I384" s="253"/>
      <c r="J384" s="253"/>
      <c r="K384" s="253"/>
      <c r="L384" s="253"/>
      <c r="M384" s="253"/>
      <c r="N384" s="253"/>
      <c r="O384" s="253"/>
      <c r="P384" s="253"/>
      <c r="Q384" s="253"/>
      <c r="R384" s="253"/>
      <c r="S384" s="253"/>
      <c r="T384" s="253"/>
      <c r="U384" s="253" t="s">
        <v>550</v>
      </c>
      <c r="V384" s="253"/>
      <c r="W384" s="253"/>
      <c r="X384" s="253"/>
      <c r="Y384" s="253"/>
      <c r="Z384" s="253"/>
      <c r="AA384" s="253"/>
      <c r="AB384" s="253"/>
      <c r="AC384" s="253" t="s">
        <v>329</v>
      </c>
      <c r="AD384" s="253"/>
      <c r="AE384" s="253"/>
      <c r="AF384" s="253"/>
      <c r="AG384" s="253"/>
      <c r="AH384" s="253"/>
      <c r="AI384" s="253"/>
      <c r="AJ384" s="253"/>
      <c r="AK384" s="253"/>
      <c r="AL384" s="253"/>
      <c r="AM384" s="253"/>
      <c r="AN384" s="253"/>
      <c r="AO384" s="253"/>
      <c r="AP384" s="256"/>
      <c r="AQ384" s="253"/>
      <c r="AR384" s="253"/>
      <c r="AS384" s="253"/>
      <c r="AT384" s="256"/>
      <c r="AU384" s="253"/>
      <c r="AV384" s="253"/>
      <c r="AW384" s="253"/>
      <c r="AX384" s="253"/>
      <c r="AY384" s="253"/>
      <c r="AZ384" s="253"/>
      <c r="BA384" s="253"/>
      <c r="BB384" s="253"/>
      <c r="BC384" s="253"/>
      <c r="BD384" s="253"/>
      <c r="BE384" s="253"/>
      <c r="BF384" s="253"/>
      <c r="BG384" s="253"/>
      <c r="BH384" s="253"/>
      <c r="BI384" s="253"/>
      <c r="BJ384" s="253"/>
      <c r="BK384" s="253"/>
      <c r="BL384" s="253"/>
      <c r="BM384" s="253"/>
      <c r="BN384" s="253"/>
      <c r="BO384" s="253"/>
      <c r="BP384" s="253"/>
      <c r="BQ384" s="253"/>
      <c r="BR384" s="253"/>
      <c r="BS384" s="253"/>
      <c r="BT384" s="253"/>
      <c r="BU384" s="253"/>
      <c r="BV384" s="253"/>
      <c r="BW384" s="253"/>
      <c r="BX384" s="253"/>
      <c r="BY384" s="253"/>
      <c r="BZ384" s="253"/>
      <c r="CA384" s="253"/>
      <c r="CB384" s="253"/>
      <c r="CC384" s="253"/>
      <c r="CD384" s="253"/>
      <c r="CE384" s="253"/>
      <c r="CF384" s="253"/>
      <c r="CG384" s="253"/>
      <c r="CH384" s="253"/>
      <c r="CI384" s="253"/>
      <c r="CJ384" s="253"/>
      <c r="CK384" s="253"/>
      <c r="CL384" s="253"/>
      <c r="CM384" s="253"/>
      <c r="CN384" s="253"/>
      <c r="CO384" s="253"/>
      <c r="CP384" s="253"/>
      <c r="CQ384" s="253"/>
      <c r="CR384" s="253"/>
      <c r="CS384" s="253"/>
      <c r="CT384" s="253"/>
      <c r="CU384" s="253"/>
      <c r="CV384" s="253"/>
      <c r="CW384" s="253"/>
      <c r="CX384" s="253"/>
      <c r="CY384" s="253"/>
      <c r="CZ384" s="253"/>
      <c r="DA384" s="253"/>
      <c r="DB384" s="253"/>
      <c r="DC384" s="253"/>
      <c r="DD384" s="253"/>
      <c r="DE384" s="253"/>
      <c r="DF384" s="253"/>
      <c r="DG384" s="253"/>
      <c r="DH384" s="253"/>
      <c r="DI384" s="253"/>
      <c r="DJ384" s="253"/>
      <c r="DK384" s="253"/>
      <c r="DL384" s="253"/>
      <c r="DM384" s="253"/>
      <c r="DN384" s="253"/>
      <c r="DO384" s="253"/>
      <c r="DP384" s="253"/>
      <c r="DQ384" s="253"/>
      <c r="DR384" s="253"/>
      <c r="DS384" s="253"/>
      <c r="DT384" s="253"/>
      <c r="DU384" s="253"/>
      <c r="DV384" s="253"/>
      <c r="DW384" s="253"/>
      <c r="DX384" s="253"/>
      <c r="DY384" s="253"/>
      <c r="DZ384" s="253"/>
      <c r="EA384" s="253"/>
      <c r="EB384" s="253"/>
      <c r="EC384" s="253"/>
      <c r="ED384" s="253"/>
      <c r="EE384" s="253"/>
      <c r="EF384" s="253"/>
      <c r="EG384" s="253"/>
      <c r="EH384" s="253"/>
      <c r="EI384" s="253"/>
      <c r="EJ384" s="253"/>
      <c r="EK384" s="253"/>
      <c r="EL384" s="253"/>
      <c r="EM384" s="253"/>
      <c r="EN384" s="253"/>
      <c r="EO384" s="253"/>
      <c r="EP384" s="253"/>
      <c r="EQ384" s="253"/>
      <c r="ER384" s="253"/>
      <c r="ES384" s="253"/>
      <c r="ET384" s="253"/>
      <c r="EU384" s="253"/>
      <c r="EV384" s="253"/>
      <c r="EW384" s="253"/>
      <c r="EX384" s="253"/>
      <c r="EY384" s="253"/>
      <c r="EZ384" s="253"/>
      <c r="FA384" s="253"/>
      <c r="FB384" s="253"/>
      <c r="FC384" s="253"/>
      <c r="FD384" s="253"/>
      <c r="FE384" s="253"/>
      <c r="FF384" s="253"/>
      <c r="FG384" s="253"/>
      <c r="FH384" s="253"/>
      <c r="FI384" s="253"/>
      <c r="FJ384" s="253"/>
      <c r="FK384" s="253"/>
      <c r="FL384" s="253"/>
      <c r="FM384" s="253"/>
      <c r="FN384" s="253"/>
      <c r="FO384" s="253"/>
      <c r="FP384" s="253"/>
      <c r="FQ384" s="253"/>
      <c r="FR384" s="253"/>
      <c r="FS384" s="253"/>
      <c r="FT384" s="253"/>
      <c r="FU384" s="253"/>
      <c r="FV384" s="253"/>
      <c r="FW384" s="253"/>
      <c r="FX384" s="253"/>
      <c r="FY384" s="253"/>
      <c r="FZ384" s="253"/>
      <c r="GA384" s="253"/>
      <c r="GB384" s="253"/>
      <c r="GC384" s="253"/>
      <c r="GD384" s="253"/>
      <c r="GE384" s="253"/>
      <c r="GF384" s="253"/>
      <c r="GG384" s="253"/>
      <c r="GH384" s="253"/>
      <c r="GI384" s="253"/>
      <c r="GJ384" s="253"/>
      <c r="GK384" s="253"/>
      <c r="GL384" s="253"/>
      <c r="GM384" s="253"/>
      <c r="GN384" s="253"/>
      <c r="GO384" s="253"/>
      <c r="GP384" s="253"/>
      <c r="GQ384" s="253"/>
      <c r="GR384" s="253"/>
      <c r="GS384" s="253"/>
      <c r="GT384" s="253"/>
      <c r="GU384" s="253"/>
      <c r="GV384" s="253"/>
      <c r="GW384" s="253"/>
      <c r="GX384" s="253"/>
      <c r="GY384" s="253"/>
      <c r="GZ384" s="253"/>
      <c r="HA384" s="253"/>
      <c r="HB384" s="253"/>
      <c r="HC384" s="253"/>
      <c r="HD384" s="253"/>
      <c r="HE384" s="253"/>
      <c r="HF384" s="253"/>
      <c r="HG384" s="253"/>
      <c r="HH384" s="253"/>
      <c r="HI384" s="253"/>
      <c r="HJ384" s="253"/>
      <c r="HK384" s="253"/>
      <c r="HL384" s="253"/>
      <c r="HM384" s="253"/>
      <c r="HN384" s="253"/>
      <c r="HO384" s="253"/>
      <c r="HP384" s="253"/>
      <c r="HQ384" s="253"/>
      <c r="HR384" s="253"/>
      <c r="HS384" s="253"/>
      <c r="HT384" s="253"/>
      <c r="HU384" s="253"/>
      <c r="HV384" s="253"/>
      <c r="HW384" s="253"/>
      <c r="HX384" s="253"/>
      <c r="HY384" s="253"/>
      <c r="HZ384" s="253"/>
      <c r="IA384" s="253"/>
      <c r="IB384" s="253"/>
      <c r="IC384" s="253"/>
      <c r="ID384" s="253"/>
      <c r="IE384" s="253"/>
      <c r="IF384" s="253"/>
      <c r="IG384" s="253"/>
      <c r="IH384" s="253"/>
      <c r="II384" s="253"/>
      <c r="IJ384" s="253"/>
      <c r="IK384" s="253"/>
      <c r="IL384" s="253"/>
      <c r="IM384" s="253"/>
      <c r="IN384" s="253"/>
      <c r="IO384" s="253"/>
      <c r="IP384" s="253"/>
      <c r="IQ384" s="253"/>
      <c r="IR384" s="253"/>
      <c r="IS384" s="253"/>
      <c r="IT384" s="253"/>
      <c r="IU384" s="253"/>
      <c r="IV384" s="253"/>
      <c r="IW384" s="253"/>
      <c r="IX384" s="253"/>
      <c r="IY384" s="253"/>
      <c r="IZ384" s="253"/>
      <c r="JA384" s="253"/>
      <c r="JB384" s="253"/>
      <c r="JC384" s="253"/>
      <c r="JD384" s="253"/>
      <c r="JE384" s="253"/>
      <c r="JF384" s="253"/>
      <c r="JG384" s="253"/>
      <c r="JH384" s="253"/>
      <c r="JI384" s="253"/>
      <c r="JJ384" s="253"/>
      <c r="JK384" s="253"/>
      <c r="JL384" s="253"/>
      <c r="JM384" s="253"/>
      <c r="JN384" s="253"/>
      <c r="JO384" s="253"/>
      <c r="JP384" s="253"/>
      <c r="JQ384" s="253"/>
      <c r="JR384" s="253"/>
      <c r="JS384" s="253"/>
      <c r="JT384" s="253"/>
      <c r="JU384" s="253"/>
    </row>
    <row r="385" spans="1:281" s="252" customFormat="1" ht="15" customHeight="1" x14ac:dyDescent="0.25">
      <c r="A385" s="253"/>
      <c r="B385" s="253"/>
      <c r="C385" s="253"/>
      <c r="D385" s="253"/>
      <c r="E385" s="253"/>
      <c r="F385" s="253"/>
      <c r="G385" s="253"/>
      <c r="H385" s="253"/>
      <c r="I385" s="253"/>
      <c r="J385" s="253"/>
      <c r="K385" s="253"/>
      <c r="L385" s="253"/>
      <c r="M385" s="253"/>
      <c r="N385" s="253"/>
      <c r="O385" s="253"/>
      <c r="P385" s="253"/>
      <c r="Q385" s="253"/>
      <c r="R385" s="253"/>
      <c r="S385" s="253"/>
      <c r="T385" s="253"/>
      <c r="U385" s="253" t="s">
        <v>551</v>
      </c>
      <c r="V385" s="253"/>
      <c r="W385" s="253"/>
      <c r="X385" s="253"/>
      <c r="Y385" s="253"/>
      <c r="Z385" s="253"/>
      <c r="AA385" s="253"/>
      <c r="AB385" s="253"/>
      <c r="AC385" s="253" t="s">
        <v>357</v>
      </c>
      <c r="AD385" s="253"/>
      <c r="AE385" s="253"/>
      <c r="AF385" s="253"/>
      <c r="AG385" s="253"/>
      <c r="AH385" s="253"/>
      <c r="AI385" s="253"/>
      <c r="AJ385" s="253"/>
      <c r="AK385" s="253"/>
      <c r="AL385" s="253"/>
      <c r="AM385" s="253"/>
      <c r="AN385" s="253"/>
      <c r="AO385" s="253"/>
      <c r="AP385" s="256"/>
      <c r="AQ385" s="253"/>
      <c r="AR385" s="253"/>
      <c r="AS385" s="253"/>
      <c r="AT385" s="256"/>
      <c r="AU385" s="253"/>
      <c r="AV385" s="253"/>
      <c r="AW385" s="253"/>
      <c r="AX385" s="253"/>
      <c r="AY385" s="253"/>
      <c r="AZ385" s="253"/>
      <c r="BA385" s="253"/>
      <c r="BB385" s="253"/>
      <c r="BC385" s="253"/>
      <c r="BD385" s="253"/>
      <c r="BE385" s="253"/>
      <c r="BF385" s="253"/>
      <c r="BG385" s="253"/>
      <c r="BH385" s="253"/>
      <c r="BI385" s="253"/>
      <c r="BJ385" s="253"/>
      <c r="BK385" s="253"/>
      <c r="BL385" s="253"/>
      <c r="BM385" s="253"/>
      <c r="BN385" s="253"/>
      <c r="BO385" s="253"/>
      <c r="BP385" s="253"/>
      <c r="BQ385" s="253"/>
      <c r="BR385" s="253"/>
      <c r="BS385" s="253"/>
      <c r="BT385" s="253"/>
      <c r="BU385" s="253"/>
      <c r="BV385" s="253"/>
      <c r="BW385" s="253"/>
      <c r="BX385" s="253"/>
      <c r="BY385" s="253"/>
      <c r="BZ385" s="253"/>
      <c r="CA385" s="253"/>
      <c r="CB385" s="253"/>
      <c r="CC385" s="253"/>
      <c r="CD385" s="253"/>
      <c r="CE385" s="253"/>
      <c r="CF385" s="253"/>
      <c r="CG385" s="253"/>
      <c r="CH385" s="253"/>
      <c r="CI385" s="253"/>
      <c r="CJ385" s="253"/>
      <c r="CK385" s="253"/>
      <c r="CL385" s="253"/>
      <c r="CM385" s="253"/>
      <c r="CN385" s="253"/>
      <c r="CO385" s="253"/>
      <c r="CP385" s="253"/>
      <c r="CQ385" s="253"/>
      <c r="CR385" s="253"/>
      <c r="CS385" s="253"/>
      <c r="CT385" s="253"/>
      <c r="CU385" s="253"/>
      <c r="CV385" s="253"/>
      <c r="CW385" s="253"/>
      <c r="CX385" s="253"/>
      <c r="CY385" s="253"/>
      <c r="CZ385" s="253"/>
      <c r="DA385" s="253"/>
      <c r="DB385" s="253"/>
      <c r="DC385" s="253"/>
      <c r="DD385" s="253"/>
      <c r="DE385" s="253"/>
      <c r="DF385" s="253"/>
      <c r="DG385" s="253"/>
      <c r="DH385" s="253"/>
      <c r="DI385" s="253"/>
      <c r="DJ385" s="253"/>
      <c r="DK385" s="253"/>
      <c r="DL385" s="253"/>
      <c r="DM385" s="253"/>
      <c r="DN385" s="253"/>
      <c r="DO385" s="253"/>
      <c r="DP385" s="253"/>
      <c r="DQ385" s="253"/>
      <c r="DR385" s="253"/>
      <c r="DS385" s="253"/>
      <c r="DT385" s="253"/>
      <c r="DU385" s="253"/>
      <c r="DV385" s="253"/>
      <c r="DW385" s="253"/>
      <c r="DX385" s="253"/>
      <c r="DY385" s="253"/>
      <c r="DZ385" s="253"/>
      <c r="EA385" s="253"/>
      <c r="EB385" s="253"/>
      <c r="EC385" s="253"/>
      <c r="ED385" s="253"/>
      <c r="EE385" s="253"/>
      <c r="EF385" s="253"/>
      <c r="EG385" s="253"/>
      <c r="EH385" s="253"/>
      <c r="EI385" s="253"/>
      <c r="EJ385" s="253"/>
      <c r="EK385" s="253"/>
      <c r="EL385" s="253"/>
      <c r="EM385" s="253"/>
      <c r="EN385" s="253"/>
      <c r="EO385" s="253"/>
      <c r="EP385" s="253"/>
      <c r="EQ385" s="253"/>
      <c r="ER385" s="253"/>
      <c r="ES385" s="253"/>
      <c r="ET385" s="253"/>
      <c r="EU385" s="253"/>
      <c r="EV385" s="253"/>
      <c r="EW385" s="253"/>
      <c r="EX385" s="253"/>
      <c r="EY385" s="253"/>
      <c r="EZ385" s="253"/>
      <c r="FA385" s="253"/>
      <c r="FB385" s="253"/>
      <c r="FC385" s="253"/>
      <c r="FD385" s="253"/>
      <c r="FE385" s="253"/>
      <c r="FF385" s="253"/>
      <c r="FG385" s="253"/>
      <c r="FH385" s="253"/>
      <c r="FI385" s="253"/>
      <c r="FJ385" s="253"/>
      <c r="FK385" s="253"/>
      <c r="FL385" s="253"/>
      <c r="FM385" s="253"/>
      <c r="FN385" s="253"/>
      <c r="FO385" s="253"/>
      <c r="FP385" s="253"/>
      <c r="FQ385" s="253"/>
      <c r="FR385" s="253"/>
      <c r="FS385" s="253"/>
      <c r="FT385" s="253"/>
      <c r="FU385" s="253"/>
      <c r="FV385" s="253"/>
      <c r="FW385" s="253"/>
      <c r="FX385" s="253"/>
      <c r="FY385" s="253"/>
      <c r="FZ385" s="253"/>
      <c r="GA385" s="253"/>
      <c r="GB385" s="253"/>
      <c r="GC385" s="253"/>
      <c r="GD385" s="253"/>
      <c r="GE385" s="253"/>
      <c r="GF385" s="253"/>
      <c r="GG385" s="253"/>
      <c r="GH385" s="253"/>
      <c r="GI385" s="253"/>
      <c r="GJ385" s="253"/>
      <c r="GK385" s="253"/>
      <c r="GL385" s="253"/>
      <c r="GM385" s="253"/>
      <c r="GN385" s="253"/>
      <c r="GO385" s="253"/>
      <c r="GP385" s="253"/>
      <c r="GQ385" s="253"/>
      <c r="GR385" s="253"/>
      <c r="GS385" s="253"/>
      <c r="GT385" s="253"/>
      <c r="GU385" s="253"/>
      <c r="GV385" s="253"/>
      <c r="GW385" s="253"/>
      <c r="GX385" s="253"/>
      <c r="GY385" s="253"/>
      <c r="GZ385" s="253"/>
      <c r="HA385" s="253"/>
      <c r="HB385" s="253"/>
      <c r="HC385" s="253"/>
      <c r="HD385" s="253"/>
      <c r="HE385" s="253"/>
      <c r="HF385" s="253"/>
      <c r="HG385" s="253"/>
      <c r="HH385" s="253"/>
      <c r="HI385" s="253"/>
      <c r="HJ385" s="253"/>
      <c r="HK385" s="253"/>
      <c r="HL385" s="253"/>
      <c r="HM385" s="253"/>
      <c r="HN385" s="253"/>
      <c r="HO385" s="253"/>
      <c r="HP385" s="253"/>
      <c r="HQ385" s="253"/>
      <c r="HR385" s="253"/>
      <c r="HS385" s="253"/>
      <c r="HT385" s="253"/>
      <c r="HU385" s="253"/>
      <c r="HV385" s="253"/>
      <c r="HW385" s="253"/>
      <c r="HX385" s="253"/>
      <c r="HY385" s="253"/>
      <c r="HZ385" s="253"/>
      <c r="IA385" s="253"/>
      <c r="IB385" s="253"/>
      <c r="IC385" s="253"/>
      <c r="ID385" s="253"/>
      <c r="IE385" s="253"/>
      <c r="IF385" s="253"/>
      <c r="IG385" s="253"/>
      <c r="IH385" s="253"/>
      <c r="II385" s="253"/>
      <c r="IJ385" s="253"/>
      <c r="IK385" s="253"/>
      <c r="IL385" s="253"/>
      <c r="IM385" s="253"/>
      <c r="IN385" s="253"/>
      <c r="IO385" s="253"/>
      <c r="IP385" s="253"/>
      <c r="IQ385" s="253"/>
      <c r="IR385" s="253"/>
      <c r="IS385" s="253"/>
      <c r="IT385" s="253"/>
      <c r="IU385" s="253"/>
      <c r="IV385" s="253"/>
      <c r="IW385" s="253"/>
      <c r="IX385" s="253"/>
      <c r="IY385" s="253"/>
      <c r="IZ385" s="253"/>
      <c r="JA385" s="253"/>
      <c r="JB385" s="253"/>
      <c r="JC385" s="253"/>
      <c r="JD385" s="253"/>
      <c r="JE385" s="253"/>
      <c r="JF385" s="253"/>
      <c r="JG385" s="253"/>
      <c r="JH385" s="253"/>
      <c r="JI385" s="253"/>
      <c r="JJ385" s="253"/>
      <c r="JK385" s="253"/>
      <c r="JL385" s="253"/>
      <c r="JM385" s="253"/>
      <c r="JN385" s="253"/>
      <c r="JO385" s="253"/>
      <c r="JP385" s="253"/>
      <c r="JQ385" s="253"/>
      <c r="JR385" s="253"/>
      <c r="JS385" s="253"/>
      <c r="JT385" s="253"/>
      <c r="JU385" s="253"/>
    </row>
    <row r="386" spans="1:281" s="252" customFormat="1" ht="15" customHeight="1" x14ac:dyDescent="0.25">
      <c r="A386" s="253"/>
      <c r="B386" s="253"/>
      <c r="C386" s="253"/>
      <c r="D386" s="253"/>
      <c r="E386" s="253"/>
      <c r="F386" s="253"/>
      <c r="G386" s="253"/>
      <c r="H386" s="253"/>
      <c r="I386" s="253"/>
      <c r="J386" s="253"/>
      <c r="K386" s="253"/>
      <c r="L386" s="253"/>
      <c r="M386" s="253"/>
      <c r="N386" s="253"/>
      <c r="O386" s="253"/>
      <c r="P386" s="253"/>
      <c r="Q386" s="253"/>
      <c r="R386" s="253"/>
      <c r="S386" s="253"/>
      <c r="T386" s="253"/>
      <c r="U386" s="253" t="s">
        <v>552</v>
      </c>
      <c r="V386" s="253"/>
      <c r="W386" s="253"/>
      <c r="X386" s="253"/>
      <c r="Y386" s="253"/>
      <c r="Z386" s="253"/>
      <c r="AA386" s="253"/>
      <c r="AB386" s="253"/>
      <c r="AC386" s="253" t="s">
        <v>329</v>
      </c>
      <c r="AD386" s="253"/>
      <c r="AE386" s="253"/>
      <c r="AF386" s="253"/>
      <c r="AG386" s="253"/>
      <c r="AH386" s="253"/>
      <c r="AI386" s="253"/>
      <c r="AJ386" s="253"/>
      <c r="AK386" s="253"/>
      <c r="AL386" s="253"/>
      <c r="AM386" s="253"/>
      <c r="AN386" s="253"/>
      <c r="AO386" s="253"/>
      <c r="AP386" s="256"/>
      <c r="AQ386" s="253"/>
      <c r="AR386" s="253"/>
      <c r="AS386" s="253"/>
      <c r="AT386" s="256"/>
      <c r="AU386" s="253"/>
      <c r="AV386" s="253"/>
      <c r="AW386" s="253"/>
      <c r="AX386" s="253"/>
      <c r="AY386" s="253"/>
      <c r="AZ386" s="253"/>
      <c r="BA386" s="253"/>
      <c r="BB386" s="253"/>
      <c r="BC386" s="253"/>
      <c r="BD386" s="253"/>
      <c r="BE386" s="253"/>
      <c r="BF386" s="253"/>
      <c r="BG386" s="253"/>
      <c r="BH386" s="253"/>
      <c r="BI386" s="253"/>
      <c r="BJ386" s="253"/>
      <c r="BK386" s="253"/>
      <c r="BL386" s="253"/>
      <c r="BM386" s="253"/>
      <c r="BN386" s="253"/>
      <c r="BO386" s="253"/>
      <c r="BP386" s="253"/>
      <c r="BQ386" s="253"/>
      <c r="BR386" s="253"/>
      <c r="BS386" s="253"/>
      <c r="BT386" s="253"/>
      <c r="BU386" s="253"/>
      <c r="BV386" s="253"/>
      <c r="BW386" s="253"/>
      <c r="BX386" s="253"/>
      <c r="BY386" s="253"/>
      <c r="BZ386" s="253"/>
      <c r="CA386" s="253"/>
      <c r="CB386" s="253"/>
      <c r="CC386" s="253"/>
      <c r="CD386" s="253"/>
      <c r="CE386" s="253"/>
      <c r="CF386" s="253"/>
      <c r="CG386" s="253"/>
      <c r="CH386" s="253"/>
      <c r="CI386" s="253"/>
      <c r="CJ386" s="253"/>
      <c r="CK386" s="253"/>
      <c r="CL386" s="253"/>
      <c r="CM386" s="253"/>
      <c r="CN386" s="253"/>
      <c r="CO386" s="253"/>
      <c r="CP386" s="253"/>
      <c r="CQ386" s="253"/>
      <c r="CR386" s="253"/>
      <c r="CS386" s="253"/>
      <c r="CT386" s="253"/>
      <c r="CU386" s="253"/>
      <c r="CV386" s="253"/>
      <c r="CW386" s="253"/>
      <c r="CX386" s="253"/>
      <c r="CY386" s="253"/>
      <c r="CZ386" s="253"/>
      <c r="DA386" s="253"/>
      <c r="DB386" s="253"/>
      <c r="DC386" s="253"/>
      <c r="DD386" s="253"/>
      <c r="DE386" s="253"/>
      <c r="DF386" s="253"/>
      <c r="DG386" s="253"/>
      <c r="DH386" s="253"/>
      <c r="DI386" s="253"/>
      <c r="DJ386" s="253"/>
      <c r="DK386" s="253"/>
      <c r="DL386" s="253"/>
      <c r="DM386" s="253"/>
      <c r="DN386" s="253"/>
      <c r="DO386" s="253"/>
      <c r="DP386" s="253"/>
      <c r="DQ386" s="253"/>
      <c r="DR386" s="253"/>
      <c r="DS386" s="253"/>
      <c r="DT386" s="253"/>
      <c r="DU386" s="253"/>
      <c r="DV386" s="253"/>
      <c r="DW386" s="253"/>
      <c r="DX386" s="253"/>
      <c r="DY386" s="253"/>
      <c r="DZ386" s="253"/>
      <c r="EA386" s="253"/>
      <c r="EB386" s="253"/>
      <c r="EC386" s="253"/>
      <c r="ED386" s="253"/>
      <c r="EE386" s="253"/>
      <c r="EF386" s="253"/>
      <c r="EG386" s="253"/>
      <c r="EH386" s="253"/>
      <c r="EI386" s="253"/>
      <c r="EJ386" s="253"/>
      <c r="EK386" s="253"/>
      <c r="EL386" s="253"/>
      <c r="EM386" s="253"/>
      <c r="EN386" s="253"/>
      <c r="EO386" s="253"/>
      <c r="EP386" s="253"/>
      <c r="EQ386" s="253"/>
      <c r="ER386" s="253"/>
      <c r="ES386" s="253"/>
      <c r="ET386" s="253"/>
      <c r="EU386" s="253"/>
      <c r="EV386" s="253"/>
      <c r="EW386" s="253"/>
      <c r="EX386" s="253"/>
      <c r="EY386" s="253"/>
      <c r="EZ386" s="253"/>
      <c r="FA386" s="253"/>
      <c r="FB386" s="253"/>
      <c r="FC386" s="253"/>
      <c r="FD386" s="253"/>
      <c r="FE386" s="253"/>
      <c r="FF386" s="253"/>
      <c r="FG386" s="253"/>
      <c r="FH386" s="253"/>
      <c r="FI386" s="253"/>
      <c r="FJ386" s="253"/>
      <c r="FK386" s="253"/>
      <c r="FL386" s="253"/>
      <c r="FM386" s="253"/>
      <c r="FN386" s="253"/>
      <c r="FO386" s="253"/>
      <c r="FP386" s="253"/>
      <c r="FQ386" s="253"/>
      <c r="FR386" s="253"/>
      <c r="FS386" s="253"/>
      <c r="FT386" s="253"/>
      <c r="FU386" s="253"/>
      <c r="FV386" s="253"/>
      <c r="FW386" s="253"/>
      <c r="FX386" s="253"/>
      <c r="FY386" s="253"/>
      <c r="FZ386" s="253"/>
      <c r="GA386" s="253"/>
      <c r="GB386" s="253"/>
      <c r="GC386" s="253"/>
      <c r="GD386" s="253"/>
      <c r="GE386" s="253"/>
      <c r="GF386" s="253"/>
      <c r="GG386" s="253"/>
      <c r="GH386" s="253"/>
      <c r="GI386" s="253"/>
      <c r="GJ386" s="253"/>
      <c r="GK386" s="253"/>
      <c r="GL386" s="253"/>
      <c r="GM386" s="253"/>
      <c r="GN386" s="253"/>
      <c r="GO386" s="253"/>
      <c r="GP386" s="253"/>
      <c r="GQ386" s="253"/>
      <c r="GR386" s="253"/>
      <c r="GS386" s="253"/>
      <c r="GT386" s="253"/>
      <c r="GU386" s="253"/>
      <c r="GV386" s="253"/>
      <c r="GW386" s="253"/>
      <c r="GX386" s="253"/>
      <c r="GY386" s="253"/>
      <c r="GZ386" s="253"/>
      <c r="HA386" s="253"/>
      <c r="HB386" s="253"/>
      <c r="HC386" s="253"/>
      <c r="HD386" s="253"/>
      <c r="HE386" s="253"/>
      <c r="HF386" s="253"/>
      <c r="HG386" s="253"/>
      <c r="HH386" s="253"/>
      <c r="HI386" s="253"/>
      <c r="HJ386" s="253"/>
      <c r="HK386" s="253"/>
      <c r="HL386" s="253"/>
      <c r="HM386" s="253"/>
      <c r="HN386" s="253"/>
      <c r="HO386" s="253"/>
      <c r="HP386" s="253"/>
      <c r="HQ386" s="253"/>
      <c r="HR386" s="253"/>
      <c r="HS386" s="253"/>
      <c r="HT386" s="253"/>
      <c r="HU386" s="253"/>
      <c r="HV386" s="253"/>
      <c r="HW386" s="253"/>
      <c r="HX386" s="253"/>
      <c r="HY386" s="253"/>
      <c r="HZ386" s="253"/>
      <c r="IA386" s="253"/>
      <c r="IB386" s="253"/>
      <c r="IC386" s="253"/>
      <c r="ID386" s="253"/>
      <c r="IE386" s="253"/>
      <c r="IF386" s="253"/>
      <c r="IG386" s="253"/>
      <c r="IH386" s="253"/>
      <c r="II386" s="253"/>
      <c r="IJ386" s="253"/>
      <c r="IK386" s="253"/>
      <c r="IL386" s="253"/>
      <c r="IM386" s="253"/>
      <c r="IN386" s="253"/>
      <c r="IO386" s="253"/>
      <c r="IP386" s="253"/>
      <c r="IQ386" s="253"/>
      <c r="IR386" s="253"/>
      <c r="IS386" s="253"/>
      <c r="IT386" s="253"/>
      <c r="IU386" s="253"/>
      <c r="IV386" s="253"/>
      <c r="IW386" s="253"/>
      <c r="IX386" s="253"/>
      <c r="IY386" s="253"/>
      <c r="IZ386" s="253"/>
      <c r="JA386" s="253"/>
      <c r="JB386" s="253"/>
      <c r="JC386" s="253"/>
      <c r="JD386" s="253"/>
      <c r="JE386" s="253"/>
      <c r="JF386" s="253"/>
      <c r="JG386" s="253"/>
      <c r="JH386" s="253"/>
      <c r="JI386" s="253"/>
      <c r="JJ386" s="253"/>
      <c r="JK386" s="253"/>
      <c r="JL386" s="253"/>
      <c r="JM386" s="253"/>
      <c r="JN386" s="253"/>
      <c r="JO386" s="253"/>
      <c r="JP386" s="253"/>
      <c r="JQ386" s="253"/>
      <c r="JR386" s="253"/>
      <c r="JS386" s="253"/>
      <c r="JT386" s="253"/>
      <c r="JU386" s="253"/>
    </row>
    <row r="387" spans="1:281" s="252" customFormat="1" ht="15" customHeight="1" x14ac:dyDescent="0.25">
      <c r="A387" s="253"/>
      <c r="B387" s="253"/>
      <c r="C387" s="253"/>
      <c r="D387" s="253"/>
      <c r="E387" s="253"/>
      <c r="F387" s="253"/>
      <c r="G387" s="253"/>
      <c r="H387" s="253"/>
      <c r="I387" s="253"/>
      <c r="J387" s="253"/>
      <c r="K387" s="253"/>
      <c r="L387" s="253"/>
      <c r="M387" s="253"/>
      <c r="N387" s="253"/>
      <c r="O387" s="253"/>
      <c r="P387" s="253"/>
      <c r="Q387" s="253"/>
      <c r="R387" s="253"/>
      <c r="S387" s="253"/>
      <c r="T387" s="253"/>
      <c r="U387" s="253" t="s">
        <v>553</v>
      </c>
      <c r="V387" s="253"/>
      <c r="W387" s="253"/>
      <c r="X387" s="253"/>
      <c r="Y387" s="253"/>
      <c r="Z387" s="253"/>
      <c r="AA387" s="253"/>
      <c r="AB387" s="253"/>
      <c r="AC387" s="253" t="s">
        <v>332</v>
      </c>
      <c r="AD387" s="253"/>
      <c r="AE387" s="253"/>
      <c r="AF387" s="253"/>
      <c r="AG387" s="253"/>
      <c r="AH387" s="253"/>
      <c r="AI387" s="253"/>
      <c r="AJ387" s="253"/>
      <c r="AK387" s="253"/>
      <c r="AL387" s="253"/>
      <c r="AM387" s="253"/>
      <c r="AN387" s="253"/>
      <c r="AO387" s="253"/>
      <c r="AP387" s="256"/>
      <c r="AQ387" s="253"/>
      <c r="AR387" s="253"/>
      <c r="AS387" s="253"/>
      <c r="AT387" s="256"/>
      <c r="AU387" s="253"/>
      <c r="AV387" s="253"/>
      <c r="AW387" s="253"/>
      <c r="AX387" s="253"/>
      <c r="AY387" s="253"/>
      <c r="AZ387" s="253"/>
      <c r="BA387" s="253"/>
      <c r="BB387" s="253"/>
      <c r="BC387" s="253"/>
      <c r="BD387" s="253"/>
      <c r="BE387" s="253"/>
      <c r="BF387" s="253"/>
      <c r="BG387" s="253"/>
      <c r="BH387" s="253"/>
      <c r="BI387" s="253"/>
      <c r="BJ387" s="253"/>
      <c r="BK387" s="253"/>
      <c r="BL387" s="253"/>
      <c r="BM387" s="253"/>
      <c r="BN387" s="253"/>
      <c r="BO387" s="253"/>
      <c r="BP387" s="253"/>
      <c r="BQ387" s="253"/>
      <c r="BR387" s="253"/>
      <c r="BS387" s="253"/>
      <c r="BT387" s="253"/>
      <c r="BU387" s="253"/>
      <c r="BV387" s="253"/>
      <c r="BW387" s="253"/>
      <c r="BX387" s="253"/>
      <c r="BY387" s="253"/>
      <c r="BZ387" s="253"/>
      <c r="CA387" s="253"/>
      <c r="CB387" s="253"/>
      <c r="CC387" s="253"/>
      <c r="CD387" s="253"/>
      <c r="CE387" s="253"/>
      <c r="CF387" s="253"/>
      <c r="CG387" s="253"/>
      <c r="CH387" s="253"/>
      <c r="CI387" s="253"/>
      <c r="CJ387" s="253"/>
      <c r="CK387" s="253"/>
      <c r="CL387" s="253"/>
      <c r="CM387" s="253"/>
      <c r="CN387" s="253"/>
      <c r="CO387" s="253"/>
      <c r="CP387" s="253"/>
      <c r="CQ387" s="253"/>
      <c r="CR387" s="253"/>
      <c r="CS387" s="253"/>
      <c r="CT387" s="253"/>
      <c r="CU387" s="253"/>
      <c r="CV387" s="253"/>
      <c r="CW387" s="253"/>
      <c r="CX387" s="253"/>
      <c r="CY387" s="253"/>
      <c r="CZ387" s="253"/>
      <c r="DA387" s="253"/>
      <c r="DB387" s="253"/>
      <c r="DC387" s="253"/>
      <c r="DD387" s="253"/>
      <c r="DE387" s="253"/>
      <c r="DF387" s="253"/>
      <c r="DG387" s="253"/>
      <c r="DH387" s="253"/>
      <c r="DI387" s="253"/>
      <c r="DJ387" s="253"/>
      <c r="DK387" s="253"/>
      <c r="DL387" s="253"/>
      <c r="DM387" s="253"/>
      <c r="DN387" s="253"/>
      <c r="DO387" s="253"/>
      <c r="DP387" s="253"/>
      <c r="DQ387" s="253"/>
      <c r="DR387" s="253"/>
      <c r="DS387" s="253"/>
      <c r="DT387" s="253"/>
      <c r="DU387" s="253"/>
      <c r="DV387" s="253"/>
      <c r="DW387" s="253"/>
      <c r="DX387" s="253"/>
      <c r="DY387" s="253"/>
      <c r="DZ387" s="253"/>
      <c r="EA387" s="253"/>
      <c r="EB387" s="253"/>
      <c r="EC387" s="253"/>
      <c r="ED387" s="253"/>
      <c r="EE387" s="253"/>
      <c r="EF387" s="253"/>
      <c r="EG387" s="253"/>
      <c r="EH387" s="253"/>
      <c r="EI387" s="253"/>
      <c r="EJ387" s="253"/>
      <c r="EK387" s="253"/>
      <c r="EL387" s="253"/>
      <c r="EM387" s="253"/>
      <c r="EN387" s="253"/>
      <c r="EO387" s="253"/>
      <c r="EP387" s="253"/>
      <c r="EQ387" s="253"/>
      <c r="ER387" s="253"/>
      <c r="ES387" s="253"/>
      <c r="ET387" s="253"/>
      <c r="EU387" s="253"/>
      <c r="EV387" s="253"/>
      <c r="EW387" s="253"/>
      <c r="EX387" s="253"/>
      <c r="EY387" s="253"/>
      <c r="EZ387" s="253"/>
      <c r="FA387" s="253"/>
      <c r="FB387" s="253"/>
      <c r="FC387" s="253"/>
      <c r="FD387" s="253"/>
      <c r="FE387" s="253"/>
      <c r="FF387" s="253"/>
      <c r="FG387" s="253"/>
      <c r="FH387" s="253"/>
      <c r="FI387" s="253"/>
      <c r="FJ387" s="253"/>
      <c r="FK387" s="253"/>
      <c r="FL387" s="253"/>
      <c r="FM387" s="253"/>
      <c r="FN387" s="253"/>
      <c r="FO387" s="253"/>
      <c r="FP387" s="253"/>
      <c r="FQ387" s="253"/>
      <c r="FR387" s="253"/>
      <c r="FS387" s="253"/>
      <c r="FT387" s="253"/>
      <c r="FU387" s="253"/>
      <c r="FV387" s="253"/>
      <c r="FW387" s="253"/>
      <c r="FX387" s="253"/>
      <c r="FY387" s="253"/>
      <c r="FZ387" s="253"/>
      <c r="GA387" s="253"/>
      <c r="GB387" s="253"/>
      <c r="GC387" s="253"/>
      <c r="GD387" s="253"/>
      <c r="GE387" s="253"/>
      <c r="GF387" s="253"/>
      <c r="GG387" s="253"/>
      <c r="GH387" s="253"/>
      <c r="GI387" s="253"/>
      <c r="GJ387" s="253"/>
      <c r="GK387" s="253"/>
      <c r="GL387" s="253"/>
      <c r="GM387" s="253"/>
      <c r="GN387" s="253"/>
      <c r="GO387" s="253"/>
      <c r="GP387" s="253"/>
      <c r="GQ387" s="253"/>
      <c r="GR387" s="253"/>
      <c r="GS387" s="253"/>
      <c r="GT387" s="253"/>
      <c r="GU387" s="253"/>
      <c r="GV387" s="253"/>
      <c r="GW387" s="253"/>
      <c r="GX387" s="253"/>
      <c r="GY387" s="253"/>
      <c r="GZ387" s="253"/>
      <c r="HA387" s="253"/>
      <c r="HB387" s="253"/>
      <c r="HC387" s="253"/>
      <c r="HD387" s="253"/>
      <c r="HE387" s="253"/>
      <c r="HF387" s="253"/>
      <c r="HG387" s="253"/>
      <c r="HH387" s="253"/>
      <c r="HI387" s="253"/>
      <c r="HJ387" s="253"/>
      <c r="HK387" s="253"/>
      <c r="HL387" s="253"/>
      <c r="HM387" s="253"/>
      <c r="HN387" s="253"/>
      <c r="HO387" s="253"/>
      <c r="HP387" s="253"/>
      <c r="HQ387" s="253"/>
      <c r="HR387" s="253"/>
      <c r="HS387" s="253"/>
      <c r="HT387" s="253"/>
      <c r="HU387" s="253"/>
      <c r="HV387" s="253"/>
      <c r="HW387" s="253"/>
      <c r="HX387" s="253"/>
      <c r="HY387" s="253"/>
      <c r="HZ387" s="253"/>
      <c r="IA387" s="253"/>
      <c r="IB387" s="253"/>
      <c r="IC387" s="253"/>
      <c r="ID387" s="253"/>
      <c r="IE387" s="253"/>
      <c r="IF387" s="253"/>
      <c r="IG387" s="253"/>
      <c r="IH387" s="253"/>
      <c r="II387" s="253"/>
      <c r="IJ387" s="253"/>
      <c r="IK387" s="253"/>
      <c r="IL387" s="253"/>
      <c r="IM387" s="253"/>
      <c r="IN387" s="253"/>
      <c r="IO387" s="253"/>
      <c r="IP387" s="253"/>
      <c r="IQ387" s="253"/>
      <c r="IR387" s="253"/>
      <c r="IS387" s="253"/>
      <c r="IT387" s="253"/>
      <c r="IU387" s="253"/>
      <c r="IV387" s="253"/>
      <c r="IW387" s="253"/>
      <c r="IX387" s="253"/>
      <c r="IY387" s="253"/>
      <c r="IZ387" s="253"/>
      <c r="JA387" s="253"/>
      <c r="JB387" s="253"/>
      <c r="JC387" s="253"/>
      <c r="JD387" s="253"/>
      <c r="JE387" s="253"/>
      <c r="JF387" s="253"/>
      <c r="JG387" s="253"/>
      <c r="JH387" s="253"/>
      <c r="JI387" s="253"/>
      <c r="JJ387" s="253"/>
      <c r="JK387" s="253"/>
      <c r="JL387" s="253"/>
      <c r="JM387" s="253"/>
      <c r="JN387" s="253"/>
      <c r="JO387" s="253"/>
      <c r="JP387" s="253"/>
      <c r="JQ387" s="253"/>
      <c r="JR387" s="253"/>
      <c r="JS387" s="253"/>
      <c r="JT387" s="253"/>
      <c r="JU387" s="253"/>
    </row>
    <row r="388" spans="1:281" s="252" customFormat="1" ht="15" customHeight="1" x14ac:dyDescent="0.25">
      <c r="A388" s="253"/>
      <c r="B388" s="253"/>
      <c r="C388" s="253"/>
      <c r="D388" s="253"/>
      <c r="E388" s="253"/>
      <c r="F388" s="253"/>
      <c r="G388" s="253"/>
      <c r="H388" s="253"/>
      <c r="I388" s="253"/>
      <c r="J388" s="253"/>
      <c r="K388" s="253"/>
      <c r="L388" s="253"/>
      <c r="M388" s="253"/>
      <c r="N388" s="253"/>
      <c r="O388" s="253"/>
      <c r="P388" s="253"/>
      <c r="Q388" s="253"/>
      <c r="R388" s="253"/>
      <c r="S388" s="253"/>
      <c r="T388" s="253"/>
      <c r="U388" s="253" t="s">
        <v>554</v>
      </c>
      <c r="V388" s="253"/>
      <c r="W388" s="253"/>
      <c r="X388" s="253"/>
      <c r="Y388" s="253"/>
      <c r="Z388" s="253"/>
      <c r="AA388" s="253"/>
      <c r="AB388" s="253"/>
      <c r="AC388" s="253" t="s">
        <v>332</v>
      </c>
      <c r="AD388" s="253"/>
      <c r="AE388" s="253"/>
      <c r="AF388" s="253"/>
      <c r="AG388" s="253"/>
      <c r="AH388" s="253"/>
      <c r="AI388" s="253"/>
      <c r="AJ388" s="253"/>
      <c r="AK388" s="253"/>
      <c r="AL388" s="253"/>
      <c r="AM388" s="253"/>
      <c r="AN388" s="253"/>
      <c r="AO388" s="253"/>
      <c r="AP388" s="256"/>
      <c r="AQ388" s="253"/>
      <c r="AR388" s="253"/>
      <c r="AS388" s="253"/>
      <c r="AT388" s="256"/>
      <c r="AU388" s="253"/>
      <c r="AV388" s="253"/>
      <c r="AW388" s="253"/>
      <c r="AX388" s="253"/>
      <c r="AY388" s="253"/>
      <c r="AZ388" s="253"/>
      <c r="BA388" s="253"/>
      <c r="BB388" s="253"/>
      <c r="BC388" s="253"/>
      <c r="BD388" s="253"/>
      <c r="BE388" s="253"/>
      <c r="BF388" s="253"/>
      <c r="BG388" s="253"/>
      <c r="BH388" s="253"/>
      <c r="BI388" s="253"/>
      <c r="BJ388" s="253"/>
      <c r="BK388" s="253"/>
      <c r="BL388" s="253"/>
      <c r="BM388" s="253"/>
      <c r="BN388" s="253"/>
      <c r="BO388" s="253"/>
      <c r="BP388" s="253"/>
      <c r="BQ388" s="253"/>
      <c r="BR388" s="253"/>
      <c r="BS388" s="253"/>
      <c r="BT388" s="253"/>
      <c r="BU388" s="253"/>
      <c r="BV388" s="253"/>
      <c r="BW388" s="253"/>
      <c r="BX388" s="253"/>
      <c r="BY388" s="253"/>
      <c r="BZ388" s="253"/>
      <c r="CA388" s="253"/>
      <c r="CB388" s="253"/>
      <c r="CC388" s="253"/>
      <c r="CD388" s="253"/>
      <c r="CE388" s="253"/>
      <c r="CF388" s="253"/>
      <c r="CG388" s="253"/>
      <c r="CH388" s="253"/>
      <c r="CI388" s="253"/>
      <c r="CJ388" s="253"/>
      <c r="CK388" s="253"/>
      <c r="CL388" s="253"/>
      <c r="CM388" s="253"/>
      <c r="CN388" s="253"/>
      <c r="CO388" s="253"/>
      <c r="CP388" s="253"/>
      <c r="CQ388" s="253"/>
      <c r="CR388" s="253"/>
      <c r="CS388" s="253"/>
      <c r="CT388" s="253"/>
      <c r="CU388" s="253"/>
      <c r="CV388" s="253"/>
      <c r="CW388" s="253"/>
      <c r="CX388" s="253"/>
      <c r="CY388" s="253"/>
      <c r="CZ388" s="253"/>
      <c r="DA388" s="253"/>
      <c r="DB388" s="253"/>
      <c r="DC388" s="253"/>
      <c r="DD388" s="253"/>
      <c r="DE388" s="253"/>
      <c r="DF388" s="253"/>
      <c r="DG388" s="253"/>
      <c r="DH388" s="253"/>
      <c r="DI388" s="253"/>
      <c r="DJ388" s="253"/>
      <c r="DK388" s="253"/>
      <c r="DL388" s="253"/>
      <c r="DM388" s="253"/>
      <c r="DN388" s="253"/>
      <c r="DO388" s="253"/>
      <c r="DP388" s="253"/>
      <c r="DQ388" s="253"/>
      <c r="DR388" s="253"/>
      <c r="DS388" s="253"/>
      <c r="DT388" s="253"/>
      <c r="DU388" s="253"/>
      <c r="DV388" s="253"/>
      <c r="DW388" s="253"/>
      <c r="DX388" s="253"/>
      <c r="DY388" s="253"/>
      <c r="DZ388" s="253"/>
      <c r="EA388" s="253"/>
      <c r="EB388" s="253"/>
      <c r="EC388" s="253"/>
      <c r="ED388" s="253"/>
      <c r="EE388" s="253"/>
      <c r="EF388" s="253"/>
      <c r="EG388" s="253"/>
      <c r="EH388" s="253"/>
      <c r="EI388" s="253"/>
      <c r="EJ388" s="253"/>
      <c r="EK388" s="253"/>
      <c r="EL388" s="253"/>
      <c r="EM388" s="253"/>
      <c r="EN388" s="253"/>
      <c r="EO388" s="253"/>
      <c r="EP388" s="253"/>
      <c r="EQ388" s="253"/>
      <c r="ER388" s="253"/>
      <c r="ES388" s="253"/>
      <c r="ET388" s="253"/>
      <c r="EU388" s="253"/>
      <c r="EV388" s="253"/>
      <c r="EW388" s="253"/>
      <c r="EX388" s="253"/>
      <c r="EY388" s="253"/>
      <c r="EZ388" s="253"/>
      <c r="FA388" s="253"/>
      <c r="FB388" s="253"/>
      <c r="FC388" s="253"/>
      <c r="FD388" s="253"/>
      <c r="FE388" s="253"/>
      <c r="FF388" s="253"/>
      <c r="FG388" s="253"/>
      <c r="FH388" s="253"/>
      <c r="FI388" s="253"/>
      <c r="FJ388" s="253"/>
      <c r="FK388" s="253"/>
      <c r="FL388" s="253"/>
      <c r="FM388" s="253"/>
      <c r="FN388" s="253"/>
      <c r="FO388" s="253"/>
      <c r="FP388" s="253"/>
      <c r="FQ388" s="253"/>
      <c r="FR388" s="253"/>
      <c r="FS388" s="253"/>
      <c r="FT388" s="253"/>
      <c r="FU388" s="253"/>
      <c r="FV388" s="253"/>
      <c r="FW388" s="253"/>
      <c r="FX388" s="253"/>
      <c r="FY388" s="253"/>
      <c r="FZ388" s="253"/>
      <c r="GA388" s="253"/>
      <c r="GB388" s="253"/>
      <c r="GC388" s="253"/>
      <c r="GD388" s="253"/>
      <c r="GE388" s="253"/>
      <c r="GF388" s="253"/>
      <c r="GG388" s="253"/>
      <c r="GH388" s="253"/>
      <c r="GI388" s="253"/>
      <c r="GJ388" s="253"/>
      <c r="GK388" s="253"/>
      <c r="GL388" s="253"/>
      <c r="GM388" s="253"/>
      <c r="GN388" s="253"/>
      <c r="GO388" s="253"/>
      <c r="GP388" s="253"/>
      <c r="GQ388" s="253"/>
      <c r="GR388" s="253"/>
      <c r="GS388" s="253"/>
      <c r="GT388" s="253"/>
      <c r="GU388" s="253"/>
      <c r="GV388" s="253"/>
      <c r="GW388" s="253"/>
      <c r="GX388" s="253"/>
      <c r="GY388" s="253"/>
      <c r="GZ388" s="253"/>
      <c r="HA388" s="253"/>
      <c r="HB388" s="253"/>
      <c r="HC388" s="253"/>
      <c r="HD388" s="253"/>
      <c r="HE388" s="253"/>
      <c r="HF388" s="253"/>
      <c r="HG388" s="253"/>
      <c r="HH388" s="253"/>
      <c r="HI388" s="253"/>
      <c r="HJ388" s="253"/>
      <c r="HK388" s="253"/>
      <c r="HL388" s="253"/>
      <c r="HM388" s="253"/>
      <c r="HN388" s="253"/>
      <c r="HO388" s="253"/>
      <c r="HP388" s="253"/>
      <c r="HQ388" s="253"/>
      <c r="HR388" s="253"/>
      <c r="HS388" s="253"/>
      <c r="HT388" s="253"/>
      <c r="HU388" s="253"/>
      <c r="HV388" s="253"/>
      <c r="HW388" s="253"/>
      <c r="HX388" s="253"/>
      <c r="HY388" s="253"/>
      <c r="HZ388" s="253"/>
      <c r="IA388" s="253"/>
      <c r="IB388" s="253"/>
      <c r="IC388" s="253"/>
      <c r="ID388" s="253"/>
      <c r="IE388" s="253"/>
      <c r="IF388" s="253"/>
      <c r="IG388" s="253"/>
      <c r="IH388" s="253"/>
      <c r="II388" s="253"/>
      <c r="IJ388" s="253"/>
      <c r="IK388" s="253"/>
      <c r="IL388" s="253"/>
      <c r="IM388" s="253"/>
      <c r="IN388" s="253"/>
      <c r="IO388" s="253"/>
      <c r="IP388" s="253"/>
      <c r="IQ388" s="253"/>
      <c r="IR388" s="253"/>
      <c r="IS388" s="253"/>
      <c r="IT388" s="253"/>
      <c r="IU388" s="253"/>
      <c r="IV388" s="253"/>
      <c r="IW388" s="253"/>
      <c r="IX388" s="253"/>
      <c r="IY388" s="253"/>
      <c r="IZ388" s="253"/>
      <c r="JA388" s="253"/>
      <c r="JB388" s="253"/>
      <c r="JC388" s="253"/>
      <c r="JD388" s="253"/>
      <c r="JE388" s="253"/>
      <c r="JF388" s="253"/>
      <c r="JG388" s="253"/>
      <c r="JH388" s="253"/>
      <c r="JI388" s="253"/>
      <c r="JJ388" s="253"/>
      <c r="JK388" s="253"/>
      <c r="JL388" s="253"/>
      <c r="JM388" s="253"/>
      <c r="JN388" s="253"/>
      <c r="JO388" s="253"/>
      <c r="JP388" s="253"/>
      <c r="JQ388" s="253"/>
      <c r="JR388" s="253"/>
      <c r="JS388" s="253"/>
      <c r="JT388" s="253"/>
      <c r="JU388" s="253"/>
    </row>
    <row r="389" spans="1:281" s="252" customFormat="1" ht="15" customHeight="1" x14ac:dyDescent="0.25">
      <c r="A389" s="253"/>
      <c r="B389" s="253"/>
      <c r="C389" s="253"/>
      <c r="D389" s="253"/>
      <c r="E389" s="253"/>
      <c r="F389" s="253"/>
      <c r="G389" s="253"/>
      <c r="H389" s="253"/>
      <c r="I389" s="253"/>
      <c r="J389" s="253"/>
      <c r="K389" s="253"/>
      <c r="L389" s="253"/>
      <c r="M389" s="253"/>
      <c r="N389" s="253"/>
      <c r="O389" s="253"/>
      <c r="P389" s="253"/>
      <c r="Q389" s="253"/>
      <c r="R389" s="253"/>
      <c r="S389" s="253"/>
      <c r="T389" s="253"/>
      <c r="U389" s="253" t="s">
        <v>555</v>
      </c>
      <c r="V389" s="253"/>
      <c r="W389" s="253"/>
      <c r="X389" s="253"/>
      <c r="Y389" s="253"/>
      <c r="Z389" s="253"/>
      <c r="AA389" s="253"/>
      <c r="AB389" s="253"/>
      <c r="AC389" s="253" t="s">
        <v>316</v>
      </c>
      <c r="AD389" s="253"/>
      <c r="AE389" s="253"/>
      <c r="AF389" s="253"/>
      <c r="AG389" s="253"/>
      <c r="AH389" s="253"/>
      <c r="AI389" s="253"/>
      <c r="AJ389" s="253"/>
      <c r="AK389" s="253"/>
      <c r="AL389" s="253"/>
      <c r="AM389" s="253"/>
      <c r="AN389" s="253"/>
      <c r="AO389" s="253"/>
      <c r="AP389" s="256"/>
      <c r="AQ389" s="253"/>
      <c r="AR389" s="253"/>
      <c r="AS389" s="253"/>
      <c r="AT389" s="256"/>
      <c r="AU389" s="253"/>
      <c r="AV389" s="253"/>
      <c r="AW389" s="253"/>
      <c r="AX389" s="253"/>
      <c r="AY389" s="253"/>
      <c r="AZ389" s="253"/>
      <c r="BA389" s="253"/>
      <c r="BB389" s="253"/>
      <c r="BC389" s="253"/>
      <c r="BD389" s="253"/>
      <c r="BE389" s="253"/>
      <c r="BF389" s="253"/>
      <c r="BG389" s="253"/>
      <c r="BH389" s="253"/>
      <c r="BI389" s="253"/>
      <c r="BJ389" s="253"/>
      <c r="BK389" s="253"/>
      <c r="BL389" s="253"/>
      <c r="BM389" s="253"/>
      <c r="BN389" s="253"/>
      <c r="BO389" s="253"/>
      <c r="BP389" s="253"/>
      <c r="BQ389" s="253"/>
      <c r="BR389" s="253"/>
      <c r="BS389" s="253"/>
      <c r="BT389" s="253"/>
      <c r="BU389" s="253"/>
      <c r="BV389" s="253"/>
      <c r="BW389" s="253"/>
      <c r="BX389" s="253"/>
      <c r="BY389" s="253"/>
      <c r="BZ389" s="253"/>
      <c r="CA389" s="253"/>
      <c r="CB389" s="253"/>
      <c r="CC389" s="253"/>
      <c r="CD389" s="253"/>
      <c r="CE389" s="253"/>
      <c r="CF389" s="253"/>
      <c r="CG389" s="253"/>
      <c r="CH389" s="253"/>
      <c r="CI389" s="253"/>
      <c r="CJ389" s="253"/>
      <c r="CK389" s="253"/>
      <c r="CL389" s="253"/>
      <c r="CM389" s="253"/>
      <c r="CN389" s="253"/>
      <c r="CO389" s="253"/>
      <c r="CP389" s="253"/>
      <c r="CQ389" s="253"/>
      <c r="CR389" s="253"/>
      <c r="CS389" s="253"/>
      <c r="CT389" s="253"/>
      <c r="CU389" s="253"/>
      <c r="CV389" s="253"/>
      <c r="CW389" s="253"/>
      <c r="CX389" s="253"/>
      <c r="CY389" s="253"/>
      <c r="CZ389" s="253"/>
      <c r="DA389" s="253"/>
      <c r="DB389" s="253"/>
      <c r="DC389" s="253"/>
      <c r="DD389" s="253"/>
      <c r="DE389" s="253"/>
      <c r="DF389" s="253"/>
      <c r="DG389" s="253"/>
      <c r="DH389" s="253"/>
      <c r="DI389" s="253"/>
      <c r="DJ389" s="253"/>
      <c r="DK389" s="253"/>
      <c r="DL389" s="253"/>
      <c r="DM389" s="253"/>
      <c r="DN389" s="253"/>
      <c r="DO389" s="253"/>
      <c r="DP389" s="253"/>
      <c r="DQ389" s="253"/>
      <c r="DR389" s="253"/>
      <c r="DS389" s="253"/>
      <c r="DT389" s="253"/>
      <c r="DU389" s="253"/>
      <c r="DV389" s="253"/>
      <c r="DW389" s="253"/>
      <c r="DX389" s="253"/>
      <c r="DY389" s="253"/>
      <c r="DZ389" s="253"/>
      <c r="EA389" s="253"/>
      <c r="EB389" s="253"/>
      <c r="EC389" s="253"/>
      <c r="ED389" s="253"/>
      <c r="EE389" s="253"/>
      <c r="EF389" s="253"/>
      <c r="EG389" s="253"/>
      <c r="EH389" s="253"/>
      <c r="EI389" s="253"/>
      <c r="EJ389" s="253"/>
      <c r="EK389" s="253"/>
      <c r="EL389" s="253"/>
      <c r="EM389" s="253"/>
      <c r="EN389" s="253"/>
      <c r="EO389" s="253"/>
      <c r="EP389" s="253"/>
      <c r="EQ389" s="253"/>
      <c r="ER389" s="253"/>
      <c r="ES389" s="253"/>
      <c r="ET389" s="253"/>
      <c r="EU389" s="253"/>
      <c r="EV389" s="253"/>
      <c r="EW389" s="253"/>
      <c r="EX389" s="253"/>
      <c r="EY389" s="253"/>
      <c r="EZ389" s="253"/>
      <c r="FA389" s="253"/>
      <c r="FB389" s="253"/>
      <c r="FC389" s="253"/>
      <c r="FD389" s="253"/>
      <c r="FE389" s="253"/>
      <c r="FF389" s="253"/>
      <c r="FG389" s="253"/>
      <c r="FH389" s="253"/>
      <c r="FI389" s="253"/>
      <c r="FJ389" s="253"/>
      <c r="FK389" s="253"/>
      <c r="FL389" s="253"/>
      <c r="FM389" s="253"/>
      <c r="FN389" s="253"/>
      <c r="FO389" s="253"/>
      <c r="FP389" s="253"/>
      <c r="FQ389" s="253"/>
      <c r="FR389" s="253"/>
      <c r="FS389" s="253"/>
      <c r="FT389" s="253"/>
      <c r="FU389" s="253"/>
      <c r="FV389" s="253"/>
      <c r="FW389" s="253"/>
      <c r="FX389" s="253"/>
      <c r="FY389" s="253"/>
      <c r="FZ389" s="253"/>
      <c r="GA389" s="253"/>
      <c r="GB389" s="253"/>
      <c r="GC389" s="253"/>
      <c r="GD389" s="253"/>
      <c r="GE389" s="253"/>
      <c r="GF389" s="253"/>
      <c r="GG389" s="253"/>
      <c r="GH389" s="253"/>
      <c r="GI389" s="253"/>
      <c r="GJ389" s="253"/>
      <c r="GK389" s="253"/>
      <c r="GL389" s="253"/>
      <c r="GM389" s="253"/>
      <c r="GN389" s="253"/>
      <c r="GO389" s="253"/>
      <c r="GP389" s="253"/>
      <c r="GQ389" s="253"/>
      <c r="GR389" s="253"/>
      <c r="GS389" s="253"/>
      <c r="GT389" s="253"/>
      <c r="GU389" s="253"/>
      <c r="GV389" s="253"/>
      <c r="GW389" s="253"/>
      <c r="GX389" s="253"/>
      <c r="GY389" s="253"/>
      <c r="GZ389" s="253"/>
      <c r="HA389" s="253"/>
      <c r="HB389" s="253"/>
      <c r="HC389" s="253"/>
      <c r="HD389" s="253"/>
      <c r="HE389" s="253"/>
      <c r="HF389" s="253"/>
      <c r="HG389" s="253"/>
      <c r="HH389" s="253"/>
      <c r="HI389" s="253"/>
      <c r="HJ389" s="253"/>
      <c r="HK389" s="253"/>
      <c r="HL389" s="253"/>
      <c r="HM389" s="253"/>
      <c r="HN389" s="253"/>
      <c r="HO389" s="253"/>
      <c r="HP389" s="253"/>
      <c r="HQ389" s="253"/>
      <c r="HR389" s="253"/>
      <c r="HS389" s="253"/>
      <c r="HT389" s="253"/>
      <c r="HU389" s="253"/>
      <c r="HV389" s="253"/>
      <c r="HW389" s="253"/>
      <c r="HX389" s="253"/>
      <c r="HY389" s="253"/>
      <c r="HZ389" s="253"/>
      <c r="IA389" s="253"/>
      <c r="IB389" s="253"/>
      <c r="IC389" s="253"/>
      <c r="ID389" s="253"/>
      <c r="IE389" s="253"/>
      <c r="IF389" s="253"/>
      <c r="IG389" s="253"/>
      <c r="IH389" s="253"/>
      <c r="II389" s="253"/>
      <c r="IJ389" s="253"/>
      <c r="IK389" s="253"/>
      <c r="IL389" s="253"/>
      <c r="IM389" s="253"/>
      <c r="IN389" s="253"/>
      <c r="IO389" s="253"/>
      <c r="IP389" s="253"/>
      <c r="IQ389" s="253"/>
      <c r="IR389" s="253"/>
      <c r="IS389" s="253"/>
      <c r="IT389" s="253"/>
      <c r="IU389" s="253"/>
      <c r="IV389" s="253"/>
      <c r="IW389" s="253"/>
      <c r="IX389" s="253"/>
      <c r="IY389" s="253"/>
      <c r="IZ389" s="253"/>
      <c r="JA389" s="253"/>
      <c r="JB389" s="253"/>
      <c r="JC389" s="253"/>
      <c r="JD389" s="253"/>
      <c r="JE389" s="253"/>
      <c r="JF389" s="253"/>
      <c r="JG389" s="253"/>
      <c r="JH389" s="253"/>
      <c r="JI389" s="253"/>
      <c r="JJ389" s="253"/>
      <c r="JK389" s="253"/>
      <c r="JL389" s="253"/>
      <c r="JM389" s="253"/>
      <c r="JN389" s="253"/>
      <c r="JO389" s="253"/>
      <c r="JP389" s="253"/>
      <c r="JQ389" s="253"/>
      <c r="JR389" s="253"/>
      <c r="JS389" s="253"/>
      <c r="JT389" s="253"/>
      <c r="JU389" s="253"/>
    </row>
    <row r="390" spans="1:281" s="252" customFormat="1" ht="15" customHeight="1" x14ac:dyDescent="0.25">
      <c r="A390" s="253"/>
      <c r="B390" s="253"/>
      <c r="C390" s="253"/>
      <c r="D390" s="253"/>
      <c r="E390" s="253"/>
      <c r="F390" s="253"/>
      <c r="G390" s="253"/>
      <c r="H390" s="253"/>
      <c r="I390" s="253"/>
      <c r="J390" s="253"/>
      <c r="K390" s="253"/>
      <c r="L390" s="253"/>
      <c r="M390" s="253"/>
      <c r="N390" s="253"/>
      <c r="O390" s="253"/>
      <c r="P390" s="253"/>
      <c r="Q390" s="253"/>
      <c r="R390" s="253"/>
      <c r="S390" s="253"/>
      <c r="T390" s="253"/>
      <c r="U390" s="253" t="s">
        <v>556</v>
      </c>
      <c r="V390" s="253"/>
      <c r="W390" s="253"/>
      <c r="X390" s="253"/>
      <c r="Y390" s="253"/>
      <c r="Z390" s="253"/>
      <c r="AA390" s="253"/>
      <c r="AB390" s="253"/>
      <c r="AC390" s="253" t="s">
        <v>320</v>
      </c>
      <c r="AD390" s="253"/>
      <c r="AE390" s="253"/>
      <c r="AF390" s="253"/>
      <c r="AG390" s="253"/>
      <c r="AH390" s="253"/>
      <c r="AI390" s="253"/>
      <c r="AJ390" s="253"/>
      <c r="AK390" s="253"/>
      <c r="AL390" s="253"/>
      <c r="AM390" s="253"/>
      <c r="AN390" s="253"/>
      <c r="AO390" s="253"/>
      <c r="AP390" s="256"/>
      <c r="AQ390" s="253"/>
      <c r="AR390" s="253"/>
      <c r="AS390" s="253"/>
      <c r="AT390" s="256"/>
      <c r="AU390" s="253"/>
      <c r="AV390" s="253"/>
      <c r="AW390" s="253"/>
      <c r="AX390" s="253"/>
      <c r="AY390" s="253"/>
      <c r="AZ390" s="253"/>
      <c r="BA390" s="253"/>
      <c r="BB390" s="253"/>
      <c r="BC390" s="253"/>
      <c r="BD390" s="253"/>
      <c r="BE390" s="253"/>
      <c r="BF390" s="253"/>
      <c r="BG390" s="253"/>
      <c r="BH390" s="253"/>
      <c r="BI390" s="253"/>
      <c r="BJ390" s="253"/>
      <c r="BK390" s="253"/>
      <c r="BL390" s="253"/>
      <c r="BM390" s="253"/>
      <c r="BN390" s="253"/>
      <c r="BO390" s="253"/>
      <c r="BP390" s="253"/>
      <c r="BQ390" s="253"/>
      <c r="BR390" s="253"/>
      <c r="BS390" s="253"/>
      <c r="BT390" s="253"/>
      <c r="BU390" s="253"/>
      <c r="BV390" s="253"/>
      <c r="BW390" s="253"/>
      <c r="BX390" s="253"/>
      <c r="BY390" s="253"/>
      <c r="BZ390" s="253"/>
      <c r="CA390" s="253"/>
      <c r="CB390" s="253"/>
      <c r="CC390" s="253"/>
      <c r="CD390" s="253"/>
      <c r="CE390" s="253"/>
      <c r="CF390" s="253"/>
      <c r="CG390" s="253"/>
      <c r="CH390" s="253"/>
      <c r="CI390" s="253"/>
      <c r="CJ390" s="253"/>
      <c r="CK390" s="253"/>
      <c r="CL390" s="253"/>
      <c r="CM390" s="253"/>
      <c r="CN390" s="253"/>
      <c r="CO390" s="253"/>
      <c r="CP390" s="253"/>
      <c r="CQ390" s="253"/>
      <c r="CR390" s="253"/>
      <c r="CS390" s="253"/>
      <c r="CT390" s="253"/>
      <c r="CU390" s="253"/>
      <c r="CV390" s="253"/>
      <c r="CW390" s="253"/>
      <c r="CX390" s="253"/>
      <c r="CY390" s="253"/>
      <c r="CZ390" s="253"/>
      <c r="DA390" s="253"/>
      <c r="DB390" s="253"/>
      <c r="DC390" s="253"/>
      <c r="DD390" s="253"/>
      <c r="DE390" s="253"/>
      <c r="DF390" s="253"/>
      <c r="DG390" s="253"/>
      <c r="DH390" s="253"/>
      <c r="DI390" s="253"/>
      <c r="DJ390" s="253"/>
      <c r="DK390" s="253"/>
      <c r="DL390" s="253"/>
      <c r="DM390" s="253"/>
      <c r="DN390" s="253"/>
      <c r="DO390" s="253"/>
      <c r="DP390" s="253"/>
      <c r="DQ390" s="253"/>
      <c r="DR390" s="253"/>
      <c r="DS390" s="253"/>
      <c r="DT390" s="253"/>
      <c r="DU390" s="253"/>
      <c r="DV390" s="253"/>
      <c r="DW390" s="253"/>
      <c r="DX390" s="253"/>
      <c r="DY390" s="253"/>
      <c r="DZ390" s="253"/>
      <c r="EA390" s="253"/>
      <c r="EB390" s="253"/>
      <c r="EC390" s="253"/>
      <c r="ED390" s="253"/>
      <c r="EE390" s="253"/>
      <c r="EF390" s="253"/>
      <c r="EG390" s="253"/>
      <c r="EH390" s="253"/>
      <c r="EI390" s="253"/>
      <c r="EJ390" s="253"/>
      <c r="EK390" s="253"/>
      <c r="EL390" s="253"/>
      <c r="EM390" s="253"/>
      <c r="EN390" s="253"/>
      <c r="EO390" s="253"/>
      <c r="EP390" s="253"/>
      <c r="EQ390" s="253"/>
      <c r="ER390" s="253"/>
      <c r="ES390" s="253"/>
      <c r="ET390" s="253"/>
      <c r="EU390" s="253"/>
      <c r="EV390" s="253"/>
      <c r="EW390" s="253"/>
      <c r="EX390" s="253"/>
      <c r="EY390" s="253"/>
      <c r="EZ390" s="253"/>
      <c r="FA390" s="253"/>
      <c r="FB390" s="253"/>
      <c r="FC390" s="253"/>
      <c r="FD390" s="253"/>
      <c r="FE390" s="253"/>
      <c r="FF390" s="253"/>
      <c r="FG390" s="253"/>
      <c r="FH390" s="253"/>
      <c r="FI390" s="253"/>
      <c r="FJ390" s="253"/>
      <c r="FK390" s="253"/>
      <c r="FL390" s="253"/>
      <c r="FM390" s="253"/>
      <c r="FN390" s="253"/>
      <c r="FO390" s="253"/>
      <c r="FP390" s="253"/>
      <c r="FQ390" s="253"/>
      <c r="FR390" s="253"/>
      <c r="FS390" s="253"/>
      <c r="FT390" s="253"/>
      <c r="FU390" s="253"/>
      <c r="FV390" s="253"/>
      <c r="FW390" s="253"/>
      <c r="FX390" s="253"/>
      <c r="FY390" s="253"/>
      <c r="FZ390" s="253"/>
      <c r="GA390" s="253"/>
      <c r="GB390" s="253"/>
      <c r="GC390" s="253"/>
      <c r="GD390" s="253"/>
      <c r="GE390" s="253"/>
      <c r="GF390" s="253"/>
      <c r="GG390" s="253"/>
      <c r="GH390" s="253"/>
      <c r="GI390" s="253"/>
      <c r="GJ390" s="253"/>
      <c r="GK390" s="253"/>
      <c r="GL390" s="253"/>
      <c r="GM390" s="253"/>
      <c r="GN390" s="253"/>
      <c r="GO390" s="253"/>
      <c r="GP390" s="253"/>
      <c r="GQ390" s="253"/>
      <c r="GR390" s="253"/>
      <c r="GS390" s="253"/>
      <c r="GT390" s="253"/>
      <c r="GU390" s="253"/>
      <c r="GV390" s="253"/>
      <c r="GW390" s="253"/>
      <c r="GX390" s="253"/>
      <c r="GY390" s="253"/>
      <c r="GZ390" s="253"/>
      <c r="HA390" s="253"/>
      <c r="HB390" s="253"/>
      <c r="HC390" s="253"/>
      <c r="HD390" s="253"/>
      <c r="HE390" s="253"/>
      <c r="HF390" s="253"/>
      <c r="HG390" s="253"/>
      <c r="HH390" s="253"/>
      <c r="HI390" s="253"/>
      <c r="HJ390" s="253"/>
      <c r="HK390" s="253"/>
      <c r="HL390" s="253"/>
      <c r="HM390" s="253"/>
      <c r="HN390" s="253"/>
      <c r="HO390" s="253"/>
      <c r="HP390" s="253"/>
      <c r="HQ390" s="253"/>
      <c r="HR390" s="253"/>
      <c r="HS390" s="253"/>
      <c r="HT390" s="253"/>
      <c r="HU390" s="253"/>
      <c r="HV390" s="253"/>
      <c r="HW390" s="253"/>
      <c r="HX390" s="253"/>
      <c r="HY390" s="253"/>
      <c r="HZ390" s="253"/>
      <c r="IA390" s="253"/>
      <c r="IB390" s="253"/>
      <c r="IC390" s="253"/>
      <c r="ID390" s="253"/>
      <c r="IE390" s="253"/>
      <c r="IF390" s="253"/>
      <c r="IG390" s="253"/>
      <c r="IH390" s="253"/>
      <c r="II390" s="253"/>
      <c r="IJ390" s="253"/>
      <c r="IK390" s="253"/>
      <c r="IL390" s="253"/>
      <c r="IM390" s="253"/>
      <c r="IN390" s="253"/>
      <c r="IO390" s="253"/>
      <c r="IP390" s="253"/>
      <c r="IQ390" s="253"/>
      <c r="IR390" s="253"/>
      <c r="IS390" s="253"/>
      <c r="IT390" s="253"/>
      <c r="IU390" s="253"/>
      <c r="IV390" s="253"/>
      <c r="IW390" s="253"/>
      <c r="IX390" s="253"/>
      <c r="IY390" s="253"/>
      <c r="IZ390" s="253"/>
      <c r="JA390" s="253"/>
      <c r="JB390" s="253"/>
      <c r="JC390" s="253"/>
      <c r="JD390" s="253"/>
      <c r="JE390" s="253"/>
      <c r="JF390" s="253"/>
      <c r="JG390" s="253"/>
      <c r="JH390" s="253"/>
      <c r="JI390" s="253"/>
      <c r="JJ390" s="253"/>
      <c r="JK390" s="253"/>
      <c r="JL390" s="253"/>
      <c r="JM390" s="253"/>
      <c r="JN390" s="253"/>
      <c r="JO390" s="253"/>
      <c r="JP390" s="253"/>
      <c r="JQ390" s="253"/>
      <c r="JR390" s="253"/>
      <c r="JS390" s="253"/>
      <c r="JT390" s="253"/>
      <c r="JU390" s="253"/>
    </row>
    <row r="391" spans="1:281" s="252" customFormat="1" ht="15" customHeight="1" x14ac:dyDescent="0.25">
      <c r="A391" s="253"/>
      <c r="B391" s="253"/>
      <c r="C391" s="253"/>
      <c r="D391" s="253"/>
      <c r="E391" s="253"/>
      <c r="F391" s="253"/>
      <c r="G391" s="253"/>
      <c r="H391" s="253"/>
      <c r="I391" s="253"/>
      <c r="J391" s="253"/>
      <c r="K391" s="253"/>
      <c r="L391" s="253"/>
      <c r="M391" s="253"/>
      <c r="N391" s="253"/>
      <c r="O391" s="253"/>
      <c r="P391" s="253"/>
      <c r="Q391" s="253"/>
      <c r="R391" s="253"/>
      <c r="S391" s="253"/>
      <c r="T391" s="253"/>
      <c r="U391" s="253" t="s">
        <v>557</v>
      </c>
      <c r="V391" s="253"/>
      <c r="W391" s="253"/>
      <c r="X391" s="253"/>
      <c r="Y391" s="253"/>
      <c r="Z391" s="253"/>
      <c r="AA391" s="253"/>
      <c r="AB391" s="253"/>
      <c r="AC391" s="253" t="s">
        <v>318</v>
      </c>
      <c r="AD391" s="253"/>
      <c r="AE391" s="253"/>
      <c r="AF391" s="253"/>
      <c r="AG391" s="253"/>
      <c r="AH391" s="253"/>
      <c r="AI391" s="253"/>
      <c r="AJ391" s="253"/>
      <c r="AK391" s="253"/>
      <c r="AL391" s="253"/>
      <c r="AM391" s="253"/>
      <c r="AN391" s="253"/>
      <c r="AO391" s="253"/>
      <c r="AP391" s="256"/>
      <c r="AQ391" s="253"/>
      <c r="AR391" s="253"/>
      <c r="AS391" s="253"/>
      <c r="AT391" s="256"/>
      <c r="AU391" s="253"/>
      <c r="AV391" s="253"/>
      <c r="AW391" s="253"/>
      <c r="AX391" s="253"/>
      <c r="AY391" s="253"/>
      <c r="AZ391" s="253"/>
      <c r="BA391" s="253"/>
      <c r="BB391" s="253"/>
      <c r="BC391" s="253"/>
      <c r="BD391" s="253"/>
      <c r="BE391" s="253"/>
      <c r="BF391" s="253"/>
      <c r="BG391" s="253"/>
      <c r="BH391" s="253"/>
      <c r="BI391" s="253"/>
      <c r="BJ391" s="253"/>
      <c r="BK391" s="253"/>
      <c r="BL391" s="253"/>
      <c r="BM391" s="253"/>
      <c r="BN391" s="253"/>
      <c r="BO391" s="253"/>
      <c r="BP391" s="253"/>
      <c r="BQ391" s="253"/>
      <c r="BR391" s="253"/>
      <c r="BS391" s="253"/>
      <c r="BT391" s="253"/>
      <c r="BU391" s="253"/>
      <c r="BV391" s="253"/>
      <c r="BW391" s="253"/>
      <c r="BX391" s="253"/>
      <c r="BY391" s="253"/>
      <c r="BZ391" s="253"/>
      <c r="CA391" s="253"/>
      <c r="CB391" s="253"/>
      <c r="CC391" s="253"/>
      <c r="CD391" s="253"/>
      <c r="CE391" s="253"/>
      <c r="CF391" s="253"/>
      <c r="CG391" s="253"/>
      <c r="CH391" s="253"/>
      <c r="CI391" s="253"/>
      <c r="CJ391" s="253"/>
      <c r="CK391" s="253"/>
      <c r="CL391" s="253"/>
      <c r="CM391" s="253"/>
      <c r="CN391" s="253"/>
      <c r="CO391" s="253"/>
      <c r="CP391" s="253"/>
      <c r="CQ391" s="253"/>
      <c r="CR391" s="253"/>
      <c r="CS391" s="253"/>
      <c r="CT391" s="253"/>
      <c r="CU391" s="253"/>
      <c r="CV391" s="253"/>
      <c r="CW391" s="253"/>
      <c r="CX391" s="253"/>
      <c r="CY391" s="253"/>
      <c r="CZ391" s="253"/>
      <c r="DA391" s="253"/>
      <c r="DB391" s="253"/>
      <c r="DC391" s="253"/>
      <c r="DD391" s="253"/>
      <c r="DE391" s="253"/>
      <c r="DF391" s="253"/>
      <c r="DG391" s="253"/>
      <c r="DH391" s="253"/>
      <c r="DI391" s="253"/>
      <c r="DJ391" s="253"/>
      <c r="DK391" s="253"/>
      <c r="DL391" s="253"/>
      <c r="DM391" s="253"/>
      <c r="DN391" s="253"/>
      <c r="DO391" s="253"/>
      <c r="DP391" s="253"/>
      <c r="DQ391" s="253"/>
      <c r="DR391" s="253"/>
      <c r="DS391" s="253"/>
      <c r="DT391" s="253"/>
      <c r="DU391" s="253"/>
      <c r="DV391" s="253"/>
      <c r="DW391" s="253"/>
      <c r="DX391" s="253"/>
      <c r="DY391" s="253"/>
      <c r="DZ391" s="253"/>
      <c r="EA391" s="253"/>
      <c r="EB391" s="253"/>
      <c r="EC391" s="253"/>
      <c r="ED391" s="253"/>
      <c r="EE391" s="253"/>
      <c r="EF391" s="253"/>
      <c r="EG391" s="253"/>
      <c r="EH391" s="253"/>
      <c r="EI391" s="253"/>
      <c r="EJ391" s="253"/>
      <c r="EK391" s="253"/>
      <c r="EL391" s="253"/>
      <c r="EM391" s="253"/>
      <c r="EN391" s="253"/>
      <c r="EO391" s="253"/>
      <c r="EP391" s="253"/>
      <c r="EQ391" s="253"/>
      <c r="ER391" s="253"/>
      <c r="ES391" s="253"/>
      <c r="ET391" s="253"/>
      <c r="EU391" s="253"/>
      <c r="EV391" s="253"/>
      <c r="EW391" s="253"/>
      <c r="EX391" s="253"/>
      <c r="EY391" s="253"/>
      <c r="EZ391" s="253"/>
      <c r="FA391" s="253"/>
      <c r="FB391" s="253"/>
      <c r="FC391" s="253"/>
      <c r="FD391" s="253"/>
      <c r="FE391" s="253"/>
      <c r="FF391" s="253"/>
      <c r="FG391" s="253"/>
      <c r="FH391" s="253"/>
      <c r="FI391" s="253"/>
      <c r="FJ391" s="253"/>
      <c r="FK391" s="253"/>
      <c r="FL391" s="253"/>
      <c r="FM391" s="253"/>
      <c r="FN391" s="253"/>
      <c r="FO391" s="253"/>
      <c r="FP391" s="253"/>
      <c r="FQ391" s="253"/>
      <c r="FR391" s="253"/>
      <c r="FS391" s="253"/>
      <c r="FT391" s="253"/>
      <c r="FU391" s="253"/>
      <c r="FV391" s="253"/>
      <c r="FW391" s="253"/>
      <c r="FX391" s="253"/>
      <c r="FY391" s="253"/>
      <c r="FZ391" s="253"/>
      <c r="GA391" s="253"/>
      <c r="GB391" s="253"/>
      <c r="GC391" s="253"/>
      <c r="GD391" s="253"/>
      <c r="GE391" s="253"/>
      <c r="GF391" s="253"/>
      <c r="GG391" s="253"/>
      <c r="GH391" s="253"/>
      <c r="GI391" s="253"/>
      <c r="GJ391" s="253"/>
      <c r="GK391" s="253"/>
      <c r="GL391" s="253"/>
      <c r="GM391" s="253"/>
      <c r="GN391" s="253"/>
      <c r="GO391" s="253"/>
      <c r="GP391" s="253"/>
      <c r="GQ391" s="253"/>
      <c r="GR391" s="253"/>
      <c r="GS391" s="253"/>
      <c r="GT391" s="253"/>
      <c r="GU391" s="253"/>
      <c r="GV391" s="253"/>
      <c r="GW391" s="253"/>
      <c r="GX391" s="253"/>
      <c r="GY391" s="253"/>
      <c r="GZ391" s="253"/>
      <c r="HA391" s="253"/>
      <c r="HB391" s="253"/>
      <c r="HC391" s="253"/>
      <c r="HD391" s="253"/>
      <c r="HE391" s="253"/>
      <c r="HF391" s="253"/>
      <c r="HG391" s="253"/>
      <c r="HH391" s="253"/>
      <c r="HI391" s="253"/>
      <c r="HJ391" s="253"/>
      <c r="HK391" s="253"/>
      <c r="HL391" s="253"/>
      <c r="HM391" s="253"/>
      <c r="HN391" s="253"/>
      <c r="HO391" s="253"/>
      <c r="HP391" s="253"/>
      <c r="HQ391" s="253"/>
      <c r="HR391" s="253"/>
      <c r="HS391" s="253"/>
      <c r="HT391" s="253"/>
      <c r="HU391" s="253"/>
      <c r="HV391" s="253"/>
      <c r="HW391" s="253"/>
      <c r="HX391" s="253"/>
      <c r="HY391" s="253"/>
      <c r="HZ391" s="253"/>
      <c r="IA391" s="253"/>
      <c r="IB391" s="253"/>
      <c r="IC391" s="253"/>
      <c r="ID391" s="253"/>
      <c r="IE391" s="253"/>
      <c r="IF391" s="253"/>
      <c r="IG391" s="253"/>
      <c r="IH391" s="253"/>
      <c r="II391" s="253"/>
      <c r="IJ391" s="253"/>
      <c r="IK391" s="253"/>
      <c r="IL391" s="253"/>
      <c r="IM391" s="253"/>
      <c r="IN391" s="253"/>
      <c r="IO391" s="253"/>
      <c r="IP391" s="253"/>
      <c r="IQ391" s="253"/>
      <c r="IR391" s="253"/>
      <c r="IS391" s="253"/>
      <c r="IT391" s="253"/>
      <c r="IU391" s="253"/>
      <c r="IV391" s="253"/>
      <c r="IW391" s="253"/>
      <c r="IX391" s="253"/>
      <c r="IY391" s="253"/>
      <c r="IZ391" s="253"/>
      <c r="JA391" s="253"/>
      <c r="JB391" s="253"/>
      <c r="JC391" s="253"/>
      <c r="JD391" s="253"/>
      <c r="JE391" s="253"/>
      <c r="JF391" s="253"/>
      <c r="JG391" s="253"/>
      <c r="JH391" s="253"/>
      <c r="JI391" s="253"/>
      <c r="JJ391" s="253"/>
      <c r="JK391" s="253"/>
      <c r="JL391" s="253"/>
      <c r="JM391" s="253"/>
      <c r="JN391" s="253"/>
      <c r="JO391" s="253"/>
      <c r="JP391" s="253"/>
      <c r="JQ391" s="253"/>
      <c r="JR391" s="253"/>
      <c r="JS391" s="253"/>
      <c r="JT391" s="253"/>
      <c r="JU391" s="253"/>
    </row>
    <row r="392" spans="1:281" s="252" customFormat="1" ht="15" customHeight="1" x14ac:dyDescent="0.25">
      <c r="A392" s="253"/>
      <c r="B392" s="253"/>
      <c r="C392" s="253"/>
      <c r="D392" s="253"/>
      <c r="E392" s="253"/>
      <c r="F392" s="253"/>
      <c r="G392" s="253"/>
      <c r="H392" s="253"/>
      <c r="I392" s="253"/>
      <c r="J392" s="253"/>
      <c r="K392" s="253"/>
      <c r="L392" s="253"/>
      <c r="M392" s="253"/>
      <c r="N392" s="253"/>
      <c r="O392" s="253"/>
      <c r="P392" s="253"/>
      <c r="Q392" s="253"/>
      <c r="R392" s="253"/>
      <c r="S392" s="253"/>
      <c r="T392" s="253"/>
      <c r="U392" s="253" t="s">
        <v>558</v>
      </c>
      <c r="V392" s="253"/>
      <c r="W392" s="253"/>
      <c r="X392" s="253"/>
      <c r="Y392" s="253"/>
      <c r="Z392" s="253"/>
      <c r="AA392" s="253"/>
      <c r="AB392" s="253"/>
      <c r="AC392" s="253" t="s">
        <v>320</v>
      </c>
      <c r="AD392" s="253"/>
      <c r="AE392" s="253"/>
      <c r="AF392" s="253"/>
      <c r="AG392" s="253"/>
      <c r="AH392" s="253"/>
      <c r="AI392" s="253"/>
      <c r="AJ392" s="253"/>
      <c r="AK392" s="253"/>
      <c r="AL392" s="253"/>
      <c r="AM392" s="253"/>
      <c r="AN392" s="253"/>
      <c r="AO392" s="253"/>
      <c r="AP392" s="256"/>
      <c r="AQ392" s="253"/>
      <c r="AR392" s="253"/>
      <c r="AS392" s="253"/>
      <c r="AT392" s="256"/>
      <c r="AU392" s="253"/>
      <c r="AV392" s="253"/>
      <c r="AW392" s="253"/>
      <c r="AX392" s="253"/>
      <c r="AY392" s="253"/>
      <c r="AZ392" s="253"/>
      <c r="BA392" s="253"/>
      <c r="BB392" s="253"/>
      <c r="BC392" s="253"/>
      <c r="BD392" s="253"/>
      <c r="BE392" s="253"/>
      <c r="BF392" s="253"/>
      <c r="BG392" s="253"/>
      <c r="BH392" s="253"/>
      <c r="BI392" s="253"/>
      <c r="BJ392" s="253"/>
      <c r="BK392" s="253"/>
      <c r="BL392" s="253"/>
      <c r="BM392" s="253"/>
      <c r="BN392" s="253"/>
      <c r="BO392" s="253"/>
      <c r="BP392" s="253"/>
      <c r="BQ392" s="253"/>
      <c r="BR392" s="253"/>
      <c r="BS392" s="253"/>
      <c r="BT392" s="253"/>
      <c r="BU392" s="253"/>
      <c r="BV392" s="253"/>
      <c r="BW392" s="253"/>
      <c r="BX392" s="253"/>
      <c r="BY392" s="253"/>
      <c r="BZ392" s="253"/>
      <c r="CA392" s="253"/>
      <c r="CB392" s="253"/>
      <c r="CC392" s="253"/>
      <c r="CD392" s="253"/>
      <c r="CE392" s="253"/>
      <c r="CF392" s="253"/>
      <c r="CG392" s="253"/>
      <c r="CH392" s="253"/>
      <c r="CI392" s="253"/>
      <c r="CJ392" s="253"/>
      <c r="CK392" s="253"/>
      <c r="CL392" s="253"/>
      <c r="CM392" s="253"/>
      <c r="CN392" s="253"/>
      <c r="CO392" s="253"/>
      <c r="CP392" s="253"/>
      <c r="CQ392" s="253"/>
      <c r="CR392" s="253"/>
      <c r="CS392" s="253"/>
      <c r="CT392" s="253"/>
      <c r="CU392" s="253"/>
      <c r="CV392" s="253"/>
      <c r="CW392" s="253"/>
      <c r="CX392" s="253"/>
      <c r="CY392" s="253"/>
      <c r="CZ392" s="253"/>
      <c r="DA392" s="253"/>
      <c r="DB392" s="253"/>
      <c r="DC392" s="253"/>
      <c r="DD392" s="253"/>
      <c r="DE392" s="253"/>
      <c r="DF392" s="253"/>
      <c r="DG392" s="253"/>
      <c r="DH392" s="253"/>
      <c r="DI392" s="253"/>
      <c r="DJ392" s="253"/>
      <c r="DK392" s="253"/>
      <c r="DL392" s="253"/>
      <c r="DM392" s="253"/>
      <c r="DN392" s="253"/>
      <c r="DO392" s="253"/>
      <c r="DP392" s="253"/>
      <c r="DQ392" s="253"/>
      <c r="DR392" s="253"/>
      <c r="DS392" s="253"/>
      <c r="DT392" s="253"/>
      <c r="DU392" s="253"/>
      <c r="DV392" s="253"/>
      <c r="DW392" s="253"/>
      <c r="DX392" s="253"/>
      <c r="DY392" s="253"/>
      <c r="DZ392" s="253"/>
      <c r="EA392" s="253"/>
      <c r="EB392" s="253"/>
      <c r="EC392" s="253"/>
      <c r="ED392" s="253"/>
      <c r="EE392" s="253"/>
      <c r="EF392" s="253"/>
      <c r="EG392" s="253"/>
      <c r="EH392" s="253"/>
      <c r="EI392" s="253"/>
      <c r="EJ392" s="253"/>
      <c r="EK392" s="253"/>
      <c r="EL392" s="253"/>
      <c r="EM392" s="253"/>
      <c r="EN392" s="253"/>
      <c r="EO392" s="253"/>
      <c r="EP392" s="253"/>
      <c r="EQ392" s="253"/>
      <c r="ER392" s="253"/>
      <c r="ES392" s="253"/>
      <c r="ET392" s="253"/>
      <c r="EU392" s="253"/>
      <c r="EV392" s="253"/>
      <c r="EW392" s="253"/>
      <c r="EX392" s="253"/>
      <c r="EY392" s="253"/>
      <c r="EZ392" s="253"/>
      <c r="FA392" s="253"/>
      <c r="FB392" s="253"/>
      <c r="FC392" s="253"/>
      <c r="FD392" s="253"/>
      <c r="FE392" s="253"/>
      <c r="FF392" s="253"/>
      <c r="FG392" s="253"/>
      <c r="FH392" s="253"/>
      <c r="FI392" s="253"/>
      <c r="FJ392" s="253"/>
      <c r="FK392" s="253"/>
      <c r="FL392" s="253"/>
      <c r="FM392" s="253"/>
      <c r="FN392" s="253"/>
      <c r="FO392" s="253"/>
      <c r="FP392" s="253"/>
      <c r="FQ392" s="253"/>
      <c r="FR392" s="253"/>
      <c r="FS392" s="253"/>
      <c r="FT392" s="253"/>
      <c r="FU392" s="253"/>
      <c r="FV392" s="253"/>
      <c r="FW392" s="253"/>
      <c r="FX392" s="253"/>
      <c r="FY392" s="253"/>
      <c r="FZ392" s="253"/>
      <c r="GA392" s="253"/>
      <c r="GB392" s="253"/>
      <c r="GC392" s="253"/>
      <c r="GD392" s="253"/>
      <c r="GE392" s="253"/>
      <c r="GF392" s="253"/>
      <c r="GG392" s="253"/>
      <c r="GH392" s="253"/>
      <c r="GI392" s="253"/>
      <c r="GJ392" s="253"/>
      <c r="GK392" s="253"/>
      <c r="GL392" s="253"/>
      <c r="GM392" s="253"/>
      <c r="GN392" s="253"/>
      <c r="GO392" s="253"/>
      <c r="GP392" s="253"/>
      <c r="GQ392" s="253"/>
      <c r="GR392" s="253"/>
      <c r="GS392" s="253"/>
      <c r="GT392" s="253"/>
      <c r="GU392" s="253"/>
      <c r="GV392" s="253"/>
      <c r="GW392" s="253"/>
      <c r="GX392" s="253"/>
      <c r="GY392" s="253"/>
      <c r="GZ392" s="253"/>
      <c r="HA392" s="253"/>
      <c r="HB392" s="253"/>
      <c r="HC392" s="253"/>
      <c r="HD392" s="253"/>
      <c r="HE392" s="253"/>
      <c r="HF392" s="253"/>
      <c r="HG392" s="253"/>
      <c r="HH392" s="253"/>
      <c r="HI392" s="253"/>
      <c r="HJ392" s="253"/>
      <c r="HK392" s="253"/>
      <c r="HL392" s="253"/>
      <c r="HM392" s="253"/>
      <c r="HN392" s="253"/>
      <c r="HO392" s="253"/>
      <c r="HP392" s="253"/>
      <c r="HQ392" s="253"/>
      <c r="HR392" s="253"/>
      <c r="HS392" s="253"/>
      <c r="HT392" s="253"/>
      <c r="HU392" s="253"/>
      <c r="HV392" s="253"/>
      <c r="HW392" s="253"/>
      <c r="HX392" s="253"/>
      <c r="HY392" s="253"/>
      <c r="HZ392" s="253"/>
      <c r="IA392" s="253"/>
      <c r="IB392" s="253"/>
      <c r="IC392" s="253"/>
      <c r="ID392" s="253"/>
      <c r="IE392" s="253"/>
      <c r="IF392" s="253"/>
      <c r="IG392" s="253"/>
      <c r="IH392" s="253"/>
      <c r="II392" s="253"/>
      <c r="IJ392" s="253"/>
      <c r="IK392" s="253"/>
      <c r="IL392" s="253"/>
      <c r="IM392" s="253"/>
      <c r="IN392" s="253"/>
      <c r="IO392" s="253"/>
      <c r="IP392" s="253"/>
      <c r="IQ392" s="253"/>
      <c r="IR392" s="253"/>
      <c r="IS392" s="253"/>
      <c r="IT392" s="253"/>
      <c r="IU392" s="253"/>
      <c r="IV392" s="253"/>
      <c r="IW392" s="253"/>
      <c r="IX392" s="253"/>
      <c r="IY392" s="253"/>
      <c r="IZ392" s="253"/>
      <c r="JA392" s="253"/>
      <c r="JB392" s="253"/>
      <c r="JC392" s="253"/>
      <c r="JD392" s="253"/>
      <c r="JE392" s="253"/>
      <c r="JF392" s="253"/>
      <c r="JG392" s="253"/>
      <c r="JH392" s="253"/>
      <c r="JI392" s="253"/>
      <c r="JJ392" s="253"/>
      <c r="JK392" s="253"/>
      <c r="JL392" s="253"/>
      <c r="JM392" s="253"/>
      <c r="JN392" s="253"/>
      <c r="JO392" s="253"/>
      <c r="JP392" s="253"/>
      <c r="JQ392" s="253"/>
      <c r="JR392" s="253"/>
      <c r="JS392" s="253"/>
      <c r="JT392" s="253"/>
      <c r="JU392" s="253"/>
    </row>
    <row r="393" spans="1:281" s="252" customFormat="1" ht="15" customHeight="1" x14ac:dyDescent="0.25">
      <c r="A393" s="253"/>
      <c r="B393" s="253"/>
      <c r="C393" s="253"/>
      <c r="D393" s="253"/>
      <c r="E393" s="253"/>
      <c r="F393" s="253"/>
      <c r="G393" s="253"/>
      <c r="H393" s="253"/>
      <c r="I393" s="253"/>
      <c r="J393" s="253"/>
      <c r="K393" s="253"/>
      <c r="L393" s="253"/>
      <c r="M393" s="253"/>
      <c r="N393" s="253"/>
      <c r="O393" s="253"/>
      <c r="P393" s="253"/>
      <c r="Q393" s="253"/>
      <c r="R393" s="253"/>
      <c r="S393" s="253"/>
      <c r="T393" s="253"/>
      <c r="U393" s="253" t="s">
        <v>559</v>
      </c>
      <c r="V393" s="253"/>
      <c r="W393" s="253"/>
      <c r="X393" s="253"/>
      <c r="Y393" s="253"/>
      <c r="Z393" s="253"/>
      <c r="AA393" s="253"/>
      <c r="AB393" s="253"/>
      <c r="AC393" s="253" t="s">
        <v>329</v>
      </c>
      <c r="AD393" s="253"/>
      <c r="AE393" s="253"/>
      <c r="AF393" s="253"/>
      <c r="AG393" s="253"/>
      <c r="AH393" s="253"/>
      <c r="AI393" s="253"/>
      <c r="AJ393" s="253"/>
      <c r="AK393" s="253"/>
      <c r="AL393" s="253"/>
      <c r="AM393" s="253"/>
      <c r="AN393" s="253"/>
      <c r="AO393" s="253"/>
      <c r="AP393" s="256"/>
      <c r="AQ393" s="253"/>
      <c r="AR393" s="253"/>
      <c r="AS393" s="253"/>
      <c r="AT393" s="256"/>
      <c r="AU393" s="253"/>
      <c r="AV393" s="253"/>
      <c r="AW393" s="253"/>
      <c r="AX393" s="253"/>
      <c r="AY393" s="253"/>
      <c r="AZ393" s="253"/>
      <c r="BA393" s="253"/>
      <c r="BB393" s="253"/>
      <c r="BC393" s="253"/>
      <c r="BD393" s="253"/>
      <c r="BE393" s="253"/>
      <c r="BF393" s="253"/>
      <c r="BG393" s="253"/>
      <c r="BH393" s="253"/>
      <c r="BI393" s="253"/>
      <c r="BJ393" s="253"/>
      <c r="BK393" s="253"/>
      <c r="BL393" s="253"/>
      <c r="BM393" s="253"/>
      <c r="BN393" s="253"/>
      <c r="BO393" s="253"/>
      <c r="BP393" s="253"/>
      <c r="BQ393" s="253"/>
      <c r="BR393" s="253"/>
      <c r="BS393" s="253"/>
      <c r="BT393" s="253"/>
      <c r="BU393" s="253"/>
      <c r="BV393" s="253"/>
      <c r="BW393" s="253"/>
      <c r="BX393" s="253"/>
      <c r="BY393" s="253"/>
      <c r="BZ393" s="253"/>
      <c r="CA393" s="253"/>
      <c r="CB393" s="253"/>
      <c r="CC393" s="253"/>
      <c r="CD393" s="253"/>
      <c r="CE393" s="253"/>
      <c r="CF393" s="253"/>
      <c r="CG393" s="253"/>
      <c r="CH393" s="253"/>
      <c r="CI393" s="253"/>
      <c r="CJ393" s="253"/>
      <c r="CK393" s="253"/>
      <c r="CL393" s="253"/>
      <c r="CM393" s="253"/>
      <c r="CN393" s="253"/>
      <c r="CO393" s="253"/>
      <c r="CP393" s="253"/>
      <c r="CQ393" s="253"/>
      <c r="CR393" s="253"/>
      <c r="CS393" s="253"/>
      <c r="CT393" s="253"/>
      <c r="CU393" s="253"/>
      <c r="CV393" s="253"/>
      <c r="CW393" s="253"/>
      <c r="CX393" s="253"/>
      <c r="CY393" s="253"/>
      <c r="CZ393" s="253"/>
      <c r="DA393" s="253"/>
      <c r="DB393" s="253"/>
      <c r="DC393" s="253"/>
      <c r="DD393" s="253"/>
      <c r="DE393" s="253"/>
      <c r="DF393" s="253"/>
      <c r="DG393" s="253"/>
      <c r="DH393" s="253"/>
      <c r="DI393" s="253"/>
      <c r="DJ393" s="253"/>
      <c r="DK393" s="253"/>
      <c r="DL393" s="253"/>
      <c r="DM393" s="253"/>
      <c r="DN393" s="253"/>
      <c r="DO393" s="253"/>
      <c r="DP393" s="253"/>
      <c r="DQ393" s="253"/>
      <c r="DR393" s="253"/>
      <c r="DS393" s="253"/>
      <c r="DT393" s="253"/>
      <c r="DU393" s="253"/>
      <c r="DV393" s="253"/>
      <c r="DW393" s="253"/>
      <c r="DX393" s="253"/>
      <c r="DY393" s="253"/>
      <c r="DZ393" s="253"/>
      <c r="EA393" s="253"/>
      <c r="EB393" s="253"/>
      <c r="EC393" s="253"/>
      <c r="ED393" s="253"/>
      <c r="EE393" s="253"/>
      <c r="EF393" s="253"/>
      <c r="EG393" s="253"/>
      <c r="EH393" s="253"/>
      <c r="EI393" s="253"/>
      <c r="EJ393" s="253"/>
      <c r="EK393" s="253"/>
      <c r="EL393" s="253"/>
      <c r="EM393" s="253"/>
      <c r="EN393" s="253"/>
      <c r="EO393" s="253"/>
      <c r="EP393" s="253"/>
      <c r="EQ393" s="253"/>
      <c r="ER393" s="253"/>
      <c r="ES393" s="253"/>
      <c r="ET393" s="253"/>
      <c r="EU393" s="253"/>
      <c r="EV393" s="253"/>
      <c r="EW393" s="253"/>
      <c r="EX393" s="253"/>
      <c r="EY393" s="253"/>
      <c r="EZ393" s="253"/>
      <c r="FA393" s="253"/>
      <c r="FB393" s="253"/>
      <c r="FC393" s="253"/>
      <c r="FD393" s="253"/>
      <c r="FE393" s="253"/>
      <c r="FF393" s="253"/>
      <c r="FG393" s="253"/>
      <c r="FH393" s="253"/>
      <c r="FI393" s="253"/>
      <c r="FJ393" s="253"/>
      <c r="FK393" s="253"/>
      <c r="FL393" s="253"/>
      <c r="FM393" s="253"/>
      <c r="FN393" s="253"/>
      <c r="FO393" s="253"/>
      <c r="FP393" s="253"/>
      <c r="FQ393" s="253"/>
      <c r="FR393" s="253"/>
      <c r="FS393" s="253"/>
      <c r="FT393" s="253"/>
      <c r="FU393" s="253"/>
      <c r="FV393" s="253"/>
      <c r="FW393" s="253"/>
      <c r="FX393" s="253"/>
      <c r="FY393" s="253"/>
      <c r="FZ393" s="253"/>
      <c r="GA393" s="253"/>
      <c r="GB393" s="253"/>
      <c r="GC393" s="253"/>
      <c r="GD393" s="253"/>
      <c r="GE393" s="253"/>
      <c r="GF393" s="253"/>
      <c r="GG393" s="253"/>
      <c r="GH393" s="253"/>
      <c r="GI393" s="253"/>
      <c r="GJ393" s="253"/>
      <c r="GK393" s="253"/>
      <c r="GL393" s="253"/>
      <c r="GM393" s="253"/>
      <c r="GN393" s="253"/>
      <c r="GO393" s="253"/>
      <c r="GP393" s="253"/>
      <c r="GQ393" s="253"/>
      <c r="GR393" s="253"/>
      <c r="GS393" s="253"/>
      <c r="GT393" s="253"/>
      <c r="GU393" s="253"/>
      <c r="GV393" s="253"/>
      <c r="GW393" s="253"/>
      <c r="GX393" s="253"/>
      <c r="GY393" s="253"/>
      <c r="GZ393" s="253"/>
      <c r="HA393" s="253"/>
      <c r="HB393" s="253"/>
      <c r="HC393" s="253"/>
      <c r="HD393" s="253"/>
      <c r="HE393" s="253"/>
      <c r="HF393" s="253"/>
      <c r="HG393" s="253"/>
      <c r="HH393" s="253"/>
      <c r="HI393" s="253"/>
      <c r="HJ393" s="253"/>
      <c r="HK393" s="253"/>
      <c r="HL393" s="253"/>
      <c r="HM393" s="253"/>
      <c r="HN393" s="253"/>
      <c r="HO393" s="253"/>
      <c r="HP393" s="253"/>
      <c r="HQ393" s="253"/>
      <c r="HR393" s="253"/>
      <c r="HS393" s="253"/>
      <c r="HT393" s="253"/>
      <c r="HU393" s="253"/>
      <c r="HV393" s="253"/>
      <c r="HW393" s="253"/>
      <c r="HX393" s="253"/>
      <c r="HY393" s="253"/>
      <c r="HZ393" s="253"/>
      <c r="IA393" s="253"/>
      <c r="IB393" s="253"/>
      <c r="IC393" s="253"/>
      <c r="ID393" s="253"/>
      <c r="IE393" s="253"/>
      <c r="IF393" s="253"/>
      <c r="IG393" s="253"/>
      <c r="IH393" s="253"/>
      <c r="II393" s="253"/>
      <c r="IJ393" s="253"/>
      <c r="IK393" s="253"/>
      <c r="IL393" s="253"/>
      <c r="IM393" s="253"/>
      <c r="IN393" s="253"/>
      <c r="IO393" s="253"/>
      <c r="IP393" s="253"/>
      <c r="IQ393" s="253"/>
      <c r="IR393" s="253"/>
      <c r="IS393" s="253"/>
      <c r="IT393" s="253"/>
      <c r="IU393" s="253"/>
      <c r="IV393" s="253"/>
      <c r="IW393" s="253"/>
      <c r="IX393" s="253"/>
      <c r="IY393" s="253"/>
      <c r="IZ393" s="253"/>
      <c r="JA393" s="253"/>
      <c r="JB393" s="253"/>
      <c r="JC393" s="253"/>
      <c r="JD393" s="253"/>
      <c r="JE393" s="253"/>
      <c r="JF393" s="253"/>
      <c r="JG393" s="253"/>
      <c r="JH393" s="253"/>
      <c r="JI393" s="253"/>
      <c r="JJ393" s="253"/>
      <c r="JK393" s="253"/>
      <c r="JL393" s="253"/>
      <c r="JM393" s="253"/>
      <c r="JN393" s="253"/>
      <c r="JO393" s="253"/>
      <c r="JP393" s="253"/>
      <c r="JQ393" s="253"/>
      <c r="JR393" s="253"/>
      <c r="JS393" s="253"/>
      <c r="JT393" s="253"/>
      <c r="JU393" s="253"/>
    </row>
    <row r="394" spans="1:281" s="252" customFormat="1" ht="15" customHeight="1" x14ac:dyDescent="0.25">
      <c r="A394" s="253"/>
      <c r="B394" s="253"/>
      <c r="C394" s="253"/>
      <c r="D394" s="253"/>
      <c r="E394" s="253"/>
      <c r="F394" s="253"/>
      <c r="G394" s="253"/>
      <c r="H394" s="253"/>
      <c r="I394" s="253"/>
      <c r="J394" s="253"/>
      <c r="K394" s="253"/>
      <c r="L394" s="253"/>
      <c r="M394" s="253"/>
      <c r="N394" s="253"/>
      <c r="O394" s="253"/>
      <c r="P394" s="253"/>
      <c r="Q394" s="253"/>
      <c r="R394" s="253"/>
      <c r="S394" s="253"/>
      <c r="T394" s="253"/>
      <c r="U394" s="253" t="s">
        <v>560</v>
      </c>
      <c r="V394" s="253"/>
      <c r="W394" s="253"/>
      <c r="X394" s="253"/>
      <c r="Y394" s="253"/>
      <c r="Z394" s="253"/>
      <c r="AA394" s="253"/>
      <c r="AB394" s="253"/>
      <c r="AC394" s="253" t="s">
        <v>357</v>
      </c>
      <c r="AD394" s="253"/>
      <c r="AE394" s="253"/>
      <c r="AF394" s="253"/>
      <c r="AG394" s="253"/>
      <c r="AH394" s="253"/>
      <c r="AI394" s="253"/>
      <c r="AJ394" s="253"/>
      <c r="AK394" s="253"/>
      <c r="AL394" s="253"/>
      <c r="AM394" s="253"/>
      <c r="AN394" s="253"/>
      <c r="AO394" s="253"/>
      <c r="AP394" s="256"/>
      <c r="AQ394" s="253"/>
      <c r="AR394" s="253"/>
      <c r="AS394" s="253"/>
      <c r="AT394" s="256"/>
      <c r="AU394" s="253"/>
      <c r="AV394" s="253"/>
      <c r="AW394" s="253"/>
      <c r="AX394" s="253"/>
      <c r="AY394" s="253"/>
      <c r="AZ394" s="253"/>
      <c r="BA394" s="253"/>
      <c r="BB394" s="253"/>
      <c r="BC394" s="253"/>
      <c r="BD394" s="253"/>
      <c r="BE394" s="253"/>
      <c r="BF394" s="253"/>
      <c r="BG394" s="253"/>
      <c r="BH394" s="253"/>
      <c r="BI394" s="253"/>
      <c r="BJ394" s="253"/>
      <c r="BK394" s="253"/>
      <c r="BL394" s="253"/>
      <c r="BM394" s="253"/>
      <c r="BN394" s="253"/>
      <c r="BO394" s="253"/>
      <c r="BP394" s="253"/>
      <c r="BQ394" s="253"/>
      <c r="BR394" s="253"/>
      <c r="BS394" s="253"/>
      <c r="BT394" s="253"/>
      <c r="BU394" s="253"/>
      <c r="BV394" s="253"/>
      <c r="BW394" s="253"/>
      <c r="BX394" s="253"/>
      <c r="BY394" s="253"/>
      <c r="BZ394" s="253"/>
      <c r="CA394" s="253"/>
      <c r="CB394" s="253"/>
      <c r="CC394" s="253"/>
      <c r="CD394" s="253"/>
      <c r="CE394" s="253"/>
      <c r="CF394" s="253"/>
      <c r="CG394" s="253"/>
      <c r="CH394" s="253"/>
      <c r="CI394" s="253"/>
      <c r="CJ394" s="253"/>
      <c r="CK394" s="253"/>
      <c r="CL394" s="253"/>
      <c r="CM394" s="253"/>
      <c r="CN394" s="253"/>
      <c r="CO394" s="253"/>
      <c r="CP394" s="253"/>
      <c r="CQ394" s="253"/>
      <c r="CR394" s="253"/>
      <c r="CS394" s="253"/>
      <c r="CT394" s="253"/>
      <c r="CU394" s="253"/>
      <c r="CV394" s="253"/>
      <c r="CW394" s="253"/>
      <c r="CX394" s="253"/>
      <c r="CY394" s="253"/>
      <c r="CZ394" s="253"/>
      <c r="DA394" s="253"/>
      <c r="DB394" s="253"/>
      <c r="DC394" s="253"/>
      <c r="DD394" s="253"/>
      <c r="DE394" s="253"/>
      <c r="DF394" s="253"/>
      <c r="DG394" s="253"/>
      <c r="DH394" s="253"/>
      <c r="DI394" s="253"/>
      <c r="DJ394" s="253"/>
      <c r="DK394" s="253"/>
      <c r="DL394" s="253"/>
      <c r="DM394" s="253"/>
      <c r="DN394" s="253"/>
      <c r="DO394" s="253"/>
      <c r="DP394" s="253"/>
      <c r="DQ394" s="253"/>
      <c r="DR394" s="253"/>
      <c r="DS394" s="253"/>
      <c r="DT394" s="253"/>
      <c r="DU394" s="253"/>
      <c r="DV394" s="253"/>
      <c r="DW394" s="253"/>
      <c r="DX394" s="253"/>
      <c r="DY394" s="253"/>
      <c r="DZ394" s="253"/>
      <c r="EA394" s="253"/>
      <c r="EB394" s="253"/>
      <c r="EC394" s="253"/>
      <c r="ED394" s="253"/>
      <c r="EE394" s="253"/>
      <c r="EF394" s="253"/>
      <c r="EG394" s="253"/>
      <c r="EH394" s="253"/>
      <c r="EI394" s="253"/>
      <c r="EJ394" s="253"/>
      <c r="EK394" s="253"/>
      <c r="EL394" s="253"/>
      <c r="EM394" s="253"/>
      <c r="EN394" s="253"/>
      <c r="EO394" s="253"/>
      <c r="EP394" s="253"/>
      <c r="EQ394" s="253"/>
      <c r="ER394" s="253"/>
      <c r="ES394" s="253"/>
      <c r="ET394" s="253"/>
      <c r="EU394" s="253"/>
      <c r="EV394" s="253"/>
      <c r="EW394" s="253"/>
      <c r="EX394" s="253"/>
      <c r="EY394" s="253"/>
      <c r="EZ394" s="253"/>
      <c r="FA394" s="253"/>
      <c r="FB394" s="253"/>
      <c r="FC394" s="253"/>
      <c r="FD394" s="253"/>
      <c r="FE394" s="253"/>
      <c r="FF394" s="253"/>
      <c r="FG394" s="253"/>
      <c r="FH394" s="253"/>
      <c r="FI394" s="253"/>
      <c r="FJ394" s="253"/>
      <c r="FK394" s="253"/>
      <c r="FL394" s="253"/>
      <c r="FM394" s="253"/>
      <c r="FN394" s="253"/>
      <c r="FO394" s="253"/>
      <c r="FP394" s="253"/>
      <c r="FQ394" s="253"/>
      <c r="FR394" s="253"/>
      <c r="FS394" s="253"/>
      <c r="FT394" s="253"/>
      <c r="FU394" s="253"/>
      <c r="FV394" s="253"/>
      <c r="FW394" s="253"/>
      <c r="FX394" s="253"/>
      <c r="FY394" s="253"/>
      <c r="FZ394" s="253"/>
      <c r="GA394" s="253"/>
      <c r="GB394" s="253"/>
      <c r="GC394" s="253"/>
      <c r="GD394" s="253"/>
      <c r="GE394" s="253"/>
      <c r="GF394" s="253"/>
      <c r="GG394" s="253"/>
      <c r="GH394" s="253"/>
      <c r="GI394" s="253"/>
      <c r="GJ394" s="253"/>
      <c r="GK394" s="253"/>
      <c r="GL394" s="253"/>
      <c r="GM394" s="253"/>
      <c r="GN394" s="253"/>
      <c r="GO394" s="253"/>
      <c r="GP394" s="253"/>
      <c r="GQ394" s="253"/>
      <c r="GR394" s="253"/>
      <c r="GS394" s="253"/>
      <c r="GT394" s="253"/>
      <c r="GU394" s="253"/>
      <c r="GV394" s="253"/>
      <c r="GW394" s="253"/>
      <c r="GX394" s="253"/>
      <c r="GY394" s="253"/>
      <c r="GZ394" s="253"/>
      <c r="HA394" s="253"/>
      <c r="HB394" s="253"/>
      <c r="HC394" s="253"/>
      <c r="HD394" s="253"/>
      <c r="HE394" s="253"/>
      <c r="HF394" s="253"/>
      <c r="HG394" s="253"/>
      <c r="HH394" s="253"/>
      <c r="HI394" s="253"/>
      <c r="HJ394" s="253"/>
      <c r="HK394" s="253"/>
      <c r="HL394" s="253"/>
      <c r="HM394" s="253"/>
      <c r="HN394" s="253"/>
      <c r="HO394" s="253"/>
      <c r="HP394" s="253"/>
      <c r="HQ394" s="253"/>
      <c r="HR394" s="253"/>
      <c r="HS394" s="253"/>
      <c r="HT394" s="253"/>
      <c r="HU394" s="253"/>
      <c r="HV394" s="253"/>
      <c r="HW394" s="253"/>
      <c r="HX394" s="253"/>
      <c r="HY394" s="253"/>
      <c r="HZ394" s="253"/>
      <c r="IA394" s="253"/>
      <c r="IB394" s="253"/>
      <c r="IC394" s="253"/>
      <c r="ID394" s="253"/>
      <c r="IE394" s="253"/>
      <c r="IF394" s="253"/>
      <c r="IG394" s="253"/>
      <c r="IH394" s="253"/>
      <c r="II394" s="253"/>
      <c r="IJ394" s="253"/>
      <c r="IK394" s="253"/>
      <c r="IL394" s="253"/>
      <c r="IM394" s="253"/>
      <c r="IN394" s="253"/>
      <c r="IO394" s="253"/>
      <c r="IP394" s="253"/>
      <c r="IQ394" s="253"/>
      <c r="IR394" s="253"/>
      <c r="IS394" s="253"/>
      <c r="IT394" s="253"/>
      <c r="IU394" s="253"/>
      <c r="IV394" s="253"/>
      <c r="IW394" s="253"/>
      <c r="IX394" s="253"/>
      <c r="IY394" s="253"/>
      <c r="IZ394" s="253"/>
      <c r="JA394" s="253"/>
      <c r="JB394" s="253"/>
      <c r="JC394" s="253"/>
      <c r="JD394" s="253"/>
      <c r="JE394" s="253"/>
      <c r="JF394" s="253"/>
      <c r="JG394" s="253"/>
      <c r="JH394" s="253"/>
      <c r="JI394" s="253"/>
      <c r="JJ394" s="253"/>
      <c r="JK394" s="253"/>
      <c r="JL394" s="253"/>
      <c r="JM394" s="253"/>
      <c r="JN394" s="253"/>
      <c r="JO394" s="253"/>
      <c r="JP394" s="253"/>
      <c r="JQ394" s="253"/>
      <c r="JR394" s="253"/>
      <c r="JS394" s="253"/>
      <c r="JT394" s="253"/>
      <c r="JU394" s="253"/>
    </row>
    <row r="395" spans="1:281" s="252" customFormat="1" ht="15" customHeight="1" x14ac:dyDescent="0.25">
      <c r="A395" s="253"/>
      <c r="B395" s="253"/>
      <c r="C395" s="253"/>
      <c r="D395" s="253"/>
      <c r="E395" s="253"/>
      <c r="F395" s="253"/>
      <c r="G395" s="253"/>
      <c r="H395" s="253"/>
      <c r="I395" s="253"/>
      <c r="J395" s="253"/>
      <c r="K395" s="253"/>
      <c r="L395" s="253"/>
      <c r="M395" s="253"/>
      <c r="N395" s="253"/>
      <c r="O395" s="253"/>
      <c r="P395" s="253"/>
      <c r="Q395" s="253"/>
      <c r="R395" s="253"/>
      <c r="S395" s="253"/>
      <c r="T395" s="253"/>
      <c r="U395" s="253" t="s">
        <v>561</v>
      </c>
      <c r="V395" s="253"/>
      <c r="W395" s="253"/>
      <c r="X395" s="253"/>
      <c r="Y395" s="253"/>
      <c r="Z395" s="253"/>
      <c r="AA395" s="253"/>
      <c r="AB395" s="253"/>
      <c r="AC395" s="253" t="s">
        <v>323</v>
      </c>
      <c r="AD395" s="253"/>
      <c r="AE395" s="253"/>
      <c r="AF395" s="253"/>
      <c r="AG395" s="253"/>
      <c r="AH395" s="253"/>
      <c r="AI395" s="253"/>
      <c r="AJ395" s="253"/>
      <c r="AK395" s="253"/>
      <c r="AL395" s="253"/>
      <c r="AM395" s="253"/>
      <c r="AN395" s="253"/>
      <c r="AO395" s="253"/>
      <c r="AP395" s="256"/>
      <c r="AQ395" s="253"/>
      <c r="AR395" s="253"/>
      <c r="AS395" s="253"/>
      <c r="AT395" s="256"/>
      <c r="AU395" s="253"/>
      <c r="AV395" s="253"/>
      <c r="AW395" s="253"/>
      <c r="AX395" s="253"/>
      <c r="AY395" s="253"/>
      <c r="AZ395" s="253"/>
      <c r="BA395" s="253"/>
      <c r="BB395" s="253"/>
      <c r="BC395" s="253"/>
      <c r="BD395" s="253"/>
      <c r="BE395" s="253"/>
      <c r="BF395" s="253"/>
      <c r="BG395" s="253"/>
      <c r="BH395" s="253"/>
      <c r="BI395" s="253"/>
      <c r="BJ395" s="253"/>
      <c r="BK395" s="253"/>
      <c r="BL395" s="253"/>
      <c r="BM395" s="253"/>
      <c r="BN395" s="253"/>
      <c r="BO395" s="253"/>
      <c r="BP395" s="253"/>
      <c r="BQ395" s="253"/>
      <c r="BR395" s="253"/>
      <c r="BS395" s="253"/>
      <c r="BT395" s="253"/>
      <c r="BU395" s="253"/>
      <c r="BV395" s="253"/>
      <c r="BW395" s="253"/>
      <c r="BX395" s="253"/>
      <c r="BY395" s="253"/>
      <c r="BZ395" s="253"/>
      <c r="CA395" s="253"/>
      <c r="CB395" s="253"/>
      <c r="CC395" s="253"/>
      <c r="CD395" s="253"/>
      <c r="CE395" s="253"/>
      <c r="CF395" s="253"/>
      <c r="CG395" s="253"/>
      <c r="CH395" s="253"/>
      <c r="CI395" s="253"/>
      <c r="CJ395" s="253"/>
      <c r="CK395" s="253"/>
      <c r="CL395" s="253"/>
      <c r="CM395" s="253"/>
      <c r="CN395" s="253"/>
      <c r="CO395" s="253"/>
      <c r="CP395" s="253"/>
      <c r="CQ395" s="253"/>
      <c r="CR395" s="253"/>
      <c r="CS395" s="253"/>
      <c r="CT395" s="253"/>
      <c r="CU395" s="253"/>
      <c r="CV395" s="253"/>
      <c r="CW395" s="253"/>
      <c r="CX395" s="253"/>
      <c r="CY395" s="253"/>
      <c r="CZ395" s="253"/>
      <c r="DA395" s="253"/>
      <c r="DB395" s="253"/>
      <c r="DC395" s="253"/>
      <c r="DD395" s="253"/>
      <c r="DE395" s="253"/>
      <c r="DF395" s="253"/>
      <c r="DG395" s="253"/>
      <c r="DH395" s="253"/>
      <c r="DI395" s="253"/>
      <c r="DJ395" s="253"/>
      <c r="DK395" s="253"/>
      <c r="DL395" s="253"/>
      <c r="DM395" s="253"/>
      <c r="DN395" s="253"/>
      <c r="DO395" s="253"/>
      <c r="DP395" s="253"/>
      <c r="DQ395" s="253"/>
      <c r="DR395" s="253"/>
      <c r="DS395" s="253"/>
      <c r="DT395" s="253"/>
      <c r="DU395" s="253"/>
      <c r="DV395" s="253"/>
      <c r="DW395" s="253"/>
      <c r="DX395" s="253"/>
      <c r="DY395" s="253"/>
      <c r="DZ395" s="253"/>
      <c r="EA395" s="253"/>
      <c r="EB395" s="253"/>
      <c r="EC395" s="253"/>
      <c r="ED395" s="253"/>
      <c r="EE395" s="253"/>
      <c r="EF395" s="253"/>
      <c r="EG395" s="253"/>
      <c r="EH395" s="253"/>
      <c r="EI395" s="253"/>
      <c r="EJ395" s="253"/>
      <c r="EK395" s="253"/>
      <c r="EL395" s="253"/>
      <c r="EM395" s="253"/>
      <c r="EN395" s="253"/>
      <c r="EO395" s="253"/>
      <c r="EP395" s="253"/>
      <c r="EQ395" s="253"/>
      <c r="ER395" s="253"/>
      <c r="ES395" s="253"/>
      <c r="ET395" s="253"/>
      <c r="EU395" s="253"/>
      <c r="EV395" s="253"/>
      <c r="EW395" s="253"/>
      <c r="EX395" s="253"/>
      <c r="EY395" s="253"/>
      <c r="EZ395" s="253"/>
      <c r="FA395" s="253"/>
      <c r="FB395" s="253"/>
      <c r="FC395" s="253"/>
      <c r="FD395" s="253"/>
      <c r="FE395" s="253"/>
      <c r="FF395" s="253"/>
      <c r="FG395" s="253"/>
      <c r="FH395" s="253"/>
      <c r="FI395" s="253"/>
      <c r="FJ395" s="253"/>
      <c r="FK395" s="253"/>
      <c r="FL395" s="253"/>
      <c r="FM395" s="253"/>
      <c r="FN395" s="253"/>
      <c r="FO395" s="253"/>
      <c r="FP395" s="253"/>
      <c r="FQ395" s="253"/>
      <c r="FR395" s="253"/>
      <c r="FS395" s="253"/>
      <c r="FT395" s="253"/>
      <c r="FU395" s="253"/>
      <c r="FV395" s="253"/>
      <c r="FW395" s="253"/>
      <c r="FX395" s="253"/>
      <c r="FY395" s="253"/>
      <c r="FZ395" s="253"/>
      <c r="GA395" s="253"/>
      <c r="GB395" s="253"/>
      <c r="GC395" s="253"/>
      <c r="GD395" s="253"/>
      <c r="GE395" s="253"/>
      <c r="GF395" s="253"/>
      <c r="GG395" s="253"/>
      <c r="GH395" s="253"/>
      <c r="GI395" s="253"/>
      <c r="GJ395" s="253"/>
      <c r="GK395" s="253"/>
      <c r="GL395" s="253"/>
      <c r="GM395" s="253"/>
      <c r="GN395" s="253"/>
      <c r="GO395" s="253"/>
      <c r="GP395" s="253"/>
      <c r="GQ395" s="253"/>
      <c r="GR395" s="253"/>
      <c r="GS395" s="253"/>
      <c r="GT395" s="253"/>
      <c r="GU395" s="253"/>
      <c r="GV395" s="253"/>
      <c r="GW395" s="253"/>
      <c r="GX395" s="253"/>
      <c r="GY395" s="253"/>
      <c r="GZ395" s="253"/>
      <c r="HA395" s="253"/>
      <c r="HB395" s="253"/>
      <c r="HC395" s="253"/>
      <c r="HD395" s="253"/>
      <c r="HE395" s="253"/>
      <c r="HF395" s="253"/>
      <c r="HG395" s="253"/>
      <c r="HH395" s="253"/>
      <c r="HI395" s="253"/>
      <c r="HJ395" s="253"/>
      <c r="HK395" s="253"/>
      <c r="HL395" s="253"/>
      <c r="HM395" s="253"/>
      <c r="HN395" s="253"/>
      <c r="HO395" s="253"/>
      <c r="HP395" s="253"/>
      <c r="HQ395" s="253"/>
      <c r="HR395" s="253"/>
      <c r="HS395" s="253"/>
      <c r="HT395" s="253"/>
      <c r="HU395" s="253"/>
      <c r="HV395" s="253"/>
      <c r="HW395" s="253"/>
      <c r="HX395" s="253"/>
      <c r="HY395" s="253"/>
      <c r="HZ395" s="253"/>
      <c r="IA395" s="253"/>
      <c r="IB395" s="253"/>
      <c r="IC395" s="253"/>
      <c r="ID395" s="253"/>
      <c r="IE395" s="253"/>
      <c r="IF395" s="253"/>
      <c r="IG395" s="253"/>
      <c r="IH395" s="253"/>
      <c r="II395" s="253"/>
      <c r="IJ395" s="253"/>
      <c r="IK395" s="253"/>
      <c r="IL395" s="253"/>
      <c r="IM395" s="253"/>
      <c r="IN395" s="253"/>
      <c r="IO395" s="253"/>
      <c r="IP395" s="253"/>
      <c r="IQ395" s="253"/>
      <c r="IR395" s="253"/>
      <c r="IS395" s="253"/>
      <c r="IT395" s="253"/>
      <c r="IU395" s="253"/>
      <c r="IV395" s="253"/>
      <c r="IW395" s="253"/>
      <c r="IX395" s="253"/>
      <c r="IY395" s="253"/>
      <c r="IZ395" s="253"/>
      <c r="JA395" s="253"/>
      <c r="JB395" s="253"/>
      <c r="JC395" s="253"/>
      <c r="JD395" s="253"/>
      <c r="JE395" s="253"/>
      <c r="JF395" s="253"/>
      <c r="JG395" s="253"/>
      <c r="JH395" s="253"/>
      <c r="JI395" s="253"/>
      <c r="JJ395" s="253"/>
      <c r="JK395" s="253"/>
      <c r="JL395" s="253"/>
      <c r="JM395" s="253"/>
      <c r="JN395" s="253"/>
      <c r="JO395" s="253"/>
      <c r="JP395" s="253"/>
      <c r="JQ395" s="253"/>
      <c r="JR395" s="253"/>
      <c r="JS395" s="253"/>
      <c r="JT395" s="253"/>
      <c r="JU395" s="253"/>
    </row>
    <row r="396" spans="1:281" s="252" customFormat="1" ht="15" customHeight="1" x14ac:dyDescent="0.25">
      <c r="A396" s="253"/>
      <c r="B396" s="253"/>
      <c r="C396" s="253"/>
      <c r="D396" s="253"/>
      <c r="E396" s="253"/>
      <c r="F396" s="253"/>
      <c r="G396" s="253"/>
      <c r="H396" s="253"/>
      <c r="I396" s="253"/>
      <c r="J396" s="253"/>
      <c r="K396" s="253"/>
      <c r="L396" s="253"/>
      <c r="M396" s="253"/>
      <c r="N396" s="253"/>
      <c r="O396" s="253"/>
      <c r="P396" s="253"/>
      <c r="Q396" s="253"/>
      <c r="R396" s="253"/>
      <c r="S396" s="253"/>
      <c r="T396" s="253"/>
      <c r="U396" s="253" t="s">
        <v>562</v>
      </c>
      <c r="V396" s="253"/>
      <c r="W396" s="253"/>
      <c r="X396" s="253"/>
      <c r="Y396" s="253"/>
      <c r="Z396" s="253"/>
      <c r="AA396" s="253"/>
      <c r="AB396" s="253"/>
      <c r="AC396" s="253" t="s">
        <v>320</v>
      </c>
      <c r="AD396" s="253"/>
      <c r="AE396" s="253"/>
      <c r="AF396" s="253"/>
      <c r="AG396" s="253"/>
      <c r="AH396" s="253"/>
      <c r="AI396" s="253"/>
      <c r="AJ396" s="253"/>
      <c r="AK396" s="253"/>
      <c r="AL396" s="253"/>
      <c r="AM396" s="253"/>
      <c r="AN396" s="253"/>
      <c r="AO396" s="253"/>
      <c r="AP396" s="256"/>
      <c r="AQ396" s="253"/>
      <c r="AR396" s="253"/>
      <c r="AS396" s="253"/>
      <c r="AT396" s="256"/>
      <c r="AU396" s="253"/>
      <c r="AV396" s="253"/>
      <c r="AW396" s="253"/>
      <c r="AX396" s="253"/>
      <c r="AY396" s="253"/>
      <c r="AZ396" s="253"/>
      <c r="BA396" s="253"/>
      <c r="BB396" s="253"/>
      <c r="BC396" s="253"/>
      <c r="BD396" s="253"/>
      <c r="BE396" s="253"/>
      <c r="BF396" s="253"/>
      <c r="BG396" s="253"/>
      <c r="BH396" s="253"/>
      <c r="BI396" s="253"/>
      <c r="BJ396" s="253"/>
      <c r="BK396" s="253"/>
      <c r="BL396" s="253"/>
      <c r="BM396" s="253"/>
      <c r="BN396" s="253"/>
      <c r="BO396" s="253"/>
      <c r="BP396" s="253"/>
      <c r="BQ396" s="253"/>
      <c r="BR396" s="253"/>
      <c r="BS396" s="253"/>
      <c r="BT396" s="253"/>
      <c r="BU396" s="253"/>
      <c r="BV396" s="253"/>
      <c r="BW396" s="253"/>
      <c r="BX396" s="253"/>
      <c r="BY396" s="253"/>
      <c r="BZ396" s="253"/>
      <c r="CA396" s="253"/>
      <c r="CB396" s="253"/>
      <c r="CC396" s="253"/>
      <c r="CD396" s="253"/>
      <c r="CE396" s="253"/>
      <c r="CF396" s="253"/>
      <c r="CG396" s="253"/>
      <c r="CH396" s="253"/>
      <c r="CI396" s="253"/>
      <c r="CJ396" s="253"/>
      <c r="CK396" s="253"/>
      <c r="CL396" s="253"/>
      <c r="CM396" s="253"/>
      <c r="CN396" s="253"/>
      <c r="CO396" s="253"/>
      <c r="CP396" s="253"/>
      <c r="CQ396" s="253"/>
      <c r="CR396" s="253"/>
      <c r="CS396" s="253"/>
      <c r="CT396" s="253"/>
      <c r="CU396" s="253"/>
      <c r="CV396" s="253"/>
      <c r="CW396" s="253"/>
      <c r="CX396" s="253"/>
      <c r="CY396" s="253"/>
      <c r="CZ396" s="253"/>
      <c r="DA396" s="253"/>
      <c r="DB396" s="253"/>
      <c r="DC396" s="253"/>
      <c r="DD396" s="253"/>
      <c r="DE396" s="253"/>
      <c r="DF396" s="253"/>
      <c r="DG396" s="253"/>
      <c r="DH396" s="253"/>
      <c r="DI396" s="253"/>
      <c r="DJ396" s="253"/>
      <c r="DK396" s="253"/>
      <c r="DL396" s="253"/>
      <c r="DM396" s="253"/>
      <c r="DN396" s="253"/>
      <c r="DO396" s="253"/>
      <c r="DP396" s="253"/>
      <c r="DQ396" s="253"/>
      <c r="DR396" s="253"/>
      <c r="DS396" s="253"/>
      <c r="DT396" s="253"/>
      <c r="DU396" s="253"/>
      <c r="DV396" s="253"/>
      <c r="DW396" s="253"/>
      <c r="DX396" s="253"/>
      <c r="DY396" s="253"/>
      <c r="DZ396" s="253"/>
      <c r="EA396" s="253"/>
      <c r="EB396" s="253"/>
      <c r="EC396" s="253"/>
      <c r="ED396" s="253"/>
      <c r="EE396" s="253"/>
      <c r="EF396" s="253"/>
      <c r="EG396" s="253"/>
      <c r="EH396" s="253"/>
      <c r="EI396" s="253"/>
      <c r="EJ396" s="253"/>
      <c r="EK396" s="253"/>
      <c r="EL396" s="253"/>
      <c r="EM396" s="253"/>
      <c r="EN396" s="253"/>
      <c r="EO396" s="253"/>
      <c r="EP396" s="253"/>
      <c r="EQ396" s="253"/>
      <c r="ER396" s="253"/>
      <c r="ES396" s="253"/>
      <c r="ET396" s="253"/>
      <c r="EU396" s="253"/>
      <c r="EV396" s="253"/>
      <c r="EW396" s="253"/>
      <c r="EX396" s="253"/>
      <c r="EY396" s="253"/>
      <c r="EZ396" s="253"/>
      <c r="FA396" s="253"/>
      <c r="FB396" s="253"/>
      <c r="FC396" s="253"/>
      <c r="FD396" s="253"/>
      <c r="FE396" s="253"/>
      <c r="FF396" s="253"/>
      <c r="FG396" s="253"/>
      <c r="FH396" s="253"/>
      <c r="FI396" s="253"/>
      <c r="FJ396" s="253"/>
      <c r="FK396" s="253"/>
      <c r="FL396" s="253"/>
      <c r="FM396" s="253"/>
      <c r="FN396" s="253"/>
      <c r="FO396" s="253"/>
      <c r="FP396" s="253"/>
      <c r="FQ396" s="253"/>
      <c r="FR396" s="253"/>
      <c r="FS396" s="253"/>
      <c r="FT396" s="253"/>
      <c r="FU396" s="253"/>
      <c r="FV396" s="253"/>
      <c r="FW396" s="253"/>
      <c r="FX396" s="253"/>
      <c r="FY396" s="253"/>
      <c r="FZ396" s="253"/>
      <c r="GA396" s="253"/>
      <c r="GB396" s="253"/>
      <c r="GC396" s="253"/>
      <c r="GD396" s="253"/>
      <c r="GE396" s="253"/>
      <c r="GF396" s="253"/>
      <c r="GG396" s="253"/>
      <c r="GH396" s="253"/>
      <c r="GI396" s="253"/>
      <c r="GJ396" s="253"/>
      <c r="GK396" s="253"/>
      <c r="GL396" s="253"/>
      <c r="GM396" s="253"/>
      <c r="GN396" s="253"/>
      <c r="GO396" s="253"/>
      <c r="GP396" s="253"/>
      <c r="GQ396" s="253"/>
      <c r="GR396" s="253"/>
      <c r="GS396" s="253"/>
      <c r="GT396" s="253"/>
      <c r="GU396" s="253"/>
      <c r="GV396" s="253"/>
      <c r="GW396" s="253"/>
      <c r="GX396" s="253"/>
      <c r="GY396" s="253"/>
      <c r="GZ396" s="253"/>
      <c r="HA396" s="253"/>
      <c r="HB396" s="253"/>
      <c r="HC396" s="253"/>
      <c r="HD396" s="253"/>
      <c r="HE396" s="253"/>
      <c r="HF396" s="253"/>
      <c r="HG396" s="253"/>
      <c r="HH396" s="253"/>
      <c r="HI396" s="253"/>
      <c r="HJ396" s="253"/>
      <c r="HK396" s="253"/>
      <c r="HL396" s="253"/>
      <c r="HM396" s="253"/>
      <c r="HN396" s="253"/>
      <c r="HO396" s="253"/>
      <c r="HP396" s="253"/>
      <c r="HQ396" s="253"/>
      <c r="HR396" s="253"/>
      <c r="HS396" s="253"/>
      <c r="HT396" s="253"/>
      <c r="HU396" s="253"/>
      <c r="HV396" s="253"/>
      <c r="HW396" s="253"/>
      <c r="HX396" s="253"/>
      <c r="HY396" s="253"/>
      <c r="HZ396" s="253"/>
      <c r="IA396" s="253"/>
      <c r="IB396" s="253"/>
      <c r="IC396" s="253"/>
      <c r="ID396" s="253"/>
      <c r="IE396" s="253"/>
      <c r="IF396" s="253"/>
      <c r="IG396" s="253"/>
      <c r="IH396" s="253"/>
      <c r="II396" s="253"/>
      <c r="IJ396" s="253"/>
      <c r="IK396" s="253"/>
      <c r="IL396" s="253"/>
      <c r="IM396" s="253"/>
      <c r="IN396" s="253"/>
      <c r="IO396" s="253"/>
      <c r="IP396" s="253"/>
      <c r="IQ396" s="253"/>
      <c r="IR396" s="253"/>
      <c r="IS396" s="253"/>
      <c r="IT396" s="253"/>
      <c r="IU396" s="253"/>
      <c r="IV396" s="253"/>
      <c r="IW396" s="253"/>
      <c r="IX396" s="253"/>
      <c r="IY396" s="253"/>
      <c r="IZ396" s="253"/>
      <c r="JA396" s="253"/>
      <c r="JB396" s="253"/>
      <c r="JC396" s="253"/>
      <c r="JD396" s="253"/>
      <c r="JE396" s="253"/>
      <c r="JF396" s="253"/>
      <c r="JG396" s="253"/>
      <c r="JH396" s="253"/>
      <c r="JI396" s="253"/>
      <c r="JJ396" s="253"/>
      <c r="JK396" s="253"/>
      <c r="JL396" s="253"/>
      <c r="JM396" s="253"/>
      <c r="JN396" s="253"/>
      <c r="JO396" s="253"/>
      <c r="JP396" s="253"/>
      <c r="JQ396" s="253"/>
      <c r="JR396" s="253"/>
      <c r="JS396" s="253"/>
      <c r="JT396" s="253"/>
      <c r="JU396" s="253"/>
    </row>
    <row r="397" spans="1:281" s="252" customFormat="1" ht="15" customHeight="1" x14ac:dyDescent="0.25">
      <c r="A397" s="253"/>
      <c r="B397" s="253"/>
      <c r="C397" s="253"/>
      <c r="D397" s="253"/>
      <c r="E397" s="253"/>
      <c r="F397" s="253"/>
      <c r="G397" s="253"/>
      <c r="H397" s="253"/>
      <c r="I397" s="253"/>
      <c r="J397" s="253"/>
      <c r="K397" s="253"/>
      <c r="L397" s="253"/>
      <c r="M397" s="253"/>
      <c r="N397" s="253"/>
      <c r="O397" s="253"/>
      <c r="P397" s="253"/>
      <c r="Q397" s="253"/>
      <c r="R397" s="253"/>
      <c r="S397" s="253"/>
      <c r="T397" s="253"/>
      <c r="U397" s="253" t="s">
        <v>563</v>
      </c>
      <c r="V397" s="253"/>
      <c r="W397" s="253"/>
      <c r="X397" s="253"/>
      <c r="Y397" s="253"/>
      <c r="Z397" s="253"/>
      <c r="AA397" s="253"/>
      <c r="AB397" s="253"/>
      <c r="AC397" s="253" t="s">
        <v>320</v>
      </c>
      <c r="AD397" s="253"/>
      <c r="AE397" s="253"/>
      <c r="AF397" s="253"/>
      <c r="AG397" s="253"/>
      <c r="AH397" s="253"/>
      <c r="AI397" s="253"/>
      <c r="AJ397" s="253"/>
      <c r="AK397" s="253"/>
      <c r="AL397" s="253"/>
      <c r="AM397" s="253"/>
      <c r="AN397" s="253"/>
      <c r="AO397" s="253"/>
      <c r="AP397" s="256"/>
      <c r="AQ397" s="253"/>
      <c r="AR397" s="253"/>
      <c r="AS397" s="253"/>
      <c r="AT397" s="256"/>
      <c r="AU397" s="253"/>
      <c r="AV397" s="253"/>
      <c r="AW397" s="253"/>
      <c r="AX397" s="253"/>
      <c r="AY397" s="253"/>
      <c r="AZ397" s="253"/>
      <c r="BA397" s="253"/>
      <c r="BB397" s="253"/>
      <c r="BC397" s="253"/>
      <c r="BD397" s="253"/>
      <c r="BE397" s="253"/>
      <c r="BF397" s="253"/>
      <c r="BG397" s="253"/>
      <c r="BH397" s="253"/>
      <c r="BI397" s="253"/>
      <c r="BJ397" s="253"/>
      <c r="BK397" s="253"/>
      <c r="BL397" s="253"/>
      <c r="BM397" s="253"/>
      <c r="BN397" s="253"/>
      <c r="BO397" s="253"/>
      <c r="BP397" s="253"/>
      <c r="BQ397" s="253"/>
      <c r="BR397" s="253"/>
      <c r="BS397" s="253"/>
      <c r="BT397" s="253"/>
      <c r="BU397" s="253"/>
      <c r="BV397" s="253"/>
      <c r="BW397" s="253"/>
      <c r="BX397" s="253"/>
      <c r="BY397" s="253"/>
      <c r="BZ397" s="253"/>
      <c r="CA397" s="253"/>
      <c r="CB397" s="253"/>
      <c r="CC397" s="253"/>
      <c r="CD397" s="253"/>
      <c r="CE397" s="253"/>
      <c r="CF397" s="253"/>
      <c r="CG397" s="253"/>
      <c r="CH397" s="253"/>
      <c r="CI397" s="253"/>
      <c r="CJ397" s="253"/>
      <c r="CK397" s="253"/>
      <c r="CL397" s="253"/>
      <c r="CM397" s="253"/>
      <c r="CN397" s="253"/>
      <c r="CO397" s="253"/>
      <c r="CP397" s="253"/>
      <c r="CQ397" s="253"/>
      <c r="CR397" s="253"/>
      <c r="CS397" s="253"/>
      <c r="CT397" s="253"/>
      <c r="CU397" s="253"/>
      <c r="CV397" s="253"/>
      <c r="CW397" s="253"/>
      <c r="CX397" s="253"/>
      <c r="CY397" s="253"/>
      <c r="CZ397" s="253"/>
      <c r="DA397" s="253"/>
      <c r="DB397" s="253"/>
      <c r="DC397" s="253"/>
      <c r="DD397" s="253"/>
      <c r="DE397" s="253"/>
      <c r="DF397" s="253"/>
      <c r="DG397" s="253"/>
      <c r="DH397" s="253"/>
      <c r="DI397" s="253"/>
      <c r="DJ397" s="253"/>
      <c r="DK397" s="253"/>
      <c r="DL397" s="253"/>
      <c r="DM397" s="253"/>
      <c r="DN397" s="253"/>
      <c r="DO397" s="253"/>
      <c r="DP397" s="253"/>
      <c r="DQ397" s="253"/>
      <c r="DR397" s="253"/>
      <c r="DS397" s="253"/>
      <c r="DT397" s="253"/>
      <c r="DU397" s="253"/>
      <c r="DV397" s="253"/>
      <c r="DW397" s="253"/>
      <c r="DX397" s="253"/>
      <c r="DY397" s="253"/>
      <c r="DZ397" s="253"/>
      <c r="EA397" s="253"/>
      <c r="EB397" s="253"/>
      <c r="EC397" s="253"/>
      <c r="ED397" s="253"/>
      <c r="EE397" s="253"/>
      <c r="EF397" s="253"/>
      <c r="EG397" s="253"/>
      <c r="EH397" s="253"/>
      <c r="EI397" s="253"/>
      <c r="EJ397" s="253"/>
      <c r="EK397" s="253"/>
      <c r="EL397" s="253"/>
      <c r="EM397" s="253"/>
      <c r="EN397" s="253"/>
      <c r="EO397" s="253"/>
      <c r="EP397" s="253"/>
      <c r="EQ397" s="253"/>
      <c r="ER397" s="253"/>
      <c r="ES397" s="253"/>
      <c r="ET397" s="253"/>
      <c r="EU397" s="253"/>
      <c r="EV397" s="253"/>
      <c r="EW397" s="253"/>
      <c r="EX397" s="253"/>
      <c r="EY397" s="253"/>
      <c r="EZ397" s="253"/>
      <c r="FA397" s="253"/>
      <c r="FB397" s="253"/>
      <c r="FC397" s="253"/>
      <c r="FD397" s="253"/>
      <c r="FE397" s="253"/>
      <c r="FF397" s="253"/>
      <c r="FG397" s="253"/>
      <c r="FH397" s="253"/>
      <c r="FI397" s="253"/>
      <c r="FJ397" s="253"/>
      <c r="FK397" s="253"/>
      <c r="FL397" s="253"/>
      <c r="FM397" s="253"/>
      <c r="FN397" s="253"/>
      <c r="FO397" s="253"/>
      <c r="FP397" s="253"/>
      <c r="FQ397" s="253"/>
      <c r="FR397" s="253"/>
      <c r="FS397" s="253"/>
      <c r="FT397" s="253"/>
      <c r="FU397" s="253"/>
      <c r="FV397" s="253"/>
      <c r="FW397" s="253"/>
      <c r="FX397" s="253"/>
      <c r="FY397" s="253"/>
      <c r="FZ397" s="253"/>
      <c r="GA397" s="253"/>
      <c r="GB397" s="253"/>
      <c r="GC397" s="253"/>
      <c r="GD397" s="253"/>
      <c r="GE397" s="253"/>
      <c r="GF397" s="253"/>
      <c r="GG397" s="253"/>
      <c r="GH397" s="253"/>
      <c r="GI397" s="253"/>
      <c r="GJ397" s="253"/>
      <c r="GK397" s="253"/>
      <c r="GL397" s="253"/>
      <c r="GM397" s="253"/>
      <c r="GN397" s="253"/>
      <c r="GO397" s="253"/>
      <c r="GP397" s="253"/>
      <c r="GQ397" s="253"/>
      <c r="GR397" s="253"/>
      <c r="GS397" s="253"/>
      <c r="GT397" s="253"/>
      <c r="GU397" s="253"/>
      <c r="GV397" s="253"/>
      <c r="GW397" s="253"/>
      <c r="GX397" s="253"/>
      <c r="GY397" s="253"/>
      <c r="GZ397" s="253"/>
      <c r="HA397" s="253"/>
      <c r="HB397" s="253"/>
      <c r="HC397" s="253"/>
      <c r="HD397" s="253"/>
      <c r="HE397" s="253"/>
      <c r="HF397" s="253"/>
      <c r="HG397" s="253"/>
      <c r="HH397" s="253"/>
      <c r="HI397" s="253"/>
      <c r="HJ397" s="253"/>
      <c r="HK397" s="253"/>
      <c r="HL397" s="253"/>
      <c r="HM397" s="253"/>
      <c r="HN397" s="253"/>
      <c r="HO397" s="253"/>
      <c r="HP397" s="253"/>
      <c r="HQ397" s="253"/>
      <c r="HR397" s="253"/>
      <c r="HS397" s="253"/>
      <c r="HT397" s="253"/>
      <c r="HU397" s="253"/>
      <c r="HV397" s="253"/>
      <c r="HW397" s="253"/>
      <c r="HX397" s="253"/>
      <c r="HY397" s="253"/>
      <c r="HZ397" s="253"/>
      <c r="IA397" s="253"/>
      <c r="IB397" s="253"/>
      <c r="IC397" s="253"/>
      <c r="ID397" s="253"/>
      <c r="IE397" s="253"/>
      <c r="IF397" s="253"/>
      <c r="IG397" s="253"/>
      <c r="IH397" s="253"/>
      <c r="II397" s="253"/>
      <c r="IJ397" s="253"/>
      <c r="IK397" s="253"/>
      <c r="IL397" s="253"/>
      <c r="IM397" s="253"/>
      <c r="IN397" s="253"/>
      <c r="IO397" s="253"/>
      <c r="IP397" s="253"/>
      <c r="IQ397" s="253"/>
      <c r="IR397" s="253"/>
      <c r="IS397" s="253"/>
      <c r="IT397" s="253"/>
      <c r="IU397" s="253"/>
      <c r="IV397" s="253"/>
      <c r="IW397" s="253"/>
      <c r="IX397" s="253"/>
      <c r="IY397" s="253"/>
      <c r="IZ397" s="253"/>
      <c r="JA397" s="253"/>
      <c r="JB397" s="253"/>
      <c r="JC397" s="253"/>
      <c r="JD397" s="253"/>
      <c r="JE397" s="253"/>
      <c r="JF397" s="253"/>
      <c r="JG397" s="253"/>
      <c r="JH397" s="253"/>
      <c r="JI397" s="253"/>
      <c r="JJ397" s="253"/>
      <c r="JK397" s="253"/>
      <c r="JL397" s="253"/>
      <c r="JM397" s="253"/>
      <c r="JN397" s="253"/>
      <c r="JO397" s="253"/>
      <c r="JP397" s="253"/>
      <c r="JQ397" s="253"/>
      <c r="JR397" s="253"/>
      <c r="JS397" s="253"/>
      <c r="JT397" s="253"/>
      <c r="JU397" s="253"/>
    </row>
    <row r="398" spans="1:281" s="252" customFormat="1" ht="15" customHeight="1" x14ac:dyDescent="0.25">
      <c r="A398" s="253"/>
      <c r="B398" s="253"/>
      <c r="C398" s="253"/>
      <c r="D398" s="253"/>
      <c r="E398" s="253"/>
      <c r="F398" s="253"/>
      <c r="G398" s="253"/>
      <c r="H398" s="253"/>
      <c r="I398" s="253"/>
      <c r="J398" s="253"/>
      <c r="K398" s="253"/>
      <c r="L398" s="253"/>
      <c r="M398" s="253"/>
      <c r="N398" s="253"/>
      <c r="O398" s="253"/>
      <c r="P398" s="253"/>
      <c r="Q398" s="253"/>
      <c r="R398" s="253"/>
      <c r="S398" s="253"/>
      <c r="T398" s="253"/>
      <c r="U398" s="253" t="s">
        <v>564</v>
      </c>
      <c r="V398" s="253"/>
      <c r="W398" s="253"/>
      <c r="X398" s="253"/>
      <c r="Y398" s="253"/>
      <c r="Z398" s="253"/>
      <c r="AA398" s="253"/>
      <c r="AB398" s="253"/>
      <c r="AC398" s="253" t="s">
        <v>323</v>
      </c>
      <c r="AD398" s="253"/>
      <c r="AE398" s="253"/>
      <c r="AF398" s="253"/>
      <c r="AG398" s="253"/>
      <c r="AH398" s="253"/>
      <c r="AI398" s="253"/>
      <c r="AJ398" s="253"/>
      <c r="AK398" s="253"/>
      <c r="AL398" s="253"/>
      <c r="AM398" s="253"/>
      <c r="AN398" s="253"/>
      <c r="AO398" s="253"/>
      <c r="AP398" s="256"/>
      <c r="AQ398" s="253"/>
      <c r="AR398" s="253"/>
      <c r="AS398" s="253"/>
      <c r="AT398" s="256"/>
      <c r="AU398" s="253"/>
      <c r="AV398" s="253"/>
      <c r="AW398" s="253"/>
      <c r="AX398" s="253"/>
      <c r="AY398" s="253"/>
      <c r="AZ398" s="253"/>
      <c r="BA398" s="253"/>
      <c r="BB398" s="253"/>
      <c r="BC398" s="253"/>
      <c r="BD398" s="253"/>
      <c r="BE398" s="253"/>
      <c r="BF398" s="253"/>
      <c r="BG398" s="253"/>
      <c r="BH398" s="253"/>
      <c r="BI398" s="253"/>
      <c r="BJ398" s="253"/>
      <c r="BK398" s="253"/>
      <c r="BL398" s="253"/>
      <c r="BM398" s="253"/>
      <c r="BN398" s="253"/>
      <c r="BO398" s="253"/>
      <c r="BP398" s="253"/>
      <c r="BQ398" s="253"/>
      <c r="BR398" s="253"/>
      <c r="BS398" s="253"/>
      <c r="BT398" s="253"/>
      <c r="BU398" s="253"/>
      <c r="BV398" s="253"/>
      <c r="BW398" s="253"/>
      <c r="BX398" s="253"/>
      <c r="BY398" s="253"/>
      <c r="BZ398" s="253"/>
      <c r="CA398" s="253"/>
      <c r="CB398" s="253"/>
      <c r="CC398" s="253"/>
      <c r="CD398" s="253"/>
      <c r="CE398" s="253"/>
      <c r="CF398" s="253"/>
      <c r="CG398" s="253"/>
      <c r="CH398" s="253"/>
      <c r="CI398" s="253"/>
      <c r="CJ398" s="253"/>
      <c r="CK398" s="253"/>
      <c r="CL398" s="253"/>
      <c r="CM398" s="253"/>
      <c r="CN398" s="253"/>
      <c r="CO398" s="253"/>
      <c r="CP398" s="253"/>
      <c r="CQ398" s="253"/>
      <c r="CR398" s="253"/>
      <c r="CS398" s="253"/>
      <c r="CT398" s="253"/>
      <c r="CU398" s="253"/>
      <c r="CV398" s="253"/>
      <c r="CW398" s="253"/>
      <c r="CX398" s="253"/>
      <c r="CY398" s="253"/>
      <c r="CZ398" s="253"/>
      <c r="DA398" s="253"/>
      <c r="DB398" s="253"/>
      <c r="DC398" s="253"/>
      <c r="DD398" s="253"/>
      <c r="DE398" s="253"/>
      <c r="DF398" s="253"/>
      <c r="DG398" s="253"/>
      <c r="DH398" s="253"/>
      <c r="DI398" s="253"/>
      <c r="DJ398" s="253"/>
      <c r="DK398" s="253"/>
      <c r="DL398" s="253"/>
      <c r="DM398" s="253"/>
      <c r="DN398" s="253"/>
      <c r="DO398" s="253"/>
      <c r="DP398" s="253"/>
      <c r="DQ398" s="253"/>
      <c r="DR398" s="253"/>
      <c r="DS398" s="253"/>
      <c r="DT398" s="253"/>
      <c r="DU398" s="253"/>
      <c r="DV398" s="253"/>
      <c r="DW398" s="253"/>
      <c r="DX398" s="253"/>
      <c r="DY398" s="253"/>
      <c r="DZ398" s="253"/>
      <c r="EA398" s="253"/>
      <c r="EB398" s="253"/>
      <c r="EC398" s="253"/>
      <c r="ED398" s="253"/>
      <c r="EE398" s="253"/>
      <c r="EF398" s="253"/>
      <c r="EG398" s="253"/>
      <c r="EH398" s="253"/>
      <c r="EI398" s="253"/>
      <c r="EJ398" s="253"/>
      <c r="EK398" s="253"/>
      <c r="EL398" s="253"/>
      <c r="EM398" s="253"/>
      <c r="EN398" s="253"/>
      <c r="EO398" s="253"/>
      <c r="EP398" s="253"/>
      <c r="EQ398" s="253"/>
      <c r="ER398" s="253"/>
      <c r="ES398" s="253"/>
      <c r="ET398" s="253"/>
      <c r="EU398" s="253"/>
      <c r="EV398" s="253"/>
      <c r="EW398" s="253"/>
      <c r="EX398" s="253"/>
      <c r="EY398" s="253"/>
      <c r="EZ398" s="253"/>
      <c r="FA398" s="253"/>
      <c r="FB398" s="253"/>
      <c r="FC398" s="253"/>
      <c r="FD398" s="253"/>
      <c r="FE398" s="253"/>
      <c r="FF398" s="253"/>
      <c r="FG398" s="253"/>
      <c r="FH398" s="253"/>
      <c r="FI398" s="253"/>
      <c r="FJ398" s="253"/>
      <c r="FK398" s="253"/>
      <c r="FL398" s="253"/>
      <c r="FM398" s="253"/>
      <c r="FN398" s="253"/>
      <c r="FO398" s="253"/>
      <c r="FP398" s="253"/>
      <c r="FQ398" s="253"/>
      <c r="FR398" s="253"/>
      <c r="FS398" s="253"/>
      <c r="FT398" s="253"/>
      <c r="FU398" s="253"/>
      <c r="FV398" s="253"/>
      <c r="FW398" s="253"/>
      <c r="FX398" s="253"/>
      <c r="FY398" s="253"/>
      <c r="FZ398" s="253"/>
      <c r="GA398" s="253"/>
      <c r="GB398" s="253"/>
      <c r="GC398" s="253"/>
      <c r="GD398" s="253"/>
      <c r="GE398" s="253"/>
      <c r="GF398" s="253"/>
      <c r="GG398" s="253"/>
      <c r="GH398" s="253"/>
      <c r="GI398" s="253"/>
      <c r="GJ398" s="253"/>
      <c r="GK398" s="253"/>
      <c r="GL398" s="253"/>
      <c r="GM398" s="253"/>
      <c r="GN398" s="253"/>
      <c r="GO398" s="253"/>
      <c r="GP398" s="253"/>
      <c r="GQ398" s="253"/>
      <c r="GR398" s="253"/>
      <c r="GS398" s="253"/>
      <c r="GT398" s="253"/>
      <c r="GU398" s="253"/>
      <c r="GV398" s="253"/>
      <c r="GW398" s="253"/>
      <c r="GX398" s="253"/>
      <c r="GY398" s="253"/>
      <c r="GZ398" s="253"/>
      <c r="HA398" s="253"/>
      <c r="HB398" s="253"/>
      <c r="HC398" s="253"/>
      <c r="HD398" s="253"/>
      <c r="HE398" s="253"/>
      <c r="HF398" s="253"/>
      <c r="HG398" s="253"/>
      <c r="HH398" s="253"/>
      <c r="HI398" s="253"/>
      <c r="HJ398" s="253"/>
      <c r="HK398" s="253"/>
      <c r="HL398" s="253"/>
      <c r="HM398" s="253"/>
      <c r="HN398" s="253"/>
      <c r="HO398" s="253"/>
      <c r="HP398" s="253"/>
      <c r="HQ398" s="253"/>
      <c r="HR398" s="253"/>
      <c r="HS398" s="253"/>
      <c r="HT398" s="253"/>
      <c r="HU398" s="253"/>
      <c r="HV398" s="253"/>
      <c r="HW398" s="253"/>
      <c r="HX398" s="253"/>
      <c r="HY398" s="253"/>
      <c r="HZ398" s="253"/>
      <c r="IA398" s="253"/>
      <c r="IB398" s="253"/>
      <c r="IC398" s="253"/>
      <c r="ID398" s="253"/>
      <c r="IE398" s="253"/>
      <c r="IF398" s="253"/>
      <c r="IG398" s="253"/>
      <c r="IH398" s="253"/>
      <c r="II398" s="253"/>
      <c r="IJ398" s="253"/>
      <c r="IK398" s="253"/>
      <c r="IL398" s="253"/>
      <c r="IM398" s="253"/>
      <c r="IN398" s="253"/>
      <c r="IO398" s="253"/>
      <c r="IP398" s="253"/>
      <c r="IQ398" s="253"/>
      <c r="IR398" s="253"/>
      <c r="IS398" s="253"/>
      <c r="IT398" s="253"/>
      <c r="IU398" s="253"/>
      <c r="IV398" s="253"/>
      <c r="IW398" s="253"/>
      <c r="IX398" s="253"/>
      <c r="IY398" s="253"/>
      <c r="IZ398" s="253"/>
      <c r="JA398" s="253"/>
      <c r="JB398" s="253"/>
      <c r="JC398" s="253"/>
      <c r="JD398" s="253"/>
      <c r="JE398" s="253"/>
      <c r="JF398" s="253"/>
      <c r="JG398" s="253"/>
      <c r="JH398" s="253"/>
      <c r="JI398" s="253"/>
      <c r="JJ398" s="253"/>
      <c r="JK398" s="253"/>
      <c r="JL398" s="253"/>
      <c r="JM398" s="253"/>
      <c r="JN398" s="253"/>
      <c r="JO398" s="253"/>
      <c r="JP398" s="253"/>
      <c r="JQ398" s="253"/>
      <c r="JR398" s="253"/>
      <c r="JS398" s="253"/>
      <c r="JT398" s="253"/>
      <c r="JU398" s="253"/>
    </row>
    <row r="399" spans="1:281" s="252" customFormat="1" ht="15" customHeight="1" x14ac:dyDescent="0.25">
      <c r="A399" s="253"/>
      <c r="B399" s="253"/>
      <c r="C399" s="253"/>
      <c r="D399" s="253"/>
      <c r="E399" s="253"/>
      <c r="F399" s="253"/>
      <c r="G399" s="253"/>
      <c r="H399" s="253"/>
      <c r="I399" s="253"/>
      <c r="J399" s="253"/>
      <c r="K399" s="253"/>
      <c r="L399" s="253"/>
      <c r="M399" s="253"/>
      <c r="N399" s="253"/>
      <c r="O399" s="253"/>
      <c r="P399" s="253"/>
      <c r="Q399" s="253"/>
      <c r="R399" s="253"/>
      <c r="S399" s="253"/>
      <c r="T399" s="253"/>
      <c r="U399" s="253" t="s">
        <v>565</v>
      </c>
      <c r="V399" s="253"/>
      <c r="W399" s="253"/>
      <c r="X399" s="253"/>
      <c r="Y399" s="253"/>
      <c r="Z399" s="253"/>
      <c r="AA399" s="253"/>
      <c r="AB399" s="253"/>
      <c r="AC399" s="253" t="s">
        <v>323</v>
      </c>
      <c r="AD399" s="253"/>
      <c r="AE399" s="253"/>
      <c r="AF399" s="253"/>
      <c r="AG399" s="253"/>
      <c r="AH399" s="253"/>
      <c r="AI399" s="253"/>
      <c r="AJ399" s="253"/>
      <c r="AK399" s="253"/>
      <c r="AL399" s="253"/>
      <c r="AM399" s="253"/>
      <c r="AN399" s="253"/>
      <c r="AO399" s="253"/>
      <c r="AP399" s="256"/>
      <c r="AQ399" s="253"/>
      <c r="AR399" s="253"/>
      <c r="AS399" s="253"/>
      <c r="AT399" s="256"/>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3"/>
      <c r="DL399" s="253"/>
      <c r="DM399" s="253"/>
      <c r="DN399" s="253"/>
      <c r="DO399" s="253"/>
      <c r="DP399" s="253"/>
      <c r="DQ399" s="253"/>
      <c r="DR399" s="253"/>
      <c r="DS399" s="253"/>
      <c r="DT399" s="253"/>
      <c r="DU399" s="253"/>
      <c r="DV399" s="253"/>
      <c r="DW399" s="253"/>
      <c r="DX399" s="253"/>
      <c r="DY399" s="253"/>
      <c r="DZ399" s="253"/>
      <c r="EA399" s="253"/>
      <c r="EB399" s="253"/>
      <c r="EC399" s="253"/>
      <c r="ED399" s="253"/>
      <c r="EE399" s="253"/>
      <c r="EF399" s="253"/>
      <c r="EG399" s="253"/>
      <c r="EH399" s="253"/>
      <c r="EI399" s="253"/>
      <c r="EJ399" s="253"/>
      <c r="EK399" s="253"/>
      <c r="EL399" s="253"/>
      <c r="EM399" s="253"/>
      <c r="EN399" s="253"/>
      <c r="EO399" s="253"/>
      <c r="EP399" s="253"/>
      <c r="EQ399" s="253"/>
      <c r="ER399" s="253"/>
      <c r="ES399" s="253"/>
      <c r="ET399" s="253"/>
      <c r="EU399" s="253"/>
      <c r="EV399" s="253"/>
      <c r="EW399" s="253"/>
      <c r="EX399" s="253"/>
      <c r="EY399" s="253"/>
      <c r="EZ399" s="253"/>
      <c r="FA399" s="253"/>
      <c r="FB399" s="253"/>
      <c r="FC399" s="253"/>
      <c r="FD399" s="253"/>
      <c r="FE399" s="253"/>
      <c r="FF399" s="253"/>
      <c r="FG399" s="253"/>
      <c r="FH399" s="253"/>
      <c r="FI399" s="253"/>
      <c r="FJ399" s="253"/>
      <c r="FK399" s="253"/>
      <c r="FL399" s="253"/>
      <c r="FM399" s="253"/>
      <c r="FN399" s="253"/>
      <c r="FO399" s="253"/>
      <c r="FP399" s="253"/>
      <c r="FQ399" s="253"/>
      <c r="FR399" s="253"/>
      <c r="FS399" s="253"/>
      <c r="FT399" s="253"/>
      <c r="FU399" s="253"/>
      <c r="FV399" s="253"/>
      <c r="FW399" s="253"/>
      <c r="FX399" s="253"/>
      <c r="FY399" s="253"/>
      <c r="FZ399" s="253"/>
      <c r="GA399" s="253"/>
      <c r="GB399" s="253"/>
      <c r="GC399" s="253"/>
      <c r="GD399" s="253"/>
      <c r="GE399" s="253"/>
      <c r="GF399" s="253"/>
      <c r="GG399" s="253"/>
      <c r="GH399" s="253"/>
      <c r="GI399" s="253"/>
      <c r="GJ399" s="253"/>
      <c r="GK399" s="253"/>
      <c r="GL399" s="253"/>
      <c r="GM399" s="253"/>
      <c r="GN399" s="253"/>
      <c r="GO399" s="253"/>
      <c r="GP399" s="253"/>
      <c r="GQ399" s="253"/>
      <c r="GR399" s="253"/>
      <c r="GS399" s="253"/>
      <c r="GT399" s="253"/>
      <c r="GU399" s="253"/>
      <c r="GV399" s="253"/>
      <c r="GW399" s="253"/>
      <c r="GX399" s="253"/>
      <c r="GY399" s="253"/>
      <c r="GZ399" s="253"/>
      <c r="HA399" s="253"/>
      <c r="HB399" s="253"/>
      <c r="HC399" s="253"/>
      <c r="HD399" s="253"/>
      <c r="HE399" s="253"/>
      <c r="HF399" s="253"/>
      <c r="HG399" s="253"/>
      <c r="HH399" s="253"/>
      <c r="HI399" s="253"/>
      <c r="HJ399" s="253"/>
      <c r="HK399" s="253"/>
      <c r="HL399" s="253"/>
      <c r="HM399" s="253"/>
      <c r="HN399" s="253"/>
      <c r="HO399" s="253"/>
      <c r="HP399" s="253"/>
      <c r="HQ399" s="253"/>
      <c r="HR399" s="253"/>
      <c r="HS399" s="253"/>
      <c r="HT399" s="253"/>
      <c r="HU399" s="253"/>
      <c r="HV399" s="253"/>
      <c r="HW399" s="253"/>
      <c r="HX399" s="253"/>
      <c r="HY399" s="253"/>
      <c r="HZ399" s="253"/>
      <c r="IA399" s="253"/>
      <c r="IB399" s="253"/>
      <c r="IC399" s="253"/>
      <c r="ID399" s="253"/>
      <c r="IE399" s="253"/>
      <c r="IF399" s="253"/>
      <c r="IG399" s="253"/>
      <c r="IH399" s="253"/>
      <c r="II399" s="253"/>
      <c r="IJ399" s="253"/>
      <c r="IK399" s="253"/>
      <c r="IL399" s="253"/>
      <c r="IM399" s="253"/>
      <c r="IN399" s="253"/>
      <c r="IO399" s="253"/>
      <c r="IP399" s="253"/>
      <c r="IQ399" s="253"/>
      <c r="IR399" s="253"/>
      <c r="IS399" s="253"/>
      <c r="IT399" s="253"/>
      <c r="IU399" s="253"/>
      <c r="IV399" s="253"/>
      <c r="IW399" s="253"/>
      <c r="IX399" s="253"/>
      <c r="IY399" s="253"/>
      <c r="IZ399" s="253"/>
      <c r="JA399" s="253"/>
      <c r="JB399" s="253"/>
      <c r="JC399" s="253"/>
      <c r="JD399" s="253"/>
      <c r="JE399" s="253"/>
      <c r="JF399" s="253"/>
      <c r="JG399" s="253"/>
      <c r="JH399" s="253"/>
      <c r="JI399" s="253"/>
      <c r="JJ399" s="253"/>
      <c r="JK399" s="253"/>
      <c r="JL399" s="253"/>
      <c r="JM399" s="253"/>
      <c r="JN399" s="253"/>
      <c r="JO399" s="253"/>
      <c r="JP399" s="253"/>
      <c r="JQ399" s="253"/>
      <c r="JR399" s="253"/>
      <c r="JS399" s="253"/>
      <c r="JT399" s="253"/>
      <c r="JU399" s="253"/>
    </row>
    <row r="400" spans="1:281" s="252" customFormat="1" ht="15" customHeight="1" x14ac:dyDescent="0.25">
      <c r="A400" s="253"/>
      <c r="B400" s="253"/>
      <c r="C400" s="253"/>
      <c r="D400" s="253"/>
      <c r="E400" s="253"/>
      <c r="F400" s="253"/>
      <c r="G400" s="253"/>
      <c r="H400" s="253"/>
      <c r="I400" s="253"/>
      <c r="J400" s="253"/>
      <c r="K400" s="253"/>
      <c r="L400" s="253"/>
      <c r="M400" s="253"/>
      <c r="N400" s="253"/>
      <c r="O400" s="253"/>
      <c r="P400" s="253"/>
      <c r="Q400" s="253"/>
      <c r="R400" s="253"/>
      <c r="S400" s="253"/>
      <c r="T400" s="253"/>
      <c r="U400" s="253" t="s">
        <v>566</v>
      </c>
      <c r="V400" s="253"/>
      <c r="W400" s="253"/>
      <c r="X400" s="253"/>
      <c r="Y400" s="253"/>
      <c r="Z400" s="253"/>
      <c r="AA400" s="253"/>
      <c r="AB400" s="253"/>
      <c r="AC400" s="253" t="s">
        <v>318</v>
      </c>
      <c r="AD400" s="253"/>
      <c r="AE400" s="253"/>
      <c r="AF400" s="253"/>
      <c r="AG400" s="253"/>
      <c r="AH400" s="253"/>
      <c r="AI400" s="253"/>
      <c r="AJ400" s="253"/>
      <c r="AK400" s="253"/>
      <c r="AL400" s="253"/>
      <c r="AM400" s="253"/>
      <c r="AN400" s="253"/>
      <c r="AO400" s="253"/>
      <c r="AP400" s="256"/>
      <c r="AQ400" s="253"/>
      <c r="AR400" s="253"/>
      <c r="AS400" s="253"/>
      <c r="AT400" s="256"/>
      <c r="AU400" s="253"/>
      <c r="AV400" s="253"/>
      <c r="AW400" s="253"/>
      <c r="AX400" s="253"/>
      <c r="AY400" s="253"/>
      <c r="AZ400" s="253"/>
      <c r="BA400" s="253"/>
      <c r="BB400" s="253"/>
      <c r="BC400" s="253"/>
      <c r="BD400" s="253"/>
      <c r="BE400" s="253"/>
      <c r="BF400" s="253"/>
      <c r="BG400" s="253"/>
      <c r="BH400" s="253"/>
      <c r="BI400" s="253"/>
      <c r="BJ400" s="253"/>
      <c r="BK400" s="253"/>
      <c r="BL400" s="253"/>
      <c r="BM400" s="253"/>
      <c r="BN400" s="253"/>
      <c r="BO400" s="253"/>
      <c r="BP400" s="253"/>
      <c r="BQ400" s="253"/>
      <c r="BR400" s="253"/>
      <c r="BS400" s="253"/>
      <c r="BT400" s="253"/>
      <c r="BU400" s="253"/>
      <c r="BV400" s="253"/>
      <c r="BW400" s="253"/>
      <c r="BX400" s="253"/>
      <c r="BY400" s="253"/>
      <c r="BZ400" s="253"/>
      <c r="CA400" s="253"/>
      <c r="CB400" s="253"/>
      <c r="CC400" s="253"/>
      <c r="CD400" s="253"/>
      <c r="CE400" s="253"/>
      <c r="CF400" s="253"/>
      <c r="CG400" s="253"/>
      <c r="CH400" s="253"/>
      <c r="CI400" s="253"/>
      <c r="CJ400" s="253"/>
      <c r="CK400" s="253"/>
      <c r="CL400" s="253"/>
      <c r="CM400" s="253"/>
      <c r="CN400" s="253"/>
      <c r="CO400" s="253"/>
      <c r="CP400" s="253"/>
      <c r="CQ400" s="253"/>
      <c r="CR400" s="253"/>
      <c r="CS400" s="253"/>
      <c r="CT400" s="253"/>
      <c r="CU400" s="253"/>
      <c r="CV400" s="253"/>
      <c r="CW400" s="253"/>
      <c r="CX400" s="253"/>
      <c r="CY400" s="253"/>
      <c r="CZ400" s="253"/>
      <c r="DA400" s="253"/>
      <c r="DB400" s="253"/>
      <c r="DC400" s="253"/>
      <c r="DD400" s="253"/>
      <c r="DE400" s="253"/>
      <c r="DF400" s="253"/>
      <c r="DG400" s="253"/>
      <c r="DH400" s="253"/>
      <c r="DI400" s="253"/>
      <c r="DJ400" s="253"/>
      <c r="DK400" s="253"/>
      <c r="DL400" s="253"/>
      <c r="DM400" s="253"/>
      <c r="DN400" s="253"/>
      <c r="DO400" s="253"/>
      <c r="DP400" s="253"/>
      <c r="DQ400" s="253"/>
      <c r="DR400" s="253"/>
      <c r="DS400" s="253"/>
      <c r="DT400" s="253"/>
      <c r="DU400" s="253"/>
      <c r="DV400" s="253"/>
      <c r="DW400" s="253"/>
      <c r="DX400" s="253"/>
      <c r="DY400" s="253"/>
      <c r="DZ400" s="253"/>
      <c r="EA400" s="253"/>
      <c r="EB400" s="253"/>
      <c r="EC400" s="253"/>
      <c r="ED400" s="253"/>
      <c r="EE400" s="253"/>
      <c r="EF400" s="253"/>
      <c r="EG400" s="253"/>
      <c r="EH400" s="253"/>
      <c r="EI400" s="253"/>
      <c r="EJ400" s="253"/>
      <c r="EK400" s="253"/>
      <c r="EL400" s="253"/>
      <c r="EM400" s="253"/>
      <c r="EN400" s="253"/>
      <c r="EO400" s="253"/>
      <c r="EP400" s="253"/>
      <c r="EQ400" s="253"/>
      <c r="ER400" s="253"/>
      <c r="ES400" s="253"/>
      <c r="ET400" s="253"/>
      <c r="EU400" s="253"/>
      <c r="EV400" s="253"/>
      <c r="EW400" s="253"/>
      <c r="EX400" s="253"/>
      <c r="EY400" s="253"/>
      <c r="EZ400" s="253"/>
      <c r="FA400" s="253"/>
      <c r="FB400" s="253"/>
      <c r="FC400" s="253"/>
      <c r="FD400" s="253"/>
      <c r="FE400" s="253"/>
      <c r="FF400" s="253"/>
      <c r="FG400" s="253"/>
      <c r="FH400" s="253"/>
      <c r="FI400" s="253"/>
      <c r="FJ400" s="253"/>
      <c r="FK400" s="253"/>
      <c r="FL400" s="253"/>
      <c r="FM400" s="253"/>
      <c r="FN400" s="253"/>
      <c r="FO400" s="253"/>
      <c r="FP400" s="253"/>
      <c r="FQ400" s="253"/>
      <c r="FR400" s="253"/>
      <c r="FS400" s="253"/>
      <c r="FT400" s="253"/>
      <c r="FU400" s="253"/>
      <c r="FV400" s="253"/>
      <c r="FW400" s="253"/>
      <c r="FX400" s="253"/>
      <c r="FY400" s="253"/>
      <c r="FZ400" s="253"/>
      <c r="GA400" s="253"/>
      <c r="GB400" s="253"/>
      <c r="GC400" s="253"/>
      <c r="GD400" s="253"/>
      <c r="GE400" s="253"/>
      <c r="GF400" s="253"/>
      <c r="GG400" s="253"/>
      <c r="GH400" s="253"/>
      <c r="GI400" s="253"/>
      <c r="GJ400" s="253"/>
      <c r="GK400" s="253"/>
      <c r="GL400" s="253"/>
      <c r="GM400" s="253"/>
      <c r="GN400" s="253"/>
      <c r="GO400" s="253"/>
      <c r="GP400" s="253"/>
      <c r="GQ400" s="253"/>
      <c r="GR400" s="253"/>
      <c r="GS400" s="253"/>
      <c r="GT400" s="253"/>
      <c r="GU400" s="253"/>
      <c r="GV400" s="253"/>
      <c r="GW400" s="253"/>
      <c r="GX400" s="253"/>
      <c r="GY400" s="253"/>
      <c r="GZ400" s="253"/>
      <c r="HA400" s="253"/>
      <c r="HB400" s="253"/>
      <c r="HC400" s="253"/>
      <c r="HD400" s="253"/>
      <c r="HE400" s="253"/>
      <c r="HF400" s="253"/>
      <c r="HG400" s="253"/>
      <c r="HH400" s="253"/>
      <c r="HI400" s="253"/>
      <c r="HJ400" s="253"/>
      <c r="HK400" s="253"/>
      <c r="HL400" s="253"/>
      <c r="HM400" s="253"/>
      <c r="HN400" s="253"/>
      <c r="HO400" s="253"/>
      <c r="HP400" s="253"/>
      <c r="HQ400" s="253"/>
      <c r="HR400" s="253"/>
      <c r="HS400" s="253"/>
      <c r="HT400" s="253"/>
      <c r="HU400" s="253"/>
      <c r="HV400" s="253"/>
      <c r="HW400" s="253"/>
      <c r="HX400" s="253"/>
      <c r="HY400" s="253"/>
      <c r="HZ400" s="253"/>
      <c r="IA400" s="253"/>
      <c r="IB400" s="253"/>
      <c r="IC400" s="253"/>
      <c r="ID400" s="253"/>
      <c r="IE400" s="253"/>
      <c r="IF400" s="253"/>
      <c r="IG400" s="253"/>
      <c r="IH400" s="253"/>
      <c r="II400" s="253"/>
      <c r="IJ400" s="253"/>
      <c r="IK400" s="253"/>
      <c r="IL400" s="253"/>
      <c r="IM400" s="253"/>
      <c r="IN400" s="253"/>
      <c r="IO400" s="253"/>
      <c r="IP400" s="253"/>
      <c r="IQ400" s="253"/>
      <c r="IR400" s="253"/>
      <c r="IS400" s="253"/>
      <c r="IT400" s="253"/>
      <c r="IU400" s="253"/>
      <c r="IV400" s="253"/>
      <c r="IW400" s="253"/>
      <c r="IX400" s="253"/>
      <c r="IY400" s="253"/>
      <c r="IZ400" s="253"/>
      <c r="JA400" s="253"/>
      <c r="JB400" s="253"/>
      <c r="JC400" s="253"/>
      <c r="JD400" s="253"/>
      <c r="JE400" s="253"/>
      <c r="JF400" s="253"/>
      <c r="JG400" s="253"/>
      <c r="JH400" s="253"/>
      <c r="JI400" s="253"/>
      <c r="JJ400" s="253"/>
      <c r="JK400" s="253"/>
      <c r="JL400" s="253"/>
      <c r="JM400" s="253"/>
      <c r="JN400" s="253"/>
      <c r="JO400" s="253"/>
      <c r="JP400" s="253"/>
      <c r="JQ400" s="253"/>
      <c r="JR400" s="253"/>
      <c r="JS400" s="253"/>
      <c r="JT400" s="253"/>
      <c r="JU400" s="253"/>
    </row>
    <row r="401" spans="1:281" s="252" customFormat="1" ht="15" customHeight="1" x14ac:dyDescent="0.25">
      <c r="A401" s="253"/>
      <c r="B401" s="253"/>
      <c r="C401" s="253"/>
      <c r="D401" s="253"/>
      <c r="E401" s="253"/>
      <c r="F401" s="253"/>
      <c r="G401" s="253"/>
      <c r="H401" s="253"/>
      <c r="I401" s="253"/>
      <c r="J401" s="253"/>
      <c r="K401" s="253"/>
      <c r="L401" s="253"/>
      <c r="M401" s="253"/>
      <c r="N401" s="253"/>
      <c r="O401" s="253"/>
      <c r="P401" s="253"/>
      <c r="Q401" s="253"/>
      <c r="R401" s="253"/>
      <c r="S401" s="253"/>
      <c r="T401" s="253"/>
      <c r="U401" s="253" t="s">
        <v>567</v>
      </c>
      <c r="V401" s="253"/>
      <c r="W401" s="253"/>
      <c r="X401" s="253"/>
      <c r="Y401" s="253"/>
      <c r="Z401" s="253"/>
      <c r="AA401" s="253"/>
      <c r="AB401" s="253"/>
      <c r="AC401" s="253" t="s">
        <v>329</v>
      </c>
      <c r="AD401" s="253"/>
      <c r="AE401" s="253"/>
      <c r="AF401" s="253"/>
      <c r="AG401" s="253"/>
      <c r="AH401" s="253"/>
      <c r="AI401" s="253"/>
      <c r="AJ401" s="253"/>
      <c r="AK401" s="253"/>
      <c r="AL401" s="253"/>
      <c r="AM401" s="253"/>
      <c r="AN401" s="253"/>
      <c r="AO401" s="253"/>
      <c r="AP401" s="256"/>
      <c r="AQ401" s="253"/>
      <c r="AR401" s="253"/>
      <c r="AS401" s="253"/>
      <c r="AT401" s="256"/>
      <c r="AU401" s="253"/>
      <c r="AV401" s="253"/>
      <c r="AW401" s="253"/>
      <c r="AX401" s="253"/>
      <c r="AY401" s="253"/>
      <c r="AZ401" s="253"/>
      <c r="BA401" s="253"/>
      <c r="BB401" s="253"/>
      <c r="BC401" s="253"/>
      <c r="BD401" s="253"/>
      <c r="BE401" s="253"/>
      <c r="BF401" s="253"/>
      <c r="BG401" s="253"/>
      <c r="BH401" s="253"/>
      <c r="BI401" s="253"/>
      <c r="BJ401" s="253"/>
      <c r="BK401" s="253"/>
      <c r="BL401" s="253"/>
      <c r="BM401" s="253"/>
      <c r="BN401" s="253"/>
      <c r="BO401" s="253"/>
      <c r="BP401" s="253"/>
      <c r="BQ401" s="253"/>
      <c r="BR401" s="253"/>
      <c r="BS401" s="253"/>
      <c r="BT401" s="253"/>
      <c r="BU401" s="253"/>
      <c r="BV401" s="253"/>
      <c r="BW401" s="253"/>
      <c r="BX401" s="253"/>
      <c r="BY401" s="253"/>
      <c r="BZ401" s="253"/>
      <c r="CA401" s="253"/>
      <c r="CB401" s="253"/>
      <c r="CC401" s="253"/>
      <c r="CD401" s="253"/>
      <c r="CE401" s="253"/>
      <c r="CF401" s="253"/>
      <c r="CG401" s="253"/>
      <c r="CH401" s="253"/>
      <c r="CI401" s="253"/>
      <c r="CJ401" s="253"/>
      <c r="CK401" s="253"/>
      <c r="CL401" s="253"/>
      <c r="CM401" s="253"/>
      <c r="CN401" s="253"/>
      <c r="CO401" s="253"/>
      <c r="CP401" s="253"/>
      <c r="CQ401" s="253"/>
      <c r="CR401" s="253"/>
      <c r="CS401" s="253"/>
      <c r="CT401" s="253"/>
      <c r="CU401" s="253"/>
      <c r="CV401" s="253"/>
      <c r="CW401" s="253"/>
      <c r="CX401" s="253"/>
      <c r="CY401" s="253"/>
      <c r="CZ401" s="253"/>
      <c r="DA401" s="253"/>
      <c r="DB401" s="253"/>
      <c r="DC401" s="253"/>
      <c r="DD401" s="253"/>
      <c r="DE401" s="253"/>
      <c r="DF401" s="253"/>
      <c r="DG401" s="253"/>
      <c r="DH401" s="253"/>
      <c r="DI401" s="253"/>
      <c r="DJ401" s="253"/>
      <c r="DK401" s="253"/>
      <c r="DL401" s="253"/>
      <c r="DM401" s="253"/>
      <c r="DN401" s="253"/>
      <c r="DO401" s="253"/>
      <c r="DP401" s="253"/>
      <c r="DQ401" s="253"/>
      <c r="DR401" s="253"/>
      <c r="DS401" s="253"/>
      <c r="DT401" s="253"/>
      <c r="DU401" s="253"/>
      <c r="DV401" s="253"/>
      <c r="DW401" s="253"/>
      <c r="DX401" s="253"/>
      <c r="DY401" s="253"/>
      <c r="DZ401" s="253"/>
      <c r="EA401" s="253"/>
      <c r="EB401" s="253"/>
      <c r="EC401" s="253"/>
      <c r="ED401" s="253"/>
      <c r="EE401" s="253"/>
      <c r="EF401" s="253"/>
      <c r="EG401" s="253"/>
      <c r="EH401" s="253"/>
      <c r="EI401" s="253"/>
      <c r="EJ401" s="253"/>
      <c r="EK401" s="253"/>
      <c r="EL401" s="253"/>
      <c r="EM401" s="253"/>
      <c r="EN401" s="253"/>
      <c r="EO401" s="253"/>
      <c r="EP401" s="253"/>
      <c r="EQ401" s="253"/>
      <c r="ER401" s="253"/>
      <c r="ES401" s="253"/>
      <c r="ET401" s="253"/>
      <c r="EU401" s="253"/>
      <c r="EV401" s="253"/>
      <c r="EW401" s="253"/>
      <c r="EX401" s="253"/>
      <c r="EY401" s="253"/>
      <c r="EZ401" s="253"/>
      <c r="FA401" s="253"/>
      <c r="FB401" s="253"/>
      <c r="FC401" s="253"/>
      <c r="FD401" s="253"/>
      <c r="FE401" s="253"/>
      <c r="FF401" s="253"/>
      <c r="FG401" s="253"/>
      <c r="FH401" s="253"/>
      <c r="FI401" s="253"/>
      <c r="FJ401" s="253"/>
      <c r="FK401" s="253"/>
      <c r="FL401" s="253"/>
      <c r="FM401" s="253"/>
      <c r="FN401" s="253"/>
      <c r="FO401" s="253"/>
      <c r="FP401" s="253"/>
      <c r="FQ401" s="253"/>
      <c r="FR401" s="253"/>
      <c r="FS401" s="253"/>
      <c r="FT401" s="253"/>
      <c r="FU401" s="253"/>
      <c r="FV401" s="253"/>
      <c r="FW401" s="253"/>
      <c r="FX401" s="253"/>
      <c r="FY401" s="253"/>
      <c r="FZ401" s="253"/>
      <c r="GA401" s="253"/>
      <c r="GB401" s="253"/>
      <c r="GC401" s="253"/>
      <c r="GD401" s="253"/>
      <c r="GE401" s="253"/>
      <c r="GF401" s="253"/>
      <c r="GG401" s="253"/>
      <c r="GH401" s="253"/>
      <c r="GI401" s="253"/>
      <c r="GJ401" s="253"/>
      <c r="GK401" s="253"/>
      <c r="GL401" s="253"/>
      <c r="GM401" s="253"/>
      <c r="GN401" s="253"/>
      <c r="GO401" s="253"/>
      <c r="GP401" s="253"/>
      <c r="GQ401" s="253"/>
      <c r="GR401" s="253"/>
      <c r="GS401" s="253"/>
      <c r="GT401" s="253"/>
      <c r="GU401" s="253"/>
      <c r="GV401" s="253"/>
      <c r="GW401" s="253"/>
      <c r="GX401" s="253"/>
      <c r="GY401" s="253"/>
      <c r="GZ401" s="253"/>
      <c r="HA401" s="253"/>
      <c r="HB401" s="253"/>
      <c r="HC401" s="253"/>
      <c r="HD401" s="253"/>
      <c r="HE401" s="253"/>
      <c r="HF401" s="253"/>
      <c r="HG401" s="253"/>
      <c r="HH401" s="253"/>
      <c r="HI401" s="253"/>
      <c r="HJ401" s="253"/>
      <c r="HK401" s="253"/>
      <c r="HL401" s="253"/>
      <c r="HM401" s="253"/>
      <c r="HN401" s="253"/>
      <c r="HO401" s="253"/>
      <c r="HP401" s="253"/>
      <c r="HQ401" s="253"/>
      <c r="HR401" s="253"/>
      <c r="HS401" s="253"/>
      <c r="HT401" s="253"/>
      <c r="HU401" s="253"/>
      <c r="HV401" s="253"/>
      <c r="HW401" s="253"/>
      <c r="HX401" s="253"/>
      <c r="HY401" s="253"/>
      <c r="HZ401" s="253"/>
      <c r="IA401" s="253"/>
      <c r="IB401" s="253"/>
      <c r="IC401" s="253"/>
      <c r="ID401" s="253"/>
      <c r="IE401" s="253"/>
      <c r="IF401" s="253"/>
      <c r="IG401" s="253"/>
      <c r="IH401" s="253"/>
      <c r="II401" s="253"/>
      <c r="IJ401" s="253"/>
      <c r="IK401" s="253"/>
      <c r="IL401" s="253"/>
      <c r="IM401" s="253"/>
      <c r="IN401" s="253"/>
      <c r="IO401" s="253"/>
      <c r="IP401" s="253"/>
      <c r="IQ401" s="253"/>
      <c r="IR401" s="253"/>
      <c r="IS401" s="253"/>
      <c r="IT401" s="253"/>
      <c r="IU401" s="253"/>
      <c r="IV401" s="253"/>
      <c r="IW401" s="253"/>
      <c r="IX401" s="253"/>
      <c r="IY401" s="253"/>
      <c r="IZ401" s="253"/>
      <c r="JA401" s="253"/>
      <c r="JB401" s="253"/>
      <c r="JC401" s="253"/>
      <c r="JD401" s="253"/>
      <c r="JE401" s="253"/>
      <c r="JF401" s="253"/>
      <c r="JG401" s="253"/>
      <c r="JH401" s="253"/>
      <c r="JI401" s="253"/>
      <c r="JJ401" s="253"/>
      <c r="JK401" s="253"/>
      <c r="JL401" s="253"/>
      <c r="JM401" s="253"/>
      <c r="JN401" s="253"/>
      <c r="JO401" s="253"/>
      <c r="JP401" s="253"/>
      <c r="JQ401" s="253"/>
      <c r="JR401" s="253"/>
      <c r="JS401" s="253"/>
      <c r="JT401" s="253"/>
      <c r="JU401" s="253"/>
    </row>
    <row r="402" spans="1:281" s="252" customFormat="1" ht="15" customHeight="1" x14ac:dyDescent="0.25">
      <c r="A402" s="253"/>
      <c r="B402" s="253"/>
      <c r="C402" s="253"/>
      <c r="D402" s="253"/>
      <c r="E402" s="253"/>
      <c r="F402" s="253"/>
      <c r="G402" s="253"/>
      <c r="H402" s="253"/>
      <c r="I402" s="253"/>
      <c r="J402" s="253"/>
      <c r="K402" s="253"/>
      <c r="L402" s="253"/>
      <c r="M402" s="253"/>
      <c r="N402" s="253"/>
      <c r="O402" s="253"/>
      <c r="P402" s="253"/>
      <c r="Q402" s="253"/>
      <c r="R402" s="253"/>
      <c r="S402" s="253"/>
      <c r="T402" s="253"/>
      <c r="U402" s="253" t="s">
        <v>568</v>
      </c>
      <c r="V402" s="253"/>
      <c r="W402" s="253"/>
      <c r="X402" s="253"/>
      <c r="Y402" s="253"/>
      <c r="Z402" s="253"/>
      <c r="AA402" s="253"/>
      <c r="AB402" s="253"/>
      <c r="AC402" s="253" t="s">
        <v>332</v>
      </c>
      <c r="AD402" s="253"/>
      <c r="AE402" s="253"/>
      <c r="AF402" s="253"/>
      <c r="AG402" s="253"/>
      <c r="AH402" s="253"/>
      <c r="AI402" s="253"/>
      <c r="AJ402" s="253"/>
      <c r="AK402" s="253"/>
      <c r="AL402" s="253"/>
      <c r="AM402" s="253"/>
      <c r="AN402" s="253"/>
      <c r="AO402" s="253"/>
      <c r="AP402" s="256"/>
      <c r="AQ402" s="253"/>
      <c r="AR402" s="253"/>
      <c r="AS402" s="253"/>
      <c r="AT402" s="256"/>
      <c r="AU402" s="253"/>
      <c r="AV402" s="253"/>
      <c r="AW402" s="253"/>
      <c r="AX402" s="253"/>
      <c r="AY402" s="253"/>
      <c r="AZ402" s="253"/>
      <c r="BA402" s="253"/>
      <c r="BB402" s="253"/>
      <c r="BC402" s="253"/>
      <c r="BD402" s="253"/>
      <c r="BE402" s="253"/>
      <c r="BF402" s="253"/>
      <c r="BG402" s="253"/>
      <c r="BH402" s="253"/>
      <c r="BI402" s="253"/>
      <c r="BJ402" s="253"/>
      <c r="BK402" s="253"/>
      <c r="BL402" s="253"/>
      <c r="BM402" s="253"/>
      <c r="BN402" s="253"/>
      <c r="BO402" s="253"/>
      <c r="BP402" s="253"/>
      <c r="BQ402" s="253"/>
      <c r="BR402" s="253"/>
      <c r="BS402" s="253"/>
      <c r="BT402" s="253"/>
      <c r="BU402" s="253"/>
      <c r="BV402" s="253"/>
      <c r="BW402" s="253"/>
      <c r="BX402" s="253"/>
      <c r="BY402" s="253"/>
      <c r="BZ402" s="253"/>
      <c r="CA402" s="253"/>
      <c r="CB402" s="253"/>
      <c r="CC402" s="253"/>
      <c r="CD402" s="253"/>
      <c r="CE402" s="253"/>
      <c r="CF402" s="253"/>
      <c r="CG402" s="253"/>
      <c r="CH402" s="253"/>
      <c r="CI402" s="253"/>
      <c r="CJ402" s="253"/>
      <c r="CK402" s="253"/>
      <c r="CL402" s="253"/>
      <c r="CM402" s="253"/>
      <c r="CN402" s="253"/>
      <c r="CO402" s="253"/>
      <c r="CP402" s="253"/>
      <c r="CQ402" s="253"/>
      <c r="CR402" s="253"/>
      <c r="CS402" s="253"/>
      <c r="CT402" s="253"/>
      <c r="CU402" s="253"/>
      <c r="CV402" s="253"/>
      <c r="CW402" s="253"/>
      <c r="CX402" s="253"/>
      <c r="CY402" s="253"/>
      <c r="CZ402" s="253"/>
      <c r="DA402" s="253"/>
      <c r="DB402" s="253"/>
      <c r="DC402" s="253"/>
      <c r="DD402" s="253"/>
      <c r="DE402" s="253"/>
      <c r="DF402" s="253"/>
      <c r="DG402" s="253"/>
      <c r="DH402" s="253"/>
      <c r="DI402" s="253"/>
      <c r="DJ402" s="253"/>
      <c r="DK402" s="253"/>
      <c r="DL402" s="253"/>
      <c r="DM402" s="253"/>
      <c r="DN402" s="253"/>
      <c r="DO402" s="253"/>
      <c r="DP402" s="253"/>
      <c r="DQ402" s="253"/>
      <c r="DR402" s="253"/>
      <c r="DS402" s="253"/>
      <c r="DT402" s="253"/>
      <c r="DU402" s="253"/>
      <c r="DV402" s="253"/>
      <c r="DW402" s="253"/>
      <c r="DX402" s="253"/>
      <c r="DY402" s="253"/>
      <c r="DZ402" s="253"/>
      <c r="EA402" s="253"/>
      <c r="EB402" s="253"/>
      <c r="EC402" s="253"/>
      <c r="ED402" s="253"/>
      <c r="EE402" s="253"/>
      <c r="EF402" s="253"/>
      <c r="EG402" s="253"/>
      <c r="EH402" s="253"/>
      <c r="EI402" s="253"/>
      <c r="EJ402" s="253"/>
      <c r="EK402" s="253"/>
      <c r="EL402" s="253"/>
      <c r="EM402" s="253"/>
      <c r="EN402" s="253"/>
      <c r="EO402" s="253"/>
      <c r="EP402" s="253"/>
      <c r="EQ402" s="253"/>
      <c r="ER402" s="253"/>
      <c r="ES402" s="253"/>
      <c r="ET402" s="253"/>
      <c r="EU402" s="253"/>
      <c r="EV402" s="253"/>
      <c r="EW402" s="253"/>
      <c r="EX402" s="253"/>
      <c r="EY402" s="253"/>
      <c r="EZ402" s="253"/>
      <c r="FA402" s="253"/>
      <c r="FB402" s="253"/>
      <c r="FC402" s="253"/>
      <c r="FD402" s="253"/>
      <c r="FE402" s="253"/>
      <c r="FF402" s="253"/>
      <c r="FG402" s="253"/>
      <c r="FH402" s="253"/>
      <c r="FI402" s="253"/>
      <c r="FJ402" s="253"/>
      <c r="FK402" s="253"/>
      <c r="FL402" s="253"/>
      <c r="FM402" s="253"/>
      <c r="FN402" s="253"/>
      <c r="FO402" s="253"/>
      <c r="FP402" s="253"/>
      <c r="FQ402" s="253"/>
      <c r="FR402" s="253"/>
      <c r="FS402" s="253"/>
      <c r="FT402" s="253"/>
      <c r="FU402" s="253"/>
      <c r="FV402" s="253"/>
      <c r="FW402" s="253"/>
      <c r="FX402" s="253"/>
      <c r="FY402" s="253"/>
      <c r="FZ402" s="253"/>
      <c r="GA402" s="253"/>
      <c r="GB402" s="253"/>
      <c r="GC402" s="253"/>
      <c r="GD402" s="253"/>
      <c r="GE402" s="253"/>
      <c r="GF402" s="253"/>
      <c r="GG402" s="253"/>
      <c r="GH402" s="253"/>
      <c r="GI402" s="253"/>
      <c r="GJ402" s="253"/>
      <c r="GK402" s="253"/>
      <c r="GL402" s="253"/>
      <c r="GM402" s="253"/>
      <c r="GN402" s="253"/>
      <c r="GO402" s="253"/>
      <c r="GP402" s="253"/>
      <c r="GQ402" s="253"/>
      <c r="GR402" s="253"/>
      <c r="GS402" s="253"/>
      <c r="GT402" s="253"/>
      <c r="GU402" s="253"/>
      <c r="GV402" s="253"/>
      <c r="GW402" s="253"/>
      <c r="GX402" s="253"/>
      <c r="GY402" s="253"/>
      <c r="GZ402" s="253"/>
      <c r="HA402" s="253"/>
      <c r="HB402" s="253"/>
      <c r="HC402" s="253"/>
      <c r="HD402" s="253"/>
      <c r="HE402" s="253"/>
      <c r="HF402" s="253"/>
      <c r="HG402" s="253"/>
      <c r="HH402" s="253"/>
      <c r="HI402" s="253"/>
      <c r="HJ402" s="253"/>
      <c r="HK402" s="253"/>
      <c r="HL402" s="253"/>
      <c r="HM402" s="253"/>
      <c r="HN402" s="253"/>
      <c r="HO402" s="253"/>
      <c r="HP402" s="253"/>
      <c r="HQ402" s="253"/>
      <c r="HR402" s="253"/>
      <c r="HS402" s="253"/>
      <c r="HT402" s="253"/>
      <c r="HU402" s="253"/>
      <c r="HV402" s="253"/>
      <c r="HW402" s="253"/>
      <c r="HX402" s="253"/>
      <c r="HY402" s="253"/>
      <c r="HZ402" s="253"/>
      <c r="IA402" s="253"/>
      <c r="IB402" s="253"/>
      <c r="IC402" s="253"/>
      <c r="ID402" s="253"/>
      <c r="IE402" s="253"/>
      <c r="IF402" s="253"/>
      <c r="IG402" s="253"/>
      <c r="IH402" s="253"/>
      <c r="II402" s="253"/>
      <c r="IJ402" s="253"/>
      <c r="IK402" s="253"/>
      <c r="IL402" s="253"/>
      <c r="IM402" s="253"/>
      <c r="IN402" s="253"/>
      <c r="IO402" s="253"/>
      <c r="IP402" s="253"/>
      <c r="IQ402" s="253"/>
      <c r="IR402" s="253"/>
      <c r="IS402" s="253"/>
      <c r="IT402" s="253"/>
      <c r="IU402" s="253"/>
      <c r="IV402" s="253"/>
      <c r="IW402" s="253"/>
      <c r="IX402" s="253"/>
      <c r="IY402" s="253"/>
      <c r="IZ402" s="253"/>
      <c r="JA402" s="253"/>
      <c r="JB402" s="253"/>
      <c r="JC402" s="253"/>
      <c r="JD402" s="253"/>
      <c r="JE402" s="253"/>
      <c r="JF402" s="253"/>
      <c r="JG402" s="253"/>
      <c r="JH402" s="253"/>
      <c r="JI402" s="253"/>
      <c r="JJ402" s="253"/>
      <c r="JK402" s="253"/>
      <c r="JL402" s="253"/>
      <c r="JM402" s="253"/>
      <c r="JN402" s="253"/>
      <c r="JO402" s="253"/>
      <c r="JP402" s="253"/>
      <c r="JQ402" s="253"/>
      <c r="JR402" s="253"/>
      <c r="JS402" s="253"/>
      <c r="JT402" s="253"/>
      <c r="JU402" s="253"/>
    </row>
    <row r="403" spans="1:281" s="252" customFormat="1" ht="15" customHeight="1" x14ac:dyDescent="0.25">
      <c r="A403" s="253"/>
      <c r="B403" s="253"/>
      <c r="C403" s="253"/>
      <c r="D403" s="253"/>
      <c r="E403" s="253"/>
      <c r="F403" s="253"/>
      <c r="G403" s="253"/>
      <c r="H403" s="253"/>
      <c r="I403" s="253"/>
      <c r="J403" s="253"/>
      <c r="K403" s="253"/>
      <c r="L403" s="253"/>
      <c r="M403" s="253"/>
      <c r="N403" s="253"/>
      <c r="O403" s="253"/>
      <c r="P403" s="253"/>
      <c r="Q403" s="253"/>
      <c r="R403" s="253"/>
      <c r="S403" s="253"/>
      <c r="T403" s="253"/>
      <c r="U403" s="253" t="s">
        <v>569</v>
      </c>
      <c r="V403" s="253"/>
      <c r="W403" s="253"/>
      <c r="X403" s="253"/>
      <c r="Y403" s="253"/>
      <c r="Z403" s="253"/>
      <c r="AA403" s="253"/>
      <c r="AB403" s="253"/>
      <c r="AC403" s="253" t="s">
        <v>329</v>
      </c>
      <c r="AD403" s="253"/>
      <c r="AE403" s="253"/>
      <c r="AF403" s="253"/>
      <c r="AG403" s="253"/>
      <c r="AH403" s="253"/>
      <c r="AI403" s="253"/>
      <c r="AJ403" s="253"/>
      <c r="AK403" s="253"/>
      <c r="AL403" s="253"/>
      <c r="AM403" s="253"/>
      <c r="AN403" s="253"/>
      <c r="AO403" s="253"/>
      <c r="AP403" s="256"/>
      <c r="AQ403" s="253"/>
      <c r="AR403" s="253"/>
      <c r="AS403" s="253"/>
      <c r="AT403" s="256"/>
      <c r="AU403" s="253"/>
      <c r="AV403" s="253"/>
      <c r="AW403" s="253"/>
      <c r="AX403" s="253"/>
      <c r="AY403" s="253"/>
      <c r="AZ403" s="253"/>
      <c r="BA403" s="253"/>
      <c r="BB403" s="253"/>
      <c r="BC403" s="253"/>
      <c r="BD403" s="253"/>
      <c r="BE403" s="253"/>
      <c r="BF403" s="253"/>
      <c r="BG403" s="253"/>
      <c r="BH403" s="253"/>
      <c r="BI403" s="253"/>
      <c r="BJ403" s="253"/>
      <c r="BK403" s="253"/>
      <c r="BL403" s="253"/>
      <c r="BM403" s="253"/>
      <c r="BN403" s="253"/>
      <c r="BO403" s="253"/>
      <c r="BP403" s="253"/>
      <c r="BQ403" s="253"/>
      <c r="BR403" s="253"/>
      <c r="BS403" s="253"/>
      <c r="BT403" s="253"/>
      <c r="BU403" s="253"/>
      <c r="BV403" s="253"/>
      <c r="BW403" s="253"/>
      <c r="BX403" s="253"/>
      <c r="BY403" s="253"/>
      <c r="BZ403" s="253"/>
      <c r="CA403" s="253"/>
      <c r="CB403" s="253"/>
      <c r="CC403" s="253"/>
      <c r="CD403" s="253"/>
      <c r="CE403" s="253"/>
      <c r="CF403" s="253"/>
      <c r="CG403" s="253"/>
      <c r="CH403" s="253"/>
      <c r="CI403" s="253"/>
      <c r="CJ403" s="253"/>
      <c r="CK403" s="253"/>
      <c r="CL403" s="253"/>
      <c r="CM403" s="253"/>
      <c r="CN403" s="253"/>
      <c r="CO403" s="253"/>
      <c r="CP403" s="253"/>
      <c r="CQ403" s="253"/>
      <c r="CR403" s="253"/>
      <c r="CS403" s="253"/>
      <c r="CT403" s="253"/>
      <c r="CU403" s="253"/>
      <c r="CV403" s="253"/>
      <c r="CW403" s="253"/>
      <c r="CX403" s="253"/>
      <c r="CY403" s="253"/>
      <c r="CZ403" s="253"/>
      <c r="DA403" s="253"/>
      <c r="DB403" s="253"/>
      <c r="DC403" s="253"/>
      <c r="DD403" s="253"/>
      <c r="DE403" s="253"/>
      <c r="DF403" s="253"/>
      <c r="DG403" s="253"/>
      <c r="DH403" s="253"/>
      <c r="DI403" s="253"/>
      <c r="DJ403" s="253"/>
      <c r="DK403" s="253"/>
      <c r="DL403" s="253"/>
      <c r="DM403" s="253"/>
      <c r="DN403" s="253"/>
      <c r="DO403" s="253"/>
      <c r="DP403" s="253"/>
      <c r="DQ403" s="253"/>
      <c r="DR403" s="253"/>
      <c r="DS403" s="253"/>
      <c r="DT403" s="253"/>
      <c r="DU403" s="253"/>
      <c r="DV403" s="253"/>
      <c r="DW403" s="253"/>
      <c r="DX403" s="253"/>
      <c r="DY403" s="253"/>
      <c r="DZ403" s="253"/>
      <c r="EA403" s="253"/>
      <c r="EB403" s="253"/>
      <c r="EC403" s="253"/>
      <c r="ED403" s="253"/>
      <c r="EE403" s="253"/>
      <c r="EF403" s="253"/>
      <c r="EG403" s="253"/>
      <c r="EH403" s="253"/>
      <c r="EI403" s="253"/>
      <c r="EJ403" s="253"/>
      <c r="EK403" s="253"/>
      <c r="EL403" s="253"/>
      <c r="EM403" s="253"/>
      <c r="EN403" s="253"/>
      <c r="EO403" s="253"/>
      <c r="EP403" s="253"/>
      <c r="EQ403" s="253"/>
      <c r="ER403" s="253"/>
      <c r="ES403" s="253"/>
      <c r="ET403" s="253"/>
      <c r="EU403" s="253"/>
      <c r="EV403" s="253"/>
      <c r="EW403" s="253"/>
      <c r="EX403" s="253"/>
      <c r="EY403" s="253"/>
      <c r="EZ403" s="253"/>
      <c r="FA403" s="253"/>
      <c r="FB403" s="253"/>
      <c r="FC403" s="253"/>
      <c r="FD403" s="253"/>
      <c r="FE403" s="253"/>
      <c r="FF403" s="253"/>
      <c r="FG403" s="253"/>
      <c r="FH403" s="253"/>
      <c r="FI403" s="253"/>
      <c r="FJ403" s="253"/>
      <c r="FK403" s="253"/>
      <c r="FL403" s="253"/>
      <c r="FM403" s="253"/>
      <c r="FN403" s="253"/>
      <c r="FO403" s="253"/>
      <c r="FP403" s="253"/>
      <c r="FQ403" s="253"/>
      <c r="FR403" s="253"/>
      <c r="FS403" s="253"/>
      <c r="FT403" s="253"/>
      <c r="FU403" s="253"/>
      <c r="FV403" s="253"/>
      <c r="FW403" s="253"/>
      <c r="FX403" s="253"/>
      <c r="FY403" s="253"/>
      <c r="FZ403" s="253"/>
      <c r="GA403" s="253"/>
      <c r="GB403" s="253"/>
      <c r="GC403" s="253"/>
      <c r="GD403" s="253"/>
      <c r="GE403" s="253"/>
      <c r="GF403" s="253"/>
      <c r="GG403" s="253"/>
      <c r="GH403" s="253"/>
      <c r="GI403" s="253"/>
      <c r="GJ403" s="253"/>
      <c r="GK403" s="253"/>
      <c r="GL403" s="253"/>
      <c r="GM403" s="253"/>
      <c r="GN403" s="253"/>
      <c r="GO403" s="253"/>
      <c r="GP403" s="253"/>
      <c r="GQ403" s="253"/>
      <c r="GR403" s="253"/>
      <c r="GS403" s="253"/>
      <c r="GT403" s="253"/>
      <c r="GU403" s="253"/>
      <c r="GV403" s="253"/>
      <c r="GW403" s="253"/>
      <c r="GX403" s="253"/>
      <c r="GY403" s="253"/>
      <c r="GZ403" s="253"/>
      <c r="HA403" s="253"/>
      <c r="HB403" s="253"/>
      <c r="HC403" s="253"/>
      <c r="HD403" s="253"/>
      <c r="HE403" s="253"/>
      <c r="HF403" s="253"/>
      <c r="HG403" s="253"/>
      <c r="HH403" s="253"/>
      <c r="HI403" s="253"/>
      <c r="HJ403" s="253"/>
      <c r="HK403" s="253"/>
      <c r="HL403" s="253"/>
      <c r="HM403" s="253"/>
      <c r="HN403" s="253"/>
      <c r="HO403" s="253"/>
      <c r="HP403" s="253"/>
      <c r="HQ403" s="253"/>
      <c r="HR403" s="253"/>
      <c r="HS403" s="253"/>
      <c r="HT403" s="253"/>
      <c r="HU403" s="253"/>
      <c r="HV403" s="253"/>
      <c r="HW403" s="253"/>
      <c r="HX403" s="253"/>
      <c r="HY403" s="253"/>
      <c r="HZ403" s="253"/>
      <c r="IA403" s="253"/>
      <c r="IB403" s="253"/>
      <c r="IC403" s="253"/>
      <c r="ID403" s="253"/>
      <c r="IE403" s="253"/>
      <c r="IF403" s="253"/>
      <c r="IG403" s="253"/>
      <c r="IH403" s="253"/>
      <c r="II403" s="253"/>
      <c r="IJ403" s="253"/>
      <c r="IK403" s="253"/>
      <c r="IL403" s="253"/>
      <c r="IM403" s="253"/>
      <c r="IN403" s="253"/>
      <c r="IO403" s="253"/>
      <c r="IP403" s="253"/>
      <c r="IQ403" s="253"/>
      <c r="IR403" s="253"/>
      <c r="IS403" s="253"/>
      <c r="IT403" s="253"/>
      <c r="IU403" s="253"/>
      <c r="IV403" s="253"/>
      <c r="IW403" s="253"/>
      <c r="IX403" s="253"/>
      <c r="IY403" s="253"/>
      <c r="IZ403" s="253"/>
      <c r="JA403" s="253"/>
      <c r="JB403" s="253"/>
      <c r="JC403" s="253"/>
      <c r="JD403" s="253"/>
      <c r="JE403" s="253"/>
      <c r="JF403" s="253"/>
      <c r="JG403" s="253"/>
      <c r="JH403" s="253"/>
      <c r="JI403" s="253"/>
      <c r="JJ403" s="253"/>
      <c r="JK403" s="253"/>
      <c r="JL403" s="253"/>
      <c r="JM403" s="253"/>
      <c r="JN403" s="253"/>
      <c r="JO403" s="253"/>
      <c r="JP403" s="253"/>
      <c r="JQ403" s="253"/>
      <c r="JR403" s="253"/>
      <c r="JS403" s="253"/>
      <c r="JT403" s="253"/>
      <c r="JU403" s="253"/>
    </row>
    <row r="404" spans="1:281" s="252" customFormat="1" ht="15" customHeight="1" x14ac:dyDescent="0.25">
      <c r="A404" s="253"/>
      <c r="B404" s="253"/>
      <c r="C404" s="253"/>
      <c r="D404" s="253"/>
      <c r="E404" s="253"/>
      <c r="F404" s="253"/>
      <c r="G404" s="253"/>
      <c r="H404" s="253"/>
      <c r="I404" s="253"/>
      <c r="J404" s="253"/>
      <c r="K404" s="253"/>
      <c r="L404" s="253"/>
      <c r="M404" s="253"/>
      <c r="N404" s="253"/>
      <c r="O404" s="253"/>
      <c r="P404" s="253"/>
      <c r="Q404" s="253"/>
      <c r="R404" s="253"/>
      <c r="S404" s="253"/>
      <c r="T404" s="253"/>
      <c r="U404" s="253" t="s">
        <v>570</v>
      </c>
      <c r="V404" s="253"/>
      <c r="W404" s="253"/>
      <c r="X404" s="253"/>
      <c r="Y404" s="253"/>
      <c r="Z404" s="253"/>
      <c r="AA404" s="253"/>
      <c r="AB404" s="253"/>
      <c r="AC404" s="253" t="s">
        <v>373</v>
      </c>
      <c r="AD404" s="253"/>
      <c r="AE404" s="253"/>
      <c r="AF404" s="253"/>
      <c r="AG404" s="253"/>
      <c r="AH404" s="253"/>
      <c r="AI404" s="253"/>
      <c r="AJ404" s="253"/>
      <c r="AK404" s="253"/>
      <c r="AL404" s="253"/>
      <c r="AM404" s="253"/>
      <c r="AN404" s="253"/>
      <c r="AO404" s="253"/>
      <c r="AP404" s="256"/>
      <c r="AQ404" s="253"/>
      <c r="AR404" s="253"/>
      <c r="AS404" s="253"/>
      <c r="AT404" s="256"/>
      <c r="AU404" s="253"/>
      <c r="AV404" s="253"/>
      <c r="AW404" s="253"/>
      <c r="AX404" s="253"/>
      <c r="AY404" s="253"/>
      <c r="AZ404" s="253"/>
      <c r="BA404" s="253"/>
      <c r="BB404" s="253"/>
      <c r="BC404" s="253"/>
      <c r="BD404" s="253"/>
      <c r="BE404" s="253"/>
      <c r="BF404" s="253"/>
      <c r="BG404" s="253"/>
      <c r="BH404" s="253"/>
      <c r="BI404" s="253"/>
      <c r="BJ404" s="253"/>
      <c r="BK404" s="253"/>
      <c r="BL404" s="253"/>
      <c r="BM404" s="253"/>
      <c r="BN404" s="253"/>
      <c r="BO404" s="253"/>
      <c r="BP404" s="253"/>
      <c r="BQ404" s="253"/>
      <c r="BR404" s="253"/>
      <c r="BS404" s="253"/>
      <c r="BT404" s="253"/>
      <c r="BU404" s="253"/>
      <c r="BV404" s="253"/>
      <c r="BW404" s="253"/>
      <c r="BX404" s="253"/>
      <c r="BY404" s="253"/>
      <c r="BZ404" s="253"/>
      <c r="CA404" s="253"/>
      <c r="CB404" s="253"/>
      <c r="CC404" s="253"/>
      <c r="CD404" s="253"/>
      <c r="CE404" s="253"/>
      <c r="CF404" s="253"/>
      <c r="CG404" s="253"/>
      <c r="CH404" s="253"/>
      <c r="CI404" s="253"/>
      <c r="CJ404" s="253"/>
      <c r="CK404" s="253"/>
      <c r="CL404" s="253"/>
      <c r="CM404" s="253"/>
      <c r="CN404" s="253"/>
      <c r="CO404" s="253"/>
      <c r="CP404" s="253"/>
      <c r="CQ404" s="253"/>
      <c r="CR404" s="253"/>
      <c r="CS404" s="253"/>
      <c r="CT404" s="253"/>
      <c r="CU404" s="253"/>
      <c r="CV404" s="253"/>
      <c r="CW404" s="253"/>
      <c r="CX404" s="253"/>
      <c r="CY404" s="253"/>
      <c r="CZ404" s="253"/>
      <c r="DA404" s="253"/>
      <c r="DB404" s="253"/>
      <c r="DC404" s="253"/>
      <c r="DD404" s="253"/>
      <c r="DE404" s="253"/>
      <c r="DF404" s="253"/>
      <c r="DG404" s="253"/>
      <c r="DH404" s="253"/>
      <c r="DI404" s="253"/>
      <c r="DJ404" s="253"/>
      <c r="DK404" s="253"/>
      <c r="DL404" s="253"/>
      <c r="DM404" s="253"/>
      <c r="DN404" s="253"/>
      <c r="DO404" s="253"/>
      <c r="DP404" s="253"/>
      <c r="DQ404" s="253"/>
      <c r="DR404" s="253"/>
      <c r="DS404" s="253"/>
      <c r="DT404" s="253"/>
      <c r="DU404" s="253"/>
      <c r="DV404" s="253"/>
      <c r="DW404" s="253"/>
      <c r="DX404" s="253"/>
      <c r="DY404" s="253"/>
      <c r="DZ404" s="253"/>
      <c r="EA404" s="253"/>
      <c r="EB404" s="253"/>
      <c r="EC404" s="253"/>
      <c r="ED404" s="253"/>
      <c r="EE404" s="253"/>
      <c r="EF404" s="253"/>
      <c r="EG404" s="253"/>
      <c r="EH404" s="253"/>
      <c r="EI404" s="253"/>
      <c r="EJ404" s="253"/>
      <c r="EK404" s="253"/>
      <c r="EL404" s="253"/>
      <c r="EM404" s="253"/>
      <c r="EN404" s="253"/>
      <c r="EO404" s="253"/>
      <c r="EP404" s="253"/>
      <c r="EQ404" s="253"/>
      <c r="ER404" s="253"/>
      <c r="ES404" s="253"/>
      <c r="ET404" s="253"/>
      <c r="EU404" s="253"/>
      <c r="EV404" s="253"/>
      <c r="EW404" s="253"/>
      <c r="EX404" s="253"/>
      <c r="EY404" s="253"/>
      <c r="EZ404" s="253"/>
      <c r="FA404" s="253"/>
      <c r="FB404" s="253"/>
      <c r="FC404" s="253"/>
      <c r="FD404" s="253"/>
      <c r="FE404" s="253"/>
      <c r="FF404" s="253"/>
      <c r="FG404" s="253"/>
      <c r="FH404" s="253"/>
      <c r="FI404" s="253"/>
      <c r="FJ404" s="253"/>
      <c r="FK404" s="253"/>
      <c r="FL404" s="253"/>
      <c r="FM404" s="253"/>
      <c r="FN404" s="253"/>
      <c r="FO404" s="253"/>
      <c r="FP404" s="253"/>
      <c r="FQ404" s="253"/>
      <c r="FR404" s="253"/>
      <c r="FS404" s="253"/>
      <c r="FT404" s="253"/>
      <c r="FU404" s="253"/>
      <c r="FV404" s="253"/>
      <c r="FW404" s="253"/>
      <c r="FX404" s="253"/>
      <c r="FY404" s="253"/>
      <c r="FZ404" s="253"/>
      <c r="GA404" s="253"/>
      <c r="GB404" s="253"/>
      <c r="GC404" s="253"/>
      <c r="GD404" s="253"/>
      <c r="GE404" s="253"/>
      <c r="GF404" s="253"/>
      <c r="GG404" s="253"/>
      <c r="GH404" s="253"/>
      <c r="GI404" s="253"/>
      <c r="GJ404" s="253"/>
      <c r="GK404" s="253"/>
      <c r="GL404" s="253"/>
      <c r="GM404" s="253"/>
      <c r="GN404" s="253"/>
      <c r="GO404" s="253"/>
      <c r="GP404" s="253"/>
      <c r="GQ404" s="253"/>
      <c r="GR404" s="253"/>
      <c r="GS404" s="253"/>
      <c r="GT404" s="253"/>
      <c r="GU404" s="253"/>
      <c r="GV404" s="253"/>
      <c r="GW404" s="253"/>
      <c r="GX404" s="253"/>
      <c r="GY404" s="253"/>
      <c r="GZ404" s="253"/>
      <c r="HA404" s="253"/>
      <c r="HB404" s="253"/>
      <c r="HC404" s="253"/>
      <c r="HD404" s="253"/>
      <c r="HE404" s="253"/>
      <c r="HF404" s="253"/>
      <c r="HG404" s="253"/>
      <c r="HH404" s="253"/>
      <c r="HI404" s="253"/>
      <c r="HJ404" s="253"/>
      <c r="HK404" s="253"/>
      <c r="HL404" s="253"/>
      <c r="HM404" s="253"/>
      <c r="HN404" s="253"/>
      <c r="HO404" s="253"/>
      <c r="HP404" s="253"/>
      <c r="HQ404" s="253"/>
      <c r="HR404" s="253"/>
      <c r="HS404" s="253"/>
      <c r="HT404" s="253"/>
      <c r="HU404" s="253"/>
      <c r="HV404" s="253"/>
      <c r="HW404" s="253"/>
      <c r="HX404" s="253"/>
      <c r="HY404" s="253"/>
      <c r="HZ404" s="253"/>
      <c r="IA404" s="253"/>
      <c r="IB404" s="253"/>
      <c r="IC404" s="253"/>
      <c r="ID404" s="253"/>
      <c r="IE404" s="253"/>
      <c r="IF404" s="253"/>
      <c r="IG404" s="253"/>
      <c r="IH404" s="253"/>
      <c r="II404" s="253"/>
      <c r="IJ404" s="253"/>
      <c r="IK404" s="253"/>
      <c r="IL404" s="253"/>
      <c r="IM404" s="253"/>
      <c r="IN404" s="253"/>
      <c r="IO404" s="253"/>
      <c r="IP404" s="253"/>
      <c r="IQ404" s="253"/>
      <c r="IR404" s="253"/>
      <c r="IS404" s="253"/>
      <c r="IT404" s="253"/>
      <c r="IU404" s="253"/>
      <c r="IV404" s="253"/>
      <c r="IW404" s="253"/>
      <c r="IX404" s="253"/>
      <c r="IY404" s="253"/>
      <c r="IZ404" s="253"/>
      <c r="JA404" s="253"/>
      <c r="JB404" s="253"/>
      <c r="JC404" s="253"/>
      <c r="JD404" s="253"/>
      <c r="JE404" s="253"/>
      <c r="JF404" s="253"/>
      <c r="JG404" s="253"/>
      <c r="JH404" s="253"/>
      <c r="JI404" s="253"/>
      <c r="JJ404" s="253"/>
      <c r="JK404" s="253"/>
      <c r="JL404" s="253"/>
      <c r="JM404" s="253"/>
      <c r="JN404" s="253"/>
      <c r="JO404" s="253"/>
      <c r="JP404" s="253"/>
      <c r="JQ404" s="253"/>
      <c r="JR404" s="253"/>
      <c r="JS404" s="253"/>
      <c r="JT404" s="253"/>
      <c r="JU404" s="253"/>
    </row>
    <row r="405" spans="1:281" s="252" customFormat="1" ht="15" customHeight="1" x14ac:dyDescent="0.25">
      <c r="A405" s="253"/>
      <c r="B405" s="253"/>
      <c r="C405" s="253"/>
      <c r="D405" s="253"/>
      <c r="E405" s="253"/>
      <c r="F405" s="253"/>
      <c r="G405" s="253"/>
      <c r="H405" s="253"/>
      <c r="I405" s="253"/>
      <c r="J405" s="253"/>
      <c r="K405" s="253"/>
      <c r="L405" s="253"/>
      <c r="M405" s="253"/>
      <c r="N405" s="253"/>
      <c r="O405" s="253"/>
      <c r="P405" s="253"/>
      <c r="Q405" s="253"/>
      <c r="R405" s="253"/>
      <c r="S405" s="253"/>
      <c r="T405" s="253"/>
      <c r="U405" s="253" t="s">
        <v>571</v>
      </c>
      <c r="V405" s="253"/>
      <c r="W405" s="253"/>
      <c r="X405" s="253"/>
      <c r="Y405" s="253"/>
      <c r="Z405" s="253"/>
      <c r="AA405" s="253"/>
      <c r="AB405" s="253"/>
      <c r="AC405" s="253" t="s">
        <v>323</v>
      </c>
      <c r="AD405" s="253"/>
      <c r="AE405" s="253"/>
      <c r="AF405" s="253"/>
      <c r="AG405" s="253"/>
      <c r="AH405" s="253"/>
      <c r="AI405" s="253"/>
      <c r="AJ405" s="253"/>
      <c r="AK405" s="253"/>
      <c r="AL405" s="253"/>
      <c r="AM405" s="253"/>
      <c r="AN405" s="253"/>
      <c r="AO405" s="253"/>
      <c r="AP405" s="256"/>
      <c r="AQ405" s="253"/>
      <c r="AR405" s="253"/>
      <c r="AS405" s="253"/>
      <c r="AT405" s="256"/>
      <c r="AU405" s="253"/>
      <c r="AV405" s="253"/>
      <c r="AW405" s="253"/>
      <c r="AX405" s="253"/>
      <c r="AY405" s="253"/>
      <c r="AZ405" s="253"/>
      <c r="BA405" s="253"/>
      <c r="BB405" s="253"/>
      <c r="BC405" s="253"/>
      <c r="BD405" s="253"/>
      <c r="BE405" s="253"/>
      <c r="BF405" s="253"/>
      <c r="BG405" s="253"/>
      <c r="BH405" s="253"/>
      <c r="BI405" s="253"/>
      <c r="BJ405" s="253"/>
      <c r="BK405" s="253"/>
      <c r="BL405" s="253"/>
      <c r="BM405" s="253"/>
      <c r="BN405" s="253"/>
      <c r="BO405" s="253"/>
      <c r="BP405" s="253"/>
      <c r="BQ405" s="253"/>
      <c r="BR405" s="253"/>
      <c r="BS405" s="253"/>
      <c r="BT405" s="253"/>
      <c r="BU405" s="253"/>
      <c r="BV405" s="253"/>
      <c r="BW405" s="253"/>
      <c r="BX405" s="253"/>
      <c r="BY405" s="253"/>
      <c r="BZ405" s="253"/>
      <c r="CA405" s="253"/>
      <c r="CB405" s="253"/>
      <c r="CC405" s="253"/>
      <c r="CD405" s="253"/>
      <c r="CE405" s="253"/>
      <c r="CF405" s="253"/>
      <c r="CG405" s="253"/>
      <c r="CH405" s="253"/>
      <c r="CI405" s="253"/>
      <c r="CJ405" s="253"/>
      <c r="CK405" s="253"/>
      <c r="CL405" s="253"/>
      <c r="CM405" s="253"/>
      <c r="CN405" s="253"/>
      <c r="CO405" s="253"/>
      <c r="CP405" s="253"/>
      <c r="CQ405" s="253"/>
      <c r="CR405" s="253"/>
      <c r="CS405" s="253"/>
      <c r="CT405" s="253"/>
      <c r="CU405" s="253"/>
      <c r="CV405" s="253"/>
      <c r="CW405" s="253"/>
      <c r="CX405" s="253"/>
      <c r="CY405" s="253"/>
      <c r="CZ405" s="253"/>
      <c r="DA405" s="253"/>
      <c r="DB405" s="253"/>
      <c r="DC405" s="253"/>
      <c r="DD405" s="253"/>
      <c r="DE405" s="253"/>
      <c r="DF405" s="253"/>
      <c r="DG405" s="253"/>
      <c r="DH405" s="253"/>
      <c r="DI405" s="253"/>
      <c r="DJ405" s="253"/>
      <c r="DK405" s="253"/>
      <c r="DL405" s="253"/>
      <c r="DM405" s="253"/>
      <c r="DN405" s="253"/>
      <c r="DO405" s="253"/>
      <c r="DP405" s="253"/>
      <c r="DQ405" s="253"/>
      <c r="DR405" s="253"/>
      <c r="DS405" s="253"/>
      <c r="DT405" s="253"/>
      <c r="DU405" s="253"/>
      <c r="DV405" s="253"/>
      <c r="DW405" s="253"/>
      <c r="DX405" s="253"/>
      <c r="DY405" s="253"/>
      <c r="DZ405" s="253"/>
      <c r="EA405" s="253"/>
      <c r="EB405" s="253"/>
      <c r="EC405" s="253"/>
      <c r="ED405" s="253"/>
      <c r="EE405" s="253"/>
      <c r="EF405" s="253"/>
      <c r="EG405" s="253"/>
      <c r="EH405" s="253"/>
      <c r="EI405" s="253"/>
      <c r="EJ405" s="253"/>
      <c r="EK405" s="253"/>
      <c r="EL405" s="253"/>
      <c r="EM405" s="253"/>
      <c r="EN405" s="253"/>
      <c r="EO405" s="253"/>
      <c r="EP405" s="253"/>
      <c r="EQ405" s="253"/>
      <c r="ER405" s="253"/>
      <c r="ES405" s="253"/>
      <c r="ET405" s="253"/>
      <c r="EU405" s="253"/>
      <c r="EV405" s="253"/>
      <c r="EW405" s="253"/>
      <c r="EX405" s="253"/>
      <c r="EY405" s="253"/>
      <c r="EZ405" s="253"/>
      <c r="FA405" s="253"/>
      <c r="FB405" s="253"/>
      <c r="FC405" s="253"/>
      <c r="FD405" s="253"/>
      <c r="FE405" s="253"/>
      <c r="FF405" s="253"/>
      <c r="FG405" s="253"/>
      <c r="FH405" s="253"/>
      <c r="FI405" s="253"/>
      <c r="FJ405" s="253"/>
      <c r="FK405" s="253"/>
      <c r="FL405" s="253"/>
      <c r="FM405" s="253"/>
      <c r="FN405" s="253"/>
      <c r="FO405" s="253"/>
      <c r="FP405" s="253"/>
      <c r="FQ405" s="253"/>
      <c r="FR405" s="253"/>
      <c r="FS405" s="253"/>
      <c r="FT405" s="253"/>
      <c r="FU405" s="253"/>
      <c r="FV405" s="253"/>
      <c r="FW405" s="253"/>
      <c r="FX405" s="253"/>
      <c r="FY405" s="253"/>
      <c r="FZ405" s="253"/>
      <c r="GA405" s="253"/>
      <c r="GB405" s="253"/>
      <c r="GC405" s="253"/>
      <c r="GD405" s="253"/>
      <c r="GE405" s="253"/>
      <c r="GF405" s="253"/>
      <c r="GG405" s="253"/>
      <c r="GH405" s="253"/>
      <c r="GI405" s="253"/>
      <c r="GJ405" s="253"/>
      <c r="GK405" s="253"/>
      <c r="GL405" s="253"/>
      <c r="GM405" s="253"/>
      <c r="GN405" s="253"/>
      <c r="GO405" s="253"/>
      <c r="GP405" s="253"/>
      <c r="GQ405" s="253"/>
      <c r="GR405" s="253"/>
      <c r="GS405" s="253"/>
      <c r="GT405" s="253"/>
      <c r="GU405" s="253"/>
      <c r="GV405" s="253"/>
      <c r="GW405" s="253"/>
      <c r="GX405" s="253"/>
      <c r="GY405" s="253"/>
      <c r="GZ405" s="253"/>
      <c r="HA405" s="253"/>
      <c r="HB405" s="253"/>
      <c r="HC405" s="253"/>
      <c r="HD405" s="253"/>
      <c r="HE405" s="253"/>
      <c r="HF405" s="253"/>
      <c r="HG405" s="253"/>
      <c r="HH405" s="253"/>
      <c r="HI405" s="253"/>
      <c r="HJ405" s="253"/>
      <c r="HK405" s="253"/>
      <c r="HL405" s="253"/>
      <c r="HM405" s="253"/>
      <c r="HN405" s="253"/>
      <c r="HO405" s="253"/>
      <c r="HP405" s="253"/>
      <c r="HQ405" s="253"/>
      <c r="HR405" s="253"/>
      <c r="HS405" s="253"/>
      <c r="HT405" s="253"/>
      <c r="HU405" s="253"/>
      <c r="HV405" s="253"/>
      <c r="HW405" s="253"/>
      <c r="HX405" s="253"/>
      <c r="HY405" s="253"/>
      <c r="HZ405" s="253"/>
      <c r="IA405" s="253"/>
      <c r="IB405" s="253"/>
      <c r="IC405" s="253"/>
      <c r="ID405" s="253"/>
      <c r="IE405" s="253"/>
      <c r="IF405" s="253"/>
      <c r="IG405" s="253"/>
      <c r="IH405" s="253"/>
      <c r="II405" s="253"/>
      <c r="IJ405" s="253"/>
      <c r="IK405" s="253"/>
      <c r="IL405" s="253"/>
      <c r="IM405" s="253"/>
      <c r="IN405" s="253"/>
      <c r="IO405" s="253"/>
      <c r="IP405" s="253"/>
      <c r="IQ405" s="253"/>
      <c r="IR405" s="253"/>
      <c r="IS405" s="253"/>
      <c r="IT405" s="253"/>
      <c r="IU405" s="253"/>
      <c r="IV405" s="253"/>
      <c r="IW405" s="253"/>
      <c r="IX405" s="253"/>
      <c r="IY405" s="253"/>
      <c r="IZ405" s="253"/>
      <c r="JA405" s="253"/>
      <c r="JB405" s="253"/>
      <c r="JC405" s="253"/>
      <c r="JD405" s="253"/>
      <c r="JE405" s="253"/>
      <c r="JF405" s="253"/>
      <c r="JG405" s="253"/>
      <c r="JH405" s="253"/>
      <c r="JI405" s="253"/>
      <c r="JJ405" s="253"/>
      <c r="JK405" s="253"/>
      <c r="JL405" s="253"/>
      <c r="JM405" s="253"/>
      <c r="JN405" s="253"/>
      <c r="JO405" s="253"/>
      <c r="JP405" s="253"/>
      <c r="JQ405" s="253"/>
      <c r="JR405" s="253"/>
      <c r="JS405" s="253"/>
      <c r="JT405" s="253"/>
      <c r="JU405" s="253"/>
    </row>
    <row r="406" spans="1:281" s="252" customFormat="1" ht="15" customHeight="1" x14ac:dyDescent="0.25">
      <c r="A406" s="253"/>
      <c r="B406" s="253"/>
      <c r="C406" s="253"/>
      <c r="D406" s="253"/>
      <c r="E406" s="253"/>
      <c r="F406" s="253"/>
      <c r="G406" s="253"/>
      <c r="H406" s="253"/>
      <c r="I406" s="253"/>
      <c r="J406" s="253"/>
      <c r="K406" s="253"/>
      <c r="L406" s="253"/>
      <c r="M406" s="253"/>
      <c r="N406" s="253"/>
      <c r="O406" s="253"/>
      <c r="P406" s="253"/>
      <c r="Q406" s="253"/>
      <c r="R406" s="253"/>
      <c r="S406" s="253"/>
      <c r="T406" s="253"/>
      <c r="U406" s="253" t="s">
        <v>572</v>
      </c>
      <c r="V406" s="253"/>
      <c r="W406" s="253"/>
      <c r="X406" s="253"/>
      <c r="Y406" s="253"/>
      <c r="Z406" s="253"/>
      <c r="AA406" s="253"/>
      <c r="AB406" s="253"/>
      <c r="AC406" s="253" t="s">
        <v>323</v>
      </c>
      <c r="AD406" s="253"/>
      <c r="AE406" s="253"/>
      <c r="AF406" s="253"/>
      <c r="AG406" s="253"/>
      <c r="AH406" s="253"/>
      <c r="AI406" s="253"/>
      <c r="AJ406" s="253"/>
      <c r="AK406" s="253"/>
      <c r="AL406" s="253"/>
      <c r="AM406" s="253"/>
      <c r="AN406" s="253"/>
      <c r="AO406" s="253"/>
      <c r="AP406" s="256"/>
      <c r="AQ406" s="253"/>
      <c r="AR406" s="253"/>
      <c r="AS406" s="253"/>
      <c r="AT406" s="256"/>
      <c r="AU406" s="253"/>
      <c r="AV406" s="253"/>
      <c r="AW406" s="253"/>
      <c r="AX406" s="253"/>
      <c r="AY406" s="253"/>
      <c r="AZ406" s="253"/>
      <c r="BA406" s="253"/>
      <c r="BB406" s="253"/>
      <c r="BC406" s="253"/>
      <c r="BD406" s="253"/>
      <c r="BE406" s="253"/>
      <c r="BF406" s="253"/>
      <c r="BG406" s="253"/>
      <c r="BH406" s="253"/>
      <c r="BI406" s="253"/>
      <c r="BJ406" s="253"/>
      <c r="BK406" s="253"/>
      <c r="BL406" s="253"/>
      <c r="BM406" s="253"/>
      <c r="BN406" s="253"/>
      <c r="BO406" s="253"/>
      <c r="BP406" s="253"/>
      <c r="BQ406" s="253"/>
      <c r="BR406" s="253"/>
      <c r="BS406" s="253"/>
      <c r="BT406" s="253"/>
      <c r="BU406" s="253"/>
      <c r="BV406" s="253"/>
      <c r="BW406" s="253"/>
      <c r="BX406" s="253"/>
      <c r="BY406" s="253"/>
      <c r="BZ406" s="253"/>
      <c r="CA406" s="253"/>
      <c r="CB406" s="253"/>
      <c r="CC406" s="253"/>
      <c r="CD406" s="253"/>
      <c r="CE406" s="253"/>
      <c r="CF406" s="253"/>
      <c r="CG406" s="253"/>
      <c r="CH406" s="253"/>
      <c r="CI406" s="253"/>
      <c r="CJ406" s="253"/>
      <c r="CK406" s="253"/>
      <c r="CL406" s="253"/>
      <c r="CM406" s="253"/>
      <c r="CN406" s="253"/>
      <c r="CO406" s="253"/>
      <c r="CP406" s="253"/>
      <c r="CQ406" s="253"/>
      <c r="CR406" s="253"/>
      <c r="CS406" s="253"/>
      <c r="CT406" s="253"/>
      <c r="CU406" s="253"/>
      <c r="CV406" s="253"/>
      <c r="CW406" s="253"/>
      <c r="CX406" s="253"/>
      <c r="CY406" s="253"/>
      <c r="CZ406" s="253"/>
      <c r="DA406" s="253"/>
      <c r="DB406" s="253"/>
      <c r="DC406" s="253"/>
      <c r="DD406" s="253"/>
      <c r="DE406" s="253"/>
      <c r="DF406" s="253"/>
      <c r="DG406" s="253"/>
      <c r="DH406" s="253"/>
      <c r="DI406" s="253"/>
      <c r="DJ406" s="253"/>
      <c r="DK406" s="253"/>
      <c r="DL406" s="253"/>
      <c r="DM406" s="253"/>
      <c r="DN406" s="253"/>
      <c r="DO406" s="253"/>
      <c r="DP406" s="253"/>
      <c r="DQ406" s="253"/>
      <c r="DR406" s="253"/>
      <c r="DS406" s="253"/>
      <c r="DT406" s="253"/>
      <c r="DU406" s="253"/>
      <c r="DV406" s="253"/>
      <c r="DW406" s="253"/>
      <c r="DX406" s="253"/>
      <c r="DY406" s="253"/>
      <c r="DZ406" s="253"/>
      <c r="EA406" s="253"/>
      <c r="EB406" s="253"/>
      <c r="EC406" s="253"/>
      <c r="ED406" s="253"/>
      <c r="EE406" s="253"/>
      <c r="EF406" s="253"/>
      <c r="EG406" s="253"/>
      <c r="EH406" s="253"/>
      <c r="EI406" s="253"/>
      <c r="EJ406" s="253"/>
      <c r="EK406" s="253"/>
      <c r="EL406" s="253"/>
      <c r="EM406" s="253"/>
      <c r="EN406" s="253"/>
      <c r="EO406" s="253"/>
      <c r="EP406" s="253"/>
      <c r="EQ406" s="253"/>
      <c r="ER406" s="253"/>
      <c r="ES406" s="253"/>
      <c r="ET406" s="253"/>
      <c r="EU406" s="253"/>
      <c r="EV406" s="253"/>
      <c r="EW406" s="253"/>
      <c r="EX406" s="253"/>
      <c r="EY406" s="253"/>
      <c r="EZ406" s="253"/>
      <c r="FA406" s="253"/>
      <c r="FB406" s="253"/>
      <c r="FC406" s="253"/>
      <c r="FD406" s="253"/>
      <c r="FE406" s="253"/>
      <c r="FF406" s="253"/>
      <c r="FG406" s="253"/>
      <c r="FH406" s="253"/>
      <c r="FI406" s="253"/>
      <c r="FJ406" s="253"/>
      <c r="FK406" s="253"/>
      <c r="FL406" s="253"/>
      <c r="FM406" s="253"/>
      <c r="FN406" s="253"/>
      <c r="FO406" s="253"/>
      <c r="FP406" s="253"/>
      <c r="FQ406" s="253"/>
      <c r="FR406" s="253"/>
      <c r="FS406" s="253"/>
      <c r="FT406" s="253"/>
      <c r="FU406" s="253"/>
      <c r="FV406" s="253"/>
      <c r="FW406" s="253"/>
      <c r="FX406" s="253"/>
      <c r="FY406" s="253"/>
      <c r="FZ406" s="253"/>
      <c r="GA406" s="253"/>
      <c r="GB406" s="253"/>
      <c r="GC406" s="253"/>
      <c r="GD406" s="253"/>
      <c r="GE406" s="253"/>
      <c r="GF406" s="253"/>
      <c r="GG406" s="253"/>
      <c r="GH406" s="253"/>
      <c r="GI406" s="253"/>
      <c r="GJ406" s="253"/>
      <c r="GK406" s="253"/>
      <c r="GL406" s="253"/>
      <c r="GM406" s="253"/>
      <c r="GN406" s="253"/>
      <c r="GO406" s="253"/>
      <c r="GP406" s="253"/>
      <c r="GQ406" s="253"/>
      <c r="GR406" s="253"/>
      <c r="GS406" s="253"/>
      <c r="GT406" s="253"/>
      <c r="GU406" s="253"/>
      <c r="GV406" s="253"/>
      <c r="GW406" s="253"/>
      <c r="GX406" s="253"/>
      <c r="GY406" s="253"/>
      <c r="GZ406" s="253"/>
      <c r="HA406" s="253"/>
      <c r="HB406" s="253"/>
      <c r="HC406" s="253"/>
      <c r="HD406" s="253"/>
      <c r="HE406" s="253"/>
      <c r="HF406" s="253"/>
      <c r="HG406" s="253"/>
      <c r="HH406" s="253"/>
      <c r="HI406" s="253"/>
      <c r="HJ406" s="253"/>
      <c r="HK406" s="253"/>
      <c r="HL406" s="253"/>
      <c r="HM406" s="253"/>
      <c r="HN406" s="253"/>
      <c r="HO406" s="253"/>
      <c r="HP406" s="253"/>
      <c r="HQ406" s="253"/>
      <c r="HR406" s="253"/>
      <c r="HS406" s="253"/>
      <c r="HT406" s="253"/>
      <c r="HU406" s="253"/>
      <c r="HV406" s="253"/>
      <c r="HW406" s="253"/>
      <c r="HX406" s="253"/>
      <c r="HY406" s="253"/>
      <c r="HZ406" s="253"/>
      <c r="IA406" s="253"/>
      <c r="IB406" s="253"/>
      <c r="IC406" s="253"/>
      <c r="ID406" s="253"/>
      <c r="IE406" s="253"/>
      <c r="IF406" s="253"/>
      <c r="IG406" s="253"/>
      <c r="IH406" s="253"/>
      <c r="II406" s="253"/>
      <c r="IJ406" s="253"/>
      <c r="IK406" s="253"/>
      <c r="IL406" s="253"/>
      <c r="IM406" s="253"/>
      <c r="IN406" s="253"/>
      <c r="IO406" s="253"/>
      <c r="IP406" s="253"/>
      <c r="IQ406" s="253"/>
      <c r="IR406" s="253"/>
      <c r="IS406" s="253"/>
      <c r="IT406" s="253"/>
      <c r="IU406" s="253"/>
      <c r="IV406" s="253"/>
      <c r="IW406" s="253"/>
      <c r="IX406" s="253"/>
      <c r="IY406" s="253"/>
      <c r="IZ406" s="253"/>
      <c r="JA406" s="253"/>
      <c r="JB406" s="253"/>
      <c r="JC406" s="253"/>
      <c r="JD406" s="253"/>
      <c r="JE406" s="253"/>
      <c r="JF406" s="253"/>
      <c r="JG406" s="253"/>
      <c r="JH406" s="253"/>
      <c r="JI406" s="253"/>
      <c r="JJ406" s="253"/>
      <c r="JK406" s="253"/>
      <c r="JL406" s="253"/>
      <c r="JM406" s="253"/>
      <c r="JN406" s="253"/>
      <c r="JO406" s="253"/>
      <c r="JP406" s="253"/>
      <c r="JQ406" s="253"/>
      <c r="JR406" s="253"/>
      <c r="JS406" s="253"/>
      <c r="JT406" s="253"/>
      <c r="JU406" s="253"/>
    </row>
    <row r="407" spans="1:281" s="252" customFormat="1" ht="15" customHeight="1" x14ac:dyDescent="0.25">
      <c r="A407" s="253"/>
      <c r="B407" s="253"/>
      <c r="C407" s="253"/>
      <c r="D407" s="253"/>
      <c r="E407" s="253"/>
      <c r="F407" s="253"/>
      <c r="G407" s="253"/>
      <c r="H407" s="253"/>
      <c r="I407" s="253"/>
      <c r="J407" s="253"/>
      <c r="K407" s="253"/>
      <c r="L407" s="253"/>
      <c r="M407" s="253"/>
      <c r="N407" s="253"/>
      <c r="O407" s="253"/>
      <c r="P407" s="253"/>
      <c r="Q407" s="253"/>
      <c r="R407" s="253"/>
      <c r="S407" s="253"/>
      <c r="T407" s="253"/>
      <c r="U407" s="253" t="s">
        <v>573</v>
      </c>
      <c r="V407" s="253"/>
      <c r="W407" s="253"/>
      <c r="X407" s="253"/>
      <c r="Y407" s="253"/>
      <c r="Z407" s="253"/>
      <c r="AA407" s="253"/>
      <c r="AB407" s="253"/>
      <c r="AC407" s="253" t="s">
        <v>320</v>
      </c>
      <c r="AD407" s="253"/>
      <c r="AE407" s="253"/>
      <c r="AF407" s="253"/>
      <c r="AG407" s="253"/>
      <c r="AH407" s="253"/>
      <c r="AI407" s="253"/>
      <c r="AJ407" s="253"/>
      <c r="AK407" s="253"/>
      <c r="AL407" s="253"/>
      <c r="AM407" s="253"/>
      <c r="AN407" s="253"/>
      <c r="AO407" s="253"/>
      <c r="AP407" s="256"/>
      <c r="AQ407" s="253"/>
      <c r="AR407" s="253"/>
      <c r="AS407" s="253"/>
      <c r="AT407" s="256"/>
      <c r="AU407" s="253"/>
      <c r="AV407" s="253"/>
      <c r="AW407" s="253"/>
      <c r="AX407" s="253"/>
      <c r="AY407" s="253"/>
      <c r="AZ407" s="253"/>
      <c r="BA407" s="253"/>
      <c r="BB407" s="253"/>
      <c r="BC407" s="253"/>
      <c r="BD407" s="253"/>
      <c r="BE407" s="253"/>
      <c r="BF407" s="253"/>
      <c r="BG407" s="253"/>
      <c r="BH407" s="253"/>
      <c r="BI407" s="253"/>
      <c r="BJ407" s="253"/>
      <c r="BK407" s="253"/>
      <c r="BL407" s="253"/>
      <c r="BM407" s="253"/>
      <c r="BN407" s="253"/>
      <c r="BO407" s="253"/>
      <c r="BP407" s="253"/>
      <c r="BQ407" s="253"/>
      <c r="BR407" s="253"/>
      <c r="BS407" s="253"/>
      <c r="BT407" s="253"/>
      <c r="BU407" s="253"/>
      <c r="BV407" s="253"/>
      <c r="BW407" s="253"/>
      <c r="BX407" s="253"/>
      <c r="BY407" s="253"/>
      <c r="BZ407" s="253"/>
      <c r="CA407" s="253"/>
      <c r="CB407" s="253"/>
      <c r="CC407" s="253"/>
      <c r="CD407" s="253"/>
      <c r="CE407" s="253"/>
      <c r="CF407" s="253"/>
      <c r="CG407" s="253"/>
      <c r="CH407" s="253"/>
      <c r="CI407" s="253"/>
      <c r="CJ407" s="253"/>
      <c r="CK407" s="253"/>
      <c r="CL407" s="253"/>
      <c r="CM407" s="253"/>
      <c r="CN407" s="253"/>
      <c r="CO407" s="253"/>
      <c r="CP407" s="253"/>
      <c r="CQ407" s="253"/>
      <c r="CR407" s="253"/>
      <c r="CS407" s="253"/>
      <c r="CT407" s="253"/>
      <c r="CU407" s="253"/>
      <c r="CV407" s="253"/>
      <c r="CW407" s="253"/>
      <c r="CX407" s="253"/>
      <c r="CY407" s="253"/>
      <c r="CZ407" s="253"/>
      <c r="DA407" s="253"/>
      <c r="DB407" s="253"/>
      <c r="DC407" s="253"/>
      <c r="DD407" s="253"/>
      <c r="DE407" s="253"/>
      <c r="DF407" s="253"/>
      <c r="DG407" s="253"/>
      <c r="DH407" s="253"/>
      <c r="DI407" s="253"/>
      <c r="DJ407" s="253"/>
      <c r="DK407" s="253"/>
      <c r="DL407" s="253"/>
      <c r="DM407" s="253"/>
      <c r="DN407" s="253"/>
      <c r="DO407" s="253"/>
      <c r="DP407" s="253"/>
      <c r="DQ407" s="253"/>
      <c r="DR407" s="253"/>
      <c r="DS407" s="253"/>
      <c r="DT407" s="253"/>
      <c r="DU407" s="253"/>
      <c r="DV407" s="253"/>
      <c r="DW407" s="253"/>
      <c r="DX407" s="253"/>
      <c r="DY407" s="253"/>
      <c r="DZ407" s="253"/>
      <c r="EA407" s="253"/>
      <c r="EB407" s="253"/>
      <c r="EC407" s="253"/>
      <c r="ED407" s="253"/>
      <c r="EE407" s="253"/>
      <c r="EF407" s="253"/>
      <c r="EG407" s="253"/>
      <c r="EH407" s="253"/>
      <c r="EI407" s="253"/>
      <c r="EJ407" s="253"/>
      <c r="EK407" s="253"/>
      <c r="EL407" s="253"/>
      <c r="EM407" s="253"/>
      <c r="EN407" s="253"/>
      <c r="EO407" s="253"/>
      <c r="EP407" s="253"/>
      <c r="EQ407" s="253"/>
      <c r="ER407" s="253"/>
      <c r="ES407" s="253"/>
      <c r="ET407" s="253"/>
      <c r="EU407" s="253"/>
      <c r="EV407" s="253"/>
      <c r="EW407" s="253"/>
      <c r="EX407" s="253"/>
      <c r="EY407" s="253"/>
      <c r="EZ407" s="253"/>
      <c r="FA407" s="253"/>
      <c r="FB407" s="253"/>
      <c r="FC407" s="253"/>
      <c r="FD407" s="253"/>
      <c r="FE407" s="253"/>
      <c r="FF407" s="253"/>
      <c r="FG407" s="253"/>
      <c r="FH407" s="253"/>
      <c r="FI407" s="253"/>
      <c r="FJ407" s="253"/>
      <c r="FK407" s="253"/>
      <c r="FL407" s="253"/>
      <c r="FM407" s="253"/>
      <c r="FN407" s="253"/>
      <c r="FO407" s="253"/>
      <c r="FP407" s="253"/>
      <c r="FQ407" s="253"/>
      <c r="FR407" s="253"/>
      <c r="FS407" s="253"/>
      <c r="FT407" s="253"/>
      <c r="FU407" s="253"/>
      <c r="FV407" s="253"/>
      <c r="FW407" s="253"/>
      <c r="FX407" s="253"/>
      <c r="FY407" s="253"/>
      <c r="FZ407" s="253"/>
      <c r="GA407" s="253"/>
      <c r="GB407" s="253"/>
      <c r="GC407" s="253"/>
      <c r="GD407" s="253"/>
      <c r="GE407" s="253"/>
      <c r="GF407" s="253"/>
      <c r="GG407" s="253"/>
      <c r="GH407" s="253"/>
      <c r="GI407" s="253"/>
      <c r="GJ407" s="253"/>
      <c r="GK407" s="253"/>
      <c r="GL407" s="253"/>
      <c r="GM407" s="253"/>
      <c r="GN407" s="253"/>
      <c r="GO407" s="253"/>
      <c r="GP407" s="253"/>
      <c r="GQ407" s="253"/>
      <c r="GR407" s="253"/>
      <c r="GS407" s="253"/>
      <c r="GT407" s="253"/>
      <c r="GU407" s="253"/>
      <c r="GV407" s="253"/>
      <c r="GW407" s="253"/>
      <c r="GX407" s="253"/>
      <c r="GY407" s="253"/>
      <c r="GZ407" s="253"/>
      <c r="HA407" s="253"/>
      <c r="HB407" s="253"/>
      <c r="HC407" s="253"/>
      <c r="HD407" s="253"/>
      <c r="HE407" s="253"/>
      <c r="HF407" s="253"/>
      <c r="HG407" s="253"/>
      <c r="HH407" s="253"/>
      <c r="HI407" s="253"/>
      <c r="HJ407" s="253"/>
      <c r="HK407" s="253"/>
      <c r="HL407" s="253"/>
      <c r="HM407" s="253"/>
      <c r="HN407" s="253"/>
      <c r="HO407" s="253"/>
      <c r="HP407" s="253"/>
      <c r="HQ407" s="253"/>
      <c r="HR407" s="253"/>
      <c r="HS407" s="253"/>
      <c r="HT407" s="253"/>
      <c r="HU407" s="253"/>
      <c r="HV407" s="253"/>
      <c r="HW407" s="253"/>
      <c r="HX407" s="253"/>
      <c r="HY407" s="253"/>
      <c r="HZ407" s="253"/>
      <c r="IA407" s="253"/>
      <c r="IB407" s="253"/>
      <c r="IC407" s="253"/>
      <c r="ID407" s="253"/>
      <c r="IE407" s="253"/>
      <c r="IF407" s="253"/>
      <c r="IG407" s="253"/>
      <c r="IH407" s="253"/>
      <c r="II407" s="253"/>
      <c r="IJ407" s="253"/>
      <c r="IK407" s="253"/>
      <c r="IL407" s="253"/>
      <c r="IM407" s="253"/>
      <c r="IN407" s="253"/>
      <c r="IO407" s="253"/>
      <c r="IP407" s="253"/>
      <c r="IQ407" s="253"/>
      <c r="IR407" s="253"/>
      <c r="IS407" s="253"/>
      <c r="IT407" s="253"/>
      <c r="IU407" s="253"/>
      <c r="IV407" s="253"/>
      <c r="IW407" s="253"/>
      <c r="IX407" s="253"/>
      <c r="IY407" s="253"/>
      <c r="IZ407" s="253"/>
      <c r="JA407" s="253"/>
      <c r="JB407" s="253"/>
      <c r="JC407" s="253"/>
      <c r="JD407" s="253"/>
      <c r="JE407" s="253"/>
      <c r="JF407" s="253"/>
      <c r="JG407" s="253"/>
      <c r="JH407" s="253"/>
      <c r="JI407" s="253"/>
      <c r="JJ407" s="253"/>
      <c r="JK407" s="253"/>
      <c r="JL407" s="253"/>
      <c r="JM407" s="253"/>
      <c r="JN407" s="253"/>
      <c r="JO407" s="253"/>
      <c r="JP407" s="253"/>
      <c r="JQ407" s="253"/>
      <c r="JR407" s="253"/>
      <c r="JS407" s="253"/>
      <c r="JT407" s="253"/>
      <c r="JU407" s="253"/>
    </row>
    <row r="408" spans="1:281" s="252" customFormat="1" ht="15" customHeight="1" x14ac:dyDescent="0.25">
      <c r="A408" s="253"/>
      <c r="B408" s="253"/>
      <c r="C408" s="253"/>
      <c r="D408" s="253"/>
      <c r="E408" s="253"/>
      <c r="F408" s="253"/>
      <c r="G408" s="253"/>
      <c r="H408" s="253"/>
      <c r="I408" s="253"/>
      <c r="J408" s="253"/>
      <c r="K408" s="253"/>
      <c r="L408" s="253"/>
      <c r="M408" s="253"/>
      <c r="N408" s="253"/>
      <c r="O408" s="253"/>
      <c r="P408" s="253"/>
      <c r="Q408" s="253"/>
      <c r="R408" s="253"/>
      <c r="S408" s="253"/>
      <c r="T408" s="253"/>
      <c r="U408" s="253" t="s">
        <v>574</v>
      </c>
      <c r="V408" s="253"/>
      <c r="W408" s="253"/>
      <c r="X408" s="253"/>
      <c r="Y408" s="253"/>
      <c r="Z408" s="253"/>
      <c r="AA408" s="253"/>
      <c r="AB408" s="253"/>
      <c r="AC408" s="253" t="s">
        <v>332</v>
      </c>
      <c r="AD408" s="253"/>
      <c r="AE408" s="253"/>
      <c r="AF408" s="253"/>
      <c r="AG408" s="253"/>
      <c r="AH408" s="253"/>
      <c r="AI408" s="253"/>
      <c r="AJ408" s="253"/>
      <c r="AK408" s="253"/>
      <c r="AL408" s="253"/>
      <c r="AM408" s="253"/>
      <c r="AN408" s="253"/>
      <c r="AO408" s="253"/>
      <c r="AP408" s="256"/>
      <c r="AQ408" s="253"/>
      <c r="AR408" s="253"/>
      <c r="AS408" s="253"/>
      <c r="AT408" s="256"/>
      <c r="AU408" s="253"/>
      <c r="AV408" s="253"/>
      <c r="AW408" s="253"/>
      <c r="AX408" s="253"/>
      <c r="AY408" s="253"/>
      <c r="AZ408" s="253"/>
      <c r="BA408" s="253"/>
      <c r="BB408" s="253"/>
      <c r="BC408" s="253"/>
      <c r="BD408" s="253"/>
      <c r="BE408" s="253"/>
      <c r="BF408" s="253"/>
      <c r="BG408" s="253"/>
      <c r="BH408" s="253"/>
      <c r="BI408" s="253"/>
      <c r="BJ408" s="253"/>
      <c r="BK408" s="253"/>
      <c r="BL408" s="253"/>
      <c r="BM408" s="253"/>
      <c r="BN408" s="253"/>
      <c r="BO408" s="253"/>
      <c r="BP408" s="253"/>
      <c r="BQ408" s="253"/>
      <c r="BR408" s="253"/>
      <c r="BS408" s="253"/>
      <c r="BT408" s="253"/>
      <c r="BU408" s="253"/>
      <c r="BV408" s="253"/>
      <c r="BW408" s="253"/>
      <c r="BX408" s="253"/>
      <c r="BY408" s="253"/>
      <c r="BZ408" s="253"/>
      <c r="CA408" s="253"/>
      <c r="CB408" s="253"/>
      <c r="CC408" s="253"/>
      <c r="CD408" s="253"/>
      <c r="CE408" s="253"/>
      <c r="CF408" s="253"/>
      <c r="CG408" s="253"/>
      <c r="CH408" s="253"/>
      <c r="CI408" s="253"/>
      <c r="CJ408" s="253"/>
      <c r="CK408" s="253"/>
      <c r="CL408" s="253"/>
      <c r="CM408" s="253"/>
      <c r="CN408" s="253"/>
      <c r="CO408" s="253"/>
      <c r="CP408" s="253"/>
      <c r="CQ408" s="253"/>
      <c r="CR408" s="253"/>
      <c r="CS408" s="253"/>
      <c r="CT408" s="253"/>
      <c r="CU408" s="253"/>
      <c r="CV408" s="253"/>
      <c r="CW408" s="253"/>
      <c r="CX408" s="253"/>
      <c r="CY408" s="253"/>
      <c r="CZ408" s="253"/>
      <c r="DA408" s="253"/>
      <c r="DB408" s="253"/>
      <c r="DC408" s="253"/>
      <c r="DD408" s="253"/>
      <c r="DE408" s="253"/>
      <c r="DF408" s="253"/>
      <c r="DG408" s="253"/>
      <c r="DH408" s="253"/>
      <c r="DI408" s="253"/>
      <c r="DJ408" s="253"/>
      <c r="DK408" s="253"/>
      <c r="DL408" s="253"/>
      <c r="DM408" s="253"/>
      <c r="DN408" s="253"/>
      <c r="DO408" s="253"/>
      <c r="DP408" s="253"/>
      <c r="DQ408" s="253"/>
      <c r="DR408" s="253"/>
      <c r="DS408" s="253"/>
      <c r="DT408" s="253"/>
      <c r="DU408" s="253"/>
      <c r="DV408" s="253"/>
      <c r="DW408" s="253"/>
      <c r="DX408" s="253"/>
      <c r="DY408" s="253"/>
      <c r="DZ408" s="253"/>
      <c r="EA408" s="253"/>
      <c r="EB408" s="253"/>
      <c r="EC408" s="253"/>
      <c r="ED408" s="253"/>
      <c r="EE408" s="253"/>
      <c r="EF408" s="253"/>
      <c r="EG408" s="253"/>
      <c r="EH408" s="253"/>
      <c r="EI408" s="253"/>
      <c r="EJ408" s="253"/>
      <c r="EK408" s="253"/>
      <c r="EL408" s="253"/>
      <c r="EM408" s="253"/>
      <c r="EN408" s="253"/>
      <c r="EO408" s="253"/>
      <c r="EP408" s="253"/>
      <c r="EQ408" s="253"/>
      <c r="ER408" s="253"/>
      <c r="ES408" s="253"/>
      <c r="ET408" s="253"/>
      <c r="EU408" s="253"/>
      <c r="EV408" s="253"/>
      <c r="EW408" s="253"/>
      <c r="EX408" s="253"/>
      <c r="EY408" s="253"/>
      <c r="EZ408" s="253"/>
      <c r="FA408" s="253"/>
      <c r="FB408" s="253"/>
      <c r="FC408" s="253"/>
      <c r="FD408" s="253"/>
      <c r="FE408" s="253"/>
      <c r="FF408" s="253"/>
      <c r="FG408" s="253"/>
      <c r="FH408" s="253"/>
      <c r="FI408" s="253"/>
      <c r="FJ408" s="253"/>
      <c r="FK408" s="253"/>
      <c r="FL408" s="253"/>
      <c r="FM408" s="253"/>
      <c r="FN408" s="253"/>
      <c r="FO408" s="253"/>
      <c r="FP408" s="253"/>
      <c r="FQ408" s="253"/>
      <c r="FR408" s="253"/>
      <c r="FS408" s="253"/>
      <c r="FT408" s="253"/>
      <c r="FU408" s="253"/>
      <c r="FV408" s="253"/>
      <c r="FW408" s="253"/>
      <c r="FX408" s="253"/>
      <c r="FY408" s="253"/>
      <c r="FZ408" s="253"/>
      <c r="GA408" s="253"/>
      <c r="GB408" s="253"/>
      <c r="GC408" s="253"/>
      <c r="GD408" s="253"/>
      <c r="GE408" s="253"/>
      <c r="GF408" s="253"/>
      <c r="GG408" s="253"/>
      <c r="GH408" s="253"/>
      <c r="GI408" s="253"/>
      <c r="GJ408" s="253"/>
      <c r="GK408" s="253"/>
      <c r="GL408" s="253"/>
      <c r="GM408" s="253"/>
      <c r="GN408" s="253"/>
      <c r="GO408" s="253"/>
      <c r="GP408" s="253"/>
      <c r="GQ408" s="253"/>
      <c r="GR408" s="253"/>
      <c r="GS408" s="253"/>
      <c r="GT408" s="253"/>
      <c r="GU408" s="253"/>
      <c r="GV408" s="253"/>
      <c r="GW408" s="253"/>
      <c r="GX408" s="253"/>
      <c r="GY408" s="253"/>
      <c r="GZ408" s="253"/>
      <c r="HA408" s="253"/>
      <c r="HB408" s="253"/>
      <c r="HC408" s="253"/>
      <c r="HD408" s="253"/>
      <c r="HE408" s="253"/>
      <c r="HF408" s="253"/>
      <c r="HG408" s="253"/>
      <c r="HH408" s="253"/>
      <c r="HI408" s="253"/>
      <c r="HJ408" s="253"/>
      <c r="HK408" s="253"/>
      <c r="HL408" s="253"/>
      <c r="HM408" s="253"/>
      <c r="HN408" s="253"/>
      <c r="HO408" s="253"/>
      <c r="HP408" s="253"/>
      <c r="HQ408" s="253"/>
      <c r="HR408" s="253"/>
      <c r="HS408" s="253"/>
      <c r="HT408" s="253"/>
      <c r="HU408" s="253"/>
      <c r="HV408" s="253"/>
      <c r="HW408" s="253"/>
      <c r="HX408" s="253"/>
      <c r="HY408" s="253"/>
      <c r="HZ408" s="253"/>
      <c r="IA408" s="253"/>
      <c r="IB408" s="253"/>
      <c r="IC408" s="253"/>
      <c r="ID408" s="253"/>
      <c r="IE408" s="253"/>
      <c r="IF408" s="253"/>
      <c r="IG408" s="253"/>
      <c r="IH408" s="253"/>
      <c r="II408" s="253"/>
      <c r="IJ408" s="253"/>
      <c r="IK408" s="253"/>
      <c r="IL408" s="253"/>
      <c r="IM408" s="253"/>
      <c r="IN408" s="253"/>
      <c r="IO408" s="253"/>
      <c r="IP408" s="253"/>
      <c r="IQ408" s="253"/>
      <c r="IR408" s="253"/>
      <c r="IS408" s="253"/>
      <c r="IT408" s="253"/>
      <c r="IU408" s="253"/>
      <c r="IV408" s="253"/>
      <c r="IW408" s="253"/>
      <c r="IX408" s="253"/>
      <c r="IY408" s="253"/>
      <c r="IZ408" s="253"/>
      <c r="JA408" s="253"/>
      <c r="JB408" s="253"/>
      <c r="JC408" s="253"/>
      <c r="JD408" s="253"/>
      <c r="JE408" s="253"/>
      <c r="JF408" s="253"/>
      <c r="JG408" s="253"/>
      <c r="JH408" s="253"/>
      <c r="JI408" s="253"/>
      <c r="JJ408" s="253"/>
      <c r="JK408" s="253"/>
      <c r="JL408" s="253"/>
      <c r="JM408" s="253"/>
      <c r="JN408" s="253"/>
      <c r="JO408" s="253"/>
      <c r="JP408" s="253"/>
      <c r="JQ408" s="253"/>
      <c r="JR408" s="253"/>
      <c r="JS408" s="253"/>
      <c r="JT408" s="253"/>
      <c r="JU408" s="253"/>
    </row>
    <row r="409" spans="1:281" s="252" customFormat="1" ht="15" customHeight="1" x14ac:dyDescent="0.25">
      <c r="A409" s="253"/>
      <c r="B409" s="253"/>
      <c r="C409" s="253"/>
      <c r="D409" s="253"/>
      <c r="E409" s="253"/>
      <c r="F409" s="253"/>
      <c r="G409" s="253"/>
      <c r="H409" s="253"/>
      <c r="I409" s="253"/>
      <c r="J409" s="253"/>
      <c r="K409" s="253"/>
      <c r="L409" s="253"/>
      <c r="M409" s="253"/>
      <c r="N409" s="253"/>
      <c r="O409" s="253"/>
      <c r="P409" s="253"/>
      <c r="Q409" s="253"/>
      <c r="R409" s="253"/>
      <c r="S409" s="253"/>
      <c r="T409" s="253"/>
      <c r="U409" s="253" t="s">
        <v>575</v>
      </c>
      <c r="V409" s="253"/>
      <c r="W409" s="253"/>
      <c r="X409" s="253"/>
      <c r="Y409" s="253"/>
      <c r="Z409" s="253"/>
      <c r="AA409" s="253"/>
      <c r="AB409" s="253"/>
      <c r="AC409" s="253" t="s">
        <v>320</v>
      </c>
      <c r="AD409" s="253"/>
      <c r="AE409" s="253"/>
      <c r="AF409" s="253"/>
      <c r="AG409" s="253"/>
      <c r="AH409" s="253"/>
      <c r="AI409" s="253"/>
      <c r="AJ409" s="253"/>
      <c r="AK409" s="253"/>
      <c r="AL409" s="253"/>
      <c r="AM409" s="253"/>
      <c r="AN409" s="253"/>
      <c r="AO409" s="253"/>
      <c r="AP409" s="256"/>
      <c r="AQ409" s="253"/>
      <c r="AR409" s="253"/>
      <c r="AS409" s="253"/>
      <c r="AT409" s="256"/>
      <c r="AU409" s="253"/>
      <c r="AV409" s="253"/>
      <c r="AW409" s="253"/>
      <c r="AX409" s="253"/>
      <c r="AY409" s="253"/>
      <c r="AZ409" s="253"/>
      <c r="BA409" s="253"/>
      <c r="BB409" s="253"/>
      <c r="BC409" s="253"/>
      <c r="BD409" s="253"/>
      <c r="BE409" s="253"/>
      <c r="BF409" s="253"/>
      <c r="BG409" s="253"/>
      <c r="BH409" s="253"/>
      <c r="BI409" s="253"/>
      <c r="BJ409" s="253"/>
      <c r="BK409" s="253"/>
      <c r="BL409" s="253"/>
      <c r="BM409" s="253"/>
      <c r="BN409" s="253"/>
      <c r="BO409" s="253"/>
      <c r="BP409" s="253"/>
      <c r="BQ409" s="253"/>
      <c r="BR409" s="253"/>
      <c r="BS409" s="253"/>
      <c r="BT409" s="253"/>
      <c r="BU409" s="253"/>
      <c r="BV409" s="253"/>
      <c r="BW409" s="253"/>
      <c r="BX409" s="253"/>
      <c r="BY409" s="253"/>
      <c r="BZ409" s="253"/>
      <c r="CA409" s="253"/>
      <c r="CB409" s="253"/>
      <c r="CC409" s="253"/>
      <c r="CD409" s="253"/>
      <c r="CE409" s="253"/>
      <c r="CF409" s="253"/>
      <c r="CG409" s="253"/>
      <c r="CH409" s="253"/>
      <c r="CI409" s="253"/>
      <c r="CJ409" s="253"/>
      <c r="CK409" s="253"/>
      <c r="CL409" s="253"/>
      <c r="CM409" s="253"/>
      <c r="CN409" s="253"/>
      <c r="CO409" s="253"/>
      <c r="CP409" s="253"/>
      <c r="CQ409" s="253"/>
      <c r="CR409" s="253"/>
      <c r="CS409" s="253"/>
      <c r="CT409" s="253"/>
      <c r="CU409" s="253"/>
      <c r="CV409" s="253"/>
      <c r="CW409" s="253"/>
      <c r="CX409" s="253"/>
      <c r="CY409" s="253"/>
      <c r="CZ409" s="253"/>
      <c r="DA409" s="253"/>
      <c r="DB409" s="253"/>
      <c r="DC409" s="253"/>
      <c r="DD409" s="253"/>
      <c r="DE409" s="253"/>
      <c r="DF409" s="253"/>
      <c r="DG409" s="253"/>
      <c r="DH409" s="253"/>
      <c r="DI409" s="253"/>
      <c r="DJ409" s="253"/>
      <c r="DK409" s="253"/>
      <c r="DL409" s="253"/>
      <c r="DM409" s="253"/>
      <c r="DN409" s="253"/>
      <c r="DO409" s="253"/>
      <c r="DP409" s="253"/>
      <c r="DQ409" s="253"/>
      <c r="DR409" s="253"/>
      <c r="DS409" s="253"/>
      <c r="DT409" s="253"/>
      <c r="DU409" s="253"/>
      <c r="DV409" s="253"/>
      <c r="DW409" s="253"/>
      <c r="DX409" s="253"/>
      <c r="DY409" s="253"/>
      <c r="DZ409" s="253"/>
      <c r="EA409" s="253"/>
      <c r="EB409" s="253"/>
      <c r="EC409" s="253"/>
      <c r="ED409" s="253"/>
      <c r="EE409" s="253"/>
      <c r="EF409" s="253"/>
      <c r="EG409" s="253"/>
      <c r="EH409" s="253"/>
      <c r="EI409" s="253"/>
      <c r="EJ409" s="253"/>
      <c r="EK409" s="253"/>
      <c r="EL409" s="253"/>
      <c r="EM409" s="253"/>
      <c r="EN409" s="253"/>
      <c r="EO409" s="253"/>
      <c r="EP409" s="253"/>
      <c r="EQ409" s="253"/>
      <c r="ER409" s="253"/>
      <c r="ES409" s="253"/>
      <c r="ET409" s="253"/>
      <c r="EU409" s="253"/>
      <c r="EV409" s="253"/>
      <c r="EW409" s="253"/>
      <c r="EX409" s="253"/>
      <c r="EY409" s="253"/>
      <c r="EZ409" s="253"/>
      <c r="FA409" s="253"/>
      <c r="FB409" s="253"/>
      <c r="FC409" s="253"/>
      <c r="FD409" s="253"/>
      <c r="FE409" s="253"/>
      <c r="FF409" s="253"/>
      <c r="FG409" s="253"/>
      <c r="FH409" s="253"/>
      <c r="FI409" s="253"/>
      <c r="FJ409" s="253"/>
      <c r="FK409" s="253"/>
      <c r="FL409" s="253"/>
      <c r="FM409" s="253"/>
      <c r="FN409" s="253"/>
      <c r="FO409" s="253"/>
      <c r="FP409" s="253"/>
      <c r="FQ409" s="253"/>
      <c r="FR409" s="253"/>
      <c r="FS409" s="253"/>
      <c r="FT409" s="253"/>
      <c r="FU409" s="253"/>
      <c r="FV409" s="253"/>
      <c r="FW409" s="253"/>
      <c r="FX409" s="253"/>
      <c r="FY409" s="253"/>
      <c r="FZ409" s="253"/>
      <c r="GA409" s="253"/>
      <c r="GB409" s="253"/>
      <c r="GC409" s="253"/>
      <c r="GD409" s="253"/>
      <c r="GE409" s="253"/>
      <c r="GF409" s="253"/>
      <c r="GG409" s="253"/>
      <c r="GH409" s="253"/>
      <c r="GI409" s="253"/>
      <c r="GJ409" s="253"/>
      <c r="GK409" s="253"/>
      <c r="GL409" s="253"/>
      <c r="GM409" s="253"/>
      <c r="GN409" s="253"/>
      <c r="GO409" s="253"/>
      <c r="GP409" s="253"/>
      <c r="GQ409" s="253"/>
      <c r="GR409" s="253"/>
      <c r="GS409" s="253"/>
      <c r="GT409" s="253"/>
      <c r="GU409" s="253"/>
      <c r="GV409" s="253"/>
      <c r="GW409" s="253"/>
      <c r="GX409" s="253"/>
      <c r="GY409" s="253"/>
      <c r="GZ409" s="253"/>
      <c r="HA409" s="253"/>
      <c r="HB409" s="253"/>
      <c r="HC409" s="253"/>
      <c r="HD409" s="253"/>
      <c r="HE409" s="253"/>
      <c r="HF409" s="253"/>
      <c r="HG409" s="253"/>
      <c r="HH409" s="253"/>
      <c r="HI409" s="253"/>
      <c r="HJ409" s="253"/>
      <c r="HK409" s="253"/>
      <c r="HL409" s="253"/>
      <c r="HM409" s="253"/>
      <c r="HN409" s="253"/>
      <c r="HO409" s="253"/>
      <c r="HP409" s="253"/>
      <c r="HQ409" s="253"/>
      <c r="HR409" s="253"/>
      <c r="HS409" s="253"/>
      <c r="HT409" s="253"/>
      <c r="HU409" s="253"/>
      <c r="HV409" s="253"/>
      <c r="HW409" s="253"/>
      <c r="HX409" s="253"/>
      <c r="HY409" s="253"/>
      <c r="HZ409" s="253"/>
      <c r="IA409" s="253"/>
      <c r="IB409" s="253"/>
      <c r="IC409" s="253"/>
      <c r="ID409" s="253"/>
      <c r="IE409" s="253"/>
      <c r="IF409" s="253"/>
      <c r="IG409" s="253"/>
      <c r="IH409" s="253"/>
      <c r="II409" s="253"/>
      <c r="IJ409" s="253"/>
      <c r="IK409" s="253"/>
      <c r="IL409" s="253"/>
      <c r="IM409" s="253"/>
      <c r="IN409" s="253"/>
      <c r="IO409" s="253"/>
      <c r="IP409" s="253"/>
      <c r="IQ409" s="253"/>
      <c r="IR409" s="253"/>
      <c r="IS409" s="253"/>
      <c r="IT409" s="253"/>
      <c r="IU409" s="253"/>
      <c r="IV409" s="253"/>
      <c r="IW409" s="253"/>
      <c r="IX409" s="253"/>
      <c r="IY409" s="253"/>
      <c r="IZ409" s="253"/>
      <c r="JA409" s="253"/>
      <c r="JB409" s="253"/>
      <c r="JC409" s="253"/>
      <c r="JD409" s="253"/>
      <c r="JE409" s="253"/>
      <c r="JF409" s="253"/>
      <c r="JG409" s="253"/>
      <c r="JH409" s="253"/>
      <c r="JI409" s="253"/>
      <c r="JJ409" s="253"/>
      <c r="JK409" s="253"/>
      <c r="JL409" s="253"/>
      <c r="JM409" s="253"/>
      <c r="JN409" s="253"/>
      <c r="JO409" s="253"/>
      <c r="JP409" s="253"/>
      <c r="JQ409" s="253"/>
      <c r="JR409" s="253"/>
      <c r="JS409" s="253"/>
      <c r="JT409" s="253"/>
      <c r="JU409" s="253"/>
    </row>
    <row r="410" spans="1:281" s="252" customFormat="1" ht="15" customHeight="1" x14ac:dyDescent="0.25">
      <c r="A410" s="253"/>
      <c r="B410" s="253"/>
      <c r="C410" s="253"/>
      <c r="D410" s="253"/>
      <c r="E410" s="253"/>
      <c r="F410" s="253"/>
      <c r="G410" s="253"/>
      <c r="H410" s="253"/>
      <c r="I410" s="253"/>
      <c r="J410" s="253"/>
      <c r="K410" s="253"/>
      <c r="L410" s="253"/>
      <c r="M410" s="253"/>
      <c r="N410" s="253"/>
      <c r="O410" s="253"/>
      <c r="P410" s="253"/>
      <c r="Q410" s="253"/>
      <c r="R410" s="253"/>
      <c r="S410" s="253"/>
      <c r="T410" s="253"/>
      <c r="U410" s="253" t="s">
        <v>576</v>
      </c>
      <c r="V410" s="253"/>
      <c r="W410" s="253"/>
      <c r="X410" s="253"/>
      <c r="Y410" s="253"/>
      <c r="Z410" s="253"/>
      <c r="AA410" s="253"/>
      <c r="AB410" s="253"/>
      <c r="AC410" s="253" t="s">
        <v>320</v>
      </c>
      <c r="AD410" s="253"/>
      <c r="AE410" s="253"/>
      <c r="AF410" s="253"/>
      <c r="AG410" s="253"/>
      <c r="AH410" s="253"/>
      <c r="AI410" s="253"/>
      <c r="AJ410" s="253"/>
      <c r="AK410" s="253"/>
      <c r="AL410" s="253"/>
      <c r="AM410" s="253"/>
      <c r="AN410" s="253"/>
      <c r="AO410" s="253"/>
      <c r="AP410" s="256"/>
      <c r="AQ410" s="253"/>
      <c r="AR410" s="253"/>
      <c r="AS410" s="253"/>
      <c r="AT410" s="256"/>
      <c r="AU410" s="253"/>
      <c r="AV410" s="253"/>
      <c r="AW410" s="253"/>
      <c r="AX410" s="253"/>
      <c r="AY410" s="253"/>
      <c r="AZ410" s="253"/>
      <c r="BA410" s="253"/>
      <c r="BB410" s="253"/>
      <c r="BC410" s="253"/>
      <c r="BD410" s="253"/>
      <c r="BE410" s="253"/>
      <c r="BF410" s="253"/>
      <c r="BG410" s="253"/>
      <c r="BH410" s="253"/>
      <c r="BI410" s="253"/>
      <c r="BJ410" s="253"/>
      <c r="BK410" s="253"/>
      <c r="BL410" s="253"/>
      <c r="BM410" s="253"/>
      <c r="BN410" s="253"/>
      <c r="BO410" s="253"/>
      <c r="BP410" s="253"/>
      <c r="BQ410" s="253"/>
      <c r="BR410" s="253"/>
      <c r="BS410" s="253"/>
      <c r="BT410" s="253"/>
      <c r="BU410" s="253"/>
      <c r="BV410" s="253"/>
      <c r="BW410" s="253"/>
      <c r="BX410" s="253"/>
      <c r="BY410" s="253"/>
      <c r="BZ410" s="253"/>
      <c r="CA410" s="253"/>
      <c r="CB410" s="253"/>
      <c r="CC410" s="253"/>
      <c r="CD410" s="253"/>
      <c r="CE410" s="253"/>
      <c r="CF410" s="253"/>
      <c r="CG410" s="253"/>
      <c r="CH410" s="253"/>
      <c r="CI410" s="253"/>
      <c r="CJ410" s="253"/>
      <c r="CK410" s="253"/>
      <c r="CL410" s="253"/>
      <c r="CM410" s="253"/>
      <c r="CN410" s="253"/>
      <c r="CO410" s="253"/>
      <c r="CP410" s="253"/>
      <c r="CQ410" s="253"/>
      <c r="CR410" s="253"/>
      <c r="CS410" s="253"/>
      <c r="CT410" s="253"/>
      <c r="CU410" s="253"/>
      <c r="CV410" s="253"/>
      <c r="CW410" s="253"/>
      <c r="CX410" s="253"/>
      <c r="CY410" s="253"/>
      <c r="CZ410" s="253"/>
      <c r="DA410" s="253"/>
      <c r="DB410" s="253"/>
      <c r="DC410" s="253"/>
      <c r="DD410" s="253"/>
      <c r="DE410" s="253"/>
      <c r="DF410" s="253"/>
      <c r="DG410" s="253"/>
      <c r="DH410" s="253"/>
      <c r="DI410" s="253"/>
      <c r="DJ410" s="253"/>
      <c r="DK410" s="253"/>
      <c r="DL410" s="253"/>
      <c r="DM410" s="253"/>
      <c r="DN410" s="253"/>
      <c r="DO410" s="253"/>
      <c r="DP410" s="253"/>
      <c r="DQ410" s="253"/>
      <c r="DR410" s="253"/>
      <c r="DS410" s="253"/>
      <c r="DT410" s="253"/>
      <c r="DU410" s="253"/>
      <c r="DV410" s="253"/>
      <c r="DW410" s="253"/>
      <c r="DX410" s="253"/>
      <c r="DY410" s="253"/>
      <c r="DZ410" s="253"/>
      <c r="EA410" s="253"/>
      <c r="EB410" s="253"/>
      <c r="EC410" s="253"/>
      <c r="ED410" s="253"/>
      <c r="EE410" s="253"/>
      <c r="EF410" s="253"/>
      <c r="EG410" s="253"/>
      <c r="EH410" s="253"/>
      <c r="EI410" s="253"/>
      <c r="EJ410" s="253"/>
      <c r="EK410" s="253"/>
      <c r="EL410" s="253"/>
      <c r="EM410" s="253"/>
      <c r="EN410" s="253"/>
      <c r="EO410" s="253"/>
      <c r="EP410" s="253"/>
      <c r="EQ410" s="253"/>
      <c r="ER410" s="253"/>
      <c r="ES410" s="253"/>
      <c r="ET410" s="253"/>
      <c r="EU410" s="253"/>
      <c r="EV410" s="253"/>
      <c r="EW410" s="253"/>
      <c r="EX410" s="253"/>
      <c r="EY410" s="253"/>
      <c r="EZ410" s="253"/>
      <c r="FA410" s="253"/>
      <c r="FB410" s="253"/>
      <c r="FC410" s="253"/>
      <c r="FD410" s="253"/>
      <c r="FE410" s="253"/>
      <c r="FF410" s="253"/>
      <c r="FG410" s="253"/>
      <c r="FH410" s="253"/>
      <c r="FI410" s="253"/>
      <c r="FJ410" s="253"/>
      <c r="FK410" s="253"/>
      <c r="FL410" s="253"/>
      <c r="FM410" s="253"/>
      <c r="FN410" s="253"/>
      <c r="FO410" s="253"/>
      <c r="FP410" s="253"/>
      <c r="FQ410" s="253"/>
      <c r="FR410" s="253"/>
      <c r="FS410" s="253"/>
      <c r="FT410" s="253"/>
      <c r="FU410" s="253"/>
      <c r="FV410" s="253"/>
      <c r="FW410" s="253"/>
      <c r="FX410" s="253"/>
      <c r="FY410" s="253"/>
      <c r="FZ410" s="253"/>
      <c r="GA410" s="253"/>
      <c r="GB410" s="253"/>
      <c r="GC410" s="253"/>
      <c r="GD410" s="253"/>
      <c r="GE410" s="253"/>
      <c r="GF410" s="253"/>
      <c r="GG410" s="253"/>
      <c r="GH410" s="253"/>
      <c r="GI410" s="253"/>
      <c r="GJ410" s="253"/>
      <c r="GK410" s="253"/>
      <c r="GL410" s="253"/>
      <c r="GM410" s="253"/>
      <c r="GN410" s="253"/>
      <c r="GO410" s="253"/>
      <c r="GP410" s="253"/>
      <c r="GQ410" s="253"/>
      <c r="GR410" s="253"/>
      <c r="GS410" s="253"/>
      <c r="GT410" s="253"/>
      <c r="GU410" s="253"/>
      <c r="GV410" s="253"/>
      <c r="GW410" s="253"/>
      <c r="GX410" s="253"/>
      <c r="GY410" s="253"/>
      <c r="GZ410" s="253"/>
      <c r="HA410" s="253"/>
      <c r="HB410" s="253"/>
      <c r="HC410" s="253"/>
      <c r="HD410" s="253"/>
      <c r="HE410" s="253"/>
      <c r="HF410" s="253"/>
      <c r="HG410" s="253"/>
      <c r="HH410" s="253"/>
      <c r="HI410" s="253"/>
      <c r="HJ410" s="253"/>
      <c r="HK410" s="253"/>
      <c r="HL410" s="253"/>
      <c r="HM410" s="253"/>
      <c r="HN410" s="253"/>
      <c r="HO410" s="253"/>
      <c r="HP410" s="253"/>
      <c r="HQ410" s="253"/>
      <c r="HR410" s="253"/>
      <c r="HS410" s="253"/>
      <c r="HT410" s="253"/>
      <c r="HU410" s="253"/>
      <c r="HV410" s="253"/>
      <c r="HW410" s="253"/>
      <c r="HX410" s="253"/>
      <c r="HY410" s="253"/>
      <c r="HZ410" s="253"/>
      <c r="IA410" s="253"/>
      <c r="IB410" s="253"/>
      <c r="IC410" s="253"/>
      <c r="ID410" s="253"/>
      <c r="IE410" s="253"/>
      <c r="IF410" s="253"/>
      <c r="IG410" s="253"/>
      <c r="IH410" s="253"/>
      <c r="II410" s="253"/>
      <c r="IJ410" s="253"/>
      <c r="IK410" s="253"/>
      <c r="IL410" s="253"/>
      <c r="IM410" s="253"/>
      <c r="IN410" s="253"/>
      <c r="IO410" s="253"/>
      <c r="IP410" s="253"/>
      <c r="IQ410" s="253"/>
      <c r="IR410" s="253"/>
      <c r="IS410" s="253"/>
      <c r="IT410" s="253"/>
      <c r="IU410" s="253"/>
      <c r="IV410" s="253"/>
      <c r="IW410" s="253"/>
      <c r="IX410" s="253"/>
      <c r="IY410" s="253"/>
      <c r="IZ410" s="253"/>
      <c r="JA410" s="253"/>
      <c r="JB410" s="253"/>
      <c r="JC410" s="253"/>
      <c r="JD410" s="253"/>
      <c r="JE410" s="253"/>
      <c r="JF410" s="253"/>
      <c r="JG410" s="253"/>
      <c r="JH410" s="253"/>
      <c r="JI410" s="253"/>
      <c r="JJ410" s="253"/>
      <c r="JK410" s="253"/>
      <c r="JL410" s="253"/>
      <c r="JM410" s="253"/>
      <c r="JN410" s="253"/>
      <c r="JO410" s="253"/>
      <c r="JP410" s="253"/>
      <c r="JQ410" s="253"/>
      <c r="JR410" s="253"/>
      <c r="JS410" s="253"/>
      <c r="JT410" s="253"/>
      <c r="JU410" s="253"/>
    </row>
    <row r="411" spans="1:281" s="252" customFormat="1" ht="15" customHeight="1" x14ac:dyDescent="0.25">
      <c r="A411" s="253"/>
      <c r="B411" s="253"/>
      <c r="C411" s="253"/>
      <c r="D411" s="253"/>
      <c r="E411" s="253"/>
      <c r="F411" s="253"/>
      <c r="G411" s="253"/>
      <c r="H411" s="253"/>
      <c r="I411" s="253"/>
      <c r="J411" s="253"/>
      <c r="K411" s="253"/>
      <c r="L411" s="253"/>
      <c r="M411" s="253"/>
      <c r="N411" s="253"/>
      <c r="O411" s="253"/>
      <c r="P411" s="253"/>
      <c r="Q411" s="253"/>
      <c r="R411" s="253"/>
      <c r="S411" s="253"/>
      <c r="T411" s="253"/>
      <c r="U411" s="253" t="s">
        <v>577</v>
      </c>
      <c r="V411" s="253"/>
      <c r="W411" s="253"/>
      <c r="X411" s="253"/>
      <c r="Y411" s="253"/>
      <c r="Z411" s="253"/>
      <c r="AA411" s="253"/>
      <c r="AB411" s="253"/>
      <c r="AC411" s="253" t="s">
        <v>323</v>
      </c>
      <c r="AD411" s="253"/>
      <c r="AE411" s="253"/>
      <c r="AF411" s="253"/>
      <c r="AG411" s="253"/>
      <c r="AH411" s="253"/>
      <c r="AI411" s="253"/>
      <c r="AJ411" s="253"/>
      <c r="AK411" s="253"/>
      <c r="AL411" s="253"/>
      <c r="AM411" s="253"/>
      <c r="AN411" s="253"/>
      <c r="AO411" s="253"/>
      <c r="AP411" s="256"/>
      <c r="AQ411" s="253"/>
      <c r="AR411" s="253"/>
      <c r="AS411" s="253"/>
      <c r="AT411" s="256"/>
      <c r="AU411" s="253"/>
      <c r="AV411" s="253"/>
      <c r="AW411" s="253"/>
      <c r="AX411" s="253"/>
      <c r="AY411" s="253"/>
      <c r="AZ411" s="253"/>
      <c r="BA411" s="253"/>
      <c r="BB411" s="253"/>
      <c r="BC411" s="253"/>
      <c r="BD411" s="253"/>
      <c r="BE411" s="253"/>
      <c r="BF411" s="253"/>
      <c r="BG411" s="253"/>
      <c r="BH411" s="253"/>
      <c r="BI411" s="253"/>
      <c r="BJ411" s="253"/>
      <c r="BK411" s="253"/>
      <c r="BL411" s="253"/>
      <c r="BM411" s="253"/>
      <c r="BN411" s="253"/>
      <c r="BO411" s="253"/>
      <c r="BP411" s="253"/>
      <c r="BQ411" s="253"/>
      <c r="BR411" s="253"/>
      <c r="BS411" s="253"/>
      <c r="BT411" s="253"/>
      <c r="BU411" s="253"/>
      <c r="BV411" s="253"/>
      <c r="BW411" s="253"/>
      <c r="BX411" s="253"/>
      <c r="BY411" s="253"/>
      <c r="BZ411" s="253"/>
      <c r="CA411" s="253"/>
      <c r="CB411" s="253"/>
      <c r="CC411" s="253"/>
      <c r="CD411" s="253"/>
      <c r="CE411" s="253"/>
      <c r="CF411" s="253"/>
      <c r="CG411" s="253"/>
      <c r="CH411" s="253"/>
      <c r="CI411" s="253"/>
      <c r="CJ411" s="253"/>
      <c r="CK411" s="253"/>
      <c r="CL411" s="253"/>
      <c r="CM411" s="253"/>
      <c r="CN411" s="253"/>
      <c r="CO411" s="253"/>
      <c r="CP411" s="253"/>
      <c r="CQ411" s="253"/>
      <c r="CR411" s="253"/>
      <c r="CS411" s="253"/>
      <c r="CT411" s="253"/>
      <c r="CU411" s="253"/>
      <c r="CV411" s="253"/>
      <c r="CW411" s="253"/>
      <c r="CX411" s="253"/>
      <c r="CY411" s="253"/>
      <c r="CZ411" s="253"/>
      <c r="DA411" s="253"/>
      <c r="DB411" s="253"/>
      <c r="DC411" s="253"/>
      <c r="DD411" s="253"/>
      <c r="DE411" s="253"/>
      <c r="DF411" s="253"/>
      <c r="DG411" s="253"/>
      <c r="DH411" s="253"/>
      <c r="DI411" s="253"/>
      <c r="DJ411" s="253"/>
      <c r="DK411" s="253"/>
      <c r="DL411" s="253"/>
      <c r="DM411" s="253"/>
      <c r="DN411" s="253"/>
      <c r="DO411" s="253"/>
      <c r="DP411" s="253"/>
      <c r="DQ411" s="253"/>
      <c r="DR411" s="253"/>
      <c r="DS411" s="253"/>
      <c r="DT411" s="253"/>
      <c r="DU411" s="253"/>
      <c r="DV411" s="253"/>
      <c r="DW411" s="253"/>
      <c r="DX411" s="253"/>
      <c r="DY411" s="253"/>
      <c r="DZ411" s="253"/>
      <c r="EA411" s="253"/>
      <c r="EB411" s="253"/>
      <c r="EC411" s="253"/>
      <c r="ED411" s="253"/>
      <c r="EE411" s="253"/>
      <c r="EF411" s="253"/>
      <c r="EG411" s="253"/>
      <c r="EH411" s="253"/>
      <c r="EI411" s="253"/>
      <c r="EJ411" s="253"/>
      <c r="EK411" s="253"/>
      <c r="EL411" s="253"/>
      <c r="EM411" s="253"/>
      <c r="EN411" s="253"/>
      <c r="EO411" s="253"/>
      <c r="EP411" s="253"/>
      <c r="EQ411" s="253"/>
      <c r="ER411" s="253"/>
      <c r="ES411" s="253"/>
      <c r="ET411" s="253"/>
      <c r="EU411" s="253"/>
      <c r="EV411" s="253"/>
      <c r="EW411" s="253"/>
      <c r="EX411" s="253"/>
      <c r="EY411" s="253"/>
      <c r="EZ411" s="253"/>
      <c r="FA411" s="253"/>
      <c r="FB411" s="253"/>
      <c r="FC411" s="253"/>
      <c r="FD411" s="253"/>
      <c r="FE411" s="253"/>
      <c r="FF411" s="253"/>
      <c r="FG411" s="253"/>
      <c r="FH411" s="253"/>
      <c r="FI411" s="253"/>
      <c r="FJ411" s="253"/>
      <c r="FK411" s="253"/>
      <c r="FL411" s="253"/>
      <c r="FM411" s="253"/>
      <c r="FN411" s="253"/>
      <c r="FO411" s="253"/>
      <c r="FP411" s="253"/>
      <c r="FQ411" s="253"/>
      <c r="FR411" s="253"/>
      <c r="FS411" s="253"/>
      <c r="FT411" s="253"/>
      <c r="FU411" s="253"/>
      <c r="FV411" s="253"/>
      <c r="FW411" s="253"/>
      <c r="FX411" s="253"/>
      <c r="FY411" s="253"/>
      <c r="FZ411" s="253"/>
      <c r="GA411" s="253"/>
      <c r="GB411" s="253"/>
      <c r="GC411" s="253"/>
      <c r="GD411" s="253"/>
      <c r="GE411" s="253"/>
      <c r="GF411" s="253"/>
      <c r="GG411" s="253"/>
      <c r="GH411" s="253"/>
      <c r="GI411" s="253"/>
      <c r="GJ411" s="253"/>
      <c r="GK411" s="253"/>
      <c r="GL411" s="253"/>
      <c r="GM411" s="253"/>
      <c r="GN411" s="253"/>
      <c r="GO411" s="253"/>
      <c r="GP411" s="253"/>
      <c r="GQ411" s="253"/>
      <c r="GR411" s="253"/>
      <c r="GS411" s="253"/>
      <c r="GT411" s="253"/>
      <c r="GU411" s="253"/>
      <c r="GV411" s="253"/>
      <c r="GW411" s="253"/>
      <c r="GX411" s="253"/>
      <c r="GY411" s="253"/>
      <c r="GZ411" s="253"/>
      <c r="HA411" s="253"/>
      <c r="HB411" s="253"/>
      <c r="HC411" s="253"/>
      <c r="HD411" s="253"/>
      <c r="HE411" s="253"/>
      <c r="HF411" s="253"/>
      <c r="HG411" s="253"/>
      <c r="HH411" s="253"/>
      <c r="HI411" s="253"/>
      <c r="HJ411" s="253"/>
      <c r="HK411" s="253"/>
      <c r="HL411" s="253"/>
      <c r="HM411" s="253"/>
      <c r="HN411" s="253"/>
      <c r="HO411" s="253"/>
      <c r="HP411" s="253"/>
      <c r="HQ411" s="253"/>
      <c r="HR411" s="253"/>
      <c r="HS411" s="253"/>
      <c r="HT411" s="253"/>
      <c r="HU411" s="253"/>
      <c r="HV411" s="253"/>
      <c r="HW411" s="253"/>
      <c r="HX411" s="253"/>
      <c r="HY411" s="253"/>
      <c r="HZ411" s="253"/>
      <c r="IA411" s="253"/>
      <c r="IB411" s="253"/>
      <c r="IC411" s="253"/>
      <c r="ID411" s="253"/>
      <c r="IE411" s="253"/>
      <c r="IF411" s="253"/>
      <c r="IG411" s="253"/>
      <c r="IH411" s="253"/>
      <c r="II411" s="253"/>
      <c r="IJ411" s="253"/>
      <c r="IK411" s="253"/>
      <c r="IL411" s="253"/>
      <c r="IM411" s="253"/>
      <c r="IN411" s="253"/>
      <c r="IO411" s="253"/>
      <c r="IP411" s="253"/>
      <c r="IQ411" s="253"/>
      <c r="IR411" s="253"/>
      <c r="IS411" s="253"/>
      <c r="IT411" s="253"/>
      <c r="IU411" s="253"/>
      <c r="IV411" s="253"/>
      <c r="IW411" s="253"/>
      <c r="IX411" s="253"/>
      <c r="IY411" s="253"/>
      <c r="IZ411" s="253"/>
      <c r="JA411" s="253"/>
      <c r="JB411" s="253"/>
      <c r="JC411" s="253"/>
      <c r="JD411" s="253"/>
      <c r="JE411" s="253"/>
      <c r="JF411" s="253"/>
      <c r="JG411" s="253"/>
      <c r="JH411" s="253"/>
      <c r="JI411" s="253"/>
      <c r="JJ411" s="253"/>
      <c r="JK411" s="253"/>
      <c r="JL411" s="253"/>
      <c r="JM411" s="253"/>
      <c r="JN411" s="253"/>
      <c r="JO411" s="253"/>
      <c r="JP411" s="253"/>
      <c r="JQ411" s="253"/>
      <c r="JR411" s="253"/>
      <c r="JS411" s="253"/>
      <c r="JT411" s="253"/>
      <c r="JU411" s="253"/>
    </row>
    <row r="412" spans="1:281" s="252" customFormat="1" ht="15" customHeight="1" x14ac:dyDescent="0.25">
      <c r="A412" s="253"/>
      <c r="B412" s="253"/>
      <c r="C412" s="253"/>
      <c r="D412" s="253"/>
      <c r="E412" s="253"/>
      <c r="F412" s="253"/>
      <c r="G412" s="253"/>
      <c r="H412" s="253"/>
      <c r="I412" s="253"/>
      <c r="J412" s="253"/>
      <c r="K412" s="253"/>
      <c r="L412" s="253"/>
      <c r="M412" s="253"/>
      <c r="N412" s="253"/>
      <c r="O412" s="253"/>
      <c r="P412" s="253"/>
      <c r="Q412" s="253"/>
      <c r="R412" s="253"/>
      <c r="S412" s="253"/>
      <c r="T412" s="253"/>
      <c r="U412" s="253" t="s">
        <v>578</v>
      </c>
      <c r="V412" s="253"/>
      <c r="W412" s="253"/>
      <c r="X412" s="253"/>
      <c r="Y412" s="253"/>
      <c r="Z412" s="253"/>
      <c r="AA412" s="253"/>
      <c r="AB412" s="253"/>
      <c r="AC412" s="253" t="s">
        <v>318</v>
      </c>
      <c r="AD412" s="253"/>
      <c r="AE412" s="253"/>
      <c r="AF412" s="253"/>
      <c r="AG412" s="253"/>
      <c r="AH412" s="253"/>
      <c r="AI412" s="253"/>
      <c r="AJ412" s="253"/>
      <c r="AK412" s="253"/>
      <c r="AL412" s="253"/>
      <c r="AM412" s="253"/>
      <c r="AN412" s="253"/>
      <c r="AO412" s="253"/>
      <c r="AP412" s="256"/>
      <c r="AQ412" s="253"/>
      <c r="AR412" s="253"/>
      <c r="AS412" s="253"/>
      <c r="AT412" s="256"/>
      <c r="AU412" s="253"/>
      <c r="AV412" s="253"/>
      <c r="AW412" s="253"/>
      <c r="AX412" s="253"/>
      <c r="AY412" s="253"/>
      <c r="AZ412" s="253"/>
      <c r="BA412" s="253"/>
      <c r="BB412" s="253"/>
      <c r="BC412" s="253"/>
      <c r="BD412" s="253"/>
      <c r="BE412" s="253"/>
      <c r="BF412" s="253"/>
      <c r="BG412" s="253"/>
      <c r="BH412" s="253"/>
      <c r="BI412" s="253"/>
      <c r="BJ412" s="253"/>
      <c r="BK412" s="253"/>
      <c r="BL412" s="253"/>
      <c r="BM412" s="253"/>
      <c r="BN412" s="253"/>
      <c r="BO412" s="253"/>
      <c r="BP412" s="253"/>
      <c r="BQ412" s="253"/>
      <c r="BR412" s="253"/>
      <c r="BS412" s="253"/>
      <c r="BT412" s="253"/>
      <c r="BU412" s="253"/>
      <c r="BV412" s="253"/>
      <c r="BW412" s="253"/>
      <c r="BX412" s="253"/>
      <c r="BY412" s="253"/>
      <c r="BZ412" s="253"/>
      <c r="CA412" s="253"/>
      <c r="CB412" s="253"/>
      <c r="CC412" s="253"/>
      <c r="CD412" s="253"/>
      <c r="CE412" s="253"/>
      <c r="CF412" s="253"/>
      <c r="CG412" s="253"/>
      <c r="CH412" s="253"/>
      <c r="CI412" s="253"/>
      <c r="CJ412" s="253"/>
      <c r="CK412" s="253"/>
      <c r="CL412" s="253"/>
      <c r="CM412" s="253"/>
      <c r="CN412" s="253"/>
      <c r="CO412" s="253"/>
      <c r="CP412" s="253"/>
      <c r="CQ412" s="253"/>
      <c r="CR412" s="253"/>
      <c r="CS412" s="253"/>
      <c r="CT412" s="253"/>
      <c r="CU412" s="253"/>
      <c r="CV412" s="253"/>
      <c r="CW412" s="253"/>
      <c r="CX412" s="253"/>
      <c r="CY412" s="253"/>
      <c r="CZ412" s="253"/>
      <c r="DA412" s="253"/>
      <c r="DB412" s="253"/>
      <c r="DC412" s="253"/>
      <c r="DD412" s="253"/>
      <c r="DE412" s="253"/>
      <c r="DF412" s="253"/>
      <c r="DG412" s="253"/>
      <c r="DH412" s="253"/>
      <c r="DI412" s="253"/>
      <c r="DJ412" s="253"/>
      <c r="DK412" s="253"/>
      <c r="DL412" s="253"/>
      <c r="DM412" s="253"/>
      <c r="DN412" s="253"/>
      <c r="DO412" s="253"/>
      <c r="DP412" s="253"/>
      <c r="DQ412" s="253"/>
      <c r="DR412" s="253"/>
      <c r="DS412" s="253"/>
      <c r="DT412" s="253"/>
      <c r="DU412" s="253"/>
      <c r="DV412" s="253"/>
      <c r="DW412" s="253"/>
      <c r="DX412" s="253"/>
      <c r="DY412" s="253"/>
      <c r="DZ412" s="253"/>
      <c r="EA412" s="253"/>
      <c r="EB412" s="253"/>
      <c r="EC412" s="253"/>
      <c r="ED412" s="253"/>
      <c r="EE412" s="253"/>
      <c r="EF412" s="253"/>
      <c r="EG412" s="253"/>
      <c r="EH412" s="253"/>
      <c r="EI412" s="253"/>
      <c r="EJ412" s="253"/>
      <c r="EK412" s="253"/>
      <c r="EL412" s="253"/>
      <c r="EM412" s="253"/>
      <c r="EN412" s="253"/>
      <c r="EO412" s="253"/>
      <c r="EP412" s="253"/>
      <c r="EQ412" s="253"/>
      <c r="ER412" s="253"/>
      <c r="ES412" s="253"/>
      <c r="ET412" s="253"/>
      <c r="EU412" s="253"/>
      <c r="EV412" s="253"/>
      <c r="EW412" s="253"/>
      <c r="EX412" s="253"/>
      <c r="EY412" s="253"/>
      <c r="EZ412" s="253"/>
      <c r="FA412" s="253"/>
      <c r="FB412" s="253"/>
      <c r="FC412" s="253"/>
      <c r="FD412" s="253"/>
      <c r="FE412" s="253"/>
      <c r="FF412" s="253"/>
      <c r="FG412" s="253"/>
      <c r="FH412" s="253"/>
      <c r="FI412" s="253"/>
      <c r="FJ412" s="253"/>
      <c r="FK412" s="253"/>
      <c r="FL412" s="253"/>
      <c r="FM412" s="253"/>
      <c r="FN412" s="253"/>
      <c r="FO412" s="253"/>
      <c r="FP412" s="253"/>
      <c r="FQ412" s="253"/>
      <c r="FR412" s="253"/>
      <c r="FS412" s="253"/>
      <c r="FT412" s="253"/>
      <c r="FU412" s="253"/>
      <c r="FV412" s="253"/>
      <c r="FW412" s="253"/>
      <c r="FX412" s="253"/>
      <c r="FY412" s="253"/>
      <c r="FZ412" s="253"/>
      <c r="GA412" s="253"/>
      <c r="GB412" s="253"/>
      <c r="GC412" s="253"/>
      <c r="GD412" s="253"/>
      <c r="GE412" s="253"/>
      <c r="GF412" s="253"/>
      <c r="GG412" s="253"/>
      <c r="GH412" s="253"/>
      <c r="GI412" s="253"/>
      <c r="GJ412" s="253"/>
      <c r="GK412" s="253"/>
      <c r="GL412" s="253"/>
      <c r="GM412" s="253"/>
      <c r="GN412" s="253"/>
      <c r="GO412" s="253"/>
      <c r="GP412" s="253"/>
      <c r="GQ412" s="253"/>
      <c r="GR412" s="253"/>
      <c r="GS412" s="253"/>
      <c r="GT412" s="253"/>
      <c r="GU412" s="253"/>
      <c r="GV412" s="253"/>
      <c r="GW412" s="253"/>
      <c r="GX412" s="253"/>
      <c r="GY412" s="253"/>
      <c r="GZ412" s="253"/>
      <c r="HA412" s="253"/>
      <c r="HB412" s="253"/>
      <c r="HC412" s="253"/>
      <c r="HD412" s="253"/>
      <c r="HE412" s="253"/>
      <c r="HF412" s="253"/>
      <c r="HG412" s="253"/>
      <c r="HH412" s="253"/>
      <c r="HI412" s="253"/>
      <c r="HJ412" s="253"/>
      <c r="HK412" s="253"/>
      <c r="HL412" s="253"/>
      <c r="HM412" s="253"/>
      <c r="HN412" s="253"/>
      <c r="HO412" s="253"/>
      <c r="HP412" s="253"/>
      <c r="HQ412" s="253"/>
      <c r="HR412" s="253"/>
      <c r="HS412" s="253"/>
      <c r="HT412" s="253"/>
      <c r="HU412" s="253"/>
      <c r="HV412" s="253"/>
      <c r="HW412" s="253"/>
      <c r="HX412" s="253"/>
      <c r="HY412" s="253"/>
      <c r="HZ412" s="253"/>
      <c r="IA412" s="253"/>
      <c r="IB412" s="253"/>
      <c r="IC412" s="253"/>
      <c r="ID412" s="253"/>
      <c r="IE412" s="253"/>
      <c r="IF412" s="253"/>
      <c r="IG412" s="253"/>
      <c r="IH412" s="253"/>
      <c r="II412" s="253"/>
      <c r="IJ412" s="253"/>
      <c r="IK412" s="253"/>
      <c r="IL412" s="253"/>
      <c r="IM412" s="253"/>
      <c r="IN412" s="253"/>
      <c r="IO412" s="253"/>
      <c r="IP412" s="253"/>
      <c r="IQ412" s="253"/>
      <c r="IR412" s="253"/>
      <c r="IS412" s="253"/>
      <c r="IT412" s="253"/>
      <c r="IU412" s="253"/>
      <c r="IV412" s="253"/>
      <c r="IW412" s="253"/>
      <c r="IX412" s="253"/>
      <c r="IY412" s="253"/>
      <c r="IZ412" s="253"/>
      <c r="JA412" s="253"/>
      <c r="JB412" s="253"/>
      <c r="JC412" s="253"/>
      <c r="JD412" s="253"/>
      <c r="JE412" s="253"/>
      <c r="JF412" s="253"/>
      <c r="JG412" s="253"/>
      <c r="JH412" s="253"/>
      <c r="JI412" s="253"/>
      <c r="JJ412" s="253"/>
      <c r="JK412" s="253"/>
      <c r="JL412" s="253"/>
      <c r="JM412" s="253"/>
      <c r="JN412" s="253"/>
      <c r="JO412" s="253"/>
      <c r="JP412" s="253"/>
      <c r="JQ412" s="253"/>
      <c r="JR412" s="253"/>
      <c r="JS412" s="253"/>
      <c r="JT412" s="253"/>
      <c r="JU412" s="253"/>
    </row>
    <row r="413" spans="1:281" s="252" customFormat="1" ht="15" customHeight="1" x14ac:dyDescent="0.25">
      <c r="A413" s="253"/>
      <c r="B413" s="253"/>
      <c r="C413" s="253"/>
      <c r="D413" s="253"/>
      <c r="E413" s="253"/>
      <c r="F413" s="253"/>
      <c r="G413" s="253"/>
      <c r="H413" s="253"/>
      <c r="I413" s="253"/>
      <c r="J413" s="253"/>
      <c r="K413" s="253"/>
      <c r="L413" s="253"/>
      <c r="M413" s="253"/>
      <c r="N413" s="253"/>
      <c r="O413" s="253"/>
      <c r="P413" s="253"/>
      <c r="Q413" s="253"/>
      <c r="R413" s="253"/>
      <c r="S413" s="253"/>
      <c r="T413" s="253"/>
      <c r="U413" s="253" t="s">
        <v>579</v>
      </c>
      <c r="V413" s="253"/>
      <c r="W413" s="253"/>
      <c r="X413" s="253"/>
      <c r="Y413" s="253"/>
      <c r="Z413" s="253"/>
      <c r="AA413" s="253"/>
      <c r="AB413" s="253"/>
      <c r="AC413" s="253" t="s">
        <v>320</v>
      </c>
      <c r="AD413" s="253"/>
      <c r="AE413" s="253"/>
      <c r="AF413" s="253"/>
      <c r="AG413" s="253"/>
      <c r="AH413" s="253"/>
      <c r="AI413" s="253"/>
      <c r="AJ413" s="253"/>
      <c r="AK413" s="253"/>
      <c r="AL413" s="253"/>
      <c r="AM413" s="253"/>
      <c r="AN413" s="253"/>
      <c r="AO413" s="253"/>
      <c r="AP413" s="256"/>
      <c r="AQ413" s="253"/>
      <c r="AR413" s="253"/>
      <c r="AS413" s="253"/>
      <c r="AT413" s="256"/>
      <c r="AU413" s="253"/>
      <c r="AV413" s="253"/>
      <c r="AW413" s="253"/>
      <c r="AX413" s="253"/>
      <c r="AY413" s="253"/>
      <c r="AZ413" s="253"/>
      <c r="BA413" s="253"/>
      <c r="BB413" s="253"/>
      <c r="BC413" s="253"/>
      <c r="BD413" s="253"/>
      <c r="BE413" s="253"/>
      <c r="BF413" s="253"/>
      <c r="BG413" s="253"/>
      <c r="BH413" s="253"/>
      <c r="BI413" s="253"/>
      <c r="BJ413" s="253"/>
      <c r="BK413" s="253"/>
      <c r="BL413" s="253"/>
      <c r="BM413" s="253"/>
      <c r="BN413" s="253"/>
      <c r="BO413" s="253"/>
      <c r="BP413" s="253"/>
      <c r="BQ413" s="253"/>
      <c r="BR413" s="253"/>
      <c r="BS413" s="253"/>
      <c r="BT413" s="253"/>
      <c r="BU413" s="253"/>
      <c r="BV413" s="253"/>
      <c r="BW413" s="253"/>
      <c r="BX413" s="253"/>
      <c r="BY413" s="253"/>
      <c r="BZ413" s="253"/>
      <c r="CA413" s="253"/>
      <c r="CB413" s="253"/>
      <c r="CC413" s="253"/>
      <c r="CD413" s="253"/>
      <c r="CE413" s="253"/>
      <c r="CF413" s="253"/>
      <c r="CG413" s="253"/>
      <c r="CH413" s="253"/>
      <c r="CI413" s="253"/>
      <c r="CJ413" s="253"/>
      <c r="CK413" s="253"/>
      <c r="CL413" s="253"/>
      <c r="CM413" s="253"/>
      <c r="CN413" s="253"/>
      <c r="CO413" s="253"/>
      <c r="CP413" s="253"/>
      <c r="CQ413" s="253"/>
      <c r="CR413" s="253"/>
      <c r="CS413" s="253"/>
      <c r="CT413" s="253"/>
      <c r="CU413" s="253"/>
      <c r="CV413" s="253"/>
      <c r="CW413" s="253"/>
      <c r="CX413" s="253"/>
      <c r="CY413" s="253"/>
      <c r="CZ413" s="253"/>
      <c r="DA413" s="253"/>
      <c r="DB413" s="253"/>
      <c r="DC413" s="253"/>
      <c r="DD413" s="253"/>
      <c r="DE413" s="253"/>
      <c r="DF413" s="253"/>
      <c r="DG413" s="253"/>
      <c r="DH413" s="253"/>
      <c r="DI413" s="253"/>
      <c r="DJ413" s="253"/>
      <c r="DK413" s="253"/>
      <c r="DL413" s="253"/>
      <c r="DM413" s="253"/>
      <c r="DN413" s="253"/>
      <c r="DO413" s="253"/>
      <c r="DP413" s="253"/>
      <c r="DQ413" s="253"/>
      <c r="DR413" s="253"/>
      <c r="DS413" s="253"/>
      <c r="DT413" s="253"/>
      <c r="DU413" s="253"/>
      <c r="DV413" s="253"/>
      <c r="DW413" s="253"/>
      <c r="DX413" s="253"/>
      <c r="DY413" s="253"/>
      <c r="DZ413" s="253"/>
      <c r="EA413" s="253"/>
      <c r="EB413" s="253"/>
      <c r="EC413" s="253"/>
      <c r="ED413" s="253"/>
      <c r="EE413" s="253"/>
      <c r="EF413" s="253"/>
      <c r="EG413" s="253"/>
      <c r="EH413" s="253"/>
      <c r="EI413" s="253"/>
      <c r="EJ413" s="253"/>
      <c r="EK413" s="253"/>
      <c r="EL413" s="253"/>
      <c r="EM413" s="253"/>
      <c r="EN413" s="253"/>
      <c r="EO413" s="253"/>
      <c r="EP413" s="253"/>
      <c r="EQ413" s="253"/>
      <c r="ER413" s="253"/>
      <c r="ES413" s="253"/>
      <c r="ET413" s="253"/>
      <c r="EU413" s="253"/>
      <c r="EV413" s="253"/>
      <c r="EW413" s="253"/>
      <c r="EX413" s="253"/>
      <c r="EY413" s="253"/>
      <c r="EZ413" s="253"/>
      <c r="FA413" s="253"/>
      <c r="FB413" s="253"/>
      <c r="FC413" s="253"/>
      <c r="FD413" s="253"/>
      <c r="FE413" s="253"/>
      <c r="FF413" s="253"/>
      <c r="FG413" s="253"/>
      <c r="FH413" s="253"/>
      <c r="FI413" s="253"/>
      <c r="FJ413" s="253"/>
      <c r="FK413" s="253"/>
      <c r="FL413" s="253"/>
      <c r="FM413" s="253"/>
      <c r="FN413" s="253"/>
      <c r="FO413" s="253"/>
      <c r="FP413" s="253"/>
      <c r="FQ413" s="253"/>
      <c r="FR413" s="253"/>
      <c r="FS413" s="253"/>
      <c r="FT413" s="253"/>
      <c r="FU413" s="253"/>
      <c r="FV413" s="253"/>
      <c r="FW413" s="253"/>
      <c r="FX413" s="253"/>
      <c r="FY413" s="253"/>
      <c r="FZ413" s="253"/>
      <c r="GA413" s="253"/>
      <c r="GB413" s="253"/>
      <c r="GC413" s="253"/>
      <c r="GD413" s="253"/>
      <c r="GE413" s="253"/>
      <c r="GF413" s="253"/>
      <c r="GG413" s="253"/>
      <c r="GH413" s="253"/>
      <c r="GI413" s="253"/>
      <c r="GJ413" s="253"/>
      <c r="GK413" s="253"/>
      <c r="GL413" s="253"/>
      <c r="GM413" s="253"/>
      <c r="GN413" s="253"/>
      <c r="GO413" s="253"/>
      <c r="GP413" s="253"/>
      <c r="GQ413" s="253"/>
      <c r="GR413" s="253"/>
      <c r="GS413" s="253"/>
      <c r="GT413" s="253"/>
      <c r="GU413" s="253"/>
      <c r="GV413" s="253"/>
      <c r="GW413" s="253"/>
      <c r="GX413" s="253"/>
      <c r="GY413" s="253"/>
      <c r="GZ413" s="253"/>
      <c r="HA413" s="253"/>
      <c r="HB413" s="253"/>
      <c r="HC413" s="253"/>
      <c r="HD413" s="253"/>
      <c r="HE413" s="253"/>
      <c r="HF413" s="253"/>
      <c r="HG413" s="253"/>
      <c r="HH413" s="253"/>
      <c r="HI413" s="253"/>
      <c r="HJ413" s="253"/>
      <c r="HK413" s="253"/>
      <c r="HL413" s="253"/>
      <c r="HM413" s="253"/>
      <c r="HN413" s="253"/>
      <c r="HO413" s="253"/>
      <c r="HP413" s="253"/>
      <c r="HQ413" s="253"/>
      <c r="HR413" s="253"/>
      <c r="HS413" s="253"/>
      <c r="HT413" s="253"/>
      <c r="HU413" s="253"/>
      <c r="HV413" s="253"/>
      <c r="HW413" s="253"/>
      <c r="HX413" s="253"/>
      <c r="HY413" s="253"/>
      <c r="HZ413" s="253"/>
      <c r="IA413" s="253"/>
      <c r="IB413" s="253"/>
      <c r="IC413" s="253"/>
      <c r="ID413" s="253"/>
      <c r="IE413" s="253"/>
      <c r="IF413" s="253"/>
      <c r="IG413" s="253"/>
      <c r="IH413" s="253"/>
      <c r="II413" s="253"/>
      <c r="IJ413" s="253"/>
      <c r="IK413" s="253"/>
      <c r="IL413" s="253"/>
      <c r="IM413" s="253"/>
      <c r="IN413" s="253"/>
      <c r="IO413" s="253"/>
      <c r="IP413" s="253"/>
      <c r="IQ413" s="253"/>
      <c r="IR413" s="253"/>
      <c r="IS413" s="253"/>
      <c r="IT413" s="253"/>
      <c r="IU413" s="253"/>
      <c r="IV413" s="253"/>
      <c r="IW413" s="253"/>
      <c r="IX413" s="253"/>
      <c r="IY413" s="253"/>
      <c r="IZ413" s="253"/>
      <c r="JA413" s="253"/>
      <c r="JB413" s="253"/>
      <c r="JC413" s="253"/>
      <c r="JD413" s="253"/>
      <c r="JE413" s="253"/>
      <c r="JF413" s="253"/>
      <c r="JG413" s="253"/>
      <c r="JH413" s="253"/>
      <c r="JI413" s="253"/>
      <c r="JJ413" s="253"/>
      <c r="JK413" s="253"/>
      <c r="JL413" s="253"/>
      <c r="JM413" s="253"/>
      <c r="JN413" s="253"/>
      <c r="JO413" s="253"/>
      <c r="JP413" s="253"/>
      <c r="JQ413" s="253"/>
      <c r="JR413" s="253"/>
      <c r="JS413" s="253"/>
      <c r="JT413" s="253"/>
      <c r="JU413" s="253"/>
    </row>
    <row r="414" spans="1:281" s="252" customFormat="1" ht="15" customHeight="1" x14ac:dyDescent="0.25">
      <c r="A414" s="253"/>
      <c r="B414" s="253"/>
      <c r="C414" s="253"/>
      <c r="D414" s="253"/>
      <c r="E414" s="253"/>
      <c r="F414" s="253"/>
      <c r="G414" s="253"/>
      <c r="H414" s="253"/>
      <c r="I414" s="253"/>
      <c r="J414" s="253"/>
      <c r="K414" s="253"/>
      <c r="L414" s="253"/>
      <c r="M414" s="253"/>
      <c r="N414" s="253"/>
      <c r="O414" s="253"/>
      <c r="P414" s="253"/>
      <c r="Q414" s="253"/>
      <c r="R414" s="253"/>
      <c r="S414" s="253"/>
      <c r="T414" s="253"/>
      <c r="U414" s="253" t="s">
        <v>580</v>
      </c>
      <c r="V414" s="253"/>
      <c r="W414" s="253"/>
      <c r="X414" s="253"/>
      <c r="Y414" s="253"/>
      <c r="Z414" s="253"/>
      <c r="AA414" s="253"/>
      <c r="AB414" s="253"/>
      <c r="AC414" s="253" t="s">
        <v>318</v>
      </c>
      <c r="AD414" s="253"/>
      <c r="AE414" s="253"/>
      <c r="AF414" s="253"/>
      <c r="AG414" s="253"/>
      <c r="AH414" s="253"/>
      <c r="AI414" s="253"/>
      <c r="AJ414" s="253"/>
      <c r="AK414" s="253"/>
      <c r="AL414" s="253"/>
      <c r="AM414" s="253"/>
      <c r="AN414" s="253"/>
      <c r="AO414" s="253"/>
      <c r="AP414" s="256"/>
      <c r="AQ414" s="253"/>
      <c r="AR414" s="253"/>
      <c r="AS414" s="253"/>
      <c r="AT414" s="256"/>
      <c r="AU414" s="253"/>
      <c r="AV414" s="253"/>
      <c r="AW414" s="253"/>
      <c r="AX414" s="253"/>
      <c r="AY414" s="253"/>
      <c r="AZ414" s="253"/>
      <c r="BA414" s="253"/>
      <c r="BB414" s="253"/>
      <c r="BC414" s="253"/>
      <c r="BD414" s="253"/>
      <c r="BE414" s="253"/>
      <c r="BF414" s="253"/>
      <c r="BG414" s="253"/>
      <c r="BH414" s="253"/>
      <c r="BI414" s="253"/>
      <c r="BJ414" s="253"/>
      <c r="BK414" s="253"/>
      <c r="BL414" s="253"/>
      <c r="BM414" s="253"/>
      <c r="BN414" s="253"/>
      <c r="BO414" s="253"/>
      <c r="BP414" s="253"/>
      <c r="BQ414" s="253"/>
      <c r="BR414" s="253"/>
      <c r="BS414" s="253"/>
      <c r="BT414" s="253"/>
      <c r="BU414" s="253"/>
      <c r="BV414" s="253"/>
      <c r="BW414" s="253"/>
      <c r="BX414" s="253"/>
      <c r="BY414" s="253"/>
      <c r="BZ414" s="253"/>
      <c r="CA414" s="253"/>
      <c r="CB414" s="253"/>
      <c r="CC414" s="253"/>
      <c r="CD414" s="253"/>
      <c r="CE414" s="253"/>
      <c r="CF414" s="253"/>
      <c r="CG414" s="253"/>
      <c r="CH414" s="253"/>
      <c r="CI414" s="253"/>
      <c r="CJ414" s="253"/>
      <c r="CK414" s="253"/>
      <c r="CL414" s="253"/>
      <c r="CM414" s="253"/>
      <c r="CN414" s="253"/>
      <c r="CO414" s="253"/>
      <c r="CP414" s="253"/>
      <c r="CQ414" s="253"/>
      <c r="CR414" s="253"/>
      <c r="CS414" s="253"/>
      <c r="CT414" s="253"/>
      <c r="CU414" s="253"/>
      <c r="CV414" s="253"/>
      <c r="CW414" s="253"/>
      <c r="CX414" s="253"/>
      <c r="CY414" s="253"/>
      <c r="CZ414" s="253"/>
      <c r="DA414" s="253"/>
      <c r="DB414" s="253"/>
      <c r="DC414" s="253"/>
      <c r="DD414" s="253"/>
      <c r="DE414" s="253"/>
      <c r="DF414" s="253"/>
      <c r="DG414" s="253"/>
      <c r="DH414" s="253"/>
      <c r="DI414" s="253"/>
      <c r="DJ414" s="253"/>
      <c r="DK414" s="253"/>
      <c r="DL414" s="253"/>
      <c r="DM414" s="253"/>
      <c r="DN414" s="253"/>
      <c r="DO414" s="253"/>
      <c r="DP414" s="253"/>
      <c r="DQ414" s="253"/>
      <c r="DR414" s="253"/>
      <c r="DS414" s="253"/>
      <c r="DT414" s="253"/>
      <c r="DU414" s="253"/>
      <c r="DV414" s="253"/>
      <c r="DW414" s="253"/>
      <c r="DX414" s="253"/>
      <c r="DY414" s="253"/>
      <c r="DZ414" s="253"/>
      <c r="EA414" s="253"/>
      <c r="EB414" s="253"/>
      <c r="EC414" s="253"/>
      <c r="ED414" s="253"/>
      <c r="EE414" s="253"/>
      <c r="EF414" s="253"/>
      <c r="EG414" s="253"/>
      <c r="EH414" s="253"/>
      <c r="EI414" s="253"/>
      <c r="EJ414" s="253"/>
      <c r="EK414" s="253"/>
      <c r="EL414" s="253"/>
      <c r="EM414" s="253"/>
      <c r="EN414" s="253"/>
      <c r="EO414" s="253"/>
      <c r="EP414" s="253"/>
      <c r="EQ414" s="253"/>
      <c r="ER414" s="253"/>
      <c r="ES414" s="253"/>
      <c r="ET414" s="253"/>
      <c r="EU414" s="253"/>
      <c r="EV414" s="253"/>
      <c r="EW414" s="253"/>
      <c r="EX414" s="253"/>
      <c r="EY414" s="253"/>
      <c r="EZ414" s="253"/>
      <c r="FA414" s="253"/>
      <c r="FB414" s="253"/>
      <c r="FC414" s="253"/>
      <c r="FD414" s="253"/>
      <c r="FE414" s="253"/>
      <c r="FF414" s="253"/>
      <c r="FG414" s="253"/>
      <c r="FH414" s="253"/>
      <c r="FI414" s="253"/>
      <c r="FJ414" s="253"/>
      <c r="FK414" s="253"/>
      <c r="FL414" s="253"/>
      <c r="FM414" s="253"/>
      <c r="FN414" s="253"/>
      <c r="FO414" s="253"/>
      <c r="FP414" s="253"/>
      <c r="FQ414" s="253"/>
      <c r="FR414" s="253"/>
      <c r="FS414" s="253"/>
      <c r="FT414" s="253"/>
      <c r="FU414" s="253"/>
      <c r="FV414" s="253"/>
      <c r="FW414" s="253"/>
      <c r="FX414" s="253"/>
      <c r="FY414" s="253"/>
      <c r="FZ414" s="253"/>
      <c r="GA414" s="253"/>
      <c r="GB414" s="253"/>
      <c r="GC414" s="253"/>
      <c r="GD414" s="253"/>
      <c r="GE414" s="253"/>
      <c r="GF414" s="253"/>
      <c r="GG414" s="253"/>
      <c r="GH414" s="253"/>
      <c r="GI414" s="253"/>
      <c r="GJ414" s="253"/>
      <c r="GK414" s="253"/>
      <c r="GL414" s="253"/>
      <c r="GM414" s="253"/>
      <c r="GN414" s="253"/>
      <c r="GO414" s="253"/>
      <c r="GP414" s="253"/>
      <c r="GQ414" s="253"/>
      <c r="GR414" s="253"/>
      <c r="GS414" s="253"/>
      <c r="GT414" s="253"/>
      <c r="GU414" s="253"/>
      <c r="GV414" s="253"/>
      <c r="GW414" s="253"/>
      <c r="GX414" s="253"/>
      <c r="GY414" s="253"/>
      <c r="GZ414" s="253"/>
      <c r="HA414" s="253"/>
      <c r="HB414" s="253"/>
      <c r="HC414" s="253"/>
      <c r="HD414" s="253"/>
      <c r="HE414" s="253"/>
      <c r="HF414" s="253"/>
      <c r="HG414" s="253"/>
      <c r="HH414" s="253"/>
      <c r="HI414" s="253"/>
      <c r="HJ414" s="253"/>
      <c r="HK414" s="253"/>
      <c r="HL414" s="253"/>
      <c r="HM414" s="253"/>
      <c r="HN414" s="253"/>
      <c r="HO414" s="253"/>
      <c r="HP414" s="253"/>
      <c r="HQ414" s="253"/>
      <c r="HR414" s="253"/>
      <c r="HS414" s="253"/>
      <c r="HT414" s="253"/>
      <c r="HU414" s="253"/>
      <c r="HV414" s="253"/>
      <c r="HW414" s="253"/>
      <c r="HX414" s="253"/>
      <c r="HY414" s="253"/>
      <c r="HZ414" s="253"/>
      <c r="IA414" s="253"/>
      <c r="IB414" s="253"/>
      <c r="IC414" s="253"/>
      <c r="ID414" s="253"/>
      <c r="IE414" s="253"/>
      <c r="IF414" s="253"/>
      <c r="IG414" s="253"/>
      <c r="IH414" s="253"/>
      <c r="II414" s="253"/>
      <c r="IJ414" s="253"/>
      <c r="IK414" s="253"/>
      <c r="IL414" s="253"/>
      <c r="IM414" s="253"/>
      <c r="IN414" s="253"/>
      <c r="IO414" s="253"/>
      <c r="IP414" s="253"/>
      <c r="IQ414" s="253"/>
      <c r="IR414" s="253"/>
      <c r="IS414" s="253"/>
      <c r="IT414" s="253"/>
      <c r="IU414" s="253"/>
      <c r="IV414" s="253"/>
      <c r="IW414" s="253"/>
      <c r="IX414" s="253"/>
      <c r="IY414" s="253"/>
      <c r="IZ414" s="253"/>
      <c r="JA414" s="253"/>
      <c r="JB414" s="253"/>
      <c r="JC414" s="253"/>
      <c r="JD414" s="253"/>
      <c r="JE414" s="253"/>
      <c r="JF414" s="253"/>
      <c r="JG414" s="253"/>
      <c r="JH414" s="253"/>
      <c r="JI414" s="253"/>
      <c r="JJ414" s="253"/>
      <c r="JK414" s="253"/>
      <c r="JL414" s="253"/>
      <c r="JM414" s="253"/>
      <c r="JN414" s="253"/>
      <c r="JO414" s="253"/>
      <c r="JP414" s="253"/>
      <c r="JQ414" s="253"/>
      <c r="JR414" s="253"/>
      <c r="JS414" s="253"/>
      <c r="JT414" s="253"/>
      <c r="JU414" s="253"/>
    </row>
    <row r="415" spans="1:281" s="252" customFormat="1" ht="15" customHeight="1" x14ac:dyDescent="0.25">
      <c r="A415" s="253"/>
      <c r="B415" s="253"/>
      <c r="C415" s="253"/>
      <c r="D415" s="253"/>
      <c r="E415" s="253"/>
      <c r="F415" s="253"/>
      <c r="G415" s="253"/>
      <c r="H415" s="253"/>
      <c r="I415" s="253"/>
      <c r="J415" s="253"/>
      <c r="K415" s="253"/>
      <c r="L415" s="253"/>
      <c r="M415" s="253"/>
      <c r="N415" s="253"/>
      <c r="O415" s="253"/>
      <c r="P415" s="253"/>
      <c r="Q415" s="253"/>
      <c r="R415" s="253"/>
      <c r="S415" s="253"/>
      <c r="T415" s="253"/>
      <c r="U415" s="253" t="s">
        <v>581</v>
      </c>
      <c r="V415" s="253"/>
      <c r="W415" s="253"/>
      <c r="X415" s="253"/>
      <c r="Y415" s="253"/>
      <c r="Z415" s="253"/>
      <c r="AA415" s="253"/>
      <c r="AB415" s="253"/>
      <c r="AC415" s="253" t="s">
        <v>316</v>
      </c>
      <c r="AD415" s="253"/>
      <c r="AE415" s="253"/>
      <c r="AF415" s="253"/>
      <c r="AG415" s="253"/>
      <c r="AH415" s="253"/>
      <c r="AI415" s="253"/>
      <c r="AJ415" s="253"/>
      <c r="AK415" s="253"/>
      <c r="AL415" s="253"/>
      <c r="AM415" s="253"/>
      <c r="AN415" s="253"/>
      <c r="AO415" s="253"/>
      <c r="AP415" s="256"/>
      <c r="AQ415" s="253"/>
      <c r="AR415" s="253"/>
      <c r="AS415" s="253"/>
      <c r="AT415" s="256"/>
      <c r="AU415" s="253"/>
      <c r="AV415" s="253"/>
      <c r="AW415" s="253"/>
      <c r="AX415" s="253"/>
      <c r="AY415" s="253"/>
      <c r="AZ415" s="253"/>
      <c r="BA415" s="253"/>
      <c r="BB415" s="253"/>
      <c r="BC415" s="253"/>
      <c r="BD415" s="253"/>
      <c r="BE415" s="253"/>
      <c r="BF415" s="253"/>
      <c r="BG415" s="253"/>
      <c r="BH415" s="253"/>
      <c r="BI415" s="253"/>
      <c r="BJ415" s="253"/>
      <c r="BK415" s="253"/>
      <c r="BL415" s="253"/>
      <c r="BM415" s="253"/>
      <c r="BN415" s="253"/>
      <c r="BO415" s="253"/>
      <c r="BP415" s="253"/>
      <c r="BQ415" s="253"/>
      <c r="BR415" s="253"/>
      <c r="BS415" s="253"/>
      <c r="BT415" s="253"/>
      <c r="BU415" s="253"/>
      <c r="BV415" s="253"/>
      <c r="BW415" s="253"/>
      <c r="BX415" s="253"/>
      <c r="BY415" s="253"/>
      <c r="BZ415" s="253"/>
      <c r="CA415" s="253"/>
      <c r="CB415" s="253"/>
      <c r="CC415" s="253"/>
      <c r="CD415" s="253"/>
      <c r="CE415" s="253"/>
      <c r="CF415" s="253"/>
      <c r="CG415" s="253"/>
      <c r="CH415" s="253"/>
      <c r="CI415" s="253"/>
      <c r="CJ415" s="253"/>
      <c r="CK415" s="253"/>
      <c r="CL415" s="253"/>
      <c r="CM415" s="253"/>
      <c r="CN415" s="253"/>
      <c r="CO415" s="253"/>
      <c r="CP415" s="253"/>
      <c r="CQ415" s="253"/>
      <c r="CR415" s="253"/>
      <c r="CS415" s="253"/>
      <c r="CT415" s="253"/>
      <c r="CU415" s="253"/>
      <c r="CV415" s="253"/>
      <c r="CW415" s="253"/>
      <c r="CX415" s="253"/>
      <c r="CY415" s="253"/>
      <c r="CZ415" s="253"/>
      <c r="DA415" s="253"/>
      <c r="DB415" s="253"/>
      <c r="DC415" s="253"/>
      <c r="DD415" s="253"/>
      <c r="DE415" s="253"/>
      <c r="DF415" s="253"/>
      <c r="DG415" s="253"/>
      <c r="DH415" s="253"/>
      <c r="DI415" s="253"/>
      <c r="DJ415" s="253"/>
      <c r="DK415" s="253"/>
      <c r="DL415" s="253"/>
      <c r="DM415" s="253"/>
      <c r="DN415" s="253"/>
      <c r="DO415" s="253"/>
      <c r="DP415" s="253"/>
      <c r="DQ415" s="253"/>
      <c r="DR415" s="253"/>
      <c r="DS415" s="253"/>
      <c r="DT415" s="253"/>
      <c r="DU415" s="253"/>
      <c r="DV415" s="253"/>
      <c r="DW415" s="253"/>
      <c r="DX415" s="253"/>
      <c r="DY415" s="253"/>
      <c r="DZ415" s="253"/>
      <c r="EA415" s="253"/>
      <c r="EB415" s="253"/>
      <c r="EC415" s="253"/>
      <c r="ED415" s="253"/>
      <c r="EE415" s="253"/>
      <c r="EF415" s="253"/>
      <c r="EG415" s="253"/>
      <c r="EH415" s="253"/>
      <c r="EI415" s="253"/>
      <c r="EJ415" s="253"/>
      <c r="EK415" s="253"/>
      <c r="EL415" s="253"/>
      <c r="EM415" s="253"/>
      <c r="EN415" s="253"/>
      <c r="EO415" s="253"/>
      <c r="EP415" s="253"/>
      <c r="EQ415" s="253"/>
      <c r="ER415" s="253"/>
      <c r="ES415" s="253"/>
      <c r="ET415" s="253"/>
      <c r="EU415" s="253"/>
      <c r="EV415" s="253"/>
      <c r="EW415" s="253"/>
      <c r="EX415" s="253"/>
      <c r="EY415" s="253"/>
      <c r="EZ415" s="253"/>
      <c r="FA415" s="253"/>
      <c r="FB415" s="253"/>
      <c r="FC415" s="253"/>
      <c r="FD415" s="253"/>
      <c r="FE415" s="253"/>
      <c r="FF415" s="253"/>
      <c r="FG415" s="253"/>
      <c r="FH415" s="253"/>
      <c r="FI415" s="253"/>
      <c r="FJ415" s="253"/>
      <c r="FK415" s="253"/>
      <c r="FL415" s="253"/>
      <c r="FM415" s="253"/>
      <c r="FN415" s="253"/>
      <c r="FO415" s="253"/>
      <c r="FP415" s="253"/>
      <c r="FQ415" s="253"/>
      <c r="FR415" s="253"/>
      <c r="FS415" s="253"/>
      <c r="FT415" s="253"/>
      <c r="FU415" s="253"/>
      <c r="FV415" s="253"/>
      <c r="FW415" s="253"/>
      <c r="FX415" s="253"/>
      <c r="FY415" s="253"/>
      <c r="FZ415" s="253"/>
      <c r="GA415" s="253"/>
      <c r="GB415" s="253"/>
      <c r="GC415" s="253"/>
      <c r="GD415" s="253"/>
      <c r="GE415" s="253"/>
      <c r="GF415" s="253"/>
      <c r="GG415" s="253"/>
      <c r="GH415" s="253"/>
      <c r="GI415" s="253"/>
      <c r="GJ415" s="253"/>
      <c r="GK415" s="253"/>
      <c r="GL415" s="253"/>
      <c r="GM415" s="253"/>
      <c r="GN415" s="253"/>
      <c r="GO415" s="253"/>
      <c r="GP415" s="253"/>
      <c r="GQ415" s="253"/>
      <c r="GR415" s="253"/>
      <c r="GS415" s="253"/>
      <c r="GT415" s="253"/>
      <c r="GU415" s="253"/>
      <c r="GV415" s="253"/>
      <c r="GW415" s="253"/>
      <c r="GX415" s="253"/>
      <c r="GY415" s="253"/>
      <c r="GZ415" s="253"/>
      <c r="HA415" s="253"/>
      <c r="HB415" s="253"/>
      <c r="HC415" s="253"/>
      <c r="HD415" s="253"/>
      <c r="HE415" s="253"/>
      <c r="HF415" s="253"/>
      <c r="HG415" s="253"/>
      <c r="HH415" s="253"/>
      <c r="HI415" s="253"/>
      <c r="HJ415" s="253"/>
      <c r="HK415" s="253"/>
      <c r="HL415" s="253"/>
      <c r="HM415" s="253"/>
      <c r="HN415" s="253"/>
      <c r="HO415" s="253"/>
      <c r="HP415" s="253"/>
      <c r="HQ415" s="253"/>
      <c r="HR415" s="253"/>
      <c r="HS415" s="253"/>
      <c r="HT415" s="253"/>
      <c r="HU415" s="253"/>
      <c r="HV415" s="253"/>
      <c r="HW415" s="253"/>
      <c r="HX415" s="253"/>
      <c r="HY415" s="253"/>
      <c r="HZ415" s="253"/>
      <c r="IA415" s="253"/>
      <c r="IB415" s="253"/>
      <c r="IC415" s="253"/>
      <c r="ID415" s="253"/>
      <c r="IE415" s="253"/>
      <c r="IF415" s="253"/>
      <c r="IG415" s="253"/>
      <c r="IH415" s="253"/>
      <c r="II415" s="253"/>
      <c r="IJ415" s="253"/>
      <c r="IK415" s="253"/>
      <c r="IL415" s="253"/>
      <c r="IM415" s="253"/>
      <c r="IN415" s="253"/>
      <c r="IO415" s="253"/>
      <c r="IP415" s="253"/>
      <c r="IQ415" s="253"/>
      <c r="IR415" s="253"/>
      <c r="IS415" s="253"/>
      <c r="IT415" s="253"/>
      <c r="IU415" s="253"/>
      <c r="IV415" s="253"/>
      <c r="IW415" s="253"/>
      <c r="IX415" s="253"/>
      <c r="IY415" s="253"/>
      <c r="IZ415" s="253"/>
      <c r="JA415" s="253"/>
      <c r="JB415" s="253"/>
      <c r="JC415" s="253"/>
      <c r="JD415" s="253"/>
      <c r="JE415" s="253"/>
      <c r="JF415" s="253"/>
      <c r="JG415" s="253"/>
      <c r="JH415" s="253"/>
      <c r="JI415" s="253"/>
      <c r="JJ415" s="253"/>
      <c r="JK415" s="253"/>
      <c r="JL415" s="253"/>
      <c r="JM415" s="253"/>
      <c r="JN415" s="253"/>
      <c r="JO415" s="253"/>
      <c r="JP415" s="253"/>
      <c r="JQ415" s="253"/>
      <c r="JR415" s="253"/>
      <c r="JS415" s="253"/>
      <c r="JT415" s="253"/>
      <c r="JU415" s="253"/>
    </row>
    <row r="416" spans="1:281" s="252" customFormat="1" ht="15" customHeight="1" x14ac:dyDescent="0.25">
      <c r="A416" s="253"/>
      <c r="B416" s="253"/>
      <c r="C416" s="253"/>
      <c r="D416" s="253"/>
      <c r="E416" s="253"/>
      <c r="F416" s="253"/>
      <c r="G416" s="253"/>
      <c r="H416" s="253"/>
      <c r="I416" s="253"/>
      <c r="J416" s="253"/>
      <c r="K416" s="253"/>
      <c r="L416" s="253"/>
      <c r="M416" s="253"/>
      <c r="N416" s="253"/>
      <c r="O416" s="253"/>
      <c r="P416" s="253"/>
      <c r="Q416" s="253"/>
      <c r="R416" s="253"/>
      <c r="S416" s="253"/>
      <c r="T416" s="253"/>
      <c r="U416" s="253" t="s">
        <v>582</v>
      </c>
      <c r="V416" s="253"/>
      <c r="W416" s="253"/>
      <c r="X416" s="253"/>
      <c r="Y416" s="253"/>
      <c r="Z416" s="253"/>
      <c r="AA416" s="253"/>
      <c r="AB416" s="253"/>
      <c r="AC416" s="253" t="s">
        <v>320</v>
      </c>
      <c r="AD416" s="253"/>
      <c r="AE416" s="253"/>
      <c r="AF416" s="253"/>
      <c r="AG416" s="253"/>
      <c r="AH416" s="253"/>
      <c r="AI416" s="253"/>
      <c r="AJ416" s="253"/>
      <c r="AK416" s="253"/>
      <c r="AL416" s="253"/>
      <c r="AM416" s="253"/>
      <c r="AN416" s="253"/>
      <c r="AO416" s="253"/>
      <c r="AP416" s="256"/>
      <c r="AQ416" s="253"/>
      <c r="AR416" s="253"/>
      <c r="AS416" s="253"/>
      <c r="AT416" s="256"/>
      <c r="AU416" s="253"/>
      <c r="AV416" s="253"/>
      <c r="AW416" s="253"/>
      <c r="AX416" s="253"/>
      <c r="AY416" s="253"/>
      <c r="AZ416" s="253"/>
      <c r="BA416" s="253"/>
      <c r="BB416" s="253"/>
      <c r="BC416" s="253"/>
      <c r="BD416" s="253"/>
      <c r="BE416" s="253"/>
      <c r="BF416" s="253"/>
      <c r="BG416" s="253"/>
      <c r="BH416" s="253"/>
      <c r="BI416" s="253"/>
      <c r="BJ416" s="253"/>
      <c r="BK416" s="253"/>
      <c r="BL416" s="253"/>
      <c r="BM416" s="253"/>
      <c r="BN416" s="253"/>
      <c r="BO416" s="253"/>
      <c r="BP416" s="253"/>
      <c r="BQ416" s="253"/>
      <c r="BR416" s="253"/>
      <c r="BS416" s="253"/>
      <c r="BT416" s="253"/>
      <c r="BU416" s="253"/>
      <c r="BV416" s="253"/>
      <c r="BW416" s="253"/>
      <c r="BX416" s="253"/>
      <c r="BY416" s="253"/>
      <c r="BZ416" s="253"/>
      <c r="CA416" s="253"/>
      <c r="CB416" s="253"/>
      <c r="CC416" s="253"/>
      <c r="CD416" s="253"/>
      <c r="CE416" s="253"/>
      <c r="CF416" s="253"/>
      <c r="CG416" s="253"/>
      <c r="CH416" s="253"/>
      <c r="CI416" s="253"/>
      <c r="CJ416" s="253"/>
      <c r="CK416" s="253"/>
      <c r="CL416" s="253"/>
      <c r="CM416" s="253"/>
      <c r="CN416" s="253"/>
      <c r="CO416" s="253"/>
      <c r="CP416" s="253"/>
      <c r="CQ416" s="253"/>
      <c r="CR416" s="253"/>
      <c r="CS416" s="253"/>
      <c r="CT416" s="253"/>
      <c r="CU416" s="253"/>
      <c r="CV416" s="253"/>
      <c r="CW416" s="253"/>
      <c r="CX416" s="253"/>
      <c r="CY416" s="253"/>
      <c r="CZ416" s="253"/>
      <c r="DA416" s="253"/>
      <c r="DB416" s="253"/>
      <c r="DC416" s="253"/>
      <c r="DD416" s="253"/>
      <c r="DE416" s="253"/>
      <c r="DF416" s="253"/>
      <c r="DG416" s="253"/>
      <c r="DH416" s="253"/>
      <c r="DI416" s="253"/>
      <c r="DJ416" s="253"/>
      <c r="DK416" s="253"/>
      <c r="DL416" s="253"/>
      <c r="DM416" s="253"/>
      <c r="DN416" s="253"/>
      <c r="DO416" s="253"/>
      <c r="DP416" s="253"/>
      <c r="DQ416" s="253"/>
      <c r="DR416" s="253"/>
      <c r="DS416" s="253"/>
      <c r="DT416" s="253"/>
      <c r="DU416" s="253"/>
      <c r="DV416" s="253"/>
      <c r="DW416" s="253"/>
      <c r="DX416" s="253"/>
      <c r="DY416" s="253"/>
      <c r="DZ416" s="253"/>
      <c r="EA416" s="253"/>
      <c r="EB416" s="253"/>
      <c r="EC416" s="253"/>
      <c r="ED416" s="253"/>
      <c r="EE416" s="253"/>
      <c r="EF416" s="253"/>
      <c r="EG416" s="253"/>
      <c r="EH416" s="253"/>
      <c r="EI416" s="253"/>
      <c r="EJ416" s="253"/>
      <c r="EK416" s="253"/>
      <c r="EL416" s="253"/>
      <c r="EM416" s="253"/>
      <c r="EN416" s="253"/>
      <c r="EO416" s="253"/>
      <c r="EP416" s="253"/>
      <c r="EQ416" s="253"/>
      <c r="ER416" s="253"/>
      <c r="ES416" s="253"/>
      <c r="ET416" s="253"/>
      <c r="EU416" s="253"/>
      <c r="EV416" s="253"/>
      <c r="EW416" s="253"/>
      <c r="EX416" s="253"/>
      <c r="EY416" s="253"/>
      <c r="EZ416" s="253"/>
      <c r="FA416" s="253"/>
      <c r="FB416" s="253"/>
      <c r="FC416" s="253"/>
      <c r="FD416" s="253"/>
      <c r="FE416" s="253"/>
      <c r="FF416" s="253"/>
      <c r="FG416" s="253"/>
      <c r="FH416" s="253"/>
      <c r="FI416" s="253"/>
      <c r="FJ416" s="253"/>
      <c r="FK416" s="253"/>
      <c r="FL416" s="253"/>
      <c r="FM416" s="253"/>
      <c r="FN416" s="253"/>
      <c r="FO416" s="253"/>
      <c r="FP416" s="253"/>
      <c r="FQ416" s="253"/>
      <c r="FR416" s="253"/>
      <c r="FS416" s="253"/>
      <c r="FT416" s="253"/>
      <c r="FU416" s="253"/>
      <c r="FV416" s="253"/>
      <c r="FW416" s="253"/>
      <c r="FX416" s="253"/>
      <c r="FY416" s="253"/>
      <c r="FZ416" s="253"/>
      <c r="GA416" s="253"/>
      <c r="GB416" s="253"/>
      <c r="GC416" s="253"/>
      <c r="GD416" s="253"/>
      <c r="GE416" s="253"/>
      <c r="GF416" s="253"/>
      <c r="GG416" s="253"/>
      <c r="GH416" s="253"/>
      <c r="GI416" s="253"/>
      <c r="GJ416" s="253"/>
      <c r="GK416" s="253"/>
      <c r="GL416" s="253"/>
      <c r="GM416" s="253"/>
      <c r="GN416" s="253"/>
      <c r="GO416" s="253"/>
      <c r="GP416" s="253"/>
      <c r="GQ416" s="253"/>
      <c r="GR416" s="253"/>
      <c r="GS416" s="253"/>
      <c r="GT416" s="253"/>
      <c r="GU416" s="253"/>
      <c r="GV416" s="253"/>
      <c r="GW416" s="253"/>
      <c r="GX416" s="253"/>
      <c r="GY416" s="253"/>
      <c r="GZ416" s="253"/>
      <c r="HA416" s="253"/>
      <c r="HB416" s="253"/>
      <c r="HC416" s="253"/>
      <c r="HD416" s="253"/>
      <c r="HE416" s="253"/>
      <c r="HF416" s="253"/>
      <c r="HG416" s="253"/>
      <c r="HH416" s="253"/>
      <c r="HI416" s="253"/>
      <c r="HJ416" s="253"/>
      <c r="HK416" s="253"/>
      <c r="HL416" s="253"/>
      <c r="HM416" s="253"/>
      <c r="HN416" s="253"/>
      <c r="HO416" s="253"/>
      <c r="HP416" s="253"/>
      <c r="HQ416" s="253"/>
      <c r="HR416" s="253"/>
      <c r="HS416" s="253"/>
      <c r="HT416" s="253"/>
      <c r="HU416" s="253"/>
      <c r="HV416" s="253"/>
      <c r="HW416" s="253"/>
      <c r="HX416" s="253"/>
      <c r="HY416" s="253"/>
      <c r="HZ416" s="253"/>
      <c r="IA416" s="253"/>
      <c r="IB416" s="253"/>
      <c r="IC416" s="253"/>
      <c r="ID416" s="253"/>
      <c r="IE416" s="253"/>
      <c r="IF416" s="253"/>
      <c r="IG416" s="253"/>
      <c r="IH416" s="253"/>
      <c r="II416" s="253"/>
      <c r="IJ416" s="253"/>
      <c r="IK416" s="253"/>
      <c r="IL416" s="253"/>
      <c r="IM416" s="253"/>
      <c r="IN416" s="253"/>
      <c r="IO416" s="253"/>
      <c r="IP416" s="253"/>
      <c r="IQ416" s="253"/>
      <c r="IR416" s="253"/>
      <c r="IS416" s="253"/>
      <c r="IT416" s="253"/>
      <c r="IU416" s="253"/>
      <c r="IV416" s="253"/>
      <c r="IW416" s="253"/>
      <c r="IX416" s="253"/>
      <c r="IY416" s="253"/>
      <c r="IZ416" s="253"/>
      <c r="JA416" s="253"/>
      <c r="JB416" s="253"/>
      <c r="JC416" s="253"/>
      <c r="JD416" s="253"/>
      <c r="JE416" s="253"/>
      <c r="JF416" s="253"/>
      <c r="JG416" s="253"/>
      <c r="JH416" s="253"/>
      <c r="JI416" s="253"/>
      <c r="JJ416" s="253"/>
      <c r="JK416" s="253"/>
      <c r="JL416" s="253"/>
      <c r="JM416" s="253"/>
      <c r="JN416" s="253"/>
      <c r="JO416" s="253"/>
      <c r="JP416" s="253"/>
      <c r="JQ416" s="253"/>
      <c r="JR416" s="253"/>
      <c r="JS416" s="253"/>
      <c r="JT416" s="253"/>
      <c r="JU416" s="253"/>
    </row>
    <row r="417" spans="1:281" s="252" customFormat="1" ht="15" customHeight="1" x14ac:dyDescent="0.25">
      <c r="A417" s="253"/>
      <c r="B417" s="253"/>
      <c r="C417" s="253"/>
      <c r="D417" s="253"/>
      <c r="E417" s="253"/>
      <c r="F417" s="253"/>
      <c r="G417" s="253"/>
      <c r="H417" s="253"/>
      <c r="I417" s="253"/>
      <c r="J417" s="253"/>
      <c r="K417" s="253"/>
      <c r="L417" s="253"/>
      <c r="M417" s="253"/>
      <c r="N417" s="253"/>
      <c r="O417" s="253"/>
      <c r="P417" s="253"/>
      <c r="Q417" s="253"/>
      <c r="R417" s="253"/>
      <c r="S417" s="253"/>
      <c r="T417" s="253"/>
      <c r="U417" s="253" t="s">
        <v>583</v>
      </c>
      <c r="V417" s="253"/>
      <c r="W417" s="253"/>
      <c r="X417" s="253"/>
      <c r="Y417" s="253"/>
      <c r="Z417" s="253"/>
      <c r="AA417" s="253"/>
      <c r="AB417" s="253"/>
      <c r="AC417" s="253" t="s">
        <v>332</v>
      </c>
      <c r="AD417" s="253"/>
      <c r="AE417" s="253"/>
      <c r="AF417" s="253"/>
      <c r="AG417" s="253"/>
      <c r="AH417" s="253"/>
      <c r="AI417" s="253"/>
      <c r="AJ417" s="253"/>
      <c r="AK417" s="253"/>
      <c r="AL417" s="253"/>
      <c r="AM417" s="253"/>
      <c r="AN417" s="253"/>
      <c r="AO417" s="253"/>
      <c r="AP417" s="256"/>
      <c r="AQ417" s="253"/>
      <c r="AR417" s="253"/>
      <c r="AS417" s="253"/>
      <c r="AT417" s="256"/>
      <c r="AU417" s="253"/>
      <c r="AV417" s="253"/>
      <c r="AW417" s="253"/>
      <c r="AX417" s="253"/>
      <c r="AY417" s="253"/>
      <c r="AZ417" s="253"/>
      <c r="BA417" s="253"/>
      <c r="BB417" s="253"/>
      <c r="BC417" s="253"/>
      <c r="BD417" s="253"/>
      <c r="BE417" s="253"/>
      <c r="BF417" s="253"/>
      <c r="BG417" s="253"/>
      <c r="BH417" s="253"/>
      <c r="BI417" s="253"/>
      <c r="BJ417" s="253"/>
      <c r="BK417" s="253"/>
      <c r="BL417" s="253"/>
      <c r="BM417" s="253"/>
      <c r="BN417" s="253"/>
      <c r="BO417" s="253"/>
      <c r="BP417" s="253"/>
      <c r="BQ417" s="253"/>
      <c r="BR417" s="253"/>
      <c r="BS417" s="253"/>
      <c r="BT417" s="253"/>
      <c r="BU417" s="253"/>
      <c r="BV417" s="253"/>
      <c r="BW417" s="253"/>
      <c r="BX417" s="253"/>
      <c r="BY417" s="253"/>
      <c r="BZ417" s="253"/>
      <c r="CA417" s="253"/>
      <c r="CB417" s="253"/>
      <c r="CC417" s="253"/>
      <c r="CD417" s="253"/>
      <c r="CE417" s="253"/>
      <c r="CF417" s="253"/>
      <c r="CG417" s="253"/>
      <c r="CH417" s="253"/>
      <c r="CI417" s="253"/>
      <c r="CJ417" s="253"/>
      <c r="CK417" s="253"/>
      <c r="CL417" s="253"/>
      <c r="CM417" s="253"/>
      <c r="CN417" s="253"/>
      <c r="CO417" s="253"/>
      <c r="CP417" s="253"/>
      <c r="CQ417" s="253"/>
      <c r="CR417" s="253"/>
      <c r="CS417" s="253"/>
      <c r="CT417" s="253"/>
      <c r="CU417" s="253"/>
      <c r="CV417" s="253"/>
      <c r="CW417" s="253"/>
      <c r="CX417" s="253"/>
      <c r="CY417" s="253"/>
      <c r="CZ417" s="253"/>
      <c r="DA417" s="253"/>
      <c r="DB417" s="253"/>
      <c r="DC417" s="253"/>
      <c r="DD417" s="253"/>
      <c r="DE417" s="253"/>
      <c r="DF417" s="253"/>
      <c r="DG417" s="253"/>
      <c r="DH417" s="253"/>
      <c r="DI417" s="253"/>
      <c r="DJ417" s="253"/>
      <c r="DK417" s="253"/>
      <c r="DL417" s="253"/>
      <c r="DM417" s="253"/>
      <c r="DN417" s="253"/>
      <c r="DO417" s="253"/>
      <c r="DP417" s="253"/>
      <c r="DQ417" s="253"/>
      <c r="DR417" s="253"/>
      <c r="DS417" s="253"/>
      <c r="DT417" s="253"/>
      <c r="DU417" s="253"/>
      <c r="DV417" s="253"/>
      <c r="DW417" s="253"/>
      <c r="DX417" s="253"/>
      <c r="DY417" s="253"/>
      <c r="DZ417" s="253"/>
      <c r="EA417" s="253"/>
      <c r="EB417" s="253"/>
      <c r="EC417" s="253"/>
      <c r="ED417" s="253"/>
      <c r="EE417" s="253"/>
      <c r="EF417" s="253"/>
      <c r="EG417" s="253"/>
      <c r="EH417" s="253"/>
      <c r="EI417" s="253"/>
      <c r="EJ417" s="253"/>
      <c r="EK417" s="253"/>
      <c r="EL417" s="253"/>
      <c r="EM417" s="253"/>
      <c r="EN417" s="253"/>
      <c r="EO417" s="253"/>
      <c r="EP417" s="253"/>
      <c r="EQ417" s="253"/>
      <c r="ER417" s="253"/>
      <c r="ES417" s="253"/>
      <c r="ET417" s="253"/>
      <c r="EU417" s="253"/>
      <c r="EV417" s="253"/>
      <c r="EW417" s="253"/>
      <c r="EX417" s="253"/>
      <c r="EY417" s="253"/>
      <c r="EZ417" s="253"/>
      <c r="FA417" s="253"/>
      <c r="FB417" s="253"/>
      <c r="FC417" s="253"/>
      <c r="FD417" s="253"/>
      <c r="FE417" s="253"/>
      <c r="FF417" s="253"/>
      <c r="FG417" s="253"/>
      <c r="FH417" s="253"/>
      <c r="FI417" s="253"/>
      <c r="FJ417" s="253"/>
      <c r="FK417" s="253"/>
      <c r="FL417" s="253"/>
      <c r="FM417" s="253"/>
      <c r="FN417" s="253"/>
      <c r="FO417" s="253"/>
      <c r="FP417" s="253"/>
      <c r="FQ417" s="253"/>
      <c r="FR417" s="253"/>
      <c r="FS417" s="253"/>
      <c r="FT417" s="253"/>
      <c r="FU417" s="253"/>
      <c r="FV417" s="253"/>
      <c r="FW417" s="253"/>
      <c r="FX417" s="253"/>
      <c r="FY417" s="253"/>
      <c r="FZ417" s="253"/>
      <c r="GA417" s="253"/>
      <c r="GB417" s="253"/>
      <c r="GC417" s="253"/>
      <c r="GD417" s="253"/>
      <c r="GE417" s="253"/>
      <c r="GF417" s="253"/>
      <c r="GG417" s="253"/>
      <c r="GH417" s="253"/>
      <c r="GI417" s="253"/>
      <c r="GJ417" s="253"/>
      <c r="GK417" s="253"/>
      <c r="GL417" s="253"/>
      <c r="GM417" s="253"/>
      <c r="GN417" s="253"/>
      <c r="GO417" s="253"/>
      <c r="GP417" s="253"/>
      <c r="GQ417" s="253"/>
      <c r="GR417" s="253"/>
      <c r="GS417" s="253"/>
      <c r="GT417" s="253"/>
      <c r="GU417" s="253"/>
      <c r="GV417" s="253"/>
      <c r="GW417" s="253"/>
      <c r="GX417" s="253"/>
      <c r="GY417" s="253"/>
      <c r="GZ417" s="253"/>
      <c r="HA417" s="253"/>
      <c r="HB417" s="253"/>
      <c r="HC417" s="253"/>
      <c r="HD417" s="253"/>
      <c r="HE417" s="253"/>
      <c r="HF417" s="253"/>
      <c r="HG417" s="253"/>
      <c r="HH417" s="253"/>
      <c r="HI417" s="253"/>
      <c r="HJ417" s="253"/>
      <c r="HK417" s="253"/>
      <c r="HL417" s="253"/>
      <c r="HM417" s="253"/>
      <c r="HN417" s="253"/>
      <c r="HO417" s="253"/>
      <c r="HP417" s="253"/>
      <c r="HQ417" s="253"/>
      <c r="HR417" s="253"/>
      <c r="HS417" s="253"/>
      <c r="HT417" s="253"/>
      <c r="HU417" s="253"/>
      <c r="HV417" s="253"/>
      <c r="HW417" s="253"/>
      <c r="HX417" s="253"/>
      <c r="HY417" s="253"/>
      <c r="HZ417" s="253"/>
      <c r="IA417" s="253"/>
      <c r="IB417" s="253"/>
      <c r="IC417" s="253"/>
      <c r="ID417" s="253"/>
      <c r="IE417" s="253"/>
      <c r="IF417" s="253"/>
      <c r="IG417" s="253"/>
      <c r="IH417" s="253"/>
      <c r="II417" s="253"/>
      <c r="IJ417" s="253"/>
      <c r="IK417" s="253"/>
      <c r="IL417" s="253"/>
      <c r="IM417" s="253"/>
      <c r="IN417" s="253"/>
      <c r="IO417" s="253"/>
      <c r="IP417" s="253"/>
      <c r="IQ417" s="253"/>
      <c r="IR417" s="253"/>
      <c r="IS417" s="253"/>
      <c r="IT417" s="253"/>
      <c r="IU417" s="253"/>
      <c r="IV417" s="253"/>
      <c r="IW417" s="253"/>
      <c r="IX417" s="253"/>
      <c r="IY417" s="253"/>
      <c r="IZ417" s="253"/>
      <c r="JA417" s="253"/>
      <c r="JB417" s="253"/>
      <c r="JC417" s="253"/>
      <c r="JD417" s="253"/>
      <c r="JE417" s="253"/>
      <c r="JF417" s="253"/>
      <c r="JG417" s="253"/>
      <c r="JH417" s="253"/>
      <c r="JI417" s="253"/>
      <c r="JJ417" s="253"/>
      <c r="JK417" s="253"/>
      <c r="JL417" s="253"/>
      <c r="JM417" s="253"/>
      <c r="JN417" s="253"/>
      <c r="JO417" s="253"/>
      <c r="JP417" s="253"/>
      <c r="JQ417" s="253"/>
      <c r="JR417" s="253"/>
      <c r="JS417" s="253"/>
      <c r="JT417" s="253"/>
      <c r="JU417" s="253"/>
    </row>
    <row r="418" spans="1:281" s="252" customFormat="1" ht="15" customHeight="1" x14ac:dyDescent="0.25">
      <c r="A418" s="253"/>
      <c r="B418" s="253"/>
      <c r="C418" s="253"/>
      <c r="D418" s="253"/>
      <c r="E418" s="253"/>
      <c r="F418" s="253"/>
      <c r="G418" s="253"/>
      <c r="H418" s="253"/>
      <c r="I418" s="253"/>
      <c r="J418" s="253"/>
      <c r="K418" s="253"/>
      <c r="L418" s="253"/>
      <c r="M418" s="253"/>
      <c r="N418" s="253"/>
      <c r="O418" s="253"/>
      <c r="P418" s="253"/>
      <c r="Q418" s="253"/>
      <c r="R418" s="253"/>
      <c r="S418" s="253"/>
      <c r="T418" s="253"/>
      <c r="U418" s="253" t="s">
        <v>584</v>
      </c>
      <c r="V418" s="253"/>
      <c r="W418" s="253"/>
      <c r="X418" s="253"/>
      <c r="Y418" s="253"/>
      <c r="Z418" s="253"/>
      <c r="AA418" s="253"/>
      <c r="AB418" s="253"/>
      <c r="AC418" s="253" t="s">
        <v>323</v>
      </c>
      <c r="AD418" s="253"/>
      <c r="AE418" s="253"/>
      <c r="AF418" s="253"/>
      <c r="AG418" s="253"/>
      <c r="AH418" s="253"/>
      <c r="AI418" s="253"/>
      <c r="AJ418" s="253"/>
      <c r="AK418" s="253"/>
      <c r="AL418" s="253"/>
      <c r="AM418" s="253"/>
      <c r="AN418" s="253"/>
      <c r="AO418" s="253"/>
      <c r="AP418" s="256"/>
      <c r="AQ418" s="253"/>
      <c r="AR418" s="253"/>
      <c r="AS418" s="253"/>
      <c r="AT418" s="256"/>
      <c r="AU418" s="253"/>
      <c r="AV418" s="253"/>
      <c r="AW418" s="253"/>
      <c r="AX418" s="253"/>
      <c r="AY418" s="253"/>
      <c r="AZ418" s="253"/>
      <c r="BA418" s="253"/>
      <c r="BB418" s="253"/>
      <c r="BC418" s="253"/>
      <c r="BD418" s="253"/>
      <c r="BE418" s="253"/>
      <c r="BF418" s="253"/>
      <c r="BG418" s="253"/>
      <c r="BH418" s="253"/>
      <c r="BI418" s="253"/>
      <c r="BJ418" s="253"/>
      <c r="BK418" s="253"/>
      <c r="BL418" s="253"/>
      <c r="BM418" s="253"/>
      <c r="BN418" s="253"/>
      <c r="BO418" s="253"/>
      <c r="BP418" s="253"/>
      <c r="BQ418" s="253"/>
      <c r="BR418" s="253"/>
      <c r="BS418" s="253"/>
      <c r="BT418" s="253"/>
      <c r="BU418" s="253"/>
      <c r="BV418" s="253"/>
      <c r="BW418" s="253"/>
      <c r="BX418" s="253"/>
      <c r="BY418" s="253"/>
      <c r="BZ418" s="253"/>
      <c r="CA418" s="253"/>
      <c r="CB418" s="253"/>
      <c r="CC418" s="253"/>
      <c r="CD418" s="253"/>
      <c r="CE418" s="253"/>
      <c r="CF418" s="253"/>
      <c r="CG418" s="253"/>
      <c r="CH418" s="253"/>
      <c r="CI418" s="253"/>
      <c r="CJ418" s="253"/>
      <c r="CK418" s="253"/>
      <c r="CL418" s="253"/>
      <c r="CM418" s="253"/>
      <c r="CN418" s="253"/>
      <c r="CO418" s="253"/>
      <c r="CP418" s="253"/>
      <c r="CQ418" s="253"/>
      <c r="CR418" s="253"/>
      <c r="CS418" s="253"/>
      <c r="CT418" s="253"/>
      <c r="CU418" s="253"/>
      <c r="CV418" s="253"/>
      <c r="CW418" s="253"/>
      <c r="CX418" s="253"/>
      <c r="CY418" s="253"/>
      <c r="CZ418" s="253"/>
      <c r="DA418" s="253"/>
      <c r="DB418" s="253"/>
      <c r="DC418" s="253"/>
      <c r="DD418" s="253"/>
      <c r="DE418" s="253"/>
      <c r="DF418" s="253"/>
      <c r="DG418" s="253"/>
      <c r="DH418" s="253"/>
      <c r="DI418" s="253"/>
      <c r="DJ418" s="253"/>
      <c r="DK418" s="253"/>
      <c r="DL418" s="253"/>
      <c r="DM418" s="253"/>
      <c r="DN418" s="253"/>
      <c r="DO418" s="253"/>
      <c r="DP418" s="253"/>
      <c r="DQ418" s="253"/>
      <c r="DR418" s="253"/>
      <c r="DS418" s="253"/>
      <c r="DT418" s="253"/>
      <c r="DU418" s="253"/>
      <c r="DV418" s="253"/>
      <c r="DW418" s="253"/>
      <c r="DX418" s="253"/>
      <c r="DY418" s="253"/>
      <c r="DZ418" s="253"/>
      <c r="EA418" s="253"/>
      <c r="EB418" s="253"/>
      <c r="EC418" s="253"/>
      <c r="ED418" s="253"/>
      <c r="EE418" s="253"/>
      <c r="EF418" s="253"/>
      <c r="EG418" s="253"/>
      <c r="EH418" s="253"/>
      <c r="EI418" s="253"/>
      <c r="EJ418" s="253"/>
      <c r="EK418" s="253"/>
      <c r="EL418" s="253"/>
      <c r="EM418" s="253"/>
      <c r="EN418" s="253"/>
      <c r="EO418" s="253"/>
      <c r="EP418" s="253"/>
      <c r="EQ418" s="253"/>
      <c r="ER418" s="253"/>
      <c r="ES418" s="253"/>
      <c r="ET418" s="253"/>
      <c r="EU418" s="253"/>
      <c r="EV418" s="253"/>
      <c r="EW418" s="253"/>
      <c r="EX418" s="253"/>
      <c r="EY418" s="253"/>
      <c r="EZ418" s="253"/>
      <c r="FA418" s="253"/>
      <c r="FB418" s="253"/>
      <c r="FC418" s="253"/>
      <c r="FD418" s="253"/>
      <c r="FE418" s="253"/>
      <c r="FF418" s="253"/>
      <c r="FG418" s="253"/>
      <c r="FH418" s="253"/>
      <c r="FI418" s="253"/>
      <c r="FJ418" s="253"/>
      <c r="FK418" s="253"/>
      <c r="FL418" s="253"/>
      <c r="FM418" s="253"/>
      <c r="FN418" s="253"/>
      <c r="FO418" s="253"/>
      <c r="FP418" s="253"/>
      <c r="FQ418" s="253"/>
      <c r="FR418" s="253"/>
      <c r="FS418" s="253"/>
      <c r="FT418" s="253"/>
      <c r="FU418" s="253"/>
      <c r="FV418" s="253"/>
      <c r="FW418" s="253"/>
      <c r="FX418" s="253"/>
      <c r="FY418" s="253"/>
      <c r="FZ418" s="253"/>
      <c r="GA418" s="253"/>
      <c r="GB418" s="253"/>
      <c r="GC418" s="253"/>
      <c r="GD418" s="253"/>
      <c r="GE418" s="253"/>
      <c r="GF418" s="253"/>
      <c r="GG418" s="253"/>
      <c r="GH418" s="253"/>
      <c r="GI418" s="253"/>
      <c r="GJ418" s="253"/>
      <c r="GK418" s="253"/>
      <c r="GL418" s="253"/>
      <c r="GM418" s="253"/>
      <c r="GN418" s="253"/>
      <c r="GO418" s="253"/>
      <c r="GP418" s="253"/>
      <c r="GQ418" s="253"/>
      <c r="GR418" s="253"/>
      <c r="GS418" s="253"/>
      <c r="GT418" s="253"/>
      <c r="GU418" s="253"/>
      <c r="GV418" s="253"/>
      <c r="GW418" s="253"/>
      <c r="GX418" s="253"/>
      <c r="GY418" s="253"/>
      <c r="GZ418" s="253"/>
      <c r="HA418" s="253"/>
      <c r="HB418" s="253"/>
      <c r="HC418" s="253"/>
      <c r="HD418" s="253"/>
      <c r="HE418" s="253"/>
      <c r="HF418" s="253"/>
      <c r="HG418" s="253"/>
      <c r="HH418" s="253"/>
      <c r="HI418" s="253"/>
      <c r="HJ418" s="253"/>
      <c r="HK418" s="253"/>
      <c r="HL418" s="253"/>
      <c r="HM418" s="253"/>
      <c r="HN418" s="253"/>
      <c r="HO418" s="253"/>
      <c r="HP418" s="253"/>
      <c r="HQ418" s="253"/>
      <c r="HR418" s="253"/>
      <c r="HS418" s="253"/>
      <c r="HT418" s="253"/>
      <c r="HU418" s="253"/>
      <c r="HV418" s="253"/>
      <c r="HW418" s="253"/>
      <c r="HX418" s="253"/>
      <c r="HY418" s="253"/>
      <c r="HZ418" s="253"/>
      <c r="IA418" s="253"/>
      <c r="IB418" s="253"/>
      <c r="IC418" s="253"/>
      <c r="ID418" s="253"/>
      <c r="IE418" s="253"/>
      <c r="IF418" s="253"/>
      <c r="IG418" s="253"/>
      <c r="IH418" s="253"/>
      <c r="II418" s="253"/>
      <c r="IJ418" s="253"/>
      <c r="IK418" s="253"/>
      <c r="IL418" s="253"/>
      <c r="IM418" s="253"/>
      <c r="IN418" s="253"/>
      <c r="IO418" s="253"/>
      <c r="IP418" s="253"/>
      <c r="IQ418" s="253"/>
      <c r="IR418" s="253"/>
      <c r="IS418" s="253"/>
      <c r="IT418" s="253"/>
      <c r="IU418" s="253"/>
      <c r="IV418" s="253"/>
      <c r="IW418" s="253"/>
      <c r="IX418" s="253"/>
      <c r="IY418" s="253"/>
      <c r="IZ418" s="253"/>
      <c r="JA418" s="253"/>
      <c r="JB418" s="253"/>
      <c r="JC418" s="253"/>
      <c r="JD418" s="253"/>
      <c r="JE418" s="253"/>
      <c r="JF418" s="253"/>
      <c r="JG418" s="253"/>
      <c r="JH418" s="253"/>
      <c r="JI418" s="253"/>
      <c r="JJ418" s="253"/>
      <c r="JK418" s="253"/>
      <c r="JL418" s="253"/>
      <c r="JM418" s="253"/>
      <c r="JN418" s="253"/>
      <c r="JO418" s="253"/>
      <c r="JP418" s="253"/>
      <c r="JQ418" s="253"/>
      <c r="JR418" s="253"/>
      <c r="JS418" s="253"/>
      <c r="JT418" s="253"/>
      <c r="JU418" s="253"/>
    </row>
    <row r="419" spans="1:281" s="252" customFormat="1" ht="15" customHeight="1" x14ac:dyDescent="0.25">
      <c r="A419" s="253"/>
      <c r="B419" s="253"/>
      <c r="C419" s="253"/>
      <c r="D419" s="253"/>
      <c r="E419" s="253"/>
      <c r="F419" s="253"/>
      <c r="G419" s="253"/>
      <c r="H419" s="253"/>
      <c r="I419" s="253"/>
      <c r="J419" s="253"/>
      <c r="K419" s="253"/>
      <c r="L419" s="253"/>
      <c r="M419" s="253"/>
      <c r="N419" s="253"/>
      <c r="O419" s="253"/>
      <c r="P419" s="253"/>
      <c r="Q419" s="253"/>
      <c r="R419" s="253"/>
      <c r="S419" s="253"/>
      <c r="T419" s="253"/>
      <c r="U419" s="253" t="s">
        <v>585</v>
      </c>
      <c r="V419" s="253"/>
      <c r="W419" s="253"/>
      <c r="X419" s="253"/>
      <c r="Y419" s="253"/>
      <c r="Z419" s="253"/>
      <c r="AA419" s="253"/>
      <c r="AB419" s="253"/>
      <c r="AC419" s="253" t="s">
        <v>393</v>
      </c>
      <c r="AD419" s="253"/>
      <c r="AE419" s="253"/>
      <c r="AF419" s="253"/>
      <c r="AG419" s="253"/>
      <c r="AH419" s="253"/>
      <c r="AI419" s="253"/>
      <c r="AJ419" s="253"/>
      <c r="AK419" s="253"/>
      <c r="AL419" s="253"/>
      <c r="AM419" s="253"/>
      <c r="AN419" s="253"/>
      <c r="AO419" s="253"/>
      <c r="AP419" s="256"/>
      <c r="AQ419" s="253"/>
      <c r="AR419" s="253"/>
      <c r="AS419" s="253"/>
      <c r="AT419" s="256"/>
      <c r="AU419" s="253"/>
      <c r="AV419" s="253"/>
      <c r="AW419" s="253"/>
      <c r="AX419" s="253"/>
      <c r="AY419" s="253"/>
      <c r="AZ419" s="253"/>
      <c r="BA419" s="253"/>
      <c r="BB419" s="253"/>
      <c r="BC419" s="253"/>
      <c r="BD419" s="253"/>
      <c r="BE419" s="253"/>
      <c r="BF419" s="253"/>
      <c r="BG419" s="253"/>
      <c r="BH419" s="253"/>
      <c r="BI419" s="253"/>
      <c r="BJ419" s="253"/>
      <c r="BK419" s="253"/>
      <c r="BL419" s="253"/>
      <c r="BM419" s="253"/>
      <c r="BN419" s="253"/>
      <c r="BO419" s="253"/>
      <c r="BP419" s="253"/>
      <c r="BQ419" s="253"/>
      <c r="BR419" s="253"/>
      <c r="BS419" s="253"/>
      <c r="BT419" s="253"/>
      <c r="BU419" s="253"/>
      <c r="BV419" s="253"/>
      <c r="BW419" s="253"/>
      <c r="BX419" s="253"/>
      <c r="BY419" s="253"/>
      <c r="BZ419" s="253"/>
      <c r="CA419" s="253"/>
      <c r="CB419" s="253"/>
      <c r="CC419" s="253"/>
      <c r="CD419" s="253"/>
      <c r="CE419" s="253"/>
      <c r="CF419" s="253"/>
      <c r="CG419" s="253"/>
      <c r="CH419" s="253"/>
      <c r="CI419" s="253"/>
      <c r="CJ419" s="253"/>
      <c r="CK419" s="253"/>
      <c r="CL419" s="253"/>
      <c r="CM419" s="253"/>
      <c r="CN419" s="253"/>
      <c r="CO419" s="253"/>
      <c r="CP419" s="253"/>
      <c r="CQ419" s="253"/>
      <c r="CR419" s="253"/>
      <c r="CS419" s="253"/>
      <c r="CT419" s="253"/>
      <c r="CU419" s="253"/>
      <c r="CV419" s="253"/>
      <c r="CW419" s="253"/>
      <c r="CX419" s="253"/>
      <c r="CY419" s="253"/>
      <c r="CZ419" s="253"/>
      <c r="DA419" s="253"/>
      <c r="DB419" s="253"/>
      <c r="DC419" s="253"/>
      <c r="DD419" s="253"/>
      <c r="DE419" s="253"/>
      <c r="DF419" s="253"/>
      <c r="DG419" s="253"/>
      <c r="DH419" s="253"/>
      <c r="DI419" s="253"/>
      <c r="DJ419" s="253"/>
      <c r="DK419" s="253"/>
      <c r="DL419" s="253"/>
      <c r="DM419" s="253"/>
      <c r="DN419" s="253"/>
      <c r="DO419" s="253"/>
      <c r="DP419" s="253"/>
      <c r="DQ419" s="253"/>
      <c r="DR419" s="253"/>
      <c r="DS419" s="253"/>
      <c r="DT419" s="253"/>
      <c r="DU419" s="253"/>
      <c r="DV419" s="253"/>
      <c r="DW419" s="253"/>
      <c r="DX419" s="253"/>
      <c r="DY419" s="253"/>
      <c r="DZ419" s="253"/>
      <c r="EA419" s="253"/>
      <c r="EB419" s="253"/>
      <c r="EC419" s="253"/>
      <c r="ED419" s="253"/>
      <c r="EE419" s="253"/>
      <c r="EF419" s="253"/>
      <c r="EG419" s="253"/>
      <c r="EH419" s="253"/>
      <c r="EI419" s="253"/>
      <c r="EJ419" s="253"/>
      <c r="EK419" s="253"/>
      <c r="EL419" s="253"/>
      <c r="EM419" s="253"/>
      <c r="EN419" s="253"/>
      <c r="EO419" s="253"/>
      <c r="EP419" s="253"/>
      <c r="EQ419" s="253"/>
      <c r="ER419" s="253"/>
      <c r="ES419" s="253"/>
      <c r="ET419" s="253"/>
      <c r="EU419" s="253"/>
      <c r="EV419" s="253"/>
      <c r="EW419" s="253"/>
      <c r="EX419" s="253"/>
      <c r="EY419" s="253"/>
      <c r="EZ419" s="253"/>
      <c r="FA419" s="253"/>
      <c r="FB419" s="253"/>
      <c r="FC419" s="253"/>
      <c r="FD419" s="253"/>
      <c r="FE419" s="253"/>
      <c r="FF419" s="253"/>
      <c r="FG419" s="253"/>
      <c r="FH419" s="253"/>
      <c r="FI419" s="253"/>
      <c r="FJ419" s="253"/>
      <c r="FK419" s="253"/>
      <c r="FL419" s="253"/>
      <c r="FM419" s="253"/>
      <c r="FN419" s="253"/>
      <c r="FO419" s="253"/>
      <c r="FP419" s="253"/>
      <c r="FQ419" s="253"/>
      <c r="FR419" s="253"/>
      <c r="FS419" s="253"/>
      <c r="FT419" s="253"/>
      <c r="FU419" s="253"/>
      <c r="FV419" s="253"/>
      <c r="FW419" s="253"/>
      <c r="FX419" s="253"/>
      <c r="FY419" s="253"/>
      <c r="FZ419" s="253"/>
      <c r="GA419" s="253"/>
      <c r="GB419" s="253"/>
      <c r="GC419" s="253"/>
      <c r="GD419" s="253"/>
      <c r="GE419" s="253"/>
      <c r="GF419" s="253"/>
      <c r="GG419" s="253"/>
      <c r="GH419" s="253"/>
      <c r="GI419" s="253"/>
      <c r="GJ419" s="253"/>
      <c r="GK419" s="253"/>
      <c r="GL419" s="253"/>
      <c r="GM419" s="253"/>
      <c r="GN419" s="253"/>
      <c r="GO419" s="253"/>
      <c r="GP419" s="253"/>
      <c r="GQ419" s="253"/>
      <c r="GR419" s="253"/>
      <c r="GS419" s="253"/>
      <c r="GT419" s="253"/>
      <c r="GU419" s="253"/>
      <c r="GV419" s="253"/>
      <c r="GW419" s="253"/>
      <c r="GX419" s="253"/>
      <c r="GY419" s="253"/>
      <c r="GZ419" s="253"/>
      <c r="HA419" s="253"/>
      <c r="HB419" s="253"/>
      <c r="HC419" s="253"/>
      <c r="HD419" s="253"/>
      <c r="HE419" s="253"/>
      <c r="HF419" s="253"/>
      <c r="HG419" s="253"/>
      <c r="HH419" s="253"/>
      <c r="HI419" s="253"/>
      <c r="HJ419" s="253"/>
      <c r="HK419" s="253"/>
      <c r="HL419" s="253"/>
      <c r="HM419" s="253"/>
      <c r="HN419" s="253"/>
      <c r="HO419" s="253"/>
      <c r="HP419" s="253"/>
      <c r="HQ419" s="253"/>
      <c r="HR419" s="253"/>
      <c r="HS419" s="253"/>
      <c r="HT419" s="253"/>
      <c r="HU419" s="253"/>
      <c r="HV419" s="253"/>
      <c r="HW419" s="253"/>
      <c r="HX419" s="253"/>
      <c r="HY419" s="253"/>
      <c r="HZ419" s="253"/>
      <c r="IA419" s="253"/>
      <c r="IB419" s="253"/>
      <c r="IC419" s="253"/>
      <c r="ID419" s="253"/>
      <c r="IE419" s="253"/>
      <c r="IF419" s="253"/>
      <c r="IG419" s="253"/>
      <c r="IH419" s="253"/>
      <c r="II419" s="253"/>
      <c r="IJ419" s="253"/>
      <c r="IK419" s="253"/>
      <c r="IL419" s="253"/>
      <c r="IM419" s="253"/>
      <c r="IN419" s="253"/>
      <c r="IO419" s="253"/>
      <c r="IP419" s="253"/>
      <c r="IQ419" s="253"/>
      <c r="IR419" s="253"/>
      <c r="IS419" s="253"/>
      <c r="IT419" s="253"/>
      <c r="IU419" s="253"/>
      <c r="IV419" s="253"/>
      <c r="IW419" s="253"/>
      <c r="IX419" s="253"/>
      <c r="IY419" s="253"/>
      <c r="IZ419" s="253"/>
      <c r="JA419" s="253"/>
      <c r="JB419" s="253"/>
      <c r="JC419" s="253"/>
      <c r="JD419" s="253"/>
      <c r="JE419" s="253"/>
      <c r="JF419" s="253"/>
      <c r="JG419" s="253"/>
      <c r="JH419" s="253"/>
      <c r="JI419" s="253"/>
      <c r="JJ419" s="253"/>
      <c r="JK419" s="253"/>
      <c r="JL419" s="253"/>
      <c r="JM419" s="253"/>
      <c r="JN419" s="253"/>
      <c r="JO419" s="253"/>
      <c r="JP419" s="253"/>
      <c r="JQ419" s="253"/>
      <c r="JR419" s="253"/>
      <c r="JS419" s="253"/>
      <c r="JT419" s="253"/>
      <c r="JU419" s="253"/>
    </row>
    <row r="420" spans="1:281" s="252" customFormat="1" ht="15" customHeight="1" x14ac:dyDescent="0.25">
      <c r="A420" s="253"/>
      <c r="B420" s="253"/>
      <c r="C420" s="253"/>
      <c r="D420" s="253"/>
      <c r="E420" s="253"/>
      <c r="F420" s="253"/>
      <c r="G420" s="253"/>
      <c r="H420" s="253"/>
      <c r="I420" s="253"/>
      <c r="J420" s="253"/>
      <c r="K420" s="253"/>
      <c r="L420" s="253"/>
      <c r="M420" s="253"/>
      <c r="N420" s="253"/>
      <c r="O420" s="253"/>
      <c r="P420" s="253"/>
      <c r="Q420" s="253"/>
      <c r="R420" s="253"/>
      <c r="S420" s="253"/>
      <c r="T420" s="253"/>
      <c r="U420" s="253" t="s">
        <v>586</v>
      </c>
      <c r="V420" s="253"/>
      <c r="W420" s="253"/>
      <c r="X420" s="253"/>
      <c r="Y420" s="253"/>
      <c r="Z420" s="253"/>
      <c r="AA420" s="253"/>
      <c r="AB420" s="253"/>
      <c r="AC420" s="253" t="s">
        <v>323</v>
      </c>
      <c r="AD420" s="253"/>
      <c r="AE420" s="253"/>
      <c r="AF420" s="253"/>
      <c r="AG420" s="253"/>
      <c r="AH420" s="253"/>
      <c r="AI420" s="253"/>
      <c r="AJ420" s="253"/>
      <c r="AK420" s="253"/>
      <c r="AL420" s="253"/>
      <c r="AM420" s="253"/>
      <c r="AN420" s="253"/>
      <c r="AO420" s="253"/>
      <c r="AP420" s="256"/>
      <c r="AQ420" s="253"/>
      <c r="AR420" s="253"/>
      <c r="AS420" s="253"/>
      <c r="AT420" s="256"/>
      <c r="AU420" s="253"/>
      <c r="AV420" s="253"/>
      <c r="AW420" s="253"/>
      <c r="AX420" s="253"/>
      <c r="AY420" s="253"/>
      <c r="AZ420" s="253"/>
      <c r="BA420" s="253"/>
      <c r="BB420" s="253"/>
      <c r="BC420" s="253"/>
      <c r="BD420" s="253"/>
      <c r="BE420" s="253"/>
      <c r="BF420" s="253"/>
      <c r="BG420" s="253"/>
      <c r="BH420" s="253"/>
      <c r="BI420" s="253"/>
      <c r="BJ420" s="253"/>
      <c r="BK420" s="253"/>
      <c r="BL420" s="253"/>
      <c r="BM420" s="253"/>
      <c r="BN420" s="253"/>
      <c r="BO420" s="253"/>
      <c r="BP420" s="253"/>
      <c r="BQ420" s="253"/>
      <c r="BR420" s="253"/>
      <c r="BS420" s="253"/>
      <c r="BT420" s="253"/>
      <c r="BU420" s="253"/>
      <c r="BV420" s="253"/>
      <c r="BW420" s="253"/>
      <c r="BX420" s="253"/>
      <c r="BY420" s="253"/>
      <c r="BZ420" s="253"/>
      <c r="CA420" s="253"/>
      <c r="CB420" s="253"/>
      <c r="CC420" s="253"/>
      <c r="CD420" s="253"/>
      <c r="CE420" s="253"/>
      <c r="CF420" s="253"/>
      <c r="CG420" s="253"/>
      <c r="CH420" s="253"/>
      <c r="CI420" s="253"/>
      <c r="CJ420" s="253"/>
      <c r="CK420" s="253"/>
      <c r="CL420" s="253"/>
      <c r="CM420" s="253"/>
      <c r="CN420" s="253"/>
      <c r="CO420" s="253"/>
      <c r="CP420" s="253"/>
      <c r="CQ420" s="253"/>
      <c r="CR420" s="253"/>
      <c r="CS420" s="253"/>
      <c r="CT420" s="253"/>
      <c r="CU420" s="253"/>
      <c r="CV420" s="253"/>
      <c r="CW420" s="253"/>
      <c r="CX420" s="253"/>
      <c r="CY420" s="253"/>
      <c r="CZ420" s="253"/>
      <c r="DA420" s="253"/>
      <c r="DB420" s="253"/>
      <c r="DC420" s="253"/>
      <c r="DD420" s="253"/>
      <c r="DE420" s="253"/>
      <c r="DF420" s="253"/>
      <c r="DG420" s="253"/>
      <c r="DH420" s="253"/>
      <c r="DI420" s="253"/>
      <c r="DJ420" s="253"/>
      <c r="DK420" s="253"/>
      <c r="DL420" s="253"/>
      <c r="DM420" s="253"/>
      <c r="DN420" s="253"/>
      <c r="DO420" s="253"/>
      <c r="DP420" s="253"/>
      <c r="DQ420" s="253"/>
      <c r="DR420" s="253"/>
      <c r="DS420" s="253"/>
      <c r="DT420" s="253"/>
      <c r="DU420" s="253"/>
      <c r="DV420" s="253"/>
      <c r="DW420" s="253"/>
      <c r="DX420" s="253"/>
      <c r="DY420" s="253"/>
      <c r="DZ420" s="253"/>
      <c r="EA420" s="253"/>
      <c r="EB420" s="253"/>
      <c r="EC420" s="253"/>
      <c r="ED420" s="253"/>
      <c r="EE420" s="253"/>
      <c r="EF420" s="253"/>
      <c r="EG420" s="253"/>
      <c r="EH420" s="253"/>
      <c r="EI420" s="253"/>
      <c r="EJ420" s="253"/>
      <c r="EK420" s="253"/>
      <c r="EL420" s="253"/>
      <c r="EM420" s="253"/>
      <c r="EN420" s="253"/>
      <c r="EO420" s="253"/>
      <c r="EP420" s="253"/>
      <c r="EQ420" s="253"/>
      <c r="ER420" s="253"/>
      <c r="ES420" s="253"/>
      <c r="ET420" s="253"/>
      <c r="EU420" s="253"/>
      <c r="EV420" s="253"/>
      <c r="EW420" s="253"/>
      <c r="EX420" s="253"/>
      <c r="EY420" s="253"/>
      <c r="EZ420" s="253"/>
      <c r="FA420" s="253"/>
      <c r="FB420" s="253"/>
      <c r="FC420" s="253"/>
      <c r="FD420" s="253"/>
      <c r="FE420" s="253"/>
      <c r="FF420" s="253"/>
      <c r="FG420" s="253"/>
      <c r="FH420" s="253"/>
      <c r="FI420" s="253"/>
      <c r="FJ420" s="253"/>
      <c r="FK420" s="253"/>
      <c r="FL420" s="253"/>
      <c r="FM420" s="253"/>
      <c r="FN420" s="253"/>
      <c r="FO420" s="253"/>
      <c r="FP420" s="253"/>
      <c r="FQ420" s="253"/>
      <c r="FR420" s="253"/>
      <c r="FS420" s="253"/>
      <c r="FT420" s="253"/>
      <c r="FU420" s="253"/>
      <c r="FV420" s="253"/>
      <c r="FW420" s="253"/>
      <c r="FX420" s="253"/>
      <c r="FY420" s="253"/>
      <c r="FZ420" s="253"/>
      <c r="GA420" s="253"/>
      <c r="GB420" s="253"/>
      <c r="GC420" s="253"/>
      <c r="GD420" s="253"/>
      <c r="GE420" s="253"/>
      <c r="GF420" s="253"/>
      <c r="GG420" s="253"/>
      <c r="GH420" s="253"/>
      <c r="GI420" s="253"/>
      <c r="GJ420" s="253"/>
      <c r="GK420" s="253"/>
      <c r="GL420" s="253"/>
      <c r="GM420" s="253"/>
      <c r="GN420" s="253"/>
      <c r="GO420" s="253"/>
      <c r="GP420" s="253"/>
      <c r="GQ420" s="253"/>
      <c r="GR420" s="253"/>
      <c r="GS420" s="253"/>
      <c r="GT420" s="253"/>
      <c r="GU420" s="253"/>
      <c r="GV420" s="253"/>
      <c r="GW420" s="253"/>
      <c r="GX420" s="253"/>
      <c r="GY420" s="253"/>
      <c r="GZ420" s="253"/>
      <c r="HA420" s="253"/>
      <c r="HB420" s="253"/>
      <c r="HC420" s="253"/>
      <c r="HD420" s="253"/>
      <c r="HE420" s="253"/>
      <c r="HF420" s="253"/>
      <c r="HG420" s="253"/>
      <c r="HH420" s="253"/>
      <c r="HI420" s="253"/>
      <c r="HJ420" s="253"/>
      <c r="HK420" s="253"/>
      <c r="HL420" s="253"/>
      <c r="HM420" s="253"/>
      <c r="HN420" s="253"/>
      <c r="HO420" s="253"/>
      <c r="HP420" s="253"/>
      <c r="HQ420" s="253"/>
      <c r="HR420" s="253"/>
      <c r="HS420" s="253"/>
      <c r="HT420" s="253"/>
      <c r="HU420" s="253"/>
      <c r="HV420" s="253"/>
      <c r="HW420" s="253"/>
      <c r="HX420" s="253"/>
      <c r="HY420" s="253"/>
      <c r="HZ420" s="253"/>
      <c r="IA420" s="253"/>
      <c r="IB420" s="253"/>
      <c r="IC420" s="253"/>
      <c r="ID420" s="253"/>
      <c r="IE420" s="253"/>
      <c r="IF420" s="253"/>
      <c r="IG420" s="253"/>
      <c r="IH420" s="253"/>
      <c r="II420" s="253"/>
      <c r="IJ420" s="253"/>
      <c r="IK420" s="253"/>
      <c r="IL420" s="253"/>
      <c r="IM420" s="253"/>
      <c r="IN420" s="253"/>
      <c r="IO420" s="253"/>
      <c r="IP420" s="253"/>
      <c r="IQ420" s="253"/>
      <c r="IR420" s="253"/>
      <c r="IS420" s="253"/>
      <c r="IT420" s="253"/>
      <c r="IU420" s="253"/>
      <c r="IV420" s="253"/>
      <c r="IW420" s="253"/>
      <c r="IX420" s="253"/>
      <c r="IY420" s="253"/>
      <c r="IZ420" s="253"/>
      <c r="JA420" s="253"/>
      <c r="JB420" s="253"/>
      <c r="JC420" s="253"/>
      <c r="JD420" s="253"/>
      <c r="JE420" s="253"/>
      <c r="JF420" s="253"/>
      <c r="JG420" s="253"/>
      <c r="JH420" s="253"/>
      <c r="JI420" s="253"/>
      <c r="JJ420" s="253"/>
      <c r="JK420" s="253"/>
      <c r="JL420" s="253"/>
      <c r="JM420" s="253"/>
      <c r="JN420" s="253"/>
      <c r="JO420" s="253"/>
      <c r="JP420" s="253"/>
      <c r="JQ420" s="253"/>
      <c r="JR420" s="253"/>
      <c r="JS420" s="253"/>
      <c r="JT420" s="253"/>
      <c r="JU420" s="253"/>
    </row>
    <row r="421" spans="1:281" s="252" customFormat="1" ht="15" customHeight="1" x14ac:dyDescent="0.25">
      <c r="A421" s="253"/>
      <c r="B421" s="253"/>
      <c r="C421" s="253"/>
      <c r="D421" s="253"/>
      <c r="E421" s="253"/>
      <c r="F421" s="253"/>
      <c r="G421" s="253"/>
      <c r="H421" s="253"/>
      <c r="I421" s="253"/>
      <c r="J421" s="253"/>
      <c r="K421" s="253"/>
      <c r="L421" s="253"/>
      <c r="M421" s="253"/>
      <c r="N421" s="253"/>
      <c r="O421" s="253"/>
      <c r="P421" s="253"/>
      <c r="Q421" s="253"/>
      <c r="R421" s="253"/>
      <c r="S421" s="253"/>
      <c r="T421" s="253"/>
      <c r="U421" s="253" t="s">
        <v>587</v>
      </c>
      <c r="V421" s="253"/>
      <c r="W421" s="253"/>
      <c r="X421" s="253"/>
      <c r="Y421" s="253"/>
      <c r="Z421" s="253"/>
      <c r="AA421" s="253"/>
      <c r="AB421" s="253"/>
      <c r="AC421" s="253" t="s">
        <v>357</v>
      </c>
      <c r="AD421" s="253"/>
      <c r="AE421" s="253"/>
      <c r="AF421" s="253"/>
      <c r="AG421" s="253"/>
      <c r="AH421" s="253"/>
      <c r="AI421" s="253"/>
      <c r="AJ421" s="253"/>
      <c r="AK421" s="253"/>
      <c r="AL421" s="253"/>
      <c r="AM421" s="253"/>
      <c r="AN421" s="253"/>
      <c r="AO421" s="253"/>
      <c r="AP421" s="256"/>
      <c r="AQ421" s="253"/>
      <c r="AR421" s="253"/>
      <c r="AS421" s="253"/>
      <c r="AT421" s="256"/>
      <c r="AU421" s="253"/>
      <c r="AV421" s="253"/>
      <c r="AW421" s="253"/>
      <c r="AX421" s="253"/>
      <c r="AY421" s="253"/>
      <c r="AZ421" s="253"/>
      <c r="BA421" s="253"/>
      <c r="BB421" s="253"/>
      <c r="BC421" s="253"/>
      <c r="BD421" s="253"/>
      <c r="BE421" s="253"/>
      <c r="BF421" s="253"/>
      <c r="BG421" s="253"/>
      <c r="BH421" s="253"/>
      <c r="BI421" s="253"/>
      <c r="BJ421" s="253"/>
      <c r="BK421" s="253"/>
      <c r="BL421" s="253"/>
      <c r="BM421" s="253"/>
      <c r="BN421" s="253"/>
      <c r="BO421" s="253"/>
      <c r="BP421" s="253"/>
      <c r="BQ421" s="253"/>
      <c r="BR421" s="253"/>
      <c r="BS421" s="253"/>
      <c r="BT421" s="253"/>
      <c r="BU421" s="253"/>
      <c r="BV421" s="253"/>
      <c r="BW421" s="253"/>
      <c r="BX421" s="253"/>
      <c r="BY421" s="253"/>
      <c r="BZ421" s="253"/>
      <c r="CA421" s="253"/>
      <c r="CB421" s="253"/>
      <c r="CC421" s="253"/>
      <c r="CD421" s="253"/>
      <c r="CE421" s="253"/>
      <c r="CF421" s="253"/>
      <c r="CG421" s="253"/>
      <c r="CH421" s="253"/>
      <c r="CI421" s="253"/>
      <c r="CJ421" s="253"/>
      <c r="CK421" s="253"/>
      <c r="CL421" s="253"/>
      <c r="CM421" s="253"/>
      <c r="CN421" s="253"/>
      <c r="CO421" s="253"/>
      <c r="CP421" s="253"/>
      <c r="CQ421" s="253"/>
      <c r="CR421" s="253"/>
      <c r="CS421" s="253"/>
      <c r="CT421" s="253"/>
      <c r="CU421" s="253"/>
      <c r="CV421" s="253"/>
      <c r="CW421" s="253"/>
      <c r="CX421" s="253"/>
      <c r="CY421" s="253"/>
      <c r="CZ421" s="253"/>
      <c r="DA421" s="253"/>
      <c r="DB421" s="253"/>
      <c r="DC421" s="253"/>
      <c r="DD421" s="253"/>
      <c r="DE421" s="253"/>
      <c r="DF421" s="253"/>
      <c r="DG421" s="253"/>
      <c r="DH421" s="253"/>
      <c r="DI421" s="253"/>
      <c r="DJ421" s="253"/>
      <c r="DK421" s="253"/>
      <c r="DL421" s="253"/>
      <c r="DM421" s="253"/>
      <c r="DN421" s="253"/>
      <c r="DO421" s="253"/>
      <c r="DP421" s="253"/>
      <c r="DQ421" s="253"/>
      <c r="DR421" s="253"/>
      <c r="DS421" s="253"/>
      <c r="DT421" s="253"/>
      <c r="DU421" s="253"/>
      <c r="DV421" s="253"/>
      <c r="DW421" s="253"/>
      <c r="DX421" s="253"/>
      <c r="DY421" s="253"/>
      <c r="DZ421" s="253"/>
      <c r="EA421" s="253"/>
      <c r="EB421" s="253"/>
      <c r="EC421" s="253"/>
      <c r="ED421" s="253"/>
      <c r="EE421" s="253"/>
      <c r="EF421" s="253"/>
      <c r="EG421" s="253"/>
      <c r="EH421" s="253"/>
      <c r="EI421" s="253"/>
      <c r="EJ421" s="253"/>
      <c r="EK421" s="253"/>
      <c r="EL421" s="253"/>
      <c r="EM421" s="253"/>
      <c r="EN421" s="253"/>
      <c r="EO421" s="253"/>
      <c r="EP421" s="253"/>
      <c r="EQ421" s="253"/>
      <c r="ER421" s="253"/>
      <c r="ES421" s="253"/>
      <c r="ET421" s="253"/>
      <c r="EU421" s="253"/>
      <c r="EV421" s="253"/>
      <c r="EW421" s="253"/>
      <c r="EX421" s="253"/>
      <c r="EY421" s="253"/>
      <c r="EZ421" s="253"/>
      <c r="FA421" s="253"/>
      <c r="FB421" s="253"/>
      <c r="FC421" s="253"/>
      <c r="FD421" s="253"/>
      <c r="FE421" s="253"/>
      <c r="FF421" s="253"/>
      <c r="FG421" s="253"/>
      <c r="FH421" s="253"/>
      <c r="FI421" s="253"/>
      <c r="FJ421" s="253"/>
      <c r="FK421" s="253"/>
      <c r="FL421" s="253"/>
      <c r="FM421" s="253"/>
      <c r="FN421" s="253"/>
      <c r="FO421" s="253"/>
      <c r="FP421" s="253"/>
      <c r="FQ421" s="253"/>
      <c r="FR421" s="253"/>
      <c r="FS421" s="253"/>
      <c r="FT421" s="253"/>
      <c r="FU421" s="253"/>
      <c r="FV421" s="253"/>
      <c r="FW421" s="253"/>
      <c r="FX421" s="253"/>
      <c r="FY421" s="253"/>
      <c r="FZ421" s="253"/>
      <c r="GA421" s="253"/>
      <c r="GB421" s="253"/>
      <c r="GC421" s="253"/>
      <c r="GD421" s="253"/>
      <c r="GE421" s="253"/>
      <c r="GF421" s="253"/>
      <c r="GG421" s="253"/>
      <c r="GH421" s="253"/>
      <c r="GI421" s="253"/>
      <c r="GJ421" s="253"/>
      <c r="GK421" s="253"/>
      <c r="GL421" s="253"/>
      <c r="GM421" s="253"/>
      <c r="GN421" s="253"/>
      <c r="GO421" s="253"/>
      <c r="GP421" s="253"/>
      <c r="GQ421" s="253"/>
      <c r="GR421" s="253"/>
      <c r="GS421" s="253"/>
      <c r="GT421" s="253"/>
      <c r="GU421" s="253"/>
      <c r="GV421" s="253"/>
      <c r="GW421" s="253"/>
      <c r="GX421" s="253"/>
      <c r="GY421" s="253"/>
      <c r="GZ421" s="253"/>
      <c r="HA421" s="253"/>
      <c r="HB421" s="253"/>
      <c r="HC421" s="253"/>
      <c r="HD421" s="253"/>
      <c r="HE421" s="253"/>
      <c r="HF421" s="253"/>
      <c r="HG421" s="253"/>
      <c r="HH421" s="253"/>
      <c r="HI421" s="253"/>
      <c r="HJ421" s="253"/>
      <c r="HK421" s="253"/>
      <c r="HL421" s="253"/>
      <c r="HM421" s="253"/>
      <c r="HN421" s="253"/>
      <c r="HO421" s="253"/>
      <c r="HP421" s="253"/>
      <c r="HQ421" s="253"/>
      <c r="HR421" s="253"/>
      <c r="HS421" s="253"/>
      <c r="HT421" s="253"/>
      <c r="HU421" s="253"/>
      <c r="HV421" s="253"/>
      <c r="HW421" s="253"/>
      <c r="HX421" s="253"/>
      <c r="HY421" s="253"/>
      <c r="HZ421" s="253"/>
      <c r="IA421" s="253"/>
      <c r="IB421" s="253"/>
      <c r="IC421" s="253"/>
      <c r="ID421" s="253"/>
      <c r="IE421" s="253"/>
      <c r="IF421" s="253"/>
      <c r="IG421" s="253"/>
      <c r="IH421" s="253"/>
      <c r="II421" s="253"/>
      <c r="IJ421" s="253"/>
      <c r="IK421" s="253"/>
      <c r="IL421" s="253"/>
      <c r="IM421" s="253"/>
      <c r="IN421" s="253"/>
      <c r="IO421" s="253"/>
      <c r="IP421" s="253"/>
      <c r="IQ421" s="253"/>
      <c r="IR421" s="253"/>
      <c r="IS421" s="253"/>
      <c r="IT421" s="253"/>
      <c r="IU421" s="253"/>
      <c r="IV421" s="253"/>
      <c r="IW421" s="253"/>
      <c r="IX421" s="253"/>
      <c r="IY421" s="253"/>
      <c r="IZ421" s="253"/>
      <c r="JA421" s="253"/>
      <c r="JB421" s="253"/>
      <c r="JC421" s="253"/>
      <c r="JD421" s="253"/>
      <c r="JE421" s="253"/>
      <c r="JF421" s="253"/>
      <c r="JG421" s="253"/>
      <c r="JH421" s="253"/>
      <c r="JI421" s="253"/>
      <c r="JJ421" s="253"/>
      <c r="JK421" s="253"/>
      <c r="JL421" s="253"/>
      <c r="JM421" s="253"/>
      <c r="JN421" s="253"/>
      <c r="JO421" s="253"/>
      <c r="JP421" s="253"/>
      <c r="JQ421" s="253"/>
      <c r="JR421" s="253"/>
      <c r="JS421" s="253"/>
      <c r="JT421" s="253"/>
      <c r="JU421" s="253"/>
    </row>
    <row r="422" spans="1:281" s="252" customFormat="1" ht="15" customHeight="1" x14ac:dyDescent="0.25">
      <c r="A422" s="253"/>
      <c r="B422" s="253"/>
      <c r="C422" s="253"/>
      <c r="D422" s="253"/>
      <c r="E422" s="253"/>
      <c r="F422" s="253"/>
      <c r="G422" s="253"/>
      <c r="H422" s="253"/>
      <c r="I422" s="253"/>
      <c r="J422" s="253"/>
      <c r="K422" s="253"/>
      <c r="L422" s="253"/>
      <c r="M422" s="253"/>
      <c r="N422" s="253"/>
      <c r="O422" s="253"/>
      <c r="P422" s="253"/>
      <c r="Q422" s="253"/>
      <c r="R422" s="253"/>
      <c r="S422" s="253"/>
      <c r="T422" s="253"/>
      <c r="U422" s="253" t="s">
        <v>588</v>
      </c>
      <c r="V422" s="253"/>
      <c r="W422" s="253"/>
      <c r="X422" s="253"/>
      <c r="Y422" s="253"/>
      <c r="Z422" s="253"/>
      <c r="AA422" s="253"/>
      <c r="AB422" s="253"/>
      <c r="AC422" s="253" t="s">
        <v>320</v>
      </c>
      <c r="AD422" s="253"/>
      <c r="AE422" s="253"/>
      <c r="AF422" s="253"/>
      <c r="AG422" s="253"/>
      <c r="AH422" s="253"/>
      <c r="AI422" s="253"/>
      <c r="AJ422" s="253"/>
      <c r="AK422" s="253"/>
      <c r="AL422" s="253"/>
      <c r="AM422" s="253"/>
      <c r="AN422" s="253"/>
      <c r="AO422" s="253"/>
      <c r="AP422" s="256"/>
      <c r="AQ422" s="253"/>
      <c r="AR422" s="253"/>
      <c r="AS422" s="253"/>
      <c r="AT422" s="256"/>
      <c r="AU422" s="253"/>
      <c r="AV422" s="253"/>
      <c r="AW422" s="253"/>
      <c r="AX422" s="253"/>
      <c r="AY422" s="253"/>
      <c r="AZ422" s="253"/>
      <c r="BA422" s="253"/>
      <c r="BB422" s="253"/>
      <c r="BC422" s="253"/>
      <c r="BD422" s="253"/>
      <c r="BE422" s="253"/>
      <c r="BF422" s="253"/>
      <c r="BG422" s="253"/>
      <c r="BH422" s="253"/>
      <c r="BI422" s="253"/>
      <c r="BJ422" s="253"/>
      <c r="BK422" s="253"/>
      <c r="BL422" s="253"/>
      <c r="BM422" s="253"/>
      <c r="BN422" s="253"/>
      <c r="BO422" s="253"/>
      <c r="BP422" s="253"/>
      <c r="BQ422" s="253"/>
      <c r="BR422" s="253"/>
      <c r="BS422" s="253"/>
      <c r="BT422" s="253"/>
      <c r="BU422" s="253"/>
      <c r="BV422" s="253"/>
      <c r="BW422" s="253"/>
      <c r="BX422" s="253"/>
      <c r="BY422" s="253"/>
      <c r="BZ422" s="253"/>
      <c r="CA422" s="253"/>
      <c r="CB422" s="253"/>
      <c r="CC422" s="253"/>
      <c r="CD422" s="253"/>
      <c r="CE422" s="253"/>
      <c r="CF422" s="253"/>
      <c r="CG422" s="253"/>
      <c r="CH422" s="253"/>
      <c r="CI422" s="253"/>
      <c r="CJ422" s="253"/>
      <c r="CK422" s="253"/>
      <c r="CL422" s="253"/>
      <c r="CM422" s="253"/>
      <c r="CN422" s="253"/>
      <c r="CO422" s="253"/>
      <c r="CP422" s="253"/>
      <c r="CQ422" s="253"/>
      <c r="CR422" s="253"/>
      <c r="CS422" s="253"/>
      <c r="CT422" s="253"/>
      <c r="CU422" s="253"/>
      <c r="CV422" s="253"/>
      <c r="CW422" s="253"/>
      <c r="CX422" s="253"/>
      <c r="CY422" s="253"/>
      <c r="CZ422" s="253"/>
      <c r="DA422" s="253"/>
      <c r="DB422" s="253"/>
      <c r="DC422" s="253"/>
      <c r="DD422" s="253"/>
      <c r="DE422" s="253"/>
      <c r="DF422" s="253"/>
      <c r="DG422" s="253"/>
      <c r="DH422" s="253"/>
      <c r="DI422" s="253"/>
      <c r="DJ422" s="253"/>
      <c r="DK422" s="253"/>
      <c r="DL422" s="253"/>
      <c r="DM422" s="253"/>
      <c r="DN422" s="253"/>
      <c r="DO422" s="253"/>
      <c r="DP422" s="253"/>
      <c r="DQ422" s="253"/>
      <c r="DR422" s="253"/>
      <c r="DS422" s="253"/>
      <c r="DT422" s="253"/>
      <c r="DU422" s="253"/>
      <c r="DV422" s="253"/>
      <c r="DW422" s="253"/>
      <c r="DX422" s="253"/>
      <c r="DY422" s="253"/>
      <c r="DZ422" s="253"/>
      <c r="EA422" s="253"/>
      <c r="EB422" s="253"/>
      <c r="EC422" s="253"/>
      <c r="ED422" s="253"/>
      <c r="EE422" s="253"/>
      <c r="EF422" s="253"/>
      <c r="EG422" s="253"/>
      <c r="EH422" s="253"/>
      <c r="EI422" s="253"/>
      <c r="EJ422" s="253"/>
      <c r="EK422" s="253"/>
      <c r="EL422" s="253"/>
      <c r="EM422" s="253"/>
      <c r="EN422" s="253"/>
      <c r="EO422" s="253"/>
      <c r="EP422" s="253"/>
      <c r="EQ422" s="253"/>
      <c r="ER422" s="253"/>
      <c r="ES422" s="253"/>
      <c r="ET422" s="253"/>
      <c r="EU422" s="253"/>
      <c r="EV422" s="253"/>
      <c r="EW422" s="253"/>
      <c r="EX422" s="253"/>
      <c r="EY422" s="253"/>
      <c r="EZ422" s="253"/>
      <c r="FA422" s="253"/>
      <c r="FB422" s="253"/>
      <c r="FC422" s="253"/>
      <c r="FD422" s="253"/>
      <c r="FE422" s="253"/>
      <c r="FF422" s="253"/>
      <c r="FG422" s="253"/>
      <c r="FH422" s="253"/>
      <c r="FI422" s="253"/>
      <c r="FJ422" s="253"/>
      <c r="FK422" s="253"/>
      <c r="FL422" s="253"/>
      <c r="FM422" s="253"/>
      <c r="FN422" s="253"/>
      <c r="FO422" s="253"/>
      <c r="FP422" s="253"/>
      <c r="FQ422" s="253"/>
      <c r="FR422" s="253"/>
      <c r="FS422" s="253"/>
      <c r="FT422" s="253"/>
      <c r="FU422" s="253"/>
      <c r="FV422" s="253"/>
      <c r="FW422" s="253"/>
      <c r="FX422" s="253"/>
      <c r="FY422" s="253"/>
      <c r="FZ422" s="253"/>
      <c r="GA422" s="253"/>
      <c r="GB422" s="253"/>
      <c r="GC422" s="253"/>
      <c r="GD422" s="253"/>
      <c r="GE422" s="253"/>
      <c r="GF422" s="253"/>
      <c r="GG422" s="253"/>
      <c r="GH422" s="253"/>
      <c r="GI422" s="253"/>
      <c r="GJ422" s="253"/>
      <c r="GK422" s="253"/>
      <c r="GL422" s="253"/>
      <c r="GM422" s="253"/>
      <c r="GN422" s="253"/>
      <c r="GO422" s="253"/>
      <c r="GP422" s="253"/>
      <c r="GQ422" s="253"/>
      <c r="GR422" s="253"/>
      <c r="GS422" s="253"/>
      <c r="GT422" s="253"/>
      <c r="GU422" s="253"/>
      <c r="GV422" s="253"/>
      <c r="GW422" s="253"/>
      <c r="GX422" s="253"/>
      <c r="GY422" s="253"/>
      <c r="GZ422" s="253"/>
      <c r="HA422" s="253"/>
      <c r="HB422" s="253"/>
      <c r="HC422" s="253"/>
      <c r="HD422" s="253"/>
      <c r="HE422" s="253"/>
      <c r="HF422" s="253"/>
      <c r="HG422" s="253"/>
      <c r="HH422" s="253"/>
      <c r="HI422" s="253"/>
      <c r="HJ422" s="253"/>
      <c r="HK422" s="253"/>
      <c r="HL422" s="253"/>
      <c r="HM422" s="253"/>
      <c r="HN422" s="253"/>
      <c r="HO422" s="253"/>
      <c r="HP422" s="253"/>
      <c r="HQ422" s="253"/>
      <c r="HR422" s="253"/>
      <c r="HS422" s="253"/>
      <c r="HT422" s="253"/>
      <c r="HU422" s="253"/>
      <c r="HV422" s="253"/>
      <c r="HW422" s="253"/>
      <c r="HX422" s="253"/>
      <c r="HY422" s="253"/>
      <c r="HZ422" s="253"/>
      <c r="IA422" s="253"/>
      <c r="IB422" s="253"/>
      <c r="IC422" s="253"/>
      <c r="ID422" s="253"/>
      <c r="IE422" s="253"/>
      <c r="IF422" s="253"/>
      <c r="IG422" s="253"/>
      <c r="IH422" s="253"/>
      <c r="II422" s="253"/>
      <c r="IJ422" s="253"/>
      <c r="IK422" s="253"/>
      <c r="IL422" s="253"/>
      <c r="IM422" s="253"/>
      <c r="IN422" s="253"/>
      <c r="IO422" s="253"/>
      <c r="IP422" s="253"/>
      <c r="IQ422" s="253"/>
      <c r="IR422" s="253"/>
      <c r="IS422" s="253"/>
      <c r="IT422" s="253"/>
      <c r="IU422" s="253"/>
      <c r="IV422" s="253"/>
      <c r="IW422" s="253"/>
      <c r="IX422" s="253"/>
      <c r="IY422" s="253"/>
      <c r="IZ422" s="253"/>
      <c r="JA422" s="253"/>
      <c r="JB422" s="253"/>
      <c r="JC422" s="253"/>
      <c r="JD422" s="253"/>
      <c r="JE422" s="253"/>
      <c r="JF422" s="253"/>
      <c r="JG422" s="253"/>
      <c r="JH422" s="253"/>
      <c r="JI422" s="253"/>
      <c r="JJ422" s="253"/>
      <c r="JK422" s="253"/>
      <c r="JL422" s="253"/>
      <c r="JM422" s="253"/>
      <c r="JN422" s="253"/>
      <c r="JO422" s="253"/>
      <c r="JP422" s="253"/>
      <c r="JQ422" s="253"/>
      <c r="JR422" s="253"/>
      <c r="JS422" s="253"/>
      <c r="JT422" s="253"/>
      <c r="JU422" s="253"/>
    </row>
    <row r="423" spans="1:281" s="252" customFormat="1" ht="15" customHeight="1" x14ac:dyDescent="0.25">
      <c r="A423" s="253"/>
      <c r="B423" s="253"/>
      <c r="C423" s="253"/>
      <c r="D423" s="253"/>
      <c r="E423" s="253"/>
      <c r="F423" s="253"/>
      <c r="G423" s="253"/>
      <c r="H423" s="253"/>
      <c r="I423" s="253"/>
      <c r="J423" s="253"/>
      <c r="K423" s="253"/>
      <c r="L423" s="253"/>
      <c r="M423" s="253"/>
      <c r="N423" s="253"/>
      <c r="O423" s="253"/>
      <c r="P423" s="253"/>
      <c r="Q423" s="253"/>
      <c r="R423" s="253"/>
      <c r="S423" s="253"/>
      <c r="T423" s="253"/>
      <c r="U423" s="253" t="s">
        <v>288</v>
      </c>
      <c r="V423" s="253"/>
      <c r="W423" s="253"/>
      <c r="X423" s="253"/>
      <c r="Y423" s="253"/>
      <c r="Z423" s="253"/>
      <c r="AA423" s="253"/>
      <c r="AB423" s="253"/>
      <c r="AC423" s="253" t="s">
        <v>357</v>
      </c>
      <c r="AD423" s="253"/>
      <c r="AE423" s="253"/>
      <c r="AF423" s="253"/>
      <c r="AG423" s="253"/>
      <c r="AH423" s="253"/>
      <c r="AI423" s="253"/>
      <c r="AJ423" s="253"/>
      <c r="AK423" s="253"/>
      <c r="AL423" s="253"/>
      <c r="AM423" s="253"/>
      <c r="AN423" s="253"/>
      <c r="AO423" s="253"/>
      <c r="AP423" s="256"/>
      <c r="AQ423" s="253"/>
      <c r="AR423" s="253"/>
      <c r="AS423" s="253"/>
      <c r="AT423" s="256"/>
      <c r="AU423" s="253"/>
      <c r="AV423" s="253"/>
      <c r="AW423" s="253"/>
      <c r="AX423" s="253"/>
      <c r="AY423" s="253"/>
      <c r="AZ423" s="253"/>
      <c r="BA423" s="253"/>
      <c r="BB423" s="253"/>
      <c r="BC423" s="253"/>
      <c r="BD423" s="253"/>
      <c r="BE423" s="253"/>
      <c r="BF423" s="253"/>
      <c r="BG423" s="253"/>
      <c r="BH423" s="253"/>
      <c r="BI423" s="253"/>
      <c r="BJ423" s="253"/>
      <c r="BK423" s="253"/>
      <c r="BL423" s="253"/>
      <c r="BM423" s="253"/>
      <c r="BN423" s="253"/>
      <c r="BO423" s="253"/>
      <c r="BP423" s="253"/>
      <c r="BQ423" s="253"/>
      <c r="BR423" s="253"/>
      <c r="BS423" s="253"/>
      <c r="BT423" s="253"/>
      <c r="BU423" s="253"/>
      <c r="BV423" s="253"/>
      <c r="BW423" s="253"/>
      <c r="BX423" s="253"/>
      <c r="BY423" s="253"/>
      <c r="BZ423" s="253"/>
      <c r="CA423" s="253"/>
      <c r="CB423" s="253"/>
      <c r="CC423" s="253"/>
      <c r="CD423" s="253"/>
      <c r="CE423" s="253"/>
      <c r="CF423" s="253"/>
      <c r="CG423" s="253"/>
      <c r="CH423" s="253"/>
      <c r="CI423" s="253"/>
      <c r="CJ423" s="253"/>
      <c r="CK423" s="253"/>
      <c r="CL423" s="253"/>
      <c r="CM423" s="253"/>
      <c r="CN423" s="253"/>
      <c r="CO423" s="253"/>
      <c r="CP423" s="253"/>
      <c r="CQ423" s="253"/>
      <c r="CR423" s="253"/>
      <c r="CS423" s="253"/>
      <c r="CT423" s="253"/>
      <c r="CU423" s="253"/>
      <c r="CV423" s="253"/>
      <c r="CW423" s="253"/>
      <c r="CX423" s="253"/>
      <c r="CY423" s="253"/>
      <c r="CZ423" s="253"/>
      <c r="DA423" s="253"/>
      <c r="DB423" s="253"/>
      <c r="DC423" s="253"/>
      <c r="DD423" s="253"/>
      <c r="DE423" s="253"/>
      <c r="DF423" s="253"/>
      <c r="DG423" s="253"/>
      <c r="DH423" s="253"/>
      <c r="DI423" s="253"/>
      <c r="DJ423" s="253"/>
      <c r="DK423" s="253"/>
      <c r="DL423" s="253"/>
      <c r="DM423" s="253"/>
      <c r="DN423" s="253"/>
      <c r="DO423" s="253"/>
      <c r="DP423" s="253"/>
      <c r="DQ423" s="253"/>
      <c r="DR423" s="253"/>
      <c r="DS423" s="253"/>
      <c r="DT423" s="253"/>
      <c r="DU423" s="253"/>
      <c r="DV423" s="253"/>
      <c r="DW423" s="253"/>
      <c r="DX423" s="253"/>
      <c r="DY423" s="253"/>
      <c r="DZ423" s="253"/>
      <c r="EA423" s="253"/>
      <c r="EB423" s="253"/>
      <c r="EC423" s="253"/>
      <c r="ED423" s="253"/>
      <c r="EE423" s="253"/>
      <c r="EF423" s="253"/>
      <c r="EG423" s="253"/>
      <c r="EH423" s="253"/>
      <c r="EI423" s="253"/>
      <c r="EJ423" s="253"/>
      <c r="EK423" s="253"/>
      <c r="EL423" s="253"/>
      <c r="EM423" s="253"/>
      <c r="EN423" s="253"/>
      <c r="EO423" s="253"/>
      <c r="EP423" s="253"/>
      <c r="EQ423" s="253"/>
      <c r="ER423" s="253"/>
      <c r="ES423" s="253"/>
      <c r="ET423" s="253"/>
      <c r="EU423" s="253"/>
      <c r="EV423" s="253"/>
      <c r="EW423" s="253"/>
      <c r="EX423" s="253"/>
      <c r="EY423" s="253"/>
      <c r="EZ423" s="253"/>
      <c r="FA423" s="253"/>
      <c r="FB423" s="253"/>
      <c r="FC423" s="253"/>
      <c r="FD423" s="253"/>
      <c r="FE423" s="253"/>
      <c r="FF423" s="253"/>
      <c r="FG423" s="253"/>
      <c r="FH423" s="253"/>
      <c r="FI423" s="253"/>
      <c r="FJ423" s="253"/>
      <c r="FK423" s="253"/>
      <c r="FL423" s="253"/>
      <c r="FM423" s="253"/>
      <c r="FN423" s="253"/>
      <c r="FO423" s="253"/>
      <c r="FP423" s="253"/>
      <c r="FQ423" s="253"/>
      <c r="FR423" s="253"/>
      <c r="FS423" s="253"/>
      <c r="FT423" s="253"/>
      <c r="FU423" s="253"/>
      <c r="FV423" s="253"/>
      <c r="FW423" s="253"/>
      <c r="FX423" s="253"/>
      <c r="FY423" s="253"/>
      <c r="FZ423" s="253"/>
      <c r="GA423" s="253"/>
      <c r="GB423" s="253"/>
      <c r="GC423" s="253"/>
      <c r="GD423" s="253"/>
      <c r="GE423" s="253"/>
      <c r="GF423" s="253"/>
      <c r="GG423" s="253"/>
      <c r="GH423" s="253"/>
      <c r="GI423" s="253"/>
      <c r="GJ423" s="253"/>
      <c r="GK423" s="253"/>
      <c r="GL423" s="253"/>
      <c r="GM423" s="253"/>
      <c r="GN423" s="253"/>
      <c r="GO423" s="253"/>
      <c r="GP423" s="253"/>
      <c r="GQ423" s="253"/>
      <c r="GR423" s="253"/>
      <c r="GS423" s="253"/>
      <c r="GT423" s="253"/>
      <c r="GU423" s="253"/>
      <c r="GV423" s="253"/>
      <c r="GW423" s="253"/>
      <c r="GX423" s="253"/>
      <c r="GY423" s="253"/>
      <c r="GZ423" s="253"/>
      <c r="HA423" s="253"/>
      <c r="HB423" s="253"/>
      <c r="HC423" s="253"/>
      <c r="HD423" s="253"/>
      <c r="HE423" s="253"/>
      <c r="HF423" s="253"/>
      <c r="HG423" s="253"/>
      <c r="HH423" s="253"/>
      <c r="HI423" s="253"/>
      <c r="HJ423" s="253"/>
      <c r="HK423" s="253"/>
      <c r="HL423" s="253"/>
      <c r="HM423" s="253"/>
      <c r="HN423" s="253"/>
      <c r="HO423" s="253"/>
      <c r="HP423" s="253"/>
      <c r="HQ423" s="253"/>
      <c r="HR423" s="253"/>
      <c r="HS423" s="253"/>
      <c r="HT423" s="253"/>
      <c r="HU423" s="253"/>
      <c r="HV423" s="253"/>
      <c r="HW423" s="253"/>
      <c r="HX423" s="253"/>
      <c r="HY423" s="253"/>
      <c r="HZ423" s="253"/>
      <c r="IA423" s="253"/>
      <c r="IB423" s="253"/>
      <c r="IC423" s="253"/>
      <c r="ID423" s="253"/>
      <c r="IE423" s="253"/>
      <c r="IF423" s="253"/>
      <c r="IG423" s="253"/>
      <c r="IH423" s="253"/>
      <c r="II423" s="253"/>
      <c r="IJ423" s="253"/>
      <c r="IK423" s="253"/>
      <c r="IL423" s="253"/>
      <c r="IM423" s="253"/>
      <c r="IN423" s="253"/>
      <c r="IO423" s="253"/>
      <c r="IP423" s="253"/>
      <c r="IQ423" s="253"/>
      <c r="IR423" s="253"/>
      <c r="IS423" s="253"/>
      <c r="IT423" s="253"/>
      <c r="IU423" s="253"/>
      <c r="IV423" s="253"/>
      <c r="IW423" s="253"/>
      <c r="IX423" s="253"/>
      <c r="IY423" s="253"/>
      <c r="IZ423" s="253"/>
      <c r="JA423" s="253"/>
      <c r="JB423" s="253"/>
      <c r="JC423" s="253"/>
      <c r="JD423" s="253"/>
      <c r="JE423" s="253"/>
      <c r="JF423" s="253"/>
      <c r="JG423" s="253"/>
      <c r="JH423" s="253"/>
      <c r="JI423" s="253"/>
      <c r="JJ423" s="253"/>
      <c r="JK423" s="253"/>
      <c r="JL423" s="253"/>
      <c r="JM423" s="253"/>
      <c r="JN423" s="253"/>
      <c r="JO423" s="253"/>
      <c r="JP423" s="253"/>
      <c r="JQ423" s="253"/>
      <c r="JR423" s="253"/>
      <c r="JS423" s="253"/>
      <c r="JT423" s="253"/>
      <c r="JU423" s="253"/>
    </row>
    <row r="424" spans="1:281" s="252" customFormat="1" ht="15" customHeight="1" x14ac:dyDescent="0.25">
      <c r="A424" s="253"/>
      <c r="B424" s="253"/>
      <c r="C424" s="253"/>
      <c r="D424" s="253"/>
      <c r="E424" s="253"/>
      <c r="F424" s="253"/>
      <c r="G424" s="253"/>
      <c r="H424" s="253"/>
      <c r="I424" s="253"/>
      <c r="J424" s="253"/>
      <c r="K424" s="253"/>
      <c r="L424" s="253"/>
      <c r="M424" s="253"/>
      <c r="N424" s="253"/>
      <c r="O424" s="253"/>
      <c r="P424" s="253"/>
      <c r="Q424" s="253"/>
      <c r="R424" s="253"/>
      <c r="S424" s="253"/>
      <c r="T424" s="253"/>
      <c r="U424" s="253" t="s">
        <v>589</v>
      </c>
      <c r="V424" s="253"/>
      <c r="W424" s="253"/>
      <c r="X424" s="253"/>
      <c r="Y424" s="253"/>
      <c r="Z424" s="253"/>
      <c r="AA424" s="253"/>
      <c r="AB424" s="253"/>
      <c r="AC424" s="253" t="s">
        <v>320</v>
      </c>
      <c r="AD424" s="253"/>
      <c r="AE424" s="253"/>
      <c r="AF424" s="253"/>
      <c r="AG424" s="253"/>
      <c r="AH424" s="253"/>
      <c r="AI424" s="253"/>
      <c r="AJ424" s="253"/>
      <c r="AK424" s="253"/>
      <c r="AL424" s="253"/>
      <c r="AM424" s="253"/>
      <c r="AN424" s="253"/>
      <c r="AO424" s="253"/>
      <c r="AP424" s="253"/>
      <c r="AQ424" s="253"/>
      <c r="AR424" s="253"/>
      <c r="AS424" s="253"/>
      <c r="AT424" s="253"/>
      <c r="AU424" s="253"/>
      <c r="AV424" s="253"/>
      <c r="AW424" s="253"/>
      <c r="AX424" s="253"/>
      <c r="AY424" s="253"/>
      <c r="AZ424" s="253"/>
      <c r="BA424" s="253"/>
      <c r="BB424" s="253"/>
      <c r="BC424" s="253"/>
      <c r="BD424" s="253"/>
      <c r="BE424" s="253"/>
      <c r="BF424" s="253"/>
      <c r="BG424" s="253"/>
      <c r="BH424" s="253"/>
      <c r="BI424" s="253"/>
      <c r="BJ424" s="253"/>
      <c r="BK424" s="253"/>
      <c r="BL424" s="253"/>
      <c r="BM424" s="253"/>
      <c r="BN424" s="253"/>
      <c r="BO424" s="253"/>
      <c r="BP424" s="253"/>
      <c r="BQ424" s="253"/>
      <c r="BR424" s="253"/>
      <c r="BS424" s="253"/>
      <c r="BT424" s="253"/>
      <c r="BU424" s="253"/>
      <c r="BV424" s="253"/>
      <c r="BW424" s="253"/>
      <c r="BX424" s="253"/>
      <c r="BY424" s="253"/>
      <c r="BZ424" s="253"/>
      <c r="CA424" s="253"/>
      <c r="CB424" s="253"/>
      <c r="CC424" s="253"/>
      <c r="CD424" s="253"/>
      <c r="CE424" s="253"/>
      <c r="CF424" s="253"/>
      <c r="CG424" s="253"/>
      <c r="CH424" s="253"/>
      <c r="CI424" s="253"/>
      <c r="CJ424" s="253"/>
      <c r="CK424" s="253"/>
      <c r="CL424" s="253"/>
      <c r="CM424" s="253"/>
      <c r="CN424" s="253"/>
      <c r="CO424" s="253"/>
      <c r="CP424" s="253"/>
      <c r="CQ424" s="253"/>
      <c r="CR424" s="253"/>
      <c r="CS424" s="253"/>
      <c r="CT424" s="253"/>
      <c r="CU424" s="253"/>
      <c r="CV424" s="253"/>
      <c r="CW424" s="253"/>
      <c r="CX424" s="253"/>
      <c r="CY424" s="253"/>
      <c r="CZ424" s="253"/>
      <c r="DA424" s="253"/>
      <c r="DB424" s="253"/>
      <c r="DC424" s="253"/>
      <c r="DD424" s="253"/>
      <c r="DE424" s="253"/>
      <c r="DF424" s="253"/>
      <c r="DG424" s="253"/>
      <c r="DH424" s="253"/>
      <c r="DI424" s="253"/>
      <c r="DJ424" s="253"/>
      <c r="DK424" s="253"/>
      <c r="DL424" s="253"/>
      <c r="DM424" s="253"/>
      <c r="DN424" s="253"/>
      <c r="DO424" s="253"/>
      <c r="DP424" s="253"/>
      <c r="DQ424" s="253"/>
      <c r="DR424" s="253"/>
      <c r="DS424" s="253"/>
      <c r="DT424" s="253"/>
      <c r="DU424" s="253"/>
      <c r="DV424" s="253"/>
      <c r="DW424" s="253"/>
      <c r="DX424" s="253"/>
      <c r="DY424" s="253"/>
      <c r="DZ424" s="253"/>
      <c r="EA424" s="253"/>
      <c r="EB424" s="253"/>
      <c r="EC424" s="253"/>
      <c r="ED424" s="253"/>
      <c r="EE424" s="253"/>
      <c r="EF424" s="253"/>
      <c r="EG424" s="253"/>
      <c r="EH424" s="253"/>
      <c r="EI424" s="253"/>
      <c r="EJ424" s="253"/>
      <c r="EK424" s="253"/>
      <c r="EL424" s="253"/>
      <c r="EM424" s="253"/>
      <c r="EN424" s="253"/>
      <c r="EO424" s="253"/>
      <c r="EP424" s="253"/>
      <c r="EQ424" s="253"/>
      <c r="ER424" s="253"/>
      <c r="ES424" s="253"/>
      <c r="ET424" s="253"/>
      <c r="EU424" s="253"/>
      <c r="EV424" s="253"/>
      <c r="EW424" s="253"/>
      <c r="EX424" s="253"/>
      <c r="EY424" s="253"/>
      <c r="EZ424" s="253"/>
      <c r="FA424" s="253"/>
      <c r="FB424" s="253"/>
      <c r="FC424" s="253"/>
      <c r="FD424" s="253"/>
      <c r="FE424" s="253"/>
      <c r="FF424" s="253"/>
      <c r="FG424" s="253"/>
      <c r="FH424" s="253"/>
      <c r="FI424" s="253"/>
      <c r="FJ424" s="253"/>
      <c r="FK424" s="253"/>
      <c r="FL424" s="253"/>
      <c r="FM424" s="253"/>
      <c r="FN424" s="253"/>
      <c r="FO424" s="253"/>
      <c r="FP424" s="253"/>
      <c r="FQ424" s="253"/>
      <c r="FR424" s="253"/>
      <c r="FS424" s="253"/>
      <c r="FT424" s="253"/>
      <c r="FU424" s="253"/>
      <c r="FV424" s="253"/>
      <c r="FW424" s="253"/>
      <c r="FX424" s="253"/>
      <c r="FY424" s="253"/>
      <c r="FZ424" s="253"/>
      <c r="GA424" s="253"/>
      <c r="GB424" s="253"/>
      <c r="GC424" s="253"/>
      <c r="GD424" s="253"/>
      <c r="GE424" s="253"/>
      <c r="GF424" s="253"/>
      <c r="GG424" s="253"/>
      <c r="GH424" s="253"/>
      <c r="GI424" s="253"/>
      <c r="GJ424" s="253"/>
      <c r="GK424" s="253"/>
      <c r="GL424" s="253"/>
      <c r="GM424" s="253"/>
      <c r="GN424" s="253"/>
      <c r="GO424" s="253"/>
      <c r="GP424" s="253"/>
      <c r="GQ424" s="253"/>
      <c r="GR424" s="253"/>
      <c r="GS424" s="253"/>
      <c r="GT424" s="253"/>
      <c r="GU424" s="253"/>
      <c r="GV424" s="253"/>
      <c r="GW424" s="253"/>
      <c r="GX424" s="253"/>
      <c r="GY424" s="253"/>
      <c r="GZ424" s="253"/>
      <c r="HA424" s="253"/>
      <c r="HB424" s="253"/>
      <c r="HC424" s="253"/>
      <c r="HD424" s="253"/>
      <c r="HE424" s="253"/>
      <c r="HF424" s="253"/>
      <c r="HG424" s="253"/>
      <c r="HH424" s="253"/>
      <c r="HI424" s="253"/>
      <c r="HJ424" s="253"/>
      <c r="HK424" s="253"/>
      <c r="HL424" s="253"/>
      <c r="HM424" s="253"/>
      <c r="HN424" s="253"/>
      <c r="HO424" s="253"/>
      <c r="HP424" s="253"/>
      <c r="HQ424" s="253"/>
      <c r="HR424" s="253"/>
      <c r="HS424" s="253"/>
      <c r="HT424" s="253"/>
      <c r="HU424" s="253"/>
      <c r="HV424" s="253"/>
      <c r="HW424" s="253"/>
      <c r="HX424" s="253"/>
      <c r="HY424" s="253"/>
      <c r="HZ424" s="253"/>
      <c r="IA424" s="253"/>
      <c r="IB424" s="253"/>
      <c r="IC424" s="253"/>
      <c r="ID424" s="253"/>
      <c r="IE424" s="253"/>
      <c r="IF424" s="253"/>
      <c r="IG424" s="253"/>
      <c r="IH424" s="253"/>
      <c r="II424" s="253"/>
      <c r="IJ424" s="253"/>
      <c r="IK424" s="253"/>
      <c r="IL424" s="253"/>
      <c r="IM424" s="253"/>
      <c r="IN424" s="253"/>
      <c r="IO424" s="253"/>
      <c r="IP424" s="253"/>
      <c r="IQ424" s="253"/>
      <c r="IR424" s="253"/>
      <c r="IS424" s="253"/>
      <c r="IT424" s="253"/>
      <c r="IU424" s="253"/>
      <c r="IV424" s="253"/>
      <c r="IW424" s="253"/>
      <c r="IX424" s="253"/>
      <c r="IY424" s="253"/>
      <c r="IZ424" s="253"/>
      <c r="JA424" s="253"/>
      <c r="JB424" s="253"/>
      <c r="JC424" s="253"/>
      <c r="JD424" s="253"/>
      <c r="JE424" s="253"/>
      <c r="JF424" s="253"/>
      <c r="JG424" s="253"/>
      <c r="JH424" s="253"/>
      <c r="JI424" s="253"/>
      <c r="JJ424" s="253"/>
      <c r="JK424" s="253"/>
      <c r="JL424" s="253"/>
      <c r="JM424" s="253"/>
      <c r="JN424" s="253"/>
      <c r="JO424" s="253"/>
      <c r="JP424" s="253"/>
      <c r="JQ424" s="253"/>
      <c r="JR424" s="253"/>
      <c r="JS424" s="253"/>
      <c r="JT424" s="253"/>
      <c r="JU424" s="253"/>
    </row>
    <row r="425" spans="1:281" s="252" customFormat="1" ht="15" customHeight="1" x14ac:dyDescent="0.25">
      <c r="A425" s="253"/>
      <c r="B425" s="253"/>
      <c r="C425" s="253"/>
      <c r="D425" s="253"/>
      <c r="E425" s="253"/>
      <c r="F425" s="253"/>
      <c r="G425" s="253"/>
      <c r="H425" s="253"/>
      <c r="I425" s="253"/>
      <c r="J425" s="253"/>
      <c r="K425" s="253"/>
      <c r="L425" s="253"/>
      <c r="M425" s="253"/>
      <c r="N425" s="253"/>
      <c r="O425" s="253"/>
      <c r="P425" s="253"/>
      <c r="Q425" s="253"/>
      <c r="R425" s="253"/>
      <c r="S425" s="253"/>
      <c r="T425" s="253"/>
      <c r="U425" s="253" t="s">
        <v>590</v>
      </c>
      <c r="V425" s="253"/>
      <c r="W425" s="253"/>
      <c r="X425" s="253"/>
      <c r="Y425" s="253"/>
      <c r="Z425" s="253"/>
      <c r="AA425" s="253"/>
      <c r="AB425" s="253"/>
      <c r="AC425" s="253" t="s">
        <v>393</v>
      </c>
      <c r="AD425" s="253"/>
      <c r="AE425" s="253"/>
      <c r="AF425" s="253"/>
      <c r="AG425" s="253"/>
      <c r="AH425" s="253"/>
      <c r="AI425" s="253"/>
      <c r="AJ425" s="253"/>
      <c r="AK425" s="253"/>
      <c r="AL425" s="253"/>
      <c r="AM425" s="253"/>
      <c r="AN425" s="253"/>
      <c r="AO425" s="253"/>
      <c r="AP425" s="253"/>
      <c r="AQ425" s="253"/>
      <c r="AR425" s="253"/>
      <c r="AS425" s="253"/>
      <c r="AT425" s="253"/>
      <c r="AU425" s="253"/>
      <c r="AV425" s="253"/>
      <c r="AW425" s="253"/>
      <c r="AX425" s="253"/>
      <c r="AY425" s="253"/>
      <c r="AZ425" s="253"/>
      <c r="BA425" s="253"/>
      <c r="BB425" s="253"/>
      <c r="BC425" s="253"/>
      <c r="BD425" s="253"/>
      <c r="BE425" s="253"/>
      <c r="BF425" s="253"/>
      <c r="BG425" s="253"/>
      <c r="BH425" s="253"/>
      <c r="BI425" s="253"/>
      <c r="BJ425" s="253"/>
      <c r="BK425" s="253"/>
      <c r="BL425" s="253"/>
      <c r="BM425" s="253"/>
      <c r="BN425" s="253"/>
      <c r="BO425" s="253"/>
      <c r="BP425" s="253"/>
      <c r="BQ425" s="253"/>
      <c r="BR425" s="253"/>
      <c r="BS425" s="253"/>
      <c r="BT425" s="253"/>
      <c r="BU425" s="253"/>
      <c r="BV425" s="253"/>
      <c r="BW425" s="253"/>
      <c r="BX425" s="253"/>
      <c r="BY425" s="253"/>
      <c r="BZ425" s="253"/>
      <c r="CA425" s="253"/>
      <c r="CB425" s="253"/>
      <c r="CC425" s="253"/>
      <c r="CD425" s="253"/>
      <c r="CE425" s="253"/>
      <c r="CF425" s="253"/>
      <c r="CG425" s="253"/>
      <c r="CH425" s="253"/>
      <c r="CI425" s="253"/>
      <c r="CJ425" s="253"/>
      <c r="CK425" s="253"/>
      <c r="CL425" s="253"/>
      <c r="CM425" s="253"/>
      <c r="CN425" s="253"/>
      <c r="CO425" s="253"/>
      <c r="CP425" s="253"/>
      <c r="CQ425" s="253"/>
      <c r="CR425" s="253"/>
      <c r="CS425" s="253"/>
      <c r="CT425" s="253"/>
      <c r="CU425" s="253"/>
      <c r="CV425" s="253"/>
      <c r="CW425" s="253"/>
      <c r="CX425" s="253"/>
      <c r="CY425" s="253"/>
      <c r="CZ425" s="253"/>
      <c r="DA425" s="253"/>
      <c r="DB425" s="253"/>
      <c r="DC425" s="253"/>
      <c r="DD425" s="253"/>
      <c r="DE425" s="253"/>
      <c r="DF425" s="253"/>
      <c r="DG425" s="253"/>
      <c r="DH425" s="253"/>
      <c r="DI425" s="253"/>
      <c r="DJ425" s="253"/>
      <c r="DK425" s="253"/>
      <c r="DL425" s="253"/>
      <c r="DM425" s="253"/>
      <c r="DN425" s="253"/>
      <c r="DO425" s="253"/>
      <c r="DP425" s="253"/>
      <c r="DQ425" s="253"/>
      <c r="DR425" s="253"/>
      <c r="DS425" s="253"/>
      <c r="DT425" s="253"/>
      <c r="DU425" s="253"/>
      <c r="DV425" s="253"/>
      <c r="DW425" s="253"/>
      <c r="DX425" s="253"/>
      <c r="DY425" s="253"/>
      <c r="DZ425" s="253"/>
      <c r="EA425" s="253"/>
      <c r="EB425" s="253"/>
      <c r="EC425" s="253"/>
      <c r="ED425" s="253"/>
      <c r="EE425" s="253"/>
      <c r="EF425" s="253"/>
      <c r="EG425" s="253"/>
      <c r="EH425" s="253"/>
      <c r="EI425" s="253"/>
      <c r="EJ425" s="253"/>
      <c r="EK425" s="253"/>
      <c r="EL425" s="253"/>
      <c r="EM425" s="253"/>
      <c r="EN425" s="253"/>
      <c r="EO425" s="253"/>
      <c r="EP425" s="253"/>
      <c r="EQ425" s="253"/>
      <c r="ER425" s="253"/>
      <c r="ES425" s="253"/>
      <c r="ET425" s="253"/>
      <c r="EU425" s="253"/>
      <c r="EV425" s="253"/>
      <c r="EW425" s="253"/>
      <c r="EX425" s="253"/>
      <c r="EY425" s="253"/>
      <c r="EZ425" s="253"/>
      <c r="FA425" s="253"/>
      <c r="FB425" s="253"/>
      <c r="FC425" s="253"/>
      <c r="FD425" s="253"/>
      <c r="FE425" s="253"/>
      <c r="FF425" s="253"/>
      <c r="FG425" s="253"/>
      <c r="FH425" s="253"/>
      <c r="FI425" s="253"/>
      <c r="FJ425" s="253"/>
      <c r="FK425" s="253"/>
      <c r="FL425" s="253"/>
      <c r="FM425" s="253"/>
      <c r="FN425" s="253"/>
      <c r="FO425" s="253"/>
      <c r="FP425" s="253"/>
      <c r="FQ425" s="253"/>
      <c r="FR425" s="253"/>
      <c r="FS425" s="253"/>
      <c r="FT425" s="253"/>
      <c r="FU425" s="253"/>
      <c r="FV425" s="253"/>
      <c r="FW425" s="253"/>
      <c r="FX425" s="253"/>
      <c r="FY425" s="253"/>
      <c r="FZ425" s="253"/>
      <c r="GA425" s="253"/>
      <c r="GB425" s="253"/>
      <c r="GC425" s="253"/>
      <c r="GD425" s="253"/>
      <c r="GE425" s="253"/>
      <c r="GF425" s="253"/>
      <c r="GG425" s="253"/>
      <c r="GH425" s="253"/>
      <c r="GI425" s="253"/>
      <c r="GJ425" s="253"/>
      <c r="GK425" s="253"/>
      <c r="GL425" s="253"/>
      <c r="GM425" s="253"/>
      <c r="GN425" s="253"/>
      <c r="GO425" s="253"/>
      <c r="GP425" s="253"/>
      <c r="GQ425" s="253"/>
      <c r="GR425" s="253"/>
      <c r="GS425" s="253"/>
      <c r="GT425" s="253"/>
      <c r="GU425" s="253"/>
      <c r="GV425" s="253"/>
      <c r="GW425" s="253"/>
      <c r="GX425" s="253"/>
      <c r="GY425" s="253"/>
      <c r="GZ425" s="253"/>
      <c r="HA425" s="253"/>
      <c r="HB425" s="253"/>
      <c r="HC425" s="253"/>
      <c r="HD425" s="253"/>
      <c r="HE425" s="253"/>
      <c r="HF425" s="253"/>
      <c r="HG425" s="253"/>
      <c r="HH425" s="253"/>
      <c r="HI425" s="253"/>
      <c r="HJ425" s="253"/>
      <c r="HK425" s="253"/>
      <c r="HL425" s="253"/>
      <c r="HM425" s="253"/>
      <c r="HN425" s="253"/>
      <c r="HO425" s="253"/>
      <c r="HP425" s="253"/>
      <c r="HQ425" s="253"/>
      <c r="HR425" s="253"/>
      <c r="HS425" s="253"/>
      <c r="HT425" s="253"/>
      <c r="HU425" s="253"/>
      <c r="HV425" s="253"/>
      <c r="HW425" s="253"/>
      <c r="HX425" s="253"/>
      <c r="HY425" s="253"/>
      <c r="HZ425" s="253"/>
      <c r="IA425" s="253"/>
      <c r="IB425" s="253"/>
      <c r="IC425" s="253"/>
      <c r="ID425" s="253"/>
      <c r="IE425" s="253"/>
      <c r="IF425" s="253"/>
      <c r="IG425" s="253"/>
      <c r="IH425" s="253"/>
      <c r="II425" s="253"/>
      <c r="IJ425" s="253"/>
      <c r="IK425" s="253"/>
      <c r="IL425" s="253"/>
      <c r="IM425" s="253"/>
      <c r="IN425" s="253"/>
      <c r="IO425" s="253"/>
      <c r="IP425" s="253"/>
      <c r="IQ425" s="253"/>
      <c r="IR425" s="253"/>
      <c r="IS425" s="253"/>
      <c r="IT425" s="253"/>
      <c r="IU425" s="253"/>
      <c r="IV425" s="253"/>
      <c r="IW425" s="253"/>
      <c r="IX425" s="253"/>
      <c r="IY425" s="253"/>
      <c r="IZ425" s="253"/>
      <c r="JA425" s="253"/>
      <c r="JB425" s="253"/>
      <c r="JC425" s="253"/>
      <c r="JD425" s="253"/>
      <c r="JE425" s="253"/>
      <c r="JF425" s="253"/>
      <c r="JG425" s="253"/>
      <c r="JH425" s="253"/>
      <c r="JI425" s="253"/>
      <c r="JJ425" s="253"/>
      <c r="JK425" s="253"/>
      <c r="JL425" s="253"/>
      <c r="JM425" s="253"/>
      <c r="JN425" s="253"/>
      <c r="JO425" s="253"/>
      <c r="JP425" s="253"/>
      <c r="JQ425" s="253"/>
      <c r="JR425" s="253"/>
      <c r="JS425" s="253"/>
      <c r="JT425" s="253"/>
      <c r="JU425" s="253"/>
    </row>
    <row r="426" spans="1:281" s="252" customFormat="1" ht="15" customHeight="1" x14ac:dyDescent="0.25">
      <c r="A426" s="253"/>
      <c r="B426" s="253"/>
      <c r="C426" s="253"/>
      <c r="D426" s="253"/>
      <c r="E426" s="253"/>
      <c r="F426" s="253"/>
      <c r="G426" s="253"/>
      <c r="H426" s="253"/>
      <c r="I426" s="253"/>
      <c r="J426" s="253"/>
      <c r="K426" s="253"/>
      <c r="L426" s="253"/>
      <c r="M426" s="253"/>
      <c r="N426" s="253"/>
      <c r="O426" s="253"/>
      <c r="P426" s="253"/>
      <c r="Q426" s="253"/>
      <c r="R426" s="253"/>
      <c r="S426" s="253"/>
      <c r="T426" s="253"/>
      <c r="U426" s="253" t="s">
        <v>591</v>
      </c>
      <c r="V426" s="253"/>
      <c r="W426" s="253"/>
      <c r="X426" s="253"/>
      <c r="Y426" s="253"/>
      <c r="Z426" s="253"/>
      <c r="AA426" s="253"/>
      <c r="AB426" s="253"/>
      <c r="AC426" s="253" t="s">
        <v>332</v>
      </c>
      <c r="AD426" s="253"/>
      <c r="AE426" s="253"/>
      <c r="AF426" s="253"/>
      <c r="AG426" s="253"/>
      <c r="AH426" s="253"/>
      <c r="AI426" s="253"/>
      <c r="AJ426" s="253"/>
      <c r="AK426" s="253"/>
      <c r="AL426" s="253"/>
      <c r="AM426" s="253"/>
      <c r="AN426" s="253"/>
      <c r="AO426" s="253"/>
      <c r="AP426" s="253"/>
      <c r="AQ426" s="253"/>
      <c r="AR426" s="253"/>
      <c r="AS426" s="253"/>
      <c r="AT426" s="253"/>
      <c r="AU426" s="253"/>
      <c r="AV426" s="253"/>
      <c r="AW426" s="253"/>
      <c r="AX426" s="253"/>
      <c r="AY426" s="253"/>
      <c r="AZ426" s="253"/>
      <c r="BA426" s="253"/>
      <c r="BB426" s="253"/>
      <c r="BC426" s="253"/>
      <c r="BD426" s="253"/>
      <c r="BE426" s="253"/>
      <c r="BF426" s="253"/>
      <c r="BG426" s="253"/>
      <c r="BH426" s="253"/>
      <c r="BI426" s="253"/>
      <c r="BJ426" s="253"/>
      <c r="BK426" s="253"/>
      <c r="BL426" s="253"/>
      <c r="BM426" s="253"/>
      <c r="BN426" s="253"/>
      <c r="BO426" s="253"/>
      <c r="BP426" s="253"/>
      <c r="BQ426" s="253"/>
      <c r="BR426" s="253"/>
      <c r="BS426" s="253"/>
      <c r="BT426" s="253"/>
      <c r="BU426" s="253"/>
      <c r="BV426" s="253"/>
      <c r="BW426" s="253"/>
      <c r="BX426" s="253"/>
      <c r="BY426" s="253"/>
      <c r="BZ426" s="253"/>
      <c r="CA426" s="253"/>
      <c r="CB426" s="253"/>
      <c r="CC426" s="253"/>
      <c r="CD426" s="253"/>
      <c r="CE426" s="253"/>
      <c r="CF426" s="253"/>
      <c r="CG426" s="253"/>
      <c r="CH426" s="253"/>
      <c r="CI426" s="253"/>
      <c r="CJ426" s="253"/>
      <c r="CK426" s="253"/>
      <c r="CL426" s="253"/>
      <c r="CM426" s="253"/>
      <c r="CN426" s="253"/>
      <c r="CO426" s="253"/>
      <c r="CP426" s="253"/>
      <c r="CQ426" s="253"/>
      <c r="CR426" s="253"/>
      <c r="CS426" s="253"/>
      <c r="CT426" s="253"/>
      <c r="CU426" s="253"/>
      <c r="CV426" s="253"/>
      <c r="CW426" s="253"/>
      <c r="CX426" s="253"/>
      <c r="CY426" s="253"/>
      <c r="CZ426" s="253"/>
      <c r="DA426" s="253"/>
      <c r="DB426" s="253"/>
      <c r="DC426" s="253"/>
      <c r="DD426" s="253"/>
      <c r="DE426" s="253"/>
      <c r="DF426" s="253"/>
      <c r="DG426" s="253"/>
      <c r="DH426" s="253"/>
      <c r="DI426" s="253"/>
      <c r="DJ426" s="253"/>
      <c r="DK426" s="253"/>
      <c r="DL426" s="253"/>
      <c r="DM426" s="253"/>
      <c r="DN426" s="253"/>
      <c r="DO426" s="253"/>
      <c r="DP426" s="253"/>
      <c r="DQ426" s="253"/>
      <c r="DR426" s="253"/>
      <c r="DS426" s="253"/>
      <c r="DT426" s="253"/>
      <c r="DU426" s="253"/>
      <c r="DV426" s="253"/>
      <c r="DW426" s="253"/>
      <c r="DX426" s="253"/>
      <c r="DY426" s="253"/>
      <c r="DZ426" s="253"/>
      <c r="EA426" s="253"/>
      <c r="EB426" s="253"/>
      <c r="EC426" s="253"/>
      <c r="ED426" s="253"/>
      <c r="EE426" s="253"/>
      <c r="EF426" s="253"/>
      <c r="EG426" s="253"/>
      <c r="EH426" s="253"/>
      <c r="EI426" s="253"/>
      <c r="EJ426" s="253"/>
      <c r="EK426" s="253"/>
      <c r="EL426" s="253"/>
      <c r="EM426" s="253"/>
      <c r="EN426" s="253"/>
      <c r="EO426" s="253"/>
      <c r="EP426" s="253"/>
      <c r="EQ426" s="253"/>
      <c r="ER426" s="253"/>
      <c r="ES426" s="253"/>
      <c r="ET426" s="253"/>
      <c r="EU426" s="253"/>
      <c r="EV426" s="253"/>
      <c r="EW426" s="253"/>
      <c r="EX426" s="253"/>
      <c r="EY426" s="253"/>
      <c r="EZ426" s="253"/>
      <c r="FA426" s="253"/>
      <c r="FB426" s="253"/>
      <c r="FC426" s="253"/>
      <c r="FD426" s="253"/>
      <c r="FE426" s="253"/>
      <c r="FF426" s="253"/>
      <c r="FG426" s="253"/>
      <c r="FH426" s="253"/>
      <c r="FI426" s="253"/>
      <c r="FJ426" s="253"/>
      <c r="FK426" s="253"/>
      <c r="FL426" s="253"/>
      <c r="FM426" s="253"/>
      <c r="FN426" s="253"/>
      <c r="FO426" s="253"/>
      <c r="FP426" s="253"/>
      <c r="FQ426" s="253"/>
      <c r="FR426" s="253"/>
      <c r="FS426" s="253"/>
      <c r="FT426" s="253"/>
      <c r="FU426" s="253"/>
      <c r="FV426" s="253"/>
      <c r="FW426" s="253"/>
      <c r="FX426" s="253"/>
      <c r="FY426" s="253"/>
      <c r="FZ426" s="253"/>
      <c r="GA426" s="253"/>
      <c r="GB426" s="253"/>
      <c r="GC426" s="253"/>
      <c r="GD426" s="253"/>
      <c r="GE426" s="253"/>
      <c r="GF426" s="253"/>
      <c r="GG426" s="253"/>
      <c r="GH426" s="253"/>
      <c r="GI426" s="253"/>
      <c r="GJ426" s="253"/>
      <c r="GK426" s="253"/>
      <c r="GL426" s="253"/>
      <c r="GM426" s="253"/>
      <c r="GN426" s="253"/>
      <c r="GO426" s="253"/>
      <c r="GP426" s="253"/>
      <c r="GQ426" s="253"/>
      <c r="GR426" s="253"/>
      <c r="GS426" s="253"/>
      <c r="GT426" s="253"/>
      <c r="GU426" s="253"/>
      <c r="GV426" s="253"/>
      <c r="GW426" s="253"/>
      <c r="GX426" s="253"/>
      <c r="GY426" s="253"/>
      <c r="GZ426" s="253"/>
      <c r="HA426" s="253"/>
      <c r="HB426" s="253"/>
      <c r="HC426" s="253"/>
      <c r="HD426" s="253"/>
      <c r="HE426" s="253"/>
      <c r="HF426" s="253"/>
      <c r="HG426" s="253"/>
      <c r="HH426" s="253"/>
      <c r="HI426" s="253"/>
      <c r="HJ426" s="253"/>
      <c r="HK426" s="253"/>
      <c r="HL426" s="253"/>
      <c r="HM426" s="253"/>
      <c r="HN426" s="253"/>
      <c r="HO426" s="253"/>
      <c r="HP426" s="253"/>
      <c r="HQ426" s="253"/>
      <c r="HR426" s="253"/>
      <c r="HS426" s="253"/>
      <c r="HT426" s="253"/>
      <c r="HU426" s="253"/>
      <c r="HV426" s="253"/>
      <c r="HW426" s="253"/>
      <c r="HX426" s="253"/>
      <c r="HY426" s="253"/>
      <c r="HZ426" s="253"/>
      <c r="IA426" s="253"/>
      <c r="IB426" s="253"/>
      <c r="IC426" s="253"/>
      <c r="ID426" s="253"/>
      <c r="IE426" s="253"/>
      <c r="IF426" s="253"/>
      <c r="IG426" s="253"/>
      <c r="IH426" s="253"/>
      <c r="II426" s="253"/>
      <c r="IJ426" s="253"/>
      <c r="IK426" s="253"/>
      <c r="IL426" s="253"/>
      <c r="IM426" s="253"/>
      <c r="IN426" s="253"/>
      <c r="IO426" s="253"/>
      <c r="IP426" s="253"/>
      <c r="IQ426" s="253"/>
      <c r="IR426" s="253"/>
      <c r="IS426" s="253"/>
      <c r="IT426" s="253"/>
      <c r="IU426" s="253"/>
      <c r="IV426" s="253"/>
      <c r="IW426" s="253"/>
      <c r="IX426" s="253"/>
      <c r="IY426" s="253"/>
      <c r="IZ426" s="253"/>
      <c r="JA426" s="253"/>
      <c r="JB426" s="253"/>
      <c r="JC426" s="253"/>
      <c r="JD426" s="253"/>
      <c r="JE426" s="253"/>
      <c r="JF426" s="253"/>
      <c r="JG426" s="253"/>
      <c r="JH426" s="253"/>
      <c r="JI426" s="253"/>
      <c r="JJ426" s="253"/>
      <c r="JK426" s="253"/>
      <c r="JL426" s="253"/>
      <c r="JM426" s="253"/>
      <c r="JN426" s="253"/>
      <c r="JO426" s="253"/>
      <c r="JP426" s="253"/>
      <c r="JQ426" s="253"/>
      <c r="JR426" s="253"/>
      <c r="JS426" s="253"/>
      <c r="JT426" s="253"/>
      <c r="JU426" s="253"/>
    </row>
    <row r="427" spans="1:281" s="252" customFormat="1" ht="15" customHeight="1" x14ac:dyDescent="0.25">
      <c r="A427" s="253"/>
      <c r="B427" s="253"/>
      <c r="C427" s="253"/>
      <c r="D427" s="253"/>
      <c r="E427" s="253"/>
      <c r="F427" s="253"/>
      <c r="G427" s="253"/>
      <c r="H427" s="253"/>
      <c r="I427" s="253"/>
      <c r="J427" s="253"/>
      <c r="K427" s="253"/>
      <c r="L427" s="253"/>
      <c r="M427" s="253"/>
      <c r="N427" s="253"/>
      <c r="O427" s="253"/>
      <c r="P427" s="253"/>
      <c r="Q427" s="253"/>
      <c r="R427" s="253"/>
      <c r="S427" s="253"/>
      <c r="T427" s="253"/>
      <c r="U427" s="253" t="s">
        <v>592</v>
      </c>
      <c r="V427" s="253"/>
      <c r="W427" s="253"/>
      <c r="X427" s="253"/>
      <c r="Y427" s="253"/>
      <c r="Z427" s="253"/>
      <c r="AA427" s="253"/>
      <c r="AB427" s="253"/>
      <c r="AC427" s="253" t="s">
        <v>332</v>
      </c>
      <c r="AD427" s="253"/>
      <c r="AE427" s="253"/>
      <c r="AF427" s="253"/>
      <c r="AG427" s="253"/>
      <c r="AH427" s="253"/>
      <c r="AI427" s="253"/>
      <c r="AJ427" s="253"/>
      <c r="AK427" s="253"/>
      <c r="AL427" s="253"/>
      <c r="AM427" s="253"/>
      <c r="AN427" s="253"/>
      <c r="AO427" s="253"/>
      <c r="AP427" s="253"/>
      <c r="AQ427" s="253"/>
      <c r="AR427" s="253"/>
      <c r="AS427" s="253"/>
      <c r="AT427" s="253"/>
      <c r="AU427" s="253"/>
      <c r="AV427" s="253"/>
      <c r="AW427" s="253"/>
      <c r="AX427" s="253"/>
      <c r="AY427" s="253"/>
      <c r="AZ427" s="253"/>
      <c r="BA427" s="253"/>
      <c r="BB427" s="253"/>
      <c r="BC427" s="253"/>
      <c r="BD427" s="253"/>
      <c r="BE427" s="253"/>
      <c r="BF427" s="253"/>
      <c r="BG427" s="253"/>
      <c r="BH427" s="253"/>
      <c r="BI427" s="253"/>
      <c r="BJ427" s="253"/>
      <c r="BK427" s="253"/>
      <c r="BL427" s="253"/>
      <c r="BM427" s="253"/>
      <c r="BN427" s="253"/>
      <c r="BO427" s="253"/>
      <c r="BP427" s="253"/>
      <c r="BQ427" s="253"/>
      <c r="BR427" s="253"/>
      <c r="BS427" s="253"/>
      <c r="BT427" s="253"/>
      <c r="BU427" s="253"/>
      <c r="BV427" s="253"/>
      <c r="BW427" s="253"/>
      <c r="BX427" s="253"/>
      <c r="BY427" s="253"/>
      <c r="BZ427" s="253"/>
      <c r="CA427" s="253"/>
      <c r="CB427" s="253"/>
      <c r="CC427" s="253"/>
      <c r="CD427" s="253"/>
      <c r="CE427" s="253"/>
      <c r="CF427" s="253"/>
      <c r="CG427" s="253"/>
      <c r="CH427" s="253"/>
      <c r="CI427" s="253"/>
      <c r="CJ427" s="253"/>
      <c r="CK427" s="253"/>
      <c r="CL427" s="253"/>
      <c r="CM427" s="253"/>
      <c r="CN427" s="253"/>
      <c r="CO427" s="253"/>
      <c r="CP427" s="253"/>
      <c r="CQ427" s="253"/>
      <c r="CR427" s="253"/>
      <c r="CS427" s="253"/>
      <c r="CT427" s="253"/>
      <c r="CU427" s="253"/>
      <c r="CV427" s="253"/>
      <c r="CW427" s="253"/>
      <c r="CX427" s="253"/>
      <c r="CY427" s="253"/>
      <c r="CZ427" s="253"/>
      <c r="DA427" s="253"/>
      <c r="DB427" s="253"/>
      <c r="DC427" s="253"/>
      <c r="DD427" s="253"/>
      <c r="DE427" s="253"/>
      <c r="DF427" s="253"/>
      <c r="DG427" s="253"/>
      <c r="DH427" s="253"/>
      <c r="DI427" s="253"/>
      <c r="DJ427" s="253"/>
      <c r="DK427" s="253"/>
      <c r="DL427" s="253"/>
      <c r="DM427" s="253"/>
      <c r="DN427" s="253"/>
      <c r="DO427" s="253"/>
      <c r="DP427" s="253"/>
      <c r="DQ427" s="253"/>
      <c r="DR427" s="253"/>
      <c r="DS427" s="253"/>
      <c r="DT427" s="253"/>
      <c r="DU427" s="253"/>
      <c r="DV427" s="253"/>
      <c r="DW427" s="253"/>
      <c r="DX427" s="253"/>
      <c r="DY427" s="253"/>
      <c r="DZ427" s="253"/>
      <c r="EA427" s="253"/>
      <c r="EB427" s="253"/>
      <c r="EC427" s="253"/>
      <c r="ED427" s="253"/>
      <c r="EE427" s="253"/>
      <c r="EF427" s="253"/>
      <c r="EG427" s="253"/>
      <c r="EH427" s="253"/>
      <c r="EI427" s="253"/>
      <c r="EJ427" s="253"/>
      <c r="EK427" s="253"/>
      <c r="EL427" s="253"/>
      <c r="EM427" s="253"/>
      <c r="EN427" s="253"/>
      <c r="EO427" s="253"/>
      <c r="EP427" s="253"/>
      <c r="EQ427" s="253"/>
      <c r="ER427" s="253"/>
      <c r="ES427" s="253"/>
      <c r="ET427" s="253"/>
      <c r="EU427" s="253"/>
      <c r="EV427" s="253"/>
      <c r="EW427" s="253"/>
      <c r="EX427" s="253"/>
      <c r="EY427" s="253"/>
      <c r="EZ427" s="253"/>
      <c r="FA427" s="253"/>
      <c r="FB427" s="253"/>
      <c r="FC427" s="253"/>
      <c r="FD427" s="253"/>
      <c r="FE427" s="253"/>
      <c r="FF427" s="253"/>
      <c r="FG427" s="253"/>
      <c r="FH427" s="253"/>
      <c r="FI427" s="253"/>
      <c r="FJ427" s="253"/>
      <c r="FK427" s="253"/>
      <c r="FL427" s="253"/>
      <c r="FM427" s="253"/>
      <c r="FN427" s="253"/>
      <c r="FO427" s="253"/>
      <c r="FP427" s="253"/>
      <c r="FQ427" s="253"/>
      <c r="FR427" s="253"/>
      <c r="FS427" s="253"/>
      <c r="FT427" s="253"/>
      <c r="FU427" s="253"/>
      <c r="FV427" s="253"/>
      <c r="FW427" s="253"/>
      <c r="FX427" s="253"/>
      <c r="FY427" s="253"/>
      <c r="FZ427" s="253"/>
      <c r="GA427" s="253"/>
      <c r="GB427" s="253"/>
      <c r="GC427" s="253"/>
      <c r="GD427" s="253"/>
      <c r="GE427" s="253"/>
      <c r="GF427" s="253"/>
      <c r="GG427" s="253"/>
      <c r="GH427" s="253"/>
      <c r="GI427" s="253"/>
      <c r="GJ427" s="253"/>
      <c r="GK427" s="253"/>
      <c r="GL427" s="253"/>
      <c r="GM427" s="253"/>
      <c r="GN427" s="253"/>
      <c r="GO427" s="253"/>
      <c r="GP427" s="253"/>
      <c r="GQ427" s="253"/>
      <c r="GR427" s="253"/>
      <c r="GS427" s="253"/>
      <c r="GT427" s="253"/>
      <c r="GU427" s="253"/>
      <c r="GV427" s="253"/>
      <c r="GW427" s="253"/>
      <c r="GX427" s="253"/>
      <c r="GY427" s="253"/>
      <c r="GZ427" s="253"/>
      <c r="HA427" s="253"/>
      <c r="HB427" s="253"/>
      <c r="HC427" s="253"/>
      <c r="HD427" s="253"/>
      <c r="HE427" s="253"/>
      <c r="HF427" s="253"/>
      <c r="HG427" s="253"/>
      <c r="HH427" s="253"/>
      <c r="HI427" s="253"/>
      <c r="HJ427" s="253"/>
      <c r="HK427" s="253"/>
      <c r="HL427" s="253"/>
      <c r="HM427" s="253"/>
      <c r="HN427" s="253"/>
      <c r="HO427" s="253"/>
      <c r="HP427" s="253"/>
      <c r="HQ427" s="253"/>
      <c r="HR427" s="253"/>
      <c r="HS427" s="253"/>
      <c r="HT427" s="253"/>
      <c r="HU427" s="253"/>
      <c r="HV427" s="253"/>
      <c r="HW427" s="253"/>
      <c r="HX427" s="253"/>
      <c r="HY427" s="253"/>
      <c r="HZ427" s="253"/>
      <c r="IA427" s="253"/>
      <c r="IB427" s="253"/>
      <c r="IC427" s="253"/>
      <c r="ID427" s="253"/>
      <c r="IE427" s="253"/>
      <c r="IF427" s="253"/>
      <c r="IG427" s="253"/>
      <c r="IH427" s="253"/>
      <c r="II427" s="253"/>
      <c r="IJ427" s="253"/>
      <c r="IK427" s="253"/>
      <c r="IL427" s="253"/>
      <c r="IM427" s="253"/>
      <c r="IN427" s="253"/>
      <c r="IO427" s="253"/>
      <c r="IP427" s="253"/>
      <c r="IQ427" s="253"/>
      <c r="IR427" s="253"/>
      <c r="IS427" s="253"/>
      <c r="IT427" s="253"/>
      <c r="IU427" s="253"/>
      <c r="IV427" s="253"/>
      <c r="IW427" s="253"/>
      <c r="IX427" s="253"/>
      <c r="IY427" s="253"/>
      <c r="IZ427" s="253"/>
      <c r="JA427" s="253"/>
      <c r="JB427" s="253"/>
      <c r="JC427" s="253"/>
      <c r="JD427" s="253"/>
      <c r="JE427" s="253"/>
      <c r="JF427" s="253"/>
      <c r="JG427" s="253"/>
      <c r="JH427" s="253"/>
      <c r="JI427" s="253"/>
      <c r="JJ427" s="253"/>
      <c r="JK427" s="253"/>
      <c r="JL427" s="253"/>
      <c r="JM427" s="253"/>
      <c r="JN427" s="253"/>
      <c r="JO427" s="253"/>
      <c r="JP427" s="253"/>
      <c r="JQ427" s="253"/>
      <c r="JR427" s="253"/>
      <c r="JS427" s="253"/>
      <c r="JT427" s="253"/>
      <c r="JU427" s="253"/>
    </row>
    <row r="428" spans="1:281" s="252" customFormat="1" ht="15" customHeight="1" x14ac:dyDescent="0.25">
      <c r="A428" s="253"/>
      <c r="B428" s="253"/>
      <c r="C428" s="253"/>
      <c r="D428" s="253"/>
      <c r="E428" s="253"/>
      <c r="F428" s="253"/>
      <c r="G428" s="253"/>
      <c r="H428" s="253"/>
      <c r="I428" s="253"/>
      <c r="J428" s="253"/>
      <c r="K428" s="253"/>
      <c r="L428" s="253"/>
      <c r="M428" s="253"/>
      <c r="N428" s="253"/>
      <c r="O428" s="253"/>
      <c r="P428" s="253"/>
      <c r="Q428" s="253"/>
      <c r="R428" s="253"/>
      <c r="S428" s="253"/>
      <c r="T428" s="253"/>
      <c r="U428" s="253" t="s">
        <v>593</v>
      </c>
      <c r="V428" s="253"/>
      <c r="W428" s="253"/>
      <c r="X428" s="253"/>
      <c r="Y428" s="253"/>
      <c r="Z428" s="253"/>
      <c r="AA428" s="253"/>
      <c r="AB428" s="253"/>
      <c r="AC428" s="253" t="s">
        <v>320</v>
      </c>
      <c r="AD428" s="253"/>
      <c r="AE428" s="253"/>
      <c r="AF428" s="253"/>
      <c r="AG428" s="253"/>
      <c r="AH428" s="253"/>
      <c r="AI428" s="253"/>
      <c r="AJ428" s="253"/>
      <c r="AK428" s="253"/>
      <c r="AL428" s="253"/>
      <c r="AM428" s="253"/>
      <c r="AN428" s="253"/>
      <c r="AO428" s="253"/>
      <c r="AP428" s="253"/>
      <c r="AQ428" s="253"/>
      <c r="AR428" s="253"/>
      <c r="AS428" s="253"/>
      <c r="AT428" s="253"/>
      <c r="AU428" s="253"/>
      <c r="AV428" s="253"/>
      <c r="AW428" s="253"/>
      <c r="AX428" s="253"/>
      <c r="AY428" s="253"/>
      <c r="AZ428" s="253"/>
      <c r="BA428" s="253"/>
      <c r="BB428" s="253"/>
      <c r="BC428" s="253"/>
      <c r="BD428" s="253"/>
      <c r="BE428" s="253"/>
      <c r="BF428" s="253"/>
      <c r="BG428" s="253"/>
      <c r="BH428" s="253"/>
      <c r="BI428" s="253"/>
      <c r="BJ428" s="253"/>
      <c r="BK428" s="253"/>
      <c r="BL428" s="253"/>
      <c r="BM428" s="253"/>
      <c r="BN428" s="253"/>
      <c r="BO428" s="253"/>
      <c r="BP428" s="253"/>
      <c r="BQ428" s="253"/>
      <c r="BR428" s="253"/>
      <c r="BS428" s="253"/>
      <c r="BT428" s="253"/>
      <c r="BU428" s="253"/>
      <c r="BV428" s="253"/>
      <c r="BW428" s="253"/>
      <c r="BX428" s="253"/>
      <c r="BY428" s="253"/>
      <c r="BZ428" s="253"/>
      <c r="CA428" s="253"/>
      <c r="CB428" s="253"/>
      <c r="CC428" s="253"/>
      <c r="CD428" s="253"/>
      <c r="CE428" s="253"/>
      <c r="CF428" s="253"/>
      <c r="CG428" s="253"/>
      <c r="CH428" s="253"/>
      <c r="CI428" s="253"/>
      <c r="CJ428" s="253"/>
      <c r="CK428" s="253"/>
      <c r="CL428" s="253"/>
      <c r="CM428" s="253"/>
      <c r="CN428" s="253"/>
      <c r="CO428" s="253"/>
      <c r="CP428" s="253"/>
      <c r="CQ428" s="253"/>
      <c r="CR428" s="253"/>
      <c r="CS428" s="253"/>
      <c r="CT428" s="253"/>
      <c r="CU428" s="253"/>
      <c r="CV428" s="253"/>
      <c r="CW428" s="253"/>
      <c r="CX428" s="253"/>
      <c r="CY428" s="253"/>
      <c r="CZ428" s="253"/>
      <c r="DA428" s="253"/>
      <c r="DB428" s="253"/>
      <c r="DC428" s="253"/>
      <c r="DD428" s="253"/>
      <c r="DE428" s="253"/>
      <c r="DF428" s="253"/>
      <c r="DG428" s="253"/>
      <c r="DH428" s="253"/>
      <c r="DI428" s="253"/>
      <c r="DJ428" s="253"/>
      <c r="DK428" s="253"/>
      <c r="DL428" s="253"/>
      <c r="DM428" s="253"/>
      <c r="DN428" s="253"/>
      <c r="DO428" s="253"/>
      <c r="DP428" s="253"/>
      <c r="DQ428" s="253"/>
      <c r="DR428" s="253"/>
      <c r="DS428" s="253"/>
      <c r="DT428" s="253"/>
      <c r="DU428" s="253"/>
      <c r="DV428" s="253"/>
      <c r="DW428" s="253"/>
      <c r="DX428" s="253"/>
      <c r="DY428" s="253"/>
      <c r="DZ428" s="253"/>
      <c r="EA428" s="253"/>
      <c r="EB428" s="253"/>
      <c r="EC428" s="253"/>
      <c r="ED428" s="253"/>
      <c r="EE428" s="253"/>
      <c r="EF428" s="253"/>
      <c r="EG428" s="253"/>
      <c r="EH428" s="253"/>
      <c r="EI428" s="253"/>
      <c r="EJ428" s="253"/>
      <c r="EK428" s="253"/>
      <c r="EL428" s="253"/>
      <c r="EM428" s="253"/>
      <c r="EN428" s="253"/>
      <c r="EO428" s="253"/>
      <c r="EP428" s="253"/>
      <c r="EQ428" s="253"/>
      <c r="ER428" s="253"/>
      <c r="ES428" s="253"/>
      <c r="ET428" s="253"/>
      <c r="EU428" s="253"/>
      <c r="EV428" s="253"/>
      <c r="EW428" s="253"/>
      <c r="EX428" s="253"/>
      <c r="EY428" s="253"/>
      <c r="EZ428" s="253"/>
      <c r="FA428" s="253"/>
      <c r="FB428" s="253"/>
      <c r="FC428" s="253"/>
      <c r="FD428" s="253"/>
      <c r="FE428" s="253"/>
      <c r="FF428" s="253"/>
      <c r="FG428" s="253"/>
      <c r="FH428" s="253"/>
      <c r="FI428" s="253"/>
      <c r="FJ428" s="253"/>
      <c r="FK428" s="253"/>
      <c r="FL428" s="253"/>
      <c r="FM428" s="253"/>
      <c r="FN428" s="253"/>
      <c r="FO428" s="253"/>
      <c r="FP428" s="253"/>
      <c r="FQ428" s="253"/>
      <c r="FR428" s="253"/>
      <c r="FS428" s="253"/>
      <c r="FT428" s="253"/>
      <c r="FU428" s="253"/>
      <c r="FV428" s="253"/>
      <c r="FW428" s="253"/>
      <c r="FX428" s="253"/>
      <c r="FY428" s="253"/>
      <c r="FZ428" s="253"/>
      <c r="GA428" s="253"/>
      <c r="GB428" s="253"/>
      <c r="GC428" s="253"/>
      <c r="GD428" s="253"/>
      <c r="GE428" s="253"/>
      <c r="GF428" s="253"/>
      <c r="GG428" s="253"/>
      <c r="GH428" s="253"/>
      <c r="GI428" s="253"/>
      <c r="GJ428" s="253"/>
      <c r="GK428" s="253"/>
      <c r="GL428" s="253"/>
      <c r="GM428" s="253"/>
      <c r="GN428" s="253"/>
      <c r="GO428" s="253"/>
      <c r="GP428" s="253"/>
      <c r="GQ428" s="253"/>
      <c r="GR428" s="253"/>
      <c r="GS428" s="253"/>
      <c r="GT428" s="253"/>
      <c r="GU428" s="253"/>
      <c r="GV428" s="253"/>
      <c r="GW428" s="253"/>
      <c r="GX428" s="253"/>
      <c r="GY428" s="253"/>
      <c r="GZ428" s="253"/>
      <c r="HA428" s="253"/>
      <c r="HB428" s="253"/>
      <c r="HC428" s="253"/>
      <c r="HD428" s="253"/>
      <c r="HE428" s="253"/>
      <c r="HF428" s="253"/>
      <c r="HG428" s="253"/>
      <c r="HH428" s="253"/>
      <c r="HI428" s="253"/>
      <c r="HJ428" s="253"/>
      <c r="HK428" s="253"/>
      <c r="HL428" s="253"/>
      <c r="HM428" s="253"/>
      <c r="HN428" s="253"/>
      <c r="HO428" s="253"/>
      <c r="HP428" s="253"/>
      <c r="HQ428" s="253"/>
      <c r="HR428" s="253"/>
      <c r="HS428" s="253"/>
      <c r="HT428" s="253"/>
      <c r="HU428" s="253"/>
      <c r="HV428" s="253"/>
      <c r="HW428" s="253"/>
      <c r="HX428" s="253"/>
      <c r="HY428" s="253"/>
      <c r="HZ428" s="253"/>
      <c r="IA428" s="253"/>
      <c r="IB428" s="253"/>
      <c r="IC428" s="253"/>
      <c r="ID428" s="253"/>
      <c r="IE428" s="253"/>
      <c r="IF428" s="253"/>
      <c r="IG428" s="253"/>
      <c r="IH428" s="253"/>
      <c r="II428" s="253"/>
      <c r="IJ428" s="253"/>
      <c r="IK428" s="253"/>
      <c r="IL428" s="253"/>
      <c r="IM428" s="253"/>
      <c r="IN428" s="253"/>
      <c r="IO428" s="253"/>
      <c r="IP428" s="253"/>
      <c r="IQ428" s="253"/>
      <c r="IR428" s="253"/>
      <c r="IS428" s="253"/>
      <c r="IT428" s="253"/>
      <c r="IU428" s="253"/>
      <c r="IV428" s="253"/>
      <c r="IW428" s="253"/>
      <c r="IX428" s="253"/>
      <c r="IY428" s="253"/>
      <c r="IZ428" s="253"/>
      <c r="JA428" s="253"/>
      <c r="JB428" s="253"/>
      <c r="JC428" s="253"/>
      <c r="JD428" s="253"/>
      <c r="JE428" s="253"/>
      <c r="JF428" s="253"/>
      <c r="JG428" s="253"/>
      <c r="JH428" s="253"/>
      <c r="JI428" s="253"/>
      <c r="JJ428" s="253"/>
      <c r="JK428" s="253"/>
      <c r="JL428" s="253"/>
      <c r="JM428" s="253"/>
      <c r="JN428" s="253"/>
      <c r="JO428" s="253"/>
      <c r="JP428" s="253"/>
      <c r="JQ428" s="253"/>
      <c r="JR428" s="253"/>
      <c r="JS428" s="253"/>
      <c r="JT428" s="253"/>
      <c r="JU428" s="253"/>
    </row>
    <row r="429" spans="1:281" s="252" customFormat="1" ht="15" customHeight="1" x14ac:dyDescent="0.25">
      <c r="A429" s="253"/>
      <c r="B429" s="253"/>
      <c r="C429" s="253"/>
      <c r="D429" s="253"/>
      <c r="E429" s="253"/>
      <c r="F429" s="253"/>
      <c r="G429" s="253"/>
      <c r="H429" s="253"/>
      <c r="I429" s="253"/>
      <c r="J429" s="253"/>
      <c r="K429" s="253"/>
      <c r="L429" s="253"/>
      <c r="M429" s="253"/>
      <c r="N429" s="253"/>
      <c r="O429" s="253"/>
      <c r="P429" s="253"/>
      <c r="Q429" s="253"/>
      <c r="R429" s="253"/>
      <c r="S429" s="253"/>
      <c r="T429" s="253"/>
      <c r="U429" s="253" t="s">
        <v>594</v>
      </c>
      <c r="V429" s="253"/>
      <c r="W429" s="253"/>
      <c r="X429" s="253"/>
      <c r="Y429" s="253"/>
      <c r="Z429" s="253"/>
      <c r="AA429" s="253"/>
      <c r="AB429" s="253"/>
      <c r="AC429" s="253" t="s">
        <v>318</v>
      </c>
      <c r="AD429" s="253"/>
      <c r="AE429" s="253"/>
      <c r="AF429" s="253"/>
      <c r="AG429" s="253"/>
      <c r="AH429" s="253"/>
      <c r="AI429" s="253"/>
      <c r="AJ429" s="253"/>
      <c r="AK429" s="253"/>
      <c r="AL429" s="253"/>
      <c r="AM429" s="253"/>
      <c r="AN429" s="253"/>
      <c r="AO429" s="253"/>
      <c r="AP429" s="253"/>
      <c r="AQ429" s="253"/>
      <c r="AR429" s="253"/>
      <c r="AS429" s="253"/>
      <c r="AT429" s="253"/>
      <c r="AU429" s="253"/>
      <c r="AV429" s="253"/>
      <c r="AW429" s="253"/>
      <c r="AX429" s="253"/>
      <c r="AY429" s="253"/>
      <c r="AZ429" s="253"/>
      <c r="BA429" s="253"/>
      <c r="BB429" s="253"/>
      <c r="BC429" s="253"/>
      <c r="BD429" s="253"/>
      <c r="BE429" s="253"/>
      <c r="BF429" s="253"/>
      <c r="BG429" s="253"/>
      <c r="BH429" s="253"/>
      <c r="BI429" s="253"/>
      <c r="BJ429" s="253"/>
      <c r="BK429" s="253"/>
      <c r="BL429" s="253"/>
      <c r="BM429" s="253"/>
      <c r="BN429" s="253"/>
      <c r="BO429" s="253"/>
      <c r="BP429" s="253"/>
      <c r="BQ429" s="253"/>
      <c r="BR429" s="253"/>
      <c r="BS429" s="253"/>
      <c r="BT429" s="253"/>
      <c r="BU429" s="253"/>
      <c r="BV429" s="253"/>
      <c r="BW429" s="253"/>
      <c r="BX429" s="253"/>
      <c r="BY429" s="253"/>
      <c r="BZ429" s="253"/>
      <c r="CA429" s="253"/>
      <c r="CB429" s="253"/>
      <c r="CC429" s="253"/>
      <c r="CD429" s="253"/>
      <c r="CE429" s="253"/>
      <c r="CF429" s="253"/>
      <c r="CG429" s="253"/>
      <c r="CH429" s="253"/>
      <c r="CI429" s="253"/>
      <c r="CJ429" s="253"/>
      <c r="CK429" s="253"/>
      <c r="CL429" s="253"/>
      <c r="CM429" s="253"/>
      <c r="CN429" s="253"/>
      <c r="CO429" s="253"/>
      <c r="CP429" s="253"/>
      <c r="CQ429" s="253"/>
      <c r="CR429" s="253"/>
      <c r="CS429" s="253"/>
      <c r="CT429" s="253"/>
      <c r="CU429" s="253"/>
      <c r="CV429" s="253"/>
      <c r="CW429" s="253"/>
      <c r="CX429" s="253"/>
      <c r="CY429" s="253"/>
      <c r="CZ429" s="253"/>
      <c r="DA429" s="253"/>
      <c r="DB429" s="253"/>
      <c r="DC429" s="253"/>
      <c r="DD429" s="253"/>
      <c r="DE429" s="253"/>
      <c r="DF429" s="253"/>
      <c r="DG429" s="253"/>
      <c r="DH429" s="253"/>
      <c r="DI429" s="253"/>
      <c r="DJ429" s="253"/>
      <c r="DK429" s="253"/>
      <c r="DL429" s="253"/>
      <c r="DM429" s="253"/>
      <c r="DN429" s="253"/>
      <c r="DO429" s="253"/>
      <c r="DP429" s="253"/>
      <c r="DQ429" s="253"/>
      <c r="DR429" s="253"/>
      <c r="DS429" s="253"/>
      <c r="DT429" s="253"/>
      <c r="DU429" s="253"/>
      <c r="DV429" s="253"/>
      <c r="DW429" s="253"/>
      <c r="DX429" s="253"/>
      <c r="DY429" s="253"/>
      <c r="DZ429" s="253"/>
      <c r="EA429" s="253"/>
      <c r="EB429" s="253"/>
      <c r="EC429" s="253"/>
      <c r="ED429" s="253"/>
      <c r="EE429" s="253"/>
      <c r="EF429" s="253"/>
      <c r="EG429" s="253"/>
      <c r="EH429" s="253"/>
      <c r="EI429" s="253"/>
      <c r="EJ429" s="253"/>
      <c r="EK429" s="253"/>
      <c r="EL429" s="253"/>
      <c r="EM429" s="253"/>
      <c r="EN429" s="253"/>
      <c r="EO429" s="253"/>
      <c r="EP429" s="253"/>
      <c r="EQ429" s="253"/>
      <c r="ER429" s="253"/>
      <c r="ES429" s="253"/>
      <c r="ET429" s="253"/>
      <c r="EU429" s="253"/>
      <c r="EV429" s="253"/>
      <c r="EW429" s="253"/>
      <c r="EX429" s="253"/>
      <c r="EY429" s="253"/>
      <c r="EZ429" s="253"/>
      <c r="FA429" s="253"/>
      <c r="FB429" s="253"/>
      <c r="FC429" s="253"/>
      <c r="FD429" s="253"/>
      <c r="FE429" s="253"/>
      <c r="FF429" s="253"/>
      <c r="FG429" s="253"/>
      <c r="FH429" s="253"/>
      <c r="FI429" s="253"/>
      <c r="FJ429" s="253"/>
      <c r="FK429" s="253"/>
      <c r="FL429" s="253"/>
      <c r="FM429" s="253"/>
      <c r="FN429" s="253"/>
      <c r="FO429" s="253"/>
      <c r="FP429" s="253"/>
      <c r="FQ429" s="253"/>
      <c r="FR429" s="253"/>
      <c r="FS429" s="253"/>
      <c r="FT429" s="253"/>
      <c r="FU429" s="253"/>
      <c r="FV429" s="253"/>
      <c r="FW429" s="253"/>
      <c r="FX429" s="253"/>
      <c r="FY429" s="253"/>
      <c r="FZ429" s="253"/>
      <c r="GA429" s="253"/>
      <c r="GB429" s="253"/>
      <c r="GC429" s="253"/>
      <c r="GD429" s="253"/>
      <c r="GE429" s="253"/>
      <c r="GF429" s="253"/>
      <c r="GG429" s="253"/>
      <c r="GH429" s="253"/>
      <c r="GI429" s="253"/>
      <c r="GJ429" s="253"/>
      <c r="GK429" s="253"/>
      <c r="GL429" s="253"/>
      <c r="GM429" s="253"/>
      <c r="GN429" s="253"/>
      <c r="GO429" s="253"/>
      <c r="GP429" s="253"/>
      <c r="GQ429" s="253"/>
      <c r="GR429" s="253"/>
      <c r="GS429" s="253"/>
      <c r="GT429" s="253"/>
      <c r="GU429" s="253"/>
      <c r="GV429" s="253"/>
      <c r="GW429" s="253"/>
      <c r="GX429" s="253"/>
      <c r="GY429" s="253"/>
      <c r="GZ429" s="253"/>
      <c r="HA429" s="253"/>
      <c r="HB429" s="253"/>
      <c r="HC429" s="253"/>
      <c r="HD429" s="253"/>
      <c r="HE429" s="253"/>
      <c r="HF429" s="253"/>
      <c r="HG429" s="253"/>
      <c r="HH429" s="253"/>
      <c r="HI429" s="253"/>
      <c r="HJ429" s="253"/>
      <c r="HK429" s="253"/>
      <c r="HL429" s="253"/>
      <c r="HM429" s="253"/>
      <c r="HN429" s="253"/>
      <c r="HO429" s="253"/>
      <c r="HP429" s="253"/>
      <c r="HQ429" s="253"/>
      <c r="HR429" s="253"/>
      <c r="HS429" s="253"/>
      <c r="HT429" s="253"/>
      <c r="HU429" s="253"/>
      <c r="HV429" s="253"/>
      <c r="HW429" s="253"/>
      <c r="HX429" s="253"/>
      <c r="HY429" s="253"/>
      <c r="HZ429" s="253"/>
      <c r="IA429" s="253"/>
      <c r="IB429" s="253"/>
      <c r="IC429" s="253"/>
      <c r="ID429" s="253"/>
      <c r="IE429" s="253"/>
      <c r="IF429" s="253"/>
      <c r="IG429" s="253"/>
      <c r="IH429" s="253"/>
      <c r="II429" s="253"/>
      <c r="IJ429" s="253"/>
      <c r="IK429" s="253"/>
      <c r="IL429" s="253"/>
      <c r="IM429" s="253"/>
      <c r="IN429" s="253"/>
      <c r="IO429" s="253"/>
      <c r="IP429" s="253"/>
      <c r="IQ429" s="253"/>
      <c r="IR429" s="253"/>
      <c r="IS429" s="253"/>
      <c r="IT429" s="253"/>
      <c r="IU429" s="253"/>
      <c r="IV429" s="253"/>
      <c r="IW429" s="253"/>
      <c r="IX429" s="253"/>
      <c r="IY429" s="253"/>
      <c r="IZ429" s="253"/>
      <c r="JA429" s="253"/>
      <c r="JB429" s="253"/>
      <c r="JC429" s="253"/>
      <c r="JD429" s="253"/>
      <c r="JE429" s="253"/>
      <c r="JF429" s="253"/>
      <c r="JG429" s="253"/>
      <c r="JH429" s="253"/>
      <c r="JI429" s="253"/>
      <c r="JJ429" s="253"/>
      <c r="JK429" s="253"/>
      <c r="JL429" s="253"/>
      <c r="JM429" s="253"/>
      <c r="JN429" s="253"/>
      <c r="JO429" s="253"/>
      <c r="JP429" s="253"/>
      <c r="JQ429" s="253"/>
      <c r="JR429" s="253"/>
      <c r="JS429" s="253"/>
      <c r="JT429" s="253"/>
      <c r="JU429" s="253"/>
    </row>
    <row r="430" spans="1:281" s="252" customFormat="1" ht="15" customHeight="1" x14ac:dyDescent="0.25">
      <c r="A430" s="253"/>
      <c r="B430" s="253"/>
      <c r="C430" s="253"/>
      <c r="D430" s="253"/>
      <c r="E430" s="253"/>
      <c r="F430" s="253"/>
      <c r="G430" s="253"/>
      <c r="H430" s="253"/>
      <c r="I430" s="253"/>
      <c r="J430" s="253"/>
      <c r="K430" s="253"/>
      <c r="L430" s="253"/>
      <c r="M430" s="253"/>
      <c r="N430" s="253"/>
      <c r="O430" s="253"/>
      <c r="P430" s="253"/>
      <c r="Q430" s="253"/>
      <c r="R430" s="253"/>
      <c r="S430" s="253"/>
      <c r="T430" s="253"/>
      <c r="U430" s="253" t="s">
        <v>595</v>
      </c>
      <c r="V430" s="253"/>
      <c r="W430" s="253"/>
      <c r="X430" s="253"/>
      <c r="Y430" s="253"/>
      <c r="Z430" s="253"/>
      <c r="AA430" s="253"/>
      <c r="AB430" s="253"/>
      <c r="AC430" s="253" t="s">
        <v>316</v>
      </c>
      <c r="AD430" s="253"/>
      <c r="AE430" s="253"/>
      <c r="AF430" s="253"/>
      <c r="AG430" s="253"/>
      <c r="AH430" s="253"/>
      <c r="AI430" s="253"/>
      <c r="AJ430" s="253"/>
      <c r="AK430" s="253"/>
      <c r="AL430" s="253"/>
      <c r="AM430" s="253"/>
      <c r="AN430" s="253"/>
      <c r="AO430" s="253"/>
      <c r="AP430" s="253"/>
      <c r="AQ430" s="253"/>
      <c r="AR430" s="253"/>
      <c r="AS430" s="253"/>
      <c r="AT430" s="253"/>
      <c r="AU430" s="253"/>
      <c r="AV430" s="253"/>
      <c r="AW430" s="253"/>
      <c r="AX430" s="253"/>
      <c r="AY430" s="253"/>
      <c r="AZ430" s="253"/>
      <c r="BA430" s="253"/>
      <c r="BB430" s="253"/>
      <c r="BC430" s="253"/>
      <c r="BD430" s="253"/>
      <c r="BE430" s="253"/>
      <c r="BF430" s="253"/>
      <c r="BG430" s="253"/>
      <c r="BH430" s="253"/>
      <c r="BI430" s="253"/>
      <c r="BJ430" s="253"/>
      <c r="BK430" s="253"/>
      <c r="BL430" s="253"/>
      <c r="BM430" s="253"/>
      <c r="BN430" s="253"/>
      <c r="BO430" s="253"/>
      <c r="BP430" s="253"/>
      <c r="BQ430" s="253"/>
      <c r="BR430" s="253"/>
      <c r="BS430" s="253"/>
      <c r="BT430" s="253"/>
      <c r="BU430" s="253"/>
      <c r="BV430" s="253"/>
      <c r="BW430" s="253"/>
      <c r="BX430" s="253"/>
      <c r="BY430" s="253"/>
      <c r="BZ430" s="253"/>
      <c r="CA430" s="253"/>
      <c r="CB430" s="253"/>
      <c r="CC430" s="253"/>
      <c r="CD430" s="253"/>
      <c r="CE430" s="253"/>
      <c r="CF430" s="253"/>
      <c r="CG430" s="253"/>
      <c r="CH430" s="253"/>
      <c r="CI430" s="253"/>
      <c r="CJ430" s="253"/>
      <c r="CK430" s="253"/>
      <c r="CL430" s="253"/>
      <c r="CM430" s="253"/>
      <c r="CN430" s="253"/>
      <c r="CO430" s="253"/>
      <c r="CP430" s="253"/>
      <c r="CQ430" s="253"/>
      <c r="CR430" s="253"/>
      <c r="CS430" s="253"/>
      <c r="CT430" s="253"/>
      <c r="CU430" s="253"/>
      <c r="CV430" s="253"/>
      <c r="CW430" s="253"/>
      <c r="CX430" s="253"/>
      <c r="CY430" s="253"/>
      <c r="CZ430" s="253"/>
      <c r="DA430" s="253"/>
      <c r="DB430" s="253"/>
      <c r="DC430" s="253"/>
      <c r="DD430" s="253"/>
      <c r="DE430" s="253"/>
      <c r="DF430" s="253"/>
      <c r="DG430" s="253"/>
      <c r="DH430" s="253"/>
      <c r="DI430" s="253"/>
      <c r="DJ430" s="253"/>
      <c r="DK430" s="253"/>
      <c r="DL430" s="253"/>
      <c r="DM430" s="253"/>
      <c r="DN430" s="253"/>
      <c r="DO430" s="253"/>
      <c r="DP430" s="253"/>
      <c r="DQ430" s="253"/>
      <c r="DR430" s="253"/>
      <c r="DS430" s="253"/>
      <c r="DT430" s="253"/>
      <c r="DU430" s="253"/>
      <c r="DV430" s="253"/>
      <c r="DW430" s="253"/>
      <c r="DX430" s="253"/>
      <c r="DY430" s="253"/>
      <c r="DZ430" s="253"/>
      <c r="EA430" s="253"/>
      <c r="EB430" s="253"/>
      <c r="EC430" s="253"/>
      <c r="ED430" s="253"/>
      <c r="EE430" s="253"/>
      <c r="EF430" s="253"/>
      <c r="EG430" s="253"/>
      <c r="EH430" s="253"/>
      <c r="EI430" s="253"/>
      <c r="EJ430" s="253"/>
      <c r="EK430" s="253"/>
      <c r="EL430" s="253"/>
      <c r="EM430" s="253"/>
      <c r="EN430" s="253"/>
      <c r="EO430" s="253"/>
      <c r="EP430" s="253"/>
      <c r="EQ430" s="253"/>
      <c r="ER430" s="253"/>
      <c r="ES430" s="253"/>
      <c r="ET430" s="253"/>
      <c r="EU430" s="253"/>
      <c r="EV430" s="253"/>
      <c r="EW430" s="253"/>
      <c r="EX430" s="253"/>
      <c r="EY430" s="253"/>
      <c r="EZ430" s="253"/>
      <c r="FA430" s="253"/>
      <c r="FB430" s="253"/>
      <c r="FC430" s="253"/>
      <c r="FD430" s="253"/>
      <c r="FE430" s="253"/>
      <c r="FF430" s="253"/>
      <c r="FG430" s="253"/>
      <c r="FH430" s="253"/>
      <c r="FI430" s="253"/>
      <c r="FJ430" s="253"/>
      <c r="FK430" s="253"/>
      <c r="FL430" s="253"/>
      <c r="FM430" s="253"/>
      <c r="FN430" s="253"/>
      <c r="FO430" s="253"/>
      <c r="FP430" s="253"/>
      <c r="FQ430" s="253"/>
      <c r="FR430" s="253"/>
      <c r="FS430" s="253"/>
      <c r="FT430" s="253"/>
      <c r="FU430" s="253"/>
      <c r="FV430" s="253"/>
      <c r="FW430" s="253"/>
      <c r="FX430" s="253"/>
      <c r="FY430" s="253"/>
      <c r="FZ430" s="253"/>
      <c r="GA430" s="253"/>
      <c r="GB430" s="253"/>
      <c r="GC430" s="253"/>
      <c r="GD430" s="253"/>
      <c r="GE430" s="253"/>
      <c r="GF430" s="253"/>
      <c r="GG430" s="253"/>
      <c r="GH430" s="253"/>
      <c r="GI430" s="253"/>
      <c r="GJ430" s="253"/>
      <c r="GK430" s="253"/>
      <c r="GL430" s="253"/>
      <c r="GM430" s="253"/>
      <c r="GN430" s="253"/>
      <c r="GO430" s="253"/>
      <c r="GP430" s="253"/>
      <c r="GQ430" s="253"/>
      <c r="GR430" s="253"/>
      <c r="GS430" s="253"/>
      <c r="GT430" s="253"/>
      <c r="GU430" s="253"/>
      <c r="GV430" s="253"/>
      <c r="GW430" s="253"/>
      <c r="GX430" s="253"/>
      <c r="GY430" s="253"/>
      <c r="GZ430" s="253"/>
      <c r="HA430" s="253"/>
      <c r="HB430" s="253"/>
      <c r="HC430" s="253"/>
      <c r="HD430" s="253"/>
      <c r="HE430" s="253"/>
      <c r="HF430" s="253"/>
      <c r="HG430" s="253"/>
      <c r="HH430" s="253"/>
      <c r="HI430" s="253"/>
      <c r="HJ430" s="253"/>
      <c r="HK430" s="253"/>
      <c r="HL430" s="253"/>
      <c r="HM430" s="253"/>
      <c r="HN430" s="253"/>
      <c r="HO430" s="253"/>
      <c r="HP430" s="253"/>
      <c r="HQ430" s="253"/>
      <c r="HR430" s="253"/>
      <c r="HS430" s="253"/>
      <c r="HT430" s="253"/>
      <c r="HU430" s="253"/>
      <c r="HV430" s="253"/>
      <c r="HW430" s="253"/>
      <c r="HX430" s="253"/>
      <c r="HY430" s="253"/>
      <c r="HZ430" s="253"/>
      <c r="IA430" s="253"/>
      <c r="IB430" s="253"/>
      <c r="IC430" s="253"/>
      <c r="ID430" s="253"/>
      <c r="IE430" s="253"/>
      <c r="IF430" s="253"/>
      <c r="IG430" s="253"/>
      <c r="IH430" s="253"/>
      <c r="II430" s="253"/>
      <c r="IJ430" s="253"/>
      <c r="IK430" s="253"/>
      <c r="IL430" s="253"/>
      <c r="IM430" s="253"/>
      <c r="IN430" s="253"/>
      <c r="IO430" s="253"/>
      <c r="IP430" s="253"/>
      <c r="IQ430" s="253"/>
      <c r="IR430" s="253"/>
      <c r="IS430" s="253"/>
      <c r="IT430" s="253"/>
      <c r="IU430" s="253"/>
      <c r="IV430" s="253"/>
      <c r="IW430" s="253"/>
      <c r="IX430" s="253"/>
      <c r="IY430" s="253"/>
      <c r="IZ430" s="253"/>
      <c r="JA430" s="253"/>
      <c r="JB430" s="253"/>
      <c r="JC430" s="253"/>
      <c r="JD430" s="253"/>
      <c r="JE430" s="253"/>
      <c r="JF430" s="253"/>
      <c r="JG430" s="253"/>
      <c r="JH430" s="253"/>
      <c r="JI430" s="253"/>
      <c r="JJ430" s="253"/>
      <c r="JK430" s="253"/>
      <c r="JL430" s="253"/>
      <c r="JM430" s="253"/>
      <c r="JN430" s="253"/>
      <c r="JO430" s="253"/>
      <c r="JP430" s="253"/>
      <c r="JQ430" s="253"/>
      <c r="JR430" s="253"/>
      <c r="JS430" s="253"/>
      <c r="JT430" s="253"/>
      <c r="JU430" s="253"/>
    </row>
    <row r="431" spans="1:281" s="252" customFormat="1" ht="15" customHeight="1" x14ac:dyDescent="0.25">
      <c r="A431" s="253"/>
      <c r="B431" s="253"/>
      <c r="C431" s="253"/>
      <c r="D431" s="253"/>
      <c r="E431" s="253"/>
      <c r="F431" s="253"/>
      <c r="G431" s="253"/>
      <c r="H431" s="253"/>
      <c r="I431" s="253"/>
      <c r="J431" s="253"/>
      <c r="K431" s="253"/>
      <c r="L431" s="253"/>
      <c r="M431" s="253"/>
      <c r="N431" s="253"/>
      <c r="O431" s="253"/>
      <c r="P431" s="253"/>
      <c r="Q431" s="253"/>
      <c r="R431" s="253"/>
      <c r="S431" s="253"/>
      <c r="T431" s="253"/>
      <c r="U431" s="253" t="s">
        <v>596</v>
      </c>
      <c r="V431" s="253"/>
      <c r="W431" s="253"/>
      <c r="X431" s="253"/>
      <c r="Y431" s="253"/>
      <c r="Z431" s="253"/>
      <c r="AA431" s="253"/>
      <c r="AB431" s="253"/>
      <c r="AC431" s="253" t="s">
        <v>320</v>
      </c>
      <c r="AD431" s="253"/>
      <c r="AE431" s="253"/>
      <c r="AF431" s="253"/>
      <c r="AG431" s="253"/>
      <c r="AH431" s="253"/>
      <c r="AI431" s="253"/>
      <c r="AJ431" s="253"/>
      <c r="AK431" s="253"/>
      <c r="AL431" s="253"/>
      <c r="AM431" s="253"/>
      <c r="AN431" s="253"/>
      <c r="AO431" s="253"/>
      <c r="AP431" s="253"/>
      <c r="AQ431" s="253"/>
      <c r="AR431" s="253"/>
      <c r="AS431" s="253"/>
      <c r="AT431" s="253"/>
      <c r="AU431" s="253"/>
      <c r="AV431" s="253"/>
      <c r="AW431" s="253"/>
      <c r="AX431" s="253"/>
      <c r="AY431" s="253"/>
      <c r="AZ431" s="253"/>
      <c r="BA431" s="253"/>
      <c r="BB431" s="253"/>
      <c r="BC431" s="253"/>
      <c r="BD431" s="253"/>
      <c r="BE431" s="253"/>
      <c r="BF431" s="253"/>
      <c r="BG431" s="253"/>
      <c r="BH431" s="253"/>
      <c r="BI431" s="253"/>
      <c r="BJ431" s="253"/>
      <c r="BK431" s="253"/>
      <c r="BL431" s="253"/>
      <c r="BM431" s="253"/>
      <c r="BN431" s="253"/>
      <c r="BO431" s="253"/>
      <c r="BP431" s="253"/>
      <c r="BQ431" s="253"/>
      <c r="BR431" s="253"/>
      <c r="BS431" s="253"/>
      <c r="BT431" s="253"/>
      <c r="BU431" s="253"/>
      <c r="BV431" s="253"/>
      <c r="BW431" s="253"/>
      <c r="BX431" s="253"/>
      <c r="BY431" s="253"/>
      <c r="BZ431" s="253"/>
      <c r="CA431" s="253"/>
      <c r="CB431" s="253"/>
      <c r="CC431" s="253"/>
      <c r="CD431" s="253"/>
      <c r="CE431" s="253"/>
      <c r="CF431" s="253"/>
      <c r="CG431" s="253"/>
      <c r="CH431" s="253"/>
      <c r="CI431" s="253"/>
      <c r="CJ431" s="253"/>
      <c r="CK431" s="253"/>
      <c r="CL431" s="253"/>
      <c r="CM431" s="253"/>
      <c r="CN431" s="253"/>
      <c r="CO431" s="253"/>
      <c r="CP431" s="253"/>
      <c r="CQ431" s="253"/>
      <c r="CR431" s="253"/>
      <c r="CS431" s="253"/>
      <c r="CT431" s="253"/>
      <c r="CU431" s="253"/>
      <c r="CV431" s="253"/>
      <c r="CW431" s="253"/>
      <c r="CX431" s="253"/>
      <c r="CY431" s="253"/>
      <c r="CZ431" s="253"/>
      <c r="DA431" s="253"/>
      <c r="DB431" s="253"/>
      <c r="DC431" s="253"/>
      <c r="DD431" s="253"/>
      <c r="DE431" s="253"/>
      <c r="DF431" s="253"/>
      <c r="DG431" s="253"/>
      <c r="DH431" s="253"/>
      <c r="DI431" s="253"/>
      <c r="DJ431" s="253"/>
      <c r="DK431" s="253"/>
      <c r="DL431" s="253"/>
      <c r="DM431" s="253"/>
      <c r="DN431" s="253"/>
      <c r="DO431" s="253"/>
      <c r="DP431" s="253"/>
      <c r="DQ431" s="253"/>
      <c r="DR431" s="253"/>
      <c r="DS431" s="253"/>
      <c r="DT431" s="253"/>
      <c r="DU431" s="253"/>
      <c r="DV431" s="253"/>
      <c r="DW431" s="253"/>
      <c r="DX431" s="253"/>
      <c r="DY431" s="253"/>
      <c r="DZ431" s="253"/>
      <c r="EA431" s="253"/>
      <c r="EB431" s="253"/>
      <c r="EC431" s="253"/>
      <c r="ED431" s="253"/>
      <c r="EE431" s="253"/>
      <c r="EF431" s="253"/>
      <c r="EG431" s="253"/>
      <c r="EH431" s="253"/>
      <c r="EI431" s="253"/>
      <c r="EJ431" s="253"/>
      <c r="EK431" s="253"/>
      <c r="EL431" s="253"/>
      <c r="EM431" s="253"/>
      <c r="EN431" s="253"/>
      <c r="EO431" s="253"/>
      <c r="EP431" s="253"/>
      <c r="EQ431" s="253"/>
      <c r="ER431" s="253"/>
      <c r="ES431" s="253"/>
      <c r="ET431" s="253"/>
      <c r="EU431" s="253"/>
      <c r="EV431" s="253"/>
      <c r="EW431" s="253"/>
      <c r="EX431" s="253"/>
      <c r="EY431" s="253"/>
      <c r="EZ431" s="253"/>
      <c r="FA431" s="253"/>
      <c r="FB431" s="253"/>
      <c r="FC431" s="253"/>
      <c r="FD431" s="253"/>
      <c r="FE431" s="253"/>
      <c r="FF431" s="253"/>
      <c r="FG431" s="253"/>
      <c r="FH431" s="253"/>
      <c r="FI431" s="253"/>
      <c r="FJ431" s="253"/>
      <c r="FK431" s="253"/>
      <c r="FL431" s="253"/>
      <c r="FM431" s="253"/>
      <c r="FN431" s="253"/>
      <c r="FO431" s="253"/>
      <c r="FP431" s="253"/>
      <c r="FQ431" s="253"/>
      <c r="FR431" s="253"/>
      <c r="FS431" s="253"/>
      <c r="FT431" s="253"/>
      <c r="FU431" s="253"/>
      <c r="FV431" s="253"/>
      <c r="FW431" s="253"/>
      <c r="FX431" s="253"/>
      <c r="FY431" s="253"/>
      <c r="FZ431" s="253"/>
      <c r="GA431" s="253"/>
      <c r="GB431" s="253"/>
      <c r="GC431" s="253"/>
      <c r="GD431" s="253"/>
      <c r="GE431" s="253"/>
      <c r="GF431" s="253"/>
      <c r="GG431" s="253"/>
      <c r="GH431" s="253"/>
      <c r="GI431" s="253"/>
      <c r="GJ431" s="253"/>
      <c r="GK431" s="253"/>
      <c r="GL431" s="253"/>
      <c r="GM431" s="253"/>
      <c r="GN431" s="253"/>
      <c r="GO431" s="253"/>
      <c r="GP431" s="253"/>
      <c r="GQ431" s="253"/>
      <c r="GR431" s="253"/>
      <c r="GS431" s="253"/>
      <c r="GT431" s="253"/>
      <c r="GU431" s="253"/>
      <c r="GV431" s="253"/>
      <c r="GW431" s="253"/>
      <c r="GX431" s="253"/>
      <c r="GY431" s="253"/>
      <c r="GZ431" s="253"/>
      <c r="HA431" s="253"/>
      <c r="HB431" s="253"/>
      <c r="HC431" s="253"/>
      <c r="HD431" s="253"/>
      <c r="HE431" s="253"/>
      <c r="HF431" s="253"/>
      <c r="HG431" s="253"/>
      <c r="HH431" s="253"/>
      <c r="HI431" s="253"/>
      <c r="HJ431" s="253"/>
      <c r="HK431" s="253"/>
      <c r="HL431" s="253"/>
      <c r="HM431" s="253"/>
      <c r="HN431" s="253"/>
      <c r="HO431" s="253"/>
      <c r="HP431" s="253"/>
      <c r="HQ431" s="253"/>
      <c r="HR431" s="253"/>
      <c r="HS431" s="253"/>
      <c r="HT431" s="253"/>
      <c r="HU431" s="253"/>
      <c r="HV431" s="253"/>
      <c r="HW431" s="253"/>
      <c r="HX431" s="253"/>
      <c r="HY431" s="253"/>
      <c r="HZ431" s="253"/>
      <c r="IA431" s="253"/>
      <c r="IB431" s="253"/>
      <c r="IC431" s="253"/>
      <c r="ID431" s="253"/>
      <c r="IE431" s="253"/>
      <c r="IF431" s="253"/>
      <c r="IG431" s="253"/>
      <c r="IH431" s="253"/>
      <c r="II431" s="253"/>
      <c r="IJ431" s="253"/>
      <c r="IK431" s="253"/>
      <c r="IL431" s="253"/>
      <c r="IM431" s="253"/>
      <c r="IN431" s="253"/>
      <c r="IO431" s="253"/>
      <c r="IP431" s="253"/>
      <c r="IQ431" s="253"/>
      <c r="IR431" s="253"/>
      <c r="IS431" s="253"/>
      <c r="IT431" s="253"/>
      <c r="IU431" s="253"/>
      <c r="IV431" s="253"/>
      <c r="IW431" s="253"/>
      <c r="IX431" s="253"/>
      <c r="IY431" s="253"/>
      <c r="IZ431" s="253"/>
      <c r="JA431" s="253"/>
      <c r="JB431" s="253"/>
      <c r="JC431" s="253"/>
      <c r="JD431" s="253"/>
      <c r="JE431" s="253"/>
      <c r="JF431" s="253"/>
      <c r="JG431" s="253"/>
      <c r="JH431" s="253"/>
      <c r="JI431" s="253"/>
      <c r="JJ431" s="253"/>
      <c r="JK431" s="253"/>
      <c r="JL431" s="253"/>
      <c r="JM431" s="253"/>
      <c r="JN431" s="253"/>
      <c r="JO431" s="253"/>
      <c r="JP431" s="253"/>
      <c r="JQ431" s="253"/>
      <c r="JR431" s="253"/>
      <c r="JS431" s="253"/>
      <c r="JT431" s="253"/>
      <c r="JU431" s="253"/>
    </row>
    <row r="432" spans="1:281" s="252" customFormat="1" ht="15" customHeight="1" x14ac:dyDescent="0.25">
      <c r="A432" s="253"/>
      <c r="B432" s="253"/>
      <c r="C432" s="253"/>
      <c r="D432" s="253"/>
      <c r="E432" s="253"/>
      <c r="F432" s="253"/>
      <c r="G432" s="253"/>
      <c r="H432" s="253"/>
      <c r="I432" s="253"/>
      <c r="J432" s="253"/>
      <c r="K432" s="253"/>
      <c r="L432" s="253"/>
      <c r="M432" s="253"/>
      <c r="N432" s="253"/>
      <c r="O432" s="253"/>
      <c r="P432" s="253"/>
      <c r="Q432" s="253"/>
      <c r="R432" s="253"/>
      <c r="S432" s="253"/>
      <c r="T432" s="253"/>
      <c r="U432" s="253" t="s">
        <v>597</v>
      </c>
      <c r="V432" s="253"/>
      <c r="W432" s="253"/>
      <c r="X432" s="253"/>
      <c r="Y432" s="253"/>
      <c r="Z432" s="253"/>
      <c r="AA432" s="253"/>
      <c r="AB432" s="253"/>
      <c r="AC432" s="253" t="s">
        <v>320</v>
      </c>
      <c r="AD432" s="253"/>
      <c r="AE432" s="253"/>
      <c r="AF432" s="253"/>
      <c r="AG432" s="253"/>
      <c r="AH432" s="253"/>
      <c r="AI432" s="253"/>
      <c r="AJ432" s="253"/>
      <c r="AK432" s="253"/>
      <c r="AL432" s="253"/>
      <c r="AM432" s="253"/>
      <c r="AN432" s="253"/>
      <c r="AO432" s="253"/>
      <c r="AP432" s="253"/>
      <c r="AQ432" s="253"/>
      <c r="AR432" s="253"/>
      <c r="AS432" s="253"/>
      <c r="AT432" s="253"/>
      <c r="AU432" s="253"/>
      <c r="AV432" s="253"/>
      <c r="AW432" s="253"/>
      <c r="AX432" s="253"/>
      <c r="AY432" s="253"/>
      <c r="AZ432" s="253"/>
      <c r="BA432" s="253"/>
      <c r="BB432" s="253"/>
      <c r="BC432" s="253"/>
      <c r="BD432" s="253"/>
      <c r="BE432" s="253"/>
      <c r="BF432" s="253"/>
      <c r="BG432" s="253"/>
      <c r="BH432" s="253"/>
      <c r="BI432" s="253"/>
      <c r="BJ432" s="253"/>
      <c r="BK432" s="253"/>
      <c r="BL432" s="253"/>
      <c r="BM432" s="253"/>
      <c r="BN432" s="253"/>
      <c r="BO432" s="253"/>
      <c r="BP432" s="253"/>
      <c r="BQ432" s="253"/>
      <c r="BR432" s="253"/>
      <c r="BS432" s="253"/>
      <c r="BT432" s="253"/>
      <c r="BU432" s="253"/>
      <c r="BV432" s="253"/>
      <c r="BW432" s="253"/>
      <c r="BX432" s="253"/>
      <c r="BY432" s="253"/>
      <c r="BZ432" s="253"/>
      <c r="CA432" s="253"/>
      <c r="CB432" s="253"/>
      <c r="CC432" s="253"/>
      <c r="CD432" s="253"/>
      <c r="CE432" s="253"/>
      <c r="CF432" s="253"/>
      <c r="CG432" s="253"/>
      <c r="CH432" s="253"/>
      <c r="CI432" s="253"/>
      <c r="CJ432" s="253"/>
      <c r="CK432" s="253"/>
      <c r="CL432" s="253"/>
      <c r="CM432" s="253"/>
      <c r="CN432" s="253"/>
      <c r="CO432" s="253"/>
      <c r="CP432" s="253"/>
      <c r="CQ432" s="253"/>
      <c r="CR432" s="253"/>
      <c r="CS432" s="253"/>
      <c r="CT432" s="253"/>
      <c r="CU432" s="253"/>
      <c r="CV432" s="253"/>
      <c r="CW432" s="253"/>
      <c r="CX432" s="253"/>
      <c r="CY432" s="253"/>
      <c r="CZ432" s="253"/>
      <c r="DA432" s="253"/>
      <c r="DB432" s="253"/>
      <c r="DC432" s="253"/>
      <c r="DD432" s="253"/>
      <c r="DE432" s="253"/>
      <c r="DF432" s="253"/>
      <c r="DG432" s="253"/>
      <c r="DH432" s="253"/>
      <c r="DI432" s="253"/>
      <c r="DJ432" s="253"/>
      <c r="DK432" s="253"/>
      <c r="DL432" s="253"/>
      <c r="DM432" s="253"/>
      <c r="DN432" s="253"/>
      <c r="DO432" s="253"/>
      <c r="DP432" s="253"/>
      <c r="DQ432" s="253"/>
      <c r="DR432" s="253"/>
      <c r="DS432" s="253"/>
      <c r="DT432" s="253"/>
      <c r="DU432" s="253"/>
      <c r="DV432" s="253"/>
      <c r="DW432" s="253"/>
      <c r="DX432" s="253"/>
      <c r="DY432" s="253"/>
      <c r="DZ432" s="253"/>
      <c r="EA432" s="253"/>
      <c r="EB432" s="253"/>
      <c r="EC432" s="253"/>
      <c r="ED432" s="253"/>
      <c r="EE432" s="253"/>
      <c r="EF432" s="253"/>
      <c r="EG432" s="253"/>
      <c r="EH432" s="253"/>
      <c r="EI432" s="253"/>
      <c r="EJ432" s="253"/>
      <c r="EK432" s="253"/>
      <c r="EL432" s="253"/>
      <c r="EM432" s="253"/>
      <c r="EN432" s="253"/>
      <c r="EO432" s="253"/>
      <c r="EP432" s="253"/>
      <c r="EQ432" s="253"/>
      <c r="ER432" s="253"/>
      <c r="ES432" s="253"/>
      <c r="ET432" s="253"/>
      <c r="EU432" s="253"/>
      <c r="EV432" s="253"/>
      <c r="EW432" s="253"/>
      <c r="EX432" s="253"/>
      <c r="EY432" s="253"/>
      <c r="EZ432" s="253"/>
      <c r="FA432" s="253"/>
      <c r="FB432" s="253"/>
      <c r="FC432" s="253"/>
      <c r="FD432" s="253"/>
      <c r="FE432" s="253"/>
      <c r="FF432" s="253"/>
      <c r="FG432" s="253"/>
      <c r="FH432" s="253"/>
      <c r="FI432" s="253"/>
      <c r="FJ432" s="253"/>
      <c r="FK432" s="253"/>
      <c r="FL432" s="253"/>
      <c r="FM432" s="253"/>
      <c r="FN432" s="253"/>
      <c r="FO432" s="253"/>
      <c r="FP432" s="253"/>
      <c r="FQ432" s="253"/>
      <c r="FR432" s="253"/>
      <c r="FS432" s="253"/>
      <c r="FT432" s="253"/>
      <c r="FU432" s="253"/>
      <c r="FV432" s="253"/>
      <c r="FW432" s="253"/>
      <c r="FX432" s="253"/>
      <c r="FY432" s="253"/>
      <c r="FZ432" s="253"/>
      <c r="GA432" s="253"/>
      <c r="GB432" s="253"/>
      <c r="GC432" s="253"/>
      <c r="GD432" s="253"/>
      <c r="GE432" s="253"/>
      <c r="GF432" s="253"/>
      <c r="GG432" s="253"/>
      <c r="GH432" s="253"/>
      <c r="GI432" s="253"/>
      <c r="GJ432" s="253"/>
      <c r="GK432" s="253"/>
      <c r="GL432" s="253"/>
      <c r="GM432" s="253"/>
      <c r="GN432" s="253"/>
      <c r="GO432" s="253"/>
      <c r="GP432" s="253"/>
      <c r="GQ432" s="253"/>
      <c r="GR432" s="253"/>
      <c r="GS432" s="253"/>
      <c r="GT432" s="253"/>
      <c r="GU432" s="253"/>
      <c r="GV432" s="253"/>
      <c r="GW432" s="253"/>
      <c r="GX432" s="253"/>
      <c r="GY432" s="253"/>
      <c r="GZ432" s="253"/>
      <c r="HA432" s="253"/>
      <c r="HB432" s="253"/>
      <c r="HC432" s="253"/>
      <c r="HD432" s="253"/>
      <c r="HE432" s="253"/>
      <c r="HF432" s="253"/>
      <c r="HG432" s="253"/>
      <c r="HH432" s="253"/>
      <c r="HI432" s="253"/>
      <c r="HJ432" s="253"/>
      <c r="HK432" s="253"/>
      <c r="HL432" s="253"/>
      <c r="HM432" s="253"/>
      <c r="HN432" s="253"/>
      <c r="HO432" s="253"/>
      <c r="HP432" s="253"/>
      <c r="HQ432" s="253"/>
      <c r="HR432" s="253"/>
      <c r="HS432" s="253"/>
      <c r="HT432" s="253"/>
      <c r="HU432" s="253"/>
      <c r="HV432" s="253"/>
      <c r="HW432" s="253"/>
      <c r="HX432" s="253"/>
      <c r="HY432" s="253"/>
      <c r="HZ432" s="253"/>
      <c r="IA432" s="253"/>
      <c r="IB432" s="253"/>
      <c r="IC432" s="253"/>
      <c r="ID432" s="253"/>
      <c r="IE432" s="253"/>
      <c r="IF432" s="253"/>
      <c r="IG432" s="253"/>
      <c r="IH432" s="253"/>
      <c r="II432" s="253"/>
      <c r="IJ432" s="253"/>
      <c r="IK432" s="253"/>
      <c r="IL432" s="253"/>
      <c r="IM432" s="253"/>
      <c r="IN432" s="253"/>
      <c r="IO432" s="253"/>
      <c r="IP432" s="253"/>
      <c r="IQ432" s="253"/>
      <c r="IR432" s="253"/>
      <c r="IS432" s="253"/>
      <c r="IT432" s="253"/>
      <c r="IU432" s="253"/>
      <c r="IV432" s="253"/>
      <c r="IW432" s="253"/>
      <c r="IX432" s="253"/>
      <c r="IY432" s="253"/>
      <c r="IZ432" s="253"/>
      <c r="JA432" s="253"/>
      <c r="JB432" s="253"/>
      <c r="JC432" s="253"/>
      <c r="JD432" s="253"/>
      <c r="JE432" s="253"/>
      <c r="JF432" s="253"/>
      <c r="JG432" s="253"/>
      <c r="JH432" s="253"/>
      <c r="JI432" s="253"/>
      <c r="JJ432" s="253"/>
      <c r="JK432" s="253"/>
      <c r="JL432" s="253"/>
      <c r="JM432" s="253"/>
      <c r="JN432" s="253"/>
      <c r="JO432" s="253"/>
      <c r="JP432" s="253"/>
      <c r="JQ432" s="253"/>
      <c r="JR432" s="253"/>
      <c r="JS432" s="253"/>
      <c r="JT432" s="253"/>
      <c r="JU432" s="253"/>
    </row>
    <row r="433" spans="1:281" s="252" customFormat="1" ht="15" customHeight="1" x14ac:dyDescent="0.25">
      <c r="A433" s="253"/>
      <c r="B433" s="253"/>
      <c r="C433" s="253"/>
      <c r="D433" s="253"/>
      <c r="E433" s="253"/>
      <c r="F433" s="253"/>
      <c r="G433" s="253"/>
      <c r="H433" s="253"/>
      <c r="I433" s="253"/>
      <c r="J433" s="253"/>
      <c r="K433" s="253"/>
      <c r="L433" s="253"/>
      <c r="M433" s="253"/>
      <c r="N433" s="253"/>
      <c r="O433" s="253"/>
      <c r="P433" s="253"/>
      <c r="Q433" s="253"/>
      <c r="R433" s="253"/>
      <c r="S433" s="253"/>
      <c r="T433" s="253"/>
      <c r="U433" s="253" t="s">
        <v>598</v>
      </c>
      <c r="V433" s="253"/>
      <c r="W433" s="253"/>
      <c r="X433" s="253"/>
      <c r="Y433" s="253"/>
      <c r="Z433" s="253"/>
      <c r="AA433" s="253"/>
      <c r="AB433" s="253"/>
      <c r="AC433" s="253" t="s">
        <v>332</v>
      </c>
      <c r="AD433" s="253"/>
      <c r="AE433" s="253"/>
      <c r="AF433" s="253"/>
      <c r="AG433" s="253"/>
      <c r="AH433" s="253"/>
      <c r="AI433" s="253"/>
      <c r="AJ433" s="253"/>
      <c r="AK433" s="253"/>
      <c r="AL433" s="253"/>
      <c r="AM433" s="253"/>
      <c r="AN433" s="253"/>
      <c r="AO433" s="253"/>
      <c r="AP433" s="253"/>
      <c r="AQ433" s="253"/>
      <c r="AR433" s="253"/>
      <c r="AS433" s="253"/>
      <c r="AT433" s="253"/>
      <c r="AU433" s="253"/>
      <c r="AV433" s="253"/>
      <c r="AW433" s="253"/>
      <c r="AX433" s="253"/>
      <c r="AY433" s="253"/>
      <c r="AZ433" s="253"/>
      <c r="BA433" s="253"/>
      <c r="BB433" s="253"/>
      <c r="BC433" s="253"/>
      <c r="BD433" s="253"/>
      <c r="BE433" s="253"/>
      <c r="BF433" s="253"/>
      <c r="BG433" s="253"/>
      <c r="BH433" s="253"/>
      <c r="BI433" s="253"/>
      <c r="BJ433" s="253"/>
      <c r="BK433" s="253"/>
      <c r="BL433" s="253"/>
      <c r="BM433" s="253"/>
      <c r="BN433" s="253"/>
      <c r="BO433" s="253"/>
      <c r="BP433" s="253"/>
      <c r="BQ433" s="253"/>
      <c r="BR433" s="253"/>
      <c r="BS433" s="253"/>
      <c r="BT433" s="253"/>
      <c r="BU433" s="253"/>
      <c r="BV433" s="253"/>
      <c r="BW433" s="253"/>
      <c r="BX433" s="253"/>
      <c r="BY433" s="253"/>
      <c r="BZ433" s="253"/>
      <c r="CA433" s="253"/>
      <c r="CB433" s="253"/>
      <c r="CC433" s="253"/>
      <c r="CD433" s="253"/>
      <c r="CE433" s="253"/>
      <c r="CF433" s="253"/>
      <c r="CG433" s="253"/>
      <c r="CH433" s="253"/>
      <c r="CI433" s="253"/>
      <c r="CJ433" s="253"/>
      <c r="CK433" s="253"/>
      <c r="CL433" s="253"/>
      <c r="CM433" s="253"/>
      <c r="CN433" s="253"/>
      <c r="CO433" s="253"/>
      <c r="CP433" s="253"/>
      <c r="CQ433" s="253"/>
      <c r="CR433" s="253"/>
      <c r="CS433" s="253"/>
      <c r="CT433" s="253"/>
      <c r="CU433" s="253"/>
      <c r="CV433" s="253"/>
      <c r="CW433" s="253"/>
      <c r="CX433" s="253"/>
      <c r="CY433" s="253"/>
      <c r="CZ433" s="253"/>
      <c r="DA433" s="253"/>
      <c r="DB433" s="253"/>
      <c r="DC433" s="253"/>
      <c r="DD433" s="253"/>
      <c r="DE433" s="253"/>
      <c r="DF433" s="253"/>
      <c r="DG433" s="253"/>
      <c r="DH433" s="253"/>
      <c r="DI433" s="253"/>
      <c r="DJ433" s="253"/>
      <c r="DK433" s="253"/>
      <c r="DL433" s="253"/>
      <c r="DM433" s="253"/>
      <c r="DN433" s="253"/>
      <c r="DO433" s="253"/>
      <c r="DP433" s="253"/>
      <c r="DQ433" s="253"/>
      <c r="DR433" s="253"/>
      <c r="DS433" s="253"/>
      <c r="DT433" s="253"/>
      <c r="DU433" s="253"/>
      <c r="DV433" s="253"/>
      <c r="DW433" s="253"/>
      <c r="DX433" s="253"/>
      <c r="DY433" s="253"/>
      <c r="DZ433" s="253"/>
      <c r="EA433" s="253"/>
      <c r="EB433" s="253"/>
      <c r="EC433" s="253"/>
      <c r="ED433" s="253"/>
      <c r="EE433" s="253"/>
      <c r="EF433" s="253"/>
      <c r="EG433" s="253"/>
      <c r="EH433" s="253"/>
      <c r="EI433" s="253"/>
      <c r="EJ433" s="253"/>
      <c r="EK433" s="253"/>
      <c r="EL433" s="253"/>
      <c r="EM433" s="253"/>
      <c r="EN433" s="253"/>
      <c r="EO433" s="253"/>
      <c r="EP433" s="253"/>
      <c r="EQ433" s="253"/>
      <c r="ER433" s="253"/>
      <c r="ES433" s="253"/>
      <c r="ET433" s="253"/>
      <c r="EU433" s="253"/>
      <c r="EV433" s="253"/>
      <c r="EW433" s="253"/>
      <c r="EX433" s="253"/>
      <c r="EY433" s="253"/>
      <c r="EZ433" s="253"/>
      <c r="FA433" s="253"/>
      <c r="FB433" s="253"/>
      <c r="FC433" s="253"/>
      <c r="FD433" s="253"/>
      <c r="FE433" s="253"/>
      <c r="FF433" s="253"/>
      <c r="FG433" s="253"/>
      <c r="FH433" s="253"/>
      <c r="FI433" s="253"/>
      <c r="FJ433" s="253"/>
      <c r="FK433" s="253"/>
      <c r="FL433" s="253"/>
      <c r="FM433" s="253"/>
      <c r="FN433" s="253"/>
      <c r="FO433" s="253"/>
      <c r="FP433" s="253"/>
      <c r="FQ433" s="253"/>
      <c r="FR433" s="253"/>
      <c r="FS433" s="253"/>
      <c r="FT433" s="253"/>
      <c r="FU433" s="253"/>
      <c r="FV433" s="253"/>
      <c r="FW433" s="253"/>
      <c r="FX433" s="253"/>
      <c r="FY433" s="253"/>
      <c r="FZ433" s="253"/>
      <c r="GA433" s="253"/>
      <c r="GB433" s="253"/>
      <c r="GC433" s="253"/>
      <c r="GD433" s="253"/>
      <c r="GE433" s="253"/>
      <c r="GF433" s="253"/>
      <c r="GG433" s="253"/>
      <c r="GH433" s="253"/>
      <c r="GI433" s="253"/>
      <c r="GJ433" s="253"/>
      <c r="GK433" s="253"/>
      <c r="GL433" s="253"/>
      <c r="GM433" s="253"/>
      <c r="GN433" s="253"/>
      <c r="GO433" s="253"/>
      <c r="GP433" s="253"/>
      <c r="GQ433" s="253"/>
      <c r="GR433" s="253"/>
      <c r="GS433" s="253"/>
      <c r="GT433" s="253"/>
      <c r="GU433" s="253"/>
      <c r="GV433" s="253"/>
      <c r="GW433" s="253"/>
      <c r="GX433" s="253"/>
      <c r="GY433" s="253"/>
      <c r="GZ433" s="253"/>
      <c r="HA433" s="253"/>
      <c r="HB433" s="253"/>
      <c r="HC433" s="253"/>
      <c r="HD433" s="253"/>
      <c r="HE433" s="253"/>
      <c r="HF433" s="253"/>
      <c r="HG433" s="253"/>
      <c r="HH433" s="253"/>
      <c r="HI433" s="253"/>
      <c r="HJ433" s="253"/>
      <c r="HK433" s="253"/>
      <c r="HL433" s="253"/>
      <c r="HM433" s="253"/>
      <c r="HN433" s="253"/>
      <c r="HO433" s="253"/>
      <c r="HP433" s="253"/>
      <c r="HQ433" s="253"/>
      <c r="HR433" s="253"/>
      <c r="HS433" s="253"/>
      <c r="HT433" s="253"/>
      <c r="HU433" s="253"/>
      <c r="HV433" s="253"/>
      <c r="HW433" s="253"/>
      <c r="HX433" s="253"/>
      <c r="HY433" s="253"/>
      <c r="HZ433" s="253"/>
      <c r="IA433" s="253"/>
      <c r="IB433" s="253"/>
      <c r="IC433" s="253"/>
      <c r="ID433" s="253"/>
      <c r="IE433" s="253"/>
      <c r="IF433" s="253"/>
      <c r="IG433" s="253"/>
      <c r="IH433" s="253"/>
      <c r="II433" s="253"/>
      <c r="IJ433" s="253"/>
      <c r="IK433" s="253"/>
      <c r="IL433" s="253"/>
      <c r="IM433" s="253"/>
      <c r="IN433" s="253"/>
      <c r="IO433" s="253"/>
      <c r="IP433" s="253"/>
      <c r="IQ433" s="253"/>
      <c r="IR433" s="253"/>
      <c r="IS433" s="253"/>
      <c r="IT433" s="253"/>
      <c r="IU433" s="253"/>
      <c r="IV433" s="253"/>
      <c r="IW433" s="253"/>
      <c r="IX433" s="253"/>
      <c r="IY433" s="253"/>
      <c r="IZ433" s="253"/>
      <c r="JA433" s="253"/>
      <c r="JB433" s="253"/>
      <c r="JC433" s="253"/>
      <c r="JD433" s="253"/>
      <c r="JE433" s="253"/>
      <c r="JF433" s="253"/>
      <c r="JG433" s="253"/>
      <c r="JH433" s="253"/>
      <c r="JI433" s="253"/>
      <c r="JJ433" s="253"/>
      <c r="JK433" s="253"/>
      <c r="JL433" s="253"/>
      <c r="JM433" s="253"/>
      <c r="JN433" s="253"/>
      <c r="JO433" s="253"/>
      <c r="JP433" s="253"/>
      <c r="JQ433" s="253"/>
      <c r="JR433" s="253"/>
      <c r="JS433" s="253"/>
      <c r="JT433" s="253"/>
      <c r="JU433" s="253"/>
    </row>
    <row r="434" spans="1:281" s="252" customFormat="1" ht="15" customHeight="1" x14ac:dyDescent="0.25">
      <c r="A434" s="253"/>
      <c r="B434" s="253"/>
      <c r="C434" s="253"/>
      <c r="D434" s="253"/>
      <c r="E434" s="253"/>
      <c r="F434" s="253"/>
      <c r="G434" s="253"/>
      <c r="H434" s="253"/>
      <c r="I434" s="253"/>
      <c r="J434" s="253"/>
      <c r="K434" s="253"/>
      <c r="L434" s="253"/>
      <c r="M434" s="253"/>
      <c r="N434" s="253"/>
      <c r="O434" s="253"/>
      <c r="P434" s="253"/>
      <c r="Q434" s="253"/>
      <c r="R434" s="253"/>
      <c r="S434" s="253"/>
      <c r="T434" s="253"/>
      <c r="U434" s="253" t="s">
        <v>599</v>
      </c>
      <c r="V434" s="253"/>
      <c r="W434" s="253"/>
      <c r="X434" s="253"/>
      <c r="Y434" s="253"/>
      <c r="Z434" s="253"/>
      <c r="AA434" s="253"/>
      <c r="AB434" s="253"/>
      <c r="AC434" s="253" t="s">
        <v>332</v>
      </c>
      <c r="AD434" s="253"/>
      <c r="AE434" s="253"/>
      <c r="AF434" s="253"/>
      <c r="AG434" s="253"/>
      <c r="AH434" s="253"/>
      <c r="AI434" s="253"/>
      <c r="AJ434" s="253"/>
      <c r="AK434" s="253"/>
      <c r="AL434" s="253"/>
      <c r="AM434" s="253"/>
      <c r="AN434" s="253"/>
      <c r="AO434" s="253"/>
      <c r="AP434" s="253"/>
      <c r="AQ434" s="253"/>
      <c r="AR434" s="253"/>
      <c r="AS434" s="253"/>
      <c r="AT434" s="253"/>
      <c r="AU434" s="253"/>
      <c r="AV434" s="253"/>
      <c r="AW434" s="253"/>
      <c r="AX434" s="253"/>
      <c r="AY434" s="253"/>
      <c r="AZ434" s="253"/>
      <c r="BA434" s="253"/>
      <c r="BB434" s="253"/>
      <c r="BC434" s="253"/>
      <c r="BD434" s="253"/>
      <c r="BE434" s="253"/>
      <c r="BF434" s="253"/>
      <c r="BG434" s="253"/>
      <c r="BH434" s="253"/>
      <c r="BI434" s="253"/>
      <c r="BJ434" s="253"/>
      <c r="BK434" s="253"/>
      <c r="BL434" s="253"/>
      <c r="BM434" s="253"/>
      <c r="BN434" s="253"/>
      <c r="BO434" s="253"/>
      <c r="BP434" s="253"/>
      <c r="BQ434" s="253"/>
      <c r="BR434" s="253"/>
      <c r="BS434" s="253"/>
      <c r="BT434" s="253"/>
      <c r="BU434" s="253"/>
      <c r="BV434" s="253"/>
      <c r="BW434" s="253"/>
      <c r="BX434" s="253"/>
      <c r="BY434" s="253"/>
      <c r="BZ434" s="253"/>
      <c r="CA434" s="253"/>
      <c r="CB434" s="253"/>
      <c r="CC434" s="253"/>
      <c r="CD434" s="253"/>
      <c r="CE434" s="253"/>
      <c r="CF434" s="253"/>
      <c r="CG434" s="253"/>
      <c r="CH434" s="253"/>
      <c r="CI434" s="253"/>
      <c r="CJ434" s="253"/>
      <c r="CK434" s="253"/>
      <c r="CL434" s="253"/>
      <c r="CM434" s="253"/>
      <c r="CN434" s="253"/>
      <c r="CO434" s="253"/>
      <c r="CP434" s="253"/>
      <c r="CQ434" s="253"/>
      <c r="CR434" s="253"/>
      <c r="CS434" s="253"/>
      <c r="CT434" s="253"/>
      <c r="CU434" s="253"/>
      <c r="CV434" s="253"/>
      <c r="CW434" s="253"/>
      <c r="CX434" s="253"/>
      <c r="CY434" s="253"/>
      <c r="CZ434" s="253"/>
      <c r="DA434" s="253"/>
      <c r="DB434" s="253"/>
      <c r="DC434" s="253"/>
      <c r="DD434" s="253"/>
      <c r="DE434" s="253"/>
      <c r="DF434" s="253"/>
      <c r="DG434" s="253"/>
      <c r="DH434" s="253"/>
      <c r="DI434" s="253"/>
      <c r="DJ434" s="253"/>
      <c r="DK434" s="253"/>
      <c r="DL434" s="253"/>
      <c r="DM434" s="253"/>
      <c r="DN434" s="253"/>
      <c r="DO434" s="253"/>
      <c r="DP434" s="253"/>
      <c r="DQ434" s="253"/>
      <c r="DR434" s="253"/>
      <c r="DS434" s="253"/>
      <c r="DT434" s="253"/>
      <c r="DU434" s="253"/>
      <c r="DV434" s="253"/>
      <c r="DW434" s="253"/>
      <c r="DX434" s="253"/>
      <c r="DY434" s="253"/>
      <c r="DZ434" s="253"/>
      <c r="EA434" s="253"/>
      <c r="EB434" s="253"/>
      <c r="EC434" s="253"/>
      <c r="ED434" s="253"/>
      <c r="EE434" s="253"/>
      <c r="EF434" s="253"/>
      <c r="EG434" s="253"/>
      <c r="EH434" s="253"/>
      <c r="EI434" s="253"/>
      <c r="EJ434" s="253"/>
      <c r="EK434" s="253"/>
      <c r="EL434" s="253"/>
      <c r="EM434" s="253"/>
      <c r="EN434" s="253"/>
      <c r="EO434" s="253"/>
      <c r="EP434" s="253"/>
      <c r="EQ434" s="253"/>
      <c r="ER434" s="253"/>
      <c r="ES434" s="253"/>
      <c r="ET434" s="253"/>
      <c r="EU434" s="253"/>
      <c r="EV434" s="253"/>
      <c r="EW434" s="253"/>
      <c r="EX434" s="253"/>
      <c r="EY434" s="253"/>
      <c r="EZ434" s="253"/>
      <c r="FA434" s="253"/>
      <c r="FB434" s="253"/>
      <c r="FC434" s="253"/>
      <c r="FD434" s="253"/>
      <c r="FE434" s="253"/>
      <c r="FF434" s="253"/>
      <c r="FG434" s="253"/>
      <c r="FH434" s="253"/>
      <c r="FI434" s="253"/>
      <c r="FJ434" s="253"/>
      <c r="FK434" s="253"/>
      <c r="FL434" s="253"/>
      <c r="FM434" s="253"/>
      <c r="FN434" s="253"/>
      <c r="FO434" s="253"/>
      <c r="FP434" s="253"/>
      <c r="FQ434" s="253"/>
      <c r="FR434" s="253"/>
      <c r="FS434" s="253"/>
      <c r="FT434" s="253"/>
      <c r="FU434" s="253"/>
      <c r="FV434" s="253"/>
      <c r="FW434" s="253"/>
      <c r="FX434" s="253"/>
      <c r="FY434" s="253"/>
      <c r="FZ434" s="253"/>
      <c r="GA434" s="253"/>
      <c r="GB434" s="253"/>
      <c r="GC434" s="253"/>
      <c r="GD434" s="253"/>
      <c r="GE434" s="253"/>
      <c r="GF434" s="253"/>
      <c r="GG434" s="253"/>
      <c r="GH434" s="253"/>
      <c r="GI434" s="253"/>
      <c r="GJ434" s="253"/>
      <c r="GK434" s="253"/>
      <c r="GL434" s="253"/>
      <c r="GM434" s="253"/>
      <c r="GN434" s="253"/>
      <c r="GO434" s="253"/>
      <c r="GP434" s="253"/>
      <c r="GQ434" s="253"/>
      <c r="GR434" s="253"/>
      <c r="GS434" s="253"/>
      <c r="GT434" s="253"/>
      <c r="GU434" s="253"/>
      <c r="GV434" s="253"/>
      <c r="GW434" s="253"/>
      <c r="GX434" s="253"/>
      <c r="GY434" s="253"/>
      <c r="GZ434" s="253"/>
      <c r="HA434" s="253"/>
      <c r="HB434" s="253"/>
      <c r="HC434" s="253"/>
      <c r="HD434" s="253"/>
      <c r="HE434" s="253"/>
      <c r="HF434" s="253"/>
      <c r="HG434" s="253"/>
      <c r="HH434" s="253"/>
      <c r="HI434" s="253"/>
      <c r="HJ434" s="253"/>
      <c r="HK434" s="253"/>
      <c r="HL434" s="253"/>
      <c r="HM434" s="253"/>
      <c r="HN434" s="253"/>
      <c r="HO434" s="253"/>
      <c r="HP434" s="253"/>
      <c r="HQ434" s="253"/>
      <c r="HR434" s="253"/>
      <c r="HS434" s="253"/>
      <c r="HT434" s="253"/>
      <c r="HU434" s="253"/>
      <c r="HV434" s="253"/>
      <c r="HW434" s="253"/>
      <c r="HX434" s="253"/>
      <c r="HY434" s="253"/>
      <c r="HZ434" s="253"/>
      <c r="IA434" s="253"/>
      <c r="IB434" s="253"/>
      <c r="IC434" s="253"/>
      <c r="ID434" s="253"/>
      <c r="IE434" s="253"/>
      <c r="IF434" s="253"/>
      <c r="IG434" s="253"/>
      <c r="IH434" s="253"/>
      <c r="II434" s="253"/>
      <c r="IJ434" s="253"/>
      <c r="IK434" s="253"/>
      <c r="IL434" s="253"/>
      <c r="IM434" s="253"/>
      <c r="IN434" s="253"/>
      <c r="IO434" s="253"/>
      <c r="IP434" s="253"/>
      <c r="IQ434" s="253"/>
      <c r="IR434" s="253"/>
      <c r="IS434" s="253"/>
      <c r="IT434" s="253"/>
      <c r="IU434" s="253"/>
      <c r="IV434" s="253"/>
      <c r="IW434" s="253"/>
      <c r="IX434" s="253"/>
      <c r="IY434" s="253"/>
      <c r="IZ434" s="253"/>
      <c r="JA434" s="253"/>
      <c r="JB434" s="253"/>
      <c r="JC434" s="253"/>
      <c r="JD434" s="253"/>
      <c r="JE434" s="253"/>
      <c r="JF434" s="253"/>
      <c r="JG434" s="253"/>
      <c r="JH434" s="253"/>
      <c r="JI434" s="253"/>
      <c r="JJ434" s="253"/>
      <c r="JK434" s="253"/>
      <c r="JL434" s="253"/>
      <c r="JM434" s="253"/>
      <c r="JN434" s="253"/>
      <c r="JO434" s="253"/>
      <c r="JP434" s="253"/>
      <c r="JQ434" s="253"/>
      <c r="JR434" s="253"/>
      <c r="JS434" s="253"/>
      <c r="JT434" s="253"/>
      <c r="JU434" s="253"/>
    </row>
    <row r="435" spans="1:281" s="252" customFormat="1" ht="15" customHeight="1" x14ac:dyDescent="0.25">
      <c r="A435" s="253"/>
      <c r="B435" s="253"/>
      <c r="C435" s="253"/>
      <c r="D435" s="253"/>
      <c r="E435" s="253"/>
      <c r="F435" s="253"/>
      <c r="G435" s="253"/>
      <c r="H435" s="253"/>
      <c r="I435" s="253"/>
      <c r="J435" s="253"/>
      <c r="K435" s="253"/>
      <c r="L435" s="253"/>
      <c r="M435" s="253"/>
      <c r="N435" s="253"/>
      <c r="O435" s="253"/>
      <c r="P435" s="253"/>
      <c r="Q435" s="253"/>
      <c r="R435" s="253"/>
      <c r="S435" s="253"/>
      <c r="T435" s="253"/>
      <c r="U435" s="253" t="s">
        <v>600</v>
      </c>
      <c r="V435" s="253"/>
      <c r="W435" s="253"/>
      <c r="X435" s="253"/>
      <c r="Y435" s="253"/>
      <c r="Z435" s="253"/>
      <c r="AA435" s="253"/>
      <c r="AB435" s="253"/>
      <c r="AC435" s="253" t="s">
        <v>320</v>
      </c>
      <c r="AD435" s="253"/>
      <c r="AE435" s="253"/>
      <c r="AF435" s="253"/>
      <c r="AG435" s="253"/>
      <c r="AH435" s="253"/>
      <c r="AI435" s="253"/>
      <c r="AJ435" s="253"/>
      <c r="AK435" s="253"/>
      <c r="AL435" s="253"/>
      <c r="AM435" s="253"/>
      <c r="AN435" s="253"/>
      <c r="AO435" s="253"/>
      <c r="AP435" s="253"/>
      <c r="AQ435" s="253"/>
      <c r="AR435" s="253"/>
      <c r="AS435" s="253"/>
      <c r="AT435" s="253"/>
      <c r="AU435" s="253"/>
      <c r="AV435" s="253"/>
      <c r="AW435" s="253"/>
      <c r="AX435" s="253"/>
      <c r="AY435" s="253"/>
      <c r="AZ435" s="253"/>
      <c r="BA435" s="253"/>
      <c r="BB435" s="253"/>
      <c r="BC435" s="253"/>
      <c r="BD435" s="253"/>
      <c r="BE435" s="253"/>
      <c r="BF435" s="253"/>
      <c r="BG435" s="253"/>
      <c r="BH435" s="253"/>
      <c r="BI435" s="253"/>
      <c r="BJ435" s="253"/>
      <c r="BK435" s="253"/>
      <c r="BL435" s="253"/>
      <c r="BM435" s="253"/>
      <c r="BN435" s="253"/>
      <c r="BO435" s="253"/>
      <c r="BP435" s="253"/>
      <c r="BQ435" s="253"/>
      <c r="BR435" s="253"/>
      <c r="BS435" s="253"/>
      <c r="BT435" s="253"/>
      <c r="BU435" s="253"/>
      <c r="BV435" s="253"/>
      <c r="BW435" s="253"/>
      <c r="BX435" s="253"/>
      <c r="BY435" s="253"/>
      <c r="BZ435" s="253"/>
      <c r="CA435" s="253"/>
      <c r="CB435" s="253"/>
      <c r="CC435" s="253"/>
      <c r="CD435" s="253"/>
      <c r="CE435" s="253"/>
      <c r="CF435" s="253"/>
      <c r="CG435" s="253"/>
      <c r="CH435" s="253"/>
      <c r="CI435" s="253"/>
      <c r="CJ435" s="253"/>
      <c r="CK435" s="253"/>
      <c r="CL435" s="253"/>
      <c r="CM435" s="253"/>
      <c r="CN435" s="253"/>
      <c r="CO435" s="253"/>
      <c r="CP435" s="253"/>
      <c r="CQ435" s="253"/>
      <c r="CR435" s="253"/>
      <c r="CS435" s="253"/>
      <c r="CT435" s="253"/>
      <c r="CU435" s="253"/>
      <c r="CV435" s="253"/>
      <c r="CW435" s="253"/>
      <c r="CX435" s="253"/>
      <c r="CY435" s="253"/>
      <c r="CZ435" s="253"/>
      <c r="DA435" s="253"/>
      <c r="DB435" s="253"/>
      <c r="DC435" s="253"/>
      <c r="DD435" s="253"/>
      <c r="DE435" s="253"/>
      <c r="DF435" s="253"/>
      <c r="DG435" s="253"/>
      <c r="DH435" s="253"/>
      <c r="DI435" s="253"/>
      <c r="DJ435" s="253"/>
      <c r="DK435" s="253"/>
      <c r="DL435" s="253"/>
      <c r="DM435" s="253"/>
      <c r="DN435" s="253"/>
      <c r="DO435" s="253"/>
      <c r="DP435" s="253"/>
      <c r="DQ435" s="253"/>
      <c r="DR435" s="253"/>
      <c r="DS435" s="253"/>
      <c r="DT435" s="253"/>
      <c r="DU435" s="253"/>
      <c r="DV435" s="253"/>
      <c r="DW435" s="253"/>
      <c r="DX435" s="253"/>
      <c r="DY435" s="253"/>
      <c r="DZ435" s="253"/>
      <c r="EA435" s="253"/>
      <c r="EB435" s="253"/>
      <c r="EC435" s="253"/>
      <c r="ED435" s="253"/>
      <c r="EE435" s="253"/>
      <c r="EF435" s="253"/>
      <c r="EG435" s="253"/>
      <c r="EH435" s="253"/>
      <c r="EI435" s="253"/>
      <c r="EJ435" s="253"/>
      <c r="EK435" s="253"/>
      <c r="EL435" s="253"/>
      <c r="EM435" s="253"/>
      <c r="EN435" s="253"/>
      <c r="EO435" s="253"/>
      <c r="EP435" s="253"/>
      <c r="EQ435" s="253"/>
      <c r="ER435" s="253"/>
      <c r="ES435" s="253"/>
      <c r="ET435" s="253"/>
      <c r="EU435" s="253"/>
      <c r="EV435" s="253"/>
      <c r="EW435" s="253"/>
      <c r="EX435" s="253"/>
      <c r="EY435" s="253"/>
      <c r="EZ435" s="253"/>
      <c r="FA435" s="253"/>
      <c r="FB435" s="253"/>
      <c r="FC435" s="253"/>
      <c r="FD435" s="253"/>
      <c r="FE435" s="253"/>
      <c r="FF435" s="253"/>
      <c r="FG435" s="253"/>
      <c r="FH435" s="253"/>
      <c r="FI435" s="253"/>
      <c r="FJ435" s="253"/>
      <c r="FK435" s="253"/>
      <c r="FL435" s="253"/>
      <c r="FM435" s="253"/>
      <c r="FN435" s="253"/>
      <c r="FO435" s="253"/>
      <c r="FP435" s="253"/>
      <c r="FQ435" s="253"/>
      <c r="FR435" s="253"/>
      <c r="FS435" s="253"/>
      <c r="FT435" s="253"/>
      <c r="FU435" s="253"/>
      <c r="FV435" s="253"/>
      <c r="FW435" s="253"/>
      <c r="FX435" s="253"/>
      <c r="FY435" s="253"/>
      <c r="FZ435" s="253"/>
      <c r="GA435" s="253"/>
      <c r="GB435" s="253"/>
      <c r="GC435" s="253"/>
      <c r="GD435" s="253"/>
      <c r="GE435" s="253"/>
      <c r="GF435" s="253"/>
      <c r="GG435" s="253"/>
      <c r="GH435" s="253"/>
      <c r="GI435" s="253"/>
      <c r="GJ435" s="253"/>
      <c r="GK435" s="253"/>
      <c r="GL435" s="253"/>
      <c r="GM435" s="253"/>
      <c r="GN435" s="253"/>
      <c r="GO435" s="253"/>
      <c r="GP435" s="253"/>
      <c r="GQ435" s="253"/>
      <c r="GR435" s="253"/>
      <c r="GS435" s="253"/>
      <c r="GT435" s="253"/>
      <c r="GU435" s="253"/>
      <c r="GV435" s="253"/>
      <c r="GW435" s="253"/>
      <c r="GX435" s="253"/>
      <c r="GY435" s="253"/>
      <c r="GZ435" s="253"/>
      <c r="HA435" s="253"/>
      <c r="HB435" s="253"/>
      <c r="HC435" s="253"/>
      <c r="HD435" s="253"/>
      <c r="HE435" s="253"/>
      <c r="HF435" s="253"/>
      <c r="HG435" s="253"/>
      <c r="HH435" s="253"/>
      <c r="HI435" s="253"/>
      <c r="HJ435" s="253"/>
      <c r="HK435" s="253"/>
      <c r="HL435" s="253"/>
      <c r="HM435" s="253"/>
      <c r="HN435" s="253"/>
      <c r="HO435" s="253"/>
      <c r="HP435" s="253"/>
      <c r="HQ435" s="253"/>
      <c r="HR435" s="253"/>
      <c r="HS435" s="253"/>
      <c r="HT435" s="253"/>
      <c r="HU435" s="253"/>
      <c r="HV435" s="253"/>
      <c r="HW435" s="253"/>
      <c r="HX435" s="253"/>
      <c r="HY435" s="253"/>
      <c r="HZ435" s="253"/>
      <c r="IA435" s="253"/>
      <c r="IB435" s="253"/>
      <c r="IC435" s="253"/>
      <c r="ID435" s="253"/>
      <c r="IE435" s="253"/>
      <c r="IF435" s="253"/>
      <c r="IG435" s="253"/>
      <c r="IH435" s="253"/>
      <c r="II435" s="253"/>
      <c r="IJ435" s="253"/>
      <c r="IK435" s="253"/>
      <c r="IL435" s="253"/>
      <c r="IM435" s="253"/>
      <c r="IN435" s="253"/>
      <c r="IO435" s="253"/>
      <c r="IP435" s="253"/>
      <c r="IQ435" s="253"/>
      <c r="IR435" s="253"/>
      <c r="IS435" s="253"/>
      <c r="IT435" s="253"/>
      <c r="IU435" s="253"/>
      <c r="IV435" s="253"/>
      <c r="IW435" s="253"/>
      <c r="IX435" s="253"/>
      <c r="IY435" s="253"/>
      <c r="IZ435" s="253"/>
      <c r="JA435" s="253"/>
      <c r="JB435" s="253"/>
      <c r="JC435" s="253"/>
      <c r="JD435" s="253"/>
      <c r="JE435" s="253"/>
      <c r="JF435" s="253"/>
      <c r="JG435" s="253"/>
      <c r="JH435" s="253"/>
      <c r="JI435" s="253"/>
      <c r="JJ435" s="253"/>
      <c r="JK435" s="253"/>
      <c r="JL435" s="253"/>
      <c r="JM435" s="253"/>
      <c r="JN435" s="253"/>
      <c r="JO435" s="253"/>
      <c r="JP435" s="253"/>
      <c r="JQ435" s="253"/>
      <c r="JR435" s="253"/>
      <c r="JS435" s="253"/>
      <c r="JT435" s="253"/>
      <c r="JU435" s="253"/>
    </row>
    <row r="436" spans="1:281" s="252" customFormat="1" ht="15" customHeight="1" x14ac:dyDescent="0.25">
      <c r="A436" s="253"/>
      <c r="B436" s="253"/>
      <c r="C436" s="253"/>
      <c r="D436" s="253"/>
      <c r="E436" s="253"/>
      <c r="F436" s="253"/>
      <c r="G436" s="253"/>
      <c r="H436" s="253"/>
      <c r="I436" s="253"/>
      <c r="J436" s="253"/>
      <c r="K436" s="253"/>
      <c r="L436" s="253"/>
      <c r="M436" s="253"/>
      <c r="N436" s="253"/>
      <c r="O436" s="253"/>
      <c r="P436" s="253"/>
      <c r="Q436" s="253"/>
      <c r="R436" s="253"/>
      <c r="S436" s="253"/>
      <c r="T436" s="253"/>
      <c r="U436" s="253" t="s">
        <v>601</v>
      </c>
      <c r="V436" s="253"/>
      <c r="W436" s="253"/>
      <c r="X436" s="253"/>
      <c r="Y436" s="253"/>
      <c r="Z436" s="253"/>
      <c r="AA436" s="253"/>
      <c r="AB436" s="253"/>
      <c r="AC436" s="253" t="s">
        <v>329</v>
      </c>
      <c r="AD436" s="253"/>
      <c r="AE436" s="253"/>
      <c r="AF436" s="253"/>
      <c r="AG436" s="253"/>
      <c r="AH436" s="253"/>
      <c r="AI436" s="253"/>
      <c r="AJ436" s="253"/>
      <c r="AK436" s="253"/>
      <c r="AL436" s="253"/>
      <c r="AM436" s="253"/>
      <c r="AN436" s="253"/>
      <c r="AO436" s="253"/>
      <c r="AP436" s="253"/>
      <c r="AQ436" s="253"/>
      <c r="AR436" s="253"/>
      <c r="AS436" s="253"/>
      <c r="AT436" s="253"/>
      <c r="AU436" s="253"/>
      <c r="AV436" s="253"/>
      <c r="AW436" s="253"/>
      <c r="AX436" s="253"/>
      <c r="AY436" s="253"/>
      <c r="AZ436" s="253"/>
      <c r="BA436" s="253"/>
      <c r="BB436" s="253"/>
      <c r="BC436" s="253"/>
      <c r="BD436" s="253"/>
      <c r="BE436" s="253"/>
      <c r="BF436" s="253"/>
      <c r="BG436" s="253"/>
      <c r="BH436" s="253"/>
      <c r="BI436" s="253"/>
      <c r="BJ436" s="253"/>
      <c r="BK436" s="253"/>
      <c r="BL436" s="253"/>
      <c r="BM436" s="253"/>
      <c r="BN436" s="253"/>
      <c r="BO436" s="253"/>
      <c r="BP436" s="253"/>
      <c r="BQ436" s="253"/>
      <c r="BR436" s="253"/>
      <c r="BS436" s="253"/>
      <c r="BT436" s="253"/>
      <c r="BU436" s="253"/>
      <c r="BV436" s="253"/>
      <c r="BW436" s="253"/>
      <c r="BX436" s="253"/>
      <c r="BY436" s="253"/>
      <c r="BZ436" s="253"/>
      <c r="CA436" s="253"/>
      <c r="CB436" s="253"/>
      <c r="CC436" s="253"/>
      <c r="CD436" s="253"/>
      <c r="CE436" s="253"/>
      <c r="CF436" s="253"/>
      <c r="CG436" s="253"/>
      <c r="CH436" s="253"/>
      <c r="CI436" s="253"/>
      <c r="CJ436" s="253"/>
      <c r="CK436" s="253"/>
      <c r="CL436" s="253"/>
      <c r="CM436" s="253"/>
      <c r="CN436" s="253"/>
      <c r="CO436" s="253"/>
      <c r="CP436" s="253"/>
      <c r="CQ436" s="253"/>
      <c r="CR436" s="253"/>
      <c r="CS436" s="253"/>
      <c r="CT436" s="253"/>
      <c r="CU436" s="253"/>
      <c r="CV436" s="253"/>
      <c r="CW436" s="253"/>
      <c r="CX436" s="253"/>
      <c r="CY436" s="253"/>
      <c r="CZ436" s="253"/>
      <c r="DA436" s="253"/>
      <c r="DB436" s="253"/>
      <c r="DC436" s="253"/>
      <c r="DD436" s="253"/>
      <c r="DE436" s="253"/>
      <c r="DF436" s="253"/>
      <c r="DG436" s="253"/>
      <c r="DH436" s="253"/>
      <c r="DI436" s="253"/>
      <c r="DJ436" s="253"/>
      <c r="DK436" s="253"/>
      <c r="DL436" s="253"/>
      <c r="DM436" s="253"/>
      <c r="DN436" s="253"/>
      <c r="DO436" s="253"/>
      <c r="DP436" s="253"/>
      <c r="DQ436" s="253"/>
      <c r="DR436" s="253"/>
      <c r="DS436" s="253"/>
      <c r="DT436" s="253"/>
      <c r="DU436" s="253"/>
      <c r="DV436" s="253"/>
      <c r="DW436" s="253"/>
      <c r="DX436" s="253"/>
      <c r="DY436" s="253"/>
      <c r="DZ436" s="253"/>
      <c r="EA436" s="253"/>
      <c r="EB436" s="253"/>
      <c r="EC436" s="253"/>
      <c r="ED436" s="253"/>
      <c r="EE436" s="253"/>
      <c r="EF436" s="253"/>
      <c r="EG436" s="253"/>
      <c r="EH436" s="253"/>
      <c r="EI436" s="253"/>
      <c r="EJ436" s="253"/>
      <c r="EK436" s="253"/>
      <c r="EL436" s="253"/>
      <c r="EM436" s="253"/>
      <c r="EN436" s="253"/>
      <c r="EO436" s="253"/>
      <c r="EP436" s="253"/>
      <c r="EQ436" s="253"/>
      <c r="ER436" s="253"/>
      <c r="ES436" s="253"/>
      <c r="ET436" s="253"/>
      <c r="EU436" s="253"/>
      <c r="EV436" s="253"/>
      <c r="EW436" s="253"/>
      <c r="EX436" s="253"/>
      <c r="EY436" s="253"/>
      <c r="EZ436" s="253"/>
      <c r="FA436" s="253"/>
      <c r="FB436" s="253"/>
      <c r="FC436" s="253"/>
      <c r="FD436" s="253"/>
      <c r="FE436" s="253"/>
      <c r="FF436" s="253"/>
      <c r="FG436" s="253"/>
      <c r="FH436" s="253"/>
      <c r="FI436" s="253"/>
      <c r="FJ436" s="253"/>
      <c r="FK436" s="253"/>
      <c r="FL436" s="253"/>
      <c r="FM436" s="253"/>
      <c r="FN436" s="253"/>
      <c r="FO436" s="253"/>
      <c r="FP436" s="253"/>
      <c r="FQ436" s="253"/>
      <c r="FR436" s="253"/>
      <c r="FS436" s="253"/>
      <c r="FT436" s="253"/>
      <c r="FU436" s="253"/>
      <c r="FV436" s="253"/>
      <c r="FW436" s="253"/>
      <c r="FX436" s="253"/>
      <c r="FY436" s="253"/>
      <c r="FZ436" s="253"/>
      <c r="GA436" s="253"/>
      <c r="GB436" s="253"/>
      <c r="GC436" s="253"/>
      <c r="GD436" s="253"/>
      <c r="GE436" s="253"/>
      <c r="GF436" s="253"/>
      <c r="GG436" s="253"/>
      <c r="GH436" s="253"/>
      <c r="GI436" s="253"/>
      <c r="GJ436" s="253"/>
      <c r="GK436" s="253"/>
      <c r="GL436" s="253"/>
      <c r="GM436" s="253"/>
      <c r="GN436" s="253"/>
      <c r="GO436" s="253"/>
      <c r="GP436" s="253"/>
      <c r="GQ436" s="253"/>
      <c r="GR436" s="253"/>
      <c r="GS436" s="253"/>
      <c r="GT436" s="253"/>
      <c r="GU436" s="253"/>
      <c r="GV436" s="253"/>
      <c r="GW436" s="253"/>
      <c r="GX436" s="253"/>
      <c r="GY436" s="253"/>
      <c r="GZ436" s="253"/>
      <c r="HA436" s="253"/>
      <c r="HB436" s="253"/>
      <c r="HC436" s="253"/>
      <c r="HD436" s="253"/>
      <c r="HE436" s="253"/>
      <c r="HF436" s="253"/>
      <c r="HG436" s="253"/>
      <c r="HH436" s="253"/>
      <c r="HI436" s="253"/>
      <c r="HJ436" s="253"/>
      <c r="HK436" s="253"/>
      <c r="HL436" s="253"/>
      <c r="HM436" s="253"/>
      <c r="HN436" s="253"/>
      <c r="HO436" s="253"/>
      <c r="HP436" s="253"/>
      <c r="HQ436" s="253"/>
      <c r="HR436" s="253"/>
      <c r="HS436" s="253"/>
      <c r="HT436" s="253"/>
      <c r="HU436" s="253"/>
      <c r="HV436" s="253"/>
      <c r="HW436" s="253"/>
      <c r="HX436" s="253"/>
      <c r="HY436" s="253"/>
      <c r="HZ436" s="253"/>
      <c r="IA436" s="253"/>
      <c r="IB436" s="253"/>
      <c r="IC436" s="253"/>
      <c r="ID436" s="253"/>
      <c r="IE436" s="253"/>
      <c r="IF436" s="253"/>
      <c r="IG436" s="253"/>
      <c r="IH436" s="253"/>
      <c r="II436" s="253"/>
      <c r="IJ436" s="253"/>
      <c r="IK436" s="253"/>
      <c r="IL436" s="253"/>
      <c r="IM436" s="253"/>
      <c r="IN436" s="253"/>
      <c r="IO436" s="253"/>
      <c r="IP436" s="253"/>
      <c r="IQ436" s="253"/>
      <c r="IR436" s="253"/>
      <c r="IS436" s="253"/>
      <c r="IT436" s="253"/>
      <c r="IU436" s="253"/>
      <c r="IV436" s="253"/>
      <c r="IW436" s="253"/>
      <c r="IX436" s="253"/>
      <c r="IY436" s="253"/>
      <c r="IZ436" s="253"/>
      <c r="JA436" s="253"/>
      <c r="JB436" s="253"/>
      <c r="JC436" s="253"/>
      <c r="JD436" s="253"/>
      <c r="JE436" s="253"/>
      <c r="JF436" s="253"/>
      <c r="JG436" s="253"/>
      <c r="JH436" s="253"/>
      <c r="JI436" s="253"/>
      <c r="JJ436" s="253"/>
      <c r="JK436" s="253"/>
      <c r="JL436" s="253"/>
      <c r="JM436" s="253"/>
      <c r="JN436" s="253"/>
      <c r="JO436" s="253"/>
      <c r="JP436" s="253"/>
      <c r="JQ436" s="253"/>
      <c r="JR436" s="253"/>
      <c r="JS436" s="253"/>
      <c r="JT436" s="253"/>
      <c r="JU436" s="253"/>
    </row>
    <row r="437" spans="1:281" s="252" customFormat="1" ht="15" customHeight="1" x14ac:dyDescent="0.25">
      <c r="A437" s="253"/>
      <c r="B437" s="253"/>
      <c r="C437" s="253"/>
      <c r="D437" s="253"/>
      <c r="E437" s="253"/>
      <c r="F437" s="253"/>
      <c r="G437" s="253"/>
      <c r="H437" s="253"/>
      <c r="I437" s="253"/>
      <c r="J437" s="253"/>
      <c r="K437" s="253"/>
      <c r="L437" s="253"/>
      <c r="M437" s="253"/>
      <c r="N437" s="253"/>
      <c r="O437" s="253"/>
      <c r="P437" s="253"/>
      <c r="Q437" s="253"/>
      <c r="R437" s="253"/>
      <c r="S437" s="253"/>
      <c r="T437" s="253"/>
      <c r="U437" s="253" t="s">
        <v>602</v>
      </c>
      <c r="V437" s="253"/>
      <c r="W437" s="253"/>
      <c r="X437" s="253"/>
      <c r="Y437" s="253"/>
      <c r="Z437" s="253"/>
      <c r="AA437" s="253"/>
      <c r="AB437" s="253"/>
      <c r="AC437" s="253" t="s">
        <v>357</v>
      </c>
      <c r="AD437" s="253"/>
      <c r="AE437" s="253"/>
      <c r="AF437" s="253"/>
      <c r="AG437" s="253"/>
      <c r="AH437" s="253"/>
      <c r="AI437" s="253"/>
      <c r="AJ437" s="253"/>
      <c r="AK437" s="253"/>
      <c r="AL437" s="253"/>
      <c r="AM437" s="253"/>
      <c r="AN437" s="253"/>
      <c r="AO437" s="253"/>
      <c r="AP437" s="253"/>
      <c r="AQ437" s="253"/>
      <c r="AR437" s="253"/>
      <c r="AS437" s="253"/>
      <c r="AT437" s="253"/>
      <c r="AU437" s="253"/>
      <c r="AV437" s="253"/>
      <c r="AW437" s="253"/>
      <c r="AX437" s="253"/>
      <c r="AY437" s="253"/>
      <c r="AZ437" s="253"/>
      <c r="BA437" s="253"/>
      <c r="BB437" s="253"/>
      <c r="BC437" s="253"/>
      <c r="BD437" s="253"/>
      <c r="BE437" s="253"/>
      <c r="BF437" s="253"/>
      <c r="BG437" s="253"/>
      <c r="BH437" s="253"/>
      <c r="BI437" s="253"/>
      <c r="BJ437" s="253"/>
      <c r="BK437" s="253"/>
      <c r="BL437" s="253"/>
      <c r="BM437" s="253"/>
      <c r="BN437" s="253"/>
      <c r="BO437" s="253"/>
      <c r="BP437" s="253"/>
      <c r="BQ437" s="253"/>
      <c r="BR437" s="253"/>
      <c r="BS437" s="253"/>
      <c r="BT437" s="253"/>
      <c r="BU437" s="253"/>
      <c r="BV437" s="253"/>
      <c r="BW437" s="253"/>
      <c r="BX437" s="253"/>
      <c r="BY437" s="253"/>
      <c r="BZ437" s="253"/>
      <c r="CA437" s="253"/>
      <c r="CB437" s="253"/>
      <c r="CC437" s="253"/>
      <c r="CD437" s="253"/>
      <c r="CE437" s="253"/>
      <c r="CF437" s="253"/>
      <c r="CG437" s="253"/>
      <c r="CH437" s="253"/>
      <c r="CI437" s="253"/>
      <c r="CJ437" s="253"/>
      <c r="CK437" s="253"/>
      <c r="CL437" s="253"/>
      <c r="CM437" s="253"/>
      <c r="CN437" s="253"/>
      <c r="CO437" s="253"/>
      <c r="CP437" s="253"/>
      <c r="CQ437" s="253"/>
      <c r="CR437" s="253"/>
      <c r="CS437" s="253"/>
      <c r="CT437" s="253"/>
      <c r="CU437" s="253"/>
      <c r="CV437" s="253"/>
      <c r="CW437" s="253"/>
      <c r="CX437" s="253"/>
      <c r="CY437" s="253"/>
      <c r="CZ437" s="253"/>
      <c r="DA437" s="253"/>
      <c r="DB437" s="253"/>
      <c r="DC437" s="253"/>
      <c r="DD437" s="253"/>
      <c r="DE437" s="253"/>
      <c r="DF437" s="253"/>
      <c r="DG437" s="253"/>
      <c r="DH437" s="253"/>
      <c r="DI437" s="253"/>
      <c r="DJ437" s="253"/>
      <c r="DK437" s="253"/>
      <c r="DL437" s="253"/>
      <c r="DM437" s="253"/>
      <c r="DN437" s="253"/>
      <c r="DO437" s="253"/>
      <c r="DP437" s="253"/>
      <c r="DQ437" s="253"/>
      <c r="DR437" s="253"/>
      <c r="DS437" s="253"/>
      <c r="DT437" s="253"/>
      <c r="DU437" s="253"/>
      <c r="DV437" s="253"/>
      <c r="DW437" s="253"/>
      <c r="DX437" s="253"/>
      <c r="DY437" s="253"/>
      <c r="DZ437" s="253"/>
      <c r="EA437" s="253"/>
      <c r="EB437" s="253"/>
      <c r="EC437" s="253"/>
      <c r="ED437" s="253"/>
      <c r="EE437" s="253"/>
      <c r="EF437" s="253"/>
      <c r="EG437" s="253"/>
      <c r="EH437" s="253"/>
      <c r="EI437" s="253"/>
      <c r="EJ437" s="253"/>
      <c r="EK437" s="253"/>
      <c r="EL437" s="253"/>
      <c r="EM437" s="253"/>
      <c r="EN437" s="253"/>
      <c r="EO437" s="253"/>
      <c r="EP437" s="253"/>
      <c r="EQ437" s="253"/>
      <c r="ER437" s="253"/>
      <c r="ES437" s="253"/>
      <c r="ET437" s="253"/>
      <c r="EU437" s="253"/>
      <c r="EV437" s="253"/>
      <c r="EW437" s="253"/>
      <c r="EX437" s="253"/>
      <c r="EY437" s="253"/>
      <c r="EZ437" s="253"/>
      <c r="FA437" s="253"/>
      <c r="FB437" s="253"/>
      <c r="FC437" s="253"/>
      <c r="FD437" s="253"/>
      <c r="FE437" s="253"/>
      <c r="FF437" s="253"/>
      <c r="FG437" s="253"/>
      <c r="FH437" s="253"/>
      <c r="FI437" s="253"/>
      <c r="FJ437" s="253"/>
      <c r="FK437" s="253"/>
      <c r="FL437" s="253"/>
      <c r="FM437" s="253"/>
      <c r="FN437" s="253"/>
      <c r="FO437" s="253"/>
      <c r="FP437" s="253"/>
      <c r="FQ437" s="253"/>
      <c r="FR437" s="253"/>
      <c r="FS437" s="253"/>
      <c r="FT437" s="253"/>
      <c r="FU437" s="253"/>
      <c r="FV437" s="253"/>
      <c r="FW437" s="253"/>
      <c r="FX437" s="253"/>
      <c r="FY437" s="253"/>
      <c r="FZ437" s="253"/>
      <c r="GA437" s="253"/>
      <c r="GB437" s="253"/>
      <c r="GC437" s="253"/>
      <c r="GD437" s="253"/>
      <c r="GE437" s="253"/>
      <c r="GF437" s="253"/>
      <c r="GG437" s="253"/>
      <c r="GH437" s="253"/>
      <c r="GI437" s="253"/>
      <c r="GJ437" s="253"/>
      <c r="GK437" s="253"/>
      <c r="GL437" s="253"/>
      <c r="GM437" s="253"/>
      <c r="GN437" s="253"/>
      <c r="GO437" s="253"/>
      <c r="GP437" s="253"/>
      <c r="GQ437" s="253"/>
      <c r="GR437" s="253"/>
      <c r="GS437" s="253"/>
      <c r="GT437" s="253"/>
      <c r="GU437" s="253"/>
      <c r="GV437" s="253"/>
      <c r="GW437" s="253"/>
      <c r="GX437" s="253"/>
      <c r="GY437" s="253"/>
      <c r="GZ437" s="253"/>
      <c r="HA437" s="253"/>
      <c r="HB437" s="253"/>
      <c r="HC437" s="253"/>
      <c r="HD437" s="253"/>
      <c r="HE437" s="253"/>
      <c r="HF437" s="253"/>
      <c r="HG437" s="253"/>
      <c r="HH437" s="253"/>
      <c r="HI437" s="253"/>
      <c r="HJ437" s="253"/>
      <c r="HK437" s="253"/>
      <c r="HL437" s="253"/>
      <c r="HM437" s="253"/>
      <c r="HN437" s="253"/>
      <c r="HO437" s="253"/>
      <c r="HP437" s="253"/>
      <c r="HQ437" s="253"/>
      <c r="HR437" s="253"/>
      <c r="HS437" s="253"/>
      <c r="HT437" s="253"/>
      <c r="HU437" s="253"/>
      <c r="HV437" s="253"/>
      <c r="HW437" s="253"/>
      <c r="HX437" s="253"/>
      <c r="HY437" s="253"/>
      <c r="HZ437" s="253"/>
      <c r="IA437" s="253"/>
      <c r="IB437" s="253"/>
      <c r="IC437" s="253"/>
      <c r="ID437" s="253"/>
      <c r="IE437" s="253"/>
      <c r="IF437" s="253"/>
      <c r="IG437" s="253"/>
      <c r="IH437" s="253"/>
      <c r="II437" s="253"/>
      <c r="IJ437" s="253"/>
      <c r="IK437" s="253"/>
      <c r="IL437" s="253"/>
      <c r="IM437" s="253"/>
      <c r="IN437" s="253"/>
      <c r="IO437" s="253"/>
      <c r="IP437" s="253"/>
      <c r="IQ437" s="253"/>
      <c r="IR437" s="253"/>
      <c r="IS437" s="253"/>
      <c r="IT437" s="253"/>
      <c r="IU437" s="253"/>
      <c r="IV437" s="253"/>
      <c r="IW437" s="253"/>
      <c r="IX437" s="253"/>
      <c r="IY437" s="253"/>
      <c r="IZ437" s="253"/>
      <c r="JA437" s="253"/>
      <c r="JB437" s="253"/>
      <c r="JC437" s="253"/>
      <c r="JD437" s="253"/>
      <c r="JE437" s="253"/>
      <c r="JF437" s="253"/>
      <c r="JG437" s="253"/>
      <c r="JH437" s="253"/>
      <c r="JI437" s="253"/>
      <c r="JJ437" s="253"/>
      <c r="JK437" s="253"/>
      <c r="JL437" s="253"/>
      <c r="JM437" s="253"/>
      <c r="JN437" s="253"/>
      <c r="JO437" s="253"/>
      <c r="JP437" s="253"/>
      <c r="JQ437" s="253"/>
      <c r="JR437" s="253"/>
      <c r="JS437" s="253"/>
      <c r="JT437" s="253"/>
      <c r="JU437" s="253"/>
    </row>
    <row r="438" spans="1:281" s="252" customFormat="1" ht="15" customHeight="1" x14ac:dyDescent="0.25">
      <c r="A438" s="253"/>
      <c r="B438" s="253"/>
      <c r="C438" s="253"/>
      <c r="D438" s="253"/>
      <c r="E438" s="253"/>
      <c r="F438" s="253"/>
      <c r="G438" s="253"/>
      <c r="H438" s="253"/>
      <c r="I438" s="253"/>
      <c r="J438" s="253"/>
      <c r="K438" s="253"/>
      <c r="L438" s="253"/>
      <c r="M438" s="253"/>
      <c r="N438" s="253"/>
      <c r="O438" s="253"/>
      <c r="P438" s="253"/>
      <c r="Q438" s="253"/>
      <c r="R438" s="253"/>
      <c r="S438" s="253"/>
      <c r="T438" s="253"/>
      <c r="U438" s="253" t="s">
        <v>603</v>
      </c>
      <c r="V438" s="253"/>
      <c r="W438" s="253"/>
      <c r="X438" s="253"/>
      <c r="Y438" s="253"/>
      <c r="Z438" s="253"/>
      <c r="AA438" s="253"/>
      <c r="AB438" s="253"/>
      <c r="AC438" s="253" t="s">
        <v>329</v>
      </c>
      <c r="AD438" s="253"/>
      <c r="AE438" s="253"/>
      <c r="AF438" s="253"/>
      <c r="AG438" s="253"/>
      <c r="AH438" s="253"/>
      <c r="AI438" s="253"/>
      <c r="AJ438" s="253"/>
      <c r="AK438" s="253"/>
      <c r="AL438" s="253"/>
      <c r="AM438" s="253"/>
      <c r="AN438" s="253"/>
      <c r="AO438" s="253"/>
      <c r="AP438" s="253"/>
      <c r="AQ438" s="253"/>
      <c r="AR438" s="253"/>
      <c r="AS438" s="253"/>
      <c r="AT438" s="253"/>
      <c r="AU438" s="253"/>
      <c r="AV438" s="253"/>
      <c r="AW438" s="253"/>
      <c r="AX438" s="253"/>
      <c r="AY438" s="253"/>
      <c r="AZ438" s="253"/>
      <c r="BA438" s="253"/>
      <c r="BB438" s="253"/>
      <c r="BC438" s="253"/>
      <c r="BD438" s="253"/>
      <c r="BE438" s="253"/>
      <c r="BF438" s="253"/>
      <c r="BG438" s="253"/>
      <c r="BH438" s="253"/>
      <c r="BI438" s="253"/>
      <c r="BJ438" s="253"/>
      <c r="BK438" s="253"/>
      <c r="BL438" s="253"/>
      <c r="BM438" s="253"/>
      <c r="BN438" s="253"/>
      <c r="BO438" s="253"/>
      <c r="BP438" s="253"/>
      <c r="BQ438" s="253"/>
      <c r="BR438" s="253"/>
      <c r="BS438" s="253"/>
      <c r="BT438" s="253"/>
      <c r="BU438" s="253"/>
      <c r="BV438" s="253"/>
      <c r="BW438" s="253"/>
      <c r="BX438" s="253"/>
      <c r="BY438" s="253"/>
      <c r="BZ438" s="253"/>
      <c r="CA438" s="253"/>
      <c r="CB438" s="253"/>
      <c r="CC438" s="253"/>
      <c r="CD438" s="253"/>
      <c r="CE438" s="253"/>
      <c r="CF438" s="253"/>
      <c r="CG438" s="253"/>
      <c r="CH438" s="253"/>
      <c r="CI438" s="253"/>
      <c r="CJ438" s="253"/>
      <c r="CK438" s="253"/>
      <c r="CL438" s="253"/>
      <c r="CM438" s="253"/>
      <c r="CN438" s="253"/>
      <c r="CO438" s="253"/>
      <c r="CP438" s="253"/>
      <c r="CQ438" s="253"/>
      <c r="CR438" s="253"/>
      <c r="CS438" s="253"/>
      <c r="CT438" s="253"/>
      <c r="CU438" s="253"/>
      <c r="CV438" s="253"/>
      <c r="CW438" s="253"/>
      <c r="CX438" s="253"/>
      <c r="CY438" s="253"/>
      <c r="CZ438" s="253"/>
      <c r="DA438" s="253"/>
      <c r="DB438" s="253"/>
      <c r="DC438" s="253"/>
      <c r="DD438" s="253"/>
      <c r="DE438" s="253"/>
      <c r="DF438" s="253"/>
      <c r="DG438" s="253"/>
      <c r="DH438" s="253"/>
      <c r="DI438" s="253"/>
      <c r="DJ438" s="253"/>
      <c r="DK438" s="253"/>
      <c r="DL438" s="253"/>
      <c r="DM438" s="253"/>
      <c r="DN438" s="253"/>
      <c r="DO438" s="253"/>
      <c r="DP438" s="253"/>
      <c r="DQ438" s="253"/>
      <c r="DR438" s="253"/>
      <c r="DS438" s="253"/>
      <c r="DT438" s="253"/>
      <c r="DU438" s="253"/>
      <c r="DV438" s="253"/>
      <c r="DW438" s="253"/>
      <c r="DX438" s="253"/>
      <c r="DY438" s="253"/>
      <c r="DZ438" s="253"/>
      <c r="EA438" s="253"/>
      <c r="EB438" s="253"/>
      <c r="EC438" s="253"/>
      <c r="ED438" s="253"/>
      <c r="EE438" s="253"/>
      <c r="EF438" s="253"/>
      <c r="EG438" s="253"/>
      <c r="EH438" s="253"/>
      <c r="EI438" s="253"/>
      <c r="EJ438" s="253"/>
      <c r="EK438" s="253"/>
      <c r="EL438" s="253"/>
      <c r="EM438" s="253"/>
      <c r="EN438" s="253"/>
      <c r="EO438" s="253"/>
      <c r="EP438" s="253"/>
      <c r="EQ438" s="253"/>
      <c r="ER438" s="253"/>
      <c r="ES438" s="253"/>
      <c r="ET438" s="253"/>
      <c r="EU438" s="253"/>
      <c r="EV438" s="253"/>
      <c r="EW438" s="253"/>
      <c r="EX438" s="253"/>
      <c r="EY438" s="253"/>
      <c r="EZ438" s="253"/>
      <c r="FA438" s="253"/>
      <c r="FB438" s="253"/>
      <c r="FC438" s="253"/>
      <c r="FD438" s="253"/>
      <c r="FE438" s="253"/>
      <c r="FF438" s="253"/>
      <c r="FG438" s="253"/>
      <c r="FH438" s="253"/>
      <c r="FI438" s="253"/>
      <c r="FJ438" s="253"/>
      <c r="FK438" s="253"/>
      <c r="FL438" s="253"/>
      <c r="FM438" s="253"/>
      <c r="FN438" s="253"/>
      <c r="FO438" s="253"/>
      <c r="FP438" s="253"/>
      <c r="FQ438" s="253"/>
      <c r="FR438" s="253"/>
      <c r="FS438" s="253"/>
      <c r="FT438" s="253"/>
      <c r="FU438" s="253"/>
      <c r="FV438" s="253"/>
      <c r="FW438" s="253"/>
      <c r="FX438" s="253"/>
      <c r="FY438" s="253"/>
      <c r="FZ438" s="253"/>
      <c r="GA438" s="253"/>
      <c r="GB438" s="253"/>
      <c r="GC438" s="253"/>
      <c r="GD438" s="253"/>
      <c r="GE438" s="253"/>
      <c r="GF438" s="253"/>
      <c r="GG438" s="253"/>
      <c r="GH438" s="253"/>
      <c r="GI438" s="253"/>
      <c r="GJ438" s="253"/>
      <c r="GK438" s="253"/>
      <c r="GL438" s="253"/>
      <c r="GM438" s="253"/>
      <c r="GN438" s="253"/>
      <c r="GO438" s="253"/>
      <c r="GP438" s="253"/>
      <c r="GQ438" s="253"/>
      <c r="GR438" s="253"/>
      <c r="GS438" s="253"/>
      <c r="GT438" s="253"/>
      <c r="GU438" s="253"/>
      <c r="GV438" s="253"/>
      <c r="GW438" s="253"/>
      <c r="GX438" s="253"/>
      <c r="GY438" s="253"/>
      <c r="GZ438" s="253"/>
      <c r="HA438" s="253"/>
      <c r="HB438" s="253"/>
      <c r="HC438" s="253"/>
      <c r="HD438" s="253"/>
      <c r="HE438" s="253"/>
      <c r="HF438" s="253"/>
      <c r="HG438" s="253"/>
      <c r="HH438" s="253"/>
      <c r="HI438" s="253"/>
      <c r="HJ438" s="253"/>
      <c r="HK438" s="253"/>
      <c r="HL438" s="253"/>
      <c r="HM438" s="253"/>
      <c r="HN438" s="253"/>
      <c r="HO438" s="253"/>
      <c r="HP438" s="253"/>
      <c r="HQ438" s="253"/>
      <c r="HR438" s="253"/>
      <c r="HS438" s="253"/>
      <c r="HT438" s="253"/>
      <c r="HU438" s="253"/>
      <c r="HV438" s="253"/>
      <c r="HW438" s="253"/>
      <c r="HX438" s="253"/>
      <c r="HY438" s="253"/>
      <c r="HZ438" s="253"/>
      <c r="IA438" s="253"/>
      <c r="IB438" s="253"/>
      <c r="IC438" s="253"/>
      <c r="ID438" s="253"/>
      <c r="IE438" s="253"/>
      <c r="IF438" s="253"/>
      <c r="IG438" s="253"/>
      <c r="IH438" s="253"/>
      <c r="II438" s="253"/>
      <c r="IJ438" s="253"/>
      <c r="IK438" s="253"/>
      <c r="IL438" s="253"/>
      <c r="IM438" s="253"/>
      <c r="IN438" s="253"/>
      <c r="IO438" s="253"/>
      <c r="IP438" s="253"/>
      <c r="IQ438" s="253"/>
      <c r="IR438" s="253"/>
      <c r="IS438" s="253"/>
      <c r="IT438" s="253"/>
      <c r="IU438" s="253"/>
      <c r="IV438" s="253"/>
      <c r="IW438" s="253"/>
      <c r="IX438" s="253"/>
      <c r="IY438" s="253"/>
      <c r="IZ438" s="253"/>
      <c r="JA438" s="253"/>
      <c r="JB438" s="253"/>
      <c r="JC438" s="253"/>
      <c r="JD438" s="253"/>
      <c r="JE438" s="253"/>
      <c r="JF438" s="253"/>
      <c r="JG438" s="253"/>
      <c r="JH438" s="253"/>
      <c r="JI438" s="253"/>
      <c r="JJ438" s="253"/>
      <c r="JK438" s="253"/>
      <c r="JL438" s="253"/>
      <c r="JM438" s="253"/>
      <c r="JN438" s="253"/>
      <c r="JO438" s="253"/>
      <c r="JP438" s="253"/>
      <c r="JQ438" s="253"/>
      <c r="JR438" s="253"/>
      <c r="JS438" s="253"/>
      <c r="JT438" s="253"/>
      <c r="JU438" s="253"/>
    </row>
    <row r="439" spans="1:281" s="252" customFormat="1" ht="15" customHeight="1" x14ac:dyDescent="0.25">
      <c r="A439" s="253"/>
      <c r="B439" s="253"/>
      <c r="C439" s="253"/>
      <c r="D439" s="253"/>
      <c r="E439" s="253"/>
      <c r="F439" s="253"/>
      <c r="G439" s="253"/>
      <c r="H439" s="253"/>
      <c r="I439" s="253"/>
      <c r="J439" s="253"/>
      <c r="K439" s="253"/>
      <c r="L439" s="253"/>
      <c r="M439" s="253"/>
      <c r="N439" s="253"/>
      <c r="O439" s="253"/>
      <c r="P439" s="253"/>
      <c r="Q439" s="253"/>
      <c r="R439" s="253"/>
      <c r="S439" s="253"/>
      <c r="T439" s="253"/>
      <c r="U439" s="253" t="s">
        <v>604</v>
      </c>
      <c r="V439" s="253"/>
      <c r="W439" s="253"/>
      <c r="X439" s="253"/>
      <c r="Y439" s="253"/>
      <c r="Z439" s="253"/>
      <c r="AA439" s="253"/>
      <c r="AB439" s="253"/>
      <c r="AC439" s="253" t="s">
        <v>323</v>
      </c>
      <c r="AD439" s="253"/>
      <c r="AE439" s="253"/>
      <c r="AF439" s="253"/>
      <c r="AG439" s="253"/>
      <c r="AH439" s="253"/>
      <c r="AI439" s="253"/>
      <c r="AJ439" s="253"/>
      <c r="AK439" s="253"/>
      <c r="AL439" s="253"/>
      <c r="AM439" s="253"/>
      <c r="AN439" s="253"/>
      <c r="AO439" s="253"/>
      <c r="AP439" s="253"/>
      <c r="AQ439" s="253"/>
      <c r="AR439" s="253"/>
      <c r="AS439" s="253"/>
      <c r="AT439" s="253"/>
      <c r="AU439" s="253"/>
      <c r="AV439" s="253"/>
      <c r="AW439" s="253"/>
      <c r="AX439" s="253"/>
      <c r="AY439" s="253"/>
      <c r="AZ439" s="253"/>
      <c r="BA439" s="253"/>
      <c r="BB439" s="253"/>
      <c r="BC439" s="253"/>
      <c r="BD439" s="253"/>
      <c r="BE439" s="253"/>
      <c r="BF439" s="253"/>
      <c r="BG439" s="253"/>
      <c r="BH439" s="253"/>
      <c r="BI439" s="253"/>
      <c r="BJ439" s="253"/>
      <c r="BK439" s="253"/>
      <c r="BL439" s="253"/>
      <c r="BM439" s="253"/>
      <c r="BN439" s="253"/>
      <c r="BO439" s="253"/>
      <c r="BP439" s="253"/>
      <c r="BQ439" s="253"/>
      <c r="BR439" s="253"/>
      <c r="BS439" s="253"/>
      <c r="BT439" s="253"/>
      <c r="BU439" s="253"/>
      <c r="BV439" s="253"/>
      <c r="BW439" s="253"/>
      <c r="BX439" s="253"/>
      <c r="BY439" s="253"/>
      <c r="BZ439" s="253"/>
      <c r="CA439" s="253"/>
      <c r="CB439" s="253"/>
      <c r="CC439" s="253"/>
      <c r="CD439" s="253"/>
      <c r="CE439" s="253"/>
      <c r="CF439" s="253"/>
      <c r="CG439" s="253"/>
      <c r="CH439" s="253"/>
      <c r="CI439" s="253"/>
      <c r="CJ439" s="253"/>
      <c r="CK439" s="253"/>
      <c r="CL439" s="253"/>
      <c r="CM439" s="253"/>
      <c r="CN439" s="253"/>
      <c r="CO439" s="253"/>
      <c r="CP439" s="253"/>
      <c r="CQ439" s="253"/>
      <c r="CR439" s="253"/>
      <c r="CS439" s="253"/>
      <c r="CT439" s="253"/>
      <c r="CU439" s="253"/>
      <c r="CV439" s="253"/>
      <c r="CW439" s="253"/>
      <c r="CX439" s="253"/>
      <c r="CY439" s="253"/>
      <c r="CZ439" s="253"/>
      <c r="DA439" s="253"/>
      <c r="DB439" s="253"/>
      <c r="DC439" s="253"/>
      <c r="DD439" s="253"/>
      <c r="DE439" s="253"/>
      <c r="DF439" s="253"/>
      <c r="DG439" s="253"/>
      <c r="DH439" s="253"/>
      <c r="DI439" s="253"/>
      <c r="DJ439" s="253"/>
      <c r="DK439" s="253"/>
      <c r="DL439" s="253"/>
      <c r="DM439" s="253"/>
      <c r="DN439" s="253"/>
      <c r="DO439" s="253"/>
      <c r="DP439" s="253"/>
      <c r="DQ439" s="253"/>
      <c r="DR439" s="253"/>
      <c r="DS439" s="253"/>
      <c r="DT439" s="253"/>
      <c r="DU439" s="253"/>
      <c r="DV439" s="253"/>
      <c r="DW439" s="253"/>
      <c r="DX439" s="253"/>
      <c r="DY439" s="253"/>
      <c r="DZ439" s="253"/>
      <c r="EA439" s="253"/>
      <c r="EB439" s="253"/>
      <c r="EC439" s="253"/>
      <c r="ED439" s="253"/>
      <c r="EE439" s="253"/>
      <c r="EF439" s="253"/>
      <c r="EG439" s="253"/>
      <c r="EH439" s="253"/>
      <c r="EI439" s="253"/>
      <c r="EJ439" s="253"/>
      <c r="EK439" s="253"/>
      <c r="EL439" s="253"/>
      <c r="EM439" s="253"/>
      <c r="EN439" s="253"/>
      <c r="EO439" s="253"/>
      <c r="EP439" s="253"/>
      <c r="EQ439" s="253"/>
      <c r="ER439" s="253"/>
      <c r="ES439" s="253"/>
      <c r="ET439" s="253"/>
      <c r="EU439" s="253"/>
      <c r="EV439" s="253"/>
      <c r="EW439" s="253"/>
      <c r="EX439" s="253"/>
      <c r="EY439" s="253"/>
      <c r="EZ439" s="253"/>
      <c r="FA439" s="253"/>
      <c r="FB439" s="253"/>
      <c r="FC439" s="253"/>
      <c r="FD439" s="253"/>
      <c r="FE439" s="253"/>
      <c r="FF439" s="253"/>
      <c r="FG439" s="253"/>
      <c r="FH439" s="253"/>
      <c r="FI439" s="253"/>
      <c r="FJ439" s="253"/>
      <c r="FK439" s="253"/>
      <c r="FL439" s="253"/>
      <c r="FM439" s="253"/>
      <c r="FN439" s="253"/>
      <c r="FO439" s="253"/>
      <c r="FP439" s="253"/>
      <c r="FQ439" s="253"/>
      <c r="FR439" s="253"/>
      <c r="FS439" s="253"/>
      <c r="FT439" s="253"/>
      <c r="FU439" s="253"/>
      <c r="FV439" s="253"/>
      <c r="FW439" s="253"/>
      <c r="FX439" s="253"/>
      <c r="FY439" s="253"/>
      <c r="FZ439" s="253"/>
      <c r="GA439" s="253"/>
      <c r="GB439" s="253"/>
      <c r="GC439" s="253"/>
      <c r="GD439" s="253"/>
      <c r="GE439" s="253"/>
      <c r="GF439" s="253"/>
      <c r="GG439" s="253"/>
      <c r="GH439" s="253"/>
      <c r="GI439" s="253"/>
      <c r="GJ439" s="253"/>
      <c r="GK439" s="253"/>
      <c r="GL439" s="253"/>
      <c r="GM439" s="253"/>
      <c r="GN439" s="253"/>
      <c r="GO439" s="253"/>
      <c r="GP439" s="253"/>
      <c r="GQ439" s="253"/>
      <c r="GR439" s="253"/>
      <c r="GS439" s="253"/>
      <c r="GT439" s="253"/>
      <c r="GU439" s="253"/>
      <c r="GV439" s="253"/>
      <c r="GW439" s="253"/>
      <c r="GX439" s="253"/>
      <c r="GY439" s="253"/>
      <c r="GZ439" s="253"/>
      <c r="HA439" s="253"/>
      <c r="HB439" s="253"/>
      <c r="HC439" s="253"/>
      <c r="HD439" s="253"/>
      <c r="HE439" s="253"/>
      <c r="HF439" s="253"/>
      <c r="HG439" s="253"/>
      <c r="HH439" s="253"/>
      <c r="HI439" s="253"/>
      <c r="HJ439" s="253"/>
      <c r="HK439" s="253"/>
      <c r="HL439" s="253"/>
      <c r="HM439" s="253"/>
      <c r="HN439" s="253"/>
      <c r="HO439" s="253"/>
      <c r="HP439" s="253"/>
      <c r="HQ439" s="253"/>
      <c r="HR439" s="253"/>
      <c r="HS439" s="253"/>
      <c r="HT439" s="253"/>
      <c r="HU439" s="253"/>
      <c r="HV439" s="253"/>
      <c r="HW439" s="253"/>
      <c r="HX439" s="253"/>
      <c r="HY439" s="253"/>
      <c r="HZ439" s="253"/>
      <c r="IA439" s="253"/>
      <c r="IB439" s="253"/>
      <c r="IC439" s="253"/>
      <c r="ID439" s="253"/>
      <c r="IE439" s="253"/>
      <c r="IF439" s="253"/>
      <c r="IG439" s="253"/>
      <c r="IH439" s="253"/>
      <c r="II439" s="253"/>
      <c r="IJ439" s="253"/>
      <c r="IK439" s="253"/>
      <c r="IL439" s="253"/>
      <c r="IM439" s="253"/>
      <c r="IN439" s="253"/>
      <c r="IO439" s="253"/>
      <c r="IP439" s="253"/>
      <c r="IQ439" s="253"/>
      <c r="IR439" s="253"/>
      <c r="IS439" s="253"/>
      <c r="IT439" s="253"/>
      <c r="IU439" s="253"/>
      <c r="IV439" s="253"/>
      <c r="IW439" s="253"/>
      <c r="IX439" s="253"/>
      <c r="IY439" s="253"/>
      <c r="IZ439" s="253"/>
      <c r="JA439" s="253"/>
      <c r="JB439" s="253"/>
      <c r="JC439" s="253"/>
      <c r="JD439" s="253"/>
      <c r="JE439" s="253"/>
      <c r="JF439" s="253"/>
      <c r="JG439" s="253"/>
      <c r="JH439" s="253"/>
      <c r="JI439" s="253"/>
      <c r="JJ439" s="253"/>
      <c r="JK439" s="253"/>
      <c r="JL439" s="253"/>
      <c r="JM439" s="253"/>
      <c r="JN439" s="253"/>
      <c r="JO439" s="253"/>
      <c r="JP439" s="253"/>
      <c r="JQ439" s="253"/>
      <c r="JR439" s="253"/>
      <c r="JS439" s="253"/>
      <c r="JT439" s="253"/>
      <c r="JU439" s="253"/>
    </row>
    <row r="440" spans="1:281" s="252" customFormat="1" ht="15" customHeight="1" x14ac:dyDescent="0.25">
      <c r="A440" s="253"/>
      <c r="B440" s="253"/>
      <c r="C440" s="253"/>
      <c r="D440" s="253"/>
      <c r="E440" s="253"/>
      <c r="F440" s="253"/>
      <c r="G440" s="253"/>
      <c r="H440" s="253"/>
      <c r="I440" s="253"/>
      <c r="J440" s="253"/>
      <c r="K440" s="253"/>
      <c r="L440" s="253"/>
      <c r="M440" s="253"/>
      <c r="N440" s="253"/>
      <c r="O440" s="253"/>
      <c r="P440" s="253"/>
      <c r="Q440" s="253"/>
      <c r="R440" s="253"/>
      <c r="S440" s="253"/>
      <c r="T440" s="253"/>
      <c r="U440" s="253" t="s">
        <v>605</v>
      </c>
      <c r="V440" s="253"/>
      <c r="W440" s="253"/>
      <c r="X440" s="253"/>
      <c r="Y440" s="253"/>
      <c r="Z440" s="253"/>
      <c r="AA440" s="253"/>
      <c r="AB440" s="253"/>
      <c r="AC440" s="253" t="s">
        <v>323</v>
      </c>
      <c r="AD440" s="253"/>
      <c r="AE440" s="253"/>
      <c r="AF440" s="253"/>
      <c r="AG440" s="253"/>
      <c r="AH440" s="253"/>
      <c r="AI440" s="253"/>
      <c r="AJ440" s="253"/>
      <c r="AK440" s="253"/>
      <c r="AL440" s="253"/>
      <c r="AM440" s="253"/>
      <c r="AN440" s="253"/>
      <c r="AO440" s="253"/>
      <c r="AP440" s="253"/>
      <c r="AQ440" s="253"/>
      <c r="AR440" s="253"/>
      <c r="AS440" s="253"/>
      <c r="AT440" s="253"/>
      <c r="AU440" s="253"/>
      <c r="AV440" s="253"/>
      <c r="AW440" s="253"/>
      <c r="AX440" s="253"/>
      <c r="AY440" s="253"/>
      <c r="AZ440" s="253"/>
      <c r="BA440" s="253"/>
      <c r="BB440" s="253"/>
      <c r="BC440" s="253"/>
      <c r="BD440" s="253"/>
      <c r="BE440" s="253"/>
      <c r="BF440" s="253"/>
      <c r="BG440" s="253"/>
      <c r="BH440" s="253"/>
      <c r="BI440" s="253"/>
      <c r="BJ440" s="253"/>
      <c r="BK440" s="253"/>
      <c r="BL440" s="253"/>
      <c r="BM440" s="253"/>
      <c r="BN440" s="253"/>
      <c r="BO440" s="253"/>
      <c r="BP440" s="253"/>
      <c r="BQ440" s="253"/>
      <c r="BR440" s="253"/>
      <c r="BS440" s="253"/>
      <c r="BT440" s="253"/>
      <c r="BU440" s="253"/>
      <c r="BV440" s="253"/>
      <c r="BW440" s="253"/>
      <c r="BX440" s="253"/>
      <c r="BY440" s="253"/>
      <c r="BZ440" s="253"/>
      <c r="CA440" s="253"/>
      <c r="CB440" s="253"/>
      <c r="CC440" s="253"/>
      <c r="CD440" s="253"/>
      <c r="CE440" s="253"/>
      <c r="CF440" s="253"/>
      <c r="CG440" s="253"/>
      <c r="CH440" s="253"/>
      <c r="CI440" s="253"/>
      <c r="CJ440" s="253"/>
      <c r="CK440" s="253"/>
      <c r="CL440" s="253"/>
      <c r="CM440" s="253"/>
      <c r="CN440" s="253"/>
      <c r="CO440" s="253"/>
      <c r="CP440" s="253"/>
      <c r="CQ440" s="253"/>
      <c r="CR440" s="253"/>
      <c r="CS440" s="253"/>
      <c r="CT440" s="253"/>
      <c r="CU440" s="253"/>
      <c r="CV440" s="253"/>
      <c r="CW440" s="253"/>
      <c r="CX440" s="253"/>
      <c r="CY440" s="253"/>
      <c r="CZ440" s="253"/>
      <c r="DA440" s="253"/>
      <c r="DB440" s="253"/>
      <c r="DC440" s="253"/>
      <c r="DD440" s="253"/>
      <c r="DE440" s="253"/>
      <c r="DF440" s="253"/>
      <c r="DG440" s="253"/>
      <c r="DH440" s="253"/>
      <c r="DI440" s="253"/>
      <c r="DJ440" s="253"/>
      <c r="DK440" s="253"/>
      <c r="DL440" s="253"/>
      <c r="DM440" s="253"/>
      <c r="DN440" s="253"/>
      <c r="DO440" s="253"/>
      <c r="DP440" s="253"/>
      <c r="DQ440" s="253"/>
      <c r="DR440" s="253"/>
      <c r="DS440" s="253"/>
      <c r="DT440" s="253"/>
      <c r="DU440" s="253"/>
      <c r="DV440" s="253"/>
      <c r="DW440" s="253"/>
      <c r="DX440" s="253"/>
      <c r="DY440" s="253"/>
      <c r="DZ440" s="253"/>
      <c r="EA440" s="253"/>
      <c r="EB440" s="253"/>
      <c r="EC440" s="253"/>
      <c r="ED440" s="253"/>
      <c r="EE440" s="253"/>
      <c r="EF440" s="253"/>
      <c r="EG440" s="253"/>
      <c r="EH440" s="253"/>
      <c r="EI440" s="253"/>
      <c r="EJ440" s="253"/>
      <c r="EK440" s="253"/>
      <c r="EL440" s="253"/>
      <c r="EM440" s="253"/>
      <c r="EN440" s="253"/>
      <c r="EO440" s="253"/>
      <c r="EP440" s="253"/>
      <c r="EQ440" s="253"/>
      <c r="ER440" s="253"/>
      <c r="ES440" s="253"/>
      <c r="ET440" s="253"/>
      <c r="EU440" s="253"/>
      <c r="EV440" s="253"/>
      <c r="EW440" s="253"/>
      <c r="EX440" s="253"/>
      <c r="EY440" s="253"/>
      <c r="EZ440" s="253"/>
      <c r="FA440" s="253"/>
      <c r="FB440" s="253"/>
      <c r="FC440" s="253"/>
      <c r="FD440" s="253"/>
      <c r="FE440" s="253"/>
      <c r="FF440" s="253"/>
      <c r="FG440" s="253"/>
      <c r="FH440" s="253"/>
      <c r="FI440" s="253"/>
      <c r="FJ440" s="253"/>
      <c r="FK440" s="253"/>
      <c r="FL440" s="253"/>
      <c r="FM440" s="253"/>
      <c r="FN440" s="253"/>
      <c r="FO440" s="253"/>
      <c r="FP440" s="253"/>
      <c r="FQ440" s="253"/>
      <c r="FR440" s="253"/>
      <c r="FS440" s="253"/>
      <c r="FT440" s="253"/>
      <c r="FU440" s="253"/>
      <c r="FV440" s="253"/>
      <c r="FW440" s="253"/>
      <c r="FX440" s="253"/>
      <c r="FY440" s="253"/>
      <c r="FZ440" s="253"/>
      <c r="GA440" s="253"/>
      <c r="GB440" s="253"/>
      <c r="GC440" s="253"/>
      <c r="GD440" s="253"/>
      <c r="GE440" s="253"/>
      <c r="GF440" s="253"/>
      <c r="GG440" s="253"/>
      <c r="GH440" s="253"/>
      <c r="GI440" s="253"/>
      <c r="GJ440" s="253"/>
      <c r="GK440" s="253"/>
      <c r="GL440" s="253"/>
      <c r="GM440" s="253"/>
      <c r="GN440" s="253"/>
      <c r="GO440" s="253"/>
      <c r="GP440" s="253"/>
      <c r="GQ440" s="253"/>
      <c r="GR440" s="253"/>
      <c r="GS440" s="253"/>
      <c r="GT440" s="253"/>
      <c r="GU440" s="253"/>
      <c r="GV440" s="253"/>
      <c r="GW440" s="253"/>
      <c r="GX440" s="253"/>
      <c r="GY440" s="253"/>
      <c r="GZ440" s="253"/>
      <c r="HA440" s="253"/>
      <c r="HB440" s="253"/>
      <c r="HC440" s="253"/>
      <c r="HD440" s="253"/>
      <c r="HE440" s="253"/>
      <c r="HF440" s="253"/>
      <c r="HG440" s="253"/>
      <c r="HH440" s="253"/>
      <c r="HI440" s="253"/>
      <c r="HJ440" s="253"/>
      <c r="HK440" s="253"/>
      <c r="HL440" s="253"/>
      <c r="HM440" s="253"/>
      <c r="HN440" s="253"/>
      <c r="HO440" s="253"/>
      <c r="HP440" s="253"/>
      <c r="HQ440" s="253"/>
      <c r="HR440" s="253"/>
      <c r="HS440" s="253"/>
      <c r="HT440" s="253"/>
      <c r="HU440" s="253"/>
      <c r="HV440" s="253"/>
      <c r="HW440" s="253"/>
      <c r="HX440" s="253"/>
      <c r="HY440" s="253"/>
      <c r="HZ440" s="253"/>
      <c r="IA440" s="253"/>
      <c r="IB440" s="253"/>
      <c r="IC440" s="253"/>
      <c r="ID440" s="253"/>
      <c r="IE440" s="253"/>
      <c r="IF440" s="253"/>
      <c r="IG440" s="253"/>
      <c r="IH440" s="253"/>
      <c r="II440" s="253"/>
      <c r="IJ440" s="253"/>
      <c r="IK440" s="253"/>
      <c r="IL440" s="253"/>
      <c r="IM440" s="253"/>
      <c r="IN440" s="253"/>
      <c r="IO440" s="253"/>
      <c r="IP440" s="253"/>
      <c r="IQ440" s="253"/>
      <c r="IR440" s="253"/>
      <c r="IS440" s="253"/>
      <c r="IT440" s="253"/>
      <c r="IU440" s="253"/>
      <c r="IV440" s="253"/>
      <c r="IW440" s="253"/>
      <c r="IX440" s="253"/>
      <c r="IY440" s="253"/>
      <c r="IZ440" s="253"/>
      <c r="JA440" s="253"/>
      <c r="JB440" s="253"/>
      <c r="JC440" s="253"/>
      <c r="JD440" s="253"/>
      <c r="JE440" s="253"/>
      <c r="JF440" s="253"/>
      <c r="JG440" s="253"/>
      <c r="JH440" s="253"/>
      <c r="JI440" s="253"/>
      <c r="JJ440" s="253"/>
      <c r="JK440" s="253"/>
      <c r="JL440" s="253"/>
      <c r="JM440" s="253"/>
      <c r="JN440" s="253"/>
      <c r="JO440" s="253"/>
      <c r="JP440" s="253"/>
      <c r="JQ440" s="253"/>
      <c r="JR440" s="253"/>
      <c r="JS440" s="253"/>
      <c r="JT440" s="253"/>
      <c r="JU440" s="253"/>
    </row>
    <row r="441" spans="1:281" s="252" customFormat="1" ht="15" customHeight="1" x14ac:dyDescent="0.25">
      <c r="A441" s="253"/>
      <c r="B441" s="253"/>
      <c r="C441" s="253"/>
      <c r="D441" s="253"/>
      <c r="E441" s="253"/>
      <c r="F441" s="253"/>
      <c r="G441" s="253"/>
      <c r="H441" s="253"/>
      <c r="I441" s="253"/>
      <c r="J441" s="253"/>
      <c r="K441" s="253"/>
      <c r="L441" s="253"/>
      <c r="M441" s="253"/>
      <c r="N441" s="253"/>
      <c r="O441" s="253"/>
      <c r="P441" s="253"/>
      <c r="Q441" s="253"/>
      <c r="R441" s="253"/>
      <c r="S441" s="253"/>
      <c r="T441" s="253"/>
      <c r="U441" s="253" t="s">
        <v>606</v>
      </c>
      <c r="V441" s="253"/>
      <c r="W441" s="253"/>
      <c r="X441" s="253"/>
      <c r="Y441" s="253"/>
      <c r="Z441" s="253"/>
      <c r="AA441" s="253"/>
      <c r="AB441" s="253"/>
      <c r="AC441" s="253" t="s">
        <v>320</v>
      </c>
      <c r="AD441" s="253"/>
      <c r="AE441" s="253"/>
      <c r="AF441" s="253"/>
      <c r="AG441" s="253"/>
      <c r="AH441" s="253"/>
      <c r="AI441" s="253"/>
      <c r="AJ441" s="253"/>
      <c r="AK441" s="253"/>
      <c r="AL441" s="253"/>
      <c r="AM441" s="253"/>
      <c r="AN441" s="253"/>
      <c r="AO441" s="253"/>
      <c r="AP441" s="253"/>
      <c r="AQ441" s="253"/>
      <c r="AR441" s="253"/>
      <c r="AS441" s="253"/>
      <c r="AT441" s="253"/>
      <c r="AU441" s="253"/>
      <c r="AV441" s="253"/>
      <c r="AW441" s="253"/>
      <c r="AX441" s="253"/>
      <c r="AY441" s="253"/>
      <c r="AZ441" s="253"/>
      <c r="BA441" s="253"/>
      <c r="BB441" s="253"/>
      <c r="BC441" s="253"/>
      <c r="BD441" s="253"/>
      <c r="BE441" s="253"/>
      <c r="BF441" s="253"/>
      <c r="BG441" s="253"/>
      <c r="BH441" s="253"/>
      <c r="BI441" s="253"/>
      <c r="BJ441" s="253"/>
      <c r="BK441" s="253"/>
      <c r="BL441" s="253"/>
      <c r="BM441" s="253"/>
      <c r="BN441" s="253"/>
      <c r="BO441" s="253"/>
      <c r="BP441" s="253"/>
      <c r="BQ441" s="253"/>
      <c r="BR441" s="253"/>
      <c r="BS441" s="253"/>
      <c r="BT441" s="253"/>
      <c r="BU441" s="253"/>
      <c r="BV441" s="253"/>
      <c r="BW441" s="253"/>
      <c r="BX441" s="253"/>
      <c r="BY441" s="253"/>
      <c r="BZ441" s="253"/>
      <c r="CA441" s="253"/>
      <c r="CB441" s="253"/>
      <c r="CC441" s="253"/>
      <c r="CD441" s="253"/>
      <c r="CE441" s="253"/>
      <c r="CF441" s="253"/>
      <c r="CG441" s="253"/>
      <c r="CH441" s="253"/>
      <c r="CI441" s="253"/>
      <c r="CJ441" s="253"/>
      <c r="CK441" s="253"/>
      <c r="CL441" s="253"/>
      <c r="CM441" s="253"/>
      <c r="CN441" s="253"/>
      <c r="CO441" s="253"/>
      <c r="CP441" s="253"/>
      <c r="CQ441" s="253"/>
      <c r="CR441" s="253"/>
      <c r="CS441" s="253"/>
      <c r="CT441" s="253"/>
      <c r="CU441" s="253"/>
      <c r="CV441" s="253"/>
      <c r="CW441" s="253"/>
      <c r="CX441" s="253"/>
      <c r="CY441" s="253"/>
      <c r="CZ441" s="253"/>
      <c r="DA441" s="253"/>
      <c r="DB441" s="253"/>
      <c r="DC441" s="253"/>
      <c r="DD441" s="253"/>
      <c r="DE441" s="253"/>
      <c r="DF441" s="253"/>
      <c r="DG441" s="253"/>
      <c r="DH441" s="253"/>
      <c r="DI441" s="253"/>
      <c r="DJ441" s="253"/>
      <c r="DK441" s="253"/>
      <c r="DL441" s="253"/>
      <c r="DM441" s="253"/>
      <c r="DN441" s="253"/>
      <c r="DO441" s="253"/>
      <c r="DP441" s="253"/>
      <c r="DQ441" s="253"/>
      <c r="DR441" s="253"/>
      <c r="DS441" s="253"/>
      <c r="DT441" s="253"/>
      <c r="DU441" s="253"/>
      <c r="DV441" s="253"/>
      <c r="DW441" s="253"/>
      <c r="DX441" s="253"/>
      <c r="DY441" s="253"/>
      <c r="DZ441" s="253"/>
      <c r="EA441" s="253"/>
      <c r="EB441" s="253"/>
      <c r="EC441" s="253"/>
      <c r="ED441" s="253"/>
      <c r="EE441" s="253"/>
      <c r="EF441" s="253"/>
      <c r="EG441" s="253"/>
      <c r="EH441" s="253"/>
      <c r="EI441" s="253"/>
      <c r="EJ441" s="253"/>
      <c r="EK441" s="253"/>
      <c r="EL441" s="253"/>
      <c r="EM441" s="253"/>
      <c r="EN441" s="253"/>
      <c r="EO441" s="253"/>
      <c r="EP441" s="253"/>
      <c r="EQ441" s="253"/>
      <c r="ER441" s="253"/>
      <c r="ES441" s="253"/>
      <c r="ET441" s="253"/>
      <c r="EU441" s="253"/>
      <c r="EV441" s="253"/>
      <c r="EW441" s="253"/>
      <c r="EX441" s="253"/>
      <c r="EY441" s="253"/>
      <c r="EZ441" s="253"/>
      <c r="FA441" s="253"/>
      <c r="FB441" s="253"/>
      <c r="FC441" s="253"/>
      <c r="FD441" s="253"/>
      <c r="FE441" s="253"/>
      <c r="FF441" s="253"/>
      <c r="FG441" s="253"/>
      <c r="FH441" s="253"/>
      <c r="FI441" s="253"/>
      <c r="FJ441" s="253"/>
      <c r="FK441" s="253"/>
      <c r="FL441" s="253"/>
      <c r="FM441" s="253"/>
      <c r="FN441" s="253"/>
      <c r="FO441" s="253"/>
      <c r="FP441" s="253"/>
      <c r="FQ441" s="253"/>
      <c r="FR441" s="253"/>
      <c r="FS441" s="253"/>
      <c r="FT441" s="253"/>
      <c r="FU441" s="253"/>
      <c r="FV441" s="253"/>
      <c r="FW441" s="253"/>
      <c r="FX441" s="253"/>
      <c r="FY441" s="253"/>
      <c r="FZ441" s="253"/>
      <c r="GA441" s="253"/>
      <c r="GB441" s="253"/>
      <c r="GC441" s="253"/>
      <c r="GD441" s="253"/>
      <c r="GE441" s="253"/>
      <c r="GF441" s="253"/>
      <c r="GG441" s="253"/>
      <c r="GH441" s="253"/>
      <c r="GI441" s="253"/>
      <c r="GJ441" s="253"/>
      <c r="GK441" s="253"/>
      <c r="GL441" s="253"/>
      <c r="GM441" s="253"/>
      <c r="GN441" s="253"/>
      <c r="GO441" s="253"/>
      <c r="GP441" s="253"/>
      <c r="GQ441" s="253"/>
      <c r="GR441" s="253"/>
      <c r="GS441" s="253"/>
      <c r="GT441" s="253"/>
      <c r="GU441" s="253"/>
      <c r="GV441" s="253"/>
      <c r="GW441" s="253"/>
      <c r="GX441" s="253"/>
      <c r="GY441" s="253"/>
      <c r="GZ441" s="253"/>
      <c r="HA441" s="253"/>
      <c r="HB441" s="253"/>
      <c r="HC441" s="253"/>
      <c r="HD441" s="253"/>
      <c r="HE441" s="253"/>
      <c r="HF441" s="253"/>
      <c r="HG441" s="253"/>
      <c r="HH441" s="253"/>
      <c r="HI441" s="253"/>
      <c r="HJ441" s="253"/>
      <c r="HK441" s="253"/>
      <c r="HL441" s="253"/>
      <c r="HM441" s="253"/>
      <c r="HN441" s="253"/>
      <c r="HO441" s="253"/>
      <c r="HP441" s="253"/>
      <c r="HQ441" s="253"/>
      <c r="HR441" s="253"/>
      <c r="HS441" s="253"/>
      <c r="HT441" s="253"/>
      <c r="HU441" s="253"/>
      <c r="HV441" s="253"/>
      <c r="HW441" s="253"/>
      <c r="HX441" s="253"/>
      <c r="HY441" s="253"/>
      <c r="HZ441" s="253"/>
      <c r="IA441" s="253"/>
      <c r="IB441" s="253"/>
      <c r="IC441" s="253"/>
      <c r="ID441" s="253"/>
      <c r="IE441" s="253"/>
      <c r="IF441" s="253"/>
      <c r="IG441" s="253"/>
      <c r="IH441" s="253"/>
      <c r="II441" s="253"/>
      <c r="IJ441" s="253"/>
      <c r="IK441" s="253"/>
      <c r="IL441" s="253"/>
      <c r="IM441" s="253"/>
      <c r="IN441" s="253"/>
      <c r="IO441" s="253"/>
      <c r="IP441" s="253"/>
      <c r="IQ441" s="253"/>
      <c r="IR441" s="253"/>
      <c r="IS441" s="253"/>
      <c r="IT441" s="253"/>
      <c r="IU441" s="253"/>
      <c r="IV441" s="253"/>
      <c r="IW441" s="253"/>
      <c r="IX441" s="253"/>
      <c r="IY441" s="253"/>
      <c r="IZ441" s="253"/>
      <c r="JA441" s="253"/>
      <c r="JB441" s="253"/>
      <c r="JC441" s="253"/>
      <c r="JD441" s="253"/>
      <c r="JE441" s="253"/>
      <c r="JF441" s="253"/>
      <c r="JG441" s="253"/>
      <c r="JH441" s="253"/>
      <c r="JI441" s="253"/>
      <c r="JJ441" s="253"/>
      <c r="JK441" s="253"/>
      <c r="JL441" s="253"/>
      <c r="JM441" s="253"/>
      <c r="JN441" s="253"/>
      <c r="JO441" s="253"/>
      <c r="JP441" s="253"/>
      <c r="JQ441" s="253"/>
      <c r="JR441" s="253"/>
      <c r="JS441" s="253"/>
      <c r="JT441" s="253"/>
      <c r="JU441" s="253"/>
    </row>
    <row r="442" spans="1:281" s="252" customFormat="1" ht="15" customHeight="1" x14ac:dyDescent="0.25">
      <c r="A442" s="253"/>
      <c r="B442" s="253"/>
      <c r="C442" s="253"/>
      <c r="D442" s="253"/>
      <c r="E442" s="253"/>
      <c r="F442" s="253"/>
      <c r="G442" s="253"/>
      <c r="H442" s="253"/>
      <c r="I442" s="253"/>
      <c r="J442" s="253"/>
      <c r="K442" s="253"/>
      <c r="L442" s="253"/>
      <c r="M442" s="253"/>
      <c r="N442" s="253"/>
      <c r="O442" s="253"/>
      <c r="P442" s="253"/>
      <c r="Q442" s="253"/>
      <c r="R442" s="253"/>
      <c r="S442" s="253"/>
      <c r="T442" s="253"/>
      <c r="U442" s="253" t="s">
        <v>607</v>
      </c>
      <c r="V442" s="253"/>
      <c r="W442" s="253"/>
      <c r="X442" s="253"/>
      <c r="Y442" s="253"/>
      <c r="Z442" s="253"/>
      <c r="AA442" s="253"/>
      <c r="AB442" s="253"/>
      <c r="AC442" s="253" t="s">
        <v>357</v>
      </c>
      <c r="AD442" s="253"/>
      <c r="AE442" s="253"/>
      <c r="AF442" s="253"/>
      <c r="AG442" s="253"/>
      <c r="AH442" s="253"/>
      <c r="AI442" s="253"/>
      <c r="AJ442" s="253"/>
      <c r="AK442" s="253"/>
      <c r="AL442" s="253"/>
      <c r="AM442" s="253"/>
      <c r="AN442" s="253"/>
      <c r="AO442" s="253"/>
      <c r="AP442" s="253"/>
      <c r="AQ442" s="253"/>
      <c r="AR442" s="253"/>
      <c r="AS442" s="253"/>
      <c r="AT442" s="253"/>
      <c r="AU442" s="253"/>
      <c r="AV442" s="253"/>
      <c r="AW442" s="253"/>
      <c r="AX442" s="253"/>
      <c r="AY442" s="253"/>
      <c r="AZ442" s="253"/>
      <c r="BA442" s="253"/>
      <c r="BB442" s="253"/>
      <c r="BC442" s="253"/>
      <c r="BD442" s="253"/>
      <c r="BE442" s="253"/>
      <c r="BF442" s="253"/>
      <c r="BG442" s="253"/>
      <c r="BH442" s="253"/>
      <c r="BI442" s="253"/>
      <c r="BJ442" s="253"/>
      <c r="BK442" s="253"/>
      <c r="BL442" s="253"/>
      <c r="BM442" s="253"/>
      <c r="BN442" s="253"/>
      <c r="BO442" s="253"/>
      <c r="BP442" s="253"/>
      <c r="BQ442" s="253"/>
      <c r="BR442" s="253"/>
      <c r="BS442" s="253"/>
      <c r="BT442" s="253"/>
      <c r="BU442" s="253"/>
      <c r="BV442" s="253"/>
      <c r="BW442" s="253"/>
      <c r="BX442" s="253"/>
      <c r="BY442" s="253"/>
      <c r="BZ442" s="253"/>
      <c r="CA442" s="253"/>
      <c r="CB442" s="253"/>
      <c r="CC442" s="253"/>
      <c r="CD442" s="253"/>
      <c r="CE442" s="253"/>
      <c r="CF442" s="253"/>
      <c r="CG442" s="253"/>
      <c r="CH442" s="253"/>
      <c r="CI442" s="253"/>
      <c r="CJ442" s="253"/>
      <c r="CK442" s="253"/>
      <c r="CL442" s="253"/>
      <c r="CM442" s="253"/>
      <c r="CN442" s="253"/>
      <c r="CO442" s="253"/>
      <c r="CP442" s="253"/>
      <c r="CQ442" s="253"/>
      <c r="CR442" s="253"/>
      <c r="CS442" s="253"/>
      <c r="CT442" s="253"/>
      <c r="CU442" s="253"/>
      <c r="CV442" s="253"/>
      <c r="CW442" s="253"/>
      <c r="CX442" s="253"/>
      <c r="CY442" s="253"/>
      <c r="CZ442" s="253"/>
      <c r="DA442" s="253"/>
      <c r="DB442" s="253"/>
      <c r="DC442" s="253"/>
      <c r="DD442" s="253"/>
      <c r="DE442" s="253"/>
      <c r="DF442" s="253"/>
      <c r="DG442" s="253"/>
      <c r="DH442" s="253"/>
      <c r="DI442" s="253"/>
      <c r="DJ442" s="253"/>
      <c r="DK442" s="253"/>
      <c r="DL442" s="253"/>
      <c r="DM442" s="253"/>
      <c r="DN442" s="253"/>
      <c r="DO442" s="253"/>
      <c r="DP442" s="253"/>
      <c r="DQ442" s="253"/>
      <c r="DR442" s="253"/>
      <c r="DS442" s="253"/>
      <c r="DT442" s="253"/>
      <c r="DU442" s="253"/>
      <c r="DV442" s="253"/>
      <c r="DW442" s="253"/>
      <c r="DX442" s="253"/>
      <c r="DY442" s="253"/>
      <c r="DZ442" s="253"/>
      <c r="EA442" s="253"/>
      <c r="EB442" s="253"/>
      <c r="EC442" s="253"/>
      <c r="ED442" s="253"/>
      <c r="EE442" s="253"/>
      <c r="EF442" s="253"/>
      <c r="EG442" s="253"/>
      <c r="EH442" s="253"/>
      <c r="EI442" s="253"/>
      <c r="EJ442" s="253"/>
      <c r="EK442" s="253"/>
      <c r="EL442" s="253"/>
      <c r="EM442" s="253"/>
      <c r="EN442" s="253"/>
      <c r="EO442" s="253"/>
      <c r="EP442" s="253"/>
      <c r="EQ442" s="253"/>
      <c r="ER442" s="253"/>
      <c r="ES442" s="253"/>
      <c r="ET442" s="253"/>
      <c r="EU442" s="253"/>
      <c r="EV442" s="253"/>
      <c r="EW442" s="253"/>
      <c r="EX442" s="253"/>
      <c r="EY442" s="253"/>
      <c r="EZ442" s="253"/>
      <c r="FA442" s="253"/>
      <c r="FB442" s="253"/>
      <c r="FC442" s="253"/>
      <c r="FD442" s="253"/>
      <c r="FE442" s="253"/>
      <c r="FF442" s="253"/>
      <c r="FG442" s="253"/>
      <c r="FH442" s="253"/>
      <c r="FI442" s="253"/>
      <c r="FJ442" s="253"/>
      <c r="FK442" s="253"/>
      <c r="FL442" s="253"/>
      <c r="FM442" s="253"/>
      <c r="FN442" s="253"/>
      <c r="FO442" s="253"/>
      <c r="FP442" s="253"/>
      <c r="FQ442" s="253"/>
      <c r="FR442" s="253"/>
      <c r="FS442" s="253"/>
      <c r="FT442" s="253"/>
      <c r="FU442" s="253"/>
      <c r="FV442" s="253"/>
      <c r="FW442" s="253"/>
      <c r="FX442" s="253"/>
      <c r="FY442" s="253"/>
      <c r="FZ442" s="253"/>
      <c r="GA442" s="253"/>
      <c r="GB442" s="253"/>
      <c r="GC442" s="253"/>
      <c r="GD442" s="253"/>
      <c r="GE442" s="253"/>
      <c r="GF442" s="253"/>
      <c r="GG442" s="253"/>
      <c r="GH442" s="253"/>
      <c r="GI442" s="253"/>
      <c r="GJ442" s="253"/>
      <c r="GK442" s="253"/>
      <c r="GL442" s="253"/>
      <c r="GM442" s="253"/>
      <c r="GN442" s="253"/>
      <c r="GO442" s="253"/>
      <c r="GP442" s="253"/>
      <c r="GQ442" s="253"/>
      <c r="GR442" s="253"/>
      <c r="GS442" s="253"/>
      <c r="GT442" s="253"/>
      <c r="GU442" s="253"/>
      <c r="GV442" s="253"/>
      <c r="GW442" s="253"/>
      <c r="GX442" s="253"/>
      <c r="GY442" s="253"/>
      <c r="GZ442" s="253"/>
      <c r="HA442" s="253"/>
      <c r="HB442" s="253"/>
      <c r="HC442" s="253"/>
      <c r="HD442" s="253"/>
      <c r="HE442" s="253"/>
      <c r="HF442" s="253"/>
      <c r="HG442" s="253"/>
      <c r="HH442" s="253"/>
      <c r="HI442" s="253"/>
      <c r="HJ442" s="253"/>
      <c r="HK442" s="253"/>
      <c r="HL442" s="253"/>
      <c r="HM442" s="253"/>
      <c r="HN442" s="253"/>
      <c r="HO442" s="253"/>
      <c r="HP442" s="253"/>
      <c r="HQ442" s="253"/>
      <c r="HR442" s="253"/>
      <c r="HS442" s="253"/>
      <c r="HT442" s="253"/>
      <c r="HU442" s="253"/>
      <c r="HV442" s="253"/>
      <c r="HW442" s="253"/>
      <c r="HX442" s="253"/>
      <c r="HY442" s="253"/>
      <c r="HZ442" s="253"/>
      <c r="IA442" s="253"/>
      <c r="IB442" s="253"/>
      <c r="IC442" s="253"/>
      <c r="ID442" s="253"/>
      <c r="IE442" s="253"/>
      <c r="IF442" s="253"/>
      <c r="IG442" s="253"/>
      <c r="IH442" s="253"/>
      <c r="II442" s="253"/>
      <c r="IJ442" s="253"/>
      <c r="IK442" s="253"/>
      <c r="IL442" s="253"/>
      <c r="IM442" s="253"/>
      <c r="IN442" s="253"/>
      <c r="IO442" s="253"/>
      <c r="IP442" s="253"/>
      <c r="IQ442" s="253"/>
      <c r="IR442" s="253"/>
      <c r="IS442" s="253"/>
      <c r="IT442" s="253"/>
      <c r="IU442" s="253"/>
      <c r="IV442" s="253"/>
      <c r="IW442" s="253"/>
      <c r="IX442" s="253"/>
      <c r="IY442" s="253"/>
      <c r="IZ442" s="253"/>
      <c r="JA442" s="253"/>
      <c r="JB442" s="253"/>
      <c r="JC442" s="253"/>
      <c r="JD442" s="253"/>
      <c r="JE442" s="253"/>
      <c r="JF442" s="253"/>
      <c r="JG442" s="253"/>
      <c r="JH442" s="253"/>
      <c r="JI442" s="253"/>
      <c r="JJ442" s="253"/>
      <c r="JK442" s="253"/>
      <c r="JL442" s="253"/>
      <c r="JM442" s="253"/>
      <c r="JN442" s="253"/>
      <c r="JO442" s="253"/>
      <c r="JP442" s="253"/>
      <c r="JQ442" s="253"/>
      <c r="JR442" s="253"/>
      <c r="JS442" s="253"/>
      <c r="JT442" s="253"/>
      <c r="JU442" s="253"/>
    </row>
    <row r="443" spans="1:281" s="252" customFormat="1" ht="15" customHeight="1" x14ac:dyDescent="0.25">
      <c r="A443" s="253"/>
      <c r="B443" s="253"/>
      <c r="C443" s="253"/>
      <c r="D443" s="253"/>
      <c r="E443" s="253"/>
      <c r="F443" s="253"/>
      <c r="G443" s="253"/>
      <c r="H443" s="253"/>
      <c r="I443" s="253"/>
      <c r="J443" s="253"/>
      <c r="K443" s="253"/>
      <c r="L443" s="253"/>
      <c r="M443" s="253"/>
      <c r="N443" s="253"/>
      <c r="O443" s="253"/>
      <c r="P443" s="253"/>
      <c r="Q443" s="253"/>
      <c r="R443" s="253"/>
      <c r="S443" s="253"/>
      <c r="T443" s="253"/>
      <c r="U443" s="253" t="s">
        <v>608</v>
      </c>
      <c r="V443" s="253"/>
      <c r="W443" s="253"/>
      <c r="X443" s="253"/>
      <c r="Y443" s="253"/>
      <c r="Z443" s="253"/>
      <c r="AA443" s="253"/>
      <c r="AB443" s="253"/>
      <c r="AC443" s="253" t="s">
        <v>318</v>
      </c>
      <c r="AD443" s="253"/>
      <c r="AE443" s="253"/>
      <c r="AF443" s="253"/>
      <c r="AG443" s="253"/>
      <c r="AH443" s="253"/>
      <c r="AI443" s="253"/>
      <c r="AJ443" s="253"/>
      <c r="AK443" s="253"/>
      <c r="AL443" s="253"/>
      <c r="AM443" s="253"/>
      <c r="AN443" s="253"/>
      <c r="AO443" s="253"/>
      <c r="AP443" s="253"/>
      <c r="AQ443" s="253"/>
      <c r="AR443" s="253"/>
      <c r="AS443" s="253"/>
      <c r="AT443" s="253"/>
      <c r="AU443" s="253"/>
      <c r="AV443" s="253"/>
      <c r="AW443" s="253"/>
      <c r="AX443" s="253"/>
      <c r="AY443" s="253"/>
      <c r="AZ443" s="253"/>
      <c r="BA443" s="253"/>
      <c r="BB443" s="253"/>
      <c r="BC443" s="253"/>
      <c r="BD443" s="253"/>
      <c r="BE443" s="253"/>
      <c r="BF443" s="253"/>
      <c r="BG443" s="253"/>
      <c r="BH443" s="253"/>
      <c r="BI443" s="253"/>
      <c r="BJ443" s="253"/>
      <c r="BK443" s="253"/>
      <c r="BL443" s="253"/>
      <c r="BM443" s="253"/>
      <c r="BN443" s="253"/>
      <c r="BO443" s="253"/>
      <c r="BP443" s="253"/>
      <c r="BQ443" s="253"/>
      <c r="BR443" s="253"/>
      <c r="BS443" s="253"/>
      <c r="BT443" s="253"/>
      <c r="BU443" s="253"/>
      <c r="BV443" s="253"/>
      <c r="BW443" s="253"/>
      <c r="BX443" s="253"/>
      <c r="BY443" s="253"/>
      <c r="BZ443" s="253"/>
      <c r="CA443" s="253"/>
      <c r="CB443" s="253"/>
      <c r="CC443" s="253"/>
      <c r="CD443" s="253"/>
      <c r="CE443" s="253"/>
      <c r="CF443" s="253"/>
      <c r="CG443" s="253"/>
      <c r="CH443" s="253"/>
      <c r="CI443" s="253"/>
      <c r="CJ443" s="253"/>
      <c r="CK443" s="253"/>
      <c r="CL443" s="253"/>
      <c r="CM443" s="253"/>
      <c r="CN443" s="253"/>
      <c r="CO443" s="253"/>
      <c r="CP443" s="253"/>
      <c r="CQ443" s="253"/>
      <c r="CR443" s="253"/>
      <c r="CS443" s="253"/>
      <c r="CT443" s="253"/>
      <c r="CU443" s="253"/>
      <c r="CV443" s="253"/>
      <c r="CW443" s="253"/>
      <c r="CX443" s="253"/>
      <c r="CY443" s="253"/>
      <c r="CZ443" s="253"/>
      <c r="DA443" s="253"/>
      <c r="DB443" s="253"/>
      <c r="DC443" s="253"/>
      <c r="DD443" s="253"/>
      <c r="DE443" s="253"/>
      <c r="DF443" s="253"/>
      <c r="DG443" s="253"/>
      <c r="DH443" s="253"/>
      <c r="DI443" s="253"/>
      <c r="DJ443" s="253"/>
      <c r="DK443" s="253"/>
      <c r="DL443" s="253"/>
      <c r="DM443" s="253"/>
      <c r="DN443" s="253"/>
      <c r="DO443" s="253"/>
      <c r="DP443" s="253"/>
      <c r="DQ443" s="253"/>
      <c r="DR443" s="253"/>
      <c r="DS443" s="253"/>
      <c r="DT443" s="253"/>
      <c r="DU443" s="253"/>
      <c r="DV443" s="253"/>
      <c r="DW443" s="253"/>
      <c r="DX443" s="253"/>
      <c r="DY443" s="253"/>
      <c r="DZ443" s="253"/>
      <c r="EA443" s="253"/>
      <c r="EB443" s="253"/>
      <c r="EC443" s="253"/>
      <c r="ED443" s="253"/>
      <c r="EE443" s="253"/>
      <c r="EF443" s="253"/>
      <c r="EG443" s="253"/>
      <c r="EH443" s="253"/>
      <c r="EI443" s="253"/>
      <c r="EJ443" s="253"/>
      <c r="EK443" s="253"/>
      <c r="EL443" s="253"/>
      <c r="EM443" s="253"/>
      <c r="EN443" s="253"/>
      <c r="EO443" s="253"/>
      <c r="EP443" s="253"/>
      <c r="EQ443" s="253"/>
      <c r="ER443" s="253"/>
      <c r="ES443" s="253"/>
      <c r="ET443" s="253"/>
      <c r="EU443" s="253"/>
      <c r="EV443" s="253"/>
      <c r="EW443" s="253"/>
      <c r="EX443" s="253"/>
      <c r="EY443" s="253"/>
      <c r="EZ443" s="253"/>
      <c r="FA443" s="253"/>
      <c r="FB443" s="253"/>
      <c r="FC443" s="253"/>
      <c r="FD443" s="253"/>
      <c r="FE443" s="253"/>
      <c r="FF443" s="253"/>
      <c r="FG443" s="253"/>
      <c r="FH443" s="253"/>
      <c r="FI443" s="253"/>
      <c r="FJ443" s="253"/>
      <c r="FK443" s="253"/>
      <c r="FL443" s="253"/>
      <c r="FM443" s="253"/>
      <c r="FN443" s="253"/>
      <c r="FO443" s="253"/>
      <c r="FP443" s="253"/>
      <c r="FQ443" s="253"/>
      <c r="FR443" s="253"/>
      <c r="FS443" s="253"/>
      <c r="FT443" s="253"/>
      <c r="FU443" s="253"/>
      <c r="FV443" s="253"/>
      <c r="FW443" s="253"/>
      <c r="FX443" s="253"/>
      <c r="FY443" s="253"/>
      <c r="FZ443" s="253"/>
      <c r="GA443" s="253"/>
      <c r="GB443" s="253"/>
      <c r="GC443" s="253"/>
      <c r="GD443" s="253"/>
      <c r="GE443" s="253"/>
      <c r="GF443" s="253"/>
      <c r="GG443" s="253"/>
      <c r="GH443" s="253"/>
      <c r="GI443" s="253"/>
      <c r="GJ443" s="253"/>
      <c r="GK443" s="253"/>
      <c r="GL443" s="253"/>
      <c r="GM443" s="253"/>
      <c r="GN443" s="253"/>
      <c r="GO443" s="253"/>
      <c r="GP443" s="253"/>
      <c r="GQ443" s="253"/>
      <c r="GR443" s="253"/>
      <c r="GS443" s="253"/>
      <c r="GT443" s="253"/>
      <c r="GU443" s="253"/>
      <c r="GV443" s="253"/>
      <c r="GW443" s="253"/>
      <c r="GX443" s="253"/>
      <c r="GY443" s="253"/>
      <c r="GZ443" s="253"/>
      <c r="HA443" s="253"/>
      <c r="HB443" s="253"/>
      <c r="HC443" s="253"/>
      <c r="HD443" s="253"/>
      <c r="HE443" s="253"/>
      <c r="HF443" s="253"/>
      <c r="HG443" s="253"/>
      <c r="HH443" s="253"/>
      <c r="HI443" s="253"/>
      <c r="HJ443" s="253"/>
      <c r="HK443" s="253"/>
      <c r="HL443" s="253"/>
      <c r="HM443" s="253"/>
      <c r="HN443" s="253"/>
      <c r="HO443" s="253"/>
      <c r="HP443" s="253"/>
      <c r="HQ443" s="253"/>
      <c r="HR443" s="253"/>
      <c r="HS443" s="253"/>
      <c r="HT443" s="253"/>
      <c r="HU443" s="253"/>
      <c r="HV443" s="253"/>
      <c r="HW443" s="253"/>
      <c r="HX443" s="253"/>
      <c r="HY443" s="253"/>
      <c r="HZ443" s="253"/>
      <c r="IA443" s="253"/>
      <c r="IB443" s="253"/>
      <c r="IC443" s="253"/>
      <c r="ID443" s="253"/>
      <c r="IE443" s="253"/>
      <c r="IF443" s="253"/>
      <c r="IG443" s="253"/>
      <c r="IH443" s="253"/>
      <c r="II443" s="253"/>
      <c r="IJ443" s="253"/>
      <c r="IK443" s="253"/>
      <c r="IL443" s="253"/>
      <c r="IM443" s="253"/>
      <c r="IN443" s="253"/>
      <c r="IO443" s="253"/>
      <c r="IP443" s="253"/>
      <c r="IQ443" s="253"/>
      <c r="IR443" s="253"/>
      <c r="IS443" s="253"/>
      <c r="IT443" s="253"/>
      <c r="IU443" s="253"/>
      <c r="IV443" s="253"/>
      <c r="IW443" s="253"/>
      <c r="IX443" s="253"/>
      <c r="IY443" s="253"/>
      <c r="IZ443" s="253"/>
      <c r="JA443" s="253"/>
      <c r="JB443" s="253"/>
      <c r="JC443" s="253"/>
      <c r="JD443" s="253"/>
      <c r="JE443" s="253"/>
      <c r="JF443" s="253"/>
      <c r="JG443" s="253"/>
      <c r="JH443" s="253"/>
      <c r="JI443" s="253"/>
      <c r="JJ443" s="253"/>
      <c r="JK443" s="253"/>
      <c r="JL443" s="253"/>
      <c r="JM443" s="253"/>
      <c r="JN443" s="253"/>
      <c r="JO443" s="253"/>
      <c r="JP443" s="253"/>
      <c r="JQ443" s="253"/>
      <c r="JR443" s="253"/>
      <c r="JS443" s="253"/>
      <c r="JT443" s="253"/>
      <c r="JU443" s="253"/>
    </row>
    <row r="444" spans="1:281" s="252" customFormat="1" ht="15" customHeight="1" x14ac:dyDescent="0.25">
      <c r="A444" s="253"/>
      <c r="B444" s="253"/>
      <c r="C444" s="253"/>
      <c r="D444" s="253"/>
      <c r="E444" s="253"/>
      <c r="F444" s="253"/>
      <c r="G444" s="253"/>
      <c r="H444" s="253"/>
      <c r="I444" s="253"/>
      <c r="J444" s="253"/>
      <c r="K444" s="253"/>
      <c r="L444" s="253"/>
      <c r="M444" s="253"/>
      <c r="N444" s="253"/>
      <c r="O444" s="253"/>
      <c r="P444" s="253"/>
      <c r="Q444" s="253"/>
      <c r="R444" s="253"/>
      <c r="S444" s="253"/>
      <c r="T444" s="253"/>
      <c r="U444" s="253" t="s">
        <v>609</v>
      </c>
      <c r="V444" s="253"/>
      <c r="W444" s="253"/>
      <c r="X444" s="253"/>
      <c r="Y444" s="253"/>
      <c r="Z444" s="253"/>
      <c r="AA444" s="253"/>
      <c r="AB444" s="253"/>
      <c r="AC444" s="253" t="s">
        <v>373</v>
      </c>
      <c r="AD444" s="253"/>
      <c r="AE444" s="253"/>
      <c r="AF444" s="253"/>
      <c r="AG444" s="253"/>
      <c r="AH444" s="253"/>
      <c r="AI444" s="253"/>
      <c r="AJ444" s="253"/>
      <c r="AK444" s="253"/>
      <c r="AL444" s="253"/>
      <c r="AM444" s="253"/>
      <c r="AN444" s="253"/>
      <c r="AO444" s="253"/>
      <c r="AP444" s="253"/>
      <c r="AQ444" s="253"/>
      <c r="AR444" s="253"/>
      <c r="AS444" s="253"/>
      <c r="AT444" s="253"/>
      <c r="AU444" s="253"/>
      <c r="AV444" s="253"/>
      <c r="AW444" s="253"/>
      <c r="AX444" s="253"/>
      <c r="AY444" s="253"/>
      <c r="AZ444" s="253"/>
      <c r="BA444" s="253"/>
      <c r="BB444" s="253"/>
      <c r="BC444" s="253"/>
      <c r="BD444" s="253"/>
      <c r="BE444" s="253"/>
      <c r="BF444" s="253"/>
      <c r="BG444" s="253"/>
      <c r="BH444" s="253"/>
      <c r="BI444" s="253"/>
      <c r="BJ444" s="253"/>
      <c r="BK444" s="253"/>
      <c r="BL444" s="253"/>
      <c r="BM444" s="253"/>
      <c r="BN444" s="253"/>
      <c r="BO444" s="253"/>
      <c r="BP444" s="253"/>
      <c r="BQ444" s="253"/>
      <c r="BR444" s="253"/>
      <c r="BS444" s="253"/>
      <c r="BT444" s="253"/>
      <c r="BU444" s="253"/>
      <c r="BV444" s="253"/>
      <c r="BW444" s="253"/>
      <c r="BX444" s="253"/>
      <c r="BY444" s="253"/>
      <c r="BZ444" s="253"/>
      <c r="CA444" s="253"/>
      <c r="CB444" s="253"/>
      <c r="CC444" s="253"/>
      <c r="CD444" s="253"/>
      <c r="CE444" s="253"/>
      <c r="CF444" s="253"/>
      <c r="CG444" s="253"/>
      <c r="CH444" s="253"/>
      <c r="CI444" s="253"/>
      <c r="CJ444" s="253"/>
      <c r="CK444" s="253"/>
      <c r="CL444" s="253"/>
      <c r="CM444" s="253"/>
      <c r="CN444" s="253"/>
      <c r="CO444" s="253"/>
      <c r="CP444" s="253"/>
      <c r="CQ444" s="253"/>
      <c r="CR444" s="253"/>
      <c r="CS444" s="253"/>
      <c r="CT444" s="253"/>
      <c r="CU444" s="253"/>
      <c r="CV444" s="253"/>
      <c r="CW444" s="253"/>
      <c r="CX444" s="253"/>
      <c r="CY444" s="253"/>
      <c r="CZ444" s="253"/>
      <c r="DA444" s="253"/>
      <c r="DB444" s="253"/>
      <c r="DC444" s="253"/>
      <c r="DD444" s="253"/>
      <c r="DE444" s="253"/>
      <c r="DF444" s="253"/>
      <c r="DG444" s="253"/>
      <c r="DH444" s="253"/>
      <c r="DI444" s="253"/>
      <c r="DJ444" s="253"/>
      <c r="DK444" s="253"/>
      <c r="DL444" s="253"/>
      <c r="DM444" s="253"/>
      <c r="DN444" s="253"/>
      <c r="DO444" s="253"/>
      <c r="DP444" s="253"/>
      <c r="DQ444" s="253"/>
      <c r="DR444" s="253"/>
      <c r="DS444" s="253"/>
      <c r="DT444" s="253"/>
      <c r="DU444" s="253"/>
      <c r="DV444" s="253"/>
      <c r="DW444" s="253"/>
      <c r="DX444" s="253"/>
      <c r="DY444" s="253"/>
      <c r="DZ444" s="253"/>
      <c r="EA444" s="253"/>
      <c r="EB444" s="253"/>
      <c r="EC444" s="253"/>
      <c r="ED444" s="253"/>
      <c r="EE444" s="253"/>
      <c r="EF444" s="253"/>
      <c r="EG444" s="253"/>
      <c r="EH444" s="253"/>
      <c r="EI444" s="253"/>
      <c r="EJ444" s="253"/>
      <c r="EK444" s="253"/>
      <c r="EL444" s="253"/>
      <c r="EM444" s="253"/>
      <c r="EN444" s="253"/>
      <c r="EO444" s="253"/>
      <c r="EP444" s="253"/>
      <c r="EQ444" s="253"/>
      <c r="ER444" s="253"/>
      <c r="ES444" s="253"/>
      <c r="ET444" s="253"/>
      <c r="EU444" s="253"/>
      <c r="EV444" s="253"/>
      <c r="EW444" s="253"/>
      <c r="EX444" s="253"/>
      <c r="EY444" s="253"/>
      <c r="EZ444" s="253"/>
      <c r="FA444" s="253"/>
      <c r="FB444" s="253"/>
      <c r="FC444" s="253"/>
      <c r="FD444" s="253"/>
      <c r="FE444" s="253"/>
      <c r="FF444" s="253"/>
      <c r="FG444" s="253"/>
      <c r="FH444" s="253"/>
      <c r="FI444" s="253"/>
      <c r="FJ444" s="253"/>
      <c r="FK444" s="253"/>
      <c r="FL444" s="253"/>
      <c r="FM444" s="253"/>
      <c r="FN444" s="253"/>
      <c r="FO444" s="253"/>
      <c r="FP444" s="253"/>
      <c r="FQ444" s="253"/>
      <c r="FR444" s="253"/>
      <c r="FS444" s="253"/>
      <c r="FT444" s="253"/>
      <c r="FU444" s="253"/>
      <c r="FV444" s="253"/>
      <c r="FW444" s="253"/>
      <c r="FX444" s="253"/>
      <c r="FY444" s="253"/>
      <c r="FZ444" s="253"/>
      <c r="GA444" s="253"/>
      <c r="GB444" s="253"/>
      <c r="GC444" s="253"/>
      <c r="GD444" s="253"/>
      <c r="GE444" s="253"/>
      <c r="GF444" s="253"/>
      <c r="GG444" s="253"/>
      <c r="GH444" s="253"/>
      <c r="GI444" s="253"/>
      <c r="GJ444" s="253"/>
      <c r="GK444" s="253"/>
      <c r="GL444" s="253"/>
      <c r="GM444" s="253"/>
      <c r="GN444" s="253"/>
      <c r="GO444" s="253"/>
      <c r="GP444" s="253"/>
      <c r="GQ444" s="253"/>
      <c r="GR444" s="253"/>
      <c r="GS444" s="253"/>
      <c r="GT444" s="253"/>
      <c r="GU444" s="253"/>
      <c r="GV444" s="253"/>
      <c r="GW444" s="253"/>
      <c r="GX444" s="253"/>
      <c r="GY444" s="253"/>
      <c r="GZ444" s="253"/>
      <c r="HA444" s="253"/>
      <c r="HB444" s="253"/>
      <c r="HC444" s="253"/>
      <c r="HD444" s="253"/>
      <c r="HE444" s="253"/>
      <c r="HF444" s="253"/>
      <c r="HG444" s="253"/>
      <c r="HH444" s="253"/>
      <c r="HI444" s="253"/>
      <c r="HJ444" s="253"/>
      <c r="HK444" s="253"/>
      <c r="HL444" s="253"/>
      <c r="HM444" s="253"/>
      <c r="HN444" s="253"/>
      <c r="HO444" s="253"/>
      <c r="HP444" s="253"/>
      <c r="HQ444" s="253"/>
      <c r="HR444" s="253"/>
      <c r="HS444" s="253"/>
      <c r="HT444" s="253"/>
      <c r="HU444" s="253"/>
      <c r="HV444" s="253"/>
      <c r="HW444" s="253"/>
      <c r="HX444" s="253"/>
      <c r="HY444" s="253"/>
      <c r="HZ444" s="253"/>
      <c r="IA444" s="253"/>
      <c r="IB444" s="253"/>
      <c r="IC444" s="253"/>
      <c r="ID444" s="253"/>
      <c r="IE444" s="253"/>
      <c r="IF444" s="253"/>
      <c r="IG444" s="253"/>
      <c r="IH444" s="253"/>
      <c r="II444" s="253"/>
      <c r="IJ444" s="253"/>
      <c r="IK444" s="253"/>
      <c r="IL444" s="253"/>
      <c r="IM444" s="253"/>
      <c r="IN444" s="253"/>
      <c r="IO444" s="253"/>
      <c r="IP444" s="253"/>
      <c r="IQ444" s="253"/>
      <c r="IR444" s="253"/>
      <c r="IS444" s="253"/>
      <c r="IT444" s="253"/>
      <c r="IU444" s="253"/>
      <c r="IV444" s="253"/>
      <c r="IW444" s="253"/>
      <c r="IX444" s="253"/>
      <c r="IY444" s="253"/>
      <c r="IZ444" s="253"/>
      <c r="JA444" s="253"/>
      <c r="JB444" s="253"/>
      <c r="JC444" s="253"/>
      <c r="JD444" s="253"/>
      <c r="JE444" s="253"/>
      <c r="JF444" s="253"/>
      <c r="JG444" s="253"/>
      <c r="JH444" s="253"/>
      <c r="JI444" s="253"/>
      <c r="JJ444" s="253"/>
      <c r="JK444" s="253"/>
      <c r="JL444" s="253"/>
      <c r="JM444" s="253"/>
      <c r="JN444" s="253"/>
      <c r="JO444" s="253"/>
      <c r="JP444" s="253"/>
      <c r="JQ444" s="253"/>
      <c r="JR444" s="253"/>
      <c r="JS444" s="253"/>
      <c r="JT444" s="253"/>
      <c r="JU444" s="253"/>
    </row>
    <row r="445" spans="1:281" s="252" customFormat="1" ht="15" customHeight="1" x14ac:dyDescent="0.25">
      <c r="A445" s="253"/>
      <c r="B445" s="253"/>
      <c r="C445" s="253"/>
      <c r="D445" s="253"/>
      <c r="E445" s="253"/>
      <c r="F445" s="253"/>
      <c r="G445" s="253"/>
      <c r="H445" s="253"/>
      <c r="I445" s="253"/>
      <c r="J445" s="253"/>
      <c r="K445" s="253"/>
      <c r="L445" s="253"/>
      <c r="M445" s="253"/>
      <c r="N445" s="253"/>
      <c r="O445" s="253"/>
      <c r="P445" s="253"/>
      <c r="Q445" s="253"/>
      <c r="R445" s="253"/>
      <c r="S445" s="253"/>
      <c r="T445" s="253"/>
      <c r="U445" s="253" t="s">
        <v>610</v>
      </c>
      <c r="V445" s="253"/>
      <c r="W445" s="253"/>
      <c r="X445" s="253"/>
      <c r="Y445" s="253"/>
      <c r="Z445" s="253"/>
      <c r="AA445" s="253"/>
      <c r="AB445" s="253"/>
      <c r="AC445" s="253" t="s">
        <v>332</v>
      </c>
      <c r="AD445" s="253"/>
      <c r="AE445" s="253"/>
      <c r="AF445" s="253"/>
      <c r="AG445" s="253"/>
      <c r="AH445" s="253"/>
      <c r="AI445" s="253"/>
      <c r="AJ445" s="253"/>
      <c r="AK445" s="253"/>
      <c r="AL445" s="253"/>
      <c r="AM445" s="253"/>
      <c r="AN445" s="253"/>
      <c r="AO445" s="253"/>
      <c r="AP445" s="253"/>
      <c r="AQ445" s="253"/>
      <c r="AR445" s="253"/>
      <c r="AS445" s="253"/>
      <c r="AT445" s="253"/>
      <c r="AU445" s="253"/>
      <c r="AV445" s="253"/>
      <c r="AW445" s="253"/>
      <c r="AX445" s="253"/>
      <c r="AY445" s="253"/>
      <c r="AZ445" s="253"/>
      <c r="BA445" s="253"/>
      <c r="BB445" s="253"/>
      <c r="BC445" s="253"/>
      <c r="BD445" s="253"/>
      <c r="BE445" s="253"/>
      <c r="BF445" s="253"/>
      <c r="BG445" s="253"/>
      <c r="BH445" s="253"/>
      <c r="BI445" s="253"/>
      <c r="BJ445" s="253"/>
      <c r="BK445" s="253"/>
      <c r="BL445" s="253"/>
      <c r="BM445" s="253"/>
      <c r="BN445" s="253"/>
      <c r="BO445" s="253"/>
      <c r="BP445" s="253"/>
      <c r="BQ445" s="253"/>
      <c r="BR445" s="253"/>
      <c r="BS445" s="253"/>
      <c r="BT445" s="253"/>
      <c r="BU445" s="253"/>
      <c r="BV445" s="253"/>
      <c r="BW445" s="253"/>
      <c r="BX445" s="253"/>
      <c r="BY445" s="253"/>
      <c r="BZ445" s="253"/>
      <c r="CA445" s="253"/>
      <c r="CB445" s="253"/>
      <c r="CC445" s="253"/>
      <c r="CD445" s="253"/>
      <c r="CE445" s="253"/>
      <c r="CF445" s="253"/>
      <c r="CG445" s="253"/>
      <c r="CH445" s="253"/>
      <c r="CI445" s="253"/>
      <c r="CJ445" s="253"/>
      <c r="CK445" s="253"/>
      <c r="CL445" s="253"/>
      <c r="CM445" s="253"/>
      <c r="CN445" s="253"/>
      <c r="CO445" s="253"/>
      <c r="CP445" s="253"/>
      <c r="CQ445" s="253"/>
      <c r="CR445" s="253"/>
      <c r="CS445" s="253"/>
      <c r="CT445" s="253"/>
      <c r="CU445" s="253"/>
      <c r="CV445" s="253"/>
      <c r="CW445" s="253"/>
      <c r="CX445" s="253"/>
      <c r="CY445" s="253"/>
      <c r="CZ445" s="253"/>
      <c r="DA445" s="253"/>
      <c r="DB445" s="253"/>
      <c r="DC445" s="253"/>
      <c r="DD445" s="253"/>
      <c r="DE445" s="253"/>
      <c r="DF445" s="253"/>
      <c r="DG445" s="253"/>
      <c r="DH445" s="253"/>
      <c r="DI445" s="253"/>
      <c r="DJ445" s="253"/>
      <c r="DK445" s="253"/>
      <c r="DL445" s="253"/>
      <c r="DM445" s="253"/>
      <c r="DN445" s="253"/>
      <c r="DO445" s="253"/>
      <c r="DP445" s="253"/>
      <c r="DQ445" s="253"/>
      <c r="DR445" s="253"/>
      <c r="DS445" s="253"/>
      <c r="DT445" s="253"/>
      <c r="DU445" s="253"/>
      <c r="DV445" s="253"/>
      <c r="DW445" s="253"/>
      <c r="DX445" s="253"/>
      <c r="DY445" s="253"/>
      <c r="DZ445" s="253"/>
      <c r="EA445" s="253"/>
      <c r="EB445" s="253"/>
      <c r="EC445" s="253"/>
      <c r="ED445" s="253"/>
      <c r="EE445" s="253"/>
      <c r="EF445" s="253"/>
      <c r="EG445" s="253"/>
      <c r="EH445" s="253"/>
      <c r="EI445" s="253"/>
      <c r="EJ445" s="253"/>
      <c r="EK445" s="253"/>
      <c r="EL445" s="253"/>
      <c r="EM445" s="253"/>
      <c r="EN445" s="253"/>
      <c r="EO445" s="253"/>
      <c r="EP445" s="253"/>
      <c r="EQ445" s="253"/>
      <c r="ER445" s="253"/>
      <c r="ES445" s="253"/>
      <c r="ET445" s="253"/>
      <c r="EU445" s="253"/>
      <c r="EV445" s="253"/>
      <c r="EW445" s="253"/>
      <c r="EX445" s="253"/>
      <c r="EY445" s="253"/>
      <c r="EZ445" s="253"/>
      <c r="FA445" s="253"/>
      <c r="FB445" s="253"/>
      <c r="FC445" s="253"/>
      <c r="FD445" s="253"/>
      <c r="FE445" s="253"/>
      <c r="FF445" s="253"/>
      <c r="FG445" s="253"/>
      <c r="FH445" s="253"/>
      <c r="FI445" s="253"/>
      <c r="FJ445" s="253"/>
      <c r="FK445" s="253"/>
      <c r="FL445" s="253"/>
      <c r="FM445" s="253"/>
      <c r="FN445" s="253"/>
      <c r="FO445" s="253"/>
      <c r="FP445" s="253"/>
      <c r="FQ445" s="253"/>
      <c r="FR445" s="253"/>
      <c r="FS445" s="253"/>
      <c r="FT445" s="253"/>
      <c r="FU445" s="253"/>
      <c r="FV445" s="253"/>
      <c r="FW445" s="253"/>
      <c r="FX445" s="253"/>
      <c r="FY445" s="253"/>
      <c r="FZ445" s="253"/>
      <c r="GA445" s="253"/>
      <c r="GB445" s="253"/>
      <c r="GC445" s="253"/>
      <c r="GD445" s="253"/>
      <c r="GE445" s="253"/>
      <c r="GF445" s="253"/>
      <c r="GG445" s="253"/>
      <c r="GH445" s="253"/>
      <c r="GI445" s="253"/>
      <c r="GJ445" s="253"/>
      <c r="GK445" s="253"/>
      <c r="GL445" s="253"/>
      <c r="GM445" s="253"/>
      <c r="GN445" s="253"/>
      <c r="GO445" s="253"/>
      <c r="GP445" s="253"/>
      <c r="GQ445" s="253"/>
      <c r="GR445" s="253"/>
      <c r="GS445" s="253"/>
      <c r="GT445" s="253"/>
      <c r="GU445" s="253"/>
      <c r="GV445" s="253"/>
      <c r="GW445" s="253"/>
      <c r="GX445" s="253"/>
      <c r="GY445" s="253"/>
      <c r="GZ445" s="253"/>
      <c r="HA445" s="253"/>
      <c r="HB445" s="253"/>
      <c r="HC445" s="253"/>
      <c r="HD445" s="253"/>
      <c r="HE445" s="253"/>
      <c r="HF445" s="253"/>
      <c r="HG445" s="253"/>
      <c r="HH445" s="253"/>
      <c r="HI445" s="253"/>
      <c r="HJ445" s="253"/>
      <c r="HK445" s="253"/>
      <c r="HL445" s="253"/>
      <c r="HM445" s="253"/>
      <c r="HN445" s="253"/>
      <c r="HO445" s="253"/>
      <c r="HP445" s="253"/>
      <c r="HQ445" s="253"/>
      <c r="HR445" s="253"/>
      <c r="HS445" s="253"/>
      <c r="HT445" s="253"/>
      <c r="HU445" s="253"/>
      <c r="HV445" s="253"/>
      <c r="HW445" s="253"/>
      <c r="HX445" s="253"/>
      <c r="HY445" s="253"/>
      <c r="HZ445" s="253"/>
      <c r="IA445" s="253"/>
      <c r="IB445" s="253"/>
      <c r="IC445" s="253"/>
      <c r="ID445" s="253"/>
      <c r="IE445" s="253"/>
      <c r="IF445" s="253"/>
      <c r="IG445" s="253"/>
      <c r="IH445" s="253"/>
      <c r="II445" s="253"/>
      <c r="IJ445" s="253"/>
      <c r="IK445" s="253"/>
      <c r="IL445" s="253"/>
      <c r="IM445" s="253"/>
      <c r="IN445" s="253"/>
      <c r="IO445" s="253"/>
      <c r="IP445" s="253"/>
      <c r="IQ445" s="253"/>
      <c r="IR445" s="253"/>
      <c r="IS445" s="253"/>
      <c r="IT445" s="253"/>
      <c r="IU445" s="253"/>
      <c r="IV445" s="253"/>
      <c r="IW445" s="253"/>
      <c r="IX445" s="253"/>
      <c r="IY445" s="253"/>
      <c r="IZ445" s="253"/>
      <c r="JA445" s="253"/>
      <c r="JB445" s="253"/>
      <c r="JC445" s="253"/>
      <c r="JD445" s="253"/>
      <c r="JE445" s="253"/>
      <c r="JF445" s="253"/>
      <c r="JG445" s="253"/>
      <c r="JH445" s="253"/>
      <c r="JI445" s="253"/>
      <c r="JJ445" s="253"/>
      <c r="JK445" s="253"/>
      <c r="JL445" s="253"/>
      <c r="JM445" s="253"/>
      <c r="JN445" s="253"/>
      <c r="JO445" s="253"/>
      <c r="JP445" s="253"/>
      <c r="JQ445" s="253"/>
      <c r="JR445" s="253"/>
      <c r="JS445" s="253"/>
      <c r="JT445" s="253"/>
      <c r="JU445" s="253"/>
    </row>
    <row r="446" spans="1:281" s="252" customFormat="1" ht="15" customHeight="1" x14ac:dyDescent="0.25">
      <c r="A446" s="253"/>
      <c r="B446" s="253"/>
      <c r="C446" s="253"/>
      <c r="D446" s="253"/>
      <c r="E446" s="253"/>
      <c r="F446" s="253"/>
      <c r="G446" s="253"/>
      <c r="H446" s="253"/>
      <c r="I446" s="253"/>
      <c r="J446" s="253"/>
      <c r="K446" s="253"/>
      <c r="L446" s="253"/>
      <c r="M446" s="253"/>
      <c r="N446" s="253"/>
      <c r="O446" s="253"/>
      <c r="P446" s="253"/>
      <c r="Q446" s="253"/>
      <c r="R446" s="253"/>
      <c r="S446" s="253"/>
      <c r="T446" s="253"/>
      <c r="U446" s="253" t="s">
        <v>611</v>
      </c>
      <c r="V446" s="253"/>
      <c r="W446" s="253"/>
      <c r="X446" s="253"/>
      <c r="Y446" s="253"/>
      <c r="Z446" s="253"/>
      <c r="AA446" s="253"/>
      <c r="AB446" s="253"/>
      <c r="AC446" s="253" t="s">
        <v>357</v>
      </c>
      <c r="AD446" s="253"/>
      <c r="AE446" s="253"/>
      <c r="AF446" s="253"/>
      <c r="AG446" s="253"/>
      <c r="AH446" s="253"/>
      <c r="AI446" s="253"/>
      <c r="AJ446" s="253"/>
      <c r="AK446" s="253"/>
      <c r="AL446" s="253"/>
      <c r="AM446" s="253"/>
      <c r="AN446" s="253"/>
      <c r="AO446" s="253"/>
      <c r="AP446" s="253"/>
      <c r="AQ446" s="253"/>
      <c r="AR446" s="253"/>
      <c r="AS446" s="253"/>
      <c r="AT446" s="253"/>
      <c r="AU446" s="253"/>
      <c r="AV446" s="253"/>
      <c r="AW446" s="253"/>
      <c r="AX446" s="253"/>
      <c r="AY446" s="253"/>
      <c r="AZ446" s="253"/>
      <c r="BA446" s="253"/>
      <c r="BB446" s="253"/>
      <c r="BC446" s="253"/>
      <c r="BD446" s="253"/>
      <c r="BE446" s="253"/>
      <c r="BF446" s="253"/>
      <c r="BG446" s="253"/>
      <c r="BH446" s="253"/>
      <c r="BI446" s="253"/>
      <c r="BJ446" s="253"/>
      <c r="BK446" s="253"/>
      <c r="BL446" s="253"/>
      <c r="BM446" s="253"/>
      <c r="BN446" s="253"/>
      <c r="BO446" s="253"/>
      <c r="BP446" s="253"/>
      <c r="BQ446" s="253"/>
      <c r="BR446" s="253"/>
      <c r="BS446" s="253"/>
      <c r="BT446" s="253"/>
      <c r="BU446" s="253"/>
      <c r="BV446" s="253"/>
      <c r="BW446" s="253"/>
      <c r="BX446" s="253"/>
      <c r="BY446" s="253"/>
      <c r="BZ446" s="253"/>
      <c r="CA446" s="253"/>
      <c r="CB446" s="253"/>
      <c r="CC446" s="253"/>
      <c r="CD446" s="253"/>
      <c r="CE446" s="253"/>
      <c r="CF446" s="253"/>
      <c r="CG446" s="253"/>
      <c r="CH446" s="253"/>
      <c r="CI446" s="253"/>
      <c r="CJ446" s="253"/>
      <c r="CK446" s="253"/>
      <c r="CL446" s="253"/>
      <c r="CM446" s="253"/>
      <c r="CN446" s="253"/>
      <c r="CO446" s="253"/>
      <c r="CP446" s="253"/>
      <c r="CQ446" s="253"/>
      <c r="CR446" s="253"/>
      <c r="CS446" s="253"/>
      <c r="CT446" s="253"/>
      <c r="CU446" s="253"/>
      <c r="CV446" s="253"/>
      <c r="CW446" s="253"/>
      <c r="CX446" s="253"/>
      <c r="CY446" s="253"/>
      <c r="CZ446" s="253"/>
      <c r="DA446" s="253"/>
      <c r="DB446" s="253"/>
      <c r="DC446" s="253"/>
      <c r="DD446" s="253"/>
      <c r="DE446" s="253"/>
      <c r="DF446" s="253"/>
      <c r="DG446" s="253"/>
      <c r="DH446" s="253"/>
      <c r="DI446" s="253"/>
      <c r="DJ446" s="253"/>
      <c r="DK446" s="253"/>
      <c r="DL446" s="253"/>
      <c r="DM446" s="253"/>
      <c r="DN446" s="253"/>
      <c r="DO446" s="253"/>
      <c r="DP446" s="253"/>
      <c r="DQ446" s="253"/>
      <c r="DR446" s="253"/>
      <c r="DS446" s="253"/>
      <c r="DT446" s="253"/>
      <c r="DU446" s="253"/>
      <c r="DV446" s="253"/>
      <c r="DW446" s="253"/>
      <c r="DX446" s="253"/>
      <c r="DY446" s="253"/>
      <c r="DZ446" s="253"/>
      <c r="EA446" s="253"/>
      <c r="EB446" s="253"/>
      <c r="EC446" s="253"/>
      <c r="ED446" s="253"/>
      <c r="EE446" s="253"/>
      <c r="EF446" s="253"/>
      <c r="EG446" s="253"/>
      <c r="EH446" s="253"/>
      <c r="EI446" s="253"/>
      <c r="EJ446" s="253"/>
      <c r="EK446" s="253"/>
      <c r="EL446" s="253"/>
      <c r="EM446" s="253"/>
      <c r="EN446" s="253"/>
      <c r="EO446" s="253"/>
      <c r="EP446" s="253"/>
      <c r="EQ446" s="253"/>
      <c r="ER446" s="253"/>
      <c r="ES446" s="253"/>
      <c r="ET446" s="253"/>
      <c r="EU446" s="253"/>
      <c r="EV446" s="253"/>
      <c r="EW446" s="253"/>
      <c r="EX446" s="253"/>
      <c r="EY446" s="253"/>
      <c r="EZ446" s="253"/>
      <c r="FA446" s="253"/>
      <c r="FB446" s="253"/>
      <c r="FC446" s="253"/>
      <c r="FD446" s="253"/>
      <c r="FE446" s="253"/>
      <c r="FF446" s="253"/>
      <c r="FG446" s="253"/>
      <c r="FH446" s="253"/>
      <c r="FI446" s="253"/>
      <c r="FJ446" s="253"/>
      <c r="FK446" s="253"/>
      <c r="FL446" s="253"/>
      <c r="FM446" s="253"/>
      <c r="FN446" s="253"/>
      <c r="FO446" s="253"/>
      <c r="FP446" s="253"/>
      <c r="FQ446" s="253"/>
      <c r="FR446" s="253"/>
      <c r="FS446" s="253"/>
      <c r="FT446" s="253"/>
      <c r="FU446" s="253"/>
      <c r="FV446" s="253"/>
      <c r="FW446" s="253"/>
      <c r="FX446" s="253"/>
      <c r="FY446" s="253"/>
      <c r="FZ446" s="253"/>
      <c r="GA446" s="253"/>
      <c r="GB446" s="253"/>
      <c r="GC446" s="253"/>
      <c r="GD446" s="253"/>
      <c r="GE446" s="253"/>
      <c r="GF446" s="253"/>
      <c r="GG446" s="253"/>
      <c r="GH446" s="253"/>
      <c r="GI446" s="253"/>
      <c r="GJ446" s="253"/>
      <c r="GK446" s="253"/>
      <c r="GL446" s="253"/>
      <c r="GM446" s="253"/>
      <c r="GN446" s="253"/>
      <c r="GO446" s="253"/>
      <c r="GP446" s="253"/>
      <c r="GQ446" s="253"/>
      <c r="GR446" s="253"/>
      <c r="GS446" s="253"/>
      <c r="GT446" s="253"/>
      <c r="GU446" s="253"/>
      <c r="GV446" s="253"/>
      <c r="GW446" s="253"/>
      <c r="GX446" s="253"/>
      <c r="GY446" s="253"/>
      <c r="GZ446" s="253"/>
      <c r="HA446" s="253"/>
      <c r="HB446" s="253"/>
      <c r="HC446" s="253"/>
      <c r="HD446" s="253"/>
      <c r="HE446" s="253"/>
      <c r="HF446" s="253"/>
      <c r="HG446" s="253"/>
      <c r="HH446" s="253"/>
      <c r="HI446" s="253"/>
      <c r="HJ446" s="253"/>
      <c r="HK446" s="253"/>
      <c r="HL446" s="253"/>
      <c r="HM446" s="253"/>
      <c r="HN446" s="253"/>
      <c r="HO446" s="253"/>
      <c r="HP446" s="253"/>
      <c r="HQ446" s="253"/>
      <c r="HR446" s="253"/>
      <c r="HS446" s="253"/>
      <c r="HT446" s="253"/>
      <c r="HU446" s="253"/>
      <c r="HV446" s="253"/>
      <c r="HW446" s="253"/>
      <c r="HX446" s="253"/>
      <c r="HY446" s="253"/>
      <c r="HZ446" s="253"/>
      <c r="IA446" s="253"/>
      <c r="IB446" s="253"/>
      <c r="IC446" s="253"/>
      <c r="ID446" s="253"/>
      <c r="IE446" s="253"/>
      <c r="IF446" s="253"/>
      <c r="IG446" s="253"/>
      <c r="IH446" s="253"/>
      <c r="II446" s="253"/>
      <c r="IJ446" s="253"/>
      <c r="IK446" s="253"/>
      <c r="IL446" s="253"/>
      <c r="IM446" s="253"/>
      <c r="IN446" s="253"/>
      <c r="IO446" s="253"/>
      <c r="IP446" s="253"/>
      <c r="IQ446" s="253"/>
      <c r="IR446" s="253"/>
      <c r="IS446" s="253"/>
      <c r="IT446" s="253"/>
      <c r="IU446" s="253"/>
      <c r="IV446" s="253"/>
      <c r="IW446" s="253"/>
      <c r="IX446" s="253"/>
      <c r="IY446" s="253"/>
      <c r="IZ446" s="253"/>
      <c r="JA446" s="253"/>
      <c r="JB446" s="253"/>
      <c r="JC446" s="253"/>
      <c r="JD446" s="253"/>
      <c r="JE446" s="253"/>
      <c r="JF446" s="253"/>
      <c r="JG446" s="253"/>
      <c r="JH446" s="253"/>
      <c r="JI446" s="253"/>
      <c r="JJ446" s="253"/>
      <c r="JK446" s="253"/>
      <c r="JL446" s="253"/>
      <c r="JM446" s="253"/>
      <c r="JN446" s="253"/>
      <c r="JO446" s="253"/>
      <c r="JP446" s="253"/>
      <c r="JQ446" s="253"/>
      <c r="JR446" s="253"/>
      <c r="JS446" s="253"/>
      <c r="JT446" s="253"/>
      <c r="JU446" s="253"/>
    </row>
    <row r="447" spans="1:281" s="252" customFormat="1" ht="15" customHeight="1" x14ac:dyDescent="0.25">
      <c r="A447" s="253"/>
      <c r="B447" s="253"/>
      <c r="C447" s="253"/>
      <c r="D447" s="253"/>
      <c r="E447" s="253"/>
      <c r="F447" s="253"/>
      <c r="G447" s="253"/>
      <c r="H447" s="253"/>
      <c r="I447" s="253"/>
      <c r="J447" s="253"/>
      <c r="K447" s="253"/>
      <c r="L447" s="253"/>
      <c r="M447" s="253"/>
      <c r="N447" s="253"/>
      <c r="O447" s="253"/>
      <c r="P447" s="253"/>
      <c r="Q447" s="253"/>
      <c r="R447" s="253"/>
      <c r="S447" s="253"/>
      <c r="T447" s="253"/>
      <c r="U447" s="253" t="s">
        <v>612</v>
      </c>
      <c r="V447" s="253"/>
      <c r="W447" s="253"/>
      <c r="X447" s="253"/>
      <c r="Y447" s="253"/>
      <c r="Z447" s="253"/>
      <c r="AA447" s="253"/>
      <c r="AB447" s="253"/>
      <c r="AC447" s="253" t="s">
        <v>329</v>
      </c>
      <c r="AD447" s="253"/>
      <c r="AE447" s="253"/>
      <c r="AF447" s="253"/>
      <c r="AG447" s="253"/>
      <c r="AH447" s="253"/>
      <c r="AI447" s="253"/>
      <c r="AJ447" s="253"/>
      <c r="AK447" s="253"/>
      <c r="AL447" s="253"/>
      <c r="AM447" s="253"/>
      <c r="AN447" s="253"/>
      <c r="AO447" s="253"/>
      <c r="AP447" s="253"/>
      <c r="AQ447" s="253"/>
      <c r="AR447" s="253"/>
      <c r="AS447" s="253"/>
      <c r="AT447" s="253"/>
      <c r="AU447" s="253"/>
      <c r="AV447" s="253"/>
      <c r="AW447" s="253"/>
      <c r="AX447" s="253"/>
      <c r="AY447" s="253"/>
      <c r="AZ447" s="253"/>
      <c r="BA447" s="253"/>
      <c r="BB447" s="253"/>
      <c r="BC447" s="253"/>
      <c r="BD447" s="253"/>
      <c r="BE447" s="253"/>
      <c r="BF447" s="253"/>
      <c r="BG447" s="253"/>
      <c r="BH447" s="253"/>
      <c r="BI447" s="253"/>
      <c r="BJ447" s="253"/>
      <c r="BK447" s="253"/>
      <c r="BL447" s="253"/>
      <c r="BM447" s="253"/>
      <c r="BN447" s="253"/>
      <c r="BO447" s="253"/>
      <c r="BP447" s="253"/>
      <c r="BQ447" s="253"/>
      <c r="BR447" s="253"/>
      <c r="BS447" s="253"/>
      <c r="BT447" s="253"/>
      <c r="BU447" s="253"/>
      <c r="BV447" s="253"/>
      <c r="BW447" s="253"/>
      <c r="BX447" s="253"/>
      <c r="BY447" s="253"/>
      <c r="BZ447" s="253"/>
      <c r="CA447" s="253"/>
      <c r="CB447" s="253"/>
      <c r="CC447" s="253"/>
      <c r="CD447" s="253"/>
      <c r="CE447" s="253"/>
      <c r="CF447" s="253"/>
      <c r="CG447" s="253"/>
      <c r="CH447" s="253"/>
      <c r="CI447" s="253"/>
      <c r="CJ447" s="253"/>
      <c r="CK447" s="253"/>
      <c r="CL447" s="253"/>
      <c r="CM447" s="253"/>
      <c r="CN447" s="253"/>
      <c r="CO447" s="253"/>
      <c r="CP447" s="253"/>
      <c r="CQ447" s="253"/>
      <c r="CR447" s="253"/>
      <c r="CS447" s="253"/>
      <c r="CT447" s="253"/>
      <c r="CU447" s="253"/>
      <c r="CV447" s="253"/>
      <c r="CW447" s="253"/>
      <c r="CX447" s="253"/>
      <c r="CY447" s="253"/>
      <c r="CZ447" s="253"/>
      <c r="DA447" s="253"/>
      <c r="DB447" s="253"/>
      <c r="DC447" s="253"/>
      <c r="DD447" s="253"/>
      <c r="DE447" s="253"/>
      <c r="DF447" s="253"/>
      <c r="DG447" s="253"/>
      <c r="DH447" s="253"/>
      <c r="DI447" s="253"/>
      <c r="DJ447" s="253"/>
      <c r="DK447" s="253"/>
      <c r="DL447" s="253"/>
      <c r="DM447" s="253"/>
      <c r="DN447" s="253"/>
      <c r="DO447" s="253"/>
      <c r="DP447" s="253"/>
      <c r="DQ447" s="253"/>
      <c r="DR447" s="253"/>
      <c r="DS447" s="253"/>
      <c r="DT447" s="253"/>
      <c r="DU447" s="253"/>
      <c r="DV447" s="253"/>
      <c r="DW447" s="253"/>
      <c r="DX447" s="253"/>
      <c r="DY447" s="253"/>
      <c r="DZ447" s="253"/>
      <c r="EA447" s="253"/>
      <c r="EB447" s="253"/>
      <c r="EC447" s="253"/>
      <c r="ED447" s="253"/>
      <c r="EE447" s="253"/>
      <c r="EF447" s="253"/>
      <c r="EG447" s="253"/>
      <c r="EH447" s="253"/>
      <c r="EI447" s="253"/>
      <c r="EJ447" s="253"/>
      <c r="EK447" s="253"/>
      <c r="EL447" s="253"/>
      <c r="EM447" s="253"/>
      <c r="EN447" s="253"/>
      <c r="EO447" s="253"/>
      <c r="EP447" s="253"/>
      <c r="EQ447" s="253"/>
      <c r="ER447" s="253"/>
      <c r="ES447" s="253"/>
      <c r="ET447" s="253"/>
      <c r="EU447" s="253"/>
      <c r="EV447" s="253"/>
      <c r="EW447" s="253"/>
      <c r="EX447" s="253"/>
      <c r="EY447" s="253"/>
      <c r="EZ447" s="253"/>
      <c r="FA447" s="253"/>
      <c r="FB447" s="253"/>
      <c r="FC447" s="253"/>
      <c r="FD447" s="253"/>
      <c r="FE447" s="253"/>
      <c r="FF447" s="253"/>
      <c r="FG447" s="253"/>
      <c r="FH447" s="253"/>
      <c r="FI447" s="253"/>
      <c r="FJ447" s="253"/>
      <c r="FK447" s="253"/>
      <c r="FL447" s="253"/>
      <c r="FM447" s="253"/>
      <c r="FN447" s="253"/>
      <c r="FO447" s="253"/>
      <c r="FP447" s="253"/>
      <c r="FQ447" s="253"/>
      <c r="FR447" s="253"/>
      <c r="FS447" s="253"/>
      <c r="FT447" s="253"/>
      <c r="FU447" s="253"/>
      <c r="FV447" s="253"/>
      <c r="FW447" s="253"/>
      <c r="FX447" s="253"/>
      <c r="FY447" s="253"/>
      <c r="FZ447" s="253"/>
      <c r="GA447" s="253"/>
      <c r="GB447" s="253"/>
      <c r="GC447" s="253"/>
      <c r="GD447" s="253"/>
      <c r="GE447" s="253"/>
      <c r="GF447" s="253"/>
      <c r="GG447" s="253"/>
      <c r="GH447" s="253"/>
      <c r="GI447" s="253"/>
      <c r="GJ447" s="253"/>
      <c r="GK447" s="253"/>
      <c r="GL447" s="253"/>
      <c r="GM447" s="253"/>
      <c r="GN447" s="253"/>
      <c r="GO447" s="253"/>
      <c r="GP447" s="253"/>
      <c r="GQ447" s="253"/>
      <c r="GR447" s="253"/>
      <c r="GS447" s="253"/>
      <c r="GT447" s="253"/>
      <c r="GU447" s="253"/>
      <c r="GV447" s="253"/>
      <c r="GW447" s="253"/>
      <c r="GX447" s="253"/>
      <c r="GY447" s="253"/>
      <c r="GZ447" s="253"/>
      <c r="HA447" s="253"/>
      <c r="HB447" s="253"/>
      <c r="HC447" s="253"/>
      <c r="HD447" s="253"/>
      <c r="HE447" s="253"/>
      <c r="HF447" s="253"/>
      <c r="HG447" s="253"/>
      <c r="HH447" s="253"/>
      <c r="HI447" s="253"/>
      <c r="HJ447" s="253"/>
      <c r="HK447" s="253"/>
      <c r="HL447" s="253"/>
      <c r="HM447" s="253"/>
      <c r="HN447" s="253"/>
      <c r="HO447" s="253"/>
      <c r="HP447" s="253"/>
      <c r="HQ447" s="253"/>
      <c r="HR447" s="253"/>
      <c r="HS447" s="253"/>
      <c r="HT447" s="253"/>
      <c r="HU447" s="253"/>
      <c r="HV447" s="253"/>
      <c r="HW447" s="253"/>
      <c r="HX447" s="253"/>
      <c r="HY447" s="253"/>
      <c r="HZ447" s="253"/>
      <c r="IA447" s="253"/>
      <c r="IB447" s="253"/>
      <c r="IC447" s="253"/>
      <c r="ID447" s="253"/>
      <c r="IE447" s="253"/>
      <c r="IF447" s="253"/>
      <c r="IG447" s="253"/>
      <c r="IH447" s="253"/>
      <c r="II447" s="253"/>
      <c r="IJ447" s="253"/>
      <c r="IK447" s="253"/>
      <c r="IL447" s="253"/>
      <c r="IM447" s="253"/>
      <c r="IN447" s="253"/>
      <c r="IO447" s="253"/>
      <c r="IP447" s="253"/>
      <c r="IQ447" s="253"/>
      <c r="IR447" s="253"/>
      <c r="IS447" s="253"/>
      <c r="IT447" s="253"/>
      <c r="IU447" s="253"/>
      <c r="IV447" s="253"/>
      <c r="IW447" s="253"/>
      <c r="IX447" s="253"/>
      <c r="IY447" s="253"/>
      <c r="IZ447" s="253"/>
      <c r="JA447" s="253"/>
      <c r="JB447" s="253"/>
      <c r="JC447" s="253"/>
      <c r="JD447" s="253"/>
      <c r="JE447" s="253"/>
      <c r="JF447" s="253"/>
      <c r="JG447" s="253"/>
      <c r="JH447" s="253"/>
      <c r="JI447" s="253"/>
      <c r="JJ447" s="253"/>
      <c r="JK447" s="253"/>
      <c r="JL447" s="253"/>
      <c r="JM447" s="253"/>
      <c r="JN447" s="253"/>
      <c r="JO447" s="253"/>
      <c r="JP447" s="253"/>
      <c r="JQ447" s="253"/>
      <c r="JR447" s="253"/>
      <c r="JS447" s="253"/>
      <c r="JT447" s="253"/>
      <c r="JU447" s="253"/>
    </row>
    <row r="448" spans="1:281" s="252" customFormat="1" ht="15" customHeight="1" x14ac:dyDescent="0.25">
      <c r="A448" s="253"/>
      <c r="B448" s="253"/>
      <c r="C448" s="253"/>
      <c r="D448" s="253"/>
      <c r="E448" s="253"/>
      <c r="F448" s="253"/>
      <c r="G448" s="253"/>
      <c r="H448" s="253"/>
      <c r="I448" s="253"/>
      <c r="J448" s="253"/>
      <c r="K448" s="253"/>
      <c r="L448" s="253"/>
      <c r="M448" s="253"/>
      <c r="N448" s="253"/>
      <c r="O448" s="253"/>
      <c r="P448" s="253"/>
      <c r="Q448" s="253"/>
      <c r="R448" s="253"/>
      <c r="S448" s="253"/>
      <c r="T448" s="253"/>
      <c r="U448" s="253" t="s">
        <v>613</v>
      </c>
      <c r="V448" s="253"/>
      <c r="W448" s="253"/>
      <c r="X448" s="253"/>
      <c r="Y448" s="253"/>
      <c r="Z448" s="253"/>
      <c r="AA448" s="253"/>
      <c r="AB448" s="253"/>
      <c r="AC448" s="253" t="s">
        <v>393</v>
      </c>
      <c r="AD448" s="253"/>
      <c r="AE448" s="253"/>
      <c r="AF448" s="253"/>
      <c r="AG448" s="253"/>
      <c r="AH448" s="253"/>
      <c r="AI448" s="253"/>
      <c r="AJ448" s="253"/>
      <c r="AK448" s="253"/>
      <c r="AL448" s="253"/>
      <c r="AM448" s="253"/>
      <c r="AN448" s="253"/>
      <c r="AO448" s="253"/>
      <c r="AP448" s="253"/>
      <c r="AQ448" s="253"/>
      <c r="AR448" s="253"/>
      <c r="AS448" s="253"/>
      <c r="AT448" s="253"/>
      <c r="AU448" s="253"/>
      <c r="AV448" s="253"/>
      <c r="AW448" s="253"/>
      <c r="AX448" s="253"/>
      <c r="AY448" s="253"/>
      <c r="AZ448" s="253"/>
      <c r="BA448" s="253"/>
      <c r="BB448" s="253"/>
      <c r="BC448" s="253"/>
      <c r="BD448" s="253"/>
      <c r="BE448" s="253"/>
      <c r="BF448" s="253"/>
      <c r="BG448" s="253"/>
      <c r="BH448" s="253"/>
      <c r="BI448" s="253"/>
      <c r="BJ448" s="253"/>
      <c r="BK448" s="253"/>
      <c r="BL448" s="253"/>
      <c r="BM448" s="253"/>
      <c r="BN448" s="253"/>
      <c r="BO448" s="253"/>
      <c r="BP448" s="253"/>
      <c r="BQ448" s="253"/>
      <c r="BR448" s="253"/>
      <c r="BS448" s="253"/>
      <c r="BT448" s="253"/>
      <c r="BU448" s="253"/>
      <c r="BV448" s="253"/>
      <c r="BW448" s="253"/>
      <c r="BX448" s="253"/>
      <c r="BY448" s="253"/>
      <c r="BZ448" s="253"/>
      <c r="CA448" s="253"/>
      <c r="CB448" s="253"/>
      <c r="CC448" s="253"/>
      <c r="CD448" s="253"/>
      <c r="CE448" s="253"/>
      <c r="CF448" s="253"/>
      <c r="CG448" s="253"/>
      <c r="CH448" s="253"/>
      <c r="CI448" s="253"/>
      <c r="CJ448" s="253"/>
      <c r="CK448" s="253"/>
      <c r="CL448" s="253"/>
      <c r="CM448" s="253"/>
      <c r="CN448" s="253"/>
      <c r="CO448" s="253"/>
      <c r="CP448" s="253"/>
      <c r="CQ448" s="253"/>
      <c r="CR448" s="253"/>
      <c r="CS448" s="253"/>
      <c r="CT448" s="253"/>
      <c r="CU448" s="253"/>
      <c r="CV448" s="253"/>
      <c r="CW448" s="253"/>
      <c r="CX448" s="253"/>
      <c r="CY448" s="253"/>
      <c r="CZ448" s="253"/>
      <c r="DA448" s="253"/>
      <c r="DB448" s="253"/>
      <c r="DC448" s="253"/>
      <c r="DD448" s="253"/>
      <c r="DE448" s="253"/>
      <c r="DF448" s="253"/>
      <c r="DG448" s="253"/>
      <c r="DH448" s="253"/>
      <c r="DI448" s="253"/>
      <c r="DJ448" s="253"/>
      <c r="DK448" s="253"/>
      <c r="DL448" s="253"/>
      <c r="DM448" s="253"/>
      <c r="DN448" s="253"/>
      <c r="DO448" s="253"/>
      <c r="DP448" s="253"/>
      <c r="DQ448" s="253"/>
      <c r="DR448" s="253"/>
      <c r="DS448" s="253"/>
      <c r="DT448" s="253"/>
      <c r="DU448" s="253"/>
      <c r="DV448" s="253"/>
      <c r="DW448" s="253"/>
      <c r="DX448" s="253"/>
      <c r="DY448" s="253"/>
      <c r="DZ448" s="253"/>
      <c r="EA448" s="253"/>
      <c r="EB448" s="253"/>
      <c r="EC448" s="253"/>
      <c r="ED448" s="253"/>
      <c r="EE448" s="253"/>
      <c r="EF448" s="253"/>
      <c r="EG448" s="253"/>
      <c r="EH448" s="253"/>
      <c r="EI448" s="253"/>
      <c r="EJ448" s="253"/>
      <c r="EK448" s="253"/>
      <c r="EL448" s="253"/>
      <c r="EM448" s="253"/>
      <c r="EN448" s="253"/>
      <c r="EO448" s="253"/>
      <c r="EP448" s="253"/>
      <c r="EQ448" s="253"/>
      <c r="ER448" s="253"/>
      <c r="ES448" s="253"/>
      <c r="ET448" s="253"/>
      <c r="EU448" s="253"/>
      <c r="EV448" s="253"/>
      <c r="EW448" s="253"/>
      <c r="EX448" s="253"/>
      <c r="EY448" s="253"/>
      <c r="EZ448" s="253"/>
      <c r="FA448" s="253"/>
      <c r="FB448" s="253"/>
      <c r="FC448" s="253"/>
      <c r="FD448" s="253"/>
      <c r="FE448" s="253"/>
      <c r="FF448" s="253"/>
      <c r="FG448" s="253"/>
      <c r="FH448" s="253"/>
      <c r="FI448" s="253"/>
      <c r="FJ448" s="253"/>
      <c r="FK448" s="253"/>
      <c r="FL448" s="253"/>
      <c r="FM448" s="253"/>
      <c r="FN448" s="253"/>
      <c r="FO448" s="253"/>
      <c r="FP448" s="253"/>
      <c r="FQ448" s="253"/>
      <c r="FR448" s="253"/>
      <c r="FS448" s="253"/>
      <c r="FT448" s="253"/>
      <c r="FU448" s="253"/>
      <c r="FV448" s="253"/>
      <c r="FW448" s="253"/>
      <c r="FX448" s="253"/>
      <c r="FY448" s="253"/>
      <c r="FZ448" s="253"/>
      <c r="GA448" s="253"/>
      <c r="GB448" s="253"/>
      <c r="GC448" s="253"/>
      <c r="GD448" s="253"/>
      <c r="GE448" s="253"/>
      <c r="GF448" s="253"/>
      <c r="GG448" s="253"/>
      <c r="GH448" s="253"/>
      <c r="GI448" s="253"/>
      <c r="GJ448" s="253"/>
      <c r="GK448" s="253"/>
      <c r="GL448" s="253"/>
      <c r="GM448" s="253"/>
      <c r="GN448" s="253"/>
      <c r="GO448" s="253"/>
      <c r="GP448" s="253"/>
      <c r="GQ448" s="253"/>
      <c r="GR448" s="253"/>
      <c r="GS448" s="253"/>
      <c r="GT448" s="253"/>
      <c r="GU448" s="253"/>
      <c r="GV448" s="253"/>
      <c r="GW448" s="253"/>
      <c r="GX448" s="253"/>
      <c r="GY448" s="253"/>
      <c r="GZ448" s="253"/>
      <c r="HA448" s="253"/>
      <c r="HB448" s="253"/>
      <c r="HC448" s="253"/>
      <c r="HD448" s="253"/>
      <c r="HE448" s="253"/>
      <c r="HF448" s="253"/>
      <c r="HG448" s="253"/>
      <c r="HH448" s="253"/>
      <c r="HI448" s="253"/>
      <c r="HJ448" s="253"/>
      <c r="HK448" s="253"/>
      <c r="HL448" s="253"/>
      <c r="HM448" s="253"/>
      <c r="HN448" s="253"/>
      <c r="HO448" s="253"/>
      <c r="HP448" s="253"/>
      <c r="HQ448" s="253"/>
      <c r="HR448" s="253"/>
      <c r="HS448" s="253"/>
      <c r="HT448" s="253"/>
      <c r="HU448" s="253"/>
      <c r="HV448" s="253"/>
      <c r="HW448" s="253"/>
      <c r="HX448" s="253"/>
      <c r="HY448" s="253"/>
      <c r="HZ448" s="253"/>
      <c r="IA448" s="253"/>
      <c r="IB448" s="253"/>
      <c r="IC448" s="253"/>
      <c r="ID448" s="253"/>
      <c r="IE448" s="253"/>
      <c r="IF448" s="253"/>
      <c r="IG448" s="253"/>
      <c r="IH448" s="253"/>
      <c r="II448" s="253"/>
      <c r="IJ448" s="253"/>
      <c r="IK448" s="253"/>
      <c r="IL448" s="253"/>
      <c r="IM448" s="253"/>
      <c r="IN448" s="253"/>
      <c r="IO448" s="253"/>
      <c r="IP448" s="253"/>
      <c r="IQ448" s="253"/>
      <c r="IR448" s="253"/>
      <c r="IS448" s="253"/>
      <c r="IT448" s="253"/>
      <c r="IU448" s="253"/>
      <c r="IV448" s="253"/>
      <c r="IW448" s="253"/>
      <c r="IX448" s="253"/>
      <c r="IY448" s="253"/>
      <c r="IZ448" s="253"/>
      <c r="JA448" s="253"/>
      <c r="JB448" s="253"/>
      <c r="JC448" s="253"/>
      <c r="JD448" s="253"/>
      <c r="JE448" s="253"/>
      <c r="JF448" s="253"/>
      <c r="JG448" s="253"/>
      <c r="JH448" s="253"/>
      <c r="JI448" s="253"/>
      <c r="JJ448" s="253"/>
      <c r="JK448" s="253"/>
      <c r="JL448" s="253"/>
      <c r="JM448" s="253"/>
      <c r="JN448" s="253"/>
      <c r="JO448" s="253"/>
      <c r="JP448" s="253"/>
      <c r="JQ448" s="253"/>
      <c r="JR448" s="253"/>
      <c r="JS448" s="253"/>
      <c r="JT448" s="253"/>
      <c r="JU448" s="253"/>
    </row>
    <row r="449" spans="1:281" s="252" customFormat="1" ht="15" customHeight="1" x14ac:dyDescent="0.25">
      <c r="A449" s="253"/>
      <c r="B449" s="253"/>
      <c r="C449" s="253"/>
      <c r="D449" s="253"/>
      <c r="E449" s="253"/>
      <c r="F449" s="253"/>
      <c r="G449" s="253"/>
      <c r="H449" s="253"/>
      <c r="I449" s="253"/>
      <c r="J449" s="253"/>
      <c r="K449" s="253"/>
      <c r="L449" s="253"/>
      <c r="M449" s="253"/>
      <c r="N449" s="253"/>
      <c r="O449" s="253"/>
      <c r="P449" s="253"/>
      <c r="Q449" s="253"/>
      <c r="R449" s="253"/>
      <c r="S449" s="253"/>
      <c r="T449" s="253"/>
      <c r="U449" s="253" t="s">
        <v>614</v>
      </c>
      <c r="V449" s="253"/>
      <c r="W449" s="253"/>
      <c r="X449" s="253"/>
      <c r="Y449" s="253"/>
      <c r="Z449" s="253"/>
      <c r="AA449" s="253"/>
      <c r="AB449" s="253"/>
      <c r="AC449" s="253" t="s">
        <v>393</v>
      </c>
      <c r="AD449" s="253"/>
      <c r="AE449" s="253"/>
      <c r="AF449" s="253"/>
      <c r="AG449" s="253"/>
      <c r="AH449" s="253"/>
      <c r="AI449" s="253"/>
      <c r="AJ449" s="253"/>
      <c r="AK449" s="253"/>
      <c r="AL449" s="253"/>
      <c r="AM449" s="253"/>
      <c r="AN449" s="253"/>
      <c r="AO449" s="253"/>
      <c r="AP449" s="253"/>
      <c r="AQ449" s="253"/>
      <c r="AR449" s="253"/>
      <c r="AS449" s="253"/>
      <c r="AT449" s="253"/>
      <c r="AU449" s="253"/>
      <c r="AV449" s="253"/>
      <c r="AW449" s="253"/>
      <c r="AX449" s="253"/>
      <c r="AY449" s="253"/>
      <c r="AZ449" s="253"/>
      <c r="BA449" s="253"/>
      <c r="BB449" s="253"/>
      <c r="BC449" s="253"/>
      <c r="BD449" s="253"/>
      <c r="BE449" s="253"/>
      <c r="BF449" s="253"/>
      <c r="BG449" s="253"/>
      <c r="BH449" s="253"/>
      <c r="BI449" s="253"/>
      <c r="BJ449" s="253"/>
      <c r="BK449" s="253"/>
      <c r="BL449" s="253"/>
      <c r="BM449" s="253"/>
      <c r="BN449" s="253"/>
      <c r="BO449" s="253"/>
      <c r="BP449" s="253"/>
      <c r="BQ449" s="253"/>
      <c r="BR449" s="253"/>
      <c r="BS449" s="253"/>
      <c r="BT449" s="253"/>
      <c r="BU449" s="253"/>
      <c r="BV449" s="253"/>
      <c r="BW449" s="253"/>
      <c r="BX449" s="253"/>
      <c r="BY449" s="253"/>
      <c r="BZ449" s="253"/>
      <c r="CA449" s="253"/>
      <c r="CB449" s="253"/>
      <c r="CC449" s="253"/>
      <c r="CD449" s="253"/>
      <c r="CE449" s="253"/>
      <c r="CF449" s="253"/>
      <c r="CG449" s="253"/>
      <c r="CH449" s="253"/>
      <c r="CI449" s="253"/>
      <c r="CJ449" s="253"/>
      <c r="CK449" s="253"/>
      <c r="CL449" s="253"/>
      <c r="CM449" s="253"/>
      <c r="CN449" s="253"/>
      <c r="CO449" s="253"/>
      <c r="CP449" s="253"/>
      <c r="CQ449" s="253"/>
      <c r="CR449" s="253"/>
      <c r="CS449" s="253"/>
      <c r="CT449" s="253"/>
      <c r="CU449" s="253"/>
      <c r="CV449" s="253"/>
      <c r="CW449" s="253"/>
      <c r="CX449" s="253"/>
      <c r="CY449" s="253"/>
      <c r="CZ449" s="253"/>
      <c r="DA449" s="253"/>
      <c r="DB449" s="253"/>
      <c r="DC449" s="253"/>
      <c r="DD449" s="253"/>
      <c r="DE449" s="253"/>
      <c r="DF449" s="253"/>
      <c r="DG449" s="253"/>
      <c r="DH449" s="253"/>
      <c r="DI449" s="253"/>
      <c r="DJ449" s="253"/>
      <c r="DK449" s="253"/>
      <c r="DL449" s="253"/>
      <c r="DM449" s="253"/>
      <c r="DN449" s="253"/>
      <c r="DO449" s="253"/>
      <c r="DP449" s="253"/>
      <c r="DQ449" s="253"/>
      <c r="DR449" s="253"/>
      <c r="DS449" s="253"/>
      <c r="DT449" s="253"/>
      <c r="DU449" s="253"/>
      <c r="DV449" s="253"/>
      <c r="DW449" s="253"/>
      <c r="DX449" s="253"/>
      <c r="DY449" s="253"/>
      <c r="DZ449" s="253"/>
      <c r="EA449" s="253"/>
      <c r="EB449" s="253"/>
      <c r="EC449" s="253"/>
      <c r="ED449" s="253"/>
      <c r="EE449" s="253"/>
      <c r="EF449" s="253"/>
      <c r="EG449" s="253"/>
      <c r="EH449" s="253"/>
      <c r="EI449" s="253"/>
      <c r="EJ449" s="253"/>
      <c r="EK449" s="253"/>
      <c r="EL449" s="253"/>
      <c r="EM449" s="253"/>
      <c r="EN449" s="253"/>
      <c r="EO449" s="253"/>
      <c r="EP449" s="253"/>
      <c r="EQ449" s="253"/>
      <c r="ER449" s="253"/>
      <c r="ES449" s="253"/>
      <c r="ET449" s="253"/>
      <c r="EU449" s="253"/>
      <c r="EV449" s="253"/>
      <c r="EW449" s="253"/>
      <c r="EX449" s="253"/>
      <c r="EY449" s="253"/>
      <c r="EZ449" s="253"/>
      <c r="FA449" s="253"/>
      <c r="FB449" s="253"/>
      <c r="FC449" s="253"/>
      <c r="FD449" s="253"/>
      <c r="FE449" s="253"/>
      <c r="FF449" s="253"/>
      <c r="FG449" s="253"/>
      <c r="FH449" s="253"/>
      <c r="FI449" s="253"/>
      <c r="FJ449" s="253"/>
      <c r="FK449" s="253"/>
      <c r="FL449" s="253"/>
      <c r="FM449" s="253"/>
      <c r="FN449" s="253"/>
      <c r="FO449" s="253"/>
      <c r="FP449" s="253"/>
      <c r="FQ449" s="253"/>
      <c r="FR449" s="253"/>
      <c r="FS449" s="253"/>
      <c r="FT449" s="253"/>
      <c r="FU449" s="253"/>
      <c r="FV449" s="253"/>
      <c r="FW449" s="253"/>
      <c r="FX449" s="253"/>
      <c r="FY449" s="253"/>
      <c r="FZ449" s="253"/>
      <c r="GA449" s="253"/>
      <c r="GB449" s="253"/>
      <c r="GC449" s="253"/>
      <c r="GD449" s="253"/>
      <c r="GE449" s="253"/>
      <c r="GF449" s="253"/>
      <c r="GG449" s="253"/>
      <c r="GH449" s="253"/>
      <c r="GI449" s="253"/>
      <c r="GJ449" s="253"/>
      <c r="GK449" s="253"/>
      <c r="GL449" s="253"/>
      <c r="GM449" s="253"/>
      <c r="GN449" s="253"/>
      <c r="GO449" s="253"/>
      <c r="GP449" s="253"/>
      <c r="GQ449" s="253"/>
      <c r="GR449" s="253"/>
      <c r="GS449" s="253"/>
      <c r="GT449" s="253"/>
      <c r="GU449" s="253"/>
      <c r="GV449" s="253"/>
      <c r="GW449" s="253"/>
      <c r="GX449" s="253"/>
      <c r="GY449" s="253"/>
      <c r="GZ449" s="253"/>
      <c r="HA449" s="253"/>
      <c r="HB449" s="253"/>
      <c r="HC449" s="253"/>
      <c r="HD449" s="253"/>
      <c r="HE449" s="253"/>
      <c r="HF449" s="253"/>
      <c r="HG449" s="253"/>
      <c r="HH449" s="253"/>
      <c r="HI449" s="253"/>
      <c r="HJ449" s="253"/>
      <c r="HK449" s="253"/>
      <c r="HL449" s="253"/>
      <c r="HM449" s="253"/>
      <c r="HN449" s="253"/>
      <c r="HO449" s="253"/>
      <c r="HP449" s="253"/>
      <c r="HQ449" s="253"/>
      <c r="HR449" s="253"/>
      <c r="HS449" s="253"/>
      <c r="HT449" s="253"/>
      <c r="HU449" s="253"/>
      <c r="HV449" s="253"/>
      <c r="HW449" s="253"/>
      <c r="HX449" s="253"/>
      <c r="HY449" s="253"/>
      <c r="HZ449" s="253"/>
      <c r="IA449" s="253"/>
      <c r="IB449" s="253"/>
      <c r="IC449" s="253"/>
      <c r="ID449" s="253"/>
      <c r="IE449" s="253"/>
      <c r="IF449" s="253"/>
      <c r="IG449" s="253"/>
      <c r="IH449" s="253"/>
      <c r="II449" s="253"/>
      <c r="IJ449" s="253"/>
      <c r="IK449" s="253"/>
      <c r="IL449" s="253"/>
      <c r="IM449" s="253"/>
      <c r="IN449" s="253"/>
      <c r="IO449" s="253"/>
      <c r="IP449" s="253"/>
      <c r="IQ449" s="253"/>
      <c r="IR449" s="253"/>
      <c r="IS449" s="253"/>
      <c r="IT449" s="253"/>
      <c r="IU449" s="253"/>
      <c r="IV449" s="253"/>
      <c r="IW449" s="253"/>
      <c r="IX449" s="253"/>
      <c r="IY449" s="253"/>
      <c r="IZ449" s="253"/>
      <c r="JA449" s="253"/>
      <c r="JB449" s="253"/>
      <c r="JC449" s="253"/>
      <c r="JD449" s="253"/>
      <c r="JE449" s="253"/>
      <c r="JF449" s="253"/>
      <c r="JG449" s="253"/>
      <c r="JH449" s="253"/>
      <c r="JI449" s="253"/>
      <c r="JJ449" s="253"/>
      <c r="JK449" s="253"/>
      <c r="JL449" s="253"/>
      <c r="JM449" s="253"/>
      <c r="JN449" s="253"/>
      <c r="JO449" s="253"/>
      <c r="JP449" s="253"/>
      <c r="JQ449" s="253"/>
      <c r="JR449" s="253"/>
      <c r="JS449" s="253"/>
      <c r="JT449" s="253"/>
      <c r="JU449" s="253"/>
    </row>
    <row r="450" spans="1:281" s="252" customFormat="1" ht="15" customHeight="1" x14ac:dyDescent="0.25">
      <c r="A450" s="253"/>
      <c r="B450" s="253"/>
      <c r="C450" s="253"/>
      <c r="D450" s="253"/>
      <c r="E450" s="253"/>
      <c r="F450" s="253"/>
      <c r="G450" s="253"/>
      <c r="H450" s="253"/>
      <c r="I450" s="253"/>
      <c r="J450" s="253"/>
      <c r="K450" s="253"/>
      <c r="L450" s="253"/>
      <c r="M450" s="253"/>
      <c r="N450" s="253"/>
      <c r="O450" s="253"/>
      <c r="P450" s="253"/>
      <c r="Q450" s="253"/>
      <c r="R450" s="253"/>
      <c r="S450" s="253"/>
      <c r="T450" s="253"/>
      <c r="U450" s="253" t="s">
        <v>615</v>
      </c>
      <c r="V450" s="253"/>
      <c r="W450" s="253"/>
      <c r="X450" s="253"/>
      <c r="Y450" s="253"/>
      <c r="Z450" s="253"/>
      <c r="AA450" s="253"/>
      <c r="AB450" s="253"/>
      <c r="AC450" s="253" t="s">
        <v>323</v>
      </c>
      <c r="AD450" s="253"/>
      <c r="AE450" s="253"/>
      <c r="AF450" s="253"/>
      <c r="AG450" s="253"/>
      <c r="AH450" s="253"/>
      <c r="AI450" s="253"/>
      <c r="AJ450" s="253"/>
      <c r="AK450" s="253"/>
      <c r="AL450" s="253"/>
      <c r="AM450" s="253"/>
      <c r="AN450" s="253"/>
      <c r="AO450" s="253"/>
      <c r="AP450" s="253"/>
      <c r="AQ450" s="253"/>
      <c r="AR450" s="253"/>
      <c r="AS450" s="253"/>
      <c r="AT450" s="253"/>
      <c r="AU450" s="253"/>
      <c r="AV450" s="253"/>
      <c r="AW450" s="253"/>
      <c r="AX450" s="253"/>
      <c r="AY450" s="253"/>
      <c r="AZ450" s="253"/>
      <c r="BA450" s="253"/>
      <c r="BB450" s="253"/>
      <c r="BC450" s="253"/>
      <c r="BD450" s="253"/>
      <c r="BE450" s="253"/>
      <c r="BF450" s="253"/>
      <c r="BG450" s="253"/>
      <c r="BH450" s="253"/>
      <c r="BI450" s="253"/>
      <c r="BJ450" s="253"/>
      <c r="BK450" s="253"/>
      <c r="BL450" s="253"/>
      <c r="BM450" s="253"/>
      <c r="BN450" s="253"/>
      <c r="BO450" s="253"/>
      <c r="BP450" s="253"/>
      <c r="BQ450" s="253"/>
      <c r="BR450" s="253"/>
      <c r="BS450" s="253"/>
      <c r="BT450" s="253"/>
      <c r="BU450" s="253"/>
      <c r="BV450" s="253"/>
      <c r="BW450" s="253"/>
      <c r="BX450" s="253"/>
      <c r="BY450" s="253"/>
      <c r="BZ450" s="253"/>
      <c r="CA450" s="253"/>
      <c r="CB450" s="253"/>
      <c r="CC450" s="253"/>
      <c r="CD450" s="253"/>
      <c r="CE450" s="253"/>
      <c r="CF450" s="253"/>
      <c r="CG450" s="253"/>
      <c r="CH450" s="253"/>
      <c r="CI450" s="253"/>
      <c r="CJ450" s="253"/>
      <c r="CK450" s="253"/>
      <c r="CL450" s="253"/>
      <c r="CM450" s="253"/>
      <c r="CN450" s="253"/>
      <c r="CO450" s="253"/>
      <c r="CP450" s="253"/>
      <c r="CQ450" s="253"/>
      <c r="CR450" s="253"/>
      <c r="CS450" s="253"/>
      <c r="CT450" s="253"/>
      <c r="CU450" s="253"/>
      <c r="CV450" s="253"/>
      <c r="CW450" s="253"/>
      <c r="CX450" s="253"/>
      <c r="CY450" s="253"/>
      <c r="CZ450" s="253"/>
      <c r="DA450" s="253"/>
      <c r="DB450" s="253"/>
      <c r="DC450" s="253"/>
      <c r="DD450" s="253"/>
      <c r="DE450" s="253"/>
      <c r="DF450" s="253"/>
      <c r="DG450" s="253"/>
      <c r="DH450" s="253"/>
      <c r="DI450" s="253"/>
      <c r="DJ450" s="253"/>
      <c r="DK450" s="253"/>
      <c r="DL450" s="253"/>
      <c r="DM450" s="253"/>
      <c r="DN450" s="253"/>
      <c r="DO450" s="253"/>
      <c r="DP450" s="253"/>
      <c r="DQ450" s="253"/>
      <c r="DR450" s="253"/>
      <c r="DS450" s="253"/>
      <c r="DT450" s="253"/>
      <c r="DU450" s="253"/>
      <c r="DV450" s="253"/>
      <c r="DW450" s="253"/>
      <c r="DX450" s="253"/>
      <c r="DY450" s="253"/>
      <c r="DZ450" s="253"/>
      <c r="EA450" s="253"/>
      <c r="EB450" s="253"/>
      <c r="EC450" s="253"/>
      <c r="ED450" s="253"/>
      <c r="EE450" s="253"/>
      <c r="EF450" s="253"/>
      <c r="EG450" s="253"/>
      <c r="EH450" s="253"/>
      <c r="EI450" s="253"/>
      <c r="EJ450" s="253"/>
      <c r="EK450" s="253"/>
      <c r="EL450" s="253"/>
      <c r="EM450" s="253"/>
      <c r="EN450" s="253"/>
      <c r="EO450" s="253"/>
      <c r="EP450" s="253"/>
      <c r="EQ450" s="253"/>
      <c r="ER450" s="253"/>
      <c r="ES450" s="253"/>
      <c r="ET450" s="253"/>
      <c r="EU450" s="253"/>
      <c r="EV450" s="253"/>
      <c r="EW450" s="253"/>
      <c r="EX450" s="253"/>
      <c r="EY450" s="253"/>
      <c r="EZ450" s="253"/>
      <c r="FA450" s="253"/>
      <c r="FB450" s="253"/>
      <c r="FC450" s="253"/>
      <c r="FD450" s="253"/>
      <c r="FE450" s="253"/>
      <c r="FF450" s="253"/>
      <c r="FG450" s="253"/>
      <c r="FH450" s="253"/>
      <c r="FI450" s="253"/>
      <c r="FJ450" s="253"/>
      <c r="FK450" s="253"/>
      <c r="FL450" s="253"/>
      <c r="FM450" s="253"/>
      <c r="FN450" s="253"/>
      <c r="FO450" s="253"/>
      <c r="FP450" s="253"/>
      <c r="FQ450" s="253"/>
      <c r="FR450" s="253"/>
      <c r="FS450" s="253"/>
      <c r="FT450" s="253"/>
      <c r="FU450" s="253"/>
      <c r="FV450" s="253"/>
      <c r="FW450" s="253"/>
      <c r="FX450" s="253"/>
      <c r="FY450" s="253"/>
      <c r="FZ450" s="253"/>
      <c r="GA450" s="253"/>
      <c r="GB450" s="253"/>
      <c r="GC450" s="253"/>
      <c r="GD450" s="253"/>
      <c r="GE450" s="253"/>
      <c r="GF450" s="253"/>
      <c r="GG450" s="253"/>
      <c r="GH450" s="253"/>
      <c r="GI450" s="253"/>
      <c r="GJ450" s="253"/>
      <c r="GK450" s="253"/>
      <c r="GL450" s="253"/>
      <c r="GM450" s="253"/>
      <c r="GN450" s="253"/>
      <c r="GO450" s="253"/>
      <c r="GP450" s="253"/>
      <c r="GQ450" s="253"/>
      <c r="GR450" s="253"/>
      <c r="GS450" s="253"/>
      <c r="GT450" s="253"/>
      <c r="GU450" s="253"/>
      <c r="GV450" s="253"/>
      <c r="GW450" s="253"/>
      <c r="GX450" s="253"/>
      <c r="GY450" s="253"/>
      <c r="GZ450" s="253"/>
      <c r="HA450" s="253"/>
      <c r="HB450" s="253"/>
      <c r="HC450" s="253"/>
      <c r="HD450" s="253"/>
      <c r="HE450" s="253"/>
      <c r="HF450" s="253"/>
      <c r="HG450" s="253"/>
      <c r="HH450" s="253"/>
      <c r="HI450" s="253"/>
      <c r="HJ450" s="253"/>
      <c r="HK450" s="253"/>
      <c r="HL450" s="253"/>
      <c r="HM450" s="253"/>
      <c r="HN450" s="253"/>
      <c r="HO450" s="253"/>
      <c r="HP450" s="253"/>
      <c r="HQ450" s="253"/>
      <c r="HR450" s="253"/>
      <c r="HS450" s="253"/>
      <c r="HT450" s="253"/>
      <c r="HU450" s="253"/>
      <c r="HV450" s="253"/>
      <c r="HW450" s="253"/>
      <c r="HX450" s="253"/>
      <c r="HY450" s="253"/>
      <c r="HZ450" s="253"/>
      <c r="IA450" s="253"/>
      <c r="IB450" s="253"/>
      <c r="IC450" s="253"/>
      <c r="ID450" s="253"/>
      <c r="IE450" s="253"/>
      <c r="IF450" s="253"/>
      <c r="IG450" s="253"/>
      <c r="IH450" s="253"/>
      <c r="II450" s="253"/>
      <c r="IJ450" s="253"/>
      <c r="IK450" s="253"/>
      <c r="IL450" s="253"/>
      <c r="IM450" s="253"/>
      <c r="IN450" s="253"/>
      <c r="IO450" s="253"/>
      <c r="IP450" s="253"/>
      <c r="IQ450" s="253"/>
      <c r="IR450" s="253"/>
      <c r="IS450" s="253"/>
      <c r="IT450" s="253"/>
      <c r="IU450" s="253"/>
      <c r="IV450" s="253"/>
      <c r="IW450" s="253"/>
      <c r="IX450" s="253"/>
      <c r="IY450" s="253"/>
      <c r="IZ450" s="253"/>
      <c r="JA450" s="253"/>
      <c r="JB450" s="253"/>
      <c r="JC450" s="253"/>
      <c r="JD450" s="253"/>
      <c r="JE450" s="253"/>
      <c r="JF450" s="253"/>
      <c r="JG450" s="253"/>
      <c r="JH450" s="253"/>
      <c r="JI450" s="253"/>
      <c r="JJ450" s="253"/>
      <c r="JK450" s="253"/>
      <c r="JL450" s="253"/>
      <c r="JM450" s="253"/>
      <c r="JN450" s="253"/>
      <c r="JO450" s="253"/>
      <c r="JP450" s="253"/>
      <c r="JQ450" s="253"/>
      <c r="JR450" s="253"/>
      <c r="JS450" s="253"/>
      <c r="JT450" s="253"/>
      <c r="JU450" s="253"/>
    </row>
    <row r="451" spans="1:281" s="252" customFormat="1" ht="15" customHeight="1" x14ac:dyDescent="0.25">
      <c r="A451" s="253"/>
      <c r="B451" s="253"/>
      <c r="C451" s="253"/>
      <c r="D451" s="253"/>
      <c r="E451" s="253"/>
      <c r="F451" s="253"/>
      <c r="G451" s="253"/>
      <c r="H451" s="253"/>
      <c r="I451" s="253"/>
      <c r="J451" s="253"/>
      <c r="K451" s="253"/>
      <c r="L451" s="253"/>
      <c r="M451" s="253"/>
      <c r="N451" s="253"/>
      <c r="O451" s="253"/>
      <c r="P451" s="253"/>
      <c r="Q451" s="253"/>
      <c r="R451" s="253"/>
      <c r="S451" s="253"/>
      <c r="T451" s="253"/>
      <c r="U451" s="253" t="s">
        <v>616</v>
      </c>
      <c r="V451" s="253"/>
      <c r="W451" s="253"/>
      <c r="X451" s="253"/>
      <c r="Y451" s="253"/>
      <c r="Z451" s="253"/>
      <c r="AA451" s="253"/>
      <c r="AB451" s="253"/>
      <c r="AC451" s="253" t="s">
        <v>323</v>
      </c>
      <c r="AD451" s="253"/>
      <c r="AE451" s="253"/>
      <c r="AF451" s="253"/>
      <c r="AG451" s="253"/>
      <c r="AH451" s="253"/>
      <c r="AI451" s="253"/>
      <c r="AJ451" s="253"/>
      <c r="AK451" s="253"/>
      <c r="AL451" s="253"/>
      <c r="AM451" s="253"/>
      <c r="AN451" s="253"/>
      <c r="AO451" s="253"/>
      <c r="AP451" s="253"/>
      <c r="AQ451" s="253"/>
      <c r="AR451" s="253"/>
      <c r="AS451" s="253"/>
      <c r="AT451" s="253"/>
      <c r="AU451" s="253"/>
      <c r="AV451" s="253"/>
      <c r="AW451" s="253"/>
      <c r="AX451" s="253"/>
      <c r="AY451" s="253"/>
      <c r="AZ451" s="253"/>
      <c r="BA451" s="253"/>
      <c r="BB451" s="253"/>
      <c r="BC451" s="253"/>
      <c r="BD451" s="253"/>
      <c r="BE451" s="253"/>
      <c r="BF451" s="253"/>
      <c r="BG451" s="253"/>
      <c r="BH451" s="253"/>
      <c r="BI451" s="253"/>
      <c r="BJ451" s="253"/>
      <c r="BK451" s="253"/>
      <c r="BL451" s="253"/>
      <c r="BM451" s="253"/>
      <c r="BN451" s="253"/>
      <c r="BO451" s="253"/>
      <c r="BP451" s="253"/>
      <c r="BQ451" s="253"/>
      <c r="BR451" s="253"/>
      <c r="BS451" s="253"/>
      <c r="BT451" s="253"/>
      <c r="BU451" s="253"/>
      <c r="BV451" s="253"/>
      <c r="BW451" s="253"/>
      <c r="BX451" s="253"/>
      <c r="BY451" s="253"/>
      <c r="BZ451" s="253"/>
      <c r="CA451" s="253"/>
      <c r="CB451" s="253"/>
      <c r="CC451" s="253"/>
      <c r="CD451" s="253"/>
      <c r="CE451" s="253"/>
      <c r="CF451" s="253"/>
      <c r="CG451" s="253"/>
      <c r="CH451" s="253"/>
      <c r="CI451" s="253"/>
      <c r="CJ451" s="253"/>
      <c r="CK451" s="253"/>
      <c r="CL451" s="253"/>
      <c r="CM451" s="253"/>
      <c r="CN451" s="253"/>
      <c r="CO451" s="253"/>
      <c r="CP451" s="253"/>
      <c r="CQ451" s="253"/>
      <c r="CR451" s="253"/>
      <c r="CS451" s="253"/>
      <c r="CT451" s="253"/>
      <c r="CU451" s="253"/>
      <c r="CV451" s="253"/>
      <c r="CW451" s="253"/>
      <c r="CX451" s="253"/>
      <c r="CY451" s="253"/>
      <c r="CZ451" s="253"/>
      <c r="DA451" s="253"/>
      <c r="DB451" s="253"/>
      <c r="DC451" s="253"/>
      <c r="DD451" s="253"/>
      <c r="DE451" s="253"/>
      <c r="DF451" s="253"/>
      <c r="DG451" s="253"/>
      <c r="DH451" s="253"/>
      <c r="DI451" s="253"/>
      <c r="DJ451" s="253"/>
      <c r="DK451" s="253"/>
      <c r="DL451" s="253"/>
      <c r="DM451" s="253"/>
      <c r="DN451" s="253"/>
      <c r="DO451" s="253"/>
      <c r="DP451" s="253"/>
      <c r="DQ451" s="253"/>
      <c r="DR451" s="253"/>
      <c r="DS451" s="253"/>
      <c r="DT451" s="253"/>
      <c r="DU451" s="253"/>
      <c r="DV451" s="253"/>
      <c r="DW451" s="253"/>
      <c r="DX451" s="253"/>
      <c r="DY451" s="253"/>
      <c r="DZ451" s="253"/>
      <c r="EA451" s="253"/>
      <c r="EB451" s="253"/>
      <c r="EC451" s="253"/>
      <c r="ED451" s="253"/>
      <c r="EE451" s="253"/>
      <c r="EF451" s="253"/>
      <c r="EG451" s="253"/>
      <c r="EH451" s="253"/>
      <c r="EI451" s="253"/>
      <c r="EJ451" s="253"/>
      <c r="EK451" s="253"/>
      <c r="EL451" s="253"/>
      <c r="EM451" s="253"/>
      <c r="EN451" s="253"/>
      <c r="EO451" s="253"/>
      <c r="EP451" s="253"/>
      <c r="EQ451" s="253"/>
      <c r="ER451" s="253"/>
      <c r="ES451" s="253"/>
      <c r="ET451" s="253"/>
      <c r="EU451" s="253"/>
      <c r="EV451" s="253"/>
      <c r="EW451" s="253"/>
      <c r="EX451" s="253"/>
      <c r="EY451" s="253"/>
      <c r="EZ451" s="253"/>
      <c r="FA451" s="253"/>
      <c r="FB451" s="253"/>
      <c r="FC451" s="253"/>
      <c r="FD451" s="253"/>
      <c r="FE451" s="253"/>
      <c r="FF451" s="253"/>
      <c r="FG451" s="253"/>
      <c r="FH451" s="253"/>
      <c r="FI451" s="253"/>
      <c r="FJ451" s="253"/>
      <c r="FK451" s="253"/>
      <c r="FL451" s="253"/>
      <c r="FM451" s="253"/>
      <c r="FN451" s="253"/>
      <c r="FO451" s="253"/>
      <c r="FP451" s="253"/>
      <c r="FQ451" s="253"/>
      <c r="FR451" s="253"/>
      <c r="FS451" s="253"/>
      <c r="FT451" s="253"/>
      <c r="FU451" s="253"/>
      <c r="FV451" s="253"/>
      <c r="FW451" s="253"/>
      <c r="FX451" s="253"/>
      <c r="FY451" s="253"/>
      <c r="FZ451" s="253"/>
      <c r="GA451" s="253"/>
      <c r="GB451" s="253"/>
      <c r="GC451" s="253"/>
      <c r="GD451" s="253"/>
      <c r="GE451" s="253"/>
      <c r="GF451" s="253"/>
      <c r="GG451" s="253"/>
      <c r="GH451" s="253"/>
      <c r="GI451" s="253"/>
      <c r="GJ451" s="253"/>
      <c r="GK451" s="253"/>
      <c r="GL451" s="253"/>
      <c r="GM451" s="253"/>
      <c r="GN451" s="253"/>
      <c r="GO451" s="253"/>
      <c r="GP451" s="253"/>
      <c r="GQ451" s="253"/>
      <c r="GR451" s="253"/>
      <c r="GS451" s="253"/>
      <c r="GT451" s="253"/>
      <c r="GU451" s="253"/>
      <c r="GV451" s="253"/>
      <c r="GW451" s="253"/>
      <c r="GX451" s="253"/>
      <c r="GY451" s="253"/>
      <c r="GZ451" s="253"/>
      <c r="HA451" s="253"/>
      <c r="HB451" s="253"/>
      <c r="HC451" s="253"/>
      <c r="HD451" s="253"/>
      <c r="HE451" s="253"/>
      <c r="HF451" s="253"/>
      <c r="HG451" s="253"/>
      <c r="HH451" s="253"/>
      <c r="HI451" s="253"/>
      <c r="HJ451" s="253"/>
      <c r="HK451" s="253"/>
      <c r="HL451" s="253"/>
      <c r="HM451" s="253"/>
      <c r="HN451" s="253"/>
      <c r="HO451" s="253"/>
      <c r="HP451" s="253"/>
      <c r="HQ451" s="253"/>
      <c r="HR451" s="253"/>
      <c r="HS451" s="253"/>
      <c r="HT451" s="253"/>
      <c r="HU451" s="253"/>
      <c r="HV451" s="253"/>
      <c r="HW451" s="253"/>
      <c r="HX451" s="253"/>
      <c r="HY451" s="253"/>
      <c r="HZ451" s="253"/>
      <c r="IA451" s="253"/>
      <c r="IB451" s="253"/>
      <c r="IC451" s="253"/>
      <c r="ID451" s="253"/>
      <c r="IE451" s="253"/>
      <c r="IF451" s="253"/>
      <c r="IG451" s="253"/>
      <c r="IH451" s="253"/>
      <c r="II451" s="253"/>
      <c r="IJ451" s="253"/>
      <c r="IK451" s="253"/>
      <c r="IL451" s="253"/>
      <c r="IM451" s="253"/>
      <c r="IN451" s="253"/>
      <c r="IO451" s="253"/>
      <c r="IP451" s="253"/>
      <c r="IQ451" s="253"/>
      <c r="IR451" s="253"/>
      <c r="IS451" s="253"/>
      <c r="IT451" s="253"/>
      <c r="IU451" s="253"/>
      <c r="IV451" s="253"/>
      <c r="IW451" s="253"/>
      <c r="IX451" s="253"/>
      <c r="IY451" s="253"/>
      <c r="IZ451" s="253"/>
      <c r="JA451" s="253"/>
      <c r="JB451" s="253"/>
      <c r="JC451" s="253"/>
      <c r="JD451" s="253"/>
      <c r="JE451" s="253"/>
      <c r="JF451" s="253"/>
      <c r="JG451" s="253"/>
      <c r="JH451" s="253"/>
      <c r="JI451" s="253"/>
      <c r="JJ451" s="253"/>
      <c r="JK451" s="253"/>
      <c r="JL451" s="253"/>
      <c r="JM451" s="253"/>
      <c r="JN451" s="253"/>
      <c r="JO451" s="253"/>
      <c r="JP451" s="253"/>
      <c r="JQ451" s="253"/>
      <c r="JR451" s="253"/>
      <c r="JS451" s="253"/>
      <c r="JT451" s="253"/>
      <c r="JU451" s="253"/>
    </row>
    <row r="452" spans="1:281" s="252" customFormat="1" ht="15" customHeight="1" x14ac:dyDescent="0.25">
      <c r="A452" s="253"/>
      <c r="B452" s="253"/>
      <c r="C452" s="253"/>
      <c r="D452" s="253"/>
      <c r="E452" s="253"/>
      <c r="F452" s="253"/>
      <c r="G452" s="253"/>
      <c r="H452" s="253"/>
      <c r="I452" s="253"/>
      <c r="J452" s="253"/>
      <c r="K452" s="253"/>
      <c r="L452" s="253"/>
      <c r="M452" s="253"/>
      <c r="N452" s="253"/>
      <c r="O452" s="253"/>
      <c r="P452" s="253"/>
      <c r="Q452" s="253"/>
      <c r="R452" s="253"/>
      <c r="S452" s="253"/>
      <c r="T452" s="253"/>
      <c r="U452" s="253" t="s">
        <v>617</v>
      </c>
      <c r="V452" s="253"/>
      <c r="W452" s="253"/>
      <c r="X452" s="253"/>
      <c r="Y452" s="253"/>
      <c r="Z452" s="253"/>
      <c r="AA452" s="253"/>
      <c r="AB452" s="253"/>
      <c r="AC452" s="253" t="s">
        <v>323</v>
      </c>
      <c r="AD452" s="253"/>
      <c r="AE452" s="253"/>
      <c r="AF452" s="253"/>
      <c r="AG452" s="253"/>
      <c r="AH452" s="253"/>
      <c r="AI452" s="253"/>
      <c r="AJ452" s="253"/>
      <c r="AK452" s="253"/>
      <c r="AL452" s="253"/>
      <c r="AM452" s="253"/>
      <c r="AN452" s="253"/>
      <c r="AO452" s="253"/>
      <c r="AP452" s="253"/>
      <c r="AQ452" s="253"/>
      <c r="AR452" s="253"/>
      <c r="AS452" s="253"/>
      <c r="AT452" s="253"/>
      <c r="AU452" s="253"/>
      <c r="AV452" s="253"/>
      <c r="AW452" s="253"/>
      <c r="AX452" s="253"/>
      <c r="AY452" s="253"/>
      <c r="AZ452" s="253"/>
      <c r="BA452" s="253"/>
      <c r="BB452" s="253"/>
      <c r="BC452" s="253"/>
      <c r="BD452" s="253"/>
      <c r="BE452" s="253"/>
      <c r="BF452" s="253"/>
      <c r="BG452" s="253"/>
      <c r="BH452" s="253"/>
      <c r="BI452" s="253"/>
      <c r="BJ452" s="253"/>
      <c r="BK452" s="253"/>
      <c r="BL452" s="253"/>
      <c r="BM452" s="253"/>
      <c r="BN452" s="253"/>
      <c r="BO452" s="253"/>
      <c r="BP452" s="253"/>
      <c r="BQ452" s="253"/>
      <c r="BR452" s="253"/>
      <c r="BS452" s="253"/>
      <c r="BT452" s="253"/>
      <c r="BU452" s="253"/>
      <c r="BV452" s="253"/>
      <c r="BW452" s="253"/>
      <c r="BX452" s="253"/>
      <c r="BY452" s="253"/>
      <c r="BZ452" s="253"/>
      <c r="CA452" s="253"/>
      <c r="CB452" s="253"/>
      <c r="CC452" s="253"/>
      <c r="CD452" s="253"/>
      <c r="CE452" s="253"/>
      <c r="CF452" s="253"/>
      <c r="CG452" s="253"/>
      <c r="CH452" s="253"/>
      <c r="CI452" s="253"/>
      <c r="CJ452" s="253"/>
      <c r="CK452" s="253"/>
      <c r="CL452" s="253"/>
      <c r="CM452" s="253"/>
      <c r="CN452" s="253"/>
      <c r="CO452" s="253"/>
      <c r="CP452" s="253"/>
      <c r="CQ452" s="253"/>
      <c r="CR452" s="253"/>
      <c r="CS452" s="253"/>
      <c r="CT452" s="253"/>
      <c r="CU452" s="253"/>
      <c r="CV452" s="253"/>
      <c r="CW452" s="253"/>
      <c r="CX452" s="253"/>
      <c r="CY452" s="253"/>
      <c r="CZ452" s="253"/>
      <c r="DA452" s="253"/>
      <c r="DB452" s="253"/>
      <c r="DC452" s="253"/>
      <c r="DD452" s="253"/>
      <c r="DE452" s="253"/>
      <c r="DF452" s="253"/>
      <c r="DG452" s="253"/>
      <c r="DH452" s="253"/>
      <c r="DI452" s="253"/>
      <c r="DJ452" s="253"/>
      <c r="DK452" s="253"/>
      <c r="DL452" s="253"/>
      <c r="DM452" s="253"/>
      <c r="DN452" s="253"/>
      <c r="DO452" s="253"/>
      <c r="DP452" s="253"/>
      <c r="DQ452" s="253"/>
      <c r="DR452" s="253"/>
      <c r="DS452" s="253"/>
      <c r="DT452" s="253"/>
      <c r="DU452" s="253"/>
      <c r="DV452" s="253"/>
      <c r="DW452" s="253"/>
      <c r="DX452" s="253"/>
      <c r="DY452" s="253"/>
      <c r="DZ452" s="253"/>
      <c r="EA452" s="253"/>
      <c r="EB452" s="253"/>
      <c r="EC452" s="253"/>
      <c r="ED452" s="253"/>
      <c r="EE452" s="253"/>
      <c r="EF452" s="253"/>
      <c r="EG452" s="253"/>
      <c r="EH452" s="253"/>
      <c r="EI452" s="253"/>
      <c r="EJ452" s="253"/>
      <c r="EK452" s="253"/>
      <c r="EL452" s="253"/>
      <c r="EM452" s="253"/>
      <c r="EN452" s="253"/>
      <c r="EO452" s="253"/>
      <c r="EP452" s="253"/>
      <c r="EQ452" s="253"/>
      <c r="ER452" s="253"/>
      <c r="ES452" s="253"/>
      <c r="ET452" s="253"/>
      <c r="EU452" s="253"/>
      <c r="EV452" s="253"/>
      <c r="EW452" s="253"/>
      <c r="EX452" s="253"/>
      <c r="EY452" s="253"/>
      <c r="EZ452" s="253"/>
      <c r="FA452" s="253"/>
      <c r="FB452" s="253"/>
      <c r="FC452" s="253"/>
      <c r="FD452" s="253"/>
      <c r="FE452" s="253"/>
      <c r="FF452" s="253"/>
      <c r="FG452" s="253"/>
      <c r="FH452" s="253"/>
      <c r="FI452" s="253"/>
      <c r="FJ452" s="253"/>
      <c r="FK452" s="253"/>
      <c r="FL452" s="253"/>
      <c r="FM452" s="253"/>
      <c r="FN452" s="253"/>
      <c r="FO452" s="253"/>
      <c r="FP452" s="253"/>
      <c r="FQ452" s="253"/>
      <c r="FR452" s="253"/>
      <c r="FS452" s="253"/>
      <c r="FT452" s="253"/>
      <c r="FU452" s="253"/>
      <c r="FV452" s="253"/>
      <c r="FW452" s="253"/>
      <c r="FX452" s="253"/>
      <c r="FY452" s="253"/>
      <c r="FZ452" s="253"/>
      <c r="GA452" s="253"/>
      <c r="GB452" s="253"/>
      <c r="GC452" s="253"/>
      <c r="GD452" s="253"/>
      <c r="GE452" s="253"/>
      <c r="GF452" s="253"/>
      <c r="GG452" s="253"/>
      <c r="GH452" s="253"/>
      <c r="GI452" s="253"/>
      <c r="GJ452" s="253"/>
      <c r="GK452" s="253"/>
      <c r="GL452" s="253"/>
      <c r="GM452" s="253"/>
      <c r="GN452" s="253"/>
      <c r="GO452" s="253"/>
      <c r="GP452" s="253"/>
      <c r="GQ452" s="253"/>
      <c r="GR452" s="253"/>
      <c r="GS452" s="253"/>
      <c r="GT452" s="253"/>
      <c r="GU452" s="253"/>
      <c r="GV452" s="253"/>
      <c r="GW452" s="253"/>
      <c r="GX452" s="253"/>
      <c r="GY452" s="253"/>
      <c r="GZ452" s="253"/>
      <c r="HA452" s="253"/>
      <c r="HB452" s="253"/>
      <c r="HC452" s="253"/>
      <c r="HD452" s="253"/>
      <c r="HE452" s="253"/>
      <c r="HF452" s="253"/>
      <c r="HG452" s="253"/>
      <c r="HH452" s="253"/>
      <c r="HI452" s="253"/>
      <c r="HJ452" s="253"/>
      <c r="HK452" s="253"/>
      <c r="HL452" s="253"/>
      <c r="HM452" s="253"/>
      <c r="HN452" s="253"/>
      <c r="HO452" s="253"/>
      <c r="HP452" s="253"/>
      <c r="HQ452" s="253"/>
      <c r="HR452" s="253"/>
      <c r="HS452" s="253"/>
      <c r="HT452" s="253"/>
      <c r="HU452" s="253"/>
      <c r="HV452" s="253"/>
      <c r="HW452" s="253"/>
      <c r="HX452" s="253"/>
      <c r="HY452" s="253"/>
      <c r="HZ452" s="253"/>
      <c r="IA452" s="253"/>
      <c r="IB452" s="253"/>
      <c r="IC452" s="253"/>
      <c r="ID452" s="253"/>
      <c r="IE452" s="253"/>
      <c r="IF452" s="253"/>
      <c r="IG452" s="253"/>
      <c r="IH452" s="253"/>
      <c r="II452" s="253"/>
      <c r="IJ452" s="253"/>
      <c r="IK452" s="253"/>
      <c r="IL452" s="253"/>
      <c r="IM452" s="253"/>
      <c r="IN452" s="253"/>
      <c r="IO452" s="253"/>
      <c r="IP452" s="253"/>
      <c r="IQ452" s="253"/>
      <c r="IR452" s="253"/>
      <c r="IS452" s="253"/>
      <c r="IT452" s="253"/>
      <c r="IU452" s="253"/>
      <c r="IV452" s="253"/>
      <c r="IW452" s="253"/>
      <c r="IX452" s="253"/>
      <c r="IY452" s="253"/>
      <c r="IZ452" s="253"/>
      <c r="JA452" s="253"/>
      <c r="JB452" s="253"/>
      <c r="JC452" s="253"/>
      <c r="JD452" s="253"/>
      <c r="JE452" s="253"/>
      <c r="JF452" s="253"/>
      <c r="JG452" s="253"/>
      <c r="JH452" s="253"/>
      <c r="JI452" s="253"/>
      <c r="JJ452" s="253"/>
      <c r="JK452" s="253"/>
      <c r="JL452" s="253"/>
      <c r="JM452" s="253"/>
      <c r="JN452" s="253"/>
      <c r="JO452" s="253"/>
      <c r="JP452" s="253"/>
      <c r="JQ452" s="253"/>
      <c r="JR452" s="253"/>
      <c r="JS452" s="253"/>
      <c r="JT452" s="253"/>
      <c r="JU452" s="253"/>
    </row>
    <row r="453" spans="1:281" s="252" customFormat="1" ht="15" customHeight="1" x14ac:dyDescent="0.25">
      <c r="A453" s="253"/>
      <c r="B453" s="253"/>
      <c r="C453" s="253"/>
      <c r="D453" s="253"/>
      <c r="E453" s="253"/>
      <c r="F453" s="253"/>
      <c r="G453" s="253"/>
      <c r="H453" s="253"/>
      <c r="I453" s="253"/>
      <c r="J453" s="253"/>
      <c r="K453" s="253"/>
      <c r="L453" s="253"/>
      <c r="M453" s="253"/>
      <c r="N453" s="253"/>
      <c r="O453" s="253"/>
      <c r="P453" s="253"/>
      <c r="Q453" s="253"/>
      <c r="R453" s="253"/>
      <c r="S453" s="253"/>
      <c r="T453" s="253"/>
      <c r="U453" s="253" t="s">
        <v>618</v>
      </c>
      <c r="V453" s="253"/>
      <c r="W453" s="253"/>
      <c r="X453" s="253"/>
      <c r="Y453" s="253"/>
      <c r="Z453" s="253"/>
      <c r="AA453" s="253"/>
      <c r="AB453" s="253"/>
      <c r="AC453" s="253" t="s">
        <v>323</v>
      </c>
      <c r="AD453" s="253"/>
      <c r="AE453" s="253"/>
      <c r="AF453" s="253"/>
      <c r="AG453" s="253"/>
      <c r="AH453" s="253"/>
      <c r="AI453" s="253"/>
      <c r="AJ453" s="253"/>
      <c r="AK453" s="253"/>
      <c r="AL453" s="253"/>
      <c r="AM453" s="253"/>
      <c r="AN453" s="253"/>
      <c r="AO453" s="253"/>
      <c r="AP453" s="253"/>
      <c r="AQ453" s="253"/>
      <c r="AR453" s="253"/>
      <c r="AS453" s="253"/>
      <c r="AT453" s="253"/>
      <c r="AU453" s="253"/>
      <c r="AV453" s="253"/>
      <c r="AW453" s="253"/>
      <c r="AX453" s="253"/>
      <c r="AY453" s="253"/>
      <c r="AZ453" s="253"/>
      <c r="BA453" s="253"/>
      <c r="BB453" s="253"/>
      <c r="BC453" s="253"/>
      <c r="BD453" s="253"/>
      <c r="BE453" s="253"/>
      <c r="BF453" s="253"/>
      <c r="BG453" s="253"/>
      <c r="BH453" s="253"/>
      <c r="BI453" s="253"/>
      <c r="BJ453" s="253"/>
      <c r="BK453" s="253"/>
      <c r="BL453" s="253"/>
      <c r="BM453" s="253"/>
      <c r="BN453" s="253"/>
      <c r="BO453" s="253"/>
      <c r="BP453" s="253"/>
      <c r="BQ453" s="253"/>
      <c r="BR453" s="253"/>
      <c r="BS453" s="253"/>
      <c r="BT453" s="253"/>
      <c r="BU453" s="253"/>
      <c r="BV453" s="253"/>
      <c r="BW453" s="253"/>
      <c r="BX453" s="253"/>
      <c r="BY453" s="253"/>
      <c r="BZ453" s="253"/>
      <c r="CA453" s="253"/>
      <c r="CB453" s="253"/>
      <c r="CC453" s="253"/>
      <c r="CD453" s="253"/>
      <c r="CE453" s="253"/>
      <c r="CF453" s="253"/>
      <c r="CG453" s="253"/>
      <c r="CH453" s="253"/>
      <c r="CI453" s="253"/>
      <c r="CJ453" s="253"/>
      <c r="CK453" s="253"/>
      <c r="CL453" s="253"/>
      <c r="CM453" s="253"/>
      <c r="CN453" s="253"/>
      <c r="CO453" s="253"/>
      <c r="CP453" s="253"/>
      <c r="CQ453" s="253"/>
      <c r="CR453" s="253"/>
      <c r="CS453" s="253"/>
      <c r="CT453" s="253"/>
      <c r="CU453" s="253"/>
      <c r="CV453" s="253"/>
      <c r="CW453" s="253"/>
      <c r="CX453" s="253"/>
      <c r="CY453" s="253"/>
      <c r="CZ453" s="253"/>
      <c r="DA453" s="253"/>
      <c r="DB453" s="253"/>
      <c r="DC453" s="253"/>
      <c r="DD453" s="253"/>
      <c r="DE453" s="253"/>
      <c r="DF453" s="253"/>
      <c r="DG453" s="253"/>
      <c r="DH453" s="253"/>
      <c r="DI453" s="253"/>
      <c r="DJ453" s="253"/>
      <c r="DK453" s="253"/>
      <c r="DL453" s="253"/>
      <c r="DM453" s="253"/>
      <c r="DN453" s="253"/>
      <c r="DO453" s="253"/>
      <c r="DP453" s="253"/>
      <c r="DQ453" s="253"/>
      <c r="DR453" s="253"/>
      <c r="DS453" s="253"/>
      <c r="DT453" s="253"/>
      <c r="DU453" s="253"/>
      <c r="DV453" s="253"/>
      <c r="DW453" s="253"/>
      <c r="DX453" s="253"/>
      <c r="DY453" s="253"/>
      <c r="DZ453" s="253"/>
      <c r="EA453" s="253"/>
      <c r="EB453" s="253"/>
      <c r="EC453" s="253"/>
      <c r="ED453" s="253"/>
      <c r="EE453" s="253"/>
      <c r="EF453" s="253"/>
      <c r="EG453" s="253"/>
      <c r="EH453" s="253"/>
      <c r="EI453" s="253"/>
      <c r="EJ453" s="253"/>
      <c r="EK453" s="253"/>
      <c r="EL453" s="253"/>
      <c r="EM453" s="253"/>
      <c r="EN453" s="253"/>
      <c r="EO453" s="253"/>
      <c r="EP453" s="253"/>
      <c r="EQ453" s="253"/>
      <c r="ER453" s="253"/>
      <c r="ES453" s="253"/>
      <c r="ET453" s="253"/>
      <c r="EU453" s="253"/>
      <c r="EV453" s="253"/>
      <c r="EW453" s="253"/>
      <c r="EX453" s="253"/>
      <c r="EY453" s="253"/>
      <c r="EZ453" s="253"/>
      <c r="FA453" s="253"/>
      <c r="FB453" s="253"/>
      <c r="FC453" s="253"/>
      <c r="FD453" s="253"/>
      <c r="FE453" s="253"/>
      <c r="FF453" s="253"/>
      <c r="FG453" s="253"/>
      <c r="FH453" s="253"/>
      <c r="FI453" s="253"/>
      <c r="FJ453" s="253"/>
      <c r="FK453" s="253"/>
      <c r="FL453" s="253"/>
      <c r="FM453" s="253"/>
      <c r="FN453" s="253"/>
      <c r="FO453" s="253"/>
      <c r="FP453" s="253"/>
      <c r="FQ453" s="253"/>
      <c r="FR453" s="253"/>
      <c r="FS453" s="253"/>
      <c r="FT453" s="253"/>
      <c r="FU453" s="253"/>
      <c r="FV453" s="253"/>
      <c r="FW453" s="253"/>
      <c r="FX453" s="253"/>
      <c r="FY453" s="253"/>
      <c r="FZ453" s="253"/>
      <c r="GA453" s="253"/>
      <c r="GB453" s="253"/>
      <c r="GC453" s="253"/>
      <c r="GD453" s="253"/>
      <c r="GE453" s="253"/>
      <c r="GF453" s="253"/>
      <c r="GG453" s="253"/>
      <c r="GH453" s="253"/>
      <c r="GI453" s="253"/>
      <c r="GJ453" s="253"/>
      <c r="GK453" s="253"/>
      <c r="GL453" s="253"/>
      <c r="GM453" s="253"/>
      <c r="GN453" s="253"/>
      <c r="GO453" s="253"/>
      <c r="GP453" s="253"/>
      <c r="GQ453" s="253"/>
      <c r="GR453" s="253"/>
      <c r="GS453" s="253"/>
      <c r="GT453" s="253"/>
      <c r="GU453" s="253"/>
      <c r="GV453" s="253"/>
      <c r="GW453" s="253"/>
      <c r="GX453" s="253"/>
      <c r="GY453" s="253"/>
      <c r="GZ453" s="253"/>
      <c r="HA453" s="253"/>
      <c r="HB453" s="253"/>
      <c r="HC453" s="253"/>
      <c r="HD453" s="253"/>
      <c r="HE453" s="253"/>
      <c r="HF453" s="253"/>
      <c r="HG453" s="253"/>
      <c r="HH453" s="253"/>
      <c r="HI453" s="253"/>
      <c r="HJ453" s="253"/>
      <c r="HK453" s="253"/>
      <c r="HL453" s="253"/>
      <c r="HM453" s="253"/>
      <c r="HN453" s="253"/>
      <c r="HO453" s="253"/>
      <c r="HP453" s="253"/>
      <c r="HQ453" s="253"/>
      <c r="HR453" s="253"/>
      <c r="HS453" s="253"/>
      <c r="HT453" s="253"/>
      <c r="HU453" s="253"/>
      <c r="HV453" s="253"/>
      <c r="HW453" s="253"/>
      <c r="HX453" s="253"/>
      <c r="HY453" s="253"/>
      <c r="HZ453" s="253"/>
      <c r="IA453" s="253"/>
      <c r="IB453" s="253"/>
      <c r="IC453" s="253"/>
      <c r="ID453" s="253"/>
      <c r="IE453" s="253"/>
      <c r="IF453" s="253"/>
      <c r="IG453" s="253"/>
      <c r="IH453" s="253"/>
      <c r="II453" s="253"/>
      <c r="IJ453" s="253"/>
      <c r="IK453" s="253"/>
      <c r="IL453" s="253"/>
      <c r="IM453" s="253"/>
      <c r="IN453" s="253"/>
      <c r="IO453" s="253"/>
      <c r="IP453" s="253"/>
      <c r="IQ453" s="253"/>
      <c r="IR453" s="253"/>
      <c r="IS453" s="253"/>
      <c r="IT453" s="253"/>
      <c r="IU453" s="253"/>
      <c r="IV453" s="253"/>
      <c r="IW453" s="253"/>
      <c r="IX453" s="253"/>
      <c r="IY453" s="253"/>
      <c r="IZ453" s="253"/>
      <c r="JA453" s="253"/>
      <c r="JB453" s="253"/>
      <c r="JC453" s="253"/>
      <c r="JD453" s="253"/>
      <c r="JE453" s="253"/>
      <c r="JF453" s="253"/>
      <c r="JG453" s="253"/>
      <c r="JH453" s="253"/>
      <c r="JI453" s="253"/>
      <c r="JJ453" s="253"/>
      <c r="JK453" s="253"/>
      <c r="JL453" s="253"/>
      <c r="JM453" s="253"/>
      <c r="JN453" s="253"/>
      <c r="JO453" s="253"/>
      <c r="JP453" s="253"/>
      <c r="JQ453" s="253"/>
      <c r="JR453" s="253"/>
      <c r="JS453" s="253"/>
      <c r="JT453" s="253"/>
      <c r="JU453" s="253"/>
    </row>
    <row r="454" spans="1:281" s="252" customFormat="1" ht="15" customHeight="1" x14ac:dyDescent="0.25">
      <c r="A454" s="253"/>
      <c r="B454" s="253"/>
      <c r="C454" s="253"/>
      <c r="D454" s="253"/>
      <c r="E454" s="253"/>
      <c r="F454" s="253"/>
      <c r="G454" s="253"/>
      <c r="H454" s="253"/>
      <c r="I454" s="253"/>
      <c r="J454" s="253"/>
      <c r="K454" s="253"/>
      <c r="L454" s="253"/>
      <c r="M454" s="253"/>
      <c r="N454" s="253"/>
      <c r="O454" s="253"/>
      <c r="P454" s="253"/>
      <c r="Q454" s="253"/>
      <c r="R454" s="253"/>
      <c r="S454" s="253"/>
      <c r="T454" s="253"/>
      <c r="U454" s="253" t="s">
        <v>619</v>
      </c>
      <c r="V454" s="253"/>
      <c r="W454" s="253"/>
      <c r="X454" s="253"/>
      <c r="Y454" s="253"/>
      <c r="Z454" s="253"/>
      <c r="AA454" s="253"/>
      <c r="AB454" s="253"/>
      <c r="AC454" s="253" t="s">
        <v>316</v>
      </c>
      <c r="AD454" s="253"/>
      <c r="AE454" s="253"/>
      <c r="AF454" s="253"/>
      <c r="AG454" s="253"/>
      <c r="AH454" s="253"/>
      <c r="AI454" s="253"/>
      <c r="AJ454" s="253"/>
      <c r="AK454" s="253"/>
      <c r="AL454" s="253"/>
      <c r="AM454" s="253"/>
      <c r="AN454" s="253"/>
      <c r="AO454" s="253"/>
      <c r="AP454" s="253"/>
      <c r="AQ454" s="253"/>
      <c r="AR454" s="253"/>
      <c r="AS454" s="253"/>
      <c r="AT454" s="253"/>
      <c r="AU454" s="253"/>
      <c r="AV454" s="253"/>
      <c r="AW454" s="253"/>
      <c r="AX454" s="253"/>
      <c r="AY454" s="253"/>
      <c r="AZ454" s="253"/>
      <c r="BA454" s="253"/>
      <c r="BB454" s="253"/>
      <c r="BC454" s="253"/>
      <c r="BD454" s="253"/>
      <c r="BE454" s="253"/>
      <c r="BF454" s="253"/>
      <c r="BG454" s="253"/>
      <c r="BH454" s="253"/>
      <c r="BI454" s="253"/>
      <c r="BJ454" s="253"/>
      <c r="BK454" s="253"/>
      <c r="BL454" s="253"/>
      <c r="BM454" s="253"/>
      <c r="BN454" s="253"/>
      <c r="BO454" s="253"/>
      <c r="BP454" s="253"/>
      <c r="BQ454" s="253"/>
      <c r="BR454" s="253"/>
      <c r="BS454" s="253"/>
      <c r="BT454" s="253"/>
      <c r="BU454" s="253"/>
      <c r="BV454" s="253"/>
      <c r="BW454" s="253"/>
      <c r="BX454" s="253"/>
      <c r="BY454" s="253"/>
      <c r="BZ454" s="253"/>
      <c r="CA454" s="253"/>
      <c r="CB454" s="253"/>
      <c r="CC454" s="253"/>
      <c r="CD454" s="253"/>
      <c r="CE454" s="253"/>
      <c r="CF454" s="253"/>
      <c r="CG454" s="253"/>
      <c r="CH454" s="253"/>
      <c r="CI454" s="253"/>
      <c r="CJ454" s="253"/>
      <c r="CK454" s="253"/>
      <c r="CL454" s="253"/>
      <c r="CM454" s="253"/>
      <c r="CN454" s="253"/>
      <c r="CO454" s="253"/>
      <c r="CP454" s="253"/>
      <c r="CQ454" s="253"/>
      <c r="CR454" s="253"/>
      <c r="CS454" s="253"/>
      <c r="CT454" s="253"/>
      <c r="CU454" s="253"/>
      <c r="CV454" s="253"/>
      <c r="CW454" s="253"/>
      <c r="CX454" s="253"/>
      <c r="CY454" s="253"/>
      <c r="CZ454" s="253"/>
      <c r="DA454" s="253"/>
      <c r="DB454" s="253"/>
      <c r="DC454" s="253"/>
      <c r="DD454" s="253"/>
      <c r="DE454" s="253"/>
      <c r="DF454" s="253"/>
      <c r="DG454" s="253"/>
      <c r="DH454" s="253"/>
      <c r="DI454" s="253"/>
      <c r="DJ454" s="253"/>
      <c r="DK454" s="253"/>
      <c r="DL454" s="253"/>
      <c r="DM454" s="253"/>
      <c r="DN454" s="253"/>
      <c r="DO454" s="253"/>
      <c r="DP454" s="253"/>
      <c r="DQ454" s="253"/>
      <c r="DR454" s="253"/>
      <c r="DS454" s="253"/>
      <c r="DT454" s="253"/>
      <c r="DU454" s="253"/>
      <c r="DV454" s="253"/>
      <c r="DW454" s="253"/>
      <c r="DX454" s="253"/>
      <c r="DY454" s="253"/>
      <c r="DZ454" s="253"/>
      <c r="EA454" s="253"/>
      <c r="EB454" s="253"/>
      <c r="EC454" s="253"/>
      <c r="ED454" s="253"/>
      <c r="EE454" s="253"/>
      <c r="EF454" s="253"/>
      <c r="EG454" s="253"/>
      <c r="EH454" s="253"/>
      <c r="EI454" s="253"/>
      <c r="EJ454" s="253"/>
      <c r="EK454" s="253"/>
      <c r="EL454" s="253"/>
      <c r="EM454" s="253"/>
      <c r="EN454" s="253"/>
      <c r="EO454" s="253"/>
      <c r="EP454" s="253"/>
      <c r="EQ454" s="253"/>
      <c r="ER454" s="253"/>
      <c r="ES454" s="253"/>
      <c r="ET454" s="253"/>
      <c r="EU454" s="253"/>
      <c r="EV454" s="253"/>
      <c r="EW454" s="253"/>
      <c r="EX454" s="253"/>
      <c r="EY454" s="253"/>
      <c r="EZ454" s="253"/>
      <c r="FA454" s="253"/>
      <c r="FB454" s="253"/>
      <c r="FC454" s="253"/>
      <c r="FD454" s="253"/>
      <c r="FE454" s="253"/>
      <c r="FF454" s="253"/>
      <c r="FG454" s="253"/>
      <c r="FH454" s="253"/>
      <c r="FI454" s="253"/>
      <c r="FJ454" s="253"/>
      <c r="FK454" s="253"/>
      <c r="FL454" s="253"/>
      <c r="FM454" s="253"/>
      <c r="FN454" s="253"/>
      <c r="FO454" s="253"/>
      <c r="FP454" s="253"/>
      <c r="FQ454" s="253"/>
      <c r="FR454" s="253"/>
      <c r="FS454" s="253"/>
      <c r="FT454" s="253"/>
      <c r="FU454" s="253"/>
      <c r="FV454" s="253"/>
      <c r="FW454" s="253"/>
      <c r="FX454" s="253"/>
      <c r="FY454" s="253"/>
      <c r="FZ454" s="253"/>
      <c r="GA454" s="253"/>
      <c r="GB454" s="253"/>
      <c r="GC454" s="253"/>
      <c r="GD454" s="253"/>
      <c r="GE454" s="253"/>
      <c r="GF454" s="253"/>
      <c r="GG454" s="253"/>
      <c r="GH454" s="253"/>
      <c r="GI454" s="253"/>
      <c r="GJ454" s="253"/>
      <c r="GK454" s="253"/>
      <c r="GL454" s="253"/>
      <c r="GM454" s="253"/>
      <c r="GN454" s="253"/>
      <c r="GO454" s="253"/>
      <c r="GP454" s="253"/>
      <c r="GQ454" s="253"/>
      <c r="GR454" s="253"/>
      <c r="GS454" s="253"/>
      <c r="GT454" s="253"/>
      <c r="GU454" s="253"/>
      <c r="GV454" s="253"/>
      <c r="GW454" s="253"/>
      <c r="GX454" s="253"/>
      <c r="GY454" s="253"/>
      <c r="GZ454" s="253"/>
      <c r="HA454" s="253"/>
      <c r="HB454" s="253"/>
      <c r="HC454" s="253"/>
      <c r="HD454" s="253"/>
      <c r="HE454" s="253"/>
      <c r="HF454" s="253"/>
      <c r="HG454" s="253"/>
      <c r="HH454" s="253"/>
      <c r="HI454" s="253"/>
      <c r="HJ454" s="253"/>
      <c r="HK454" s="253"/>
      <c r="HL454" s="253"/>
      <c r="HM454" s="253"/>
      <c r="HN454" s="253"/>
      <c r="HO454" s="253"/>
      <c r="HP454" s="253"/>
      <c r="HQ454" s="253"/>
      <c r="HR454" s="253"/>
      <c r="HS454" s="253"/>
      <c r="HT454" s="253"/>
      <c r="HU454" s="253"/>
      <c r="HV454" s="253"/>
      <c r="HW454" s="253"/>
      <c r="HX454" s="253"/>
      <c r="HY454" s="253"/>
      <c r="HZ454" s="253"/>
      <c r="IA454" s="253"/>
      <c r="IB454" s="253"/>
      <c r="IC454" s="253"/>
      <c r="ID454" s="253"/>
      <c r="IE454" s="253"/>
      <c r="IF454" s="253"/>
      <c r="IG454" s="253"/>
      <c r="IH454" s="253"/>
      <c r="II454" s="253"/>
      <c r="IJ454" s="253"/>
      <c r="IK454" s="253"/>
      <c r="IL454" s="253"/>
      <c r="IM454" s="253"/>
      <c r="IN454" s="253"/>
      <c r="IO454" s="253"/>
      <c r="IP454" s="253"/>
      <c r="IQ454" s="253"/>
      <c r="IR454" s="253"/>
      <c r="IS454" s="253"/>
      <c r="IT454" s="253"/>
      <c r="IU454" s="253"/>
      <c r="IV454" s="253"/>
      <c r="IW454" s="253"/>
      <c r="IX454" s="253"/>
      <c r="IY454" s="253"/>
      <c r="IZ454" s="253"/>
      <c r="JA454" s="253"/>
      <c r="JB454" s="253"/>
      <c r="JC454" s="253"/>
      <c r="JD454" s="253"/>
      <c r="JE454" s="253"/>
      <c r="JF454" s="253"/>
      <c r="JG454" s="253"/>
      <c r="JH454" s="253"/>
      <c r="JI454" s="253"/>
      <c r="JJ454" s="253"/>
      <c r="JK454" s="253"/>
      <c r="JL454" s="253"/>
      <c r="JM454" s="253"/>
      <c r="JN454" s="253"/>
      <c r="JO454" s="253"/>
      <c r="JP454" s="253"/>
      <c r="JQ454" s="253"/>
      <c r="JR454" s="253"/>
      <c r="JS454" s="253"/>
      <c r="JT454" s="253"/>
      <c r="JU454" s="253"/>
    </row>
    <row r="455" spans="1:281" s="252" customFormat="1" ht="15" customHeight="1" x14ac:dyDescent="0.25">
      <c r="A455" s="253"/>
      <c r="B455" s="253"/>
      <c r="C455" s="253"/>
      <c r="D455" s="253"/>
      <c r="E455" s="253"/>
      <c r="F455" s="253"/>
      <c r="G455" s="253"/>
      <c r="H455" s="253"/>
      <c r="I455" s="253"/>
      <c r="J455" s="253"/>
      <c r="K455" s="253"/>
      <c r="L455" s="253"/>
      <c r="M455" s="253"/>
      <c r="N455" s="253"/>
      <c r="O455" s="253"/>
      <c r="P455" s="253"/>
      <c r="Q455" s="253"/>
      <c r="R455" s="253"/>
      <c r="S455" s="253"/>
      <c r="T455" s="253"/>
      <c r="U455" s="253" t="s">
        <v>620</v>
      </c>
      <c r="V455" s="253"/>
      <c r="W455" s="253"/>
      <c r="X455" s="253"/>
      <c r="Y455" s="253"/>
      <c r="Z455" s="253"/>
      <c r="AA455" s="253"/>
      <c r="AB455" s="253"/>
      <c r="AC455" s="253" t="s">
        <v>323</v>
      </c>
      <c r="AD455" s="253"/>
      <c r="AE455" s="253"/>
      <c r="AF455" s="253"/>
      <c r="AG455" s="253"/>
      <c r="AH455" s="253"/>
      <c r="AI455" s="253"/>
      <c r="AJ455" s="253"/>
      <c r="AK455" s="253"/>
      <c r="AL455" s="253"/>
      <c r="AM455" s="253"/>
      <c r="AN455" s="253"/>
      <c r="AO455" s="253"/>
      <c r="AP455" s="253"/>
      <c r="AQ455" s="253"/>
      <c r="AR455" s="253"/>
      <c r="AS455" s="253"/>
      <c r="AT455" s="253"/>
      <c r="AU455" s="253"/>
      <c r="AV455" s="253"/>
      <c r="AW455" s="253"/>
      <c r="AX455" s="253"/>
      <c r="AY455" s="253"/>
      <c r="AZ455" s="253"/>
      <c r="BA455" s="253"/>
      <c r="BB455" s="253"/>
      <c r="BC455" s="253"/>
      <c r="BD455" s="253"/>
      <c r="BE455" s="253"/>
      <c r="BF455" s="253"/>
      <c r="BG455" s="253"/>
      <c r="BH455" s="253"/>
      <c r="BI455" s="253"/>
      <c r="BJ455" s="253"/>
      <c r="BK455" s="253"/>
      <c r="BL455" s="253"/>
      <c r="BM455" s="253"/>
      <c r="BN455" s="253"/>
      <c r="BO455" s="253"/>
      <c r="BP455" s="253"/>
      <c r="BQ455" s="253"/>
      <c r="BR455" s="253"/>
      <c r="BS455" s="253"/>
      <c r="BT455" s="253"/>
      <c r="BU455" s="253"/>
      <c r="BV455" s="253"/>
      <c r="BW455" s="253"/>
      <c r="BX455" s="253"/>
      <c r="BY455" s="253"/>
      <c r="BZ455" s="253"/>
      <c r="CA455" s="253"/>
      <c r="CB455" s="253"/>
      <c r="CC455" s="253"/>
      <c r="CD455" s="253"/>
      <c r="CE455" s="253"/>
      <c r="CF455" s="253"/>
      <c r="CG455" s="253"/>
      <c r="CH455" s="253"/>
      <c r="CI455" s="253"/>
      <c r="CJ455" s="253"/>
      <c r="CK455" s="253"/>
      <c r="CL455" s="253"/>
      <c r="CM455" s="253"/>
      <c r="CN455" s="253"/>
      <c r="CO455" s="253"/>
      <c r="CP455" s="253"/>
      <c r="CQ455" s="253"/>
      <c r="CR455" s="253"/>
      <c r="CS455" s="253"/>
      <c r="CT455" s="253"/>
      <c r="CU455" s="253"/>
      <c r="CV455" s="253"/>
      <c r="CW455" s="253"/>
      <c r="CX455" s="253"/>
      <c r="CY455" s="253"/>
      <c r="CZ455" s="253"/>
      <c r="DA455" s="253"/>
      <c r="DB455" s="253"/>
      <c r="DC455" s="253"/>
      <c r="DD455" s="253"/>
      <c r="DE455" s="253"/>
      <c r="DF455" s="253"/>
      <c r="DG455" s="253"/>
      <c r="DH455" s="253"/>
      <c r="DI455" s="253"/>
      <c r="DJ455" s="253"/>
      <c r="DK455" s="253"/>
      <c r="DL455" s="253"/>
      <c r="DM455" s="253"/>
      <c r="DN455" s="253"/>
      <c r="DO455" s="253"/>
      <c r="DP455" s="253"/>
      <c r="DQ455" s="253"/>
      <c r="DR455" s="253"/>
      <c r="DS455" s="253"/>
      <c r="DT455" s="253"/>
      <c r="DU455" s="253"/>
      <c r="DV455" s="253"/>
      <c r="DW455" s="253"/>
      <c r="DX455" s="253"/>
      <c r="DY455" s="253"/>
      <c r="DZ455" s="253"/>
      <c r="EA455" s="253"/>
      <c r="EB455" s="253"/>
      <c r="EC455" s="253"/>
      <c r="ED455" s="253"/>
      <c r="EE455" s="253"/>
      <c r="EF455" s="253"/>
      <c r="EG455" s="253"/>
      <c r="EH455" s="253"/>
      <c r="EI455" s="253"/>
      <c r="EJ455" s="253"/>
      <c r="EK455" s="253"/>
      <c r="EL455" s="253"/>
      <c r="EM455" s="253"/>
      <c r="EN455" s="253"/>
      <c r="EO455" s="253"/>
      <c r="EP455" s="253"/>
      <c r="EQ455" s="253"/>
      <c r="ER455" s="253"/>
      <c r="ES455" s="253"/>
      <c r="ET455" s="253"/>
      <c r="EU455" s="253"/>
      <c r="EV455" s="253"/>
      <c r="EW455" s="253"/>
      <c r="EX455" s="253"/>
      <c r="EY455" s="253"/>
      <c r="EZ455" s="253"/>
      <c r="FA455" s="253"/>
      <c r="FB455" s="253"/>
      <c r="FC455" s="253"/>
      <c r="FD455" s="253"/>
      <c r="FE455" s="253"/>
      <c r="FF455" s="253"/>
      <c r="FG455" s="253"/>
      <c r="FH455" s="253"/>
      <c r="FI455" s="253"/>
      <c r="FJ455" s="253"/>
      <c r="FK455" s="253"/>
      <c r="FL455" s="253"/>
      <c r="FM455" s="253"/>
      <c r="FN455" s="253"/>
      <c r="FO455" s="253"/>
      <c r="FP455" s="253"/>
      <c r="FQ455" s="253"/>
      <c r="FR455" s="253"/>
      <c r="FS455" s="253"/>
      <c r="FT455" s="253"/>
      <c r="FU455" s="253"/>
      <c r="FV455" s="253"/>
      <c r="FW455" s="253"/>
      <c r="FX455" s="253"/>
      <c r="FY455" s="253"/>
      <c r="FZ455" s="253"/>
      <c r="GA455" s="253"/>
      <c r="GB455" s="253"/>
      <c r="GC455" s="253"/>
      <c r="GD455" s="253"/>
      <c r="GE455" s="253"/>
      <c r="GF455" s="253"/>
      <c r="GG455" s="253"/>
      <c r="GH455" s="253"/>
      <c r="GI455" s="253"/>
      <c r="GJ455" s="253"/>
      <c r="GK455" s="253"/>
      <c r="GL455" s="253"/>
      <c r="GM455" s="253"/>
      <c r="GN455" s="253"/>
      <c r="GO455" s="253"/>
      <c r="GP455" s="253"/>
      <c r="GQ455" s="253"/>
      <c r="GR455" s="253"/>
      <c r="GS455" s="253"/>
      <c r="GT455" s="253"/>
      <c r="GU455" s="253"/>
      <c r="GV455" s="253"/>
      <c r="GW455" s="253"/>
      <c r="GX455" s="253"/>
      <c r="GY455" s="253"/>
      <c r="GZ455" s="253"/>
      <c r="HA455" s="253"/>
      <c r="HB455" s="253"/>
      <c r="HC455" s="253"/>
      <c r="HD455" s="253"/>
      <c r="HE455" s="253"/>
      <c r="HF455" s="253"/>
      <c r="HG455" s="253"/>
      <c r="HH455" s="253"/>
      <c r="HI455" s="253"/>
      <c r="HJ455" s="253"/>
      <c r="HK455" s="253"/>
      <c r="HL455" s="253"/>
      <c r="HM455" s="253"/>
      <c r="HN455" s="253"/>
      <c r="HO455" s="253"/>
      <c r="HP455" s="253"/>
      <c r="HQ455" s="253"/>
      <c r="HR455" s="253"/>
      <c r="HS455" s="253"/>
      <c r="HT455" s="253"/>
      <c r="HU455" s="253"/>
      <c r="HV455" s="253"/>
      <c r="HW455" s="253"/>
      <c r="HX455" s="253"/>
      <c r="HY455" s="253"/>
      <c r="HZ455" s="253"/>
      <c r="IA455" s="253"/>
      <c r="IB455" s="253"/>
      <c r="IC455" s="253"/>
      <c r="ID455" s="253"/>
      <c r="IE455" s="253"/>
      <c r="IF455" s="253"/>
      <c r="IG455" s="253"/>
      <c r="IH455" s="253"/>
      <c r="II455" s="253"/>
      <c r="IJ455" s="253"/>
      <c r="IK455" s="253"/>
      <c r="IL455" s="253"/>
      <c r="IM455" s="253"/>
      <c r="IN455" s="253"/>
      <c r="IO455" s="253"/>
      <c r="IP455" s="253"/>
      <c r="IQ455" s="253"/>
      <c r="IR455" s="253"/>
      <c r="IS455" s="253"/>
      <c r="IT455" s="253"/>
      <c r="IU455" s="253"/>
      <c r="IV455" s="253"/>
      <c r="IW455" s="253"/>
      <c r="IX455" s="253"/>
      <c r="IY455" s="253"/>
      <c r="IZ455" s="253"/>
      <c r="JA455" s="253"/>
      <c r="JB455" s="253"/>
      <c r="JC455" s="253"/>
      <c r="JD455" s="253"/>
      <c r="JE455" s="253"/>
      <c r="JF455" s="253"/>
      <c r="JG455" s="253"/>
      <c r="JH455" s="253"/>
      <c r="JI455" s="253"/>
      <c r="JJ455" s="253"/>
      <c r="JK455" s="253"/>
      <c r="JL455" s="253"/>
      <c r="JM455" s="253"/>
      <c r="JN455" s="253"/>
      <c r="JO455" s="253"/>
      <c r="JP455" s="253"/>
      <c r="JQ455" s="253"/>
      <c r="JR455" s="253"/>
      <c r="JS455" s="253"/>
      <c r="JT455" s="253"/>
      <c r="JU455" s="253"/>
    </row>
    <row r="456" spans="1:281" s="252" customFormat="1" ht="15" customHeight="1" x14ac:dyDescent="0.25">
      <c r="A456" s="253"/>
      <c r="B456" s="253"/>
      <c r="C456" s="253"/>
      <c r="D456" s="253"/>
      <c r="E456" s="253"/>
      <c r="F456" s="253"/>
      <c r="G456" s="253"/>
      <c r="H456" s="253"/>
      <c r="I456" s="253"/>
      <c r="J456" s="253"/>
      <c r="K456" s="253"/>
      <c r="L456" s="253"/>
      <c r="M456" s="253"/>
      <c r="N456" s="253"/>
      <c r="O456" s="253"/>
      <c r="P456" s="253"/>
      <c r="Q456" s="253"/>
      <c r="R456" s="253"/>
      <c r="S456" s="253"/>
      <c r="T456" s="253"/>
      <c r="U456" s="253" t="s">
        <v>621</v>
      </c>
      <c r="V456" s="253"/>
      <c r="W456" s="253"/>
      <c r="X456" s="253"/>
      <c r="Y456" s="253"/>
      <c r="Z456" s="253"/>
      <c r="AA456" s="253"/>
      <c r="AB456" s="253"/>
      <c r="AC456" s="253" t="s">
        <v>393</v>
      </c>
      <c r="AD456" s="253"/>
      <c r="AE456" s="253"/>
      <c r="AF456" s="253"/>
      <c r="AG456" s="253"/>
      <c r="AH456" s="253"/>
      <c r="AI456" s="253"/>
      <c r="AJ456" s="253"/>
      <c r="AK456" s="253"/>
      <c r="AL456" s="253"/>
      <c r="AM456" s="253"/>
      <c r="AN456" s="253"/>
      <c r="AO456" s="253"/>
      <c r="AP456" s="253"/>
      <c r="AQ456" s="253"/>
      <c r="AR456" s="253"/>
      <c r="AS456" s="253"/>
      <c r="AT456" s="253"/>
      <c r="AU456" s="253"/>
      <c r="AV456" s="253"/>
      <c r="AW456" s="253"/>
      <c r="AX456" s="253"/>
      <c r="AY456" s="253"/>
      <c r="AZ456" s="253"/>
      <c r="BA456" s="253"/>
      <c r="BB456" s="253"/>
      <c r="BC456" s="253"/>
      <c r="BD456" s="253"/>
      <c r="BE456" s="253"/>
      <c r="BF456" s="253"/>
      <c r="BG456" s="253"/>
      <c r="BH456" s="253"/>
      <c r="BI456" s="253"/>
      <c r="BJ456" s="253"/>
      <c r="BK456" s="253"/>
      <c r="BL456" s="253"/>
      <c r="BM456" s="253"/>
      <c r="BN456" s="253"/>
      <c r="BO456" s="253"/>
      <c r="BP456" s="253"/>
      <c r="BQ456" s="253"/>
      <c r="BR456" s="253"/>
      <c r="BS456" s="253"/>
      <c r="BT456" s="253"/>
      <c r="BU456" s="253"/>
      <c r="BV456" s="253"/>
      <c r="BW456" s="253"/>
      <c r="BX456" s="253"/>
      <c r="BY456" s="253"/>
      <c r="BZ456" s="253"/>
      <c r="CA456" s="253"/>
      <c r="CB456" s="253"/>
      <c r="CC456" s="253"/>
      <c r="CD456" s="253"/>
      <c r="CE456" s="253"/>
      <c r="CF456" s="253"/>
      <c r="CG456" s="253"/>
      <c r="CH456" s="253"/>
      <c r="CI456" s="253"/>
      <c r="CJ456" s="253"/>
      <c r="CK456" s="253"/>
      <c r="CL456" s="253"/>
      <c r="CM456" s="253"/>
      <c r="CN456" s="253"/>
      <c r="CO456" s="253"/>
      <c r="CP456" s="253"/>
      <c r="CQ456" s="253"/>
      <c r="CR456" s="253"/>
      <c r="CS456" s="253"/>
      <c r="CT456" s="253"/>
      <c r="CU456" s="253"/>
      <c r="CV456" s="253"/>
      <c r="CW456" s="253"/>
      <c r="CX456" s="253"/>
      <c r="CY456" s="253"/>
      <c r="CZ456" s="253"/>
      <c r="DA456" s="253"/>
      <c r="DB456" s="253"/>
      <c r="DC456" s="253"/>
      <c r="DD456" s="253"/>
      <c r="DE456" s="253"/>
      <c r="DF456" s="253"/>
      <c r="DG456" s="253"/>
      <c r="DH456" s="253"/>
      <c r="DI456" s="253"/>
      <c r="DJ456" s="253"/>
      <c r="DK456" s="253"/>
      <c r="DL456" s="253"/>
      <c r="DM456" s="253"/>
      <c r="DN456" s="253"/>
      <c r="DO456" s="253"/>
      <c r="DP456" s="253"/>
      <c r="DQ456" s="253"/>
      <c r="DR456" s="253"/>
      <c r="DS456" s="253"/>
      <c r="DT456" s="253"/>
      <c r="DU456" s="253"/>
      <c r="DV456" s="253"/>
      <c r="DW456" s="253"/>
      <c r="DX456" s="253"/>
      <c r="DY456" s="253"/>
      <c r="DZ456" s="253"/>
      <c r="EA456" s="253"/>
      <c r="EB456" s="253"/>
      <c r="EC456" s="253"/>
      <c r="ED456" s="253"/>
      <c r="EE456" s="253"/>
      <c r="EF456" s="253"/>
      <c r="EG456" s="253"/>
      <c r="EH456" s="253"/>
      <c r="EI456" s="253"/>
      <c r="EJ456" s="253"/>
      <c r="EK456" s="253"/>
      <c r="EL456" s="253"/>
      <c r="EM456" s="253"/>
      <c r="EN456" s="253"/>
      <c r="EO456" s="253"/>
      <c r="EP456" s="253"/>
      <c r="EQ456" s="253"/>
      <c r="ER456" s="253"/>
      <c r="ES456" s="253"/>
      <c r="ET456" s="253"/>
      <c r="EU456" s="253"/>
      <c r="EV456" s="253"/>
      <c r="EW456" s="253"/>
      <c r="EX456" s="253"/>
      <c r="EY456" s="253"/>
      <c r="EZ456" s="253"/>
      <c r="FA456" s="253"/>
      <c r="FB456" s="253"/>
      <c r="FC456" s="253"/>
      <c r="FD456" s="253"/>
      <c r="FE456" s="253"/>
      <c r="FF456" s="253"/>
      <c r="FG456" s="253"/>
      <c r="FH456" s="253"/>
      <c r="FI456" s="253"/>
      <c r="FJ456" s="253"/>
      <c r="FK456" s="253"/>
      <c r="FL456" s="253"/>
      <c r="FM456" s="253"/>
      <c r="FN456" s="253"/>
      <c r="FO456" s="253"/>
      <c r="FP456" s="253"/>
      <c r="FQ456" s="253"/>
      <c r="FR456" s="253"/>
      <c r="FS456" s="253"/>
      <c r="FT456" s="253"/>
      <c r="FU456" s="253"/>
      <c r="FV456" s="253"/>
      <c r="FW456" s="253"/>
      <c r="FX456" s="253"/>
      <c r="FY456" s="253"/>
      <c r="FZ456" s="253"/>
      <c r="GA456" s="253"/>
      <c r="GB456" s="253"/>
      <c r="GC456" s="253"/>
      <c r="GD456" s="253"/>
      <c r="GE456" s="253"/>
      <c r="GF456" s="253"/>
      <c r="GG456" s="253"/>
      <c r="GH456" s="253"/>
      <c r="GI456" s="253"/>
      <c r="GJ456" s="253"/>
      <c r="GK456" s="253"/>
      <c r="GL456" s="253"/>
      <c r="GM456" s="253"/>
      <c r="GN456" s="253"/>
      <c r="GO456" s="253"/>
      <c r="GP456" s="253"/>
      <c r="GQ456" s="253"/>
      <c r="GR456" s="253"/>
      <c r="GS456" s="253"/>
      <c r="GT456" s="253"/>
      <c r="GU456" s="253"/>
      <c r="GV456" s="253"/>
      <c r="GW456" s="253"/>
      <c r="GX456" s="253"/>
      <c r="GY456" s="253"/>
      <c r="GZ456" s="253"/>
      <c r="HA456" s="253"/>
      <c r="HB456" s="253"/>
      <c r="HC456" s="253"/>
      <c r="HD456" s="253"/>
      <c r="HE456" s="253"/>
      <c r="HF456" s="253"/>
      <c r="HG456" s="253"/>
      <c r="HH456" s="253"/>
      <c r="HI456" s="253"/>
      <c r="HJ456" s="253"/>
      <c r="HK456" s="253"/>
      <c r="HL456" s="253"/>
      <c r="HM456" s="253"/>
      <c r="HN456" s="253"/>
      <c r="HO456" s="253"/>
      <c r="HP456" s="253"/>
      <c r="HQ456" s="253"/>
      <c r="HR456" s="253"/>
      <c r="HS456" s="253"/>
      <c r="HT456" s="253"/>
      <c r="HU456" s="253"/>
      <c r="HV456" s="253"/>
      <c r="HW456" s="253"/>
      <c r="HX456" s="253"/>
      <c r="HY456" s="253"/>
      <c r="HZ456" s="253"/>
      <c r="IA456" s="253"/>
      <c r="IB456" s="253"/>
      <c r="IC456" s="253"/>
      <c r="ID456" s="253"/>
      <c r="IE456" s="253"/>
      <c r="IF456" s="253"/>
      <c r="IG456" s="253"/>
      <c r="IH456" s="253"/>
      <c r="II456" s="253"/>
      <c r="IJ456" s="253"/>
      <c r="IK456" s="253"/>
      <c r="IL456" s="253"/>
      <c r="IM456" s="253"/>
      <c r="IN456" s="253"/>
      <c r="IO456" s="253"/>
      <c r="IP456" s="253"/>
      <c r="IQ456" s="253"/>
      <c r="IR456" s="253"/>
      <c r="IS456" s="253"/>
      <c r="IT456" s="253"/>
      <c r="IU456" s="253"/>
      <c r="IV456" s="253"/>
      <c r="IW456" s="253"/>
      <c r="IX456" s="253"/>
      <c r="IY456" s="253"/>
      <c r="IZ456" s="253"/>
      <c r="JA456" s="253"/>
      <c r="JB456" s="253"/>
      <c r="JC456" s="253"/>
      <c r="JD456" s="253"/>
      <c r="JE456" s="253"/>
      <c r="JF456" s="253"/>
      <c r="JG456" s="253"/>
      <c r="JH456" s="253"/>
      <c r="JI456" s="253"/>
      <c r="JJ456" s="253"/>
      <c r="JK456" s="253"/>
      <c r="JL456" s="253"/>
      <c r="JM456" s="253"/>
      <c r="JN456" s="253"/>
      <c r="JO456" s="253"/>
      <c r="JP456" s="253"/>
      <c r="JQ456" s="253"/>
      <c r="JR456" s="253"/>
      <c r="JS456" s="253"/>
      <c r="JT456" s="253"/>
      <c r="JU456" s="253"/>
    </row>
    <row r="457" spans="1:281" s="252" customFormat="1" ht="15" customHeight="1" x14ac:dyDescent="0.25">
      <c r="A457" s="253"/>
      <c r="B457" s="253"/>
      <c r="C457" s="253"/>
      <c r="D457" s="253"/>
      <c r="E457" s="253"/>
      <c r="F457" s="253"/>
      <c r="G457" s="253"/>
      <c r="H457" s="253"/>
      <c r="I457" s="253"/>
      <c r="J457" s="253"/>
      <c r="K457" s="253"/>
      <c r="L457" s="253"/>
      <c r="M457" s="253"/>
      <c r="N457" s="253"/>
      <c r="O457" s="253"/>
      <c r="P457" s="253"/>
      <c r="Q457" s="253"/>
      <c r="R457" s="253"/>
      <c r="S457" s="253"/>
      <c r="T457" s="253"/>
      <c r="U457" s="253" t="s">
        <v>622</v>
      </c>
      <c r="V457" s="253"/>
      <c r="W457" s="253"/>
      <c r="X457" s="253"/>
      <c r="Y457" s="253"/>
      <c r="Z457" s="253"/>
      <c r="AA457" s="253"/>
      <c r="AB457" s="253"/>
      <c r="AC457" s="253" t="s">
        <v>316</v>
      </c>
      <c r="AD457" s="253"/>
      <c r="AE457" s="253"/>
      <c r="AF457" s="253"/>
      <c r="AG457" s="253"/>
      <c r="AH457" s="253"/>
      <c r="AI457" s="253"/>
      <c r="AJ457" s="253"/>
      <c r="AK457" s="253"/>
      <c r="AL457" s="253"/>
      <c r="AM457" s="253"/>
      <c r="AN457" s="253"/>
      <c r="AO457" s="253"/>
      <c r="AP457" s="253"/>
      <c r="AQ457" s="253"/>
      <c r="AR457" s="253"/>
      <c r="AS457" s="253"/>
      <c r="AT457" s="253"/>
      <c r="AU457" s="253"/>
      <c r="AV457" s="253"/>
      <c r="AW457" s="253"/>
      <c r="AX457" s="253"/>
      <c r="AY457" s="253"/>
      <c r="AZ457" s="253"/>
      <c r="BA457" s="253"/>
      <c r="BB457" s="253"/>
      <c r="BC457" s="253"/>
      <c r="BD457" s="253"/>
      <c r="BE457" s="253"/>
      <c r="BF457" s="253"/>
      <c r="BG457" s="253"/>
      <c r="BH457" s="253"/>
      <c r="BI457" s="253"/>
      <c r="BJ457" s="253"/>
      <c r="BK457" s="253"/>
      <c r="BL457" s="253"/>
      <c r="BM457" s="253"/>
      <c r="BN457" s="253"/>
      <c r="BO457" s="253"/>
      <c r="BP457" s="253"/>
      <c r="BQ457" s="253"/>
      <c r="BR457" s="253"/>
      <c r="BS457" s="253"/>
      <c r="BT457" s="253"/>
      <c r="BU457" s="253"/>
      <c r="BV457" s="253"/>
      <c r="BW457" s="253"/>
      <c r="BX457" s="253"/>
      <c r="BY457" s="253"/>
      <c r="BZ457" s="253"/>
      <c r="CA457" s="253"/>
      <c r="CB457" s="253"/>
      <c r="CC457" s="253"/>
      <c r="CD457" s="253"/>
      <c r="CE457" s="253"/>
      <c r="CF457" s="253"/>
      <c r="CG457" s="253"/>
      <c r="CH457" s="253"/>
      <c r="CI457" s="253"/>
      <c r="CJ457" s="253"/>
      <c r="CK457" s="253"/>
      <c r="CL457" s="253"/>
      <c r="CM457" s="253"/>
      <c r="CN457" s="253"/>
      <c r="CO457" s="253"/>
      <c r="CP457" s="253"/>
      <c r="CQ457" s="253"/>
      <c r="CR457" s="253"/>
      <c r="CS457" s="253"/>
      <c r="CT457" s="253"/>
      <c r="CU457" s="253"/>
      <c r="CV457" s="253"/>
      <c r="CW457" s="253"/>
      <c r="CX457" s="253"/>
      <c r="CY457" s="253"/>
      <c r="CZ457" s="253"/>
      <c r="DA457" s="253"/>
      <c r="DB457" s="253"/>
      <c r="DC457" s="253"/>
      <c r="DD457" s="253"/>
      <c r="DE457" s="253"/>
      <c r="DF457" s="253"/>
      <c r="DG457" s="253"/>
      <c r="DH457" s="253"/>
      <c r="DI457" s="253"/>
      <c r="DJ457" s="253"/>
      <c r="DK457" s="253"/>
      <c r="DL457" s="253"/>
      <c r="DM457" s="253"/>
      <c r="DN457" s="253"/>
      <c r="DO457" s="253"/>
      <c r="DP457" s="253"/>
      <c r="DQ457" s="253"/>
      <c r="DR457" s="253"/>
      <c r="DS457" s="253"/>
      <c r="DT457" s="253"/>
      <c r="DU457" s="253"/>
      <c r="DV457" s="253"/>
      <c r="DW457" s="253"/>
      <c r="DX457" s="253"/>
      <c r="DY457" s="253"/>
      <c r="DZ457" s="253"/>
      <c r="EA457" s="253"/>
      <c r="EB457" s="253"/>
      <c r="EC457" s="253"/>
      <c r="ED457" s="253"/>
      <c r="EE457" s="253"/>
      <c r="EF457" s="253"/>
      <c r="EG457" s="253"/>
      <c r="EH457" s="253"/>
      <c r="EI457" s="253"/>
      <c r="EJ457" s="253"/>
      <c r="EK457" s="253"/>
      <c r="EL457" s="253"/>
      <c r="EM457" s="253"/>
      <c r="EN457" s="253"/>
      <c r="EO457" s="253"/>
      <c r="EP457" s="253"/>
      <c r="EQ457" s="253"/>
      <c r="ER457" s="253"/>
      <c r="ES457" s="253"/>
      <c r="ET457" s="253"/>
      <c r="EU457" s="253"/>
      <c r="EV457" s="253"/>
      <c r="EW457" s="253"/>
      <c r="EX457" s="253"/>
      <c r="EY457" s="253"/>
      <c r="EZ457" s="253"/>
      <c r="FA457" s="253"/>
      <c r="FB457" s="253"/>
      <c r="FC457" s="253"/>
      <c r="FD457" s="253"/>
      <c r="FE457" s="253"/>
      <c r="FF457" s="253"/>
      <c r="FG457" s="253"/>
      <c r="FH457" s="253"/>
      <c r="FI457" s="253"/>
      <c r="FJ457" s="253"/>
      <c r="FK457" s="253"/>
      <c r="FL457" s="253"/>
      <c r="FM457" s="253"/>
      <c r="FN457" s="253"/>
      <c r="FO457" s="253"/>
      <c r="FP457" s="253"/>
      <c r="FQ457" s="253"/>
      <c r="FR457" s="253"/>
      <c r="FS457" s="253"/>
      <c r="FT457" s="253"/>
      <c r="FU457" s="253"/>
      <c r="FV457" s="253"/>
      <c r="FW457" s="253"/>
      <c r="FX457" s="253"/>
      <c r="FY457" s="253"/>
      <c r="FZ457" s="253"/>
      <c r="GA457" s="253"/>
      <c r="GB457" s="253"/>
      <c r="GC457" s="253"/>
      <c r="GD457" s="253"/>
      <c r="GE457" s="253"/>
      <c r="GF457" s="253"/>
      <c r="GG457" s="253"/>
      <c r="GH457" s="253"/>
      <c r="GI457" s="253"/>
      <c r="GJ457" s="253"/>
      <c r="GK457" s="253"/>
      <c r="GL457" s="253"/>
      <c r="GM457" s="253"/>
      <c r="GN457" s="253"/>
      <c r="GO457" s="253"/>
      <c r="GP457" s="253"/>
      <c r="GQ457" s="253"/>
      <c r="GR457" s="253"/>
      <c r="GS457" s="253"/>
      <c r="GT457" s="253"/>
      <c r="GU457" s="253"/>
      <c r="GV457" s="253"/>
      <c r="GW457" s="253"/>
      <c r="GX457" s="253"/>
      <c r="GY457" s="253"/>
      <c r="GZ457" s="253"/>
      <c r="HA457" s="253"/>
      <c r="HB457" s="253"/>
      <c r="HC457" s="253"/>
      <c r="HD457" s="253"/>
      <c r="HE457" s="253"/>
      <c r="HF457" s="253"/>
      <c r="HG457" s="253"/>
      <c r="HH457" s="253"/>
      <c r="HI457" s="253"/>
      <c r="HJ457" s="253"/>
      <c r="HK457" s="253"/>
      <c r="HL457" s="253"/>
      <c r="HM457" s="253"/>
      <c r="HN457" s="253"/>
      <c r="HO457" s="253"/>
      <c r="HP457" s="253"/>
      <c r="HQ457" s="253"/>
      <c r="HR457" s="253"/>
      <c r="HS457" s="253"/>
      <c r="HT457" s="253"/>
      <c r="HU457" s="253"/>
      <c r="HV457" s="253"/>
      <c r="HW457" s="253"/>
      <c r="HX457" s="253"/>
      <c r="HY457" s="253"/>
      <c r="HZ457" s="253"/>
      <c r="IA457" s="253"/>
      <c r="IB457" s="253"/>
      <c r="IC457" s="253"/>
      <c r="ID457" s="253"/>
      <c r="IE457" s="253"/>
      <c r="IF457" s="253"/>
      <c r="IG457" s="253"/>
      <c r="IH457" s="253"/>
      <c r="II457" s="253"/>
      <c r="IJ457" s="253"/>
      <c r="IK457" s="253"/>
      <c r="IL457" s="253"/>
      <c r="IM457" s="253"/>
      <c r="IN457" s="253"/>
      <c r="IO457" s="253"/>
      <c r="IP457" s="253"/>
      <c r="IQ457" s="253"/>
      <c r="IR457" s="253"/>
      <c r="IS457" s="253"/>
      <c r="IT457" s="253"/>
      <c r="IU457" s="253"/>
      <c r="IV457" s="253"/>
      <c r="IW457" s="253"/>
      <c r="IX457" s="253"/>
      <c r="IY457" s="253"/>
      <c r="IZ457" s="253"/>
      <c r="JA457" s="253"/>
      <c r="JB457" s="253"/>
      <c r="JC457" s="253"/>
      <c r="JD457" s="253"/>
      <c r="JE457" s="253"/>
      <c r="JF457" s="253"/>
      <c r="JG457" s="253"/>
      <c r="JH457" s="253"/>
      <c r="JI457" s="253"/>
      <c r="JJ457" s="253"/>
      <c r="JK457" s="253"/>
      <c r="JL457" s="253"/>
      <c r="JM457" s="253"/>
      <c r="JN457" s="253"/>
      <c r="JO457" s="253"/>
      <c r="JP457" s="253"/>
      <c r="JQ457" s="253"/>
      <c r="JR457" s="253"/>
      <c r="JS457" s="253"/>
      <c r="JT457" s="253"/>
      <c r="JU457" s="253"/>
    </row>
    <row r="458" spans="1:281" s="252" customFormat="1" ht="15" customHeight="1" x14ac:dyDescent="0.25">
      <c r="A458" s="253"/>
      <c r="B458" s="253"/>
      <c r="C458" s="253"/>
      <c r="D458" s="253"/>
      <c r="E458" s="253"/>
      <c r="F458" s="253"/>
      <c r="G458" s="253"/>
      <c r="H458" s="253"/>
      <c r="I458" s="253"/>
      <c r="J458" s="253"/>
      <c r="K458" s="253"/>
      <c r="L458" s="253"/>
      <c r="M458" s="253"/>
      <c r="N458" s="253"/>
      <c r="O458" s="253"/>
      <c r="P458" s="253"/>
      <c r="Q458" s="253"/>
      <c r="R458" s="253"/>
      <c r="S458" s="253"/>
      <c r="T458" s="253"/>
      <c r="U458" s="253" t="s">
        <v>276</v>
      </c>
      <c r="V458" s="253"/>
      <c r="W458" s="253"/>
      <c r="X458" s="253"/>
      <c r="Y458" s="253"/>
      <c r="Z458" s="253"/>
      <c r="AA458" s="253"/>
      <c r="AB458" s="253"/>
      <c r="AC458" s="253" t="s">
        <v>357</v>
      </c>
      <c r="AD458" s="253"/>
      <c r="AE458" s="253"/>
      <c r="AF458" s="253"/>
      <c r="AG458" s="253"/>
      <c r="AH458" s="253"/>
      <c r="AI458" s="253"/>
      <c r="AJ458" s="253"/>
      <c r="AK458" s="253"/>
      <c r="AL458" s="253"/>
      <c r="AM458" s="253"/>
      <c r="AN458" s="253"/>
      <c r="AO458" s="253"/>
      <c r="AP458" s="253"/>
      <c r="AQ458" s="253"/>
      <c r="AR458" s="253"/>
      <c r="AS458" s="253"/>
      <c r="AT458" s="253"/>
      <c r="AU458" s="253"/>
      <c r="AV458" s="253"/>
      <c r="AW458" s="253"/>
      <c r="AX458" s="253"/>
      <c r="AY458" s="253"/>
      <c r="AZ458" s="253"/>
      <c r="BA458" s="253"/>
      <c r="BB458" s="253"/>
      <c r="BC458" s="253"/>
      <c r="BD458" s="253"/>
      <c r="BE458" s="253"/>
      <c r="BF458" s="253"/>
      <c r="BG458" s="253"/>
      <c r="BH458" s="253"/>
      <c r="BI458" s="253"/>
      <c r="BJ458" s="253"/>
      <c r="BK458" s="253"/>
      <c r="BL458" s="253"/>
      <c r="BM458" s="253"/>
      <c r="BN458" s="253"/>
      <c r="BO458" s="253"/>
      <c r="BP458" s="253"/>
      <c r="BQ458" s="253"/>
      <c r="BR458" s="253"/>
      <c r="BS458" s="253"/>
      <c r="BT458" s="253"/>
      <c r="BU458" s="253"/>
      <c r="BV458" s="253"/>
      <c r="BW458" s="253"/>
      <c r="BX458" s="253"/>
      <c r="BY458" s="253"/>
      <c r="BZ458" s="253"/>
      <c r="CA458" s="253"/>
      <c r="CB458" s="253"/>
      <c r="CC458" s="253"/>
      <c r="CD458" s="253"/>
      <c r="CE458" s="253"/>
      <c r="CF458" s="253"/>
      <c r="CG458" s="253"/>
      <c r="CH458" s="253"/>
      <c r="CI458" s="253"/>
      <c r="CJ458" s="253"/>
      <c r="CK458" s="253"/>
      <c r="CL458" s="253"/>
      <c r="CM458" s="253"/>
      <c r="CN458" s="253"/>
      <c r="CO458" s="253"/>
      <c r="CP458" s="253"/>
      <c r="CQ458" s="253"/>
      <c r="CR458" s="253"/>
      <c r="CS458" s="253"/>
      <c r="CT458" s="253"/>
      <c r="CU458" s="253"/>
      <c r="CV458" s="253"/>
      <c r="CW458" s="253"/>
      <c r="CX458" s="253"/>
      <c r="CY458" s="253"/>
      <c r="CZ458" s="253"/>
      <c r="DA458" s="253"/>
      <c r="DB458" s="253"/>
      <c r="DC458" s="253"/>
      <c r="DD458" s="253"/>
      <c r="DE458" s="253"/>
      <c r="DF458" s="253"/>
      <c r="DG458" s="253"/>
      <c r="DH458" s="253"/>
      <c r="DI458" s="253"/>
      <c r="DJ458" s="253"/>
      <c r="DK458" s="253"/>
      <c r="DL458" s="253"/>
      <c r="DM458" s="253"/>
      <c r="DN458" s="253"/>
      <c r="DO458" s="253"/>
      <c r="DP458" s="253"/>
      <c r="DQ458" s="253"/>
      <c r="DR458" s="253"/>
      <c r="DS458" s="253"/>
      <c r="DT458" s="253"/>
      <c r="DU458" s="253"/>
      <c r="DV458" s="253"/>
      <c r="DW458" s="253"/>
      <c r="DX458" s="253"/>
      <c r="DY458" s="253"/>
      <c r="DZ458" s="253"/>
      <c r="EA458" s="253"/>
      <c r="EB458" s="253"/>
      <c r="EC458" s="253"/>
      <c r="ED458" s="253"/>
      <c r="EE458" s="253"/>
      <c r="EF458" s="253"/>
      <c r="EG458" s="253"/>
      <c r="EH458" s="253"/>
      <c r="EI458" s="253"/>
      <c r="EJ458" s="253"/>
      <c r="EK458" s="253"/>
      <c r="EL458" s="253"/>
      <c r="EM458" s="253"/>
      <c r="EN458" s="253"/>
      <c r="EO458" s="253"/>
      <c r="EP458" s="253"/>
      <c r="EQ458" s="253"/>
      <c r="ER458" s="253"/>
      <c r="ES458" s="253"/>
      <c r="ET458" s="253"/>
      <c r="EU458" s="253"/>
      <c r="EV458" s="253"/>
      <c r="EW458" s="253"/>
      <c r="EX458" s="253"/>
      <c r="EY458" s="253"/>
      <c r="EZ458" s="253"/>
      <c r="FA458" s="253"/>
      <c r="FB458" s="253"/>
      <c r="FC458" s="253"/>
      <c r="FD458" s="253"/>
      <c r="FE458" s="253"/>
      <c r="FF458" s="253"/>
      <c r="FG458" s="253"/>
      <c r="FH458" s="253"/>
      <c r="FI458" s="253"/>
      <c r="FJ458" s="253"/>
      <c r="FK458" s="253"/>
      <c r="FL458" s="253"/>
      <c r="FM458" s="253"/>
      <c r="FN458" s="253"/>
      <c r="FO458" s="253"/>
      <c r="FP458" s="253"/>
      <c r="FQ458" s="253"/>
      <c r="FR458" s="253"/>
      <c r="FS458" s="253"/>
      <c r="FT458" s="253"/>
      <c r="FU458" s="253"/>
      <c r="FV458" s="253"/>
      <c r="FW458" s="253"/>
      <c r="FX458" s="253"/>
      <c r="FY458" s="253"/>
      <c r="FZ458" s="253"/>
      <c r="GA458" s="253"/>
      <c r="GB458" s="253"/>
      <c r="GC458" s="253"/>
      <c r="GD458" s="253"/>
      <c r="GE458" s="253"/>
      <c r="GF458" s="253"/>
      <c r="GG458" s="253"/>
      <c r="GH458" s="253"/>
      <c r="GI458" s="253"/>
      <c r="GJ458" s="253"/>
      <c r="GK458" s="253"/>
      <c r="GL458" s="253"/>
      <c r="GM458" s="253"/>
      <c r="GN458" s="253"/>
      <c r="GO458" s="253"/>
      <c r="GP458" s="253"/>
      <c r="GQ458" s="253"/>
      <c r="GR458" s="253"/>
      <c r="GS458" s="253"/>
      <c r="GT458" s="253"/>
      <c r="GU458" s="253"/>
      <c r="GV458" s="253"/>
      <c r="GW458" s="253"/>
      <c r="GX458" s="253"/>
      <c r="GY458" s="253"/>
      <c r="GZ458" s="253"/>
      <c r="HA458" s="253"/>
      <c r="HB458" s="253"/>
      <c r="HC458" s="253"/>
      <c r="HD458" s="253"/>
      <c r="HE458" s="253"/>
      <c r="HF458" s="253"/>
      <c r="HG458" s="253"/>
      <c r="HH458" s="253"/>
      <c r="HI458" s="253"/>
      <c r="HJ458" s="253"/>
      <c r="HK458" s="253"/>
      <c r="HL458" s="253"/>
      <c r="HM458" s="253"/>
      <c r="HN458" s="253"/>
      <c r="HO458" s="253"/>
      <c r="HP458" s="253"/>
      <c r="HQ458" s="253"/>
      <c r="HR458" s="253"/>
      <c r="HS458" s="253"/>
      <c r="HT458" s="253"/>
      <c r="HU458" s="253"/>
      <c r="HV458" s="253"/>
      <c r="HW458" s="253"/>
      <c r="HX458" s="253"/>
      <c r="HY458" s="253"/>
      <c r="HZ458" s="253"/>
      <c r="IA458" s="253"/>
      <c r="IB458" s="253"/>
      <c r="IC458" s="253"/>
      <c r="ID458" s="253"/>
      <c r="IE458" s="253"/>
      <c r="IF458" s="253"/>
      <c r="IG458" s="253"/>
      <c r="IH458" s="253"/>
      <c r="II458" s="253"/>
      <c r="IJ458" s="253"/>
      <c r="IK458" s="253"/>
      <c r="IL458" s="253"/>
      <c r="IM458" s="253"/>
      <c r="IN458" s="253"/>
      <c r="IO458" s="253"/>
      <c r="IP458" s="253"/>
      <c r="IQ458" s="253"/>
      <c r="IR458" s="253"/>
      <c r="IS458" s="253"/>
      <c r="IT458" s="253"/>
      <c r="IU458" s="253"/>
      <c r="IV458" s="253"/>
      <c r="IW458" s="253"/>
      <c r="IX458" s="253"/>
      <c r="IY458" s="253"/>
      <c r="IZ458" s="253"/>
      <c r="JA458" s="253"/>
      <c r="JB458" s="253"/>
      <c r="JC458" s="253"/>
      <c r="JD458" s="253"/>
      <c r="JE458" s="253"/>
      <c r="JF458" s="253"/>
      <c r="JG458" s="253"/>
      <c r="JH458" s="253"/>
      <c r="JI458" s="253"/>
      <c r="JJ458" s="253"/>
      <c r="JK458" s="253"/>
      <c r="JL458" s="253"/>
      <c r="JM458" s="253"/>
      <c r="JN458" s="253"/>
      <c r="JO458" s="253"/>
      <c r="JP458" s="253"/>
      <c r="JQ458" s="253"/>
      <c r="JR458" s="253"/>
      <c r="JS458" s="253"/>
      <c r="JT458" s="253"/>
      <c r="JU458" s="253"/>
    </row>
    <row r="459" spans="1:281" s="252" customFormat="1" ht="15" customHeight="1" x14ac:dyDescent="0.25">
      <c r="A459" s="253"/>
      <c r="B459" s="253"/>
      <c r="C459" s="253"/>
      <c r="D459" s="253"/>
      <c r="E459" s="253"/>
      <c r="F459" s="253"/>
      <c r="G459" s="253"/>
      <c r="H459" s="253"/>
      <c r="I459" s="253"/>
      <c r="J459" s="253"/>
      <c r="K459" s="253"/>
      <c r="L459" s="253"/>
      <c r="M459" s="253"/>
      <c r="N459" s="253"/>
      <c r="O459" s="253"/>
      <c r="P459" s="253"/>
      <c r="Q459" s="253"/>
      <c r="R459" s="253"/>
      <c r="S459" s="253"/>
      <c r="T459" s="253"/>
      <c r="U459" s="253" t="s">
        <v>623</v>
      </c>
      <c r="V459" s="253"/>
      <c r="W459" s="253"/>
      <c r="X459" s="253"/>
      <c r="Y459" s="253"/>
      <c r="Z459" s="253"/>
      <c r="AA459" s="253"/>
      <c r="AB459" s="253"/>
      <c r="AC459" s="253" t="s">
        <v>323</v>
      </c>
      <c r="AD459" s="253"/>
      <c r="AE459" s="253"/>
      <c r="AF459" s="253"/>
      <c r="AG459" s="253"/>
      <c r="AH459" s="253"/>
      <c r="AI459" s="253"/>
      <c r="AJ459" s="253"/>
      <c r="AK459" s="253"/>
      <c r="AL459" s="253"/>
      <c r="AM459" s="253"/>
      <c r="AN459" s="253"/>
      <c r="AO459" s="253"/>
      <c r="AP459" s="253"/>
      <c r="AQ459" s="253"/>
      <c r="AR459" s="253"/>
      <c r="AS459" s="253"/>
      <c r="AT459" s="253"/>
      <c r="AU459" s="253"/>
      <c r="AV459" s="253"/>
      <c r="AW459" s="253"/>
      <c r="AX459" s="253"/>
      <c r="AY459" s="253"/>
      <c r="AZ459" s="253"/>
      <c r="BA459" s="253"/>
      <c r="BB459" s="253"/>
      <c r="BC459" s="253"/>
      <c r="BD459" s="253"/>
      <c r="BE459" s="253"/>
      <c r="BF459" s="253"/>
      <c r="BG459" s="253"/>
      <c r="BH459" s="253"/>
      <c r="BI459" s="253"/>
      <c r="BJ459" s="253"/>
      <c r="BK459" s="253"/>
      <c r="BL459" s="253"/>
      <c r="BM459" s="253"/>
      <c r="BN459" s="253"/>
      <c r="BO459" s="253"/>
      <c r="BP459" s="253"/>
      <c r="BQ459" s="253"/>
      <c r="BR459" s="253"/>
      <c r="BS459" s="253"/>
      <c r="BT459" s="253"/>
      <c r="BU459" s="253"/>
      <c r="BV459" s="253"/>
      <c r="BW459" s="253"/>
      <c r="BX459" s="253"/>
      <c r="BY459" s="253"/>
      <c r="BZ459" s="253"/>
      <c r="CA459" s="253"/>
      <c r="CB459" s="253"/>
      <c r="CC459" s="253"/>
      <c r="CD459" s="253"/>
      <c r="CE459" s="253"/>
      <c r="CF459" s="253"/>
      <c r="CG459" s="253"/>
      <c r="CH459" s="253"/>
      <c r="CI459" s="253"/>
      <c r="CJ459" s="253"/>
      <c r="CK459" s="253"/>
      <c r="CL459" s="253"/>
      <c r="CM459" s="253"/>
      <c r="CN459" s="253"/>
      <c r="CO459" s="253"/>
      <c r="CP459" s="253"/>
      <c r="CQ459" s="253"/>
      <c r="CR459" s="253"/>
      <c r="CS459" s="253"/>
      <c r="CT459" s="253"/>
      <c r="CU459" s="253"/>
      <c r="CV459" s="253"/>
      <c r="CW459" s="253"/>
      <c r="CX459" s="253"/>
      <c r="CY459" s="253"/>
      <c r="CZ459" s="253"/>
      <c r="DA459" s="253"/>
      <c r="DB459" s="253"/>
      <c r="DC459" s="253"/>
      <c r="DD459" s="253"/>
      <c r="DE459" s="253"/>
      <c r="DF459" s="253"/>
      <c r="DG459" s="253"/>
      <c r="DH459" s="253"/>
      <c r="DI459" s="253"/>
      <c r="DJ459" s="253"/>
      <c r="DK459" s="253"/>
      <c r="DL459" s="253"/>
      <c r="DM459" s="253"/>
      <c r="DN459" s="253"/>
      <c r="DO459" s="253"/>
      <c r="DP459" s="253"/>
      <c r="DQ459" s="253"/>
      <c r="DR459" s="253"/>
      <c r="DS459" s="253"/>
      <c r="DT459" s="253"/>
      <c r="DU459" s="253"/>
      <c r="DV459" s="253"/>
      <c r="DW459" s="253"/>
      <c r="DX459" s="253"/>
      <c r="DY459" s="253"/>
      <c r="DZ459" s="253"/>
      <c r="EA459" s="253"/>
      <c r="EB459" s="253"/>
      <c r="EC459" s="253"/>
      <c r="ED459" s="253"/>
      <c r="EE459" s="253"/>
      <c r="EF459" s="253"/>
      <c r="EG459" s="253"/>
      <c r="EH459" s="253"/>
      <c r="EI459" s="253"/>
      <c r="EJ459" s="253"/>
      <c r="EK459" s="253"/>
      <c r="EL459" s="253"/>
      <c r="EM459" s="253"/>
      <c r="EN459" s="253"/>
      <c r="EO459" s="253"/>
      <c r="EP459" s="253"/>
      <c r="EQ459" s="253"/>
      <c r="ER459" s="253"/>
      <c r="ES459" s="253"/>
      <c r="ET459" s="253"/>
      <c r="EU459" s="253"/>
      <c r="EV459" s="253"/>
      <c r="EW459" s="253"/>
      <c r="EX459" s="253"/>
      <c r="EY459" s="253"/>
      <c r="EZ459" s="253"/>
      <c r="FA459" s="253"/>
      <c r="FB459" s="253"/>
      <c r="FC459" s="253"/>
      <c r="FD459" s="253"/>
      <c r="FE459" s="253"/>
      <c r="FF459" s="253"/>
      <c r="FG459" s="253"/>
      <c r="FH459" s="253"/>
      <c r="FI459" s="253"/>
      <c r="FJ459" s="253"/>
      <c r="FK459" s="253"/>
      <c r="FL459" s="253"/>
      <c r="FM459" s="253"/>
      <c r="FN459" s="253"/>
      <c r="FO459" s="253"/>
      <c r="FP459" s="253"/>
      <c r="FQ459" s="253"/>
      <c r="FR459" s="253"/>
      <c r="FS459" s="253"/>
      <c r="FT459" s="253"/>
      <c r="FU459" s="253"/>
      <c r="FV459" s="253"/>
      <c r="FW459" s="253"/>
      <c r="FX459" s="253"/>
      <c r="FY459" s="253"/>
      <c r="FZ459" s="253"/>
      <c r="GA459" s="253"/>
      <c r="GB459" s="253"/>
      <c r="GC459" s="253"/>
      <c r="GD459" s="253"/>
      <c r="GE459" s="253"/>
      <c r="GF459" s="253"/>
      <c r="GG459" s="253"/>
      <c r="GH459" s="253"/>
      <c r="GI459" s="253"/>
      <c r="GJ459" s="253"/>
      <c r="GK459" s="253"/>
      <c r="GL459" s="253"/>
      <c r="GM459" s="253"/>
      <c r="GN459" s="253"/>
      <c r="GO459" s="253"/>
      <c r="GP459" s="253"/>
      <c r="GQ459" s="253"/>
      <c r="GR459" s="253"/>
      <c r="GS459" s="253"/>
      <c r="GT459" s="253"/>
      <c r="GU459" s="253"/>
      <c r="GV459" s="253"/>
      <c r="GW459" s="253"/>
      <c r="GX459" s="253"/>
      <c r="GY459" s="253"/>
      <c r="GZ459" s="253"/>
      <c r="HA459" s="253"/>
      <c r="HB459" s="253"/>
      <c r="HC459" s="253"/>
      <c r="HD459" s="253"/>
      <c r="HE459" s="253"/>
      <c r="HF459" s="253"/>
      <c r="HG459" s="253"/>
      <c r="HH459" s="253"/>
      <c r="HI459" s="253"/>
      <c r="HJ459" s="253"/>
      <c r="HK459" s="253"/>
      <c r="HL459" s="253"/>
      <c r="HM459" s="253"/>
      <c r="HN459" s="253"/>
      <c r="HO459" s="253"/>
      <c r="HP459" s="253"/>
      <c r="HQ459" s="253"/>
      <c r="HR459" s="253"/>
      <c r="HS459" s="253"/>
      <c r="HT459" s="253"/>
      <c r="HU459" s="253"/>
      <c r="HV459" s="253"/>
      <c r="HW459" s="253"/>
      <c r="HX459" s="253"/>
      <c r="HY459" s="253"/>
      <c r="HZ459" s="253"/>
      <c r="IA459" s="253"/>
      <c r="IB459" s="253"/>
      <c r="IC459" s="253"/>
      <c r="ID459" s="253"/>
      <c r="IE459" s="253"/>
      <c r="IF459" s="253"/>
      <c r="IG459" s="253"/>
      <c r="IH459" s="253"/>
      <c r="II459" s="253"/>
      <c r="IJ459" s="253"/>
      <c r="IK459" s="253"/>
      <c r="IL459" s="253"/>
      <c r="IM459" s="253"/>
      <c r="IN459" s="253"/>
      <c r="IO459" s="253"/>
      <c r="IP459" s="253"/>
      <c r="IQ459" s="253"/>
      <c r="IR459" s="253"/>
      <c r="IS459" s="253"/>
      <c r="IT459" s="253"/>
      <c r="IU459" s="253"/>
      <c r="IV459" s="253"/>
      <c r="IW459" s="253"/>
      <c r="IX459" s="253"/>
      <c r="IY459" s="253"/>
      <c r="IZ459" s="253"/>
      <c r="JA459" s="253"/>
      <c r="JB459" s="253"/>
      <c r="JC459" s="253"/>
      <c r="JD459" s="253"/>
      <c r="JE459" s="253"/>
      <c r="JF459" s="253"/>
      <c r="JG459" s="253"/>
      <c r="JH459" s="253"/>
      <c r="JI459" s="253"/>
      <c r="JJ459" s="253"/>
      <c r="JK459" s="253"/>
      <c r="JL459" s="253"/>
      <c r="JM459" s="253"/>
      <c r="JN459" s="253"/>
      <c r="JO459" s="253"/>
      <c r="JP459" s="253"/>
      <c r="JQ459" s="253"/>
      <c r="JR459" s="253"/>
      <c r="JS459" s="253"/>
      <c r="JT459" s="253"/>
      <c r="JU459" s="253"/>
    </row>
    <row r="460" spans="1:281" s="252" customFormat="1" ht="15" customHeight="1" x14ac:dyDescent="0.25">
      <c r="A460" s="253"/>
      <c r="B460" s="253"/>
      <c r="C460" s="253"/>
      <c r="D460" s="253"/>
      <c r="E460" s="253"/>
      <c r="F460" s="253"/>
      <c r="G460" s="253"/>
      <c r="H460" s="253"/>
      <c r="I460" s="253"/>
      <c r="J460" s="253"/>
      <c r="K460" s="253"/>
      <c r="L460" s="253"/>
      <c r="M460" s="253"/>
      <c r="N460" s="253"/>
      <c r="O460" s="253"/>
      <c r="P460" s="253"/>
      <c r="Q460" s="253"/>
      <c r="R460" s="253"/>
      <c r="S460" s="253"/>
      <c r="T460" s="253"/>
      <c r="U460" s="253" t="s">
        <v>624</v>
      </c>
      <c r="V460" s="253"/>
      <c r="W460" s="253"/>
      <c r="X460" s="253"/>
      <c r="Y460" s="253"/>
      <c r="Z460" s="253"/>
      <c r="AA460" s="253"/>
      <c r="AB460" s="253"/>
      <c r="AC460" s="253" t="s">
        <v>393</v>
      </c>
      <c r="AD460" s="253"/>
      <c r="AE460" s="253"/>
      <c r="AF460" s="253"/>
      <c r="AG460" s="253"/>
      <c r="AH460" s="253"/>
      <c r="AI460" s="253"/>
      <c r="AJ460" s="253"/>
      <c r="AK460" s="253"/>
      <c r="AL460" s="253"/>
      <c r="AM460" s="253"/>
      <c r="AN460" s="253"/>
      <c r="AO460" s="253"/>
      <c r="AP460" s="253"/>
      <c r="AQ460" s="253"/>
      <c r="AR460" s="253"/>
      <c r="AS460" s="253"/>
      <c r="AT460" s="253"/>
      <c r="AU460" s="253"/>
      <c r="AV460" s="253"/>
      <c r="AW460" s="253"/>
      <c r="AX460" s="253"/>
      <c r="AY460" s="253"/>
      <c r="AZ460" s="253"/>
      <c r="BA460" s="253"/>
      <c r="BB460" s="253"/>
      <c r="BC460" s="253"/>
      <c r="BD460" s="253"/>
      <c r="BE460" s="253"/>
      <c r="BF460" s="253"/>
      <c r="BG460" s="253"/>
      <c r="BH460" s="253"/>
      <c r="BI460" s="253"/>
      <c r="BJ460" s="253"/>
      <c r="BK460" s="253"/>
      <c r="BL460" s="253"/>
      <c r="BM460" s="253"/>
      <c r="BN460" s="253"/>
      <c r="BO460" s="253"/>
      <c r="BP460" s="253"/>
      <c r="BQ460" s="253"/>
      <c r="BR460" s="253"/>
      <c r="BS460" s="253"/>
      <c r="BT460" s="253"/>
      <c r="BU460" s="253"/>
      <c r="BV460" s="253"/>
      <c r="BW460" s="253"/>
      <c r="BX460" s="253"/>
      <c r="BY460" s="253"/>
      <c r="BZ460" s="253"/>
      <c r="CA460" s="253"/>
      <c r="CB460" s="253"/>
      <c r="CC460" s="253"/>
      <c r="CD460" s="253"/>
      <c r="CE460" s="253"/>
      <c r="CF460" s="253"/>
      <c r="CG460" s="253"/>
      <c r="CH460" s="253"/>
      <c r="CI460" s="253"/>
      <c r="CJ460" s="253"/>
      <c r="CK460" s="253"/>
      <c r="CL460" s="253"/>
      <c r="CM460" s="253"/>
      <c r="CN460" s="253"/>
      <c r="CO460" s="253"/>
      <c r="CP460" s="253"/>
      <c r="CQ460" s="253"/>
      <c r="CR460" s="253"/>
      <c r="CS460" s="253"/>
      <c r="CT460" s="253"/>
      <c r="CU460" s="253"/>
      <c r="CV460" s="253"/>
      <c r="CW460" s="253"/>
      <c r="CX460" s="253"/>
      <c r="CY460" s="253"/>
      <c r="CZ460" s="253"/>
      <c r="DA460" s="253"/>
      <c r="DB460" s="253"/>
      <c r="DC460" s="253"/>
      <c r="DD460" s="253"/>
      <c r="DE460" s="253"/>
      <c r="DF460" s="253"/>
      <c r="DG460" s="253"/>
      <c r="DH460" s="253"/>
      <c r="DI460" s="253"/>
      <c r="DJ460" s="253"/>
      <c r="DK460" s="253"/>
      <c r="DL460" s="253"/>
      <c r="DM460" s="253"/>
      <c r="DN460" s="253"/>
      <c r="DO460" s="253"/>
      <c r="DP460" s="253"/>
      <c r="DQ460" s="253"/>
      <c r="DR460" s="253"/>
      <c r="DS460" s="253"/>
      <c r="DT460" s="253"/>
      <c r="DU460" s="253"/>
      <c r="DV460" s="253"/>
      <c r="DW460" s="253"/>
      <c r="DX460" s="253"/>
      <c r="DY460" s="253"/>
      <c r="DZ460" s="253"/>
      <c r="EA460" s="253"/>
      <c r="EB460" s="253"/>
      <c r="EC460" s="253"/>
      <c r="ED460" s="253"/>
      <c r="EE460" s="253"/>
      <c r="EF460" s="253"/>
      <c r="EG460" s="253"/>
      <c r="EH460" s="253"/>
      <c r="EI460" s="253"/>
      <c r="EJ460" s="253"/>
      <c r="EK460" s="253"/>
      <c r="EL460" s="253"/>
      <c r="EM460" s="253"/>
      <c r="EN460" s="253"/>
      <c r="EO460" s="253"/>
      <c r="EP460" s="253"/>
      <c r="EQ460" s="253"/>
      <c r="ER460" s="253"/>
      <c r="ES460" s="253"/>
      <c r="ET460" s="253"/>
      <c r="EU460" s="253"/>
      <c r="EV460" s="253"/>
      <c r="EW460" s="253"/>
      <c r="EX460" s="253"/>
      <c r="EY460" s="253"/>
      <c r="EZ460" s="253"/>
      <c r="FA460" s="253"/>
      <c r="FB460" s="253"/>
      <c r="FC460" s="253"/>
      <c r="FD460" s="253"/>
      <c r="FE460" s="253"/>
      <c r="FF460" s="253"/>
      <c r="FG460" s="253"/>
      <c r="FH460" s="253"/>
      <c r="FI460" s="253"/>
      <c r="FJ460" s="253"/>
      <c r="FK460" s="253"/>
      <c r="FL460" s="253"/>
      <c r="FM460" s="253"/>
      <c r="FN460" s="253"/>
      <c r="FO460" s="253"/>
      <c r="FP460" s="253"/>
      <c r="FQ460" s="253"/>
      <c r="FR460" s="253"/>
      <c r="FS460" s="253"/>
      <c r="FT460" s="253"/>
      <c r="FU460" s="253"/>
      <c r="FV460" s="253"/>
      <c r="FW460" s="253"/>
      <c r="FX460" s="253"/>
      <c r="FY460" s="253"/>
      <c r="FZ460" s="253"/>
      <c r="GA460" s="253"/>
      <c r="GB460" s="253"/>
      <c r="GC460" s="253"/>
      <c r="GD460" s="253"/>
      <c r="GE460" s="253"/>
      <c r="GF460" s="253"/>
      <c r="GG460" s="253"/>
      <c r="GH460" s="253"/>
      <c r="GI460" s="253"/>
      <c r="GJ460" s="253"/>
      <c r="GK460" s="253"/>
      <c r="GL460" s="253"/>
      <c r="GM460" s="253"/>
      <c r="GN460" s="253"/>
      <c r="GO460" s="253"/>
      <c r="GP460" s="253"/>
      <c r="GQ460" s="253"/>
      <c r="GR460" s="253"/>
      <c r="GS460" s="253"/>
      <c r="GT460" s="253"/>
      <c r="GU460" s="253"/>
      <c r="GV460" s="253"/>
      <c r="GW460" s="253"/>
      <c r="GX460" s="253"/>
      <c r="GY460" s="253"/>
      <c r="GZ460" s="253"/>
      <c r="HA460" s="253"/>
      <c r="HB460" s="253"/>
      <c r="HC460" s="253"/>
      <c r="HD460" s="253"/>
      <c r="HE460" s="253"/>
      <c r="HF460" s="253"/>
      <c r="HG460" s="253"/>
      <c r="HH460" s="253"/>
      <c r="HI460" s="253"/>
      <c r="HJ460" s="253"/>
      <c r="HK460" s="253"/>
      <c r="HL460" s="253"/>
      <c r="HM460" s="253"/>
      <c r="HN460" s="253"/>
      <c r="HO460" s="253"/>
      <c r="HP460" s="253"/>
      <c r="HQ460" s="253"/>
      <c r="HR460" s="253"/>
      <c r="HS460" s="253"/>
      <c r="HT460" s="253"/>
      <c r="HU460" s="253"/>
      <c r="HV460" s="253"/>
      <c r="HW460" s="253"/>
      <c r="HX460" s="253"/>
      <c r="HY460" s="253"/>
      <c r="HZ460" s="253"/>
      <c r="IA460" s="253"/>
      <c r="IB460" s="253"/>
      <c r="IC460" s="253"/>
      <c r="ID460" s="253"/>
      <c r="IE460" s="253"/>
      <c r="IF460" s="253"/>
      <c r="IG460" s="253"/>
      <c r="IH460" s="253"/>
      <c r="II460" s="253"/>
      <c r="IJ460" s="253"/>
      <c r="IK460" s="253"/>
      <c r="IL460" s="253"/>
      <c r="IM460" s="253"/>
      <c r="IN460" s="253"/>
      <c r="IO460" s="253"/>
      <c r="IP460" s="253"/>
      <c r="IQ460" s="253"/>
      <c r="IR460" s="253"/>
      <c r="IS460" s="253"/>
      <c r="IT460" s="253"/>
      <c r="IU460" s="253"/>
      <c r="IV460" s="253"/>
      <c r="IW460" s="253"/>
      <c r="IX460" s="253"/>
      <c r="IY460" s="253"/>
      <c r="IZ460" s="253"/>
      <c r="JA460" s="253"/>
      <c r="JB460" s="253"/>
      <c r="JC460" s="253"/>
      <c r="JD460" s="253"/>
      <c r="JE460" s="253"/>
      <c r="JF460" s="253"/>
      <c r="JG460" s="253"/>
      <c r="JH460" s="253"/>
      <c r="JI460" s="253"/>
      <c r="JJ460" s="253"/>
      <c r="JK460" s="253"/>
      <c r="JL460" s="253"/>
      <c r="JM460" s="253"/>
      <c r="JN460" s="253"/>
      <c r="JO460" s="253"/>
      <c r="JP460" s="253"/>
      <c r="JQ460" s="253"/>
      <c r="JR460" s="253"/>
      <c r="JS460" s="253"/>
      <c r="JT460" s="253"/>
      <c r="JU460" s="253"/>
    </row>
    <row r="461" spans="1:281" s="252" customFormat="1" ht="15" customHeight="1" x14ac:dyDescent="0.25">
      <c r="A461" s="253"/>
      <c r="B461" s="253"/>
      <c r="C461" s="253"/>
      <c r="D461" s="253"/>
      <c r="E461" s="253"/>
      <c r="F461" s="253"/>
      <c r="G461" s="253"/>
      <c r="H461" s="253"/>
      <c r="I461" s="253"/>
      <c r="J461" s="253"/>
      <c r="K461" s="253"/>
      <c r="L461" s="253"/>
      <c r="M461" s="253"/>
      <c r="N461" s="253"/>
      <c r="O461" s="253"/>
      <c r="P461" s="253"/>
      <c r="Q461" s="253"/>
      <c r="R461" s="253"/>
      <c r="S461" s="253"/>
      <c r="T461" s="253"/>
      <c r="U461" s="253" t="s">
        <v>625</v>
      </c>
      <c r="V461" s="253"/>
      <c r="W461" s="253"/>
      <c r="X461" s="253"/>
      <c r="Y461" s="253"/>
      <c r="Z461" s="253"/>
      <c r="AA461" s="253"/>
      <c r="AB461" s="253"/>
      <c r="AC461" s="253" t="s">
        <v>393</v>
      </c>
      <c r="AD461" s="253"/>
      <c r="AE461" s="253"/>
      <c r="AF461" s="253"/>
      <c r="AG461" s="253"/>
      <c r="AH461" s="253"/>
      <c r="AI461" s="253"/>
      <c r="AJ461" s="253"/>
      <c r="AK461" s="253"/>
      <c r="AL461" s="253"/>
      <c r="AM461" s="253"/>
      <c r="AN461" s="253"/>
      <c r="AO461" s="253"/>
      <c r="AP461" s="253"/>
      <c r="AQ461" s="253"/>
      <c r="AR461" s="253"/>
      <c r="AS461" s="253"/>
      <c r="AT461" s="253"/>
      <c r="AU461" s="253"/>
      <c r="AV461" s="253"/>
      <c r="AW461" s="253"/>
      <c r="AX461" s="253"/>
      <c r="AY461" s="253"/>
      <c r="AZ461" s="253"/>
      <c r="BA461" s="253"/>
      <c r="BB461" s="253"/>
      <c r="BC461" s="253"/>
      <c r="BD461" s="253"/>
      <c r="BE461" s="253"/>
      <c r="BF461" s="253"/>
      <c r="BG461" s="253"/>
      <c r="BH461" s="253"/>
      <c r="BI461" s="253"/>
      <c r="BJ461" s="253"/>
      <c r="BK461" s="253"/>
      <c r="BL461" s="253"/>
      <c r="BM461" s="253"/>
      <c r="BN461" s="253"/>
      <c r="BO461" s="253"/>
      <c r="BP461" s="253"/>
      <c r="BQ461" s="253"/>
      <c r="BR461" s="253"/>
      <c r="BS461" s="253"/>
      <c r="BT461" s="253"/>
      <c r="BU461" s="253"/>
      <c r="BV461" s="253"/>
      <c r="BW461" s="253"/>
      <c r="BX461" s="253"/>
      <c r="BY461" s="253"/>
      <c r="BZ461" s="253"/>
      <c r="CA461" s="253"/>
      <c r="CB461" s="253"/>
      <c r="CC461" s="253"/>
      <c r="CD461" s="253"/>
      <c r="CE461" s="253"/>
      <c r="CF461" s="253"/>
      <c r="CG461" s="253"/>
      <c r="CH461" s="253"/>
      <c r="CI461" s="253"/>
      <c r="CJ461" s="253"/>
      <c r="CK461" s="253"/>
      <c r="CL461" s="253"/>
      <c r="CM461" s="253"/>
      <c r="CN461" s="253"/>
      <c r="CO461" s="253"/>
      <c r="CP461" s="253"/>
      <c r="CQ461" s="253"/>
      <c r="CR461" s="253"/>
      <c r="CS461" s="253"/>
      <c r="CT461" s="253"/>
      <c r="CU461" s="253"/>
      <c r="CV461" s="253"/>
      <c r="CW461" s="253"/>
      <c r="CX461" s="253"/>
      <c r="CY461" s="253"/>
      <c r="CZ461" s="253"/>
      <c r="DA461" s="253"/>
      <c r="DB461" s="253"/>
      <c r="DC461" s="253"/>
      <c r="DD461" s="253"/>
      <c r="DE461" s="253"/>
      <c r="DF461" s="253"/>
      <c r="DG461" s="253"/>
      <c r="DH461" s="253"/>
      <c r="DI461" s="253"/>
      <c r="DJ461" s="253"/>
      <c r="DK461" s="253"/>
      <c r="DL461" s="253"/>
      <c r="DM461" s="253"/>
      <c r="DN461" s="253"/>
      <c r="DO461" s="253"/>
      <c r="DP461" s="253"/>
      <c r="DQ461" s="253"/>
      <c r="DR461" s="253"/>
      <c r="DS461" s="253"/>
      <c r="DT461" s="253"/>
      <c r="DU461" s="253"/>
      <c r="DV461" s="253"/>
      <c r="DW461" s="253"/>
      <c r="DX461" s="253"/>
      <c r="DY461" s="253"/>
      <c r="DZ461" s="253"/>
      <c r="EA461" s="253"/>
      <c r="EB461" s="253"/>
      <c r="EC461" s="253"/>
      <c r="ED461" s="253"/>
      <c r="EE461" s="253"/>
      <c r="EF461" s="253"/>
      <c r="EG461" s="253"/>
      <c r="EH461" s="253"/>
      <c r="EI461" s="253"/>
      <c r="EJ461" s="253"/>
      <c r="EK461" s="253"/>
      <c r="EL461" s="253"/>
      <c r="EM461" s="253"/>
      <c r="EN461" s="253"/>
      <c r="EO461" s="253"/>
      <c r="EP461" s="253"/>
      <c r="EQ461" s="253"/>
      <c r="ER461" s="253"/>
      <c r="ES461" s="253"/>
      <c r="ET461" s="253"/>
      <c r="EU461" s="253"/>
      <c r="EV461" s="253"/>
      <c r="EW461" s="253"/>
      <c r="EX461" s="253"/>
      <c r="EY461" s="253"/>
      <c r="EZ461" s="253"/>
      <c r="FA461" s="253"/>
      <c r="FB461" s="253"/>
      <c r="FC461" s="253"/>
      <c r="FD461" s="253"/>
      <c r="FE461" s="253"/>
      <c r="FF461" s="253"/>
      <c r="FG461" s="253"/>
      <c r="FH461" s="253"/>
      <c r="FI461" s="253"/>
      <c r="FJ461" s="253"/>
      <c r="FK461" s="253"/>
      <c r="FL461" s="253"/>
      <c r="FM461" s="253"/>
      <c r="FN461" s="253"/>
      <c r="FO461" s="253"/>
      <c r="FP461" s="253"/>
      <c r="FQ461" s="253"/>
      <c r="FR461" s="253"/>
      <c r="FS461" s="253"/>
      <c r="FT461" s="253"/>
      <c r="FU461" s="253"/>
      <c r="FV461" s="253"/>
      <c r="FW461" s="253"/>
      <c r="FX461" s="253"/>
      <c r="FY461" s="253"/>
      <c r="FZ461" s="253"/>
      <c r="GA461" s="253"/>
      <c r="GB461" s="253"/>
      <c r="GC461" s="253"/>
      <c r="GD461" s="253"/>
      <c r="GE461" s="253"/>
      <c r="GF461" s="253"/>
      <c r="GG461" s="253"/>
      <c r="GH461" s="253"/>
      <c r="GI461" s="253"/>
      <c r="GJ461" s="253"/>
      <c r="GK461" s="253"/>
      <c r="GL461" s="253"/>
      <c r="GM461" s="253"/>
      <c r="GN461" s="253"/>
      <c r="GO461" s="253"/>
      <c r="GP461" s="253"/>
      <c r="GQ461" s="253"/>
      <c r="GR461" s="253"/>
      <c r="GS461" s="253"/>
      <c r="GT461" s="253"/>
      <c r="GU461" s="253"/>
      <c r="GV461" s="253"/>
      <c r="GW461" s="253"/>
      <c r="GX461" s="253"/>
      <c r="GY461" s="253"/>
      <c r="GZ461" s="253"/>
      <c r="HA461" s="253"/>
      <c r="HB461" s="253"/>
      <c r="HC461" s="253"/>
      <c r="HD461" s="253"/>
      <c r="HE461" s="253"/>
      <c r="HF461" s="253"/>
      <c r="HG461" s="253"/>
      <c r="HH461" s="253"/>
      <c r="HI461" s="253"/>
      <c r="HJ461" s="253"/>
      <c r="HK461" s="253"/>
      <c r="HL461" s="253"/>
      <c r="HM461" s="253"/>
      <c r="HN461" s="253"/>
      <c r="HO461" s="253"/>
      <c r="HP461" s="253"/>
      <c r="HQ461" s="253"/>
      <c r="HR461" s="253"/>
      <c r="HS461" s="253"/>
      <c r="HT461" s="253"/>
      <c r="HU461" s="253"/>
      <c r="HV461" s="253"/>
      <c r="HW461" s="253"/>
      <c r="HX461" s="253"/>
      <c r="HY461" s="253"/>
      <c r="HZ461" s="253"/>
      <c r="IA461" s="253"/>
      <c r="IB461" s="253"/>
      <c r="IC461" s="253"/>
      <c r="ID461" s="253"/>
      <c r="IE461" s="253"/>
      <c r="IF461" s="253"/>
      <c r="IG461" s="253"/>
      <c r="IH461" s="253"/>
      <c r="II461" s="253"/>
      <c r="IJ461" s="253"/>
      <c r="IK461" s="253"/>
      <c r="IL461" s="253"/>
      <c r="IM461" s="253"/>
      <c r="IN461" s="253"/>
      <c r="IO461" s="253"/>
      <c r="IP461" s="253"/>
      <c r="IQ461" s="253"/>
      <c r="IR461" s="253"/>
      <c r="IS461" s="253"/>
      <c r="IT461" s="253"/>
      <c r="IU461" s="253"/>
      <c r="IV461" s="253"/>
      <c r="IW461" s="253"/>
      <c r="IX461" s="253"/>
      <c r="IY461" s="253"/>
      <c r="IZ461" s="253"/>
      <c r="JA461" s="253"/>
      <c r="JB461" s="253"/>
      <c r="JC461" s="253"/>
      <c r="JD461" s="253"/>
      <c r="JE461" s="253"/>
      <c r="JF461" s="253"/>
      <c r="JG461" s="253"/>
      <c r="JH461" s="253"/>
      <c r="JI461" s="253"/>
      <c r="JJ461" s="253"/>
      <c r="JK461" s="253"/>
      <c r="JL461" s="253"/>
      <c r="JM461" s="253"/>
      <c r="JN461" s="253"/>
      <c r="JO461" s="253"/>
      <c r="JP461" s="253"/>
      <c r="JQ461" s="253"/>
      <c r="JR461" s="253"/>
      <c r="JS461" s="253"/>
      <c r="JT461" s="253"/>
      <c r="JU461" s="253"/>
    </row>
    <row r="462" spans="1:281" s="252" customFormat="1" ht="15" customHeight="1" x14ac:dyDescent="0.25">
      <c r="A462" s="253"/>
      <c r="B462" s="253"/>
      <c r="C462" s="253"/>
      <c r="D462" s="253"/>
      <c r="E462" s="253"/>
      <c r="F462" s="253"/>
      <c r="G462" s="253"/>
      <c r="H462" s="253"/>
      <c r="I462" s="253"/>
      <c r="J462" s="253"/>
      <c r="K462" s="253"/>
      <c r="L462" s="253"/>
      <c r="M462" s="253"/>
      <c r="N462" s="253"/>
      <c r="O462" s="253"/>
      <c r="P462" s="253"/>
      <c r="Q462" s="253"/>
      <c r="R462" s="253"/>
      <c r="S462" s="253"/>
      <c r="T462" s="253"/>
      <c r="U462" s="253" t="s">
        <v>626</v>
      </c>
      <c r="V462" s="253"/>
      <c r="W462" s="253"/>
      <c r="X462" s="253"/>
      <c r="Y462" s="253"/>
      <c r="Z462" s="253"/>
      <c r="AA462" s="253"/>
      <c r="AB462" s="253"/>
      <c r="AC462" s="253" t="s">
        <v>323</v>
      </c>
      <c r="AD462" s="253"/>
      <c r="AE462" s="253"/>
      <c r="AF462" s="253"/>
      <c r="AG462" s="253"/>
      <c r="AH462" s="253"/>
      <c r="AI462" s="253"/>
      <c r="AJ462" s="253"/>
      <c r="AK462" s="253"/>
      <c r="AL462" s="253"/>
      <c r="AM462" s="253"/>
      <c r="AN462" s="253"/>
      <c r="AO462" s="253"/>
      <c r="AP462" s="253"/>
      <c r="AQ462" s="253"/>
      <c r="AR462" s="253"/>
      <c r="AS462" s="253"/>
      <c r="AT462" s="253"/>
      <c r="AU462" s="253"/>
      <c r="AV462" s="253"/>
      <c r="AW462" s="253"/>
      <c r="AX462" s="253"/>
      <c r="AY462" s="253"/>
      <c r="AZ462" s="253"/>
      <c r="BA462" s="253"/>
      <c r="BB462" s="253"/>
      <c r="BC462" s="253"/>
      <c r="BD462" s="253"/>
      <c r="BE462" s="253"/>
      <c r="BF462" s="253"/>
      <c r="BG462" s="253"/>
      <c r="BH462" s="253"/>
      <c r="BI462" s="253"/>
      <c r="BJ462" s="253"/>
      <c r="BK462" s="253"/>
      <c r="BL462" s="253"/>
      <c r="BM462" s="253"/>
      <c r="BN462" s="253"/>
      <c r="BO462" s="253"/>
      <c r="BP462" s="253"/>
      <c r="BQ462" s="253"/>
      <c r="BR462" s="253"/>
      <c r="BS462" s="253"/>
      <c r="BT462" s="253"/>
      <c r="BU462" s="253"/>
      <c r="BV462" s="253"/>
      <c r="BW462" s="253"/>
      <c r="BX462" s="253"/>
      <c r="BY462" s="253"/>
      <c r="BZ462" s="253"/>
      <c r="CA462" s="253"/>
      <c r="CB462" s="253"/>
      <c r="CC462" s="253"/>
      <c r="CD462" s="253"/>
      <c r="CE462" s="253"/>
      <c r="CF462" s="253"/>
      <c r="CG462" s="253"/>
      <c r="CH462" s="253"/>
      <c r="CI462" s="253"/>
      <c r="CJ462" s="253"/>
      <c r="CK462" s="253"/>
      <c r="CL462" s="253"/>
      <c r="CM462" s="253"/>
      <c r="CN462" s="253"/>
      <c r="CO462" s="253"/>
      <c r="CP462" s="253"/>
      <c r="CQ462" s="253"/>
      <c r="CR462" s="253"/>
      <c r="CS462" s="253"/>
      <c r="CT462" s="253"/>
      <c r="CU462" s="253"/>
      <c r="CV462" s="253"/>
      <c r="CW462" s="253"/>
      <c r="CX462" s="253"/>
      <c r="CY462" s="253"/>
      <c r="CZ462" s="253"/>
      <c r="DA462" s="253"/>
      <c r="DB462" s="253"/>
      <c r="DC462" s="253"/>
      <c r="DD462" s="253"/>
      <c r="DE462" s="253"/>
      <c r="DF462" s="253"/>
      <c r="DG462" s="253"/>
      <c r="DH462" s="253"/>
      <c r="DI462" s="253"/>
      <c r="DJ462" s="253"/>
      <c r="DK462" s="253"/>
      <c r="DL462" s="253"/>
      <c r="DM462" s="253"/>
      <c r="DN462" s="253"/>
      <c r="DO462" s="253"/>
      <c r="DP462" s="253"/>
      <c r="DQ462" s="253"/>
      <c r="DR462" s="253"/>
      <c r="DS462" s="253"/>
      <c r="DT462" s="253"/>
      <c r="DU462" s="253"/>
      <c r="DV462" s="253"/>
      <c r="DW462" s="253"/>
      <c r="DX462" s="253"/>
      <c r="DY462" s="253"/>
      <c r="DZ462" s="253"/>
      <c r="EA462" s="253"/>
      <c r="EB462" s="253"/>
      <c r="EC462" s="253"/>
      <c r="ED462" s="253"/>
      <c r="EE462" s="253"/>
      <c r="EF462" s="253"/>
      <c r="EG462" s="253"/>
      <c r="EH462" s="253"/>
      <c r="EI462" s="253"/>
      <c r="EJ462" s="253"/>
      <c r="EK462" s="253"/>
      <c r="EL462" s="253"/>
      <c r="EM462" s="253"/>
      <c r="EN462" s="253"/>
      <c r="EO462" s="253"/>
      <c r="EP462" s="253"/>
      <c r="EQ462" s="253"/>
      <c r="ER462" s="253"/>
      <c r="ES462" s="253"/>
      <c r="ET462" s="253"/>
      <c r="EU462" s="253"/>
      <c r="EV462" s="253"/>
      <c r="EW462" s="253"/>
      <c r="EX462" s="253"/>
      <c r="EY462" s="253"/>
      <c r="EZ462" s="253"/>
      <c r="FA462" s="253"/>
      <c r="FB462" s="253"/>
      <c r="FC462" s="253"/>
      <c r="FD462" s="253"/>
      <c r="FE462" s="253"/>
      <c r="FF462" s="253"/>
      <c r="FG462" s="253"/>
      <c r="FH462" s="253"/>
      <c r="FI462" s="253"/>
      <c r="FJ462" s="253"/>
      <c r="FK462" s="253"/>
      <c r="FL462" s="253"/>
      <c r="FM462" s="253"/>
      <c r="FN462" s="253"/>
      <c r="FO462" s="253"/>
      <c r="FP462" s="253"/>
      <c r="FQ462" s="253"/>
      <c r="FR462" s="253"/>
      <c r="FS462" s="253"/>
      <c r="FT462" s="253"/>
      <c r="FU462" s="253"/>
      <c r="FV462" s="253"/>
      <c r="FW462" s="253"/>
      <c r="FX462" s="253"/>
      <c r="FY462" s="253"/>
      <c r="FZ462" s="253"/>
      <c r="GA462" s="253"/>
      <c r="GB462" s="253"/>
      <c r="GC462" s="253"/>
      <c r="GD462" s="253"/>
      <c r="GE462" s="253"/>
      <c r="GF462" s="253"/>
      <c r="GG462" s="253"/>
      <c r="GH462" s="253"/>
      <c r="GI462" s="253"/>
      <c r="GJ462" s="253"/>
      <c r="GK462" s="253"/>
      <c r="GL462" s="253"/>
      <c r="GM462" s="253"/>
      <c r="GN462" s="253"/>
      <c r="GO462" s="253"/>
      <c r="GP462" s="253"/>
      <c r="GQ462" s="253"/>
      <c r="GR462" s="253"/>
      <c r="GS462" s="253"/>
      <c r="GT462" s="253"/>
      <c r="GU462" s="253"/>
      <c r="GV462" s="253"/>
      <c r="GW462" s="253"/>
      <c r="GX462" s="253"/>
      <c r="GY462" s="253"/>
      <c r="GZ462" s="253"/>
      <c r="HA462" s="253"/>
      <c r="HB462" s="253"/>
      <c r="HC462" s="253"/>
      <c r="HD462" s="253"/>
      <c r="HE462" s="253"/>
      <c r="HF462" s="253"/>
      <c r="HG462" s="253"/>
      <c r="HH462" s="253"/>
      <c r="HI462" s="253"/>
      <c r="HJ462" s="253"/>
      <c r="HK462" s="253"/>
      <c r="HL462" s="253"/>
      <c r="HM462" s="253"/>
      <c r="HN462" s="253"/>
      <c r="HO462" s="253"/>
      <c r="HP462" s="253"/>
      <c r="HQ462" s="253"/>
      <c r="HR462" s="253"/>
      <c r="HS462" s="253"/>
      <c r="HT462" s="253"/>
      <c r="HU462" s="253"/>
      <c r="HV462" s="253"/>
      <c r="HW462" s="253"/>
      <c r="HX462" s="253"/>
      <c r="HY462" s="253"/>
      <c r="HZ462" s="253"/>
      <c r="IA462" s="253"/>
      <c r="IB462" s="253"/>
      <c r="IC462" s="253"/>
      <c r="ID462" s="253"/>
      <c r="IE462" s="253"/>
      <c r="IF462" s="253"/>
      <c r="IG462" s="253"/>
      <c r="IH462" s="253"/>
      <c r="II462" s="253"/>
      <c r="IJ462" s="253"/>
      <c r="IK462" s="253"/>
      <c r="IL462" s="253"/>
      <c r="IM462" s="253"/>
      <c r="IN462" s="253"/>
      <c r="IO462" s="253"/>
      <c r="IP462" s="253"/>
      <c r="IQ462" s="253"/>
      <c r="IR462" s="253"/>
      <c r="IS462" s="253"/>
      <c r="IT462" s="253"/>
      <c r="IU462" s="253"/>
      <c r="IV462" s="253"/>
      <c r="IW462" s="253"/>
      <c r="IX462" s="253"/>
      <c r="IY462" s="253"/>
      <c r="IZ462" s="253"/>
      <c r="JA462" s="253"/>
      <c r="JB462" s="253"/>
      <c r="JC462" s="253"/>
      <c r="JD462" s="253"/>
      <c r="JE462" s="253"/>
      <c r="JF462" s="253"/>
      <c r="JG462" s="253"/>
      <c r="JH462" s="253"/>
      <c r="JI462" s="253"/>
      <c r="JJ462" s="253"/>
      <c r="JK462" s="253"/>
      <c r="JL462" s="253"/>
      <c r="JM462" s="253"/>
      <c r="JN462" s="253"/>
      <c r="JO462" s="253"/>
      <c r="JP462" s="253"/>
      <c r="JQ462" s="253"/>
      <c r="JR462" s="253"/>
      <c r="JS462" s="253"/>
      <c r="JT462" s="253"/>
      <c r="JU462" s="253"/>
    </row>
    <row r="463" spans="1:281" s="252" customFormat="1" ht="15" customHeight="1" x14ac:dyDescent="0.25">
      <c r="A463" s="253"/>
      <c r="B463" s="253"/>
      <c r="C463" s="253"/>
      <c r="D463" s="253"/>
      <c r="E463" s="253"/>
      <c r="F463" s="253"/>
      <c r="G463" s="253"/>
      <c r="H463" s="253"/>
      <c r="I463" s="253"/>
      <c r="J463" s="253"/>
      <c r="K463" s="253"/>
      <c r="L463" s="253"/>
      <c r="M463" s="253"/>
      <c r="N463" s="253"/>
      <c r="O463" s="253"/>
      <c r="P463" s="253"/>
      <c r="Q463" s="253"/>
      <c r="R463" s="253"/>
      <c r="S463" s="253"/>
      <c r="T463" s="253"/>
      <c r="U463" s="253" t="s">
        <v>627</v>
      </c>
      <c r="V463" s="253"/>
      <c r="W463" s="253"/>
      <c r="X463" s="253"/>
      <c r="Y463" s="253"/>
      <c r="Z463" s="253"/>
      <c r="AA463" s="253"/>
      <c r="AB463" s="253"/>
      <c r="AC463" s="253" t="s">
        <v>320</v>
      </c>
      <c r="AD463" s="253"/>
      <c r="AE463" s="253"/>
      <c r="AF463" s="253"/>
      <c r="AG463" s="253"/>
      <c r="AH463" s="253"/>
      <c r="AI463" s="253"/>
      <c r="AJ463" s="253"/>
      <c r="AK463" s="253"/>
      <c r="AL463" s="253"/>
      <c r="AM463" s="253"/>
      <c r="AN463" s="253"/>
      <c r="AO463" s="253"/>
      <c r="AP463" s="253"/>
      <c r="AQ463" s="253"/>
      <c r="AR463" s="253"/>
      <c r="AS463" s="253"/>
      <c r="AT463" s="253"/>
      <c r="AU463" s="253"/>
      <c r="AV463" s="253"/>
      <c r="AW463" s="253"/>
      <c r="AX463" s="253"/>
      <c r="AY463" s="253"/>
      <c r="AZ463" s="253"/>
      <c r="BA463" s="253"/>
      <c r="BB463" s="253"/>
      <c r="BC463" s="253"/>
      <c r="BD463" s="253"/>
      <c r="BE463" s="253"/>
      <c r="BF463" s="253"/>
      <c r="BG463" s="253"/>
      <c r="BH463" s="253"/>
      <c r="BI463" s="253"/>
      <c r="BJ463" s="253"/>
      <c r="BK463" s="253"/>
      <c r="BL463" s="253"/>
      <c r="BM463" s="253"/>
      <c r="BN463" s="253"/>
      <c r="BO463" s="253"/>
      <c r="BP463" s="253"/>
      <c r="BQ463" s="253"/>
      <c r="BR463" s="253"/>
      <c r="BS463" s="253"/>
      <c r="BT463" s="253"/>
      <c r="BU463" s="253"/>
      <c r="BV463" s="253"/>
      <c r="BW463" s="253"/>
      <c r="BX463" s="253"/>
      <c r="BY463" s="253"/>
      <c r="BZ463" s="253"/>
      <c r="CA463" s="253"/>
      <c r="CB463" s="253"/>
      <c r="CC463" s="253"/>
      <c r="CD463" s="253"/>
      <c r="CE463" s="253"/>
      <c r="CF463" s="253"/>
      <c r="CG463" s="253"/>
      <c r="CH463" s="253"/>
      <c r="CI463" s="253"/>
      <c r="CJ463" s="253"/>
      <c r="CK463" s="253"/>
      <c r="CL463" s="253"/>
      <c r="CM463" s="253"/>
      <c r="CN463" s="253"/>
      <c r="CO463" s="253"/>
      <c r="CP463" s="253"/>
      <c r="CQ463" s="253"/>
      <c r="CR463" s="253"/>
      <c r="CS463" s="253"/>
      <c r="CT463" s="253"/>
      <c r="CU463" s="253"/>
      <c r="CV463" s="253"/>
      <c r="CW463" s="253"/>
      <c r="CX463" s="253"/>
      <c r="CY463" s="253"/>
      <c r="CZ463" s="253"/>
      <c r="DA463" s="253"/>
      <c r="DB463" s="253"/>
      <c r="DC463" s="253"/>
      <c r="DD463" s="253"/>
      <c r="DE463" s="253"/>
      <c r="DF463" s="253"/>
      <c r="DG463" s="253"/>
      <c r="DH463" s="253"/>
      <c r="DI463" s="253"/>
      <c r="DJ463" s="253"/>
      <c r="DK463" s="253"/>
      <c r="DL463" s="253"/>
      <c r="DM463" s="253"/>
      <c r="DN463" s="253"/>
      <c r="DO463" s="253"/>
      <c r="DP463" s="253"/>
      <c r="DQ463" s="253"/>
      <c r="DR463" s="253"/>
      <c r="DS463" s="253"/>
      <c r="DT463" s="253"/>
      <c r="DU463" s="253"/>
      <c r="DV463" s="253"/>
      <c r="DW463" s="253"/>
      <c r="DX463" s="253"/>
      <c r="DY463" s="253"/>
      <c r="DZ463" s="253"/>
      <c r="EA463" s="253"/>
      <c r="EB463" s="253"/>
      <c r="EC463" s="253"/>
      <c r="ED463" s="253"/>
      <c r="EE463" s="253"/>
      <c r="EF463" s="253"/>
      <c r="EG463" s="253"/>
      <c r="EH463" s="253"/>
      <c r="EI463" s="253"/>
      <c r="EJ463" s="253"/>
      <c r="EK463" s="253"/>
      <c r="EL463" s="253"/>
      <c r="EM463" s="253"/>
      <c r="EN463" s="253"/>
      <c r="EO463" s="253"/>
      <c r="EP463" s="253"/>
      <c r="EQ463" s="253"/>
      <c r="ER463" s="253"/>
      <c r="ES463" s="253"/>
      <c r="ET463" s="253"/>
      <c r="EU463" s="253"/>
      <c r="EV463" s="253"/>
      <c r="EW463" s="253"/>
      <c r="EX463" s="253"/>
      <c r="EY463" s="253"/>
      <c r="EZ463" s="253"/>
      <c r="FA463" s="253"/>
      <c r="FB463" s="253"/>
      <c r="FC463" s="253"/>
      <c r="FD463" s="253"/>
      <c r="FE463" s="253"/>
      <c r="FF463" s="253"/>
      <c r="FG463" s="253"/>
      <c r="FH463" s="253"/>
      <c r="FI463" s="253"/>
      <c r="FJ463" s="253"/>
      <c r="FK463" s="253"/>
      <c r="FL463" s="253"/>
      <c r="FM463" s="253"/>
      <c r="FN463" s="253"/>
      <c r="FO463" s="253"/>
      <c r="FP463" s="253"/>
      <c r="FQ463" s="253"/>
      <c r="FR463" s="253"/>
      <c r="FS463" s="253"/>
      <c r="FT463" s="253"/>
      <c r="FU463" s="253"/>
      <c r="FV463" s="253"/>
      <c r="FW463" s="253"/>
      <c r="FX463" s="253"/>
      <c r="FY463" s="253"/>
      <c r="FZ463" s="253"/>
      <c r="GA463" s="253"/>
      <c r="GB463" s="253"/>
      <c r="GC463" s="253"/>
      <c r="GD463" s="253"/>
      <c r="GE463" s="253"/>
      <c r="GF463" s="253"/>
      <c r="GG463" s="253"/>
      <c r="GH463" s="253"/>
      <c r="GI463" s="253"/>
      <c r="GJ463" s="253"/>
      <c r="GK463" s="253"/>
      <c r="GL463" s="253"/>
      <c r="GM463" s="253"/>
      <c r="GN463" s="253"/>
      <c r="GO463" s="253"/>
      <c r="GP463" s="253"/>
      <c r="GQ463" s="253"/>
      <c r="GR463" s="253"/>
      <c r="GS463" s="253"/>
      <c r="GT463" s="253"/>
      <c r="GU463" s="253"/>
      <c r="GV463" s="253"/>
      <c r="GW463" s="253"/>
      <c r="GX463" s="253"/>
      <c r="GY463" s="253"/>
      <c r="GZ463" s="253"/>
      <c r="HA463" s="253"/>
      <c r="HB463" s="253"/>
      <c r="HC463" s="253"/>
      <c r="HD463" s="253"/>
      <c r="HE463" s="253"/>
      <c r="HF463" s="253"/>
      <c r="HG463" s="253"/>
      <c r="HH463" s="253"/>
      <c r="HI463" s="253"/>
      <c r="HJ463" s="253"/>
      <c r="HK463" s="253"/>
      <c r="HL463" s="253"/>
      <c r="HM463" s="253"/>
      <c r="HN463" s="253"/>
      <c r="HO463" s="253"/>
      <c r="HP463" s="253"/>
      <c r="HQ463" s="253"/>
      <c r="HR463" s="253"/>
      <c r="HS463" s="253"/>
      <c r="HT463" s="253"/>
      <c r="HU463" s="253"/>
      <c r="HV463" s="253"/>
      <c r="HW463" s="253"/>
      <c r="HX463" s="253"/>
      <c r="HY463" s="253"/>
      <c r="HZ463" s="253"/>
      <c r="IA463" s="253"/>
      <c r="IB463" s="253"/>
      <c r="IC463" s="253"/>
      <c r="ID463" s="253"/>
      <c r="IE463" s="253"/>
      <c r="IF463" s="253"/>
      <c r="IG463" s="253"/>
      <c r="IH463" s="253"/>
      <c r="II463" s="253"/>
      <c r="IJ463" s="253"/>
      <c r="IK463" s="253"/>
      <c r="IL463" s="253"/>
      <c r="IM463" s="253"/>
      <c r="IN463" s="253"/>
      <c r="IO463" s="253"/>
      <c r="IP463" s="253"/>
      <c r="IQ463" s="253"/>
      <c r="IR463" s="253"/>
      <c r="IS463" s="253"/>
      <c r="IT463" s="253"/>
      <c r="IU463" s="253"/>
      <c r="IV463" s="253"/>
      <c r="IW463" s="253"/>
      <c r="IX463" s="253"/>
      <c r="IY463" s="253"/>
      <c r="IZ463" s="253"/>
      <c r="JA463" s="253"/>
      <c r="JB463" s="253"/>
      <c r="JC463" s="253"/>
      <c r="JD463" s="253"/>
      <c r="JE463" s="253"/>
      <c r="JF463" s="253"/>
      <c r="JG463" s="253"/>
      <c r="JH463" s="253"/>
      <c r="JI463" s="253"/>
      <c r="JJ463" s="253"/>
      <c r="JK463" s="253"/>
      <c r="JL463" s="253"/>
      <c r="JM463" s="253"/>
      <c r="JN463" s="253"/>
      <c r="JO463" s="253"/>
      <c r="JP463" s="253"/>
      <c r="JQ463" s="253"/>
      <c r="JR463" s="253"/>
      <c r="JS463" s="253"/>
      <c r="JT463" s="253"/>
      <c r="JU463" s="253"/>
    </row>
    <row r="464" spans="1:281" s="252" customFormat="1" ht="15" customHeight="1" x14ac:dyDescent="0.25">
      <c r="A464" s="253"/>
      <c r="B464" s="253"/>
      <c r="C464" s="253"/>
      <c r="D464" s="253"/>
      <c r="E464" s="253"/>
      <c r="F464" s="253"/>
      <c r="G464" s="253"/>
      <c r="H464" s="253"/>
      <c r="I464" s="253"/>
      <c r="J464" s="253"/>
      <c r="K464" s="253"/>
      <c r="L464" s="253"/>
      <c r="M464" s="253"/>
      <c r="N464" s="253"/>
      <c r="O464" s="253"/>
      <c r="P464" s="253"/>
      <c r="Q464" s="253"/>
      <c r="R464" s="253"/>
      <c r="S464" s="253"/>
      <c r="T464" s="253"/>
      <c r="U464" s="253" t="s">
        <v>628</v>
      </c>
      <c r="V464" s="253"/>
      <c r="W464" s="253"/>
      <c r="X464" s="253"/>
      <c r="Y464" s="253"/>
      <c r="Z464" s="253"/>
      <c r="AA464" s="253"/>
      <c r="AB464" s="253"/>
      <c r="AC464" s="253" t="s">
        <v>332</v>
      </c>
      <c r="AD464" s="253"/>
      <c r="AE464" s="253"/>
      <c r="AF464" s="253"/>
      <c r="AG464" s="253"/>
      <c r="AH464" s="253"/>
      <c r="AI464" s="253"/>
      <c r="AJ464" s="253"/>
      <c r="AK464" s="253"/>
      <c r="AL464" s="253"/>
      <c r="AM464" s="253"/>
      <c r="AN464" s="253"/>
      <c r="AO464" s="253"/>
      <c r="AP464" s="253"/>
      <c r="AQ464" s="253"/>
      <c r="AR464" s="253"/>
      <c r="AS464" s="253"/>
      <c r="AT464" s="253"/>
      <c r="AU464" s="253"/>
      <c r="AV464" s="253"/>
      <c r="AW464" s="253"/>
      <c r="AX464" s="253"/>
      <c r="AY464" s="253"/>
      <c r="AZ464" s="253"/>
      <c r="BA464" s="253"/>
      <c r="BB464" s="253"/>
      <c r="BC464" s="253"/>
      <c r="BD464" s="253"/>
      <c r="BE464" s="253"/>
      <c r="BF464" s="253"/>
      <c r="BG464" s="253"/>
      <c r="BH464" s="253"/>
      <c r="BI464" s="253"/>
      <c r="BJ464" s="253"/>
      <c r="BK464" s="253"/>
      <c r="BL464" s="253"/>
      <c r="BM464" s="253"/>
      <c r="BN464" s="253"/>
      <c r="BO464" s="253"/>
      <c r="BP464" s="253"/>
      <c r="BQ464" s="253"/>
      <c r="BR464" s="253"/>
      <c r="BS464" s="253"/>
      <c r="BT464" s="253"/>
      <c r="BU464" s="253"/>
      <c r="BV464" s="253"/>
      <c r="BW464" s="253"/>
      <c r="BX464" s="253"/>
      <c r="BY464" s="253"/>
      <c r="BZ464" s="253"/>
      <c r="CA464" s="253"/>
      <c r="CB464" s="253"/>
      <c r="CC464" s="253"/>
      <c r="CD464" s="253"/>
      <c r="CE464" s="253"/>
      <c r="CF464" s="253"/>
      <c r="CG464" s="253"/>
      <c r="CH464" s="253"/>
      <c r="CI464" s="253"/>
      <c r="CJ464" s="253"/>
      <c r="CK464" s="253"/>
      <c r="CL464" s="253"/>
      <c r="CM464" s="253"/>
      <c r="CN464" s="253"/>
      <c r="CO464" s="253"/>
      <c r="CP464" s="253"/>
      <c r="CQ464" s="253"/>
      <c r="CR464" s="253"/>
      <c r="CS464" s="253"/>
      <c r="CT464" s="253"/>
      <c r="CU464" s="253"/>
      <c r="CV464" s="253"/>
      <c r="CW464" s="253"/>
      <c r="CX464" s="253"/>
      <c r="CY464" s="253"/>
      <c r="CZ464" s="253"/>
      <c r="DA464" s="253"/>
      <c r="DB464" s="253"/>
      <c r="DC464" s="253"/>
      <c r="DD464" s="253"/>
      <c r="DE464" s="253"/>
      <c r="DF464" s="253"/>
      <c r="DG464" s="253"/>
      <c r="DH464" s="253"/>
      <c r="DI464" s="253"/>
      <c r="DJ464" s="253"/>
      <c r="DK464" s="253"/>
      <c r="DL464" s="253"/>
      <c r="DM464" s="253"/>
      <c r="DN464" s="253"/>
      <c r="DO464" s="253"/>
      <c r="DP464" s="253"/>
      <c r="DQ464" s="253"/>
      <c r="DR464" s="253"/>
      <c r="DS464" s="253"/>
      <c r="DT464" s="253"/>
      <c r="DU464" s="253"/>
      <c r="DV464" s="253"/>
      <c r="DW464" s="253"/>
      <c r="DX464" s="253"/>
      <c r="DY464" s="253"/>
      <c r="DZ464" s="253"/>
      <c r="EA464" s="253"/>
      <c r="EB464" s="253"/>
      <c r="EC464" s="253"/>
      <c r="ED464" s="253"/>
      <c r="EE464" s="253"/>
      <c r="EF464" s="253"/>
      <c r="EG464" s="253"/>
      <c r="EH464" s="253"/>
      <c r="EI464" s="253"/>
      <c r="EJ464" s="253"/>
      <c r="EK464" s="253"/>
      <c r="EL464" s="253"/>
      <c r="EM464" s="253"/>
      <c r="EN464" s="253"/>
      <c r="EO464" s="253"/>
      <c r="EP464" s="253"/>
      <c r="EQ464" s="253"/>
      <c r="ER464" s="253"/>
      <c r="ES464" s="253"/>
      <c r="ET464" s="253"/>
      <c r="EU464" s="253"/>
      <c r="EV464" s="253"/>
      <c r="EW464" s="253"/>
      <c r="EX464" s="253"/>
      <c r="EY464" s="253"/>
      <c r="EZ464" s="253"/>
      <c r="FA464" s="253"/>
      <c r="FB464" s="253"/>
      <c r="FC464" s="253"/>
      <c r="FD464" s="253"/>
      <c r="FE464" s="253"/>
      <c r="FF464" s="253"/>
      <c r="FG464" s="253"/>
      <c r="FH464" s="253"/>
      <c r="FI464" s="253"/>
      <c r="FJ464" s="253"/>
      <c r="FK464" s="253"/>
      <c r="FL464" s="253"/>
      <c r="FM464" s="253"/>
      <c r="FN464" s="253"/>
      <c r="FO464" s="253"/>
      <c r="FP464" s="253"/>
      <c r="FQ464" s="253"/>
      <c r="FR464" s="253"/>
      <c r="FS464" s="253"/>
      <c r="FT464" s="253"/>
      <c r="FU464" s="253"/>
      <c r="FV464" s="253"/>
      <c r="FW464" s="253"/>
      <c r="FX464" s="253"/>
      <c r="FY464" s="253"/>
      <c r="FZ464" s="253"/>
      <c r="GA464" s="253"/>
      <c r="GB464" s="253"/>
      <c r="GC464" s="253"/>
      <c r="GD464" s="253"/>
      <c r="GE464" s="253"/>
      <c r="GF464" s="253"/>
      <c r="GG464" s="253"/>
      <c r="GH464" s="253"/>
      <c r="GI464" s="253"/>
      <c r="GJ464" s="253"/>
      <c r="GK464" s="253"/>
      <c r="GL464" s="253"/>
      <c r="GM464" s="253"/>
      <c r="GN464" s="253"/>
      <c r="GO464" s="253"/>
      <c r="GP464" s="253"/>
      <c r="GQ464" s="253"/>
      <c r="GR464" s="253"/>
      <c r="GS464" s="253"/>
      <c r="GT464" s="253"/>
      <c r="GU464" s="253"/>
      <c r="GV464" s="253"/>
      <c r="GW464" s="253"/>
      <c r="GX464" s="253"/>
      <c r="GY464" s="253"/>
      <c r="GZ464" s="253"/>
      <c r="HA464" s="253"/>
      <c r="HB464" s="253"/>
      <c r="HC464" s="253"/>
      <c r="HD464" s="253"/>
      <c r="HE464" s="253"/>
      <c r="HF464" s="253"/>
      <c r="HG464" s="253"/>
      <c r="HH464" s="253"/>
      <c r="HI464" s="253"/>
      <c r="HJ464" s="253"/>
      <c r="HK464" s="253"/>
      <c r="HL464" s="253"/>
      <c r="HM464" s="253"/>
      <c r="HN464" s="253"/>
      <c r="HO464" s="253"/>
      <c r="HP464" s="253"/>
      <c r="HQ464" s="253"/>
      <c r="HR464" s="253"/>
      <c r="HS464" s="253"/>
      <c r="HT464" s="253"/>
      <c r="HU464" s="253"/>
      <c r="HV464" s="253"/>
      <c r="HW464" s="253"/>
      <c r="HX464" s="253"/>
      <c r="HY464" s="253"/>
      <c r="HZ464" s="253"/>
      <c r="IA464" s="253"/>
      <c r="IB464" s="253"/>
      <c r="IC464" s="253"/>
      <c r="ID464" s="253"/>
      <c r="IE464" s="253"/>
      <c r="IF464" s="253"/>
      <c r="IG464" s="253"/>
      <c r="IH464" s="253"/>
      <c r="II464" s="253"/>
      <c r="IJ464" s="253"/>
      <c r="IK464" s="253"/>
      <c r="IL464" s="253"/>
      <c r="IM464" s="253"/>
      <c r="IN464" s="253"/>
      <c r="IO464" s="253"/>
      <c r="IP464" s="253"/>
      <c r="IQ464" s="253"/>
      <c r="IR464" s="253"/>
      <c r="IS464" s="253"/>
      <c r="IT464" s="253"/>
      <c r="IU464" s="253"/>
      <c r="IV464" s="253"/>
      <c r="IW464" s="253"/>
      <c r="IX464" s="253"/>
      <c r="IY464" s="253"/>
      <c r="IZ464" s="253"/>
      <c r="JA464" s="253"/>
      <c r="JB464" s="253"/>
      <c r="JC464" s="253"/>
      <c r="JD464" s="253"/>
      <c r="JE464" s="253"/>
      <c r="JF464" s="253"/>
      <c r="JG464" s="253"/>
      <c r="JH464" s="253"/>
      <c r="JI464" s="253"/>
      <c r="JJ464" s="253"/>
      <c r="JK464" s="253"/>
      <c r="JL464" s="253"/>
      <c r="JM464" s="253"/>
      <c r="JN464" s="253"/>
      <c r="JO464" s="253"/>
      <c r="JP464" s="253"/>
      <c r="JQ464" s="253"/>
      <c r="JR464" s="253"/>
      <c r="JS464" s="253"/>
      <c r="JT464" s="253"/>
      <c r="JU464" s="253"/>
    </row>
    <row r="465" spans="1:281" s="252" customFormat="1" ht="15" customHeight="1" x14ac:dyDescent="0.25">
      <c r="A465" s="253"/>
      <c r="B465" s="253"/>
      <c r="C465" s="253"/>
      <c r="D465" s="253"/>
      <c r="E465" s="253"/>
      <c r="F465" s="253"/>
      <c r="G465" s="253"/>
      <c r="H465" s="253"/>
      <c r="I465" s="253"/>
      <c r="J465" s="253"/>
      <c r="K465" s="253"/>
      <c r="L465" s="253"/>
      <c r="M465" s="253"/>
      <c r="N465" s="253"/>
      <c r="O465" s="253"/>
      <c r="P465" s="253"/>
      <c r="Q465" s="253"/>
      <c r="R465" s="253"/>
      <c r="S465" s="253"/>
      <c r="T465" s="253"/>
      <c r="U465" s="253" t="s">
        <v>629</v>
      </c>
      <c r="V465" s="253"/>
      <c r="W465" s="253"/>
      <c r="X465" s="253"/>
      <c r="Y465" s="253"/>
      <c r="Z465" s="253"/>
      <c r="AA465" s="253"/>
      <c r="AB465" s="253"/>
      <c r="AC465" s="253" t="s">
        <v>323</v>
      </c>
      <c r="AD465" s="253"/>
      <c r="AE465" s="253"/>
      <c r="AF465" s="253"/>
      <c r="AG465" s="253"/>
      <c r="AH465" s="253"/>
      <c r="AI465" s="253"/>
      <c r="AJ465" s="253"/>
      <c r="AK465" s="253"/>
      <c r="AL465" s="253"/>
      <c r="AM465" s="253"/>
      <c r="AN465" s="253"/>
      <c r="AO465" s="253"/>
      <c r="AP465" s="253"/>
      <c r="AQ465" s="253"/>
      <c r="AR465" s="253"/>
      <c r="AS465" s="253"/>
      <c r="AT465" s="253"/>
      <c r="AU465" s="253"/>
      <c r="AV465" s="253"/>
      <c r="AW465" s="253"/>
      <c r="AX465" s="253"/>
      <c r="AY465" s="253"/>
      <c r="AZ465" s="253"/>
      <c r="BA465" s="253"/>
      <c r="BB465" s="253"/>
      <c r="BC465" s="253"/>
      <c r="BD465" s="253"/>
      <c r="BE465" s="253"/>
      <c r="BF465" s="253"/>
      <c r="BG465" s="253"/>
      <c r="BH465" s="253"/>
      <c r="BI465" s="253"/>
      <c r="BJ465" s="253"/>
      <c r="BK465" s="253"/>
      <c r="BL465" s="253"/>
      <c r="BM465" s="253"/>
      <c r="BN465" s="253"/>
      <c r="BO465" s="253"/>
      <c r="BP465" s="253"/>
      <c r="BQ465" s="253"/>
      <c r="BR465" s="253"/>
      <c r="BS465" s="253"/>
      <c r="BT465" s="253"/>
      <c r="BU465" s="253"/>
      <c r="BV465" s="253"/>
      <c r="BW465" s="253"/>
      <c r="BX465" s="253"/>
      <c r="BY465" s="253"/>
      <c r="BZ465" s="253"/>
      <c r="CA465" s="253"/>
      <c r="CB465" s="253"/>
      <c r="CC465" s="253"/>
      <c r="CD465" s="253"/>
      <c r="CE465" s="253"/>
      <c r="CF465" s="253"/>
      <c r="CG465" s="253"/>
      <c r="CH465" s="253"/>
      <c r="CI465" s="253"/>
      <c r="CJ465" s="253"/>
      <c r="CK465" s="253"/>
      <c r="CL465" s="253"/>
      <c r="CM465" s="253"/>
      <c r="CN465" s="253"/>
      <c r="CO465" s="253"/>
      <c r="CP465" s="253"/>
      <c r="CQ465" s="253"/>
      <c r="CR465" s="253"/>
      <c r="CS465" s="253"/>
      <c r="CT465" s="253"/>
      <c r="CU465" s="253"/>
      <c r="CV465" s="253"/>
      <c r="CW465" s="253"/>
      <c r="CX465" s="253"/>
      <c r="CY465" s="253"/>
      <c r="CZ465" s="253"/>
      <c r="DA465" s="253"/>
      <c r="DB465" s="253"/>
      <c r="DC465" s="253"/>
      <c r="DD465" s="253"/>
      <c r="DE465" s="253"/>
      <c r="DF465" s="253"/>
      <c r="DG465" s="253"/>
      <c r="DH465" s="253"/>
      <c r="DI465" s="253"/>
      <c r="DJ465" s="253"/>
      <c r="DK465" s="253"/>
      <c r="DL465" s="253"/>
      <c r="DM465" s="253"/>
      <c r="DN465" s="253"/>
      <c r="DO465" s="253"/>
      <c r="DP465" s="253"/>
      <c r="DQ465" s="253"/>
      <c r="DR465" s="253"/>
      <c r="DS465" s="253"/>
      <c r="DT465" s="253"/>
      <c r="DU465" s="253"/>
      <c r="DV465" s="253"/>
      <c r="DW465" s="253"/>
      <c r="DX465" s="253"/>
      <c r="DY465" s="253"/>
      <c r="DZ465" s="253"/>
      <c r="EA465" s="253"/>
      <c r="EB465" s="253"/>
      <c r="EC465" s="253"/>
      <c r="ED465" s="253"/>
      <c r="EE465" s="253"/>
      <c r="EF465" s="253"/>
      <c r="EG465" s="253"/>
      <c r="EH465" s="253"/>
      <c r="EI465" s="253"/>
      <c r="EJ465" s="253"/>
      <c r="EK465" s="253"/>
      <c r="EL465" s="253"/>
      <c r="EM465" s="253"/>
      <c r="EN465" s="253"/>
      <c r="EO465" s="253"/>
      <c r="EP465" s="253"/>
      <c r="EQ465" s="253"/>
      <c r="ER465" s="253"/>
      <c r="ES465" s="253"/>
      <c r="ET465" s="253"/>
      <c r="EU465" s="253"/>
      <c r="EV465" s="253"/>
      <c r="EW465" s="253"/>
      <c r="EX465" s="253"/>
      <c r="EY465" s="253"/>
      <c r="EZ465" s="253"/>
      <c r="FA465" s="253"/>
      <c r="FB465" s="253"/>
      <c r="FC465" s="253"/>
      <c r="FD465" s="253"/>
      <c r="FE465" s="253"/>
      <c r="FF465" s="253"/>
      <c r="FG465" s="253"/>
      <c r="FH465" s="253"/>
      <c r="FI465" s="253"/>
      <c r="FJ465" s="253"/>
      <c r="FK465" s="253"/>
      <c r="FL465" s="253"/>
      <c r="FM465" s="253"/>
      <c r="FN465" s="253"/>
      <c r="FO465" s="253"/>
      <c r="FP465" s="253"/>
      <c r="FQ465" s="253"/>
      <c r="FR465" s="253"/>
      <c r="FS465" s="253"/>
      <c r="FT465" s="253"/>
      <c r="FU465" s="253"/>
      <c r="FV465" s="253"/>
      <c r="FW465" s="253"/>
      <c r="FX465" s="253"/>
      <c r="FY465" s="253"/>
      <c r="FZ465" s="253"/>
      <c r="GA465" s="253"/>
      <c r="GB465" s="253"/>
      <c r="GC465" s="253"/>
      <c r="GD465" s="253"/>
      <c r="GE465" s="253"/>
      <c r="GF465" s="253"/>
      <c r="GG465" s="253"/>
      <c r="GH465" s="253"/>
      <c r="GI465" s="253"/>
      <c r="GJ465" s="253"/>
      <c r="GK465" s="253"/>
      <c r="GL465" s="253"/>
      <c r="GM465" s="253"/>
      <c r="GN465" s="253"/>
      <c r="GO465" s="253"/>
      <c r="GP465" s="253"/>
      <c r="GQ465" s="253"/>
      <c r="GR465" s="253"/>
      <c r="GS465" s="253"/>
      <c r="GT465" s="253"/>
      <c r="GU465" s="253"/>
      <c r="GV465" s="253"/>
      <c r="GW465" s="253"/>
      <c r="GX465" s="253"/>
      <c r="GY465" s="253"/>
      <c r="GZ465" s="253"/>
      <c r="HA465" s="253"/>
      <c r="HB465" s="253"/>
      <c r="HC465" s="253"/>
      <c r="HD465" s="253"/>
      <c r="HE465" s="253"/>
      <c r="HF465" s="253"/>
      <c r="HG465" s="253"/>
      <c r="HH465" s="253"/>
      <c r="HI465" s="253"/>
      <c r="HJ465" s="253"/>
      <c r="HK465" s="253"/>
      <c r="HL465" s="253"/>
      <c r="HM465" s="253"/>
      <c r="HN465" s="253"/>
      <c r="HO465" s="253"/>
      <c r="HP465" s="253"/>
      <c r="HQ465" s="253"/>
      <c r="HR465" s="253"/>
      <c r="HS465" s="253"/>
      <c r="HT465" s="253"/>
      <c r="HU465" s="253"/>
      <c r="HV465" s="253"/>
      <c r="HW465" s="253"/>
      <c r="HX465" s="253"/>
      <c r="HY465" s="253"/>
      <c r="HZ465" s="253"/>
      <c r="IA465" s="253"/>
      <c r="IB465" s="253"/>
      <c r="IC465" s="253"/>
      <c r="ID465" s="253"/>
      <c r="IE465" s="253"/>
      <c r="IF465" s="253"/>
      <c r="IG465" s="253"/>
      <c r="IH465" s="253"/>
      <c r="II465" s="253"/>
      <c r="IJ465" s="253"/>
      <c r="IK465" s="253"/>
      <c r="IL465" s="253"/>
      <c r="IM465" s="253"/>
      <c r="IN465" s="253"/>
      <c r="IO465" s="253"/>
      <c r="IP465" s="253"/>
      <c r="IQ465" s="253"/>
      <c r="IR465" s="253"/>
      <c r="IS465" s="253"/>
      <c r="IT465" s="253"/>
      <c r="IU465" s="253"/>
      <c r="IV465" s="253"/>
      <c r="IW465" s="253"/>
      <c r="IX465" s="253"/>
      <c r="IY465" s="253"/>
      <c r="IZ465" s="253"/>
      <c r="JA465" s="253"/>
      <c r="JB465" s="253"/>
      <c r="JC465" s="253"/>
      <c r="JD465" s="253"/>
      <c r="JE465" s="253"/>
      <c r="JF465" s="253"/>
      <c r="JG465" s="253"/>
      <c r="JH465" s="253"/>
      <c r="JI465" s="253"/>
      <c r="JJ465" s="253"/>
      <c r="JK465" s="253"/>
      <c r="JL465" s="253"/>
      <c r="JM465" s="253"/>
      <c r="JN465" s="253"/>
      <c r="JO465" s="253"/>
      <c r="JP465" s="253"/>
      <c r="JQ465" s="253"/>
      <c r="JR465" s="253"/>
      <c r="JS465" s="253"/>
      <c r="JT465" s="253"/>
      <c r="JU465" s="253"/>
    </row>
    <row r="466" spans="1:281" s="252" customFormat="1" ht="15" customHeight="1" x14ac:dyDescent="0.25">
      <c r="A466" s="253"/>
      <c r="B466" s="253"/>
      <c r="C466" s="253"/>
      <c r="D466" s="253"/>
      <c r="E466" s="253"/>
      <c r="F466" s="253"/>
      <c r="G466" s="253"/>
      <c r="H466" s="253"/>
      <c r="I466" s="253"/>
      <c r="J466" s="253"/>
      <c r="K466" s="253"/>
      <c r="L466" s="253"/>
      <c r="M466" s="253"/>
      <c r="N466" s="253"/>
      <c r="O466" s="253"/>
      <c r="P466" s="253"/>
      <c r="Q466" s="253"/>
      <c r="R466" s="253"/>
      <c r="S466" s="253"/>
      <c r="T466" s="253"/>
      <c r="U466" s="253" t="s">
        <v>630</v>
      </c>
      <c r="V466" s="253"/>
      <c r="W466" s="253"/>
      <c r="X466" s="253"/>
      <c r="Y466" s="253"/>
      <c r="Z466" s="253"/>
      <c r="AA466" s="253"/>
      <c r="AB466" s="253"/>
      <c r="AC466" s="253" t="s">
        <v>329</v>
      </c>
      <c r="AD466" s="253"/>
      <c r="AE466" s="253"/>
      <c r="AF466" s="253"/>
      <c r="AG466" s="253"/>
      <c r="AH466" s="253"/>
      <c r="AI466" s="253"/>
      <c r="AJ466" s="253"/>
      <c r="AK466" s="253"/>
      <c r="AL466" s="253"/>
      <c r="AM466" s="253"/>
      <c r="AN466" s="253"/>
      <c r="AO466" s="253"/>
      <c r="AP466" s="253"/>
      <c r="AQ466" s="253"/>
      <c r="AR466" s="253"/>
      <c r="AS466" s="253"/>
      <c r="AT466" s="253"/>
      <c r="AU466" s="253"/>
      <c r="AV466" s="253"/>
      <c r="AW466" s="253"/>
      <c r="AX466" s="253"/>
      <c r="AY466" s="253"/>
      <c r="AZ466" s="253"/>
      <c r="BA466" s="253"/>
      <c r="BB466" s="253"/>
      <c r="BC466" s="253"/>
      <c r="BD466" s="253"/>
      <c r="BE466" s="253"/>
      <c r="BF466" s="253"/>
      <c r="BG466" s="253"/>
      <c r="BH466" s="253"/>
      <c r="BI466" s="253"/>
      <c r="BJ466" s="253"/>
      <c r="BK466" s="253"/>
      <c r="BL466" s="253"/>
      <c r="BM466" s="253"/>
      <c r="BN466" s="253"/>
      <c r="BO466" s="253"/>
      <c r="BP466" s="253"/>
      <c r="BQ466" s="253"/>
      <c r="BR466" s="253"/>
      <c r="BS466" s="253"/>
      <c r="BT466" s="253"/>
      <c r="BU466" s="253"/>
      <c r="BV466" s="253"/>
      <c r="BW466" s="253"/>
      <c r="BX466" s="253"/>
      <c r="BY466" s="253"/>
      <c r="BZ466" s="253"/>
      <c r="CA466" s="253"/>
      <c r="CB466" s="253"/>
      <c r="CC466" s="253"/>
      <c r="CD466" s="253"/>
      <c r="CE466" s="253"/>
      <c r="CF466" s="253"/>
      <c r="CG466" s="253"/>
      <c r="CH466" s="253"/>
      <c r="CI466" s="253"/>
      <c r="CJ466" s="253"/>
      <c r="CK466" s="253"/>
      <c r="CL466" s="253"/>
      <c r="CM466" s="253"/>
      <c r="CN466" s="253"/>
      <c r="CO466" s="253"/>
      <c r="CP466" s="253"/>
      <c r="CQ466" s="253"/>
      <c r="CR466" s="253"/>
      <c r="CS466" s="253"/>
      <c r="CT466" s="253"/>
      <c r="CU466" s="253"/>
      <c r="CV466" s="253"/>
      <c r="CW466" s="253"/>
      <c r="CX466" s="253"/>
      <c r="CY466" s="253"/>
      <c r="CZ466" s="253"/>
      <c r="DA466" s="253"/>
      <c r="DB466" s="253"/>
      <c r="DC466" s="253"/>
      <c r="DD466" s="253"/>
      <c r="DE466" s="253"/>
      <c r="DF466" s="253"/>
      <c r="DG466" s="253"/>
      <c r="DH466" s="253"/>
      <c r="DI466" s="253"/>
      <c r="DJ466" s="253"/>
      <c r="DK466" s="253"/>
      <c r="DL466" s="253"/>
      <c r="DM466" s="253"/>
      <c r="DN466" s="253"/>
      <c r="DO466" s="253"/>
      <c r="DP466" s="253"/>
      <c r="DQ466" s="253"/>
      <c r="DR466" s="253"/>
      <c r="DS466" s="253"/>
      <c r="DT466" s="253"/>
      <c r="DU466" s="253"/>
      <c r="DV466" s="253"/>
      <c r="DW466" s="253"/>
      <c r="DX466" s="253"/>
      <c r="DY466" s="253"/>
      <c r="DZ466" s="253"/>
      <c r="EA466" s="253"/>
      <c r="EB466" s="253"/>
      <c r="EC466" s="253"/>
      <c r="ED466" s="253"/>
      <c r="EE466" s="253"/>
      <c r="EF466" s="253"/>
      <c r="EG466" s="253"/>
      <c r="EH466" s="253"/>
      <c r="EI466" s="253"/>
      <c r="EJ466" s="253"/>
      <c r="EK466" s="253"/>
      <c r="EL466" s="253"/>
      <c r="EM466" s="253"/>
      <c r="EN466" s="253"/>
      <c r="EO466" s="253"/>
      <c r="EP466" s="253"/>
      <c r="EQ466" s="253"/>
      <c r="ER466" s="253"/>
      <c r="ES466" s="253"/>
      <c r="ET466" s="253"/>
      <c r="EU466" s="253"/>
      <c r="EV466" s="253"/>
      <c r="EW466" s="253"/>
      <c r="EX466" s="253"/>
      <c r="EY466" s="253"/>
      <c r="EZ466" s="253"/>
      <c r="FA466" s="253"/>
      <c r="FB466" s="253"/>
      <c r="FC466" s="253"/>
      <c r="FD466" s="253"/>
      <c r="FE466" s="253"/>
      <c r="FF466" s="253"/>
      <c r="FG466" s="253"/>
      <c r="FH466" s="253"/>
      <c r="FI466" s="253"/>
      <c r="FJ466" s="253"/>
      <c r="FK466" s="253"/>
      <c r="FL466" s="253"/>
      <c r="FM466" s="253"/>
      <c r="FN466" s="253"/>
      <c r="FO466" s="253"/>
      <c r="FP466" s="253"/>
      <c r="FQ466" s="253"/>
      <c r="FR466" s="253"/>
      <c r="FS466" s="253"/>
      <c r="FT466" s="253"/>
      <c r="FU466" s="253"/>
      <c r="FV466" s="253"/>
      <c r="FW466" s="253"/>
      <c r="FX466" s="253"/>
      <c r="FY466" s="253"/>
      <c r="FZ466" s="253"/>
      <c r="GA466" s="253"/>
      <c r="GB466" s="253"/>
      <c r="GC466" s="253"/>
      <c r="GD466" s="253"/>
      <c r="GE466" s="253"/>
      <c r="GF466" s="253"/>
      <c r="GG466" s="253"/>
      <c r="GH466" s="253"/>
      <c r="GI466" s="253"/>
      <c r="GJ466" s="253"/>
      <c r="GK466" s="253"/>
      <c r="GL466" s="253"/>
      <c r="GM466" s="253"/>
      <c r="GN466" s="253"/>
      <c r="GO466" s="253"/>
      <c r="GP466" s="253"/>
      <c r="GQ466" s="253"/>
      <c r="GR466" s="253"/>
      <c r="GS466" s="253"/>
      <c r="GT466" s="253"/>
      <c r="GU466" s="253"/>
      <c r="GV466" s="253"/>
      <c r="GW466" s="253"/>
      <c r="GX466" s="253"/>
      <c r="GY466" s="253"/>
      <c r="GZ466" s="253"/>
      <c r="HA466" s="253"/>
      <c r="HB466" s="253"/>
      <c r="HC466" s="253"/>
      <c r="HD466" s="253"/>
      <c r="HE466" s="253"/>
      <c r="HF466" s="253"/>
      <c r="HG466" s="253"/>
      <c r="HH466" s="253"/>
      <c r="HI466" s="253"/>
      <c r="HJ466" s="253"/>
      <c r="HK466" s="253"/>
      <c r="HL466" s="253"/>
      <c r="HM466" s="253"/>
      <c r="HN466" s="253"/>
      <c r="HO466" s="253"/>
      <c r="HP466" s="253"/>
      <c r="HQ466" s="253"/>
      <c r="HR466" s="253"/>
      <c r="HS466" s="253"/>
      <c r="HT466" s="253"/>
      <c r="HU466" s="253"/>
      <c r="HV466" s="253"/>
      <c r="HW466" s="253"/>
      <c r="HX466" s="253"/>
      <c r="HY466" s="253"/>
      <c r="HZ466" s="253"/>
      <c r="IA466" s="253"/>
      <c r="IB466" s="253"/>
      <c r="IC466" s="253"/>
      <c r="ID466" s="253"/>
      <c r="IE466" s="253"/>
      <c r="IF466" s="253"/>
      <c r="IG466" s="253"/>
      <c r="IH466" s="253"/>
      <c r="II466" s="253"/>
      <c r="IJ466" s="253"/>
      <c r="IK466" s="253"/>
      <c r="IL466" s="253"/>
      <c r="IM466" s="253"/>
      <c r="IN466" s="253"/>
      <c r="IO466" s="253"/>
      <c r="IP466" s="253"/>
      <c r="IQ466" s="253"/>
      <c r="IR466" s="253"/>
      <c r="IS466" s="253"/>
      <c r="IT466" s="253"/>
      <c r="IU466" s="253"/>
      <c r="IV466" s="253"/>
      <c r="IW466" s="253"/>
      <c r="IX466" s="253"/>
      <c r="IY466" s="253"/>
      <c r="IZ466" s="253"/>
      <c r="JA466" s="253"/>
      <c r="JB466" s="253"/>
      <c r="JC466" s="253"/>
      <c r="JD466" s="253"/>
      <c r="JE466" s="253"/>
      <c r="JF466" s="253"/>
      <c r="JG466" s="253"/>
      <c r="JH466" s="253"/>
      <c r="JI466" s="253"/>
      <c r="JJ466" s="253"/>
      <c r="JK466" s="253"/>
      <c r="JL466" s="253"/>
      <c r="JM466" s="253"/>
      <c r="JN466" s="253"/>
      <c r="JO466" s="253"/>
      <c r="JP466" s="253"/>
      <c r="JQ466" s="253"/>
      <c r="JR466" s="253"/>
      <c r="JS466" s="253"/>
      <c r="JT466" s="253"/>
      <c r="JU466" s="253"/>
    </row>
    <row r="467" spans="1:281" s="252" customFormat="1" ht="15" customHeight="1" x14ac:dyDescent="0.25">
      <c r="A467" s="253"/>
      <c r="B467" s="253"/>
      <c r="C467" s="253"/>
      <c r="D467" s="253"/>
      <c r="E467" s="253"/>
      <c r="F467" s="253"/>
      <c r="G467" s="253"/>
      <c r="H467" s="253"/>
      <c r="I467" s="253"/>
      <c r="J467" s="253"/>
      <c r="K467" s="253"/>
      <c r="L467" s="253"/>
      <c r="M467" s="253"/>
      <c r="N467" s="253"/>
      <c r="O467" s="253"/>
      <c r="P467" s="253"/>
      <c r="Q467" s="253"/>
      <c r="R467" s="253"/>
      <c r="S467" s="253"/>
      <c r="T467" s="253"/>
      <c r="U467" s="253" t="s">
        <v>631</v>
      </c>
      <c r="V467" s="253"/>
      <c r="W467" s="253"/>
      <c r="X467" s="253"/>
      <c r="Y467" s="253"/>
      <c r="Z467" s="253"/>
      <c r="AA467" s="253"/>
      <c r="AB467" s="253"/>
      <c r="AC467" s="253" t="s">
        <v>323</v>
      </c>
      <c r="AD467" s="253"/>
      <c r="AE467" s="253"/>
      <c r="AF467" s="253"/>
      <c r="AG467" s="253"/>
      <c r="AH467" s="253"/>
      <c r="AI467" s="253"/>
      <c r="AJ467" s="253"/>
      <c r="AK467" s="253"/>
      <c r="AL467" s="253"/>
      <c r="AM467" s="253"/>
      <c r="AN467" s="253"/>
      <c r="AO467" s="253"/>
      <c r="AP467" s="253"/>
      <c r="AQ467" s="253"/>
      <c r="AR467" s="253"/>
      <c r="AS467" s="253"/>
      <c r="AT467" s="253"/>
      <c r="AU467" s="253"/>
      <c r="AV467" s="253"/>
      <c r="AW467" s="253"/>
      <c r="AX467" s="253"/>
      <c r="AY467" s="253"/>
      <c r="AZ467" s="253"/>
      <c r="BA467" s="253"/>
      <c r="BB467" s="253"/>
      <c r="BC467" s="253"/>
      <c r="BD467" s="253"/>
      <c r="BE467" s="253"/>
      <c r="BF467" s="253"/>
      <c r="BG467" s="253"/>
      <c r="BH467" s="253"/>
      <c r="BI467" s="253"/>
      <c r="BJ467" s="253"/>
      <c r="BK467" s="253"/>
      <c r="BL467" s="253"/>
      <c r="BM467" s="253"/>
      <c r="BN467" s="253"/>
      <c r="BO467" s="253"/>
      <c r="BP467" s="253"/>
      <c r="BQ467" s="253"/>
      <c r="BR467" s="253"/>
      <c r="BS467" s="253"/>
      <c r="BT467" s="253"/>
      <c r="BU467" s="253"/>
      <c r="BV467" s="253"/>
      <c r="BW467" s="253"/>
      <c r="BX467" s="253"/>
      <c r="BY467" s="253"/>
      <c r="BZ467" s="253"/>
      <c r="CA467" s="253"/>
      <c r="CB467" s="253"/>
      <c r="CC467" s="253"/>
      <c r="CD467" s="253"/>
      <c r="CE467" s="253"/>
      <c r="CF467" s="253"/>
      <c r="CG467" s="253"/>
      <c r="CH467" s="253"/>
      <c r="CI467" s="253"/>
      <c r="CJ467" s="253"/>
      <c r="CK467" s="253"/>
      <c r="CL467" s="253"/>
      <c r="CM467" s="253"/>
      <c r="CN467" s="253"/>
      <c r="CO467" s="253"/>
      <c r="CP467" s="253"/>
      <c r="CQ467" s="253"/>
      <c r="CR467" s="253"/>
      <c r="CS467" s="253"/>
      <c r="CT467" s="253"/>
      <c r="CU467" s="253"/>
      <c r="CV467" s="253"/>
      <c r="CW467" s="253"/>
      <c r="CX467" s="253"/>
      <c r="CY467" s="253"/>
      <c r="CZ467" s="253"/>
      <c r="DA467" s="253"/>
      <c r="DB467" s="253"/>
      <c r="DC467" s="253"/>
      <c r="DD467" s="253"/>
      <c r="DE467" s="253"/>
      <c r="DF467" s="253"/>
      <c r="DG467" s="253"/>
      <c r="DH467" s="253"/>
      <c r="DI467" s="253"/>
      <c r="DJ467" s="253"/>
      <c r="DK467" s="253"/>
      <c r="DL467" s="253"/>
      <c r="DM467" s="253"/>
      <c r="DN467" s="253"/>
      <c r="DO467" s="253"/>
      <c r="DP467" s="253"/>
      <c r="DQ467" s="253"/>
      <c r="DR467" s="253"/>
      <c r="DS467" s="253"/>
      <c r="DT467" s="253"/>
      <c r="DU467" s="253"/>
      <c r="DV467" s="253"/>
      <c r="DW467" s="253"/>
      <c r="DX467" s="253"/>
      <c r="DY467" s="253"/>
      <c r="DZ467" s="253"/>
      <c r="EA467" s="253"/>
      <c r="EB467" s="253"/>
      <c r="EC467" s="253"/>
      <c r="ED467" s="253"/>
      <c r="EE467" s="253"/>
      <c r="EF467" s="253"/>
      <c r="EG467" s="253"/>
      <c r="EH467" s="253"/>
      <c r="EI467" s="253"/>
      <c r="EJ467" s="253"/>
      <c r="EK467" s="253"/>
      <c r="EL467" s="253"/>
      <c r="EM467" s="253"/>
      <c r="EN467" s="253"/>
      <c r="EO467" s="253"/>
      <c r="EP467" s="253"/>
      <c r="EQ467" s="253"/>
      <c r="ER467" s="253"/>
      <c r="ES467" s="253"/>
      <c r="ET467" s="253"/>
      <c r="EU467" s="253"/>
      <c r="EV467" s="253"/>
      <c r="EW467" s="253"/>
      <c r="EX467" s="253"/>
      <c r="EY467" s="253"/>
      <c r="EZ467" s="253"/>
      <c r="FA467" s="253"/>
      <c r="FB467" s="253"/>
      <c r="FC467" s="253"/>
      <c r="FD467" s="253"/>
      <c r="FE467" s="253"/>
      <c r="FF467" s="253"/>
      <c r="FG467" s="253"/>
      <c r="FH467" s="253"/>
      <c r="FI467" s="253"/>
      <c r="FJ467" s="253"/>
      <c r="FK467" s="253"/>
      <c r="FL467" s="253"/>
      <c r="FM467" s="253"/>
      <c r="FN467" s="253"/>
      <c r="FO467" s="253"/>
      <c r="FP467" s="253"/>
      <c r="FQ467" s="253"/>
      <c r="FR467" s="253"/>
      <c r="FS467" s="253"/>
      <c r="FT467" s="253"/>
      <c r="FU467" s="253"/>
      <c r="FV467" s="253"/>
      <c r="FW467" s="253"/>
      <c r="FX467" s="253"/>
      <c r="FY467" s="253"/>
      <c r="FZ467" s="253"/>
      <c r="GA467" s="253"/>
      <c r="GB467" s="253"/>
      <c r="GC467" s="253"/>
      <c r="GD467" s="253"/>
      <c r="GE467" s="253"/>
      <c r="GF467" s="253"/>
      <c r="GG467" s="253"/>
      <c r="GH467" s="253"/>
      <c r="GI467" s="253"/>
      <c r="GJ467" s="253"/>
      <c r="GK467" s="253"/>
      <c r="GL467" s="253"/>
      <c r="GM467" s="253"/>
      <c r="GN467" s="253"/>
      <c r="GO467" s="253"/>
      <c r="GP467" s="253"/>
      <c r="GQ467" s="253"/>
      <c r="GR467" s="253"/>
      <c r="GS467" s="253"/>
      <c r="GT467" s="253"/>
      <c r="GU467" s="253"/>
      <c r="GV467" s="253"/>
      <c r="GW467" s="253"/>
      <c r="GX467" s="253"/>
      <c r="GY467" s="253"/>
      <c r="GZ467" s="253"/>
      <c r="HA467" s="253"/>
      <c r="HB467" s="253"/>
      <c r="HC467" s="253"/>
      <c r="HD467" s="253"/>
      <c r="HE467" s="253"/>
      <c r="HF467" s="253"/>
      <c r="HG467" s="253"/>
      <c r="HH467" s="253"/>
      <c r="HI467" s="253"/>
      <c r="HJ467" s="253"/>
      <c r="HK467" s="253"/>
      <c r="HL467" s="253"/>
      <c r="HM467" s="253"/>
      <c r="HN467" s="253"/>
      <c r="HO467" s="253"/>
      <c r="HP467" s="253"/>
      <c r="HQ467" s="253"/>
      <c r="HR467" s="253"/>
      <c r="HS467" s="253"/>
      <c r="HT467" s="253"/>
      <c r="HU467" s="253"/>
      <c r="HV467" s="253"/>
      <c r="HW467" s="253"/>
      <c r="HX467" s="253"/>
      <c r="HY467" s="253"/>
      <c r="HZ467" s="253"/>
      <c r="IA467" s="253"/>
      <c r="IB467" s="253"/>
      <c r="IC467" s="253"/>
      <c r="ID467" s="253"/>
      <c r="IE467" s="253"/>
      <c r="IF467" s="253"/>
      <c r="IG467" s="253"/>
      <c r="IH467" s="253"/>
      <c r="II467" s="253"/>
      <c r="IJ467" s="253"/>
      <c r="IK467" s="253"/>
      <c r="IL467" s="253"/>
      <c r="IM467" s="253"/>
      <c r="IN467" s="253"/>
      <c r="IO467" s="253"/>
      <c r="IP467" s="253"/>
      <c r="IQ467" s="253"/>
      <c r="IR467" s="253"/>
      <c r="IS467" s="253"/>
      <c r="IT467" s="253"/>
      <c r="IU467" s="253"/>
      <c r="IV467" s="253"/>
      <c r="IW467" s="253"/>
      <c r="IX467" s="253"/>
      <c r="IY467" s="253"/>
      <c r="IZ467" s="253"/>
      <c r="JA467" s="253"/>
      <c r="JB467" s="253"/>
      <c r="JC467" s="253"/>
      <c r="JD467" s="253"/>
      <c r="JE467" s="253"/>
      <c r="JF467" s="253"/>
      <c r="JG467" s="253"/>
      <c r="JH467" s="253"/>
      <c r="JI467" s="253"/>
      <c r="JJ467" s="253"/>
      <c r="JK467" s="253"/>
      <c r="JL467" s="253"/>
      <c r="JM467" s="253"/>
      <c r="JN467" s="253"/>
      <c r="JO467" s="253"/>
      <c r="JP467" s="253"/>
      <c r="JQ467" s="253"/>
      <c r="JR467" s="253"/>
      <c r="JS467" s="253"/>
      <c r="JT467" s="253"/>
      <c r="JU467" s="253"/>
    </row>
    <row r="468" spans="1:281" s="252" customFormat="1" ht="15" customHeight="1" x14ac:dyDescent="0.25">
      <c r="A468" s="253"/>
      <c r="B468" s="253"/>
      <c r="C468" s="253"/>
      <c r="D468" s="253"/>
      <c r="E468" s="253"/>
      <c r="F468" s="253"/>
      <c r="G468" s="253"/>
      <c r="H468" s="253"/>
      <c r="I468" s="253"/>
      <c r="J468" s="253"/>
      <c r="K468" s="253"/>
      <c r="L468" s="253"/>
      <c r="M468" s="253"/>
      <c r="N468" s="253"/>
      <c r="O468" s="253"/>
      <c r="P468" s="253"/>
      <c r="Q468" s="253"/>
      <c r="R468" s="253"/>
      <c r="S468" s="253"/>
      <c r="T468" s="253"/>
      <c r="U468" s="253" t="s">
        <v>632</v>
      </c>
      <c r="V468" s="253"/>
      <c r="W468" s="253"/>
      <c r="X468" s="253"/>
      <c r="Y468" s="253"/>
      <c r="Z468" s="253"/>
      <c r="AA468" s="253"/>
      <c r="AB468" s="253"/>
      <c r="AC468" s="253" t="s">
        <v>393</v>
      </c>
      <c r="AD468" s="253"/>
      <c r="AE468" s="253"/>
      <c r="AF468" s="253"/>
      <c r="AG468" s="253"/>
      <c r="AH468" s="253"/>
      <c r="AI468" s="253"/>
      <c r="AJ468" s="253"/>
      <c r="AK468" s="253"/>
      <c r="AL468" s="253"/>
      <c r="AM468" s="253"/>
      <c r="AN468" s="253"/>
      <c r="AO468" s="253"/>
      <c r="AP468" s="253"/>
      <c r="AQ468" s="253"/>
      <c r="AR468" s="253"/>
      <c r="AS468" s="253"/>
      <c r="AT468" s="253"/>
      <c r="AU468" s="253"/>
      <c r="AV468" s="253"/>
      <c r="AW468" s="253"/>
      <c r="AX468" s="253"/>
      <c r="AY468" s="253"/>
      <c r="AZ468" s="253"/>
      <c r="BA468" s="253"/>
      <c r="BB468" s="253"/>
      <c r="BC468" s="253"/>
      <c r="BD468" s="253"/>
      <c r="BE468" s="253"/>
      <c r="BF468" s="253"/>
      <c r="BG468" s="253"/>
      <c r="BH468" s="253"/>
      <c r="BI468" s="253"/>
      <c r="BJ468" s="253"/>
      <c r="BK468" s="253"/>
      <c r="BL468" s="253"/>
      <c r="BM468" s="253"/>
      <c r="BN468" s="253"/>
      <c r="BO468" s="253"/>
      <c r="BP468" s="253"/>
      <c r="BQ468" s="253"/>
      <c r="BR468" s="253"/>
      <c r="BS468" s="253"/>
      <c r="BT468" s="253"/>
      <c r="BU468" s="253"/>
      <c r="BV468" s="253"/>
      <c r="BW468" s="253"/>
      <c r="BX468" s="253"/>
      <c r="BY468" s="253"/>
      <c r="BZ468" s="253"/>
      <c r="CA468" s="253"/>
      <c r="CB468" s="253"/>
      <c r="CC468" s="253"/>
      <c r="CD468" s="253"/>
      <c r="CE468" s="253"/>
      <c r="CF468" s="253"/>
      <c r="CG468" s="253"/>
      <c r="CH468" s="253"/>
      <c r="CI468" s="253"/>
      <c r="CJ468" s="253"/>
      <c r="CK468" s="253"/>
      <c r="CL468" s="253"/>
      <c r="CM468" s="253"/>
      <c r="CN468" s="253"/>
      <c r="CO468" s="253"/>
      <c r="CP468" s="253"/>
      <c r="CQ468" s="253"/>
      <c r="CR468" s="253"/>
      <c r="CS468" s="253"/>
      <c r="CT468" s="253"/>
      <c r="CU468" s="253"/>
      <c r="CV468" s="253"/>
      <c r="CW468" s="253"/>
      <c r="CX468" s="253"/>
      <c r="CY468" s="253"/>
      <c r="CZ468" s="253"/>
      <c r="DA468" s="253"/>
      <c r="DB468" s="253"/>
      <c r="DC468" s="253"/>
      <c r="DD468" s="253"/>
      <c r="DE468" s="253"/>
      <c r="DF468" s="253"/>
      <c r="DG468" s="253"/>
      <c r="DH468" s="253"/>
      <c r="DI468" s="253"/>
      <c r="DJ468" s="253"/>
      <c r="DK468" s="253"/>
      <c r="DL468" s="253"/>
      <c r="DM468" s="253"/>
      <c r="DN468" s="253"/>
      <c r="DO468" s="253"/>
      <c r="DP468" s="253"/>
      <c r="DQ468" s="253"/>
      <c r="DR468" s="253"/>
      <c r="DS468" s="253"/>
      <c r="DT468" s="253"/>
      <c r="DU468" s="253"/>
      <c r="DV468" s="253"/>
      <c r="DW468" s="253"/>
      <c r="DX468" s="253"/>
      <c r="DY468" s="253"/>
      <c r="DZ468" s="253"/>
      <c r="EA468" s="253"/>
      <c r="EB468" s="253"/>
      <c r="EC468" s="253"/>
      <c r="ED468" s="253"/>
      <c r="EE468" s="253"/>
      <c r="EF468" s="253"/>
      <c r="EG468" s="253"/>
      <c r="EH468" s="253"/>
      <c r="EI468" s="253"/>
      <c r="EJ468" s="253"/>
      <c r="EK468" s="253"/>
      <c r="EL468" s="253"/>
      <c r="EM468" s="253"/>
      <c r="EN468" s="253"/>
      <c r="EO468" s="253"/>
      <c r="EP468" s="253"/>
      <c r="EQ468" s="253"/>
      <c r="ER468" s="253"/>
      <c r="ES468" s="253"/>
      <c r="ET468" s="253"/>
      <c r="EU468" s="253"/>
      <c r="EV468" s="253"/>
      <c r="EW468" s="253"/>
      <c r="EX468" s="253"/>
      <c r="EY468" s="253"/>
      <c r="EZ468" s="253"/>
      <c r="FA468" s="253"/>
      <c r="FB468" s="253"/>
      <c r="FC468" s="253"/>
      <c r="FD468" s="253"/>
      <c r="FE468" s="253"/>
      <c r="FF468" s="253"/>
      <c r="FG468" s="253"/>
      <c r="FH468" s="253"/>
      <c r="FI468" s="253"/>
      <c r="FJ468" s="253"/>
      <c r="FK468" s="253"/>
      <c r="FL468" s="253"/>
      <c r="FM468" s="253"/>
      <c r="FN468" s="253"/>
      <c r="FO468" s="253"/>
      <c r="FP468" s="253"/>
      <c r="FQ468" s="253"/>
      <c r="FR468" s="253"/>
      <c r="FS468" s="253"/>
      <c r="FT468" s="253"/>
      <c r="FU468" s="253"/>
      <c r="FV468" s="253"/>
      <c r="FW468" s="253"/>
      <c r="FX468" s="253"/>
      <c r="FY468" s="253"/>
      <c r="FZ468" s="253"/>
      <c r="GA468" s="253"/>
      <c r="GB468" s="253"/>
      <c r="GC468" s="253"/>
      <c r="GD468" s="253"/>
      <c r="GE468" s="253"/>
      <c r="GF468" s="253"/>
      <c r="GG468" s="253"/>
      <c r="GH468" s="253"/>
      <c r="GI468" s="253"/>
      <c r="GJ468" s="253"/>
      <c r="GK468" s="253"/>
      <c r="GL468" s="253"/>
      <c r="GM468" s="253"/>
      <c r="GN468" s="253"/>
      <c r="GO468" s="253"/>
      <c r="GP468" s="253"/>
      <c r="GQ468" s="253"/>
      <c r="GR468" s="253"/>
      <c r="GS468" s="253"/>
      <c r="GT468" s="253"/>
      <c r="GU468" s="253"/>
      <c r="GV468" s="253"/>
      <c r="GW468" s="253"/>
      <c r="GX468" s="253"/>
      <c r="GY468" s="253"/>
      <c r="GZ468" s="253"/>
      <c r="HA468" s="253"/>
      <c r="HB468" s="253"/>
      <c r="HC468" s="253"/>
      <c r="HD468" s="253"/>
      <c r="HE468" s="253"/>
      <c r="HF468" s="253"/>
      <c r="HG468" s="253"/>
      <c r="HH468" s="253"/>
      <c r="HI468" s="253"/>
      <c r="HJ468" s="253"/>
      <c r="HK468" s="253"/>
      <c r="HL468" s="253"/>
      <c r="HM468" s="253"/>
      <c r="HN468" s="253"/>
      <c r="HO468" s="253"/>
      <c r="HP468" s="253"/>
      <c r="HQ468" s="253"/>
      <c r="HR468" s="253"/>
      <c r="HS468" s="253"/>
      <c r="HT468" s="253"/>
      <c r="HU468" s="253"/>
      <c r="HV468" s="253"/>
      <c r="HW468" s="253"/>
      <c r="HX468" s="253"/>
      <c r="HY468" s="253"/>
      <c r="HZ468" s="253"/>
      <c r="IA468" s="253"/>
      <c r="IB468" s="253"/>
      <c r="IC468" s="253"/>
      <c r="ID468" s="253"/>
      <c r="IE468" s="253"/>
      <c r="IF468" s="253"/>
      <c r="IG468" s="253"/>
      <c r="IH468" s="253"/>
      <c r="II468" s="253"/>
      <c r="IJ468" s="253"/>
      <c r="IK468" s="253"/>
      <c r="IL468" s="253"/>
      <c r="IM468" s="253"/>
      <c r="IN468" s="253"/>
      <c r="IO468" s="253"/>
      <c r="IP468" s="253"/>
      <c r="IQ468" s="253"/>
      <c r="IR468" s="253"/>
      <c r="IS468" s="253"/>
      <c r="IT468" s="253"/>
      <c r="IU468" s="253"/>
      <c r="IV468" s="253"/>
      <c r="IW468" s="253"/>
      <c r="IX468" s="253"/>
      <c r="IY468" s="253"/>
      <c r="IZ468" s="253"/>
      <c r="JA468" s="253"/>
      <c r="JB468" s="253"/>
      <c r="JC468" s="253"/>
      <c r="JD468" s="253"/>
      <c r="JE468" s="253"/>
      <c r="JF468" s="253"/>
      <c r="JG468" s="253"/>
      <c r="JH468" s="253"/>
      <c r="JI468" s="253"/>
      <c r="JJ468" s="253"/>
      <c r="JK468" s="253"/>
      <c r="JL468" s="253"/>
      <c r="JM468" s="253"/>
      <c r="JN468" s="253"/>
      <c r="JO468" s="253"/>
      <c r="JP468" s="253"/>
      <c r="JQ468" s="253"/>
      <c r="JR468" s="253"/>
      <c r="JS468" s="253"/>
      <c r="JT468" s="253"/>
      <c r="JU468" s="253"/>
    </row>
    <row r="469" spans="1:281" s="252" customFormat="1" ht="15" customHeight="1" x14ac:dyDescent="0.25">
      <c r="A469" s="253"/>
      <c r="B469" s="253"/>
      <c r="C469" s="253"/>
      <c r="D469" s="253"/>
      <c r="E469" s="253"/>
      <c r="F469" s="253"/>
      <c r="G469" s="253"/>
      <c r="H469" s="253"/>
      <c r="I469" s="253"/>
      <c r="J469" s="253"/>
      <c r="K469" s="253"/>
      <c r="L469" s="253"/>
      <c r="M469" s="253"/>
      <c r="N469" s="253"/>
      <c r="O469" s="253"/>
      <c r="P469" s="253"/>
      <c r="Q469" s="253"/>
      <c r="R469" s="253"/>
      <c r="S469" s="253"/>
      <c r="T469" s="253"/>
      <c r="U469" s="253" t="s">
        <v>633</v>
      </c>
      <c r="V469" s="253"/>
      <c r="W469" s="253"/>
      <c r="X469" s="253"/>
      <c r="Y469" s="253"/>
      <c r="Z469" s="253"/>
      <c r="AA469" s="253"/>
      <c r="AB469" s="253"/>
      <c r="AC469" s="253" t="s">
        <v>316</v>
      </c>
      <c r="AD469" s="253"/>
      <c r="AE469" s="253"/>
      <c r="AF469" s="253"/>
      <c r="AG469" s="253"/>
      <c r="AH469" s="253"/>
      <c r="AI469" s="253"/>
      <c r="AJ469" s="253"/>
      <c r="AK469" s="253"/>
      <c r="AL469" s="253"/>
      <c r="AM469" s="253"/>
      <c r="AN469" s="253"/>
      <c r="AO469" s="253"/>
      <c r="AP469" s="253"/>
      <c r="AQ469" s="253"/>
      <c r="AR469" s="253"/>
      <c r="AS469" s="253"/>
      <c r="AT469" s="253"/>
      <c r="AU469" s="253"/>
      <c r="AV469" s="253"/>
      <c r="AW469" s="253"/>
      <c r="AX469" s="253"/>
      <c r="AY469" s="253"/>
      <c r="AZ469" s="253"/>
      <c r="BA469" s="253"/>
      <c r="BB469" s="253"/>
      <c r="BC469" s="253"/>
      <c r="BD469" s="253"/>
      <c r="BE469" s="253"/>
      <c r="BF469" s="253"/>
      <c r="BG469" s="253"/>
      <c r="BH469" s="253"/>
      <c r="BI469" s="253"/>
      <c r="BJ469" s="253"/>
      <c r="BK469" s="253"/>
      <c r="BL469" s="253"/>
      <c r="BM469" s="253"/>
      <c r="BN469" s="253"/>
      <c r="BO469" s="253"/>
      <c r="BP469" s="253"/>
      <c r="BQ469" s="253"/>
      <c r="BR469" s="253"/>
      <c r="BS469" s="253"/>
      <c r="BT469" s="253"/>
      <c r="BU469" s="253"/>
      <c r="BV469" s="253"/>
      <c r="BW469" s="253"/>
      <c r="BX469" s="253"/>
      <c r="BY469" s="253"/>
      <c r="BZ469" s="253"/>
      <c r="CA469" s="253"/>
      <c r="CB469" s="253"/>
      <c r="CC469" s="253"/>
      <c r="CD469" s="253"/>
      <c r="CE469" s="253"/>
      <c r="CF469" s="253"/>
      <c r="CG469" s="253"/>
      <c r="CH469" s="253"/>
      <c r="CI469" s="253"/>
      <c r="CJ469" s="253"/>
      <c r="CK469" s="253"/>
      <c r="CL469" s="253"/>
      <c r="CM469" s="253"/>
      <c r="CN469" s="253"/>
      <c r="CO469" s="253"/>
      <c r="CP469" s="253"/>
      <c r="CQ469" s="253"/>
      <c r="CR469" s="253"/>
      <c r="CS469" s="253"/>
      <c r="CT469" s="253"/>
      <c r="CU469" s="253"/>
      <c r="CV469" s="253"/>
      <c r="CW469" s="253"/>
      <c r="CX469" s="253"/>
      <c r="CY469" s="253"/>
      <c r="CZ469" s="253"/>
      <c r="DA469" s="253"/>
      <c r="DB469" s="253"/>
      <c r="DC469" s="253"/>
      <c r="DD469" s="253"/>
      <c r="DE469" s="253"/>
      <c r="DF469" s="253"/>
      <c r="DG469" s="253"/>
      <c r="DH469" s="253"/>
      <c r="DI469" s="253"/>
      <c r="DJ469" s="253"/>
      <c r="DK469" s="253"/>
      <c r="DL469" s="253"/>
      <c r="DM469" s="253"/>
      <c r="DN469" s="253"/>
      <c r="DO469" s="253"/>
      <c r="DP469" s="253"/>
      <c r="DQ469" s="253"/>
      <c r="DR469" s="253"/>
      <c r="DS469" s="253"/>
      <c r="DT469" s="253"/>
      <c r="DU469" s="253"/>
      <c r="DV469" s="253"/>
      <c r="DW469" s="253"/>
      <c r="DX469" s="253"/>
      <c r="DY469" s="253"/>
      <c r="DZ469" s="253"/>
      <c r="EA469" s="253"/>
      <c r="EB469" s="253"/>
      <c r="EC469" s="253"/>
      <c r="ED469" s="253"/>
      <c r="EE469" s="253"/>
      <c r="EF469" s="253"/>
      <c r="EG469" s="253"/>
      <c r="EH469" s="253"/>
      <c r="EI469" s="253"/>
      <c r="EJ469" s="253"/>
      <c r="EK469" s="253"/>
      <c r="EL469" s="253"/>
      <c r="EM469" s="253"/>
      <c r="EN469" s="253"/>
      <c r="EO469" s="253"/>
      <c r="EP469" s="253"/>
      <c r="EQ469" s="253"/>
      <c r="ER469" s="253"/>
      <c r="ES469" s="253"/>
      <c r="ET469" s="253"/>
      <c r="EU469" s="253"/>
      <c r="EV469" s="253"/>
      <c r="EW469" s="253"/>
      <c r="EX469" s="253"/>
      <c r="EY469" s="253"/>
      <c r="EZ469" s="253"/>
      <c r="FA469" s="253"/>
      <c r="FB469" s="253"/>
      <c r="FC469" s="253"/>
      <c r="FD469" s="253"/>
      <c r="FE469" s="253"/>
      <c r="FF469" s="253"/>
      <c r="FG469" s="253"/>
      <c r="FH469" s="253"/>
      <c r="FI469" s="253"/>
      <c r="FJ469" s="253"/>
      <c r="FK469" s="253"/>
      <c r="FL469" s="253"/>
      <c r="FM469" s="253"/>
      <c r="FN469" s="253"/>
      <c r="FO469" s="253"/>
      <c r="FP469" s="253"/>
      <c r="FQ469" s="253"/>
      <c r="FR469" s="253"/>
      <c r="FS469" s="253"/>
      <c r="FT469" s="253"/>
      <c r="FU469" s="253"/>
      <c r="FV469" s="253"/>
      <c r="FW469" s="253"/>
      <c r="FX469" s="253"/>
      <c r="FY469" s="253"/>
      <c r="FZ469" s="253"/>
      <c r="GA469" s="253"/>
      <c r="GB469" s="253"/>
      <c r="GC469" s="253"/>
      <c r="GD469" s="253"/>
      <c r="GE469" s="253"/>
      <c r="GF469" s="253"/>
      <c r="GG469" s="253"/>
      <c r="GH469" s="253"/>
      <c r="GI469" s="253"/>
      <c r="GJ469" s="253"/>
      <c r="GK469" s="253"/>
      <c r="GL469" s="253"/>
      <c r="GM469" s="253"/>
      <c r="GN469" s="253"/>
      <c r="GO469" s="253"/>
      <c r="GP469" s="253"/>
      <c r="GQ469" s="253"/>
      <c r="GR469" s="253"/>
      <c r="GS469" s="253"/>
      <c r="GT469" s="253"/>
      <c r="GU469" s="253"/>
      <c r="GV469" s="253"/>
      <c r="GW469" s="253"/>
      <c r="GX469" s="253"/>
      <c r="GY469" s="253"/>
      <c r="GZ469" s="253"/>
      <c r="HA469" s="253"/>
      <c r="HB469" s="253"/>
      <c r="HC469" s="253"/>
      <c r="HD469" s="253"/>
      <c r="HE469" s="253"/>
      <c r="HF469" s="253"/>
      <c r="HG469" s="253"/>
      <c r="HH469" s="253"/>
      <c r="HI469" s="253"/>
      <c r="HJ469" s="253"/>
      <c r="HK469" s="253"/>
      <c r="HL469" s="253"/>
      <c r="HM469" s="253"/>
      <c r="HN469" s="253"/>
      <c r="HO469" s="253"/>
      <c r="HP469" s="253"/>
      <c r="HQ469" s="253"/>
      <c r="HR469" s="253"/>
      <c r="HS469" s="253"/>
      <c r="HT469" s="253"/>
      <c r="HU469" s="253"/>
      <c r="HV469" s="253"/>
      <c r="HW469" s="253"/>
      <c r="HX469" s="253"/>
      <c r="HY469" s="253"/>
      <c r="HZ469" s="253"/>
      <c r="IA469" s="253"/>
      <c r="IB469" s="253"/>
      <c r="IC469" s="253"/>
      <c r="ID469" s="253"/>
      <c r="IE469" s="253"/>
      <c r="IF469" s="253"/>
      <c r="IG469" s="253"/>
      <c r="IH469" s="253"/>
      <c r="II469" s="253"/>
      <c r="IJ469" s="253"/>
      <c r="IK469" s="253"/>
      <c r="IL469" s="253"/>
      <c r="IM469" s="253"/>
      <c r="IN469" s="253"/>
      <c r="IO469" s="253"/>
      <c r="IP469" s="253"/>
      <c r="IQ469" s="253"/>
      <c r="IR469" s="253"/>
      <c r="IS469" s="253"/>
      <c r="IT469" s="253"/>
      <c r="IU469" s="253"/>
      <c r="IV469" s="253"/>
      <c r="IW469" s="253"/>
      <c r="IX469" s="253"/>
      <c r="IY469" s="253"/>
      <c r="IZ469" s="253"/>
      <c r="JA469" s="253"/>
      <c r="JB469" s="253"/>
      <c r="JC469" s="253"/>
      <c r="JD469" s="253"/>
      <c r="JE469" s="253"/>
      <c r="JF469" s="253"/>
      <c r="JG469" s="253"/>
      <c r="JH469" s="253"/>
      <c r="JI469" s="253"/>
      <c r="JJ469" s="253"/>
      <c r="JK469" s="253"/>
      <c r="JL469" s="253"/>
      <c r="JM469" s="253"/>
      <c r="JN469" s="253"/>
      <c r="JO469" s="253"/>
      <c r="JP469" s="253"/>
      <c r="JQ469" s="253"/>
      <c r="JR469" s="253"/>
      <c r="JS469" s="253"/>
      <c r="JT469" s="253"/>
      <c r="JU469" s="253"/>
    </row>
    <row r="470" spans="1:281" s="252" customFormat="1" ht="15" customHeight="1" x14ac:dyDescent="0.25">
      <c r="A470" s="253"/>
      <c r="B470" s="253"/>
      <c r="C470" s="253"/>
      <c r="D470" s="253"/>
      <c r="E470" s="253"/>
      <c r="F470" s="253"/>
      <c r="G470" s="253"/>
      <c r="H470" s="253"/>
      <c r="I470" s="253"/>
      <c r="J470" s="253"/>
      <c r="K470" s="253"/>
      <c r="L470" s="253"/>
      <c r="M470" s="253"/>
      <c r="N470" s="253"/>
      <c r="O470" s="253"/>
      <c r="P470" s="253"/>
      <c r="Q470" s="253"/>
      <c r="R470" s="253"/>
      <c r="S470" s="253"/>
      <c r="T470" s="253"/>
      <c r="U470" s="253" t="s">
        <v>634</v>
      </c>
      <c r="V470" s="253"/>
      <c r="W470" s="253"/>
      <c r="X470" s="253"/>
      <c r="Y470" s="253"/>
      <c r="Z470" s="253"/>
      <c r="AA470" s="253"/>
      <c r="AB470" s="253"/>
      <c r="AC470" s="253" t="s">
        <v>323</v>
      </c>
      <c r="AD470" s="253"/>
      <c r="AE470" s="253"/>
      <c r="AF470" s="253"/>
      <c r="AG470" s="253"/>
      <c r="AH470" s="253"/>
      <c r="AI470" s="253"/>
      <c r="AJ470" s="253"/>
      <c r="AK470" s="253"/>
      <c r="AL470" s="253"/>
      <c r="AM470" s="253"/>
      <c r="AN470" s="253"/>
      <c r="AO470" s="253"/>
      <c r="AP470" s="253"/>
      <c r="AQ470" s="253"/>
      <c r="AR470" s="253"/>
      <c r="AS470" s="253"/>
      <c r="AT470" s="253"/>
      <c r="AU470" s="253"/>
      <c r="AV470" s="253"/>
      <c r="AW470" s="253"/>
      <c r="AX470" s="253"/>
      <c r="AY470" s="253"/>
      <c r="AZ470" s="253"/>
      <c r="BA470" s="253"/>
      <c r="BB470" s="253"/>
      <c r="BC470" s="253"/>
      <c r="BD470" s="253"/>
      <c r="BE470" s="253"/>
      <c r="BF470" s="253"/>
      <c r="BG470" s="253"/>
      <c r="BH470" s="253"/>
      <c r="BI470" s="253"/>
      <c r="BJ470" s="253"/>
      <c r="BK470" s="253"/>
      <c r="BL470" s="253"/>
      <c r="BM470" s="253"/>
      <c r="BN470" s="253"/>
      <c r="BO470" s="253"/>
      <c r="BP470" s="253"/>
      <c r="BQ470" s="253"/>
      <c r="BR470" s="253"/>
      <c r="BS470" s="253"/>
      <c r="BT470" s="253"/>
      <c r="BU470" s="253"/>
      <c r="BV470" s="253"/>
      <c r="BW470" s="253"/>
      <c r="BX470" s="253"/>
      <c r="BY470" s="253"/>
      <c r="BZ470" s="253"/>
      <c r="CA470" s="253"/>
      <c r="CB470" s="253"/>
      <c r="CC470" s="253"/>
      <c r="CD470" s="253"/>
      <c r="CE470" s="253"/>
      <c r="CF470" s="253"/>
      <c r="CG470" s="253"/>
      <c r="CH470" s="253"/>
      <c r="CI470" s="253"/>
      <c r="CJ470" s="253"/>
      <c r="CK470" s="253"/>
      <c r="CL470" s="253"/>
      <c r="CM470" s="253"/>
      <c r="CN470" s="253"/>
      <c r="CO470" s="253"/>
      <c r="CP470" s="253"/>
      <c r="CQ470" s="253"/>
      <c r="CR470" s="253"/>
      <c r="CS470" s="253"/>
      <c r="CT470" s="253"/>
      <c r="CU470" s="253"/>
      <c r="CV470" s="253"/>
      <c r="CW470" s="253"/>
      <c r="CX470" s="253"/>
      <c r="CY470" s="253"/>
      <c r="CZ470" s="253"/>
      <c r="DA470" s="253"/>
      <c r="DB470" s="253"/>
      <c r="DC470" s="253"/>
      <c r="DD470" s="253"/>
      <c r="DE470" s="253"/>
      <c r="DF470" s="253"/>
      <c r="DG470" s="253"/>
      <c r="DH470" s="253"/>
      <c r="DI470" s="253"/>
      <c r="DJ470" s="253"/>
      <c r="DK470" s="253"/>
      <c r="DL470" s="253"/>
      <c r="DM470" s="253"/>
      <c r="DN470" s="253"/>
      <c r="DO470" s="253"/>
      <c r="DP470" s="253"/>
      <c r="DQ470" s="253"/>
      <c r="DR470" s="253"/>
      <c r="DS470" s="253"/>
      <c r="DT470" s="253"/>
      <c r="DU470" s="253"/>
      <c r="DV470" s="253"/>
      <c r="DW470" s="253"/>
      <c r="DX470" s="253"/>
      <c r="DY470" s="253"/>
      <c r="DZ470" s="253"/>
      <c r="EA470" s="253"/>
      <c r="EB470" s="253"/>
      <c r="EC470" s="253"/>
      <c r="ED470" s="253"/>
      <c r="EE470" s="253"/>
      <c r="EF470" s="253"/>
      <c r="EG470" s="253"/>
      <c r="EH470" s="253"/>
      <c r="EI470" s="253"/>
      <c r="EJ470" s="253"/>
      <c r="EK470" s="253"/>
      <c r="EL470" s="253"/>
      <c r="EM470" s="253"/>
      <c r="EN470" s="253"/>
      <c r="EO470" s="253"/>
      <c r="EP470" s="253"/>
      <c r="EQ470" s="253"/>
      <c r="ER470" s="253"/>
      <c r="ES470" s="253"/>
      <c r="ET470" s="253"/>
      <c r="EU470" s="253"/>
      <c r="EV470" s="253"/>
      <c r="EW470" s="253"/>
      <c r="EX470" s="253"/>
      <c r="EY470" s="253"/>
      <c r="EZ470" s="253"/>
      <c r="FA470" s="253"/>
      <c r="FB470" s="253"/>
      <c r="FC470" s="253"/>
      <c r="FD470" s="253"/>
      <c r="FE470" s="253"/>
      <c r="FF470" s="253"/>
      <c r="FG470" s="253"/>
      <c r="FH470" s="253"/>
      <c r="FI470" s="253"/>
      <c r="FJ470" s="253"/>
      <c r="FK470" s="253"/>
      <c r="FL470" s="253"/>
      <c r="FM470" s="253"/>
      <c r="FN470" s="253"/>
      <c r="FO470" s="253"/>
      <c r="FP470" s="253"/>
      <c r="FQ470" s="253"/>
      <c r="FR470" s="253"/>
      <c r="FS470" s="253"/>
      <c r="FT470" s="253"/>
      <c r="FU470" s="253"/>
      <c r="FV470" s="253"/>
      <c r="FW470" s="253"/>
      <c r="FX470" s="253"/>
      <c r="FY470" s="253"/>
      <c r="FZ470" s="253"/>
      <c r="GA470" s="253"/>
      <c r="GB470" s="253"/>
      <c r="GC470" s="253"/>
      <c r="GD470" s="253"/>
      <c r="GE470" s="253"/>
      <c r="GF470" s="253"/>
      <c r="GG470" s="253"/>
      <c r="GH470" s="253"/>
      <c r="GI470" s="253"/>
      <c r="GJ470" s="253"/>
      <c r="GK470" s="253"/>
      <c r="GL470" s="253"/>
      <c r="GM470" s="253"/>
      <c r="GN470" s="253"/>
      <c r="GO470" s="253"/>
      <c r="GP470" s="253"/>
      <c r="GQ470" s="253"/>
      <c r="GR470" s="253"/>
      <c r="GS470" s="253"/>
      <c r="GT470" s="253"/>
      <c r="GU470" s="253"/>
      <c r="GV470" s="253"/>
      <c r="GW470" s="253"/>
      <c r="GX470" s="253"/>
      <c r="GY470" s="253"/>
      <c r="GZ470" s="253"/>
      <c r="HA470" s="253"/>
      <c r="HB470" s="253"/>
      <c r="HC470" s="253"/>
      <c r="HD470" s="253"/>
      <c r="HE470" s="253"/>
      <c r="HF470" s="253"/>
      <c r="HG470" s="253"/>
      <c r="HH470" s="253"/>
      <c r="HI470" s="253"/>
      <c r="HJ470" s="253"/>
      <c r="HK470" s="253"/>
      <c r="HL470" s="253"/>
      <c r="HM470" s="253"/>
      <c r="HN470" s="253"/>
      <c r="HO470" s="253"/>
      <c r="HP470" s="253"/>
      <c r="HQ470" s="253"/>
      <c r="HR470" s="253"/>
      <c r="HS470" s="253"/>
      <c r="HT470" s="253"/>
      <c r="HU470" s="253"/>
      <c r="HV470" s="253"/>
      <c r="HW470" s="253"/>
      <c r="HX470" s="253"/>
      <c r="HY470" s="253"/>
      <c r="HZ470" s="253"/>
      <c r="IA470" s="253"/>
      <c r="IB470" s="253"/>
      <c r="IC470" s="253"/>
      <c r="ID470" s="253"/>
      <c r="IE470" s="253"/>
      <c r="IF470" s="253"/>
      <c r="IG470" s="253"/>
      <c r="IH470" s="253"/>
      <c r="II470" s="253"/>
      <c r="IJ470" s="253"/>
      <c r="IK470" s="253"/>
      <c r="IL470" s="253"/>
      <c r="IM470" s="253"/>
      <c r="IN470" s="253"/>
      <c r="IO470" s="253"/>
      <c r="IP470" s="253"/>
      <c r="IQ470" s="253"/>
      <c r="IR470" s="253"/>
      <c r="IS470" s="253"/>
      <c r="IT470" s="253"/>
      <c r="IU470" s="253"/>
      <c r="IV470" s="253"/>
      <c r="IW470" s="253"/>
      <c r="IX470" s="253"/>
      <c r="IY470" s="253"/>
      <c r="IZ470" s="253"/>
      <c r="JA470" s="253"/>
      <c r="JB470" s="253"/>
      <c r="JC470" s="253"/>
      <c r="JD470" s="253"/>
      <c r="JE470" s="253"/>
      <c r="JF470" s="253"/>
      <c r="JG470" s="253"/>
      <c r="JH470" s="253"/>
      <c r="JI470" s="253"/>
      <c r="JJ470" s="253"/>
      <c r="JK470" s="253"/>
      <c r="JL470" s="253"/>
      <c r="JM470" s="253"/>
      <c r="JN470" s="253"/>
      <c r="JO470" s="253"/>
      <c r="JP470" s="253"/>
      <c r="JQ470" s="253"/>
      <c r="JR470" s="253"/>
      <c r="JS470" s="253"/>
      <c r="JT470" s="253"/>
      <c r="JU470" s="253"/>
    </row>
    <row r="471" spans="1:281" s="252" customFormat="1" ht="15" customHeight="1" x14ac:dyDescent="0.25">
      <c r="A471" s="253"/>
      <c r="B471" s="253"/>
      <c r="C471" s="253"/>
      <c r="D471" s="253"/>
      <c r="E471" s="253"/>
      <c r="F471" s="253"/>
      <c r="G471" s="253"/>
      <c r="H471" s="253"/>
      <c r="I471" s="253"/>
      <c r="J471" s="253"/>
      <c r="K471" s="253"/>
      <c r="L471" s="253"/>
      <c r="M471" s="253"/>
      <c r="N471" s="253"/>
      <c r="O471" s="253"/>
      <c r="P471" s="253"/>
      <c r="Q471" s="253"/>
      <c r="R471" s="253"/>
      <c r="S471" s="253"/>
      <c r="T471" s="253"/>
      <c r="U471" s="253" t="s">
        <v>635</v>
      </c>
      <c r="V471" s="253"/>
      <c r="W471" s="253"/>
      <c r="X471" s="253"/>
      <c r="Y471" s="253"/>
      <c r="Z471" s="253"/>
      <c r="AA471" s="253"/>
      <c r="AB471" s="253"/>
      <c r="AC471" s="253" t="s">
        <v>332</v>
      </c>
      <c r="AD471" s="253"/>
      <c r="AE471" s="253"/>
      <c r="AF471" s="253"/>
      <c r="AG471" s="253"/>
      <c r="AH471" s="253"/>
      <c r="AI471" s="253"/>
      <c r="AJ471" s="253"/>
      <c r="AK471" s="253"/>
      <c r="AL471" s="253"/>
      <c r="AM471" s="253"/>
      <c r="AN471" s="253"/>
      <c r="AO471" s="253"/>
      <c r="AP471" s="253"/>
      <c r="AQ471" s="253"/>
      <c r="AR471" s="253"/>
      <c r="AS471" s="253"/>
      <c r="AT471" s="253"/>
      <c r="AU471" s="253"/>
      <c r="AV471" s="253"/>
      <c r="AW471" s="253"/>
      <c r="AX471" s="253"/>
      <c r="AY471" s="253"/>
      <c r="AZ471" s="253"/>
      <c r="BA471" s="253"/>
      <c r="BB471" s="253"/>
      <c r="BC471" s="253"/>
      <c r="BD471" s="253"/>
      <c r="BE471" s="253"/>
      <c r="BF471" s="253"/>
      <c r="BG471" s="253"/>
      <c r="BH471" s="253"/>
      <c r="BI471" s="253"/>
      <c r="BJ471" s="253"/>
      <c r="BK471" s="253"/>
      <c r="BL471" s="253"/>
      <c r="BM471" s="253"/>
      <c r="BN471" s="253"/>
      <c r="BO471" s="253"/>
      <c r="BP471" s="253"/>
      <c r="BQ471" s="253"/>
      <c r="BR471" s="253"/>
      <c r="BS471" s="253"/>
      <c r="BT471" s="253"/>
      <c r="BU471" s="253"/>
      <c r="BV471" s="253"/>
      <c r="BW471" s="253"/>
      <c r="BX471" s="253"/>
      <c r="BY471" s="253"/>
      <c r="BZ471" s="253"/>
      <c r="CA471" s="253"/>
      <c r="CB471" s="253"/>
      <c r="CC471" s="253"/>
      <c r="CD471" s="253"/>
      <c r="CE471" s="253"/>
      <c r="CF471" s="253"/>
      <c r="CG471" s="253"/>
      <c r="CH471" s="253"/>
      <c r="CI471" s="253"/>
      <c r="CJ471" s="253"/>
      <c r="CK471" s="253"/>
      <c r="CL471" s="253"/>
      <c r="CM471" s="253"/>
      <c r="CN471" s="253"/>
      <c r="CO471" s="253"/>
      <c r="CP471" s="253"/>
      <c r="CQ471" s="253"/>
      <c r="CR471" s="253"/>
      <c r="CS471" s="253"/>
      <c r="CT471" s="253"/>
      <c r="CU471" s="253"/>
      <c r="CV471" s="253"/>
      <c r="CW471" s="253"/>
      <c r="CX471" s="253"/>
      <c r="CY471" s="253"/>
      <c r="CZ471" s="253"/>
      <c r="DA471" s="253"/>
      <c r="DB471" s="253"/>
      <c r="DC471" s="253"/>
      <c r="DD471" s="253"/>
      <c r="DE471" s="253"/>
      <c r="DF471" s="253"/>
      <c r="DG471" s="253"/>
      <c r="DH471" s="253"/>
      <c r="DI471" s="253"/>
      <c r="DJ471" s="253"/>
      <c r="DK471" s="253"/>
      <c r="DL471" s="253"/>
      <c r="DM471" s="253"/>
      <c r="DN471" s="253"/>
      <c r="DO471" s="253"/>
      <c r="DP471" s="253"/>
      <c r="DQ471" s="253"/>
      <c r="DR471" s="253"/>
      <c r="DS471" s="253"/>
      <c r="DT471" s="253"/>
      <c r="DU471" s="253"/>
      <c r="DV471" s="253"/>
      <c r="DW471" s="253"/>
      <c r="DX471" s="253"/>
      <c r="DY471" s="253"/>
      <c r="DZ471" s="253"/>
      <c r="EA471" s="253"/>
      <c r="EB471" s="253"/>
      <c r="EC471" s="253"/>
      <c r="ED471" s="253"/>
      <c r="EE471" s="253"/>
      <c r="EF471" s="253"/>
      <c r="EG471" s="253"/>
      <c r="EH471" s="253"/>
      <c r="EI471" s="253"/>
      <c r="EJ471" s="253"/>
      <c r="EK471" s="253"/>
      <c r="EL471" s="253"/>
      <c r="EM471" s="253"/>
      <c r="EN471" s="253"/>
      <c r="EO471" s="253"/>
      <c r="EP471" s="253"/>
      <c r="EQ471" s="253"/>
      <c r="ER471" s="253"/>
      <c r="ES471" s="253"/>
      <c r="ET471" s="253"/>
      <c r="EU471" s="253"/>
      <c r="EV471" s="253"/>
      <c r="EW471" s="253"/>
      <c r="EX471" s="253"/>
      <c r="EY471" s="253"/>
      <c r="EZ471" s="253"/>
      <c r="FA471" s="253"/>
      <c r="FB471" s="253"/>
      <c r="FC471" s="253"/>
      <c r="FD471" s="253"/>
      <c r="FE471" s="253"/>
      <c r="FF471" s="253"/>
      <c r="FG471" s="253"/>
      <c r="FH471" s="253"/>
      <c r="FI471" s="253"/>
      <c r="FJ471" s="253"/>
      <c r="FK471" s="253"/>
      <c r="FL471" s="253"/>
      <c r="FM471" s="253"/>
      <c r="FN471" s="253"/>
      <c r="FO471" s="253"/>
      <c r="FP471" s="253"/>
      <c r="FQ471" s="253"/>
      <c r="FR471" s="253"/>
      <c r="FS471" s="253"/>
      <c r="FT471" s="253"/>
      <c r="FU471" s="253"/>
      <c r="FV471" s="253"/>
      <c r="FW471" s="253"/>
      <c r="FX471" s="253"/>
      <c r="FY471" s="253"/>
      <c r="FZ471" s="253"/>
      <c r="GA471" s="253"/>
      <c r="GB471" s="253"/>
      <c r="GC471" s="253"/>
      <c r="GD471" s="253"/>
      <c r="GE471" s="253"/>
      <c r="GF471" s="253"/>
      <c r="GG471" s="253"/>
      <c r="GH471" s="253"/>
      <c r="GI471" s="253"/>
      <c r="GJ471" s="253"/>
      <c r="GK471" s="253"/>
      <c r="GL471" s="253"/>
      <c r="GM471" s="253"/>
      <c r="GN471" s="253"/>
      <c r="GO471" s="253"/>
      <c r="GP471" s="253"/>
      <c r="GQ471" s="253"/>
      <c r="GR471" s="253"/>
      <c r="GS471" s="253"/>
      <c r="GT471" s="253"/>
      <c r="GU471" s="253"/>
      <c r="GV471" s="253"/>
      <c r="GW471" s="253"/>
      <c r="GX471" s="253"/>
      <c r="GY471" s="253"/>
      <c r="GZ471" s="253"/>
      <c r="HA471" s="253"/>
      <c r="HB471" s="253"/>
      <c r="HC471" s="253"/>
      <c r="HD471" s="253"/>
      <c r="HE471" s="253"/>
      <c r="HF471" s="253"/>
      <c r="HG471" s="253"/>
      <c r="HH471" s="253"/>
      <c r="HI471" s="253"/>
      <c r="HJ471" s="253"/>
      <c r="HK471" s="253"/>
      <c r="HL471" s="253"/>
      <c r="HM471" s="253"/>
      <c r="HN471" s="253"/>
      <c r="HO471" s="253"/>
      <c r="HP471" s="253"/>
      <c r="HQ471" s="253"/>
      <c r="HR471" s="253"/>
      <c r="HS471" s="253"/>
      <c r="HT471" s="253"/>
      <c r="HU471" s="253"/>
      <c r="HV471" s="253"/>
      <c r="HW471" s="253"/>
      <c r="HX471" s="253"/>
      <c r="HY471" s="253"/>
      <c r="HZ471" s="253"/>
      <c r="IA471" s="253"/>
      <c r="IB471" s="253"/>
      <c r="IC471" s="253"/>
      <c r="ID471" s="253"/>
      <c r="IE471" s="253"/>
      <c r="IF471" s="253"/>
      <c r="IG471" s="253"/>
      <c r="IH471" s="253"/>
      <c r="II471" s="253"/>
      <c r="IJ471" s="253"/>
      <c r="IK471" s="253"/>
      <c r="IL471" s="253"/>
      <c r="IM471" s="253"/>
      <c r="IN471" s="253"/>
      <c r="IO471" s="253"/>
      <c r="IP471" s="253"/>
      <c r="IQ471" s="253"/>
      <c r="IR471" s="253"/>
      <c r="IS471" s="253"/>
      <c r="IT471" s="253"/>
      <c r="IU471" s="253"/>
      <c r="IV471" s="253"/>
      <c r="IW471" s="253"/>
      <c r="IX471" s="253"/>
      <c r="IY471" s="253"/>
      <c r="IZ471" s="253"/>
      <c r="JA471" s="253"/>
      <c r="JB471" s="253"/>
      <c r="JC471" s="253"/>
      <c r="JD471" s="253"/>
      <c r="JE471" s="253"/>
      <c r="JF471" s="253"/>
      <c r="JG471" s="253"/>
      <c r="JH471" s="253"/>
      <c r="JI471" s="253"/>
      <c r="JJ471" s="253"/>
      <c r="JK471" s="253"/>
      <c r="JL471" s="253"/>
      <c r="JM471" s="253"/>
      <c r="JN471" s="253"/>
      <c r="JO471" s="253"/>
      <c r="JP471" s="253"/>
      <c r="JQ471" s="253"/>
      <c r="JR471" s="253"/>
      <c r="JS471" s="253"/>
      <c r="JT471" s="253"/>
      <c r="JU471" s="253"/>
    </row>
    <row r="472" spans="1:281" s="252" customFormat="1" ht="15" customHeight="1" x14ac:dyDescent="0.25">
      <c r="A472" s="253"/>
      <c r="B472" s="253"/>
      <c r="C472" s="253"/>
      <c r="D472" s="253"/>
      <c r="E472" s="253"/>
      <c r="F472" s="253"/>
      <c r="G472" s="253"/>
      <c r="H472" s="253"/>
      <c r="I472" s="253"/>
      <c r="J472" s="253"/>
      <c r="K472" s="253"/>
      <c r="L472" s="253"/>
      <c r="M472" s="253"/>
      <c r="N472" s="253"/>
      <c r="O472" s="253"/>
      <c r="P472" s="253"/>
      <c r="Q472" s="253"/>
      <c r="R472" s="253"/>
      <c r="S472" s="253"/>
      <c r="T472" s="253"/>
      <c r="U472" s="253" t="s">
        <v>636</v>
      </c>
      <c r="V472" s="253"/>
      <c r="W472" s="253"/>
      <c r="X472" s="253"/>
      <c r="Y472" s="253"/>
      <c r="Z472" s="253"/>
      <c r="AA472" s="253"/>
      <c r="AB472" s="253"/>
      <c r="AC472" s="253" t="s">
        <v>320</v>
      </c>
      <c r="AD472" s="253"/>
      <c r="AE472" s="253"/>
      <c r="AF472" s="253"/>
      <c r="AG472" s="253"/>
      <c r="AH472" s="253"/>
      <c r="AI472" s="253"/>
      <c r="AJ472" s="253"/>
      <c r="AK472" s="253"/>
      <c r="AL472" s="253"/>
      <c r="AM472" s="253"/>
      <c r="AN472" s="253"/>
      <c r="AO472" s="253"/>
      <c r="AP472" s="253"/>
      <c r="AQ472" s="253"/>
      <c r="AR472" s="253"/>
      <c r="AS472" s="253"/>
      <c r="AT472" s="253"/>
      <c r="AU472" s="253"/>
      <c r="AV472" s="253"/>
      <c r="AW472" s="253"/>
      <c r="AX472" s="253"/>
      <c r="AY472" s="253"/>
      <c r="AZ472" s="253"/>
      <c r="BA472" s="253"/>
      <c r="BB472" s="253"/>
      <c r="BC472" s="253"/>
      <c r="BD472" s="253"/>
      <c r="BE472" s="253"/>
      <c r="BF472" s="253"/>
      <c r="BG472" s="253"/>
      <c r="BH472" s="253"/>
      <c r="BI472" s="253"/>
      <c r="BJ472" s="253"/>
      <c r="BK472" s="253"/>
      <c r="BL472" s="253"/>
      <c r="BM472" s="253"/>
      <c r="BN472" s="253"/>
      <c r="BO472" s="253"/>
      <c r="BP472" s="253"/>
      <c r="BQ472" s="253"/>
      <c r="BR472" s="253"/>
      <c r="BS472" s="253"/>
      <c r="BT472" s="253"/>
      <c r="BU472" s="253"/>
      <c r="BV472" s="253"/>
      <c r="BW472" s="253"/>
      <c r="BX472" s="253"/>
      <c r="BY472" s="253"/>
      <c r="BZ472" s="253"/>
      <c r="CA472" s="253"/>
      <c r="CB472" s="253"/>
      <c r="CC472" s="253"/>
      <c r="CD472" s="253"/>
      <c r="CE472" s="253"/>
      <c r="CF472" s="253"/>
      <c r="CG472" s="253"/>
      <c r="CH472" s="253"/>
      <c r="CI472" s="253"/>
      <c r="CJ472" s="253"/>
      <c r="CK472" s="253"/>
      <c r="CL472" s="253"/>
      <c r="CM472" s="253"/>
      <c r="CN472" s="253"/>
      <c r="CO472" s="253"/>
      <c r="CP472" s="253"/>
      <c r="CQ472" s="253"/>
      <c r="CR472" s="253"/>
      <c r="CS472" s="253"/>
      <c r="CT472" s="253"/>
      <c r="CU472" s="253"/>
      <c r="CV472" s="253"/>
      <c r="CW472" s="253"/>
      <c r="CX472" s="253"/>
      <c r="CY472" s="253"/>
      <c r="CZ472" s="253"/>
      <c r="DA472" s="253"/>
      <c r="DB472" s="253"/>
      <c r="DC472" s="253"/>
      <c r="DD472" s="253"/>
      <c r="DE472" s="253"/>
      <c r="DF472" s="253"/>
      <c r="DG472" s="253"/>
      <c r="DH472" s="253"/>
      <c r="DI472" s="253"/>
      <c r="DJ472" s="253"/>
      <c r="DK472" s="253"/>
      <c r="DL472" s="253"/>
      <c r="DM472" s="253"/>
      <c r="DN472" s="253"/>
      <c r="DO472" s="253"/>
      <c r="DP472" s="253"/>
      <c r="DQ472" s="253"/>
      <c r="DR472" s="253"/>
      <c r="DS472" s="253"/>
      <c r="DT472" s="253"/>
      <c r="DU472" s="253"/>
      <c r="DV472" s="253"/>
      <c r="DW472" s="253"/>
      <c r="DX472" s="253"/>
      <c r="DY472" s="253"/>
      <c r="DZ472" s="253"/>
      <c r="EA472" s="253"/>
      <c r="EB472" s="253"/>
      <c r="EC472" s="253"/>
      <c r="ED472" s="253"/>
      <c r="EE472" s="253"/>
      <c r="EF472" s="253"/>
      <c r="EG472" s="253"/>
      <c r="EH472" s="253"/>
      <c r="EI472" s="253"/>
      <c r="EJ472" s="253"/>
      <c r="EK472" s="253"/>
      <c r="EL472" s="253"/>
      <c r="EM472" s="253"/>
      <c r="EN472" s="253"/>
      <c r="EO472" s="253"/>
      <c r="EP472" s="253"/>
      <c r="EQ472" s="253"/>
      <c r="ER472" s="253"/>
      <c r="ES472" s="253"/>
      <c r="ET472" s="253"/>
      <c r="EU472" s="253"/>
      <c r="EV472" s="253"/>
      <c r="EW472" s="253"/>
      <c r="EX472" s="253"/>
      <c r="EY472" s="253"/>
      <c r="EZ472" s="253"/>
      <c r="FA472" s="253"/>
      <c r="FB472" s="253"/>
      <c r="FC472" s="253"/>
      <c r="FD472" s="253"/>
      <c r="FE472" s="253"/>
      <c r="FF472" s="253"/>
      <c r="FG472" s="253"/>
      <c r="FH472" s="253"/>
      <c r="FI472" s="253"/>
      <c r="FJ472" s="253"/>
      <c r="FK472" s="253"/>
      <c r="FL472" s="253"/>
      <c r="FM472" s="253"/>
      <c r="FN472" s="253"/>
      <c r="FO472" s="253"/>
      <c r="FP472" s="253"/>
      <c r="FQ472" s="253"/>
      <c r="FR472" s="253"/>
      <c r="FS472" s="253"/>
      <c r="FT472" s="253"/>
      <c r="FU472" s="253"/>
      <c r="FV472" s="253"/>
      <c r="FW472" s="253"/>
      <c r="FX472" s="253"/>
      <c r="FY472" s="253"/>
      <c r="FZ472" s="253"/>
      <c r="GA472" s="253"/>
      <c r="GB472" s="253"/>
      <c r="GC472" s="253"/>
      <c r="GD472" s="253"/>
      <c r="GE472" s="253"/>
      <c r="GF472" s="253"/>
      <c r="GG472" s="253"/>
      <c r="GH472" s="253"/>
      <c r="GI472" s="253"/>
      <c r="GJ472" s="253"/>
      <c r="GK472" s="253"/>
      <c r="GL472" s="253"/>
      <c r="GM472" s="253"/>
      <c r="GN472" s="253"/>
      <c r="GO472" s="253"/>
      <c r="GP472" s="253"/>
      <c r="GQ472" s="253"/>
      <c r="GR472" s="253"/>
      <c r="GS472" s="253"/>
      <c r="GT472" s="253"/>
      <c r="GU472" s="253"/>
      <c r="GV472" s="253"/>
      <c r="GW472" s="253"/>
      <c r="GX472" s="253"/>
      <c r="GY472" s="253"/>
      <c r="GZ472" s="253"/>
      <c r="HA472" s="253"/>
      <c r="HB472" s="253"/>
      <c r="HC472" s="253"/>
      <c r="HD472" s="253"/>
      <c r="HE472" s="253"/>
      <c r="HF472" s="253"/>
      <c r="HG472" s="253"/>
      <c r="HH472" s="253"/>
      <c r="HI472" s="253"/>
      <c r="HJ472" s="253"/>
      <c r="HK472" s="253"/>
      <c r="HL472" s="253"/>
      <c r="HM472" s="253"/>
      <c r="HN472" s="253"/>
      <c r="HO472" s="253"/>
      <c r="HP472" s="253"/>
      <c r="HQ472" s="253"/>
      <c r="HR472" s="253"/>
      <c r="HS472" s="253"/>
      <c r="HT472" s="253"/>
      <c r="HU472" s="253"/>
      <c r="HV472" s="253"/>
      <c r="HW472" s="253"/>
      <c r="HX472" s="253"/>
      <c r="HY472" s="253"/>
      <c r="HZ472" s="253"/>
      <c r="IA472" s="253"/>
      <c r="IB472" s="253"/>
      <c r="IC472" s="253"/>
      <c r="ID472" s="253"/>
      <c r="IE472" s="253"/>
      <c r="IF472" s="253"/>
      <c r="IG472" s="253"/>
      <c r="IH472" s="253"/>
      <c r="II472" s="253"/>
      <c r="IJ472" s="253"/>
      <c r="IK472" s="253"/>
      <c r="IL472" s="253"/>
      <c r="IM472" s="253"/>
      <c r="IN472" s="253"/>
      <c r="IO472" s="253"/>
      <c r="IP472" s="253"/>
      <c r="IQ472" s="253"/>
      <c r="IR472" s="253"/>
      <c r="IS472" s="253"/>
      <c r="IT472" s="253"/>
      <c r="IU472" s="253"/>
      <c r="IV472" s="253"/>
      <c r="IW472" s="253"/>
      <c r="IX472" s="253"/>
      <c r="IY472" s="253"/>
      <c r="IZ472" s="253"/>
      <c r="JA472" s="253"/>
      <c r="JB472" s="253"/>
      <c r="JC472" s="253"/>
      <c r="JD472" s="253"/>
      <c r="JE472" s="253"/>
      <c r="JF472" s="253"/>
      <c r="JG472" s="253"/>
      <c r="JH472" s="253"/>
      <c r="JI472" s="253"/>
      <c r="JJ472" s="253"/>
      <c r="JK472" s="253"/>
      <c r="JL472" s="253"/>
      <c r="JM472" s="253"/>
      <c r="JN472" s="253"/>
      <c r="JO472" s="253"/>
      <c r="JP472" s="253"/>
      <c r="JQ472" s="253"/>
      <c r="JR472" s="253"/>
      <c r="JS472" s="253"/>
      <c r="JT472" s="253"/>
      <c r="JU472" s="253"/>
    </row>
    <row r="473" spans="1:281" s="252" customFormat="1" ht="15" customHeight="1" x14ac:dyDescent="0.25">
      <c r="A473" s="253"/>
      <c r="B473" s="253"/>
      <c r="C473" s="253"/>
      <c r="D473" s="253"/>
      <c r="E473" s="253"/>
      <c r="F473" s="253"/>
      <c r="G473" s="253"/>
      <c r="H473" s="253"/>
      <c r="I473" s="253"/>
      <c r="J473" s="253"/>
      <c r="K473" s="253"/>
      <c r="L473" s="253"/>
      <c r="M473" s="253"/>
      <c r="N473" s="253"/>
      <c r="O473" s="253"/>
      <c r="P473" s="253"/>
      <c r="Q473" s="253"/>
      <c r="R473" s="253"/>
      <c r="S473" s="253"/>
      <c r="T473" s="253"/>
      <c r="U473" s="253" t="s">
        <v>637</v>
      </c>
      <c r="V473" s="253"/>
      <c r="W473" s="253"/>
      <c r="X473" s="253"/>
      <c r="Y473" s="253"/>
      <c r="Z473" s="253"/>
      <c r="AA473" s="253"/>
      <c r="AB473" s="253"/>
      <c r="AC473" s="253" t="s">
        <v>393</v>
      </c>
      <c r="AD473" s="253"/>
      <c r="AE473" s="253"/>
      <c r="AF473" s="253"/>
      <c r="AG473" s="253"/>
      <c r="AH473" s="253"/>
      <c r="AI473" s="253"/>
      <c r="AJ473" s="253"/>
      <c r="AK473" s="253"/>
      <c r="AL473" s="253"/>
      <c r="AM473" s="253"/>
      <c r="AN473" s="253"/>
      <c r="AO473" s="253"/>
      <c r="AP473" s="253"/>
      <c r="AQ473" s="253"/>
      <c r="AR473" s="253"/>
      <c r="AS473" s="253"/>
      <c r="AT473" s="253"/>
      <c r="AU473" s="253"/>
      <c r="AV473" s="253"/>
      <c r="AW473" s="253"/>
      <c r="AX473" s="253"/>
      <c r="AY473" s="253"/>
      <c r="AZ473" s="253"/>
      <c r="BA473" s="253"/>
      <c r="BB473" s="253"/>
      <c r="BC473" s="253"/>
      <c r="BD473" s="253"/>
      <c r="BE473" s="253"/>
      <c r="BF473" s="253"/>
      <c r="BG473" s="253"/>
      <c r="BH473" s="253"/>
      <c r="BI473" s="253"/>
      <c r="BJ473" s="253"/>
      <c r="BK473" s="253"/>
      <c r="BL473" s="253"/>
      <c r="BM473" s="253"/>
      <c r="BN473" s="253"/>
      <c r="BO473" s="253"/>
      <c r="BP473" s="253"/>
      <c r="BQ473" s="253"/>
      <c r="BR473" s="253"/>
      <c r="BS473" s="253"/>
      <c r="BT473" s="253"/>
      <c r="BU473" s="253"/>
      <c r="BV473" s="253"/>
      <c r="BW473" s="253"/>
      <c r="BX473" s="253"/>
      <c r="BY473" s="253"/>
      <c r="BZ473" s="253"/>
      <c r="CA473" s="253"/>
      <c r="CB473" s="253"/>
      <c r="CC473" s="253"/>
      <c r="CD473" s="253"/>
      <c r="CE473" s="253"/>
      <c r="CF473" s="253"/>
      <c r="CG473" s="253"/>
      <c r="CH473" s="253"/>
      <c r="CI473" s="253"/>
      <c r="CJ473" s="253"/>
      <c r="CK473" s="253"/>
      <c r="CL473" s="253"/>
      <c r="CM473" s="253"/>
      <c r="CN473" s="253"/>
      <c r="CO473" s="253"/>
      <c r="CP473" s="253"/>
      <c r="CQ473" s="253"/>
      <c r="CR473" s="253"/>
      <c r="CS473" s="253"/>
      <c r="CT473" s="253"/>
      <c r="CU473" s="253"/>
      <c r="CV473" s="253"/>
      <c r="CW473" s="253"/>
      <c r="CX473" s="253"/>
      <c r="CY473" s="253"/>
      <c r="CZ473" s="253"/>
      <c r="DA473" s="253"/>
      <c r="DB473" s="253"/>
      <c r="DC473" s="253"/>
      <c r="DD473" s="253"/>
      <c r="DE473" s="253"/>
      <c r="DF473" s="253"/>
      <c r="DG473" s="253"/>
      <c r="DH473" s="253"/>
      <c r="DI473" s="253"/>
      <c r="DJ473" s="253"/>
      <c r="DK473" s="253"/>
      <c r="DL473" s="253"/>
      <c r="DM473" s="253"/>
      <c r="DN473" s="253"/>
      <c r="DO473" s="253"/>
      <c r="DP473" s="253"/>
      <c r="DQ473" s="253"/>
      <c r="DR473" s="253"/>
      <c r="DS473" s="253"/>
      <c r="DT473" s="253"/>
      <c r="DU473" s="253"/>
      <c r="DV473" s="253"/>
      <c r="DW473" s="253"/>
      <c r="DX473" s="253"/>
      <c r="DY473" s="253"/>
      <c r="DZ473" s="253"/>
      <c r="EA473" s="253"/>
      <c r="EB473" s="253"/>
      <c r="EC473" s="253"/>
      <c r="ED473" s="253"/>
      <c r="EE473" s="253"/>
      <c r="EF473" s="253"/>
      <c r="EG473" s="253"/>
      <c r="EH473" s="253"/>
      <c r="EI473" s="253"/>
      <c r="EJ473" s="253"/>
      <c r="EK473" s="253"/>
      <c r="EL473" s="253"/>
      <c r="EM473" s="253"/>
      <c r="EN473" s="253"/>
      <c r="EO473" s="253"/>
      <c r="EP473" s="253"/>
      <c r="EQ473" s="253"/>
      <c r="ER473" s="253"/>
      <c r="ES473" s="253"/>
      <c r="ET473" s="253"/>
      <c r="EU473" s="253"/>
      <c r="EV473" s="253"/>
      <c r="EW473" s="253"/>
      <c r="EX473" s="253"/>
      <c r="EY473" s="253"/>
      <c r="EZ473" s="253"/>
      <c r="FA473" s="253"/>
      <c r="FB473" s="253"/>
      <c r="FC473" s="253"/>
      <c r="FD473" s="253"/>
      <c r="FE473" s="253"/>
      <c r="FF473" s="253"/>
      <c r="FG473" s="253"/>
      <c r="FH473" s="253"/>
      <c r="FI473" s="253"/>
      <c r="FJ473" s="253"/>
      <c r="FK473" s="253"/>
      <c r="FL473" s="253"/>
      <c r="FM473" s="253"/>
      <c r="FN473" s="253"/>
      <c r="FO473" s="253"/>
      <c r="FP473" s="253"/>
      <c r="FQ473" s="253"/>
      <c r="FR473" s="253"/>
      <c r="FS473" s="253"/>
      <c r="FT473" s="253"/>
      <c r="FU473" s="253"/>
      <c r="FV473" s="253"/>
      <c r="FW473" s="253"/>
      <c r="FX473" s="253"/>
      <c r="FY473" s="253"/>
      <c r="FZ473" s="253"/>
      <c r="GA473" s="253"/>
      <c r="GB473" s="253"/>
      <c r="GC473" s="253"/>
      <c r="GD473" s="253"/>
      <c r="GE473" s="253"/>
      <c r="GF473" s="253"/>
      <c r="GG473" s="253"/>
      <c r="GH473" s="253"/>
      <c r="GI473" s="253"/>
      <c r="GJ473" s="253"/>
      <c r="GK473" s="253"/>
      <c r="GL473" s="253"/>
      <c r="GM473" s="253"/>
      <c r="GN473" s="253"/>
      <c r="GO473" s="253"/>
      <c r="GP473" s="253"/>
      <c r="GQ473" s="253"/>
      <c r="GR473" s="253"/>
      <c r="GS473" s="253"/>
      <c r="GT473" s="253"/>
      <c r="GU473" s="253"/>
      <c r="GV473" s="253"/>
      <c r="GW473" s="253"/>
      <c r="GX473" s="253"/>
      <c r="GY473" s="253"/>
      <c r="GZ473" s="253"/>
      <c r="HA473" s="253"/>
      <c r="HB473" s="253"/>
      <c r="HC473" s="253"/>
      <c r="HD473" s="253"/>
      <c r="HE473" s="253"/>
      <c r="HF473" s="253"/>
      <c r="HG473" s="253"/>
      <c r="HH473" s="253"/>
      <c r="HI473" s="253"/>
      <c r="HJ473" s="253"/>
      <c r="HK473" s="253"/>
      <c r="HL473" s="253"/>
      <c r="HM473" s="253"/>
      <c r="HN473" s="253"/>
      <c r="HO473" s="253"/>
      <c r="HP473" s="253"/>
      <c r="HQ473" s="253"/>
      <c r="HR473" s="253"/>
      <c r="HS473" s="253"/>
      <c r="HT473" s="253"/>
      <c r="HU473" s="253"/>
      <c r="HV473" s="253"/>
      <c r="HW473" s="253"/>
      <c r="HX473" s="253"/>
      <c r="HY473" s="253"/>
      <c r="HZ473" s="253"/>
      <c r="IA473" s="253"/>
      <c r="IB473" s="253"/>
      <c r="IC473" s="253"/>
      <c r="ID473" s="253"/>
      <c r="IE473" s="253"/>
      <c r="IF473" s="253"/>
      <c r="IG473" s="253"/>
      <c r="IH473" s="253"/>
      <c r="II473" s="253"/>
      <c r="IJ473" s="253"/>
      <c r="IK473" s="253"/>
      <c r="IL473" s="253"/>
      <c r="IM473" s="253"/>
      <c r="IN473" s="253"/>
      <c r="IO473" s="253"/>
      <c r="IP473" s="253"/>
      <c r="IQ473" s="253"/>
      <c r="IR473" s="253"/>
      <c r="IS473" s="253"/>
      <c r="IT473" s="253"/>
      <c r="IU473" s="253"/>
      <c r="IV473" s="253"/>
      <c r="IW473" s="253"/>
      <c r="IX473" s="253"/>
      <c r="IY473" s="253"/>
      <c r="IZ473" s="253"/>
      <c r="JA473" s="253"/>
      <c r="JB473" s="253"/>
      <c r="JC473" s="253"/>
      <c r="JD473" s="253"/>
      <c r="JE473" s="253"/>
      <c r="JF473" s="253"/>
      <c r="JG473" s="253"/>
      <c r="JH473" s="253"/>
      <c r="JI473" s="253"/>
      <c r="JJ473" s="253"/>
      <c r="JK473" s="253"/>
      <c r="JL473" s="253"/>
      <c r="JM473" s="253"/>
      <c r="JN473" s="253"/>
      <c r="JO473" s="253"/>
      <c r="JP473" s="253"/>
      <c r="JQ473" s="253"/>
      <c r="JR473" s="253"/>
      <c r="JS473" s="253"/>
      <c r="JT473" s="253"/>
      <c r="JU473" s="253"/>
    </row>
    <row r="474" spans="1:281" s="252" customFormat="1" ht="15" customHeight="1" x14ac:dyDescent="0.25">
      <c r="A474" s="253"/>
      <c r="B474" s="253"/>
      <c r="C474" s="253"/>
      <c r="D474" s="253"/>
      <c r="E474" s="253"/>
      <c r="F474" s="253"/>
      <c r="G474" s="253"/>
      <c r="H474" s="253"/>
      <c r="I474" s="253"/>
      <c r="J474" s="253"/>
      <c r="K474" s="253"/>
      <c r="L474" s="253"/>
      <c r="M474" s="253"/>
      <c r="N474" s="253"/>
      <c r="O474" s="253"/>
      <c r="P474" s="253"/>
      <c r="Q474" s="253"/>
      <c r="R474" s="253"/>
      <c r="S474" s="253"/>
      <c r="T474" s="253"/>
      <c r="U474" s="253" t="s">
        <v>638</v>
      </c>
      <c r="V474" s="253"/>
      <c r="W474" s="253"/>
      <c r="X474" s="253"/>
      <c r="Y474" s="253"/>
      <c r="Z474" s="253"/>
      <c r="AA474" s="253"/>
      <c r="AB474" s="253"/>
      <c r="AC474" s="253" t="s">
        <v>332</v>
      </c>
      <c r="AD474" s="253"/>
      <c r="AE474" s="253"/>
      <c r="AF474" s="253"/>
      <c r="AG474" s="253"/>
      <c r="AH474" s="253"/>
      <c r="AI474" s="253"/>
      <c r="AJ474" s="253"/>
      <c r="AK474" s="253"/>
      <c r="AL474" s="253"/>
      <c r="AM474" s="253"/>
      <c r="AN474" s="253"/>
      <c r="AO474" s="253"/>
      <c r="AP474" s="253"/>
      <c r="AQ474" s="253"/>
      <c r="AR474" s="253"/>
      <c r="AS474" s="253"/>
      <c r="AT474" s="253"/>
      <c r="AU474" s="253"/>
      <c r="AV474" s="253"/>
      <c r="AW474" s="253"/>
      <c r="AX474" s="253"/>
      <c r="AY474" s="253"/>
      <c r="AZ474" s="253"/>
      <c r="BA474" s="253"/>
      <c r="BB474" s="253"/>
      <c r="BC474" s="253"/>
      <c r="BD474" s="253"/>
      <c r="BE474" s="253"/>
      <c r="BF474" s="253"/>
      <c r="BG474" s="253"/>
      <c r="BH474" s="253"/>
      <c r="BI474" s="253"/>
      <c r="BJ474" s="253"/>
      <c r="BK474" s="253"/>
      <c r="BL474" s="253"/>
      <c r="BM474" s="253"/>
      <c r="BN474" s="253"/>
      <c r="BO474" s="253"/>
      <c r="BP474" s="253"/>
      <c r="BQ474" s="253"/>
      <c r="BR474" s="253"/>
      <c r="BS474" s="253"/>
      <c r="BT474" s="253"/>
      <c r="BU474" s="253"/>
      <c r="BV474" s="253"/>
      <c r="BW474" s="253"/>
      <c r="BX474" s="253"/>
      <c r="BY474" s="253"/>
      <c r="BZ474" s="253"/>
      <c r="CA474" s="253"/>
      <c r="CB474" s="253"/>
      <c r="CC474" s="253"/>
      <c r="CD474" s="253"/>
      <c r="CE474" s="253"/>
      <c r="CF474" s="253"/>
      <c r="CG474" s="253"/>
      <c r="CH474" s="253"/>
      <c r="CI474" s="253"/>
      <c r="CJ474" s="253"/>
      <c r="CK474" s="253"/>
      <c r="CL474" s="253"/>
      <c r="CM474" s="253"/>
      <c r="CN474" s="253"/>
      <c r="CO474" s="253"/>
      <c r="CP474" s="253"/>
      <c r="CQ474" s="253"/>
      <c r="CR474" s="253"/>
      <c r="CS474" s="253"/>
      <c r="CT474" s="253"/>
      <c r="CU474" s="253"/>
      <c r="CV474" s="253"/>
      <c r="CW474" s="253"/>
      <c r="CX474" s="253"/>
      <c r="CY474" s="253"/>
      <c r="CZ474" s="253"/>
      <c r="DA474" s="253"/>
      <c r="DB474" s="253"/>
      <c r="DC474" s="253"/>
      <c r="DD474" s="253"/>
      <c r="DE474" s="253"/>
      <c r="DF474" s="253"/>
      <c r="DG474" s="253"/>
      <c r="DH474" s="253"/>
      <c r="DI474" s="253"/>
      <c r="DJ474" s="253"/>
      <c r="DK474" s="253"/>
      <c r="DL474" s="253"/>
      <c r="DM474" s="253"/>
      <c r="DN474" s="253"/>
      <c r="DO474" s="253"/>
      <c r="DP474" s="253"/>
      <c r="DQ474" s="253"/>
      <c r="DR474" s="253"/>
      <c r="DS474" s="253"/>
      <c r="DT474" s="253"/>
      <c r="DU474" s="253"/>
      <c r="DV474" s="253"/>
      <c r="DW474" s="253"/>
      <c r="DX474" s="253"/>
      <c r="DY474" s="253"/>
      <c r="DZ474" s="253"/>
      <c r="EA474" s="253"/>
      <c r="EB474" s="253"/>
      <c r="EC474" s="253"/>
      <c r="ED474" s="253"/>
      <c r="EE474" s="253"/>
      <c r="EF474" s="253"/>
      <c r="EG474" s="253"/>
      <c r="EH474" s="253"/>
      <c r="EI474" s="253"/>
      <c r="EJ474" s="253"/>
      <c r="EK474" s="253"/>
      <c r="EL474" s="253"/>
      <c r="EM474" s="253"/>
      <c r="EN474" s="253"/>
      <c r="EO474" s="253"/>
      <c r="EP474" s="253"/>
      <c r="EQ474" s="253"/>
      <c r="ER474" s="253"/>
      <c r="ES474" s="253"/>
      <c r="ET474" s="253"/>
      <c r="EU474" s="253"/>
      <c r="EV474" s="253"/>
      <c r="EW474" s="253"/>
      <c r="EX474" s="253"/>
      <c r="EY474" s="253"/>
      <c r="EZ474" s="253"/>
      <c r="FA474" s="253"/>
      <c r="FB474" s="253"/>
      <c r="FC474" s="253"/>
      <c r="FD474" s="253"/>
      <c r="FE474" s="253"/>
      <c r="FF474" s="253"/>
      <c r="FG474" s="253"/>
      <c r="FH474" s="253"/>
      <c r="FI474" s="253"/>
      <c r="FJ474" s="253"/>
      <c r="FK474" s="253"/>
      <c r="FL474" s="253"/>
      <c r="FM474" s="253"/>
      <c r="FN474" s="253"/>
      <c r="FO474" s="253"/>
      <c r="FP474" s="253"/>
      <c r="FQ474" s="253"/>
      <c r="FR474" s="253"/>
      <c r="FS474" s="253"/>
      <c r="FT474" s="253"/>
      <c r="FU474" s="253"/>
      <c r="FV474" s="253"/>
      <c r="FW474" s="253"/>
      <c r="FX474" s="253"/>
      <c r="FY474" s="253"/>
      <c r="FZ474" s="253"/>
      <c r="GA474" s="253"/>
      <c r="GB474" s="253"/>
      <c r="GC474" s="253"/>
      <c r="GD474" s="253"/>
      <c r="GE474" s="253"/>
      <c r="GF474" s="253"/>
      <c r="GG474" s="253"/>
      <c r="GH474" s="253"/>
      <c r="GI474" s="253"/>
      <c r="GJ474" s="253"/>
      <c r="GK474" s="253"/>
      <c r="GL474" s="253"/>
      <c r="GM474" s="253"/>
      <c r="GN474" s="253"/>
      <c r="GO474" s="253"/>
      <c r="GP474" s="253"/>
      <c r="GQ474" s="253"/>
      <c r="GR474" s="253"/>
      <c r="GS474" s="253"/>
      <c r="GT474" s="253"/>
      <c r="GU474" s="253"/>
      <c r="GV474" s="253"/>
      <c r="GW474" s="253"/>
      <c r="GX474" s="253"/>
      <c r="GY474" s="253"/>
      <c r="GZ474" s="253"/>
      <c r="HA474" s="253"/>
      <c r="HB474" s="253"/>
      <c r="HC474" s="253"/>
      <c r="HD474" s="253"/>
      <c r="HE474" s="253"/>
      <c r="HF474" s="253"/>
      <c r="HG474" s="253"/>
      <c r="HH474" s="253"/>
      <c r="HI474" s="253"/>
      <c r="HJ474" s="253"/>
      <c r="HK474" s="253"/>
      <c r="HL474" s="253"/>
      <c r="HM474" s="253"/>
      <c r="HN474" s="253"/>
      <c r="HO474" s="253"/>
      <c r="HP474" s="253"/>
      <c r="HQ474" s="253"/>
      <c r="HR474" s="253"/>
      <c r="HS474" s="253"/>
      <c r="HT474" s="253"/>
      <c r="HU474" s="253"/>
      <c r="HV474" s="253"/>
      <c r="HW474" s="253"/>
      <c r="HX474" s="253"/>
      <c r="HY474" s="253"/>
      <c r="HZ474" s="253"/>
      <c r="IA474" s="253"/>
      <c r="IB474" s="253"/>
      <c r="IC474" s="253"/>
      <c r="ID474" s="253"/>
      <c r="IE474" s="253"/>
      <c r="IF474" s="253"/>
      <c r="IG474" s="253"/>
      <c r="IH474" s="253"/>
      <c r="II474" s="253"/>
      <c r="IJ474" s="253"/>
      <c r="IK474" s="253"/>
      <c r="IL474" s="253"/>
      <c r="IM474" s="253"/>
      <c r="IN474" s="253"/>
      <c r="IO474" s="253"/>
      <c r="IP474" s="253"/>
      <c r="IQ474" s="253"/>
      <c r="IR474" s="253"/>
      <c r="IS474" s="253"/>
      <c r="IT474" s="253"/>
      <c r="IU474" s="253"/>
      <c r="IV474" s="253"/>
      <c r="IW474" s="253"/>
      <c r="IX474" s="253"/>
      <c r="IY474" s="253"/>
      <c r="IZ474" s="253"/>
      <c r="JA474" s="253"/>
      <c r="JB474" s="253"/>
      <c r="JC474" s="253"/>
      <c r="JD474" s="253"/>
      <c r="JE474" s="253"/>
      <c r="JF474" s="253"/>
      <c r="JG474" s="253"/>
      <c r="JH474" s="253"/>
      <c r="JI474" s="253"/>
      <c r="JJ474" s="253"/>
      <c r="JK474" s="253"/>
      <c r="JL474" s="253"/>
      <c r="JM474" s="253"/>
      <c r="JN474" s="253"/>
      <c r="JO474" s="253"/>
      <c r="JP474" s="253"/>
      <c r="JQ474" s="253"/>
      <c r="JR474" s="253"/>
      <c r="JS474" s="253"/>
      <c r="JT474" s="253"/>
      <c r="JU474" s="253"/>
    </row>
    <row r="475" spans="1:281" s="252" customFormat="1" ht="15" customHeight="1" x14ac:dyDescent="0.25">
      <c r="A475" s="253"/>
      <c r="B475" s="253"/>
      <c r="C475" s="253"/>
      <c r="D475" s="253"/>
      <c r="E475" s="253"/>
      <c r="F475" s="253"/>
      <c r="G475" s="253"/>
      <c r="H475" s="253"/>
      <c r="I475" s="253"/>
      <c r="J475" s="253"/>
      <c r="K475" s="253"/>
      <c r="L475" s="253"/>
      <c r="M475" s="253"/>
      <c r="N475" s="253"/>
      <c r="O475" s="253"/>
      <c r="P475" s="253"/>
      <c r="Q475" s="253"/>
      <c r="R475" s="253"/>
      <c r="S475" s="253"/>
      <c r="T475" s="253"/>
      <c r="U475" s="253" t="s">
        <v>639</v>
      </c>
      <c r="V475" s="253"/>
      <c r="W475" s="253"/>
      <c r="X475" s="253"/>
      <c r="Y475" s="253"/>
      <c r="Z475" s="253"/>
      <c r="AA475" s="253"/>
      <c r="AB475" s="253"/>
      <c r="AC475" s="253" t="s">
        <v>320</v>
      </c>
      <c r="AD475" s="253"/>
      <c r="AE475" s="253"/>
      <c r="AF475" s="253"/>
      <c r="AG475" s="253"/>
      <c r="AH475" s="253"/>
      <c r="AI475" s="253"/>
      <c r="AJ475" s="253"/>
      <c r="AK475" s="253"/>
      <c r="AL475" s="253"/>
      <c r="AM475" s="253"/>
      <c r="AN475" s="253"/>
      <c r="AO475" s="253"/>
      <c r="AP475" s="253"/>
      <c r="AQ475" s="253"/>
      <c r="AR475" s="253"/>
      <c r="AS475" s="253"/>
      <c r="AT475" s="253"/>
      <c r="AU475" s="253"/>
      <c r="AV475" s="253"/>
      <c r="AW475" s="253"/>
      <c r="AX475" s="253"/>
      <c r="AY475" s="253"/>
      <c r="AZ475" s="253"/>
      <c r="BA475" s="253"/>
      <c r="BB475" s="253"/>
      <c r="BC475" s="253"/>
      <c r="BD475" s="253"/>
      <c r="BE475" s="253"/>
      <c r="BF475" s="253"/>
      <c r="BG475" s="253"/>
      <c r="BH475" s="253"/>
      <c r="BI475" s="253"/>
      <c r="BJ475" s="253"/>
      <c r="BK475" s="253"/>
      <c r="BL475" s="253"/>
      <c r="BM475" s="253"/>
      <c r="BN475" s="253"/>
      <c r="BO475" s="253"/>
      <c r="BP475" s="253"/>
      <c r="BQ475" s="253"/>
      <c r="BR475" s="253"/>
      <c r="BS475" s="253"/>
      <c r="BT475" s="253"/>
      <c r="BU475" s="253"/>
      <c r="BV475" s="253"/>
      <c r="BW475" s="253"/>
      <c r="BX475" s="253"/>
      <c r="BY475" s="253"/>
      <c r="BZ475" s="253"/>
      <c r="CA475" s="253"/>
      <c r="CB475" s="253"/>
      <c r="CC475" s="253"/>
      <c r="CD475" s="253"/>
      <c r="CE475" s="253"/>
      <c r="CF475" s="253"/>
      <c r="CG475" s="253"/>
      <c r="CH475" s="253"/>
      <c r="CI475" s="253"/>
      <c r="CJ475" s="253"/>
      <c r="CK475" s="253"/>
      <c r="CL475" s="253"/>
      <c r="CM475" s="253"/>
      <c r="CN475" s="253"/>
      <c r="CO475" s="253"/>
      <c r="CP475" s="253"/>
      <c r="CQ475" s="253"/>
      <c r="CR475" s="253"/>
      <c r="CS475" s="253"/>
      <c r="CT475" s="253"/>
      <c r="CU475" s="253"/>
      <c r="CV475" s="253"/>
      <c r="CW475" s="253"/>
      <c r="CX475" s="253"/>
      <c r="CY475" s="253"/>
      <c r="CZ475" s="253"/>
      <c r="DA475" s="253"/>
      <c r="DB475" s="253"/>
      <c r="DC475" s="253"/>
      <c r="DD475" s="253"/>
      <c r="DE475" s="253"/>
      <c r="DF475" s="253"/>
      <c r="DG475" s="253"/>
      <c r="DH475" s="253"/>
      <c r="DI475" s="253"/>
      <c r="DJ475" s="253"/>
      <c r="DK475" s="253"/>
      <c r="DL475" s="253"/>
      <c r="DM475" s="253"/>
      <c r="DN475" s="253"/>
      <c r="DO475" s="253"/>
      <c r="DP475" s="253"/>
      <c r="DQ475" s="253"/>
      <c r="DR475" s="253"/>
      <c r="DS475" s="253"/>
      <c r="DT475" s="253"/>
      <c r="DU475" s="253"/>
      <c r="DV475" s="253"/>
      <c r="DW475" s="253"/>
      <c r="DX475" s="253"/>
      <c r="DY475" s="253"/>
      <c r="DZ475" s="253"/>
      <c r="EA475" s="253"/>
      <c r="EB475" s="253"/>
      <c r="EC475" s="253"/>
      <c r="ED475" s="253"/>
      <c r="EE475" s="253"/>
      <c r="EF475" s="253"/>
      <c r="EG475" s="253"/>
      <c r="EH475" s="253"/>
      <c r="EI475" s="253"/>
      <c r="EJ475" s="253"/>
      <c r="EK475" s="253"/>
      <c r="EL475" s="253"/>
      <c r="EM475" s="253"/>
      <c r="EN475" s="253"/>
      <c r="EO475" s="253"/>
      <c r="EP475" s="253"/>
      <c r="EQ475" s="253"/>
      <c r="ER475" s="253"/>
      <c r="ES475" s="253"/>
      <c r="ET475" s="253"/>
      <c r="EU475" s="253"/>
      <c r="EV475" s="253"/>
      <c r="EW475" s="253"/>
      <c r="EX475" s="253"/>
      <c r="EY475" s="253"/>
      <c r="EZ475" s="253"/>
      <c r="FA475" s="253"/>
      <c r="FB475" s="253"/>
      <c r="FC475" s="253"/>
      <c r="FD475" s="253"/>
      <c r="FE475" s="253"/>
      <c r="FF475" s="253"/>
      <c r="FG475" s="253"/>
      <c r="FH475" s="253"/>
      <c r="FI475" s="253"/>
      <c r="FJ475" s="253"/>
      <c r="FK475" s="253"/>
      <c r="FL475" s="253"/>
      <c r="FM475" s="253"/>
      <c r="FN475" s="253"/>
      <c r="FO475" s="253"/>
      <c r="FP475" s="253"/>
      <c r="FQ475" s="253"/>
      <c r="FR475" s="253"/>
      <c r="FS475" s="253"/>
      <c r="FT475" s="253"/>
      <c r="FU475" s="253"/>
      <c r="FV475" s="253"/>
      <c r="FW475" s="253"/>
      <c r="FX475" s="253"/>
      <c r="FY475" s="253"/>
      <c r="FZ475" s="253"/>
      <c r="GA475" s="253"/>
      <c r="GB475" s="253"/>
      <c r="GC475" s="253"/>
      <c r="GD475" s="253"/>
      <c r="GE475" s="253"/>
      <c r="GF475" s="253"/>
      <c r="GG475" s="253"/>
      <c r="GH475" s="253"/>
      <c r="GI475" s="253"/>
      <c r="GJ475" s="253"/>
      <c r="GK475" s="253"/>
      <c r="GL475" s="253"/>
      <c r="GM475" s="253"/>
      <c r="GN475" s="253"/>
      <c r="GO475" s="253"/>
      <c r="GP475" s="253"/>
      <c r="GQ475" s="253"/>
      <c r="GR475" s="253"/>
      <c r="GS475" s="253"/>
      <c r="GT475" s="253"/>
      <c r="GU475" s="253"/>
      <c r="GV475" s="253"/>
      <c r="GW475" s="253"/>
      <c r="GX475" s="253"/>
      <c r="GY475" s="253"/>
      <c r="GZ475" s="253"/>
      <c r="HA475" s="253"/>
      <c r="HB475" s="253"/>
      <c r="HC475" s="253"/>
      <c r="HD475" s="253"/>
      <c r="HE475" s="253"/>
      <c r="HF475" s="253"/>
      <c r="HG475" s="253"/>
      <c r="HH475" s="253"/>
      <c r="HI475" s="253"/>
      <c r="HJ475" s="253"/>
      <c r="HK475" s="253"/>
      <c r="HL475" s="253"/>
      <c r="HM475" s="253"/>
      <c r="HN475" s="253"/>
      <c r="HO475" s="253"/>
      <c r="HP475" s="253"/>
      <c r="HQ475" s="253"/>
      <c r="HR475" s="253"/>
      <c r="HS475" s="253"/>
      <c r="HT475" s="253"/>
      <c r="HU475" s="253"/>
      <c r="HV475" s="253"/>
      <c r="HW475" s="253"/>
      <c r="HX475" s="253"/>
      <c r="HY475" s="253"/>
      <c r="HZ475" s="253"/>
      <c r="IA475" s="253"/>
      <c r="IB475" s="253"/>
      <c r="IC475" s="253"/>
      <c r="ID475" s="253"/>
      <c r="IE475" s="253"/>
      <c r="IF475" s="253"/>
      <c r="IG475" s="253"/>
      <c r="IH475" s="253"/>
      <c r="II475" s="253"/>
      <c r="IJ475" s="253"/>
      <c r="IK475" s="253"/>
      <c r="IL475" s="253"/>
      <c r="IM475" s="253"/>
      <c r="IN475" s="253"/>
      <c r="IO475" s="253"/>
      <c r="IP475" s="253"/>
      <c r="IQ475" s="253"/>
      <c r="IR475" s="253"/>
      <c r="IS475" s="253"/>
      <c r="IT475" s="253"/>
      <c r="IU475" s="253"/>
      <c r="IV475" s="253"/>
      <c r="IW475" s="253"/>
      <c r="IX475" s="253"/>
      <c r="IY475" s="253"/>
      <c r="IZ475" s="253"/>
      <c r="JA475" s="253"/>
      <c r="JB475" s="253"/>
      <c r="JC475" s="253"/>
      <c r="JD475" s="253"/>
      <c r="JE475" s="253"/>
      <c r="JF475" s="253"/>
      <c r="JG475" s="253"/>
      <c r="JH475" s="253"/>
      <c r="JI475" s="253"/>
      <c r="JJ475" s="253"/>
      <c r="JK475" s="253"/>
      <c r="JL475" s="253"/>
      <c r="JM475" s="253"/>
      <c r="JN475" s="253"/>
      <c r="JO475" s="253"/>
      <c r="JP475" s="253"/>
      <c r="JQ475" s="253"/>
      <c r="JR475" s="253"/>
      <c r="JS475" s="253"/>
      <c r="JT475" s="253"/>
      <c r="JU475" s="253"/>
    </row>
    <row r="476" spans="1:281" s="252" customFormat="1" ht="15" customHeight="1" x14ac:dyDescent="0.25">
      <c r="A476" s="253"/>
      <c r="B476" s="253"/>
      <c r="C476" s="253"/>
      <c r="D476" s="253"/>
      <c r="E476" s="253"/>
      <c r="F476" s="253"/>
      <c r="G476" s="253"/>
      <c r="H476" s="253"/>
      <c r="I476" s="253"/>
      <c r="J476" s="253"/>
      <c r="K476" s="253"/>
      <c r="L476" s="253"/>
      <c r="M476" s="253"/>
      <c r="N476" s="253"/>
      <c r="O476" s="253"/>
      <c r="P476" s="253"/>
      <c r="Q476" s="253"/>
      <c r="R476" s="253"/>
      <c r="S476" s="253"/>
      <c r="T476" s="253"/>
      <c r="U476" s="253" t="s">
        <v>640</v>
      </c>
      <c r="V476" s="253"/>
      <c r="W476" s="253"/>
      <c r="X476" s="253"/>
      <c r="Y476" s="253"/>
      <c r="Z476" s="253"/>
      <c r="AA476" s="253"/>
      <c r="AB476" s="253"/>
      <c r="AC476" s="253" t="s">
        <v>320</v>
      </c>
      <c r="AD476" s="253"/>
      <c r="AE476" s="253"/>
      <c r="AF476" s="253"/>
      <c r="AG476" s="253"/>
      <c r="AH476" s="253"/>
      <c r="AI476" s="253"/>
      <c r="AJ476" s="253"/>
      <c r="AK476" s="253"/>
      <c r="AL476" s="253"/>
      <c r="AM476" s="253"/>
      <c r="AN476" s="253"/>
      <c r="AO476" s="253"/>
      <c r="AP476" s="253"/>
      <c r="AQ476" s="253"/>
      <c r="AR476" s="253"/>
      <c r="AS476" s="253"/>
      <c r="AT476" s="253"/>
      <c r="AU476" s="253"/>
      <c r="AV476" s="253"/>
      <c r="AW476" s="253"/>
      <c r="AX476" s="253"/>
      <c r="AY476" s="253"/>
      <c r="AZ476" s="253"/>
      <c r="BA476" s="253"/>
      <c r="BB476" s="253"/>
      <c r="BC476" s="253"/>
      <c r="BD476" s="253"/>
      <c r="BE476" s="253"/>
      <c r="BF476" s="253"/>
      <c r="BG476" s="253"/>
      <c r="BH476" s="253"/>
      <c r="BI476" s="253"/>
      <c r="BJ476" s="253"/>
      <c r="BK476" s="253"/>
      <c r="BL476" s="253"/>
      <c r="BM476" s="253"/>
      <c r="BN476" s="253"/>
      <c r="BO476" s="253"/>
      <c r="BP476" s="253"/>
      <c r="BQ476" s="253"/>
      <c r="BR476" s="253"/>
      <c r="BS476" s="253"/>
      <c r="BT476" s="253"/>
      <c r="BU476" s="253"/>
      <c r="BV476" s="253"/>
      <c r="BW476" s="253"/>
      <c r="BX476" s="253"/>
      <c r="BY476" s="253"/>
      <c r="BZ476" s="253"/>
      <c r="CA476" s="253"/>
      <c r="CB476" s="253"/>
      <c r="CC476" s="253"/>
      <c r="CD476" s="253"/>
      <c r="CE476" s="253"/>
      <c r="CF476" s="253"/>
      <c r="CG476" s="253"/>
      <c r="CH476" s="253"/>
      <c r="CI476" s="253"/>
      <c r="CJ476" s="253"/>
      <c r="CK476" s="253"/>
      <c r="CL476" s="253"/>
      <c r="CM476" s="253"/>
      <c r="CN476" s="253"/>
      <c r="CO476" s="253"/>
      <c r="CP476" s="253"/>
      <c r="CQ476" s="253"/>
      <c r="CR476" s="253"/>
      <c r="CS476" s="253"/>
      <c r="CT476" s="253"/>
      <c r="CU476" s="253"/>
      <c r="CV476" s="253"/>
      <c r="CW476" s="253"/>
      <c r="CX476" s="253"/>
      <c r="CY476" s="253"/>
      <c r="CZ476" s="253"/>
      <c r="DA476" s="253"/>
      <c r="DB476" s="253"/>
      <c r="DC476" s="253"/>
      <c r="DD476" s="253"/>
      <c r="DE476" s="253"/>
      <c r="DF476" s="253"/>
      <c r="DG476" s="253"/>
      <c r="DH476" s="253"/>
      <c r="DI476" s="253"/>
      <c r="DJ476" s="253"/>
      <c r="DK476" s="253"/>
      <c r="DL476" s="253"/>
      <c r="DM476" s="253"/>
      <c r="DN476" s="253"/>
      <c r="DO476" s="253"/>
      <c r="DP476" s="253"/>
      <c r="DQ476" s="253"/>
      <c r="DR476" s="253"/>
      <c r="DS476" s="253"/>
      <c r="DT476" s="253"/>
      <c r="DU476" s="253"/>
      <c r="DV476" s="253"/>
      <c r="DW476" s="253"/>
      <c r="DX476" s="253"/>
      <c r="DY476" s="253"/>
      <c r="DZ476" s="253"/>
      <c r="EA476" s="253"/>
      <c r="EB476" s="253"/>
      <c r="EC476" s="253"/>
      <c r="ED476" s="253"/>
      <c r="EE476" s="253"/>
      <c r="EF476" s="253"/>
      <c r="EG476" s="253"/>
      <c r="EH476" s="253"/>
      <c r="EI476" s="253"/>
      <c r="EJ476" s="253"/>
      <c r="EK476" s="253"/>
      <c r="EL476" s="253"/>
      <c r="EM476" s="253"/>
      <c r="EN476" s="253"/>
      <c r="EO476" s="253"/>
      <c r="EP476" s="253"/>
      <c r="EQ476" s="253"/>
      <c r="ER476" s="253"/>
      <c r="ES476" s="253"/>
      <c r="ET476" s="253"/>
      <c r="EU476" s="253"/>
      <c r="EV476" s="253"/>
      <c r="EW476" s="253"/>
      <c r="EX476" s="253"/>
      <c r="EY476" s="253"/>
      <c r="EZ476" s="253"/>
      <c r="FA476" s="253"/>
      <c r="FB476" s="253"/>
      <c r="FC476" s="253"/>
      <c r="FD476" s="253"/>
      <c r="FE476" s="253"/>
      <c r="FF476" s="253"/>
      <c r="FG476" s="253"/>
      <c r="FH476" s="253"/>
      <c r="FI476" s="253"/>
      <c r="FJ476" s="253"/>
      <c r="FK476" s="253"/>
      <c r="FL476" s="253"/>
      <c r="FM476" s="253"/>
      <c r="FN476" s="253"/>
      <c r="FO476" s="253"/>
      <c r="FP476" s="253"/>
      <c r="FQ476" s="253"/>
      <c r="FR476" s="253"/>
      <c r="FS476" s="253"/>
      <c r="FT476" s="253"/>
      <c r="FU476" s="253"/>
      <c r="FV476" s="253"/>
      <c r="FW476" s="253"/>
      <c r="FX476" s="253"/>
      <c r="FY476" s="253"/>
      <c r="FZ476" s="253"/>
      <c r="GA476" s="253"/>
      <c r="GB476" s="253"/>
      <c r="GC476" s="253"/>
      <c r="GD476" s="253"/>
      <c r="GE476" s="253"/>
      <c r="GF476" s="253"/>
      <c r="GG476" s="253"/>
      <c r="GH476" s="253"/>
      <c r="GI476" s="253"/>
      <c r="GJ476" s="253"/>
      <c r="GK476" s="253"/>
      <c r="GL476" s="253"/>
      <c r="GM476" s="253"/>
      <c r="GN476" s="253"/>
      <c r="GO476" s="253"/>
      <c r="GP476" s="253"/>
      <c r="GQ476" s="253"/>
      <c r="GR476" s="253"/>
      <c r="GS476" s="253"/>
      <c r="GT476" s="253"/>
      <c r="GU476" s="253"/>
      <c r="GV476" s="253"/>
      <c r="GW476" s="253"/>
      <c r="GX476" s="253"/>
      <c r="GY476" s="253"/>
      <c r="GZ476" s="253"/>
      <c r="HA476" s="253"/>
      <c r="HB476" s="253"/>
      <c r="HC476" s="253"/>
      <c r="HD476" s="253"/>
      <c r="HE476" s="253"/>
      <c r="HF476" s="253"/>
      <c r="HG476" s="253"/>
      <c r="HH476" s="253"/>
      <c r="HI476" s="253"/>
      <c r="HJ476" s="253"/>
      <c r="HK476" s="253"/>
      <c r="HL476" s="253"/>
      <c r="HM476" s="253"/>
      <c r="HN476" s="253"/>
      <c r="HO476" s="253"/>
      <c r="HP476" s="253"/>
      <c r="HQ476" s="253"/>
      <c r="HR476" s="253"/>
      <c r="HS476" s="253"/>
      <c r="HT476" s="253"/>
      <c r="HU476" s="253"/>
      <c r="HV476" s="253"/>
      <c r="HW476" s="253"/>
      <c r="HX476" s="253"/>
      <c r="HY476" s="253"/>
      <c r="HZ476" s="253"/>
      <c r="IA476" s="253"/>
      <c r="IB476" s="253"/>
      <c r="IC476" s="253"/>
      <c r="ID476" s="253"/>
      <c r="IE476" s="253"/>
      <c r="IF476" s="253"/>
      <c r="IG476" s="253"/>
      <c r="IH476" s="253"/>
      <c r="II476" s="253"/>
      <c r="IJ476" s="253"/>
      <c r="IK476" s="253"/>
      <c r="IL476" s="253"/>
      <c r="IM476" s="253"/>
      <c r="IN476" s="253"/>
      <c r="IO476" s="253"/>
      <c r="IP476" s="253"/>
      <c r="IQ476" s="253"/>
      <c r="IR476" s="253"/>
      <c r="IS476" s="253"/>
      <c r="IT476" s="253"/>
      <c r="IU476" s="253"/>
      <c r="IV476" s="253"/>
      <c r="IW476" s="253"/>
      <c r="IX476" s="253"/>
      <c r="IY476" s="253"/>
      <c r="IZ476" s="253"/>
      <c r="JA476" s="253"/>
      <c r="JB476" s="253"/>
      <c r="JC476" s="253"/>
      <c r="JD476" s="253"/>
      <c r="JE476" s="253"/>
      <c r="JF476" s="253"/>
      <c r="JG476" s="253"/>
      <c r="JH476" s="253"/>
      <c r="JI476" s="253"/>
      <c r="JJ476" s="253"/>
      <c r="JK476" s="253"/>
      <c r="JL476" s="253"/>
      <c r="JM476" s="253"/>
      <c r="JN476" s="253"/>
      <c r="JO476" s="253"/>
      <c r="JP476" s="253"/>
      <c r="JQ476" s="253"/>
      <c r="JR476" s="253"/>
      <c r="JS476" s="253"/>
      <c r="JT476" s="253"/>
      <c r="JU476" s="253"/>
    </row>
    <row r="477" spans="1:281" s="252" customFormat="1" ht="15" customHeight="1" x14ac:dyDescent="0.25">
      <c r="A477" s="253"/>
      <c r="B477" s="253"/>
      <c r="C477" s="253"/>
      <c r="D477" s="253"/>
      <c r="E477" s="253"/>
      <c r="F477" s="253"/>
      <c r="G477" s="253"/>
      <c r="H477" s="253"/>
      <c r="I477" s="253"/>
      <c r="J477" s="253"/>
      <c r="K477" s="253"/>
      <c r="L477" s="253"/>
      <c r="M477" s="253"/>
      <c r="N477" s="253"/>
      <c r="O477" s="253"/>
      <c r="P477" s="253"/>
      <c r="Q477" s="253"/>
      <c r="R477" s="253"/>
      <c r="S477" s="253"/>
      <c r="T477" s="253"/>
      <c r="U477" s="253" t="s">
        <v>641</v>
      </c>
      <c r="V477" s="253"/>
      <c r="W477" s="253"/>
      <c r="X477" s="253"/>
      <c r="Y477" s="253"/>
      <c r="Z477" s="253"/>
      <c r="AA477" s="253"/>
      <c r="AB477" s="253"/>
      <c r="AC477" s="253" t="s">
        <v>373</v>
      </c>
      <c r="AD477" s="253"/>
      <c r="AE477" s="253"/>
      <c r="AF477" s="253"/>
      <c r="AG477" s="253"/>
      <c r="AH477" s="253"/>
      <c r="AI477" s="253"/>
      <c r="AJ477" s="253"/>
      <c r="AK477" s="253"/>
      <c r="AL477" s="253"/>
      <c r="AM477" s="253"/>
      <c r="AN477" s="253"/>
      <c r="AO477" s="253"/>
      <c r="AP477" s="253"/>
      <c r="AQ477" s="253"/>
      <c r="AR477" s="253"/>
      <c r="AS477" s="253"/>
      <c r="AT477" s="253"/>
      <c r="AU477" s="253"/>
      <c r="AV477" s="253"/>
      <c r="AW477" s="253"/>
      <c r="AX477" s="253"/>
      <c r="AY477" s="253"/>
      <c r="AZ477" s="253"/>
      <c r="BA477" s="253"/>
      <c r="BB477" s="253"/>
      <c r="BC477" s="253"/>
      <c r="BD477" s="253"/>
      <c r="BE477" s="253"/>
      <c r="BF477" s="253"/>
      <c r="BG477" s="253"/>
      <c r="BH477" s="253"/>
      <c r="BI477" s="253"/>
      <c r="BJ477" s="253"/>
      <c r="BK477" s="253"/>
      <c r="BL477" s="253"/>
      <c r="BM477" s="253"/>
      <c r="BN477" s="253"/>
      <c r="BO477" s="253"/>
      <c r="BP477" s="253"/>
      <c r="BQ477" s="253"/>
      <c r="BR477" s="253"/>
      <c r="BS477" s="253"/>
      <c r="BT477" s="253"/>
      <c r="BU477" s="253"/>
      <c r="BV477" s="253"/>
      <c r="BW477" s="253"/>
      <c r="BX477" s="253"/>
      <c r="BY477" s="253"/>
      <c r="BZ477" s="253"/>
      <c r="CA477" s="253"/>
      <c r="CB477" s="253"/>
      <c r="CC477" s="253"/>
      <c r="CD477" s="253"/>
      <c r="CE477" s="253"/>
      <c r="CF477" s="253"/>
      <c r="CG477" s="253"/>
      <c r="CH477" s="253"/>
      <c r="CI477" s="253"/>
      <c r="CJ477" s="253"/>
      <c r="CK477" s="253"/>
      <c r="CL477" s="253"/>
      <c r="CM477" s="253"/>
      <c r="CN477" s="253"/>
      <c r="CO477" s="253"/>
      <c r="CP477" s="253"/>
      <c r="CQ477" s="253"/>
      <c r="CR477" s="253"/>
      <c r="CS477" s="253"/>
      <c r="CT477" s="253"/>
      <c r="CU477" s="253"/>
      <c r="CV477" s="253"/>
      <c r="CW477" s="253"/>
      <c r="CX477" s="253"/>
      <c r="CY477" s="253"/>
      <c r="CZ477" s="253"/>
      <c r="DA477" s="253"/>
      <c r="DB477" s="253"/>
      <c r="DC477" s="253"/>
      <c r="DD477" s="253"/>
      <c r="DE477" s="253"/>
      <c r="DF477" s="253"/>
      <c r="DG477" s="253"/>
      <c r="DH477" s="253"/>
      <c r="DI477" s="253"/>
      <c r="DJ477" s="253"/>
      <c r="DK477" s="253"/>
      <c r="DL477" s="253"/>
      <c r="DM477" s="253"/>
      <c r="DN477" s="253"/>
      <c r="DO477" s="253"/>
      <c r="DP477" s="253"/>
      <c r="DQ477" s="253"/>
      <c r="DR477" s="253"/>
      <c r="DS477" s="253"/>
      <c r="DT477" s="253"/>
      <c r="DU477" s="253"/>
      <c r="DV477" s="253"/>
      <c r="DW477" s="253"/>
      <c r="DX477" s="253"/>
      <c r="DY477" s="253"/>
      <c r="DZ477" s="253"/>
      <c r="EA477" s="253"/>
      <c r="EB477" s="253"/>
      <c r="EC477" s="253"/>
      <c r="ED477" s="253"/>
      <c r="EE477" s="253"/>
      <c r="EF477" s="253"/>
      <c r="EG477" s="253"/>
      <c r="EH477" s="253"/>
      <c r="EI477" s="253"/>
      <c r="EJ477" s="253"/>
      <c r="EK477" s="253"/>
      <c r="EL477" s="253"/>
      <c r="EM477" s="253"/>
      <c r="EN477" s="253"/>
      <c r="EO477" s="253"/>
      <c r="EP477" s="253"/>
      <c r="EQ477" s="253"/>
      <c r="ER477" s="253"/>
      <c r="ES477" s="253"/>
      <c r="ET477" s="253"/>
      <c r="EU477" s="253"/>
      <c r="EV477" s="253"/>
      <c r="EW477" s="253"/>
      <c r="EX477" s="253"/>
      <c r="EY477" s="253"/>
      <c r="EZ477" s="253"/>
      <c r="FA477" s="253"/>
      <c r="FB477" s="253"/>
      <c r="FC477" s="253"/>
      <c r="FD477" s="253"/>
      <c r="FE477" s="253"/>
      <c r="FF477" s="253"/>
      <c r="FG477" s="253"/>
      <c r="FH477" s="253"/>
      <c r="FI477" s="253"/>
      <c r="FJ477" s="253"/>
      <c r="FK477" s="253"/>
      <c r="FL477" s="253"/>
      <c r="FM477" s="253"/>
      <c r="FN477" s="253"/>
      <c r="FO477" s="253"/>
      <c r="FP477" s="253"/>
      <c r="FQ477" s="253"/>
      <c r="FR477" s="253"/>
      <c r="FS477" s="253"/>
      <c r="FT477" s="253"/>
      <c r="FU477" s="253"/>
      <c r="FV477" s="253"/>
      <c r="FW477" s="253"/>
      <c r="FX477" s="253"/>
      <c r="FY477" s="253"/>
      <c r="FZ477" s="253"/>
      <c r="GA477" s="253"/>
      <c r="GB477" s="253"/>
      <c r="GC477" s="253"/>
      <c r="GD477" s="253"/>
      <c r="GE477" s="253"/>
      <c r="GF477" s="253"/>
      <c r="GG477" s="253"/>
      <c r="GH477" s="253"/>
      <c r="GI477" s="253"/>
      <c r="GJ477" s="253"/>
      <c r="GK477" s="253"/>
      <c r="GL477" s="253"/>
      <c r="GM477" s="253"/>
      <c r="GN477" s="253"/>
      <c r="GO477" s="253"/>
      <c r="GP477" s="253"/>
      <c r="GQ477" s="253"/>
      <c r="GR477" s="253"/>
      <c r="GS477" s="253"/>
      <c r="GT477" s="253"/>
      <c r="GU477" s="253"/>
      <c r="GV477" s="253"/>
      <c r="GW477" s="253"/>
      <c r="GX477" s="253"/>
      <c r="GY477" s="253"/>
      <c r="GZ477" s="253"/>
      <c r="HA477" s="253"/>
      <c r="HB477" s="253"/>
      <c r="HC477" s="253"/>
      <c r="HD477" s="253"/>
      <c r="HE477" s="253"/>
      <c r="HF477" s="253"/>
      <c r="HG477" s="253"/>
      <c r="HH477" s="253"/>
      <c r="HI477" s="253"/>
      <c r="HJ477" s="253"/>
      <c r="HK477" s="253"/>
      <c r="HL477" s="253"/>
      <c r="HM477" s="253"/>
      <c r="HN477" s="253"/>
      <c r="HO477" s="253"/>
      <c r="HP477" s="253"/>
      <c r="HQ477" s="253"/>
      <c r="HR477" s="253"/>
      <c r="HS477" s="253"/>
      <c r="HT477" s="253"/>
      <c r="HU477" s="253"/>
      <c r="HV477" s="253"/>
      <c r="HW477" s="253"/>
      <c r="HX477" s="253"/>
      <c r="HY477" s="253"/>
      <c r="HZ477" s="253"/>
      <c r="IA477" s="253"/>
      <c r="IB477" s="253"/>
      <c r="IC477" s="253"/>
      <c r="ID477" s="253"/>
      <c r="IE477" s="253"/>
      <c r="IF477" s="253"/>
      <c r="IG477" s="253"/>
      <c r="IH477" s="253"/>
      <c r="II477" s="253"/>
      <c r="IJ477" s="253"/>
      <c r="IK477" s="253"/>
      <c r="IL477" s="253"/>
      <c r="IM477" s="253"/>
      <c r="IN477" s="253"/>
      <c r="IO477" s="253"/>
      <c r="IP477" s="253"/>
      <c r="IQ477" s="253"/>
      <c r="IR477" s="253"/>
      <c r="IS477" s="253"/>
      <c r="IT477" s="253"/>
      <c r="IU477" s="253"/>
      <c r="IV477" s="253"/>
      <c r="IW477" s="253"/>
      <c r="IX477" s="253"/>
      <c r="IY477" s="253"/>
      <c r="IZ477" s="253"/>
      <c r="JA477" s="253"/>
      <c r="JB477" s="253"/>
      <c r="JC477" s="253"/>
      <c r="JD477" s="253"/>
      <c r="JE477" s="253"/>
      <c r="JF477" s="253"/>
      <c r="JG477" s="253"/>
      <c r="JH477" s="253"/>
      <c r="JI477" s="253"/>
      <c r="JJ477" s="253"/>
      <c r="JK477" s="253"/>
      <c r="JL477" s="253"/>
      <c r="JM477" s="253"/>
      <c r="JN477" s="253"/>
      <c r="JO477" s="253"/>
      <c r="JP477" s="253"/>
      <c r="JQ477" s="253"/>
      <c r="JR477" s="253"/>
      <c r="JS477" s="253"/>
      <c r="JT477" s="253"/>
      <c r="JU477" s="253"/>
    </row>
    <row r="478" spans="1:281" s="252" customFormat="1" ht="15" customHeight="1" x14ac:dyDescent="0.25">
      <c r="A478" s="253"/>
      <c r="B478" s="253"/>
      <c r="C478" s="253"/>
      <c r="D478" s="253"/>
      <c r="E478" s="253"/>
      <c r="F478" s="253"/>
      <c r="G478" s="253"/>
      <c r="H478" s="253"/>
      <c r="I478" s="253"/>
      <c r="J478" s="253"/>
      <c r="K478" s="253"/>
      <c r="L478" s="253"/>
      <c r="M478" s="253"/>
      <c r="N478" s="253"/>
      <c r="O478" s="253"/>
      <c r="P478" s="253"/>
      <c r="Q478" s="253"/>
      <c r="R478" s="253"/>
      <c r="S478" s="253"/>
      <c r="T478" s="253"/>
      <c r="U478" s="253" t="s">
        <v>642</v>
      </c>
      <c r="V478" s="253"/>
      <c r="W478" s="253"/>
      <c r="X478" s="253"/>
      <c r="Y478" s="253"/>
      <c r="Z478" s="253"/>
      <c r="AA478" s="253"/>
      <c r="AB478" s="253"/>
      <c r="AC478" s="253" t="s">
        <v>332</v>
      </c>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3"/>
      <c r="DL478" s="253"/>
      <c r="DM478" s="253"/>
      <c r="DN478" s="253"/>
      <c r="DO478" s="253"/>
      <c r="DP478" s="253"/>
      <c r="DQ478" s="253"/>
      <c r="DR478" s="253"/>
      <c r="DS478" s="253"/>
      <c r="DT478" s="253"/>
      <c r="DU478" s="253"/>
      <c r="DV478" s="253"/>
      <c r="DW478" s="253"/>
      <c r="DX478" s="253"/>
      <c r="DY478" s="253"/>
      <c r="DZ478" s="253"/>
      <c r="EA478" s="253"/>
      <c r="EB478" s="253"/>
      <c r="EC478" s="253"/>
      <c r="ED478" s="253"/>
      <c r="EE478" s="253"/>
      <c r="EF478" s="253"/>
      <c r="EG478" s="253"/>
      <c r="EH478" s="253"/>
      <c r="EI478" s="253"/>
      <c r="EJ478" s="253"/>
      <c r="EK478" s="253"/>
      <c r="EL478" s="253"/>
      <c r="EM478" s="253"/>
      <c r="EN478" s="253"/>
      <c r="EO478" s="253"/>
      <c r="EP478" s="253"/>
      <c r="EQ478" s="253"/>
      <c r="ER478" s="253"/>
      <c r="ES478" s="253"/>
      <c r="ET478" s="253"/>
      <c r="EU478" s="253"/>
      <c r="EV478" s="253"/>
      <c r="EW478" s="253"/>
      <c r="EX478" s="253"/>
      <c r="EY478" s="253"/>
      <c r="EZ478" s="253"/>
      <c r="FA478" s="253"/>
      <c r="FB478" s="253"/>
      <c r="FC478" s="253"/>
      <c r="FD478" s="253"/>
      <c r="FE478" s="253"/>
      <c r="FF478" s="253"/>
      <c r="FG478" s="253"/>
      <c r="FH478" s="253"/>
      <c r="FI478" s="253"/>
      <c r="FJ478" s="253"/>
      <c r="FK478" s="253"/>
      <c r="FL478" s="253"/>
      <c r="FM478" s="253"/>
      <c r="FN478" s="253"/>
      <c r="FO478" s="253"/>
      <c r="FP478" s="253"/>
      <c r="FQ478" s="253"/>
      <c r="FR478" s="253"/>
      <c r="FS478" s="253"/>
      <c r="FT478" s="253"/>
      <c r="FU478" s="253"/>
      <c r="FV478" s="253"/>
      <c r="FW478" s="253"/>
      <c r="FX478" s="253"/>
      <c r="FY478" s="253"/>
      <c r="FZ478" s="253"/>
      <c r="GA478" s="253"/>
      <c r="GB478" s="253"/>
      <c r="GC478" s="253"/>
      <c r="GD478" s="253"/>
      <c r="GE478" s="253"/>
      <c r="GF478" s="253"/>
      <c r="GG478" s="253"/>
      <c r="GH478" s="253"/>
      <c r="GI478" s="253"/>
      <c r="GJ478" s="253"/>
      <c r="GK478" s="253"/>
      <c r="GL478" s="253"/>
      <c r="GM478" s="253"/>
      <c r="GN478" s="253"/>
      <c r="GO478" s="253"/>
      <c r="GP478" s="253"/>
      <c r="GQ478" s="253"/>
      <c r="GR478" s="253"/>
      <c r="GS478" s="253"/>
      <c r="GT478" s="253"/>
      <c r="GU478" s="253"/>
      <c r="GV478" s="253"/>
      <c r="GW478" s="253"/>
      <c r="GX478" s="253"/>
      <c r="GY478" s="253"/>
      <c r="GZ478" s="253"/>
      <c r="HA478" s="253"/>
      <c r="HB478" s="253"/>
      <c r="HC478" s="253"/>
      <c r="HD478" s="253"/>
      <c r="HE478" s="253"/>
      <c r="HF478" s="253"/>
      <c r="HG478" s="253"/>
      <c r="HH478" s="253"/>
      <c r="HI478" s="253"/>
      <c r="HJ478" s="253"/>
      <c r="HK478" s="253"/>
      <c r="HL478" s="253"/>
      <c r="HM478" s="253"/>
      <c r="HN478" s="253"/>
      <c r="HO478" s="253"/>
      <c r="HP478" s="253"/>
      <c r="HQ478" s="253"/>
      <c r="HR478" s="253"/>
      <c r="HS478" s="253"/>
      <c r="HT478" s="253"/>
      <c r="HU478" s="253"/>
      <c r="HV478" s="253"/>
      <c r="HW478" s="253"/>
      <c r="HX478" s="253"/>
      <c r="HY478" s="253"/>
      <c r="HZ478" s="253"/>
      <c r="IA478" s="253"/>
      <c r="IB478" s="253"/>
      <c r="IC478" s="253"/>
      <c r="ID478" s="253"/>
      <c r="IE478" s="253"/>
      <c r="IF478" s="253"/>
      <c r="IG478" s="253"/>
      <c r="IH478" s="253"/>
      <c r="II478" s="253"/>
      <c r="IJ478" s="253"/>
      <c r="IK478" s="253"/>
      <c r="IL478" s="253"/>
      <c r="IM478" s="253"/>
      <c r="IN478" s="253"/>
      <c r="IO478" s="253"/>
      <c r="IP478" s="253"/>
      <c r="IQ478" s="253"/>
      <c r="IR478" s="253"/>
      <c r="IS478" s="253"/>
      <c r="IT478" s="253"/>
      <c r="IU478" s="253"/>
      <c r="IV478" s="253"/>
      <c r="IW478" s="253"/>
      <c r="IX478" s="253"/>
      <c r="IY478" s="253"/>
      <c r="IZ478" s="253"/>
      <c r="JA478" s="253"/>
      <c r="JB478" s="253"/>
      <c r="JC478" s="253"/>
      <c r="JD478" s="253"/>
      <c r="JE478" s="253"/>
      <c r="JF478" s="253"/>
      <c r="JG478" s="253"/>
      <c r="JH478" s="253"/>
      <c r="JI478" s="253"/>
      <c r="JJ478" s="253"/>
      <c r="JK478" s="253"/>
      <c r="JL478" s="253"/>
      <c r="JM478" s="253"/>
      <c r="JN478" s="253"/>
      <c r="JO478" s="253"/>
      <c r="JP478" s="253"/>
      <c r="JQ478" s="253"/>
      <c r="JR478" s="253"/>
      <c r="JS478" s="253"/>
      <c r="JT478" s="253"/>
      <c r="JU478" s="253"/>
    </row>
    <row r="479" spans="1:281" s="252" customFormat="1" ht="15" customHeight="1" x14ac:dyDescent="0.25">
      <c r="A479" s="253"/>
      <c r="B479" s="253"/>
      <c r="C479" s="253"/>
      <c r="D479" s="253"/>
      <c r="E479" s="253"/>
      <c r="F479" s="253"/>
      <c r="G479" s="253"/>
      <c r="H479" s="253"/>
      <c r="I479" s="253"/>
      <c r="J479" s="253"/>
      <c r="K479" s="253"/>
      <c r="L479" s="253"/>
      <c r="M479" s="253"/>
      <c r="N479" s="253"/>
      <c r="O479" s="253"/>
      <c r="P479" s="253"/>
      <c r="Q479" s="253"/>
      <c r="R479" s="253"/>
      <c r="S479" s="253"/>
      <c r="T479" s="253"/>
      <c r="U479" s="253" t="s">
        <v>643</v>
      </c>
      <c r="V479" s="253"/>
      <c r="W479" s="253"/>
      <c r="X479" s="253"/>
      <c r="Y479" s="253"/>
      <c r="Z479" s="253"/>
      <c r="AA479" s="253"/>
      <c r="AB479" s="253"/>
      <c r="AC479" s="253" t="s">
        <v>320</v>
      </c>
      <c r="AD479" s="253"/>
      <c r="AE479" s="253"/>
      <c r="AF479" s="253"/>
      <c r="AG479" s="253"/>
      <c r="AH479" s="253"/>
      <c r="AI479" s="253"/>
      <c r="AJ479" s="253"/>
      <c r="AK479" s="253"/>
      <c r="AL479" s="253"/>
      <c r="AM479" s="253"/>
      <c r="AN479" s="253"/>
      <c r="AO479" s="253"/>
      <c r="AP479" s="253"/>
      <c r="AQ479" s="253"/>
      <c r="AR479" s="253"/>
      <c r="AS479" s="253"/>
      <c r="AT479" s="253"/>
      <c r="AU479" s="253"/>
      <c r="AV479" s="253"/>
      <c r="AW479" s="253"/>
      <c r="AX479" s="253"/>
      <c r="AY479" s="253"/>
      <c r="AZ479" s="253"/>
      <c r="BA479" s="253"/>
      <c r="BB479" s="253"/>
      <c r="BC479" s="253"/>
      <c r="BD479" s="253"/>
      <c r="BE479" s="253"/>
      <c r="BF479" s="253"/>
      <c r="BG479" s="253"/>
      <c r="BH479" s="253"/>
      <c r="BI479" s="253"/>
      <c r="BJ479" s="253"/>
      <c r="BK479" s="253"/>
      <c r="BL479" s="253"/>
      <c r="BM479" s="253"/>
      <c r="BN479" s="253"/>
      <c r="BO479" s="253"/>
      <c r="BP479" s="253"/>
      <c r="BQ479" s="253"/>
      <c r="BR479" s="253"/>
      <c r="BS479" s="253"/>
      <c r="BT479" s="253"/>
      <c r="BU479" s="253"/>
      <c r="BV479" s="253"/>
      <c r="BW479" s="253"/>
      <c r="BX479" s="253"/>
      <c r="BY479" s="253"/>
      <c r="BZ479" s="253"/>
      <c r="CA479" s="253"/>
      <c r="CB479" s="253"/>
      <c r="CC479" s="253"/>
      <c r="CD479" s="253"/>
      <c r="CE479" s="253"/>
      <c r="CF479" s="253"/>
      <c r="CG479" s="253"/>
      <c r="CH479" s="253"/>
      <c r="CI479" s="253"/>
      <c r="CJ479" s="253"/>
      <c r="CK479" s="253"/>
      <c r="CL479" s="253"/>
      <c r="CM479" s="253"/>
      <c r="CN479" s="253"/>
      <c r="CO479" s="253"/>
      <c r="CP479" s="253"/>
      <c r="CQ479" s="253"/>
      <c r="CR479" s="253"/>
      <c r="CS479" s="253"/>
      <c r="CT479" s="253"/>
      <c r="CU479" s="253"/>
      <c r="CV479" s="253"/>
      <c r="CW479" s="253"/>
      <c r="CX479" s="253"/>
      <c r="CY479" s="253"/>
      <c r="CZ479" s="253"/>
      <c r="DA479" s="253"/>
      <c r="DB479" s="253"/>
      <c r="DC479" s="253"/>
      <c r="DD479" s="253"/>
      <c r="DE479" s="253"/>
      <c r="DF479" s="253"/>
      <c r="DG479" s="253"/>
      <c r="DH479" s="253"/>
      <c r="DI479" s="253"/>
      <c r="DJ479" s="253"/>
      <c r="DK479" s="253"/>
      <c r="DL479" s="253"/>
      <c r="DM479" s="253"/>
      <c r="DN479" s="253"/>
      <c r="DO479" s="253"/>
      <c r="DP479" s="253"/>
      <c r="DQ479" s="253"/>
      <c r="DR479" s="253"/>
      <c r="DS479" s="253"/>
      <c r="DT479" s="253"/>
      <c r="DU479" s="253"/>
      <c r="DV479" s="253"/>
      <c r="DW479" s="253"/>
      <c r="DX479" s="253"/>
      <c r="DY479" s="253"/>
      <c r="DZ479" s="253"/>
      <c r="EA479" s="253"/>
      <c r="EB479" s="253"/>
      <c r="EC479" s="253"/>
      <c r="ED479" s="253"/>
      <c r="EE479" s="253"/>
      <c r="EF479" s="253"/>
      <c r="EG479" s="253"/>
      <c r="EH479" s="253"/>
      <c r="EI479" s="253"/>
      <c r="EJ479" s="253"/>
      <c r="EK479" s="253"/>
      <c r="EL479" s="253"/>
      <c r="EM479" s="253"/>
      <c r="EN479" s="253"/>
      <c r="EO479" s="253"/>
      <c r="EP479" s="253"/>
      <c r="EQ479" s="253"/>
      <c r="ER479" s="253"/>
      <c r="ES479" s="253"/>
      <c r="ET479" s="253"/>
      <c r="EU479" s="253"/>
      <c r="EV479" s="253"/>
      <c r="EW479" s="253"/>
      <c r="EX479" s="253"/>
      <c r="EY479" s="253"/>
      <c r="EZ479" s="253"/>
      <c r="FA479" s="253"/>
      <c r="FB479" s="253"/>
      <c r="FC479" s="253"/>
      <c r="FD479" s="253"/>
      <c r="FE479" s="253"/>
      <c r="FF479" s="253"/>
      <c r="FG479" s="253"/>
      <c r="FH479" s="253"/>
      <c r="FI479" s="253"/>
      <c r="FJ479" s="253"/>
      <c r="FK479" s="253"/>
      <c r="FL479" s="253"/>
      <c r="FM479" s="253"/>
      <c r="FN479" s="253"/>
      <c r="FO479" s="253"/>
      <c r="FP479" s="253"/>
      <c r="FQ479" s="253"/>
      <c r="FR479" s="253"/>
      <c r="FS479" s="253"/>
      <c r="FT479" s="253"/>
      <c r="FU479" s="253"/>
      <c r="FV479" s="253"/>
      <c r="FW479" s="253"/>
      <c r="FX479" s="253"/>
      <c r="FY479" s="253"/>
      <c r="FZ479" s="253"/>
      <c r="GA479" s="253"/>
      <c r="GB479" s="253"/>
      <c r="GC479" s="253"/>
      <c r="GD479" s="253"/>
      <c r="GE479" s="253"/>
      <c r="GF479" s="253"/>
      <c r="GG479" s="253"/>
      <c r="GH479" s="253"/>
      <c r="GI479" s="253"/>
      <c r="GJ479" s="253"/>
      <c r="GK479" s="253"/>
      <c r="GL479" s="253"/>
      <c r="GM479" s="253"/>
      <c r="GN479" s="253"/>
      <c r="GO479" s="253"/>
      <c r="GP479" s="253"/>
      <c r="GQ479" s="253"/>
      <c r="GR479" s="253"/>
      <c r="GS479" s="253"/>
      <c r="GT479" s="253"/>
      <c r="GU479" s="253"/>
      <c r="GV479" s="253"/>
      <c r="GW479" s="253"/>
      <c r="GX479" s="253"/>
      <c r="GY479" s="253"/>
      <c r="GZ479" s="253"/>
      <c r="HA479" s="253"/>
      <c r="HB479" s="253"/>
      <c r="HC479" s="253"/>
      <c r="HD479" s="253"/>
      <c r="HE479" s="253"/>
      <c r="HF479" s="253"/>
      <c r="HG479" s="253"/>
      <c r="HH479" s="253"/>
      <c r="HI479" s="253"/>
      <c r="HJ479" s="253"/>
      <c r="HK479" s="253"/>
      <c r="HL479" s="253"/>
      <c r="HM479" s="253"/>
      <c r="HN479" s="253"/>
      <c r="HO479" s="253"/>
      <c r="HP479" s="253"/>
      <c r="HQ479" s="253"/>
      <c r="HR479" s="253"/>
      <c r="HS479" s="253"/>
      <c r="HT479" s="253"/>
      <c r="HU479" s="253"/>
      <c r="HV479" s="253"/>
      <c r="HW479" s="253"/>
      <c r="HX479" s="253"/>
      <c r="HY479" s="253"/>
      <c r="HZ479" s="253"/>
      <c r="IA479" s="253"/>
      <c r="IB479" s="253"/>
      <c r="IC479" s="253"/>
      <c r="ID479" s="253"/>
      <c r="IE479" s="253"/>
      <c r="IF479" s="253"/>
      <c r="IG479" s="253"/>
      <c r="IH479" s="253"/>
      <c r="II479" s="253"/>
      <c r="IJ479" s="253"/>
      <c r="IK479" s="253"/>
      <c r="IL479" s="253"/>
      <c r="IM479" s="253"/>
      <c r="IN479" s="253"/>
      <c r="IO479" s="253"/>
      <c r="IP479" s="253"/>
      <c r="IQ479" s="253"/>
      <c r="IR479" s="253"/>
      <c r="IS479" s="253"/>
      <c r="IT479" s="253"/>
      <c r="IU479" s="253"/>
      <c r="IV479" s="253"/>
      <c r="IW479" s="253"/>
      <c r="IX479" s="253"/>
      <c r="IY479" s="253"/>
      <c r="IZ479" s="253"/>
      <c r="JA479" s="253"/>
      <c r="JB479" s="253"/>
      <c r="JC479" s="253"/>
      <c r="JD479" s="253"/>
      <c r="JE479" s="253"/>
      <c r="JF479" s="253"/>
      <c r="JG479" s="253"/>
      <c r="JH479" s="253"/>
      <c r="JI479" s="253"/>
      <c r="JJ479" s="253"/>
      <c r="JK479" s="253"/>
      <c r="JL479" s="253"/>
      <c r="JM479" s="253"/>
      <c r="JN479" s="253"/>
      <c r="JO479" s="253"/>
      <c r="JP479" s="253"/>
      <c r="JQ479" s="253"/>
      <c r="JR479" s="253"/>
      <c r="JS479" s="253"/>
      <c r="JT479" s="253"/>
      <c r="JU479" s="253"/>
    </row>
    <row r="480" spans="1:281" s="252" customFormat="1" ht="15" customHeight="1" x14ac:dyDescent="0.25">
      <c r="A480" s="253"/>
      <c r="B480" s="253"/>
      <c r="C480" s="253"/>
      <c r="D480" s="253"/>
      <c r="E480" s="253"/>
      <c r="F480" s="253"/>
      <c r="G480" s="253"/>
      <c r="H480" s="253"/>
      <c r="I480" s="253"/>
      <c r="J480" s="253"/>
      <c r="K480" s="253"/>
      <c r="L480" s="253"/>
      <c r="M480" s="253"/>
      <c r="N480" s="253"/>
      <c r="O480" s="253"/>
      <c r="P480" s="253"/>
      <c r="Q480" s="253"/>
      <c r="R480" s="253"/>
      <c r="S480" s="253"/>
      <c r="T480" s="253"/>
      <c r="U480" s="253" t="s">
        <v>644</v>
      </c>
      <c r="V480" s="253"/>
      <c r="W480" s="253"/>
      <c r="X480" s="253"/>
      <c r="Y480" s="253"/>
      <c r="Z480" s="253"/>
      <c r="AA480" s="253"/>
      <c r="AB480" s="253"/>
      <c r="AC480" s="253" t="s">
        <v>316</v>
      </c>
      <c r="AD480" s="253"/>
      <c r="AE480" s="253"/>
      <c r="AF480" s="253"/>
      <c r="AG480" s="253"/>
      <c r="AH480" s="253"/>
      <c r="AI480" s="253"/>
      <c r="AJ480" s="253"/>
      <c r="AK480" s="253"/>
      <c r="AL480" s="253"/>
      <c r="AM480" s="253"/>
      <c r="AN480" s="253"/>
      <c r="AO480" s="253"/>
      <c r="AP480" s="253"/>
      <c r="AQ480" s="253"/>
      <c r="AR480" s="253"/>
      <c r="AS480" s="253"/>
      <c r="AT480" s="253"/>
      <c r="AU480" s="253"/>
      <c r="AV480" s="253"/>
      <c r="AW480" s="253"/>
      <c r="AX480" s="253"/>
      <c r="AY480" s="253"/>
      <c r="AZ480" s="253"/>
      <c r="BA480" s="253"/>
      <c r="BB480" s="253"/>
      <c r="BC480" s="253"/>
      <c r="BD480" s="253"/>
      <c r="BE480" s="253"/>
      <c r="BF480" s="253"/>
      <c r="BG480" s="253"/>
      <c r="BH480" s="253"/>
      <c r="BI480" s="253"/>
      <c r="BJ480" s="253"/>
      <c r="BK480" s="253"/>
      <c r="BL480" s="253"/>
      <c r="BM480" s="253"/>
      <c r="BN480" s="253"/>
      <c r="BO480" s="253"/>
      <c r="BP480" s="253"/>
      <c r="BQ480" s="253"/>
      <c r="BR480" s="253"/>
      <c r="BS480" s="253"/>
      <c r="BT480" s="253"/>
      <c r="BU480" s="253"/>
      <c r="BV480" s="253"/>
      <c r="BW480" s="253"/>
      <c r="BX480" s="253"/>
      <c r="BY480" s="253"/>
      <c r="BZ480" s="253"/>
      <c r="CA480" s="253"/>
      <c r="CB480" s="253"/>
      <c r="CC480" s="253"/>
      <c r="CD480" s="253"/>
      <c r="CE480" s="253"/>
      <c r="CF480" s="253"/>
      <c r="CG480" s="253"/>
      <c r="CH480" s="253"/>
      <c r="CI480" s="253"/>
      <c r="CJ480" s="253"/>
      <c r="CK480" s="253"/>
      <c r="CL480" s="253"/>
      <c r="CM480" s="253"/>
      <c r="CN480" s="253"/>
      <c r="CO480" s="253"/>
      <c r="CP480" s="253"/>
      <c r="CQ480" s="253"/>
      <c r="CR480" s="253"/>
      <c r="CS480" s="253"/>
      <c r="CT480" s="253"/>
      <c r="CU480" s="253"/>
      <c r="CV480" s="253"/>
      <c r="CW480" s="253"/>
      <c r="CX480" s="253"/>
      <c r="CY480" s="253"/>
      <c r="CZ480" s="253"/>
      <c r="DA480" s="253"/>
      <c r="DB480" s="253"/>
      <c r="DC480" s="253"/>
      <c r="DD480" s="253"/>
      <c r="DE480" s="253"/>
      <c r="DF480" s="253"/>
      <c r="DG480" s="253"/>
      <c r="DH480" s="253"/>
      <c r="DI480" s="253"/>
      <c r="DJ480" s="253"/>
      <c r="DK480" s="253"/>
      <c r="DL480" s="253"/>
      <c r="DM480" s="253"/>
      <c r="DN480" s="253"/>
      <c r="DO480" s="253"/>
      <c r="DP480" s="253"/>
      <c r="DQ480" s="253"/>
      <c r="DR480" s="253"/>
      <c r="DS480" s="253"/>
      <c r="DT480" s="253"/>
      <c r="DU480" s="253"/>
      <c r="DV480" s="253"/>
      <c r="DW480" s="253"/>
      <c r="DX480" s="253"/>
      <c r="DY480" s="253"/>
      <c r="DZ480" s="253"/>
      <c r="EA480" s="253"/>
      <c r="EB480" s="253"/>
      <c r="EC480" s="253"/>
      <c r="ED480" s="253"/>
      <c r="EE480" s="253"/>
      <c r="EF480" s="253"/>
      <c r="EG480" s="253"/>
      <c r="EH480" s="253"/>
      <c r="EI480" s="253"/>
      <c r="EJ480" s="253"/>
      <c r="EK480" s="253"/>
      <c r="EL480" s="253"/>
      <c r="EM480" s="253"/>
      <c r="EN480" s="253"/>
      <c r="EO480" s="253"/>
      <c r="EP480" s="253"/>
      <c r="EQ480" s="253"/>
      <c r="ER480" s="253"/>
      <c r="ES480" s="253"/>
      <c r="ET480" s="253"/>
      <c r="EU480" s="253"/>
      <c r="EV480" s="253"/>
      <c r="EW480" s="253"/>
      <c r="EX480" s="253"/>
      <c r="EY480" s="253"/>
      <c r="EZ480" s="253"/>
      <c r="FA480" s="253"/>
      <c r="FB480" s="253"/>
      <c r="FC480" s="253"/>
      <c r="FD480" s="253"/>
      <c r="FE480" s="253"/>
      <c r="FF480" s="253"/>
      <c r="FG480" s="253"/>
      <c r="FH480" s="253"/>
      <c r="FI480" s="253"/>
      <c r="FJ480" s="253"/>
      <c r="FK480" s="253"/>
      <c r="FL480" s="253"/>
      <c r="FM480" s="253"/>
      <c r="FN480" s="253"/>
      <c r="FO480" s="253"/>
      <c r="FP480" s="253"/>
      <c r="FQ480" s="253"/>
      <c r="FR480" s="253"/>
      <c r="FS480" s="253"/>
      <c r="FT480" s="253"/>
      <c r="FU480" s="253"/>
      <c r="FV480" s="253"/>
      <c r="FW480" s="253"/>
      <c r="FX480" s="253"/>
      <c r="FY480" s="253"/>
      <c r="FZ480" s="253"/>
      <c r="GA480" s="253"/>
      <c r="GB480" s="253"/>
      <c r="GC480" s="253"/>
      <c r="GD480" s="253"/>
      <c r="GE480" s="253"/>
      <c r="GF480" s="253"/>
      <c r="GG480" s="253"/>
      <c r="GH480" s="253"/>
      <c r="GI480" s="253"/>
      <c r="GJ480" s="253"/>
      <c r="GK480" s="253"/>
      <c r="GL480" s="253"/>
      <c r="GM480" s="253"/>
      <c r="GN480" s="253"/>
      <c r="GO480" s="253"/>
      <c r="GP480" s="253"/>
      <c r="GQ480" s="253"/>
      <c r="GR480" s="253"/>
      <c r="GS480" s="253"/>
      <c r="GT480" s="253"/>
      <c r="GU480" s="253"/>
      <c r="GV480" s="253"/>
      <c r="GW480" s="253"/>
      <c r="GX480" s="253"/>
      <c r="GY480" s="253"/>
      <c r="GZ480" s="253"/>
      <c r="HA480" s="253"/>
      <c r="HB480" s="253"/>
      <c r="HC480" s="253"/>
      <c r="HD480" s="253"/>
      <c r="HE480" s="253"/>
      <c r="HF480" s="253"/>
      <c r="HG480" s="253"/>
      <c r="HH480" s="253"/>
      <c r="HI480" s="253"/>
      <c r="HJ480" s="253"/>
      <c r="HK480" s="253"/>
      <c r="HL480" s="253"/>
      <c r="HM480" s="253"/>
      <c r="HN480" s="253"/>
      <c r="HO480" s="253"/>
      <c r="HP480" s="253"/>
      <c r="HQ480" s="253"/>
      <c r="HR480" s="253"/>
      <c r="HS480" s="253"/>
      <c r="HT480" s="253"/>
      <c r="HU480" s="253"/>
      <c r="HV480" s="253"/>
      <c r="HW480" s="253"/>
      <c r="HX480" s="253"/>
      <c r="HY480" s="253"/>
      <c r="HZ480" s="253"/>
      <c r="IA480" s="253"/>
      <c r="IB480" s="253"/>
      <c r="IC480" s="253"/>
      <c r="ID480" s="253"/>
      <c r="IE480" s="253"/>
      <c r="IF480" s="253"/>
      <c r="IG480" s="253"/>
      <c r="IH480" s="253"/>
      <c r="II480" s="253"/>
      <c r="IJ480" s="253"/>
      <c r="IK480" s="253"/>
      <c r="IL480" s="253"/>
      <c r="IM480" s="253"/>
      <c r="IN480" s="253"/>
      <c r="IO480" s="253"/>
      <c r="IP480" s="253"/>
      <c r="IQ480" s="253"/>
      <c r="IR480" s="253"/>
      <c r="IS480" s="253"/>
      <c r="IT480" s="253"/>
      <c r="IU480" s="253"/>
      <c r="IV480" s="253"/>
      <c r="IW480" s="253"/>
      <c r="IX480" s="253"/>
      <c r="IY480" s="253"/>
      <c r="IZ480" s="253"/>
      <c r="JA480" s="253"/>
      <c r="JB480" s="253"/>
      <c r="JC480" s="253"/>
      <c r="JD480" s="253"/>
      <c r="JE480" s="253"/>
      <c r="JF480" s="253"/>
      <c r="JG480" s="253"/>
      <c r="JH480" s="253"/>
      <c r="JI480" s="253"/>
      <c r="JJ480" s="253"/>
      <c r="JK480" s="253"/>
      <c r="JL480" s="253"/>
      <c r="JM480" s="253"/>
      <c r="JN480" s="253"/>
      <c r="JO480" s="253"/>
      <c r="JP480" s="253"/>
      <c r="JQ480" s="253"/>
      <c r="JR480" s="253"/>
      <c r="JS480" s="253"/>
      <c r="JT480" s="253"/>
      <c r="JU480" s="253"/>
    </row>
    <row r="481" spans="1:281" s="252" customFormat="1" ht="15" customHeight="1" x14ac:dyDescent="0.25">
      <c r="A481" s="253"/>
      <c r="B481" s="253"/>
      <c r="C481" s="253"/>
      <c r="D481" s="253"/>
      <c r="E481" s="253"/>
      <c r="F481" s="253"/>
      <c r="G481" s="253"/>
      <c r="H481" s="253"/>
      <c r="I481" s="253"/>
      <c r="J481" s="253"/>
      <c r="K481" s="253"/>
      <c r="L481" s="253"/>
      <c r="M481" s="253"/>
      <c r="N481" s="253"/>
      <c r="O481" s="253"/>
      <c r="P481" s="253"/>
      <c r="Q481" s="253"/>
      <c r="R481" s="253"/>
      <c r="S481" s="253"/>
      <c r="T481" s="253"/>
      <c r="U481" s="253" t="s">
        <v>645</v>
      </c>
      <c r="V481" s="253"/>
      <c r="W481" s="253"/>
      <c r="X481" s="253"/>
      <c r="Y481" s="253"/>
      <c r="Z481" s="253"/>
      <c r="AA481" s="253"/>
      <c r="AB481" s="253"/>
      <c r="AC481" s="253" t="s">
        <v>320</v>
      </c>
      <c r="AD481" s="253"/>
      <c r="AE481" s="253"/>
      <c r="AF481" s="253"/>
      <c r="AG481" s="253"/>
      <c r="AH481" s="253"/>
      <c r="AI481" s="253"/>
      <c r="AJ481" s="253"/>
      <c r="AK481" s="253"/>
      <c r="AL481" s="253"/>
      <c r="AM481" s="253"/>
      <c r="AN481" s="253"/>
      <c r="AO481" s="253"/>
      <c r="AP481" s="253"/>
      <c r="AQ481" s="253"/>
      <c r="AR481" s="253"/>
      <c r="AS481" s="253"/>
      <c r="AT481" s="253"/>
      <c r="AU481" s="253"/>
      <c r="AV481" s="253"/>
      <c r="AW481" s="253"/>
      <c r="AX481" s="253"/>
      <c r="AY481" s="253"/>
      <c r="AZ481" s="253"/>
      <c r="BA481" s="253"/>
      <c r="BB481" s="253"/>
      <c r="BC481" s="253"/>
      <c r="BD481" s="253"/>
      <c r="BE481" s="253"/>
      <c r="BF481" s="253"/>
      <c r="BG481" s="253"/>
      <c r="BH481" s="253"/>
      <c r="BI481" s="253"/>
      <c r="BJ481" s="253"/>
      <c r="BK481" s="253"/>
      <c r="BL481" s="253"/>
      <c r="BM481" s="253"/>
      <c r="BN481" s="253"/>
      <c r="BO481" s="253"/>
      <c r="BP481" s="253"/>
      <c r="BQ481" s="253"/>
      <c r="BR481" s="253"/>
      <c r="BS481" s="253"/>
      <c r="BT481" s="253"/>
      <c r="BU481" s="253"/>
      <c r="BV481" s="253"/>
      <c r="BW481" s="253"/>
      <c r="BX481" s="253"/>
      <c r="BY481" s="253"/>
      <c r="BZ481" s="253"/>
      <c r="CA481" s="253"/>
      <c r="CB481" s="253"/>
      <c r="CC481" s="253"/>
      <c r="CD481" s="253"/>
      <c r="CE481" s="253"/>
      <c r="CF481" s="253"/>
      <c r="CG481" s="253"/>
      <c r="CH481" s="253"/>
      <c r="CI481" s="253"/>
      <c r="CJ481" s="253"/>
      <c r="CK481" s="253"/>
      <c r="CL481" s="253"/>
      <c r="CM481" s="253"/>
      <c r="CN481" s="253"/>
      <c r="CO481" s="253"/>
      <c r="CP481" s="253"/>
      <c r="CQ481" s="253"/>
      <c r="CR481" s="253"/>
      <c r="CS481" s="253"/>
      <c r="CT481" s="253"/>
      <c r="CU481" s="253"/>
      <c r="CV481" s="253"/>
      <c r="CW481" s="253"/>
      <c r="CX481" s="253"/>
      <c r="CY481" s="253"/>
      <c r="CZ481" s="253"/>
      <c r="DA481" s="253"/>
      <c r="DB481" s="253"/>
      <c r="DC481" s="253"/>
      <c r="DD481" s="253"/>
      <c r="DE481" s="253"/>
      <c r="DF481" s="253"/>
      <c r="DG481" s="253"/>
      <c r="DH481" s="253"/>
      <c r="DI481" s="253"/>
      <c r="DJ481" s="253"/>
      <c r="DK481" s="253"/>
      <c r="DL481" s="253"/>
      <c r="DM481" s="253"/>
      <c r="DN481" s="253"/>
      <c r="DO481" s="253"/>
      <c r="DP481" s="253"/>
      <c r="DQ481" s="253"/>
      <c r="DR481" s="253"/>
      <c r="DS481" s="253"/>
      <c r="DT481" s="253"/>
      <c r="DU481" s="253"/>
      <c r="DV481" s="253"/>
      <c r="DW481" s="253"/>
      <c r="DX481" s="253"/>
      <c r="DY481" s="253"/>
      <c r="DZ481" s="253"/>
      <c r="EA481" s="253"/>
      <c r="EB481" s="253"/>
      <c r="EC481" s="253"/>
      <c r="ED481" s="253"/>
      <c r="EE481" s="253"/>
      <c r="EF481" s="253"/>
      <c r="EG481" s="253"/>
      <c r="EH481" s="253"/>
      <c r="EI481" s="253"/>
      <c r="EJ481" s="253"/>
      <c r="EK481" s="253"/>
      <c r="EL481" s="253"/>
      <c r="EM481" s="253"/>
      <c r="EN481" s="253"/>
      <c r="EO481" s="253"/>
      <c r="EP481" s="253"/>
      <c r="EQ481" s="253"/>
      <c r="ER481" s="253"/>
      <c r="ES481" s="253"/>
      <c r="ET481" s="253"/>
      <c r="EU481" s="253"/>
      <c r="EV481" s="253"/>
      <c r="EW481" s="253"/>
      <c r="EX481" s="253"/>
      <c r="EY481" s="253"/>
      <c r="EZ481" s="253"/>
      <c r="FA481" s="253"/>
      <c r="FB481" s="253"/>
      <c r="FC481" s="253"/>
      <c r="FD481" s="253"/>
      <c r="FE481" s="253"/>
      <c r="FF481" s="253"/>
      <c r="FG481" s="253"/>
      <c r="FH481" s="253"/>
      <c r="FI481" s="253"/>
      <c r="FJ481" s="253"/>
      <c r="FK481" s="253"/>
      <c r="FL481" s="253"/>
      <c r="FM481" s="253"/>
      <c r="FN481" s="253"/>
      <c r="FO481" s="253"/>
      <c r="FP481" s="253"/>
      <c r="FQ481" s="253"/>
      <c r="FR481" s="253"/>
      <c r="FS481" s="253"/>
      <c r="FT481" s="253"/>
      <c r="FU481" s="253"/>
      <c r="FV481" s="253"/>
      <c r="FW481" s="253"/>
      <c r="FX481" s="253"/>
      <c r="FY481" s="253"/>
      <c r="FZ481" s="253"/>
      <c r="GA481" s="253"/>
      <c r="GB481" s="253"/>
      <c r="GC481" s="253"/>
      <c r="GD481" s="253"/>
      <c r="GE481" s="253"/>
      <c r="GF481" s="253"/>
      <c r="GG481" s="253"/>
      <c r="GH481" s="253"/>
      <c r="GI481" s="253"/>
      <c r="GJ481" s="253"/>
      <c r="GK481" s="253"/>
      <c r="GL481" s="253"/>
      <c r="GM481" s="253"/>
      <c r="GN481" s="253"/>
      <c r="GO481" s="253"/>
      <c r="GP481" s="253"/>
      <c r="GQ481" s="253"/>
      <c r="GR481" s="253"/>
      <c r="GS481" s="253"/>
      <c r="GT481" s="253"/>
      <c r="GU481" s="253"/>
      <c r="GV481" s="253"/>
      <c r="GW481" s="253"/>
      <c r="GX481" s="253"/>
      <c r="GY481" s="253"/>
      <c r="GZ481" s="253"/>
      <c r="HA481" s="253"/>
      <c r="HB481" s="253"/>
      <c r="HC481" s="253"/>
      <c r="HD481" s="253"/>
      <c r="HE481" s="253"/>
      <c r="HF481" s="253"/>
      <c r="HG481" s="253"/>
      <c r="HH481" s="253"/>
      <c r="HI481" s="253"/>
      <c r="HJ481" s="253"/>
      <c r="HK481" s="253"/>
      <c r="HL481" s="253"/>
      <c r="HM481" s="253"/>
      <c r="HN481" s="253"/>
      <c r="HO481" s="253"/>
      <c r="HP481" s="253"/>
      <c r="HQ481" s="253"/>
      <c r="HR481" s="253"/>
      <c r="HS481" s="253"/>
      <c r="HT481" s="253"/>
      <c r="HU481" s="253"/>
      <c r="HV481" s="253"/>
      <c r="HW481" s="253"/>
      <c r="HX481" s="253"/>
      <c r="HY481" s="253"/>
      <c r="HZ481" s="253"/>
      <c r="IA481" s="253"/>
      <c r="IB481" s="253"/>
      <c r="IC481" s="253"/>
      <c r="ID481" s="253"/>
      <c r="IE481" s="253"/>
      <c r="IF481" s="253"/>
      <c r="IG481" s="253"/>
      <c r="IH481" s="253"/>
      <c r="II481" s="253"/>
      <c r="IJ481" s="253"/>
      <c r="IK481" s="253"/>
      <c r="IL481" s="253"/>
      <c r="IM481" s="253"/>
      <c r="IN481" s="253"/>
      <c r="IO481" s="253"/>
      <c r="IP481" s="253"/>
      <c r="IQ481" s="253"/>
      <c r="IR481" s="253"/>
      <c r="IS481" s="253"/>
      <c r="IT481" s="253"/>
      <c r="IU481" s="253"/>
      <c r="IV481" s="253"/>
      <c r="IW481" s="253"/>
      <c r="IX481" s="253"/>
      <c r="IY481" s="253"/>
      <c r="IZ481" s="253"/>
      <c r="JA481" s="253"/>
      <c r="JB481" s="253"/>
      <c r="JC481" s="253"/>
      <c r="JD481" s="253"/>
      <c r="JE481" s="253"/>
      <c r="JF481" s="253"/>
      <c r="JG481" s="253"/>
      <c r="JH481" s="253"/>
      <c r="JI481" s="253"/>
      <c r="JJ481" s="253"/>
      <c r="JK481" s="253"/>
      <c r="JL481" s="253"/>
      <c r="JM481" s="253"/>
      <c r="JN481" s="253"/>
      <c r="JO481" s="253"/>
      <c r="JP481" s="253"/>
      <c r="JQ481" s="253"/>
      <c r="JR481" s="253"/>
      <c r="JS481" s="253"/>
      <c r="JT481" s="253"/>
      <c r="JU481" s="253"/>
    </row>
    <row r="482" spans="1:281" s="252" customFormat="1" ht="15" customHeight="1" x14ac:dyDescent="0.25">
      <c r="A482" s="253"/>
      <c r="B482" s="253"/>
      <c r="C482" s="253"/>
      <c r="D482" s="253"/>
      <c r="E482" s="253"/>
      <c r="F482" s="253"/>
      <c r="G482" s="253"/>
      <c r="H482" s="253"/>
      <c r="I482" s="253"/>
      <c r="J482" s="253"/>
      <c r="K482" s="253"/>
      <c r="L482" s="253"/>
      <c r="M482" s="253"/>
      <c r="N482" s="253"/>
      <c r="O482" s="253"/>
      <c r="P482" s="253"/>
      <c r="Q482" s="253"/>
      <c r="R482" s="253"/>
      <c r="S482" s="253"/>
      <c r="T482" s="253"/>
      <c r="U482" s="253" t="s">
        <v>646</v>
      </c>
      <c r="V482" s="253"/>
      <c r="W482" s="253"/>
      <c r="X482" s="253"/>
      <c r="Y482" s="253"/>
      <c r="Z482" s="253"/>
      <c r="AA482" s="253"/>
      <c r="AB482" s="253"/>
      <c r="AC482" s="253" t="s">
        <v>316</v>
      </c>
      <c r="AD482" s="253"/>
      <c r="AE482" s="253"/>
      <c r="AF482" s="253"/>
      <c r="AG482" s="253"/>
      <c r="AH482" s="253"/>
      <c r="AI482" s="253"/>
      <c r="AJ482" s="253"/>
      <c r="AK482" s="253"/>
      <c r="AL482" s="253"/>
      <c r="AM482" s="253"/>
      <c r="AN482" s="253"/>
      <c r="AO482" s="253"/>
      <c r="AP482" s="253"/>
      <c r="AQ482" s="253"/>
      <c r="AR482" s="253"/>
      <c r="AS482" s="253"/>
      <c r="AT482" s="253"/>
      <c r="AU482" s="253"/>
      <c r="AV482" s="253"/>
      <c r="AW482" s="253"/>
      <c r="AX482" s="253"/>
      <c r="AY482" s="253"/>
      <c r="AZ482" s="253"/>
      <c r="BA482" s="253"/>
      <c r="BB482" s="253"/>
      <c r="BC482" s="253"/>
      <c r="BD482" s="253"/>
      <c r="BE482" s="253"/>
      <c r="BF482" s="253"/>
      <c r="BG482" s="253"/>
      <c r="BH482" s="253"/>
      <c r="BI482" s="253"/>
      <c r="BJ482" s="253"/>
      <c r="BK482" s="253"/>
      <c r="BL482" s="253"/>
      <c r="BM482" s="253"/>
      <c r="BN482" s="253"/>
      <c r="BO482" s="253"/>
      <c r="BP482" s="253"/>
      <c r="BQ482" s="253"/>
      <c r="BR482" s="253"/>
      <c r="BS482" s="253"/>
      <c r="BT482" s="253"/>
      <c r="BU482" s="253"/>
      <c r="BV482" s="253"/>
      <c r="BW482" s="253"/>
      <c r="BX482" s="253"/>
      <c r="BY482" s="253"/>
      <c r="BZ482" s="253"/>
      <c r="CA482" s="253"/>
      <c r="CB482" s="253"/>
      <c r="CC482" s="253"/>
      <c r="CD482" s="253"/>
      <c r="CE482" s="253"/>
      <c r="CF482" s="253"/>
      <c r="CG482" s="253"/>
      <c r="CH482" s="253"/>
      <c r="CI482" s="253"/>
      <c r="CJ482" s="253"/>
      <c r="CK482" s="253"/>
      <c r="CL482" s="253"/>
      <c r="CM482" s="253"/>
      <c r="CN482" s="253"/>
      <c r="CO482" s="253"/>
      <c r="CP482" s="253"/>
      <c r="CQ482" s="253"/>
      <c r="CR482" s="253"/>
      <c r="CS482" s="253"/>
      <c r="CT482" s="253"/>
      <c r="CU482" s="253"/>
      <c r="CV482" s="253"/>
      <c r="CW482" s="253"/>
      <c r="CX482" s="253"/>
      <c r="CY482" s="253"/>
      <c r="CZ482" s="253"/>
      <c r="DA482" s="253"/>
      <c r="DB482" s="253"/>
      <c r="DC482" s="253"/>
      <c r="DD482" s="253"/>
      <c r="DE482" s="253"/>
      <c r="DF482" s="253"/>
      <c r="DG482" s="253"/>
      <c r="DH482" s="253"/>
      <c r="DI482" s="253"/>
      <c r="DJ482" s="253"/>
      <c r="DK482" s="253"/>
      <c r="DL482" s="253"/>
      <c r="DM482" s="253"/>
      <c r="DN482" s="253"/>
      <c r="DO482" s="253"/>
      <c r="DP482" s="253"/>
      <c r="DQ482" s="253"/>
      <c r="DR482" s="253"/>
      <c r="DS482" s="253"/>
      <c r="DT482" s="253"/>
      <c r="DU482" s="253"/>
      <c r="DV482" s="253"/>
      <c r="DW482" s="253"/>
      <c r="DX482" s="253"/>
      <c r="DY482" s="253"/>
      <c r="DZ482" s="253"/>
      <c r="EA482" s="253"/>
      <c r="EB482" s="253"/>
      <c r="EC482" s="253"/>
      <c r="ED482" s="253"/>
      <c r="EE482" s="253"/>
      <c r="EF482" s="253"/>
      <c r="EG482" s="253"/>
      <c r="EH482" s="253"/>
      <c r="EI482" s="253"/>
      <c r="EJ482" s="253"/>
      <c r="EK482" s="253"/>
      <c r="EL482" s="253"/>
      <c r="EM482" s="253"/>
      <c r="EN482" s="253"/>
      <c r="EO482" s="253"/>
      <c r="EP482" s="253"/>
      <c r="EQ482" s="253"/>
      <c r="ER482" s="253"/>
      <c r="ES482" s="253"/>
      <c r="ET482" s="253"/>
      <c r="EU482" s="253"/>
      <c r="EV482" s="253"/>
      <c r="EW482" s="253"/>
      <c r="EX482" s="253"/>
      <c r="EY482" s="253"/>
      <c r="EZ482" s="253"/>
      <c r="FA482" s="253"/>
      <c r="FB482" s="253"/>
      <c r="FC482" s="253"/>
      <c r="FD482" s="253"/>
      <c r="FE482" s="253"/>
      <c r="FF482" s="253"/>
      <c r="FG482" s="253"/>
      <c r="FH482" s="253"/>
      <c r="FI482" s="253"/>
      <c r="FJ482" s="253"/>
      <c r="FK482" s="253"/>
      <c r="FL482" s="253"/>
      <c r="FM482" s="253"/>
      <c r="FN482" s="253"/>
      <c r="FO482" s="253"/>
      <c r="FP482" s="253"/>
      <c r="FQ482" s="253"/>
      <c r="FR482" s="253"/>
      <c r="FS482" s="253"/>
      <c r="FT482" s="253"/>
      <c r="FU482" s="253"/>
      <c r="FV482" s="253"/>
      <c r="FW482" s="253"/>
      <c r="FX482" s="253"/>
      <c r="FY482" s="253"/>
      <c r="FZ482" s="253"/>
      <c r="GA482" s="253"/>
      <c r="GB482" s="253"/>
      <c r="GC482" s="253"/>
      <c r="GD482" s="253"/>
      <c r="GE482" s="253"/>
      <c r="GF482" s="253"/>
      <c r="GG482" s="253"/>
      <c r="GH482" s="253"/>
      <c r="GI482" s="253"/>
      <c r="GJ482" s="253"/>
      <c r="GK482" s="253"/>
      <c r="GL482" s="253"/>
      <c r="GM482" s="253"/>
      <c r="GN482" s="253"/>
      <c r="GO482" s="253"/>
      <c r="GP482" s="253"/>
      <c r="GQ482" s="253"/>
      <c r="GR482" s="253"/>
      <c r="GS482" s="253"/>
      <c r="GT482" s="253"/>
      <c r="GU482" s="253"/>
      <c r="GV482" s="253"/>
      <c r="GW482" s="253"/>
      <c r="GX482" s="253"/>
      <c r="GY482" s="253"/>
      <c r="GZ482" s="253"/>
      <c r="HA482" s="253"/>
      <c r="HB482" s="253"/>
      <c r="HC482" s="253"/>
      <c r="HD482" s="253"/>
      <c r="HE482" s="253"/>
      <c r="HF482" s="253"/>
      <c r="HG482" s="253"/>
      <c r="HH482" s="253"/>
      <c r="HI482" s="253"/>
      <c r="HJ482" s="253"/>
      <c r="HK482" s="253"/>
      <c r="HL482" s="253"/>
      <c r="HM482" s="253"/>
      <c r="HN482" s="253"/>
      <c r="HO482" s="253"/>
      <c r="HP482" s="253"/>
      <c r="HQ482" s="253"/>
      <c r="HR482" s="253"/>
      <c r="HS482" s="253"/>
      <c r="HT482" s="253"/>
      <c r="HU482" s="253"/>
      <c r="HV482" s="253"/>
      <c r="HW482" s="253"/>
      <c r="HX482" s="253"/>
      <c r="HY482" s="253"/>
      <c r="HZ482" s="253"/>
      <c r="IA482" s="253"/>
      <c r="IB482" s="253"/>
      <c r="IC482" s="253"/>
      <c r="ID482" s="253"/>
      <c r="IE482" s="253"/>
      <c r="IF482" s="253"/>
      <c r="IG482" s="253"/>
      <c r="IH482" s="253"/>
      <c r="II482" s="253"/>
      <c r="IJ482" s="253"/>
      <c r="IK482" s="253"/>
      <c r="IL482" s="253"/>
      <c r="IM482" s="253"/>
      <c r="IN482" s="253"/>
      <c r="IO482" s="253"/>
      <c r="IP482" s="253"/>
      <c r="IQ482" s="253"/>
      <c r="IR482" s="253"/>
      <c r="IS482" s="253"/>
      <c r="IT482" s="253"/>
      <c r="IU482" s="253"/>
      <c r="IV482" s="253"/>
      <c r="IW482" s="253"/>
      <c r="IX482" s="253"/>
      <c r="IY482" s="253"/>
      <c r="IZ482" s="253"/>
      <c r="JA482" s="253"/>
      <c r="JB482" s="253"/>
      <c r="JC482" s="253"/>
      <c r="JD482" s="253"/>
      <c r="JE482" s="253"/>
      <c r="JF482" s="253"/>
      <c r="JG482" s="253"/>
      <c r="JH482" s="253"/>
      <c r="JI482" s="253"/>
      <c r="JJ482" s="253"/>
      <c r="JK482" s="253"/>
      <c r="JL482" s="253"/>
      <c r="JM482" s="253"/>
      <c r="JN482" s="253"/>
      <c r="JO482" s="253"/>
      <c r="JP482" s="253"/>
      <c r="JQ482" s="253"/>
      <c r="JR482" s="253"/>
      <c r="JS482" s="253"/>
      <c r="JT482" s="253"/>
      <c r="JU482" s="253"/>
    </row>
    <row r="483" spans="1:281" s="252" customFormat="1" ht="15" customHeight="1" x14ac:dyDescent="0.25">
      <c r="A483" s="253"/>
      <c r="B483" s="253"/>
      <c r="C483" s="253"/>
      <c r="D483" s="253"/>
      <c r="E483" s="253"/>
      <c r="F483" s="253"/>
      <c r="G483" s="253"/>
      <c r="H483" s="253"/>
      <c r="I483" s="253"/>
      <c r="J483" s="253"/>
      <c r="K483" s="253"/>
      <c r="L483" s="253"/>
      <c r="M483" s="253"/>
      <c r="N483" s="253"/>
      <c r="O483" s="253"/>
      <c r="P483" s="253"/>
      <c r="Q483" s="253"/>
      <c r="R483" s="253"/>
      <c r="S483" s="253"/>
      <c r="T483" s="253"/>
      <c r="U483" s="253" t="s">
        <v>647</v>
      </c>
      <c r="V483" s="253"/>
      <c r="W483" s="253"/>
      <c r="X483" s="253"/>
      <c r="Y483" s="253"/>
      <c r="Z483" s="253"/>
      <c r="AA483" s="253"/>
      <c r="AB483" s="253"/>
      <c r="AC483" s="253" t="s">
        <v>332</v>
      </c>
      <c r="AD483" s="253"/>
      <c r="AE483" s="253"/>
      <c r="AF483" s="253"/>
      <c r="AG483" s="253"/>
      <c r="AH483" s="253"/>
      <c r="AI483" s="253"/>
      <c r="AJ483" s="253"/>
      <c r="AK483" s="253"/>
      <c r="AL483" s="253"/>
      <c r="AM483" s="253"/>
      <c r="AN483" s="253"/>
      <c r="AO483" s="253"/>
      <c r="AP483" s="253"/>
      <c r="AQ483" s="253"/>
      <c r="AR483" s="253"/>
      <c r="AS483" s="253"/>
      <c r="AT483" s="253"/>
      <c r="AU483" s="253"/>
      <c r="AV483" s="253"/>
      <c r="AW483" s="253"/>
      <c r="AX483" s="253"/>
      <c r="AY483" s="253"/>
      <c r="AZ483" s="253"/>
      <c r="BA483" s="253"/>
      <c r="BB483" s="253"/>
      <c r="BC483" s="253"/>
      <c r="BD483" s="253"/>
      <c r="BE483" s="253"/>
      <c r="BF483" s="253"/>
      <c r="BG483" s="253"/>
      <c r="BH483" s="253"/>
      <c r="BI483" s="253"/>
      <c r="BJ483" s="253"/>
      <c r="BK483" s="253"/>
      <c r="BL483" s="253"/>
      <c r="BM483" s="253"/>
      <c r="BN483" s="253"/>
      <c r="BO483" s="253"/>
      <c r="BP483" s="253"/>
      <c r="BQ483" s="253"/>
      <c r="BR483" s="253"/>
      <c r="BS483" s="253"/>
      <c r="BT483" s="253"/>
      <c r="BU483" s="253"/>
      <c r="BV483" s="253"/>
      <c r="BW483" s="253"/>
      <c r="BX483" s="253"/>
      <c r="BY483" s="253"/>
      <c r="BZ483" s="253"/>
      <c r="CA483" s="253"/>
      <c r="CB483" s="253"/>
      <c r="CC483" s="253"/>
      <c r="CD483" s="253"/>
      <c r="CE483" s="253"/>
      <c r="CF483" s="253"/>
      <c r="CG483" s="253"/>
      <c r="CH483" s="253"/>
      <c r="CI483" s="253"/>
      <c r="CJ483" s="253"/>
      <c r="CK483" s="253"/>
      <c r="CL483" s="253"/>
      <c r="CM483" s="253"/>
      <c r="CN483" s="253"/>
      <c r="CO483" s="253"/>
      <c r="CP483" s="253"/>
      <c r="CQ483" s="253"/>
      <c r="CR483" s="253"/>
      <c r="CS483" s="253"/>
      <c r="CT483" s="253"/>
      <c r="CU483" s="253"/>
      <c r="CV483" s="253"/>
      <c r="CW483" s="253"/>
      <c r="CX483" s="253"/>
      <c r="CY483" s="253"/>
      <c r="CZ483" s="253"/>
      <c r="DA483" s="253"/>
      <c r="DB483" s="253"/>
      <c r="DC483" s="253"/>
      <c r="DD483" s="253"/>
      <c r="DE483" s="253"/>
      <c r="DF483" s="253"/>
      <c r="DG483" s="253"/>
      <c r="DH483" s="253"/>
      <c r="DI483" s="253"/>
      <c r="DJ483" s="253"/>
      <c r="DK483" s="253"/>
      <c r="DL483" s="253"/>
      <c r="DM483" s="253"/>
      <c r="DN483" s="253"/>
      <c r="DO483" s="253"/>
      <c r="DP483" s="253"/>
      <c r="DQ483" s="253"/>
      <c r="DR483" s="253"/>
      <c r="DS483" s="253"/>
      <c r="DT483" s="253"/>
      <c r="DU483" s="253"/>
      <c r="DV483" s="253"/>
      <c r="DW483" s="253"/>
      <c r="DX483" s="253"/>
      <c r="DY483" s="253"/>
      <c r="DZ483" s="253"/>
      <c r="EA483" s="253"/>
      <c r="EB483" s="253"/>
      <c r="EC483" s="253"/>
      <c r="ED483" s="253"/>
      <c r="EE483" s="253"/>
      <c r="EF483" s="253"/>
      <c r="EG483" s="253"/>
      <c r="EH483" s="253"/>
      <c r="EI483" s="253"/>
      <c r="EJ483" s="253"/>
      <c r="EK483" s="253"/>
      <c r="EL483" s="253"/>
      <c r="EM483" s="253"/>
      <c r="EN483" s="253"/>
      <c r="EO483" s="253"/>
      <c r="EP483" s="253"/>
      <c r="EQ483" s="253"/>
      <c r="ER483" s="253"/>
      <c r="ES483" s="253"/>
      <c r="ET483" s="253"/>
      <c r="EU483" s="253"/>
      <c r="EV483" s="253"/>
      <c r="EW483" s="253"/>
      <c r="EX483" s="253"/>
      <c r="EY483" s="253"/>
      <c r="EZ483" s="253"/>
      <c r="FA483" s="253"/>
      <c r="FB483" s="253"/>
      <c r="FC483" s="253"/>
      <c r="FD483" s="253"/>
      <c r="FE483" s="253"/>
      <c r="FF483" s="253"/>
      <c r="FG483" s="253"/>
      <c r="FH483" s="253"/>
      <c r="FI483" s="253"/>
      <c r="FJ483" s="253"/>
      <c r="FK483" s="253"/>
      <c r="FL483" s="253"/>
      <c r="FM483" s="253"/>
      <c r="FN483" s="253"/>
      <c r="FO483" s="253"/>
      <c r="FP483" s="253"/>
      <c r="FQ483" s="253"/>
      <c r="FR483" s="253"/>
      <c r="FS483" s="253"/>
      <c r="FT483" s="253"/>
      <c r="FU483" s="253"/>
      <c r="FV483" s="253"/>
      <c r="FW483" s="253"/>
      <c r="FX483" s="253"/>
      <c r="FY483" s="253"/>
      <c r="FZ483" s="253"/>
      <c r="GA483" s="253"/>
      <c r="GB483" s="253"/>
      <c r="GC483" s="253"/>
      <c r="GD483" s="253"/>
      <c r="GE483" s="253"/>
      <c r="GF483" s="253"/>
      <c r="GG483" s="253"/>
      <c r="GH483" s="253"/>
      <c r="GI483" s="253"/>
      <c r="GJ483" s="253"/>
      <c r="GK483" s="253"/>
      <c r="GL483" s="253"/>
      <c r="GM483" s="253"/>
      <c r="GN483" s="253"/>
      <c r="GO483" s="253"/>
      <c r="GP483" s="253"/>
      <c r="GQ483" s="253"/>
      <c r="GR483" s="253"/>
      <c r="GS483" s="253"/>
      <c r="GT483" s="253"/>
      <c r="GU483" s="253"/>
      <c r="GV483" s="253"/>
      <c r="GW483" s="253"/>
      <c r="GX483" s="253"/>
      <c r="GY483" s="253"/>
      <c r="GZ483" s="253"/>
      <c r="HA483" s="253"/>
      <c r="HB483" s="253"/>
      <c r="HC483" s="253"/>
      <c r="HD483" s="253"/>
      <c r="HE483" s="253"/>
      <c r="HF483" s="253"/>
      <c r="HG483" s="253"/>
      <c r="HH483" s="253"/>
      <c r="HI483" s="253"/>
      <c r="HJ483" s="253"/>
      <c r="HK483" s="253"/>
      <c r="HL483" s="253"/>
      <c r="HM483" s="253"/>
      <c r="HN483" s="253"/>
      <c r="HO483" s="253"/>
      <c r="HP483" s="253"/>
      <c r="HQ483" s="253"/>
      <c r="HR483" s="253"/>
      <c r="HS483" s="253"/>
      <c r="HT483" s="253"/>
      <c r="HU483" s="253"/>
      <c r="HV483" s="253"/>
      <c r="HW483" s="253"/>
      <c r="HX483" s="253"/>
      <c r="HY483" s="253"/>
      <c r="HZ483" s="253"/>
      <c r="IA483" s="253"/>
      <c r="IB483" s="253"/>
      <c r="IC483" s="253"/>
      <c r="ID483" s="253"/>
      <c r="IE483" s="253"/>
      <c r="IF483" s="253"/>
      <c r="IG483" s="253"/>
      <c r="IH483" s="253"/>
      <c r="II483" s="253"/>
      <c r="IJ483" s="253"/>
      <c r="IK483" s="253"/>
      <c r="IL483" s="253"/>
      <c r="IM483" s="253"/>
      <c r="IN483" s="253"/>
      <c r="IO483" s="253"/>
      <c r="IP483" s="253"/>
      <c r="IQ483" s="253"/>
      <c r="IR483" s="253"/>
      <c r="IS483" s="253"/>
      <c r="IT483" s="253"/>
      <c r="IU483" s="253"/>
      <c r="IV483" s="253"/>
      <c r="IW483" s="253"/>
      <c r="IX483" s="253"/>
      <c r="IY483" s="253"/>
      <c r="IZ483" s="253"/>
      <c r="JA483" s="253"/>
      <c r="JB483" s="253"/>
      <c r="JC483" s="253"/>
      <c r="JD483" s="253"/>
      <c r="JE483" s="253"/>
      <c r="JF483" s="253"/>
      <c r="JG483" s="253"/>
      <c r="JH483" s="253"/>
      <c r="JI483" s="253"/>
      <c r="JJ483" s="253"/>
      <c r="JK483" s="253"/>
      <c r="JL483" s="253"/>
      <c r="JM483" s="253"/>
      <c r="JN483" s="253"/>
      <c r="JO483" s="253"/>
      <c r="JP483" s="253"/>
      <c r="JQ483" s="253"/>
      <c r="JR483" s="253"/>
      <c r="JS483" s="253"/>
      <c r="JT483" s="253"/>
      <c r="JU483" s="253"/>
    </row>
    <row r="484" spans="1:281" s="252" customFormat="1" ht="15" customHeight="1" x14ac:dyDescent="0.25">
      <c r="A484" s="253"/>
      <c r="B484" s="253"/>
      <c r="C484" s="253"/>
      <c r="D484" s="253"/>
      <c r="E484" s="253"/>
      <c r="F484" s="253"/>
      <c r="G484" s="253"/>
      <c r="H484" s="253"/>
      <c r="I484" s="253"/>
      <c r="J484" s="253"/>
      <c r="K484" s="253"/>
      <c r="L484" s="253"/>
      <c r="M484" s="253"/>
      <c r="N484" s="253"/>
      <c r="O484" s="253"/>
      <c r="P484" s="253"/>
      <c r="Q484" s="253"/>
      <c r="R484" s="253"/>
      <c r="S484" s="253"/>
      <c r="T484" s="253"/>
      <c r="U484" s="253" t="s">
        <v>648</v>
      </c>
      <c r="V484" s="253"/>
      <c r="W484" s="253"/>
      <c r="X484" s="253"/>
      <c r="Y484" s="253"/>
      <c r="Z484" s="253"/>
      <c r="AA484" s="253"/>
      <c r="AB484" s="253"/>
      <c r="AC484" s="253" t="s">
        <v>323</v>
      </c>
      <c r="AD484" s="253"/>
      <c r="AE484" s="253"/>
      <c r="AF484" s="253"/>
      <c r="AG484" s="253"/>
      <c r="AH484" s="253"/>
      <c r="AI484" s="253"/>
      <c r="AJ484" s="253"/>
      <c r="AK484" s="253"/>
      <c r="AL484" s="253"/>
      <c r="AM484" s="253"/>
      <c r="AN484" s="253"/>
      <c r="AO484" s="253"/>
      <c r="AP484" s="253"/>
      <c r="AQ484" s="253"/>
      <c r="AR484" s="253"/>
      <c r="AS484" s="253"/>
      <c r="AT484" s="253"/>
      <c r="AU484" s="253"/>
      <c r="AV484" s="253"/>
      <c r="AW484" s="253"/>
      <c r="AX484" s="253"/>
      <c r="AY484" s="253"/>
      <c r="AZ484" s="253"/>
      <c r="BA484" s="253"/>
      <c r="BB484" s="253"/>
      <c r="BC484" s="253"/>
      <c r="BD484" s="253"/>
      <c r="BE484" s="253"/>
      <c r="BF484" s="253"/>
      <c r="BG484" s="253"/>
      <c r="BH484" s="253"/>
      <c r="BI484" s="253"/>
      <c r="BJ484" s="253"/>
      <c r="BK484" s="253"/>
      <c r="BL484" s="253"/>
      <c r="BM484" s="253"/>
      <c r="BN484" s="253"/>
      <c r="BO484" s="253"/>
      <c r="BP484" s="253"/>
      <c r="BQ484" s="253"/>
      <c r="BR484" s="253"/>
      <c r="BS484" s="253"/>
      <c r="BT484" s="253"/>
      <c r="BU484" s="253"/>
      <c r="BV484" s="253"/>
      <c r="BW484" s="253"/>
      <c r="BX484" s="253"/>
      <c r="BY484" s="253"/>
      <c r="BZ484" s="253"/>
      <c r="CA484" s="253"/>
      <c r="CB484" s="253"/>
      <c r="CC484" s="253"/>
      <c r="CD484" s="253"/>
      <c r="CE484" s="253"/>
      <c r="CF484" s="253"/>
      <c r="CG484" s="253"/>
      <c r="CH484" s="253"/>
      <c r="CI484" s="253"/>
      <c r="CJ484" s="253"/>
      <c r="CK484" s="253"/>
      <c r="CL484" s="253"/>
      <c r="CM484" s="253"/>
      <c r="CN484" s="253"/>
      <c r="CO484" s="253"/>
      <c r="CP484" s="253"/>
      <c r="CQ484" s="253"/>
      <c r="CR484" s="253"/>
      <c r="CS484" s="253"/>
      <c r="CT484" s="253"/>
      <c r="CU484" s="253"/>
      <c r="CV484" s="253"/>
      <c r="CW484" s="253"/>
      <c r="CX484" s="253"/>
      <c r="CY484" s="253"/>
      <c r="CZ484" s="253"/>
      <c r="DA484" s="253"/>
      <c r="DB484" s="253"/>
      <c r="DC484" s="253"/>
      <c r="DD484" s="253"/>
      <c r="DE484" s="253"/>
      <c r="DF484" s="253"/>
      <c r="DG484" s="253"/>
      <c r="DH484" s="253"/>
      <c r="DI484" s="253"/>
      <c r="DJ484" s="253"/>
      <c r="DK484" s="253"/>
      <c r="DL484" s="253"/>
      <c r="DM484" s="253"/>
      <c r="DN484" s="253"/>
      <c r="DO484" s="253"/>
      <c r="DP484" s="253"/>
      <c r="DQ484" s="253"/>
      <c r="DR484" s="253"/>
      <c r="DS484" s="253"/>
      <c r="DT484" s="253"/>
      <c r="DU484" s="253"/>
      <c r="DV484" s="253"/>
      <c r="DW484" s="253"/>
      <c r="DX484" s="253"/>
      <c r="DY484" s="253"/>
      <c r="DZ484" s="253"/>
      <c r="EA484" s="253"/>
      <c r="EB484" s="253"/>
      <c r="EC484" s="253"/>
      <c r="ED484" s="253"/>
      <c r="EE484" s="253"/>
      <c r="EF484" s="253"/>
      <c r="EG484" s="253"/>
      <c r="EH484" s="253"/>
      <c r="EI484" s="253"/>
      <c r="EJ484" s="253"/>
      <c r="EK484" s="253"/>
      <c r="EL484" s="253"/>
      <c r="EM484" s="253"/>
      <c r="EN484" s="253"/>
      <c r="EO484" s="253"/>
      <c r="EP484" s="253"/>
      <c r="EQ484" s="253"/>
      <c r="ER484" s="253"/>
      <c r="ES484" s="253"/>
      <c r="ET484" s="253"/>
      <c r="EU484" s="253"/>
      <c r="EV484" s="253"/>
      <c r="EW484" s="253"/>
      <c r="EX484" s="253"/>
      <c r="EY484" s="253"/>
      <c r="EZ484" s="253"/>
      <c r="FA484" s="253"/>
      <c r="FB484" s="253"/>
      <c r="FC484" s="253"/>
      <c r="FD484" s="253"/>
      <c r="FE484" s="253"/>
      <c r="FF484" s="253"/>
      <c r="FG484" s="253"/>
      <c r="FH484" s="253"/>
      <c r="FI484" s="253"/>
      <c r="FJ484" s="253"/>
      <c r="FK484" s="253"/>
      <c r="FL484" s="253"/>
      <c r="FM484" s="253"/>
      <c r="FN484" s="253"/>
      <c r="FO484" s="253"/>
      <c r="FP484" s="253"/>
      <c r="FQ484" s="253"/>
      <c r="FR484" s="253"/>
      <c r="FS484" s="253"/>
      <c r="FT484" s="253"/>
      <c r="FU484" s="253"/>
      <c r="FV484" s="253"/>
      <c r="FW484" s="253"/>
      <c r="FX484" s="253"/>
      <c r="FY484" s="253"/>
      <c r="FZ484" s="253"/>
      <c r="GA484" s="253"/>
      <c r="GB484" s="253"/>
      <c r="GC484" s="253"/>
      <c r="GD484" s="253"/>
      <c r="GE484" s="253"/>
      <c r="GF484" s="253"/>
      <c r="GG484" s="253"/>
      <c r="GH484" s="253"/>
      <c r="GI484" s="253"/>
      <c r="GJ484" s="253"/>
      <c r="GK484" s="253"/>
      <c r="GL484" s="253"/>
      <c r="GM484" s="253"/>
      <c r="GN484" s="253"/>
      <c r="GO484" s="253"/>
      <c r="GP484" s="253"/>
      <c r="GQ484" s="253"/>
      <c r="GR484" s="253"/>
      <c r="GS484" s="253"/>
      <c r="GT484" s="253"/>
      <c r="GU484" s="253"/>
      <c r="GV484" s="253"/>
      <c r="GW484" s="253"/>
      <c r="GX484" s="253"/>
      <c r="GY484" s="253"/>
      <c r="GZ484" s="253"/>
      <c r="HA484" s="253"/>
      <c r="HB484" s="253"/>
      <c r="HC484" s="253"/>
      <c r="HD484" s="253"/>
      <c r="HE484" s="253"/>
      <c r="HF484" s="253"/>
      <c r="HG484" s="253"/>
      <c r="HH484" s="253"/>
      <c r="HI484" s="253"/>
      <c r="HJ484" s="253"/>
      <c r="HK484" s="253"/>
      <c r="HL484" s="253"/>
      <c r="HM484" s="253"/>
      <c r="HN484" s="253"/>
      <c r="HO484" s="253"/>
      <c r="HP484" s="253"/>
      <c r="HQ484" s="253"/>
      <c r="HR484" s="253"/>
      <c r="HS484" s="253"/>
      <c r="HT484" s="253"/>
      <c r="HU484" s="253"/>
      <c r="HV484" s="253"/>
      <c r="HW484" s="253"/>
      <c r="HX484" s="253"/>
      <c r="HY484" s="253"/>
      <c r="HZ484" s="253"/>
      <c r="IA484" s="253"/>
      <c r="IB484" s="253"/>
      <c r="IC484" s="253"/>
      <c r="ID484" s="253"/>
      <c r="IE484" s="253"/>
      <c r="IF484" s="253"/>
      <c r="IG484" s="253"/>
      <c r="IH484" s="253"/>
      <c r="II484" s="253"/>
      <c r="IJ484" s="253"/>
      <c r="IK484" s="253"/>
      <c r="IL484" s="253"/>
      <c r="IM484" s="253"/>
      <c r="IN484" s="253"/>
      <c r="IO484" s="253"/>
      <c r="IP484" s="253"/>
      <c r="IQ484" s="253"/>
      <c r="IR484" s="253"/>
      <c r="IS484" s="253"/>
      <c r="IT484" s="253"/>
      <c r="IU484" s="253"/>
      <c r="IV484" s="253"/>
      <c r="IW484" s="253"/>
      <c r="IX484" s="253"/>
      <c r="IY484" s="253"/>
      <c r="IZ484" s="253"/>
      <c r="JA484" s="253"/>
      <c r="JB484" s="253"/>
      <c r="JC484" s="253"/>
      <c r="JD484" s="253"/>
      <c r="JE484" s="253"/>
      <c r="JF484" s="253"/>
      <c r="JG484" s="253"/>
      <c r="JH484" s="253"/>
      <c r="JI484" s="253"/>
      <c r="JJ484" s="253"/>
      <c r="JK484" s="253"/>
      <c r="JL484" s="253"/>
      <c r="JM484" s="253"/>
      <c r="JN484" s="253"/>
      <c r="JO484" s="253"/>
      <c r="JP484" s="253"/>
      <c r="JQ484" s="253"/>
      <c r="JR484" s="253"/>
      <c r="JS484" s="253"/>
      <c r="JT484" s="253"/>
      <c r="JU484" s="253"/>
    </row>
    <row r="485" spans="1:281" s="252" customFormat="1" ht="15" customHeight="1" x14ac:dyDescent="0.25">
      <c r="A485" s="253"/>
      <c r="B485" s="253"/>
      <c r="C485" s="253"/>
      <c r="D485" s="253"/>
      <c r="E485" s="253"/>
      <c r="F485" s="253"/>
      <c r="G485" s="253"/>
      <c r="H485" s="253"/>
      <c r="I485" s="253"/>
      <c r="J485" s="253"/>
      <c r="K485" s="253"/>
      <c r="L485" s="253"/>
      <c r="M485" s="253"/>
      <c r="N485" s="253"/>
      <c r="O485" s="253"/>
      <c r="P485" s="253"/>
      <c r="Q485" s="253"/>
      <c r="R485" s="253"/>
      <c r="S485" s="253"/>
      <c r="T485" s="253"/>
      <c r="U485" s="253" t="s">
        <v>649</v>
      </c>
      <c r="V485" s="253"/>
      <c r="W485" s="253"/>
      <c r="X485" s="253"/>
      <c r="Y485" s="253"/>
      <c r="Z485" s="253"/>
      <c r="AA485" s="253"/>
      <c r="AB485" s="253"/>
      <c r="AC485" s="253" t="s">
        <v>320</v>
      </c>
      <c r="AD485" s="253"/>
      <c r="AE485" s="253"/>
      <c r="AF485" s="253"/>
      <c r="AG485" s="253"/>
      <c r="AH485" s="253"/>
      <c r="AI485" s="253"/>
      <c r="AJ485" s="253"/>
      <c r="AK485" s="253"/>
      <c r="AL485" s="253"/>
      <c r="AM485" s="253"/>
      <c r="AN485" s="253"/>
      <c r="AO485" s="253"/>
      <c r="AP485" s="253"/>
      <c r="AQ485" s="253"/>
      <c r="AR485" s="253"/>
      <c r="AS485" s="253"/>
      <c r="AT485" s="253"/>
      <c r="AU485" s="253"/>
      <c r="AV485" s="253"/>
      <c r="AW485" s="253"/>
      <c r="AX485" s="253"/>
      <c r="AY485" s="253"/>
      <c r="AZ485" s="253"/>
      <c r="BA485" s="253"/>
      <c r="BB485" s="253"/>
      <c r="BC485" s="253"/>
      <c r="BD485" s="253"/>
      <c r="BE485" s="253"/>
      <c r="BF485" s="253"/>
      <c r="BG485" s="253"/>
      <c r="BH485" s="253"/>
      <c r="BI485" s="253"/>
      <c r="BJ485" s="253"/>
      <c r="BK485" s="253"/>
      <c r="BL485" s="253"/>
      <c r="BM485" s="253"/>
      <c r="BN485" s="253"/>
      <c r="BO485" s="253"/>
      <c r="BP485" s="253"/>
      <c r="BQ485" s="253"/>
      <c r="BR485" s="253"/>
      <c r="BS485" s="253"/>
      <c r="BT485" s="253"/>
      <c r="BU485" s="253"/>
      <c r="BV485" s="253"/>
      <c r="BW485" s="253"/>
      <c r="BX485" s="253"/>
      <c r="BY485" s="253"/>
      <c r="BZ485" s="253"/>
      <c r="CA485" s="253"/>
      <c r="CB485" s="253"/>
      <c r="CC485" s="253"/>
      <c r="CD485" s="253"/>
      <c r="CE485" s="253"/>
      <c r="CF485" s="253"/>
      <c r="CG485" s="253"/>
      <c r="CH485" s="253"/>
      <c r="CI485" s="253"/>
      <c r="CJ485" s="253"/>
      <c r="CK485" s="253"/>
      <c r="CL485" s="253"/>
      <c r="CM485" s="253"/>
      <c r="CN485" s="253"/>
      <c r="CO485" s="253"/>
      <c r="CP485" s="253"/>
      <c r="CQ485" s="253"/>
      <c r="CR485" s="253"/>
      <c r="CS485" s="253"/>
      <c r="CT485" s="253"/>
      <c r="CU485" s="253"/>
      <c r="CV485" s="253"/>
      <c r="CW485" s="253"/>
      <c r="CX485" s="253"/>
      <c r="CY485" s="253"/>
      <c r="CZ485" s="253"/>
      <c r="DA485" s="253"/>
      <c r="DB485" s="253"/>
      <c r="DC485" s="253"/>
      <c r="DD485" s="253"/>
      <c r="DE485" s="253"/>
      <c r="DF485" s="253"/>
      <c r="DG485" s="253"/>
      <c r="DH485" s="253"/>
      <c r="DI485" s="253"/>
      <c r="DJ485" s="253"/>
      <c r="DK485" s="253"/>
      <c r="DL485" s="253"/>
      <c r="DM485" s="253"/>
      <c r="DN485" s="253"/>
      <c r="DO485" s="253"/>
      <c r="DP485" s="253"/>
      <c r="DQ485" s="253"/>
      <c r="DR485" s="253"/>
      <c r="DS485" s="253"/>
      <c r="DT485" s="253"/>
      <c r="DU485" s="253"/>
      <c r="DV485" s="253"/>
      <c r="DW485" s="253"/>
      <c r="DX485" s="253"/>
      <c r="DY485" s="253"/>
      <c r="DZ485" s="253"/>
      <c r="EA485" s="253"/>
      <c r="EB485" s="253"/>
      <c r="EC485" s="253"/>
      <c r="ED485" s="253"/>
      <c r="EE485" s="253"/>
      <c r="EF485" s="253"/>
      <c r="EG485" s="253"/>
      <c r="EH485" s="253"/>
      <c r="EI485" s="253"/>
      <c r="EJ485" s="253"/>
      <c r="EK485" s="253"/>
      <c r="EL485" s="253"/>
      <c r="EM485" s="253"/>
      <c r="EN485" s="253"/>
      <c r="EO485" s="253"/>
      <c r="EP485" s="253"/>
      <c r="EQ485" s="253"/>
      <c r="ER485" s="253"/>
      <c r="ES485" s="253"/>
      <c r="ET485" s="253"/>
      <c r="EU485" s="253"/>
      <c r="EV485" s="253"/>
      <c r="EW485" s="253"/>
      <c r="EX485" s="253"/>
      <c r="EY485" s="253"/>
      <c r="EZ485" s="253"/>
      <c r="FA485" s="253"/>
      <c r="FB485" s="253"/>
      <c r="FC485" s="253"/>
      <c r="FD485" s="253"/>
      <c r="FE485" s="253"/>
      <c r="FF485" s="253"/>
      <c r="FG485" s="253"/>
      <c r="FH485" s="253"/>
      <c r="FI485" s="253"/>
      <c r="FJ485" s="253"/>
      <c r="FK485" s="253"/>
      <c r="FL485" s="253"/>
      <c r="FM485" s="253"/>
      <c r="FN485" s="253"/>
      <c r="FO485" s="253"/>
      <c r="FP485" s="253"/>
      <c r="FQ485" s="253"/>
      <c r="FR485" s="253"/>
      <c r="FS485" s="253"/>
      <c r="FT485" s="253"/>
      <c r="FU485" s="253"/>
      <c r="FV485" s="253"/>
      <c r="FW485" s="253"/>
      <c r="FX485" s="253"/>
      <c r="FY485" s="253"/>
      <c r="FZ485" s="253"/>
      <c r="GA485" s="253"/>
      <c r="GB485" s="253"/>
      <c r="GC485" s="253"/>
      <c r="GD485" s="253"/>
      <c r="GE485" s="253"/>
      <c r="GF485" s="253"/>
      <c r="GG485" s="253"/>
      <c r="GH485" s="253"/>
      <c r="GI485" s="253"/>
      <c r="GJ485" s="253"/>
      <c r="GK485" s="253"/>
      <c r="GL485" s="253"/>
      <c r="GM485" s="253"/>
      <c r="GN485" s="253"/>
      <c r="GO485" s="253"/>
      <c r="GP485" s="253"/>
      <c r="GQ485" s="253"/>
      <c r="GR485" s="253"/>
      <c r="GS485" s="253"/>
      <c r="GT485" s="253"/>
      <c r="GU485" s="253"/>
      <c r="GV485" s="253"/>
      <c r="GW485" s="253"/>
      <c r="GX485" s="253"/>
      <c r="GY485" s="253"/>
      <c r="GZ485" s="253"/>
      <c r="HA485" s="253"/>
      <c r="HB485" s="253"/>
      <c r="HC485" s="253"/>
      <c r="HD485" s="253"/>
      <c r="HE485" s="253"/>
      <c r="HF485" s="253"/>
      <c r="HG485" s="253"/>
      <c r="HH485" s="253"/>
      <c r="HI485" s="253"/>
      <c r="HJ485" s="253"/>
      <c r="HK485" s="253"/>
      <c r="HL485" s="253"/>
      <c r="HM485" s="253"/>
      <c r="HN485" s="253"/>
      <c r="HO485" s="253"/>
      <c r="HP485" s="253"/>
      <c r="HQ485" s="253"/>
      <c r="HR485" s="253"/>
      <c r="HS485" s="253"/>
      <c r="HT485" s="253"/>
      <c r="HU485" s="253"/>
      <c r="HV485" s="253"/>
      <c r="HW485" s="253"/>
      <c r="HX485" s="253"/>
      <c r="HY485" s="253"/>
      <c r="HZ485" s="253"/>
      <c r="IA485" s="253"/>
      <c r="IB485" s="253"/>
      <c r="IC485" s="253"/>
      <c r="ID485" s="253"/>
      <c r="IE485" s="253"/>
      <c r="IF485" s="253"/>
      <c r="IG485" s="253"/>
      <c r="IH485" s="253"/>
      <c r="II485" s="253"/>
      <c r="IJ485" s="253"/>
      <c r="IK485" s="253"/>
      <c r="IL485" s="253"/>
      <c r="IM485" s="253"/>
      <c r="IN485" s="253"/>
      <c r="IO485" s="253"/>
      <c r="IP485" s="253"/>
      <c r="IQ485" s="253"/>
      <c r="IR485" s="253"/>
      <c r="IS485" s="253"/>
      <c r="IT485" s="253"/>
      <c r="IU485" s="253"/>
      <c r="IV485" s="253"/>
      <c r="IW485" s="253"/>
      <c r="IX485" s="253"/>
      <c r="IY485" s="253"/>
      <c r="IZ485" s="253"/>
      <c r="JA485" s="253"/>
      <c r="JB485" s="253"/>
      <c r="JC485" s="253"/>
      <c r="JD485" s="253"/>
      <c r="JE485" s="253"/>
      <c r="JF485" s="253"/>
      <c r="JG485" s="253"/>
      <c r="JH485" s="253"/>
      <c r="JI485" s="253"/>
      <c r="JJ485" s="253"/>
      <c r="JK485" s="253"/>
      <c r="JL485" s="253"/>
      <c r="JM485" s="253"/>
      <c r="JN485" s="253"/>
      <c r="JO485" s="253"/>
      <c r="JP485" s="253"/>
      <c r="JQ485" s="253"/>
      <c r="JR485" s="253"/>
      <c r="JS485" s="253"/>
      <c r="JT485" s="253"/>
      <c r="JU485" s="253"/>
    </row>
    <row r="486" spans="1:281" s="252" customFormat="1" ht="15" customHeight="1" x14ac:dyDescent="0.25">
      <c r="A486" s="253"/>
      <c r="B486" s="253"/>
      <c r="C486" s="253"/>
      <c r="D486" s="253"/>
      <c r="E486" s="253"/>
      <c r="F486" s="253"/>
      <c r="G486" s="253"/>
      <c r="H486" s="253"/>
      <c r="I486" s="253"/>
      <c r="J486" s="253"/>
      <c r="K486" s="253"/>
      <c r="L486" s="253"/>
      <c r="M486" s="253"/>
      <c r="N486" s="253"/>
      <c r="O486" s="253"/>
      <c r="P486" s="253"/>
      <c r="Q486" s="253"/>
      <c r="R486" s="253"/>
      <c r="S486" s="253"/>
      <c r="T486" s="253"/>
      <c r="U486" s="253" t="s">
        <v>650</v>
      </c>
      <c r="V486" s="253"/>
      <c r="W486" s="253"/>
      <c r="X486" s="253"/>
      <c r="Y486" s="253"/>
      <c r="Z486" s="253"/>
      <c r="AA486" s="253"/>
      <c r="AB486" s="253"/>
      <c r="AC486" s="253" t="s">
        <v>393</v>
      </c>
      <c r="AD486" s="253"/>
      <c r="AE486" s="253"/>
      <c r="AF486" s="253"/>
      <c r="AG486" s="253"/>
      <c r="AH486" s="253"/>
      <c r="AI486" s="253"/>
      <c r="AJ486" s="253"/>
      <c r="AK486" s="253"/>
      <c r="AL486" s="253"/>
      <c r="AM486" s="253"/>
      <c r="AN486" s="253"/>
      <c r="AO486" s="253"/>
      <c r="AP486" s="253"/>
      <c r="AQ486" s="253"/>
      <c r="AR486" s="253"/>
      <c r="AS486" s="253"/>
      <c r="AT486" s="253"/>
      <c r="AU486" s="253"/>
      <c r="AV486" s="253"/>
      <c r="AW486" s="253"/>
      <c r="AX486" s="253"/>
      <c r="AY486" s="253"/>
      <c r="AZ486" s="253"/>
      <c r="BA486" s="253"/>
      <c r="BB486" s="253"/>
      <c r="BC486" s="253"/>
      <c r="BD486" s="253"/>
      <c r="BE486" s="253"/>
      <c r="BF486" s="253"/>
      <c r="BG486" s="253"/>
      <c r="BH486" s="253"/>
      <c r="BI486" s="253"/>
      <c r="BJ486" s="253"/>
      <c r="BK486" s="253"/>
      <c r="BL486" s="253"/>
      <c r="BM486" s="253"/>
      <c r="BN486" s="253"/>
      <c r="BO486" s="253"/>
      <c r="BP486" s="253"/>
      <c r="BQ486" s="253"/>
      <c r="BR486" s="253"/>
      <c r="BS486" s="253"/>
      <c r="BT486" s="253"/>
      <c r="BU486" s="253"/>
      <c r="BV486" s="253"/>
      <c r="BW486" s="253"/>
      <c r="BX486" s="253"/>
      <c r="BY486" s="253"/>
      <c r="BZ486" s="253"/>
      <c r="CA486" s="253"/>
      <c r="CB486" s="253"/>
      <c r="CC486" s="253"/>
      <c r="CD486" s="253"/>
      <c r="CE486" s="253"/>
      <c r="CF486" s="253"/>
      <c r="CG486" s="253"/>
      <c r="CH486" s="253"/>
      <c r="CI486" s="253"/>
      <c r="CJ486" s="253"/>
      <c r="CK486" s="253"/>
      <c r="CL486" s="253"/>
      <c r="CM486" s="253"/>
      <c r="CN486" s="253"/>
      <c r="CO486" s="253"/>
      <c r="CP486" s="253"/>
      <c r="CQ486" s="253"/>
      <c r="CR486" s="253"/>
      <c r="CS486" s="253"/>
      <c r="CT486" s="253"/>
      <c r="CU486" s="253"/>
      <c r="CV486" s="253"/>
      <c r="CW486" s="253"/>
      <c r="CX486" s="253"/>
      <c r="CY486" s="253"/>
      <c r="CZ486" s="253"/>
      <c r="DA486" s="253"/>
      <c r="DB486" s="253"/>
      <c r="DC486" s="253"/>
      <c r="DD486" s="253"/>
      <c r="DE486" s="253"/>
      <c r="DF486" s="253"/>
      <c r="DG486" s="253"/>
      <c r="DH486" s="253"/>
      <c r="DI486" s="253"/>
      <c r="DJ486" s="253"/>
      <c r="DK486" s="253"/>
      <c r="DL486" s="253"/>
      <c r="DM486" s="253"/>
      <c r="DN486" s="253"/>
      <c r="DO486" s="253"/>
      <c r="DP486" s="253"/>
      <c r="DQ486" s="253"/>
      <c r="DR486" s="253"/>
      <c r="DS486" s="253"/>
      <c r="DT486" s="253"/>
      <c r="DU486" s="253"/>
      <c r="DV486" s="253"/>
      <c r="DW486" s="253"/>
      <c r="DX486" s="253"/>
      <c r="DY486" s="253"/>
      <c r="DZ486" s="253"/>
      <c r="EA486" s="253"/>
      <c r="EB486" s="253"/>
      <c r="EC486" s="253"/>
      <c r="ED486" s="253"/>
      <c r="EE486" s="253"/>
      <c r="EF486" s="253"/>
      <c r="EG486" s="253"/>
      <c r="EH486" s="253"/>
      <c r="EI486" s="253"/>
      <c r="EJ486" s="253"/>
      <c r="EK486" s="253"/>
      <c r="EL486" s="253"/>
      <c r="EM486" s="253"/>
      <c r="EN486" s="253"/>
      <c r="EO486" s="253"/>
      <c r="EP486" s="253"/>
      <c r="EQ486" s="253"/>
      <c r="ER486" s="253"/>
      <c r="ES486" s="253"/>
      <c r="ET486" s="253"/>
      <c r="EU486" s="253"/>
      <c r="EV486" s="253"/>
      <c r="EW486" s="253"/>
      <c r="EX486" s="253"/>
      <c r="EY486" s="253"/>
      <c r="EZ486" s="253"/>
      <c r="FA486" s="253"/>
      <c r="FB486" s="253"/>
      <c r="FC486" s="253"/>
      <c r="FD486" s="253"/>
      <c r="FE486" s="253"/>
      <c r="FF486" s="253"/>
      <c r="FG486" s="253"/>
      <c r="FH486" s="253"/>
      <c r="FI486" s="253"/>
      <c r="FJ486" s="253"/>
      <c r="FK486" s="253"/>
      <c r="FL486" s="253"/>
      <c r="FM486" s="253"/>
      <c r="FN486" s="253"/>
      <c r="FO486" s="253"/>
      <c r="FP486" s="253"/>
      <c r="FQ486" s="253"/>
      <c r="FR486" s="253"/>
      <c r="FS486" s="253"/>
      <c r="FT486" s="253"/>
      <c r="FU486" s="253"/>
      <c r="FV486" s="253"/>
      <c r="FW486" s="253"/>
      <c r="FX486" s="253"/>
      <c r="FY486" s="253"/>
      <c r="FZ486" s="253"/>
      <c r="GA486" s="253"/>
      <c r="GB486" s="253"/>
      <c r="GC486" s="253"/>
      <c r="GD486" s="253"/>
      <c r="GE486" s="253"/>
      <c r="GF486" s="253"/>
      <c r="GG486" s="253"/>
      <c r="GH486" s="253"/>
      <c r="GI486" s="253"/>
      <c r="GJ486" s="253"/>
      <c r="GK486" s="253"/>
      <c r="GL486" s="253"/>
      <c r="GM486" s="253"/>
      <c r="GN486" s="253"/>
      <c r="GO486" s="253"/>
      <c r="GP486" s="253"/>
      <c r="GQ486" s="253"/>
      <c r="GR486" s="253"/>
      <c r="GS486" s="253"/>
      <c r="GT486" s="253"/>
      <c r="GU486" s="253"/>
      <c r="GV486" s="253"/>
      <c r="GW486" s="253"/>
      <c r="GX486" s="253"/>
      <c r="GY486" s="253"/>
      <c r="GZ486" s="253"/>
      <c r="HA486" s="253"/>
      <c r="HB486" s="253"/>
      <c r="HC486" s="253"/>
      <c r="HD486" s="253"/>
      <c r="HE486" s="253"/>
      <c r="HF486" s="253"/>
      <c r="HG486" s="253"/>
      <c r="HH486" s="253"/>
      <c r="HI486" s="253"/>
      <c r="HJ486" s="253"/>
      <c r="HK486" s="253"/>
      <c r="HL486" s="253"/>
      <c r="HM486" s="253"/>
      <c r="HN486" s="253"/>
      <c r="HO486" s="253"/>
      <c r="HP486" s="253"/>
      <c r="HQ486" s="253"/>
      <c r="HR486" s="253"/>
      <c r="HS486" s="253"/>
      <c r="HT486" s="253"/>
      <c r="HU486" s="253"/>
      <c r="HV486" s="253"/>
      <c r="HW486" s="253"/>
      <c r="HX486" s="253"/>
      <c r="HY486" s="253"/>
      <c r="HZ486" s="253"/>
      <c r="IA486" s="253"/>
      <c r="IB486" s="253"/>
      <c r="IC486" s="253"/>
      <c r="ID486" s="253"/>
      <c r="IE486" s="253"/>
      <c r="IF486" s="253"/>
      <c r="IG486" s="253"/>
      <c r="IH486" s="253"/>
      <c r="II486" s="253"/>
      <c r="IJ486" s="253"/>
      <c r="IK486" s="253"/>
      <c r="IL486" s="253"/>
      <c r="IM486" s="253"/>
      <c r="IN486" s="253"/>
      <c r="IO486" s="253"/>
      <c r="IP486" s="253"/>
      <c r="IQ486" s="253"/>
      <c r="IR486" s="253"/>
      <c r="IS486" s="253"/>
      <c r="IT486" s="253"/>
      <c r="IU486" s="253"/>
      <c r="IV486" s="253"/>
      <c r="IW486" s="253"/>
      <c r="IX486" s="253"/>
      <c r="IY486" s="253"/>
      <c r="IZ486" s="253"/>
      <c r="JA486" s="253"/>
      <c r="JB486" s="253"/>
      <c r="JC486" s="253"/>
      <c r="JD486" s="253"/>
      <c r="JE486" s="253"/>
      <c r="JF486" s="253"/>
      <c r="JG486" s="253"/>
      <c r="JH486" s="253"/>
      <c r="JI486" s="253"/>
      <c r="JJ486" s="253"/>
      <c r="JK486" s="253"/>
      <c r="JL486" s="253"/>
      <c r="JM486" s="253"/>
      <c r="JN486" s="253"/>
      <c r="JO486" s="253"/>
      <c r="JP486" s="253"/>
      <c r="JQ486" s="253"/>
      <c r="JR486" s="253"/>
      <c r="JS486" s="253"/>
      <c r="JT486" s="253"/>
      <c r="JU486" s="253"/>
    </row>
    <row r="487" spans="1:281" s="252" customFormat="1" ht="15" customHeight="1" x14ac:dyDescent="0.25">
      <c r="A487" s="253"/>
      <c r="B487" s="253"/>
      <c r="C487" s="253"/>
      <c r="D487" s="253"/>
      <c r="E487" s="253"/>
      <c r="F487" s="253"/>
      <c r="G487" s="253"/>
      <c r="H487" s="253"/>
      <c r="I487" s="253"/>
      <c r="J487" s="253"/>
      <c r="K487" s="253"/>
      <c r="L487" s="253"/>
      <c r="M487" s="253"/>
      <c r="N487" s="253"/>
      <c r="O487" s="253"/>
      <c r="P487" s="253"/>
      <c r="Q487" s="253"/>
      <c r="R487" s="253"/>
      <c r="S487" s="253"/>
      <c r="T487" s="253"/>
      <c r="U487" s="253" t="s">
        <v>651</v>
      </c>
      <c r="V487" s="253"/>
      <c r="W487" s="253"/>
      <c r="X487" s="253"/>
      <c r="Y487" s="253"/>
      <c r="Z487" s="253"/>
      <c r="AA487" s="253"/>
      <c r="AB487" s="253"/>
      <c r="AC487" s="253" t="s">
        <v>316</v>
      </c>
      <c r="AD487" s="253"/>
      <c r="AE487" s="253"/>
      <c r="AF487" s="253"/>
      <c r="AG487" s="253"/>
      <c r="AH487" s="253"/>
      <c r="AI487" s="253"/>
      <c r="AJ487" s="253"/>
      <c r="AK487" s="253"/>
      <c r="AL487" s="253"/>
      <c r="AM487" s="253"/>
      <c r="AN487" s="253"/>
      <c r="AO487" s="253"/>
      <c r="AP487" s="253"/>
      <c r="AQ487" s="253"/>
      <c r="AR487" s="253"/>
      <c r="AS487" s="253"/>
      <c r="AT487" s="253"/>
      <c r="AU487" s="253"/>
      <c r="AV487" s="253"/>
      <c r="AW487" s="253"/>
      <c r="AX487" s="253"/>
      <c r="AY487" s="253"/>
      <c r="AZ487" s="253"/>
      <c r="BA487" s="253"/>
      <c r="BB487" s="253"/>
      <c r="BC487" s="253"/>
      <c r="BD487" s="253"/>
      <c r="BE487" s="253"/>
      <c r="BF487" s="253"/>
      <c r="BG487" s="253"/>
      <c r="BH487" s="253"/>
      <c r="BI487" s="253"/>
      <c r="BJ487" s="253"/>
      <c r="BK487" s="253"/>
      <c r="BL487" s="253"/>
      <c r="BM487" s="253"/>
      <c r="BN487" s="253"/>
      <c r="BO487" s="253"/>
      <c r="BP487" s="253"/>
      <c r="BQ487" s="253"/>
      <c r="BR487" s="253"/>
      <c r="BS487" s="253"/>
      <c r="BT487" s="253"/>
      <c r="BU487" s="253"/>
      <c r="BV487" s="253"/>
      <c r="BW487" s="253"/>
      <c r="BX487" s="253"/>
      <c r="BY487" s="253"/>
      <c r="BZ487" s="253"/>
      <c r="CA487" s="253"/>
      <c r="CB487" s="253"/>
      <c r="CC487" s="253"/>
      <c r="CD487" s="253"/>
      <c r="CE487" s="253"/>
      <c r="CF487" s="253"/>
      <c r="CG487" s="253"/>
      <c r="CH487" s="253"/>
      <c r="CI487" s="253"/>
      <c r="CJ487" s="253"/>
      <c r="CK487" s="253"/>
      <c r="CL487" s="253"/>
      <c r="CM487" s="253"/>
      <c r="CN487" s="253"/>
      <c r="CO487" s="253"/>
      <c r="CP487" s="253"/>
      <c r="CQ487" s="253"/>
      <c r="CR487" s="253"/>
      <c r="CS487" s="253"/>
      <c r="CT487" s="253"/>
      <c r="CU487" s="253"/>
      <c r="CV487" s="253"/>
      <c r="CW487" s="253"/>
      <c r="CX487" s="253"/>
      <c r="CY487" s="253"/>
      <c r="CZ487" s="253"/>
      <c r="DA487" s="253"/>
      <c r="DB487" s="253"/>
      <c r="DC487" s="253"/>
      <c r="DD487" s="253"/>
      <c r="DE487" s="253"/>
      <c r="DF487" s="253"/>
      <c r="DG487" s="253"/>
      <c r="DH487" s="253"/>
      <c r="DI487" s="253"/>
      <c r="DJ487" s="253"/>
      <c r="DK487" s="253"/>
      <c r="DL487" s="253"/>
      <c r="DM487" s="253"/>
      <c r="DN487" s="253"/>
      <c r="DO487" s="253"/>
      <c r="DP487" s="253"/>
      <c r="DQ487" s="253"/>
      <c r="DR487" s="253"/>
      <c r="DS487" s="253"/>
      <c r="DT487" s="253"/>
      <c r="DU487" s="253"/>
      <c r="DV487" s="253"/>
      <c r="DW487" s="253"/>
      <c r="DX487" s="253"/>
      <c r="DY487" s="253"/>
      <c r="DZ487" s="253"/>
      <c r="EA487" s="253"/>
      <c r="EB487" s="253"/>
      <c r="EC487" s="253"/>
      <c r="ED487" s="253"/>
      <c r="EE487" s="253"/>
      <c r="EF487" s="253"/>
      <c r="EG487" s="253"/>
      <c r="EH487" s="253"/>
      <c r="EI487" s="253"/>
      <c r="EJ487" s="253"/>
      <c r="EK487" s="253"/>
      <c r="EL487" s="253"/>
      <c r="EM487" s="253"/>
      <c r="EN487" s="253"/>
      <c r="EO487" s="253"/>
      <c r="EP487" s="253"/>
      <c r="EQ487" s="253"/>
      <c r="ER487" s="253"/>
      <c r="ES487" s="253"/>
      <c r="ET487" s="253"/>
      <c r="EU487" s="253"/>
      <c r="EV487" s="253"/>
      <c r="EW487" s="253"/>
      <c r="EX487" s="253"/>
      <c r="EY487" s="253"/>
      <c r="EZ487" s="253"/>
      <c r="FA487" s="253"/>
      <c r="FB487" s="253"/>
      <c r="FC487" s="253"/>
      <c r="FD487" s="253"/>
      <c r="FE487" s="253"/>
      <c r="FF487" s="253"/>
      <c r="FG487" s="253"/>
      <c r="FH487" s="253"/>
      <c r="FI487" s="253"/>
      <c r="FJ487" s="253"/>
      <c r="FK487" s="253"/>
      <c r="FL487" s="253"/>
      <c r="FM487" s="253"/>
      <c r="FN487" s="253"/>
      <c r="FO487" s="253"/>
      <c r="FP487" s="253"/>
      <c r="FQ487" s="253"/>
      <c r="FR487" s="253"/>
      <c r="FS487" s="253"/>
      <c r="FT487" s="253"/>
      <c r="FU487" s="253"/>
      <c r="FV487" s="253"/>
      <c r="FW487" s="253"/>
      <c r="FX487" s="253"/>
      <c r="FY487" s="253"/>
      <c r="FZ487" s="253"/>
      <c r="GA487" s="253"/>
      <c r="GB487" s="253"/>
      <c r="GC487" s="253"/>
      <c r="GD487" s="253"/>
      <c r="GE487" s="253"/>
      <c r="GF487" s="253"/>
      <c r="GG487" s="253"/>
      <c r="GH487" s="253"/>
      <c r="GI487" s="253"/>
      <c r="GJ487" s="253"/>
      <c r="GK487" s="253"/>
      <c r="GL487" s="253"/>
      <c r="GM487" s="253"/>
      <c r="GN487" s="253"/>
      <c r="GO487" s="253"/>
      <c r="GP487" s="253"/>
      <c r="GQ487" s="253"/>
      <c r="GR487" s="253"/>
      <c r="GS487" s="253"/>
      <c r="GT487" s="253"/>
      <c r="GU487" s="253"/>
      <c r="GV487" s="253"/>
      <c r="GW487" s="253"/>
      <c r="GX487" s="253"/>
      <c r="GY487" s="253"/>
      <c r="GZ487" s="253"/>
      <c r="HA487" s="253"/>
      <c r="HB487" s="253"/>
      <c r="HC487" s="253"/>
      <c r="HD487" s="253"/>
      <c r="HE487" s="253"/>
      <c r="HF487" s="253"/>
      <c r="HG487" s="253"/>
      <c r="HH487" s="253"/>
      <c r="HI487" s="253"/>
      <c r="HJ487" s="253"/>
      <c r="HK487" s="253"/>
      <c r="HL487" s="253"/>
      <c r="HM487" s="253"/>
      <c r="HN487" s="253"/>
      <c r="HO487" s="253"/>
      <c r="HP487" s="253"/>
      <c r="HQ487" s="253"/>
      <c r="HR487" s="253"/>
      <c r="HS487" s="253"/>
      <c r="HT487" s="253"/>
      <c r="HU487" s="253"/>
      <c r="HV487" s="253"/>
      <c r="HW487" s="253"/>
      <c r="HX487" s="253"/>
      <c r="HY487" s="253"/>
      <c r="HZ487" s="253"/>
      <c r="IA487" s="253"/>
      <c r="IB487" s="253"/>
      <c r="IC487" s="253"/>
      <c r="ID487" s="253"/>
      <c r="IE487" s="253"/>
      <c r="IF487" s="253"/>
      <c r="IG487" s="253"/>
      <c r="IH487" s="253"/>
      <c r="II487" s="253"/>
      <c r="IJ487" s="253"/>
      <c r="IK487" s="253"/>
      <c r="IL487" s="253"/>
      <c r="IM487" s="253"/>
      <c r="IN487" s="253"/>
      <c r="IO487" s="253"/>
      <c r="IP487" s="253"/>
      <c r="IQ487" s="253"/>
      <c r="IR487" s="253"/>
      <c r="IS487" s="253"/>
      <c r="IT487" s="253"/>
      <c r="IU487" s="253"/>
      <c r="IV487" s="253"/>
      <c r="IW487" s="253"/>
      <c r="IX487" s="253"/>
      <c r="IY487" s="253"/>
      <c r="IZ487" s="253"/>
      <c r="JA487" s="253"/>
      <c r="JB487" s="253"/>
      <c r="JC487" s="253"/>
      <c r="JD487" s="253"/>
      <c r="JE487" s="253"/>
      <c r="JF487" s="253"/>
      <c r="JG487" s="253"/>
      <c r="JH487" s="253"/>
      <c r="JI487" s="253"/>
      <c r="JJ487" s="253"/>
      <c r="JK487" s="253"/>
      <c r="JL487" s="253"/>
      <c r="JM487" s="253"/>
      <c r="JN487" s="253"/>
      <c r="JO487" s="253"/>
      <c r="JP487" s="253"/>
      <c r="JQ487" s="253"/>
      <c r="JR487" s="253"/>
      <c r="JS487" s="253"/>
      <c r="JT487" s="253"/>
      <c r="JU487" s="253"/>
    </row>
    <row r="488" spans="1:281" s="252" customFormat="1" ht="15" customHeight="1" x14ac:dyDescent="0.25">
      <c r="A488" s="253"/>
      <c r="B488" s="253"/>
      <c r="C488" s="253"/>
      <c r="D488" s="253"/>
      <c r="E488" s="253"/>
      <c r="F488" s="253"/>
      <c r="G488" s="253"/>
      <c r="H488" s="253"/>
      <c r="I488" s="253"/>
      <c r="J488" s="253"/>
      <c r="K488" s="253"/>
      <c r="L488" s="253"/>
      <c r="M488" s="253"/>
      <c r="N488" s="253"/>
      <c r="O488" s="253"/>
      <c r="P488" s="253"/>
      <c r="Q488" s="253"/>
      <c r="R488" s="253"/>
      <c r="S488" s="253"/>
      <c r="T488" s="253"/>
      <c r="U488" s="253" t="s">
        <v>652</v>
      </c>
      <c r="V488" s="253"/>
      <c r="W488" s="253"/>
      <c r="X488" s="253"/>
      <c r="Y488" s="253"/>
      <c r="Z488" s="253"/>
      <c r="AA488" s="253"/>
      <c r="AB488" s="253"/>
      <c r="AC488" s="253" t="s">
        <v>393</v>
      </c>
      <c r="AD488" s="253"/>
      <c r="AE488" s="253"/>
      <c r="AF488" s="253"/>
      <c r="AG488" s="253"/>
      <c r="AH488" s="253"/>
      <c r="AI488" s="253"/>
      <c r="AJ488" s="253"/>
      <c r="AK488" s="253"/>
      <c r="AL488" s="253"/>
      <c r="AM488" s="253"/>
      <c r="AN488" s="253"/>
      <c r="AO488" s="253"/>
      <c r="AP488" s="253"/>
      <c r="AQ488" s="253"/>
      <c r="AR488" s="253"/>
      <c r="AS488" s="253"/>
      <c r="AT488" s="253"/>
      <c r="AU488" s="253"/>
      <c r="AV488" s="253"/>
      <c r="AW488" s="253"/>
      <c r="AX488" s="253"/>
      <c r="AY488" s="253"/>
      <c r="AZ488" s="253"/>
      <c r="BA488" s="253"/>
      <c r="BB488" s="253"/>
      <c r="BC488" s="253"/>
      <c r="BD488" s="253"/>
      <c r="BE488" s="253"/>
      <c r="BF488" s="253"/>
      <c r="BG488" s="253"/>
      <c r="BH488" s="253"/>
      <c r="BI488" s="253"/>
      <c r="BJ488" s="253"/>
      <c r="BK488" s="253"/>
      <c r="BL488" s="253"/>
      <c r="BM488" s="253"/>
      <c r="BN488" s="253"/>
      <c r="BO488" s="253"/>
      <c r="BP488" s="253"/>
      <c r="BQ488" s="253"/>
      <c r="BR488" s="253"/>
      <c r="BS488" s="253"/>
      <c r="BT488" s="253"/>
      <c r="BU488" s="253"/>
      <c r="BV488" s="253"/>
      <c r="BW488" s="253"/>
      <c r="BX488" s="253"/>
      <c r="BY488" s="253"/>
      <c r="BZ488" s="253"/>
      <c r="CA488" s="253"/>
      <c r="CB488" s="253"/>
      <c r="CC488" s="253"/>
      <c r="CD488" s="253"/>
      <c r="CE488" s="253"/>
      <c r="CF488" s="253"/>
      <c r="CG488" s="253"/>
      <c r="CH488" s="253"/>
      <c r="CI488" s="253"/>
      <c r="CJ488" s="253"/>
      <c r="CK488" s="253"/>
      <c r="CL488" s="253"/>
      <c r="CM488" s="253"/>
      <c r="CN488" s="253"/>
      <c r="CO488" s="253"/>
      <c r="CP488" s="253"/>
      <c r="CQ488" s="253"/>
      <c r="CR488" s="253"/>
      <c r="CS488" s="253"/>
      <c r="CT488" s="253"/>
      <c r="CU488" s="253"/>
      <c r="CV488" s="253"/>
      <c r="CW488" s="253"/>
      <c r="CX488" s="253"/>
      <c r="CY488" s="253"/>
      <c r="CZ488" s="253"/>
      <c r="DA488" s="253"/>
      <c r="DB488" s="253"/>
      <c r="DC488" s="253"/>
      <c r="DD488" s="253"/>
      <c r="DE488" s="253"/>
      <c r="DF488" s="253"/>
      <c r="DG488" s="253"/>
      <c r="DH488" s="253"/>
      <c r="DI488" s="253"/>
      <c r="DJ488" s="253"/>
      <c r="DK488" s="253"/>
      <c r="DL488" s="253"/>
      <c r="DM488" s="253"/>
      <c r="DN488" s="253"/>
      <c r="DO488" s="253"/>
      <c r="DP488" s="253"/>
      <c r="DQ488" s="253"/>
      <c r="DR488" s="253"/>
      <c r="DS488" s="253"/>
      <c r="DT488" s="253"/>
      <c r="DU488" s="253"/>
      <c r="DV488" s="253"/>
      <c r="DW488" s="253"/>
      <c r="DX488" s="253"/>
      <c r="DY488" s="253"/>
      <c r="DZ488" s="253"/>
      <c r="EA488" s="253"/>
      <c r="EB488" s="253"/>
      <c r="EC488" s="253"/>
      <c r="ED488" s="253"/>
      <c r="EE488" s="253"/>
      <c r="EF488" s="253"/>
      <c r="EG488" s="253"/>
      <c r="EH488" s="253"/>
      <c r="EI488" s="253"/>
      <c r="EJ488" s="253"/>
      <c r="EK488" s="253"/>
      <c r="EL488" s="253"/>
      <c r="EM488" s="253"/>
      <c r="EN488" s="253"/>
      <c r="EO488" s="253"/>
      <c r="EP488" s="253"/>
      <c r="EQ488" s="253"/>
      <c r="ER488" s="253"/>
      <c r="ES488" s="253"/>
      <c r="ET488" s="253"/>
      <c r="EU488" s="253"/>
      <c r="EV488" s="253"/>
      <c r="EW488" s="253"/>
      <c r="EX488" s="253"/>
      <c r="EY488" s="253"/>
      <c r="EZ488" s="253"/>
      <c r="FA488" s="253"/>
      <c r="FB488" s="253"/>
      <c r="FC488" s="253"/>
      <c r="FD488" s="253"/>
      <c r="FE488" s="253"/>
      <c r="FF488" s="253"/>
      <c r="FG488" s="253"/>
      <c r="FH488" s="253"/>
      <c r="FI488" s="253"/>
      <c r="FJ488" s="253"/>
      <c r="FK488" s="253"/>
      <c r="FL488" s="253"/>
      <c r="FM488" s="253"/>
      <c r="FN488" s="253"/>
      <c r="FO488" s="253"/>
      <c r="FP488" s="253"/>
      <c r="FQ488" s="253"/>
      <c r="FR488" s="253"/>
      <c r="FS488" s="253"/>
      <c r="FT488" s="253"/>
      <c r="FU488" s="253"/>
      <c r="FV488" s="253"/>
      <c r="FW488" s="253"/>
      <c r="FX488" s="253"/>
      <c r="FY488" s="253"/>
      <c r="FZ488" s="253"/>
      <c r="GA488" s="253"/>
      <c r="GB488" s="253"/>
      <c r="GC488" s="253"/>
      <c r="GD488" s="253"/>
      <c r="GE488" s="253"/>
      <c r="GF488" s="253"/>
      <c r="GG488" s="253"/>
      <c r="GH488" s="253"/>
      <c r="GI488" s="253"/>
      <c r="GJ488" s="253"/>
      <c r="GK488" s="253"/>
      <c r="GL488" s="253"/>
      <c r="GM488" s="253"/>
      <c r="GN488" s="253"/>
      <c r="GO488" s="253"/>
      <c r="GP488" s="253"/>
      <c r="GQ488" s="253"/>
      <c r="GR488" s="253"/>
      <c r="GS488" s="253"/>
      <c r="GT488" s="253"/>
      <c r="GU488" s="253"/>
      <c r="GV488" s="253"/>
      <c r="GW488" s="253"/>
      <c r="GX488" s="253"/>
      <c r="GY488" s="253"/>
      <c r="GZ488" s="253"/>
      <c r="HA488" s="253"/>
      <c r="HB488" s="253"/>
      <c r="HC488" s="253"/>
      <c r="HD488" s="253"/>
      <c r="HE488" s="253"/>
      <c r="HF488" s="253"/>
      <c r="HG488" s="253"/>
      <c r="HH488" s="253"/>
      <c r="HI488" s="253"/>
      <c r="HJ488" s="253"/>
      <c r="HK488" s="253"/>
      <c r="HL488" s="253"/>
      <c r="HM488" s="253"/>
      <c r="HN488" s="253"/>
      <c r="HO488" s="253"/>
      <c r="HP488" s="253"/>
      <c r="HQ488" s="253"/>
      <c r="HR488" s="253"/>
      <c r="HS488" s="253"/>
      <c r="HT488" s="253"/>
      <c r="HU488" s="253"/>
      <c r="HV488" s="253"/>
      <c r="HW488" s="253"/>
      <c r="HX488" s="253"/>
      <c r="HY488" s="253"/>
      <c r="HZ488" s="253"/>
      <c r="IA488" s="253"/>
      <c r="IB488" s="253"/>
      <c r="IC488" s="253"/>
      <c r="ID488" s="253"/>
      <c r="IE488" s="253"/>
      <c r="IF488" s="253"/>
      <c r="IG488" s="253"/>
      <c r="IH488" s="253"/>
      <c r="II488" s="253"/>
      <c r="IJ488" s="253"/>
      <c r="IK488" s="253"/>
      <c r="IL488" s="253"/>
      <c r="IM488" s="253"/>
      <c r="IN488" s="253"/>
      <c r="IO488" s="253"/>
      <c r="IP488" s="253"/>
      <c r="IQ488" s="253"/>
      <c r="IR488" s="253"/>
      <c r="IS488" s="253"/>
      <c r="IT488" s="253"/>
      <c r="IU488" s="253"/>
      <c r="IV488" s="253"/>
      <c r="IW488" s="253"/>
      <c r="IX488" s="253"/>
      <c r="IY488" s="253"/>
      <c r="IZ488" s="253"/>
      <c r="JA488" s="253"/>
      <c r="JB488" s="253"/>
      <c r="JC488" s="253"/>
      <c r="JD488" s="253"/>
      <c r="JE488" s="253"/>
      <c r="JF488" s="253"/>
      <c r="JG488" s="253"/>
      <c r="JH488" s="253"/>
      <c r="JI488" s="253"/>
      <c r="JJ488" s="253"/>
      <c r="JK488" s="253"/>
      <c r="JL488" s="253"/>
      <c r="JM488" s="253"/>
      <c r="JN488" s="253"/>
      <c r="JO488" s="253"/>
      <c r="JP488" s="253"/>
      <c r="JQ488" s="253"/>
      <c r="JR488" s="253"/>
      <c r="JS488" s="253"/>
      <c r="JT488" s="253"/>
      <c r="JU488" s="253"/>
    </row>
    <row r="489" spans="1:281" s="252" customFormat="1" ht="15" customHeight="1" x14ac:dyDescent="0.25">
      <c r="A489" s="253"/>
      <c r="B489" s="253"/>
      <c r="C489" s="253"/>
      <c r="D489" s="253"/>
      <c r="E489" s="253"/>
      <c r="F489" s="253"/>
      <c r="G489" s="253"/>
      <c r="H489" s="253"/>
      <c r="I489" s="253"/>
      <c r="J489" s="253"/>
      <c r="K489" s="253"/>
      <c r="L489" s="253"/>
      <c r="M489" s="253"/>
      <c r="N489" s="253"/>
      <c r="O489" s="253"/>
      <c r="P489" s="253"/>
      <c r="Q489" s="253"/>
      <c r="R489" s="253"/>
      <c r="S489" s="253"/>
      <c r="T489" s="253"/>
      <c r="U489" s="253" t="s">
        <v>653</v>
      </c>
      <c r="V489" s="253"/>
      <c r="W489" s="253"/>
      <c r="X489" s="253"/>
      <c r="Y489" s="253"/>
      <c r="Z489" s="253"/>
      <c r="AA489" s="253"/>
      <c r="AB489" s="253"/>
      <c r="AC489" s="253" t="s">
        <v>332</v>
      </c>
      <c r="AD489" s="253"/>
      <c r="AE489" s="253"/>
      <c r="AF489" s="253"/>
      <c r="AG489" s="253"/>
      <c r="AH489" s="253"/>
      <c r="AI489" s="253"/>
      <c r="AJ489" s="253"/>
      <c r="AK489" s="253"/>
      <c r="AL489" s="253"/>
      <c r="AM489" s="253"/>
      <c r="AN489" s="253"/>
      <c r="AO489" s="253"/>
      <c r="AP489" s="253"/>
      <c r="AQ489" s="253"/>
      <c r="AR489" s="253"/>
      <c r="AS489" s="253"/>
      <c r="AT489" s="253"/>
      <c r="AU489" s="253"/>
      <c r="AV489" s="253"/>
      <c r="AW489" s="253"/>
      <c r="AX489" s="253"/>
      <c r="AY489" s="253"/>
      <c r="AZ489" s="253"/>
      <c r="BA489" s="253"/>
      <c r="BB489" s="253"/>
      <c r="BC489" s="253"/>
      <c r="BD489" s="253"/>
      <c r="BE489" s="253"/>
      <c r="BF489" s="253"/>
      <c r="BG489" s="253"/>
      <c r="BH489" s="253"/>
      <c r="BI489" s="253"/>
      <c r="BJ489" s="253"/>
      <c r="BK489" s="253"/>
      <c r="BL489" s="253"/>
      <c r="BM489" s="253"/>
      <c r="BN489" s="253"/>
      <c r="BO489" s="253"/>
      <c r="BP489" s="253"/>
      <c r="BQ489" s="253"/>
      <c r="BR489" s="253"/>
      <c r="BS489" s="253"/>
      <c r="BT489" s="253"/>
      <c r="BU489" s="253"/>
      <c r="BV489" s="253"/>
      <c r="BW489" s="253"/>
      <c r="BX489" s="253"/>
      <c r="BY489" s="253"/>
      <c r="BZ489" s="253"/>
      <c r="CA489" s="253"/>
      <c r="CB489" s="253"/>
      <c r="CC489" s="253"/>
      <c r="CD489" s="253"/>
      <c r="CE489" s="253"/>
      <c r="CF489" s="253"/>
      <c r="CG489" s="253"/>
      <c r="CH489" s="253"/>
      <c r="CI489" s="253"/>
      <c r="CJ489" s="253"/>
      <c r="CK489" s="253"/>
      <c r="CL489" s="253"/>
      <c r="CM489" s="253"/>
      <c r="CN489" s="253"/>
      <c r="CO489" s="253"/>
      <c r="CP489" s="253"/>
      <c r="CQ489" s="253"/>
      <c r="CR489" s="253"/>
      <c r="CS489" s="253"/>
      <c r="CT489" s="253"/>
      <c r="CU489" s="253"/>
      <c r="CV489" s="253"/>
      <c r="CW489" s="253"/>
      <c r="CX489" s="253"/>
      <c r="CY489" s="253"/>
      <c r="CZ489" s="253"/>
      <c r="DA489" s="253"/>
      <c r="DB489" s="253"/>
      <c r="DC489" s="253"/>
      <c r="DD489" s="253"/>
      <c r="DE489" s="253"/>
      <c r="DF489" s="253"/>
      <c r="DG489" s="253"/>
      <c r="DH489" s="253"/>
      <c r="DI489" s="253"/>
      <c r="DJ489" s="253"/>
      <c r="DK489" s="253"/>
      <c r="DL489" s="253"/>
      <c r="DM489" s="253"/>
      <c r="DN489" s="253"/>
      <c r="DO489" s="253"/>
      <c r="DP489" s="253"/>
      <c r="DQ489" s="253"/>
      <c r="DR489" s="253"/>
      <c r="DS489" s="253"/>
      <c r="DT489" s="253"/>
      <c r="DU489" s="253"/>
      <c r="DV489" s="253"/>
      <c r="DW489" s="253"/>
      <c r="DX489" s="253"/>
      <c r="DY489" s="253"/>
      <c r="DZ489" s="253"/>
      <c r="EA489" s="253"/>
      <c r="EB489" s="253"/>
      <c r="EC489" s="253"/>
      <c r="ED489" s="253"/>
      <c r="EE489" s="253"/>
      <c r="EF489" s="253"/>
      <c r="EG489" s="253"/>
      <c r="EH489" s="253"/>
      <c r="EI489" s="253"/>
      <c r="EJ489" s="253"/>
      <c r="EK489" s="253"/>
      <c r="EL489" s="253"/>
      <c r="EM489" s="253"/>
      <c r="EN489" s="253"/>
      <c r="EO489" s="253"/>
      <c r="EP489" s="253"/>
      <c r="EQ489" s="253"/>
      <c r="ER489" s="253"/>
      <c r="ES489" s="253"/>
      <c r="ET489" s="253"/>
      <c r="EU489" s="253"/>
      <c r="EV489" s="253"/>
      <c r="EW489" s="253"/>
      <c r="EX489" s="253"/>
      <c r="EY489" s="253"/>
      <c r="EZ489" s="253"/>
      <c r="FA489" s="253"/>
      <c r="FB489" s="253"/>
      <c r="FC489" s="253"/>
      <c r="FD489" s="253"/>
      <c r="FE489" s="253"/>
      <c r="FF489" s="253"/>
      <c r="FG489" s="253"/>
      <c r="FH489" s="253"/>
      <c r="FI489" s="253"/>
      <c r="FJ489" s="253"/>
      <c r="FK489" s="253"/>
      <c r="FL489" s="253"/>
      <c r="FM489" s="253"/>
      <c r="FN489" s="253"/>
      <c r="FO489" s="253"/>
      <c r="FP489" s="253"/>
      <c r="FQ489" s="253"/>
      <c r="FR489" s="253"/>
      <c r="FS489" s="253"/>
      <c r="FT489" s="253"/>
      <c r="FU489" s="253"/>
      <c r="FV489" s="253"/>
      <c r="FW489" s="253"/>
      <c r="FX489" s="253"/>
      <c r="FY489" s="253"/>
      <c r="FZ489" s="253"/>
      <c r="GA489" s="253"/>
      <c r="GB489" s="253"/>
      <c r="GC489" s="253"/>
      <c r="GD489" s="253"/>
      <c r="GE489" s="253"/>
      <c r="GF489" s="253"/>
      <c r="GG489" s="253"/>
      <c r="GH489" s="253"/>
      <c r="GI489" s="253"/>
      <c r="GJ489" s="253"/>
      <c r="GK489" s="253"/>
      <c r="GL489" s="253"/>
      <c r="GM489" s="253"/>
      <c r="GN489" s="253"/>
      <c r="GO489" s="253"/>
      <c r="GP489" s="253"/>
      <c r="GQ489" s="253"/>
      <c r="GR489" s="253"/>
      <c r="GS489" s="253"/>
      <c r="GT489" s="253"/>
      <c r="GU489" s="253"/>
      <c r="GV489" s="253"/>
      <c r="GW489" s="253"/>
      <c r="GX489" s="253"/>
      <c r="GY489" s="253"/>
      <c r="GZ489" s="253"/>
      <c r="HA489" s="253"/>
      <c r="HB489" s="253"/>
      <c r="HC489" s="253"/>
      <c r="HD489" s="253"/>
      <c r="HE489" s="253"/>
      <c r="HF489" s="253"/>
      <c r="HG489" s="253"/>
      <c r="HH489" s="253"/>
      <c r="HI489" s="253"/>
      <c r="HJ489" s="253"/>
      <c r="HK489" s="253"/>
      <c r="HL489" s="253"/>
      <c r="HM489" s="253"/>
      <c r="HN489" s="253"/>
      <c r="HO489" s="253"/>
      <c r="HP489" s="253"/>
      <c r="HQ489" s="253"/>
      <c r="HR489" s="253"/>
      <c r="HS489" s="253"/>
      <c r="HT489" s="253"/>
      <c r="HU489" s="253"/>
      <c r="HV489" s="253"/>
      <c r="HW489" s="253"/>
      <c r="HX489" s="253"/>
      <c r="HY489" s="253"/>
      <c r="HZ489" s="253"/>
      <c r="IA489" s="253"/>
      <c r="IB489" s="253"/>
      <c r="IC489" s="253"/>
      <c r="ID489" s="253"/>
      <c r="IE489" s="253"/>
      <c r="IF489" s="253"/>
      <c r="IG489" s="253"/>
      <c r="IH489" s="253"/>
      <c r="II489" s="253"/>
      <c r="IJ489" s="253"/>
      <c r="IK489" s="253"/>
      <c r="IL489" s="253"/>
      <c r="IM489" s="253"/>
      <c r="IN489" s="253"/>
      <c r="IO489" s="253"/>
      <c r="IP489" s="253"/>
      <c r="IQ489" s="253"/>
      <c r="IR489" s="253"/>
      <c r="IS489" s="253"/>
      <c r="IT489" s="253"/>
      <c r="IU489" s="253"/>
      <c r="IV489" s="253"/>
      <c r="IW489" s="253"/>
      <c r="IX489" s="253"/>
      <c r="IY489" s="253"/>
      <c r="IZ489" s="253"/>
      <c r="JA489" s="253"/>
      <c r="JB489" s="253"/>
      <c r="JC489" s="253"/>
      <c r="JD489" s="253"/>
      <c r="JE489" s="253"/>
      <c r="JF489" s="253"/>
      <c r="JG489" s="253"/>
      <c r="JH489" s="253"/>
      <c r="JI489" s="253"/>
      <c r="JJ489" s="253"/>
      <c r="JK489" s="253"/>
      <c r="JL489" s="253"/>
      <c r="JM489" s="253"/>
      <c r="JN489" s="253"/>
      <c r="JO489" s="253"/>
      <c r="JP489" s="253"/>
      <c r="JQ489" s="253"/>
      <c r="JR489" s="253"/>
      <c r="JS489" s="253"/>
      <c r="JT489" s="253"/>
      <c r="JU489" s="253"/>
    </row>
    <row r="490" spans="1:281" s="252" customFormat="1" ht="15" customHeight="1" x14ac:dyDescent="0.25">
      <c r="A490" s="253"/>
      <c r="B490" s="253"/>
      <c r="C490" s="253"/>
      <c r="D490" s="253"/>
      <c r="E490" s="253"/>
      <c r="F490" s="253"/>
      <c r="G490" s="253"/>
      <c r="H490" s="253"/>
      <c r="I490" s="253"/>
      <c r="J490" s="253"/>
      <c r="K490" s="253"/>
      <c r="L490" s="253"/>
      <c r="M490" s="253"/>
      <c r="N490" s="253"/>
      <c r="O490" s="253"/>
      <c r="P490" s="253"/>
      <c r="Q490" s="253"/>
      <c r="R490" s="253"/>
      <c r="S490" s="253"/>
      <c r="T490" s="253"/>
      <c r="U490" s="253" t="s">
        <v>654</v>
      </c>
      <c r="V490" s="253"/>
      <c r="W490" s="253"/>
      <c r="X490" s="253"/>
      <c r="Y490" s="253"/>
      <c r="Z490" s="253"/>
      <c r="AA490" s="253"/>
      <c r="AB490" s="253"/>
      <c r="AC490" s="253" t="s">
        <v>357</v>
      </c>
      <c r="AD490" s="253"/>
      <c r="AE490" s="253"/>
      <c r="AF490" s="253"/>
      <c r="AG490" s="253"/>
      <c r="AH490" s="253"/>
      <c r="AI490" s="253"/>
      <c r="AJ490" s="253"/>
      <c r="AK490" s="253"/>
      <c r="AL490" s="253"/>
      <c r="AM490" s="253"/>
      <c r="AN490" s="253"/>
      <c r="AO490" s="253"/>
      <c r="AP490" s="253"/>
      <c r="AQ490" s="253"/>
      <c r="AR490" s="253"/>
      <c r="AS490" s="253"/>
      <c r="AT490" s="253"/>
      <c r="AU490" s="253"/>
      <c r="AV490" s="253"/>
      <c r="AW490" s="253"/>
      <c r="AX490" s="253"/>
      <c r="AY490" s="253"/>
      <c r="AZ490" s="253"/>
      <c r="BA490" s="253"/>
      <c r="BB490" s="253"/>
      <c r="BC490" s="253"/>
      <c r="BD490" s="253"/>
      <c r="BE490" s="253"/>
      <c r="BF490" s="253"/>
      <c r="BG490" s="253"/>
      <c r="BH490" s="253"/>
      <c r="BI490" s="253"/>
      <c r="BJ490" s="253"/>
      <c r="BK490" s="253"/>
      <c r="BL490" s="253"/>
      <c r="BM490" s="253"/>
      <c r="BN490" s="253"/>
      <c r="BO490" s="253"/>
      <c r="BP490" s="253"/>
      <c r="BQ490" s="253"/>
      <c r="BR490" s="253"/>
      <c r="BS490" s="253"/>
      <c r="BT490" s="253"/>
      <c r="BU490" s="253"/>
      <c r="BV490" s="253"/>
      <c r="BW490" s="253"/>
      <c r="BX490" s="253"/>
      <c r="BY490" s="253"/>
      <c r="BZ490" s="253"/>
      <c r="CA490" s="253"/>
      <c r="CB490" s="253"/>
      <c r="CC490" s="253"/>
      <c r="CD490" s="253"/>
      <c r="CE490" s="253"/>
      <c r="CF490" s="253"/>
      <c r="CG490" s="253"/>
      <c r="CH490" s="253"/>
      <c r="CI490" s="253"/>
      <c r="CJ490" s="253"/>
      <c r="CK490" s="253"/>
      <c r="CL490" s="253"/>
      <c r="CM490" s="253"/>
      <c r="CN490" s="253"/>
      <c r="CO490" s="253"/>
      <c r="CP490" s="253"/>
      <c r="CQ490" s="253"/>
      <c r="CR490" s="253"/>
      <c r="CS490" s="253"/>
      <c r="CT490" s="253"/>
      <c r="CU490" s="253"/>
      <c r="CV490" s="253"/>
      <c r="CW490" s="253"/>
      <c r="CX490" s="253"/>
      <c r="CY490" s="253"/>
      <c r="CZ490" s="253"/>
      <c r="DA490" s="253"/>
      <c r="DB490" s="253"/>
      <c r="DC490" s="253"/>
      <c r="DD490" s="253"/>
      <c r="DE490" s="253"/>
      <c r="DF490" s="253"/>
      <c r="DG490" s="253"/>
      <c r="DH490" s="253"/>
      <c r="DI490" s="253"/>
      <c r="DJ490" s="253"/>
      <c r="DK490" s="253"/>
      <c r="DL490" s="253"/>
      <c r="DM490" s="253"/>
      <c r="DN490" s="253"/>
      <c r="DO490" s="253"/>
      <c r="DP490" s="253"/>
      <c r="DQ490" s="253"/>
      <c r="DR490" s="253"/>
      <c r="DS490" s="253"/>
      <c r="DT490" s="253"/>
      <c r="DU490" s="253"/>
      <c r="DV490" s="253"/>
      <c r="DW490" s="253"/>
      <c r="DX490" s="253"/>
      <c r="DY490" s="253"/>
      <c r="DZ490" s="253"/>
      <c r="EA490" s="253"/>
      <c r="EB490" s="253"/>
      <c r="EC490" s="253"/>
      <c r="ED490" s="253"/>
      <c r="EE490" s="253"/>
      <c r="EF490" s="253"/>
      <c r="EG490" s="253"/>
      <c r="EH490" s="253"/>
      <c r="EI490" s="253"/>
      <c r="EJ490" s="253"/>
      <c r="EK490" s="253"/>
      <c r="EL490" s="253"/>
      <c r="EM490" s="253"/>
      <c r="EN490" s="253"/>
      <c r="EO490" s="253"/>
      <c r="EP490" s="253"/>
      <c r="EQ490" s="253"/>
      <c r="ER490" s="253"/>
      <c r="ES490" s="253"/>
      <c r="ET490" s="253"/>
      <c r="EU490" s="253"/>
      <c r="EV490" s="253"/>
      <c r="EW490" s="253"/>
      <c r="EX490" s="253"/>
      <c r="EY490" s="253"/>
      <c r="EZ490" s="253"/>
      <c r="FA490" s="253"/>
      <c r="FB490" s="253"/>
      <c r="FC490" s="253"/>
      <c r="FD490" s="253"/>
      <c r="FE490" s="253"/>
      <c r="FF490" s="253"/>
      <c r="FG490" s="253"/>
      <c r="FH490" s="253"/>
      <c r="FI490" s="253"/>
      <c r="FJ490" s="253"/>
      <c r="FK490" s="253"/>
      <c r="FL490" s="253"/>
      <c r="FM490" s="253"/>
      <c r="FN490" s="253"/>
      <c r="FO490" s="253"/>
      <c r="FP490" s="253"/>
      <c r="FQ490" s="253"/>
      <c r="FR490" s="253"/>
      <c r="FS490" s="253"/>
      <c r="FT490" s="253"/>
      <c r="FU490" s="253"/>
      <c r="FV490" s="253"/>
      <c r="FW490" s="253"/>
      <c r="FX490" s="253"/>
      <c r="FY490" s="253"/>
      <c r="FZ490" s="253"/>
      <c r="GA490" s="253"/>
      <c r="GB490" s="253"/>
      <c r="GC490" s="253"/>
      <c r="GD490" s="253"/>
      <c r="GE490" s="253"/>
      <c r="GF490" s="253"/>
      <c r="GG490" s="253"/>
      <c r="GH490" s="253"/>
      <c r="GI490" s="253"/>
      <c r="GJ490" s="253"/>
      <c r="GK490" s="253"/>
      <c r="GL490" s="253"/>
      <c r="GM490" s="253"/>
      <c r="GN490" s="253"/>
      <c r="GO490" s="253"/>
      <c r="GP490" s="253"/>
      <c r="GQ490" s="253"/>
      <c r="GR490" s="253"/>
      <c r="GS490" s="253"/>
      <c r="GT490" s="253"/>
      <c r="GU490" s="253"/>
      <c r="GV490" s="253"/>
      <c r="GW490" s="253"/>
      <c r="GX490" s="253"/>
      <c r="GY490" s="253"/>
      <c r="GZ490" s="253"/>
      <c r="HA490" s="253"/>
      <c r="HB490" s="253"/>
      <c r="HC490" s="253"/>
      <c r="HD490" s="253"/>
      <c r="HE490" s="253"/>
      <c r="HF490" s="253"/>
      <c r="HG490" s="253"/>
      <c r="HH490" s="253"/>
      <c r="HI490" s="253"/>
      <c r="HJ490" s="253"/>
      <c r="HK490" s="253"/>
      <c r="HL490" s="253"/>
      <c r="HM490" s="253"/>
      <c r="HN490" s="253"/>
      <c r="HO490" s="253"/>
      <c r="HP490" s="253"/>
      <c r="HQ490" s="253"/>
      <c r="HR490" s="253"/>
      <c r="HS490" s="253"/>
      <c r="HT490" s="253"/>
      <c r="HU490" s="253"/>
      <c r="HV490" s="253"/>
      <c r="HW490" s="253"/>
      <c r="HX490" s="253"/>
      <c r="HY490" s="253"/>
      <c r="HZ490" s="253"/>
      <c r="IA490" s="253"/>
      <c r="IB490" s="253"/>
      <c r="IC490" s="253"/>
      <c r="ID490" s="253"/>
      <c r="IE490" s="253"/>
      <c r="IF490" s="253"/>
      <c r="IG490" s="253"/>
      <c r="IH490" s="253"/>
      <c r="II490" s="253"/>
      <c r="IJ490" s="253"/>
      <c r="IK490" s="253"/>
      <c r="IL490" s="253"/>
      <c r="IM490" s="253"/>
      <c r="IN490" s="253"/>
      <c r="IO490" s="253"/>
      <c r="IP490" s="253"/>
      <c r="IQ490" s="253"/>
      <c r="IR490" s="253"/>
      <c r="IS490" s="253"/>
      <c r="IT490" s="253"/>
      <c r="IU490" s="253"/>
      <c r="IV490" s="253"/>
      <c r="IW490" s="253"/>
      <c r="IX490" s="253"/>
      <c r="IY490" s="253"/>
      <c r="IZ490" s="253"/>
      <c r="JA490" s="253"/>
      <c r="JB490" s="253"/>
      <c r="JC490" s="253"/>
      <c r="JD490" s="253"/>
      <c r="JE490" s="253"/>
      <c r="JF490" s="253"/>
      <c r="JG490" s="253"/>
      <c r="JH490" s="253"/>
      <c r="JI490" s="253"/>
      <c r="JJ490" s="253"/>
      <c r="JK490" s="253"/>
      <c r="JL490" s="253"/>
      <c r="JM490" s="253"/>
      <c r="JN490" s="253"/>
      <c r="JO490" s="253"/>
      <c r="JP490" s="253"/>
      <c r="JQ490" s="253"/>
      <c r="JR490" s="253"/>
      <c r="JS490" s="253"/>
      <c r="JT490" s="253"/>
      <c r="JU490" s="253"/>
    </row>
    <row r="491" spans="1:281" s="252" customFormat="1" ht="15" customHeight="1" x14ac:dyDescent="0.25">
      <c r="A491" s="253"/>
      <c r="B491" s="253"/>
      <c r="C491" s="253"/>
      <c r="D491" s="253"/>
      <c r="E491" s="253"/>
      <c r="F491" s="253"/>
      <c r="G491" s="253"/>
      <c r="H491" s="253"/>
      <c r="I491" s="253"/>
      <c r="J491" s="253"/>
      <c r="K491" s="253"/>
      <c r="L491" s="253"/>
      <c r="M491" s="253"/>
      <c r="N491" s="253"/>
      <c r="O491" s="253"/>
      <c r="P491" s="253"/>
      <c r="Q491" s="253"/>
      <c r="R491" s="253"/>
      <c r="S491" s="253"/>
      <c r="T491" s="253"/>
      <c r="U491" s="253" t="s">
        <v>655</v>
      </c>
      <c r="V491" s="253"/>
      <c r="W491" s="253"/>
      <c r="X491" s="253"/>
      <c r="Y491" s="253"/>
      <c r="Z491" s="253"/>
      <c r="AA491" s="253"/>
      <c r="AB491" s="253"/>
      <c r="AC491" s="253" t="s">
        <v>332</v>
      </c>
      <c r="AD491" s="253"/>
      <c r="AE491" s="253"/>
      <c r="AF491" s="253"/>
      <c r="AG491" s="253"/>
      <c r="AH491" s="253"/>
      <c r="AI491" s="253"/>
      <c r="AJ491" s="253"/>
      <c r="AK491" s="253"/>
      <c r="AL491" s="253"/>
      <c r="AM491" s="253"/>
      <c r="AN491" s="253"/>
      <c r="AO491" s="253"/>
      <c r="AP491" s="253"/>
      <c r="AQ491" s="253"/>
      <c r="AR491" s="253"/>
      <c r="AS491" s="253"/>
      <c r="AT491" s="253"/>
      <c r="AU491" s="253"/>
      <c r="AV491" s="253"/>
      <c r="AW491" s="253"/>
      <c r="AX491" s="253"/>
      <c r="AY491" s="253"/>
      <c r="AZ491" s="253"/>
      <c r="BA491" s="253"/>
      <c r="BB491" s="253"/>
      <c r="BC491" s="253"/>
      <c r="BD491" s="253"/>
      <c r="BE491" s="253"/>
      <c r="BF491" s="253"/>
      <c r="BG491" s="253"/>
      <c r="BH491" s="253"/>
      <c r="BI491" s="253"/>
      <c r="BJ491" s="253"/>
      <c r="BK491" s="253"/>
      <c r="BL491" s="253"/>
      <c r="BM491" s="253"/>
      <c r="BN491" s="253"/>
      <c r="BO491" s="253"/>
      <c r="BP491" s="253"/>
      <c r="BQ491" s="253"/>
      <c r="BR491" s="253"/>
      <c r="BS491" s="253"/>
      <c r="BT491" s="253"/>
      <c r="BU491" s="253"/>
      <c r="BV491" s="253"/>
      <c r="BW491" s="253"/>
      <c r="BX491" s="253"/>
      <c r="BY491" s="253"/>
      <c r="BZ491" s="253"/>
      <c r="CA491" s="253"/>
      <c r="CB491" s="253"/>
      <c r="CC491" s="253"/>
      <c r="CD491" s="253"/>
      <c r="CE491" s="253"/>
      <c r="CF491" s="253"/>
      <c r="CG491" s="253"/>
      <c r="CH491" s="253"/>
      <c r="CI491" s="253"/>
      <c r="CJ491" s="253"/>
      <c r="CK491" s="253"/>
      <c r="CL491" s="253"/>
      <c r="CM491" s="253"/>
      <c r="CN491" s="253"/>
      <c r="CO491" s="253"/>
      <c r="CP491" s="253"/>
      <c r="CQ491" s="253"/>
      <c r="CR491" s="253"/>
      <c r="CS491" s="253"/>
      <c r="CT491" s="253"/>
      <c r="CU491" s="253"/>
      <c r="CV491" s="253"/>
      <c r="CW491" s="253"/>
      <c r="CX491" s="253"/>
      <c r="CY491" s="253"/>
      <c r="CZ491" s="253"/>
      <c r="DA491" s="253"/>
      <c r="DB491" s="253"/>
      <c r="DC491" s="253"/>
      <c r="DD491" s="253"/>
      <c r="DE491" s="253"/>
      <c r="DF491" s="253"/>
      <c r="DG491" s="253"/>
      <c r="DH491" s="253"/>
      <c r="DI491" s="253"/>
      <c r="DJ491" s="253"/>
      <c r="DK491" s="253"/>
      <c r="DL491" s="253"/>
      <c r="DM491" s="253"/>
      <c r="DN491" s="253"/>
      <c r="DO491" s="253"/>
      <c r="DP491" s="253"/>
      <c r="DQ491" s="253"/>
      <c r="DR491" s="253"/>
      <c r="DS491" s="253"/>
      <c r="DT491" s="253"/>
      <c r="DU491" s="253"/>
      <c r="DV491" s="253"/>
      <c r="DW491" s="253"/>
      <c r="DX491" s="253"/>
      <c r="DY491" s="253"/>
      <c r="DZ491" s="253"/>
      <c r="EA491" s="253"/>
      <c r="EB491" s="253"/>
      <c r="EC491" s="253"/>
      <c r="ED491" s="253"/>
      <c r="EE491" s="253"/>
      <c r="EF491" s="253"/>
      <c r="EG491" s="253"/>
      <c r="EH491" s="253"/>
      <c r="EI491" s="253"/>
      <c r="EJ491" s="253"/>
      <c r="EK491" s="253"/>
      <c r="EL491" s="253"/>
      <c r="EM491" s="253"/>
      <c r="EN491" s="253"/>
      <c r="EO491" s="253"/>
      <c r="EP491" s="253"/>
      <c r="EQ491" s="253"/>
      <c r="ER491" s="253"/>
      <c r="ES491" s="253"/>
      <c r="ET491" s="253"/>
      <c r="EU491" s="253"/>
      <c r="EV491" s="253"/>
      <c r="EW491" s="253"/>
      <c r="EX491" s="253"/>
      <c r="EY491" s="253"/>
      <c r="EZ491" s="253"/>
      <c r="FA491" s="253"/>
      <c r="FB491" s="253"/>
      <c r="FC491" s="253"/>
      <c r="FD491" s="253"/>
      <c r="FE491" s="253"/>
      <c r="FF491" s="253"/>
      <c r="FG491" s="253"/>
      <c r="FH491" s="253"/>
      <c r="FI491" s="253"/>
      <c r="FJ491" s="253"/>
      <c r="FK491" s="253"/>
      <c r="FL491" s="253"/>
      <c r="FM491" s="253"/>
      <c r="FN491" s="253"/>
      <c r="FO491" s="253"/>
      <c r="FP491" s="253"/>
      <c r="FQ491" s="253"/>
      <c r="FR491" s="253"/>
      <c r="FS491" s="253"/>
      <c r="FT491" s="253"/>
      <c r="FU491" s="253"/>
      <c r="FV491" s="253"/>
      <c r="FW491" s="253"/>
      <c r="FX491" s="253"/>
      <c r="FY491" s="253"/>
      <c r="FZ491" s="253"/>
      <c r="GA491" s="253"/>
      <c r="GB491" s="253"/>
      <c r="GC491" s="253"/>
      <c r="GD491" s="253"/>
      <c r="GE491" s="253"/>
      <c r="GF491" s="253"/>
      <c r="GG491" s="253"/>
      <c r="GH491" s="253"/>
      <c r="GI491" s="253"/>
      <c r="GJ491" s="253"/>
      <c r="GK491" s="253"/>
      <c r="GL491" s="253"/>
      <c r="GM491" s="253"/>
      <c r="GN491" s="253"/>
      <c r="GO491" s="253"/>
      <c r="GP491" s="253"/>
      <c r="GQ491" s="253"/>
      <c r="GR491" s="253"/>
      <c r="GS491" s="253"/>
      <c r="GT491" s="253"/>
      <c r="GU491" s="253"/>
      <c r="GV491" s="253"/>
      <c r="GW491" s="253"/>
      <c r="GX491" s="253"/>
      <c r="GY491" s="253"/>
      <c r="GZ491" s="253"/>
      <c r="HA491" s="253"/>
      <c r="HB491" s="253"/>
      <c r="HC491" s="253"/>
      <c r="HD491" s="253"/>
      <c r="HE491" s="253"/>
      <c r="HF491" s="253"/>
      <c r="HG491" s="253"/>
      <c r="HH491" s="253"/>
      <c r="HI491" s="253"/>
      <c r="HJ491" s="253"/>
      <c r="HK491" s="253"/>
      <c r="HL491" s="253"/>
      <c r="HM491" s="253"/>
      <c r="HN491" s="253"/>
      <c r="HO491" s="253"/>
      <c r="HP491" s="253"/>
      <c r="HQ491" s="253"/>
      <c r="HR491" s="253"/>
      <c r="HS491" s="253"/>
      <c r="HT491" s="253"/>
      <c r="HU491" s="253"/>
      <c r="HV491" s="253"/>
      <c r="HW491" s="253"/>
      <c r="HX491" s="253"/>
      <c r="HY491" s="253"/>
      <c r="HZ491" s="253"/>
      <c r="IA491" s="253"/>
      <c r="IB491" s="253"/>
      <c r="IC491" s="253"/>
      <c r="ID491" s="253"/>
      <c r="IE491" s="253"/>
      <c r="IF491" s="253"/>
      <c r="IG491" s="253"/>
      <c r="IH491" s="253"/>
      <c r="II491" s="253"/>
      <c r="IJ491" s="253"/>
      <c r="IK491" s="253"/>
      <c r="IL491" s="253"/>
      <c r="IM491" s="253"/>
      <c r="IN491" s="253"/>
      <c r="IO491" s="253"/>
      <c r="IP491" s="253"/>
      <c r="IQ491" s="253"/>
      <c r="IR491" s="253"/>
      <c r="IS491" s="253"/>
      <c r="IT491" s="253"/>
      <c r="IU491" s="253"/>
      <c r="IV491" s="253"/>
      <c r="IW491" s="253"/>
      <c r="IX491" s="253"/>
      <c r="IY491" s="253"/>
      <c r="IZ491" s="253"/>
      <c r="JA491" s="253"/>
      <c r="JB491" s="253"/>
      <c r="JC491" s="253"/>
      <c r="JD491" s="253"/>
      <c r="JE491" s="253"/>
      <c r="JF491" s="253"/>
      <c r="JG491" s="253"/>
      <c r="JH491" s="253"/>
      <c r="JI491" s="253"/>
      <c r="JJ491" s="253"/>
      <c r="JK491" s="253"/>
      <c r="JL491" s="253"/>
      <c r="JM491" s="253"/>
      <c r="JN491" s="253"/>
      <c r="JO491" s="253"/>
      <c r="JP491" s="253"/>
      <c r="JQ491" s="253"/>
      <c r="JR491" s="253"/>
      <c r="JS491" s="253"/>
      <c r="JT491" s="253"/>
      <c r="JU491" s="253"/>
    </row>
    <row r="492" spans="1:281" s="252" customFormat="1" ht="15" customHeight="1" x14ac:dyDescent="0.25">
      <c r="A492" s="253"/>
      <c r="B492" s="253"/>
      <c r="C492" s="253"/>
      <c r="D492" s="253"/>
      <c r="E492" s="253"/>
      <c r="F492" s="253"/>
      <c r="G492" s="253"/>
      <c r="H492" s="253"/>
      <c r="I492" s="253"/>
      <c r="J492" s="253"/>
      <c r="K492" s="253"/>
      <c r="L492" s="253"/>
      <c r="M492" s="253"/>
      <c r="N492" s="253"/>
      <c r="O492" s="253"/>
      <c r="P492" s="253"/>
      <c r="Q492" s="253"/>
      <c r="R492" s="253"/>
      <c r="S492" s="253"/>
      <c r="T492" s="253"/>
      <c r="U492" s="253" t="s">
        <v>656</v>
      </c>
      <c r="V492" s="253"/>
      <c r="W492" s="253"/>
      <c r="X492" s="253"/>
      <c r="Y492" s="253"/>
      <c r="Z492" s="253"/>
      <c r="AA492" s="253"/>
      <c r="AB492" s="253"/>
      <c r="AC492" s="253" t="s">
        <v>332</v>
      </c>
      <c r="AD492" s="253"/>
      <c r="AE492" s="253"/>
      <c r="AF492" s="253"/>
      <c r="AG492" s="253"/>
      <c r="AH492" s="253"/>
      <c r="AI492" s="253"/>
      <c r="AJ492" s="253"/>
      <c r="AK492" s="253"/>
      <c r="AL492" s="253"/>
      <c r="AM492" s="253"/>
      <c r="AN492" s="253"/>
      <c r="AO492" s="253"/>
      <c r="AP492" s="253"/>
      <c r="AQ492" s="253"/>
      <c r="AR492" s="253"/>
      <c r="AS492" s="253"/>
      <c r="AT492" s="253"/>
      <c r="AU492" s="253"/>
      <c r="AV492" s="253"/>
      <c r="AW492" s="253"/>
      <c r="AX492" s="253"/>
      <c r="AY492" s="253"/>
      <c r="AZ492" s="253"/>
      <c r="BA492" s="253"/>
      <c r="BB492" s="253"/>
      <c r="BC492" s="253"/>
      <c r="BD492" s="253"/>
      <c r="BE492" s="253"/>
      <c r="BF492" s="253"/>
      <c r="BG492" s="253"/>
      <c r="BH492" s="253"/>
      <c r="BI492" s="253"/>
      <c r="BJ492" s="253"/>
      <c r="BK492" s="253"/>
      <c r="BL492" s="253"/>
      <c r="BM492" s="253"/>
      <c r="BN492" s="253"/>
      <c r="BO492" s="253"/>
      <c r="BP492" s="253"/>
      <c r="BQ492" s="253"/>
      <c r="BR492" s="253"/>
      <c r="BS492" s="253"/>
      <c r="BT492" s="253"/>
      <c r="BU492" s="253"/>
      <c r="BV492" s="253"/>
      <c r="BW492" s="253"/>
      <c r="BX492" s="253"/>
      <c r="BY492" s="253"/>
      <c r="BZ492" s="253"/>
      <c r="CA492" s="253"/>
      <c r="CB492" s="253"/>
      <c r="CC492" s="253"/>
      <c r="CD492" s="253"/>
      <c r="CE492" s="253"/>
      <c r="CF492" s="253"/>
      <c r="CG492" s="253"/>
      <c r="CH492" s="253"/>
      <c r="CI492" s="253"/>
      <c r="CJ492" s="253"/>
      <c r="CK492" s="253"/>
      <c r="CL492" s="253"/>
      <c r="CM492" s="253"/>
      <c r="CN492" s="253"/>
      <c r="CO492" s="253"/>
      <c r="CP492" s="253"/>
      <c r="CQ492" s="253"/>
      <c r="CR492" s="253"/>
      <c r="CS492" s="253"/>
      <c r="CT492" s="253"/>
      <c r="CU492" s="253"/>
      <c r="CV492" s="253"/>
      <c r="CW492" s="253"/>
      <c r="CX492" s="253"/>
      <c r="CY492" s="253"/>
      <c r="CZ492" s="253"/>
      <c r="DA492" s="253"/>
      <c r="DB492" s="253"/>
      <c r="DC492" s="253"/>
      <c r="DD492" s="253"/>
      <c r="DE492" s="253"/>
      <c r="DF492" s="253"/>
      <c r="DG492" s="253"/>
      <c r="DH492" s="253"/>
      <c r="DI492" s="253"/>
      <c r="DJ492" s="253"/>
      <c r="DK492" s="253"/>
      <c r="DL492" s="253"/>
      <c r="DM492" s="253"/>
      <c r="DN492" s="253"/>
      <c r="DO492" s="253"/>
      <c r="DP492" s="253"/>
      <c r="DQ492" s="253"/>
      <c r="DR492" s="253"/>
      <c r="DS492" s="253"/>
      <c r="DT492" s="253"/>
      <c r="DU492" s="253"/>
      <c r="DV492" s="253"/>
      <c r="DW492" s="253"/>
      <c r="DX492" s="253"/>
      <c r="DY492" s="253"/>
      <c r="DZ492" s="253"/>
      <c r="EA492" s="253"/>
      <c r="EB492" s="253"/>
      <c r="EC492" s="253"/>
      <c r="ED492" s="253"/>
      <c r="EE492" s="253"/>
      <c r="EF492" s="253"/>
      <c r="EG492" s="253"/>
      <c r="EH492" s="253"/>
      <c r="EI492" s="253"/>
      <c r="EJ492" s="253"/>
      <c r="EK492" s="253"/>
      <c r="EL492" s="253"/>
      <c r="EM492" s="253"/>
      <c r="EN492" s="253"/>
      <c r="EO492" s="253"/>
      <c r="EP492" s="253"/>
      <c r="EQ492" s="253"/>
      <c r="ER492" s="253"/>
      <c r="ES492" s="253"/>
      <c r="ET492" s="253"/>
      <c r="EU492" s="253"/>
      <c r="EV492" s="253"/>
      <c r="EW492" s="253"/>
      <c r="EX492" s="253"/>
      <c r="EY492" s="253"/>
      <c r="EZ492" s="253"/>
      <c r="FA492" s="253"/>
      <c r="FB492" s="253"/>
      <c r="FC492" s="253"/>
      <c r="FD492" s="253"/>
      <c r="FE492" s="253"/>
      <c r="FF492" s="253"/>
      <c r="FG492" s="253"/>
      <c r="FH492" s="253"/>
      <c r="FI492" s="253"/>
      <c r="FJ492" s="253"/>
      <c r="FK492" s="253"/>
      <c r="FL492" s="253"/>
      <c r="FM492" s="253"/>
      <c r="FN492" s="253"/>
      <c r="FO492" s="253"/>
      <c r="FP492" s="253"/>
      <c r="FQ492" s="253"/>
      <c r="FR492" s="253"/>
      <c r="FS492" s="253"/>
      <c r="FT492" s="253"/>
      <c r="FU492" s="253"/>
      <c r="FV492" s="253"/>
      <c r="FW492" s="253"/>
      <c r="FX492" s="253"/>
      <c r="FY492" s="253"/>
      <c r="FZ492" s="253"/>
      <c r="GA492" s="253"/>
      <c r="GB492" s="253"/>
      <c r="GC492" s="253"/>
      <c r="GD492" s="253"/>
      <c r="GE492" s="253"/>
      <c r="GF492" s="253"/>
      <c r="GG492" s="253"/>
      <c r="GH492" s="253"/>
      <c r="GI492" s="253"/>
      <c r="GJ492" s="253"/>
      <c r="GK492" s="253"/>
      <c r="GL492" s="253"/>
      <c r="GM492" s="253"/>
      <c r="GN492" s="253"/>
      <c r="GO492" s="253"/>
      <c r="GP492" s="253"/>
      <c r="GQ492" s="253"/>
      <c r="GR492" s="253"/>
      <c r="GS492" s="253"/>
      <c r="GT492" s="253"/>
      <c r="GU492" s="253"/>
      <c r="GV492" s="253"/>
      <c r="GW492" s="253"/>
      <c r="GX492" s="253"/>
      <c r="GY492" s="253"/>
      <c r="GZ492" s="253"/>
      <c r="HA492" s="253"/>
      <c r="HB492" s="253"/>
      <c r="HC492" s="253"/>
      <c r="HD492" s="253"/>
      <c r="HE492" s="253"/>
      <c r="HF492" s="253"/>
      <c r="HG492" s="253"/>
      <c r="HH492" s="253"/>
      <c r="HI492" s="253"/>
      <c r="HJ492" s="253"/>
      <c r="HK492" s="253"/>
      <c r="HL492" s="253"/>
      <c r="HM492" s="253"/>
      <c r="HN492" s="253"/>
      <c r="HO492" s="253"/>
      <c r="HP492" s="253"/>
      <c r="HQ492" s="253"/>
      <c r="HR492" s="253"/>
      <c r="HS492" s="253"/>
      <c r="HT492" s="253"/>
      <c r="HU492" s="253"/>
      <c r="HV492" s="253"/>
      <c r="HW492" s="253"/>
      <c r="HX492" s="253"/>
      <c r="HY492" s="253"/>
      <c r="HZ492" s="253"/>
      <c r="IA492" s="253"/>
      <c r="IB492" s="253"/>
      <c r="IC492" s="253"/>
      <c r="ID492" s="253"/>
      <c r="IE492" s="253"/>
      <c r="IF492" s="253"/>
      <c r="IG492" s="253"/>
      <c r="IH492" s="253"/>
      <c r="II492" s="253"/>
      <c r="IJ492" s="253"/>
      <c r="IK492" s="253"/>
      <c r="IL492" s="253"/>
      <c r="IM492" s="253"/>
      <c r="IN492" s="253"/>
      <c r="IO492" s="253"/>
      <c r="IP492" s="253"/>
      <c r="IQ492" s="253"/>
      <c r="IR492" s="253"/>
      <c r="IS492" s="253"/>
      <c r="IT492" s="253"/>
      <c r="IU492" s="253"/>
      <c r="IV492" s="253"/>
      <c r="IW492" s="253"/>
      <c r="IX492" s="253"/>
      <c r="IY492" s="253"/>
      <c r="IZ492" s="253"/>
      <c r="JA492" s="253"/>
      <c r="JB492" s="253"/>
      <c r="JC492" s="253"/>
      <c r="JD492" s="253"/>
      <c r="JE492" s="253"/>
      <c r="JF492" s="253"/>
      <c r="JG492" s="253"/>
      <c r="JH492" s="253"/>
      <c r="JI492" s="253"/>
      <c r="JJ492" s="253"/>
      <c r="JK492" s="253"/>
      <c r="JL492" s="253"/>
      <c r="JM492" s="253"/>
      <c r="JN492" s="253"/>
      <c r="JO492" s="253"/>
      <c r="JP492" s="253"/>
      <c r="JQ492" s="253"/>
      <c r="JR492" s="253"/>
      <c r="JS492" s="253"/>
      <c r="JT492" s="253"/>
      <c r="JU492" s="253"/>
    </row>
    <row r="493" spans="1:281" s="252" customFormat="1" ht="15" customHeight="1" x14ac:dyDescent="0.25">
      <c r="A493" s="253"/>
      <c r="B493" s="253"/>
      <c r="C493" s="253"/>
      <c r="D493" s="253"/>
      <c r="E493" s="253"/>
      <c r="F493" s="253"/>
      <c r="G493" s="253"/>
      <c r="H493" s="253"/>
      <c r="I493" s="253"/>
      <c r="J493" s="253"/>
      <c r="K493" s="253"/>
      <c r="L493" s="253"/>
      <c r="M493" s="253"/>
      <c r="N493" s="253"/>
      <c r="O493" s="253"/>
      <c r="P493" s="253"/>
      <c r="Q493" s="253"/>
      <c r="R493" s="253"/>
      <c r="S493" s="253"/>
      <c r="T493" s="253"/>
      <c r="U493" s="253" t="s">
        <v>657</v>
      </c>
      <c r="V493" s="253"/>
      <c r="W493" s="253"/>
      <c r="X493" s="253"/>
      <c r="Y493" s="253"/>
      <c r="Z493" s="253"/>
      <c r="AA493" s="253"/>
      <c r="AB493" s="253"/>
      <c r="AC493" s="253" t="s">
        <v>393</v>
      </c>
      <c r="AD493" s="253"/>
      <c r="AE493" s="253"/>
      <c r="AF493" s="253"/>
      <c r="AG493" s="253"/>
      <c r="AH493" s="253"/>
      <c r="AI493" s="253"/>
      <c r="AJ493" s="253"/>
      <c r="AK493" s="253"/>
      <c r="AL493" s="253"/>
      <c r="AM493" s="253"/>
      <c r="AN493" s="253"/>
      <c r="AO493" s="253"/>
      <c r="AP493" s="253"/>
      <c r="AQ493" s="253"/>
      <c r="AR493" s="253"/>
      <c r="AS493" s="253"/>
      <c r="AT493" s="253"/>
      <c r="AU493" s="253"/>
      <c r="AV493" s="253"/>
      <c r="AW493" s="253"/>
      <c r="AX493" s="253"/>
      <c r="AY493" s="253"/>
      <c r="AZ493" s="253"/>
      <c r="BA493" s="253"/>
      <c r="BB493" s="253"/>
      <c r="BC493" s="253"/>
      <c r="BD493" s="253"/>
      <c r="BE493" s="253"/>
      <c r="BF493" s="253"/>
      <c r="BG493" s="253"/>
      <c r="BH493" s="253"/>
      <c r="BI493" s="253"/>
      <c r="BJ493" s="253"/>
      <c r="BK493" s="253"/>
      <c r="BL493" s="253"/>
      <c r="BM493" s="253"/>
      <c r="BN493" s="253"/>
      <c r="BO493" s="253"/>
      <c r="BP493" s="253"/>
      <c r="BQ493" s="253"/>
      <c r="BR493" s="253"/>
      <c r="BS493" s="253"/>
      <c r="BT493" s="253"/>
      <c r="BU493" s="253"/>
      <c r="BV493" s="253"/>
      <c r="BW493" s="253"/>
      <c r="BX493" s="253"/>
      <c r="BY493" s="253"/>
      <c r="BZ493" s="253"/>
      <c r="CA493" s="253"/>
      <c r="CB493" s="253"/>
      <c r="CC493" s="253"/>
      <c r="CD493" s="253"/>
      <c r="CE493" s="253"/>
      <c r="CF493" s="253"/>
      <c r="CG493" s="253"/>
      <c r="CH493" s="253"/>
      <c r="CI493" s="253"/>
      <c r="CJ493" s="253"/>
      <c r="CK493" s="253"/>
      <c r="CL493" s="253"/>
      <c r="CM493" s="253"/>
      <c r="CN493" s="253"/>
      <c r="CO493" s="253"/>
      <c r="CP493" s="253"/>
      <c r="CQ493" s="253"/>
      <c r="CR493" s="253"/>
      <c r="CS493" s="253"/>
      <c r="CT493" s="253"/>
      <c r="CU493" s="253"/>
      <c r="CV493" s="253"/>
      <c r="CW493" s="253"/>
      <c r="CX493" s="253"/>
      <c r="CY493" s="253"/>
      <c r="CZ493" s="253"/>
      <c r="DA493" s="253"/>
      <c r="DB493" s="253"/>
      <c r="DC493" s="253"/>
      <c r="DD493" s="253"/>
      <c r="DE493" s="253"/>
      <c r="DF493" s="253"/>
      <c r="DG493" s="253"/>
      <c r="DH493" s="253"/>
      <c r="DI493" s="253"/>
      <c r="DJ493" s="253"/>
      <c r="DK493" s="253"/>
      <c r="DL493" s="253"/>
      <c r="DM493" s="253"/>
      <c r="DN493" s="253"/>
      <c r="DO493" s="253"/>
      <c r="DP493" s="253"/>
      <c r="DQ493" s="253"/>
      <c r="DR493" s="253"/>
      <c r="DS493" s="253"/>
      <c r="DT493" s="253"/>
      <c r="DU493" s="253"/>
      <c r="DV493" s="253"/>
      <c r="DW493" s="253"/>
      <c r="DX493" s="253"/>
      <c r="DY493" s="253"/>
      <c r="DZ493" s="253"/>
      <c r="EA493" s="253"/>
      <c r="EB493" s="253"/>
      <c r="EC493" s="253"/>
      <c r="ED493" s="253"/>
      <c r="EE493" s="253"/>
      <c r="EF493" s="253"/>
      <c r="EG493" s="253"/>
      <c r="EH493" s="253"/>
      <c r="EI493" s="253"/>
      <c r="EJ493" s="253"/>
      <c r="EK493" s="253"/>
      <c r="EL493" s="253"/>
      <c r="EM493" s="253"/>
      <c r="EN493" s="253"/>
      <c r="EO493" s="253"/>
      <c r="EP493" s="253"/>
      <c r="EQ493" s="253"/>
      <c r="ER493" s="253"/>
      <c r="ES493" s="253"/>
      <c r="ET493" s="253"/>
      <c r="EU493" s="253"/>
      <c r="EV493" s="253"/>
      <c r="EW493" s="253"/>
      <c r="EX493" s="253"/>
      <c r="EY493" s="253"/>
      <c r="EZ493" s="253"/>
      <c r="FA493" s="253"/>
      <c r="FB493" s="253"/>
      <c r="FC493" s="253"/>
      <c r="FD493" s="253"/>
      <c r="FE493" s="253"/>
      <c r="FF493" s="253"/>
      <c r="FG493" s="253"/>
      <c r="FH493" s="253"/>
      <c r="FI493" s="253"/>
      <c r="FJ493" s="253"/>
      <c r="FK493" s="253"/>
      <c r="FL493" s="253"/>
      <c r="FM493" s="253"/>
      <c r="FN493" s="253"/>
      <c r="FO493" s="253"/>
      <c r="FP493" s="253"/>
      <c r="FQ493" s="253"/>
      <c r="FR493" s="253"/>
      <c r="FS493" s="253"/>
      <c r="FT493" s="253"/>
      <c r="FU493" s="253"/>
      <c r="FV493" s="253"/>
      <c r="FW493" s="253"/>
      <c r="FX493" s="253"/>
      <c r="FY493" s="253"/>
      <c r="FZ493" s="253"/>
      <c r="GA493" s="253"/>
      <c r="GB493" s="253"/>
      <c r="GC493" s="253"/>
      <c r="GD493" s="253"/>
      <c r="GE493" s="253"/>
      <c r="GF493" s="253"/>
      <c r="GG493" s="253"/>
      <c r="GH493" s="253"/>
      <c r="GI493" s="253"/>
      <c r="GJ493" s="253"/>
      <c r="GK493" s="253"/>
      <c r="GL493" s="253"/>
      <c r="GM493" s="253"/>
      <c r="GN493" s="253"/>
      <c r="GO493" s="253"/>
      <c r="GP493" s="253"/>
      <c r="GQ493" s="253"/>
      <c r="GR493" s="253"/>
      <c r="GS493" s="253"/>
      <c r="GT493" s="253"/>
      <c r="GU493" s="253"/>
      <c r="GV493" s="253"/>
      <c r="GW493" s="253"/>
      <c r="GX493" s="253"/>
      <c r="GY493" s="253"/>
      <c r="GZ493" s="253"/>
      <c r="HA493" s="253"/>
      <c r="HB493" s="253"/>
      <c r="HC493" s="253"/>
      <c r="HD493" s="253"/>
      <c r="HE493" s="253"/>
      <c r="HF493" s="253"/>
      <c r="HG493" s="253"/>
      <c r="HH493" s="253"/>
      <c r="HI493" s="253"/>
      <c r="HJ493" s="253"/>
      <c r="HK493" s="253"/>
      <c r="HL493" s="253"/>
      <c r="HM493" s="253"/>
      <c r="HN493" s="253"/>
      <c r="HO493" s="253"/>
      <c r="HP493" s="253"/>
      <c r="HQ493" s="253"/>
      <c r="HR493" s="253"/>
      <c r="HS493" s="253"/>
      <c r="HT493" s="253"/>
      <c r="HU493" s="253"/>
      <c r="HV493" s="253"/>
      <c r="HW493" s="253"/>
      <c r="HX493" s="253"/>
      <c r="HY493" s="253"/>
      <c r="HZ493" s="253"/>
      <c r="IA493" s="253"/>
      <c r="IB493" s="253"/>
      <c r="IC493" s="253"/>
      <c r="ID493" s="253"/>
      <c r="IE493" s="253"/>
      <c r="IF493" s="253"/>
      <c r="IG493" s="253"/>
      <c r="IH493" s="253"/>
      <c r="II493" s="253"/>
      <c r="IJ493" s="253"/>
      <c r="IK493" s="253"/>
      <c r="IL493" s="253"/>
      <c r="IM493" s="253"/>
      <c r="IN493" s="253"/>
      <c r="IO493" s="253"/>
      <c r="IP493" s="253"/>
      <c r="IQ493" s="253"/>
      <c r="IR493" s="253"/>
      <c r="IS493" s="253"/>
      <c r="IT493" s="253"/>
      <c r="IU493" s="253"/>
      <c r="IV493" s="253"/>
      <c r="IW493" s="253"/>
      <c r="IX493" s="253"/>
      <c r="IY493" s="253"/>
      <c r="IZ493" s="253"/>
      <c r="JA493" s="253"/>
      <c r="JB493" s="253"/>
      <c r="JC493" s="253"/>
      <c r="JD493" s="253"/>
      <c r="JE493" s="253"/>
      <c r="JF493" s="253"/>
      <c r="JG493" s="253"/>
      <c r="JH493" s="253"/>
      <c r="JI493" s="253"/>
      <c r="JJ493" s="253"/>
      <c r="JK493" s="253"/>
      <c r="JL493" s="253"/>
      <c r="JM493" s="253"/>
      <c r="JN493" s="253"/>
      <c r="JO493" s="253"/>
      <c r="JP493" s="253"/>
      <c r="JQ493" s="253"/>
      <c r="JR493" s="253"/>
      <c r="JS493" s="253"/>
      <c r="JT493" s="253"/>
      <c r="JU493" s="253"/>
    </row>
    <row r="494" spans="1:281" s="252" customFormat="1" ht="15" customHeight="1" x14ac:dyDescent="0.25">
      <c r="A494" s="253"/>
      <c r="B494" s="253"/>
      <c r="C494" s="253"/>
      <c r="D494" s="253"/>
      <c r="E494" s="253"/>
      <c r="F494" s="253"/>
      <c r="G494" s="253"/>
      <c r="H494" s="253"/>
      <c r="I494" s="253"/>
      <c r="J494" s="253"/>
      <c r="K494" s="253"/>
      <c r="L494" s="253"/>
      <c r="M494" s="253"/>
      <c r="N494" s="253"/>
      <c r="O494" s="253"/>
      <c r="P494" s="253"/>
      <c r="Q494" s="253"/>
      <c r="R494" s="253"/>
      <c r="S494" s="253"/>
      <c r="T494" s="253"/>
      <c r="U494" s="253" t="s">
        <v>658</v>
      </c>
      <c r="V494" s="253"/>
      <c r="W494" s="253"/>
      <c r="X494" s="253"/>
      <c r="Y494" s="253"/>
      <c r="Z494" s="253"/>
      <c r="AA494" s="253"/>
      <c r="AB494" s="253"/>
      <c r="AC494" s="253" t="s">
        <v>357</v>
      </c>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BQ494" s="253"/>
      <c r="BR494" s="253"/>
      <c r="BS494" s="253"/>
      <c r="BT494" s="253"/>
      <c r="BU494" s="253"/>
      <c r="BV494" s="253"/>
      <c r="BW494" s="253"/>
      <c r="BX494" s="253"/>
      <c r="BY494" s="253"/>
      <c r="BZ494" s="253"/>
      <c r="CA494" s="253"/>
      <c r="CB494" s="253"/>
      <c r="CC494" s="253"/>
      <c r="CD494" s="253"/>
      <c r="CE494" s="253"/>
      <c r="CF494" s="253"/>
      <c r="CG494" s="253"/>
      <c r="CH494" s="253"/>
      <c r="CI494" s="253"/>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EU494" s="253"/>
      <c r="EV494" s="253"/>
      <c r="EW494" s="253"/>
      <c r="EX494" s="253"/>
      <c r="EY494" s="253"/>
      <c r="EZ494" s="253"/>
      <c r="FA494" s="253"/>
      <c r="FB494" s="253"/>
      <c r="FC494" s="253"/>
      <c r="FD494" s="253"/>
      <c r="FE494" s="253"/>
      <c r="FF494" s="253"/>
      <c r="FG494" s="253"/>
      <c r="FH494" s="253"/>
      <c r="FI494" s="253"/>
      <c r="FJ494" s="253"/>
      <c r="FK494" s="253"/>
      <c r="FL494" s="253"/>
      <c r="FM494" s="253"/>
      <c r="FN494" s="253"/>
      <c r="FO494" s="253"/>
      <c r="FP494" s="253"/>
      <c r="FQ494" s="253"/>
      <c r="FR494" s="253"/>
      <c r="FS494" s="253"/>
      <c r="FT494" s="253"/>
      <c r="FU494" s="253"/>
      <c r="FV494" s="253"/>
      <c r="FW494" s="253"/>
      <c r="FX494" s="253"/>
      <c r="FY494" s="253"/>
      <c r="FZ494" s="253"/>
      <c r="GA494" s="253"/>
      <c r="GB494" s="253"/>
      <c r="GC494" s="253"/>
      <c r="GD494" s="253"/>
      <c r="GE494" s="253"/>
      <c r="GF494" s="253"/>
      <c r="GG494" s="253"/>
      <c r="GH494" s="253"/>
      <c r="GI494" s="253"/>
      <c r="GJ494" s="253"/>
      <c r="GK494" s="253"/>
      <c r="GL494" s="253"/>
      <c r="GM494" s="253"/>
      <c r="GN494" s="253"/>
      <c r="GO494" s="253"/>
      <c r="GP494" s="253"/>
      <c r="GQ494" s="253"/>
      <c r="GR494" s="253"/>
      <c r="GS494" s="253"/>
      <c r="GT494" s="253"/>
      <c r="GU494" s="253"/>
      <c r="GV494" s="253"/>
      <c r="GW494" s="253"/>
      <c r="GX494" s="253"/>
      <c r="GY494" s="253"/>
      <c r="GZ494" s="253"/>
      <c r="HA494" s="253"/>
      <c r="HB494" s="253"/>
      <c r="HC494" s="253"/>
      <c r="HD494" s="253"/>
      <c r="HE494" s="253"/>
      <c r="HF494" s="253"/>
      <c r="HG494" s="253"/>
      <c r="HH494" s="253"/>
      <c r="HI494" s="253"/>
      <c r="HJ494" s="253"/>
      <c r="HK494" s="253"/>
      <c r="HL494" s="253"/>
      <c r="HM494" s="253"/>
      <c r="HN494" s="253"/>
      <c r="HO494" s="253"/>
      <c r="HP494" s="253"/>
      <c r="HQ494" s="253"/>
      <c r="HR494" s="253"/>
      <c r="HS494" s="253"/>
      <c r="HT494" s="253"/>
      <c r="HU494" s="253"/>
      <c r="HV494" s="253"/>
      <c r="HW494" s="253"/>
      <c r="HX494" s="253"/>
      <c r="HY494" s="253"/>
      <c r="HZ494" s="253"/>
      <c r="IA494" s="253"/>
      <c r="IB494" s="253"/>
      <c r="IC494" s="253"/>
      <c r="ID494" s="253"/>
      <c r="IE494" s="253"/>
      <c r="IF494" s="253"/>
      <c r="IG494" s="253"/>
      <c r="IH494" s="253"/>
      <c r="II494" s="253"/>
      <c r="IJ494" s="253"/>
      <c r="IK494" s="253"/>
      <c r="IL494" s="253"/>
      <c r="IM494" s="253"/>
      <c r="IN494" s="253"/>
      <c r="IO494" s="253"/>
      <c r="IP494" s="253"/>
      <c r="IQ494" s="253"/>
      <c r="IR494" s="253"/>
      <c r="IS494" s="253"/>
      <c r="IT494" s="253"/>
      <c r="IU494" s="253"/>
      <c r="IV494" s="253"/>
      <c r="IW494" s="253"/>
      <c r="IX494" s="253"/>
      <c r="IY494" s="253"/>
      <c r="IZ494" s="253"/>
      <c r="JA494" s="253"/>
      <c r="JB494" s="253"/>
      <c r="JC494" s="253"/>
      <c r="JD494" s="253"/>
      <c r="JE494" s="253"/>
      <c r="JF494" s="253"/>
      <c r="JG494" s="253"/>
      <c r="JH494" s="253"/>
      <c r="JI494" s="253"/>
      <c r="JJ494" s="253"/>
      <c r="JK494" s="253"/>
      <c r="JL494" s="253"/>
      <c r="JM494" s="253"/>
      <c r="JN494" s="253"/>
      <c r="JO494" s="253"/>
      <c r="JP494" s="253"/>
      <c r="JQ494" s="253"/>
      <c r="JR494" s="253"/>
      <c r="JS494" s="253"/>
      <c r="JT494" s="253"/>
      <c r="JU494" s="253"/>
    </row>
    <row r="495" spans="1:281" s="252" customFormat="1" ht="15" customHeight="1" x14ac:dyDescent="0.25">
      <c r="A495" s="253"/>
      <c r="B495" s="253"/>
      <c r="C495" s="253"/>
      <c r="D495" s="253"/>
      <c r="E495" s="253"/>
      <c r="F495" s="253"/>
      <c r="G495" s="253"/>
      <c r="H495" s="253"/>
      <c r="I495" s="253"/>
      <c r="J495" s="253"/>
      <c r="K495" s="253"/>
      <c r="L495" s="253"/>
      <c r="M495" s="253"/>
      <c r="N495" s="253"/>
      <c r="O495" s="253"/>
      <c r="P495" s="253"/>
      <c r="Q495" s="253"/>
      <c r="R495" s="253"/>
      <c r="S495" s="253"/>
      <c r="T495" s="253"/>
      <c r="U495" s="253" t="s">
        <v>659</v>
      </c>
      <c r="V495" s="253"/>
      <c r="W495" s="253"/>
      <c r="X495" s="253"/>
      <c r="Y495" s="253"/>
      <c r="Z495" s="253"/>
      <c r="AA495" s="253"/>
      <c r="AB495" s="253"/>
      <c r="AC495" s="253" t="s">
        <v>318</v>
      </c>
      <c r="AD495" s="253"/>
      <c r="AE495" s="253"/>
      <c r="AF495" s="253"/>
      <c r="AG495" s="253"/>
      <c r="AH495" s="253"/>
      <c r="AI495" s="253"/>
      <c r="AJ495" s="253"/>
      <c r="AK495" s="253"/>
      <c r="AL495" s="253"/>
      <c r="AM495" s="253"/>
      <c r="AN495" s="253"/>
      <c r="AO495" s="253"/>
      <c r="AP495" s="253"/>
      <c r="AQ495" s="253"/>
      <c r="AR495" s="253"/>
      <c r="AS495" s="253"/>
      <c r="AT495" s="253"/>
      <c r="AU495" s="253"/>
      <c r="AV495" s="253"/>
      <c r="AW495" s="253"/>
      <c r="AX495" s="253"/>
      <c r="AY495" s="253"/>
      <c r="AZ495" s="253"/>
      <c r="BA495" s="253"/>
      <c r="BB495" s="253"/>
      <c r="BC495" s="253"/>
      <c r="BD495" s="253"/>
      <c r="BE495" s="253"/>
      <c r="BF495" s="253"/>
      <c r="BG495" s="253"/>
      <c r="BH495" s="253"/>
      <c r="BI495" s="253"/>
      <c r="BJ495" s="253"/>
      <c r="BK495" s="253"/>
      <c r="BL495" s="253"/>
      <c r="BM495" s="253"/>
      <c r="BN495" s="253"/>
      <c r="BO495" s="253"/>
      <c r="BP495" s="253"/>
      <c r="BQ495" s="253"/>
      <c r="BR495" s="253"/>
      <c r="BS495" s="253"/>
      <c r="BT495" s="253"/>
      <c r="BU495" s="253"/>
      <c r="BV495" s="253"/>
      <c r="BW495" s="253"/>
      <c r="BX495" s="253"/>
      <c r="BY495" s="253"/>
      <c r="BZ495" s="253"/>
      <c r="CA495" s="253"/>
      <c r="CB495" s="253"/>
      <c r="CC495" s="253"/>
      <c r="CD495" s="253"/>
      <c r="CE495" s="253"/>
      <c r="CF495" s="253"/>
      <c r="CG495" s="253"/>
      <c r="CH495" s="253"/>
      <c r="CI495" s="253"/>
      <c r="CJ495" s="253"/>
      <c r="CK495" s="253"/>
      <c r="CL495" s="253"/>
      <c r="CM495" s="253"/>
      <c r="CN495" s="253"/>
      <c r="CO495" s="253"/>
      <c r="CP495" s="253"/>
      <c r="CQ495" s="253"/>
      <c r="CR495" s="253"/>
      <c r="CS495" s="253"/>
      <c r="CT495" s="253"/>
      <c r="CU495" s="253"/>
      <c r="CV495" s="253"/>
      <c r="CW495" s="253"/>
      <c r="CX495" s="253"/>
      <c r="CY495" s="253"/>
      <c r="CZ495" s="253"/>
      <c r="DA495" s="253"/>
      <c r="DB495" s="253"/>
      <c r="DC495" s="253"/>
      <c r="DD495" s="253"/>
      <c r="DE495" s="253"/>
      <c r="DF495" s="253"/>
      <c r="DG495" s="253"/>
      <c r="DH495" s="253"/>
      <c r="DI495" s="253"/>
      <c r="DJ495" s="253"/>
      <c r="DK495" s="253"/>
      <c r="DL495" s="253"/>
      <c r="DM495" s="253"/>
      <c r="DN495" s="253"/>
      <c r="DO495" s="253"/>
      <c r="DP495" s="253"/>
      <c r="DQ495" s="253"/>
      <c r="DR495" s="253"/>
      <c r="DS495" s="253"/>
      <c r="DT495" s="253"/>
      <c r="DU495" s="253"/>
      <c r="DV495" s="253"/>
      <c r="DW495" s="253"/>
      <c r="DX495" s="253"/>
      <c r="DY495" s="253"/>
      <c r="DZ495" s="253"/>
      <c r="EA495" s="253"/>
      <c r="EB495" s="253"/>
      <c r="EC495" s="253"/>
      <c r="ED495" s="253"/>
      <c r="EE495" s="253"/>
      <c r="EF495" s="253"/>
      <c r="EG495" s="253"/>
      <c r="EH495" s="253"/>
      <c r="EI495" s="253"/>
      <c r="EJ495" s="253"/>
      <c r="EK495" s="253"/>
      <c r="EL495" s="253"/>
      <c r="EM495" s="253"/>
      <c r="EN495" s="253"/>
      <c r="EO495" s="253"/>
      <c r="EP495" s="253"/>
      <c r="EQ495" s="253"/>
      <c r="ER495" s="253"/>
      <c r="ES495" s="253"/>
      <c r="ET495" s="253"/>
      <c r="EU495" s="253"/>
      <c r="EV495" s="253"/>
      <c r="EW495" s="253"/>
      <c r="EX495" s="253"/>
      <c r="EY495" s="253"/>
      <c r="EZ495" s="253"/>
      <c r="FA495" s="253"/>
      <c r="FB495" s="253"/>
      <c r="FC495" s="253"/>
      <c r="FD495" s="253"/>
      <c r="FE495" s="253"/>
      <c r="FF495" s="253"/>
      <c r="FG495" s="253"/>
      <c r="FH495" s="253"/>
      <c r="FI495" s="253"/>
      <c r="FJ495" s="253"/>
      <c r="FK495" s="253"/>
      <c r="FL495" s="253"/>
      <c r="FM495" s="253"/>
      <c r="FN495" s="253"/>
      <c r="FO495" s="253"/>
      <c r="FP495" s="253"/>
      <c r="FQ495" s="253"/>
      <c r="FR495" s="253"/>
      <c r="FS495" s="253"/>
      <c r="FT495" s="253"/>
      <c r="FU495" s="253"/>
      <c r="FV495" s="253"/>
      <c r="FW495" s="253"/>
      <c r="FX495" s="253"/>
      <c r="FY495" s="253"/>
      <c r="FZ495" s="253"/>
      <c r="GA495" s="253"/>
      <c r="GB495" s="253"/>
      <c r="GC495" s="253"/>
      <c r="GD495" s="253"/>
      <c r="GE495" s="253"/>
      <c r="GF495" s="253"/>
      <c r="GG495" s="253"/>
      <c r="GH495" s="253"/>
      <c r="GI495" s="253"/>
      <c r="GJ495" s="253"/>
      <c r="GK495" s="253"/>
      <c r="GL495" s="253"/>
      <c r="GM495" s="253"/>
      <c r="GN495" s="253"/>
      <c r="GO495" s="253"/>
      <c r="GP495" s="253"/>
      <c r="GQ495" s="253"/>
      <c r="GR495" s="253"/>
      <c r="GS495" s="253"/>
      <c r="GT495" s="253"/>
      <c r="GU495" s="253"/>
      <c r="GV495" s="253"/>
      <c r="GW495" s="253"/>
      <c r="GX495" s="253"/>
      <c r="GY495" s="253"/>
      <c r="GZ495" s="253"/>
      <c r="HA495" s="253"/>
      <c r="HB495" s="253"/>
      <c r="HC495" s="253"/>
      <c r="HD495" s="253"/>
      <c r="HE495" s="253"/>
      <c r="HF495" s="253"/>
      <c r="HG495" s="253"/>
      <c r="HH495" s="253"/>
      <c r="HI495" s="253"/>
      <c r="HJ495" s="253"/>
      <c r="HK495" s="253"/>
      <c r="HL495" s="253"/>
      <c r="HM495" s="253"/>
      <c r="HN495" s="253"/>
      <c r="HO495" s="253"/>
      <c r="HP495" s="253"/>
      <c r="HQ495" s="253"/>
      <c r="HR495" s="253"/>
      <c r="HS495" s="253"/>
      <c r="HT495" s="253"/>
      <c r="HU495" s="253"/>
      <c r="HV495" s="253"/>
      <c r="HW495" s="253"/>
      <c r="HX495" s="253"/>
      <c r="HY495" s="253"/>
      <c r="HZ495" s="253"/>
      <c r="IA495" s="253"/>
      <c r="IB495" s="253"/>
      <c r="IC495" s="253"/>
      <c r="ID495" s="253"/>
      <c r="IE495" s="253"/>
      <c r="IF495" s="253"/>
      <c r="IG495" s="253"/>
      <c r="IH495" s="253"/>
      <c r="II495" s="253"/>
      <c r="IJ495" s="253"/>
      <c r="IK495" s="253"/>
      <c r="IL495" s="253"/>
      <c r="IM495" s="253"/>
      <c r="IN495" s="253"/>
      <c r="IO495" s="253"/>
      <c r="IP495" s="253"/>
      <c r="IQ495" s="253"/>
      <c r="IR495" s="253"/>
      <c r="IS495" s="253"/>
      <c r="IT495" s="253"/>
      <c r="IU495" s="253"/>
      <c r="IV495" s="253"/>
      <c r="IW495" s="253"/>
      <c r="IX495" s="253"/>
      <c r="IY495" s="253"/>
      <c r="IZ495" s="253"/>
      <c r="JA495" s="253"/>
      <c r="JB495" s="253"/>
      <c r="JC495" s="253"/>
      <c r="JD495" s="253"/>
      <c r="JE495" s="253"/>
      <c r="JF495" s="253"/>
      <c r="JG495" s="253"/>
      <c r="JH495" s="253"/>
      <c r="JI495" s="253"/>
      <c r="JJ495" s="253"/>
      <c r="JK495" s="253"/>
      <c r="JL495" s="253"/>
      <c r="JM495" s="253"/>
      <c r="JN495" s="253"/>
      <c r="JO495" s="253"/>
      <c r="JP495" s="253"/>
      <c r="JQ495" s="253"/>
      <c r="JR495" s="253"/>
      <c r="JS495" s="253"/>
      <c r="JT495" s="253"/>
      <c r="JU495" s="253"/>
    </row>
    <row r="496" spans="1:281" s="252" customFormat="1" ht="15" customHeight="1" x14ac:dyDescent="0.25">
      <c r="A496" s="253"/>
      <c r="B496" s="253"/>
      <c r="C496" s="253"/>
      <c r="D496" s="253"/>
      <c r="E496" s="253"/>
      <c r="F496" s="253"/>
      <c r="G496" s="253"/>
      <c r="H496" s="253"/>
      <c r="I496" s="253"/>
      <c r="J496" s="253"/>
      <c r="K496" s="253"/>
      <c r="L496" s="253"/>
      <c r="M496" s="253"/>
      <c r="N496" s="253"/>
      <c r="O496" s="253"/>
      <c r="P496" s="253"/>
      <c r="Q496" s="253"/>
      <c r="R496" s="253"/>
      <c r="S496" s="253"/>
      <c r="T496" s="253"/>
      <c r="U496" s="253" t="s">
        <v>660</v>
      </c>
      <c r="V496" s="253"/>
      <c r="W496" s="253"/>
      <c r="X496" s="253"/>
      <c r="Y496" s="253"/>
      <c r="Z496" s="253"/>
      <c r="AA496" s="253"/>
      <c r="AB496" s="253"/>
      <c r="AC496" s="253" t="s">
        <v>318</v>
      </c>
      <c r="AD496" s="253"/>
      <c r="AE496" s="253"/>
      <c r="AF496" s="253"/>
      <c r="AG496" s="253"/>
      <c r="AH496" s="253"/>
      <c r="AI496" s="253"/>
      <c r="AJ496" s="253"/>
      <c r="AK496" s="253"/>
      <c r="AL496" s="253"/>
      <c r="AM496" s="253"/>
      <c r="AN496" s="253"/>
      <c r="AO496" s="253"/>
      <c r="AP496" s="253"/>
      <c r="AQ496" s="253"/>
      <c r="AR496" s="253"/>
      <c r="AS496" s="253"/>
      <c r="AT496" s="253"/>
      <c r="AU496" s="253"/>
      <c r="AV496" s="253"/>
      <c r="AW496" s="253"/>
      <c r="AX496" s="253"/>
      <c r="AY496" s="253"/>
      <c r="AZ496" s="253"/>
      <c r="BA496" s="253"/>
      <c r="BB496" s="253"/>
      <c r="BC496" s="253"/>
      <c r="BD496" s="253"/>
      <c r="BE496" s="253"/>
      <c r="BF496" s="253"/>
      <c r="BG496" s="253"/>
      <c r="BH496" s="253"/>
      <c r="BI496" s="253"/>
      <c r="BJ496" s="253"/>
      <c r="BK496" s="253"/>
      <c r="BL496" s="253"/>
      <c r="BM496" s="253"/>
      <c r="BN496" s="253"/>
      <c r="BO496" s="253"/>
      <c r="BP496" s="253"/>
      <c r="BQ496" s="253"/>
      <c r="BR496" s="253"/>
      <c r="BS496" s="253"/>
      <c r="BT496" s="253"/>
      <c r="BU496" s="253"/>
      <c r="BV496" s="253"/>
      <c r="BW496" s="253"/>
      <c r="BX496" s="253"/>
      <c r="BY496" s="253"/>
      <c r="BZ496" s="253"/>
      <c r="CA496" s="253"/>
      <c r="CB496" s="253"/>
      <c r="CC496" s="253"/>
      <c r="CD496" s="253"/>
      <c r="CE496" s="253"/>
      <c r="CF496" s="253"/>
      <c r="CG496" s="253"/>
      <c r="CH496" s="253"/>
      <c r="CI496" s="253"/>
      <c r="CJ496" s="253"/>
      <c r="CK496" s="253"/>
      <c r="CL496" s="253"/>
      <c r="CM496" s="253"/>
      <c r="CN496" s="253"/>
      <c r="CO496" s="253"/>
      <c r="CP496" s="253"/>
      <c r="CQ496" s="253"/>
      <c r="CR496" s="253"/>
      <c r="CS496" s="253"/>
      <c r="CT496" s="253"/>
      <c r="CU496" s="253"/>
      <c r="CV496" s="253"/>
      <c r="CW496" s="253"/>
      <c r="CX496" s="253"/>
      <c r="CY496" s="253"/>
      <c r="CZ496" s="253"/>
      <c r="DA496" s="253"/>
      <c r="DB496" s="253"/>
      <c r="DC496" s="253"/>
      <c r="DD496" s="253"/>
      <c r="DE496" s="253"/>
      <c r="DF496" s="253"/>
      <c r="DG496" s="253"/>
      <c r="DH496" s="253"/>
      <c r="DI496" s="253"/>
      <c r="DJ496" s="253"/>
      <c r="DK496" s="253"/>
      <c r="DL496" s="253"/>
      <c r="DM496" s="253"/>
      <c r="DN496" s="253"/>
      <c r="DO496" s="253"/>
      <c r="DP496" s="253"/>
      <c r="DQ496" s="253"/>
      <c r="DR496" s="253"/>
      <c r="DS496" s="253"/>
      <c r="DT496" s="253"/>
      <c r="DU496" s="253"/>
      <c r="DV496" s="253"/>
      <c r="DW496" s="253"/>
      <c r="DX496" s="253"/>
      <c r="DY496" s="253"/>
      <c r="DZ496" s="253"/>
      <c r="EA496" s="253"/>
      <c r="EB496" s="253"/>
      <c r="EC496" s="253"/>
      <c r="ED496" s="253"/>
      <c r="EE496" s="253"/>
      <c r="EF496" s="253"/>
      <c r="EG496" s="253"/>
      <c r="EH496" s="253"/>
      <c r="EI496" s="253"/>
      <c r="EJ496" s="253"/>
      <c r="EK496" s="253"/>
      <c r="EL496" s="253"/>
      <c r="EM496" s="253"/>
      <c r="EN496" s="253"/>
      <c r="EO496" s="253"/>
      <c r="EP496" s="253"/>
      <c r="EQ496" s="253"/>
      <c r="ER496" s="253"/>
      <c r="ES496" s="253"/>
      <c r="ET496" s="253"/>
      <c r="EU496" s="253"/>
      <c r="EV496" s="253"/>
      <c r="EW496" s="253"/>
      <c r="EX496" s="253"/>
      <c r="EY496" s="253"/>
      <c r="EZ496" s="253"/>
      <c r="FA496" s="253"/>
      <c r="FB496" s="253"/>
      <c r="FC496" s="253"/>
      <c r="FD496" s="253"/>
      <c r="FE496" s="253"/>
      <c r="FF496" s="253"/>
      <c r="FG496" s="253"/>
      <c r="FH496" s="253"/>
      <c r="FI496" s="253"/>
      <c r="FJ496" s="253"/>
      <c r="FK496" s="253"/>
      <c r="FL496" s="253"/>
      <c r="FM496" s="253"/>
      <c r="FN496" s="253"/>
      <c r="FO496" s="253"/>
      <c r="FP496" s="253"/>
      <c r="FQ496" s="253"/>
      <c r="FR496" s="253"/>
      <c r="FS496" s="253"/>
      <c r="FT496" s="253"/>
      <c r="FU496" s="253"/>
      <c r="FV496" s="253"/>
      <c r="FW496" s="253"/>
      <c r="FX496" s="253"/>
      <c r="FY496" s="253"/>
      <c r="FZ496" s="253"/>
      <c r="GA496" s="253"/>
      <c r="GB496" s="253"/>
      <c r="GC496" s="253"/>
      <c r="GD496" s="253"/>
      <c r="GE496" s="253"/>
      <c r="GF496" s="253"/>
      <c r="GG496" s="253"/>
      <c r="GH496" s="253"/>
      <c r="GI496" s="253"/>
      <c r="GJ496" s="253"/>
      <c r="GK496" s="253"/>
      <c r="GL496" s="253"/>
      <c r="GM496" s="253"/>
      <c r="GN496" s="253"/>
      <c r="GO496" s="253"/>
      <c r="GP496" s="253"/>
      <c r="GQ496" s="253"/>
      <c r="GR496" s="253"/>
      <c r="GS496" s="253"/>
      <c r="GT496" s="253"/>
      <c r="GU496" s="253"/>
      <c r="GV496" s="253"/>
      <c r="GW496" s="253"/>
      <c r="GX496" s="253"/>
      <c r="GY496" s="253"/>
      <c r="GZ496" s="253"/>
      <c r="HA496" s="253"/>
      <c r="HB496" s="253"/>
      <c r="HC496" s="253"/>
      <c r="HD496" s="253"/>
      <c r="HE496" s="253"/>
      <c r="HF496" s="253"/>
      <c r="HG496" s="253"/>
      <c r="HH496" s="253"/>
      <c r="HI496" s="253"/>
      <c r="HJ496" s="253"/>
      <c r="HK496" s="253"/>
      <c r="HL496" s="253"/>
      <c r="HM496" s="253"/>
      <c r="HN496" s="253"/>
      <c r="HO496" s="253"/>
      <c r="HP496" s="253"/>
      <c r="HQ496" s="253"/>
      <c r="HR496" s="253"/>
      <c r="HS496" s="253"/>
      <c r="HT496" s="253"/>
      <c r="HU496" s="253"/>
      <c r="HV496" s="253"/>
      <c r="HW496" s="253"/>
      <c r="HX496" s="253"/>
      <c r="HY496" s="253"/>
      <c r="HZ496" s="253"/>
      <c r="IA496" s="253"/>
      <c r="IB496" s="253"/>
      <c r="IC496" s="253"/>
      <c r="ID496" s="253"/>
      <c r="IE496" s="253"/>
      <c r="IF496" s="253"/>
      <c r="IG496" s="253"/>
      <c r="IH496" s="253"/>
      <c r="II496" s="253"/>
      <c r="IJ496" s="253"/>
      <c r="IK496" s="253"/>
      <c r="IL496" s="253"/>
      <c r="IM496" s="253"/>
      <c r="IN496" s="253"/>
      <c r="IO496" s="253"/>
      <c r="IP496" s="253"/>
      <c r="IQ496" s="253"/>
      <c r="IR496" s="253"/>
      <c r="IS496" s="253"/>
      <c r="IT496" s="253"/>
      <c r="IU496" s="253"/>
      <c r="IV496" s="253"/>
      <c r="IW496" s="253"/>
      <c r="IX496" s="253"/>
      <c r="IY496" s="253"/>
      <c r="IZ496" s="253"/>
      <c r="JA496" s="253"/>
      <c r="JB496" s="253"/>
      <c r="JC496" s="253"/>
      <c r="JD496" s="253"/>
      <c r="JE496" s="253"/>
      <c r="JF496" s="253"/>
      <c r="JG496" s="253"/>
      <c r="JH496" s="253"/>
      <c r="JI496" s="253"/>
      <c r="JJ496" s="253"/>
      <c r="JK496" s="253"/>
      <c r="JL496" s="253"/>
      <c r="JM496" s="253"/>
      <c r="JN496" s="253"/>
      <c r="JO496" s="253"/>
      <c r="JP496" s="253"/>
      <c r="JQ496" s="253"/>
      <c r="JR496" s="253"/>
      <c r="JS496" s="253"/>
      <c r="JT496" s="253"/>
      <c r="JU496" s="253"/>
    </row>
    <row r="497" spans="1:281" s="252" customFormat="1" ht="15" customHeight="1" x14ac:dyDescent="0.25">
      <c r="A497" s="253"/>
      <c r="B497" s="253"/>
      <c r="C497" s="253"/>
      <c r="D497" s="253"/>
      <c r="E497" s="253"/>
      <c r="F497" s="253"/>
      <c r="G497" s="253"/>
      <c r="H497" s="253"/>
      <c r="I497" s="253"/>
      <c r="J497" s="253"/>
      <c r="K497" s="253"/>
      <c r="L497" s="253"/>
      <c r="M497" s="253"/>
      <c r="N497" s="253"/>
      <c r="O497" s="253"/>
      <c r="P497" s="253"/>
      <c r="Q497" s="253"/>
      <c r="R497" s="253"/>
      <c r="S497" s="253"/>
      <c r="T497" s="253"/>
      <c r="U497" s="253" t="s">
        <v>661</v>
      </c>
      <c r="V497" s="253"/>
      <c r="W497" s="253"/>
      <c r="X497" s="253"/>
      <c r="Y497" s="253"/>
      <c r="Z497" s="253"/>
      <c r="AA497" s="253"/>
      <c r="AB497" s="253"/>
      <c r="AC497" s="253" t="s">
        <v>332</v>
      </c>
      <c r="AD497" s="253"/>
      <c r="AE497" s="253"/>
      <c r="AF497" s="253"/>
      <c r="AG497" s="253"/>
      <c r="AH497" s="253"/>
      <c r="AI497" s="253"/>
      <c r="AJ497" s="253"/>
      <c r="AK497" s="253"/>
      <c r="AL497" s="253"/>
      <c r="AM497" s="253"/>
      <c r="AN497" s="253"/>
      <c r="AO497" s="253"/>
      <c r="AP497" s="253"/>
      <c r="AQ497" s="253"/>
      <c r="AR497" s="253"/>
      <c r="AS497" s="253"/>
      <c r="AT497" s="253"/>
      <c r="AU497" s="253"/>
      <c r="AV497" s="253"/>
      <c r="AW497" s="253"/>
      <c r="AX497" s="253"/>
      <c r="AY497" s="253"/>
      <c r="AZ497" s="253"/>
      <c r="BA497" s="253"/>
      <c r="BB497" s="253"/>
      <c r="BC497" s="253"/>
      <c r="BD497" s="253"/>
      <c r="BE497" s="253"/>
      <c r="BF497" s="253"/>
      <c r="BG497" s="253"/>
      <c r="BH497" s="253"/>
      <c r="BI497" s="253"/>
      <c r="BJ497" s="253"/>
      <c r="BK497" s="253"/>
      <c r="BL497" s="253"/>
      <c r="BM497" s="253"/>
      <c r="BN497" s="253"/>
      <c r="BO497" s="253"/>
      <c r="BP497" s="253"/>
      <c r="BQ497" s="253"/>
      <c r="BR497" s="253"/>
      <c r="BS497" s="253"/>
      <c r="BT497" s="253"/>
      <c r="BU497" s="253"/>
      <c r="BV497" s="253"/>
      <c r="BW497" s="253"/>
      <c r="BX497" s="253"/>
      <c r="BY497" s="253"/>
      <c r="BZ497" s="253"/>
      <c r="CA497" s="253"/>
      <c r="CB497" s="253"/>
      <c r="CC497" s="253"/>
      <c r="CD497" s="253"/>
      <c r="CE497" s="253"/>
      <c r="CF497" s="253"/>
      <c r="CG497" s="253"/>
      <c r="CH497" s="253"/>
      <c r="CI497" s="253"/>
      <c r="CJ497" s="253"/>
      <c r="CK497" s="253"/>
      <c r="CL497" s="253"/>
      <c r="CM497" s="253"/>
      <c r="CN497" s="253"/>
      <c r="CO497" s="253"/>
      <c r="CP497" s="253"/>
      <c r="CQ497" s="253"/>
      <c r="CR497" s="253"/>
      <c r="CS497" s="253"/>
      <c r="CT497" s="253"/>
      <c r="CU497" s="253"/>
      <c r="CV497" s="253"/>
      <c r="CW497" s="253"/>
      <c r="CX497" s="253"/>
      <c r="CY497" s="253"/>
      <c r="CZ497" s="253"/>
      <c r="DA497" s="253"/>
      <c r="DB497" s="253"/>
      <c r="DC497" s="253"/>
      <c r="DD497" s="253"/>
      <c r="DE497" s="253"/>
      <c r="DF497" s="253"/>
      <c r="DG497" s="253"/>
      <c r="DH497" s="253"/>
      <c r="DI497" s="253"/>
      <c r="DJ497" s="253"/>
      <c r="DK497" s="253"/>
      <c r="DL497" s="253"/>
      <c r="DM497" s="253"/>
      <c r="DN497" s="253"/>
      <c r="DO497" s="253"/>
      <c r="DP497" s="253"/>
      <c r="DQ497" s="253"/>
      <c r="DR497" s="253"/>
      <c r="DS497" s="253"/>
      <c r="DT497" s="253"/>
      <c r="DU497" s="253"/>
      <c r="DV497" s="253"/>
      <c r="DW497" s="253"/>
      <c r="DX497" s="253"/>
      <c r="DY497" s="253"/>
      <c r="DZ497" s="253"/>
      <c r="EA497" s="253"/>
      <c r="EB497" s="253"/>
      <c r="EC497" s="253"/>
      <c r="ED497" s="253"/>
      <c r="EE497" s="253"/>
      <c r="EF497" s="253"/>
      <c r="EG497" s="253"/>
      <c r="EH497" s="253"/>
      <c r="EI497" s="253"/>
      <c r="EJ497" s="253"/>
      <c r="EK497" s="253"/>
      <c r="EL497" s="253"/>
      <c r="EM497" s="253"/>
      <c r="EN497" s="253"/>
      <c r="EO497" s="253"/>
      <c r="EP497" s="253"/>
      <c r="EQ497" s="253"/>
      <c r="ER497" s="253"/>
      <c r="ES497" s="253"/>
      <c r="ET497" s="253"/>
      <c r="EU497" s="253"/>
      <c r="EV497" s="253"/>
      <c r="EW497" s="253"/>
      <c r="EX497" s="253"/>
      <c r="EY497" s="253"/>
      <c r="EZ497" s="253"/>
      <c r="FA497" s="253"/>
      <c r="FB497" s="253"/>
      <c r="FC497" s="253"/>
      <c r="FD497" s="253"/>
      <c r="FE497" s="253"/>
      <c r="FF497" s="253"/>
      <c r="FG497" s="253"/>
      <c r="FH497" s="253"/>
      <c r="FI497" s="253"/>
      <c r="FJ497" s="253"/>
      <c r="FK497" s="253"/>
      <c r="FL497" s="253"/>
      <c r="FM497" s="253"/>
      <c r="FN497" s="253"/>
      <c r="FO497" s="253"/>
      <c r="FP497" s="253"/>
      <c r="FQ497" s="253"/>
      <c r="FR497" s="253"/>
      <c r="FS497" s="253"/>
      <c r="FT497" s="253"/>
      <c r="FU497" s="253"/>
      <c r="FV497" s="253"/>
      <c r="FW497" s="253"/>
      <c r="FX497" s="253"/>
      <c r="FY497" s="253"/>
      <c r="FZ497" s="253"/>
      <c r="GA497" s="253"/>
      <c r="GB497" s="253"/>
      <c r="GC497" s="253"/>
      <c r="GD497" s="253"/>
      <c r="GE497" s="253"/>
      <c r="GF497" s="253"/>
      <c r="GG497" s="253"/>
      <c r="GH497" s="253"/>
      <c r="GI497" s="253"/>
      <c r="GJ497" s="253"/>
      <c r="GK497" s="253"/>
      <c r="GL497" s="253"/>
      <c r="GM497" s="253"/>
      <c r="GN497" s="253"/>
      <c r="GO497" s="253"/>
      <c r="GP497" s="253"/>
      <c r="GQ497" s="253"/>
      <c r="GR497" s="253"/>
      <c r="GS497" s="253"/>
      <c r="GT497" s="253"/>
      <c r="GU497" s="253"/>
      <c r="GV497" s="253"/>
      <c r="GW497" s="253"/>
      <c r="GX497" s="253"/>
      <c r="GY497" s="253"/>
      <c r="GZ497" s="253"/>
      <c r="HA497" s="253"/>
      <c r="HB497" s="253"/>
      <c r="HC497" s="253"/>
      <c r="HD497" s="253"/>
      <c r="HE497" s="253"/>
      <c r="HF497" s="253"/>
      <c r="HG497" s="253"/>
      <c r="HH497" s="253"/>
      <c r="HI497" s="253"/>
      <c r="HJ497" s="253"/>
      <c r="HK497" s="253"/>
      <c r="HL497" s="253"/>
      <c r="HM497" s="253"/>
      <c r="HN497" s="253"/>
      <c r="HO497" s="253"/>
      <c r="HP497" s="253"/>
      <c r="HQ497" s="253"/>
      <c r="HR497" s="253"/>
      <c r="HS497" s="253"/>
      <c r="HT497" s="253"/>
      <c r="HU497" s="253"/>
      <c r="HV497" s="253"/>
      <c r="HW497" s="253"/>
      <c r="HX497" s="253"/>
      <c r="HY497" s="253"/>
      <c r="HZ497" s="253"/>
      <c r="IA497" s="253"/>
      <c r="IB497" s="253"/>
      <c r="IC497" s="253"/>
      <c r="ID497" s="253"/>
      <c r="IE497" s="253"/>
      <c r="IF497" s="253"/>
      <c r="IG497" s="253"/>
      <c r="IH497" s="253"/>
      <c r="II497" s="253"/>
      <c r="IJ497" s="253"/>
      <c r="IK497" s="253"/>
      <c r="IL497" s="253"/>
      <c r="IM497" s="253"/>
      <c r="IN497" s="253"/>
      <c r="IO497" s="253"/>
      <c r="IP497" s="253"/>
      <c r="IQ497" s="253"/>
      <c r="IR497" s="253"/>
      <c r="IS497" s="253"/>
      <c r="IT497" s="253"/>
      <c r="IU497" s="253"/>
      <c r="IV497" s="253"/>
      <c r="IW497" s="253"/>
      <c r="IX497" s="253"/>
      <c r="IY497" s="253"/>
      <c r="IZ497" s="253"/>
      <c r="JA497" s="253"/>
      <c r="JB497" s="253"/>
      <c r="JC497" s="253"/>
      <c r="JD497" s="253"/>
      <c r="JE497" s="253"/>
      <c r="JF497" s="253"/>
      <c r="JG497" s="253"/>
      <c r="JH497" s="253"/>
      <c r="JI497" s="253"/>
      <c r="JJ497" s="253"/>
      <c r="JK497" s="253"/>
      <c r="JL497" s="253"/>
      <c r="JM497" s="253"/>
      <c r="JN497" s="253"/>
      <c r="JO497" s="253"/>
      <c r="JP497" s="253"/>
      <c r="JQ497" s="253"/>
      <c r="JR497" s="253"/>
      <c r="JS497" s="253"/>
      <c r="JT497" s="253"/>
      <c r="JU497" s="253"/>
    </row>
    <row r="498" spans="1:281" s="252" customFormat="1" ht="15" customHeight="1" x14ac:dyDescent="0.25">
      <c r="A498" s="253"/>
      <c r="B498" s="253"/>
      <c r="C498" s="253"/>
      <c r="D498" s="253"/>
      <c r="E498" s="253"/>
      <c r="F498" s="253"/>
      <c r="G498" s="253"/>
      <c r="H498" s="253"/>
      <c r="I498" s="253"/>
      <c r="J498" s="253"/>
      <c r="K498" s="253"/>
      <c r="L498" s="253"/>
      <c r="M498" s="253"/>
      <c r="N498" s="253"/>
      <c r="O498" s="253"/>
      <c r="P498" s="253"/>
      <c r="Q498" s="253"/>
      <c r="R498" s="253"/>
      <c r="S498" s="253"/>
      <c r="T498" s="253"/>
      <c r="U498" s="253" t="s">
        <v>662</v>
      </c>
      <c r="V498" s="253"/>
      <c r="W498" s="253"/>
      <c r="X498" s="253"/>
      <c r="Y498" s="253"/>
      <c r="Z498" s="253"/>
      <c r="AA498" s="253"/>
      <c r="AB498" s="253"/>
      <c r="AC498" s="253" t="s">
        <v>332</v>
      </c>
      <c r="AD498" s="253"/>
      <c r="AE498" s="253"/>
      <c r="AF498" s="253"/>
      <c r="AG498" s="253"/>
      <c r="AH498" s="253"/>
      <c r="AI498" s="253"/>
      <c r="AJ498" s="253"/>
      <c r="AK498" s="253"/>
      <c r="AL498" s="253"/>
      <c r="AM498" s="253"/>
      <c r="AN498" s="253"/>
      <c r="AO498" s="253"/>
      <c r="AP498" s="253"/>
      <c r="AQ498" s="253"/>
      <c r="AR498" s="253"/>
      <c r="AS498" s="253"/>
      <c r="AT498" s="253"/>
      <c r="AU498" s="253"/>
      <c r="AV498" s="253"/>
      <c r="AW498" s="253"/>
      <c r="AX498" s="253"/>
      <c r="AY498" s="253"/>
      <c r="AZ498" s="253"/>
      <c r="BA498" s="253"/>
      <c r="BB498" s="253"/>
      <c r="BC498" s="253"/>
      <c r="BD498" s="253"/>
      <c r="BE498" s="253"/>
      <c r="BF498" s="253"/>
      <c r="BG498" s="253"/>
      <c r="BH498" s="253"/>
      <c r="BI498" s="253"/>
      <c r="BJ498" s="253"/>
      <c r="BK498" s="253"/>
      <c r="BL498" s="253"/>
      <c r="BM498" s="253"/>
      <c r="BN498" s="253"/>
      <c r="BO498" s="253"/>
      <c r="BP498" s="253"/>
      <c r="BQ498" s="253"/>
      <c r="BR498" s="253"/>
      <c r="BS498" s="253"/>
      <c r="BT498" s="253"/>
      <c r="BU498" s="253"/>
      <c r="BV498" s="253"/>
      <c r="BW498" s="253"/>
      <c r="BX498" s="253"/>
      <c r="BY498" s="253"/>
      <c r="BZ498" s="253"/>
      <c r="CA498" s="253"/>
      <c r="CB498" s="253"/>
      <c r="CC498" s="253"/>
      <c r="CD498" s="253"/>
      <c r="CE498" s="253"/>
      <c r="CF498" s="253"/>
      <c r="CG498" s="253"/>
      <c r="CH498" s="253"/>
      <c r="CI498" s="253"/>
      <c r="CJ498" s="253"/>
      <c r="CK498" s="253"/>
      <c r="CL498" s="253"/>
      <c r="CM498" s="253"/>
      <c r="CN498" s="253"/>
      <c r="CO498" s="253"/>
      <c r="CP498" s="253"/>
      <c r="CQ498" s="253"/>
      <c r="CR498" s="253"/>
      <c r="CS498" s="253"/>
      <c r="CT498" s="253"/>
      <c r="CU498" s="253"/>
      <c r="CV498" s="253"/>
      <c r="CW498" s="253"/>
      <c r="CX498" s="253"/>
      <c r="CY498" s="253"/>
      <c r="CZ498" s="253"/>
      <c r="DA498" s="253"/>
      <c r="DB498" s="253"/>
      <c r="DC498" s="253"/>
      <c r="DD498" s="253"/>
      <c r="DE498" s="253"/>
      <c r="DF498" s="253"/>
      <c r="DG498" s="253"/>
      <c r="DH498" s="253"/>
      <c r="DI498" s="253"/>
      <c r="DJ498" s="253"/>
      <c r="DK498" s="253"/>
      <c r="DL498" s="253"/>
      <c r="DM498" s="253"/>
      <c r="DN498" s="253"/>
      <c r="DO498" s="253"/>
      <c r="DP498" s="253"/>
      <c r="DQ498" s="253"/>
      <c r="DR498" s="253"/>
      <c r="DS498" s="253"/>
      <c r="DT498" s="253"/>
      <c r="DU498" s="253"/>
      <c r="DV498" s="253"/>
      <c r="DW498" s="253"/>
      <c r="DX498" s="253"/>
      <c r="DY498" s="253"/>
      <c r="DZ498" s="253"/>
      <c r="EA498" s="253"/>
      <c r="EB498" s="253"/>
      <c r="EC498" s="253"/>
      <c r="ED498" s="253"/>
      <c r="EE498" s="253"/>
      <c r="EF498" s="253"/>
      <c r="EG498" s="253"/>
      <c r="EH498" s="253"/>
      <c r="EI498" s="253"/>
      <c r="EJ498" s="253"/>
      <c r="EK498" s="253"/>
      <c r="EL498" s="253"/>
      <c r="EM498" s="253"/>
      <c r="EN498" s="253"/>
      <c r="EO498" s="253"/>
      <c r="EP498" s="253"/>
      <c r="EQ498" s="253"/>
      <c r="ER498" s="253"/>
      <c r="ES498" s="253"/>
      <c r="ET498" s="253"/>
      <c r="EU498" s="253"/>
      <c r="EV498" s="253"/>
      <c r="EW498" s="253"/>
      <c r="EX498" s="253"/>
      <c r="EY498" s="253"/>
      <c r="EZ498" s="253"/>
      <c r="FA498" s="253"/>
      <c r="FB498" s="253"/>
      <c r="FC498" s="253"/>
      <c r="FD498" s="253"/>
      <c r="FE498" s="253"/>
      <c r="FF498" s="253"/>
      <c r="FG498" s="253"/>
      <c r="FH498" s="253"/>
      <c r="FI498" s="253"/>
      <c r="FJ498" s="253"/>
      <c r="FK498" s="253"/>
      <c r="FL498" s="253"/>
      <c r="FM498" s="253"/>
      <c r="FN498" s="253"/>
      <c r="FO498" s="253"/>
      <c r="FP498" s="253"/>
      <c r="FQ498" s="253"/>
      <c r="FR498" s="253"/>
      <c r="FS498" s="253"/>
      <c r="FT498" s="253"/>
      <c r="FU498" s="253"/>
      <c r="FV498" s="253"/>
      <c r="FW498" s="253"/>
      <c r="FX498" s="253"/>
      <c r="FY498" s="253"/>
      <c r="FZ498" s="253"/>
      <c r="GA498" s="253"/>
      <c r="GB498" s="253"/>
      <c r="GC498" s="253"/>
      <c r="GD498" s="253"/>
      <c r="GE498" s="253"/>
      <c r="GF498" s="253"/>
      <c r="GG498" s="253"/>
      <c r="GH498" s="253"/>
      <c r="GI498" s="253"/>
      <c r="GJ498" s="253"/>
      <c r="GK498" s="253"/>
      <c r="GL498" s="253"/>
      <c r="GM498" s="253"/>
      <c r="GN498" s="253"/>
      <c r="GO498" s="253"/>
      <c r="GP498" s="253"/>
      <c r="GQ498" s="253"/>
      <c r="GR498" s="253"/>
      <c r="GS498" s="253"/>
      <c r="GT498" s="253"/>
      <c r="GU498" s="253"/>
      <c r="GV498" s="253"/>
      <c r="GW498" s="253"/>
      <c r="GX498" s="253"/>
      <c r="GY498" s="253"/>
      <c r="GZ498" s="253"/>
      <c r="HA498" s="253"/>
      <c r="HB498" s="253"/>
      <c r="HC498" s="253"/>
      <c r="HD498" s="253"/>
      <c r="HE498" s="253"/>
      <c r="HF498" s="253"/>
      <c r="HG498" s="253"/>
      <c r="HH498" s="253"/>
      <c r="HI498" s="253"/>
      <c r="HJ498" s="253"/>
      <c r="HK498" s="253"/>
      <c r="HL498" s="253"/>
      <c r="HM498" s="253"/>
      <c r="HN498" s="253"/>
      <c r="HO498" s="253"/>
      <c r="HP498" s="253"/>
      <c r="HQ498" s="253"/>
      <c r="HR498" s="253"/>
      <c r="HS498" s="253"/>
      <c r="HT498" s="253"/>
      <c r="HU498" s="253"/>
      <c r="HV498" s="253"/>
      <c r="HW498" s="253"/>
      <c r="HX498" s="253"/>
      <c r="HY498" s="253"/>
      <c r="HZ498" s="253"/>
      <c r="IA498" s="253"/>
      <c r="IB498" s="253"/>
      <c r="IC498" s="253"/>
      <c r="ID498" s="253"/>
      <c r="IE498" s="253"/>
      <c r="IF498" s="253"/>
      <c r="IG498" s="253"/>
      <c r="IH498" s="253"/>
      <c r="II498" s="253"/>
      <c r="IJ498" s="253"/>
      <c r="IK498" s="253"/>
      <c r="IL498" s="253"/>
      <c r="IM498" s="253"/>
      <c r="IN498" s="253"/>
      <c r="IO498" s="253"/>
      <c r="IP498" s="253"/>
      <c r="IQ498" s="253"/>
      <c r="IR498" s="253"/>
      <c r="IS498" s="253"/>
      <c r="IT498" s="253"/>
      <c r="IU498" s="253"/>
      <c r="IV498" s="253"/>
      <c r="IW498" s="253"/>
      <c r="IX498" s="253"/>
      <c r="IY498" s="253"/>
      <c r="IZ498" s="253"/>
      <c r="JA498" s="253"/>
      <c r="JB498" s="253"/>
      <c r="JC498" s="253"/>
      <c r="JD498" s="253"/>
      <c r="JE498" s="253"/>
      <c r="JF498" s="253"/>
      <c r="JG498" s="253"/>
      <c r="JH498" s="253"/>
      <c r="JI498" s="253"/>
      <c r="JJ498" s="253"/>
      <c r="JK498" s="253"/>
      <c r="JL498" s="253"/>
      <c r="JM498" s="253"/>
      <c r="JN498" s="253"/>
      <c r="JO498" s="253"/>
      <c r="JP498" s="253"/>
      <c r="JQ498" s="253"/>
      <c r="JR498" s="253"/>
      <c r="JS498" s="253"/>
      <c r="JT498" s="253"/>
      <c r="JU498" s="253"/>
    </row>
    <row r="499" spans="1:281" s="252" customFormat="1" ht="15" customHeight="1" x14ac:dyDescent="0.25">
      <c r="A499" s="253"/>
      <c r="B499" s="253"/>
      <c r="C499" s="253"/>
      <c r="D499" s="253"/>
      <c r="E499" s="253"/>
      <c r="F499" s="253"/>
      <c r="G499" s="253"/>
      <c r="H499" s="253"/>
      <c r="I499" s="253"/>
      <c r="J499" s="253"/>
      <c r="K499" s="253"/>
      <c r="L499" s="253"/>
      <c r="M499" s="253"/>
      <c r="N499" s="253"/>
      <c r="O499" s="253"/>
      <c r="P499" s="253"/>
      <c r="Q499" s="253"/>
      <c r="R499" s="253"/>
      <c r="S499" s="253"/>
      <c r="T499" s="253"/>
      <c r="U499" s="253" t="s">
        <v>663</v>
      </c>
      <c r="V499" s="253"/>
      <c r="W499" s="253"/>
      <c r="X499" s="253"/>
      <c r="Y499" s="253"/>
      <c r="Z499" s="253"/>
      <c r="AA499" s="253"/>
      <c r="AB499" s="253"/>
      <c r="AC499" s="253" t="s">
        <v>323</v>
      </c>
      <c r="AD499" s="253"/>
      <c r="AE499" s="253"/>
      <c r="AF499" s="253"/>
      <c r="AG499" s="253"/>
      <c r="AH499" s="253"/>
      <c r="AI499" s="253"/>
      <c r="AJ499" s="253"/>
      <c r="AK499" s="253"/>
      <c r="AL499" s="253"/>
      <c r="AM499" s="253"/>
      <c r="AN499" s="253"/>
      <c r="AO499" s="253"/>
      <c r="AP499" s="253"/>
      <c r="AQ499" s="253"/>
      <c r="AR499" s="253"/>
      <c r="AS499" s="253"/>
      <c r="AT499" s="253"/>
      <c r="AU499" s="253"/>
      <c r="AV499" s="253"/>
      <c r="AW499" s="253"/>
      <c r="AX499" s="253"/>
      <c r="AY499" s="253"/>
      <c r="AZ499" s="253"/>
      <c r="BA499" s="253"/>
      <c r="BB499" s="253"/>
      <c r="BC499" s="253"/>
      <c r="BD499" s="253"/>
      <c r="BE499" s="253"/>
      <c r="BF499" s="253"/>
      <c r="BG499" s="253"/>
      <c r="BH499" s="253"/>
      <c r="BI499" s="253"/>
      <c r="BJ499" s="253"/>
      <c r="BK499" s="253"/>
      <c r="BL499" s="253"/>
      <c r="BM499" s="253"/>
      <c r="BN499" s="253"/>
      <c r="BO499" s="253"/>
      <c r="BP499" s="253"/>
      <c r="BQ499" s="253"/>
      <c r="BR499" s="253"/>
      <c r="BS499" s="253"/>
      <c r="BT499" s="253"/>
      <c r="BU499" s="253"/>
      <c r="BV499" s="253"/>
      <c r="BW499" s="253"/>
      <c r="BX499" s="253"/>
      <c r="BY499" s="253"/>
      <c r="BZ499" s="253"/>
      <c r="CA499" s="253"/>
      <c r="CB499" s="253"/>
      <c r="CC499" s="253"/>
      <c r="CD499" s="253"/>
      <c r="CE499" s="253"/>
      <c r="CF499" s="253"/>
      <c r="CG499" s="253"/>
      <c r="CH499" s="253"/>
      <c r="CI499" s="253"/>
      <c r="CJ499" s="253"/>
      <c r="CK499" s="253"/>
      <c r="CL499" s="253"/>
      <c r="CM499" s="253"/>
      <c r="CN499" s="253"/>
      <c r="CO499" s="253"/>
      <c r="CP499" s="253"/>
      <c r="CQ499" s="253"/>
      <c r="CR499" s="253"/>
      <c r="CS499" s="253"/>
      <c r="CT499" s="253"/>
      <c r="CU499" s="253"/>
      <c r="CV499" s="253"/>
      <c r="CW499" s="253"/>
      <c r="CX499" s="253"/>
      <c r="CY499" s="253"/>
      <c r="CZ499" s="253"/>
      <c r="DA499" s="253"/>
      <c r="DB499" s="253"/>
      <c r="DC499" s="253"/>
      <c r="DD499" s="253"/>
      <c r="DE499" s="253"/>
      <c r="DF499" s="253"/>
      <c r="DG499" s="253"/>
      <c r="DH499" s="253"/>
      <c r="DI499" s="253"/>
      <c r="DJ499" s="253"/>
      <c r="DK499" s="253"/>
      <c r="DL499" s="253"/>
      <c r="DM499" s="253"/>
      <c r="DN499" s="253"/>
      <c r="DO499" s="253"/>
      <c r="DP499" s="253"/>
      <c r="DQ499" s="253"/>
      <c r="DR499" s="253"/>
      <c r="DS499" s="253"/>
      <c r="DT499" s="253"/>
      <c r="DU499" s="253"/>
      <c r="DV499" s="253"/>
      <c r="DW499" s="253"/>
      <c r="DX499" s="253"/>
      <c r="DY499" s="253"/>
      <c r="DZ499" s="253"/>
      <c r="EA499" s="253"/>
      <c r="EB499" s="253"/>
      <c r="EC499" s="253"/>
      <c r="ED499" s="253"/>
      <c r="EE499" s="253"/>
      <c r="EF499" s="253"/>
      <c r="EG499" s="253"/>
      <c r="EH499" s="253"/>
      <c r="EI499" s="253"/>
      <c r="EJ499" s="253"/>
      <c r="EK499" s="253"/>
      <c r="EL499" s="253"/>
      <c r="EM499" s="253"/>
      <c r="EN499" s="253"/>
      <c r="EO499" s="253"/>
      <c r="EP499" s="253"/>
      <c r="EQ499" s="253"/>
      <c r="ER499" s="253"/>
      <c r="ES499" s="253"/>
      <c r="ET499" s="253"/>
      <c r="EU499" s="253"/>
      <c r="EV499" s="253"/>
      <c r="EW499" s="253"/>
      <c r="EX499" s="253"/>
      <c r="EY499" s="253"/>
      <c r="EZ499" s="253"/>
      <c r="FA499" s="253"/>
      <c r="FB499" s="253"/>
      <c r="FC499" s="253"/>
      <c r="FD499" s="253"/>
      <c r="FE499" s="253"/>
      <c r="FF499" s="253"/>
      <c r="FG499" s="253"/>
      <c r="FH499" s="253"/>
      <c r="FI499" s="253"/>
      <c r="FJ499" s="253"/>
      <c r="FK499" s="253"/>
      <c r="FL499" s="253"/>
      <c r="FM499" s="253"/>
      <c r="FN499" s="253"/>
      <c r="FO499" s="253"/>
      <c r="FP499" s="253"/>
      <c r="FQ499" s="253"/>
      <c r="FR499" s="253"/>
      <c r="FS499" s="253"/>
      <c r="FT499" s="253"/>
      <c r="FU499" s="253"/>
      <c r="FV499" s="253"/>
      <c r="FW499" s="253"/>
      <c r="FX499" s="253"/>
      <c r="FY499" s="253"/>
      <c r="FZ499" s="253"/>
      <c r="GA499" s="253"/>
      <c r="GB499" s="253"/>
      <c r="GC499" s="253"/>
      <c r="GD499" s="253"/>
      <c r="GE499" s="253"/>
      <c r="GF499" s="253"/>
      <c r="GG499" s="253"/>
      <c r="GH499" s="253"/>
      <c r="GI499" s="253"/>
      <c r="GJ499" s="253"/>
      <c r="GK499" s="253"/>
      <c r="GL499" s="253"/>
      <c r="GM499" s="253"/>
      <c r="GN499" s="253"/>
      <c r="GO499" s="253"/>
      <c r="GP499" s="253"/>
      <c r="GQ499" s="253"/>
      <c r="GR499" s="253"/>
      <c r="GS499" s="253"/>
      <c r="GT499" s="253"/>
      <c r="GU499" s="253"/>
      <c r="GV499" s="253"/>
      <c r="GW499" s="253"/>
      <c r="GX499" s="253"/>
      <c r="GY499" s="253"/>
      <c r="GZ499" s="253"/>
      <c r="HA499" s="253"/>
      <c r="HB499" s="253"/>
      <c r="HC499" s="253"/>
      <c r="HD499" s="253"/>
      <c r="HE499" s="253"/>
      <c r="HF499" s="253"/>
      <c r="HG499" s="253"/>
      <c r="HH499" s="253"/>
      <c r="HI499" s="253"/>
      <c r="HJ499" s="253"/>
      <c r="HK499" s="253"/>
      <c r="HL499" s="253"/>
      <c r="HM499" s="253"/>
      <c r="HN499" s="253"/>
      <c r="HO499" s="253"/>
      <c r="HP499" s="253"/>
      <c r="HQ499" s="253"/>
      <c r="HR499" s="253"/>
      <c r="HS499" s="253"/>
      <c r="HT499" s="253"/>
      <c r="HU499" s="253"/>
      <c r="HV499" s="253"/>
      <c r="HW499" s="253"/>
      <c r="HX499" s="253"/>
      <c r="HY499" s="253"/>
      <c r="HZ499" s="253"/>
      <c r="IA499" s="253"/>
      <c r="IB499" s="253"/>
      <c r="IC499" s="253"/>
      <c r="ID499" s="253"/>
      <c r="IE499" s="253"/>
      <c r="IF499" s="253"/>
      <c r="IG499" s="253"/>
      <c r="IH499" s="253"/>
      <c r="II499" s="253"/>
      <c r="IJ499" s="253"/>
      <c r="IK499" s="253"/>
      <c r="IL499" s="253"/>
      <c r="IM499" s="253"/>
      <c r="IN499" s="253"/>
      <c r="IO499" s="253"/>
      <c r="IP499" s="253"/>
      <c r="IQ499" s="253"/>
      <c r="IR499" s="253"/>
      <c r="IS499" s="253"/>
      <c r="IT499" s="253"/>
      <c r="IU499" s="253"/>
      <c r="IV499" s="253"/>
      <c r="IW499" s="253"/>
      <c r="IX499" s="253"/>
      <c r="IY499" s="253"/>
      <c r="IZ499" s="253"/>
      <c r="JA499" s="253"/>
      <c r="JB499" s="253"/>
      <c r="JC499" s="253"/>
      <c r="JD499" s="253"/>
      <c r="JE499" s="253"/>
      <c r="JF499" s="253"/>
      <c r="JG499" s="253"/>
      <c r="JH499" s="253"/>
      <c r="JI499" s="253"/>
      <c r="JJ499" s="253"/>
      <c r="JK499" s="253"/>
      <c r="JL499" s="253"/>
      <c r="JM499" s="253"/>
      <c r="JN499" s="253"/>
      <c r="JO499" s="253"/>
      <c r="JP499" s="253"/>
      <c r="JQ499" s="253"/>
      <c r="JR499" s="253"/>
      <c r="JS499" s="253"/>
      <c r="JT499" s="253"/>
      <c r="JU499" s="253"/>
    </row>
    <row r="500" spans="1:281" s="252" customFormat="1" ht="15" customHeight="1" x14ac:dyDescent="0.25">
      <c r="A500" s="253"/>
      <c r="B500" s="253"/>
      <c r="C500" s="253"/>
      <c r="D500" s="253"/>
      <c r="E500" s="253"/>
      <c r="F500" s="253"/>
      <c r="G500" s="253"/>
      <c r="H500" s="253"/>
      <c r="I500" s="253"/>
      <c r="J500" s="253"/>
      <c r="K500" s="253"/>
      <c r="L500" s="253"/>
      <c r="M500" s="253"/>
      <c r="N500" s="253"/>
      <c r="O500" s="253"/>
      <c r="P500" s="253"/>
      <c r="Q500" s="253"/>
      <c r="R500" s="253"/>
      <c r="S500" s="253"/>
      <c r="T500" s="253"/>
      <c r="U500" s="253" t="s">
        <v>664</v>
      </c>
      <c r="V500" s="253"/>
      <c r="W500" s="253"/>
      <c r="X500" s="253"/>
      <c r="Y500" s="253"/>
      <c r="Z500" s="253"/>
      <c r="AA500" s="253"/>
      <c r="AB500" s="253"/>
      <c r="AC500" s="253" t="s">
        <v>332</v>
      </c>
      <c r="AD500" s="253"/>
      <c r="AE500" s="253"/>
      <c r="AF500" s="253"/>
      <c r="AG500" s="253"/>
      <c r="AH500" s="253"/>
      <c r="AI500" s="253"/>
      <c r="AJ500" s="253"/>
      <c r="AK500" s="253"/>
      <c r="AL500" s="253"/>
      <c r="AM500" s="253"/>
      <c r="AN500" s="253"/>
      <c r="AO500" s="253"/>
      <c r="AP500" s="253"/>
      <c r="AQ500" s="253"/>
      <c r="AR500" s="253"/>
      <c r="AS500" s="253"/>
      <c r="AT500" s="253"/>
      <c r="AU500" s="253"/>
      <c r="AV500" s="253"/>
      <c r="AW500" s="253"/>
      <c r="AX500" s="253"/>
      <c r="AY500" s="253"/>
      <c r="AZ500" s="253"/>
      <c r="BA500" s="253"/>
      <c r="BB500" s="253"/>
      <c r="BC500" s="253"/>
      <c r="BD500" s="253"/>
      <c r="BE500" s="253"/>
      <c r="BF500" s="253"/>
      <c r="BG500" s="253"/>
      <c r="BH500" s="253"/>
      <c r="BI500" s="253"/>
      <c r="BJ500" s="253"/>
      <c r="BK500" s="253"/>
      <c r="BL500" s="253"/>
      <c r="BM500" s="253"/>
      <c r="BN500" s="253"/>
      <c r="BO500" s="253"/>
      <c r="BP500" s="253"/>
      <c r="BQ500" s="253"/>
      <c r="BR500" s="253"/>
      <c r="BS500" s="253"/>
      <c r="BT500" s="253"/>
      <c r="BU500" s="253"/>
      <c r="BV500" s="253"/>
      <c r="BW500" s="253"/>
      <c r="BX500" s="253"/>
      <c r="BY500" s="253"/>
      <c r="BZ500" s="253"/>
      <c r="CA500" s="253"/>
      <c r="CB500" s="253"/>
      <c r="CC500" s="253"/>
      <c r="CD500" s="253"/>
      <c r="CE500" s="253"/>
      <c r="CF500" s="253"/>
      <c r="CG500" s="253"/>
      <c r="CH500" s="253"/>
      <c r="CI500" s="253"/>
      <c r="CJ500" s="253"/>
      <c r="CK500" s="253"/>
      <c r="CL500" s="253"/>
      <c r="CM500" s="253"/>
      <c r="CN500" s="253"/>
      <c r="CO500" s="253"/>
      <c r="CP500" s="253"/>
      <c r="CQ500" s="253"/>
      <c r="CR500" s="253"/>
      <c r="CS500" s="253"/>
      <c r="CT500" s="253"/>
      <c r="CU500" s="253"/>
      <c r="CV500" s="253"/>
      <c r="CW500" s="253"/>
      <c r="CX500" s="253"/>
      <c r="CY500" s="253"/>
      <c r="CZ500" s="253"/>
      <c r="DA500" s="253"/>
      <c r="DB500" s="253"/>
      <c r="DC500" s="253"/>
      <c r="DD500" s="253"/>
      <c r="DE500" s="253"/>
      <c r="DF500" s="253"/>
      <c r="DG500" s="253"/>
      <c r="DH500" s="253"/>
      <c r="DI500" s="253"/>
      <c r="DJ500" s="253"/>
      <c r="DK500" s="253"/>
      <c r="DL500" s="253"/>
      <c r="DM500" s="253"/>
      <c r="DN500" s="253"/>
      <c r="DO500" s="253"/>
      <c r="DP500" s="253"/>
      <c r="DQ500" s="253"/>
      <c r="DR500" s="253"/>
      <c r="DS500" s="253"/>
      <c r="DT500" s="253"/>
      <c r="DU500" s="253"/>
      <c r="DV500" s="253"/>
      <c r="DW500" s="253"/>
      <c r="DX500" s="253"/>
      <c r="DY500" s="253"/>
      <c r="DZ500" s="253"/>
      <c r="EA500" s="253"/>
      <c r="EB500" s="253"/>
      <c r="EC500" s="253"/>
      <c r="ED500" s="253"/>
      <c r="EE500" s="253"/>
      <c r="EF500" s="253"/>
      <c r="EG500" s="253"/>
      <c r="EH500" s="253"/>
      <c r="EI500" s="253"/>
      <c r="EJ500" s="253"/>
      <c r="EK500" s="253"/>
      <c r="EL500" s="253"/>
      <c r="EM500" s="253"/>
      <c r="EN500" s="253"/>
      <c r="EO500" s="253"/>
      <c r="EP500" s="253"/>
      <c r="EQ500" s="253"/>
      <c r="ER500" s="253"/>
      <c r="ES500" s="253"/>
      <c r="ET500" s="253"/>
      <c r="EU500" s="253"/>
      <c r="EV500" s="253"/>
      <c r="EW500" s="253"/>
      <c r="EX500" s="253"/>
      <c r="EY500" s="253"/>
      <c r="EZ500" s="253"/>
      <c r="FA500" s="253"/>
      <c r="FB500" s="253"/>
      <c r="FC500" s="253"/>
      <c r="FD500" s="253"/>
      <c r="FE500" s="253"/>
      <c r="FF500" s="253"/>
      <c r="FG500" s="253"/>
      <c r="FH500" s="253"/>
      <c r="FI500" s="253"/>
      <c r="FJ500" s="253"/>
      <c r="FK500" s="253"/>
      <c r="FL500" s="253"/>
      <c r="FM500" s="253"/>
      <c r="FN500" s="253"/>
      <c r="FO500" s="253"/>
      <c r="FP500" s="253"/>
      <c r="FQ500" s="253"/>
      <c r="FR500" s="253"/>
      <c r="FS500" s="253"/>
      <c r="FT500" s="253"/>
      <c r="FU500" s="253"/>
      <c r="FV500" s="253"/>
      <c r="FW500" s="253"/>
      <c r="FX500" s="253"/>
      <c r="FY500" s="253"/>
      <c r="FZ500" s="253"/>
      <c r="GA500" s="253"/>
      <c r="GB500" s="253"/>
      <c r="GC500" s="253"/>
      <c r="GD500" s="253"/>
      <c r="GE500" s="253"/>
      <c r="GF500" s="253"/>
      <c r="GG500" s="253"/>
      <c r="GH500" s="253"/>
      <c r="GI500" s="253"/>
      <c r="GJ500" s="253"/>
      <c r="GK500" s="253"/>
      <c r="GL500" s="253"/>
      <c r="GM500" s="253"/>
      <c r="GN500" s="253"/>
      <c r="GO500" s="253"/>
      <c r="GP500" s="253"/>
      <c r="GQ500" s="253"/>
      <c r="GR500" s="253"/>
      <c r="GS500" s="253"/>
      <c r="GT500" s="253"/>
      <c r="GU500" s="253"/>
      <c r="GV500" s="253"/>
      <c r="GW500" s="253"/>
      <c r="GX500" s="253"/>
      <c r="GY500" s="253"/>
      <c r="GZ500" s="253"/>
      <c r="HA500" s="253"/>
      <c r="HB500" s="253"/>
      <c r="HC500" s="253"/>
      <c r="HD500" s="253"/>
      <c r="HE500" s="253"/>
      <c r="HF500" s="253"/>
      <c r="HG500" s="253"/>
      <c r="HH500" s="253"/>
      <c r="HI500" s="253"/>
      <c r="HJ500" s="253"/>
      <c r="HK500" s="253"/>
      <c r="HL500" s="253"/>
      <c r="HM500" s="253"/>
      <c r="HN500" s="253"/>
      <c r="HO500" s="253"/>
      <c r="HP500" s="253"/>
      <c r="HQ500" s="253"/>
      <c r="HR500" s="253"/>
      <c r="HS500" s="253"/>
      <c r="HT500" s="253"/>
      <c r="HU500" s="253"/>
      <c r="HV500" s="253"/>
      <c r="HW500" s="253"/>
      <c r="HX500" s="253"/>
      <c r="HY500" s="253"/>
      <c r="HZ500" s="253"/>
      <c r="IA500" s="253"/>
      <c r="IB500" s="253"/>
      <c r="IC500" s="253"/>
      <c r="ID500" s="253"/>
      <c r="IE500" s="253"/>
      <c r="IF500" s="253"/>
      <c r="IG500" s="253"/>
      <c r="IH500" s="253"/>
      <c r="II500" s="253"/>
      <c r="IJ500" s="253"/>
      <c r="IK500" s="253"/>
      <c r="IL500" s="253"/>
      <c r="IM500" s="253"/>
      <c r="IN500" s="253"/>
      <c r="IO500" s="253"/>
      <c r="IP500" s="253"/>
      <c r="IQ500" s="253"/>
      <c r="IR500" s="253"/>
      <c r="IS500" s="253"/>
      <c r="IT500" s="253"/>
      <c r="IU500" s="253"/>
      <c r="IV500" s="253"/>
      <c r="IW500" s="253"/>
      <c r="IX500" s="253"/>
      <c r="IY500" s="253"/>
      <c r="IZ500" s="253"/>
      <c r="JA500" s="253"/>
      <c r="JB500" s="253"/>
      <c r="JC500" s="253"/>
      <c r="JD500" s="253"/>
      <c r="JE500" s="253"/>
      <c r="JF500" s="253"/>
      <c r="JG500" s="253"/>
      <c r="JH500" s="253"/>
      <c r="JI500" s="253"/>
      <c r="JJ500" s="253"/>
      <c r="JK500" s="253"/>
      <c r="JL500" s="253"/>
      <c r="JM500" s="253"/>
      <c r="JN500" s="253"/>
      <c r="JO500" s="253"/>
      <c r="JP500" s="253"/>
      <c r="JQ500" s="253"/>
      <c r="JR500" s="253"/>
      <c r="JS500" s="253"/>
      <c r="JT500" s="253"/>
      <c r="JU500" s="253"/>
    </row>
    <row r="501" spans="1:281" s="252" customFormat="1" ht="15" customHeight="1" x14ac:dyDescent="0.25">
      <c r="A501" s="253"/>
      <c r="B501" s="253"/>
      <c r="C501" s="253"/>
      <c r="D501" s="253"/>
      <c r="E501" s="253"/>
      <c r="F501" s="253"/>
      <c r="G501" s="253"/>
      <c r="H501" s="253"/>
      <c r="I501" s="253"/>
      <c r="J501" s="253"/>
      <c r="K501" s="253"/>
      <c r="L501" s="253"/>
      <c r="M501" s="253"/>
      <c r="N501" s="253"/>
      <c r="O501" s="253"/>
      <c r="P501" s="253"/>
      <c r="Q501" s="253"/>
      <c r="R501" s="253"/>
      <c r="S501" s="253"/>
      <c r="T501" s="253"/>
      <c r="U501" s="253" t="s">
        <v>665</v>
      </c>
      <c r="V501" s="253"/>
      <c r="W501" s="253"/>
      <c r="X501" s="253"/>
      <c r="Y501" s="253"/>
      <c r="Z501" s="253"/>
      <c r="AA501" s="253"/>
      <c r="AB501" s="253"/>
      <c r="AC501" s="253" t="s">
        <v>393</v>
      </c>
      <c r="AD501" s="253"/>
      <c r="AE501" s="253"/>
      <c r="AF501" s="253"/>
      <c r="AG501" s="253"/>
      <c r="AH501" s="253"/>
      <c r="AI501" s="253"/>
      <c r="AJ501" s="253"/>
      <c r="AK501" s="253"/>
      <c r="AL501" s="253"/>
      <c r="AM501" s="253"/>
      <c r="AN501" s="253"/>
      <c r="AO501" s="253"/>
      <c r="AP501" s="253"/>
      <c r="AQ501" s="253"/>
      <c r="AR501" s="253"/>
      <c r="AS501" s="253"/>
      <c r="AT501" s="253"/>
      <c r="AU501" s="253"/>
      <c r="AV501" s="253"/>
      <c r="AW501" s="253"/>
      <c r="AX501" s="253"/>
      <c r="AY501" s="253"/>
      <c r="AZ501" s="253"/>
      <c r="BA501" s="253"/>
      <c r="BB501" s="253"/>
      <c r="BC501" s="253"/>
      <c r="BD501" s="253"/>
      <c r="BE501" s="253"/>
      <c r="BF501" s="253"/>
      <c r="BG501" s="253"/>
      <c r="BH501" s="253"/>
      <c r="BI501" s="253"/>
      <c r="BJ501" s="253"/>
      <c r="BK501" s="253"/>
      <c r="BL501" s="253"/>
      <c r="BM501" s="253"/>
      <c r="BN501" s="253"/>
      <c r="BO501" s="253"/>
      <c r="BP501" s="253"/>
      <c r="BQ501" s="253"/>
      <c r="BR501" s="253"/>
      <c r="BS501" s="253"/>
      <c r="BT501" s="253"/>
      <c r="BU501" s="253"/>
      <c r="BV501" s="253"/>
      <c r="BW501" s="253"/>
      <c r="BX501" s="253"/>
      <c r="BY501" s="253"/>
      <c r="BZ501" s="253"/>
      <c r="CA501" s="253"/>
      <c r="CB501" s="253"/>
      <c r="CC501" s="253"/>
      <c r="CD501" s="253"/>
      <c r="CE501" s="253"/>
      <c r="CF501" s="253"/>
      <c r="CG501" s="253"/>
      <c r="CH501" s="253"/>
      <c r="CI501" s="253"/>
      <c r="CJ501" s="253"/>
      <c r="CK501" s="253"/>
      <c r="CL501" s="253"/>
      <c r="CM501" s="253"/>
      <c r="CN501" s="253"/>
      <c r="CO501" s="253"/>
      <c r="CP501" s="253"/>
      <c r="CQ501" s="253"/>
      <c r="CR501" s="253"/>
      <c r="CS501" s="253"/>
      <c r="CT501" s="253"/>
      <c r="CU501" s="253"/>
      <c r="CV501" s="253"/>
      <c r="CW501" s="253"/>
      <c r="CX501" s="253"/>
      <c r="CY501" s="253"/>
      <c r="CZ501" s="253"/>
      <c r="DA501" s="253"/>
      <c r="DB501" s="253"/>
      <c r="DC501" s="253"/>
      <c r="DD501" s="253"/>
      <c r="DE501" s="253"/>
      <c r="DF501" s="253"/>
      <c r="DG501" s="253"/>
      <c r="DH501" s="253"/>
      <c r="DI501" s="253"/>
      <c r="DJ501" s="253"/>
      <c r="DK501" s="253"/>
      <c r="DL501" s="253"/>
      <c r="DM501" s="253"/>
      <c r="DN501" s="253"/>
      <c r="DO501" s="253"/>
      <c r="DP501" s="253"/>
      <c r="DQ501" s="253"/>
      <c r="DR501" s="253"/>
      <c r="DS501" s="253"/>
      <c r="DT501" s="253"/>
      <c r="DU501" s="253"/>
      <c r="DV501" s="253"/>
      <c r="DW501" s="253"/>
      <c r="DX501" s="253"/>
      <c r="DY501" s="253"/>
      <c r="DZ501" s="253"/>
      <c r="EA501" s="253"/>
      <c r="EB501" s="253"/>
      <c r="EC501" s="253"/>
      <c r="ED501" s="253"/>
      <c r="EE501" s="253"/>
      <c r="EF501" s="253"/>
      <c r="EG501" s="253"/>
      <c r="EH501" s="253"/>
      <c r="EI501" s="253"/>
      <c r="EJ501" s="253"/>
      <c r="EK501" s="253"/>
      <c r="EL501" s="253"/>
      <c r="EM501" s="253"/>
      <c r="EN501" s="253"/>
      <c r="EO501" s="253"/>
      <c r="EP501" s="253"/>
      <c r="EQ501" s="253"/>
      <c r="ER501" s="253"/>
      <c r="ES501" s="253"/>
      <c r="ET501" s="253"/>
      <c r="EU501" s="253"/>
      <c r="EV501" s="253"/>
      <c r="EW501" s="253"/>
      <c r="EX501" s="253"/>
      <c r="EY501" s="253"/>
      <c r="EZ501" s="253"/>
      <c r="FA501" s="253"/>
      <c r="FB501" s="253"/>
      <c r="FC501" s="253"/>
      <c r="FD501" s="253"/>
      <c r="FE501" s="253"/>
      <c r="FF501" s="253"/>
      <c r="FG501" s="253"/>
      <c r="FH501" s="253"/>
      <c r="FI501" s="253"/>
      <c r="FJ501" s="253"/>
      <c r="FK501" s="253"/>
      <c r="FL501" s="253"/>
      <c r="FM501" s="253"/>
      <c r="FN501" s="253"/>
      <c r="FO501" s="253"/>
      <c r="FP501" s="253"/>
      <c r="FQ501" s="253"/>
      <c r="FR501" s="253"/>
      <c r="FS501" s="253"/>
      <c r="FT501" s="253"/>
      <c r="FU501" s="253"/>
      <c r="FV501" s="253"/>
      <c r="FW501" s="253"/>
      <c r="FX501" s="253"/>
      <c r="FY501" s="253"/>
      <c r="FZ501" s="253"/>
      <c r="GA501" s="253"/>
      <c r="GB501" s="253"/>
      <c r="GC501" s="253"/>
      <c r="GD501" s="253"/>
      <c r="GE501" s="253"/>
      <c r="GF501" s="253"/>
      <c r="GG501" s="253"/>
      <c r="GH501" s="253"/>
      <c r="GI501" s="253"/>
      <c r="GJ501" s="253"/>
      <c r="GK501" s="253"/>
      <c r="GL501" s="253"/>
      <c r="GM501" s="253"/>
      <c r="GN501" s="253"/>
      <c r="GO501" s="253"/>
      <c r="GP501" s="253"/>
      <c r="GQ501" s="253"/>
      <c r="GR501" s="253"/>
      <c r="GS501" s="253"/>
      <c r="GT501" s="253"/>
      <c r="GU501" s="253"/>
      <c r="GV501" s="253"/>
      <c r="GW501" s="253"/>
      <c r="GX501" s="253"/>
      <c r="GY501" s="253"/>
      <c r="GZ501" s="253"/>
      <c r="HA501" s="253"/>
      <c r="HB501" s="253"/>
      <c r="HC501" s="253"/>
      <c r="HD501" s="253"/>
      <c r="HE501" s="253"/>
      <c r="HF501" s="253"/>
      <c r="HG501" s="253"/>
      <c r="HH501" s="253"/>
      <c r="HI501" s="253"/>
      <c r="HJ501" s="253"/>
      <c r="HK501" s="253"/>
      <c r="HL501" s="253"/>
      <c r="HM501" s="253"/>
      <c r="HN501" s="253"/>
      <c r="HO501" s="253"/>
      <c r="HP501" s="253"/>
      <c r="HQ501" s="253"/>
      <c r="HR501" s="253"/>
      <c r="HS501" s="253"/>
      <c r="HT501" s="253"/>
      <c r="HU501" s="253"/>
      <c r="HV501" s="253"/>
      <c r="HW501" s="253"/>
      <c r="HX501" s="253"/>
      <c r="HY501" s="253"/>
      <c r="HZ501" s="253"/>
      <c r="IA501" s="253"/>
      <c r="IB501" s="253"/>
      <c r="IC501" s="253"/>
      <c r="ID501" s="253"/>
      <c r="IE501" s="253"/>
      <c r="IF501" s="253"/>
      <c r="IG501" s="253"/>
      <c r="IH501" s="253"/>
      <c r="II501" s="253"/>
      <c r="IJ501" s="253"/>
      <c r="IK501" s="253"/>
      <c r="IL501" s="253"/>
      <c r="IM501" s="253"/>
      <c r="IN501" s="253"/>
      <c r="IO501" s="253"/>
      <c r="IP501" s="253"/>
      <c r="IQ501" s="253"/>
      <c r="IR501" s="253"/>
      <c r="IS501" s="253"/>
      <c r="IT501" s="253"/>
      <c r="IU501" s="253"/>
      <c r="IV501" s="253"/>
      <c r="IW501" s="253"/>
      <c r="IX501" s="253"/>
      <c r="IY501" s="253"/>
      <c r="IZ501" s="253"/>
      <c r="JA501" s="253"/>
      <c r="JB501" s="253"/>
      <c r="JC501" s="253"/>
      <c r="JD501" s="253"/>
      <c r="JE501" s="253"/>
      <c r="JF501" s="253"/>
      <c r="JG501" s="253"/>
      <c r="JH501" s="253"/>
      <c r="JI501" s="253"/>
      <c r="JJ501" s="253"/>
      <c r="JK501" s="253"/>
      <c r="JL501" s="253"/>
      <c r="JM501" s="253"/>
      <c r="JN501" s="253"/>
      <c r="JO501" s="253"/>
      <c r="JP501" s="253"/>
      <c r="JQ501" s="253"/>
      <c r="JR501" s="253"/>
      <c r="JS501" s="253"/>
      <c r="JT501" s="253"/>
      <c r="JU501" s="253"/>
    </row>
    <row r="502" spans="1:281" s="252" customFormat="1" ht="15" customHeight="1" x14ac:dyDescent="0.25">
      <c r="A502" s="253"/>
      <c r="B502" s="253"/>
      <c r="C502" s="253"/>
      <c r="D502" s="253"/>
      <c r="E502" s="253"/>
      <c r="F502" s="253"/>
      <c r="G502" s="253"/>
      <c r="H502" s="253"/>
      <c r="I502" s="253"/>
      <c r="J502" s="253"/>
      <c r="K502" s="253"/>
      <c r="L502" s="253"/>
      <c r="M502" s="253"/>
      <c r="N502" s="253"/>
      <c r="O502" s="253"/>
      <c r="P502" s="253"/>
      <c r="Q502" s="253"/>
      <c r="R502" s="253"/>
      <c r="S502" s="253"/>
      <c r="T502" s="253"/>
      <c r="U502" s="253" t="s">
        <v>666</v>
      </c>
      <c r="V502" s="253"/>
      <c r="W502" s="253"/>
      <c r="X502" s="253"/>
      <c r="Y502" s="253"/>
      <c r="Z502" s="253"/>
      <c r="AA502" s="253"/>
      <c r="AB502" s="253"/>
      <c r="AC502" s="253" t="s">
        <v>316</v>
      </c>
      <c r="AD502" s="253"/>
      <c r="AE502" s="253"/>
      <c r="AF502" s="253"/>
      <c r="AG502" s="253"/>
      <c r="AH502" s="253"/>
      <c r="AI502" s="253"/>
      <c r="AJ502" s="253"/>
      <c r="AK502" s="253"/>
      <c r="AL502" s="253"/>
      <c r="AM502" s="253"/>
      <c r="AN502" s="253"/>
      <c r="AO502" s="253"/>
      <c r="AP502" s="253"/>
      <c r="AQ502" s="253"/>
      <c r="AR502" s="253"/>
      <c r="AS502" s="253"/>
      <c r="AT502" s="253"/>
      <c r="AU502" s="253"/>
      <c r="AV502" s="253"/>
      <c r="AW502" s="253"/>
      <c r="AX502" s="253"/>
      <c r="AY502" s="253"/>
      <c r="AZ502" s="253"/>
      <c r="BA502" s="253"/>
      <c r="BB502" s="253"/>
      <c r="BC502" s="253"/>
      <c r="BD502" s="253"/>
      <c r="BE502" s="253"/>
      <c r="BF502" s="253"/>
      <c r="BG502" s="253"/>
      <c r="BH502" s="253"/>
      <c r="BI502" s="253"/>
      <c r="BJ502" s="253"/>
      <c r="BK502" s="253"/>
      <c r="BL502" s="253"/>
      <c r="BM502" s="253"/>
      <c r="BN502" s="253"/>
      <c r="BO502" s="253"/>
      <c r="BP502" s="253"/>
      <c r="BQ502" s="253"/>
      <c r="BR502" s="253"/>
      <c r="BS502" s="253"/>
      <c r="BT502" s="253"/>
      <c r="BU502" s="253"/>
      <c r="BV502" s="253"/>
      <c r="BW502" s="253"/>
      <c r="BX502" s="253"/>
      <c r="BY502" s="253"/>
      <c r="BZ502" s="253"/>
      <c r="CA502" s="253"/>
      <c r="CB502" s="253"/>
      <c r="CC502" s="253"/>
      <c r="CD502" s="253"/>
      <c r="CE502" s="253"/>
      <c r="CF502" s="253"/>
      <c r="CG502" s="253"/>
      <c r="CH502" s="253"/>
      <c r="CI502" s="253"/>
      <c r="CJ502" s="253"/>
      <c r="CK502" s="253"/>
      <c r="CL502" s="253"/>
      <c r="CM502" s="253"/>
      <c r="CN502" s="253"/>
      <c r="CO502" s="253"/>
      <c r="CP502" s="253"/>
      <c r="CQ502" s="253"/>
      <c r="CR502" s="253"/>
      <c r="CS502" s="253"/>
      <c r="CT502" s="253"/>
      <c r="CU502" s="253"/>
      <c r="CV502" s="253"/>
      <c r="CW502" s="253"/>
      <c r="CX502" s="253"/>
      <c r="CY502" s="253"/>
      <c r="CZ502" s="253"/>
      <c r="DA502" s="253"/>
      <c r="DB502" s="253"/>
      <c r="DC502" s="253"/>
      <c r="DD502" s="253"/>
      <c r="DE502" s="253"/>
      <c r="DF502" s="253"/>
      <c r="DG502" s="253"/>
      <c r="DH502" s="253"/>
      <c r="DI502" s="253"/>
      <c r="DJ502" s="253"/>
      <c r="DK502" s="253"/>
      <c r="DL502" s="253"/>
      <c r="DM502" s="253"/>
      <c r="DN502" s="253"/>
      <c r="DO502" s="253"/>
      <c r="DP502" s="253"/>
      <c r="DQ502" s="253"/>
      <c r="DR502" s="253"/>
      <c r="DS502" s="253"/>
      <c r="DT502" s="253"/>
      <c r="DU502" s="253"/>
      <c r="DV502" s="253"/>
      <c r="DW502" s="253"/>
      <c r="DX502" s="253"/>
      <c r="DY502" s="253"/>
      <c r="DZ502" s="253"/>
      <c r="EA502" s="253"/>
      <c r="EB502" s="253"/>
      <c r="EC502" s="253"/>
      <c r="ED502" s="253"/>
      <c r="EE502" s="253"/>
      <c r="EF502" s="253"/>
      <c r="EG502" s="253"/>
      <c r="EH502" s="253"/>
      <c r="EI502" s="253"/>
      <c r="EJ502" s="253"/>
      <c r="EK502" s="253"/>
      <c r="EL502" s="253"/>
      <c r="EM502" s="253"/>
      <c r="EN502" s="253"/>
      <c r="EO502" s="253"/>
      <c r="EP502" s="253"/>
      <c r="EQ502" s="253"/>
      <c r="ER502" s="253"/>
      <c r="ES502" s="253"/>
      <c r="ET502" s="253"/>
      <c r="EU502" s="253"/>
      <c r="EV502" s="253"/>
      <c r="EW502" s="253"/>
      <c r="EX502" s="253"/>
      <c r="EY502" s="253"/>
      <c r="EZ502" s="253"/>
      <c r="FA502" s="253"/>
      <c r="FB502" s="253"/>
      <c r="FC502" s="253"/>
      <c r="FD502" s="253"/>
      <c r="FE502" s="253"/>
      <c r="FF502" s="253"/>
      <c r="FG502" s="253"/>
      <c r="FH502" s="253"/>
      <c r="FI502" s="253"/>
      <c r="FJ502" s="253"/>
      <c r="FK502" s="253"/>
      <c r="FL502" s="253"/>
      <c r="FM502" s="253"/>
      <c r="FN502" s="253"/>
      <c r="FO502" s="253"/>
      <c r="FP502" s="253"/>
      <c r="FQ502" s="253"/>
      <c r="FR502" s="253"/>
      <c r="FS502" s="253"/>
      <c r="FT502" s="253"/>
      <c r="FU502" s="253"/>
      <c r="FV502" s="253"/>
      <c r="FW502" s="253"/>
      <c r="FX502" s="253"/>
      <c r="FY502" s="253"/>
      <c r="FZ502" s="253"/>
      <c r="GA502" s="253"/>
      <c r="GB502" s="253"/>
      <c r="GC502" s="253"/>
      <c r="GD502" s="253"/>
      <c r="GE502" s="253"/>
      <c r="GF502" s="253"/>
      <c r="GG502" s="253"/>
      <c r="GH502" s="253"/>
      <c r="GI502" s="253"/>
      <c r="GJ502" s="253"/>
      <c r="GK502" s="253"/>
      <c r="GL502" s="253"/>
      <c r="GM502" s="253"/>
      <c r="GN502" s="253"/>
      <c r="GO502" s="253"/>
      <c r="GP502" s="253"/>
      <c r="GQ502" s="253"/>
      <c r="GR502" s="253"/>
      <c r="GS502" s="253"/>
      <c r="GT502" s="253"/>
      <c r="GU502" s="253"/>
      <c r="GV502" s="253"/>
      <c r="GW502" s="253"/>
      <c r="GX502" s="253"/>
      <c r="GY502" s="253"/>
      <c r="GZ502" s="253"/>
      <c r="HA502" s="253"/>
      <c r="HB502" s="253"/>
      <c r="HC502" s="253"/>
      <c r="HD502" s="253"/>
      <c r="HE502" s="253"/>
      <c r="HF502" s="253"/>
      <c r="HG502" s="253"/>
      <c r="HH502" s="253"/>
      <c r="HI502" s="253"/>
      <c r="HJ502" s="253"/>
      <c r="HK502" s="253"/>
      <c r="HL502" s="253"/>
      <c r="HM502" s="253"/>
      <c r="HN502" s="253"/>
      <c r="HO502" s="253"/>
      <c r="HP502" s="253"/>
      <c r="HQ502" s="253"/>
      <c r="HR502" s="253"/>
      <c r="HS502" s="253"/>
      <c r="HT502" s="253"/>
      <c r="HU502" s="253"/>
      <c r="HV502" s="253"/>
      <c r="HW502" s="253"/>
      <c r="HX502" s="253"/>
      <c r="HY502" s="253"/>
      <c r="HZ502" s="253"/>
      <c r="IA502" s="253"/>
      <c r="IB502" s="253"/>
      <c r="IC502" s="253"/>
      <c r="ID502" s="253"/>
      <c r="IE502" s="253"/>
      <c r="IF502" s="253"/>
      <c r="IG502" s="253"/>
      <c r="IH502" s="253"/>
      <c r="II502" s="253"/>
      <c r="IJ502" s="253"/>
      <c r="IK502" s="253"/>
      <c r="IL502" s="253"/>
      <c r="IM502" s="253"/>
      <c r="IN502" s="253"/>
      <c r="IO502" s="253"/>
      <c r="IP502" s="253"/>
      <c r="IQ502" s="253"/>
      <c r="IR502" s="253"/>
      <c r="IS502" s="253"/>
      <c r="IT502" s="253"/>
      <c r="IU502" s="253"/>
      <c r="IV502" s="253"/>
      <c r="IW502" s="253"/>
      <c r="IX502" s="253"/>
      <c r="IY502" s="253"/>
      <c r="IZ502" s="253"/>
      <c r="JA502" s="253"/>
      <c r="JB502" s="253"/>
      <c r="JC502" s="253"/>
      <c r="JD502" s="253"/>
      <c r="JE502" s="253"/>
      <c r="JF502" s="253"/>
      <c r="JG502" s="253"/>
      <c r="JH502" s="253"/>
      <c r="JI502" s="253"/>
      <c r="JJ502" s="253"/>
      <c r="JK502" s="253"/>
      <c r="JL502" s="253"/>
      <c r="JM502" s="253"/>
      <c r="JN502" s="253"/>
      <c r="JO502" s="253"/>
      <c r="JP502" s="253"/>
      <c r="JQ502" s="253"/>
      <c r="JR502" s="253"/>
      <c r="JS502" s="253"/>
      <c r="JT502" s="253"/>
      <c r="JU502" s="253"/>
    </row>
    <row r="503" spans="1:281" s="252" customFormat="1" ht="15" customHeight="1" x14ac:dyDescent="0.25">
      <c r="A503" s="253"/>
      <c r="B503" s="253"/>
      <c r="C503" s="253"/>
      <c r="D503" s="253"/>
      <c r="E503" s="253"/>
      <c r="F503" s="253"/>
      <c r="G503" s="253"/>
      <c r="H503" s="253"/>
      <c r="I503" s="253"/>
      <c r="J503" s="253"/>
      <c r="K503" s="253"/>
      <c r="L503" s="253"/>
      <c r="M503" s="253"/>
      <c r="N503" s="253"/>
      <c r="O503" s="253"/>
      <c r="P503" s="253"/>
      <c r="Q503" s="253"/>
      <c r="R503" s="253"/>
      <c r="S503" s="253"/>
      <c r="T503" s="253"/>
      <c r="U503" s="253" t="s">
        <v>667</v>
      </c>
      <c r="V503" s="253"/>
      <c r="W503" s="253"/>
      <c r="X503" s="253"/>
      <c r="Y503" s="253"/>
      <c r="Z503" s="253"/>
      <c r="AA503" s="253"/>
      <c r="AB503" s="253"/>
      <c r="AC503" s="253" t="s">
        <v>332</v>
      </c>
      <c r="AD503" s="253"/>
      <c r="AE503" s="253"/>
      <c r="AF503" s="253"/>
      <c r="AG503" s="253"/>
      <c r="AH503" s="253"/>
      <c r="AI503" s="253"/>
      <c r="AJ503" s="253"/>
      <c r="AK503" s="253"/>
      <c r="AL503" s="253"/>
      <c r="AM503" s="253"/>
      <c r="AN503" s="253"/>
      <c r="AO503" s="253"/>
      <c r="AP503" s="253"/>
      <c r="AQ503" s="253"/>
      <c r="AR503" s="253"/>
      <c r="AS503" s="253"/>
      <c r="AT503" s="253"/>
      <c r="AU503" s="253"/>
      <c r="AV503" s="253"/>
      <c r="AW503" s="253"/>
      <c r="AX503" s="253"/>
      <c r="AY503" s="253"/>
      <c r="AZ503" s="253"/>
      <c r="BA503" s="253"/>
      <c r="BB503" s="253"/>
      <c r="BC503" s="253"/>
      <c r="BD503" s="253"/>
      <c r="BE503" s="253"/>
      <c r="BF503" s="253"/>
      <c r="BG503" s="253"/>
      <c r="BH503" s="253"/>
      <c r="BI503" s="253"/>
      <c r="BJ503" s="253"/>
      <c r="BK503" s="253"/>
      <c r="BL503" s="253"/>
      <c r="BM503" s="253"/>
      <c r="BN503" s="253"/>
      <c r="BO503" s="253"/>
      <c r="BP503" s="253"/>
      <c r="BQ503" s="253"/>
      <c r="BR503" s="253"/>
      <c r="BS503" s="253"/>
      <c r="BT503" s="253"/>
      <c r="BU503" s="253"/>
      <c r="BV503" s="253"/>
      <c r="BW503" s="253"/>
      <c r="BX503" s="253"/>
      <c r="BY503" s="253"/>
      <c r="BZ503" s="253"/>
      <c r="CA503" s="253"/>
      <c r="CB503" s="253"/>
      <c r="CC503" s="253"/>
      <c r="CD503" s="253"/>
      <c r="CE503" s="253"/>
      <c r="CF503" s="253"/>
      <c r="CG503" s="253"/>
      <c r="CH503" s="253"/>
      <c r="CI503" s="253"/>
      <c r="CJ503" s="253"/>
      <c r="CK503" s="253"/>
      <c r="CL503" s="253"/>
      <c r="CM503" s="253"/>
      <c r="CN503" s="253"/>
      <c r="CO503" s="253"/>
      <c r="CP503" s="253"/>
      <c r="CQ503" s="253"/>
      <c r="CR503" s="253"/>
      <c r="CS503" s="253"/>
      <c r="CT503" s="253"/>
      <c r="CU503" s="253"/>
      <c r="CV503" s="253"/>
      <c r="CW503" s="253"/>
      <c r="CX503" s="253"/>
      <c r="CY503" s="253"/>
      <c r="CZ503" s="253"/>
      <c r="DA503" s="253"/>
      <c r="DB503" s="253"/>
      <c r="DC503" s="253"/>
      <c r="DD503" s="253"/>
      <c r="DE503" s="253"/>
      <c r="DF503" s="253"/>
      <c r="DG503" s="253"/>
      <c r="DH503" s="253"/>
      <c r="DI503" s="253"/>
      <c r="DJ503" s="253"/>
      <c r="DK503" s="253"/>
      <c r="DL503" s="253"/>
      <c r="DM503" s="253"/>
      <c r="DN503" s="253"/>
      <c r="DO503" s="253"/>
      <c r="DP503" s="253"/>
      <c r="DQ503" s="253"/>
      <c r="DR503" s="253"/>
      <c r="DS503" s="253"/>
      <c r="DT503" s="253"/>
      <c r="DU503" s="253"/>
      <c r="DV503" s="253"/>
      <c r="DW503" s="253"/>
      <c r="DX503" s="253"/>
      <c r="DY503" s="253"/>
      <c r="DZ503" s="253"/>
      <c r="EA503" s="253"/>
      <c r="EB503" s="253"/>
      <c r="EC503" s="253"/>
      <c r="ED503" s="253"/>
      <c r="EE503" s="253"/>
      <c r="EF503" s="253"/>
      <c r="EG503" s="253"/>
      <c r="EH503" s="253"/>
      <c r="EI503" s="253"/>
      <c r="EJ503" s="253"/>
      <c r="EK503" s="253"/>
      <c r="EL503" s="253"/>
      <c r="EM503" s="253"/>
      <c r="EN503" s="253"/>
      <c r="EO503" s="253"/>
      <c r="EP503" s="253"/>
      <c r="EQ503" s="253"/>
      <c r="ER503" s="253"/>
      <c r="ES503" s="253"/>
      <c r="ET503" s="253"/>
      <c r="EU503" s="253"/>
      <c r="EV503" s="253"/>
      <c r="EW503" s="253"/>
      <c r="EX503" s="253"/>
      <c r="EY503" s="253"/>
      <c r="EZ503" s="253"/>
      <c r="FA503" s="253"/>
      <c r="FB503" s="253"/>
      <c r="FC503" s="253"/>
      <c r="FD503" s="253"/>
      <c r="FE503" s="253"/>
      <c r="FF503" s="253"/>
      <c r="FG503" s="253"/>
      <c r="FH503" s="253"/>
      <c r="FI503" s="253"/>
      <c r="FJ503" s="253"/>
      <c r="FK503" s="253"/>
      <c r="FL503" s="253"/>
      <c r="FM503" s="253"/>
      <c r="FN503" s="253"/>
      <c r="FO503" s="253"/>
      <c r="FP503" s="253"/>
      <c r="FQ503" s="253"/>
      <c r="FR503" s="253"/>
      <c r="FS503" s="253"/>
      <c r="FT503" s="253"/>
      <c r="FU503" s="253"/>
      <c r="FV503" s="253"/>
      <c r="FW503" s="253"/>
      <c r="FX503" s="253"/>
      <c r="FY503" s="253"/>
      <c r="FZ503" s="253"/>
      <c r="GA503" s="253"/>
      <c r="GB503" s="253"/>
      <c r="GC503" s="253"/>
      <c r="GD503" s="253"/>
      <c r="GE503" s="253"/>
      <c r="GF503" s="253"/>
      <c r="GG503" s="253"/>
      <c r="GH503" s="253"/>
      <c r="GI503" s="253"/>
      <c r="GJ503" s="253"/>
      <c r="GK503" s="253"/>
      <c r="GL503" s="253"/>
      <c r="GM503" s="253"/>
      <c r="GN503" s="253"/>
      <c r="GO503" s="253"/>
      <c r="GP503" s="253"/>
      <c r="GQ503" s="253"/>
      <c r="GR503" s="253"/>
      <c r="GS503" s="253"/>
      <c r="GT503" s="253"/>
      <c r="GU503" s="253"/>
      <c r="GV503" s="253"/>
      <c r="GW503" s="253"/>
      <c r="GX503" s="253"/>
      <c r="GY503" s="253"/>
      <c r="GZ503" s="253"/>
      <c r="HA503" s="253"/>
      <c r="HB503" s="253"/>
      <c r="HC503" s="253"/>
      <c r="HD503" s="253"/>
      <c r="HE503" s="253"/>
      <c r="HF503" s="253"/>
      <c r="HG503" s="253"/>
      <c r="HH503" s="253"/>
      <c r="HI503" s="253"/>
      <c r="HJ503" s="253"/>
      <c r="HK503" s="253"/>
      <c r="HL503" s="253"/>
      <c r="HM503" s="253"/>
      <c r="HN503" s="253"/>
      <c r="HO503" s="253"/>
      <c r="HP503" s="253"/>
      <c r="HQ503" s="253"/>
      <c r="HR503" s="253"/>
      <c r="HS503" s="253"/>
      <c r="HT503" s="253"/>
      <c r="HU503" s="253"/>
      <c r="HV503" s="253"/>
      <c r="HW503" s="253"/>
      <c r="HX503" s="253"/>
      <c r="HY503" s="253"/>
      <c r="HZ503" s="253"/>
      <c r="IA503" s="253"/>
      <c r="IB503" s="253"/>
      <c r="IC503" s="253"/>
      <c r="ID503" s="253"/>
      <c r="IE503" s="253"/>
      <c r="IF503" s="253"/>
      <c r="IG503" s="253"/>
      <c r="IH503" s="253"/>
      <c r="II503" s="253"/>
      <c r="IJ503" s="253"/>
      <c r="IK503" s="253"/>
      <c r="IL503" s="253"/>
      <c r="IM503" s="253"/>
      <c r="IN503" s="253"/>
      <c r="IO503" s="253"/>
      <c r="IP503" s="253"/>
      <c r="IQ503" s="253"/>
      <c r="IR503" s="253"/>
      <c r="IS503" s="253"/>
      <c r="IT503" s="253"/>
      <c r="IU503" s="253"/>
      <c r="IV503" s="253"/>
      <c r="IW503" s="253"/>
      <c r="IX503" s="253"/>
      <c r="IY503" s="253"/>
      <c r="IZ503" s="253"/>
      <c r="JA503" s="253"/>
      <c r="JB503" s="253"/>
      <c r="JC503" s="253"/>
      <c r="JD503" s="253"/>
      <c r="JE503" s="253"/>
      <c r="JF503" s="253"/>
      <c r="JG503" s="253"/>
      <c r="JH503" s="253"/>
      <c r="JI503" s="253"/>
      <c r="JJ503" s="253"/>
      <c r="JK503" s="253"/>
      <c r="JL503" s="253"/>
      <c r="JM503" s="253"/>
      <c r="JN503" s="253"/>
      <c r="JO503" s="253"/>
      <c r="JP503" s="253"/>
      <c r="JQ503" s="253"/>
      <c r="JR503" s="253"/>
      <c r="JS503" s="253"/>
      <c r="JT503" s="253"/>
      <c r="JU503" s="253"/>
    </row>
    <row r="504" spans="1:281" s="252" customFormat="1" ht="15" customHeight="1" x14ac:dyDescent="0.25">
      <c r="A504" s="253"/>
      <c r="B504" s="253"/>
      <c r="C504" s="253"/>
      <c r="D504" s="253"/>
      <c r="E504" s="253"/>
      <c r="F504" s="253"/>
      <c r="G504" s="253"/>
      <c r="H504" s="253"/>
      <c r="I504" s="253"/>
      <c r="J504" s="253"/>
      <c r="K504" s="253"/>
      <c r="L504" s="253"/>
      <c r="M504" s="253"/>
      <c r="N504" s="253"/>
      <c r="O504" s="253"/>
      <c r="P504" s="253"/>
      <c r="Q504" s="253"/>
      <c r="R504" s="253"/>
      <c r="S504" s="253"/>
      <c r="T504" s="253"/>
      <c r="U504" s="253" t="s">
        <v>668</v>
      </c>
      <c r="V504" s="253"/>
      <c r="W504" s="253"/>
      <c r="X504" s="253"/>
      <c r="Y504" s="253"/>
      <c r="Z504" s="253"/>
      <c r="AA504" s="253"/>
      <c r="AB504" s="253"/>
      <c r="AC504" s="253" t="s">
        <v>323</v>
      </c>
      <c r="AD504" s="253"/>
      <c r="AE504" s="253"/>
      <c r="AF504" s="253"/>
      <c r="AG504" s="253"/>
      <c r="AH504" s="253"/>
      <c r="AI504" s="253"/>
      <c r="AJ504" s="253"/>
      <c r="AK504" s="253"/>
      <c r="AL504" s="253"/>
      <c r="AM504" s="253"/>
      <c r="AN504" s="253"/>
      <c r="AO504" s="253"/>
      <c r="AP504" s="253"/>
      <c r="AQ504" s="253"/>
      <c r="AR504" s="253"/>
      <c r="AS504" s="253"/>
      <c r="AT504" s="253"/>
      <c r="AU504" s="253"/>
      <c r="AV504" s="253"/>
      <c r="AW504" s="253"/>
      <c r="AX504" s="253"/>
      <c r="AY504" s="253"/>
      <c r="AZ504" s="253"/>
      <c r="BA504" s="253"/>
      <c r="BB504" s="253"/>
      <c r="BC504" s="253"/>
      <c r="BD504" s="253"/>
      <c r="BE504" s="253"/>
      <c r="BF504" s="253"/>
      <c r="BG504" s="253"/>
      <c r="BH504" s="253"/>
      <c r="BI504" s="253"/>
      <c r="BJ504" s="253"/>
      <c r="BK504" s="253"/>
      <c r="BL504" s="253"/>
      <c r="BM504" s="253"/>
      <c r="BN504" s="253"/>
      <c r="BO504" s="253"/>
      <c r="BP504" s="253"/>
      <c r="BQ504" s="253"/>
      <c r="BR504" s="253"/>
      <c r="BS504" s="253"/>
      <c r="BT504" s="253"/>
      <c r="BU504" s="253"/>
      <c r="BV504" s="253"/>
      <c r="BW504" s="253"/>
      <c r="BX504" s="253"/>
      <c r="BY504" s="253"/>
      <c r="BZ504" s="253"/>
      <c r="CA504" s="253"/>
      <c r="CB504" s="253"/>
      <c r="CC504" s="253"/>
      <c r="CD504" s="253"/>
      <c r="CE504" s="253"/>
      <c r="CF504" s="253"/>
      <c r="CG504" s="253"/>
      <c r="CH504" s="253"/>
      <c r="CI504" s="253"/>
      <c r="CJ504" s="253"/>
      <c r="CK504" s="253"/>
      <c r="CL504" s="253"/>
      <c r="CM504" s="253"/>
      <c r="CN504" s="253"/>
      <c r="CO504" s="253"/>
      <c r="CP504" s="253"/>
      <c r="CQ504" s="253"/>
      <c r="CR504" s="253"/>
      <c r="CS504" s="253"/>
      <c r="CT504" s="253"/>
      <c r="CU504" s="253"/>
      <c r="CV504" s="253"/>
      <c r="CW504" s="253"/>
      <c r="CX504" s="253"/>
      <c r="CY504" s="253"/>
      <c r="CZ504" s="253"/>
      <c r="DA504" s="253"/>
      <c r="DB504" s="253"/>
      <c r="DC504" s="253"/>
      <c r="DD504" s="253"/>
      <c r="DE504" s="253"/>
      <c r="DF504" s="253"/>
      <c r="DG504" s="253"/>
      <c r="DH504" s="253"/>
      <c r="DI504" s="253"/>
      <c r="DJ504" s="253"/>
      <c r="DK504" s="253"/>
      <c r="DL504" s="253"/>
      <c r="DM504" s="253"/>
      <c r="DN504" s="253"/>
      <c r="DO504" s="253"/>
      <c r="DP504" s="253"/>
      <c r="DQ504" s="253"/>
      <c r="DR504" s="253"/>
      <c r="DS504" s="253"/>
      <c r="DT504" s="253"/>
      <c r="DU504" s="253"/>
      <c r="DV504" s="253"/>
      <c r="DW504" s="253"/>
      <c r="DX504" s="253"/>
      <c r="DY504" s="253"/>
      <c r="DZ504" s="253"/>
      <c r="EA504" s="253"/>
      <c r="EB504" s="253"/>
      <c r="EC504" s="253"/>
      <c r="ED504" s="253"/>
      <c r="EE504" s="253"/>
      <c r="EF504" s="253"/>
      <c r="EG504" s="253"/>
      <c r="EH504" s="253"/>
      <c r="EI504" s="253"/>
      <c r="EJ504" s="253"/>
      <c r="EK504" s="253"/>
      <c r="EL504" s="253"/>
      <c r="EM504" s="253"/>
      <c r="EN504" s="253"/>
      <c r="EO504" s="253"/>
      <c r="EP504" s="253"/>
      <c r="EQ504" s="253"/>
      <c r="ER504" s="253"/>
      <c r="ES504" s="253"/>
      <c r="ET504" s="253"/>
      <c r="EU504" s="253"/>
      <c r="EV504" s="253"/>
      <c r="EW504" s="253"/>
      <c r="EX504" s="253"/>
      <c r="EY504" s="253"/>
      <c r="EZ504" s="253"/>
      <c r="FA504" s="253"/>
      <c r="FB504" s="253"/>
      <c r="FC504" s="253"/>
      <c r="FD504" s="253"/>
      <c r="FE504" s="253"/>
      <c r="FF504" s="253"/>
      <c r="FG504" s="253"/>
      <c r="FH504" s="253"/>
      <c r="FI504" s="253"/>
      <c r="FJ504" s="253"/>
      <c r="FK504" s="253"/>
      <c r="FL504" s="253"/>
      <c r="FM504" s="253"/>
      <c r="FN504" s="253"/>
      <c r="FO504" s="253"/>
      <c r="FP504" s="253"/>
      <c r="FQ504" s="253"/>
      <c r="FR504" s="253"/>
      <c r="FS504" s="253"/>
      <c r="FT504" s="253"/>
      <c r="FU504" s="253"/>
      <c r="FV504" s="253"/>
      <c r="FW504" s="253"/>
      <c r="FX504" s="253"/>
      <c r="FY504" s="253"/>
      <c r="FZ504" s="253"/>
      <c r="GA504" s="253"/>
      <c r="GB504" s="253"/>
      <c r="GC504" s="253"/>
      <c r="GD504" s="253"/>
      <c r="GE504" s="253"/>
      <c r="GF504" s="253"/>
      <c r="GG504" s="253"/>
      <c r="GH504" s="253"/>
      <c r="GI504" s="253"/>
      <c r="GJ504" s="253"/>
      <c r="GK504" s="253"/>
      <c r="GL504" s="253"/>
      <c r="GM504" s="253"/>
      <c r="GN504" s="253"/>
      <c r="GO504" s="253"/>
      <c r="GP504" s="253"/>
      <c r="GQ504" s="253"/>
      <c r="GR504" s="253"/>
      <c r="GS504" s="253"/>
      <c r="GT504" s="253"/>
      <c r="GU504" s="253"/>
      <c r="GV504" s="253"/>
      <c r="GW504" s="253"/>
      <c r="GX504" s="253"/>
      <c r="GY504" s="253"/>
      <c r="GZ504" s="253"/>
      <c r="HA504" s="253"/>
      <c r="HB504" s="253"/>
      <c r="HC504" s="253"/>
      <c r="HD504" s="253"/>
      <c r="HE504" s="253"/>
      <c r="HF504" s="253"/>
      <c r="HG504" s="253"/>
      <c r="HH504" s="253"/>
      <c r="HI504" s="253"/>
      <c r="HJ504" s="253"/>
      <c r="HK504" s="253"/>
      <c r="HL504" s="253"/>
      <c r="HM504" s="253"/>
      <c r="HN504" s="253"/>
      <c r="HO504" s="253"/>
      <c r="HP504" s="253"/>
      <c r="HQ504" s="253"/>
      <c r="HR504" s="253"/>
      <c r="HS504" s="253"/>
      <c r="HT504" s="253"/>
      <c r="HU504" s="253"/>
      <c r="HV504" s="253"/>
      <c r="HW504" s="253"/>
      <c r="HX504" s="253"/>
      <c r="HY504" s="253"/>
      <c r="HZ504" s="253"/>
      <c r="IA504" s="253"/>
      <c r="IB504" s="253"/>
      <c r="IC504" s="253"/>
      <c r="ID504" s="253"/>
      <c r="IE504" s="253"/>
      <c r="IF504" s="253"/>
      <c r="IG504" s="253"/>
      <c r="IH504" s="253"/>
      <c r="II504" s="253"/>
      <c r="IJ504" s="253"/>
      <c r="IK504" s="253"/>
      <c r="IL504" s="253"/>
      <c r="IM504" s="253"/>
      <c r="IN504" s="253"/>
      <c r="IO504" s="253"/>
      <c r="IP504" s="253"/>
      <c r="IQ504" s="253"/>
      <c r="IR504" s="253"/>
      <c r="IS504" s="253"/>
      <c r="IT504" s="253"/>
      <c r="IU504" s="253"/>
      <c r="IV504" s="253"/>
      <c r="IW504" s="253"/>
      <c r="IX504" s="253"/>
      <c r="IY504" s="253"/>
      <c r="IZ504" s="253"/>
      <c r="JA504" s="253"/>
      <c r="JB504" s="253"/>
      <c r="JC504" s="253"/>
      <c r="JD504" s="253"/>
      <c r="JE504" s="253"/>
      <c r="JF504" s="253"/>
      <c r="JG504" s="253"/>
      <c r="JH504" s="253"/>
      <c r="JI504" s="253"/>
      <c r="JJ504" s="253"/>
      <c r="JK504" s="253"/>
      <c r="JL504" s="253"/>
      <c r="JM504" s="253"/>
      <c r="JN504" s="253"/>
      <c r="JO504" s="253"/>
      <c r="JP504" s="253"/>
      <c r="JQ504" s="253"/>
      <c r="JR504" s="253"/>
      <c r="JS504" s="253"/>
      <c r="JT504" s="253"/>
      <c r="JU504" s="253"/>
    </row>
    <row r="505" spans="1:281" s="252" customFormat="1" ht="15" customHeight="1" x14ac:dyDescent="0.25">
      <c r="A505" s="253"/>
      <c r="B505" s="253"/>
      <c r="C505" s="253"/>
      <c r="D505" s="253"/>
      <c r="E505" s="253"/>
      <c r="F505" s="253"/>
      <c r="G505" s="253"/>
      <c r="H505" s="253"/>
      <c r="I505" s="253"/>
      <c r="J505" s="253"/>
      <c r="K505" s="253"/>
      <c r="L505" s="253"/>
      <c r="M505" s="253"/>
      <c r="N505" s="253"/>
      <c r="O505" s="253"/>
      <c r="P505" s="253"/>
      <c r="Q505" s="253"/>
      <c r="R505" s="253"/>
      <c r="S505" s="253"/>
      <c r="T505" s="253"/>
      <c r="U505" s="253" t="s">
        <v>669</v>
      </c>
      <c r="V505" s="253"/>
      <c r="W505" s="253"/>
      <c r="X505" s="253"/>
      <c r="Y505" s="253"/>
      <c r="Z505" s="253"/>
      <c r="AA505" s="253"/>
      <c r="AB505" s="253"/>
      <c r="AC505" s="253" t="s">
        <v>357</v>
      </c>
      <c r="AD505" s="253"/>
      <c r="AE505" s="253"/>
      <c r="AF505" s="253"/>
      <c r="AG505" s="253"/>
      <c r="AH505" s="253"/>
      <c r="AI505" s="253"/>
      <c r="AJ505" s="253"/>
      <c r="AK505" s="253"/>
      <c r="AL505" s="253"/>
      <c r="AM505" s="253"/>
      <c r="AN505" s="253"/>
      <c r="AO505" s="253"/>
      <c r="AP505" s="253"/>
      <c r="AQ505" s="253"/>
      <c r="AR505" s="253"/>
      <c r="AS505" s="253"/>
      <c r="AT505" s="253"/>
      <c r="AU505" s="253"/>
      <c r="AV505" s="253"/>
      <c r="AW505" s="253"/>
      <c r="AX505" s="253"/>
      <c r="AY505" s="253"/>
      <c r="AZ505" s="253"/>
      <c r="BA505" s="253"/>
      <c r="BB505" s="253"/>
      <c r="BC505" s="253"/>
      <c r="BD505" s="253"/>
      <c r="BE505" s="253"/>
      <c r="BF505" s="253"/>
      <c r="BG505" s="253"/>
      <c r="BH505" s="253"/>
      <c r="BI505" s="253"/>
      <c r="BJ505" s="253"/>
      <c r="BK505" s="253"/>
      <c r="BL505" s="253"/>
      <c r="BM505" s="253"/>
      <c r="BN505" s="253"/>
      <c r="BO505" s="253"/>
      <c r="BP505" s="253"/>
      <c r="BQ505" s="253"/>
      <c r="BR505" s="253"/>
      <c r="BS505" s="253"/>
      <c r="BT505" s="253"/>
      <c r="BU505" s="253"/>
      <c r="BV505" s="253"/>
      <c r="BW505" s="253"/>
      <c r="BX505" s="253"/>
      <c r="BY505" s="253"/>
      <c r="BZ505" s="253"/>
      <c r="CA505" s="253"/>
      <c r="CB505" s="253"/>
      <c r="CC505" s="253"/>
      <c r="CD505" s="253"/>
      <c r="CE505" s="253"/>
      <c r="CF505" s="253"/>
      <c r="CG505" s="253"/>
      <c r="CH505" s="253"/>
      <c r="CI505" s="253"/>
      <c r="CJ505" s="253"/>
      <c r="CK505" s="253"/>
      <c r="CL505" s="253"/>
      <c r="CM505" s="253"/>
      <c r="CN505" s="253"/>
      <c r="CO505" s="253"/>
      <c r="CP505" s="253"/>
      <c r="CQ505" s="253"/>
      <c r="CR505" s="253"/>
      <c r="CS505" s="253"/>
      <c r="CT505" s="253"/>
      <c r="CU505" s="253"/>
      <c r="CV505" s="253"/>
      <c r="CW505" s="253"/>
      <c r="CX505" s="253"/>
      <c r="CY505" s="253"/>
      <c r="CZ505" s="253"/>
      <c r="DA505" s="253"/>
      <c r="DB505" s="253"/>
      <c r="DC505" s="253"/>
      <c r="DD505" s="253"/>
      <c r="DE505" s="253"/>
      <c r="DF505" s="253"/>
      <c r="DG505" s="253"/>
      <c r="DH505" s="253"/>
      <c r="DI505" s="253"/>
      <c r="DJ505" s="253"/>
      <c r="DK505" s="253"/>
      <c r="DL505" s="253"/>
      <c r="DM505" s="253"/>
      <c r="DN505" s="253"/>
      <c r="DO505" s="253"/>
      <c r="DP505" s="253"/>
      <c r="DQ505" s="253"/>
      <c r="DR505" s="253"/>
      <c r="DS505" s="253"/>
      <c r="DT505" s="253"/>
      <c r="DU505" s="253"/>
      <c r="DV505" s="253"/>
      <c r="DW505" s="253"/>
      <c r="DX505" s="253"/>
      <c r="DY505" s="253"/>
      <c r="DZ505" s="253"/>
      <c r="EA505" s="253"/>
      <c r="EB505" s="253"/>
      <c r="EC505" s="253"/>
      <c r="ED505" s="253"/>
      <c r="EE505" s="253"/>
      <c r="EF505" s="253"/>
      <c r="EG505" s="253"/>
      <c r="EH505" s="253"/>
      <c r="EI505" s="253"/>
      <c r="EJ505" s="253"/>
      <c r="EK505" s="253"/>
      <c r="EL505" s="253"/>
      <c r="EM505" s="253"/>
      <c r="EN505" s="253"/>
      <c r="EO505" s="253"/>
      <c r="EP505" s="253"/>
      <c r="EQ505" s="253"/>
      <c r="ER505" s="253"/>
      <c r="ES505" s="253"/>
      <c r="ET505" s="253"/>
      <c r="EU505" s="253"/>
      <c r="EV505" s="253"/>
      <c r="EW505" s="253"/>
      <c r="EX505" s="253"/>
      <c r="EY505" s="253"/>
      <c r="EZ505" s="253"/>
      <c r="FA505" s="253"/>
      <c r="FB505" s="253"/>
      <c r="FC505" s="253"/>
      <c r="FD505" s="253"/>
      <c r="FE505" s="253"/>
      <c r="FF505" s="253"/>
      <c r="FG505" s="253"/>
      <c r="FH505" s="253"/>
      <c r="FI505" s="253"/>
      <c r="FJ505" s="253"/>
      <c r="FK505" s="253"/>
      <c r="FL505" s="253"/>
      <c r="FM505" s="253"/>
      <c r="FN505" s="253"/>
      <c r="FO505" s="253"/>
      <c r="FP505" s="253"/>
      <c r="FQ505" s="253"/>
      <c r="FR505" s="253"/>
      <c r="FS505" s="253"/>
      <c r="FT505" s="253"/>
      <c r="FU505" s="253"/>
      <c r="FV505" s="253"/>
      <c r="FW505" s="253"/>
      <c r="FX505" s="253"/>
      <c r="FY505" s="253"/>
      <c r="FZ505" s="253"/>
      <c r="GA505" s="253"/>
      <c r="GB505" s="253"/>
      <c r="GC505" s="253"/>
      <c r="GD505" s="253"/>
      <c r="GE505" s="253"/>
      <c r="GF505" s="253"/>
      <c r="GG505" s="253"/>
      <c r="GH505" s="253"/>
      <c r="GI505" s="253"/>
      <c r="GJ505" s="253"/>
      <c r="GK505" s="253"/>
      <c r="GL505" s="253"/>
      <c r="GM505" s="253"/>
      <c r="GN505" s="253"/>
      <c r="GO505" s="253"/>
      <c r="GP505" s="253"/>
      <c r="GQ505" s="253"/>
      <c r="GR505" s="253"/>
      <c r="GS505" s="253"/>
      <c r="GT505" s="253"/>
      <c r="GU505" s="253"/>
      <c r="GV505" s="253"/>
      <c r="GW505" s="253"/>
      <c r="GX505" s="253"/>
      <c r="GY505" s="253"/>
      <c r="GZ505" s="253"/>
      <c r="HA505" s="253"/>
      <c r="HB505" s="253"/>
      <c r="HC505" s="253"/>
      <c r="HD505" s="253"/>
      <c r="HE505" s="253"/>
      <c r="HF505" s="253"/>
      <c r="HG505" s="253"/>
      <c r="HH505" s="253"/>
      <c r="HI505" s="253"/>
      <c r="HJ505" s="253"/>
      <c r="HK505" s="253"/>
      <c r="HL505" s="253"/>
      <c r="HM505" s="253"/>
      <c r="HN505" s="253"/>
      <c r="HO505" s="253"/>
      <c r="HP505" s="253"/>
      <c r="HQ505" s="253"/>
      <c r="HR505" s="253"/>
      <c r="HS505" s="253"/>
      <c r="HT505" s="253"/>
      <c r="HU505" s="253"/>
      <c r="HV505" s="253"/>
      <c r="HW505" s="253"/>
      <c r="HX505" s="253"/>
      <c r="HY505" s="253"/>
      <c r="HZ505" s="253"/>
      <c r="IA505" s="253"/>
      <c r="IB505" s="253"/>
      <c r="IC505" s="253"/>
      <c r="ID505" s="253"/>
      <c r="IE505" s="253"/>
      <c r="IF505" s="253"/>
      <c r="IG505" s="253"/>
      <c r="IH505" s="253"/>
      <c r="II505" s="253"/>
      <c r="IJ505" s="253"/>
      <c r="IK505" s="253"/>
      <c r="IL505" s="253"/>
      <c r="IM505" s="253"/>
      <c r="IN505" s="253"/>
      <c r="IO505" s="253"/>
      <c r="IP505" s="253"/>
      <c r="IQ505" s="253"/>
      <c r="IR505" s="253"/>
      <c r="IS505" s="253"/>
      <c r="IT505" s="253"/>
      <c r="IU505" s="253"/>
      <c r="IV505" s="253"/>
      <c r="IW505" s="253"/>
      <c r="IX505" s="253"/>
      <c r="IY505" s="253"/>
      <c r="IZ505" s="253"/>
      <c r="JA505" s="253"/>
      <c r="JB505" s="253"/>
      <c r="JC505" s="253"/>
      <c r="JD505" s="253"/>
      <c r="JE505" s="253"/>
      <c r="JF505" s="253"/>
      <c r="JG505" s="253"/>
      <c r="JH505" s="253"/>
      <c r="JI505" s="253"/>
      <c r="JJ505" s="253"/>
      <c r="JK505" s="253"/>
      <c r="JL505" s="253"/>
      <c r="JM505" s="253"/>
      <c r="JN505" s="253"/>
      <c r="JO505" s="253"/>
      <c r="JP505" s="253"/>
      <c r="JQ505" s="253"/>
      <c r="JR505" s="253"/>
      <c r="JS505" s="253"/>
      <c r="JT505" s="253"/>
      <c r="JU505" s="253"/>
    </row>
    <row r="506" spans="1:281" s="252" customFormat="1" ht="15" customHeight="1" x14ac:dyDescent="0.25">
      <c r="A506" s="253"/>
      <c r="B506" s="253"/>
      <c r="C506" s="253"/>
      <c r="D506" s="253"/>
      <c r="E506" s="253"/>
      <c r="F506" s="253"/>
      <c r="G506" s="253"/>
      <c r="H506" s="253"/>
      <c r="I506" s="253"/>
      <c r="J506" s="253"/>
      <c r="K506" s="253"/>
      <c r="L506" s="253"/>
      <c r="M506" s="253"/>
      <c r="N506" s="253"/>
      <c r="O506" s="253"/>
      <c r="P506" s="253"/>
      <c r="Q506" s="253"/>
      <c r="R506" s="253"/>
      <c r="S506" s="253"/>
      <c r="T506" s="253"/>
      <c r="U506" s="253" t="s">
        <v>670</v>
      </c>
      <c r="V506" s="253"/>
      <c r="W506" s="253"/>
      <c r="X506" s="253"/>
      <c r="Y506" s="253"/>
      <c r="Z506" s="253"/>
      <c r="AA506" s="253"/>
      <c r="AB506" s="253"/>
      <c r="AC506" s="253" t="s">
        <v>357</v>
      </c>
      <c r="AD506" s="253"/>
      <c r="AE506" s="253"/>
      <c r="AF506" s="253"/>
      <c r="AG506" s="253"/>
      <c r="AH506" s="253"/>
      <c r="AI506" s="253"/>
      <c r="AJ506" s="253"/>
      <c r="AK506" s="253"/>
      <c r="AL506" s="253"/>
      <c r="AM506" s="253"/>
      <c r="AN506" s="253"/>
      <c r="AO506" s="253"/>
      <c r="AP506" s="253"/>
      <c r="AQ506" s="253"/>
      <c r="AR506" s="253"/>
      <c r="AS506" s="253"/>
      <c r="AT506" s="253"/>
      <c r="AU506" s="253"/>
      <c r="AV506" s="253"/>
      <c r="AW506" s="253"/>
      <c r="AX506" s="253"/>
      <c r="AY506" s="253"/>
      <c r="AZ506" s="253"/>
      <c r="BA506" s="253"/>
      <c r="BB506" s="253"/>
      <c r="BC506" s="253"/>
      <c r="BD506" s="253"/>
      <c r="BE506" s="253"/>
      <c r="BF506" s="253"/>
      <c r="BG506" s="253"/>
      <c r="BH506" s="253"/>
      <c r="BI506" s="253"/>
      <c r="BJ506" s="253"/>
      <c r="BK506" s="253"/>
      <c r="BL506" s="253"/>
      <c r="BM506" s="253"/>
      <c r="BN506" s="253"/>
      <c r="BO506" s="253"/>
      <c r="BP506" s="253"/>
      <c r="BQ506" s="253"/>
      <c r="BR506" s="253"/>
      <c r="BS506" s="253"/>
      <c r="BT506" s="253"/>
      <c r="BU506" s="253"/>
      <c r="BV506" s="253"/>
      <c r="BW506" s="253"/>
      <c r="BX506" s="253"/>
      <c r="BY506" s="253"/>
      <c r="BZ506" s="253"/>
      <c r="CA506" s="253"/>
      <c r="CB506" s="253"/>
      <c r="CC506" s="253"/>
      <c r="CD506" s="253"/>
      <c r="CE506" s="253"/>
      <c r="CF506" s="253"/>
      <c r="CG506" s="253"/>
      <c r="CH506" s="253"/>
      <c r="CI506" s="253"/>
      <c r="CJ506" s="253"/>
      <c r="CK506" s="253"/>
      <c r="CL506" s="253"/>
      <c r="CM506" s="253"/>
      <c r="CN506" s="253"/>
      <c r="CO506" s="253"/>
      <c r="CP506" s="253"/>
      <c r="CQ506" s="253"/>
      <c r="CR506" s="253"/>
      <c r="CS506" s="253"/>
      <c r="CT506" s="253"/>
      <c r="CU506" s="253"/>
      <c r="CV506" s="253"/>
      <c r="CW506" s="253"/>
      <c r="CX506" s="253"/>
      <c r="CY506" s="253"/>
      <c r="CZ506" s="253"/>
      <c r="DA506" s="253"/>
      <c r="DB506" s="253"/>
      <c r="DC506" s="253"/>
      <c r="DD506" s="253"/>
      <c r="DE506" s="253"/>
      <c r="DF506" s="253"/>
      <c r="DG506" s="253"/>
      <c r="DH506" s="253"/>
      <c r="DI506" s="253"/>
      <c r="DJ506" s="253"/>
      <c r="DK506" s="253"/>
      <c r="DL506" s="253"/>
      <c r="DM506" s="253"/>
      <c r="DN506" s="253"/>
      <c r="DO506" s="253"/>
      <c r="DP506" s="253"/>
      <c r="DQ506" s="253"/>
      <c r="DR506" s="253"/>
      <c r="DS506" s="253"/>
      <c r="DT506" s="253"/>
      <c r="DU506" s="253"/>
      <c r="DV506" s="253"/>
      <c r="DW506" s="253"/>
      <c r="DX506" s="253"/>
      <c r="DY506" s="253"/>
      <c r="DZ506" s="253"/>
      <c r="EA506" s="253"/>
      <c r="EB506" s="253"/>
      <c r="EC506" s="253"/>
      <c r="ED506" s="253"/>
      <c r="EE506" s="253"/>
      <c r="EF506" s="253"/>
      <c r="EG506" s="253"/>
      <c r="EH506" s="253"/>
      <c r="EI506" s="253"/>
      <c r="EJ506" s="253"/>
      <c r="EK506" s="253"/>
      <c r="EL506" s="253"/>
      <c r="EM506" s="253"/>
      <c r="EN506" s="253"/>
      <c r="EO506" s="253"/>
      <c r="EP506" s="253"/>
      <c r="EQ506" s="253"/>
      <c r="ER506" s="253"/>
      <c r="ES506" s="253"/>
      <c r="ET506" s="253"/>
      <c r="EU506" s="253"/>
      <c r="EV506" s="253"/>
      <c r="EW506" s="253"/>
      <c r="EX506" s="253"/>
      <c r="EY506" s="253"/>
      <c r="EZ506" s="253"/>
      <c r="FA506" s="253"/>
      <c r="FB506" s="253"/>
      <c r="FC506" s="253"/>
      <c r="FD506" s="253"/>
      <c r="FE506" s="253"/>
      <c r="FF506" s="253"/>
      <c r="FG506" s="253"/>
      <c r="FH506" s="253"/>
      <c r="FI506" s="253"/>
      <c r="FJ506" s="253"/>
      <c r="FK506" s="253"/>
      <c r="FL506" s="253"/>
      <c r="FM506" s="253"/>
      <c r="FN506" s="253"/>
      <c r="FO506" s="253"/>
      <c r="FP506" s="253"/>
      <c r="FQ506" s="253"/>
      <c r="FR506" s="253"/>
      <c r="FS506" s="253"/>
      <c r="FT506" s="253"/>
      <c r="FU506" s="253"/>
      <c r="FV506" s="253"/>
      <c r="FW506" s="253"/>
      <c r="FX506" s="253"/>
      <c r="FY506" s="253"/>
      <c r="FZ506" s="253"/>
      <c r="GA506" s="253"/>
      <c r="GB506" s="253"/>
      <c r="GC506" s="253"/>
      <c r="GD506" s="253"/>
      <c r="GE506" s="253"/>
      <c r="GF506" s="253"/>
      <c r="GG506" s="253"/>
      <c r="GH506" s="253"/>
      <c r="GI506" s="253"/>
      <c r="GJ506" s="253"/>
      <c r="GK506" s="253"/>
      <c r="GL506" s="253"/>
      <c r="GM506" s="253"/>
      <c r="GN506" s="253"/>
      <c r="GO506" s="253"/>
      <c r="GP506" s="253"/>
      <c r="GQ506" s="253"/>
      <c r="GR506" s="253"/>
      <c r="GS506" s="253"/>
      <c r="GT506" s="253"/>
      <c r="GU506" s="253"/>
      <c r="GV506" s="253"/>
      <c r="GW506" s="253"/>
      <c r="GX506" s="253"/>
      <c r="GY506" s="253"/>
      <c r="GZ506" s="253"/>
      <c r="HA506" s="253"/>
      <c r="HB506" s="253"/>
      <c r="HC506" s="253"/>
      <c r="HD506" s="253"/>
      <c r="HE506" s="253"/>
      <c r="HF506" s="253"/>
      <c r="HG506" s="253"/>
      <c r="HH506" s="253"/>
      <c r="HI506" s="253"/>
      <c r="HJ506" s="253"/>
      <c r="HK506" s="253"/>
      <c r="HL506" s="253"/>
      <c r="HM506" s="253"/>
      <c r="HN506" s="253"/>
      <c r="HO506" s="253"/>
      <c r="HP506" s="253"/>
      <c r="HQ506" s="253"/>
      <c r="HR506" s="253"/>
      <c r="HS506" s="253"/>
      <c r="HT506" s="253"/>
      <c r="HU506" s="253"/>
      <c r="HV506" s="253"/>
      <c r="HW506" s="253"/>
      <c r="HX506" s="253"/>
      <c r="HY506" s="253"/>
      <c r="HZ506" s="253"/>
      <c r="IA506" s="253"/>
      <c r="IB506" s="253"/>
      <c r="IC506" s="253"/>
      <c r="ID506" s="253"/>
      <c r="IE506" s="253"/>
      <c r="IF506" s="253"/>
      <c r="IG506" s="253"/>
      <c r="IH506" s="253"/>
      <c r="II506" s="253"/>
      <c r="IJ506" s="253"/>
      <c r="IK506" s="253"/>
      <c r="IL506" s="253"/>
      <c r="IM506" s="253"/>
      <c r="IN506" s="253"/>
      <c r="IO506" s="253"/>
      <c r="IP506" s="253"/>
      <c r="IQ506" s="253"/>
      <c r="IR506" s="253"/>
      <c r="IS506" s="253"/>
      <c r="IT506" s="253"/>
      <c r="IU506" s="253"/>
      <c r="IV506" s="253"/>
      <c r="IW506" s="253"/>
      <c r="IX506" s="253"/>
      <c r="IY506" s="253"/>
      <c r="IZ506" s="253"/>
      <c r="JA506" s="253"/>
      <c r="JB506" s="253"/>
      <c r="JC506" s="253"/>
      <c r="JD506" s="253"/>
      <c r="JE506" s="253"/>
      <c r="JF506" s="253"/>
      <c r="JG506" s="253"/>
      <c r="JH506" s="253"/>
      <c r="JI506" s="253"/>
      <c r="JJ506" s="253"/>
      <c r="JK506" s="253"/>
      <c r="JL506" s="253"/>
      <c r="JM506" s="253"/>
      <c r="JN506" s="253"/>
      <c r="JO506" s="253"/>
      <c r="JP506" s="253"/>
      <c r="JQ506" s="253"/>
      <c r="JR506" s="253"/>
      <c r="JS506" s="253"/>
      <c r="JT506" s="253"/>
      <c r="JU506" s="253"/>
    </row>
    <row r="507" spans="1:281" s="252" customFormat="1" ht="15" customHeight="1" x14ac:dyDescent="0.25">
      <c r="A507" s="253"/>
      <c r="B507" s="253"/>
      <c r="C507" s="253"/>
      <c r="D507" s="253"/>
      <c r="E507" s="253"/>
      <c r="F507" s="253"/>
      <c r="G507" s="253"/>
      <c r="H507" s="253"/>
      <c r="I507" s="253"/>
      <c r="J507" s="253"/>
      <c r="K507" s="253"/>
      <c r="L507" s="253"/>
      <c r="M507" s="253"/>
      <c r="N507" s="253"/>
      <c r="O507" s="253"/>
      <c r="P507" s="253"/>
      <c r="Q507" s="253"/>
      <c r="R507" s="253"/>
      <c r="S507" s="253"/>
      <c r="T507" s="253"/>
      <c r="U507" s="253" t="s">
        <v>671</v>
      </c>
      <c r="V507" s="253"/>
      <c r="W507" s="253"/>
      <c r="X507" s="253"/>
      <c r="Y507" s="253"/>
      <c r="Z507" s="253"/>
      <c r="AA507" s="253"/>
      <c r="AB507" s="253"/>
      <c r="AC507" s="253" t="s">
        <v>323</v>
      </c>
      <c r="AD507" s="253"/>
      <c r="AE507" s="253"/>
      <c r="AF507" s="253"/>
      <c r="AG507" s="253"/>
      <c r="AH507" s="253"/>
      <c r="AI507" s="253"/>
      <c r="AJ507" s="253"/>
      <c r="AK507" s="253"/>
      <c r="AL507" s="253"/>
      <c r="AM507" s="253"/>
      <c r="AN507" s="253"/>
      <c r="AO507" s="253"/>
      <c r="AP507" s="253"/>
      <c r="AQ507" s="253"/>
      <c r="AR507" s="253"/>
      <c r="AS507" s="253"/>
      <c r="AT507" s="253"/>
      <c r="AU507" s="253"/>
      <c r="AV507" s="253"/>
      <c r="AW507" s="253"/>
      <c r="AX507" s="253"/>
      <c r="AY507" s="253"/>
      <c r="AZ507" s="253"/>
      <c r="BA507" s="253"/>
      <c r="BB507" s="253"/>
      <c r="BC507" s="253"/>
      <c r="BD507" s="253"/>
      <c r="BE507" s="253"/>
      <c r="BF507" s="253"/>
      <c r="BG507" s="253"/>
      <c r="BH507" s="253"/>
      <c r="BI507" s="253"/>
      <c r="BJ507" s="253"/>
      <c r="BK507" s="253"/>
      <c r="BL507" s="253"/>
      <c r="BM507" s="253"/>
      <c r="BN507" s="253"/>
      <c r="BO507" s="253"/>
      <c r="BP507" s="253"/>
      <c r="BQ507" s="253"/>
      <c r="BR507" s="253"/>
      <c r="BS507" s="253"/>
      <c r="BT507" s="253"/>
      <c r="BU507" s="253"/>
      <c r="BV507" s="253"/>
      <c r="BW507" s="253"/>
      <c r="BX507" s="253"/>
      <c r="BY507" s="253"/>
      <c r="BZ507" s="253"/>
      <c r="CA507" s="253"/>
      <c r="CB507" s="253"/>
      <c r="CC507" s="253"/>
      <c r="CD507" s="253"/>
      <c r="CE507" s="253"/>
      <c r="CF507" s="253"/>
      <c r="CG507" s="253"/>
      <c r="CH507" s="253"/>
      <c r="CI507" s="253"/>
      <c r="CJ507" s="253"/>
      <c r="CK507" s="253"/>
      <c r="CL507" s="253"/>
      <c r="CM507" s="253"/>
      <c r="CN507" s="253"/>
      <c r="CO507" s="253"/>
      <c r="CP507" s="253"/>
      <c r="CQ507" s="253"/>
      <c r="CR507" s="253"/>
      <c r="CS507" s="253"/>
      <c r="CT507" s="253"/>
      <c r="CU507" s="253"/>
      <c r="CV507" s="253"/>
      <c r="CW507" s="253"/>
      <c r="CX507" s="253"/>
      <c r="CY507" s="253"/>
      <c r="CZ507" s="253"/>
      <c r="DA507" s="253"/>
      <c r="DB507" s="253"/>
      <c r="DC507" s="253"/>
      <c r="DD507" s="253"/>
      <c r="DE507" s="253"/>
      <c r="DF507" s="253"/>
      <c r="DG507" s="253"/>
      <c r="DH507" s="253"/>
      <c r="DI507" s="253"/>
      <c r="DJ507" s="253"/>
      <c r="DK507" s="253"/>
      <c r="DL507" s="253"/>
      <c r="DM507" s="253"/>
      <c r="DN507" s="253"/>
      <c r="DO507" s="253"/>
      <c r="DP507" s="253"/>
      <c r="DQ507" s="253"/>
      <c r="DR507" s="253"/>
      <c r="DS507" s="253"/>
      <c r="DT507" s="253"/>
      <c r="DU507" s="253"/>
      <c r="DV507" s="253"/>
      <c r="DW507" s="253"/>
      <c r="DX507" s="253"/>
      <c r="DY507" s="253"/>
      <c r="DZ507" s="253"/>
      <c r="EA507" s="253"/>
      <c r="EB507" s="253"/>
      <c r="EC507" s="253"/>
      <c r="ED507" s="253"/>
      <c r="EE507" s="253"/>
      <c r="EF507" s="253"/>
      <c r="EG507" s="253"/>
      <c r="EH507" s="253"/>
      <c r="EI507" s="253"/>
      <c r="EJ507" s="253"/>
      <c r="EK507" s="253"/>
      <c r="EL507" s="253"/>
      <c r="EM507" s="253"/>
      <c r="EN507" s="253"/>
      <c r="EO507" s="253"/>
      <c r="EP507" s="253"/>
      <c r="EQ507" s="253"/>
      <c r="ER507" s="253"/>
      <c r="ES507" s="253"/>
      <c r="ET507" s="253"/>
      <c r="EU507" s="253"/>
      <c r="EV507" s="253"/>
      <c r="EW507" s="253"/>
      <c r="EX507" s="253"/>
      <c r="EY507" s="253"/>
      <c r="EZ507" s="253"/>
      <c r="FA507" s="253"/>
      <c r="FB507" s="253"/>
      <c r="FC507" s="253"/>
      <c r="FD507" s="253"/>
      <c r="FE507" s="253"/>
      <c r="FF507" s="253"/>
      <c r="FG507" s="253"/>
      <c r="FH507" s="253"/>
      <c r="FI507" s="253"/>
      <c r="FJ507" s="253"/>
      <c r="FK507" s="253"/>
      <c r="FL507" s="253"/>
      <c r="FM507" s="253"/>
      <c r="FN507" s="253"/>
      <c r="FO507" s="253"/>
      <c r="FP507" s="253"/>
      <c r="FQ507" s="253"/>
      <c r="FR507" s="253"/>
      <c r="FS507" s="253"/>
      <c r="FT507" s="253"/>
      <c r="FU507" s="253"/>
      <c r="FV507" s="253"/>
      <c r="FW507" s="253"/>
      <c r="FX507" s="253"/>
      <c r="FY507" s="253"/>
      <c r="FZ507" s="253"/>
      <c r="GA507" s="253"/>
      <c r="GB507" s="253"/>
      <c r="GC507" s="253"/>
      <c r="GD507" s="253"/>
      <c r="GE507" s="253"/>
      <c r="GF507" s="253"/>
      <c r="GG507" s="253"/>
      <c r="GH507" s="253"/>
      <c r="GI507" s="253"/>
      <c r="GJ507" s="253"/>
      <c r="GK507" s="253"/>
      <c r="GL507" s="253"/>
      <c r="GM507" s="253"/>
      <c r="GN507" s="253"/>
      <c r="GO507" s="253"/>
      <c r="GP507" s="253"/>
      <c r="GQ507" s="253"/>
      <c r="GR507" s="253"/>
      <c r="GS507" s="253"/>
      <c r="GT507" s="253"/>
      <c r="GU507" s="253"/>
      <c r="GV507" s="253"/>
      <c r="GW507" s="253"/>
      <c r="GX507" s="253"/>
      <c r="GY507" s="253"/>
      <c r="GZ507" s="253"/>
      <c r="HA507" s="253"/>
      <c r="HB507" s="253"/>
      <c r="HC507" s="253"/>
      <c r="HD507" s="253"/>
      <c r="HE507" s="253"/>
      <c r="HF507" s="253"/>
      <c r="HG507" s="253"/>
      <c r="HH507" s="253"/>
      <c r="HI507" s="253"/>
      <c r="HJ507" s="253"/>
      <c r="HK507" s="253"/>
      <c r="HL507" s="253"/>
      <c r="HM507" s="253"/>
      <c r="HN507" s="253"/>
      <c r="HO507" s="253"/>
      <c r="HP507" s="253"/>
      <c r="HQ507" s="253"/>
      <c r="HR507" s="253"/>
      <c r="HS507" s="253"/>
      <c r="HT507" s="253"/>
      <c r="HU507" s="253"/>
      <c r="HV507" s="253"/>
      <c r="HW507" s="253"/>
      <c r="HX507" s="253"/>
      <c r="HY507" s="253"/>
      <c r="HZ507" s="253"/>
      <c r="IA507" s="253"/>
      <c r="IB507" s="253"/>
      <c r="IC507" s="253"/>
      <c r="ID507" s="253"/>
      <c r="IE507" s="253"/>
      <c r="IF507" s="253"/>
      <c r="IG507" s="253"/>
      <c r="IH507" s="253"/>
      <c r="II507" s="253"/>
      <c r="IJ507" s="253"/>
      <c r="IK507" s="253"/>
      <c r="IL507" s="253"/>
      <c r="IM507" s="253"/>
      <c r="IN507" s="253"/>
      <c r="IO507" s="253"/>
      <c r="IP507" s="253"/>
      <c r="IQ507" s="253"/>
      <c r="IR507" s="253"/>
      <c r="IS507" s="253"/>
      <c r="IT507" s="253"/>
      <c r="IU507" s="253"/>
      <c r="IV507" s="253"/>
      <c r="IW507" s="253"/>
      <c r="IX507" s="253"/>
      <c r="IY507" s="253"/>
      <c r="IZ507" s="253"/>
      <c r="JA507" s="253"/>
      <c r="JB507" s="253"/>
      <c r="JC507" s="253"/>
      <c r="JD507" s="253"/>
      <c r="JE507" s="253"/>
      <c r="JF507" s="253"/>
      <c r="JG507" s="253"/>
      <c r="JH507" s="253"/>
      <c r="JI507" s="253"/>
      <c r="JJ507" s="253"/>
      <c r="JK507" s="253"/>
      <c r="JL507" s="253"/>
      <c r="JM507" s="253"/>
      <c r="JN507" s="253"/>
      <c r="JO507" s="253"/>
      <c r="JP507" s="253"/>
      <c r="JQ507" s="253"/>
      <c r="JR507" s="253"/>
      <c r="JS507" s="253"/>
      <c r="JT507" s="253"/>
      <c r="JU507" s="253"/>
    </row>
    <row r="508" spans="1:281" s="252" customFormat="1" ht="15" customHeight="1" x14ac:dyDescent="0.25">
      <c r="A508" s="253"/>
      <c r="B508" s="253"/>
      <c r="C508" s="253"/>
      <c r="D508" s="253"/>
      <c r="E508" s="253"/>
      <c r="F508" s="253"/>
      <c r="G508" s="253"/>
      <c r="H508" s="253"/>
      <c r="I508" s="253"/>
      <c r="J508" s="253"/>
      <c r="K508" s="253"/>
      <c r="L508" s="253"/>
      <c r="M508" s="253"/>
      <c r="N508" s="253"/>
      <c r="O508" s="253"/>
      <c r="P508" s="253"/>
      <c r="Q508" s="253"/>
      <c r="R508" s="253"/>
      <c r="S508" s="253"/>
      <c r="T508" s="253"/>
      <c r="U508" s="253" t="s">
        <v>672</v>
      </c>
      <c r="V508" s="253"/>
      <c r="W508" s="253"/>
      <c r="X508" s="253"/>
      <c r="Y508" s="253"/>
      <c r="Z508" s="253"/>
      <c r="AA508" s="253"/>
      <c r="AB508" s="253"/>
      <c r="AC508" s="253" t="s">
        <v>323</v>
      </c>
      <c r="AD508" s="253"/>
      <c r="AE508" s="253"/>
      <c r="AF508" s="253"/>
      <c r="AG508" s="253"/>
      <c r="AH508" s="253"/>
      <c r="AI508" s="253"/>
      <c r="AJ508" s="253"/>
      <c r="AK508" s="253"/>
      <c r="AL508" s="253"/>
      <c r="AM508" s="253"/>
      <c r="AN508" s="253"/>
      <c r="AO508" s="253"/>
      <c r="AP508" s="253"/>
      <c r="AQ508" s="253"/>
      <c r="AR508" s="253"/>
      <c r="AS508" s="253"/>
      <c r="AT508" s="253"/>
      <c r="AU508" s="253"/>
      <c r="AV508" s="253"/>
      <c r="AW508" s="253"/>
      <c r="AX508" s="253"/>
      <c r="AY508" s="253"/>
      <c r="AZ508" s="253"/>
      <c r="BA508" s="253"/>
      <c r="BB508" s="253"/>
      <c r="BC508" s="253"/>
      <c r="BD508" s="253"/>
      <c r="BE508" s="253"/>
      <c r="BF508" s="253"/>
      <c r="BG508" s="253"/>
      <c r="BH508" s="253"/>
      <c r="BI508" s="253"/>
      <c r="BJ508" s="253"/>
      <c r="BK508" s="253"/>
      <c r="BL508" s="253"/>
      <c r="BM508" s="253"/>
      <c r="BN508" s="253"/>
      <c r="BO508" s="253"/>
      <c r="BP508" s="253"/>
      <c r="BQ508" s="253"/>
      <c r="BR508" s="253"/>
      <c r="BS508" s="253"/>
      <c r="BT508" s="253"/>
      <c r="BU508" s="253"/>
      <c r="BV508" s="253"/>
      <c r="BW508" s="253"/>
      <c r="BX508" s="253"/>
      <c r="BY508" s="253"/>
      <c r="BZ508" s="253"/>
      <c r="CA508" s="253"/>
      <c r="CB508" s="253"/>
      <c r="CC508" s="253"/>
      <c r="CD508" s="253"/>
      <c r="CE508" s="253"/>
      <c r="CF508" s="253"/>
      <c r="CG508" s="253"/>
      <c r="CH508" s="253"/>
      <c r="CI508" s="253"/>
      <c r="CJ508" s="253"/>
      <c r="CK508" s="253"/>
      <c r="CL508" s="253"/>
      <c r="CM508" s="253"/>
      <c r="CN508" s="253"/>
      <c r="CO508" s="253"/>
      <c r="CP508" s="253"/>
      <c r="CQ508" s="253"/>
      <c r="CR508" s="253"/>
      <c r="CS508" s="253"/>
      <c r="CT508" s="253"/>
      <c r="CU508" s="253"/>
      <c r="CV508" s="253"/>
      <c r="CW508" s="253"/>
      <c r="CX508" s="253"/>
      <c r="CY508" s="253"/>
      <c r="CZ508" s="253"/>
      <c r="DA508" s="253"/>
      <c r="DB508" s="253"/>
      <c r="DC508" s="253"/>
      <c r="DD508" s="253"/>
      <c r="DE508" s="253"/>
      <c r="DF508" s="253"/>
      <c r="DG508" s="253"/>
      <c r="DH508" s="253"/>
      <c r="DI508" s="253"/>
      <c r="DJ508" s="253"/>
      <c r="DK508" s="253"/>
      <c r="DL508" s="253"/>
      <c r="DM508" s="253"/>
      <c r="DN508" s="253"/>
      <c r="DO508" s="253"/>
      <c r="DP508" s="253"/>
      <c r="DQ508" s="253"/>
      <c r="DR508" s="253"/>
      <c r="DS508" s="253"/>
      <c r="DT508" s="253"/>
      <c r="DU508" s="253"/>
      <c r="DV508" s="253"/>
      <c r="DW508" s="253"/>
      <c r="DX508" s="253"/>
      <c r="DY508" s="253"/>
      <c r="DZ508" s="253"/>
      <c r="EA508" s="253"/>
      <c r="EB508" s="253"/>
      <c r="EC508" s="253"/>
      <c r="ED508" s="253"/>
      <c r="EE508" s="253"/>
      <c r="EF508" s="253"/>
      <c r="EG508" s="253"/>
      <c r="EH508" s="253"/>
      <c r="EI508" s="253"/>
      <c r="EJ508" s="253"/>
      <c r="EK508" s="253"/>
      <c r="EL508" s="253"/>
      <c r="EM508" s="253"/>
      <c r="EN508" s="253"/>
      <c r="EO508" s="253"/>
      <c r="EP508" s="253"/>
      <c r="EQ508" s="253"/>
      <c r="ER508" s="253"/>
      <c r="ES508" s="253"/>
      <c r="ET508" s="253"/>
      <c r="EU508" s="253"/>
      <c r="EV508" s="253"/>
      <c r="EW508" s="253"/>
      <c r="EX508" s="253"/>
      <c r="EY508" s="253"/>
      <c r="EZ508" s="253"/>
      <c r="FA508" s="253"/>
      <c r="FB508" s="253"/>
      <c r="FC508" s="253"/>
      <c r="FD508" s="253"/>
      <c r="FE508" s="253"/>
      <c r="FF508" s="253"/>
      <c r="FG508" s="253"/>
      <c r="FH508" s="253"/>
      <c r="FI508" s="253"/>
      <c r="FJ508" s="253"/>
      <c r="FK508" s="253"/>
      <c r="FL508" s="253"/>
      <c r="FM508" s="253"/>
      <c r="FN508" s="253"/>
      <c r="FO508" s="253"/>
      <c r="FP508" s="253"/>
      <c r="FQ508" s="253"/>
      <c r="FR508" s="253"/>
      <c r="FS508" s="253"/>
      <c r="FT508" s="253"/>
      <c r="FU508" s="253"/>
      <c r="FV508" s="253"/>
      <c r="FW508" s="253"/>
      <c r="FX508" s="253"/>
      <c r="FY508" s="253"/>
      <c r="FZ508" s="253"/>
      <c r="GA508" s="253"/>
      <c r="GB508" s="253"/>
      <c r="GC508" s="253"/>
      <c r="GD508" s="253"/>
      <c r="GE508" s="253"/>
      <c r="GF508" s="253"/>
      <c r="GG508" s="253"/>
      <c r="GH508" s="253"/>
      <c r="GI508" s="253"/>
      <c r="GJ508" s="253"/>
      <c r="GK508" s="253"/>
      <c r="GL508" s="253"/>
      <c r="GM508" s="253"/>
      <c r="GN508" s="253"/>
      <c r="GO508" s="253"/>
      <c r="GP508" s="253"/>
      <c r="GQ508" s="253"/>
      <c r="GR508" s="253"/>
      <c r="GS508" s="253"/>
      <c r="GT508" s="253"/>
      <c r="GU508" s="253"/>
      <c r="GV508" s="253"/>
      <c r="GW508" s="253"/>
      <c r="GX508" s="253"/>
      <c r="GY508" s="253"/>
      <c r="GZ508" s="253"/>
      <c r="HA508" s="253"/>
      <c r="HB508" s="253"/>
      <c r="HC508" s="253"/>
      <c r="HD508" s="253"/>
      <c r="HE508" s="253"/>
      <c r="HF508" s="253"/>
      <c r="HG508" s="253"/>
      <c r="HH508" s="253"/>
      <c r="HI508" s="253"/>
      <c r="HJ508" s="253"/>
      <c r="HK508" s="253"/>
      <c r="HL508" s="253"/>
      <c r="HM508" s="253"/>
      <c r="HN508" s="253"/>
      <c r="HO508" s="253"/>
      <c r="HP508" s="253"/>
      <c r="HQ508" s="253"/>
      <c r="HR508" s="253"/>
      <c r="HS508" s="253"/>
      <c r="HT508" s="253"/>
      <c r="HU508" s="253"/>
      <c r="HV508" s="253"/>
      <c r="HW508" s="253"/>
      <c r="HX508" s="253"/>
      <c r="HY508" s="253"/>
      <c r="HZ508" s="253"/>
      <c r="IA508" s="253"/>
      <c r="IB508" s="253"/>
      <c r="IC508" s="253"/>
      <c r="ID508" s="253"/>
      <c r="IE508" s="253"/>
      <c r="IF508" s="253"/>
      <c r="IG508" s="253"/>
      <c r="IH508" s="253"/>
      <c r="II508" s="253"/>
      <c r="IJ508" s="253"/>
      <c r="IK508" s="253"/>
      <c r="IL508" s="253"/>
      <c r="IM508" s="253"/>
      <c r="IN508" s="253"/>
      <c r="IO508" s="253"/>
      <c r="IP508" s="253"/>
      <c r="IQ508" s="253"/>
      <c r="IR508" s="253"/>
      <c r="IS508" s="253"/>
      <c r="IT508" s="253"/>
      <c r="IU508" s="253"/>
      <c r="IV508" s="253"/>
      <c r="IW508" s="253"/>
      <c r="IX508" s="253"/>
      <c r="IY508" s="253"/>
      <c r="IZ508" s="253"/>
      <c r="JA508" s="253"/>
      <c r="JB508" s="253"/>
      <c r="JC508" s="253"/>
      <c r="JD508" s="253"/>
      <c r="JE508" s="253"/>
      <c r="JF508" s="253"/>
      <c r="JG508" s="253"/>
      <c r="JH508" s="253"/>
      <c r="JI508" s="253"/>
      <c r="JJ508" s="253"/>
      <c r="JK508" s="253"/>
      <c r="JL508" s="253"/>
      <c r="JM508" s="253"/>
      <c r="JN508" s="253"/>
      <c r="JO508" s="253"/>
      <c r="JP508" s="253"/>
      <c r="JQ508" s="253"/>
      <c r="JR508" s="253"/>
      <c r="JS508" s="253"/>
      <c r="JT508" s="253"/>
      <c r="JU508" s="253"/>
    </row>
    <row r="509" spans="1:281" s="252" customFormat="1" ht="15" customHeight="1" x14ac:dyDescent="0.25">
      <c r="A509" s="253"/>
      <c r="B509" s="253"/>
      <c r="C509" s="253"/>
      <c r="D509" s="253"/>
      <c r="E509" s="253"/>
      <c r="F509" s="253"/>
      <c r="G509" s="253"/>
      <c r="H509" s="253"/>
      <c r="I509" s="253"/>
      <c r="J509" s="253"/>
      <c r="K509" s="253"/>
      <c r="L509" s="253"/>
      <c r="M509" s="253"/>
      <c r="N509" s="253"/>
      <c r="O509" s="253"/>
      <c r="P509" s="253"/>
      <c r="Q509" s="253"/>
      <c r="R509" s="253"/>
      <c r="S509" s="253"/>
      <c r="T509" s="253"/>
      <c r="U509" s="253" t="s">
        <v>673</v>
      </c>
      <c r="V509" s="253"/>
      <c r="W509" s="253"/>
      <c r="X509" s="253"/>
      <c r="Y509" s="253"/>
      <c r="Z509" s="253"/>
      <c r="AA509" s="253"/>
      <c r="AB509" s="253"/>
      <c r="AC509" s="253" t="s">
        <v>323</v>
      </c>
      <c r="AD509" s="253"/>
      <c r="AE509" s="253"/>
      <c r="AF509" s="253"/>
      <c r="AG509" s="253"/>
      <c r="AH509" s="253"/>
      <c r="AI509" s="253"/>
      <c r="AJ509" s="253"/>
      <c r="AK509" s="253"/>
      <c r="AL509" s="253"/>
      <c r="AM509" s="253"/>
      <c r="AN509" s="253"/>
      <c r="AO509" s="253"/>
      <c r="AP509" s="253"/>
      <c r="AQ509" s="253"/>
      <c r="AR509" s="253"/>
      <c r="AS509" s="253"/>
      <c r="AT509" s="253"/>
      <c r="AU509" s="253"/>
      <c r="AV509" s="253"/>
      <c r="AW509" s="253"/>
      <c r="AX509" s="253"/>
      <c r="AY509" s="253"/>
      <c r="AZ509" s="253"/>
      <c r="BA509" s="253"/>
      <c r="BB509" s="253"/>
      <c r="BC509" s="253"/>
      <c r="BD509" s="253"/>
      <c r="BE509" s="253"/>
      <c r="BF509" s="253"/>
      <c r="BG509" s="253"/>
      <c r="BH509" s="253"/>
      <c r="BI509" s="253"/>
      <c r="BJ509" s="253"/>
      <c r="BK509" s="253"/>
      <c r="BL509" s="253"/>
      <c r="BM509" s="253"/>
      <c r="BN509" s="253"/>
      <c r="BO509" s="253"/>
      <c r="BP509" s="253"/>
      <c r="BQ509" s="253"/>
      <c r="BR509" s="253"/>
      <c r="BS509" s="253"/>
      <c r="BT509" s="253"/>
      <c r="BU509" s="253"/>
      <c r="BV509" s="253"/>
      <c r="BW509" s="253"/>
      <c r="BX509" s="253"/>
      <c r="BY509" s="253"/>
      <c r="BZ509" s="253"/>
      <c r="CA509" s="253"/>
      <c r="CB509" s="253"/>
      <c r="CC509" s="253"/>
      <c r="CD509" s="253"/>
      <c r="CE509" s="253"/>
      <c r="CF509" s="253"/>
      <c r="CG509" s="253"/>
      <c r="CH509" s="253"/>
      <c r="CI509" s="253"/>
      <c r="CJ509" s="253"/>
      <c r="CK509" s="253"/>
      <c r="CL509" s="253"/>
      <c r="CM509" s="253"/>
      <c r="CN509" s="253"/>
      <c r="CO509" s="253"/>
      <c r="CP509" s="253"/>
      <c r="CQ509" s="253"/>
      <c r="CR509" s="253"/>
      <c r="CS509" s="253"/>
      <c r="CT509" s="253"/>
      <c r="CU509" s="253"/>
      <c r="CV509" s="253"/>
      <c r="CW509" s="253"/>
      <c r="CX509" s="253"/>
      <c r="CY509" s="253"/>
      <c r="CZ509" s="253"/>
      <c r="DA509" s="253"/>
      <c r="DB509" s="253"/>
      <c r="DC509" s="253"/>
      <c r="DD509" s="253"/>
      <c r="DE509" s="253"/>
      <c r="DF509" s="253"/>
      <c r="DG509" s="253"/>
      <c r="DH509" s="253"/>
      <c r="DI509" s="253"/>
      <c r="DJ509" s="253"/>
      <c r="DK509" s="253"/>
      <c r="DL509" s="253"/>
      <c r="DM509" s="253"/>
      <c r="DN509" s="253"/>
      <c r="DO509" s="253"/>
      <c r="DP509" s="253"/>
      <c r="DQ509" s="253"/>
      <c r="DR509" s="253"/>
      <c r="DS509" s="253"/>
      <c r="DT509" s="253"/>
      <c r="DU509" s="253"/>
      <c r="DV509" s="253"/>
      <c r="DW509" s="253"/>
      <c r="DX509" s="253"/>
      <c r="DY509" s="253"/>
      <c r="DZ509" s="253"/>
      <c r="EA509" s="253"/>
      <c r="EB509" s="253"/>
      <c r="EC509" s="253"/>
      <c r="ED509" s="253"/>
      <c r="EE509" s="253"/>
      <c r="EF509" s="253"/>
      <c r="EG509" s="253"/>
      <c r="EH509" s="253"/>
      <c r="EI509" s="253"/>
      <c r="EJ509" s="253"/>
      <c r="EK509" s="253"/>
      <c r="EL509" s="253"/>
      <c r="EM509" s="253"/>
      <c r="EN509" s="253"/>
      <c r="EO509" s="253"/>
      <c r="EP509" s="253"/>
      <c r="EQ509" s="253"/>
      <c r="ER509" s="253"/>
      <c r="ES509" s="253"/>
      <c r="ET509" s="253"/>
      <c r="EU509" s="253"/>
      <c r="EV509" s="253"/>
      <c r="EW509" s="253"/>
      <c r="EX509" s="253"/>
      <c r="EY509" s="253"/>
      <c r="EZ509" s="253"/>
      <c r="FA509" s="253"/>
      <c r="FB509" s="253"/>
      <c r="FC509" s="253"/>
      <c r="FD509" s="253"/>
      <c r="FE509" s="253"/>
      <c r="FF509" s="253"/>
      <c r="FG509" s="253"/>
      <c r="FH509" s="253"/>
      <c r="FI509" s="253"/>
      <c r="FJ509" s="253"/>
      <c r="FK509" s="253"/>
      <c r="FL509" s="253"/>
      <c r="FM509" s="253"/>
      <c r="FN509" s="253"/>
      <c r="FO509" s="253"/>
      <c r="FP509" s="253"/>
      <c r="FQ509" s="253"/>
      <c r="FR509" s="253"/>
      <c r="FS509" s="253"/>
      <c r="FT509" s="253"/>
      <c r="FU509" s="253"/>
      <c r="FV509" s="253"/>
      <c r="FW509" s="253"/>
      <c r="FX509" s="253"/>
      <c r="FY509" s="253"/>
      <c r="FZ509" s="253"/>
      <c r="GA509" s="253"/>
      <c r="GB509" s="253"/>
      <c r="GC509" s="253"/>
      <c r="GD509" s="253"/>
      <c r="GE509" s="253"/>
      <c r="GF509" s="253"/>
      <c r="GG509" s="253"/>
      <c r="GH509" s="253"/>
      <c r="GI509" s="253"/>
      <c r="GJ509" s="253"/>
      <c r="GK509" s="253"/>
      <c r="GL509" s="253"/>
      <c r="GM509" s="253"/>
      <c r="GN509" s="253"/>
      <c r="GO509" s="253"/>
      <c r="GP509" s="253"/>
      <c r="GQ509" s="253"/>
      <c r="GR509" s="253"/>
      <c r="GS509" s="253"/>
      <c r="GT509" s="253"/>
      <c r="GU509" s="253"/>
      <c r="GV509" s="253"/>
      <c r="GW509" s="253"/>
      <c r="GX509" s="253"/>
      <c r="GY509" s="253"/>
      <c r="GZ509" s="253"/>
      <c r="HA509" s="253"/>
      <c r="HB509" s="253"/>
      <c r="HC509" s="253"/>
      <c r="HD509" s="253"/>
      <c r="HE509" s="253"/>
      <c r="HF509" s="253"/>
      <c r="HG509" s="253"/>
      <c r="HH509" s="253"/>
      <c r="HI509" s="253"/>
      <c r="HJ509" s="253"/>
      <c r="HK509" s="253"/>
      <c r="HL509" s="253"/>
      <c r="HM509" s="253"/>
      <c r="HN509" s="253"/>
      <c r="HO509" s="253"/>
      <c r="HP509" s="253"/>
      <c r="HQ509" s="253"/>
      <c r="HR509" s="253"/>
      <c r="HS509" s="253"/>
      <c r="HT509" s="253"/>
      <c r="HU509" s="253"/>
      <c r="HV509" s="253"/>
      <c r="HW509" s="253"/>
      <c r="HX509" s="253"/>
      <c r="HY509" s="253"/>
      <c r="HZ509" s="253"/>
      <c r="IA509" s="253"/>
      <c r="IB509" s="253"/>
      <c r="IC509" s="253"/>
      <c r="ID509" s="253"/>
      <c r="IE509" s="253"/>
      <c r="IF509" s="253"/>
      <c r="IG509" s="253"/>
      <c r="IH509" s="253"/>
      <c r="II509" s="253"/>
      <c r="IJ509" s="253"/>
      <c r="IK509" s="253"/>
      <c r="IL509" s="253"/>
      <c r="IM509" s="253"/>
      <c r="IN509" s="253"/>
      <c r="IO509" s="253"/>
      <c r="IP509" s="253"/>
      <c r="IQ509" s="253"/>
      <c r="IR509" s="253"/>
      <c r="IS509" s="253"/>
      <c r="IT509" s="253"/>
      <c r="IU509" s="253"/>
      <c r="IV509" s="253"/>
      <c r="IW509" s="253"/>
      <c r="IX509" s="253"/>
      <c r="IY509" s="253"/>
      <c r="IZ509" s="253"/>
      <c r="JA509" s="253"/>
      <c r="JB509" s="253"/>
      <c r="JC509" s="253"/>
      <c r="JD509" s="253"/>
      <c r="JE509" s="253"/>
      <c r="JF509" s="253"/>
      <c r="JG509" s="253"/>
      <c r="JH509" s="253"/>
      <c r="JI509" s="253"/>
      <c r="JJ509" s="253"/>
      <c r="JK509" s="253"/>
      <c r="JL509" s="253"/>
      <c r="JM509" s="253"/>
      <c r="JN509" s="253"/>
      <c r="JO509" s="253"/>
      <c r="JP509" s="253"/>
      <c r="JQ509" s="253"/>
      <c r="JR509" s="253"/>
      <c r="JS509" s="253"/>
      <c r="JT509" s="253"/>
      <c r="JU509" s="253"/>
    </row>
    <row r="510" spans="1:281" s="252" customFormat="1" ht="15" customHeight="1" x14ac:dyDescent="0.25">
      <c r="A510" s="253"/>
      <c r="B510" s="253"/>
      <c r="C510" s="253"/>
      <c r="D510" s="253"/>
      <c r="E510" s="253"/>
      <c r="F510" s="253"/>
      <c r="G510" s="253"/>
      <c r="H510" s="253"/>
      <c r="I510" s="253"/>
      <c r="J510" s="253"/>
      <c r="K510" s="253"/>
      <c r="L510" s="253"/>
      <c r="M510" s="253"/>
      <c r="N510" s="253"/>
      <c r="O510" s="253"/>
      <c r="P510" s="253"/>
      <c r="Q510" s="253"/>
      <c r="R510" s="253"/>
      <c r="S510" s="253"/>
      <c r="T510" s="253"/>
      <c r="U510" s="253" t="s">
        <v>674</v>
      </c>
      <c r="V510" s="253"/>
      <c r="W510" s="253"/>
      <c r="X510" s="253"/>
      <c r="Y510" s="253"/>
      <c r="Z510" s="253"/>
      <c r="AA510" s="253"/>
      <c r="AB510" s="253"/>
      <c r="AC510" s="253" t="s">
        <v>316</v>
      </c>
      <c r="AD510" s="253"/>
      <c r="AE510" s="253"/>
      <c r="AF510" s="253"/>
      <c r="AG510" s="253"/>
      <c r="AH510" s="253"/>
      <c r="AI510" s="253"/>
      <c r="AJ510" s="253"/>
      <c r="AK510" s="253"/>
      <c r="AL510" s="253"/>
      <c r="AM510" s="253"/>
      <c r="AN510" s="253"/>
      <c r="AO510" s="253"/>
      <c r="AP510" s="253"/>
      <c r="AQ510" s="253"/>
      <c r="AR510" s="253"/>
      <c r="AS510" s="253"/>
      <c r="AT510" s="253"/>
      <c r="AU510" s="253"/>
      <c r="AV510" s="253"/>
      <c r="AW510" s="253"/>
      <c r="AX510" s="253"/>
      <c r="AY510" s="253"/>
      <c r="AZ510" s="253"/>
      <c r="BA510" s="253"/>
      <c r="BB510" s="253"/>
      <c r="BC510" s="253"/>
      <c r="BD510" s="253"/>
      <c r="BE510" s="253"/>
      <c r="BF510" s="253"/>
      <c r="BG510" s="253"/>
      <c r="BH510" s="253"/>
      <c r="BI510" s="253"/>
      <c r="BJ510" s="253"/>
      <c r="BK510" s="253"/>
      <c r="BL510" s="253"/>
      <c r="BM510" s="253"/>
      <c r="BN510" s="253"/>
      <c r="BO510" s="253"/>
      <c r="BP510" s="253"/>
      <c r="BQ510" s="253"/>
      <c r="BR510" s="253"/>
      <c r="BS510" s="253"/>
      <c r="BT510" s="253"/>
      <c r="BU510" s="253"/>
      <c r="BV510" s="253"/>
      <c r="BW510" s="253"/>
      <c r="BX510" s="253"/>
      <c r="BY510" s="253"/>
      <c r="BZ510" s="253"/>
      <c r="CA510" s="253"/>
      <c r="CB510" s="253"/>
      <c r="CC510" s="253"/>
      <c r="CD510" s="253"/>
      <c r="CE510" s="253"/>
      <c r="CF510" s="253"/>
      <c r="CG510" s="253"/>
      <c r="CH510" s="253"/>
      <c r="CI510" s="253"/>
      <c r="CJ510" s="253"/>
      <c r="CK510" s="253"/>
      <c r="CL510" s="253"/>
      <c r="CM510" s="253"/>
      <c r="CN510" s="253"/>
      <c r="CO510" s="253"/>
      <c r="CP510" s="253"/>
      <c r="CQ510" s="253"/>
      <c r="CR510" s="253"/>
      <c r="CS510" s="253"/>
      <c r="CT510" s="253"/>
      <c r="CU510" s="253"/>
      <c r="CV510" s="253"/>
      <c r="CW510" s="253"/>
      <c r="CX510" s="253"/>
      <c r="CY510" s="253"/>
      <c r="CZ510" s="253"/>
      <c r="DA510" s="253"/>
      <c r="DB510" s="253"/>
      <c r="DC510" s="253"/>
      <c r="DD510" s="253"/>
      <c r="DE510" s="253"/>
      <c r="DF510" s="253"/>
      <c r="DG510" s="253"/>
      <c r="DH510" s="253"/>
      <c r="DI510" s="253"/>
      <c r="DJ510" s="253"/>
      <c r="DK510" s="253"/>
      <c r="DL510" s="253"/>
      <c r="DM510" s="253"/>
      <c r="DN510" s="253"/>
      <c r="DO510" s="253"/>
      <c r="DP510" s="253"/>
      <c r="DQ510" s="253"/>
      <c r="DR510" s="253"/>
      <c r="DS510" s="253"/>
      <c r="DT510" s="253"/>
      <c r="DU510" s="253"/>
      <c r="DV510" s="253"/>
      <c r="DW510" s="253"/>
      <c r="DX510" s="253"/>
      <c r="DY510" s="253"/>
      <c r="DZ510" s="253"/>
      <c r="EA510" s="253"/>
      <c r="EB510" s="253"/>
      <c r="EC510" s="253"/>
      <c r="ED510" s="253"/>
      <c r="EE510" s="253"/>
      <c r="EF510" s="253"/>
      <c r="EG510" s="253"/>
      <c r="EH510" s="253"/>
      <c r="EI510" s="253"/>
      <c r="EJ510" s="253"/>
      <c r="EK510" s="253"/>
      <c r="EL510" s="253"/>
      <c r="EM510" s="253"/>
      <c r="EN510" s="253"/>
      <c r="EO510" s="253"/>
      <c r="EP510" s="253"/>
      <c r="EQ510" s="253"/>
      <c r="ER510" s="253"/>
      <c r="ES510" s="253"/>
      <c r="ET510" s="253"/>
      <c r="EU510" s="253"/>
      <c r="EV510" s="253"/>
      <c r="EW510" s="253"/>
      <c r="EX510" s="253"/>
      <c r="EY510" s="253"/>
      <c r="EZ510" s="253"/>
      <c r="FA510" s="253"/>
      <c r="FB510" s="253"/>
      <c r="FC510" s="253"/>
      <c r="FD510" s="253"/>
      <c r="FE510" s="253"/>
      <c r="FF510" s="253"/>
      <c r="FG510" s="253"/>
      <c r="FH510" s="253"/>
      <c r="FI510" s="253"/>
      <c r="FJ510" s="253"/>
      <c r="FK510" s="253"/>
      <c r="FL510" s="253"/>
      <c r="FM510" s="253"/>
      <c r="FN510" s="253"/>
      <c r="FO510" s="253"/>
      <c r="FP510" s="253"/>
      <c r="FQ510" s="253"/>
      <c r="FR510" s="253"/>
      <c r="FS510" s="253"/>
      <c r="FT510" s="253"/>
      <c r="FU510" s="253"/>
      <c r="FV510" s="253"/>
      <c r="FW510" s="253"/>
      <c r="FX510" s="253"/>
      <c r="FY510" s="253"/>
      <c r="FZ510" s="253"/>
      <c r="GA510" s="253"/>
      <c r="GB510" s="253"/>
      <c r="GC510" s="253"/>
      <c r="GD510" s="253"/>
      <c r="GE510" s="253"/>
      <c r="GF510" s="253"/>
      <c r="GG510" s="253"/>
      <c r="GH510" s="253"/>
      <c r="GI510" s="253"/>
      <c r="GJ510" s="253"/>
      <c r="GK510" s="253"/>
      <c r="GL510" s="253"/>
      <c r="GM510" s="253"/>
      <c r="GN510" s="253"/>
      <c r="GO510" s="253"/>
      <c r="GP510" s="253"/>
      <c r="GQ510" s="253"/>
      <c r="GR510" s="253"/>
      <c r="GS510" s="253"/>
      <c r="GT510" s="253"/>
      <c r="GU510" s="253"/>
      <c r="GV510" s="253"/>
      <c r="GW510" s="253"/>
      <c r="GX510" s="253"/>
      <c r="GY510" s="253"/>
      <c r="GZ510" s="253"/>
      <c r="HA510" s="253"/>
      <c r="HB510" s="253"/>
      <c r="HC510" s="253"/>
      <c r="HD510" s="253"/>
      <c r="HE510" s="253"/>
      <c r="HF510" s="253"/>
      <c r="HG510" s="253"/>
      <c r="HH510" s="253"/>
      <c r="HI510" s="253"/>
      <c r="HJ510" s="253"/>
      <c r="HK510" s="253"/>
      <c r="HL510" s="253"/>
      <c r="HM510" s="253"/>
      <c r="HN510" s="253"/>
      <c r="HO510" s="253"/>
      <c r="HP510" s="253"/>
      <c r="HQ510" s="253"/>
      <c r="HR510" s="253"/>
      <c r="HS510" s="253"/>
      <c r="HT510" s="253"/>
      <c r="HU510" s="253"/>
      <c r="HV510" s="253"/>
      <c r="HW510" s="253"/>
      <c r="HX510" s="253"/>
      <c r="HY510" s="253"/>
      <c r="HZ510" s="253"/>
      <c r="IA510" s="253"/>
      <c r="IB510" s="253"/>
      <c r="IC510" s="253"/>
      <c r="ID510" s="253"/>
      <c r="IE510" s="253"/>
      <c r="IF510" s="253"/>
      <c r="IG510" s="253"/>
      <c r="IH510" s="253"/>
      <c r="II510" s="253"/>
      <c r="IJ510" s="253"/>
      <c r="IK510" s="253"/>
      <c r="IL510" s="253"/>
      <c r="IM510" s="253"/>
      <c r="IN510" s="253"/>
      <c r="IO510" s="253"/>
      <c r="IP510" s="253"/>
      <c r="IQ510" s="253"/>
      <c r="IR510" s="253"/>
      <c r="IS510" s="253"/>
      <c r="IT510" s="253"/>
      <c r="IU510" s="253"/>
      <c r="IV510" s="253"/>
      <c r="IW510" s="253"/>
      <c r="IX510" s="253"/>
      <c r="IY510" s="253"/>
      <c r="IZ510" s="253"/>
      <c r="JA510" s="253"/>
      <c r="JB510" s="253"/>
      <c r="JC510" s="253"/>
      <c r="JD510" s="253"/>
      <c r="JE510" s="253"/>
      <c r="JF510" s="253"/>
      <c r="JG510" s="253"/>
      <c r="JH510" s="253"/>
      <c r="JI510" s="253"/>
      <c r="JJ510" s="253"/>
      <c r="JK510" s="253"/>
      <c r="JL510" s="253"/>
      <c r="JM510" s="253"/>
      <c r="JN510" s="253"/>
      <c r="JO510" s="253"/>
      <c r="JP510" s="253"/>
      <c r="JQ510" s="253"/>
      <c r="JR510" s="253"/>
      <c r="JS510" s="253"/>
      <c r="JT510" s="253"/>
      <c r="JU510" s="253"/>
    </row>
    <row r="511" spans="1:281" s="252" customFormat="1" ht="15" customHeight="1" x14ac:dyDescent="0.25">
      <c r="A511" s="253"/>
      <c r="B511" s="253"/>
      <c r="C511" s="253"/>
      <c r="D511" s="253"/>
      <c r="E511" s="253"/>
      <c r="F511" s="253"/>
      <c r="G511" s="253"/>
      <c r="H511" s="253"/>
      <c r="I511" s="253"/>
      <c r="J511" s="253"/>
      <c r="K511" s="253"/>
      <c r="L511" s="253"/>
      <c r="M511" s="253"/>
      <c r="N511" s="253"/>
      <c r="O511" s="253"/>
      <c r="P511" s="253"/>
      <c r="Q511" s="253"/>
      <c r="R511" s="253"/>
      <c r="S511" s="253"/>
      <c r="T511" s="253"/>
      <c r="U511" s="253" t="s">
        <v>675</v>
      </c>
      <c r="V511" s="253"/>
      <c r="W511" s="253"/>
      <c r="X511" s="253"/>
      <c r="Y511" s="253"/>
      <c r="Z511" s="253"/>
      <c r="AA511" s="253"/>
      <c r="AB511" s="253"/>
      <c r="AC511" s="253" t="s">
        <v>332</v>
      </c>
      <c r="AD511" s="253"/>
      <c r="AE511" s="253"/>
      <c r="AF511" s="253"/>
      <c r="AG511" s="253"/>
      <c r="AH511" s="253"/>
      <c r="AI511" s="253"/>
      <c r="AJ511" s="253"/>
      <c r="AK511" s="253"/>
      <c r="AL511" s="253"/>
      <c r="AM511" s="253"/>
      <c r="AN511" s="253"/>
      <c r="AO511" s="253"/>
      <c r="AP511" s="253"/>
      <c r="AQ511" s="253"/>
      <c r="AR511" s="253"/>
      <c r="AS511" s="253"/>
      <c r="AT511" s="253"/>
      <c r="AU511" s="253"/>
      <c r="AV511" s="253"/>
      <c r="AW511" s="253"/>
      <c r="AX511" s="253"/>
      <c r="AY511" s="253"/>
      <c r="AZ511" s="253"/>
      <c r="BA511" s="253"/>
      <c r="BB511" s="253"/>
      <c r="BC511" s="253"/>
      <c r="BD511" s="253"/>
      <c r="BE511" s="253"/>
      <c r="BF511" s="253"/>
      <c r="BG511" s="253"/>
      <c r="BH511" s="253"/>
      <c r="BI511" s="253"/>
      <c r="BJ511" s="253"/>
      <c r="BK511" s="253"/>
      <c r="BL511" s="253"/>
      <c r="BM511" s="253"/>
      <c r="BN511" s="253"/>
      <c r="BO511" s="253"/>
      <c r="BP511" s="253"/>
      <c r="BQ511" s="253"/>
      <c r="BR511" s="253"/>
      <c r="BS511" s="253"/>
      <c r="BT511" s="253"/>
      <c r="BU511" s="253"/>
      <c r="BV511" s="253"/>
      <c r="BW511" s="253"/>
      <c r="BX511" s="253"/>
      <c r="BY511" s="253"/>
      <c r="BZ511" s="253"/>
      <c r="CA511" s="253"/>
      <c r="CB511" s="253"/>
      <c r="CC511" s="253"/>
      <c r="CD511" s="253"/>
      <c r="CE511" s="253"/>
      <c r="CF511" s="253"/>
      <c r="CG511" s="253"/>
      <c r="CH511" s="253"/>
      <c r="CI511" s="253"/>
      <c r="CJ511" s="253"/>
      <c r="CK511" s="253"/>
      <c r="CL511" s="253"/>
      <c r="CM511" s="253"/>
      <c r="CN511" s="253"/>
      <c r="CO511" s="253"/>
      <c r="CP511" s="253"/>
      <c r="CQ511" s="253"/>
      <c r="CR511" s="253"/>
      <c r="CS511" s="253"/>
      <c r="CT511" s="253"/>
      <c r="CU511" s="253"/>
      <c r="CV511" s="253"/>
      <c r="CW511" s="253"/>
      <c r="CX511" s="253"/>
      <c r="CY511" s="253"/>
      <c r="CZ511" s="253"/>
      <c r="DA511" s="253"/>
      <c r="DB511" s="253"/>
      <c r="DC511" s="253"/>
      <c r="DD511" s="253"/>
      <c r="DE511" s="253"/>
      <c r="DF511" s="253"/>
      <c r="DG511" s="253"/>
      <c r="DH511" s="253"/>
      <c r="DI511" s="253"/>
      <c r="DJ511" s="253"/>
      <c r="DK511" s="253"/>
      <c r="DL511" s="253"/>
      <c r="DM511" s="253"/>
      <c r="DN511" s="253"/>
      <c r="DO511" s="253"/>
      <c r="DP511" s="253"/>
      <c r="DQ511" s="253"/>
      <c r="DR511" s="253"/>
      <c r="DS511" s="253"/>
      <c r="DT511" s="253"/>
      <c r="DU511" s="253"/>
      <c r="DV511" s="253"/>
      <c r="DW511" s="253"/>
      <c r="DX511" s="253"/>
      <c r="DY511" s="253"/>
      <c r="DZ511" s="253"/>
      <c r="EA511" s="253"/>
      <c r="EB511" s="253"/>
      <c r="EC511" s="253"/>
      <c r="ED511" s="253"/>
      <c r="EE511" s="253"/>
      <c r="EF511" s="253"/>
      <c r="EG511" s="253"/>
      <c r="EH511" s="253"/>
      <c r="EI511" s="253"/>
      <c r="EJ511" s="253"/>
      <c r="EK511" s="253"/>
      <c r="EL511" s="253"/>
      <c r="EM511" s="253"/>
      <c r="EN511" s="253"/>
      <c r="EO511" s="253"/>
      <c r="EP511" s="253"/>
      <c r="EQ511" s="253"/>
      <c r="ER511" s="253"/>
      <c r="ES511" s="253"/>
      <c r="ET511" s="253"/>
      <c r="EU511" s="253"/>
      <c r="EV511" s="253"/>
      <c r="EW511" s="253"/>
      <c r="EX511" s="253"/>
      <c r="EY511" s="253"/>
      <c r="EZ511" s="253"/>
      <c r="FA511" s="253"/>
      <c r="FB511" s="253"/>
      <c r="FC511" s="253"/>
      <c r="FD511" s="253"/>
      <c r="FE511" s="253"/>
      <c r="FF511" s="253"/>
      <c r="FG511" s="253"/>
      <c r="FH511" s="253"/>
      <c r="FI511" s="253"/>
      <c r="FJ511" s="253"/>
      <c r="FK511" s="253"/>
      <c r="FL511" s="253"/>
      <c r="FM511" s="253"/>
      <c r="FN511" s="253"/>
      <c r="FO511" s="253"/>
      <c r="FP511" s="253"/>
      <c r="FQ511" s="253"/>
      <c r="FR511" s="253"/>
      <c r="FS511" s="253"/>
      <c r="FT511" s="253"/>
      <c r="FU511" s="253"/>
      <c r="FV511" s="253"/>
      <c r="FW511" s="253"/>
      <c r="FX511" s="253"/>
      <c r="FY511" s="253"/>
      <c r="FZ511" s="253"/>
      <c r="GA511" s="253"/>
      <c r="GB511" s="253"/>
      <c r="GC511" s="253"/>
      <c r="GD511" s="253"/>
      <c r="GE511" s="253"/>
      <c r="GF511" s="253"/>
      <c r="GG511" s="253"/>
      <c r="GH511" s="253"/>
      <c r="GI511" s="253"/>
      <c r="GJ511" s="253"/>
      <c r="GK511" s="253"/>
      <c r="GL511" s="253"/>
      <c r="GM511" s="253"/>
      <c r="GN511" s="253"/>
      <c r="GO511" s="253"/>
      <c r="GP511" s="253"/>
      <c r="GQ511" s="253"/>
      <c r="GR511" s="253"/>
      <c r="GS511" s="253"/>
      <c r="GT511" s="253"/>
      <c r="GU511" s="253"/>
      <c r="GV511" s="253"/>
      <c r="GW511" s="253"/>
      <c r="GX511" s="253"/>
      <c r="GY511" s="253"/>
      <c r="GZ511" s="253"/>
      <c r="HA511" s="253"/>
      <c r="HB511" s="253"/>
      <c r="HC511" s="253"/>
      <c r="HD511" s="253"/>
      <c r="HE511" s="253"/>
      <c r="HF511" s="253"/>
      <c r="HG511" s="253"/>
      <c r="HH511" s="253"/>
      <c r="HI511" s="253"/>
      <c r="HJ511" s="253"/>
      <c r="HK511" s="253"/>
      <c r="HL511" s="253"/>
      <c r="HM511" s="253"/>
      <c r="HN511" s="253"/>
      <c r="HO511" s="253"/>
      <c r="HP511" s="253"/>
      <c r="HQ511" s="253"/>
      <c r="HR511" s="253"/>
      <c r="HS511" s="253"/>
      <c r="HT511" s="253"/>
      <c r="HU511" s="253"/>
      <c r="HV511" s="253"/>
      <c r="HW511" s="253"/>
      <c r="HX511" s="253"/>
      <c r="HY511" s="253"/>
      <c r="HZ511" s="253"/>
      <c r="IA511" s="253"/>
      <c r="IB511" s="253"/>
      <c r="IC511" s="253"/>
      <c r="ID511" s="253"/>
      <c r="IE511" s="253"/>
      <c r="IF511" s="253"/>
      <c r="IG511" s="253"/>
      <c r="IH511" s="253"/>
      <c r="II511" s="253"/>
      <c r="IJ511" s="253"/>
      <c r="IK511" s="253"/>
      <c r="IL511" s="253"/>
      <c r="IM511" s="253"/>
      <c r="IN511" s="253"/>
      <c r="IO511" s="253"/>
      <c r="IP511" s="253"/>
      <c r="IQ511" s="253"/>
      <c r="IR511" s="253"/>
      <c r="IS511" s="253"/>
      <c r="IT511" s="253"/>
      <c r="IU511" s="253"/>
      <c r="IV511" s="253"/>
      <c r="IW511" s="253"/>
      <c r="IX511" s="253"/>
      <c r="IY511" s="253"/>
      <c r="IZ511" s="253"/>
      <c r="JA511" s="253"/>
      <c r="JB511" s="253"/>
      <c r="JC511" s="253"/>
      <c r="JD511" s="253"/>
      <c r="JE511" s="253"/>
      <c r="JF511" s="253"/>
      <c r="JG511" s="253"/>
      <c r="JH511" s="253"/>
      <c r="JI511" s="253"/>
      <c r="JJ511" s="253"/>
      <c r="JK511" s="253"/>
      <c r="JL511" s="253"/>
      <c r="JM511" s="253"/>
      <c r="JN511" s="253"/>
      <c r="JO511" s="253"/>
      <c r="JP511" s="253"/>
      <c r="JQ511" s="253"/>
      <c r="JR511" s="253"/>
      <c r="JS511" s="253"/>
      <c r="JT511" s="253"/>
      <c r="JU511" s="253"/>
    </row>
    <row r="512" spans="1:281" s="252" customFormat="1" ht="15" customHeight="1" x14ac:dyDescent="0.25">
      <c r="A512" s="253"/>
      <c r="B512" s="253"/>
      <c r="C512" s="253"/>
      <c r="D512" s="253"/>
      <c r="E512" s="253"/>
      <c r="F512" s="253"/>
      <c r="G512" s="253"/>
      <c r="H512" s="253"/>
      <c r="I512" s="253"/>
      <c r="J512" s="253"/>
      <c r="K512" s="253"/>
      <c r="L512" s="253"/>
      <c r="M512" s="253"/>
      <c r="N512" s="253"/>
      <c r="O512" s="253"/>
      <c r="P512" s="253"/>
      <c r="Q512" s="253"/>
      <c r="R512" s="253"/>
      <c r="S512" s="253"/>
      <c r="T512" s="253"/>
      <c r="U512" s="253" t="s">
        <v>676</v>
      </c>
      <c r="V512" s="253"/>
      <c r="W512" s="253"/>
      <c r="X512" s="253"/>
      <c r="Y512" s="253"/>
      <c r="Z512" s="253"/>
      <c r="AA512" s="253"/>
      <c r="AB512" s="253"/>
      <c r="AC512" s="253" t="s">
        <v>316</v>
      </c>
      <c r="AD512" s="253"/>
      <c r="AE512" s="253"/>
      <c r="AF512" s="253"/>
      <c r="AG512" s="253"/>
      <c r="AH512" s="253"/>
      <c r="AI512" s="253"/>
      <c r="AJ512" s="253"/>
      <c r="AK512" s="253"/>
      <c r="AL512" s="253"/>
      <c r="AM512" s="253"/>
      <c r="AN512" s="253"/>
      <c r="AO512" s="253"/>
      <c r="AP512" s="253"/>
      <c r="AQ512" s="253"/>
      <c r="AR512" s="253"/>
      <c r="AS512" s="253"/>
      <c r="AT512" s="253"/>
      <c r="AU512" s="253"/>
      <c r="AV512" s="253"/>
      <c r="AW512" s="253"/>
      <c r="AX512" s="253"/>
      <c r="AY512" s="253"/>
      <c r="AZ512" s="253"/>
      <c r="BA512" s="253"/>
      <c r="BB512" s="253"/>
      <c r="BC512" s="253"/>
      <c r="BD512" s="253"/>
      <c r="BE512" s="253"/>
      <c r="BF512" s="253"/>
      <c r="BG512" s="253"/>
      <c r="BH512" s="253"/>
      <c r="BI512" s="253"/>
      <c r="BJ512" s="253"/>
      <c r="BK512" s="253"/>
      <c r="BL512" s="253"/>
      <c r="BM512" s="253"/>
      <c r="BN512" s="253"/>
      <c r="BO512" s="253"/>
      <c r="BP512" s="253"/>
      <c r="BQ512" s="253"/>
      <c r="BR512" s="253"/>
      <c r="BS512" s="253"/>
      <c r="BT512" s="253"/>
      <c r="BU512" s="253"/>
      <c r="BV512" s="253"/>
      <c r="BW512" s="253"/>
      <c r="BX512" s="253"/>
      <c r="BY512" s="253"/>
      <c r="BZ512" s="253"/>
      <c r="CA512" s="253"/>
      <c r="CB512" s="253"/>
      <c r="CC512" s="253"/>
      <c r="CD512" s="253"/>
      <c r="CE512" s="253"/>
      <c r="CF512" s="253"/>
      <c r="CG512" s="253"/>
      <c r="CH512" s="253"/>
      <c r="CI512" s="253"/>
      <c r="CJ512" s="253"/>
      <c r="CK512" s="253"/>
      <c r="CL512" s="253"/>
      <c r="CM512" s="253"/>
      <c r="CN512" s="253"/>
      <c r="CO512" s="253"/>
      <c r="CP512" s="253"/>
      <c r="CQ512" s="253"/>
      <c r="CR512" s="253"/>
      <c r="CS512" s="253"/>
      <c r="CT512" s="253"/>
      <c r="CU512" s="253"/>
      <c r="CV512" s="253"/>
      <c r="CW512" s="253"/>
      <c r="CX512" s="253"/>
      <c r="CY512" s="253"/>
      <c r="CZ512" s="253"/>
      <c r="DA512" s="253"/>
      <c r="DB512" s="253"/>
      <c r="DC512" s="253"/>
      <c r="DD512" s="253"/>
      <c r="DE512" s="253"/>
      <c r="DF512" s="253"/>
      <c r="DG512" s="253"/>
      <c r="DH512" s="253"/>
      <c r="DI512" s="253"/>
      <c r="DJ512" s="253"/>
      <c r="DK512" s="253"/>
      <c r="DL512" s="253"/>
      <c r="DM512" s="253"/>
      <c r="DN512" s="253"/>
      <c r="DO512" s="253"/>
      <c r="DP512" s="253"/>
      <c r="DQ512" s="253"/>
      <c r="DR512" s="253"/>
      <c r="DS512" s="253"/>
      <c r="DT512" s="253"/>
      <c r="DU512" s="253"/>
      <c r="DV512" s="253"/>
      <c r="DW512" s="253"/>
      <c r="DX512" s="253"/>
      <c r="DY512" s="253"/>
      <c r="DZ512" s="253"/>
      <c r="EA512" s="253"/>
      <c r="EB512" s="253"/>
      <c r="EC512" s="253"/>
      <c r="ED512" s="253"/>
      <c r="EE512" s="253"/>
      <c r="EF512" s="253"/>
      <c r="EG512" s="253"/>
      <c r="EH512" s="253"/>
      <c r="EI512" s="253"/>
      <c r="EJ512" s="253"/>
      <c r="EK512" s="253"/>
      <c r="EL512" s="253"/>
      <c r="EM512" s="253"/>
      <c r="EN512" s="253"/>
      <c r="EO512" s="253"/>
      <c r="EP512" s="253"/>
      <c r="EQ512" s="253"/>
      <c r="ER512" s="253"/>
      <c r="ES512" s="253"/>
      <c r="ET512" s="253"/>
      <c r="EU512" s="253"/>
      <c r="EV512" s="253"/>
      <c r="EW512" s="253"/>
      <c r="EX512" s="253"/>
      <c r="EY512" s="253"/>
      <c r="EZ512" s="253"/>
      <c r="FA512" s="253"/>
      <c r="FB512" s="253"/>
      <c r="FC512" s="253"/>
      <c r="FD512" s="253"/>
      <c r="FE512" s="253"/>
      <c r="FF512" s="253"/>
      <c r="FG512" s="253"/>
      <c r="FH512" s="253"/>
      <c r="FI512" s="253"/>
      <c r="FJ512" s="253"/>
      <c r="FK512" s="253"/>
      <c r="FL512" s="253"/>
      <c r="FM512" s="253"/>
      <c r="FN512" s="253"/>
      <c r="FO512" s="253"/>
      <c r="FP512" s="253"/>
      <c r="FQ512" s="253"/>
      <c r="FR512" s="253"/>
      <c r="FS512" s="253"/>
      <c r="FT512" s="253"/>
      <c r="FU512" s="253"/>
      <c r="FV512" s="253"/>
      <c r="FW512" s="253"/>
      <c r="FX512" s="253"/>
      <c r="FY512" s="253"/>
      <c r="FZ512" s="253"/>
      <c r="GA512" s="253"/>
      <c r="GB512" s="253"/>
      <c r="GC512" s="253"/>
      <c r="GD512" s="253"/>
      <c r="GE512" s="253"/>
      <c r="GF512" s="253"/>
      <c r="GG512" s="253"/>
      <c r="GH512" s="253"/>
      <c r="GI512" s="253"/>
      <c r="GJ512" s="253"/>
      <c r="GK512" s="253"/>
      <c r="GL512" s="253"/>
      <c r="GM512" s="253"/>
      <c r="GN512" s="253"/>
      <c r="GO512" s="253"/>
      <c r="GP512" s="253"/>
      <c r="GQ512" s="253"/>
      <c r="GR512" s="253"/>
      <c r="GS512" s="253"/>
      <c r="GT512" s="253"/>
      <c r="GU512" s="253"/>
      <c r="GV512" s="253"/>
      <c r="GW512" s="253"/>
      <c r="GX512" s="253"/>
      <c r="GY512" s="253"/>
      <c r="GZ512" s="253"/>
      <c r="HA512" s="253"/>
      <c r="HB512" s="253"/>
      <c r="HC512" s="253"/>
      <c r="HD512" s="253"/>
      <c r="HE512" s="253"/>
      <c r="HF512" s="253"/>
      <c r="HG512" s="253"/>
      <c r="HH512" s="253"/>
      <c r="HI512" s="253"/>
      <c r="HJ512" s="253"/>
      <c r="HK512" s="253"/>
      <c r="HL512" s="253"/>
      <c r="HM512" s="253"/>
      <c r="HN512" s="253"/>
      <c r="HO512" s="253"/>
      <c r="HP512" s="253"/>
      <c r="HQ512" s="253"/>
      <c r="HR512" s="253"/>
      <c r="HS512" s="253"/>
      <c r="HT512" s="253"/>
      <c r="HU512" s="253"/>
      <c r="HV512" s="253"/>
      <c r="HW512" s="253"/>
      <c r="HX512" s="253"/>
      <c r="HY512" s="253"/>
      <c r="HZ512" s="253"/>
      <c r="IA512" s="253"/>
      <c r="IB512" s="253"/>
      <c r="IC512" s="253"/>
      <c r="ID512" s="253"/>
      <c r="IE512" s="253"/>
      <c r="IF512" s="253"/>
      <c r="IG512" s="253"/>
      <c r="IH512" s="253"/>
      <c r="II512" s="253"/>
      <c r="IJ512" s="253"/>
      <c r="IK512" s="253"/>
      <c r="IL512" s="253"/>
      <c r="IM512" s="253"/>
      <c r="IN512" s="253"/>
      <c r="IO512" s="253"/>
      <c r="IP512" s="253"/>
      <c r="IQ512" s="253"/>
      <c r="IR512" s="253"/>
      <c r="IS512" s="253"/>
      <c r="IT512" s="253"/>
      <c r="IU512" s="253"/>
      <c r="IV512" s="253"/>
      <c r="IW512" s="253"/>
      <c r="IX512" s="253"/>
      <c r="IY512" s="253"/>
      <c r="IZ512" s="253"/>
      <c r="JA512" s="253"/>
      <c r="JB512" s="253"/>
      <c r="JC512" s="253"/>
      <c r="JD512" s="253"/>
      <c r="JE512" s="253"/>
      <c r="JF512" s="253"/>
      <c r="JG512" s="253"/>
      <c r="JH512" s="253"/>
      <c r="JI512" s="253"/>
      <c r="JJ512" s="253"/>
      <c r="JK512" s="253"/>
      <c r="JL512" s="253"/>
      <c r="JM512" s="253"/>
      <c r="JN512" s="253"/>
      <c r="JO512" s="253"/>
      <c r="JP512" s="253"/>
      <c r="JQ512" s="253"/>
      <c r="JR512" s="253"/>
      <c r="JS512" s="253"/>
      <c r="JT512" s="253"/>
      <c r="JU512" s="253"/>
    </row>
    <row r="513" spans="1:281" s="252" customFormat="1" ht="15" customHeight="1" x14ac:dyDescent="0.25">
      <c r="A513" s="253"/>
      <c r="B513" s="253"/>
      <c r="C513" s="253"/>
      <c r="D513" s="253"/>
      <c r="E513" s="253"/>
      <c r="F513" s="253"/>
      <c r="G513" s="253"/>
      <c r="H513" s="253"/>
      <c r="I513" s="253"/>
      <c r="J513" s="253"/>
      <c r="K513" s="253"/>
      <c r="L513" s="253"/>
      <c r="M513" s="253"/>
      <c r="N513" s="253"/>
      <c r="O513" s="253"/>
      <c r="P513" s="253"/>
      <c r="Q513" s="253"/>
      <c r="R513" s="253"/>
      <c r="S513" s="253"/>
      <c r="T513" s="253"/>
      <c r="U513" s="253" t="s">
        <v>280</v>
      </c>
      <c r="V513" s="253"/>
      <c r="W513" s="253"/>
      <c r="X513" s="253"/>
      <c r="Y513" s="253"/>
      <c r="Z513" s="253"/>
      <c r="AA513" s="253"/>
      <c r="AB513" s="253"/>
      <c r="AC513" s="253" t="s">
        <v>323</v>
      </c>
      <c r="AD513" s="253"/>
      <c r="AE513" s="253"/>
      <c r="AF513" s="253"/>
      <c r="AG513" s="253"/>
      <c r="AH513" s="253"/>
      <c r="AI513" s="253"/>
      <c r="AJ513" s="253"/>
      <c r="AK513" s="253"/>
      <c r="AL513" s="253"/>
      <c r="AM513" s="253"/>
      <c r="AN513" s="253"/>
      <c r="AO513" s="253"/>
      <c r="AP513" s="253"/>
      <c r="AQ513" s="253"/>
      <c r="AR513" s="253"/>
      <c r="AS513" s="253"/>
      <c r="AT513" s="253"/>
      <c r="AU513" s="253"/>
      <c r="AV513" s="253"/>
      <c r="AW513" s="253"/>
      <c r="AX513" s="253"/>
      <c r="AY513" s="253"/>
      <c r="AZ513" s="253"/>
      <c r="BA513" s="253"/>
      <c r="BB513" s="253"/>
      <c r="BC513" s="253"/>
      <c r="BD513" s="253"/>
      <c r="BE513" s="253"/>
      <c r="BF513" s="253"/>
      <c r="BG513" s="253"/>
      <c r="BH513" s="253"/>
      <c r="BI513" s="253"/>
      <c r="BJ513" s="253"/>
      <c r="BK513" s="253"/>
      <c r="BL513" s="253"/>
      <c r="BM513" s="253"/>
      <c r="BN513" s="253"/>
      <c r="BO513" s="253"/>
      <c r="BP513" s="253"/>
      <c r="BQ513" s="253"/>
      <c r="BR513" s="253"/>
      <c r="BS513" s="253"/>
      <c r="BT513" s="253"/>
      <c r="BU513" s="253"/>
      <c r="BV513" s="253"/>
      <c r="BW513" s="253"/>
      <c r="BX513" s="253"/>
      <c r="BY513" s="253"/>
      <c r="BZ513" s="253"/>
      <c r="CA513" s="253"/>
      <c r="CB513" s="253"/>
      <c r="CC513" s="253"/>
      <c r="CD513" s="253"/>
      <c r="CE513" s="253"/>
      <c r="CF513" s="253"/>
      <c r="CG513" s="253"/>
      <c r="CH513" s="253"/>
      <c r="CI513" s="253"/>
      <c r="CJ513" s="253"/>
      <c r="CK513" s="253"/>
      <c r="CL513" s="253"/>
      <c r="CM513" s="253"/>
      <c r="CN513" s="253"/>
      <c r="CO513" s="253"/>
      <c r="CP513" s="253"/>
      <c r="CQ513" s="253"/>
      <c r="CR513" s="253"/>
      <c r="CS513" s="253"/>
      <c r="CT513" s="253"/>
      <c r="CU513" s="253"/>
      <c r="CV513" s="253"/>
      <c r="CW513" s="253"/>
      <c r="CX513" s="253"/>
      <c r="CY513" s="253"/>
      <c r="CZ513" s="253"/>
      <c r="DA513" s="253"/>
      <c r="DB513" s="253"/>
      <c r="DC513" s="253"/>
      <c r="DD513" s="253"/>
      <c r="DE513" s="253"/>
      <c r="DF513" s="253"/>
      <c r="DG513" s="253"/>
      <c r="DH513" s="253"/>
      <c r="DI513" s="253"/>
      <c r="DJ513" s="253"/>
      <c r="DK513" s="253"/>
      <c r="DL513" s="253"/>
      <c r="DM513" s="253"/>
      <c r="DN513" s="253"/>
      <c r="DO513" s="253"/>
      <c r="DP513" s="253"/>
      <c r="DQ513" s="253"/>
      <c r="DR513" s="253"/>
      <c r="DS513" s="253"/>
      <c r="DT513" s="253"/>
      <c r="DU513" s="253"/>
      <c r="DV513" s="253"/>
      <c r="DW513" s="253"/>
      <c r="DX513" s="253"/>
      <c r="DY513" s="253"/>
      <c r="DZ513" s="253"/>
      <c r="EA513" s="253"/>
      <c r="EB513" s="253"/>
      <c r="EC513" s="253"/>
      <c r="ED513" s="253"/>
      <c r="EE513" s="253"/>
      <c r="EF513" s="253"/>
      <c r="EG513" s="253"/>
      <c r="EH513" s="253"/>
      <c r="EI513" s="253"/>
      <c r="EJ513" s="253"/>
      <c r="EK513" s="253"/>
      <c r="EL513" s="253"/>
      <c r="EM513" s="253"/>
      <c r="EN513" s="253"/>
      <c r="EO513" s="253"/>
      <c r="EP513" s="253"/>
      <c r="EQ513" s="253"/>
      <c r="ER513" s="253"/>
      <c r="ES513" s="253"/>
      <c r="ET513" s="253"/>
      <c r="EU513" s="253"/>
      <c r="EV513" s="253"/>
      <c r="EW513" s="253"/>
      <c r="EX513" s="253"/>
      <c r="EY513" s="253"/>
      <c r="EZ513" s="253"/>
      <c r="FA513" s="253"/>
      <c r="FB513" s="253"/>
      <c r="FC513" s="253"/>
      <c r="FD513" s="253"/>
      <c r="FE513" s="253"/>
      <c r="FF513" s="253"/>
      <c r="FG513" s="253"/>
      <c r="FH513" s="253"/>
      <c r="FI513" s="253"/>
      <c r="FJ513" s="253"/>
      <c r="FK513" s="253"/>
      <c r="FL513" s="253"/>
      <c r="FM513" s="253"/>
      <c r="FN513" s="253"/>
      <c r="FO513" s="253"/>
      <c r="FP513" s="253"/>
      <c r="FQ513" s="253"/>
      <c r="FR513" s="253"/>
      <c r="FS513" s="253"/>
      <c r="FT513" s="253"/>
      <c r="FU513" s="253"/>
      <c r="FV513" s="253"/>
      <c r="FW513" s="253"/>
      <c r="FX513" s="253"/>
      <c r="FY513" s="253"/>
      <c r="FZ513" s="253"/>
      <c r="GA513" s="253"/>
      <c r="GB513" s="253"/>
      <c r="GC513" s="253"/>
      <c r="GD513" s="253"/>
      <c r="GE513" s="253"/>
      <c r="GF513" s="253"/>
      <c r="GG513" s="253"/>
      <c r="GH513" s="253"/>
      <c r="GI513" s="253"/>
      <c r="GJ513" s="253"/>
      <c r="GK513" s="253"/>
      <c r="GL513" s="253"/>
      <c r="GM513" s="253"/>
      <c r="GN513" s="253"/>
      <c r="GO513" s="253"/>
      <c r="GP513" s="253"/>
      <c r="GQ513" s="253"/>
      <c r="GR513" s="253"/>
      <c r="GS513" s="253"/>
      <c r="GT513" s="253"/>
      <c r="GU513" s="253"/>
      <c r="GV513" s="253"/>
      <c r="GW513" s="253"/>
      <c r="GX513" s="253"/>
      <c r="GY513" s="253"/>
      <c r="GZ513" s="253"/>
      <c r="HA513" s="253"/>
      <c r="HB513" s="253"/>
      <c r="HC513" s="253"/>
      <c r="HD513" s="253"/>
      <c r="HE513" s="253"/>
      <c r="HF513" s="253"/>
      <c r="HG513" s="253"/>
      <c r="HH513" s="253"/>
      <c r="HI513" s="253"/>
      <c r="HJ513" s="253"/>
      <c r="HK513" s="253"/>
      <c r="HL513" s="253"/>
      <c r="HM513" s="253"/>
      <c r="HN513" s="253"/>
      <c r="HO513" s="253"/>
      <c r="HP513" s="253"/>
      <c r="HQ513" s="253"/>
      <c r="HR513" s="253"/>
      <c r="HS513" s="253"/>
      <c r="HT513" s="253"/>
      <c r="HU513" s="253"/>
      <c r="HV513" s="253"/>
      <c r="HW513" s="253"/>
      <c r="HX513" s="253"/>
      <c r="HY513" s="253"/>
      <c r="HZ513" s="253"/>
      <c r="IA513" s="253"/>
      <c r="IB513" s="253"/>
      <c r="IC513" s="253"/>
      <c r="ID513" s="253"/>
      <c r="IE513" s="253"/>
      <c r="IF513" s="253"/>
      <c r="IG513" s="253"/>
      <c r="IH513" s="253"/>
      <c r="II513" s="253"/>
      <c r="IJ513" s="253"/>
      <c r="IK513" s="253"/>
      <c r="IL513" s="253"/>
      <c r="IM513" s="253"/>
      <c r="IN513" s="253"/>
      <c r="IO513" s="253"/>
      <c r="IP513" s="253"/>
      <c r="IQ513" s="253"/>
      <c r="IR513" s="253"/>
      <c r="IS513" s="253"/>
      <c r="IT513" s="253"/>
      <c r="IU513" s="253"/>
      <c r="IV513" s="253"/>
      <c r="IW513" s="253"/>
      <c r="IX513" s="253"/>
      <c r="IY513" s="253"/>
      <c r="IZ513" s="253"/>
      <c r="JA513" s="253"/>
      <c r="JB513" s="253"/>
      <c r="JC513" s="253"/>
      <c r="JD513" s="253"/>
      <c r="JE513" s="253"/>
      <c r="JF513" s="253"/>
      <c r="JG513" s="253"/>
      <c r="JH513" s="253"/>
      <c r="JI513" s="253"/>
      <c r="JJ513" s="253"/>
      <c r="JK513" s="253"/>
      <c r="JL513" s="253"/>
      <c r="JM513" s="253"/>
      <c r="JN513" s="253"/>
      <c r="JO513" s="253"/>
      <c r="JP513" s="253"/>
      <c r="JQ513" s="253"/>
      <c r="JR513" s="253"/>
      <c r="JS513" s="253"/>
      <c r="JT513" s="253"/>
      <c r="JU513" s="253"/>
    </row>
    <row r="514" spans="1:281" s="252" customFormat="1" ht="15" customHeight="1" x14ac:dyDescent="0.25">
      <c r="A514" s="253"/>
      <c r="B514" s="253"/>
      <c r="C514" s="253"/>
      <c r="D514" s="253"/>
      <c r="E514" s="253"/>
      <c r="F514" s="253"/>
      <c r="G514" s="253"/>
      <c r="H514" s="253"/>
      <c r="I514" s="253"/>
      <c r="J514" s="253"/>
      <c r="K514" s="253"/>
      <c r="L514" s="253"/>
      <c r="M514" s="253"/>
      <c r="N514" s="253"/>
      <c r="O514" s="253"/>
      <c r="P514" s="253"/>
      <c r="Q514" s="253"/>
      <c r="R514" s="253"/>
      <c r="S514" s="253"/>
      <c r="T514" s="253"/>
      <c r="U514" s="253" t="s">
        <v>677</v>
      </c>
      <c r="V514" s="253"/>
      <c r="W514" s="253"/>
      <c r="X514" s="253"/>
      <c r="Y514" s="253"/>
      <c r="Z514" s="253"/>
      <c r="AA514" s="253"/>
      <c r="AB514" s="253"/>
      <c r="AC514" s="253" t="s">
        <v>323</v>
      </c>
      <c r="AD514" s="253"/>
      <c r="AE514" s="253"/>
      <c r="AF514" s="253"/>
      <c r="AG514" s="253"/>
      <c r="AH514" s="253"/>
      <c r="AI514" s="253"/>
      <c r="AJ514" s="253"/>
      <c r="AK514" s="253"/>
      <c r="AL514" s="253"/>
      <c r="AM514" s="253"/>
      <c r="AN514" s="253"/>
      <c r="AO514" s="253"/>
      <c r="AP514" s="253"/>
      <c r="AQ514" s="253"/>
      <c r="AR514" s="253"/>
      <c r="AS514" s="253"/>
      <c r="AT514" s="253"/>
      <c r="AU514" s="253"/>
      <c r="AV514" s="253"/>
      <c r="AW514" s="253"/>
      <c r="AX514" s="253"/>
      <c r="AY514" s="253"/>
      <c r="AZ514" s="253"/>
      <c r="BA514" s="253"/>
      <c r="BB514" s="253"/>
      <c r="BC514" s="253"/>
      <c r="BD514" s="253"/>
      <c r="BE514" s="253"/>
      <c r="BF514" s="253"/>
      <c r="BG514" s="253"/>
      <c r="BH514" s="253"/>
      <c r="BI514" s="253"/>
      <c r="BJ514" s="253"/>
      <c r="BK514" s="253"/>
      <c r="BL514" s="253"/>
      <c r="BM514" s="253"/>
      <c r="BN514" s="253"/>
      <c r="BO514" s="253"/>
      <c r="BP514" s="253"/>
      <c r="BQ514" s="253"/>
      <c r="BR514" s="253"/>
      <c r="BS514" s="253"/>
      <c r="BT514" s="253"/>
      <c r="BU514" s="253"/>
      <c r="BV514" s="253"/>
      <c r="BW514" s="253"/>
      <c r="BX514" s="253"/>
      <c r="BY514" s="253"/>
      <c r="BZ514" s="253"/>
      <c r="CA514" s="253"/>
      <c r="CB514" s="253"/>
      <c r="CC514" s="253"/>
      <c r="CD514" s="253"/>
      <c r="CE514" s="253"/>
      <c r="CF514" s="253"/>
      <c r="CG514" s="253"/>
      <c r="CH514" s="253"/>
      <c r="CI514" s="253"/>
      <c r="CJ514" s="253"/>
      <c r="CK514" s="253"/>
      <c r="CL514" s="253"/>
      <c r="CM514" s="253"/>
      <c r="CN514" s="253"/>
      <c r="CO514" s="253"/>
      <c r="CP514" s="253"/>
      <c r="CQ514" s="253"/>
      <c r="CR514" s="253"/>
      <c r="CS514" s="253"/>
      <c r="CT514" s="253"/>
      <c r="CU514" s="253"/>
      <c r="CV514" s="253"/>
      <c r="CW514" s="253"/>
      <c r="CX514" s="253"/>
      <c r="CY514" s="253"/>
      <c r="CZ514" s="253"/>
      <c r="DA514" s="253"/>
      <c r="DB514" s="253"/>
      <c r="DC514" s="253"/>
      <c r="DD514" s="253"/>
      <c r="DE514" s="253"/>
      <c r="DF514" s="253"/>
      <c r="DG514" s="253"/>
      <c r="DH514" s="253"/>
      <c r="DI514" s="253"/>
      <c r="DJ514" s="253"/>
      <c r="DK514" s="253"/>
      <c r="DL514" s="253"/>
      <c r="DM514" s="253"/>
      <c r="DN514" s="253"/>
      <c r="DO514" s="253"/>
      <c r="DP514" s="253"/>
      <c r="DQ514" s="253"/>
      <c r="DR514" s="253"/>
      <c r="DS514" s="253"/>
      <c r="DT514" s="253"/>
      <c r="DU514" s="253"/>
      <c r="DV514" s="253"/>
      <c r="DW514" s="253"/>
      <c r="DX514" s="253"/>
      <c r="DY514" s="253"/>
      <c r="DZ514" s="253"/>
      <c r="EA514" s="253"/>
      <c r="EB514" s="253"/>
      <c r="EC514" s="253"/>
      <c r="ED514" s="253"/>
      <c r="EE514" s="253"/>
      <c r="EF514" s="253"/>
      <c r="EG514" s="253"/>
      <c r="EH514" s="253"/>
      <c r="EI514" s="253"/>
      <c r="EJ514" s="253"/>
      <c r="EK514" s="253"/>
      <c r="EL514" s="253"/>
      <c r="EM514" s="253"/>
      <c r="EN514" s="253"/>
      <c r="EO514" s="253"/>
      <c r="EP514" s="253"/>
      <c r="EQ514" s="253"/>
      <c r="ER514" s="253"/>
      <c r="ES514" s="253"/>
      <c r="ET514" s="253"/>
      <c r="EU514" s="253"/>
      <c r="EV514" s="253"/>
      <c r="EW514" s="253"/>
      <c r="EX514" s="253"/>
      <c r="EY514" s="253"/>
      <c r="EZ514" s="253"/>
      <c r="FA514" s="253"/>
      <c r="FB514" s="253"/>
      <c r="FC514" s="253"/>
      <c r="FD514" s="253"/>
      <c r="FE514" s="253"/>
      <c r="FF514" s="253"/>
      <c r="FG514" s="253"/>
      <c r="FH514" s="253"/>
      <c r="FI514" s="253"/>
      <c r="FJ514" s="253"/>
      <c r="FK514" s="253"/>
      <c r="FL514" s="253"/>
      <c r="FM514" s="253"/>
      <c r="FN514" s="253"/>
      <c r="FO514" s="253"/>
      <c r="FP514" s="253"/>
      <c r="FQ514" s="253"/>
      <c r="FR514" s="253"/>
      <c r="FS514" s="253"/>
      <c r="FT514" s="253"/>
      <c r="FU514" s="253"/>
      <c r="FV514" s="253"/>
      <c r="FW514" s="253"/>
      <c r="FX514" s="253"/>
      <c r="FY514" s="253"/>
      <c r="FZ514" s="253"/>
      <c r="GA514" s="253"/>
      <c r="GB514" s="253"/>
      <c r="GC514" s="253"/>
      <c r="GD514" s="253"/>
      <c r="GE514" s="253"/>
      <c r="GF514" s="253"/>
      <c r="GG514" s="253"/>
      <c r="GH514" s="253"/>
      <c r="GI514" s="253"/>
      <c r="GJ514" s="253"/>
      <c r="GK514" s="253"/>
      <c r="GL514" s="253"/>
      <c r="GM514" s="253"/>
      <c r="GN514" s="253"/>
      <c r="GO514" s="253"/>
      <c r="GP514" s="253"/>
      <c r="GQ514" s="253"/>
      <c r="GR514" s="253"/>
      <c r="GS514" s="253"/>
      <c r="GT514" s="253"/>
      <c r="GU514" s="253"/>
      <c r="GV514" s="253"/>
      <c r="GW514" s="253"/>
      <c r="GX514" s="253"/>
      <c r="GY514" s="253"/>
      <c r="GZ514" s="253"/>
      <c r="HA514" s="253"/>
      <c r="HB514" s="253"/>
      <c r="HC514" s="253"/>
      <c r="HD514" s="253"/>
      <c r="HE514" s="253"/>
      <c r="HF514" s="253"/>
      <c r="HG514" s="253"/>
      <c r="HH514" s="253"/>
      <c r="HI514" s="253"/>
      <c r="HJ514" s="253"/>
      <c r="HK514" s="253"/>
      <c r="HL514" s="253"/>
      <c r="HM514" s="253"/>
      <c r="HN514" s="253"/>
      <c r="HO514" s="253"/>
      <c r="HP514" s="253"/>
      <c r="HQ514" s="253"/>
      <c r="HR514" s="253"/>
      <c r="HS514" s="253"/>
      <c r="HT514" s="253"/>
      <c r="HU514" s="253"/>
      <c r="HV514" s="253"/>
      <c r="HW514" s="253"/>
      <c r="HX514" s="253"/>
      <c r="HY514" s="253"/>
      <c r="HZ514" s="253"/>
      <c r="IA514" s="253"/>
      <c r="IB514" s="253"/>
      <c r="IC514" s="253"/>
      <c r="ID514" s="253"/>
      <c r="IE514" s="253"/>
      <c r="IF514" s="253"/>
      <c r="IG514" s="253"/>
      <c r="IH514" s="253"/>
      <c r="II514" s="253"/>
      <c r="IJ514" s="253"/>
      <c r="IK514" s="253"/>
      <c r="IL514" s="253"/>
      <c r="IM514" s="253"/>
      <c r="IN514" s="253"/>
      <c r="IO514" s="253"/>
      <c r="IP514" s="253"/>
      <c r="IQ514" s="253"/>
      <c r="IR514" s="253"/>
      <c r="IS514" s="253"/>
      <c r="IT514" s="253"/>
      <c r="IU514" s="253"/>
      <c r="IV514" s="253"/>
      <c r="IW514" s="253"/>
      <c r="IX514" s="253"/>
      <c r="IY514" s="253"/>
      <c r="IZ514" s="253"/>
      <c r="JA514" s="253"/>
      <c r="JB514" s="253"/>
      <c r="JC514" s="253"/>
      <c r="JD514" s="253"/>
      <c r="JE514" s="253"/>
      <c r="JF514" s="253"/>
      <c r="JG514" s="253"/>
      <c r="JH514" s="253"/>
      <c r="JI514" s="253"/>
      <c r="JJ514" s="253"/>
      <c r="JK514" s="253"/>
      <c r="JL514" s="253"/>
      <c r="JM514" s="253"/>
      <c r="JN514" s="253"/>
      <c r="JO514" s="253"/>
      <c r="JP514" s="253"/>
      <c r="JQ514" s="253"/>
      <c r="JR514" s="253"/>
      <c r="JS514" s="253"/>
      <c r="JT514" s="253"/>
      <c r="JU514" s="253"/>
    </row>
    <row r="515" spans="1:281" s="252" customFormat="1" ht="15" customHeight="1" x14ac:dyDescent="0.25">
      <c r="A515" s="253"/>
      <c r="B515" s="253"/>
      <c r="C515" s="253"/>
      <c r="D515" s="253"/>
      <c r="E515" s="253"/>
      <c r="F515" s="253"/>
      <c r="G515" s="253"/>
      <c r="H515" s="253"/>
      <c r="I515" s="253"/>
      <c r="J515" s="253"/>
      <c r="K515" s="253"/>
      <c r="L515" s="253"/>
      <c r="M515" s="253"/>
      <c r="N515" s="253"/>
      <c r="O515" s="253"/>
      <c r="P515" s="253"/>
      <c r="Q515" s="253"/>
      <c r="R515" s="253"/>
      <c r="S515" s="253"/>
      <c r="T515" s="253"/>
      <c r="U515" s="253" t="s">
        <v>678</v>
      </c>
      <c r="V515" s="253"/>
      <c r="W515" s="253"/>
      <c r="X515" s="253"/>
      <c r="Y515" s="253"/>
      <c r="Z515" s="253"/>
      <c r="AA515" s="253"/>
      <c r="AB515" s="253"/>
      <c r="AC515" s="253" t="s">
        <v>357</v>
      </c>
      <c r="AD515" s="253"/>
      <c r="AE515" s="253"/>
      <c r="AF515" s="253"/>
      <c r="AG515" s="253"/>
      <c r="AH515" s="253"/>
      <c r="AI515" s="253"/>
      <c r="AJ515" s="253"/>
      <c r="AK515" s="253"/>
      <c r="AL515" s="253"/>
      <c r="AM515" s="253"/>
      <c r="AN515" s="253"/>
      <c r="AO515" s="253"/>
      <c r="AP515" s="253"/>
      <c r="AQ515" s="253"/>
      <c r="AR515" s="253"/>
      <c r="AS515" s="253"/>
      <c r="AT515" s="253"/>
      <c r="AU515" s="253"/>
      <c r="AV515" s="253"/>
      <c r="AW515" s="253"/>
      <c r="AX515" s="253"/>
      <c r="AY515" s="253"/>
      <c r="AZ515" s="253"/>
      <c r="BA515" s="253"/>
      <c r="BB515" s="253"/>
      <c r="BC515" s="253"/>
      <c r="BD515" s="253"/>
      <c r="BE515" s="253"/>
      <c r="BF515" s="253"/>
      <c r="BG515" s="253"/>
      <c r="BH515" s="253"/>
      <c r="BI515" s="253"/>
      <c r="BJ515" s="253"/>
      <c r="BK515" s="253"/>
      <c r="BL515" s="253"/>
      <c r="BM515" s="253"/>
      <c r="BN515" s="253"/>
      <c r="BO515" s="253"/>
      <c r="BP515" s="253"/>
      <c r="BQ515" s="253"/>
      <c r="BR515" s="253"/>
      <c r="BS515" s="253"/>
      <c r="BT515" s="253"/>
      <c r="BU515" s="253"/>
      <c r="BV515" s="253"/>
      <c r="BW515" s="253"/>
      <c r="BX515" s="253"/>
      <c r="BY515" s="253"/>
      <c r="BZ515" s="253"/>
      <c r="CA515" s="253"/>
      <c r="CB515" s="253"/>
      <c r="CC515" s="253"/>
      <c r="CD515" s="253"/>
      <c r="CE515" s="253"/>
      <c r="CF515" s="253"/>
      <c r="CG515" s="253"/>
      <c r="CH515" s="253"/>
      <c r="CI515" s="253"/>
      <c r="CJ515" s="253"/>
      <c r="CK515" s="253"/>
      <c r="CL515" s="253"/>
      <c r="CM515" s="253"/>
      <c r="CN515" s="253"/>
      <c r="CO515" s="253"/>
      <c r="CP515" s="253"/>
      <c r="CQ515" s="253"/>
      <c r="CR515" s="253"/>
      <c r="CS515" s="253"/>
      <c r="CT515" s="253"/>
      <c r="CU515" s="253"/>
      <c r="CV515" s="253"/>
      <c r="CW515" s="253"/>
      <c r="CX515" s="253"/>
      <c r="CY515" s="253"/>
      <c r="CZ515" s="253"/>
      <c r="DA515" s="253"/>
      <c r="DB515" s="253"/>
      <c r="DC515" s="253"/>
      <c r="DD515" s="253"/>
      <c r="DE515" s="253"/>
      <c r="DF515" s="253"/>
      <c r="DG515" s="253"/>
      <c r="DH515" s="253"/>
      <c r="DI515" s="253"/>
      <c r="DJ515" s="253"/>
      <c r="DK515" s="253"/>
      <c r="DL515" s="253"/>
      <c r="DM515" s="253"/>
      <c r="DN515" s="253"/>
      <c r="DO515" s="253"/>
      <c r="DP515" s="253"/>
      <c r="DQ515" s="253"/>
      <c r="DR515" s="253"/>
      <c r="DS515" s="253"/>
      <c r="DT515" s="253"/>
      <c r="DU515" s="253"/>
      <c r="DV515" s="253"/>
      <c r="DW515" s="253"/>
      <c r="DX515" s="253"/>
      <c r="DY515" s="253"/>
      <c r="DZ515" s="253"/>
      <c r="EA515" s="253"/>
      <c r="EB515" s="253"/>
      <c r="EC515" s="253"/>
      <c r="ED515" s="253"/>
      <c r="EE515" s="253"/>
      <c r="EF515" s="253"/>
      <c r="EG515" s="253"/>
      <c r="EH515" s="253"/>
      <c r="EI515" s="253"/>
      <c r="EJ515" s="253"/>
      <c r="EK515" s="253"/>
      <c r="EL515" s="253"/>
      <c r="EM515" s="253"/>
      <c r="EN515" s="253"/>
      <c r="EO515" s="253"/>
      <c r="EP515" s="253"/>
      <c r="EQ515" s="253"/>
      <c r="ER515" s="253"/>
      <c r="ES515" s="253"/>
      <c r="ET515" s="253"/>
      <c r="EU515" s="253"/>
      <c r="EV515" s="253"/>
      <c r="EW515" s="253"/>
      <c r="EX515" s="253"/>
      <c r="EY515" s="253"/>
      <c r="EZ515" s="253"/>
      <c r="FA515" s="253"/>
      <c r="FB515" s="253"/>
      <c r="FC515" s="253"/>
      <c r="FD515" s="253"/>
      <c r="FE515" s="253"/>
      <c r="FF515" s="253"/>
      <c r="FG515" s="253"/>
      <c r="FH515" s="253"/>
      <c r="FI515" s="253"/>
      <c r="FJ515" s="253"/>
      <c r="FK515" s="253"/>
      <c r="FL515" s="253"/>
      <c r="FM515" s="253"/>
      <c r="FN515" s="253"/>
      <c r="FO515" s="253"/>
      <c r="FP515" s="253"/>
      <c r="FQ515" s="253"/>
      <c r="FR515" s="253"/>
      <c r="FS515" s="253"/>
      <c r="FT515" s="253"/>
      <c r="FU515" s="253"/>
      <c r="FV515" s="253"/>
      <c r="FW515" s="253"/>
      <c r="FX515" s="253"/>
      <c r="FY515" s="253"/>
      <c r="FZ515" s="253"/>
      <c r="GA515" s="253"/>
      <c r="GB515" s="253"/>
      <c r="GC515" s="253"/>
      <c r="GD515" s="253"/>
      <c r="GE515" s="253"/>
      <c r="GF515" s="253"/>
      <c r="GG515" s="253"/>
      <c r="GH515" s="253"/>
      <c r="GI515" s="253"/>
      <c r="GJ515" s="253"/>
      <c r="GK515" s="253"/>
      <c r="GL515" s="253"/>
      <c r="GM515" s="253"/>
      <c r="GN515" s="253"/>
      <c r="GO515" s="253"/>
      <c r="GP515" s="253"/>
      <c r="GQ515" s="253"/>
      <c r="GR515" s="253"/>
      <c r="GS515" s="253"/>
      <c r="GT515" s="253"/>
      <c r="GU515" s="253"/>
      <c r="GV515" s="253"/>
      <c r="GW515" s="253"/>
      <c r="GX515" s="253"/>
      <c r="GY515" s="253"/>
      <c r="GZ515" s="253"/>
      <c r="HA515" s="253"/>
      <c r="HB515" s="253"/>
      <c r="HC515" s="253"/>
      <c r="HD515" s="253"/>
      <c r="HE515" s="253"/>
      <c r="HF515" s="253"/>
      <c r="HG515" s="253"/>
      <c r="HH515" s="253"/>
      <c r="HI515" s="253"/>
      <c r="HJ515" s="253"/>
      <c r="HK515" s="253"/>
      <c r="HL515" s="253"/>
      <c r="HM515" s="253"/>
      <c r="HN515" s="253"/>
      <c r="HO515" s="253"/>
      <c r="HP515" s="253"/>
      <c r="HQ515" s="253"/>
      <c r="HR515" s="253"/>
      <c r="HS515" s="253"/>
      <c r="HT515" s="253"/>
      <c r="HU515" s="253"/>
      <c r="HV515" s="253"/>
      <c r="HW515" s="253"/>
      <c r="HX515" s="253"/>
      <c r="HY515" s="253"/>
      <c r="HZ515" s="253"/>
      <c r="IA515" s="253"/>
      <c r="IB515" s="253"/>
      <c r="IC515" s="253"/>
      <c r="ID515" s="253"/>
      <c r="IE515" s="253"/>
      <c r="IF515" s="253"/>
      <c r="IG515" s="253"/>
      <c r="IH515" s="253"/>
      <c r="II515" s="253"/>
      <c r="IJ515" s="253"/>
      <c r="IK515" s="253"/>
      <c r="IL515" s="253"/>
      <c r="IM515" s="253"/>
      <c r="IN515" s="253"/>
      <c r="IO515" s="253"/>
      <c r="IP515" s="253"/>
      <c r="IQ515" s="253"/>
      <c r="IR515" s="253"/>
      <c r="IS515" s="253"/>
      <c r="IT515" s="253"/>
      <c r="IU515" s="253"/>
      <c r="IV515" s="253"/>
      <c r="IW515" s="253"/>
      <c r="IX515" s="253"/>
      <c r="IY515" s="253"/>
      <c r="IZ515" s="253"/>
      <c r="JA515" s="253"/>
      <c r="JB515" s="253"/>
      <c r="JC515" s="253"/>
      <c r="JD515" s="253"/>
      <c r="JE515" s="253"/>
      <c r="JF515" s="253"/>
      <c r="JG515" s="253"/>
      <c r="JH515" s="253"/>
      <c r="JI515" s="253"/>
      <c r="JJ515" s="253"/>
      <c r="JK515" s="253"/>
      <c r="JL515" s="253"/>
      <c r="JM515" s="253"/>
      <c r="JN515" s="253"/>
      <c r="JO515" s="253"/>
      <c r="JP515" s="253"/>
      <c r="JQ515" s="253"/>
      <c r="JR515" s="253"/>
      <c r="JS515" s="253"/>
      <c r="JT515" s="253"/>
      <c r="JU515" s="253"/>
    </row>
    <row r="516" spans="1:281" s="252" customFormat="1" ht="15" customHeight="1" x14ac:dyDescent="0.25">
      <c r="A516" s="253"/>
      <c r="B516" s="253"/>
      <c r="C516" s="253"/>
      <c r="D516" s="253"/>
      <c r="E516" s="253"/>
      <c r="F516" s="253"/>
      <c r="G516" s="253"/>
      <c r="H516" s="253"/>
      <c r="I516" s="253"/>
      <c r="J516" s="253"/>
      <c r="K516" s="253"/>
      <c r="L516" s="253"/>
      <c r="M516" s="253"/>
      <c r="N516" s="253"/>
      <c r="O516" s="253"/>
      <c r="P516" s="253"/>
      <c r="Q516" s="253"/>
      <c r="R516" s="253"/>
      <c r="S516" s="253"/>
      <c r="T516" s="253"/>
      <c r="U516" s="253" t="s">
        <v>679</v>
      </c>
      <c r="V516" s="253"/>
      <c r="W516" s="253"/>
      <c r="X516" s="253"/>
      <c r="Y516" s="253"/>
      <c r="Z516" s="253"/>
      <c r="AA516" s="253"/>
      <c r="AB516" s="253"/>
      <c r="AC516" s="253" t="s">
        <v>393</v>
      </c>
      <c r="AD516" s="253"/>
      <c r="AE516" s="253"/>
      <c r="AF516" s="253"/>
      <c r="AG516" s="253"/>
      <c r="AH516" s="253"/>
      <c r="AI516" s="253"/>
      <c r="AJ516" s="253"/>
      <c r="AK516" s="253"/>
      <c r="AL516" s="253"/>
      <c r="AM516" s="253"/>
      <c r="AN516" s="253"/>
      <c r="AO516" s="253"/>
      <c r="AP516" s="253"/>
      <c r="AQ516" s="253"/>
      <c r="AR516" s="253"/>
      <c r="AS516" s="253"/>
      <c r="AT516" s="253"/>
      <c r="AU516" s="253"/>
      <c r="AV516" s="253"/>
      <c r="AW516" s="253"/>
      <c r="AX516" s="253"/>
      <c r="AY516" s="253"/>
      <c r="AZ516" s="253"/>
      <c r="BA516" s="253"/>
      <c r="BB516" s="253"/>
      <c r="BC516" s="253"/>
      <c r="BD516" s="253"/>
      <c r="BE516" s="253"/>
      <c r="BF516" s="253"/>
      <c r="BG516" s="253"/>
      <c r="BH516" s="253"/>
      <c r="BI516" s="253"/>
      <c r="BJ516" s="253"/>
      <c r="BK516" s="253"/>
      <c r="BL516" s="253"/>
      <c r="BM516" s="253"/>
      <c r="BN516" s="253"/>
      <c r="BO516" s="253"/>
      <c r="BP516" s="253"/>
      <c r="BQ516" s="253"/>
      <c r="BR516" s="253"/>
      <c r="BS516" s="253"/>
      <c r="BT516" s="253"/>
      <c r="BU516" s="253"/>
      <c r="BV516" s="253"/>
      <c r="BW516" s="253"/>
      <c r="BX516" s="253"/>
      <c r="BY516" s="253"/>
      <c r="BZ516" s="253"/>
      <c r="CA516" s="253"/>
      <c r="CB516" s="253"/>
      <c r="CC516" s="253"/>
      <c r="CD516" s="253"/>
      <c r="CE516" s="253"/>
      <c r="CF516" s="253"/>
      <c r="CG516" s="253"/>
      <c r="CH516" s="253"/>
      <c r="CI516" s="253"/>
      <c r="CJ516" s="253"/>
      <c r="CK516" s="253"/>
      <c r="CL516" s="253"/>
      <c r="CM516" s="253"/>
      <c r="CN516" s="253"/>
      <c r="CO516" s="253"/>
      <c r="CP516" s="253"/>
      <c r="CQ516" s="253"/>
      <c r="CR516" s="253"/>
      <c r="CS516" s="253"/>
      <c r="CT516" s="253"/>
      <c r="CU516" s="253"/>
      <c r="CV516" s="253"/>
      <c r="CW516" s="253"/>
      <c r="CX516" s="253"/>
      <c r="CY516" s="253"/>
      <c r="CZ516" s="253"/>
      <c r="DA516" s="253"/>
      <c r="DB516" s="253"/>
      <c r="DC516" s="253"/>
      <c r="DD516" s="253"/>
      <c r="DE516" s="253"/>
      <c r="DF516" s="253"/>
      <c r="DG516" s="253"/>
      <c r="DH516" s="253"/>
      <c r="DI516" s="253"/>
      <c r="DJ516" s="253"/>
      <c r="DK516" s="253"/>
      <c r="DL516" s="253"/>
      <c r="DM516" s="253"/>
      <c r="DN516" s="253"/>
      <c r="DO516" s="253"/>
      <c r="DP516" s="253"/>
      <c r="DQ516" s="253"/>
      <c r="DR516" s="253"/>
      <c r="DS516" s="253"/>
      <c r="DT516" s="253"/>
      <c r="DU516" s="253"/>
      <c r="DV516" s="253"/>
      <c r="DW516" s="253"/>
      <c r="DX516" s="253"/>
      <c r="DY516" s="253"/>
      <c r="DZ516" s="253"/>
      <c r="EA516" s="253"/>
      <c r="EB516" s="253"/>
      <c r="EC516" s="253"/>
      <c r="ED516" s="253"/>
      <c r="EE516" s="253"/>
      <c r="EF516" s="253"/>
      <c r="EG516" s="253"/>
      <c r="EH516" s="253"/>
      <c r="EI516" s="253"/>
      <c r="EJ516" s="253"/>
      <c r="EK516" s="253"/>
      <c r="EL516" s="253"/>
      <c r="EM516" s="253"/>
      <c r="EN516" s="253"/>
      <c r="EO516" s="253"/>
      <c r="EP516" s="253"/>
      <c r="EQ516" s="253"/>
      <c r="ER516" s="253"/>
      <c r="ES516" s="253"/>
      <c r="ET516" s="253"/>
      <c r="EU516" s="253"/>
      <c r="EV516" s="253"/>
      <c r="EW516" s="253"/>
      <c r="EX516" s="253"/>
      <c r="EY516" s="253"/>
      <c r="EZ516" s="253"/>
      <c r="FA516" s="253"/>
      <c r="FB516" s="253"/>
      <c r="FC516" s="253"/>
      <c r="FD516" s="253"/>
      <c r="FE516" s="253"/>
      <c r="FF516" s="253"/>
      <c r="FG516" s="253"/>
      <c r="FH516" s="253"/>
      <c r="FI516" s="253"/>
      <c r="FJ516" s="253"/>
      <c r="FK516" s="253"/>
      <c r="FL516" s="253"/>
      <c r="FM516" s="253"/>
      <c r="FN516" s="253"/>
      <c r="FO516" s="253"/>
      <c r="FP516" s="253"/>
      <c r="FQ516" s="253"/>
      <c r="FR516" s="253"/>
      <c r="FS516" s="253"/>
      <c r="FT516" s="253"/>
      <c r="FU516" s="253"/>
      <c r="FV516" s="253"/>
      <c r="FW516" s="253"/>
      <c r="FX516" s="253"/>
      <c r="FY516" s="253"/>
      <c r="FZ516" s="253"/>
      <c r="GA516" s="253"/>
      <c r="GB516" s="253"/>
      <c r="GC516" s="253"/>
      <c r="GD516" s="253"/>
      <c r="GE516" s="253"/>
      <c r="GF516" s="253"/>
      <c r="GG516" s="253"/>
      <c r="GH516" s="253"/>
      <c r="GI516" s="253"/>
      <c r="GJ516" s="253"/>
      <c r="GK516" s="253"/>
      <c r="GL516" s="253"/>
      <c r="GM516" s="253"/>
      <c r="GN516" s="253"/>
      <c r="GO516" s="253"/>
      <c r="GP516" s="253"/>
      <c r="GQ516" s="253"/>
      <c r="GR516" s="253"/>
      <c r="GS516" s="253"/>
      <c r="GT516" s="253"/>
      <c r="GU516" s="253"/>
      <c r="GV516" s="253"/>
      <c r="GW516" s="253"/>
      <c r="GX516" s="253"/>
      <c r="GY516" s="253"/>
      <c r="GZ516" s="253"/>
      <c r="HA516" s="253"/>
      <c r="HB516" s="253"/>
      <c r="HC516" s="253"/>
      <c r="HD516" s="253"/>
      <c r="HE516" s="253"/>
      <c r="HF516" s="253"/>
      <c r="HG516" s="253"/>
      <c r="HH516" s="253"/>
      <c r="HI516" s="253"/>
      <c r="HJ516" s="253"/>
      <c r="HK516" s="253"/>
      <c r="HL516" s="253"/>
      <c r="HM516" s="253"/>
      <c r="HN516" s="253"/>
      <c r="HO516" s="253"/>
      <c r="HP516" s="253"/>
      <c r="HQ516" s="253"/>
      <c r="HR516" s="253"/>
      <c r="HS516" s="253"/>
      <c r="HT516" s="253"/>
      <c r="HU516" s="253"/>
      <c r="HV516" s="253"/>
      <c r="HW516" s="253"/>
      <c r="HX516" s="253"/>
      <c r="HY516" s="253"/>
      <c r="HZ516" s="253"/>
      <c r="IA516" s="253"/>
      <c r="IB516" s="253"/>
      <c r="IC516" s="253"/>
      <c r="ID516" s="253"/>
      <c r="IE516" s="253"/>
      <c r="IF516" s="253"/>
      <c r="IG516" s="253"/>
      <c r="IH516" s="253"/>
      <c r="II516" s="253"/>
      <c r="IJ516" s="253"/>
      <c r="IK516" s="253"/>
      <c r="IL516" s="253"/>
      <c r="IM516" s="253"/>
      <c r="IN516" s="253"/>
      <c r="IO516" s="253"/>
      <c r="IP516" s="253"/>
      <c r="IQ516" s="253"/>
      <c r="IR516" s="253"/>
      <c r="IS516" s="253"/>
      <c r="IT516" s="253"/>
      <c r="IU516" s="253"/>
      <c r="IV516" s="253"/>
      <c r="IW516" s="253"/>
      <c r="IX516" s="253"/>
      <c r="IY516" s="253"/>
      <c r="IZ516" s="253"/>
      <c r="JA516" s="253"/>
      <c r="JB516" s="253"/>
      <c r="JC516" s="253"/>
      <c r="JD516" s="253"/>
      <c r="JE516" s="253"/>
      <c r="JF516" s="253"/>
      <c r="JG516" s="253"/>
      <c r="JH516" s="253"/>
      <c r="JI516" s="253"/>
      <c r="JJ516" s="253"/>
      <c r="JK516" s="253"/>
      <c r="JL516" s="253"/>
      <c r="JM516" s="253"/>
      <c r="JN516" s="253"/>
      <c r="JO516" s="253"/>
      <c r="JP516" s="253"/>
      <c r="JQ516" s="253"/>
      <c r="JR516" s="253"/>
      <c r="JS516" s="253"/>
      <c r="JT516" s="253"/>
      <c r="JU516" s="253"/>
    </row>
    <row r="517" spans="1:281" s="252" customFormat="1" ht="15" customHeight="1" x14ac:dyDescent="0.25">
      <c r="A517" s="253"/>
      <c r="B517" s="253"/>
      <c r="C517" s="253"/>
      <c r="D517" s="253"/>
      <c r="E517" s="253"/>
      <c r="F517" s="253"/>
      <c r="G517" s="253"/>
      <c r="H517" s="253"/>
      <c r="I517" s="253"/>
      <c r="J517" s="253"/>
      <c r="K517" s="253"/>
      <c r="L517" s="253"/>
      <c r="M517" s="253"/>
      <c r="N517" s="253"/>
      <c r="O517" s="253"/>
      <c r="P517" s="253"/>
      <c r="Q517" s="253"/>
      <c r="R517" s="253"/>
      <c r="S517" s="253"/>
      <c r="T517" s="253"/>
      <c r="U517" s="253" t="s">
        <v>680</v>
      </c>
      <c r="V517" s="253"/>
      <c r="W517" s="253"/>
      <c r="X517" s="253"/>
      <c r="Y517" s="253"/>
      <c r="Z517" s="253"/>
      <c r="AA517" s="253"/>
      <c r="AB517" s="253"/>
      <c r="AC517" s="253" t="s">
        <v>393</v>
      </c>
      <c r="AD517" s="253"/>
      <c r="AE517" s="253"/>
      <c r="AF517" s="253"/>
      <c r="AG517" s="253"/>
      <c r="AH517" s="253"/>
      <c r="AI517" s="253"/>
      <c r="AJ517" s="253"/>
      <c r="AK517" s="253"/>
      <c r="AL517" s="253"/>
      <c r="AM517" s="253"/>
      <c r="AN517" s="253"/>
      <c r="AO517" s="253"/>
      <c r="AP517" s="253"/>
      <c r="AQ517" s="253"/>
      <c r="AR517" s="253"/>
      <c r="AS517" s="253"/>
      <c r="AT517" s="253"/>
      <c r="AU517" s="253"/>
      <c r="AV517" s="253"/>
      <c r="AW517" s="253"/>
      <c r="AX517" s="253"/>
      <c r="AY517" s="253"/>
      <c r="AZ517" s="253"/>
      <c r="BA517" s="253"/>
      <c r="BB517" s="253"/>
      <c r="BC517" s="253"/>
      <c r="BD517" s="253"/>
      <c r="BE517" s="253"/>
      <c r="BF517" s="253"/>
      <c r="BG517" s="253"/>
      <c r="BH517" s="253"/>
      <c r="BI517" s="253"/>
      <c r="BJ517" s="253"/>
      <c r="BK517" s="253"/>
      <c r="BL517" s="253"/>
      <c r="BM517" s="253"/>
      <c r="BN517" s="253"/>
      <c r="BO517" s="253"/>
      <c r="BP517" s="253"/>
      <c r="BQ517" s="253"/>
      <c r="BR517" s="253"/>
      <c r="BS517" s="253"/>
      <c r="BT517" s="253"/>
      <c r="BU517" s="253"/>
      <c r="BV517" s="253"/>
      <c r="BW517" s="253"/>
      <c r="BX517" s="253"/>
      <c r="BY517" s="253"/>
      <c r="BZ517" s="253"/>
      <c r="CA517" s="253"/>
      <c r="CB517" s="253"/>
      <c r="CC517" s="253"/>
      <c r="CD517" s="253"/>
      <c r="CE517" s="253"/>
      <c r="CF517" s="253"/>
      <c r="CG517" s="253"/>
      <c r="CH517" s="253"/>
      <c r="CI517" s="253"/>
      <c r="CJ517" s="253"/>
      <c r="CK517" s="253"/>
      <c r="CL517" s="253"/>
      <c r="CM517" s="253"/>
      <c r="CN517" s="253"/>
      <c r="CO517" s="253"/>
      <c r="CP517" s="253"/>
      <c r="CQ517" s="253"/>
      <c r="CR517" s="253"/>
      <c r="CS517" s="253"/>
      <c r="CT517" s="253"/>
      <c r="CU517" s="253"/>
      <c r="CV517" s="253"/>
      <c r="CW517" s="253"/>
      <c r="CX517" s="253"/>
      <c r="CY517" s="253"/>
      <c r="CZ517" s="253"/>
      <c r="DA517" s="253"/>
      <c r="DB517" s="253"/>
      <c r="DC517" s="253"/>
      <c r="DD517" s="253"/>
      <c r="DE517" s="253"/>
      <c r="DF517" s="253"/>
      <c r="DG517" s="253"/>
      <c r="DH517" s="253"/>
      <c r="DI517" s="253"/>
      <c r="DJ517" s="253"/>
      <c r="DK517" s="253"/>
      <c r="DL517" s="253"/>
      <c r="DM517" s="253"/>
      <c r="DN517" s="253"/>
      <c r="DO517" s="253"/>
      <c r="DP517" s="253"/>
      <c r="DQ517" s="253"/>
      <c r="DR517" s="253"/>
      <c r="DS517" s="253"/>
      <c r="DT517" s="253"/>
      <c r="DU517" s="253"/>
      <c r="DV517" s="253"/>
      <c r="DW517" s="253"/>
      <c r="DX517" s="253"/>
      <c r="DY517" s="253"/>
      <c r="DZ517" s="253"/>
      <c r="EA517" s="253"/>
      <c r="EB517" s="253"/>
      <c r="EC517" s="253"/>
      <c r="ED517" s="253"/>
      <c r="EE517" s="253"/>
      <c r="EF517" s="253"/>
      <c r="EG517" s="253"/>
      <c r="EH517" s="253"/>
      <c r="EI517" s="253"/>
      <c r="EJ517" s="253"/>
      <c r="EK517" s="253"/>
      <c r="EL517" s="253"/>
      <c r="EM517" s="253"/>
      <c r="EN517" s="253"/>
      <c r="EO517" s="253"/>
      <c r="EP517" s="253"/>
      <c r="EQ517" s="253"/>
      <c r="ER517" s="253"/>
      <c r="ES517" s="253"/>
      <c r="ET517" s="253"/>
      <c r="EU517" s="253"/>
      <c r="EV517" s="253"/>
      <c r="EW517" s="253"/>
      <c r="EX517" s="253"/>
      <c r="EY517" s="253"/>
      <c r="EZ517" s="253"/>
      <c r="FA517" s="253"/>
      <c r="FB517" s="253"/>
      <c r="FC517" s="253"/>
      <c r="FD517" s="253"/>
      <c r="FE517" s="253"/>
      <c r="FF517" s="253"/>
      <c r="FG517" s="253"/>
      <c r="FH517" s="253"/>
      <c r="FI517" s="253"/>
      <c r="FJ517" s="253"/>
      <c r="FK517" s="253"/>
      <c r="FL517" s="253"/>
      <c r="FM517" s="253"/>
      <c r="FN517" s="253"/>
      <c r="FO517" s="253"/>
      <c r="FP517" s="253"/>
      <c r="FQ517" s="253"/>
      <c r="FR517" s="253"/>
      <c r="FS517" s="253"/>
      <c r="FT517" s="253"/>
      <c r="FU517" s="253"/>
      <c r="FV517" s="253"/>
      <c r="FW517" s="253"/>
      <c r="FX517" s="253"/>
      <c r="FY517" s="253"/>
      <c r="FZ517" s="253"/>
      <c r="GA517" s="253"/>
      <c r="GB517" s="253"/>
      <c r="GC517" s="253"/>
      <c r="GD517" s="253"/>
      <c r="GE517" s="253"/>
      <c r="GF517" s="253"/>
      <c r="GG517" s="253"/>
      <c r="GH517" s="253"/>
      <c r="GI517" s="253"/>
      <c r="GJ517" s="253"/>
      <c r="GK517" s="253"/>
      <c r="GL517" s="253"/>
      <c r="GM517" s="253"/>
      <c r="GN517" s="253"/>
      <c r="GO517" s="253"/>
      <c r="GP517" s="253"/>
      <c r="GQ517" s="253"/>
      <c r="GR517" s="253"/>
      <c r="GS517" s="253"/>
      <c r="GT517" s="253"/>
      <c r="GU517" s="253"/>
      <c r="GV517" s="253"/>
      <c r="GW517" s="253"/>
      <c r="GX517" s="253"/>
      <c r="GY517" s="253"/>
      <c r="GZ517" s="253"/>
      <c r="HA517" s="253"/>
      <c r="HB517" s="253"/>
      <c r="HC517" s="253"/>
      <c r="HD517" s="253"/>
      <c r="HE517" s="253"/>
      <c r="HF517" s="253"/>
      <c r="HG517" s="253"/>
      <c r="HH517" s="253"/>
      <c r="HI517" s="253"/>
      <c r="HJ517" s="253"/>
      <c r="HK517" s="253"/>
      <c r="HL517" s="253"/>
      <c r="HM517" s="253"/>
      <c r="HN517" s="253"/>
      <c r="HO517" s="253"/>
      <c r="HP517" s="253"/>
      <c r="HQ517" s="253"/>
      <c r="HR517" s="253"/>
      <c r="HS517" s="253"/>
      <c r="HT517" s="253"/>
      <c r="HU517" s="253"/>
      <c r="HV517" s="253"/>
      <c r="HW517" s="253"/>
      <c r="HX517" s="253"/>
      <c r="HY517" s="253"/>
      <c r="HZ517" s="253"/>
      <c r="IA517" s="253"/>
      <c r="IB517" s="253"/>
      <c r="IC517" s="253"/>
      <c r="ID517" s="253"/>
      <c r="IE517" s="253"/>
      <c r="IF517" s="253"/>
      <c r="IG517" s="253"/>
      <c r="IH517" s="253"/>
      <c r="II517" s="253"/>
      <c r="IJ517" s="253"/>
      <c r="IK517" s="253"/>
      <c r="IL517" s="253"/>
      <c r="IM517" s="253"/>
      <c r="IN517" s="253"/>
      <c r="IO517" s="253"/>
      <c r="IP517" s="253"/>
      <c r="IQ517" s="253"/>
      <c r="IR517" s="253"/>
      <c r="IS517" s="253"/>
      <c r="IT517" s="253"/>
      <c r="IU517" s="253"/>
      <c r="IV517" s="253"/>
      <c r="IW517" s="253"/>
      <c r="IX517" s="253"/>
      <c r="IY517" s="253"/>
      <c r="IZ517" s="253"/>
      <c r="JA517" s="253"/>
      <c r="JB517" s="253"/>
      <c r="JC517" s="253"/>
      <c r="JD517" s="253"/>
      <c r="JE517" s="253"/>
      <c r="JF517" s="253"/>
      <c r="JG517" s="253"/>
      <c r="JH517" s="253"/>
      <c r="JI517" s="253"/>
      <c r="JJ517" s="253"/>
      <c r="JK517" s="253"/>
      <c r="JL517" s="253"/>
      <c r="JM517" s="253"/>
      <c r="JN517" s="253"/>
      <c r="JO517" s="253"/>
      <c r="JP517" s="253"/>
      <c r="JQ517" s="253"/>
      <c r="JR517" s="253"/>
      <c r="JS517" s="253"/>
      <c r="JT517" s="253"/>
      <c r="JU517" s="253"/>
    </row>
    <row r="518" spans="1:281" s="252" customFormat="1" ht="15" customHeight="1" x14ac:dyDescent="0.25">
      <c r="A518" s="253"/>
      <c r="B518" s="253"/>
      <c r="C518" s="253"/>
      <c r="D518" s="253"/>
      <c r="E518" s="253"/>
      <c r="F518" s="253"/>
      <c r="G518" s="253"/>
      <c r="H518" s="253"/>
      <c r="I518" s="253"/>
      <c r="J518" s="253"/>
      <c r="K518" s="253"/>
      <c r="L518" s="253"/>
      <c r="M518" s="253"/>
      <c r="N518" s="253"/>
      <c r="O518" s="253"/>
      <c r="P518" s="253"/>
      <c r="Q518" s="253"/>
      <c r="R518" s="253"/>
      <c r="S518" s="253"/>
      <c r="T518" s="253"/>
      <c r="U518" s="253" t="s">
        <v>681</v>
      </c>
      <c r="V518" s="253"/>
      <c r="W518" s="253"/>
      <c r="X518" s="253"/>
      <c r="Y518" s="253"/>
      <c r="Z518" s="253"/>
      <c r="AA518" s="253"/>
      <c r="AB518" s="253"/>
      <c r="AC518" s="253" t="s">
        <v>318</v>
      </c>
      <c r="AD518" s="253"/>
      <c r="AE518" s="253"/>
      <c r="AF518" s="253"/>
      <c r="AG518" s="253"/>
      <c r="AH518" s="253"/>
      <c r="AI518" s="253"/>
      <c r="AJ518" s="253"/>
      <c r="AK518" s="253"/>
      <c r="AL518" s="253"/>
      <c r="AM518" s="253"/>
      <c r="AN518" s="253"/>
      <c r="AO518" s="253"/>
      <c r="AP518" s="253"/>
      <c r="AQ518" s="253"/>
      <c r="AR518" s="253"/>
      <c r="AS518" s="253"/>
      <c r="AT518" s="253"/>
      <c r="AU518" s="253"/>
      <c r="AV518" s="253"/>
      <c r="AW518" s="253"/>
      <c r="AX518" s="253"/>
      <c r="AY518" s="253"/>
      <c r="AZ518" s="253"/>
      <c r="BA518" s="253"/>
      <c r="BB518" s="253"/>
      <c r="BC518" s="253"/>
      <c r="BD518" s="253"/>
      <c r="BE518" s="253"/>
      <c r="BF518" s="253"/>
      <c r="BG518" s="253"/>
      <c r="BH518" s="253"/>
      <c r="BI518" s="253"/>
      <c r="BJ518" s="253"/>
      <c r="BK518" s="253"/>
      <c r="BL518" s="253"/>
      <c r="BM518" s="253"/>
      <c r="BN518" s="253"/>
      <c r="BO518" s="253"/>
      <c r="BP518" s="253"/>
      <c r="BQ518" s="253"/>
      <c r="BR518" s="253"/>
      <c r="BS518" s="253"/>
      <c r="BT518" s="253"/>
      <c r="BU518" s="253"/>
      <c r="BV518" s="253"/>
      <c r="BW518" s="253"/>
      <c r="BX518" s="253"/>
      <c r="BY518" s="253"/>
      <c r="BZ518" s="253"/>
      <c r="CA518" s="253"/>
      <c r="CB518" s="253"/>
      <c r="CC518" s="253"/>
      <c r="CD518" s="253"/>
      <c r="CE518" s="253"/>
      <c r="CF518" s="253"/>
      <c r="CG518" s="253"/>
      <c r="CH518" s="253"/>
      <c r="CI518" s="253"/>
      <c r="CJ518" s="253"/>
      <c r="CK518" s="253"/>
      <c r="CL518" s="253"/>
      <c r="CM518" s="253"/>
      <c r="CN518" s="253"/>
      <c r="CO518" s="253"/>
      <c r="CP518" s="253"/>
      <c r="CQ518" s="253"/>
      <c r="CR518" s="253"/>
      <c r="CS518" s="253"/>
      <c r="CT518" s="253"/>
      <c r="CU518" s="253"/>
      <c r="CV518" s="253"/>
      <c r="CW518" s="253"/>
      <c r="CX518" s="253"/>
      <c r="CY518" s="253"/>
      <c r="CZ518" s="253"/>
      <c r="DA518" s="253"/>
      <c r="DB518" s="253"/>
      <c r="DC518" s="253"/>
      <c r="DD518" s="253"/>
      <c r="DE518" s="253"/>
      <c r="DF518" s="253"/>
      <c r="DG518" s="253"/>
      <c r="DH518" s="253"/>
      <c r="DI518" s="253"/>
      <c r="DJ518" s="253"/>
      <c r="DK518" s="253"/>
      <c r="DL518" s="253"/>
      <c r="DM518" s="253"/>
      <c r="DN518" s="253"/>
      <c r="DO518" s="253"/>
      <c r="DP518" s="253"/>
      <c r="DQ518" s="253"/>
      <c r="DR518" s="253"/>
      <c r="DS518" s="253"/>
      <c r="DT518" s="253"/>
      <c r="DU518" s="253"/>
      <c r="DV518" s="253"/>
      <c r="DW518" s="253"/>
      <c r="DX518" s="253"/>
      <c r="DY518" s="253"/>
      <c r="DZ518" s="253"/>
      <c r="EA518" s="253"/>
      <c r="EB518" s="253"/>
      <c r="EC518" s="253"/>
      <c r="ED518" s="253"/>
      <c r="EE518" s="253"/>
      <c r="EF518" s="253"/>
      <c r="EG518" s="253"/>
      <c r="EH518" s="253"/>
      <c r="EI518" s="253"/>
      <c r="EJ518" s="253"/>
      <c r="EK518" s="253"/>
      <c r="EL518" s="253"/>
      <c r="EM518" s="253"/>
      <c r="EN518" s="253"/>
      <c r="EO518" s="253"/>
      <c r="EP518" s="253"/>
      <c r="EQ518" s="253"/>
      <c r="ER518" s="253"/>
      <c r="ES518" s="253"/>
      <c r="ET518" s="253"/>
      <c r="EU518" s="253"/>
      <c r="EV518" s="253"/>
      <c r="EW518" s="253"/>
      <c r="EX518" s="253"/>
      <c r="EY518" s="253"/>
      <c r="EZ518" s="253"/>
      <c r="FA518" s="253"/>
      <c r="FB518" s="253"/>
      <c r="FC518" s="253"/>
      <c r="FD518" s="253"/>
      <c r="FE518" s="253"/>
      <c r="FF518" s="253"/>
      <c r="FG518" s="253"/>
      <c r="FH518" s="253"/>
      <c r="FI518" s="253"/>
      <c r="FJ518" s="253"/>
      <c r="FK518" s="253"/>
      <c r="FL518" s="253"/>
      <c r="FM518" s="253"/>
      <c r="FN518" s="253"/>
      <c r="FO518" s="253"/>
      <c r="FP518" s="253"/>
      <c r="FQ518" s="253"/>
      <c r="FR518" s="253"/>
      <c r="FS518" s="253"/>
      <c r="FT518" s="253"/>
      <c r="FU518" s="253"/>
      <c r="FV518" s="253"/>
      <c r="FW518" s="253"/>
      <c r="FX518" s="253"/>
      <c r="FY518" s="253"/>
      <c r="FZ518" s="253"/>
      <c r="GA518" s="253"/>
      <c r="GB518" s="253"/>
      <c r="GC518" s="253"/>
      <c r="GD518" s="253"/>
      <c r="GE518" s="253"/>
      <c r="GF518" s="253"/>
      <c r="GG518" s="253"/>
      <c r="GH518" s="253"/>
      <c r="GI518" s="253"/>
      <c r="GJ518" s="253"/>
      <c r="GK518" s="253"/>
      <c r="GL518" s="253"/>
      <c r="GM518" s="253"/>
      <c r="GN518" s="253"/>
      <c r="GO518" s="253"/>
      <c r="GP518" s="253"/>
      <c r="GQ518" s="253"/>
      <c r="GR518" s="253"/>
      <c r="GS518" s="253"/>
      <c r="GT518" s="253"/>
      <c r="GU518" s="253"/>
      <c r="GV518" s="253"/>
      <c r="GW518" s="253"/>
      <c r="GX518" s="253"/>
      <c r="GY518" s="253"/>
      <c r="GZ518" s="253"/>
      <c r="HA518" s="253"/>
      <c r="HB518" s="253"/>
      <c r="HC518" s="253"/>
      <c r="HD518" s="253"/>
      <c r="HE518" s="253"/>
      <c r="HF518" s="253"/>
      <c r="HG518" s="253"/>
      <c r="HH518" s="253"/>
      <c r="HI518" s="253"/>
      <c r="HJ518" s="253"/>
      <c r="HK518" s="253"/>
      <c r="HL518" s="253"/>
      <c r="HM518" s="253"/>
      <c r="HN518" s="253"/>
      <c r="HO518" s="253"/>
      <c r="HP518" s="253"/>
      <c r="HQ518" s="253"/>
      <c r="HR518" s="253"/>
      <c r="HS518" s="253"/>
      <c r="HT518" s="253"/>
      <c r="HU518" s="253"/>
      <c r="HV518" s="253"/>
      <c r="HW518" s="253"/>
      <c r="HX518" s="253"/>
      <c r="HY518" s="253"/>
      <c r="HZ518" s="253"/>
      <c r="IA518" s="253"/>
      <c r="IB518" s="253"/>
      <c r="IC518" s="253"/>
      <c r="ID518" s="253"/>
      <c r="IE518" s="253"/>
      <c r="IF518" s="253"/>
      <c r="IG518" s="253"/>
      <c r="IH518" s="253"/>
      <c r="II518" s="253"/>
      <c r="IJ518" s="253"/>
      <c r="IK518" s="253"/>
      <c r="IL518" s="253"/>
      <c r="IM518" s="253"/>
      <c r="IN518" s="253"/>
      <c r="IO518" s="253"/>
      <c r="IP518" s="253"/>
      <c r="IQ518" s="253"/>
      <c r="IR518" s="253"/>
      <c r="IS518" s="253"/>
      <c r="IT518" s="253"/>
      <c r="IU518" s="253"/>
      <c r="IV518" s="253"/>
      <c r="IW518" s="253"/>
      <c r="IX518" s="253"/>
      <c r="IY518" s="253"/>
      <c r="IZ518" s="253"/>
      <c r="JA518" s="253"/>
      <c r="JB518" s="253"/>
      <c r="JC518" s="253"/>
      <c r="JD518" s="253"/>
      <c r="JE518" s="253"/>
      <c r="JF518" s="253"/>
      <c r="JG518" s="253"/>
      <c r="JH518" s="253"/>
      <c r="JI518" s="253"/>
      <c r="JJ518" s="253"/>
      <c r="JK518" s="253"/>
      <c r="JL518" s="253"/>
      <c r="JM518" s="253"/>
      <c r="JN518" s="253"/>
      <c r="JO518" s="253"/>
      <c r="JP518" s="253"/>
      <c r="JQ518" s="253"/>
      <c r="JR518" s="253"/>
      <c r="JS518" s="253"/>
      <c r="JT518" s="253"/>
      <c r="JU518" s="253"/>
    </row>
    <row r="519" spans="1:281" s="252" customFormat="1" ht="15" customHeight="1" x14ac:dyDescent="0.25">
      <c r="A519" s="253"/>
      <c r="B519" s="253"/>
      <c r="C519" s="253"/>
      <c r="D519" s="253"/>
      <c r="E519" s="253"/>
      <c r="F519" s="253"/>
      <c r="G519" s="253"/>
      <c r="H519" s="253"/>
      <c r="I519" s="253"/>
      <c r="J519" s="253"/>
      <c r="K519" s="253"/>
      <c r="L519" s="253"/>
      <c r="M519" s="253"/>
      <c r="N519" s="253"/>
      <c r="O519" s="253"/>
      <c r="P519" s="253"/>
      <c r="Q519" s="253"/>
      <c r="R519" s="253"/>
      <c r="S519" s="253"/>
      <c r="T519" s="253"/>
      <c r="U519" s="253" t="s">
        <v>682</v>
      </c>
      <c r="V519" s="253"/>
      <c r="W519" s="253"/>
      <c r="X519" s="253"/>
      <c r="Y519" s="253"/>
      <c r="Z519" s="253"/>
      <c r="AA519" s="253"/>
      <c r="AB519" s="253"/>
      <c r="AC519" s="253" t="s">
        <v>323</v>
      </c>
      <c r="AD519" s="253"/>
      <c r="AE519" s="253"/>
      <c r="AF519" s="253"/>
      <c r="AG519" s="253"/>
      <c r="AH519" s="253"/>
      <c r="AI519" s="253"/>
      <c r="AJ519" s="253"/>
      <c r="AK519" s="253"/>
      <c r="AL519" s="253"/>
      <c r="AM519" s="253"/>
      <c r="AN519" s="253"/>
      <c r="AO519" s="253"/>
      <c r="AP519" s="253"/>
      <c r="AQ519" s="253"/>
      <c r="AR519" s="253"/>
      <c r="AS519" s="253"/>
      <c r="AT519" s="253"/>
      <c r="AU519" s="253"/>
      <c r="AV519" s="253"/>
      <c r="AW519" s="253"/>
      <c r="AX519" s="253"/>
      <c r="AY519" s="253"/>
      <c r="AZ519" s="253"/>
      <c r="BA519" s="253"/>
      <c r="BB519" s="253"/>
      <c r="BC519" s="253"/>
      <c r="BD519" s="253"/>
      <c r="BE519" s="253"/>
      <c r="BF519" s="253"/>
      <c r="BG519" s="253"/>
      <c r="BH519" s="253"/>
      <c r="BI519" s="253"/>
      <c r="BJ519" s="253"/>
      <c r="BK519" s="253"/>
      <c r="BL519" s="253"/>
      <c r="BM519" s="253"/>
      <c r="BN519" s="253"/>
      <c r="BO519" s="253"/>
      <c r="BP519" s="253"/>
      <c r="BQ519" s="253"/>
      <c r="BR519" s="253"/>
      <c r="BS519" s="253"/>
      <c r="BT519" s="253"/>
      <c r="BU519" s="253"/>
      <c r="BV519" s="253"/>
      <c r="BW519" s="253"/>
      <c r="BX519" s="253"/>
      <c r="BY519" s="253"/>
      <c r="BZ519" s="253"/>
      <c r="CA519" s="253"/>
      <c r="CB519" s="253"/>
      <c r="CC519" s="253"/>
      <c r="CD519" s="253"/>
      <c r="CE519" s="253"/>
      <c r="CF519" s="253"/>
      <c r="CG519" s="253"/>
      <c r="CH519" s="253"/>
      <c r="CI519" s="253"/>
      <c r="CJ519" s="253"/>
      <c r="CK519" s="253"/>
      <c r="CL519" s="253"/>
      <c r="CM519" s="253"/>
      <c r="CN519" s="253"/>
      <c r="CO519" s="253"/>
      <c r="CP519" s="253"/>
      <c r="CQ519" s="253"/>
      <c r="CR519" s="253"/>
      <c r="CS519" s="253"/>
      <c r="CT519" s="253"/>
      <c r="CU519" s="253"/>
      <c r="CV519" s="253"/>
      <c r="CW519" s="253"/>
      <c r="CX519" s="253"/>
      <c r="CY519" s="253"/>
      <c r="CZ519" s="253"/>
      <c r="DA519" s="253"/>
      <c r="DB519" s="253"/>
      <c r="DC519" s="253"/>
      <c r="DD519" s="253"/>
      <c r="DE519" s="253"/>
      <c r="DF519" s="253"/>
      <c r="DG519" s="253"/>
      <c r="DH519" s="253"/>
      <c r="DI519" s="253"/>
      <c r="DJ519" s="253"/>
      <c r="DK519" s="253"/>
      <c r="DL519" s="253"/>
      <c r="DM519" s="253"/>
      <c r="DN519" s="253"/>
      <c r="DO519" s="253"/>
      <c r="DP519" s="253"/>
      <c r="DQ519" s="253"/>
      <c r="DR519" s="253"/>
      <c r="DS519" s="253"/>
      <c r="DT519" s="253"/>
      <c r="DU519" s="253"/>
      <c r="DV519" s="253"/>
      <c r="DW519" s="253"/>
      <c r="DX519" s="253"/>
      <c r="DY519" s="253"/>
      <c r="DZ519" s="253"/>
      <c r="EA519" s="253"/>
      <c r="EB519" s="253"/>
      <c r="EC519" s="253"/>
      <c r="ED519" s="253"/>
      <c r="EE519" s="253"/>
      <c r="EF519" s="253"/>
      <c r="EG519" s="253"/>
      <c r="EH519" s="253"/>
      <c r="EI519" s="253"/>
      <c r="EJ519" s="253"/>
      <c r="EK519" s="253"/>
      <c r="EL519" s="253"/>
      <c r="EM519" s="253"/>
      <c r="EN519" s="253"/>
      <c r="EO519" s="253"/>
      <c r="EP519" s="253"/>
      <c r="EQ519" s="253"/>
      <c r="ER519" s="253"/>
      <c r="ES519" s="253"/>
      <c r="ET519" s="253"/>
      <c r="EU519" s="253"/>
      <c r="EV519" s="253"/>
      <c r="EW519" s="253"/>
      <c r="EX519" s="253"/>
      <c r="EY519" s="253"/>
      <c r="EZ519" s="253"/>
      <c r="FA519" s="253"/>
      <c r="FB519" s="253"/>
      <c r="FC519" s="253"/>
      <c r="FD519" s="253"/>
      <c r="FE519" s="253"/>
      <c r="FF519" s="253"/>
      <c r="FG519" s="253"/>
      <c r="FH519" s="253"/>
      <c r="FI519" s="253"/>
      <c r="FJ519" s="253"/>
      <c r="FK519" s="253"/>
      <c r="FL519" s="253"/>
      <c r="FM519" s="253"/>
      <c r="FN519" s="253"/>
      <c r="FO519" s="253"/>
      <c r="FP519" s="253"/>
      <c r="FQ519" s="253"/>
      <c r="FR519" s="253"/>
      <c r="FS519" s="253"/>
      <c r="FT519" s="253"/>
      <c r="FU519" s="253"/>
      <c r="FV519" s="253"/>
      <c r="FW519" s="253"/>
      <c r="FX519" s="253"/>
      <c r="FY519" s="253"/>
      <c r="FZ519" s="253"/>
      <c r="GA519" s="253"/>
      <c r="GB519" s="253"/>
      <c r="GC519" s="253"/>
      <c r="GD519" s="253"/>
      <c r="GE519" s="253"/>
      <c r="GF519" s="253"/>
      <c r="GG519" s="253"/>
      <c r="GH519" s="253"/>
      <c r="GI519" s="253"/>
      <c r="GJ519" s="253"/>
      <c r="GK519" s="253"/>
      <c r="GL519" s="253"/>
      <c r="GM519" s="253"/>
      <c r="GN519" s="253"/>
      <c r="GO519" s="253"/>
      <c r="GP519" s="253"/>
      <c r="GQ519" s="253"/>
      <c r="GR519" s="253"/>
      <c r="GS519" s="253"/>
      <c r="GT519" s="253"/>
      <c r="GU519" s="253"/>
      <c r="GV519" s="253"/>
      <c r="GW519" s="253"/>
      <c r="GX519" s="253"/>
      <c r="GY519" s="253"/>
      <c r="GZ519" s="253"/>
      <c r="HA519" s="253"/>
      <c r="HB519" s="253"/>
      <c r="HC519" s="253"/>
      <c r="HD519" s="253"/>
      <c r="HE519" s="253"/>
      <c r="HF519" s="253"/>
      <c r="HG519" s="253"/>
      <c r="HH519" s="253"/>
      <c r="HI519" s="253"/>
      <c r="HJ519" s="253"/>
      <c r="HK519" s="253"/>
      <c r="HL519" s="253"/>
      <c r="HM519" s="253"/>
      <c r="HN519" s="253"/>
      <c r="HO519" s="253"/>
      <c r="HP519" s="253"/>
      <c r="HQ519" s="253"/>
      <c r="HR519" s="253"/>
      <c r="HS519" s="253"/>
      <c r="HT519" s="253"/>
      <c r="HU519" s="253"/>
      <c r="HV519" s="253"/>
      <c r="HW519" s="253"/>
      <c r="HX519" s="253"/>
      <c r="HY519" s="253"/>
      <c r="HZ519" s="253"/>
      <c r="IA519" s="253"/>
      <c r="IB519" s="253"/>
      <c r="IC519" s="253"/>
      <c r="ID519" s="253"/>
      <c r="IE519" s="253"/>
      <c r="IF519" s="253"/>
      <c r="IG519" s="253"/>
      <c r="IH519" s="253"/>
      <c r="II519" s="253"/>
      <c r="IJ519" s="253"/>
      <c r="IK519" s="253"/>
      <c r="IL519" s="253"/>
      <c r="IM519" s="253"/>
      <c r="IN519" s="253"/>
      <c r="IO519" s="253"/>
      <c r="IP519" s="253"/>
      <c r="IQ519" s="253"/>
      <c r="IR519" s="253"/>
      <c r="IS519" s="253"/>
      <c r="IT519" s="253"/>
      <c r="IU519" s="253"/>
      <c r="IV519" s="253"/>
      <c r="IW519" s="253"/>
      <c r="IX519" s="253"/>
      <c r="IY519" s="253"/>
      <c r="IZ519" s="253"/>
      <c r="JA519" s="253"/>
      <c r="JB519" s="253"/>
      <c r="JC519" s="253"/>
      <c r="JD519" s="253"/>
      <c r="JE519" s="253"/>
      <c r="JF519" s="253"/>
      <c r="JG519" s="253"/>
      <c r="JH519" s="253"/>
      <c r="JI519" s="253"/>
      <c r="JJ519" s="253"/>
      <c r="JK519" s="253"/>
      <c r="JL519" s="253"/>
      <c r="JM519" s="253"/>
      <c r="JN519" s="253"/>
      <c r="JO519" s="253"/>
      <c r="JP519" s="253"/>
      <c r="JQ519" s="253"/>
      <c r="JR519" s="253"/>
      <c r="JS519" s="253"/>
      <c r="JT519" s="253"/>
      <c r="JU519" s="253"/>
    </row>
    <row r="520" spans="1:281" s="252" customFormat="1" ht="15" customHeight="1" x14ac:dyDescent="0.25">
      <c r="A520" s="253"/>
      <c r="B520" s="253"/>
      <c r="C520" s="253"/>
      <c r="D520" s="253"/>
      <c r="E520" s="253"/>
      <c r="F520" s="253"/>
      <c r="G520" s="253"/>
      <c r="H520" s="253"/>
      <c r="I520" s="253"/>
      <c r="J520" s="253"/>
      <c r="K520" s="253"/>
      <c r="L520" s="253"/>
      <c r="M520" s="253"/>
      <c r="N520" s="253"/>
      <c r="O520" s="253"/>
      <c r="P520" s="253"/>
      <c r="Q520" s="253"/>
      <c r="R520" s="253"/>
      <c r="S520" s="253"/>
      <c r="T520" s="253"/>
      <c r="U520" s="253" t="s">
        <v>683</v>
      </c>
      <c r="V520" s="253"/>
      <c r="W520" s="253"/>
      <c r="X520" s="253"/>
      <c r="Y520" s="253"/>
      <c r="Z520" s="253"/>
      <c r="AA520" s="253"/>
      <c r="AB520" s="253"/>
      <c r="AC520" s="253" t="s">
        <v>332</v>
      </c>
      <c r="AD520" s="253"/>
      <c r="AE520" s="253"/>
      <c r="AF520" s="253"/>
      <c r="AG520" s="253"/>
      <c r="AH520" s="253"/>
      <c r="AI520" s="253"/>
      <c r="AJ520" s="253"/>
      <c r="AK520" s="253"/>
      <c r="AL520" s="253"/>
      <c r="AM520" s="253"/>
      <c r="AN520" s="253"/>
      <c r="AO520" s="253"/>
      <c r="AP520" s="253"/>
      <c r="AQ520" s="253"/>
      <c r="AR520" s="253"/>
      <c r="AS520" s="253"/>
      <c r="AT520" s="253"/>
      <c r="AU520" s="253"/>
      <c r="AV520" s="253"/>
      <c r="AW520" s="253"/>
      <c r="AX520" s="253"/>
      <c r="AY520" s="253"/>
      <c r="AZ520" s="253"/>
      <c r="BA520" s="253"/>
      <c r="BB520" s="253"/>
      <c r="BC520" s="253"/>
      <c r="BD520" s="253"/>
      <c r="BE520" s="253"/>
      <c r="BF520" s="253"/>
      <c r="BG520" s="253"/>
      <c r="BH520" s="253"/>
      <c r="BI520" s="253"/>
      <c r="BJ520" s="253"/>
      <c r="BK520" s="253"/>
      <c r="BL520" s="253"/>
      <c r="BM520" s="253"/>
      <c r="BN520" s="253"/>
      <c r="BO520" s="253"/>
      <c r="BP520" s="253"/>
      <c r="BQ520" s="253"/>
      <c r="BR520" s="253"/>
      <c r="BS520" s="253"/>
      <c r="BT520" s="253"/>
      <c r="BU520" s="253"/>
      <c r="BV520" s="253"/>
      <c r="BW520" s="253"/>
      <c r="BX520" s="253"/>
      <c r="BY520" s="253"/>
      <c r="BZ520" s="253"/>
      <c r="CA520" s="253"/>
      <c r="CB520" s="253"/>
      <c r="CC520" s="253"/>
      <c r="CD520" s="253"/>
      <c r="CE520" s="253"/>
      <c r="CF520" s="253"/>
      <c r="CG520" s="253"/>
      <c r="CH520" s="253"/>
      <c r="CI520" s="253"/>
      <c r="CJ520" s="253"/>
      <c r="CK520" s="253"/>
      <c r="CL520" s="253"/>
      <c r="CM520" s="253"/>
      <c r="CN520" s="253"/>
      <c r="CO520" s="253"/>
      <c r="CP520" s="253"/>
      <c r="CQ520" s="253"/>
      <c r="CR520" s="253"/>
      <c r="CS520" s="253"/>
      <c r="CT520" s="253"/>
      <c r="CU520" s="253"/>
      <c r="CV520" s="253"/>
      <c r="CW520" s="253"/>
      <c r="CX520" s="253"/>
      <c r="CY520" s="253"/>
      <c r="CZ520" s="253"/>
      <c r="DA520" s="253"/>
      <c r="DB520" s="253"/>
      <c r="DC520" s="253"/>
      <c r="DD520" s="253"/>
      <c r="DE520" s="253"/>
      <c r="DF520" s="253"/>
      <c r="DG520" s="253"/>
      <c r="DH520" s="253"/>
      <c r="DI520" s="253"/>
      <c r="DJ520" s="253"/>
      <c r="DK520" s="253"/>
      <c r="DL520" s="253"/>
      <c r="DM520" s="253"/>
      <c r="DN520" s="253"/>
      <c r="DO520" s="253"/>
      <c r="DP520" s="253"/>
      <c r="DQ520" s="253"/>
      <c r="DR520" s="253"/>
      <c r="DS520" s="253"/>
      <c r="DT520" s="253"/>
      <c r="DU520" s="253"/>
      <c r="DV520" s="253"/>
      <c r="DW520" s="253"/>
      <c r="DX520" s="253"/>
      <c r="DY520" s="253"/>
      <c r="DZ520" s="253"/>
      <c r="EA520" s="253"/>
      <c r="EB520" s="253"/>
      <c r="EC520" s="253"/>
      <c r="ED520" s="253"/>
      <c r="EE520" s="253"/>
      <c r="EF520" s="253"/>
      <c r="EG520" s="253"/>
      <c r="EH520" s="253"/>
      <c r="EI520" s="253"/>
      <c r="EJ520" s="253"/>
      <c r="EK520" s="253"/>
      <c r="EL520" s="253"/>
      <c r="EM520" s="253"/>
      <c r="EN520" s="253"/>
      <c r="EO520" s="253"/>
      <c r="EP520" s="253"/>
      <c r="EQ520" s="253"/>
      <c r="ER520" s="253"/>
      <c r="ES520" s="253"/>
      <c r="ET520" s="253"/>
      <c r="EU520" s="253"/>
      <c r="EV520" s="253"/>
      <c r="EW520" s="253"/>
      <c r="EX520" s="253"/>
      <c r="EY520" s="253"/>
      <c r="EZ520" s="253"/>
      <c r="FA520" s="253"/>
      <c r="FB520" s="253"/>
      <c r="FC520" s="253"/>
      <c r="FD520" s="253"/>
      <c r="FE520" s="253"/>
      <c r="FF520" s="253"/>
      <c r="FG520" s="253"/>
      <c r="FH520" s="253"/>
      <c r="FI520" s="253"/>
      <c r="FJ520" s="253"/>
      <c r="FK520" s="253"/>
      <c r="FL520" s="253"/>
      <c r="FM520" s="253"/>
      <c r="FN520" s="253"/>
      <c r="FO520" s="253"/>
      <c r="FP520" s="253"/>
      <c r="FQ520" s="253"/>
      <c r="FR520" s="253"/>
      <c r="FS520" s="253"/>
      <c r="FT520" s="253"/>
      <c r="FU520" s="253"/>
      <c r="FV520" s="253"/>
      <c r="FW520" s="253"/>
      <c r="FX520" s="253"/>
      <c r="FY520" s="253"/>
      <c r="FZ520" s="253"/>
      <c r="GA520" s="253"/>
      <c r="GB520" s="253"/>
      <c r="GC520" s="253"/>
      <c r="GD520" s="253"/>
      <c r="GE520" s="253"/>
      <c r="GF520" s="253"/>
      <c r="GG520" s="253"/>
      <c r="GH520" s="253"/>
      <c r="GI520" s="253"/>
      <c r="GJ520" s="253"/>
      <c r="GK520" s="253"/>
      <c r="GL520" s="253"/>
      <c r="GM520" s="253"/>
      <c r="GN520" s="253"/>
      <c r="GO520" s="253"/>
      <c r="GP520" s="253"/>
      <c r="GQ520" s="253"/>
      <c r="GR520" s="253"/>
      <c r="GS520" s="253"/>
      <c r="GT520" s="253"/>
      <c r="GU520" s="253"/>
      <c r="GV520" s="253"/>
      <c r="GW520" s="253"/>
      <c r="GX520" s="253"/>
      <c r="GY520" s="253"/>
      <c r="GZ520" s="253"/>
      <c r="HA520" s="253"/>
      <c r="HB520" s="253"/>
      <c r="HC520" s="253"/>
      <c r="HD520" s="253"/>
      <c r="HE520" s="253"/>
      <c r="HF520" s="253"/>
      <c r="HG520" s="253"/>
      <c r="HH520" s="253"/>
      <c r="HI520" s="253"/>
      <c r="HJ520" s="253"/>
      <c r="HK520" s="253"/>
      <c r="HL520" s="253"/>
      <c r="HM520" s="253"/>
      <c r="HN520" s="253"/>
      <c r="HO520" s="253"/>
      <c r="HP520" s="253"/>
      <c r="HQ520" s="253"/>
      <c r="HR520" s="253"/>
      <c r="HS520" s="253"/>
      <c r="HT520" s="253"/>
      <c r="HU520" s="253"/>
      <c r="HV520" s="253"/>
      <c r="HW520" s="253"/>
      <c r="HX520" s="253"/>
      <c r="HY520" s="253"/>
      <c r="HZ520" s="253"/>
      <c r="IA520" s="253"/>
      <c r="IB520" s="253"/>
      <c r="IC520" s="253"/>
      <c r="ID520" s="253"/>
      <c r="IE520" s="253"/>
      <c r="IF520" s="253"/>
      <c r="IG520" s="253"/>
      <c r="IH520" s="253"/>
      <c r="II520" s="253"/>
      <c r="IJ520" s="253"/>
      <c r="IK520" s="253"/>
      <c r="IL520" s="253"/>
      <c r="IM520" s="253"/>
      <c r="IN520" s="253"/>
      <c r="IO520" s="253"/>
      <c r="IP520" s="253"/>
      <c r="IQ520" s="253"/>
      <c r="IR520" s="253"/>
      <c r="IS520" s="253"/>
      <c r="IT520" s="253"/>
      <c r="IU520" s="253"/>
      <c r="IV520" s="253"/>
      <c r="IW520" s="253"/>
      <c r="IX520" s="253"/>
      <c r="IY520" s="253"/>
      <c r="IZ520" s="253"/>
      <c r="JA520" s="253"/>
      <c r="JB520" s="253"/>
      <c r="JC520" s="253"/>
      <c r="JD520" s="253"/>
      <c r="JE520" s="253"/>
      <c r="JF520" s="253"/>
      <c r="JG520" s="253"/>
      <c r="JH520" s="253"/>
      <c r="JI520" s="253"/>
      <c r="JJ520" s="253"/>
      <c r="JK520" s="253"/>
      <c r="JL520" s="253"/>
      <c r="JM520" s="253"/>
      <c r="JN520" s="253"/>
      <c r="JO520" s="253"/>
      <c r="JP520" s="253"/>
      <c r="JQ520" s="253"/>
      <c r="JR520" s="253"/>
      <c r="JS520" s="253"/>
      <c r="JT520" s="253"/>
      <c r="JU520" s="253"/>
    </row>
    <row r="521" spans="1:281" s="252" customFormat="1" ht="15" customHeight="1" x14ac:dyDescent="0.25">
      <c r="A521" s="253"/>
      <c r="B521" s="253"/>
      <c r="C521" s="253"/>
      <c r="D521" s="253"/>
      <c r="E521" s="253"/>
      <c r="F521" s="253"/>
      <c r="G521" s="253"/>
      <c r="H521" s="253"/>
      <c r="I521" s="253"/>
      <c r="J521" s="253"/>
      <c r="K521" s="253"/>
      <c r="L521" s="253"/>
      <c r="M521" s="253"/>
      <c r="N521" s="253"/>
      <c r="O521" s="253"/>
      <c r="P521" s="253"/>
      <c r="Q521" s="253"/>
      <c r="R521" s="253"/>
      <c r="S521" s="253"/>
      <c r="T521" s="253"/>
      <c r="U521" s="253" t="s">
        <v>684</v>
      </c>
      <c r="V521" s="253"/>
      <c r="W521" s="253"/>
      <c r="X521" s="253"/>
      <c r="Y521" s="253"/>
      <c r="Z521" s="253"/>
      <c r="AA521" s="253"/>
      <c r="AB521" s="253"/>
      <c r="AC521" s="253" t="s">
        <v>329</v>
      </c>
      <c r="AD521" s="253"/>
      <c r="AE521" s="253"/>
      <c r="AF521" s="253"/>
      <c r="AG521" s="253"/>
      <c r="AH521" s="253"/>
      <c r="AI521" s="253"/>
      <c r="AJ521" s="253"/>
      <c r="AK521" s="253"/>
      <c r="AL521" s="253"/>
      <c r="AM521" s="253"/>
      <c r="AN521" s="253"/>
      <c r="AO521" s="253"/>
      <c r="AP521" s="253"/>
      <c r="AQ521" s="253"/>
      <c r="AR521" s="253"/>
      <c r="AS521" s="253"/>
      <c r="AT521" s="253"/>
      <c r="AU521" s="253"/>
      <c r="AV521" s="253"/>
      <c r="AW521" s="253"/>
      <c r="AX521" s="253"/>
      <c r="AY521" s="253"/>
      <c r="AZ521" s="253"/>
      <c r="BA521" s="253"/>
      <c r="BB521" s="253"/>
      <c r="BC521" s="253"/>
      <c r="BD521" s="253"/>
      <c r="BE521" s="253"/>
      <c r="BF521" s="253"/>
      <c r="BG521" s="253"/>
      <c r="BH521" s="253"/>
      <c r="BI521" s="253"/>
      <c r="BJ521" s="253"/>
      <c r="BK521" s="253"/>
      <c r="BL521" s="253"/>
      <c r="BM521" s="253"/>
      <c r="BN521" s="253"/>
      <c r="BO521" s="253"/>
      <c r="BP521" s="253"/>
      <c r="BQ521" s="253"/>
      <c r="BR521" s="253"/>
      <c r="BS521" s="253"/>
      <c r="BT521" s="253"/>
      <c r="BU521" s="253"/>
      <c r="BV521" s="253"/>
      <c r="BW521" s="253"/>
      <c r="BX521" s="253"/>
      <c r="BY521" s="253"/>
      <c r="BZ521" s="253"/>
      <c r="CA521" s="253"/>
      <c r="CB521" s="253"/>
      <c r="CC521" s="253"/>
      <c r="CD521" s="253"/>
      <c r="CE521" s="253"/>
      <c r="CF521" s="253"/>
      <c r="CG521" s="253"/>
      <c r="CH521" s="253"/>
      <c r="CI521" s="253"/>
      <c r="CJ521" s="253"/>
      <c r="CK521" s="253"/>
      <c r="CL521" s="253"/>
      <c r="CM521" s="253"/>
      <c r="CN521" s="253"/>
      <c r="CO521" s="253"/>
      <c r="CP521" s="253"/>
      <c r="CQ521" s="253"/>
      <c r="CR521" s="253"/>
      <c r="CS521" s="253"/>
      <c r="CT521" s="253"/>
      <c r="CU521" s="253"/>
      <c r="CV521" s="253"/>
      <c r="CW521" s="253"/>
      <c r="CX521" s="253"/>
      <c r="CY521" s="253"/>
      <c r="CZ521" s="253"/>
      <c r="DA521" s="253"/>
      <c r="DB521" s="253"/>
      <c r="DC521" s="253"/>
      <c r="DD521" s="253"/>
      <c r="DE521" s="253"/>
      <c r="DF521" s="253"/>
      <c r="DG521" s="253"/>
      <c r="DH521" s="253"/>
      <c r="DI521" s="253"/>
      <c r="DJ521" s="253"/>
      <c r="DK521" s="253"/>
      <c r="DL521" s="253"/>
      <c r="DM521" s="253"/>
      <c r="DN521" s="253"/>
      <c r="DO521" s="253"/>
      <c r="DP521" s="253"/>
      <c r="DQ521" s="253"/>
      <c r="DR521" s="253"/>
      <c r="DS521" s="253"/>
      <c r="DT521" s="253"/>
      <c r="DU521" s="253"/>
      <c r="DV521" s="253"/>
      <c r="DW521" s="253"/>
      <c r="DX521" s="253"/>
      <c r="DY521" s="253"/>
      <c r="DZ521" s="253"/>
      <c r="EA521" s="253"/>
      <c r="EB521" s="253"/>
      <c r="EC521" s="253"/>
      <c r="ED521" s="253"/>
      <c r="EE521" s="253"/>
      <c r="EF521" s="253"/>
      <c r="EG521" s="253"/>
      <c r="EH521" s="253"/>
      <c r="EI521" s="253"/>
      <c r="EJ521" s="253"/>
      <c r="EK521" s="253"/>
      <c r="EL521" s="253"/>
      <c r="EM521" s="253"/>
      <c r="EN521" s="253"/>
      <c r="EO521" s="253"/>
      <c r="EP521" s="253"/>
      <c r="EQ521" s="253"/>
      <c r="ER521" s="253"/>
      <c r="ES521" s="253"/>
      <c r="ET521" s="253"/>
      <c r="EU521" s="253"/>
      <c r="EV521" s="253"/>
      <c r="EW521" s="253"/>
      <c r="EX521" s="253"/>
      <c r="EY521" s="253"/>
      <c r="EZ521" s="253"/>
      <c r="FA521" s="253"/>
      <c r="FB521" s="253"/>
      <c r="FC521" s="253"/>
      <c r="FD521" s="253"/>
      <c r="FE521" s="253"/>
      <c r="FF521" s="253"/>
      <c r="FG521" s="253"/>
      <c r="FH521" s="253"/>
      <c r="FI521" s="253"/>
      <c r="FJ521" s="253"/>
      <c r="FK521" s="253"/>
      <c r="FL521" s="253"/>
      <c r="FM521" s="253"/>
      <c r="FN521" s="253"/>
      <c r="FO521" s="253"/>
      <c r="FP521" s="253"/>
      <c r="FQ521" s="253"/>
      <c r="FR521" s="253"/>
      <c r="FS521" s="253"/>
      <c r="FT521" s="253"/>
      <c r="FU521" s="253"/>
      <c r="FV521" s="253"/>
      <c r="FW521" s="253"/>
      <c r="FX521" s="253"/>
      <c r="FY521" s="253"/>
      <c r="FZ521" s="253"/>
      <c r="GA521" s="253"/>
      <c r="GB521" s="253"/>
      <c r="GC521" s="253"/>
      <c r="GD521" s="253"/>
      <c r="GE521" s="253"/>
      <c r="GF521" s="253"/>
      <c r="GG521" s="253"/>
      <c r="GH521" s="253"/>
      <c r="GI521" s="253"/>
      <c r="GJ521" s="253"/>
      <c r="GK521" s="253"/>
      <c r="GL521" s="253"/>
      <c r="GM521" s="253"/>
      <c r="GN521" s="253"/>
      <c r="GO521" s="253"/>
      <c r="GP521" s="253"/>
      <c r="GQ521" s="253"/>
      <c r="GR521" s="253"/>
      <c r="GS521" s="253"/>
      <c r="GT521" s="253"/>
      <c r="GU521" s="253"/>
      <c r="GV521" s="253"/>
      <c r="GW521" s="253"/>
      <c r="GX521" s="253"/>
      <c r="GY521" s="253"/>
      <c r="GZ521" s="253"/>
      <c r="HA521" s="253"/>
      <c r="HB521" s="253"/>
      <c r="HC521" s="253"/>
      <c r="HD521" s="253"/>
      <c r="HE521" s="253"/>
      <c r="HF521" s="253"/>
      <c r="HG521" s="253"/>
      <c r="HH521" s="253"/>
      <c r="HI521" s="253"/>
      <c r="HJ521" s="253"/>
      <c r="HK521" s="253"/>
      <c r="HL521" s="253"/>
      <c r="HM521" s="253"/>
      <c r="HN521" s="253"/>
      <c r="HO521" s="253"/>
      <c r="HP521" s="253"/>
      <c r="HQ521" s="253"/>
      <c r="HR521" s="253"/>
      <c r="HS521" s="253"/>
      <c r="HT521" s="253"/>
      <c r="HU521" s="253"/>
      <c r="HV521" s="253"/>
      <c r="HW521" s="253"/>
      <c r="HX521" s="253"/>
      <c r="HY521" s="253"/>
      <c r="HZ521" s="253"/>
      <c r="IA521" s="253"/>
      <c r="IB521" s="253"/>
      <c r="IC521" s="253"/>
      <c r="ID521" s="253"/>
      <c r="IE521" s="253"/>
      <c r="IF521" s="253"/>
      <c r="IG521" s="253"/>
      <c r="IH521" s="253"/>
      <c r="II521" s="253"/>
      <c r="IJ521" s="253"/>
      <c r="IK521" s="253"/>
      <c r="IL521" s="253"/>
      <c r="IM521" s="253"/>
      <c r="IN521" s="253"/>
      <c r="IO521" s="253"/>
      <c r="IP521" s="253"/>
      <c r="IQ521" s="253"/>
      <c r="IR521" s="253"/>
      <c r="IS521" s="253"/>
      <c r="IT521" s="253"/>
      <c r="IU521" s="253"/>
      <c r="IV521" s="253"/>
      <c r="IW521" s="253"/>
      <c r="IX521" s="253"/>
      <c r="IY521" s="253"/>
      <c r="IZ521" s="253"/>
      <c r="JA521" s="253"/>
      <c r="JB521" s="253"/>
      <c r="JC521" s="253"/>
      <c r="JD521" s="253"/>
      <c r="JE521" s="253"/>
      <c r="JF521" s="253"/>
      <c r="JG521" s="253"/>
      <c r="JH521" s="253"/>
      <c r="JI521" s="253"/>
      <c r="JJ521" s="253"/>
      <c r="JK521" s="253"/>
      <c r="JL521" s="253"/>
      <c r="JM521" s="253"/>
      <c r="JN521" s="253"/>
      <c r="JO521" s="253"/>
      <c r="JP521" s="253"/>
      <c r="JQ521" s="253"/>
      <c r="JR521" s="253"/>
      <c r="JS521" s="253"/>
      <c r="JT521" s="253"/>
      <c r="JU521" s="253"/>
    </row>
    <row r="522" spans="1:281" s="252" customFormat="1" ht="15" customHeight="1" x14ac:dyDescent="0.25">
      <c r="A522" s="253"/>
      <c r="B522" s="253"/>
      <c r="C522" s="253"/>
      <c r="D522" s="253"/>
      <c r="E522" s="253"/>
      <c r="F522" s="253"/>
      <c r="G522" s="253"/>
      <c r="H522" s="253"/>
      <c r="I522" s="253"/>
      <c r="J522" s="253"/>
      <c r="K522" s="253"/>
      <c r="L522" s="253"/>
      <c r="M522" s="253"/>
      <c r="N522" s="253"/>
      <c r="O522" s="253"/>
      <c r="P522" s="253"/>
      <c r="Q522" s="253"/>
      <c r="R522" s="253"/>
      <c r="S522" s="253"/>
      <c r="T522" s="253"/>
      <c r="U522" s="253" t="s">
        <v>685</v>
      </c>
      <c r="V522" s="253"/>
      <c r="W522" s="253"/>
      <c r="X522" s="253"/>
      <c r="Y522" s="253"/>
      <c r="Z522" s="253"/>
      <c r="AA522" s="253"/>
      <c r="AB522" s="253"/>
      <c r="AC522" s="253" t="s">
        <v>320</v>
      </c>
      <c r="AD522" s="253"/>
      <c r="AE522" s="253"/>
      <c r="AF522" s="253"/>
      <c r="AG522" s="253"/>
      <c r="AH522" s="253"/>
      <c r="AI522" s="253"/>
      <c r="AJ522" s="253"/>
      <c r="AK522" s="253"/>
      <c r="AL522" s="253"/>
      <c r="AM522" s="253"/>
      <c r="AN522" s="253"/>
      <c r="AO522" s="253"/>
      <c r="AP522" s="253"/>
      <c r="AQ522" s="253"/>
      <c r="AR522" s="253"/>
      <c r="AS522" s="253"/>
      <c r="AT522" s="253"/>
      <c r="AU522" s="253"/>
      <c r="AV522" s="253"/>
      <c r="AW522" s="253"/>
      <c r="AX522" s="253"/>
      <c r="AY522" s="253"/>
      <c r="AZ522" s="253"/>
      <c r="BA522" s="253"/>
      <c r="BB522" s="253"/>
      <c r="BC522" s="253"/>
      <c r="BD522" s="253"/>
      <c r="BE522" s="253"/>
      <c r="BF522" s="253"/>
      <c r="BG522" s="253"/>
      <c r="BH522" s="253"/>
      <c r="BI522" s="253"/>
      <c r="BJ522" s="253"/>
      <c r="BK522" s="253"/>
      <c r="BL522" s="253"/>
      <c r="BM522" s="253"/>
      <c r="BN522" s="253"/>
      <c r="BO522" s="253"/>
      <c r="BP522" s="253"/>
      <c r="BQ522" s="253"/>
      <c r="BR522" s="253"/>
      <c r="BS522" s="253"/>
      <c r="BT522" s="253"/>
      <c r="BU522" s="253"/>
      <c r="BV522" s="253"/>
      <c r="BW522" s="253"/>
      <c r="BX522" s="253"/>
      <c r="BY522" s="253"/>
      <c r="BZ522" s="253"/>
      <c r="CA522" s="253"/>
      <c r="CB522" s="253"/>
      <c r="CC522" s="253"/>
      <c r="CD522" s="253"/>
      <c r="CE522" s="253"/>
      <c r="CF522" s="253"/>
      <c r="CG522" s="253"/>
      <c r="CH522" s="253"/>
      <c r="CI522" s="253"/>
      <c r="CJ522" s="253"/>
      <c r="CK522" s="253"/>
      <c r="CL522" s="253"/>
      <c r="CM522" s="253"/>
      <c r="CN522" s="253"/>
      <c r="CO522" s="253"/>
      <c r="CP522" s="253"/>
      <c r="CQ522" s="253"/>
      <c r="CR522" s="253"/>
      <c r="CS522" s="253"/>
      <c r="CT522" s="253"/>
      <c r="CU522" s="253"/>
      <c r="CV522" s="253"/>
      <c r="CW522" s="253"/>
      <c r="CX522" s="253"/>
      <c r="CY522" s="253"/>
      <c r="CZ522" s="253"/>
      <c r="DA522" s="253"/>
      <c r="DB522" s="253"/>
      <c r="DC522" s="253"/>
      <c r="DD522" s="253"/>
      <c r="DE522" s="253"/>
      <c r="DF522" s="253"/>
      <c r="DG522" s="253"/>
      <c r="DH522" s="253"/>
      <c r="DI522" s="253"/>
      <c r="DJ522" s="253"/>
      <c r="DK522" s="253"/>
      <c r="DL522" s="253"/>
      <c r="DM522" s="253"/>
      <c r="DN522" s="253"/>
      <c r="DO522" s="253"/>
      <c r="DP522" s="253"/>
      <c r="DQ522" s="253"/>
      <c r="DR522" s="253"/>
      <c r="DS522" s="253"/>
      <c r="DT522" s="253"/>
      <c r="DU522" s="253"/>
      <c r="DV522" s="253"/>
      <c r="DW522" s="253"/>
      <c r="DX522" s="253"/>
      <c r="DY522" s="253"/>
      <c r="DZ522" s="253"/>
      <c r="EA522" s="253"/>
      <c r="EB522" s="253"/>
      <c r="EC522" s="253"/>
      <c r="ED522" s="253"/>
      <c r="EE522" s="253"/>
      <c r="EF522" s="253"/>
      <c r="EG522" s="253"/>
      <c r="EH522" s="253"/>
      <c r="EI522" s="253"/>
      <c r="EJ522" s="253"/>
      <c r="EK522" s="253"/>
      <c r="EL522" s="253"/>
      <c r="EM522" s="253"/>
      <c r="EN522" s="253"/>
      <c r="EO522" s="253"/>
      <c r="EP522" s="253"/>
      <c r="EQ522" s="253"/>
      <c r="ER522" s="253"/>
      <c r="ES522" s="253"/>
      <c r="ET522" s="253"/>
      <c r="EU522" s="253"/>
      <c r="EV522" s="253"/>
      <c r="EW522" s="253"/>
      <c r="EX522" s="253"/>
      <c r="EY522" s="253"/>
      <c r="EZ522" s="253"/>
      <c r="FA522" s="253"/>
      <c r="FB522" s="253"/>
      <c r="FC522" s="253"/>
      <c r="FD522" s="253"/>
      <c r="FE522" s="253"/>
      <c r="FF522" s="253"/>
      <c r="FG522" s="253"/>
      <c r="FH522" s="253"/>
      <c r="FI522" s="253"/>
      <c r="FJ522" s="253"/>
      <c r="FK522" s="253"/>
      <c r="FL522" s="253"/>
      <c r="FM522" s="253"/>
      <c r="FN522" s="253"/>
      <c r="FO522" s="253"/>
      <c r="FP522" s="253"/>
      <c r="FQ522" s="253"/>
      <c r="FR522" s="253"/>
      <c r="FS522" s="253"/>
      <c r="FT522" s="253"/>
      <c r="FU522" s="253"/>
      <c r="FV522" s="253"/>
      <c r="FW522" s="253"/>
      <c r="FX522" s="253"/>
      <c r="FY522" s="253"/>
      <c r="FZ522" s="253"/>
      <c r="GA522" s="253"/>
      <c r="GB522" s="253"/>
      <c r="GC522" s="253"/>
      <c r="GD522" s="253"/>
      <c r="GE522" s="253"/>
      <c r="GF522" s="253"/>
      <c r="GG522" s="253"/>
      <c r="GH522" s="253"/>
      <c r="GI522" s="253"/>
      <c r="GJ522" s="253"/>
      <c r="GK522" s="253"/>
      <c r="GL522" s="253"/>
      <c r="GM522" s="253"/>
      <c r="GN522" s="253"/>
      <c r="GO522" s="253"/>
      <c r="GP522" s="253"/>
      <c r="GQ522" s="253"/>
      <c r="GR522" s="253"/>
      <c r="GS522" s="253"/>
      <c r="GT522" s="253"/>
      <c r="GU522" s="253"/>
      <c r="GV522" s="253"/>
      <c r="GW522" s="253"/>
      <c r="GX522" s="253"/>
      <c r="GY522" s="253"/>
      <c r="GZ522" s="253"/>
      <c r="HA522" s="253"/>
      <c r="HB522" s="253"/>
      <c r="HC522" s="253"/>
      <c r="HD522" s="253"/>
      <c r="HE522" s="253"/>
      <c r="HF522" s="253"/>
      <c r="HG522" s="253"/>
      <c r="HH522" s="253"/>
      <c r="HI522" s="253"/>
      <c r="HJ522" s="253"/>
      <c r="HK522" s="253"/>
      <c r="HL522" s="253"/>
      <c r="HM522" s="253"/>
      <c r="HN522" s="253"/>
      <c r="HO522" s="253"/>
      <c r="HP522" s="253"/>
      <c r="HQ522" s="253"/>
      <c r="HR522" s="253"/>
      <c r="HS522" s="253"/>
      <c r="HT522" s="253"/>
      <c r="HU522" s="253"/>
      <c r="HV522" s="253"/>
      <c r="HW522" s="253"/>
      <c r="HX522" s="253"/>
      <c r="HY522" s="253"/>
      <c r="HZ522" s="253"/>
      <c r="IA522" s="253"/>
      <c r="IB522" s="253"/>
      <c r="IC522" s="253"/>
      <c r="ID522" s="253"/>
      <c r="IE522" s="253"/>
      <c r="IF522" s="253"/>
      <c r="IG522" s="253"/>
      <c r="IH522" s="253"/>
      <c r="II522" s="253"/>
      <c r="IJ522" s="253"/>
      <c r="IK522" s="253"/>
      <c r="IL522" s="253"/>
      <c r="IM522" s="253"/>
      <c r="IN522" s="253"/>
      <c r="IO522" s="253"/>
      <c r="IP522" s="253"/>
      <c r="IQ522" s="253"/>
      <c r="IR522" s="253"/>
      <c r="IS522" s="253"/>
      <c r="IT522" s="253"/>
      <c r="IU522" s="253"/>
      <c r="IV522" s="253"/>
      <c r="IW522" s="253"/>
      <c r="IX522" s="253"/>
      <c r="IY522" s="253"/>
      <c r="IZ522" s="253"/>
      <c r="JA522" s="253"/>
      <c r="JB522" s="253"/>
      <c r="JC522" s="253"/>
      <c r="JD522" s="253"/>
      <c r="JE522" s="253"/>
      <c r="JF522" s="253"/>
      <c r="JG522" s="253"/>
      <c r="JH522" s="253"/>
      <c r="JI522" s="253"/>
      <c r="JJ522" s="253"/>
      <c r="JK522" s="253"/>
      <c r="JL522" s="253"/>
      <c r="JM522" s="253"/>
      <c r="JN522" s="253"/>
      <c r="JO522" s="253"/>
      <c r="JP522" s="253"/>
      <c r="JQ522" s="253"/>
      <c r="JR522" s="253"/>
      <c r="JS522" s="253"/>
      <c r="JT522" s="253"/>
      <c r="JU522" s="253"/>
    </row>
    <row r="523" spans="1:281" s="252" customFormat="1" ht="15" customHeight="1" x14ac:dyDescent="0.25">
      <c r="A523" s="253"/>
      <c r="B523" s="253"/>
      <c r="C523" s="253"/>
      <c r="D523" s="253"/>
      <c r="E523" s="253"/>
      <c r="F523" s="253"/>
      <c r="G523" s="253"/>
      <c r="H523" s="253"/>
      <c r="I523" s="253"/>
      <c r="J523" s="253"/>
      <c r="K523" s="253"/>
      <c r="L523" s="253"/>
      <c r="M523" s="253"/>
      <c r="N523" s="253"/>
      <c r="O523" s="253"/>
      <c r="P523" s="253"/>
      <c r="Q523" s="253"/>
      <c r="R523" s="253"/>
      <c r="S523" s="253"/>
      <c r="T523" s="253"/>
      <c r="U523" s="253" t="s">
        <v>686</v>
      </c>
      <c r="V523" s="253"/>
      <c r="W523" s="253"/>
      <c r="X523" s="253"/>
      <c r="Y523" s="253"/>
      <c r="Z523" s="253"/>
      <c r="AA523" s="253"/>
      <c r="AB523" s="253"/>
      <c r="AC523" s="253" t="s">
        <v>323</v>
      </c>
      <c r="AD523" s="253"/>
      <c r="AE523" s="253"/>
      <c r="AF523" s="253"/>
      <c r="AG523" s="253"/>
      <c r="AH523" s="253"/>
      <c r="AI523" s="253"/>
      <c r="AJ523" s="253"/>
      <c r="AK523" s="253"/>
      <c r="AL523" s="253"/>
      <c r="AM523" s="253"/>
      <c r="AN523" s="253"/>
      <c r="AO523" s="253"/>
      <c r="AP523" s="253"/>
      <c r="AQ523" s="253"/>
      <c r="AR523" s="253"/>
      <c r="AS523" s="253"/>
      <c r="AT523" s="253"/>
      <c r="AU523" s="253"/>
      <c r="AV523" s="253"/>
      <c r="AW523" s="253"/>
      <c r="AX523" s="253"/>
      <c r="AY523" s="253"/>
      <c r="AZ523" s="253"/>
      <c r="BA523" s="253"/>
      <c r="BB523" s="253"/>
      <c r="BC523" s="253"/>
      <c r="BD523" s="253"/>
      <c r="BE523" s="253"/>
      <c r="BF523" s="253"/>
      <c r="BG523" s="253"/>
      <c r="BH523" s="253"/>
      <c r="BI523" s="253"/>
      <c r="BJ523" s="253"/>
      <c r="BK523" s="253"/>
      <c r="BL523" s="253"/>
      <c r="BM523" s="253"/>
      <c r="BN523" s="253"/>
      <c r="BO523" s="253"/>
      <c r="BP523" s="253"/>
      <c r="BQ523" s="253"/>
      <c r="BR523" s="253"/>
      <c r="BS523" s="253"/>
      <c r="BT523" s="253"/>
      <c r="BU523" s="253"/>
      <c r="BV523" s="253"/>
      <c r="BW523" s="253"/>
      <c r="BX523" s="253"/>
      <c r="BY523" s="253"/>
      <c r="BZ523" s="253"/>
      <c r="CA523" s="253"/>
      <c r="CB523" s="253"/>
      <c r="CC523" s="253"/>
      <c r="CD523" s="253"/>
      <c r="CE523" s="253"/>
      <c r="CF523" s="253"/>
      <c r="CG523" s="253"/>
      <c r="CH523" s="253"/>
      <c r="CI523" s="253"/>
      <c r="CJ523" s="253"/>
      <c r="CK523" s="253"/>
      <c r="CL523" s="253"/>
      <c r="CM523" s="253"/>
      <c r="CN523" s="253"/>
      <c r="CO523" s="253"/>
      <c r="CP523" s="253"/>
      <c r="CQ523" s="253"/>
      <c r="CR523" s="253"/>
      <c r="CS523" s="253"/>
      <c r="CT523" s="253"/>
      <c r="CU523" s="253"/>
      <c r="CV523" s="253"/>
      <c r="CW523" s="253"/>
      <c r="CX523" s="253"/>
      <c r="CY523" s="253"/>
      <c r="CZ523" s="253"/>
      <c r="DA523" s="253"/>
      <c r="DB523" s="253"/>
      <c r="DC523" s="253"/>
      <c r="DD523" s="253"/>
      <c r="DE523" s="253"/>
      <c r="DF523" s="253"/>
      <c r="DG523" s="253"/>
      <c r="DH523" s="253"/>
      <c r="DI523" s="253"/>
      <c r="DJ523" s="253"/>
      <c r="DK523" s="253"/>
      <c r="DL523" s="253"/>
      <c r="DM523" s="253"/>
      <c r="DN523" s="253"/>
      <c r="DO523" s="253"/>
      <c r="DP523" s="253"/>
      <c r="DQ523" s="253"/>
      <c r="DR523" s="253"/>
      <c r="DS523" s="253"/>
      <c r="DT523" s="253"/>
      <c r="DU523" s="253"/>
      <c r="DV523" s="253"/>
      <c r="DW523" s="253"/>
      <c r="DX523" s="253"/>
      <c r="DY523" s="253"/>
      <c r="DZ523" s="253"/>
      <c r="EA523" s="253"/>
      <c r="EB523" s="253"/>
      <c r="EC523" s="253"/>
      <c r="ED523" s="253"/>
      <c r="EE523" s="253"/>
      <c r="EF523" s="253"/>
      <c r="EG523" s="253"/>
      <c r="EH523" s="253"/>
      <c r="EI523" s="253"/>
      <c r="EJ523" s="253"/>
      <c r="EK523" s="253"/>
      <c r="EL523" s="253"/>
      <c r="EM523" s="253"/>
      <c r="EN523" s="253"/>
      <c r="EO523" s="253"/>
      <c r="EP523" s="253"/>
      <c r="EQ523" s="253"/>
      <c r="ER523" s="253"/>
      <c r="ES523" s="253"/>
      <c r="ET523" s="253"/>
      <c r="EU523" s="253"/>
      <c r="EV523" s="253"/>
      <c r="EW523" s="253"/>
      <c r="EX523" s="253"/>
      <c r="EY523" s="253"/>
      <c r="EZ523" s="253"/>
      <c r="FA523" s="253"/>
      <c r="FB523" s="253"/>
      <c r="FC523" s="253"/>
      <c r="FD523" s="253"/>
      <c r="FE523" s="253"/>
      <c r="FF523" s="253"/>
      <c r="FG523" s="253"/>
      <c r="FH523" s="253"/>
      <c r="FI523" s="253"/>
      <c r="FJ523" s="253"/>
      <c r="FK523" s="253"/>
      <c r="FL523" s="253"/>
      <c r="FM523" s="253"/>
      <c r="FN523" s="253"/>
      <c r="FO523" s="253"/>
      <c r="FP523" s="253"/>
      <c r="FQ523" s="253"/>
      <c r="FR523" s="253"/>
      <c r="FS523" s="253"/>
      <c r="FT523" s="253"/>
      <c r="FU523" s="253"/>
      <c r="FV523" s="253"/>
      <c r="FW523" s="253"/>
      <c r="FX523" s="253"/>
      <c r="FY523" s="253"/>
      <c r="FZ523" s="253"/>
      <c r="GA523" s="253"/>
      <c r="GB523" s="253"/>
      <c r="GC523" s="253"/>
      <c r="GD523" s="253"/>
      <c r="GE523" s="253"/>
      <c r="GF523" s="253"/>
      <c r="GG523" s="253"/>
      <c r="GH523" s="253"/>
      <c r="GI523" s="253"/>
      <c r="GJ523" s="253"/>
      <c r="GK523" s="253"/>
      <c r="GL523" s="253"/>
      <c r="GM523" s="253"/>
      <c r="GN523" s="253"/>
      <c r="GO523" s="253"/>
      <c r="GP523" s="253"/>
      <c r="GQ523" s="253"/>
      <c r="GR523" s="253"/>
      <c r="GS523" s="253"/>
      <c r="GT523" s="253"/>
      <c r="GU523" s="253"/>
      <c r="GV523" s="253"/>
      <c r="GW523" s="253"/>
      <c r="GX523" s="253"/>
      <c r="GY523" s="253"/>
      <c r="GZ523" s="253"/>
      <c r="HA523" s="253"/>
      <c r="HB523" s="253"/>
      <c r="HC523" s="253"/>
      <c r="HD523" s="253"/>
      <c r="HE523" s="253"/>
      <c r="HF523" s="253"/>
      <c r="HG523" s="253"/>
      <c r="HH523" s="253"/>
      <c r="HI523" s="253"/>
      <c r="HJ523" s="253"/>
      <c r="HK523" s="253"/>
      <c r="HL523" s="253"/>
      <c r="HM523" s="253"/>
      <c r="HN523" s="253"/>
      <c r="HO523" s="253"/>
      <c r="HP523" s="253"/>
      <c r="HQ523" s="253"/>
      <c r="HR523" s="253"/>
      <c r="HS523" s="253"/>
      <c r="HT523" s="253"/>
      <c r="HU523" s="253"/>
      <c r="HV523" s="253"/>
      <c r="HW523" s="253"/>
      <c r="HX523" s="253"/>
      <c r="HY523" s="253"/>
      <c r="HZ523" s="253"/>
      <c r="IA523" s="253"/>
      <c r="IB523" s="253"/>
      <c r="IC523" s="253"/>
      <c r="ID523" s="253"/>
      <c r="IE523" s="253"/>
      <c r="IF523" s="253"/>
      <c r="IG523" s="253"/>
      <c r="IH523" s="253"/>
      <c r="II523" s="253"/>
      <c r="IJ523" s="253"/>
      <c r="IK523" s="253"/>
      <c r="IL523" s="253"/>
      <c r="IM523" s="253"/>
      <c r="IN523" s="253"/>
      <c r="IO523" s="253"/>
      <c r="IP523" s="253"/>
      <c r="IQ523" s="253"/>
      <c r="IR523" s="253"/>
      <c r="IS523" s="253"/>
      <c r="IT523" s="253"/>
      <c r="IU523" s="253"/>
      <c r="IV523" s="253"/>
      <c r="IW523" s="253"/>
      <c r="IX523" s="253"/>
      <c r="IY523" s="253"/>
      <c r="IZ523" s="253"/>
      <c r="JA523" s="253"/>
      <c r="JB523" s="253"/>
      <c r="JC523" s="253"/>
      <c r="JD523" s="253"/>
      <c r="JE523" s="253"/>
      <c r="JF523" s="253"/>
      <c r="JG523" s="253"/>
      <c r="JH523" s="253"/>
      <c r="JI523" s="253"/>
      <c r="JJ523" s="253"/>
      <c r="JK523" s="253"/>
      <c r="JL523" s="253"/>
      <c r="JM523" s="253"/>
      <c r="JN523" s="253"/>
      <c r="JO523" s="253"/>
      <c r="JP523" s="253"/>
      <c r="JQ523" s="253"/>
      <c r="JR523" s="253"/>
      <c r="JS523" s="253"/>
      <c r="JT523" s="253"/>
      <c r="JU523" s="253"/>
    </row>
    <row r="524" spans="1:281" s="252" customFormat="1" ht="15" customHeight="1" x14ac:dyDescent="0.25">
      <c r="A524" s="253"/>
      <c r="B524" s="253"/>
      <c r="C524" s="253"/>
      <c r="D524" s="253"/>
      <c r="E524" s="253"/>
      <c r="F524" s="253"/>
      <c r="G524" s="253"/>
      <c r="H524" s="253"/>
      <c r="I524" s="253"/>
      <c r="J524" s="253"/>
      <c r="K524" s="253"/>
      <c r="L524" s="253"/>
      <c r="M524" s="253"/>
      <c r="N524" s="253"/>
      <c r="O524" s="253"/>
      <c r="P524" s="253"/>
      <c r="Q524" s="253"/>
      <c r="R524" s="253"/>
      <c r="S524" s="253"/>
      <c r="T524" s="253"/>
      <c r="U524" s="253" t="s">
        <v>283</v>
      </c>
      <c r="V524" s="253"/>
      <c r="W524" s="253"/>
      <c r="X524" s="253"/>
      <c r="Y524" s="253"/>
      <c r="Z524" s="253"/>
      <c r="AA524" s="253"/>
      <c r="AB524" s="253"/>
      <c r="AC524" s="253" t="s">
        <v>323</v>
      </c>
      <c r="AD524" s="253"/>
      <c r="AE524" s="253"/>
      <c r="AF524" s="253"/>
      <c r="AG524" s="253"/>
      <c r="AH524" s="253"/>
      <c r="AI524" s="253"/>
      <c r="AJ524" s="253"/>
      <c r="AK524" s="253"/>
      <c r="AL524" s="253"/>
      <c r="AM524" s="253"/>
      <c r="AN524" s="253"/>
      <c r="AO524" s="253"/>
      <c r="AP524" s="253"/>
      <c r="AQ524" s="253"/>
      <c r="AR524" s="253"/>
      <c r="AS524" s="253"/>
      <c r="AT524" s="253"/>
      <c r="AU524" s="253"/>
      <c r="AV524" s="253"/>
      <c r="AW524" s="253"/>
      <c r="AX524" s="253"/>
      <c r="AY524" s="253"/>
      <c r="AZ524" s="253"/>
      <c r="BA524" s="253"/>
      <c r="BB524" s="253"/>
      <c r="BC524" s="253"/>
      <c r="BD524" s="253"/>
      <c r="BE524" s="253"/>
      <c r="BF524" s="253"/>
      <c r="BG524" s="253"/>
      <c r="BH524" s="253"/>
      <c r="BI524" s="253"/>
      <c r="BJ524" s="253"/>
      <c r="BK524" s="253"/>
      <c r="BL524" s="253"/>
      <c r="BM524" s="253"/>
      <c r="BN524" s="253"/>
      <c r="BO524" s="253"/>
      <c r="BP524" s="253"/>
      <c r="BQ524" s="253"/>
      <c r="BR524" s="253"/>
      <c r="BS524" s="253"/>
      <c r="BT524" s="253"/>
      <c r="BU524" s="253"/>
      <c r="BV524" s="253"/>
      <c r="BW524" s="253"/>
      <c r="BX524" s="253"/>
      <c r="BY524" s="253"/>
      <c r="BZ524" s="253"/>
      <c r="CA524" s="253"/>
      <c r="CB524" s="253"/>
      <c r="CC524" s="253"/>
      <c r="CD524" s="253"/>
      <c r="CE524" s="253"/>
      <c r="CF524" s="253"/>
      <c r="CG524" s="253"/>
      <c r="CH524" s="253"/>
      <c r="CI524" s="253"/>
      <c r="CJ524" s="253"/>
      <c r="CK524" s="253"/>
      <c r="CL524" s="253"/>
      <c r="CM524" s="253"/>
      <c r="CN524" s="253"/>
      <c r="CO524" s="253"/>
      <c r="CP524" s="253"/>
      <c r="CQ524" s="253"/>
      <c r="CR524" s="253"/>
      <c r="CS524" s="253"/>
      <c r="CT524" s="253"/>
      <c r="CU524" s="253"/>
      <c r="CV524" s="253"/>
      <c r="CW524" s="253"/>
      <c r="CX524" s="253"/>
      <c r="CY524" s="253"/>
      <c r="CZ524" s="253"/>
      <c r="DA524" s="253"/>
      <c r="DB524" s="253"/>
      <c r="DC524" s="253"/>
      <c r="DD524" s="253"/>
      <c r="DE524" s="253"/>
      <c r="DF524" s="253"/>
      <c r="DG524" s="253"/>
      <c r="DH524" s="253"/>
      <c r="DI524" s="253"/>
      <c r="DJ524" s="253"/>
      <c r="DK524" s="253"/>
      <c r="DL524" s="253"/>
      <c r="DM524" s="253"/>
      <c r="DN524" s="253"/>
      <c r="DO524" s="253"/>
      <c r="DP524" s="253"/>
      <c r="DQ524" s="253"/>
      <c r="DR524" s="253"/>
      <c r="DS524" s="253"/>
      <c r="DT524" s="253"/>
      <c r="DU524" s="253"/>
      <c r="DV524" s="253"/>
      <c r="DW524" s="253"/>
      <c r="DX524" s="253"/>
      <c r="DY524" s="253"/>
      <c r="DZ524" s="253"/>
      <c r="EA524" s="253"/>
      <c r="EB524" s="253"/>
      <c r="EC524" s="253"/>
      <c r="ED524" s="253"/>
      <c r="EE524" s="253"/>
      <c r="EF524" s="253"/>
      <c r="EG524" s="253"/>
      <c r="EH524" s="253"/>
      <c r="EI524" s="253"/>
      <c r="EJ524" s="253"/>
      <c r="EK524" s="253"/>
      <c r="EL524" s="253"/>
      <c r="EM524" s="253"/>
      <c r="EN524" s="253"/>
      <c r="EO524" s="253"/>
      <c r="EP524" s="253"/>
      <c r="EQ524" s="253"/>
      <c r="ER524" s="253"/>
      <c r="ES524" s="253"/>
      <c r="ET524" s="253"/>
      <c r="EU524" s="253"/>
      <c r="EV524" s="253"/>
      <c r="EW524" s="253"/>
      <c r="EX524" s="253"/>
      <c r="EY524" s="253"/>
      <c r="EZ524" s="253"/>
      <c r="FA524" s="253"/>
      <c r="FB524" s="253"/>
      <c r="FC524" s="253"/>
      <c r="FD524" s="253"/>
      <c r="FE524" s="253"/>
      <c r="FF524" s="253"/>
      <c r="FG524" s="253"/>
      <c r="FH524" s="253"/>
      <c r="FI524" s="253"/>
      <c r="FJ524" s="253"/>
      <c r="FK524" s="253"/>
      <c r="FL524" s="253"/>
      <c r="FM524" s="253"/>
      <c r="FN524" s="253"/>
      <c r="FO524" s="253"/>
      <c r="FP524" s="253"/>
      <c r="FQ524" s="253"/>
      <c r="FR524" s="253"/>
      <c r="FS524" s="253"/>
      <c r="FT524" s="253"/>
      <c r="FU524" s="253"/>
      <c r="FV524" s="253"/>
      <c r="FW524" s="253"/>
      <c r="FX524" s="253"/>
      <c r="FY524" s="253"/>
      <c r="FZ524" s="253"/>
      <c r="GA524" s="253"/>
      <c r="GB524" s="253"/>
      <c r="GC524" s="253"/>
      <c r="GD524" s="253"/>
      <c r="GE524" s="253"/>
      <c r="GF524" s="253"/>
      <c r="GG524" s="253"/>
      <c r="GH524" s="253"/>
      <c r="GI524" s="253"/>
      <c r="GJ524" s="253"/>
      <c r="GK524" s="253"/>
      <c r="GL524" s="253"/>
      <c r="GM524" s="253"/>
      <c r="GN524" s="253"/>
      <c r="GO524" s="253"/>
      <c r="GP524" s="253"/>
      <c r="GQ524" s="253"/>
      <c r="GR524" s="253"/>
      <c r="GS524" s="253"/>
      <c r="GT524" s="253"/>
      <c r="GU524" s="253"/>
      <c r="GV524" s="253"/>
      <c r="GW524" s="253"/>
      <c r="GX524" s="253"/>
      <c r="GY524" s="253"/>
      <c r="GZ524" s="253"/>
      <c r="HA524" s="253"/>
      <c r="HB524" s="253"/>
      <c r="HC524" s="253"/>
      <c r="HD524" s="253"/>
      <c r="HE524" s="253"/>
      <c r="HF524" s="253"/>
      <c r="HG524" s="253"/>
      <c r="HH524" s="253"/>
      <c r="HI524" s="253"/>
      <c r="HJ524" s="253"/>
      <c r="HK524" s="253"/>
      <c r="HL524" s="253"/>
      <c r="HM524" s="253"/>
      <c r="HN524" s="253"/>
      <c r="HO524" s="253"/>
      <c r="HP524" s="253"/>
      <c r="HQ524" s="253"/>
      <c r="HR524" s="253"/>
      <c r="HS524" s="253"/>
      <c r="HT524" s="253"/>
      <c r="HU524" s="253"/>
      <c r="HV524" s="253"/>
      <c r="HW524" s="253"/>
      <c r="HX524" s="253"/>
      <c r="HY524" s="253"/>
      <c r="HZ524" s="253"/>
      <c r="IA524" s="253"/>
      <c r="IB524" s="253"/>
      <c r="IC524" s="253"/>
      <c r="ID524" s="253"/>
      <c r="IE524" s="253"/>
      <c r="IF524" s="253"/>
      <c r="IG524" s="253"/>
      <c r="IH524" s="253"/>
      <c r="II524" s="253"/>
      <c r="IJ524" s="253"/>
      <c r="IK524" s="253"/>
      <c r="IL524" s="253"/>
      <c r="IM524" s="253"/>
      <c r="IN524" s="253"/>
      <c r="IO524" s="253"/>
      <c r="IP524" s="253"/>
      <c r="IQ524" s="253"/>
      <c r="IR524" s="253"/>
      <c r="IS524" s="253"/>
      <c r="IT524" s="253"/>
      <c r="IU524" s="253"/>
      <c r="IV524" s="253"/>
      <c r="IW524" s="253"/>
      <c r="IX524" s="253"/>
      <c r="IY524" s="253"/>
      <c r="IZ524" s="253"/>
      <c r="JA524" s="253"/>
      <c r="JB524" s="253"/>
      <c r="JC524" s="253"/>
      <c r="JD524" s="253"/>
      <c r="JE524" s="253"/>
      <c r="JF524" s="253"/>
      <c r="JG524" s="253"/>
      <c r="JH524" s="253"/>
      <c r="JI524" s="253"/>
      <c r="JJ524" s="253"/>
      <c r="JK524" s="253"/>
      <c r="JL524" s="253"/>
      <c r="JM524" s="253"/>
      <c r="JN524" s="253"/>
      <c r="JO524" s="253"/>
      <c r="JP524" s="253"/>
      <c r="JQ524" s="253"/>
      <c r="JR524" s="253"/>
      <c r="JS524" s="253"/>
      <c r="JT524" s="253"/>
      <c r="JU524" s="253"/>
    </row>
    <row r="525" spans="1:281" s="252" customFormat="1" ht="15" customHeight="1" x14ac:dyDescent="0.25">
      <c r="A525" s="253"/>
      <c r="B525" s="253"/>
      <c r="C525" s="253"/>
      <c r="D525" s="253"/>
      <c r="E525" s="253"/>
      <c r="F525" s="253"/>
      <c r="G525" s="253"/>
      <c r="H525" s="253"/>
      <c r="I525" s="253"/>
      <c r="J525" s="253"/>
      <c r="K525" s="253"/>
      <c r="L525" s="253"/>
      <c r="M525" s="253"/>
      <c r="N525" s="253"/>
      <c r="O525" s="253"/>
      <c r="P525" s="253"/>
      <c r="Q525" s="253"/>
      <c r="R525" s="253"/>
      <c r="S525" s="253"/>
      <c r="T525" s="253"/>
      <c r="U525" s="253" t="s">
        <v>687</v>
      </c>
      <c r="V525" s="253"/>
      <c r="W525" s="253"/>
      <c r="X525" s="253"/>
      <c r="Y525" s="253"/>
      <c r="Z525" s="253"/>
      <c r="AA525" s="253"/>
      <c r="AB525" s="253"/>
      <c r="AC525" s="253" t="s">
        <v>332</v>
      </c>
      <c r="AD525" s="253"/>
      <c r="AE525" s="253"/>
      <c r="AF525" s="253"/>
      <c r="AG525" s="253"/>
      <c r="AH525" s="253"/>
      <c r="AI525" s="253"/>
      <c r="AJ525" s="253"/>
      <c r="AK525" s="253"/>
      <c r="AL525" s="253"/>
      <c r="AM525" s="253"/>
      <c r="AN525" s="253"/>
      <c r="AO525" s="253"/>
      <c r="AP525" s="253"/>
      <c r="AQ525" s="253"/>
      <c r="AR525" s="253"/>
      <c r="AS525" s="253"/>
      <c r="AT525" s="253"/>
      <c r="AU525" s="253"/>
      <c r="AV525" s="253"/>
      <c r="AW525" s="253"/>
      <c r="AX525" s="253"/>
      <c r="AY525" s="253"/>
      <c r="AZ525" s="253"/>
      <c r="BA525" s="253"/>
      <c r="BB525" s="253"/>
      <c r="BC525" s="253"/>
      <c r="BD525" s="253"/>
      <c r="BE525" s="253"/>
      <c r="BF525" s="253"/>
      <c r="BG525" s="253"/>
      <c r="BH525" s="253"/>
      <c r="BI525" s="253"/>
      <c r="BJ525" s="253"/>
      <c r="BK525" s="253"/>
      <c r="BL525" s="253"/>
      <c r="BM525" s="253"/>
      <c r="BN525" s="253"/>
      <c r="BO525" s="253"/>
      <c r="BP525" s="253"/>
      <c r="BQ525" s="253"/>
      <c r="BR525" s="253"/>
      <c r="BS525" s="253"/>
      <c r="BT525" s="253"/>
      <c r="BU525" s="253"/>
      <c r="BV525" s="253"/>
      <c r="BW525" s="253"/>
      <c r="BX525" s="253"/>
      <c r="BY525" s="253"/>
      <c r="BZ525" s="253"/>
      <c r="CA525" s="253"/>
      <c r="CB525" s="253"/>
      <c r="CC525" s="253"/>
      <c r="CD525" s="253"/>
      <c r="CE525" s="253"/>
      <c r="CF525" s="253"/>
      <c r="CG525" s="253"/>
      <c r="CH525" s="253"/>
      <c r="CI525" s="253"/>
      <c r="CJ525" s="253"/>
      <c r="CK525" s="253"/>
      <c r="CL525" s="253"/>
      <c r="CM525" s="253"/>
      <c r="CN525" s="253"/>
      <c r="CO525" s="253"/>
      <c r="CP525" s="253"/>
      <c r="CQ525" s="253"/>
      <c r="CR525" s="253"/>
      <c r="CS525" s="253"/>
      <c r="CT525" s="253"/>
      <c r="CU525" s="253"/>
      <c r="CV525" s="253"/>
      <c r="CW525" s="253"/>
      <c r="CX525" s="253"/>
      <c r="CY525" s="253"/>
      <c r="CZ525" s="253"/>
      <c r="DA525" s="253"/>
      <c r="DB525" s="253"/>
      <c r="DC525" s="253"/>
      <c r="DD525" s="253"/>
      <c r="DE525" s="253"/>
      <c r="DF525" s="253"/>
      <c r="DG525" s="253"/>
      <c r="DH525" s="253"/>
      <c r="DI525" s="253"/>
      <c r="DJ525" s="253"/>
      <c r="DK525" s="253"/>
      <c r="DL525" s="253"/>
      <c r="DM525" s="253"/>
      <c r="DN525" s="253"/>
      <c r="DO525" s="253"/>
      <c r="DP525" s="253"/>
      <c r="DQ525" s="253"/>
      <c r="DR525" s="253"/>
      <c r="DS525" s="253"/>
      <c r="DT525" s="253"/>
      <c r="DU525" s="253"/>
      <c r="DV525" s="253"/>
      <c r="DW525" s="253"/>
      <c r="DX525" s="253"/>
      <c r="DY525" s="253"/>
      <c r="DZ525" s="253"/>
      <c r="EA525" s="253"/>
      <c r="EB525" s="253"/>
      <c r="EC525" s="253"/>
      <c r="ED525" s="253"/>
      <c r="EE525" s="253"/>
      <c r="EF525" s="253"/>
      <c r="EG525" s="253"/>
      <c r="EH525" s="253"/>
      <c r="EI525" s="253"/>
      <c r="EJ525" s="253"/>
      <c r="EK525" s="253"/>
      <c r="EL525" s="253"/>
      <c r="EM525" s="253"/>
      <c r="EN525" s="253"/>
      <c r="EO525" s="253"/>
      <c r="EP525" s="253"/>
      <c r="EQ525" s="253"/>
      <c r="ER525" s="253"/>
      <c r="ES525" s="253"/>
      <c r="ET525" s="253"/>
      <c r="EU525" s="253"/>
      <c r="EV525" s="253"/>
      <c r="EW525" s="253"/>
      <c r="EX525" s="253"/>
      <c r="EY525" s="253"/>
      <c r="EZ525" s="253"/>
      <c r="FA525" s="253"/>
      <c r="FB525" s="253"/>
      <c r="FC525" s="253"/>
      <c r="FD525" s="253"/>
      <c r="FE525" s="253"/>
      <c r="FF525" s="253"/>
      <c r="FG525" s="253"/>
      <c r="FH525" s="253"/>
      <c r="FI525" s="253"/>
      <c r="FJ525" s="253"/>
      <c r="FK525" s="253"/>
      <c r="FL525" s="253"/>
      <c r="FM525" s="253"/>
      <c r="FN525" s="253"/>
      <c r="FO525" s="253"/>
      <c r="FP525" s="253"/>
      <c r="FQ525" s="253"/>
      <c r="FR525" s="253"/>
      <c r="FS525" s="253"/>
      <c r="FT525" s="253"/>
      <c r="FU525" s="253"/>
      <c r="FV525" s="253"/>
      <c r="FW525" s="253"/>
      <c r="FX525" s="253"/>
      <c r="FY525" s="253"/>
      <c r="FZ525" s="253"/>
      <c r="GA525" s="253"/>
      <c r="GB525" s="253"/>
      <c r="GC525" s="253"/>
      <c r="GD525" s="253"/>
      <c r="GE525" s="253"/>
      <c r="GF525" s="253"/>
      <c r="GG525" s="253"/>
      <c r="GH525" s="253"/>
      <c r="GI525" s="253"/>
      <c r="GJ525" s="253"/>
      <c r="GK525" s="253"/>
      <c r="GL525" s="253"/>
      <c r="GM525" s="253"/>
      <c r="GN525" s="253"/>
      <c r="GO525" s="253"/>
      <c r="GP525" s="253"/>
      <c r="GQ525" s="253"/>
      <c r="GR525" s="253"/>
      <c r="GS525" s="253"/>
      <c r="GT525" s="253"/>
      <c r="GU525" s="253"/>
      <c r="GV525" s="253"/>
      <c r="GW525" s="253"/>
      <c r="GX525" s="253"/>
      <c r="GY525" s="253"/>
      <c r="GZ525" s="253"/>
      <c r="HA525" s="253"/>
      <c r="HB525" s="253"/>
      <c r="HC525" s="253"/>
      <c r="HD525" s="253"/>
      <c r="HE525" s="253"/>
      <c r="HF525" s="253"/>
      <c r="HG525" s="253"/>
      <c r="HH525" s="253"/>
      <c r="HI525" s="253"/>
      <c r="HJ525" s="253"/>
      <c r="HK525" s="253"/>
      <c r="HL525" s="253"/>
      <c r="HM525" s="253"/>
      <c r="HN525" s="253"/>
      <c r="HO525" s="253"/>
      <c r="HP525" s="253"/>
      <c r="HQ525" s="253"/>
      <c r="HR525" s="253"/>
      <c r="HS525" s="253"/>
      <c r="HT525" s="253"/>
      <c r="HU525" s="253"/>
      <c r="HV525" s="253"/>
      <c r="HW525" s="253"/>
      <c r="HX525" s="253"/>
      <c r="HY525" s="253"/>
      <c r="HZ525" s="253"/>
      <c r="IA525" s="253"/>
      <c r="IB525" s="253"/>
      <c r="IC525" s="253"/>
      <c r="ID525" s="253"/>
      <c r="IE525" s="253"/>
      <c r="IF525" s="253"/>
      <c r="IG525" s="253"/>
      <c r="IH525" s="253"/>
      <c r="II525" s="253"/>
      <c r="IJ525" s="253"/>
      <c r="IK525" s="253"/>
      <c r="IL525" s="253"/>
      <c r="IM525" s="253"/>
      <c r="IN525" s="253"/>
      <c r="IO525" s="253"/>
      <c r="IP525" s="253"/>
      <c r="IQ525" s="253"/>
      <c r="IR525" s="253"/>
      <c r="IS525" s="253"/>
      <c r="IT525" s="253"/>
      <c r="IU525" s="253"/>
      <c r="IV525" s="253"/>
      <c r="IW525" s="253"/>
      <c r="IX525" s="253"/>
      <c r="IY525" s="253"/>
      <c r="IZ525" s="253"/>
      <c r="JA525" s="253"/>
      <c r="JB525" s="253"/>
      <c r="JC525" s="253"/>
      <c r="JD525" s="253"/>
      <c r="JE525" s="253"/>
      <c r="JF525" s="253"/>
      <c r="JG525" s="253"/>
      <c r="JH525" s="253"/>
      <c r="JI525" s="253"/>
      <c r="JJ525" s="253"/>
      <c r="JK525" s="253"/>
      <c r="JL525" s="253"/>
      <c r="JM525" s="253"/>
      <c r="JN525" s="253"/>
      <c r="JO525" s="253"/>
      <c r="JP525" s="253"/>
      <c r="JQ525" s="253"/>
      <c r="JR525" s="253"/>
      <c r="JS525" s="253"/>
      <c r="JT525" s="253"/>
      <c r="JU525" s="253"/>
    </row>
    <row r="526" spans="1:281" s="252" customFormat="1" ht="15" customHeight="1" x14ac:dyDescent="0.25">
      <c r="A526" s="253"/>
      <c r="B526" s="253"/>
      <c r="C526" s="253"/>
      <c r="D526" s="253"/>
      <c r="E526" s="253"/>
      <c r="F526" s="253"/>
      <c r="G526" s="253"/>
      <c r="H526" s="253"/>
      <c r="I526" s="253"/>
      <c r="J526" s="253"/>
      <c r="K526" s="253"/>
      <c r="L526" s="253"/>
      <c r="M526" s="253"/>
      <c r="N526" s="253"/>
      <c r="O526" s="253"/>
      <c r="P526" s="253"/>
      <c r="Q526" s="253"/>
      <c r="R526" s="253"/>
      <c r="S526" s="253"/>
      <c r="T526" s="253"/>
      <c r="U526" s="253" t="s">
        <v>688</v>
      </c>
      <c r="V526" s="253"/>
      <c r="W526" s="253"/>
      <c r="X526" s="253"/>
      <c r="Y526" s="253"/>
      <c r="Z526" s="253"/>
      <c r="AA526" s="253"/>
      <c r="AB526" s="253"/>
      <c r="AC526" s="253" t="s">
        <v>332</v>
      </c>
      <c r="AD526" s="253"/>
      <c r="AE526" s="253"/>
      <c r="AF526" s="253"/>
      <c r="AG526" s="253"/>
      <c r="AH526" s="253"/>
      <c r="AI526" s="253"/>
      <c r="AJ526" s="253"/>
      <c r="AK526" s="253"/>
      <c r="AL526" s="253"/>
      <c r="AM526" s="253"/>
      <c r="AN526" s="253"/>
      <c r="AO526" s="253"/>
      <c r="AP526" s="253"/>
      <c r="AQ526" s="253"/>
      <c r="AR526" s="253"/>
      <c r="AS526" s="253"/>
      <c r="AT526" s="253"/>
      <c r="AU526" s="253"/>
      <c r="AV526" s="253"/>
      <c r="AW526" s="253"/>
      <c r="AX526" s="253"/>
      <c r="AY526" s="253"/>
      <c r="AZ526" s="253"/>
      <c r="BA526" s="253"/>
      <c r="BB526" s="253"/>
      <c r="BC526" s="253"/>
      <c r="BD526" s="253"/>
      <c r="BE526" s="253"/>
      <c r="BF526" s="253"/>
      <c r="BG526" s="253"/>
      <c r="BH526" s="253"/>
      <c r="BI526" s="253"/>
      <c r="BJ526" s="253"/>
      <c r="BK526" s="253"/>
      <c r="BL526" s="253"/>
      <c r="BM526" s="253"/>
      <c r="BN526" s="253"/>
      <c r="BO526" s="253"/>
      <c r="BP526" s="253"/>
      <c r="BQ526" s="253"/>
      <c r="BR526" s="253"/>
      <c r="BS526" s="253"/>
      <c r="BT526" s="253"/>
      <c r="BU526" s="253"/>
      <c r="BV526" s="253"/>
      <c r="BW526" s="253"/>
      <c r="BX526" s="253"/>
      <c r="BY526" s="253"/>
      <c r="BZ526" s="253"/>
      <c r="CA526" s="253"/>
      <c r="CB526" s="253"/>
      <c r="CC526" s="253"/>
      <c r="CD526" s="253"/>
      <c r="CE526" s="253"/>
      <c r="CF526" s="253"/>
      <c r="CG526" s="253"/>
      <c r="CH526" s="253"/>
      <c r="CI526" s="253"/>
      <c r="CJ526" s="253"/>
      <c r="CK526" s="253"/>
      <c r="CL526" s="253"/>
      <c r="CM526" s="253"/>
      <c r="CN526" s="253"/>
      <c r="CO526" s="253"/>
      <c r="CP526" s="253"/>
      <c r="CQ526" s="253"/>
      <c r="CR526" s="253"/>
      <c r="CS526" s="253"/>
      <c r="CT526" s="253"/>
      <c r="CU526" s="253"/>
      <c r="CV526" s="253"/>
      <c r="CW526" s="253"/>
      <c r="CX526" s="253"/>
      <c r="CY526" s="253"/>
      <c r="CZ526" s="253"/>
      <c r="DA526" s="253"/>
      <c r="DB526" s="253"/>
      <c r="DC526" s="253"/>
      <c r="DD526" s="253"/>
      <c r="DE526" s="253"/>
      <c r="DF526" s="253"/>
      <c r="DG526" s="253"/>
      <c r="DH526" s="253"/>
      <c r="DI526" s="253"/>
      <c r="DJ526" s="253"/>
      <c r="DK526" s="253"/>
      <c r="DL526" s="253"/>
      <c r="DM526" s="253"/>
      <c r="DN526" s="253"/>
      <c r="DO526" s="253"/>
      <c r="DP526" s="253"/>
      <c r="DQ526" s="253"/>
      <c r="DR526" s="253"/>
      <c r="DS526" s="253"/>
      <c r="DT526" s="253"/>
      <c r="DU526" s="253"/>
      <c r="DV526" s="253"/>
      <c r="DW526" s="253"/>
      <c r="DX526" s="253"/>
      <c r="DY526" s="253"/>
      <c r="DZ526" s="253"/>
      <c r="EA526" s="253"/>
      <c r="EB526" s="253"/>
      <c r="EC526" s="253"/>
      <c r="ED526" s="253"/>
      <c r="EE526" s="253"/>
      <c r="EF526" s="253"/>
      <c r="EG526" s="253"/>
      <c r="EH526" s="253"/>
      <c r="EI526" s="253"/>
      <c r="EJ526" s="253"/>
      <c r="EK526" s="253"/>
      <c r="EL526" s="253"/>
      <c r="EM526" s="253"/>
      <c r="EN526" s="253"/>
      <c r="EO526" s="253"/>
      <c r="EP526" s="253"/>
      <c r="EQ526" s="253"/>
      <c r="ER526" s="253"/>
      <c r="ES526" s="253"/>
      <c r="ET526" s="253"/>
      <c r="EU526" s="253"/>
      <c r="EV526" s="253"/>
      <c r="EW526" s="253"/>
      <c r="EX526" s="253"/>
      <c r="EY526" s="253"/>
      <c r="EZ526" s="253"/>
      <c r="FA526" s="253"/>
      <c r="FB526" s="253"/>
      <c r="FC526" s="253"/>
      <c r="FD526" s="253"/>
      <c r="FE526" s="253"/>
      <c r="FF526" s="253"/>
      <c r="FG526" s="253"/>
      <c r="FH526" s="253"/>
      <c r="FI526" s="253"/>
      <c r="FJ526" s="253"/>
      <c r="FK526" s="253"/>
      <c r="FL526" s="253"/>
      <c r="FM526" s="253"/>
      <c r="FN526" s="253"/>
      <c r="FO526" s="253"/>
      <c r="FP526" s="253"/>
      <c r="FQ526" s="253"/>
      <c r="FR526" s="253"/>
      <c r="FS526" s="253"/>
      <c r="FT526" s="253"/>
      <c r="FU526" s="253"/>
      <c r="FV526" s="253"/>
      <c r="FW526" s="253"/>
      <c r="FX526" s="253"/>
      <c r="FY526" s="253"/>
      <c r="FZ526" s="253"/>
      <c r="GA526" s="253"/>
      <c r="GB526" s="253"/>
      <c r="GC526" s="253"/>
      <c r="GD526" s="253"/>
      <c r="GE526" s="253"/>
      <c r="GF526" s="253"/>
      <c r="GG526" s="253"/>
      <c r="GH526" s="253"/>
      <c r="GI526" s="253"/>
      <c r="GJ526" s="253"/>
      <c r="GK526" s="253"/>
      <c r="GL526" s="253"/>
      <c r="GM526" s="253"/>
      <c r="GN526" s="253"/>
      <c r="GO526" s="253"/>
      <c r="GP526" s="253"/>
      <c r="GQ526" s="253"/>
      <c r="GR526" s="253"/>
      <c r="GS526" s="253"/>
      <c r="GT526" s="253"/>
      <c r="GU526" s="253"/>
      <c r="GV526" s="253"/>
      <c r="GW526" s="253"/>
      <c r="GX526" s="253"/>
      <c r="GY526" s="253"/>
      <c r="GZ526" s="253"/>
      <c r="HA526" s="253"/>
      <c r="HB526" s="253"/>
      <c r="HC526" s="253"/>
      <c r="HD526" s="253"/>
      <c r="HE526" s="253"/>
      <c r="HF526" s="253"/>
      <c r="HG526" s="253"/>
      <c r="HH526" s="253"/>
      <c r="HI526" s="253"/>
      <c r="HJ526" s="253"/>
      <c r="HK526" s="253"/>
      <c r="HL526" s="253"/>
      <c r="HM526" s="253"/>
      <c r="HN526" s="253"/>
      <c r="HO526" s="253"/>
      <c r="HP526" s="253"/>
      <c r="HQ526" s="253"/>
      <c r="HR526" s="253"/>
      <c r="HS526" s="253"/>
      <c r="HT526" s="253"/>
      <c r="HU526" s="253"/>
      <c r="HV526" s="253"/>
      <c r="HW526" s="253"/>
      <c r="HX526" s="253"/>
      <c r="HY526" s="253"/>
      <c r="HZ526" s="253"/>
      <c r="IA526" s="253"/>
      <c r="IB526" s="253"/>
      <c r="IC526" s="253"/>
      <c r="ID526" s="253"/>
      <c r="IE526" s="253"/>
      <c r="IF526" s="253"/>
      <c r="IG526" s="253"/>
      <c r="IH526" s="253"/>
      <c r="II526" s="253"/>
      <c r="IJ526" s="253"/>
      <c r="IK526" s="253"/>
      <c r="IL526" s="253"/>
      <c r="IM526" s="253"/>
      <c r="IN526" s="253"/>
      <c r="IO526" s="253"/>
      <c r="IP526" s="253"/>
      <c r="IQ526" s="253"/>
      <c r="IR526" s="253"/>
      <c r="IS526" s="253"/>
      <c r="IT526" s="253"/>
      <c r="IU526" s="253"/>
      <c r="IV526" s="253"/>
      <c r="IW526" s="253"/>
      <c r="IX526" s="253"/>
      <c r="IY526" s="253"/>
      <c r="IZ526" s="253"/>
      <c r="JA526" s="253"/>
      <c r="JB526" s="253"/>
      <c r="JC526" s="253"/>
      <c r="JD526" s="253"/>
      <c r="JE526" s="253"/>
      <c r="JF526" s="253"/>
      <c r="JG526" s="253"/>
      <c r="JH526" s="253"/>
      <c r="JI526" s="253"/>
      <c r="JJ526" s="253"/>
      <c r="JK526" s="253"/>
      <c r="JL526" s="253"/>
      <c r="JM526" s="253"/>
      <c r="JN526" s="253"/>
      <c r="JO526" s="253"/>
      <c r="JP526" s="253"/>
      <c r="JQ526" s="253"/>
      <c r="JR526" s="253"/>
      <c r="JS526" s="253"/>
      <c r="JT526" s="253"/>
      <c r="JU526" s="253"/>
    </row>
    <row r="527" spans="1:281" s="252" customFormat="1" ht="15" customHeight="1" x14ac:dyDescent="0.25">
      <c r="A527" s="253"/>
      <c r="B527" s="253"/>
      <c r="C527" s="253"/>
      <c r="D527" s="253"/>
      <c r="E527" s="253"/>
      <c r="F527" s="253"/>
      <c r="G527" s="253"/>
      <c r="H527" s="253"/>
      <c r="I527" s="253"/>
      <c r="J527" s="253"/>
      <c r="K527" s="253"/>
      <c r="L527" s="253"/>
      <c r="M527" s="253"/>
      <c r="N527" s="253"/>
      <c r="O527" s="253"/>
      <c r="P527" s="253"/>
      <c r="Q527" s="253"/>
      <c r="R527" s="253"/>
      <c r="S527" s="253"/>
      <c r="T527" s="253"/>
      <c r="U527" s="253" t="s">
        <v>689</v>
      </c>
      <c r="V527" s="253"/>
      <c r="W527" s="253"/>
      <c r="X527" s="253"/>
      <c r="Y527" s="253"/>
      <c r="Z527" s="253"/>
      <c r="AA527" s="253"/>
      <c r="AB527" s="253"/>
      <c r="AC527" s="253" t="s">
        <v>332</v>
      </c>
      <c r="AD527" s="253"/>
      <c r="AE527" s="253"/>
      <c r="AF527" s="253"/>
      <c r="AG527" s="253"/>
      <c r="AH527" s="253"/>
      <c r="AI527" s="253"/>
      <c r="AJ527" s="253"/>
      <c r="AK527" s="253"/>
      <c r="AL527" s="253"/>
      <c r="AM527" s="253"/>
      <c r="AN527" s="253"/>
      <c r="AO527" s="253"/>
      <c r="AP527" s="253"/>
      <c r="AQ527" s="253"/>
      <c r="AR527" s="253"/>
      <c r="AS527" s="253"/>
      <c r="AT527" s="253"/>
      <c r="AU527" s="253"/>
      <c r="AV527" s="253"/>
      <c r="AW527" s="253"/>
      <c r="AX527" s="253"/>
      <c r="AY527" s="253"/>
      <c r="AZ527" s="253"/>
      <c r="BA527" s="253"/>
      <c r="BB527" s="253"/>
      <c r="BC527" s="253"/>
      <c r="BD527" s="253"/>
      <c r="BE527" s="253"/>
      <c r="BF527" s="253"/>
      <c r="BG527" s="253"/>
      <c r="BH527" s="253"/>
      <c r="BI527" s="253"/>
      <c r="BJ527" s="253"/>
      <c r="BK527" s="253"/>
      <c r="BL527" s="253"/>
      <c r="BM527" s="253"/>
      <c r="BN527" s="253"/>
      <c r="BO527" s="253"/>
      <c r="BP527" s="253"/>
      <c r="BQ527" s="253"/>
      <c r="BR527" s="253"/>
      <c r="BS527" s="253"/>
      <c r="BT527" s="253"/>
      <c r="BU527" s="253"/>
      <c r="BV527" s="253"/>
      <c r="BW527" s="253"/>
      <c r="BX527" s="253"/>
      <c r="BY527" s="253"/>
      <c r="BZ527" s="253"/>
      <c r="CA527" s="253"/>
      <c r="CB527" s="253"/>
      <c r="CC527" s="253"/>
      <c r="CD527" s="253"/>
      <c r="CE527" s="253"/>
      <c r="CF527" s="253"/>
      <c r="CG527" s="253"/>
      <c r="CH527" s="253"/>
      <c r="CI527" s="253"/>
      <c r="CJ527" s="253"/>
      <c r="CK527" s="253"/>
      <c r="CL527" s="253"/>
      <c r="CM527" s="253"/>
      <c r="CN527" s="253"/>
      <c r="CO527" s="253"/>
      <c r="CP527" s="253"/>
      <c r="CQ527" s="253"/>
      <c r="CR527" s="253"/>
      <c r="CS527" s="253"/>
      <c r="CT527" s="253"/>
      <c r="CU527" s="253"/>
      <c r="CV527" s="253"/>
      <c r="CW527" s="253"/>
      <c r="CX527" s="253"/>
      <c r="CY527" s="253"/>
      <c r="CZ527" s="253"/>
      <c r="DA527" s="253"/>
      <c r="DB527" s="253"/>
      <c r="DC527" s="253"/>
      <c r="DD527" s="253"/>
      <c r="DE527" s="253"/>
      <c r="DF527" s="253"/>
      <c r="DG527" s="253"/>
      <c r="DH527" s="253"/>
      <c r="DI527" s="253"/>
      <c r="DJ527" s="253"/>
      <c r="DK527" s="253"/>
      <c r="DL527" s="253"/>
      <c r="DM527" s="253"/>
      <c r="DN527" s="253"/>
      <c r="DO527" s="253"/>
      <c r="DP527" s="253"/>
      <c r="DQ527" s="253"/>
      <c r="DR527" s="253"/>
      <c r="DS527" s="253"/>
      <c r="DT527" s="253"/>
      <c r="DU527" s="253"/>
      <c r="DV527" s="253"/>
      <c r="DW527" s="253"/>
      <c r="DX527" s="253"/>
      <c r="DY527" s="253"/>
      <c r="DZ527" s="253"/>
      <c r="EA527" s="253"/>
      <c r="EB527" s="253"/>
      <c r="EC527" s="253"/>
      <c r="ED527" s="253"/>
      <c r="EE527" s="253"/>
      <c r="EF527" s="253"/>
      <c r="EG527" s="253"/>
      <c r="EH527" s="253"/>
      <c r="EI527" s="253"/>
      <c r="EJ527" s="253"/>
      <c r="EK527" s="253"/>
      <c r="EL527" s="253"/>
      <c r="EM527" s="253"/>
      <c r="EN527" s="253"/>
      <c r="EO527" s="253"/>
      <c r="EP527" s="253"/>
      <c r="EQ527" s="253"/>
      <c r="ER527" s="253"/>
      <c r="ES527" s="253"/>
      <c r="ET527" s="253"/>
      <c r="EU527" s="253"/>
      <c r="EV527" s="253"/>
      <c r="EW527" s="253"/>
      <c r="EX527" s="253"/>
      <c r="EY527" s="253"/>
      <c r="EZ527" s="253"/>
      <c r="FA527" s="253"/>
      <c r="FB527" s="253"/>
      <c r="FC527" s="253"/>
      <c r="FD527" s="253"/>
      <c r="FE527" s="253"/>
      <c r="FF527" s="253"/>
      <c r="FG527" s="253"/>
      <c r="FH527" s="253"/>
      <c r="FI527" s="253"/>
      <c r="FJ527" s="253"/>
      <c r="FK527" s="253"/>
      <c r="FL527" s="253"/>
      <c r="FM527" s="253"/>
      <c r="FN527" s="253"/>
      <c r="FO527" s="253"/>
      <c r="FP527" s="253"/>
      <c r="FQ527" s="253"/>
      <c r="FR527" s="253"/>
      <c r="FS527" s="253"/>
      <c r="FT527" s="253"/>
      <c r="FU527" s="253"/>
      <c r="FV527" s="253"/>
      <c r="FW527" s="253"/>
      <c r="FX527" s="253"/>
      <c r="FY527" s="253"/>
      <c r="FZ527" s="253"/>
      <c r="GA527" s="253"/>
      <c r="GB527" s="253"/>
      <c r="GC527" s="253"/>
      <c r="GD527" s="253"/>
      <c r="GE527" s="253"/>
      <c r="GF527" s="253"/>
      <c r="GG527" s="253"/>
      <c r="GH527" s="253"/>
      <c r="GI527" s="253"/>
      <c r="GJ527" s="253"/>
      <c r="GK527" s="253"/>
      <c r="GL527" s="253"/>
      <c r="GM527" s="253"/>
      <c r="GN527" s="253"/>
      <c r="GO527" s="253"/>
      <c r="GP527" s="253"/>
      <c r="GQ527" s="253"/>
      <c r="GR527" s="253"/>
      <c r="GS527" s="253"/>
      <c r="GT527" s="253"/>
      <c r="GU527" s="253"/>
      <c r="GV527" s="253"/>
      <c r="GW527" s="253"/>
      <c r="GX527" s="253"/>
      <c r="GY527" s="253"/>
      <c r="GZ527" s="253"/>
      <c r="HA527" s="253"/>
      <c r="HB527" s="253"/>
      <c r="HC527" s="253"/>
      <c r="HD527" s="253"/>
      <c r="HE527" s="253"/>
      <c r="HF527" s="253"/>
      <c r="HG527" s="253"/>
      <c r="HH527" s="253"/>
      <c r="HI527" s="253"/>
      <c r="HJ527" s="253"/>
      <c r="HK527" s="253"/>
      <c r="HL527" s="253"/>
      <c r="HM527" s="253"/>
      <c r="HN527" s="253"/>
      <c r="HO527" s="253"/>
      <c r="HP527" s="253"/>
      <c r="HQ527" s="253"/>
      <c r="HR527" s="253"/>
      <c r="HS527" s="253"/>
      <c r="HT527" s="253"/>
      <c r="HU527" s="253"/>
      <c r="HV527" s="253"/>
      <c r="HW527" s="253"/>
      <c r="HX527" s="253"/>
      <c r="HY527" s="253"/>
      <c r="HZ527" s="253"/>
      <c r="IA527" s="253"/>
      <c r="IB527" s="253"/>
      <c r="IC527" s="253"/>
      <c r="ID527" s="253"/>
      <c r="IE527" s="253"/>
      <c r="IF527" s="253"/>
      <c r="IG527" s="253"/>
      <c r="IH527" s="253"/>
      <c r="II527" s="253"/>
      <c r="IJ527" s="253"/>
      <c r="IK527" s="253"/>
      <c r="IL527" s="253"/>
      <c r="IM527" s="253"/>
      <c r="IN527" s="253"/>
      <c r="IO527" s="253"/>
      <c r="IP527" s="253"/>
      <c r="IQ527" s="253"/>
      <c r="IR527" s="253"/>
      <c r="IS527" s="253"/>
      <c r="IT527" s="253"/>
      <c r="IU527" s="253"/>
      <c r="IV527" s="253"/>
      <c r="IW527" s="253"/>
      <c r="IX527" s="253"/>
      <c r="IY527" s="253"/>
      <c r="IZ527" s="253"/>
      <c r="JA527" s="253"/>
      <c r="JB527" s="253"/>
      <c r="JC527" s="253"/>
      <c r="JD527" s="253"/>
      <c r="JE527" s="253"/>
      <c r="JF527" s="253"/>
      <c r="JG527" s="253"/>
      <c r="JH527" s="253"/>
      <c r="JI527" s="253"/>
      <c r="JJ527" s="253"/>
      <c r="JK527" s="253"/>
      <c r="JL527" s="253"/>
      <c r="JM527" s="253"/>
      <c r="JN527" s="253"/>
      <c r="JO527" s="253"/>
      <c r="JP527" s="253"/>
      <c r="JQ527" s="253"/>
      <c r="JR527" s="253"/>
      <c r="JS527" s="253"/>
      <c r="JT527" s="253"/>
      <c r="JU527" s="253"/>
    </row>
    <row r="528" spans="1:281" s="252" customFormat="1" ht="15" customHeight="1" x14ac:dyDescent="0.25">
      <c r="A528" s="253"/>
      <c r="B528" s="253"/>
      <c r="C528" s="253"/>
      <c r="D528" s="253"/>
      <c r="E528" s="253"/>
      <c r="F528" s="253"/>
      <c r="G528" s="253"/>
      <c r="H528" s="253"/>
      <c r="I528" s="253"/>
      <c r="J528" s="253"/>
      <c r="K528" s="253"/>
      <c r="L528" s="253"/>
      <c r="M528" s="253"/>
      <c r="N528" s="253"/>
      <c r="O528" s="253"/>
      <c r="P528" s="253"/>
      <c r="Q528" s="253"/>
      <c r="R528" s="253"/>
      <c r="S528" s="253"/>
      <c r="T528" s="253"/>
      <c r="U528" s="253" t="s">
        <v>690</v>
      </c>
      <c r="V528" s="253"/>
      <c r="W528" s="253"/>
      <c r="X528" s="253"/>
      <c r="Y528" s="253"/>
      <c r="Z528" s="253"/>
      <c r="AA528" s="253"/>
      <c r="AB528" s="253"/>
      <c r="AC528" s="253" t="s">
        <v>323</v>
      </c>
      <c r="AD528" s="253"/>
      <c r="AE528" s="253"/>
      <c r="AF528" s="253"/>
      <c r="AG528" s="253"/>
      <c r="AH528" s="253"/>
      <c r="AI528" s="253"/>
      <c r="AJ528" s="253"/>
      <c r="AK528" s="253"/>
      <c r="AL528" s="253"/>
      <c r="AM528" s="253"/>
      <c r="AN528" s="253"/>
      <c r="AO528" s="253"/>
      <c r="AP528" s="253"/>
      <c r="AQ528" s="253"/>
      <c r="AR528" s="253"/>
      <c r="AS528" s="253"/>
      <c r="AT528" s="253"/>
      <c r="AU528" s="253"/>
      <c r="AV528" s="253"/>
      <c r="AW528" s="253"/>
      <c r="AX528" s="253"/>
      <c r="AY528" s="253"/>
      <c r="AZ528" s="253"/>
      <c r="BA528" s="253"/>
      <c r="BB528" s="253"/>
      <c r="BC528" s="253"/>
      <c r="BD528" s="253"/>
      <c r="BE528" s="253"/>
      <c r="BF528" s="253"/>
      <c r="BG528" s="253"/>
      <c r="BH528" s="253"/>
      <c r="BI528" s="253"/>
      <c r="BJ528" s="253"/>
      <c r="BK528" s="253"/>
      <c r="BL528" s="253"/>
      <c r="BM528" s="253"/>
      <c r="BN528" s="253"/>
      <c r="BO528" s="253"/>
      <c r="BP528" s="253"/>
      <c r="BQ528" s="253"/>
      <c r="BR528" s="253"/>
      <c r="BS528" s="253"/>
      <c r="BT528" s="253"/>
      <c r="BU528" s="253"/>
      <c r="BV528" s="253"/>
      <c r="BW528" s="253"/>
      <c r="BX528" s="253"/>
      <c r="BY528" s="253"/>
      <c r="BZ528" s="253"/>
      <c r="CA528" s="253"/>
      <c r="CB528" s="253"/>
      <c r="CC528" s="253"/>
      <c r="CD528" s="253"/>
      <c r="CE528" s="253"/>
      <c r="CF528" s="253"/>
      <c r="CG528" s="253"/>
      <c r="CH528" s="253"/>
      <c r="CI528" s="253"/>
      <c r="CJ528" s="253"/>
      <c r="CK528" s="253"/>
      <c r="CL528" s="253"/>
      <c r="CM528" s="253"/>
      <c r="CN528" s="253"/>
      <c r="CO528" s="253"/>
      <c r="CP528" s="253"/>
      <c r="CQ528" s="253"/>
      <c r="CR528" s="253"/>
      <c r="CS528" s="253"/>
      <c r="CT528" s="253"/>
      <c r="CU528" s="253"/>
      <c r="CV528" s="253"/>
      <c r="CW528" s="253"/>
      <c r="CX528" s="253"/>
      <c r="CY528" s="253"/>
      <c r="CZ528" s="253"/>
      <c r="DA528" s="253"/>
      <c r="DB528" s="253"/>
      <c r="DC528" s="253"/>
      <c r="DD528" s="253"/>
      <c r="DE528" s="253"/>
      <c r="DF528" s="253"/>
      <c r="DG528" s="253"/>
      <c r="DH528" s="253"/>
      <c r="DI528" s="253"/>
      <c r="DJ528" s="253"/>
      <c r="DK528" s="253"/>
      <c r="DL528" s="253"/>
      <c r="DM528" s="253"/>
      <c r="DN528" s="253"/>
      <c r="DO528" s="253"/>
      <c r="DP528" s="253"/>
      <c r="DQ528" s="253"/>
      <c r="DR528" s="253"/>
      <c r="DS528" s="253"/>
      <c r="DT528" s="253"/>
      <c r="DU528" s="253"/>
      <c r="DV528" s="253"/>
      <c r="DW528" s="253"/>
      <c r="DX528" s="253"/>
      <c r="DY528" s="253"/>
      <c r="DZ528" s="253"/>
      <c r="EA528" s="253"/>
      <c r="EB528" s="253"/>
      <c r="EC528" s="253"/>
      <c r="ED528" s="253"/>
      <c r="EE528" s="253"/>
      <c r="EF528" s="253"/>
      <c r="EG528" s="253"/>
      <c r="EH528" s="253"/>
      <c r="EI528" s="253"/>
      <c r="EJ528" s="253"/>
      <c r="EK528" s="253"/>
      <c r="EL528" s="253"/>
      <c r="EM528" s="253"/>
      <c r="EN528" s="253"/>
      <c r="EO528" s="253"/>
      <c r="EP528" s="253"/>
      <c r="EQ528" s="253"/>
      <c r="ER528" s="253"/>
      <c r="ES528" s="253"/>
      <c r="ET528" s="253"/>
      <c r="EU528" s="253"/>
      <c r="EV528" s="253"/>
      <c r="EW528" s="253"/>
      <c r="EX528" s="253"/>
      <c r="EY528" s="253"/>
      <c r="EZ528" s="253"/>
      <c r="FA528" s="253"/>
      <c r="FB528" s="253"/>
      <c r="FC528" s="253"/>
      <c r="FD528" s="253"/>
      <c r="FE528" s="253"/>
      <c r="FF528" s="253"/>
      <c r="FG528" s="253"/>
      <c r="FH528" s="253"/>
      <c r="FI528" s="253"/>
      <c r="FJ528" s="253"/>
      <c r="FK528" s="253"/>
      <c r="FL528" s="253"/>
      <c r="FM528" s="253"/>
      <c r="FN528" s="253"/>
      <c r="FO528" s="253"/>
      <c r="FP528" s="253"/>
      <c r="FQ528" s="253"/>
      <c r="FR528" s="253"/>
      <c r="FS528" s="253"/>
      <c r="FT528" s="253"/>
      <c r="FU528" s="253"/>
      <c r="FV528" s="253"/>
      <c r="FW528" s="253"/>
      <c r="FX528" s="253"/>
      <c r="FY528" s="253"/>
      <c r="FZ528" s="253"/>
      <c r="GA528" s="253"/>
      <c r="GB528" s="253"/>
      <c r="GC528" s="253"/>
      <c r="GD528" s="253"/>
      <c r="GE528" s="253"/>
      <c r="GF528" s="253"/>
      <c r="GG528" s="253"/>
      <c r="GH528" s="253"/>
      <c r="GI528" s="253"/>
      <c r="GJ528" s="253"/>
      <c r="GK528" s="253"/>
      <c r="GL528" s="253"/>
      <c r="GM528" s="253"/>
      <c r="GN528" s="253"/>
      <c r="GO528" s="253"/>
      <c r="GP528" s="253"/>
      <c r="GQ528" s="253"/>
      <c r="GR528" s="253"/>
      <c r="GS528" s="253"/>
      <c r="GT528" s="253"/>
      <c r="GU528" s="253"/>
      <c r="GV528" s="253"/>
      <c r="GW528" s="253"/>
      <c r="GX528" s="253"/>
      <c r="GY528" s="253"/>
      <c r="GZ528" s="253"/>
      <c r="HA528" s="253"/>
      <c r="HB528" s="253"/>
      <c r="HC528" s="253"/>
      <c r="HD528" s="253"/>
      <c r="HE528" s="253"/>
      <c r="HF528" s="253"/>
      <c r="HG528" s="253"/>
      <c r="HH528" s="253"/>
      <c r="HI528" s="253"/>
      <c r="HJ528" s="253"/>
      <c r="HK528" s="253"/>
      <c r="HL528" s="253"/>
      <c r="HM528" s="253"/>
      <c r="HN528" s="253"/>
      <c r="HO528" s="253"/>
      <c r="HP528" s="253"/>
      <c r="HQ528" s="253"/>
      <c r="HR528" s="253"/>
      <c r="HS528" s="253"/>
      <c r="HT528" s="253"/>
      <c r="HU528" s="253"/>
      <c r="HV528" s="253"/>
      <c r="HW528" s="253"/>
      <c r="HX528" s="253"/>
      <c r="HY528" s="253"/>
      <c r="HZ528" s="253"/>
      <c r="IA528" s="253"/>
      <c r="IB528" s="253"/>
      <c r="IC528" s="253"/>
      <c r="ID528" s="253"/>
      <c r="IE528" s="253"/>
      <c r="IF528" s="253"/>
      <c r="IG528" s="253"/>
      <c r="IH528" s="253"/>
      <c r="II528" s="253"/>
      <c r="IJ528" s="253"/>
      <c r="IK528" s="253"/>
      <c r="IL528" s="253"/>
      <c r="IM528" s="253"/>
      <c r="IN528" s="253"/>
      <c r="IO528" s="253"/>
      <c r="IP528" s="253"/>
      <c r="IQ528" s="253"/>
      <c r="IR528" s="253"/>
      <c r="IS528" s="253"/>
      <c r="IT528" s="253"/>
      <c r="IU528" s="253"/>
      <c r="IV528" s="253"/>
      <c r="IW528" s="253"/>
      <c r="IX528" s="253"/>
      <c r="IY528" s="253"/>
      <c r="IZ528" s="253"/>
      <c r="JA528" s="253"/>
      <c r="JB528" s="253"/>
      <c r="JC528" s="253"/>
      <c r="JD528" s="253"/>
      <c r="JE528" s="253"/>
      <c r="JF528" s="253"/>
      <c r="JG528" s="253"/>
      <c r="JH528" s="253"/>
      <c r="JI528" s="253"/>
      <c r="JJ528" s="253"/>
      <c r="JK528" s="253"/>
      <c r="JL528" s="253"/>
      <c r="JM528" s="253"/>
      <c r="JN528" s="253"/>
      <c r="JO528" s="253"/>
      <c r="JP528" s="253"/>
      <c r="JQ528" s="253"/>
      <c r="JR528" s="253"/>
      <c r="JS528" s="253"/>
      <c r="JT528" s="253"/>
      <c r="JU528" s="253"/>
    </row>
    <row r="529" spans="1:281" s="252" customFormat="1" ht="15" customHeight="1" x14ac:dyDescent="0.25">
      <c r="A529" s="253"/>
      <c r="B529" s="253"/>
      <c r="C529" s="253"/>
      <c r="D529" s="253"/>
      <c r="E529" s="253"/>
      <c r="F529" s="253"/>
      <c r="G529" s="253"/>
      <c r="H529" s="253"/>
      <c r="I529" s="253"/>
      <c r="J529" s="253"/>
      <c r="K529" s="253"/>
      <c r="L529" s="253"/>
      <c r="M529" s="253"/>
      <c r="N529" s="253"/>
      <c r="O529" s="253"/>
      <c r="P529" s="253"/>
      <c r="Q529" s="253"/>
      <c r="R529" s="253"/>
      <c r="S529" s="253"/>
      <c r="T529" s="253"/>
      <c r="U529" s="253" t="s">
        <v>691</v>
      </c>
      <c r="V529" s="253"/>
      <c r="W529" s="253"/>
      <c r="X529" s="253"/>
      <c r="Y529" s="253"/>
      <c r="Z529" s="253"/>
      <c r="AA529" s="253"/>
      <c r="AB529" s="253"/>
      <c r="AC529" s="253" t="s">
        <v>329</v>
      </c>
      <c r="AD529" s="253"/>
      <c r="AE529" s="253"/>
      <c r="AF529" s="253"/>
      <c r="AG529" s="253"/>
      <c r="AH529" s="253"/>
      <c r="AI529" s="253"/>
      <c r="AJ529" s="253"/>
      <c r="AK529" s="253"/>
      <c r="AL529" s="253"/>
      <c r="AM529" s="253"/>
      <c r="AN529" s="253"/>
      <c r="AO529" s="253"/>
      <c r="AP529" s="253"/>
      <c r="AQ529" s="253"/>
      <c r="AR529" s="253"/>
      <c r="AS529" s="253"/>
      <c r="AT529" s="253"/>
      <c r="AU529" s="253"/>
      <c r="AV529" s="253"/>
      <c r="AW529" s="253"/>
      <c r="AX529" s="253"/>
      <c r="AY529" s="253"/>
      <c r="AZ529" s="253"/>
      <c r="BA529" s="253"/>
      <c r="BB529" s="253"/>
      <c r="BC529" s="253"/>
      <c r="BD529" s="253"/>
      <c r="BE529" s="253"/>
      <c r="BF529" s="253"/>
      <c r="BG529" s="253"/>
      <c r="BH529" s="253"/>
      <c r="BI529" s="253"/>
      <c r="BJ529" s="253"/>
      <c r="BK529" s="253"/>
      <c r="BL529" s="253"/>
      <c r="BM529" s="253"/>
      <c r="BN529" s="253"/>
      <c r="BO529" s="253"/>
      <c r="BP529" s="253"/>
      <c r="BQ529" s="253"/>
      <c r="BR529" s="253"/>
      <c r="BS529" s="253"/>
      <c r="BT529" s="253"/>
      <c r="BU529" s="253"/>
      <c r="BV529" s="253"/>
      <c r="BW529" s="253"/>
      <c r="BX529" s="253"/>
      <c r="BY529" s="253"/>
      <c r="BZ529" s="253"/>
      <c r="CA529" s="253"/>
      <c r="CB529" s="253"/>
      <c r="CC529" s="253"/>
      <c r="CD529" s="253"/>
      <c r="CE529" s="253"/>
      <c r="CF529" s="253"/>
      <c r="CG529" s="253"/>
      <c r="CH529" s="253"/>
      <c r="CI529" s="253"/>
      <c r="CJ529" s="253"/>
      <c r="CK529" s="253"/>
      <c r="CL529" s="253"/>
      <c r="CM529" s="253"/>
      <c r="CN529" s="253"/>
      <c r="CO529" s="253"/>
      <c r="CP529" s="253"/>
      <c r="CQ529" s="253"/>
      <c r="CR529" s="253"/>
      <c r="CS529" s="253"/>
      <c r="CT529" s="253"/>
      <c r="CU529" s="253"/>
      <c r="CV529" s="253"/>
      <c r="CW529" s="253"/>
      <c r="CX529" s="253"/>
      <c r="CY529" s="253"/>
      <c r="CZ529" s="253"/>
      <c r="DA529" s="253"/>
      <c r="DB529" s="253"/>
      <c r="DC529" s="253"/>
      <c r="DD529" s="253"/>
      <c r="DE529" s="253"/>
      <c r="DF529" s="253"/>
      <c r="DG529" s="253"/>
      <c r="DH529" s="253"/>
      <c r="DI529" s="253"/>
      <c r="DJ529" s="253"/>
      <c r="DK529" s="253"/>
      <c r="DL529" s="253"/>
      <c r="DM529" s="253"/>
      <c r="DN529" s="253"/>
      <c r="DO529" s="253"/>
      <c r="DP529" s="253"/>
      <c r="DQ529" s="253"/>
      <c r="DR529" s="253"/>
      <c r="DS529" s="253"/>
      <c r="DT529" s="253"/>
      <c r="DU529" s="253"/>
      <c r="DV529" s="253"/>
      <c r="DW529" s="253"/>
      <c r="DX529" s="253"/>
      <c r="DY529" s="253"/>
      <c r="DZ529" s="253"/>
      <c r="EA529" s="253"/>
      <c r="EB529" s="253"/>
      <c r="EC529" s="253"/>
      <c r="ED529" s="253"/>
      <c r="EE529" s="253"/>
      <c r="EF529" s="253"/>
      <c r="EG529" s="253"/>
      <c r="EH529" s="253"/>
      <c r="EI529" s="253"/>
      <c r="EJ529" s="253"/>
      <c r="EK529" s="253"/>
      <c r="EL529" s="253"/>
      <c r="EM529" s="253"/>
      <c r="EN529" s="253"/>
      <c r="EO529" s="253"/>
      <c r="EP529" s="253"/>
      <c r="EQ529" s="253"/>
      <c r="ER529" s="253"/>
      <c r="ES529" s="253"/>
      <c r="ET529" s="253"/>
      <c r="EU529" s="253"/>
      <c r="EV529" s="253"/>
      <c r="EW529" s="253"/>
      <c r="EX529" s="253"/>
      <c r="EY529" s="253"/>
      <c r="EZ529" s="253"/>
      <c r="FA529" s="253"/>
      <c r="FB529" s="253"/>
      <c r="FC529" s="253"/>
      <c r="FD529" s="253"/>
      <c r="FE529" s="253"/>
      <c r="FF529" s="253"/>
      <c r="FG529" s="253"/>
      <c r="FH529" s="253"/>
      <c r="FI529" s="253"/>
      <c r="FJ529" s="253"/>
      <c r="FK529" s="253"/>
      <c r="FL529" s="253"/>
      <c r="FM529" s="253"/>
      <c r="FN529" s="253"/>
      <c r="FO529" s="253"/>
      <c r="FP529" s="253"/>
      <c r="FQ529" s="253"/>
      <c r="FR529" s="253"/>
      <c r="FS529" s="253"/>
      <c r="FT529" s="253"/>
      <c r="FU529" s="253"/>
      <c r="FV529" s="253"/>
      <c r="FW529" s="253"/>
      <c r="FX529" s="253"/>
      <c r="FY529" s="253"/>
      <c r="FZ529" s="253"/>
      <c r="GA529" s="253"/>
      <c r="GB529" s="253"/>
      <c r="GC529" s="253"/>
      <c r="GD529" s="253"/>
      <c r="GE529" s="253"/>
      <c r="GF529" s="253"/>
      <c r="GG529" s="253"/>
      <c r="GH529" s="253"/>
      <c r="GI529" s="253"/>
      <c r="GJ529" s="253"/>
      <c r="GK529" s="253"/>
      <c r="GL529" s="253"/>
      <c r="GM529" s="253"/>
      <c r="GN529" s="253"/>
      <c r="GO529" s="253"/>
      <c r="GP529" s="253"/>
      <c r="GQ529" s="253"/>
      <c r="GR529" s="253"/>
      <c r="GS529" s="253"/>
      <c r="GT529" s="253"/>
      <c r="GU529" s="253"/>
      <c r="GV529" s="253"/>
      <c r="GW529" s="253"/>
      <c r="GX529" s="253"/>
      <c r="GY529" s="253"/>
      <c r="GZ529" s="253"/>
      <c r="HA529" s="253"/>
      <c r="HB529" s="253"/>
      <c r="HC529" s="253"/>
      <c r="HD529" s="253"/>
      <c r="HE529" s="253"/>
      <c r="HF529" s="253"/>
      <c r="HG529" s="253"/>
      <c r="HH529" s="253"/>
      <c r="HI529" s="253"/>
      <c r="HJ529" s="253"/>
      <c r="HK529" s="253"/>
      <c r="HL529" s="253"/>
      <c r="HM529" s="253"/>
      <c r="HN529" s="253"/>
      <c r="HO529" s="253"/>
      <c r="HP529" s="253"/>
      <c r="HQ529" s="253"/>
      <c r="HR529" s="253"/>
      <c r="HS529" s="253"/>
      <c r="HT529" s="253"/>
      <c r="HU529" s="253"/>
      <c r="HV529" s="253"/>
      <c r="HW529" s="253"/>
      <c r="HX529" s="253"/>
      <c r="HY529" s="253"/>
      <c r="HZ529" s="253"/>
      <c r="IA529" s="253"/>
      <c r="IB529" s="253"/>
      <c r="IC529" s="253"/>
      <c r="ID529" s="253"/>
      <c r="IE529" s="253"/>
      <c r="IF529" s="253"/>
      <c r="IG529" s="253"/>
      <c r="IH529" s="253"/>
      <c r="II529" s="253"/>
      <c r="IJ529" s="253"/>
      <c r="IK529" s="253"/>
      <c r="IL529" s="253"/>
      <c r="IM529" s="253"/>
      <c r="IN529" s="253"/>
      <c r="IO529" s="253"/>
      <c r="IP529" s="253"/>
      <c r="IQ529" s="253"/>
      <c r="IR529" s="253"/>
      <c r="IS529" s="253"/>
      <c r="IT529" s="253"/>
      <c r="IU529" s="253"/>
      <c r="IV529" s="253"/>
      <c r="IW529" s="253"/>
      <c r="IX529" s="253"/>
      <c r="IY529" s="253"/>
      <c r="IZ529" s="253"/>
      <c r="JA529" s="253"/>
      <c r="JB529" s="253"/>
      <c r="JC529" s="253"/>
      <c r="JD529" s="253"/>
      <c r="JE529" s="253"/>
      <c r="JF529" s="253"/>
      <c r="JG529" s="253"/>
      <c r="JH529" s="253"/>
      <c r="JI529" s="253"/>
      <c r="JJ529" s="253"/>
      <c r="JK529" s="253"/>
      <c r="JL529" s="253"/>
      <c r="JM529" s="253"/>
      <c r="JN529" s="253"/>
      <c r="JO529" s="253"/>
      <c r="JP529" s="253"/>
      <c r="JQ529" s="253"/>
      <c r="JR529" s="253"/>
      <c r="JS529" s="253"/>
      <c r="JT529" s="253"/>
      <c r="JU529" s="253"/>
    </row>
    <row r="530" spans="1:281" s="252" customFormat="1" ht="15" customHeight="1" x14ac:dyDescent="0.25">
      <c r="A530" s="253"/>
      <c r="B530" s="253"/>
      <c r="C530" s="253"/>
      <c r="D530" s="253"/>
      <c r="E530" s="253"/>
      <c r="F530" s="253"/>
      <c r="G530" s="253"/>
      <c r="H530" s="253"/>
      <c r="I530" s="253"/>
      <c r="J530" s="253"/>
      <c r="K530" s="253"/>
      <c r="L530" s="253"/>
      <c r="M530" s="253"/>
      <c r="N530" s="253"/>
      <c r="O530" s="253"/>
      <c r="P530" s="253"/>
      <c r="Q530" s="253"/>
      <c r="R530" s="253"/>
      <c r="S530" s="253"/>
      <c r="T530" s="253"/>
      <c r="U530" s="253" t="s">
        <v>692</v>
      </c>
      <c r="V530" s="253"/>
      <c r="W530" s="253"/>
      <c r="X530" s="253"/>
      <c r="Y530" s="253"/>
      <c r="Z530" s="253"/>
      <c r="AA530" s="253"/>
      <c r="AB530" s="253"/>
      <c r="AC530" s="253" t="s">
        <v>316</v>
      </c>
      <c r="AD530" s="253"/>
      <c r="AE530" s="253"/>
      <c r="AF530" s="253"/>
      <c r="AG530" s="253"/>
      <c r="AH530" s="253"/>
      <c r="AI530" s="253"/>
      <c r="AJ530" s="253"/>
      <c r="AK530" s="253"/>
      <c r="AL530" s="253"/>
      <c r="AM530" s="253"/>
      <c r="AN530" s="253"/>
      <c r="AO530" s="253"/>
      <c r="AP530" s="253"/>
      <c r="AQ530" s="253"/>
      <c r="AR530" s="253"/>
      <c r="AS530" s="253"/>
      <c r="AT530" s="253"/>
      <c r="AU530" s="253"/>
      <c r="AV530" s="253"/>
      <c r="AW530" s="253"/>
      <c r="AX530" s="253"/>
      <c r="AY530" s="253"/>
      <c r="AZ530" s="253"/>
      <c r="BA530" s="253"/>
      <c r="BB530" s="253"/>
      <c r="BC530" s="253"/>
      <c r="BD530" s="253"/>
      <c r="BE530" s="253"/>
      <c r="BF530" s="253"/>
      <c r="BG530" s="253"/>
      <c r="BH530" s="253"/>
      <c r="BI530" s="253"/>
      <c r="BJ530" s="253"/>
      <c r="BK530" s="253"/>
      <c r="BL530" s="253"/>
      <c r="BM530" s="253"/>
      <c r="BN530" s="253"/>
      <c r="BO530" s="253"/>
      <c r="BP530" s="253"/>
      <c r="BQ530" s="253"/>
      <c r="BR530" s="253"/>
      <c r="BS530" s="253"/>
      <c r="BT530" s="253"/>
      <c r="BU530" s="253"/>
      <c r="BV530" s="253"/>
      <c r="BW530" s="253"/>
      <c r="BX530" s="253"/>
      <c r="BY530" s="253"/>
      <c r="BZ530" s="253"/>
      <c r="CA530" s="253"/>
      <c r="CB530" s="253"/>
      <c r="CC530" s="253"/>
      <c r="CD530" s="253"/>
      <c r="CE530" s="253"/>
      <c r="CF530" s="253"/>
      <c r="CG530" s="253"/>
      <c r="CH530" s="253"/>
      <c r="CI530" s="253"/>
      <c r="CJ530" s="253"/>
      <c r="CK530" s="253"/>
      <c r="CL530" s="253"/>
      <c r="CM530" s="253"/>
      <c r="CN530" s="253"/>
      <c r="CO530" s="253"/>
      <c r="CP530" s="253"/>
      <c r="CQ530" s="253"/>
      <c r="CR530" s="253"/>
      <c r="CS530" s="253"/>
      <c r="CT530" s="253"/>
      <c r="CU530" s="253"/>
      <c r="CV530" s="253"/>
      <c r="CW530" s="253"/>
      <c r="CX530" s="253"/>
      <c r="CY530" s="253"/>
      <c r="CZ530" s="253"/>
      <c r="DA530" s="253"/>
      <c r="DB530" s="253"/>
      <c r="DC530" s="253"/>
      <c r="DD530" s="253"/>
      <c r="DE530" s="253"/>
      <c r="DF530" s="253"/>
      <c r="DG530" s="253"/>
      <c r="DH530" s="253"/>
      <c r="DI530" s="253"/>
      <c r="DJ530" s="253"/>
      <c r="DK530" s="253"/>
      <c r="DL530" s="253"/>
      <c r="DM530" s="253"/>
      <c r="DN530" s="253"/>
      <c r="DO530" s="253"/>
      <c r="DP530" s="253"/>
      <c r="DQ530" s="253"/>
      <c r="DR530" s="253"/>
      <c r="DS530" s="253"/>
      <c r="DT530" s="253"/>
      <c r="DU530" s="253"/>
      <c r="DV530" s="253"/>
      <c r="DW530" s="253"/>
      <c r="DX530" s="253"/>
      <c r="DY530" s="253"/>
      <c r="DZ530" s="253"/>
      <c r="EA530" s="253"/>
      <c r="EB530" s="253"/>
      <c r="EC530" s="253"/>
      <c r="ED530" s="253"/>
      <c r="EE530" s="253"/>
      <c r="EF530" s="253"/>
      <c r="EG530" s="253"/>
      <c r="EH530" s="253"/>
      <c r="EI530" s="253"/>
      <c r="EJ530" s="253"/>
      <c r="EK530" s="253"/>
      <c r="EL530" s="253"/>
      <c r="EM530" s="253"/>
      <c r="EN530" s="253"/>
      <c r="EO530" s="253"/>
      <c r="EP530" s="253"/>
      <c r="EQ530" s="253"/>
      <c r="ER530" s="253"/>
      <c r="ES530" s="253"/>
      <c r="ET530" s="253"/>
      <c r="EU530" s="253"/>
      <c r="EV530" s="253"/>
      <c r="EW530" s="253"/>
      <c r="EX530" s="253"/>
      <c r="EY530" s="253"/>
      <c r="EZ530" s="253"/>
      <c r="FA530" s="253"/>
      <c r="FB530" s="253"/>
      <c r="FC530" s="253"/>
      <c r="FD530" s="253"/>
      <c r="FE530" s="253"/>
      <c r="FF530" s="253"/>
      <c r="FG530" s="253"/>
      <c r="FH530" s="253"/>
      <c r="FI530" s="253"/>
      <c r="FJ530" s="253"/>
      <c r="FK530" s="253"/>
      <c r="FL530" s="253"/>
      <c r="FM530" s="253"/>
      <c r="FN530" s="253"/>
      <c r="FO530" s="253"/>
      <c r="FP530" s="253"/>
      <c r="FQ530" s="253"/>
      <c r="FR530" s="253"/>
      <c r="FS530" s="253"/>
      <c r="FT530" s="253"/>
      <c r="FU530" s="253"/>
      <c r="FV530" s="253"/>
      <c r="FW530" s="253"/>
      <c r="FX530" s="253"/>
      <c r="FY530" s="253"/>
      <c r="FZ530" s="253"/>
      <c r="GA530" s="253"/>
      <c r="GB530" s="253"/>
      <c r="GC530" s="253"/>
      <c r="GD530" s="253"/>
      <c r="GE530" s="253"/>
      <c r="GF530" s="253"/>
      <c r="GG530" s="253"/>
      <c r="GH530" s="253"/>
      <c r="GI530" s="253"/>
      <c r="GJ530" s="253"/>
      <c r="GK530" s="253"/>
      <c r="GL530" s="253"/>
      <c r="GM530" s="253"/>
      <c r="GN530" s="253"/>
      <c r="GO530" s="253"/>
      <c r="GP530" s="253"/>
      <c r="GQ530" s="253"/>
      <c r="GR530" s="253"/>
      <c r="GS530" s="253"/>
      <c r="GT530" s="253"/>
      <c r="GU530" s="253"/>
      <c r="GV530" s="253"/>
      <c r="GW530" s="253"/>
      <c r="GX530" s="253"/>
      <c r="GY530" s="253"/>
      <c r="GZ530" s="253"/>
      <c r="HA530" s="253"/>
      <c r="HB530" s="253"/>
      <c r="HC530" s="253"/>
      <c r="HD530" s="253"/>
      <c r="HE530" s="253"/>
      <c r="HF530" s="253"/>
      <c r="HG530" s="253"/>
      <c r="HH530" s="253"/>
      <c r="HI530" s="253"/>
      <c r="HJ530" s="253"/>
      <c r="HK530" s="253"/>
      <c r="HL530" s="253"/>
      <c r="HM530" s="253"/>
      <c r="HN530" s="253"/>
      <c r="HO530" s="253"/>
      <c r="HP530" s="253"/>
      <c r="HQ530" s="253"/>
      <c r="HR530" s="253"/>
      <c r="HS530" s="253"/>
      <c r="HT530" s="253"/>
      <c r="HU530" s="253"/>
      <c r="HV530" s="253"/>
      <c r="HW530" s="253"/>
      <c r="HX530" s="253"/>
      <c r="HY530" s="253"/>
      <c r="HZ530" s="253"/>
      <c r="IA530" s="253"/>
      <c r="IB530" s="253"/>
      <c r="IC530" s="253"/>
      <c r="ID530" s="253"/>
      <c r="IE530" s="253"/>
      <c r="IF530" s="253"/>
      <c r="IG530" s="253"/>
      <c r="IH530" s="253"/>
      <c r="II530" s="253"/>
      <c r="IJ530" s="253"/>
      <c r="IK530" s="253"/>
      <c r="IL530" s="253"/>
      <c r="IM530" s="253"/>
      <c r="IN530" s="253"/>
      <c r="IO530" s="253"/>
      <c r="IP530" s="253"/>
      <c r="IQ530" s="253"/>
      <c r="IR530" s="253"/>
      <c r="IS530" s="253"/>
      <c r="IT530" s="253"/>
      <c r="IU530" s="253"/>
      <c r="IV530" s="253"/>
      <c r="IW530" s="253"/>
      <c r="IX530" s="253"/>
      <c r="IY530" s="253"/>
      <c r="IZ530" s="253"/>
      <c r="JA530" s="253"/>
      <c r="JB530" s="253"/>
      <c r="JC530" s="253"/>
      <c r="JD530" s="253"/>
      <c r="JE530" s="253"/>
      <c r="JF530" s="253"/>
      <c r="JG530" s="253"/>
      <c r="JH530" s="253"/>
      <c r="JI530" s="253"/>
      <c r="JJ530" s="253"/>
      <c r="JK530" s="253"/>
      <c r="JL530" s="253"/>
      <c r="JM530" s="253"/>
      <c r="JN530" s="253"/>
      <c r="JO530" s="253"/>
      <c r="JP530" s="253"/>
      <c r="JQ530" s="253"/>
      <c r="JR530" s="253"/>
      <c r="JS530" s="253"/>
      <c r="JT530" s="253"/>
      <c r="JU530" s="253"/>
    </row>
    <row r="531" spans="1:281" s="252" customFormat="1" ht="15" customHeight="1" x14ac:dyDescent="0.25">
      <c r="A531" s="253"/>
      <c r="B531" s="253"/>
      <c r="C531" s="253"/>
      <c r="D531" s="253"/>
      <c r="E531" s="253"/>
      <c r="F531" s="253"/>
      <c r="G531" s="253"/>
      <c r="H531" s="253"/>
      <c r="I531" s="253"/>
      <c r="J531" s="253"/>
      <c r="K531" s="253"/>
      <c r="L531" s="253"/>
      <c r="M531" s="253"/>
      <c r="N531" s="253"/>
      <c r="O531" s="253"/>
      <c r="P531" s="253"/>
      <c r="Q531" s="253"/>
      <c r="R531" s="253"/>
      <c r="S531" s="253"/>
      <c r="T531" s="253"/>
      <c r="U531" s="253" t="s">
        <v>693</v>
      </c>
      <c r="V531" s="253"/>
      <c r="W531" s="253"/>
      <c r="X531" s="253"/>
      <c r="Y531" s="253"/>
      <c r="Z531" s="253"/>
      <c r="AA531" s="253"/>
      <c r="AB531" s="253"/>
      <c r="AC531" s="253" t="s">
        <v>318</v>
      </c>
      <c r="AD531" s="253"/>
      <c r="AE531" s="253"/>
      <c r="AF531" s="253"/>
      <c r="AG531" s="253"/>
      <c r="AH531" s="253"/>
      <c r="AI531" s="253"/>
      <c r="AJ531" s="253"/>
      <c r="AK531" s="253"/>
      <c r="AL531" s="253"/>
      <c r="AM531" s="253"/>
      <c r="AN531" s="253"/>
      <c r="AO531" s="253"/>
      <c r="AP531" s="253"/>
      <c r="AQ531" s="253"/>
      <c r="AR531" s="253"/>
      <c r="AS531" s="253"/>
      <c r="AT531" s="253"/>
      <c r="AU531" s="253"/>
      <c r="AV531" s="253"/>
      <c r="AW531" s="253"/>
      <c r="AX531" s="253"/>
      <c r="AY531" s="253"/>
      <c r="AZ531" s="253"/>
      <c r="BA531" s="253"/>
      <c r="BB531" s="253"/>
      <c r="BC531" s="253"/>
      <c r="BD531" s="253"/>
      <c r="BE531" s="253"/>
      <c r="BF531" s="253"/>
      <c r="BG531" s="253"/>
      <c r="BH531" s="253"/>
      <c r="BI531" s="253"/>
      <c r="BJ531" s="253"/>
      <c r="BK531" s="253"/>
      <c r="BL531" s="253"/>
      <c r="BM531" s="253"/>
      <c r="BN531" s="253"/>
      <c r="BO531" s="253"/>
      <c r="BP531" s="253"/>
      <c r="BQ531" s="253"/>
      <c r="BR531" s="253"/>
      <c r="BS531" s="253"/>
      <c r="BT531" s="253"/>
      <c r="BU531" s="253"/>
      <c r="BV531" s="253"/>
      <c r="BW531" s="253"/>
      <c r="BX531" s="253"/>
      <c r="BY531" s="253"/>
      <c r="BZ531" s="253"/>
      <c r="CA531" s="253"/>
      <c r="CB531" s="253"/>
      <c r="CC531" s="253"/>
      <c r="CD531" s="253"/>
      <c r="CE531" s="253"/>
      <c r="CF531" s="253"/>
      <c r="CG531" s="253"/>
      <c r="CH531" s="253"/>
      <c r="CI531" s="253"/>
      <c r="CJ531" s="253"/>
      <c r="CK531" s="253"/>
      <c r="CL531" s="253"/>
      <c r="CM531" s="253"/>
      <c r="CN531" s="253"/>
      <c r="CO531" s="253"/>
      <c r="CP531" s="253"/>
      <c r="CQ531" s="253"/>
      <c r="CR531" s="253"/>
      <c r="CS531" s="253"/>
      <c r="CT531" s="253"/>
      <c r="CU531" s="253"/>
      <c r="CV531" s="253"/>
      <c r="CW531" s="253"/>
      <c r="CX531" s="253"/>
      <c r="CY531" s="253"/>
      <c r="CZ531" s="253"/>
      <c r="DA531" s="253"/>
      <c r="DB531" s="253"/>
      <c r="DC531" s="253"/>
      <c r="DD531" s="253"/>
      <c r="DE531" s="253"/>
      <c r="DF531" s="253"/>
      <c r="DG531" s="253"/>
      <c r="DH531" s="253"/>
      <c r="DI531" s="253"/>
      <c r="DJ531" s="253"/>
      <c r="DK531" s="253"/>
      <c r="DL531" s="253"/>
      <c r="DM531" s="253"/>
      <c r="DN531" s="253"/>
      <c r="DO531" s="253"/>
      <c r="DP531" s="253"/>
      <c r="DQ531" s="253"/>
      <c r="DR531" s="253"/>
      <c r="DS531" s="253"/>
      <c r="DT531" s="253"/>
      <c r="DU531" s="253"/>
      <c r="DV531" s="253"/>
      <c r="DW531" s="253"/>
      <c r="DX531" s="253"/>
      <c r="DY531" s="253"/>
      <c r="DZ531" s="253"/>
      <c r="EA531" s="253"/>
      <c r="EB531" s="253"/>
      <c r="EC531" s="253"/>
      <c r="ED531" s="253"/>
      <c r="EE531" s="253"/>
      <c r="EF531" s="253"/>
      <c r="EG531" s="253"/>
      <c r="EH531" s="253"/>
      <c r="EI531" s="253"/>
      <c r="EJ531" s="253"/>
      <c r="EK531" s="253"/>
      <c r="EL531" s="253"/>
      <c r="EM531" s="253"/>
      <c r="EN531" s="253"/>
      <c r="EO531" s="253"/>
      <c r="EP531" s="253"/>
      <c r="EQ531" s="253"/>
      <c r="ER531" s="253"/>
      <c r="ES531" s="253"/>
      <c r="ET531" s="253"/>
      <c r="EU531" s="253"/>
      <c r="EV531" s="253"/>
      <c r="EW531" s="253"/>
      <c r="EX531" s="253"/>
      <c r="EY531" s="253"/>
      <c r="EZ531" s="253"/>
      <c r="FA531" s="253"/>
      <c r="FB531" s="253"/>
      <c r="FC531" s="253"/>
      <c r="FD531" s="253"/>
      <c r="FE531" s="253"/>
      <c r="FF531" s="253"/>
      <c r="FG531" s="253"/>
      <c r="FH531" s="253"/>
      <c r="FI531" s="253"/>
      <c r="FJ531" s="253"/>
      <c r="FK531" s="253"/>
      <c r="FL531" s="253"/>
      <c r="FM531" s="253"/>
      <c r="FN531" s="253"/>
      <c r="FO531" s="253"/>
      <c r="FP531" s="253"/>
      <c r="FQ531" s="253"/>
      <c r="FR531" s="253"/>
      <c r="FS531" s="253"/>
      <c r="FT531" s="253"/>
      <c r="FU531" s="253"/>
      <c r="FV531" s="253"/>
      <c r="FW531" s="253"/>
      <c r="FX531" s="253"/>
      <c r="FY531" s="253"/>
      <c r="FZ531" s="253"/>
      <c r="GA531" s="253"/>
      <c r="GB531" s="253"/>
      <c r="GC531" s="253"/>
      <c r="GD531" s="253"/>
      <c r="GE531" s="253"/>
      <c r="GF531" s="253"/>
      <c r="GG531" s="253"/>
      <c r="GH531" s="253"/>
      <c r="GI531" s="253"/>
      <c r="GJ531" s="253"/>
      <c r="GK531" s="253"/>
      <c r="GL531" s="253"/>
      <c r="GM531" s="253"/>
      <c r="GN531" s="253"/>
      <c r="GO531" s="253"/>
      <c r="GP531" s="253"/>
      <c r="GQ531" s="253"/>
      <c r="GR531" s="253"/>
      <c r="GS531" s="253"/>
      <c r="GT531" s="253"/>
      <c r="GU531" s="253"/>
      <c r="GV531" s="253"/>
      <c r="GW531" s="253"/>
      <c r="GX531" s="253"/>
      <c r="GY531" s="253"/>
      <c r="GZ531" s="253"/>
      <c r="HA531" s="253"/>
      <c r="HB531" s="253"/>
      <c r="HC531" s="253"/>
      <c r="HD531" s="253"/>
      <c r="HE531" s="253"/>
      <c r="HF531" s="253"/>
      <c r="HG531" s="253"/>
      <c r="HH531" s="253"/>
      <c r="HI531" s="253"/>
      <c r="HJ531" s="253"/>
      <c r="HK531" s="253"/>
      <c r="HL531" s="253"/>
      <c r="HM531" s="253"/>
      <c r="HN531" s="253"/>
      <c r="HO531" s="253"/>
      <c r="HP531" s="253"/>
      <c r="HQ531" s="253"/>
      <c r="HR531" s="253"/>
      <c r="HS531" s="253"/>
      <c r="HT531" s="253"/>
      <c r="HU531" s="253"/>
      <c r="HV531" s="253"/>
      <c r="HW531" s="253"/>
      <c r="HX531" s="253"/>
      <c r="HY531" s="253"/>
      <c r="HZ531" s="253"/>
      <c r="IA531" s="253"/>
      <c r="IB531" s="253"/>
      <c r="IC531" s="253"/>
      <c r="ID531" s="253"/>
      <c r="IE531" s="253"/>
      <c r="IF531" s="253"/>
      <c r="IG531" s="253"/>
      <c r="IH531" s="253"/>
      <c r="II531" s="253"/>
      <c r="IJ531" s="253"/>
      <c r="IK531" s="253"/>
      <c r="IL531" s="253"/>
      <c r="IM531" s="253"/>
      <c r="IN531" s="253"/>
      <c r="IO531" s="253"/>
      <c r="IP531" s="253"/>
      <c r="IQ531" s="253"/>
      <c r="IR531" s="253"/>
      <c r="IS531" s="253"/>
      <c r="IT531" s="253"/>
      <c r="IU531" s="253"/>
      <c r="IV531" s="253"/>
      <c r="IW531" s="253"/>
      <c r="IX531" s="253"/>
      <c r="IY531" s="253"/>
      <c r="IZ531" s="253"/>
      <c r="JA531" s="253"/>
      <c r="JB531" s="253"/>
      <c r="JC531" s="253"/>
      <c r="JD531" s="253"/>
      <c r="JE531" s="253"/>
      <c r="JF531" s="253"/>
      <c r="JG531" s="253"/>
      <c r="JH531" s="253"/>
      <c r="JI531" s="253"/>
      <c r="JJ531" s="253"/>
      <c r="JK531" s="253"/>
      <c r="JL531" s="253"/>
      <c r="JM531" s="253"/>
      <c r="JN531" s="253"/>
      <c r="JO531" s="253"/>
      <c r="JP531" s="253"/>
      <c r="JQ531" s="253"/>
      <c r="JR531" s="253"/>
      <c r="JS531" s="253"/>
      <c r="JT531" s="253"/>
      <c r="JU531" s="253"/>
    </row>
    <row r="532" spans="1:281" s="252" customFormat="1" ht="15" customHeight="1" x14ac:dyDescent="0.25">
      <c r="A532" s="253"/>
      <c r="B532" s="253"/>
      <c r="C532" s="253"/>
      <c r="D532" s="253"/>
      <c r="E532" s="253"/>
      <c r="F532" s="253"/>
      <c r="G532" s="253"/>
      <c r="H532" s="253"/>
      <c r="I532" s="253"/>
      <c r="J532" s="253"/>
      <c r="K532" s="253"/>
      <c r="L532" s="253"/>
      <c r="M532" s="253"/>
      <c r="N532" s="253"/>
      <c r="O532" s="253"/>
      <c r="P532" s="253"/>
      <c r="Q532" s="253"/>
      <c r="R532" s="253"/>
      <c r="S532" s="253"/>
      <c r="T532" s="253"/>
      <c r="U532" s="253" t="s">
        <v>694</v>
      </c>
      <c r="V532" s="253"/>
      <c r="W532" s="253"/>
      <c r="X532" s="253"/>
      <c r="Y532" s="253"/>
      <c r="Z532" s="253"/>
      <c r="AA532" s="253"/>
      <c r="AB532" s="253"/>
      <c r="AC532" s="253" t="s">
        <v>332</v>
      </c>
      <c r="AD532" s="253"/>
      <c r="AE532" s="253"/>
      <c r="AF532" s="253"/>
      <c r="AG532" s="253"/>
      <c r="AH532" s="253"/>
      <c r="AI532" s="253"/>
      <c r="AJ532" s="253"/>
      <c r="AK532" s="253"/>
      <c r="AL532" s="253"/>
      <c r="AM532" s="253"/>
      <c r="AN532" s="253"/>
      <c r="AO532" s="253"/>
      <c r="AP532" s="253"/>
      <c r="AQ532" s="253"/>
      <c r="AR532" s="253"/>
      <c r="AS532" s="253"/>
      <c r="AT532" s="253"/>
      <c r="AU532" s="253"/>
      <c r="AV532" s="253"/>
      <c r="AW532" s="253"/>
      <c r="AX532" s="253"/>
      <c r="AY532" s="253"/>
      <c r="AZ532" s="253"/>
      <c r="BA532" s="253"/>
      <c r="BB532" s="253"/>
      <c r="BC532" s="253"/>
      <c r="BD532" s="253"/>
      <c r="BE532" s="253"/>
      <c r="BF532" s="253"/>
      <c r="BG532" s="253"/>
      <c r="BH532" s="253"/>
      <c r="BI532" s="253"/>
      <c r="BJ532" s="253"/>
      <c r="BK532" s="253"/>
      <c r="BL532" s="253"/>
      <c r="BM532" s="253"/>
      <c r="BN532" s="253"/>
      <c r="BO532" s="253"/>
      <c r="BP532" s="253"/>
      <c r="BQ532" s="253"/>
      <c r="BR532" s="253"/>
      <c r="BS532" s="253"/>
      <c r="BT532" s="253"/>
      <c r="BU532" s="253"/>
      <c r="BV532" s="253"/>
      <c r="BW532" s="253"/>
      <c r="BX532" s="253"/>
      <c r="BY532" s="253"/>
      <c r="BZ532" s="253"/>
      <c r="CA532" s="253"/>
      <c r="CB532" s="253"/>
      <c r="CC532" s="253"/>
      <c r="CD532" s="253"/>
      <c r="CE532" s="253"/>
      <c r="CF532" s="253"/>
      <c r="CG532" s="253"/>
      <c r="CH532" s="253"/>
      <c r="CI532" s="253"/>
      <c r="CJ532" s="253"/>
      <c r="CK532" s="253"/>
      <c r="CL532" s="253"/>
      <c r="CM532" s="253"/>
      <c r="CN532" s="253"/>
      <c r="CO532" s="253"/>
      <c r="CP532" s="253"/>
      <c r="CQ532" s="253"/>
      <c r="CR532" s="253"/>
      <c r="CS532" s="253"/>
      <c r="CT532" s="253"/>
      <c r="CU532" s="253"/>
      <c r="CV532" s="253"/>
      <c r="CW532" s="253"/>
      <c r="CX532" s="253"/>
      <c r="CY532" s="253"/>
      <c r="CZ532" s="253"/>
      <c r="DA532" s="253"/>
      <c r="DB532" s="253"/>
      <c r="DC532" s="253"/>
      <c r="DD532" s="253"/>
      <c r="DE532" s="253"/>
      <c r="DF532" s="253"/>
      <c r="DG532" s="253"/>
      <c r="DH532" s="253"/>
      <c r="DI532" s="253"/>
      <c r="DJ532" s="253"/>
      <c r="DK532" s="253"/>
      <c r="DL532" s="253"/>
      <c r="DM532" s="253"/>
      <c r="DN532" s="253"/>
      <c r="DO532" s="253"/>
      <c r="DP532" s="253"/>
      <c r="DQ532" s="253"/>
      <c r="DR532" s="253"/>
      <c r="DS532" s="253"/>
      <c r="DT532" s="253"/>
      <c r="DU532" s="253"/>
      <c r="DV532" s="253"/>
      <c r="DW532" s="253"/>
      <c r="DX532" s="253"/>
      <c r="DY532" s="253"/>
      <c r="DZ532" s="253"/>
      <c r="EA532" s="253"/>
      <c r="EB532" s="253"/>
      <c r="EC532" s="253"/>
      <c r="ED532" s="253"/>
      <c r="EE532" s="253"/>
      <c r="EF532" s="253"/>
      <c r="EG532" s="253"/>
      <c r="EH532" s="253"/>
      <c r="EI532" s="253"/>
      <c r="EJ532" s="253"/>
      <c r="EK532" s="253"/>
      <c r="EL532" s="253"/>
      <c r="EM532" s="253"/>
      <c r="EN532" s="253"/>
      <c r="EO532" s="253"/>
      <c r="EP532" s="253"/>
      <c r="EQ532" s="253"/>
      <c r="ER532" s="253"/>
      <c r="ES532" s="253"/>
      <c r="ET532" s="253"/>
      <c r="EU532" s="253"/>
      <c r="EV532" s="253"/>
      <c r="EW532" s="253"/>
      <c r="EX532" s="253"/>
      <c r="EY532" s="253"/>
      <c r="EZ532" s="253"/>
      <c r="FA532" s="253"/>
      <c r="FB532" s="253"/>
      <c r="FC532" s="253"/>
      <c r="FD532" s="253"/>
      <c r="FE532" s="253"/>
      <c r="FF532" s="253"/>
      <c r="FG532" s="253"/>
      <c r="FH532" s="253"/>
      <c r="FI532" s="253"/>
      <c r="FJ532" s="253"/>
      <c r="FK532" s="253"/>
      <c r="FL532" s="253"/>
      <c r="FM532" s="253"/>
      <c r="FN532" s="253"/>
      <c r="FO532" s="253"/>
      <c r="FP532" s="253"/>
      <c r="FQ532" s="253"/>
      <c r="FR532" s="253"/>
      <c r="FS532" s="253"/>
      <c r="FT532" s="253"/>
      <c r="FU532" s="253"/>
      <c r="FV532" s="253"/>
      <c r="FW532" s="253"/>
      <c r="FX532" s="253"/>
      <c r="FY532" s="253"/>
      <c r="FZ532" s="253"/>
      <c r="GA532" s="253"/>
      <c r="GB532" s="253"/>
      <c r="GC532" s="253"/>
      <c r="GD532" s="253"/>
      <c r="GE532" s="253"/>
      <c r="GF532" s="253"/>
      <c r="GG532" s="253"/>
      <c r="GH532" s="253"/>
      <c r="GI532" s="253"/>
      <c r="GJ532" s="253"/>
      <c r="GK532" s="253"/>
      <c r="GL532" s="253"/>
      <c r="GM532" s="253"/>
      <c r="GN532" s="253"/>
      <c r="GO532" s="253"/>
      <c r="GP532" s="253"/>
      <c r="GQ532" s="253"/>
      <c r="GR532" s="253"/>
      <c r="GS532" s="253"/>
      <c r="GT532" s="253"/>
      <c r="GU532" s="253"/>
      <c r="GV532" s="253"/>
      <c r="GW532" s="253"/>
      <c r="GX532" s="253"/>
      <c r="GY532" s="253"/>
      <c r="GZ532" s="253"/>
      <c r="HA532" s="253"/>
      <c r="HB532" s="253"/>
      <c r="HC532" s="253"/>
      <c r="HD532" s="253"/>
      <c r="HE532" s="253"/>
      <c r="HF532" s="253"/>
      <c r="HG532" s="253"/>
      <c r="HH532" s="253"/>
      <c r="HI532" s="253"/>
      <c r="HJ532" s="253"/>
      <c r="HK532" s="253"/>
      <c r="HL532" s="253"/>
      <c r="HM532" s="253"/>
      <c r="HN532" s="253"/>
      <c r="HO532" s="253"/>
      <c r="HP532" s="253"/>
      <c r="HQ532" s="253"/>
      <c r="HR532" s="253"/>
      <c r="HS532" s="253"/>
      <c r="HT532" s="253"/>
      <c r="HU532" s="253"/>
      <c r="HV532" s="253"/>
      <c r="HW532" s="253"/>
      <c r="HX532" s="253"/>
      <c r="HY532" s="253"/>
      <c r="HZ532" s="253"/>
      <c r="IA532" s="253"/>
      <c r="IB532" s="253"/>
      <c r="IC532" s="253"/>
      <c r="ID532" s="253"/>
      <c r="IE532" s="253"/>
      <c r="IF532" s="253"/>
      <c r="IG532" s="253"/>
      <c r="IH532" s="253"/>
      <c r="II532" s="253"/>
      <c r="IJ532" s="253"/>
      <c r="IK532" s="253"/>
      <c r="IL532" s="253"/>
      <c r="IM532" s="253"/>
      <c r="IN532" s="253"/>
      <c r="IO532" s="253"/>
      <c r="IP532" s="253"/>
      <c r="IQ532" s="253"/>
      <c r="IR532" s="253"/>
      <c r="IS532" s="253"/>
      <c r="IT532" s="253"/>
      <c r="IU532" s="253"/>
      <c r="IV532" s="253"/>
      <c r="IW532" s="253"/>
      <c r="IX532" s="253"/>
      <c r="IY532" s="253"/>
      <c r="IZ532" s="253"/>
      <c r="JA532" s="253"/>
      <c r="JB532" s="253"/>
      <c r="JC532" s="253"/>
      <c r="JD532" s="253"/>
      <c r="JE532" s="253"/>
      <c r="JF532" s="253"/>
      <c r="JG532" s="253"/>
      <c r="JH532" s="253"/>
      <c r="JI532" s="253"/>
      <c r="JJ532" s="253"/>
      <c r="JK532" s="253"/>
      <c r="JL532" s="253"/>
      <c r="JM532" s="253"/>
      <c r="JN532" s="253"/>
      <c r="JO532" s="253"/>
      <c r="JP532" s="253"/>
      <c r="JQ532" s="253"/>
      <c r="JR532" s="253"/>
      <c r="JS532" s="253"/>
      <c r="JT532" s="253"/>
      <c r="JU532" s="253"/>
    </row>
    <row r="533" spans="1:281" s="252" customFormat="1" ht="15" customHeight="1" x14ac:dyDescent="0.25">
      <c r="A533" s="253"/>
      <c r="B533" s="253"/>
      <c r="C533" s="253"/>
      <c r="D533" s="253"/>
      <c r="E533" s="253"/>
      <c r="F533" s="253"/>
      <c r="G533" s="253"/>
      <c r="H533" s="253"/>
      <c r="I533" s="253"/>
      <c r="J533" s="253"/>
      <c r="K533" s="253"/>
      <c r="L533" s="253"/>
      <c r="M533" s="253"/>
      <c r="N533" s="253"/>
      <c r="O533" s="253"/>
      <c r="P533" s="253"/>
      <c r="Q533" s="253"/>
      <c r="R533" s="253"/>
      <c r="S533" s="253"/>
      <c r="T533" s="253"/>
      <c r="U533" s="253" t="s">
        <v>695</v>
      </c>
      <c r="V533" s="253"/>
      <c r="W533" s="253"/>
      <c r="X533" s="253"/>
      <c r="Y533" s="253"/>
      <c r="Z533" s="253"/>
      <c r="AA533" s="253"/>
      <c r="AB533" s="253"/>
      <c r="AC533" s="253" t="s">
        <v>357</v>
      </c>
      <c r="AD533" s="253"/>
      <c r="AE533" s="253"/>
      <c r="AF533" s="253"/>
      <c r="AG533" s="253"/>
      <c r="AH533" s="253"/>
      <c r="AI533" s="253"/>
      <c r="AJ533" s="253"/>
      <c r="AK533" s="253"/>
      <c r="AL533" s="253"/>
      <c r="AM533" s="253"/>
      <c r="AN533" s="253"/>
      <c r="AO533" s="253"/>
      <c r="AP533" s="253"/>
      <c r="AQ533" s="253"/>
      <c r="AR533" s="253"/>
      <c r="AS533" s="253"/>
      <c r="AT533" s="253"/>
      <c r="AU533" s="253"/>
      <c r="AV533" s="253"/>
      <c r="AW533" s="253"/>
      <c r="AX533" s="253"/>
      <c r="AY533" s="253"/>
      <c r="AZ533" s="253"/>
      <c r="BA533" s="253"/>
      <c r="BB533" s="253"/>
      <c r="BC533" s="253"/>
      <c r="BD533" s="253"/>
      <c r="BE533" s="253"/>
      <c r="BF533" s="253"/>
      <c r="BG533" s="253"/>
      <c r="BH533" s="253"/>
      <c r="BI533" s="253"/>
      <c r="BJ533" s="253"/>
      <c r="BK533" s="253"/>
      <c r="BL533" s="253"/>
      <c r="BM533" s="253"/>
      <c r="BN533" s="253"/>
      <c r="BO533" s="253"/>
      <c r="BP533" s="253"/>
      <c r="BQ533" s="253"/>
      <c r="BR533" s="253"/>
      <c r="BS533" s="253"/>
      <c r="BT533" s="253"/>
      <c r="BU533" s="253"/>
      <c r="BV533" s="253"/>
      <c r="BW533" s="253"/>
      <c r="BX533" s="253"/>
      <c r="BY533" s="253"/>
      <c r="BZ533" s="253"/>
      <c r="CA533" s="253"/>
      <c r="CB533" s="253"/>
      <c r="CC533" s="253"/>
      <c r="CD533" s="253"/>
      <c r="CE533" s="253"/>
      <c r="CF533" s="253"/>
      <c r="CG533" s="253"/>
      <c r="CH533" s="253"/>
      <c r="CI533" s="253"/>
      <c r="CJ533" s="253"/>
      <c r="CK533" s="253"/>
      <c r="CL533" s="253"/>
      <c r="CM533" s="253"/>
      <c r="CN533" s="253"/>
      <c r="CO533" s="253"/>
      <c r="CP533" s="253"/>
      <c r="CQ533" s="253"/>
      <c r="CR533" s="253"/>
      <c r="CS533" s="253"/>
      <c r="CT533" s="253"/>
      <c r="CU533" s="253"/>
      <c r="CV533" s="253"/>
      <c r="CW533" s="253"/>
      <c r="CX533" s="253"/>
      <c r="CY533" s="253"/>
      <c r="CZ533" s="253"/>
      <c r="DA533" s="253"/>
      <c r="DB533" s="253"/>
      <c r="DC533" s="253"/>
      <c r="DD533" s="253"/>
      <c r="DE533" s="253"/>
      <c r="DF533" s="253"/>
      <c r="DG533" s="253"/>
      <c r="DH533" s="253"/>
      <c r="DI533" s="253"/>
      <c r="DJ533" s="253"/>
      <c r="DK533" s="253"/>
      <c r="DL533" s="253"/>
      <c r="DM533" s="253"/>
      <c r="DN533" s="253"/>
      <c r="DO533" s="253"/>
      <c r="DP533" s="253"/>
      <c r="DQ533" s="253"/>
      <c r="DR533" s="253"/>
      <c r="DS533" s="253"/>
      <c r="DT533" s="253"/>
      <c r="DU533" s="253"/>
      <c r="DV533" s="253"/>
      <c r="DW533" s="253"/>
      <c r="DX533" s="253"/>
      <c r="DY533" s="253"/>
      <c r="DZ533" s="253"/>
      <c r="EA533" s="253"/>
      <c r="EB533" s="253"/>
      <c r="EC533" s="253"/>
      <c r="ED533" s="253"/>
      <c r="EE533" s="253"/>
      <c r="EF533" s="253"/>
      <c r="EG533" s="253"/>
      <c r="EH533" s="253"/>
      <c r="EI533" s="253"/>
      <c r="EJ533" s="253"/>
      <c r="EK533" s="253"/>
      <c r="EL533" s="253"/>
      <c r="EM533" s="253"/>
      <c r="EN533" s="253"/>
      <c r="EO533" s="253"/>
      <c r="EP533" s="253"/>
      <c r="EQ533" s="253"/>
      <c r="ER533" s="253"/>
      <c r="ES533" s="253"/>
      <c r="ET533" s="253"/>
      <c r="EU533" s="253"/>
      <c r="EV533" s="253"/>
      <c r="EW533" s="253"/>
      <c r="EX533" s="253"/>
      <c r="EY533" s="253"/>
      <c r="EZ533" s="253"/>
      <c r="FA533" s="253"/>
      <c r="FB533" s="253"/>
      <c r="FC533" s="253"/>
      <c r="FD533" s="253"/>
      <c r="FE533" s="253"/>
      <c r="FF533" s="253"/>
      <c r="FG533" s="253"/>
      <c r="FH533" s="253"/>
      <c r="FI533" s="253"/>
      <c r="FJ533" s="253"/>
      <c r="FK533" s="253"/>
      <c r="FL533" s="253"/>
      <c r="FM533" s="253"/>
      <c r="FN533" s="253"/>
      <c r="FO533" s="253"/>
      <c r="FP533" s="253"/>
      <c r="FQ533" s="253"/>
      <c r="FR533" s="253"/>
      <c r="FS533" s="253"/>
      <c r="FT533" s="253"/>
      <c r="FU533" s="253"/>
      <c r="FV533" s="253"/>
      <c r="FW533" s="253"/>
      <c r="FX533" s="253"/>
      <c r="FY533" s="253"/>
      <c r="FZ533" s="253"/>
      <c r="GA533" s="253"/>
      <c r="GB533" s="253"/>
      <c r="GC533" s="253"/>
      <c r="GD533" s="253"/>
      <c r="GE533" s="253"/>
      <c r="GF533" s="253"/>
      <c r="GG533" s="253"/>
      <c r="GH533" s="253"/>
      <c r="GI533" s="253"/>
      <c r="GJ533" s="253"/>
      <c r="GK533" s="253"/>
      <c r="GL533" s="253"/>
      <c r="GM533" s="253"/>
      <c r="GN533" s="253"/>
      <c r="GO533" s="253"/>
      <c r="GP533" s="253"/>
      <c r="GQ533" s="253"/>
      <c r="GR533" s="253"/>
      <c r="GS533" s="253"/>
      <c r="GT533" s="253"/>
      <c r="GU533" s="253"/>
      <c r="GV533" s="253"/>
      <c r="GW533" s="253"/>
      <c r="GX533" s="253"/>
      <c r="GY533" s="253"/>
      <c r="GZ533" s="253"/>
      <c r="HA533" s="253"/>
      <c r="HB533" s="253"/>
      <c r="HC533" s="253"/>
      <c r="HD533" s="253"/>
      <c r="HE533" s="253"/>
      <c r="HF533" s="253"/>
      <c r="HG533" s="253"/>
      <c r="HH533" s="253"/>
      <c r="HI533" s="253"/>
      <c r="HJ533" s="253"/>
      <c r="HK533" s="253"/>
      <c r="HL533" s="253"/>
      <c r="HM533" s="253"/>
      <c r="HN533" s="253"/>
      <c r="HO533" s="253"/>
      <c r="HP533" s="253"/>
      <c r="HQ533" s="253"/>
      <c r="HR533" s="253"/>
      <c r="HS533" s="253"/>
      <c r="HT533" s="253"/>
      <c r="HU533" s="253"/>
      <c r="HV533" s="253"/>
      <c r="HW533" s="253"/>
      <c r="HX533" s="253"/>
      <c r="HY533" s="253"/>
      <c r="HZ533" s="253"/>
      <c r="IA533" s="253"/>
      <c r="IB533" s="253"/>
      <c r="IC533" s="253"/>
      <c r="ID533" s="253"/>
      <c r="IE533" s="253"/>
      <c r="IF533" s="253"/>
      <c r="IG533" s="253"/>
      <c r="IH533" s="253"/>
      <c r="II533" s="253"/>
      <c r="IJ533" s="253"/>
      <c r="IK533" s="253"/>
      <c r="IL533" s="253"/>
      <c r="IM533" s="253"/>
      <c r="IN533" s="253"/>
      <c r="IO533" s="253"/>
      <c r="IP533" s="253"/>
      <c r="IQ533" s="253"/>
      <c r="IR533" s="253"/>
      <c r="IS533" s="253"/>
      <c r="IT533" s="253"/>
      <c r="IU533" s="253"/>
      <c r="IV533" s="253"/>
      <c r="IW533" s="253"/>
      <c r="IX533" s="253"/>
      <c r="IY533" s="253"/>
      <c r="IZ533" s="253"/>
      <c r="JA533" s="253"/>
      <c r="JB533" s="253"/>
      <c r="JC533" s="253"/>
      <c r="JD533" s="253"/>
      <c r="JE533" s="253"/>
      <c r="JF533" s="253"/>
      <c r="JG533" s="253"/>
      <c r="JH533" s="253"/>
      <c r="JI533" s="253"/>
      <c r="JJ533" s="253"/>
      <c r="JK533" s="253"/>
      <c r="JL533" s="253"/>
      <c r="JM533" s="253"/>
      <c r="JN533" s="253"/>
      <c r="JO533" s="253"/>
      <c r="JP533" s="253"/>
      <c r="JQ533" s="253"/>
      <c r="JR533" s="253"/>
      <c r="JS533" s="253"/>
      <c r="JT533" s="253"/>
      <c r="JU533" s="253"/>
    </row>
    <row r="534" spans="1:281" s="252" customFormat="1" ht="15" customHeight="1" x14ac:dyDescent="0.25">
      <c r="A534" s="253"/>
      <c r="B534" s="253"/>
      <c r="C534" s="253"/>
      <c r="D534" s="253"/>
      <c r="E534" s="253"/>
      <c r="F534" s="253"/>
      <c r="G534" s="253"/>
      <c r="H534" s="253"/>
      <c r="I534" s="253"/>
      <c r="J534" s="253"/>
      <c r="K534" s="253"/>
      <c r="L534" s="253"/>
      <c r="M534" s="253"/>
      <c r="N534" s="253"/>
      <c r="O534" s="253"/>
      <c r="P534" s="253"/>
      <c r="Q534" s="253"/>
      <c r="R534" s="253"/>
      <c r="S534" s="253"/>
      <c r="T534" s="253"/>
      <c r="U534" s="253" t="s">
        <v>696</v>
      </c>
      <c r="V534" s="253"/>
      <c r="W534" s="253"/>
      <c r="X534" s="253"/>
      <c r="Y534" s="253"/>
      <c r="Z534" s="253"/>
      <c r="AA534" s="253"/>
      <c r="AB534" s="253"/>
      <c r="AC534" s="253" t="s">
        <v>332</v>
      </c>
      <c r="AD534" s="253"/>
      <c r="AE534" s="253"/>
      <c r="AF534" s="253"/>
      <c r="AG534" s="253"/>
      <c r="AH534" s="253"/>
      <c r="AI534" s="253"/>
      <c r="AJ534" s="253"/>
      <c r="AK534" s="253"/>
      <c r="AL534" s="253"/>
      <c r="AM534" s="253"/>
      <c r="AN534" s="253"/>
      <c r="AO534" s="253"/>
      <c r="AP534" s="253"/>
      <c r="AQ534" s="253"/>
      <c r="AR534" s="253"/>
      <c r="AS534" s="253"/>
      <c r="AT534" s="253"/>
      <c r="AU534" s="253"/>
      <c r="AV534" s="253"/>
      <c r="AW534" s="253"/>
      <c r="AX534" s="253"/>
      <c r="AY534" s="253"/>
      <c r="AZ534" s="253"/>
      <c r="BA534" s="253"/>
      <c r="BB534" s="253"/>
      <c r="BC534" s="253"/>
      <c r="BD534" s="253"/>
      <c r="BE534" s="253"/>
      <c r="BF534" s="253"/>
      <c r="BG534" s="253"/>
      <c r="BH534" s="253"/>
      <c r="BI534" s="253"/>
      <c r="BJ534" s="253"/>
      <c r="BK534" s="253"/>
      <c r="BL534" s="253"/>
      <c r="BM534" s="253"/>
      <c r="BN534" s="253"/>
      <c r="BO534" s="253"/>
      <c r="BP534" s="253"/>
      <c r="BQ534" s="253"/>
      <c r="BR534" s="253"/>
      <c r="BS534" s="253"/>
      <c r="BT534" s="253"/>
      <c r="BU534" s="253"/>
      <c r="BV534" s="253"/>
      <c r="BW534" s="253"/>
      <c r="BX534" s="253"/>
      <c r="BY534" s="253"/>
      <c r="BZ534" s="253"/>
      <c r="CA534" s="253"/>
      <c r="CB534" s="253"/>
      <c r="CC534" s="253"/>
      <c r="CD534" s="253"/>
      <c r="CE534" s="253"/>
      <c r="CF534" s="253"/>
      <c r="CG534" s="253"/>
      <c r="CH534" s="253"/>
      <c r="CI534" s="253"/>
      <c r="CJ534" s="253"/>
      <c r="CK534" s="253"/>
      <c r="CL534" s="253"/>
      <c r="CM534" s="253"/>
      <c r="CN534" s="253"/>
      <c r="CO534" s="253"/>
      <c r="CP534" s="253"/>
      <c r="CQ534" s="253"/>
      <c r="CR534" s="253"/>
      <c r="CS534" s="253"/>
      <c r="CT534" s="253"/>
      <c r="CU534" s="253"/>
      <c r="CV534" s="253"/>
      <c r="CW534" s="253"/>
      <c r="CX534" s="253"/>
      <c r="CY534" s="253"/>
      <c r="CZ534" s="253"/>
      <c r="DA534" s="253"/>
      <c r="DB534" s="253"/>
      <c r="DC534" s="253"/>
      <c r="DD534" s="253"/>
      <c r="DE534" s="253"/>
      <c r="DF534" s="253"/>
      <c r="DG534" s="253"/>
      <c r="DH534" s="253"/>
      <c r="DI534" s="253"/>
      <c r="DJ534" s="253"/>
      <c r="DK534" s="253"/>
      <c r="DL534" s="253"/>
      <c r="DM534" s="253"/>
      <c r="DN534" s="253"/>
      <c r="DO534" s="253"/>
      <c r="DP534" s="253"/>
      <c r="DQ534" s="253"/>
      <c r="DR534" s="253"/>
      <c r="DS534" s="253"/>
      <c r="DT534" s="253"/>
      <c r="DU534" s="253"/>
      <c r="DV534" s="253"/>
      <c r="DW534" s="253"/>
      <c r="DX534" s="253"/>
      <c r="DY534" s="253"/>
      <c r="DZ534" s="253"/>
      <c r="EA534" s="253"/>
      <c r="EB534" s="253"/>
      <c r="EC534" s="253"/>
      <c r="ED534" s="253"/>
      <c r="EE534" s="253"/>
      <c r="EF534" s="253"/>
      <c r="EG534" s="253"/>
      <c r="EH534" s="253"/>
      <c r="EI534" s="253"/>
      <c r="EJ534" s="253"/>
      <c r="EK534" s="253"/>
      <c r="EL534" s="253"/>
      <c r="EM534" s="253"/>
      <c r="EN534" s="253"/>
      <c r="EO534" s="253"/>
      <c r="EP534" s="253"/>
      <c r="EQ534" s="253"/>
      <c r="ER534" s="253"/>
      <c r="ES534" s="253"/>
      <c r="ET534" s="253"/>
      <c r="EU534" s="253"/>
      <c r="EV534" s="253"/>
      <c r="EW534" s="253"/>
      <c r="EX534" s="253"/>
      <c r="EY534" s="253"/>
      <c r="EZ534" s="253"/>
      <c r="FA534" s="253"/>
      <c r="FB534" s="253"/>
      <c r="FC534" s="253"/>
      <c r="FD534" s="253"/>
      <c r="FE534" s="253"/>
      <c r="FF534" s="253"/>
      <c r="FG534" s="253"/>
      <c r="FH534" s="253"/>
      <c r="FI534" s="253"/>
      <c r="FJ534" s="253"/>
      <c r="FK534" s="253"/>
      <c r="FL534" s="253"/>
      <c r="FM534" s="253"/>
      <c r="FN534" s="253"/>
      <c r="FO534" s="253"/>
      <c r="FP534" s="253"/>
      <c r="FQ534" s="253"/>
      <c r="FR534" s="253"/>
      <c r="FS534" s="253"/>
      <c r="FT534" s="253"/>
      <c r="FU534" s="253"/>
      <c r="FV534" s="253"/>
      <c r="FW534" s="253"/>
      <c r="FX534" s="253"/>
      <c r="FY534" s="253"/>
      <c r="FZ534" s="253"/>
      <c r="GA534" s="253"/>
      <c r="GB534" s="253"/>
      <c r="GC534" s="253"/>
      <c r="GD534" s="253"/>
      <c r="GE534" s="253"/>
      <c r="GF534" s="253"/>
      <c r="GG534" s="253"/>
      <c r="GH534" s="253"/>
      <c r="GI534" s="253"/>
      <c r="GJ534" s="253"/>
      <c r="GK534" s="253"/>
      <c r="GL534" s="253"/>
      <c r="GM534" s="253"/>
      <c r="GN534" s="253"/>
      <c r="GO534" s="253"/>
      <c r="GP534" s="253"/>
      <c r="GQ534" s="253"/>
      <c r="GR534" s="253"/>
      <c r="GS534" s="253"/>
      <c r="GT534" s="253"/>
      <c r="GU534" s="253"/>
      <c r="GV534" s="253"/>
      <c r="GW534" s="253"/>
      <c r="GX534" s="253"/>
      <c r="GY534" s="253"/>
      <c r="GZ534" s="253"/>
      <c r="HA534" s="253"/>
      <c r="HB534" s="253"/>
      <c r="HC534" s="253"/>
      <c r="HD534" s="253"/>
      <c r="HE534" s="253"/>
      <c r="HF534" s="253"/>
      <c r="HG534" s="253"/>
      <c r="HH534" s="253"/>
      <c r="HI534" s="253"/>
      <c r="HJ534" s="253"/>
      <c r="HK534" s="253"/>
      <c r="HL534" s="253"/>
      <c r="HM534" s="253"/>
      <c r="HN534" s="253"/>
      <c r="HO534" s="253"/>
      <c r="HP534" s="253"/>
      <c r="HQ534" s="253"/>
      <c r="HR534" s="253"/>
      <c r="HS534" s="253"/>
      <c r="HT534" s="253"/>
      <c r="HU534" s="253"/>
      <c r="HV534" s="253"/>
      <c r="HW534" s="253"/>
      <c r="HX534" s="253"/>
      <c r="HY534" s="253"/>
      <c r="HZ534" s="253"/>
      <c r="IA534" s="253"/>
      <c r="IB534" s="253"/>
      <c r="IC534" s="253"/>
      <c r="ID534" s="253"/>
      <c r="IE534" s="253"/>
      <c r="IF534" s="253"/>
      <c r="IG534" s="253"/>
      <c r="IH534" s="253"/>
      <c r="II534" s="253"/>
      <c r="IJ534" s="253"/>
      <c r="IK534" s="253"/>
      <c r="IL534" s="253"/>
      <c r="IM534" s="253"/>
      <c r="IN534" s="253"/>
      <c r="IO534" s="253"/>
      <c r="IP534" s="253"/>
      <c r="IQ534" s="253"/>
      <c r="IR534" s="253"/>
      <c r="IS534" s="253"/>
      <c r="IT534" s="253"/>
      <c r="IU534" s="253"/>
      <c r="IV534" s="253"/>
      <c r="IW534" s="253"/>
      <c r="IX534" s="253"/>
      <c r="IY534" s="253"/>
      <c r="IZ534" s="253"/>
      <c r="JA534" s="253"/>
      <c r="JB534" s="253"/>
      <c r="JC534" s="253"/>
      <c r="JD534" s="253"/>
      <c r="JE534" s="253"/>
      <c r="JF534" s="253"/>
      <c r="JG534" s="253"/>
      <c r="JH534" s="253"/>
      <c r="JI534" s="253"/>
      <c r="JJ534" s="253"/>
      <c r="JK534" s="253"/>
      <c r="JL534" s="253"/>
      <c r="JM534" s="253"/>
      <c r="JN534" s="253"/>
      <c r="JO534" s="253"/>
      <c r="JP534" s="253"/>
      <c r="JQ534" s="253"/>
      <c r="JR534" s="253"/>
      <c r="JS534" s="253"/>
      <c r="JT534" s="253"/>
      <c r="JU534" s="253"/>
    </row>
    <row r="535" spans="1:281" s="252" customFormat="1" ht="15" customHeight="1" x14ac:dyDescent="0.25">
      <c r="A535" s="253"/>
      <c r="B535" s="253"/>
      <c r="C535" s="253"/>
      <c r="D535" s="253"/>
      <c r="E535" s="253"/>
      <c r="F535" s="253"/>
      <c r="G535" s="253"/>
      <c r="H535" s="253"/>
      <c r="I535" s="253"/>
      <c r="J535" s="253"/>
      <c r="K535" s="253"/>
      <c r="L535" s="253"/>
      <c r="M535" s="253"/>
      <c r="N535" s="253"/>
      <c r="O535" s="253"/>
      <c r="P535" s="253"/>
      <c r="Q535" s="253"/>
      <c r="R535" s="253"/>
      <c r="S535" s="253"/>
      <c r="T535" s="253"/>
      <c r="U535" s="253" t="s">
        <v>697</v>
      </c>
      <c r="V535" s="253"/>
      <c r="W535" s="253"/>
      <c r="X535" s="253"/>
      <c r="Y535" s="253"/>
      <c r="Z535" s="253"/>
      <c r="AA535" s="253"/>
      <c r="AB535" s="253"/>
      <c r="AC535" s="253" t="s">
        <v>318</v>
      </c>
      <c r="AD535" s="253"/>
      <c r="AE535" s="253"/>
      <c r="AF535" s="253"/>
      <c r="AG535" s="253"/>
      <c r="AH535" s="253"/>
      <c r="AI535" s="253"/>
      <c r="AJ535" s="253"/>
      <c r="AK535" s="253"/>
      <c r="AL535" s="253"/>
      <c r="AM535" s="253"/>
      <c r="AN535" s="253"/>
      <c r="AO535" s="253"/>
      <c r="AP535" s="253"/>
      <c r="AQ535" s="253"/>
      <c r="AR535" s="253"/>
      <c r="AS535" s="253"/>
      <c r="AT535" s="253"/>
      <c r="AU535" s="253"/>
      <c r="AV535" s="253"/>
      <c r="AW535" s="253"/>
      <c r="AX535" s="253"/>
      <c r="AY535" s="253"/>
      <c r="AZ535" s="253"/>
      <c r="BA535" s="253"/>
      <c r="BB535" s="253"/>
      <c r="BC535" s="253"/>
      <c r="BD535" s="253"/>
      <c r="BE535" s="253"/>
      <c r="BF535" s="253"/>
      <c r="BG535" s="253"/>
      <c r="BH535" s="253"/>
      <c r="BI535" s="253"/>
      <c r="BJ535" s="253"/>
      <c r="BK535" s="253"/>
      <c r="BL535" s="253"/>
      <c r="BM535" s="253"/>
      <c r="BN535" s="253"/>
      <c r="BO535" s="253"/>
      <c r="BP535" s="253"/>
      <c r="BQ535" s="253"/>
      <c r="BR535" s="253"/>
      <c r="BS535" s="253"/>
      <c r="BT535" s="253"/>
      <c r="BU535" s="253"/>
      <c r="BV535" s="253"/>
      <c r="BW535" s="253"/>
      <c r="BX535" s="253"/>
      <c r="BY535" s="253"/>
      <c r="BZ535" s="253"/>
      <c r="CA535" s="253"/>
      <c r="CB535" s="253"/>
      <c r="CC535" s="253"/>
      <c r="CD535" s="253"/>
      <c r="CE535" s="253"/>
      <c r="CF535" s="253"/>
      <c r="CG535" s="253"/>
      <c r="CH535" s="253"/>
      <c r="CI535" s="253"/>
      <c r="CJ535" s="253"/>
      <c r="CK535" s="253"/>
      <c r="CL535" s="253"/>
      <c r="CM535" s="253"/>
      <c r="CN535" s="253"/>
      <c r="CO535" s="253"/>
      <c r="CP535" s="253"/>
      <c r="CQ535" s="253"/>
      <c r="CR535" s="253"/>
      <c r="CS535" s="253"/>
      <c r="CT535" s="253"/>
      <c r="CU535" s="253"/>
      <c r="CV535" s="253"/>
      <c r="CW535" s="253"/>
      <c r="CX535" s="253"/>
      <c r="CY535" s="253"/>
      <c r="CZ535" s="253"/>
      <c r="DA535" s="253"/>
      <c r="DB535" s="253"/>
      <c r="DC535" s="253"/>
      <c r="DD535" s="253"/>
      <c r="DE535" s="253"/>
      <c r="DF535" s="253"/>
      <c r="DG535" s="253"/>
      <c r="DH535" s="253"/>
      <c r="DI535" s="253"/>
      <c r="DJ535" s="253"/>
      <c r="DK535" s="253"/>
      <c r="DL535" s="253"/>
      <c r="DM535" s="253"/>
      <c r="DN535" s="253"/>
      <c r="DO535" s="253"/>
      <c r="DP535" s="253"/>
      <c r="DQ535" s="253"/>
      <c r="DR535" s="253"/>
      <c r="DS535" s="253"/>
      <c r="DT535" s="253"/>
      <c r="DU535" s="253"/>
      <c r="DV535" s="253"/>
      <c r="DW535" s="253"/>
      <c r="DX535" s="253"/>
      <c r="DY535" s="253"/>
      <c r="DZ535" s="253"/>
      <c r="EA535" s="253"/>
      <c r="EB535" s="253"/>
      <c r="EC535" s="253"/>
      <c r="ED535" s="253"/>
      <c r="EE535" s="253"/>
      <c r="EF535" s="253"/>
      <c r="EG535" s="253"/>
      <c r="EH535" s="253"/>
      <c r="EI535" s="253"/>
      <c r="EJ535" s="253"/>
      <c r="EK535" s="253"/>
      <c r="EL535" s="253"/>
      <c r="EM535" s="253"/>
      <c r="EN535" s="253"/>
      <c r="EO535" s="253"/>
      <c r="EP535" s="253"/>
      <c r="EQ535" s="253"/>
      <c r="ER535" s="253"/>
      <c r="ES535" s="253"/>
      <c r="ET535" s="253"/>
      <c r="EU535" s="253"/>
      <c r="EV535" s="253"/>
      <c r="EW535" s="253"/>
      <c r="EX535" s="253"/>
      <c r="EY535" s="253"/>
      <c r="EZ535" s="253"/>
      <c r="FA535" s="253"/>
      <c r="FB535" s="253"/>
      <c r="FC535" s="253"/>
      <c r="FD535" s="253"/>
      <c r="FE535" s="253"/>
      <c r="FF535" s="253"/>
      <c r="FG535" s="253"/>
      <c r="FH535" s="253"/>
      <c r="FI535" s="253"/>
      <c r="FJ535" s="253"/>
      <c r="FK535" s="253"/>
      <c r="FL535" s="253"/>
      <c r="FM535" s="253"/>
      <c r="FN535" s="253"/>
      <c r="FO535" s="253"/>
      <c r="FP535" s="253"/>
      <c r="FQ535" s="253"/>
      <c r="FR535" s="253"/>
      <c r="FS535" s="253"/>
      <c r="FT535" s="253"/>
      <c r="FU535" s="253"/>
      <c r="FV535" s="253"/>
      <c r="FW535" s="253"/>
      <c r="FX535" s="253"/>
      <c r="FY535" s="253"/>
      <c r="FZ535" s="253"/>
      <c r="GA535" s="253"/>
      <c r="GB535" s="253"/>
      <c r="GC535" s="253"/>
      <c r="GD535" s="253"/>
      <c r="GE535" s="253"/>
      <c r="GF535" s="253"/>
      <c r="GG535" s="253"/>
      <c r="GH535" s="253"/>
      <c r="GI535" s="253"/>
      <c r="GJ535" s="253"/>
      <c r="GK535" s="253"/>
      <c r="GL535" s="253"/>
      <c r="GM535" s="253"/>
      <c r="GN535" s="253"/>
      <c r="GO535" s="253"/>
      <c r="GP535" s="253"/>
      <c r="GQ535" s="253"/>
      <c r="GR535" s="253"/>
      <c r="GS535" s="253"/>
      <c r="GT535" s="253"/>
      <c r="GU535" s="253"/>
      <c r="GV535" s="253"/>
      <c r="GW535" s="253"/>
      <c r="GX535" s="253"/>
      <c r="GY535" s="253"/>
      <c r="GZ535" s="253"/>
      <c r="HA535" s="253"/>
      <c r="HB535" s="253"/>
      <c r="HC535" s="253"/>
      <c r="HD535" s="253"/>
      <c r="HE535" s="253"/>
      <c r="HF535" s="253"/>
      <c r="HG535" s="253"/>
      <c r="HH535" s="253"/>
      <c r="HI535" s="253"/>
      <c r="HJ535" s="253"/>
      <c r="HK535" s="253"/>
      <c r="HL535" s="253"/>
      <c r="HM535" s="253"/>
      <c r="HN535" s="253"/>
      <c r="HO535" s="253"/>
      <c r="HP535" s="253"/>
      <c r="HQ535" s="253"/>
      <c r="HR535" s="253"/>
      <c r="HS535" s="253"/>
      <c r="HT535" s="253"/>
      <c r="HU535" s="253"/>
      <c r="HV535" s="253"/>
      <c r="HW535" s="253"/>
      <c r="HX535" s="253"/>
      <c r="HY535" s="253"/>
      <c r="HZ535" s="253"/>
      <c r="IA535" s="253"/>
      <c r="IB535" s="253"/>
      <c r="IC535" s="253"/>
      <c r="ID535" s="253"/>
      <c r="IE535" s="253"/>
      <c r="IF535" s="253"/>
      <c r="IG535" s="253"/>
      <c r="IH535" s="253"/>
      <c r="II535" s="253"/>
      <c r="IJ535" s="253"/>
      <c r="IK535" s="253"/>
      <c r="IL535" s="253"/>
      <c r="IM535" s="253"/>
      <c r="IN535" s="253"/>
      <c r="IO535" s="253"/>
      <c r="IP535" s="253"/>
      <c r="IQ535" s="253"/>
      <c r="IR535" s="253"/>
      <c r="IS535" s="253"/>
      <c r="IT535" s="253"/>
      <c r="IU535" s="253"/>
      <c r="IV535" s="253"/>
      <c r="IW535" s="253"/>
      <c r="IX535" s="253"/>
      <c r="IY535" s="253"/>
      <c r="IZ535" s="253"/>
      <c r="JA535" s="253"/>
      <c r="JB535" s="253"/>
      <c r="JC535" s="253"/>
      <c r="JD535" s="253"/>
      <c r="JE535" s="253"/>
      <c r="JF535" s="253"/>
      <c r="JG535" s="253"/>
      <c r="JH535" s="253"/>
      <c r="JI535" s="253"/>
      <c r="JJ535" s="253"/>
      <c r="JK535" s="253"/>
      <c r="JL535" s="253"/>
      <c r="JM535" s="253"/>
      <c r="JN535" s="253"/>
      <c r="JO535" s="253"/>
      <c r="JP535" s="253"/>
      <c r="JQ535" s="253"/>
      <c r="JR535" s="253"/>
      <c r="JS535" s="253"/>
      <c r="JT535" s="253"/>
      <c r="JU535" s="253"/>
    </row>
    <row r="536" spans="1:281" s="252" customFormat="1" ht="15" customHeight="1" x14ac:dyDescent="0.25">
      <c r="A536" s="253"/>
      <c r="B536" s="253"/>
      <c r="C536" s="253"/>
      <c r="D536" s="253"/>
      <c r="E536" s="253"/>
      <c r="F536" s="253"/>
      <c r="G536" s="253"/>
      <c r="H536" s="253"/>
      <c r="I536" s="253"/>
      <c r="J536" s="253"/>
      <c r="K536" s="253"/>
      <c r="L536" s="253"/>
      <c r="M536" s="253"/>
      <c r="N536" s="253"/>
      <c r="O536" s="253"/>
      <c r="P536" s="253"/>
      <c r="Q536" s="253"/>
      <c r="R536" s="253"/>
      <c r="S536" s="253"/>
      <c r="T536" s="253"/>
      <c r="U536" s="253" t="s">
        <v>698</v>
      </c>
      <c r="V536" s="253"/>
      <c r="W536" s="253"/>
      <c r="X536" s="253"/>
      <c r="Y536" s="253"/>
      <c r="Z536" s="253"/>
      <c r="AA536" s="253"/>
      <c r="AB536" s="253"/>
      <c r="AC536" s="253" t="s">
        <v>357</v>
      </c>
      <c r="AD536" s="253"/>
      <c r="AE536" s="253"/>
      <c r="AF536" s="253"/>
      <c r="AG536" s="253"/>
      <c r="AH536" s="253"/>
      <c r="AI536" s="253"/>
      <c r="AJ536" s="253"/>
      <c r="AK536" s="253"/>
      <c r="AL536" s="253"/>
      <c r="AM536" s="253"/>
      <c r="AN536" s="253"/>
      <c r="AO536" s="253"/>
      <c r="AP536" s="253"/>
      <c r="AQ536" s="253"/>
      <c r="AR536" s="253"/>
      <c r="AS536" s="253"/>
      <c r="AT536" s="253"/>
      <c r="AU536" s="253"/>
      <c r="AV536" s="253"/>
      <c r="AW536" s="253"/>
      <c r="AX536" s="253"/>
      <c r="AY536" s="253"/>
      <c r="AZ536" s="253"/>
      <c r="BA536" s="253"/>
      <c r="BB536" s="253"/>
      <c r="BC536" s="253"/>
      <c r="BD536" s="253"/>
      <c r="BE536" s="253"/>
      <c r="BF536" s="253"/>
      <c r="BG536" s="253"/>
      <c r="BH536" s="253"/>
      <c r="BI536" s="253"/>
      <c r="BJ536" s="253"/>
      <c r="BK536" s="253"/>
      <c r="BL536" s="253"/>
      <c r="BM536" s="253"/>
      <c r="BN536" s="253"/>
      <c r="BO536" s="253"/>
      <c r="BP536" s="253"/>
      <c r="BQ536" s="253"/>
      <c r="BR536" s="253"/>
      <c r="BS536" s="253"/>
      <c r="BT536" s="253"/>
      <c r="BU536" s="253"/>
      <c r="BV536" s="253"/>
      <c r="BW536" s="253"/>
      <c r="BX536" s="253"/>
      <c r="BY536" s="253"/>
      <c r="BZ536" s="253"/>
      <c r="CA536" s="253"/>
      <c r="CB536" s="253"/>
      <c r="CC536" s="253"/>
      <c r="CD536" s="253"/>
      <c r="CE536" s="253"/>
      <c r="CF536" s="253"/>
      <c r="CG536" s="253"/>
      <c r="CH536" s="253"/>
      <c r="CI536" s="253"/>
      <c r="CJ536" s="253"/>
      <c r="CK536" s="253"/>
      <c r="CL536" s="253"/>
      <c r="CM536" s="253"/>
      <c r="CN536" s="253"/>
      <c r="CO536" s="253"/>
      <c r="CP536" s="253"/>
      <c r="CQ536" s="253"/>
      <c r="CR536" s="253"/>
      <c r="CS536" s="253"/>
      <c r="CT536" s="253"/>
      <c r="CU536" s="253"/>
      <c r="CV536" s="253"/>
      <c r="CW536" s="253"/>
      <c r="CX536" s="253"/>
      <c r="CY536" s="253"/>
      <c r="CZ536" s="253"/>
      <c r="DA536" s="253"/>
      <c r="DB536" s="253"/>
      <c r="DC536" s="253"/>
      <c r="DD536" s="253"/>
      <c r="DE536" s="253"/>
      <c r="DF536" s="253"/>
      <c r="DG536" s="253"/>
      <c r="DH536" s="253"/>
      <c r="DI536" s="253"/>
      <c r="DJ536" s="253"/>
      <c r="DK536" s="253"/>
      <c r="DL536" s="253"/>
      <c r="DM536" s="253"/>
      <c r="DN536" s="253"/>
      <c r="DO536" s="253"/>
      <c r="DP536" s="253"/>
      <c r="DQ536" s="253"/>
      <c r="DR536" s="253"/>
      <c r="DS536" s="253"/>
      <c r="DT536" s="253"/>
      <c r="DU536" s="253"/>
      <c r="DV536" s="253"/>
      <c r="DW536" s="253"/>
      <c r="DX536" s="253"/>
      <c r="DY536" s="253"/>
      <c r="DZ536" s="253"/>
      <c r="EA536" s="253"/>
      <c r="EB536" s="253"/>
      <c r="EC536" s="253"/>
      <c r="ED536" s="253"/>
      <c r="EE536" s="253"/>
      <c r="EF536" s="253"/>
      <c r="EG536" s="253"/>
      <c r="EH536" s="253"/>
      <c r="EI536" s="253"/>
      <c r="EJ536" s="253"/>
      <c r="EK536" s="253"/>
      <c r="EL536" s="253"/>
      <c r="EM536" s="253"/>
      <c r="EN536" s="253"/>
      <c r="EO536" s="253"/>
      <c r="EP536" s="253"/>
      <c r="EQ536" s="253"/>
      <c r="ER536" s="253"/>
      <c r="ES536" s="253"/>
      <c r="ET536" s="253"/>
      <c r="EU536" s="253"/>
      <c r="EV536" s="253"/>
      <c r="EW536" s="253"/>
      <c r="EX536" s="253"/>
      <c r="EY536" s="253"/>
      <c r="EZ536" s="253"/>
      <c r="FA536" s="253"/>
      <c r="FB536" s="253"/>
      <c r="FC536" s="253"/>
      <c r="FD536" s="253"/>
      <c r="FE536" s="253"/>
      <c r="FF536" s="253"/>
      <c r="FG536" s="253"/>
      <c r="FH536" s="253"/>
      <c r="FI536" s="253"/>
      <c r="FJ536" s="253"/>
      <c r="FK536" s="253"/>
      <c r="FL536" s="253"/>
      <c r="FM536" s="253"/>
      <c r="FN536" s="253"/>
      <c r="FO536" s="253"/>
      <c r="FP536" s="253"/>
      <c r="FQ536" s="253"/>
      <c r="FR536" s="253"/>
      <c r="FS536" s="253"/>
      <c r="FT536" s="253"/>
      <c r="FU536" s="253"/>
      <c r="FV536" s="253"/>
      <c r="FW536" s="253"/>
      <c r="FX536" s="253"/>
      <c r="FY536" s="253"/>
      <c r="FZ536" s="253"/>
      <c r="GA536" s="253"/>
      <c r="GB536" s="253"/>
      <c r="GC536" s="253"/>
      <c r="GD536" s="253"/>
      <c r="GE536" s="253"/>
      <c r="GF536" s="253"/>
      <c r="GG536" s="253"/>
      <c r="GH536" s="253"/>
      <c r="GI536" s="253"/>
      <c r="GJ536" s="253"/>
      <c r="GK536" s="253"/>
      <c r="GL536" s="253"/>
      <c r="GM536" s="253"/>
      <c r="GN536" s="253"/>
      <c r="GO536" s="253"/>
      <c r="GP536" s="253"/>
      <c r="GQ536" s="253"/>
      <c r="GR536" s="253"/>
      <c r="GS536" s="253"/>
      <c r="GT536" s="253"/>
      <c r="GU536" s="253"/>
      <c r="GV536" s="253"/>
      <c r="GW536" s="253"/>
      <c r="GX536" s="253"/>
      <c r="GY536" s="253"/>
      <c r="GZ536" s="253"/>
      <c r="HA536" s="253"/>
      <c r="HB536" s="253"/>
      <c r="HC536" s="253"/>
      <c r="HD536" s="253"/>
      <c r="HE536" s="253"/>
      <c r="HF536" s="253"/>
      <c r="HG536" s="253"/>
      <c r="HH536" s="253"/>
      <c r="HI536" s="253"/>
      <c r="HJ536" s="253"/>
      <c r="HK536" s="253"/>
      <c r="HL536" s="253"/>
      <c r="HM536" s="253"/>
      <c r="HN536" s="253"/>
      <c r="HO536" s="253"/>
      <c r="HP536" s="253"/>
      <c r="HQ536" s="253"/>
      <c r="HR536" s="253"/>
      <c r="HS536" s="253"/>
      <c r="HT536" s="253"/>
      <c r="HU536" s="253"/>
      <c r="HV536" s="253"/>
      <c r="HW536" s="253"/>
      <c r="HX536" s="253"/>
      <c r="HY536" s="253"/>
      <c r="HZ536" s="253"/>
      <c r="IA536" s="253"/>
      <c r="IB536" s="253"/>
      <c r="IC536" s="253"/>
      <c r="ID536" s="253"/>
      <c r="IE536" s="253"/>
      <c r="IF536" s="253"/>
      <c r="IG536" s="253"/>
      <c r="IH536" s="253"/>
      <c r="II536" s="253"/>
      <c r="IJ536" s="253"/>
      <c r="IK536" s="253"/>
      <c r="IL536" s="253"/>
      <c r="IM536" s="253"/>
      <c r="IN536" s="253"/>
      <c r="IO536" s="253"/>
      <c r="IP536" s="253"/>
      <c r="IQ536" s="253"/>
      <c r="IR536" s="253"/>
      <c r="IS536" s="253"/>
      <c r="IT536" s="253"/>
      <c r="IU536" s="253"/>
      <c r="IV536" s="253"/>
      <c r="IW536" s="253"/>
      <c r="IX536" s="253"/>
      <c r="IY536" s="253"/>
      <c r="IZ536" s="253"/>
      <c r="JA536" s="253"/>
      <c r="JB536" s="253"/>
      <c r="JC536" s="253"/>
      <c r="JD536" s="253"/>
      <c r="JE536" s="253"/>
      <c r="JF536" s="253"/>
      <c r="JG536" s="253"/>
      <c r="JH536" s="253"/>
      <c r="JI536" s="253"/>
      <c r="JJ536" s="253"/>
      <c r="JK536" s="253"/>
      <c r="JL536" s="253"/>
      <c r="JM536" s="253"/>
      <c r="JN536" s="253"/>
      <c r="JO536" s="253"/>
      <c r="JP536" s="253"/>
      <c r="JQ536" s="253"/>
      <c r="JR536" s="253"/>
      <c r="JS536" s="253"/>
      <c r="JT536" s="253"/>
      <c r="JU536" s="253"/>
    </row>
    <row r="537" spans="1:281" s="252" customFormat="1" ht="15" customHeight="1" x14ac:dyDescent="0.25">
      <c r="A537" s="253"/>
      <c r="B537" s="253"/>
      <c r="C537" s="253"/>
      <c r="D537" s="253"/>
      <c r="E537" s="253"/>
      <c r="F537" s="253"/>
      <c r="G537" s="253"/>
      <c r="H537" s="253"/>
      <c r="I537" s="253"/>
      <c r="J537" s="253"/>
      <c r="K537" s="253"/>
      <c r="L537" s="253"/>
      <c r="M537" s="253"/>
      <c r="N537" s="253"/>
      <c r="O537" s="253"/>
      <c r="P537" s="253"/>
      <c r="Q537" s="253"/>
      <c r="R537" s="253"/>
      <c r="S537" s="253"/>
      <c r="T537" s="253"/>
      <c r="U537" s="253" t="s">
        <v>699</v>
      </c>
      <c r="V537" s="253"/>
      <c r="W537" s="253"/>
      <c r="X537" s="253"/>
      <c r="Y537" s="253"/>
      <c r="Z537" s="253"/>
      <c r="AA537" s="253"/>
      <c r="AB537" s="253"/>
      <c r="AC537" s="253" t="s">
        <v>329</v>
      </c>
      <c r="AD537" s="253"/>
      <c r="AE537" s="253"/>
      <c r="AF537" s="253"/>
      <c r="AG537" s="253"/>
      <c r="AH537" s="253"/>
      <c r="AI537" s="253"/>
      <c r="AJ537" s="253"/>
      <c r="AK537" s="253"/>
      <c r="AL537" s="253"/>
      <c r="AM537" s="253"/>
      <c r="AN537" s="253"/>
      <c r="AO537" s="253"/>
      <c r="AP537" s="253"/>
      <c r="AQ537" s="253"/>
      <c r="AR537" s="253"/>
      <c r="AS537" s="253"/>
      <c r="AT537" s="253"/>
      <c r="AU537" s="253"/>
      <c r="AV537" s="253"/>
      <c r="AW537" s="253"/>
      <c r="AX537" s="253"/>
      <c r="AY537" s="253"/>
      <c r="AZ537" s="253"/>
      <c r="BA537" s="253"/>
      <c r="BB537" s="253"/>
      <c r="BC537" s="253"/>
      <c r="BD537" s="253"/>
      <c r="BE537" s="253"/>
      <c r="BF537" s="253"/>
      <c r="BG537" s="253"/>
      <c r="BH537" s="253"/>
      <c r="BI537" s="253"/>
      <c r="BJ537" s="253"/>
      <c r="BK537" s="253"/>
      <c r="BL537" s="253"/>
      <c r="BM537" s="253"/>
      <c r="BN537" s="253"/>
      <c r="BO537" s="253"/>
      <c r="BP537" s="253"/>
      <c r="BQ537" s="253"/>
      <c r="BR537" s="253"/>
      <c r="BS537" s="253"/>
      <c r="BT537" s="253"/>
      <c r="BU537" s="253"/>
      <c r="BV537" s="253"/>
      <c r="BW537" s="253"/>
      <c r="BX537" s="253"/>
      <c r="BY537" s="253"/>
      <c r="BZ537" s="253"/>
      <c r="CA537" s="253"/>
      <c r="CB537" s="253"/>
      <c r="CC537" s="253"/>
      <c r="CD537" s="253"/>
      <c r="CE537" s="253"/>
      <c r="CF537" s="253"/>
      <c r="CG537" s="253"/>
      <c r="CH537" s="253"/>
      <c r="CI537" s="253"/>
      <c r="CJ537" s="253"/>
      <c r="CK537" s="253"/>
      <c r="CL537" s="253"/>
      <c r="CM537" s="253"/>
      <c r="CN537" s="253"/>
      <c r="CO537" s="253"/>
      <c r="CP537" s="253"/>
      <c r="CQ537" s="253"/>
      <c r="CR537" s="253"/>
      <c r="CS537" s="253"/>
      <c r="CT537" s="253"/>
      <c r="CU537" s="253"/>
      <c r="CV537" s="253"/>
      <c r="CW537" s="253"/>
      <c r="CX537" s="253"/>
      <c r="CY537" s="253"/>
      <c r="CZ537" s="253"/>
      <c r="DA537" s="253"/>
      <c r="DB537" s="253"/>
      <c r="DC537" s="253"/>
      <c r="DD537" s="253"/>
      <c r="DE537" s="253"/>
      <c r="DF537" s="253"/>
      <c r="DG537" s="253"/>
      <c r="DH537" s="253"/>
      <c r="DI537" s="253"/>
      <c r="DJ537" s="253"/>
      <c r="DK537" s="253"/>
      <c r="DL537" s="253"/>
      <c r="DM537" s="253"/>
      <c r="DN537" s="253"/>
      <c r="DO537" s="253"/>
      <c r="DP537" s="253"/>
      <c r="DQ537" s="253"/>
      <c r="DR537" s="253"/>
      <c r="DS537" s="253"/>
      <c r="DT537" s="253"/>
      <c r="DU537" s="253"/>
      <c r="DV537" s="253"/>
      <c r="DW537" s="253"/>
      <c r="DX537" s="253"/>
      <c r="DY537" s="253"/>
      <c r="DZ537" s="253"/>
      <c r="EA537" s="253"/>
      <c r="EB537" s="253"/>
      <c r="EC537" s="253"/>
      <c r="ED537" s="253"/>
      <c r="EE537" s="253"/>
      <c r="EF537" s="253"/>
      <c r="EG537" s="253"/>
      <c r="EH537" s="253"/>
      <c r="EI537" s="253"/>
      <c r="EJ537" s="253"/>
      <c r="EK537" s="253"/>
      <c r="EL537" s="253"/>
      <c r="EM537" s="253"/>
      <c r="EN537" s="253"/>
      <c r="EO537" s="253"/>
      <c r="EP537" s="253"/>
      <c r="EQ537" s="253"/>
      <c r="ER537" s="253"/>
      <c r="ES537" s="253"/>
      <c r="ET537" s="253"/>
      <c r="EU537" s="253"/>
      <c r="EV537" s="253"/>
      <c r="EW537" s="253"/>
      <c r="EX537" s="253"/>
      <c r="EY537" s="253"/>
      <c r="EZ537" s="253"/>
      <c r="FA537" s="253"/>
      <c r="FB537" s="253"/>
      <c r="FC537" s="253"/>
      <c r="FD537" s="253"/>
      <c r="FE537" s="253"/>
      <c r="FF537" s="253"/>
      <c r="FG537" s="253"/>
      <c r="FH537" s="253"/>
      <c r="FI537" s="253"/>
      <c r="FJ537" s="253"/>
      <c r="FK537" s="253"/>
      <c r="FL537" s="253"/>
      <c r="FM537" s="253"/>
      <c r="FN537" s="253"/>
      <c r="FO537" s="253"/>
      <c r="FP537" s="253"/>
      <c r="FQ537" s="253"/>
      <c r="FR537" s="253"/>
      <c r="FS537" s="253"/>
      <c r="FT537" s="253"/>
      <c r="FU537" s="253"/>
      <c r="FV537" s="253"/>
      <c r="FW537" s="253"/>
      <c r="FX537" s="253"/>
      <c r="FY537" s="253"/>
      <c r="FZ537" s="253"/>
      <c r="GA537" s="253"/>
      <c r="GB537" s="253"/>
      <c r="GC537" s="253"/>
      <c r="GD537" s="253"/>
      <c r="GE537" s="253"/>
      <c r="GF537" s="253"/>
      <c r="GG537" s="253"/>
      <c r="GH537" s="253"/>
      <c r="GI537" s="253"/>
      <c r="GJ537" s="253"/>
      <c r="GK537" s="253"/>
      <c r="GL537" s="253"/>
      <c r="GM537" s="253"/>
      <c r="GN537" s="253"/>
      <c r="GO537" s="253"/>
      <c r="GP537" s="253"/>
      <c r="GQ537" s="253"/>
      <c r="GR537" s="253"/>
      <c r="GS537" s="253"/>
      <c r="GT537" s="253"/>
      <c r="GU537" s="253"/>
      <c r="GV537" s="253"/>
      <c r="GW537" s="253"/>
      <c r="GX537" s="253"/>
      <c r="GY537" s="253"/>
      <c r="GZ537" s="253"/>
      <c r="HA537" s="253"/>
      <c r="HB537" s="253"/>
      <c r="HC537" s="253"/>
      <c r="HD537" s="253"/>
      <c r="HE537" s="253"/>
      <c r="HF537" s="253"/>
      <c r="HG537" s="253"/>
      <c r="HH537" s="253"/>
      <c r="HI537" s="253"/>
      <c r="HJ537" s="253"/>
      <c r="HK537" s="253"/>
      <c r="HL537" s="253"/>
      <c r="HM537" s="253"/>
      <c r="HN537" s="253"/>
      <c r="HO537" s="253"/>
      <c r="HP537" s="253"/>
      <c r="HQ537" s="253"/>
      <c r="HR537" s="253"/>
      <c r="HS537" s="253"/>
      <c r="HT537" s="253"/>
      <c r="HU537" s="253"/>
      <c r="HV537" s="253"/>
      <c r="HW537" s="253"/>
      <c r="HX537" s="253"/>
      <c r="HY537" s="253"/>
      <c r="HZ537" s="253"/>
      <c r="IA537" s="253"/>
      <c r="IB537" s="253"/>
      <c r="IC537" s="253"/>
      <c r="ID537" s="253"/>
      <c r="IE537" s="253"/>
      <c r="IF537" s="253"/>
      <c r="IG537" s="253"/>
      <c r="IH537" s="253"/>
      <c r="II537" s="253"/>
      <c r="IJ537" s="253"/>
      <c r="IK537" s="253"/>
      <c r="IL537" s="253"/>
      <c r="IM537" s="253"/>
      <c r="IN537" s="253"/>
      <c r="IO537" s="253"/>
      <c r="IP537" s="253"/>
      <c r="IQ537" s="253"/>
      <c r="IR537" s="253"/>
      <c r="IS537" s="253"/>
      <c r="IT537" s="253"/>
      <c r="IU537" s="253"/>
      <c r="IV537" s="253"/>
      <c r="IW537" s="253"/>
      <c r="IX537" s="253"/>
      <c r="IY537" s="253"/>
      <c r="IZ537" s="253"/>
      <c r="JA537" s="253"/>
      <c r="JB537" s="253"/>
      <c r="JC537" s="253"/>
      <c r="JD537" s="253"/>
      <c r="JE537" s="253"/>
      <c r="JF537" s="253"/>
      <c r="JG537" s="253"/>
      <c r="JH537" s="253"/>
      <c r="JI537" s="253"/>
      <c r="JJ537" s="253"/>
      <c r="JK537" s="253"/>
      <c r="JL537" s="253"/>
      <c r="JM537" s="253"/>
      <c r="JN537" s="253"/>
      <c r="JO537" s="253"/>
      <c r="JP537" s="253"/>
      <c r="JQ537" s="253"/>
      <c r="JR537" s="253"/>
      <c r="JS537" s="253"/>
      <c r="JT537" s="253"/>
      <c r="JU537" s="253"/>
    </row>
    <row r="538" spans="1:281" s="252" customFormat="1" ht="15" customHeight="1" x14ac:dyDescent="0.25">
      <c r="A538" s="253"/>
      <c r="B538" s="253"/>
      <c r="C538" s="253"/>
      <c r="D538" s="253"/>
      <c r="E538" s="253"/>
      <c r="F538" s="253"/>
      <c r="G538" s="253"/>
      <c r="H538" s="253"/>
      <c r="I538" s="253"/>
      <c r="J538" s="253"/>
      <c r="K538" s="253"/>
      <c r="L538" s="253"/>
      <c r="M538" s="253"/>
      <c r="N538" s="253"/>
      <c r="O538" s="253"/>
      <c r="P538" s="253"/>
      <c r="Q538" s="253"/>
      <c r="R538" s="253"/>
      <c r="S538" s="253"/>
      <c r="T538" s="253"/>
      <c r="U538" s="253" t="s">
        <v>700</v>
      </c>
      <c r="V538" s="253"/>
      <c r="W538" s="253"/>
      <c r="X538" s="253"/>
      <c r="Y538" s="253"/>
      <c r="Z538" s="253"/>
      <c r="AA538" s="253"/>
      <c r="AB538" s="253"/>
      <c r="AC538" s="253" t="s">
        <v>323</v>
      </c>
      <c r="AD538" s="253"/>
      <c r="AE538" s="253"/>
      <c r="AF538" s="253"/>
      <c r="AG538" s="253"/>
      <c r="AH538" s="253"/>
      <c r="AI538" s="253"/>
      <c r="AJ538" s="253"/>
      <c r="AK538" s="253"/>
      <c r="AL538" s="253"/>
      <c r="AM538" s="253"/>
      <c r="AN538" s="253"/>
      <c r="AO538" s="253"/>
      <c r="AP538" s="253"/>
      <c r="AQ538" s="253"/>
      <c r="AR538" s="253"/>
      <c r="AS538" s="253"/>
      <c r="AT538" s="253"/>
      <c r="AU538" s="253"/>
      <c r="AV538" s="253"/>
      <c r="AW538" s="253"/>
      <c r="AX538" s="253"/>
      <c r="AY538" s="253"/>
      <c r="AZ538" s="253"/>
      <c r="BA538" s="253"/>
      <c r="BB538" s="253"/>
      <c r="BC538" s="253"/>
      <c r="BD538" s="253"/>
      <c r="BE538" s="253"/>
      <c r="BF538" s="253"/>
      <c r="BG538" s="253"/>
      <c r="BH538" s="253"/>
      <c r="BI538" s="253"/>
      <c r="BJ538" s="253"/>
      <c r="BK538" s="253"/>
      <c r="BL538" s="253"/>
      <c r="BM538" s="253"/>
      <c r="BN538" s="253"/>
      <c r="BO538" s="253"/>
      <c r="BP538" s="253"/>
      <c r="BQ538" s="253"/>
      <c r="BR538" s="253"/>
      <c r="BS538" s="253"/>
      <c r="BT538" s="253"/>
      <c r="BU538" s="253"/>
      <c r="BV538" s="253"/>
      <c r="BW538" s="253"/>
      <c r="BX538" s="253"/>
      <c r="BY538" s="253"/>
      <c r="BZ538" s="253"/>
      <c r="CA538" s="253"/>
      <c r="CB538" s="253"/>
      <c r="CC538" s="253"/>
      <c r="CD538" s="253"/>
      <c r="CE538" s="253"/>
      <c r="CF538" s="253"/>
      <c r="CG538" s="253"/>
      <c r="CH538" s="253"/>
      <c r="CI538" s="253"/>
      <c r="CJ538" s="253"/>
      <c r="CK538" s="253"/>
      <c r="CL538" s="253"/>
      <c r="CM538" s="253"/>
      <c r="CN538" s="253"/>
      <c r="CO538" s="253"/>
      <c r="CP538" s="253"/>
      <c r="CQ538" s="253"/>
      <c r="CR538" s="253"/>
      <c r="CS538" s="253"/>
      <c r="CT538" s="253"/>
      <c r="CU538" s="253"/>
      <c r="CV538" s="253"/>
      <c r="CW538" s="253"/>
      <c r="CX538" s="253"/>
      <c r="CY538" s="253"/>
      <c r="CZ538" s="253"/>
      <c r="DA538" s="253"/>
      <c r="DB538" s="253"/>
      <c r="DC538" s="253"/>
      <c r="DD538" s="253"/>
      <c r="DE538" s="253"/>
      <c r="DF538" s="253"/>
      <c r="DG538" s="253"/>
      <c r="DH538" s="253"/>
      <c r="DI538" s="253"/>
      <c r="DJ538" s="253"/>
      <c r="DK538" s="253"/>
      <c r="DL538" s="253"/>
      <c r="DM538" s="253"/>
      <c r="DN538" s="253"/>
      <c r="DO538" s="253"/>
      <c r="DP538" s="253"/>
      <c r="DQ538" s="253"/>
      <c r="DR538" s="253"/>
      <c r="DS538" s="253"/>
      <c r="DT538" s="253"/>
      <c r="DU538" s="253"/>
      <c r="DV538" s="253"/>
      <c r="DW538" s="253"/>
      <c r="DX538" s="253"/>
      <c r="DY538" s="253"/>
      <c r="DZ538" s="253"/>
      <c r="EA538" s="253"/>
      <c r="EB538" s="253"/>
      <c r="EC538" s="253"/>
      <c r="ED538" s="253"/>
      <c r="EE538" s="253"/>
      <c r="EF538" s="253"/>
      <c r="EG538" s="253"/>
      <c r="EH538" s="253"/>
      <c r="EI538" s="253"/>
      <c r="EJ538" s="253"/>
      <c r="EK538" s="253"/>
      <c r="EL538" s="253"/>
      <c r="EM538" s="253"/>
      <c r="EN538" s="253"/>
      <c r="EO538" s="253"/>
      <c r="EP538" s="253"/>
      <c r="EQ538" s="253"/>
      <c r="ER538" s="253"/>
      <c r="ES538" s="253"/>
      <c r="ET538" s="253"/>
      <c r="EU538" s="253"/>
      <c r="EV538" s="253"/>
      <c r="EW538" s="253"/>
      <c r="EX538" s="253"/>
      <c r="EY538" s="253"/>
      <c r="EZ538" s="253"/>
      <c r="FA538" s="253"/>
      <c r="FB538" s="253"/>
      <c r="FC538" s="253"/>
      <c r="FD538" s="253"/>
      <c r="FE538" s="253"/>
      <c r="FF538" s="253"/>
      <c r="FG538" s="253"/>
      <c r="FH538" s="253"/>
      <c r="FI538" s="253"/>
      <c r="FJ538" s="253"/>
      <c r="FK538" s="253"/>
      <c r="FL538" s="253"/>
      <c r="FM538" s="253"/>
      <c r="FN538" s="253"/>
      <c r="FO538" s="253"/>
      <c r="FP538" s="253"/>
      <c r="FQ538" s="253"/>
      <c r="FR538" s="253"/>
      <c r="FS538" s="253"/>
      <c r="FT538" s="253"/>
      <c r="FU538" s="253"/>
      <c r="FV538" s="253"/>
      <c r="FW538" s="253"/>
      <c r="FX538" s="253"/>
      <c r="FY538" s="253"/>
      <c r="FZ538" s="253"/>
      <c r="GA538" s="253"/>
      <c r="GB538" s="253"/>
      <c r="GC538" s="253"/>
      <c r="GD538" s="253"/>
      <c r="GE538" s="253"/>
      <c r="GF538" s="253"/>
      <c r="GG538" s="253"/>
      <c r="GH538" s="253"/>
      <c r="GI538" s="253"/>
      <c r="GJ538" s="253"/>
      <c r="GK538" s="253"/>
      <c r="GL538" s="253"/>
      <c r="GM538" s="253"/>
      <c r="GN538" s="253"/>
      <c r="GO538" s="253"/>
      <c r="GP538" s="253"/>
      <c r="GQ538" s="253"/>
      <c r="GR538" s="253"/>
      <c r="GS538" s="253"/>
      <c r="GT538" s="253"/>
      <c r="GU538" s="253"/>
      <c r="GV538" s="253"/>
      <c r="GW538" s="253"/>
      <c r="GX538" s="253"/>
      <c r="GY538" s="253"/>
      <c r="GZ538" s="253"/>
      <c r="HA538" s="253"/>
      <c r="HB538" s="253"/>
      <c r="HC538" s="253"/>
      <c r="HD538" s="253"/>
      <c r="HE538" s="253"/>
      <c r="HF538" s="253"/>
      <c r="HG538" s="253"/>
      <c r="HH538" s="253"/>
      <c r="HI538" s="253"/>
      <c r="HJ538" s="253"/>
      <c r="HK538" s="253"/>
      <c r="HL538" s="253"/>
      <c r="HM538" s="253"/>
      <c r="HN538" s="253"/>
      <c r="HO538" s="253"/>
      <c r="HP538" s="253"/>
      <c r="HQ538" s="253"/>
      <c r="HR538" s="253"/>
      <c r="HS538" s="253"/>
      <c r="HT538" s="253"/>
      <c r="HU538" s="253"/>
      <c r="HV538" s="253"/>
      <c r="HW538" s="253"/>
      <c r="HX538" s="253"/>
      <c r="HY538" s="253"/>
      <c r="HZ538" s="253"/>
      <c r="IA538" s="253"/>
      <c r="IB538" s="253"/>
      <c r="IC538" s="253"/>
      <c r="ID538" s="253"/>
      <c r="IE538" s="253"/>
      <c r="IF538" s="253"/>
      <c r="IG538" s="253"/>
      <c r="IH538" s="253"/>
      <c r="II538" s="253"/>
      <c r="IJ538" s="253"/>
      <c r="IK538" s="253"/>
      <c r="IL538" s="253"/>
      <c r="IM538" s="253"/>
      <c r="IN538" s="253"/>
      <c r="IO538" s="253"/>
      <c r="IP538" s="253"/>
      <c r="IQ538" s="253"/>
      <c r="IR538" s="253"/>
      <c r="IS538" s="253"/>
      <c r="IT538" s="253"/>
      <c r="IU538" s="253"/>
      <c r="IV538" s="253"/>
      <c r="IW538" s="253"/>
      <c r="IX538" s="253"/>
      <c r="IY538" s="253"/>
      <c r="IZ538" s="253"/>
      <c r="JA538" s="253"/>
      <c r="JB538" s="253"/>
      <c r="JC538" s="253"/>
      <c r="JD538" s="253"/>
      <c r="JE538" s="253"/>
      <c r="JF538" s="253"/>
      <c r="JG538" s="253"/>
      <c r="JH538" s="253"/>
      <c r="JI538" s="253"/>
      <c r="JJ538" s="253"/>
      <c r="JK538" s="253"/>
      <c r="JL538" s="253"/>
      <c r="JM538" s="253"/>
      <c r="JN538" s="253"/>
      <c r="JO538" s="253"/>
      <c r="JP538" s="253"/>
      <c r="JQ538" s="253"/>
      <c r="JR538" s="253"/>
      <c r="JS538" s="253"/>
      <c r="JT538" s="253"/>
      <c r="JU538" s="253"/>
    </row>
    <row r="539" spans="1:281" s="252" customFormat="1" ht="15" customHeight="1" x14ac:dyDescent="0.25">
      <c r="A539" s="253"/>
      <c r="B539" s="253"/>
      <c r="C539" s="253"/>
      <c r="D539" s="253"/>
      <c r="E539" s="253"/>
      <c r="F539" s="253"/>
      <c r="G539" s="253"/>
      <c r="H539" s="253"/>
      <c r="I539" s="253"/>
      <c r="J539" s="253"/>
      <c r="K539" s="253"/>
      <c r="L539" s="253"/>
      <c r="M539" s="253"/>
      <c r="N539" s="253"/>
      <c r="O539" s="253"/>
      <c r="P539" s="253"/>
      <c r="Q539" s="253"/>
      <c r="R539" s="253"/>
      <c r="S539" s="253"/>
      <c r="T539" s="253"/>
      <c r="U539" s="253" t="s">
        <v>701</v>
      </c>
      <c r="V539" s="253"/>
      <c r="W539" s="253"/>
      <c r="X539" s="253"/>
      <c r="Y539" s="253"/>
      <c r="Z539" s="253"/>
      <c r="AA539" s="253"/>
      <c r="AB539" s="253"/>
      <c r="AC539" s="253" t="s">
        <v>316</v>
      </c>
      <c r="AD539" s="253"/>
      <c r="AE539" s="253"/>
      <c r="AF539" s="253"/>
      <c r="AG539" s="253"/>
      <c r="AH539" s="253"/>
      <c r="AI539" s="253"/>
      <c r="AJ539" s="253"/>
      <c r="AK539" s="253"/>
      <c r="AL539" s="253"/>
      <c r="AM539" s="253"/>
      <c r="AN539" s="253"/>
      <c r="AO539" s="253"/>
      <c r="AP539" s="253"/>
      <c r="AQ539" s="253"/>
      <c r="AR539" s="253"/>
      <c r="AS539" s="253"/>
      <c r="AT539" s="253"/>
      <c r="AU539" s="253"/>
      <c r="AV539" s="253"/>
      <c r="AW539" s="253"/>
      <c r="AX539" s="253"/>
      <c r="AY539" s="253"/>
      <c r="AZ539" s="253"/>
      <c r="BA539" s="253"/>
      <c r="BB539" s="253"/>
      <c r="BC539" s="253"/>
      <c r="BD539" s="253"/>
      <c r="BE539" s="253"/>
      <c r="BF539" s="253"/>
      <c r="BG539" s="253"/>
      <c r="BH539" s="253"/>
      <c r="BI539" s="253"/>
      <c r="BJ539" s="253"/>
      <c r="BK539" s="253"/>
      <c r="BL539" s="253"/>
      <c r="BM539" s="253"/>
      <c r="BN539" s="253"/>
      <c r="BO539" s="253"/>
      <c r="BP539" s="253"/>
      <c r="BQ539" s="253"/>
      <c r="BR539" s="253"/>
      <c r="BS539" s="253"/>
      <c r="BT539" s="253"/>
      <c r="BU539" s="253"/>
      <c r="BV539" s="253"/>
      <c r="BW539" s="253"/>
      <c r="BX539" s="253"/>
      <c r="BY539" s="253"/>
      <c r="BZ539" s="253"/>
      <c r="CA539" s="253"/>
      <c r="CB539" s="253"/>
      <c r="CC539" s="253"/>
      <c r="CD539" s="253"/>
      <c r="CE539" s="253"/>
      <c r="CF539" s="253"/>
      <c r="CG539" s="253"/>
      <c r="CH539" s="253"/>
      <c r="CI539" s="253"/>
      <c r="CJ539" s="253"/>
      <c r="CK539" s="253"/>
      <c r="CL539" s="253"/>
      <c r="CM539" s="253"/>
      <c r="CN539" s="253"/>
      <c r="CO539" s="253"/>
      <c r="CP539" s="253"/>
      <c r="CQ539" s="253"/>
      <c r="CR539" s="253"/>
      <c r="CS539" s="253"/>
      <c r="CT539" s="253"/>
      <c r="CU539" s="253"/>
      <c r="CV539" s="253"/>
      <c r="CW539" s="253"/>
      <c r="CX539" s="253"/>
      <c r="CY539" s="253"/>
      <c r="CZ539" s="253"/>
      <c r="DA539" s="253"/>
      <c r="DB539" s="253"/>
      <c r="DC539" s="253"/>
      <c r="DD539" s="253"/>
      <c r="DE539" s="253"/>
      <c r="DF539" s="253"/>
      <c r="DG539" s="253"/>
      <c r="DH539" s="253"/>
      <c r="DI539" s="253"/>
      <c r="DJ539" s="253"/>
      <c r="DK539" s="253"/>
      <c r="DL539" s="253"/>
      <c r="DM539" s="253"/>
      <c r="DN539" s="253"/>
      <c r="DO539" s="253"/>
      <c r="DP539" s="253"/>
      <c r="DQ539" s="253"/>
      <c r="DR539" s="253"/>
      <c r="DS539" s="253"/>
      <c r="DT539" s="253"/>
      <c r="DU539" s="253"/>
      <c r="DV539" s="253"/>
      <c r="DW539" s="253"/>
      <c r="DX539" s="253"/>
      <c r="DY539" s="253"/>
      <c r="DZ539" s="253"/>
      <c r="EA539" s="253"/>
      <c r="EB539" s="253"/>
      <c r="EC539" s="253"/>
      <c r="ED539" s="253"/>
      <c r="EE539" s="253"/>
      <c r="EF539" s="253"/>
      <c r="EG539" s="253"/>
      <c r="EH539" s="253"/>
      <c r="EI539" s="253"/>
      <c r="EJ539" s="253"/>
      <c r="EK539" s="253"/>
      <c r="EL539" s="253"/>
      <c r="EM539" s="253"/>
      <c r="EN539" s="253"/>
      <c r="EO539" s="253"/>
      <c r="EP539" s="253"/>
      <c r="EQ539" s="253"/>
      <c r="ER539" s="253"/>
      <c r="ES539" s="253"/>
      <c r="ET539" s="253"/>
      <c r="EU539" s="253"/>
      <c r="EV539" s="253"/>
      <c r="EW539" s="253"/>
      <c r="EX539" s="253"/>
      <c r="EY539" s="253"/>
      <c r="EZ539" s="253"/>
      <c r="FA539" s="253"/>
      <c r="FB539" s="253"/>
      <c r="FC539" s="253"/>
      <c r="FD539" s="253"/>
      <c r="FE539" s="253"/>
      <c r="FF539" s="253"/>
      <c r="FG539" s="253"/>
      <c r="FH539" s="253"/>
      <c r="FI539" s="253"/>
      <c r="FJ539" s="253"/>
      <c r="FK539" s="253"/>
      <c r="FL539" s="253"/>
      <c r="FM539" s="253"/>
      <c r="FN539" s="253"/>
      <c r="FO539" s="253"/>
      <c r="FP539" s="253"/>
      <c r="FQ539" s="253"/>
      <c r="FR539" s="253"/>
      <c r="FS539" s="253"/>
      <c r="FT539" s="253"/>
      <c r="FU539" s="253"/>
      <c r="FV539" s="253"/>
      <c r="FW539" s="253"/>
      <c r="FX539" s="253"/>
      <c r="FY539" s="253"/>
      <c r="FZ539" s="253"/>
      <c r="GA539" s="253"/>
      <c r="GB539" s="253"/>
      <c r="GC539" s="253"/>
      <c r="GD539" s="253"/>
      <c r="GE539" s="253"/>
      <c r="GF539" s="253"/>
      <c r="GG539" s="253"/>
      <c r="GH539" s="253"/>
      <c r="GI539" s="253"/>
      <c r="GJ539" s="253"/>
      <c r="GK539" s="253"/>
      <c r="GL539" s="253"/>
      <c r="GM539" s="253"/>
      <c r="GN539" s="253"/>
      <c r="GO539" s="253"/>
      <c r="GP539" s="253"/>
      <c r="GQ539" s="253"/>
      <c r="GR539" s="253"/>
      <c r="GS539" s="253"/>
      <c r="GT539" s="253"/>
      <c r="GU539" s="253"/>
      <c r="GV539" s="253"/>
      <c r="GW539" s="253"/>
      <c r="GX539" s="253"/>
      <c r="GY539" s="253"/>
      <c r="GZ539" s="253"/>
      <c r="HA539" s="253"/>
      <c r="HB539" s="253"/>
      <c r="HC539" s="253"/>
      <c r="HD539" s="253"/>
      <c r="HE539" s="253"/>
      <c r="HF539" s="253"/>
      <c r="HG539" s="253"/>
      <c r="HH539" s="253"/>
      <c r="HI539" s="253"/>
      <c r="HJ539" s="253"/>
      <c r="HK539" s="253"/>
      <c r="HL539" s="253"/>
      <c r="HM539" s="253"/>
      <c r="HN539" s="253"/>
      <c r="HO539" s="253"/>
      <c r="HP539" s="253"/>
      <c r="HQ539" s="253"/>
      <c r="HR539" s="253"/>
      <c r="HS539" s="253"/>
      <c r="HT539" s="253"/>
      <c r="HU539" s="253"/>
      <c r="HV539" s="253"/>
      <c r="HW539" s="253"/>
      <c r="HX539" s="253"/>
      <c r="HY539" s="253"/>
      <c r="HZ539" s="253"/>
      <c r="IA539" s="253"/>
      <c r="IB539" s="253"/>
      <c r="IC539" s="253"/>
      <c r="ID539" s="253"/>
      <c r="IE539" s="253"/>
      <c r="IF539" s="253"/>
      <c r="IG539" s="253"/>
      <c r="IH539" s="253"/>
      <c r="II539" s="253"/>
      <c r="IJ539" s="253"/>
      <c r="IK539" s="253"/>
      <c r="IL539" s="253"/>
      <c r="IM539" s="253"/>
      <c r="IN539" s="253"/>
      <c r="IO539" s="253"/>
      <c r="IP539" s="253"/>
      <c r="IQ539" s="253"/>
      <c r="IR539" s="253"/>
      <c r="IS539" s="253"/>
      <c r="IT539" s="253"/>
      <c r="IU539" s="253"/>
      <c r="IV539" s="253"/>
      <c r="IW539" s="253"/>
      <c r="IX539" s="253"/>
      <c r="IY539" s="253"/>
      <c r="IZ539" s="253"/>
      <c r="JA539" s="253"/>
      <c r="JB539" s="253"/>
      <c r="JC539" s="253"/>
      <c r="JD539" s="253"/>
      <c r="JE539" s="253"/>
      <c r="JF539" s="253"/>
      <c r="JG539" s="253"/>
      <c r="JH539" s="253"/>
      <c r="JI539" s="253"/>
      <c r="JJ539" s="253"/>
      <c r="JK539" s="253"/>
      <c r="JL539" s="253"/>
      <c r="JM539" s="253"/>
      <c r="JN539" s="253"/>
      <c r="JO539" s="253"/>
      <c r="JP539" s="253"/>
      <c r="JQ539" s="253"/>
      <c r="JR539" s="253"/>
      <c r="JS539" s="253"/>
      <c r="JT539" s="253"/>
      <c r="JU539" s="253"/>
    </row>
    <row r="540" spans="1:281" s="252" customFormat="1" ht="15" customHeight="1" x14ac:dyDescent="0.25">
      <c r="A540" s="253"/>
      <c r="B540" s="253"/>
      <c r="C540" s="253"/>
      <c r="D540" s="253"/>
      <c r="E540" s="253"/>
      <c r="F540" s="253"/>
      <c r="G540" s="253"/>
      <c r="H540" s="253"/>
      <c r="I540" s="253"/>
      <c r="J540" s="253"/>
      <c r="K540" s="253"/>
      <c r="L540" s="253"/>
      <c r="M540" s="253"/>
      <c r="N540" s="253"/>
      <c r="O540" s="253"/>
      <c r="P540" s="253"/>
      <c r="Q540" s="253"/>
      <c r="R540" s="253"/>
      <c r="S540" s="253"/>
      <c r="T540" s="253"/>
      <c r="U540" s="253" t="s">
        <v>702</v>
      </c>
      <c r="V540" s="253"/>
      <c r="W540" s="253"/>
      <c r="X540" s="253"/>
      <c r="Y540" s="253"/>
      <c r="Z540" s="253"/>
      <c r="AA540" s="253"/>
      <c r="AB540" s="253"/>
      <c r="AC540" s="253" t="s">
        <v>332</v>
      </c>
      <c r="AD540" s="253"/>
      <c r="AE540" s="253"/>
      <c r="AF540" s="253"/>
      <c r="AG540" s="253"/>
      <c r="AH540" s="253"/>
      <c r="AI540" s="253"/>
      <c r="AJ540" s="253"/>
      <c r="AK540" s="253"/>
      <c r="AL540" s="253"/>
      <c r="AM540" s="253"/>
      <c r="AN540" s="253"/>
      <c r="AO540" s="253"/>
      <c r="AP540" s="253"/>
      <c r="AQ540" s="253"/>
      <c r="AR540" s="253"/>
      <c r="AS540" s="253"/>
      <c r="AT540" s="253"/>
      <c r="AU540" s="253"/>
      <c r="AV540" s="253"/>
      <c r="AW540" s="253"/>
      <c r="AX540" s="253"/>
      <c r="AY540" s="253"/>
      <c r="AZ540" s="253"/>
      <c r="BA540" s="253"/>
      <c r="BB540" s="253"/>
      <c r="BC540" s="253"/>
      <c r="BD540" s="253"/>
      <c r="BE540" s="253"/>
      <c r="BF540" s="253"/>
      <c r="BG540" s="253"/>
      <c r="BH540" s="253"/>
      <c r="BI540" s="253"/>
      <c r="BJ540" s="253"/>
      <c r="BK540" s="253"/>
      <c r="BL540" s="253"/>
      <c r="BM540" s="253"/>
      <c r="BN540" s="253"/>
      <c r="BO540" s="253"/>
      <c r="BP540" s="253"/>
      <c r="BQ540" s="253"/>
      <c r="BR540" s="253"/>
      <c r="BS540" s="253"/>
      <c r="BT540" s="253"/>
      <c r="BU540" s="253"/>
      <c r="BV540" s="253"/>
      <c r="BW540" s="253"/>
      <c r="BX540" s="253"/>
      <c r="BY540" s="253"/>
      <c r="BZ540" s="253"/>
      <c r="CA540" s="253"/>
      <c r="CB540" s="253"/>
      <c r="CC540" s="253"/>
      <c r="CD540" s="253"/>
      <c r="CE540" s="253"/>
      <c r="CF540" s="253"/>
      <c r="CG540" s="253"/>
      <c r="CH540" s="253"/>
      <c r="CI540" s="253"/>
      <c r="CJ540" s="253"/>
      <c r="CK540" s="253"/>
      <c r="CL540" s="253"/>
      <c r="CM540" s="253"/>
      <c r="CN540" s="253"/>
      <c r="CO540" s="253"/>
      <c r="CP540" s="253"/>
      <c r="CQ540" s="253"/>
      <c r="CR540" s="253"/>
      <c r="CS540" s="253"/>
      <c r="CT540" s="253"/>
      <c r="CU540" s="253"/>
      <c r="CV540" s="253"/>
      <c r="CW540" s="253"/>
      <c r="CX540" s="253"/>
      <c r="CY540" s="253"/>
      <c r="CZ540" s="253"/>
      <c r="DA540" s="253"/>
      <c r="DB540" s="253"/>
      <c r="DC540" s="253"/>
      <c r="DD540" s="253"/>
      <c r="DE540" s="253"/>
      <c r="DF540" s="253"/>
      <c r="DG540" s="253"/>
      <c r="DH540" s="253"/>
      <c r="DI540" s="253"/>
      <c r="DJ540" s="253"/>
      <c r="DK540" s="253"/>
      <c r="DL540" s="253"/>
      <c r="DM540" s="253"/>
      <c r="DN540" s="253"/>
      <c r="DO540" s="253"/>
      <c r="DP540" s="253"/>
      <c r="DQ540" s="253"/>
      <c r="DR540" s="253"/>
      <c r="DS540" s="253"/>
      <c r="DT540" s="253"/>
      <c r="DU540" s="253"/>
      <c r="DV540" s="253"/>
      <c r="DW540" s="253"/>
      <c r="DX540" s="253"/>
      <c r="DY540" s="253"/>
      <c r="DZ540" s="253"/>
      <c r="EA540" s="253"/>
      <c r="EB540" s="253"/>
      <c r="EC540" s="253"/>
      <c r="ED540" s="253"/>
      <c r="EE540" s="253"/>
      <c r="EF540" s="253"/>
      <c r="EG540" s="253"/>
      <c r="EH540" s="253"/>
      <c r="EI540" s="253"/>
      <c r="EJ540" s="253"/>
      <c r="EK540" s="253"/>
      <c r="EL540" s="253"/>
      <c r="EM540" s="253"/>
      <c r="EN540" s="253"/>
      <c r="EO540" s="253"/>
      <c r="EP540" s="253"/>
      <c r="EQ540" s="253"/>
      <c r="ER540" s="253"/>
      <c r="ES540" s="253"/>
      <c r="ET540" s="253"/>
      <c r="EU540" s="253"/>
      <c r="EV540" s="253"/>
      <c r="EW540" s="253"/>
      <c r="EX540" s="253"/>
      <c r="EY540" s="253"/>
      <c r="EZ540" s="253"/>
      <c r="FA540" s="253"/>
      <c r="FB540" s="253"/>
      <c r="FC540" s="253"/>
      <c r="FD540" s="253"/>
      <c r="FE540" s="253"/>
      <c r="FF540" s="253"/>
      <c r="FG540" s="253"/>
      <c r="FH540" s="253"/>
      <c r="FI540" s="253"/>
      <c r="FJ540" s="253"/>
      <c r="FK540" s="253"/>
      <c r="FL540" s="253"/>
      <c r="FM540" s="253"/>
      <c r="FN540" s="253"/>
      <c r="FO540" s="253"/>
      <c r="FP540" s="253"/>
      <c r="FQ540" s="253"/>
      <c r="FR540" s="253"/>
      <c r="FS540" s="253"/>
      <c r="FT540" s="253"/>
      <c r="FU540" s="253"/>
      <c r="FV540" s="253"/>
      <c r="FW540" s="253"/>
      <c r="FX540" s="253"/>
      <c r="FY540" s="253"/>
      <c r="FZ540" s="253"/>
      <c r="GA540" s="253"/>
      <c r="GB540" s="253"/>
      <c r="GC540" s="253"/>
      <c r="GD540" s="253"/>
      <c r="GE540" s="253"/>
      <c r="GF540" s="253"/>
      <c r="GG540" s="253"/>
      <c r="GH540" s="253"/>
      <c r="GI540" s="253"/>
      <c r="GJ540" s="253"/>
      <c r="GK540" s="253"/>
      <c r="GL540" s="253"/>
      <c r="GM540" s="253"/>
      <c r="GN540" s="253"/>
      <c r="GO540" s="253"/>
      <c r="GP540" s="253"/>
      <c r="GQ540" s="253"/>
      <c r="GR540" s="253"/>
      <c r="GS540" s="253"/>
      <c r="GT540" s="253"/>
      <c r="GU540" s="253"/>
      <c r="GV540" s="253"/>
      <c r="GW540" s="253"/>
      <c r="GX540" s="253"/>
      <c r="GY540" s="253"/>
      <c r="GZ540" s="253"/>
      <c r="HA540" s="253"/>
      <c r="HB540" s="253"/>
      <c r="HC540" s="253"/>
      <c r="HD540" s="253"/>
      <c r="HE540" s="253"/>
      <c r="HF540" s="253"/>
      <c r="HG540" s="253"/>
      <c r="HH540" s="253"/>
      <c r="HI540" s="253"/>
      <c r="HJ540" s="253"/>
      <c r="HK540" s="253"/>
      <c r="HL540" s="253"/>
      <c r="HM540" s="253"/>
      <c r="HN540" s="253"/>
      <c r="HO540" s="253"/>
      <c r="HP540" s="253"/>
      <c r="HQ540" s="253"/>
      <c r="HR540" s="253"/>
      <c r="HS540" s="253"/>
      <c r="HT540" s="253"/>
      <c r="HU540" s="253"/>
      <c r="HV540" s="253"/>
      <c r="HW540" s="253"/>
      <c r="HX540" s="253"/>
      <c r="HY540" s="253"/>
      <c r="HZ540" s="253"/>
      <c r="IA540" s="253"/>
      <c r="IB540" s="253"/>
      <c r="IC540" s="253"/>
      <c r="ID540" s="253"/>
      <c r="IE540" s="253"/>
      <c r="IF540" s="253"/>
      <c r="IG540" s="253"/>
      <c r="IH540" s="253"/>
      <c r="II540" s="253"/>
      <c r="IJ540" s="253"/>
      <c r="IK540" s="253"/>
      <c r="IL540" s="253"/>
      <c r="IM540" s="253"/>
      <c r="IN540" s="253"/>
      <c r="IO540" s="253"/>
      <c r="IP540" s="253"/>
      <c r="IQ540" s="253"/>
      <c r="IR540" s="253"/>
      <c r="IS540" s="253"/>
      <c r="IT540" s="253"/>
      <c r="IU540" s="253"/>
      <c r="IV540" s="253"/>
      <c r="IW540" s="253"/>
      <c r="IX540" s="253"/>
      <c r="IY540" s="253"/>
      <c r="IZ540" s="253"/>
      <c r="JA540" s="253"/>
      <c r="JB540" s="253"/>
      <c r="JC540" s="253"/>
      <c r="JD540" s="253"/>
      <c r="JE540" s="253"/>
      <c r="JF540" s="253"/>
      <c r="JG540" s="253"/>
      <c r="JH540" s="253"/>
      <c r="JI540" s="253"/>
      <c r="JJ540" s="253"/>
      <c r="JK540" s="253"/>
      <c r="JL540" s="253"/>
      <c r="JM540" s="253"/>
      <c r="JN540" s="253"/>
      <c r="JO540" s="253"/>
      <c r="JP540" s="253"/>
      <c r="JQ540" s="253"/>
      <c r="JR540" s="253"/>
      <c r="JS540" s="253"/>
      <c r="JT540" s="253"/>
      <c r="JU540" s="253"/>
    </row>
    <row r="541" spans="1:281" s="252" customFormat="1" ht="15" customHeight="1" x14ac:dyDescent="0.25">
      <c r="A541" s="253"/>
      <c r="B541" s="253"/>
      <c r="C541" s="253"/>
      <c r="D541" s="253"/>
      <c r="E541" s="253"/>
      <c r="F541" s="253"/>
      <c r="G541" s="253"/>
      <c r="H541" s="253"/>
      <c r="I541" s="253"/>
      <c r="J541" s="253"/>
      <c r="K541" s="253"/>
      <c r="L541" s="253"/>
      <c r="M541" s="253"/>
      <c r="N541" s="253"/>
      <c r="O541" s="253"/>
      <c r="P541" s="253"/>
      <c r="Q541" s="253"/>
      <c r="R541" s="253"/>
      <c r="S541" s="253"/>
      <c r="T541" s="253"/>
      <c r="U541" s="253" t="s">
        <v>703</v>
      </c>
      <c r="V541" s="253"/>
      <c r="W541" s="253"/>
      <c r="X541" s="253"/>
      <c r="Y541" s="253"/>
      <c r="Z541" s="253"/>
      <c r="AA541" s="253"/>
      <c r="AB541" s="253"/>
      <c r="AC541" s="253" t="s">
        <v>316</v>
      </c>
      <c r="AD541" s="253"/>
      <c r="AE541" s="253"/>
      <c r="AF541" s="253"/>
      <c r="AG541" s="253"/>
      <c r="AH541" s="253"/>
      <c r="AI541" s="253"/>
      <c r="AJ541" s="253"/>
      <c r="AK541" s="253"/>
      <c r="AL541" s="253"/>
      <c r="AM541" s="253"/>
      <c r="AN541" s="253"/>
      <c r="AO541" s="253"/>
      <c r="AP541" s="253"/>
      <c r="AQ541" s="253"/>
      <c r="AR541" s="253"/>
      <c r="AS541" s="253"/>
      <c r="AT541" s="253"/>
      <c r="AU541" s="253"/>
      <c r="AV541" s="253"/>
      <c r="AW541" s="253"/>
      <c r="AX541" s="253"/>
      <c r="AY541" s="253"/>
      <c r="AZ541" s="253"/>
      <c r="BA541" s="253"/>
      <c r="BB541" s="253"/>
      <c r="BC541" s="253"/>
      <c r="BD541" s="253"/>
      <c r="BE541" s="253"/>
      <c r="BF541" s="253"/>
      <c r="BG541" s="253"/>
      <c r="BH541" s="253"/>
      <c r="BI541" s="253"/>
      <c r="BJ541" s="253"/>
      <c r="BK541" s="253"/>
      <c r="BL541" s="253"/>
      <c r="BM541" s="253"/>
      <c r="BN541" s="253"/>
      <c r="BO541" s="253"/>
      <c r="BP541" s="253"/>
      <c r="BQ541" s="253"/>
      <c r="BR541" s="253"/>
      <c r="BS541" s="253"/>
      <c r="BT541" s="253"/>
      <c r="BU541" s="253"/>
      <c r="BV541" s="253"/>
      <c r="BW541" s="253"/>
      <c r="BX541" s="253"/>
      <c r="BY541" s="253"/>
      <c r="BZ541" s="253"/>
      <c r="CA541" s="253"/>
      <c r="CB541" s="253"/>
      <c r="CC541" s="253"/>
      <c r="CD541" s="253"/>
      <c r="CE541" s="253"/>
      <c r="CF541" s="253"/>
      <c r="CG541" s="253"/>
      <c r="CH541" s="253"/>
      <c r="CI541" s="253"/>
      <c r="CJ541" s="253"/>
      <c r="CK541" s="253"/>
      <c r="CL541" s="253"/>
      <c r="CM541" s="253"/>
      <c r="CN541" s="253"/>
      <c r="CO541" s="253"/>
      <c r="CP541" s="253"/>
      <c r="CQ541" s="253"/>
      <c r="CR541" s="253"/>
      <c r="CS541" s="253"/>
      <c r="CT541" s="253"/>
      <c r="CU541" s="253"/>
      <c r="CV541" s="253"/>
      <c r="CW541" s="253"/>
      <c r="CX541" s="253"/>
      <c r="CY541" s="253"/>
      <c r="CZ541" s="253"/>
      <c r="DA541" s="253"/>
      <c r="DB541" s="253"/>
      <c r="DC541" s="253"/>
      <c r="DD541" s="253"/>
      <c r="DE541" s="253"/>
      <c r="DF541" s="253"/>
      <c r="DG541" s="253"/>
      <c r="DH541" s="253"/>
      <c r="DI541" s="253"/>
      <c r="DJ541" s="253"/>
      <c r="DK541" s="253"/>
      <c r="DL541" s="253"/>
      <c r="DM541" s="253"/>
      <c r="DN541" s="253"/>
      <c r="DO541" s="253"/>
      <c r="DP541" s="253"/>
      <c r="DQ541" s="253"/>
      <c r="DR541" s="253"/>
      <c r="DS541" s="253"/>
      <c r="DT541" s="253"/>
      <c r="DU541" s="253"/>
      <c r="DV541" s="253"/>
      <c r="DW541" s="253"/>
      <c r="DX541" s="253"/>
      <c r="DY541" s="253"/>
      <c r="DZ541" s="253"/>
      <c r="EA541" s="253"/>
      <c r="EB541" s="253"/>
      <c r="EC541" s="253"/>
      <c r="ED541" s="253"/>
      <c r="EE541" s="253"/>
      <c r="EF541" s="253"/>
      <c r="EG541" s="253"/>
      <c r="EH541" s="253"/>
      <c r="EI541" s="253"/>
      <c r="EJ541" s="253"/>
      <c r="EK541" s="253"/>
      <c r="EL541" s="253"/>
      <c r="EM541" s="253"/>
      <c r="EN541" s="253"/>
      <c r="EO541" s="253"/>
      <c r="EP541" s="253"/>
      <c r="EQ541" s="253"/>
      <c r="ER541" s="253"/>
      <c r="ES541" s="253"/>
      <c r="ET541" s="253"/>
      <c r="EU541" s="253"/>
      <c r="EV541" s="253"/>
      <c r="EW541" s="253"/>
      <c r="EX541" s="253"/>
      <c r="EY541" s="253"/>
      <c r="EZ541" s="253"/>
      <c r="FA541" s="253"/>
      <c r="FB541" s="253"/>
      <c r="FC541" s="253"/>
      <c r="FD541" s="253"/>
      <c r="FE541" s="253"/>
      <c r="FF541" s="253"/>
      <c r="FG541" s="253"/>
      <c r="FH541" s="253"/>
      <c r="FI541" s="253"/>
      <c r="FJ541" s="253"/>
      <c r="FK541" s="253"/>
      <c r="FL541" s="253"/>
      <c r="FM541" s="253"/>
      <c r="FN541" s="253"/>
      <c r="FO541" s="253"/>
      <c r="FP541" s="253"/>
      <c r="FQ541" s="253"/>
      <c r="FR541" s="253"/>
      <c r="FS541" s="253"/>
      <c r="FT541" s="253"/>
      <c r="FU541" s="253"/>
      <c r="FV541" s="253"/>
      <c r="FW541" s="253"/>
      <c r="FX541" s="253"/>
      <c r="FY541" s="253"/>
      <c r="FZ541" s="253"/>
      <c r="GA541" s="253"/>
      <c r="GB541" s="253"/>
      <c r="GC541" s="253"/>
      <c r="GD541" s="253"/>
      <c r="GE541" s="253"/>
      <c r="GF541" s="253"/>
      <c r="GG541" s="253"/>
      <c r="GH541" s="253"/>
      <c r="GI541" s="253"/>
      <c r="GJ541" s="253"/>
      <c r="GK541" s="253"/>
      <c r="GL541" s="253"/>
      <c r="GM541" s="253"/>
      <c r="GN541" s="253"/>
      <c r="GO541" s="253"/>
      <c r="GP541" s="253"/>
      <c r="GQ541" s="253"/>
      <c r="GR541" s="253"/>
      <c r="GS541" s="253"/>
      <c r="GT541" s="253"/>
      <c r="GU541" s="253"/>
      <c r="GV541" s="253"/>
      <c r="GW541" s="253"/>
      <c r="GX541" s="253"/>
      <c r="GY541" s="253"/>
      <c r="GZ541" s="253"/>
      <c r="HA541" s="253"/>
      <c r="HB541" s="253"/>
      <c r="HC541" s="253"/>
      <c r="HD541" s="253"/>
      <c r="HE541" s="253"/>
      <c r="HF541" s="253"/>
      <c r="HG541" s="253"/>
      <c r="HH541" s="253"/>
      <c r="HI541" s="253"/>
      <c r="HJ541" s="253"/>
      <c r="HK541" s="253"/>
      <c r="HL541" s="253"/>
      <c r="HM541" s="253"/>
      <c r="HN541" s="253"/>
      <c r="HO541" s="253"/>
      <c r="HP541" s="253"/>
      <c r="HQ541" s="253"/>
      <c r="HR541" s="253"/>
      <c r="HS541" s="253"/>
      <c r="HT541" s="253"/>
      <c r="HU541" s="253"/>
      <c r="HV541" s="253"/>
      <c r="HW541" s="253"/>
      <c r="HX541" s="253"/>
      <c r="HY541" s="253"/>
      <c r="HZ541" s="253"/>
      <c r="IA541" s="253"/>
      <c r="IB541" s="253"/>
      <c r="IC541" s="253"/>
      <c r="ID541" s="253"/>
      <c r="IE541" s="253"/>
      <c r="IF541" s="253"/>
      <c r="IG541" s="253"/>
      <c r="IH541" s="253"/>
      <c r="II541" s="253"/>
      <c r="IJ541" s="253"/>
      <c r="IK541" s="253"/>
      <c r="IL541" s="253"/>
      <c r="IM541" s="253"/>
      <c r="IN541" s="253"/>
      <c r="IO541" s="253"/>
      <c r="IP541" s="253"/>
      <c r="IQ541" s="253"/>
      <c r="IR541" s="253"/>
      <c r="IS541" s="253"/>
      <c r="IT541" s="253"/>
      <c r="IU541" s="253"/>
      <c r="IV541" s="253"/>
      <c r="IW541" s="253"/>
      <c r="IX541" s="253"/>
      <c r="IY541" s="253"/>
      <c r="IZ541" s="253"/>
      <c r="JA541" s="253"/>
      <c r="JB541" s="253"/>
      <c r="JC541" s="253"/>
      <c r="JD541" s="253"/>
      <c r="JE541" s="253"/>
      <c r="JF541" s="253"/>
      <c r="JG541" s="253"/>
      <c r="JH541" s="253"/>
      <c r="JI541" s="253"/>
      <c r="JJ541" s="253"/>
      <c r="JK541" s="253"/>
      <c r="JL541" s="253"/>
      <c r="JM541" s="253"/>
      <c r="JN541" s="253"/>
      <c r="JO541" s="253"/>
      <c r="JP541" s="253"/>
      <c r="JQ541" s="253"/>
      <c r="JR541" s="253"/>
      <c r="JS541" s="253"/>
      <c r="JT541" s="253"/>
      <c r="JU541" s="253"/>
    </row>
    <row r="542" spans="1:281" s="252" customFormat="1" ht="15" customHeight="1" x14ac:dyDescent="0.25">
      <c r="A542" s="253"/>
      <c r="B542" s="253"/>
      <c r="C542" s="253"/>
      <c r="D542" s="253"/>
      <c r="E542" s="253"/>
      <c r="F542" s="253"/>
      <c r="G542" s="253"/>
      <c r="H542" s="253"/>
      <c r="I542" s="253"/>
      <c r="J542" s="253"/>
      <c r="K542" s="253"/>
      <c r="L542" s="253"/>
      <c r="M542" s="253"/>
      <c r="N542" s="253"/>
      <c r="O542" s="253"/>
      <c r="P542" s="253"/>
      <c r="Q542" s="253"/>
      <c r="R542" s="253"/>
      <c r="S542" s="253"/>
      <c r="T542" s="253"/>
      <c r="U542" s="253" t="s">
        <v>704</v>
      </c>
      <c r="V542" s="253"/>
      <c r="W542" s="253"/>
      <c r="X542" s="253"/>
      <c r="Y542" s="253"/>
      <c r="Z542" s="253"/>
      <c r="AA542" s="253"/>
      <c r="AB542" s="253"/>
      <c r="AC542" s="253" t="s">
        <v>332</v>
      </c>
      <c r="AD542" s="253"/>
      <c r="AE542" s="253"/>
      <c r="AF542" s="253"/>
      <c r="AG542" s="253"/>
      <c r="AH542" s="253"/>
      <c r="AI542" s="253"/>
      <c r="AJ542" s="253"/>
      <c r="AK542" s="253"/>
      <c r="AL542" s="253"/>
      <c r="AM542" s="253"/>
      <c r="AN542" s="253"/>
      <c r="AO542" s="253"/>
      <c r="AP542" s="253"/>
      <c r="AQ542" s="253"/>
      <c r="AR542" s="253"/>
      <c r="AS542" s="253"/>
      <c r="AT542" s="253"/>
      <c r="AU542" s="253"/>
      <c r="AV542" s="253"/>
      <c r="AW542" s="253"/>
      <c r="AX542" s="253"/>
      <c r="AY542" s="253"/>
      <c r="AZ542" s="253"/>
      <c r="BA542" s="253"/>
      <c r="BB542" s="253"/>
      <c r="BC542" s="253"/>
      <c r="BD542" s="253"/>
      <c r="BE542" s="253"/>
      <c r="BF542" s="253"/>
      <c r="BG542" s="253"/>
      <c r="BH542" s="253"/>
      <c r="BI542" s="253"/>
      <c r="BJ542" s="253"/>
      <c r="BK542" s="253"/>
      <c r="BL542" s="253"/>
      <c r="BM542" s="253"/>
      <c r="BN542" s="253"/>
      <c r="BO542" s="253"/>
      <c r="BP542" s="253"/>
      <c r="BQ542" s="253"/>
      <c r="BR542" s="253"/>
      <c r="BS542" s="253"/>
      <c r="BT542" s="253"/>
      <c r="BU542" s="253"/>
      <c r="BV542" s="253"/>
      <c r="BW542" s="253"/>
      <c r="BX542" s="253"/>
      <c r="BY542" s="253"/>
      <c r="BZ542" s="253"/>
      <c r="CA542" s="253"/>
      <c r="CB542" s="253"/>
      <c r="CC542" s="253"/>
      <c r="CD542" s="253"/>
      <c r="CE542" s="253"/>
      <c r="CF542" s="253"/>
      <c r="CG542" s="253"/>
      <c r="CH542" s="253"/>
      <c r="CI542" s="253"/>
      <c r="CJ542" s="253"/>
      <c r="CK542" s="253"/>
      <c r="CL542" s="253"/>
      <c r="CM542" s="253"/>
      <c r="CN542" s="253"/>
      <c r="CO542" s="253"/>
      <c r="CP542" s="253"/>
      <c r="CQ542" s="253"/>
      <c r="CR542" s="253"/>
      <c r="CS542" s="253"/>
      <c r="CT542" s="253"/>
      <c r="CU542" s="253"/>
      <c r="CV542" s="253"/>
      <c r="CW542" s="253"/>
      <c r="CX542" s="253"/>
      <c r="CY542" s="253"/>
      <c r="CZ542" s="253"/>
      <c r="DA542" s="253"/>
      <c r="DB542" s="253"/>
      <c r="DC542" s="253"/>
      <c r="DD542" s="253"/>
      <c r="DE542" s="253"/>
      <c r="DF542" s="253"/>
      <c r="DG542" s="253"/>
      <c r="DH542" s="253"/>
      <c r="DI542" s="253"/>
      <c r="DJ542" s="253"/>
      <c r="DK542" s="253"/>
      <c r="DL542" s="253"/>
      <c r="DM542" s="253"/>
      <c r="DN542" s="253"/>
      <c r="DO542" s="253"/>
      <c r="DP542" s="253"/>
      <c r="DQ542" s="253"/>
      <c r="DR542" s="253"/>
      <c r="DS542" s="253"/>
      <c r="DT542" s="253"/>
      <c r="DU542" s="253"/>
      <c r="DV542" s="253"/>
      <c r="DW542" s="253"/>
      <c r="DX542" s="253"/>
      <c r="DY542" s="253"/>
      <c r="DZ542" s="253"/>
      <c r="EA542" s="253"/>
      <c r="EB542" s="253"/>
      <c r="EC542" s="253"/>
      <c r="ED542" s="253"/>
      <c r="EE542" s="253"/>
      <c r="EF542" s="253"/>
      <c r="EG542" s="253"/>
      <c r="EH542" s="253"/>
      <c r="EI542" s="253"/>
      <c r="EJ542" s="253"/>
      <c r="EK542" s="253"/>
      <c r="EL542" s="253"/>
      <c r="EM542" s="253"/>
      <c r="EN542" s="253"/>
      <c r="EO542" s="253"/>
      <c r="EP542" s="253"/>
      <c r="EQ542" s="253"/>
      <c r="ER542" s="253"/>
      <c r="ES542" s="253"/>
      <c r="ET542" s="253"/>
      <c r="EU542" s="253"/>
      <c r="EV542" s="253"/>
      <c r="EW542" s="253"/>
      <c r="EX542" s="253"/>
      <c r="EY542" s="253"/>
      <c r="EZ542" s="253"/>
      <c r="FA542" s="253"/>
      <c r="FB542" s="253"/>
      <c r="FC542" s="253"/>
      <c r="FD542" s="253"/>
      <c r="FE542" s="253"/>
      <c r="FF542" s="253"/>
      <c r="FG542" s="253"/>
      <c r="FH542" s="253"/>
      <c r="FI542" s="253"/>
      <c r="FJ542" s="253"/>
      <c r="FK542" s="253"/>
      <c r="FL542" s="253"/>
      <c r="FM542" s="253"/>
      <c r="FN542" s="253"/>
      <c r="FO542" s="253"/>
      <c r="FP542" s="253"/>
      <c r="FQ542" s="253"/>
      <c r="FR542" s="253"/>
      <c r="FS542" s="253"/>
      <c r="FT542" s="253"/>
      <c r="FU542" s="253"/>
      <c r="FV542" s="253"/>
      <c r="FW542" s="253"/>
      <c r="FX542" s="253"/>
      <c r="FY542" s="253"/>
      <c r="FZ542" s="253"/>
      <c r="GA542" s="253"/>
      <c r="GB542" s="253"/>
      <c r="GC542" s="253"/>
      <c r="GD542" s="253"/>
      <c r="GE542" s="253"/>
      <c r="GF542" s="253"/>
      <c r="GG542" s="253"/>
      <c r="GH542" s="253"/>
      <c r="GI542" s="253"/>
      <c r="GJ542" s="253"/>
      <c r="GK542" s="253"/>
      <c r="GL542" s="253"/>
      <c r="GM542" s="253"/>
      <c r="GN542" s="253"/>
      <c r="GO542" s="253"/>
      <c r="GP542" s="253"/>
      <c r="GQ542" s="253"/>
      <c r="GR542" s="253"/>
      <c r="GS542" s="253"/>
      <c r="GT542" s="253"/>
      <c r="GU542" s="253"/>
      <c r="GV542" s="253"/>
      <c r="GW542" s="253"/>
      <c r="GX542" s="253"/>
      <c r="GY542" s="253"/>
      <c r="GZ542" s="253"/>
      <c r="HA542" s="253"/>
      <c r="HB542" s="253"/>
      <c r="HC542" s="253"/>
      <c r="HD542" s="253"/>
      <c r="HE542" s="253"/>
      <c r="HF542" s="253"/>
      <c r="HG542" s="253"/>
      <c r="HH542" s="253"/>
      <c r="HI542" s="253"/>
      <c r="HJ542" s="253"/>
      <c r="HK542" s="253"/>
      <c r="HL542" s="253"/>
      <c r="HM542" s="253"/>
      <c r="HN542" s="253"/>
      <c r="HO542" s="253"/>
      <c r="HP542" s="253"/>
      <c r="HQ542" s="253"/>
      <c r="HR542" s="253"/>
      <c r="HS542" s="253"/>
      <c r="HT542" s="253"/>
      <c r="HU542" s="253"/>
      <c r="HV542" s="253"/>
      <c r="HW542" s="253"/>
      <c r="HX542" s="253"/>
      <c r="HY542" s="253"/>
      <c r="HZ542" s="253"/>
      <c r="IA542" s="253"/>
      <c r="IB542" s="253"/>
      <c r="IC542" s="253"/>
      <c r="ID542" s="253"/>
      <c r="IE542" s="253"/>
      <c r="IF542" s="253"/>
      <c r="IG542" s="253"/>
      <c r="IH542" s="253"/>
      <c r="II542" s="253"/>
      <c r="IJ542" s="253"/>
      <c r="IK542" s="253"/>
      <c r="IL542" s="253"/>
      <c r="IM542" s="253"/>
      <c r="IN542" s="253"/>
      <c r="IO542" s="253"/>
      <c r="IP542" s="253"/>
      <c r="IQ542" s="253"/>
      <c r="IR542" s="253"/>
      <c r="IS542" s="253"/>
      <c r="IT542" s="253"/>
      <c r="IU542" s="253"/>
      <c r="IV542" s="253"/>
      <c r="IW542" s="253"/>
      <c r="IX542" s="253"/>
      <c r="IY542" s="253"/>
      <c r="IZ542" s="253"/>
      <c r="JA542" s="253"/>
      <c r="JB542" s="253"/>
      <c r="JC542" s="253"/>
      <c r="JD542" s="253"/>
      <c r="JE542" s="253"/>
      <c r="JF542" s="253"/>
      <c r="JG542" s="253"/>
      <c r="JH542" s="253"/>
      <c r="JI542" s="253"/>
      <c r="JJ542" s="253"/>
      <c r="JK542" s="253"/>
      <c r="JL542" s="253"/>
      <c r="JM542" s="253"/>
      <c r="JN542" s="253"/>
      <c r="JO542" s="253"/>
      <c r="JP542" s="253"/>
      <c r="JQ542" s="253"/>
      <c r="JR542" s="253"/>
      <c r="JS542" s="253"/>
      <c r="JT542" s="253"/>
      <c r="JU542" s="253"/>
    </row>
    <row r="543" spans="1:281" s="252" customFormat="1" ht="15" customHeight="1" x14ac:dyDescent="0.25">
      <c r="A543" s="253"/>
      <c r="B543" s="253"/>
      <c r="C543" s="253"/>
      <c r="D543" s="253"/>
      <c r="E543" s="253"/>
      <c r="F543" s="253"/>
      <c r="G543" s="253"/>
      <c r="H543" s="253"/>
      <c r="I543" s="253"/>
      <c r="J543" s="253"/>
      <c r="K543" s="253"/>
      <c r="L543" s="253"/>
      <c r="M543" s="253"/>
      <c r="N543" s="253"/>
      <c r="O543" s="253"/>
      <c r="P543" s="253"/>
      <c r="Q543" s="253"/>
      <c r="R543" s="253"/>
      <c r="S543" s="253"/>
      <c r="T543" s="253"/>
      <c r="U543" s="253" t="s">
        <v>286</v>
      </c>
      <c r="V543" s="253"/>
      <c r="W543" s="253"/>
      <c r="X543" s="253"/>
      <c r="Y543" s="253"/>
      <c r="Z543" s="253"/>
      <c r="AA543" s="253"/>
      <c r="AB543" s="253"/>
      <c r="AC543" s="253" t="s">
        <v>357</v>
      </c>
      <c r="AD543" s="253"/>
      <c r="AE543" s="253"/>
      <c r="AF543" s="253"/>
      <c r="AG543" s="253"/>
      <c r="AH543" s="253"/>
      <c r="AI543" s="253"/>
      <c r="AJ543" s="253"/>
      <c r="AK543" s="253"/>
      <c r="AL543" s="253"/>
      <c r="AM543" s="253"/>
      <c r="AN543" s="253"/>
      <c r="AO543" s="253"/>
      <c r="AP543" s="253"/>
      <c r="AQ543" s="253"/>
      <c r="AR543" s="253"/>
      <c r="AS543" s="253"/>
      <c r="AT543" s="253"/>
      <c r="AU543" s="253"/>
      <c r="AV543" s="253"/>
      <c r="AW543" s="253"/>
      <c r="AX543" s="253"/>
      <c r="AY543" s="253"/>
      <c r="AZ543" s="253"/>
      <c r="BA543" s="253"/>
      <c r="BB543" s="253"/>
      <c r="BC543" s="253"/>
      <c r="BD543" s="253"/>
      <c r="BE543" s="253"/>
      <c r="BF543" s="253"/>
      <c r="BG543" s="253"/>
      <c r="BH543" s="253"/>
      <c r="BI543" s="253"/>
      <c r="BJ543" s="253"/>
      <c r="BK543" s="253"/>
      <c r="BL543" s="253"/>
      <c r="BM543" s="253"/>
      <c r="BN543" s="253"/>
      <c r="BO543" s="253"/>
      <c r="BP543" s="253"/>
      <c r="BQ543" s="253"/>
      <c r="BR543" s="253"/>
      <c r="BS543" s="253"/>
      <c r="BT543" s="253"/>
      <c r="BU543" s="253"/>
      <c r="BV543" s="253"/>
      <c r="BW543" s="253"/>
      <c r="BX543" s="253"/>
      <c r="BY543" s="253"/>
      <c r="BZ543" s="253"/>
      <c r="CA543" s="253"/>
      <c r="CB543" s="253"/>
      <c r="CC543" s="253"/>
      <c r="CD543" s="253"/>
      <c r="CE543" s="253"/>
      <c r="CF543" s="253"/>
      <c r="CG543" s="253"/>
      <c r="CH543" s="253"/>
      <c r="CI543" s="253"/>
      <c r="CJ543" s="253"/>
      <c r="CK543" s="253"/>
      <c r="CL543" s="253"/>
      <c r="CM543" s="253"/>
      <c r="CN543" s="253"/>
      <c r="CO543" s="253"/>
      <c r="CP543" s="253"/>
      <c r="CQ543" s="253"/>
      <c r="CR543" s="253"/>
      <c r="CS543" s="253"/>
      <c r="CT543" s="253"/>
      <c r="CU543" s="253"/>
      <c r="CV543" s="253"/>
      <c r="CW543" s="253"/>
      <c r="CX543" s="253"/>
      <c r="CY543" s="253"/>
      <c r="CZ543" s="253"/>
      <c r="DA543" s="253"/>
      <c r="DB543" s="253"/>
      <c r="DC543" s="253"/>
      <c r="DD543" s="253"/>
      <c r="DE543" s="253"/>
      <c r="DF543" s="253"/>
      <c r="DG543" s="253"/>
      <c r="DH543" s="253"/>
      <c r="DI543" s="253"/>
      <c r="DJ543" s="253"/>
      <c r="DK543" s="253"/>
      <c r="DL543" s="253"/>
      <c r="DM543" s="253"/>
      <c r="DN543" s="253"/>
      <c r="DO543" s="253"/>
      <c r="DP543" s="253"/>
      <c r="DQ543" s="253"/>
      <c r="DR543" s="253"/>
      <c r="DS543" s="253"/>
      <c r="DT543" s="253"/>
      <c r="DU543" s="253"/>
      <c r="DV543" s="253"/>
      <c r="DW543" s="253"/>
      <c r="DX543" s="253"/>
      <c r="DY543" s="253"/>
      <c r="DZ543" s="253"/>
      <c r="EA543" s="253"/>
      <c r="EB543" s="253"/>
      <c r="EC543" s="253"/>
      <c r="ED543" s="253"/>
      <c r="EE543" s="253"/>
      <c r="EF543" s="253"/>
      <c r="EG543" s="253"/>
      <c r="EH543" s="253"/>
      <c r="EI543" s="253"/>
      <c r="EJ543" s="253"/>
      <c r="EK543" s="253"/>
      <c r="EL543" s="253"/>
      <c r="EM543" s="253"/>
      <c r="EN543" s="253"/>
      <c r="EO543" s="253"/>
      <c r="EP543" s="253"/>
      <c r="EQ543" s="253"/>
      <c r="ER543" s="253"/>
      <c r="ES543" s="253"/>
      <c r="ET543" s="253"/>
      <c r="EU543" s="253"/>
      <c r="EV543" s="253"/>
      <c r="EW543" s="253"/>
      <c r="EX543" s="253"/>
      <c r="EY543" s="253"/>
      <c r="EZ543" s="253"/>
      <c r="FA543" s="253"/>
      <c r="FB543" s="253"/>
      <c r="FC543" s="253"/>
      <c r="FD543" s="253"/>
      <c r="FE543" s="253"/>
      <c r="FF543" s="253"/>
      <c r="FG543" s="253"/>
      <c r="FH543" s="253"/>
      <c r="FI543" s="253"/>
      <c r="FJ543" s="253"/>
      <c r="FK543" s="253"/>
      <c r="FL543" s="253"/>
      <c r="FM543" s="253"/>
      <c r="FN543" s="253"/>
      <c r="FO543" s="253"/>
      <c r="FP543" s="253"/>
      <c r="FQ543" s="253"/>
      <c r="FR543" s="253"/>
      <c r="FS543" s="253"/>
      <c r="FT543" s="253"/>
      <c r="FU543" s="253"/>
      <c r="FV543" s="253"/>
      <c r="FW543" s="253"/>
      <c r="FX543" s="253"/>
      <c r="FY543" s="253"/>
      <c r="FZ543" s="253"/>
      <c r="GA543" s="253"/>
      <c r="GB543" s="253"/>
      <c r="GC543" s="253"/>
      <c r="GD543" s="253"/>
      <c r="GE543" s="253"/>
      <c r="GF543" s="253"/>
      <c r="GG543" s="253"/>
      <c r="GH543" s="253"/>
      <c r="GI543" s="253"/>
      <c r="GJ543" s="253"/>
      <c r="GK543" s="253"/>
      <c r="GL543" s="253"/>
      <c r="GM543" s="253"/>
      <c r="GN543" s="253"/>
      <c r="GO543" s="253"/>
      <c r="GP543" s="253"/>
      <c r="GQ543" s="253"/>
      <c r="GR543" s="253"/>
      <c r="GS543" s="253"/>
      <c r="GT543" s="253"/>
      <c r="GU543" s="253"/>
      <c r="GV543" s="253"/>
      <c r="GW543" s="253"/>
      <c r="GX543" s="253"/>
      <c r="GY543" s="253"/>
      <c r="GZ543" s="253"/>
      <c r="HA543" s="253"/>
      <c r="HB543" s="253"/>
      <c r="HC543" s="253"/>
      <c r="HD543" s="253"/>
      <c r="HE543" s="253"/>
      <c r="HF543" s="253"/>
      <c r="HG543" s="253"/>
      <c r="HH543" s="253"/>
      <c r="HI543" s="253"/>
      <c r="HJ543" s="253"/>
      <c r="HK543" s="253"/>
      <c r="HL543" s="253"/>
      <c r="HM543" s="253"/>
      <c r="HN543" s="253"/>
      <c r="HO543" s="253"/>
      <c r="HP543" s="253"/>
      <c r="HQ543" s="253"/>
      <c r="HR543" s="253"/>
      <c r="HS543" s="253"/>
      <c r="HT543" s="253"/>
      <c r="HU543" s="253"/>
      <c r="HV543" s="253"/>
      <c r="HW543" s="253"/>
      <c r="HX543" s="253"/>
      <c r="HY543" s="253"/>
      <c r="HZ543" s="253"/>
      <c r="IA543" s="253"/>
      <c r="IB543" s="253"/>
      <c r="IC543" s="253"/>
      <c r="ID543" s="253"/>
      <c r="IE543" s="253"/>
      <c r="IF543" s="253"/>
      <c r="IG543" s="253"/>
      <c r="IH543" s="253"/>
      <c r="II543" s="253"/>
      <c r="IJ543" s="253"/>
      <c r="IK543" s="253"/>
      <c r="IL543" s="253"/>
      <c r="IM543" s="253"/>
      <c r="IN543" s="253"/>
      <c r="IO543" s="253"/>
      <c r="IP543" s="253"/>
      <c r="IQ543" s="253"/>
      <c r="IR543" s="253"/>
      <c r="IS543" s="253"/>
      <c r="IT543" s="253"/>
      <c r="IU543" s="253"/>
      <c r="IV543" s="253"/>
      <c r="IW543" s="253"/>
      <c r="IX543" s="253"/>
      <c r="IY543" s="253"/>
      <c r="IZ543" s="253"/>
      <c r="JA543" s="253"/>
      <c r="JB543" s="253"/>
      <c r="JC543" s="253"/>
      <c r="JD543" s="253"/>
      <c r="JE543" s="253"/>
      <c r="JF543" s="253"/>
      <c r="JG543" s="253"/>
      <c r="JH543" s="253"/>
      <c r="JI543" s="253"/>
      <c r="JJ543" s="253"/>
      <c r="JK543" s="253"/>
      <c r="JL543" s="253"/>
      <c r="JM543" s="253"/>
      <c r="JN543" s="253"/>
      <c r="JO543" s="253"/>
      <c r="JP543" s="253"/>
      <c r="JQ543" s="253"/>
      <c r="JR543" s="253"/>
      <c r="JS543" s="253"/>
      <c r="JT543" s="253"/>
      <c r="JU543" s="253"/>
    </row>
    <row r="544" spans="1:281" s="252" customFormat="1" ht="15" customHeight="1" x14ac:dyDescent="0.25">
      <c r="A544" s="253"/>
      <c r="B544" s="253"/>
      <c r="C544" s="253"/>
      <c r="D544" s="253"/>
      <c r="E544" s="253"/>
      <c r="F544" s="253"/>
      <c r="G544" s="253"/>
      <c r="H544" s="253"/>
      <c r="I544" s="253"/>
      <c r="J544" s="253"/>
      <c r="K544" s="253"/>
      <c r="L544" s="253"/>
      <c r="M544" s="253"/>
      <c r="N544" s="253"/>
      <c r="O544" s="253"/>
      <c r="P544" s="253"/>
      <c r="Q544" s="253"/>
      <c r="R544" s="253"/>
      <c r="S544" s="253"/>
      <c r="T544" s="253"/>
      <c r="U544" s="253" t="s">
        <v>705</v>
      </c>
      <c r="V544" s="253"/>
      <c r="W544" s="253"/>
      <c r="X544" s="253"/>
      <c r="Y544" s="253"/>
      <c r="Z544" s="253"/>
      <c r="AA544" s="253"/>
      <c r="AB544" s="253"/>
      <c r="AC544" s="253" t="s">
        <v>329</v>
      </c>
      <c r="AD544" s="253"/>
      <c r="AE544" s="253"/>
      <c r="AF544" s="253"/>
      <c r="AG544" s="253"/>
      <c r="AH544" s="253"/>
      <c r="AI544" s="253"/>
      <c r="AJ544" s="253"/>
      <c r="AK544" s="253"/>
      <c r="AL544" s="253"/>
      <c r="AM544" s="253"/>
      <c r="AN544" s="253"/>
      <c r="AO544" s="253"/>
      <c r="AP544" s="253"/>
      <c r="AQ544" s="253"/>
      <c r="AR544" s="253"/>
      <c r="AS544" s="253"/>
      <c r="AT544" s="253"/>
      <c r="AU544" s="253"/>
      <c r="AV544" s="253"/>
      <c r="AW544" s="253"/>
      <c r="AX544" s="253"/>
      <c r="AY544" s="253"/>
      <c r="AZ544" s="253"/>
      <c r="BA544" s="253"/>
      <c r="BB544" s="253"/>
      <c r="BC544" s="253"/>
      <c r="BD544" s="253"/>
      <c r="BE544" s="253"/>
      <c r="BF544" s="253"/>
      <c r="BG544" s="253"/>
      <c r="BH544" s="253"/>
      <c r="BI544" s="253"/>
      <c r="BJ544" s="253"/>
      <c r="BK544" s="253"/>
      <c r="BL544" s="253"/>
      <c r="BM544" s="253"/>
      <c r="BN544" s="253"/>
      <c r="BO544" s="253"/>
      <c r="BP544" s="253"/>
      <c r="BQ544" s="253"/>
      <c r="BR544" s="253"/>
      <c r="BS544" s="253"/>
      <c r="BT544" s="253"/>
      <c r="BU544" s="253"/>
      <c r="BV544" s="253"/>
      <c r="BW544" s="253"/>
      <c r="BX544" s="253"/>
      <c r="BY544" s="253"/>
      <c r="BZ544" s="253"/>
      <c r="CA544" s="253"/>
      <c r="CB544" s="253"/>
      <c r="CC544" s="253"/>
      <c r="CD544" s="253"/>
      <c r="CE544" s="253"/>
      <c r="CF544" s="253"/>
      <c r="CG544" s="253"/>
      <c r="CH544" s="253"/>
      <c r="CI544" s="253"/>
      <c r="CJ544" s="253"/>
      <c r="CK544" s="253"/>
      <c r="CL544" s="253"/>
      <c r="CM544" s="253"/>
      <c r="CN544" s="253"/>
      <c r="CO544" s="253"/>
      <c r="CP544" s="253"/>
      <c r="CQ544" s="253"/>
      <c r="CR544" s="253"/>
      <c r="CS544" s="253"/>
      <c r="CT544" s="253"/>
      <c r="CU544" s="253"/>
      <c r="CV544" s="253"/>
      <c r="CW544" s="253"/>
      <c r="CX544" s="253"/>
      <c r="CY544" s="253"/>
      <c r="CZ544" s="253"/>
      <c r="DA544" s="253"/>
      <c r="DB544" s="253"/>
      <c r="DC544" s="253"/>
      <c r="DD544" s="253"/>
      <c r="DE544" s="253"/>
      <c r="DF544" s="253"/>
      <c r="DG544" s="253"/>
      <c r="DH544" s="253"/>
      <c r="DI544" s="253"/>
      <c r="DJ544" s="253"/>
      <c r="DK544" s="253"/>
      <c r="DL544" s="253"/>
      <c r="DM544" s="253"/>
      <c r="DN544" s="253"/>
      <c r="DO544" s="253"/>
      <c r="DP544" s="253"/>
      <c r="DQ544" s="253"/>
      <c r="DR544" s="253"/>
      <c r="DS544" s="253"/>
      <c r="DT544" s="253"/>
      <c r="DU544" s="253"/>
      <c r="DV544" s="253"/>
      <c r="DW544" s="253"/>
      <c r="DX544" s="253"/>
      <c r="DY544" s="253"/>
      <c r="DZ544" s="253"/>
      <c r="EA544" s="253"/>
      <c r="EB544" s="253"/>
      <c r="EC544" s="253"/>
      <c r="ED544" s="253"/>
      <c r="EE544" s="253"/>
      <c r="EF544" s="253"/>
      <c r="EG544" s="253"/>
      <c r="EH544" s="253"/>
      <c r="EI544" s="253"/>
      <c r="EJ544" s="253"/>
      <c r="EK544" s="253"/>
      <c r="EL544" s="253"/>
      <c r="EM544" s="253"/>
      <c r="EN544" s="253"/>
      <c r="EO544" s="253"/>
      <c r="EP544" s="253"/>
      <c r="EQ544" s="253"/>
      <c r="ER544" s="253"/>
      <c r="ES544" s="253"/>
      <c r="ET544" s="253"/>
      <c r="EU544" s="253"/>
      <c r="EV544" s="253"/>
      <c r="EW544" s="253"/>
      <c r="EX544" s="253"/>
      <c r="EY544" s="253"/>
      <c r="EZ544" s="253"/>
      <c r="FA544" s="253"/>
      <c r="FB544" s="253"/>
      <c r="FC544" s="253"/>
      <c r="FD544" s="253"/>
      <c r="FE544" s="253"/>
      <c r="FF544" s="253"/>
      <c r="FG544" s="253"/>
      <c r="FH544" s="253"/>
      <c r="FI544" s="253"/>
      <c r="FJ544" s="253"/>
      <c r="FK544" s="253"/>
      <c r="FL544" s="253"/>
      <c r="FM544" s="253"/>
      <c r="FN544" s="253"/>
      <c r="FO544" s="253"/>
      <c r="FP544" s="253"/>
      <c r="FQ544" s="253"/>
      <c r="FR544" s="253"/>
      <c r="FS544" s="253"/>
      <c r="FT544" s="253"/>
      <c r="FU544" s="253"/>
      <c r="FV544" s="253"/>
      <c r="FW544" s="253"/>
      <c r="FX544" s="253"/>
      <c r="FY544" s="253"/>
      <c r="FZ544" s="253"/>
      <c r="GA544" s="253"/>
      <c r="GB544" s="253"/>
      <c r="GC544" s="253"/>
      <c r="GD544" s="253"/>
      <c r="GE544" s="253"/>
      <c r="GF544" s="253"/>
      <c r="GG544" s="253"/>
      <c r="GH544" s="253"/>
      <c r="GI544" s="253"/>
      <c r="GJ544" s="253"/>
      <c r="GK544" s="253"/>
      <c r="GL544" s="253"/>
      <c r="GM544" s="253"/>
      <c r="GN544" s="253"/>
      <c r="GO544" s="253"/>
      <c r="GP544" s="253"/>
      <c r="GQ544" s="253"/>
      <c r="GR544" s="253"/>
      <c r="GS544" s="253"/>
      <c r="GT544" s="253"/>
      <c r="GU544" s="253"/>
      <c r="GV544" s="253"/>
      <c r="GW544" s="253"/>
      <c r="GX544" s="253"/>
      <c r="GY544" s="253"/>
      <c r="GZ544" s="253"/>
      <c r="HA544" s="253"/>
      <c r="HB544" s="253"/>
      <c r="HC544" s="253"/>
      <c r="HD544" s="253"/>
      <c r="HE544" s="253"/>
      <c r="HF544" s="253"/>
      <c r="HG544" s="253"/>
      <c r="HH544" s="253"/>
      <c r="HI544" s="253"/>
      <c r="HJ544" s="253"/>
      <c r="HK544" s="253"/>
      <c r="HL544" s="253"/>
      <c r="HM544" s="253"/>
      <c r="HN544" s="253"/>
      <c r="HO544" s="253"/>
      <c r="HP544" s="253"/>
      <c r="HQ544" s="253"/>
      <c r="HR544" s="253"/>
      <c r="HS544" s="253"/>
      <c r="HT544" s="253"/>
      <c r="HU544" s="253"/>
      <c r="HV544" s="253"/>
      <c r="HW544" s="253"/>
      <c r="HX544" s="253"/>
      <c r="HY544" s="253"/>
      <c r="HZ544" s="253"/>
      <c r="IA544" s="253"/>
      <c r="IB544" s="253"/>
      <c r="IC544" s="253"/>
      <c r="ID544" s="253"/>
      <c r="IE544" s="253"/>
      <c r="IF544" s="253"/>
      <c r="IG544" s="253"/>
      <c r="IH544" s="253"/>
      <c r="II544" s="253"/>
      <c r="IJ544" s="253"/>
      <c r="IK544" s="253"/>
      <c r="IL544" s="253"/>
      <c r="IM544" s="253"/>
      <c r="IN544" s="253"/>
      <c r="IO544" s="253"/>
      <c r="IP544" s="253"/>
      <c r="IQ544" s="253"/>
      <c r="IR544" s="253"/>
      <c r="IS544" s="253"/>
      <c r="IT544" s="253"/>
      <c r="IU544" s="253"/>
      <c r="IV544" s="253"/>
      <c r="IW544" s="253"/>
      <c r="IX544" s="253"/>
      <c r="IY544" s="253"/>
      <c r="IZ544" s="253"/>
      <c r="JA544" s="253"/>
      <c r="JB544" s="253"/>
      <c r="JC544" s="253"/>
      <c r="JD544" s="253"/>
      <c r="JE544" s="253"/>
      <c r="JF544" s="253"/>
      <c r="JG544" s="253"/>
      <c r="JH544" s="253"/>
      <c r="JI544" s="253"/>
      <c r="JJ544" s="253"/>
      <c r="JK544" s="253"/>
      <c r="JL544" s="253"/>
      <c r="JM544" s="253"/>
      <c r="JN544" s="253"/>
      <c r="JO544" s="253"/>
      <c r="JP544" s="253"/>
      <c r="JQ544" s="253"/>
      <c r="JR544" s="253"/>
      <c r="JS544" s="253"/>
      <c r="JT544" s="253"/>
      <c r="JU544" s="253"/>
    </row>
    <row r="545" spans="1:281" s="252" customFormat="1" ht="15" customHeight="1" x14ac:dyDescent="0.25">
      <c r="A545" s="253"/>
      <c r="B545" s="253"/>
      <c r="C545" s="253"/>
      <c r="D545" s="253"/>
      <c r="E545" s="253"/>
      <c r="F545" s="253"/>
      <c r="G545" s="253"/>
      <c r="H545" s="253"/>
      <c r="I545" s="253"/>
      <c r="J545" s="253"/>
      <c r="K545" s="253"/>
      <c r="L545" s="253"/>
      <c r="M545" s="253"/>
      <c r="N545" s="253"/>
      <c r="O545" s="253"/>
      <c r="P545" s="253"/>
      <c r="Q545" s="253"/>
      <c r="R545" s="253"/>
      <c r="S545" s="253"/>
      <c r="T545" s="253"/>
      <c r="U545" s="253" t="s">
        <v>706</v>
      </c>
      <c r="V545" s="253"/>
      <c r="W545" s="253"/>
      <c r="X545" s="253"/>
      <c r="Y545" s="253"/>
      <c r="Z545" s="253"/>
      <c r="AA545" s="253"/>
      <c r="AB545" s="253"/>
      <c r="AC545" s="253" t="s">
        <v>332</v>
      </c>
      <c r="AD545" s="253"/>
      <c r="AE545" s="253"/>
      <c r="AF545" s="253"/>
      <c r="AG545" s="253"/>
      <c r="AH545" s="253"/>
      <c r="AI545" s="253"/>
      <c r="AJ545" s="253"/>
      <c r="AK545" s="253"/>
      <c r="AL545" s="253"/>
      <c r="AM545" s="253"/>
      <c r="AN545" s="253"/>
      <c r="AO545" s="253"/>
      <c r="AP545" s="253"/>
      <c r="AQ545" s="253"/>
      <c r="AR545" s="253"/>
      <c r="AS545" s="253"/>
      <c r="AT545" s="253"/>
      <c r="AU545" s="253"/>
      <c r="AV545" s="253"/>
      <c r="AW545" s="253"/>
      <c r="AX545" s="253"/>
      <c r="AY545" s="253"/>
      <c r="AZ545" s="253"/>
      <c r="BA545" s="253"/>
      <c r="BB545" s="253"/>
      <c r="BC545" s="253"/>
      <c r="BD545" s="253"/>
      <c r="BE545" s="253"/>
      <c r="BF545" s="253"/>
      <c r="BG545" s="253"/>
      <c r="BH545" s="253"/>
      <c r="BI545" s="253"/>
      <c r="BJ545" s="253"/>
      <c r="BK545" s="253"/>
      <c r="BL545" s="253"/>
      <c r="BM545" s="253"/>
      <c r="BN545" s="253"/>
      <c r="BO545" s="253"/>
      <c r="BP545" s="253"/>
      <c r="BQ545" s="253"/>
      <c r="BR545" s="253"/>
      <c r="BS545" s="253"/>
      <c r="BT545" s="253"/>
      <c r="BU545" s="253"/>
      <c r="BV545" s="253"/>
      <c r="BW545" s="253"/>
      <c r="BX545" s="253"/>
      <c r="BY545" s="253"/>
      <c r="BZ545" s="253"/>
      <c r="CA545" s="253"/>
      <c r="CB545" s="253"/>
      <c r="CC545" s="253"/>
      <c r="CD545" s="253"/>
      <c r="CE545" s="253"/>
      <c r="CF545" s="253"/>
      <c r="CG545" s="253"/>
      <c r="CH545" s="253"/>
      <c r="CI545" s="253"/>
      <c r="CJ545" s="253"/>
      <c r="CK545" s="253"/>
      <c r="CL545" s="253"/>
      <c r="CM545" s="253"/>
      <c r="CN545" s="253"/>
      <c r="CO545" s="253"/>
      <c r="CP545" s="253"/>
      <c r="CQ545" s="253"/>
      <c r="CR545" s="253"/>
      <c r="CS545" s="253"/>
      <c r="CT545" s="253"/>
      <c r="CU545" s="253"/>
      <c r="CV545" s="253"/>
      <c r="CW545" s="253"/>
      <c r="CX545" s="253"/>
      <c r="CY545" s="253"/>
      <c r="CZ545" s="253"/>
      <c r="DA545" s="253"/>
      <c r="DB545" s="253"/>
      <c r="DC545" s="253"/>
      <c r="DD545" s="253"/>
      <c r="DE545" s="253"/>
      <c r="DF545" s="253"/>
      <c r="DG545" s="253"/>
      <c r="DH545" s="253"/>
      <c r="DI545" s="253"/>
      <c r="DJ545" s="253"/>
      <c r="DK545" s="253"/>
      <c r="DL545" s="253"/>
      <c r="DM545" s="253"/>
      <c r="DN545" s="253"/>
      <c r="DO545" s="253"/>
      <c r="DP545" s="253"/>
      <c r="DQ545" s="253"/>
      <c r="DR545" s="253"/>
      <c r="DS545" s="253"/>
      <c r="DT545" s="253"/>
      <c r="DU545" s="253"/>
      <c r="DV545" s="253"/>
      <c r="DW545" s="253"/>
      <c r="DX545" s="253"/>
      <c r="DY545" s="253"/>
      <c r="DZ545" s="253"/>
      <c r="EA545" s="253"/>
      <c r="EB545" s="253"/>
      <c r="EC545" s="253"/>
      <c r="ED545" s="253"/>
      <c r="EE545" s="253"/>
      <c r="EF545" s="253"/>
      <c r="EG545" s="253"/>
      <c r="EH545" s="253"/>
      <c r="EI545" s="253"/>
      <c r="EJ545" s="253"/>
      <c r="EK545" s="253"/>
      <c r="EL545" s="253"/>
      <c r="EM545" s="253"/>
      <c r="EN545" s="253"/>
      <c r="EO545" s="253"/>
      <c r="EP545" s="253"/>
      <c r="EQ545" s="253"/>
      <c r="ER545" s="253"/>
      <c r="ES545" s="253"/>
      <c r="ET545" s="253"/>
      <c r="EU545" s="253"/>
      <c r="EV545" s="253"/>
      <c r="EW545" s="253"/>
      <c r="EX545" s="253"/>
      <c r="EY545" s="253"/>
      <c r="EZ545" s="253"/>
      <c r="FA545" s="253"/>
      <c r="FB545" s="253"/>
      <c r="FC545" s="253"/>
      <c r="FD545" s="253"/>
      <c r="FE545" s="253"/>
      <c r="FF545" s="253"/>
      <c r="FG545" s="253"/>
      <c r="FH545" s="253"/>
      <c r="FI545" s="253"/>
      <c r="FJ545" s="253"/>
      <c r="FK545" s="253"/>
      <c r="FL545" s="253"/>
      <c r="FM545" s="253"/>
      <c r="FN545" s="253"/>
      <c r="FO545" s="253"/>
      <c r="FP545" s="253"/>
      <c r="FQ545" s="253"/>
      <c r="FR545" s="253"/>
      <c r="FS545" s="253"/>
      <c r="FT545" s="253"/>
      <c r="FU545" s="253"/>
      <c r="FV545" s="253"/>
      <c r="FW545" s="253"/>
      <c r="FX545" s="253"/>
      <c r="FY545" s="253"/>
      <c r="FZ545" s="253"/>
      <c r="GA545" s="253"/>
      <c r="GB545" s="253"/>
      <c r="GC545" s="253"/>
      <c r="GD545" s="253"/>
      <c r="GE545" s="253"/>
      <c r="GF545" s="253"/>
      <c r="GG545" s="253"/>
      <c r="GH545" s="253"/>
      <c r="GI545" s="253"/>
      <c r="GJ545" s="253"/>
      <c r="GK545" s="253"/>
      <c r="GL545" s="253"/>
      <c r="GM545" s="253"/>
      <c r="GN545" s="253"/>
      <c r="GO545" s="253"/>
      <c r="GP545" s="253"/>
      <c r="GQ545" s="253"/>
      <c r="GR545" s="253"/>
      <c r="GS545" s="253"/>
      <c r="GT545" s="253"/>
      <c r="GU545" s="253"/>
      <c r="GV545" s="253"/>
      <c r="GW545" s="253"/>
      <c r="GX545" s="253"/>
      <c r="GY545" s="253"/>
      <c r="GZ545" s="253"/>
      <c r="HA545" s="253"/>
      <c r="HB545" s="253"/>
      <c r="HC545" s="253"/>
      <c r="HD545" s="253"/>
      <c r="HE545" s="253"/>
      <c r="HF545" s="253"/>
      <c r="HG545" s="253"/>
      <c r="HH545" s="253"/>
      <c r="HI545" s="253"/>
      <c r="HJ545" s="253"/>
      <c r="HK545" s="253"/>
      <c r="HL545" s="253"/>
      <c r="HM545" s="253"/>
      <c r="HN545" s="253"/>
      <c r="HO545" s="253"/>
      <c r="HP545" s="253"/>
      <c r="HQ545" s="253"/>
      <c r="HR545" s="253"/>
      <c r="HS545" s="253"/>
      <c r="HT545" s="253"/>
      <c r="HU545" s="253"/>
      <c r="HV545" s="253"/>
      <c r="HW545" s="253"/>
      <c r="HX545" s="253"/>
      <c r="HY545" s="253"/>
      <c r="HZ545" s="253"/>
      <c r="IA545" s="253"/>
      <c r="IB545" s="253"/>
      <c r="IC545" s="253"/>
      <c r="ID545" s="253"/>
      <c r="IE545" s="253"/>
      <c r="IF545" s="253"/>
      <c r="IG545" s="253"/>
      <c r="IH545" s="253"/>
      <c r="II545" s="253"/>
      <c r="IJ545" s="253"/>
      <c r="IK545" s="253"/>
      <c r="IL545" s="253"/>
      <c r="IM545" s="253"/>
      <c r="IN545" s="253"/>
      <c r="IO545" s="253"/>
      <c r="IP545" s="253"/>
      <c r="IQ545" s="253"/>
      <c r="IR545" s="253"/>
      <c r="IS545" s="253"/>
      <c r="IT545" s="253"/>
      <c r="IU545" s="253"/>
      <c r="IV545" s="253"/>
      <c r="IW545" s="253"/>
      <c r="IX545" s="253"/>
      <c r="IY545" s="253"/>
      <c r="IZ545" s="253"/>
      <c r="JA545" s="253"/>
      <c r="JB545" s="253"/>
      <c r="JC545" s="253"/>
      <c r="JD545" s="253"/>
      <c r="JE545" s="253"/>
      <c r="JF545" s="253"/>
      <c r="JG545" s="253"/>
      <c r="JH545" s="253"/>
      <c r="JI545" s="253"/>
      <c r="JJ545" s="253"/>
      <c r="JK545" s="253"/>
      <c r="JL545" s="253"/>
      <c r="JM545" s="253"/>
      <c r="JN545" s="253"/>
      <c r="JO545" s="253"/>
      <c r="JP545" s="253"/>
      <c r="JQ545" s="253"/>
      <c r="JR545" s="253"/>
      <c r="JS545" s="253"/>
      <c r="JT545" s="253"/>
      <c r="JU545" s="253"/>
    </row>
    <row r="546" spans="1:281" s="252" customFormat="1" ht="15" customHeight="1" x14ac:dyDescent="0.25">
      <c r="A546" s="253"/>
      <c r="B546" s="253"/>
      <c r="C546" s="253"/>
      <c r="D546" s="253"/>
      <c r="E546" s="253"/>
      <c r="F546" s="253"/>
      <c r="G546" s="253"/>
      <c r="H546" s="253"/>
      <c r="I546" s="253"/>
      <c r="J546" s="253"/>
      <c r="K546" s="253"/>
      <c r="L546" s="253"/>
      <c r="M546" s="253"/>
      <c r="N546" s="253"/>
      <c r="O546" s="253"/>
      <c r="P546" s="253"/>
      <c r="Q546" s="253"/>
      <c r="R546" s="253"/>
      <c r="S546" s="253"/>
      <c r="T546" s="253"/>
      <c r="U546" s="253" t="s">
        <v>707</v>
      </c>
      <c r="V546" s="253"/>
      <c r="W546" s="253"/>
      <c r="X546" s="253"/>
      <c r="Y546" s="253"/>
      <c r="Z546" s="253"/>
      <c r="AA546" s="253"/>
      <c r="AB546" s="253"/>
      <c r="AC546" s="253" t="s">
        <v>332</v>
      </c>
      <c r="AD546" s="253"/>
      <c r="AE546" s="253"/>
      <c r="AF546" s="253"/>
      <c r="AG546" s="253"/>
      <c r="AH546" s="253"/>
      <c r="AI546" s="253"/>
      <c r="AJ546" s="253"/>
      <c r="AK546" s="253"/>
      <c r="AL546" s="253"/>
      <c r="AM546" s="253"/>
      <c r="AN546" s="253"/>
      <c r="AO546" s="253"/>
      <c r="AP546" s="253"/>
      <c r="AQ546" s="253"/>
      <c r="AR546" s="253"/>
      <c r="AS546" s="253"/>
      <c r="AT546" s="253"/>
      <c r="AU546" s="253"/>
      <c r="AV546" s="253"/>
      <c r="AW546" s="253"/>
      <c r="AX546" s="253"/>
      <c r="AY546" s="253"/>
      <c r="AZ546" s="253"/>
      <c r="BA546" s="253"/>
      <c r="BB546" s="253"/>
      <c r="BC546" s="253"/>
      <c r="BD546" s="253"/>
      <c r="BE546" s="253"/>
      <c r="BF546" s="253"/>
      <c r="BG546" s="253"/>
      <c r="BH546" s="253"/>
      <c r="BI546" s="253"/>
      <c r="BJ546" s="253"/>
      <c r="BK546" s="253"/>
      <c r="BL546" s="253"/>
      <c r="BM546" s="253"/>
      <c r="BN546" s="253"/>
      <c r="BO546" s="253"/>
      <c r="BP546" s="253"/>
      <c r="BQ546" s="253"/>
      <c r="BR546" s="253"/>
      <c r="BS546" s="253"/>
      <c r="BT546" s="253"/>
      <c r="BU546" s="253"/>
      <c r="BV546" s="253"/>
      <c r="BW546" s="253"/>
      <c r="BX546" s="253"/>
      <c r="BY546" s="253"/>
      <c r="BZ546" s="253"/>
      <c r="CA546" s="253"/>
      <c r="CB546" s="253"/>
      <c r="CC546" s="253"/>
      <c r="CD546" s="253"/>
      <c r="CE546" s="253"/>
      <c r="CF546" s="253"/>
      <c r="CG546" s="253"/>
      <c r="CH546" s="253"/>
      <c r="CI546" s="253"/>
      <c r="CJ546" s="253"/>
      <c r="CK546" s="253"/>
      <c r="CL546" s="253"/>
      <c r="CM546" s="253"/>
      <c r="CN546" s="253"/>
      <c r="CO546" s="253"/>
      <c r="CP546" s="253"/>
      <c r="CQ546" s="253"/>
      <c r="CR546" s="253"/>
      <c r="CS546" s="253"/>
      <c r="CT546" s="253"/>
      <c r="CU546" s="253"/>
      <c r="CV546" s="253"/>
      <c r="CW546" s="253"/>
      <c r="CX546" s="253"/>
      <c r="CY546" s="253"/>
      <c r="CZ546" s="253"/>
      <c r="DA546" s="253"/>
      <c r="DB546" s="253"/>
      <c r="DC546" s="253"/>
      <c r="DD546" s="253"/>
      <c r="DE546" s="253"/>
      <c r="DF546" s="253"/>
      <c r="DG546" s="253"/>
      <c r="DH546" s="253"/>
      <c r="DI546" s="253"/>
      <c r="DJ546" s="253"/>
      <c r="DK546" s="253"/>
      <c r="DL546" s="253"/>
      <c r="DM546" s="253"/>
      <c r="DN546" s="253"/>
      <c r="DO546" s="253"/>
      <c r="DP546" s="253"/>
      <c r="DQ546" s="253"/>
      <c r="DR546" s="253"/>
      <c r="DS546" s="253"/>
      <c r="DT546" s="253"/>
      <c r="DU546" s="253"/>
      <c r="DV546" s="253"/>
      <c r="DW546" s="253"/>
      <c r="DX546" s="253"/>
      <c r="DY546" s="253"/>
      <c r="DZ546" s="253"/>
      <c r="EA546" s="253"/>
      <c r="EB546" s="253"/>
      <c r="EC546" s="253"/>
      <c r="ED546" s="253"/>
      <c r="EE546" s="253"/>
      <c r="EF546" s="253"/>
      <c r="EG546" s="253"/>
      <c r="EH546" s="253"/>
      <c r="EI546" s="253"/>
      <c r="EJ546" s="253"/>
      <c r="EK546" s="253"/>
      <c r="EL546" s="253"/>
      <c r="EM546" s="253"/>
      <c r="EN546" s="253"/>
      <c r="EO546" s="253"/>
      <c r="EP546" s="253"/>
      <c r="EQ546" s="253"/>
      <c r="ER546" s="253"/>
      <c r="ES546" s="253"/>
      <c r="ET546" s="253"/>
      <c r="EU546" s="253"/>
      <c r="EV546" s="253"/>
      <c r="EW546" s="253"/>
      <c r="EX546" s="253"/>
      <c r="EY546" s="253"/>
      <c r="EZ546" s="253"/>
      <c r="FA546" s="253"/>
      <c r="FB546" s="253"/>
      <c r="FC546" s="253"/>
      <c r="FD546" s="253"/>
      <c r="FE546" s="253"/>
      <c r="FF546" s="253"/>
      <c r="FG546" s="253"/>
      <c r="FH546" s="253"/>
      <c r="FI546" s="253"/>
      <c r="FJ546" s="253"/>
      <c r="FK546" s="253"/>
      <c r="FL546" s="253"/>
      <c r="FM546" s="253"/>
      <c r="FN546" s="253"/>
      <c r="FO546" s="253"/>
      <c r="FP546" s="253"/>
      <c r="FQ546" s="253"/>
      <c r="FR546" s="253"/>
      <c r="FS546" s="253"/>
      <c r="FT546" s="253"/>
      <c r="FU546" s="253"/>
      <c r="FV546" s="253"/>
      <c r="FW546" s="253"/>
      <c r="FX546" s="253"/>
      <c r="FY546" s="253"/>
      <c r="FZ546" s="253"/>
      <c r="GA546" s="253"/>
      <c r="GB546" s="253"/>
      <c r="GC546" s="253"/>
      <c r="GD546" s="253"/>
      <c r="GE546" s="253"/>
      <c r="GF546" s="253"/>
      <c r="GG546" s="253"/>
      <c r="GH546" s="253"/>
      <c r="GI546" s="253"/>
      <c r="GJ546" s="253"/>
      <c r="GK546" s="253"/>
      <c r="GL546" s="253"/>
      <c r="GM546" s="253"/>
      <c r="GN546" s="253"/>
      <c r="GO546" s="253"/>
      <c r="GP546" s="253"/>
      <c r="GQ546" s="253"/>
      <c r="GR546" s="253"/>
      <c r="GS546" s="253"/>
      <c r="GT546" s="253"/>
      <c r="GU546" s="253"/>
      <c r="GV546" s="253"/>
      <c r="GW546" s="253"/>
      <c r="GX546" s="253"/>
      <c r="GY546" s="253"/>
      <c r="GZ546" s="253"/>
      <c r="HA546" s="253"/>
      <c r="HB546" s="253"/>
      <c r="HC546" s="253"/>
      <c r="HD546" s="253"/>
      <c r="HE546" s="253"/>
      <c r="HF546" s="253"/>
      <c r="HG546" s="253"/>
      <c r="HH546" s="253"/>
      <c r="HI546" s="253"/>
      <c r="HJ546" s="253"/>
      <c r="HK546" s="253"/>
      <c r="HL546" s="253"/>
      <c r="HM546" s="253"/>
      <c r="HN546" s="253"/>
      <c r="HO546" s="253"/>
      <c r="HP546" s="253"/>
      <c r="HQ546" s="253"/>
      <c r="HR546" s="253"/>
      <c r="HS546" s="253"/>
      <c r="HT546" s="253"/>
      <c r="HU546" s="253"/>
      <c r="HV546" s="253"/>
      <c r="HW546" s="253"/>
      <c r="HX546" s="253"/>
      <c r="HY546" s="253"/>
      <c r="HZ546" s="253"/>
      <c r="IA546" s="253"/>
      <c r="IB546" s="253"/>
      <c r="IC546" s="253"/>
      <c r="ID546" s="253"/>
      <c r="IE546" s="253"/>
      <c r="IF546" s="253"/>
      <c r="IG546" s="253"/>
      <c r="IH546" s="253"/>
      <c r="II546" s="253"/>
      <c r="IJ546" s="253"/>
      <c r="IK546" s="253"/>
      <c r="IL546" s="253"/>
      <c r="IM546" s="253"/>
      <c r="IN546" s="253"/>
      <c r="IO546" s="253"/>
      <c r="IP546" s="253"/>
      <c r="IQ546" s="253"/>
      <c r="IR546" s="253"/>
      <c r="IS546" s="253"/>
      <c r="IT546" s="253"/>
      <c r="IU546" s="253"/>
      <c r="IV546" s="253"/>
      <c r="IW546" s="253"/>
      <c r="IX546" s="253"/>
      <c r="IY546" s="253"/>
      <c r="IZ546" s="253"/>
      <c r="JA546" s="253"/>
      <c r="JB546" s="253"/>
      <c r="JC546" s="253"/>
      <c r="JD546" s="253"/>
      <c r="JE546" s="253"/>
      <c r="JF546" s="253"/>
      <c r="JG546" s="253"/>
      <c r="JH546" s="253"/>
      <c r="JI546" s="253"/>
      <c r="JJ546" s="253"/>
      <c r="JK546" s="253"/>
      <c r="JL546" s="253"/>
      <c r="JM546" s="253"/>
      <c r="JN546" s="253"/>
      <c r="JO546" s="253"/>
      <c r="JP546" s="253"/>
      <c r="JQ546" s="253"/>
      <c r="JR546" s="253"/>
      <c r="JS546" s="253"/>
      <c r="JT546" s="253"/>
      <c r="JU546" s="253"/>
    </row>
    <row r="547" spans="1:281" s="252" customFormat="1" ht="15" customHeight="1" x14ac:dyDescent="0.25">
      <c r="A547" s="253"/>
      <c r="B547" s="253"/>
      <c r="C547" s="253"/>
      <c r="D547" s="253"/>
      <c r="E547" s="253"/>
      <c r="F547" s="253"/>
      <c r="G547" s="253"/>
      <c r="H547" s="253"/>
      <c r="I547" s="253"/>
      <c r="J547" s="253"/>
      <c r="K547" s="253"/>
      <c r="L547" s="253"/>
      <c r="M547" s="253"/>
      <c r="N547" s="253"/>
      <c r="O547" s="253"/>
      <c r="P547" s="253"/>
      <c r="Q547" s="253"/>
      <c r="R547" s="253"/>
      <c r="S547" s="253"/>
      <c r="T547" s="253"/>
      <c r="U547" s="253" t="s">
        <v>708</v>
      </c>
      <c r="V547" s="253"/>
      <c r="W547" s="253"/>
      <c r="X547" s="253"/>
      <c r="Y547" s="253"/>
      <c r="Z547" s="253"/>
      <c r="AA547" s="253"/>
      <c r="AB547" s="253"/>
      <c r="AC547" s="253" t="s">
        <v>323</v>
      </c>
      <c r="AD547" s="253"/>
      <c r="AE547" s="253"/>
      <c r="AF547" s="253"/>
      <c r="AG547" s="253"/>
      <c r="AH547" s="253"/>
      <c r="AI547" s="253"/>
      <c r="AJ547" s="253"/>
      <c r="AK547" s="253"/>
      <c r="AL547" s="253"/>
      <c r="AM547" s="253"/>
      <c r="AN547" s="253"/>
      <c r="AO547" s="253"/>
      <c r="AP547" s="253"/>
      <c r="AQ547" s="253"/>
      <c r="AR547" s="253"/>
      <c r="AS547" s="253"/>
      <c r="AT547" s="253"/>
      <c r="AU547" s="253"/>
      <c r="AV547" s="253"/>
      <c r="AW547" s="253"/>
      <c r="AX547" s="253"/>
      <c r="AY547" s="253"/>
      <c r="AZ547" s="253"/>
      <c r="BA547" s="253"/>
      <c r="BB547" s="253"/>
      <c r="BC547" s="253"/>
      <c r="BD547" s="253"/>
      <c r="BE547" s="253"/>
      <c r="BF547" s="253"/>
      <c r="BG547" s="253"/>
      <c r="BH547" s="253"/>
      <c r="BI547" s="253"/>
      <c r="BJ547" s="253"/>
      <c r="BK547" s="253"/>
      <c r="BL547" s="253"/>
      <c r="BM547" s="253"/>
      <c r="BN547" s="253"/>
      <c r="BO547" s="253"/>
      <c r="BP547" s="253"/>
      <c r="BQ547" s="253"/>
      <c r="BR547" s="253"/>
      <c r="BS547" s="253"/>
      <c r="BT547" s="253"/>
      <c r="BU547" s="253"/>
      <c r="BV547" s="253"/>
      <c r="BW547" s="253"/>
      <c r="BX547" s="253"/>
      <c r="BY547" s="253"/>
      <c r="BZ547" s="253"/>
      <c r="CA547" s="253"/>
      <c r="CB547" s="253"/>
      <c r="CC547" s="253"/>
      <c r="CD547" s="253"/>
      <c r="CE547" s="253"/>
      <c r="CF547" s="253"/>
      <c r="CG547" s="253"/>
      <c r="CH547" s="253"/>
      <c r="CI547" s="253"/>
      <c r="CJ547" s="253"/>
      <c r="CK547" s="253"/>
      <c r="CL547" s="253"/>
      <c r="CM547" s="253"/>
      <c r="CN547" s="253"/>
      <c r="CO547" s="253"/>
      <c r="CP547" s="253"/>
      <c r="CQ547" s="253"/>
      <c r="CR547" s="253"/>
      <c r="CS547" s="253"/>
      <c r="CT547" s="253"/>
      <c r="CU547" s="253"/>
      <c r="CV547" s="253"/>
      <c r="CW547" s="253"/>
      <c r="CX547" s="253"/>
      <c r="CY547" s="253"/>
      <c r="CZ547" s="253"/>
      <c r="DA547" s="253"/>
      <c r="DB547" s="253"/>
      <c r="DC547" s="253"/>
      <c r="DD547" s="253"/>
      <c r="DE547" s="253"/>
      <c r="DF547" s="253"/>
      <c r="DG547" s="253"/>
      <c r="DH547" s="253"/>
      <c r="DI547" s="253"/>
      <c r="DJ547" s="253"/>
      <c r="DK547" s="253"/>
      <c r="DL547" s="253"/>
      <c r="DM547" s="253"/>
      <c r="DN547" s="253"/>
      <c r="DO547" s="253"/>
      <c r="DP547" s="253"/>
      <c r="DQ547" s="253"/>
      <c r="DR547" s="253"/>
      <c r="DS547" s="253"/>
      <c r="DT547" s="253"/>
      <c r="DU547" s="253"/>
      <c r="DV547" s="253"/>
      <c r="DW547" s="253"/>
      <c r="DX547" s="253"/>
      <c r="DY547" s="253"/>
      <c r="DZ547" s="253"/>
      <c r="EA547" s="253"/>
      <c r="EB547" s="253"/>
      <c r="EC547" s="253"/>
      <c r="ED547" s="253"/>
      <c r="EE547" s="253"/>
      <c r="EF547" s="253"/>
      <c r="EG547" s="253"/>
      <c r="EH547" s="253"/>
      <c r="EI547" s="253"/>
      <c r="EJ547" s="253"/>
      <c r="EK547" s="253"/>
      <c r="EL547" s="253"/>
      <c r="EM547" s="253"/>
      <c r="EN547" s="253"/>
      <c r="EO547" s="253"/>
      <c r="EP547" s="253"/>
      <c r="EQ547" s="253"/>
      <c r="ER547" s="253"/>
      <c r="ES547" s="253"/>
      <c r="ET547" s="253"/>
      <c r="EU547" s="253"/>
      <c r="EV547" s="253"/>
      <c r="EW547" s="253"/>
      <c r="EX547" s="253"/>
      <c r="EY547" s="253"/>
      <c r="EZ547" s="253"/>
      <c r="FA547" s="253"/>
      <c r="FB547" s="253"/>
      <c r="FC547" s="253"/>
      <c r="FD547" s="253"/>
      <c r="FE547" s="253"/>
      <c r="FF547" s="253"/>
      <c r="FG547" s="253"/>
      <c r="FH547" s="253"/>
      <c r="FI547" s="253"/>
      <c r="FJ547" s="253"/>
      <c r="FK547" s="253"/>
      <c r="FL547" s="253"/>
      <c r="FM547" s="253"/>
      <c r="FN547" s="253"/>
      <c r="FO547" s="253"/>
      <c r="FP547" s="253"/>
      <c r="FQ547" s="253"/>
      <c r="FR547" s="253"/>
      <c r="FS547" s="253"/>
      <c r="FT547" s="253"/>
      <c r="FU547" s="253"/>
      <c r="FV547" s="253"/>
      <c r="FW547" s="253"/>
      <c r="FX547" s="253"/>
      <c r="FY547" s="253"/>
      <c r="FZ547" s="253"/>
      <c r="GA547" s="253"/>
      <c r="GB547" s="253"/>
      <c r="GC547" s="253"/>
      <c r="GD547" s="253"/>
      <c r="GE547" s="253"/>
      <c r="GF547" s="253"/>
      <c r="GG547" s="253"/>
      <c r="GH547" s="253"/>
      <c r="GI547" s="253"/>
      <c r="GJ547" s="253"/>
      <c r="GK547" s="253"/>
      <c r="GL547" s="253"/>
      <c r="GM547" s="253"/>
      <c r="GN547" s="253"/>
      <c r="GO547" s="253"/>
      <c r="GP547" s="253"/>
      <c r="GQ547" s="253"/>
      <c r="GR547" s="253"/>
      <c r="GS547" s="253"/>
      <c r="GT547" s="253"/>
      <c r="GU547" s="253"/>
      <c r="GV547" s="253"/>
      <c r="GW547" s="253"/>
      <c r="GX547" s="253"/>
      <c r="GY547" s="253"/>
      <c r="GZ547" s="253"/>
      <c r="HA547" s="253"/>
      <c r="HB547" s="253"/>
      <c r="HC547" s="253"/>
      <c r="HD547" s="253"/>
      <c r="HE547" s="253"/>
      <c r="HF547" s="253"/>
      <c r="HG547" s="253"/>
      <c r="HH547" s="253"/>
      <c r="HI547" s="253"/>
      <c r="HJ547" s="253"/>
      <c r="HK547" s="253"/>
      <c r="HL547" s="253"/>
      <c r="HM547" s="253"/>
      <c r="HN547" s="253"/>
      <c r="HO547" s="253"/>
      <c r="HP547" s="253"/>
      <c r="HQ547" s="253"/>
      <c r="HR547" s="253"/>
      <c r="HS547" s="253"/>
      <c r="HT547" s="253"/>
      <c r="HU547" s="253"/>
      <c r="HV547" s="253"/>
      <c r="HW547" s="253"/>
      <c r="HX547" s="253"/>
      <c r="HY547" s="253"/>
      <c r="HZ547" s="253"/>
      <c r="IA547" s="253"/>
      <c r="IB547" s="253"/>
      <c r="IC547" s="253"/>
      <c r="ID547" s="253"/>
      <c r="IE547" s="253"/>
      <c r="IF547" s="253"/>
      <c r="IG547" s="253"/>
      <c r="IH547" s="253"/>
      <c r="II547" s="253"/>
      <c r="IJ547" s="253"/>
      <c r="IK547" s="253"/>
      <c r="IL547" s="253"/>
      <c r="IM547" s="253"/>
      <c r="IN547" s="253"/>
      <c r="IO547" s="253"/>
      <c r="IP547" s="253"/>
      <c r="IQ547" s="253"/>
      <c r="IR547" s="253"/>
      <c r="IS547" s="253"/>
      <c r="IT547" s="253"/>
      <c r="IU547" s="253"/>
      <c r="IV547" s="253"/>
      <c r="IW547" s="253"/>
      <c r="IX547" s="253"/>
      <c r="IY547" s="253"/>
      <c r="IZ547" s="253"/>
      <c r="JA547" s="253"/>
      <c r="JB547" s="253"/>
      <c r="JC547" s="253"/>
      <c r="JD547" s="253"/>
      <c r="JE547" s="253"/>
      <c r="JF547" s="253"/>
      <c r="JG547" s="253"/>
      <c r="JH547" s="253"/>
      <c r="JI547" s="253"/>
      <c r="JJ547" s="253"/>
      <c r="JK547" s="253"/>
      <c r="JL547" s="253"/>
      <c r="JM547" s="253"/>
      <c r="JN547" s="253"/>
      <c r="JO547" s="253"/>
      <c r="JP547" s="253"/>
      <c r="JQ547" s="253"/>
      <c r="JR547" s="253"/>
      <c r="JS547" s="253"/>
      <c r="JT547" s="253"/>
      <c r="JU547" s="253"/>
    </row>
    <row r="548" spans="1:281" s="252" customFormat="1" ht="15" customHeight="1" x14ac:dyDescent="0.25">
      <c r="A548" s="253"/>
      <c r="B548" s="253"/>
      <c r="C548" s="253"/>
      <c r="D548" s="253"/>
      <c r="E548" s="253"/>
      <c r="F548" s="253"/>
      <c r="G548" s="253"/>
      <c r="H548" s="253"/>
      <c r="I548" s="253"/>
      <c r="J548" s="253"/>
      <c r="K548" s="253"/>
      <c r="L548" s="253"/>
      <c r="M548" s="253"/>
      <c r="N548" s="253"/>
      <c r="O548" s="253"/>
      <c r="P548" s="253"/>
      <c r="Q548" s="253"/>
      <c r="R548" s="253"/>
      <c r="S548" s="253"/>
      <c r="T548" s="253"/>
      <c r="U548" s="253" t="s">
        <v>709</v>
      </c>
      <c r="V548" s="253"/>
      <c r="W548" s="253"/>
      <c r="X548" s="253"/>
      <c r="Y548" s="253"/>
      <c r="Z548" s="253"/>
      <c r="AA548" s="253"/>
      <c r="AB548" s="253"/>
      <c r="AC548" s="253" t="s">
        <v>393</v>
      </c>
      <c r="AD548" s="253"/>
      <c r="AE548" s="253"/>
      <c r="AF548" s="253"/>
      <c r="AG548" s="253"/>
      <c r="AH548" s="253"/>
      <c r="AI548" s="253"/>
      <c r="AJ548" s="253"/>
      <c r="AK548" s="253"/>
      <c r="AL548" s="253"/>
      <c r="AM548" s="253"/>
      <c r="AN548" s="253"/>
      <c r="AO548" s="253"/>
      <c r="AP548" s="253"/>
      <c r="AQ548" s="253"/>
      <c r="AR548" s="253"/>
      <c r="AS548" s="253"/>
      <c r="AT548" s="253"/>
      <c r="AU548" s="253"/>
      <c r="AV548" s="253"/>
      <c r="AW548" s="253"/>
      <c r="AX548" s="253"/>
      <c r="AY548" s="253"/>
      <c r="AZ548" s="253"/>
      <c r="BA548" s="253"/>
      <c r="BB548" s="253"/>
      <c r="BC548" s="253"/>
      <c r="BD548" s="253"/>
      <c r="BE548" s="253"/>
      <c r="BF548" s="253"/>
      <c r="BG548" s="253"/>
      <c r="BH548" s="253"/>
      <c r="BI548" s="253"/>
      <c r="BJ548" s="253"/>
      <c r="BK548" s="253"/>
      <c r="BL548" s="253"/>
      <c r="BM548" s="253"/>
      <c r="BN548" s="253"/>
      <c r="BO548" s="253"/>
      <c r="BP548" s="253"/>
      <c r="BQ548" s="253"/>
      <c r="BR548" s="253"/>
      <c r="BS548" s="253"/>
      <c r="BT548" s="253"/>
      <c r="BU548" s="253"/>
      <c r="BV548" s="253"/>
      <c r="BW548" s="253"/>
      <c r="BX548" s="253"/>
      <c r="BY548" s="253"/>
      <c r="BZ548" s="253"/>
      <c r="CA548" s="253"/>
      <c r="CB548" s="253"/>
      <c r="CC548" s="253"/>
      <c r="CD548" s="253"/>
      <c r="CE548" s="253"/>
      <c r="CF548" s="253"/>
      <c r="CG548" s="253"/>
      <c r="CH548" s="253"/>
      <c r="CI548" s="253"/>
      <c r="CJ548" s="253"/>
      <c r="CK548" s="253"/>
      <c r="CL548" s="253"/>
      <c r="CM548" s="253"/>
      <c r="CN548" s="253"/>
      <c r="CO548" s="253"/>
      <c r="CP548" s="253"/>
      <c r="CQ548" s="253"/>
      <c r="CR548" s="253"/>
      <c r="CS548" s="253"/>
      <c r="CT548" s="253"/>
      <c r="CU548" s="253"/>
      <c r="CV548" s="253"/>
      <c r="CW548" s="253"/>
      <c r="CX548" s="253"/>
      <c r="CY548" s="253"/>
      <c r="CZ548" s="253"/>
      <c r="DA548" s="253"/>
      <c r="DB548" s="253"/>
      <c r="DC548" s="253"/>
      <c r="DD548" s="253"/>
      <c r="DE548" s="253"/>
      <c r="DF548" s="253"/>
      <c r="DG548" s="253"/>
      <c r="DH548" s="253"/>
      <c r="DI548" s="253"/>
      <c r="DJ548" s="253"/>
      <c r="DK548" s="253"/>
      <c r="DL548" s="253"/>
      <c r="DM548" s="253"/>
      <c r="DN548" s="253"/>
      <c r="DO548" s="253"/>
      <c r="DP548" s="253"/>
      <c r="DQ548" s="253"/>
      <c r="DR548" s="253"/>
      <c r="DS548" s="253"/>
      <c r="DT548" s="253"/>
      <c r="DU548" s="253"/>
      <c r="DV548" s="253"/>
      <c r="DW548" s="253"/>
      <c r="DX548" s="253"/>
      <c r="DY548" s="253"/>
      <c r="DZ548" s="253"/>
      <c r="EA548" s="253"/>
      <c r="EB548" s="253"/>
      <c r="EC548" s="253"/>
      <c r="ED548" s="253"/>
      <c r="EE548" s="253"/>
      <c r="EF548" s="253"/>
      <c r="EG548" s="253"/>
      <c r="EH548" s="253"/>
      <c r="EI548" s="253"/>
      <c r="EJ548" s="253"/>
      <c r="EK548" s="253"/>
      <c r="EL548" s="253"/>
      <c r="EM548" s="253"/>
      <c r="EN548" s="253"/>
      <c r="EO548" s="253"/>
      <c r="EP548" s="253"/>
      <c r="EQ548" s="253"/>
      <c r="ER548" s="253"/>
      <c r="ES548" s="253"/>
      <c r="ET548" s="253"/>
      <c r="EU548" s="253"/>
      <c r="EV548" s="253"/>
      <c r="EW548" s="253"/>
      <c r="EX548" s="253"/>
      <c r="EY548" s="253"/>
      <c r="EZ548" s="253"/>
      <c r="FA548" s="253"/>
      <c r="FB548" s="253"/>
      <c r="FC548" s="253"/>
      <c r="FD548" s="253"/>
      <c r="FE548" s="253"/>
      <c r="FF548" s="253"/>
      <c r="FG548" s="253"/>
      <c r="FH548" s="253"/>
      <c r="FI548" s="253"/>
      <c r="FJ548" s="253"/>
      <c r="FK548" s="253"/>
      <c r="FL548" s="253"/>
      <c r="FM548" s="253"/>
      <c r="FN548" s="253"/>
      <c r="FO548" s="253"/>
      <c r="FP548" s="253"/>
      <c r="FQ548" s="253"/>
      <c r="FR548" s="253"/>
      <c r="FS548" s="253"/>
      <c r="FT548" s="253"/>
      <c r="FU548" s="253"/>
      <c r="FV548" s="253"/>
      <c r="FW548" s="253"/>
      <c r="FX548" s="253"/>
      <c r="FY548" s="253"/>
      <c r="FZ548" s="253"/>
      <c r="GA548" s="253"/>
      <c r="GB548" s="253"/>
      <c r="GC548" s="253"/>
      <c r="GD548" s="253"/>
      <c r="GE548" s="253"/>
      <c r="GF548" s="253"/>
      <c r="GG548" s="253"/>
      <c r="GH548" s="253"/>
      <c r="GI548" s="253"/>
      <c r="GJ548" s="253"/>
      <c r="GK548" s="253"/>
      <c r="GL548" s="253"/>
      <c r="GM548" s="253"/>
      <c r="GN548" s="253"/>
      <c r="GO548" s="253"/>
      <c r="GP548" s="253"/>
      <c r="GQ548" s="253"/>
      <c r="GR548" s="253"/>
      <c r="GS548" s="253"/>
      <c r="GT548" s="253"/>
      <c r="GU548" s="253"/>
      <c r="GV548" s="253"/>
      <c r="GW548" s="253"/>
      <c r="GX548" s="253"/>
      <c r="GY548" s="253"/>
      <c r="GZ548" s="253"/>
      <c r="HA548" s="253"/>
      <c r="HB548" s="253"/>
      <c r="HC548" s="253"/>
      <c r="HD548" s="253"/>
      <c r="HE548" s="253"/>
      <c r="HF548" s="253"/>
      <c r="HG548" s="253"/>
      <c r="HH548" s="253"/>
      <c r="HI548" s="253"/>
      <c r="HJ548" s="253"/>
      <c r="HK548" s="253"/>
      <c r="HL548" s="253"/>
      <c r="HM548" s="253"/>
      <c r="HN548" s="253"/>
      <c r="HO548" s="253"/>
      <c r="HP548" s="253"/>
      <c r="HQ548" s="253"/>
      <c r="HR548" s="253"/>
      <c r="HS548" s="253"/>
      <c r="HT548" s="253"/>
      <c r="HU548" s="253"/>
      <c r="HV548" s="253"/>
      <c r="HW548" s="253"/>
      <c r="HX548" s="253"/>
      <c r="HY548" s="253"/>
      <c r="HZ548" s="253"/>
      <c r="IA548" s="253"/>
      <c r="IB548" s="253"/>
      <c r="IC548" s="253"/>
      <c r="ID548" s="253"/>
      <c r="IE548" s="253"/>
      <c r="IF548" s="253"/>
      <c r="IG548" s="253"/>
      <c r="IH548" s="253"/>
      <c r="II548" s="253"/>
      <c r="IJ548" s="253"/>
      <c r="IK548" s="253"/>
      <c r="IL548" s="253"/>
      <c r="IM548" s="253"/>
      <c r="IN548" s="253"/>
      <c r="IO548" s="253"/>
      <c r="IP548" s="253"/>
      <c r="IQ548" s="253"/>
      <c r="IR548" s="253"/>
      <c r="IS548" s="253"/>
      <c r="IT548" s="253"/>
      <c r="IU548" s="253"/>
      <c r="IV548" s="253"/>
      <c r="IW548" s="253"/>
      <c r="IX548" s="253"/>
      <c r="IY548" s="253"/>
      <c r="IZ548" s="253"/>
      <c r="JA548" s="253"/>
      <c r="JB548" s="253"/>
      <c r="JC548" s="253"/>
      <c r="JD548" s="253"/>
      <c r="JE548" s="253"/>
      <c r="JF548" s="253"/>
      <c r="JG548" s="253"/>
      <c r="JH548" s="253"/>
      <c r="JI548" s="253"/>
      <c r="JJ548" s="253"/>
      <c r="JK548" s="253"/>
      <c r="JL548" s="253"/>
      <c r="JM548" s="253"/>
      <c r="JN548" s="253"/>
      <c r="JO548" s="253"/>
      <c r="JP548" s="253"/>
      <c r="JQ548" s="253"/>
      <c r="JR548" s="253"/>
      <c r="JS548" s="253"/>
      <c r="JT548" s="253"/>
      <c r="JU548" s="253"/>
    </row>
    <row r="549" spans="1:281" s="252" customFormat="1" ht="15" customHeight="1" x14ac:dyDescent="0.25">
      <c r="A549" s="253"/>
      <c r="B549" s="253"/>
      <c r="C549" s="253"/>
      <c r="D549" s="253"/>
      <c r="E549" s="253"/>
      <c r="F549" s="253"/>
      <c r="G549" s="253"/>
      <c r="H549" s="253"/>
      <c r="I549" s="253"/>
      <c r="J549" s="253"/>
      <c r="K549" s="253"/>
      <c r="L549" s="253"/>
      <c r="M549" s="253"/>
      <c r="N549" s="253"/>
      <c r="O549" s="253"/>
      <c r="P549" s="253"/>
      <c r="Q549" s="253"/>
      <c r="R549" s="253"/>
      <c r="S549" s="253"/>
      <c r="T549" s="253"/>
      <c r="U549" s="253" t="s">
        <v>710</v>
      </c>
      <c r="V549" s="253"/>
      <c r="W549" s="253"/>
      <c r="X549" s="253"/>
      <c r="Y549" s="253"/>
      <c r="Z549" s="253"/>
      <c r="AA549" s="253"/>
      <c r="AB549" s="253"/>
      <c r="AC549" s="253" t="s">
        <v>323</v>
      </c>
      <c r="AD549" s="253"/>
      <c r="AE549" s="253"/>
      <c r="AF549" s="253"/>
      <c r="AG549" s="253"/>
      <c r="AH549" s="253"/>
      <c r="AI549" s="253"/>
      <c r="AJ549" s="253"/>
      <c r="AK549" s="253"/>
      <c r="AL549" s="253"/>
      <c r="AM549" s="253"/>
      <c r="AN549" s="253"/>
      <c r="AO549" s="253"/>
      <c r="AP549" s="253"/>
      <c r="AQ549" s="253"/>
      <c r="AR549" s="253"/>
      <c r="AS549" s="253"/>
      <c r="AT549" s="253"/>
      <c r="AU549" s="253"/>
      <c r="AV549" s="253"/>
      <c r="AW549" s="253"/>
      <c r="AX549" s="253"/>
      <c r="AY549" s="253"/>
      <c r="AZ549" s="253"/>
      <c r="BA549" s="253"/>
      <c r="BB549" s="253"/>
      <c r="BC549" s="253"/>
      <c r="BD549" s="253"/>
      <c r="BE549" s="253"/>
      <c r="BF549" s="253"/>
      <c r="BG549" s="253"/>
      <c r="BH549" s="253"/>
      <c r="BI549" s="253"/>
      <c r="BJ549" s="253"/>
      <c r="BK549" s="253"/>
      <c r="BL549" s="253"/>
      <c r="BM549" s="253"/>
      <c r="BN549" s="253"/>
      <c r="BO549" s="253"/>
      <c r="BP549" s="253"/>
      <c r="BQ549" s="253"/>
      <c r="BR549" s="253"/>
      <c r="BS549" s="253"/>
      <c r="BT549" s="253"/>
      <c r="BU549" s="253"/>
      <c r="BV549" s="253"/>
      <c r="BW549" s="253"/>
      <c r="BX549" s="253"/>
      <c r="BY549" s="253"/>
      <c r="BZ549" s="253"/>
      <c r="CA549" s="253"/>
      <c r="CB549" s="253"/>
      <c r="CC549" s="253"/>
      <c r="CD549" s="253"/>
      <c r="CE549" s="253"/>
      <c r="CF549" s="253"/>
      <c r="CG549" s="253"/>
      <c r="CH549" s="253"/>
      <c r="CI549" s="253"/>
      <c r="CJ549" s="253"/>
      <c r="CK549" s="253"/>
      <c r="CL549" s="253"/>
      <c r="CM549" s="253"/>
      <c r="CN549" s="253"/>
      <c r="CO549" s="253"/>
      <c r="CP549" s="253"/>
      <c r="CQ549" s="253"/>
      <c r="CR549" s="253"/>
      <c r="CS549" s="253"/>
      <c r="CT549" s="253"/>
      <c r="CU549" s="253"/>
      <c r="CV549" s="253"/>
      <c r="CW549" s="253"/>
      <c r="CX549" s="253"/>
      <c r="CY549" s="253"/>
      <c r="CZ549" s="253"/>
      <c r="DA549" s="253"/>
      <c r="DB549" s="253"/>
      <c r="DC549" s="253"/>
      <c r="DD549" s="253"/>
      <c r="DE549" s="253"/>
      <c r="DF549" s="253"/>
      <c r="DG549" s="253"/>
      <c r="DH549" s="253"/>
      <c r="DI549" s="253"/>
      <c r="DJ549" s="253"/>
      <c r="DK549" s="253"/>
      <c r="DL549" s="253"/>
      <c r="DM549" s="253"/>
      <c r="DN549" s="253"/>
      <c r="DO549" s="253"/>
      <c r="DP549" s="253"/>
      <c r="DQ549" s="253"/>
      <c r="DR549" s="253"/>
      <c r="DS549" s="253"/>
      <c r="DT549" s="253"/>
      <c r="DU549" s="253"/>
      <c r="DV549" s="253"/>
      <c r="DW549" s="253"/>
      <c r="DX549" s="253"/>
      <c r="DY549" s="253"/>
      <c r="DZ549" s="253"/>
      <c r="EA549" s="253"/>
      <c r="EB549" s="253"/>
      <c r="EC549" s="253"/>
      <c r="ED549" s="253"/>
      <c r="EE549" s="253"/>
      <c r="EF549" s="253"/>
      <c r="EG549" s="253"/>
      <c r="EH549" s="253"/>
      <c r="EI549" s="253"/>
      <c r="EJ549" s="253"/>
      <c r="EK549" s="253"/>
      <c r="EL549" s="253"/>
      <c r="EM549" s="253"/>
      <c r="EN549" s="253"/>
      <c r="EO549" s="253"/>
      <c r="EP549" s="253"/>
      <c r="EQ549" s="253"/>
      <c r="ER549" s="253"/>
      <c r="ES549" s="253"/>
      <c r="ET549" s="253"/>
      <c r="EU549" s="253"/>
      <c r="EV549" s="253"/>
      <c r="EW549" s="253"/>
      <c r="EX549" s="253"/>
      <c r="EY549" s="253"/>
      <c r="EZ549" s="253"/>
      <c r="FA549" s="253"/>
      <c r="FB549" s="253"/>
      <c r="FC549" s="253"/>
      <c r="FD549" s="253"/>
      <c r="FE549" s="253"/>
      <c r="FF549" s="253"/>
      <c r="FG549" s="253"/>
      <c r="FH549" s="253"/>
      <c r="FI549" s="253"/>
      <c r="FJ549" s="253"/>
      <c r="FK549" s="253"/>
      <c r="FL549" s="253"/>
      <c r="FM549" s="253"/>
      <c r="FN549" s="253"/>
      <c r="FO549" s="253"/>
      <c r="FP549" s="253"/>
      <c r="FQ549" s="253"/>
      <c r="FR549" s="253"/>
      <c r="FS549" s="253"/>
      <c r="FT549" s="253"/>
      <c r="FU549" s="253"/>
      <c r="FV549" s="253"/>
      <c r="FW549" s="253"/>
      <c r="FX549" s="253"/>
      <c r="FY549" s="253"/>
      <c r="FZ549" s="253"/>
      <c r="GA549" s="253"/>
      <c r="GB549" s="253"/>
      <c r="GC549" s="253"/>
      <c r="GD549" s="253"/>
      <c r="GE549" s="253"/>
      <c r="GF549" s="253"/>
      <c r="GG549" s="253"/>
      <c r="GH549" s="253"/>
      <c r="GI549" s="253"/>
      <c r="GJ549" s="253"/>
      <c r="GK549" s="253"/>
      <c r="GL549" s="253"/>
      <c r="GM549" s="253"/>
      <c r="GN549" s="253"/>
      <c r="GO549" s="253"/>
      <c r="GP549" s="253"/>
      <c r="GQ549" s="253"/>
      <c r="GR549" s="253"/>
      <c r="GS549" s="253"/>
      <c r="GT549" s="253"/>
      <c r="GU549" s="253"/>
      <c r="GV549" s="253"/>
      <c r="GW549" s="253"/>
      <c r="GX549" s="253"/>
      <c r="GY549" s="253"/>
      <c r="GZ549" s="253"/>
      <c r="HA549" s="253"/>
      <c r="HB549" s="253"/>
      <c r="HC549" s="253"/>
      <c r="HD549" s="253"/>
      <c r="HE549" s="253"/>
      <c r="HF549" s="253"/>
      <c r="HG549" s="253"/>
      <c r="HH549" s="253"/>
      <c r="HI549" s="253"/>
      <c r="HJ549" s="253"/>
      <c r="HK549" s="253"/>
      <c r="HL549" s="253"/>
      <c r="HM549" s="253"/>
      <c r="HN549" s="253"/>
      <c r="HO549" s="253"/>
      <c r="HP549" s="253"/>
      <c r="HQ549" s="253"/>
      <c r="HR549" s="253"/>
      <c r="HS549" s="253"/>
      <c r="HT549" s="253"/>
      <c r="HU549" s="253"/>
      <c r="HV549" s="253"/>
      <c r="HW549" s="253"/>
      <c r="HX549" s="253"/>
      <c r="HY549" s="253"/>
      <c r="HZ549" s="253"/>
      <c r="IA549" s="253"/>
      <c r="IB549" s="253"/>
      <c r="IC549" s="253"/>
      <c r="ID549" s="253"/>
      <c r="IE549" s="253"/>
      <c r="IF549" s="253"/>
      <c r="IG549" s="253"/>
      <c r="IH549" s="253"/>
      <c r="II549" s="253"/>
      <c r="IJ549" s="253"/>
      <c r="IK549" s="253"/>
      <c r="IL549" s="253"/>
      <c r="IM549" s="253"/>
      <c r="IN549" s="253"/>
      <c r="IO549" s="253"/>
      <c r="IP549" s="253"/>
      <c r="IQ549" s="253"/>
      <c r="IR549" s="253"/>
      <c r="IS549" s="253"/>
      <c r="IT549" s="253"/>
      <c r="IU549" s="253"/>
      <c r="IV549" s="253"/>
      <c r="IW549" s="253"/>
      <c r="IX549" s="253"/>
      <c r="IY549" s="253"/>
      <c r="IZ549" s="253"/>
      <c r="JA549" s="253"/>
      <c r="JB549" s="253"/>
      <c r="JC549" s="253"/>
      <c r="JD549" s="253"/>
      <c r="JE549" s="253"/>
      <c r="JF549" s="253"/>
      <c r="JG549" s="253"/>
      <c r="JH549" s="253"/>
      <c r="JI549" s="253"/>
      <c r="JJ549" s="253"/>
      <c r="JK549" s="253"/>
      <c r="JL549" s="253"/>
      <c r="JM549" s="253"/>
      <c r="JN549" s="253"/>
      <c r="JO549" s="253"/>
      <c r="JP549" s="253"/>
      <c r="JQ549" s="253"/>
      <c r="JR549" s="253"/>
      <c r="JS549" s="253"/>
      <c r="JT549" s="253"/>
      <c r="JU549" s="253"/>
    </row>
    <row r="550" spans="1:281" s="252" customFormat="1" ht="15" customHeight="1" x14ac:dyDescent="0.25">
      <c r="A550" s="253"/>
      <c r="B550" s="253"/>
      <c r="C550" s="253"/>
      <c r="D550" s="253"/>
      <c r="E550" s="253"/>
      <c r="F550" s="253"/>
      <c r="G550" s="253"/>
      <c r="H550" s="253"/>
      <c r="I550" s="253"/>
      <c r="J550" s="253"/>
      <c r="K550" s="253"/>
      <c r="L550" s="253"/>
      <c r="M550" s="253"/>
      <c r="N550" s="253"/>
      <c r="O550" s="253"/>
      <c r="P550" s="253"/>
      <c r="Q550" s="253"/>
      <c r="R550" s="253"/>
      <c r="S550" s="253"/>
      <c r="T550" s="253"/>
      <c r="U550" s="253" t="s">
        <v>711</v>
      </c>
      <c r="V550" s="253"/>
      <c r="W550" s="253"/>
      <c r="X550" s="253"/>
      <c r="Y550" s="253"/>
      <c r="Z550" s="253"/>
      <c r="AA550" s="253"/>
      <c r="AB550" s="253"/>
      <c r="AC550" s="253" t="s">
        <v>393</v>
      </c>
      <c r="AD550" s="253"/>
      <c r="AE550" s="253"/>
      <c r="AF550" s="253"/>
      <c r="AG550" s="253"/>
      <c r="AH550" s="253"/>
      <c r="AI550" s="253"/>
      <c r="AJ550" s="253"/>
      <c r="AK550" s="253"/>
      <c r="AL550" s="253"/>
      <c r="AM550" s="253"/>
      <c r="AN550" s="253"/>
      <c r="AO550" s="253"/>
      <c r="AP550" s="253"/>
      <c r="AQ550" s="253"/>
      <c r="AR550" s="253"/>
      <c r="AS550" s="253"/>
      <c r="AT550" s="253"/>
      <c r="AU550" s="253"/>
      <c r="AV550" s="253"/>
      <c r="AW550" s="253"/>
      <c r="AX550" s="253"/>
      <c r="AY550" s="253"/>
      <c r="AZ550" s="253"/>
      <c r="BA550" s="253"/>
      <c r="BB550" s="253"/>
      <c r="BC550" s="253"/>
      <c r="BD550" s="253"/>
      <c r="BE550" s="253"/>
      <c r="BF550" s="253"/>
      <c r="BG550" s="253"/>
      <c r="BH550" s="253"/>
      <c r="BI550" s="253"/>
      <c r="BJ550" s="253"/>
      <c r="BK550" s="253"/>
      <c r="BL550" s="253"/>
      <c r="BM550" s="253"/>
      <c r="BN550" s="253"/>
      <c r="BO550" s="253"/>
      <c r="BP550" s="253"/>
      <c r="BQ550" s="253"/>
      <c r="BR550" s="253"/>
      <c r="BS550" s="253"/>
      <c r="BT550" s="253"/>
      <c r="BU550" s="253"/>
      <c r="BV550" s="253"/>
      <c r="BW550" s="253"/>
      <c r="BX550" s="253"/>
      <c r="BY550" s="253"/>
      <c r="BZ550" s="253"/>
      <c r="CA550" s="253"/>
      <c r="CB550" s="253"/>
      <c r="CC550" s="253"/>
      <c r="CD550" s="253"/>
      <c r="CE550" s="253"/>
      <c r="CF550" s="253"/>
      <c r="CG550" s="253"/>
      <c r="CH550" s="253"/>
      <c r="CI550" s="253"/>
      <c r="CJ550" s="253"/>
      <c r="CK550" s="253"/>
      <c r="CL550" s="253"/>
      <c r="CM550" s="253"/>
      <c r="CN550" s="253"/>
      <c r="CO550" s="253"/>
      <c r="CP550" s="253"/>
      <c r="CQ550" s="253"/>
      <c r="CR550" s="253"/>
      <c r="CS550" s="253"/>
      <c r="CT550" s="253"/>
      <c r="CU550" s="253"/>
      <c r="CV550" s="253"/>
      <c r="CW550" s="253"/>
      <c r="CX550" s="253"/>
      <c r="CY550" s="253"/>
      <c r="CZ550" s="253"/>
      <c r="DA550" s="253"/>
      <c r="DB550" s="253"/>
      <c r="DC550" s="253"/>
      <c r="DD550" s="253"/>
      <c r="DE550" s="253"/>
      <c r="DF550" s="253"/>
      <c r="DG550" s="253"/>
      <c r="DH550" s="253"/>
      <c r="DI550" s="253"/>
      <c r="DJ550" s="253"/>
      <c r="DK550" s="253"/>
      <c r="DL550" s="253"/>
      <c r="DM550" s="253"/>
      <c r="DN550" s="253"/>
      <c r="DO550" s="253"/>
      <c r="DP550" s="253"/>
      <c r="DQ550" s="253"/>
      <c r="DR550" s="253"/>
      <c r="DS550" s="253"/>
      <c r="DT550" s="253"/>
      <c r="DU550" s="253"/>
      <c r="DV550" s="253"/>
      <c r="DW550" s="253"/>
      <c r="DX550" s="253"/>
      <c r="DY550" s="253"/>
      <c r="DZ550" s="253"/>
      <c r="EA550" s="253"/>
      <c r="EB550" s="253"/>
      <c r="EC550" s="253"/>
      <c r="ED550" s="253"/>
      <c r="EE550" s="253"/>
      <c r="EF550" s="253"/>
      <c r="EG550" s="253"/>
      <c r="EH550" s="253"/>
      <c r="EI550" s="253"/>
      <c r="EJ550" s="253"/>
      <c r="EK550" s="253"/>
      <c r="EL550" s="253"/>
      <c r="EM550" s="253"/>
      <c r="EN550" s="253"/>
      <c r="EO550" s="253"/>
      <c r="EP550" s="253"/>
      <c r="EQ550" s="253"/>
      <c r="ER550" s="253"/>
      <c r="ES550" s="253"/>
      <c r="ET550" s="253"/>
      <c r="EU550" s="253"/>
      <c r="EV550" s="253"/>
      <c r="EW550" s="253"/>
      <c r="EX550" s="253"/>
      <c r="EY550" s="253"/>
      <c r="EZ550" s="253"/>
      <c r="FA550" s="253"/>
      <c r="FB550" s="253"/>
      <c r="FC550" s="253"/>
      <c r="FD550" s="253"/>
      <c r="FE550" s="253"/>
      <c r="FF550" s="253"/>
      <c r="FG550" s="253"/>
      <c r="FH550" s="253"/>
      <c r="FI550" s="253"/>
      <c r="FJ550" s="253"/>
      <c r="FK550" s="253"/>
      <c r="FL550" s="253"/>
      <c r="FM550" s="253"/>
      <c r="FN550" s="253"/>
      <c r="FO550" s="253"/>
      <c r="FP550" s="253"/>
      <c r="FQ550" s="253"/>
      <c r="FR550" s="253"/>
      <c r="FS550" s="253"/>
      <c r="FT550" s="253"/>
      <c r="FU550" s="253"/>
      <c r="FV550" s="253"/>
      <c r="FW550" s="253"/>
      <c r="FX550" s="253"/>
      <c r="FY550" s="253"/>
      <c r="FZ550" s="253"/>
      <c r="GA550" s="253"/>
      <c r="GB550" s="253"/>
      <c r="GC550" s="253"/>
      <c r="GD550" s="253"/>
      <c r="GE550" s="253"/>
      <c r="GF550" s="253"/>
      <c r="GG550" s="253"/>
      <c r="GH550" s="253"/>
      <c r="GI550" s="253"/>
      <c r="GJ550" s="253"/>
      <c r="GK550" s="253"/>
      <c r="GL550" s="253"/>
      <c r="GM550" s="253"/>
      <c r="GN550" s="253"/>
      <c r="GO550" s="253"/>
      <c r="GP550" s="253"/>
      <c r="GQ550" s="253"/>
      <c r="GR550" s="253"/>
      <c r="GS550" s="253"/>
      <c r="GT550" s="253"/>
      <c r="GU550" s="253"/>
      <c r="GV550" s="253"/>
      <c r="GW550" s="253"/>
      <c r="GX550" s="253"/>
      <c r="GY550" s="253"/>
      <c r="GZ550" s="253"/>
      <c r="HA550" s="253"/>
      <c r="HB550" s="253"/>
      <c r="HC550" s="253"/>
      <c r="HD550" s="253"/>
      <c r="HE550" s="253"/>
      <c r="HF550" s="253"/>
      <c r="HG550" s="253"/>
      <c r="HH550" s="253"/>
      <c r="HI550" s="253"/>
      <c r="HJ550" s="253"/>
      <c r="HK550" s="253"/>
      <c r="HL550" s="253"/>
      <c r="HM550" s="253"/>
      <c r="HN550" s="253"/>
      <c r="HO550" s="253"/>
      <c r="HP550" s="253"/>
      <c r="HQ550" s="253"/>
      <c r="HR550" s="253"/>
      <c r="HS550" s="253"/>
      <c r="HT550" s="253"/>
      <c r="HU550" s="253"/>
      <c r="HV550" s="253"/>
      <c r="HW550" s="253"/>
      <c r="HX550" s="253"/>
      <c r="HY550" s="253"/>
      <c r="HZ550" s="253"/>
      <c r="IA550" s="253"/>
      <c r="IB550" s="253"/>
      <c r="IC550" s="253"/>
      <c r="ID550" s="253"/>
      <c r="IE550" s="253"/>
      <c r="IF550" s="253"/>
      <c r="IG550" s="253"/>
      <c r="IH550" s="253"/>
      <c r="II550" s="253"/>
      <c r="IJ550" s="253"/>
      <c r="IK550" s="253"/>
      <c r="IL550" s="253"/>
      <c r="IM550" s="253"/>
      <c r="IN550" s="253"/>
      <c r="IO550" s="253"/>
      <c r="IP550" s="253"/>
      <c r="IQ550" s="253"/>
      <c r="IR550" s="253"/>
      <c r="IS550" s="253"/>
      <c r="IT550" s="253"/>
      <c r="IU550" s="253"/>
      <c r="IV550" s="253"/>
      <c r="IW550" s="253"/>
      <c r="IX550" s="253"/>
      <c r="IY550" s="253"/>
      <c r="IZ550" s="253"/>
      <c r="JA550" s="253"/>
      <c r="JB550" s="253"/>
      <c r="JC550" s="253"/>
      <c r="JD550" s="253"/>
      <c r="JE550" s="253"/>
      <c r="JF550" s="253"/>
      <c r="JG550" s="253"/>
      <c r="JH550" s="253"/>
      <c r="JI550" s="253"/>
      <c r="JJ550" s="253"/>
      <c r="JK550" s="253"/>
      <c r="JL550" s="253"/>
      <c r="JM550" s="253"/>
      <c r="JN550" s="253"/>
      <c r="JO550" s="253"/>
      <c r="JP550" s="253"/>
      <c r="JQ550" s="253"/>
      <c r="JR550" s="253"/>
      <c r="JS550" s="253"/>
      <c r="JT550" s="253"/>
      <c r="JU550" s="253"/>
    </row>
    <row r="551" spans="1:281" s="252" customFormat="1" ht="15" customHeight="1" x14ac:dyDescent="0.25">
      <c r="A551" s="253"/>
      <c r="B551" s="253"/>
      <c r="C551" s="253"/>
      <c r="D551" s="253"/>
      <c r="E551" s="253"/>
      <c r="F551" s="253"/>
      <c r="G551" s="253"/>
      <c r="H551" s="253"/>
      <c r="I551" s="253"/>
      <c r="J551" s="253"/>
      <c r="K551" s="253"/>
      <c r="L551" s="253"/>
      <c r="M551" s="253"/>
      <c r="N551" s="253"/>
      <c r="O551" s="253"/>
      <c r="P551" s="253"/>
      <c r="Q551" s="253"/>
      <c r="R551" s="253"/>
      <c r="S551" s="253"/>
      <c r="T551" s="253"/>
      <c r="U551" s="253" t="s">
        <v>712</v>
      </c>
      <c r="V551" s="253"/>
      <c r="W551" s="253"/>
      <c r="X551" s="253"/>
      <c r="Y551" s="253"/>
      <c r="Z551" s="253"/>
      <c r="AA551" s="253"/>
      <c r="AB551" s="253"/>
      <c r="AC551" s="253" t="s">
        <v>393</v>
      </c>
      <c r="AD551" s="253"/>
      <c r="AE551" s="253"/>
      <c r="AF551" s="253"/>
      <c r="AG551" s="253"/>
      <c r="AH551" s="253"/>
      <c r="AI551" s="253"/>
      <c r="AJ551" s="253"/>
      <c r="AK551" s="253"/>
      <c r="AL551" s="253"/>
      <c r="AM551" s="253"/>
      <c r="AN551" s="253"/>
      <c r="AO551" s="253"/>
      <c r="AP551" s="253"/>
      <c r="AQ551" s="253"/>
      <c r="AR551" s="253"/>
      <c r="AS551" s="253"/>
      <c r="AT551" s="253"/>
      <c r="AU551" s="253"/>
      <c r="AV551" s="253"/>
      <c r="AW551" s="253"/>
      <c r="AX551" s="253"/>
      <c r="AY551" s="253"/>
      <c r="AZ551" s="253"/>
      <c r="BA551" s="253"/>
      <c r="BB551" s="253"/>
      <c r="BC551" s="253"/>
      <c r="BD551" s="253"/>
      <c r="BE551" s="253"/>
      <c r="BF551" s="253"/>
      <c r="BG551" s="253"/>
      <c r="BH551" s="253"/>
      <c r="BI551" s="253"/>
      <c r="BJ551" s="253"/>
      <c r="BK551" s="253"/>
      <c r="BL551" s="253"/>
      <c r="BM551" s="253"/>
      <c r="BN551" s="253"/>
      <c r="BO551" s="253"/>
      <c r="BP551" s="253"/>
      <c r="BQ551" s="253"/>
      <c r="BR551" s="253"/>
      <c r="BS551" s="253"/>
      <c r="BT551" s="253"/>
      <c r="BU551" s="253"/>
      <c r="BV551" s="253"/>
      <c r="BW551" s="253"/>
      <c r="BX551" s="253"/>
      <c r="BY551" s="253"/>
      <c r="BZ551" s="253"/>
      <c r="CA551" s="253"/>
      <c r="CB551" s="253"/>
      <c r="CC551" s="253"/>
      <c r="CD551" s="253"/>
      <c r="CE551" s="253"/>
      <c r="CF551" s="253"/>
      <c r="CG551" s="253"/>
      <c r="CH551" s="253"/>
      <c r="CI551" s="253"/>
      <c r="CJ551" s="253"/>
      <c r="CK551" s="253"/>
      <c r="CL551" s="253"/>
      <c r="CM551" s="253"/>
      <c r="CN551" s="253"/>
      <c r="CO551" s="253"/>
      <c r="CP551" s="253"/>
      <c r="CQ551" s="253"/>
      <c r="CR551" s="253"/>
      <c r="CS551" s="253"/>
      <c r="CT551" s="253"/>
      <c r="CU551" s="253"/>
      <c r="CV551" s="253"/>
      <c r="CW551" s="253"/>
      <c r="CX551" s="253"/>
      <c r="CY551" s="253"/>
      <c r="CZ551" s="253"/>
      <c r="DA551" s="253"/>
      <c r="DB551" s="253"/>
      <c r="DC551" s="253"/>
      <c r="DD551" s="253"/>
      <c r="DE551" s="253"/>
      <c r="DF551" s="253"/>
      <c r="DG551" s="253"/>
      <c r="DH551" s="253"/>
      <c r="DI551" s="253"/>
      <c r="DJ551" s="253"/>
      <c r="DK551" s="253"/>
      <c r="DL551" s="253"/>
      <c r="DM551" s="253"/>
      <c r="DN551" s="253"/>
      <c r="DO551" s="253"/>
      <c r="DP551" s="253"/>
      <c r="DQ551" s="253"/>
      <c r="DR551" s="253"/>
      <c r="DS551" s="253"/>
      <c r="DT551" s="253"/>
      <c r="DU551" s="253"/>
      <c r="DV551" s="253"/>
      <c r="DW551" s="253"/>
      <c r="DX551" s="253"/>
      <c r="DY551" s="253"/>
      <c r="DZ551" s="253"/>
      <c r="EA551" s="253"/>
      <c r="EB551" s="253"/>
      <c r="EC551" s="253"/>
      <c r="ED551" s="253"/>
      <c r="EE551" s="253"/>
      <c r="EF551" s="253"/>
      <c r="EG551" s="253"/>
      <c r="EH551" s="253"/>
      <c r="EI551" s="253"/>
      <c r="EJ551" s="253"/>
      <c r="EK551" s="253"/>
      <c r="EL551" s="253"/>
      <c r="EM551" s="253"/>
      <c r="EN551" s="253"/>
      <c r="EO551" s="253"/>
      <c r="EP551" s="253"/>
      <c r="EQ551" s="253"/>
      <c r="ER551" s="253"/>
      <c r="ES551" s="253"/>
      <c r="ET551" s="253"/>
      <c r="EU551" s="253"/>
      <c r="EV551" s="253"/>
      <c r="EW551" s="253"/>
      <c r="EX551" s="253"/>
      <c r="EY551" s="253"/>
      <c r="EZ551" s="253"/>
      <c r="FA551" s="253"/>
      <c r="FB551" s="253"/>
      <c r="FC551" s="253"/>
      <c r="FD551" s="253"/>
      <c r="FE551" s="253"/>
      <c r="FF551" s="253"/>
      <c r="FG551" s="253"/>
      <c r="FH551" s="253"/>
      <c r="FI551" s="253"/>
      <c r="FJ551" s="253"/>
      <c r="FK551" s="253"/>
      <c r="FL551" s="253"/>
      <c r="FM551" s="253"/>
      <c r="FN551" s="253"/>
      <c r="FO551" s="253"/>
      <c r="FP551" s="253"/>
      <c r="FQ551" s="253"/>
      <c r="FR551" s="253"/>
      <c r="FS551" s="253"/>
      <c r="FT551" s="253"/>
      <c r="FU551" s="253"/>
      <c r="FV551" s="253"/>
      <c r="FW551" s="253"/>
      <c r="FX551" s="253"/>
      <c r="FY551" s="253"/>
      <c r="FZ551" s="253"/>
      <c r="GA551" s="253"/>
      <c r="GB551" s="253"/>
      <c r="GC551" s="253"/>
      <c r="GD551" s="253"/>
      <c r="GE551" s="253"/>
      <c r="GF551" s="253"/>
      <c r="GG551" s="253"/>
      <c r="GH551" s="253"/>
      <c r="GI551" s="253"/>
      <c r="GJ551" s="253"/>
      <c r="GK551" s="253"/>
      <c r="GL551" s="253"/>
      <c r="GM551" s="253"/>
      <c r="GN551" s="253"/>
      <c r="GO551" s="253"/>
      <c r="GP551" s="253"/>
      <c r="GQ551" s="253"/>
      <c r="GR551" s="253"/>
      <c r="GS551" s="253"/>
      <c r="GT551" s="253"/>
      <c r="GU551" s="253"/>
      <c r="GV551" s="253"/>
      <c r="GW551" s="253"/>
      <c r="GX551" s="253"/>
      <c r="GY551" s="253"/>
      <c r="GZ551" s="253"/>
      <c r="HA551" s="253"/>
      <c r="HB551" s="253"/>
      <c r="HC551" s="253"/>
      <c r="HD551" s="253"/>
      <c r="HE551" s="253"/>
      <c r="HF551" s="253"/>
      <c r="HG551" s="253"/>
      <c r="HH551" s="253"/>
      <c r="HI551" s="253"/>
      <c r="HJ551" s="253"/>
      <c r="HK551" s="253"/>
      <c r="HL551" s="253"/>
      <c r="HM551" s="253"/>
      <c r="HN551" s="253"/>
      <c r="HO551" s="253"/>
      <c r="HP551" s="253"/>
      <c r="HQ551" s="253"/>
      <c r="HR551" s="253"/>
      <c r="HS551" s="253"/>
      <c r="HT551" s="253"/>
      <c r="HU551" s="253"/>
      <c r="HV551" s="253"/>
      <c r="HW551" s="253"/>
      <c r="HX551" s="253"/>
      <c r="HY551" s="253"/>
      <c r="HZ551" s="253"/>
      <c r="IA551" s="253"/>
      <c r="IB551" s="253"/>
      <c r="IC551" s="253"/>
      <c r="ID551" s="253"/>
      <c r="IE551" s="253"/>
      <c r="IF551" s="253"/>
      <c r="IG551" s="253"/>
      <c r="IH551" s="253"/>
      <c r="II551" s="253"/>
      <c r="IJ551" s="253"/>
      <c r="IK551" s="253"/>
      <c r="IL551" s="253"/>
      <c r="IM551" s="253"/>
      <c r="IN551" s="253"/>
      <c r="IO551" s="253"/>
      <c r="IP551" s="253"/>
      <c r="IQ551" s="253"/>
      <c r="IR551" s="253"/>
      <c r="IS551" s="253"/>
      <c r="IT551" s="253"/>
      <c r="IU551" s="253"/>
      <c r="IV551" s="253"/>
      <c r="IW551" s="253"/>
      <c r="IX551" s="253"/>
      <c r="IY551" s="253"/>
      <c r="IZ551" s="253"/>
      <c r="JA551" s="253"/>
      <c r="JB551" s="253"/>
      <c r="JC551" s="253"/>
      <c r="JD551" s="253"/>
      <c r="JE551" s="253"/>
      <c r="JF551" s="253"/>
      <c r="JG551" s="253"/>
      <c r="JH551" s="253"/>
      <c r="JI551" s="253"/>
      <c r="JJ551" s="253"/>
      <c r="JK551" s="253"/>
      <c r="JL551" s="253"/>
      <c r="JM551" s="253"/>
      <c r="JN551" s="253"/>
      <c r="JO551" s="253"/>
      <c r="JP551" s="253"/>
      <c r="JQ551" s="253"/>
      <c r="JR551" s="253"/>
      <c r="JS551" s="253"/>
      <c r="JT551" s="253"/>
      <c r="JU551" s="253"/>
    </row>
    <row r="552" spans="1:281" s="252" customFormat="1" ht="15" customHeight="1" x14ac:dyDescent="0.25">
      <c r="A552" s="253"/>
      <c r="B552" s="253"/>
      <c r="C552" s="253"/>
      <c r="D552" s="253"/>
      <c r="E552" s="253"/>
      <c r="F552" s="253"/>
      <c r="G552" s="253"/>
      <c r="H552" s="253"/>
      <c r="I552" s="253"/>
      <c r="J552" s="253"/>
      <c r="K552" s="253"/>
      <c r="L552" s="253"/>
      <c r="M552" s="253"/>
      <c r="N552" s="253"/>
      <c r="O552" s="253"/>
      <c r="P552" s="253"/>
      <c r="Q552" s="253"/>
      <c r="R552" s="253"/>
      <c r="S552" s="253"/>
      <c r="T552" s="253"/>
      <c r="U552" s="253" t="s">
        <v>713</v>
      </c>
      <c r="V552" s="253"/>
      <c r="W552" s="253"/>
      <c r="X552" s="253"/>
      <c r="Y552" s="253"/>
      <c r="Z552" s="253"/>
      <c r="AA552" s="253"/>
      <c r="AB552" s="253"/>
      <c r="AC552" s="253" t="s">
        <v>318</v>
      </c>
      <c r="AD552" s="253"/>
      <c r="AE552" s="253"/>
      <c r="AF552" s="253"/>
      <c r="AG552" s="253"/>
      <c r="AH552" s="253"/>
      <c r="AI552" s="253"/>
      <c r="AJ552" s="253"/>
      <c r="AK552" s="253"/>
      <c r="AL552" s="253"/>
      <c r="AM552" s="253"/>
      <c r="AN552" s="253"/>
      <c r="AO552" s="253"/>
      <c r="AP552" s="253"/>
      <c r="AQ552" s="253"/>
      <c r="AR552" s="253"/>
      <c r="AS552" s="253"/>
      <c r="AT552" s="253"/>
      <c r="AU552" s="253"/>
      <c r="AV552" s="253"/>
      <c r="AW552" s="253"/>
      <c r="AX552" s="253"/>
      <c r="AY552" s="253"/>
      <c r="AZ552" s="253"/>
      <c r="BA552" s="253"/>
      <c r="BB552" s="253"/>
      <c r="BC552" s="253"/>
      <c r="BD552" s="253"/>
      <c r="BE552" s="253"/>
      <c r="BF552" s="253"/>
      <c r="BG552" s="253"/>
      <c r="BH552" s="253"/>
      <c r="BI552" s="253"/>
      <c r="BJ552" s="253"/>
      <c r="BK552" s="253"/>
      <c r="BL552" s="253"/>
      <c r="BM552" s="253"/>
      <c r="BN552" s="253"/>
      <c r="BO552" s="253"/>
      <c r="BP552" s="253"/>
      <c r="BQ552" s="253"/>
      <c r="BR552" s="253"/>
      <c r="BS552" s="253"/>
      <c r="BT552" s="253"/>
      <c r="BU552" s="253"/>
      <c r="BV552" s="253"/>
      <c r="BW552" s="253"/>
      <c r="BX552" s="253"/>
      <c r="BY552" s="253"/>
      <c r="BZ552" s="253"/>
      <c r="CA552" s="253"/>
      <c r="CB552" s="253"/>
      <c r="CC552" s="253"/>
      <c r="CD552" s="253"/>
      <c r="CE552" s="253"/>
      <c r="CF552" s="253"/>
      <c r="CG552" s="253"/>
      <c r="CH552" s="253"/>
      <c r="CI552" s="253"/>
      <c r="CJ552" s="253"/>
      <c r="CK552" s="253"/>
      <c r="CL552" s="253"/>
      <c r="CM552" s="253"/>
      <c r="CN552" s="253"/>
      <c r="CO552" s="253"/>
      <c r="CP552" s="253"/>
      <c r="CQ552" s="253"/>
      <c r="CR552" s="253"/>
      <c r="CS552" s="253"/>
      <c r="CT552" s="253"/>
      <c r="CU552" s="253"/>
      <c r="CV552" s="253"/>
      <c r="CW552" s="253"/>
      <c r="CX552" s="253"/>
      <c r="CY552" s="253"/>
      <c r="CZ552" s="253"/>
      <c r="DA552" s="253"/>
      <c r="DB552" s="253"/>
      <c r="DC552" s="253"/>
      <c r="DD552" s="253"/>
      <c r="DE552" s="253"/>
      <c r="DF552" s="253"/>
      <c r="DG552" s="253"/>
      <c r="DH552" s="253"/>
      <c r="DI552" s="253"/>
      <c r="DJ552" s="253"/>
      <c r="DK552" s="253"/>
      <c r="DL552" s="253"/>
      <c r="DM552" s="253"/>
      <c r="DN552" s="253"/>
      <c r="DO552" s="253"/>
      <c r="DP552" s="253"/>
      <c r="DQ552" s="253"/>
      <c r="DR552" s="253"/>
      <c r="DS552" s="253"/>
      <c r="DT552" s="253"/>
      <c r="DU552" s="253"/>
      <c r="DV552" s="253"/>
      <c r="DW552" s="253"/>
      <c r="DX552" s="253"/>
      <c r="DY552" s="253"/>
      <c r="DZ552" s="253"/>
      <c r="EA552" s="253"/>
      <c r="EB552" s="253"/>
      <c r="EC552" s="253"/>
      <c r="ED552" s="253"/>
      <c r="EE552" s="253"/>
      <c r="EF552" s="253"/>
      <c r="EG552" s="253"/>
      <c r="EH552" s="253"/>
      <c r="EI552" s="253"/>
      <c r="EJ552" s="253"/>
      <c r="EK552" s="253"/>
      <c r="EL552" s="253"/>
      <c r="EM552" s="253"/>
      <c r="EN552" s="253"/>
      <c r="EO552" s="253"/>
      <c r="EP552" s="253"/>
      <c r="EQ552" s="253"/>
      <c r="ER552" s="253"/>
      <c r="ES552" s="253"/>
      <c r="ET552" s="253"/>
      <c r="EU552" s="253"/>
      <c r="EV552" s="253"/>
      <c r="EW552" s="253"/>
      <c r="EX552" s="253"/>
      <c r="EY552" s="253"/>
      <c r="EZ552" s="253"/>
      <c r="FA552" s="253"/>
      <c r="FB552" s="253"/>
      <c r="FC552" s="253"/>
      <c r="FD552" s="253"/>
      <c r="FE552" s="253"/>
      <c r="FF552" s="253"/>
      <c r="FG552" s="253"/>
      <c r="FH552" s="253"/>
      <c r="FI552" s="253"/>
      <c r="FJ552" s="253"/>
      <c r="FK552" s="253"/>
      <c r="FL552" s="253"/>
      <c r="FM552" s="253"/>
      <c r="FN552" s="253"/>
      <c r="FO552" s="253"/>
      <c r="FP552" s="253"/>
      <c r="FQ552" s="253"/>
      <c r="FR552" s="253"/>
      <c r="FS552" s="253"/>
      <c r="FT552" s="253"/>
      <c r="FU552" s="253"/>
      <c r="FV552" s="253"/>
      <c r="FW552" s="253"/>
      <c r="FX552" s="253"/>
      <c r="FY552" s="253"/>
      <c r="FZ552" s="253"/>
      <c r="GA552" s="253"/>
      <c r="GB552" s="253"/>
      <c r="GC552" s="253"/>
      <c r="GD552" s="253"/>
      <c r="GE552" s="253"/>
      <c r="GF552" s="253"/>
      <c r="GG552" s="253"/>
      <c r="GH552" s="253"/>
      <c r="GI552" s="253"/>
      <c r="GJ552" s="253"/>
      <c r="GK552" s="253"/>
      <c r="GL552" s="253"/>
      <c r="GM552" s="253"/>
      <c r="GN552" s="253"/>
      <c r="GO552" s="253"/>
      <c r="GP552" s="253"/>
      <c r="GQ552" s="253"/>
      <c r="GR552" s="253"/>
      <c r="GS552" s="253"/>
      <c r="GT552" s="253"/>
      <c r="GU552" s="253"/>
      <c r="GV552" s="253"/>
      <c r="GW552" s="253"/>
      <c r="GX552" s="253"/>
      <c r="GY552" s="253"/>
      <c r="GZ552" s="253"/>
      <c r="HA552" s="253"/>
      <c r="HB552" s="253"/>
      <c r="HC552" s="253"/>
      <c r="HD552" s="253"/>
      <c r="HE552" s="253"/>
      <c r="HF552" s="253"/>
      <c r="HG552" s="253"/>
      <c r="HH552" s="253"/>
      <c r="HI552" s="253"/>
      <c r="HJ552" s="253"/>
      <c r="HK552" s="253"/>
      <c r="HL552" s="253"/>
      <c r="HM552" s="253"/>
      <c r="HN552" s="253"/>
      <c r="HO552" s="253"/>
      <c r="HP552" s="253"/>
      <c r="HQ552" s="253"/>
      <c r="HR552" s="253"/>
      <c r="HS552" s="253"/>
      <c r="HT552" s="253"/>
      <c r="HU552" s="253"/>
      <c r="HV552" s="253"/>
      <c r="HW552" s="253"/>
      <c r="HX552" s="253"/>
      <c r="HY552" s="253"/>
      <c r="HZ552" s="253"/>
      <c r="IA552" s="253"/>
      <c r="IB552" s="253"/>
      <c r="IC552" s="253"/>
      <c r="ID552" s="253"/>
      <c r="IE552" s="253"/>
      <c r="IF552" s="253"/>
      <c r="IG552" s="253"/>
      <c r="IH552" s="253"/>
      <c r="II552" s="253"/>
      <c r="IJ552" s="253"/>
      <c r="IK552" s="253"/>
      <c r="IL552" s="253"/>
      <c r="IM552" s="253"/>
      <c r="IN552" s="253"/>
      <c r="IO552" s="253"/>
      <c r="IP552" s="253"/>
      <c r="IQ552" s="253"/>
      <c r="IR552" s="253"/>
      <c r="IS552" s="253"/>
      <c r="IT552" s="253"/>
      <c r="IU552" s="253"/>
      <c r="IV552" s="253"/>
      <c r="IW552" s="253"/>
      <c r="IX552" s="253"/>
      <c r="IY552" s="253"/>
      <c r="IZ552" s="253"/>
      <c r="JA552" s="253"/>
      <c r="JB552" s="253"/>
      <c r="JC552" s="253"/>
      <c r="JD552" s="253"/>
      <c r="JE552" s="253"/>
      <c r="JF552" s="253"/>
      <c r="JG552" s="253"/>
      <c r="JH552" s="253"/>
      <c r="JI552" s="253"/>
      <c r="JJ552" s="253"/>
      <c r="JK552" s="253"/>
      <c r="JL552" s="253"/>
      <c r="JM552" s="253"/>
      <c r="JN552" s="253"/>
      <c r="JO552" s="253"/>
      <c r="JP552" s="253"/>
      <c r="JQ552" s="253"/>
      <c r="JR552" s="253"/>
      <c r="JS552" s="253"/>
      <c r="JT552" s="253"/>
      <c r="JU552" s="253"/>
    </row>
    <row r="553" spans="1:281" s="252" customFormat="1" ht="15" customHeight="1" x14ac:dyDescent="0.25">
      <c r="A553" s="253"/>
      <c r="B553" s="253"/>
      <c r="C553" s="253"/>
      <c r="D553" s="253"/>
      <c r="E553" s="253"/>
      <c r="F553" s="253"/>
      <c r="G553" s="253"/>
      <c r="H553" s="253"/>
      <c r="I553" s="253"/>
      <c r="J553" s="253"/>
      <c r="K553" s="253"/>
      <c r="L553" s="253"/>
      <c r="M553" s="253"/>
      <c r="N553" s="253"/>
      <c r="O553" s="253"/>
      <c r="P553" s="253"/>
      <c r="Q553" s="253"/>
      <c r="R553" s="253"/>
      <c r="S553" s="253"/>
      <c r="T553" s="253"/>
      <c r="U553" s="253" t="s">
        <v>714</v>
      </c>
      <c r="V553" s="253"/>
      <c r="W553" s="253"/>
      <c r="X553" s="253"/>
      <c r="Y553" s="253"/>
      <c r="Z553" s="253"/>
      <c r="AA553" s="253"/>
      <c r="AB553" s="253"/>
      <c r="AC553" s="253" t="s">
        <v>393</v>
      </c>
      <c r="AD553" s="253"/>
      <c r="AE553" s="253"/>
      <c r="AF553" s="253"/>
      <c r="AG553" s="253"/>
      <c r="AH553" s="253"/>
      <c r="AI553" s="253"/>
      <c r="AJ553" s="253"/>
      <c r="AK553" s="253"/>
      <c r="AL553" s="253"/>
      <c r="AM553" s="253"/>
      <c r="AN553" s="253"/>
      <c r="AO553" s="253"/>
      <c r="AP553" s="253"/>
      <c r="AQ553" s="253"/>
      <c r="AR553" s="253"/>
      <c r="AS553" s="253"/>
      <c r="AT553" s="253"/>
      <c r="AU553" s="253"/>
      <c r="AV553" s="253"/>
      <c r="AW553" s="253"/>
      <c r="AX553" s="253"/>
      <c r="AY553" s="253"/>
      <c r="AZ553" s="253"/>
      <c r="BA553" s="253"/>
      <c r="BB553" s="253"/>
      <c r="BC553" s="253"/>
      <c r="BD553" s="253"/>
      <c r="BE553" s="253"/>
      <c r="BF553" s="253"/>
      <c r="BG553" s="253"/>
      <c r="BH553" s="253"/>
      <c r="BI553" s="253"/>
      <c r="BJ553" s="253"/>
      <c r="BK553" s="253"/>
      <c r="BL553" s="253"/>
      <c r="BM553" s="253"/>
      <c r="BN553" s="253"/>
      <c r="BO553" s="253"/>
      <c r="BP553" s="253"/>
      <c r="BQ553" s="253"/>
      <c r="BR553" s="253"/>
      <c r="BS553" s="253"/>
      <c r="BT553" s="253"/>
      <c r="BU553" s="253"/>
      <c r="BV553" s="253"/>
      <c r="BW553" s="253"/>
      <c r="BX553" s="253"/>
      <c r="BY553" s="253"/>
      <c r="BZ553" s="253"/>
      <c r="CA553" s="253"/>
      <c r="CB553" s="253"/>
      <c r="CC553" s="253"/>
      <c r="CD553" s="253"/>
      <c r="CE553" s="253"/>
      <c r="CF553" s="253"/>
      <c r="CG553" s="253"/>
      <c r="CH553" s="253"/>
      <c r="CI553" s="253"/>
      <c r="CJ553" s="253"/>
      <c r="CK553" s="253"/>
      <c r="CL553" s="253"/>
      <c r="CM553" s="253"/>
      <c r="CN553" s="253"/>
      <c r="CO553" s="253"/>
      <c r="CP553" s="253"/>
      <c r="CQ553" s="253"/>
      <c r="CR553" s="253"/>
      <c r="CS553" s="253"/>
      <c r="CT553" s="253"/>
      <c r="CU553" s="253"/>
      <c r="CV553" s="253"/>
      <c r="CW553" s="253"/>
      <c r="CX553" s="253"/>
      <c r="CY553" s="253"/>
      <c r="CZ553" s="253"/>
      <c r="DA553" s="253"/>
      <c r="DB553" s="253"/>
      <c r="DC553" s="253"/>
      <c r="DD553" s="253"/>
      <c r="DE553" s="253"/>
      <c r="DF553" s="253"/>
      <c r="DG553" s="253"/>
      <c r="DH553" s="253"/>
      <c r="DI553" s="253"/>
      <c r="DJ553" s="253"/>
      <c r="DK553" s="253"/>
      <c r="DL553" s="253"/>
      <c r="DM553" s="253"/>
      <c r="DN553" s="253"/>
      <c r="DO553" s="253"/>
      <c r="DP553" s="253"/>
      <c r="DQ553" s="253"/>
      <c r="DR553" s="253"/>
      <c r="DS553" s="253"/>
      <c r="DT553" s="253"/>
      <c r="DU553" s="253"/>
      <c r="DV553" s="253"/>
      <c r="DW553" s="253"/>
      <c r="DX553" s="253"/>
      <c r="DY553" s="253"/>
      <c r="DZ553" s="253"/>
      <c r="EA553" s="253"/>
      <c r="EB553" s="253"/>
      <c r="EC553" s="253"/>
      <c r="ED553" s="253"/>
      <c r="EE553" s="253"/>
      <c r="EF553" s="253"/>
      <c r="EG553" s="253"/>
      <c r="EH553" s="253"/>
      <c r="EI553" s="253"/>
      <c r="EJ553" s="253"/>
      <c r="EK553" s="253"/>
      <c r="EL553" s="253"/>
      <c r="EM553" s="253"/>
      <c r="EN553" s="253"/>
      <c r="EO553" s="253"/>
      <c r="EP553" s="253"/>
      <c r="EQ553" s="253"/>
      <c r="ER553" s="253"/>
      <c r="ES553" s="253"/>
      <c r="ET553" s="253"/>
      <c r="EU553" s="253"/>
      <c r="EV553" s="253"/>
      <c r="EW553" s="253"/>
      <c r="EX553" s="253"/>
      <c r="EY553" s="253"/>
      <c r="EZ553" s="253"/>
      <c r="FA553" s="253"/>
      <c r="FB553" s="253"/>
      <c r="FC553" s="253"/>
      <c r="FD553" s="253"/>
      <c r="FE553" s="253"/>
      <c r="FF553" s="253"/>
      <c r="FG553" s="253"/>
      <c r="FH553" s="253"/>
      <c r="FI553" s="253"/>
      <c r="FJ553" s="253"/>
      <c r="FK553" s="253"/>
      <c r="FL553" s="253"/>
      <c r="FM553" s="253"/>
      <c r="FN553" s="253"/>
      <c r="FO553" s="253"/>
      <c r="FP553" s="253"/>
      <c r="FQ553" s="253"/>
      <c r="FR553" s="253"/>
      <c r="FS553" s="253"/>
      <c r="FT553" s="253"/>
      <c r="FU553" s="253"/>
      <c r="FV553" s="253"/>
      <c r="FW553" s="253"/>
      <c r="FX553" s="253"/>
      <c r="FY553" s="253"/>
      <c r="FZ553" s="253"/>
      <c r="GA553" s="253"/>
      <c r="GB553" s="253"/>
      <c r="GC553" s="253"/>
      <c r="GD553" s="253"/>
      <c r="GE553" s="253"/>
      <c r="GF553" s="253"/>
      <c r="GG553" s="253"/>
      <c r="GH553" s="253"/>
      <c r="GI553" s="253"/>
      <c r="GJ553" s="253"/>
      <c r="GK553" s="253"/>
      <c r="GL553" s="253"/>
      <c r="GM553" s="253"/>
      <c r="GN553" s="253"/>
      <c r="GO553" s="253"/>
      <c r="GP553" s="253"/>
      <c r="GQ553" s="253"/>
      <c r="GR553" s="253"/>
      <c r="GS553" s="253"/>
      <c r="GT553" s="253"/>
      <c r="GU553" s="253"/>
      <c r="GV553" s="253"/>
      <c r="GW553" s="253"/>
      <c r="GX553" s="253"/>
      <c r="GY553" s="253"/>
      <c r="GZ553" s="253"/>
      <c r="HA553" s="253"/>
      <c r="HB553" s="253"/>
      <c r="HC553" s="253"/>
      <c r="HD553" s="253"/>
      <c r="HE553" s="253"/>
      <c r="HF553" s="253"/>
      <c r="HG553" s="253"/>
      <c r="HH553" s="253"/>
      <c r="HI553" s="253"/>
      <c r="HJ553" s="253"/>
      <c r="HK553" s="253"/>
      <c r="HL553" s="253"/>
      <c r="HM553" s="253"/>
      <c r="HN553" s="253"/>
      <c r="HO553" s="253"/>
      <c r="HP553" s="253"/>
      <c r="HQ553" s="253"/>
      <c r="HR553" s="253"/>
      <c r="HS553" s="253"/>
      <c r="HT553" s="253"/>
      <c r="HU553" s="253"/>
      <c r="HV553" s="253"/>
      <c r="HW553" s="253"/>
      <c r="HX553" s="253"/>
      <c r="HY553" s="253"/>
      <c r="HZ553" s="253"/>
      <c r="IA553" s="253"/>
      <c r="IB553" s="253"/>
      <c r="IC553" s="253"/>
      <c r="ID553" s="253"/>
      <c r="IE553" s="253"/>
      <c r="IF553" s="253"/>
      <c r="IG553" s="253"/>
      <c r="IH553" s="253"/>
      <c r="II553" s="253"/>
      <c r="IJ553" s="253"/>
      <c r="IK553" s="253"/>
      <c r="IL553" s="253"/>
      <c r="IM553" s="253"/>
      <c r="IN553" s="253"/>
      <c r="IO553" s="253"/>
      <c r="IP553" s="253"/>
      <c r="IQ553" s="253"/>
      <c r="IR553" s="253"/>
      <c r="IS553" s="253"/>
      <c r="IT553" s="253"/>
      <c r="IU553" s="253"/>
      <c r="IV553" s="253"/>
      <c r="IW553" s="253"/>
      <c r="IX553" s="253"/>
      <c r="IY553" s="253"/>
      <c r="IZ553" s="253"/>
      <c r="JA553" s="253"/>
      <c r="JB553" s="253"/>
      <c r="JC553" s="253"/>
      <c r="JD553" s="253"/>
      <c r="JE553" s="253"/>
      <c r="JF553" s="253"/>
      <c r="JG553" s="253"/>
      <c r="JH553" s="253"/>
      <c r="JI553" s="253"/>
      <c r="JJ553" s="253"/>
      <c r="JK553" s="253"/>
      <c r="JL553" s="253"/>
      <c r="JM553" s="253"/>
      <c r="JN553" s="253"/>
      <c r="JO553" s="253"/>
      <c r="JP553" s="253"/>
      <c r="JQ553" s="253"/>
      <c r="JR553" s="253"/>
      <c r="JS553" s="253"/>
      <c r="JT553" s="253"/>
      <c r="JU553" s="253"/>
    </row>
    <row r="554" spans="1:281" s="252" customFormat="1" ht="15" customHeight="1" x14ac:dyDescent="0.25">
      <c r="A554" s="253"/>
      <c r="B554" s="253"/>
      <c r="C554" s="253"/>
      <c r="D554" s="253"/>
      <c r="E554" s="253"/>
      <c r="F554" s="253"/>
      <c r="G554" s="253"/>
      <c r="H554" s="253"/>
      <c r="I554" s="253"/>
      <c r="J554" s="253"/>
      <c r="K554" s="253"/>
      <c r="L554" s="253"/>
      <c r="M554" s="253"/>
      <c r="N554" s="253"/>
      <c r="O554" s="253"/>
      <c r="P554" s="253"/>
      <c r="Q554" s="253"/>
      <c r="R554" s="253"/>
      <c r="S554" s="253"/>
      <c r="T554" s="253"/>
      <c r="U554" s="253" t="s">
        <v>715</v>
      </c>
      <c r="V554" s="253"/>
      <c r="W554" s="253"/>
      <c r="X554" s="253"/>
      <c r="Y554" s="253"/>
      <c r="Z554" s="253"/>
      <c r="AA554" s="253"/>
      <c r="AB554" s="253"/>
      <c r="AC554" s="253" t="s">
        <v>357</v>
      </c>
      <c r="AD554" s="253"/>
      <c r="AE554" s="253"/>
      <c r="AF554" s="253"/>
      <c r="AG554" s="253"/>
      <c r="AH554" s="253"/>
      <c r="AI554" s="253"/>
      <c r="AJ554" s="253"/>
      <c r="AK554" s="253"/>
      <c r="AL554" s="253"/>
      <c r="AM554" s="253"/>
      <c r="AN554" s="253"/>
      <c r="AO554" s="253"/>
      <c r="AP554" s="253"/>
      <c r="AQ554" s="253"/>
      <c r="AR554" s="253"/>
      <c r="AS554" s="253"/>
      <c r="AT554" s="253"/>
      <c r="AU554" s="253"/>
      <c r="AV554" s="253"/>
      <c r="AW554" s="253"/>
      <c r="AX554" s="253"/>
      <c r="AY554" s="253"/>
      <c r="AZ554" s="253"/>
      <c r="BA554" s="253"/>
      <c r="BB554" s="253"/>
      <c r="BC554" s="253"/>
      <c r="BD554" s="253"/>
      <c r="BE554" s="253"/>
      <c r="BF554" s="253"/>
      <c r="BG554" s="253"/>
      <c r="BH554" s="253"/>
      <c r="BI554" s="253"/>
      <c r="BJ554" s="253"/>
      <c r="BK554" s="253"/>
      <c r="BL554" s="253"/>
      <c r="BM554" s="253"/>
      <c r="BN554" s="253"/>
      <c r="BO554" s="253"/>
      <c r="BP554" s="253"/>
      <c r="BQ554" s="253"/>
      <c r="BR554" s="253"/>
      <c r="BS554" s="253"/>
      <c r="BT554" s="253"/>
      <c r="BU554" s="253"/>
      <c r="BV554" s="253"/>
      <c r="BW554" s="253"/>
      <c r="BX554" s="253"/>
      <c r="BY554" s="253"/>
      <c r="BZ554" s="253"/>
      <c r="CA554" s="253"/>
      <c r="CB554" s="253"/>
      <c r="CC554" s="253"/>
      <c r="CD554" s="253"/>
      <c r="CE554" s="253"/>
      <c r="CF554" s="253"/>
      <c r="CG554" s="253"/>
      <c r="CH554" s="253"/>
      <c r="CI554" s="253"/>
      <c r="CJ554" s="253"/>
      <c r="CK554" s="253"/>
      <c r="CL554" s="253"/>
      <c r="CM554" s="253"/>
      <c r="CN554" s="253"/>
      <c r="CO554" s="253"/>
      <c r="CP554" s="253"/>
      <c r="CQ554" s="253"/>
      <c r="CR554" s="253"/>
      <c r="CS554" s="253"/>
      <c r="CT554" s="253"/>
      <c r="CU554" s="253"/>
      <c r="CV554" s="253"/>
      <c r="CW554" s="253"/>
      <c r="CX554" s="253"/>
      <c r="CY554" s="253"/>
      <c r="CZ554" s="253"/>
      <c r="DA554" s="253"/>
      <c r="DB554" s="253"/>
      <c r="DC554" s="253"/>
      <c r="DD554" s="253"/>
      <c r="DE554" s="253"/>
      <c r="DF554" s="253"/>
      <c r="DG554" s="253"/>
      <c r="DH554" s="253"/>
      <c r="DI554" s="253"/>
      <c r="DJ554" s="253"/>
      <c r="DK554" s="253"/>
      <c r="DL554" s="253"/>
      <c r="DM554" s="253"/>
      <c r="DN554" s="253"/>
      <c r="DO554" s="253"/>
      <c r="DP554" s="253"/>
      <c r="DQ554" s="253"/>
      <c r="DR554" s="253"/>
      <c r="DS554" s="253"/>
      <c r="DT554" s="253"/>
      <c r="DU554" s="253"/>
      <c r="DV554" s="253"/>
      <c r="DW554" s="253"/>
      <c r="DX554" s="253"/>
      <c r="DY554" s="253"/>
      <c r="DZ554" s="253"/>
      <c r="EA554" s="253"/>
      <c r="EB554" s="253"/>
      <c r="EC554" s="253"/>
      <c r="ED554" s="253"/>
      <c r="EE554" s="253"/>
      <c r="EF554" s="253"/>
      <c r="EG554" s="253"/>
      <c r="EH554" s="253"/>
      <c r="EI554" s="253"/>
      <c r="EJ554" s="253"/>
      <c r="EK554" s="253"/>
      <c r="EL554" s="253"/>
      <c r="EM554" s="253"/>
      <c r="EN554" s="253"/>
      <c r="EO554" s="253"/>
      <c r="EP554" s="253"/>
      <c r="EQ554" s="253"/>
      <c r="ER554" s="253"/>
      <c r="ES554" s="253"/>
      <c r="ET554" s="253"/>
      <c r="EU554" s="253"/>
      <c r="EV554" s="253"/>
      <c r="EW554" s="253"/>
      <c r="EX554" s="253"/>
      <c r="EY554" s="253"/>
      <c r="EZ554" s="253"/>
      <c r="FA554" s="253"/>
      <c r="FB554" s="253"/>
      <c r="FC554" s="253"/>
      <c r="FD554" s="253"/>
      <c r="FE554" s="253"/>
      <c r="FF554" s="253"/>
      <c r="FG554" s="253"/>
      <c r="FH554" s="253"/>
      <c r="FI554" s="253"/>
      <c r="FJ554" s="253"/>
      <c r="FK554" s="253"/>
      <c r="FL554" s="253"/>
      <c r="FM554" s="253"/>
      <c r="FN554" s="253"/>
      <c r="FO554" s="253"/>
      <c r="FP554" s="253"/>
      <c r="FQ554" s="253"/>
      <c r="FR554" s="253"/>
      <c r="FS554" s="253"/>
      <c r="FT554" s="253"/>
      <c r="FU554" s="253"/>
      <c r="FV554" s="253"/>
      <c r="FW554" s="253"/>
      <c r="FX554" s="253"/>
      <c r="FY554" s="253"/>
      <c r="FZ554" s="253"/>
      <c r="GA554" s="253"/>
      <c r="GB554" s="253"/>
      <c r="GC554" s="253"/>
      <c r="GD554" s="253"/>
      <c r="GE554" s="253"/>
      <c r="GF554" s="253"/>
      <c r="GG554" s="253"/>
      <c r="GH554" s="253"/>
      <c r="GI554" s="253"/>
      <c r="GJ554" s="253"/>
      <c r="GK554" s="253"/>
      <c r="GL554" s="253"/>
      <c r="GM554" s="253"/>
      <c r="GN554" s="253"/>
      <c r="GO554" s="253"/>
      <c r="GP554" s="253"/>
      <c r="GQ554" s="253"/>
      <c r="GR554" s="253"/>
      <c r="GS554" s="253"/>
      <c r="GT554" s="253"/>
      <c r="GU554" s="253"/>
      <c r="GV554" s="253"/>
      <c r="GW554" s="253"/>
      <c r="GX554" s="253"/>
      <c r="GY554" s="253"/>
      <c r="GZ554" s="253"/>
      <c r="HA554" s="253"/>
      <c r="HB554" s="253"/>
      <c r="HC554" s="253"/>
      <c r="HD554" s="253"/>
      <c r="HE554" s="253"/>
      <c r="HF554" s="253"/>
      <c r="HG554" s="253"/>
      <c r="HH554" s="253"/>
      <c r="HI554" s="253"/>
      <c r="HJ554" s="253"/>
      <c r="HK554" s="253"/>
      <c r="HL554" s="253"/>
      <c r="HM554" s="253"/>
      <c r="HN554" s="253"/>
      <c r="HO554" s="253"/>
      <c r="HP554" s="253"/>
      <c r="HQ554" s="253"/>
      <c r="HR554" s="253"/>
      <c r="HS554" s="253"/>
      <c r="HT554" s="253"/>
      <c r="HU554" s="253"/>
      <c r="HV554" s="253"/>
      <c r="HW554" s="253"/>
      <c r="HX554" s="253"/>
      <c r="HY554" s="253"/>
      <c r="HZ554" s="253"/>
      <c r="IA554" s="253"/>
      <c r="IB554" s="253"/>
      <c r="IC554" s="253"/>
      <c r="ID554" s="253"/>
      <c r="IE554" s="253"/>
      <c r="IF554" s="253"/>
      <c r="IG554" s="253"/>
      <c r="IH554" s="253"/>
      <c r="II554" s="253"/>
      <c r="IJ554" s="253"/>
      <c r="IK554" s="253"/>
      <c r="IL554" s="253"/>
      <c r="IM554" s="253"/>
      <c r="IN554" s="253"/>
      <c r="IO554" s="253"/>
      <c r="IP554" s="253"/>
      <c r="IQ554" s="253"/>
      <c r="IR554" s="253"/>
      <c r="IS554" s="253"/>
      <c r="IT554" s="253"/>
      <c r="IU554" s="253"/>
      <c r="IV554" s="253"/>
      <c r="IW554" s="253"/>
      <c r="IX554" s="253"/>
      <c r="IY554" s="253"/>
      <c r="IZ554" s="253"/>
      <c r="JA554" s="253"/>
      <c r="JB554" s="253"/>
      <c r="JC554" s="253"/>
      <c r="JD554" s="253"/>
      <c r="JE554" s="253"/>
      <c r="JF554" s="253"/>
      <c r="JG554" s="253"/>
      <c r="JH554" s="253"/>
      <c r="JI554" s="253"/>
      <c r="JJ554" s="253"/>
      <c r="JK554" s="253"/>
      <c r="JL554" s="253"/>
      <c r="JM554" s="253"/>
      <c r="JN554" s="253"/>
      <c r="JO554" s="253"/>
      <c r="JP554" s="253"/>
      <c r="JQ554" s="253"/>
      <c r="JR554" s="253"/>
      <c r="JS554" s="253"/>
      <c r="JT554" s="253"/>
      <c r="JU554" s="253"/>
    </row>
    <row r="555" spans="1:281" s="252" customFormat="1" ht="15" customHeight="1" x14ac:dyDescent="0.25">
      <c r="A555" s="253"/>
      <c r="B555" s="253"/>
      <c r="C555" s="253"/>
      <c r="D555" s="253"/>
      <c r="E555" s="253"/>
      <c r="F555" s="253"/>
      <c r="G555" s="253"/>
      <c r="H555" s="253"/>
      <c r="I555" s="253"/>
      <c r="J555" s="253"/>
      <c r="K555" s="253"/>
      <c r="L555" s="253"/>
      <c r="M555" s="253"/>
      <c r="N555" s="253"/>
      <c r="O555" s="253"/>
      <c r="P555" s="253"/>
      <c r="Q555" s="253"/>
      <c r="R555" s="253"/>
      <c r="S555" s="253"/>
      <c r="T555" s="253"/>
      <c r="U555" s="253" t="s">
        <v>716</v>
      </c>
      <c r="V555" s="253"/>
      <c r="W555" s="253"/>
      <c r="X555" s="253"/>
      <c r="Y555" s="253"/>
      <c r="Z555" s="253"/>
      <c r="AA555" s="253"/>
      <c r="AB555" s="253"/>
      <c r="AC555" s="253" t="s">
        <v>329</v>
      </c>
      <c r="AD555" s="253"/>
      <c r="AE555" s="253"/>
      <c r="AF555" s="253"/>
      <c r="AG555" s="253"/>
      <c r="AH555" s="253"/>
      <c r="AI555" s="253"/>
      <c r="AJ555" s="253"/>
      <c r="AK555" s="253"/>
      <c r="AL555" s="253"/>
      <c r="AM555" s="253"/>
      <c r="AN555" s="253"/>
      <c r="AO555" s="253"/>
      <c r="AP555" s="253"/>
      <c r="AQ555" s="253"/>
      <c r="AR555" s="253"/>
      <c r="AS555" s="253"/>
      <c r="AT555" s="253"/>
      <c r="AU555" s="253"/>
      <c r="AV555" s="253"/>
      <c r="AW555" s="253"/>
      <c r="AX555" s="253"/>
      <c r="AY555" s="253"/>
      <c r="AZ555" s="253"/>
      <c r="BA555" s="253"/>
      <c r="BB555" s="253"/>
      <c r="BC555" s="253"/>
      <c r="BD555" s="253"/>
      <c r="BE555" s="253"/>
      <c r="BF555" s="253"/>
      <c r="BG555" s="253"/>
      <c r="BH555" s="253"/>
      <c r="BI555" s="253"/>
      <c r="BJ555" s="253"/>
      <c r="BK555" s="253"/>
      <c r="BL555" s="253"/>
      <c r="BM555" s="253"/>
      <c r="BN555" s="253"/>
      <c r="BO555" s="253"/>
      <c r="BP555" s="253"/>
      <c r="BQ555" s="253"/>
      <c r="BR555" s="253"/>
      <c r="BS555" s="253"/>
      <c r="BT555" s="253"/>
      <c r="BU555" s="253"/>
      <c r="BV555" s="253"/>
      <c r="BW555" s="253"/>
      <c r="BX555" s="253"/>
      <c r="BY555" s="253"/>
      <c r="BZ555" s="253"/>
      <c r="CA555" s="253"/>
      <c r="CB555" s="253"/>
      <c r="CC555" s="253"/>
      <c r="CD555" s="253"/>
      <c r="CE555" s="253"/>
      <c r="CF555" s="253"/>
      <c r="CG555" s="253"/>
      <c r="CH555" s="253"/>
      <c r="CI555" s="253"/>
      <c r="CJ555" s="253"/>
      <c r="CK555" s="253"/>
      <c r="CL555" s="253"/>
      <c r="CM555" s="253"/>
      <c r="CN555" s="253"/>
      <c r="CO555" s="253"/>
      <c r="CP555" s="253"/>
      <c r="CQ555" s="253"/>
      <c r="CR555" s="253"/>
      <c r="CS555" s="253"/>
      <c r="CT555" s="253"/>
      <c r="CU555" s="253"/>
      <c r="CV555" s="253"/>
      <c r="CW555" s="253"/>
      <c r="CX555" s="253"/>
      <c r="CY555" s="253"/>
      <c r="CZ555" s="253"/>
      <c r="DA555" s="253"/>
      <c r="DB555" s="253"/>
      <c r="DC555" s="253"/>
      <c r="DD555" s="253"/>
      <c r="DE555" s="253"/>
      <c r="DF555" s="253"/>
      <c r="DG555" s="253"/>
      <c r="DH555" s="253"/>
      <c r="DI555" s="253"/>
      <c r="DJ555" s="253"/>
      <c r="DK555" s="253"/>
      <c r="DL555" s="253"/>
      <c r="DM555" s="253"/>
      <c r="DN555" s="253"/>
      <c r="DO555" s="253"/>
      <c r="DP555" s="253"/>
      <c r="DQ555" s="253"/>
      <c r="DR555" s="253"/>
      <c r="DS555" s="253"/>
      <c r="DT555" s="253"/>
      <c r="DU555" s="253"/>
      <c r="DV555" s="253"/>
      <c r="DW555" s="253"/>
      <c r="DX555" s="253"/>
      <c r="DY555" s="253"/>
      <c r="DZ555" s="253"/>
      <c r="EA555" s="253"/>
      <c r="EB555" s="253"/>
      <c r="EC555" s="253"/>
      <c r="ED555" s="253"/>
      <c r="EE555" s="253"/>
      <c r="EF555" s="253"/>
      <c r="EG555" s="253"/>
      <c r="EH555" s="253"/>
      <c r="EI555" s="253"/>
      <c r="EJ555" s="253"/>
      <c r="EK555" s="253"/>
      <c r="EL555" s="253"/>
      <c r="EM555" s="253"/>
      <c r="EN555" s="253"/>
      <c r="EO555" s="253"/>
      <c r="EP555" s="253"/>
      <c r="EQ555" s="253"/>
      <c r="ER555" s="253"/>
      <c r="ES555" s="253"/>
      <c r="ET555" s="253"/>
      <c r="EU555" s="253"/>
      <c r="EV555" s="253"/>
      <c r="EW555" s="253"/>
      <c r="EX555" s="253"/>
      <c r="EY555" s="253"/>
      <c r="EZ555" s="253"/>
      <c r="FA555" s="253"/>
      <c r="FB555" s="253"/>
      <c r="FC555" s="253"/>
      <c r="FD555" s="253"/>
      <c r="FE555" s="253"/>
      <c r="FF555" s="253"/>
      <c r="FG555" s="253"/>
      <c r="FH555" s="253"/>
      <c r="FI555" s="253"/>
      <c r="FJ555" s="253"/>
      <c r="FK555" s="253"/>
      <c r="FL555" s="253"/>
      <c r="FM555" s="253"/>
      <c r="FN555" s="253"/>
      <c r="FO555" s="253"/>
      <c r="FP555" s="253"/>
      <c r="FQ555" s="253"/>
      <c r="FR555" s="253"/>
      <c r="FS555" s="253"/>
      <c r="FT555" s="253"/>
      <c r="FU555" s="253"/>
      <c r="FV555" s="253"/>
      <c r="FW555" s="253"/>
      <c r="FX555" s="253"/>
      <c r="FY555" s="253"/>
      <c r="FZ555" s="253"/>
      <c r="GA555" s="253"/>
      <c r="GB555" s="253"/>
      <c r="GC555" s="253"/>
      <c r="GD555" s="253"/>
      <c r="GE555" s="253"/>
      <c r="GF555" s="253"/>
      <c r="GG555" s="253"/>
      <c r="GH555" s="253"/>
      <c r="GI555" s="253"/>
      <c r="GJ555" s="253"/>
      <c r="GK555" s="253"/>
      <c r="GL555" s="253"/>
      <c r="GM555" s="253"/>
      <c r="GN555" s="253"/>
      <c r="GO555" s="253"/>
      <c r="GP555" s="253"/>
      <c r="GQ555" s="253"/>
      <c r="GR555" s="253"/>
      <c r="GS555" s="253"/>
      <c r="GT555" s="253"/>
      <c r="GU555" s="253"/>
      <c r="GV555" s="253"/>
      <c r="GW555" s="253"/>
      <c r="GX555" s="253"/>
      <c r="GY555" s="253"/>
      <c r="GZ555" s="253"/>
      <c r="HA555" s="253"/>
      <c r="HB555" s="253"/>
      <c r="HC555" s="253"/>
      <c r="HD555" s="253"/>
      <c r="HE555" s="253"/>
      <c r="HF555" s="253"/>
      <c r="HG555" s="253"/>
      <c r="HH555" s="253"/>
      <c r="HI555" s="253"/>
      <c r="HJ555" s="253"/>
      <c r="HK555" s="253"/>
      <c r="HL555" s="253"/>
      <c r="HM555" s="253"/>
      <c r="HN555" s="253"/>
      <c r="HO555" s="253"/>
      <c r="HP555" s="253"/>
      <c r="HQ555" s="253"/>
      <c r="HR555" s="253"/>
      <c r="HS555" s="253"/>
      <c r="HT555" s="253"/>
      <c r="HU555" s="253"/>
      <c r="HV555" s="253"/>
      <c r="HW555" s="253"/>
      <c r="HX555" s="253"/>
      <c r="HY555" s="253"/>
      <c r="HZ555" s="253"/>
      <c r="IA555" s="253"/>
      <c r="IB555" s="253"/>
      <c r="IC555" s="253"/>
      <c r="ID555" s="253"/>
      <c r="IE555" s="253"/>
      <c r="IF555" s="253"/>
      <c r="IG555" s="253"/>
      <c r="IH555" s="253"/>
      <c r="II555" s="253"/>
      <c r="IJ555" s="253"/>
      <c r="IK555" s="253"/>
      <c r="IL555" s="253"/>
      <c r="IM555" s="253"/>
      <c r="IN555" s="253"/>
      <c r="IO555" s="253"/>
      <c r="IP555" s="253"/>
      <c r="IQ555" s="253"/>
      <c r="IR555" s="253"/>
      <c r="IS555" s="253"/>
      <c r="IT555" s="253"/>
      <c r="IU555" s="253"/>
      <c r="IV555" s="253"/>
      <c r="IW555" s="253"/>
      <c r="IX555" s="253"/>
      <c r="IY555" s="253"/>
      <c r="IZ555" s="253"/>
      <c r="JA555" s="253"/>
      <c r="JB555" s="253"/>
      <c r="JC555" s="253"/>
      <c r="JD555" s="253"/>
      <c r="JE555" s="253"/>
      <c r="JF555" s="253"/>
      <c r="JG555" s="253"/>
      <c r="JH555" s="253"/>
      <c r="JI555" s="253"/>
      <c r="JJ555" s="253"/>
      <c r="JK555" s="253"/>
      <c r="JL555" s="253"/>
      <c r="JM555" s="253"/>
      <c r="JN555" s="253"/>
      <c r="JO555" s="253"/>
      <c r="JP555" s="253"/>
      <c r="JQ555" s="253"/>
      <c r="JR555" s="253"/>
      <c r="JS555" s="253"/>
      <c r="JT555" s="253"/>
      <c r="JU555" s="253"/>
    </row>
    <row r="556" spans="1:281" s="252" customFormat="1" ht="15" customHeight="1" x14ac:dyDescent="0.25">
      <c r="A556" s="253"/>
      <c r="B556" s="253"/>
      <c r="C556" s="253"/>
      <c r="D556" s="253"/>
      <c r="E556" s="253"/>
      <c r="F556" s="253"/>
      <c r="G556" s="253"/>
      <c r="H556" s="253"/>
      <c r="I556" s="253"/>
      <c r="J556" s="253"/>
      <c r="K556" s="253"/>
      <c r="L556" s="253"/>
      <c r="M556" s="253"/>
      <c r="N556" s="253"/>
      <c r="O556" s="253"/>
      <c r="P556" s="253"/>
      <c r="Q556" s="253"/>
      <c r="R556" s="253"/>
      <c r="S556" s="253"/>
      <c r="T556" s="253"/>
      <c r="U556" s="253" t="s">
        <v>717</v>
      </c>
      <c r="V556" s="253"/>
      <c r="W556" s="253"/>
      <c r="X556" s="253"/>
      <c r="Y556" s="253"/>
      <c r="Z556" s="253"/>
      <c r="AA556" s="253"/>
      <c r="AB556" s="253"/>
      <c r="AC556" s="253" t="s">
        <v>320</v>
      </c>
      <c r="AD556" s="253"/>
      <c r="AE556" s="253"/>
      <c r="AF556" s="253"/>
      <c r="AG556" s="253"/>
      <c r="AH556" s="253"/>
      <c r="AI556" s="253"/>
      <c r="AJ556" s="253"/>
      <c r="AK556" s="253"/>
      <c r="AL556" s="253"/>
      <c r="AM556" s="253"/>
      <c r="AN556" s="253"/>
      <c r="AO556" s="253"/>
      <c r="AP556" s="253"/>
      <c r="AQ556" s="253"/>
      <c r="AR556" s="253"/>
      <c r="AS556" s="253"/>
      <c r="AT556" s="253"/>
      <c r="AU556" s="253"/>
      <c r="AV556" s="253"/>
      <c r="AW556" s="253"/>
      <c r="AX556" s="253"/>
      <c r="AY556" s="253"/>
      <c r="AZ556" s="253"/>
      <c r="BA556" s="253"/>
      <c r="BB556" s="253"/>
      <c r="BC556" s="253"/>
      <c r="BD556" s="253"/>
      <c r="BE556" s="253"/>
      <c r="BF556" s="253"/>
      <c r="BG556" s="253"/>
      <c r="BH556" s="253"/>
      <c r="BI556" s="253"/>
      <c r="BJ556" s="253"/>
      <c r="BK556" s="253"/>
      <c r="BL556" s="253"/>
      <c r="BM556" s="253"/>
      <c r="BN556" s="253"/>
      <c r="BO556" s="253"/>
      <c r="BP556" s="253"/>
      <c r="BQ556" s="253"/>
      <c r="BR556" s="253"/>
      <c r="BS556" s="253"/>
      <c r="BT556" s="253"/>
      <c r="BU556" s="253"/>
      <c r="BV556" s="253"/>
      <c r="BW556" s="253"/>
      <c r="BX556" s="253"/>
      <c r="BY556" s="253"/>
      <c r="BZ556" s="253"/>
      <c r="CA556" s="253"/>
      <c r="CB556" s="253"/>
      <c r="CC556" s="253"/>
      <c r="CD556" s="253"/>
      <c r="CE556" s="253"/>
      <c r="CF556" s="253"/>
      <c r="CG556" s="253"/>
      <c r="CH556" s="253"/>
      <c r="CI556" s="253"/>
      <c r="CJ556" s="253"/>
      <c r="CK556" s="253"/>
      <c r="CL556" s="253"/>
      <c r="CM556" s="253"/>
      <c r="CN556" s="253"/>
      <c r="CO556" s="253"/>
      <c r="CP556" s="253"/>
      <c r="CQ556" s="253"/>
      <c r="CR556" s="253"/>
      <c r="CS556" s="253"/>
      <c r="CT556" s="253"/>
      <c r="CU556" s="253"/>
      <c r="CV556" s="253"/>
      <c r="CW556" s="253"/>
      <c r="CX556" s="253"/>
      <c r="CY556" s="253"/>
      <c r="CZ556" s="253"/>
      <c r="DA556" s="253"/>
      <c r="DB556" s="253"/>
      <c r="DC556" s="253"/>
      <c r="DD556" s="253"/>
      <c r="DE556" s="253"/>
      <c r="DF556" s="253"/>
      <c r="DG556" s="253"/>
      <c r="DH556" s="253"/>
      <c r="DI556" s="253"/>
      <c r="DJ556" s="253"/>
      <c r="DK556" s="253"/>
      <c r="DL556" s="253"/>
      <c r="DM556" s="253"/>
      <c r="DN556" s="253"/>
      <c r="DO556" s="253"/>
      <c r="DP556" s="253"/>
      <c r="DQ556" s="253"/>
      <c r="DR556" s="253"/>
      <c r="DS556" s="253"/>
      <c r="DT556" s="253"/>
      <c r="DU556" s="253"/>
      <c r="DV556" s="253"/>
      <c r="DW556" s="253"/>
      <c r="DX556" s="253"/>
      <c r="DY556" s="253"/>
      <c r="DZ556" s="253"/>
      <c r="EA556" s="253"/>
      <c r="EB556" s="253"/>
      <c r="EC556" s="253"/>
      <c r="ED556" s="253"/>
      <c r="EE556" s="253"/>
      <c r="EF556" s="253"/>
      <c r="EG556" s="253"/>
      <c r="EH556" s="253"/>
      <c r="EI556" s="253"/>
      <c r="EJ556" s="253"/>
      <c r="EK556" s="253"/>
      <c r="EL556" s="253"/>
      <c r="EM556" s="253"/>
      <c r="EN556" s="253"/>
      <c r="EO556" s="253"/>
      <c r="EP556" s="253"/>
      <c r="EQ556" s="253"/>
      <c r="ER556" s="253"/>
      <c r="ES556" s="253"/>
      <c r="ET556" s="253"/>
      <c r="EU556" s="253"/>
      <c r="EV556" s="253"/>
      <c r="EW556" s="253"/>
      <c r="EX556" s="253"/>
      <c r="EY556" s="253"/>
      <c r="EZ556" s="253"/>
      <c r="FA556" s="253"/>
      <c r="FB556" s="253"/>
      <c r="FC556" s="253"/>
      <c r="FD556" s="253"/>
      <c r="FE556" s="253"/>
      <c r="FF556" s="253"/>
      <c r="FG556" s="253"/>
      <c r="FH556" s="253"/>
      <c r="FI556" s="253"/>
      <c r="FJ556" s="253"/>
      <c r="FK556" s="253"/>
      <c r="FL556" s="253"/>
      <c r="FM556" s="253"/>
      <c r="FN556" s="253"/>
      <c r="FO556" s="253"/>
      <c r="FP556" s="253"/>
      <c r="FQ556" s="253"/>
      <c r="FR556" s="253"/>
      <c r="FS556" s="253"/>
      <c r="FT556" s="253"/>
      <c r="FU556" s="253"/>
      <c r="FV556" s="253"/>
      <c r="FW556" s="253"/>
      <c r="FX556" s="253"/>
      <c r="FY556" s="253"/>
      <c r="FZ556" s="253"/>
      <c r="GA556" s="253"/>
      <c r="GB556" s="253"/>
      <c r="GC556" s="253"/>
      <c r="GD556" s="253"/>
      <c r="GE556" s="253"/>
      <c r="GF556" s="253"/>
      <c r="GG556" s="253"/>
      <c r="GH556" s="253"/>
      <c r="GI556" s="253"/>
      <c r="GJ556" s="253"/>
      <c r="GK556" s="253"/>
      <c r="GL556" s="253"/>
      <c r="GM556" s="253"/>
      <c r="GN556" s="253"/>
      <c r="GO556" s="253"/>
      <c r="GP556" s="253"/>
      <c r="GQ556" s="253"/>
      <c r="GR556" s="253"/>
      <c r="GS556" s="253"/>
      <c r="GT556" s="253"/>
      <c r="GU556" s="253"/>
      <c r="GV556" s="253"/>
      <c r="GW556" s="253"/>
      <c r="GX556" s="253"/>
      <c r="GY556" s="253"/>
      <c r="GZ556" s="253"/>
      <c r="HA556" s="253"/>
      <c r="HB556" s="253"/>
      <c r="HC556" s="253"/>
      <c r="HD556" s="253"/>
      <c r="HE556" s="253"/>
      <c r="HF556" s="253"/>
      <c r="HG556" s="253"/>
      <c r="HH556" s="253"/>
      <c r="HI556" s="253"/>
      <c r="HJ556" s="253"/>
      <c r="HK556" s="253"/>
      <c r="HL556" s="253"/>
      <c r="HM556" s="253"/>
      <c r="HN556" s="253"/>
      <c r="HO556" s="253"/>
      <c r="HP556" s="253"/>
      <c r="HQ556" s="253"/>
      <c r="HR556" s="253"/>
      <c r="HS556" s="253"/>
      <c r="HT556" s="253"/>
      <c r="HU556" s="253"/>
      <c r="HV556" s="253"/>
      <c r="HW556" s="253"/>
      <c r="HX556" s="253"/>
      <c r="HY556" s="253"/>
      <c r="HZ556" s="253"/>
      <c r="IA556" s="253"/>
      <c r="IB556" s="253"/>
      <c r="IC556" s="253"/>
      <c r="ID556" s="253"/>
      <c r="IE556" s="253"/>
      <c r="IF556" s="253"/>
      <c r="IG556" s="253"/>
      <c r="IH556" s="253"/>
      <c r="II556" s="253"/>
      <c r="IJ556" s="253"/>
      <c r="IK556" s="253"/>
      <c r="IL556" s="253"/>
      <c r="IM556" s="253"/>
      <c r="IN556" s="253"/>
      <c r="IO556" s="253"/>
      <c r="IP556" s="253"/>
      <c r="IQ556" s="253"/>
      <c r="IR556" s="253"/>
      <c r="IS556" s="253"/>
      <c r="IT556" s="253"/>
      <c r="IU556" s="253"/>
      <c r="IV556" s="253"/>
      <c r="IW556" s="253"/>
      <c r="IX556" s="253"/>
      <c r="IY556" s="253"/>
      <c r="IZ556" s="253"/>
      <c r="JA556" s="253"/>
      <c r="JB556" s="253"/>
      <c r="JC556" s="253"/>
      <c r="JD556" s="253"/>
      <c r="JE556" s="253"/>
      <c r="JF556" s="253"/>
      <c r="JG556" s="253"/>
      <c r="JH556" s="253"/>
      <c r="JI556" s="253"/>
      <c r="JJ556" s="253"/>
      <c r="JK556" s="253"/>
      <c r="JL556" s="253"/>
      <c r="JM556" s="253"/>
      <c r="JN556" s="253"/>
      <c r="JO556" s="253"/>
      <c r="JP556" s="253"/>
      <c r="JQ556" s="253"/>
      <c r="JR556" s="253"/>
      <c r="JS556" s="253"/>
      <c r="JT556" s="253"/>
      <c r="JU556" s="253"/>
    </row>
    <row r="557" spans="1:281" s="252" customFormat="1" ht="15" customHeight="1" x14ac:dyDescent="0.25">
      <c r="A557" s="253"/>
      <c r="B557" s="253"/>
      <c r="C557" s="253"/>
      <c r="D557" s="253"/>
      <c r="E557" s="253"/>
      <c r="F557" s="253"/>
      <c r="G557" s="253"/>
      <c r="H557" s="253"/>
      <c r="I557" s="253"/>
      <c r="J557" s="253"/>
      <c r="K557" s="253"/>
      <c r="L557" s="253"/>
      <c r="M557" s="253"/>
      <c r="N557" s="253"/>
      <c r="O557" s="253"/>
      <c r="P557" s="253"/>
      <c r="Q557" s="253"/>
      <c r="R557" s="253"/>
      <c r="S557" s="253"/>
      <c r="T557" s="253"/>
      <c r="U557" s="253" t="s">
        <v>718</v>
      </c>
      <c r="V557" s="253"/>
      <c r="W557" s="253"/>
      <c r="X557" s="253"/>
      <c r="Y557" s="253"/>
      <c r="Z557" s="253"/>
      <c r="AA557" s="253"/>
      <c r="AB557" s="253"/>
      <c r="AC557" s="253" t="s">
        <v>393</v>
      </c>
      <c r="AD557" s="253"/>
      <c r="AE557" s="253"/>
      <c r="AF557" s="253"/>
      <c r="AG557" s="253"/>
      <c r="AH557" s="253"/>
      <c r="AI557" s="253"/>
      <c r="AJ557" s="253"/>
      <c r="AK557" s="253"/>
      <c r="AL557" s="253"/>
      <c r="AM557" s="253"/>
      <c r="AN557" s="253"/>
      <c r="AO557" s="253"/>
      <c r="AP557" s="253"/>
      <c r="AQ557" s="253"/>
      <c r="AR557" s="253"/>
      <c r="AS557" s="253"/>
      <c r="AT557" s="253"/>
      <c r="AU557" s="253"/>
      <c r="AV557" s="253"/>
      <c r="AW557" s="253"/>
      <c r="AX557" s="253"/>
      <c r="AY557" s="253"/>
      <c r="AZ557" s="253"/>
      <c r="BA557" s="253"/>
      <c r="BB557" s="253"/>
      <c r="BC557" s="253"/>
      <c r="BD557" s="253"/>
      <c r="BE557" s="253"/>
      <c r="BF557" s="253"/>
      <c r="BG557" s="253"/>
      <c r="BH557" s="253"/>
      <c r="BI557" s="253"/>
      <c r="BJ557" s="253"/>
      <c r="BK557" s="253"/>
      <c r="BL557" s="253"/>
      <c r="BM557" s="253"/>
      <c r="BN557" s="253"/>
      <c r="BO557" s="253"/>
      <c r="BP557" s="253"/>
      <c r="BQ557" s="253"/>
      <c r="BR557" s="253"/>
      <c r="BS557" s="253"/>
      <c r="BT557" s="253"/>
      <c r="BU557" s="253"/>
      <c r="BV557" s="253"/>
      <c r="BW557" s="253"/>
      <c r="BX557" s="253"/>
      <c r="BY557" s="253"/>
      <c r="BZ557" s="253"/>
      <c r="CA557" s="253"/>
      <c r="CB557" s="253"/>
      <c r="CC557" s="253"/>
      <c r="CD557" s="253"/>
      <c r="CE557" s="253"/>
      <c r="CF557" s="253"/>
      <c r="CG557" s="253"/>
      <c r="CH557" s="253"/>
      <c r="CI557" s="253"/>
      <c r="CJ557" s="253"/>
      <c r="CK557" s="253"/>
      <c r="CL557" s="253"/>
      <c r="CM557" s="253"/>
      <c r="CN557" s="253"/>
      <c r="CO557" s="253"/>
      <c r="CP557" s="253"/>
      <c r="CQ557" s="253"/>
      <c r="CR557" s="253"/>
      <c r="CS557" s="253"/>
      <c r="CT557" s="253"/>
      <c r="CU557" s="253"/>
      <c r="CV557" s="253"/>
      <c r="CW557" s="253"/>
      <c r="CX557" s="253"/>
      <c r="CY557" s="253"/>
      <c r="CZ557" s="253"/>
      <c r="DA557" s="253"/>
      <c r="DB557" s="253"/>
      <c r="DC557" s="253"/>
      <c r="DD557" s="253"/>
      <c r="DE557" s="253"/>
      <c r="DF557" s="253"/>
      <c r="DG557" s="253"/>
      <c r="DH557" s="253"/>
      <c r="DI557" s="253"/>
      <c r="DJ557" s="253"/>
      <c r="DK557" s="253"/>
      <c r="DL557" s="253"/>
      <c r="DM557" s="253"/>
      <c r="DN557" s="253"/>
      <c r="DO557" s="253"/>
      <c r="DP557" s="253"/>
      <c r="DQ557" s="253"/>
      <c r="DR557" s="253"/>
      <c r="DS557" s="253"/>
      <c r="DT557" s="253"/>
      <c r="DU557" s="253"/>
      <c r="DV557" s="253"/>
      <c r="DW557" s="253"/>
      <c r="DX557" s="253"/>
      <c r="DY557" s="253"/>
      <c r="DZ557" s="253"/>
      <c r="EA557" s="253"/>
      <c r="EB557" s="253"/>
      <c r="EC557" s="253"/>
      <c r="ED557" s="253"/>
      <c r="EE557" s="253"/>
      <c r="EF557" s="253"/>
      <c r="EG557" s="253"/>
      <c r="EH557" s="253"/>
      <c r="EI557" s="253"/>
      <c r="EJ557" s="253"/>
      <c r="EK557" s="253"/>
      <c r="EL557" s="253"/>
      <c r="EM557" s="253"/>
      <c r="EN557" s="253"/>
      <c r="EO557" s="253"/>
      <c r="EP557" s="253"/>
      <c r="EQ557" s="253"/>
      <c r="ER557" s="253"/>
      <c r="ES557" s="253"/>
      <c r="ET557" s="253"/>
      <c r="EU557" s="253"/>
      <c r="EV557" s="253"/>
      <c r="EW557" s="253"/>
      <c r="EX557" s="253"/>
      <c r="EY557" s="253"/>
      <c r="EZ557" s="253"/>
      <c r="FA557" s="253"/>
      <c r="FB557" s="253"/>
      <c r="FC557" s="253"/>
      <c r="FD557" s="253"/>
      <c r="FE557" s="253"/>
      <c r="FF557" s="253"/>
      <c r="FG557" s="253"/>
      <c r="FH557" s="253"/>
      <c r="FI557" s="253"/>
      <c r="FJ557" s="253"/>
      <c r="FK557" s="253"/>
      <c r="FL557" s="253"/>
      <c r="FM557" s="253"/>
      <c r="FN557" s="253"/>
      <c r="FO557" s="253"/>
      <c r="FP557" s="253"/>
      <c r="FQ557" s="253"/>
      <c r="FR557" s="253"/>
      <c r="FS557" s="253"/>
      <c r="FT557" s="253"/>
      <c r="FU557" s="253"/>
      <c r="FV557" s="253"/>
      <c r="FW557" s="253"/>
      <c r="FX557" s="253"/>
      <c r="FY557" s="253"/>
      <c r="FZ557" s="253"/>
      <c r="GA557" s="253"/>
      <c r="GB557" s="253"/>
      <c r="GC557" s="253"/>
      <c r="GD557" s="253"/>
      <c r="GE557" s="253"/>
      <c r="GF557" s="253"/>
      <c r="GG557" s="253"/>
      <c r="GH557" s="253"/>
      <c r="GI557" s="253"/>
      <c r="GJ557" s="253"/>
      <c r="GK557" s="253"/>
      <c r="GL557" s="253"/>
      <c r="GM557" s="253"/>
      <c r="GN557" s="253"/>
      <c r="GO557" s="253"/>
      <c r="GP557" s="253"/>
      <c r="GQ557" s="253"/>
      <c r="GR557" s="253"/>
      <c r="GS557" s="253"/>
      <c r="GT557" s="253"/>
      <c r="GU557" s="253"/>
      <c r="GV557" s="253"/>
      <c r="GW557" s="253"/>
      <c r="GX557" s="253"/>
      <c r="GY557" s="253"/>
      <c r="GZ557" s="253"/>
      <c r="HA557" s="253"/>
      <c r="HB557" s="253"/>
      <c r="HC557" s="253"/>
      <c r="HD557" s="253"/>
      <c r="HE557" s="253"/>
      <c r="HF557" s="253"/>
      <c r="HG557" s="253"/>
      <c r="HH557" s="253"/>
      <c r="HI557" s="253"/>
      <c r="HJ557" s="253"/>
      <c r="HK557" s="253"/>
      <c r="HL557" s="253"/>
      <c r="HM557" s="253"/>
      <c r="HN557" s="253"/>
      <c r="HO557" s="253"/>
      <c r="HP557" s="253"/>
      <c r="HQ557" s="253"/>
      <c r="HR557" s="253"/>
      <c r="HS557" s="253"/>
      <c r="HT557" s="253"/>
      <c r="HU557" s="253"/>
      <c r="HV557" s="253"/>
      <c r="HW557" s="253"/>
      <c r="HX557" s="253"/>
      <c r="HY557" s="253"/>
      <c r="HZ557" s="253"/>
      <c r="IA557" s="253"/>
      <c r="IB557" s="253"/>
      <c r="IC557" s="253"/>
      <c r="ID557" s="253"/>
      <c r="IE557" s="253"/>
      <c r="IF557" s="253"/>
      <c r="IG557" s="253"/>
      <c r="IH557" s="253"/>
      <c r="II557" s="253"/>
      <c r="IJ557" s="253"/>
      <c r="IK557" s="253"/>
      <c r="IL557" s="253"/>
      <c r="IM557" s="253"/>
      <c r="IN557" s="253"/>
      <c r="IO557" s="253"/>
      <c r="IP557" s="253"/>
      <c r="IQ557" s="253"/>
      <c r="IR557" s="253"/>
      <c r="IS557" s="253"/>
      <c r="IT557" s="253"/>
      <c r="IU557" s="253"/>
      <c r="IV557" s="253"/>
      <c r="IW557" s="253"/>
      <c r="IX557" s="253"/>
      <c r="IY557" s="253"/>
      <c r="IZ557" s="253"/>
      <c r="JA557" s="253"/>
      <c r="JB557" s="253"/>
      <c r="JC557" s="253"/>
      <c r="JD557" s="253"/>
      <c r="JE557" s="253"/>
      <c r="JF557" s="253"/>
      <c r="JG557" s="253"/>
      <c r="JH557" s="253"/>
      <c r="JI557" s="253"/>
      <c r="JJ557" s="253"/>
      <c r="JK557" s="253"/>
      <c r="JL557" s="253"/>
      <c r="JM557" s="253"/>
      <c r="JN557" s="253"/>
      <c r="JO557" s="253"/>
      <c r="JP557" s="253"/>
      <c r="JQ557" s="253"/>
      <c r="JR557" s="253"/>
      <c r="JS557" s="253"/>
      <c r="JT557" s="253"/>
      <c r="JU557" s="253"/>
    </row>
    <row r="558" spans="1:281" s="252" customFormat="1" ht="15" customHeight="1" x14ac:dyDescent="0.25">
      <c r="A558" s="253"/>
      <c r="B558" s="253"/>
      <c r="C558" s="253"/>
      <c r="D558" s="253"/>
      <c r="E558" s="253"/>
      <c r="F558" s="253"/>
      <c r="G558" s="253"/>
      <c r="H558" s="253"/>
      <c r="I558" s="253"/>
      <c r="J558" s="253"/>
      <c r="K558" s="253"/>
      <c r="L558" s="253"/>
      <c r="M558" s="253"/>
      <c r="N558" s="253"/>
      <c r="O558" s="253"/>
      <c r="P558" s="253"/>
      <c r="Q558" s="253"/>
      <c r="R558" s="253"/>
      <c r="S558" s="253"/>
      <c r="T558" s="253"/>
      <c r="U558" s="253" t="s">
        <v>719</v>
      </c>
      <c r="V558" s="253"/>
      <c r="W558" s="253"/>
      <c r="X558" s="253"/>
      <c r="Y558" s="253"/>
      <c r="Z558" s="253"/>
      <c r="AA558" s="253"/>
      <c r="AB558" s="253"/>
      <c r="AC558" s="253" t="s">
        <v>357</v>
      </c>
      <c r="AD558" s="253"/>
      <c r="AE558" s="253"/>
      <c r="AF558" s="253"/>
      <c r="AG558" s="253"/>
      <c r="AH558" s="253"/>
      <c r="AI558" s="253"/>
      <c r="AJ558" s="253"/>
      <c r="AK558" s="253"/>
      <c r="AL558" s="253"/>
      <c r="AM558" s="253"/>
      <c r="AN558" s="253"/>
      <c r="AO558" s="253"/>
      <c r="AP558" s="253"/>
      <c r="AQ558" s="253"/>
      <c r="AR558" s="253"/>
      <c r="AS558" s="253"/>
      <c r="AT558" s="253"/>
      <c r="AU558" s="253"/>
      <c r="AV558" s="253"/>
      <c r="AW558" s="253"/>
      <c r="AX558" s="253"/>
      <c r="AY558" s="253"/>
      <c r="AZ558" s="253"/>
      <c r="BA558" s="253"/>
      <c r="BB558" s="253"/>
      <c r="BC558" s="253"/>
      <c r="BD558" s="253"/>
      <c r="BE558" s="253"/>
      <c r="BF558" s="253"/>
      <c r="BG558" s="253"/>
      <c r="BH558" s="253"/>
      <c r="BI558" s="253"/>
      <c r="BJ558" s="253"/>
      <c r="BK558" s="253"/>
      <c r="BL558" s="253"/>
      <c r="BM558" s="253"/>
      <c r="BN558" s="253"/>
      <c r="BO558" s="253"/>
      <c r="BP558" s="253"/>
      <c r="BQ558" s="253"/>
      <c r="BR558" s="253"/>
      <c r="BS558" s="253"/>
      <c r="BT558" s="253"/>
      <c r="BU558" s="253"/>
      <c r="BV558" s="253"/>
      <c r="BW558" s="253"/>
      <c r="BX558" s="253"/>
      <c r="BY558" s="253"/>
      <c r="BZ558" s="253"/>
      <c r="CA558" s="253"/>
      <c r="CB558" s="253"/>
      <c r="CC558" s="253"/>
      <c r="CD558" s="253"/>
      <c r="CE558" s="253"/>
      <c r="CF558" s="253"/>
      <c r="CG558" s="253"/>
      <c r="CH558" s="253"/>
      <c r="CI558" s="253"/>
      <c r="CJ558" s="253"/>
      <c r="CK558" s="253"/>
      <c r="CL558" s="253"/>
      <c r="CM558" s="253"/>
      <c r="CN558" s="253"/>
      <c r="CO558" s="253"/>
      <c r="CP558" s="253"/>
      <c r="CQ558" s="253"/>
      <c r="CR558" s="253"/>
      <c r="CS558" s="253"/>
      <c r="CT558" s="253"/>
      <c r="CU558" s="253"/>
      <c r="CV558" s="253"/>
      <c r="CW558" s="253"/>
      <c r="CX558" s="253"/>
      <c r="CY558" s="253"/>
      <c r="CZ558" s="253"/>
      <c r="DA558" s="253"/>
      <c r="DB558" s="253"/>
      <c r="DC558" s="253"/>
      <c r="DD558" s="253"/>
      <c r="DE558" s="253"/>
      <c r="DF558" s="253"/>
      <c r="DG558" s="253"/>
      <c r="DH558" s="253"/>
      <c r="DI558" s="253"/>
      <c r="DJ558" s="253"/>
      <c r="DK558" s="253"/>
      <c r="DL558" s="253"/>
      <c r="DM558" s="253"/>
      <c r="DN558" s="253"/>
      <c r="DO558" s="253"/>
      <c r="DP558" s="253"/>
      <c r="DQ558" s="253"/>
      <c r="DR558" s="253"/>
      <c r="DS558" s="253"/>
      <c r="DT558" s="253"/>
      <c r="DU558" s="253"/>
      <c r="DV558" s="253"/>
      <c r="DW558" s="253"/>
      <c r="DX558" s="253"/>
      <c r="DY558" s="253"/>
      <c r="DZ558" s="253"/>
      <c r="EA558" s="253"/>
      <c r="EB558" s="253"/>
      <c r="EC558" s="253"/>
      <c r="ED558" s="253"/>
      <c r="EE558" s="253"/>
      <c r="EF558" s="253"/>
      <c r="EG558" s="253"/>
      <c r="EH558" s="253"/>
      <c r="EI558" s="253"/>
      <c r="EJ558" s="253"/>
      <c r="EK558" s="253"/>
      <c r="EL558" s="253"/>
      <c r="EM558" s="253"/>
      <c r="EN558" s="253"/>
      <c r="EO558" s="253"/>
      <c r="EP558" s="253"/>
      <c r="EQ558" s="253"/>
      <c r="ER558" s="253"/>
      <c r="ES558" s="253"/>
      <c r="ET558" s="253"/>
      <c r="EU558" s="253"/>
      <c r="EV558" s="253"/>
      <c r="EW558" s="253"/>
      <c r="EX558" s="253"/>
      <c r="EY558" s="253"/>
      <c r="EZ558" s="253"/>
      <c r="FA558" s="253"/>
      <c r="FB558" s="253"/>
      <c r="FC558" s="253"/>
      <c r="FD558" s="253"/>
      <c r="FE558" s="253"/>
      <c r="FF558" s="253"/>
      <c r="FG558" s="253"/>
      <c r="FH558" s="253"/>
      <c r="FI558" s="253"/>
      <c r="FJ558" s="253"/>
      <c r="FK558" s="253"/>
      <c r="FL558" s="253"/>
      <c r="FM558" s="253"/>
      <c r="FN558" s="253"/>
      <c r="FO558" s="253"/>
      <c r="FP558" s="253"/>
      <c r="FQ558" s="253"/>
      <c r="FR558" s="253"/>
      <c r="FS558" s="253"/>
      <c r="FT558" s="253"/>
      <c r="FU558" s="253"/>
      <c r="FV558" s="253"/>
      <c r="FW558" s="253"/>
      <c r="FX558" s="253"/>
      <c r="FY558" s="253"/>
      <c r="FZ558" s="253"/>
      <c r="GA558" s="253"/>
      <c r="GB558" s="253"/>
      <c r="GC558" s="253"/>
      <c r="GD558" s="253"/>
      <c r="GE558" s="253"/>
      <c r="GF558" s="253"/>
      <c r="GG558" s="253"/>
      <c r="GH558" s="253"/>
      <c r="GI558" s="253"/>
      <c r="GJ558" s="253"/>
      <c r="GK558" s="253"/>
      <c r="GL558" s="253"/>
      <c r="GM558" s="253"/>
      <c r="GN558" s="253"/>
      <c r="GO558" s="253"/>
      <c r="GP558" s="253"/>
      <c r="GQ558" s="253"/>
      <c r="GR558" s="253"/>
      <c r="GS558" s="253"/>
      <c r="GT558" s="253"/>
      <c r="GU558" s="253"/>
      <c r="GV558" s="253"/>
      <c r="GW558" s="253"/>
      <c r="GX558" s="253"/>
      <c r="GY558" s="253"/>
      <c r="GZ558" s="253"/>
      <c r="HA558" s="253"/>
      <c r="HB558" s="253"/>
      <c r="HC558" s="253"/>
      <c r="HD558" s="253"/>
      <c r="HE558" s="253"/>
      <c r="HF558" s="253"/>
      <c r="HG558" s="253"/>
      <c r="HH558" s="253"/>
      <c r="HI558" s="253"/>
      <c r="HJ558" s="253"/>
      <c r="HK558" s="253"/>
      <c r="HL558" s="253"/>
      <c r="HM558" s="253"/>
      <c r="HN558" s="253"/>
      <c r="HO558" s="253"/>
      <c r="HP558" s="253"/>
      <c r="HQ558" s="253"/>
      <c r="HR558" s="253"/>
      <c r="HS558" s="253"/>
      <c r="HT558" s="253"/>
      <c r="HU558" s="253"/>
      <c r="HV558" s="253"/>
      <c r="HW558" s="253"/>
      <c r="HX558" s="253"/>
      <c r="HY558" s="253"/>
      <c r="HZ558" s="253"/>
      <c r="IA558" s="253"/>
      <c r="IB558" s="253"/>
      <c r="IC558" s="253"/>
      <c r="ID558" s="253"/>
      <c r="IE558" s="253"/>
      <c r="IF558" s="253"/>
      <c r="IG558" s="253"/>
      <c r="IH558" s="253"/>
      <c r="II558" s="253"/>
      <c r="IJ558" s="253"/>
      <c r="IK558" s="253"/>
      <c r="IL558" s="253"/>
      <c r="IM558" s="253"/>
      <c r="IN558" s="253"/>
      <c r="IO558" s="253"/>
      <c r="IP558" s="253"/>
      <c r="IQ558" s="253"/>
      <c r="IR558" s="253"/>
      <c r="IS558" s="253"/>
      <c r="IT558" s="253"/>
      <c r="IU558" s="253"/>
      <c r="IV558" s="253"/>
      <c r="IW558" s="253"/>
      <c r="IX558" s="253"/>
      <c r="IY558" s="253"/>
      <c r="IZ558" s="253"/>
      <c r="JA558" s="253"/>
      <c r="JB558" s="253"/>
      <c r="JC558" s="253"/>
      <c r="JD558" s="253"/>
      <c r="JE558" s="253"/>
      <c r="JF558" s="253"/>
      <c r="JG558" s="253"/>
      <c r="JH558" s="253"/>
      <c r="JI558" s="253"/>
      <c r="JJ558" s="253"/>
      <c r="JK558" s="253"/>
      <c r="JL558" s="253"/>
      <c r="JM558" s="253"/>
      <c r="JN558" s="253"/>
      <c r="JO558" s="253"/>
      <c r="JP558" s="253"/>
      <c r="JQ558" s="253"/>
      <c r="JR558" s="253"/>
      <c r="JS558" s="253"/>
      <c r="JT558" s="253"/>
      <c r="JU558" s="253"/>
    </row>
    <row r="559" spans="1:281" s="252" customFormat="1" ht="15" customHeight="1" x14ac:dyDescent="0.25">
      <c r="A559" s="253"/>
      <c r="B559" s="253"/>
      <c r="C559" s="253"/>
      <c r="D559" s="253"/>
      <c r="E559" s="253"/>
      <c r="F559" s="253"/>
      <c r="G559" s="253"/>
      <c r="H559" s="253"/>
      <c r="I559" s="253"/>
      <c r="J559" s="253"/>
      <c r="K559" s="253"/>
      <c r="L559" s="253"/>
      <c r="M559" s="253"/>
      <c r="N559" s="253"/>
      <c r="O559" s="253"/>
      <c r="P559" s="253"/>
      <c r="Q559" s="253"/>
      <c r="R559" s="253"/>
      <c r="S559" s="253"/>
      <c r="T559" s="253"/>
      <c r="U559" s="253" t="s">
        <v>720</v>
      </c>
      <c r="V559" s="253"/>
      <c r="W559" s="253"/>
      <c r="X559" s="253"/>
      <c r="Y559" s="253"/>
      <c r="Z559" s="253"/>
      <c r="AA559" s="253"/>
      <c r="AB559" s="253"/>
      <c r="AC559" s="253" t="s">
        <v>329</v>
      </c>
      <c r="AD559" s="253"/>
      <c r="AE559" s="253"/>
      <c r="AF559" s="253"/>
      <c r="AG559" s="253"/>
      <c r="AH559" s="253"/>
      <c r="AI559" s="253"/>
      <c r="AJ559" s="253"/>
      <c r="AK559" s="253"/>
      <c r="AL559" s="253"/>
      <c r="AM559" s="253"/>
      <c r="AN559" s="253"/>
      <c r="AO559" s="253"/>
      <c r="AP559" s="253"/>
      <c r="AQ559" s="253"/>
      <c r="AR559" s="253"/>
      <c r="AS559" s="253"/>
      <c r="AT559" s="253"/>
      <c r="AU559" s="253"/>
      <c r="AV559" s="253"/>
      <c r="AW559" s="253"/>
      <c r="AX559" s="253"/>
      <c r="AY559" s="253"/>
      <c r="AZ559" s="253"/>
      <c r="BA559" s="253"/>
      <c r="BB559" s="253"/>
      <c r="BC559" s="253"/>
      <c r="BD559" s="253"/>
      <c r="BE559" s="253"/>
      <c r="BF559" s="253"/>
      <c r="BG559" s="253"/>
      <c r="BH559" s="253"/>
      <c r="BI559" s="253"/>
      <c r="BJ559" s="253"/>
      <c r="BK559" s="253"/>
      <c r="BL559" s="253"/>
      <c r="BM559" s="253"/>
      <c r="BN559" s="253"/>
      <c r="BO559" s="253"/>
      <c r="BP559" s="253"/>
      <c r="BQ559" s="253"/>
      <c r="BR559" s="253"/>
      <c r="BS559" s="253"/>
      <c r="BT559" s="253"/>
      <c r="BU559" s="253"/>
      <c r="BV559" s="253"/>
      <c r="BW559" s="253"/>
      <c r="BX559" s="253"/>
      <c r="BY559" s="253"/>
      <c r="BZ559" s="253"/>
      <c r="CA559" s="253"/>
      <c r="CB559" s="253"/>
      <c r="CC559" s="253"/>
      <c r="CD559" s="253"/>
      <c r="CE559" s="253"/>
      <c r="CF559" s="253"/>
      <c r="CG559" s="253"/>
      <c r="CH559" s="253"/>
      <c r="CI559" s="253"/>
      <c r="CJ559" s="253"/>
      <c r="CK559" s="253"/>
      <c r="CL559" s="253"/>
      <c r="CM559" s="253"/>
      <c r="CN559" s="253"/>
      <c r="CO559" s="253"/>
      <c r="CP559" s="253"/>
      <c r="CQ559" s="253"/>
      <c r="CR559" s="253"/>
      <c r="CS559" s="253"/>
      <c r="CT559" s="253"/>
      <c r="CU559" s="253"/>
      <c r="CV559" s="253"/>
      <c r="CW559" s="253"/>
      <c r="CX559" s="253"/>
      <c r="CY559" s="253"/>
      <c r="CZ559" s="253"/>
      <c r="DA559" s="253"/>
      <c r="DB559" s="253"/>
      <c r="DC559" s="253"/>
      <c r="DD559" s="253"/>
      <c r="DE559" s="253"/>
      <c r="DF559" s="253"/>
      <c r="DG559" s="253"/>
      <c r="DH559" s="253"/>
      <c r="DI559" s="253"/>
      <c r="DJ559" s="253"/>
      <c r="DK559" s="253"/>
      <c r="DL559" s="253"/>
      <c r="DM559" s="253"/>
      <c r="DN559" s="253"/>
      <c r="DO559" s="253"/>
      <c r="DP559" s="253"/>
      <c r="DQ559" s="253"/>
      <c r="DR559" s="253"/>
      <c r="DS559" s="253"/>
      <c r="DT559" s="253"/>
      <c r="DU559" s="253"/>
      <c r="DV559" s="253"/>
      <c r="DW559" s="253"/>
      <c r="DX559" s="253"/>
      <c r="DY559" s="253"/>
      <c r="DZ559" s="253"/>
      <c r="EA559" s="253"/>
      <c r="EB559" s="253"/>
      <c r="EC559" s="253"/>
      <c r="ED559" s="253"/>
      <c r="EE559" s="253"/>
      <c r="EF559" s="253"/>
      <c r="EG559" s="253"/>
      <c r="EH559" s="253"/>
      <c r="EI559" s="253"/>
      <c r="EJ559" s="253"/>
      <c r="EK559" s="253"/>
      <c r="EL559" s="253"/>
      <c r="EM559" s="253"/>
      <c r="EN559" s="253"/>
      <c r="EO559" s="253"/>
      <c r="EP559" s="253"/>
      <c r="EQ559" s="253"/>
      <c r="ER559" s="253"/>
      <c r="ES559" s="253"/>
      <c r="ET559" s="253"/>
      <c r="EU559" s="253"/>
      <c r="EV559" s="253"/>
      <c r="EW559" s="253"/>
      <c r="EX559" s="253"/>
      <c r="EY559" s="253"/>
      <c r="EZ559" s="253"/>
      <c r="FA559" s="253"/>
      <c r="FB559" s="253"/>
      <c r="FC559" s="253"/>
      <c r="FD559" s="253"/>
      <c r="FE559" s="253"/>
      <c r="FF559" s="253"/>
      <c r="FG559" s="253"/>
      <c r="FH559" s="253"/>
      <c r="FI559" s="253"/>
      <c r="FJ559" s="253"/>
      <c r="FK559" s="253"/>
      <c r="FL559" s="253"/>
      <c r="FM559" s="253"/>
      <c r="FN559" s="253"/>
      <c r="FO559" s="253"/>
      <c r="FP559" s="253"/>
      <c r="FQ559" s="253"/>
      <c r="FR559" s="253"/>
      <c r="FS559" s="253"/>
      <c r="FT559" s="253"/>
      <c r="FU559" s="253"/>
      <c r="FV559" s="253"/>
      <c r="FW559" s="253"/>
      <c r="FX559" s="253"/>
      <c r="FY559" s="253"/>
      <c r="FZ559" s="253"/>
      <c r="GA559" s="253"/>
      <c r="GB559" s="253"/>
      <c r="GC559" s="253"/>
      <c r="GD559" s="253"/>
      <c r="GE559" s="253"/>
      <c r="GF559" s="253"/>
      <c r="GG559" s="253"/>
      <c r="GH559" s="253"/>
      <c r="GI559" s="253"/>
      <c r="GJ559" s="253"/>
      <c r="GK559" s="253"/>
      <c r="GL559" s="253"/>
      <c r="GM559" s="253"/>
      <c r="GN559" s="253"/>
      <c r="GO559" s="253"/>
      <c r="GP559" s="253"/>
      <c r="GQ559" s="253"/>
      <c r="GR559" s="253"/>
      <c r="GS559" s="253"/>
      <c r="GT559" s="253"/>
      <c r="GU559" s="253"/>
      <c r="GV559" s="253"/>
      <c r="GW559" s="253"/>
      <c r="GX559" s="253"/>
      <c r="GY559" s="253"/>
      <c r="GZ559" s="253"/>
      <c r="HA559" s="253"/>
      <c r="HB559" s="253"/>
      <c r="HC559" s="253"/>
      <c r="HD559" s="253"/>
      <c r="HE559" s="253"/>
      <c r="HF559" s="253"/>
      <c r="HG559" s="253"/>
      <c r="HH559" s="253"/>
      <c r="HI559" s="253"/>
      <c r="HJ559" s="253"/>
      <c r="HK559" s="253"/>
      <c r="HL559" s="253"/>
      <c r="HM559" s="253"/>
      <c r="HN559" s="253"/>
      <c r="HO559" s="253"/>
      <c r="HP559" s="253"/>
      <c r="HQ559" s="253"/>
      <c r="HR559" s="253"/>
      <c r="HS559" s="253"/>
      <c r="HT559" s="253"/>
      <c r="HU559" s="253"/>
      <c r="HV559" s="253"/>
      <c r="HW559" s="253"/>
      <c r="HX559" s="253"/>
      <c r="HY559" s="253"/>
      <c r="HZ559" s="253"/>
      <c r="IA559" s="253"/>
      <c r="IB559" s="253"/>
      <c r="IC559" s="253"/>
      <c r="ID559" s="253"/>
      <c r="IE559" s="253"/>
      <c r="IF559" s="253"/>
      <c r="IG559" s="253"/>
      <c r="IH559" s="253"/>
      <c r="II559" s="253"/>
      <c r="IJ559" s="253"/>
      <c r="IK559" s="253"/>
      <c r="IL559" s="253"/>
      <c r="IM559" s="253"/>
      <c r="IN559" s="253"/>
      <c r="IO559" s="253"/>
      <c r="IP559" s="253"/>
      <c r="IQ559" s="253"/>
      <c r="IR559" s="253"/>
      <c r="IS559" s="253"/>
      <c r="IT559" s="253"/>
      <c r="IU559" s="253"/>
      <c r="IV559" s="253"/>
      <c r="IW559" s="253"/>
      <c r="IX559" s="253"/>
      <c r="IY559" s="253"/>
      <c r="IZ559" s="253"/>
      <c r="JA559" s="253"/>
      <c r="JB559" s="253"/>
      <c r="JC559" s="253"/>
      <c r="JD559" s="253"/>
      <c r="JE559" s="253"/>
      <c r="JF559" s="253"/>
      <c r="JG559" s="253"/>
      <c r="JH559" s="253"/>
      <c r="JI559" s="253"/>
      <c r="JJ559" s="253"/>
      <c r="JK559" s="253"/>
      <c r="JL559" s="253"/>
      <c r="JM559" s="253"/>
      <c r="JN559" s="253"/>
      <c r="JO559" s="253"/>
      <c r="JP559" s="253"/>
      <c r="JQ559" s="253"/>
      <c r="JR559" s="253"/>
      <c r="JS559" s="253"/>
      <c r="JT559" s="253"/>
      <c r="JU559" s="253"/>
    </row>
    <row r="560" spans="1:281" s="252" customFormat="1" ht="15" customHeight="1" x14ac:dyDescent="0.25">
      <c r="A560" s="253"/>
      <c r="B560" s="253"/>
      <c r="C560" s="253"/>
      <c r="D560" s="253"/>
      <c r="E560" s="253"/>
      <c r="F560" s="253"/>
      <c r="G560" s="253"/>
      <c r="H560" s="253"/>
      <c r="I560" s="253"/>
      <c r="J560" s="253"/>
      <c r="K560" s="253"/>
      <c r="L560" s="253"/>
      <c r="M560" s="253"/>
      <c r="N560" s="253"/>
      <c r="O560" s="253"/>
      <c r="P560" s="253"/>
      <c r="Q560" s="253"/>
      <c r="R560" s="253"/>
      <c r="S560" s="253"/>
      <c r="T560" s="253"/>
      <c r="U560" s="253" t="s">
        <v>721</v>
      </c>
      <c r="V560" s="253"/>
      <c r="W560" s="253"/>
      <c r="X560" s="253"/>
      <c r="Y560" s="253"/>
      <c r="Z560" s="253"/>
      <c r="AA560" s="253"/>
      <c r="AB560" s="253"/>
      <c r="AC560" s="253" t="s">
        <v>332</v>
      </c>
      <c r="AD560" s="253"/>
      <c r="AE560" s="253"/>
      <c r="AF560" s="253"/>
      <c r="AG560" s="253"/>
      <c r="AH560" s="253"/>
      <c r="AI560" s="253"/>
      <c r="AJ560" s="253"/>
      <c r="AK560" s="253"/>
      <c r="AL560" s="253"/>
      <c r="AM560" s="253"/>
      <c r="AN560" s="253"/>
      <c r="AO560" s="253"/>
      <c r="AP560" s="253"/>
      <c r="AQ560" s="253"/>
      <c r="AR560" s="253"/>
      <c r="AS560" s="253"/>
      <c r="AT560" s="253"/>
      <c r="AU560" s="253"/>
      <c r="AV560" s="253"/>
      <c r="AW560" s="253"/>
      <c r="AX560" s="253"/>
      <c r="AY560" s="253"/>
      <c r="AZ560" s="253"/>
      <c r="BA560" s="253"/>
      <c r="BB560" s="253"/>
      <c r="BC560" s="253"/>
      <c r="BD560" s="253"/>
      <c r="BE560" s="253"/>
      <c r="BF560" s="253"/>
      <c r="BG560" s="253"/>
      <c r="BH560" s="253"/>
      <c r="BI560" s="253"/>
      <c r="BJ560" s="253"/>
      <c r="BK560" s="253"/>
      <c r="BL560" s="253"/>
      <c r="BM560" s="253"/>
      <c r="BN560" s="253"/>
      <c r="BO560" s="253"/>
      <c r="BP560" s="253"/>
      <c r="BQ560" s="253"/>
      <c r="BR560" s="253"/>
      <c r="BS560" s="253"/>
      <c r="BT560" s="253"/>
      <c r="BU560" s="253"/>
      <c r="BV560" s="253"/>
      <c r="BW560" s="253"/>
      <c r="BX560" s="253"/>
      <c r="BY560" s="253"/>
      <c r="BZ560" s="253"/>
      <c r="CA560" s="253"/>
      <c r="CB560" s="253"/>
      <c r="CC560" s="253"/>
      <c r="CD560" s="253"/>
      <c r="CE560" s="253"/>
      <c r="CF560" s="253"/>
      <c r="CG560" s="253"/>
      <c r="CH560" s="253"/>
      <c r="CI560" s="253"/>
      <c r="CJ560" s="253"/>
      <c r="CK560" s="253"/>
      <c r="CL560" s="253"/>
      <c r="CM560" s="253"/>
      <c r="CN560" s="253"/>
      <c r="CO560" s="253"/>
      <c r="CP560" s="253"/>
      <c r="CQ560" s="253"/>
      <c r="CR560" s="253"/>
      <c r="CS560" s="253"/>
      <c r="CT560" s="253"/>
      <c r="CU560" s="253"/>
      <c r="CV560" s="253"/>
      <c r="CW560" s="253"/>
      <c r="CX560" s="253"/>
      <c r="CY560" s="253"/>
      <c r="CZ560" s="253"/>
      <c r="DA560" s="253"/>
      <c r="DB560" s="253"/>
      <c r="DC560" s="253"/>
      <c r="DD560" s="253"/>
      <c r="DE560" s="253"/>
      <c r="DF560" s="253"/>
      <c r="DG560" s="253"/>
      <c r="DH560" s="253"/>
      <c r="DI560" s="253"/>
      <c r="DJ560" s="253"/>
      <c r="DK560" s="253"/>
      <c r="DL560" s="253"/>
      <c r="DM560" s="253"/>
      <c r="DN560" s="253"/>
      <c r="DO560" s="253"/>
      <c r="DP560" s="253"/>
      <c r="DQ560" s="253"/>
      <c r="DR560" s="253"/>
      <c r="DS560" s="253"/>
      <c r="DT560" s="253"/>
      <c r="DU560" s="253"/>
      <c r="DV560" s="253"/>
      <c r="DW560" s="253"/>
      <c r="DX560" s="253"/>
      <c r="DY560" s="253"/>
      <c r="DZ560" s="253"/>
      <c r="EA560" s="253"/>
      <c r="EB560" s="253"/>
      <c r="EC560" s="253"/>
      <c r="ED560" s="253"/>
      <c r="EE560" s="253"/>
      <c r="EF560" s="253"/>
      <c r="EG560" s="253"/>
      <c r="EH560" s="253"/>
      <c r="EI560" s="253"/>
      <c r="EJ560" s="253"/>
      <c r="EK560" s="253"/>
      <c r="EL560" s="253"/>
      <c r="EM560" s="253"/>
      <c r="EN560" s="253"/>
      <c r="EO560" s="253"/>
      <c r="EP560" s="253"/>
      <c r="EQ560" s="253"/>
      <c r="ER560" s="253"/>
      <c r="ES560" s="253"/>
      <c r="ET560" s="253"/>
      <c r="EU560" s="253"/>
      <c r="EV560" s="253"/>
      <c r="EW560" s="253"/>
      <c r="EX560" s="253"/>
      <c r="EY560" s="253"/>
      <c r="EZ560" s="253"/>
      <c r="FA560" s="253"/>
      <c r="FB560" s="253"/>
      <c r="FC560" s="253"/>
      <c r="FD560" s="253"/>
      <c r="FE560" s="253"/>
      <c r="FF560" s="253"/>
      <c r="FG560" s="253"/>
      <c r="FH560" s="253"/>
      <c r="FI560" s="253"/>
      <c r="FJ560" s="253"/>
      <c r="FK560" s="253"/>
      <c r="FL560" s="253"/>
      <c r="FM560" s="253"/>
      <c r="FN560" s="253"/>
      <c r="FO560" s="253"/>
      <c r="FP560" s="253"/>
      <c r="FQ560" s="253"/>
      <c r="FR560" s="253"/>
      <c r="FS560" s="253"/>
      <c r="FT560" s="253"/>
      <c r="FU560" s="253"/>
      <c r="FV560" s="253"/>
      <c r="FW560" s="253"/>
      <c r="FX560" s="253"/>
      <c r="FY560" s="253"/>
      <c r="FZ560" s="253"/>
      <c r="GA560" s="253"/>
      <c r="GB560" s="253"/>
      <c r="GC560" s="253"/>
      <c r="GD560" s="253"/>
      <c r="GE560" s="253"/>
      <c r="GF560" s="253"/>
      <c r="GG560" s="253"/>
      <c r="GH560" s="253"/>
      <c r="GI560" s="253"/>
      <c r="GJ560" s="253"/>
      <c r="GK560" s="253"/>
      <c r="GL560" s="253"/>
      <c r="GM560" s="253"/>
      <c r="GN560" s="253"/>
      <c r="GO560" s="253"/>
      <c r="GP560" s="253"/>
      <c r="GQ560" s="253"/>
      <c r="GR560" s="253"/>
      <c r="GS560" s="253"/>
      <c r="GT560" s="253"/>
      <c r="GU560" s="253"/>
      <c r="GV560" s="253"/>
      <c r="GW560" s="253"/>
      <c r="GX560" s="253"/>
      <c r="GY560" s="253"/>
      <c r="GZ560" s="253"/>
      <c r="HA560" s="253"/>
      <c r="HB560" s="253"/>
      <c r="HC560" s="253"/>
      <c r="HD560" s="253"/>
      <c r="HE560" s="253"/>
      <c r="HF560" s="253"/>
      <c r="HG560" s="253"/>
      <c r="HH560" s="253"/>
      <c r="HI560" s="253"/>
      <c r="HJ560" s="253"/>
      <c r="HK560" s="253"/>
      <c r="HL560" s="253"/>
      <c r="HM560" s="253"/>
      <c r="HN560" s="253"/>
      <c r="HO560" s="253"/>
      <c r="HP560" s="253"/>
      <c r="HQ560" s="253"/>
      <c r="HR560" s="253"/>
      <c r="HS560" s="253"/>
      <c r="HT560" s="253"/>
      <c r="HU560" s="253"/>
      <c r="HV560" s="253"/>
      <c r="HW560" s="253"/>
      <c r="HX560" s="253"/>
      <c r="HY560" s="253"/>
      <c r="HZ560" s="253"/>
      <c r="IA560" s="253"/>
      <c r="IB560" s="253"/>
      <c r="IC560" s="253"/>
      <c r="ID560" s="253"/>
      <c r="IE560" s="253"/>
      <c r="IF560" s="253"/>
      <c r="IG560" s="253"/>
      <c r="IH560" s="253"/>
      <c r="II560" s="253"/>
      <c r="IJ560" s="253"/>
      <c r="IK560" s="253"/>
      <c r="IL560" s="253"/>
      <c r="IM560" s="253"/>
      <c r="IN560" s="253"/>
      <c r="IO560" s="253"/>
      <c r="IP560" s="253"/>
      <c r="IQ560" s="253"/>
      <c r="IR560" s="253"/>
      <c r="IS560" s="253"/>
      <c r="IT560" s="253"/>
      <c r="IU560" s="253"/>
      <c r="IV560" s="253"/>
      <c r="IW560" s="253"/>
      <c r="IX560" s="253"/>
      <c r="IY560" s="253"/>
      <c r="IZ560" s="253"/>
      <c r="JA560" s="253"/>
      <c r="JB560" s="253"/>
      <c r="JC560" s="253"/>
      <c r="JD560" s="253"/>
      <c r="JE560" s="253"/>
      <c r="JF560" s="253"/>
      <c r="JG560" s="253"/>
      <c r="JH560" s="253"/>
      <c r="JI560" s="253"/>
      <c r="JJ560" s="253"/>
      <c r="JK560" s="253"/>
      <c r="JL560" s="253"/>
      <c r="JM560" s="253"/>
      <c r="JN560" s="253"/>
      <c r="JO560" s="253"/>
      <c r="JP560" s="253"/>
      <c r="JQ560" s="253"/>
      <c r="JR560" s="253"/>
      <c r="JS560" s="253"/>
      <c r="JT560" s="253"/>
      <c r="JU560" s="253"/>
    </row>
    <row r="561" spans="1:281" s="252" customFormat="1" ht="15" customHeight="1" x14ac:dyDescent="0.25">
      <c r="A561" s="253"/>
      <c r="B561" s="253"/>
      <c r="C561" s="253"/>
      <c r="D561" s="253"/>
      <c r="E561" s="253"/>
      <c r="F561" s="253"/>
      <c r="G561" s="253"/>
      <c r="H561" s="253"/>
      <c r="I561" s="253"/>
      <c r="J561" s="253"/>
      <c r="K561" s="253"/>
      <c r="L561" s="253"/>
      <c r="M561" s="253"/>
      <c r="N561" s="253"/>
      <c r="O561" s="253"/>
      <c r="P561" s="253"/>
      <c r="Q561" s="253"/>
      <c r="R561" s="253"/>
      <c r="S561" s="253"/>
      <c r="T561" s="253"/>
      <c r="U561" s="253" t="s">
        <v>722</v>
      </c>
      <c r="V561" s="253"/>
      <c r="W561" s="253"/>
      <c r="X561" s="253"/>
      <c r="Y561" s="253"/>
      <c r="Z561" s="253"/>
      <c r="AA561" s="253"/>
      <c r="AB561" s="253"/>
      <c r="AC561" s="253" t="s">
        <v>329</v>
      </c>
      <c r="AD561" s="253"/>
      <c r="AE561" s="253"/>
      <c r="AF561" s="253"/>
      <c r="AG561" s="253"/>
      <c r="AH561" s="253"/>
      <c r="AI561" s="253"/>
      <c r="AJ561" s="253"/>
      <c r="AK561" s="253"/>
      <c r="AL561" s="253"/>
      <c r="AM561" s="253"/>
      <c r="AN561" s="253"/>
      <c r="AO561" s="253"/>
      <c r="AP561" s="253"/>
      <c r="AQ561" s="253"/>
      <c r="AR561" s="253"/>
      <c r="AS561" s="253"/>
      <c r="AT561" s="253"/>
      <c r="AU561" s="253"/>
      <c r="AV561" s="253"/>
      <c r="AW561" s="253"/>
      <c r="AX561" s="253"/>
      <c r="AY561" s="253"/>
      <c r="AZ561" s="253"/>
      <c r="BA561" s="253"/>
      <c r="BB561" s="253"/>
      <c r="BC561" s="253"/>
      <c r="BD561" s="253"/>
      <c r="BE561" s="253"/>
      <c r="BF561" s="253"/>
      <c r="BG561" s="253"/>
      <c r="BH561" s="253"/>
      <c r="BI561" s="253"/>
      <c r="BJ561" s="253"/>
      <c r="BK561" s="253"/>
      <c r="BL561" s="253"/>
      <c r="BM561" s="253"/>
      <c r="BN561" s="253"/>
      <c r="BO561" s="253"/>
      <c r="BP561" s="253"/>
      <c r="BQ561" s="253"/>
      <c r="BR561" s="253"/>
      <c r="BS561" s="253"/>
      <c r="BT561" s="253"/>
      <c r="BU561" s="253"/>
      <c r="BV561" s="253"/>
      <c r="BW561" s="253"/>
      <c r="BX561" s="253"/>
      <c r="BY561" s="253"/>
      <c r="BZ561" s="253"/>
      <c r="CA561" s="253"/>
      <c r="CB561" s="253"/>
      <c r="CC561" s="253"/>
      <c r="CD561" s="253"/>
      <c r="CE561" s="253"/>
      <c r="CF561" s="253"/>
      <c r="CG561" s="253"/>
      <c r="CH561" s="253"/>
      <c r="CI561" s="253"/>
      <c r="CJ561" s="253"/>
      <c r="CK561" s="253"/>
      <c r="CL561" s="253"/>
      <c r="CM561" s="253"/>
      <c r="CN561" s="253"/>
      <c r="CO561" s="253"/>
      <c r="CP561" s="253"/>
      <c r="CQ561" s="253"/>
      <c r="CR561" s="253"/>
      <c r="CS561" s="253"/>
      <c r="CT561" s="253"/>
      <c r="CU561" s="253"/>
      <c r="CV561" s="253"/>
      <c r="CW561" s="253"/>
      <c r="CX561" s="253"/>
      <c r="CY561" s="253"/>
      <c r="CZ561" s="253"/>
      <c r="DA561" s="253"/>
      <c r="DB561" s="253"/>
      <c r="DC561" s="253"/>
      <c r="DD561" s="253"/>
      <c r="DE561" s="253"/>
      <c r="DF561" s="253"/>
      <c r="DG561" s="253"/>
      <c r="DH561" s="253"/>
      <c r="DI561" s="253"/>
      <c r="DJ561" s="253"/>
      <c r="DK561" s="253"/>
      <c r="DL561" s="253"/>
      <c r="DM561" s="253"/>
      <c r="DN561" s="253"/>
      <c r="DO561" s="253"/>
      <c r="DP561" s="253"/>
      <c r="DQ561" s="253"/>
      <c r="DR561" s="253"/>
      <c r="DS561" s="253"/>
      <c r="DT561" s="253"/>
      <c r="DU561" s="253"/>
      <c r="DV561" s="253"/>
      <c r="DW561" s="253"/>
      <c r="DX561" s="253"/>
      <c r="DY561" s="253"/>
      <c r="DZ561" s="253"/>
      <c r="EA561" s="253"/>
      <c r="EB561" s="253"/>
      <c r="EC561" s="253"/>
      <c r="ED561" s="253"/>
      <c r="EE561" s="253"/>
      <c r="EF561" s="253"/>
      <c r="EG561" s="253"/>
      <c r="EH561" s="253"/>
      <c r="EI561" s="253"/>
      <c r="EJ561" s="253"/>
      <c r="EK561" s="253"/>
      <c r="EL561" s="253"/>
      <c r="EM561" s="253"/>
      <c r="EN561" s="253"/>
      <c r="EO561" s="253"/>
      <c r="EP561" s="253"/>
      <c r="EQ561" s="253"/>
      <c r="ER561" s="253"/>
      <c r="ES561" s="253"/>
      <c r="ET561" s="253"/>
      <c r="EU561" s="253"/>
      <c r="EV561" s="253"/>
      <c r="EW561" s="253"/>
      <c r="EX561" s="253"/>
      <c r="EY561" s="253"/>
      <c r="EZ561" s="253"/>
      <c r="FA561" s="253"/>
      <c r="FB561" s="253"/>
      <c r="FC561" s="253"/>
      <c r="FD561" s="253"/>
      <c r="FE561" s="253"/>
      <c r="FF561" s="253"/>
      <c r="FG561" s="253"/>
      <c r="FH561" s="253"/>
      <c r="FI561" s="253"/>
      <c r="FJ561" s="253"/>
      <c r="FK561" s="253"/>
      <c r="FL561" s="253"/>
      <c r="FM561" s="253"/>
      <c r="FN561" s="253"/>
      <c r="FO561" s="253"/>
      <c r="FP561" s="253"/>
      <c r="FQ561" s="253"/>
      <c r="FR561" s="253"/>
      <c r="FS561" s="253"/>
      <c r="FT561" s="253"/>
      <c r="FU561" s="253"/>
      <c r="FV561" s="253"/>
      <c r="FW561" s="253"/>
      <c r="FX561" s="253"/>
      <c r="FY561" s="253"/>
      <c r="FZ561" s="253"/>
      <c r="GA561" s="253"/>
      <c r="GB561" s="253"/>
      <c r="GC561" s="253"/>
      <c r="GD561" s="253"/>
      <c r="GE561" s="253"/>
      <c r="GF561" s="253"/>
      <c r="GG561" s="253"/>
      <c r="GH561" s="253"/>
      <c r="GI561" s="253"/>
      <c r="GJ561" s="253"/>
      <c r="GK561" s="253"/>
      <c r="GL561" s="253"/>
      <c r="GM561" s="253"/>
      <c r="GN561" s="253"/>
      <c r="GO561" s="253"/>
      <c r="GP561" s="253"/>
      <c r="GQ561" s="253"/>
      <c r="GR561" s="253"/>
      <c r="GS561" s="253"/>
      <c r="GT561" s="253"/>
      <c r="GU561" s="253"/>
      <c r="GV561" s="253"/>
      <c r="GW561" s="253"/>
      <c r="GX561" s="253"/>
      <c r="GY561" s="253"/>
      <c r="GZ561" s="253"/>
      <c r="HA561" s="253"/>
      <c r="HB561" s="253"/>
      <c r="HC561" s="253"/>
      <c r="HD561" s="253"/>
      <c r="HE561" s="253"/>
      <c r="HF561" s="253"/>
      <c r="HG561" s="253"/>
      <c r="HH561" s="253"/>
      <c r="HI561" s="253"/>
      <c r="HJ561" s="253"/>
      <c r="HK561" s="253"/>
      <c r="HL561" s="253"/>
      <c r="HM561" s="253"/>
      <c r="HN561" s="253"/>
      <c r="HO561" s="253"/>
      <c r="HP561" s="253"/>
      <c r="HQ561" s="253"/>
      <c r="HR561" s="253"/>
      <c r="HS561" s="253"/>
      <c r="HT561" s="253"/>
      <c r="HU561" s="253"/>
      <c r="HV561" s="253"/>
      <c r="HW561" s="253"/>
      <c r="HX561" s="253"/>
      <c r="HY561" s="253"/>
      <c r="HZ561" s="253"/>
      <c r="IA561" s="253"/>
      <c r="IB561" s="253"/>
      <c r="IC561" s="253"/>
      <c r="ID561" s="253"/>
      <c r="IE561" s="253"/>
      <c r="IF561" s="253"/>
      <c r="IG561" s="253"/>
      <c r="IH561" s="253"/>
      <c r="II561" s="253"/>
      <c r="IJ561" s="253"/>
      <c r="IK561" s="253"/>
      <c r="IL561" s="253"/>
      <c r="IM561" s="253"/>
      <c r="IN561" s="253"/>
      <c r="IO561" s="253"/>
      <c r="IP561" s="253"/>
      <c r="IQ561" s="253"/>
      <c r="IR561" s="253"/>
      <c r="IS561" s="253"/>
      <c r="IT561" s="253"/>
      <c r="IU561" s="253"/>
      <c r="IV561" s="253"/>
      <c r="IW561" s="253"/>
      <c r="IX561" s="253"/>
      <c r="IY561" s="253"/>
      <c r="IZ561" s="253"/>
      <c r="JA561" s="253"/>
      <c r="JB561" s="253"/>
      <c r="JC561" s="253"/>
      <c r="JD561" s="253"/>
      <c r="JE561" s="253"/>
      <c r="JF561" s="253"/>
      <c r="JG561" s="253"/>
      <c r="JH561" s="253"/>
      <c r="JI561" s="253"/>
      <c r="JJ561" s="253"/>
      <c r="JK561" s="253"/>
      <c r="JL561" s="253"/>
      <c r="JM561" s="253"/>
      <c r="JN561" s="253"/>
      <c r="JO561" s="253"/>
      <c r="JP561" s="253"/>
      <c r="JQ561" s="253"/>
      <c r="JR561" s="253"/>
      <c r="JS561" s="253"/>
      <c r="JT561" s="253"/>
      <c r="JU561" s="253"/>
    </row>
    <row r="562" spans="1:281" s="252" customFormat="1" ht="15" customHeight="1" x14ac:dyDescent="0.25">
      <c r="A562" s="253"/>
      <c r="B562" s="253"/>
      <c r="C562" s="253"/>
      <c r="D562" s="253"/>
      <c r="E562" s="253"/>
      <c r="F562" s="253"/>
      <c r="G562" s="253"/>
      <c r="H562" s="253"/>
      <c r="I562" s="253"/>
      <c r="J562" s="253"/>
      <c r="K562" s="253"/>
      <c r="L562" s="253"/>
      <c r="M562" s="253"/>
      <c r="N562" s="253"/>
      <c r="O562" s="253"/>
      <c r="P562" s="253"/>
      <c r="Q562" s="253"/>
      <c r="R562" s="253"/>
      <c r="S562" s="253"/>
      <c r="T562" s="253"/>
      <c r="U562" s="253" t="s">
        <v>723</v>
      </c>
      <c r="V562" s="253"/>
      <c r="W562" s="253"/>
      <c r="X562" s="253"/>
      <c r="Y562" s="253"/>
      <c r="Z562" s="253"/>
      <c r="AA562" s="253"/>
      <c r="AB562" s="253"/>
      <c r="AC562" s="253" t="s">
        <v>323</v>
      </c>
      <c r="AD562" s="253"/>
      <c r="AE562" s="253"/>
      <c r="AF562" s="253"/>
      <c r="AG562" s="253"/>
      <c r="AH562" s="253"/>
      <c r="AI562" s="253"/>
      <c r="AJ562" s="253"/>
      <c r="AK562" s="253"/>
      <c r="AL562" s="253"/>
      <c r="AM562" s="253"/>
      <c r="AN562" s="253"/>
      <c r="AO562" s="253"/>
      <c r="AP562" s="253"/>
      <c r="AQ562" s="253"/>
      <c r="AR562" s="253"/>
      <c r="AS562" s="253"/>
      <c r="AT562" s="253"/>
      <c r="AU562" s="253"/>
      <c r="AV562" s="253"/>
      <c r="AW562" s="253"/>
      <c r="AX562" s="253"/>
      <c r="AY562" s="253"/>
      <c r="AZ562" s="253"/>
      <c r="BA562" s="253"/>
      <c r="BB562" s="253"/>
      <c r="BC562" s="253"/>
      <c r="BD562" s="253"/>
      <c r="BE562" s="253"/>
      <c r="BF562" s="253"/>
      <c r="BG562" s="253"/>
      <c r="BH562" s="253"/>
      <c r="BI562" s="253"/>
      <c r="BJ562" s="253"/>
      <c r="BK562" s="253"/>
      <c r="BL562" s="253"/>
      <c r="BM562" s="253"/>
      <c r="BN562" s="253"/>
      <c r="BO562" s="253"/>
      <c r="BP562" s="253"/>
      <c r="BQ562" s="253"/>
      <c r="BR562" s="253"/>
      <c r="BS562" s="253"/>
      <c r="BT562" s="253"/>
      <c r="BU562" s="253"/>
      <c r="BV562" s="253"/>
      <c r="BW562" s="253"/>
      <c r="BX562" s="253"/>
      <c r="BY562" s="253"/>
      <c r="BZ562" s="253"/>
      <c r="CA562" s="253"/>
      <c r="CB562" s="253"/>
      <c r="CC562" s="253"/>
      <c r="CD562" s="253"/>
      <c r="CE562" s="253"/>
      <c r="CF562" s="253"/>
      <c r="CG562" s="253"/>
      <c r="CH562" s="253"/>
      <c r="CI562" s="253"/>
      <c r="CJ562" s="253"/>
      <c r="CK562" s="253"/>
      <c r="CL562" s="253"/>
      <c r="CM562" s="253"/>
      <c r="CN562" s="253"/>
      <c r="CO562" s="253"/>
      <c r="CP562" s="253"/>
      <c r="CQ562" s="253"/>
      <c r="CR562" s="253"/>
      <c r="CS562" s="253"/>
      <c r="CT562" s="253"/>
      <c r="CU562" s="253"/>
      <c r="CV562" s="253"/>
      <c r="CW562" s="253"/>
      <c r="CX562" s="253"/>
      <c r="CY562" s="253"/>
      <c r="CZ562" s="253"/>
      <c r="DA562" s="253"/>
      <c r="DB562" s="253"/>
      <c r="DC562" s="253"/>
      <c r="DD562" s="253"/>
      <c r="DE562" s="253"/>
      <c r="DF562" s="253"/>
      <c r="DG562" s="253"/>
      <c r="DH562" s="253"/>
      <c r="DI562" s="253"/>
      <c r="DJ562" s="253"/>
      <c r="DK562" s="253"/>
      <c r="DL562" s="253"/>
      <c r="DM562" s="253"/>
      <c r="DN562" s="253"/>
      <c r="DO562" s="253"/>
      <c r="DP562" s="253"/>
      <c r="DQ562" s="253"/>
      <c r="DR562" s="253"/>
      <c r="DS562" s="253"/>
      <c r="DT562" s="253"/>
      <c r="DU562" s="253"/>
      <c r="DV562" s="253"/>
      <c r="DW562" s="253"/>
      <c r="DX562" s="253"/>
      <c r="DY562" s="253"/>
      <c r="DZ562" s="253"/>
      <c r="EA562" s="253"/>
      <c r="EB562" s="253"/>
      <c r="EC562" s="253"/>
      <c r="ED562" s="253"/>
      <c r="EE562" s="253"/>
      <c r="EF562" s="253"/>
      <c r="EG562" s="253"/>
      <c r="EH562" s="253"/>
      <c r="EI562" s="253"/>
      <c r="EJ562" s="253"/>
      <c r="EK562" s="253"/>
      <c r="EL562" s="253"/>
      <c r="EM562" s="253"/>
      <c r="EN562" s="253"/>
      <c r="EO562" s="253"/>
      <c r="EP562" s="253"/>
      <c r="EQ562" s="253"/>
      <c r="ER562" s="253"/>
      <c r="ES562" s="253"/>
      <c r="ET562" s="253"/>
      <c r="EU562" s="253"/>
      <c r="EV562" s="253"/>
      <c r="EW562" s="253"/>
      <c r="EX562" s="253"/>
      <c r="EY562" s="253"/>
      <c r="EZ562" s="253"/>
      <c r="FA562" s="253"/>
      <c r="FB562" s="253"/>
      <c r="FC562" s="253"/>
      <c r="FD562" s="253"/>
      <c r="FE562" s="253"/>
      <c r="FF562" s="253"/>
      <c r="FG562" s="253"/>
      <c r="FH562" s="253"/>
      <c r="FI562" s="253"/>
      <c r="FJ562" s="253"/>
      <c r="FK562" s="253"/>
      <c r="FL562" s="253"/>
      <c r="FM562" s="253"/>
      <c r="FN562" s="253"/>
      <c r="FO562" s="253"/>
      <c r="FP562" s="253"/>
      <c r="FQ562" s="253"/>
      <c r="FR562" s="253"/>
      <c r="FS562" s="253"/>
      <c r="FT562" s="253"/>
      <c r="FU562" s="253"/>
      <c r="FV562" s="253"/>
      <c r="FW562" s="253"/>
      <c r="FX562" s="253"/>
      <c r="FY562" s="253"/>
      <c r="FZ562" s="253"/>
      <c r="GA562" s="253"/>
      <c r="GB562" s="253"/>
      <c r="GC562" s="253"/>
      <c r="GD562" s="253"/>
      <c r="GE562" s="253"/>
      <c r="GF562" s="253"/>
      <c r="GG562" s="253"/>
      <c r="GH562" s="253"/>
      <c r="GI562" s="253"/>
      <c r="GJ562" s="253"/>
      <c r="GK562" s="253"/>
      <c r="GL562" s="253"/>
      <c r="GM562" s="253"/>
      <c r="GN562" s="253"/>
      <c r="GO562" s="253"/>
      <c r="GP562" s="253"/>
      <c r="GQ562" s="253"/>
      <c r="GR562" s="253"/>
      <c r="GS562" s="253"/>
      <c r="GT562" s="253"/>
      <c r="GU562" s="253"/>
      <c r="GV562" s="253"/>
      <c r="GW562" s="253"/>
      <c r="GX562" s="253"/>
      <c r="GY562" s="253"/>
      <c r="GZ562" s="253"/>
      <c r="HA562" s="253"/>
      <c r="HB562" s="253"/>
      <c r="HC562" s="253"/>
      <c r="HD562" s="253"/>
      <c r="HE562" s="253"/>
      <c r="HF562" s="253"/>
      <c r="HG562" s="253"/>
      <c r="HH562" s="253"/>
      <c r="HI562" s="253"/>
      <c r="HJ562" s="253"/>
      <c r="HK562" s="253"/>
      <c r="HL562" s="253"/>
      <c r="HM562" s="253"/>
      <c r="HN562" s="253"/>
      <c r="HO562" s="253"/>
      <c r="HP562" s="253"/>
      <c r="HQ562" s="253"/>
      <c r="HR562" s="253"/>
      <c r="HS562" s="253"/>
      <c r="HT562" s="253"/>
      <c r="HU562" s="253"/>
      <c r="HV562" s="253"/>
      <c r="HW562" s="253"/>
      <c r="HX562" s="253"/>
      <c r="HY562" s="253"/>
      <c r="HZ562" s="253"/>
      <c r="IA562" s="253"/>
      <c r="IB562" s="253"/>
      <c r="IC562" s="253"/>
      <c r="ID562" s="253"/>
      <c r="IE562" s="253"/>
      <c r="IF562" s="253"/>
      <c r="IG562" s="253"/>
      <c r="IH562" s="253"/>
      <c r="II562" s="253"/>
      <c r="IJ562" s="253"/>
      <c r="IK562" s="253"/>
      <c r="IL562" s="253"/>
      <c r="IM562" s="253"/>
      <c r="IN562" s="253"/>
      <c r="IO562" s="253"/>
      <c r="IP562" s="253"/>
      <c r="IQ562" s="253"/>
      <c r="IR562" s="253"/>
      <c r="IS562" s="253"/>
      <c r="IT562" s="253"/>
      <c r="IU562" s="253"/>
      <c r="IV562" s="253"/>
      <c r="IW562" s="253"/>
      <c r="IX562" s="253"/>
      <c r="IY562" s="253"/>
      <c r="IZ562" s="253"/>
      <c r="JA562" s="253"/>
      <c r="JB562" s="253"/>
      <c r="JC562" s="253"/>
      <c r="JD562" s="253"/>
      <c r="JE562" s="253"/>
      <c r="JF562" s="253"/>
      <c r="JG562" s="253"/>
      <c r="JH562" s="253"/>
      <c r="JI562" s="253"/>
      <c r="JJ562" s="253"/>
      <c r="JK562" s="253"/>
      <c r="JL562" s="253"/>
      <c r="JM562" s="253"/>
      <c r="JN562" s="253"/>
      <c r="JO562" s="253"/>
      <c r="JP562" s="253"/>
      <c r="JQ562" s="253"/>
      <c r="JR562" s="253"/>
      <c r="JS562" s="253"/>
      <c r="JT562" s="253"/>
      <c r="JU562" s="253"/>
    </row>
    <row r="563" spans="1:281" s="252" customFormat="1" ht="15" customHeight="1" x14ac:dyDescent="0.25">
      <c r="A563" s="253"/>
      <c r="B563" s="253"/>
      <c r="C563" s="253"/>
      <c r="D563" s="253"/>
      <c r="E563" s="253"/>
      <c r="F563" s="253"/>
      <c r="G563" s="253"/>
      <c r="H563" s="253"/>
      <c r="I563" s="253"/>
      <c r="J563" s="253"/>
      <c r="K563" s="253"/>
      <c r="L563" s="253"/>
      <c r="M563" s="253"/>
      <c r="N563" s="253"/>
      <c r="O563" s="253"/>
      <c r="P563" s="253"/>
      <c r="Q563" s="253"/>
      <c r="R563" s="253"/>
      <c r="S563" s="253"/>
      <c r="T563" s="253"/>
      <c r="U563" s="253" t="s">
        <v>724</v>
      </c>
      <c r="V563" s="253"/>
      <c r="W563" s="253"/>
      <c r="X563" s="253"/>
      <c r="Y563" s="253"/>
      <c r="Z563" s="253"/>
      <c r="AA563" s="253"/>
      <c r="AB563" s="253"/>
      <c r="AC563" s="253" t="s">
        <v>323</v>
      </c>
      <c r="AD563" s="253"/>
      <c r="AE563" s="253"/>
      <c r="AF563" s="253"/>
      <c r="AG563" s="253"/>
      <c r="AH563" s="253"/>
      <c r="AI563" s="253"/>
      <c r="AJ563" s="253"/>
      <c r="AK563" s="253"/>
      <c r="AL563" s="253"/>
      <c r="AM563" s="253"/>
      <c r="AN563" s="253"/>
      <c r="AO563" s="253"/>
      <c r="AP563" s="253"/>
      <c r="AQ563" s="253"/>
      <c r="AR563" s="253"/>
      <c r="AS563" s="253"/>
      <c r="AT563" s="253"/>
      <c r="AU563" s="253"/>
      <c r="AV563" s="253"/>
      <c r="AW563" s="253"/>
      <c r="AX563" s="253"/>
      <c r="AY563" s="253"/>
      <c r="AZ563" s="253"/>
      <c r="BA563" s="253"/>
      <c r="BB563" s="253"/>
      <c r="BC563" s="253"/>
      <c r="BD563" s="253"/>
      <c r="BE563" s="253"/>
      <c r="BF563" s="253"/>
      <c r="BG563" s="253"/>
      <c r="BH563" s="253"/>
      <c r="BI563" s="253"/>
      <c r="BJ563" s="253"/>
      <c r="BK563" s="253"/>
      <c r="BL563" s="253"/>
      <c r="BM563" s="253"/>
      <c r="BN563" s="253"/>
      <c r="BO563" s="253"/>
      <c r="BP563" s="253"/>
      <c r="BQ563" s="253"/>
      <c r="BR563" s="253"/>
      <c r="BS563" s="253"/>
      <c r="BT563" s="253"/>
      <c r="BU563" s="253"/>
      <c r="BV563" s="253"/>
      <c r="BW563" s="253"/>
      <c r="BX563" s="253"/>
      <c r="BY563" s="253"/>
      <c r="BZ563" s="253"/>
      <c r="CA563" s="253"/>
      <c r="CB563" s="253"/>
      <c r="CC563" s="253"/>
      <c r="CD563" s="253"/>
      <c r="CE563" s="253"/>
      <c r="CF563" s="253"/>
      <c r="CG563" s="253"/>
      <c r="CH563" s="253"/>
      <c r="CI563" s="253"/>
      <c r="CJ563" s="253"/>
      <c r="CK563" s="253"/>
      <c r="CL563" s="253"/>
      <c r="CM563" s="253"/>
      <c r="CN563" s="253"/>
      <c r="CO563" s="253"/>
      <c r="CP563" s="253"/>
      <c r="CQ563" s="253"/>
      <c r="CR563" s="253"/>
      <c r="CS563" s="253"/>
      <c r="CT563" s="253"/>
      <c r="CU563" s="253"/>
      <c r="CV563" s="253"/>
      <c r="CW563" s="253"/>
      <c r="CX563" s="253"/>
      <c r="CY563" s="253"/>
      <c r="CZ563" s="253"/>
      <c r="DA563" s="253"/>
      <c r="DB563" s="253"/>
      <c r="DC563" s="253"/>
      <c r="DD563" s="253"/>
      <c r="DE563" s="253"/>
      <c r="DF563" s="253"/>
      <c r="DG563" s="253"/>
      <c r="DH563" s="253"/>
      <c r="DI563" s="253"/>
      <c r="DJ563" s="253"/>
      <c r="DK563" s="253"/>
      <c r="DL563" s="253"/>
      <c r="DM563" s="253"/>
      <c r="DN563" s="253"/>
      <c r="DO563" s="253"/>
      <c r="DP563" s="253"/>
      <c r="DQ563" s="253"/>
      <c r="DR563" s="253"/>
      <c r="DS563" s="253"/>
      <c r="DT563" s="253"/>
      <c r="DU563" s="253"/>
      <c r="DV563" s="253"/>
      <c r="DW563" s="253"/>
      <c r="DX563" s="253"/>
      <c r="DY563" s="253"/>
      <c r="DZ563" s="253"/>
      <c r="EA563" s="253"/>
      <c r="EB563" s="253"/>
      <c r="EC563" s="253"/>
      <c r="ED563" s="253"/>
      <c r="EE563" s="253"/>
      <c r="EF563" s="253"/>
      <c r="EG563" s="253"/>
      <c r="EH563" s="253"/>
      <c r="EI563" s="253"/>
      <c r="EJ563" s="253"/>
      <c r="EK563" s="253"/>
      <c r="EL563" s="253"/>
      <c r="EM563" s="253"/>
      <c r="EN563" s="253"/>
      <c r="EO563" s="253"/>
      <c r="EP563" s="253"/>
      <c r="EQ563" s="253"/>
      <c r="ER563" s="253"/>
      <c r="ES563" s="253"/>
      <c r="ET563" s="253"/>
      <c r="EU563" s="253"/>
      <c r="EV563" s="253"/>
      <c r="EW563" s="253"/>
      <c r="EX563" s="253"/>
      <c r="EY563" s="253"/>
      <c r="EZ563" s="253"/>
      <c r="FA563" s="253"/>
      <c r="FB563" s="253"/>
      <c r="FC563" s="253"/>
      <c r="FD563" s="253"/>
      <c r="FE563" s="253"/>
      <c r="FF563" s="253"/>
      <c r="FG563" s="253"/>
      <c r="FH563" s="253"/>
      <c r="FI563" s="253"/>
      <c r="FJ563" s="253"/>
      <c r="FK563" s="253"/>
      <c r="FL563" s="253"/>
      <c r="FM563" s="253"/>
      <c r="FN563" s="253"/>
      <c r="FO563" s="253"/>
      <c r="FP563" s="253"/>
      <c r="FQ563" s="253"/>
      <c r="FR563" s="253"/>
      <c r="FS563" s="253"/>
      <c r="FT563" s="253"/>
      <c r="FU563" s="253"/>
      <c r="FV563" s="253"/>
      <c r="FW563" s="253"/>
      <c r="FX563" s="253"/>
      <c r="FY563" s="253"/>
      <c r="FZ563" s="253"/>
      <c r="GA563" s="253"/>
      <c r="GB563" s="253"/>
      <c r="GC563" s="253"/>
      <c r="GD563" s="253"/>
      <c r="GE563" s="253"/>
      <c r="GF563" s="253"/>
      <c r="GG563" s="253"/>
      <c r="GH563" s="253"/>
      <c r="GI563" s="253"/>
      <c r="GJ563" s="253"/>
      <c r="GK563" s="253"/>
      <c r="GL563" s="253"/>
      <c r="GM563" s="253"/>
      <c r="GN563" s="253"/>
      <c r="GO563" s="253"/>
      <c r="GP563" s="253"/>
      <c r="GQ563" s="253"/>
      <c r="GR563" s="253"/>
      <c r="GS563" s="253"/>
      <c r="GT563" s="253"/>
      <c r="GU563" s="253"/>
      <c r="GV563" s="253"/>
      <c r="GW563" s="253"/>
      <c r="GX563" s="253"/>
      <c r="GY563" s="253"/>
      <c r="GZ563" s="253"/>
      <c r="HA563" s="253"/>
      <c r="HB563" s="253"/>
      <c r="HC563" s="253"/>
      <c r="HD563" s="253"/>
      <c r="HE563" s="253"/>
      <c r="HF563" s="253"/>
      <c r="HG563" s="253"/>
      <c r="HH563" s="253"/>
      <c r="HI563" s="253"/>
      <c r="HJ563" s="253"/>
      <c r="HK563" s="253"/>
      <c r="HL563" s="253"/>
      <c r="HM563" s="253"/>
      <c r="HN563" s="253"/>
      <c r="HO563" s="253"/>
      <c r="HP563" s="253"/>
      <c r="HQ563" s="253"/>
      <c r="HR563" s="253"/>
      <c r="HS563" s="253"/>
      <c r="HT563" s="253"/>
      <c r="HU563" s="253"/>
      <c r="HV563" s="253"/>
      <c r="HW563" s="253"/>
      <c r="HX563" s="253"/>
      <c r="HY563" s="253"/>
      <c r="HZ563" s="253"/>
      <c r="IA563" s="253"/>
      <c r="IB563" s="253"/>
      <c r="IC563" s="253"/>
      <c r="ID563" s="253"/>
      <c r="IE563" s="253"/>
      <c r="IF563" s="253"/>
      <c r="IG563" s="253"/>
      <c r="IH563" s="253"/>
      <c r="II563" s="253"/>
      <c r="IJ563" s="253"/>
      <c r="IK563" s="253"/>
      <c r="IL563" s="253"/>
      <c r="IM563" s="253"/>
      <c r="IN563" s="253"/>
      <c r="IO563" s="253"/>
      <c r="IP563" s="253"/>
      <c r="IQ563" s="253"/>
      <c r="IR563" s="253"/>
      <c r="IS563" s="253"/>
      <c r="IT563" s="253"/>
      <c r="IU563" s="253"/>
      <c r="IV563" s="253"/>
      <c r="IW563" s="253"/>
      <c r="IX563" s="253"/>
      <c r="IY563" s="253"/>
      <c r="IZ563" s="253"/>
      <c r="JA563" s="253"/>
      <c r="JB563" s="253"/>
      <c r="JC563" s="253"/>
      <c r="JD563" s="253"/>
      <c r="JE563" s="253"/>
      <c r="JF563" s="253"/>
      <c r="JG563" s="253"/>
      <c r="JH563" s="253"/>
      <c r="JI563" s="253"/>
      <c r="JJ563" s="253"/>
      <c r="JK563" s="253"/>
      <c r="JL563" s="253"/>
      <c r="JM563" s="253"/>
      <c r="JN563" s="253"/>
      <c r="JO563" s="253"/>
      <c r="JP563" s="253"/>
      <c r="JQ563" s="253"/>
      <c r="JR563" s="253"/>
      <c r="JS563" s="253"/>
      <c r="JT563" s="253"/>
      <c r="JU563" s="253"/>
    </row>
    <row r="564" spans="1:281" s="252" customFormat="1" ht="15" customHeight="1" x14ac:dyDescent="0.25">
      <c r="A564" s="253"/>
      <c r="B564" s="253"/>
      <c r="C564" s="253"/>
      <c r="D564" s="253"/>
      <c r="E564" s="253"/>
      <c r="F564" s="253"/>
      <c r="G564" s="253"/>
      <c r="H564" s="253"/>
      <c r="I564" s="253"/>
      <c r="J564" s="253"/>
      <c r="K564" s="253"/>
      <c r="L564" s="253"/>
      <c r="M564" s="253"/>
      <c r="N564" s="253"/>
      <c r="O564" s="253"/>
      <c r="P564" s="253"/>
      <c r="Q564" s="253"/>
      <c r="R564" s="253"/>
      <c r="S564" s="253"/>
      <c r="T564" s="253"/>
      <c r="U564" s="253" t="s">
        <v>725</v>
      </c>
      <c r="V564" s="253"/>
      <c r="W564" s="253"/>
      <c r="X564" s="253"/>
      <c r="Y564" s="253"/>
      <c r="Z564" s="253"/>
      <c r="AA564" s="253"/>
      <c r="AB564" s="253"/>
      <c r="AC564" s="253" t="s">
        <v>373</v>
      </c>
      <c r="AD564" s="253"/>
      <c r="AE564" s="253"/>
      <c r="AF564" s="253"/>
      <c r="AG564" s="253"/>
      <c r="AH564" s="253"/>
      <c r="AI564" s="253"/>
      <c r="AJ564" s="253"/>
      <c r="AK564" s="253"/>
      <c r="AL564" s="253"/>
      <c r="AM564" s="253"/>
      <c r="AN564" s="253"/>
      <c r="AO564" s="253"/>
      <c r="AP564" s="253"/>
      <c r="AQ564" s="253"/>
      <c r="AR564" s="253"/>
      <c r="AS564" s="253"/>
      <c r="AT564" s="253"/>
      <c r="AU564" s="253"/>
      <c r="AV564" s="253"/>
      <c r="AW564" s="253"/>
      <c r="AX564" s="253"/>
      <c r="AY564" s="253"/>
      <c r="AZ564" s="253"/>
      <c r="BA564" s="253"/>
      <c r="BB564" s="253"/>
      <c r="BC564" s="253"/>
      <c r="BD564" s="253"/>
      <c r="BE564" s="253"/>
      <c r="BF564" s="253"/>
      <c r="BG564" s="253"/>
      <c r="BH564" s="253"/>
      <c r="BI564" s="253"/>
      <c r="BJ564" s="253"/>
      <c r="BK564" s="253"/>
      <c r="BL564" s="253"/>
      <c r="BM564" s="253"/>
      <c r="BN564" s="253"/>
      <c r="BO564" s="253"/>
      <c r="BP564" s="253"/>
      <c r="BQ564" s="253"/>
      <c r="BR564" s="253"/>
      <c r="BS564" s="253"/>
      <c r="BT564" s="253"/>
      <c r="BU564" s="253"/>
      <c r="BV564" s="253"/>
      <c r="BW564" s="253"/>
      <c r="BX564" s="253"/>
      <c r="BY564" s="253"/>
      <c r="BZ564" s="253"/>
      <c r="CA564" s="253"/>
      <c r="CB564" s="253"/>
      <c r="CC564" s="253"/>
      <c r="CD564" s="253"/>
      <c r="CE564" s="253"/>
      <c r="CF564" s="253"/>
      <c r="CG564" s="253"/>
      <c r="CH564" s="253"/>
      <c r="CI564" s="253"/>
      <c r="CJ564" s="253"/>
      <c r="CK564" s="253"/>
      <c r="CL564" s="253"/>
      <c r="CM564" s="253"/>
      <c r="CN564" s="253"/>
      <c r="CO564" s="253"/>
      <c r="CP564" s="253"/>
      <c r="CQ564" s="253"/>
      <c r="CR564" s="253"/>
      <c r="CS564" s="253"/>
      <c r="CT564" s="253"/>
      <c r="CU564" s="253"/>
      <c r="CV564" s="253"/>
      <c r="CW564" s="253"/>
      <c r="CX564" s="253"/>
      <c r="CY564" s="253"/>
      <c r="CZ564" s="253"/>
      <c r="DA564" s="253"/>
      <c r="DB564" s="253"/>
      <c r="DC564" s="253"/>
      <c r="DD564" s="253"/>
      <c r="DE564" s="253"/>
      <c r="DF564" s="253"/>
      <c r="DG564" s="253"/>
      <c r="DH564" s="253"/>
      <c r="DI564" s="253"/>
      <c r="DJ564" s="253"/>
      <c r="DK564" s="253"/>
      <c r="DL564" s="253"/>
      <c r="DM564" s="253"/>
      <c r="DN564" s="253"/>
      <c r="DO564" s="253"/>
      <c r="DP564" s="253"/>
      <c r="DQ564" s="253"/>
      <c r="DR564" s="253"/>
      <c r="DS564" s="253"/>
      <c r="DT564" s="253"/>
      <c r="DU564" s="253"/>
      <c r="DV564" s="253"/>
      <c r="DW564" s="253"/>
      <c r="DX564" s="253"/>
      <c r="DY564" s="253"/>
      <c r="DZ564" s="253"/>
      <c r="EA564" s="253"/>
      <c r="EB564" s="253"/>
      <c r="EC564" s="253"/>
      <c r="ED564" s="253"/>
      <c r="EE564" s="253"/>
      <c r="EF564" s="253"/>
      <c r="EG564" s="253"/>
      <c r="EH564" s="253"/>
      <c r="EI564" s="253"/>
      <c r="EJ564" s="253"/>
      <c r="EK564" s="253"/>
      <c r="EL564" s="253"/>
      <c r="EM564" s="253"/>
      <c r="EN564" s="253"/>
      <c r="EO564" s="253"/>
      <c r="EP564" s="253"/>
      <c r="EQ564" s="253"/>
      <c r="ER564" s="253"/>
      <c r="ES564" s="253"/>
      <c r="ET564" s="253"/>
      <c r="EU564" s="253"/>
      <c r="EV564" s="253"/>
      <c r="EW564" s="253"/>
      <c r="EX564" s="253"/>
      <c r="EY564" s="253"/>
      <c r="EZ564" s="253"/>
      <c r="FA564" s="253"/>
      <c r="FB564" s="253"/>
      <c r="FC564" s="253"/>
      <c r="FD564" s="253"/>
      <c r="FE564" s="253"/>
      <c r="FF564" s="253"/>
      <c r="FG564" s="253"/>
      <c r="FH564" s="253"/>
      <c r="FI564" s="253"/>
      <c r="FJ564" s="253"/>
      <c r="FK564" s="253"/>
      <c r="FL564" s="253"/>
      <c r="FM564" s="253"/>
      <c r="FN564" s="253"/>
      <c r="FO564" s="253"/>
      <c r="FP564" s="253"/>
      <c r="FQ564" s="253"/>
      <c r="FR564" s="253"/>
      <c r="FS564" s="253"/>
      <c r="FT564" s="253"/>
      <c r="FU564" s="253"/>
      <c r="FV564" s="253"/>
      <c r="FW564" s="253"/>
      <c r="FX564" s="253"/>
      <c r="FY564" s="253"/>
      <c r="FZ564" s="253"/>
      <c r="GA564" s="253"/>
      <c r="GB564" s="253"/>
      <c r="GC564" s="253"/>
      <c r="GD564" s="253"/>
      <c r="GE564" s="253"/>
      <c r="GF564" s="253"/>
      <c r="GG564" s="253"/>
      <c r="GH564" s="253"/>
      <c r="GI564" s="253"/>
      <c r="GJ564" s="253"/>
      <c r="GK564" s="253"/>
      <c r="GL564" s="253"/>
      <c r="GM564" s="253"/>
      <c r="GN564" s="253"/>
      <c r="GO564" s="253"/>
      <c r="GP564" s="253"/>
      <c r="GQ564" s="253"/>
      <c r="GR564" s="253"/>
      <c r="GS564" s="253"/>
      <c r="GT564" s="253"/>
      <c r="GU564" s="253"/>
      <c r="GV564" s="253"/>
      <c r="GW564" s="253"/>
      <c r="GX564" s="253"/>
      <c r="GY564" s="253"/>
      <c r="GZ564" s="253"/>
      <c r="HA564" s="253"/>
      <c r="HB564" s="253"/>
      <c r="HC564" s="253"/>
      <c r="HD564" s="253"/>
      <c r="HE564" s="253"/>
      <c r="HF564" s="253"/>
      <c r="HG564" s="253"/>
      <c r="HH564" s="253"/>
      <c r="HI564" s="253"/>
      <c r="HJ564" s="253"/>
      <c r="HK564" s="253"/>
      <c r="HL564" s="253"/>
      <c r="HM564" s="253"/>
      <c r="HN564" s="253"/>
      <c r="HO564" s="253"/>
      <c r="HP564" s="253"/>
      <c r="HQ564" s="253"/>
      <c r="HR564" s="253"/>
      <c r="HS564" s="253"/>
      <c r="HT564" s="253"/>
      <c r="HU564" s="253"/>
      <c r="HV564" s="253"/>
      <c r="HW564" s="253"/>
      <c r="HX564" s="253"/>
      <c r="HY564" s="253"/>
      <c r="HZ564" s="253"/>
      <c r="IA564" s="253"/>
      <c r="IB564" s="253"/>
      <c r="IC564" s="253"/>
      <c r="ID564" s="253"/>
      <c r="IE564" s="253"/>
      <c r="IF564" s="253"/>
      <c r="IG564" s="253"/>
      <c r="IH564" s="253"/>
      <c r="II564" s="253"/>
      <c r="IJ564" s="253"/>
      <c r="IK564" s="253"/>
      <c r="IL564" s="253"/>
      <c r="IM564" s="253"/>
      <c r="IN564" s="253"/>
      <c r="IO564" s="253"/>
      <c r="IP564" s="253"/>
      <c r="IQ564" s="253"/>
      <c r="IR564" s="253"/>
      <c r="IS564" s="253"/>
      <c r="IT564" s="253"/>
      <c r="IU564" s="253"/>
      <c r="IV564" s="253"/>
      <c r="IW564" s="253"/>
      <c r="IX564" s="253"/>
      <c r="IY564" s="253"/>
      <c r="IZ564" s="253"/>
      <c r="JA564" s="253"/>
      <c r="JB564" s="253"/>
      <c r="JC564" s="253"/>
      <c r="JD564" s="253"/>
      <c r="JE564" s="253"/>
      <c r="JF564" s="253"/>
      <c r="JG564" s="253"/>
      <c r="JH564" s="253"/>
      <c r="JI564" s="253"/>
      <c r="JJ564" s="253"/>
      <c r="JK564" s="253"/>
      <c r="JL564" s="253"/>
      <c r="JM564" s="253"/>
      <c r="JN564" s="253"/>
      <c r="JO564" s="253"/>
      <c r="JP564" s="253"/>
      <c r="JQ564" s="253"/>
      <c r="JR564" s="253"/>
      <c r="JS564" s="253"/>
      <c r="JT564" s="253"/>
      <c r="JU564" s="253"/>
    </row>
    <row r="565" spans="1:281" s="252" customFormat="1" ht="15" customHeight="1" x14ac:dyDescent="0.25">
      <c r="A565" s="253"/>
      <c r="B565" s="253"/>
      <c r="C565" s="253"/>
      <c r="D565" s="253"/>
      <c r="E565" s="253"/>
      <c r="F565" s="253"/>
      <c r="G565" s="253"/>
      <c r="H565" s="253"/>
      <c r="I565" s="253"/>
      <c r="J565" s="253"/>
      <c r="K565" s="253"/>
      <c r="L565" s="253"/>
      <c r="M565" s="253"/>
      <c r="N565" s="253"/>
      <c r="O565" s="253"/>
      <c r="P565" s="253"/>
      <c r="Q565" s="253"/>
      <c r="R565" s="253"/>
      <c r="S565" s="253"/>
      <c r="T565" s="253"/>
      <c r="U565" s="253" t="s">
        <v>726</v>
      </c>
      <c r="V565" s="253"/>
      <c r="W565" s="253"/>
      <c r="X565" s="253"/>
      <c r="Y565" s="253"/>
      <c r="Z565" s="253"/>
      <c r="AA565" s="253"/>
      <c r="AB565" s="253"/>
      <c r="AC565" s="253" t="s">
        <v>393</v>
      </c>
      <c r="AD565" s="253"/>
      <c r="AE565" s="253"/>
      <c r="AF565" s="253"/>
      <c r="AG565" s="253"/>
      <c r="AH565" s="253"/>
      <c r="AI565" s="253"/>
      <c r="AJ565" s="253"/>
      <c r="AK565" s="253"/>
      <c r="AL565" s="253"/>
      <c r="AM565" s="253"/>
      <c r="AN565" s="253"/>
      <c r="AO565" s="253"/>
      <c r="AP565" s="253"/>
      <c r="AQ565" s="253"/>
      <c r="AR565" s="253"/>
      <c r="AS565" s="253"/>
      <c r="AT565" s="253"/>
      <c r="AU565" s="253"/>
      <c r="AV565" s="253"/>
      <c r="AW565" s="253"/>
      <c r="AX565" s="253"/>
      <c r="AY565" s="253"/>
      <c r="AZ565" s="253"/>
      <c r="BA565" s="253"/>
      <c r="BB565" s="253"/>
      <c r="BC565" s="253"/>
      <c r="BD565" s="253"/>
      <c r="BE565" s="253"/>
      <c r="BF565" s="253"/>
      <c r="BG565" s="253"/>
      <c r="BH565" s="253"/>
      <c r="BI565" s="253"/>
      <c r="BJ565" s="253"/>
      <c r="BK565" s="253"/>
      <c r="BL565" s="253"/>
      <c r="BM565" s="253"/>
      <c r="BN565" s="253"/>
      <c r="BO565" s="253"/>
      <c r="BP565" s="253"/>
      <c r="BQ565" s="253"/>
      <c r="BR565" s="253"/>
      <c r="BS565" s="253"/>
      <c r="BT565" s="253"/>
      <c r="BU565" s="253"/>
      <c r="BV565" s="253"/>
      <c r="BW565" s="253"/>
      <c r="BX565" s="253"/>
      <c r="BY565" s="253"/>
      <c r="BZ565" s="253"/>
      <c r="CA565" s="253"/>
      <c r="CB565" s="253"/>
      <c r="CC565" s="253"/>
      <c r="CD565" s="253"/>
      <c r="CE565" s="253"/>
      <c r="CF565" s="253"/>
      <c r="CG565" s="253"/>
      <c r="CH565" s="253"/>
      <c r="CI565" s="253"/>
      <c r="CJ565" s="253"/>
      <c r="CK565" s="253"/>
      <c r="CL565" s="253"/>
      <c r="CM565" s="253"/>
      <c r="CN565" s="253"/>
      <c r="CO565" s="253"/>
      <c r="CP565" s="253"/>
      <c r="CQ565" s="253"/>
      <c r="CR565" s="253"/>
      <c r="CS565" s="253"/>
      <c r="CT565" s="253"/>
      <c r="CU565" s="253"/>
      <c r="CV565" s="253"/>
      <c r="CW565" s="253"/>
      <c r="CX565" s="253"/>
      <c r="CY565" s="253"/>
      <c r="CZ565" s="253"/>
      <c r="DA565" s="253"/>
      <c r="DB565" s="253"/>
      <c r="DC565" s="253"/>
      <c r="DD565" s="253"/>
      <c r="DE565" s="253"/>
      <c r="DF565" s="253"/>
      <c r="DG565" s="253"/>
      <c r="DH565" s="253"/>
      <c r="DI565" s="253"/>
      <c r="DJ565" s="253"/>
      <c r="DK565" s="253"/>
      <c r="DL565" s="253"/>
      <c r="DM565" s="253"/>
      <c r="DN565" s="253"/>
      <c r="DO565" s="253"/>
      <c r="DP565" s="253"/>
      <c r="DQ565" s="253"/>
      <c r="DR565" s="253"/>
      <c r="DS565" s="253"/>
      <c r="DT565" s="253"/>
      <c r="DU565" s="253"/>
      <c r="DV565" s="253"/>
      <c r="DW565" s="253"/>
      <c r="DX565" s="253"/>
      <c r="DY565" s="253"/>
      <c r="DZ565" s="253"/>
      <c r="EA565" s="253"/>
      <c r="EB565" s="253"/>
      <c r="EC565" s="253"/>
      <c r="ED565" s="253"/>
      <c r="EE565" s="253"/>
      <c r="EF565" s="253"/>
      <c r="EG565" s="253"/>
      <c r="EH565" s="253"/>
      <c r="EI565" s="253"/>
      <c r="EJ565" s="253"/>
      <c r="EK565" s="253"/>
      <c r="EL565" s="253"/>
      <c r="EM565" s="253"/>
      <c r="EN565" s="253"/>
      <c r="EO565" s="253"/>
      <c r="EP565" s="253"/>
      <c r="EQ565" s="253"/>
      <c r="ER565" s="253"/>
      <c r="ES565" s="253"/>
      <c r="ET565" s="253"/>
      <c r="EU565" s="253"/>
      <c r="EV565" s="253"/>
      <c r="EW565" s="253"/>
      <c r="EX565" s="253"/>
      <c r="EY565" s="253"/>
      <c r="EZ565" s="253"/>
      <c r="FA565" s="253"/>
      <c r="FB565" s="253"/>
      <c r="FC565" s="253"/>
      <c r="FD565" s="253"/>
      <c r="FE565" s="253"/>
      <c r="FF565" s="253"/>
      <c r="FG565" s="253"/>
      <c r="FH565" s="253"/>
      <c r="FI565" s="253"/>
      <c r="FJ565" s="253"/>
      <c r="FK565" s="253"/>
      <c r="FL565" s="253"/>
      <c r="FM565" s="253"/>
      <c r="FN565" s="253"/>
      <c r="FO565" s="253"/>
      <c r="FP565" s="253"/>
      <c r="FQ565" s="253"/>
      <c r="FR565" s="253"/>
      <c r="FS565" s="253"/>
      <c r="FT565" s="253"/>
      <c r="FU565" s="253"/>
      <c r="FV565" s="253"/>
      <c r="FW565" s="253"/>
      <c r="FX565" s="253"/>
      <c r="FY565" s="253"/>
      <c r="FZ565" s="253"/>
      <c r="GA565" s="253"/>
      <c r="GB565" s="253"/>
      <c r="GC565" s="253"/>
      <c r="GD565" s="253"/>
      <c r="GE565" s="253"/>
      <c r="GF565" s="253"/>
      <c r="GG565" s="253"/>
      <c r="GH565" s="253"/>
      <c r="GI565" s="253"/>
      <c r="GJ565" s="253"/>
      <c r="GK565" s="253"/>
      <c r="GL565" s="253"/>
      <c r="GM565" s="253"/>
      <c r="GN565" s="253"/>
      <c r="GO565" s="253"/>
      <c r="GP565" s="253"/>
      <c r="GQ565" s="253"/>
      <c r="GR565" s="253"/>
      <c r="GS565" s="253"/>
      <c r="GT565" s="253"/>
      <c r="GU565" s="253"/>
      <c r="GV565" s="253"/>
      <c r="GW565" s="253"/>
      <c r="GX565" s="253"/>
      <c r="GY565" s="253"/>
      <c r="GZ565" s="253"/>
      <c r="HA565" s="253"/>
      <c r="HB565" s="253"/>
      <c r="HC565" s="253"/>
      <c r="HD565" s="253"/>
      <c r="HE565" s="253"/>
      <c r="HF565" s="253"/>
      <c r="HG565" s="253"/>
      <c r="HH565" s="253"/>
      <c r="HI565" s="253"/>
      <c r="HJ565" s="253"/>
      <c r="HK565" s="253"/>
      <c r="HL565" s="253"/>
      <c r="HM565" s="253"/>
      <c r="HN565" s="253"/>
      <c r="HO565" s="253"/>
      <c r="HP565" s="253"/>
      <c r="HQ565" s="253"/>
      <c r="HR565" s="253"/>
      <c r="HS565" s="253"/>
      <c r="HT565" s="253"/>
      <c r="HU565" s="253"/>
      <c r="HV565" s="253"/>
      <c r="HW565" s="253"/>
      <c r="HX565" s="253"/>
      <c r="HY565" s="253"/>
      <c r="HZ565" s="253"/>
      <c r="IA565" s="253"/>
      <c r="IB565" s="253"/>
      <c r="IC565" s="253"/>
      <c r="ID565" s="253"/>
      <c r="IE565" s="253"/>
      <c r="IF565" s="253"/>
      <c r="IG565" s="253"/>
      <c r="IH565" s="253"/>
      <c r="II565" s="253"/>
      <c r="IJ565" s="253"/>
      <c r="IK565" s="253"/>
      <c r="IL565" s="253"/>
      <c r="IM565" s="253"/>
      <c r="IN565" s="253"/>
      <c r="IO565" s="253"/>
      <c r="IP565" s="253"/>
      <c r="IQ565" s="253"/>
      <c r="IR565" s="253"/>
      <c r="IS565" s="253"/>
      <c r="IT565" s="253"/>
      <c r="IU565" s="253"/>
      <c r="IV565" s="253"/>
      <c r="IW565" s="253"/>
      <c r="IX565" s="253"/>
      <c r="IY565" s="253"/>
      <c r="IZ565" s="253"/>
      <c r="JA565" s="253"/>
      <c r="JB565" s="253"/>
      <c r="JC565" s="253"/>
      <c r="JD565" s="253"/>
      <c r="JE565" s="253"/>
      <c r="JF565" s="253"/>
      <c r="JG565" s="253"/>
      <c r="JH565" s="253"/>
      <c r="JI565" s="253"/>
      <c r="JJ565" s="253"/>
      <c r="JK565" s="253"/>
      <c r="JL565" s="253"/>
      <c r="JM565" s="253"/>
      <c r="JN565" s="253"/>
      <c r="JO565" s="253"/>
      <c r="JP565" s="253"/>
      <c r="JQ565" s="253"/>
      <c r="JR565" s="253"/>
      <c r="JS565" s="253"/>
      <c r="JT565" s="253"/>
      <c r="JU565" s="253"/>
    </row>
    <row r="566" spans="1:281" s="252" customFormat="1" ht="15" customHeight="1" x14ac:dyDescent="0.25">
      <c r="A566" s="253"/>
      <c r="B566" s="253"/>
      <c r="C566" s="253"/>
      <c r="D566" s="253"/>
      <c r="E566" s="253"/>
      <c r="F566" s="253"/>
      <c r="G566" s="253"/>
      <c r="H566" s="253"/>
      <c r="I566" s="253"/>
      <c r="J566" s="253"/>
      <c r="K566" s="253"/>
      <c r="L566" s="253"/>
      <c r="M566" s="253"/>
      <c r="N566" s="253"/>
      <c r="O566" s="253"/>
      <c r="P566" s="253"/>
      <c r="Q566" s="253"/>
      <c r="R566" s="253"/>
      <c r="S566" s="253"/>
      <c r="T566" s="253"/>
      <c r="U566" s="253" t="s">
        <v>727</v>
      </c>
      <c r="V566" s="253"/>
      <c r="W566" s="253"/>
      <c r="X566" s="253"/>
      <c r="Y566" s="253"/>
      <c r="Z566" s="253"/>
      <c r="AA566" s="253"/>
      <c r="AB566" s="253"/>
      <c r="AC566" s="253" t="s">
        <v>329</v>
      </c>
      <c r="AD566" s="253"/>
      <c r="AE566" s="253"/>
      <c r="AF566" s="253"/>
      <c r="AG566" s="253"/>
      <c r="AH566" s="253"/>
      <c r="AI566" s="253"/>
      <c r="AJ566" s="253"/>
      <c r="AK566" s="253"/>
      <c r="AL566" s="253"/>
      <c r="AM566" s="253"/>
      <c r="AN566" s="253"/>
      <c r="AO566" s="253"/>
      <c r="AP566" s="253"/>
      <c r="AQ566" s="253"/>
      <c r="AR566" s="253"/>
      <c r="AS566" s="253"/>
      <c r="AT566" s="253"/>
      <c r="AU566" s="253"/>
      <c r="AV566" s="253"/>
      <c r="AW566" s="253"/>
      <c r="AX566" s="253"/>
      <c r="AY566" s="253"/>
      <c r="AZ566" s="253"/>
      <c r="BA566" s="253"/>
      <c r="BB566" s="253"/>
      <c r="BC566" s="253"/>
      <c r="BD566" s="253"/>
      <c r="BE566" s="253"/>
      <c r="BF566" s="253"/>
      <c r="BG566" s="253"/>
      <c r="BH566" s="253"/>
      <c r="BI566" s="253"/>
      <c r="BJ566" s="253"/>
      <c r="BK566" s="253"/>
      <c r="BL566" s="253"/>
      <c r="BM566" s="253"/>
      <c r="BN566" s="253"/>
      <c r="BO566" s="253"/>
      <c r="BP566" s="253"/>
      <c r="BQ566" s="253"/>
      <c r="BR566" s="253"/>
      <c r="BS566" s="253"/>
      <c r="BT566" s="253"/>
      <c r="BU566" s="253"/>
      <c r="BV566" s="253"/>
      <c r="BW566" s="253"/>
      <c r="BX566" s="253"/>
      <c r="BY566" s="253"/>
      <c r="BZ566" s="253"/>
      <c r="CA566" s="253"/>
      <c r="CB566" s="253"/>
      <c r="CC566" s="253"/>
      <c r="CD566" s="253"/>
      <c r="CE566" s="253"/>
      <c r="CF566" s="253"/>
      <c r="CG566" s="253"/>
      <c r="CH566" s="253"/>
      <c r="CI566" s="253"/>
      <c r="CJ566" s="253"/>
      <c r="CK566" s="253"/>
      <c r="CL566" s="253"/>
      <c r="CM566" s="253"/>
      <c r="CN566" s="253"/>
      <c r="CO566" s="253"/>
      <c r="CP566" s="253"/>
      <c r="CQ566" s="253"/>
      <c r="CR566" s="253"/>
      <c r="CS566" s="253"/>
      <c r="CT566" s="253"/>
      <c r="CU566" s="253"/>
      <c r="CV566" s="253"/>
      <c r="CW566" s="253"/>
      <c r="CX566" s="253"/>
      <c r="CY566" s="253"/>
      <c r="CZ566" s="253"/>
      <c r="DA566" s="253"/>
      <c r="DB566" s="253"/>
      <c r="DC566" s="253"/>
      <c r="DD566" s="253"/>
      <c r="DE566" s="253"/>
      <c r="DF566" s="253"/>
      <c r="DG566" s="253"/>
      <c r="DH566" s="253"/>
      <c r="DI566" s="253"/>
      <c r="DJ566" s="253"/>
      <c r="DK566" s="253"/>
      <c r="DL566" s="253"/>
      <c r="DM566" s="253"/>
      <c r="DN566" s="253"/>
      <c r="DO566" s="253"/>
      <c r="DP566" s="253"/>
      <c r="DQ566" s="253"/>
      <c r="DR566" s="253"/>
      <c r="DS566" s="253"/>
      <c r="DT566" s="253"/>
      <c r="DU566" s="253"/>
      <c r="DV566" s="253"/>
      <c r="DW566" s="253"/>
      <c r="DX566" s="253"/>
      <c r="DY566" s="253"/>
      <c r="DZ566" s="253"/>
      <c r="EA566" s="253"/>
      <c r="EB566" s="253"/>
      <c r="EC566" s="253"/>
      <c r="ED566" s="253"/>
      <c r="EE566" s="253"/>
      <c r="EF566" s="253"/>
      <c r="EG566" s="253"/>
      <c r="EH566" s="253"/>
      <c r="EI566" s="253"/>
      <c r="EJ566" s="253"/>
      <c r="EK566" s="253"/>
      <c r="EL566" s="253"/>
      <c r="EM566" s="253"/>
      <c r="EN566" s="253"/>
      <c r="EO566" s="253"/>
      <c r="EP566" s="253"/>
      <c r="EQ566" s="253"/>
      <c r="ER566" s="253"/>
      <c r="ES566" s="253"/>
      <c r="ET566" s="253"/>
      <c r="EU566" s="253"/>
      <c r="EV566" s="253"/>
      <c r="EW566" s="253"/>
      <c r="EX566" s="253"/>
      <c r="EY566" s="253"/>
      <c r="EZ566" s="253"/>
      <c r="FA566" s="253"/>
      <c r="FB566" s="253"/>
      <c r="FC566" s="253"/>
      <c r="FD566" s="253"/>
      <c r="FE566" s="253"/>
      <c r="FF566" s="253"/>
      <c r="FG566" s="253"/>
      <c r="FH566" s="253"/>
      <c r="FI566" s="253"/>
      <c r="FJ566" s="253"/>
      <c r="FK566" s="253"/>
      <c r="FL566" s="253"/>
      <c r="FM566" s="253"/>
      <c r="FN566" s="253"/>
      <c r="FO566" s="253"/>
      <c r="FP566" s="253"/>
      <c r="FQ566" s="253"/>
      <c r="FR566" s="253"/>
      <c r="FS566" s="253"/>
      <c r="FT566" s="253"/>
      <c r="FU566" s="253"/>
      <c r="FV566" s="253"/>
      <c r="FW566" s="253"/>
      <c r="FX566" s="253"/>
      <c r="FY566" s="253"/>
      <c r="FZ566" s="253"/>
      <c r="GA566" s="253"/>
      <c r="GB566" s="253"/>
      <c r="GC566" s="253"/>
      <c r="GD566" s="253"/>
      <c r="GE566" s="253"/>
      <c r="GF566" s="253"/>
      <c r="GG566" s="253"/>
      <c r="GH566" s="253"/>
      <c r="GI566" s="253"/>
      <c r="GJ566" s="253"/>
      <c r="GK566" s="253"/>
      <c r="GL566" s="253"/>
      <c r="GM566" s="253"/>
      <c r="GN566" s="253"/>
      <c r="GO566" s="253"/>
      <c r="GP566" s="253"/>
      <c r="GQ566" s="253"/>
      <c r="GR566" s="253"/>
      <c r="GS566" s="253"/>
      <c r="GT566" s="253"/>
      <c r="GU566" s="253"/>
      <c r="GV566" s="253"/>
      <c r="GW566" s="253"/>
      <c r="GX566" s="253"/>
      <c r="GY566" s="253"/>
      <c r="GZ566" s="253"/>
      <c r="HA566" s="253"/>
      <c r="HB566" s="253"/>
      <c r="HC566" s="253"/>
      <c r="HD566" s="253"/>
      <c r="HE566" s="253"/>
      <c r="HF566" s="253"/>
      <c r="HG566" s="253"/>
      <c r="HH566" s="253"/>
      <c r="HI566" s="253"/>
      <c r="HJ566" s="253"/>
      <c r="HK566" s="253"/>
      <c r="HL566" s="253"/>
      <c r="HM566" s="253"/>
      <c r="HN566" s="253"/>
      <c r="HO566" s="253"/>
      <c r="HP566" s="253"/>
      <c r="HQ566" s="253"/>
      <c r="HR566" s="253"/>
      <c r="HS566" s="253"/>
      <c r="HT566" s="253"/>
      <c r="HU566" s="253"/>
      <c r="HV566" s="253"/>
      <c r="HW566" s="253"/>
      <c r="HX566" s="253"/>
      <c r="HY566" s="253"/>
      <c r="HZ566" s="253"/>
      <c r="IA566" s="253"/>
      <c r="IB566" s="253"/>
      <c r="IC566" s="253"/>
      <c r="ID566" s="253"/>
      <c r="IE566" s="253"/>
      <c r="IF566" s="253"/>
      <c r="IG566" s="253"/>
      <c r="IH566" s="253"/>
      <c r="II566" s="253"/>
      <c r="IJ566" s="253"/>
      <c r="IK566" s="253"/>
      <c r="IL566" s="253"/>
      <c r="IM566" s="253"/>
      <c r="IN566" s="253"/>
      <c r="IO566" s="253"/>
      <c r="IP566" s="253"/>
      <c r="IQ566" s="253"/>
      <c r="IR566" s="253"/>
      <c r="IS566" s="253"/>
      <c r="IT566" s="253"/>
      <c r="IU566" s="253"/>
      <c r="IV566" s="253"/>
      <c r="IW566" s="253"/>
      <c r="IX566" s="253"/>
      <c r="IY566" s="253"/>
      <c r="IZ566" s="253"/>
      <c r="JA566" s="253"/>
      <c r="JB566" s="253"/>
      <c r="JC566" s="253"/>
      <c r="JD566" s="253"/>
      <c r="JE566" s="253"/>
      <c r="JF566" s="253"/>
      <c r="JG566" s="253"/>
      <c r="JH566" s="253"/>
      <c r="JI566" s="253"/>
      <c r="JJ566" s="253"/>
      <c r="JK566" s="253"/>
      <c r="JL566" s="253"/>
      <c r="JM566" s="253"/>
      <c r="JN566" s="253"/>
      <c r="JO566" s="253"/>
      <c r="JP566" s="253"/>
      <c r="JQ566" s="253"/>
      <c r="JR566" s="253"/>
      <c r="JS566" s="253"/>
      <c r="JT566" s="253"/>
      <c r="JU566" s="253"/>
    </row>
    <row r="567" spans="1:281" s="252" customFormat="1" ht="15" customHeight="1" x14ac:dyDescent="0.25">
      <c r="A567" s="253"/>
      <c r="B567" s="253"/>
      <c r="C567" s="253"/>
      <c r="D567" s="253"/>
      <c r="E567" s="253"/>
      <c r="F567" s="253"/>
      <c r="G567" s="253"/>
      <c r="H567" s="253"/>
      <c r="I567" s="253"/>
      <c r="J567" s="253"/>
      <c r="K567" s="253"/>
      <c r="L567" s="253"/>
      <c r="M567" s="253"/>
      <c r="N567" s="253"/>
      <c r="O567" s="253"/>
      <c r="P567" s="253"/>
      <c r="Q567" s="253"/>
      <c r="R567" s="253"/>
      <c r="S567" s="253"/>
      <c r="T567" s="253"/>
      <c r="U567" s="253" t="s">
        <v>728</v>
      </c>
      <c r="V567" s="253"/>
      <c r="W567" s="253"/>
      <c r="X567" s="253"/>
      <c r="Y567" s="253"/>
      <c r="Z567" s="253"/>
      <c r="AA567" s="253"/>
      <c r="AB567" s="253"/>
      <c r="AC567" s="253" t="s">
        <v>329</v>
      </c>
      <c r="AD567" s="253"/>
      <c r="AE567" s="253"/>
      <c r="AF567" s="253"/>
      <c r="AG567" s="253"/>
      <c r="AH567" s="253"/>
      <c r="AI567" s="253"/>
      <c r="AJ567" s="253"/>
      <c r="AK567" s="253"/>
      <c r="AL567" s="253"/>
      <c r="AM567" s="253"/>
      <c r="AN567" s="253"/>
      <c r="AO567" s="253"/>
      <c r="AP567" s="253"/>
      <c r="AQ567" s="253"/>
      <c r="AR567" s="253"/>
      <c r="AS567" s="253"/>
      <c r="AT567" s="253"/>
      <c r="AU567" s="253"/>
      <c r="AV567" s="253"/>
      <c r="AW567" s="253"/>
      <c r="AX567" s="253"/>
      <c r="AY567" s="253"/>
      <c r="AZ567" s="253"/>
      <c r="BA567" s="253"/>
      <c r="BB567" s="253"/>
      <c r="BC567" s="253"/>
      <c r="BD567" s="253"/>
      <c r="BE567" s="253"/>
      <c r="BF567" s="253"/>
      <c r="BG567" s="253"/>
      <c r="BH567" s="253"/>
      <c r="BI567" s="253"/>
      <c r="BJ567" s="253"/>
      <c r="BK567" s="253"/>
      <c r="BL567" s="253"/>
      <c r="BM567" s="253"/>
      <c r="BN567" s="253"/>
      <c r="BO567" s="253"/>
      <c r="BP567" s="253"/>
      <c r="BQ567" s="253"/>
      <c r="BR567" s="253"/>
      <c r="BS567" s="253"/>
      <c r="BT567" s="253"/>
      <c r="BU567" s="253"/>
      <c r="BV567" s="253"/>
      <c r="BW567" s="253"/>
      <c r="BX567" s="253"/>
      <c r="BY567" s="253"/>
      <c r="BZ567" s="253"/>
      <c r="CA567" s="253"/>
      <c r="CB567" s="253"/>
      <c r="CC567" s="253"/>
      <c r="CD567" s="253"/>
      <c r="CE567" s="253"/>
      <c r="CF567" s="253"/>
      <c r="CG567" s="253"/>
      <c r="CH567" s="253"/>
      <c r="CI567" s="253"/>
      <c r="CJ567" s="253"/>
      <c r="CK567" s="253"/>
      <c r="CL567" s="253"/>
      <c r="CM567" s="253"/>
      <c r="CN567" s="253"/>
      <c r="CO567" s="253"/>
      <c r="CP567" s="253"/>
      <c r="CQ567" s="253"/>
      <c r="CR567" s="253"/>
      <c r="CS567" s="253"/>
      <c r="CT567" s="253"/>
      <c r="CU567" s="253"/>
      <c r="CV567" s="253"/>
      <c r="CW567" s="253"/>
      <c r="CX567" s="253"/>
      <c r="CY567" s="253"/>
      <c r="CZ567" s="253"/>
      <c r="DA567" s="253"/>
      <c r="DB567" s="253"/>
      <c r="DC567" s="253"/>
      <c r="DD567" s="253"/>
      <c r="DE567" s="253"/>
      <c r="DF567" s="253"/>
      <c r="DG567" s="253"/>
      <c r="DH567" s="253"/>
      <c r="DI567" s="253"/>
      <c r="DJ567" s="253"/>
      <c r="DK567" s="253"/>
      <c r="DL567" s="253"/>
      <c r="DM567" s="253"/>
      <c r="DN567" s="253"/>
      <c r="DO567" s="253"/>
      <c r="DP567" s="253"/>
      <c r="DQ567" s="253"/>
      <c r="DR567" s="253"/>
      <c r="DS567" s="253"/>
      <c r="DT567" s="253"/>
      <c r="DU567" s="253"/>
      <c r="DV567" s="253"/>
      <c r="DW567" s="253"/>
      <c r="DX567" s="253"/>
      <c r="DY567" s="253"/>
      <c r="DZ567" s="253"/>
      <c r="EA567" s="253"/>
      <c r="EB567" s="253"/>
      <c r="EC567" s="253"/>
      <c r="ED567" s="253"/>
      <c r="EE567" s="253"/>
      <c r="EF567" s="253"/>
      <c r="EG567" s="253"/>
      <c r="EH567" s="253"/>
      <c r="EI567" s="253"/>
      <c r="EJ567" s="253"/>
      <c r="EK567" s="253"/>
      <c r="EL567" s="253"/>
      <c r="EM567" s="253"/>
      <c r="EN567" s="253"/>
      <c r="EO567" s="253"/>
      <c r="EP567" s="253"/>
      <c r="EQ567" s="253"/>
      <c r="ER567" s="253"/>
      <c r="ES567" s="253"/>
      <c r="ET567" s="253"/>
      <c r="EU567" s="253"/>
      <c r="EV567" s="253"/>
      <c r="EW567" s="253"/>
      <c r="EX567" s="253"/>
      <c r="EY567" s="253"/>
      <c r="EZ567" s="253"/>
      <c r="FA567" s="253"/>
      <c r="FB567" s="253"/>
      <c r="FC567" s="253"/>
      <c r="FD567" s="253"/>
      <c r="FE567" s="253"/>
      <c r="FF567" s="253"/>
      <c r="FG567" s="253"/>
      <c r="FH567" s="253"/>
      <c r="FI567" s="253"/>
      <c r="FJ567" s="253"/>
      <c r="FK567" s="253"/>
      <c r="FL567" s="253"/>
      <c r="FM567" s="253"/>
      <c r="FN567" s="253"/>
      <c r="FO567" s="253"/>
      <c r="FP567" s="253"/>
      <c r="FQ567" s="253"/>
      <c r="FR567" s="253"/>
      <c r="FS567" s="253"/>
      <c r="FT567" s="253"/>
      <c r="FU567" s="253"/>
      <c r="FV567" s="253"/>
      <c r="FW567" s="253"/>
      <c r="FX567" s="253"/>
      <c r="FY567" s="253"/>
      <c r="FZ567" s="253"/>
      <c r="GA567" s="253"/>
      <c r="GB567" s="253"/>
      <c r="GC567" s="253"/>
      <c r="GD567" s="253"/>
      <c r="GE567" s="253"/>
      <c r="GF567" s="253"/>
      <c r="GG567" s="253"/>
      <c r="GH567" s="253"/>
      <c r="GI567" s="253"/>
      <c r="GJ567" s="253"/>
      <c r="GK567" s="253"/>
      <c r="GL567" s="253"/>
      <c r="GM567" s="253"/>
      <c r="GN567" s="253"/>
      <c r="GO567" s="253"/>
      <c r="GP567" s="253"/>
      <c r="GQ567" s="253"/>
      <c r="GR567" s="253"/>
      <c r="GS567" s="253"/>
      <c r="GT567" s="253"/>
      <c r="GU567" s="253"/>
      <c r="GV567" s="253"/>
      <c r="GW567" s="253"/>
      <c r="GX567" s="253"/>
      <c r="GY567" s="253"/>
      <c r="GZ567" s="253"/>
      <c r="HA567" s="253"/>
      <c r="HB567" s="253"/>
      <c r="HC567" s="253"/>
      <c r="HD567" s="253"/>
      <c r="HE567" s="253"/>
      <c r="HF567" s="253"/>
      <c r="HG567" s="253"/>
      <c r="HH567" s="253"/>
      <c r="HI567" s="253"/>
      <c r="HJ567" s="253"/>
      <c r="HK567" s="253"/>
      <c r="HL567" s="253"/>
      <c r="HM567" s="253"/>
      <c r="HN567" s="253"/>
      <c r="HO567" s="253"/>
      <c r="HP567" s="253"/>
      <c r="HQ567" s="253"/>
      <c r="HR567" s="253"/>
      <c r="HS567" s="253"/>
      <c r="HT567" s="253"/>
      <c r="HU567" s="253"/>
      <c r="HV567" s="253"/>
      <c r="HW567" s="253"/>
      <c r="HX567" s="253"/>
      <c r="HY567" s="253"/>
      <c r="HZ567" s="253"/>
      <c r="IA567" s="253"/>
      <c r="IB567" s="253"/>
      <c r="IC567" s="253"/>
      <c r="ID567" s="253"/>
      <c r="IE567" s="253"/>
      <c r="IF567" s="253"/>
      <c r="IG567" s="253"/>
      <c r="IH567" s="253"/>
      <c r="II567" s="253"/>
      <c r="IJ567" s="253"/>
      <c r="IK567" s="253"/>
      <c r="IL567" s="253"/>
      <c r="IM567" s="253"/>
      <c r="IN567" s="253"/>
      <c r="IO567" s="253"/>
      <c r="IP567" s="253"/>
      <c r="IQ567" s="253"/>
      <c r="IR567" s="253"/>
      <c r="IS567" s="253"/>
      <c r="IT567" s="253"/>
      <c r="IU567" s="253"/>
      <c r="IV567" s="253"/>
      <c r="IW567" s="253"/>
      <c r="IX567" s="253"/>
      <c r="IY567" s="253"/>
      <c r="IZ567" s="253"/>
      <c r="JA567" s="253"/>
      <c r="JB567" s="253"/>
      <c r="JC567" s="253"/>
      <c r="JD567" s="253"/>
      <c r="JE567" s="253"/>
      <c r="JF567" s="253"/>
      <c r="JG567" s="253"/>
      <c r="JH567" s="253"/>
      <c r="JI567" s="253"/>
      <c r="JJ567" s="253"/>
      <c r="JK567" s="253"/>
      <c r="JL567" s="253"/>
      <c r="JM567" s="253"/>
      <c r="JN567" s="253"/>
      <c r="JO567" s="253"/>
      <c r="JP567" s="253"/>
      <c r="JQ567" s="253"/>
      <c r="JR567" s="253"/>
      <c r="JS567" s="253"/>
      <c r="JT567" s="253"/>
      <c r="JU567" s="253"/>
    </row>
    <row r="568" spans="1:281" s="252" customFormat="1" ht="15" customHeight="1" x14ac:dyDescent="0.25">
      <c r="A568" s="253"/>
      <c r="B568" s="253"/>
      <c r="C568" s="253"/>
      <c r="D568" s="253"/>
      <c r="E568" s="253"/>
      <c r="F568" s="253"/>
      <c r="G568" s="253"/>
      <c r="H568" s="253"/>
      <c r="I568" s="253"/>
      <c r="J568" s="253"/>
      <c r="K568" s="253"/>
      <c r="L568" s="253"/>
      <c r="M568" s="253"/>
      <c r="N568" s="253"/>
      <c r="O568" s="253"/>
      <c r="P568" s="253"/>
      <c r="Q568" s="253"/>
      <c r="R568" s="253"/>
      <c r="S568" s="253"/>
      <c r="T568" s="253"/>
      <c r="U568" s="253" t="s">
        <v>729</v>
      </c>
      <c r="V568" s="253"/>
      <c r="W568" s="253"/>
      <c r="X568" s="253"/>
      <c r="Y568" s="253"/>
      <c r="Z568" s="253"/>
      <c r="AA568" s="253"/>
      <c r="AB568" s="253"/>
      <c r="AC568" s="253" t="s">
        <v>323</v>
      </c>
      <c r="AD568" s="253"/>
      <c r="AE568" s="253"/>
      <c r="AF568" s="253"/>
      <c r="AG568" s="253"/>
      <c r="AH568" s="253"/>
      <c r="AI568" s="253"/>
      <c r="AJ568" s="253"/>
      <c r="AK568" s="253"/>
      <c r="AL568" s="253"/>
      <c r="AM568" s="253"/>
      <c r="AN568" s="253"/>
      <c r="AO568" s="253"/>
      <c r="AP568" s="253"/>
      <c r="AQ568" s="253"/>
      <c r="AR568" s="253"/>
      <c r="AS568" s="253"/>
      <c r="AT568" s="253"/>
      <c r="AU568" s="253"/>
      <c r="AV568" s="253"/>
      <c r="AW568" s="253"/>
      <c r="AX568" s="253"/>
      <c r="AY568" s="253"/>
      <c r="AZ568" s="253"/>
      <c r="BA568" s="253"/>
      <c r="BB568" s="253"/>
      <c r="BC568" s="253"/>
      <c r="BD568" s="253"/>
      <c r="BE568" s="253"/>
      <c r="BF568" s="253"/>
      <c r="BG568" s="253"/>
      <c r="BH568" s="253"/>
      <c r="BI568" s="253"/>
      <c r="BJ568" s="253"/>
      <c r="BK568" s="253"/>
      <c r="BL568" s="253"/>
      <c r="BM568" s="253"/>
      <c r="BN568" s="253"/>
      <c r="BO568" s="253"/>
      <c r="BP568" s="253"/>
      <c r="BQ568" s="253"/>
      <c r="BR568" s="253"/>
      <c r="BS568" s="253"/>
      <c r="BT568" s="253"/>
      <c r="BU568" s="253"/>
      <c r="BV568" s="253"/>
      <c r="BW568" s="253"/>
      <c r="BX568" s="253"/>
      <c r="BY568" s="253"/>
      <c r="BZ568" s="253"/>
      <c r="CA568" s="253"/>
      <c r="CB568" s="253"/>
      <c r="CC568" s="253"/>
      <c r="CD568" s="253"/>
      <c r="CE568" s="253"/>
      <c r="CF568" s="253"/>
      <c r="CG568" s="253"/>
      <c r="CH568" s="253"/>
      <c r="CI568" s="253"/>
      <c r="CJ568" s="253"/>
      <c r="CK568" s="253"/>
      <c r="CL568" s="253"/>
      <c r="CM568" s="253"/>
      <c r="CN568" s="253"/>
      <c r="CO568" s="253"/>
      <c r="CP568" s="253"/>
      <c r="CQ568" s="253"/>
      <c r="CR568" s="253"/>
      <c r="CS568" s="253"/>
      <c r="CT568" s="253"/>
      <c r="CU568" s="253"/>
      <c r="CV568" s="253"/>
      <c r="CW568" s="253"/>
      <c r="CX568" s="253"/>
      <c r="CY568" s="253"/>
      <c r="CZ568" s="253"/>
      <c r="DA568" s="253"/>
      <c r="DB568" s="253"/>
      <c r="DC568" s="253"/>
      <c r="DD568" s="253"/>
      <c r="DE568" s="253"/>
      <c r="DF568" s="253"/>
      <c r="DG568" s="253"/>
      <c r="DH568" s="253"/>
      <c r="DI568" s="253"/>
      <c r="DJ568" s="253"/>
      <c r="DK568" s="253"/>
      <c r="DL568" s="253"/>
      <c r="DM568" s="253"/>
      <c r="DN568" s="253"/>
      <c r="DO568" s="253"/>
      <c r="DP568" s="253"/>
      <c r="DQ568" s="253"/>
      <c r="DR568" s="253"/>
      <c r="DS568" s="253"/>
      <c r="DT568" s="253"/>
      <c r="DU568" s="253"/>
      <c r="DV568" s="253"/>
      <c r="DW568" s="253"/>
      <c r="DX568" s="253"/>
      <c r="DY568" s="253"/>
      <c r="DZ568" s="253"/>
      <c r="EA568" s="253"/>
      <c r="EB568" s="253"/>
      <c r="EC568" s="253"/>
      <c r="ED568" s="253"/>
      <c r="EE568" s="253"/>
      <c r="EF568" s="253"/>
      <c r="EG568" s="253"/>
      <c r="EH568" s="253"/>
      <c r="EI568" s="253"/>
      <c r="EJ568" s="253"/>
      <c r="EK568" s="253"/>
      <c r="EL568" s="253"/>
      <c r="EM568" s="253"/>
      <c r="EN568" s="253"/>
      <c r="EO568" s="253"/>
      <c r="EP568" s="253"/>
      <c r="EQ568" s="253"/>
      <c r="ER568" s="253"/>
      <c r="ES568" s="253"/>
      <c r="ET568" s="253"/>
      <c r="EU568" s="253"/>
      <c r="EV568" s="253"/>
      <c r="EW568" s="253"/>
      <c r="EX568" s="253"/>
      <c r="EY568" s="253"/>
      <c r="EZ568" s="253"/>
      <c r="FA568" s="253"/>
      <c r="FB568" s="253"/>
      <c r="FC568" s="253"/>
      <c r="FD568" s="253"/>
      <c r="FE568" s="253"/>
      <c r="FF568" s="253"/>
      <c r="FG568" s="253"/>
      <c r="FH568" s="253"/>
      <c r="FI568" s="253"/>
      <c r="FJ568" s="253"/>
      <c r="FK568" s="253"/>
      <c r="FL568" s="253"/>
      <c r="FM568" s="253"/>
      <c r="FN568" s="253"/>
      <c r="FO568" s="253"/>
      <c r="FP568" s="253"/>
      <c r="FQ568" s="253"/>
      <c r="FR568" s="253"/>
      <c r="FS568" s="253"/>
      <c r="FT568" s="253"/>
      <c r="FU568" s="253"/>
      <c r="FV568" s="253"/>
      <c r="FW568" s="253"/>
      <c r="FX568" s="253"/>
      <c r="FY568" s="253"/>
      <c r="FZ568" s="253"/>
      <c r="GA568" s="253"/>
      <c r="GB568" s="253"/>
      <c r="GC568" s="253"/>
      <c r="GD568" s="253"/>
      <c r="GE568" s="253"/>
      <c r="GF568" s="253"/>
      <c r="GG568" s="253"/>
      <c r="GH568" s="253"/>
      <c r="GI568" s="253"/>
      <c r="GJ568" s="253"/>
      <c r="GK568" s="253"/>
      <c r="GL568" s="253"/>
      <c r="GM568" s="253"/>
      <c r="GN568" s="253"/>
      <c r="GO568" s="253"/>
      <c r="GP568" s="253"/>
      <c r="GQ568" s="253"/>
      <c r="GR568" s="253"/>
      <c r="GS568" s="253"/>
      <c r="GT568" s="253"/>
      <c r="GU568" s="253"/>
      <c r="GV568" s="253"/>
      <c r="GW568" s="253"/>
      <c r="GX568" s="253"/>
      <c r="GY568" s="253"/>
      <c r="GZ568" s="253"/>
      <c r="HA568" s="253"/>
      <c r="HB568" s="253"/>
      <c r="HC568" s="253"/>
      <c r="HD568" s="253"/>
      <c r="HE568" s="253"/>
      <c r="HF568" s="253"/>
      <c r="HG568" s="253"/>
      <c r="HH568" s="253"/>
      <c r="HI568" s="253"/>
      <c r="HJ568" s="253"/>
      <c r="HK568" s="253"/>
      <c r="HL568" s="253"/>
      <c r="HM568" s="253"/>
      <c r="HN568" s="253"/>
      <c r="HO568" s="253"/>
      <c r="HP568" s="253"/>
      <c r="HQ568" s="253"/>
      <c r="HR568" s="253"/>
      <c r="HS568" s="253"/>
      <c r="HT568" s="253"/>
      <c r="HU568" s="253"/>
      <c r="HV568" s="253"/>
      <c r="HW568" s="253"/>
      <c r="HX568" s="253"/>
      <c r="HY568" s="253"/>
      <c r="HZ568" s="253"/>
      <c r="IA568" s="253"/>
      <c r="IB568" s="253"/>
      <c r="IC568" s="253"/>
      <c r="ID568" s="253"/>
      <c r="IE568" s="253"/>
      <c r="IF568" s="253"/>
      <c r="IG568" s="253"/>
      <c r="IH568" s="253"/>
      <c r="II568" s="253"/>
      <c r="IJ568" s="253"/>
      <c r="IK568" s="253"/>
      <c r="IL568" s="253"/>
      <c r="IM568" s="253"/>
      <c r="IN568" s="253"/>
      <c r="IO568" s="253"/>
      <c r="IP568" s="253"/>
      <c r="IQ568" s="253"/>
      <c r="IR568" s="253"/>
      <c r="IS568" s="253"/>
      <c r="IT568" s="253"/>
      <c r="IU568" s="253"/>
      <c r="IV568" s="253"/>
      <c r="IW568" s="253"/>
      <c r="IX568" s="253"/>
      <c r="IY568" s="253"/>
      <c r="IZ568" s="253"/>
      <c r="JA568" s="253"/>
      <c r="JB568" s="253"/>
      <c r="JC568" s="253"/>
      <c r="JD568" s="253"/>
      <c r="JE568" s="253"/>
      <c r="JF568" s="253"/>
      <c r="JG568" s="253"/>
      <c r="JH568" s="253"/>
      <c r="JI568" s="253"/>
      <c r="JJ568" s="253"/>
      <c r="JK568" s="253"/>
      <c r="JL568" s="253"/>
      <c r="JM568" s="253"/>
      <c r="JN568" s="253"/>
      <c r="JO568" s="253"/>
      <c r="JP568" s="253"/>
      <c r="JQ568" s="253"/>
      <c r="JR568" s="253"/>
      <c r="JS568" s="253"/>
      <c r="JT568" s="253"/>
      <c r="JU568" s="253"/>
    </row>
    <row r="569" spans="1:281" s="252" customFormat="1" ht="15" customHeight="1" x14ac:dyDescent="0.25">
      <c r="A569" s="253"/>
      <c r="B569" s="253"/>
      <c r="C569" s="253"/>
      <c r="D569" s="253"/>
      <c r="E569" s="253"/>
      <c r="F569" s="253"/>
      <c r="G569" s="253"/>
      <c r="H569" s="253"/>
      <c r="I569" s="253"/>
      <c r="J569" s="253"/>
      <c r="K569" s="253"/>
      <c r="L569" s="253"/>
      <c r="M569" s="253"/>
      <c r="N569" s="253"/>
      <c r="O569" s="253"/>
      <c r="P569" s="253"/>
      <c r="Q569" s="253"/>
      <c r="R569" s="253"/>
      <c r="S569" s="253"/>
      <c r="T569" s="253"/>
      <c r="U569" s="253" t="s">
        <v>730</v>
      </c>
      <c r="V569" s="253"/>
      <c r="W569" s="253"/>
      <c r="X569" s="253"/>
      <c r="Y569" s="253"/>
      <c r="Z569" s="253"/>
      <c r="AA569" s="253"/>
      <c r="AB569" s="253"/>
      <c r="AC569" s="253" t="s">
        <v>393</v>
      </c>
      <c r="AD569" s="253"/>
      <c r="AE569" s="253"/>
      <c r="AF569" s="253"/>
      <c r="AG569" s="253"/>
      <c r="AH569" s="253"/>
      <c r="AI569" s="253"/>
      <c r="AJ569" s="253"/>
      <c r="AK569" s="253"/>
      <c r="AL569" s="253"/>
      <c r="AM569" s="253"/>
      <c r="AN569" s="253"/>
      <c r="AO569" s="253"/>
      <c r="AP569" s="253"/>
      <c r="AQ569" s="253"/>
      <c r="AR569" s="253"/>
      <c r="AS569" s="253"/>
      <c r="AT569" s="253"/>
      <c r="AU569" s="253"/>
      <c r="AV569" s="253"/>
      <c r="AW569" s="253"/>
      <c r="AX569" s="253"/>
      <c r="AY569" s="253"/>
      <c r="AZ569" s="253"/>
      <c r="BA569" s="253"/>
      <c r="BB569" s="253"/>
      <c r="BC569" s="253"/>
      <c r="BD569" s="253"/>
      <c r="BE569" s="253"/>
      <c r="BF569" s="253"/>
      <c r="BG569" s="253"/>
      <c r="BH569" s="253"/>
      <c r="BI569" s="253"/>
      <c r="BJ569" s="253"/>
      <c r="BK569" s="253"/>
      <c r="BL569" s="253"/>
      <c r="BM569" s="253"/>
      <c r="BN569" s="253"/>
      <c r="BO569" s="253"/>
      <c r="BP569" s="253"/>
      <c r="BQ569" s="253"/>
      <c r="BR569" s="253"/>
      <c r="BS569" s="253"/>
      <c r="BT569" s="253"/>
      <c r="BU569" s="253"/>
      <c r="BV569" s="253"/>
      <c r="BW569" s="253"/>
      <c r="BX569" s="253"/>
      <c r="BY569" s="253"/>
      <c r="BZ569" s="253"/>
      <c r="CA569" s="253"/>
      <c r="CB569" s="253"/>
      <c r="CC569" s="253"/>
      <c r="CD569" s="253"/>
      <c r="CE569" s="253"/>
      <c r="CF569" s="253"/>
      <c r="CG569" s="253"/>
      <c r="CH569" s="253"/>
      <c r="CI569" s="253"/>
      <c r="CJ569" s="253"/>
      <c r="CK569" s="253"/>
      <c r="CL569" s="253"/>
      <c r="CM569" s="253"/>
      <c r="CN569" s="253"/>
      <c r="CO569" s="253"/>
      <c r="CP569" s="253"/>
      <c r="CQ569" s="253"/>
      <c r="CR569" s="253"/>
      <c r="CS569" s="253"/>
      <c r="CT569" s="253"/>
      <c r="CU569" s="253"/>
      <c r="CV569" s="253"/>
      <c r="CW569" s="253"/>
      <c r="CX569" s="253"/>
      <c r="CY569" s="253"/>
      <c r="CZ569" s="253"/>
      <c r="DA569" s="253"/>
      <c r="DB569" s="253"/>
      <c r="DC569" s="253"/>
      <c r="DD569" s="253"/>
      <c r="DE569" s="253"/>
      <c r="DF569" s="253"/>
      <c r="DG569" s="253"/>
      <c r="DH569" s="253"/>
      <c r="DI569" s="253"/>
      <c r="DJ569" s="253"/>
      <c r="DK569" s="253"/>
      <c r="DL569" s="253"/>
      <c r="DM569" s="253"/>
      <c r="DN569" s="253"/>
      <c r="DO569" s="253"/>
      <c r="DP569" s="253"/>
      <c r="DQ569" s="253"/>
      <c r="DR569" s="253"/>
      <c r="DS569" s="253"/>
      <c r="DT569" s="253"/>
      <c r="DU569" s="253"/>
      <c r="DV569" s="253"/>
      <c r="DW569" s="253"/>
      <c r="DX569" s="253"/>
      <c r="DY569" s="253"/>
      <c r="DZ569" s="253"/>
      <c r="EA569" s="253"/>
      <c r="EB569" s="253"/>
      <c r="EC569" s="253"/>
      <c r="ED569" s="253"/>
      <c r="EE569" s="253"/>
      <c r="EF569" s="253"/>
      <c r="EG569" s="253"/>
      <c r="EH569" s="253"/>
      <c r="EI569" s="253"/>
      <c r="EJ569" s="253"/>
      <c r="EK569" s="253"/>
      <c r="EL569" s="253"/>
      <c r="EM569" s="253"/>
      <c r="EN569" s="253"/>
      <c r="EO569" s="253"/>
      <c r="EP569" s="253"/>
      <c r="EQ569" s="253"/>
      <c r="ER569" s="253"/>
      <c r="ES569" s="253"/>
      <c r="ET569" s="253"/>
      <c r="EU569" s="253"/>
      <c r="EV569" s="253"/>
      <c r="EW569" s="253"/>
      <c r="EX569" s="253"/>
      <c r="EY569" s="253"/>
      <c r="EZ569" s="253"/>
      <c r="FA569" s="253"/>
      <c r="FB569" s="253"/>
      <c r="FC569" s="253"/>
      <c r="FD569" s="253"/>
      <c r="FE569" s="253"/>
      <c r="FF569" s="253"/>
      <c r="FG569" s="253"/>
      <c r="FH569" s="253"/>
      <c r="FI569" s="253"/>
      <c r="FJ569" s="253"/>
      <c r="FK569" s="253"/>
      <c r="FL569" s="253"/>
      <c r="FM569" s="253"/>
      <c r="FN569" s="253"/>
      <c r="FO569" s="253"/>
      <c r="FP569" s="253"/>
      <c r="FQ569" s="253"/>
      <c r="FR569" s="253"/>
      <c r="FS569" s="253"/>
      <c r="FT569" s="253"/>
      <c r="FU569" s="253"/>
      <c r="FV569" s="253"/>
      <c r="FW569" s="253"/>
      <c r="FX569" s="253"/>
      <c r="FY569" s="253"/>
      <c r="FZ569" s="253"/>
      <c r="GA569" s="253"/>
      <c r="GB569" s="253"/>
      <c r="GC569" s="253"/>
      <c r="GD569" s="253"/>
      <c r="GE569" s="253"/>
      <c r="GF569" s="253"/>
      <c r="GG569" s="253"/>
      <c r="GH569" s="253"/>
      <c r="GI569" s="253"/>
      <c r="GJ569" s="253"/>
      <c r="GK569" s="253"/>
      <c r="GL569" s="253"/>
      <c r="GM569" s="253"/>
      <c r="GN569" s="253"/>
      <c r="GO569" s="253"/>
      <c r="GP569" s="253"/>
      <c r="GQ569" s="253"/>
      <c r="GR569" s="253"/>
      <c r="GS569" s="253"/>
      <c r="GT569" s="253"/>
      <c r="GU569" s="253"/>
      <c r="GV569" s="253"/>
      <c r="GW569" s="253"/>
      <c r="GX569" s="253"/>
      <c r="GY569" s="253"/>
      <c r="GZ569" s="253"/>
      <c r="HA569" s="253"/>
      <c r="HB569" s="253"/>
      <c r="HC569" s="253"/>
      <c r="HD569" s="253"/>
      <c r="HE569" s="253"/>
      <c r="HF569" s="253"/>
      <c r="HG569" s="253"/>
      <c r="HH569" s="253"/>
      <c r="HI569" s="253"/>
      <c r="HJ569" s="253"/>
      <c r="HK569" s="253"/>
      <c r="HL569" s="253"/>
      <c r="HM569" s="253"/>
      <c r="HN569" s="253"/>
      <c r="HO569" s="253"/>
      <c r="HP569" s="253"/>
      <c r="HQ569" s="253"/>
      <c r="HR569" s="253"/>
      <c r="HS569" s="253"/>
      <c r="HT569" s="253"/>
      <c r="HU569" s="253"/>
      <c r="HV569" s="253"/>
      <c r="HW569" s="253"/>
      <c r="HX569" s="253"/>
      <c r="HY569" s="253"/>
      <c r="HZ569" s="253"/>
      <c r="IA569" s="253"/>
      <c r="IB569" s="253"/>
      <c r="IC569" s="253"/>
      <c r="ID569" s="253"/>
      <c r="IE569" s="253"/>
      <c r="IF569" s="253"/>
      <c r="IG569" s="253"/>
      <c r="IH569" s="253"/>
      <c r="II569" s="253"/>
      <c r="IJ569" s="253"/>
      <c r="IK569" s="253"/>
      <c r="IL569" s="253"/>
      <c r="IM569" s="253"/>
      <c r="IN569" s="253"/>
      <c r="IO569" s="253"/>
      <c r="IP569" s="253"/>
      <c r="IQ569" s="253"/>
      <c r="IR569" s="253"/>
      <c r="IS569" s="253"/>
      <c r="IT569" s="253"/>
      <c r="IU569" s="253"/>
      <c r="IV569" s="253"/>
      <c r="IW569" s="253"/>
      <c r="IX569" s="253"/>
      <c r="IY569" s="253"/>
      <c r="IZ569" s="253"/>
      <c r="JA569" s="253"/>
      <c r="JB569" s="253"/>
      <c r="JC569" s="253"/>
      <c r="JD569" s="253"/>
      <c r="JE569" s="253"/>
      <c r="JF569" s="253"/>
      <c r="JG569" s="253"/>
      <c r="JH569" s="253"/>
      <c r="JI569" s="253"/>
      <c r="JJ569" s="253"/>
      <c r="JK569" s="253"/>
      <c r="JL569" s="253"/>
      <c r="JM569" s="253"/>
      <c r="JN569" s="253"/>
      <c r="JO569" s="253"/>
      <c r="JP569" s="253"/>
      <c r="JQ569" s="253"/>
      <c r="JR569" s="253"/>
      <c r="JS569" s="253"/>
      <c r="JT569" s="253"/>
      <c r="JU569" s="253"/>
    </row>
    <row r="570" spans="1:281" s="252" customFormat="1" ht="15" customHeight="1" x14ac:dyDescent="0.25">
      <c r="A570" s="253"/>
      <c r="B570" s="253"/>
      <c r="C570" s="253"/>
      <c r="D570" s="253"/>
      <c r="E570" s="253"/>
      <c r="F570" s="253"/>
      <c r="G570" s="253"/>
      <c r="H570" s="253"/>
      <c r="I570" s="253"/>
      <c r="J570" s="253"/>
      <c r="K570" s="253"/>
      <c r="L570" s="253"/>
      <c r="M570" s="253"/>
      <c r="N570" s="253"/>
      <c r="O570" s="253"/>
      <c r="P570" s="253"/>
      <c r="Q570" s="253"/>
      <c r="R570" s="253"/>
      <c r="S570" s="253"/>
      <c r="T570" s="253"/>
      <c r="U570" s="253" t="s">
        <v>731</v>
      </c>
      <c r="V570" s="253"/>
      <c r="W570" s="253"/>
      <c r="X570" s="253"/>
      <c r="Y570" s="253"/>
      <c r="Z570" s="253"/>
      <c r="AA570" s="253"/>
      <c r="AB570" s="253"/>
      <c r="AC570" s="253" t="s">
        <v>357</v>
      </c>
      <c r="AD570" s="253"/>
      <c r="AE570" s="253"/>
      <c r="AF570" s="253"/>
      <c r="AG570" s="253"/>
      <c r="AH570" s="253"/>
      <c r="AI570" s="253"/>
      <c r="AJ570" s="253"/>
      <c r="AK570" s="253"/>
      <c r="AL570" s="253"/>
      <c r="AM570" s="253"/>
      <c r="AN570" s="253"/>
      <c r="AO570" s="253"/>
      <c r="AP570" s="253"/>
      <c r="AQ570" s="253"/>
      <c r="AR570" s="253"/>
      <c r="AS570" s="253"/>
      <c r="AT570" s="253"/>
      <c r="AU570" s="253"/>
      <c r="AV570" s="253"/>
      <c r="AW570" s="253"/>
      <c r="AX570" s="253"/>
      <c r="AY570" s="253"/>
      <c r="AZ570" s="253"/>
      <c r="BA570" s="253"/>
      <c r="BB570" s="253"/>
      <c r="BC570" s="253"/>
      <c r="BD570" s="253"/>
      <c r="BE570" s="253"/>
      <c r="BF570" s="253"/>
      <c r="BG570" s="253"/>
      <c r="BH570" s="253"/>
      <c r="BI570" s="253"/>
      <c r="BJ570" s="253"/>
      <c r="BK570" s="253"/>
      <c r="BL570" s="253"/>
      <c r="BM570" s="253"/>
      <c r="BN570" s="253"/>
      <c r="BO570" s="253"/>
      <c r="BP570" s="253"/>
      <c r="BQ570" s="253"/>
      <c r="BR570" s="253"/>
      <c r="BS570" s="253"/>
      <c r="BT570" s="253"/>
      <c r="BU570" s="253"/>
      <c r="BV570" s="253"/>
      <c r="BW570" s="253"/>
      <c r="BX570" s="253"/>
      <c r="BY570" s="253"/>
      <c r="BZ570" s="253"/>
      <c r="CA570" s="253"/>
      <c r="CB570" s="253"/>
      <c r="CC570" s="253"/>
      <c r="CD570" s="253"/>
      <c r="CE570" s="253"/>
      <c r="CF570" s="253"/>
      <c r="CG570" s="253"/>
      <c r="CH570" s="253"/>
      <c r="CI570" s="253"/>
      <c r="CJ570" s="253"/>
      <c r="CK570" s="253"/>
      <c r="CL570" s="253"/>
      <c r="CM570" s="253"/>
      <c r="CN570" s="253"/>
      <c r="CO570" s="253"/>
      <c r="CP570" s="253"/>
      <c r="CQ570" s="253"/>
      <c r="CR570" s="253"/>
      <c r="CS570" s="253"/>
      <c r="CT570" s="253"/>
      <c r="CU570" s="253"/>
      <c r="CV570" s="253"/>
      <c r="CW570" s="253"/>
      <c r="CX570" s="253"/>
      <c r="CY570" s="253"/>
      <c r="CZ570" s="253"/>
      <c r="DA570" s="253"/>
      <c r="DB570" s="253"/>
      <c r="DC570" s="253"/>
      <c r="DD570" s="253"/>
      <c r="DE570" s="253"/>
      <c r="DF570" s="253"/>
      <c r="DG570" s="253"/>
      <c r="DH570" s="253"/>
      <c r="DI570" s="253"/>
      <c r="DJ570" s="253"/>
      <c r="DK570" s="253"/>
      <c r="DL570" s="253"/>
      <c r="DM570" s="253"/>
      <c r="DN570" s="253"/>
      <c r="DO570" s="253"/>
      <c r="DP570" s="253"/>
      <c r="DQ570" s="253"/>
      <c r="DR570" s="253"/>
      <c r="DS570" s="253"/>
      <c r="DT570" s="253"/>
      <c r="DU570" s="253"/>
      <c r="DV570" s="253"/>
      <c r="DW570" s="253"/>
      <c r="DX570" s="253"/>
      <c r="DY570" s="253"/>
      <c r="DZ570" s="253"/>
      <c r="EA570" s="253"/>
      <c r="EB570" s="253"/>
      <c r="EC570" s="253"/>
      <c r="ED570" s="253"/>
      <c r="EE570" s="253"/>
      <c r="EF570" s="253"/>
      <c r="EG570" s="253"/>
      <c r="EH570" s="253"/>
      <c r="EI570" s="253"/>
      <c r="EJ570" s="253"/>
      <c r="EK570" s="253"/>
      <c r="EL570" s="253"/>
      <c r="EM570" s="253"/>
      <c r="EN570" s="253"/>
      <c r="EO570" s="253"/>
      <c r="EP570" s="253"/>
      <c r="EQ570" s="253"/>
      <c r="ER570" s="253"/>
      <c r="ES570" s="253"/>
      <c r="ET570" s="253"/>
      <c r="EU570" s="253"/>
      <c r="EV570" s="253"/>
      <c r="EW570" s="253"/>
      <c r="EX570" s="253"/>
      <c r="EY570" s="253"/>
      <c r="EZ570" s="253"/>
      <c r="FA570" s="253"/>
      <c r="FB570" s="253"/>
      <c r="FC570" s="253"/>
      <c r="FD570" s="253"/>
      <c r="FE570" s="253"/>
      <c r="FF570" s="253"/>
      <c r="FG570" s="253"/>
      <c r="FH570" s="253"/>
      <c r="FI570" s="253"/>
      <c r="FJ570" s="253"/>
      <c r="FK570" s="253"/>
      <c r="FL570" s="253"/>
      <c r="FM570" s="253"/>
      <c r="FN570" s="253"/>
      <c r="FO570" s="253"/>
      <c r="FP570" s="253"/>
      <c r="FQ570" s="253"/>
      <c r="FR570" s="253"/>
      <c r="FS570" s="253"/>
      <c r="FT570" s="253"/>
      <c r="FU570" s="253"/>
      <c r="FV570" s="253"/>
      <c r="FW570" s="253"/>
      <c r="FX570" s="253"/>
      <c r="FY570" s="253"/>
      <c r="FZ570" s="253"/>
      <c r="GA570" s="253"/>
      <c r="GB570" s="253"/>
      <c r="GC570" s="253"/>
      <c r="GD570" s="253"/>
      <c r="GE570" s="253"/>
      <c r="GF570" s="253"/>
      <c r="GG570" s="253"/>
      <c r="GH570" s="253"/>
      <c r="GI570" s="253"/>
      <c r="GJ570" s="253"/>
      <c r="GK570" s="253"/>
      <c r="GL570" s="253"/>
      <c r="GM570" s="253"/>
      <c r="GN570" s="253"/>
      <c r="GO570" s="253"/>
      <c r="GP570" s="253"/>
      <c r="GQ570" s="253"/>
      <c r="GR570" s="253"/>
      <c r="GS570" s="253"/>
      <c r="GT570" s="253"/>
      <c r="GU570" s="253"/>
      <c r="GV570" s="253"/>
      <c r="GW570" s="253"/>
      <c r="GX570" s="253"/>
      <c r="GY570" s="253"/>
      <c r="GZ570" s="253"/>
      <c r="HA570" s="253"/>
      <c r="HB570" s="253"/>
      <c r="HC570" s="253"/>
      <c r="HD570" s="253"/>
      <c r="HE570" s="253"/>
      <c r="HF570" s="253"/>
      <c r="HG570" s="253"/>
      <c r="HH570" s="253"/>
      <c r="HI570" s="253"/>
      <c r="HJ570" s="253"/>
      <c r="HK570" s="253"/>
      <c r="HL570" s="253"/>
      <c r="HM570" s="253"/>
      <c r="HN570" s="253"/>
      <c r="HO570" s="253"/>
      <c r="HP570" s="253"/>
      <c r="HQ570" s="253"/>
      <c r="HR570" s="253"/>
      <c r="HS570" s="253"/>
      <c r="HT570" s="253"/>
      <c r="HU570" s="253"/>
      <c r="HV570" s="253"/>
      <c r="HW570" s="253"/>
      <c r="HX570" s="253"/>
      <c r="HY570" s="253"/>
      <c r="HZ570" s="253"/>
      <c r="IA570" s="253"/>
      <c r="IB570" s="253"/>
      <c r="IC570" s="253"/>
      <c r="ID570" s="253"/>
      <c r="IE570" s="253"/>
      <c r="IF570" s="253"/>
      <c r="IG570" s="253"/>
      <c r="IH570" s="253"/>
      <c r="II570" s="253"/>
      <c r="IJ570" s="253"/>
      <c r="IK570" s="253"/>
      <c r="IL570" s="253"/>
      <c r="IM570" s="253"/>
      <c r="IN570" s="253"/>
      <c r="IO570" s="253"/>
      <c r="IP570" s="253"/>
      <c r="IQ570" s="253"/>
      <c r="IR570" s="253"/>
      <c r="IS570" s="253"/>
      <c r="IT570" s="253"/>
      <c r="IU570" s="253"/>
      <c r="IV570" s="253"/>
      <c r="IW570" s="253"/>
      <c r="IX570" s="253"/>
      <c r="IY570" s="253"/>
      <c r="IZ570" s="253"/>
      <c r="JA570" s="253"/>
      <c r="JB570" s="253"/>
      <c r="JC570" s="253"/>
      <c r="JD570" s="253"/>
      <c r="JE570" s="253"/>
      <c r="JF570" s="253"/>
      <c r="JG570" s="253"/>
      <c r="JH570" s="253"/>
      <c r="JI570" s="253"/>
      <c r="JJ570" s="253"/>
      <c r="JK570" s="253"/>
      <c r="JL570" s="253"/>
      <c r="JM570" s="253"/>
      <c r="JN570" s="253"/>
      <c r="JO570" s="253"/>
      <c r="JP570" s="253"/>
      <c r="JQ570" s="253"/>
      <c r="JR570" s="253"/>
      <c r="JS570" s="253"/>
      <c r="JT570" s="253"/>
      <c r="JU570" s="253"/>
    </row>
    <row r="571" spans="1:281" s="252" customFormat="1" ht="15" customHeight="1" x14ac:dyDescent="0.25">
      <c r="A571" s="253"/>
      <c r="B571" s="253"/>
      <c r="C571" s="253"/>
      <c r="D571" s="253"/>
      <c r="E571" s="253"/>
      <c r="F571" s="253"/>
      <c r="G571" s="253"/>
      <c r="H571" s="253"/>
      <c r="I571" s="253"/>
      <c r="J571" s="253"/>
      <c r="K571" s="253"/>
      <c r="L571" s="253"/>
      <c r="M571" s="253"/>
      <c r="N571" s="253"/>
      <c r="O571" s="253"/>
      <c r="P571" s="253"/>
      <c r="Q571" s="253"/>
      <c r="R571" s="253"/>
      <c r="S571" s="253"/>
      <c r="T571" s="253"/>
      <c r="U571" s="253" t="s">
        <v>732</v>
      </c>
      <c r="V571" s="253"/>
      <c r="W571" s="253"/>
      <c r="X571" s="253"/>
      <c r="Y571" s="253"/>
      <c r="Z571" s="253"/>
      <c r="AA571" s="253"/>
      <c r="AB571" s="253"/>
      <c r="AC571" s="253" t="s">
        <v>320</v>
      </c>
      <c r="AD571" s="253"/>
      <c r="AE571" s="253"/>
      <c r="AF571" s="253"/>
      <c r="AG571" s="253"/>
      <c r="AH571" s="253"/>
      <c r="AI571" s="253"/>
      <c r="AJ571" s="253"/>
      <c r="AK571" s="253"/>
      <c r="AL571" s="253"/>
      <c r="AM571" s="253"/>
      <c r="AN571" s="253"/>
      <c r="AO571" s="253"/>
      <c r="AP571" s="253"/>
      <c r="AQ571" s="253"/>
      <c r="AR571" s="253"/>
      <c r="AS571" s="253"/>
      <c r="AT571" s="253"/>
      <c r="AU571" s="253"/>
      <c r="AV571" s="253"/>
      <c r="AW571" s="253"/>
      <c r="AX571" s="253"/>
      <c r="AY571" s="253"/>
      <c r="AZ571" s="253"/>
      <c r="BA571" s="253"/>
      <c r="BB571" s="253"/>
      <c r="BC571" s="253"/>
      <c r="BD571" s="253"/>
      <c r="BE571" s="253"/>
      <c r="BF571" s="253"/>
      <c r="BG571" s="253"/>
      <c r="BH571" s="253"/>
      <c r="BI571" s="253"/>
      <c r="BJ571" s="253"/>
      <c r="BK571" s="253"/>
      <c r="BL571" s="253"/>
      <c r="BM571" s="253"/>
      <c r="BN571" s="253"/>
      <c r="BO571" s="253"/>
      <c r="BP571" s="253"/>
      <c r="BQ571" s="253"/>
      <c r="BR571" s="253"/>
      <c r="BS571" s="253"/>
      <c r="BT571" s="253"/>
      <c r="BU571" s="253"/>
      <c r="BV571" s="253"/>
      <c r="BW571" s="253"/>
      <c r="BX571" s="253"/>
      <c r="BY571" s="253"/>
      <c r="BZ571" s="253"/>
      <c r="CA571" s="253"/>
      <c r="CB571" s="253"/>
      <c r="CC571" s="253"/>
      <c r="CD571" s="253"/>
      <c r="CE571" s="253"/>
      <c r="CF571" s="253"/>
      <c r="CG571" s="253"/>
      <c r="CH571" s="253"/>
      <c r="CI571" s="253"/>
      <c r="CJ571" s="253"/>
      <c r="CK571" s="253"/>
      <c r="CL571" s="253"/>
      <c r="CM571" s="253"/>
      <c r="CN571" s="253"/>
      <c r="CO571" s="253"/>
      <c r="CP571" s="253"/>
      <c r="CQ571" s="253"/>
      <c r="CR571" s="253"/>
      <c r="CS571" s="253"/>
      <c r="CT571" s="253"/>
      <c r="CU571" s="253"/>
      <c r="CV571" s="253"/>
      <c r="CW571" s="253"/>
      <c r="CX571" s="253"/>
      <c r="CY571" s="253"/>
      <c r="CZ571" s="253"/>
      <c r="DA571" s="253"/>
      <c r="DB571" s="253"/>
      <c r="DC571" s="253"/>
      <c r="DD571" s="253"/>
      <c r="DE571" s="253"/>
      <c r="DF571" s="253"/>
      <c r="DG571" s="253"/>
      <c r="DH571" s="253"/>
      <c r="DI571" s="253"/>
      <c r="DJ571" s="253"/>
      <c r="DK571" s="253"/>
      <c r="DL571" s="253"/>
      <c r="DM571" s="253"/>
      <c r="DN571" s="253"/>
      <c r="DO571" s="253"/>
      <c r="DP571" s="253"/>
      <c r="DQ571" s="253"/>
      <c r="DR571" s="253"/>
      <c r="DS571" s="253"/>
      <c r="DT571" s="253"/>
      <c r="DU571" s="253"/>
      <c r="DV571" s="253"/>
      <c r="DW571" s="253"/>
      <c r="DX571" s="253"/>
      <c r="DY571" s="253"/>
      <c r="DZ571" s="253"/>
      <c r="EA571" s="253"/>
      <c r="EB571" s="253"/>
      <c r="EC571" s="253"/>
      <c r="ED571" s="253"/>
      <c r="EE571" s="253"/>
      <c r="EF571" s="253"/>
      <c r="EG571" s="253"/>
      <c r="EH571" s="253"/>
      <c r="EI571" s="253"/>
      <c r="EJ571" s="253"/>
      <c r="EK571" s="253"/>
      <c r="EL571" s="253"/>
      <c r="EM571" s="253"/>
      <c r="EN571" s="253"/>
      <c r="EO571" s="253"/>
      <c r="EP571" s="253"/>
      <c r="EQ571" s="253"/>
      <c r="ER571" s="253"/>
      <c r="ES571" s="253"/>
      <c r="ET571" s="253"/>
      <c r="EU571" s="253"/>
      <c r="EV571" s="253"/>
      <c r="EW571" s="253"/>
      <c r="EX571" s="253"/>
      <c r="EY571" s="253"/>
      <c r="EZ571" s="253"/>
      <c r="FA571" s="253"/>
      <c r="FB571" s="253"/>
      <c r="FC571" s="253"/>
      <c r="FD571" s="253"/>
      <c r="FE571" s="253"/>
      <c r="FF571" s="253"/>
      <c r="FG571" s="253"/>
      <c r="FH571" s="253"/>
      <c r="FI571" s="253"/>
      <c r="FJ571" s="253"/>
      <c r="FK571" s="253"/>
      <c r="FL571" s="253"/>
      <c r="FM571" s="253"/>
      <c r="FN571" s="253"/>
      <c r="FO571" s="253"/>
      <c r="FP571" s="253"/>
      <c r="FQ571" s="253"/>
      <c r="FR571" s="253"/>
      <c r="FS571" s="253"/>
      <c r="FT571" s="253"/>
      <c r="FU571" s="253"/>
      <c r="FV571" s="253"/>
      <c r="FW571" s="253"/>
      <c r="FX571" s="253"/>
      <c r="FY571" s="253"/>
      <c r="FZ571" s="253"/>
      <c r="GA571" s="253"/>
      <c r="GB571" s="253"/>
      <c r="GC571" s="253"/>
      <c r="GD571" s="253"/>
      <c r="GE571" s="253"/>
      <c r="GF571" s="253"/>
      <c r="GG571" s="253"/>
      <c r="GH571" s="253"/>
      <c r="GI571" s="253"/>
      <c r="GJ571" s="253"/>
      <c r="GK571" s="253"/>
      <c r="GL571" s="253"/>
      <c r="GM571" s="253"/>
      <c r="GN571" s="253"/>
      <c r="GO571" s="253"/>
      <c r="GP571" s="253"/>
      <c r="GQ571" s="253"/>
      <c r="GR571" s="253"/>
      <c r="GS571" s="253"/>
      <c r="GT571" s="253"/>
      <c r="GU571" s="253"/>
      <c r="GV571" s="253"/>
      <c r="GW571" s="253"/>
      <c r="GX571" s="253"/>
      <c r="GY571" s="253"/>
      <c r="GZ571" s="253"/>
      <c r="HA571" s="253"/>
      <c r="HB571" s="253"/>
      <c r="HC571" s="253"/>
      <c r="HD571" s="253"/>
      <c r="HE571" s="253"/>
      <c r="HF571" s="253"/>
      <c r="HG571" s="253"/>
      <c r="HH571" s="253"/>
      <c r="HI571" s="253"/>
      <c r="HJ571" s="253"/>
      <c r="HK571" s="253"/>
      <c r="HL571" s="253"/>
      <c r="HM571" s="253"/>
      <c r="HN571" s="253"/>
      <c r="HO571" s="253"/>
      <c r="HP571" s="253"/>
      <c r="HQ571" s="253"/>
      <c r="HR571" s="253"/>
      <c r="HS571" s="253"/>
      <c r="HT571" s="253"/>
      <c r="HU571" s="253"/>
      <c r="HV571" s="253"/>
      <c r="HW571" s="253"/>
      <c r="HX571" s="253"/>
      <c r="HY571" s="253"/>
      <c r="HZ571" s="253"/>
      <c r="IA571" s="253"/>
      <c r="IB571" s="253"/>
      <c r="IC571" s="253"/>
      <c r="ID571" s="253"/>
      <c r="IE571" s="253"/>
      <c r="IF571" s="253"/>
      <c r="IG571" s="253"/>
      <c r="IH571" s="253"/>
      <c r="II571" s="253"/>
      <c r="IJ571" s="253"/>
      <c r="IK571" s="253"/>
      <c r="IL571" s="253"/>
      <c r="IM571" s="253"/>
      <c r="IN571" s="253"/>
      <c r="IO571" s="253"/>
      <c r="IP571" s="253"/>
      <c r="IQ571" s="253"/>
      <c r="IR571" s="253"/>
      <c r="IS571" s="253"/>
      <c r="IT571" s="253"/>
      <c r="IU571" s="253"/>
      <c r="IV571" s="253"/>
      <c r="IW571" s="253"/>
      <c r="IX571" s="253"/>
      <c r="IY571" s="253"/>
      <c r="IZ571" s="253"/>
      <c r="JA571" s="253"/>
      <c r="JB571" s="253"/>
      <c r="JC571" s="253"/>
      <c r="JD571" s="253"/>
      <c r="JE571" s="253"/>
      <c r="JF571" s="253"/>
      <c r="JG571" s="253"/>
      <c r="JH571" s="253"/>
      <c r="JI571" s="253"/>
      <c r="JJ571" s="253"/>
      <c r="JK571" s="253"/>
      <c r="JL571" s="253"/>
      <c r="JM571" s="253"/>
      <c r="JN571" s="253"/>
      <c r="JO571" s="253"/>
      <c r="JP571" s="253"/>
      <c r="JQ571" s="253"/>
      <c r="JR571" s="253"/>
      <c r="JS571" s="253"/>
      <c r="JT571" s="253"/>
      <c r="JU571" s="253"/>
    </row>
    <row r="572" spans="1:281" s="252" customFormat="1" ht="15" customHeight="1" x14ac:dyDescent="0.25">
      <c r="A572" s="253"/>
      <c r="B572" s="253"/>
      <c r="C572" s="253"/>
      <c r="D572" s="253"/>
      <c r="E572" s="253"/>
      <c r="F572" s="253"/>
      <c r="G572" s="253"/>
      <c r="H572" s="253"/>
      <c r="I572" s="253"/>
      <c r="J572" s="253"/>
      <c r="K572" s="253"/>
      <c r="L572" s="253"/>
      <c r="M572" s="253"/>
      <c r="N572" s="253"/>
      <c r="O572" s="253"/>
      <c r="P572" s="253"/>
      <c r="Q572" s="253"/>
      <c r="R572" s="253"/>
      <c r="S572" s="253"/>
      <c r="T572" s="253"/>
      <c r="U572" s="253" t="s">
        <v>733</v>
      </c>
      <c r="V572" s="253"/>
      <c r="W572" s="253"/>
      <c r="X572" s="253"/>
      <c r="Y572" s="253"/>
      <c r="Z572" s="253"/>
      <c r="AA572" s="253"/>
      <c r="AB572" s="253"/>
      <c r="AC572" s="253" t="s">
        <v>393</v>
      </c>
      <c r="AD572" s="253"/>
      <c r="AE572" s="253"/>
      <c r="AF572" s="253"/>
      <c r="AG572" s="253"/>
      <c r="AH572" s="253"/>
      <c r="AI572" s="253"/>
      <c r="AJ572" s="253"/>
      <c r="AK572" s="253"/>
      <c r="AL572" s="253"/>
      <c r="AM572" s="253"/>
      <c r="AN572" s="253"/>
      <c r="AO572" s="253"/>
      <c r="AP572" s="253"/>
      <c r="AQ572" s="253"/>
      <c r="AR572" s="253"/>
      <c r="AS572" s="253"/>
      <c r="AT572" s="253"/>
      <c r="AU572" s="253"/>
      <c r="AV572" s="253"/>
      <c r="AW572" s="253"/>
      <c r="AX572" s="253"/>
      <c r="AY572" s="253"/>
      <c r="AZ572" s="253"/>
      <c r="BA572" s="253"/>
      <c r="BB572" s="253"/>
      <c r="BC572" s="253"/>
      <c r="BD572" s="253"/>
      <c r="BE572" s="253"/>
      <c r="BF572" s="253"/>
      <c r="BG572" s="253"/>
      <c r="BH572" s="253"/>
      <c r="BI572" s="253"/>
      <c r="BJ572" s="253"/>
      <c r="BK572" s="253"/>
      <c r="BL572" s="253"/>
      <c r="BM572" s="253"/>
      <c r="BN572" s="253"/>
      <c r="BO572" s="253"/>
      <c r="BP572" s="253"/>
      <c r="BQ572" s="253"/>
      <c r="BR572" s="253"/>
      <c r="BS572" s="253"/>
      <c r="BT572" s="253"/>
      <c r="BU572" s="253"/>
      <c r="BV572" s="253"/>
      <c r="BW572" s="253"/>
      <c r="BX572" s="253"/>
      <c r="BY572" s="253"/>
      <c r="BZ572" s="253"/>
      <c r="CA572" s="253"/>
      <c r="CB572" s="253"/>
      <c r="CC572" s="253"/>
      <c r="CD572" s="253"/>
      <c r="CE572" s="253"/>
      <c r="CF572" s="253"/>
      <c r="CG572" s="253"/>
      <c r="CH572" s="253"/>
      <c r="CI572" s="253"/>
      <c r="CJ572" s="253"/>
      <c r="CK572" s="253"/>
      <c r="CL572" s="253"/>
      <c r="CM572" s="253"/>
      <c r="CN572" s="253"/>
      <c r="CO572" s="253"/>
      <c r="CP572" s="253"/>
      <c r="CQ572" s="253"/>
      <c r="CR572" s="253"/>
      <c r="CS572" s="253"/>
      <c r="CT572" s="253"/>
      <c r="CU572" s="253"/>
      <c r="CV572" s="253"/>
      <c r="CW572" s="253"/>
      <c r="CX572" s="253"/>
      <c r="CY572" s="253"/>
      <c r="CZ572" s="253"/>
      <c r="DA572" s="253"/>
      <c r="DB572" s="253"/>
      <c r="DC572" s="253"/>
      <c r="DD572" s="253"/>
      <c r="DE572" s="253"/>
      <c r="DF572" s="253"/>
      <c r="DG572" s="253"/>
      <c r="DH572" s="253"/>
      <c r="DI572" s="253"/>
      <c r="DJ572" s="253"/>
      <c r="DK572" s="253"/>
      <c r="DL572" s="253"/>
      <c r="DM572" s="253"/>
      <c r="DN572" s="253"/>
      <c r="DO572" s="253"/>
      <c r="DP572" s="253"/>
      <c r="DQ572" s="253"/>
      <c r="DR572" s="253"/>
      <c r="DS572" s="253"/>
      <c r="DT572" s="253"/>
      <c r="DU572" s="253"/>
      <c r="DV572" s="253"/>
      <c r="DW572" s="253"/>
      <c r="DX572" s="253"/>
      <c r="DY572" s="253"/>
      <c r="DZ572" s="253"/>
      <c r="EA572" s="253"/>
      <c r="EB572" s="253"/>
      <c r="EC572" s="253"/>
      <c r="ED572" s="253"/>
      <c r="EE572" s="253"/>
      <c r="EF572" s="253"/>
      <c r="EG572" s="253"/>
      <c r="EH572" s="253"/>
      <c r="EI572" s="253"/>
      <c r="EJ572" s="253"/>
      <c r="EK572" s="253"/>
      <c r="EL572" s="253"/>
      <c r="EM572" s="253"/>
      <c r="EN572" s="253"/>
      <c r="EO572" s="253"/>
      <c r="EP572" s="253"/>
      <c r="EQ572" s="253"/>
      <c r="ER572" s="253"/>
      <c r="ES572" s="253"/>
      <c r="ET572" s="253"/>
      <c r="EU572" s="253"/>
      <c r="EV572" s="253"/>
      <c r="EW572" s="253"/>
      <c r="EX572" s="253"/>
      <c r="EY572" s="253"/>
      <c r="EZ572" s="253"/>
      <c r="FA572" s="253"/>
      <c r="FB572" s="253"/>
      <c r="FC572" s="253"/>
      <c r="FD572" s="253"/>
      <c r="FE572" s="253"/>
      <c r="FF572" s="253"/>
      <c r="FG572" s="253"/>
      <c r="FH572" s="253"/>
      <c r="FI572" s="253"/>
      <c r="FJ572" s="253"/>
      <c r="FK572" s="253"/>
      <c r="FL572" s="253"/>
      <c r="FM572" s="253"/>
      <c r="FN572" s="253"/>
      <c r="FO572" s="253"/>
      <c r="FP572" s="253"/>
      <c r="FQ572" s="253"/>
      <c r="FR572" s="253"/>
      <c r="FS572" s="253"/>
      <c r="FT572" s="253"/>
      <c r="FU572" s="253"/>
      <c r="FV572" s="253"/>
      <c r="FW572" s="253"/>
      <c r="FX572" s="253"/>
      <c r="FY572" s="253"/>
      <c r="FZ572" s="253"/>
      <c r="GA572" s="253"/>
      <c r="GB572" s="253"/>
      <c r="GC572" s="253"/>
      <c r="GD572" s="253"/>
      <c r="GE572" s="253"/>
      <c r="GF572" s="253"/>
      <c r="GG572" s="253"/>
      <c r="GH572" s="253"/>
      <c r="GI572" s="253"/>
      <c r="GJ572" s="253"/>
      <c r="GK572" s="253"/>
      <c r="GL572" s="253"/>
      <c r="GM572" s="253"/>
      <c r="GN572" s="253"/>
      <c r="GO572" s="253"/>
      <c r="GP572" s="253"/>
      <c r="GQ572" s="253"/>
      <c r="GR572" s="253"/>
      <c r="GS572" s="253"/>
      <c r="GT572" s="253"/>
      <c r="GU572" s="253"/>
      <c r="GV572" s="253"/>
      <c r="GW572" s="253"/>
      <c r="GX572" s="253"/>
      <c r="GY572" s="253"/>
      <c r="GZ572" s="253"/>
      <c r="HA572" s="253"/>
      <c r="HB572" s="253"/>
      <c r="HC572" s="253"/>
      <c r="HD572" s="253"/>
      <c r="HE572" s="253"/>
      <c r="HF572" s="253"/>
      <c r="HG572" s="253"/>
      <c r="HH572" s="253"/>
      <c r="HI572" s="253"/>
      <c r="HJ572" s="253"/>
      <c r="HK572" s="253"/>
      <c r="HL572" s="253"/>
      <c r="HM572" s="253"/>
      <c r="HN572" s="253"/>
      <c r="HO572" s="253"/>
      <c r="HP572" s="253"/>
      <c r="HQ572" s="253"/>
      <c r="HR572" s="253"/>
      <c r="HS572" s="253"/>
      <c r="HT572" s="253"/>
      <c r="HU572" s="253"/>
      <c r="HV572" s="253"/>
      <c r="HW572" s="253"/>
      <c r="HX572" s="253"/>
      <c r="HY572" s="253"/>
      <c r="HZ572" s="253"/>
      <c r="IA572" s="253"/>
      <c r="IB572" s="253"/>
      <c r="IC572" s="253"/>
      <c r="ID572" s="253"/>
      <c r="IE572" s="253"/>
      <c r="IF572" s="253"/>
      <c r="IG572" s="253"/>
      <c r="IH572" s="253"/>
      <c r="II572" s="253"/>
      <c r="IJ572" s="253"/>
      <c r="IK572" s="253"/>
      <c r="IL572" s="253"/>
      <c r="IM572" s="253"/>
      <c r="IN572" s="253"/>
      <c r="IO572" s="253"/>
      <c r="IP572" s="253"/>
      <c r="IQ572" s="253"/>
      <c r="IR572" s="253"/>
      <c r="IS572" s="253"/>
      <c r="IT572" s="253"/>
      <c r="IU572" s="253"/>
      <c r="IV572" s="253"/>
      <c r="IW572" s="253"/>
      <c r="IX572" s="253"/>
      <c r="IY572" s="253"/>
      <c r="IZ572" s="253"/>
      <c r="JA572" s="253"/>
      <c r="JB572" s="253"/>
      <c r="JC572" s="253"/>
      <c r="JD572" s="253"/>
      <c r="JE572" s="253"/>
      <c r="JF572" s="253"/>
      <c r="JG572" s="253"/>
      <c r="JH572" s="253"/>
      <c r="JI572" s="253"/>
      <c r="JJ572" s="253"/>
      <c r="JK572" s="253"/>
      <c r="JL572" s="253"/>
      <c r="JM572" s="253"/>
      <c r="JN572" s="253"/>
      <c r="JO572" s="253"/>
      <c r="JP572" s="253"/>
      <c r="JQ572" s="253"/>
      <c r="JR572" s="253"/>
      <c r="JS572" s="253"/>
      <c r="JT572" s="253"/>
      <c r="JU572" s="253"/>
    </row>
    <row r="573" spans="1:281" s="252" customFormat="1" ht="15" customHeight="1" x14ac:dyDescent="0.25">
      <c r="A573" s="253"/>
      <c r="B573" s="253"/>
      <c r="C573" s="253"/>
      <c r="D573" s="253"/>
      <c r="E573" s="253"/>
      <c r="F573" s="253"/>
      <c r="G573" s="253"/>
      <c r="H573" s="253"/>
      <c r="I573" s="253"/>
      <c r="J573" s="253"/>
      <c r="K573" s="253"/>
      <c r="L573" s="253"/>
      <c r="M573" s="253"/>
      <c r="N573" s="253"/>
      <c r="O573" s="253"/>
      <c r="P573" s="253"/>
      <c r="Q573" s="253"/>
      <c r="R573" s="253"/>
      <c r="S573" s="253"/>
      <c r="T573" s="253"/>
      <c r="U573" s="253" t="s">
        <v>734</v>
      </c>
      <c r="V573" s="253"/>
      <c r="W573" s="253"/>
      <c r="X573" s="253"/>
      <c r="Y573" s="253"/>
      <c r="Z573" s="253"/>
      <c r="AA573" s="253"/>
      <c r="AB573" s="253"/>
      <c r="AC573" s="253" t="s">
        <v>332</v>
      </c>
      <c r="AD573" s="253"/>
      <c r="AE573" s="253"/>
      <c r="AF573" s="253"/>
      <c r="AG573" s="253"/>
      <c r="AH573" s="253"/>
      <c r="AI573" s="253"/>
      <c r="AJ573" s="253"/>
      <c r="AK573" s="253"/>
      <c r="AL573" s="253"/>
      <c r="AM573" s="253"/>
      <c r="AN573" s="253"/>
      <c r="AO573" s="253"/>
      <c r="AP573" s="253"/>
      <c r="AQ573" s="253"/>
      <c r="AR573" s="253"/>
      <c r="AS573" s="253"/>
      <c r="AT573" s="253"/>
      <c r="AU573" s="253"/>
      <c r="AV573" s="253"/>
      <c r="AW573" s="253"/>
      <c r="AX573" s="253"/>
      <c r="AY573" s="253"/>
      <c r="AZ573" s="253"/>
      <c r="BA573" s="253"/>
      <c r="BB573" s="253"/>
      <c r="BC573" s="253"/>
      <c r="BD573" s="253"/>
      <c r="BE573" s="253"/>
      <c r="BF573" s="253"/>
      <c r="BG573" s="253"/>
      <c r="BH573" s="253"/>
      <c r="BI573" s="253"/>
      <c r="BJ573" s="253"/>
      <c r="BK573" s="253"/>
      <c r="BL573" s="253"/>
      <c r="BM573" s="253"/>
      <c r="BN573" s="253"/>
      <c r="BO573" s="253"/>
      <c r="BP573" s="253"/>
      <c r="BQ573" s="253"/>
      <c r="BR573" s="253"/>
      <c r="BS573" s="253"/>
      <c r="BT573" s="253"/>
      <c r="BU573" s="253"/>
      <c r="BV573" s="253"/>
      <c r="BW573" s="253"/>
      <c r="BX573" s="253"/>
      <c r="BY573" s="253"/>
      <c r="BZ573" s="253"/>
      <c r="CA573" s="253"/>
      <c r="CB573" s="253"/>
      <c r="CC573" s="253"/>
      <c r="CD573" s="253"/>
      <c r="CE573" s="253"/>
      <c r="CF573" s="253"/>
      <c r="CG573" s="253"/>
      <c r="CH573" s="253"/>
      <c r="CI573" s="253"/>
      <c r="CJ573" s="253"/>
      <c r="CK573" s="253"/>
      <c r="CL573" s="253"/>
      <c r="CM573" s="253"/>
      <c r="CN573" s="253"/>
      <c r="CO573" s="253"/>
      <c r="CP573" s="253"/>
      <c r="CQ573" s="253"/>
      <c r="CR573" s="253"/>
      <c r="CS573" s="253"/>
      <c r="CT573" s="253"/>
      <c r="CU573" s="253"/>
      <c r="CV573" s="253"/>
      <c r="CW573" s="253"/>
      <c r="CX573" s="253"/>
      <c r="CY573" s="253"/>
      <c r="CZ573" s="253"/>
      <c r="DA573" s="253"/>
      <c r="DB573" s="253"/>
      <c r="DC573" s="253"/>
      <c r="DD573" s="253"/>
      <c r="DE573" s="253"/>
      <c r="DF573" s="253"/>
      <c r="DG573" s="253"/>
      <c r="DH573" s="253"/>
      <c r="DI573" s="253"/>
      <c r="DJ573" s="253"/>
      <c r="DK573" s="253"/>
      <c r="DL573" s="253"/>
      <c r="DM573" s="253"/>
      <c r="DN573" s="253"/>
      <c r="DO573" s="253"/>
      <c r="DP573" s="253"/>
      <c r="DQ573" s="253"/>
      <c r="DR573" s="253"/>
      <c r="DS573" s="253"/>
      <c r="DT573" s="253"/>
      <c r="DU573" s="253"/>
      <c r="DV573" s="253"/>
      <c r="DW573" s="253"/>
      <c r="DX573" s="253"/>
      <c r="DY573" s="253"/>
      <c r="DZ573" s="253"/>
      <c r="EA573" s="253"/>
      <c r="EB573" s="253"/>
      <c r="EC573" s="253"/>
      <c r="ED573" s="253"/>
      <c r="EE573" s="253"/>
      <c r="EF573" s="253"/>
      <c r="EG573" s="253"/>
      <c r="EH573" s="253"/>
      <c r="EI573" s="253"/>
      <c r="EJ573" s="253"/>
      <c r="EK573" s="253"/>
      <c r="EL573" s="253"/>
      <c r="EM573" s="253"/>
      <c r="EN573" s="253"/>
      <c r="EO573" s="253"/>
      <c r="EP573" s="253"/>
      <c r="EQ573" s="253"/>
      <c r="ER573" s="253"/>
      <c r="ES573" s="253"/>
      <c r="ET573" s="253"/>
      <c r="EU573" s="253"/>
      <c r="EV573" s="253"/>
      <c r="EW573" s="253"/>
      <c r="EX573" s="253"/>
      <c r="EY573" s="253"/>
      <c r="EZ573" s="253"/>
      <c r="FA573" s="253"/>
      <c r="FB573" s="253"/>
      <c r="FC573" s="253"/>
      <c r="FD573" s="253"/>
      <c r="FE573" s="253"/>
      <c r="FF573" s="253"/>
      <c r="FG573" s="253"/>
      <c r="FH573" s="253"/>
      <c r="FI573" s="253"/>
      <c r="FJ573" s="253"/>
      <c r="FK573" s="253"/>
      <c r="FL573" s="253"/>
      <c r="FM573" s="253"/>
      <c r="FN573" s="253"/>
      <c r="FO573" s="253"/>
      <c r="FP573" s="253"/>
      <c r="FQ573" s="253"/>
      <c r="FR573" s="253"/>
      <c r="FS573" s="253"/>
      <c r="FT573" s="253"/>
      <c r="FU573" s="253"/>
      <c r="FV573" s="253"/>
      <c r="FW573" s="253"/>
      <c r="FX573" s="253"/>
      <c r="FY573" s="253"/>
      <c r="FZ573" s="253"/>
      <c r="GA573" s="253"/>
      <c r="GB573" s="253"/>
      <c r="GC573" s="253"/>
      <c r="GD573" s="253"/>
      <c r="GE573" s="253"/>
      <c r="GF573" s="253"/>
      <c r="GG573" s="253"/>
      <c r="GH573" s="253"/>
      <c r="GI573" s="253"/>
      <c r="GJ573" s="253"/>
      <c r="GK573" s="253"/>
      <c r="GL573" s="253"/>
      <c r="GM573" s="253"/>
      <c r="GN573" s="253"/>
      <c r="GO573" s="253"/>
      <c r="GP573" s="253"/>
      <c r="GQ573" s="253"/>
      <c r="GR573" s="253"/>
      <c r="GS573" s="253"/>
      <c r="GT573" s="253"/>
      <c r="GU573" s="253"/>
      <c r="GV573" s="253"/>
      <c r="GW573" s="253"/>
      <c r="GX573" s="253"/>
      <c r="GY573" s="253"/>
      <c r="GZ573" s="253"/>
      <c r="HA573" s="253"/>
      <c r="HB573" s="253"/>
      <c r="HC573" s="253"/>
      <c r="HD573" s="253"/>
      <c r="HE573" s="253"/>
      <c r="HF573" s="253"/>
      <c r="HG573" s="253"/>
      <c r="HH573" s="253"/>
      <c r="HI573" s="253"/>
      <c r="HJ573" s="253"/>
      <c r="HK573" s="253"/>
      <c r="HL573" s="253"/>
      <c r="HM573" s="253"/>
      <c r="HN573" s="253"/>
      <c r="HO573" s="253"/>
      <c r="HP573" s="253"/>
      <c r="HQ573" s="253"/>
      <c r="HR573" s="253"/>
      <c r="HS573" s="253"/>
      <c r="HT573" s="253"/>
      <c r="HU573" s="253"/>
      <c r="HV573" s="253"/>
      <c r="HW573" s="253"/>
      <c r="HX573" s="253"/>
      <c r="HY573" s="253"/>
      <c r="HZ573" s="253"/>
      <c r="IA573" s="253"/>
      <c r="IB573" s="253"/>
      <c r="IC573" s="253"/>
      <c r="ID573" s="253"/>
      <c r="IE573" s="253"/>
      <c r="IF573" s="253"/>
      <c r="IG573" s="253"/>
      <c r="IH573" s="253"/>
      <c r="II573" s="253"/>
      <c r="IJ573" s="253"/>
      <c r="IK573" s="253"/>
      <c r="IL573" s="253"/>
      <c r="IM573" s="253"/>
      <c r="IN573" s="253"/>
      <c r="IO573" s="253"/>
      <c r="IP573" s="253"/>
      <c r="IQ573" s="253"/>
      <c r="IR573" s="253"/>
      <c r="IS573" s="253"/>
      <c r="IT573" s="253"/>
      <c r="IU573" s="253"/>
      <c r="IV573" s="253"/>
      <c r="IW573" s="253"/>
      <c r="IX573" s="253"/>
      <c r="IY573" s="253"/>
      <c r="IZ573" s="253"/>
      <c r="JA573" s="253"/>
      <c r="JB573" s="253"/>
      <c r="JC573" s="253"/>
      <c r="JD573" s="253"/>
      <c r="JE573" s="253"/>
      <c r="JF573" s="253"/>
      <c r="JG573" s="253"/>
      <c r="JH573" s="253"/>
      <c r="JI573" s="253"/>
      <c r="JJ573" s="253"/>
      <c r="JK573" s="253"/>
      <c r="JL573" s="253"/>
      <c r="JM573" s="253"/>
      <c r="JN573" s="253"/>
      <c r="JO573" s="253"/>
      <c r="JP573" s="253"/>
      <c r="JQ573" s="253"/>
      <c r="JR573" s="253"/>
      <c r="JS573" s="253"/>
      <c r="JT573" s="253"/>
      <c r="JU573" s="253"/>
    </row>
    <row r="574" spans="1:281" s="252" customFormat="1" ht="15" customHeight="1" x14ac:dyDescent="0.25">
      <c r="A574" s="253"/>
      <c r="B574" s="253"/>
      <c r="C574" s="253"/>
      <c r="D574" s="253"/>
      <c r="E574" s="253"/>
      <c r="F574" s="253"/>
      <c r="G574" s="253"/>
      <c r="H574" s="253"/>
      <c r="I574" s="253"/>
      <c r="J574" s="253"/>
      <c r="K574" s="253"/>
      <c r="L574" s="253"/>
      <c r="M574" s="253"/>
      <c r="N574" s="253"/>
      <c r="O574" s="253"/>
      <c r="P574" s="253"/>
      <c r="Q574" s="253"/>
      <c r="R574" s="253"/>
      <c r="S574" s="253"/>
      <c r="T574" s="253"/>
      <c r="U574" s="253" t="s">
        <v>735</v>
      </c>
      <c r="V574" s="253"/>
      <c r="W574" s="253"/>
      <c r="X574" s="253"/>
      <c r="Y574" s="253"/>
      <c r="Z574" s="253"/>
      <c r="AA574" s="253"/>
      <c r="AB574" s="253"/>
      <c r="AC574" s="253" t="s">
        <v>393</v>
      </c>
      <c r="AD574" s="253"/>
      <c r="AE574" s="253"/>
      <c r="AF574" s="253"/>
      <c r="AG574" s="253"/>
      <c r="AH574" s="253"/>
      <c r="AI574" s="253"/>
      <c r="AJ574" s="253"/>
      <c r="AK574" s="253"/>
      <c r="AL574" s="253"/>
      <c r="AM574" s="253"/>
      <c r="AN574" s="253"/>
      <c r="AO574" s="253"/>
      <c r="AP574" s="253"/>
      <c r="AQ574" s="253"/>
      <c r="AR574" s="253"/>
      <c r="AS574" s="253"/>
      <c r="AT574" s="253"/>
      <c r="AU574" s="253"/>
      <c r="AV574" s="253"/>
      <c r="AW574" s="253"/>
      <c r="AX574" s="253"/>
      <c r="AY574" s="253"/>
      <c r="AZ574" s="253"/>
      <c r="BA574" s="253"/>
      <c r="BB574" s="253"/>
      <c r="BC574" s="253"/>
      <c r="BD574" s="253"/>
      <c r="BE574" s="253"/>
      <c r="BF574" s="253"/>
      <c r="BG574" s="253"/>
      <c r="BH574" s="253"/>
      <c r="BI574" s="253"/>
      <c r="BJ574" s="253"/>
      <c r="BK574" s="253"/>
      <c r="BL574" s="253"/>
      <c r="BM574" s="253"/>
      <c r="BN574" s="253"/>
      <c r="BO574" s="253"/>
      <c r="BP574" s="253"/>
      <c r="BQ574" s="253"/>
      <c r="BR574" s="253"/>
      <c r="BS574" s="253"/>
      <c r="BT574" s="253"/>
      <c r="BU574" s="253"/>
      <c r="BV574" s="253"/>
      <c r="BW574" s="253"/>
      <c r="BX574" s="253"/>
      <c r="BY574" s="253"/>
      <c r="BZ574" s="253"/>
      <c r="CA574" s="253"/>
      <c r="CB574" s="253"/>
      <c r="CC574" s="253"/>
      <c r="CD574" s="253"/>
      <c r="CE574" s="253"/>
      <c r="CF574" s="253"/>
      <c r="CG574" s="253"/>
      <c r="CH574" s="253"/>
      <c r="CI574" s="253"/>
      <c r="CJ574" s="253"/>
      <c r="CK574" s="253"/>
      <c r="CL574" s="253"/>
      <c r="CM574" s="253"/>
      <c r="CN574" s="253"/>
      <c r="CO574" s="253"/>
      <c r="CP574" s="253"/>
      <c r="CQ574" s="253"/>
      <c r="CR574" s="253"/>
      <c r="CS574" s="253"/>
      <c r="CT574" s="253"/>
      <c r="CU574" s="253"/>
      <c r="CV574" s="253"/>
      <c r="CW574" s="253"/>
      <c r="CX574" s="253"/>
      <c r="CY574" s="253"/>
      <c r="CZ574" s="253"/>
      <c r="DA574" s="253"/>
      <c r="DB574" s="253"/>
      <c r="DC574" s="253"/>
      <c r="DD574" s="253"/>
      <c r="DE574" s="253"/>
      <c r="DF574" s="253"/>
      <c r="DG574" s="253"/>
      <c r="DH574" s="253"/>
      <c r="DI574" s="253"/>
      <c r="DJ574" s="253"/>
      <c r="DK574" s="253"/>
      <c r="DL574" s="253"/>
      <c r="DM574" s="253"/>
      <c r="DN574" s="253"/>
      <c r="DO574" s="253"/>
      <c r="DP574" s="253"/>
      <c r="DQ574" s="253"/>
      <c r="DR574" s="253"/>
      <c r="DS574" s="253"/>
      <c r="DT574" s="253"/>
      <c r="DU574" s="253"/>
      <c r="DV574" s="253"/>
      <c r="DW574" s="253"/>
      <c r="DX574" s="253"/>
      <c r="DY574" s="253"/>
      <c r="DZ574" s="253"/>
      <c r="EA574" s="253"/>
      <c r="EB574" s="253"/>
      <c r="EC574" s="253"/>
      <c r="ED574" s="253"/>
      <c r="EE574" s="253"/>
      <c r="EF574" s="253"/>
      <c r="EG574" s="253"/>
      <c r="EH574" s="253"/>
      <c r="EI574" s="253"/>
      <c r="EJ574" s="253"/>
      <c r="EK574" s="253"/>
      <c r="EL574" s="253"/>
      <c r="EM574" s="253"/>
      <c r="EN574" s="253"/>
      <c r="EO574" s="253"/>
      <c r="EP574" s="253"/>
      <c r="EQ574" s="253"/>
      <c r="ER574" s="253"/>
      <c r="ES574" s="253"/>
      <c r="ET574" s="253"/>
      <c r="EU574" s="253"/>
      <c r="EV574" s="253"/>
      <c r="EW574" s="253"/>
      <c r="EX574" s="253"/>
      <c r="EY574" s="253"/>
      <c r="EZ574" s="253"/>
      <c r="FA574" s="253"/>
      <c r="FB574" s="253"/>
      <c r="FC574" s="253"/>
      <c r="FD574" s="253"/>
      <c r="FE574" s="253"/>
      <c r="FF574" s="253"/>
      <c r="FG574" s="253"/>
      <c r="FH574" s="253"/>
      <c r="FI574" s="253"/>
      <c r="FJ574" s="253"/>
      <c r="FK574" s="253"/>
      <c r="FL574" s="253"/>
      <c r="FM574" s="253"/>
      <c r="FN574" s="253"/>
      <c r="FO574" s="253"/>
      <c r="FP574" s="253"/>
      <c r="FQ574" s="253"/>
      <c r="FR574" s="253"/>
      <c r="FS574" s="253"/>
      <c r="FT574" s="253"/>
      <c r="FU574" s="253"/>
      <c r="FV574" s="253"/>
      <c r="FW574" s="253"/>
      <c r="FX574" s="253"/>
      <c r="FY574" s="253"/>
      <c r="FZ574" s="253"/>
      <c r="GA574" s="253"/>
      <c r="GB574" s="253"/>
      <c r="GC574" s="253"/>
      <c r="GD574" s="253"/>
      <c r="GE574" s="253"/>
      <c r="GF574" s="253"/>
      <c r="GG574" s="253"/>
      <c r="GH574" s="253"/>
      <c r="GI574" s="253"/>
      <c r="GJ574" s="253"/>
      <c r="GK574" s="253"/>
      <c r="GL574" s="253"/>
      <c r="GM574" s="253"/>
      <c r="GN574" s="253"/>
      <c r="GO574" s="253"/>
      <c r="GP574" s="253"/>
      <c r="GQ574" s="253"/>
      <c r="GR574" s="253"/>
      <c r="GS574" s="253"/>
      <c r="GT574" s="253"/>
      <c r="GU574" s="253"/>
      <c r="GV574" s="253"/>
      <c r="GW574" s="253"/>
      <c r="GX574" s="253"/>
      <c r="GY574" s="253"/>
      <c r="GZ574" s="253"/>
      <c r="HA574" s="253"/>
      <c r="HB574" s="253"/>
      <c r="HC574" s="253"/>
      <c r="HD574" s="253"/>
      <c r="HE574" s="253"/>
      <c r="HF574" s="253"/>
      <c r="HG574" s="253"/>
      <c r="HH574" s="253"/>
      <c r="HI574" s="253"/>
      <c r="HJ574" s="253"/>
      <c r="HK574" s="253"/>
      <c r="HL574" s="253"/>
      <c r="HM574" s="253"/>
      <c r="HN574" s="253"/>
      <c r="HO574" s="253"/>
      <c r="HP574" s="253"/>
      <c r="HQ574" s="253"/>
      <c r="HR574" s="253"/>
      <c r="HS574" s="253"/>
      <c r="HT574" s="253"/>
      <c r="HU574" s="253"/>
      <c r="HV574" s="253"/>
      <c r="HW574" s="253"/>
      <c r="HX574" s="253"/>
      <c r="HY574" s="253"/>
      <c r="HZ574" s="253"/>
      <c r="IA574" s="253"/>
      <c r="IB574" s="253"/>
      <c r="IC574" s="253"/>
      <c r="ID574" s="253"/>
      <c r="IE574" s="253"/>
      <c r="IF574" s="253"/>
      <c r="IG574" s="253"/>
      <c r="IH574" s="253"/>
      <c r="II574" s="253"/>
      <c r="IJ574" s="253"/>
      <c r="IK574" s="253"/>
      <c r="IL574" s="253"/>
      <c r="IM574" s="253"/>
      <c r="IN574" s="253"/>
      <c r="IO574" s="253"/>
      <c r="IP574" s="253"/>
      <c r="IQ574" s="253"/>
      <c r="IR574" s="253"/>
      <c r="IS574" s="253"/>
      <c r="IT574" s="253"/>
      <c r="IU574" s="253"/>
      <c r="IV574" s="253"/>
      <c r="IW574" s="253"/>
      <c r="IX574" s="253"/>
      <c r="IY574" s="253"/>
      <c r="IZ574" s="253"/>
      <c r="JA574" s="253"/>
      <c r="JB574" s="253"/>
      <c r="JC574" s="253"/>
      <c r="JD574" s="253"/>
      <c r="JE574" s="253"/>
      <c r="JF574" s="253"/>
      <c r="JG574" s="253"/>
      <c r="JH574" s="253"/>
      <c r="JI574" s="253"/>
      <c r="JJ574" s="253"/>
      <c r="JK574" s="253"/>
      <c r="JL574" s="253"/>
      <c r="JM574" s="253"/>
      <c r="JN574" s="253"/>
      <c r="JO574" s="253"/>
      <c r="JP574" s="253"/>
      <c r="JQ574" s="253"/>
      <c r="JR574" s="253"/>
      <c r="JS574" s="253"/>
      <c r="JT574" s="253"/>
      <c r="JU574" s="253"/>
    </row>
    <row r="575" spans="1:281" s="252" customFormat="1" ht="15" customHeight="1" x14ac:dyDescent="0.25">
      <c r="A575" s="253"/>
      <c r="B575" s="253"/>
      <c r="C575" s="253"/>
      <c r="D575" s="253"/>
      <c r="E575" s="253"/>
      <c r="F575" s="253"/>
      <c r="G575" s="253"/>
      <c r="H575" s="253"/>
      <c r="I575" s="253"/>
      <c r="J575" s="253"/>
      <c r="K575" s="253"/>
      <c r="L575" s="253"/>
      <c r="M575" s="253"/>
      <c r="N575" s="253"/>
      <c r="O575" s="253"/>
      <c r="P575" s="253"/>
      <c r="Q575" s="253"/>
      <c r="R575" s="253"/>
      <c r="S575" s="253"/>
      <c r="T575" s="253"/>
      <c r="U575" s="253" t="s">
        <v>736</v>
      </c>
      <c r="V575" s="253"/>
      <c r="W575" s="253"/>
      <c r="X575" s="253"/>
      <c r="Y575" s="253"/>
      <c r="Z575" s="253"/>
      <c r="AA575" s="253"/>
      <c r="AB575" s="253"/>
      <c r="AC575" s="253" t="s">
        <v>323</v>
      </c>
      <c r="AD575" s="253"/>
      <c r="AE575" s="253"/>
      <c r="AF575" s="253"/>
      <c r="AG575" s="253"/>
      <c r="AH575" s="253"/>
      <c r="AI575" s="253"/>
      <c r="AJ575" s="253"/>
      <c r="AK575" s="253"/>
      <c r="AL575" s="253"/>
      <c r="AM575" s="253"/>
      <c r="AN575" s="253"/>
      <c r="AO575" s="253"/>
      <c r="AP575" s="253"/>
      <c r="AQ575" s="253"/>
      <c r="AR575" s="253"/>
      <c r="AS575" s="253"/>
      <c r="AT575" s="253"/>
      <c r="AU575" s="253"/>
      <c r="AV575" s="253"/>
      <c r="AW575" s="253"/>
      <c r="AX575" s="253"/>
      <c r="AY575" s="253"/>
      <c r="AZ575" s="253"/>
      <c r="BA575" s="253"/>
      <c r="BB575" s="253"/>
      <c r="BC575" s="253"/>
      <c r="BD575" s="253"/>
      <c r="BE575" s="253"/>
      <c r="BF575" s="253"/>
      <c r="BG575" s="253"/>
      <c r="BH575" s="253"/>
      <c r="BI575" s="253"/>
      <c r="BJ575" s="253"/>
      <c r="BK575" s="253"/>
      <c r="BL575" s="253"/>
      <c r="BM575" s="253"/>
      <c r="BN575" s="253"/>
      <c r="BO575" s="253"/>
      <c r="BP575" s="253"/>
      <c r="BQ575" s="253"/>
      <c r="BR575" s="253"/>
      <c r="BS575" s="253"/>
      <c r="BT575" s="253"/>
      <c r="BU575" s="253"/>
      <c r="BV575" s="253"/>
      <c r="BW575" s="253"/>
      <c r="BX575" s="253"/>
      <c r="BY575" s="253"/>
      <c r="BZ575" s="253"/>
      <c r="CA575" s="253"/>
      <c r="CB575" s="253"/>
      <c r="CC575" s="253"/>
      <c r="CD575" s="253"/>
      <c r="CE575" s="253"/>
      <c r="CF575" s="253"/>
      <c r="CG575" s="253"/>
      <c r="CH575" s="253"/>
      <c r="CI575" s="253"/>
      <c r="CJ575" s="253"/>
      <c r="CK575" s="253"/>
      <c r="CL575" s="253"/>
      <c r="CM575" s="253"/>
      <c r="CN575" s="253"/>
      <c r="CO575" s="253"/>
      <c r="CP575" s="253"/>
      <c r="CQ575" s="253"/>
      <c r="CR575" s="253"/>
      <c r="CS575" s="253"/>
      <c r="CT575" s="253"/>
      <c r="CU575" s="253"/>
      <c r="CV575" s="253"/>
      <c r="CW575" s="253"/>
      <c r="CX575" s="253"/>
      <c r="CY575" s="253"/>
      <c r="CZ575" s="253"/>
      <c r="DA575" s="253"/>
      <c r="DB575" s="253"/>
      <c r="DC575" s="253"/>
      <c r="DD575" s="253"/>
      <c r="DE575" s="253"/>
      <c r="DF575" s="253"/>
      <c r="DG575" s="253"/>
      <c r="DH575" s="253"/>
      <c r="DI575" s="253"/>
      <c r="DJ575" s="253"/>
      <c r="DK575" s="253"/>
      <c r="DL575" s="253"/>
      <c r="DM575" s="253"/>
      <c r="DN575" s="253"/>
      <c r="DO575" s="253"/>
      <c r="DP575" s="253"/>
      <c r="DQ575" s="253"/>
      <c r="DR575" s="253"/>
      <c r="DS575" s="253"/>
      <c r="DT575" s="253"/>
      <c r="DU575" s="253"/>
      <c r="DV575" s="253"/>
      <c r="DW575" s="253"/>
      <c r="DX575" s="253"/>
      <c r="DY575" s="253"/>
      <c r="DZ575" s="253"/>
      <c r="EA575" s="253"/>
      <c r="EB575" s="253"/>
      <c r="EC575" s="253"/>
      <c r="ED575" s="253"/>
      <c r="EE575" s="253"/>
      <c r="EF575" s="253"/>
      <c r="EG575" s="253"/>
      <c r="EH575" s="253"/>
      <c r="EI575" s="253"/>
      <c r="EJ575" s="253"/>
      <c r="EK575" s="253"/>
      <c r="EL575" s="253"/>
      <c r="EM575" s="253"/>
      <c r="EN575" s="253"/>
      <c r="EO575" s="253"/>
      <c r="EP575" s="253"/>
      <c r="EQ575" s="253"/>
      <c r="ER575" s="253"/>
      <c r="ES575" s="253"/>
      <c r="ET575" s="253"/>
      <c r="EU575" s="253"/>
      <c r="EV575" s="253"/>
      <c r="EW575" s="253"/>
      <c r="EX575" s="253"/>
      <c r="EY575" s="253"/>
      <c r="EZ575" s="253"/>
      <c r="FA575" s="253"/>
      <c r="FB575" s="253"/>
      <c r="FC575" s="253"/>
      <c r="FD575" s="253"/>
      <c r="FE575" s="253"/>
      <c r="FF575" s="253"/>
      <c r="FG575" s="253"/>
      <c r="FH575" s="253"/>
      <c r="FI575" s="253"/>
      <c r="FJ575" s="253"/>
      <c r="FK575" s="253"/>
      <c r="FL575" s="253"/>
      <c r="FM575" s="253"/>
      <c r="FN575" s="253"/>
      <c r="FO575" s="253"/>
      <c r="FP575" s="253"/>
      <c r="FQ575" s="253"/>
      <c r="FR575" s="253"/>
      <c r="FS575" s="253"/>
      <c r="FT575" s="253"/>
      <c r="FU575" s="253"/>
      <c r="FV575" s="253"/>
      <c r="FW575" s="253"/>
      <c r="FX575" s="253"/>
      <c r="FY575" s="253"/>
      <c r="FZ575" s="253"/>
      <c r="GA575" s="253"/>
      <c r="GB575" s="253"/>
      <c r="GC575" s="253"/>
      <c r="GD575" s="253"/>
      <c r="GE575" s="253"/>
      <c r="GF575" s="253"/>
      <c r="GG575" s="253"/>
      <c r="GH575" s="253"/>
      <c r="GI575" s="253"/>
      <c r="GJ575" s="253"/>
      <c r="GK575" s="253"/>
      <c r="GL575" s="253"/>
      <c r="GM575" s="253"/>
      <c r="GN575" s="253"/>
      <c r="GO575" s="253"/>
      <c r="GP575" s="253"/>
      <c r="GQ575" s="253"/>
      <c r="GR575" s="253"/>
      <c r="GS575" s="253"/>
      <c r="GT575" s="253"/>
      <c r="GU575" s="253"/>
      <c r="GV575" s="253"/>
      <c r="GW575" s="253"/>
      <c r="GX575" s="253"/>
      <c r="GY575" s="253"/>
      <c r="GZ575" s="253"/>
      <c r="HA575" s="253"/>
      <c r="HB575" s="253"/>
      <c r="HC575" s="253"/>
      <c r="HD575" s="253"/>
      <c r="HE575" s="253"/>
      <c r="HF575" s="253"/>
      <c r="HG575" s="253"/>
      <c r="HH575" s="253"/>
      <c r="HI575" s="253"/>
      <c r="HJ575" s="253"/>
      <c r="HK575" s="253"/>
      <c r="HL575" s="253"/>
      <c r="HM575" s="253"/>
      <c r="HN575" s="253"/>
      <c r="HO575" s="253"/>
      <c r="HP575" s="253"/>
      <c r="HQ575" s="253"/>
      <c r="HR575" s="253"/>
      <c r="HS575" s="253"/>
      <c r="HT575" s="253"/>
      <c r="HU575" s="253"/>
      <c r="HV575" s="253"/>
      <c r="HW575" s="253"/>
      <c r="HX575" s="253"/>
      <c r="HY575" s="253"/>
      <c r="HZ575" s="253"/>
      <c r="IA575" s="253"/>
      <c r="IB575" s="253"/>
      <c r="IC575" s="253"/>
      <c r="ID575" s="253"/>
      <c r="IE575" s="253"/>
      <c r="IF575" s="253"/>
      <c r="IG575" s="253"/>
      <c r="IH575" s="253"/>
      <c r="II575" s="253"/>
      <c r="IJ575" s="253"/>
      <c r="IK575" s="253"/>
      <c r="IL575" s="253"/>
      <c r="IM575" s="253"/>
      <c r="IN575" s="253"/>
      <c r="IO575" s="253"/>
      <c r="IP575" s="253"/>
      <c r="IQ575" s="253"/>
      <c r="IR575" s="253"/>
      <c r="IS575" s="253"/>
      <c r="IT575" s="253"/>
      <c r="IU575" s="253"/>
      <c r="IV575" s="253"/>
      <c r="IW575" s="253"/>
      <c r="IX575" s="253"/>
      <c r="IY575" s="253"/>
      <c r="IZ575" s="253"/>
      <c r="JA575" s="253"/>
      <c r="JB575" s="253"/>
      <c r="JC575" s="253"/>
      <c r="JD575" s="253"/>
      <c r="JE575" s="253"/>
      <c r="JF575" s="253"/>
      <c r="JG575" s="253"/>
      <c r="JH575" s="253"/>
      <c r="JI575" s="253"/>
      <c r="JJ575" s="253"/>
      <c r="JK575" s="253"/>
      <c r="JL575" s="253"/>
      <c r="JM575" s="253"/>
      <c r="JN575" s="253"/>
      <c r="JO575" s="253"/>
      <c r="JP575" s="253"/>
      <c r="JQ575" s="253"/>
      <c r="JR575" s="253"/>
      <c r="JS575" s="253"/>
      <c r="JT575" s="253"/>
      <c r="JU575" s="253"/>
    </row>
    <row r="576" spans="1:281" s="252" customFormat="1" ht="15" customHeight="1" x14ac:dyDescent="0.25">
      <c r="A576" s="253"/>
      <c r="B576" s="253"/>
      <c r="C576" s="253"/>
      <c r="D576" s="253"/>
      <c r="E576" s="253"/>
      <c r="F576" s="253"/>
      <c r="G576" s="253"/>
      <c r="H576" s="253"/>
      <c r="I576" s="253"/>
      <c r="J576" s="253"/>
      <c r="K576" s="253"/>
      <c r="L576" s="253"/>
      <c r="M576" s="253"/>
      <c r="N576" s="253"/>
      <c r="O576" s="253"/>
      <c r="P576" s="253"/>
      <c r="Q576" s="253"/>
      <c r="R576" s="253"/>
      <c r="S576" s="253"/>
      <c r="T576" s="253"/>
      <c r="U576" s="253" t="s">
        <v>737</v>
      </c>
      <c r="V576" s="253"/>
      <c r="W576" s="253"/>
      <c r="X576" s="253"/>
      <c r="Y576" s="253"/>
      <c r="Z576" s="253"/>
      <c r="AA576" s="253"/>
      <c r="AB576" s="253"/>
      <c r="AC576" s="253" t="s">
        <v>373</v>
      </c>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c r="BT576" s="253"/>
      <c r="BU576" s="253"/>
      <c r="BV576" s="253"/>
      <c r="BW576" s="253"/>
      <c r="BX576" s="253"/>
      <c r="BY576" s="253"/>
      <c r="BZ576" s="253"/>
      <c r="CA576" s="253"/>
      <c r="CB576" s="253"/>
      <c r="CC576" s="253"/>
      <c r="CD576" s="253"/>
      <c r="CE576" s="253"/>
      <c r="CF576" s="253"/>
      <c r="CG576" s="253"/>
      <c r="CH576" s="253"/>
      <c r="CI576" s="253"/>
      <c r="CJ576" s="253"/>
      <c r="CK576" s="253"/>
      <c r="CL576" s="253"/>
      <c r="CM576" s="253"/>
      <c r="CN576" s="253"/>
      <c r="CO576" s="253"/>
      <c r="CP576" s="253"/>
      <c r="CQ576" s="253"/>
      <c r="CR576" s="253"/>
      <c r="CS576" s="253"/>
      <c r="CT576" s="253"/>
      <c r="CU576" s="253"/>
      <c r="CV576" s="253"/>
      <c r="CW576" s="253"/>
      <c r="CX576" s="253"/>
      <c r="CY576" s="253"/>
      <c r="CZ576" s="253"/>
      <c r="DA576" s="253"/>
      <c r="DB576" s="253"/>
      <c r="DC576" s="253"/>
      <c r="DD576" s="253"/>
      <c r="DE576" s="253"/>
      <c r="DF576" s="253"/>
      <c r="DG576" s="253"/>
      <c r="DH576" s="253"/>
      <c r="DI576" s="253"/>
      <c r="DJ576" s="253"/>
      <c r="DK576" s="253"/>
      <c r="DL576" s="253"/>
      <c r="DM576" s="253"/>
      <c r="DN576" s="253"/>
      <c r="DO576" s="253"/>
      <c r="DP576" s="253"/>
      <c r="DQ576" s="253"/>
      <c r="DR576" s="253"/>
      <c r="DS576" s="253"/>
      <c r="DT576" s="253"/>
      <c r="DU576" s="253"/>
      <c r="DV576" s="253"/>
      <c r="DW576" s="253"/>
      <c r="DX576" s="253"/>
      <c r="DY576" s="253"/>
      <c r="DZ576" s="253"/>
      <c r="EA576" s="253"/>
      <c r="EB576" s="253"/>
      <c r="EC576" s="253"/>
      <c r="ED576" s="253"/>
      <c r="EE576" s="253"/>
      <c r="EF576" s="253"/>
      <c r="EG576" s="253"/>
      <c r="EH576" s="253"/>
      <c r="EI576" s="253"/>
      <c r="EJ576" s="253"/>
      <c r="EK576" s="253"/>
      <c r="EL576" s="253"/>
      <c r="EM576" s="253"/>
      <c r="EN576" s="253"/>
      <c r="EO576" s="253"/>
      <c r="EP576" s="253"/>
      <c r="EQ576" s="253"/>
      <c r="ER576" s="253"/>
      <c r="ES576" s="253"/>
      <c r="ET576" s="253"/>
      <c r="EU576" s="253"/>
      <c r="EV576" s="253"/>
      <c r="EW576" s="253"/>
      <c r="EX576" s="253"/>
      <c r="EY576" s="253"/>
      <c r="EZ576" s="253"/>
      <c r="FA576" s="253"/>
      <c r="FB576" s="253"/>
      <c r="FC576" s="253"/>
      <c r="FD576" s="253"/>
      <c r="FE576" s="253"/>
      <c r="FF576" s="253"/>
      <c r="FG576" s="253"/>
      <c r="FH576" s="253"/>
      <c r="FI576" s="253"/>
      <c r="FJ576" s="253"/>
      <c r="FK576" s="253"/>
      <c r="FL576" s="253"/>
      <c r="FM576" s="253"/>
      <c r="FN576" s="253"/>
      <c r="FO576" s="253"/>
      <c r="FP576" s="253"/>
      <c r="FQ576" s="253"/>
      <c r="FR576" s="253"/>
      <c r="FS576" s="253"/>
      <c r="FT576" s="253"/>
      <c r="FU576" s="253"/>
      <c r="FV576" s="253"/>
      <c r="FW576" s="253"/>
      <c r="FX576" s="253"/>
      <c r="FY576" s="253"/>
      <c r="FZ576" s="253"/>
      <c r="GA576" s="253"/>
      <c r="GB576" s="253"/>
      <c r="GC576" s="253"/>
      <c r="GD576" s="253"/>
      <c r="GE576" s="253"/>
      <c r="GF576" s="253"/>
      <c r="GG576" s="253"/>
      <c r="GH576" s="253"/>
      <c r="GI576" s="253"/>
      <c r="GJ576" s="253"/>
      <c r="GK576" s="253"/>
      <c r="GL576" s="253"/>
      <c r="GM576" s="253"/>
      <c r="GN576" s="253"/>
      <c r="GO576" s="253"/>
      <c r="GP576" s="253"/>
      <c r="GQ576" s="253"/>
      <c r="GR576" s="253"/>
      <c r="GS576" s="253"/>
      <c r="GT576" s="253"/>
      <c r="GU576" s="253"/>
      <c r="GV576" s="253"/>
      <c r="GW576" s="253"/>
      <c r="GX576" s="253"/>
      <c r="GY576" s="253"/>
      <c r="GZ576" s="253"/>
      <c r="HA576" s="253"/>
      <c r="HB576" s="253"/>
      <c r="HC576" s="253"/>
      <c r="HD576" s="253"/>
      <c r="HE576" s="253"/>
      <c r="HF576" s="253"/>
      <c r="HG576" s="253"/>
      <c r="HH576" s="253"/>
      <c r="HI576" s="253"/>
      <c r="HJ576" s="253"/>
      <c r="HK576" s="253"/>
      <c r="HL576" s="253"/>
      <c r="HM576" s="253"/>
      <c r="HN576" s="253"/>
      <c r="HO576" s="253"/>
      <c r="HP576" s="253"/>
      <c r="HQ576" s="253"/>
      <c r="HR576" s="253"/>
      <c r="HS576" s="253"/>
      <c r="HT576" s="253"/>
      <c r="HU576" s="253"/>
      <c r="HV576" s="253"/>
      <c r="HW576" s="253"/>
      <c r="HX576" s="253"/>
      <c r="HY576" s="253"/>
      <c r="HZ576" s="253"/>
      <c r="IA576" s="253"/>
      <c r="IB576" s="253"/>
      <c r="IC576" s="253"/>
      <c r="ID576" s="253"/>
      <c r="IE576" s="253"/>
      <c r="IF576" s="253"/>
      <c r="IG576" s="253"/>
      <c r="IH576" s="253"/>
      <c r="II576" s="253"/>
      <c r="IJ576" s="253"/>
      <c r="IK576" s="253"/>
      <c r="IL576" s="253"/>
      <c r="IM576" s="253"/>
      <c r="IN576" s="253"/>
      <c r="IO576" s="253"/>
      <c r="IP576" s="253"/>
      <c r="IQ576" s="253"/>
      <c r="IR576" s="253"/>
      <c r="IS576" s="253"/>
      <c r="IT576" s="253"/>
      <c r="IU576" s="253"/>
      <c r="IV576" s="253"/>
      <c r="IW576" s="253"/>
      <c r="IX576" s="253"/>
      <c r="IY576" s="253"/>
      <c r="IZ576" s="253"/>
      <c r="JA576" s="253"/>
      <c r="JB576" s="253"/>
      <c r="JC576" s="253"/>
      <c r="JD576" s="253"/>
      <c r="JE576" s="253"/>
      <c r="JF576" s="253"/>
      <c r="JG576" s="253"/>
      <c r="JH576" s="253"/>
      <c r="JI576" s="253"/>
      <c r="JJ576" s="253"/>
      <c r="JK576" s="253"/>
      <c r="JL576" s="253"/>
      <c r="JM576" s="253"/>
      <c r="JN576" s="253"/>
      <c r="JO576" s="253"/>
      <c r="JP576" s="253"/>
      <c r="JQ576" s="253"/>
      <c r="JR576" s="253"/>
      <c r="JS576" s="253"/>
      <c r="JT576" s="253"/>
      <c r="JU576" s="253"/>
    </row>
    <row r="577" spans="1:281" s="252" customFormat="1" ht="15" customHeight="1" x14ac:dyDescent="0.25">
      <c r="A577" s="253"/>
      <c r="B577" s="253"/>
      <c r="C577" s="253"/>
      <c r="D577" s="253"/>
      <c r="E577" s="253"/>
      <c r="F577" s="253"/>
      <c r="G577" s="253"/>
      <c r="H577" s="253"/>
      <c r="I577" s="253"/>
      <c r="J577" s="253"/>
      <c r="K577" s="253"/>
      <c r="L577" s="253"/>
      <c r="M577" s="253"/>
      <c r="N577" s="253"/>
      <c r="O577" s="253"/>
      <c r="P577" s="253"/>
      <c r="Q577" s="253"/>
      <c r="R577" s="253"/>
      <c r="S577" s="253"/>
      <c r="T577" s="253"/>
      <c r="U577" s="253" t="s">
        <v>738</v>
      </c>
      <c r="V577" s="253"/>
      <c r="W577" s="253"/>
      <c r="X577" s="253"/>
      <c r="Y577" s="253"/>
      <c r="Z577" s="253"/>
      <c r="AA577" s="253"/>
      <c r="AB577" s="253"/>
      <c r="AC577" s="253" t="s">
        <v>318</v>
      </c>
      <c r="AD577" s="253"/>
      <c r="AE577" s="253"/>
      <c r="AF577" s="253"/>
      <c r="AG577" s="253"/>
      <c r="AH577" s="253"/>
      <c r="AI577" s="253"/>
      <c r="AJ577" s="253"/>
      <c r="AK577" s="253"/>
      <c r="AL577" s="253"/>
      <c r="AM577" s="253"/>
      <c r="AN577" s="253"/>
      <c r="AO577" s="253"/>
      <c r="AP577" s="253"/>
      <c r="AQ577" s="253"/>
      <c r="AR577" s="253"/>
      <c r="AS577" s="253"/>
      <c r="AT577" s="253"/>
      <c r="AU577" s="253"/>
      <c r="AV577" s="253"/>
      <c r="AW577" s="253"/>
      <c r="AX577" s="253"/>
      <c r="AY577" s="253"/>
      <c r="AZ577" s="253"/>
      <c r="BA577" s="253"/>
      <c r="BB577" s="253"/>
      <c r="BC577" s="253"/>
      <c r="BD577" s="253"/>
      <c r="BE577" s="253"/>
      <c r="BF577" s="253"/>
      <c r="BG577" s="253"/>
      <c r="BH577" s="253"/>
      <c r="BI577" s="253"/>
      <c r="BJ577" s="253"/>
      <c r="BK577" s="253"/>
      <c r="BL577" s="253"/>
      <c r="BM577" s="253"/>
      <c r="BN577" s="253"/>
      <c r="BO577" s="253"/>
      <c r="BP577" s="253"/>
      <c r="BQ577" s="253"/>
      <c r="BR577" s="253"/>
      <c r="BS577" s="253"/>
      <c r="BT577" s="253"/>
      <c r="BU577" s="253"/>
      <c r="BV577" s="253"/>
      <c r="BW577" s="253"/>
      <c r="BX577" s="253"/>
      <c r="BY577" s="253"/>
      <c r="BZ577" s="253"/>
      <c r="CA577" s="253"/>
      <c r="CB577" s="253"/>
      <c r="CC577" s="253"/>
      <c r="CD577" s="253"/>
      <c r="CE577" s="253"/>
      <c r="CF577" s="253"/>
      <c r="CG577" s="253"/>
      <c r="CH577" s="253"/>
      <c r="CI577" s="253"/>
      <c r="CJ577" s="253"/>
      <c r="CK577" s="253"/>
      <c r="CL577" s="253"/>
      <c r="CM577" s="253"/>
      <c r="CN577" s="253"/>
      <c r="CO577" s="253"/>
      <c r="CP577" s="253"/>
      <c r="CQ577" s="253"/>
      <c r="CR577" s="253"/>
      <c r="CS577" s="253"/>
      <c r="CT577" s="253"/>
      <c r="CU577" s="253"/>
      <c r="CV577" s="253"/>
      <c r="CW577" s="253"/>
      <c r="CX577" s="253"/>
      <c r="CY577" s="253"/>
      <c r="CZ577" s="253"/>
      <c r="DA577" s="253"/>
      <c r="DB577" s="253"/>
      <c r="DC577" s="253"/>
      <c r="DD577" s="253"/>
      <c r="DE577" s="253"/>
      <c r="DF577" s="253"/>
      <c r="DG577" s="253"/>
      <c r="DH577" s="253"/>
      <c r="DI577" s="253"/>
      <c r="DJ577" s="253"/>
      <c r="DK577" s="253"/>
      <c r="DL577" s="253"/>
      <c r="DM577" s="253"/>
      <c r="DN577" s="253"/>
      <c r="DO577" s="253"/>
      <c r="DP577" s="253"/>
      <c r="DQ577" s="253"/>
      <c r="DR577" s="253"/>
      <c r="DS577" s="253"/>
      <c r="DT577" s="253"/>
      <c r="DU577" s="253"/>
      <c r="DV577" s="253"/>
      <c r="DW577" s="253"/>
      <c r="DX577" s="253"/>
      <c r="DY577" s="253"/>
      <c r="DZ577" s="253"/>
      <c r="EA577" s="253"/>
      <c r="EB577" s="253"/>
      <c r="EC577" s="253"/>
      <c r="ED577" s="253"/>
      <c r="EE577" s="253"/>
      <c r="EF577" s="253"/>
      <c r="EG577" s="253"/>
      <c r="EH577" s="253"/>
      <c r="EI577" s="253"/>
      <c r="EJ577" s="253"/>
      <c r="EK577" s="253"/>
      <c r="EL577" s="253"/>
      <c r="EM577" s="253"/>
      <c r="EN577" s="253"/>
      <c r="EO577" s="253"/>
      <c r="EP577" s="253"/>
      <c r="EQ577" s="253"/>
      <c r="ER577" s="253"/>
      <c r="ES577" s="253"/>
      <c r="ET577" s="253"/>
      <c r="EU577" s="253"/>
      <c r="EV577" s="253"/>
      <c r="EW577" s="253"/>
      <c r="EX577" s="253"/>
      <c r="EY577" s="253"/>
      <c r="EZ577" s="253"/>
      <c r="FA577" s="253"/>
      <c r="FB577" s="253"/>
      <c r="FC577" s="253"/>
      <c r="FD577" s="253"/>
      <c r="FE577" s="253"/>
      <c r="FF577" s="253"/>
      <c r="FG577" s="253"/>
      <c r="FH577" s="253"/>
      <c r="FI577" s="253"/>
      <c r="FJ577" s="253"/>
      <c r="FK577" s="253"/>
      <c r="FL577" s="253"/>
      <c r="FM577" s="253"/>
      <c r="FN577" s="253"/>
      <c r="FO577" s="253"/>
      <c r="FP577" s="253"/>
      <c r="FQ577" s="253"/>
      <c r="FR577" s="253"/>
      <c r="FS577" s="253"/>
      <c r="FT577" s="253"/>
      <c r="FU577" s="253"/>
      <c r="FV577" s="253"/>
      <c r="FW577" s="253"/>
      <c r="FX577" s="253"/>
      <c r="FY577" s="253"/>
      <c r="FZ577" s="253"/>
      <c r="GA577" s="253"/>
      <c r="GB577" s="253"/>
      <c r="GC577" s="253"/>
      <c r="GD577" s="253"/>
      <c r="GE577" s="253"/>
      <c r="GF577" s="253"/>
      <c r="GG577" s="253"/>
      <c r="GH577" s="253"/>
      <c r="GI577" s="253"/>
      <c r="GJ577" s="253"/>
      <c r="GK577" s="253"/>
      <c r="GL577" s="253"/>
      <c r="GM577" s="253"/>
      <c r="GN577" s="253"/>
      <c r="GO577" s="253"/>
      <c r="GP577" s="253"/>
      <c r="GQ577" s="253"/>
      <c r="GR577" s="253"/>
      <c r="GS577" s="253"/>
      <c r="GT577" s="253"/>
      <c r="GU577" s="253"/>
      <c r="GV577" s="253"/>
      <c r="GW577" s="253"/>
      <c r="GX577" s="253"/>
      <c r="GY577" s="253"/>
      <c r="GZ577" s="253"/>
      <c r="HA577" s="253"/>
      <c r="HB577" s="253"/>
      <c r="HC577" s="253"/>
      <c r="HD577" s="253"/>
      <c r="HE577" s="253"/>
      <c r="HF577" s="253"/>
      <c r="HG577" s="253"/>
      <c r="HH577" s="253"/>
      <c r="HI577" s="253"/>
      <c r="HJ577" s="253"/>
      <c r="HK577" s="253"/>
      <c r="HL577" s="253"/>
      <c r="HM577" s="253"/>
      <c r="HN577" s="253"/>
      <c r="HO577" s="253"/>
      <c r="HP577" s="253"/>
      <c r="HQ577" s="253"/>
      <c r="HR577" s="253"/>
      <c r="HS577" s="253"/>
      <c r="HT577" s="253"/>
      <c r="HU577" s="253"/>
      <c r="HV577" s="253"/>
      <c r="HW577" s="253"/>
      <c r="HX577" s="253"/>
      <c r="HY577" s="253"/>
      <c r="HZ577" s="253"/>
      <c r="IA577" s="253"/>
      <c r="IB577" s="253"/>
      <c r="IC577" s="253"/>
      <c r="ID577" s="253"/>
      <c r="IE577" s="253"/>
      <c r="IF577" s="253"/>
      <c r="IG577" s="253"/>
      <c r="IH577" s="253"/>
      <c r="II577" s="253"/>
      <c r="IJ577" s="253"/>
      <c r="IK577" s="253"/>
      <c r="IL577" s="253"/>
      <c r="IM577" s="253"/>
      <c r="IN577" s="253"/>
      <c r="IO577" s="253"/>
      <c r="IP577" s="253"/>
      <c r="IQ577" s="253"/>
      <c r="IR577" s="253"/>
      <c r="IS577" s="253"/>
      <c r="IT577" s="253"/>
      <c r="IU577" s="253"/>
      <c r="IV577" s="253"/>
      <c r="IW577" s="253"/>
      <c r="IX577" s="253"/>
      <c r="IY577" s="253"/>
      <c r="IZ577" s="253"/>
      <c r="JA577" s="253"/>
      <c r="JB577" s="253"/>
      <c r="JC577" s="253"/>
      <c r="JD577" s="253"/>
      <c r="JE577" s="253"/>
      <c r="JF577" s="253"/>
      <c r="JG577" s="253"/>
      <c r="JH577" s="253"/>
      <c r="JI577" s="253"/>
      <c r="JJ577" s="253"/>
      <c r="JK577" s="253"/>
      <c r="JL577" s="253"/>
      <c r="JM577" s="253"/>
      <c r="JN577" s="253"/>
      <c r="JO577" s="253"/>
      <c r="JP577" s="253"/>
      <c r="JQ577" s="253"/>
      <c r="JR577" s="253"/>
      <c r="JS577" s="253"/>
      <c r="JT577" s="253"/>
      <c r="JU577" s="253"/>
    </row>
    <row r="578" spans="1:281" s="252" customFormat="1" ht="15" customHeight="1" x14ac:dyDescent="0.25">
      <c r="A578" s="253"/>
      <c r="B578" s="253"/>
      <c r="C578" s="253"/>
      <c r="D578" s="253"/>
      <c r="E578" s="253"/>
      <c r="F578" s="253"/>
      <c r="G578" s="253"/>
      <c r="H578" s="253"/>
      <c r="I578" s="253"/>
      <c r="J578" s="253"/>
      <c r="K578" s="253"/>
      <c r="L578" s="253"/>
      <c r="M578" s="253"/>
      <c r="N578" s="253"/>
      <c r="O578" s="253"/>
      <c r="P578" s="253"/>
      <c r="Q578" s="253"/>
      <c r="R578" s="253"/>
      <c r="S578" s="253"/>
      <c r="T578" s="253"/>
      <c r="U578" s="253" t="s">
        <v>739</v>
      </c>
      <c r="V578" s="253"/>
      <c r="W578" s="253"/>
      <c r="X578" s="253"/>
      <c r="Y578" s="253"/>
      <c r="Z578" s="253"/>
      <c r="AA578" s="253"/>
      <c r="AB578" s="253"/>
      <c r="AC578" s="253" t="s">
        <v>393</v>
      </c>
      <c r="AD578" s="253"/>
      <c r="AE578" s="253"/>
      <c r="AF578" s="253"/>
      <c r="AG578" s="253"/>
      <c r="AH578" s="253"/>
      <c r="AI578" s="253"/>
      <c r="AJ578" s="253"/>
      <c r="AK578" s="253"/>
      <c r="AL578" s="253"/>
      <c r="AM578" s="253"/>
      <c r="AN578" s="253"/>
      <c r="AO578" s="253"/>
      <c r="AP578" s="253"/>
      <c r="AQ578" s="253"/>
      <c r="AR578" s="253"/>
      <c r="AS578" s="253"/>
      <c r="AT578" s="253"/>
      <c r="AU578" s="253"/>
      <c r="AV578" s="253"/>
      <c r="AW578" s="253"/>
      <c r="AX578" s="253"/>
      <c r="AY578" s="253"/>
      <c r="AZ578" s="253"/>
      <c r="BA578" s="253"/>
      <c r="BB578" s="253"/>
      <c r="BC578" s="253"/>
      <c r="BD578" s="253"/>
      <c r="BE578" s="253"/>
      <c r="BF578" s="253"/>
      <c r="BG578" s="253"/>
      <c r="BH578" s="253"/>
      <c r="BI578" s="253"/>
      <c r="BJ578" s="253"/>
      <c r="BK578" s="253"/>
      <c r="BL578" s="253"/>
      <c r="BM578" s="253"/>
      <c r="BN578" s="253"/>
      <c r="BO578" s="253"/>
      <c r="BP578" s="253"/>
      <c r="BQ578" s="253"/>
      <c r="BR578" s="253"/>
      <c r="BS578" s="253"/>
      <c r="BT578" s="253"/>
      <c r="BU578" s="253"/>
      <c r="BV578" s="253"/>
      <c r="BW578" s="253"/>
      <c r="BX578" s="253"/>
      <c r="BY578" s="253"/>
      <c r="BZ578" s="253"/>
      <c r="CA578" s="253"/>
      <c r="CB578" s="253"/>
      <c r="CC578" s="253"/>
      <c r="CD578" s="253"/>
      <c r="CE578" s="253"/>
      <c r="CF578" s="253"/>
      <c r="CG578" s="253"/>
      <c r="CH578" s="253"/>
      <c r="CI578" s="253"/>
      <c r="CJ578" s="253"/>
      <c r="CK578" s="253"/>
      <c r="CL578" s="253"/>
      <c r="CM578" s="253"/>
      <c r="CN578" s="253"/>
      <c r="CO578" s="253"/>
      <c r="CP578" s="253"/>
      <c r="CQ578" s="253"/>
      <c r="CR578" s="253"/>
      <c r="CS578" s="253"/>
      <c r="CT578" s="253"/>
      <c r="CU578" s="253"/>
      <c r="CV578" s="253"/>
      <c r="CW578" s="253"/>
      <c r="CX578" s="253"/>
      <c r="CY578" s="253"/>
      <c r="CZ578" s="253"/>
      <c r="DA578" s="253"/>
      <c r="DB578" s="253"/>
      <c r="DC578" s="253"/>
      <c r="DD578" s="253"/>
      <c r="DE578" s="253"/>
      <c r="DF578" s="253"/>
      <c r="DG578" s="253"/>
      <c r="DH578" s="253"/>
      <c r="DI578" s="253"/>
      <c r="DJ578" s="253"/>
      <c r="DK578" s="253"/>
      <c r="DL578" s="253"/>
      <c r="DM578" s="253"/>
      <c r="DN578" s="253"/>
      <c r="DO578" s="253"/>
      <c r="DP578" s="253"/>
      <c r="DQ578" s="253"/>
      <c r="DR578" s="253"/>
      <c r="DS578" s="253"/>
      <c r="DT578" s="253"/>
      <c r="DU578" s="253"/>
      <c r="DV578" s="253"/>
      <c r="DW578" s="253"/>
      <c r="DX578" s="253"/>
      <c r="DY578" s="253"/>
      <c r="DZ578" s="253"/>
      <c r="EA578" s="253"/>
      <c r="EB578" s="253"/>
      <c r="EC578" s="253"/>
      <c r="ED578" s="253"/>
      <c r="EE578" s="253"/>
      <c r="EF578" s="253"/>
      <c r="EG578" s="253"/>
      <c r="EH578" s="253"/>
      <c r="EI578" s="253"/>
      <c r="EJ578" s="253"/>
      <c r="EK578" s="253"/>
      <c r="EL578" s="253"/>
      <c r="EM578" s="253"/>
      <c r="EN578" s="253"/>
      <c r="EO578" s="253"/>
      <c r="EP578" s="253"/>
      <c r="EQ578" s="253"/>
      <c r="ER578" s="253"/>
      <c r="ES578" s="253"/>
      <c r="ET578" s="253"/>
      <c r="EU578" s="253"/>
      <c r="EV578" s="253"/>
      <c r="EW578" s="253"/>
      <c r="EX578" s="253"/>
      <c r="EY578" s="253"/>
      <c r="EZ578" s="253"/>
      <c r="FA578" s="253"/>
      <c r="FB578" s="253"/>
      <c r="FC578" s="253"/>
      <c r="FD578" s="253"/>
      <c r="FE578" s="253"/>
      <c r="FF578" s="253"/>
      <c r="FG578" s="253"/>
      <c r="FH578" s="253"/>
      <c r="FI578" s="253"/>
      <c r="FJ578" s="253"/>
      <c r="FK578" s="253"/>
      <c r="FL578" s="253"/>
      <c r="FM578" s="253"/>
      <c r="FN578" s="253"/>
      <c r="FO578" s="253"/>
      <c r="FP578" s="253"/>
      <c r="FQ578" s="253"/>
      <c r="FR578" s="253"/>
      <c r="FS578" s="253"/>
      <c r="FT578" s="253"/>
      <c r="FU578" s="253"/>
      <c r="FV578" s="253"/>
      <c r="FW578" s="253"/>
      <c r="FX578" s="253"/>
      <c r="FY578" s="253"/>
      <c r="FZ578" s="253"/>
      <c r="GA578" s="253"/>
      <c r="GB578" s="253"/>
      <c r="GC578" s="253"/>
      <c r="GD578" s="253"/>
      <c r="GE578" s="253"/>
      <c r="GF578" s="253"/>
      <c r="GG578" s="253"/>
      <c r="GH578" s="253"/>
      <c r="GI578" s="253"/>
      <c r="GJ578" s="253"/>
      <c r="GK578" s="253"/>
      <c r="GL578" s="253"/>
      <c r="GM578" s="253"/>
      <c r="GN578" s="253"/>
      <c r="GO578" s="253"/>
      <c r="GP578" s="253"/>
      <c r="GQ578" s="253"/>
      <c r="GR578" s="253"/>
      <c r="GS578" s="253"/>
      <c r="GT578" s="253"/>
      <c r="GU578" s="253"/>
      <c r="GV578" s="253"/>
      <c r="GW578" s="253"/>
      <c r="GX578" s="253"/>
      <c r="GY578" s="253"/>
      <c r="GZ578" s="253"/>
      <c r="HA578" s="253"/>
      <c r="HB578" s="253"/>
      <c r="HC578" s="253"/>
      <c r="HD578" s="253"/>
      <c r="HE578" s="253"/>
      <c r="HF578" s="253"/>
      <c r="HG578" s="253"/>
      <c r="HH578" s="253"/>
      <c r="HI578" s="253"/>
      <c r="HJ578" s="253"/>
      <c r="HK578" s="253"/>
      <c r="HL578" s="253"/>
      <c r="HM578" s="253"/>
      <c r="HN578" s="253"/>
      <c r="HO578" s="253"/>
      <c r="HP578" s="253"/>
      <c r="HQ578" s="253"/>
      <c r="HR578" s="253"/>
      <c r="HS578" s="253"/>
      <c r="HT578" s="253"/>
      <c r="HU578" s="253"/>
      <c r="HV578" s="253"/>
      <c r="HW578" s="253"/>
      <c r="HX578" s="253"/>
      <c r="HY578" s="253"/>
      <c r="HZ578" s="253"/>
      <c r="IA578" s="253"/>
      <c r="IB578" s="253"/>
      <c r="IC578" s="253"/>
      <c r="ID578" s="253"/>
      <c r="IE578" s="253"/>
      <c r="IF578" s="253"/>
      <c r="IG578" s="253"/>
      <c r="IH578" s="253"/>
      <c r="II578" s="253"/>
      <c r="IJ578" s="253"/>
      <c r="IK578" s="253"/>
      <c r="IL578" s="253"/>
      <c r="IM578" s="253"/>
      <c r="IN578" s="253"/>
      <c r="IO578" s="253"/>
      <c r="IP578" s="253"/>
      <c r="IQ578" s="253"/>
      <c r="IR578" s="253"/>
      <c r="IS578" s="253"/>
      <c r="IT578" s="253"/>
      <c r="IU578" s="253"/>
      <c r="IV578" s="253"/>
      <c r="IW578" s="253"/>
      <c r="IX578" s="253"/>
      <c r="IY578" s="253"/>
      <c r="IZ578" s="253"/>
      <c r="JA578" s="253"/>
      <c r="JB578" s="253"/>
      <c r="JC578" s="253"/>
      <c r="JD578" s="253"/>
      <c r="JE578" s="253"/>
      <c r="JF578" s="253"/>
      <c r="JG578" s="253"/>
      <c r="JH578" s="253"/>
      <c r="JI578" s="253"/>
      <c r="JJ578" s="253"/>
      <c r="JK578" s="253"/>
      <c r="JL578" s="253"/>
      <c r="JM578" s="253"/>
      <c r="JN578" s="253"/>
      <c r="JO578" s="253"/>
      <c r="JP578" s="253"/>
      <c r="JQ578" s="253"/>
      <c r="JR578" s="253"/>
      <c r="JS578" s="253"/>
      <c r="JT578" s="253"/>
      <c r="JU578" s="253"/>
    </row>
    <row r="579" spans="1:281" s="252" customFormat="1" ht="15" customHeight="1" x14ac:dyDescent="0.25">
      <c r="A579" s="253"/>
      <c r="B579" s="253"/>
      <c r="C579" s="253"/>
      <c r="D579" s="253"/>
      <c r="E579" s="253"/>
      <c r="F579" s="253"/>
      <c r="G579" s="253"/>
      <c r="H579" s="253"/>
      <c r="I579" s="253"/>
      <c r="J579" s="253"/>
      <c r="K579" s="253"/>
      <c r="L579" s="253"/>
      <c r="M579" s="253"/>
      <c r="N579" s="253"/>
      <c r="O579" s="253"/>
      <c r="P579" s="253"/>
      <c r="Q579" s="253"/>
      <c r="R579" s="253"/>
      <c r="S579" s="253"/>
      <c r="T579" s="253"/>
      <c r="U579" s="253" t="s">
        <v>740</v>
      </c>
      <c r="V579" s="253"/>
      <c r="W579" s="253"/>
      <c r="X579" s="253"/>
      <c r="Y579" s="253"/>
      <c r="Z579" s="253"/>
      <c r="AA579" s="253"/>
      <c r="AB579" s="253"/>
      <c r="AC579" s="253" t="s">
        <v>320</v>
      </c>
      <c r="AD579" s="253"/>
      <c r="AE579" s="253"/>
      <c r="AF579" s="253"/>
      <c r="AG579" s="253"/>
      <c r="AH579" s="253"/>
      <c r="AI579" s="253"/>
      <c r="AJ579" s="253"/>
      <c r="AK579" s="253"/>
      <c r="AL579" s="253"/>
      <c r="AM579" s="253"/>
      <c r="AN579" s="253"/>
      <c r="AO579" s="253"/>
      <c r="AP579" s="253"/>
      <c r="AQ579" s="253"/>
      <c r="AR579" s="253"/>
      <c r="AS579" s="253"/>
      <c r="AT579" s="253"/>
      <c r="AU579" s="253"/>
      <c r="AV579" s="253"/>
      <c r="AW579" s="253"/>
      <c r="AX579" s="253"/>
      <c r="AY579" s="253"/>
      <c r="AZ579" s="253"/>
      <c r="BA579" s="253"/>
      <c r="BB579" s="253"/>
      <c r="BC579" s="253"/>
      <c r="BD579" s="253"/>
      <c r="BE579" s="253"/>
      <c r="BF579" s="253"/>
      <c r="BG579" s="253"/>
      <c r="BH579" s="253"/>
      <c r="BI579" s="253"/>
      <c r="BJ579" s="253"/>
      <c r="BK579" s="253"/>
      <c r="BL579" s="253"/>
      <c r="BM579" s="253"/>
      <c r="BN579" s="253"/>
      <c r="BO579" s="253"/>
      <c r="BP579" s="253"/>
      <c r="BQ579" s="253"/>
      <c r="BR579" s="253"/>
      <c r="BS579" s="253"/>
      <c r="BT579" s="253"/>
      <c r="BU579" s="253"/>
      <c r="BV579" s="253"/>
      <c r="BW579" s="253"/>
      <c r="BX579" s="253"/>
      <c r="BY579" s="253"/>
      <c r="BZ579" s="253"/>
      <c r="CA579" s="253"/>
      <c r="CB579" s="253"/>
      <c r="CC579" s="253"/>
      <c r="CD579" s="253"/>
      <c r="CE579" s="253"/>
      <c r="CF579" s="253"/>
      <c r="CG579" s="253"/>
      <c r="CH579" s="253"/>
      <c r="CI579" s="253"/>
      <c r="CJ579" s="253"/>
      <c r="CK579" s="253"/>
      <c r="CL579" s="253"/>
      <c r="CM579" s="253"/>
      <c r="CN579" s="253"/>
      <c r="CO579" s="253"/>
      <c r="CP579" s="253"/>
      <c r="CQ579" s="253"/>
      <c r="CR579" s="253"/>
      <c r="CS579" s="253"/>
      <c r="CT579" s="253"/>
      <c r="CU579" s="253"/>
      <c r="CV579" s="253"/>
      <c r="CW579" s="253"/>
      <c r="CX579" s="253"/>
      <c r="CY579" s="253"/>
      <c r="CZ579" s="253"/>
      <c r="DA579" s="253"/>
      <c r="DB579" s="253"/>
      <c r="DC579" s="253"/>
      <c r="DD579" s="253"/>
      <c r="DE579" s="253"/>
      <c r="DF579" s="253"/>
      <c r="DG579" s="253"/>
      <c r="DH579" s="253"/>
      <c r="DI579" s="253"/>
      <c r="DJ579" s="253"/>
      <c r="DK579" s="253"/>
      <c r="DL579" s="253"/>
      <c r="DM579" s="253"/>
      <c r="DN579" s="253"/>
      <c r="DO579" s="253"/>
      <c r="DP579" s="253"/>
      <c r="DQ579" s="253"/>
      <c r="DR579" s="253"/>
      <c r="DS579" s="253"/>
      <c r="DT579" s="253"/>
      <c r="DU579" s="253"/>
      <c r="DV579" s="253"/>
      <c r="DW579" s="253"/>
      <c r="DX579" s="253"/>
      <c r="DY579" s="253"/>
      <c r="DZ579" s="253"/>
      <c r="EA579" s="253"/>
      <c r="EB579" s="253"/>
      <c r="EC579" s="253"/>
      <c r="ED579" s="253"/>
      <c r="EE579" s="253"/>
      <c r="EF579" s="253"/>
      <c r="EG579" s="253"/>
      <c r="EH579" s="253"/>
      <c r="EI579" s="253"/>
      <c r="EJ579" s="253"/>
      <c r="EK579" s="253"/>
      <c r="EL579" s="253"/>
      <c r="EM579" s="253"/>
      <c r="EN579" s="253"/>
      <c r="EO579" s="253"/>
      <c r="EP579" s="253"/>
      <c r="EQ579" s="253"/>
      <c r="ER579" s="253"/>
      <c r="ES579" s="253"/>
      <c r="ET579" s="253"/>
      <c r="EU579" s="253"/>
      <c r="EV579" s="253"/>
      <c r="EW579" s="253"/>
      <c r="EX579" s="253"/>
      <c r="EY579" s="253"/>
      <c r="EZ579" s="253"/>
      <c r="FA579" s="253"/>
      <c r="FB579" s="253"/>
      <c r="FC579" s="253"/>
      <c r="FD579" s="253"/>
      <c r="FE579" s="253"/>
      <c r="FF579" s="253"/>
      <c r="FG579" s="253"/>
      <c r="FH579" s="253"/>
      <c r="FI579" s="253"/>
      <c r="FJ579" s="253"/>
      <c r="FK579" s="253"/>
      <c r="FL579" s="253"/>
      <c r="FM579" s="253"/>
      <c r="FN579" s="253"/>
      <c r="FO579" s="253"/>
      <c r="FP579" s="253"/>
      <c r="FQ579" s="253"/>
      <c r="FR579" s="253"/>
      <c r="FS579" s="253"/>
      <c r="FT579" s="253"/>
      <c r="FU579" s="253"/>
      <c r="FV579" s="253"/>
      <c r="FW579" s="253"/>
      <c r="FX579" s="253"/>
      <c r="FY579" s="253"/>
      <c r="FZ579" s="253"/>
      <c r="GA579" s="253"/>
      <c r="GB579" s="253"/>
      <c r="GC579" s="253"/>
      <c r="GD579" s="253"/>
      <c r="GE579" s="253"/>
      <c r="GF579" s="253"/>
      <c r="GG579" s="253"/>
      <c r="GH579" s="253"/>
      <c r="GI579" s="253"/>
      <c r="GJ579" s="253"/>
      <c r="GK579" s="253"/>
      <c r="GL579" s="253"/>
      <c r="GM579" s="253"/>
      <c r="GN579" s="253"/>
      <c r="GO579" s="253"/>
      <c r="GP579" s="253"/>
      <c r="GQ579" s="253"/>
      <c r="GR579" s="253"/>
      <c r="GS579" s="253"/>
      <c r="GT579" s="253"/>
      <c r="GU579" s="253"/>
      <c r="GV579" s="253"/>
      <c r="GW579" s="253"/>
      <c r="GX579" s="253"/>
      <c r="GY579" s="253"/>
      <c r="GZ579" s="253"/>
      <c r="HA579" s="253"/>
      <c r="HB579" s="253"/>
      <c r="HC579" s="253"/>
      <c r="HD579" s="253"/>
      <c r="HE579" s="253"/>
      <c r="HF579" s="253"/>
      <c r="HG579" s="253"/>
      <c r="HH579" s="253"/>
      <c r="HI579" s="253"/>
      <c r="HJ579" s="253"/>
      <c r="HK579" s="253"/>
      <c r="HL579" s="253"/>
      <c r="HM579" s="253"/>
      <c r="HN579" s="253"/>
      <c r="HO579" s="253"/>
      <c r="HP579" s="253"/>
      <c r="HQ579" s="253"/>
      <c r="HR579" s="253"/>
      <c r="HS579" s="253"/>
      <c r="HT579" s="253"/>
      <c r="HU579" s="253"/>
      <c r="HV579" s="253"/>
      <c r="HW579" s="253"/>
      <c r="HX579" s="253"/>
      <c r="HY579" s="253"/>
      <c r="HZ579" s="253"/>
      <c r="IA579" s="253"/>
      <c r="IB579" s="253"/>
      <c r="IC579" s="253"/>
      <c r="ID579" s="253"/>
      <c r="IE579" s="253"/>
      <c r="IF579" s="253"/>
      <c r="IG579" s="253"/>
      <c r="IH579" s="253"/>
      <c r="II579" s="253"/>
      <c r="IJ579" s="253"/>
      <c r="IK579" s="253"/>
      <c r="IL579" s="253"/>
      <c r="IM579" s="253"/>
      <c r="IN579" s="253"/>
      <c r="IO579" s="253"/>
      <c r="IP579" s="253"/>
      <c r="IQ579" s="253"/>
      <c r="IR579" s="253"/>
      <c r="IS579" s="253"/>
      <c r="IT579" s="253"/>
      <c r="IU579" s="253"/>
      <c r="IV579" s="253"/>
      <c r="IW579" s="253"/>
      <c r="IX579" s="253"/>
      <c r="IY579" s="253"/>
      <c r="IZ579" s="253"/>
      <c r="JA579" s="253"/>
      <c r="JB579" s="253"/>
      <c r="JC579" s="253"/>
      <c r="JD579" s="253"/>
      <c r="JE579" s="253"/>
      <c r="JF579" s="253"/>
      <c r="JG579" s="253"/>
      <c r="JH579" s="253"/>
      <c r="JI579" s="253"/>
      <c r="JJ579" s="253"/>
      <c r="JK579" s="253"/>
      <c r="JL579" s="253"/>
      <c r="JM579" s="253"/>
      <c r="JN579" s="253"/>
      <c r="JO579" s="253"/>
      <c r="JP579" s="253"/>
      <c r="JQ579" s="253"/>
      <c r="JR579" s="253"/>
      <c r="JS579" s="253"/>
      <c r="JT579" s="253"/>
      <c r="JU579" s="253"/>
    </row>
    <row r="580" spans="1:281" s="252" customFormat="1" ht="15" customHeight="1" x14ac:dyDescent="0.25">
      <c r="A580" s="253"/>
      <c r="B580" s="253"/>
      <c r="C580" s="253"/>
      <c r="D580" s="253"/>
      <c r="E580" s="253"/>
      <c r="F580" s="253"/>
      <c r="G580" s="253"/>
      <c r="H580" s="253"/>
      <c r="I580" s="253"/>
      <c r="J580" s="253"/>
      <c r="K580" s="253"/>
      <c r="L580" s="253"/>
      <c r="M580" s="253"/>
      <c r="N580" s="253"/>
      <c r="O580" s="253"/>
      <c r="P580" s="253"/>
      <c r="Q580" s="253"/>
      <c r="R580" s="253"/>
      <c r="S580" s="253"/>
      <c r="T580" s="253"/>
      <c r="U580" s="253" t="s">
        <v>741</v>
      </c>
      <c r="V580" s="253"/>
      <c r="W580" s="253"/>
      <c r="X580" s="253"/>
      <c r="Y580" s="253"/>
      <c r="Z580" s="253"/>
      <c r="AA580" s="253"/>
      <c r="AB580" s="253"/>
      <c r="AC580" s="253" t="s">
        <v>316</v>
      </c>
      <c r="AD580" s="253"/>
      <c r="AE580" s="253"/>
      <c r="AF580" s="253"/>
      <c r="AG580" s="253"/>
      <c r="AH580" s="253"/>
      <c r="AI580" s="253"/>
      <c r="AJ580" s="253"/>
      <c r="AK580" s="253"/>
      <c r="AL580" s="253"/>
      <c r="AM580" s="253"/>
      <c r="AN580" s="253"/>
      <c r="AO580" s="253"/>
      <c r="AP580" s="253"/>
      <c r="AQ580" s="253"/>
      <c r="AR580" s="253"/>
      <c r="AS580" s="253"/>
      <c r="AT580" s="253"/>
      <c r="AU580" s="253"/>
      <c r="AV580" s="253"/>
      <c r="AW580" s="253"/>
      <c r="AX580" s="253"/>
      <c r="AY580" s="253"/>
      <c r="AZ580" s="253"/>
      <c r="BA580" s="253"/>
      <c r="BB580" s="253"/>
      <c r="BC580" s="253"/>
      <c r="BD580" s="253"/>
      <c r="BE580" s="253"/>
      <c r="BF580" s="253"/>
      <c r="BG580" s="253"/>
      <c r="BH580" s="253"/>
      <c r="BI580" s="253"/>
      <c r="BJ580" s="253"/>
      <c r="BK580" s="253"/>
      <c r="BL580" s="253"/>
      <c r="BM580" s="253"/>
      <c r="BN580" s="253"/>
      <c r="BO580" s="253"/>
      <c r="BP580" s="253"/>
      <c r="BQ580" s="253"/>
      <c r="BR580" s="253"/>
      <c r="BS580" s="253"/>
      <c r="BT580" s="253"/>
      <c r="BU580" s="253"/>
      <c r="BV580" s="253"/>
      <c r="BW580" s="253"/>
      <c r="BX580" s="253"/>
      <c r="BY580" s="253"/>
      <c r="BZ580" s="253"/>
      <c r="CA580" s="253"/>
      <c r="CB580" s="253"/>
      <c r="CC580" s="253"/>
      <c r="CD580" s="253"/>
      <c r="CE580" s="253"/>
      <c r="CF580" s="253"/>
      <c r="CG580" s="253"/>
      <c r="CH580" s="253"/>
      <c r="CI580" s="253"/>
      <c r="CJ580" s="253"/>
      <c r="CK580" s="253"/>
      <c r="CL580" s="253"/>
      <c r="CM580" s="253"/>
      <c r="CN580" s="253"/>
      <c r="CO580" s="253"/>
      <c r="CP580" s="253"/>
      <c r="CQ580" s="253"/>
      <c r="CR580" s="253"/>
      <c r="CS580" s="253"/>
      <c r="CT580" s="253"/>
      <c r="CU580" s="253"/>
      <c r="CV580" s="253"/>
      <c r="CW580" s="253"/>
      <c r="CX580" s="253"/>
      <c r="CY580" s="253"/>
      <c r="CZ580" s="253"/>
      <c r="DA580" s="253"/>
      <c r="DB580" s="253"/>
      <c r="DC580" s="253"/>
      <c r="DD580" s="253"/>
      <c r="DE580" s="253"/>
      <c r="DF580" s="253"/>
      <c r="DG580" s="253"/>
      <c r="DH580" s="253"/>
      <c r="DI580" s="253"/>
      <c r="DJ580" s="253"/>
      <c r="DK580" s="253"/>
      <c r="DL580" s="253"/>
      <c r="DM580" s="253"/>
      <c r="DN580" s="253"/>
      <c r="DO580" s="253"/>
      <c r="DP580" s="253"/>
      <c r="DQ580" s="253"/>
      <c r="DR580" s="253"/>
      <c r="DS580" s="253"/>
      <c r="DT580" s="253"/>
      <c r="DU580" s="253"/>
      <c r="DV580" s="253"/>
      <c r="DW580" s="253"/>
      <c r="DX580" s="253"/>
      <c r="DY580" s="253"/>
      <c r="DZ580" s="253"/>
      <c r="EA580" s="253"/>
      <c r="EB580" s="253"/>
      <c r="EC580" s="253"/>
      <c r="ED580" s="253"/>
      <c r="EE580" s="253"/>
      <c r="EF580" s="253"/>
      <c r="EG580" s="253"/>
      <c r="EH580" s="253"/>
      <c r="EI580" s="253"/>
      <c r="EJ580" s="253"/>
      <c r="EK580" s="253"/>
      <c r="EL580" s="253"/>
      <c r="EM580" s="253"/>
      <c r="EN580" s="253"/>
      <c r="EO580" s="253"/>
      <c r="EP580" s="253"/>
      <c r="EQ580" s="253"/>
      <c r="ER580" s="253"/>
      <c r="ES580" s="253"/>
      <c r="ET580" s="253"/>
      <c r="EU580" s="253"/>
      <c r="EV580" s="253"/>
      <c r="EW580" s="253"/>
      <c r="EX580" s="253"/>
      <c r="EY580" s="253"/>
      <c r="EZ580" s="253"/>
      <c r="FA580" s="253"/>
      <c r="FB580" s="253"/>
      <c r="FC580" s="253"/>
      <c r="FD580" s="253"/>
      <c r="FE580" s="253"/>
      <c r="FF580" s="253"/>
      <c r="FG580" s="253"/>
      <c r="FH580" s="253"/>
      <c r="FI580" s="253"/>
      <c r="FJ580" s="253"/>
      <c r="FK580" s="253"/>
      <c r="FL580" s="253"/>
      <c r="FM580" s="253"/>
      <c r="FN580" s="253"/>
      <c r="FO580" s="253"/>
      <c r="FP580" s="253"/>
      <c r="FQ580" s="253"/>
      <c r="FR580" s="253"/>
      <c r="FS580" s="253"/>
      <c r="FT580" s="253"/>
      <c r="FU580" s="253"/>
      <c r="FV580" s="253"/>
      <c r="FW580" s="253"/>
      <c r="FX580" s="253"/>
      <c r="FY580" s="253"/>
      <c r="FZ580" s="253"/>
      <c r="GA580" s="253"/>
      <c r="GB580" s="253"/>
      <c r="GC580" s="253"/>
      <c r="GD580" s="253"/>
      <c r="GE580" s="253"/>
      <c r="GF580" s="253"/>
      <c r="GG580" s="253"/>
      <c r="GH580" s="253"/>
      <c r="GI580" s="253"/>
      <c r="GJ580" s="253"/>
      <c r="GK580" s="253"/>
      <c r="GL580" s="253"/>
      <c r="GM580" s="253"/>
      <c r="GN580" s="253"/>
      <c r="GO580" s="253"/>
      <c r="GP580" s="253"/>
      <c r="GQ580" s="253"/>
      <c r="GR580" s="253"/>
      <c r="GS580" s="253"/>
      <c r="GT580" s="253"/>
      <c r="GU580" s="253"/>
      <c r="GV580" s="253"/>
      <c r="GW580" s="253"/>
      <c r="GX580" s="253"/>
      <c r="GY580" s="253"/>
      <c r="GZ580" s="253"/>
      <c r="HA580" s="253"/>
      <c r="HB580" s="253"/>
      <c r="HC580" s="253"/>
      <c r="HD580" s="253"/>
      <c r="HE580" s="253"/>
      <c r="HF580" s="253"/>
      <c r="HG580" s="253"/>
      <c r="HH580" s="253"/>
      <c r="HI580" s="253"/>
      <c r="HJ580" s="253"/>
      <c r="HK580" s="253"/>
      <c r="HL580" s="253"/>
      <c r="HM580" s="253"/>
      <c r="HN580" s="253"/>
      <c r="HO580" s="253"/>
      <c r="HP580" s="253"/>
      <c r="HQ580" s="253"/>
      <c r="HR580" s="253"/>
      <c r="HS580" s="253"/>
      <c r="HT580" s="253"/>
      <c r="HU580" s="253"/>
      <c r="HV580" s="253"/>
      <c r="HW580" s="253"/>
      <c r="HX580" s="253"/>
      <c r="HY580" s="253"/>
      <c r="HZ580" s="253"/>
      <c r="IA580" s="253"/>
      <c r="IB580" s="253"/>
      <c r="IC580" s="253"/>
      <c r="ID580" s="253"/>
      <c r="IE580" s="253"/>
      <c r="IF580" s="253"/>
      <c r="IG580" s="253"/>
      <c r="IH580" s="253"/>
      <c r="II580" s="253"/>
      <c r="IJ580" s="253"/>
      <c r="IK580" s="253"/>
      <c r="IL580" s="253"/>
      <c r="IM580" s="253"/>
      <c r="IN580" s="253"/>
      <c r="IO580" s="253"/>
      <c r="IP580" s="253"/>
      <c r="IQ580" s="253"/>
      <c r="IR580" s="253"/>
      <c r="IS580" s="253"/>
      <c r="IT580" s="253"/>
      <c r="IU580" s="253"/>
      <c r="IV580" s="253"/>
      <c r="IW580" s="253"/>
      <c r="IX580" s="253"/>
      <c r="IY580" s="253"/>
      <c r="IZ580" s="253"/>
      <c r="JA580" s="253"/>
      <c r="JB580" s="253"/>
      <c r="JC580" s="253"/>
      <c r="JD580" s="253"/>
      <c r="JE580" s="253"/>
      <c r="JF580" s="253"/>
      <c r="JG580" s="253"/>
      <c r="JH580" s="253"/>
      <c r="JI580" s="253"/>
      <c r="JJ580" s="253"/>
      <c r="JK580" s="253"/>
      <c r="JL580" s="253"/>
      <c r="JM580" s="253"/>
      <c r="JN580" s="253"/>
      <c r="JO580" s="253"/>
      <c r="JP580" s="253"/>
      <c r="JQ580" s="253"/>
      <c r="JR580" s="253"/>
      <c r="JS580" s="253"/>
      <c r="JT580" s="253"/>
      <c r="JU580" s="253"/>
    </row>
    <row r="581" spans="1:281" s="252" customFormat="1" ht="15" customHeight="1" x14ac:dyDescent="0.25">
      <c r="A581" s="253"/>
      <c r="B581" s="253"/>
      <c r="C581" s="253"/>
      <c r="D581" s="253"/>
      <c r="E581" s="253"/>
      <c r="F581" s="253"/>
      <c r="G581" s="253"/>
      <c r="H581" s="253"/>
      <c r="I581" s="253"/>
      <c r="J581" s="253"/>
      <c r="K581" s="253"/>
      <c r="L581" s="253"/>
      <c r="M581" s="253"/>
      <c r="N581" s="253"/>
      <c r="O581" s="253"/>
      <c r="P581" s="253"/>
      <c r="Q581" s="253"/>
      <c r="R581" s="253"/>
      <c r="S581" s="253"/>
      <c r="T581" s="253"/>
      <c r="U581" s="253" t="s">
        <v>742</v>
      </c>
      <c r="V581" s="253"/>
      <c r="W581" s="253"/>
      <c r="X581" s="253"/>
      <c r="Y581" s="253"/>
      <c r="Z581" s="253"/>
      <c r="AA581" s="253"/>
      <c r="AB581" s="253"/>
      <c r="AC581" s="253" t="s">
        <v>373</v>
      </c>
      <c r="AD581" s="253"/>
      <c r="AE581" s="253"/>
      <c r="AF581" s="253"/>
      <c r="AG581" s="253"/>
      <c r="AH581" s="253"/>
      <c r="AI581" s="253"/>
      <c r="AJ581" s="253"/>
      <c r="AK581" s="253"/>
      <c r="AL581" s="253"/>
      <c r="AM581" s="253"/>
      <c r="AN581" s="253"/>
      <c r="AO581" s="253"/>
      <c r="AP581" s="253"/>
      <c r="AQ581" s="253"/>
      <c r="AR581" s="253"/>
      <c r="AS581" s="253"/>
      <c r="AT581" s="253"/>
      <c r="AU581" s="253"/>
      <c r="AV581" s="253"/>
      <c r="AW581" s="253"/>
      <c r="AX581" s="253"/>
      <c r="AY581" s="253"/>
      <c r="AZ581" s="253"/>
      <c r="BA581" s="253"/>
      <c r="BB581" s="253"/>
      <c r="BC581" s="253"/>
      <c r="BD581" s="253"/>
      <c r="BE581" s="253"/>
      <c r="BF581" s="253"/>
      <c r="BG581" s="253"/>
      <c r="BH581" s="253"/>
      <c r="BI581" s="253"/>
      <c r="BJ581" s="253"/>
      <c r="BK581" s="253"/>
      <c r="BL581" s="253"/>
      <c r="BM581" s="253"/>
      <c r="BN581" s="253"/>
      <c r="BO581" s="253"/>
      <c r="BP581" s="253"/>
      <c r="BQ581" s="253"/>
      <c r="BR581" s="253"/>
      <c r="BS581" s="253"/>
      <c r="BT581" s="253"/>
      <c r="BU581" s="253"/>
      <c r="BV581" s="253"/>
      <c r="BW581" s="253"/>
      <c r="BX581" s="253"/>
      <c r="BY581" s="253"/>
      <c r="BZ581" s="253"/>
      <c r="CA581" s="253"/>
      <c r="CB581" s="253"/>
      <c r="CC581" s="253"/>
      <c r="CD581" s="253"/>
      <c r="CE581" s="253"/>
      <c r="CF581" s="253"/>
      <c r="CG581" s="253"/>
      <c r="CH581" s="253"/>
      <c r="CI581" s="253"/>
      <c r="CJ581" s="253"/>
      <c r="CK581" s="253"/>
      <c r="CL581" s="253"/>
      <c r="CM581" s="253"/>
      <c r="CN581" s="253"/>
      <c r="CO581" s="253"/>
      <c r="CP581" s="253"/>
      <c r="CQ581" s="253"/>
      <c r="CR581" s="253"/>
      <c r="CS581" s="253"/>
      <c r="CT581" s="253"/>
      <c r="CU581" s="253"/>
      <c r="CV581" s="253"/>
      <c r="CW581" s="253"/>
      <c r="CX581" s="253"/>
      <c r="CY581" s="253"/>
      <c r="CZ581" s="253"/>
      <c r="DA581" s="253"/>
      <c r="DB581" s="253"/>
      <c r="DC581" s="253"/>
      <c r="DD581" s="253"/>
      <c r="DE581" s="253"/>
      <c r="DF581" s="253"/>
      <c r="DG581" s="253"/>
      <c r="DH581" s="253"/>
      <c r="DI581" s="253"/>
      <c r="DJ581" s="253"/>
      <c r="DK581" s="253"/>
      <c r="DL581" s="253"/>
      <c r="DM581" s="253"/>
      <c r="DN581" s="253"/>
      <c r="DO581" s="253"/>
      <c r="DP581" s="253"/>
      <c r="DQ581" s="253"/>
      <c r="DR581" s="253"/>
      <c r="DS581" s="253"/>
      <c r="DT581" s="253"/>
      <c r="DU581" s="253"/>
      <c r="DV581" s="253"/>
      <c r="DW581" s="253"/>
      <c r="DX581" s="253"/>
      <c r="DY581" s="253"/>
      <c r="DZ581" s="253"/>
      <c r="EA581" s="253"/>
      <c r="EB581" s="253"/>
      <c r="EC581" s="253"/>
      <c r="ED581" s="253"/>
      <c r="EE581" s="253"/>
      <c r="EF581" s="253"/>
      <c r="EG581" s="253"/>
      <c r="EH581" s="253"/>
      <c r="EI581" s="253"/>
      <c r="EJ581" s="253"/>
      <c r="EK581" s="253"/>
      <c r="EL581" s="253"/>
      <c r="EM581" s="253"/>
      <c r="EN581" s="253"/>
      <c r="EO581" s="253"/>
      <c r="EP581" s="253"/>
      <c r="EQ581" s="253"/>
      <c r="ER581" s="253"/>
      <c r="ES581" s="253"/>
      <c r="ET581" s="253"/>
      <c r="EU581" s="253"/>
      <c r="EV581" s="253"/>
      <c r="EW581" s="253"/>
      <c r="EX581" s="253"/>
      <c r="EY581" s="253"/>
      <c r="EZ581" s="253"/>
      <c r="FA581" s="253"/>
      <c r="FB581" s="253"/>
      <c r="FC581" s="253"/>
      <c r="FD581" s="253"/>
      <c r="FE581" s="253"/>
      <c r="FF581" s="253"/>
      <c r="FG581" s="253"/>
      <c r="FH581" s="253"/>
      <c r="FI581" s="253"/>
      <c r="FJ581" s="253"/>
      <c r="FK581" s="253"/>
      <c r="FL581" s="253"/>
      <c r="FM581" s="253"/>
      <c r="FN581" s="253"/>
      <c r="FO581" s="253"/>
      <c r="FP581" s="253"/>
      <c r="FQ581" s="253"/>
      <c r="FR581" s="253"/>
      <c r="FS581" s="253"/>
      <c r="FT581" s="253"/>
      <c r="FU581" s="253"/>
      <c r="FV581" s="253"/>
      <c r="FW581" s="253"/>
      <c r="FX581" s="253"/>
      <c r="FY581" s="253"/>
      <c r="FZ581" s="253"/>
      <c r="GA581" s="253"/>
      <c r="GB581" s="253"/>
      <c r="GC581" s="253"/>
      <c r="GD581" s="253"/>
      <c r="GE581" s="253"/>
      <c r="GF581" s="253"/>
      <c r="GG581" s="253"/>
      <c r="GH581" s="253"/>
      <c r="GI581" s="253"/>
      <c r="GJ581" s="253"/>
      <c r="GK581" s="253"/>
      <c r="GL581" s="253"/>
      <c r="GM581" s="253"/>
      <c r="GN581" s="253"/>
      <c r="GO581" s="253"/>
      <c r="GP581" s="253"/>
      <c r="GQ581" s="253"/>
      <c r="GR581" s="253"/>
      <c r="GS581" s="253"/>
      <c r="GT581" s="253"/>
      <c r="GU581" s="253"/>
      <c r="GV581" s="253"/>
      <c r="GW581" s="253"/>
      <c r="GX581" s="253"/>
      <c r="GY581" s="253"/>
      <c r="GZ581" s="253"/>
      <c r="HA581" s="253"/>
      <c r="HB581" s="253"/>
      <c r="HC581" s="253"/>
      <c r="HD581" s="253"/>
      <c r="HE581" s="253"/>
      <c r="HF581" s="253"/>
      <c r="HG581" s="253"/>
      <c r="HH581" s="253"/>
      <c r="HI581" s="253"/>
      <c r="HJ581" s="253"/>
      <c r="HK581" s="253"/>
      <c r="HL581" s="253"/>
      <c r="HM581" s="253"/>
      <c r="HN581" s="253"/>
      <c r="HO581" s="253"/>
      <c r="HP581" s="253"/>
      <c r="HQ581" s="253"/>
      <c r="HR581" s="253"/>
      <c r="HS581" s="253"/>
      <c r="HT581" s="253"/>
      <c r="HU581" s="253"/>
      <c r="HV581" s="253"/>
      <c r="HW581" s="253"/>
      <c r="HX581" s="253"/>
      <c r="HY581" s="253"/>
      <c r="HZ581" s="253"/>
      <c r="IA581" s="253"/>
      <c r="IB581" s="253"/>
      <c r="IC581" s="253"/>
      <c r="ID581" s="253"/>
      <c r="IE581" s="253"/>
      <c r="IF581" s="253"/>
      <c r="IG581" s="253"/>
      <c r="IH581" s="253"/>
      <c r="II581" s="253"/>
      <c r="IJ581" s="253"/>
      <c r="IK581" s="253"/>
      <c r="IL581" s="253"/>
      <c r="IM581" s="253"/>
      <c r="IN581" s="253"/>
      <c r="IO581" s="253"/>
      <c r="IP581" s="253"/>
      <c r="IQ581" s="253"/>
      <c r="IR581" s="253"/>
      <c r="IS581" s="253"/>
      <c r="IT581" s="253"/>
      <c r="IU581" s="253"/>
      <c r="IV581" s="253"/>
      <c r="IW581" s="253"/>
      <c r="IX581" s="253"/>
      <c r="IY581" s="253"/>
      <c r="IZ581" s="253"/>
      <c r="JA581" s="253"/>
      <c r="JB581" s="253"/>
      <c r="JC581" s="253"/>
      <c r="JD581" s="253"/>
      <c r="JE581" s="253"/>
      <c r="JF581" s="253"/>
      <c r="JG581" s="253"/>
      <c r="JH581" s="253"/>
      <c r="JI581" s="253"/>
      <c r="JJ581" s="253"/>
      <c r="JK581" s="253"/>
      <c r="JL581" s="253"/>
      <c r="JM581" s="253"/>
      <c r="JN581" s="253"/>
      <c r="JO581" s="253"/>
      <c r="JP581" s="253"/>
      <c r="JQ581" s="253"/>
      <c r="JR581" s="253"/>
      <c r="JS581" s="253"/>
      <c r="JT581" s="253"/>
      <c r="JU581" s="253"/>
    </row>
    <row r="582" spans="1:281" s="252" customFormat="1" ht="15" customHeight="1" x14ac:dyDescent="0.25">
      <c r="A582" s="253"/>
      <c r="B582" s="253"/>
      <c r="C582" s="253"/>
      <c r="D582" s="253"/>
      <c r="E582" s="253"/>
      <c r="F582" s="253"/>
      <c r="G582" s="253"/>
      <c r="H582" s="253"/>
      <c r="I582" s="253"/>
      <c r="J582" s="253"/>
      <c r="K582" s="253"/>
      <c r="L582" s="253"/>
      <c r="M582" s="253"/>
      <c r="N582" s="253"/>
      <c r="O582" s="253"/>
      <c r="P582" s="253"/>
      <c r="Q582" s="253"/>
      <c r="R582" s="253"/>
      <c r="S582" s="253"/>
      <c r="T582" s="253"/>
      <c r="U582" s="253" t="s">
        <v>279</v>
      </c>
      <c r="V582" s="253"/>
      <c r="W582" s="253"/>
      <c r="X582" s="253"/>
      <c r="Y582" s="253"/>
      <c r="Z582" s="253"/>
      <c r="AA582" s="253"/>
      <c r="AB582" s="253"/>
      <c r="AC582" s="253" t="s">
        <v>357</v>
      </c>
      <c r="AD582" s="253"/>
      <c r="AE582" s="253"/>
      <c r="AF582" s="253"/>
      <c r="AG582" s="253"/>
      <c r="AH582" s="253"/>
      <c r="AI582" s="253"/>
      <c r="AJ582" s="253"/>
      <c r="AK582" s="253"/>
      <c r="AL582" s="253"/>
      <c r="AM582" s="253"/>
      <c r="AN582" s="253"/>
      <c r="AO582" s="253"/>
      <c r="AP582" s="253"/>
      <c r="AQ582" s="253"/>
      <c r="AR582" s="253"/>
      <c r="AS582" s="253"/>
      <c r="AT582" s="253"/>
      <c r="AU582" s="253"/>
      <c r="AV582" s="253"/>
      <c r="AW582" s="253"/>
      <c r="AX582" s="253"/>
      <c r="AY582" s="253"/>
      <c r="AZ582" s="253"/>
      <c r="BA582" s="253"/>
      <c r="BB582" s="253"/>
      <c r="BC582" s="253"/>
      <c r="BD582" s="253"/>
      <c r="BE582" s="253"/>
      <c r="BF582" s="253"/>
      <c r="BG582" s="253"/>
      <c r="BH582" s="253"/>
      <c r="BI582" s="253"/>
      <c r="BJ582" s="253"/>
      <c r="BK582" s="253"/>
      <c r="BL582" s="253"/>
      <c r="BM582" s="253"/>
      <c r="BN582" s="253"/>
      <c r="BO582" s="253"/>
      <c r="BP582" s="253"/>
      <c r="BQ582" s="253"/>
      <c r="BR582" s="253"/>
      <c r="BS582" s="253"/>
      <c r="BT582" s="253"/>
      <c r="BU582" s="253"/>
      <c r="BV582" s="253"/>
      <c r="BW582" s="253"/>
      <c r="BX582" s="253"/>
      <c r="BY582" s="253"/>
      <c r="BZ582" s="253"/>
      <c r="CA582" s="253"/>
      <c r="CB582" s="253"/>
      <c r="CC582" s="253"/>
      <c r="CD582" s="253"/>
      <c r="CE582" s="253"/>
      <c r="CF582" s="253"/>
      <c r="CG582" s="253"/>
      <c r="CH582" s="253"/>
      <c r="CI582" s="253"/>
      <c r="CJ582" s="253"/>
      <c r="CK582" s="253"/>
      <c r="CL582" s="253"/>
      <c r="CM582" s="253"/>
      <c r="CN582" s="253"/>
      <c r="CO582" s="253"/>
      <c r="CP582" s="253"/>
      <c r="CQ582" s="253"/>
      <c r="CR582" s="253"/>
      <c r="CS582" s="253"/>
      <c r="CT582" s="253"/>
      <c r="CU582" s="253"/>
      <c r="CV582" s="253"/>
      <c r="CW582" s="253"/>
      <c r="CX582" s="253"/>
      <c r="CY582" s="253"/>
      <c r="CZ582" s="253"/>
      <c r="DA582" s="253"/>
      <c r="DB582" s="253"/>
      <c r="DC582" s="253"/>
      <c r="DD582" s="253"/>
      <c r="DE582" s="253"/>
      <c r="DF582" s="253"/>
      <c r="DG582" s="253"/>
      <c r="DH582" s="253"/>
      <c r="DI582" s="253"/>
      <c r="DJ582" s="253"/>
      <c r="DK582" s="253"/>
      <c r="DL582" s="253"/>
      <c r="DM582" s="253"/>
      <c r="DN582" s="253"/>
      <c r="DO582" s="253"/>
      <c r="DP582" s="253"/>
      <c r="DQ582" s="253"/>
      <c r="DR582" s="253"/>
      <c r="DS582" s="253"/>
      <c r="DT582" s="253"/>
      <c r="DU582" s="253"/>
      <c r="DV582" s="253"/>
      <c r="DW582" s="253"/>
      <c r="DX582" s="253"/>
      <c r="DY582" s="253"/>
      <c r="DZ582" s="253"/>
      <c r="EA582" s="253"/>
      <c r="EB582" s="253"/>
      <c r="EC582" s="253"/>
      <c r="ED582" s="253"/>
      <c r="EE582" s="253"/>
      <c r="EF582" s="253"/>
      <c r="EG582" s="253"/>
      <c r="EH582" s="253"/>
      <c r="EI582" s="253"/>
      <c r="EJ582" s="253"/>
      <c r="EK582" s="253"/>
      <c r="EL582" s="253"/>
      <c r="EM582" s="253"/>
      <c r="EN582" s="253"/>
      <c r="EO582" s="253"/>
      <c r="EP582" s="253"/>
      <c r="EQ582" s="253"/>
      <c r="ER582" s="253"/>
      <c r="ES582" s="253"/>
      <c r="ET582" s="253"/>
      <c r="EU582" s="253"/>
      <c r="EV582" s="253"/>
      <c r="EW582" s="253"/>
      <c r="EX582" s="253"/>
      <c r="EY582" s="253"/>
      <c r="EZ582" s="253"/>
      <c r="FA582" s="253"/>
      <c r="FB582" s="253"/>
      <c r="FC582" s="253"/>
      <c r="FD582" s="253"/>
      <c r="FE582" s="253"/>
      <c r="FF582" s="253"/>
      <c r="FG582" s="253"/>
      <c r="FH582" s="253"/>
      <c r="FI582" s="253"/>
      <c r="FJ582" s="253"/>
      <c r="FK582" s="253"/>
      <c r="FL582" s="253"/>
      <c r="FM582" s="253"/>
      <c r="FN582" s="253"/>
      <c r="FO582" s="253"/>
      <c r="FP582" s="253"/>
      <c r="FQ582" s="253"/>
      <c r="FR582" s="253"/>
      <c r="FS582" s="253"/>
      <c r="FT582" s="253"/>
      <c r="FU582" s="253"/>
      <c r="FV582" s="253"/>
      <c r="FW582" s="253"/>
      <c r="FX582" s="253"/>
      <c r="FY582" s="253"/>
      <c r="FZ582" s="253"/>
      <c r="GA582" s="253"/>
      <c r="GB582" s="253"/>
      <c r="GC582" s="253"/>
      <c r="GD582" s="253"/>
      <c r="GE582" s="253"/>
      <c r="GF582" s="253"/>
      <c r="GG582" s="253"/>
      <c r="GH582" s="253"/>
      <c r="GI582" s="253"/>
      <c r="GJ582" s="253"/>
      <c r="GK582" s="253"/>
      <c r="GL582" s="253"/>
      <c r="GM582" s="253"/>
      <c r="GN582" s="253"/>
      <c r="GO582" s="253"/>
      <c r="GP582" s="253"/>
      <c r="GQ582" s="253"/>
      <c r="GR582" s="253"/>
      <c r="GS582" s="253"/>
      <c r="GT582" s="253"/>
      <c r="GU582" s="253"/>
      <c r="GV582" s="253"/>
      <c r="GW582" s="253"/>
      <c r="GX582" s="253"/>
      <c r="GY582" s="253"/>
      <c r="GZ582" s="253"/>
      <c r="HA582" s="253"/>
      <c r="HB582" s="253"/>
      <c r="HC582" s="253"/>
      <c r="HD582" s="253"/>
      <c r="HE582" s="253"/>
      <c r="HF582" s="253"/>
      <c r="HG582" s="253"/>
      <c r="HH582" s="253"/>
      <c r="HI582" s="253"/>
      <c r="HJ582" s="253"/>
      <c r="HK582" s="253"/>
      <c r="HL582" s="253"/>
      <c r="HM582" s="253"/>
      <c r="HN582" s="253"/>
      <c r="HO582" s="253"/>
      <c r="HP582" s="253"/>
      <c r="HQ582" s="253"/>
      <c r="HR582" s="253"/>
      <c r="HS582" s="253"/>
      <c r="HT582" s="253"/>
      <c r="HU582" s="253"/>
      <c r="HV582" s="253"/>
      <c r="HW582" s="253"/>
      <c r="HX582" s="253"/>
      <c r="HY582" s="253"/>
      <c r="HZ582" s="253"/>
      <c r="IA582" s="253"/>
      <c r="IB582" s="253"/>
      <c r="IC582" s="253"/>
      <c r="ID582" s="253"/>
      <c r="IE582" s="253"/>
      <c r="IF582" s="253"/>
      <c r="IG582" s="253"/>
      <c r="IH582" s="253"/>
      <c r="II582" s="253"/>
      <c r="IJ582" s="253"/>
      <c r="IK582" s="253"/>
      <c r="IL582" s="253"/>
      <c r="IM582" s="253"/>
      <c r="IN582" s="253"/>
      <c r="IO582" s="253"/>
      <c r="IP582" s="253"/>
      <c r="IQ582" s="253"/>
      <c r="IR582" s="253"/>
      <c r="IS582" s="253"/>
      <c r="IT582" s="253"/>
      <c r="IU582" s="253"/>
      <c r="IV582" s="253"/>
      <c r="IW582" s="253"/>
      <c r="IX582" s="253"/>
      <c r="IY582" s="253"/>
      <c r="IZ582" s="253"/>
      <c r="JA582" s="253"/>
      <c r="JB582" s="253"/>
      <c r="JC582" s="253"/>
      <c r="JD582" s="253"/>
      <c r="JE582" s="253"/>
      <c r="JF582" s="253"/>
      <c r="JG582" s="253"/>
      <c r="JH582" s="253"/>
      <c r="JI582" s="253"/>
      <c r="JJ582" s="253"/>
      <c r="JK582" s="253"/>
      <c r="JL582" s="253"/>
      <c r="JM582" s="253"/>
      <c r="JN582" s="253"/>
      <c r="JO582" s="253"/>
      <c r="JP582" s="253"/>
      <c r="JQ582" s="253"/>
      <c r="JR582" s="253"/>
      <c r="JS582" s="253"/>
      <c r="JT582" s="253"/>
      <c r="JU582" s="253"/>
    </row>
    <row r="583" spans="1:281" s="252" customFormat="1" ht="15" customHeight="1" x14ac:dyDescent="0.25">
      <c r="A583" s="253"/>
      <c r="B583" s="253"/>
      <c r="C583" s="253"/>
      <c r="D583" s="253"/>
      <c r="E583" s="253"/>
      <c r="F583" s="253"/>
      <c r="G583" s="253"/>
      <c r="H583" s="253"/>
      <c r="I583" s="253"/>
      <c r="J583" s="253"/>
      <c r="K583" s="253"/>
      <c r="L583" s="253"/>
      <c r="M583" s="253"/>
      <c r="N583" s="253"/>
      <c r="O583" s="253"/>
      <c r="P583" s="253"/>
      <c r="Q583" s="253"/>
      <c r="R583" s="253"/>
      <c r="S583" s="253"/>
      <c r="T583" s="253"/>
      <c r="U583" s="253" t="s">
        <v>743</v>
      </c>
      <c r="V583" s="253"/>
      <c r="W583" s="253"/>
      <c r="X583" s="253"/>
      <c r="Y583" s="253"/>
      <c r="Z583" s="253"/>
      <c r="AA583" s="253"/>
      <c r="AB583" s="253"/>
      <c r="AC583" s="253" t="s">
        <v>320</v>
      </c>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c r="BT583" s="253"/>
      <c r="BU583" s="253"/>
      <c r="BV583" s="253"/>
      <c r="BW583" s="253"/>
      <c r="BX583" s="253"/>
      <c r="BY583" s="253"/>
      <c r="BZ583" s="253"/>
      <c r="CA583" s="253"/>
      <c r="CB583" s="253"/>
      <c r="CC583" s="253"/>
      <c r="CD583" s="253"/>
      <c r="CE583" s="253"/>
      <c r="CF583" s="253"/>
      <c r="CG583" s="253"/>
      <c r="CH583" s="253"/>
      <c r="CI583" s="253"/>
      <c r="CJ583" s="253"/>
      <c r="CK583" s="253"/>
      <c r="CL583" s="253"/>
      <c r="CM583" s="253"/>
      <c r="CN583" s="253"/>
      <c r="CO583" s="253"/>
      <c r="CP583" s="253"/>
      <c r="CQ583" s="253"/>
      <c r="CR583" s="253"/>
      <c r="CS583" s="253"/>
      <c r="CT583" s="253"/>
      <c r="CU583" s="253"/>
      <c r="CV583" s="253"/>
      <c r="CW583" s="253"/>
      <c r="CX583" s="253"/>
      <c r="CY583" s="253"/>
      <c r="CZ583" s="253"/>
      <c r="DA583" s="253"/>
      <c r="DB583" s="253"/>
      <c r="DC583" s="253"/>
      <c r="DD583" s="253"/>
      <c r="DE583" s="253"/>
      <c r="DF583" s="253"/>
      <c r="DG583" s="253"/>
      <c r="DH583" s="253"/>
      <c r="DI583" s="253"/>
      <c r="DJ583" s="253"/>
      <c r="DK583" s="253"/>
      <c r="DL583" s="253"/>
      <c r="DM583" s="253"/>
      <c r="DN583" s="253"/>
      <c r="DO583" s="253"/>
      <c r="DP583" s="253"/>
      <c r="DQ583" s="253"/>
      <c r="DR583" s="253"/>
      <c r="DS583" s="253"/>
      <c r="DT583" s="253"/>
      <c r="DU583" s="253"/>
      <c r="DV583" s="253"/>
      <c r="DW583" s="253"/>
      <c r="DX583" s="253"/>
      <c r="DY583" s="253"/>
      <c r="DZ583" s="253"/>
      <c r="EA583" s="253"/>
      <c r="EB583" s="253"/>
      <c r="EC583" s="253"/>
      <c r="ED583" s="253"/>
      <c r="EE583" s="253"/>
      <c r="EF583" s="253"/>
      <c r="EG583" s="253"/>
      <c r="EH583" s="253"/>
      <c r="EI583" s="253"/>
      <c r="EJ583" s="253"/>
      <c r="EK583" s="253"/>
      <c r="EL583" s="253"/>
      <c r="EM583" s="253"/>
      <c r="EN583" s="253"/>
      <c r="EO583" s="253"/>
      <c r="EP583" s="253"/>
      <c r="EQ583" s="253"/>
      <c r="ER583" s="253"/>
      <c r="ES583" s="253"/>
      <c r="ET583" s="253"/>
      <c r="EU583" s="253"/>
      <c r="EV583" s="253"/>
      <c r="EW583" s="253"/>
      <c r="EX583" s="253"/>
      <c r="EY583" s="253"/>
      <c r="EZ583" s="253"/>
      <c r="FA583" s="253"/>
      <c r="FB583" s="253"/>
      <c r="FC583" s="253"/>
      <c r="FD583" s="253"/>
      <c r="FE583" s="253"/>
      <c r="FF583" s="253"/>
      <c r="FG583" s="253"/>
      <c r="FH583" s="253"/>
      <c r="FI583" s="253"/>
      <c r="FJ583" s="253"/>
      <c r="FK583" s="253"/>
      <c r="FL583" s="253"/>
      <c r="FM583" s="253"/>
      <c r="FN583" s="253"/>
      <c r="FO583" s="253"/>
      <c r="FP583" s="253"/>
      <c r="FQ583" s="253"/>
      <c r="FR583" s="253"/>
      <c r="FS583" s="253"/>
      <c r="FT583" s="253"/>
      <c r="FU583" s="253"/>
      <c r="FV583" s="253"/>
      <c r="FW583" s="253"/>
      <c r="FX583" s="253"/>
      <c r="FY583" s="253"/>
      <c r="FZ583" s="253"/>
      <c r="GA583" s="253"/>
      <c r="GB583" s="253"/>
      <c r="GC583" s="253"/>
      <c r="GD583" s="253"/>
      <c r="GE583" s="253"/>
      <c r="GF583" s="253"/>
      <c r="GG583" s="253"/>
      <c r="GH583" s="253"/>
      <c r="GI583" s="253"/>
      <c r="GJ583" s="253"/>
      <c r="GK583" s="253"/>
      <c r="GL583" s="253"/>
      <c r="GM583" s="253"/>
      <c r="GN583" s="253"/>
      <c r="GO583" s="253"/>
      <c r="GP583" s="253"/>
      <c r="GQ583" s="253"/>
      <c r="GR583" s="253"/>
      <c r="GS583" s="253"/>
      <c r="GT583" s="253"/>
      <c r="GU583" s="253"/>
      <c r="GV583" s="253"/>
      <c r="GW583" s="253"/>
      <c r="GX583" s="253"/>
      <c r="GY583" s="253"/>
      <c r="GZ583" s="253"/>
      <c r="HA583" s="253"/>
      <c r="HB583" s="253"/>
      <c r="HC583" s="253"/>
      <c r="HD583" s="253"/>
      <c r="HE583" s="253"/>
      <c r="HF583" s="253"/>
      <c r="HG583" s="253"/>
      <c r="HH583" s="253"/>
      <c r="HI583" s="253"/>
      <c r="HJ583" s="253"/>
      <c r="HK583" s="253"/>
      <c r="HL583" s="253"/>
      <c r="HM583" s="253"/>
      <c r="HN583" s="253"/>
      <c r="HO583" s="253"/>
      <c r="HP583" s="253"/>
      <c r="HQ583" s="253"/>
      <c r="HR583" s="253"/>
      <c r="HS583" s="253"/>
      <c r="HT583" s="253"/>
      <c r="HU583" s="253"/>
      <c r="HV583" s="253"/>
      <c r="HW583" s="253"/>
      <c r="HX583" s="253"/>
      <c r="HY583" s="253"/>
      <c r="HZ583" s="253"/>
      <c r="IA583" s="253"/>
      <c r="IB583" s="253"/>
      <c r="IC583" s="253"/>
      <c r="ID583" s="253"/>
      <c r="IE583" s="253"/>
      <c r="IF583" s="253"/>
      <c r="IG583" s="253"/>
      <c r="IH583" s="253"/>
      <c r="II583" s="253"/>
      <c r="IJ583" s="253"/>
      <c r="IK583" s="253"/>
      <c r="IL583" s="253"/>
      <c r="IM583" s="253"/>
      <c r="IN583" s="253"/>
      <c r="IO583" s="253"/>
      <c r="IP583" s="253"/>
      <c r="IQ583" s="253"/>
      <c r="IR583" s="253"/>
      <c r="IS583" s="253"/>
      <c r="IT583" s="253"/>
      <c r="IU583" s="253"/>
      <c r="IV583" s="253"/>
      <c r="IW583" s="253"/>
      <c r="IX583" s="253"/>
      <c r="IY583" s="253"/>
      <c r="IZ583" s="253"/>
      <c r="JA583" s="253"/>
      <c r="JB583" s="253"/>
      <c r="JC583" s="253"/>
      <c r="JD583" s="253"/>
      <c r="JE583" s="253"/>
      <c r="JF583" s="253"/>
      <c r="JG583" s="253"/>
      <c r="JH583" s="253"/>
      <c r="JI583" s="253"/>
      <c r="JJ583" s="253"/>
      <c r="JK583" s="253"/>
      <c r="JL583" s="253"/>
      <c r="JM583" s="253"/>
      <c r="JN583" s="253"/>
      <c r="JO583" s="253"/>
      <c r="JP583" s="253"/>
      <c r="JQ583" s="253"/>
      <c r="JR583" s="253"/>
      <c r="JS583" s="253"/>
      <c r="JT583" s="253"/>
      <c r="JU583" s="253"/>
    </row>
    <row r="584" spans="1:281" s="252" customFormat="1" ht="15" customHeight="1" x14ac:dyDescent="0.25">
      <c r="A584" s="253"/>
      <c r="B584" s="253"/>
      <c r="C584" s="253"/>
      <c r="D584" s="253"/>
      <c r="E584" s="253"/>
      <c r="F584" s="253"/>
      <c r="G584" s="253"/>
      <c r="H584" s="253"/>
      <c r="I584" s="253"/>
      <c r="J584" s="253"/>
      <c r="K584" s="253"/>
      <c r="L584" s="253"/>
      <c r="M584" s="253"/>
      <c r="N584" s="253"/>
      <c r="O584" s="253"/>
      <c r="P584" s="253"/>
      <c r="Q584" s="253"/>
      <c r="R584" s="253"/>
      <c r="S584" s="253"/>
      <c r="T584" s="253"/>
      <c r="U584" s="253" t="s">
        <v>744</v>
      </c>
      <c r="V584" s="253"/>
      <c r="W584" s="253"/>
      <c r="X584" s="253"/>
      <c r="Y584" s="253"/>
      <c r="Z584" s="253"/>
      <c r="AA584" s="253"/>
      <c r="AB584" s="253"/>
      <c r="AC584" s="253" t="s">
        <v>332</v>
      </c>
      <c r="AD584" s="253"/>
      <c r="AE584" s="253"/>
      <c r="AF584" s="253"/>
      <c r="AG584" s="253"/>
      <c r="AH584" s="253"/>
      <c r="AI584" s="253"/>
      <c r="AJ584" s="253"/>
      <c r="AK584" s="253"/>
      <c r="AL584" s="253"/>
      <c r="AM584" s="253"/>
      <c r="AN584" s="253"/>
      <c r="AO584" s="253"/>
      <c r="AP584" s="253"/>
      <c r="AQ584" s="253"/>
      <c r="AR584" s="253"/>
      <c r="AS584" s="253"/>
      <c r="AT584" s="253"/>
      <c r="AU584" s="253"/>
      <c r="AV584" s="253"/>
      <c r="AW584" s="253"/>
      <c r="AX584" s="253"/>
      <c r="AY584" s="253"/>
      <c r="AZ584" s="253"/>
      <c r="BA584" s="253"/>
      <c r="BB584" s="253"/>
      <c r="BC584" s="253"/>
      <c r="BD584" s="253"/>
      <c r="BE584" s="253"/>
      <c r="BF584" s="253"/>
      <c r="BG584" s="253"/>
      <c r="BH584" s="253"/>
      <c r="BI584" s="253"/>
      <c r="BJ584" s="253"/>
      <c r="BK584" s="253"/>
      <c r="BL584" s="253"/>
      <c r="BM584" s="253"/>
      <c r="BN584" s="253"/>
      <c r="BO584" s="253"/>
      <c r="BP584" s="253"/>
      <c r="BQ584" s="253"/>
      <c r="BR584" s="253"/>
      <c r="BS584" s="253"/>
      <c r="BT584" s="253"/>
      <c r="BU584" s="253"/>
      <c r="BV584" s="253"/>
      <c r="BW584" s="253"/>
      <c r="BX584" s="253"/>
      <c r="BY584" s="253"/>
      <c r="BZ584" s="253"/>
      <c r="CA584" s="253"/>
      <c r="CB584" s="253"/>
      <c r="CC584" s="253"/>
      <c r="CD584" s="253"/>
      <c r="CE584" s="253"/>
      <c r="CF584" s="253"/>
      <c r="CG584" s="253"/>
      <c r="CH584" s="253"/>
      <c r="CI584" s="253"/>
      <c r="CJ584" s="253"/>
      <c r="CK584" s="253"/>
      <c r="CL584" s="253"/>
      <c r="CM584" s="253"/>
      <c r="CN584" s="253"/>
      <c r="CO584" s="253"/>
      <c r="CP584" s="253"/>
      <c r="CQ584" s="253"/>
      <c r="CR584" s="253"/>
      <c r="CS584" s="253"/>
      <c r="CT584" s="253"/>
      <c r="CU584" s="253"/>
      <c r="CV584" s="253"/>
      <c r="CW584" s="253"/>
      <c r="CX584" s="253"/>
      <c r="CY584" s="253"/>
      <c r="CZ584" s="253"/>
      <c r="DA584" s="253"/>
      <c r="DB584" s="253"/>
      <c r="DC584" s="253"/>
      <c r="DD584" s="253"/>
      <c r="DE584" s="253"/>
      <c r="DF584" s="253"/>
      <c r="DG584" s="253"/>
      <c r="DH584" s="253"/>
      <c r="DI584" s="253"/>
      <c r="DJ584" s="253"/>
      <c r="DK584" s="253"/>
      <c r="DL584" s="253"/>
      <c r="DM584" s="253"/>
      <c r="DN584" s="253"/>
      <c r="DO584" s="253"/>
      <c r="DP584" s="253"/>
      <c r="DQ584" s="253"/>
      <c r="DR584" s="253"/>
      <c r="DS584" s="253"/>
      <c r="DT584" s="253"/>
      <c r="DU584" s="253"/>
      <c r="DV584" s="253"/>
      <c r="DW584" s="253"/>
      <c r="DX584" s="253"/>
      <c r="DY584" s="253"/>
      <c r="DZ584" s="253"/>
      <c r="EA584" s="253"/>
      <c r="EB584" s="253"/>
      <c r="EC584" s="253"/>
      <c r="ED584" s="253"/>
      <c r="EE584" s="253"/>
      <c r="EF584" s="253"/>
      <c r="EG584" s="253"/>
      <c r="EH584" s="253"/>
      <c r="EI584" s="253"/>
      <c r="EJ584" s="253"/>
      <c r="EK584" s="253"/>
      <c r="EL584" s="253"/>
      <c r="EM584" s="253"/>
      <c r="EN584" s="253"/>
      <c r="EO584" s="253"/>
      <c r="EP584" s="253"/>
      <c r="EQ584" s="253"/>
      <c r="ER584" s="253"/>
      <c r="ES584" s="253"/>
      <c r="ET584" s="253"/>
      <c r="EU584" s="253"/>
      <c r="EV584" s="253"/>
      <c r="EW584" s="253"/>
      <c r="EX584" s="253"/>
      <c r="EY584" s="253"/>
      <c r="EZ584" s="253"/>
      <c r="FA584" s="253"/>
      <c r="FB584" s="253"/>
      <c r="FC584" s="253"/>
      <c r="FD584" s="253"/>
      <c r="FE584" s="253"/>
      <c r="FF584" s="253"/>
      <c r="FG584" s="253"/>
      <c r="FH584" s="253"/>
      <c r="FI584" s="253"/>
      <c r="FJ584" s="253"/>
      <c r="FK584" s="253"/>
      <c r="FL584" s="253"/>
      <c r="FM584" s="253"/>
      <c r="FN584" s="253"/>
      <c r="FO584" s="253"/>
      <c r="FP584" s="253"/>
      <c r="FQ584" s="253"/>
      <c r="FR584" s="253"/>
      <c r="FS584" s="253"/>
      <c r="FT584" s="253"/>
      <c r="FU584" s="253"/>
      <c r="FV584" s="253"/>
      <c r="FW584" s="253"/>
      <c r="FX584" s="253"/>
      <c r="FY584" s="253"/>
      <c r="FZ584" s="253"/>
      <c r="GA584" s="253"/>
      <c r="GB584" s="253"/>
      <c r="GC584" s="253"/>
      <c r="GD584" s="253"/>
      <c r="GE584" s="253"/>
      <c r="GF584" s="253"/>
      <c r="GG584" s="253"/>
      <c r="GH584" s="253"/>
      <c r="GI584" s="253"/>
      <c r="GJ584" s="253"/>
      <c r="GK584" s="253"/>
      <c r="GL584" s="253"/>
      <c r="GM584" s="253"/>
      <c r="GN584" s="253"/>
      <c r="GO584" s="253"/>
      <c r="GP584" s="253"/>
      <c r="GQ584" s="253"/>
      <c r="GR584" s="253"/>
      <c r="GS584" s="253"/>
      <c r="GT584" s="253"/>
      <c r="GU584" s="253"/>
      <c r="GV584" s="253"/>
      <c r="GW584" s="253"/>
      <c r="GX584" s="253"/>
      <c r="GY584" s="253"/>
      <c r="GZ584" s="253"/>
      <c r="HA584" s="253"/>
      <c r="HB584" s="253"/>
      <c r="HC584" s="253"/>
      <c r="HD584" s="253"/>
      <c r="HE584" s="253"/>
      <c r="HF584" s="253"/>
      <c r="HG584" s="253"/>
      <c r="HH584" s="253"/>
      <c r="HI584" s="253"/>
      <c r="HJ584" s="253"/>
      <c r="HK584" s="253"/>
      <c r="HL584" s="253"/>
      <c r="HM584" s="253"/>
      <c r="HN584" s="253"/>
      <c r="HO584" s="253"/>
      <c r="HP584" s="253"/>
      <c r="HQ584" s="253"/>
      <c r="HR584" s="253"/>
      <c r="HS584" s="253"/>
      <c r="HT584" s="253"/>
      <c r="HU584" s="253"/>
      <c r="HV584" s="253"/>
      <c r="HW584" s="253"/>
      <c r="HX584" s="253"/>
      <c r="HY584" s="253"/>
      <c r="HZ584" s="253"/>
      <c r="IA584" s="253"/>
      <c r="IB584" s="253"/>
      <c r="IC584" s="253"/>
      <c r="ID584" s="253"/>
      <c r="IE584" s="253"/>
      <c r="IF584" s="253"/>
      <c r="IG584" s="253"/>
      <c r="IH584" s="253"/>
      <c r="II584" s="253"/>
      <c r="IJ584" s="253"/>
      <c r="IK584" s="253"/>
      <c r="IL584" s="253"/>
      <c r="IM584" s="253"/>
      <c r="IN584" s="253"/>
      <c r="IO584" s="253"/>
      <c r="IP584" s="253"/>
      <c r="IQ584" s="253"/>
      <c r="IR584" s="253"/>
      <c r="IS584" s="253"/>
      <c r="IT584" s="253"/>
      <c r="IU584" s="253"/>
      <c r="IV584" s="253"/>
      <c r="IW584" s="253"/>
      <c r="IX584" s="253"/>
      <c r="IY584" s="253"/>
      <c r="IZ584" s="253"/>
      <c r="JA584" s="253"/>
      <c r="JB584" s="253"/>
      <c r="JC584" s="253"/>
      <c r="JD584" s="253"/>
      <c r="JE584" s="253"/>
      <c r="JF584" s="253"/>
      <c r="JG584" s="253"/>
      <c r="JH584" s="253"/>
      <c r="JI584" s="253"/>
      <c r="JJ584" s="253"/>
      <c r="JK584" s="253"/>
      <c r="JL584" s="253"/>
      <c r="JM584" s="253"/>
      <c r="JN584" s="253"/>
      <c r="JO584" s="253"/>
      <c r="JP584" s="253"/>
      <c r="JQ584" s="253"/>
      <c r="JR584" s="253"/>
      <c r="JS584" s="253"/>
      <c r="JT584" s="253"/>
      <c r="JU584" s="253"/>
    </row>
    <row r="585" spans="1:281" s="252" customFormat="1" ht="15" customHeight="1" x14ac:dyDescent="0.25">
      <c r="A585" s="253"/>
      <c r="B585" s="253"/>
      <c r="C585" s="253"/>
      <c r="D585" s="253"/>
      <c r="E585" s="253"/>
      <c r="F585" s="253"/>
      <c r="G585" s="253"/>
      <c r="H585" s="253"/>
      <c r="I585" s="253"/>
      <c r="J585" s="253"/>
      <c r="K585" s="253"/>
      <c r="L585" s="253"/>
      <c r="M585" s="253"/>
      <c r="N585" s="253"/>
      <c r="O585" s="253"/>
      <c r="P585" s="253"/>
      <c r="Q585" s="253"/>
      <c r="R585" s="253"/>
      <c r="S585" s="253"/>
      <c r="T585" s="253"/>
      <c r="U585" s="253" t="s">
        <v>745</v>
      </c>
      <c r="V585" s="253"/>
      <c r="W585" s="253"/>
      <c r="X585" s="253"/>
      <c r="Y585" s="253"/>
      <c r="Z585" s="253"/>
      <c r="AA585" s="253"/>
      <c r="AB585" s="253"/>
      <c r="AC585" s="253" t="s">
        <v>320</v>
      </c>
      <c r="AD585" s="253"/>
      <c r="AE585" s="253"/>
      <c r="AF585" s="253"/>
      <c r="AG585" s="253"/>
      <c r="AH585" s="253"/>
      <c r="AI585" s="253"/>
      <c r="AJ585" s="253"/>
      <c r="AK585" s="253"/>
      <c r="AL585" s="253"/>
      <c r="AM585" s="253"/>
      <c r="AN585" s="253"/>
      <c r="AO585" s="253"/>
      <c r="AP585" s="253"/>
      <c r="AQ585" s="253"/>
      <c r="AR585" s="253"/>
      <c r="AS585" s="253"/>
      <c r="AT585" s="253"/>
      <c r="AU585" s="253"/>
      <c r="AV585" s="253"/>
      <c r="AW585" s="253"/>
      <c r="AX585" s="253"/>
      <c r="AY585" s="253"/>
      <c r="AZ585" s="253"/>
      <c r="BA585" s="253"/>
      <c r="BB585" s="253"/>
      <c r="BC585" s="253"/>
      <c r="BD585" s="253"/>
      <c r="BE585" s="253"/>
      <c r="BF585" s="253"/>
      <c r="BG585" s="253"/>
      <c r="BH585" s="253"/>
      <c r="BI585" s="253"/>
      <c r="BJ585" s="253"/>
      <c r="BK585" s="253"/>
      <c r="BL585" s="253"/>
      <c r="BM585" s="253"/>
      <c r="BN585" s="253"/>
      <c r="BO585" s="253"/>
      <c r="BP585" s="253"/>
      <c r="BQ585" s="253"/>
      <c r="BR585" s="253"/>
      <c r="BS585" s="253"/>
      <c r="BT585" s="253"/>
      <c r="BU585" s="253"/>
      <c r="BV585" s="253"/>
      <c r="BW585" s="253"/>
      <c r="BX585" s="253"/>
      <c r="BY585" s="253"/>
      <c r="BZ585" s="253"/>
      <c r="CA585" s="253"/>
      <c r="CB585" s="253"/>
      <c r="CC585" s="253"/>
      <c r="CD585" s="253"/>
      <c r="CE585" s="253"/>
      <c r="CF585" s="253"/>
      <c r="CG585" s="253"/>
      <c r="CH585" s="253"/>
      <c r="CI585" s="253"/>
      <c r="CJ585" s="253"/>
      <c r="CK585" s="253"/>
      <c r="CL585" s="253"/>
      <c r="CM585" s="253"/>
      <c r="CN585" s="253"/>
      <c r="CO585" s="253"/>
      <c r="CP585" s="253"/>
      <c r="CQ585" s="253"/>
      <c r="CR585" s="253"/>
      <c r="CS585" s="253"/>
      <c r="CT585" s="253"/>
      <c r="CU585" s="253"/>
      <c r="CV585" s="253"/>
      <c r="CW585" s="253"/>
      <c r="CX585" s="253"/>
      <c r="CY585" s="253"/>
      <c r="CZ585" s="253"/>
      <c r="DA585" s="253"/>
      <c r="DB585" s="253"/>
      <c r="DC585" s="253"/>
      <c r="DD585" s="253"/>
      <c r="DE585" s="253"/>
      <c r="DF585" s="253"/>
      <c r="DG585" s="253"/>
      <c r="DH585" s="253"/>
      <c r="DI585" s="253"/>
      <c r="DJ585" s="253"/>
      <c r="DK585" s="253"/>
      <c r="DL585" s="253"/>
      <c r="DM585" s="253"/>
      <c r="DN585" s="253"/>
      <c r="DO585" s="253"/>
      <c r="DP585" s="253"/>
      <c r="DQ585" s="253"/>
      <c r="DR585" s="253"/>
      <c r="DS585" s="253"/>
      <c r="DT585" s="253"/>
      <c r="DU585" s="253"/>
      <c r="DV585" s="253"/>
      <c r="DW585" s="253"/>
      <c r="DX585" s="253"/>
      <c r="DY585" s="253"/>
      <c r="DZ585" s="253"/>
      <c r="EA585" s="253"/>
      <c r="EB585" s="253"/>
      <c r="EC585" s="253"/>
      <c r="ED585" s="253"/>
      <c r="EE585" s="253"/>
      <c r="EF585" s="253"/>
      <c r="EG585" s="253"/>
      <c r="EH585" s="253"/>
      <c r="EI585" s="253"/>
      <c r="EJ585" s="253"/>
      <c r="EK585" s="253"/>
      <c r="EL585" s="253"/>
      <c r="EM585" s="253"/>
      <c r="EN585" s="253"/>
      <c r="EO585" s="253"/>
      <c r="EP585" s="253"/>
      <c r="EQ585" s="253"/>
      <c r="ER585" s="253"/>
      <c r="ES585" s="253"/>
      <c r="ET585" s="253"/>
      <c r="EU585" s="253"/>
      <c r="EV585" s="253"/>
      <c r="EW585" s="253"/>
      <c r="EX585" s="253"/>
      <c r="EY585" s="253"/>
      <c r="EZ585" s="253"/>
      <c r="FA585" s="253"/>
      <c r="FB585" s="253"/>
      <c r="FC585" s="253"/>
      <c r="FD585" s="253"/>
      <c r="FE585" s="253"/>
      <c r="FF585" s="253"/>
      <c r="FG585" s="253"/>
      <c r="FH585" s="253"/>
      <c r="FI585" s="253"/>
      <c r="FJ585" s="253"/>
      <c r="FK585" s="253"/>
      <c r="FL585" s="253"/>
      <c r="FM585" s="253"/>
      <c r="FN585" s="253"/>
      <c r="FO585" s="253"/>
      <c r="FP585" s="253"/>
      <c r="FQ585" s="253"/>
      <c r="FR585" s="253"/>
      <c r="FS585" s="253"/>
      <c r="FT585" s="253"/>
      <c r="FU585" s="253"/>
      <c r="FV585" s="253"/>
      <c r="FW585" s="253"/>
      <c r="FX585" s="253"/>
      <c r="FY585" s="253"/>
      <c r="FZ585" s="253"/>
      <c r="GA585" s="253"/>
      <c r="GB585" s="253"/>
      <c r="GC585" s="253"/>
      <c r="GD585" s="253"/>
      <c r="GE585" s="253"/>
      <c r="GF585" s="253"/>
      <c r="GG585" s="253"/>
      <c r="GH585" s="253"/>
      <c r="GI585" s="253"/>
      <c r="GJ585" s="253"/>
      <c r="GK585" s="253"/>
      <c r="GL585" s="253"/>
      <c r="GM585" s="253"/>
      <c r="GN585" s="253"/>
      <c r="GO585" s="253"/>
      <c r="GP585" s="253"/>
      <c r="GQ585" s="253"/>
      <c r="GR585" s="253"/>
      <c r="GS585" s="253"/>
      <c r="GT585" s="253"/>
      <c r="GU585" s="253"/>
      <c r="GV585" s="253"/>
      <c r="GW585" s="253"/>
      <c r="GX585" s="253"/>
      <c r="GY585" s="253"/>
      <c r="GZ585" s="253"/>
      <c r="HA585" s="253"/>
      <c r="HB585" s="253"/>
      <c r="HC585" s="253"/>
      <c r="HD585" s="253"/>
      <c r="HE585" s="253"/>
      <c r="HF585" s="253"/>
      <c r="HG585" s="253"/>
      <c r="HH585" s="253"/>
      <c r="HI585" s="253"/>
      <c r="HJ585" s="253"/>
      <c r="HK585" s="253"/>
      <c r="HL585" s="253"/>
      <c r="HM585" s="253"/>
      <c r="HN585" s="253"/>
      <c r="HO585" s="253"/>
      <c r="HP585" s="253"/>
      <c r="HQ585" s="253"/>
      <c r="HR585" s="253"/>
      <c r="HS585" s="253"/>
      <c r="HT585" s="253"/>
      <c r="HU585" s="253"/>
      <c r="HV585" s="253"/>
      <c r="HW585" s="253"/>
      <c r="HX585" s="253"/>
      <c r="HY585" s="253"/>
      <c r="HZ585" s="253"/>
      <c r="IA585" s="253"/>
      <c r="IB585" s="253"/>
      <c r="IC585" s="253"/>
      <c r="ID585" s="253"/>
      <c r="IE585" s="253"/>
      <c r="IF585" s="253"/>
      <c r="IG585" s="253"/>
      <c r="IH585" s="253"/>
      <c r="II585" s="253"/>
      <c r="IJ585" s="253"/>
      <c r="IK585" s="253"/>
      <c r="IL585" s="253"/>
      <c r="IM585" s="253"/>
      <c r="IN585" s="253"/>
      <c r="IO585" s="253"/>
      <c r="IP585" s="253"/>
      <c r="IQ585" s="253"/>
      <c r="IR585" s="253"/>
      <c r="IS585" s="253"/>
      <c r="IT585" s="253"/>
      <c r="IU585" s="253"/>
      <c r="IV585" s="253"/>
      <c r="IW585" s="253"/>
      <c r="IX585" s="253"/>
      <c r="IY585" s="253"/>
      <c r="IZ585" s="253"/>
      <c r="JA585" s="253"/>
      <c r="JB585" s="253"/>
      <c r="JC585" s="253"/>
      <c r="JD585" s="253"/>
      <c r="JE585" s="253"/>
      <c r="JF585" s="253"/>
      <c r="JG585" s="253"/>
      <c r="JH585" s="253"/>
      <c r="JI585" s="253"/>
      <c r="JJ585" s="253"/>
      <c r="JK585" s="253"/>
      <c r="JL585" s="253"/>
      <c r="JM585" s="253"/>
      <c r="JN585" s="253"/>
      <c r="JO585" s="253"/>
      <c r="JP585" s="253"/>
      <c r="JQ585" s="253"/>
      <c r="JR585" s="253"/>
      <c r="JS585" s="253"/>
      <c r="JT585" s="253"/>
      <c r="JU585" s="253"/>
    </row>
    <row r="586" spans="1:281" s="252" customFormat="1" ht="15" customHeight="1" x14ac:dyDescent="0.25">
      <c r="A586" s="253"/>
      <c r="B586" s="253"/>
      <c r="C586" s="253"/>
      <c r="D586" s="253"/>
      <c r="E586" s="253"/>
      <c r="F586" s="253"/>
      <c r="G586" s="253"/>
      <c r="H586" s="253"/>
      <c r="I586" s="253"/>
      <c r="J586" s="253"/>
      <c r="K586" s="253"/>
      <c r="L586" s="253"/>
      <c r="M586" s="253"/>
      <c r="N586" s="253"/>
      <c r="O586" s="253"/>
      <c r="P586" s="253"/>
      <c r="Q586" s="253"/>
      <c r="R586" s="253"/>
      <c r="S586" s="253"/>
      <c r="T586" s="253"/>
      <c r="U586" s="253" t="s">
        <v>746</v>
      </c>
      <c r="V586" s="253"/>
      <c r="W586" s="253"/>
      <c r="X586" s="253"/>
      <c r="Y586" s="253"/>
      <c r="Z586" s="253"/>
      <c r="AA586" s="253"/>
      <c r="AB586" s="253"/>
      <c r="AC586" s="253" t="s">
        <v>320</v>
      </c>
      <c r="AD586" s="253"/>
      <c r="AE586" s="253"/>
      <c r="AF586" s="253"/>
      <c r="AG586" s="253"/>
      <c r="AH586" s="253"/>
      <c r="AI586" s="253"/>
      <c r="AJ586" s="253"/>
      <c r="AK586" s="253"/>
      <c r="AL586" s="253"/>
      <c r="AM586" s="253"/>
      <c r="AN586" s="253"/>
      <c r="AO586" s="253"/>
      <c r="AP586" s="253"/>
      <c r="AQ586" s="253"/>
      <c r="AR586" s="253"/>
      <c r="AS586" s="253"/>
      <c r="AT586" s="253"/>
      <c r="AU586" s="253"/>
      <c r="AV586" s="253"/>
      <c r="AW586" s="253"/>
      <c r="AX586" s="253"/>
      <c r="AY586" s="253"/>
      <c r="AZ586" s="253"/>
      <c r="BA586" s="253"/>
      <c r="BB586" s="253"/>
      <c r="BC586" s="253"/>
      <c r="BD586" s="253"/>
      <c r="BE586" s="253"/>
      <c r="BF586" s="253"/>
      <c r="BG586" s="253"/>
      <c r="BH586" s="253"/>
      <c r="BI586" s="253"/>
      <c r="BJ586" s="253"/>
      <c r="BK586" s="253"/>
      <c r="BL586" s="253"/>
      <c r="BM586" s="253"/>
      <c r="BN586" s="253"/>
      <c r="BO586" s="253"/>
      <c r="BP586" s="253"/>
      <c r="BQ586" s="253"/>
      <c r="BR586" s="253"/>
      <c r="BS586" s="253"/>
      <c r="BT586" s="253"/>
      <c r="BU586" s="253"/>
      <c r="BV586" s="253"/>
      <c r="BW586" s="253"/>
      <c r="BX586" s="253"/>
      <c r="BY586" s="253"/>
      <c r="BZ586" s="253"/>
      <c r="CA586" s="253"/>
      <c r="CB586" s="253"/>
      <c r="CC586" s="253"/>
      <c r="CD586" s="253"/>
      <c r="CE586" s="253"/>
      <c r="CF586" s="253"/>
      <c r="CG586" s="253"/>
      <c r="CH586" s="253"/>
      <c r="CI586" s="253"/>
      <c r="CJ586" s="253"/>
      <c r="CK586" s="253"/>
      <c r="CL586" s="253"/>
      <c r="CM586" s="253"/>
      <c r="CN586" s="253"/>
      <c r="CO586" s="253"/>
      <c r="CP586" s="253"/>
      <c r="CQ586" s="253"/>
      <c r="CR586" s="253"/>
      <c r="CS586" s="253"/>
      <c r="CT586" s="253"/>
      <c r="CU586" s="253"/>
      <c r="CV586" s="253"/>
      <c r="CW586" s="253"/>
      <c r="CX586" s="253"/>
      <c r="CY586" s="253"/>
      <c r="CZ586" s="253"/>
      <c r="DA586" s="253"/>
      <c r="DB586" s="253"/>
      <c r="DC586" s="253"/>
      <c r="DD586" s="253"/>
      <c r="DE586" s="253"/>
      <c r="DF586" s="253"/>
      <c r="DG586" s="253"/>
      <c r="DH586" s="253"/>
      <c r="DI586" s="253"/>
      <c r="DJ586" s="253"/>
      <c r="DK586" s="253"/>
      <c r="DL586" s="253"/>
      <c r="DM586" s="253"/>
      <c r="DN586" s="253"/>
      <c r="DO586" s="253"/>
      <c r="DP586" s="253"/>
      <c r="DQ586" s="253"/>
      <c r="DR586" s="253"/>
      <c r="DS586" s="253"/>
      <c r="DT586" s="253"/>
      <c r="DU586" s="253"/>
      <c r="DV586" s="253"/>
      <c r="DW586" s="253"/>
      <c r="DX586" s="253"/>
      <c r="DY586" s="253"/>
      <c r="DZ586" s="253"/>
      <c r="EA586" s="253"/>
      <c r="EB586" s="253"/>
      <c r="EC586" s="253"/>
      <c r="ED586" s="253"/>
      <c r="EE586" s="253"/>
      <c r="EF586" s="253"/>
      <c r="EG586" s="253"/>
      <c r="EH586" s="253"/>
      <c r="EI586" s="253"/>
      <c r="EJ586" s="253"/>
      <c r="EK586" s="253"/>
      <c r="EL586" s="253"/>
      <c r="EM586" s="253"/>
      <c r="EN586" s="253"/>
      <c r="EO586" s="253"/>
      <c r="EP586" s="253"/>
      <c r="EQ586" s="253"/>
      <c r="ER586" s="253"/>
      <c r="ES586" s="253"/>
      <c r="ET586" s="253"/>
      <c r="EU586" s="253"/>
      <c r="EV586" s="253"/>
      <c r="EW586" s="253"/>
      <c r="EX586" s="253"/>
      <c r="EY586" s="253"/>
      <c r="EZ586" s="253"/>
      <c r="FA586" s="253"/>
      <c r="FB586" s="253"/>
      <c r="FC586" s="253"/>
      <c r="FD586" s="253"/>
      <c r="FE586" s="253"/>
      <c r="FF586" s="253"/>
      <c r="FG586" s="253"/>
      <c r="FH586" s="253"/>
      <c r="FI586" s="253"/>
      <c r="FJ586" s="253"/>
      <c r="FK586" s="253"/>
      <c r="FL586" s="253"/>
      <c r="FM586" s="253"/>
      <c r="FN586" s="253"/>
      <c r="FO586" s="253"/>
      <c r="FP586" s="253"/>
      <c r="FQ586" s="253"/>
      <c r="FR586" s="253"/>
      <c r="FS586" s="253"/>
      <c r="FT586" s="253"/>
      <c r="FU586" s="253"/>
      <c r="FV586" s="253"/>
      <c r="FW586" s="253"/>
      <c r="FX586" s="253"/>
      <c r="FY586" s="253"/>
      <c r="FZ586" s="253"/>
      <c r="GA586" s="253"/>
      <c r="GB586" s="253"/>
      <c r="GC586" s="253"/>
      <c r="GD586" s="253"/>
      <c r="GE586" s="253"/>
      <c r="GF586" s="253"/>
      <c r="GG586" s="253"/>
      <c r="GH586" s="253"/>
      <c r="GI586" s="253"/>
      <c r="GJ586" s="253"/>
      <c r="GK586" s="253"/>
      <c r="GL586" s="253"/>
      <c r="GM586" s="253"/>
      <c r="GN586" s="253"/>
      <c r="GO586" s="253"/>
      <c r="GP586" s="253"/>
      <c r="GQ586" s="253"/>
      <c r="GR586" s="253"/>
      <c r="GS586" s="253"/>
      <c r="GT586" s="253"/>
      <c r="GU586" s="253"/>
      <c r="GV586" s="253"/>
      <c r="GW586" s="253"/>
      <c r="GX586" s="253"/>
      <c r="GY586" s="253"/>
      <c r="GZ586" s="253"/>
      <c r="HA586" s="253"/>
      <c r="HB586" s="253"/>
      <c r="HC586" s="253"/>
      <c r="HD586" s="253"/>
      <c r="HE586" s="253"/>
      <c r="HF586" s="253"/>
      <c r="HG586" s="253"/>
      <c r="HH586" s="253"/>
      <c r="HI586" s="253"/>
      <c r="HJ586" s="253"/>
      <c r="HK586" s="253"/>
      <c r="HL586" s="253"/>
      <c r="HM586" s="253"/>
      <c r="HN586" s="253"/>
      <c r="HO586" s="253"/>
      <c r="HP586" s="253"/>
      <c r="HQ586" s="253"/>
      <c r="HR586" s="253"/>
      <c r="HS586" s="253"/>
      <c r="HT586" s="253"/>
      <c r="HU586" s="253"/>
      <c r="HV586" s="253"/>
      <c r="HW586" s="253"/>
      <c r="HX586" s="253"/>
      <c r="HY586" s="253"/>
      <c r="HZ586" s="253"/>
      <c r="IA586" s="253"/>
      <c r="IB586" s="253"/>
      <c r="IC586" s="253"/>
      <c r="ID586" s="253"/>
      <c r="IE586" s="253"/>
      <c r="IF586" s="253"/>
      <c r="IG586" s="253"/>
      <c r="IH586" s="253"/>
      <c r="II586" s="253"/>
      <c r="IJ586" s="253"/>
      <c r="IK586" s="253"/>
      <c r="IL586" s="253"/>
      <c r="IM586" s="253"/>
      <c r="IN586" s="253"/>
      <c r="IO586" s="253"/>
      <c r="IP586" s="253"/>
      <c r="IQ586" s="253"/>
      <c r="IR586" s="253"/>
      <c r="IS586" s="253"/>
      <c r="IT586" s="253"/>
      <c r="IU586" s="253"/>
      <c r="IV586" s="253"/>
      <c r="IW586" s="253"/>
      <c r="IX586" s="253"/>
      <c r="IY586" s="253"/>
      <c r="IZ586" s="253"/>
      <c r="JA586" s="253"/>
      <c r="JB586" s="253"/>
      <c r="JC586" s="253"/>
      <c r="JD586" s="253"/>
      <c r="JE586" s="253"/>
      <c r="JF586" s="253"/>
      <c r="JG586" s="253"/>
      <c r="JH586" s="253"/>
      <c r="JI586" s="253"/>
      <c r="JJ586" s="253"/>
      <c r="JK586" s="253"/>
      <c r="JL586" s="253"/>
      <c r="JM586" s="253"/>
      <c r="JN586" s="253"/>
      <c r="JO586" s="253"/>
      <c r="JP586" s="253"/>
      <c r="JQ586" s="253"/>
      <c r="JR586" s="253"/>
      <c r="JS586" s="253"/>
      <c r="JT586" s="253"/>
      <c r="JU586" s="253"/>
    </row>
    <row r="587" spans="1:281" s="252" customFormat="1" ht="15" customHeight="1" x14ac:dyDescent="0.25">
      <c r="A587" s="253"/>
      <c r="B587" s="253"/>
      <c r="C587" s="253"/>
      <c r="D587" s="253"/>
      <c r="E587" s="253"/>
      <c r="F587" s="253"/>
      <c r="G587" s="253"/>
      <c r="H587" s="253"/>
      <c r="I587" s="253"/>
      <c r="J587" s="253"/>
      <c r="K587" s="253"/>
      <c r="L587" s="253"/>
      <c r="M587" s="253"/>
      <c r="N587" s="253"/>
      <c r="O587" s="253"/>
      <c r="P587" s="253"/>
      <c r="Q587" s="253"/>
      <c r="R587" s="253"/>
      <c r="S587" s="253"/>
      <c r="T587" s="253"/>
      <c r="U587" s="253" t="s">
        <v>747</v>
      </c>
      <c r="V587" s="253"/>
      <c r="W587" s="253"/>
      <c r="X587" s="253"/>
      <c r="Y587" s="253"/>
      <c r="Z587" s="253"/>
      <c r="AA587" s="253"/>
      <c r="AB587" s="253"/>
      <c r="AC587" s="253" t="s">
        <v>393</v>
      </c>
      <c r="AD587" s="253"/>
      <c r="AE587" s="253"/>
      <c r="AF587" s="253"/>
      <c r="AG587" s="253"/>
      <c r="AH587" s="253"/>
      <c r="AI587" s="253"/>
      <c r="AJ587" s="253"/>
      <c r="AK587" s="253"/>
      <c r="AL587" s="253"/>
      <c r="AM587" s="253"/>
      <c r="AN587" s="253"/>
      <c r="AO587" s="253"/>
      <c r="AP587" s="253"/>
      <c r="AQ587" s="253"/>
      <c r="AR587" s="253"/>
      <c r="AS587" s="253"/>
      <c r="AT587" s="253"/>
      <c r="AU587" s="253"/>
      <c r="AV587" s="253"/>
      <c r="AW587" s="253"/>
      <c r="AX587" s="253"/>
      <c r="AY587" s="253"/>
      <c r="AZ587" s="253"/>
      <c r="BA587" s="253"/>
      <c r="BB587" s="253"/>
      <c r="BC587" s="253"/>
      <c r="BD587" s="253"/>
      <c r="BE587" s="253"/>
      <c r="BF587" s="253"/>
      <c r="BG587" s="253"/>
      <c r="BH587" s="253"/>
      <c r="BI587" s="253"/>
      <c r="BJ587" s="253"/>
      <c r="BK587" s="253"/>
      <c r="BL587" s="253"/>
      <c r="BM587" s="253"/>
      <c r="BN587" s="253"/>
      <c r="BO587" s="253"/>
      <c r="BP587" s="253"/>
      <c r="BQ587" s="253"/>
      <c r="BR587" s="253"/>
      <c r="BS587" s="253"/>
      <c r="BT587" s="253"/>
      <c r="BU587" s="253"/>
      <c r="BV587" s="253"/>
      <c r="BW587" s="253"/>
      <c r="BX587" s="253"/>
      <c r="BY587" s="253"/>
      <c r="BZ587" s="253"/>
      <c r="CA587" s="253"/>
      <c r="CB587" s="253"/>
      <c r="CC587" s="253"/>
      <c r="CD587" s="253"/>
      <c r="CE587" s="253"/>
      <c r="CF587" s="253"/>
      <c r="CG587" s="253"/>
      <c r="CH587" s="253"/>
      <c r="CI587" s="253"/>
      <c r="CJ587" s="253"/>
      <c r="CK587" s="253"/>
      <c r="CL587" s="253"/>
      <c r="CM587" s="253"/>
      <c r="CN587" s="253"/>
      <c r="CO587" s="253"/>
      <c r="CP587" s="253"/>
      <c r="CQ587" s="253"/>
      <c r="CR587" s="253"/>
      <c r="CS587" s="253"/>
      <c r="CT587" s="253"/>
      <c r="CU587" s="253"/>
      <c r="CV587" s="253"/>
      <c r="CW587" s="253"/>
      <c r="CX587" s="253"/>
      <c r="CY587" s="253"/>
      <c r="CZ587" s="253"/>
      <c r="DA587" s="253"/>
      <c r="DB587" s="253"/>
      <c r="DC587" s="253"/>
      <c r="DD587" s="253"/>
      <c r="DE587" s="253"/>
      <c r="DF587" s="253"/>
      <c r="DG587" s="253"/>
      <c r="DH587" s="253"/>
      <c r="DI587" s="253"/>
      <c r="DJ587" s="253"/>
      <c r="DK587" s="253"/>
      <c r="DL587" s="253"/>
      <c r="DM587" s="253"/>
      <c r="DN587" s="253"/>
      <c r="DO587" s="253"/>
      <c r="DP587" s="253"/>
      <c r="DQ587" s="253"/>
      <c r="DR587" s="253"/>
      <c r="DS587" s="253"/>
      <c r="DT587" s="253"/>
      <c r="DU587" s="253"/>
      <c r="DV587" s="253"/>
      <c r="DW587" s="253"/>
      <c r="DX587" s="253"/>
      <c r="DY587" s="253"/>
      <c r="DZ587" s="253"/>
      <c r="EA587" s="253"/>
      <c r="EB587" s="253"/>
      <c r="EC587" s="253"/>
      <c r="ED587" s="253"/>
      <c r="EE587" s="253"/>
      <c r="EF587" s="253"/>
      <c r="EG587" s="253"/>
      <c r="EH587" s="253"/>
      <c r="EI587" s="253"/>
      <c r="EJ587" s="253"/>
      <c r="EK587" s="253"/>
      <c r="EL587" s="253"/>
      <c r="EM587" s="253"/>
      <c r="EN587" s="253"/>
      <c r="EO587" s="253"/>
      <c r="EP587" s="253"/>
      <c r="EQ587" s="253"/>
      <c r="ER587" s="253"/>
      <c r="ES587" s="253"/>
      <c r="ET587" s="253"/>
      <c r="EU587" s="253"/>
      <c r="EV587" s="253"/>
      <c r="EW587" s="253"/>
      <c r="EX587" s="253"/>
      <c r="EY587" s="253"/>
      <c r="EZ587" s="253"/>
      <c r="FA587" s="253"/>
      <c r="FB587" s="253"/>
      <c r="FC587" s="253"/>
      <c r="FD587" s="253"/>
      <c r="FE587" s="253"/>
      <c r="FF587" s="253"/>
      <c r="FG587" s="253"/>
      <c r="FH587" s="253"/>
      <c r="FI587" s="253"/>
      <c r="FJ587" s="253"/>
      <c r="FK587" s="253"/>
      <c r="FL587" s="253"/>
      <c r="FM587" s="253"/>
      <c r="FN587" s="253"/>
      <c r="FO587" s="253"/>
      <c r="FP587" s="253"/>
      <c r="FQ587" s="253"/>
      <c r="FR587" s="253"/>
      <c r="FS587" s="253"/>
      <c r="FT587" s="253"/>
      <c r="FU587" s="253"/>
      <c r="FV587" s="253"/>
      <c r="FW587" s="253"/>
      <c r="FX587" s="253"/>
      <c r="FY587" s="253"/>
      <c r="FZ587" s="253"/>
      <c r="GA587" s="253"/>
      <c r="GB587" s="253"/>
      <c r="GC587" s="253"/>
      <c r="GD587" s="253"/>
      <c r="GE587" s="253"/>
      <c r="GF587" s="253"/>
      <c r="GG587" s="253"/>
      <c r="GH587" s="253"/>
      <c r="GI587" s="253"/>
      <c r="GJ587" s="253"/>
      <c r="GK587" s="253"/>
      <c r="GL587" s="253"/>
      <c r="GM587" s="253"/>
      <c r="GN587" s="253"/>
      <c r="GO587" s="253"/>
      <c r="GP587" s="253"/>
      <c r="GQ587" s="253"/>
      <c r="GR587" s="253"/>
      <c r="GS587" s="253"/>
      <c r="GT587" s="253"/>
      <c r="GU587" s="253"/>
      <c r="GV587" s="253"/>
      <c r="GW587" s="253"/>
      <c r="GX587" s="253"/>
      <c r="GY587" s="253"/>
      <c r="GZ587" s="253"/>
      <c r="HA587" s="253"/>
      <c r="HB587" s="253"/>
      <c r="HC587" s="253"/>
      <c r="HD587" s="253"/>
      <c r="HE587" s="253"/>
      <c r="HF587" s="253"/>
      <c r="HG587" s="253"/>
      <c r="HH587" s="253"/>
      <c r="HI587" s="253"/>
      <c r="HJ587" s="253"/>
      <c r="HK587" s="253"/>
      <c r="HL587" s="253"/>
      <c r="HM587" s="253"/>
      <c r="HN587" s="253"/>
      <c r="HO587" s="253"/>
      <c r="HP587" s="253"/>
      <c r="HQ587" s="253"/>
      <c r="HR587" s="253"/>
      <c r="HS587" s="253"/>
      <c r="HT587" s="253"/>
      <c r="HU587" s="253"/>
      <c r="HV587" s="253"/>
      <c r="HW587" s="253"/>
      <c r="HX587" s="253"/>
      <c r="HY587" s="253"/>
      <c r="HZ587" s="253"/>
      <c r="IA587" s="253"/>
      <c r="IB587" s="253"/>
      <c r="IC587" s="253"/>
      <c r="ID587" s="253"/>
      <c r="IE587" s="253"/>
      <c r="IF587" s="253"/>
      <c r="IG587" s="253"/>
      <c r="IH587" s="253"/>
      <c r="II587" s="253"/>
      <c r="IJ587" s="253"/>
      <c r="IK587" s="253"/>
      <c r="IL587" s="253"/>
      <c r="IM587" s="253"/>
      <c r="IN587" s="253"/>
      <c r="IO587" s="253"/>
      <c r="IP587" s="253"/>
      <c r="IQ587" s="253"/>
      <c r="IR587" s="253"/>
      <c r="IS587" s="253"/>
      <c r="IT587" s="253"/>
      <c r="IU587" s="253"/>
      <c r="IV587" s="253"/>
      <c r="IW587" s="253"/>
      <c r="IX587" s="253"/>
      <c r="IY587" s="253"/>
      <c r="IZ587" s="253"/>
      <c r="JA587" s="253"/>
      <c r="JB587" s="253"/>
      <c r="JC587" s="253"/>
      <c r="JD587" s="253"/>
      <c r="JE587" s="253"/>
      <c r="JF587" s="253"/>
      <c r="JG587" s="253"/>
      <c r="JH587" s="253"/>
      <c r="JI587" s="253"/>
      <c r="JJ587" s="253"/>
      <c r="JK587" s="253"/>
      <c r="JL587" s="253"/>
      <c r="JM587" s="253"/>
      <c r="JN587" s="253"/>
      <c r="JO587" s="253"/>
      <c r="JP587" s="253"/>
      <c r="JQ587" s="253"/>
      <c r="JR587" s="253"/>
      <c r="JS587" s="253"/>
      <c r="JT587" s="253"/>
      <c r="JU587" s="253"/>
    </row>
    <row r="588" spans="1:281" s="252" customFormat="1" ht="15" customHeight="1" x14ac:dyDescent="0.25">
      <c r="A588" s="253"/>
      <c r="B588" s="253"/>
      <c r="C588" s="253"/>
      <c r="D588" s="253"/>
      <c r="E588" s="253"/>
      <c r="F588" s="253"/>
      <c r="G588" s="253"/>
      <c r="H588" s="253"/>
      <c r="I588" s="253"/>
      <c r="J588" s="253"/>
      <c r="K588" s="253"/>
      <c r="L588" s="253"/>
      <c r="M588" s="253"/>
      <c r="N588" s="253"/>
      <c r="O588" s="253"/>
      <c r="P588" s="253"/>
      <c r="Q588" s="253"/>
      <c r="R588" s="253"/>
      <c r="S588" s="253"/>
      <c r="T588" s="253"/>
      <c r="U588" s="253" t="s">
        <v>748</v>
      </c>
      <c r="V588" s="253"/>
      <c r="W588" s="253"/>
      <c r="X588" s="253"/>
      <c r="Y588" s="253"/>
      <c r="Z588" s="253"/>
      <c r="AA588" s="253"/>
      <c r="AB588" s="253"/>
      <c r="AC588" s="253" t="s">
        <v>332</v>
      </c>
      <c r="AD588" s="253"/>
      <c r="AE588" s="253"/>
      <c r="AF588" s="253"/>
      <c r="AG588" s="253"/>
      <c r="AH588" s="253"/>
      <c r="AI588" s="253"/>
      <c r="AJ588" s="253"/>
      <c r="AK588" s="253"/>
      <c r="AL588" s="253"/>
      <c r="AM588" s="253"/>
      <c r="AN588" s="253"/>
      <c r="AO588" s="253"/>
      <c r="AP588" s="253"/>
      <c r="AQ588" s="253"/>
      <c r="AR588" s="253"/>
      <c r="AS588" s="253"/>
      <c r="AT588" s="253"/>
      <c r="AU588" s="253"/>
      <c r="AV588" s="253"/>
      <c r="AW588" s="253"/>
      <c r="AX588" s="253"/>
      <c r="AY588" s="253"/>
      <c r="AZ588" s="253"/>
      <c r="BA588" s="253"/>
      <c r="BB588" s="253"/>
      <c r="BC588" s="253"/>
      <c r="BD588" s="253"/>
      <c r="BE588" s="253"/>
      <c r="BF588" s="253"/>
      <c r="BG588" s="253"/>
      <c r="BH588" s="253"/>
      <c r="BI588" s="253"/>
      <c r="BJ588" s="253"/>
      <c r="BK588" s="253"/>
      <c r="BL588" s="253"/>
      <c r="BM588" s="253"/>
      <c r="BN588" s="253"/>
      <c r="BO588" s="253"/>
      <c r="BP588" s="253"/>
      <c r="BQ588" s="253"/>
      <c r="BR588" s="253"/>
      <c r="BS588" s="253"/>
      <c r="BT588" s="253"/>
      <c r="BU588" s="253"/>
      <c r="BV588" s="253"/>
      <c r="BW588" s="253"/>
      <c r="BX588" s="253"/>
      <c r="BY588" s="253"/>
      <c r="BZ588" s="253"/>
      <c r="CA588" s="253"/>
      <c r="CB588" s="253"/>
      <c r="CC588" s="253"/>
      <c r="CD588" s="253"/>
      <c r="CE588" s="253"/>
      <c r="CF588" s="253"/>
      <c r="CG588" s="253"/>
      <c r="CH588" s="253"/>
      <c r="CI588" s="253"/>
      <c r="CJ588" s="253"/>
      <c r="CK588" s="253"/>
      <c r="CL588" s="253"/>
      <c r="CM588" s="253"/>
      <c r="CN588" s="253"/>
      <c r="CO588" s="253"/>
      <c r="CP588" s="253"/>
      <c r="CQ588" s="253"/>
      <c r="CR588" s="253"/>
      <c r="CS588" s="253"/>
      <c r="CT588" s="253"/>
      <c r="CU588" s="253"/>
      <c r="CV588" s="253"/>
      <c r="CW588" s="253"/>
      <c r="CX588" s="253"/>
      <c r="CY588" s="253"/>
      <c r="CZ588" s="253"/>
      <c r="DA588" s="253"/>
      <c r="DB588" s="253"/>
      <c r="DC588" s="253"/>
      <c r="DD588" s="253"/>
      <c r="DE588" s="253"/>
      <c r="DF588" s="253"/>
      <c r="DG588" s="253"/>
      <c r="DH588" s="253"/>
      <c r="DI588" s="253"/>
      <c r="DJ588" s="253"/>
      <c r="DK588" s="253"/>
      <c r="DL588" s="253"/>
      <c r="DM588" s="253"/>
      <c r="DN588" s="253"/>
      <c r="DO588" s="253"/>
      <c r="DP588" s="253"/>
      <c r="DQ588" s="253"/>
      <c r="DR588" s="253"/>
      <c r="DS588" s="253"/>
      <c r="DT588" s="253"/>
      <c r="DU588" s="253"/>
      <c r="DV588" s="253"/>
      <c r="DW588" s="253"/>
      <c r="DX588" s="253"/>
      <c r="DY588" s="253"/>
      <c r="DZ588" s="253"/>
      <c r="EA588" s="253"/>
      <c r="EB588" s="253"/>
      <c r="EC588" s="253"/>
      <c r="ED588" s="253"/>
      <c r="EE588" s="253"/>
      <c r="EF588" s="253"/>
      <c r="EG588" s="253"/>
      <c r="EH588" s="253"/>
      <c r="EI588" s="253"/>
      <c r="EJ588" s="253"/>
      <c r="EK588" s="253"/>
      <c r="EL588" s="253"/>
      <c r="EM588" s="253"/>
      <c r="EN588" s="253"/>
      <c r="EO588" s="253"/>
      <c r="EP588" s="253"/>
      <c r="EQ588" s="253"/>
      <c r="ER588" s="253"/>
      <c r="ES588" s="253"/>
      <c r="ET588" s="253"/>
      <c r="EU588" s="253"/>
      <c r="EV588" s="253"/>
      <c r="EW588" s="253"/>
      <c r="EX588" s="253"/>
      <c r="EY588" s="253"/>
      <c r="EZ588" s="253"/>
      <c r="FA588" s="253"/>
      <c r="FB588" s="253"/>
      <c r="FC588" s="253"/>
      <c r="FD588" s="253"/>
      <c r="FE588" s="253"/>
      <c r="FF588" s="253"/>
      <c r="FG588" s="253"/>
      <c r="FH588" s="253"/>
      <c r="FI588" s="253"/>
      <c r="FJ588" s="253"/>
      <c r="FK588" s="253"/>
      <c r="FL588" s="253"/>
      <c r="FM588" s="253"/>
      <c r="FN588" s="253"/>
      <c r="FO588" s="253"/>
      <c r="FP588" s="253"/>
      <c r="FQ588" s="253"/>
      <c r="FR588" s="253"/>
      <c r="FS588" s="253"/>
      <c r="FT588" s="253"/>
      <c r="FU588" s="253"/>
      <c r="FV588" s="253"/>
      <c r="FW588" s="253"/>
      <c r="FX588" s="253"/>
      <c r="FY588" s="253"/>
      <c r="FZ588" s="253"/>
      <c r="GA588" s="253"/>
      <c r="GB588" s="253"/>
      <c r="GC588" s="253"/>
      <c r="GD588" s="253"/>
      <c r="GE588" s="253"/>
      <c r="GF588" s="253"/>
      <c r="GG588" s="253"/>
      <c r="GH588" s="253"/>
      <c r="GI588" s="253"/>
      <c r="GJ588" s="253"/>
      <c r="GK588" s="253"/>
      <c r="GL588" s="253"/>
      <c r="GM588" s="253"/>
      <c r="GN588" s="253"/>
      <c r="GO588" s="253"/>
      <c r="GP588" s="253"/>
      <c r="GQ588" s="253"/>
      <c r="GR588" s="253"/>
      <c r="GS588" s="253"/>
      <c r="GT588" s="253"/>
      <c r="GU588" s="253"/>
      <c r="GV588" s="253"/>
      <c r="GW588" s="253"/>
      <c r="GX588" s="253"/>
      <c r="GY588" s="253"/>
      <c r="GZ588" s="253"/>
      <c r="HA588" s="253"/>
      <c r="HB588" s="253"/>
      <c r="HC588" s="253"/>
      <c r="HD588" s="253"/>
      <c r="HE588" s="253"/>
      <c r="HF588" s="253"/>
      <c r="HG588" s="253"/>
      <c r="HH588" s="253"/>
      <c r="HI588" s="253"/>
      <c r="HJ588" s="253"/>
      <c r="HK588" s="253"/>
      <c r="HL588" s="253"/>
      <c r="HM588" s="253"/>
      <c r="HN588" s="253"/>
      <c r="HO588" s="253"/>
      <c r="HP588" s="253"/>
      <c r="HQ588" s="253"/>
      <c r="HR588" s="253"/>
      <c r="HS588" s="253"/>
      <c r="HT588" s="253"/>
      <c r="HU588" s="253"/>
      <c r="HV588" s="253"/>
      <c r="HW588" s="253"/>
      <c r="HX588" s="253"/>
      <c r="HY588" s="253"/>
      <c r="HZ588" s="253"/>
      <c r="IA588" s="253"/>
      <c r="IB588" s="253"/>
      <c r="IC588" s="253"/>
      <c r="ID588" s="253"/>
      <c r="IE588" s="253"/>
      <c r="IF588" s="253"/>
      <c r="IG588" s="253"/>
      <c r="IH588" s="253"/>
      <c r="II588" s="253"/>
      <c r="IJ588" s="253"/>
      <c r="IK588" s="253"/>
      <c r="IL588" s="253"/>
      <c r="IM588" s="253"/>
      <c r="IN588" s="253"/>
      <c r="IO588" s="253"/>
      <c r="IP588" s="253"/>
      <c r="IQ588" s="253"/>
      <c r="IR588" s="253"/>
      <c r="IS588" s="253"/>
      <c r="IT588" s="253"/>
      <c r="IU588" s="253"/>
      <c r="IV588" s="253"/>
      <c r="IW588" s="253"/>
      <c r="IX588" s="253"/>
      <c r="IY588" s="253"/>
      <c r="IZ588" s="253"/>
      <c r="JA588" s="253"/>
      <c r="JB588" s="253"/>
      <c r="JC588" s="253"/>
      <c r="JD588" s="253"/>
      <c r="JE588" s="253"/>
      <c r="JF588" s="253"/>
      <c r="JG588" s="253"/>
      <c r="JH588" s="253"/>
      <c r="JI588" s="253"/>
      <c r="JJ588" s="253"/>
      <c r="JK588" s="253"/>
      <c r="JL588" s="253"/>
      <c r="JM588" s="253"/>
      <c r="JN588" s="253"/>
      <c r="JO588" s="253"/>
      <c r="JP588" s="253"/>
      <c r="JQ588" s="253"/>
      <c r="JR588" s="253"/>
      <c r="JS588" s="253"/>
      <c r="JT588" s="253"/>
      <c r="JU588" s="253"/>
    </row>
    <row r="589" spans="1:281" s="252" customFormat="1" ht="15" customHeight="1" x14ac:dyDescent="0.25">
      <c r="A589" s="253"/>
      <c r="B589" s="253"/>
      <c r="C589" s="253"/>
      <c r="D589" s="253"/>
      <c r="E589" s="253"/>
      <c r="F589" s="253"/>
      <c r="G589" s="253"/>
      <c r="H589" s="253"/>
      <c r="I589" s="253"/>
      <c r="J589" s="253"/>
      <c r="K589" s="253"/>
      <c r="L589" s="253"/>
      <c r="M589" s="253"/>
      <c r="N589" s="253"/>
      <c r="O589" s="253"/>
      <c r="P589" s="253"/>
      <c r="Q589" s="253"/>
      <c r="R589" s="253"/>
      <c r="S589" s="253"/>
      <c r="T589" s="253"/>
      <c r="U589" s="253" t="s">
        <v>749</v>
      </c>
      <c r="V589" s="253"/>
      <c r="W589" s="253"/>
      <c r="X589" s="253"/>
      <c r="Y589" s="253"/>
      <c r="Z589" s="253"/>
      <c r="AA589" s="253"/>
      <c r="AB589" s="253"/>
      <c r="AC589" s="253" t="s">
        <v>318</v>
      </c>
      <c r="AD589" s="253"/>
      <c r="AE589" s="253"/>
      <c r="AF589" s="253"/>
      <c r="AG589" s="253"/>
      <c r="AH589" s="253"/>
      <c r="AI589" s="253"/>
      <c r="AJ589" s="253"/>
      <c r="AK589" s="253"/>
      <c r="AL589" s="253"/>
      <c r="AM589" s="253"/>
      <c r="AN589" s="253"/>
      <c r="AO589" s="253"/>
      <c r="AP589" s="253"/>
      <c r="AQ589" s="253"/>
      <c r="AR589" s="253"/>
      <c r="AS589" s="253"/>
      <c r="AT589" s="253"/>
      <c r="AU589" s="253"/>
      <c r="AV589" s="253"/>
      <c r="AW589" s="253"/>
      <c r="AX589" s="253"/>
      <c r="AY589" s="253"/>
      <c r="AZ589" s="253"/>
      <c r="BA589" s="253"/>
      <c r="BB589" s="253"/>
      <c r="BC589" s="253"/>
      <c r="BD589" s="253"/>
      <c r="BE589" s="253"/>
      <c r="BF589" s="253"/>
      <c r="BG589" s="253"/>
      <c r="BH589" s="253"/>
      <c r="BI589" s="253"/>
      <c r="BJ589" s="253"/>
      <c r="BK589" s="253"/>
      <c r="BL589" s="253"/>
      <c r="BM589" s="253"/>
      <c r="BN589" s="253"/>
      <c r="BO589" s="253"/>
      <c r="BP589" s="253"/>
      <c r="BQ589" s="253"/>
      <c r="BR589" s="253"/>
      <c r="BS589" s="253"/>
      <c r="BT589" s="253"/>
      <c r="BU589" s="253"/>
      <c r="BV589" s="253"/>
      <c r="BW589" s="253"/>
      <c r="BX589" s="253"/>
      <c r="BY589" s="253"/>
      <c r="BZ589" s="253"/>
      <c r="CA589" s="253"/>
      <c r="CB589" s="253"/>
      <c r="CC589" s="253"/>
      <c r="CD589" s="253"/>
      <c r="CE589" s="253"/>
      <c r="CF589" s="253"/>
      <c r="CG589" s="253"/>
      <c r="CH589" s="253"/>
      <c r="CI589" s="253"/>
      <c r="CJ589" s="253"/>
      <c r="CK589" s="253"/>
      <c r="CL589" s="253"/>
      <c r="CM589" s="253"/>
      <c r="CN589" s="253"/>
      <c r="CO589" s="253"/>
      <c r="CP589" s="253"/>
      <c r="CQ589" s="253"/>
      <c r="CR589" s="253"/>
      <c r="CS589" s="253"/>
      <c r="CT589" s="253"/>
      <c r="CU589" s="253"/>
      <c r="CV589" s="253"/>
      <c r="CW589" s="253"/>
      <c r="CX589" s="253"/>
      <c r="CY589" s="253"/>
      <c r="CZ589" s="253"/>
      <c r="DA589" s="253"/>
      <c r="DB589" s="253"/>
      <c r="DC589" s="253"/>
      <c r="DD589" s="253"/>
      <c r="DE589" s="253"/>
      <c r="DF589" s="253"/>
      <c r="DG589" s="253"/>
      <c r="DH589" s="253"/>
      <c r="DI589" s="253"/>
      <c r="DJ589" s="253"/>
      <c r="DK589" s="253"/>
      <c r="DL589" s="253"/>
      <c r="DM589" s="253"/>
      <c r="DN589" s="253"/>
      <c r="DO589" s="253"/>
      <c r="DP589" s="253"/>
      <c r="DQ589" s="253"/>
      <c r="DR589" s="253"/>
      <c r="DS589" s="253"/>
      <c r="DT589" s="253"/>
      <c r="DU589" s="253"/>
      <c r="DV589" s="253"/>
      <c r="DW589" s="253"/>
      <c r="DX589" s="253"/>
      <c r="DY589" s="253"/>
      <c r="DZ589" s="253"/>
      <c r="EA589" s="253"/>
      <c r="EB589" s="253"/>
      <c r="EC589" s="253"/>
      <c r="ED589" s="253"/>
      <c r="EE589" s="253"/>
      <c r="EF589" s="253"/>
      <c r="EG589" s="253"/>
      <c r="EH589" s="253"/>
      <c r="EI589" s="253"/>
      <c r="EJ589" s="253"/>
      <c r="EK589" s="253"/>
      <c r="EL589" s="253"/>
      <c r="EM589" s="253"/>
      <c r="EN589" s="253"/>
      <c r="EO589" s="253"/>
      <c r="EP589" s="253"/>
      <c r="EQ589" s="253"/>
      <c r="ER589" s="253"/>
      <c r="ES589" s="253"/>
      <c r="ET589" s="253"/>
      <c r="EU589" s="253"/>
      <c r="EV589" s="253"/>
      <c r="EW589" s="253"/>
      <c r="EX589" s="253"/>
      <c r="EY589" s="253"/>
      <c r="EZ589" s="253"/>
      <c r="FA589" s="253"/>
      <c r="FB589" s="253"/>
      <c r="FC589" s="253"/>
      <c r="FD589" s="253"/>
      <c r="FE589" s="253"/>
      <c r="FF589" s="253"/>
      <c r="FG589" s="253"/>
      <c r="FH589" s="253"/>
      <c r="FI589" s="253"/>
      <c r="FJ589" s="253"/>
      <c r="FK589" s="253"/>
      <c r="FL589" s="253"/>
      <c r="FM589" s="253"/>
      <c r="FN589" s="253"/>
      <c r="FO589" s="253"/>
      <c r="FP589" s="253"/>
      <c r="FQ589" s="253"/>
      <c r="FR589" s="253"/>
      <c r="FS589" s="253"/>
      <c r="FT589" s="253"/>
      <c r="FU589" s="253"/>
      <c r="FV589" s="253"/>
      <c r="FW589" s="253"/>
      <c r="FX589" s="253"/>
      <c r="FY589" s="253"/>
      <c r="FZ589" s="253"/>
      <c r="GA589" s="253"/>
      <c r="GB589" s="253"/>
      <c r="GC589" s="253"/>
      <c r="GD589" s="253"/>
      <c r="GE589" s="253"/>
      <c r="GF589" s="253"/>
      <c r="GG589" s="253"/>
      <c r="GH589" s="253"/>
      <c r="GI589" s="253"/>
      <c r="GJ589" s="253"/>
      <c r="GK589" s="253"/>
      <c r="GL589" s="253"/>
      <c r="GM589" s="253"/>
      <c r="GN589" s="253"/>
      <c r="GO589" s="253"/>
      <c r="GP589" s="253"/>
      <c r="GQ589" s="253"/>
      <c r="GR589" s="253"/>
      <c r="GS589" s="253"/>
      <c r="GT589" s="253"/>
      <c r="GU589" s="253"/>
      <c r="GV589" s="253"/>
      <c r="GW589" s="253"/>
      <c r="GX589" s="253"/>
      <c r="GY589" s="253"/>
      <c r="GZ589" s="253"/>
      <c r="HA589" s="253"/>
      <c r="HB589" s="253"/>
      <c r="HC589" s="253"/>
      <c r="HD589" s="253"/>
      <c r="HE589" s="253"/>
      <c r="HF589" s="253"/>
      <c r="HG589" s="253"/>
      <c r="HH589" s="253"/>
      <c r="HI589" s="253"/>
      <c r="HJ589" s="253"/>
      <c r="HK589" s="253"/>
      <c r="HL589" s="253"/>
      <c r="HM589" s="253"/>
      <c r="HN589" s="253"/>
      <c r="HO589" s="253"/>
      <c r="HP589" s="253"/>
      <c r="HQ589" s="253"/>
      <c r="HR589" s="253"/>
      <c r="HS589" s="253"/>
      <c r="HT589" s="253"/>
      <c r="HU589" s="253"/>
      <c r="HV589" s="253"/>
      <c r="HW589" s="253"/>
      <c r="HX589" s="253"/>
      <c r="HY589" s="253"/>
      <c r="HZ589" s="253"/>
      <c r="IA589" s="253"/>
      <c r="IB589" s="253"/>
      <c r="IC589" s="253"/>
      <c r="ID589" s="253"/>
      <c r="IE589" s="253"/>
      <c r="IF589" s="253"/>
      <c r="IG589" s="253"/>
      <c r="IH589" s="253"/>
      <c r="II589" s="253"/>
      <c r="IJ589" s="253"/>
      <c r="IK589" s="253"/>
      <c r="IL589" s="253"/>
      <c r="IM589" s="253"/>
      <c r="IN589" s="253"/>
      <c r="IO589" s="253"/>
      <c r="IP589" s="253"/>
      <c r="IQ589" s="253"/>
      <c r="IR589" s="253"/>
      <c r="IS589" s="253"/>
      <c r="IT589" s="253"/>
      <c r="IU589" s="253"/>
      <c r="IV589" s="253"/>
      <c r="IW589" s="253"/>
      <c r="IX589" s="253"/>
      <c r="IY589" s="253"/>
      <c r="IZ589" s="253"/>
      <c r="JA589" s="253"/>
      <c r="JB589" s="253"/>
      <c r="JC589" s="253"/>
      <c r="JD589" s="253"/>
      <c r="JE589" s="253"/>
      <c r="JF589" s="253"/>
      <c r="JG589" s="253"/>
      <c r="JH589" s="253"/>
      <c r="JI589" s="253"/>
      <c r="JJ589" s="253"/>
      <c r="JK589" s="253"/>
      <c r="JL589" s="253"/>
      <c r="JM589" s="253"/>
      <c r="JN589" s="253"/>
      <c r="JO589" s="253"/>
      <c r="JP589" s="253"/>
      <c r="JQ589" s="253"/>
      <c r="JR589" s="253"/>
      <c r="JS589" s="253"/>
      <c r="JT589" s="253"/>
      <c r="JU589" s="253"/>
    </row>
    <row r="590" spans="1:281" s="252" customFormat="1" ht="15" customHeight="1" x14ac:dyDescent="0.25">
      <c r="A590" s="253"/>
      <c r="B590" s="253"/>
      <c r="C590" s="253"/>
      <c r="D590" s="253"/>
      <c r="E590" s="253"/>
      <c r="F590" s="253"/>
      <c r="G590" s="253"/>
      <c r="H590" s="253"/>
      <c r="I590" s="253"/>
      <c r="J590" s="253"/>
      <c r="K590" s="253"/>
      <c r="L590" s="253"/>
      <c r="M590" s="253"/>
      <c r="N590" s="253"/>
      <c r="O590" s="253"/>
      <c r="P590" s="253"/>
      <c r="Q590" s="253"/>
      <c r="R590" s="253"/>
      <c r="S590" s="253"/>
      <c r="T590" s="253"/>
      <c r="U590" s="253" t="s">
        <v>750</v>
      </c>
      <c r="V590" s="253"/>
      <c r="W590" s="253"/>
      <c r="X590" s="253"/>
      <c r="Y590" s="253"/>
      <c r="Z590" s="253"/>
      <c r="AA590" s="253"/>
      <c r="AB590" s="253"/>
      <c r="AC590" s="253" t="s">
        <v>329</v>
      </c>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c r="BT590" s="253"/>
      <c r="BU590" s="253"/>
      <c r="BV590" s="253"/>
      <c r="BW590" s="253"/>
      <c r="BX590" s="253"/>
      <c r="BY590" s="253"/>
      <c r="BZ590" s="253"/>
      <c r="CA590" s="253"/>
      <c r="CB590" s="253"/>
      <c r="CC590" s="253"/>
      <c r="CD590" s="253"/>
      <c r="CE590" s="253"/>
      <c r="CF590" s="253"/>
      <c r="CG590" s="253"/>
      <c r="CH590" s="253"/>
      <c r="CI590" s="253"/>
      <c r="CJ590" s="253"/>
      <c r="CK590" s="253"/>
      <c r="CL590" s="253"/>
      <c r="CM590" s="253"/>
      <c r="CN590" s="253"/>
      <c r="CO590" s="253"/>
      <c r="CP590" s="253"/>
      <c r="CQ590" s="253"/>
      <c r="CR590" s="253"/>
      <c r="CS590" s="253"/>
      <c r="CT590" s="253"/>
      <c r="CU590" s="253"/>
      <c r="CV590" s="253"/>
      <c r="CW590" s="253"/>
      <c r="CX590" s="253"/>
      <c r="CY590" s="253"/>
      <c r="CZ590" s="253"/>
      <c r="DA590" s="253"/>
      <c r="DB590" s="253"/>
      <c r="DC590" s="253"/>
      <c r="DD590" s="253"/>
      <c r="DE590" s="253"/>
      <c r="DF590" s="253"/>
      <c r="DG590" s="253"/>
      <c r="DH590" s="253"/>
      <c r="DI590" s="253"/>
      <c r="DJ590" s="253"/>
      <c r="DK590" s="253"/>
      <c r="DL590" s="253"/>
      <c r="DM590" s="253"/>
      <c r="DN590" s="253"/>
      <c r="DO590" s="253"/>
      <c r="DP590" s="253"/>
      <c r="DQ590" s="253"/>
      <c r="DR590" s="253"/>
      <c r="DS590" s="253"/>
      <c r="DT590" s="253"/>
      <c r="DU590" s="253"/>
      <c r="DV590" s="253"/>
      <c r="DW590" s="253"/>
      <c r="DX590" s="253"/>
      <c r="DY590" s="253"/>
      <c r="DZ590" s="253"/>
      <c r="EA590" s="253"/>
      <c r="EB590" s="253"/>
      <c r="EC590" s="253"/>
      <c r="ED590" s="253"/>
      <c r="EE590" s="253"/>
      <c r="EF590" s="253"/>
      <c r="EG590" s="253"/>
      <c r="EH590" s="253"/>
      <c r="EI590" s="253"/>
      <c r="EJ590" s="253"/>
      <c r="EK590" s="253"/>
      <c r="EL590" s="253"/>
      <c r="EM590" s="253"/>
      <c r="EN590" s="253"/>
      <c r="EO590" s="253"/>
      <c r="EP590" s="253"/>
      <c r="EQ590" s="253"/>
      <c r="ER590" s="253"/>
      <c r="ES590" s="253"/>
      <c r="ET590" s="253"/>
      <c r="EU590" s="253"/>
      <c r="EV590" s="253"/>
      <c r="EW590" s="253"/>
      <c r="EX590" s="253"/>
      <c r="EY590" s="253"/>
      <c r="EZ590" s="253"/>
      <c r="FA590" s="253"/>
      <c r="FB590" s="253"/>
      <c r="FC590" s="253"/>
      <c r="FD590" s="253"/>
      <c r="FE590" s="253"/>
      <c r="FF590" s="253"/>
      <c r="FG590" s="253"/>
      <c r="FH590" s="253"/>
      <c r="FI590" s="253"/>
      <c r="FJ590" s="253"/>
      <c r="FK590" s="253"/>
      <c r="FL590" s="253"/>
      <c r="FM590" s="253"/>
      <c r="FN590" s="253"/>
      <c r="FO590" s="253"/>
      <c r="FP590" s="253"/>
      <c r="FQ590" s="253"/>
      <c r="FR590" s="253"/>
      <c r="FS590" s="253"/>
      <c r="FT590" s="253"/>
      <c r="FU590" s="253"/>
      <c r="FV590" s="253"/>
      <c r="FW590" s="253"/>
      <c r="FX590" s="253"/>
      <c r="FY590" s="253"/>
      <c r="FZ590" s="253"/>
      <c r="GA590" s="253"/>
      <c r="GB590" s="253"/>
      <c r="GC590" s="253"/>
      <c r="GD590" s="253"/>
      <c r="GE590" s="253"/>
      <c r="GF590" s="253"/>
      <c r="GG590" s="253"/>
      <c r="GH590" s="253"/>
      <c r="GI590" s="253"/>
      <c r="GJ590" s="253"/>
      <c r="GK590" s="253"/>
      <c r="GL590" s="253"/>
      <c r="GM590" s="253"/>
      <c r="GN590" s="253"/>
      <c r="GO590" s="253"/>
      <c r="GP590" s="253"/>
      <c r="GQ590" s="253"/>
      <c r="GR590" s="253"/>
      <c r="GS590" s="253"/>
      <c r="GT590" s="253"/>
      <c r="GU590" s="253"/>
      <c r="GV590" s="253"/>
      <c r="GW590" s="253"/>
      <c r="GX590" s="253"/>
      <c r="GY590" s="253"/>
      <c r="GZ590" s="253"/>
      <c r="HA590" s="253"/>
      <c r="HB590" s="253"/>
      <c r="HC590" s="253"/>
      <c r="HD590" s="253"/>
      <c r="HE590" s="253"/>
      <c r="HF590" s="253"/>
      <c r="HG590" s="253"/>
      <c r="HH590" s="253"/>
      <c r="HI590" s="253"/>
      <c r="HJ590" s="253"/>
      <c r="HK590" s="253"/>
      <c r="HL590" s="253"/>
      <c r="HM590" s="253"/>
      <c r="HN590" s="253"/>
      <c r="HO590" s="253"/>
      <c r="HP590" s="253"/>
      <c r="HQ590" s="253"/>
      <c r="HR590" s="253"/>
      <c r="HS590" s="253"/>
      <c r="HT590" s="253"/>
      <c r="HU590" s="253"/>
      <c r="HV590" s="253"/>
      <c r="HW590" s="253"/>
      <c r="HX590" s="253"/>
      <c r="HY590" s="253"/>
      <c r="HZ590" s="253"/>
      <c r="IA590" s="253"/>
      <c r="IB590" s="253"/>
      <c r="IC590" s="253"/>
      <c r="ID590" s="253"/>
      <c r="IE590" s="253"/>
      <c r="IF590" s="253"/>
      <c r="IG590" s="253"/>
      <c r="IH590" s="253"/>
      <c r="II590" s="253"/>
      <c r="IJ590" s="253"/>
      <c r="IK590" s="253"/>
      <c r="IL590" s="253"/>
      <c r="IM590" s="253"/>
      <c r="IN590" s="253"/>
      <c r="IO590" s="253"/>
      <c r="IP590" s="253"/>
      <c r="IQ590" s="253"/>
      <c r="IR590" s="253"/>
      <c r="IS590" s="253"/>
      <c r="IT590" s="253"/>
      <c r="IU590" s="253"/>
      <c r="IV590" s="253"/>
      <c r="IW590" s="253"/>
      <c r="IX590" s="253"/>
      <c r="IY590" s="253"/>
      <c r="IZ590" s="253"/>
      <c r="JA590" s="253"/>
      <c r="JB590" s="253"/>
      <c r="JC590" s="253"/>
      <c r="JD590" s="253"/>
      <c r="JE590" s="253"/>
      <c r="JF590" s="253"/>
      <c r="JG590" s="253"/>
      <c r="JH590" s="253"/>
      <c r="JI590" s="253"/>
      <c r="JJ590" s="253"/>
      <c r="JK590" s="253"/>
      <c r="JL590" s="253"/>
      <c r="JM590" s="253"/>
      <c r="JN590" s="253"/>
      <c r="JO590" s="253"/>
      <c r="JP590" s="253"/>
      <c r="JQ590" s="253"/>
      <c r="JR590" s="253"/>
      <c r="JS590" s="253"/>
      <c r="JT590" s="253"/>
      <c r="JU590" s="253"/>
    </row>
    <row r="591" spans="1:281" s="252" customFormat="1" ht="15" customHeight="1" x14ac:dyDescent="0.25">
      <c r="A591" s="253"/>
      <c r="B591" s="253"/>
      <c r="C591" s="253"/>
      <c r="D591" s="253"/>
      <c r="E591" s="253"/>
      <c r="F591" s="253"/>
      <c r="G591" s="253"/>
      <c r="H591" s="253"/>
      <c r="I591" s="253"/>
      <c r="J591" s="253"/>
      <c r="K591" s="253"/>
      <c r="L591" s="253"/>
      <c r="M591" s="253"/>
      <c r="N591" s="253"/>
      <c r="O591" s="253"/>
      <c r="P591" s="253"/>
      <c r="Q591" s="253"/>
      <c r="R591" s="253"/>
      <c r="S591" s="253"/>
      <c r="T591" s="253"/>
      <c r="U591" s="253" t="s">
        <v>751</v>
      </c>
      <c r="V591" s="253"/>
      <c r="W591" s="253"/>
      <c r="X591" s="253"/>
      <c r="Y591" s="253"/>
      <c r="Z591" s="253"/>
      <c r="AA591" s="253"/>
      <c r="AB591" s="253"/>
      <c r="AC591" s="253" t="s">
        <v>320</v>
      </c>
      <c r="AD591" s="253"/>
      <c r="AE591" s="253"/>
      <c r="AF591" s="253"/>
      <c r="AG591" s="253"/>
      <c r="AH591" s="253"/>
      <c r="AI591" s="253"/>
      <c r="AJ591" s="253"/>
      <c r="AK591" s="253"/>
      <c r="AL591" s="253"/>
      <c r="AM591" s="253"/>
      <c r="AN591" s="253"/>
      <c r="AO591" s="253"/>
      <c r="AP591" s="253"/>
      <c r="AQ591" s="253"/>
      <c r="AR591" s="253"/>
      <c r="AS591" s="253"/>
      <c r="AT591" s="253"/>
      <c r="AU591" s="253"/>
      <c r="AV591" s="253"/>
      <c r="AW591" s="253"/>
      <c r="AX591" s="253"/>
      <c r="AY591" s="253"/>
      <c r="AZ591" s="253"/>
      <c r="BA591" s="253"/>
      <c r="BB591" s="253"/>
      <c r="BC591" s="253"/>
      <c r="BD591" s="253"/>
      <c r="BE591" s="253"/>
      <c r="BF591" s="253"/>
      <c r="BG591" s="253"/>
      <c r="BH591" s="253"/>
      <c r="BI591" s="253"/>
      <c r="BJ591" s="253"/>
      <c r="BK591" s="253"/>
      <c r="BL591" s="253"/>
      <c r="BM591" s="253"/>
      <c r="BN591" s="253"/>
      <c r="BO591" s="253"/>
      <c r="BP591" s="253"/>
      <c r="BQ591" s="253"/>
      <c r="BR591" s="253"/>
      <c r="BS591" s="253"/>
      <c r="BT591" s="253"/>
      <c r="BU591" s="253"/>
      <c r="BV591" s="253"/>
      <c r="BW591" s="253"/>
      <c r="BX591" s="253"/>
      <c r="BY591" s="253"/>
      <c r="BZ591" s="253"/>
      <c r="CA591" s="253"/>
      <c r="CB591" s="253"/>
      <c r="CC591" s="253"/>
      <c r="CD591" s="253"/>
      <c r="CE591" s="253"/>
      <c r="CF591" s="253"/>
      <c r="CG591" s="253"/>
      <c r="CH591" s="253"/>
      <c r="CI591" s="253"/>
      <c r="CJ591" s="253"/>
      <c r="CK591" s="253"/>
      <c r="CL591" s="253"/>
      <c r="CM591" s="253"/>
      <c r="CN591" s="253"/>
      <c r="CO591" s="253"/>
      <c r="CP591" s="253"/>
      <c r="CQ591" s="253"/>
      <c r="CR591" s="253"/>
      <c r="CS591" s="253"/>
      <c r="CT591" s="253"/>
      <c r="CU591" s="253"/>
      <c r="CV591" s="253"/>
      <c r="CW591" s="253"/>
      <c r="CX591" s="253"/>
      <c r="CY591" s="253"/>
      <c r="CZ591" s="253"/>
      <c r="DA591" s="253"/>
      <c r="DB591" s="253"/>
      <c r="DC591" s="253"/>
      <c r="DD591" s="253"/>
      <c r="DE591" s="253"/>
      <c r="DF591" s="253"/>
      <c r="DG591" s="253"/>
      <c r="DH591" s="253"/>
      <c r="DI591" s="253"/>
      <c r="DJ591" s="253"/>
      <c r="DK591" s="253"/>
      <c r="DL591" s="253"/>
      <c r="DM591" s="253"/>
      <c r="DN591" s="253"/>
      <c r="DO591" s="253"/>
      <c r="DP591" s="253"/>
      <c r="DQ591" s="253"/>
      <c r="DR591" s="253"/>
      <c r="DS591" s="253"/>
      <c r="DT591" s="253"/>
      <c r="DU591" s="253"/>
      <c r="DV591" s="253"/>
      <c r="DW591" s="253"/>
      <c r="DX591" s="253"/>
      <c r="DY591" s="253"/>
      <c r="DZ591" s="253"/>
      <c r="EA591" s="253"/>
      <c r="EB591" s="253"/>
      <c r="EC591" s="253"/>
      <c r="ED591" s="253"/>
      <c r="EE591" s="253"/>
      <c r="EF591" s="253"/>
      <c r="EG591" s="253"/>
      <c r="EH591" s="253"/>
      <c r="EI591" s="253"/>
      <c r="EJ591" s="253"/>
      <c r="EK591" s="253"/>
      <c r="EL591" s="253"/>
      <c r="EM591" s="253"/>
      <c r="EN591" s="253"/>
      <c r="EO591" s="253"/>
      <c r="EP591" s="253"/>
      <c r="EQ591" s="253"/>
      <c r="ER591" s="253"/>
      <c r="ES591" s="253"/>
      <c r="ET591" s="253"/>
      <c r="EU591" s="253"/>
      <c r="EV591" s="253"/>
      <c r="EW591" s="253"/>
      <c r="EX591" s="253"/>
      <c r="EY591" s="253"/>
      <c r="EZ591" s="253"/>
      <c r="FA591" s="253"/>
      <c r="FB591" s="253"/>
      <c r="FC591" s="253"/>
      <c r="FD591" s="253"/>
      <c r="FE591" s="253"/>
      <c r="FF591" s="253"/>
      <c r="FG591" s="253"/>
      <c r="FH591" s="253"/>
      <c r="FI591" s="253"/>
      <c r="FJ591" s="253"/>
      <c r="FK591" s="253"/>
      <c r="FL591" s="253"/>
      <c r="FM591" s="253"/>
      <c r="FN591" s="253"/>
      <c r="FO591" s="253"/>
      <c r="FP591" s="253"/>
      <c r="FQ591" s="253"/>
      <c r="FR591" s="253"/>
      <c r="FS591" s="253"/>
      <c r="FT591" s="253"/>
      <c r="FU591" s="253"/>
      <c r="FV591" s="253"/>
      <c r="FW591" s="253"/>
      <c r="FX591" s="253"/>
      <c r="FY591" s="253"/>
      <c r="FZ591" s="253"/>
      <c r="GA591" s="253"/>
      <c r="GB591" s="253"/>
      <c r="GC591" s="253"/>
      <c r="GD591" s="253"/>
      <c r="GE591" s="253"/>
      <c r="GF591" s="253"/>
      <c r="GG591" s="253"/>
      <c r="GH591" s="253"/>
      <c r="GI591" s="253"/>
      <c r="GJ591" s="253"/>
      <c r="GK591" s="253"/>
      <c r="GL591" s="253"/>
      <c r="GM591" s="253"/>
      <c r="GN591" s="253"/>
      <c r="GO591" s="253"/>
      <c r="GP591" s="253"/>
      <c r="GQ591" s="253"/>
      <c r="GR591" s="253"/>
      <c r="GS591" s="253"/>
      <c r="GT591" s="253"/>
      <c r="GU591" s="253"/>
      <c r="GV591" s="253"/>
      <c r="GW591" s="253"/>
      <c r="GX591" s="253"/>
      <c r="GY591" s="253"/>
      <c r="GZ591" s="253"/>
      <c r="HA591" s="253"/>
      <c r="HB591" s="253"/>
      <c r="HC591" s="253"/>
      <c r="HD591" s="253"/>
      <c r="HE591" s="253"/>
      <c r="HF591" s="253"/>
      <c r="HG591" s="253"/>
      <c r="HH591" s="253"/>
      <c r="HI591" s="253"/>
      <c r="HJ591" s="253"/>
      <c r="HK591" s="253"/>
      <c r="HL591" s="253"/>
      <c r="HM591" s="253"/>
      <c r="HN591" s="253"/>
      <c r="HO591" s="253"/>
      <c r="HP591" s="253"/>
      <c r="HQ591" s="253"/>
      <c r="HR591" s="253"/>
      <c r="HS591" s="253"/>
      <c r="HT591" s="253"/>
      <c r="HU591" s="253"/>
      <c r="HV591" s="253"/>
      <c r="HW591" s="253"/>
      <c r="HX591" s="253"/>
      <c r="HY591" s="253"/>
      <c r="HZ591" s="253"/>
      <c r="IA591" s="253"/>
      <c r="IB591" s="253"/>
      <c r="IC591" s="253"/>
      <c r="ID591" s="253"/>
      <c r="IE591" s="253"/>
      <c r="IF591" s="253"/>
      <c r="IG591" s="253"/>
      <c r="IH591" s="253"/>
      <c r="II591" s="253"/>
      <c r="IJ591" s="253"/>
      <c r="IK591" s="253"/>
      <c r="IL591" s="253"/>
      <c r="IM591" s="253"/>
      <c r="IN591" s="253"/>
      <c r="IO591" s="253"/>
      <c r="IP591" s="253"/>
      <c r="IQ591" s="253"/>
      <c r="IR591" s="253"/>
      <c r="IS591" s="253"/>
      <c r="IT591" s="253"/>
      <c r="IU591" s="253"/>
      <c r="IV591" s="253"/>
      <c r="IW591" s="253"/>
      <c r="IX591" s="253"/>
      <c r="IY591" s="253"/>
      <c r="IZ591" s="253"/>
      <c r="JA591" s="253"/>
      <c r="JB591" s="253"/>
      <c r="JC591" s="253"/>
      <c r="JD591" s="253"/>
      <c r="JE591" s="253"/>
      <c r="JF591" s="253"/>
      <c r="JG591" s="253"/>
      <c r="JH591" s="253"/>
      <c r="JI591" s="253"/>
      <c r="JJ591" s="253"/>
      <c r="JK591" s="253"/>
      <c r="JL591" s="253"/>
      <c r="JM591" s="253"/>
      <c r="JN591" s="253"/>
      <c r="JO591" s="253"/>
      <c r="JP591" s="253"/>
      <c r="JQ591" s="253"/>
      <c r="JR591" s="253"/>
      <c r="JS591" s="253"/>
      <c r="JT591" s="253"/>
      <c r="JU591" s="253"/>
    </row>
    <row r="592" spans="1:281" s="252" customFormat="1" ht="15" customHeight="1" x14ac:dyDescent="0.25">
      <c r="A592" s="253"/>
      <c r="B592" s="253"/>
      <c r="C592" s="253"/>
      <c r="D592" s="253"/>
      <c r="E592" s="253"/>
      <c r="F592" s="253"/>
      <c r="G592" s="253"/>
      <c r="H592" s="253"/>
      <c r="I592" s="253"/>
      <c r="J592" s="253"/>
      <c r="K592" s="253"/>
      <c r="L592" s="253"/>
      <c r="M592" s="253"/>
      <c r="N592" s="253"/>
      <c r="O592" s="253"/>
      <c r="P592" s="253"/>
      <c r="Q592" s="253"/>
      <c r="R592" s="253"/>
      <c r="S592" s="253"/>
      <c r="T592" s="253"/>
      <c r="U592" s="253" t="s">
        <v>752</v>
      </c>
      <c r="V592" s="253"/>
      <c r="W592" s="253"/>
      <c r="X592" s="253"/>
      <c r="Y592" s="253"/>
      <c r="Z592" s="253"/>
      <c r="AA592" s="253"/>
      <c r="AB592" s="253"/>
      <c r="AC592" s="253" t="s">
        <v>332</v>
      </c>
      <c r="AD592" s="253"/>
      <c r="AE592" s="253"/>
      <c r="AF592" s="253"/>
      <c r="AG592" s="253"/>
      <c r="AH592" s="253"/>
      <c r="AI592" s="253"/>
      <c r="AJ592" s="253"/>
      <c r="AK592" s="253"/>
      <c r="AL592" s="253"/>
      <c r="AM592" s="253"/>
      <c r="AN592" s="253"/>
      <c r="AO592" s="253"/>
      <c r="AP592" s="253"/>
      <c r="AQ592" s="253"/>
      <c r="AR592" s="253"/>
      <c r="AS592" s="253"/>
      <c r="AT592" s="253"/>
      <c r="AU592" s="253"/>
      <c r="AV592" s="253"/>
      <c r="AW592" s="253"/>
      <c r="AX592" s="253"/>
      <c r="AY592" s="253"/>
      <c r="AZ592" s="253"/>
      <c r="BA592" s="253"/>
      <c r="BB592" s="253"/>
      <c r="BC592" s="253"/>
      <c r="BD592" s="253"/>
      <c r="BE592" s="253"/>
      <c r="BF592" s="253"/>
      <c r="BG592" s="253"/>
      <c r="BH592" s="253"/>
      <c r="BI592" s="253"/>
      <c r="BJ592" s="253"/>
      <c r="BK592" s="253"/>
      <c r="BL592" s="253"/>
      <c r="BM592" s="253"/>
      <c r="BN592" s="253"/>
      <c r="BO592" s="253"/>
      <c r="BP592" s="253"/>
      <c r="BQ592" s="253"/>
      <c r="BR592" s="253"/>
      <c r="BS592" s="253"/>
      <c r="BT592" s="253"/>
      <c r="BU592" s="253"/>
      <c r="BV592" s="253"/>
      <c r="BW592" s="253"/>
      <c r="BX592" s="253"/>
      <c r="BY592" s="253"/>
      <c r="BZ592" s="253"/>
      <c r="CA592" s="253"/>
      <c r="CB592" s="253"/>
      <c r="CC592" s="253"/>
      <c r="CD592" s="253"/>
      <c r="CE592" s="253"/>
      <c r="CF592" s="253"/>
      <c r="CG592" s="253"/>
      <c r="CH592" s="253"/>
      <c r="CI592" s="253"/>
      <c r="CJ592" s="253"/>
      <c r="CK592" s="253"/>
      <c r="CL592" s="253"/>
      <c r="CM592" s="253"/>
      <c r="CN592" s="253"/>
      <c r="CO592" s="253"/>
      <c r="CP592" s="253"/>
      <c r="CQ592" s="253"/>
      <c r="CR592" s="253"/>
      <c r="CS592" s="253"/>
      <c r="CT592" s="253"/>
      <c r="CU592" s="253"/>
      <c r="CV592" s="253"/>
      <c r="CW592" s="253"/>
      <c r="CX592" s="253"/>
      <c r="CY592" s="253"/>
      <c r="CZ592" s="253"/>
      <c r="DA592" s="253"/>
      <c r="DB592" s="253"/>
      <c r="DC592" s="253"/>
      <c r="DD592" s="253"/>
      <c r="DE592" s="253"/>
      <c r="DF592" s="253"/>
      <c r="DG592" s="253"/>
      <c r="DH592" s="253"/>
      <c r="DI592" s="253"/>
      <c r="DJ592" s="253"/>
      <c r="DK592" s="253"/>
      <c r="DL592" s="253"/>
      <c r="DM592" s="253"/>
      <c r="DN592" s="253"/>
      <c r="DO592" s="253"/>
      <c r="DP592" s="253"/>
      <c r="DQ592" s="253"/>
      <c r="DR592" s="253"/>
      <c r="DS592" s="253"/>
      <c r="DT592" s="253"/>
      <c r="DU592" s="253"/>
      <c r="DV592" s="253"/>
      <c r="DW592" s="253"/>
      <c r="DX592" s="253"/>
      <c r="DY592" s="253"/>
      <c r="DZ592" s="253"/>
      <c r="EA592" s="253"/>
      <c r="EB592" s="253"/>
      <c r="EC592" s="253"/>
      <c r="ED592" s="253"/>
      <c r="EE592" s="253"/>
      <c r="EF592" s="253"/>
      <c r="EG592" s="253"/>
      <c r="EH592" s="253"/>
      <c r="EI592" s="253"/>
      <c r="EJ592" s="253"/>
      <c r="EK592" s="253"/>
      <c r="EL592" s="253"/>
      <c r="EM592" s="253"/>
      <c r="EN592" s="253"/>
      <c r="EO592" s="253"/>
      <c r="EP592" s="253"/>
      <c r="EQ592" s="253"/>
      <c r="ER592" s="253"/>
      <c r="ES592" s="253"/>
      <c r="ET592" s="253"/>
      <c r="EU592" s="253"/>
      <c r="EV592" s="253"/>
      <c r="EW592" s="253"/>
      <c r="EX592" s="253"/>
      <c r="EY592" s="253"/>
      <c r="EZ592" s="253"/>
      <c r="FA592" s="253"/>
      <c r="FB592" s="253"/>
      <c r="FC592" s="253"/>
      <c r="FD592" s="253"/>
      <c r="FE592" s="253"/>
      <c r="FF592" s="253"/>
      <c r="FG592" s="253"/>
      <c r="FH592" s="253"/>
      <c r="FI592" s="253"/>
      <c r="FJ592" s="253"/>
      <c r="FK592" s="253"/>
      <c r="FL592" s="253"/>
      <c r="FM592" s="253"/>
      <c r="FN592" s="253"/>
      <c r="FO592" s="253"/>
      <c r="FP592" s="253"/>
      <c r="FQ592" s="253"/>
      <c r="FR592" s="253"/>
      <c r="FS592" s="253"/>
      <c r="FT592" s="253"/>
      <c r="FU592" s="253"/>
      <c r="FV592" s="253"/>
      <c r="FW592" s="253"/>
      <c r="FX592" s="253"/>
      <c r="FY592" s="253"/>
      <c r="FZ592" s="253"/>
      <c r="GA592" s="253"/>
      <c r="GB592" s="253"/>
      <c r="GC592" s="253"/>
      <c r="GD592" s="253"/>
      <c r="GE592" s="253"/>
      <c r="GF592" s="253"/>
      <c r="GG592" s="253"/>
      <c r="GH592" s="253"/>
      <c r="GI592" s="253"/>
      <c r="GJ592" s="253"/>
      <c r="GK592" s="253"/>
      <c r="GL592" s="253"/>
      <c r="GM592" s="253"/>
      <c r="GN592" s="253"/>
      <c r="GO592" s="253"/>
      <c r="GP592" s="253"/>
      <c r="GQ592" s="253"/>
      <c r="GR592" s="253"/>
      <c r="GS592" s="253"/>
      <c r="GT592" s="253"/>
      <c r="GU592" s="253"/>
      <c r="GV592" s="253"/>
      <c r="GW592" s="253"/>
      <c r="GX592" s="253"/>
      <c r="GY592" s="253"/>
      <c r="GZ592" s="253"/>
      <c r="HA592" s="253"/>
      <c r="HB592" s="253"/>
      <c r="HC592" s="253"/>
      <c r="HD592" s="253"/>
      <c r="HE592" s="253"/>
      <c r="HF592" s="253"/>
      <c r="HG592" s="253"/>
      <c r="HH592" s="253"/>
      <c r="HI592" s="253"/>
      <c r="HJ592" s="253"/>
      <c r="HK592" s="253"/>
      <c r="HL592" s="253"/>
      <c r="HM592" s="253"/>
      <c r="HN592" s="253"/>
      <c r="HO592" s="253"/>
      <c r="HP592" s="253"/>
      <c r="HQ592" s="253"/>
      <c r="HR592" s="253"/>
      <c r="HS592" s="253"/>
      <c r="HT592" s="253"/>
      <c r="HU592" s="253"/>
      <c r="HV592" s="253"/>
      <c r="HW592" s="253"/>
      <c r="HX592" s="253"/>
      <c r="HY592" s="253"/>
      <c r="HZ592" s="253"/>
      <c r="IA592" s="253"/>
      <c r="IB592" s="253"/>
      <c r="IC592" s="253"/>
      <c r="ID592" s="253"/>
      <c r="IE592" s="253"/>
      <c r="IF592" s="253"/>
      <c r="IG592" s="253"/>
      <c r="IH592" s="253"/>
      <c r="II592" s="253"/>
      <c r="IJ592" s="253"/>
      <c r="IK592" s="253"/>
      <c r="IL592" s="253"/>
      <c r="IM592" s="253"/>
      <c r="IN592" s="253"/>
      <c r="IO592" s="253"/>
      <c r="IP592" s="253"/>
      <c r="IQ592" s="253"/>
      <c r="IR592" s="253"/>
      <c r="IS592" s="253"/>
      <c r="IT592" s="253"/>
      <c r="IU592" s="253"/>
      <c r="IV592" s="253"/>
      <c r="IW592" s="253"/>
      <c r="IX592" s="253"/>
      <c r="IY592" s="253"/>
      <c r="IZ592" s="253"/>
      <c r="JA592" s="253"/>
      <c r="JB592" s="253"/>
      <c r="JC592" s="253"/>
      <c r="JD592" s="253"/>
      <c r="JE592" s="253"/>
      <c r="JF592" s="253"/>
      <c r="JG592" s="253"/>
      <c r="JH592" s="253"/>
      <c r="JI592" s="253"/>
      <c r="JJ592" s="253"/>
      <c r="JK592" s="253"/>
      <c r="JL592" s="253"/>
      <c r="JM592" s="253"/>
      <c r="JN592" s="253"/>
      <c r="JO592" s="253"/>
      <c r="JP592" s="253"/>
      <c r="JQ592" s="253"/>
      <c r="JR592" s="253"/>
      <c r="JS592" s="253"/>
      <c r="JT592" s="253"/>
      <c r="JU592" s="253"/>
    </row>
    <row r="593" spans="1:281" s="252" customFormat="1" ht="15" customHeight="1" x14ac:dyDescent="0.25">
      <c r="A593" s="253"/>
      <c r="B593" s="253"/>
      <c r="C593" s="253"/>
      <c r="D593" s="253"/>
      <c r="E593" s="253"/>
      <c r="F593" s="253"/>
      <c r="G593" s="253"/>
      <c r="H593" s="253"/>
      <c r="I593" s="253"/>
      <c r="J593" s="253"/>
      <c r="K593" s="253"/>
      <c r="L593" s="253"/>
      <c r="M593" s="253"/>
      <c r="N593" s="253"/>
      <c r="O593" s="253"/>
      <c r="P593" s="253"/>
      <c r="Q593" s="253"/>
      <c r="R593" s="253"/>
      <c r="S593" s="253"/>
      <c r="T593" s="253"/>
      <c r="U593" s="253" t="s">
        <v>753</v>
      </c>
      <c r="V593" s="253"/>
      <c r="W593" s="253"/>
      <c r="X593" s="253"/>
      <c r="Y593" s="253"/>
      <c r="Z593" s="253"/>
      <c r="AA593" s="253"/>
      <c r="AB593" s="253"/>
      <c r="AC593" s="253" t="s">
        <v>320</v>
      </c>
      <c r="AD593" s="253"/>
      <c r="AE593" s="253"/>
      <c r="AF593" s="253"/>
      <c r="AG593" s="253"/>
      <c r="AH593" s="253"/>
      <c r="AI593" s="253"/>
      <c r="AJ593" s="253"/>
      <c r="AK593" s="253"/>
      <c r="AL593" s="253"/>
      <c r="AM593" s="253"/>
      <c r="AN593" s="253"/>
      <c r="AO593" s="253"/>
      <c r="AP593" s="253"/>
      <c r="AQ593" s="253"/>
      <c r="AR593" s="253"/>
      <c r="AS593" s="253"/>
      <c r="AT593" s="253"/>
      <c r="AU593" s="253"/>
      <c r="AV593" s="253"/>
      <c r="AW593" s="253"/>
      <c r="AX593" s="253"/>
      <c r="AY593" s="253"/>
      <c r="AZ593" s="253"/>
      <c r="BA593" s="253"/>
      <c r="BB593" s="253"/>
      <c r="BC593" s="253"/>
      <c r="BD593" s="253"/>
      <c r="BE593" s="253"/>
      <c r="BF593" s="253"/>
      <c r="BG593" s="253"/>
      <c r="BH593" s="253"/>
      <c r="BI593" s="253"/>
      <c r="BJ593" s="253"/>
      <c r="BK593" s="253"/>
      <c r="BL593" s="253"/>
      <c r="BM593" s="253"/>
      <c r="BN593" s="253"/>
      <c r="BO593" s="253"/>
      <c r="BP593" s="253"/>
      <c r="BQ593" s="253"/>
      <c r="BR593" s="253"/>
      <c r="BS593" s="253"/>
      <c r="BT593" s="253"/>
      <c r="BU593" s="253"/>
      <c r="BV593" s="253"/>
      <c r="BW593" s="253"/>
      <c r="BX593" s="253"/>
      <c r="BY593" s="253"/>
      <c r="BZ593" s="253"/>
      <c r="CA593" s="253"/>
      <c r="CB593" s="253"/>
      <c r="CC593" s="253"/>
      <c r="CD593" s="253"/>
      <c r="CE593" s="253"/>
      <c r="CF593" s="253"/>
      <c r="CG593" s="253"/>
      <c r="CH593" s="253"/>
      <c r="CI593" s="253"/>
      <c r="CJ593" s="253"/>
      <c r="CK593" s="253"/>
      <c r="CL593" s="253"/>
      <c r="CM593" s="253"/>
      <c r="CN593" s="253"/>
      <c r="CO593" s="253"/>
      <c r="CP593" s="253"/>
      <c r="CQ593" s="253"/>
      <c r="CR593" s="253"/>
      <c r="CS593" s="253"/>
      <c r="CT593" s="253"/>
      <c r="CU593" s="253"/>
      <c r="CV593" s="253"/>
      <c r="CW593" s="253"/>
      <c r="CX593" s="253"/>
      <c r="CY593" s="253"/>
      <c r="CZ593" s="253"/>
      <c r="DA593" s="253"/>
      <c r="DB593" s="253"/>
      <c r="DC593" s="253"/>
      <c r="DD593" s="253"/>
      <c r="DE593" s="253"/>
      <c r="DF593" s="253"/>
      <c r="DG593" s="253"/>
      <c r="DH593" s="253"/>
      <c r="DI593" s="253"/>
      <c r="DJ593" s="253"/>
      <c r="DK593" s="253"/>
      <c r="DL593" s="253"/>
      <c r="DM593" s="253"/>
      <c r="DN593" s="253"/>
      <c r="DO593" s="253"/>
      <c r="DP593" s="253"/>
      <c r="DQ593" s="253"/>
      <c r="DR593" s="253"/>
      <c r="DS593" s="253"/>
      <c r="DT593" s="253"/>
      <c r="DU593" s="253"/>
      <c r="DV593" s="253"/>
      <c r="DW593" s="253"/>
      <c r="DX593" s="253"/>
      <c r="DY593" s="253"/>
      <c r="DZ593" s="253"/>
      <c r="EA593" s="253"/>
      <c r="EB593" s="253"/>
      <c r="EC593" s="253"/>
      <c r="ED593" s="253"/>
      <c r="EE593" s="253"/>
      <c r="EF593" s="253"/>
      <c r="EG593" s="253"/>
      <c r="EH593" s="253"/>
      <c r="EI593" s="253"/>
      <c r="EJ593" s="253"/>
      <c r="EK593" s="253"/>
      <c r="EL593" s="253"/>
      <c r="EM593" s="253"/>
      <c r="EN593" s="253"/>
      <c r="EO593" s="253"/>
      <c r="EP593" s="253"/>
      <c r="EQ593" s="253"/>
      <c r="ER593" s="253"/>
      <c r="ES593" s="253"/>
      <c r="ET593" s="253"/>
      <c r="EU593" s="253"/>
      <c r="EV593" s="253"/>
      <c r="EW593" s="253"/>
      <c r="EX593" s="253"/>
      <c r="EY593" s="253"/>
      <c r="EZ593" s="253"/>
      <c r="FA593" s="253"/>
      <c r="FB593" s="253"/>
      <c r="FC593" s="253"/>
      <c r="FD593" s="253"/>
      <c r="FE593" s="253"/>
      <c r="FF593" s="253"/>
      <c r="FG593" s="253"/>
      <c r="FH593" s="253"/>
      <c r="FI593" s="253"/>
      <c r="FJ593" s="253"/>
      <c r="FK593" s="253"/>
      <c r="FL593" s="253"/>
      <c r="FM593" s="253"/>
      <c r="FN593" s="253"/>
      <c r="FO593" s="253"/>
      <c r="FP593" s="253"/>
      <c r="FQ593" s="253"/>
      <c r="FR593" s="253"/>
      <c r="FS593" s="253"/>
      <c r="FT593" s="253"/>
      <c r="FU593" s="253"/>
      <c r="FV593" s="253"/>
      <c r="FW593" s="253"/>
      <c r="FX593" s="253"/>
      <c r="FY593" s="253"/>
      <c r="FZ593" s="253"/>
      <c r="GA593" s="253"/>
      <c r="GB593" s="253"/>
      <c r="GC593" s="253"/>
      <c r="GD593" s="253"/>
      <c r="GE593" s="253"/>
      <c r="GF593" s="253"/>
      <c r="GG593" s="253"/>
      <c r="GH593" s="253"/>
      <c r="GI593" s="253"/>
      <c r="GJ593" s="253"/>
      <c r="GK593" s="253"/>
      <c r="GL593" s="253"/>
      <c r="GM593" s="253"/>
      <c r="GN593" s="253"/>
      <c r="GO593" s="253"/>
      <c r="GP593" s="253"/>
      <c r="GQ593" s="253"/>
      <c r="GR593" s="253"/>
      <c r="GS593" s="253"/>
      <c r="GT593" s="253"/>
      <c r="GU593" s="253"/>
      <c r="GV593" s="253"/>
      <c r="GW593" s="253"/>
      <c r="GX593" s="253"/>
      <c r="GY593" s="253"/>
      <c r="GZ593" s="253"/>
      <c r="HA593" s="253"/>
      <c r="HB593" s="253"/>
      <c r="HC593" s="253"/>
      <c r="HD593" s="253"/>
      <c r="HE593" s="253"/>
      <c r="HF593" s="253"/>
      <c r="HG593" s="253"/>
      <c r="HH593" s="253"/>
      <c r="HI593" s="253"/>
      <c r="HJ593" s="253"/>
      <c r="HK593" s="253"/>
      <c r="HL593" s="253"/>
      <c r="HM593" s="253"/>
      <c r="HN593" s="253"/>
      <c r="HO593" s="253"/>
      <c r="HP593" s="253"/>
      <c r="HQ593" s="253"/>
      <c r="HR593" s="253"/>
      <c r="HS593" s="253"/>
      <c r="HT593" s="253"/>
      <c r="HU593" s="253"/>
      <c r="HV593" s="253"/>
      <c r="HW593" s="253"/>
      <c r="HX593" s="253"/>
      <c r="HY593" s="253"/>
      <c r="HZ593" s="253"/>
      <c r="IA593" s="253"/>
      <c r="IB593" s="253"/>
      <c r="IC593" s="253"/>
      <c r="ID593" s="253"/>
      <c r="IE593" s="253"/>
      <c r="IF593" s="253"/>
      <c r="IG593" s="253"/>
      <c r="IH593" s="253"/>
      <c r="II593" s="253"/>
      <c r="IJ593" s="253"/>
      <c r="IK593" s="253"/>
      <c r="IL593" s="253"/>
      <c r="IM593" s="253"/>
      <c r="IN593" s="253"/>
      <c r="IO593" s="253"/>
      <c r="IP593" s="253"/>
      <c r="IQ593" s="253"/>
      <c r="IR593" s="253"/>
      <c r="IS593" s="253"/>
      <c r="IT593" s="253"/>
      <c r="IU593" s="253"/>
      <c r="IV593" s="253"/>
      <c r="IW593" s="253"/>
      <c r="IX593" s="253"/>
      <c r="IY593" s="253"/>
      <c r="IZ593" s="253"/>
      <c r="JA593" s="253"/>
      <c r="JB593" s="253"/>
      <c r="JC593" s="253"/>
      <c r="JD593" s="253"/>
      <c r="JE593" s="253"/>
      <c r="JF593" s="253"/>
      <c r="JG593" s="253"/>
      <c r="JH593" s="253"/>
      <c r="JI593" s="253"/>
      <c r="JJ593" s="253"/>
      <c r="JK593" s="253"/>
      <c r="JL593" s="253"/>
      <c r="JM593" s="253"/>
      <c r="JN593" s="253"/>
      <c r="JO593" s="253"/>
      <c r="JP593" s="253"/>
      <c r="JQ593" s="253"/>
      <c r="JR593" s="253"/>
      <c r="JS593" s="253"/>
      <c r="JT593" s="253"/>
      <c r="JU593" s="253"/>
    </row>
    <row r="594" spans="1:281" s="252" customFormat="1" ht="15" customHeight="1" x14ac:dyDescent="0.25">
      <c r="A594" s="253"/>
      <c r="B594" s="253"/>
      <c r="C594" s="253"/>
      <c r="D594" s="253"/>
      <c r="E594" s="253"/>
      <c r="F594" s="253"/>
      <c r="G594" s="253"/>
      <c r="H594" s="253"/>
      <c r="I594" s="253"/>
      <c r="J594" s="253"/>
      <c r="K594" s="253"/>
      <c r="L594" s="253"/>
      <c r="M594" s="253"/>
      <c r="N594" s="253"/>
      <c r="O594" s="253"/>
      <c r="P594" s="253"/>
      <c r="Q594" s="253"/>
      <c r="R594" s="253"/>
      <c r="S594" s="253"/>
      <c r="T594" s="253"/>
      <c r="U594" s="253" t="s">
        <v>754</v>
      </c>
      <c r="V594" s="253"/>
      <c r="W594" s="253"/>
      <c r="X594" s="253"/>
      <c r="Y594" s="253"/>
      <c r="Z594" s="253"/>
      <c r="AA594" s="253"/>
      <c r="AB594" s="253"/>
      <c r="AC594" s="253" t="s">
        <v>316</v>
      </c>
      <c r="AD594" s="253"/>
      <c r="AE594" s="253"/>
      <c r="AF594" s="253"/>
      <c r="AG594" s="253"/>
      <c r="AH594" s="253"/>
      <c r="AI594" s="253"/>
      <c r="AJ594" s="253"/>
      <c r="AK594" s="253"/>
      <c r="AL594" s="253"/>
      <c r="AM594" s="253"/>
      <c r="AN594" s="253"/>
      <c r="AO594" s="253"/>
      <c r="AP594" s="253"/>
      <c r="AQ594" s="253"/>
      <c r="AR594" s="253"/>
      <c r="AS594" s="253"/>
      <c r="AT594" s="253"/>
      <c r="AU594" s="253"/>
      <c r="AV594" s="253"/>
      <c r="AW594" s="253"/>
      <c r="AX594" s="253"/>
      <c r="AY594" s="253"/>
      <c r="AZ594" s="253"/>
      <c r="BA594" s="253"/>
      <c r="BB594" s="253"/>
      <c r="BC594" s="253"/>
      <c r="BD594" s="253"/>
      <c r="BE594" s="253"/>
      <c r="BF594" s="253"/>
      <c r="BG594" s="253"/>
      <c r="BH594" s="253"/>
      <c r="BI594" s="253"/>
      <c r="BJ594" s="253"/>
      <c r="BK594" s="253"/>
      <c r="BL594" s="253"/>
      <c r="BM594" s="253"/>
      <c r="BN594" s="253"/>
      <c r="BO594" s="253"/>
      <c r="BP594" s="253"/>
      <c r="BQ594" s="253"/>
      <c r="BR594" s="253"/>
      <c r="BS594" s="253"/>
      <c r="BT594" s="253"/>
      <c r="BU594" s="253"/>
      <c r="BV594" s="253"/>
      <c r="BW594" s="253"/>
      <c r="BX594" s="253"/>
      <c r="BY594" s="253"/>
      <c r="BZ594" s="253"/>
      <c r="CA594" s="253"/>
      <c r="CB594" s="253"/>
      <c r="CC594" s="253"/>
      <c r="CD594" s="253"/>
      <c r="CE594" s="253"/>
      <c r="CF594" s="253"/>
      <c r="CG594" s="253"/>
      <c r="CH594" s="253"/>
      <c r="CI594" s="253"/>
      <c r="CJ594" s="253"/>
      <c r="CK594" s="253"/>
      <c r="CL594" s="253"/>
      <c r="CM594" s="253"/>
      <c r="CN594" s="253"/>
      <c r="CO594" s="253"/>
      <c r="CP594" s="253"/>
      <c r="CQ594" s="253"/>
      <c r="CR594" s="253"/>
      <c r="CS594" s="253"/>
      <c r="CT594" s="253"/>
      <c r="CU594" s="253"/>
      <c r="CV594" s="253"/>
      <c r="CW594" s="253"/>
      <c r="CX594" s="253"/>
      <c r="CY594" s="253"/>
      <c r="CZ594" s="253"/>
      <c r="DA594" s="253"/>
      <c r="DB594" s="253"/>
      <c r="DC594" s="253"/>
      <c r="DD594" s="253"/>
      <c r="DE594" s="253"/>
      <c r="DF594" s="253"/>
      <c r="DG594" s="253"/>
      <c r="DH594" s="253"/>
      <c r="DI594" s="253"/>
      <c r="DJ594" s="253"/>
      <c r="DK594" s="253"/>
      <c r="DL594" s="253"/>
      <c r="DM594" s="253"/>
      <c r="DN594" s="253"/>
      <c r="DO594" s="253"/>
      <c r="DP594" s="253"/>
      <c r="DQ594" s="253"/>
      <c r="DR594" s="253"/>
      <c r="DS594" s="253"/>
      <c r="DT594" s="253"/>
      <c r="DU594" s="253"/>
      <c r="DV594" s="253"/>
      <c r="DW594" s="253"/>
      <c r="DX594" s="253"/>
      <c r="DY594" s="253"/>
      <c r="DZ594" s="253"/>
      <c r="EA594" s="253"/>
      <c r="EB594" s="253"/>
      <c r="EC594" s="253"/>
      <c r="ED594" s="253"/>
      <c r="EE594" s="253"/>
      <c r="EF594" s="253"/>
      <c r="EG594" s="253"/>
      <c r="EH594" s="253"/>
      <c r="EI594" s="253"/>
      <c r="EJ594" s="253"/>
      <c r="EK594" s="253"/>
      <c r="EL594" s="253"/>
      <c r="EM594" s="253"/>
      <c r="EN594" s="253"/>
      <c r="EO594" s="253"/>
      <c r="EP594" s="253"/>
      <c r="EQ594" s="253"/>
      <c r="ER594" s="253"/>
      <c r="ES594" s="253"/>
      <c r="ET594" s="253"/>
      <c r="EU594" s="253"/>
      <c r="EV594" s="253"/>
      <c r="EW594" s="253"/>
      <c r="EX594" s="253"/>
      <c r="EY594" s="253"/>
      <c r="EZ594" s="253"/>
      <c r="FA594" s="253"/>
      <c r="FB594" s="253"/>
      <c r="FC594" s="253"/>
      <c r="FD594" s="253"/>
      <c r="FE594" s="253"/>
      <c r="FF594" s="253"/>
      <c r="FG594" s="253"/>
      <c r="FH594" s="253"/>
      <c r="FI594" s="253"/>
      <c r="FJ594" s="253"/>
      <c r="FK594" s="253"/>
      <c r="FL594" s="253"/>
      <c r="FM594" s="253"/>
      <c r="FN594" s="253"/>
      <c r="FO594" s="253"/>
      <c r="FP594" s="253"/>
      <c r="FQ594" s="253"/>
      <c r="FR594" s="253"/>
      <c r="FS594" s="253"/>
      <c r="FT594" s="253"/>
      <c r="FU594" s="253"/>
      <c r="FV594" s="253"/>
      <c r="FW594" s="253"/>
      <c r="FX594" s="253"/>
      <c r="FY594" s="253"/>
      <c r="FZ594" s="253"/>
      <c r="GA594" s="253"/>
      <c r="GB594" s="253"/>
      <c r="GC594" s="253"/>
      <c r="GD594" s="253"/>
      <c r="GE594" s="253"/>
      <c r="GF594" s="253"/>
      <c r="GG594" s="253"/>
      <c r="GH594" s="253"/>
      <c r="GI594" s="253"/>
      <c r="GJ594" s="253"/>
      <c r="GK594" s="253"/>
      <c r="GL594" s="253"/>
      <c r="GM594" s="253"/>
      <c r="GN594" s="253"/>
      <c r="GO594" s="253"/>
      <c r="GP594" s="253"/>
      <c r="GQ594" s="253"/>
      <c r="GR594" s="253"/>
      <c r="GS594" s="253"/>
      <c r="GT594" s="253"/>
      <c r="GU594" s="253"/>
      <c r="GV594" s="253"/>
      <c r="GW594" s="253"/>
      <c r="GX594" s="253"/>
      <c r="GY594" s="253"/>
      <c r="GZ594" s="253"/>
      <c r="HA594" s="253"/>
      <c r="HB594" s="253"/>
      <c r="HC594" s="253"/>
      <c r="HD594" s="253"/>
      <c r="HE594" s="253"/>
      <c r="HF594" s="253"/>
      <c r="HG594" s="253"/>
      <c r="HH594" s="253"/>
      <c r="HI594" s="253"/>
      <c r="HJ594" s="253"/>
      <c r="HK594" s="253"/>
      <c r="HL594" s="253"/>
      <c r="HM594" s="253"/>
      <c r="HN594" s="253"/>
      <c r="HO594" s="253"/>
      <c r="HP594" s="253"/>
      <c r="HQ594" s="253"/>
      <c r="HR594" s="253"/>
      <c r="HS594" s="253"/>
      <c r="HT594" s="253"/>
      <c r="HU594" s="253"/>
      <c r="HV594" s="253"/>
      <c r="HW594" s="253"/>
      <c r="HX594" s="253"/>
      <c r="HY594" s="253"/>
      <c r="HZ594" s="253"/>
      <c r="IA594" s="253"/>
      <c r="IB594" s="253"/>
      <c r="IC594" s="253"/>
      <c r="ID594" s="253"/>
      <c r="IE594" s="253"/>
      <c r="IF594" s="253"/>
      <c r="IG594" s="253"/>
      <c r="IH594" s="253"/>
      <c r="II594" s="253"/>
      <c r="IJ594" s="253"/>
      <c r="IK594" s="253"/>
      <c r="IL594" s="253"/>
      <c r="IM594" s="253"/>
      <c r="IN594" s="253"/>
      <c r="IO594" s="253"/>
      <c r="IP594" s="253"/>
      <c r="IQ594" s="253"/>
      <c r="IR594" s="253"/>
      <c r="IS594" s="253"/>
      <c r="IT594" s="253"/>
      <c r="IU594" s="253"/>
      <c r="IV594" s="253"/>
      <c r="IW594" s="253"/>
      <c r="IX594" s="253"/>
      <c r="IY594" s="253"/>
      <c r="IZ594" s="253"/>
      <c r="JA594" s="253"/>
      <c r="JB594" s="253"/>
      <c r="JC594" s="253"/>
      <c r="JD594" s="253"/>
      <c r="JE594" s="253"/>
      <c r="JF594" s="253"/>
      <c r="JG594" s="253"/>
      <c r="JH594" s="253"/>
      <c r="JI594" s="253"/>
      <c r="JJ594" s="253"/>
      <c r="JK594" s="253"/>
      <c r="JL594" s="253"/>
      <c r="JM594" s="253"/>
      <c r="JN594" s="253"/>
      <c r="JO594" s="253"/>
      <c r="JP594" s="253"/>
      <c r="JQ594" s="253"/>
      <c r="JR594" s="253"/>
      <c r="JS594" s="253"/>
      <c r="JT594" s="253"/>
      <c r="JU594" s="253"/>
    </row>
    <row r="595" spans="1:281" s="252" customFormat="1" ht="15" customHeight="1" x14ac:dyDescent="0.25">
      <c r="A595" s="253"/>
      <c r="B595" s="253"/>
      <c r="C595" s="253"/>
      <c r="D595" s="253"/>
      <c r="E595" s="253"/>
      <c r="F595" s="253"/>
      <c r="G595" s="253"/>
      <c r="H595" s="253"/>
      <c r="I595" s="253"/>
      <c r="J595" s="253"/>
      <c r="K595" s="253"/>
      <c r="L595" s="253"/>
      <c r="M595" s="253"/>
      <c r="N595" s="253"/>
      <c r="O595" s="253"/>
      <c r="P595" s="253"/>
      <c r="Q595" s="253"/>
      <c r="R595" s="253"/>
      <c r="S595" s="253"/>
      <c r="T595" s="253"/>
      <c r="U595" s="253" t="s">
        <v>755</v>
      </c>
      <c r="V595" s="253"/>
      <c r="W595" s="253"/>
      <c r="X595" s="253"/>
      <c r="Y595" s="253"/>
      <c r="Z595" s="253"/>
      <c r="AA595" s="253"/>
      <c r="AB595" s="253"/>
      <c r="AC595" s="253" t="s">
        <v>393</v>
      </c>
      <c r="AD595" s="253"/>
      <c r="AE595" s="253"/>
      <c r="AF595" s="253"/>
      <c r="AG595" s="253"/>
      <c r="AH595" s="253"/>
      <c r="AI595" s="253"/>
      <c r="AJ595" s="253"/>
      <c r="AK595" s="253"/>
      <c r="AL595" s="253"/>
      <c r="AM595" s="253"/>
      <c r="AN595" s="253"/>
      <c r="AO595" s="253"/>
      <c r="AP595" s="253"/>
      <c r="AQ595" s="253"/>
      <c r="AR595" s="253"/>
      <c r="AS595" s="253"/>
      <c r="AT595" s="253"/>
      <c r="AU595" s="253"/>
      <c r="AV595" s="253"/>
      <c r="AW595" s="253"/>
      <c r="AX595" s="253"/>
      <c r="AY595" s="253"/>
      <c r="AZ595" s="253"/>
      <c r="BA595" s="253"/>
      <c r="BB595" s="253"/>
      <c r="BC595" s="253"/>
      <c r="BD595" s="253"/>
      <c r="BE595" s="253"/>
      <c r="BF595" s="253"/>
      <c r="BG595" s="253"/>
      <c r="BH595" s="253"/>
      <c r="BI595" s="253"/>
      <c r="BJ595" s="253"/>
      <c r="BK595" s="253"/>
      <c r="BL595" s="253"/>
      <c r="BM595" s="253"/>
      <c r="BN595" s="253"/>
      <c r="BO595" s="253"/>
      <c r="BP595" s="253"/>
      <c r="BQ595" s="253"/>
      <c r="BR595" s="253"/>
      <c r="BS595" s="253"/>
      <c r="BT595" s="253"/>
      <c r="BU595" s="253"/>
      <c r="BV595" s="253"/>
      <c r="BW595" s="253"/>
      <c r="BX595" s="253"/>
      <c r="BY595" s="253"/>
      <c r="BZ595" s="253"/>
      <c r="CA595" s="253"/>
      <c r="CB595" s="253"/>
      <c r="CC595" s="253"/>
      <c r="CD595" s="253"/>
      <c r="CE595" s="253"/>
      <c r="CF595" s="253"/>
      <c r="CG595" s="253"/>
      <c r="CH595" s="253"/>
      <c r="CI595" s="253"/>
      <c r="CJ595" s="253"/>
      <c r="CK595" s="253"/>
      <c r="CL595" s="253"/>
      <c r="CM595" s="253"/>
      <c r="CN595" s="253"/>
      <c r="CO595" s="253"/>
      <c r="CP595" s="253"/>
      <c r="CQ595" s="253"/>
      <c r="CR595" s="253"/>
      <c r="CS595" s="253"/>
      <c r="CT595" s="253"/>
      <c r="CU595" s="253"/>
      <c r="CV595" s="253"/>
      <c r="CW595" s="253"/>
      <c r="CX595" s="253"/>
      <c r="CY595" s="253"/>
      <c r="CZ595" s="253"/>
      <c r="DA595" s="253"/>
      <c r="DB595" s="253"/>
      <c r="DC595" s="253"/>
      <c r="DD595" s="253"/>
      <c r="DE595" s="253"/>
      <c r="DF595" s="253"/>
      <c r="DG595" s="253"/>
      <c r="DH595" s="253"/>
      <c r="DI595" s="253"/>
      <c r="DJ595" s="253"/>
      <c r="DK595" s="253"/>
      <c r="DL595" s="253"/>
      <c r="DM595" s="253"/>
      <c r="DN595" s="253"/>
      <c r="DO595" s="253"/>
      <c r="DP595" s="253"/>
      <c r="DQ595" s="253"/>
      <c r="DR595" s="253"/>
      <c r="DS595" s="253"/>
      <c r="DT595" s="253"/>
      <c r="DU595" s="253"/>
      <c r="DV595" s="253"/>
      <c r="DW595" s="253"/>
      <c r="DX595" s="253"/>
      <c r="DY595" s="253"/>
      <c r="DZ595" s="253"/>
      <c r="EA595" s="253"/>
      <c r="EB595" s="253"/>
      <c r="EC595" s="253"/>
      <c r="ED595" s="253"/>
      <c r="EE595" s="253"/>
      <c r="EF595" s="253"/>
      <c r="EG595" s="253"/>
      <c r="EH595" s="253"/>
      <c r="EI595" s="253"/>
      <c r="EJ595" s="253"/>
      <c r="EK595" s="253"/>
      <c r="EL595" s="253"/>
      <c r="EM595" s="253"/>
      <c r="EN595" s="253"/>
      <c r="EO595" s="253"/>
      <c r="EP595" s="253"/>
      <c r="EQ595" s="253"/>
      <c r="ER595" s="253"/>
      <c r="ES595" s="253"/>
      <c r="ET595" s="253"/>
      <c r="EU595" s="253"/>
      <c r="EV595" s="253"/>
      <c r="EW595" s="253"/>
      <c r="EX595" s="253"/>
      <c r="EY595" s="253"/>
      <c r="EZ595" s="253"/>
      <c r="FA595" s="253"/>
      <c r="FB595" s="253"/>
      <c r="FC595" s="253"/>
      <c r="FD595" s="253"/>
      <c r="FE595" s="253"/>
      <c r="FF595" s="253"/>
      <c r="FG595" s="253"/>
      <c r="FH595" s="253"/>
      <c r="FI595" s="253"/>
      <c r="FJ595" s="253"/>
      <c r="FK595" s="253"/>
      <c r="FL595" s="253"/>
      <c r="FM595" s="253"/>
      <c r="FN595" s="253"/>
      <c r="FO595" s="253"/>
      <c r="FP595" s="253"/>
      <c r="FQ595" s="253"/>
      <c r="FR595" s="253"/>
      <c r="FS595" s="253"/>
      <c r="FT595" s="253"/>
      <c r="FU595" s="253"/>
      <c r="FV595" s="253"/>
      <c r="FW595" s="253"/>
      <c r="FX595" s="253"/>
      <c r="FY595" s="253"/>
      <c r="FZ595" s="253"/>
      <c r="GA595" s="253"/>
      <c r="GB595" s="253"/>
      <c r="GC595" s="253"/>
      <c r="GD595" s="253"/>
      <c r="GE595" s="253"/>
      <c r="GF595" s="253"/>
      <c r="GG595" s="253"/>
      <c r="GH595" s="253"/>
      <c r="GI595" s="253"/>
      <c r="GJ595" s="253"/>
      <c r="GK595" s="253"/>
      <c r="GL595" s="253"/>
      <c r="GM595" s="253"/>
      <c r="GN595" s="253"/>
      <c r="GO595" s="253"/>
      <c r="GP595" s="253"/>
      <c r="GQ595" s="253"/>
      <c r="GR595" s="253"/>
      <c r="GS595" s="253"/>
      <c r="GT595" s="253"/>
      <c r="GU595" s="253"/>
      <c r="GV595" s="253"/>
      <c r="GW595" s="253"/>
      <c r="GX595" s="253"/>
      <c r="GY595" s="253"/>
      <c r="GZ595" s="253"/>
      <c r="HA595" s="253"/>
      <c r="HB595" s="253"/>
      <c r="HC595" s="253"/>
      <c r="HD595" s="253"/>
      <c r="HE595" s="253"/>
      <c r="HF595" s="253"/>
      <c r="HG595" s="253"/>
      <c r="HH595" s="253"/>
      <c r="HI595" s="253"/>
      <c r="HJ595" s="253"/>
      <c r="HK595" s="253"/>
      <c r="HL595" s="253"/>
      <c r="HM595" s="253"/>
      <c r="HN595" s="253"/>
      <c r="HO595" s="253"/>
      <c r="HP595" s="253"/>
      <c r="HQ595" s="253"/>
      <c r="HR595" s="253"/>
      <c r="HS595" s="253"/>
      <c r="HT595" s="253"/>
      <c r="HU595" s="253"/>
      <c r="HV595" s="253"/>
      <c r="HW595" s="253"/>
      <c r="HX595" s="253"/>
      <c r="HY595" s="253"/>
      <c r="HZ595" s="253"/>
      <c r="IA595" s="253"/>
      <c r="IB595" s="253"/>
      <c r="IC595" s="253"/>
      <c r="ID595" s="253"/>
      <c r="IE595" s="253"/>
      <c r="IF595" s="253"/>
      <c r="IG595" s="253"/>
      <c r="IH595" s="253"/>
      <c r="II595" s="253"/>
      <c r="IJ595" s="253"/>
      <c r="IK595" s="253"/>
      <c r="IL595" s="253"/>
      <c r="IM595" s="253"/>
      <c r="IN595" s="253"/>
      <c r="IO595" s="253"/>
      <c r="IP595" s="253"/>
      <c r="IQ595" s="253"/>
      <c r="IR595" s="253"/>
      <c r="IS595" s="253"/>
      <c r="IT595" s="253"/>
      <c r="IU595" s="253"/>
      <c r="IV595" s="253"/>
      <c r="IW595" s="253"/>
      <c r="IX595" s="253"/>
      <c r="IY595" s="253"/>
      <c r="IZ595" s="253"/>
      <c r="JA595" s="253"/>
      <c r="JB595" s="253"/>
      <c r="JC595" s="253"/>
      <c r="JD595" s="253"/>
      <c r="JE595" s="253"/>
      <c r="JF595" s="253"/>
      <c r="JG595" s="253"/>
      <c r="JH595" s="253"/>
      <c r="JI595" s="253"/>
      <c r="JJ595" s="253"/>
      <c r="JK595" s="253"/>
      <c r="JL595" s="253"/>
      <c r="JM595" s="253"/>
      <c r="JN595" s="253"/>
      <c r="JO595" s="253"/>
      <c r="JP595" s="253"/>
      <c r="JQ595" s="253"/>
      <c r="JR595" s="253"/>
      <c r="JS595" s="253"/>
      <c r="JT595" s="253"/>
      <c r="JU595" s="253"/>
    </row>
    <row r="596" spans="1:281" s="252" customFormat="1" ht="15" customHeight="1" x14ac:dyDescent="0.25">
      <c r="A596" s="253"/>
      <c r="B596" s="253"/>
      <c r="C596" s="253"/>
      <c r="D596" s="253"/>
      <c r="E596" s="253"/>
      <c r="F596" s="253"/>
      <c r="G596" s="253"/>
      <c r="H596" s="253"/>
      <c r="I596" s="253"/>
      <c r="J596" s="253"/>
      <c r="K596" s="253"/>
      <c r="L596" s="253"/>
      <c r="M596" s="253"/>
      <c r="N596" s="253"/>
      <c r="O596" s="253"/>
      <c r="P596" s="253"/>
      <c r="Q596" s="253"/>
      <c r="R596" s="253"/>
      <c r="S596" s="253"/>
      <c r="T596" s="253"/>
      <c r="U596" s="253" t="s">
        <v>756</v>
      </c>
      <c r="V596" s="253"/>
      <c r="W596" s="253"/>
      <c r="X596" s="253"/>
      <c r="Y596" s="253"/>
      <c r="Z596" s="253"/>
      <c r="AA596" s="253"/>
      <c r="AB596" s="253"/>
      <c r="AC596" s="253" t="s">
        <v>320</v>
      </c>
      <c r="AD596" s="253"/>
      <c r="AE596" s="253"/>
      <c r="AF596" s="253"/>
      <c r="AG596" s="253"/>
      <c r="AH596" s="253"/>
      <c r="AI596" s="253"/>
      <c r="AJ596" s="253"/>
      <c r="AK596" s="253"/>
      <c r="AL596" s="253"/>
      <c r="AM596" s="253"/>
      <c r="AN596" s="253"/>
      <c r="AO596" s="253"/>
      <c r="AP596" s="253"/>
      <c r="AQ596" s="253"/>
      <c r="AR596" s="253"/>
      <c r="AS596" s="253"/>
      <c r="AT596" s="253"/>
      <c r="AU596" s="253"/>
      <c r="AV596" s="253"/>
      <c r="AW596" s="253"/>
      <c r="AX596" s="253"/>
      <c r="AY596" s="253"/>
      <c r="AZ596" s="253"/>
      <c r="BA596" s="253"/>
      <c r="BB596" s="253"/>
      <c r="BC596" s="253"/>
      <c r="BD596" s="253"/>
      <c r="BE596" s="253"/>
      <c r="BF596" s="253"/>
      <c r="BG596" s="253"/>
      <c r="BH596" s="253"/>
      <c r="BI596" s="253"/>
      <c r="BJ596" s="253"/>
      <c r="BK596" s="253"/>
      <c r="BL596" s="253"/>
      <c r="BM596" s="253"/>
      <c r="BN596" s="253"/>
      <c r="BO596" s="253"/>
      <c r="BP596" s="253"/>
      <c r="BQ596" s="253"/>
      <c r="BR596" s="253"/>
      <c r="BS596" s="253"/>
      <c r="BT596" s="253"/>
      <c r="BU596" s="253"/>
      <c r="BV596" s="253"/>
      <c r="BW596" s="253"/>
      <c r="BX596" s="253"/>
      <c r="BY596" s="253"/>
      <c r="BZ596" s="253"/>
      <c r="CA596" s="253"/>
      <c r="CB596" s="253"/>
      <c r="CC596" s="253"/>
      <c r="CD596" s="253"/>
      <c r="CE596" s="253"/>
      <c r="CF596" s="253"/>
      <c r="CG596" s="253"/>
      <c r="CH596" s="253"/>
      <c r="CI596" s="253"/>
      <c r="CJ596" s="253"/>
      <c r="CK596" s="253"/>
      <c r="CL596" s="253"/>
      <c r="CM596" s="253"/>
      <c r="CN596" s="253"/>
      <c r="CO596" s="253"/>
      <c r="CP596" s="253"/>
      <c r="CQ596" s="253"/>
      <c r="CR596" s="253"/>
      <c r="CS596" s="253"/>
      <c r="CT596" s="253"/>
      <c r="CU596" s="253"/>
      <c r="CV596" s="253"/>
      <c r="CW596" s="253"/>
      <c r="CX596" s="253"/>
      <c r="CY596" s="253"/>
      <c r="CZ596" s="253"/>
      <c r="DA596" s="253"/>
      <c r="DB596" s="253"/>
      <c r="DC596" s="253"/>
      <c r="DD596" s="253"/>
      <c r="DE596" s="253"/>
      <c r="DF596" s="253"/>
      <c r="DG596" s="253"/>
      <c r="DH596" s="253"/>
      <c r="DI596" s="253"/>
      <c r="DJ596" s="253"/>
      <c r="DK596" s="253"/>
      <c r="DL596" s="253"/>
      <c r="DM596" s="253"/>
      <c r="DN596" s="253"/>
      <c r="DO596" s="253"/>
      <c r="DP596" s="253"/>
      <c r="DQ596" s="253"/>
      <c r="DR596" s="253"/>
      <c r="DS596" s="253"/>
      <c r="DT596" s="253"/>
      <c r="DU596" s="253"/>
      <c r="DV596" s="253"/>
      <c r="DW596" s="253"/>
      <c r="DX596" s="253"/>
      <c r="DY596" s="253"/>
      <c r="DZ596" s="253"/>
      <c r="EA596" s="253"/>
      <c r="EB596" s="253"/>
      <c r="EC596" s="253"/>
      <c r="ED596" s="253"/>
      <c r="EE596" s="253"/>
      <c r="EF596" s="253"/>
      <c r="EG596" s="253"/>
      <c r="EH596" s="253"/>
      <c r="EI596" s="253"/>
      <c r="EJ596" s="253"/>
      <c r="EK596" s="253"/>
      <c r="EL596" s="253"/>
      <c r="EM596" s="253"/>
      <c r="EN596" s="253"/>
      <c r="EO596" s="253"/>
      <c r="EP596" s="253"/>
      <c r="EQ596" s="253"/>
      <c r="ER596" s="253"/>
      <c r="ES596" s="253"/>
      <c r="ET596" s="253"/>
      <c r="EU596" s="253"/>
      <c r="EV596" s="253"/>
      <c r="EW596" s="253"/>
      <c r="EX596" s="253"/>
      <c r="EY596" s="253"/>
      <c r="EZ596" s="253"/>
      <c r="FA596" s="253"/>
      <c r="FB596" s="253"/>
      <c r="FC596" s="253"/>
      <c r="FD596" s="253"/>
      <c r="FE596" s="253"/>
      <c r="FF596" s="253"/>
      <c r="FG596" s="253"/>
      <c r="FH596" s="253"/>
      <c r="FI596" s="253"/>
      <c r="FJ596" s="253"/>
      <c r="FK596" s="253"/>
      <c r="FL596" s="253"/>
      <c r="FM596" s="253"/>
      <c r="FN596" s="253"/>
      <c r="FO596" s="253"/>
      <c r="FP596" s="253"/>
      <c r="FQ596" s="253"/>
      <c r="FR596" s="253"/>
      <c r="FS596" s="253"/>
      <c r="FT596" s="253"/>
      <c r="FU596" s="253"/>
      <c r="FV596" s="253"/>
      <c r="FW596" s="253"/>
      <c r="FX596" s="253"/>
      <c r="FY596" s="253"/>
      <c r="FZ596" s="253"/>
      <c r="GA596" s="253"/>
      <c r="GB596" s="253"/>
      <c r="GC596" s="253"/>
      <c r="GD596" s="253"/>
      <c r="GE596" s="253"/>
      <c r="GF596" s="253"/>
      <c r="GG596" s="253"/>
      <c r="GH596" s="253"/>
      <c r="GI596" s="253"/>
      <c r="GJ596" s="253"/>
      <c r="GK596" s="253"/>
      <c r="GL596" s="253"/>
      <c r="GM596" s="253"/>
      <c r="GN596" s="253"/>
      <c r="GO596" s="253"/>
      <c r="GP596" s="253"/>
      <c r="GQ596" s="253"/>
      <c r="GR596" s="253"/>
      <c r="GS596" s="253"/>
      <c r="GT596" s="253"/>
      <c r="GU596" s="253"/>
      <c r="GV596" s="253"/>
      <c r="GW596" s="253"/>
      <c r="GX596" s="253"/>
      <c r="GY596" s="253"/>
      <c r="GZ596" s="253"/>
      <c r="HA596" s="253"/>
      <c r="HB596" s="253"/>
      <c r="HC596" s="253"/>
      <c r="HD596" s="253"/>
      <c r="HE596" s="253"/>
      <c r="HF596" s="253"/>
      <c r="HG596" s="253"/>
      <c r="HH596" s="253"/>
      <c r="HI596" s="253"/>
      <c r="HJ596" s="253"/>
      <c r="HK596" s="253"/>
      <c r="HL596" s="253"/>
      <c r="HM596" s="253"/>
      <c r="HN596" s="253"/>
      <c r="HO596" s="253"/>
      <c r="HP596" s="253"/>
      <c r="HQ596" s="253"/>
      <c r="HR596" s="253"/>
      <c r="HS596" s="253"/>
      <c r="HT596" s="253"/>
      <c r="HU596" s="253"/>
      <c r="HV596" s="253"/>
      <c r="HW596" s="253"/>
      <c r="HX596" s="253"/>
      <c r="HY596" s="253"/>
      <c r="HZ596" s="253"/>
      <c r="IA596" s="253"/>
      <c r="IB596" s="253"/>
      <c r="IC596" s="253"/>
      <c r="ID596" s="253"/>
      <c r="IE596" s="253"/>
      <c r="IF596" s="253"/>
      <c r="IG596" s="253"/>
      <c r="IH596" s="253"/>
      <c r="II596" s="253"/>
      <c r="IJ596" s="253"/>
      <c r="IK596" s="253"/>
      <c r="IL596" s="253"/>
      <c r="IM596" s="253"/>
      <c r="IN596" s="253"/>
      <c r="IO596" s="253"/>
      <c r="IP596" s="253"/>
      <c r="IQ596" s="253"/>
      <c r="IR596" s="253"/>
      <c r="IS596" s="253"/>
      <c r="IT596" s="253"/>
      <c r="IU596" s="253"/>
      <c r="IV596" s="253"/>
      <c r="IW596" s="253"/>
      <c r="IX596" s="253"/>
      <c r="IY596" s="253"/>
      <c r="IZ596" s="253"/>
      <c r="JA596" s="253"/>
      <c r="JB596" s="253"/>
      <c r="JC596" s="253"/>
      <c r="JD596" s="253"/>
      <c r="JE596" s="253"/>
      <c r="JF596" s="253"/>
      <c r="JG596" s="253"/>
      <c r="JH596" s="253"/>
      <c r="JI596" s="253"/>
      <c r="JJ596" s="253"/>
      <c r="JK596" s="253"/>
      <c r="JL596" s="253"/>
      <c r="JM596" s="253"/>
      <c r="JN596" s="253"/>
      <c r="JO596" s="253"/>
      <c r="JP596" s="253"/>
      <c r="JQ596" s="253"/>
      <c r="JR596" s="253"/>
      <c r="JS596" s="253"/>
      <c r="JT596" s="253"/>
      <c r="JU596" s="253"/>
    </row>
    <row r="597" spans="1:281" s="252" customFormat="1" ht="15" customHeight="1" x14ac:dyDescent="0.25">
      <c r="A597" s="253"/>
      <c r="B597" s="253"/>
      <c r="C597" s="253"/>
      <c r="D597" s="253"/>
      <c r="E597" s="253"/>
      <c r="F597" s="253"/>
      <c r="G597" s="253"/>
      <c r="H597" s="253"/>
      <c r="I597" s="253"/>
      <c r="J597" s="253"/>
      <c r="K597" s="253"/>
      <c r="L597" s="253"/>
      <c r="M597" s="253"/>
      <c r="N597" s="253"/>
      <c r="O597" s="253"/>
      <c r="P597" s="253"/>
      <c r="Q597" s="253"/>
      <c r="R597" s="253"/>
      <c r="S597" s="253"/>
      <c r="T597" s="253"/>
      <c r="U597" s="253" t="s">
        <v>757</v>
      </c>
      <c r="V597" s="253"/>
      <c r="W597" s="253"/>
      <c r="X597" s="253"/>
      <c r="Y597" s="253"/>
      <c r="Z597" s="253"/>
      <c r="AA597" s="253"/>
      <c r="AB597" s="253"/>
      <c r="AC597" s="253" t="s">
        <v>393</v>
      </c>
      <c r="AD597" s="253"/>
      <c r="AE597" s="253"/>
      <c r="AF597" s="253"/>
      <c r="AG597" s="253"/>
      <c r="AH597" s="253"/>
      <c r="AI597" s="253"/>
      <c r="AJ597" s="253"/>
      <c r="AK597" s="253"/>
      <c r="AL597" s="253"/>
      <c r="AM597" s="253"/>
      <c r="AN597" s="253"/>
      <c r="AO597" s="253"/>
      <c r="AP597" s="253"/>
      <c r="AQ597" s="253"/>
      <c r="AR597" s="253"/>
      <c r="AS597" s="253"/>
      <c r="AT597" s="253"/>
      <c r="AU597" s="253"/>
      <c r="AV597" s="253"/>
      <c r="AW597" s="253"/>
      <c r="AX597" s="253"/>
      <c r="AY597" s="253"/>
      <c r="AZ597" s="253"/>
      <c r="BA597" s="253"/>
      <c r="BB597" s="253"/>
      <c r="BC597" s="253"/>
      <c r="BD597" s="253"/>
      <c r="BE597" s="253"/>
      <c r="BF597" s="253"/>
      <c r="BG597" s="253"/>
      <c r="BH597" s="253"/>
      <c r="BI597" s="253"/>
      <c r="BJ597" s="253"/>
      <c r="BK597" s="253"/>
      <c r="BL597" s="253"/>
      <c r="BM597" s="253"/>
      <c r="BN597" s="253"/>
      <c r="BO597" s="253"/>
      <c r="BP597" s="253"/>
      <c r="BQ597" s="253"/>
      <c r="BR597" s="253"/>
      <c r="BS597" s="253"/>
      <c r="BT597" s="253"/>
      <c r="BU597" s="253"/>
      <c r="BV597" s="253"/>
      <c r="BW597" s="253"/>
      <c r="BX597" s="253"/>
      <c r="BY597" s="253"/>
      <c r="BZ597" s="253"/>
      <c r="CA597" s="253"/>
      <c r="CB597" s="253"/>
      <c r="CC597" s="253"/>
      <c r="CD597" s="253"/>
      <c r="CE597" s="253"/>
      <c r="CF597" s="253"/>
      <c r="CG597" s="253"/>
      <c r="CH597" s="253"/>
      <c r="CI597" s="253"/>
      <c r="CJ597" s="253"/>
      <c r="CK597" s="253"/>
      <c r="CL597" s="253"/>
      <c r="CM597" s="253"/>
      <c r="CN597" s="253"/>
      <c r="CO597" s="253"/>
      <c r="CP597" s="253"/>
      <c r="CQ597" s="253"/>
      <c r="CR597" s="253"/>
      <c r="CS597" s="253"/>
      <c r="CT597" s="253"/>
      <c r="CU597" s="253"/>
      <c r="CV597" s="253"/>
      <c r="CW597" s="253"/>
      <c r="CX597" s="253"/>
      <c r="CY597" s="253"/>
      <c r="CZ597" s="253"/>
      <c r="DA597" s="253"/>
      <c r="DB597" s="253"/>
      <c r="DC597" s="253"/>
      <c r="DD597" s="253"/>
      <c r="DE597" s="253"/>
      <c r="DF597" s="253"/>
      <c r="DG597" s="253"/>
      <c r="DH597" s="253"/>
      <c r="DI597" s="253"/>
      <c r="DJ597" s="253"/>
      <c r="DK597" s="253"/>
      <c r="DL597" s="253"/>
      <c r="DM597" s="253"/>
      <c r="DN597" s="253"/>
      <c r="DO597" s="253"/>
      <c r="DP597" s="253"/>
      <c r="DQ597" s="253"/>
      <c r="DR597" s="253"/>
      <c r="DS597" s="253"/>
      <c r="DT597" s="253"/>
      <c r="DU597" s="253"/>
      <c r="DV597" s="253"/>
      <c r="DW597" s="253"/>
      <c r="DX597" s="253"/>
      <c r="DY597" s="253"/>
      <c r="DZ597" s="253"/>
      <c r="EA597" s="253"/>
      <c r="EB597" s="253"/>
      <c r="EC597" s="253"/>
      <c r="ED597" s="253"/>
      <c r="EE597" s="253"/>
      <c r="EF597" s="253"/>
      <c r="EG597" s="253"/>
      <c r="EH597" s="253"/>
      <c r="EI597" s="253"/>
      <c r="EJ597" s="253"/>
      <c r="EK597" s="253"/>
      <c r="EL597" s="253"/>
      <c r="EM597" s="253"/>
      <c r="EN597" s="253"/>
      <c r="EO597" s="253"/>
      <c r="EP597" s="253"/>
      <c r="EQ597" s="253"/>
      <c r="ER597" s="253"/>
      <c r="ES597" s="253"/>
      <c r="ET597" s="253"/>
      <c r="EU597" s="253"/>
      <c r="EV597" s="253"/>
      <c r="EW597" s="253"/>
      <c r="EX597" s="253"/>
      <c r="EY597" s="253"/>
      <c r="EZ597" s="253"/>
      <c r="FA597" s="253"/>
      <c r="FB597" s="253"/>
      <c r="FC597" s="253"/>
      <c r="FD597" s="253"/>
      <c r="FE597" s="253"/>
      <c r="FF597" s="253"/>
      <c r="FG597" s="253"/>
      <c r="FH597" s="253"/>
      <c r="FI597" s="253"/>
      <c r="FJ597" s="253"/>
      <c r="FK597" s="253"/>
      <c r="FL597" s="253"/>
      <c r="FM597" s="253"/>
      <c r="FN597" s="253"/>
      <c r="FO597" s="253"/>
      <c r="FP597" s="253"/>
      <c r="FQ597" s="253"/>
      <c r="FR597" s="253"/>
      <c r="FS597" s="253"/>
      <c r="FT597" s="253"/>
      <c r="FU597" s="253"/>
      <c r="FV597" s="253"/>
      <c r="FW597" s="253"/>
      <c r="FX597" s="253"/>
      <c r="FY597" s="253"/>
      <c r="FZ597" s="253"/>
      <c r="GA597" s="253"/>
      <c r="GB597" s="253"/>
      <c r="GC597" s="253"/>
      <c r="GD597" s="253"/>
      <c r="GE597" s="253"/>
      <c r="GF597" s="253"/>
      <c r="GG597" s="253"/>
      <c r="GH597" s="253"/>
      <c r="GI597" s="253"/>
      <c r="GJ597" s="253"/>
      <c r="GK597" s="253"/>
      <c r="GL597" s="253"/>
      <c r="GM597" s="253"/>
      <c r="GN597" s="253"/>
      <c r="GO597" s="253"/>
      <c r="GP597" s="253"/>
      <c r="GQ597" s="253"/>
      <c r="GR597" s="253"/>
      <c r="GS597" s="253"/>
      <c r="GT597" s="253"/>
      <c r="GU597" s="253"/>
      <c r="GV597" s="253"/>
      <c r="GW597" s="253"/>
      <c r="GX597" s="253"/>
      <c r="GY597" s="253"/>
      <c r="GZ597" s="253"/>
      <c r="HA597" s="253"/>
      <c r="HB597" s="253"/>
      <c r="HC597" s="253"/>
      <c r="HD597" s="253"/>
      <c r="HE597" s="253"/>
      <c r="HF597" s="253"/>
      <c r="HG597" s="253"/>
      <c r="HH597" s="253"/>
      <c r="HI597" s="253"/>
      <c r="HJ597" s="253"/>
      <c r="HK597" s="253"/>
      <c r="HL597" s="253"/>
      <c r="HM597" s="253"/>
      <c r="HN597" s="253"/>
      <c r="HO597" s="253"/>
      <c r="HP597" s="253"/>
      <c r="HQ597" s="253"/>
      <c r="HR597" s="253"/>
      <c r="HS597" s="253"/>
      <c r="HT597" s="253"/>
      <c r="HU597" s="253"/>
      <c r="HV597" s="253"/>
      <c r="HW597" s="253"/>
      <c r="HX597" s="253"/>
      <c r="HY597" s="253"/>
      <c r="HZ597" s="253"/>
      <c r="IA597" s="253"/>
      <c r="IB597" s="253"/>
      <c r="IC597" s="253"/>
      <c r="ID597" s="253"/>
      <c r="IE597" s="253"/>
      <c r="IF597" s="253"/>
      <c r="IG597" s="253"/>
      <c r="IH597" s="253"/>
      <c r="II597" s="253"/>
      <c r="IJ597" s="253"/>
      <c r="IK597" s="253"/>
      <c r="IL597" s="253"/>
      <c r="IM597" s="253"/>
      <c r="IN597" s="253"/>
      <c r="IO597" s="253"/>
      <c r="IP597" s="253"/>
      <c r="IQ597" s="253"/>
      <c r="IR597" s="253"/>
      <c r="IS597" s="253"/>
      <c r="IT597" s="253"/>
      <c r="IU597" s="253"/>
      <c r="IV597" s="253"/>
      <c r="IW597" s="253"/>
      <c r="IX597" s="253"/>
      <c r="IY597" s="253"/>
      <c r="IZ597" s="253"/>
      <c r="JA597" s="253"/>
      <c r="JB597" s="253"/>
      <c r="JC597" s="253"/>
      <c r="JD597" s="253"/>
      <c r="JE597" s="253"/>
      <c r="JF597" s="253"/>
      <c r="JG597" s="253"/>
      <c r="JH597" s="253"/>
      <c r="JI597" s="253"/>
      <c r="JJ597" s="253"/>
      <c r="JK597" s="253"/>
      <c r="JL597" s="253"/>
      <c r="JM597" s="253"/>
      <c r="JN597" s="253"/>
      <c r="JO597" s="253"/>
      <c r="JP597" s="253"/>
      <c r="JQ597" s="253"/>
      <c r="JR597" s="253"/>
      <c r="JS597" s="253"/>
      <c r="JT597" s="253"/>
      <c r="JU597" s="253"/>
    </row>
    <row r="598" spans="1:281" s="252" customFormat="1" ht="15" customHeight="1" x14ac:dyDescent="0.25">
      <c r="A598" s="253"/>
      <c r="B598" s="253"/>
      <c r="C598" s="253"/>
      <c r="D598" s="253"/>
      <c r="E598" s="253"/>
      <c r="F598" s="253"/>
      <c r="G598" s="253"/>
      <c r="H598" s="253"/>
      <c r="I598" s="253"/>
      <c r="J598" s="253"/>
      <c r="K598" s="253"/>
      <c r="L598" s="253"/>
      <c r="M598" s="253"/>
      <c r="N598" s="253"/>
      <c r="O598" s="253"/>
      <c r="P598" s="253"/>
      <c r="Q598" s="253"/>
      <c r="R598" s="253"/>
      <c r="S598" s="253"/>
      <c r="T598" s="253"/>
      <c r="U598" s="253" t="s">
        <v>758</v>
      </c>
      <c r="V598" s="253"/>
      <c r="W598" s="253"/>
      <c r="X598" s="253"/>
      <c r="Y598" s="253"/>
      <c r="Z598" s="253"/>
      <c r="AA598" s="253"/>
      <c r="AB598" s="253"/>
      <c r="AC598" s="253" t="s">
        <v>332</v>
      </c>
      <c r="AD598" s="253"/>
      <c r="AE598" s="253"/>
      <c r="AF598" s="253"/>
      <c r="AG598" s="253"/>
      <c r="AH598" s="253"/>
      <c r="AI598" s="253"/>
      <c r="AJ598" s="253"/>
      <c r="AK598" s="253"/>
      <c r="AL598" s="253"/>
      <c r="AM598" s="253"/>
      <c r="AN598" s="253"/>
      <c r="AO598" s="253"/>
      <c r="AP598" s="253"/>
      <c r="AQ598" s="253"/>
      <c r="AR598" s="253"/>
      <c r="AS598" s="253"/>
      <c r="AT598" s="253"/>
      <c r="AU598" s="253"/>
      <c r="AV598" s="253"/>
      <c r="AW598" s="253"/>
      <c r="AX598" s="253"/>
      <c r="AY598" s="253"/>
      <c r="AZ598" s="253"/>
      <c r="BA598" s="253"/>
      <c r="BB598" s="253"/>
      <c r="BC598" s="253"/>
      <c r="BD598" s="253"/>
      <c r="BE598" s="253"/>
      <c r="BF598" s="253"/>
      <c r="BG598" s="253"/>
      <c r="BH598" s="253"/>
      <c r="BI598" s="253"/>
      <c r="BJ598" s="253"/>
      <c r="BK598" s="253"/>
      <c r="BL598" s="253"/>
      <c r="BM598" s="253"/>
      <c r="BN598" s="253"/>
      <c r="BO598" s="253"/>
      <c r="BP598" s="253"/>
      <c r="BQ598" s="253"/>
      <c r="BR598" s="253"/>
      <c r="BS598" s="253"/>
      <c r="BT598" s="253"/>
      <c r="BU598" s="253"/>
      <c r="BV598" s="253"/>
      <c r="BW598" s="253"/>
      <c r="BX598" s="253"/>
      <c r="BY598" s="253"/>
      <c r="BZ598" s="253"/>
      <c r="CA598" s="253"/>
      <c r="CB598" s="253"/>
      <c r="CC598" s="253"/>
      <c r="CD598" s="253"/>
      <c r="CE598" s="253"/>
      <c r="CF598" s="253"/>
      <c r="CG598" s="253"/>
      <c r="CH598" s="253"/>
      <c r="CI598" s="253"/>
      <c r="CJ598" s="253"/>
      <c r="CK598" s="253"/>
      <c r="CL598" s="253"/>
      <c r="CM598" s="253"/>
      <c r="CN598" s="253"/>
      <c r="CO598" s="253"/>
      <c r="CP598" s="253"/>
      <c r="CQ598" s="253"/>
      <c r="CR598" s="253"/>
      <c r="CS598" s="253"/>
      <c r="CT598" s="253"/>
      <c r="CU598" s="253"/>
      <c r="CV598" s="253"/>
      <c r="CW598" s="253"/>
      <c r="CX598" s="253"/>
      <c r="CY598" s="253"/>
      <c r="CZ598" s="253"/>
      <c r="DA598" s="253"/>
      <c r="DB598" s="253"/>
      <c r="DC598" s="253"/>
      <c r="DD598" s="253"/>
      <c r="DE598" s="253"/>
      <c r="DF598" s="253"/>
      <c r="DG598" s="253"/>
      <c r="DH598" s="253"/>
      <c r="DI598" s="253"/>
      <c r="DJ598" s="253"/>
      <c r="DK598" s="253"/>
      <c r="DL598" s="253"/>
      <c r="DM598" s="253"/>
      <c r="DN598" s="253"/>
      <c r="DO598" s="253"/>
      <c r="DP598" s="253"/>
      <c r="DQ598" s="253"/>
      <c r="DR598" s="253"/>
      <c r="DS598" s="253"/>
      <c r="DT598" s="253"/>
      <c r="DU598" s="253"/>
      <c r="DV598" s="253"/>
      <c r="DW598" s="253"/>
      <c r="DX598" s="253"/>
      <c r="DY598" s="253"/>
      <c r="DZ598" s="253"/>
      <c r="EA598" s="253"/>
      <c r="EB598" s="253"/>
      <c r="EC598" s="253"/>
      <c r="ED598" s="253"/>
      <c r="EE598" s="253"/>
      <c r="EF598" s="253"/>
      <c r="EG598" s="253"/>
      <c r="EH598" s="253"/>
      <c r="EI598" s="253"/>
      <c r="EJ598" s="253"/>
      <c r="EK598" s="253"/>
      <c r="EL598" s="253"/>
      <c r="EM598" s="253"/>
      <c r="EN598" s="253"/>
      <c r="EO598" s="253"/>
      <c r="EP598" s="253"/>
      <c r="EQ598" s="253"/>
      <c r="ER598" s="253"/>
      <c r="ES598" s="253"/>
      <c r="ET598" s="253"/>
      <c r="EU598" s="253"/>
      <c r="EV598" s="253"/>
      <c r="EW598" s="253"/>
      <c r="EX598" s="253"/>
      <c r="EY598" s="253"/>
      <c r="EZ598" s="253"/>
      <c r="FA598" s="253"/>
      <c r="FB598" s="253"/>
      <c r="FC598" s="253"/>
      <c r="FD598" s="253"/>
      <c r="FE598" s="253"/>
      <c r="FF598" s="253"/>
      <c r="FG598" s="253"/>
      <c r="FH598" s="253"/>
      <c r="FI598" s="253"/>
      <c r="FJ598" s="253"/>
      <c r="FK598" s="253"/>
      <c r="FL598" s="253"/>
      <c r="FM598" s="253"/>
      <c r="FN598" s="253"/>
      <c r="FO598" s="253"/>
      <c r="FP598" s="253"/>
      <c r="FQ598" s="253"/>
      <c r="FR598" s="253"/>
      <c r="FS598" s="253"/>
      <c r="FT598" s="253"/>
      <c r="FU598" s="253"/>
      <c r="FV598" s="253"/>
      <c r="FW598" s="253"/>
      <c r="FX598" s="253"/>
      <c r="FY598" s="253"/>
      <c r="FZ598" s="253"/>
      <c r="GA598" s="253"/>
      <c r="GB598" s="253"/>
      <c r="GC598" s="253"/>
      <c r="GD598" s="253"/>
      <c r="GE598" s="253"/>
      <c r="GF598" s="253"/>
      <c r="GG598" s="253"/>
      <c r="GH598" s="253"/>
      <c r="GI598" s="253"/>
      <c r="GJ598" s="253"/>
      <c r="GK598" s="253"/>
      <c r="GL598" s="253"/>
      <c r="GM598" s="253"/>
      <c r="GN598" s="253"/>
      <c r="GO598" s="253"/>
      <c r="GP598" s="253"/>
      <c r="GQ598" s="253"/>
      <c r="GR598" s="253"/>
      <c r="GS598" s="253"/>
      <c r="GT598" s="253"/>
      <c r="GU598" s="253"/>
      <c r="GV598" s="253"/>
      <c r="GW598" s="253"/>
      <c r="GX598" s="253"/>
      <c r="GY598" s="253"/>
      <c r="GZ598" s="253"/>
      <c r="HA598" s="253"/>
      <c r="HB598" s="253"/>
      <c r="HC598" s="253"/>
      <c r="HD598" s="253"/>
      <c r="HE598" s="253"/>
      <c r="HF598" s="253"/>
      <c r="HG598" s="253"/>
      <c r="HH598" s="253"/>
      <c r="HI598" s="253"/>
      <c r="HJ598" s="253"/>
      <c r="HK598" s="253"/>
      <c r="HL598" s="253"/>
      <c r="HM598" s="253"/>
      <c r="HN598" s="253"/>
      <c r="HO598" s="253"/>
      <c r="HP598" s="253"/>
      <c r="HQ598" s="253"/>
      <c r="HR598" s="253"/>
      <c r="HS598" s="253"/>
      <c r="HT598" s="253"/>
      <c r="HU598" s="253"/>
      <c r="HV598" s="253"/>
      <c r="HW598" s="253"/>
      <c r="HX598" s="253"/>
      <c r="HY598" s="253"/>
      <c r="HZ598" s="253"/>
      <c r="IA598" s="253"/>
      <c r="IB598" s="253"/>
      <c r="IC598" s="253"/>
      <c r="ID598" s="253"/>
      <c r="IE598" s="253"/>
      <c r="IF598" s="253"/>
      <c r="IG598" s="253"/>
      <c r="IH598" s="253"/>
      <c r="II598" s="253"/>
      <c r="IJ598" s="253"/>
      <c r="IK598" s="253"/>
      <c r="IL598" s="253"/>
      <c r="IM598" s="253"/>
      <c r="IN598" s="253"/>
      <c r="IO598" s="253"/>
      <c r="IP598" s="253"/>
      <c r="IQ598" s="253"/>
      <c r="IR598" s="253"/>
      <c r="IS598" s="253"/>
      <c r="IT598" s="253"/>
      <c r="IU598" s="253"/>
      <c r="IV598" s="253"/>
      <c r="IW598" s="253"/>
      <c r="IX598" s="253"/>
      <c r="IY598" s="253"/>
      <c r="IZ598" s="253"/>
      <c r="JA598" s="253"/>
      <c r="JB598" s="253"/>
      <c r="JC598" s="253"/>
      <c r="JD598" s="253"/>
      <c r="JE598" s="253"/>
      <c r="JF598" s="253"/>
      <c r="JG598" s="253"/>
      <c r="JH598" s="253"/>
      <c r="JI598" s="253"/>
      <c r="JJ598" s="253"/>
      <c r="JK598" s="253"/>
      <c r="JL598" s="253"/>
      <c r="JM598" s="253"/>
      <c r="JN598" s="253"/>
      <c r="JO598" s="253"/>
      <c r="JP598" s="253"/>
      <c r="JQ598" s="253"/>
      <c r="JR598" s="253"/>
      <c r="JS598" s="253"/>
      <c r="JT598" s="253"/>
      <c r="JU598" s="253"/>
    </row>
    <row r="599" spans="1:281" s="252" customFormat="1" ht="15" customHeight="1" x14ac:dyDescent="0.25">
      <c r="A599" s="253"/>
      <c r="B599" s="253"/>
      <c r="C599" s="253"/>
      <c r="D599" s="253"/>
      <c r="E599" s="253"/>
      <c r="F599" s="253"/>
      <c r="G599" s="253"/>
      <c r="H599" s="253"/>
      <c r="I599" s="253"/>
      <c r="J599" s="253"/>
      <c r="K599" s="253"/>
      <c r="L599" s="253"/>
      <c r="M599" s="253"/>
      <c r="N599" s="253"/>
      <c r="O599" s="253"/>
      <c r="P599" s="253"/>
      <c r="Q599" s="253"/>
      <c r="R599" s="253"/>
      <c r="S599" s="253"/>
      <c r="T599" s="253"/>
      <c r="U599" s="253" t="s">
        <v>759</v>
      </c>
      <c r="V599" s="253"/>
      <c r="W599" s="253"/>
      <c r="X599" s="253"/>
      <c r="Y599" s="253"/>
      <c r="Z599" s="253"/>
      <c r="AA599" s="253"/>
      <c r="AB599" s="253"/>
      <c r="AC599" s="253" t="s">
        <v>318</v>
      </c>
      <c r="AD599" s="253"/>
      <c r="AE599" s="253"/>
      <c r="AF599" s="253"/>
      <c r="AG599" s="253"/>
      <c r="AH599" s="253"/>
      <c r="AI599" s="253"/>
      <c r="AJ599" s="253"/>
      <c r="AK599" s="253"/>
      <c r="AL599" s="253"/>
      <c r="AM599" s="253"/>
      <c r="AN599" s="253"/>
      <c r="AO599" s="253"/>
      <c r="AP599" s="253"/>
      <c r="AQ599" s="253"/>
      <c r="AR599" s="253"/>
      <c r="AS599" s="253"/>
      <c r="AT599" s="253"/>
      <c r="AU599" s="253"/>
      <c r="AV599" s="253"/>
      <c r="AW599" s="253"/>
      <c r="AX599" s="253"/>
      <c r="AY599" s="253"/>
      <c r="AZ599" s="253"/>
      <c r="BA599" s="253"/>
      <c r="BB599" s="253"/>
      <c r="BC599" s="253"/>
      <c r="BD599" s="253"/>
      <c r="BE599" s="253"/>
      <c r="BF599" s="253"/>
      <c r="BG599" s="253"/>
      <c r="BH599" s="253"/>
      <c r="BI599" s="253"/>
      <c r="BJ599" s="253"/>
      <c r="BK599" s="253"/>
      <c r="BL599" s="253"/>
      <c r="BM599" s="253"/>
      <c r="BN599" s="253"/>
      <c r="BO599" s="253"/>
      <c r="BP599" s="253"/>
      <c r="BQ599" s="253"/>
      <c r="BR599" s="253"/>
      <c r="BS599" s="253"/>
      <c r="BT599" s="253"/>
      <c r="BU599" s="253"/>
      <c r="BV599" s="253"/>
      <c r="BW599" s="253"/>
      <c r="BX599" s="253"/>
      <c r="BY599" s="253"/>
      <c r="BZ599" s="253"/>
      <c r="CA599" s="253"/>
      <c r="CB599" s="253"/>
      <c r="CC599" s="253"/>
      <c r="CD599" s="253"/>
      <c r="CE599" s="253"/>
      <c r="CF599" s="253"/>
      <c r="CG599" s="253"/>
      <c r="CH599" s="253"/>
      <c r="CI599" s="253"/>
      <c r="CJ599" s="253"/>
      <c r="CK599" s="253"/>
      <c r="CL599" s="253"/>
      <c r="CM599" s="253"/>
      <c r="CN599" s="253"/>
      <c r="CO599" s="253"/>
      <c r="CP599" s="253"/>
      <c r="CQ599" s="253"/>
      <c r="CR599" s="253"/>
      <c r="CS599" s="253"/>
      <c r="CT599" s="253"/>
      <c r="CU599" s="253"/>
      <c r="CV599" s="253"/>
      <c r="CW599" s="253"/>
      <c r="CX599" s="253"/>
      <c r="CY599" s="253"/>
      <c r="CZ599" s="253"/>
      <c r="DA599" s="253"/>
      <c r="DB599" s="253"/>
      <c r="DC599" s="253"/>
      <c r="DD599" s="253"/>
      <c r="DE599" s="253"/>
      <c r="DF599" s="253"/>
      <c r="DG599" s="253"/>
      <c r="DH599" s="253"/>
      <c r="DI599" s="253"/>
      <c r="DJ599" s="253"/>
      <c r="DK599" s="253"/>
      <c r="DL599" s="253"/>
      <c r="DM599" s="253"/>
      <c r="DN599" s="253"/>
      <c r="DO599" s="253"/>
      <c r="DP599" s="253"/>
      <c r="DQ599" s="253"/>
      <c r="DR599" s="253"/>
      <c r="DS599" s="253"/>
      <c r="DT599" s="253"/>
      <c r="DU599" s="253"/>
      <c r="DV599" s="253"/>
      <c r="DW599" s="253"/>
      <c r="DX599" s="253"/>
      <c r="DY599" s="253"/>
      <c r="DZ599" s="253"/>
      <c r="EA599" s="253"/>
      <c r="EB599" s="253"/>
      <c r="EC599" s="253"/>
      <c r="ED599" s="253"/>
      <c r="EE599" s="253"/>
      <c r="EF599" s="253"/>
      <c r="EG599" s="253"/>
      <c r="EH599" s="253"/>
      <c r="EI599" s="253"/>
      <c r="EJ599" s="253"/>
      <c r="EK599" s="253"/>
      <c r="EL599" s="253"/>
      <c r="EM599" s="253"/>
      <c r="EN599" s="253"/>
      <c r="EO599" s="253"/>
      <c r="EP599" s="253"/>
      <c r="EQ599" s="253"/>
      <c r="ER599" s="253"/>
      <c r="ES599" s="253"/>
      <c r="ET599" s="253"/>
      <c r="EU599" s="253"/>
      <c r="EV599" s="253"/>
      <c r="EW599" s="253"/>
      <c r="EX599" s="253"/>
      <c r="EY599" s="253"/>
      <c r="EZ599" s="253"/>
      <c r="FA599" s="253"/>
      <c r="FB599" s="253"/>
      <c r="FC599" s="253"/>
      <c r="FD599" s="253"/>
      <c r="FE599" s="253"/>
      <c r="FF599" s="253"/>
      <c r="FG599" s="253"/>
      <c r="FH599" s="253"/>
      <c r="FI599" s="253"/>
      <c r="FJ599" s="253"/>
      <c r="FK599" s="253"/>
      <c r="FL599" s="253"/>
      <c r="FM599" s="253"/>
      <c r="FN599" s="253"/>
      <c r="FO599" s="253"/>
      <c r="FP599" s="253"/>
      <c r="FQ599" s="253"/>
      <c r="FR599" s="253"/>
      <c r="FS599" s="253"/>
      <c r="FT599" s="253"/>
      <c r="FU599" s="253"/>
      <c r="FV599" s="253"/>
      <c r="FW599" s="253"/>
      <c r="FX599" s="253"/>
      <c r="FY599" s="253"/>
      <c r="FZ599" s="253"/>
      <c r="GA599" s="253"/>
      <c r="GB599" s="253"/>
      <c r="GC599" s="253"/>
      <c r="GD599" s="253"/>
      <c r="GE599" s="253"/>
      <c r="GF599" s="253"/>
      <c r="GG599" s="253"/>
      <c r="GH599" s="253"/>
      <c r="GI599" s="253"/>
      <c r="GJ599" s="253"/>
      <c r="GK599" s="253"/>
      <c r="GL599" s="253"/>
      <c r="GM599" s="253"/>
      <c r="GN599" s="253"/>
      <c r="GO599" s="253"/>
      <c r="GP599" s="253"/>
      <c r="GQ599" s="253"/>
      <c r="GR599" s="253"/>
      <c r="GS599" s="253"/>
      <c r="GT599" s="253"/>
      <c r="GU599" s="253"/>
      <c r="GV599" s="253"/>
      <c r="GW599" s="253"/>
      <c r="GX599" s="253"/>
      <c r="GY599" s="253"/>
      <c r="GZ599" s="253"/>
      <c r="HA599" s="253"/>
      <c r="HB599" s="253"/>
      <c r="HC599" s="253"/>
      <c r="HD599" s="253"/>
      <c r="HE599" s="253"/>
      <c r="HF599" s="253"/>
      <c r="HG599" s="253"/>
      <c r="HH599" s="253"/>
      <c r="HI599" s="253"/>
      <c r="HJ599" s="253"/>
      <c r="HK599" s="253"/>
      <c r="HL599" s="253"/>
      <c r="HM599" s="253"/>
      <c r="HN599" s="253"/>
      <c r="HO599" s="253"/>
      <c r="HP599" s="253"/>
      <c r="HQ599" s="253"/>
      <c r="HR599" s="253"/>
      <c r="HS599" s="253"/>
      <c r="HT599" s="253"/>
      <c r="HU599" s="253"/>
      <c r="HV599" s="253"/>
      <c r="HW599" s="253"/>
      <c r="HX599" s="253"/>
      <c r="HY599" s="253"/>
      <c r="HZ599" s="253"/>
      <c r="IA599" s="253"/>
      <c r="IB599" s="253"/>
      <c r="IC599" s="253"/>
      <c r="ID599" s="253"/>
      <c r="IE599" s="253"/>
      <c r="IF599" s="253"/>
      <c r="IG599" s="253"/>
      <c r="IH599" s="253"/>
      <c r="II599" s="253"/>
      <c r="IJ599" s="253"/>
      <c r="IK599" s="253"/>
      <c r="IL599" s="253"/>
      <c r="IM599" s="253"/>
      <c r="IN599" s="253"/>
      <c r="IO599" s="253"/>
      <c r="IP599" s="253"/>
      <c r="IQ599" s="253"/>
      <c r="IR599" s="253"/>
      <c r="IS599" s="253"/>
      <c r="IT599" s="253"/>
      <c r="IU599" s="253"/>
      <c r="IV599" s="253"/>
      <c r="IW599" s="253"/>
      <c r="IX599" s="253"/>
      <c r="IY599" s="253"/>
      <c r="IZ599" s="253"/>
      <c r="JA599" s="253"/>
      <c r="JB599" s="253"/>
      <c r="JC599" s="253"/>
      <c r="JD599" s="253"/>
      <c r="JE599" s="253"/>
      <c r="JF599" s="253"/>
      <c r="JG599" s="253"/>
      <c r="JH599" s="253"/>
      <c r="JI599" s="253"/>
      <c r="JJ599" s="253"/>
      <c r="JK599" s="253"/>
      <c r="JL599" s="253"/>
      <c r="JM599" s="253"/>
      <c r="JN599" s="253"/>
      <c r="JO599" s="253"/>
      <c r="JP599" s="253"/>
      <c r="JQ599" s="253"/>
      <c r="JR599" s="253"/>
      <c r="JS599" s="253"/>
      <c r="JT599" s="253"/>
      <c r="JU599" s="253"/>
    </row>
    <row r="600" spans="1:281" s="252" customFormat="1" ht="15" customHeight="1" x14ac:dyDescent="0.25">
      <c r="A600" s="253"/>
      <c r="B600" s="253"/>
      <c r="C600" s="253"/>
      <c r="D600" s="253"/>
      <c r="E600" s="253"/>
      <c r="F600" s="253"/>
      <c r="G600" s="253"/>
      <c r="H600" s="253"/>
      <c r="I600" s="253"/>
      <c r="J600" s="253"/>
      <c r="K600" s="253"/>
      <c r="L600" s="253"/>
      <c r="M600" s="253"/>
      <c r="N600" s="253"/>
      <c r="O600" s="253"/>
      <c r="P600" s="253"/>
      <c r="Q600" s="253"/>
      <c r="R600" s="253"/>
      <c r="S600" s="253"/>
      <c r="T600" s="253"/>
      <c r="U600" s="253" t="s">
        <v>760</v>
      </c>
      <c r="V600" s="253"/>
      <c r="W600" s="253"/>
      <c r="X600" s="253"/>
      <c r="Y600" s="253"/>
      <c r="Z600" s="253"/>
      <c r="AA600" s="253"/>
      <c r="AB600" s="253"/>
      <c r="AC600" s="253" t="s">
        <v>323</v>
      </c>
      <c r="AD600" s="253"/>
      <c r="AE600" s="253"/>
      <c r="AF600" s="253"/>
      <c r="AG600" s="253"/>
      <c r="AH600" s="253"/>
      <c r="AI600" s="253"/>
      <c r="AJ600" s="253"/>
      <c r="AK600" s="253"/>
      <c r="AL600" s="253"/>
      <c r="AM600" s="253"/>
      <c r="AN600" s="253"/>
      <c r="AO600" s="253"/>
      <c r="AP600" s="253"/>
      <c r="AQ600" s="253"/>
      <c r="AR600" s="253"/>
      <c r="AS600" s="253"/>
      <c r="AT600" s="253"/>
      <c r="AU600" s="253"/>
      <c r="AV600" s="253"/>
      <c r="AW600" s="253"/>
      <c r="AX600" s="253"/>
      <c r="AY600" s="253"/>
      <c r="AZ600" s="253"/>
      <c r="BA600" s="253"/>
      <c r="BB600" s="253"/>
      <c r="BC600" s="253"/>
      <c r="BD600" s="253"/>
      <c r="BE600" s="253"/>
      <c r="BF600" s="253"/>
      <c r="BG600" s="253"/>
      <c r="BH600" s="253"/>
      <c r="BI600" s="253"/>
      <c r="BJ600" s="253"/>
      <c r="BK600" s="253"/>
      <c r="BL600" s="253"/>
      <c r="BM600" s="253"/>
      <c r="BN600" s="253"/>
      <c r="BO600" s="253"/>
      <c r="BP600" s="253"/>
      <c r="BQ600" s="253"/>
      <c r="BR600" s="253"/>
      <c r="BS600" s="253"/>
      <c r="BT600" s="253"/>
      <c r="BU600" s="253"/>
      <c r="BV600" s="253"/>
      <c r="BW600" s="253"/>
      <c r="BX600" s="253"/>
      <c r="BY600" s="253"/>
      <c r="BZ600" s="253"/>
      <c r="CA600" s="253"/>
      <c r="CB600" s="253"/>
      <c r="CC600" s="253"/>
      <c r="CD600" s="253"/>
      <c r="CE600" s="253"/>
      <c r="CF600" s="253"/>
      <c r="CG600" s="253"/>
      <c r="CH600" s="253"/>
      <c r="CI600" s="253"/>
      <c r="CJ600" s="253"/>
      <c r="CK600" s="253"/>
      <c r="CL600" s="253"/>
      <c r="CM600" s="253"/>
      <c r="CN600" s="253"/>
      <c r="CO600" s="253"/>
      <c r="CP600" s="253"/>
      <c r="CQ600" s="253"/>
      <c r="CR600" s="253"/>
      <c r="CS600" s="253"/>
      <c r="CT600" s="253"/>
      <c r="CU600" s="253"/>
      <c r="CV600" s="253"/>
      <c r="CW600" s="253"/>
      <c r="CX600" s="253"/>
      <c r="CY600" s="253"/>
      <c r="CZ600" s="253"/>
      <c r="DA600" s="253"/>
      <c r="DB600" s="253"/>
      <c r="DC600" s="253"/>
      <c r="DD600" s="253"/>
      <c r="DE600" s="253"/>
      <c r="DF600" s="253"/>
      <c r="DG600" s="253"/>
      <c r="DH600" s="253"/>
      <c r="DI600" s="253"/>
      <c r="DJ600" s="253"/>
      <c r="DK600" s="253"/>
      <c r="DL600" s="253"/>
      <c r="DM600" s="253"/>
      <c r="DN600" s="253"/>
      <c r="DO600" s="253"/>
      <c r="DP600" s="253"/>
      <c r="DQ600" s="253"/>
      <c r="DR600" s="253"/>
      <c r="DS600" s="253"/>
      <c r="DT600" s="253"/>
      <c r="DU600" s="253"/>
      <c r="DV600" s="253"/>
      <c r="DW600" s="253"/>
      <c r="DX600" s="253"/>
      <c r="DY600" s="253"/>
      <c r="DZ600" s="253"/>
      <c r="EA600" s="253"/>
      <c r="EB600" s="253"/>
      <c r="EC600" s="253"/>
      <c r="ED600" s="253"/>
      <c r="EE600" s="253"/>
      <c r="EF600" s="253"/>
      <c r="EG600" s="253"/>
      <c r="EH600" s="253"/>
      <c r="EI600" s="253"/>
      <c r="EJ600" s="253"/>
      <c r="EK600" s="253"/>
      <c r="EL600" s="253"/>
      <c r="EM600" s="253"/>
      <c r="EN600" s="253"/>
      <c r="EO600" s="253"/>
      <c r="EP600" s="253"/>
      <c r="EQ600" s="253"/>
      <c r="ER600" s="253"/>
      <c r="ES600" s="253"/>
      <c r="ET600" s="253"/>
      <c r="EU600" s="253"/>
      <c r="EV600" s="253"/>
      <c r="EW600" s="253"/>
      <c r="EX600" s="253"/>
      <c r="EY600" s="253"/>
      <c r="EZ600" s="253"/>
      <c r="FA600" s="253"/>
      <c r="FB600" s="253"/>
      <c r="FC600" s="253"/>
      <c r="FD600" s="253"/>
      <c r="FE600" s="253"/>
      <c r="FF600" s="253"/>
      <c r="FG600" s="253"/>
      <c r="FH600" s="253"/>
      <c r="FI600" s="253"/>
      <c r="FJ600" s="253"/>
      <c r="FK600" s="253"/>
      <c r="FL600" s="253"/>
      <c r="FM600" s="253"/>
      <c r="FN600" s="253"/>
      <c r="FO600" s="253"/>
      <c r="FP600" s="253"/>
      <c r="FQ600" s="253"/>
      <c r="FR600" s="253"/>
      <c r="FS600" s="253"/>
      <c r="FT600" s="253"/>
      <c r="FU600" s="253"/>
      <c r="FV600" s="253"/>
      <c r="FW600" s="253"/>
      <c r="FX600" s="253"/>
      <c r="FY600" s="253"/>
      <c r="FZ600" s="253"/>
      <c r="GA600" s="253"/>
      <c r="GB600" s="253"/>
      <c r="GC600" s="253"/>
      <c r="GD600" s="253"/>
      <c r="GE600" s="253"/>
      <c r="GF600" s="253"/>
      <c r="GG600" s="253"/>
      <c r="GH600" s="253"/>
      <c r="GI600" s="253"/>
      <c r="GJ600" s="253"/>
      <c r="GK600" s="253"/>
      <c r="GL600" s="253"/>
      <c r="GM600" s="253"/>
      <c r="GN600" s="253"/>
      <c r="GO600" s="253"/>
      <c r="GP600" s="253"/>
      <c r="GQ600" s="253"/>
      <c r="GR600" s="253"/>
      <c r="GS600" s="253"/>
      <c r="GT600" s="253"/>
      <c r="GU600" s="253"/>
      <c r="GV600" s="253"/>
      <c r="GW600" s="253"/>
      <c r="GX600" s="253"/>
      <c r="GY600" s="253"/>
      <c r="GZ600" s="253"/>
      <c r="HA600" s="253"/>
      <c r="HB600" s="253"/>
      <c r="HC600" s="253"/>
      <c r="HD600" s="253"/>
      <c r="HE600" s="253"/>
      <c r="HF600" s="253"/>
      <c r="HG600" s="253"/>
      <c r="HH600" s="253"/>
      <c r="HI600" s="253"/>
      <c r="HJ600" s="253"/>
      <c r="HK600" s="253"/>
      <c r="HL600" s="253"/>
      <c r="HM600" s="253"/>
      <c r="HN600" s="253"/>
      <c r="HO600" s="253"/>
      <c r="HP600" s="253"/>
      <c r="HQ600" s="253"/>
      <c r="HR600" s="253"/>
      <c r="HS600" s="253"/>
      <c r="HT600" s="253"/>
      <c r="HU600" s="253"/>
      <c r="HV600" s="253"/>
      <c r="HW600" s="253"/>
      <c r="HX600" s="253"/>
      <c r="HY600" s="253"/>
      <c r="HZ600" s="253"/>
      <c r="IA600" s="253"/>
      <c r="IB600" s="253"/>
      <c r="IC600" s="253"/>
      <c r="ID600" s="253"/>
      <c r="IE600" s="253"/>
      <c r="IF600" s="253"/>
      <c r="IG600" s="253"/>
      <c r="IH600" s="253"/>
      <c r="II600" s="253"/>
      <c r="IJ600" s="253"/>
      <c r="IK600" s="253"/>
      <c r="IL600" s="253"/>
      <c r="IM600" s="253"/>
      <c r="IN600" s="253"/>
      <c r="IO600" s="253"/>
      <c r="IP600" s="253"/>
      <c r="IQ600" s="253"/>
      <c r="IR600" s="253"/>
      <c r="IS600" s="253"/>
      <c r="IT600" s="253"/>
      <c r="IU600" s="253"/>
      <c r="IV600" s="253"/>
      <c r="IW600" s="253"/>
      <c r="IX600" s="253"/>
      <c r="IY600" s="253"/>
      <c r="IZ600" s="253"/>
      <c r="JA600" s="253"/>
      <c r="JB600" s="253"/>
      <c r="JC600" s="253"/>
      <c r="JD600" s="253"/>
      <c r="JE600" s="253"/>
      <c r="JF600" s="253"/>
      <c r="JG600" s="253"/>
      <c r="JH600" s="253"/>
      <c r="JI600" s="253"/>
      <c r="JJ600" s="253"/>
      <c r="JK600" s="253"/>
      <c r="JL600" s="253"/>
      <c r="JM600" s="253"/>
      <c r="JN600" s="253"/>
      <c r="JO600" s="253"/>
      <c r="JP600" s="253"/>
      <c r="JQ600" s="253"/>
      <c r="JR600" s="253"/>
      <c r="JS600" s="253"/>
      <c r="JT600" s="253"/>
      <c r="JU600" s="253"/>
    </row>
    <row r="601" spans="1:281" s="252" customFormat="1" ht="15" customHeight="1" x14ac:dyDescent="0.25">
      <c r="A601" s="253"/>
      <c r="B601" s="253"/>
      <c r="C601" s="253"/>
      <c r="D601" s="253"/>
      <c r="E601" s="253"/>
      <c r="F601" s="253"/>
      <c r="G601" s="253"/>
      <c r="H601" s="253"/>
      <c r="I601" s="253"/>
      <c r="J601" s="253"/>
      <c r="K601" s="253"/>
      <c r="L601" s="253"/>
      <c r="M601" s="253"/>
      <c r="N601" s="253"/>
      <c r="O601" s="253"/>
      <c r="P601" s="253"/>
      <c r="Q601" s="253"/>
      <c r="R601" s="253"/>
      <c r="S601" s="253"/>
      <c r="T601" s="253"/>
      <c r="U601" s="253" t="s">
        <v>761</v>
      </c>
      <c r="V601" s="253"/>
      <c r="W601" s="253"/>
      <c r="X601" s="253"/>
      <c r="Y601" s="253"/>
      <c r="Z601" s="253"/>
      <c r="AA601" s="253"/>
      <c r="AB601" s="253"/>
      <c r="AC601" s="253" t="s">
        <v>332</v>
      </c>
      <c r="AD601" s="253"/>
      <c r="AE601" s="253"/>
      <c r="AF601" s="253"/>
      <c r="AG601" s="253"/>
      <c r="AH601" s="253"/>
      <c r="AI601" s="253"/>
      <c r="AJ601" s="253"/>
      <c r="AK601" s="253"/>
      <c r="AL601" s="253"/>
      <c r="AM601" s="253"/>
      <c r="AN601" s="253"/>
      <c r="AO601" s="253"/>
      <c r="AP601" s="253"/>
      <c r="AQ601" s="253"/>
      <c r="AR601" s="253"/>
      <c r="AS601" s="253"/>
      <c r="AT601" s="253"/>
      <c r="AU601" s="253"/>
      <c r="AV601" s="253"/>
      <c r="AW601" s="253"/>
      <c r="AX601" s="253"/>
      <c r="AY601" s="253"/>
      <c r="AZ601" s="253"/>
      <c r="BA601" s="253"/>
      <c r="BB601" s="253"/>
      <c r="BC601" s="253"/>
      <c r="BD601" s="253"/>
      <c r="BE601" s="253"/>
      <c r="BF601" s="253"/>
      <c r="BG601" s="253"/>
      <c r="BH601" s="253"/>
      <c r="BI601" s="253"/>
      <c r="BJ601" s="253"/>
      <c r="BK601" s="253"/>
      <c r="BL601" s="253"/>
      <c r="BM601" s="253"/>
      <c r="BN601" s="253"/>
      <c r="BO601" s="253"/>
      <c r="BP601" s="253"/>
      <c r="BQ601" s="253"/>
      <c r="BR601" s="253"/>
      <c r="BS601" s="253"/>
      <c r="BT601" s="253"/>
      <c r="BU601" s="253"/>
      <c r="BV601" s="253"/>
      <c r="BW601" s="253"/>
      <c r="BX601" s="253"/>
      <c r="BY601" s="253"/>
      <c r="BZ601" s="253"/>
      <c r="CA601" s="253"/>
      <c r="CB601" s="253"/>
      <c r="CC601" s="253"/>
      <c r="CD601" s="253"/>
      <c r="CE601" s="253"/>
      <c r="CF601" s="253"/>
      <c r="CG601" s="253"/>
      <c r="CH601" s="253"/>
      <c r="CI601" s="253"/>
      <c r="CJ601" s="253"/>
      <c r="CK601" s="253"/>
      <c r="CL601" s="253"/>
      <c r="CM601" s="253"/>
      <c r="CN601" s="253"/>
      <c r="CO601" s="253"/>
      <c r="CP601" s="253"/>
      <c r="CQ601" s="253"/>
      <c r="CR601" s="253"/>
      <c r="CS601" s="253"/>
      <c r="CT601" s="253"/>
      <c r="CU601" s="253"/>
      <c r="CV601" s="253"/>
      <c r="CW601" s="253"/>
      <c r="CX601" s="253"/>
      <c r="CY601" s="253"/>
      <c r="CZ601" s="253"/>
      <c r="DA601" s="253"/>
      <c r="DB601" s="253"/>
      <c r="DC601" s="253"/>
      <c r="DD601" s="253"/>
      <c r="DE601" s="253"/>
      <c r="DF601" s="253"/>
      <c r="DG601" s="253"/>
      <c r="DH601" s="253"/>
      <c r="DI601" s="253"/>
      <c r="DJ601" s="253"/>
      <c r="DK601" s="253"/>
      <c r="DL601" s="253"/>
      <c r="DM601" s="253"/>
      <c r="DN601" s="253"/>
      <c r="DO601" s="253"/>
      <c r="DP601" s="253"/>
      <c r="DQ601" s="253"/>
      <c r="DR601" s="253"/>
      <c r="DS601" s="253"/>
      <c r="DT601" s="253"/>
      <c r="DU601" s="253"/>
      <c r="DV601" s="253"/>
      <c r="DW601" s="253"/>
      <c r="DX601" s="253"/>
      <c r="DY601" s="253"/>
      <c r="DZ601" s="253"/>
      <c r="EA601" s="253"/>
      <c r="EB601" s="253"/>
      <c r="EC601" s="253"/>
      <c r="ED601" s="253"/>
      <c r="EE601" s="253"/>
      <c r="EF601" s="253"/>
      <c r="EG601" s="253"/>
      <c r="EH601" s="253"/>
      <c r="EI601" s="253"/>
      <c r="EJ601" s="253"/>
      <c r="EK601" s="253"/>
      <c r="EL601" s="253"/>
      <c r="EM601" s="253"/>
      <c r="EN601" s="253"/>
      <c r="EO601" s="253"/>
      <c r="EP601" s="253"/>
      <c r="EQ601" s="253"/>
      <c r="ER601" s="253"/>
      <c r="ES601" s="253"/>
      <c r="ET601" s="253"/>
      <c r="EU601" s="253"/>
      <c r="EV601" s="253"/>
      <c r="EW601" s="253"/>
      <c r="EX601" s="253"/>
      <c r="EY601" s="253"/>
      <c r="EZ601" s="253"/>
      <c r="FA601" s="253"/>
      <c r="FB601" s="253"/>
      <c r="FC601" s="253"/>
      <c r="FD601" s="253"/>
      <c r="FE601" s="253"/>
      <c r="FF601" s="253"/>
      <c r="FG601" s="253"/>
      <c r="FH601" s="253"/>
      <c r="FI601" s="253"/>
      <c r="FJ601" s="253"/>
      <c r="FK601" s="253"/>
      <c r="FL601" s="253"/>
      <c r="FM601" s="253"/>
      <c r="FN601" s="253"/>
      <c r="FO601" s="253"/>
      <c r="FP601" s="253"/>
      <c r="FQ601" s="253"/>
      <c r="FR601" s="253"/>
      <c r="FS601" s="253"/>
      <c r="FT601" s="253"/>
      <c r="FU601" s="253"/>
      <c r="FV601" s="253"/>
      <c r="FW601" s="253"/>
      <c r="FX601" s="253"/>
      <c r="FY601" s="253"/>
      <c r="FZ601" s="253"/>
      <c r="GA601" s="253"/>
      <c r="GB601" s="253"/>
      <c r="GC601" s="253"/>
      <c r="GD601" s="253"/>
      <c r="GE601" s="253"/>
      <c r="GF601" s="253"/>
      <c r="GG601" s="253"/>
      <c r="GH601" s="253"/>
      <c r="GI601" s="253"/>
      <c r="GJ601" s="253"/>
      <c r="GK601" s="253"/>
      <c r="GL601" s="253"/>
      <c r="GM601" s="253"/>
      <c r="GN601" s="253"/>
      <c r="GO601" s="253"/>
      <c r="GP601" s="253"/>
      <c r="GQ601" s="253"/>
      <c r="GR601" s="253"/>
      <c r="GS601" s="253"/>
      <c r="GT601" s="253"/>
      <c r="GU601" s="253"/>
      <c r="GV601" s="253"/>
      <c r="GW601" s="253"/>
      <c r="GX601" s="253"/>
      <c r="GY601" s="253"/>
      <c r="GZ601" s="253"/>
      <c r="HA601" s="253"/>
      <c r="HB601" s="253"/>
      <c r="HC601" s="253"/>
      <c r="HD601" s="253"/>
      <c r="HE601" s="253"/>
      <c r="HF601" s="253"/>
      <c r="HG601" s="253"/>
      <c r="HH601" s="253"/>
      <c r="HI601" s="253"/>
      <c r="HJ601" s="253"/>
      <c r="HK601" s="253"/>
      <c r="HL601" s="253"/>
      <c r="HM601" s="253"/>
      <c r="HN601" s="253"/>
      <c r="HO601" s="253"/>
      <c r="HP601" s="253"/>
      <c r="HQ601" s="253"/>
      <c r="HR601" s="253"/>
      <c r="HS601" s="253"/>
      <c r="HT601" s="253"/>
      <c r="HU601" s="253"/>
      <c r="HV601" s="253"/>
      <c r="HW601" s="253"/>
      <c r="HX601" s="253"/>
      <c r="HY601" s="253"/>
      <c r="HZ601" s="253"/>
      <c r="IA601" s="253"/>
      <c r="IB601" s="253"/>
      <c r="IC601" s="253"/>
      <c r="ID601" s="253"/>
      <c r="IE601" s="253"/>
      <c r="IF601" s="253"/>
      <c r="IG601" s="253"/>
      <c r="IH601" s="253"/>
      <c r="II601" s="253"/>
      <c r="IJ601" s="253"/>
      <c r="IK601" s="253"/>
      <c r="IL601" s="253"/>
      <c r="IM601" s="253"/>
      <c r="IN601" s="253"/>
      <c r="IO601" s="253"/>
      <c r="IP601" s="253"/>
      <c r="IQ601" s="253"/>
      <c r="IR601" s="253"/>
      <c r="IS601" s="253"/>
      <c r="IT601" s="253"/>
      <c r="IU601" s="253"/>
      <c r="IV601" s="253"/>
      <c r="IW601" s="253"/>
      <c r="IX601" s="253"/>
      <c r="IY601" s="253"/>
      <c r="IZ601" s="253"/>
      <c r="JA601" s="253"/>
      <c r="JB601" s="253"/>
      <c r="JC601" s="253"/>
      <c r="JD601" s="253"/>
      <c r="JE601" s="253"/>
      <c r="JF601" s="253"/>
      <c r="JG601" s="253"/>
      <c r="JH601" s="253"/>
      <c r="JI601" s="253"/>
      <c r="JJ601" s="253"/>
      <c r="JK601" s="253"/>
      <c r="JL601" s="253"/>
      <c r="JM601" s="253"/>
      <c r="JN601" s="253"/>
      <c r="JO601" s="253"/>
      <c r="JP601" s="253"/>
      <c r="JQ601" s="253"/>
      <c r="JR601" s="253"/>
      <c r="JS601" s="253"/>
      <c r="JT601" s="253"/>
      <c r="JU601" s="253"/>
    </row>
    <row r="602" spans="1:281" s="252" customFormat="1" ht="15" customHeight="1" x14ac:dyDescent="0.25">
      <c r="A602" s="253"/>
      <c r="B602" s="253"/>
      <c r="C602" s="253"/>
      <c r="D602" s="253"/>
      <c r="E602" s="253"/>
      <c r="F602" s="253"/>
      <c r="G602" s="253"/>
      <c r="H602" s="253"/>
      <c r="I602" s="253"/>
      <c r="J602" s="253"/>
      <c r="K602" s="253"/>
      <c r="L602" s="253"/>
      <c r="M602" s="253"/>
      <c r="N602" s="253"/>
      <c r="O602" s="253"/>
      <c r="P602" s="253"/>
      <c r="Q602" s="253"/>
      <c r="R602" s="253"/>
      <c r="S602" s="253"/>
      <c r="T602" s="253"/>
      <c r="U602" s="253" t="s">
        <v>762</v>
      </c>
      <c r="V602" s="253"/>
      <c r="W602" s="253"/>
      <c r="X602" s="253"/>
      <c r="Y602" s="253"/>
      <c r="Z602" s="253"/>
      <c r="AA602" s="253"/>
      <c r="AB602" s="253"/>
      <c r="AC602" s="253" t="s">
        <v>332</v>
      </c>
      <c r="AD602" s="253"/>
      <c r="AE602" s="253"/>
      <c r="AF602" s="253"/>
      <c r="AG602" s="253"/>
      <c r="AH602" s="253"/>
      <c r="AI602" s="253"/>
      <c r="AJ602" s="253"/>
      <c r="AK602" s="253"/>
      <c r="AL602" s="253"/>
      <c r="AM602" s="253"/>
      <c r="AN602" s="253"/>
      <c r="AO602" s="253"/>
      <c r="AP602" s="253"/>
      <c r="AQ602" s="253"/>
      <c r="AR602" s="253"/>
      <c r="AS602" s="253"/>
      <c r="AT602" s="253"/>
      <c r="AU602" s="253"/>
      <c r="AV602" s="253"/>
      <c r="AW602" s="253"/>
      <c r="AX602" s="253"/>
      <c r="AY602" s="253"/>
      <c r="AZ602" s="253"/>
      <c r="BA602" s="253"/>
      <c r="BB602" s="253"/>
      <c r="BC602" s="253"/>
      <c r="BD602" s="253"/>
      <c r="BE602" s="253"/>
      <c r="BF602" s="253"/>
      <c r="BG602" s="253"/>
      <c r="BH602" s="253"/>
      <c r="BI602" s="253"/>
      <c r="BJ602" s="253"/>
      <c r="BK602" s="253"/>
      <c r="BL602" s="253"/>
      <c r="BM602" s="253"/>
      <c r="BN602" s="253"/>
      <c r="BO602" s="253"/>
      <c r="BP602" s="253"/>
      <c r="BQ602" s="253"/>
      <c r="BR602" s="253"/>
      <c r="BS602" s="253"/>
      <c r="BT602" s="253"/>
      <c r="BU602" s="253"/>
      <c r="BV602" s="253"/>
      <c r="BW602" s="253"/>
      <c r="BX602" s="253"/>
      <c r="BY602" s="253"/>
      <c r="BZ602" s="253"/>
      <c r="CA602" s="253"/>
      <c r="CB602" s="253"/>
      <c r="CC602" s="253"/>
      <c r="CD602" s="253"/>
      <c r="CE602" s="253"/>
      <c r="CF602" s="253"/>
      <c r="CG602" s="253"/>
      <c r="CH602" s="253"/>
      <c r="CI602" s="253"/>
      <c r="CJ602" s="253"/>
      <c r="CK602" s="253"/>
      <c r="CL602" s="253"/>
      <c r="CM602" s="253"/>
      <c r="CN602" s="253"/>
      <c r="CO602" s="253"/>
      <c r="CP602" s="253"/>
      <c r="CQ602" s="253"/>
      <c r="CR602" s="253"/>
      <c r="CS602" s="253"/>
      <c r="CT602" s="253"/>
      <c r="CU602" s="253"/>
      <c r="CV602" s="253"/>
      <c r="CW602" s="253"/>
      <c r="CX602" s="253"/>
      <c r="CY602" s="253"/>
      <c r="CZ602" s="253"/>
      <c r="DA602" s="253"/>
      <c r="DB602" s="253"/>
      <c r="DC602" s="253"/>
      <c r="DD602" s="253"/>
      <c r="DE602" s="253"/>
      <c r="DF602" s="253"/>
      <c r="DG602" s="253"/>
      <c r="DH602" s="253"/>
      <c r="DI602" s="253"/>
      <c r="DJ602" s="253"/>
      <c r="DK602" s="253"/>
      <c r="DL602" s="253"/>
      <c r="DM602" s="253"/>
      <c r="DN602" s="253"/>
      <c r="DO602" s="253"/>
      <c r="DP602" s="253"/>
      <c r="DQ602" s="253"/>
      <c r="DR602" s="253"/>
      <c r="DS602" s="253"/>
      <c r="DT602" s="253"/>
      <c r="DU602" s="253"/>
      <c r="DV602" s="253"/>
      <c r="DW602" s="253"/>
      <c r="DX602" s="253"/>
      <c r="DY602" s="253"/>
      <c r="DZ602" s="253"/>
      <c r="EA602" s="253"/>
      <c r="EB602" s="253"/>
      <c r="EC602" s="253"/>
      <c r="ED602" s="253"/>
      <c r="EE602" s="253"/>
      <c r="EF602" s="253"/>
      <c r="EG602" s="253"/>
      <c r="EH602" s="253"/>
      <c r="EI602" s="253"/>
      <c r="EJ602" s="253"/>
      <c r="EK602" s="253"/>
      <c r="EL602" s="253"/>
      <c r="EM602" s="253"/>
      <c r="EN602" s="253"/>
      <c r="EO602" s="253"/>
      <c r="EP602" s="253"/>
      <c r="EQ602" s="253"/>
      <c r="ER602" s="253"/>
      <c r="ES602" s="253"/>
      <c r="ET602" s="253"/>
      <c r="EU602" s="253"/>
      <c r="EV602" s="253"/>
      <c r="EW602" s="253"/>
      <c r="EX602" s="253"/>
      <c r="EY602" s="253"/>
      <c r="EZ602" s="253"/>
      <c r="FA602" s="253"/>
      <c r="FB602" s="253"/>
      <c r="FC602" s="253"/>
      <c r="FD602" s="253"/>
      <c r="FE602" s="253"/>
      <c r="FF602" s="253"/>
      <c r="FG602" s="253"/>
      <c r="FH602" s="253"/>
      <c r="FI602" s="253"/>
      <c r="FJ602" s="253"/>
      <c r="FK602" s="253"/>
      <c r="FL602" s="253"/>
      <c r="FM602" s="253"/>
      <c r="FN602" s="253"/>
      <c r="FO602" s="253"/>
      <c r="FP602" s="253"/>
      <c r="FQ602" s="253"/>
      <c r="FR602" s="253"/>
      <c r="FS602" s="253"/>
      <c r="FT602" s="253"/>
      <c r="FU602" s="253"/>
      <c r="FV602" s="253"/>
      <c r="FW602" s="253"/>
      <c r="FX602" s="253"/>
      <c r="FY602" s="253"/>
      <c r="FZ602" s="253"/>
      <c r="GA602" s="253"/>
      <c r="GB602" s="253"/>
      <c r="GC602" s="253"/>
      <c r="GD602" s="253"/>
      <c r="GE602" s="253"/>
      <c r="GF602" s="253"/>
      <c r="GG602" s="253"/>
      <c r="GH602" s="253"/>
      <c r="GI602" s="253"/>
      <c r="GJ602" s="253"/>
      <c r="GK602" s="253"/>
      <c r="GL602" s="253"/>
      <c r="GM602" s="253"/>
      <c r="GN602" s="253"/>
      <c r="GO602" s="253"/>
      <c r="GP602" s="253"/>
      <c r="GQ602" s="253"/>
      <c r="GR602" s="253"/>
      <c r="GS602" s="253"/>
      <c r="GT602" s="253"/>
      <c r="GU602" s="253"/>
      <c r="GV602" s="253"/>
      <c r="GW602" s="253"/>
      <c r="GX602" s="253"/>
      <c r="GY602" s="253"/>
      <c r="GZ602" s="253"/>
      <c r="HA602" s="253"/>
      <c r="HB602" s="253"/>
      <c r="HC602" s="253"/>
      <c r="HD602" s="253"/>
      <c r="HE602" s="253"/>
      <c r="HF602" s="253"/>
      <c r="HG602" s="253"/>
      <c r="HH602" s="253"/>
      <c r="HI602" s="253"/>
      <c r="HJ602" s="253"/>
      <c r="HK602" s="253"/>
      <c r="HL602" s="253"/>
      <c r="HM602" s="253"/>
      <c r="HN602" s="253"/>
      <c r="HO602" s="253"/>
      <c r="HP602" s="253"/>
      <c r="HQ602" s="253"/>
      <c r="HR602" s="253"/>
      <c r="HS602" s="253"/>
      <c r="HT602" s="253"/>
      <c r="HU602" s="253"/>
      <c r="HV602" s="253"/>
      <c r="HW602" s="253"/>
      <c r="HX602" s="253"/>
      <c r="HY602" s="253"/>
      <c r="HZ602" s="253"/>
      <c r="IA602" s="253"/>
      <c r="IB602" s="253"/>
      <c r="IC602" s="253"/>
      <c r="ID602" s="253"/>
      <c r="IE602" s="253"/>
      <c r="IF602" s="253"/>
      <c r="IG602" s="253"/>
      <c r="IH602" s="253"/>
      <c r="II602" s="253"/>
      <c r="IJ602" s="253"/>
      <c r="IK602" s="253"/>
      <c r="IL602" s="253"/>
      <c r="IM602" s="253"/>
      <c r="IN602" s="253"/>
      <c r="IO602" s="253"/>
      <c r="IP602" s="253"/>
      <c r="IQ602" s="253"/>
      <c r="IR602" s="253"/>
      <c r="IS602" s="253"/>
      <c r="IT602" s="253"/>
      <c r="IU602" s="253"/>
      <c r="IV602" s="253"/>
      <c r="IW602" s="253"/>
      <c r="IX602" s="253"/>
      <c r="IY602" s="253"/>
      <c r="IZ602" s="253"/>
      <c r="JA602" s="253"/>
      <c r="JB602" s="253"/>
      <c r="JC602" s="253"/>
      <c r="JD602" s="253"/>
      <c r="JE602" s="253"/>
      <c r="JF602" s="253"/>
      <c r="JG602" s="253"/>
      <c r="JH602" s="253"/>
      <c r="JI602" s="253"/>
      <c r="JJ602" s="253"/>
      <c r="JK602" s="253"/>
      <c r="JL602" s="253"/>
      <c r="JM602" s="253"/>
      <c r="JN602" s="253"/>
      <c r="JO602" s="253"/>
      <c r="JP602" s="253"/>
      <c r="JQ602" s="253"/>
      <c r="JR602" s="253"/>
      <c r="JS602" s="253"/>
      <c r="JT602" s="253"/>
      <c r="JU602" s="253"/>
    </row>
    <row r="603" spans="1:281" s="252" customFormat="1" ht="15" customHeight="1" x14ac:dyDescent="0.25">
      <c r="A603" s="253"/>
      <c r="B603" s="253"/>
      <c r="C603" s="253"/>
      <c r="D603" s="253"/>
      <c r="E603" s="253"/>
      <c r="F603" s="253"/>
      <c r="G603" s="253"/>
      <c r="H603" s="253"/>
      <c r="I603" s="253"/>
      <c r="J603" s="253"/>
      <c r="K603" s="253"/>
      <c r="L603" s="253"/>
      <c r="M603" s="253"/>
      <c r="N603" s="253"/>
      <c r="O603" s="253"/>
      <c r="P603" s="253"/>
      <c r="Q603" s="253"/>
      <c r="R603" s="253"/>
      <c r="S603" s="253"/>
      <c r="T603" s="253"/>
      <c r="U603" s="253" t="s">
        <v>763</v>
      </c>
      <c r="V603" s="253"/>
      <c r="W603" s="253"/>
      <c r="X603" s="253"/>
      <c r="Y603" s="253"/>
      <c r="Z603" s="253"/>
      <c r="AA603" s="253"/>
      <c r="AB603" s="253"/>
      <c r="AC603" s="253" t="s">
        <v>323</v>
      </c>
      <c r="AD603" s="253"/>
      <c r="AE603" s="253"/>
      <c r="AF603" s="253"/>
      <c r="AG603" s="253"/>
      <c r="AH603" s="253"/>
      <c r="AI603" s="253"/>
      <c r="AJ603" s="253"/>
      <c r="AK603" s="253"/>
      <c r="AL603" s="253"/>
      <c r="AM603" s="253"/>
      <c r="AN603" s="253"/>
      <c r="AO603" s="253"/>
      <c r="AP603" s="253"/>
      <c r="AQ603" s="253"/>
      <c r="AR603" s="253"/>
      <c r="AS603" s="253"/>
      <c r="AT603" s="253"/>
      <c r="AU603" s="253"/>
      <c r="AV603" s="253"/>
      <c r="AW603" s="253"/>
      <c r="AX603" s="253"/>
      <c r="AY603" s="253"/>
      <c r="AZ603" s="253"/>
      <c r="BA603" s="253"/>
      <c r="BB603" s="253"/>
      <c r="BC603" s="253"/>
      <c r="BD603" s="253"/>
      <c r="BE603" s="253"/>
      <c r="BF603" s="253"/>
      <c r="BG603" s="253"/>
      <c r="BH603" s="253"/>
      <c r="BI603" s="253"/>
      <c r="BJ603" s="253"/>
      <c r="BK603" s="253"/>
      <c r="BL603" s="253"/>
      <c r="BM603" s="253"/>
      <c r="BN603" s="253"/>
      <c r="BO603" s="253"/>
      <c r="BP603" s="253"/>
      <c r="BQ603" s="253"/>
      <c r="BR603" s="253"/>
      <c r="BS603" s="253"/>
      <c r="BT603" s="253"/>
      <c r="BU603" s="253"/>
      <c r="BV603" s="253"/>
      <c r="BW603" s="253"/>
      <c r="BX603" s="253"/>
      <c r="BY603" s="253"/>
      <c r="BZ603" s="253"/>
      <c r="CA603" s="253"/>
      <c r="CB603" s="253"/>
      <c r="CC603" s="253"/>
      <c r="CD603" s="253"/>
      <c r="CE603" s="253"/>
      <c r="CF603" s="253"/>
      <c r="CG603" s="253"/>
      <c r="CH603" s="253"/>
      <c r="CI603" s="253"/>
      <c r="CJ603" s="253"/>
      <c r="CK603" s="253"/>
      <c r="CL603" s="253"/>
      <c r="CM603" s="253"/>
      <c r="CN603" s="253"/>
      <c r="CO603" s="253"/>
      <c r="CP603" s="253"/>
      <c r="CQ603" s="253"/>
      <c r="CR603" s="253"/>
      <c r="CS603" s="253"/>
      <c r="CT603" s="253"/>
      <c r="CU603" s="253"/>
      <c r="CV603" s="253"/>
      <c r="CW603" s="253"/>
      <c r="CX603" s="253"/>
      <c r="CY603" s="253"/>
      <c r="CZ603" s="253"/>
      <c r="DA603" s="253"/>
      <c r="DB603" s="253"/>
      <c r="DC603" s="253"/>
      <c r="DD603" s="253"/>
      <c r="DE603" s="253"/>
      <c r="DF603" s="253"/>
      <c r="DG603" s="253"/>
      <c r="DH603" s="253"/>
      <c r="DI603" s="253"/>
      <c r="DJ603" s="253"/>
      <c r="DK603" s="253"/>
      <c r="DL603" s="253"/>
      <c r="DM603" s="253"/>
      <c r="DN603" s="253"/>
      <c r="DO603" s="253"/>
      <c r="DP603" s="253"/>
      <c r="DQ603" s="253"/>
      <c r="DR603" s="253"/>
      <c r="DS603" s="253"/>
      <c r="DT603" s="253"/>
      <c r="DU603" s="253"/>
      <c r="DV603" s="253"/>
      <c r="DW603" s="253"/>
      <c r="DX603" s="253"/>
      <c r="DY603" s="253"/>
      <c r="DZ603" s="253"/>
      <c r="EA603" s="253"/>
      <c r="EB603" s="253"/>
      <c r="EC603" s="253"/>
      <c r="ED603" s="253"/>
      <c r="EE603" s="253"/>
      <c r="EF603" s="253"/>
      <c r="EG603" s="253"/>
      <c r="EH603" s="253"/>
      <c r="EI603" s="253"/>
      <c r="EJ603" s="253"/>
      <c r="EK603" s="253"/>
      <c r="EL603" s="253"/>
      <c r="EM603" s="253"/>
      <c r="EN603" s="253"/>
      <c r="EO603" s="253"/>
      <c r="EP603" s="253"/>
      <c r="EQ603" s="253"/>
      <c r="ER603" s="253"/>
      <c r="ES603" s="253"/>
      <c r="ET603" s="253"/>
      <c r="EU603" s="253"/>
      <c r="EV603" s="253"/>
      <c r="EW603" s="253"/>
      <c r="EX603" s="253"/>
      <c r="EY603" s="253"/>
      <c r="EZ603" s="253"/>
      <c r="FA603" s="253"/>
      <c r="FB603" s="253"/>
      <c r="FC603" s="253"/>
      <c r="FD603" s="253"/>
      <c r="FE603" s="253"/>
      <c r="FF603" s="253"/>
      <c r="FG603" s="253"/>
      <c r="FH603" s="253"/>
      <c r="FI603" s="253"/>
      <c r="FJ603" s="253"/>
      <c r="FK603" s="253"/>
      <c r="FL603" s="253"/>
      <c r="FM603" s="253"/>
      <c r="FN603" s="253"/>
      <c r="FO603" s="253"/>
      <c r="FP603" s="253"/>
      <c r="FQ603" s="253"/>
      <c r="FR603" s="253"/>
      <c r="FS603" s="253"/>
      <c r="FT603" s="253"/>
      <c r="FU603" s="253"/>
      <c r="FV603" s="253"/>
      <c r="FW603" s="253"/>
      <c r="FX603" s="253"/>
      <c r="FY603" s="253"/>
      <c r="FZ603" s="253"/>
      <c r="GA603" s="253"/>
      <c r="GB603" s="253"/>
      <c r="GC603" s="253"/>
      <c r="GD603" s="253"/>
      <c r="GE603" s="253"/>
      <c r="GF603" s="253"/>
      <c r="GG603" s="253"/>
      <c r="GH603" s="253"/>
      <c r="GI603" s="253"/>
      <c r="GJ603" s="253"/>
      <c r="GK603" s="253"/>
      <c r="GL603" s="253"/>
      <c r="GM603" s="253"/>
      <c r="GN603" s="253"/>
      <c r="GO603" s="253"/>
      <c r="GP603" s="253"/>
      <c r="GQ603" s="253"/>
      <c r="GR603" s="253"/>
      <c r="GS603" s="253"/>
      <c r="GT603" s="253"/>
      <c r="GU603" s="253"/>
      <c r="GV603" s="253"/>
      <c r="GW603" s="253"/>
      <c r="GX603" s="253"/>
      <c r="GY603" s="253"/>
      <c r="GZ603" s="253"/>
      <c r="HA603" s="253"/>
      <c r="HB603" s="253"/>
      <c r="HC603" s="253"/>
      <c r="HD603" s="253"/>
      <c r="HE603" s="253"/>
      <c r="HF603" s="253"/>
      <c r="HG603" s="253"/>
      <c r="HH603" s="253"/>
      <c r="HI603" s="253"/>
      <c r="HJ603" s="253"/>
      <c r="HK603" s="253"/>
      <c r="HL603" s="253"/>
      <c r="HM603" s="253"/>
      <c r="HN603" s="253"/>
      <c r="HO603" s="253"/>
      <c r="HP603" s="253"/>
      <c r="HQ603" s="253"/>
      <c r="HR603" s="253"/>
      <c r="HS603" s="253"/>
      <c r="HT603" s="253"/>
      <c r="HU603" s="253"/>
      <c r="HV603" s="253"/>
      <c r="HW603" s="253"/>
      <c r="HX603" s="253"/>
      <c r="HY603" s="253"/>
      <c r="HZ603" s="253"/>
      <c r="IA603" s="253"/>
      <c r="IB603" s="253"/>
      <c r="IC603" s="253"/>
      <c r="ID603" s="253"/>
      <c r="IE603" s="253"/>
      <c r="IF603" s="253"/>
      <c r="IG603" s="253"/>
      <c r="IH603" s="253"/>
      <c r="II603" s="253"/>
      <c r="IJ603" s="253"/>
      <c r="IK603" s="253"/>
      <c r="IL603" s="253"/>
      <c r="IM603" s="253"/>
      <c r="IN603" s="253"/>
      <c r="IO603" s="253"/>
      <c r="IP603" s="253"/>
      <c r="IQ603" s="253"/>
      <c r="IR603" s="253"/>
      <c r="IS603" s="253"/>
      <c r="IT603" s="253"/>
      <c r="IU603" s="253"/>
      <c r="IV603" s="253"/>
      <c r="IW603" s="253"/>
      <c r="IX603" s="253"/>
      <c r="IY603" s="253"/>
      <c r="IZ603" s="253"/>
      <c r="JA603" s="253"/>
      <c r="JB603" s="253"/>
      <c r="JC603" s="253"/>
      <c r="JD603" s="253"/>
      <c r="JE603" s="253"/>
      <c r="JF603" s="253"/>
      <c r="JG603" s="253"/>
      <c r="JH603" s="253"/>
      <c r="JI603" s="253"/>
      <c r="JJ603" s="253"/>
      <c r="JK603" s="253"/>
      <c r="JL603" s="253"/>
      <c r="JM603" s="253"/>
      <c r="JN603" s="253"/>
      <c r="JO603" s="253"/>
      <c r="JP603" s="253"/>
      <c r="JQ603" s="253"/>
      <c r="JR603" s="253"/>
      <c r="JS603" s="253"/>
      <c r="JT603" s="253"/>
      <c r="JU603" s="253"/>
    </row>
    <row r="604" spans="1:281" s="252" customFormat="1" ht="15" customHeight="1" x14ac:dyDescent="0.25">
      <c r="A604" s="253"/>
      <c r="B604" s="253"/>
      <c r="C604" s="253"/>
      <c r="D604" s="253"/>
      <c r="E604" s="253"/>
      <c r="F604" s="253"/>
      <c r="G604" s="253"/>
      <c r="H604" s="253"/>
      <c r="I604" s="253"/>
      <c r="J604" s="253"/>
      <c r="K604" s="253"/>
      <c r="L604" s="253"/>
      <c r="M604" s="253"/>
      <c r="N604" s="253"/>
      <c r="O604" s="253"/>
      <c r="P604" s="253"/>
      <c r="Q604" s="253"/>
      <c r="R604" s="253"/>
      <c r="S604" s="253"/>
      <c r="T604" s="253"/>
      <c r="U604" s="253" t="s">
        <v>764</v>
      </c>
      <c r="V604" s="253"/>
      <c r="W604" s="253"/>
      <c r="X604" s="253"/>
      <c r="Y604" s="253"/>
      <c r="Z604" s="253"/>
      <c r="AA604" s="253"/>
      <c r="AB604" s="253"/>
      <c r="AC604" s="253" t="s">
        <v>393</v>
      </c>
      <c r="AD604" s="253"/>
      <c r="AE604" s="253"/>
      <c r="AF604" s="253"/>
      <c r="AG604" s="253"/>
      <c r="AH604" s="253"/>
      <c r="AI604" s="253"/>
      <c r="AJ604" s="253"/>
      <c r="AK604" s="253"/>
      <c r="AL604" s="253"/>
      <c r="AM604" s="253"/>
      <c r="AN604" s="253"/>
      <c r="AO604" s="253"/>
      <c r="AP604" s="253"/>
      <c r="AQ604" s="253"/>
      <c r="AR604" s="253"/>
      <c r="AS604" s="253"/>
      <c r="AT604" s="253"/>
      <c r="AU604" s="253"/>
      <c r="AV604" s="253"/>
      <c r="AW604" s="253"/>
      <c r="AX604" s="253"/>
      <c r="AY604" s="253"/>
      <c r="AZ604" s="253"/>
      <c r="BA604" s="253"/>
      <c r="BB604" s="253"/>
      <c r="BC604" s="253"/>
      <c r="BD604" s="253"/>
      <c r="BE604" s="253"/>
      <c r="BF604" s="253"/>
      <c r="BG604" s="253"/>
      <c r="BH604" s="253"/>
      <c r="BI604" s="253"/>
      <c r="BJ604" s="253"/>
      <c r="BK604" s="253"/>
      <c r="BL604" s="253"/>
      <c r="BM604" s="253"/>
      <c r="BN604" s="253"/>
      <c r="BO604" s="253"/>
      <c r="BP604" s="253"/>
      <c r="BQ604" s="253"/>
      <c r="BR604" s="253"/>
      <c r="BS604" s="253"/>
      <c r="BT604" s="253"/>
      <c r="BU604" s="253"/>
      <c r="BV604" s="253"/>
      <c r="BW604" s="253"/>
      <c r="BX604" s="253"/>
      <c r="BY604" s="253"/>
      <c r="BZ604" s="253"/>
      <c r="CA604" s="253"/>
      <c r="CB604" s="253"/>
      <c r="CC604" s="253"/>
      <c r="CD604" s="253"/>
      <c r="CE604" s="253"/>
      <c r="CF604" s="253"/>
      <c r="CG604" s="253"/>
      <c r="CH604" s="253"/>
      <c r="CI604" s="253"/>
      <c r="CJ604" s="253"/>
      <c r="CK604" s="253"/>
      <c r="CL604" s="253"/>
      <c r="CM604" s="253"/>
      <c r="CN604" s="253"/>
      <c r="CO604" s="253"/>
      <c r="CP604" s="253"/>
      <c r="CQ604" s="253"/>
      <c r="CR604" s="253"/>
      <c r="CS604" s="253"/>
      <c r="CT604" s="253"/>
      <c r="CU604" s="253"/>
      <c r="CV604" s="253"/>
      <c r="CW604" s="253"/>
      <c r="CX604" s="253"/>
      <c r="CY604" s="253"/>
      <c r="CZ604" s="253"/>
      <c r="DA604" s="253"/>
      <c r="DB604" s="253"/>
      <c r="DC604" s="253"/>
      <c r="DD604" s="253"/>
      <c r="DE604" s="253"/>
      <c r="DF604" s="253"/>
      <c r="DG604" s="253"/>
      <c r="DH604" s="253"/>
      <c r="DI604" s="253"/>
      <c r="DJ604" s="253"/>
      <c r="DK604" s="253"/>
      <c r="DL604" s="253"/>
      <c r="DM604" s="253"/>
      <c r="DN604" s="253"/>
      <c r="DO604" s="253"/>
      <c r="DP604" s="253"/>
      <c r="DQ604" s="253"/>
      <c r="DR604" s="253"/>
      <c r="DS604" s="253"/>
      <c r="DT604" s="253"/>
      <c r="DU604" s="253"/>
      <c r="DV604" s="253"/>
      <c r="DW604" s="253"/>
      <c r="DX604" s="253"/>
      <c r="DY604" s="253"/>
      <c r="DZ604" s="253"/>
      <c r="EA604" s="253"/>
      <c r="EB604" s="253"/>
      <c r="EC604" s="253"/>
      <c r="ED604" s="253"/>
      <c r="EE604" s="253"/>
      <c r="EF604" s="253"/>
      <c r="EG604" s="253"/>
      <c r="EH604" s="253"/>
      <c r="EI604" s="253"/>
      <c r="EJ604" s="253"/>
      <c r="EK604" s="253"/>
      <c r="EL604" s="253"/>
      <c r="EM604" s="253"/>
      <c r="EN604" s="253"/>
      <c r="EO604" s="253"/>
      <c r="EP604" s="253"/>
      <c r="EQ604" s="253"/>
      <c r="ER604" s="253"/>
      <c r="ES604" s="253"/>
      <c r="ET604" s="253"/>
      <c r="EU604" s="253"/>
      <c r="EV604" s="253"/>
      <c r="EW604" s="253"/>
      <c r="EX604" s="253"/>
      <c r="EY604" s="253"/>
      <c r="EZ604" s="253"/>
      <c r="FA604" s="253"/>
      <c r="FB604" s="253"/>
      <c r="FC604" s="253"/>
      <c r="FD604" s="253"/>
      <c r="FE604" s="253"/>
      <c r="FF604" s="253"/>
      <c r="FG604" s="253"/>
      <c r="FH604" s="253"/>
      <c r="FI604" s="253"/>
      <c r="FJ604" s="253"/>
      <c r="FK604" s="253"/>
      <c r="FL604" s="253"/>
      <c r="FM604" s="253"/>
      <c r="FN604" s="253"/>
      <c r="FO604" s="253"/>
      <c r="FP604" s="253"/>
      <c r="FQ604" s="253"/>
      <c r="FR604" s="253"/>
      <c r="FS604" s="253"/>
      <c r="FT604" s="253"/>
      <c r="FU604" s="253"/>
      <c r="FV604" s="253"/>
      <c r="FW604" s="253"/>
      <c r="FX604" s="253"/>
      <c r="FY604" s="253"/>
      <c r="FZ604" s="253"/>
      <c r="GA604" s="253"/>
      <c r="GB604" s="253"/>
      <c r="GC604" s="253"/>
      <c r="GD604" s="253"/>
      <c r="GE604" s="253"/>
      <c r="GF604" s="253"/>
      <c r="GG604" s="253"/>
      <c r="GH604" s="253"/>
      <c r="GI604" s="253"/>
      <c r="GJ604" s="253"/>
      <c r="GK604" s="253"/>
      <c r="GL604" s="253"/>
      <c r="GM604" s="253"/>
      <c r="GN604" s="253"/>
      <c r="GO604" s="253"/>
      <c r="GP604" s="253"/>
      <c r="GQ604" s="253"/>
      <c r="GR604" s="253"/>
      <c r="GS604" s="253"/>
      <c r="GT604" s="253"/>
      <c r="GU604" s="253"/>
      <c r="GV604" s="253"/>
      <c r="GW604" s="253"/>
      <c r="GX604" s="253"/>
      <c r="GY604" s="253"/>
      <c r="GZ604" s="253"/>
      <c r="HA604" s="253"/>
      <c r="HB604" s="253"/>
      <c r="HC604" s="253"/>
      <c r="HD604" s="253"/>
      <c r="HE604" s="253"/>
      <c r="HF604" s="253"/>
      <c r="HG604" s="253"/>
      <c r="HH604" s="253"/>
      <c r="HI604" s="253"/>
      <c r="HJ604" s="253"/>
      <c r="HK604" s="253"/>
      <c r="HL604" s="253"/>
      <c r="HM604" s="253"/>
      <c r="HN604" s="253"/>
      <c r="HO604" s="253"/>
      <c r="HP604" s="253"/>
      <c r="HQ604" s="253"/>
      <c r="HR604" s="253"/>
      <c r="HS604" s="253"/>
      <c r="HT604" s="253"/>
      <c r="HU604" s="253"/>
      <c r="HV604" s="253"/>
      <c r="HW604" s="253"/>
      <c r="HX604" s="253"/>
      <c r="HY604" s="253"/>
      <c r="HZ604" s="253"/>
      <c r="IA604" s="253"/>
      <c r="IB604" s="253"/>
      <c r="IC604" s="253"/>
      <c r="ID604" s="253"/>
      <c r="IE604" s="253"/>
      <c r="IF604" s="253"/>
      <c r="IG604" s="253"/>
      <c r="IH604" s="253"/>
      <c r="II604" s="253"/>
      <c r="IJ604" s="253"/>
      <c r="IK604" s="253"/>
      <c r="IL604" s="253"/>
      <c r="IM604" s="253"/>
      <c r="IN604" s="253"/>
      <c r="IO604" s="253"/>
      <c r="IP604" s="253"/>
      <c r="IQ604" s="253"/>
      <c r="IR604" s="253"/>
      <c r="IS604" s="253"/>
      <c r="IT604" s="253"/>
      <c r="IU604" s="253"/>
      <c r="IV604" s="253"/>
      <c r="IW604" s="253"/>
      <c r="IX604" s="253"/>
      <c r="IY604" s="253"/>
      <c r="IZ604" s="253"/>
      <c r="JA604" s="253"/>
      <c r="JB604" s="253"/>
      <c r="JC604" s="253"/>
      <c r="JD604" s="253"/>
      <c r="JE604" s="253"/>
      <c r="JF604" s="253"/>
      <c r="JG604" s="253"/>
      <c r="JH604" s="253"/>
      <c r="JI604" s="253"/>
      <c r="JJ604" s="253"/>
      <c r="JK604" s="253"/>
      <c r="JL604" s="253"/>
      <c r="JM604" s="253"/>
      <c r="JN604" s="253"/>
      <c r="JO604" s="253"/>
      <c r="JP604" s="253"/>
      <c r="JQ604" s="253"/>
      <c r="JR604" s="253"/>
      <c r="JS604" s="253"/>
      <c r="JT604" s="253"/>
      <c r="JU604" s="253"/>
    </row>
    <row r="605" spans="1:281" s="252" customFormat="1" ht="15" customHeight="1" x14ac:dyDescent="0.25">
      <c r="A605" s="253"/>
      <c r="B605" s="253"/>
      <c r="C605" s="253"/>
      <c r="D605" s="253"/>
      <c r="E605" s="253"/>
      <c r="F605" s="253"/>
      <c r="G605" s="253"/>
      <c r="H605" s="253"/>
      <c r="I605" s="253"/>
      <c r="J605" s="253"/>
      <c r="K605" s="253"/>
      <c r="L605" s="253"/>
      <c r="M605" s="253"/>
      <c r="N605" s="253"/>
      <c r="O605" s="253"/>
      <c r="P605" s="253"/>
      <c r="Q605" s="253"/>
      <c r="R605" s="253"/>
      <c r="S605" s="253"/>
      <c r="T605" s="253"/>
      <c r="U605" s="253" t="s">
        <v>765</v>
      </c>
      <c r="V605" s="253"/>
      <c r="W605" s="253"/>
      <c r="X605" s="253"/>
      <c r="Y605" s="253"/>
      <c r="Z605" s="253"/>
      <c r="AA605" s="253"/>
      <c r="AB605" s="253"/>
      <c r="AC605" s="253" t="s">
        <v>393</v>
      </c>
      <c r="AD605" s="253"/>
      <c r="AE605" s="253"/>
      <c r="AF605" s="253"/>
      <c r="AG605" s="253"/>
      <c r="AH605" s="253"/>
      <c r="AI605" s="253"/>
      <c r="AJ605" s="253"/>
      <c r="AK605" s="253"/>
      <c r="AL605" s="253"/>
      <c r="AM605" s="253"/>
      <c r="AN605" s="253"/>
      <c r="AO605" s="253"/>
      <c r="AP605" s="253"/>
      <c r="AQ605" s="253"/>
      <c r="AR605" s="253"/>
      <c r="AS605" s="253"/>
      <c r="AT605" s="253"/>
      <c r="AU605" s="253"/>
      <c r="AV605" s="253"/>
      <c r="AW605" s="253"/>
      <c r="AX605" s="253"/>
      <c r="AY605" s="253"/>
      <c r="AZ605" s="253"/>
      <c r="BA605" s="253"/>
      <c r="BB605" s="253"/>
      <c r="BC605" s="253"/>
      <c r="BD605" s="253"/>
      <c r="BE605" s="253"/>
      <c r="BF605" s="253"/>
      <c r="BG605" s="253"/>
      <c r="BH605" s="253"/>
      <c r="BI605" s="253"/>
      <c r="BJ605" s="253"/>
      <c r="BK605" s="253"/>
      <c r="BL605" s="253"/>
      <c r="BM605" s="253"/>
      <c r="BN605" s="253"/>
      <c r="BO605" s="253"/>
      <c r="BP605" s="253"/>
      <c r="BQ605" s="253"/>
      <c r="BR605" s="253"/>
      <c r="BS605" s="253"/>
      <c r="BT605" s="253"/>
      <c r="BU605" s="253"/>
      <c r="BV605" s="253"/>
      <c r="BW605" s="253"/>
      <c r="BX605" s="253"/>
      <c r="BY605" s="253"/>
      <c r="BZ605" s="253"/>
      <c r="CA605" s="253"/>
      <c r="CB605" s="253"/>
      <c r="CC605" s="253"/>
      <c r="CD605" s="253"/>
      <c r="CE605" s="253"/>
      <c r="CF605" s="253"/>
      <c r="CG605" s="253"/>
      <c r="CH605" s="253"/>
      <c r="CI605" s="253"/>
      <c r="CJ605" s="253"/>
      <c r="CK605" s="253"/>
      <c r="CL605" s="253"/>
      <c r="CM605" s="253"/>
      <c r="CN605" s="253"/>
      <c r="CO605" s="253"/>
      <c r="CP605" s="253"/>
      <c r="CQ605" s="253"/>
      <c r="CR605" s="253"/>
      <c r="CS605" s="253"/>
      <c r="CT605" s="253"/>
      <c r="CU605" s="253"/>
      <c r="CV605" s="253"/>
      <c r="CW605" s="253"/>
      <c r="CX605" s="253"/>
      <c r="CY605" s="253"/>
      <c r="CZ605" s="253"/>
      <c r="DA605" s="253"/>
      <c r="DB605" s="253"/>
      <c r="DC605" s="253"/>
      <c r="DD605" s="253"/>
      <c r="DE605" s="253"/>
      <c r="DF605" s="253"/>
      <c r="DG605" s="253"/>
      <c r="DH605" s="253"/>
      <c r="DI605" s="253"/>
      <c r="DJ605" s="253"/>
      <c r="DK605" s="253"/>
      <c r="DL605" s="253"/>
      <c r="DM605" s="253"/>
      <c r="DN605" s="253"/>
      <c r="DO605" s="253"/>
      <c r="DP605" s="253"/>
      <c r="DQ605" s="253"/>
      <c r="DR605" s="253"/>
      <c r="DS605" s="253"/>
      <c r="DT605" s="253"/>
      <c r="DU605" s="253"/>
      <c r="DV605" s="253"/>
      <c r="DW605" s="253"/>
      <c r="DX605" s="253"/>
      <c r="DY605" s="253"/>
      <c r="DZ605" s="253"/>
      <c r="EA605" s="253"/>
      <c r="EB605" s="253"/>
      <c r="EC605" s="253"/>
      <c r="ED605" s="253"/>
      <c r="EE605" s="253"/>
      <c r="EF605" s="253"/>
      <c r="EG605" s="253"/>
      <c r="EH605" s="253"/>
      <c r="EI605" s="253"/>
      <c r="EJ605" s="253"/>
      <c r="EK605" s="253"/>
      <c r="EL605" s="253"/>
      <c r="EM605" s="253"/>
      <c r="EN605" s="253"/>
      <c r="EO605" s="253"/>
      <c r="EP605" s="253"/>
      <c r="EQ605" s="253"/>
      <c r="ER605" s="253"/>
      <c r="ES605" s="253"/>
      <c r="ET605" s="253"/>
      <c r="EU605" s="253"/>
      <c r="EV605" s="253"/>
      <c r="EW605" s="253"/>
      <c r="EX605" s="253"/>
      <c r="EY605" s="253"/>
      <c r="EZ605" s="253"/>
      <c r="FA605" s="253"/>
      <c r="FB605" s="253"/>
      <c r="FC605" s="253"/>
      <c r="FD605" s="253"/>
      <c r="FE605" s="253"/>
      <c r="FF605" s="253"/>
      <c r="FG605" s="253"/>
      <c r="FH605" s="253"/>
      <c r="FI605" s="253"/>
      <c r="FJ605" s="253"/>
      <c r="FK605" s="253"/>
      <c r="FL605" s="253"/>
      <c r="FM605" s="253"/>
      <c r="FN605" s="253"/>
      <c r="FO605" s="253"/>
      <c r="FP605" s="253"/>
      <c r="FQ605" s="253"/>
      <c r="FR605" s="253"/>
      <c r="FS605" s="253"/>
      <c r="FT605" s="253"/>
      <c r="FU605" s="253"/>
      <c r="FV605" s="253"/>
      <c r="FW605" s="253"/>
      <c r="FX605" s="253"/>
      <c r="FY605" s="253"/>
      <c r="FZ605" s="253"/>
      <c r="GA605" s="253"/>
      <c r="GB605" s="253"/>
      <c r="GC605" s="253"/>
      <c r="GD605" s="253"/>
      <c r="GE605" s="253"/>
      <c r="GF605" s="253"/>
      <c r="GG605" s="253"/>
      <c r="GH605" s="253"/>
      <c r="GI605" s="253"/>
      <c r="GJ605" s="253"/>
      <c r="GK605" s="253"/>
      <c r="GL605" s="253"/>
      <c r="GM605" s="253"/>
      <c r="GN605" s="253"/>
      <c r="GO605" s="253"/>
      <c r="GP605" s="253"/>
      <c r="GQ605" s="253"/>
      <c r="GR605" s="253"/>
      <c r="GS605" s="253"/>
      <c r="GT605" s="253"/>
      <c r="GU605" s="253"/>
      <c r="GV605" s="253"/>
      <c r="GW605" s="253"/>
      <c r="GX605" s="253"/>
      <c r="GY605" s="253"/>
      <c r="GZ605" s="253"/>
      <c r="HA605" s="253"/>
      <c r="HB605" s="253"/>
      <c r="HC605" s="253"/>
      <c r="HD605" s="253"/>
      <c r="HE605" s="253"/>
      <c r="HF605" s="253"/>
      <c r="HG605" s="253"/>
      <c r="HH605" s="253"/>
      <c r="HI605" s="253"/>
      <c r="HJ605" s="253"/>
      <c r="HK605" s="253"/>
      <c r="HL605" s="253"/>
      <c r="HM605" s="253"/>
      <c r="HN605" s="253"/>
      <c r="HO605" s="253"/>
      <c r="HP605" s="253"/>
      <c r="HQ605" s="253"/>
      <c r="HR605" s="253"/>
      <c r="HS605" s="253"/>
      <c r="HT605" s="253"/>
      <c r="HU605" s="253"/>
      <c r="HV605" s="253"/>
      <c r="HW605" s="253"/>
      <c r="HX605" s="253"/>
      <c r="HY605" s="253"/>
      <c r="HZ605" s="253"/>
      <c r="IA605" s="253"/>
      <c r="IB605" s="253"/>
      <c r="IC605" s="253"/>
      <c r="ID605" s="253"/>
      <c r="IE605" s="253"/>
      <c r="IF605" s="253"/>
      <c r="IG605" s="253"/>
      <c r="IH605" s="253"/>
      <c r="II605" s="253"/>
      <c r="IJ605" s="253"/>
      <c r="IK605" s="253"/>
      <c r="IL605" s="253"/>
      <c r="IM605" s="253"/>
      <c r="IN605" s="253"/>
      <c r="IO605" s="253"/>
      <c r="IP605" s="253"/>
      <c r="IQ605" s="253"/>
      <c r="IR605" s="253"/>
      <c r="IS605" s="253"/>
      <c r="IT605" s="253"/>
      <c r="IU605" s="253"/>
      <c r="IV605" s="253"/>
      <c r="IW605" s="253"/>
      <c r="IX605" s="253"/>
      <c r="IY605" s="253"/>
      <c r="IZ605" s="253"/>
      <c r="JA605" s="253"/>
      <c r="JB605" s="253"/>
      <c r="JC605" s="253"/>
      <c r="JD605" s="253"/>
      <c r="JE605" s="253"/>
      <c r="JF605" s="253"/>
      <c r="JG605" s="253"/>
      <c r="JH605" s="253"/>
      <c r="JI605" s="253"/>
      <c r="JJ605" s="253"/>
      <c r="JK605" s="253"/>
      <c r="JL605" s="253"/>
      <c r="JM605" s="253"/>
      <c r="JN605" s="253"/>
      <c r="JO605" s="253"/>
      <c r="JP605" s="253"/>
      <c r="JQ605" s="253"/>
      <c r="JR605" s="253"/>
      <c r="JS605" s="253"/>
      <c r="JT605" s="253"/>
      <c r="JU605" s="253"/>
    </row>
    <row r="606" spans="1:281" s="252" customFormat="1" ht="15" customHeight="1" x14ac:dyDescent="0.25">
      <c r="A606" s="253"/>
      <c r="B606" s="253"/>
      <c r="C606" s="253"/>
      <c r="D606" s="253"/>
      <c r="E606" s="253"/>
      <c r="F606" s="253"/>
      <c r="G606" s="253"/>
      <c r="H606" s="253"/>
      <c r="I606" s="253"/>
      <c r="J606" s="253"/>
      <c r="K606" s="253"/>
      <c r="L606" s="253"/>
      <c r="M606" s="253"/>
      <c r="N606" s="253"/>
      <c r="O606" s="253"/>
      <c r="P606" s="253"/>
      <c r="Q606" s="253"/>
      <c r="R606" s="253"/>
      <c r="S606" s="253"/>
      <c r="T606" s="253"/>
      <c r="U606" s="253" t="s">
        <v>766</v>
      </c>
      <c r="V606" s="253"/>
      <c r="W606" s="253"/>
      <c r="X606" s="253"/>
      <c r="Y606" s="253"/>
      <c r="Z606" s="253"/>
      <c r="AA606" s="253"/>
      <c r="AB606" s="253"/>
      <c r="AC606" s="253" t="s">
        <v>320</v>
      </c>
      <c r="AD606" s="253"/>
      <c r="AE606" s="253"/>
      <c r="AF606" s="253"/>
      <c r="AG606" s="253"/>
      <c r="AH606" s="253"/>
      <c r="AI606" s="253"/>
      <c r="AJ606" s="253"/>
      <c r="AK606" s="253"/>
      <c r="AL606" s="253"/>
      <c r="AM606" s="253"/>
      <c r="AN606" s="253"/>
      <c r="AO606" s="253"/>
      <c r="AP606" s="253"/>
      <c r="AQ606" s="253"/>
      <c r="AR606" s="253"/>
      <c r="AS606" s="253"/>
      <c r="AT606" s="253"/>
      <c r="AU606" s="253"/>
      <c r="AV606" s="253"/>
      <c r="AW606" s="253"/>
      <c r="AX606" s="253"/>
      <c r="AY606" s="253"/>
      <c r="AZ606" s="253"/>
      <c r="BA606" s="253"/>
      <c r="BB606" s="253"/>
      <c r="BC606" s="253"/>
      <c r="BD606" s="253"/>
      <c r="BE606" s="253"/>
      <c r="BF606" s="253"/>
      <c r="BG606" s="253"/>
      <c r="BH606" s="253"/>
      <c r="BI606" s="253"/>
      <c r="BJ606" s="253"/>
      <c r="BK606" s="253"/>
      <c r="BL606" s="253"/>
      <c r="BM606" s="253"/>
      <c r="BN606" s="253"/>
      <c r="BO606" s="253"/>
      <c r="BP606" s="253"/>
      <c r="BQ606" s="253"/>
      <c r="BR606" s="253"/>
      <c r="BS606" s="253"/>
      <c r="BT606" s="253"/>
      <c r="BU606" s="253"/>
      <c r="BV606" s="253"/>
      <c r="BW606" s="253"/>
      <c r="BX606" s="253"/>
      <c r="BY606" s="253"/>
      <c r="BZ606" s="253"/>
      <c r="CA606" s="253"/>
      <c r="CB606" s="253"/>
      <c r="CC606" s="253"/>
      <c r="CD606" s="253"/>
      <c r="CE606" s="253"/>
      <c r="CF606" s="253"/>
      <c r="CG606" s="253"/>
      <c r="CH606" s="253"/>
      <c r="CI606" s="253"/>
      <c r="CJ606" s="253"/>
      <c r="CK606" s="253"/>
      <c r="CL606" s="253"/>
      <c r="CM606" s="253"/>
      <c r="CN606" s="253"/>
      <c r="CO606" s="253"/>
      <c r="CP606" s="253"/>
      <c r="CQ606" s="253"/>
      <c r="CR606" s="253"/>
      <c r="CS606" s="253"/>
      <c r="CT606" s="253"/>
      <c r="CU606" s="253"/>
      <c r="CV606" s="253"/>
      <c r="CW606" s="253"/>
      <c r="CX606" s="253"/>
      <c r="CY606" s="253"/>
      <c r="CZ606" s="253"/>
      <c r="DA606" s="253"/>
      <c r="DB606" s="253"/>
      <c r="DC606" s="253"/>
      <c r="DD606" s="253"/>
      <c r="DE606" s="253"/>
      <c r="DF606" s="253"/>
      <c r="DG606" s="253"/>
      <c r="DH606" s="253"/>
      <c r="DI606" s="253"/>
      <c r="DJ606" s="253"/>
      <c r="DK606" s="253"/>
      <c r="DL606" s="253"/>
      <c r="DM606" s="253"/>
      <c r="DN606" s="253"/>
      <c r="DO606" s="253"/>
      <c r="DP606" s="253"/>
      <c r="DQ606" s="253"/>
      <c r="DR606" s="253"/>
      <c r="DS606" s="253"/>
      <c r="DT606" s="253"/>
      <c r="DU606" s="253"/>
      <c r="DV606" s="253"/>
      <c r="DW606" s="253"/>
      <c r="DX606" s="253"/>
      <c r="DY606" s="253"/>
      <c r="DZ606" s="253"/>
      <c r="EA606" s="253"/>
      <c r="EB606" s="253"/>
      <c r="EC606" s="253"/>
      <c r="ED606" s="253"/>
      <c r="EE606" s="253"/>
      <c r="EF606" s="253"/>
      <c r="EG606" s="253"/>
      <c r="EH606" s="253"/>
      <c r="EI606" s="253"/>
      <c r="EJ606" s="253"/>
      <c r="EK606" s="253"/>
      <c r="EL606" s="253"/>
      <c r="EM606" s="253"/>
      <c r="EN606" s="253"/>
      <c r="EO606" s="253"/>
      <c r="EP606" s="253"/>
      <c r="EQ606" s="253"/>
      <c r="ER606" s="253"/>
      <c r="ES606" s="253"/>
      <c r="ET606" s="253"/>
      <c r="EU606" s="253"/>
      <c r="EV606" s="253"/>
      <c r="EW606" s="253"/>
      <c r="EX606" s="253"/>
      <c r="EY606" s="253"/>
      <c r="EZ606" s="253"/>
      <c r="FA606" s="253"/>
      <c r="FB606" s="253"/>
      <c r="FC606" s="253"/>
      <c r="FD606" s="253"/>
      <c r="FE606" s="253"/>
      <c r="FF606" s="253"/>
      <c r="FG606" s="253"/>
      <c r="FH606" s="253"/>
      <c r="FI606" s="253"/>
      <c r="FJ606" s="253"/>
      <c r="FK606" s="253"/>
      <c r="FL606" s="253"/>
      <c r="FM606" s="253"/>
      <c r="FN606" s="253"/>
      <c r="FO606" s="253"/>
      <c r="FP606" s="253"/>
      <c r="FQ606" s="253"/>
      <c r="FR606" s="253"/>
      <c r="FS606" s="253"/>
      <c r="FT606" s="253"/>
      <c r="FU606" s="253"/>
      <c r="FV606" s="253"/>
      <c r="FW606" s="253"/>
      <c r="FX606" s="253"/>
      <c r="FY606" s="253"/>
      <c r="FZ606" s="253"/>
      <c r="GA606" s="253"/>
      <c r="GB606" s="253"/>
      <c r="GC606" s="253"/>
      <c r="GD606" s="253"/>
      <c r="GE606" s="253"/>
      <c r="GF606" s="253"/>
      <c r="GG606" s="253"/>
      <c r="GH606" s="253"/>
      <c r="GI606" s="253"/>
      <c r="GJ606" s="253"/>
      <c r="GK606" s="253"/>
      <c r="GL606" s="253"/>
      <c r="GM606" s="253"/>
      <c r="GN606" s="253"/>
      <c r="GO606" s="253"/>
      <c r="GP606" s="253"/>
      <c r="GQ606" s="253"/>
      <c r="GR606" s="253"/>
      <c r="GS606" s="253"/>
      <c r="GT606" s="253"/>
      <c r="GU606" s="253"/>
      <c r="GV606" s="253"/>
      <c r="GW606" s="253"/>
      <c r="GX606" s="253"/>
      <c r="GY606" s="253"/>
      <c r="GZ606" s="253"/>
      <c r="HA606" s="253"/>
      <c r="HB606" s="253"/>
      <c r="HC606" s="253"/>
      <c r="HD606" s="253"/>
      <c r="HE606" s="253"/>
      <c r="HF606" s="253"/>
      <c r="HG606" s="253"/>
      <c r="HH606" s="253"/>
      <c r="HI606" s="253"/>
      <c r="HJ606" s="253"/>
      <c r="HK606" s="253"/>
      <c r="HL606" s="253"/>
      <c r="HM606" s="253"/>
      <c r="HN606" s="253"/>
      <c r="HO606" s="253"/>
      <c r="HP606" s="253"/>
      <c r="HQ606" s="253"/>
      <c r="HR606" s="253"/>
      <c r="HS606" s="253"/>
      <c r="HT606" s="253"/>
      <c r="HU606" s="253"/>
      <c r="HV606" s="253"/>
      <c r="HW606" s="253"/>
      <c r="HX606" s="253"/>
      <c r="HY606" s="253"/>
      <c r="HZ606" s="253"/>
      <c r="IA606" s="253"/>
      <c r="IB606" s="253"/>
      <c r="IC606" s="253"/>
      <c r="ID606" s="253"/>
      <c r="IE606" s="253"/>
      <c r="IF606" s="253"/>
      <c r="IG606" s="253"/>
      <c r="IH606" s="253"/>
      <c r="II606" s="253"/>
      <c r="IJ606" s="253"/>
      <c r="IK606" s="253"/>
      <c r="IL606" s="253"/>
      <c r="IM606" s="253"/>
      <c r="IN606" s="253"/>
      <c r="IO606" s="253"/>
      <c r="IP606" s="253"/>
      <c r="IQ606" s="253"/>
      <c r="IR606" s="253"/>
      <c r="IS606" s="253"/>
      <c r="IT606" s="253"/>
      <c r="IU606" s="253"/>
      <c r="IV606" s="253"/>
      <c r="IW606" s="253"/>
      <c r="IX606" s="253"/>
      <c r="IY606" s="253"/>
      <c r="IZ606" s="253"/>
      <c r="JA606" s="253"/>
      <c r="JB606" s="253"/>
      <c r="JC606" s="253"/>
      <c r="JD606" s="253"/>
      <c r="JE606" s="253"/>
      <c r="JF606" s="253"/>
      <c r="JG606" s="253"/>
      <c r="JH606" s="253"/>
      <c r="JI606" s="253"/>
      <c r="JJ606" s="253"/>
      <c r="JK606" s="253"/>
      <c r="JL606" s="253"/>
      <c r="JM606" s="253"/>
      <c r="JN606" s="253"/>
      <c r="JO606" s="253"/>
      <c r="JP606" s="253"/>
      <c r="JQ606" s="253"/>
      <c r="JR606" s="253"/>
      <c r="JS606" s="253"/>
      <c r="JT606" s="253"/>
      <c r="JU606" s="253"/>
    </row>
    <row r="607" spans="1:281" s="252" customFormat="1" ht="15" customHeight="1" x14ac:dyDescent="0.25">
      <c r="A607" s="253"/>
      <c r="B607" s="253"/>
      <c r="C607" s="253"/>
      <c r="D607" s="253"/>
      <c r="E607" s="253"/>
      <c r="F607" s="253"/>
      <c r="G607" s="253"/>
      <c r="H607" s="253"/>
      <c r="I607" s="253"/>
      <c r="J607" s="253"/>
      <c r="K607" s="253"/>
      <c r="L607" s="253"/>
      <c r="M607" s="253"/>
      <c r="N607" s="253"/>
      <c r="O607" s="253"/>
      <c r="P607" s="253"/>
      <c r="Q607" s="253"/>
      <c r="R607" s="253"/>
      <c r="S607" s="253"/>
      <c r="T607" s="253"/>
      <c r="U607" s="253" t="s">
        <v>767</v>
      </c>
      <c r="V607" s="253"/>
      <c r="W607" s="253"/>
      <c r="X607" s="253"/>
      <c r="Y607" s="253"/>
      <c r="Z607" s="253"/>
      <c r="AA607" s="253"/>
      <c r="AB607" s="253"/>
      <c r="AC607" s="253" t="s">
        <v>320</v>
      </c>
      <c r="AD607" s="253"/>
      <c r="AE607" s="253"/>
      <c r="AF607" s="253"/>
      <c r="AG607" s="253"/>
      <c r="AH607" s="253"/>
      <c r="AI607" s="253"/>
      <c r="AJ607" s="253"/>
      <c r="AK607" s="253"/>
      <c r="AL607" s="253"/>
      <c r="AM607" s="253"/>
      <c r="AN607" s="253"/>
      <c r="AO607" s="253"/>
      <c r="AP607" s="253"/>
      <c r="AQ607" s="253"/>
      <c r="AR607" s="253"/>
      <c r="AS607" s="253"/>
      <c r="AT607" s="253"/>
      <c r="AU607" s="253"/>
      <c r="AV607" s="253"/>
      <c r="AW607" s="253"/>
      <c r="AX607" s="253"/>
      <c r="AY607" s="253"/>
      <c r="AZ607" s="253"/>
      <c r="BA607" s="253"/>
      <c r="BB607" s="253"/>
      <c r="BC607" s="253"/>
      <c r="BD607" s="253"/>
      <c r="BE607" s="253"/>
      <c r="BF607" s="253"/>
      <c r="BG607" s="253"/>
      <c r="BH607" s="253"/>
      <c r="BI607" s="253"/>
      <c r="BJ607" s="253"/>
      <c r="BK607" s="253"/>
      <c r="BL607" s="253"/>
      <c r="BM607" s="253"/>
      <c r="BN607" s="253"/>
      <c r="BO607" s="253"/>
      <c r="BP607" s="253"/>
      <c r="BQ607" s="253"/>
      <c r="BR607" s="253"/>
      <c r="BS607" s="253"/>
      <c r="BT607" s="253"/>
      <c r="BU607" s="253"/>
      <c r="BV607" s="253"/>
      <c r="BW607" s="253"/>
      <c r="BX607" s="253"/>
      <c r="BY607" s="253"/>
      <c r="BZ607" s="253"/>
      <c r="CA607" s="253"/>
      <c r="CB607" s="253"/>
      <c r="CC607" s="253"/>
      <c r="CD607" s="253"/>
      <c r="CE607" s="253"/>
      <c r="CF607" s="253"/>
      <c r="CG607" s="253"/>
      <c r="CH607" s="253"/>
      <c r="CI607" s="253"/>
      <c r="CJ607" s="253"/>
      <c r="CK607" s="253"/>
      <c r="CL607" s="253"/>
      <c r="CM607" s="253"/>
      <c r="CN607" s="253"/>
      <c r="CO607" s="253"/>
      <c r="CP607" s="253"/>
      <c r="CQ607" s="253"/>
      <c r="CR607" s="253"/>
      <c r="CS607" s="253"/>
      <c r="CT607" s="253"/>
      <c r="CU607" s="253"/>
      <c r="CV607" s="253"/>
      <c r="CW607" s="253"/>
      <c r="CX607" s="253"/>
      <c r="CY607" s="253"/>
      <c r="CZ607" s="253"/>
      <c r="DA607" s="253"/>
      <c r="DB607" s="253"/>
      <c r="DC607" s="253"/>
      <c r="DD607" s="253"/>
      <c r="DE607" s="253"/>
      <c r="DF607" s="253"/>
      <c r="DG607" s="253"/>
      <c r="DH607" s="253"/>
      <c r="DI607" s="253"/>
      <c r="DJ607" s="253"/>
      <c r="DK607" s="253"/>
      <c r="DL607" s="253"/>
      <c r="DM607" s="253"/>
      <c r="DN607" s="253"/>
      <c r="DO607" s="253"/>
      <c r="DP607" s="253"/>
      <c r="DQ607" s="253"/>
      <c r="DR607" s="253"/>
      <c r="DS607" s="253"/>
      <c r="DT607" s="253"/>
      <c r="DU607" s="253"/>
      <c r="DV607" s="253"/>
      <c r="DW607" s="253"/>
      <c r="DX607" s="253"/>
      <c r="DY607" s="253"/>
      <c r="DZ607" s="253"/>
      <c r="EA607" s="253"/>
      <c r="EB607" s="253"/>
      <c r="EC607" s="253"/>
      <c r="ED607" s="253"/>
      <c r="EE607" s="253"/>
      <c r="EF607" s="253"/>
      <c r="EG607" s="253"/>
      <c r="EH607" s="253"/>
      <c r="EI607" s="253"/>
      <c r="EJ607" s="253"/>
      <c r="EK607" s="253"/>
      <c r="EL607" s="253"/>
      <c r="EM607" s="253"/>
      <c r="EN607" s="253"/>
      <c r="EO607" s="253"/>
      <c r="EP607" s="253"/>
      <c r="EQ607" s="253"/>
      <c r="ER607" s="253"/>
      <c r="ES607" s="253"/>
      <c r="ET607" s="253"/>
      <c r="EU607" s="253"/>
      <c r="EV607" s="253"/>
      <c r="EW607" s="253"/>
      <c r="EX607" s="253"/>
      <c r="EY607" s="253"/>
      <c r="EZ607" s="253"/>
      <c r="FA607" s="253"/>
      <c r="FB607" s="253"/>
      <c r="FC607" s="253"/>
      <c r="FD607" s="253"/>
      <c r="FE607" s="253"/>
      <c r="FF607" s="253"/>
      <c r="FG607" s="253"/>
      <c r="FH607" s="253"/>
      <c r="FI607" s="253"/>
      <c r="FJ607" s="253"/>
      <c r="FK607" s="253"/>
      <c r="FL607" s="253"/>
      <c r="FM607" s="253"/>
      <c r="FN607" s="253"/>
      <c r="FO607" s="253"/>
      <c r="FP607" s="253"/>
      <c r="FQ607" s="253"/>
      <c r="FR607" s="253"/>
      <c r="FS607" s="253"/>
      <c r="FT607" s="253"/>
      <c r="FU607" s="253"/>
      <c r="FV607" s="253"/>
      <c r="FW607" s="253"/>
      <c r="FX607" s="253"/>
      <c r="FY607" s="253"/>
      <c r="FZ607" s="253"/>
      <c r="GA607" s="253"/>
      <c r="GB607" s="253"/>
      <c r="GC607" s="253"/>
      <c r="GD607" s="253"/>
      <c r="GE607" s="253"/>
      <c r="GF607" s="253"/>
      <c r="GG607" s="253"/>
      <c r="GH607" s="253"/>
      <c r="GI607" s="253"/>
      <c r="GJ607" s="253"/>
      <c r="GK607" s="253"/>
      <c r="GL607" s="253"/>
      <c r="GM607" s="253"/>
      <c r="GN607" s="253"/>
      <c r="GO607" s="253"/>
      <c r="GP607" s="253"/>
      <c r="GQ607" s="253"/>
      <c r="GR607" s="253"/>
      <c r="GS607" s="253"/>
      <c r="GT607" s="253"/>
      <c r="GU607" s="253"/>
      <c r="GV607" s="253"/>
      <c r="GW607" s="253"/>
      <c r="GX607" s="253"/>
      <c r="GY607" s="253"/>
      <c r="GZ607" s="253"/>
      <c r="HA607" s="253"/>
      <c r="HB607" s="253"/>
      <c r="HC607" s="253"/>
      <c r="HD607" s="253"/>
      <c r="HE607" s="253"/>
      <c r="HF607" s="253"/>
      <c r="HG607" s="253"/>
      <c r="HH607" s="253"/>
      <c r="HI607" s="253"/>
      <c r="HJ607" s="253"/>
      <c r="HK607" s="253"/>
      <c r="HL607" s="253"/>
      <c r="HM607" s="253"/>
      <c r="HN607" s="253"/>
      <c r="HO607" s="253"/>
      <c r="HP607" s="253"/>
      <c r="HQ607" s="253"/>
      <c r="HR607" s="253"/>
      <c r="HS607" s="253"/>
      <c r="HT607" s="253"/>
      <c r="HU607" s="253"/>
      <c r="HV607" s="253"/>
      <c r="HW607" s="253"/>
      <c r="HX607" s="253"/>
      <c r="HY607" s="253"/>
      <c r="HZ607" s="253"/>
      <c r="IA607" s="253"/>
      <c r="IB607" s="253"/>
      <c r="IC607" s="253"/>
      <c r="ID607" s="253"/>
      <c r="IE607" s="253"/>
      <c r="IF607" s="253"/>
      <c r="IG607" s="253"/>
      <c r="IH607" s="253"/>
      <c r="II607" s="253"/>
      <c r="IJ607" s="253"/>
      <c r="IK607" s="253"/>
      <c r="IL607" s="253"/>
      <c r="IM607" s="253"/>
      <c r="IN607" s="253"/>
      <c r="IO607" s="253"/>
      <c r="IP607" s="253"/>
      <c r="IQ607" s="253"/>
      <c r="IR607" s="253"/>
      <c r="IS607" s="253"/>
      <c r="IT607" s="253"/>
      <c r="IU607" s="253"/>
      <c r="IV607" s="253"/>
      <c r="IW607" s="253"/>
      <c r="IX607" s="253"/>
      <c r="IY607" s="253"/>
      <c r="IZ607" s="253"/>
      <c r="JA607" s="253"/>
      <c r="JB607" s="253"/>
      <c r="JC607" s="253"/>
      <c r="JD607" s="253"/>
      <c r="JE607" s="253"/>
      <c r="JF607" s="253"/>
      <c r="JG607" s="253"/>
      <c r="JH607" s="253"/>
      <c r="JI607" s="253"/>
      <c r="JJ607" s="253"/>
      <c r="JK607" s="253"/>
      <c r="JL607" s="253"/>
      <c r="JM607" s="253"/>
      <c r="JN607" s="253"/>
      <c r="JO607" s="253"/>
      <c r="JP607" s="253"/>
      <c r="JQ607" s="253"/>
      <c r="JR607" s="253"/>
      <c r="JS607" s="253"/>
      <c r="JT607" s="253"/>
      <c r="JU607" s="253"/>
    </row>
    <row r="608" spans="1:281" s="252" customFormat="1" ht="15" customHeight="1" x14ac:dyDescent="0.25">
      <c r="A608" s="253"/>
      <c r="B608" s="253"/>
      <c r="C608" s="253"/>
      <c r="D608" s="253"/>
      <c r="E608" s="253"/>
      <c r="F608" s="253"/>
      <c r="G608" s="253"/>
      <c r="H608" s="253"/>
      <c r="I608" s="253"/>
      <c r="J608" s="253"/>
      <c r="K608" s="253"/>
      <c r="L608" s="253"/>
      <c r="M608" s="253"/>
      <c r="N608" s="253"/>
      <c r="O608" s="253"/>
      <c r="P608" s="253"/>
      <c r="Q608" s="253"/>
      <c r="R608" s="253"/>
      <c r="S608" s="253"/>
      <c r="T608" s="253"/>
      <c r="U608" s="253" t="s">
        <v>768</v>
      </c>
      <c r="V608" s="253"/>
      <c r="W608" s="253"/>
      <c r="X608" s="253"/>
      <c r="Y608" s="253"/>
      <c r="Z608" s="253"/>
      <c r="AA608" s="253"/>
      <c r="AB608" s="253"/>
      <c r="AC608" s="253" t="s">
        <v>323</v>
      </c>
      <c r="AD608" s="253"/>
      <c r="AE608" s="253"/>
      <c r="AF608" s="253"/>
      <c r="AG608" s="253"/>
      <c r="AH608" s="253"/>
      <c r="AI608" s="253"/>
      <c r="AJ608" s="253"/>
      <c r="AK608" s="253"/>
      <c r="AL608" s="253"/>
      <c r="AM608" s="253"/>
      <c r="AN608" s="253"/>
      <c r="AO608" s="253"/>
      <c r="AP608" s="253"/>
      <c r="AQ608" s="253"/>
      <c r="AR608" s="253"/>
      <c r="AS608" s="253"/>
      <c r="AT608" s="253"/>
      <c r="AU608" s="253"/>
      <c r="AV608" s="253"/>
      <c r="AW608" s="253"/>
      <c r="AX608" s="253"/>
      <c r="AY608" s="253"/>
      <c r="AZ608" s="253"/>
      <c r="BA608" s="253"/>
      <c r="BB608" s="253"/>
      <c r="BC608" s="253"/>
      <c r="BD608" s="253"/>
      <c r="BE608" s="253"/>
      <c r="BF608" s="253"/>
      <c r="BG608" s="253"/>
      <c r="BH608" s="253"/>
      <c r="BI608" s="253"/>
      <c r="BJ608" s="253"/>
      <c r="BK608" s="253"/>
      <c r="BL608" s="253"/>
      <c r="BM608" s="253"/>
      <c r="BN608" s="253"/>
      <c r="BO608" s="253"/>
      <c r="BP608" s="253"/>
      <c r="BQ608" s="253"/>
      <c r="BR608" s="253"/>
      <c r="BS608" s="253"/>
      <c r="BT608" s="253"/>
      <c r="BU608" s="253"/>
      <c r="BV608" s="253"/>
      <c r="BW608" s="253"/>
      <c r="BX608" s="253"/>
      <c r="BY608" s="253"/>
      <c r="BZ608" s="253"/>
      <c r="CA608" s="253"/>
      <c r="CB608" s="253"/>
      <c r="CC608" s="253"/>
      <c r="CD608" s="253"/>
      <c r="CE608" s="253"/>
      <c r="CF608" s="253"/>
      <c r="CG608" s="253"/>
      <c r="CH608" s="253"/>
      <c r="CI608" s="253"/>
      <c r="CJ608" s="253"/>
      <c r="CK608" s="253"/>
      <c r="CL608" s="253"/>
      <c r="CM608" s="253"/>
      <c r="CN608" s="253"/>
      <c r="CO608" s="253"/>
      <c r="CP608" s="253"/>
      <c r="CQ608" s="253"/>
      <c r="CR608" s="253"/>
      <c r="CS608" s="253"/>
      <c r="CT608" s="253"/>
      <c r="CU608" s="253"/>
      <c r="CV608" s="253"/>
      <c r="CW608" s="253"/>
      <c r="CX608" s="253"/>
      <c r="CY608" s="253"/>
      <c r="CZ608" s="253"/>
      <c r="DA608" s="253"/>
      <c r="DB608" s="253"/>
      <c r="DC608" s="253"/>
      <c r="DD608" s="253"/>
      <c r="DE608" s="253"/>
      <c r="DF608" s="253"/>
      <c r="DG608" s="253"/>
      <c r="DH608" s="253"/>
      <c r="DI608" s="253"/>
      <c r="DJ608" s="253"/>
      <c r="DK608" s="253"/>
      <c r="DL608" s="253"/>
      <c r="DM608" s="253"/>
      <c r="DN608" s="253"/>
      <c r="DO608" s="253"/>
      <c r="DP608" s="253"/>
      <c r="DQ608" s="253"/>
      <c r="DR608" s="253"/>
      <c r="DS608" s="253"/>
      <c r="DT608" s="253"/>
      <c r="DU608" s="253"/>
      <c r="DV608" s="253"/>
      <c r="DW608" s="253"/>
      <c r="DX608" s="253"/>
      <c r="DY608" s="253"/>
      <c r="DZ608" s="253"/>
      <c r="EA608" s="253"/>
      <c r="EB608" s="253"/>
      <c r="EC608" s="253"/>
      <c r="ED608" s="253"/>
      <c r="EE608" s="253"/>
      <c r="EF608" s="253"/>
      <c r="EG608" s="253"/>
      <c r="EH608" s="253"/>
      <c r="EI608" s="253"/>
      <c r="EJ608" s="253"/>
      <c r="EK608" s="253"/>
      <c r="EL608" s="253"/>
      <c r="EM608" s="253"/>
      <c r="EN608" s="253"/>
      <c r="EO608" s="253"/>
      <c r="EP608" s="253"/>
      <c r="EQ608" s="253"/>
      <c r="ER608" s="253"/>
      <c r="ES608" s="253"/>
      <c r="ET608" s="253"/>
      <c r="EU608" s="253"/>
      <c r="EV608" s="253"/>
      <c r="EW608" s="253"/>
      <c r="EX608" s="253"/>
      <c r="EY608" s="253"/>
      <c r="EZ608" s="253"/>
      <c r="FA608" s="253"/>
      <c r="FB608" s="253"/>
      <c r="FC608" s="253"/>
      <c r="FD608" s="253"/>
      <c r="FE608" s="253"/>
      <c r="FF608" s="253"/>
      <c r="FG608" s="253"/>
      <c r="FH608" s="253"/>
      <c r="FI608" s="253"/>
      <c r="FJ608" s="253"/>
      <c r="FK608" s="253"/>
      <c r="FL608" s="253"/>
      <c r="FM608" s="253"/>
      <c r="FN608" s="253"/>
      <c r="FO608" s="253"/>
      <c r="FP608" s="253"/>
      <c r="FQ608" s="253"/>
      <c r="FR608" s="253"/>
      <c r="FS608" s="253"/>
      <c r="FT608" s="253"/>
      <c r="FU608" s="253"/>
      <c r="FV608" s="253"/>
      <c r="FW608" s="253"/>
      <c r="FX608" s="253"/>
      <c r="FY608" s="253"/>
      <c r="FZ608" s="253"/>
      <c r="GA608" s="253"/>
      <c r="GB608" s="253"/>
      <c r="GC608" s="253"/>
      <c r="GD608" s="253"/>
      <c r="GE608" s="253"/>
      <c r="GF608" s="253"/>
      <c r="GG608" s="253"/>
      <c r="GH608" s="253"/>
      <c r="GI608" s="253"/>
      <c r="GJ608" s="253"/>
      <c r="GK608" s="253"/>
      <c r="GL608" s="253"/>
      <c r="GM608" s="253"/>
      <c r="GN608" s="253"/>
      <c r="GO608" s="253"/>
      <c r="GP608" s="253"/>
      <c r="GQ608" s="253"/>
      <c r="GR608" s="253"/>
      <c r="GS608" s="253"/>
      <c r="GT608" s="253"/>
      <c r="GU608" s="253"/>
      <c r="GV608" s="253"/>
      <c r="GW608" s="253"/>
      <c r="GX608" s="253"/>
      <c r="GY608" s="253"/>
      <c r="GZ608" s="253"/>
      <c r="HA608" s="253"/>
      <c r="HB608" s="253"/>
      <c r="HC608" s="253"/>
      <c r="HD608" s="253"/>
      <c r="HE608" s="253"/>
      <c r="HF608" s="253"/>
      <c r="HG608" s="253"/>
      <c r="HH608" s="253"/>
      <c r="HI608" s="253"/>
      <c r="HJ608" s="253"/>
      <c r="HK608" s="253"/>
      <c r="HL608" s="253"/>
      <c r="HM608" s="253"/>
      <c r="HN608" s="253"/>
      <c r="HO608" s="253"/>
      <c r="HP608" s="253"/>
      <c r="HQ608" s="253"/>
      <c r="HR608" s="253"/>
      <c r="HS608" s="253"/>
      <c r="HT608" s="253"/>
      <c r="HU608" s="253"/>
      <c r="HV608" s="253"/>
      <c r="HW608" s="253"/>
      <c r="HX608" s="253"/>
      <c r="HY608" s="253"/>
      <c r="HZ608" s="253"/>
      <c r="IA608" s="253"/>
      <c r="IB608" s="253"/>
      <c r="IC608" s="253"/>
      <c r="ID608" s="253"/>
      <c r="IE608" s="253"/>
      <c r="IF608" s="253"/>
      <c r="IG608" s="253"/>
      <c r="IH608" s="253"/>
      <c r="II608" s="253"/>
      <c r="IJ608" s="253"/>
      <c r="IK608" s="253"/>
      <c r="IL608" s="253"/>
      <c r="IM608" s="253"/>
      <c r="IN608" s="253"/>
      <c r="IO608" s="253"/>
      <c r="IP608" s="253"/>
      <c r="IQ608" s="253"/>
      <c r="IR608" s="253"/>
      <c r="IS608" s="253"/>
      <c r="IT608" s="253"/>
      <c r="IU608" s="253"/>
      <c r="IV608" s="253"/>
      <c r="IW608" s="253"/>
      <c r="IX608" s="253"/>
      <c r="IY608" s="253"/>
      <c r="IZ608" s="253"/>
      <c r="JA608" s="253"/>
      <c r="JB608" s="253"/>
      <c r="JC608" s="253"/>
      <c r="JD608" s="253"/>
      <c r="JE608" s="253"/>
      <c r="JF608" s="253"/>
      <c r="JG608" s="253"/>
      <c r="JH608" s="253"/>
      <c r="JI608" s="253"/>
      <c r="JJ608" s="253"/>
      <c r="JK608" s="253"/>
      <c r="JL608" s="253"/>
      <c r="JM608" s="253"/>
      <c r="JN608" s="253"/>
      <c r="JO608" s="253"/>
      <c r="JP608" s="253"/>
      <c r="JQ608" s="253"/>
      <c r="JR608" s="253"/>
      <c r="JS608" s="253"/>
      <c r="JT608" s="253"/>
      <c r="JU608" s="253"/>
    </row>
    <row r="609" spans="1:281" s="252" customFormat="1" ht="15" customHeight="1" x14ac:dyDescent="0.25">
      <c r="A609" s="253"/>
      <c r="B609" s="253"/>
      <c r="C609" s="253"/>
      <c r="D609" s="253"/>
      <c r="E609" s="253"/>
      <c r="F609" s="253"/>
      <c r="G609" s="253"/>
      <c r="H609" s="253"/>
      <c r="I609" s="253"/>
      <c r="J609" s="253"/>
      <c r="K609" s="253"/>
      <c r="L609" s="253"/>
      <c r="M609" s="253"/>
      <c r="N609" s="253"/>
      <c r="O609" s="253"/>
      <c r="P609" s="253"/>
      <c r="Q609" s="253"/>
      <c r="R609" s="253"/>
      <c r="S609" s="253"/>
      <c r="T609" s="253"/>
      <c r="U609" s="253" t="s">
        <v>769</v>
      </c>
      <c r="V609" s="253"/>
      <c r="W609" s="253"/>
      <c r="X609" s="253"/>
      <c r="Y609" s="253"/>
      <c r="Z609" s="253"/>
      <c r="AA609" s="253"/>
      <c r="AB609" s="253"/>
      <c r="AC609" s="253" t="s">
        <v>320</v>
      </c>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c r="BT609" s="253"/>
      <c r="BU609" s="253"/>
      <c r="BV609" s="253"/>
      <c r="BW609" s="253"/>
      <c r="BX609" s="253"/>
      <c r="BY609" s="253"/>
      <c r="BZ609" s="253"/>
      <c r="CA609" s="253"/>
      <c r="CB609" s="253"/>
      <c r="CC609" s="253"/>
      <c r="CD609" s="253"/>
      <c r="CE609" s="253"/>
      <c r="CF609" s="253"/>
      <c r="CG609" s="253"/>
      <c r="CH609" s="253"/>
      <c r="CI609" s="253"/>
      <c r="CJ609" s="253"/>
      <c r="CK609" s="253"/>
      <c r="CL609" s="253"/>
      <c r="CM609" s="253"/>
      <c r="CN609" s="253"/>
      <c r="CO609" s="253"/>
      <c r="CP609" s="253"/>
      <c r="CQ609" s="253"/>
      <c r="CR609" s="253"/>
      <c r="CS609" s="253"/>
      <c r="CT609" s="253"/>
      <c r="CU609" s="253"/>
      <c r="CV609" s="253"/>
      <c r="CW609" s="253"/>
      <c r="CX609" s="253"/>
      <c r="CY609" s="253"/>
      <c r="CZ609" s="253"/>
      <c r="DA609" s="253"/>
      <c r="DB609" s="253"/>
      <c r="DC609" s="253"/>
      <c r="DD609" s="253"/>
      <c r="DE609" s="253"/>
      <c r="DF609" s="253"/>
      <c r="DG609" s="253"/>
      <c r="DH609" s="253"/>
      <c r="DI609" s="253"/>
      <c r="DJ609" s="253"/>
      <c r="DK609" s="253"/>
      <c r="DL609" s="253"/>
      <c r="DM609" s="253"/>
      <c r="DN609" s="253"/>
      <c r="DO609" s="253"/>
      <c r="DP609" s="253"/>
      <c r="DQ609" s="253"/>
      <c r="DR609" s="253"/>
      <c r="DS609" s="253"/>
      <c r="DT609" s="253"/>
      <c r="DU609" s="253"/>
      <c r="DV609" s="253"/>
      <c r="DW609" s="253"/>
      <c r="DX609" s="253"/>
      <c r="DY609" s="253"/>
      <c r="DZ609" s="253"/>
      <c r="EA609" s="253"/>
      <c r="EB609" s="253"/>
      <c r="EC609" s="253"/>
      <c r="ED609" s="253"/>
      <c r="EE609" s="253"/>
      <c r="EF609" s="253"/>
      <c r="EG609" s="253"/>
      <c r="EH609" s="253"/>
      <c r="EI609" s="253"/>
      <c r="EJ609" s="253"/>
      <c r="EK609" s="253"/>
      <c r="EL609" s="253"/>
      <c r="EM609" s="253"/>
      <c r="EN609" s="253"/>
      <c r="EO609" s="253"/>
      <c r="EP609" s="253"/>
      <c r="EQ609" s="253"/>
      <c r="ER609" s="253"/>
      <c r="ES609" s="253"/>
      <c r="ET609" s="253"/>
      <c r="EU609" s="253"/>
      <c r="EV609" s="253"/>
      <c r="EW609" s="253"/>
      <c r="EX609" s="253"/>
      <c r="EY609" s="253"/>
      <c r="EZ609" s="253"/>
      <c r="FA609" s="253"/>
      <c r="FB609" s="253"/>
      <c r="FC609" s="253"/>
      <c r="FD609" s="253"/>
      <c r="FE609" s="253"/>
      <c r="FF609" s="253"/>
      <c r="FG609" s="253"/>
      <c r="FH609" s="253"/>
      <c r="FI609" s="253"/>
      <c r="FJ609" s="253"/>
      <c r="FK609" s="253"/>
      <c r="FL609" s="253"/>
      <c r="FM609" s="253"/>
      <c r="FN609" s="253"/>
      <c r="FO609" s="253"/>
      <c r="FP609" s="253"/>
      <c r="FQ609" s="253"/>
      <c r="FR609" s="253"/>
      <c r="FS609" s="253"/>
      <c r="FT609" s="253"/>
      <c r="FU609" s="253"/>
      <c r="FV609" s="253"/>
      <c r="FW609" s="253"/>
      <c r="FX609" s="253"/>
      <c r="FY609" s="253"/>
      <c r="FZ609" s="253"/>
      <c r="GA609" s="253"/>
      <c r="GB609" s="253"/>
      <c r="GC609" s="253"/>
      <c r="GD609" s="253"/>
      <c r="GE609" s="253"/>
      <c r="GF609" s="253"/>
      <c r="GG609" s="253"/>
      <c r="GH609" s="253"/>
      <c r="GI609" s="253"/>
      <c r="GJ609" s="253"/>
      <c r="GK609" s="253"/>
      <c r="GL609" s="253"/>
      <c r="GM609" s="253"/>
      <c r="GN609" s="253"/>
      <c r="GO609" s="253"/>
      <c r="GP609" s="253"/>
      <c r="GQ609" s="253"/>
      <c r="GR609" s="253"/>
      <c r="GS609" s="253"/>
      <c r="GT609" s="253"/>
      <c r="GU609" s="253"/>
      <c r="GV609" s="253"/>
      <c r="GW609" s="253"/>
      <c r="GX609" s="253"/>
      <c r="GY609" s="253"/>
      <c r="GZ609" s="253"/>
      <c r="HA609" s="253"/>
      <c r="HB609" s="253"/>
      <c r="HC609" s="253"/>
      <c r="HD609" s="253"/>
      <c r="HE609" s="253"/>
      <c r="HF609" s="253"/>
      <c r="HG609" s="253"/>
      <c r="HH609" s="253"/>
      <c r="HI609" s="253"/>
      <c r="HJ609" s="253"/>
      <c r="HK609" s="253"/>
      <c r="HL609" s="253"/>
      <c r="HM609" s="253"/>
      <c r="HN609" s="253"/>
      <c r="HO609" s="253"/>
      <c r="HP609" s="253"/>
      <c r="HQ609" s="253"/>
      <c r="HR609" s="253"/>
      <c r="HS609" s="253"/>
      <c r="HT609" s="253"/>
      <c r="HU609" s="253"/>
      <c r="HV609" s="253"/>
      <c r="HW609" s="253"/>
      <c r="HX609" s="253"/>
      <c r="HY609" s="253"/>
      <c r="HZ609" s="253"/>
      <c r="IA609" s="253"/>
      <c r="IB609" s="253"/>
      <c r="IC609" s="253"/>
      <c r="ID609" s="253"/>
      <c r="IE609" s="253"/>
      <c r="IF609" s="253"/>
      <c r="IG609" s="253"/>
      <c r="IH609" s="253"/>
      <c r="II609" s="253"/>
      <c r="IJ609" s="253"/>
      <c r="IK609" s="253"/>
      <c r="IL609" s="253"/>
      <c r="IM609" s="253"/>
      <c r="IN609" s="253"/>
      <c r="IO609" s="253"/>
      <c r="IP609" s="253"/>
      <c r="IQ609" s="253"/>
      <c r="IR609" s="253"/>
      <c r="IS609" s="253"/>
      <c r="IT609" s="253"/>
      <c r="IU609" s="253"/>
      <c r="IV609" s="253"/>
      <c r="IW609" s="253"/>
      <c r="IX609" s="253"/>
      <c r="IY609" s="253"/>
      <c r="IZ609" s="253"/>
      <c r="JA609" s="253"/>
      <c r="JB609" s="253"/>
      <c r="JC609" s="253"/>
      <c r="JD609" s="253"/>
      <c r="JE609" s="253"/>
      <c r="JF609" s="253"/>
      <c r="JG609" s="253"/>
      <c r="JH609" s="253"/>
      <c r="JI609" s="253"/>
      <c r="JJ609" s="253"/>
      <c r="JK609" s="253"/>
      <c r="JL609" s="253"/>
      <c r="JM609" s="253"/>
      <c r="JN609" s="253"/>
      <c r="JO609" s="253"/>
      <c r="JP609" s="253"/>
      <c r="JQ609" s="253"/>
      <c r="JR609" s="253"/>
      <c r="JS609" s="253"/>
      <c r="JT609" s="253"/>
      <c r="JU609" s="253"/>
    </row>
    <row r="610" spans="1:281" s="252" customFormat="1" ht="15" customHeight="1" x14ac:dyDescent="0.25">
      <c r="A610" s="253"/>
      <c r="B610" s="253"/>
      <c r="C610" s="253"/>
      <c r="D610" s="253"/>
      <c r="E610" s="253"/>
      <c r="F610" s="253"/>
      <c r="G610" s="253"/>
      <c r="H610" s="253"/>
      <c r="I610" s="253"/>
      <c r="J610" s="253"/>
      <c r="K610" s="253"/>
      <c r="L610" s="253"/>
      <c r="M610" s="253"/>
      <c r="N610" s="253"/>
      <c r="O610" s="253"/>
      <c r="P610" s="253"/>
      <c r="Q610" s="253"/>
      <c r="R610" s="253"/>
      <c r="S610" s="253"/>
      <c r="T610" s="253"/>
      <c r="U610" s="253" t="s">
        <v>770</v>
      </c>
      <c r="V610" s="253"/>
      <c r="W610" s="253"/>
      <c r="X610" s="253"/>
      <c r="Y610" s="253"/>
      <c r="Z610" s="253"/>
      <c r="AA610" s="253"/>
      <c r="AB610" s="253"/>
      <c r="AC610" s="253" t="s">
        <v>318</v>
      </c>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c r="BT610" s="253"/>
      <c r="BU610" s="253"/>
      <c r="BV610" s="253"/>
      <c r="BW610" s="253"/>
      <c r="BX610" s="253"/>
      <c r="BY610" s="253"/>
      <c r="BZ610" s="253"/>
      <c r="CA610" s="253"/>
      <c r="CB610" s="253"/>
      <c r="CC610" s="253"/>
      <c r="CD610" s="253"/>
      <c r="CE610" s="253"/>
      <c r="CF610" s="253"/>
      <c r="CG610" s="253"/>
      <c r="CH610" s="253"/>
      <c r="CI610" s="253"/>
      <c r="CJ610" s="253"/>
      <c r="CK610" s="253"/>
      <c r="CL610" s="253"/>
      <c r="CM610" s="253"/>
      <c r="CN610" s="253"/>
      <c r="CO610" s="253"/>
      <c r="CP610" s="253"/>
      <c r="CQ610" s="253"/>
      <c r="CR610" s="253"/>
      <c r="CS610" s="253"/>
      <c r="CT610" s="253"/>
      <c r="CU610" s="253"/>
      <c r="CV610" s="253"/>
      <c r="CW610" s="253"/>
      <c r="CX610" s="253"/>
      <c r="CY610" s="253"/>
      <c r="CZ610" s="253"/>
      <c r="DA610" s="253"/>
      <c r="DB610" s="253"/>
      <c r="DC610" s="253"/>
      <c r="DD610" s="253"/>
      <c r="DE610" s="253"/>
      <c r="DF610" s="253"/>
      <c r="DG610" s="253"/>
      <c r="DH610" s="253"/>
      <c r="DI610" s="253"/>
      <c r="DJ610" s="253"/>
      <c r="DK610" s="253"/>
      <c r="DL610" s="253"/>
      <c r="DM610" s="253"/>
      <c r="DN610" s="253"/>
      <c r="DO610" s="253"/>
      <c r="DP610" s="253"/>
      <c r="DQ610" s="253"/>
      <c r="DR610" s="253"/>
      <c r="DS610" s="253"/>
      <c r="DT610" s="253"/>
      <c r="DU610" s="253"/>
      <c r="DV610" s="253"/>
      <c r="DW610" s="253"/>
      <c r="DX610" s="253"/>
      <c r="DY610" s="253"/>
      <c r="DZ610" s="253"/>
      <c r="EA610" s="253"/>
      <c r="EB610" s="253"/>
      <c r="EC610" s="253"/>
      <c r="ED610" s="253"/>
      <c r="EE610" s="253"/>
      <c r="EF610" s="253"/>
      <c r="EG610" s="253"/>
      <c r="EH610" s="253"/>
      <c r="EI610" s="253"/>
      <c r="EJ610" s="253"/>
      <c r="EK610" s="253"/>
      <c r="EL610" s="253"/>
      <c r="EM610" s="253"/>
      <c r="EN610" s="253"/>
      <c r="EO610" s="253"/>
      <c r="EP610" s="253"/>
      <c r="EQ610" s="253"/>
      <c r="ER610" s="253"/>
      <c r="ES610" s="253"/>
      <c r="ET610" s="253"/>
      <c r="EU610" s="253"/>
      <c r="EV610" s="253"/>
      <c r="EW610" s="253"/>
      <c r="EX610" s="253"/>
      <c r="EY610" s="253"/>
      <c r="EZ610" s="253"/>
      <c r="FA610" s="253"/>
      <c r="FB610" s="253"/>
      <c r="FC610" s="253"/>
      <c r="FD610" s="253"/>
      <c r="FE610" s="253"/>
      <c r="FF610" s="253"/>
      <c r="FG610" s="253"/>
      <c r="FH610" s="253"/>
      <c r="FI610" s="253"/>
      <c r="FJ610" s="253"/>
      <c r="FK610" s="253"/>
      <c r="FL610" s="253"/>
      <c r="FM610" s="253"/>
      <c r="FN610" s="253"/>
      <c r="FO610" s="253"/>
      <c r="FP610" s="253"/>
      <c r="FQ610" s="253"/>
      <c r="FR610" s="253"/>
      <c r="FS610" s="253"/>
      <c r="FT610" s="253"/>
      <c r="FU610" s="253"/>
      <c r="FV610" s="253"/>
      <c r="FW610" s="253"/>
      <c r="FX610" s="253"/>
      <c r="FY610" s="253"/>
      <c r="FZ610" s="253"/>
      <c r="GA610" s="253"/>
      <c r="GB610" s="253"/>
      <c r="GC610" s="253"/>
      <c r="GD610" s="253"/>
      <c r="GE610" s="253"/>
      <c r="GF610" s="253"/>
      <c r="GG610" s="253"/>
      <c r="GH610" s="253"/>
      <c r="GI610" s="253"/>
      <c r="GJ610" s="253"/>
      <c r="GK610" s="253"/>
      <c r="GL610" s="253"/>
      <c r="GM610" s="253"/>
      <c r="GN610" s="253"/>
      <c r="GO610" s="253"/>
      <c r="GP610" s="253"/>
      <c r="GQ610" s="253"/>
      <c r="GR610" s="253"/>
      <c r="GS610" s="253"/>
      <c r="GT610" s="253"/>
      <c r="GU610" s="253"/>
      <c r="GV610" s="253"/>
      <c r="GW610" s="253"/>
      <c r="GX610" s="253"/>
      <c r="GY610" s="253"/>
      <c r="GZ610" s="253"/>
      <c r="HA610" s="253"/>
      <c r="HB610" s="253"/>
      <c r="HC610" s="253"/>
      <c r="HD610" s="253"/>
      <c r="HE610" s="253"/>
      <c r="HF610" s="253"/>
      <c r="HG610" s="253"/>
      <c r="HH610" s="253"/>
      <c r="HI610" s="253"/>
      <c r="HJ610" s="253"/>
      <c r="HK610" s="253"/>
      <c r="HL610" s="253"/>
      <c r="HM610" s="253"/>
      <c r="HN610" s="253"/>
      <c r="HO610" s="253"/>
      <c r="HP610" s="253"/>
      <c r="HQ610" s="253"/>
      <c r="HR610" s="253"/>
      <c r="HS610" s="253"/>
      <c r="HT610" s="253"/>
      <c r="HU610" s="253"/>
      <c r="HV610" s="253"/>
      <c r="HW610" s="253"/>
      <c r="HX610" s="253"/>
      <c r="HY610" s="253"/>
      <c r="HZ610" s="253"/>
      <c r="IA610" s="253"/>
      <c r="IB610" s="253"/>
      <c r="IC610" s="253"/>
      <c r="ID610" s="253"/>
      <c r="IE610" s="253"/>
      <c r="IF610" s="253"/>
      <c r="IG610" s="253"/>
      <c r="IH610" s="253"/>
      <c r="II610" s="253"/>
      <c r="IJ610" s="253"/>
      <c r="IK610" s="253"/>
      <c r="IL610" s="253"/>
      <c r="IM610" s="253"/>
      <c r="IN610" s="253"/>
      <c r="IO610" s="253"/>
      <c r="IP610" s="253"/>
      <c r="IQ610" s="253"/>
      <c r="IR610" s="253"/>
      <c r="IS610" s="253"/>
      <c r="IT610" s="253"/>
      <c r="IU610" s="253"/>
      <c r="IV610" s="253"/>
      <c r="IW610" s="253"/>
      <c r="IX610" s="253"/>
      <c r="IY610" s="253"/>
      <c r="IZ610" s="253"/>
      <c r="JA610" s="253"/>
      <c r="JB610" s="253"/>
      <c r="JC610" s="253"/>
      <c r="JD610" s="253"/>
      <c r="JE610" s="253"/>
      <c r="JF610" s="253"/>
      <c r="JG610" s="253"/>
      <c r="JH610" s="253"/>
      <c r="JI610" s="253"/>
      <c r="JJ610" s="253"/>
      <c r="JK610" s="253"/>
      <c r="JL610" s="253"/>
      <c r="JM610" s="253"/>
      <c r="JN610" s="253"/>
      <c r="JO610" s="253"/>
      <c r="JP610" s="253"/>
      <c r="JQ610" s="253"/>
      <c r="JR610" s="253"/>
      <c r="JS610" s="253"/>
      <c r="JT610" s="253"/>
      <c r="JU610" s="253"/>
    </row>
    <row r="611" spans="1:281" s="252" customFormat="1" ht="15" customHeight="1" x14ac:dyDescent="0.25">
      <c r="A611" s="253"/>
      <c r="B611" s="253"/>
      <c r="C611" s="253"/>
      <c r="D611" s="253"/>
      <c r="E611" s="253"/>
      <c r="F611" s="253"/>
      <c r="G611" s="253"/>
      <c r="H611" s="253"/>
      <c r="I611" s="253"/>
      <c r="J611" s="253"/>
      <c r="K611" s="253"/>
      <c r="L611" s="253"/>
      <c r="M611" s="253"/>
      <c r="N611" s="253"/>
      <c r="O611" s="253"/>
      <c r="P611" s="253"/>
      <c r="Q611" s="253"/>
      <c r="R611" s="253"/>
      <c r="S611" s="253"/>
      <c r="T611" s="253"/>
      <c r="U611" s="253" t="s">
        <v>771</v>
      </c>
      <c r="V611" s="253"/>
      <c r="W611" s="253"/>
      <c r="X611" s="253"/>
      <c r="Y611" s="253"/>
      <c r="Z611" s="253"/>
      <c r="AA611" s="253"/>
      <c r="AB611" s="253"/>
      <c r="AC611" s="253" t="s">
        <v>332</v>
      </c>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c r="BT611" s="253"/>
      <c r="BU611" s="253"/>
      <c r="BV611" s="253"/>
      <c r="BW611" s="253"/>
      <c r="BX611" s="253"/>
      <c r="BY611" s="253"/>
      <c r="BZ611" s="253"/>
      <c r="CA611" s="253"/>
      <c r="CB611" s="253"/>
      <c r="CC611" s="253"/>
      <c r="CD611" s="253"/>
      <c r="CE611" s="253"/>
      <c r="CF611" s="253"/>
      <c r="CG611" s="253"/>
      <c r="CH611" s="253"/>
      <c r="CI611" s="253"/>
      <c r="CJ611" s="253"/>
      <c r="CK611" s="253"/>
      <c r="CL611" s="253"/>
      <c r="CM611" s="253"/>
      <c r="CN611" s="253"/>
      <c r="CO611" s="253"/>
      <c r="CP611" s="253"/>
      <c r="CQ611" s="253"/>
      <c r="CR611" s="253"/>
      <c r="CS611" s="253"/>
      <c r="CT611" s="253"/>
      <c r="CU611" s="253"/>
      <c r="CV611" s="253"/>
      <c r="CW611" s="253"/>
      <c r="CX611" s="253"/>
      <c r="CY611" s="253"/>
      <c r="CZ611" s="253"/>
      <c r="DA611" s="253"/>
      <c r="DB611" s="253"/>
      <c r="DC611" s="253"/>
      <c r="DD611" s="253"/>
      <c r="DE611" s="253"/>
      <c r="DF611" s="253"/>
      <c r="DG611" s="253"/>
      <c r="DH611" s="253"/>
      <c r="DI611" s="253"/>
      <c r="DJ611" s="253"/>
      <c r="DK611" s="253"/>
      <c r="DL611" s="253"/>
      <c r="DM611" s="253"/>
      <c r="DN611" s="253"/>
      <c r="DO611" s="253"/>
      <c r="DP611" s="253"/>
      <c r="DQ611" s="253"/>
      <c r="DR611" s="253"/>
      <c r="DS611" s="253"/>
      <c r="DT611" s="253"/>
      <c r="DU611" s="253"/>
      <c r="DV611" s="253"/>
      <c r="DW611" s="253"/>
      <c r="DX611" s="253"/>
      <c r="DY611" s="253"/>
      <c r="DZ611" s="253"/>
      <c r="EA611" s="253"/>
      <c r="EB611" s="253"/>
      <c r="EC611" s="253"/>
      <c r="ED611" s="253"/>
      <c r="EE611" s="253"/>
      <c r="EF611" s="253"/>
      <c r="EG611" s="253"/>
      <c r="EH611" s="253"/>
      <c r="EI611" s="253"/>
      <c r="EJ611" s="253"/>
      <c r="EK611" s="253"/>
      <c r="EL611" s="253"/>
      <c r="EM611" s="253"/>
      <c r="EN611" s="253"/>
      <c r="EO611" s="253"/>
      <c r="EP611" s="253"/>
      <c r="EQ611" s="253"/>
      <c r="ER611" s="253"/>
      <c r="ES611" s="253"/>
      <c r="ET611" s="253"/>
      <c r="EU611" s="253"/>
      <c r="EV611" s="253"/>
      <c r="EW611" s="253"/>
      <c r="EX611" s="253"/>
      <c r="EY611" s="253"/>
      <c r="EZ611" s="253"/>
      <c r="FA611" s="253"/>
      <c r="FB611" s="253"/>
      <c r="FC611" s="253"/>
      <c r="FD611" s="253"/>
      <c r="FE611" s="253"/>
      <c r="FF611" s="253"/>
      <c r="FG611" s="253"/>
      <c r="FH611" s="253"/>
      <c r="FI611" s="253"/>
      <c r="FJ611" s="253"/>
      <c r="FK611" s="253"/>
      <c r="FL611" s="253"/>
      <c r="FM611" s="253"/>
      <c r="FN611" s="253"/>
      <c r="FO611" s="253"/>
      <c r="FP611" s="253"/>
      <c r="FQ611" s="253"/>
      <c r="FR611" s="253"/>
      <c r="FS611" s="253"/>
      <c r="FT611" s="253"/>
      <c r="FU611" s="253"/>
      <c r="FV611" s="253"/>
      <c r="FW611" s="253"/>
      <c r="FX611" s="253"/>
      <c r="FY611" s="253"/>
      <c r="FZ611" s="253"/>
      <c r="GA611" s="253"/>
      <c r="GB611" s="253"/>
      <c r="GC611" s="253"/>
      <c r="GD611" s="253"/>
      <c r="GE611" s="253"/>
      <c r="GF611" s="253"/>
      <c r="GG611" s="253"/>
      <c r="GH611" s="253"/>
      <c r="GI611" s="253"/>
      <c r="GJ611" s="253"/>
      <c r="GK611" s="253"/>
      <c r="GL611" s="253"/>
      <c r="GM611" s="253"/>
      <c r="GN611" s="253"/>
      <c r="GO611" s="253"/>
      <c r="GP611" s="253"/>
      <c r="GQ611" s="253"/>
      <c r="GR611" s="253"/>
      <c r="GS611" s="253"/>
      <c r="GT611" s="253"/>
      <c r="GU611" s="253"/>
      <c r="GV611" s="253"/>
      <c r="GW611" s="253"/>
      <c r="GX611" s="253"/>
      <c r="GY611" s="253"/>
      <c r="GZ611" s="253"/>
      <c r="HA611" s="253"/>
      <c r="HB611" s="253"/>
      <c r="HC611" s="253"/>
      <c r="HD611" s="253"/>
      <c r="HE611" s="253"/>
      <c r="HF611" s="253"/>
      <c r="HG611" s="253"/>
      <c r="HH611" s="253"/>
      <c r="HI611" s="253"/>
      <c r="HJ611" s="253"/>
      <c r="HK611" s="253"/>
      <c r="HL611" s="253"/>
      <c r="HM611" s="253"/>
      <c r="HN611" s="253"/>
      <c r="HO611" s="253"/>
      <c r="HP611" s="253"/>
      <c r="HQ611" s="253"/>
      <c r="HR611" s="253"/>
      <c r="HS611" s="253"/>
      <c r="HT611" s="253"/>
      <c r="HU611" s="253"/>
      <c r="HV611" s="253"/>
      <c r="HW611" s="253"/>
      <c r="HX611" s="253"/>
      <c r="HY611" s="253"/>
      <c r="HZ611" s="253"/>
      <c r="IA611" s="253"/>
      <c r="IB611" s="253"/>
      <c r="IC611" s="253"/>
      <c r="ID611" s="253"/>
      <c r="IE611" s="253"/>
      <c r="IF611" s="253"/>
      <c r="IG611" s="253"/>
      <c r="IH611" s="253"/>
      <c r="II611" s="253"/>
      <c r="IJ611" s="253"/>
      <c r="IK611" s="253"/>
      <c r="IL611" s="253"/>
      <c r="IM611" s="253"/>
      <c r="IN611" s="253"/>
      <c r="IO611" s="253"/>
      <c r="IP611" s="253"/>
      <c r="IQ611" s="253"/>
      <c r="IR611" s="253"/>
      <c r="IS611" s="253"/>
      <c r="IT611" s="253"/>
      <c r="IU611" s="253"/>
      <c r="IV611" s="253"/>
      <c r="IW611" s="253"/>
      <c r="IX611" s="253"/>
      <c r="IY611" s="253"/>
      <c r="IZ611" s="253"/>
      <c r="JA611" s="253"/>
      <c r="JB611" s="253"/>
      <c r="JC611" s="253"/>
      <c r="JD611" s="253"/>
      <c r="JE611" s="253"/>
      <c r="JF611" s="253"/>
      <c r="JG611" s="253"/>
      <c r="JH611" s="253"/>
      <c r="JI611" s="253"/>
      <c r="JJ611" s="253"/>
      <c r="JK611" s="253"/>
      <c r="JL611" s="253"/>
      <c r="JM611" s="253"/>
      <c r="JN611" s="253"/>
      <c r="JO611" s="253"/>
      <c r="JP611" s="253"/>
      <c r="JQ611" s="253"/>
      <c r="JR611" s="253"/>
      <c r="JS611" s="253"/>
      <c r="JT611" s="253"/>
      <c r="JU611" s="253"/>
    </row>
    <row r="612" spans="1:281" s="252" customFormat="1" ht="15" customHeight="1" x14ac:dyDescent="0.25">
      <c r="A612" s="253"/>
      <c r="B612" s="253"/>
      <c r="C612" s="253"/>
      <c r="D612" s="253"/>
      <c r="E612" s="253"/>
      <c r="F612" s="253"/>
      <c r="G612" s="253"/>
      <c r="H612" s="253"/>
      <c r="I612" s="253"/>
      <c r="J612" s="253"/>
      <c r="K612" s="253"/>
      <c r="L612" s="253"/>
      <c r="M612" s="253"/>
      <c r="N612" s="253"/>
      <c r="O612" s="253"/>
      <c r="P612" s="253"/>
      <c r="Q612" s="253"/>
      <c r="R612" s="253"/>
      <c r="S612" s="253"/>
      <c r="T612" s="253"/>
      <c r="U612" s="253" t="s">
        <v>772</v>
      </c>
      <c r="V612" s="253"/>
      <c r="W612" s="253"/>
      <c r="X612" s="253"/>
      <c r="Y612" s="253"/>
      <c r="Z612" s="253"/>
      <c r="AA612" s="253"/>
      <c r="AB612" s="253"/>
      <c r="AC612" s="253" t="s">
        <v>357</v>
      </c>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c r="BT612" s="253"/>
      <c r="BU612" s="253"/>
      <c r="BV612" s="253"/>
      <c r="BW612" s="253"/>
      <c r="BX612" s="253"/>
      <c r="BY612" s="253"/>
      <c r="BZ612" s="253"/>
      <c r="CA612" s="253"/>
      <c r="CB612" s="253"/>
      <c r="CC612" s="253"/>
      <c r="CD612" s="253"/>
      <c r="CE612" s="253"/>
      <c r="CF612" s="253"/>
      <c r="CG612" s="253"/>
      <c r="CH612" s="253"/>
      <c r="CI612" s="253"/>
      <c r="CJ612" s="253"/>
      <c r="CK612" s="253"/>
      <c r="CL612" s="253"/>
      <c r="CM612" s="253"/>
      <c r="CN612" s="253"/>
      <c r="CO612" s="253"/>
      <c r="CP612" s="253"/>
      <c r="CQ612" s="253"/>
      <c r="CR612" s="253"/>
      <c r="CS612" s="253"/>
      <c r="CT612" s="253"/>
      <c r="CU612" s="253"/>
      <c r="CV612" s="253"/>
      <c r="CW612" s="253"/>
      <c r="CX612" s="253"/>
      <c r="CY612" s="253"/>
      <c r="CZ612" s="253"/>
      <c r="DA612" s="253"/>
      <c r="DB612" s="253"/>
      <c r="DC612" s="253"/>
      <c r="DD612" s="253"/>
      <c r="DE612" s="253"/>
      <c r="DF612" s="253"/>
      <c r="DG612" s="253"/>
      <c r="DH612" s="253"/>
      <c r="DI612" s="253"/>
      <c r="DJ612" s="253"/>
      <c r="DK612" s="253"/>
      <c r="DL612" s="253"/>
      <c r="DM612" s="253"/>
      <c r="DN612" s="253"/>
      <c r="DO612" s="253"/>
      <c r="DP612" s="253"/>
      <c r="DQ612" s="253"/>
      <c r="DR612" s="253"/>
      <c r="DS612" s="253"/>
      <c r="DT612" s="253"/>
      <c r="DU612" s="253"/>
      <c r="DV612" s="253"/>
      <c r="DW612" s="253"/>
      <c r="DX612" s="253"/>
      <c r="DY612" s="253"/>
      <c r="DZ612" s="253"/>
      <c r="EA612" s="253"/>
      <c r="EB612" s="253"/>
      <c r="EC612" s="253"/>
      <c r="ED612" s="253"/>
      <c r="EE612" s="253"/>
      <c r="EF612" s="253"/>
      <c r="EG612" s="253"/>
      <c r="EH612" s="253"/>
      <c r="EI612" s="253"/>
      <c r="EJ612" s="253"/>
      <c r="EK612" s="253"/>
      <c r="EL612" s="253"/>
      <c r="EM612" s="253"/>
      <c r="EN612" s="253"/>
      <c r="EO612" s="253"/>
      <c r="EP612" s="253"/>
      <c r="EQ612" s="253"/>
      <c r="ER612" s="253"/>
      <c r="ES612" s="253"/>
      <c r="ET612" s="253"/>
      <c r="EU612" s="253"/>
      <c r="EV612" s="253"/>
      <c r="EW612" s="253"/>
      <c r="EX612" s="253"/>
      <c r="EY612" s="253"/>
      <c r="EZ612" s="253"/>
      <c r="FA612" s="253"/>
      <c r="FB612" s="253"/>
      <c r="FC612" s="253"/>
      <c r="FD612" s="253"/>
      <c r="FE612" s="253"/>
      <c r="FF612" s="253"/>
      <c r="FG612" s="253"/>
      <c r="FH612" s="253"/>
      <c r="FI612" s="253"/>
      <c r="FJ612" s="253"/>
      <c r="FK612" s="253"/>
      <c r="FL612" s="253"/>
      <c r="FM612" s="253"/>
      <c r="FN612" s="253"/>
      <c r="FO612" s="253"/>
      <c r="FP612" s="253"/>
      <c r="FQ612" s="253"/>
      <c r="FR612" s="253"/>
      <c r="FS612" s="253"/>
      <c r="FT612" s="253"/>
      <c r="FU612" s="253"/>
      <c r="FV612" s="253"/>
      <c r="FW612" s="253"/>
      <c r="FX612" s="253"/>
      <c r="FY612" s="253"/>
      <c r="FZ612" s="253"/>
      <c r="GA612" s="253"/>
      <c r="GB612" s="253"/>
      <c r="GC612" s="253"/>
      <c r="GD612" s="253"/>
      <c r="GE612" s="253"/>
      <c r="GF612" s="253"/>
      <c r="GG612" s="253"/>
      <c r="GH612" s="253"/>
      <c r="GI612" s="253"/>
      <c r="GJ612" s="253"/>
      <c r="GK612" s="253"/>
      <c r="GL612" s="253"/>
      <c r="GM612" s="253"/>
      <c r="GN612" s="253"/>
      <c r="GO612" s="253"/>
      <c r="GP612" s="253"/>
      <c r="GQ612" s="253"/>
      <c r="GR612" s="253"/>
      <c r="GS612" s="253"/>
      <c r="GT612" s="253"/>
      <c r="GU612" s="253"/>
      <c r="GV612" s="253"/>
      <c r="GW612" s="253"/>
      <c r="GX612" s="253"/>
      <c r="GY612" s="253"/>
      <c r="GZ612" s="253"/>
      <c r="HA612" s="253"/>
      <c r="HB612" s="253"/>
      <c r="HC612" s="253"/>
      <c r="HD612" s="253"/>
      <c r="HE612" s="253"/>
      <c r="HF612" s="253"/>
      <c r="HG612" s="253"/>
      <c r="HH612" s="253"/>
      <c r="HI612" s="253"/>
      <c r="HJ612" s="253"/>
      <c r="HK612" s="253"/>
      <c r="HL612" s="253"/>
      <c r="HM612" s="253"/>
      <c r="HN612" s="253"/>
      <c r="HO612" s="253"/>
      <c r="HP612" s="253"/>
      <c r="HQ612" s="253"/>
      <c r="HR612" s="253"/>
      <c r="HS612" s="253"/>
      <c r="HT612" s="253"/>
      <c r="HU612" s="253"/>
      <c r="HV612" s="253"/>
      <c r="HW612" s="253"/>
      <c r="HX612" s="253"/>
      <c r="HY612" s="253"/>
      <c r="HZ612" s="253"/>
      <c r="IA612" s="253"/>
      <c r="IB612" s="253"/>
      <c r="IC612" s="253"/>
      <c r="ID612" s="253"/>
      <c r="IE612" s="253"/>
      <c r="IF612" s="253"/>
      <c r="IG612" s="253"/>
      <c r="IH612" s="253"/>
      <c r="II612" s="253"/>
      <c r="IJ612" s="253"/>
      <c r="IK612" s="253"/>
      <c r="IL612" s="253"/>
      <c r="IM612" s="253"/>
      <c r="IN612" s="253"/>
      <c r="IO612" s="253"/>
      <c r="IP612" s="253"/>
      <c r="IQ612" s="253"/>
      <c r="IR612" s="253"/>
      <c r="IS612" s="253"/>
      <c r="IT612" s="253"/>
      <c r="IU612" s="253"/>
      <c r="IV612" s="253"/>
      <c r="IW612" s="253"/>
      <c r="IX612" s="253"/>
      <c r="IY612" s="253"/>
      <c r="IZ612" s="253"/>
      <c r="JA612" s="253"/>
      <c r="JB612" s="253"/>
      <c r="JC612" s="253"/>
      <c r="JD612" s="253"/>
      <c r="JE612" s="253"/>
      <c r="JF612" s="253"/>
      <c r="JG612" s="253"/>
      <c r="JH612" s="253"/>
      <c r="JI612" s="253"/>
      <c r="JJ612" s="253"/>
      <c r="JK612" s="253"/>
      <c r="JL612" s="253"/>
      <c r="JM612" s="253"/>
      <c r="JN612" s="253"/>
      <c r="JO612" s="253"/>
      <c r="JP612" s="253"/>
      <c r="JQ612" s="253"/>
      <c r="JR612" s="253"/>
      <c r="JS612" s="253"/>
      <c r="JT612" s="253"/>
      <c r="JU612" s="253"/>
    </row>
    <row r="613" spans="1:281" s="252" customFormat="1" ht="15" customHeight="1" x14ac:dyDescent="0.25">
      <c r="A613" s="253"/>
      <c r="B613" s="253"/>
      <c r="C613" s="253"/>
      <c r="D613" s="253"/>
      <c r="E613" s="253"/>
      <c r="F613" s="253"/>
      <c r="G613" s="253"/>
      <c r="H613" s="253"/>
      <c r="I613" s="253"/>
      <c r="J613" s="253"/>
      <c r="K613" s="253"/>
      <c r="L613" s="253"/>
      <c r="M613" s="253"/>
      <c r="N613" s="253"/>
      <c r="O613" s="253"/>
      <c r="P613" s="253"/>
      <c r="Q613" s="253"/>
      <c r="R613" s="253"/>
      <c r="S613" s="253"/>
      <c r="T613" s="253"/>
      <c r="U613" s="253" t="s">
        <v>773</v>
      </c>
      <c r="V613" s="253"/>
      <c r="W613" s="253"/>
      <c r="X613" s="253"/>
      <c r="Y613" s="253"/>
      <c r="Z613" s="253"/>
      <c r="AA613" s="253"/>
      <c r="AB613" s="253"/>
      <c r="AC613" s="253" t="s">
        <v>323</v>
      </c>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c r="BT613" s="253"/>
      <c r="BU613" s="253"/>
      <c r="BV613" s="253"/>
      <c r="BW613" s="253"/>
      <c r="BX613" s="253"/>
      <c r="BY613" s="253"/>
      <c r="BZ613" s="253"/>
      <c r="CA613" s="253"/>
      <c r="CB613" s="253"/>
      <c r="CC613" s="253"/>
      <c r="CD613" s="253"/>
      <c r="CE613" s="253"/>
      <c r="CF613" s="253"/>
      <c r="CG613" s="253"/>
      <c r="CH613" s="253"/>
      <c r="CI613" s="253"/>
      <c r="CJ613" s="253"/>
      <c r="CK613" s="253"/>
      <c r="CL613" s="253"/>
      <c r="CM613" s="253"/>
      <c r="CN613" s="253"/>
      <c r="CO613" s="253"/>
      <c r="CP613" s="253"/>
      <c r="CQ613" s="253"/>
      <c r="CR613" s="253"/>
      <c r="CS613" s="253"/>
      <c r="CT613" s="253"/>
      <c r="CU613" s="253"/>
      <c r="CV613" s="253"/>
      <c r="CW613" s="253"/>
      <c r="CX613" s="253"/>
      <c r="CY613" s="253"/>
      <c r="CZ613" s="253"/>
      <c r="DA613" s="253"/>
      <c r="DB613" s="253"/>
      <c r="DC613" s="253"/>
      <c r="DD613" s="253"/>
      <c r="DE613" s="253"/>
      <c r="DF613" s="253"/>
      <c r="DG613" s="253"/>
      <c r="DH613" s="253"/>
      <c r="DI613" s="253"/>
      <c r="DJ613" s="253"/>
      <c r="DK613" s="253"/>
      <c r="DL613" s="253"/>
      <c r="DM613" s="253"/>
      <c r="DN613" s="253"/>
      <c r="DO613" s="253"/>
      <c r="DP613" s="253"/>
      <c r="DQ613" s="253"/>
      <c r="DR613" s="253"/>
      <c r="DS613" s="253"/>
      <c r="DT613" s="253"/>
      <c r="DU613" s="253"/>
      <c r="DV613" s="253"/>
      <c r="DW613" s="253"/>
      <c r="DX613" s="253"/>
      <c r="DY613" s="253"/>
      <c r="DZ613" s="253"/>
      <c r="EA613" s="253"/>
      <c r="EB613" s="253"/>
      <c r="EC613" s="253"/>
      <c r="ED613" s="253"/>
      <c r="EE613" s="253"/>
      <c r="EF613" s="253"/>
      <c r="EG613" s="253"/>
      <c r="EH613" s="253"/>
      <c r="EI613" s="253"/>
      <c r="EJ613" s="253"/>
      <c r="EK613" s="253"/>
      <c r="EL613" s="253"/>
      <c r="EM613" s="253"/>
      <c r="EN613" s="253"/>
      <c r="EO613" s="253"/>
      <c r="EP613" s="253"/>
      <c r="EQ613" s="253"/>
      <c r="ER613" s="253"/>
      <c r="ES613" s="253"/>
      <c r="ET613" s="253"/>
      <c r="EU613" s="253"/>
      <c r="EV613" s="253"/>
      <c r="EW613" s="253"/>
      <c r="EX613" s="253"/>
      <c r="EY613" s="253"/>
      <c r="EZ613" s="253"/>
      <c r="FA613" s="253"/>
      <c r="FB613" s="253"/>
      <c r="FC613" s="253"/>
      <c r="FD613" s="253"/>
      <c r="FE613" s="253"/>
      <c r="FF613" s="253"/>
      <c r="FG613" s="253"/>
      <c r="FH613" s="253"/>
      <c r="FI613" s="253"/>
      <c r="FJ613" s="253"/>
      <c r="FK613" s="253"/>
      <c r="FL613" s="253"/>
      <c r="FM613" s="253"/>
      <c r="FN613" s="253"/>
      <c r="FO613" s="253"/>
      <c r="FP613" s="253"/>
      <c r="FQ613" s="253"/>
      <c r="FR613" s="253"/>
      <c r="FS613" s="253"/>
      <c r="FT613" s="253"/>
      <c r="FU613" s="253"/>
      <c r="FV613" s="253"/>
      <c r="FW613" s="253"/>
      <c r="FX613" s="253"/>
      <c r="FY613" s="253"/>
      <c r="FZ613" s="253"/>
      <c r="GA613" s="253"/>
      <c r="GB613" s="253"/>
      <c r="GC613" s="253"/>
      <c r="GD613" s="253"/>
      <c r="GE613" s="253"/>
      <c r="GF613" s="253"/>
      <c r="GG613" s="253"/>
      <c r="GH613" s="253"/>
      <c r="GI613" s="253"/>
      <c r="GJ613" s="253"/>
      <c r="GK613" s="253"/>
      <c r="GL613" s="253"/>
      <c r="GM613" s="253"/>
      <c r="GN613" s="253"/>
      <c r="GO613" s="253"/>
      <c r="GP613" s="253"/>
      <c r="GQ613" s="253"/>
      <c r="GR613" s="253"/>
      <c r="GS613" s="253"/>
      <c r="GT613" s="253"/>
      <c r="GU613" s="253"/>
      <c r="GV613" s="253"/>
      <c r="GW613" s="253"/>
      <c r="GX613" s="253"/>
      <c r="GY613" s="253"/>
      <c r="GZ613" s="253"/>
      <c r="HA613" s="253"/>
      <c r="HB613" s="253"/>
      <c r="HC613" s="253"/>
      <c r="HD613" s="253"/>
      <c r="HE613" s="253"/>
      <c r="HF613" s="253"/>
      <c r="HG613" s="253"/>
      <c r="HH613" s="253"/>
      <c r="HI613" s="253"/>
      <c r="HJ613" s="253"/>
      <c r="HK613" s="253"/>
      <c r="HL613" s="253"/>
      <c r="HM613" s="253"/>
      <c r="HN613" s="253"/>
      <c r="HO613" s="253"/>
      <c r="HP613" s="253"/>
      <c r="HQ613" s="253"/>
      <c r="HR613" s="253"/>
      <c r="HS613" s="253"/>
      <c r="HT613" s="253"/>
      <c r="HU613" s="253"/>
      <c r="HV613" s="253"/>
      <c r="HW613" s="253"/>
      <c r="HX613" s="253"/>
      <c r="HY613" s="253"/>
      <c r="HZ613" s="253"/>
      <c r="IA613" s="253"/>
      <c r="IB613" s="253"/>
      <c r="IC613" s="253"/>
      <c r="ID613" s="253"/>
      <c r="IE613" s="253"/>
      <c r="IF613" s="253"/>
      <c r="IG613" s="253"/>
      <c r="IH613" s="253"/>
      <c r="II613" s="253"/>
      <c r="IJ613" s="253"/>
      <c r="IK613" s="253"/>
      <c r="IL613" s="253"/>
      <c r="IM613" s="253"/>
      <c r="IN613" s="253"/>
      <c r="IO613" s="253"/>
      <c r="IP613" s="253"/>
      <c r="IQ613" s="253"/>
      <c r="IR613" s="253"/>
      <c r="IS613" s="253"/>
      <c r="IT613" s="253"/>
      <c r="IU613" s="253"/>
      <c r="IV613" s="253"/>
      <c r="IW613" s="253"/>
      <c r="IX613" s="253"/>
      <c r="IY613" s="253"/>
      <c r="IZ613" s="253"/>
      <c r="JA613" s="253"/>
      <c r="JB613" s="253"/>
      <c r="JC613" s="253"/>
      <c r="JD613" s="253"/>
      <c r="JE613" s="253"/>
      <c r="JF613" s="253"/>
      <c r="JG613" s="253"/>
      <c r="JH613" s="253"/>
      <c r="JI613" s="253"/>
      <c r="JJ613" s="253"/>
      <c r="JK613" s="253"/>
      <c r="JL613" s="253"/>
      <c r="JM613" s="253"/>
      <c r="JN613" s="253"/>
      <c r="JO613" s="253"/>
      <c r="JP613" s="253"/>
      <c r="JQ613" s="253"/>
      <c r="JR613" s="253"/>
      <c r="JS613" s="253"/>
      <c r="JT613" s="253"/>
      <c r="JU613" s="253"/>
    </row>
    <row r="614" spans="1:281" s="252" customFormat="1" ht="15" customHeight="1" x14ac:dyDescent="0.25">
      <c r="A614" s="253"/>
      <c r="B614" s="253"/>
      <c r="C614" s="253"/>
      <c r="D614" s="253"/>
      <c r="E614" s="253"/>
      <c r="F614" s="253"/>
      <c r="G614" s="253"/>
      <c r="H614" s="253"/>
      <c r="I614" s="253"/>
      <c r="J614" s="253"/>
      <c r="K614" s="253"/>
      <c r="L614" s="253"/>
      <c r="M614" s="253"/>
      <c r="N614" s="253"/>
      <c r="O614" s="253"/>
      <c r="P614" s="253"/>
      <c r="Q614" s="253"/>
      <c r="R614" s="253"/>
      <c r="S614" s="253"/>
      <c r="T614" s="253"/>
      <c r="U614" s="253" t="s">
        <v>774</v>
      </c>
      <c r="V614" s="253"/>
      <c r="W614" s="253"/>
      <c r="X614" s="253"/>
      <c r="Y614" s="253"/>
      <c r="Z614" s="253"/>
      <c r="AA614" s="253"/>
      <c r="AB614" s="253"/>
      <c r="AC614" s="253" t="s">
        <v>357</v>
      </c>
      <c r="AD614" s="253"/>
      <c r="AE614" s="253"/>
      <c r="AF614" s="253"/>
      <c r="AG614" s="253"/>
      <c r="AH614" s="253"/>
      <c r="AI614" s="253"/>
      <c r="AJ614" s="253"/>
      <c r="AK614" s="253"/>
      <c r="AL614" s="253"/>
      <c r="AM614" s="253"/>
      <c r="AN614" s="253"/>
      <c r="AO614" s="253"/>
      <c r="AP614" s="253"/>
      <c r="AQ614" s="253"/>
      <c r="AR614" s="253"/>
      <c r="AS614" s="253"/>
      <c r="AT614" s="253"/>
      <c r="AU614" s="253"/>
      <c r="AV614" s="253"/>
      <c r="AW614" s="253"/>
      <c r="AX614" s="253"/>
      <c r="AY614" s="253"/>
      <c r="AZ614" s="253"/>
      <c r="BA614" s="253"/>
      <c r="BB614" s="253"/>
      <c r="BC614" s="253"/>
      <c r="BD614" s="253"/>
      <c r="BE614" s="253"/>
      <c r="BF614" s="253"/>
      <c r="BG614" s="253"/>
      <c r="BH614" s="253"/>
      <c r="BI614" s="253"/>
      <c r="BJ614" s="253"/>
      <c r="BK614" s="253"/>
      <c r="BL614" s="253"/>
      <c r="BM614" s="253"/>
      <c r="BN614" s="253"/>
      <c r="BO614" s="253"/>
      <c r="BP614" s="253"/>
      <c r="BQ614" s="253"/>
      <c r="BR614" s="253"/>
      <c r="BS614" s="253"/>
      <c r="BT614" s="253"/>
      <c r="BU614" s="253"/>
      <c r="BV614" s="253"/>
      <c r="BW614" s="253"/>
      <c r="BX614" s="253"/>
      <c r="BY614" s="253"/>
      <c r="BZ614" s="253"/>
      <c r="CA614" s="253"/>
      <c r="CB614" s="253"/>
      <c r="CC614" s="253"/>
      <c r="CD614" s="253"/>
      <c r="CE614" s="253"/>
      <c r="CF614" s="253"/>
      <c r="CG614" s="253"/>
      <c r="CH614" s="253"/>
      <c r="CI614" s="253"/>
      <c r="CJ614" s="253"/>
      <c r="CK614" s="253"/>
      <c r="CL614" s="253"/>
      <c r="CM614" s="253"/>
      <c r="CN614" s="253"/>
      <c r="CO614" s="253"/>
      <c r="CP614" s="253"/>
      <c r="CQ614" s="253"/>
      <c r="CR614" s="253"/>
      <c r="CS614" s="253"/>
      <c r="CT614" s="253"/>
      <c r="CU614" s="253"/>
      <c r="CV614" s="253"/>
      <c r="CW614" s="253"/>
      <c r="CX614" s="253"/>
      <c r="CY614" s="253"/>
      <c r="CZ614" s="253"/>
      <c r="DA614" s="253"/>
      <c r="DB614" s="253"/>
      <c r="DC614" s="253"/>
      <c r="DD614" s="253"/>
      <c r="DE614" s="253"/>
      <c r="DF614" s="253"/>
      <c r="DG614" s="253"/>
      <c r="DH614" s="253"/>
      <c r="DI614" s="253"/>
      <c r="DJ614" s="253"/>
      <c r="DK614" s="253"/>
      <c r="DL614" s="253"/>
      <c r="DM614" s="253"/>
      <c r="DN614" s="253"/>
      <c r="DO614" s="253"/>
      <c r="DP614" s="253"/>
      <c r="DQ614" s="253"/>
      <c r="DR614" s="253"/>
      <c r="DS614" s="253"/>
      <c r="DT614" s="253"/>
      <c r="DU614" s="253"/>
      <c r="DV614" s="253"/>
      <c r="DW614" s="253"/>
      <c r="DX614" s="253"/>
      <c r="DY614" s="253"/>
      <c r="DZ614" s="253"/>
      <c r="EA614" s="253"/>
      <c r="EB614" s="253"/>
      <c r="EC614" s="253"/>
      <c r="ED614" s="253"/>
      <c r="EE614" s="253"/>
      <c r="EF614" s="253"/>
      <c r="EG614" s="253"/>
      <c r="EH614" s="253"/>
      <c r="EI614" s="253"/>
      <c r="EJ614" s="253"/>
      <c r="EK614" s="253"/>
      <c r="EL614" s="253"/>
      <c r="EM614" s="253"/>
      <c r="EN614" s="253"/>
      <c r="EO614" s="253"/>
      <c r="EP614" s="253"/>
      <c r="EQ614" s="253"/>
      <c r="ER614" s="253"/>
      <c r="ES614" s="253"/>
      <c r="ET614" s="253"/>
      <c r="EU614" s="253"/>
      <c r="EV614" s="253"/>
      <c r="EW614" s="253"/>
      <c r="EX614" s="253"/>
      <c r="EY614" s="253"/>
      <c r="EZ614" s="253"/>
      <c r="FA614" s="253"/>
      <c r="FB614" s="253"/>
      <c r="FC614" s="253"/>
      <c r="FD614" s="253"/>
      <c r="FE614" s="253"/>
      <c r="FF614" s="253"/>
      <c r="FG614" s="253"/>
      <c r="FH614" s="253"/>
      <c r="FI614" s="253"/>
      <c r="FJ614" s="253"/>
      <c r="FK614" s="253"/>
      <c r="FL614" s="253"/>
      <c r="FM614" s="253"/>
      <c r="FN614" s="253"/>
      <c r="FO614" s="253"/>
      <c r="FP614" s="253"/>
      <c r="FQ614" s="253"/>
      <c r="FR614" s="253"/>
      <c r="FS614" s="253"/>
      <c r="FT614" s="253"/>
      <c r="FU614" s="253"/>
      <c r="FV614" s="253"/>
      <c r="FW614" s="253"/>
      <c r="FX614" s="253"/>
      <c r="FY614" s="253"/>
      <c r="FZ614" s="253"/>
      <c r="GA614" s="253"/>
      <c r="GB614" s="253"/>
      <c r="GC614" s="253"/>
      <c r="GD614" s="253"/>
      <c r="GE614" s="253"/>
      <c r="GF614" s="253"/>
      <c r="GG614" s="253"/>
      <c r="GH614" s="253"/>
      <c r="GI614" s="253"/>
      <c r="GJ614" s="253"/>
      <c r="GK614" s="253"/>
      <c r="GL614" s="253"/>
      <c r="GM614" s="253"/>
      <c r="GN614" s="253"/>
      <c r="GO614" s="253"/>
      <c r="GP614" s="253"/>
      <c r="GQ614" s="253"/>
      <c r="GR614" s="253"/>
      <c r="GS614" s="253"/>
      <c r="GT614" s="253"/>
      <c r="GU614" s="253"/>
      <c r="GV614" s="253"/>
      <c r="GW614" s="253"/>
      <c r="GX614" s="253"/>
      <c r="GY614" s="253"/>
      <c r="GZ614" s="253"/>
      <c r="HA614" s="253"/>
      <c r="HB614" s="253"/>
      <c r="HC614" s="253"/>
      <c r="HD614" s="253"/>
      <c r="HE614" s="253"/>
      <c r="HF614" s="253"/>
      <c r="HG614" s="253"/>
      <c r="HH614" s="253"/>
      <c r="HI614" s="253"/>
      <c r="HJ614" s="253"/>
      <c r="HK614" s="253"/>
      <c r="HL614" s="253"/>
      <c r="HM614" s="253"/>
      <c r="HN614" s="253"/>
      <c r="HO614" s="253"/>
      <c r="HP614" s="253"/>
      <c r="HQ614" s="253"/>
      <c r="HR614" s="253"/>
      <c r="HS614" s="253"/>
      <c r="HT614" s="253"/>
      <c r="HU614" s="253"/>
      <c r="HV614" s="253"/>
      <c r="HW614" s="253"/>
      <c r="HX614" s="253"/>
      <c r="HY614" s="253"/>
      <c r="HZ614" s="253"/>
      <c r="IA614" s="253"/>
      <c r="IB614" s="253"/>
      <c r="IC614" s="253"/>
      <c r="ID614" s="253"/>
      <c r="IE614" s="253"/>
      <c r="IF614" s="253"/>
      <c r="IG614" s="253"/>
      <c r="IH614" s="253"/>
      <c r="II614" s="253"/>
      <c r="IJ614" s="253"/>
      <c r="IK614" s="253"/>
      <c r="IL614" s="253"/>
      <c r="IM614" s="253"/>
      <c r="IN614" s="253"/>
      <c r="IO614" s="253"/>
      <c r="IP614" s="253"/>
      <c r="IQ614" s="253"/>
      <c r="IR614" s="253"/>
      <c r="IS614" s="253"/>
      <c r="IT614" s="253"/>
      <c r="IU614" s="253"/>
      <c r="IV614" s="253"/>
      <c r="IW614" s="253"/>
      <c r="IX614" s="253"/>
      <c r="IY614" s="253"/>
      <c r="IZ614" s="253"/>
      <c r="JA614" s="253"/>
      <c r="JB614" s="253"/>
      <c r="JC614" s="253"/>
      <c r="JD614" s="253"/>
      <c r="JE614" s="253"/>
      <c r="JF614" s="253"/>
      <c r="JG614" s="253"/>
      <c r="JH614" s="253"/>
      <c r="JI614" s="253"/>
      <c r="JJ614" s="253"/>
      <c r="JK614" s="253"/>
      <c r="JL614" s="253"/>
      <c r="JM614" s="253"/>
      <c r="JN614" s="253"/>
      <c r="JO614" s="253"/>
      <c r="JP614" s="253"/>
      <c r="JQ614" s="253"/>
      <c r="JR614" s="253"/>
      <c r="JS614" s="253"/>
      <c r="JT614" s="253"/>
      <c r="JU614" s="253"/>
    </row>
    <row r="615" spans="1:281" s="252" customFormat="1" ht="15" customHeight="1" x14ac:dyDescent="0.25">
      <c r="A615" s="253"/>
      <c r="B615" s="253"/>
      <c r="C615" s="253"/>
      <c r="D615" s="253"/>
      <c r="E615" s="253"/>
      <c r="F615" s="253"/>
      <c r="G615" s="253"/>
      <c r="H615" s="253"/>
      <c r="I615" s="253"/>
      <c r="J615" s="253"/>
      <c r="K615" s="253"/>
      <c r="L615" s="253"/>
      <c r="M615" s="253"/>
      <c r="N615" s="253"/>
      <c r="O615" s="253"/>
      <c r="P615" s="253"/>
      <c r="Q615" s="253"/>
      <c r="R615" s="253"/>
      <c r="S615" s="253"/>
      <c r="T615" s="253"/>
      <c r="U615" s="253" t="s">
        <v>775</v>
      </c>
      <c r="V615" s="253"/>
      <c r="W615" s="253"/>
      <c r="X615" s="253"/>
      <c r="Y615" s="253"/>
      <c r="Z615" s="253"/>
      <c r="AA615" s="253"/>
      <c r="AB615" s="253"/>
      <c r="AC615" s="253" t="s">
        <v>320</v>
      </c>
      <c r="AD615" s="253"/>
      <c r="AE615" s="253"/>
      <c r="AF615" s="253"/>
      <c r="AG615" s="253"/>
      <c r="AH615" s="253"/>
      <c r="AI615" s="253"/>
      <c r="AJ615" s="253"/>
      <c r="AK615" s="253"/>
      <c r="AL615" s="253"/>
      <c r="AM615" s="253"/>
      <c r="AN615" s="253"/>
      <c r="AO615" s="253"/>
      <c r="AP615" s="253"/>
      <c r="AQ615" s="253"/>
      <c r="AR615" s="253"/>
      <c r="AS615" s="253"/>
      <c r="AT615" s="253"/>
      <c r="AU615" s="253"/>
      <c r="AV615" s="253"/>
      <c r="AW615" s="253"/>
      <c r="AX615" s="253"/>
      <c r="AY615" s="253"/>
      <c r="AZ615" s="253"/>
      <c r="BA615" s="253"/>
      <c r="BB615" s="253"/>
      <c r="BC615" s="253"/>
      <c r="BD615" s="253"/>
      <c r="BE615" s="253"/>
      <c r="BF615" s="253"/>
      <c r="BG615" s="253"/>
      <c r="BH615" s="253"/>
      <c r="BI615" s="253"/>
      <c r="BJ615" s="253"/>
      <c r="BK615" s="253"/>
      <c r="BL615" s="253"/>
      <c r="BM615" s="253"/>
      <c r="BN615" s="253"/>
      <c r="BO615" s="253"/>
      <c r="BP615" s="253"/>
      <c r="BQ615" s="253"/>
      <c r="BR615" s="253"/>
      <c r="BS615" s="253"/>
      <c r="BT615" s="253"/>
      <c r="BU615" s="253"/>
      <c r="BV615" s="253"/>
      <c r="BW615" s="253"/>
      <c r="BX615" s="253"/>
      <c r="BY615" s="253"/>
      <c r="BZ615" s="253"/>
      <c r="CA615" s="253"/>
      <c r="CB615" s="253"/>
      <c r="CC615" s="253"/>
      <c r="CD615" s="253"/>
      <c r="CE615" s="253"/>
      <c r="CF615" s="253"/>
      <c r="CG615" s="253"/>
      <c r="CH615" s="253"/>
      <c r="CI615" s="253"/>
      <c r="CJ615" s="253"/>
      <c r="CK615" s="253"/>
      <c r="CL615" s="253"/>
      <c r="CM615" s="253"/>
      <c r="CN615" s="253"/>
      <c r="CO615" s="253"/>
      <c r="CP615" s="253"/>
      <c r="CQ615" s="253"/>
      <c r="CR615" s="253"/>
      <c r="CS615" s="253"/>
      <c r="CT615" s="253"/>
      <c r="CU615" s="253"/>
      <c r="CV615" s="253"/>
      <c r="CW615" s="253"/>
      <c r="CX615" s="253"/>
      <c r="CY615" s="253"/>
      <c r="CZ615" s="253"/>
      <c r="DA615" s="253"/>
      <c r="DB615" s="253"/>
      <c r="DC615" s="253"/>
      <c r="DD615" s="253"/>
      <c r="DE615" s="253"/>
      <c r="DF615" s="253"/>
      <c r="DG615" s="253"/>
      <c r="DH615" s="253"/>
      <c r="DI615" s="253"/>
      <c r="DJ615" s="253"/>
      <c r="DK615" s="253"/>
      <c r="DL615" s="253"/>
      <c r="DM615" s="253"/>
      <c r="DN615" s="253"/>
      <c r="DO615" s="253"/>
      <c r="DP615" s="253"/>
      <c r="DQ615" s="253"/>
      <c r="DR615" s="253"/>
      <c r="DS615" s="253"/>
      <c r="DT615" s="253"/>
      <c r="DU615" s="253"/>
      <c r="DV615" s="253"/>
      <c r="DW615" s="253"/>
      <c r="DX615" s="253"/>
      <c r="DY615" s="253"/>
      <c r="DZ615" s="253"/>
      <c r="EA615" s="253"/>
      <c r="EB615" s="253"/>
      <c r="EC615" s="253"/>
      <c r="ED615" s="253"/>
      <c r="EE615" s="253"/>
      <c r="EF615" s="253"/>
      <c r="EG615" s="253"/>
      <c r="EH615" s="253"/>
      <c r="EI615" s="253"/>
      <c r="EJ615" s="253"/>
      <c r="EK615" s="253"/>
      <c r="EL615" s="253"/>
      <c r="EM615" s="253"/>
      <c r="EN615" s="253"/>
      <c r="EO615" s="253"/>
      <c r="EP615" s="253"/>
      <c r="EQ615" s="253"/>
      <c r="ER615" s="253"/>
      <c r="ES615" s="253"/>
      <c r="ET615" s="253"/>
      <c r="EU615" s="253"/>
      <c r="EV615" s="253"/>
      <c r="EW615" s="253"/>
      <c r="EX615" s="253"/>
      <c r="EY615" s="253"/>
      <c r="EZ615" s="253"/>
      <c r="FA615" s="253"/>
      <c r="FB615" s="253"/>
      <c r="FC615" s="253"/>
      <c r="FD615" s="253"/>
      <c r="FE615" s="253"/>
      <c r="FF615" s="253"/>
      <c r="FG615" s="253"/>
      <c r="FH615" s="253"/>
      <c r="FI615" s="253"/>
      <c r="FJ615" s="253"/>
      <c r="FK615" s="253"/>
      <c r="FL615" s="253"/>
      <c r="FM615" s="253"/>
      <c r="FN615" s="253"/>
      <c r="FO615" s="253"/>
      <c r="FP615" s="253"/>
      <c r="FQ615" s="253"/>
      <c r="FR615" s="253"/>
      <c r="FS615" s="253"/>
      <c r="FT615" s="253"/>
      <c r="FU615" s="253"/>
      <c r="FV615" s="253"/>
      <c r="FW615" s="253"/>
      <c r="FX615" s="253"/>
      <c r="FY615" s="253"/>
      <c r="FZ615" s="253"/>
      <c r="GA615" s="253"/>
      <c r="GB615" s="253"/>
      <c r="GC615" s="253"/>
      <c r="GD615" s="253"/>
      <c r="GE615" s="253"/>
      <c r="GF615" s="253"/>
      <c r="GG615" s="253"/>
      <c r="GH615" s="253"/>
      <c r="GI615" s="253"/>
      <c r="GJ615" s="253"/>
      <c r="GK615" s="253"/>
      <c r="GL615" s="253"/>
      <c r="GM615" s="253"/>
      <c r="GN615" s="253"/>
      <c r="GO615" s="253"/>
      <c r="GP615" s="253"/>
      <c r="GQ615" s="253"/>
      <c r="GR615" s="253"/>
      <c r="GS615" s="253"/>
      <c r="GT615" s="253"/>
      <c r="GU615" s="253"/>
      <c r="GV615" s="253"/>
      <c r="GW615" s="253"/>
      <c r="GX615" s="253"/>
      <c r="GY615" s="253"/>
      <c r="GZ615" s="253"/>
      <c r="HA615" s="253"/>
      <c r="HB615" s="253"/>
      <c r="HC615" s="253"/>
      <c r="HD615" s="253"/>
      <c r="HE615" s="253"/>
      <c r="HF615" s="253"/>
      <c r="HG615" s="253"/>
      <c r="HH615" s="253"/>
      <c r="HI615" s="253"/>
      <c r="HJ615" s="253"/>
      <c r="HK615" s="253"/>
      <c r="HL615" s="253"/>
      <c r="HM615" s="253"/>
      <c r="HN615" s="253"/>
      <c r="HO615" s="253"/>
      <c r="HP615" s="253"/>
      <c r="HQ615" s="253"/>
      <c r="HR615" s="253"/>
      <c r="HS615" s="253"/>
      <c r="HT615" s="253"/>
      <c r="HU615" s="253"/>
      <c r="HV615" s="253"/>
      <c r="HW615" s="253"/>
      <c r="HX615" s="253"/>
      <c r="HY615" s="253"/>
      <c r="HZ615" s="253"/>
      <c r="IA615" s="253"/>
      <c r="IB615" s="253"/>
      <c r="IC615" s="253"/>
      <c r="ID615" s="253"/>
      <c r="IE615" s="253"/>
      <c r="IF615" s="253"/>
      <c r="IG615" s="253"/>
      <c r="IH615" s="253"/>
      <c r="II615" s="253"/>
      <c r="IJ615" s="253"/>
      <c r="IK615" s="253"/>
      <c r="IL615" s="253"/>
      <c r="IM615" s="253"/>
      <c r="IN615" s="253"/>
      <c r="IO615" s="253"/>
      <c r="IP615" s="253"/>
      <c r="IQ615" s="253"/>
      <c r="IR615" s="253"/>
      <c r="IS615" s="253"/>
      <c r="IT615" s="253"/>
      <c r="IU615" s="253"/>
      <c r="IV615" s="253"/>
      <c r="IW615" s="253"/>
      <c r="IX615" s="253"/>
      <c r="IY615" s="253"/>
      <c r="IZ615" s="253"/>
      <c r="JA615" s="253"/>
      <c r="JB615" s="253"/>
      <c r="JC615" s="253"/>
      <c r="JD615" s="253"/>
      <c r="JE615" s="253"/>
      <c r="JF615" s="253"/>
      <c r="JG615" s="253"/>
      <c r="JH615" s="253"/>
      <c r="JI615" s="253"/>
      <c r="JJ615" s="253"/>
      <c r="JK615" s="253"/>
      <c r="JL615" s="253"/>
      <c r="JM615" s="253"/>
      <c r="JN615" s="253"/>
      <c r="JO615" s="253"/>
      <c r="JP615" s="253"/>
      <c r="JQ615" s="253"/>
      <c r="JR615" s="253"/>
      <c r="JS615" s="253"/>
      <c r="JT615" s="253"/>
      <c r="JU615" s="253"/>
    </row>
    <row r="616" spans="1:281" s="252" customFormat="1" ht="15" customHeight="1" x14ac:dyDescent="0.25">
      <c r="A616" s="253"/>
      <c r="B616" s="253"/>
      <c r="C616" s="253"/>
      <c r="D616" s="253"/>
      <c r="E616" s="253"/>
      <c r="F616" s="253"/>
      <c r="G616" s="253"/>
      <c r="H616" s="253"/>
      <c r="I616" s="253"/>
      <c r="J616" s="253"/>
      <c r="K616" s="253"/>
      <c r="L616" s="253"/>
      <c r="M616" s="253"/>
      <c r="N616" s="253"/>
      <c r="O616" s="253"/>
      <c r="P616" s="253"/>
      <c r="Q616" s="253"/>
      <c r="R616" s="253"/>
      <c r="S616" s="253"/>
      <c r="T616" s="253"/>
      <c r="U616" s="253" t="s">
        <v>776</v>
      </c>
      <c r="V616" s="253"/>
      <c r="W616" s="253"/>
      <c r="X616" s="253"/>
      <c r="Y616" s="253"/>
      <c r="Z616" s="253"/>
      <c r="AA616" s="253"/>
      <c r="AB616" s="253"/>
      <c r="AC616" s="253" t="s">
        <v>323</v>
      </c>
      <c r="AD616" s="253"/>
      <c r="AE616" s="253"/>
      <c r="AF616" s="253"/>
      <c r="AG616" s="253"/>
      <c r="AH616" s="253"/>
      <c r="AI616" s="253"/>
      <c r="AJ616" s="253"/>
      <c r="AK616" s="253"/>
      <c r="AL616" s="253"/>
      <c r="AM616" s="253"/>
      <c r="AN616" s="253"/>
      <c r="AO616" s="253"/>
      <c r="AP616" s="253"/>
      <c r="AQ616" s="253"/>
      <c r="AR616" s="253"/>
      <c r="AS616" s="253"/>
      <c r="AT616" s="253"/>
      <c r="AU616" s="253"/>
      <c r="AV616" s="253"/>
      <c r="AW616" s="253"/>
      <c r="AX616" s="253"/>
      <c r="AY616" s="253"/>
      <c r="AZ616" s="253"/>
      <c r="BA616" s="253"/>
      <c r="BB616" s="253"/>
      <c r="BC616" s="253"/>
      <c r="BD616" s="253"/>
      <c r="BE616" s="253"/>
      <c r="BF616" s="253"/>
      <c r="BG616" s="253"/>
      <c r="BH616" s="253"/>
      <c r="BI616" s="253"/>
      <c r="BJ616" s="253"/>
      <c r="BK616" s="253"/>
      <c r="BL616" s="253"/>
      <c r="BM616" s="253"/>
      <c r="BN616" s="253"/>
      <c r="BO616" s="253"/>
      <c r="BP616" s="253"/>
      <c r="BQ616" s="253"/>
      <c r="BR616" s="253"/>
      <c r="BS616" s="253"/>
      <c r="BT616" s="253"/>
      <c r="BU616" s="253"/>
      <c r="BV616" s="253"/>
      <c r="BW616" s="253"/>
      <c r="BX616" s="253"/>
      <c r="BY616" s="253"/>
      <c r="BZ616" s="253"/>
      <c r="CA616" s="253"/>
      <c r="CB616" s="253"/>
      <c r="CC616" s="253"/>
      <c r="CD616" s="253"/>
      <c r="CE616" s="253"/>
      <c r="CF616" s="253"/>
      <c r="CG616" s="253"/>
      <c r="CH616" s="253"/>
      <c r="CI616" s="253"/>
      <c r="CJ616" s="253"/>
      <c r="CK616" s="253"/>
      <c r="CL616" s="253"/>
      <c r="CM616" s="253"/>
      <c r="CN616" s="253"/>
      <c r="CO616" s="253"/>
      <c r="CP616" s="253"/>
      <c r="CQ616" s="253"/>
      <c r="CR616" s="253"/>
      <c r="CS616" s="253"/>
      <c r="CT616" s="253"/>
      <c r="CU616" s="253"/>
      <c r="CV616" s="253"/>
      <c r="CW616" s="253"/>
      <c r="CX616" s="253"/>
      <c r="CY616" s="253"/>
      <c r="CZ616" s="253"/>
      <c r="DA616" s="253"/>
      <c r="DB616" s="253"/>
      <c r="DC616" s="253"/>
      <c r="DD616" s="253"/>
      <c r="DE616" s="253"/>
      <c r="DF616" s="253"/>
      <c r="DG616" s="253"/>
      <c r="DH616" s="253"/>
      <c r="DI616" s="253"/>
      <c r="DJ616" s="253"/>
      <c r="DK616" s="253"/>
      <c r="DL616" s="253"/>
      <c r="DM616" s="253"/>
      <c r="DN616" s="253"/>
      <c r="DO616" s="253"/>
      <c r="DP616" s="253"/>
      <c r="DQ616" s="253"/>
      <c r="DR616" s="253"/>
      <c r="DS616" s="253"/>
      <c r="DT616" s="253"/>
      <c r="DU616" s="253"/>
      <c r="DV616" s="253"/>
      <c r="DW616" s="253"/>
      <c r="DX616" s="253"/>
      <c r="DY616" s="253"/>
      <c r="DZ616" s="253"/>
      <c r="EA616" s="253"/>
      <c r="EB616" s="253"/>
      <c r="EC616" s="253"/>
      <c r="ED616" s="253"/>
      <c r="EE616" s="253"/>
      <c r="EF616" s="253"/>
      <c r="EG616" s="253"/>
      <c r="EH616" s="253"/>
      <c r="EI616" s="253"/>
      <c r="EJ616" s="253"/>
      <c r="EK616" s="253"/>
      <c r="EL616" s="253"/>
      <c r="EM616" s="253"/>
      <c r="EN616" s="253"/>
      <c r="EO616" s="253"/>
      <c r="EP616" s="253"/>
      <c r="EQ616" s="253"/>
      <c r="ER616" s="253"/>
      <c r="ES616" s="253"/>
      <c r="ET616" s="253"/>
      <c r="EU616" s="253"/>
      <c r="EV616" s="253"/>
      <c r="EW616" s="253"/>
      <c r="EX616" s="253"/>
      <c r="EY616" s="253"/>
      <c r="EZ616" s="253"/>
      <c r="FA616" s="253"/>
      <c r="FB616" s="253"/>
      <c r="FC616" s="253"/>
      <c r="FD616" s="253"/>
      <c r="FE616" s="253"/>
      <c r="FF616" s="253"/>
      <c r="FG616" s="253"/>
      <c r="FH616" s="253"/>
      <c r="FI616" s="253"/>
      <c r="FJ616" s="253"/>
      <c r="FK616" s="253"/>
      <c r="FL616" s="253"/>
      <c r="FM616" s="253"/>
      <c r="FN616" s="253"/>
      <c r="FO616" s="253"/>
      <c r="FP616" s="253"/>
      <c r="FQ616" s="253"/>
      <c r="FR616" s="253"/>
      <c r="FS616" s="253"/>
      <c r="FT616" s="253"/>
      <c r="FU616" s="253"/>
      <c r="FV616" s="253"/>
      <c r="FW616" s="253"/>
      <c r="FX616" s="253"/>
      <c r="FY616" s="253"/>
      <c r="FZ616" s="253"/>
      <c r="GA616" s="253"/>
      <c r="GB616" s="253"/>
      <c r="GC616" s="253"/>
      <c r="GD616" s="253"/>
      <c r="GE616" s="253"/>
      <c r="GF616" s="253"/>
      <c r="GG616" s="253"/>
      <c r="GH616" s="253"/>
      <c r="GI616" s="253"/>
      <c r="GJ616" s="253"/>
      <c r="GK616" s="253"/>
      <c r="GL616" s="253"/>
      <c r="GM616" s="253"/>
      <c r="GN616" s="253"/>
      <c r="GO616" s="253"/>
      <c r="GP616" s="253"/>
      <c r="GQ616" s="253"/>
      <c r="GR616" s="253"/>
      <c r="GS616" s="253"/>
      <c r="GT616" s="253"/>
      <c r="GU616" s="253"/>
      <c r="GV616" s="253"/>
      <c r="GW616" s="253"/>
      <c r="GX616" s="253"/>
      <c r="GY616" s="253"/>
      <c r="GZ616" s="253"/>
      <c r="HA616" s="253"/>
      <c r="HB616" s="253"/>
      <c r="HC616" s="253"/>
      <c r="HD616" s="253"/>
      <c r="HE616" s="253"/>
      <c r="HF616" s="253"/>
      <c r="HG616" s="253"/>
      <c r="HH616" s="253"/>
      <c r="HI616" s="253"/>
      <c r="HJ616" s="253"/>
      <c r="HK616" s="253"/>
      <c r="HL616" s="253"/>
      <c r="HM616" s="253"/>
      <c r="HN616" s="253"/>
      <c r="HO616" s="253"/>
      <c r="HP616" s="253"/>
      <c r="HQ616" s="253"/>
      <c r="HR616" s="253"/>
      <c r="HS616" s="253"/>
      <c r="HT616" s="253"/>
      <c r="HU616" s="253"/>
      <c r="HV616" s="253"/>
      <c r="HW616" s="253"/>
      <c r="HX616" s="253"/>
      <c r="HY616" s="253"/>
      <c r="HZ616" s="253"/>
      <c r="IA616" s="253"/>
      <c r="IB616" s="253"/>
      <c r="IC616" s="253"/>
      <c r="ID616" s="253"/>
      <c r="IE616" s="253"/>
      <c r="IF616" s="253"/>
      <c r="IG616" s="253"/>
      <c r="IH616" s="253"/>
      <c r="II616" s="253"/>
      <c r="IJ616" s="253"/>
      <c r="IK616" s="253"/>
      <c r="IL616" s="253"/>
      <c r="IM616" s="253"/>
      <c r="IN616" s="253"/>
      <c r="IO616" s="253"/>
      <c r="IP616" s="253"/>
      <c r="IQ616" s="253"/>
      <c r="IR616" s="253"/>
      <c r="IS616" s="253"/>
      <c r="IT616" s="253"/>
      <c r="IU616" s="253"/>
      <c r="IV616" s="253"/>
      <c r="IW616" s="253"/>
      <c r="IX616" s="253"/>
      <c r="IY616" s="253"/>
      <c r="IZ616" s="253"/>
      <c r="JA616" s="253"/>
      <c r="JB616" s="253"/>
      <c r="JC616" s="253"/>
      <c r="JD616" s="253"/>
      <c r="JE616" s="253"/>
      <c r="JF616" s="253"/>
      <c r="JG616" s="253"/>
      <c r="JH616" s="253"/>
      <c r="JI616" s="253"/>
      <c r="JJ616" s="253"/>
      <c r="JK616" s="253"/>
      <c r="JL616" s="253"/>
      <c r="JM616" s="253"/>
      <c r="JN616" s="253"/>
      <c r="JO616" s="253"/>
      <c r="JP616" s="253"/>
      <c r="JQ616" s="253"/>
      <c r="JR616" s="253"/>
      <c r="JS616" s="253"/>
      <c r="JT616" s="253"/>
      <c r="JU616" s="253"/>
    </row>
    <row r="617" spans="1:281" s="252" customFormat="1" ht="15" customHeight="1" x14ac:dyDescent="0.25">
      <c r="A617" s="253"/>
      <c r="B617" s="253"/>
      <c r="C617" s="253"/>
      <c r="D617" s="253"/>
      <c r="E617" s="253"/>
      <c r="F617" s="253"/>
      <c r="G617" s="253"/>
      <c r="H617" s="253"/>
      <c r="I617" s="253"/>
      <c r="J617" s="253"/>
      <c r="K617" s="253"/>
      <c r="L617" s="253"/>
      <c r="M617" s="253"/>
      <c r="N617" s="253"/>
      <c r="O617" s="253"/>
      <c r="P617" s="253"/>
      <c r="Q617" s="253"/>
      <c r="R617" s="253"/>
      <c r="S617" s="253"/>
      <c r="T617" s="253"/>
      <c r="U617" s="253" t="s">
        <v>777</v>
      </c>
      <c r="V617" s="253"/>
      <c r="W617" s="253"/>
      <c r="X617" s="253"/>
      <c r="Y617" s="253"/>
      <c r="Z617" s="253"/>
      <c r="AA617" s="253"/>
      <c r="AB617" s="253"/>
      <c r="AC617" s="253" t="s">
        <v>332</v>
      </c>
      <c r="AD617" s="253"/>
      <c r="AE617" s="253"/>
      <c r="AF617" s="253"/>
      <c r="AG617" s="253"/>
      <c r="AH617" s="253"/>
      <c r="AI617" s="253"/>
      <c r="AJ617" s="253"/>
      <c r="AK617" s="253"/>
      <c r="AL617" s="253"/>
      <c r="AM617" s="253"/>
      <c r="AN617" s="253"/>
      <c r="AO617" s="253"/>
      <c r="AP617" s="253"/>
      <c r="AQ617" s="253"/>
      <c r="AR617" s="253"/>
      <c r="AS617" s="253"/>
      <c r="AT617" s="253"/>
      <c r="AU617" s="253"/>
      <c r="AV617" s="253"/>
      <c r="AW617" s="253"/>
      <c r="AX617" s="253"/>
      <c r="AY617" s="253"/>
      <c r="AZ617" s="253"/>
      <c r="BA617" s="253"/>
      <c r="BB617" s="253"/>
      <c r="BC617" s="253"/>
      <c r="BD617" s="253"/>
      <c r="BE617" s="253"/>
      <c r="BF617" s="253"/>
      <c r="BG617" s="253"/>
      <c r="BH617" s="253"/>
      <c r="BI617" s="253"/>
      <c r="BJ617" s="253"/>
      <c r="BK617" s="253"/>
      <c r="BL617" s="253"/>
      <c r="BM617" s="253"/>
      <c r="BN617" s="253"/>
      <c r="BO617" s="253"/>
      <c r="BP617" s="253"/>
      <c r="BQ617" s="253"/>
      <c r="BR617" s="253"/>
      <c r="BS617" s="253"/>
      <c r="BT617" s="253"/>
      <c r="BU617" s="253"/>
      <c r="BV617" s="253"/>
      <c r="BW617" s="253"/>
      <c r="BX617" s="253"/>
      <c r="BY617" s="253"/>
      <c r="BZ617" s="253"/>
      <c r="CA617" s="253"/>
      <c r="CB617" s="253"/>
      <c r="CC617" s="253"/>
      <c r="CD617" s="253"/>
      <c r="CE617" s="253"/>
      <c r="CF617" s="253"/>
      <c r="CG617" s="253"/>
      <c r="CH617" s="253"/>
      <c r="CI617" s="253"/>
      <c r="CJ617" s="253"/>
      <c r="CK617" s="253"/>
      <c r="CL617" s="253"/>
      <c r="CM617" s="253"/>
      <c r="CN617" s="253"/>
      <c r="CO617" s="253"/>
      <c r="CP617" s="253"/>
      <c r="CQ617" s="253"/>
      <c r="CR617" s="253"/>
      <c r="CS617" s="253"/>
      <c r="CT617" s="253"/>
      <c r="CU617" s="253"/>
      <c r="CV617" s="253"/>
      <c r="CW617" s="253"/>
      <c r="CX617" s="253"/>
      <c r="CY617" s="253"/>
      <c r="CZ617" s="253"/>
      <c r="DA617" s="253"/>
      <c r="DB617" s="253"/>
      <c r="DC617" s="253"/>
      <c r="DD617" s="253"/>
      <c r="DE617" s="253"/>
      <c r="DF617" s="253"/>
      <c r="DG617" s="253"/>
      <c r="DH617" s="253"/>
      <c r="DI617" s="253"/>
      <c r="DJ617" s="253"/>
      <c r="DK617" s="253"/>
      <c r="DL617" s="253"/>
      <c r="DM617" s="253"/>
      <c r="DN617" s="253"/>
      <c r="DO617" s="253"/>
      <c r="DP617" s="253"/>
      <c r="DQ617" s="253"/>
      <c r="DR617" s="253"/>
      <c r="DS617" s="253"/>
      <c r="DT617" s="253"/>
      <c r="DU617" s="253"/>
      <c r="DV617" s="253"/>
      <c r="DW617" s="253"/>
      <c r="DX617" s="253"/>
      <c r="DY617" s="253"/>
      <c r="DZ617" s="253"/>
      <c r="EA617" s="253"/>
      <c r="EB617" s="253"/>
      <c r="EC617" s="253"/>
      <c r="ED617" s="253"/>
      <c r="EE617" s="253"/>
      <c r="EF617" s="253"/>
      <c r="EG617" s="253"/>
      <c r="EH617" s="253"/>
      <c r="EI617" s="253"/>
      <c r="EJ617" s="253"/>
      <c r="EK617" s="253"/>
      <c r="EL617" s="253"/>
      <c r="EM617" s="253"/>
      <c r="EN617" s="253"/>
      <c r="EO617" s="253"/>
      <c r="EP617" s="253"/>
      <c r="EQ617" s="253"/>
      <c r="ER617" s="253"/>
      <c r="ES617" s="253"/>
      <c r="ET617" s="253"/>
      <c r="EU617" s="253"/>
      <c r="EV617" s="253"/>
      <c r="EW617" s="253"/>
      <c r="EX617" s="253"/>
      <c r="EY617" s="253"/>
      <c r="EZ617" s="253"/>
      <c r="FA617" s="253"/>
      <c r="FB617" s="253"/>
      <c r="FC617" s="253"/>
      <c r="FD617" s="253"/>
      <c r="FE617" s="253"/>
      <c r="FF617" s="253"/>
      <c r="FG617" s="253"/>
      <c r="FH617" s="253"/>
      <c r="FI617" s="253"/>
      <c r="FJ617" s="253"/>
      <c r="FK617" s="253"/>
      <c r="FL617" s="253"/>
      <c r="FM617" s="253"/>
      <c r="FN617" s="253"/>
      <c r="FO617" s="253"/>
      <c r="FP617" s="253"/>
      <c r="FQ617" s="253"/>
      <c r="FR617" s="253"/>
      <c r="FS617" s="253"/>
      <c r="FT617" s="253"/>
      <c r="FU617" s="253"/>
      <c r="FV617" s="253"/>
      <c r="FW617" s="253"/>
      <c r="FX617" s="253"/>
      <c r="FY617" s="253"/>
      <c r="FZ617" s="253"/>
      <c r="GA617" s="253"/>
      <c r="GB617" s="253"/>
      <c r="GC617" s="253"/>
      <c r="GD617" s="253"/>
      <c r="GE617" s="253"/>
      <c r="GF617" s="253"/>
      <c r="GG617" s="253"/>
      <c r="GH617" s="253"/>
      <c r="GI617" s="253"/>
      <c r="GJ617" s="253"/>
      <c r="GK617" s="253"/>
      <c r="GL617" s="253"/>
      <c r="GM617" s="253"/>
      <c r="GN617" s="253"/>
      <c r="GO617" s="253"/>
      <c r="GP617" s="253"/>
      <c r="GQ617" s="253"/>
      <c r="GR617" s="253"/>
      <c r="GS617" s="253"/>
      <c r="GT617" s="253"/>
      <c r="GU617" s="253"/>
      <c r="GV617" s="253"/>
      <c r="GW617" s="253"/>
      <c r="GX617" s="253"/>
      <c r="GY617" s="253"/>
      <c r="GZ617" s="253"/>
      <c r="HA617" s="253"/>
      <c r="HB617" s="253"/>
      <c r="HC617" s="253"/>
      <c r="HD617" s="253"/>
      <c r="HE617" s="253"/>
      <c r="HF617" s="253"/>
      <c r="HG617" s="253"/>
      <c r="HH617" s="253"/>
      <c r="HI617" s="253"/>
      <c r="HJ617" s="253"/>
      <c r="HK617" s="253"/>
      <c r="HL617" s="253"/>
      <c r="HM617" s="253"/>
      <c r="HN617" s="253"/>
      <c r="HO617" s="253"/>
      <c r="HP617" s="253"/>
      <c r="HQ617" s="253"/>
      <c r="HR617" s="253"/>
      <c r="HS617" s="253"/>
      <c r="HT617" s="253"/>
      <c r="HU617" s="253"/>
      <c r="HV617" s="253"/>
      <c r="HW617" s="253"/>
      <c r="HX617" s="253"/>
      <c r="HY617" s="253"/>
      <c r="HZ617" s="253"/>
      <c r="IA617" s="253"/>
      <c r="IB617" s="253"/>
      <c r="IC617" s="253"/>
      <c r="ID617" s="253"/>
      <c r="IE617" s="253"/>
      <c r="IF617" s="253"/>
      <c r="IG617" s="253"/>
      <c r="IH617" s="253"/>
      <c r="II617" s="253"/>
      <c r="IJ617" s="253"/>
      <c r="IK617" s="253"/>
      <c r="IL617" s="253"/>
      <c r="IM617" s="253"/>
      <c r="IN617" s="253"/>
      <c r="IO617" s="253"/>
      <c r="IP617" s="253"/>
      <c r="IQ617" s="253"/>
      <c r="IR617" s="253"/>
      <c r="IS617" s="253"/>
      <c r="IT617" s="253"/>
      <c r="IU617" s="253"/>
      <c r="IV617" s="253"/>
      <c r="IW617" s="253"/>
      <c r="IX617" s="253"/>
      <c r="IY617" s="253"/>
      <c r="IZ617" s="253"/>
      <c r="JA617" s="253"/>
      <c r="JB617" s="253"/>
      <c r="JC617" s="253"/>
      <c r="JD617" s="253"/>
      <c r="JE617" s="253"/>
      <c r="JF617" s="253"/>
      <c r="JG617" s="253"/>
      <c r="JH617" s="253"/>
      <c r="JI617" s="253"/>
      <c r="JJ617" s="253"/>
      <c r="JK617" s="253"/>
      <c r="JL617" s="253"/>
      <c r="JM617" s="253"/>
      <c r="JN617" s="253"/>
      <c r="JO617" s="253"/>
      <c r="JP617" s="253"/>
      <c r="JQ617" s="253"/>
      <c r="JR617" s="253"/>
      <c r="JS617" s="253"/>
      <c r="JT617" s="253"/>
      <c r="JU617" s="253"/>
    </row>
    <row r="618" spans="1:281" s="252" customFormat="1" ht="15" customHeight="1" x14ac:dyDescent="0.25">
      <c r="A618" s="253"/>
      <c r="B618" s="253"/>
      <c r="C618" s="253"/>
      <c r="D618" s="253"/>
      <c r="E618" s="253"/>
      <c r="F618" s="253"/>
      <c r="G618" s="253"/>
      <c r="H618" s="253"/>
      <c r="I618" s="253"/>
      <c r="J618" s="253"/>
      <c r="K618" s="253"/>
      <c r="L618" s="253"/>
      <c r="M618" s="253"/>
      <c r="N618" s="253"/>
      <c r="O618" s="253"/>
      <c r="P618" s="253"/>
      <c r="Q618" s="253"/>
      <c r="R618" s="253"/>
      <c r="S618" s="253"/>
      <c r="T618" s="253"/>
      <c r="U618" s="253" t="s">
        <v>778</v>
      </c>
      <c r="V618" s="253"/>
      <c r="W618" s="253"/>
      <c r="X618" s="253"/>
      <c r="Y618" s="253"/>
      <c r="Z618" s="253"/>
      <c r="AA618" s="253"/>
      <c r="AB618" s="253"/>
      <c r="AC618" s="253" t="s">
        <v>318</v>
      </c>
      <c r="AD618" s="253"/>
      <c r="AE618" s="253"/>
      <c r="AF618" s="253"/>
      <c r="AG618" s="253"/>
      <c r="AH618" s="253"/>
      <c r="AI618" s="253"/>
      <c r="AJ618" s="253"/>
      <c r="AK618" s="253"/>
      <c r="AL618" s="253"/>
      <c r="AM618" s="253"/>
      <c r="AN618" s="253"/>
      <c r="AO618" s="253"/>
      <c r="AP618" s="253"/>
      <c r="AQ618" s="253"/>
      <c r="AR618" s="253"/>
      <c r="AS618" s="253"/>
      <c r="AT618" s="253"/>
      <c r="AU618" s="253"/>
      <c r="AV618" s="253"/>
      <c r="AW618" s="253"/>
      <c r="AX618" s="253"/>
      <c r="AY618" s="253"/>
      <c r="AZ618" s="253"/>
      <c r="BA618" s="253"/>
      <c r="BB618" s="253"/>
      <c r="BC618" s="253"/>
      <c r="BD618" s="253"/>
      <c r="BE618" s="253"/>
      <c r="BF618" s="253"/>
      <c r="BG618" s="253"/>
      <c r="BH618" s="253"/>
      <c r="BI618" s="253"/>
      <c r="BJ618" s="253"/>
      <c r="BK618" s="253"/>
      <c r="BL618" s="253"/>
      <c r="BM618" s="253"/>
      <c r="BN618" s="253"/>
      <c r="BO618" s="253"/>
      <c r="BP618" s="253"/>
      <c r="BQ618" s="253"/>
      <c r="BR618" s="253"/>
      <c r="BS618" s="253"/>
      <c r="BT618" s="253"/>
      <c r="BU618" s="253"/>
      <c r="BV618" s="253"/>
      <c r="BW618" s="253"/>
      <c r="BX618" s="253"/>
      <c r="BY618" s="253"/>
      <c r="BZ618" s="253"/>
      <c r="CA618" s="253"/>
      <c r="CB618" s="253"/>
      <c r="CC618" s="253"/>
      <c r="CD618" s="253"/>
      <c r="CE618" s="253"/>
      <c r="CF618" s="253"/>
      <c r="CG618" s="253"/>
      <c r="CH618" s="253"/>
      <c r="CI618" s="253"/>
      <c r="CJ618" s="253"/>
      <c r="CK618" s="253"/>
      <c r="CL618" s="253"/>
      <c r="CM618" s="253"/>
      <c r="CN618" s="253"/>
      <c r="CO618" s="253"/>
      <c r="CP618" s="253"/>
      <c r="CQ618" s="253"/>
      <c r="CR618" s="253"/>
      <c r="CS618" s="253"/>
      <c r="CT618" s="253"/>
      <c r="CU618" s="253"/>
      <c r="CV618" s="253"/>
      <c r="CW618" s="253"/>
      <c r="CX618" s="253"/>
      <c r="CY618" s="253"/>
      <c r="CZ618" s="253"/>
      <c r="DA618" s="253"/>
      <c r="DB618" s="253"/>
      <c r="DC618" s="253"/>
      <c r="DD618" s="253"/>
      <c r="DE618" s="253"/>
      <c r="DF618" s="253"/>
      <c r="DG618" s="253"/>
      <c r="DH618" s="253"/>
      <c r="DI618" s="253"/>
      <c r="DJ618" s="253"/>
      <c r="DK618" s="253"/>
      <c r="DL618" s="253"/>
      <c r="DM618" s="253"/>
      <c r="DN618" s="253"/>
      <c r="DO618" s="253"/>
      <c r="DP618" s="253"/>
      <c r="DQ618" s="253"/>
      <c r="DR618" s="253"/>
      <c r="DS618" s="253"/>
      <c r="DT618" s="253"/>
      <c r="DU618" s="253"/>
      <c r="DV618" s="253"/>
      <c r="DW618" s="253"/>
      <c r="DX618" s="253"/>
      <c r="DY618" s="253"/>
      <c r="DZ618" s="253"/>
      <c r="EA618" s="253"/>
      <c r="EB618" s="253"/>
      <c r="EC618" s="253"/>
      <c r="ED618" s="253"/>
      <c r="EE618" s="253"/>
      <c r="EF618" s="253"/>
      <c r="EG618" s="253"/>
      <c r="EH618" s="253"/>
      <c r="EI618" s="253"/>
      <c r="EJ618" s="253"/>
      <c r="EK618" s="253"/>
      <c r="EL618" s="253"/>
      <c r="EM618" s="253"/>
      <c r="EN618" s="253"/>
      <c r="EO618" s="253"/>
      <c r="EP618" s="253"/>
      <c r="EQ618" s="253"/>
      <c r="ER618" s="253"/>
      <c r="ES618" s="253"/>
      <c r="ET618" s="253"/>
      <c r="EU618" s="253"/>
      <c r="EV618" s="253"/>
      <c r="EW618" s="253"/>
      <c r="EX618" s="253"/>
      <c r="EY618" s="253"/>
      <c r="EZ618" s="253"/>
      <c r="FA618" s="253"/>
      <c r="FB618" s="253"/>
      <c r="FC618" s="253"/>
      <c r="FD618" s="253"/>
      <c r="FE618" s="253"/>
      <c r="FF618" s="253"/>
      <c r="FG618" s="253"/>
      <c r="FH618" s="253"/>
      <c r="FI618" s="253"/>
      <c r="FJ618" s="253"/>
      <c r="FK618" s="253"/>
      <c r="FL618" s="253"/>
      <c r="FM618" s="253"/>
      <c r="FN618" s="253"/>
      <c r="FO618" s="253"/>
      <c r="FP618" s="253"/>
      <c r="FQ618" s="253"/>
      <c r="FR618" s="253"/>
      <c r="FS618" s="253"/>
      <c r="FT618" s="253"/>
      <c r="FU618" s="253"/>
      <c r="FV618" s="253"/>
      <c r="FW618" s="253"/>
      <c r="FX618" s="253"/>
      <c r="FY618" s="253"/>
      <c r="FZ618" s="253"/>
      <c r="GA618" s="253"/>
      <c r="GB618" s="253"/>
      <c r="GC618" s="253"/>
      <c r="GD618" s="253"/>
      <c r="GE618" s="253"/>
      <c r="GF618" s="253"/>
      <c r="GG618" s="253"/>
      <c r="GH618" s="253"/>
      <c r="GI618" s="253"/>
      <c r="GJ618" s="253"/>
      <c r="GK618" s="253"/>
      <c r="GL618" s="253"/>
      <c r="GM618" s="253"/>
      <c r="GN618" s="253"/>
      <c r="GO618" s="253"/>
      <c r="GP618" s="253"/>
      <c r="GQ618" s="253"/>
      <c r="GR618" s="253"/>
      <c r="GS618" s="253"/>
      <c r="GT618" s="253"/>
      <c r="GU618" s="253"/>
      <c r="GV618" s="253"/>
      <c r="GW618" s="253"/>
      <c r="GX618" s="253"/>
      <c r="GY618" s="253"/>
      <c r="GZ618" s="253"/>
      <c r="HA618" s="253"/>
      <c r="HB618" s="253"/>
      <c r="HC618" s="253"/>
      <c r="HD618" s="253"/>
      <c r="HE618" s="253"/>
      <c r="HF618" s="253"/>
      <c r="HG618" s="253"/>
      <c r="HH618" s="253"/>
      <c r="HI618" s="253"/>
      <c r="HJ618" s="253"/>
      <c r="HK618" s="253"/>
      <c r="HL618" s="253"/>
      <c r="HM618" s="253"/>
      <c r="HN618" s="253"/>
      <c r="HO618" s="253"/>
      <c r="HP618" s="253"/>
      <c r="HQ618" s="253"/>
      <c r="HR618" s="253"/>
      <c r="HS618" s="253"/>
      <c r="HT618" s="253"/>
      <c r="HU618" s="253"/>
      <c r="HV618" s="253"/>
      <c r="HW618" s="253"/>
      <c r="HX618" s="253"/>
      <c r="HY618" s="253"/>
      <c r="HZ618" s="253"/>
      <c r="IA618" s="253"/>
      <c r="IB618" s="253"/>
      <c r="IC618" s="253"/>
      <c r="ID618" s="253"/>
      <c r="IE618" s="253"/>
      <c r="IF618" s="253"/>
      <c r="IG618" s="253"/>
      <c r="IH618" s="253"/>
      <c r="II618" s="253"/>
      <c r="IJ618" s="253"/>
      <c r="IK618" s="253"/>
      <c r="IL618" s="253"/>
      <c r="IM618" s="253"/>
      <c r="IN618" s="253"/>
      <c r="IO618" s="253"/>
      <c r="IP618" s="253"/>
      <c r="IQ618" s="253"/>
      <c r="IR618" s="253"/>
      <c r="IS618" s="253"/>
      <c r="IT618" s="253"/>
      <c r="IU618" s="253"/>
      <c r="IV618" s="253"/>
      <c r="IW618" s="253"/>
      <c r="IX618" s="253"/>
      <c r="IY618" s="253"/>
      <c r="IZ618" s="253"/>
      <c r="JA618" s="253"/>
      <c r="JB618" s="253"/>
      <c r="JC618" s="253"/>
      <c r="JD618" s="253"/>
      <c r="JE618" s="253"/>
      <c r="JF618" s="253"/>
      <c r="JG618" s="253"/>
      <c r="JH618" s="253"/>
      <c r="JI618" s="253"/>
      <c r="JJ618" s="253"/>
      <c r="JK618" s="253"/>
      <c r="JL618" s="253"/>
      <c r="JM618" s="253"/>
      <c r="JN618" s="253"/>
      <c r="JO618" s="253"/>
      <c r="JP618" s="253"/>
      <c r="JQ618" s="253"/>
      <c r="JR618" s="253"/>
      <c r="JS618" s="253"/>
      <c r="JT618" s="253"/>
      <c r="JU618" s="253"/>
    </row>
    <row r="619" spans="1:281" s="252" customFormat="1" ht="15" customHeight="1" x14ac:dyDescent="0.25">
      <c r="A619" s="253"/>
      <c r="B619" s="253"/>
      <c r="C619" s="253"/>
      <c r="D619" s="253"/>
      <c r="E619" s="253"/>
      <c r="F619" s="253"/>
      <c r="G619" s="253"/>
      <c r="H619" s="253"/>
      <c r="I619" s="253"/>
      <c r="J619" s="253"/>
      <c r="K619" s="253"/>
      <c r="L619" s="253"/>
      <c r="M619" s="253"/>
      <c r="N619" s="253"/>
      <c r="O619" s="253"/>
      <c r="P619" s="253"/>
      <c r="Q619" s="253"/>
      <c r="R619" s="253"/>
      <c r="S619" s="253"/>
      <c r="T619" s="253"/>
      <c r="U619" s="253" t="s">
        <v>779</v>
      </c>
      <c r="V619" s="253"/>
      <c r="W619" s="253"/>
      <c r="X619" s="253"/>
      <c r="Y619" s="253"/>
      <c r="Z619" s="253"/>
      <c r="AA619" s="253"/>
      <c r="AB619" s="253"/>
      <c r="AC619" s="253" t="s">
        <v>320</v>
      </c>
      <c r="AD619" s="253"/>
      <c r="AE619" s="253"/>
      <c r="AF619" s="253"/>
      <c r="AG619" s="253"/>
      <c r="AH619" s="253"/>
      <c r="AI619" s="253"/>
      <c r="AJ619" s="253"/>
      <c r="AK619" s="253"/>
      <c r="AL619" s="253"/>
      <c r="AM619" s="253"/>
      <c r="AN619" s="253"/>
      <c r="AO619" s="253"/>
      <c r="AP619" s="253"/>
      <c r="AQ619" s="253"/>
      <c r="AR619" s="253"/>
      <c r="AS619" s="253"/>
      <c r="AT619" s="253"/>
      <c r="AU619" s="253"/>
      <c r="AV619" s="253"/>
      <c r="AW619" s="253"/>
      <c r="AX619" s="253"/>
      <c r="AY619" s="253"/>
      <c r="AZ619" s="253"/>
      <c r="BA619" s="253"/>
      <c r="BB619" s="253"/>
      <c r="BC619" s="253"/>
      <c r="BD619" s="253"/>
      <c r="BE619" s="253"/>
      <c r="BF619" s="253"/>
      <c r="BG619" s="253"/>
      <c r="BH619" s="253"/>
      <c r="BI619" s="253"/>
      <c r="BJ619" s="253"/>
      <c r="BK619" s="253"/>
      <c r="BL619" s="253"/>
      <c r="BM619" s="253"/>
      <c r="BN619" s="253"/>
      <c r="BO619" s="253"/>
      <c r="BP619" s="253"/>
      <c r="BQ619" s="253"/>
      <c r="BR619" s="253"/>
      <c r="BS619" s="253"/>
      <c r="BT619" s="253"/>
      <c r="BU619" s="253"/>
      <c r="BV619" s="253"/>
      <c r="BW619" s="253"/>
      <c r="BX619" s="253"/>
      <c r="BY619" s="253"/>
      <c r="BZ619" s="253"/>
      <c r="CA619" s="253"/>
      <c r="CB619" s="253"/>
      <c r="CC619" s="253"/>
      <c r="CD619" s="253"/>
      <c r="CE619" s="253"/>
      <c r="CF619" s="253"/>
      <c r="CG619" s="253"/>
      <c r="CH619" s="253"/>
      <c r="CI619" s="253"/>
      <c r="CJ619" s="253"/>
      <c r="CK619" s="253"/>
      <c r="CL619" s="253"/>
      <c r="CM619" s="253"/>
      <c r="CN619" s="253"/>
      <c r="CO619" s="253"/>
      <c r="CP619" s="253"/>
      <c r="CQ619" s="253"/>
      <c r="CR619" s="253"/>
      <c r="CS619" s="253"/>
      <c r="CT619" s="253"/>
      <c r="CU619" s="253"/>
      <c r="CV619" s="253"/>
      <c r="CW619" s="253"/>
      <c r="CX619" s="253"/>
      <c r="CY619" s="253"/>
      <c r="CZ619" s="253"/>
      <c r="DA619" s="253"/>
      <c r="DB619" s="253"/>
      <c r="DC619" s="253"/>
      <c r="DD619" s="253"/>
      <c r="DE619" s="253"/>
      <c r="DF619" s="253"/>
      <c r="DG619" s="253"/>
      <c r="DH619" s="253"/>
      <c r="DI619" s="253"/>
      <c r="DJ619" s="253"/>
      <c r="DK619" s="253"/>
      <c r="DL619" s="253"/>
      <c r="DM619" s="253"/>
      <c r="DN619" s="253"/>
      <c r="DO619" s="253"/>
      <c r="DP619" s="253"/>
      <c r="DQ619" s="253"/>
      <c r="DR619" s="253"/>
      <c r="DS619" s="253"/>
      <c r="DT619" s="253"/>
      <c r="DU619" s="253"/>
      <c r="DV619" s="253"/>
      <c r="DW619" s="253"/>
      <c r="DX619" s="253"/>
      <c r="DY619" s="253"/>
      <c r="DZ619" s="253"/>
      <c r="EA619" s="253"/>
      <c r="EB619" s="253"/>
      <c r="EC619" s="253"/>
      <c r="ED619" s="253"/>
      <c r="EE619" s="253"/>
      <c r="EF619" s="253"/>
      <c r="EG619" s="253"/>
      <c r="EH619" s="253"/>
      <c r="EI619" s="253"/>
      <c r="EJ619" s="253"/>
      <c r="EK619" s="253"/>
      <c r="EL619" s="253"/>
      <c r="EM619" s="253"/>
      <c r="EN619" s="253"/>
      <c r="EO619" s="253"/>
      <c r="EP619" s="253"/>
      <c r="EQ619" s="253"/>
      <c r="ER619" s="253"/>
      <c r="ES619" s="253"/>
      <c r="ET619" s="253"/>
      <c r="EU619" s="253"/>
      <c r="EV619" s="253"/>
      <c r="EW619" s="253"/>
      <c r="EX619" s="253"/>
      <c r="EY619" s="253"/>
      <c r="EZ619" s="253"/>
      <c r="FA619" s="253"/>
      <c r="FB619" s="253"/>
      <c r="FC619" s="253"/>
      <c r="FD619" s="253"/>
      <c r="FE619" s="253"/>
      <c r="FF619" s="253"/>
      <c r="FG619" s="253"/>
      <c r="FH619" s="253"/>
      <c r="FI619" s="253"/>
      <c r="FJ619" s="253"/>
      <c r="FK619" s="253"/>
      <c r="FL619" s="253"/>
      <c r="FM619" s="253"/>
      <c r="FN619" s="253"/>
      <c r="FO619" s="253"/>
      <c r="FP619" s="253"/>
      <c r="FQ619" s="253"/>
      <c r="FR619" s="253"/>
      <c r="FS619" s="253"/>
      <c r="FT619" s="253"/>
      <c r="FU619" s="253"/>
      <c r="FV619" s="253"/>
      <c r="FW619" s="253"/>
      <c r="FX619" s="253"/>
      <c r="FY619" s="253"/>
      <c r="FZ619" s="253"/>
      <c r="GA619" s="253"/>
      <c r="GB619" s="253"/>
      <c r="GC619" s="253"/>
      <c r="GD619" s="253"/>
      <c r="GE619" s="253"/>
      <c r="GF619" s="253"/>
      <c r="GG619" s="253"/>
      <c r="GH619" s="253"/>
      <c r="GI619" s="253"/>
      <c r="GJ619" s="253"/>
      <c r="GK619" s="253"/>
      <c r="GL619" s="253"/>
      <c r="GM619" s="253"/>
      <c r="GN619" s="253"/>
      <c r="GO619" s="253"/>
      <c r="GP619" s="253"/>
      <c r="GQ619" s="253"/>
      <c r="GR619" s="253"/>
      <c r="GS619" s="253"/>
      <c r="GT619" s="253"/>
      <c r="GU619" s="253"/>
      <c r="GV619" s="253"/>
      <c r="GW619" s="253"/>
      <c r="GX619" s="253"/>
      <c r="GY619" s="253"/>
      <c r="GZ619" s="253"/>
      <c r="HA619" s="253"/>
      <c r="HB619" s="253"/>
      <c r="HC619" s="253"/>
      <c r="HD619" s="253"/>
      <c r="HE619" s="253"/>
      <c r="HF619" s="253"/>
      <c r="HG619" s="253"/>
      <c r="HH619" s="253"/>
      <c r="HI619" s="253"/>
      <c r="HJ619" s="253"/>
      <c r="HK619" s="253"/>
      <c r="HL619" s="253"/>
      <c r="HM619" s="253"/>
      <c r="HN619" s="253"/>
      <c r="HO619" s="253"/>
      <c r="HP619" s="253"/>
      <c r="HQ619" s="253"/>
      <c r="HR619" s="253"/>
      <c r="HS619" s="253"/>
      <c r="HT619" s="253"/>
      <c r="HU619" s="253"/>
      <c r="HV619" s="253"/>
      <c r="HW619" s="253"/>
      <c r="HX619" s="253"/>
      <c r="HY619" s="253"/>
      <c r="HZ619" s="253"/>
      <c r="IA619" s="253"/>
      <c r="IB619" s="253"/>
      <c r="IC619" s="253"/>
      <c r="ID619" s="253"/>
      <c r="IE619" s="253"/>
      <c r="IF619" s="253"/>
      <c r="IG619" s="253"/>
      <c r="IH619" s="253"/>
      <c r="II619" s="253"/>
      <c r="IJ619" s="253"/>
      <c r="IK619" s="253"/>
      <c r="IL619" s="253"/>
      <c r="IM619" s="253"/>
      <c r="IN619" s="253"/>
      <c r="IO619" s="253"/>
      <c r="IP619" s="253"/>
      <c r="IQ619" s="253"/>
      <c r="IR619" s="253"/>
      <c r="IS619" s="253"/>
      <c r="IT619" s="253"/>
      <c r="IU619" s="253"/>
      <c r="IV619" s="253"/>
      <c r="IW619" s="253"/>
      <c r="IX619" s="253"/>
      <c r="IY619" s="253"/>
      <c r="IZ619" s="253"/>
      <c r="JA619" s="253"/>
      <c r="JB619" s="253"/>
      <c r="JC619" s="253"/>
      <c r="JD619" s="253"/>
      <c r="JE619" s="253"/>
      <c r="JF619" s="253"/>
      <c r="JG619" s="253"/>
      <c r="JH619" s="253"/>
      <c r="JI619" s="253"/>
      <c r="JJ619" s="253"/>
      <c r="JK619" s="253"/>
      <c r="JL619" s="253"/>
      <c r="JM619" s="253"/>
      <c r="JN619" s="253"/>
      <c r="JO619" s="253"/>
      <c r="JP619" s="253"/>
      <c r="JQ619" s="253"/>
      <c r="JR619" s="253"/>
      <c r="JS619" s="253"/>
      <c r="JT619" s="253"/>
      <c r="JU619" s="253"/>
    </row>
    <row r="620" spans="1:281" s="252" customFormat="1" ht="15" customHeight="1" x14ac:dyDescent="0.25">
      <c r="A620" s="253"/>
      <c r="B620" s="253"/>
      <c r="C620" s="253"/>
      <c r="D620" s="253"/>
      <c r="E620" s="253"/>
      <c r="F620" s="253"/>
      <c r="G620" s="253"/>
      <c r="H620" s="253"/>
      <c r="I620" s="253"/>
      <c r="J620" s="253"/>
      <c r="K620" s="253"/>
      <c r="L620" s="253"/>
      <c r="M620" s="253"/>
      <c r="N620" s="253"/>
      <c r="O620" s="253"/>
      <c r="P620" s="253"/>
      <c r="Q620" s="253"/>
      <c r="R620" s="253"/>
      <c r="S620" s="253"/>
      <c r="T620" s="253"/>
      <c r="U620" s="253" t="s">
        <v>780</v>
      </c>
      <c r="V620" s="253"/>
      <c r="W620" s="253"/>
      <c r="X620" s="253"/>
      <c r="Y620" s="253"/>
      <c r="Z620" s="253"/>
      <c r="AA620" s="253"/>
      <c r="AB620" s="253"/>
      <c r="AC620" s="253" t="s">
        <v>329</v>
      </c>
      <c r="AD620" s="253"/>
      <c r="AE620" s="253"/>
      <c r="AF620" s="253"/>
      <c r="AG620" s="253"/>
      <c r="AH620" s="253"/>
      <c r="AI620" s="253"/>
      <c r="AJ620" s="253"/>
      <c r="AK620" s="253"/>
      <c r="AL620" s="253"/>
      <c r="AM620" s="253"/>
      <c r="AN620" s="253"/>
      <c r="AO620" s="253"/>
      <c r="AP620" s="253"/>
      <c r="AQ620" s="253"/>
      <c r="AR620" s="253"/>
      <c r="AS620" s="253"/>
      <c r="AT620" s="253"/>
      <c r="AU620" s="253"/>
      <c r="AV620" s="253"/>
      <c r="AW620" s="253"/>
      <c r="AX620" s="253"/>
      <c r="AY620" s="253"/>
      <c r="AZ620" s="253"/>
      <c r="BA620" s="253"/>
      <c r="BB620" s="253"/>
      <c r="BC620" s="253"/>
      <c r="BD620" s="253"/>
      <c r="BE620" s="253"/>
      <c r="BF620" s="253"/>
      <c r="BG620" s="253"/>
      <c r="BH620" s="253"/>
      <c r="BI620" s="253"/>
      <c r="BJ620" s="253"/>
      <c r="BK620" s="253"/>
      <c r="BL620" s="253"/>
      <c r="BM620" s="253"/>
      <c r="BN620" s="253"/>
      <c r="BO620" s="253"/>
      <c r="BP620" s="253"/>
      <c r="BQ620" s="253"/>
      <c r="BR620" s="253"/>
      <c r="BS620" s="253"/>
      <c r="BT620" s="253"/>
      <c r="BU620" s="253"/>
      <c r="BV620" s="253"/>
      <c r="BW620" s="253"/>
      <c r="BX620" s="253"/>
      <c r="BY620" s="253"/>
      <c r="BZ620" s="253"/>
      <c r="CA620" s="253"/>
      <c r="CB620" s="253"/>
      <c r="CC620" s="253"/>
      <c r="CD620" s="253"/>
      <c r="CE620" s="253"/>
      <c r="CF620" s="253"/>
      <c r="CG620" s="253"/>
      <c r="CH620" s="253"/>
      <c r="CI620" s="253"/>
      <c r="CJ620" s="253"/>
      <c r="CK620" s="253"/>
      <c r="CL620" s="253"/>
      <c r="CM620" s="253"/>
      <c r="CN620" s="253"/>
      <c r="CO620" s="253"/>
      <c r="CP620" s="253"/>
      <c r="CQ620" s="253"/>
      <c r="CR620" s="253"/>
      <c r="CS620" s="253"/>
      <c r="CT620" s="253"/>
      <c r="CU620" s="253"/>
      <c r="CV620" s="253"/>
      <c r="CW620" s="253"/>
      <c r="CX620" s="253"/>
      <c r="CY620" s="253"/>
      <c r="CZ620" s="253"/>
      <c r="DA620" s="253"/>
      <c r="DB620" s="253"/>
      <c r="DC620" s="253"/>
      <c r="DD620" s="253"/>
      <c r="DE620" s="253"/>
      <c r="DF620" s="253"/>
      <c r="DG620" s="253"/>
      <c r="DH620" s="253"/>
      <c r="DI620" s="253"/>
      <c r="DJ620" s="253"/>
      <c r="DK620" s="253"/>
      <c r="DL620" s="253"/>
      <c r="DM620" s="253"/>
      <c r="DN620" s="253"/>
      <c r="DO620" s="253"/>
      <c r="DP620" s="253"/>
      <c r="DQ620" s="253"/>
      <c r="DR620" s="253"/>
      <c r="DS620" s="253"/>
      <c r="DT620" s="253"/>
      <c r="DU620" s="253"/>
      <c r="DV620" s="253"/>
      <c r="DW620" s="253"/>
      <c r="DX620" s="253"/>
      <c r="DY620" s="253"/>
      <c r="DZ620" s="253"/>
      <c r="EA620" s="253"/>
      <c r="EB620" s="253"/>
      <c r="EC620" s="253"/>
      <c r="ED620" s="253"/>
      <c r="EE620" s="253"/>
      <c r="EF620" s="253"/>
      <c r="EG620" s="253"/>
      <c r="EH620" s="253"/>
      <c r="EI620" s="253"/>
      <c r="EJ620" s="253"/>
      <c r="EK620" s="253"/>
      <c r="EL620" s="253"/>
      <c r="EM620" s="253"/>
      <c r="EN620" s="253"/>
      <c r="EO620" s="253"/>
      <c r="EP620" s="253"/>
      <c r="EQ620" s="253"/>
      <c r="ER620" s="253"/>
      <c r="ES620" s="253"/>
      <c r="ET620" s="253"/>
      <c r="EU620" s="253"/>
      <c r="EV620" s="253"/>
      <c r="EW620" s="253"/>
      <c r="EX620" s="253"/>
      <c r="EY620" s="253"/>
      <c r="EZ620" s="253"/>
      <c r="FA620" s="253"/>
      <c r="FB620" s="253"/>
      <c r="FC620" s="253"/>
      <c r="FD620" s="253"/>
      <c r="FE620" s="253"/>
      <c r="FF620" s="253"/>
      <c r="FG620" s="253"/>
      <c r="FH620" s="253"/>
      <c r="FI620" s="253"/>
      <c r="FJ620" s="253"/>
      <c r="FK620" s="253"/>
      <c r="FL620" s="253"/>
      <c r="FM620" s="253"/>
      <c r="FN620" s="253"/>
      <c r="FO620" s="253"/>
      <c r="FP620" s="253"/>
      <c r="FQ620" s="253"/>
      <c r="FR620" s="253"/>
      <c r="FS620" s="253"/>
      <c r="FT620" s="253"/>
      <c r="FU620" s="253"/>
      <c r="FV620" s="253"/>
      <c r="FW620" s="253"/>
      <c r="FX620" s="253"/>
      <c r="FY620" s="253"/>
      <c r="FZ620" s="253"/>
      <c r="GA620" s="253"/>
      <c r="GB620" s="253"/>
      <c r="GC620" s="253"/>
      <c r="GD620" s="253"/>
      <c r="GE620" s="253"/>
      <c r="GF620" s="253"/>
      <c r="GG620" s="253"/>
      <c r="GH620" s="253"/>
      <c r="GI620" s="253"/>
      <c r="GJ620" s="253"/>
      <c r="GK620" s="253"/>
      <c r="GL620" s="253"/>
      <c r="GM620" s="253"/>
      <c r="GN620" s="253"/>
      <c r="GO620" s="253"/>
      <c r="GP620" s="253"/>
      <c r="GQ620" s="253"/>
      <c r="GR620" s="253"/>
      <c r="GS620" s="253"/>
      <c r="GT620" s="253"/>
      <c r="GU620" s="253"/>
      <c r="GV620" s="253"/>
      <c r="GW620" s="253"/>
      <c r="GX620" s="253"/>
      <c r="GY620" s="253"/>
      <c r="GZ620" s="253"/>
      <c r="HA620" s="253"/>
      <c r="HB620" s="253"/>
      <c r="HC620" s="253"/>
      <c r="HD620" s="253"/>
      <c r="HE620" s="253"/>
      <c r="HF620" s="253"/>
      <c r="HG620" s="253"/>
      <c r="HH620" s="253"/>
      <c r="HI620" s="253"/>
      <c r="HJ620" s="253"/>
      <c r="HK620" s="253"/>
      <c r="HL620" s="253"/>
      <c r="HM620" s="253"/>
      <c r="HN620" s="253"/>
      <c r="HO620" s="253"/>
      <c r="HP620" s="253"/>
      <c r="HQ620" s="253"/>
      <c r="HR620" s="253"/>
      <c r="HS620" s="253"/>
      <c r="HT620" s="253"/>
      <c r="HU620" s="253"/>
      <c r="HV620" s="253"/>
      <c r="HW620" s="253"/>
      <c r="HX620" s="253"/>
      <c r="HY620" s="253"/>
      <c r="HZ620" s="253"/>
      <c r="IA620" s="253"/>
      <c r="IB620" s="253"/>
      <c r="IC620" s="253"/>
      <c r="ID620" s="253"/>
      <c r="IE620" s="253"/>
      <c r="IF620" s="253"/>
      <c r="IG620" s="253"/>
      <c r="IH620" s="253"/>
      <c r="II620" s="253"/>
      <c r="IJ620" s="253"/>
      <c r="IK620" s="253"/>
      <c r="IL620" s="253"/>
      <c r="IM620" s="253"/>
      <c r="IN620" s="253"/>
      <c r="IO620" s="253"/>
      <c r="IP620" s="253"/>
      <c r="IQ620" s="253"/>
      <c r="IR620" s="253"/>
      <c r="IS620" s="253"/>
      <c r="IT620" s="253"/>
      <c r="IU620" s="253"/>
      <c r="IV620" s="253"/>
      <c r="IW620" s="253"/>
      <c r="IX620" s="253"/>
      <c r="IY620" s="253"/>
      <c r="IZ620" s="253"/>
      <c r="JA620" s="253"/>
      <c r="JB620" s="253"/>
      <c r="JC620" s="253"/>
      <c r="JD620" s="253"/>
      <c r="JE620" s="253"/>
      <c r="JF620" s="253"/>
      <c r="JG620" s="253"/>
      <c r="JH620" s="253"/>
      <c r="JI620" s="253"/>
      <c r="JJ620" s="253"/>
      <c r="JK620" s="253"/>
      <c r="JL620" s="253"/>
      <c r="JM620" s="253"/>
      <c r="JN620" s="253"/>
      <c r="JO620" s="253"/>
      <c r="JP620" s="253"/>
      <c r="JQ620" s="253"/>
      <c r="JR620" s="253"/>
      <c r="JS620" s="253"/>
      <c r="JT620" s="253"/>
      <c r="JU620" s="253"/>
    </row>
    <row r="621" spans="1:281" s="252" customFormat="1" ht="15" customHeight="1" x14ac:dyDescent="0.25">
      <c r="A621" s="253"/>
      <c r="B621" s="253"/>
      <c r="C621" s="253"/>
      <c r="D621" s="253"/>
      <c r="E621" s="253"/>
      <c r="F621" s="253"/>
      <c r="G621" s="253"/>
      <c r="H621" s="253"/>
      <c r="I621" s="253"/>
      <c r="J621" s="253"/>
      <c r="K621" s="253"/>
      <c r="L621" s="253"/>
      <c r="M621" s="253"/>
      <c r="N621" s="253"/>
      <c r="O621" s="253"/>
      <c r="P621" s="253"/>
      <c r="Q621" s="253"/>
      <c r="R621" s="253"/>
      <c r="S621" s="253"/>
      <c r="T621" s="253"/>
      <c r="U621" s="253" t="s">
        <v>781</v>
      </c>
      <c r="V621" s="253"/>
      <c r="W621" s="253"/>
      <c r="X621" s="253"/>
      <c r="Y621" s="253"/>
      <c r="Z621" s="253"/>
      <c r="AA621" s="253"/>
      <c r="AB621" s="253"/>
      <c r="AC621" s="253" t="s">
        <v>323</v>
      </c>
      <c r="AD621" s="253"/>
      <c r="AE621" s="253"/>
      <c r="AF621" s="253"/>
      <c r="AG621" s="253"/>
      <c r="AH621" s="253"/>
      <c r="AI621" s="253"/>
      <c r="AJ621" s="253"/>
      <c r="AK621" s="253"/>
      <c r="AL621" s="253"/>
      <c r="AM621" s="253"/>
      <c r="AN621" s="253"/>
      <c r="AO621" s="253"/>
      <c r="AP621" s="253"/>
      <c r="AQ621" s="253"/>
      <c r="AR621" s="253"/>
      <c r="AS621" s="253"/>
      <c r="AT621" s="253"/>
      <c r="AU621" s="253"/>
      <c r="AV621" s="253"/>
      <c r="AW621" s="253"/>
      <c r="AX621" s="253"/>
      <c r="AY621" s="253"/>
      <c r="AZ621" s="253"/>
      <c r="BA621" s="253"/>
      <c r="BB621" s="253"/>
      <c r="BC621" s="253"/>
      <c r="BD621" s="253"/>
      <c r="BE621" s="253"/>
      <c r="BF621" s="253"/>
      <c r="BG621" s="253"/>
      <c r="BH621" s="253"/>
      <c r="BI621" s="253"/>
      <c r="BJ621" s="253"/>
      <c r="BK621" s="253"/>
      <c r="BL621" s="253"/>
      <c r="BM621" s="253"/>
      <c r="BN621" s="253"/>
      <c r="BO621" s="253"/>
      <c r="BP621" s="253"/>
      <c r="BQ621" s="253"/>
      <c r="BR621" s="253"/>
      <c r="BS621" s="253"/>
      <c r="BT621" s="253"/>
      <c r="BU621" s="253"/>
      <c r="BV621" s="253"/>
      <c r="BW621" s="253"/>
      <c r="BX621" s="253"/>
      <c r="BY621" s="253"/>
      <c r="BZ621" s="253"/>
      <c r="CA621" s="253"/>
      <c r="CB621" s="253"/>
      <c r="CC621" s="253"/>
      <c r="CD621" s="253"/>
      <c r="CE621" s="253"/>
      <c r="CF621" s="253"/>
      <c r="CG621" s="253"/>
      <c r="CH621" s="253"/>
      <c r="CI621" s="253"/>
      <c r="CJ621" s="253"/>
      <c r="CK621" s="253"/>
      <c r="CL621" s="253"/>
      <c r="CM621" s="253"/>
      <c r="CN621" s="253"/>
      <c r="CO621" s="253"/>
      <c r="CP621" s="253"/>
      <c r="CQ621" s="253"/>
      <c r="CR621" s="253"/>
      <c r="CS621" s="253"/>
      <c r="CT621" s="253"/>
      <c r="CU621" s="253"/>
      <c r="CV621" s="253"/>
      <c r="CW621" s="253"/>
      <c r="CX621" s="253"/>
      <c r="CY621" s="253"/>
      <c r="CZ621" s="253"/>
      <c r="DA621" s="253"/>
      <c r="DB621" s="253"/>
      <c r="DC621" s="253"/>
      <c r="DD621" s="253"/>
      <c r="DE621" s="253"/>
      <c r="DF621" s="253"/>
      <c r="DG621" s="253"/>
      <c r="DH621" s="253"/>
      <c r="DI621" s="253"/>
      <c r="DJ621" s="253"/>
      <c r="DK621" s="253"/>
      <c r="DL621" s="253"/>
      <c r="DM621" s="253"/>
      <c r="DN621" s="253"/>
      <c r="DO621" s="253"/>
      <c r="DP621" s="253"/>
      <c r="DQ621" s="253"/>
      <c r="DR621" s="253"/>
      <c r="DS621" s="253"/>
      <c r="DT621" s="253"/>
      <c r="DU621" s="253"/>
      <c r="DV621" s="253"/>
      <c r="DW621" s="253"/>
      <c r="DX621" s="253"/>
      <c r="DY621" s="253"/>
      <c r="DZ621" s="253"/>
      <c r="EA621" s="253"/>
      <c r="EB621" s="253"/>
      <c r="EC621" s="253"/>
      <c r="ED621" s="253"/>
      <c r="EE621" s="253"/>
      <c r="EF621" s="253"/>
      <c r="EG621" s="253"/>
      <c r="EH621" s="253"/>
      <c r="EI621" s="253"/>
      <c r="EJ621" s="253"/>
      <c r="EK621" s="253"/>
      <c r="EL621" s="253"/>
      <c r="EM621" s="253"/>
      <c r="EN621" s="253"/>
      <c r="EO621" s="253"/>
      <c r="EP621" s="253"/>
      <c r="EQ621" s="253"/>
      <c r="ER621" s="253"/>
      <c r="ES621" s="253"/>
      <c r="ET621" s="253"/>
      <c r="EU621" s="253"/>
      <c r="EV621" s="253"/>
      <c r="EW621" s="253"/>
      <c r="EX621" s="253"/>
      <c r="EY621" s="253"/>
      <c r="EZ621" s="253"/>
      <c r="FA621" s="253"/>
      <c r="FB621" s="253"/>
      <c r="FC621" s="253"/>
      <c r="FD621" s="253"/>
      <c r="FE621" s="253"/>
      <c r="FF621" s="253"/>
      <c r="FG621" s="253"/>
      <c r="FH621" s="253"/>
      <c r="FI621" s="253"/>
      <c r="FJ621" s="253"/>
      <c r="FK621" s="253"/>
      <c r="FL621" s="253"/>
      <c r="FM621" s="253"/>
      <c r="FN621" s="253"/>
      <c r="FO621" s="253"/>
      <c r="FP621" s="253"/>
      <c r="FQ621" s="253"/>
      <c r="FR621" s="253"/>
      <c r="FS621" s="253"/>
      <c r="FT621" s="253"/>
      <c r="FU621" s="253"/>
      <c r="FV621" s="253"/>
      <c r="FW621" s="253"/>
      <c r="FX621" s="253"/>
      <c r="FY621" s="253"/>
      <c r="FZ621" s="253"/>
      <c r="GA621" s="253"/>
      <c r="GB621" s="253"/>
      <c r="GC621" s="253"/>
      <c r="GD621" s="253"/>
      <c r="GE621" s="253"/>
      <c r="GF621" s="253"/>
      <c r="GG621" s="253"/>
      <c r="GH621" s="253"/>
      <c r="GI621" s="253"/>
      <c r="GJ621" s="253"/>
      <c r="GK621" s="253"/>
      <c r="GL621" s="253"/>
      <c r="GM621" s="253"/>
      <c r="GN621" s="253"/>
      <c r="GO621" s="253"/>
      <c r="GP621" s="253"/>
      <c r="GQ621" s="253"/>
      <c r="GR621" s="253"/>
      <c r="GS621" s="253"/>
      <c r="GT621" s="253"/>
      <c r="GU621" s="253"/>
      <c r="GV621" s="253"/>
      <c r="GW621" s="253"/>
      <c r="GX621" s="253"/>
      <c r="GY621" s="253"/>
      <c r="GZ621" s="253"/>
      <c r="HA621" s="253"/>
      <c r="HB621" s="253"/>
      <c r="HC621" s="253"/>
      <c r="HD621" s="253"/>
      <c r="HE621" s="253"/>
      <c r="HF621" s="253"/>
      <c r="HG621" s="253"/>
      <c r="HH621" s="253"/>
      <c r="HI621" s="253"/>
      <c r="HJ621" s="253"/>
      <c r="HK621" s="253"/>
      <c r="HL621" s="253"/>
      <c r="HM621" s="253"/>
      <c r="HN621" s="253"/>
      <c r="HO621" s="253"/>
      <c r="HP621" s="253"/>
      <c r="HQ621" s="253"/>
      <c r="HR621" s="253"/>
      <c r="HS621" s="253"/>
      <c r="HT621" s="253"/>
      <c r="HU621" s="253"/>
      <c r="HV621" s="253"/>
      <c r="HW621" s="253"/>
      <c r="HX621" s="253"/>
      <c r="HY621" s="253"/>
      <c r="HZ621" s="253"/>
      <c r="IA621" s="253"/>
      <c r="IB621" s="253"/>
      <c r="IC621" s="253"/>
      <c r="ID621" s="253"/>
      <c r="IE621" s="253"/>
      <c r="IF621" s="253"/>
      <c r="IG621" s="253"/>
      <c r="IH621" s="253"/>
      <c r="II621" s="253"/>
      <c r="IJ621" s="253"/>
      <c r="IK621" s="253"/>
      <c r="IL621" s="253"/>
      <c r="IM621" s="253"/>
      <c r="IN621" s="253"/>
      <c r="IO621" s="253"/>
      <c r="IP621" s="253"/>
      <c r="IQ621" s="253"/>
      <c r="IR621" s="253"/>
      <c r="IS621" s="253"/>
      <c r="IT621" s="253"/>
      <c r="IU621" s="253"/>
      <c r="IV621" s="253"/>
      <c r="IW621" s="253"/>
      <c r="IX621" s="253"/>
      <c r="IY621" s="253"/>
      <c r="IZ621" s="253"/>
      <c r="JA621" s="253"/>
      <c r="JB621" s="253"/>
      <c r="JC621" s="253"/>
      <c r="JD621" s="253"/>
      <c r="JE621" s="253"/>
      <c r="JF621" s="253"/>
      <c r="JG621" s="253"/>
      <c r="JH621" s="253"/>
      <c r="JI621" s="253"/>
      <c r="JJ621" s="253"/>
      <c r="JK621" s="253"/>
      <c r="JL621" s="253"/>
      <c r="JM621" s="253"/>
      <c r="JN621" s="253"/>
      <c r="JO621" s="253"/>
      <c r="JP621" s="253"/>
      <c r="JQ621" s="253"/>
      <c r="JR621" s="253"/>
      <c r="JS621" s="253"/>
      <c r="JT621" s="253"/>
      <c r="JU621" s="253"/>
    </row>
    <row r="622" spans="1:281" s="252" customFormat="1" ht="15" customHeight="1" x14ac:dyDescent="0.25">
      <c r="A622" s="253"/>
      <c r="B622" s="253"/>
      <c r="C622" s="253"/>
      <c r="D622" s="253"/>
      <c r="E622" s="253"/>
      <c r="F622" s="253"/>
      <c r="G622" s="253"/>
      <c r="H622" s="253"/>
      <c r="I622" s="253"/>
      <c r="J622" s="253"/>
      <c r="K622" s="253"/>
      <c r="L622" s="253"/>
      <c r="M622" s="253"/>
      <c r="N622" s="253"/>
      <c r="O622" s="253"/>
      <c r="P622" s="253"/>
      <c r="Q622" s="253"/>
      <c r="R622" s="253"/>
      <c r="S622" s="253"/>
      <c r="T622" s="253"/>
      <c r="U622" s="253" t="s">
        <v>782</v>
      </c>
      <c r="V622" s="253"/>
      <c r="W622" s="253"/>
      <c r="X622" s="253"/>
      <c r="Y622" s="253"/>
      <c r="Z622" s="253"/>
      <c r="AA622" s="253"/>
      <c r="AB622" s="253"/>
      <c r="AC622" s="253" t="s">
        <v>357</v>
      </c>
      <c r="AD622" s="253"/>
      <c r="AE622" s="253"/>
      <c r="AF622" s="253"/>
      <c r="AG622" s="253"/>
      <c r="AH622" s="253"/>
      <c r="AI622" s="253"/>
      <c r="AJ622" s="253"/>
      <c r="AK622" s="253"/>
      <c r="AL622" s="253"/>
      <c r="AM622" s="253"/>
      <c r="AN622" s="253"/>
      <c r="AO622" s="253"/>
      <c r="AP622" s="253"/>
      <c r="AQ622" s="253"/>
      <c r="AR622" s="253"/>
      <c r="AS622" s="253"/>
      <c r="AT622" s="253"/>
      <c r="AU622" s="253"/>
      <c r="AV622" s="253"/>
      <c r="AW622" s="253"/>
      <c r="AX622" s="253"/>
      <c r="AY622" s="253"/>
      <c r="AZ622" s="253"/>
      <c r="BA622" s="253"/>
      <c r="BB622" s="253"/>
      <c r="BC622" s="253"/>
      <c r="BD622" s="253"/>
      <c r="BE622" s="253"/>
      <c r="BF622" s="253"/>
      <c r="BG622" s="253"/>
      <c r="BH622" s="253"/>
      <c r="BI622" s="253"/>
      <c r="BJ622" s="253"/>
      <c r="BK622" s="253"/>
      <c r="BL622" s="253"/>
      <c r="BM622" s="253"/>
      <c r="BN622" s="253"/>
      <c r="BO622" s="253"/>
      <c r="BP622" s="253"/>
      <c r="BQ622" s="253"/>
      <c r="BR622" s="253"/>
      <c r="BS622" s="253"/>
      <c r="BT622" s="253"/>
      <c r="BU622" s="253"/>
      <c r="BV622" s="253"/>
      <c r="BW622" s="253"/>
      <c r="BX622" s="253"/>
      <c r="BY622" s="253"/>
      <c r="BZ622" s="253"/>
      <c r="CA622" s="253"/>
      <c r="CB622" s="253"/>
      <c r="CC622" s="253"/>
      <c r="CD622" s="253"/>
      <c r="CE622" s="253"/>
      <c r="CF622" s="253"/>
      <c r="CG622" s="253"/>
      <c r="CH622" s="253"/>
      <c r="CI622" s="253"/>
      <c r="CJ622" s="253"/>
      <c r="CK622" s="253"/>
      <c r="CL622" s="253"/>
      <c r="CM622" s="253"/>
      <c r="CN622" s="253"/>
      <c r="CO622" s="253"/>
      <c r="CP622" s="253"/>
      <c r="CQ622" s="253"/>
      <c r="CR622" s="253"/>
      <c r="CS622" s="253"/>
      <c r="CT622" s="253"/>
      <c r="CU622" s="253"/>
      <c r="CV622" s="253"/>
      <c r="CW622" s="253"/>
      <c r="CX622" s="253"/>
      <c r="CY622" s="253"/>
      <c r="CZ622" s="253"/>
      <c r="DA622" s="253"/>
      <c r="DB622" s="253"/>
      <c r="DC622" s="253"/>
      <c r="DD622" s="253"/>
      <c r="DE622" s="253"/>
      <c r="DF622" s="253"/>
      <c r="DG622" s="253"/>
      <c r="DH622" s="253"/>
      <c r="DI622" s="253"/>
      <c r="DJ622" s="253"/>
      <c r="DK622" s="253"/>
      <c r="DL622" s="253"/>
      <c r="DM622" s="253"/>
      <c r="DN622" s="253"/>
      <c r="DO622" s="253"/>
      <c r="DP622" s="253"/>
      <c r="DQ622" s="253"/>
      <c r="DR622" s="253"/>
      <c r="DS622" s="253"/>
      <c r="DT622" s="253"/>
      <c r="DU622" s="253"/>
      <c r="DV622" s="253"/>
      <c r="DW622" s="253"/>
      <c r="DX622" s="253"/>
      <c r="DY622" s="253"/>
      <c r="DZ622" s="253"/>
      <c r="EA622" s="253"/>
      <c r="EB622" s="253"/>
      <c r="EC622" s="253"/>
      <c r="ED622" s="253"/>
      <c r="EE622" s="253"/>
      <c r="EF622" s="253"/>
      <c r="EG622" s="253"/>
      <c r="EH622" s="253"/>
      <c r="EI622" s="253"/>
      <c r="EJ622" s="253"/>
      <c r="EK622" s="253"/>
      <c r="EL622" s="253"/>
      <c r="EM622" s="253"/>
      <c r="EN622" s="253"/>
      <c r="EO622" s="253"/>
      <c r="EP622" s="253"/>
      <c r="EQ622" s="253"/>
      <c r="ER622" s="253"/>
      <c r="ES622" s="253"/>
      <c r="ET622" s="253"/>
      <c r="EU622" s="253"/>
      <c r="EV622" s="253"/>
      <c r="EW622" s="253"/>
      <c r="EX622" s="253"/>
      <c r="EY622" s="253"/>
      <c r="EZ622" s="253"/>
      <c r="FA622" s="253"/>
      <c r="FB622" s="253"/>
      <c r="FC622" s="253"/>
      <c r="FD622" s="253"/>
      <c r="FE622" s="253"/>
      <c r="FF622" s="253"/>
      <c r="FG622" s="253"/>
      <c r="FH622" s="253"/>
      <c r="FI622" s="253"/>
      <c r="FJ622" s="253"/>
      <c r="FK622" s="253"/>
      <c r="FL622" s="253"/>
      <c r="FM622" s="253"/>
      <c r="FN622" s="253"/>
      <c r="FO622" s="253"/>
      <c r="FP622" s="253"/>
      <c r="FQ622" s="253"/>
      <c r="FR622" s="253"/>
      <c r="FS622" s="253"/>
      <c r="FT622" s="253"/>
      <c r="FU622" s="253"/>
      <c r="FV622" s="253"/>
      <c r="FW622" s="253"/>
      <c r="FX622" s="253"/>
      <c r="FY622" s="253"/>
      <c r="FZ622" s="253"/>
      <c r="GA622" s="253"/>
      <c r="GB622" s="253"/>
      <c r="GC622" s="253"/>
      <c r="GD622" s="253"/>
      <c r="GE622" s="253"/>
      <c r="GF622" s="253"/>
      <c r="GG622" s="253"/>
      <c r="GH622" s="253"/>
      <c r="GI622" s="253"/>
      <c r="GJ622" s="253"/>
      <c r="GK622" s="253"/>
      <c r="GL622" s="253"/>
      <c r="GM622" s="253"/>
      <c r="GN622" s="253"/>
      <c r="GO622" s="253"/>
      <c r="GP622" s="253"/>
      <c r="GQ622" s="253"/>
      <c r="GR622" s="253"/>
      <c r="GS622" s="253"/>
      <c r="GT622" s="253"/>
      <c r="GU622" s="253"/>
      <c r="GV622" s="253"/>
      <c r="GW622" s="253"/>
      <c r="GX622" s="253"/>
      <c r="GY622" s="253"/>
      <c r="GZ622" s="253"/>
      <c r="HA622" s="253"/>
      <c r="HB622" s="253"/>
      <c r="HC622" s="253"/>
      <c r="HD622" s="253"/>
      <c r="HE622" s="253"/>
      <c r="HF622" s="253"/>
      <c r="HG622" s="253"/>
      <c r="HH622" s="253"/>
      <c r="HI622" s="253"/>
      <c r="HJ622" s="253"/>
      <c r="HK622" s="253"/>
      <c r="HL622" s="253"/>
      <c r="HM622" s="253"/>
      <c r="HN622" s="253"/>
      <c r="HO622" s="253"/>
      <c r="HP622" s="253"/>
      <c r="HQ622" s="253"/>
      <c r="HR622" s="253"/>
      <c r="HS622" s="253"/>
      <c r="HT622" s="253"/>
      <c r="HU622" s="253"/>
      <c r="HV622" s="253"/>
      <c r="HW622" s="253"/>
      <c r="HX622" s="253"/>
      <c r="HY622" s="253"/>
      <c r="HZ622" s="253"/>
      <c r="IA622" s="253"/>
      <c r="IB622" s="253"/>
      <c r="IC622" s="253"/>
      <c r="ID622" s="253"/>
      <c r="IE622" s="253"/>
      <c r="IF622" s="253"/>
      <c r="IG622" s="253"/>
      <c r="IH622" s="253"/>
      <c r="II622" s="253"/>
      <c r="IJ622" s="253"/>
      <c r="IK622" s="253"/>
      <c r="IL622" s="253"/>
      <c r="IM622" s="253"/>
      <c r="IN622" s="253"/>
      <c r="IO622" s="253"/>
      <c r="IP622" s="253"/>
      <c r="IQ622" s="253"/>
      <c r="IR622" s="253"/>
      <c r="IS622" s="253"/>
      <c r="IT622" s="253"/>
      <c r="IU622" s="253"/>
      <c r="IV622" s="253"/>
      <c r="IW622" s="253"/>
      <c r="IX622" s="253"/>
      <c r="IY622" s="253"/>
      <c r="IZ622" s="253"/>
      <c r="JA622" s="253"/>
      <c r="JB622" s="253"/>
      <c r="JC622" s="253"/>
      <c r="JD622" s="253"/>
      <c r="JE622" s="253"/>
      <c r="JF622" s="253"/>
      <c r="JG622" s="253"/>
      <c r="JH622" s="253"/>
      <c r="JI622" s="253"/>
      <c r="JJ622" s="253"/>
      <c r="JK622" s="253"/>
      <c r="JL622" s="253"/>
      <c r="JM622" s="253"/>
      <c r="JN622" s="253"/>
      <c r="JO622" s="253"/>
      <c r="JP622" s="253"/>
      <c r="JQ622" s="253"/>
      <c r="JR622" s="253"/>
      <c r="JS622" s="253"/>
      <c r="JT622" s="253"/>
      <c r="JU622" s="253"/>
    </row>
    <row r="623" spans="1:281" s="252" customFormat="1" ht="15" customHeight="1" x14ac:dyDescent="0.25">
      <c r="A623" s="253"/>
      <c r="B623" s="253"/>
      <c r="C623" s="253"/>
      <c r="D623" s="253"/>
      <c r="E623" s="253"/>
      <c r="F623" s="253"/>
      <c r="G623" s="253"/>
      <c r="H623" s="253"/>
      <c r="I623" s="253"/>
      <c r="J623" s="253"/>
      <c r="K623" s="253"/>
      <c r="L623" s="253"/>
      <c r="M623" s="253"/>
      <c r="N623" s="253"/>
      <c r="O623" s="253"/>
      <c r="P623" s="253"/>
      <c r="Q623" s="253"/>
      <c r="R623" s="253"/>
      <c r="S623" s="253"/>
      <c r="T623" s="253"/>
      <c r="U623" s="253" t="s">
        <v>783</v>
      </c>
      <c r="V623" s="253"/>
      <c r="W623" s="253"/>
      <c r="X623" s="253"/>
      <c r="Y623" s="253"/>
      <c r="Z623" s="253"/>
      <c r="AA623" s="253"/>
      <c r="AB623" s="253"/>
      <c r="AC623" s="253" t="s">
        <v>323</v>
      </c>
      <c r="AD623" s="253"/>
      <c r="AE623" s="253"/>
      <c r="AF623" s="253"/>
      <c r="AG623" s="253"/>
      <c r="AH623" s="253"/>
      <c r="AI623" s="253"/>
      <c r="AJ623" s="253"/>
      <c r="AK623" s="253"/>
      <c r="AL623" s="253"/>
      <c r="AM623" s="253"/>
      <c r="AN623" s="253"/>
      <c r="AO623" s="253"/>
      <c r="AP623" s="253"/>
      <c r="AQ623" s="253"/>
      <c r="AR623" s="253"/>
      <c r="AS623" s="253"/>
      <c r="AT623" s="253"/>
      <c r="AU623" s="253"/>
      <c r="AV623" s="253"/>
      <c r="AW623" s="253"/>
      <c r="AX623" s="253"/>
      <c r="AY623" s="253"/>
      <c r="AZ623" s="253"/>
      <c r="BA623" s="253"/>
      <c r="BB623" s="253"/>
      <c r="BC623" s="253"/>
      <c r="BD623" s="253"/>
      <c r="BE623" s="253"/>
      <c r="BF623" s="253"/>
      <c r="BG623" s="253"/>
      <c r="BH623" s="253"/>
      <c r="BI623" s="253"/>
      <c r="BJ623" s="253"/>
      <c r="BK623" s="253"/>
      <c r="BL623" s="253"/>
      <c r="BM623" s="253"/>
      <c r="BN623" s="253"/>
      <c r="BO623" s="253"/>
      <c r="BP623" s="253"/>
      <c r="BQ623" s="253"/>
      <c r="BR623" s="253"/>
      <c r="BS623" s="253"/>
      <c r="BT623" s="253"/>
      <c r="BU623" s="253"/>
      <c r="BV623" s="253"/>
      <c r="BW623" s="253"/>
      <c r="BX623" s="253"/>
      <c r="BY623" s="253"/>
      <c r="BZ623" s="253"/>
      <c r="CA623" s="253"/>
      <c r="CB623" s="253"/>
      <c r="CC623" s="253"/>
      <c r="CD623" s="253"/>
      <c r="CE623" s="253"/>
      <c r="CF623" s="253"/>
      <c r="CG623" s="253"/>
      <c r="CH623" s="253"/>
      <c r="CI623" s="253"/>
      <c r="CJ623" s="253"/>
      <c r="CK623" s="253"/>
      <c r="CL623" s="253"/>
      <c r="CM623" s="253"/>
      <c r="CN623" s="253"/>
      <c r="CO623" s="253"/>
      <c r="CP623" s="253"/>
      <c r="CQ623" s="253"/>
      <c r="CR623" s="253"/>
      <c r="CS623" s="253"/>
      <c r="CT623" s="253"/>
      <c r="CU623" s="253"/>
      <c r="CV623" s="253"/>
      <c r="CW623" s="253"/>
      <c r="CX623" s="253"/>
      <c r="CY623" s="253"/>
      <c r="CZ623" s="253"/>
      <c r="DA623" s="253"/>
      <c r="DB623" s="253"/>
      <c r="DC623" s="253"/>
      <c r="DD623" s="253"/>
      <c r="DE623" s="253"/>
      <c r="DF623" s="253"/>
      <c r="DG623" s="253"/>
      <c r="DH623" s="253"/>
      <c r="DI623" s="253"/>
      <c r="DJ623" s="253"/>
      <c r="DK623" s="253"/>
      <c r="DL623" s="253"/>
      <c r="DM623" s="253"/>
      <c r="DN623" s="253"/>
      <c r="DO623" s="253"/>
      <c r="DP623" s="253"/>
      <c r="DQ623" s="253"/>
      <c r="DR623" s="253"/>
      <c r="DS623" s="253"/>
      <c r="DT623" s="253"/>
      <c r="DU623" s="253"/>
      <c r="DV623" s="253"/>
      <c r="DW623" s="253"/>
      <c r="DX623" s="253"/>
      <c r="DY623" s="253"/>
      <c r="DZ623" s="253"/>
      <c r="EA623" s="253"/>
      <c r="EB623" s="253"/>
      <c r="EC623" s="253"/>
      <c r="ED623" s="253"/>
      <c r="EE623" s="253"/>
      <c r="EF623" s="253"/>
      <c r="EG623" s="253"/>
      <c r="EH623" s="253"/>
      <c r="EI623" s="253"/>
      <c r="EJ623" s="253"/>
      <c r="EK623" s="253"/>
      <c r="EL623" s="253"/>
      <c r="EM623" s="253"/>
      <c r="EN623" s="253"/>
      <c r="EO623" s="253"/>
      <c r="EP623" s="253"/>
      <c r="EQ623" s="253"/>
      <c r="ER623" s="253"/>
      <c r="ES623" s="253"/>
      <c r="ET623" s="253"/>
      <c r="EU623" s="253"/>
      <c r="EV623" s="253"/>
      <c r="EW623" s="253"/>
      <c r="EX623" s="253"/>
      <c r="EY623" s="253"/>
      <c r="EZ623" s="253"/>
      <c r="FA623" s="253"/>
      <c r="FB623" s="253"/>
      <c r="FC623" s="253"/>
      <c r="FD623" s="253"/>
      <c r="FE623" s="253"/>
      <c r="FF623" s="253"/>
      <c r="FG623" s="253"/>
      <c r="FH623" s="253"/>
      <c r="FI623" s="253"/>
      <c r="FJ623" s="253"/>
      <c r="FK623" s="253"/>
      <c r="FL623" s="253"/>
      <c r="FM623" s="253"/>
      <c r="FN623" s="253"/>
      <c r="FO623" s="253"/>
      <c r="FP623" s="253"/>
      <c r="FQ623" s="253"/>
      <c r="FR623" s="253"/>
      <c r="FS623" s="253"/>
      <c r="FT623" s="253"/>
      <c r="FU623" s="253"/>
      <c r="FV623" s="253"/>
      <c r="FW623" s="253"/>
      <c r="FX623" s="253"/>
      <c r="FY623" s="253"/>
      <c r="FZ623" s="253"/>
      <c r="GA623" s="253"/>
      <c r="GB623" s="253"/>
      <c r="GC623" s="253"/>
      <c r="GD623" s="253"/>
      <c r="GE623" s="253"/>
      <c r="GF623" s="253"/>
      <c r="GG623" s="253"/>
      <c r="GH623" s="253"/>
      <c r="GI623" s="253"/>
      <c r="GJ623" s="253"/>
      <c r="GK623" s="253"/>
      <c r="GL623" s="253"/>
      <c r="GM623" s="253"/>
      <c r="GN623" s="253"/>
      <c r="GO623" s="253"/>
      <c r="GP623" s="253"/>
      <c r="GQ623" s="253"/>
      <c r="GR623" s="253"/>
      <c r="GS623" s="253"/>
      <c r="GT623" s="253"/>
      <c r="GU623" s="253"/>
      <c r="GV623" s="253"/>
      <c r="GW623" s="253"/>
      <c r="GX623" s="253"/>
      <c r="GY623" s="253"/>
      <c r="GZ623" s="253"/>
      <c r="HA623" s="253"/>
      <c r="HB623" s="253"/>
      <c r="HC623" s="253"/>
      <c r="HD623" s="253"/>
      <c r="HE623" s="253"/>
      <c r="HF623" s="253"/>
      <c r="HG623" s="253"/>
      <c r="HH623" s="253"/>
      <c r="HI623" s="253"/>
      <c r="HJ623" s="253"/>
      <c r="HK623" s="253"/>
      <c r="HL623" s="253"/>
      <c r="HM623" s="253"/>
      <c r="HN623" s="253"/>
      <c r="HO623" s="253"/>
      <c r="HP623" s="253"/>
      <c r="HQ623" s="253"/>
      <c r="HR623" s="253"/>
      <c r="HS623" s="253"/>
      <c r="HT623" s="253"/>
      <c r="HU623" s="253"/>
      <c r="HV623" s="253"/>
      <c r="HW623" s="253"/>
      <c r="HX623" s="253"/>
      <c r="HY623" s="253"/>
      <c r="HZ623" s="253"/>
      <c r="IA623" s="253"/>
      <c r="IB623" s="253"/>
      <c r="IC623" s="253"/>
      <c r="ID623" s="253"/>
      <c r="IE623" s="253"/>
      <c r="IF623" s="253"/>
      <c r="IG623" s="253"/>
      <c r="IH623" s="253"/>
      <c r="II623" s="253"/>
      <c r="IJ623" s="253"/>
      <c r="IK623" s="253"/>
      <c r="IL623" s="253"/>
      <c r="IM623" s="253"/>
      <c r="IN623" s="253"/>
      <c r="IO623" s="253"/>
      <c r="IP623" s="253"/>
      <c r="IQ623" s="253"/>
      <c r="IR623" s="253"/>
      <c r="IS623" s="253"/>
      <c r="IT623" s="253"/>
      <c r="IU623" s="253"/>
      <c r="IV623" s="253"/>
      <c r="IW623" s="253"/>
      <c r="IX623" s="253"/>
      <c r="IY623" s="253"/>
      <c r="IZ623" s="253"/>
      <c r="JA623" s="253"/>
      <c r="JB623" s="253"/>
      <c r="JC623" s="253"/>
      <c r="JD623" s="253"/>
      <c r="JE623" s="253"/>
      <c r="JF623" s="253"/>
      <c r="JG623" s="253"/>
      <c r="JH623" s="253"/>
      <c r="JI623" s="253"/>
      <c r="JJ623" s="253"/>
      <c r="JK623" s="253"/>
      <c r="JL623" s="253"/>
      <c r="JM623" s="253"/>
      <c r="JN623" s="253"/>
      <c r="JO623" s="253"/>
      <c r="JP623" s="253"/>
      <c r="JQ623" s="253"/>
      <c r="JR623" s="253"/>
      <c r="JS623" s="253"/>
      <c r="JT623" s="253"/>
      <c r="JU623" s="253"/>
    </row>
    <row r="624" spans="1:281" s="252" customFormat="1" ht="15" customHeight="1" x14ac:dyDescent="0.25">
      <c r="A624" s="253"/>
      <c r="B624" s="253"/>
      <c r="C624" s="253"/>
      <c r="D624" s="253"/>
      <c r="E624" s="253"/>
      <c r="F624" s="253"/>
      <c r="G624" s="253"/>
      <c r="H624" s="253"/>
      <c r="I624" s="253"/>
      <c r="J624" s="253"/>
      <c r="K624" s="253"/>
      <c r="L624" s="253"/>
      <c r="M624" s="253"/>
      <c r="N624" s="253"/>
      <c r="O624" s="253"/>
      <c r="P624" s="253"/>
      <c r="Q624" s="253"/>
      <c r="R624" s="253"/>
      <c r="S624" s="253"/>
      <c r="T624" s="253"/>
      <c r="U624" s="253" t="s">
        <v>784</v>
      </c>
      <c r="V624" s="253"/>
      <c r="W624" s="253"/>
      <c r="X624" s="253"/>
      <c r="Y624" s="253"/>
      <c r="Z624" s="253"/>
      <c r="AA624" s="253"/>
      <c r="AB624" s="253"/>
      <c r="AC624" s="253" t="s">
        <v>320</v>
      </c>
      <c r="AD624" s="253"/>
      <c r="AE624" s="253"/>
      <c r="AF624" s="253"/>
      <c r="AG624" s="253"/>
      <c r="AH624" s="253"/>
      <c r="AI624" s="253"/>
      <c r="AJ624" s="253"/>
      <c r="AK624" s="253"/>
      <c r="AL624" s="253"/>
      <c r="AM624" s="253"/>
      <c r="AN624" s="253"/>
      <c r="AO624" s="253"/>
      <c r="AP624" s="253"/>
      <c r="AQ624" s="253"/>
      <c r="AR624" s="253"/>
      <c r="AS624" s="253"/>
      <c r="AT624" s="253"/>
      <c r="AU624" s="253"/>
      <c r="AV624" s="253"/>
      <c r="AW624" s="253"/>
      <c r="AX624" s="253"/>
      <c r="AY624" s="253"/>
      <c r="AZ624" s="253"/>
      <c r="BA624" s="253"/>
      <c r="BB624" s="253"/>
      <c r="BC624" s="253"/>
      <c r="BD624" s="253"/>
      <c r="BE624" s="253"/>
      <c r="BF624" s="253"/>
      <c r="BG624" s="253"/>
      <c r="BH624" s="253"/>
      <c r="BI624" s="253"/>
      <c r="BJ624" s="253"/>
      <c r="BK624" s="253"/>
      <c r="BL624" s="253"/>
      <c r="BM624" s="253"/>
      <c r="BN624" s="253"/>
      <c r="BO624" s="253"/>
      <c r="BP624" s="253"/>
      <c r="BQ624" s="253"/>
      <c r="BR624" s="253"/>
      <c r="BS624" s="253"/>
      <c r="BT624" s="253"/>
      <c r="BU624" s="253"/>
      <c r="BV624" s="253"/>
      <c r="BW624" s="253"/>
      <c r="BX624" s="253"/>
      <c r="BY624" s="253"/>
      <c r="BZ624" s="253"/>
      <c r="CA624" s="253"/>
      <c r="CB624" s="253"/>
      <c r="CC624" s="253"/>
      <c r="CD624" s="253"/>
      <c r="CE624" s="253"/>
      <c r="CF624" s="253"/>
      <c r="CG624" s="253"/>
      <c r="CH624" s="253"/>
      <c r="CI624" s="253"/>
      <c r="CJ624" s="253"/>
      <c r="CK624" s="253"/>
      <c r="CL624" s="253"/>
      <c r="CM624" s="253"/>
      <c r="CN624" s="253"/>
      <c r="CO624" s="253"/>
      <c r="CP624" s="253"/>
      <c r="CQ624" s="253"/>
      <c r="CR624" s="253"/>
      <c r="CS624" s="253"/>
      <c r="CT624" s="253"/>
      <c r="CU624" s="253"/>
      <c r="CV624" s="253"/>
      <c r="CW624" s="253"/>
      <c r="CX624" s="253"/>
      <c r="CY624" s="253"/>
      <c r="CZ624" s="253"/>
      <c r="DA624" s="253"/>
      <c r="DB624" s="253"/>
      <c r="DC624" s="253"/>
      <c r="DD624" s="253"/>
      <c r="DE624" s="253"/>
      <c r="DF624" s="253"/>
      <c r="DG624" s="253"/>
      <c r="DH624" s="253"/>
      <c r="DI624" s="253"/>
      <c r="DJ624" s="253"/>
      <c r="DK624" s="253"/>
      <c r="DL624" s="253"/>
      <c r="DM624" s="253"/>
      <c r="DN624" s="253"/>
      <c r="DO624" s="253"/>
      <c r="DP624" s="253"/>
      <c r="DQ624" s="253"/>
      <c r="DR624" s="253"/>
      <c r="DS624" s="253"/>
      <c r="DT624" s="253"/>
      <c r="DU624" s="253"/>
      <c r="DV624" s="253"/>
      <c r="DW624" s="253"/>
      <c r="DX624" s="253"/>
      <c r="DY624" s="253"/>
      <c r="DZ624" s="253"/>
      <c r="EA624" s="253"/>
      <c r="EB624" s="253"/>
      <c r="EC624" s="253"/>
      <c r="ED624" s="253"/>
      <c r="EE624" s="253"/>
      <c r="EF624" s="253"/>
      <c r="EG624" s="253"/>
      <c r="EH624" s="253"/>
      <c r="EI624" s="253"/>
      <c r="EJ624" s="253"/>
      <c r="EK624" s="253"/>
      <c r="EL624" s="253"/>
      <c r="EM624" s="253"/>
      <c r="EN624" s="253"/>
      <c r="EO624" s="253"/>
      <c r="EP624" s="253"/>
      <c r="EQ624" s="253"/>
      <c r="ER624" s="253"/>
      <c r="ES624" s="253"/>
      <c r="ET624" s="253"/>
      <c r="EU624" s="253"/>
      <c r="EV624" s="253"/>
      <c r="EW624" s="253"/>
      <c r="EX624" s="253"/>
      <c r="EY624" s="253"/>
      <c r="EZ624" s="253"/>
      <c r="FA624" s="253"/>
      <c r="FB624" s="253"/>
      <c r="FC624" s="253"/>
      <c r="FD624" s="253"/>
      <c r="FE624" s="253"/>
      <c r="FF624" s="253"/>
      <c r="FG624" s="253"/>
      <c r="FH624" s="253"/>
      <c r="FI624" s="253"/>
      <c r="FJ624" s="253"/>
      <c r="FK624" s="253"/>
      <c r="FL624" s="253"/>
      <c r="FM624" s="253"/>
      <c r="FN624" s="253"/>
      <c r="FO624" s="253"/>
      <c r="FP624" s="253"/>
      <c r="FQ624" s="253"/>
      <c r="FR624" s="253"/>
      <c r="FS624" s="253"/>
      <c r="FT624" s="253"/>
      <c r="FU624" s="253"/>
      <c r="FV624" s="253"/>
      <c r="FW624" s="253"/>
      <c r="FX624" s="253"/>
      <c r="FY624" s="253"/>
      <c r="FZ624" s="253"/>
      <c r="GA624" s="253"/>
      <c r="GB624" s="253"/>
      <c r="GC624" s="253"/>
      <c r="GD624" s="253"/>
      <c r="GE624" s="253"/>
      <c r="GF624" s="253"/>
      <c r="GG624" s="253"/>
      <c r="GH624" s="253"/>
      <c r="GI624" s="253"/>
      <c r="GJ624" s="253"/>
      <c r="GK624" s="253"/>
      <c r="GL624" s="253"/>
      <c r="GM624" s="253"/>
      <c r="GN624" s="253"/>
      <c r="GO624" s="253"/>
      <c r="GP624" s="253"/>
      <c r="GQ624" s="253"/>
      <c r="GR624" s="253"/>
      <c r="GS624" s="253"/>
      <c r="GT624" s="253"/>
      <c r="GU624" s="253"/>
      <c r="GV624" s="253"/>
      <c r="GW624" s="253"/>
      <c r="GX624" s="253"/>
      <c r="GY624" s="253"/>
      <c r="GZ624" s="253"/>
      <c r="HA624" s="253"/>
      <c r="HB624" s="253"/>
      <c r="HC624" s="253"/>
      <c r="HD624" s="253"/>
      <c r="HE624" s="253"/>
      <c r="HF624" s="253"/>
      <c r="HG624" s="253"/>
      <c r="HH624" s="253"/>
      <c r="HI624" s="253"/>
      <c r="HJ624" s="253"/>
      <c r="HK624" s="253"/>
      <c r="HL624" s="253"/>
      <c r="HM624" s="253"/>
      <c r="HN624" s="253"/>
      <c r="HO624" s="253"/>
      <c r="HP624" s="253"/>
      <c r="HQ624" s="253"/>
      <c r="HR624" s="253"/>
      <c r="HS624" s="253"/>
      <c r="HT624" s="253"/>
      <c r="HU624" s="253"/>
      <c r="HV624" s="253"/>
      <c r="HW624" s="253"/>
      <c r="HX624" s="253"/>
      <c r="HY624" s="253"/>
      <c r="HZ624" s="253"/>
      <c r="IA624" s="253"/>
      <c r="IB624" s="253"/>
      <c r="IC624" s="253"/>
      <c r="ID624" s="253"/>
      <c r="IE624" s="253"/>
      <c r="IF624" s="253"/>
      <c r="IG624" s="253"/>
      <c r="IH624" s="253"/>
      <c r="II624" s="253"/>
      <c r="IJ624" s="253"/>
      <c r="IK624" s="253"/>
      <c r="IL624" s="253"/>
      <c r="IM624" s="253"/>
      <c r="IN624" s="253"/>
      <c r="IO624" s="253"/>
      <c r="IP624" s="253"/>
      <c r="IQ624" s="253"/>
      <c r="IR624" s="253"/>
      <c r="IS624" s="253"/>
      <c r="IT624" s="253"/>
      <c r="IU624" s="253"/>
      <c r="IV624" s="253"/>
      <c r="IW624" s="253"/>
      <c r="IX624" s="253"/>
      <c r="IY624" s="253"/>
      <c r="IZ624" s="253"/>
      <c r="JA624" s="253"/>
      <c r="JB624" s="253"/>
      <c r="JC624" s="253"/>
      <c r="JD624" s="253"/>
      <c r="JE624" s="253"/>
      <c r="JF624" s="253"/>
      <c r="JG624" s="253"/>
      <c r="JH624" s="253"/>
      <c r="JI624" s="253"/>
      <c r="JJ624" s="253"/>
      <c r="JK624" s="253"/>
      <c r="JL624" s="253"/>
      <c r="JM624" s="253"/>
      <c r="JN624" s="253"/>
      <c r="JO624" s="253"/>
      <c r="JP624" s="253"/>
      <c r="JQ624" s="253"/>
      <c r="JR624" s="253"/>
      <c r="JS624" s="253"/>
      <c r="JT624" s="253"/>
      <c r="JU624" s="253"/>
    </row>
    <row r="625" spans="1:281" s="252" customFormat="1" ht="15" customHeight="1" x14ac:dyDescent="0.25">
      <c r="A625" s="253"/>
      <c r="B625" s="253"/>
      <c r="C625" s="253"/>
      <c r="D625" s="253"/>
      <c r="E625" s="253"/>
      <c r="F625" s="253"/>
      <c r="G625" s="253"/>
      <c r="H625" s="253"/>
      <c r="I625" s="253"/>
      <c r="J625" s="253"/>
      <c r="K625" s="253"/>
      <c r="L625" s="253"/>
      <c r="M625" s="253"/>
      <c r="N625" s="253"/>
      <c r="O625" s="253"/>
      <c r="P625" s="253"/>
      <c r="Q625" s="253"/>
      <c r="R625" s="253"/>
      <c r="S625" s="253"/>
      <c r="T625" s="253"/>
      <c r="U625" s="253" t="s">
        <v>785</v>
      </c>
      <c r="V625" s="253"/>
      <c r="W625" s="253"/>
      <c r="X625" s="253"/>
      <c r="Y625" s="253"/>
      <c r="Z625" s="253"/>
      <c r="AA625" s="253"/>
      <c r="AB625" s="253"/>
      <c r="AC625" s="253" t="s">
        <v>393</v>
      </c>
      <c r="AD625" s="253"/>
      <c r="AE625" s="253"/>
      <c r="AF625" s="253"/>
      <c r="AG625" s="253"/>
      <c r="AH625" s="253"/>
      <c r="AI625" s="253"/>
      <c r="AJ625" s="253"/>
      <c r="AK625" s="253"/>
      <c r="AL625" s="253"/>
      <c r="AM625" s="253"/>
      <c r="AN625" s="253"/>
      <c r="AO625" s="253"/>
      <c r="AP625" s="253"/>
      <c r="AQ625" s="253"/>
      <c r="AR625" s="253"/>
      <c r="AS625" s="253"/>
      <c r="AT625" s="253"/>
      <c r="AU625" s="253"/>
      <c r="AV625" s="253"/>
      <c r="AW625" s="253"/>
      <c r="AX625" s="253"/>
      <c r="AY625" s="253"/>
      <c r="AZ625" s="253"/>
      <c r="BA625" s="253"/>
      <c r="BB625" s="253"/>
      <c r="BC625" s="253"/>
      <c r="BD625" s="253"/>
      <c r="BE625" s="253"/>
      <c r="BF625" s="253"/>
      <c r="BG625" s="253"/>
      <c r="BH625" s="253"/>
      <c r="BI625" s="253"/>
      <c r="BJ625" s="253"/>
      <c r="BK625" s="253"/>
      <c r="BL625" s="253"/>
      <c r="BM625" s="253"/>
      <c r="BN625" s="253"/>
      <c r="BO625" s="253"/>
      <c r="BP625" s="253"/>
      <c r="BQ625" s="253"/>
      <c r="BR625" s="253"/>
      <c r="BS625" s="253"/>
      <c r="BT625" s="253"/>
      <c r="BU625" s="253"/>
      <c r="BV625" s="253"/>
      <c r="BW625" s="253"/>
      <c r="BX625" s="253"/>
      <c r="BY625" s="253"/>
      <c r="BZ625" s="253"/>
      <c r="CA625" s="253"/>
      <c r="CB625" s="253"/>
      <c r="CC625" s="253"/>
      <c r="CD625" s="253"/>
      <c r="CE625" s="253"/>
      <c r="CF625" s="253"/>
      <c r="CG625" s="253"/>
      <c r="CH625" s="253"/>
      <c r="CI625" s="253"/>
      <c r="CJ625" s="253"/>
      <c r="CK625" s="253"/>
      <c r="CL625" s="253"/>
      <c r="CM625" s="253"/>
      <c r="CN625" s="253"/>
      <c r="CO625" s="253"/>
      <c r="CP625" s="253"/>
      <c r="CQ625" s="253"/>
      <c r="CR625" s="253"/>
      <c r="CS625" s="253"/>
      <c r="CT625" s="253"/>
      <c r="CU625" s="253"/>
      <c r="CV625" s="253"/>
      <c r="CW625" s="253"/>
      <c r="CX625" s="253"/>
      <c r="CY625" s="253"/>
      <c r="CZ625" s="253"/>
      <c r="DA625" s="253"/>
      <c r="DB625" s="253"/>
      <c r="DC625" s="253"/>
      <c r="DD625" s="253"/>
      <c r="DE625" s="253"/>
      <c r="DF625" s="253"/>
      <c r="DG625" s="253"/>
      <c r="DH625" s="253"/>
      <c r="DI625" s="253"/>
      <c r="DJ625" s="253"/>
      <c r="DK625" s="253"/>
      <c r="DL625" s="253"/>
      <c r="DM625" s="253"/>
      <c r="DN625" s="253"/>
      <c r="DO625" s="253"/>
      <c r="DP625" s="253"/>
      <c r="DQ625" s="253"/>
      <c r="DR625" s="253"/>
      <c r="DS625" s="253"/>
      <c r="DT625" s="253"/>
      <c r="DU625" s="253"/>
      <c r="DV625" s="253"/>
      <c r="DW625" s="253"/>
      <c r="DX625" s="253"/>
      <c r="DY625" s="253"/>
      <c r="DZ625" s="253"/>
      <c r="EA625" s="253"/>
      <c r="EB625" s="253"/>
      <c r="EC625" s="253"/>
      <c r="ED625" s="253"/>
      <c r="EE625" s="253"/>
      <c r="EF625" s="253"/>
      <c r="EG625" s="253"/>
      <c r="EH625" s="253"/>
      <c r="EI625" s="253"/>
      <c r="EJ625" s="253"/>
      <c r="EK625" s="253"/>
      <c r="EL625" s="253"/>
      <c r="EM625" s="253"/>
      <c r="EN625" s="253"/>
      <c r="EO625" s="253"/>
      <c r="EP625" s="253"/>
      <c r="EQ625" s="253"/>
      <c r="ER625" s="253"/>
      <c r="ES625" s="253"/>
      <c r="ET625" s="253"/>
      <c r="EU625" s="253"/>
      <c r="EV625" s="253"/>
      <c r="EW625" s="253"/>
      <c r="EX625" s="253"/>
      <c r="EY625" s="253"/>
      <c r="EZ625" s="253"/>
      <c r="FA625" s="253"/>
      <c r="FB625" s="253"/>
      <c r="FC625" s="253"/>
      <c r="FD625" s="253"/>
      <c r="FE625" s="253"/>
      <c r="FF625" s="253"/>
      <c r="FG625" s="253"/>
      <c r="FH625" s="253"/>
      <c r="FI625" s="253"/>
      <c r="FJ625" s="253"/>
      <c r="FK625" s="253"/>
      <c r="FL625" s="253"/>
      <c r="FM625" s="253"/>
      <c r="FN625" s="253"/>
      <c r="FO625" s="253"/>
      <c r="FP625" s="253"/>
      <c r="FQ625" s="253"/>
      <c r="FR625" s="253"/>
      <c r="FS625" s="253"/>
      <c r="FT625" s="253"/>
      <c r="FU625" s="253"/>
      <c r="FV625" s="253"/>
      <c r="FW625" s="253"/>
      <c r="FX625" s="253"/>
      <c r="FY625" s="253"/>
      <c r="FZ625" s="253"/>
      <c r="GA625" s="253"/>
      <c r="GB625" s="253"/>
      <c r="GC625" s="253"/>
      <c r="GD625" s="253"/>
      <c r="GE625" s="253"/>
      <c r="GF625" s="253"/>
      <c r="GG625" s="253"/>
      <c r="GH625" s="253"/>
      <c r="GI625" s="253"/>
      <c r="GJ625" s="253"/>
      <c r="GK625" s="253"/>
      <c r="GL625" s="253"/>
      <c r="GM625" s="253"/>
      <c r="GN625" s="253"/>
      <c r="GO625" s="253"/>
      <c r="GP625" s="253"/>
      <c r="GQ625" s="253"/>
      <c r="GR625" s="253"/>
      <c r="GS625" s="253"/>
      <c r="GT625" s="253"/>
      <c r="GU625" s="253"/>
      <c r="GV625" s="253"/>
      <c r="GW625" s="253"/>
      <c r="GX625" s="253"/>
      <c r="GY625" s="253"/>
      <c r="GZ625" s="253"/>
      <c r="HA625" s="253"/>
      <c r="HB625" s="253"/>
      <c r="HC625" s="253"/>
      <c r="HD625" s="253"/>
      <c r="HE625" s="253"/>
      <c r="HF625" s="253"/>
      <c r="HG625" s="253"/>
      <c r="HH625" s="253"/>
      <c r="HI625" s="253"/>
      <c r="HJ625" s="253"/>
      <c r="HK625" s="253"/>
      <c r="HL625" s="253"/>
      <c r="HM625" s="253"/>
      <c r="HN625" s="253"/>
      <c r="HO625" s="253"/>
      <c r="HP625" s="253"/>
      <c r="HQ625" s="253"/>
      <c r="HR625" s="253"/>
      <c r="HS625" s="253"/>
      <c r="HT625" s="253"/>
      <c r="HU625" s="253"/>
      <c r="HV625" s="253"/>
      <c r="HW625" s="253"/>
      <c r="HX625" s="253"/>
      <c r="HY625" s="253"/>
      <c r="HZ625" s="253"/>
      <c r="IA625" s="253"/>
      <c r="IB625" s="253"/>
      <c r="IC625" s="253"/>
      <c r="ID625" s="253"/>
      <c r="IE625" s="253"/>
      <c r="IF625" s="253"/>
      <c r="IG625" s="253"/>
      <c r="IH625" s="253"/>
      <c r="II625" s="253"/>
      <c r="IJ625" s="253"/>
      <c r="IK625" s="253"/>
      <c r="IL625" s="253"/>
      <c r="IM625" s="253"/>
      <c r="IN625" s="253"/>
      <c r="IO625" s="253"/>
      <c r="IP625" s="253"/>
      <c r="IQ625" s="253"/>
      <c r="IR625" s="253"/>
      <c r="IS625" s="253"/>
      <c r="IT625" s="253"/>
      <c r="IU625" s="253"/>
      <c r="IV625" s="253"/>
      <c r="IW625" s="253"/>
      <c r="IX625" s="253"/>
      <c r="IY625" s="253"/>
      <c r="IZ625" s="253"/>
      <c r="JA625" s="253"/>
      <c r="JB625" s="253"/>
      <c r="JC625" s="253"/>
      <c r="JD625" s="253"/>
      <c r="JE625" s="253"/>
      <c r="JF625" s="253"/>
      <c r="JG625" s="253"/>
      <c r="JH625" s="253"/>
      <c r="JI625" s="253"/>
      <c r="JJ625" s="253"/>
      <c r="JK625" s="253"/>
      <c r="JL625" s="253"/>
      <c r="JM625" s="253"/>
      <c r="JN625" s="253"/>
      <c r="JO625" s="253"/>
      <c r="JP625" s="253"/>
      <c r="JQ625" s="253"/>
      <c r="JR625" s="253"/>
      <c r="JS625" s="253"/>
      <c r="JT625" s="253"/>
      <c r="JU625" s="253"/>
    </row>
    <row r="626" spans="1:281" s="252" customFormat="1" ht="15" customHeight="1" x14ac:dyDescent="0.25">
      <c r="A626" s="253"/>
      <c r="B626" s="253"/>
      <c r="C626" s="253"/>
      <c r="D626" s="253"/>
      <c r="E626" s="253"/>
      <c r="F626" s="253"/>
      <c r="G626" s="253"/>
      <c r="H626" s="253"/>
      <c r="I626" s="253"/>
      <c r="J626" s="253"/>
      <c r="K626" s="253"/>
      <c r="L626" s="253"/>
      <c r="M626" s="253"/>
      <c r="N626" s="253"/>
      <c r="O626" s="253"/>
      <c r="P626" s="253"/>
      <c r="Q626" s="253"/>
      <c r="R626" s="253"/>
      <c r="S626" s="253"/>
      <c r="T626" s="253"/>
      <c r="U626" s="253" t="s">
        <v>786</v>
      </c>
      <c r="V626" s="253"/>
      <c r="W626" s="253"/>
      <c r="X626" s="253"/>
      <c r="Y626" s="253"/>
      <c r="Z626" s="253"/>
      <c r="AA626" s="253"/>
      <c r="AB626" s="253"/>
      <c r="AC626" s="253" t="s">
        <v>320</v>
      </c>
      <c r="AD626" s="253"/>
      <c r="AE626" s="253"/>
      <c r="AF626" s="253"/>
      <c r="AG626" s="253"/>
      <c r="AH626" s="253"/>
      <c r="AI626" s="253"/>
      <c r="AJ626" s="253"/>
      <c r="AK626" s="253"/>
      <c r="AL626" s="253"/>
      <c r="AM626" s="253"/>
      <c r="AN626" s="253"/>
      <c r="AO626" s="253"/>
      <c r="AP626" s="253"/>
      <c r="AQ626" s="253"/>
      <c r="AR626" s="253"/>
      <c r="AS626" s="253"/>
      <c r="AT626" s="253"/>
      <c r="AU626" s="253"/>
      <c r="AV626" s="253"/>
      <c r="AW626" s="253"/>
      <c r="AX626" s="253"/>
      <c r="AY626" s="253"/>
      <c r="AZ626" s="253"/>
      <c r="BA626" s="253"/>
      <c r="BB626" s="253"/>
      <c r="BC626" s="253"/>
      <c r="BD626" s="253"/>
      <c r="BE626" s="253"/>
      <c r="BF626" s="253"/>
      <c r="BG626" s="253"/>
      <c r="BH626" s="253"/>
      <c r="BI626" s="253"/>
      <c r="BJ626" s="253"/>
      <c r="BK626" s="253"/>
      <c r="BL626" s="253"/>
      <c r="BM626" s="253"/>
      <c r="BN626" s="253"/>
      <c r="BO626" s="253"/>
      <c r="BP626" s="253"/>
      <c r="BQ626" s="253"/>
      <c r="BR626" s="253"/>
      <c r="BS626" s="253"/>
      <c r="BT626" s="253"/>
      <c r="BU626" s="253"/>
      <c r="BV626" s="253"/>
      <c r="BW626" s="253"/>
      <c r="BX626" s="253"/>
      <c r="BY626" s="253"/>
      <c r="BZ626" s="253"/>
      <c r="CA626" s="253"/>
      <c r="CB626" s="253"/>
      <c r="CC626" s="253"/>
      <c r="CD626" s="253"/>
      <c r="CE626" s="253"/>
      <c r="CF626" s="253"/>
      <c r="CG626" s="253"/>
      <c r="CH626" s="253"/>
      <c r="CI626" s="253"/>
      <c r="CJ626" s="253"/>
      <c r="CK626" s="253"/>
      <c r="CL626" s="253"/>
      <c r="CM626" s="253"/>
      <c r="CN626" s="253"/>
      <c r="CO626" s="253"/>
      <c r="CP626" s="253"/>
      <c r="CQ626" s="253"/>
      <c r="CR626" s="253"/>
      <c r="CS626" s="253"/>
      <c r="CT626" s="253"/>
      <c r="CU626" s="253"/>
      <c r="CV626" s="253"/>
      <c r="CW626" s="253"/>
      <c r="CX626" s="253"/>
      <c r="CY626" s="253"/>
      <c r="CZ626" s="253"/>
      <c r="DA626" s="253"/>
      <c r="DB626" s="253"/>
      <c r="DC626" s="253"/>
      <c r="DD626" s="253"/>
      <c r="DE626" s="253"/>
      <c r="DF626" s="253"/>
      <c r="DG626" s="253"/>
      <c r="DH626" s="253"/>
      <c r="DI626" s="253"/>
      <c r="DJ626" s="253"/>
      <c r="DK626" s="253"/>
      <c r="DL626" s="253"/>
      <c r="DM626" s="253"/>
      <c r="DN626" s="253"/>
      <c r="DO626" s="253"/>
      <c r="DP626" s="253"/>
      <c r="DQ626" s="253"/>
      <c r="DR626" s="253"/>
      <c r="DS626" s="253"/>
      <c r="DT626" s="253"/>
      <c r="DU626" s="253"/>
      <c r="DV626" s="253"/>
      <c r="DW626" s="253"/>
      <c r="DX626" s="253"/>
      <c r="DY626" s="253"/>
      <c r="DZ626" s="253"/>
      <c r="EA626" s="253"/>
      <c r="EB626" s="253"/>
      <c r="EC626" s="253"/>
      <c r="ED626" s="253"/>
      <c r="EE626" s="253"/>
      <c r="EF626" s="253"/>
      <c r="EG626" s="253"/>
      <c r="EH626" s="253"/>
      <c r="EI626" s="253"/>
      <c r="EJ626" s="253"/>
      <c r="EK626" s="253"/>
      <c r="EL626" s="253"/>
      <c r="EM626" s="253"/>
      <c r="EN626" s="253"/>
      <c r="EO626" s="253"/>
      <c r="EP626" s="253"/>
      <c r="EQ626" s="253"/>
      <c r="ER626" s="253"/>
      <c r="ES626" s="253"/>
      <c r="ET626" s="253"/>
      <c r="EU626" s="253"/>
      <c r="EV626" s="253"/>
      <c r="EW626" s="253"/>
      <c r="EX626" s="253"/>
      <c r="EY626" s="253"/>
      <c r="EZ626" s="253"/>
      <c r="FA626" s="253"/>
      <c r="FB626" s="253"/>
      <c r="FC626" s="253"/>
      <c r="FD626" s="253"/>
      <c r="FE626" s="253"/>
      <c r="FF626" s="253"/>
      <c r="FG626" s="253"/>
      <c r="FH626" s="253"/>
      <c r="FI626" s="253"/>
      <c r="FJ626" s="253"/>
      <c r="FK626" s="253"/>
      <c r="FL626" s="253"/>
      <c r="FM626" s="253"/>
      <c r="FN626" s="253"/>
      <c r="FO626" s="253"/>
      <c r="FP626" s="253"/>
      <c r="FQ626" s="253"/>
      <c r="FR626" s="253"/>
      <c r="FS626" s="253"/>
      <c r="FT626" s="253"/>
      <c r="FU626" s="253"/>
      <c r="FV626" s="253"/>
      <c r="FW626" s="253"/>
      <c r="FX626" s="253"/>
      <c r="FY626" s="253"/>
      <c r="FZ626" s="253"/>
      <c r="GA626" s="253"/>
      <c r="GB626" s="253"/>
      <c r="GC626" s="253"/>
      <c r="GD626" s="253"/>
      <c r="GE626" s="253"/>
      <c r="GF626" s="253"/>
      <c r="GG626" s="253"/>
      <c r="GH626" s="253"/>
      <c r="GI626" s="253"/>
      <c r="GJ626" s="253"/>
      <c r="GK626" s="253"/>
      <c r="GL626" s="253"/>
      <c r="GM626" s="253"/>
      <c r="GN626" s="253"/>
      <c r="GO626" s="253"/>
      <c r="GP626" s="253"/>
      <c r="GQ626" s="253"/>
      <c r="GR626" s="253"/>
      <c r="GS626" s="253"/>
      <c r="GT626" s="253"/>
      <c r="GU626" s="253"/>
      <c r="GV626" s="253"/>
      <c r="GW626" s="253"/>
      <c r="GX626" s="253"/>
      <c r="GY626" s="253"/>
      <c r="GZ626" s="253"/>
      <c r="HA626" s="253"/>
      <c r="HB626" s="253"/>
      <c r="HC626" s="253"/>
      <c r="HD626" s="253"/>
      <c r="HE626" s="253"/>
      <c r="HF626" s="253"/>
      <c r="HG626" s="253"/>
      <c r="HH626" s="253"/>
      <c r="HI626" s="253"/>
      <c r="HJ626" s="253"/>
      <c r="HK626" s="253"/>
      <c r="HL626" s="253"/>
      <c r="HM626" s="253"/>
      <c r="HN626" s="253"/>
      <c r="HO626" s="253"/>
      <c r="HP626" s="253"/>
      <c r="HQ626" s="253"/>
      <c r="HR626" s="253"/>
      <c r="HS626" s="253"/>
      <c r="HT626" s="253"/>
      <c r="HU626" s="253"/>
      <c r="HV626" s="253"/>
      <c r="HW626" s="253"/>
      <c r="HX626" s="253"/>
      <c r="HY626" s="253"/>
      <c r="HZ626" s="253"/>
      <c r="IA626" s="253"/>
      <c r="IB626" s="253"/>
      <c r="IC626" s="253"/>
      <c r="ID626" s="253"/>
      <c r="IE626" s="253"/>
      <c r="IF626" s="253"/>
      <c r="IG626" s="253"/>
      <c r="IH626" s="253"/>
      <c r="II626" s="253"/>
      <c r="IJ626" s="253"/>
      <c r="IK626" s="253"/>
      <c r="IL626" s="253"/>
      <c r="IM626" s="253"/>
      <c r="IN626" s="253"/>
      <c r="IO626" s="253"/>
      <c r="IP626" s="253"/>
      <c r="IQ626" s="253"/>
      <c r="IR626" s="253"/>
      <c r="IS626" s="253"/>
      <c r="IT626" s="253"/>
      <c r="IU626" s="253"/>
      <c r="IV626" s="253"/>
      <c r="IW626" s="253"/>
      <c r="IX626" s="253"/>
      <c r="IY626" s="253"/>
      <c r="IZ626" s="253"/>
      <c r="JA626" s="253"/>
      <c r="JB626" s="253"/>
      <c r="JC626" s="253"/>
      <c r="JD626" s="253"/>
      <c r="JE626" s="253"/>
      <c r="JF626" s="253"/>
      <c r="JG626" s="253"/>
      <c r="JH626" s="253"/>
      <c r="JI626" s="253"/>
      <c r="JJ626" s="253"/>
      <c r="JK626" s="253"/>
      <c r="JL626" s="253"/>
      <c r="JM626" s="253"/>
      <c r="JN626" s="253"/>
      <c r="JO626" s="253"/>
      <c r="JP626" s="253"/>
      <c r="JQ626" s="253"/>
      <c r="JR626" s="253"/>
      <c r="JS626" s="253"/>
      <c r="JT626" s="253"/>
      <c r="JU626" s="253"/>
    </row>
    <row r="627" spans="1:281" s="252" customFormat="1" ht="15" customHeight="1" x14ac:dyDescent="0.25">
      <c r="A627" s="253"/>
      <c r="B627" s="253"/>
      <c r="C627" s="253"/>
      <c r="D627" s="253"/>
      <c r="E627" s="253"/>
      <c r="F627" s="253"/>
      <c r="G627" s="253"/>
      <c r="H627" s="253"/>
      <c r="I627" s="253"/>
      <c r="J627" s="253"/>
      <c r="K627" s="253"/>
      <c r="L627" s="253"/>
      <c r="M627" s="253"/>
      <c r="N627" s="253"/>
      <c r="O627" s="253"/>
      <c r="P627" s="253"/>
      <c r="Q627" s="253"/>
      <c r="R627" s="253"/>
      <c r="S627" s="253"/>
      <c r="T627" s="253"/>
      <c r="U627" s="253" t="s">
        <v>787</v>
      </c>
      <c r="V627" s="253"/>
      <c r="W627" s="253"/>
      <c r="X627" s="253"/>
      <c r="Y627" s="253"/>
      <c r="Z627" s="253"/>
      <c r="AA627" s="253"/>
      <c r="AB627" s="253"/>
      <c r="AC627" s="253" t="s">
        <v>393</v>
      </c>
      <c r="AD627" s="253"/>
      <c r="AE627" s="253"/>
      <c r="AF627" s="253"/>
      <c r="AG627" s="253"/>
      <c r="AH627" s="253"/>
      <c r="AI627" s="253"/>
      <c r="AJ627" s="253"/>
      <c r="AK627" s="253"/>
      <c r="AL627" s="253"/>
      <c r="AM627" s="253"/>
      <c r="AN627" s="253"/>
      <c r="AO627" s="253"/>
      <c r="AP627" s="253"/>
      <c r="AQ627" s="253"/>
      <c r="AR627" s="253"/>
      <c r="AS627" s="253"/>
      <c r="AT627" s="253"/>
      <c r="AU627" s="253"/>
      <c r="AV627" s="253"/>
      <c r="AW627" s="253"/>
      <c r="AX627" s="253"/>
      <c r="AY627" s="253"/>
      <c r="AZ627" s="253"/>
      <c r="BA627" s="253"/>
      <c r="BB627" s="253"/>
      <c r="BC627" s="253"/>
      <c r="BD627" s="253"/>
      <c r="BE627" s="253"/>
      <c r="BF627" s="253"/>
      <c r="BG627" s="253"/>
      <c r="BH627" s="253"/>
      <c r="BI627" s="253"/>
      <c r="BJ627" s="253"/>
      <c r="BK627" s="253"/>
      <c r="BL627" s="253"/>
      <c r="BM627" s="253"/>
      <c r="BN627" s="253"/>
      <c r="BO627" s="253"/>
      <c r="BP627" s="253"/>
      <c r="BQ627" s="253"/>
      <c r="BR627" s="253"/>
      <c r="BS627" s="253"/>
      <c r="BT627" s="253"/>
      <c r="BU627" s="253"/>
      <c r="BV627" s="253"/>
      <c r="BW627" s="253"/>
      <c r="BX627" s="253"/>
      <c r="BY627" s="253"/>
      <c r="BZ627" s="253"/>
      <c r="CA627" s="253"/>
      <c r="CB627" s="253"/>
      <c r="CC627" s="253"/>
      <c r="CD627" s="253"/>
      <c r="CE627" s="253"/>
      <c r="CF627" s="253"/>
      <c r="CG627" s="253"/>
      <c r="CH627" s="253"/>
      <c r="CI627" s="253"/>
      <c r="CJ627" s="253"/>
      <c r="CK627" s="253"/>
      <c r="CL627" s="253"/>
      <c r="CM627" s="253"/>
      <c r="CN627" s="253"/>
      <c r="CO627" s="253"/>
      <c r="CP627" s="253"/>
      <c r="CQ627" s="253"/>
      <c r="CR627" s="253"/>
      <c r="CS627" s="253"/>
      <c r="CT627" s="253"/>
      <c r="CU627" s="253"/>
      <c r="CV627" s="253"/>
      <c r="CW627" s="253"/>
      <c r="CX627" s="253"/>
      <c r="CY627" s="253"/>
      <c r="CZ627" s="253"/>
      <c r="DA627" s="253"/>
      <c r="DB627" s="253"/>
      <c r="DC627" s="253"/>
      <c r="DD627" s="253"/>
      <c r="DE627" s="253"/>
      <c r="DF627" s="253"/>
      <c r="DG627" s="253"/>
      <c r="DH627" s="253"/>
      <c r="DI627" s="253"/>
      <c r="DJ627" s="253"/>
      <c r="DK627" s="253"/>
      <c r="DL627" s="253"/>
      <c r="DM627" s="253"/>
      <c r="DN627" s="253"/>
      <c r="DO627" s="253"/>
      <c r="DP627" s="253"/>
      <c r="DQ627" s="253"/>
      <c r="DR627" s="253"/>
      <c r="DS627" s="253"/>
      <c r="DT627" s="253"/>
      <c r="DU627" s="253"/>
      <c r="DV627" s="253"/>
      <c r="DW627" s="253"/>
      <c r="DX627" s="253"/>
      <c r="DY627" s="253"/>
      <c r="DZ627" s="253"/>
      <c r="EA627" s="253"/>
      <c r="EB627" s="253"/>
      <c r="EC627" s="253"/>
      <c r="ED627" s="253"/>
      <c r="EE627" s="253"/>
      <c r="EF627" s="253"/>
      <c r="EG627" s="253"/>
      <c r="EH627" s="253"/>
      <c r="EI627" s="253"/>
      <c r="EJ627" s="253"/>
      <c r="EK627" s="253"/>
      <c r="EL627" s="253"/>
      <c r="EM627" s="253"/>
      <c r="EN627" s="253"/>
      <c r="EO627" s="253"/>
      <c r="EP627" s="253"/>
      <c r="EQ627" s="253"/>
      <c r="ER627" s="253"/>
      <c r="ES627" s="253"/>
      <c r="ET627" s="253"/>
      <c r="EU627" s="253"/>
      <c r="EV627" s="253"/>
      <c r="EW627" s="253"/>
      <c r="EX627" s="253"/>
      <c r="EY627" s="253"/>
      <c r="EZ627" s="253"/>
      <c r="FA627" s="253"/>
      <c r="FB627" s="253"/>
      <c r="FC627" s="253"/>
      <c r="FD627" s="253"/>
      <c r="FE627" s="253"/>
      <c r="FF627" s="253"/>
      <c r="FG627" s="253"/>
      <c r="FH627" s="253"/>
      <c r="FI627" s="253"/>
      <c r="FJ627" s="253"/>
      <c r="FK627" s="253"/>
      <c r="FL627" s="253"/>
      <c r="FM627" s="253"/>
      <c r="FN627" s="253"/>
      <c r="FO627" s="253"/>
      <c r="FP627" s="253"/>
      <c r="FQ627" s="253"/>
      <c r="FR627" s="253"/>
      <c r="FS627" s="253"/>
      <c r="FT627" s="253"/>
      <c r="FU627" s="253"/>
      <c r="FV627" s="253"/>
      <c r="FW627" s="253"/>
      <c r="FX627" s="253"/>
      <c r="FY627" s="253"/>
      <c r="FZ627" s="253"/>
      <c r="GA627" s="253"/>
      <c r="GB627" s="253"/>
      <c r="GC627" s="253"/>
      <c r="GD627" s="253"/>
      <c r="GE627" s="253"/>
      <c r="GF627" s="253"/>
      <c r="GG627" s="253"/>
      <c r="GH627" s="253"/>
      <c r="GI627" s="253"/>
      <c r="GJ627" s="253"/>
      <c r="GK627" s="253"/>
      <c r="GL627" s="253"/>
      <c r="GM627" s="253"/>
      <c r="GN627" s="253"/>
      <c r="GO627" s="253"/>
      <c r="GP627" s="253"/>
      <c r="GQ627" s="253"/>
      <c r="GR627" s="253"/>
      <c r="GS627" s="253"/>
      <c r="GT627" s="253"/>
      <c r="GU627" s="253"/>
      <c r="GV627" s="253"/>
      <c r="GW627" s="253"/>
      <c r="GX627" s="253"/>
      <c r="GY627" s="253"/>
      <c r="GZ627" s="253"/>
      <c r="HA627" s="253"/>
      <c r="HB627" s="253"/>
      <c r="HC627" s="253"/>
      <c r="HD627" s="253"/>
      <c r="HE627" s="253"/>
      <c r="HF627" s="253"/>
      <c r="HG627" s="253"/>
      <c r="HH627" s="253"/>
      <c r="HI627" s="253"/>
      <c r="HJ627" s="253"/>
      <c r="HK627" s="253"/>
      <c r="HL627" s="253"/>
      <c r="HM627" s="253"/>
      <c r="HN627" s="253"/>
      <c r="HO627" s="253"/>
      <c r="HP627" s="253"/>
      <c r="HQ627" s="253"/>
      <c r="HR627" s="253"/>
      <c r="HS627" s="253"/>
      <c r="HT627" s="253"/>
      <c r="HU627" s="253"/>
      <c r="HV627" s="253"/>
      <c r="HW627" s="253"/>
      <c r="HX627" s="253"/>
      <c r="HY627" s="253"/>
      <c r="HZ627" s="253"/>
      <c r="IA627" s="253"/>
      <c r="IB627" s="253"/>
      <c r="IC627" s="253"/>
      <c r="ID627" s="253"/>
      <c r="IE627" s="253"/>
      <c r="IF627" s="253"/>
      <c r="IG627" s="253"/>
      <c r="IH627" s="253"/>
      <c r="II627" s="253"/>
      <c r="IJ627" s="253"/>
      <c r="IK627" s="253"/>
      <c r="IL627" s="253"/>
      <c r="IM627" s="253"/>
      <c r="IN627" s="253"/>
      <c r="IO627" s="253"/>
      <c r="IP627" s="253"/>
      <c r="IQ627" s="253"/>
      <c r="IR627" s="253"/>
      <c r="IS627" s="253"/>
      <c r="IT627" s="253"/>
      <c r="IU627" s="253"/>
      <c r="IV627" s="253"/>
      <c r="IW627" s="253"/>
      <c r="IX627" s="253"/>
      <c r="IY627" s="253"/>
      <c r="IZ627" s="253"/>
      <c r="JA627" s="253"/>
      <c r="JB627" s="253"/>
      <c r="JC627" s="253"/>
      <c r="JD627" s="253"/>
      <c r="JE627" s="253"/>
      <c r="JF627" s="253"/>
      <c r="JG627" s="253"/>
      <c r="JH627" s="253"/>
      <c r="JI627" s="253"/>
      <c r="JJ627" s="253"/>
      <c r="JK627" s="253"/>
      <c r="JL627" s="253"/>
      <c r="JM627" s="253"/>
      <c r="JN627" s="253"/>
      <c r="JO627" s="253"/>
      <c r="JP627" s="253"/>
      <c r="JQ627" s="253"/>
      <c r="JR627" s="253"/>
      <c r="JS627" s="253"/>
      <c r="JT627" s="253"/>
      <c r="JU627" s="253"/>
    </row>
    <row r="628" spans="1:281" s="252" customFormat="1" ht="15" customHeight="1" x14ac:dyDescent="0.25">
      <c r="A628" s="253"/>
      <c r="B628" s="253"/>
      <c r="C628" s="253"/>
      <c r="D628" s="253"/>
      <c r="E628" s="253"/>
      <c r="F628" s="253"/>
      <c r="G628" s="253"/>
      <c r="H628" s="253"/>
      <c r="I628" s="253"/>
      <c r="J628" s="253"/>
      <c r="K628" s="253"/>
      <c r="L628" s="253"/>
      <c r="M628" s="253"/>
      <c r="N628" s="253"/>
      <c r="O628" s="253"/>
      <c r="P628" s="253"/>
      <c r="Q628" s="253"/>
      <c r="R628" s="253"/>
      <c r="S628" s="253"/>
      <c r="T628" s="253"/>
      <c r="U628" s="253" t="s">
        <v>282</v>
      </c>
      <c r="V628" s="253"/>
      <c r="W628" s="253"/>
      <c r="X628" s="253"/>
      <c r="Y628" s="253"/>
      <c r="Z628" s="253"/>
      <c r="AA628" s="253"/>
      <c r="AB628" s="253"/>
      <c r="AC628" s="253" t="s">
        <v>357</v>
      </c>
      <c r="AD628" s="253"/>
      <c r="AE628" s="253"/>
      <c r="AF628" s="253"/>
      <c r="AG628" s="253"/>
      <c r="AH628" s="253"/>
      <c r="AI628" s="253"/>
      <c r="AJ628" s="253"/>
      <c r="AK628" s="253"/>
      <c r="AL628" s="253"/>
      <c r="AM628" s="253"/>
      <c r="AN628" s="253"/>
      <c r="AO628" s="253"/>
      <c r="AP628" s="253"/>
      <c r="AQ628" s="253"/>
      <c r="AR628" s="253"/>
      <c r="AS628" s="253"/>
      <c r="AT628" s="253"/>
      <c r="AU628" s="253"/>
      <c r="AV628" s="253"/>
      <c r="AW628" s="253"/>
      <c r="AX628" s="253"/>
      <c r="AY628" s="253"/>
      <c r="AZ628" s="253"/>
      <c r="BA628" s="253"/>
      <c r="BB628" s="253"/>
      <c r="BC628" s="253"/>
      <c r="BD628" s="253"/>
      <c r="BE628" s="253"/>
      <c r="BF628" s="253"/>
      <c r="BG628" s="253"/>
      <c r="BH628" s="253"/>
      <c r="BI628" s="253"/>
      <c r="BJ628" s="253"/>
      <c r="BK628" s="253"/>
      <c r="BL628" s="253"/>
      <c r="BM628" s="253"/>
      <c r="BN628" s="253"/>
      <c r="BO628" s="253"/>
      <c r="BP628" s="253"/>
      <c r="BQ628" s="253"/>
      <c r="BR628" s="253"/>
      <c r="BS628" s="253"/>
      <c r="BT628" s="253"/>
      <c r="BU628" s="253"/>
      <c r="BV628" s="253"/>
      <c r="BW628" s="253"/>
      <c r="BX628" s="253"/>
      <c r="BY628" s="253"/>
      <c r="BZ628" s="253"/>
      <c r="CA628" s="253"/>
      <c r="CB628" s="253"/>
      <c r="CC628" s="253"/>
      <c r="CD628" s="253"/>
      <c r="CE628" s="253"/>
      <c r="CF628" s="253"/>
      <c r="CG628" s="253"/>
      <c r="CH628" s="253"/>
      <c r="CI628" s="253"/>
      <c r="CJ628" s="253"/>
      <c r="CK628" s="253"/>
      <c r="CL628" s="253"/>
      <c r="CM628" s="253"/>
      <c r="CN628" s="253"/>
      <c r="CO628" s="253"/>
      <c r="CP628" s="253"/>
      <c r="CQ628" s="253"/>
      <c r="CR628" s="253"/>
      <c r="CS628" s="253"/>
      <c r="CT628" s="253"/>
      <c r="CU628" s="253"/>
      <c r="CV628" s="253"/>
      <c r="CW628" s="253"/>
      <c r="CX628" s="253"/>
      <c r="CY628" s="253"/>
      <c r="CZ628" s="253"/>
      <c r="DA628" s="253"/>
      <c r="DB628" s="253"/>
      <c r="DC628" s="253"/>
      <c r="DD628" s="253"/>
      <c r="DE628" s="253"/>
      <c r="DF628" s="253"/>
      <c r="DG628" s="253"/>
      <c r="DH628" s="253"/>
      <c r="DI628" s="253"/>
      <c r="DJ628" s="253"/>
      <c r="DK628" s="253"/>
      <c r="DL628" s="253"/>
      <c r="DM628" s="253"/>
      <c r="DN628" s="253"/>
      <c r="DO628" s="253"/>
      <c r="DP628" s="253"/>
      <c r="DQ628" s="253"/>
      <c r="DR628" s="253"/>
      <c r="DS628" s="253"/>
      <c r="DT628" s="253"/>
      <c r="DU628" s="253"/>
      <c r="DV628" s="253"/>
      <c r="DW628" s="253"/>
      <c r="DX628" s="253"/>
      <c r="DY628" s="253"/>
      <c r="DZ628" s="253"/>
      <c r="EA628" s="253"/>
      <c r="EB628" s="253"/>
      <c r="EC628" s="253"/>
      <c r="ED628" s="253"/>
      <c r="EE628" s="253"/>
      <c r="EF628" s="253"/>
      <c r="EG628" s="253"/>
      <c r="EH628" s="253"/>
      <c r="EI628" s="253"/>
      <c r="EJ628" s="253"/>
      <c r="EK628" s="253"/>
      <c r="EL628" s="253"/>
      <c r="EM628" s="253"/>
      <c r="EN628" s="253"/>
      <c r="EO628" s="253"/>
      <c r="EP628" s="253"/>
      <c r="EQ628" s="253"/>
      <c r="ER628" s="253"/>
      <c r="ES628" s="253"/>
      <c r="ET628" s="253"/>
      <c r="EU628" s="253"/>
      <c r="EV628" s="253"/>
      <c r="EW628" s="253"/>
      <c r="EX628" s="253"/>
      <c r="EY628" s="253"/>
      <c r="EZ628" s="253"/>
      <c r="FA628" s="253"/>
      <c r="FB628" s="253"/>
      <c r="FC628" s="253"/>
      <c r="FD628" s="253"/>
      <c r="FE628" s="253"/>
      <c r="FF628" s="253"/>
      <c r="FG628" s="253"/>
      <c r="FH628" s="253"/>
      <c r="FI628" s="253"/>
      <c r="FJ628" s="253"/>
      <c r="FK628" s="253"/>
      <c r="FL628" s="253"/>
      <c r="FM628" s="253"/>
      <c r="FN628" s="253"/>
      <c r="FO628" s="253"/>
      <c r="FP628" s="253"/>
      <c r="FQ628" s="253"/>
      <c r="FR628" s="253"/>
      <c r="FS628" s="253"/>
      <c r="FT628" s="253"/>
      <c r="FU628" s="253"/>
      <c r="FV628" s="253"/>
      <c r="FW628" s="253"/>
      <c r="FX628" s="253"/>
      <c r="FY628" s="253"/>
      <c r="FZ628" s="253"/>
      <c r="GA628" s="253"/>
      <c r="GB628" s="253"/>
      <c r="GC628" s="253"/>
      <c r="GD628" s="253"/>
      <c r="GE628" s="253"/>
      <c r="GF628" s="253"/>
      <c r="GG628" s="253"/>
      <c r="GH628" s="253"/>
      <c r="GI628" s="253"/>
      <c r="GJ628" s="253"/>
      <c r="GK628" s="253"/>
      <c r="GL628" s="253"/>
      <c r="GM628" s="253"/>
      <c r="GN628" s="253"/>
      <c r="GO628" s="253"/>
      <c r="GP628" s="253"/>
      <c r="GQ628" s="253"/>
      <c r="GR628" s="253"/>
      <c r="GS628" s="253"/>
      <c r="GT628" s="253"/>
      <c r="GU628" s="253"/>
      <c r="GV628" s="253"/>
      <c r="GW628" s="253"/>
      <c r="GX628" s="253"/>
      <c r="GY628" s="253"/>
      <c r="GZ628" s="253"/>
      <c r="HA628" s="253"/>
      <c r="HB628" s="253"/>
      <c r="HC628" s="253"/>
      <c r="HD628" s="253"/>
      <c r="HE628" s="253"/>
      <c r="HF628" s="253"/>
      <c r="HG628" s="253"/>
      <c r="HH628" s="253"/>
      <c r="HI628" s="253"/>
      <c r="HJ628" s="253"/>
      <c r="HK628" s="253"/>
      <c r="HL628" s="253"/>
      <c r="HM628" s="253"/>
      <c r="HN628" s="253"/>
      <c r="HO628" s="253"/>
      <c r="HP628" s="253"/>
      <c r="HQ628" s="253"/>
      <c r="HR628" s="253"/>
      <c r="HS628" s="253"/>
      <c r="HT628" s="253"/>
      <c r="HU628" s="253"/>
      <c r="HV628" s="253"/>
      <c r="HW628" s="253"/>
      <c r="HX628" s="253"/>
      <c r="HY628" s="253"/>
      <c r="HZ628" s="253"/>
      <c r="IA628" s="253"/>
      <c r="IB628" s="253"/>
      <c r="IC628" s="253"/>
      <c r="ID628" s="253"/>
      <c r="IE628" s="253"/>
      <c r="IF628" s="253"/>
      <c r="IG628" s="253"/>
      <c r="IH628" s="253"/>
      <c r="II628" s="253"/>
      <c r="IJ628" s="253"/>
      <c r="IK628" s="253"/>
      <c r="IL628" s="253"/>
      <c r="IM628" s="253"/>
      <c r="IN628" s="253"/>
      <c r="IO628" s="253"/>
      <c r="IP628" s="253"/>
      <c r="IQ628" s="253"/>
      <c r="IR628" s="253"/>
      <c r="IS628" s="253"/>
      <c r="IT628" s="253"/>
      <c r="IU628" s="253"/>
      <c r="IV628" s="253"/>
      <c r="IW628" s="253"/>
      <c r="IX628" s="253"/>
      <c r="IY628" s="253"/>
      <c r="IZ628" s="253"/>
      <c r="JA628" s="253"/>
      <c r="JB628" s="253"/>
      <c r="JC628" s="253"/>
      <c r="JD628" s="253"/>
      <c r="JE628" s="253"/>
      <c r="JF628" s="253"/>
      <c r="JG628" s="253"/>
      <c r="JH628" s="253"/>
      <c r="JI628" s="253"/>
      <c r="JJ628" s="253"/>
      <c r="JK628" s="253"/>
      <c r="JL628" s="253"/>
      <c r="JM628" s="253"/>
      <c r="JN628" s="253"/>
      <c r="JO628" s="253"/>
      <c r="JP628" s="253"/>
      <c r="JQ628" s="253"/>
      <c r="JR628" s="253"/>
      <c r="JS628" s="253"/>
      <c r="JT628" s="253"/>
      <c r="JU628" s="253"/>
    </row>
    <row r="629" spans="1:281" s="252" customFormat="1" ht="15" customHeight="1" x14ac:dyDescent="0.25">
      <c r="A629" s="253"/>
      <c r="B629" s="253"/>
      <c r="C629" s="253"/>
      <c r="D629" s="253"/>
      <c r="E629" s="253"/>
      <c r="F629" s="253"/>
      <c r="G629" s="253"/>
      <c r="H629" s="253"/>
      <c r="I629" s="253"/>
      <c r="J629" s="253"/>
      <c r="K629" s="253"/>
      <c r="L629" s="253"/>
      <c r="M629" s="253"/>
      <c r="N629" s="253"/>
      <c r="O629" s="253"/>
      <c r="P629" s="253"/>
      <c r="Q629" s="253"/>
      <c r="R629" s="253"/>
      <c r="S629" s="253"/>
      <c r="T629" s="253"/>
      <c r="U629" s="253" t="s">
        <v>788</v>
      </c>
      <c r="V629" s="253"/>
      <c r="W629" s="253"/>
      <c r="X629" s="253"/>
      <c r="Y629" s="253"/>
      <c r="Z629" s="253"/>
      <c r="AA629" s="253"/>
      <c r="AB629" s="253"/>
      <c r="AC629" s="253" t="s">
        <v>316</v>
      </c>
      <c r="AD629" s="253"/>
      <c r="AE629" s="253"/>
      <c r="AF629" s="253"/>
      <c r="AG629" s="253"/>
      <c r="AH629" s="253"/>
      <c r="AI629" s="253"/>
      <c r="AJ629" s="253"/>
      <c r="AK629" s="253"/>
      <c r="AL629" s="253"/>
      <c r="AM629" s="253"/>
      <c r="AN629" s="253"/>
      <c r="AO629" s="253"/>
      <c r="AP629" s="253"/>
      <c r="AQ629" s="253"/>
      <c r="AR629" s="253"/>
      <c r="AS629" s="253"/>
      <c r="AT629" s="253"/>
      <c r="AU629" s="253"/>
      <c r="AV629" s="253"/>
      <c r="AW629" s="253"/>
      <c r="AX629" s="253"/>
      <c r="AY629" s="253"/>
      <c r="AZ629" s="253"/>
      <c r="BA629" s="253"/>
      <c r="BB629" s="253"/>
      <c r="BC629" s="253"/>
      <c r="BD629" s="253"/>
      <c r="BE629" s="253"/>
      <c r="BF629" s="253"/>
      <c r="BG629" s="253"/>
      <c r="BH629" s="253"/>
      <c r="BI629" s="253"/>
      <c r="BJ629" s="253"/>
      <c r="BK629" s="253"/>
      <c r="BL629" s="253"/>
      <c r="BM629" s="253"/>
      <c r="BN629" s="253"/>
      <c r="BO629" s="253"/>
      <c r="BP629" s="253"/>
      <c r="BQ629" s="253"/>
      <c r="BR629" s="253"/>
      <c r="BS629" s="253"/>
      <c r="BT629" s="253"/>
      <c r="BU629" s="253"/>
      <c r="BV629" s="253"/>
      <c r="BW629" s="253"/>
      <c r="BX629" s="253"/>
      <c r="BY629" s="253"/>
      <c r="BZ629" s="253"/>
      <c r="CA629" s="253"/>
      <c r="CB629" s="253"/>
      <c r="CC629" s="253"/>
      <c r="CD629" s="253"/>
      <c r="CE629" s="253"/>
      <c r="CF629" s="253"/>
      <c r="CG629" s="253"/>
      <c r="CH629" s="253"/>
      <c r="CI629" s="253"/>
      <c r="CJ629" s="253"/>
      <c r="CK629" s="253"/>
      <c r="CL629" s="253"/>
      <c r="CM629" s="253"/>
      <c r="CN629" s="253"/>
      <c r="CO629" s="253"/>
      <c r="CP629" s="253"/>
      <c r="CQ629" s="253"/>
      <c r="CR629" s="253"/>
      <c r="CS629" s="253"/>
      <c r="CT629" s="253"/>
      <c r="CU629" s="253"/>
      <c r="CV629" s="253"/>
      <c r="CW629" s="253"/>
      <c r="CX629" s="253"/>
      <c r="CY629" s="253"/>
      <c r="CZ629" s="253"/>
      <c r="DA629" s="253"/>
      <c r="DB629" s="253"/>
      <c r="DC629" s="253"/>
      <c r="DD629" s="253"/>
      <c r="DE629" s="253"/>
      <c r="DF629" s="253"/>
      <c r="DG629" s="253"/>
      <c r="DH629" s="253"/>
      <c r="DI629" s="253"/>
      <c r="DJ629" s="253"/>
      <c r="DK629" s="253"/>
      <c r="DL629" s="253"/>
      <c r="DM629" s="253"/>
      <c r="DN629" s="253"/>
      <c r="DO629" s="253"/>
      <c r="DP629" s="253"/>
      <c r="DQ629" s="253"/>
      <c r="DR629" s="253"/>
      <c r="DS629" s="253"/>
      <c r="DT629" s="253"/>
      <c r="DU629" s="253"/>
      <c r="DV629" s="253"/>
      <c r="DW629" s="253"/>
      <c r="DX629" s="253"/>
      <c r="DY629" s="253"/>
      <c r="DZ629" s="253"/>
      <c r="EA629" s="253"/>
      <c r="EB629" s="253"/>
      <c r="EC629" s="253"/>
      <c r="ED629" s="253"/>
      <c r="EE629" s="253"/>
      <c r="EF629" s="253"/>
      <c r="EG629" s="253"/>
      <c r="EH629" s="253"/>
      <c r="EI629" s="253"/>
      <c r="EJ629" s="253"/>
      <c r="EK629" s="253"/>
      <c r="EL629" s="253"/>
      <c r="EM629" s="253"/>
      <c r="EN629" s="253"/>
      <c r="EO629" s="253"/>
      <c r="EP629" s="253"/>
      <c r="EQ629" s="253"/>
      <c r="ER629" s="253"/>
      <c r="ES629" s="253"/>
      <c r="ET629" s="253"/>
      <c r="EU629" s="253"/>
      <c r="EV629" s="253"/>
      <c r="EW629" s="253"/>
      <c r="EX629" s="253"/>
      <c r="EY629" s="253"/>
      <c r="EZ629" s="253"/>
      <c r="FA629" s="253"/>
      <c r="FB629" s="253"/>
      <c r="FC629" s="253"/>
      <c r="FD629" s="253"/>
      <c r="FE629" s="253"/>
      <c r="FF629" s="253"/>
      <c r="FG629" s="253"/>
      <c r="FH629" s="253"/>
      <c r="FI629" s="253"/>
      <c r="FJ629" s="253"/>
      <c r="FK629" s="253"/>
      <c r="FL629" s="253"/>
      <c r="FM629" s="253"/>
      <c r="FN629" s="253"/>
      <c r="FO629" s="253"/>
      <c r="FP629" s="253"/>
      <c r="FQ629" s="253"/>
      <c r="FR629" s="253"/>
      <c r="FS629" s="253"/>
      <c r="FT629" s="253"/>
      <c r="FU629" s="253"/>
      <c r="FV629" s="253"/>
      <c r="FW629" s="253"/>
      <c r="FX629" s="253"/>
      <c r="FY629" s="253"/>
      <c r="FZ629" s="253"/>
      <c r="GA629" s="253"/>
      <c r="GB629" s="253"/>
      <c r="GC629" s="253"/>
      <c r="GD629" s="253"/>
      <c r="GE629" s="253"/>
      <c r="GF629" s="253"/>
      <c r="GG629" s="253"/>
      <c r="GH629" s="253"/>
      <c r="GI629" s="253"/>
      <c r="GJ629" s="253"/>
      <c r="GK629" s="253"/>
      <c r="GL629" s="253"/>
      <c r="GM629" s="253"/>
      <c r="GN629" s="253"/>
      <c r="GO629" s="253"/>
      <c r="GP629" s="253"/>
      <c r="GQ629" s="253"/>
      <c r="GR629" s="253"/>
      <c r="GS629" s="253"/>
      <c r="GT629" s="253"/>
      <c r="GU629" s="253"/>
      <c r="GV629" s="253"/>
      <c r="GW629" s="253"/>
      <c r="GX629" s="253"/>
      <c r="GY629" s="253"/>
      <c r="GZ629" s="253"/>
      <c r="HA629" s="253"/>
      <c r="HB629" s="253"/>
      <c r="HC629" s="253"/>
      <c r="HD629" s="253"/>
      <c r="HE629" s="253"/>
      <c r="HF629" s="253"/>
      <c r="HG629" s="253"/>
      <c r="HH629" s="253"/>
      <c r="HI629" s="253"/>
      <c r="HJ629" s="253"/>
      <c r="HK629" s="253"/>
      <c r="HL629" s="253"/>
      <c r="HM629" s="253"/>
      <c r="HN629" s="253"/>
      <c r="HO629" s="253"/>
      <c r="HP629" s="253"/>
      <c r="HQ629" s="253"/>
      <c r="HR629" s="253"/>
      <c r="HS629" s="253"/>
      <c r="HT629" s="253"/>
      <c r="HU629" s="253"/>
      <c r="HV629" s="253"/>
      <c r="HW629" s="253"/>
      <c r="HX629" s="253"/>
      <c r="HY629" s="253"/>
      <c r="HZ629" s="253"/>
      <c r="IA629" s="253"/>
      <c r="IB629" s="253"/>
      <c r="IC629" s="253"/>
      <c r="ID629" s="253"/>
      <c r="IE629" s="253"/>
      <c r="IF629" s="253"/>
      <c r="IG629" s="253"/>
      <c r="IH629" s="253"/>
      <c r="II629" s="253"/>
      <c r="IJ629" s="253"/>
      <c r="IK629" s="253"/>
      <c r="IL629" s="253"/>
      <c r="IM629" s="253"/>
      <c r="IN629" s="253"/>
      <c r="IO629" s="253"/>
      <c r="IP629" s="253"/>
      <c r="IQ629" s="253"/>
      <c r="IR629" s="253"/>
      <c r="IS629" s="253"/>
      <c r="IT629" s="253"/>
      <c r="IU629" s="253"/>
      <c r="IV629" s="253"/>
      <c r="IW629" s="253"/>
      <c r="IX629" s="253"/>
      <c r="IY629" s="253"/>
      <c r="IZ629" s="253"/>
      <c r="JA629" s="253"/>
      <c r="JB629" s="253"/>
      <c r="JC629" s="253"/>
      <c r="JD629" s="253"/>
      <c r="JE629" s="253"/>
      <c r="JF629" s="253"/>
      <c r="JG629" s="253"/>
      <c r="JH629" s="253"/>
      <c r="JI629" s="253"/>
      <c r="JJ629" s="253"/>
      <c r="JK629" s="253"/>
      <c r="JL629" s="253"/>
      <c r="JM629" s="253"/>
      <c r="JN629" s="253"/>
      <c r="JO629" s="253"/>
      <c r="JP629" s="253"/>
      <c r="JQ629" s="253"/>
      <c r="JR629" s="253"/>
      <c r="JS629" s="253"/>
      <c r="JT629" s="253"/>
      <c r="JU629" s="253"/>
    </row>
    <row r="630" spans="1:281" s="252" customFormat="1" ht="15" customHeight="1" x14ac:dyDescent="0.25">
      <c r="A630" s="253"/>
      <c r="B630" s="253"/>
      <c r="C630" s="253"/>
      <c r="D630" s="253"/>
      <c r="E630" s="253"/>
      <c r="F630" s="253"/>
      <c r="G630" s="253"/>
      <c r="H630" s="253"/>
      <c r="I630" s="253"/>
      <c r="J630" s="253"/>
      <c r="K630" s="253"/>
      <c r="L630" s="253"/>
      <c r="M630" s="253"/>
      <c r="N630" s="253"/>
      <c r="O630" s="253"/>
      <c r="P630" s="253"/>
      <c r="Q630" s="253"/>
      <c r="R630" s="253"/>
      <c r="S630" s="253"/>
      <c r="T630" s="253"/>
      <c r="U630" s="253" t="s">
        <v>789</v>
      </c>
      <c r="V630" s="253"/>
      <c r="W630" s="253"/>
      <c r="X630" s="253"/>
      <c r="Y630" s="253"/>
      <c r="Z630" s="253"/>
      <c r="AA630" s="253"/>
      <c r="AB630" s="253"/>
      <c r="AC630" s="253" t="s">
        <v>318</v>
      </c>
      <c r="AD630" s="253"/>
      <c r="AE630" s="253"/>
      <c r="AF630" s="253"/>
      <c r="AG630" s="253"/>
      <c r="AH630" s="253"/>
      <c r="AI630" s="253"/>
      <c r="AJ630" s="253"/>
      <c r="AK630" s="253"/>
      <c r="AL630" s="253"/>
      <c r="AM630" s="253"/>
      <c r="AN630" s="253"/>
      <c r="AO630" s="253"/>
      <c r="AP630" s="253"/>
      <c r="AQ630" s="253"/>
      <c r="AR630" s="253"/>
      <c r="AS630" s="253"/>
      <c r="AT630" s="253"/>
      <c r="AU630" s="253"/>
      <c r="AV630" s="253"/>
      <c r="AW630" s="253"/>
      <c r="AX630" s="253"/>
      <c r="AY630" s="253"/>
      <c r="AZ630" s="253"/>
      <c r="BA630" s="253"/>
      <c r="BB630" s="253"/>
      <c r="BC630" s="253"/>
      <c r="BD630" s="253"/>
      <c r="BE630" s="253"/>
      <c r="BF630" s="253"/>
      <c r="BG630" s="253"/>
      <c r="BH630" s="253"/>
      <c r="BI630" s="253"/>
      <c r="BJ630" s="253"/>
      <c r="BK630" s="253"/>
      <c r="BL630" s="253"/>
      <c r="BM630" s="253"/>
      <c r="BN630" s="253"/>
      <c r="BO630" s="253"/>
      <c r="BP630" s="253"/>
      <c r="BQ630" s="253"/>
      <c r="BR630" s="253"/>
      <c r="BS630" s="253"/>
      <c r="BT630" s="253"/>
      <c r="BU630" s="253"/>
      <c r="BV630" s="253"/>
      <c r="BW630" s="253"/>
      <c r="BX630" s="253"/>
      <c r="BY630" s="253"/>
      <c r="BZ630" s="253"/>
      <c r="CA630" s="253"/>
      <c r="CB630" s="253"/>
      <c r="CC630" s="253"/>
      <c r="CD630" s="253"/>
      <c r="CE630" s="253"/>
      <c r="CF630" s="253"/>
      <c r="CG630" s="253"/>
      <c r="CH630" s="253"/>
      <c r="CI630" s="253"/>
      <c r="CJ630" s="253"/>
      <c r="CK630" s="253"/>
      <c r="CL630" s="253"/>
      <c r="CM630" s="253"/>
      <c r="CN630" s="253"/>
      <c r="CO630" s="253"/>
      <c r="CP630" s="253"/>
      <c r="CQ630" s="253"/>
      <c r="CR630" s="253"/>
      <c r="CS630" s="253"/>
      <c r="CT630" s="253"/>
      <c r="CU630" s="253"/>
      <c r="CV630" s="253"/>
      <c r="CW630" s="253"/>
      <c r="CX630" s="253"/>
      <c r="CY630" s="253"/>
      <c r="CZ630" s="253"/>
      <c r="DA630" s="253"/>
      <c r="DB630" s="253"/>
      <c r="DC630" s="253"/>
      <c r="DD630" s="253"/>
      <c r="DE630" s="253"/>
      <c r="DF630" s="253"/>
      <c r="DG630" s="253"/>
      <c r="DH630" s="253"/>
      <c r="DI630" s="253"/>
      <c r="DJ630" s="253"/>
      <c r="DK630" s="253"/>
      <c r="DL630" s="253"/>
      <c r="DM630" s="253"/>
      <c r="DN630" s="253"/>
      <c r="DO630" s="253"/>
      <c r="DP630" s="253"/>
      <c r="DQ630" s="253"/>
      <c r="DR630" s="253"/>
      <c r="DS630" s="253"/>
      <c r="DT630" s="253"/>
      <c r="DU630" s="253"/>
      <c r="DV630" s="253"/>
      <c r="DW630" s="253"/>
      <c r="DX630" s="253"/>
      <c r="DY630" s="253"/>
      <c r="DZ630" s="253"/>
      <c r="EA630" s="253"/>
      <c r="EB630" s="253"/>
      <c r="EC630" s="253"/>
      <c r="ED630" s="253"/>
      <c r="EE630" s="253"/>
      <c r="EF630" s="253"/>
      <c r="EG630" s="253"/>
      <c r="EH630" s="253"/>
      <c r="EI630" s="253"/>
      <c r="EJ630" s="253"/>
      <c r="EK630" s="253"/>
      <c r="EL630" s="253"/>
      <c r="EM630" s="253"/>
      <c r="EN630" s="253"/>
      <c r="EO630" s="253"/>
      <c r="EP630" s="253"/>
      <c r="EQ630" s="253"/>
      <c r="ER630" s="253"/>
      <c r="ES630" s="253"/>
      <c r="ET630" s="253"/>
      <c r="EU630" s="253"/>
      <c r="EV630" s="253"/>
      <c r="EW630" s="253"/>
      <c r="EX630" s="253"/>
      <c r="EY630" s="253"/>
      <c r="EZ630" s="253"/>
      <c r="FA630" s="253"/>
      <c r="FB630" s="253"/>
      <c r="FC630" s="253"/>
      <c r="FD630" s="253"/>
      <c r="FE630" s="253"/>
      <c r="FF630" s="253"/>
      <c r="FG630" s="253"/>
      <c r="FH630" s="253"/>
      <c r="FI630" s="253"/>
      <c r="FJ630" s="253"/>
      <c r="FK630" s="253"/>
      <c r="FL630" s="253"/>
      <c r="FM630" s="253"/>
      <c r="FN630" s="253"/>
      <c r="FO630" s="253"/>
      <c r="FP630" s="253"/>
      <c r="FQ630" s="253"/>
      <c r="FR630" s="253"/>
      <c r="FS630" s="253"/>
      <c r="FT630" s="253"/>
      <c r="FU630" s="253"/>
      <c r="FV630" s="253"/>
      <c r="FW630" s="253"/>
      <c r="FX630" s="253"/>
      <c r="FY630" s="253"/>
      <c r="FZ630" s="253"/>
      <c r="GA630" s="253"/>
      <c r="GB630" s="253"/>
      <c r="GC630" s="253"/>
      <c r="GD630" s="253"/>
      <c r="GE630" s="253"/>
      <c r="GF630" s="253"/>
      <c r="GG630" s="253"/>
      <c r="GH630" s="253"/>
      <c r="GI630" s="253"/>
      <c r="GJ630" s="253"/>
      <c r="GK630" s="253"/>
      <c r="GL630" s="253"/>
      <c r="GM630" s="253"/>
      <c r="GN630" s="253"/>
      <c r="GO630" s="253"/>
      <c r="GP630" s="253"/>
      <c r="GQ630" s="253"/>
      <c r="GR630" s="253"/>
      <c r="GS630" s="253"/>
      <c r="GT630" s="253"/>
      <c r="GU630" s="253"/>
      <c r="GV630" s="253"/>
      <c r="GW630" s="253"/>
      <c r="GX630" s="253"/>
      <c r="GY630" s="253"/>
      <c r="GZ630" s="253"/>
      <c r="HA630" s="253"/>
      <c r="HB630" s="253"/>
      <c r="HC630" s="253"/>
      <c r="HD630" s="253"/>
      <c r="HE630" s="253"/>
      <c r="HF630" s="253"/>
      <c r="HG630" s="253"/>
      <c r="HH630" s="253"/>
      <c r="HI630" s="253"/>
      <c r="HJ630" s="253"/>
      <c r="HK630" s="253"/>
      <c r="HL630" s="253"/>
      <c r="HM630" s="253"/>
      <c r="HN630" s="253"/>
      <c r="HO630" s="253"/>
      <c r="HP630" s="253"/>
      <c r="HQ630" s="253"/>
      <c r="HR630" s="253"/>
      <c r="HS630" s="253"/>
      <c r="HT630" s="253"/>
      <c r="HU630" s="253"/>
      <c r="HV630" s="253"/>
      <c r="HW630" s="253"/>
      <c r="HX630" s="253"/>
      <c r="HY630" s="253"/>
      <c r="HZ630" s="253"/>
      <c r="IA630" s="253"/>
      <c r="IB630" s="253"/>
      <c r="IC630" s="253"/>
      <c r="ID630" s="253"/>
      <c r="IE630" s="253"/>
      <c r="IF630" s="253"/>
      <c r="IG630" s="253"/>
      <c r="IH630" s="253"/>
      <c r="II630" s="253"/>
      <c r="IJ630" s="253"/>
      <c r="IK630" s="253"/>
      <c r="IL630" s="253"/>
      <c r="IM630" s="253"/>
      <c r="IN630" s="253"/>
      <c r="IO630" s="253"/>
      <c r="IP630" s="253"/>
      <c r="IQ630" s="253"/>
      <c r="IR630" s="253"/>
      <c r="IS630" s="253"/>
      <c r="IT630" s="253"/>
      <c r="IU630" s="253"/>
      <c r="IV630" s="253"/>
      <c r="IW630" s="253"/>
      <c r="IX630" s="253"/>
      <c r="IY630" s="253"/>
      <c r="IZ630" s="253"/>
      <c r="JA630" s="253"/>
      <c r="JB630" s="253"/>
      <c r="JC630" s="253"/>
      <c r="JD630" s="253"/>
      <c r="JE630" s="253"/>
      <c r="JF630" s="253"/>
      <c r="JG630" s="253"/>
      <c r="JH630" s="253"/>
      <c r="JI630" s="253"/>
      <c r="JJ630" s="253"/>
      <c r="JK630" s="253"/>
      <c r="JL630" s="253"/>
      <c r="JM630" s="253"/>
      <c r="JN630" s="253"/>
      <c r="JO630" s="253"/>
      <c r="JP630" s="253"/>
      <c r="JQ630" s="253"/>
      <c r="JR630" s="253"/>
      <c r="JS630" s="253"/>
      <c r="JT630" s="253"/>
      <c r="JU630" s="253"/>
    </row>
    <row r="631" spans="1:281" s="252" customFormat="1" ht="15" customHeight="1" x14ac:dyDescent="0.25">
      <c r="A631" s="253"/>
      <c r="B631" s="253"/>
      <c r="C631" s="253"/>
      <c r="D631" s="253"/>
      <c r="E631" s="253"/>
      <c r="F631" s="253"/>
      <c r="G631" s="253"/>
      <c r="H631" s="253"/>
      <c r="I631" s="253"/>
      <c r="J631" s="253"/>
      <c r="K631" s="253"/>
      <c r="L631" s="253"/>
      <c r="M631" s="253"/>
      <c r="N631" s="253"/>
      <c r="O631" s="253"/>
      <c r="P631" s="253"/>
      <c r="Q631" s="253"/>
      <c r="R631" s="253"/>
      <c r="S631" s="253"/>
      <c r="T631" s="253"/>
      <c r="U631" s="253" t="s">
        <v>790</v>
      </c>
      <c r="V631" s="253"/>
      <c r="W631" s="253"/>
      <c r="X631" s="253"/>
      <c r="Y631" s="253"/>
      <c r="Z631" s="253"/>
      <c r="AA631" s="253"/>
      <c r="AB631" s="253"/>
      <c r="AC631" s="253" t="s">
        <v>329</v>
      </c>
      <c r="AD631" s="253"/>
      <c r="AE631" s="253"/>
      <c r="AF631" s="253"/>
      <c r="AG631" s="253"/>
      <c r="AH631" s="253"/>
      <c r="AI631" s="253"/>
      <c r="AJ631" s="253"/>
      <c r="AK631" s="253"/>
      <c r="AL631" s="253"/>
      <c r="AM631" s="253"/>
      <c r="AN631" s="253"/>
      <c r="AO631" s="253"/>
      <c r="AP631" s="253"/>
      <c r="AQ631" s="253"/>
      <c r="AR631" s="253"/>
      <c r="AS631" s="253"/>
      <c r="AT631" s="253"/>
      <c r="AU631" s="253"/>
      <c r="AV631" s="253"/>
      <c r="AW631" s="253"/>
      <c r="AX631" s="253"/>
      <c r="AY631" s="253"/>
      <c r="AZ631" s="253"/>
      <c r="BA631" s="253"/>
      <c r="BB631" s="253"/>
      <c r="BC631" s="253"/>
      <c r="BD631" s="253"/>
      <c r="BE631" s="253"/>
      <c r="BF631" s="253"/>
      <c r="BG631" s="253"/>
      <c r="BH631" s="253"/>
      <c r="BI631" s="253"/>
      <c r="BJ631" s="253"/>
      <c r="BK631" s="253"/>
      <c r="BL631" s="253"/>
      <c r="BM631" s="253"/>
      <c r="BN631" s="253"/>
      <c r="BO631" s="253"/>
      <c r="BP631" s="253"/>
      <c r="BQ631" s="253"/>
      <c r="BR631" s="253"/>
      <c r="BS631" s="253"/>
      <c r="BT631" s="253"/>
      <c r="BU631" s="253"/>
      <c r="BV631" s="253"/>
      <c r="BW631" s="253"/>
      <c r="BX631" s="253"/>
      <c r="BY631" s="253"/>
      <c r="BZ631" s="253"/>
      <c r="CA631" s="253"/>
      <c r="CB631" s="253"/>
      <c r="CC631" s="253"/>
      <c r="CD631" s="253"/>
      <c r="CE631" s="253"/>
      <c r="CF631" s="253"/>
      <c r="CG631" s="253"/>
      <c r="CH631" s="253"/>
      <c r="CI631" s="253"/>
      <c r="CJ631" s="253"/>
      <c r="CK631" s="253"/>
      <c r="CL631" s="253"/>
      <c r="CM631" s="253"/>
      <c r="CN631" s="253"/>
      <c r="CO631" s="253"/>
      <c r="CP631" s="253"/>
      <c r="CQ631" s="253"/>
      <c r="CR631" s="253"/>
      <c r="CS631" s="253"/>
      <c r="CT631" s="253"/>
      <c r="CU631" s="253"/>
      <c r="CV631" s="253"/>
      <c r="CW631" s="253"/>
      <c r="CX631" s="253"/>
      <c r="CY631" s="253"/>
      <c r="CZ631" s="253"/>
      <c r="DA631" s="253"/>
      <c r="DB631" s="253"/>
      <c r="DC631" s="253"/>
      <c r="DD631" s="253"/>
      <c r="DE631" s="253"/>
      <c r="DF631" s="253"/>
      <c r="DG631" s="253"/>
      <c r="DH631" s="253"/>
      <c r="DI631" s="253"/>
      <c r="DJ631" s="253"/>
      <c r="DK631" s="253"/>
      <c r="DL631" s="253"/>
      <c r="DM631" s="253"/>
      <c r="DN631" s="253"/>
      <c r="DO631" s="253"/>
      <c r="DP631" s="253"/>
      <c r="DQ631" s="253"/>
      <c r="DR631" s="253"/>
      <c r="DS631" s="253"/>
      <c r="DT631" s="253"/>
      <c r="DU631" s="253"/>
      <c r="DV631" s="253"/>
      <c r="DW631" s="253"/>
      <c r="DX631" s="253"/>
      <c r="DY631" s="253"/>
      <c r="DZ631" s="253"/>
      <c r="EA631" s="253"/>
      <c r="EB631" s="253"/>
      <c r="EC631" s="253"/>
      <c r="ED631" s="253"/>
      <c r="EE631" s="253"/>
      <c r="EF631" s="253"/>
      <c r="EG631" s="253"/>
      <c r="EH631" s="253"/>
      <c r="EI631" s="253"/>
      <c r="EJ631" s="253"/>
      <c r="EK631" s="253"/>
      <c r="EL631" s="253"/>
      <c r="EM631" s="253"/>
      <c r="EN631" s="253"/>
      <c r="EO631" s="253"/>
      <c r="EP631" s="253"/>
      <c r="EQ631" s="253"/>
      <c r="ER631" s="253"/>
      <c r="ES631" s="253"/>
      <c r="ET631" s="253"/>
      <c r="EU631" s="253"/>
      <c r="EV631" s="253"/>
      <c r="EW631" s="253"/>
      <c r="EX631" s="253"/>
      <c r="EY631" s="253"/>
      <c r="EZ631" s="253"/>
      <c r="FA631" s="253"/>
      <c r="FB631" s="253"/>
      <c r="FC631" s="253"/>
      <c r="FD631" s="253"/>
      <c r="FE631" s="253"/>
      <c r="FF631" s="253"/>
      <c r="FG631" s="253"/>
      <c r="FH631" s="253"/>
      <c r="FI631" s="253"/>
      <c r="FJ631" s="253"/>
      <c r="FK631" s="253"/>
      <c r="FL631" s="253"/>
      <c r="FM631" s="253"/>
      <c r="FN631" s="253"/>
      <c r="FO631" s="253"/>
      <c r="FP631" s="253"/>
      <c r="FQ631" s="253"/>
      <c r="FR631" s="253"/>
      <c r="FS631" s="253"/>
      <c r="FT631" s="253"/>
      <c r="FU631" s="253"/>
      <c r="FV631" s="253"/>
      <c r="FW631" s="253"/>
      <c r="FX631" s="253"/>
      <c r="FY631" s="253"/>
      <c r="FZ631" s="253"/>
      <c r="GA631" s="253"/>
      <c r="GB631" s="253"/>
      <c r="GC631" s="253"/>
      <c r="GD631" s="253"/>
      <c r="GE631" s="253"/>
      <c r="GF631" s="253"/>
      <c r="GG631" s="253"/>
      <c r="GH631" s="253"/>
      <c r="GI631" s="253"/>
      <c r="GJ631" s="253"/>
      <c r="GK631" s="253"/>
      <c r="GL631" s="253"/>
      <c r="GM631" s="253"/>
      <c r="GN631" s="253"/>
      <c r="GO631" s="253"/>
      <c r="GP631" s="253"/>
      <c r="GQ631" s="253"/>
      <c r="GR631" s="253"/>
      <c r="GS631" s="253"/>
      <c r="GT631" s="253"/>
      <c r="GU631" s="253"/>
      <c r="GV631" s="253"/>
      <c r="GW631" s="253"/>
      <c r="GX631" s="253"/>
      <c r="GY631" s="253"/>
      <c r="GZ631" s="253"/>
      <c r="HA631" s="253"/>
      <c r="HB631" s="253"/>
      <c r="HC631" s="253"/>
      <c r="HD631" s="253"/>
      <c r="HE631" s="253"/>
      <c r="HF631" s="253"/>
      <c r="HG631" s="253"/>
      <c r="HH631" s="253"/>
      <c r="HI631" s="253"/>
      <c r="HJ631" s="253"/>
      <c r="HK631" s="253"/>
      <c r="HL631" s="253"/>
      <c r="HM631" s="253"/>
      <c r="HN631" s="253"/>
      <c r="HO631" s="253"/>
      <c r="HP631" s="253"/>
      <c r="HQ631" s="253"/>
      <c r="HR631" s="253"/>
      <c r="HS631" s="253"/>
      <c r="HT631" s="253"/>
      <c r="HU631" s="253"/>
      <c r="HV631" s="253"/>
      <c r="HW631" s="253"/>
      <c r="HX631" s="253"/>
      <c r="HY631" s="253"/>
      <c r="HZ631" s="253"/>
      <c r="IA631" s="253"/>
      <c r="IB631" s="253"/>
      <c r="IC631" s="253"/>
      <c r="ID631" s="253"/>
      <c r="IE631" s="253"/>
      <c r="IF631" s="253"/>
      <c r="IG631" s="253"/>
      <c r="IH631" s="253"/>
      <c r="II631" s="253"/>
      <c r="IJ631" s="253"/>
      <c r="IK631" s="253"/>
      <c r="IL631" s="253"/>
      <c r="IM631" s="253"/>
      <c r="IN631" s="253"/>
      <c r="IO631" s="253"/>
      <c r="IP631" s="253"/>
      <c r="IQ631" s="253"/>
      <c r="IR631" s="253"/>
      <c r="IS631" s="253"/>
      <c r="IT631" s="253"/>
      <c r="IU631" s="253"/>
      <c r="IV631" s="253"/>
      <c r="IW631" s="253"/>
      <c r="IX631" s="253"/>
      <c r="IY631" s="253"/>
      <c r="IZ631" s="253"/>
      <c r="JA631" s="253"/>
      <c r="JB631" s="253"/>
      <c r="JC631" s="253"/>
      <c r="JD631" s="253"/>
      <c r="JE631" s="253"/>
      <c r="JF631" s="253"/>
      <c r="JG631" s="253"/>
      <c r="JH631" s="253"/>
      <c r="JI631" s="253"/>
      <c r="JJ631" s="253"/>
      <c r="JK631" s="253"/>
      <c r="JL631" s="253"/>
      <c r="JM631" s="253"/>
      <c r="JN631" s="253"/>
      <c r="JO631" s="253"/>
      <c r="JP631" s="253"/>
      <c r="JQ631" s="253"/>
      <c r="JR631" s="253"/>
      <c r="JS631" s="253"/>
      <c r="JT631" s="253"/>
      <c r="JU631" s="253"/>
    </row>
    <row r="632" spans="1:281" s="252" customFormat="1" ht="15" customHeight="1" x14ac:dyDescent="0.25">
      <c r="A632" s="253"/>
      <c r="B632" s="253"/>
      <c r="C632" s="253"/>
      <c r="D632" s="253"/>
      <c r="E632" s="253"/>
      <c r="F632" s="253"/>
      <c r="G632" s="253"/>
      <c r="H632" s="253"/>
      <c r="I632" s="253"/>
      <c r="J632" s="253"/>
      <c r="K632" s="253"/>
      <c r="L632" s="253"/>
      <c r="M632" s="253"/>
      <c r="N632" s="253"/>
      <c r="O632" s="253"/>
      <c r="P632" s="253"/>
      <c r="Q632" s="253"/>
      <c r="R632" s="253"/>
      <c r="S632" s="253"/>
      <c r="T632" s="253"/>
      <c r="U632" s="253" t="s">
        <v>791</v>
      </c>
      <c r="V632" s="253"/>
      <c r="W632" s="253"/>
      <c r="X632" s="253"/>
      <c r="Y632" s="253"/>
      <c r="Z632" s="253"/>
      <c r="AA632" s="253"/>
      <c r="AB632" s="253"/>
      <c r="AC632" s="253" t="s">
        <v>323</v>
      </c>
      <c r="AD632" s="253"/>
      <c r="AE632" s="253"/>
      <c r="AF632" s="253"/>
      <c r="AG632" s="253"/>
      <c r="AH632" s="253"/>
      <c r="AI632" s="253"/>
      <c r="AJ632" s="253"/>
      <c r="AK632" s="253"/>
      <c r="AL632" s="253"/>
      <c r="AM632" s="253"/>
      <c r="AN632" s="253"/>
      <c r="AO632" s="253"/>
      <c r="AP632" s="253"/>
      <c r="AQ632" s="253"/>
      <c r="AR632" s="253"/>
      <c r="AS632" s="253"/>
      <c r="AT632" s="253"/>
      <c r="AU632" s="253"/>
      <c r="AV632" s="253"/>
      <c r="AW632" s="253"/>
      <c r="AX632" s="253"/>
      <c r="AY632" s="253"/>
      <c r="AZ632" s="253"/>
      <c r="BA632" s="253"/>
      <c r="BB632" s="253"/>
      <c r="BC632" s="253"/>
      <c r="BD632" s="253"/>
      <c r="BE632" s="253"/>
      <c r="BF632" s="253"/>
      <c r="BG632" s="253"/>
      <c r="BH632" s="253"/>
      <c r="BI632" s="253"/>
      <c r="BJ632" s="253"/>
      <c r="BK632" s="253"/>
      <c r="BL632" s="253"/>
      <c r="BM632" s="253"/>
      <c r="BN632" s="253"/>
      <c r="BO632" s="253"/>
      <c r="BP632" s="253"/>
      <c r="BQ632" s="253"/>
      <c r="BR632" s="253"/>
      <c r="BS632" s="253"/>
      <c r="BT632" s="253"/>
      <c r="BU632" s="253"/>
      <c r="BV632" s="253"/>
      <c r="BW632" s="253"/>
      <c r="BX632" s="253"/>
      <c r="BY632" s="253"/>
      <c r="BZ632" s="253"/>
      <c r="CA632" s="253"/>
      <c r="CB632" s="253"/>
      <c r="CC632" s="253"/>
      <c r="CD632" s="253"/>
      <c r="CE632" s="253"/>
      <c r="CF632" s="253"/>
      <c r="CG632" s="253"/>
      <c r="CH632" s="253"/>
      <c r="CI632" s="253"/>
      <c r="CJ632" s="253"/>
      <c r="CK632" s="253"/>
      <c r="CL632" s="253"/>
      <c r="CM632" s="253"/>
      <c r="CN632" s="253"/>
      <c r="CO632" s="253"/>
      <c r="CP632" s="253"/>
      <c r="CQ632" s="253"/>
      <c r="CR632" s="253"/>
      <c r="CS632" s="253"/>
      <c r="CT632" s="253"/>
      <c r="CU632" s="253"/>
      <c r="CV632" s="253"/>
      <c r="CW632" s="253"/>
      <c r="CX632" s="253"/>
      <c r="CY632" s="253"/>
      <c r="CZ632" s="253"/>
      <c r="DA632" s="253"/>
      <c r="DB632" s="253"/>
      <c r="DC632" s="253"/>
      <c r="DD632" s="253"/>
      <c r="DE632" s="253"/>
      <c r="DF632" s="253"/>
      <c r="DG632" s="253"/>
      <c r="DH632" s="253"/>
      <c r="DI632" s="253"/>
      <c r="DJ632" s="253"/>
      <c r="DK632" s="253"/>
      <c r="DL632" s="253"/>
      <c r="DM632" s="253"/>
      <c r="DN632" s="253"/>
      <c r="DO632" s="253"/>
      <c r="DP632" s="253"/>
      <c r="DQ632" s="253"/>
      <c r="DR632" s="253"/>
      <c r="DS632" s="253"/>
      <c r="DT632" s="253"/>
      <c r="DU632" s="253"/>
      <c r="DV632" s="253"/>
      <c r="DW632" s="253"/>
      <c r="DX632" s="253"/>
      <c r="DY632" s="253"/>
      <c r="DZ632" s="253"/>
      <c r="EA632" s="253"/>
      <c r="EB632" s="253"/>
      <c r="EC632" s="253"/>
      <c r="ED632" s="253"/>
      <c r="EE632" s="253"/>
      <c r="EF632" s="253"/>
      <c r="EG632" s="253"/>
      <c r="EH632" s="253"/>
      <c r="EI632" s="253"/>
      <c r="EJ632" s="253"/>
      <c r="EK632" s="253"/>
      <c r="EL632" s="253"/>
      <c r="EM632" s="253"/>
      <c r="EN632" s="253"/>
      <c r="EO632" s="253"/>
      <c r="EP632" s="253"/>
      <c r="EQ632" s="253"/>
      <c r="ER632" s="253"/>
      <c r="ES632" s="253"/>
      <c r="ET632" s="253"/>
      <c r="EU632" s="253"/>
      <c r="EV632" s="253"/>
      <c r="EW632" s="253"/>
      <c r="EX632" s="253"/>
      <c r="EY632" s="253"/>
      <c r="EZ632" s="253"/>
      <c r="FA632" s="253"/>
      <c r="FB632" s="253"/>
      <c r="FC632" s="253"/>
      <c r="FD632" s="253"/>
      <c r="FE632" s="253"/>
      <c r="FF632" s="253"/>
      <c r="FG632" s="253"/>
      <c r="FH632" s="253"/>
      <c r="FI632" s="253"/>
      <c r="FJ632" s="253"/>
      <c r="FK632" s="253"/>
      <c r="FL632" s="253"/>
      <c r="FM632" s="253"/>
      <c r="FN632" s="253"/>
      <c r="FO632" s="253"/>
      <c r="FP632" s="253"/>
      <c r="FQ632" s="253"/>
      <c r="FR632" s="253"/>
      <c r="FS632" s="253"/>
      <c r="FT632" s="253"/>
      <c r="FU632" s="253"/>
      <c r="FV632" s="253"/>
      <c r="FW632" s="253"/>
      <c r="FX632" s="253"/>
      <c r="FY632" s="253"/>
      <c r="FZ632" s="253"/>
      <c r="GA632" s="253"/>
      <c r="GB632" s="253"/>
      <c r="GC632" s="253"/>
      <c r="GD632" s="253"/>
      <c r="GE632" s="253"/>
      <c r="GF632" s="253"/>
      <c r="GG632" s="253"/>
      <c r="GH632" s="253"/>
      <c r="GI632" s="253"/>
      <c r="GJ632" s="253"/>
      <c r="GK632" s="253"/>
      <c r="GL632" s="253"/>
      <c r="GM632" s="253"/>
      <c r="GN632" s="253"/>
      <c r="GO632" s="253"/>
      <c r="GP632" s="253"/>
      <c r="GQ632" s="253"/>
      <c r="GR632" s="253"/>
      <c r="GS632" s="253"/>
      <c r="GT632" s="253"/>
      <c r="GU632" s="253"/>
      <c r="GV632" s="253"/>
      <c r="GW632" s="253"/>
      <c r="GX632" s="253"/>
      <c r="GY632" s="253"/>
      <c r="GZ632" s="253"/>
      <c r="HA632" s="253"/>
      <c r="HB632" s="253"/>
      <c r="HC632" s="253"/>
      <c r="HD632" s="253"/>
      <c r="HE632" s="253"/>
      <c r="HF632" s="253"/>
      <c r="HG632" s="253"/>
      <c r="HH632" s="253"/>
      <c r="HI632" s="253"/>
      <c r="HJ632" s="253"/>
      <c r="HK632" s="253"/>
      <c r="HL632" s="253"/>
      <c r="HM632" s="253"/>
      <c r="HN632" s="253"/>
      <c r="HO632" s="253"/>
      <c r="HP632" s="253"/>
      <c r="HQ632" s="253"/>
      <c r="HR632" s="253"/>
      <c r="HS632" s="253"/>
      <c r="HT632" s="253"/>
      <c r="HU632" s="253"/>
      <c r="HV632" s="253"/>
      <c r="HW632" s="253"/>
      <c r="HX632" s="253"/>
      <c r="HY632" s="253"/>
      <c r="HZ632" s="253"/>
      <c r="IA632" s="253"/>
      <c r="IB632" s="253"/>
      <c r="IC632" s="253"/>
      <c r="ID632" s="253"/>
      <c r="IE632" s="253"/>
      <c r="IF632" s="253"/>
      <c r="IG632" s="253"/>
      <c r="IH632" s="253"/>
      <c r="II632" s="253"/>
      <c r="IJ632" s="253"/>
      <c r="IK632" s="253"/>
      <c r="IL632" s="253"/>
      <c r="IM632" s="253"/>
      <c r="IN632" s="253"/>
      <c r="IO632" s="253"/>
      <c r="IP632" s="253"/>
      <c r="IQ632" s="253"/>
      <c r="IR632" s="253"/>
      <c r="IS632" s="253"/>
      <c r="IT632" s="253"/>
      <c r="IU632" s="253"/>
      <c r="IV632" s="253"/>
      <c r="IW632" s="253"/>
      <c r="IX632" s="253"/>
      <c r="IY632" s="253"/>
      <c r="IZ632" s="253"/>
      <c r="JA632" s="253"/>
      <c r="JB632" s="253"/>
      <c r="JC632" s="253"/>
      <c r="JD632" s="253"/>
      <c r="JE632" s="253"/>
      <c r="JF632" s="253"/>
      <c r="JG632" s="253"/>
      <c r="JH632" s="253"/>
      <c r="JI632" s="253"/>
      <c r="JJ632" s="253"/>
      <c r="JK632" s="253"/>
      <c r="JL632" s="253"/>
      <c r="JM632" s="253"/>
      <c r="JN632" s="253"/>
      <c r="JO632" s="253"/>
      <c r="JP632" s="253"/>
      <c r="JQ632" s="253"/>
      <c r="JR632" s="253"/>
      <c r="JS632" s="253"/>
      <c r="JT632" s="253"/>
      <c r="JU632" s="253"/>
    </row>
    <row r="633" spans="1:281" s="252" customFormat="1" ht="15" customHeight="1" x14ac:dyDescent="0.25">
      <c r="A633" s="253"/>
      <c r="B633" s="253"/>
      <c r="C633" s="253"/>
      <c r="D633" s="253"/>
      <c r="E633" s="253"/>
      <c r="F633" s="253"/>
      <c r="G633" s="253"/>
      <c r="H633" s="253"/>
      <c r="I633" s="253"/>
      <c r="J633" s="253"/>
      <c r="K633" s="253"/>
      <c r="L633" s="253"/>
      <c r="M633" s="253"/>
      <c r="N633" s="253"/>
      <c r="O633" s="253"/>
      <c r="P633" s="253"/>
      <c r="Q633" s="253"/>
      <c r="R633" s="253"/>
      <c r="S633" s="253"/>
      <c r="T633" s="253"/>
      <c r="U633" s="253" t="s">
        <v>792</v>
      </c>
      <c r="V633" s="253"/>
      <c r="W633" s="253"/>
      <c r="X633" s="253"/>
      <c r="Y633" s="253"/>
      <c r="Z633" s="253"/>
      <c r="AA633" s="253"/>
      <c r="AB633" s="253"/>
      <c r="AC633" s="253" t="s">
        <v>320</v>
      </c>
      <c r="AD633" s="253"/>
      <c r="AE633" s="253"/>
      <c r="AF633" s="253"/>
      <c r="AG633" s="253"/>
      <c r="AH633" s="253"/>
      <c r="AI633" s="253"/>
      <c r="AJ633" s="253"/>
      <c r="AK633" s="253"/>
      <c r="AL633" s="253"/>
      <c r="AM633" s="253"/>
      <c r="AN633" s="253"/>
      <c r="AO633" s="253"/>
      <c r="AP633" s="253"/>
      <c r="AQ633" s="253"/>
      <c r="AR633" s="253"/>
      <c r="AS633" s="253"/>
      <c r="AT633" s="253"/>
      <c r="AU633" s="253"/>
      <c r="AV633" s="253"/>
      <c r="AW633" s="253"/>
      <c r="AX633" s="253"/>
      <c r="AY633" s="253"/>
      <c r="AZ633" s="253"/>
      <c r="BA633" s="253"/>
      <c r="BB633" s="253"/>
      <c r="BC633" s="253"/>
      <c r="BD633" s="253"/>
      <c r="BE633" s="253"/>
      <c r="BF633" s="253"/>
      <c r="BG633" s="253"/>
      <c r="BH633" s="253"/>
      <c r="BI633" s="253"/>
      <c r="BJ633" s="253"/>
      <c r="BK633" s="253"/>
      <c r="BL633" s="253"/>
      <c r="BM633" s="253"/>
      <c r="BN633" s="253"/>
      <c r="BO633" s="253"/>
      <c r="BP633" s="253"/>
      <c r="BQ633" s="253"/>
      <c r="BR633" s="253"/>
      <c r="BS633" s="253"/>
      <c r="BT633" s="253"/>
      <c r="BU633" s="253"/>
      <c r="BV633" s="253"/>
      <c r="BW633" s="253"/>
      <c r="BX633" s="253"/>
      <c r="BY633" s="253"/>
      <c r="BZ633" s="253"/>
      <c r="CA633" s="253"/>
      <c r="CB633" s="253"/>
      <c r="CC633" s="253"/>
      <c r="CD633" s="253"/>
      <c r="CE633" s="253"/>
      <c r="CF633" s="253"/>
      <c r="CG633" s="253"/>
      <c r="CH633" s="253"/>
      <c r="CI633" s="253"/>
      <c r="CJ633" s="253"/>
      <c r="CK633" s="253"/>
      <c r="CL633" s="253"/>
      <c r="CM633" s="253"/>
      <c r="CN633" s="253"/>
      <c r="CO633" s="253"/>
      <c r="CP633" s="253"/>
      <c r="CQ633" s="253"/>
      <c r="CR633" s="253"/>
      <c r="CS633" s="253"/>
      <c r="CT633" s="253"/>
      <c r="CU633" s="253"/>
      <c r="CV633" s="253"/>
      <c r="CW633" s="253"/>
      <c r="CX633" s="253"/>
      <c r="CY633" s="253"/>
      <c r="CZ633" s="253"/>
      <c r="DA633" s="253"/>
      <c r="DB633" s="253"/>
      <c r="DC633" s="253"/>
      <c r="DD633" s="253"/>
      <c r="DE633" s="253"/>
      <c r="DF633" s="253"/>
      <c r="DG633" s="253"/>
      <c r="DH633" s="253"/>
      <c r="DI633" s="253"/>
      <c r="DJ633" s="253"/>
      <c r="DK633" s="253"/>
      <c r="DL633" s="253"/>
      <c r="DM633" s="253"/>
      <c r="DN633" s="253"/>
      <c r="DO633" s="253"/>
      <c r="DP633" s="253"/>
      <c r="DQ633" s="253"/>
      <c r="DR633" s="253"/>
      <c r="DS633" s="253"/>
      <c r="DT633" s="253"/>
      <c r="DU633" s="253"/>
      <c r="DV633" s="253"/>
      <c r="DW633" s="253"/>
      <c r="DX633" s="253"/>
      <c r="DY633" s="253"/>
      <c r="DZ633" s="253"/>
      <c r="EA633" s="253"/>
      <c r="EB633" s="253"/>
      <c r="EC633" s="253"/>
      <c r="ED633" s="253"/>
      <c r="EE633" s="253"/>
      <c r="EF633" s="253"/>
      <c r="EG633" s="253"/>
      <c r="EH633" s="253"/>
      <c r="EI633" s="253"/>
      <c r="EJ633" s="253"/>
      <c r="EK633" s="253"/>
      <c r="EL633" s="253"/>
      <c r="EM633" s="253"/>
      <c r="EN633" s="253"/>
      <c r="EO633" s="253"/>
      <c r="EP633" s="253"/>
      <c r="EQ633" s="253"/>
      <c r="ER633" s="253"/>
      <c r="ES633" s="253"/>
      <c r="ET633" s="253"/>
      <c r="EU633" s="253"/>
      <c r="EV633" s="253"/>
      <c r="EW633" s="253"/>
      <c r="EX633" s="253"/>
      <c r="EY633" s="253"/>
      <c r="EZ633" s="253"/>
      <c r="FA633" s="253"/>
      <c r="FB633" s="253"/>
      <c r="FC633" s="253"/>
      <c r="FD633" s="253"/>
      <c r="FE633" s="253"/>
      <c r="FF633" s="253"/>
      <c r="FG633" s="253"/>
      <c r="FH633" s="253"/>
      <c r="FI633" s="253"/>
      <c r="FJ633" s="253"/>
      <c r="FK633" s="253"/>
      <c r="FL633" s="253"/>
      <c r="FM633" s="253"/>
      <c r="FN633" s="253"/>
      <c r="FO633" s="253"/>
      <c r="FP633" s="253"/>
      <c r="FQ633" s="253"/>
      <c r="FR633" s="253"/>
      <c r="FS633" s="253"/>
      <c r="FT633" s="253"/>
      <c r="FU633" s="253"/>
      <c r="FV633" s="253"/>
      <c r="FW633" s="253"/>
      <c r="FX633" s="253"/>
      <c r="FY633" s="253"/>
      <c r="FZ633" s="253"/>
      <c r="GA633" s="253"/>
      <c r="GB633" s="253"/>
      <c r="GC633" s="253"/>
      <c r="GD633" s="253"/>
      <c r="GE633" s="253"/>
      <c r="GF633" s="253"/>
      <c r="GG633" s="253"/>
      <c r="GH633" s="253"/>
      <c r="GI633" s="253"/>
      <c r="GJ633" s="253"/>
      <c r="GK633" s="253"/>
      <c r="GL633" s="253"/>
      <c r="GM633" s="253"/>
      <c r="GN633" s="253"/>
      <c r="GO633" s="253"/>
      <c r="GP633" s="253"/>
      <c r="GQ633" s="253"/>
      <c r="GR633" s="253"/>
      <c r="GS633" s="253"/>
      <c r="GT633" s="253"/>
      <c r="GU633" s="253"/>
      <c r="GV633" s="253"/>
      <c r="GW633" s="253"/>
      <c r="GX633" s="253"/>
      <c r="GY633" s="253"/>
      <c r="GZ633" s="253"/>
      <c r="HA633" s="253"/>
      <c r="HB633" s="253"/>
      <c r="HC633" s="253"/>
      <c r="HD633" s="253"/>
      <c r="HE633" s="253"/>
      <c r="HF633" s="253"/>
      <c r="HG633" s="253"/>
      <c r="HH633" s="253"/>
      <c r="HI633" s="253"/>
      <c r="HJ633" s="253"/>
      <c r="HK633" s="253"/>
      <c r="HL633" s="253"/>
      <c r="HM633" s="253"/>
      <c r="HN633" s="253"/>
      <c r="HO633" s="253"/>
      <c r="HP633" s="253"/>
      <c r="HQ633" s="253"/>
      <c r="HR633" s="253"/>
      <c r="HS633" s="253"/>
      <c r="HT633" s="253"/>
      <c r="HU633" s="253"/>
      <c r="HV633" s="253"/>
      <c r="HW633" s="253"/>
      <c r="HX633" s="253"/>
      <c r="HY633" s="253"/>
      <c r="HZ633" s="253"/>
      <c r="IA633" s="253"/>
      <c r="IB633" s="253"/>
      <c r="IC633" s="253"/>
      <c r="ID633" s="253"/>
      <c r="IE633" s="253"/>
      <c r="IF633" s="253"/>
      <c r="IG633" s="253"/>
      <c r="IH633" s="253"/>
      <c r="II633" s="253"/>
      <c r="IJ633" s="253"/>
      <c r="IK633" s="253"/>
      <c r="IL633" s="253"/>
      <c r="IM633" s="253"/>
      <c r="IN633" s="253"/>
      <c r="IO633" s="253"/>
      <c r="IP633" s="253"/>
      <c r="IQ633" s="253"/>
      <c r="IR633" s="253"/>
      <c r="IS633" s="253"/>
      <c r="IT633" s="253"/>
      <c r="IU633" s="253"/>
      <c r="IV633" s="253"/>
      <c r="IW633" s="253"/>
      <c r="IX633" s="253"/>
      <c r="IY633" s="253"/>
      <c r="IZ633" s="253"/>
      <c r="JA633" s="253"/>
      <c r="JB633" s="253"/>
      <c r="JC633" s="253"/>
      <c r="JD633" s="253"/>
      <c r="JE633" s="253"/>
      <c r="JF633" s="253"/>
      <c r="JG633" s="253"/>
      <c r="JH633" s="253"/>
      <c r="JI633" s="253"/>
      <c r="JJ633" s="253"/>
      <c r="JK633" s="253"/>
      <c r="JL633" s="253"/>
      <c r="JM633" s="253"/>
      <c r="JN633" s="253"/>
      <c r="JO633" s="253"/>
      <c r="JP633" s="253"/>
      <c r="JQ633" s="253"/>
      <c r="JR633" s="253"/>
      <c r="JS633" s="253"/>
      <c r="JT633" s="253"/>
      <c r="JU633" s="253"/>
    </row>
    <row r="634" spans="1:281" s="252" customFormat="1" ht="15" customHeight="1" x14ac:dyDescent="0.25">
      <c r="A634" s="253"/>
      <c r="B634" s="253"/>
      <c r="C634" s="253"/>
      <c r="D634" s="253"/>
      <c r="E634" s="253"/>
      <c r="F634" s="253"/>
      <c r="G634" s="253"/>
      <c r="H634" s="253"/>
      <c r="I634" s="253"/>
      <c r="J634" s="253"/>
      <c r="K634" s="253"/>
      <c r="L634" s="253"/>
      <c r="M634" s="253"/>
      <c r="N634" s="253"/>
      <c r="O634" s="253"/>
      <c r="P634" s="253"/>
      <c r="Q634" s="253"/>
      <c r="R634" s="253"/>
      <c r="S634" s="253"/>
      <c r="T634" s="253"/>
      <c r="U634" s="253" t="s">
        <v>793</v>
      </c>
      <c r="V634" s="253"/>
      <c r="W634" s="253"/>
      <c r="X634" s="253"/>
      <c r="Y634" s="253"/>
      <c r="Z634" s="253"/>
      <c r="AA634" s="253"/>
      <c r="AB634" s="253"/>
      <c r="AC634" s="253" t="s">
        <v>323</v>
      </c>
      <c r="AD634" s="253"/>
      <c r="AE634" s="253"/>
      <c r="AF634" s="253"/>
      <c r="AG634" s="253"/>
      <c r="AH634" s="253"/>
      <c r="AI634" s="253"/>
      <c r="AJ634" s="253"/>
      <c r="AK634" s="253"/>
      <c r="AL634" s="253"/>
      <c r="AM634" s="253"/>
      <c r="AN634" s="253"/>
      <c r="AO634" s="253"/>
      <c r="AP634" s="253"/>
      <c r="AQ634" s="253"/>
      <c r="AR634" s="253"/>
      <c r="AS634" s="253"/>
      <c r="AT634" s="253"/>
      <c r="AU634" s="253"/>
      <c r="AV634" s="253"/>
      <c r="AW634" s="253"/>
      <c r="AX634" s="253"/>
      <c r="AY634" s="253"/>
      <c r="AZ634" s="253"/>
      <c r="BA634" s="253"/>
      <c r="BB634" s="253"/>
      <c r="BC634" s="253"/>
      <c r="BD634" s="253"/>
      <c r="BE634" s="253"/>
      <c r="BF634" s="253"/>
      <c r="BG634" s="253"/>
      <c r="BH634" s="253"/>
      <c r="BI634" s="253"/>
      <c r="BJ634" s="253"/>
      <c r="BK634" s="253"/>
      <c r="BL634" s="253"/>
      <c r="BM634" s="253"/>
      <c r="BN634" s="253"/>
      <c r="BO634" s="253"/>
      <c r="BP634" s="253"/>
      <c r="BQ634" s="253"/>
      <c r="BR634" s="253"/>
      <c r="BS634" s="253"/>
      <c r="BT634" s="253"/>
      <c r="BU634" s="253"/>
      <c r="BV634" s="253"/>
      <c r="BW634" s="253"/>
      <c r="BX634" s="253"/>
      <c r="BY634" s="253"/>
      <c r="BZ634" s="253"/>
      <c r="CA634" s="253"/>
      <c r="CB634" s="253"/>
      <c r="CC634" s="253"/>
      <c r="CD634" s="253"/>
      <c r="CE634" s="253"/>
      <c r="CF634" s="253"/>
      <c r="CG634" s="253"/>
      <c r="CH634" s="253"/>
      <c r="CI634" s="253"/>
      <c r="CJ634" s="253"/>
      <c r="CK634" s="253"/>
      <c r="CL634" s="253"/>
      <c r="CM634" s="253"/>
      <c r="CN634" s="253"/>
      <c r="CO634" s="253"/>
      <c r="CP634" s="253"/>
      <c r="CQ634" s="253"/>
      <c r="CR634" s="253"/>
      <c r="CS634" s="253"/>
      <c r="CT634" s="253"/>
      <c r="CU634" s="253"/>
      <c r="CV634" s="253"/>
      <c r="CW634" s="253"/>
      <c r="CX634" s="253"/>
      <c r="CY634" s="253"/>
      <c r="CZ634" s="253"/>
      <c r="DA634" s="253"/>
      <c r="DB634" s="253"/>
      <c r="DC634" s="253"/>
      <c r="DD634" s="253"/>
      <c r="DE634" s="253"/>
      <c r="DF634" s="253"/>
      <c r="DG634" s="253"/>
      <c r="DH634" s="253"/>
      <c r="DI634" s="253"/>
      <c r="DJ634" s="253"/>
      <c r="DK634" s="253"/>
      <c r="DL634" s="253"/>
      <c r="DM634" s="253"/>
      <c r="DN634" s="253"/>
      <c r="DO634" s="253"/>
      <c r="DP634" s="253"/>
      <c r="DQ634" s="253"/>
      <c r="DR634" s="253"/>
      <c r="DS634" s="253"/>
      <c r="DT634" s="253"/>
      <c r="DU634" s="253"/>
      <c r="DV634" s="253"/>
      <c r="DW634" s="253"/>
      <c r="DX634" s="253"/>
      <c r="DY634" s="253"/>
      <c r="DZ634" s="253"/>
      <c r="EA634" s="253"/>
      <c r="EB634" s="253"/>
      <c r="EC634" s="253"/>
      <c r="ED634" s="253"/>
      <c r="EE634" s="253"/>
      <c r="EF634" s="253"/>
      <c r="EG634" s="253"/>
      <c r="EH634" s="253"/>
      <c r="EI634" s="253"/>
      <c r="EJ634" s="253"/>
      <c r="EK634" s="253"/>
      <c r="EL634" s="253"/>
      <c r="EM634" s="253"/>
      <c r="EN634" s="253"/>
      <c r="EO634" s="253"/>
      <c r="EP634" s="253"/>
      <c r="EQ634" s="253"/>
      <c r="ER634" s="253"/>
      <c r="ES634" s="253"/>
      <c r="ET634" s="253"/>
      <c r="EU634" s="253"/>
      <c r="EV634" s="253"/>
      <c r="EW634" s="253"/>
      <c r="EX634" s="253"/>
      <c r="EY634" s="253"/>
      <c r="EZ634" s="253"/>
      <c r="FA634" s="253"/>
      <c r="FB634" s="253"/>
      <c r="FC634" s="253"/>
      <c r="FD634" s="253"/>
      <c r="FE634" s="253"/>
      <c r="FF634" s="253"/>
      <c r="FG634" s="253"/>
      <c r="FH634" s="253"/>
      <c r="FI634" s="253"/>
      <c r="FJ634" s="253"/>
      <c r="FK634" s="253"/>
      <c r="FL634" s="253"/>
      <c r="FM634" s="253"/>
      <c r="FN634" s="253"/>
      <c r="FO634" s="253"/>
      <c r="FP634" s="253"/>
      <c r="FQ634" s="253"/>
      <c r="FR634" s="253"/>
      <c r="FS634" s="253"/>
      <c r="FT634" s="253"/>
      <c r="FU634" s="253"/>
      <c r="FV634" s="253"/>
      <c r="FW634" s="253"/>
      <c r="FX634" s="253"/>
      <c r="FY634" s="253"/>
      <c r="FZ634" s="253"/>
      <c r="GA634" s="253"/>
      <c r="GB634" s="253"/>
      <c r="GC634" s="253"/>
      <c r="GD634" s="253"/>
      <c r="GE634" s="253"/>
      <c r="GF634" s="253"/>
      <c r="GG634" s="253"/>
      <c r="GH634" s="253"/>
      <c r="GI634" s="253"/>
      <c r="GJ634" s="253"/>
      <c r="GK634" s="253"/>
      <c r="GL634" s="253"/>
      <c r="GM634" s="253"/>
      <c r="GN634" s="253"/>
      <c r="GO634" s="253"/>
      <c r="GP634" s="253"/>
      <c r="GQ634" s="253"/>
      <c r="GR634" s="253"/>
      <c r="GS634" s="253"/>
      <c r="GT634" s="253"/>
      <c r="GU634" s="253"/>
      <c r="GV634" s="253"/>
      <c r="GW634" s="253"/>
      <c r="GX634" s="253"/>
      <c r="GY634" s="253"/>
      <c r="GZ634" s="253"/>
      <c r="HA634" s="253"/>
      <c r="HB634" s="253"/>
      <c r="HC634" s="253"/>
      <c r="HD634" s="253"/>
      <c r="HE634" s="253"/>
      <c r="HF634" s="253"/>
      <c r="HG634" s="253"/>
      <c r="HH634" s="253"/>
      <c r="HI634" s="253"/>
      <c r="HJ634" s="253"/>
      <c r="HK634" s="253"/>
      <c r="HL634" s="253"/>
      <c r="HM634" s="253"/>
      <c r="HN634" s="253"/>
      <c r="HO634" s="253"/>
      <c r="HP634" s="253"/>
      <c r="HQ634" s="253"/>
      <c r="HR634" s="253"/>
      <c r="HS634" s="253"/>
      <c r="HT634" s="253"/>
      <c r="HU634" s="253"/>
      <c r="HV634" s="253"/>
      <c r="HW634" s="253"/>
      <c r="HX634" s="253"/>
      <c r="HY634" s="253"/>
      <c r="HZ634" s="253"/>
      <c r="IA634" s="253"/>
      <c r="IB634" s="253"/>
      <c r="IC634" s="253"/>
      <c r="ID634" s="253"/>
      <c r="IE634" s="253"/>
      <c r="IF634" s="253"/>
      <c r="IG634" s="253"/>
      <c r="IH634" s="253"/>
      <c r="II634" s="253"/>
      <c r="IJ634" s="253"/>
      <c r="IK634" s="253"/>
      <c r="IL634" s="253"/>
      <c r="IM634" s="253"/>
      <c r="IN634" s="253"/>
      <c r="IO634" s="253"/>
      <c r="IP634" s="253"/>
      <c r="IQ634" s="253"/>
      <c r="IR634" s="253"/>
      <c r="IS634" s="253"/>
      <c r="IT634" s="253"/>
      <c r="IU634" s="253"/>
      <c r="IV634" s="253"/>
      <c r="IW634" s="253"/>
      <c r="IX634" s="253"/>
      <c r="IY634" s="253"/>
      <c r="IZ634" s="253"/>
      <c r="JA634" s="253"/>
      <c r="JB634" s="253"/>
      <c r="JC634" s="253"/>
      <c r="JD634" s="253"/>
      <c r="JE634" s="253"/>
      <c r="JF634" s="253"/>
      <c r="JG634" s="253"/>
      <c r="JH634" s="253"/>
      <c r="JI634" s="253"/>
      <c r="JJ634" s="253"/>
      <c r="JK634" s="253"/>
      <c r="JL634" s="253"/>
      <c r="JM634" s="253"/>
      <c r="JN634" s="253"/>
      <c r="JO634" s="253"/>
      <c r="JP634" s="253"/>
      <c r="JQ634" s="253"/>
      <c r="JR634" s="253"/>
      <c r="JS634" s="253"/>
      <c r="JT634" s="253"/>
      <c r="JU634" s="253"/>
    </row>
    <row r="635" spans="1:281" s="252" customFormat="1" ht="15" customHeight="1" x14ac:dyDescent="0.25">
      <c r="A635" s="253"/>
      <c r="B635" s="253"/>
      <c r="C635" s="253"/>
      <c r="D635" s="253"/>
      <c r="E635" s="253"/>
      <c r="F635" s="253"/>
      <c r="G635" s="253"/>
      <c r="H635" s="253"/>
      <c r="I635" s="253"/>
      <c r="J635" s="253"/>
      <c r="K635" s="253"/>
      <c r="L635" s="253"/>
      <c r="M635" s="253"/>
      <c r="N635" s="253"/>
      <c r="O635" s="253"/>
      <c r="P635" s="253"/>
      <c r="Q635" s="253"/>
      <c r="R635" s="253"/>
      <c r="S635" s="253"/>
      <c r="T635" s="253"/>
      <c r="U635" s="253" t="s">
        <v>794</v>
      </c>
      <c r="V635" s="253"/>
      <c r="W635" s="253"/>
      <c r="X635" s="253"/>
      <c r="Y635" s="253"/>
      <c r="Z635" s="253"/>
      <c r="AA635" s="253"/>
      <c r="AB635" s="253"/>
      <c r="AC635" s="253" t="s">
        <v>329</v>
      </c>
      <c r="AD635" s="253"/>
      <c r="AE635" s="253"/>
      <c r="AF635" s="253"/>
      <c r="AG635" s="253"/>
      <c r="AH635" s="253"/>
      <c r="AI635" s="253"/>
      <c r="AJ635" s="253"/>
      <c r="AK635" s="253"/>
      <c r="AL635" s="253"/>
      <c r="AM635" s="253"/>
      <c r="AN635" s="253"/>
      <c r="AO635" s="253"/>
      <c r="AP635" s="253"/>
      <c r="AQ635" s="253"/>
      <c r="AR635" s="253"/>
      <c r="AS635" s="253"/>
      <c r="AT635" s="253"/>
      <c r="AU635" s="253"/>
      <c r="AV635" s="253"/>
      <c r="AW635" s="253"/>
      <c r="AX635" s="253"/>
      <c r="AY635" s="253"/>
      <c r="AZ635" s="253"/>
      <c r="BA635" s="253"/>
      <c r="BB635" s="253"/>
      <c r="BC635" s="253"/>
      <c r="BD635" s="253"/>
      <c r="BE635" s="253"/>
      <c r="BF635" s="253"/>
      <c r="BG635" s="253"/>
      <c r="BH635" s="253"/>
      <c r="BI635" s="253"/>
      <c r="BJ635" s="253"/>
      <c r="BK635" s="253"/>
      <c r="BL635" s="253"/>
      <c r="BM635" s="253"/>
      <c r="BN635" s="253"/>
      <c r="BO635" s="253"/>
      <c r="BP635" s="253"/>
      <c r="BQ635" s="253"/>
      <c r="BR635" s="253"/>
      <c r="BS635" s="253"/>
      <c r="BT635" s="253"/>
      <c r="BU635" s="253"/>
      <c r="BV635" s="253"/>
      <c r="BW635" s="253"/>
      <c r="BX635" s="253"/>
      <c r="BY635" s="253"/>
      <c r="BZ635" s="253"/>
      <c r="CA635" s="253"/>
      <c r="CB635" s="253"/>
      <c r="CC635" s="253"/>
      <c r="CD635" s="253"/>
      <c r="CE635" s="253"/>
      <c r="CF635" s="253"/>
      <c r="CG635" s="253"/>
      <c r="CH635" s="253"/>
      <c r="CI635" s="253"/>
      <c r="CJ635" s="253"/>
      <c r="CK635" s="253"/>
      <c r="CL635" s="253"/>
      <c r="CM635" s="253"/>
      <c r="CN635" s="253"/>
      <c r="CO635" s="253"/>
      <c r="CP635" s="253"/>
      <c r="CQ635" s="253"/>
      <c r="CR635" s="253"/>
      <c r="CS635" s="253"/>
      <c r="CT635" s="253"/>
      <c r="CU635" s="253"/>
      <c r="CV635" s="253"/>
      <c r="CW635" s="253"/>
      <c r="CX635" s="253"/>
      <c r="CY635" s="253"/>
      <c r="CZ635" s="253"/>
      <c r="DA635" s="253"/>
      <c r="DB635" s="253"/>
      <c r="DC635" s="253"/>
      <c r="DD635" s="253"/>
      <c r="DE635" s="253"/>
      <c r="DF635" s="253"/>
      <c r="DG635" s="253"/>
      <c r="DH635" s="253"/>
      <c r="DI635" s="253"/>
      <c r="DJ635" s="253"/>
      <c r="DK635" s="253"/>
      <c r="DL635" s="253"/>
      <c r="DM635" s="253"/>
      <c r="DN635" s="253"/>
      <c r="DO635" s="253"/>
      <c r="DP635" s="253"/>
      <c r="DQ635" s="253"/>
      <c r="DR635" s="253"/>
      <c r="DS635" s="253"/>
      <c r="DT635" s="253"/>
      <c r="DU635" s="253"/>
      <c r="DV635" s="253"/>
      <c r="DW635" s="253"/>
      <c r="DX635" s="253"/>
      <c r="DY635" s="253"/>
      <c r="DZ635" s="253"/>
      <c r="EA635" s="253"/>
      <c r="EB635" s="253"/>
      <c r="EC635" s="253"/>
      <c r="ED635" s="253"/>
      <c r="EE635" s="253"/>
      <c r="EF635" s="253"/>
      <c r="EG635" s="253"/>
      <c r="EH635" s="253"/>
      <c r="EI635" s="253"/>
      <c r="EJ635" s="253"/>
      <c r="EK635" s="253"/>
      <c r="EL635" s="253"/>
      <c r="EM635" s="253"/>
      <c r="EN635" s="253"/>
      <c r="EO635" s="253"/>
      <c r="EP635" s="253"/>
      <c r="EQ635" s="253"/>
      <c r="ER635" s="253"/>
      <c r="ES635" s="253"/>
      <c r="ET635" s="253"/>
      <c r="EU635" s="253"/>
      <c r="EV635" s="253"/>
      <c r="EW635" s="253"/>
      <c r="EX635" s="253"/>
      <c r="EY635" s="253"/>
      <c r="EZ635" s="253"/>
      <c r="FA635" s="253"/>
      <c r="FB635" s="253"/>
      <c r="FC635" s="253"/>
      <c r="FD635" s="253"/>
      <c r="FE635" s="253"/>
      <c r="FF635" s="253"/>
      <c r="FG635" s="253"/>
      <c r="FH635" s="253"/>
      <c r="FI635" s="253"/>
      <c r="FJ635" s="253"/>
      <c r="FK635" s="253"/>
      <c r="FL635" s="253"/>
      <c r="FM635" s="253"/>
      <c r="FN635" s="253"/>
      <c r="FO635" s="253"/>
      <c r="FP635" s="253"/>
      <c r="FQ635" s="253"/>
      <c r="FR635" s="253"/>
      <c r="FS635" s="253"/>
      <c r="FT635" s="253"/>
      <c r="FU635" s="253"/>
      <c r="FV635" s="253"/>
      <c r="FW635" s="253"/>
      <c r="FX635" s="253"/>
      <c r="FY635" s="253"/>
      <c r="FZ635" s="253"/>
      <c r="GA635" s="253"/>
      <c r="GB635" s="253"/>
      <c r="GC635" s="253"/>
      <c r="GD635" s="253"/>
      <c r="GE635" s="253"/>
      <c r="GF635" s="253"/>
      <c r="GG635" s="253"/>
      <c r="GH635" s="253"/>
      <c r="GI635" s="253"/>
      <c r="GJ635" s="253"/>
      <c r="GK635" s="253"/>
      <c r="GL635" s="253"/>
      <c r="GM635" s="253"/>
      <c r="GN635" s="253"/>
      <c r="GO635" s="253"/>
      <c r="GP635" s="253"/>
      <c r="GQ635" s="253"/>
      <c r="GR635" s="253"/>
      <c r="GS635" s="253"/>
      <c r="GT635" s="253"/>
      <c r="GU635" s="253"/>
      <c r="GV635" s="253"/>
      <c r="GW635" s="253"/>
      <c r="GX635" s="253"/>
      <c r="GY635" s="253"/>
      <c r="GZ635" s="253"/>
      <c r="HA635" s="253"/>
      <c r="HB635" s="253"/>
      <c r="HC635" s="253"/>
      <c r="HD635" s="253"/>
      <c r="HE635" s="253"/>
      <c r="HF635" s="253"/>
      <c r="HG635" s="253"/>
      <c r="HH635" s="253"/>
      <c r="HI635" s="253"/>
      <c r="HJ635" s="253"/>
      <c r="HK635" s="253"/>
      <c r="HL635" s="253"/>
      <c r="HM635" s="253"/>
      <c r="HN635" s="253"/>
      <c r="HO635" s="253"/>
      <c r="HP635" s="253"/>
      <c r="HQ635" s="253"/>
      <c r="HR635" s="253"/>
      <c r="HS635" s="253"/>
      <c r="HT635" s="253"/>
      <c r="HU635" s="253"/>
      <c r="HV635" s="253"/>
      <c r="HW635" s="253"/>
      <c r="HX635" s="253"/>
      <c r="HY635" s="253"/>
      <c r="HZ635" s="253"/>
      <c r="IA635" s="253"/>
      <c r="IB635" s="253"/>
      <c r="IC635" s="253"/>
      <c r="ID635" s="253"/>
      <c r="IE635" s="253"/>
      <c r="IF635" s="253"/>
      <c r="IG635" s="253"/>
      <c r="IH635" s="253"/>
      <c r="II635" s="253"/>
      <c r="IJ635" s="253"/>
      <c r="IK635" s="253"/>
      <c r="IL635" s="253"/>
      <c r="IM635" s="253"/>
      <c r="IN635" s="253"/>
      <c r="IO635" s="253"/>
      <c r="IP635" s="253"/>
      <c r="IQ635" s="253"/>
      <c r="IR635" s="253"/>
      <c r="IS635" s="253"/>
      <c r="IT635" s="253"/>
      <c r="IU635" s="253"/>
      <c r="IV635" s="253"/>
      <c r="IW635" s="253"/>
      <c r="IX635" s="253"/>
      <c r="IY635" s="253"/>
      <c r="IZ635" s="253"/>
      <c r="JA635" s="253"/>
      <c r="JB635" s="253"/>
      <c r="JC635" s="253"/>
      <c r="JD635" s="253"/>
      <c r="JE635" s="253"/>
      <c r="JF635" s="253"/>
      <c r="JG635" s="253"/>
      <c r="JH635" s="253"/>
      <c r="JI635" s="253"/>
      <c r="JJ635" s="253"/>
      <c r="JK635" s="253"/>
      <c r="JL635" s="253"/>
      <c r="JM635" s="253"/>
      <c r="JN635" s="253"/>
      <c r="JO635" s="253"/>
      <c r="JP635" s="253"/>
      <c r="JQ635" s="253"/>
      <c r="JR635" s="253"/>
      <c r="JS635" s="253"/>
      <c r="JT635" s="253"/>
      <c r="JU635" s="253"/>
    </row>
    <row r="636" spans="1:281" s="252" customFormat="1" ht="15" customHeight="1" x14ac:dyDescent="0.25">
      <c r="A636" s="253"/>
      <c r="B636" s="253"/>
      <c r="C636" s="253"/>
      <c r="D636" s="253"/>
      <c r="E636" s="253"/>
      <c r="F636" s="253"/>
      <c r="G636" s="253"/>
      <c r="H636" s="253"/>
      <c r="I636" s="253"/>
      <c r="J636" s="253"/>
      <c r="K636" s="253"/>
      <c r="L636" s="253"/>
      <c r="M636" s="253"/>
      <c r="N636" s="253"/>
      <c r="O636" s="253"/>
      <c r="P636" s="253"/>
      <c r="Q636" s="253"/>
      <c r="R636" s="253"/>
      <c r="S636" s="253"/>
      <c r="T636" s="253"/>
      <c r="U636" s="253" t="s">
        <v>795</v>
      </c>
      <c r="V636" s="253"/>
      <c r="W636" s="253"/>
      <c r="X636" s="253"/>
      <c r="Y636" s="253"/>
      <c r="Z636" s="253"/>
      <c r="AA636" s="253"/>
      <c r="AB636" s="253"/>
      <c r="AC636" s="253" t="s">
        <v>332</v>
      </c>
      <c r="AD636" s="253"/>
      <c r="AE636" s="253"/>
      <c r="AF636" s="253"/>
      <c r="AG636" s="253"/>
      <c r="AH636" s="253"/>
      <c r="AI636" s="253"/>
      <c r="AJ636" s="253"/>
      <c r="AK636" s="253"/>
      <c r="AL636" s="253"/>
      <c r="AM636" s="253"/>
      <c r="AN636" s="253"/>
      <c r="AO636" s="253"/>
      <c r="AP636" s="253"/>
      <c r="AQ636" s="253"/>
      <c r="AR636" s="253"/>
      <c r="AS636" s="253"/>
      <c r="AT636" s="253"/>
      <c r="AU636" s="253"/>
      <c r="AV636" s="253"/>
      <c r="AW636" s="253"/>
      <c r="AX636" s="253"/>
      <c r="AY636" s="253"/>
      <c r="AZ636" s="253"/>
      <c r="BA636" s="253"/>
      <c r="BB636" s="253"/>
      <c r="BC636" s="253"/>
      <c r="BD636" s="253"/>
      <c r="BE636" s="253"/>
      <c r="BF636" s="253"/>
      <c r="BG636" s="253"/>
      <c r="BH636" s="253"/>
      <c r="BI636" s="253"/>
      <c r="BJ636" s="253"/>
      <c r="BK636" s="253"/>
      <c r="BL636" s="253"/>
      <c r="BM636" s="253"/>
      <c r="BN636" s="253"/>
      <c r="BO636" s="253"/>
      <c r="BP636" s="253"/>
      <c r="BQ636" s="253"/>
      <c r="BR636" s="253"/>
      <c r="BS636" s="253"/>
      <c r="BT636" s="253"/>
      <c r="BU636" s="253"/>
      <c r="BV636" s="253"/>
      <c r="BW636" s="253"/>
      <c r="BX636" s="253"/>
      <c r="BY636" s="253"/>
      <c r="BZ636" s="253"/>
      <c r="CA636" s="253"/>
      <c r="CB636" s="253"/>
      <c r="CC636" s="253"/>
      <c r="CD636" s="253"/>
      <c r="CE636" s="253"/>
      <c r="CF636" s="253"/>
      <c r="CG636" s="253"/>
      <c r="CH636" s="253"/>
      <c r="CI636" s="253"/>
      <c r="CJ636" s="253"/>
      <c r="CK636" s="253"/>
      <c r="CL636" s="253"/>
      <c r="CM636" s="253"/>
      <c r="CN636" s="253"/>
      <c r="CO636" s="253"/>
      <c r="CP636" s="253"/>
      <c r="CQ636" s="253"/>
      <c r="CR636" s="253"/>
      <c r="CS636" s="253"/>
      <c r="CT636" s="253"/>
      <c r="CU636" s="253"/>
      <c r="CV636" s="253"/>
      <c r="CW636" s="253"/>
      <c r="CX636" s="253"/>
      <c r="CY636" s="253"/>
      <c r="CZ636" s="253"/>
      <c r="DA636" s="253"/>
      <c r="DB636" s="253"/>
      <c r="DC636" s="253"/>
      <c r="DD636" s="253"/>
      <c r="DE636" s="253"/>
      <c r="DF636" s="253"/>
      <c r="DG636" s="253"/>
      <c r="DH636" s="253"/>
      <c r="DI636" s="253"/>
      <c r="DJ636" s="253"/>
      <c r="DK636" s="253"/>
      <c r="DL636" s="253"/>
      <c r="DM636" s="253"/>
      <c r="DN636" s="253"/>
      <c r="DO636" s="253"/>
      <c r="DP636" s="253"/>
      <c r="DQ636" s="253"/>
      <c r="DR636" s="253"/>
      <c r="DS636" s="253"/>
      <c r="DT636" s="253"/>
      <c r="DU636" s="253"/>
      <c r="DV636" s="253"/>
      <c r="DW636" s="253"/>
      <c r="DX636" s="253"/>
      <c r="DY636" s="253"/>
      <c r="DZ636" s="253"/>
      <c r="EA636" s="253"/>
      <c r="EB636" s="253"/>
      <c r="EC636" s="253"/>
      <c r="ED636" s="253"/>
      <c r="EE636" s="253"/>
      <c r="EF636" s="253"/>
      <c r="EG636" s="253"/>
      <c r="EH636" s="253"/>
      <c r="EI636" s="253"/>
      <c r="EJ636" s="253"/>
      <c r="EK636" s="253"/>
      <c r="EL636" s="253"/>
      <c r="EM636" s="253"/>
      <c r="EN636" s="253"/>
      <c r="EO636" s="253"/>
      <c r="EP636" s="253"/>
      <c r="EQ636" s="253"/>
      <c r="ER636" s="253"/>
      <c r="ES636" s="253"/>
      <c r="ET636" s="253"/>
      <c r="EU636" s="253"/>
      <c r="EV636" s="253"/>
      <c r="EW636" s="253"/>
      <c r="EX636" s="253"/>
      <c r="EY636" s="253"/>
      <c r="EZ636" s="253"/>
      <c r="FA636" s="253"/>
      <c r="FB636" s="253"/>
      <c r="FC636" s="253"/>
      <c r="FD636" s="253"/>
      <c r="FE636" s="253"/>
      <c r="FF636" s="253"/>
      <c r="FG636" s="253"/>
      <c r="FH636" s="253"/>
      <c r="FI636" s="253"/>
      <c r="FJ636" s="253"/>
      <c r="FK636" s="253"/>
      <c r="FL636" s="253"/>
      <c r="FM636" s="253"/>
      <c r="FN636" s="253"/>
      <c r="FO636" s="253"/>
      <c r="FP636" s="253"/>
      <c r="FQ636" s="253"/>
      <c r="FR636" s="253"/>
      <c r="FS636" s="253"/>
      <c r="FT636" s="253"/>
      <c r="FU636" s="253"/>
      <c r="FV636" s="253"/>
      <c r="FW636" s="253"/>
      <c r="FX636" s="253"/>
      <c r="FY636" s="253"/>
      <c r="FZ636" s="253"/>
      <c r="GA636" s="253"/>
      <c r="GB636" s="253"/>
      <c r="GC636" s="253"/>
      <c r="GD636" s="253"/>
      <c r="GE636" s="253"/>
      <c r="GF636" s="253"/>
      <c r="GG636" s="253"/>
      <c r="GH636" s="253"/>
      <c r="GI636" s="253"/>
      <c r="GJ636" s="253"/>
      <c r="GK636" s="253"/>
      <c r="GL636" s="253"/>
      <c r="GM636" s="253"/>
      <c r="GN636" s="253"/>
      <c r="GO636" s="253"/>
      <c r="GP636" s="253"/>
      <c r="GQ636" s="253"/>
      <c r="GR636" s="253"/>
      <c r="GS636" s="253"/>
      <c r="GT636" s="253"/>
      <c r="GU636" s="253"/>
      <c r="GV636" s="253"/>
      <c r="GW636" s="253"/>
      <c r="GX636" s="253"/>
      <c r="GY636" s="253"/>
      <c r="GZ636" s="253"/>
      <c r="HA636" s="253"/>
      <c r="HB636" s="253"/>
      <c r="HC636" s="253"/>
      <c r="HD636" s="253"/>
      <c r="HE636" s="253"/>
      <c r="HF636" s="253"/>
      <c r="HG636" s="253"/>
      <c r="HH636" s="253"/>
      <c r="HI636" s="253"/>
      <c r="HJ636" s="253"/>
      <c r="HK636" s="253"/>
      <c r="HL636" s="253"/>
      <c r="HM636" s="253"/>
      <c r="HN636" s="253"/>
      <c r="HO636" s="253"/>
      <c r="HP636" s="253"/>
      <c r="HQ636" s="253"/>
      <c r="HR636" s="253"/>
      <c r="HS636" s="253"/>
      <c r="HT636" s="253"/>
      <c r="HU636" s="253"/>
      <c r="HV636" s="253"/>
      <c r="HW636" s="253"/>
      <c r="HX636" s="253"/>
      <c r="HY636" s="253"/>
      <c r="HZ636" s="253"/>
      <c r="IA636" s="253"/>
      <c r="IB636" s="253"/>
      <c r="IC636" s="253"/>
      <c r="ID636" s="253"/>
      <c r="IE636" s="253"/>
      <c r="IF636" s="253"/>
      <c r="IG636" s="253"/>
      <c r="IH636" s="253"/>
      <c r="II636" s="253"/>
      <c r="IJ636" s="253"/>
      <c r="IK636" s="253"/>
      <c r="IL636" s="253"/>
      <c r="IM636" s="253"/>
      <c r="IN636" s="253"/>
      <c r="IO636" s="253"/>
      <c r="IP636" s="253"/>
      <c r="IQ636" s="253"/>
      <c r="IR636" s="253"/>
      <c r="IS636" s="253"/>
      <c r="IT636" s="253"/>
      <c r="IU636" s="253"/>
      <c r="IV636" s="253"/>
      <c r="IW636" s="253"/>
      <c r="IX636" s="253"/>
      <c r="IY636" s="253"/>
      <c r="IZ636" s="253"/>
      <c r="JA636" s="253"/>
      <c r="JB636" s="253"/>
      <c r="JC636" s="253"/>
      <c r="JD636" s="253"/>
      <c r="JE636" s="253"/>
      <c r="JF636" s="253"/>
      <c r="JG636" s="253"/>
      <c r="JH636" s="253"/>
      <c r="JI636" s="253"/>
      <c r="JJ636" s="253"/>
      <c r="JK636" s="253"/>
      <c r="JL636" s="253"/>
      <c r="JM636" s="253"/>
      <c r="JN636" s="253"/>
      <c r="JO636" s="253"/>
      <c r="JP636" s="253"/>
      <c r="JQ636" s="253"/>
      <c r="JR636" s="253"/>
      <c r="JS636" s="253"/>
      <c r="JT636" s="253"/>
      <c r="JU636" s="253"/>
    </row>
    <row r="637" spans="1:281" s="252" customFormat="1" ht="15" customHeight="1" x14ac:dyDescent="0.25">
      <c r="A637" s="253"/>
      <c r="B637" s="253"/>
      <c r="C637" s="253"/>
      <c r="D637" s="253"/>
      <c r="E637" s="253"/>
      <c r="F637" s="253"/>
      <c r="G637" s="253"/>
      <c r="H637" s="253"/>
      <c r="I637" s="253"/>
      <c r="J637" s="253"/>
      <c r="K637" s="253"/>
      <c r="L637" s="253"/>
      <c r="M637" s="253"/>
      <c r="N637" s="253"/>
      <c r="O637" s="253"/>
      <c r="P637" s="253"/>
      <c r="Q637" s="253"/>
      <c r="R637" s="253"/>
      <c r="S637" s="253"/>
      <c r="T637" s="253"/>
      <c r="U637" s="253" t="s">
        <v>796</v>
      </c>
      <c r="V637" s="253"/>
      <c r="W637" s="253"/>
      <c r="X637" s="253"/>
      <c r="Y637" s="253"/>
      <c r="Z637" s="253"/>
      <c r="AA637" s="253"/>
      <c r="AB637" s="253"/>
      <c r="AC637" s="253" t="s">
        <v>393</v>
      </c>
      <c r="AD637" s="253"/>
      <c r="AE637" s="253"/>
      <c r="AF637" s="253"/>
      <c r="AG637" s="253"/>
      <c r="AH637" s="253"/>
      <c r="AI637" s="253"/>
      <c r="AJ637" s="253"/>
      <c r="AK637" s="253"/>
      <c r="AL637" s="253"/>
      <c r="AM637" s="253"/>
      <c r="AN637" s="253"/>
      <c r="AO637" s="253"/>
      <c r="AP637" s="253"/>
      <c r="AQ637" s="253"/>
      <c r="AR637" s="253"/>
      <c r="AS637" s="253"/>
      <c r="AT637" s="253"/>
      <c r="AU637" s="253"/>
      <c r="AV637" s="253"/>
      <c r="AW637" s="253"/>
      <c r="AX637" s="253"/>
      <c r="AY637" s="253"/>
      <c r="AZ637" s="253"/>
      <c r="BA637" s="253"/>
      <c r="BB637" s="253"/>
      <c r="BC637" s="253"/>
      <c r="BD637" s="253"/>
      <c r="BE637" s="253"/>
      <c r="BF637" s="253"/>
      <c r="BG637" s="253"/>
      <c r="BH637" s="253"/>
      <c r="BI637" s="253"/>
      <c r="BJ637" s="253"/>
      <c r="BK637" s="253"/>
      <c r="BL637" s="253"/>
      <c r="BM637" s="253"/>
      <c r="BN637" s="253"/>
      <c r="BO637" s="253"/>
      <c r="BP637" s="253"/>
      <c r="BQ637" s="253"/>
      <c r="BR637" s="253"/>
      <c r="BS637" s="253"/>
      <c r="BT637" s="253"/>
      <c r="BU637" s="253"/>
      <c r="BV637" s="253"/>
      <c r="BW637" s="253"/>
      <c r="BX637" s="253"/>
      <c r="BY637" s="253"/>
      <c r="BZ637" s="253"/>
      <c r="CA637" s="253"/>
      <c r="CB637" s="253"/>
      <c r="CC637" s="253"/>
      <c r="CD637" s="253"/>
      <c r="CE637" s="253"/>
      <c r="CF637" s="253"/>
      <c r="CG637" s="253"/>
      <c r="CH637" s="253"/>
      <c r="CI637" s="253"/>
      <c r="CJ637" s="253"/>
      <c r="CK637" s="253"/>
      <c r="CL637" s="253"/>
      <c r="CM637" s="253"/>
      <c r="CN637" s="253"/>
      <c r="CO637" s="253"/>
      <c r="CP637" s="253"/>
      <c r="CQ637" s="253"/>
      <c r="CR637" s="253"/>
      <c r="CS637" s="253"/>
      <c r="CT637" s="253"/>
      <c r="CU637" s="253"/>
      <c r="CV637" s="253"/>
      <c r="CW637" s="253"/>
      <c r="CX637" s="253"/>
      <c r="CY637" s="253"/>
      <c r="CZ637" s="253"/>
      <c r="DA637" s="253"/>
      <c r="DB637" s="253"/>
      <c r="DC637" s="253"/>
      <c r="DD637" s="253"/>
      <c r="DE637" s="253"/>
      <c r="DF637" s="253"/>
      <c r="DG637" s="253"/>
      <c r="DH637" s="253"/>
      <c r="DI637" s="253"/>
      <c r="DJ637" s="253"/>
      <c r="DK637" s="253"/>
      <c r="DL637" s="253"/>
      <c r="DM637" s="253"/>
      <c r="DN637" s="253"/>
      <c r="DO637" s="253"/>
      <c r="DP637" s="253"/>
      <c r="DQ637" s="253"/>
      <c r="DR637" s="253"/>
      <c r="DS637" s="253"/>
      <c r="DT637" s="253"/>
      <c r="DU637" s="253"/>
      <c r="DV637" s="253"/>
      <c r="DW637" s="253"/>
      <c r="DX637" s="253"/>
      <c r="DY637" s="253"/>
      <c r="DZ637" s="253"/>
      <c r="EA637" s="253"/>
      <c r="EB637" s="253"/>
      <c r="EC637" s="253"/>
      <c r="ED637" s="253"/>
      <c r="EE637" s="253"/>
      <c r="EF637" s="253"/>
      <c r="EG637" s="253"/>
      <c r="EH637" s="253"/>
      <c r="EI637" s="253"/>
      <c r="EJ637" s="253"/>
      <c r="EK637" s="253"/>
      <c r="EL637" s="253"/>
      <c r="EM637" s="253"/>
      <c r="EN637" s="253"/>
      <c r="EO637" s="253"/>
      <c r="EP637" s="253"/>
      <c r="EQ637" s="253"/>
      <c r="ER637" s="253"/>
      <c r="ES637" s="253"/>
      <c r="ET637" s="253"/>
      <c r="EU637" s="253"/>
      <c r="EV637" s="253"/>
      <c r="EW637" s="253"/>
      <c r="EX637" s="253"/>
      <c r="EY637" s="253"/>
      <c r="EZ637" s="253"/>
      <c r="FA637" s="253"/>
      <c r="FB637" s="253"/>
      <c r="FC637" s="253"/>
      <c r="FD637" s="253"/>
      <c r="FE637" s="253"/>
      <c r="FF637" s="253"/>
      <c r="FG637" s="253"/>
      <c r="FH637" s="253"/>
      <c r="FI637" s="253"/>
      <c r="FJ637" s="253"/>
      <c r="FK637" s="253"/>
      <c r="FL637" s="253"/>
      <c r="FM637" s="253"/>
      <c r="FN637" s="253"/>
      <c r="FO637" s="253"/>
      <c r="FP637" s="253"/>
      <c r="FQ637" s="253"/>
      <c r="FR637" s="253"/>
      <c r="FS637" s="253"/>
      <c r="FT637" s="253"/>
      <c r="FU637" s="253"/>
      <c r="FV637" s="253"/>
      <c r="FW637" s="253"/>
      <c r="FX637" s="253"/>
      <c r="FY637" s="253"/>
      <c r="FZ637" s="253"/>
      <c r="GA637" s="253"/>
      <c r="GB637" s="253"/>
      <c r="GC637" s="253"/>
      <c r="GD637" s="253"/>
      <c r="GE637" s="253"/>
      <c r="GF637" s="253"/>
      <c r="GG637" s="253"/>
      <c r="GH637" s="253"/>
      <c r="GI637" s="253"/>
      <c r="GJ637" s="253"/>
      <c r="GK637" s="253"/>
      <c r="GL637" s="253"/>
      <c r="GM637" s="253"/>
      <c r="GN637" s="253"/>
      <c r="GO637" s="253"/>
      <c r="GP637" s="253"/>
      <c r="GQ637" s="253"/>
      <c r="GR637" s="253"/>
      <c r="GS637" s="253"/>
      <c r="GT637" s="253"/>
      <c r="GU637" s="253"/>
      <c r="GV637" s="253"/>
      <c r="GW637" s="253"/>
      <c r="GX637" s="253"/>
      <c r="GY637" s="253"/>
      <c r="GZ637" s="253"/>
      <c r="HA637" s="253"/>
      <c r="HB637" s="253"/>
      <c r="HC637" s="253"/>
      <c r="HD637" s="253"/>
      <c r="HE637" s="253"/>
      <c r="HF637" s="253"/>
      <c r="HG637" s="253"/>
      <c r="HH637" s="253"/>
      <c r="HI637" s="253"/>
      <c r="HJ637" s="253"/>
      <c r="HK637" s="253"/>
      <c r="HL637" s="253"/>
      <c r="HM637" s="253"/>
      <c r="HN637" s="253"/>
      <c r="HO637" s="253"/>
      <c r="HP637" s="253"/>
      <c r="HQ637" s="253"/>
      <c r="HR637" s="253"/>
      <c r="HS637" s="253"/>
      <c r="HT637" s="253"/>
      <c r="HU637" s="253"/>
      <c r="HV637" s="253"/>
      <c r="HW637" s="253"/>
      <c r="HX637" s="253"/>
      <c r="HY637" s="253"/>
      <c r="HZ637" s="253"/>
      <c r="IA637" s="253"/>
      <c r="IB637" s="253"/>
      <c r="IC637" s="253"/>
      <c r="ID637" s="253"/>
      <c r="IE637" s="253"/>
      <c r="IF637" s="253"/>
      <c r="IG637" s="253"/>
      <c r="IH637" s="253"/>
      <c r="II637" s="253"/>
      <c r="IJ637" s="253"/>
      <c r="IK637" s="253"/>
      <c r="IL637" s="253"/>
      <c r="IM637" s="253"/>
      <c r="IN637" s="253"/>
      <c r="IO637" s="253"/>
      <c r="IP637" s="253"/>
      <c r="IQ637" s="253"/>
      <c r="IR637" s="253"/>
      <c r="IS637" s="253"/>
      <c r="IT637" s="253"/>
      <c r="IU637" s="253"/>
      <c r="IV637" s="253"/>
      <c r="IW637" s="253"/>
      <c r="IX637" s="253"/>
      <c r="IY637" s="253"/>
      <c r="IZ637" s="253"/>
      <c r="JA637" s="253"/>
      <c r="JB637" s="253"/>
      <c r="JC637" s="253"/>
      <c r="JD637" s="253"/>
      <c r="JE637" s="253"/>
      <c r="JF637" s="253"/>
      <c r="JG637" s="253"/>
      <c r="JH637" s="253"/>
      <c r="JI637" s="253"/>
      <c r="JJ637" s="253"/>
      <c r="JK637" s="253"/>
      <c r="JL637" s="253"/>
      <c r="JM637" s="253"/>
      <c r="JN637" s="253"/>
      <c r="JO637" s="253"/>
      <c r="JP637" s="253"/>
      <c r="JQ637" s="253"/>
      <c r="JR637" s="253"/>
      <c r="JS637" s="253"/>
      <c r="JT637" s="253"/>
      <c r="JU637" s="253"/>
    </row>
    <row r="638" spans="1:281" s="252" customFormat="1" ht="15" customHeight="1" x14ac:dyDescent="0.25">
      <c r="A638" s="253"/>
      <c r="B638" s="253"/>
      <c r="C638" s="253"/>
      <c r="D638" s="253"/>
      <c r="E638" s="253"/>
      <c r="F638" s="253"/>
      <c r="G638" s="253"/>
      <c r="H638" s="253"/>
      <c r="I638" s="253"/>
      <c r="J638" s="253"/>
      <c r="K638" s="253"/>
      <c r="L638" s="253"/>
      <c r="M638" s="253"/>
      <c r="N638" s="253"/>
      <c r="O638" s="253"/>
      <c r="P638" s="253"/>
      <c r="Q638" s="253"/>
      <c r="R638" s="253"/>
      <c r="S638" s="253"/>
      <c r="T638" s="253"/>
      <c r="U638" s="253" t="s">
        <v>797</v>
      </c>
      <c r="V638" s="253"/>
      <c r="W638" s="253"/>
      <c r="X638" s="253"/>
      <c r="Y638" s="253"/>
      <c r="Z638" s="253"/>
      <c r="AA638" s="253"/>
      <c r="AB638" s="253"/>
      <c r="AC638" s="253" t="s">
        <v>320</v>
      </c>
      <c r="AD638" s="253"/>
      <c r="AE638" s="253"/>
      <c r="AF638" s="253"/>
      <c r="AG638" s="253"/>
      <c r="AH638" s="253"/>
      <c r="AI638" s="253"/>
      <c r="AJ638" s="253"/>
      <c r="AK638" s="253"/>
      <c r="AL638" s="253"/>
      <c r="AM638" s="253"/>
      <c r="AN638" s="253"/>
      <c r="AO638" s="253"/>
      <c r="AP638" s="253"/>
      <c r="AQ638" s="253"/>
      <c r="AR638" s="253"/>
      <c r="AS638" s="253"/>
      <c r="AT638" s="253"/>
      <c r="AU638" s="253"/>
      <c r="AV638" s="253"/>
      <c r="AW638" s="253"/>
      <c r="AX638" s="253"/>
      <c r="AY638" s="253"/>
      <c r="AZ638" s="253"/>
      <c r="BA638" s="253"/>
      <c r="BB638" s="253"/>
      <c r="BC638" s="253"/>
      <c r="BD638" s="253"/>
      <c r="BE638" s="253"/>
      <c r="BF638" s="253"/>
      <c r="BG638" s="253"/>
      <c r="BH638" s="253"/>
      <c r="BI638" s="253"/>
      <c r="BJ638" s="253"/>
      <c r="BK638" s="253"/>
      <c r="BL638" s="253"/>
      <c r="BM638" s="253"/>
      <c r="BN638" s="253"/>
      <c r="BO638" s="253"/>
      <c r="BP638" s="253"/>
      <c r="BQ638" s="253"/>
      <c r="BR638" s="253"/>
      <c r="BS638" s="253"/>
      <c r="BT638" s="253"/>
      <c r="BU638" s="253"/>
      <c r="BV638" s="253"/>
      <c r="BW638" s="253"/>
      <c r="BX638" s="253"/>
      <c r="BY638" s="253"/>
      <c r="BZ638" s="253"/>
      <c r="CA638" s="253"/>
      <c r="CB638" s="253"/>
      <c r="CC638" s="253"/>
      <c r="CD638" s="253"/>
      <c r="CE638" s="253"/>
      <c r="CF638" s="253"/>
      <c r="CG638" s="253"/>
      <c r="CH638" s="253"/>
      <c r="CI638" s="253"/>
      <c r="CJ638" s="253"/>
      <c r="CK638" s="253"/>
      <c r="CL638" s="253"/>
      <c r="CM638" s="253"/>
      <c r="CN638" s="253"/>
      <c r="CO638" s="253"/>
      <c r="CP638" s="253"/>
      <c r="CQ638" s="253"/>
      <c r="CR638" s="253"/>
      <c r="CS638" s="253"/>
      <c r="CT638" s="253"/>
      <c r="CU638" s="253"/>
      <c r="CV638" s="253"/>
      <c r="CW638" s="253"/>
      <c r="CX638" s="253"/>
      <c r="CY638" s="253"/>
      <c r="CZ638" s="253"/>
      <c r="DA638" s="253"/>
      <c r="DB638" s="253"/>
      <c r="DC638" s="253"/>
      <c r="DD638" s="253"/>
      <c r="DE638" s="253"/>
      <c r="DF638" s="253"/>
      <c r="DG638" s="253"/>
      <c r="DH638" s="253"/>
      <c r="DI638" s="253"/>
      <c r="DJ638" s="253"/>
      <c r="DK638" s="253"/>
      <c r="DL638" s="253"/>
      <c r="DM638" s="253"/>
      <c r="DN638" s="253"/>
      <c r="DO638" s="253"/>
      <c r="DP638" s="253"/>
      <c r="DQ638" s="253"/>
      <c r="DR638" s="253"/>
      <c r="DS638" s="253"/>
      <c r="DT638" s="253"/>
      <c r="DU638" s="253"/>
      <c r="DV638" s="253"/>
      <c r="DW638" s="253"/>
      <c r="DX638" s="253"/>
      <c r="DY638" s="253"/>
      <c r="DZ638" s="253"/>
      <c r="EA638" s="253"/>
      <c r="EB638" s="253"/>
      <c r="EC638" s="253"/>
      <c r="ED638" s="253"/>
      <c r="EE638" s="253"/>
      <c r="EF638" s="253"/>
      <c r="EG638" s="253"/>
      <c r="EH638" s="253"/>
      <c r="EI638" s="253"/>
      <c r="EJ638" s="253"/>
      <c r="EK638" s="253"/>
      <c r="EL638" s="253"/>
      <c r="EM638" s="253"/>
      <c r="EN638" s="253"/>
      <c r="EO638" s="253"/>
      <c r="EP638" s="253"/>
      <c r="EQ638" s="253"/>
      <c r="ER638" s="253"/>
      <c r="ES638" s="253"/>
      <c r="ET638" s="253"/>
      <c r="EU638" s="253"/>
      <c r="EV638" s="253"/>
      <c r="EW638" s="253"/>
      <c r="EX638" s="253"/>
      <c r="EY638" s="253"/>
      <c r="EZ638" s="253"/>
      <c r="FA638" s="253"/>
      <c r="FB638" s="253"/>
      <c r="FC638" s="253"/>
      <c r="FD638" s="253"/>
      <c r="FE638" s="253"/>
      <c r="FF638" s="253"/>
      <c r="FG638" s="253"/>
      <c r="FH638" s="253"/>
      <c r="FI638" s="253"/>
      <c r="FJ638" s="253"/>
      <c r="FK638" s="253"/>
      <c r="FL638" s="253"/>
      <c r="FM638" s="253"/>
      <c r="FN638" s="253"/>
      <c r="FO638" s="253"/>
      <c r="FP638" s="253"/>
      <c r="FQ638" s="253"/>
      <c r="FR638" s="253"/>
      <c r="FS638" s="253"/>
      <c r="FT638" s="253"/>
      <c r="FU638" s="253"/>
      <c r="FV638" s="253"/>
      <c r="FW638" s="253"/>
      <c r="FX638" s="253"/>
      <c r="FY638" s="253"/>
      <c r="FZ638" s="253"/>
      <c r="GA638" s="253"/>
      <c r="GB638" s="253"/>
      <c r="GC638" s="253"/>
      <c r="GD638" s="253"/>
      <c r="GE638" s="253"/>
      <c r="GF638" s="253"/>
      <c r="GG638" s="253"/>
      <c r="GH638" s="253"/>
      <c r="GI638" s="253"/>
      <c r="GJ638" s="253"/>
      <c r="GK638" s="253"/>
      <c r="GL638" s="253"/>
      <c r="GM638" s="253"/>
      <c r="GN638" s="253"/>
      <c r="GO638" s="253"/>
      <c r="GP638" s="253"/>
      <c r="GQ638" s="253"/>
      <c r="GR638" s="253"/>
      <c r="GS638" s="253"/>
      <c r="GT638" s="253"/>
      <c r="GU638" s="253"/>
      <c r="GV638" s="253"/>
      <c r="GW638" s="253"/>
      <c r="GX638" s="253"/>
      <c r="GY638" s="253"/>
      <c r="GZ638" s="253"/>
      <c r="HA638" s="253"/>
      <c r="HB638" s="253"/>
      <c r="HC638" s="253"/>
      <c r="HD638" s="253"/>
      <c r="HE638" s="253"/>
      <c r="HF638" s="253"/>
      <c r="HG638" s="253"/>
      <c r="HH638" s="253"/>
      <c r="HI638" s="253"/>
      <c r="HJ638" s="253"/>
      <c r="HK638" s="253"/>
      <c r="HL638" s="253"/>
      <c r="HM638" s="253"/>
      <c r="HN638" s="253"/>
      <c r="HO638" s="253"/>
      <c r="HP638" s="253"/>
      <c r="HQ638" s="253"/>
      <c r="HR638" s="253"/>
      <c r="HS638" s="253"/>
      <c r="HT638" s="253"/>
      <c r="HU638" s="253"/>
      <c r="HV638" s="253"/>
      <c r="HW638" s="253"/>
      <c r="HX638" s="253"/>
      <c r="HY638" s="253"/>
      <c r="HZ638" s="253"/>
      <c r="IA638" s="253"/>
      <c r="IB638" s="253"/>
      <c r="IC638" s="253"/>
      <c r="ID638" s="253"/>
      <c r="IE638" s="253"/>
      <c r="IF638" s="253"/>
      <c r="IG638" s="253"/>
      <c r="IH638" s="253"/>
      <c r="II638" s="253"/>
      <c r="IJ638" s="253"/>
      <c r="IK638" s="253"/>
      <c r="IL638" s="253"/>
      <c r="IM638" s="253"/>
      <c r="IN638" s="253"/>
      <c r="IO638" s="253"/>
      <c r="IP638" s="253"/>
      <c r="IQ638" s="253"/>
      <c r="IR638" s="253"/>
      <c r="IS638" s="253"/>
      <c r="IT638" s="253"/>
      <c r="IU638" s="253"/>
      <c r="IV638" s="253"/>
      <c r="IW638" s="253"/>
      <c r="IX638" s="253"/>
      <c r="IY638" s="253"/>
      <c r="IZ638" s="253"/>
      <c r="JA638" s="253"/>
      <c r="JB638" s="253"/>
      <c r="JC638" s="253"/>
      <c r="JD638" s="253"/>
      <c r="JE638" s="253"/>
      <c r="JF638" s="253"/>
      <c r="JG638" s="253"/>
      <c r="JH638" s="253"/>
      <c r="JI638" s="253"/>
      <c r="JJ638" s="253"/>
      <c r="JK638" s="253"/>
      <c r="JL638" s="253"/>
      <c r="JM638" s="253"/>
      <c r="JN638" s="253"/>
      <c r="JO638" s="253"/>
      <c r="JP638" s="253"/>
      <c r="JQ638" s="253"/>
      <c r="JR638" s="253"/>
      <c r="JS638" s="253"/>
      <c r="JT638" s="253"/>
      <c r="JU638" s="253"/>
    </row>
    <row r="639" spans="1:281" s="252" customFormat="1" ht="15" customHeight="1" x14ac:dyDescent="0.25">
      <c r="A639" s="253"/>
      <c r="B639" s="253"/>
      <c r="C639" s="253"/>
      <c r="D639" s="253"/>
      <c r="E639" s="253"/>
      <c r="F639" s="253"/>
      <c r="G639" s="253"/>
      <c r="H639" s="253"/>
      <c r="I639" s="253"/>
      <c r="J639" s="253"/>
      <c r="K639" s="253"/>
      <c r="L639" s="253"/>
      <c r="M639" s="253"/>
      <c r="N639" s="253"/>
      <c r="O639" s="253"/>
      <c r="P639" s="253"/>
      <c r="Q639" s="253"/>
      <c r="R639" s="253"/>
      <c r="S639" s="253"/>
      <c r="T639" s="253"/>
      <c r="U639" s="253" t="s">
        <v>798</v>
      </c>
      <c r="V639" s="253"/>
      <c r="W639" s="253"/>
      <c r="X639" s="253"/>
      <c r="Y639" s="253"/>
      <c r="Z639" s="253"/>
      <c r="AA639" s="253"/>
      <c r="AB639" s="253"/>
      <c r="AC639" s="253" t="s">
        <v>320</v>
      </c>
      <c r="AD639" s="253"/>
      <c r="AE639" s="253"/>
      <c r="AF639" s="253"/>
      <c r="AG639" s="253"/>
      <c r="AH639" s="253"/>
      <c r="AI639" s="253"/>
      <c r="AJ639" s="253"/>
      <c r="AK639" s="253"/>
      <c r="AL639" s="253"/>
      <c r="AM639" s="253"/>
      <c r="AN639" s="253"/>
      <c r="AO639" s="253"/>
      <c r="AP639" s="253"/>
      <c r="AQ639" s="253"/>
      <c r="AR639" s="253"/>
      <c r="AS639" s="253"/>
      <c r="AT639" s="253"/>
      <c r="AU639" s="253"/>
      <c r="AV639" s="253"/>
      <c r="AW639" s="253"/>
      <c r="AX639" s="253"/>
      <c r="AY639" s="253"/>
      <c r="AZ639" s="253"/>
      <c r="BA639" s="253"/>
      <c r="BB639" s="253"/>
      <c r="BC639" s="253"/>
      <c r="BD639" s="253"/>
      <c r="BE639" s="253"/>
      <c r="BF639" s="253"/>
      <c r="BG639" s="253"/>
      <c r="BH639" s="253"/>
      <c r="BI639" s="253"/>
      <c r="BJ639" s="253"/>
      <c r="BK639" s="253"/>
      <c r="BL639" s="253"/>
      <c r="BM639" s="253"/>
      <c r="BN639" s="253"/>
      <c r="BO639" s="253"/>
      <c r="BP639" s="253"/>
      <c r="BQ639" s="253"/>
      <c r="BR639" s="253"/>
      <c r="BS639" s="253"/>
      <c r="BT639" s="253"/>
      <c r="BU639" s="253"/>
      <c r="BV639" s="253"/>
      <c r="BW639" s="253"/>
      <c r="BX639" s="253"/>
      <c r="BY639" s="253"/>
      <c r="BZ639" s="253"/>
      <c r="CA639" s="253"/>
      <c r="CB639" s="253"/>
      <c r="CC639" s="253"/>
      <c r="CD639" s="253"/>
      <c r="CE639" s="253"/>
      <c r="CF639" s="253"/>
      <c r="CG639" s="253"/>
      <c r="CH639" s="253"/>
      <c r="CI639" s="253"/>
      <c r="CJ639" s="253"/>
      <c r="CK639" s="253"/>
      <c r="CL639" s="253"/>
      <c r="CM639" s="253"/>
      <c r="CN639" s="253"/>
      <c r="CO639" s="253"/>
      <c r="CP639" s="253"/>
      <c r="CQ639" s="253"/>
      <c r="CR639" s="253"/>
      <c r="CS639" s="253"/>
      <c r="CT639" s="253"/>
      <c r="CU639" s="253"/>
      <c r="CV639" s="253"/>
      <c r="CW639" s="253"/>
      <c r="CX639" s="253"/>
      <c r="CY639" s="253"/>
      <c r="CZ639" s="253"/>
      <c r="DA639" s="253"/>
      <c r="DB639" s="253"/>
      <c r="DC639" s="253"/>
      <c r="DD639" s="253"/>
      <c r="DE639" s="253"/>
      <c r="DF639" s="253"/>
      <c r="DG639" s="253"/>
      <c r="DH639" s="253"/>
      <c r="DI639" s="253"/>
      <c r="DJ639" s="253"/>
      <c r="DK639" s="253"/>
      <c r="DL639" s="253"/>
      <c r="DM639" s="253"/>
      <c r="DN639" s="253"/>
      <c r="DO639" s="253"/>
      <c r="DP639" s="253"/>
      <c r="DQ639" s="253"/>
      <c r="DR639" s="253"/>
      <c r="DS639" s="253"/>
      <c r="DT639" s="253"/>
      <c r="DU639" s="253"/>
      <c r="DV639" s="253"/>
      <c r="DW639" s="253"/>
      <c r="DX639" s="253"/>
      <c r="DY639" s="253"/>
      <c r="DZ639" s="253"/>
      <c r="EA639" s="253"/>
      <c r="EB639" s="253"/>
      <c r="EC639" s="253"/>
      <c r="ED639" s="253"/>
      <c r="EE639" s="253"/>
      <c r="EF639" s="253"/>
      <c r="EG639" s="253"/>
      <c r="EH639" s="253"/>
      <c r="EI639" s="253"/>
      <c r="EJ639" s="253"/>
      <c r="EK639" s="253"/>
      <c r="EL639" s="253"/>
      <c r="EM639" s="253"/>
      <c r="EN639" s="253"/>
      <c r="EO639" s="253"/>
      <c r="EP639" s="253"/>
      <c r="EQ639" s="253"/>
      <c r="ER639" s="253"/>
      <c r="ES639" s="253"/>
      <c r="ET639" s="253"/>
      <c r="EU639" s="253"/>
      <c r="EV639" s="253"/>
      <c r="EW639" s="253"/>
      <c r="EX639" s="253"/>
      <c r="EY639" s="253"/>
      <c r="EZ639" s="253"/>
      <c r="FA639" s="253"/>
      <c r="FB639" s="253"/>
      <c r="FC639" s="253"/>
      <c r="FD639" s="253"/>
      <c r="FE639" s="253"/>
      <c r="FF639" s="253"/>
      <c r="FG639" s="253"/>
      <c r="FH639" s="253"/>
      <c r="FI639" s="253"/>
      <c r="FJ639" s="253"/>
      <c r="FK639" s="253"/>
      <c r="FL639" s="253"/>
      <c r="FM639" s="253"/>
      <c r="FN639" s="253"/>
      <c r="FO639" s="253"/>
      <c r="FP639" s="253"/>
      <c r="FQ639" s="253"/>
      <c r="FR639" s="253"/>
      <c r="FS639" s="253"/>
      <c r="FT639" s="253"/>
      <c r="FU639" s="253"/>
      <c r="FV639" s="253"/>
      <c r="FW639" s="253"/>
      <c r="FX639" s="253"/>
      <c r="FY639" s="253"/>
      <c r="FZ639" s="253"/>
      <c r="GA639" s="253"/>
      <c r="GB639" s="253"/>
      <c r="GC639" s="253"/>
      <c r="GD639" s="253"/>
      <c r="GE639" s="253"/>
      <c r="GF639" s="253"/>
      <c r="GG639" s="253"/>
      <c r="GH639" s="253"/>
      <c r="GI639" s="253"/>
      <c r="GJ639" s="253"/>
      <c r="GK639" s="253"/>
      <c r="GL639" s="253"/>
      <c r="GM639" s="253"/>
      <c r="GN639" s="253"/>
      <c r="GO639" s="253"/>
      <c r="GP639" s="253"/>
      <c r="GQ639" s="253"/>
      <c r="GR639" s="253"/>
      <c r="GS639" s="253"/>
      <c r="GT639" s="253"/>
      <c r="GU639" s="253"/>
      <c r="GV639" s="253"/>
      <c r="GW639" s="253"/>
      <c r="GX639" s="253"/>
      <c r="GY639" s="253"/>
      <c r="GZ639" s="253"/>
      <c r="HA639" s="253"/>
      <c r="HB639" s="253"/>
      <c r="HC639" s="253"/>
      <c r="HD639" s="253"/>
      <c r="HE639" s="253"/>
      <c r="HF639" s="253"/>
      <c r="HG639" s="253"/>
      <c r="HH639" s="253"/>
      <c r="HI639" s="253"/>
      <c r="HJ639" s="253"/>
      <c r="HK639" s="253"/>
      <c r="HL639" s="253"/>
      <c r="HM639" s="253"/>
      <c r="HN639" s="253"/>
      <c r="HO639" s="253"/>
      <c r="HP639" s="253"/>
      <c r="HQ639" s="253"/>
      <c r="HR639" s="253"/>
      <c r="HS639" s="253"/>
      <c r="HT639" s="253"/>
      <c r="HU639" s="253"/>
      <c r="HV639" s="253"/>
      <c r="HW639" s="253"/>
      <c r="HX639" s="253"/>
      <c r="HY639" s="253"/>
      <c r="HZ639" s="253"/>
      <c r="IA639" s="253"/>
      <c r="IB639" s="253"/>
      <c r="IC639" s="253"/>
      <c r="ID639" s="253"/>
      <c r="IE639" s="253"/>
      <c r="IF639" s="253"/>
      <c r="IG639" s="253"/>
      <c r="IH639" s="253"/>
      <c r="II639" s="253"/>
      <c r="IJ639" s="253"/>
      <c r="IK639" s="253"/>
      <c r="IL639" s="253"/>
      <c r="IM639" s="253"/>
      <c r="IN639" s="253"/>
      <c r="IO639" s="253"/>
      <c r="IP639" s="253"/>
      <c r="IQ639" s="253"/>
      <c r="IR639" s="253"/>
      <c r="IS639" s="253"/>
      <c r="IT639" s="253"/>
      <c r="IU639" s="253"/>
      <c r="IV639" s="253"/>
      <c r="IW639" s="253"/>
      <c r="IX639" s="253"/>
      <c r="IY639" s="253"/>
      <c r="IZ639" s="253"/>
      <c r="JA639" s="253"/>
      <c r="JB639" s="253"/>
      <c r="JC639" s="253"/>
      <c r="JD639" s="253"/>
      <c r="JE639" s="253"/>
      <c r="JF639" s="253"/>
      <c r="JG639" s="253"/>
      <c r="JH639" s="253"/>
      <c r="JI639" s="253"/>
      <c r="JJ639" s="253"/>
      <c r="JK639" s="253"/>
      <c r="JL639" s="253"/>
      <c r="JM639" s="253"/>
      <c r="JN639" s="253"/>
      <c r="JO639" s="253"/>
      <c r="JP639" s="253"/>
      <c r="JQ639" s="253"/>
      <c r="JR639" s="253"/>
      <c r="JS639" s="253"/>
      <c r="JT639" s="253"/>
      <c r="JU639" s="253"/>
    </row>
    <row r="640" spans="1:281" s="252" customFormat="1" ht="15" customHeight="1" x14ac:dyDescent="0.25">
      <c r="A640" s="253"/>
      <c r="B640" s="253"/>
      <c r="C640" s="253"/>
      <c r="D640" s="253"/>
      <c r="E640" s="253"/>
      <c r="F640" s="253"/>
      <c r="G640" s="253"/>
      <c r="H640" s="253"/>
      <c r="I640" s="253"/>
      <c r="J640" s="253"/>
      <c r="K640" s="253"/>
      <c r="L640" s="253"/>
      <c r="M640" s="253"/>
      <c r="N640" s="253"/>
      <c r="O640" s="253"/>
      <c r="P640" s="253"/>
      <c r="Q640" s="253"/>
      <c r="R640" s="253"/>
      <c r="S640" s="253"/>
      <c r="T640" s="253"/>
      <c r="U640" s="253" t="s">
        <v>799</v>
      </c>
      <c r="V640" s="253"/>
      <c r="W640" s="253"/>
      <c r="X640" s="253"/>
      <c r="Y640" s="253"/>
      <c r="Z640" s="253"/>
      <c r="AA640" s="253"/>
      <c r="AB640" s="253"/>
      <c r="AC640" s="253" t="s">
        <v>393</v>
      </c>
      <c r="AD640" s="253"/>
      <c r="AE640" s="253"/>
      <c r="AF640" s="253"/>
      <c r="AG640" s="253"/>
      <c r="AH640" s="253"/>
      <c r="AI640" s="253"/>
      <c r="AJ640" s="253"/>
      <c r="AK640" s="253"/>
      <c r="AL640" s="253"/>
      <c r="AM640" s="253"/>
      <c r="AN640" s="253"/>
      <c r="AO640" s="253"/>
      <c r="AP640" s="253"/>
      <c r="AQ640" s="253"/>
      <c r="AR640" s="253"/>
      <c r="AS640" s="253"/>
      <c r="AT640" s="253"/>
      <c r="AU640" s="253"/>
      <c r="AV640" s="253"/>
      <c r="AW640" s="253"/>
      <c r="AX640" s="253"/>
      <c r="AY640" s="253"/>
      <c r="AZ640" s="253"/>
      <c r="BA640" s="253"/>
      <c r="BB640" s="253"/>
      <c r="BC640" s="253"/>
      <c r="BD640" s="253"/>
      <c r="BE640" s="253"/>
      <c r="BF640" s="253"/>
      <c r="BG640" s="253"/>
      <c r="BH640" s="253"/>
      <c r="BI640" s="253"/>
      <c r="BJ640" s="253"/>
      <c r="BK640" s="253"/>
      <c r="BL640" s="253"/>
      <c r="BM640" s="253"/>
      <c r="BN640" s="253"/>
      <c r="BO640" s="253"/>
      <c r="BP640" s="253"/>
      <c r="BQ640" s="253"/>
      <c r="BR640" s="253"/>
      <c r="BS640" s="253"/>
      <c r="BT640" s="253"/>
      <c r="BU640" s="253"/>
      <c r="BV640" s="253"/>
      <c r="BW640" s="253"/>
      <c r="BX640" s="253"/>
      <c r="BY640" s="253"/>
      <c r="BZ640" s="253"/>
      <c r="CA640" s="253"/>
      <c r="CB640" s="253"/>
      <c r="CC640" s="253"/>
      <c r="CD640" s="253"/>
      <c r="CE640" s="253"/>
      <c r="CF640" s="253"/>
      <c r="CG640" s="253"/>
      <c r="CH640" s="253"/>
      <c r="CI640" s="253"/>
      <c r="CJ640" s="253"/>
      <c r="CK640" s="253"/>
      <c r="CL640" s="253"/>
      <c r="CM640" s="253"/>
      <c r="CN640" s="253"/>
      <c r="CO640" s="253"/>
      <c r="CP640" s="253"/>
      <c r="CQ640" s="253"/>
      <c r="CR640" s="253"/>
      <c r="CS640" s="253"/>
      <c r="CT640" s="253"/>
      <c r="CU640" s="253"/>
      <c r="CV640" s="253"/>
      <c r="CW640" s="253"/>
      <c r="CX640" s="253"/>
      <c r="CY640" s="253"/>
      <c r="CZ640" s="253"/>
      <c r="DA640" s="253"/>
      <c r="DB640" s="253"/>
      <c r="DC640" s="253"/>
      <c r="DD640" s="253"/>
      <c r="DE640" s="253"/>
      <c r="DF640" s="253"/>
      <c r="DG640" s="253"/>
      <c r="DH640" s="253"/>
      <c r="DI640" s="253"/>
      <c r="DJ640" s="253"/>
      <c r="DK640" s="253"/>
      <c r="DL640" s="253"/>
      <c r="DM640" s="253"/>
      <c r="DN640" s="253"/>
      <c r="DO640" s="253"/>
      <c r="DP640" s="253"/>
      <c r="DQ640" s="253"/>
      <c r="DR640" s="253"/>
      <c r="DS640" s="253"/>
      <c r="DT640" s="253"/>
      <c r="DU640" s="253"/>
      <c r="DV640" s="253"/>
      <c r="DW640" s="253"/>
      <c r="DX640" s="253"/>
      <c r="DY640" s="253"/>
      <c r="DZ640" s="253"/>
      <c r="EA640" s="253"/>
      <c r="EB640" s="253"/>
      <c r="EC640" s="253"/>
      <c r="ED640" s="253"/>
      <c r="EE640" s="253"/>
      <c r="EF640" s="253"/>
      <c r="EG640" s="253"/>
      <c r="EH640" s="253"/>
      <c r="EI640" s="253"/>
      <c r="EJ640" s="253"/>
      <c r="EK640" s="253"/>
      <c r="EL640" s="253"/>
      <c r="EM640" s="253"/>
      <c r="EN640" s="253"/>
      <c r="EO640" s="253"/>
      <c r="EP640" s="253"/>
      <c r="EQ640" s="253"/>
      <c r="ER640" s="253"/>
      <c r="ES640" s="253"/>
      <c r="ET640" s="253"/>
      <c r="EU640" s="253"/>
      <c r="EV640" s="253"/>
      <c r="EW640" s="253"/>
      <c r="EX640" s="253"/>
      <c r="EY640" s="253"/>
      <c r="EZ640" s="253"/>
      <c r="FA640" s="253"/>
      <c r="FB640" s="253"/>
      <c r="FC640" s="253"/>
      <c r="FD640" s="253"/>
      <c r="FE640" s="253"/>
      <c r="FF640" s="253"/>
      <c r="FG640" s="253"/>
      <c r="FH640" s="253"/>
      <c r="FI640" s="253"/>
      <c r="FJ640" s="253"/>
      <c r="FK640" s="253"/>
      <c r="FL640" s="253"/>
      <c r="FM640" s="253"/>
      <c r="FN640" s="253"/>
      <c r="FO640" s="253"/>
      <c r="FP640" s="253"/>
      <c r="FQ640" s="253"/>
      <c r="FR640" s="253"/>
      <c r="FS640" s="253"/>
      <c r="FT640" s="253"/>
      <c r="FU640" s="253"/>
      <c r="FV640" s="253"/>
      <c r="FW640" s="253"/>
      <c r="FX640" s="253"/>
      <c r="FY640" s="253"/>
      <c r="FZ640" s="253"/>
      <c r="GA640" s="253"/>
      <c r="GB640" s="253"/>
      <c r="GC640" s="253"/>
      <c r="GD640" s="253"/>
      <c r="GE640" s="253"/>
      <c r="GF640" s="253"/>
      <c r="GG640" s="253"/>
      <c r="GH640" s="253"/>
      <c r="GI640" s="253"/>
      <c r="GJ640" s="253"/>
      <c r="GK640" s="253"/>
      <c r="GL640" s="253"/>
      <c r="GM640" s="253"/>
      <c r="GN640" s="253"/>
      <c r="GO640" s="253"/>
      <c r="GP640" s="253"/>
      <c r="GQ640" s="253"/>
      <c r="GR640" s="253"/>
      <c r="GS640" s="253"/>
      <c r="GT640" s="253"/>
      <c r="GU640" s="253"/>
      <c r="GV640" s="253"/>
      <c r="GW640" s="253"/>
      <c r="GX640" s="253"/>
      <c r="GY640" s="253"/>
      <c r="GZ640" s="253"/>
      <c r="HA640" s="253"/>
      <c r="HB640" s="253"/>
      <c r="HC640" s="253"/>
      <c r="HD640" s="253"/>
      <c r="HE640" s="253"/>
      <c r="HF640" s="253"/>
      <c r="HG640" s="253"/>
      <c r="HH640" s="253"/>
      <c r="HI640" s="253"/>
      <c r="HJ640" s="253"/>
      <c r="HK640" s="253"/>
      <c r="HL640" s="253"/>
      <c r="HM640" s="253"/>
      <c r="HN640" s="253"/>
      <c r="HO640" s="253"/>
      <c r="HP640" s="253"/>
      <c r="HQ640" s="253"/>
      <c r="HR640" s="253"/>
      <c r="HS640" s="253"/>
      <c r="HT640" s="253"/>
      <c r="HU640" s="253"/>
      <c r="HV640" s="253"/>
      <c r="HW640" s="253"/>
      <c r="HX640" s="253"/>
      <c r="HY640" s="253"/>
      <c r="HZ640" s="253"/>
      <c r="IA640" s="253"/>
      <c r="IB640" s="253"/>
      <c r="IC640" s="253"/>
      <c r="ID640" s="253"/>
      <c r="IE640" s="253"/>
      <c r="IF640" s="253"/>
      <c r="IG640" s="253"/>
      <c r="IH640" s="253"/>
      <c r="II640" s="253"/>
      <c r="IJ640" s="253"/>
      <c r="IK640" s="253"/>
      <c r="IL640" s="253"/>
      <c r="IM640" s="253"/>
      <c r="IN640" s="253"/>
      <c r="IO640" s="253"/>
      <c r="IP640" s="253"/>
      <c r="IQ640" s="253"/>
      <c r="IR640" s="253"/>
      <c r="IS640" s="253"/>
      <c r="IT640" s="253"/>
      <c r="IU640" s="253"/>
      <c r="IV640" s="253"/>
      <c r="IW640" s="253"/>
      <c r="IX640" s="253"/>
      <c r="IY640" s="253"/>
      <c r="IZ640" s="253"/>
      <c r="JA640" s="253"/>
      <c r="JB640" s="253"/>
      <c r="JC640" s="253"/>
      <c r="JD640" s="253"/>
      <c r="JE640" s="253"/>
      <c r="JF640" s="253"/>
      <c r="JG640" s="253"/>
      <c r="JH640" s="253"/>
      <c r="JI640" s="253"/>
      <c r="JJ640" s="253"/>
      <c r="JK640" s="253"/>
      <c r="JL640" s="253"/>
      <c r="JM640" s="253"/>
      <c r="JN640" s="253"/>
      <c r="JO640" s="253"/>
      <c r="JP640" s="253"/>
      <c r="JQ640" s="253"/>
      <c r="JR640" s="253"/>
      <c r="JS640" s="253"/>
      <c r="JT640" s="253"/>
      <c r="JU640" s="253"/>
    </row>
    <row r="641" spans="1:281" s="252" customFormat="1" ht="15" customHeight="1" x14ac:dyDescent="0.25">
      <c r="A641" s="253"/>
      <c r="B641" s="253"/>
      <c r="C641" s="253"/>
      <c r="D641" s="253"/>
      <c r="E641" s="253"/>
      <c r="F641" s="253"/>
      <c r="G641" s="253"/>
      <c r="H641" s="253"/>
      <c r="I641" s="253"/>
      <c r="J641" s="253"/>
      <c r="K641" s="253"/>
      <c r="L641" s="253"/>
      <c r="M641" s="253"/>
      <c r="N641" s="253"/>
      <c r="O641" s="253"/>
      <c r="P641" s="253"/>
      <c r="Q641" s="253"/>
      <c r="R641" s="253"/>
      <c r="S641" s="253"/>
      <c r="T641" s="253"/>
      <c r="U641" s="253" t="s">
        <v>800</v>
      </c>
      <c r="V641" s="253"/>
      <c r="W641" s="253"/>
      <c r="X641" s="253"/>
      <c r="Y641" s="253"/>
      <c r="Z641" s="253"/>
      <c r="AA641" s="253"/>
      <c r="AB641" s="253"/>
      <c r="AC641" s="253" t="s">
        <v>357</v>
      </c>
      <c r="AD641" s="253"/>
      <c r="AE641" s="253"/>
      <c r="AF641" s="253"/>
      <c r="AG641" s="253"/>
      <c r="AH641" s="253"/>
      <c r="AI641" s="253"/>
      <c r="AJ641" s="253"/>
      <c r="AK641" s="253"/>
      <c r="AL641" s="253"/>
      <c r="AM641" s="253"/>
      <c r="AN641" s="253"/>
      <c r="AO641" s="253"/>
      <c r="AP641" s="253"/>
      <c r="AQ641" s="253"/>
      <c r="AR641" s="253"/>
      <c r="AS641" s="253"/>
      <c r="AT641" s="253"/>
      <c r="AU641" s="253"/>
      <c r="AV641" s="253"/>
      <c r="AW641" s="253"/>
      <c r="AX641" s="253"/>
      <c r="AY641" s="253"/>
      <c r="AZ641" s="253"/>
      <c r="BA641" s="253"/>
      <c r="BB641" s="253"/>
      <c r="BC641" s="253"/>
      <c r="BD641" s="253"/>
      <c r="BE641" s="253"/>
      <c r="BF641" s="253"/>
      <c r="BG641" s="253"/>
      <c r="BH641" s="253"/>
      <c r="BI641" s="253"/>
      <c r="BJ641" s="253"/>
      <c r="BK641" s="253"/>
      <c r="BL641" s="253"/>
      <c r="BM641" s="253"/>
      <c r="BN641" s="253"/>
      <c r="BO641" s="253"/>
      <c r="BP641" s="253"/>
      <c r="BQ641" s="253"/>
      <c r="BR641" s="253"/>
      <c r="BS641" s="253"/>
      <c r="BT641" s="253"/>
      <c r="BU641" s="253"/>
      <c r="BV641" s="253"/>
      <c r="BW641" s="253"/>
      <c r="BX641" s="253"/>
      <c r="BY641" s="253"/>
      <c r="BZ641" s="253"/>
      <c r="CA641" s="253"/>
      <c r="CB641" s="253"/>
      <c r="CC641" s="253"/>
      <c r="CD641" s="253"/>
      <c r="CE641" s="253"/>
      <c r="CF641" s="253"/>
      <c r="CG641" s="253"/>
      <c r="CH641" s="253"/>
      <c r="CI641" s="253"/>
      <c r="CJ641" s="253"/>
      <c r="CK641" s="253"/>
      <c r="CL641" s="253"/>
      <c r="CM641" s="253"/>
      <c r="CN641" s="253"/>
      <c r="CO641" s="253"/>
      <c r="CP641" s="253"/>
      <c r="CQ641" s="253"/>
      <c r="CR641" s="253"/>
      <c r="CS641" s="253"/>
      <c r="CT641" s="253"/>
      <c r="CU641" s="253"/>
      <c r="CV641" s="253"/>
      <c r="CW641" s="253"/>
      <c r="CX641" s="253"/>
      <c r="CY641" s="253"/>
      <c r="CZ641" s="253"/>
      <c r="DA641" s="253"/>
      <c r="DB641" s="253"/>
      <c r="DC641" s="253"/>
      <c r="DD641" s="253"/>
      <c r="DE641" s="253"/>
      <c r="DF641" s="253"/>
      <c r="DG641" s="253"/>
      <c r="DH641" s="253"/>
      <c r="DI641" s="253"/>
      <c r="DJ641" s="253"/>
      <c r="DK641" s="253"/>
      <c r="DL641" s="253"/>
      <c r="DM641" s="253"/>
      <c r="DN641" s="253"/>
      <c r="DO641" s="253"/>
      <c r="DP641" s="253"/>
      <c r="DQ641" s="253"/>
      <c r="DR641" s="253"/>
      <c r="DS641" s="253"/>
      <c r="DT641" s="253"/>
      <c r="DU641" s="253"/>
      <c r="DV641" s="253"/>
      <c r="DW641" s="253"/>
      <c r="DX641" s="253"/>
      <c r="DY641" s="253"/>
      <c r="DZ641" s="253"/>
      <c r="EA641" s="253"/>
      <c r="EB641" s="253"/>
      <c r="EC641" s="253"/>
      <c r="ED641" s="253"/>
      <c r="EE641" s="253"/>
      <c r="EF641" s="253"/>
      <c r="EG641" s="253"/>
      <c r="EH641" s="253"/>
      <c r="EI641" s="253"/>
      <c r="EJ641" s="253"/>
      <c r="EK641" s="253"/>
      <c r="EL641" s="253"/>
      <c r="EM641" s="253"/>
      <c r="EN641" s="253"/>
      <c r="EO641" s="253"/>
      <c r="EP641" s="253"/>
      <c r="EQ641" s="253"/>
      <c r="ER641" s="253"/>
      <c r="ES641" s="253"/>
      <c r="ET641" s="253"/>
      <c r="EU641" s="253"/>
      <c r="EV641" s="253"/>
      <c r="EW641" s="253"/>
      <c r="EX641" s="253"/>
      <c r="EY641" s="253"/>
      <c r="EZ641" s="253"/>
      <c r="FA641" s="253"/>
      <c r="FB641" s="253"/>
      <c r="FC641" s="253"/>
      <c r="FD641" s="253"/>
      <c r="FE641" s="253"/>
      <c r="FF641" s="253"/>
      <c r="FG641" s="253"/>
      <c r="FH641" s="253"/>
      <c r="FI641" s="253"/>
      <c r="FJ641" s="253"/>
      <c r="FK641" s="253"/>
      <c r="FL641" s="253"/>
      <c r="FM641" s="253"/>
      <c r="FN641" s="253"/>
      <c r="FO641" s="253"/>
      <c r="FP641" s="253"/>
      <c r="FQ641" s="253"/>
      <c r="FR641" s="253"/>
      <c r="FS641" s="253"/>
      <c r="FT641" s="253"/>
      <c r="FU641" s="253"/>
      <c r="FV641" s="253"/>
      <c r="FW641" s="253"/>
      <c r="FX641" s="253"/>
      <c r="FY641" s="253"/>
      <c r="FZ641" s="253"/>
      <c r="GA641" s="253"/>
      <c r="GB641" s="253"/>
      <c r="GC641" s="253"/>
      <c r="GD641" s="253"/>
      <c r="GE641" s="253"/>
      <c r="GF641" s="253"/>
      <c r="GG641" s="253"/>
      <c r="GH641" s="253"/>
      <c r="GI641" s="253"/>
      <c r="GJ641" s="253"/>
      <c r="GK641" s="253"/>
      <c r="GL641" s="253"/>
      <c r="GM641" s="253"/>
      <c r="GN641" s="253"/>
      <c r="GO641" s="253"/>
      <c r="GP641" s="253"/>
      <c r="GQ641" s="253"/>
      <c r="GR641" s="253"/>
      <c r="GS641" s="253"/>
      <c r="GT641" s="253"/>
      <c r="GU641" s="253"/>
      <c r="GV641" s="253"/>
      <c r="GW641" s="253"/>
      <c r="GX641" s="253"/>
      <c r="GY641" s="253"/>
      <c r="GZ641" s="253"/>
      <c r="HA641" s="253"/>
      <c r="HB641" s="253"/>
      <c r="HC641" s="253"/>
      <c r="HD641" s="253"/>
      <c r="HE641" s="253"/>
      <c r="HF641" s="253"/>
      <c r="HG641" s="253"/>
      <c r="HH641" s="253"/>
      <c r="HI641" s="253"/>
      <c r="HJ641" s="253"/>
      <c r="HK641" s="253"/>
      <c r="HL641" s="253"/>
      <c r="HM641" s="253"/>
      <c r="HN641" s="253"/>
      <c r="HO641" s="253"/>
      <c r="HP641" s="253"/>
      <c r="HQ641" s="253"/>
      <c r="HR641" s="253"/>
      <c r="HS641" s="253"/>
      <c r="HT641" s="253"/>
      <c r="HU641" s="253"/>
      <c r="HV641" s="253"/>
      <c r="HW641" s="253"/>
      <c r="HX641" s="253"/>
      <c r="HY641" s="253"/>
      <c r="HZ641" s="253"/>
      <c r="IA641" s="253"/>
      <c r="IB641" s="253"/>
      <c r="IC641" s="253"/>
      <c r="ID641" s="253"/>
      <c r="IE641" s="253"/>
      <c r="IF641" s="253"/>
      <c r="IG641" s="253"/>
      <c r="IH641" s="253"/>
      <c r="II641" s="253"/>
      <c r="IJ641" s="253"/>
      <c r="IK641" s="253"/>
      <c r="IL641" s="253"/>
      <c r="IM641" s="253"/>
      <c r="IN641" s="253"/>
      <c r="IO641" s="253"/>
      <c r="IP641" s="253"/>
      <c r="IQ641" s="253"/>
      <c r="IR641" s="253"/>
      <c r="IS641" s="253"/>
      <c r="IT641" s="253"/>
      <c r="IU641" s="253"/>
      <c r="IV641" s="253"/>
      <c r="IW641" s="253"/>
      <c r="IX641" s="253"/>
      <c r="IY641" s="253"/>
      <c r="IZ641" s="253"/>
      <c r="JA641" s="253"/>
      <c r="JB641" s="253"/>
      <c r="JC641" s="253"/>
      <c r="JD641" s="253"/>
      <c r="JE641" s="253"/>
      <c r="JF641" s="253"/>
      <c r="JG641" s="253"/>
      <c r="JH641" s="253"/>
      <c r="JI641" s="253"/>
      <c r="JJ641" s="253"/>
      <c r="JK641" s="253"/>
      <c r="JL641" s="253"/>
      <c r="JM641" s="253"/>
      <c r="JN641" s="253"/>
      <c r="JO641" s="253"/>
      <c r="JP641" s="253"/>
      <c r="JQ641" s="253"/>
      <c r="JR641" s="253"/>
      <c r="JS641" s="253"/>
      <c r="JT641" s="253"/>
      <c r="JU641" s="253"/>
    </row>
    <row r="642" spans="1:281" s="252" customFormat="1" ht="15" customHeight="1" x14ac:dyDescent="0.25">
      <c r="A642" s="253"/>
      <c r="B642" s="253"/>
      <c r="C642" s="253"/>
      <c r="D642" s="253"/>
      <c r="E642" s="253"/>
      <c r="F642" s="253"/>
      <c r="G642" s="253"/>
      <c r="H642" s="253"/>
      <c r="I642" s="253"/>
      <c r="J642" s="253"/>
      <c r="K642" s="253"/>
      <c r="L642" s="253"/>
      <c r="M642" s="253"/>
      <c r="N642" s="253"/>
      <c r="O642" s="253"/>
      <c r="P642" s="253"/>
      <c r="Q642" s="253"/>
      <c r="R642" s="253"/>
      <c r="S642" s="253"/>
      <c r="T642" s="253"/>
      <c r="U642" s="253" t="s">
        <v>801</v>
      </c>
      <c r="V642" s="253"/>
      <c r="W642" s="253"/>
      <c r="X642" s="253"/>
      <c r="Y642" s="253"/>
      <c r="Z642" s="253"/>
      <c r="AA642" s="253"/>
      <c r="AB642" s="253"/>
      <c r="AC642" s="253" t="s">
        <v>318</v>
      </c>
      <c r="AD642" s="253"/>
      <c r="AE642" s="253"/>
      <c r="AF642" s="253"/>
      <c r="AG642" s="253"/>
      <c r="AH642" s="253"/>
      <c r="AI642" s="253"/>
      <c r="AJ642" s="253"/>
      <c r="AK642" s="253"/>
      <c r="AL642" s="253"/>
      <c r="AM642" s="253"/>
      <c r="AN642" s="253"/>
      <c r="AO642" s="253"/>
      <c r="AP642" s="253"/>
      <c r="AQ642" s="253"/>
      <c r="AR642" s="253"/>
      <c r="AS642" s="253"/>
      <c r="AT642" s="253"/>
      <c r="AU642" s="253"/>
      <c r="AV642" s="253"/>
      <c r="AW642" s="253"/>
      <c r="AX642" s="253"/>
      <c r="AY642" s="253"/>
      <c r="AZ642" s="253"/>
      <c r="BA642" s="253"/>
      <c r="BB642" s="253"/>
      <c r="BC642" s="253"/>
      <c r="BD642" s="253"/>
      <c r="BE642" s="253"/>
      <c r="BF642" s="253"/>
      <c r="BG642" s="253"/>
      <c r="BH642" s="253"/>
      <c r="BI642" s="253"/>
      <c r="BJ642" s="253"/>
      <c r="BK642" s="253"/>
      <c r="BL642" s="253"/>
      <c r="BM642" s="253"/>
      <c r="BN642" s="253"/>
      <c r="BO642" s="253"/>
      <c r="BP642" s="253"/>
      <c r="BQ642" s="253"/>
      <c r="BR642" s="253"/>
      <c r="BS642" s="253"/>
      <c r="BT642" s="253"/>
      <c r="BU642" s="253"/>
      <c r="BV642" s="253"/>
      <c r="BW642" s="253"/>
      <c r="BX642" s="253"/>
      <c r="BY642" s="253"/>
      <c r="BZ642" s="253"/>
      <c r="CA642" s="253"/>
      <c r="CB642" s="253"/>
      <c r="CC642" s="253"/>
      <c r="CD642" s="253"/>
      <c r="CE642" s="253"/>
      <c r="CF642" s="253"/>
      <c r="CG642" s="253"/>
      <c r="CH642" s="253"/>
      <c r="CI642" s="253"/>
      <c r="CJ642" s="253"/>
      <c r="CK642" s="253"/>
      <c r="CL642" s="253"/>
      <c r="CM642" s="253"/>
      <c r="CN642" s="253"/>
      <c r="CO642" s="253"/>
      <c r="CP642" s="253"/>
      <c r="CQ642" s="253"/>
      <c r="CR642" s="253"/>
      <c r="CS642" s="253"/>
      <c r="CT642" s="253"/>
      <c r="CU642" s="253"/>
      <c r="CV642" s="253"/>
      <c r="CW642" s="253"/>
      <c r="CX642" s="253"/>
      <c r="CY642" s="253"/>
      <c r="CZ642" s="253"/>
      <c r="DA642" s="253"/>
      <c r="DB642" s="253"/>
      <c r="DC642" s="253"/>
      <c r="DD642" s="253"/>
      <c r="DE642" s="253"/>
      <c r="DF642" s="253"/>
      <c r="DG642" s="253"/>
      <c r="DH642" s="253"/>
      <c r="DI642" s="253"/>
      <c r="DJ642" s="253"/>
      <c r="DK642" s="253"/>
      <c r="DL642" s="253"/>
      <c r="DM642" s="253"/>
      <c r="DN642" s="253"/>
      <c r="DO642" s="253"/>
      <c r="DP642" s="253"/>
      <c r="DQ642" s="253"/>
      <c r="DR642" s="253"/>
      <c r="DS642" s="253"/>
      <c r="DT642" s="253"/>
      <c r="DU642" s="253"/>
      <c r="DV642" s="253"/>
      <c r="DW642" s="253"/>
      <c r="DX642" s="253"/>
      <c r="DY642" s="253"/>
      <c r="DZ642" s="253"/>
      <c r="EA642" s="253"/>
      <c r="EB642" s="253"/>
      <c r="EC642" s="253"/>
      <c r="ED642" s="253"/>
      <c r="EE642" s="253"/>
      <c r="EF642" s="253"/>
      <c r="EG642" s="253"/>
      <c r="EH642" s="253"/>
      <c r="EI642" s="253"/>
      <c r="EJ642" s="253"/>
      <c r="EK642" s="253"/>
      <c r="EL642" s="253"/>
      <c r="EM642" s="253"/>
      <c r="EN642" s="253"/>
      <c r="EO642" s="253"/>
      <c r="EP642" s="253"/>
      <c r="EQ642" s="253"/>
      <c r="ER642" s="253"/>
      <c r="ES642" s="253"/>
      <c r="ET642" s="253"/>
      <c r="EU642" s="253"/>
      <c r="EV642" s="253"/>
      <c r="EW642" s="253"/>
      <c r="EX642" s="253"/>
      <c r="EY642" s="253"/>
      <c r="EZ642" s="253"/>
      <c r="FA642" s="253"/>
      <c r="FB642" s="253"/>
      <c r="FC642" s="253"/>
      <c r="FD642" s="253"/>
      <c r="FE642" s="253"/>
      <c r="FF642" s="253"/>
      <c r="FG642" s="253"/>
      <c r="FH642" s="253"/>
      <c r="FI642" s="253"/>
      <c r="FJ642" s="253"/>
      <c r="FK642" s="253"/>
      <c r="FL642" s="253"/>
      <c r="FM642" s="253"/>
      <c r="FN642" s="253"/>
      <c r="FO642" s="253"/>
      <c r="FP642" s="253"/>
      <c r="FQ642" s="253"/>
      <c r="FR642" s="253"/>
      <c r="FS642" s="253"/>
      <c r="FT642" s="253"/>
      <c r="FU642" s="253"/>
      <c r="FV642" s="253"/>
      <c r="FW642" s="253"/>
      <c r="FX642" s="253"/>
      <c r="FY642" s="253"/>
      <c r="FZ642" s="253"/>
      <c r="GA642" s="253"/>
      <c r="GB642" s="253"/>
      <c r="GC642" s="253"/>
      <c r="GD642" s="253"/>
      <c r="GE642" s="253"/>
      <c r="GF642" s="253"/>
      <c r="GG642" s="253"/>
      <c r="GH642" s="253"/>
      <c r="GI642" s="253"/>
      <c r="GJ642" s="253"/>
      <c r="GK642" s="253"/>
      <c r="GL642" s="253"/>
      <c r="GM642" s="253"/>
      <c r="GN642" s="253"/>
      <c r="GO642" s="253"/>
      <c r="GP642" s="253"/>
      <c r="GQ642" s="253"/>
      <c r="GR642" s="253"/>
      <c r="GS642" s="253"/>
      <c r="GT642" s="253"/>
      <c r="GU642" s="253"/>
      <c r="GV642" s="253"/>
      <c r="GW642" s="253"/>
      <c r="GX642" s="253"/>
      <c r="GY642" s="253"/>
      <c r="GZ642" s="253"/>
      <c r="HA642" s="253"/>
      <c r="HB642" s="253"/>
      <c r="HC642" s="253"/>
      <c r="HD642" s="253"/>
      <c r="HE642" s="253"/>
      <c r="HF642" s="253"/>
      <c r="HG642" s="253"/>
      <c r="HH642" s="253"/>
      <c r="HI642" s="253"/>
      <c r="HJ642" s="253"/>
      <c r="HK642" s="253"/>
      <c r="HL642" s="253"/>
      <c r="HM642" s="253"/>
      <c r="HN642" s="253"/>
      <c r="HO642" s="253"/>
      <c r="HP642" s="253"/>
      <c r="HQ642" s="253"/>
      <c r="HR642" s="253"/>
      <c r="HS642" s="253"/>
      <c r="HT642" s="253"/>
      <c r="HU642" s="253"/>
      <c r="HV642" s="253"/>
      <c r="HW642" s="253"/>
      <c r="HX642" s="253"/>
      <c r="HY642" s="253"/>
      <c r="HZ642" s="253"/>
      <c r="IA642" s="253"/>
      <c r="IB642" s="253"/>
      <c r="IC642" s="253"/>
      <c r="ID642" s="253"/>
      <c r="IE642" s="253"/>
      <c r="IF642" s="253"/>
      <c r="IG642" s="253"/>
      <c r="IH642" s="253"/>
      <c r="II642" s="253"/>
      <c r="IJ642" s="253"/>
      <c r="IK642" s="253"/>
      <c r="IL642" s="253"/>
      <c r="IM642" s="253"/>
      <c r="IN642" s="253"/>
      <c r="IO642" s="253"/>
      <c r="IP642" s="253"/>
      <c r="IQ642" s="253"/>
      <c r="IR642" s="253"/>
      <c r="IS642" s="253"/>
      <c r="IT642" s="253"/>
      <c r="IU642" s="253"/>
      <c r="IV642" s="253"/>
      <c r="IW642" s="253"/>
      <c r="IX642" s="253"/>
      <c r="IY642" s="253"/>
      <c r="IZ642" s="253"/>
      <c r="JA642" s="253"/>
      <c r="JB642" s="253"/>
      <c r="JC642" s="253"/>
      <c r="JD642" s="253"/>
      <c r="JE642" s="253"/>
      <c r="JF642" s="253"/>
      <c r="JG642" s="253"/>
      <c r="JH642" s="253"/>
      <c r="JI642" s="253"/>
      <c r="JJ642" s="253"/>
      <c r="JK642" s="253"/>
      <c r="JL642" s="253"/>
      <c r="JM642" s="253"/>
      <c r="JN642" s="253"/>
      <c r="JO642" s="253"/>
      <c r="JP642" s="253"/>
      <c r="JQ642" s="253"/>
      <c r="JR642" s="253"/>
      <c r="JS642" s="253"/>
      <c r="JT642" s="253"/>
      <c r="JU642" s="253"/>
    </row>
    <row r="643" spans="1:281" s="252" customFormat="1" ht="15" customHeight="1" x14ac:dyDescent="0.25">
      <c r="A643" s="253"/>
      <c r="B643" s="253"/>
      <c r="C643" s="253"/>
      <c r="D643" s="253"/>
      <c r="E643" s="253"/>
      <c r="F643" s="253"/>
      <c r="G643" s="253"/>
      <c r="H643" s="253"/>
      <c r="I643" s="253"/>
      <c r="J643" s="253"/>
      <c r="K643" s="253"/>
      <c r="L643" s="253"/>
      <c r="M643" s="253"/>
      <c r="N643" s="253"/>
      <c r="O643" s="253"/>
      <c r="P643" s="253"/>
      <c r="Q643" s="253"/>
      <c r="R643" s="253"/>
      <c r="S643" s="253"/>
      <c r="T643" s="253"/>
      <c r="U643" s="253" t="s">
        <v>802</v>
      </c>
      <c r="V643" s="253"/>
      <c r="W643" s="253"/>
      <c r="X643" s="253"/>
      <c r="Y643" s="253"/>
      <c r="Z643" s="253"/>
      <c r="AA643" s="253"/>
      <c r="AB643" s="253"/>
      <c r="AC643" s="253" t="s">
        <v>357</v>
      </c>
      <c r="AD643" s="253"/>
      <c r="AE643" s="253"/>
      <c r="AF643" s="253"/>
      <c r="AG643" s="253"/>
      <c r="AH643" s="253"/>
      <c r="AI643" s="253"/>
      <c r="AJ643" s="253"/>
      <c r="AK643" s="253"/>
      <c r="AL643" s="253"/>
      <c r="AM643" s="253"/>
      <c r="AN643" s="253"/>
      <c r="AO643" s="253"/>
      <c r="AP643" s="253"/>
      <c r="AQ643" s="253"/>
      <c r="AR643" s="253"/>
      <c r="AS643" s="253"/>
      <c r="AT643" s="253"/>
      <c r="AU643" s="253"/>
      <c r="AV643" s="253"/>
      <c r="AW643" s="253"/>
      <c r="AX643" s="253"/>
      <c r="AY643" s="253"/>
      <c r="AZ643" s="253"/>
      <c r="BA643" s="253"/>
      <c r="BB643" s="253"/>
      <c r="BC643" s="253"/>
      <c r="BD643" s="253"/>
      <c r="BE643" s="253"/>
      <c r="BF643" s="253"/>
      <c r="BG643" s="253"/>
      <c r="BH643" s="253"/>
      <c r="BI643" s="253"/>
      <c r="BJ643" s="253"/>
      <c r="BK643" s="253"/>
      <c r="BL643" s="253"/>
      <c r="BM643" s="253"/>
      <c r="BN643" s="253"/>
      <c r="BO643" s="253"/>
      <c r="BP643" s="253"/>
      <c r="BQ643" s="253"/>
      <c r="BR643" s="253"/>
      <c r="BS643" s="253"/>
      <c r="BT643" s="253"/>
      <c r="BU643" s="253"/>
      <c r="BV643" s="253"/>
      <c r="BW643" s="253"/>
      <c r="BX643" s="253"/>
      <c r="BY643" s="253"/>
      <c r="BZ643" s="253"/>
      <c r="CA643" s="253"/>
      <c r="CB643" s="253"/>
      <c r="CC643" s="253"/>
      <c r="CD643" s="253"/>
      <c r="CE643" s="253"/>
      <c r="CF643" s="253"/>
      <c r="CG643" s="253"/>
      <c r="CH643" s="253"/>
      <c r="CI643" s="253"/>
      <c r="CJ643" s="253"/>
      <c r="CK643" s="253"/>
      <c r="CL643" s="253"/>
      <c r="CM643" s="253"/>
      <c r="CN643" s="253"/>
      <c r="CO643" s="253"/>
      <c r="CP643" s="253"/>
      <c r="CQ643" s="253"/>
      <c r="CR643" s="253"/>
      <c r="CS643" s="253"/>
      <c r="CT643" s="253"/>
      <c r="CU643" s="253"/>
      <c r="CV643" s="253"/>
      <c r="CW643" s="253"/>
      <c r="CX643" s="253"/>
      <c r="CY643" s="253"/>
      <c r="CZ643" s="253"/>
      <c r="DA643" s="253"/>
      <c r="DB643" s="253"/>
      <c r="DC643" s="253"/>
      <c r="DD643" s="253"/>
      <c r="DE643" s="253"/>
      <c r="DF643" s="253"/>
      <c r="DG643" s="253"/>
      <c r="DH643" s="253"/>
      <c r="DI643" s="253"/>
      <c r="DJ643" s="253"/>
      <c r="DK643" s="253"/>
      <c r="DL643" s="253"/>
      <c r="DM643" s="253"/>
      <c r="DN643" s="253"/>
      <c r="DO643" s="253"/>
      <c r="DP643" s="253"/>
      <c r="DQ643" s="253"/>
      <c r="DR643" s="253"/>
      <c r="DS643" s="253"/>
      <c r="DT643" s="253"/>
      <c r="DU643" s="253"/>
      <c r="DV643" s="253"/>
      <c r="DW643" s="253"/>
      <c r="DX643" s="253"/>
      <c r="DY643" s="253"/>
      <c r="DZ643" s="253"/>
      <c r="EA643" s="253"/>
      <c r="EB643" s="253"/>
      <c r="EC643" s="253"/>
      <c r="ED643" s="253"/>
      <c r="EE643" s="253"/>
      <c r="EF643" s="253"/>
      <c r="EG643" s="253"/>
      <c r="EH643" s="253"/>
      <c r="EI643" s="253"/>
      <c r="EJ643" s="253"/>
      <c r="EK643" s="253"/>
      <c r="EL643" s="253"/>
      <c r="EM643" s="253"/>
      <c r="EN643" s="253"/>
      <c r="EO643" s="253"/>
      <c r="EP643" s="253"/>
      <c r="EQ643" s="253"/>
      <c r="ER643" s="253"/>
      <c r="ES643" s="253"/>
      <c r="ET643" s="253"/>
      <c r="EU643" s="253"/>
      <c r="EV643" s="253"/>
      <c r="EW643" s="253"/>
      <c r="EX643" s="253"/>
      <c r="EY643" s="253"/>
      <c r="EZ643" s="253"/>
      <c r="FA643" s="253"/>
      <c r="FB643" s="253"/>
      <c r="FC643" s="253"/>
      <c r="FD643" s="253"/>
      <c r="FE643" s="253"/>
      <c r="FF643" s="253"/>
      <c r="FG643" s="253"/>
      <c r="FH643" s="253"/>
      <c r="FI643" s="253"/>
      <c r="FJ643" s="253"/>
      <c r="FK643" s="253"/>
      <c r="FL643" s="253"/>
      <c r="FM643" s="253"/>
      <c r="FN643" s="253"/>
      <c r="FO643" s="253"/>
      <c r="FP643" s="253"/>
      <c r="FQ643" s="253"/>
      <c r="FR643" s="253"/>
      <c r="FS643" s="253"/>
      <c r="FT643" s="253"/>
      <c r="FU643" s="253"/>
      <c r="FV643" s="253"/>
      <c r="FW643" s="253"/>
      <c r="FX643" s="253"/>
      <c r="FY643" s="253"/>
      <c r="FZ643" s="253"/>
      <c r="GA643" s="253"/>
      <c r="GB643" s="253"/>
      <c r="GC643" s="253"/>
      <c r="GD643" s="253"/>
      <c r="GE643" s="253"/>
      <c r="GF643" s="253"/>
      <c r="GG643" s="253"/>
      <c r="GH643" s="253"/>
      <c r="GI643" s="253"/>
      <c r="GJ643" s="253"/>
      <c r="GK643" s="253"/>
      <c r="GL643" s="253"/>
      <c r="GM643" s="253"/>
      <c r="GN643" s="253"/>
      <c r="GO643" s="253"/>
      <c r="GP643" s="253"/>
      <c r="GQ643" s="253"/>
      <c r="GR643" s="253"/>
      <c r="GS643" s="253"/>
      <c r="GT643" s="253"/>
      <c r="GU643" s="253"/>
      <c r="GV643" s="253"/>
      <c r="GW643" s="253"/>
      <c r="GX643" s="253"/>
      <c r="GY643" s="253"/>
      <c r="GZ643" s="253"/>
      <c r="HA643" s="253"/>
      <c r="HB643" s="253"/>
      <c r="HC643" s="253"/>
      <c r="HD643" s="253"/>
      <c r="HE643" s="253"/>
      <c r="HF643" s="253"/>
      <c r="HG643" s="253"/>
      <c r="HH643" s="253"/>
      <c r="HI643" s="253"/>
      <c r="HJ643" s="253"/>
      <c r="HK643" s="253"/>
      <c r="HL643" s="253"/>
      <c r="HM643" s="253"/>
      <c r="HN643" s="253"/>
      <c r="HO643" s="253"/>
      <c r="HP643" s="253"/>
      <c r="HQ643" s="253"/>
      <c r="HR643" s="253"/>
      <c r="HS643" s="253"/>
      <c r="HT643" s="253"/>
      <c r="HU643" s="253"/>
      <c r="HV643" s="253"/>
      <c r="HW643" s="253"/>
      <c r="HX643" s="253"/>
      <c r="HY643" s="253"/>
      <c r="HZ643" s="253"/>
      <c r="IA643" s="253"/>
      <c r="IB643" s="253"/>
      <c r="IC643" s="253"/>
      <c r="ID643" s="253"/>
      <c r="IE643" s="253"/>
      <c r="IF643" s="253"/>
      <c r="IG643" s="253"/>
      <c r="IH643" s="253"/>
      <c r="II643" s="253"/>
      <c r="IJ643" s="253"/>
      <c r="IK643" s="253"/>
      <c r="IL643" s="253"/>
      <c r="IM643" s="253"/>
      <c r="IN643" s="253"/>
      <c r="IO643" s="253"/>
      <c r="IP643" s="253"/>
      <c r="IQ643" s="253"/>
      <c r="IR643" s="253"/>
      <c r="IS643" s="253"/>
      <c r="IT643" s="253"/>
      <c r="IU643" s="253"/>
      <c r="IV643" s="253"/>
      <c r="IW643" s="253"/>
      <c r="IX643" s="253"/>
      <c r="IY643" s="253"/>
      <c r="IZ643" s="253"/>
      <c r="JA643" s="253"/>
      <c r="JB643" s="253"/>
      <c r="JC643" s="253"/>
      <c r="JD643" s="253"/>
      <c r="JE643" s="253"/>
      <c r="JF643" s="253"/>
      <c r="JG643" s="253"/>
      <c r="JH643" s="253"/>
      <c r="JI643" s="253"/>
      <c r="JJ643" s="253"/>
      <c r="JK643" s="253"/>
      <c r="JL643" s="253"/>
      <c r="JM643" s="253"/>
      <c r="JN643" s="253"/>
      <c r="JO643" s="253"/>
      <c r="JP643" s="253"/>
      <c r="JQ643" s="253"/>
      <c r="JR643" s="253"/>
      <c r="JS643" s="253"/>
      <c r="JT643" s="253"/>
      <c r="JU643" s="253"/>
    </row>
    <row r="644" spans="1:281" s="252" customFormat="1" ht="15" customHeight="1" x14ac:dyDescent="0.25">
      <c r="A644" s="253"/>
      <c r="B644" s="253"/>
      <c r="C644" s="253"/>
      <c r="D644" s="253"/>
      <c r="E644" s="253"/>
      <c r="F644" s="253"/>
      <c r="G644" s="253"/>
      <c r="H644" s="253"/>
      <c r="I644" s="253"/>
      <c r="J644" s="253"/>
      <c r="K644" s="253"/>
      <c r="L644" s="253"/>
      <c r="M644" s="253"/>
      <c r="N644" s="253"/>
      <c r="O644" s="253"/>
      <c r="P644" s="253"/>
      <c r="Q644" s="253"/>
      <c r="R644" s="253"/>
      <c r="S644" s="253"/>
      <c r="T644" s="253"/>
      <c r="U644" s="253" t="s">
        <v>803</v>
      </c>
      <c r="V644" s="253"/>
      <c r="W644" s="253"/>
      <c r="X644" s="253"/>
      <c r="Y644" s="253"/>
      <c r="Z644" s="253"/>
      <c r="AA644" s="253"/>
      <c r="AB644" s="253"/>
      <c r="AC644" s="253" t="s">
        <v>332</v>
      </c>
      <c r="AD644" s="253"/>
      <c r="AE644" s="253"/>
      <c r="AF644" s="253"/>
      <c r="AG644" s="253"/>
      <c r="AH644" s="253"/>
      <c r="AI644" s="253"/>
      <c r="AJ644" s="253"/>
      <c r="AK644" s="253"/>
      <c r="AL644" s="253"/>
      <c r="AM644" s="253"/>
      <c r="AN644" s="253"/>
      <c r="AO644" s="253"/>
      <c r="AP644" s="253"/>
      <c r="AQ644" s="253"/>
      <c r="AR644" s="253"/>
      <c r="AS644" s="253"/>
      <c r="AT644" s="253"/>
      <c r="AU644" s="253"/>
      <c r="AV644" s="253"/>
      <c r="AW644" s="253"/>
      <c r="AX644" s="253"/>
      <c r="AY644" s="253"/>
      <c r="AZ644" s="253"/>
      <c r="BA644" s="253"/>
      <c r="BB644" s="253"/>
      <c r="BC644" s="253"/>
      <c r="BD644" s="253"/>
      <c r="BE644" s="253"/>
      <c r="BF644" s="253"/>
      <c r="BG644" s="253"/>
      <c r="BH644" s="253"/>
      <c r="BI644" s="253"/>
      <c r="BJ644" s="253"/>
      <c r="BK644" s="253"/>
      <c r="BL644" s="253"/>
      <c r="BM644" s="253"/>
      <c r="BN644" s="253"/>
      <c r="BO644" s="253"/>
      <c r="BP644" s="253"/>
      <c r="BQ644" s="253"/>
      <c r="BR644" s="253"/>
      <c r="BS644" s="253"/>
      <c r="BT644" s="253"/>
      <c r="BU644" s="253"/>
      <c r="BV644" s="253"/>
      <c r="BW644" s="253"/>
      <c r="BX644" s="253"/>
      <c r="BY644" s="253"/>
      <c r="BZ644" s="253"/>
      <c r="CA644" s="253"/>
      <c r="CB644" s="253"/>
      <c r="CC644" s="253"/>
      <c r="CD644" s="253"/>
      <c r="CE644" s="253"/>
      <c r="CF644" s="253"/>
      <c r="CG644" s="253"/>
      <c r="CH644" s="253"/>
      <c r="CI644" s="253"/>
      <c r="CJ644" s="253"/>
      <c r="CK644" s="253"/>
      <c r="CL644" s="253"/>
      <c r="CM644" s="253"/>
      <c r="CN644" s="253"/>
      <c r="CO644" s="253"/>
      <c r="CP644" s="253"/>
      <c r="CQ644" s="253"/>
      <c r="CR644" s="253"/>
      <c r="CS644" s="253"/>
      <c r="CT644" s="253"/>
      <c r="CU644" s="253"/>
      <c r="CV644" s="253"/>
      <c r="CW644" s="253"/>
      <c r="CX644" s="253"/>
      <c r="CY644" s="253"/>
      <c r="CZ644" s="253"/>
      <c r="DA644" s="253"/>
      <c r="DB644" s="253"/>
      <c r="DC644" s="253"/>
      <c r="DD644" s="253"/>
      <c r="DE644" s="253"/>
      <c r="DF644" s="253"/>
      <c r="DG644" s="253"/>
      <c r="DH644" s="253"/>
      <c r="DI644" s="253"/>
      <c r="DJ644" s="253"/>
      <c r="DK644" s="253"/>
      <c r="DL644" s="253"/>
      <c r="DM644" s="253"/>
      <c r="DN644" s="253"/>
      <c r="DO644" s="253"/>
      <c r="DP644" s="253"/>
      <c r="DQ644" s="253"/>
      <c r="DR644" s="253"/>
      <c r="DS644" s="253"/>
      <c r="DT644" s="253"/>
      <c r="DU644" s="253"/>
      <c r="DV644" s="253"/>
      <c r="DW644" s="253"/>
      <c r="DX644" s="253"/>
      <c r="DY644" s="253"/>
      <c r="DZ644" s="253"/>
      <c r="EA644" s="253"/>
      <c r="EB644" s="253"/>
      <c r="EC644" s="253"/>
      <c r="ED644" s="253"/>
      <c r="EE644" s="253"/>
      <c r="EF644" s="253"/>
      <c r="EG644" s="253"/>
      <c r="EH644" s="253"/>
      <c r="EI644" s="253"/>
      <c r="EJ644" s="253"/>
      <c r="EK644" s="253"/>
      <c r="EL644" s="253"/>
      <c r="EM644" s="253"/>
      <c r="EN644" s="253"/>
      <c r="EO644" s="253"/>
      <c r="EP644" s="253"/>
      <c r="EQ644" s="253"/>
      <c r="ER644" s="253"/>
      <c r="ES644" s="253"/>
      <c r="ET644" s="253"/>
      <c r="EU644" s="253"/>
      <c r="EV644" s="253"/>
      <c r="EW644" s="253"/>
      <c r="EX644" s="253"/>
      <c r="EY644" s="253"/>
      <c r="EZ644" s="253"/>
      <c r="FA644" s="253"/>
      <c r="FB644" s="253"/>
      <c r="FC644" s="253"/>
      <c r="FD644" s="253"/>
      <c r="FE644" s="253"/>
      <c r="FF644" s="253"/>
      <c r="FG644" s="253"/>
      <c r="FH644" s="253"/>
      <c r="FI644" s="253"/>
      <c r="FJ644" s="253"/>
      <c r="FK644" s="253"/>
      <c r="FL644" s="253"/>
      <c r="FM644" s="253"/>
      <c r="FN644" s="253"/>
      <c r="FO644" s="253"/>
      <c r="FP644" s="253"/>
      <c r="FQ644" s="253"/>
      <c r="FR644" s="253"/>
      <c r="FS644" s="253"/>
      <c r="FT644" s="253"/>
      <c r="FU644" s="253"/>
      <c r="FV644" s="253"/>
      <c r="FW644" s="253"/>
      <c r="FX644" s="253"/>
      <c r="FY644" s="253"/>
      <c r="FZ644" s="253"/>
      <c r="GA644" s="253"/>
      <c r="GB644" s="253"/>
      <c r="GC644" s="253"/>
      <c r="GD644" s="253"/>
      <c r="GE644" s="253"/>
      <c r="GF644" s="253"/>
      <c r="GG644" s="253"/>
      <c r="GH644" s="253"/>
      <c r="GI644" s="253"/>
      <c r="GJ644" s="253"/>
      <c r="GK644" s="253"/>
      <c r="GL644" s="253"/>
      <c r="GM644" s="253"/>
      <c r="GN644" s="253"/>
      <c r="GO644" s="253"/>
      <c r="GP644" s="253"/>
      <c r="GQ644" s="253"/>
      <c r="GR644" s="253"/>
      <c r="GS644" s="253"/>
      <c r="GT644" s="253"/>
      <c r="GU644" s="253"/>
      <c r="GV644" s="253"/>
      <c r="GW644" s="253"/>
      <c r="GX644" s="253"/>
      <c r="GY644" s="253"/>
      <c r="GZ644" s="253"/>
      <c r="HA644" s="253"/>
      <c r="HB644" s="253"/>
      <c r="HC644" s="253"/>
      <c r="HD644" s="253"/>
      <c r="HE644" s="253"/>
      <c r="HF644" s="253"/>
      <c r="HG644" s="253"/>
      <c r="HH644" s="253"/>
      <c r="HI644" s="253"/>
      <c r="HJ644" s="253"/>
      <c r="HK644" s="253"/>
      <c r="HL644" s="253"/>
      <c r="HM644" s="253"/>
      <c r="HN644" s="253"/>
      <c r="HO644" s="253"/>
      <c r="HP644" s="253"/>
      <c r="HQ644" s="253"/>
      <c r="HR644" s="253"/>
      <c r="HS644" s="253"/>
      <c r="HT644" s="253"/>
      <c r="HU644" s="253"/>
      <c r="HV644" s="253"/>
      <c r="HW644" s="253"/>
      <c r="HX644" s="253"/>
      <c r="HY644" s="253"/>
      <c r="HZ644" s="253"/>
      <c r="IA644" s="253"/>
      <c r="IB644" s="253"/>
      <c r="IC644" s="253"/>
      <c r="ID644" s="253"/>
      <c r="IE644" s="253"/>
      <c r="IF644" s="253"/>
      <c r="IG644" s="253"/>
      <c r="IH644" s="253"/>
      <c r="II644" s="253"/>
      <c r="IJ644" s="253"/>
      <c r="IK644" s="253"/>
      <c r="IL644" s="253"/>
      <c r="IM644" s="253"/>
      <c r="IN644" s="253"/>
      <c r="IO644" s="253"/>
      <c r="IP644" s="253"/>
      <c r="IQ644" s="253"/>
      <c r="IR644" s="253"/>
      <c r="IS644" s="253"/>
      <c r="IT644" s="253"/>
      <c r="IU644" s="253"/>
      <c r="IV644" s="253"/>
      <c r="IW644" s="253"/>
      <c r="IX644" s="253"/>
      <c r="IY644" s="253"/>
      <c r="IZ644" s="253"/>
      <c r="JA644" s="253"/>
      <c r="JB644" s="253"/>
      <c r="JC644" s="253"/>
      <c r="JD644" s="253"/>
      <c r="JE644" s="253"/>
      <c r="JF644" s="253"/>
      <c r="JG644" s="253"/>
      <c r="JH644" s="253"/>
      <c r="JI644" s="253"/>
      <c r="JJ644" s="253"/>
      <c r="JK644" s="253"/>
      <c r="JL644" s="253"/>
      <c r="JM644" s="253"/>
      <c r="JN644" s="253"/>
      <c r="JO644" s="253"/>
      <c r="JP644" s="253"/>
      <c r="JQ644" s="253"/>
      <c r="JR644" s="253"/>
      <c r="JS644" s="253"/>
      <c r="JT644" s="253"/>
      <c r="JU644" s="253"/>
    </row>
    <row r="645" spans="1:281" s="252" customFormat="1" ht="15" customHeight="1" x14ac:dyDescent="0.25">
      <c r="A645" s="253"/>
      <c r="B645" s="253"/>
      <c r="C645" s="253"/>
      <c r="D645" s="253"/>
      <c r="E645" s="253"/>
      <c r="F645" s="253"/>
      <c r="G645" s="253"/>
      <c r="H645" s="253"/>
      <c r="I645" s="253"/>
      <c r="J645" s="253"/>
      <c r="K645" s="253"/>
      <c r="L645" s="253"/>
      <c r="M645" s="253"/>
      <c r="N645" s="253"/>
      <c r="O645" s="253"/>
      <c r="P645" s="253"/>
      <c r="Q645" s="253"/>
      <c r="R645" s="253"/>
      <c r="S645" s="253"/>
      <c r="T645" s="253"/>
      <c r="U645" s="253" t="s">
        <v>804</v>
      </c>
      <c r="V645" s="253"/>
      <c r="W645" s="253"/>
      <c r="X645" s="253"/>
      <c r="Y645" s="253"/>
      <c r="Z645" s="253"/>
      <c r="AA645" s="253"/>
      <c r="AB645" s="253"/>
      <c r="AC645" s="253" t="s">
        <v>393</v>
      </c>
      <c r="AD645" s="253"/>
      <c r="AE645" s="253"/>
      <c r="AF645" s="253"/>
      <c r="AG645" s="253"/>
      <c r="AH645" s="253"/>
      <c r="AI645" s="253"/>
      <c r="AJ645" s="253"/>
      <c r="AK645" s="253"/>
      <c r="AL645" s="253"/>
      <c r="AM645" s="253"/>
      <c r="AN645" s="253"/>
      <c r="AO645" s="253"/>
      <c r="AP645" s="253"/>
      <c r="AQ645" s="253"/>
      <c r="AR645" s="253"/>
      <c r="AS645" s="253"/>
      <c r="AT645" s="253"/>
      <c r="AU645" s="253"/>
      <c r="AV645" s="253"/>
      <c r="AW645" s="253"/>
      <c r="AX645" s="253"/>
      <c r="AY645" s="253"/>
      <c r="AZ645" s="253"/>
      <c r="BA645" s="253"/>
      <c r="BB645" s="253"/>
      <c r="BC645" s="253"/>
      <c r="BD645" s="253"/>
      <c r="BE645" s="253"/>
      <c r="BF645" s="253"/>
      <c r="BG645" s="253"/>
      <c r="BH645" s="253"/>
      <c r="BI645" s="253"/>
      <c r="BJ645" s="253"/>
      <c r="BK645" s="253"/>
      <c r="BL645" s="253"/>
      <c r="BM645" s="253"/>
      <c r="BN645" s="253"/>
      <c r="BO645" s="253"/>
      <c r="BP645" s="253"/>
      <c r="BQ645" s="253"/>
      <c r="BR645" s="253"/>
      <c r="BS645" s="253"/>
      <c r="BT645" s="253"/>
      <c r="BU645" s="253"/>
      <c r="BV645" s="253"/>
      <c r="BW645" s="253"/>
      <c r="BX645" s="253"/>
      <c r="BY645" s="253"/>
      <c r="BZ645" s="253"/>
      <c r="CA645" s="253"/>
      <c r="CB645" s="253"/>
      <c r="CC645" s="253"/>
      <c r="CD645" s="253"/>
      <c r="CE645" s="253"/>
      <c r="CF645" s="253"/>
      <c r="CG645" s="253"/>
      <c r="CH645" s="253"/>
      <c r="CI645" s="253"/>
      <c r="CJ645" s="253"/>
      <c r="CK645" s="253"/>
      <c r="CL645" s="253"/>
      <c r="CM645" s="253"/>
      <c r="CN645" s="253"/>
      <c r="CO645" s="253"/>
      <c r="CP645" s="253"/>
      <c r="CQ645" s="253"/>
      <c r="CR645" s="253"/>
      <c r="CS645" s="253"/>
      <c r="CT645" s="253"/>
      <c r="CU645" s="253"/>
      <c r="CV645" s="253"/>
      <c r="CW645" s="253"/>
      <c r="CX645" s="253"/>
      <c r="CY645" s="253"/>
      <c r="CZ645" s="253"/>
      <c r="DA645" s="253"/>
      <c r="DB645" s="253"/>
      <c r="DC645" s="253"/>
      <c r="DD645" s="253"/>
      <c r="DE645" s="253"/>
      <c r="DF645" s="253"/>
      <c r="DG645" s="253"/>
      <c r="DH645" s="253"/>
      <c r="DI645" s="253"/>
      <c r="DJ645" s="253"/>
      <c r="DK645" s="253"/>
      <c r="DL645" s="253"/>
      <c r="DM645" s="253"/>
      <c r="DN645" s="253"/>
      <c r="DO645" s="253"/>
      <c r="DP645" s="253"/>
      <c r="DQ645" s="253"/>
      <c r="DR645" s="253"/>
      <c r="DS645" s="253"/>
      <c r="DT645" s="253"/>
      <c r="DU645" s="253"/>
      <c r="DV645" s="253"/>
      <c r="DW645" s="253"/>
      <c r="DX645" s="253"/>
      <c r="DY645" s="253"/>
      <c r="DZ645" s="253"/>
      <c r="EA645" s="253"/>
      <c r="EB645" s="253"/>
      <c r="EC645" s="253"/>
      <c r="ED645" s="253"/>
      <c r="EE645" s="253"/>
      <c r="EF645" s="253"/>
      <c r="EG645" s="253"/>
      <c r="EH645" s="253"/>
      <c r="EI645" s="253"/>
      <c r="EJ645" s="253"/>
      <c r="EK645" s="253"/>
      <c r="EL645" s="253"/>
      <c r="EM645" s="253"/>
      <c r="EN645" s="253"/>
      <c r="EO645" s="253"/>
      <c r="EP645" s="253"/>
      <c r="EQ645" s="253"/>
      <c r="ER645" s="253"/>
      <c r="ES645" s="253"/>
      <c r="ET645" s="253"/>
      <c r="EU645" s="253"/>
      <c r="EV645" s="253"/>
      <c r="EW645" s="253"/>
      <c r="EX645" s="253"/>
      <c r="EY645" s="253"/>
      <c r="EZ645" s="253"/>
      <c r="FA645" s="253"/>
      <c r="FB645" s="253"/>
      <c r="FC645" s="253"/>
      <c r="FD645" s="253"/>
      <c r="FE645" s="253"/>
      <c r="FF645" s="253"/>
      <c r="FG645" s="253"/>
      <c r="FH645" s="253"/>
      <c r="FI645" s="253"/>
      <c r="FJ645" s="253"/>
      <c r="FK645" s="253"/>
      <c r="FL645" s="253"/>
      <c r="FM645" s="253"/>
      <c r="FN645" s="253"/>
      <c r="FO645" s="253"/>
      <c r="FP645" s="253"/>
      <c r="FQ645" s="253"/>
      <c r="FR645" s="253"/>
      <c r="FS645" s="253"/>
      <c r="FT645" s="253"/>
      <c r="FU645" s="253"/>
      <c r="FV645" s="253"/>
      <c r="FW645" s="253"/>
      <c r="FX645" s="253"/>
      <c r="FY645" s="253"/>
      <c r="FZ645" s="253"/>
      <c r="GA645" s="253"/>
      <c r="GB645" s="253"/>
      <c r="GC645" s="253"/>
      <c r="GD645" s="253"/>
      <c r="GE645" s="253"/>
      <c r="GF645" s="253"/>
      <c r="GG645" s="253"/>
      <c r="GH645" s="253"/>
      <c r="GI645" s="253"/>
      <c r="GJ645" s="253"/>
      <c r="GK645" s="253"/>
      <c r="GL645" s="253"/>
      <c r="GM645" s="253"/>
      <c r="GN645" s="253"/>
      <c r="GO645" s="253"/>
      <c r="GP645" s="253"/>
      <c r="GQ645" s="253"/>
      <c r="GR645" s="253"/>
      <c r="GS645" s="253"/>
      <c r="GT645" s="253"/>
      <c r="GU645" s="253"/>
      <c r="GV645" s="253"/>
      <c r="GW645" s="253"/>
      <c r="GX645" s="253"/>
      <c r="GY645" s="253"/>
      <c r="GZ645" s="253"/>
      <c r="HA645" s="253"/>
      <c r="HB645" s="253"/>
      <c r="HC645" s="253"/>
      <c r="HD645" s="253"/>
      <c r="HE645" s="253"/>
      <c r="HF645" s="253"/>
      <c r="HG645" s="253"/>
      <c r="HH645" s="253"/>
      <c r="HI645" s="253"/>
      <c r="HJ645" s="253"/>
      <c r="HK645" s="253"/>
      <c r="HL645" s="253"/>
      <c r="HM645" s="253"/>
      <c r="HN645" s="253"/>
      <c r="HO645" s="253"/>
      <c r="HP645" s="253"/>
      <c r="HQ645" s="253"/>
      <c r="HR645" s="253"/>
      <c r="HS645" s="253"/>
      <c r="HT645" s="253"/>
      <c r="HU645" s="253"/>
      <c r="HV645" s="253"/>
      <c r="HW645" s="253"/>
      <c r="HX645" s="253"/>
      <c r="HY645" s="253"/>
      <c r="HZ645" s="253"/>
      <c r="IA645" s="253"/>
      <c r="IB645" s="253"/>
      <c r="IC645" s="253"/>
      <c r="ID645" s="253"/>
      <c r="IE645" s="253"/>
      <c r="IF645" s="253"/>
      <c r="IG645" s="253"/>
      <c r="IH645" s="253"/>
      <c r="II645" s="253"/>
      <c r="IJ645" s="253"/>
      <c r="IK645" s="253"/>
      <c r="IL645" s="253"/>
      <c r="IM645" s="253"/>
      <c r="IN645" s="253"/>
      <c r="IO645" s="253"/>
      <c r="IP645" s="253"/>
      <c r="IQ645" s="253"/>
      <c r="IR645" s="253"/>
      <c r="IS645" s="253"/>
      <c r="IT645" s="253"/>
      <c r="IU645" s="253"/>
      <c r="IV645" s="253"/>
      <c r="IW645" s="253"/>
      <c r="IX645" s="253"/>
      <c r="IY645" s="253"/>
      <c r="IZ645" s="253"/>
      <c r="JA645" s="253"/>
      <c r="JB645" s="253"/>
      <c r="JC645" s="253"/>
      <c r="JD645" s="253"/>
      <c r="JE645" s="253"/>
      <c r="JF645" s="253"/>
      <c r="JG645" s="253"/>
      <c r="JH645" s="253"/>
      <c r="JI645" s="253"/>
      <c r="JJ645" s="253"/>
      <c r="JK645" s="253"/>
      <c r="JL645" s="253"/>
      <c r="JM645" s="253"/>
      <c r="JN645" s="253"/>
      <c r="JO645" s="253"/>
      <c r="JP645" s="253"/>
      <c r="JQ645" s="253"/>
      <c r="JR645" s="253"/>
      <c r="JS645" s="253"/>
      <c r="JT645" s="253"/>
      <c r="JU645" s="253"/>
    </row>
    <row r="646" spans="1:281" s="252" customFormat="1" ht="15" customHeight="1" x14ac:dyDescent="0.25">
      <c r="A646" s="253"/>
      <c r="B646" s="253"/>
      <c r="C646" s="253"/>
      <c r="D646" s="253"/>
      <c r="E646" s="253"/>
      <c r="F646" s="253"/>
      <c r="G646" s="253"/>
      <c r="H646" s="253"/>
      <c r="I646" s="253"/>
      <c r="J646" s="253"/>
      <c r="K646" s="253"/>
      <c r="L646" s="253"/>
      <c r="M646" s="253"/>
      <c r="N646" s="253"/>
      <c r="O646" s="253"/>
      <c r="P646" s="253"/>
      <c r="Q646" s="253"/>
      <c r="R646" s="253"/>
      <c r="S646" s="253"/>
      <c r="T646" s="253"/>
      <c r="U646" s="253" t="s">
        <v>805</v>
      </c>
      <c r="V646" s="253"/>
      <c r="W646" s="253"/>
      <c r="X646" s="253"/>
      <c r="Y646" s="253"/>
      <c r="Z646" s="253"/>
      <c r="AA646" s="253"/>
      <c r="AB646" s="253"/>
      <c r="AC646" s="253" t="s">
        <v>316</v>
      </c>
      <c r="AD646" s="253"/>
      <c r="AE646" s="253"/>
      <c r="AF646" s="253"/>
      <c r="AG646" s="253"/>
      <c r="AH646" s="253"/>
      <c r="AI646" s="253"/>
      <c r="AJ646" s="253"/>
      <c r="AK646" s="253"/>
      <c r="AL646" s="253"/>
      <c r="AM646" s="253"/>
      <c r="AN646" s="253"/>
      <c r="AO646" s="253"/>
      <c r="AP646" s="253"/>
      <c r="AQ646" s="253"/>
      <c r="AR646" s="253"/>
      <c r="AS646" s="253"/>
      <c r="AT646" s="253"/>
      <c r="AU646" s="253"/>
      <c r="AV646" s="253"/>
      <c r="AW646" s="253"/>
      <c r="AX646" s="253"/>
      <c r="AY646" s="253"/>
      <c r="AZ646" s="253"/>
      <c r="BA646" s="253"/>
      <c r="BB646" s="253"/>
      <c r="BC646" s="253"/>
      <c r="BD646" s="253"/>
      <c r="BE646" s="253"/>
      <c r="BF646" s="253"/>
      <c r="BG646" s="253"/>
      <c r="BH646" s="253"/>
      <c r="BI646" s="253"/>
      <c r="BJ646" s="253"/>
      <c r="BK646" s="253"/>
      <c r="BL646" s="253"/>
      <c r="BM646" s="253"/>
      <c r="BN646" s="253"/>
      <c r="BO646" s="253"/>
      <c r="BP646" s="253"/>
      <c r="BQ646" s="253"/>
      <c r="BR646" s="253"/>
      <c r="BS646" s="253"/>
      <c r="BT646" s="253"/>
      <c r="BU646" s="253"/>
      <c r="BV646" s="253"/>
      <c r="BW646" s="253"/>
      <c r="BX646" s="253"/>
      <c r="BY646" s="253"/>
      <c r="BZ646" s="253"/>
      <c r="CA646" s="253"/>
      <c r="CB646" s="253"/>
      <c r="CC646" s="253"/>
      <c r="CD646" s="253"/>
      <c r="CE646" s="253"/>
      <c r="CF646" s="253"/>
      <c r="CG646" s="253"/>
      <c r="CH646" s="253"/>
      <c r="CI646" s="253"/>
      <c r="CJ646" s="253"/>
      <c r="CK646" s="253"/>
      <c r="CL646" s="253"/>
      <c r="CM646" s="253"/>
      <c r="CN646" s="253"/>
      <c r="CO646" s="253"/>
      <c r="CP646" s="253"/>
      <c r="CQ646" s="253"/>
      <c r="CR646" s="253"/>
      <c r="CS646" s="253"/>
      <c r="CT646" s="253"/>
      <c r="CU646" s="253"/>
      <c r="CV646" s="253"/>
      <c r="CW646" s="253"/>
      <c r="CX646" s="253"/>
      <c r="CY646" s="253"/>
      <c r="CZ646" s="253"/>
      <c r="DA646" s="253"/>
      <c r="DB646" s="253"/>
      <c r="DC646" s="253"/>
      <c r="DD646" s="253"/>
      <c r="DE646" s="253"/>
      <c r="DF646" s="253"/>
      <c r="DG646" s="253"/>
      <c r="DH646" s="253"/>
      <c r="DI646" s="253"/>
      <c r="DJ646" s="253"/>
      <c r="DK646" s="253"/>
      <c r="DL646" s="253"/>
      <c r="DM646" s="253"/>
      <c r="DN646" s="253"/>
      <c r="DO646" s="253"/>
      <c r="DP646" s="253"/>
      <c r="DQ646" s="253"/>
      <c r="DR646" s="253"/>
      <c r="DS646" s="253"/>
      <c r="DT646" s="253"/>
      <c r="DU646" s="253"/>
      <c r="DV646" s="253"/>
      <c r="DW646" s="253"/>
      <c r="DX646" s="253"/>
      <c r="DY646" s="253"/>
      <c r="DZ646" s="253"/>
      <c r="EA646" s="253"/>
      <c r="EB646" s="253"/>
      <c r="EC646" s="253"/>
      <c r="ED646" s="253"/>
      <c r="EE646" s="253"/>
      <c r="EF646" s="253"/>
      <c r="EG646" s="253"/>
      <c r="EH646" s="253"/>
      <c r="EI646" s="253"/>
      <c r="EJ646" s="253"/>
      <c r="EK646" s="253"/>
      <c r="EL646" s="253"/>
      <c r="EM646" s="253"/>
      <c r="EN646" s="253"/>
      <c r="EO646" s="253"/>
      <c r="EP646" s="253"/>
      <c r="EQ646" s="253"/>
      <c r="ER646" s="253"/>
      <c r="ES646" s="253"/>
      <c r="ET646" s="253"/>
      <c r="EU646" s="253"/>
      <c r="EV646" s="253"/>
      <c r="EW646" s="253"/>
      <c r="EX646" s="253"/>
      <c r="EY646" s="253"/>
      <c r="EZ646" s="253"/>
      <c r="FA646" s="253"/>
      <c r="FB646" s="253"/>
      <c r="FC646" s="253"/>
      <c r="FD646" s="253"/>
      <c r="FE646" s="253"/>
      <c r="FF646" s="253"/>
      <c r="FG646" s="253"/>
      <c r="FH646" s="253"/>
      <c r="FI646" s="253"/>
      <c r="FJ646" s="253"/>
      <c r="FK646" s="253"/>
      <c r="FL646" s="253"/>
      <c r="FM646" s="253"/>
      <c r="FN646" s="253"/>
      <c r="FO646" s="253"/>
      <c r="FP646" s="253"/>
      <c r="FQ646" s="253"/>
      <c r="FR646" s="253"/>
      <c r="FS646" s="253"/>
      <c r="FT646" s="253"/>
      <c r="FU646" s="253"/>
      <c r="FV646" s="253"/>
      <c r="FW646" s="253"/>
      <c r="FX646" s="253"/>
      <c r="FY646" s="253"/>
      <c r="FZ646" s="253"/>
      <c r="GA646" s="253"/>
      <c r="GB646" s="253"/>
      <c r="GC646" s="253"/>
      <c r="GD646" s="253"/>
      <c r="GE646" s="253"/>
      <c r="GF646" s="253"/>
      <c r="GG646" s="253"/>
      <c r="GH646" s="253"/>
      <c r="GI646" s="253"/>
      <c r="GJ646" s="253"/>
      <c r="GK646" s="253"/>
      <c r="GL646" s="253"/>
      <c r="GM646" s="253"/>
      <c r="GN646" s="253"/>
      <c r="GO646" s="253"/>
      <c r="GP646" s="253"/>
      <c r="GQ646" s="253"/>
      <c r="GR646" s="253"/>
      <c r="GS646" s="253"/>
      <c r="GT646" s="253"/>
      <c r="GU646" s="253"/>
      <c r="GV646" s="253"/>
      <c r="GW646" s="253"/>
      <c r="GX646" s="253"/>
      <c r="GY646" s="253"/>
      <c r="GZ646" s="253"/>
      <c r="HA646" s="253"/>
      <c r="HB646" s="253"/>
      <c r="HC646" s="253"/>
      <c r="HD646" s="253"/>
      <c r="HE646" s="253"/>
      <c r="HF646" s="253"/>
      <c r="HG646" s="253"/>
      <c r="HH646" s="253"/>
      <c r="HI646" s="253"/>
      <c r="HJ646" s="253"/>
      <c r="HK646" s="253"/>
      <c r="HL646" s="253"/>
      <c r="HM646" s="253"/>
      <c r="HN646" s="253"/>
      <c r="HO646" s="253"/>
      <c r="HP646" s="253"/>
      <c r="HQ646" s="253"/>
      <c r="HR646" s="253"/>
      <c r="HS646" s="253"/>
      <c r="HT646" s="253"/>
      <c r="HU646" s="253"/>
      <c r="HV646" s="253"/>
      <c r="HW646" s="253"/>
      <c r="HX646" s="253"/>
      <c r="HY646" s="253"/>
      <c r="HZ646" s="253"/>
      <c r="IA646" s="253"/>
      <c r="IB646" s="253"/>
      <c r="IC646" s="253"/>
      <c r="ID646" s="253"/>
      <c r="IE646" s="253"/>
      <c r="IF646" s="253"/>
      <c r="IG646" s="253"/>
      <c r="IH646" s="253"/>
      <c r="II646" s="253"/>
      <c r="IJ646" s="253"/>
      <c r="IK646" s="253"/>
      <c r="IL646" s="253"/>
      <c r="IM646" s="253"/>
      <c r="IN646" s="253"/>
      <c r="IO646" s="253"/>
      <c r="IP646" s="253"/>
      <c r="IQ646" s="253"/>
      <c r="IR646" s="253"/>
      <c r="IS646" s="253"/>
      <c r="IT646" s="253"/>
      <c r="IU646" s="253"/>
      <c r="IV646" s="253"/>
      <c r="IW646" s="253"/>
      <c r="IX646" s="253"/>
      <c r="IY646" s="253"/>
      <c r="IZ646" s="253"/>
      <c r="JA646" s="253"/>
      <c r="JB646" s="253"/>
      <c r="JC646" s="253"/>
      <c r="JD646" s="253"/>
      <c r="JE646" s="253"/>
      <c r="JF646" s="253"/>
      <c r="JG646" s="253"/>
      <c r="JH646" s="253"/>
      <c r="JI646" s="253"/>
      <c r="JJ646" s="253"/>
      <c r="JK646" s="253"/>
      <c r="JL646" s="253"/>
      <c r="JM646" s="253"/>
      <c r="JN646" s="253"/>
      <c r="JO646" s="253"/>
      <c r="JP646" s="253"/>
      <c r="JQ646" s="253"/>
      <c r="JR646" s="253"/>
      <c r="JS646" s="253"/>
      <c r="JT646" s="253"/>
      <c r="JU646" s="253"/>
    </row>
    <row r="647" spans="1:281" s="252" customFormat="1" ht="15" customHeight="1" x14ac:dyDescent="0.25">
      <c r="A647" s="253"/>
      <c r="B647" s="253"/>
      <c r="C647" s="253"/>
      <c r="D647" s="253"/>
      <c r="E647" s="253"/>
      <c r="F647" s="253"/>
      <c r="G647" s="253"/>
      <c r="H647" s="253"/>
      <c r="I647" s="253"/>
      <c r="J647" s="253"/>
      <c r="K647" s="253"/>
      <c r="L647" s="253"/>
      <c r="M647" s="253"/>
      <c r="N647" s="253"/>
      <c r="O647" s="253"/>
      <c r="P647" s="253"/>
      <c r="Q647" s="253"/>
      <c r="R647" s="253"/>
      <c r="S647" s="253"/>
      <c r="T647" s="253"/>
      <c r="U647" s="253" t="s">
        <v>806</v>
      </c>
      <c r="V647" s="253"/>
      <c r="W647" s="253"/>
      <c r="X647" s="253"/>
      <c r="Y647" s="253"/>
      <c r="Z647" s="253"/>
      <c r="AA647" s="253"/>
      <c r="AB647" s="253"/>
      <c r="AC647" s="253" t="s">
        <v>393</v>
      </c>
      <c r="AD647" s="253"/>
      <c r="AE647" s="253"/>
      <c r="AF647" s="253"/>
      <c r="AG647" s="253"/>
      <c r="AH647" s="253"/>
      <c r="AI647" s="253"/>
      <c r="AJ647" s="253"/>
      <c r="AK647" s="253"/>
      <c r="AL647" s="253"/>
      <c r="AM647" s="253"/>
      <c r="AN647" s="253"/>
      <c r="AO647" s="253"/>
      <c r="AP647" s="253"/>
      <c r="AQ647" s="253"/>
      <c r="AR647" s="253"/>
      <c r="AS647" s="253"/>
      <c r="AT647" s="253"/>
      <c r="AU647" s="253"/>
      <c r="AV647" s="253"/>
      <c r="AW647" s="253"/>
      <c r="AX647" s="253"/>
      <c r="AY647" s="253"/>
      <c r="AZ647" s="253"/>
      <c r="BA647" s="253"/>
      <c r="BB647" s="253"/>
      <c r="BC647" s="253"/>
      <c r="BD647" s="253"/>
      <c r="BE647" s="253"/>
      <c r="BF647" s="253"/>
      <c r="BG647" s="253"/>
      <c r="BH647" s="253"/>
      <c r="BI647" s="253"/>
      <c r="BJ647" s="253"/>
      <c r="BK647" s="253"/>
      <c r="BL647" s="253"/>
      <c r="BM647" s="253"/>
      <c r="BN647" s="253"/>
      <c r="BO647" s="253"/>
      <c r="BP647" s="253"/>
      <c r="BQ647" s="253"/>
      <c r="BR647" s="253"/>
      <c r="BS647" s="253"/>
      <c r="BT647" s="253"/>
      <c r="BU647" s="253"/>
      <c r="BV647" s="253"/>
      <c r="BW647" s="253"/>
      <c r="BX647" s="253"/>
      <c r="BY647" s="253"/>
      <c r="BZ647" s="253"/>
      <c r="CA647" s="253"/>
      <c r="CB647" s="253"/>
      <c r="CC647" s="253"/>
      <c r="CD647" s="253"/>
      <c r="CE647" s="253"/>
      <c r="CF647" s="253"/>
      <c r="CG647" s="253"/>
      <c r="CH647" s="253"/>
      <c r="CI647" s="253"/>
      <c r="CJ647" s="253"/>
      <c r="CK647" s="253"/>
      <c r="CL647" s="253"/>
      <c r="CM647" s="253"/>
      <c r="CN647" s="253"/>
      <c r="CO647" s="253"/>
      <c r="CP647" s="253"/>
      <c r="CQ647" s="253"/>
      <c r="CR647" s="253"/>
      <c r="CS647" s="253"/>
      <c r="CT647" s="253"/>
      <c r="CU647" s="253"/>
      <c r="CV647" s="253"/>
      <c r="CW647" s="253"/>
      <c r="CX647" s="253"/>
      <c r="CY647" s="253"/>
      <c r="CZ647" s="253"/>
      <c r="DA647" s="253"/>
      <c r="DB647" s="253"/>
      <c r="DC647" s="253"/>
      <c r="DD647" s="253"/>
      <c r="DE647" s="253"/>
      <c r="DF647" s="253"/>
      <c r="DG647" s="253"/>
      <c r="DH647" s="253"/>
      <c r="DI647" s="253"/>
      <c r="DJ647" s="253"/>
      <c r="DK647" s="253"/>
      <c r="DL647" s="253"/>
      <c r="DM647" s="253"/>
      <c r="DN647" s="253"/>
      <c r="DO647" s="253"/>
      <c r="DP647" s="253"/>
      <c r="DQ647" s="253"/>
      <c r="DR647" s="253"/>
      <c r="DS647" s="253"/>
      <c r="DT647" s="253"/>
      <c r="DU647" s="253"/>
      <c r="DV647" s="253"/>
      <c r="DW647" s="253"/>
      <c r="DX647" s="253"/>
      <c r="DY647" s="253"/>
      <c r="DZ647" s="253"/>
      <c r="EA647" s="253"/>
      <c r="EB647" s="253"/>
      <c r="EC647" s="253"/>
      <c r="ED647" s="253"/>
      <c r="EE647" s="253"/>
      <c r="EF647" s="253"/>
      <c r="EG647" s="253"/>
      <c r="EH647" s="253"/>
      <c r="EI647" s="253"/>
      <c r="EJ647" s="253"/>
      <c r="EK647" s="253"/>
      <c r="EL647" s="253"/>
      <c r="EM647" s="253"/>
      <c r="EN647" s="253"/>
      <c r="EO647" s="253"/>
      <c r="EP647" s="253"/>
      <c r="EQ647" s="253"/>
      <c r="ER647" s="253"/>
      <c r="ES647" s="253"/>
      <c r="ET647" s="253"/>
      <c r="EU647" s="253"/>
      <c r="EV647" s="253"/>
      <c r="EW647" s="253"/>
      <c r="EX647" s="253"/>
      <c r="EY647" s="253"/>
      <c r="EZ647" s="253"/>
      <c r="FA647" s="253"/>
      <c r="FB647" s="253"/>
      <c r="FC647" s="253"/>
      <c r="FD647" s="253"/>
      <c r="FE647" s="253"/>
      <c r="FF647" s="253"/>
      <c r="FG647" s="253"/>
      <c r="FH647" s="253"/>
      <c r="FI647" s="253"/>
      <c r="FJ647" s="253"/>
      <c r="FK647" s="253"/>
      <c r="FL647" s="253"/>
      <c r="FM647" s="253"/>
      <c r="FN647" s="253"/>
      <c r="FO647" s="253"/>
      <c r="FP647" s="253"/>
      <c r="FQ647" s="253"/>
      <c r="FR647" s="253"/>
      <c r="FS647" s="253"/>
      <c r="FT647" s="253"/>
      <c r="FU647" s="253"/>
      <c r="FV647" s="253"/>
      <c r="FW647" s="253"/>
      <c r="FX647" s="253"/>
      <c r="FY647" s="253"/>
      <c r="FZ647" s="253"/>
      <c r="GA647" s="253"/>
      <c r="GB647" s="253"/>
      <c r="GC647" s="253"/>
      <c r="GD647" s="253"/>
      <c r="GE647" s="253"/>
      <c r="GF647" s="253"/>
      <c r="GG647" s="253"/>
      <c r="GH647" s="253"/>
      <c r="GI647" s="253"/>
      <c r="GJ647" s="253"/>
      <c r="GK647" s="253"/>
      <c r="GL647" s="253"/>
      <c r="GM647" s="253"/>
      <c r="GN647" s="253"/>
      <c r="GO647" s="253"/>
      <c r="GP647" s="253"/>
      <c r="GQ647" s="253"/>
      <c r="GR647" s="253"/>
      <c r="GS647" s="253"/>
      <c r="GT647" s="253"/>
      <c r="GU647" s="253"/>
      <c r="GV647" s="253"/>
      <c r="GW647" s="253"/>
      <c r="GX647" s="253"/>
      <c r="GY647" s="253"/>
      <c r="GZ647" s="253"/>
      <c r="HA647" s="253"/>
      <c r="HB647" s="253"/>
      <c r="HC647" s="253"/>
      <c r="HD647" s="253"/>
      <c r="HE647" s="253"/>
      <c r="HF647" s="253"/>
      <c r="HG647" s="253"/>
      <c r="HH647" s="253"/>
      <c r="HI647" s="253"/>
      <c r="HJ647" s="253"/>
      <c r="HK647" s="253"/>
      <c r="HL647" s="253"/>
      <c r="HM647" s="253"/>
      <c r="HN647" s="253"/>
      <c r="HO647" s="253"/>
      <c r="HP647" s="253"/>
      <c r="HQ647" s="253"/>
      <c r="HR647" s="253"/>
      <c r="HS647" s="253"/>
      <c r="HT647" s="253"/>
      <c r="HU647" s="253"/>
      <c r="HV647" s="253"/>
      <c r="HW647" s="253"/>
      <c r="HX647" s="253"/>
      <c r="HY647" s="253"/>
      <c r="HZ647" s="253"/>
      <c r="IA647" s="253"/>
      <c r="IB647" s="253"/>
      <c r="IC647" s="253"/>
      <c r="ID647" s="253"/>
      <c r="IE647" s="253"/>
      <c r="IF647" s="253"/>
      <c r="IG647" s="253"/>
      <c r="IH647" s="253"/>
      <c r="II647" s="253"/>
      <c r="IJ647" s="253"/>
      <c r="IK647" s="253"/>
      <c r="IL647" s="253"/>
      <c r="IM647" s="253"/>
      <c r="IN647" s="253"/>
      <c r="IO647" s="253"/>
      <c r="IP647" s="253"/>
      <c r="IQ647" s="253"/>
      <c r="IR647" s="253"/>
      <c r="IS647" s="253"/>
      <c r="IT647" s="253"/>
      <c r="IU647" s="253"/>
      <c r="IV647" s="253"/>
      <c r="IW647" s="253"/>
      <c r="IX647" s="253"/>
      <c r="IY647" s="253"/>
      <c r="IZ647" s="253"/>
      <c r="JA647" s="253"/>
      <c r="JB647" s="253"/>
      <c r="JC647" s="253"/>
      <c r="JD647" s="253"/>
      <c r="JE647" s="253"/>
      <c r="JF647" s="253"/>
      <c r="JG647" s="253"/>
      <c r="JH647" s="253"/>
      <c r="JI647" s="253"/>
      <c r="JJ647" s="253"/>
      <c r="JK647" s="253"/>
      <c r="JL647" s="253"/>
      <c r="JM647" s="253"/>
      <c r="JN647" s="253"/>
      <c r="JO647" s="253"/>
      <c r="JP647" s="253"/>
      <c r="JQ647" s="253"/>
      <c r="JR647" s="253"/>
      <c r="JS647" s="253"/>
      <c r="JT647" s="253"/>
      <c r="JU647" s="253"/>
    </row>
    <row r="648" spans="1:281" s="252" customFormat="1" ht="15" customHeight="1" x14ac:dyDescent="0.25">
      <c r="A648" s="253"/>
      <c r="B648" s="253"/>
      <c r="C648" s="253"/>
      <c r="D648" s="253"/>
      <c r="E648" s="253"/>
      <c r="F648" s="253"/>
      <c r="G648" s="253"/>
      <c r="H648" s="253"/>
      <c r="I648" s="253"/>
      <c r="J648" s="253"/>
      <c r="K648" s="253"/>
      <c r="L648" s="253"/>
      <c r="M648" s="253"/>
      <c r="N648" s="253"/>
      <c r="O648" s="253"/>
      <c r="P648" s="253"/>
      <c r="Q648" s="253"/>
      <c r="R648" s="253"/>
      <c r="S648" s="253"/>
      <c r="T648" s="253"/>
      <c r="U648" s="253" t="s">
        <v>807</v>
      </c>
      <c r="V648" s="253"/>
      <c r="W648" s="253"/>
      <c r="X648" s="253"/>
      <c r="Y648" s="253"/>
      <c r="Z648" s="253"/>
      <c r="AA648" s="253"/>
      <c r="AB648" s="253"/>
      <c r="AC648" s="253" t="s">
        <v>332</v>
      </c>
      <c r="AD648" s="253"/>
      <c r="AE648" s="253"/>
      <c r="AF648" s="253"/>
      <c r="AG648" s="253"/>
      <c r="AH648" s="253"/>
      <c r="AI648" s="253"/>
      <c r="AJ648" s="253"/>
      <c r="AK648" s="253"/>
      <c r="AL648" s="253"/>
      <c r="AM648" s="253"/>
      <c r="AN648" s="253"/>
      <c r="AO648" s="253"/>
      <c r="AP648" s="253"/>
      <c r="AQ648" s="253"/>
      <c r="AR648" s="253"/>
      <c r="AS648" s="253"/>
      <c r="AT648" s="253"/>
      <c r="AU648" s="253"/>
      <c r="AV648" s="253"/>
      <c r="AW648" s="253"/>
      <c r="AX648" s="253"/>
      <c r="AY648" s="253"/>
      <c r="AZ648" s="253"/>
      <c r="BA648" s="253"/>
      <c r="BB648" s="253"/>
      <c r="BC648" s="253"/>
      <c r="BD648" s="253"/>
      <c r="BE648" s="253"/>
      <c r="BF648" s="253"/>
      <c r="BG648" s="253"/>
      <c r="BH648" s="253"/>
      <c r="BI648" s="253"/>
      <c r="BJ648" s="253"/>
      <c r="BK648" s="253"/>
      <c r="BL648" s="253"/>
      <c r="BM648" s="253"/>
      <c r="BN648" s="253"/>
      <c r="BO648" s="253"/>
      <c r="BP648" s="253"/>
      <c r="BQ648" s="253"/>
      <c r="BR648" s="253"/>
      <c r="BS648" s="253"/>
      <c r="BT648" s="253"/>
      <c r="BU648" s="253"/>
      <c r="BV648" s="253"/>
      <c r="BW648" s="253"/>
      <c r="BX648" s="253"/>
      <c r="BY648" s="253"/>
      <c r="BZ648" s="253"/>
      <c r="CA648" s="253"/>
      <c r="CB648" s="253"/>
      <c r="CC648" s="253"/>
      <c r="CD648" s="253"/>
      <c r="CE648" s="253"/>
      <c r="CF648" s="253"/>
      <c r="CG648" s="253"/>
      <c r="CH648" s="253"/>
      <c r="CI648" s="253"/>
      <c r="CJ648" s="253"/>
      <c r="CK648" s="253"/>
      <c r="CL648" s="253"/>
      <c r="CM648" s="253"/>
      <c r="CN648" s="253"/>
      <c r="CO648" s="253"/>
      <c r="CP648" s="253"/>
      <c r="CQ648" s="253"/>
      <c r="CR648" s="253"/>
      <c r="CS648" s="253"/>
      <c r="CT648" s="253"/>
      <c r="CU648" s="253"/>
      <c r="CV648" s="253"/>
      <c r="CW648" s="253"/>
      <c r="CX648" s="253"/>
      <c r="CY648" s="253"/>
      <c r="CZ648" s="253"/>
      <c r="DA648" s="253"/>
      <c r="DB648" s="253"/>
      <c r="DC648" s="253"/>
      <c r="DD648" s="253"/>
      <c r="DE648" s="253"/>
      <c r="DF648" s="253"/>
      <c r="DG648" s="253"/>
      <c r="DH648" s="253"/>
      <c r="DI648" s="253"/>
      <c r="DJ648" s="253"/>
      <c r="DK648" s="253"/>
      <c r="DL648" s="253"/>
      <c r="DM648" s="253"/>
      <c r="DN648" s="253"/>
      <c r="DO648" s="253"/>
      <c r="DP648" s="253"/>
      <c r="DQ648" s="253"/>
      <c r="DR648" s="253"/>
      <c r="DS648" s="253"/>
      <c r="DT648" s="253"/>
      <c r="DU648" s="253"/>
      <c r="DV648" s="253"/>
      <c r="DW648" s="253"/>
      <c r="DX648" s="253"/>
      <c r="DY648" s="253"/>
      <c r="DZ648" s="253"/>
      <c r="EA648" s="253"/>
      <c r="EB648" s="253"/>
      <c r="EC648" s="253"/>
      <c r="ED648" s="253"/>
      <c r="EE648" s="253"/>
      <c r="EF648" s="253"/>
      <c r="EG648" s="253"/>
      <c r="EH648" s="253"/>
      <c r="EI648" s="253"/>
      <c r="EJ648" s="253"/>
      <c r="EK648" s="253"/>
      <c r="EL648" s="253"/>
      <c r="EM648" s="253"/>
      <c r="EN648" s="253"/>
      <c r="EO648" s="253"/>
      <c r="EP648" s="253"/>
      <c r="EQ648" s="253"/>
      <c r="ER648" s="253"/>
      <c r="ES648" s="253"/>
      <c r="ET648" s="253"/>
      <c r="EU648" s="253"/>
      <c r="EV648" s="253"/>
      <c r="EW648" s="253"/>
      <c r="EX648" s="253"/>
      <c r="EY648" s="253"/>
      <c r="EZ648" s="253"/>
      <c r="FA648" s="253"/>
      <c r="FB648" s="253"/>
      <c r="FC648" s="253"/>
      <c r="FD648" s="253"/>
      <c r="FE648" s="253"/>
      <c r="FF648" s="253"/>
      <c r="FG648" s="253"/>
      <c r="FH648" s="253"/>
      <c r="FI648" s="253"/>
      <c r="FJ648" s="253"/>
      <c r="FK648" s="253"/>
      <c r="FL648" s="253"/>
      <c r="FM648" s="253"/>
      <c r="FN648" s="253"/>
      <c r="FO648" s="253"/>
      <c r="FP648" s="253"/>
      <c r="FQ648" s="253"/>
      <c r="FR648" s="253"/>
      <c r="FS648" s="253"/>
      <c r="FT648" s="253"/>
      <c r="FU648" s="253"/>
      <c r="FV648" s="253"/>
      <c r="FW648" s="253"/>
      <c r="FX648" s="253"/>
      <c r="FY648" s="253"/>
      <c r="FZ648" s="253"/>
      <c r="GA648" s="253"/>
      <c r="GB648" s="253"/>
      <c r="GC648" s="253"/>
      <c r="GD648" s="253"/>
      <c r="GE648" s="253"/>
      <c r="GF648" s="253"/>
      <c r="GG648" s="253"/>
      <c r="GH648" s="253"/>
      <c r="GI648" s="253"/>
      <c r="GJ648" s="253"/>
      <c r="GK648" s="253"/>
      <c r="GL648" s="253"/>
      <c r="GM648" s="253"/>
      <c r="GN648" s="253"/>
      <c r="GO648" s="253"/>
      <c r="GP648" s="253"/>
      <c r="GQ648" s="253"/>
      <c r="GR648" s="253"/>
      <c r="GS648" s="253"/>
      <c r="GT648" s="253"/>
      <c r="GU648" s="253"/>
      <c r="GV648" s="253"/>
      <c r="GW648" s="253"/>
      <c r="GX648" s="253"/>
      <c r="GY648" s="253"/>
      <c r="GZ648" s="253"/>
      <c r="HA648" s="253"/>
      <c r="HB648" s="253"/>
      <c r="HC648" s="253"/>
      <c r="HD648" s="253"/>
      <c r="HE648" s="253"/>
      <c r="HF648" s="253"/>
      <c r="HG648" s="253"/>
      <c r="HH648" s="253"/>
      <c r="HI648" s="253"/>
      <c r="HJ648" s="253"/>
      <c r="HK648" s="253"/>
      <c r="HL648" s="253"/>
      <c r="HM648" s="253"/>
      <c r="HN648" s="253"/>
      <c r="HO648" s="253"/>
      <c r="HP648" s="253"/>
      <c r="HQ648" s="253"/>
      <c r="HR648" s="253"/>
      <c r="HS648" s="253"/>
      <c r="HT648" s="253"/>
      <c r="HU648" s="253"/>
      <c r="HV648" s="253"/>
      <c r="HW648" s="253"/>
      <c r="HX648" s="253"/>
      <c r="HY648" s="253"/>
      <c r="HZ648" s="253"/>
      <c r="IA648" s="253"/>
      <c r="IB648" s="253"/>
      <c r="IC648" s="253"/>
      <c r="ID648" s="253"/>
      <c r="IE648" s="253"/>
      <c r="IF648" s="253"/>
      <c r="IG648" s="253"/>
      <c r="IH648" s="253"/>
      <c r="II648" s="253"/>
      <c r="IJ648" s="253"/>
      <c r="IK648" s="253"/>
      <c r="IL648" s="253"/>
      <c r="IM648" s="253"/>
      <c r="IN648" s="253"/>
      <c r="IO648" s="253"/>
      <c r="IP648" s="253"/>
      <c r="IQ648" s="253"/>
      <c r="IR648" s="253"/>
      <c r="IS648" s="253"/>
      <c r="IT648" s="253"/>
      <c r="IU648" s="253"/>
      <c r="IV648" s="253"/>
      <c r="IW648" s="253"/>
      <c r="IX648" s="253"/>
      <c r="IY648" s="253"/>
      <c r="IZ648" s="253"/>
      <c r="JA648" s="253"/>
      <c r="JB648" s="253"/>
      <c r="JC648" s="253"/>
      <c r="JD648" s="253"/>
      <c r="JE648" s="253"/>
      <c r="JF648" s="253"/>
      <c r="JG648" s="253"/>
      <c r="JH648" s="253"/>
      <c r="JI648" s="253"/>
      <c r="JJ648" s="253"/>
      <c r="JK648" s="253"/>
      <c r="JL648" s="253"/>
      <c r="JM648" s="253"/>
      <c r="JN648" s="253"/>
      <c r="JO648" s="253"/>
      <c r="JP648" s="253"/>
      <c r="JQ648" s="253"/>
      <c r="JR648" s="253"/>
      <c r="JS648" s="253"/>
      <c r="JT648" s="253"/>
      <c r="JU648" s="253"/>
    </row>
    <row r="649" spans="1:281" s="252" customFormat="1" ht="15" customHeight="1" x14ac:dyDescent="0.25">
      <c r="A649" s="253"/>
      <c r="B649" s="253"/>
      <c r="C649" s="253"/>
      <c r="D649" s="253"/>
      <c r="E649" s="253"/>
      <c r="F649" s="253"/>
      <c r="G649" s="253"/>
      <c r="H649" s="253"/>
      <c r="I649" s="253"/>
      <c r="J649" s="253"/>
      <c r="K649" s="253"/>
      <c r="L649" s="253"/>
      <c r="M649" s="253"/>
      <c r="N649" s="253"/>
      <c r="O649" s="253"/>
      <c r="P649" s="253"/>
      <c r="Q649" s="253"/>
      <c r="R649" s="253"/>
      <c r="S649" s="253"/>
      <c r="T649" s="253"/>
      <c r="U649" s="253" t="s">
        <v>808</v>
      </c>
      <c r="V649" s="253"/>
      <c r="W649" s="253"/>
      <c r="X649" s="253"/>
      <c r="Y649" s="253"/>
      <c r="Z649" s="253"/>
      <c r="AA649" s="253"/>
      <c r="AB649" s="253"/>
      <c r="AC649" s="253" t="s">
        <v>316</v>
      </c>
      <c r="AD649" s="253"/>
      <c r="AE649" s="253"/>
      <c r="AF649" s="253"/>
      <c r="AG649" s="253"/>
      <c r="AH649" s="253"/>
      <c r="AI649" s="253"/>
      <c r="AJ649" s="253"/>
      <c r="AK649" s="253"/>
      <c r="AL649" s="253"/>
      <c r="AM649" s="253"/>
      <c r="AN649" s="253"/>
      <c r="AO649" s="253"/>
      <c r="AP649" s="253"/>
      <c r="AQ649" s="253"/>
      <c r="AR649" s="253"/>
      <c r="AS649" s="253"/>
      <c r="AT649" s="253"/>
      <c r="AU649" s="253"/>
      <c r="AV649" s="253"/>
      <c r="AW649" s="253"/>
      <c r="AX649" s="253"/>
      <c r="AY649" s="253"/>
      <c r="AZ649" s="253"/>
      <c r="BA649" s="253"/>
      <c r="BB649" s="253"/>
      <c r="BC649" s="253"/>
      <c r="BD649" s="253"/>
      <c r="BE649" s="253"/>
      <c r="BF649" s="253"/>
      <c r="BG649" s="253"/>
      <c r="BH649" s="253"/>
      <c r="BI649" s="253"/>
      <c r="BJ649" s="253"/>
      <c r="BK649" s="253"/>
      <c r="BL649" s="253"/>
      <c r="BM649" s="253"/>
      <c r="BN649" s="253"/>
      <c r="BO649" s="253"/>
      <c r="BP649" s="253"/>
      <c r="BQ649" s="253"/>
      <c r="BR649" s="253"/>
      <c r="BS649" s="253"/>
      <c r="BT649" s="253"/>
      <c r="BU649" s="253"/>
      <c r="BV649" s="253"/>
      <c r="BW649" s="253"/>
      <c r="BX649" s="253"/>
      <c r="BY649" s="253"/>
      <c r="BZ649" s="253"/>
      <c r="CA649" s="253"/>
      <c r="CB649" s="253"/>
      <c r="CC649" s="253"/>
      <c r="CD649" s="253"/>
      <c r="CE649" s="253"/>
      <c r="CF649" s="253"/>
      <c r="CG649" s="253"/>
      <c r="CH649" s="253"/>
      <c r="CI649" s="253"/>
      <c r="CJ649" s="253"/>
      <c r="CK649" s="253"/>
      <c r="CL649" s="253"/>
      <c r="CM649" s="253"/>
      <c r="CN649" s="253"/>
      <c r="CO649" s="253"/>
      <c r="CP649" s="253"/>
      <c r="CQ649" s="253"/>
      <c r="CR649" s="253"/>
      <c r="CS649" s="253"/>
      <c r="CT649" s="253"/>
      <c r="CU649" s="253"/>
      <c r="CV649" s="253"/>
      <c r="CW649" s="253"/>
      <c r="CX649" s="253"/>
      <c r="CY649" s="253"/>
      <c r="CZ649" s="253"/>
      <c r="DA649" s="253"/>
      <c r="DB649" s="253"/>
      <c r="DC649" s="253"/>
      <c r="DD649" s="253"/>
      <c r="DE649" s="253"/>
      <c r="DF649" s="253"/>
      <c r="DG649" s="253"/>
      <c r="DH649" s="253"/>
      <c r="DI649" s="253"/>
      <c r="DJ649" s="253"/>
      <c r="DK649" s="253"/>
      <c r="DL649" s="253"/>
      <c r="DM649" s="253"/>
      <c r="DN649" s="253"/>
      <c r="DO649" s="253"/>
      <c r="DP649" s="253"/>
      <c r="DQ649" s="253"/>
      <c r="DR649" s="253"/>
      <c r="DS649" s="253"/>
      <c r="DT649" s="253"/>
      <c r="DU649" s="253"/>
      <c r="DV649" s="253"/>
      <c r="DW649" s="253"/>
      <c r="DX649" s="253"/>
      <c r="DY649" s="253"/>
      <c r="DZ649" s="253"/>
      <c r="EA649" s="253"/>
      <c r="EB649" s="253"/>
      <c r="EC649" s="253"/>
      <c r="ED649" s="253"/>
      <c r="EE649" s="253"/>
      <c r="EF649" s="253"/>
      <c r="EG649" s="253"/>
      <c r="EH649" s="253"/>
      <c r="EI649" s="253"/>
      <c r="EJ649" s="253"/>
      <c r="EK649" s="253"/>
      <c r="EL649" s="253"/>
      <c r="EM649" s="253"/>
      <c r="EN649" s="253"/>
      <c r="EO649" s="253"/>
      <c r="EP649" s="253"/>
      <c r="EQ649" s="253"/>
      <c r="ER649" s="253"/>
      <c r="ES649" s="253"/>
      <c r="ET649" s="253"/>
      <c r="EU649" s="253"/>
      <c r="EV649" s="253"/>
      <c r="EW649" s="253"/>
      <c r="EX649" s="253"/>
      <c r="EY649" s="253"/>
      <c r="EZ649" s="253"/>
      <c r="FA649" s="253"/>
      <c r="FB649" s="253"/>
      <c r="FC649" s="253"/>
      <c r="FD649" s="253"/>
      <c r="FE649" s="253"/>
      <c r="FF649" s="253"/>
      <c r="FG649" s="253"/>
      <c r="FH649" s="253"/>
      <c r="FI649" s="253"/>
      <c r="FJ649" s="253"/>
      <c r="FK649" s="253"/>
      <c r="FL649" s="253"/>
      <c r="FM649" s="253"/>
      <c r="FN649" s="253"/>
      <c r="FO649" s="253"/>
      <c r="FP649" s="253"/>
      <c r="FQ649" s="253"/>
      <c r="FR649" s="253"/>
      <c r="FS649" s="253"/>
      <c r="FT649" s="253"/>
      <c r="FU649" s="253"/>
      <c r="FV649" s="253"/>
      <c r="FW649" s="253"/>
      <c r="FX649" s="253"/>
      <c r="FY649" s="253"/>
      <c r="FZ649" s="253"/>
      <c r="GA649" s="253"/>
      <c r="GB649" s="253"/>
      <c r="GC649" s="253"/>
      <c r="GD649" s="253"/>
      <c r="GE649" s="253"/>
      <c r="GF649" s="253"/>
      <c r="GG649" s="253"/>
      <c r="GH649" s="253"/>
      <c r="GI649" s="253"/>
      <c r="GJ649" s="253"/>
      <c r="GK649" s="253"/>
      <c r="GL649" s="253"/>
      <c r="GM649" s="253"/>
      <c r="GN649" s="253"/>
      <c r="GO649" s="253"/>
      <c r="GP649" s="253"/>
      <c r="GQ649" s="253"/>
      <c r="GR649" s="253"/>
      <c r="GS649" s="253"/>
      <c r="GT649" s="253"/>
      <c r="GU649" s="253"/>
      <c r="GV649" s="253"/>
      <c r="GW649" s="253"/>
      <c r="GX649" s="253"/>
      <c r="GY649" s="253"/>
      <c r="GZ649" s="253"/>
      <c r="HA649" s="253"/>
      <c r="HB649" s="253"/>
      <c r="HC649" s="253"/>
      <c r="HD649" s="253"/>
      <c r="HE649" s="253"/>
      <c r="HF649" s="253"/>
      <c r="HG649" s="253"/>
      <c r="HH649" s="253"/>
      <c r="HI649" s="253"/>
      <c r="HJ649" s="253"/>
      <c r="HK649" s="253"/>
      <c r="HL649" s="253"/>
      <c r="HM649" s="253"/>
      <c r="HN649" s="253"/>
      <c r="HO649" s="253"/>
      <c r="HP649" s="253"/>
      <c r="HQ649" s="253"/>
      <c r="HR649" s="253"/>
      <c r="HS649" s="253"/>
      <c r="HT649" s="253"/>
      <c r="HU649" s="253"/>
      <c r="HV649" s="253"/>
      <c r="HW649" s="253"/>
      <c r="HX649" s="253"/>
      <c r="HY649" s="253"/>
      <c r="HZ649" s="253"/>
      <c r="IA649" s="253"/>
      <c r="IB649" s="253"/>
      <c r="IC649" s="253"/>
      <c r="ID649" s="253"/>
      <c r="IE649" s="253"/>
      <c r="IF649" s="253"/>
      <c r="IG649" s="253"/>
      <c r="IH649" s="253"/>
      <c r="II649" s="253"/>
      <c r="IJ649" s="253"/>
      <c r="IK649" s="253"/>
      <c r="IL649" s="253"/>
      <c r="IM649" s="253"/>
      <c r="IN649" s="253"/>
      <c r="IO649" s="253"/>
      <c r="IP649" s="253"/>
      <c r="IQ649" s="253"/>
      <c r="IR649" s="253"/>
      <c r="IS649" s="253"/>
      <c r="IT649" s="253"/>
      <c r="IU649" s="253"/>
      <c r="IV649" s="253"/>
      <c r="IW649" s="253"/>
      <c r="IX649" s="253"/>
      <c r="IY649" s="253"/>
      <c r="IZ649" s="253"/>
      <c r="JA649" s="253"/>
      <c r="JB649" s="253"/>
      <c r="JC649" s="253"/>
      <c r="JD649" s="253"/>
      <c r="JE649" s="253"/>
      <c r="JF649" s="253"/>
      <c r="JG649" s="253"/>
      <c r="JH649" s="253"/>
      <c r="JI649" s="253"/>
      <c r="JJ649" s="253"/>
      <c r="JK649" s="253"/>
      <c r="JL649" s="253"/>
      <c r="JM649" s="253"/>
      <c r="JN649" s="253"/>
      <c r="JO649" s="253"/>
      <c r="JP649" s="253"/>
      <c r="JQ649" s="253"/>
      <c r="JR649" s="253"/>
      <c r="JS649" s="253"/>
      <c r="JT649" s="253"/>
      <c r="JU649" s="253"/>
    </row>
    <row r="650" spans="1:281" s="252" customFormat="1" ht="15" customHeight="1" x14ac:dyDescent="0.25">
      <c r="A650" s="253"/>
      <c r="B650" s="253"/>
      <c r="C650" s="253"/>
      <c r="D650" s="253"/>
      <c r="E650" s="253"/>
      <c r="F650" s="253"/>
      <c r="G650" s="253"/>
      <c r="H650" s="253"/>
      <c r="I650" s="253"/>
      <c r="J650" s="253"/>
      <c r="K650" s="253"/>
      <c r="L650" s="253"/>
      <c r="M650" s="253"/>
      <c r="N650" s="253"/>
      <c r="O650" s="253"/>
      <c r="P650" s="253"/>
      <c r="Q650" s="253"/>
      <c r="R650" s="253"/>
      <c r="S650" s="253"/>
      <c r="T650" s="253"/>
      <c r="U650" s="253" t="s">
        <v>809</v>
      </c>
      <c r="V650" s="253"/>
      <c r="W650" s="253"/>
      <c r="X650" s="253"/>
      <c r="Y650" s="253"/>
      <c r="Z650" s="253"/>
      <c r="AA650" s="253"/>
      <c r="AB650" s="253"/>
      <c r="AC650" s="253" t="s">
        <v>329</v>
      </c>
      <c r="AD650" s="253"/>
      <c r="AE650" s="253"/>
      <c r="AF650" s="253"/>
      <c r="AG650" s="253"/>
      <c r="AH650" s="253"/>
      <c r="AI650" s="253"/>
      <c r="AJ650" s="253"/>
      <c r="AK650" s="253"/>
      <c r="AL650" s="253"/>
      <c r="AM650" s="253"/>
      <c r="AN650" s="253"/>
      <c r="AO650" s="253"/>
      <c r="AP650" s="253"/>
      <c r="AQ650" s="253"/>
      <c r="AR650" s="253"/>
      <c r="AS650" s="253"/>
      <c r="AT650" s="253"/>
      <c r="AU650" s="253"/>
      <c r="AV650" s="253"/>
      <c r="AW650" s="253"/>
      <c r="AX650" s="253"/>
      <c r="AY650" s="253"/>
      <c r="AZ650" s="253"/>
      <c r="BA650" s="253"/>
      <c r="BB650" s="253"/>
      <c r="BC650" s="253"/>
      <c r="BD650" s="253"/>
      <c r="BE650" s="253"/>
      <c r="BF650" s="253"/>
      <c r="BG650" s="253"/>
      <c r="BH650" s="253"/>
      <c r="BI650" s="253"/>
      <c r="BJ650" s="253"/>
      <c r="BK650" s="253"/>
      <c r="BL650" s="253"/>
      <c r="BM650" s="253"/>
      <c r="BN650" s="253"/>
      <c r="BO650" s="253"/>
      <c r="BP650" s="253"/>
      <c r="BQ650" s="253"/>
      <c r="BR650" s="253"/>
      <c r="BS650" s="253"/>
      <c r="BT650" s="253"/>
      <c r="BU650" s="253"/>
      <c r="BV650" s="253"/>
      <c r="BW650" s="253"/>
      <c r="BX650" s="253"/>
      <c r="BY650" s="253"/>
      <c r="BZ650" s="253"/>
      <c r="CA650" s="253"/>
      <c r="CB650" s="253"/>
      <c r="CC650" s="253"/>
      <c r="CD650" s="253"/>
      <c r="CE650" s="253"/>
      <c r="CF650" s="253"/>
      <c r="CG650" s="253"/>
      <c r="CH650" s="253"/>
      <c r="CI650" s="253"/>
      <c r="CJ650" s="253"/>
      <c r="CK650" s="253"/>
      <c r="CL650" s="253"/>
      <c r="CM650" s="253"/>
      <c r="CN650" s="253"/>
      <c r="CO650" s="253"/>
      <c r="CP650" s="253"/>
      <c r="CQ650" s="253"/>
      <c r="CR650" s="253"/>
      <c r="CS650" s="253"/>
      <c r="CT650" s="253"/>
      <c r="CU650" s="253"/>
      <c r="CV650" s="253"/>
      <c r="CW650" s="253"/>
      <c r="CX650" s="253"/>
      <c r="CY650" s="253"/>
      <c r="CZ650" s="253"/>
      <c r="DA650" s="253"/>
      <c r="DB650" s="253"/>
      <c r="DC650" s="253"/>
      <c r="DD650" s="253"/>
      <c r="DE650" s="253"/>
      <c r="DF650" s="253"/>
      <c r="DG650" s="253"/>
      <c r="DH650" s="253"/>
      <c r="DI650" s="253"/>
      <c r="DJ650" s="253"/>
      <c r="DK650" s="253"/>
      <c r="DL650" s="253"/>
      <c r="DM650" s="253"/>
      <c r="DN650" s="253"/>
      <c r="DO650" s="253"/>
      <c r="DP650" s="253"/>
      <c r="DQ650" s="253"/>
      <c r="DR650" s="253"/>
      <c r="DS650" s="253"/>
      <c r="DT650" s="253"/>
      <c r="DU650" s="253"/>
      <c r="DV650" s="253"/>
      <c r="DW650" s="253"/>
      <c r="DX650" s="253"/>
      <c r="DY650" s="253"/>
      <c r="DZ650" s="253"/>
      <c r="EA650" s="253"/>
      <c r="EB650" s="253"/>
      <c r="EC650" s="253"/>
      <c r="ED650" s="253"/>
      <c r="EE650" s="253"/>
      <c r="EF650" s="253"/>
      <c r="EG650" s="253"/>
      <c r="EH650" s="253"/>
      <c r="EI650" s="253"/>
      <c r="EJ650" s="253"/>
      <c r="EK650" s="253"/>
      <c r="EL650" s="253"/>
      <c r="EM650" s="253"/>
      <c r="EN650" s="253"/>
      <c r="EO650" s="253"/>
      <c r="EP650" s="253"/>
      <c r="EQ650" s="253"/>
      <c r="ER650" s="253"/>
      <c r="ES650" s="253"/>
      <c r="ET650" s="253"/>
      <c r="EU650" s="253"/>
      <c r="EV650" s="253"/>
      <c r="EW650" s="253"/>
      <c r="EX650" s="253"/>
      <c r="EY650" s="253"/>
      <c r="EZ650" s="253"/>
      <c r="FA650" s="253"/>
      <c r="FB650" s="253"/>
      <c r="FC650" s="253"/>
      <c r="FD650" s="253"/>
      <c r="FE650" s="253"/>
      <c r="FF650" s="253"/>
      <c r="FG650" s="253"/>
      <c r="FH650" s="253"/>
      <c r="FI650" s="253"/>
      <c r="FJ650" s="253"/>
      <c r="FK650" s="253"/>
      <c r="FL650" s="253"/>
      <c r="FM650" s="253"/>
      <c r="FN650" s="253"/>
      <c r="FO650" s="253"/>
      <c r="FP650" s="253"/>
      <c r="FQ650" s="253"/>
      <c r="FR650" s="253"/>
      <c r="FS650" s="253"/>
      <c r="FT650" s="253"/>
      <c r="FU650" s="253"/>
      <c r="FV650" s="253"/>
      <c r="FW650" s="253"/>
      <c r="FX650" s="253"/>
      <c r="FY650" s="253"/>
      <c r="FZ650" s="253"/>
      <c r="GA650" s="253"/>
      <c r="GB650" s="253"/>
      <c r="GC650" s="253"/>
      <c r="GD650" s="253"/>
      <c r="GE650" s="253"/>
      <c r="GF650" s="253"/>
      <c r="GG650" s="253"/>
      <c r="GH650" s="253"/>
      <c r="GI650" s="253"/>
      <c r="GJ650" s="253"/>
      <c r="GK650" s="253"/>
      <c r="GL650" s="253"/>
      <c r="GM650" s="253"/>
      <c r="GN650" s="253"/>
      <c r="GO650" s="253"/>
      <c r="GP650" s="253"/>
      <c r="GQ650" s="253"/>
      <c r="GR650" s="253"/>
      <c r="GS650" s="253"/>
      <c r="GT650" s="253"/>
      <c r="GU650" s="253"/>
      <c r="GV650" s="253"/>
      <c r="GW650" s="253"/>
      <c r="GX650" s="253"/>
      <c r="GY650" s="253"/>
      <c r="GZ650" s="253"/>
      <c r="HA650" s="253"/>
      <c r="HB650" s="253"/>
      <c r="HC650" s="253"/>
      <c r="HD650" s="253"/>
      <c r="HE650" s="253"/>
      <c r="HF650" s="253"/>
      <c r="HG650" s="253"/>
      <c r="HH650" s="253"/>
      <c r="HI650" s="253"/>
      <c r="HJ650" s="253"/>
      <c r="HK650" s="253"/>
      <c r="HL650" s="253"/>
      <c r="HM650" s="253"/>
      <c r="HN650" s="253"/>
      <c r="HO650" s="253"/>
      <c r="HP650" s="253"/>
      <c r="HQ650" s="253"/>
      <c r="HR650" s="253"/>
      <c r="HS650" s="253"/>
      <c r="HT650" s="253"/>
      <c r="HU650" s="253"/>
      <c r="HV650" s="253"/>
      <c r="HW650" s="253"/>
      <c r="HX650" s="253"/>
      <c r="HY650" s="253"/>
      <c r="HZ650" s="253"/>
      <c r="IA650" s="253"/>
      <c r="IB650" s="253"/>
      <c r="IC650" s="253"/>
      <c r="ID650" s="253"/>
      <c r="IE650" s="253"/>
      <c r="IF650" s="253"/>
      <c r="IG650" s="253"/>
      <c r="IH650" s="253"/>
      <c r="II650" s="253"/>
      <c r="IJ650" s="253"/>
      <c r="IK650" s="253"/>
      <c r="IL650" s="253"/>
      <c r="IM650" s="253"/>
      <c r="IN650" s="253"/>
      <c r="IO650" s="253"/>
      <c r="IP650" s="253"/>
      <c r="IQ650" s="253"/>
      <c r="IR650" s="253"/>
      <c r="IS650" s="253"/>
      <c r="IT650" s="253"/>
      <c r="IU650" s="253"/>
      <c r="IV650" s="253"/>
      <c r="IW650" s="253"/>
      <c r="IX650" s="253"/>
      <c r="IY650" s="253"/>
      <c r="IZ650" s="253"/>
      <c r="JA650" s="253"/>
      <c r="JB650" s="253"/>
      <c r="JC650" s="253"/>
      <c r="JD650" s="253"/>
      <c r="JE650" s="253"/>
      <c r="JF650" s="253"/>
      <c r="JG650" s="253"/>
      <c r="JH650" s="253"/>
      <c r="JI650" s="253"/>
      <c r="JJ650" s="253"/>
      <c r="JK650" s="253"/>
      <c r="JL650" s="253"/>
      <c r="JM650" s="253"/>
      <c r="JN650" s="253"/>
      <c r="JO650" s="253"/>
      <c r="JP650" s="253"/>
      <c r="JQ650" s="253"/>
      <c r="JR650" s="253"/>
      <c r="JS650" s="253"/>
      <c r="JT650" s="253"/>
      <c r="JU650" s="253"/>
    </row>
    <row r="651" spans="1:281" s="252" customFormat="1" ht="15" customHeight="1" x14ac:dyDescent="0.25">
      <c r="A651" s="253"/>
      <c r="B651" s="253"/>
      <c r="C651" s="253"/>
      <c r="D651" s="253"/>
      <c r="E651" s="253"/>
      <c r="F651" s="253"/>
      <c r="G651" s="253"/>
      <c r="H651" s="253"/>
      <c r="I651" s="253"/>
      <c r="J651" s="253"/>
      <c r="K651" s="253"/>
      <c r="L651" s="253"/>
      <c r="M651" s="253"/>
      <c r="N651" s="253"/>
      <c r="O651" s="253"/>
      <c r="P651" s="253"/>
      <c r="Q651" s="253"/>
      <c r="R651" s="253"/>
      <c r="S651" s="253"/>
      <c r="T651" s="253"/>
      <c r="U651" s="253" t="s">
        <v>810</v>
      </c>
      <c r="V651" s="253"/>
      <c r="W651" s="253"/>
      <c r="X651" s="253"/>
      <c r="Y651" s="253"/>
      <c r="Z651" s="253"/>
      <c r="AA651" s="253"/>
      <c r="AB651" s="253"/>
      <c r="AC651" s="253" t="s">
        <v>332</v>
      </c>
      <c r="AD651" s="253"/>
      <c r="AE651" s="253"/>
      <c r="AF651" s="253"/>
      <c r="AG651" s="253"/>
      <c r="AH651" s="253"/>
      <c r="AI651" s="253"/>
      <c r="AJ651" s="253"/>
      <c r="AK651" s="253"/>
      <c r="AL651" s="253"/>
      <c r="AM651" s="253"/>
      <c r="AN651" s="253"/>
      <c r="AO651" s="253"/>
      <c r="AP651" s="253"/>
      <c r="AQ651" s="253"/>
      <c r="AR651" s="253"/>
      <c r="AS651" s="253"/>
      <c r="AT651" s="253"/>
      <c r="AU651" s="253"/>
      <c r="AV651" s="253"/>
      <c r="AW651" s="253"/>
      <c r="AX651" s="253"/>
      <c r="AY651" s="253"/>
      <c r="AZ651" s="253"/>
      <c r="BA651" s="253"/>
      <c r="BB651" s="253"/>
      <c r="BC651" s="253"/>
      <c r="BD651" s="253"/>
      <c r="BE651" s="253"/>
      <c r="BF651" s="253"/>
      <c r="BG651" s="253"/>
      <c r="BH651" s="253"/>
      <c r="BI651" s="253"/>
      <c r="BJ651" s="253"/>
      <c r="BK651" s="253"/>
      <c r="BL651" s="253"/>
      <c r="BM651" s="253"/>
      <c r="BN651" s="253"/>
      <c r="BO651" s="253"/>
      <c r="BP651" s="253"/>
      <c r="BQ651" s="253"/>
      <c r="BR651" s="253"/>
      <c r="BS651" s="253"/>
      <c r="BT651" s="253"/>
      <c r="BU651" s="253"/>
      <c r="BV651" s="253"/>
      <c r="BW651" s="253"/>
      <c r="BX651" s="253"/>
      <c r="BY651" s="253"/>
      <c r="BZ651" s="253"/>
      <c r="CA651" s="253"/>
      <c r="CB651" s="253"/>
      <c r="CC651" s="253"/>
      <c r="CD651" s="253"/>
      <c r="CE651" s="253"/>
      <c r="CF651" s="253"/>
      <c r="CG651" s="253"/>
      <c r="CH651" s="253"/>
      <c r="CI651" s="253"/>
      <c r="CJ651" s="253"/>
      <c r="CK651" s="253"/>
      <c r="CL651" s="253"/>
      <c r="CM651" s="253"/>
      <c r="CN651" s="253"/>
      <c r="CO651" s="253"/>
      <c r="CP651" s="253"/>
      <c r="CQ651" s="253"/>
      <c r="CR651" s="253"/>
      <c r="CS651" s="253"/>
      <c r="CT651" s="253"/>
      <c r="CU651" s="253"/>
      <c r="CV651" s="253"/>
      <c r="CW651" s="253"/>
      <c r="CX651" s="253"/>
      <c r="CY651" s="253"/>
      <c r="CZ651" s="253"/>
      <c r="DA651" s="253"/>
      <c r="DB651" s="253"/>
      <c r="DC651" s="253"/>
      <c r="DD651" s="253"/>
      <c r="DE651" s="253"/>
      <c r="DF651" s="253"/>
      <c r="DG651" s="253"/>
      <c r="DH651" s="253"/>
      <c r="DI651" s="253"/>
      <c r="DJ651" s="253"/>
      <c r="DK651" s="253"/>
      <c r="DL651" s="253"/>
      <c r="DM651" s="253"/>
      <c r="DN651" s="253"/>
      <c r="DO651" s="253"/>
      <c r="DP651" s="253"/>
      <c r="DQ651" s="253"/>
      <c r="DR651" s="253"/>
      <c r="DS651" s="253"/>
      <c r="DT651" s="253"/>
      <c r="DU651" s="253"/>
      <c r="DV651" s="253"/>
      <c r="DW651" s="253"/>
      <c r="DX651" s="253"/>
      <c r="DY651" s="253"/>
      <c r="DZ651" s="253"/>
      <c r="EA651" s="253"/>
      <c r="EB651" s="253"/>
      <c r="EC651" s="253"/>
      <c r="ED651" s="253"/>
      <c r="EE651" s="253"/>
      <c r="EF651" s="253"/>
      <c r="EG651" s="253"/>
      <c r="EH651" s="253"/>
      <c r="EI651" s="253"/>
      <c r="EJ651" s="253"/>
      <c r="EK651" s="253"/>
      <c r="EL651" s="253"/>
      <c r="EM651" s="253"/>
      <c r="EN651" s="253"/>
      <c r="EO651" s="253"/>
      <c r="EP651" s="253"/>
      <c r="EQ651" s="253"/>
      <c r="ER651" s="253"/>
      <c r="ES651" s="253"/>
      <c r="ET651" s="253"/>
      <c r="EU651" s="253"/>
      <c r="EV651" s="253"/>
      <c r="EW651" s="253"/>
      <c r="EX651" s="253"/>
      <c r="EY651" s="253"/>
      <c r="EZ651" s="253"/>
      <c r="FA651" s="253"/>
      <c r="FB651" s="253"/>
      <c r="FC651" s="253"/>
      <c r="FD651" s="253"/>
      <c r="FE651" s="253"/>
      <c r="FF651" s="253"/>
      <c r="FG651" s="253"/>
      <c r="FH651" s="253"/>
      <c r="FI651" s="253"/>
      <c r="FJ651" s="253"/>
      <c r="FK651" s="253"/>
      <c r="FL651" s="253"/>
      <c r="FM651" s="253"/>
      <c r="FN651" s="253"/>
      <c r="FO651" s="253"/>
      <c r="FP651" s="253"/>
      <c r="FQ651" s="253"/>
      <c r="FR651" s="253"/>
      <c r="FS651" s="253"/>
      <c r="FT651" s="253"/>
      <c r="FU651" s="253"/>
      <c r="FV651" s="253"/>
      <c r="FW651" s="253"/>
      <c r="FX651" s="253"/>
      <c r="FY651" s="253"/>
      <c r="FZ651" s="253"/>
      <c r="GA651" s="253"/>
      <c r="GB651" s="253"/>
      <c r="GC651" s="253"/>
      <c r="GD651" s="253"/>
      <c r="GE651" s="253"/>
      <c r="GF651" s="253"/>
      <c r="GG651" s="253"/>
      <c r="GH651" s="253"/>
      <c r="GI651" s="253"/>
      <c r="GJ651" s="253"/>
      <c r="GK651" s="253"/>
      <c r="GL651" s="253"/>
      <c r="GM651" s="253"/>
      <c r="GN651" s="253"/>
      <c r="GO651" s="253"/>
      <c r="GP651" s="253"/>
      <c r="GQ651" s="253"/>
      <c r="GR651" s="253"/>
      <c r="GS651" s="253"/>
      <c r="GT651" s="253"/>
      <c r="GU651" s="253"/>
      <c r="GV651" s="253"/>
      <c r="GW651" s="253"/>
      <c r="GX651" s="253"/>
      <c r="GY651" s="253"/>
      <c r="GZ651" s="253"/>
      <c r="HA651" s="253"/>
      <c r="HB651" s="253"/>
      <c r="HC651" s="253"/>
      <c r="HD651" s="253"/>
      <c r="HE651" s="253"/>
      <c r="HF651" s="253"/>
      <c r="HG651" s="253"/>
      <c r="HH651" s="253"/>
      <c r="HI651" s="253"/>
      <c r="HJ651" s="253"/>
      <c r="HK651" s="253"/>
      <c r="HL651" s="253"/>
      <c r="HM651" s="253"/>
      <c r="HN651" s="253"/>
      <c r="HO651" s="253"/>
      <c r="HP651" s="253"/>
      <c r="HQ651" s="253"/>
      <c r="HR651" s="253"/>
      <c r="HS651" s="253"/>
      <c r="HT651" s="253"/>
      <c r="HU651" s="253"/>
      <c r="HV651" s="253"/>
      <c r="HW651" s="253"/>
      <c r="HX651" s="253"/>
      <c r="HY651" s="253"/>
      <c r="HZ651" s="253"/>
      <c r="IA651" s="253"/>
      <c r="IB651" s="253"/>
      <c r="IC651" s="253"/>
      <c r="ID651" s="253"/>
      <c r="IE651" s="253"/>
      <c r="IF651" s="253"/>
      <c r="IG651" s="253"/>
      <c r="IH651" s="253"/>
      <c r="II651" s="253"/>
      <c r="IJ651" s="253"/>
      <c r="IK651" s="253"/>
      <c r="IL651" s="253"/>
      <c r="IM651" s="253"/>
      <c r="IN651" s="253"/>
      <c r="IO651" s="253"/>
      <c r="IP651" s="253"/>
      <c r="IQ651" s="253"/>
      <c r="IR651" s="253"/>
      <c r="IS651" s="253"/>
      <c r="IT651" s="253"/>
      <c r="IU651" s="253"/>
      <c r="IV651" s="253"/>
      <c r="IW651" s="253"/>
      <c r="IX651" s="253"/>
      <c r="IY651" s="253"/>
      <c r="IZ651" s="253"/>
      <c r="JA651" s="253"/>
      <c r="JB651" s="253"/>
      <c r="JC651" s="253"/>
      <c r="JD651" s="253"/>
      <c r="JE651" s="253"/>
      <c r="JF651" s="253"/>
      <c r="JG651" s="253"/>
      <c r="JH651" s="253"/>
      <c r="JI651" s="253"/>
      <c r="JJ651" s="253"/>
      <c r="JK651" s="253"/>
      <c r="JL651" s="253"/>
      <c r="JM651" s="253"/>
      <c r="JN651" s="253"/>
      <c r="JO651" s="253"/>
      <c r="JP651" s="253"/>
      <c r="JQ651" s="253"/>
      <c r="JR651" s="253"/>
      <c r="JS651" s="253"/>
      <c r="JT651" s="253"/>
      <c r="JU651" s="253"/>
    </row>
    <row r="652" spans="1:281" s="252" customFormat="1" ht="15" customHeight="1" x14ac:dyDescent="0.25">
      <c r="A652" s="253"/>
      <c r="B652" s="253"/>
      <c r="C652" s="253"/>
      <c r="D652" s="253"/>
      <c r="E652" s="253"/>
      <c r="F652" s="253"/>
      <c r="G652" s="253"/>
      <c r="H652" s="253"/>
      <c r="I652" s="253"/>
      <c r="J652" s="253"/>
      <c r="K652" s="253"/>
      <c r="L652" s="253"/>
      <c r="M652" s="253"/>
      <c r="N652" s="253"/>
      <c r="O652" s="253"/>
      <c r="P652" s="253"/>
      <c r="Q652" s="253"/>
      <c r="R652" s="253"/>
      <c r="S652" s="253"/>
      <c r="T652" s="253"/>
      <c r="U652" s="253" t="s">
        <v>811</v>
      </c>
      <c r="V652" s="253"/>
      <c r="W652" s="253"/>
      <c r="X652" s="253"/>
      <c r="Y652" s="253"/>
      <c r="Z652" s="253"/>
      <c r="AA652" s="253"/>
      <c r="AB652" s="253"/>
      <c r="AC652" s="253" t="s">
        <v>332</v>
      </c>
      <c r="AD652" s="253"/>
      <c r="AE652" s="253"/>
      <c r="AF652" s="253"/>
      <c r="AG652" s="253"/>
      <c r="AH652" s="253"/>
      <c r="AI652" s="253"/>
      <c r="AJ652" s="253"/>
      <c r="AK652" s="253"/>
      <c r="AL652" s="253"/>
      <c r="AM652" s="253"/>
      <c r="AN652" s="253"/>
      <c r="AO652" s="253"/>
      <c r="AP652" s="253"/>
      <c r="AQ652" s="253"/>
      <c r="AR652" s="253"/>
      <c r="AS652" s="253"/>
      <c r="AT652" s="253"/>
      <c r="AU652" s="253"/>
      <c r="AV652" s="253"/>
      <c r="AW652" s="253"/>
      <c r="AX652" s="253"/>
      <c r="AY652" s="253"/>
      <c r="AZ652" s="253"/>
      <c r="BA652" s="253"/>
      <c r="BB652" s="253"/>
      <c r="BC652" s="253"/>
      <c r="BD652" s="253"/>
      <c r="BE652" s="253"/>
      <c r="BF652" s="253"/>
      <c r="BG652" s="253"/>
      <c r="BH652" s="253"/>
      <c r="BI652" s="253"/>
      <c r="BJ652" s="253"/>
      <c r="BK652" s="253"/>
      <c r="BL652" s="253"/>
      <c r="BM652" s="253"/>
      <c r="BN652" s="253"/>
      <c r="BO652" s="253"/>
      <c r="BP652" s="253"/>
      <c r="BQ652" s="253"/>
      <c r="BR652" s="253"/>
      <c r="BS652" s="253"/>
      <c r="BT652" s="253"/>
      <c r="BU652" s="253"/>
      <c r="BV652" s="253"/>
      <c r="BW652" s="253"/>
      <c r="BX652" s="253"/>
      <c r="BY652" s="253"/>
      <c r="BZ652" s="253"/>
      <c r="CA652" s="253"/>
      <c r="CB652" s="253"/>
      <c r="CC652" s="253"/>
      <c r="CD652" s="253"/>
      <c r="CE652" s="253"/>
      <c r="CF652" s="253"/>
      <c r="CG652" s="253"/>
      <c r="CH652" s="253"/>
      <c r="CI652" s="253"/>
      <c r="CJ652" s="253"/>
      <c r="CK652" s="253"/>
      <c r="CL652" s="253"/>
      <c r="CM652" s="253"/>
      <c r="CN652" s="253"/>
      <c r="CO652" s="253"/>
      <c r="CP652" s="253"/>
      <c r="CQ652" s="253"/>
      <c r="CR652" s="253"/>
      <c r="CS652" s="253"/>
      <c r="CT652" s="253"/>
      <c r="CU652" s="253"/>
      <c r="CV652" s="253"/>
      <c r="CW652" s="253"/>
      <c r="CX652" s="253"/>
      <c r="CY652" s="253"/>
      <c r="CZ652" s="253"/>
      <c r="DA652" s="253"/>
      <c r="DB652" s="253"/>
      <c r="DC652" s="253"/>
      <c r="DD652" s="253"/>
      <c r="DE652" s="253"/>
      <c r="DF652" s="253"/>
      <c r="DG652" s="253"/>
      <c r="DH652" s="253"/>
      <c r="DI652" s="253"/>
      <c r="DJ652" s="253"/>
      <c r="DK652" s="253"/>
      <c r="DL652" s="253"/>
      <c r="DM652" s="253"/>
      <c r="DN652" s="253"/>
      <c r="DO652" s="253"/>
      <c r="DP652" s="253"/>
      <c r="DQ652" s="253"/>
      <c r="DR652" s="253"/>
      <c r="DS652" s="253"/>
      <c r="DT652" s="253"/>
      <c r="DU652" s="253"/>
      <c r="DV652" s="253"/>
      <c r="DW652" s="253"/>
      <c r="DX652" s="253"/>
      <c r="DY652" s="253"/>
      <c r="DZ652" s="253"/>
      <c r="EA652" s="253"/>
      <c r="EB652" s="253"/>
      <c r="EC652" s="253"/>
      <c r="ED652" s="253"/>
      <c r="EE652" s="253"/>
      <c r="EF652" s="253"/>
      <c r="EG652" s="253"/>
      <c r="EH652" s="253"/>
      <c r="EI652" s="253"/>
      <c r="EJ652" s="253"/>
      <c r="EK652" s="253"/>
      <c r="EL652" s="253"/>
      <c r="EM652" s="253"/>
      <c r="EN652" s="253"/>
      <c r="EO652" s="253"/>
      <c r="EP652" s="253"/>
      <c r="EQ652" s="253"/>
      <c r="ER652" s="253"/>
      <c r="ES652" s="253"/>
      <c r="ET652" s="253"/>
      <c r="EU652" s="253"/>
      <c r="EV652" s="253"/>
      <c r="EW652" s="253"/>
      <c r="EX652" s="253"/>
      <c r="EY652" s="253"/>
      <c r="EZ652" s="253"/>
      <c r="FA652" s="253"/>
      <c r="FB652" s="253"/>
      <c r="FC652" s="253"/>
      <c r="FD652" s="253"/>
      <c r="FE652" s="253"/>
      <c r="FF652" s="253"/>
      <c r="FG652" s="253"/>
      <c r="FH652" s="253"/>
      <c r="FI652" s="253"/>
      <c r="FJ652" s="253"/>
      <c r="FK652" s="253"/>
      <c r="FL652" s="253"/>
      <c r="FM652" s="253"/>
      <c r="FN652" s="253"/>
      <c r="FO652" s="253"/>
      <c r="FP652" s="253"/>
      <c r="FQ652" s="253"/>
      <c r="FR652" s="253"/>
      <c r="FS652" s="253"/>
      <c r="FT652" s="253"/>
      <c r="FU652" s="253"/>
      <c r="FV652" s="253"/>
      <c r="FW652" s="253"/>
      <c r="FX652" s="253"/>
      <c r="FY652" s="253"/>
      <c r="FZ652" s="253"/>
      <c r="GA652" s="253"/>
      <c r="GB652" s="253"/>
      <c r="GC652" s="253"/>
      <c r="GD652" s="253"/>
      <c r="GE652" s="253"/>
      <c r="GF652" s="253"/>
      <c r="GG652" s="253"/>
      <c r="GH652" s="253"/>
      <c r="GI652" s="253"/>
      <c r="GJ652" s="253"/>
      <c r="GK652" s="253"/>
      <c r="GL652" s="253"/>
      <c r="GM652" s="253"/>
      <c r="GN652" s="253"/>
      <c r="GO652" s="253"/>
      <c r="GP652" s="253"/>
      <c r="GQ652" s="253"/>
      <c r="GR652" s="253"/>
      <c r="GS652" s="253"/>
      <c r="GT652" s="253"/>
      <c r="GU652" s="253"/>
      <c r="GV652" s="253"/>
      <c r="GW652" s="253"/>
      <c r="GX652" s="253"/>
      <c r="GY652" s="253"/>
      <c r="GZ652" s="253"/>
      <c r="HA652" s="253"/>
      <c r="HB652" s="253"/>
      <c r="HC652" s="253"/>
      <c r="HD652" s="253"/>
      <c r="HE652" s="253"/>
      <c r="HF652" s="253"/>
      <c r="HG652" s="253"/>
      <c r="HH652" s="253"/>
      <c r="HI652" s="253"/>
      <c r="HJ652" s="253"/>
      <c r="HK652" s="253"/>
      <c r="HL652" s="253"/>
      <c r="HM652" s="253"/>
      <c r="HN652" s="253"/>
      <c r="HO652" s="253"/>
      <c r="HP652" s="253"/>
      <c r="HQ652" s="253"/>
      <c r="HR652" s="253"/>
      <c r="HS652" s="253"/>
      <c r="HT652" s="253"/>
      <c r="HU652" s="253"/>
      <c r="HV652" s="253"/>
      <c r="HW652" s="253"/>
      <c r="HX652" s="253"/>
      <c r="HY652" s="253"/>
      <c r="HZ652" s="253"/>
      <c r="IA652" s="253"/>
      <c r="IB652" s="253"/>
      <c r="IC652" s="253"/>
      <c r="ID652" s="253"/>
      <c r="IE652" s="253"/>
      <c r="IF652" s="253"/>
      <c r="IG652" s="253"/>
      <c r="IH652" s="253"/>
      <c r="II652" s="253"/>
      <c r="IJ652" s="253"/>
      <c r="IK652" s="253"/>
      <c r="IL652" s="253"/>
      <c r="IM652" s="253"/>
      <c r="IN652" s="253"/>
      <c r="IO652" s="253"/>
      <c r="IP652" s="253"/>
      <c r="IQ652" s="253"/>
      <c r="IR652" s="253"/>
      <c r="IS652" s="253"/>
      <c r="IT652" s="253"/>
      <c r="IU652" s="253"/>
      <c r="IV652" s="253"/>
      <c r="IW652" s="253"/>
      <c r="IX652" s="253"/>
      <c r="IY652" s="253"/>
      <c r="IZ652" s="253"/>
      <c r="JA652" s="253"/>
      <c r="JB652" s="253"/>
      <c r="JC652" s="253"/>
      <c r="JD652" s="253"/>
      <c r="JE652" s="253"/>
      <c r="JF652" s="253"/>
      <c r="JG652" s="253"/>
      <c r="JH652" s="253"/>
      <c r="JI652" s="253"/>
      <c r="JJ652" s="253"/>
      <c r="JK652" s="253"/>
      <c r="JL652" s="253"/>
      <c r="JM652" s="253"/>
      <c r="JN652" s="253"/>
      <c r="JO652" s="253"/>
      <c r="JP652" s="253"/>
      <c r="JQ652" s="253"/>
      <c r="JR652" s="253"/>
      <c r="JS652" s="253"/>
      <c r="JT652" s="253"/>
      <c r="JU652" s="253"/>
    </row>
    <row r="653" spans="1:281" s="252" customFormat="1" ht="15" customHeight="1" x14ac:dyDescent="0.25">
      <c r="A653" s="253"/>
      <c r="B653" s="253"/>
      <c r="C653" s="253"/>
      <c r="D653" s="253"/>
      <c r="E653" s="253"/>
      <c r="F653" s="253"/>
      <c r="G653" s="253"/>
      <c r="H653" s="253"/>
      <c r="I653" s="253"/>
      <c r="J653" s="253"/>
      <c r="K653" s="253"/>
      <c r="L653" s="253"/>
      <c r="M653" s="253"/>
      <c r="N653" s="253"/>
      <c r="O653" s="253"/>
      <c r="P653" s="253"/>
      <c r="Q653" s="253"/>
      <c r="R653" s="253"/>
      <c r="S653" s="253"/>
      <c r="T653" s="253"/>
      <c r="U653" s="253" t="s">
        <v>812</v>
      </c>
      <c r="V653" s="253"/>
      <c r="W653" s="253"/>
      <c r="X653" s="253"/>
      <c r="Y653" s="253"/>
      <c r="Z653" s="253"/>
      <c r="AA653" s="253"/>
      <c r="AB653" s="253"/>
      <c r="AC653" s="253" t="s">
        <v>393</v>
      </c>
      <c r="AD653" s="253"/>
      <c r="AE653" s="253"/>
      <c r="AF653" s="253"/>
      <c r="AG653" s="253"/>
      <c r="AH653" s="253"/>
      <c r="AI653" s="253"/>
      <c r="AJ653" s="253"/>
      <c r="AK653" s="253"/>
      <c r="AL653" s="253"/>
      <c r="AM653" s="253"/>
      <c r="AN653" s="253"/>
      <c r="AO653" s="253"/>
      <c r="AP653" s="253"/>
      <c r="AQ653" s="253"/>
      <c r="AR653" s="253"/>
      <c r="AS653" s="253"/>
      <c r="AT653" s="253"/>
      <c r="AU653" s="253"/>
      <c r="AV653" s="253"/>
      <c r="AW653" s="253"/>
      <c r="AX653" s="253"/>
      <c r="AY653" s="253"/>
      <c r="AZ653" s="253"/>
      <c r="BA653" s="253"/>
      <c r="BB653" s="253"/>
      <c r="BC653" s="253"/>
      <c r="BD653" s="253"/>
      <c r="BE653" s="253"/>
      <c r="BF653" s="253"/>
      <c r="BG653" s="253"/>
      <c r="BH653" s="253"/>
      <c r="BI653" s="253"/>
      <c r="BJ653" s="253"/>
      <c r="BK653" s="253"/>
      <c r="BL653" s="253"/>
      <c r="BM653" s="253"/>
      <c r="BN653" s="253"/>
      <c r="BO653" s="253"/>
      <c r="BP653" s="253"/>
      <c r="BQ653" s="253"/>
      <c r="BR653" s="253"/>
      <c r="BS653" s="253"/>
      <c r="BT653" s="253"/>
      <c r="BU653" s="253"/>
      <c r="BV653" s="253"/>
      <c r="BW653" s="253"/>
      <c r="BX653" s="253"/>
      <c r="BY653" s="253"/>
      <c r="BZ653" s="253"/>
      <c r="CA653" s="253"/>
      <c r="CB653" s="253"/>
      <c r="CC653" s="253"/>
      <c r="CD653" s="253"/>
      <c r="CE653" s="253"/>
      <c r="CF653" s="253"/>
      <c r="CG653" s="253"/>
      <c r="CH653" s="253"/>
      <c r="CI653" s="253"/>
      <c r="CJ653" s="253"/>
      <c r="CK653" s="253"/>
      <c r="CL653" s="253"/>
      <c r="CM653" s="253"/>
      <c r="CN653" s="253"/>
      <c r="CO653" s="253"/>
      <c r="CP653" s="253"/>
      <c r="CQ653" s="253"/>
      <c r="CR653" s="253"/>
      <c r="CS653" s="253"/>
      <c r="CT653" s="253"/>
      <c r="CU653" s="253"/>
      <c r="CV653" s="253"/>
      <c r="CW653" s="253"/>
      <c r="CX653" s="253"/>
      <c r="CY653" s="253"/>
      <c r="CZ653" s="253"/>
      <c r="DA653" s="253"/>
      <c r="DB653" s="253"/>
      <c r="DC653" s="253"/>
      <c r="DD653" s="253"/>
      <c r="DE653" s="253"/>
      <c r="DF653" s="253"/>
      <c r="DG653" s="253"/>
      <c r="DH653" s="253"/>
      <c r="DI653" s="253"/>
      <c r="DJ653" s="253"/>
      <c r="DK653" s="253"/>
      <c r="DL653" s="253"/>
      <c r="DM653" s="253"/>
      <c r="DN653" s="253"/>
      <c r="DO653" s="253"/>
      <c r="DP653" s="253"/>
      <c r="DQ653" s="253"/>
      <c r="DR653" s="253"/>
      <c r="DS653" s="253"/>
      <c r="DT653" s="253"/>
      <c r="DU653" s="253"/>
      <c r="DV653" s="253"/>
      <c r="DW653" s="253"/>
      <c r="DX653" s="253"/>
      <c r="DY653" s="253"/>
      <c r="DZ653" s="253"/>
      <c r="EA653" s="253"/>
      <c r="EB653" s="253"/>
      <c r="EC653" s="253"/>
      <c r="ED653" s="253"/>
      <c r="EE653" s="253"/>
      <c r="EF653" s="253"/>
      <c r="EG653" s="253"/>
      <c r="EH653" s="253"/>
      <c r="EI653" s="253"/>
      <c r="EJ653" s="253"/>
      <c r="EK653" s="253"/>
      <c r="EL653" s="253"/>
      <c r="EM653" s="253"/>
      <c r="EN653" s="253"/>
      <c r="EO653" s="253"/>
      <c r="EP653" s="253"/>
      <c r="EQ653" s="253"/>
      <c r="ER653" s="253"/>
      <c r="ES653" s="253"/>
      <c r="ET653" s="253"/>
      <c r="EU653" s="253"/>
      <c r="EV653" s="253"/>
      <c r="EW653" s="253"/>
      <c r="EX653" s="253"/>
      <c r="EY653" s="253"/>
      <c r="EZ653" s="253"/>
      <c r="FA653" s="253"/>
      <c r="FB653" s="253"/>
      <c r="FC653" s="253"/>
      <c r="FD653" s="253"/>
      <c r="FE653" s="253"/>
      <c r="FF653" s="253"/>
      <c r="FG653" s="253"/>
      <c r="FH653" s="253"/>
      <c r="FI653" s="253"/>
      <c r="FJ653" s="253"/>
      <c r="FK653" s="253"/>
      <c r="FL653" s="253"/>
      <c r="FM653" s="253"/>
      <c r="FN653" s="253"/>
      <c r="FO653" s="253"/>
      <c r="FP653" s="253"/>
      <c r="FQ653" s="253"/>
      <c r="FR653" s="253"/>
      <c r="FS653" s="253"/>
      <c r="FT653" s="253"/>
      <c r="FU653" s="253"/>
      <c r="FV653" s="253"/>
      <c r="FW653" s="253"/>
      <c r="FX653" s="253"/>
      <c r="FY653" s="253"/>
      <c r="FZ653" s="253"/>
      <c r="GA653" s="253"/>
      <c r="GB653" s="253"/>
      <c r="GC653" s="253"/>
      <c r="GD653" s="253"/>
      <c r="GE653" s="253"/>
      <c r="GF653" s="253"/>
      <c r="GG653" s="253"/>
      <c r="GH653" s="253"/>
      <c r="GI653" s="253"/>
      <c r="GJ653" s="253"/>
      <c r="GK653" s="253"/>
      <c r="GL653" s="253"/>
      <c r="GM653" s="253"/>
      <c r="GN653" s="253"/>
      <c r="GO653" s="253"/>
      <c r="GP653" s="253"/>
      <c r="GQ653" s="253"/>
      <c r="GR653" s="253"/>
      <c r="GS653" s="253"/>
      <c r="GT653" s="253"/>
      <c r="GU653" s="253"/>
      <c r="GV653" s="253"/>
      <c r="GW653" s="253"/>
      <c r="GX653" s="253"/>
      <c r="GY653" s="253"/>
      <c r="GZ653" s="253"/>
      <c r="HA653" s="253"/>
      <c r="HB653" s="253"/>
      <c r="HC653" s="253"/>
      <c r="HD653" s="253"/>
      <c r="HE653" s="253"/>
      <c r="HF653" s="253"/>
      <c r="HG653" s="253"/>
      <c r="HH653" s="253"/>
      <c r="HI653" s="253"/>
      <c r="HJ653" s="253"/>
      <c r="HK653" s="253"/>
      <c r="HL653" s="253"/>
      <c r="HM653" s="253"/>
      <c r="HN653" s="253"/>
      <c r="HO653" s="253"/>
      <c r="HP653" s="253"/>
      <c r="HQ653" s="253"/>
      <c r="HR653" s="253"/>
      <c r="HS653" s="253"/>
      <c r="HT653" s="253"/>
      <c r="HU653" s="253"/>
      <c r="HV653" s="253"/>
      <c r="HW653" s="253"/>
      <c r="HX653" s="253"/>
      <c r="HY653" s="253"/>
      <c r="HZ653" s="253"/>
      <c r="IA653" s="253"/>
      <c r="IB653" s="253"/>
      <c r="IC653" s="253"/>
      <c r="ID653" s="253"/>
      <c r="IE653" s="253"/>
      <c r="IF653" s="253"/>
      <c r="IG653" s="253"/>
      <c r="IH653" s="253"/>
      <c r="II653" s="253"/>
      <c r="IJ653" s="253"/>
      <c r="IK653" s="253"/>
      <c r="IL653" s="253"/>
      <c r="IM653" s="253"/>
      <c r="IN653" s="253"/>
      <c r="IO653" s="253"/>
      <c r="IP653" s="253"/>
      <c r="IQ653" s="253"/>
      <c r="IR653" s="253"/>
      <c r="IS653" s="253"/>
      <c r="IT653" s="253"/>
      <c r="IU653" s="253"/>
      <c r="IV653" s="253"/>
      <c r="IW653" s="253"/>
      <c r="IX653" s="253"/>
      <c r="IY653" s="253"/>
      <c r="IZ653" s="253"/>
      <c r="JA653" s="253"/>
      <c r="JB653" s="253"/>
      <c r="JC653" s="253"/>
      <c r="JD653" s="253"/>
      <c r="JE653" s="253"/>
      <c r="JF653" s="253"/>
      <c r="JG653" s="253"/>
      <c r="JH653" s="253"/>
      <c r="JI653" s="253"/>
      <c r="JJ653" s="253"/>
      <c r="JK653" s="253"/>
      <c r="JL653" s="253"/>
      <c r="JM653" s="253"/>
      <c r="JN653" s="253"/>
      <c r="JO653" s="253"/>
      <c r="JP653" s="253"/>
      <c r="JQ653" s="253"/>
      <c r="JR653" s="253"/>
      <c r="JS653" s="253"/>
      <c r="JT653" s="253"/>
      <c r="JU653" s="253"/>
    </row>
    <row r="654" spans="1:281" s="252" customFormat="1" ht="15" customHeight="1" x14ac:dyDescent="0.25">
      <c r="A654" s="253"/>
      <c r="B654" s="253"/>
      <c r="C654" s="253"/>
      <c r="D654" s="253"/>
      <c r="E654" s="253"/>
      <c r="F654" s="253"/>
      <c r="G654" s="253"/>
      <c r="H654" s="253"/>
      <c r="I654" s="253"/>
      <c r="J654" s="253"/>
      <c r="K654" s="253"/>
      <c r="L654" s="253"/>
      <c r="M654" s="253"/>
      <c r="N654" s="253"/>
      <c r="O654" s="253"/>
      <c r="P654" s="253"/>
      <c r="Q654" s="253"/>
      <c r="R654" s="253"/>
      <c r="S654" s="253"/>
      <c r="T654" s="253"/>
      <c r="U654" s="253" t="s">
        <v>813</v>
      </c>
      <c r="V654" s="253"/>
      <c r="W654" s="253"/>
      <c r="X654" s="253"/>
      <c r="Y654" s="253"/>
      <c r="Z654" s="253"/>
      <c r="AA654" s="253"/>
      <c r="AB654" s="253"/>
      <c r="AC654" s="253" t="s">
        <v>393</v>
      </c>
      <c r="AD654" s="253"/>
      <c r="AE654" s="253"/>
      <c r="AF654" s="253"/>
      <c r="AG654" s="253"/>
      <c r="AH654" s="253"/>
      <c r="AI654" s="253"/>
      <c r="AJ654" s="253"/>
      <c r="AK654" s="253"/>
      <c r="AL654" s="253"/>
      <c r="AM654" s="253"/>
      <c r="AN654" s="253"/>
      <c r="AO654" s="253"/>
      <c r="AP654" s="253"/>
      <c r="AQ654" s="253"/>
      <c r="AR654" s="253"/>
      <c r="AS654" s="253"/>
      <c r="AT654" s="253"/>
      <c r="AU654" s="253"/>
      <c r="AV654" s="253"/>
      <c r="AW654" s="253"/>
      <c r="AX654" s="253"/>
      <c r="AY654" s="253"/>
      <c r="AZ654" s="253"/>
      <c r="BA654" s="253"/>
      <c r="BB654" s="253"/>
      <c r="BC654" s="253"/>
      <c r="BD654" s="253"/>
      <c r="BE654" s="253"/>
      <c r="BF654" s="253"/>
      <c r="BG654" s="253"/>
      <c r="BH654" s="253"/>
      <c r="BI654" s="253"/>
      <c r="BJ654" s="253"/>
      <c r="BK654" s="253"/>
      <c r="BL654" s="253"/>
      <c r="BM654" s="253"/>
      <c r="BN654" s="253"/>
      <c r="BO654" s="253"/>
      <c r="BP654" s="253"/>
      <c r="BQ654" s="253"/>
      <c r="BR654" s="253"/>
      <c r="BS654" s="253"/>
      <c r="BT654" s="253"/>
      <c r="BU654" s="253"/>
      <c r="BV654" s="253"/>
      <c r="BW654" s="253"/>
      <c r="BX654" s="253"/>
      <c r="BY654" s="253"/>
      <c r="BZ654" s="253"/>
      <c r="CA654" s="253"/>
      <c r="CB654" s="253"/>
      <c r="CC654" s="253"/>
      <c r="CD654" s="253"/>
      <c r="CE654" s="253"/>
      <c r="CF654" s="253"/>
      <c r="CG654" s="253"/>
      <c r="CH654" s="253"/>
      <c r="CI654" s="253"/>
      <c r="CJ654" s="253"/>
      <c r="CK654" s="253"/>
      <c r="CL654" s="253"/>
      <c r="CM654" s="253"/>
      <c r="CN654" s="253"/>
      <c r="CO654" s="253"/>
      <c r="CP654" s="253"/>
      <c r="CQ654" s="253"/>
      <c r="CR654" s="253"/>
      <c r="CS654" s="253"/>
      <c r="CT654" s="253"/>
      <c r="CU654" s="253"/>
      <c r="CV654" s="253"/>
      <c r="CW654" s="253"/>
      <c r="CX654" s="253"/>
      <c r="CY654" s="253"/>
      <c r="CZ654" s="253"/>
      <c r="DA654" s="253"/>
      <c r="DB654" s="253"/>
      <c r="DC654" s="253"/>
      <c r="DD654" s="253"/>
      <c r="DE654" s="253"/>
      <c r="DF654" s="253"/>
      <c r="DG654" s="253"/>
      <c r="DH654" s="253"/>
      <c r="DI654" s="253"/>
      <c r="DJ654" s="253"/>
      <c r="DK654" s="253"/>
      <c r="DL654" s="253"/>
      <c r="DM654" s="253"/>
      <c r="DN654" s="253"/>
      <c r="DO654" s="253"/>
      <c r="DP654" s="253"/>
      <c r="DQ654" s="253"/>
      <c r="DR654" s="253"/>
      <c r="DS654" s="253"/>
      <c r="DT654" s="253"/>
      <c r="DU654" s="253"/>
      <c r="DV654" s="253"/>
      <c r="DW654" s="253"/>
      <c r="DX654" s="253"/>
      <c r="DY654" s="253"/>
      <c r="DZ654" s="253"/>
      <c r="EA654" s="253"/>
      <c r="EB654" s="253"/>
      <c r="EC654" s="253"/>
      <c r="ED654" s="253"/>
      <c r="EE654" s="253"/>
      <c r="EF654" s="253"/>
      <c r="EG654" s="253"/>
      <c r="EH654" s="253"/>
      <c r="EI654" s="253"/>
      <c r="EJ654" s="253"/>
      <c r="EK654" s="253"/>
      <c r="EL654" s="253"/>
      <c r="EM654" s="253"/>
      <c r="EN654" s="253"/>
      <c r="EO654" s="253"/>
      <c r="EP654" s="253"/>
      <c r="EQ654" s="253"/>
      <c r="ER654" s="253"/>
      <c r="ES654" s="253"/>
      <c r="ET654" s="253"/>
      <c r="EU654" s="253"/>
      <c r="EV654" s="253"/>
      <c r="EW654" s="253"/>
      <c r="EX654" s="253"/>
      <c r="EY654" s="253"/>
      <c r="EZ654" s="253"/>
      <c r="FA654" s="253"/>
      <c r="FB654" s="253"/>
      <c r="FC654" s="253"/>
      <c r="FD654" s="253"/>
      <c r="FE654" s="253"/>
      <c r="FF654" s="253"/>
      <c r="FG654" s="253"/>
      <c r="FH654" s="253"/>
      <c r="FI654" s="253"/>
      <c r="FJ654" s="253"/>
      <c r="FK654" s="253"/>
      <c r="FL654" s="253"/>
      <c r="FM654" s="253"/>
      <c r="FN654" s="253"/>
      <c r="FO654" s="253"/>
      <c r="FP654" s="253"/>
      <c r="FQ654" s="253"/>
      <c r="FR654" s="253"/>
      <c r="FS654" s="253"/>
      <c r="FT654" s="253"/>
      <c r="FU654" s="253"/>
      <c r="FV654" s="253"/>
      <c r="FW654" s="253"/>
      <c r="FX654" s="253"/>
      <c r="FY654" s="253"/>
      <c r="FZ654" s="253"/>
      <c r="GA654" s="253"/>
      <c r="GB654" s="253"/>
      <c r="GC654" s="253"/>
      <c r="GD654" s="253"/>
      <c r="GE654" s="253"/>
      <c r="GF654" s="253"/>
      <c r="GG654" s="253"/>
      <c r="GH654" s="253"/>
      <c r="GI654" s="253"/>
      <c r="GJ654" s="253"/>
      <c r="GK654" s="253"/>
      <c r="GL654" s="253"/>
      <c r="GM654" s="253"/>
      <c r="GN654" s="253"/>
      <c r="GO654" s="253"/>
      <c r="GP654" s="253"/>
      <c r="GQ654" s="253"/>
      <c r="GR654" s="253"/>
      <c r="GS654" s="253"/>
      <c r="GT654" s="253"/>
      <c r="GU654" s="253"/>
      <c r="GV654" s="253"/>
      <c r="GW654" s="253"/>
      <c r="GX654" s="253"/>
      <c r="GY654" s="253"/>
      <c r="GZ654" s="253"/>
      <c r="HA654" s="253"/>
      <c r="HB654" s="253"/>
      <c r="HC654" s="253"/>
      <c r="HD654" s="253"/>
      <c r="HE654" s="253"/>
      <c r="HF654" s="253"/>
      <c r="HG654" s="253"/>
      <c r="HH654" s="253"/>
      <c r="HI654" s="253"/>
      <c r="HJ654" s="253"/>
      <c r="HK654" s="253"/>
      <c r="HL654" s="253"/>
      <c r="HM654" s="253"/>
      <c r="HN654" s="253"/>
      <c r="HO654" s="253"/>
      <c r="HP654" s="253"/>
      <c r="HQ654" s="253"/>
      <c r="HR654" s="253"/>
      <c r="HS654" s="253"/>
      <c r="HT654" s="253"/>
      <c r="HU654" s="253"/>
      <c r="HV654" s="253"/>
      <c r="HW654" s="253"/>
      <c r="HX654" s="253"/>
      <c r="HY654" s="253"/>
      <c r="HZ654" s="253"/>
      <c r="IA654" s="253"/>
      <c r="IB654" s="253"/>
      <c r="IC654" s="253"/>
      <c r="ID654" s="253"/>
      <c r="IE654" s="253"/>
      <c r="IF654" s="253"/>
      <c r="IG654" s="253"/>
      <c r="IH654" s="253"/>
      <c r="II654" s="253"/>
      <c r="IJ654" s="253"/>
      <c r="IK654" s="253"/>
      <c r="IL654" s="253"/>
      <c r="IM654" s="253"/>
      <c r="IN654" s="253"/>
      <c r="IO654" s="253"/>
      <c r="IP654" s="253"/>
      <c r="IQ654" s="253"/>
      <c r="IR654" s="253"/>
      <c r="IS654" s="253"/>
      <c r="IT654" s="253"/>
      <c r="IU654" s="253"/>
      <c r="IV654" s="253"/>
      <c r="IW654" s="253"/>
      <c r="IX654" s="253"/>
      <c r="IY654" s="253"/>
      <c r="IZ654" s="253"/>
      <c r="JA654" s="253"/>
      <c r="JB654" s="253"/>
      <c r="JC654" s="253"/>
      <c r="JD654" s="253"/>
      <c r="JE654" s="253"/>
      <c r="JF654" s="253"/>
      <c r="JG654" s="253"/>
      <c r="JH654" s="253"/>
      <c r="JI654" s="253"/>
      <c r="JJ654" s="253"/>
      <c r="JK654" s="253"/>
      <c r="JL654" s="253"/>
      <c r="JM654" s="253"/>
      <c r="JN654" s="253"/>
      <c r="JO654" s="253"/>
      <c r="JP654" s="253"/>
      <c r="JQ654" s="253"/>
      <c r="JR654" s="253"/>
      <c r="JS654" s="253"/>
      <c r="JT654" s="253"/>
      <c r="JU654" s="253"/>
    </row>
    <row r="655" spans="1:281" s="252" customFormat="1" ht="15" customHeight="1" x14ac:dyDescent="0.25">
      <c r="A655" s="253"/>
      <c r="B655" s="253"/>
      <c r="C655" s="253"/>
      <c r="D655" s="253"/>
      <c r="E655" s="253"/>
      <c r="F655" s="253"/>
      <c r="G655" s="253"/>
      <c r="H655" s="253"/>
      <c r="I655" s="253"/>
      <c r="J655" s="253"/>
      <c r="K655" s="253"/>
      <c r="L655" s="253"/>
      <c r="M655" s="253"/>
      <c r="N655" s="253"/>
      <c r="O655" s="253"/>
      <c r="P655" s="253"/>
      <c r="Q655" s="253"/>
      <c r="R655" s="253"/>
      <c r="S655" s="253"/>
      <c r="T655" s="253"/>
      <c r="U655" s="253" t="s">
        <v>814</v>
      </c>
      <c r="V655" s="253"/>
      <c r="W655" s="253"/>
      <c r="X655" s="253"/>
      <c r="Y655" s="253"/>
      <c r="Z655" s="253"/>
      <c r="AA655" s="253"/>
      <c r="AB655" s="253"/>
      <c r="AC655" s="253" t="s">
        <v>318</v>
      </c>
      <c r="AD655" s="253"/>
      <c r="AE655" s="253"/>
      <c r="AF655" s="253"/>
      <c r="AG655" s="253"/>
      <c r="AH655" s="253"/>
      <c r="AI655" s="253"/>
      <c r="AJ655" s="253"/>
      <c r="AK655" s="253"/>
      <c r="AL655" s="253"/>
      <c r="AM655" s="253"/>
      <c r="AN655" s="253"/>
      <c r="AO655" s="253"/>
      <c r="AP655" s="253"/>
      <c r="AQ655" s="253"/>
      <c r="AR655" s="253"/>
      <c r="AS655" s="253"/>
      <c r="AT655" s="253"/>
      <c r="AU655" s="253"/>
      <c r="AV655" s="253"/>
      <c r="AW655" s="253"/>
      <c r="AX655" s="253"/>
      <c r="AY655" s="253"/>
      <c r="AZ655" s="253"/>
      <c r="BA655" s="253"/>
      <c r="BB655" s="253"/>
      <c r="BC655" s="253"/>
      <c r="BD655" s="253"/>
      <c r="BE655" s="253"/>
      <c r="BF655" s="253"/>
      <c r="BG655" s="253"/>
      <c r="BH655" s="253"/>
      <c r="BI655" s="253"/>
      <c r="BJ655" s="253"/>
      <c r="BK655" s="253"/>
      <c r="BL655" s="253"/>
      <c r="BM655" s="253"/>
      <c r="BN655" s="253"/>
      <c r="BO655" s="253"/>
      <c r="BP655" s="253"/>
      <c r="BQ655" s="253"/>
      <c r="BR655" s="253"/>
      <c r="BS655" s="253"/>
      <c r="BT655" s="253"/>
      <c r="BU655" s="253"/>
      <c r="BV655" s="253"/>
      <c r="BW655" s="253"/>
      <c r="BX655" s="253"/>
      <c r="BY655" s="253"/>
      <c r="BZ655" s="253"/>
      <c r="CA655" s="253"/>
      <c r="CB655" s="253"/>
      <c r="CC655" s="253"/>
      <c r="CD655" s="253"/>
      <c r="CE655" s="253"/>
      <c r="CF655" s="253"/>
      <c r="CG655" s="253"/>
      <c r="CH655" s="253"/>
      <c r="CI655" s="253"/>
      <c r="CJ655" s="253"/>
      <c r="CK655" s="253"/>
      <c r="CL655" s="253"/>
      <c r="CM655" s="253"/>
      <c r="CN655" s="253"/>
      <c r="CO655" s="253"/>
      <c r="CP655" s="253"/>
      <c r="CQ655" s="253"/>
      <c r="CR655" s="253"/>
      <c r="CS655" s="253"/>
      <c r="CT655" s="253"/>
      <c r="CU655" s="253"/>
      <c r="CV655" s="253"/>
      <c r="CW655" s="253"/>
      <c r="CX655" s="253"/>
      <c r="CY655" s="253"/>
      <c r="CZ655" s="253"/>
      <c r="DA655" s="253"/>
      <c r="DB655" s="253"/>
      <c r="DC655" s="253"/>
      <c r="DD655" s="253"/>
      <c r="DE655" s="253"/>
      <c r="DF655" s="253"/>
      <c r="DG655" s="253"/>
      <c r="DH655" s="253"/>
      <c r="DI655" s="253"/>
      <c r="DJ655" s="253"/>
      <c r="DK655" s="253"/>
      <c r="DL655" s="253"/>
      <c r="DM655" s="253"/>
      <c r="DN655" s="253"/>
      <c r="DO655" s="253"/>
      <c r="DP655" s="253"/>
      <c r="DQ655" s="253"/>
      <c r="DR655" s="253"/>
      <c r="DS655" s="253"/>
      <c r="DT655" s="253"/>
      <c r="DU655" s="253"/>
      <c r="DV655" s="253"/>
      <c r="DW655" s="253"/>
      <c r="DX655" s="253"/>
      <c r="DY655" s="253"/>
      <c r="DZ655" s="253"/>
      <c r="EA655" s="253"/>
      <c r="EB655" s="253"/>
      <c r="EC655" s="253"/>
      <c r="ED655" s="253"/>
      <c r="EE655" s="253"/>
      <c r="EF655" s="253"/>
      <c r="EG655" s="253"/>
      <c r="EH655" s="253"/>
      <c r="EI655" s="253"/>
      <c r="EJ655" s="253"/>
      <c r="EK655" s="253"/>
      <c r="EL655" s="253"/>
      <c r="EM655" s="253"/>
      <c r="EN655" s="253"/>
      <c r="EO655" s="253"/>
      <c r="EP655" s="253"/>
      <c r="EQ655" s="253"/>
      <c r="ER655" s="253"/>
      <c r="ES655" s="253"/>
      <c r="ET655" s="253"/>
      <c r="EU655" s="253"/>
      <c r="EV655" s="253"/>
      <c r="EW655" s="253"/>
      <c r="EX655" s="253"/>
      <c r="EY655" s="253"/>
      <c r="EZ655" s="253"/>
      <c r="FA655" s="253"/>
      <c r="FB655" s="253"/>
      <c r="FC655" s="253"/>
      <c r="FD655" s="253"/>
      <c r="FE655" s="253"/>
      <c r="FF655" s="253"/>
      <c r="FG655" s="253"/>
      <c r="FH655" s="253"/>
      <c r="FI655" s="253"/>
      <c r="FJ655" s="253"/>
      <c r="FK655" s="253"/>
      <c r="FL655" s="253"/>
      <c r="FM655" s="253"/>
      <c r="FN655" s="253"/>
      <c r="FO655" s="253"/>
      <c r="FP655" s="253"/>
      <c r="FQ655" s="253"/>
      <c r="FR655" s="253"/>
      <c r="FS655" s="253"/>
      <c r="FT655" s="253"/>
      <c r="FU655" s="253"/>
      <c r="FV655" s="253"/>
      <c r="FW655" s="253"/>
      <c r="FX655" s="253"/>
      <c r="FY655" s="253"/>
      <c r="FZ655" s="253"/>
      <c r="GA655" s="253"/>
      <c r="GB655" s="253"/>
      <c r="GC655" s="253"/>
      <c r="GD655" s="253"/>
      <c r="GE655" s="253"/>
      <c r="GF655" s="253"/>
      <c r="GG655" s="253"/>
      <c r="GH655" s="253"/>
      <c r="GI655" s="253"/>
      <c r="GJ655" s="253"/>
      <c r="GK655" s="253"/>
      <c r="GL655" s="253"/>
      <c r="GM655" s="253"/>
      <c r="GN655" s="253"/>
      <c r="GO655" s="253"/>
      <c r="GP655" s="253"/>
      <c r="GQ655" s="253"/>
      <c r="GR655" s="253"/>
      <c r="GS655" s="253"/>
      <c r="GT655" s="253"/>
      <c r="GU655" s="253"/>
      <c r="GV655" s="253"/>
      <c r="GW655" s="253"/>
      <c r="GX655" s="253"/>
      <c r="GY655" s="253"/>
      <c r="GZ655" s="253"/>
      <c r="HA655" s="253"/>
      <c r="HB655" s="253"/>
      <c r="HC655" s="253"/>
      <c r="HD655" s="253"/>
      <c r="HE655" s="253"/>
      <c r="HF655" s="253"/>
      <c r="HG655" s="253"/>
      <c r="HH655" s="253"/>
      <c r="HI655" s="253"/>
      <c r="HJ655" s="253"/>
      <c r="HK655" s="253"/>
      <c r="HL655" s="253"/>
      <c r="HM655" s="253"/>
      <c r="HN655" s="253"/>
      <c r="HO655" s="253"/>
      <c r="HP655" s="253"/>
      <c r="HQ655" s="253"/>
      <c r="HR655" s="253"/>
      <c r="HS655" s="253"/>
      <c r="HT655" s="253"/>
      <c r="HU655" s="253"/>
      <c r="HV655" s="253"/>
      <c r="HW655" s="253"/>
      <c r="HX655" s="253"/>
      <c r="HY655" s="253"/>
      <c r="HZ655" s="253"/>
      <c r="IA655" s="253"/>
      <c r="IB655" s="253"/>
      <c r="IC655" s="253"/>
      <c r="ID655" s="253"/>
      <c r="IE655" s="253"/>
      <c r="IF655" s="253"/>
      <c r="IG655" s="253"/>
      <c r="IH655" s="253"/>
      <c r="II655" s="253"/>
      <c r="IJ655" s="253"/>
      <c r="IK655" s="253"/>
      <c r="IL655" s="253"/>
      <c r="IM655" s="253"/>
      <c r="IN655" s="253"/>
      <c r="IO655" s="253"/>
      <c r="IP655" s="253"/>
      <c r="IQ655" s="253"/>
      <c r="IR655" s="253"/>
      <c r="IS655" s="253"/>
      <c r="IT655" s="253"/>
      <c r="IU655" s="253"/>
      <c r="IV655" s="253"/>
      <c r="IW655" s="253"/>
      <c r="IX655" s="253"/>
      <c r="IY655" s="253"/>
      <c r="IZ655" s="253"/>
      <c r="JA655" s="253"/>
      <c r="JB655" s="253"/>
      <c r="JC655" s="253"/>
      <c r="JD655" s="253"/>
      <c r="JE655" s="253"/>
      <c r="JF655" s="253"/>
      <c r="JG655" s="253"/>
      <c r="JH655" s="253"/>
      <c r="JI655" s="253"/>
      <c r="JJ655" s="253"/>
      <c r="JK655" s="253"/>
      <c r="JL655" s="253"/>
      <c r="JM655" s="253"/>
      <c r="JN655" s="253"/>
      <c r="JO655" s="253"/>
      <c r="JP655" s="253"/>
      <c r="JQ655" s="253"/>
      <c r="JR655" s="253"/>
      <c r="JS655" s="253"/>
      <c r="JT655" s="253"/>
      <c r="JU655" s="253"/>
    </row>
    <row r="656" spans="1:281" s="252" customFormat="1" ht="15" customHeight="1" x14ac:dyDescent="0.25">
      <c r="A656" s="253"/>
      <c r="B656" s="253"/>
      <c r="C656" s="253"/>
      <c r="D656" s="253"/>
      <c r="E656" s="253"/>
      <c r="F656" s="253"/>
      <c r="G656" s="253"/>
      <c r="H656" s="253"/>
      <c r="I656" s="253"/>
      <c r="J656" s="253"/>
      <c r="K656" s="253"/>
      <c r="L656" s="253"/>
      <c r="M656" s="253"/>
      <c r="N656" s="253"/>
      <c r="O656" s="253"/>
      <c r="P656" s="253"/>
      <c r="Q656" s="253"/>
      <c r="R656" s="253"/>
      <c r="S656" s="253"/>
      <c r="T656" s="253"/>
      <c r="U656" s="253" t="s">
        <v>815</v>
      </c>
      <c r="V656" s="253"/>
      <c r="W656" s="253"/>
      <c r="X656" s="253"/>
      <c r="Y656" s="253"/>
      <c r="Z656" s="253"/>
      <c r="AA656" s="253"/>
      <c r="AB656" s="253"/>
      <c r="AC656" s="253" t="s">
        <v>357</v>
      </c>
      <c r="AD656" s="253"/>
      <c r="AE656" s="253"/>
      <c r="AF656" s="253"/>
      <c r="AG656" s="253"/>
      <c r="AH656" s="253"/>
      <c r="AI656" s="253"/>
      <c r="AJ656" s="253"/>
      <c r="AK656" s="253"/>
      <c r="AL656" s="253"/>
      <c r="AM656" s="253"/>
      <c r="AN656" s="253"/>
      <c r="AO656" s="253"/>
      <c r="AP656" s="253"/>
      <c r="AQ656" s="253"/>
      <c r="AR656" s="253"/>
      <c r="AS656" s="253"/>
      <c r="AT656" s="253"/>
      <c r="AU656" s="253"/>
      <c r="AV656" s="253"/>
      <c r="AW656" s="253"/>
      <c r="AX656" s="253"/>
      <c r="AY656" s="253"/>
      <c r="AZ656" s="253"/>
      <c r="BA656" s="253"/>
      <c r="BB656" s="253"/>
      <c r="BC656" s="253"/>
      <c r="BD656" s="253"/>
      <c r="BE656" s="253"/>
      <c r="BF656" s="253"/>
      <c r="BG656" s="253"/>
      <c r="BH656" s="253"/>
      <c r="BI656" s="253"/>
      <c r="BJ656" s="253"/>
      <c r="BK656" s="253"/>
      <c r="BL656" s="253"/>
      <c r="BM656" s="253"/>
      <c r="BN656" s="253"/>
      <c r="BO656" s="253"/>
      <c r="BP656" s="253"/>
      <c r="BQ656" s="253"/>
      <c r="BR656" s="253"/>
      <c r="BS656" s="253"/>
      <c r="BT656" s="253"/>
      <c r="BU656" s="253"/>
      <c r="BV656" s="253"/>
      <c r="BW656" s="253"/>
      <c r="BX656" s="253"/>
      <c r="BY656" s="253"/>
      <c r="BZ656" s="253"/>
      <c r="CA656" s="253"/>
      <c r="CB656" s="253"/>
      <c r="CC656" s="253"/>
      <c r="CD656" s="253"/>
      <c r="CE656" s="253"/>
      <c r="CF656" s="253"/>
      <c r="CG656" s="253"/>
      <c r="CH656" s="253"/>
      <c r="CI656" s="253"/>
      <c r="CJ656" s="253"/>
      <c r="CK656" s="253"/>
      <c r="CL656" s="253"/>
      <c r="CM656" s="253"/>
      <c r="CN656" s="253"/>
      <c r="CO656" s="253"/>
      <c r="CP656" s="253"/>
      <c r="CQ656" s="253"/>
      <c r="CR656" s="253"/>
      <c r="CS656" s="253"/>
      <c r="CT656" s="253"/>
      <c r="CU656" s="253"/>
      <c r="CV656" s="253"/>
      <c r="CW656" s="253"/>
      <c r="CX656" s="253"/>
      <c r="CY656" s="253"/>
      <c r="CZ656" s="253"/>
      <c r="DA656" s="253"/>
      <c r="DB656" s="253"/>
      <c r="DC656" s="253"/>
      <c r="DD656" s="253"/>
      <c r="DE656" s="253"/>
      <c r="DF656" s="253"/>
      <c r="DG656" s="253"/>
      <c r="DH656" s="253"/>
      <c r="DI656" s="253"/>
      <c r="DJ656" s="253"/>
      <c r="DK656" s="253"/>
      <c r="DL656" s="253"/>
      <c r="DM656" s="253"/>
      <c r="DN656" s="253"/>
      <c r="DO656" s="253"/>
      <c r="DP656" s="253"/>
      <c r="DQ656" s="253"/>
      <c r="DR656" s="253"/>
      <c r="DS656" s="253"/>
      <c r="DT656" s="253"/>
      <c r="DU656" s="253"/>
      <c r="DV656" s="253"/>
      <c r="DW656" s="253"/>
      <c r="DX656" s="253"/>
      <c r="DY656" s="253"/>
      <c r="DZ656" s="253"/>
      <c r="EA656" s="253"/>
      <c r="EB656" s="253"/>
      <c r="EC656" s="253"/>
      <c r="ED656" s="253"/>
      <c r="EE656" s="253"/>
      <c r="EF656" s="253"/>
      <c r="EG656" s="253"/>
      <c r="EH656" s="253"/>
      <c r="EI656" s="253"/>
      <c r="EJ656" s="253"/>
      <c r="EK656" s="253"/>
      <c r="EL656" s="253"/>
      <c r="EM656" s="253"/>
      <c r="EN656" s="253"/>
      <c r="EO656" s="253"/>
      <c r="EP656" s="253"/>
      <c r="EQ656" s="253"/>
      <c r="ER656" s="253"/>
      <c r="ES656" s="253"/>
      <c r="ET656" s="253"/>
      <c r="EU656" s="253"/>
      <c r="EV656" s="253"/>
      <c r="EW656" s="253"/>
      <c r="EX656" s="253"/>
      <c r="EY656" s="253"/>
      <c r="EZ656" s="253"/>
      <c r="FA656" s="253"/>
      <c r="FB656" s="253"/>
      <c r="FC656" s="253"/>
      <c r="FD656" s="253"/>
      <c r="FE656" s="253"/>
      <c r="FF656" s="253"/>
      <c r="FG656" s="253"/>
      <c r="FH656" s="253"/>
      <c r="FI656" s="253"/>
      <c r="FJ656" s="253"/>
      <c r="FK656" s="253"/>
      <c r="FL656" s="253"/>
      <c r="FM656" s="253"/>
      <c r="FN656" s="253"/>
      <c r="FO656" s="253"/>
      <c r="FP656" s="253"/>
      <c r="FQ656" s="253"/>
      <c r="FR656" s="253"/>
      <c r="FS656" s="253"/>
      <c r="FT656" s="253"/>
      <c r="FU656" s="253"/>
      <c r="FV656" s="253"/>
      <c r="FW656" s="253"/>
      <c r="FX656" s="253"/>
      <c r="FY656" s="253"/>
      <c r="FZ656" s="253"/>
      <c r="GA656" s="253"/>
      <c r="GB656" s="253"/>
      <c r="GC656" s="253"/>
      <c r="GD656" s="253"/>
      <c r="GE656" s="253"/>
      <c r="GF656" s="253"/>
      <c r="GG656" s="253"/>
      <c r="GH656" s="253"/>
      <c r="GI656" s="253"/>
      <c r="GJ656" s="253"/>
      <c r="GK656" s="253"/>
      <c r="GL656" s="253"/>
      <c r="GM656" s="253"/>
      <c r="GN656" s="253"/>
      <c r="GO656" s="253"/>
      <c r="GP656" s="253"/>
      <c r="GQ656" s="253"/>
      <c r="GR656" s="253"/>
      <c r="GS656" s="253"/>
      <c r="GT656" s="253"/>
      <c r="GU656" s="253"/>
      <c r="GV656" s="253"/>
      <c r="GW656" s="253"/>
      <c r="GX656" s="253"/>
      <c r="GY656" s="253"/>
      <c r="GZ656" s="253"/>
      <c r="HA656" s="253"/>
      <c r="HB656" s="253"/>
      <c r="HC656" s="253"/>
      <c r="HD656" s="253"/>
      <c r="HE656" s="253"/>
      <c r="HF656" s="253"/>
      <c r="HG656" s="253"/>
      <c r="HH656" s="253"/>
      <c r="HI656" s="253"/>
      <c r="HJ656" s="253"/>
      <c r="HK656" s="253"/>
      <c r="HL656" s="253"/>
      <c r="HM656" s="253"/>
      <c r="HN656" s="253"/>
      <c r="HO656" s="253"/>
      <c r="HP656" s="253"/>
      <c r="HQ656" s="253"/>
      <c r="HR656" s="253"/>
      <c r="HS656" s="253"/>
      <c r="HT656" s="253"/>
      <c r="HU656" s="253"/>
      <c r="HV656" s="253"/>
      <c r="HW656" s="253"/>
      <c r="HX656" s="253"/>
      <c r="HY656" s="253"/>
      <c r="HZ656" s="253"/>
      <c r="IA656" s="253"/>
      <c r="IB656" s="253"/>
      <c r="IC656" s="253"/>
      <c r="ID656" s="253"/>
      <c r="IE656" s="253"/>
      <c r="IF656" s="253"/>
      <c r="IG656" s="253"/>
      <c r="IH656" s="253"/>
      <c r="II656" s="253"/>
      <c r="IJ656" s="253"/>
      <c r="IK656" s="253"/>
      <c r="IL656" s="253"/>
      <c r="IM656" s="253"/>
      <c r="IN656" s="253"/>
      <c r="IO656" s="253"/>
      <c r="IP656" s="253"/>
      <c r="IQ656" s="253"/>
      <c r="IR656" s="253"/>
      <c r="IS656" s="253"/>
      <c r="IT656" s="253"/>
      <c r="IU656" s="253"/>
      <c r="IV656" s="253"/>
      <c r="IW656" s="253"/>
      <c r="IX656" s="253"/>
      <c r="IY656" s="253"/>
      <c r="IZ656" s="253"/>
      <c r="JA656" s="253"/>
      <c r="JB656" s="253"/>
      <c r="JC656" s="253"/>
      <c r="JD656" s="253"/>
      <c r="JE656" s="253"/>
      <c r="JF656" s="253"/>
      <c r="JG656" s="253"/>
      <c r="JH656" s="253"/>
      <c r="JI656" s="253"/>
      <c r="JJ656" s="253"/>
      <c r="JK656" s="253"/>
      <c r="JL656" s="253"/>
      <c r="JM656" s="253"/>
      <c r="JN656" s="253"/>
      <c r="JO656" s="253"/>
      <c r="JP656" s="253"/>
      <c r="JQ656" s="253"/>
      <c r="JR656" s="253"/>
      <c r="JS656" s="253"/>
      <c r="JT656" s="253"/>
      <c r="JU656" s="253"/>
    </row>
    <row r="657" spans="1:281" s="252" customFormat="1" ht="15" customHeight="1" x14ac:dyDescent="0.25">
      <c r="A657" s="253"/>
      <c r="B657" s="253"/>
      <c r="C657" s="253"/>
      <c r="D657" s="253"/>
      <c r="E657" s="253"/>
      <c r="F657" s="253"/>
      <c r="G657" s="253"/>
      <c r="H657" s="253"/>
      <c r="I657" s="253"/>
      <c r="J657" s="253"/>
      <c r="K657" s="253"/>
      <c r="L657" s="253"/>
      <c r="M657" s="253"/>
      <c r="N657" s="253"/>
      <c r="O657" s="253"/>
      <c r="P657" s="253"/>
      <c r="Q657" s="253"/>
      <c r="R657" s="253"/>
      <c r="S657" s="253"/>
      <c r="T657" s="253"/>
      <c r="U657" s="253" t="s">
        <v>289</v>
      </c>
      <c r="V657" s="253"/>
      <c r="W657" s="253"/>
      <c r="X657" s="253"/>
      <c r="Y657" s="253"/>
      <c r="Z657" s="253"/>
      <c r="AA657" s="253"/>
      <c r="AB657" s="253"/>
      <c r="AC657" s="253" t="s">
        <v>329</v>
      </c>
      <c r="AD657" s="253"/>
      <c r="AE657" s="253"/>
      <c r="AF657" s="253"/>
      <c r="AG657" s="253"/>
      <c r="AH657" s="253"/>
      <c r="AI657" s="253"/>
      <c r="AJ657" s="253"/>
      <c r="AK657" s="253"/>
      <c r="AL657" s="253"/>
      <c r="AM657" s="253"/>
      <c r="AN657" s="253"/>
      <c r="AO657" s="253"/>
      <c r="AP657" s="253"/>
      <c r="AQ657" s="253"/>
      <c r="AR657" s="253"/>
      <c r="AS657" s="253"/>
      <c r="AT657" s="253"/>
      <c r="AU657" s="253"/>
      <c r="AV657" s="253"/>
      <c r="AW657" s="253"/>
      <c r="AX657" s="253"/>
      <c r="AY657" s="253"/>
      <c r="AZ657" s="253"/>
      <c r="BA657" s="253"/>
      <c r="BB657" s="253"/>
      <c r="BC657" s="253"/>
      <c r="BD657" s="253"/>
      <c r="BE657" s="253"/>
      <c r="BF657" s="253"/>
      <c r="BG657" s="253"/>
      <c r="BH657" s="253"/>
      <c r="BI657" s="253"/>
      <c r="BJ657" s="253"/>
      <c r="BK657" s="253"/>
      <c r="BL657" s="253"/>
      <c r="BM657" s="253"/>
      <c r="BN657" s="253"/>
      <c r="BO657" s="253"/>
      <c r="BP657" s="253"/>
      <c r="BQ657" s="253"/>
      <c r="BR657" s="253"/>
      <c r="BS657" s="253"/>
      <c r="BT657" s="253"/>
      <c r="BU657" s="253"/>
      <c r="BV657" s="253"/>
      <c r="BW657" s="253"/>
      <c r="BX657" s="253"/>
      <c r="BY657" s="253"/>
      <c r="BZ657" s="253"/>
      <c r="CA657" s="253"/>
      <c r="CB657" s="253"/>
      <c r="CC657" s="253"/>
      <c r="CD657" s="253"/>
      <c r="CE657" s="253"/>
      <c r="CF657" s="253"/>
      <c r="CG657" s="253"/>
      <c r="CH657" s="253"/>
      <c r="CI657" s="253"/>
      <c r="CJ657" s="253"/>
      <c r="CK657" s="253"/>
      <c r="CL657" s="253"/>
      <c r="CM657" s="253"/>
      <c r="CN657" s="253"/>
      <c r="CO657" s="253"/>
      <c r="CP657" s="253"/>
      <c r="CQ657" s="253"/>
      <c r="CR657" s="253"/>
      <c r="CS657" s="253"/>
      <c r="CT657" s="253"/>
      <c r="CU657" s="253"/>
      <c r="CV657" s="253"/>
      <c r="CW657" s="253"/>
      <c r="CX657" s="253"/>
      <c r="CY657" s="253"/>
      <c r="CZ657" s="253"/>
      <c r="DA657" s="253"/>
      <c r="DB657" s="253"/>
      <c r="DC657" s="253"/>
      <c r="DD657" s="253"/>
      <c r="DE657" s="253"/>
      <c r="DF657" s="253"/>
      <c r="DG657" s="253"/>
      <c r="DH657" s="253"/>
      <c r="DI657" s="253"/>
      <c r="DJ657" s="253"/>
      <c r="DK657" s="253"/>
      <c r="DL657" s="253"/>
      <c r="DM657" s="253"/>
      <c r="DN657" s="253"/>
      <c r="DO657" s="253"/>
      <c r="DP657" s="253"/>
      <c r="DQ657" s="253"/>
      <c r="DR657" s="253"/>
      <c r="DS657" s="253"/>
      <c r="DT657" s="253"/>
      <c r="DU657" s="253"/>
      <c r="DV657" s="253"/>
      <c r="DW657" s="253"/>
      <c r="DX657" s="253"/>
      <c r="DY657" s="253"/>
      <c r="DZ657" s="253"/>
      <c r="EA657" s="253"/>
      <c r="EB657" s="253"/>
      <c r="EC657" s="253"/>
      <c r="ED657" s="253"/>
      <c r="EE657" s="253"/>
      <c r="EF657" s="253"/>
      <c r="EG657" s="253"/>
      <c r="EH657" s="253"/>
      <c r="EI657" s="253"/>
      <c r="EJ657" s="253"/>
      <c r="EK657" s="253"/>
      <c r="EL657" s="253"/>
      <c r="EM657" s="253"/>
      <c r="EN657" s="253"/>
      <c r="EO657" s="253"/>
      <c r="EP657" s="253"/>
      <c r="EQ657" s="253"/>
      <c r="ER657" s="253"/>
      <c r="ES657" s="253"/>
      <c r="ET657" s="253"/>
      <c r="EU657" s="253"/>
      <c r="EV657" s="253"/>
      <c r="EW657" s="253"/>
      <c r="EX657" s="253"/>
      <c r="EY657" s="253"/>
      <c r="EZ657" s="253"/>
      <c r="FA657" s="253"/>
      <c r="FB657" s="253"/>
      <c r="FC657" s="253"/>
      <c r="FD657" s="253"/>
      <c r="FE657" s="253"/>
      <c r="FF657" s="253"/>
      <c r="FG657" s="253"/>
      <c r="FH657" s="253"/>
      <c r="FI657" s="253"/>
      <c r="FJ657" s="253"/>
      <c r="FK657" s="253"/>
      <c r="FL657" s="253"/>
      <c r="FM657" s="253"/>
      <c r="FN657" s="253"/>
      <c r="FO657" s="253"/>
      <c r="FP657" s="253"/>
      <c r="FQ657" s="253"/>
      <c r="FR657" s="253"/>
      <c r="FS657" s="253"/>
      <c r="FT657" s="253"/>
      <c r="FU657" s="253"/>
      <c r="FV657" s="253"/>
      <c r="FW657" s="253"/>
      <c r="FX657" s="253"/>
      <c r="FY657" s="253"/>
      <c r="FZ657" s="253"/>
      <c r="GA657" s="253"/>
      <c r="GB657" s="253"/>
      <c r="GC657" s="253"/>
      <c r="GD657" s="253"/>
      <c r="GE657" s="253"/>
      <c r="GF657" s="253"/>
      <c r="GG657" s="253"/>
      <c r="GH657" s="253"/>
      <c r="GI657" s="253"/>
      <c r="GJ657" s="253"/>
      <c r="GK657" s="253"/>
      <c r="GL657" s="253"/>
      <c r="GM657" s="253"/>
      <c r="GN657" s="253"/>
      <c r="GO657" s="253"/>
      <c r="GP657" s="253"/>
      <c r="GQ657" s="253"/>
      <c r="GR657" s="253"/>
      <c r="GS657" s="253"/>
      <c r="GT657" s="253"/>
      <c r="GU657" s="253"/>
      <c r="GV657" s="253"/>
      <c r="GW657" s="253"/>
      <c r="GX657" s="253"/>
      <c r="GY657" s="253"/>
      <c r="GZ657" s="253"/>
      <c r="HA657" s="253"/>
      <c r="HB657" s="253"/>
      <c r="HC657" s="253"/>
      <c r="HD657" s="253"/>
      <c r="HE657" s="253"/>
      <c r="HF657" s="253"/>
      <c r="HG657" s="253"/>
      <c r="HH657" s="253"/>
      <c r="HI657" s="253"/>
      <c r="HJ657" s="253"/>
      <c r="HK657" s="253"/>
      <c r="HL657" s="253"/>
      <c r="HM657" s="253"/>
      <c r="HN657" s="253"/>
      <c r="HO657" s="253"/>
      <c r="HP657" s="253"/>
      <c r="HQ657" s="253"/>
      <c r="HR657" s="253"/>
      <c r="HS657" s="253"/>
      <c r="HT657" s="253"/>
      <c r="HU657" s="253"/>
      <c r="HV657" s="253"/>
      <c r="HW657" s="253"/>
      <c r="HX657" s="253"/>
      <c r="HY657" s="253"/>
      <c r="HZ657" s="253"/>
      <c r="IA657" s="253"/>
      <c r="IB657" s="253"/>
      <c r="IC657" s="253"/>
      <c r="ID657" s="253"/>
      <c r="IE657" s="253"/>
      <c r="IF657" s="253"/>
      <c r="IG657" s="253"/>
      <c r="IH657" s="253"/>
      <c r="II657" s="253"/>
      <c r="IJ657" s="253"/>
      <c r="IK657" s="253"/>
      <c r="IL657" s="253"/>
      <c r="IM657" s="253"/>
      <c r="IN657" s="253"/>
      <c r="IO657" s="253"/>
      <c r="IP657" s="253"/>
      <c r="IQ657" s="253"/>
      <c r="IR657" s="253"/>
      <c r="IS657" s="253"/>
      <c r="IT657" s="253"/>
      <c r="IU657" s="253"/>
      <c r="IV657" s="253"/>
      <c r="IW657" s="253"/>
      <c r="IX657" s="253"/>
      <c r="IY657" s="253"/>
      <c r="IZ657" s="253"/>
      <c r="JA657" s="253"/>
      <c r="JB657" s="253"/>
      <c r="JC657" s="253"/>
      <c r="JD657" s="253"/>
      <c r="JE657" s="253"/>
      <c r="JF657" s="253"/>
      <c r="JG657" s="253"/>
      <c r="JH657" s="253"/>
      <c r="JI657" s="253"/>
      <c r="JJ657" s="253"/>
      <c r="JK657" s="253"/>
      <c r="JL657" s="253"/>
      <c r="JM657" s="253"/>
      <c r="JN657" s="253"/>
      <c r="JO657" s="253"/>
      <c r="JP657" s="253"/>
      <c r="JQ657" s="253"/>
      <c r="JR657" s="253"/>
      <c r="JS657" s="253"/>
      <c r="JT657" s="253"/>
      <c r="JU657" s="253"/>
    </row>
    <row r="658" spans="1:281" s="252" customFormat="1" ht="15" customHeight="1" x14ac:dyDescent="0.25">
      <c r="A658" s="253"/>
      <c r="B658" s="253"/>
      <c r="C658" s="253"/>
      <c r="D658" s="253"/>
      <c r="E658" s="253"/>
      <c r="F658" s="253"/>
      <c r="G658" s="253"/>
      <c r="H658" s="253"/>
      <c r="I658" s="253"/>
      <c r="J658" s="253"/>
      <c r="K658" s="253"/>
      <c r="L658" s="253"/>
      <c r="M658" s="253"/>
      <c r="N658" s="253"/>
      <c r="O658" s="253"/>
      <c r="P658" s="253"/>
      <c r="Q658" s="253"/>
      <c r="R658" s="253"/>
      <c r="S658" s="253"/>
      <c r="T658" s="253"/>
      <c r="U658" s="253" t="s">
        <v>816</v>
      </c>
      <c r="V658" s="253"/>
      <c r="W658" s="253"/>
      <c r="X658" s="253"/>
      <c r="Y658" s="253"/>
      <c r="Z658" s="253"/>
      <c r="AA658" s="253"/>
      <c r="AB658" s="253"/>
      <c r="AC658" s="253" t="s">
        <v>332</v>
      </c>
      <c r="AD658" s="253"/>
      <c r="AE658" s="253"/>
      <c r="AF658" s="253"/>
      <c r="AG658" s="253"/>
      <c r="AH658" s="253"/>
      <c r="AI658" s="253"/>
      <c r="AJ658" s="253"/>
      <c r="AK658" s="253"/>
      <c r="AL658" s="253"/>
      <c r="AM658" s="253"/>
      <c r="AN658" s="253"/>
      <c r="AO658" s="253"/>
      <c r="AP658" s="253"/>
      <c r="AQ658" s="253"/>
      <c r="AR658" s="253"/>
      <c r="AS658" s="253"/>
      <c r="AT658" s="253"/>
      <c r="AU658" s="253"/>
      <c r="AV658" s="253"/>
      <c r="AW658" s="253"/>
      <c r="AX658" s="253"/>
      <c r="AY658" s="253"/>
      <c r="AZ658" s="253"/>
      <c r="BA658" s="253"/>
      <c r="BB658" s="253"/>
      <c r="BC658" s="253"/>
      <c r="BD658" s="253"/>
      <c r="BE658" s="253"/>
      <c r="BF658" s="253"/>
      <c r="BG658" s="253"/>
      <c r="BH658" s="253"/>
      <c r="BI658" s="253"/>
      <c r="BJ658" s="253"/>
      <c r="BK658" s="253"/>
      <c r="BL658" s="253"/>
      <c r="BM658" s="253"/>
      <c r="BN658" s="253"/>
      <c r="BO658" s="253"/>
      <c r="BP658" s="253"/>
      <c r="BQ658" s="253"/>
      <c r="BR658" s="253"/>
      <c r="BS658" s="253"/>
      <c r="BT658" s="253"/>
      <c r="BU658" s="253"/>
      <c r="BV658" s="253"/>
      <c r="BW658" s="253"/>
      <c r="BX658" s="253"/>
      <c r="BY658" s="253"/>
      <c r="BZ658" s="253"/>
      <c r="CA658" s="253"/>
      <c r="CB658" s="253"/>
      <c r="CC658" s="253"/>
      <c r="CD658" s="253"/>
      <c r="CE658" s="253"/>
      <c r="CF658" s="253"/>
      <c r="CG658" s="253"/>
      <c r="CH658" s="253"/>
      <c r="CI658" s="253"/>
      <c r="CJ658" s="253"/>
      <c r="CK658" s="253"/>
      <c r="CL658" s="253"/>
      <c r="CM658" s="253"/>
      <c r="CN658" s="253"/>
      <c r="CO658" s="253"/>
      <c r="CP658" s="253"/>
      <c r="CQ658" s="253"/>
      <c r="CR658" s="253"/>
      <c r="CS658" s="253"/>
      <c r="CT658" s="253"/>
      <c r="CU658" s="253"/>
      <c r="CV658" s="253"/>
      <c r="CW658" s="253"/>
      <c r="CX658" s="253"/>
      <c r="CY658" s="253"/>
      <c r="CZ658" s="253"/>
      <c r="DA658" s="253"/>
      <c r="DB658" s="253"/>
      <c r="DC658" s="253"/>
      <c r="DD658" s="253"/>
      <c r="DE658" s="253"/>
      <c r="DF658" s="253"/>
      <c r="DG658" s="253"/>
      <c r="DH658" s="253"/>
      <c r="DI658" s="253"/>
      <c r="DJ658" s="253"/>
      <c r="DK658" s="253"/>
      <c r="DL658" s="253"/>
      <c r="DM658" s="253"/>
      <c r="DN658" s="253"/>
      <c r="DO658" s="253"/>
      <c r="DP658" s="253"/>
      <c r="DQ658" s="253"/>
      <c r="DR658" s="253"/>
      <c r="DS658" s="253"/>
      <c r="DT658" s="253"/>
      <c r="DU658" s="253"/>
      <c r="DV658" s="253"/>
      <c r="DW658" s="253"/>
      <c r="DX658" s="253"/>
      <c r="DY658" s="253"/>
      <c r="DZ658" s="253"/>
      <c r="EA658" s="253"/>
      <c r="EB658" s="253"/>
      <c r="EC658" s="253"/>
      <c r="ED658" s="253"/>
      <c r="EE658" s="253"/>
      <c r="EF658" s="253"/>
      <c r="EG658" s="253"/>
      <c r="EH658" s="253"/>
      <c r="EI658" s="253"/>
      <c r="EJ658" s="253"/>
      <c r="EK658" s="253"/>
      <c r="EL658" s="253"/>
      <c r="EM658" s="253"/>
      <c r="EN658" s="253"/>
      <c r="EO658" s="253"/>
      <c r="EP658" s="253"/>
      <c r="EQ658" s="253"/>
      <c r="ER658" s="253"/>
      <c r="ES658" s="253"/>
      <c r="ET658" s="253"/>
      <c r="EU658" s="253"/>
      <c r="EV658" s="253"/>
      <c r="EW658" s="253"/>
      <c r="EX658" s="253"/>
      <c r="EY658" s="253"/>
      <c r="EZ658" s="253"/>
      <c r="FA658" s="253"/>
      <c r="FB658" s="253"/>
      <c r="FC658" s="253"/>
      <c r="FD658" s="253"/>
      <c r="FE658" s="253"/>
      <c r="FF658" s="253"/>
      <c r="FG658" s="253"/>
      <c r="FH658" s="253"/>
      <c r="FI658" s="253"/>
      <c r="FJ658" s="253"/>
      <c r="FK658" s="253"/>
      <c r="FL658" s="253"/>
      <c r="FM658" s="253"/>
      <c r="FN658" s="253"/>
      <c r="FO658" s="253"/>
      <c r="FP658" s="253"/>
      <c r="FQ658" s="253"/>
      <c r="FR658" s="253"/>
      <c r="FS658" s="253"/>
      <c r="FT658" s="253"/>
      <c r="FU658" s="253"/>
      <c r="FV658" s="253"/>
      <c r="FW658" s="253"/>
      <c r="FX658" s="253"/>
      <c r="FY658" s="253"/>
      <c r="FZ658" s="253"/>
      <c r="GA658" s="253"/>
      <c r="GB658" s="253"/>
      <c r="GC658" s="253"/>
      <c r="GD658" s="253"/>
      <c r="GE658" s="253"/>
      <c r="GF658" s="253"/>
      <c r="GG658" s="253"/>
      <c r="GH658" s="253"/>
      <c r="GI658" s="253"/>
      <c r="GJ658" s="253"/>
      <c r="GK658" s="253"/>
      <c r="GL658" s="253"/>
      <c r="GM658" s="253"/>
      <c r="GN658" s="253"/>
      <c r="GO658" s="253"/>
      <c r="GP658" s="253"/>
      <c r="GQ658" s="253"/>
      <c r="GR658" s="253"/>
      <c r="GS658" s="253"/>
      <c r="GT658" s="253"/>
      <c r="GU658" s="253"/>
      <c r="GV658" s="253"/>
      <c r="GW658" s="253"/>
      <c r="GX658" s="253"/>
      <c r="GY658" s="253"/>
      <c r="GZ658" s="253"/>
      <c r="HA658" s="253"/>
      <c r="HB658" s="253"/>
      <c r="HC658" s="253"/>
      <c r="HD658" s="253"/>
      <c r="HE658" s="253"/>
      <c r="HF658" s="253"/>
      <c r="HG658" s="253"/>
      <c r="HH658" s="253"/>
      <c r="HI658" s="253"/>
      <c r="HJ658" s="253"/>
      <c r="HK658" s="253"/>
      <c r="HL658" s="253"/>
      <c r="HM658" s="253"/>
      <c r="HN658" s="253"/>
      <c r="HO658" s="253"/>
      <c r="HP658" s="253"/>
      <c r="HQ658" s="253"/>
      <c r="HR658" s="253"/>
      <c r="HS658" s="253"/>
      <c r="HT658" s="253"/>
      <c r="HU658" s="253"/>
      <c r="HV658" s="253"/>
      <c r="HW658" s="253"/>
      <c r="HX658" s="253"/>
      <c r="HY658" s="253"/>
      <c r="HZ658" s="253"/>
      <c r="IA658" s="253"/>
      <c r="IB658" s="253"/>
      <c r="IC658" s="253"/>
      <c r="ID658" s="253"/>
      <c r="IE658" s="253"/>
      <c r="IF658" s="253"/>
      <c r="IG658" s="253"/>
      <c r="IH658" s="253"/>
      <c r="II658" s="253"/>
      <c r="IJ658" s="253"/>
      <c r="IK658" s="253"/>
      <c r="IL658" s="253"/>
      <c r="IM658" s="253"/>
      <c r="IN658" s="253"/>
      <c r="IO658" s="253"/>
      <c r="IP658" s="253"/>
      <c r="IQ658" s="253"/>
      <c r="IR658" s="253"/>
      <c r="IS658" s="253"/>
      <c r="IT658" s="253"/>
      <c r="IU658" s="253"/>
      <c r="IV658" s="253"/>
      <c r="IW658" s="253"/>
      <c r="IX658" s="253"/>
      <c r="IY658" s="253"/>
      <c r="IZ658" s="253"/>
      <c r="JA658" s="253"/>
      <c r="JB658" s="253"/>
      <c r="JC658" s="253"/>
      <c r="JD658" s="253"/>
      <c r="JE658" s="253"/>
      <c r="JF658" s="253"/>
      <c r="JG658" s="253"/>
      <c r="JH658" s="253"/>
      <c r="JI658" s="253"/>
      <c r="JJ658" s="253"/>
      <c r="JK658" s="253"/>
      <c r="JL658" s="253"/>
      <c r="JM658" s="253"/>
      <c r="JN658" s="253"/>
      <c r="JO658" s="253"/>
      <c r="JP658" s="253"/>
      <c r="JQ658" s="253"/>
      <c r="JR658" s="253"/>
      <c r="JS658" s="253"/>
      <c r="JT658" s="253"/>
      <c r="JU658" s="253"/>
    </row>
    <row r="659" spans="1:281" s="252" customFormat="1" ht="15" customHeight="1" x14ac:dyDescent="0.25">
      <c r="A659" s="253"/>
      <c r="B659" s="253"/>
      <c r="C659" s="253"/>
      <c r="D659" s="253"/>
      <c r="E659" s="253"/>
      <c r="F659" s="253"/>
      <c r="G659" s="253"/>
      <c r="H659" s="253"/>
      <c r="I659" s="253"/>
      <c r="J659" s="253"/>
      <c r="K659" s="253"/>
      <c r="L659" s="253"/>
      <c r="M659" s="253"/>
      <c r="N659" s="253"/>
      <c r="O659" s="253"/>
      <c r="P659" s="253"/>
      <c r="Q659" s="253"/>
      <c r="R659" s="253"/>
      <c r="S659" s="253"/>
      <c r="T659" s="253"/>
      <c r="U659" s="253" t="s">
        <v>817</v>
      </c>
      <c r="V659" s="253"/>
      <c r="W659" s="253"/>
      <c r="X659" s="253"/>
      <c r="Y659" s="253"/>
      <c r="Z659" s="253"/>
      <c r="AA659" s="253"/>
      <c r="AB659" s="253"/>
      <c r="AC659" s="253" t="s">
        <v>320</v>
      </c>
      <c r="AD659" s="253"/>
      <c r="AE659" s="253"/>
      <c r="AF659" s="253"/>
      <c r="AG659" s="253"/>
      <c r="AH659" s="253"/>
      <c r="AI659" s="253"/>
      <c r="AJ659" s="253"/>
      <c r="AK659" s="253"/>
      <c r="AL659" s="253"/>
      <c r="AM659" s="253"/>
      <c r="AN659" s="253"/>
      <c r="AO659" s="253"/>
      <c r="AP659" s="253"/>
      <c r="AQ659" s="253"/>
      <c r="AR659" s="253"/>
      <c r="AS659" s="253"/>
      <c r="AT659" s="253"/>
      <c r="AU659" s="253"/>
      <c r="AV659" s="253"/>
      <c r="AW659" s="253"/>
      <c r="AX659" s="253"/>
      <c r="AY659" s="253"/>
      <c r="AZ659" s="253"/>
      <c r="BA659" s="253"/>
      <c r="BB659" s="253"/>
      <c r="BC659" s="253"/>
      <c r="BD659" s="253"/>
      <c r="BE659" s="253"/>
      <c r="BF659" s="253"/>
      <c r="BG659" s="253"/>
      <c r="BH659" s="253"/>
      <c r="BI659" s="253"/>
      <c r="BJ659" s="253"/>
      <c r="BK659" s="253"/>
      <c r="BL659" s="253"/>
      <c r="BM659" s="253"/>
      <c r="BN659" s="253"/>
      <c r="BO659" s="253"/>
      <c r="BP659" s="253"/>
      <c r="BQ659" s="253"/>
      <c r="BR659" s="253"/>
      <c r="BS659" s="253"/>
      <c r="BT659" s="253"/>
      <c r="BU659" s="253"/>
      <c r="BV659" s="253"/>
      <c r="BW659" s="253"/>
      <c r="BX659" s="253"/>
      <c r="BY659" s="253"/>
      <c r="BZ659" s="253"/>
      <c r="CA659" s="253"/>
      <c r="CB659" s="253"/>
      <c r="CC659" s="253"/>
      <c r="CD659" s="253"/>
      <c r="CE659" s="253"/>
      <c r="CF659" s="253"/>
      <c r="CG659" s="253"/>
      <c r="CH659" s="253"/>
      <c r="CI659" s="253"/>
      <c r="CJ659" s="253"/>
      <c r="CK659" s="253"/>
      <c r="CL659" s="253"/>
      <c r="CM659" s="253"/>
      <c r="CN659" s="253"/>
      <c r="CO659" s="253"/>
      <c r="CP659" s="253"/>
      <c r="CQ659" s="253"/>
      <c r="CR659" s="253"/>
      <c r="CS659" s="253"/>
      <c r="CT659" s="253"/>
      <c r="CU659" s="253"/>
      <c r="CV659" s="253"/>
      <c r="CW659" s="253"/>
      <c r="CX659" s="253"/>
      <c r="CY659" s="253"/>
      <c r="CZ659" s="253"/>
      <c r="DA659" s="253"/>
      <c r="DB659" s="253"/>
      <c r="DC659" s="253"/>
      <c r="DD659" s="253"/>
      <c r="DE659" s="253"/>
      <c r="DF659" s="253"/>
      <c r="DG659" s="253"/>
      <c r="DH659" s="253"/>
      <c r="DI659" s="253"/>
      <c r="DJ659" s="253"/>
      <c r="DK659" s="253"/>
      <c r="DL659" s="253"/>
      <c r="DM659" s="253"/>
      <c r="DN659" s="253"/>
      <c r="DO659" s="253"/>
      <c r="DP659" s="253"/>
      <c r="DQ659" s="253"/>
      <c r="DR659" s="253"/>
      <c r="DS659" s="253"/>
      <c r="DT659" s="253"/>
      <c r="DU659" s="253"/>
      <c r="DV659" s="253"/>
      <c r="DW659" s="253"/>
      <c r="DX659" s="253"/>
      <c r="DY659" s="253"/>
      <c r="DZ659" s="253"/>
      <c r="EA659" s="253"/>
      <c r="EB659" s="253"/>
      <c r="EC659" s="253"/>
      <c r="ED659" s="253"/>
      <c r="EE659" s="253"/>
      <c r="EF659" s="253"/>
      <c r="EG659" s="253"/>
      <c r="EH659" s="253"/>
      <c r="EI659" s="253"/>
      <c r="EJ659" s="253"/>
      <c r="EK659" s="253"/>
      <c r="EL659" s="253"/>
      <c r="EM659" s="253"/>
      <c r="EN659" s="253"/>
      <c r="EO659" s="253"/>
      <c r="EP659" s="253"/>
      <c r="EQ659" s="253"/>
      <c r="ER659" s="253"/>
      <c r="ES659" s="253"/>
      <c r="ET659" s="253"/>
      <c r="EU659" s="253"/>
      <c r="EV659" s="253"/>
      <c r="EW659" s="253"/>
      <c r="EX659" s="253"/>
      <c r="EY659" s="253"/>
      <c r="EZ659" s="253"/>
      <c r="FA659" s="253"/>
      <c r="FB659" s="253"/>
      <c r="FC659" s="253"/>
      <c r="FD659" s="253"/>
      <c r="FE659" s="253"/>
      <c r="FF659" s="253"/>
      <c r="FG659" s="253"/>
      <c r="FH659" s="253"/>
      <c r="FI659" s="253"/>
      <c r="FJ659" s="253"/>
      <c r="FK659" s="253"/>
      <c r="FL659" s="253"/>
      <c r="FM659" s="253"/>
      <c r="FN659" s="253"/>
      <c r="FO659" s="253"/>
      <c r="FP659" s="253"/>
      <c r="FQ659" s="253"/>
      <c r="FR659" s="253"/>
      <c r="FS659" s="253"/>
      <c r="FT659" s="253"/>
      <c r="FU659" s="253"/>
      <c r="FV659" s="253"/>
      <c r="FW659" s="253"/>
      <c r="FX659" s="253"/>
      <c r="FY659" s="253"/>
      <c r="FZ659" s="253"/>
      <c r="GA659" s="253"/>
      <c r="GB659" s="253"/>
      <c r="GC659" s="253"/>
      <c r="GD659" s="253"/>
      <c r="GE659" s="253"/>
      <c r="GF659" s="253"/>
      <c r="GG659" s="253"/>
      <c r="GH659" s="253"/>
      <c r="GI659" s="253"/>
      <c r="GJ659" s="253"/>
      <c r="GK659" s="253"/>
      <c r="GL659" s="253"/>
      <c r="GM659" s="253"/>
      <c r="GN659" s="253"/>
      <c r="GO659" s="253"/>
      <c r="GP659" s="253"/>
      <c r="GQ659" s="253"/>
      <c r="GR659" s="253"/>
      <c r="GS659" s="253"/>
      <c r="GT659" s="253"/>
      <c r="GU659" s="253"/>
      <c r="GV659" s="253"/>
      <c r="GW659" s="253"/>
      <c r="GX659" s="253"/>
      <c r="GY659" s="253"/>
      <c r="GZ659" s="253"/>
      <c r="HA659" s="253"/>
      <c r="HB659" s="253"/>
      <c r="HC659" s="253"/>
      <c r="HD659" s="253"/>
      <c r="HE659" s="253"/>
      <c r="HF659" s="253"/>
      <c r="HG659" s="253"/>
      <c r="HH659" s="253"/>
      <c r="HI659" s="253"/>
      <c r="HJ659" s="253"/>
      <c r="HK659" s="253"/>
      <c r="HL659" s="253"/>
      <c r="HM659" s="253"/>
      <c r="HN659" s="253"/>
      <c r="HO659" s="253"/>
      <c r="HP659" s="253"/>
      <c r="HQ659" s="253"/>
      <c r="HR659" s="253"/>
      <c r="HS659" s="253"/>
      <c r="HT659" s="253"/>
      <c r="HU659" s="253"/>
      <c r="HV659" s="253"/>
      <c r="HW659" s="253"/>
      <c r="HX659" s="253"/>
      <c r="HY659" s="253"/>
      <c r="HZ659" s="253"/>
      <c r="IA659" s="253"/>
      <c r="IB659" s="253"/>
      <c r="IC659" s="253"/>
      <c r="ID659" s="253"/>
      <c r="IE659" s="253"/>
      <c r="IF659" s="253"/>
      <c r="IG659" s="253"/>
      <c r="IH659" s="253"/>
      <c r="II659" s="253"/>
      <c r="IJ659" s="253"/>
      <c r="IK659" s="253"/>
      <c r="IL659" s="253"/>
      <c r="IM659" s="253"/>
      <c r="IN659" s="253"/>
      <c r="IO659" s="253"/>
      <c r="IP659" s="253"/>
      <c r="IQ659" s="253"/>
      <c r="IR659" s="253"/>
      <c r="IS659" s="253"/>
      <c r="IT659" s="253"/>
      <c r="IU659" s="253"/>
      <c r="IV659" s="253"/>
      <c r="IW659" s="253"/>
      <c r="IX659" s="253"/>
      <c r="IY659" s="253"/>
      <c r="IZ659" s="253"/>
      <c r="JA659" s="253"/>
      <c r="JB659" s="253"/>
      <c r="JC659" s="253"/>
      <c r="JD659" s="253"/>
      <c r="JE659" s="253"/>
      <c r="JF659" s="253"/>
      <c r="JG659" s="253"/>
      <c r="JH659" s="253"/>
      <c r="JI659" s="253"/>
      <c r="JJ659" s="253"/>
      <c r="JK659" s="253"/>
      <c r="JL659" s="253"/>
      <c r="JM659" s="253"/>
      <c r="JN659" s="253"/>
      <c r="JO659" s="253"/>
      <c r="JP659" s="253"/>
      <c r="JQ659" s="253"/>
      <c r="JR659" s="253"/>
      <c r="JS659" s="253"/>
      <c r="JT659" s="253"/>
      <c r="JU659" s="253"/>
    </row>
    <row r="660" spans="1:281" s="252" customFormat="1" ht="15" customHeight="1" x14ac:dyDescent="0.25">
      <c r="A660" s="253"/>
      <c r="B660" s="253"/>
      <c r="C660" s="253"/>
      <c r="D660" s="253"/>
      <c r="E660" s="253"/>
      <c r="F660" s="253"/>
      <c r="G660" s="253"/>
      <c r="H660" s="253"/>
      <c r="I660" s="253"/>
      <c r="J660" s="253"/>
      <c r="K660" s="253"/>
      <c r="L660" s="253"/>
      <c r="M660" s="253"/>
      <c r="N660" s="253"/>
      <c r="O660" s="253"/>
      <c r="P660" s="253"/>
      <c r="Q660" s="253"/>
      <c r="R660" s="253"/>
      <c r="S660" s="253"/>
      <c r="T660" s="253"/>
      <c r="U660" s="253" t="s">
        <v>818</v>
      </c>
      <c r="V660" s="253"/>
      <c r="W660" s="253"/>
      <c r="X660" s="253"/>
      <c r="Y660" s="253"/>
      <c r="Z660" s="253"/>
      <c r="AA660" s="253"/>
      <c r="AB660" s="253"/>
      <c r="AC660" s="253" t="s">
        <v>323</v>
      </c>
      <c r="AD660" s="253"/>
      <c r="AE660" s="253"/>
      <c r="AF660" s="253"/>
      <c r="AG660" s="253"/>
      <c r="AH660" s="253"/>
      <c r="AI660" s="253"/>
      <c r="AJ660" s="253"/>
      <c r="AK660" s="253"/>
      <c r="AL660" s="253"/>
      <c r="AM660" s="253"/>
      <c r="AN660" s="253"/>
      <c r="AO660" s="253"/>
      <c r="AP660" s="253"/>
      <c r="AQ660" s="253"/>
      <c r="AR660" s="253"/>
      <c r="AS660" s="253"/>
      <c r="AT660" s="253"/>
      <c r="AU660" s="253"/>
      <c r="AV660" s="253"/>
      <c r="AW660" s="253"/>
      <c r="AX660" s="253"/>
      <c r="AY660" s="253"/>
      <c r="AZ660" s="253"/>
      <c r="BA660" s="253"/>
      <c r="BB660" s="253"/>
      <c r="BC660" s="253"/>
      <c r="BD660" s="253"/>
      <c r="BE660" s="253"/>
      <c r="BF660" s="253"/>
      <c r="BG660" s="253"/>
      <c r="BH660" s="253"/>
      <c r="BI660" s="253"/>
      <c r="BJ660" s="253"/>
      <c r="BK660" s="253"/>
      <c r="BL660" s="253"/>
      <c r="BM660" s="253"/>
      <c r="BN660" s="253"/>
      <c r="BO660" s="253"/>
      <c r="BP660" s="253"/>
      <c r="BQ660" s="253"/>
      <c r="BR660" s="253"/>
      <c r="BS660" s="253"/>
      <c r="BT660" s="253"/>
      <c r="BU660" s="253"/>
      <c r="BV660" s="253"/>
      <c r="BW660" s="253"/>
      <c r="BX660" s="253"/>
      <c r="BY660" s="253"/>
      <c r="BZ660" s="253"/>
      <c r="CA660" s="253"/>
      <c r="CB660" s="253"/>
      <c r="CC660" s="253"/>
      <c r="CD660" s="253"/>
      <c r="CE660" s="253"/>
      <c r="CF660" s="253"/>
      <c r="CG660" s="253"/>
      <c r="CH660" s="253"/>
      <c r="CI660" s="253"/>
      <c r="CJ660" s="253"/>
      <c r="CK660" s="253"/>
      <c r="CL660" s="253"/>
      <c r="CM660" s="253"/>
      <c r="CN660" s="253"/>
      <c r="CO660" s="253"/>
      <c r="CP660" s="253"/>
      <c r="CQ660" s="253"/>
      <c r="CR660" s="253"/>
      <c r="CS660" s="253"/>
      <c r="CT660" s="253"/>
      <c r="CU660" s="253"/>
      <c r="CV660" s="253"/>
      <c r="CW660" s="253"/>
      <c r="CX660" s="253"/>
      <c r="CY660" s="253"/>
      <c r="CZ660" s="253"/>
      <c r="DA660" s="253"/>
      <c r="DB660" s="253"/>
      <c r="DC660" s="253"/>
      <c r="DD660" s="253"/>
      <c r="DE660" s="253"/>
      <c r="DF660" s="253"/>
      <c r="DG660" s="253"/>
      <c r="DH660" s="253"/>
      <c r="DI660" s="253"/>
      <c r="DJ660" s="253"/>
      <c r="DK660" s="253"/>
      <c r="DL660" s="253"/>
      <c r="DM660" s="253"/>
      <c r="DN660" s="253"/>
      <c r="DO660" s="253"/>
      <c r="DP660" s="253"/>
      <c r="DQ660" s="253"/>
      <c r="DR660" s="253"/>
      <c r="DS660" s="253"/>
      <c r="DT660" s="253"/>
      <c r="DU660" s="253"/>
      <c r="DV660" s="253"/>
      <c r="DW660" s="253"/>
      <c r="DX660" s="253"/>
      <c r="DY660" s="253"/>
      <c r="DZ660" s="253"/>
      <c r="EA660" s="253"/>
      <c r="EB660" s="253"/>
      <c r="EC660" s="253"/>
      <c r="ED660" s="253"/>
      <c r="EE660" s="253"/>
      <c r="EF660" s="253"/>
      <c r="EG660" s="253"/>
      <c r="EH660" s="253"/>
      <c r="EI660" s="253"/>
      <c r="EJ660" s="253"/>
      <c r="EK660" s="253"/>
      <c r="EL660" s="253"/>
      <c r="EM660" s="253"/>
      <c r="EN660" s="253"/>
      <c r="EO660" s="253"/>
      <c r="EP660" s="253"/>
      <c r="EQ660" s="253"/>
      <c r="ER660" s="253"/>
      <c r="ES660" s="253"/>
      <c r="ET660" s="253"/>
      <c r="EU660" s="253"/>
      <c r="EV660" s="253"/>
      <c r="EW660" s="253"/>
      <c r="EX660" s="253"/>
      <c r="EY660" s="253"/>
      <c r="EZ660" s="253"/>
      <c r="FA660" s="253"/>
      <c r="FB660" s="253"/>
      <c r="FC660" s="253"/>
      <c r="FD660" s="253"/>
      <c r="FE660" s="253"/>
      <c r="FF660" s="253"/>
      <c r="FG660" s="253"/>
      <c r="FH660" s="253"/>
      <c r="FI660" s="253"/>
      <c r="FJ660" s="253"/>
      <c r="FK660" s="253"/>
      <c r="FL660" s="253"/>
      <c r="FM660" s="253"/>
      <c r="FN660" s="253"/>
      <c r="FO660" s="253"/>
      <c r="FP660" s="253"/>
      <c r="FQ660" s="253"/>
      <c r="FR660" s="253"/>
      <c r="FS660" s="253"/>
      <c r="FT660" s="253"/>
      <c r="FU660" s="253"/>
      <c r="FV660" s="253"/>
      <c r="FW660" s="253"/>
      <c r="FX660" s="253"/>
      <c r="FY660" s="253"/>
      <c r="FZ660" s="253"/>
      <c r="GA660" s="253"/>
      <c r="GB660" s="253"/>
      <c r="GC660" s="253"/>
      <c r="GD660" s="253"/>
      <c r="GE660" s="253"/>
      <c r="GF660" s="253"/>
      <c r="GG660" s="253"/>
      <c r="GH660" s="253"/>
      <c r="GI660" s="253"/>
      <c r="GJ660" s="253"/>
      <c r="GK660" s="253"/>
      <c r="GL660" s="253"/>
      <c r="GM660" s="253"/>
      <c r="GN660" s="253"/>
      <c r="GO660" s="253"/>
      <c r="GP660" s="253"/>
      <c r="GQ660" s="253"/>
      <c r="GR660" s="253"/>
      <c r="GS660" s="253"/>
      <c r="GT660" s="253"/>
      <c r="GU660" s="253"/>
      <c r="GV660" s="253"/>
      <c r="GW660" s="253"/>
      <c r="GX660" s="253"/>
      <c r="GY660" s="253"/>
      <c r="GZ660" s="253"/>
      <c r="HA660" s="253"/>
      <c r="HB660" s="253"/>
      <c r="HC660" s="253"/>
      <c r="HD660" s="253"/>
      <c r="HE660" s="253"/>
      <c r="HF660" s="253"/>
      <c r="HG660" s="253"/>
      <c r="HH660" s="253"/>
      <c r="HI660" s="253"/>
      <c r="HJ660" s="253"/>
      <c r="HK660" s="253"/>
      <c r="HL660" s="253"/>
      <c r="HM660" s="253"/>
      <c r="HN660" s="253"/>
      <c r="HO660" s="253"/>
      <c r="HP660" s="253"/>
      <c r="HQ660" s="253"/>
      <c r="HR660" s="253"/>
      <c r="HS660" s="253"/>
      <c r="HT660" s="253"/>
      <c r="HU660" s="253"/>
      <c r="HV660" s="253"/>
      <c r="HW660" s="253"/>
      <c r="HX660" s="253"/>
      <c r="HY660" s="253"/>
      <c r="HZ660" s="253"/>
      <c r="IA660" s="253"/>
      <c r="IB660" s="253"/>
      <c r="IC660" s="253"/>
      <c r="ID660" s="253"/>
      <c r="IE660" s="253"/>
      <c r="IF660" s="253"/>
      <c r="IG660" s="253"/>
      <c r="IH660" s="253"/>
      <c r="II660" s="253"/>
      <c r="IJ660" s="253"/>
      <c r="IK660" s="253"/>
      <c r="IL660" s="253"/>
      <c r="IM660" s="253"/>
      <c r="IN660" s="253"/>
      <c r="IO660" s="253"/>
      <c r="IP660" s="253"/>
      <c r="IQ660" s="253"/>
      <c r="IR660" s="253"/>
      <c r="IS660" s="253"/>
      <c r="IT660" s="253"/>
      <c r="IU660" s="253"/>
      <c r="IV660" s="253"/>
      <c r="IW660" s="253"/>
      <c r="IX660" s="253"/>
      <c r="IY660" s="253"/>
      <c r="IZ660" s="253"/>
      <c r="JA660" s="253"/>
      <c r="JB660" s="253"/>
      <c r="JC660" s="253"/>
      <c r="JD660" s="253"/>
      <c r="JE660" s="253"/>
      <c r="JF660" s="253"/>
      <c r="JG660" s="253"/>
      <c r="JH660" s="253"/>
      <c r="JI660" s="253"/>
      <c r="JJ660" s="253"/>
      <c r="JK660" s="253"/>
      <c r="JL660" s="253"/>
      <c r="JM660" s="253"/>
      <c r="JN660" s="253"/>
      <c r="JO660" s="253"/>
      <c r="JP660" s="253"/>
      <c r="JQ660" s="253"/>
      <c r="JR660" s="253"/>
      <c r="JS660" s="253"/>
      <c r="JT660" s="253"/>
      <c r="JU660" s="253"/>
    </row>
    <row r="661" spans="1:281" s="252" customFormat="1" ht="15" customHeight="1" x14ac:dyDescent="0.25">
      <c r="A661" s="253"/>
      <c r="B661" s="253"/>
      <c r="C661" s="253"/>
      <c r="D661" s="253"/>
      <c r="E661" s="253"/>
      <c r="F661" s="253"/>
      <c r="G661" s="253"/>
      <c r="H661" s="253"/>
      <c r="I661" s="253"/>
      <c r="J661" s="253"/>
      <c r="K661" s="253"/>
      <c r="L661" s="253"/>
      <c r="M661" s="253"/>
      <c r="N661" s="253"/>
      <c r="O661" s="253"/>
      <c r="P661" s="253"/>
      <c r="Q661" s="253"/>
      <c r="R661" s="253"/>
      <c r="S661" s="253"/>
      <c r="T661" s="253"/>
      <c r="U661" s="253" t="s">
        <v>819</v>
      </c>
      <c r="V661" s="253"/>
      <c r="W661" s="253"/>
      <c r="X661" s="253"/>
      <c r="Y661" s="253"/>
      <c r="Z661" s="253"/>
      <c r="AA661" s="253"/>
      <c r="AB661" s="253"/>
      <c r="AC661" s="253" t="s">
        <v>332</v>
      </c>
      <c r="AD661" s="253"/>
      <c r="AE661" s="253"/>
      <c r="AF661" s="253"/>
      <c r="AG661" s="253"/>
      <c r="AH661" s="253"/>
      <c r="AI661" s="253"/>
      <c r="AJ661" s="253"/>
      <c r="AK661" s="253"/>
      <c r="AL661" s="253"/>
      <c r="AM661" s="253"/>
      <c r="AN661" s="253"/>
      <c r="AO661" s="253"/>
      <c r="AP661" s="253"/>
      <c r="AQ661" s="253"/>
      <c r="AR661" s="253"/>
      <c r="AS661" s="253"/>
      <c r="AT661" s="253"/>
      <c r="AU661" s="253"/>
      <c r="AV661" s="253"/>
      <c r="AW661" s="253"/>
      <c r="AX661" s="253"/>
      <c r="AY661" s="253"/>
      <c r="AZ661" s="253"/>
      <c r="BA661" s="253"/>
      <c r="BB661" s="253"/>
      <c r="BC661" s="253"/>
      <c r="BD661" s="253"/>
      <c r="BE661" s="253"/>
      <c r="BF661" s="253"/>
      <c r="BG661" s="253"/>
      <c r="BH661" s="253"/>
      <c r="BI661" s="253"/>
      <c r="BJ661" s="253"/>
      <c r="BK661" s="253"/>
      <c r="BL661" s="253"/>
      <c r="BM661" s="253"/>
      <c r="BN661" s="253"/>
      <c r="BO661" s="253"/>
      <c r="BP661" s="253"/>
      <c r="BQ661" s="253"/>
      <c r="BR661" s="253"/>
      <c r="BS661" s="253"/>
      <c r="BT661" s="253"/>
      <c r="BU661" s="253"/>
      <c r="BV661" s="253"/>
      <c r="BW661" s="253"/>
      <c r="BX661" s="253"/>
      <c r="BY661" s="253"/>
      <c r="BZ661" s="253"/>
      <c r="CA661" s="253"/>
      <c r="CB661" s="253"/>
      <c r="CC661" s="253"/>
      <c r="CD661" s="253"/>
      <c r="CE661" s="253"/>
      <c r="CF661" s="253"/>
      <c r="CG661" s="253"/>
      <c r="CH661" s="253"/>
      <c r="CI661" s="253"/>
      <c r="CJ661" s="253"/>
      <c r="CK661" s="253"/>
      <c r="CL661" s="253"/>
      <c r="CM661" s="253"/>
      <c r="CN661" s="253"/>
      <c r="CO661" s="253"/>
      <c r="CP661" s="253"/>
      <c r="CQ661" s="253"/>
      <c r="CR661" s="253"/>
      <c r="CS661" s="253"/>
      <c r="CT661" s="253"/>
      <c r="CU661" s="253"/>
      <c r="CV661" s="253"/>
      <c r="CW661" s="253"/>
      <c r="CX661" s="253"/>
      <c r="CY661" s="253"/>
      <c r="CZ661" s="253"/>
      <c r="DA661" s="253"/>
      <c r="DB661" s="253"/>
      <c r="DC661" s="253"/>
      <c r="DD661" s="253"/>
      <c r="DE661" s="253"/>
      <c r="DF661" s="253"/>
      <c r="DG661" s="253"/>
      <c r="DH661" s="253"/>
      <c r="DI661" s="253"/>
      <c r="DJ661" s="253"/>
      <c r="DK661" s="253"/>
      <c r="DL661" s="253"/>
      <c r="DM661" s="253"/>
      <c r="DN661" s="253"/>
      <c r="DO661" s="253"/>
      <c r="DP661" s="253"/>
      <c r="DQ661" s="253"/>
      <c r="DR661" s="253"/>
      <c r="DS661" s="253"/>
      <c r="DT661" s="253"/>
      <c r="DU661" s="253"/>
      <c r="DV661" s="253"/>
      <c r="DW661" s="253"/>
      <c r="DX661" s="253"/>
      <c r="DY661" s="253"/>
      <c r="DZ661" s="253"/>
      <c r="EA661" s="253"/>
      <c r="EB661" s="253"/>
      <c r="EC661" s="253"/>
      <c r="ED661" s="253"/>
      <c r="EE661" s="253"/>
      <c r="EF661" s="253"/>
      <c r="EG661" s="253"/>
      <c r="EH661" s="253"/>
      <c r="EI661" s="253"/>
      <c r="EJ661" s="253"/>
      <c r="EK661" s="253"/>
      <c r="EL661" s="253"/>
      <c r="EM661" s="253"/>
      <c r="EN661" s="253"/>
      <c r="EO661" s="253"/>
      <c r="EP661" s="253"/>
      <c r="EQ661" s="253"/>
      <c r="ER661" s="253"/>
      <c r="ES661" s="253"/>
      <c r="ET661" s="253"/>
      <c r="EU661" s="253"/>
      <c r="EV661" s="253"/>
      <c r="EW661" s="253"/>
      <c r="EX661" s="253"/>
      <c r="EY661" s="253"/>
      <c r="EZ661" s="253"/>
      <c r="FA661" s="253"/>
      <c r="FB661" s="253"/>
      <c r="FC661" s="253"/>
      <c r="FD661" s="253"/>
      <c r="FE661" s="253"/>
      <c r="FF661" s="253"/>
      <c r="FG661" s="253"/>
      <c r="FH661" s="253"/>
      <c r="FI661" s="253"/>
      <c r="FJ661" s="253"/>
      <c r="FK661" s="253"/>
      <c r="FL661" s="253"/>
      <c r="FM661" s="253"/>
      <c r="FN661" s="253"/>
      <c r="FO661" s="253"/>
      <c r="FP661" s="253"/>
      <c r="FQ661" s="253"/>
      <c r="FR661" s="253"/>
      <c r="FS661" s="253"/>
      <c r="FT661" s="253"/>
      <c r="FU661" s="253"/>
      <c r="FV661" s="253"/>
      <c r="FW661" s="253"/>
      <c r="FX661" s="253"/>
      <c r="FY661" s="253"/>
      <c r="FZ661" s="253"/>
      <c r="GA661" s="253"/>
      <c r="GB661" s="253"/>
      <c r="GC661" s="253"/>
      <c r="GD661" s="253"/>
      <c r="GE661" s="253"/>
      <c r="GF661" s="253"/>
      <c r="GG661" s="253"/>
      <c r="GH661" s="253"/>
      <c r="GI661" s="253"/>
      <c r="GJ661" s="253"/>
      <c r="GK661" s="253"/>
      <c r="GL661" s="253"/>
      <c r="GM661" s="253"/>
      <c r="GN661" s="253"/>
      <c r="GO661" s="253"/>
      <c r="GP661" s="253"/>
      <c r="GQ661" s="253"/>
      <c r="GR661" s="253"/>
      <c r="GS661" s="253"/>
      <c r="GT661" s="253"/>
      <c r="GU661" s="253"/>
      <c r="GV661" s="253"/>
      <c r="GW661" s="253"/>
      <c r="GX661" s="253"/>
      <c r="GY661" s="253"/>
      <c r="GZ661" s="253"/>
      <c r="HA661" s="253"/>
      <c r="HB661" s="253"/>
      <c r="HC661" s="253"/>
      <c r="HD661" s="253"/>
      <c r="HE661" s="253"/>
      <c r="HF661" s="253"/>
      <c r="HG661" s="253"/>
      <c r="HH661" s="253"/>
      <c r="HI661" s="253"/>
      <c r="HJ661" s="253"/>
      <c r="HK661" s="253"/>
      <c r="HL661" s="253"/>
      <c r="HM661" s="253"/>
      <c r="HN661" s="253"/>
      <c r="HO661" s="253"/>
      <c r="HP661" s="253"/>
      <c r="HQ661" s="253"/>
      <c r="HR661" s="253"/>
      <c r="HS661" s="253"/>
      <c r="HT661" s="253"/>
      <c r="HU661" s="253"/>
      <c r="HV661" s="253"/>
      <c r="HW661" s="253"/>
      <c r="HX661" s="253"/>
      <c r="HY661" s="253"/>
      <c r="HZ661" s="253"/>
      <c r="IA661" s="253"/>
      <c r="IB661" s="253"/>
      <c r="IC661" s="253"/>
      <c r="ID661" s="253"/>
      <c r="IE661" s="253"/>
      <c r="IF661" s="253"/>
      <c r="IG661" s="253"/>
      <c r="IH661" s="253"/>
      <c r="II661" s="253"/>
      <c r="IJ661" s="253"/>
      <c r="IK661" s="253"/>
      <c r="IL661" s="253"/>
      <c r="IM661" s="253"/>
      <c r="IN661" s="253"/>
      <c r="IO661" s="253"/>
      <c r="IP661" s="253"/>
      <c r="IQ661" s="253"/>
      <c r="IR661" s="253"/>
      <c r="IS661" s="253"/>
      <c r="IT661" s="253"/>
      <c r="IU661" s="253"/>
      <c r="IV661" s="253"/>
      <c r="IW661" s="253"/>
      <c r="IX661" s="253"/>
      <c r="IY661" s="253"/>
      <c r="IZ661" s="253"/>
      <c r="JA661" s="253"/>
      <c r="JB661" s="253"/>
      <c r="JC661" s="253"/>
      <c r="JD661" s="253"/>
      <c r="JE661" s="253"/>
      <c r="JF661" s="253"/>
      <c r="JG661" s="253"/>
      <c r="JH661" s="253"/>
      <c r="JI661" s="253"/>
      <c r="JJ661" s="253"/>
      <c r="JK661" s="253"/>
      <c r="JL661" s="253"/>
      <c r="JM661" s="253"/>
      <c r="JN661" s="253"/>
      <c r="JO661" s="253"/>
      <c r="JP661" s="253"/>
      <c r="JQ661" s="253"/>
      <c r="JR661" s="253"/>
      <c r="JS661" s="253"/>
      <c r="JT661" s="253"/>
      <c r="JU661" s="253"/>
    </row>
    <row r="662" spans="1:281" s="252" customFormat="1" ht="15" customHeight="1" x14ac:dyDescent="0.25">
      <c r="A662" s="253"/>
      <c r="B662" s="253"/>
      <c r="C662" s="253"/>
      <c r="D662" s="253"/>
      <c r="E662" s="253"/>
      <c r="F662" s="253"/>
      <c r="G662" s="253"/>
      <c r="H662" s="253"/>
      <c r="I662" s="253"/>
      <c r="J662" s="253"/>
      <c r="K662" s="253"/>
      <c r="L662" s="253"/>
      <c r="M662" s="253"/>
      <c r="N662" s="253"/>
      <c r="O662" s="253"/>
      <c r="P662" s="253"/>
      <c r="Q662" s="253"/>
      <c r="R662" s="253"/>
      <c r="S662" s="253"/>
      <c r="T662" s="253"/>
      <c r="U662" s="253" t="s">
        <v>820</v>
      </c>
      <c r="V662" s="253"/>
      <c r="W662" s="253"/>
      <c r="X662" s="253"/>
      <c r="Y662" s="253"/>
      <c r="Z662" s="253"/>
      <c r="AA662" s="253"/>
      <c r="AB662" s="253"/>
      <c r="AC662" s="253" t="s">
        <v>323</v>
      </c>
      <c r="AD662" s="253"/>
      <c r="AE662" s="253"/>
      <c r="AF662" s="253"/>
      <c r="AG662" s="253"/>
      <c r="AH662" s="253"/>
      <c r="AI662" s="253"/>
      <c r="AJ662" s="253"/>
      <c r="AK662" s="253"/>
      <c r="AL662" s="253"/>
      <c r="AM662" s="253"/>
      <c r="AN662" s="253"/>
      <c r="AO662" s="253"/>
      <c r="AP662" s="253"/>
      <c r="AQ662" s="253"/>
      <c r="AR662" s="253"/>
      <c r="AS662" s="253"/>
      <c r="AT662" s="253"/>
      <c r="AU662" s="253"/>
      <c r="AV662" s="253"/>
      <c r="AW662" s="253"/>
      <c r="AX662" s="253"/>
      <c r="AY662" s="253"/>
      <c r="AZ662" s="253"/>
      <c r="BA662" s="253"/>
      <c r="BB662" s="253"/>
      <c r="BC662" s="253"/>
      <c r="BD662" s="253"/>
      <c r="BE662" s="253"/>
      <c r="BF662" s="253"/>
      <c r="BG662" s="253"/>
      <c r="BH662" s="253"/>
      <c r="BI662" s="253"/>
      <c r="BJ662" s="253"/>
      <c r="BK662" s="253"/>
      <c r="BL662" s="253"/>
      <c r="BM662" s="253"/>
      <c r="BN662" s="253"/>
      <c r="BO662" s="253"/>
      <c r="BP662" s="253"/>
      <c r="BQ662" s="253"/>
      <c r="BR662" s="253"/>
      <c r="BS662" s="253"/>
      <c r="BT662" s="253"/>
      <c r="BU662" s="253"/>
      <c r="BV662" s="253"/>
      <c r="BW662" s="253"/>
      <c r="BX662" s="253"/>
      <c r="BY662" s="253"/>
      <c r="BZ662" s="253"/>
      <c r="CA662" s="253"/>
      <c r="CB662" s="253"/>
      <c r="CC662" s="253"/>
      <c r="CD662" s="253"/>
      <c r="CE662" s="253"/>
      <c r="CF662" s="253"/>
      <c r="CG662" s="253"/>
      <c r="CH662" s="253"/>
      <c r="CI662" s="253"/>
      <c r="CJ662" s="253"/>
      <c r="CK662" s="253"/>
      <c r="CL662" s="253"/>
      <c r="CM662" s="253"/>
      <c r="CN662" s="253"/>
      <c r="CO662" s="253"/>
      <c r="CP662" s="253"/>
      <c r="CQ662" s="253"/>
      <c r="CR662" s="253"/>
      <c r="CS662" s="253"/>
      <c r="CT662" s="253"/>
      <c r="CU662" s="253"/>
      <c r="CV662" s="253"/>
      <c r="CW662" s="253"/>
      <c r="CX662" s="253"/>
      <c r="CY662" s="253"/>
      <c r="CZ662" s="253"/>
      <c r="DA662" s="253"/>
      <c r="DB662" s="253"/>
      <c r="DC662" s="253"/>
      <c r="DD662" s="253"/>
      <c r="DE662" s="253"/>
      <c r="DF662" s="253"/>
      <c r="DG662" s="253"/>
      <c r="DH662" s="253"/>
      <c r="DI662" s="253"/>
      <c r="DJ662" s="253"/>
      <c r="DK662" s="253"/>
      <c r="DL662" s="253"/>
      <c r="DM662" s="253"/>
      <c r="DN662" s="253"/>
      <c r="DO662" s="253"/>
      <c r="DP662" s="253"/>
      <c r="DQ662" s="253"/>
      <c r="DR662" s="253"/>
      <c r="DS662" s="253"/>
      <c r="DT662" s="253"/>
      <c r="DU662" s="253"/>
      <c r="DV662" s="253"/>
      <c r="DW662" s="253"/>
      <c r="DX662" s="253"/>
      <c r="DY662" s="253"/>
      <c r="DZ662" s="253"/>
      <c r="EA662" s="253"/>
      <c r="EB662" s="253"/>
      <c r="EC662" s="253"/>
      <c r="ED662" s="253"/>
      <c r="EE662" s="253"/>
      <c r="EF662" s="253"/>
      <c r="EG662" s="253"/>
      <c r="EH662" s="253"/>
      <c r="EI662" s="253"/>
      <c r="EJ662" s="253"/>
      <c r="EK662" s="253"/>
      <c r="EL662" s="253"/>
      <c r="EM662" s="253"/>
      <c r="EN662" s="253"/>
      <c r="EO662" s="253"/>
      <c r="EP662" s="253"/>
      <c r="EQ662" s="253"/>
      <c r="ER662" s="253"/>
      <c r="ES662" s="253"/>
      <c r="ET662" s="253"/>
      <c r="EU662" s="253"/>
      <c r="EV662" s="253"/>
      <c r="EW662" s="253"/>
      <c r="EX662" s="253"/>
      <c r="EY662" s="253"/>
      <c r="EZ662" s="253"/>
      <c r="FA662" s="253"/>
      <c r="FB662" s="253"/>
      <c r="FC662" s="253"/>
      <c r="FD662" s="253"/>
      <c r="FE662" s="253"/>
      <c r="FF662" s="253"/>
      <c r="FG662" s="253"/>
      <c r="FH662" s="253"/>
      <c r="FI662" s="253"/>
      <c r="FJ662" s="253"/>
      <c r="FK662" s="253"/>
      <c r="FL662" s="253"/>
      <c r="FM662" s="253"/>
      <c r="FN662" s="253"/>
      <c r="FO662" s="253"/>
      <c r="FP662" s="253"/>
      <c r="FQ662" s="253"/>
      <c r="FR662" s="253"/>
      <c r="FS662" s="253"/>
      <c r="FT662" s="253"/>
      <c r="FU662" s="253"/>
      <c r="FV662" s="253"/>
      <c r="FW662" s="253"/>
      <c r="FX662" s="253"/>
      <c r="FY662" s="253"/>
      <c r="FZ662" s="253"/>
      <c r="GA662" s="253"/>
      <c r="GB662" s="253"/>
      <c r="GC662" s="253"/>
      <c r="GD662" s="253"/>
      <c r="GE662" s="253"/>
      <c r="GF662" s="253"/>
      <c r="GG662" s="253"/>
      <c r="GH662" s="253"/>
      <c r="GI662" s="253"/>
      <c r="GJ662" s="253"/>
      <c r="GK662" s="253"/>
      <c r="GL662" s="253"/>
      <c r="GM662" s="253"/>
      <c r="GN662" s="253"/>
      <c r="GO662" s="253"/>
      <c r="GP662" s="253"/>
      <c r="GQ662" s="253"/>
      <c r="GR662" s="253"/>
      <c r="GS662" s="253"/>
      <c r="GT662" s="253"/>
      <c r="GU662" s="253"/>
      <c r="GV662" s="253"/>
      <c r="GW662" s="253"/>
      <c r="GX662" s="253"/>
      <c r="GY662" s="253"/>
      <c r="GZ662" s="253"/>
      <c r="HA662" s="253"/>
      <c r="HB662" s="253"/>
      <c r="HC662" s="253"/>
      <c r="HD662" s="253"/>
      <c r="HE662" s="253"/>
      <c r="HF662" s="253"/>
      <c r="HG662" s="253"/>
      <c r="HH662" s="253"/>
      <c r="HI662" s="253"/>
      <c r="HJ662" s="253"/>
      <c r="HK662" s="253"/>
      <c r="HL662" s="253"/>
      <c r="HM662" s="253"/>
      <c r="HN662" s="253"/>
      <c r="HO662" s="253"/>
      <c r="HP662" s="253"/>
      <c r="HQ662" s="253"/>
      <c r="HR662" s="253"/>
      <c r="HS662" s="253"/>
      <c r="HT662" s="253"/>
      <c r="HU662" s="253"/>
      <c r="HV662" s="253"/>
      <c r="HW662" s="253"/>
      <c r="HX662" s="253"/>
      <c r="HY662" s="253"/>
      <c r="HZ662" s="253"/>
      <c r="IA662" s="253"/>
      <c r="IB662" s="253"/>
      <c r="IC662" s="253"/>
      <c r="ID662" s="253"/>
      <c r="IE662" s="253"/>
      <c r="IF662" s="253"/>
      <c r="IG662" s="253"/>
      <c r="IH662" s="253"/>
      <c r="II662" s="253"/>
      <c r="IJ662" s="253"/>
      <c r="IK662" s="253"/>
      <c r="IL662" s="253"/>
      <c r="IM662" s="253"/>
      <c r="IN662" s="253"/>
      <c r="IO662" s="253"/>
      <c r="IP662" s="253"/>
      <c r="IQ662" s="253"/>
      <c r="IR662" s="253"/>
      <c r="IS662" s="253"/>
      <c r="IT662" s="253"/>
      <c r="IU662" s="253"/>
      <c r="IV662" s="253"/>
      <c r="IW662" s="253"/>
      <c r="IX662" s="253"/>
      <c r="IY662" s="253"/>
      <c r="IZ662" s="253"/>
      <c r="JA662" s="253"/>
      <c r="JB662" s="253"/>
      <c r="JC662" s="253"/>
      <c r="JD662" s="253"/>
      <c r="JE662" s="253"/>
      <c r="JF662" s="253"/>
      <c r="JG662" s="253"/>
      <c r="JH662" s="253"/>
      <c r="JI662" s="253"/>
      <c r="JJ662" s="253"/>
      <c r="JK662" s="253"/>
      <c r="JL662" s="253"/>
      <c r="JM662" s="253"/>
      <c r="JN662" s="253"/>
      <c r="JO662" s="253"/>
      <c r="JP662" s="253"/>
      <c r="JQ662" s="253"/>
      <c r="JR662" s="253"/>
      <c r="JS662" s="253"/>
      <c r="JT662" s="253"/>
      <c r="JU662" s="253"/>
    </row>
    <row r="663" spans="1:281" s="252" customFormat="1" ht="15" customHeight="1" x14ac:dyDescent="0.25">
      <c r="A663" s="253"/>
      <c r="B663" s="253"/>
      <c r="C663" s="253"/>
      <c r="D663" s="253"/>
      <c r="E663" s="253"/>
      <c r="F663" s="253"/>
      <c r="G663" s="253"/>
      <c r="H663" s="253"/>
      <c r="I663" s="253"/>
      <c r="J663" s="253"/>
      <c r="K663" s="253"/>
      <c r="L663" s="253"/>
      <c r="M663" s="253"/>
      <c r="N663" s="253"/>
      <c r="O663" s="253"/>
      <c r="P663" s="253"/>
      <c r="Q663" s="253"/>
      <c r="R663" s="253"/>
      <c r="S663" s="253"/>
      <c r="T663" s="253"/>
      <c r="U663" s="253" t="s">
        <v>821</v>
      </c>
      <c r="V663" s="253"/>
      <c r="W663" s="253"/>
      <c r="X663" s="253"/>
      <c r="Y663" s="253"/>
      <c r="Z663" s="253"/>
      <c r="AA663" s="253"/>
      <c r="AB663" s="253"/>
      <c r="AC663" s="253" t="s">
        <v>323</v>
      </c>
      <c r="AD663" s="253"/>
      <c r="AE663" s="253"/>
      <c r="AF663" s="253"/>
      <c r="AG663" s="253"/>
      <c r="AH663" s="253"/>
      <c r="AI663" s="253"/>
      <c r="AJ663" s="253"/>
      <c r="AK663" s="253"/>
      <c r="AL663" s="253"/>
      <c r="AM663" s="253"/>
      <c r="AN663" s="253"/>
      <c r="AO663" s="253"/>
      <c r="AP663" s="253"/>
      <c r="AQ663" s="253"/>
      <c r="AR663" s="253"/>
      <c r="AS663" s="253"/>
      <c r="AT663" s="253"/>
      <c r="AU663" s="253"/>
      <c r="AV663" s="253"/>
      <c r="AW663" s="253"/>
      <c r="AX663" s="253"/>
      <c r="AY663" s="253"/>
      <c r="AZ663" s="253"/>
      <c r="BA663" s="253"/>
      <c r="BB663" s="253"/>
      <c r="BC663" s="253"/>
      <c r="BD663" s="253"/>
      <c r="BE663" s="253"/>
      <c r="BF663" s="253"/>
      <c r="BG663" s="253"/>
      <c r="BH663" s="253"/>
      <c r="BI663" s="253"/>
      <c r="BJ663" s="253"/>
      <c r="BK663" s="253"/>
      <c r="BL663" s="253"/>
      <c r="BM663" s="253"/>
      <c r="BN663" s="253"/>
      <c r="BO663" s="253"/>
      <c r="BP663" s="253"/>
      <c r="BQ663" s="253"/>
      <c r="BR663" s="253"/>
      <c r="BS663" s="253"/>
      <c r="BT663" s="253"/>
      <c r="BU663" s="253"/>
      <c r="BV663" s="253"/>
      <c r="BW663" s="253"/>
      <c r="BX663" s="253"/>
      <c r="BY663" s="253"/>
      <c r="BZ663" s="253"/>
      <c r="CA663" s="253"/>
      <c r="CB663" s="253"/>
      <c r="CC663" s="253"/>
      <c r="CD663" s="253"/>
      <c r="CE663" s="253"/>
      <c r="CF663" s="253"/>
      <c r="CG663" s="253"/>
      <c r="CH663" s="253"/>
      <c r="CI663" s="253"/>
      <c r="CJ663" s="253"/>
      <c r="CK663" s="253"/>
      <c r="CL663" s="253"/>
      <c r="CM663" s="253"/>
      <c r="CN663" s="253"/>
      <c r="CO663" s="253"/>
      <c r="CP663" s="253"/>
      <c r="CQ663" s="253"/>
      <c r="CR663" s="253"/>
      <c r="CS663" s="253"/>
      <c r="CT663" s="253"/>
      <c r="CU663" s="253"/>
      <c r="CV663" s="253"/>
      <c r="CW663" s="253"/>
      <c r="CX663" s="253"/>
      <c r="CY663" s="253"/>
      <c r="CZ663" s="253"/>
      <c r="DA663" s="253"/>
      <c r="DB663" s="253"/>
      <c r="DC663" s="253"/>
      <c r="DD663" s="253"/>
      <c r="DE663" s="253"/>
      <c r="DF663" s="253"/>
      <c r="DG663" s="253"/>
      <c r="DH663" s="253"/>
      <c r="DI663" s="253"/>
      <c r="DJ663" s="253"/>
      <c r="DK663" s="253"/>
      <c r="DL663" s="253"/>
      <c r="DM663" s="253"/>
      <c r="DN663" s="253"/>
      <c r="DO663" s="253"/>
      <c r="DP663" s="253"/>
      <c r="DQ663" s="253"/>
      <c r="DR663" s="253"/>
      <c r="DS663" s="253"/>
      <c r="DT663" s="253"/>
      <c r="DU663" s="253"/>
      <c r="DV663" s="253"/>
      <c r="DW663" s="253"/>
      <c r="DX663" s="253"/>
      <c r="DY663" s="253"/>
      <c r="DZ663" s="253"/>
      <c r="EA663" s="253"/>
      <c r="EB663" s="253"/>
      <c r="EC663" s="253"/>
      <c r="ED663" s="253"/>
      <c r="EE663" s="253"/>
      <c r="EF663" s="253"/>
      <c r="EG663" s="253"/>
      <c r="EH663" s="253"/>
      <c r="EI663" s="253"/>
      <c r="EJ663" s="253"/>
      <c r="EK663" s="253"/>
      <c r="EL663" s="253"/>
      <c r="EM663" s="253"/>
      <c r="EN663" s="253"/>
      <c r="EO663" s="253"/>
      <c r="EP663" s="253"/>
      <c r="EQ663" s="253"/>
      <c r="ER663" s="253"/>
      <c r="ES663" s="253"/>
      <c r="ET663" s="253"/>
      <c r="EU663" s="253"/>
      <c r="EV663" s="253"/>
      <c r="EW663" s="253"/>
      <c r="EX663" s="253"/>
      <c r="EY663" s="253"/>
      <c r="EZ663" s="253"/>
      <c r="FA663" s="253"/>
      <c r="FB663" s="253"/>
      <c r="FC663" s="253"/>
      <c r="FD663" s="253"/>
      <c r="FE663" s="253"/>
      <c r="FF663" s="253"/>
      <c r="FG663" s="253"/>
      <c r="FH663" s="253"/>
      <c r="FI663" s="253"/>
      <c r="FJ663" s="253"/>
      <c r="FK663" s="253"/>
      <c r="FL663" s="253"/>
      <c r="FM663" s="253"/>
      <c r="FN663" s="253"/>
      <c r="FO663" s="253"/>
      <c r="FP663" s="253"/>
      <c r="FQ663" s="253"/>
      <c r="FR663" s="253"/>
      <c r="FS663" s="253"/>
      <c r="FT663" s="253"/>
      <c r="FU663" s="253"/>
      <c r="FV663" s="253"/>
      <c r="FW663" s="253"/>
      <c r="FX663" s="253"/>
      <c r="FY663" s="253"/>
      <c r="FZ663" s="253"/>
      <c r="GA663" s="253"/>
      <c r="GB663" s="253"/>
      <c r="GC663" s="253"/>
      <c r="GD663" s="253"/>
      <c r="GE663" s="253"/>
      <c r="GF663" s="253"/>
      <c r="GG663" s="253"/>
      <c r="GH663" s="253"/>
      <c r="GI663" s="253"/>
      <c r="GJ663" s="253"/>
      <c r="GK663" s="253"/>
      <c r="GL663" s="253"/>
      <c r="GM663" s="253"/>
      <c r="GN663" s="253"/>
      <c r="GO663" s="253"/>
      <c r="GP663" s="253"/>
      <c r="GQ663" s="253"/>
      <c r="GR663" s="253"/>
      <c r="GS663" s="253"/>
      <c r="GT663" s="253"/>
      <c r="GU663" s="253"/>
      <c r="GV663" s="253"/>
      <c r="GW663" s="253"/>
      <c r="GX663" s="253"/>
      <c r="GY663" s="253"/>
      <c r="GZ663" s="253"/>
      <c r="HA663" s="253"/>
      <c r="HB663" s="253"/>
      <c r="HC663" s="253"/>
      <c r="HD663" s="253"/>
      <c r="HE663" s="253"/>
      <c r="HF663" s="253"/>
      <c r="HG663" s="253"/>
      <c r="HH663" s="253"/>
      <c r="HI663" s="253"/>
      <c r="HJ663" s="253"/>
      <c r="HK663" s="253"/>
      <c r="HL663" s="253"/>
      <c r="HM663" s="253"/>
      <c r="HN663" s="253"/>
      <c r="HO663" s="253"/>
      <c r="HP663" s="253"/>
      <c r="HQ663" s="253"/>
      <c r="HR663" s="253"/>
      <c r="HS663" s="253"/>
      <c r="HT663" s="253"/>
      <c r="HU663" s="253"/>
      <c r="HV663" s="253"/>
      <c r="HW663" s="253"/>
      <c r="HX663" s="253"/>
      <c r="HY663" s="253"/>
      <c r="HZ663" s="253"/>
      <c r="IA663" s="253"/>
      <c r="IB663" s="253"/>
      <c r="IC663" s="253"/>
      <c r="ID663" s="253"/>
      <c r="IE663" s="253"/>
      <c r="IF663" s="253"/>
      <c r="IG663" s="253"/>
      <c r="IH663" s="253"/>
      <c r="II663" s="253"/>
      <c r="IJ663" s="253"/>
      <c r="IK663" s="253"/>
      <c r="IL663" s="253"/>
      <c r="IM663" s="253"/>
      <c r="IN663" s="253"/>
      <c r="IO663" s="253"/>
      <c r="IP663" s="253"/>
      <c r="IQ663" s="253"/>
      <c r="IR663" s="253"/>
      <c r="IS663" s="253"/>
      <c r="IT663" s="253"/>
      <c r="IU663" s="253"/>
      <c r="IV663" s="253"/>
      <c r="IW663" s="253"/>
      <c r="IX663" s="253"/>
      <c r="IY663" s="253"/>
      <c r="IZ663" s="253"/>
      <c r="JA663" s="253"/>
      <c r="JB663" s="253"/>
      <c r="JC663" s="253"/>
      <c r="JD663" s="253"/>
      <c r="JE663" s="253"/>
      <c r="JF663" s="253"/>
      <c r="JG663" s="253"/>
      <c r="JH663" s="253"/>
      <c r="JI663" s="253"/>
      <c r="JJ663" s="253"/>
      <c r="JK663" s="253"/>
      <c r="JL663" s="253"/>
      <c r="JM663" s="253"/>
      <c r="JN663" s="253"/>
      <c r="JO663" s="253"/>
      <c r="JP663" s="253"/>
      <c r="JQ663" s="253"/>
      <c r="JR663" s="253"/>
      <c r="JS663" s="253"/>
      <c r="JT663" s="253"/>
      <c r="JU663" s="253"/>
    </row>
    <row r="664" spans="1:281" s="252" customFormat="1" ht="15" customHeight="1" x14ac:dyDescent="0.25">
      <c r="A664" s="253"/>
      <c r="B664" s="253"/>
      <c r="C664" s="253"/>
      <c r="D664" s="253"/>
      <c r="E664" s="253"/>
      <c r="F664" s="253"/>
      <c r="G664" s="253"/>
      <c r="H664" s="253"/>
      <c r="I664" s="253"/>
      <c r="J664" s="253"/>
      <c r="K664" s="253"/>
      <c r="L664" s="253"/>
      <c r="M664" s="253"/>
      <c r="N664" s="253"/>
      <c r="O664" s="253"/>
      <c r="P664" s="253"/>
      <c r="Q664" s="253"/>
      <c r="R664" s="253"/>
      <c r="S664" s="253"/>
      <c r="T664" s="253"/>
      <c r="U664" s="253" t="s">
        <v>822</v>
      </c>
      <c r="V664" s="253"/>
      <c r="W664" s="253"/>
      <c r="X664" s="253"/>
      <c r="Y664" s="253"/>
      <c r="Z664" s="253"/>
      <c r="AA664" s="253"/>
      <c r="AB664" s="253"/>
      <c r="AC664" s="253" t="s">
        <v>323</v>
      </c>
      <c r="AD664" s="253"/>
      <c r="AE664" s="253"/>
      <c r="AF664" s="253"/>
      <c r="AG664" s="253"/>
      <c r="AH664" s="253"/>
      <c r="AI664" s="253"/>
      <c r="AJ664" s="253"/>
      <c r="AK664" s="253"/>
      <c r="AL664" s="253"/>
      <c r="AM664" s="253"/>
      <c r="AN664" s="253"/>
      <c r="AO664" s="253"/>
      <c r="AP664" s="253"/>
      <c r="AQ664" s="253"/>
      <c r="AR664" s="253"/>
      <c r="AS664" s="253"/>
      <c r="AT664" s="253"/>
      <c r="AU664" s="253"/>
      <c r="AV664" s="253"/>
      <c r="AW664" s="253"/>
      <c r="AX664" s="253"/>
      <c r="AY664" s="253"/>
      <c r="AZ664" s="253"/>
      <c r="BA664" s="253"/>
      <c r="BB664" s="253"/>
      <c r="BC664" s="253"/>
      <c r="BD664" s="253"/>
      <c r="BE664" s="253"/>
      <c r="BF664" s="253"/>
      <c r="BG664" s="253"/>
      <c r="BH664" s="253"/>
      <c r="BI664" s="253"/>
      <c r="BJ664" s="253"/>
      <c r="BK664" s="253"/>
      <c r="BL664" s="253"/>
      <c r="BM664" s="253"/>
      <c r="BN664" s="253"/>
      <c r="BO664" s="253"/>
      <c r="BP664" s="253"/>
      <c r="BQ664" s="253"/>
      <c r="BR664" s="253"/>
      <c r="BS664" s="253"/>
      <c r="BT664" s="253"/>
      <c r="BU664" s="253"/>
      <c r="BV664" s="253"/>
      <c r="BW664" s="253"/>
      <c r="BX664" s="253"/>
      <c r="BY664" s="253"/>
      <c r="BZ664" s="253"/>
      <c r="CA664" s="253"/>
      <c r="CB664" s="253"/>
      <c r="CC664" s="253"/>
      <c r="CD664" s="253"/>
      <c r="CE664" s="253"/>
      <c r="CF664" s="253"/>
      <c r="CG664" s="253"/>
      <c r="CH664" s="253"/>
      <c r="CI664" s="253"/>
      <c r="CJ664" s="253"/>
      <c r="CK664" s="253"/>
      <c r="CL664" s="253"/>
      <c r="CM664" s="253"/>
      <c r="CN664" s="253"/>
      <c r="CO664" s="253"/>
      <c r="CP664" s="253"/>
      <c r="CQ664" s="253"/>
      <c r="CR664" s="253"/>
      <c r="CS664" s="253"/>
      <c r="CT664" s="253"/>
      <c r="CU664" s="253"/>
      <c r="CV664" s="253"/>
      <c r="CW664" s="253"/>
      <c r="CX664" s="253"/>
      <c r="CY664" s="253"/>
      <c r="CZ664" s="253"/>
      <c r="DA664" s="253"/>
      <c r="DB664" s="253"/>
      <c r="DC664" s="253"/>
      <c r="DD664" s="253"/>
      <c r="DE664" s="253"/>
      <c r="DF664" s="253"/>
      <c r="DG664" s="253"/>
      <c r="DH664" s="253"/>
      <c r="DI664" s="253"/>
      <c r="DJ664" s="253"/>
      <c r="DK664" s="253"/>
      <c r="DL664" s="253"/>
      <c r="DM664" s="253"/>
      <c r="DN664" s="253"/>
      <c r="DO664" s="253"/>
      <c r="DP664" s="253"/>
      <c r="DQ664" s="253"/>
      <c r="DR664" s="253"/>
      <c r="DS664" s="253"/>
      <c r="DT664" s="253"/>
      <c r="DU664" s="253"/>
      <c r="DV664" s="253"/>
      <c r="DW664" s="253"/>
      <c r="DX664" s="253"/>
      <c r="DY664" s="253"/>
      <c r="DZ664" s="253"/>
      <c r="EA664" s="253"/>
      <c r="EB664" s="253"/>
      <c r="EC664" s="253"/>
      <c r="ED664" s="253"/>
      <c r="EE664" s="253"/>
      <c r="EF664" s="253"/>
      <c r="EG664" s="253"/>
      <c r="EH664" s="253"/>
      <c r="EI664" s="253"/>
      <c r="EJ664" s="253"/>
      <c r="EK664" s="253"/>
      <c r="EL664" s="253"/>
      <c r="EM664" s="253"/>
      <c r="EN664" s="253"/>
      <c r="EO664" s="253"/>
      <c r="EP664" s="253"/>
      <c r="EQ664" s="253"/>
      <c r="ER664" s="253"/>
      <c r="ES664" s="253"/>
      <c r="ET664" s="253"/>
      <c r="EU664" s="253"/>
      <c r="EV664" s="253"/>
      <c r="EW664" s="253"/>
      <c r="EX664" s="253"/>
      <c r="EY664" s="253"/>
      <c r="EZ664" s="253"/>
      <c r="FA664" s="253"/>
      <c r="FB664" s="253"/>
      <c r="FC664" s="253"/>
      <c r="FD664" s="253"/>
      <c r="FE664" s="253"/>
      <c r="FF664" s="253"/>
      <c r="FG664" s="253"/>
      <c r="FH664" s="253"/>
      <c r="FI664" s="253"/>
      <c r="FJ664" s="253"/>
      <c r="FK664" s="253"/>
      <c r="FL664" s="253"/>
      <c r="FM664" s="253"/>
      <c r="FN664" s="253"/>
      <c r="FO664" s="253"/>
      <c r="FP664" s="253"/>
      <c r="FQ664" s="253"/>
      <c r="FR664" s="253"/>
      <c r="FS664" s="253"/>
      <c r="FT664" s="253"/>
      <c r="FU664" s="253"/>
      <c r="FV664" s="253"/>
      <c r="FW664" s="253"/>
      <c r="FX664" s="253"/>
      <c r="FY664" s="253"/>
      <c r="FZ664" s="253"/>
      <c r="GA664" s="253"/>
      <c r="GB664" s="253"/>
      <c r="GC664" s="253"/>
      <c r="GD664" s="253"/>
      <c r="GE664" s="253"/>
      <c r="GF664" s="253"/>
      <c r="GG664" s="253"/>
      <c r="GH664" s="253"/>
      <c r="GI664" s="253"/>
      <c r="GJ664" s="253"/>
      <c r="GK664" s="253"/>
      <c r="GL664" s="253"/>
      <c r="GM664" s="253"/>
      <c r="GN664" s="253"/>
      <c r="GO664" s="253"/>
      <c r="GP664" s="253"/>
      <c r="GQ664" s="253"/>
      <c r="GR664" s="253"/>
      <c r="GS664" s="253"/>
      <c r="GT664" s="253"/>
      <c r="GU664" s="253"/>
      <c r="GV664" s="253"/>
      <c r="GW664" s="253"/>
      <c r="GX664" s="253"/>
      <c r="GY664" s="253"/>
      <c r="GZ664" s="253"/>
      <c r="HA664" s="253"/>
      <c r="HB664" s="253"/>
      <c r="HC664" s="253"/>
      <c r="HD664" s="253"/>
      <c r="HE664" s="253"/>
      <c r="HF664" s="253"/>
      <c r="HG664" s="253"/>
      <c r="HH664" s="253"/>
      <c r="HI664" s="253"/>
      <c r="HJ664" s="253"/>
      <c r="HK664" s="253"/>
      <c r="HL664" s="253"/>
      <c r="HM664" s="253"/>
      <c r="HN664" s="253"/>
      <c r="HO664" s="253"/>
      <c r="HP664" s="253"/>
      <c r="HQ664" s="253"/>
      <c r="HR664" s="253"/>
      <c r="HS664" s="253"/>
      <c r="HT664" s="253"/>
      <c r="HU664" s="253"/>
      <c r="HV664" s="253"/>
      <c r="HW664" s="253"/>
      <c r="HX664" s="253"/>
      <c r="HY664" s="253"/>
      <c r="HZ664" s="253"/>
      <c r="IA664" s="253"/>
      <c r="IB664" s="253"/>
      <c r="IC664" s="253"/>
      <c r="ID664" s="253"/>
      <c r="IE664" s="253"/>
      <c r="IF664" s="253"/>
      <c r="IG664" s="253"/>
      <c r="IH664" s="253"/>
      <c r="II664" s="253"/>
      <c r="IJ664" s="253"/>
      <c r="IK664" s="253"/>
      <c r="IL664" s="253"/>
      <c r="IM664" s="253"/>
      <c r="IN664" s="253"/>
      <c r="IO664" s="253"/>
      <c r="IP664" s="253"/>
      <c r="IQ664" s="253"/>
      <c r="IR664" s="253"/>
      <c r="IS664" s="253"/>
      <c r="IT664" s="253"/>
      <c r="IU664" s="253"/>
      <c r="IV664" s="253"/>
      <c r="IW664" s="253"/>
      <c r="IX664" s="253"/>
      <c r="IY664" s="253"/>
      <c r="IZ664" s="253"/>
      <c r="JA664" s="253"/>
      <c r="JB664" s="253"/>
      <c r="JC664" s="253"/>
      <c r="JD664" s="253"/>
      <c r="JE664" s="253"/>
      <c r="JF664" s="253"/>
      <c r="JG664" s="253"/>
      <c r="JH664" s="253"/>
      <c r="JI664" s="253"/>
      <c r="JJ664" s="253"/>
      <c r="JK664" s="253"/>
      <c r="JL664" s="253"/>
      <c r="JM664" s="253"/>
      <c r="JN664" s="253"/>
      <c r="JO664" s="253"/>
      <c r="JP664" s="253"/>
      <c r="JQ664" s="253"/>
      <c r="JR664" s="253"/>
      <c r="JS664" s="253"/>
      <c r="JT664" s="253"/>
      <c r="JU664" s="253"/>
    </row>
    <row r="665" spans="1:281" s="252" customFormat="1" ht="15" customHeight="1" x14ac:dyDescent="0.25">
      <c r="A665" s="253"/>
      <c r="B665" s="253"/>
      <c r="C665" s="253"/>
      <c r="D665" s="253"/>
      <c r="E665" s="253"/>
      <c r="F665" s="253"/>
      <c r="G665" s="253"/>
      <c r="H665" s="253"/>
      <c r="I665" s="253"/>
      <c r="J665" s="253"/>
      <c r="K665" s="253"/>
      <c r="L665" s="253"/>
      <c r="M665" s="253"/>
      <c r="N665" s="253"/>
      <c r="O665" s="253"/>
      <c r="P665" s="253"/>
      <c r="Q665" s="253"/>
      <c r="R665" s="253"/>
      <c r="S665" s="253"/>
      <c r="T665" s="253"/>
      <c r="U665" s="253" t="s">
        <v>823</v>
      </c>
      <c r="V665" s="253"/>
      <c r="W665" s="253"/>
      <c r="X665" s="253"/>
      <c r="Y665" s="253"/>
      <c r="Z665" s="253"/>
      <c r="AA665" s="253"/>
      <c r="AB665" s="253"/>
      <c r="AC665" s="253" t="s">
        <v>373</v>
      </c>
      <c r="AD665" s="253"/>
      <c r="AE665" s="253"/>
      <c r="AF665" s="253"/>
      <c r="AG665" s="253"/>
      <c r="AH665" s="253"/>
      <c r="AI665" s="253"/>
      <c r="AJ665" s="253"/>
      <c r="AK665" s="253"/>
      <c r="AL665" s="253"/>
      <c r="AM665" s="253"/>
      <c r="AN665" s="253"/>
      <c r="AO665" s="253"/>
      <c r="AP665" s="253"/>
      <c r="AQ665" s="253"/>
      <c r="AR665" s="253"/>
      <c r="AS665" s="253"/>
      <c r="AT665" s="253"/>
      <c r="AU665" s="253"/>
      <c r="AV665" s="253"/>
      <c r="AW665" s="253"/>
      <c r="AX665" s="253"/>
      <c r="AY665" s="253"/>
      <c r="AZ665" s="253"/>
      <c r="BA665" s="253"/>
      <c r="BB665" s="253"/>
      <c r="BC665" s="253"/>
      <c r="BD665" s="253"/>
      <c r="BE665" s="253"/>
      <c r="BF665" s="253"/>
      <c r="BG665" s="253"/>
      <c r="BH665" s="253"/>
      <c r="BI665" s="253"/>
      <c r="BJ665" s="253"/>
      <c r="BK665" s="253"/>
      <c r="BL665" s="253"/>
      <c r="BM665" s="253"/>
      <c r="BN665" s="253"/>
      <c r="BO665" s="253"/>
      <c r="BP665" s="253"/>
      <c r="BQ665" s="253"/>
      <c r="BR665" s="253"/>
      <c r="BS665" s="253"/>
      <c r="BT665" s="253"/>
      <c r="BU665" s="253"/>
      <c r="BV665" s="253"/>
      <c r="BW665" s="253"/>
      <c r="BX665" s="253"/>
      <c r="BY665" s="253"/>
      <c r="BZ665" s="253"/>
      <c r="CA665" s="253"/>
      <c r="CB665" s="253"/>
      <c r="CC665" s="253"/>
      <c r="CD665" s="253"/>
      <c r="CE665" s="253"/>
      <c r="CF665" s="253"/>
      <c r="CG665" s="253"/>
      <c r="CH665" s="253"/>
      <c r="CI665" s="253"/>
      <c r="CJ665" s="253"/>
      <c r="CK665" s="253"/>
      <c r="CL665" s="253"/>
      <c r="CM665" s="253"/>
      <c r="CN665" s="253"/>
      <c r="CO665" s="253"/>
      <c r="CP665" s="253"/>
      <c r="CQ665" s="253"/>
      <c r="CR665" s="253"/>
      <c r="CS665" s="253"/>
      <c r="CT665" s="253"/>
      <c r="CU665" s="253"/>
      <c r="CV665" s="253"/>
      <c r="CW665" s="253"/>
      <c r="CX665" s="253"/>
      <c r="CY665" s="253"/>
      <c r="CZ665" s="253"/>
      <c r="DA665" s="253"/>
      <c r="DB665" s="253"/>
      <c r="DC665" s="253"/>
      <c r="DD665" s="253"/>
      <c r="DE665" s="253"/>
      <c r="DF665" s="253"/>
      <c r="DG665" s="253"/>
      <c r="DH665" s="253"/>
      <c r="DI665" s="253"/>
      <c r="DJ665" s="253"/>
      <c r="DK665" s="253"/>
      <c r="DL665" s="253"/>
      <c r="DM665" s="253"/>
      <c r="DN665" s="253"/>
      <c r="DO665" s="253"/>
      <c r="DP665" s="253"/>
      <c r="DQ665" s="253"/>
      <c r="DR665" s="253"/>
      <c r="DS665" s="253"/>
      <c r="DT665" s="253"/>
      <c r="DU665" s="253"/>
      <c r="DV665" s="253"/>
      <c r="DW665" s="253"/>
      <c r="DX665" s="253"/>
      <c r="DY665" s="253"/>
      <c r="DZ665" s="253"/>
      <c r="EA665" s="253"/>
      <c r="EB665" s="253"/>
      <c r="EC665" s="253"/>
      <c r="ED665" s="253"/>
      <c r="EE665" s="253"/>
      <c r="EF665" s="253"/>
      <c r="EG665" s="253"/>
      <c r="EH665" s="253"/>
      <c r="EI665" s="253"/>
      <c r="EJ665" s="253"/>
      <c r="EK665" s="253"/>
      <c r="EL665" s="253"/>
      <c r="EM665" s="253"/>
      <c r="EN665" s="253"/>
      <c r="EO665" s="253"/>
      <c r="EP665" s="253"/>
      <c r="EQ665" s="253"/>
      <c r="ER665" s="253"/>
      <c r="ES665" s="253"/>
      <c r="ET665" s="253"/>
      <c r="EU665" s="253"/>
      <c r="EV665" s="253"/>
      <c r="EW665" s="253"/>
      <c r="EX665" s="253"/>
      <c r="EY665" s="253"/>
      <c r="EZ665" s="253"/>
      <c r="FA665" s="253"/>
      <c r="FB665" s="253"/>
      <c r="FC665" s="253"/>
      <c r="FD665" s="253"/>
      <c r="FE665" s="253"/>
      <c r="FF665" s="253"/>
      <c r="FG665" s="253"/>
      <c r="FH665" s="253"/>
      <c r="FI665" s="253"/>
      <c r="FJ665" s="253"/>
      <c r="FK665" s="253"/>
      <c r="FL665" s="253"/>
      <c r="FM665" s="253"/>
      <c r="FN665" s="253"/>
      <c r="FO665" s="253"/>
      <c r="FP665" s="253"/>
      <c r="FQ665" s="253"/>
      <c r="FR665" s="253"/>
      <c r="FS665" s="253"/>
      <c r="FT665" s="253"/>
      <c r="FU665" s="253"/>
      <c r="FV665" s="253"/>
      <c r="FW665" s="253"/>
      <c r="FX665" s="253"/>
      <c r="FY665" s="253"/>
      <c r="FZ665" s="253"/>
      <c r="GA665" s="253"/>
      <c r="GB665" s="253"/>
      <c r="GC665" s="253"/>
      <c r="GD665" s="253"/>
      <c r="GE665" s="253"/>
      <c r="GF665" s="253"/>
      <c r="GG665" s="253"/>
      <c r="GH665" s="253"/>
      <c r="GI665" s="253"/>
      <c r="GJ665" s="253"/>
      <c r="GK665" s="253"/>
      <c r="GL665" s="253"/>
      <c r="GM665" s="253"/>
      <c r="GN665" s="253"/>
      <c r="GO665" s="253"/>
      <c r="GP665" s="253"/>
      <c r="GQ665" s="253"/>
      <c r="GR665" s="253"/>
      <c r="GS665" s="253"/>
      <c r="GT665" s="253"/>
      <c r="GU665" s="253"/>
      <c r="GV665" s="253"/>
      <c r="GW665" s="253"/>
      <c r="GX665" s="253"/>
      <c r="GY665" s="253"/>
      <c r="GZ665" s="253"/>
      <c r="HA665" s="253"/>
      <c r="HB665" s="253"/>
      <c r="HC665" s="253"/>
      <c r="HD665" s="253"/>
      <c r="HE665" s="253"/>
      <c r="HF665" s="253"/>
      <c r="HG665" s="253"/>
      <c r="HH665" s="253"/>
      <c r="HI665" s="253"/>
      <c r="HJ665" s="253"/>
      <c r="HK665" s="253"/>
      <c r="HL665" s="253"/>
      <c r="HM665" s="253"/>
      <c r="HN665" s="253"/>
      <c r="HO665" s="253"/>
      <c r="HP665" s="253"/>
      <c r="HQ665" s="253"/>
      <c r="HR665" s="253"/>
      <c r="HS665" s="253"/>
      <c r="HT665" s="253"/>
      <c r="HU665" s="253"/>
      <c r="HV665" s="253"/>
      <c r="HW665" s="253"/>
      <c r="HX665" s="253"/>
      <c r="HY665" s="253"/>
      <c r="HZ665" s="253"/>
      <c r="IA665" s="253"/>
      <c r="IB665" s="253"/>
      <c r="IC665" s="253"/>
      <c r="ID665" s="253"/>
      <c r="IE665" s="253"/>
      <c r="IF665" s="253"/>
      <c r="IG665" s="253"/>
      <c r="IH665" s="253"/>
      <c r="II665" s="253"/>
      <c r="IJ665" s="253"/>
      <c r="IK665" s="253"/>
      <c r="IL665" s="253"/>
      <c r="IM665" s="253"/>
      <c r="IN665" s="253"/>
      <c r="IO665" s="253"/>
      <c r="IP665" s="253"/>
      <c r="IQ665" s="253"/>
      <c r="IR665" s="253"/>
      <c r="IS665" s="253"/>
      <c r="IT665" s="253"/>
      <c r="IU665" s="253"/>
      <c r="IV665" s="253"/>
      <c r="IW665" s="253"/>
      <c r="IX665" s="253"/>
      <c r="IY665" s="253"/>
      <c r="IZ665" s="253"/>
      <c r="JA665" s="253"/>
      <c r="JB665" s="253"/>
      <c r="JC665" s="253"/>
      <c r="JD665" s="253"/>
      <c r="JE665" s="253"/>
      <c r="JF665" s="253"/>
      <c r="JG665" s="253"/>
      <c r="JH665" s="253"/>
      <c r="JI665" s="253"/>
      <c r="JJ665" s="253"/>
      <c r="JK665" s="253"/>
      <c r="JL665" s="253"/>
      <c r="JM665" s="253"/>
      <c r="JN665" s="253"/>
      <c r="JO665" s="253"/>
      <c r="JP665" s="253"/>
      <c r="JQ665" s="253"/>
      <c r="JR665" s="253"/>
      <c r="JS665" s="253"/>
      <c r="JT665" s="253"/>
      <c r="JU665" s="253"/>
    </row>
    <row r="666" spans="1:281" s="252" customFormat="1" ht="15" customHeight="1" x14ac:dyDescent="0.25">
      <c r="A666" s="253"/>
      <c r="B666" s="253"/>
      <c r="C666" s="253"/>
      <c r="D666" s="253"/>
      <c r="E666" s="253"/>
      <c r="F666" s="253"/>
      <c r="G666" s="253"/>
      <c r="H666" s="253"/>
      <c r="I666" s="253"/>
      <c r="J666" s="253"/>
      <c r="K666" s="253"/>
      <c r="L666" s="253"/>
      <c r="M666" s="253"/>
      <c r="N666" s="253"/>
      <c r="O666" s="253"/>
      <c r="P666" s="253"/>
      <c r="Q666" s="253"/>
      <c r="R666" s="253"/>
      <c r="S666" s="253"/>
      <c r="T666" s="253"/>
      <c r="U666" s="253" t="s">
        <v>824</v>
      </c>
      <c r="V666" s="253"/>
      <c r="W666" s="253"/>
      <c r="X666" s="253"/>
      <c r="Y666" s="253"/>
      <c r="Z666" s="253"/>
      <c r="AA666" s="253"/>
      <c r="AB666" s="253"/>
      <c r="AC666" s="253" t="s">
        <v>332</v>
      </c>
      <c r="AD666" s="253"/>
      <c r="AE666" s="253"/>
      <c r="AF666" s="253"/>
      <c r="AG666" s="253"/>
      <c r="AH666" s="253"/>
      <c r="AI666" s="253"/>
      <c r="AJ666" s="253"/>
      <c r="AK666" s="253"/>
      <c r="AL666" s="253"/>
      <c r="AM666" s="253"/>
      <c r="AN666" s="253"/>
      <c r="AO666" s="253"/>
      <c r="AP666" s="253"/>
      <c r="AQ666" s="253"/>
      <c r="AR666" s="253"/>
      <c r="AS666" s="253"/>
      <c r="AT666" s="253"/>
      <c r="AU666" s="253"/>
      <c r="AV666" s="253"/>
      <c r="AW666" s="253"/>
      <c r="AX666" s="253"/>
      <c r="AY666" s="253"/>
      <c r="AZ666" s="253"/>
      <c r="BA666" s="253"/>
      <c r="BB666" s="253"/>
      <c r="BC666" s="253"/>
      <c r="BD666" s="253"/>
      <c r="BE666" s="253"/>
      <c r="BF666" s="253"/>
      <c r="BG666" s="253"/>
      <c r="BH666" s="253"/>
      <c r="BI666" s="253"/>
      <c r="BJ666" s="253"/>
      <c r="BK666" s="253"/>
      <c r="BL666" s="253"/>
      <c r="BM666" s="253"/>
      <c r="BN666" s="253"/>
      <c r="BO666" s="253"/>
      <c r="BP666" s="253"/>
      <c r="BQ666" s="253"/>
      <c r="BR666" s="253"/>
      <c r="BS666" s="253"/>
      <c r="BT666" s="253"/>
      <c r="BU666" s="253"/>
      <c r="BV666" s="253"/>
      <c r="BW666" s="253"/>
      <c r="BX666" s="253"/>
      <c r="BY666" s="253"/>
      <c r="BZ666" s="253"/>
      <c r="CA666" s="253"/>
      <c r="CB666" s="253"/>
      <c r="CC666" s="253"/>
      <c r="CD666" s="253"/>
      <c r="CE666" s="253"/>
      <c r="CF666" s="253"/>
      <c r="CG666" s="253"/>
      <c r="CH666" s="253"/>
      <c r="CI666" s="253"/>
      <c r="CJ666" s="253"/>
      <c r="CK666" s="253"/>
      <c r="CL666" s="253"/>
      <c r="CM666" s="253"/>
      <c r="CN666" s="253"/>
      <c r="CO666" s="253"/>
      <c r="CP666" s="253"/>
      <c r="CQ666" s="253"/>
      <c r="CR666" s="253"/>
      <c r="CS666" s="253"/>
      <c r="CT666" s="253"/>
      <c r="CU666" s="253"/>
      <c r="CV666" s="253"/>
      <c r="CW666" s="253"/>
      <c r="CX666" s="253"/>
      <c r="CY666" s="253"/>
      <c r="CZ666" s="253"/>
      <c r="DA666" s="253"/>
      <c r="DB666" s="253"/>
      <c r="DC666" s="253"/>
      <c r="DD666" s="253"/>
      <c r="DE666" s="253"/>
      <c r="DF666" s="253"/>
      <c r="DG666" s="253"/>
      <c r="DH666" s="253"/>
      <c r="DI666" s="253"/>
      <c r="DJ666" s="253"/>
      <c r="DK666" s="253"/>
      <c r="DL666" s="253"/>
      <c r="DM666" s="253"/>
      <c r="DN666" s="253"/>
      <c r="DO666" s="253"/>
      <c r="DP666" s="253"/>
      <c r="DQ666" s="253"/>
      <c r="DR666" s="253"/>
      <c r="DS666" s="253"/>
      <c r="DT666" s="253"/>
      <c r="DU666" s="253"/>
      <c r="DV666" s="253"/>
      <c r="DW666" s="253"/>
      <c r="DX666" s="253"/>
      <c r="DY666" s="253"/>
      <c r="DZ666" s="253"/>
      <c r="EA666" s="253"/>
      <c r="EB666" s="253"/>
      <c r="EC666" s="253"/>
      <c r="ED666" s="253"/>
      <c r="EE666" s="253"/>
      <c r="EF666" s="253"/>
      <c r="EG666" s="253"/>
      <c r="EH666" s="253"/>
      <c r="EI666" s="253"/>
      <c r="EJ666" s="253"/>
      <c r="EK666" s="253"/>
      <c r="EL666" s="253"/>
      <c r="EM666" s="253"/>
      <c r="EN666" s="253"/>
      <c r="EO666" s="253"/>
      <c r="EP666" s="253"/>
      <c r="EQ666" s="253"/>
      <c r="ER666" s="253"/>
      <c r="ES666" s="253"/>
      <c r="ET666" s="253"/>
      <c r="EU666" s="253"/>
      <c r="EV666" s="253"/>
      <c r="EW666" s="253"/>
      <c r="EX666" s="253"/>
      <c r="EY666" s="253"/>
      <c r="EZ666" s="253"/>
      <c r="FA666" s="253"/>
      <c r="FB666" s="253"/>
      <c r="FC666" s="253"/>
      <c r="FD666" s="253"/>
      <c r="FE666" s="253"/>
      <c r="FF666" s="253"/>
      <c r="FG666" s="253"/>
      <c r="FH666" s="253"/>
      <c r="FI666" s="253"/>
      <c r="FJ666" s="253"/>
      <c r="FK666" s="253"/>
      <c r="FL666" s="253"/>
      <c r="FM666" s="253"/>
      <c r="FN666" s="253"/>
      <c r="FO666" s="253"/>
      <c r="FP666" s="253"/>
      <c r="FQ666" s="253"/>
      <c r="FR666" s="253"/>
      <c r="FS666" s="253"/>
      <c r="FT666" s="253"/>
      <c r="FU666" s="253"/>
      <c r="FV666" s="253"/>
      <c r="FW666" s="253"/>
      <c r="FX666" s="253"/>
      <c r="FY666" s="253"/>
      <c r="FZ666" s="253"/>
      <c r="GA666" s="253"/>
      <c r="GB666" s="253"/>
      <c r="GC666" s="253"/>
      <c r="GD666" s="253"/>
      <c r="GE666" s="253"/>
      <c r="GF666" s="253"/>
      <c r="GG666" s="253"/>
      <c r="GH666" s="253"/>
      <c r="GI666" s="253"/>
      <c r="GJ666" s="253"/>
      <c r="GK666" s="253"/>
      <c r="GL666" s="253"/>
      <c r="GM666" s="253"/>
      <c r="GN666" s="253"/>
      <c r="GO666" s="253"/>
      <c r="GP666" s="253"/>
      <c r="GQ666" s="253"/>
      <c r="GR666" s="253"/>
      <c r="GS666" s="253"/>
      <c r="GT666" s="253"/>
      <c r="GU666" s="253"/>
      <c r="GV666" s="253"/>
      <c r="GW666" s="253"/>
      <c r="GX666" s="253"/>
      <c r="GY666" s="253"/>
      <c r="GZ666" s="253"/>
      <c r="HA666" s="253"/>
      <c r="HB666" s="253"/>
      <c r="HC666" s="253"/>
      <c r="HD666" s="253"/>
      <c r="HE666" s="253"/>
      <c r="HF666" s="253"/>
      <c r="HG666" s="253"/>
      <c r="HH666" s="253"/>
      <c r="HI666" s="253"/>
      <c r="HJ666" s="253"/>
      <c r="HK666" s="253"/>
      <c r="HL666" s="253"/>
      <c r="HM666" s="253"/>
      <c r="HN666" s="253"/>
      <c r="HO666" s="253"/>
      <c r="HP666" s="253"/>
      <c r="HQ666" s="253"/>
      <c r="HR666" s="253"/>
      <c r="HS666" s="253"/>
      <c r="HT666" s="253"/>
      <c r="HU666" s="253"/>
      <c r="HV666" s="253"/>
      <c r="HW666" s="253"/>
      <c r="HX666" s="253"/>
      <c r="HY666" s="253"/>
      <c r="HZ666" s="253"/>
      <c r="IA666" s="253"/>
      <c r="IB666" s="253"/>
      <c r="IC666" s="253"/>
      <c r="ID666" s="253"/>
      <c r="IE666" s="253"/>
      <c r="IF666" s="253"/>
      <c r="IG666" s="253"/>
      <c r="IH666" s="253"/>
      <c r="II666" s="253"/>
      <c r="IJ666" s="253"/>
      <c r="IK666" s="253"/>
      <c r="IL666" s="253"/>
      <c r="IM666" s="253"/>
      <c r="IN666" s="253"/>
      <c r="IO666" s="253"/>
      <c r="IP666" s="253"/>
      <c r="IQ666" s="253"/>
      <c r="IR666" s="253"/>
      <c r="IS666" s="253"/>
      <c r="IT666" s="253"/>
      <c r="IU666" s="253"/>
      <c r="IV666" s="253"/>
      <c r="IW666" s="253"/>
      <c r="IX666" s="253"/>
      <c r="IY666" s="253"/>
      <c r="IZ666" s="253"/>
      <c r="JA666" s="253"/>
      <c r="JB666" s="253"/>
      <c r="JC666" s="253"/>
      <c r="JD666" s="253"/>
      <c r="JE666" s="253"/>
      <c r="JF666" s="253"/>
      <c r="JG666" s="253"/>
      <c r="JH666" s="253"/>
      <c r="JI666" s="253"/>
      <c r="JJ666" s="253"/>
      <c r="JK666" s="253"/>
      <c r="JL666" s="253"/>
      <c r="JM666" s="253"/>
      <c r="JN666" s="253"/>
      <c r="JO666" s="253"/>
      <c r="JP666" s="253"/>
      <c r="JQ666" s="253"/>
      <c r="JR666" s="253"/>
      <c r="JS666" s="253"/>
      <c r="JT666" s="253"/>
      <c r="JU666" s="253"/>
    </row>
    <row r="667" spans="1:281" s="252" customFormat="1" ht="15" customHeight="1" x14ac:dyDescent="0.25">
      <c r="A667" s="253"/>
      <c r="B667" s="253"/>
      <c r="C667" s="253"/>
      <c r="D667" s="253"/>
      <c r="E667" s="253"/>
      <c r="F667" s="253"/>
      <c r="G667" s="253"/>
      <c r="H667" s="253"/>
      <c r="I667" s="253"/>
      <c r="J667" s="253"/>
      <c r="K667" s="253"/>
      <c r="L667" s="253"/>
      <c r="M667" s="253"/>
      <c r="N667" s="253"/>
      <c r="O667" s="253"/>
      <c r="P667" s="253"/>
      <c r="Q667" s="253"/>
      <c r="R667" s="253"/>
      <c r="S667" s="253"/>
      <c r="T667" s="253"/>
      <c r="U667" s="253" t="s">
        <v>825</v>
      </c>
      <c r="V667" s="253"/>
      <c r="W667" s="253"/>
      <c r="X667" s="253"/>
      <c r="Y667" s="253"/>
      <c r="Z667" s="253"/>
      <c r="AA667" s="253"/>
      <c r="AB667" s="253"/>
      <c r="AC667" s="253" t="s">
        <v>332</v>
      </c>
      <c r="AD667" s="253"/>
      <c r="AE667" s="253"/>
      <c r="AF667" s="253"/>
      <c r="AG667" s="253"/>
      <c r="AH667" s="253"/>
      <c r="AI667" s="253"/>
      <c r="AJ667" s="253"/>
      <c r="AK667" s="253"/>
      <c r="AL667" s="253"/>
      <c r="AM667" s="253"/>
      <c r="AN667" s="253"/>
      <c r="AO667" s="253"/>
      <c r="AP667" s="253"/>
      <c r="AQ667" s="253"/>
      <c r="AR667" s="253"/>
      <c r="AS667" s="253"/>
      <c r="AT667" s="253"/>
      <c r="AU667" s="253"/>
      <c r="AV667" s="253"/>
      <c r="AW667" s="253"/>
      <c r="AX667" s="253"/>
      <c r="AY667" s="253"/>
      <c r="AZ667" s="253"/>
      <c r="BA667" s="253"/>
      <c r="BB667" s="253"/>
      <c r="BC667" s="253"/>
      <c r="BD667" s="253"/>
      <c r="BE667" s="253"/>
      <c r="BF667" s="253"/>
      <c r="BG667" s="253"/>
      <c r="BH667" s="253"/>
      <c r="BI667" s="253"/>
      <c r="BJ667" s="253"/>
      <c r="BK667" s="253"/>
      <c r="BL667" s="253"/>
      <c r="BM667" s="253"/>
      <c r="BN667" s="253"/>
      <c r="BO667" s="253"/>
      <c r="BP667" s="253"/>
      <c r="BQ667" s="253"/>
      <c r="BR667" s="253"/>
      <c r="BS667" s="253"/>
      <c r="BT667" s="253"/>
      <c r="BU667" s="253"/>
      <c r="BV667" s="253"/>
      <c r="BW667" s="253"/>
      <c r="BX667" s="253"/>
      <c r="BY667" s="253"/>
      <c r="BZ667" s="253"/>
      <c r="CA667" s="253"/>
      <c r="CB667" s="253"/>
      <c r="CC667" s="253"/>
      <c r="CD667" s="253"/>
      <c r="CE667" s="253"/>
      <c r="CF667" s="253"/>
      <c r="CG667" s="253"/>
      <c r="CH667" s="253"/>
      <c r="CI667" s="253"/>
      <c r="CJ667" s="253"/>
      <c r="CK667" s="253"/>
      <c r="CL667" s="253"/>
      <c r="CM667" s="253"/>
      <c r="CN667" s="253"/>
      <c r="CO667" s="253"/>
      <c r="CP667" s="253"/>
      <c r="CQ667" s="253"/>
      <c r="CR667" s="253"/>
      <c r="CS667" s="253"/>
      <c r="CT667" s="253"/>
      <c r="CU667" s="253"/>
      <c r="CV667" s="253"/>
      <c r="CW667" s="253"/>
      <c r="CX667" s="253"/>
      <c r="CY667" s="253"/>
      <c r="CZ667" s="253"/>
      <c r="DA667" s="253"/>
      <c r="DB667" s="253"/>
      <c r="DC667" s="253"/>
      <c r="DD667" s="253"/>
      <c r="DE667" s="253"/>
      <c r="DF667" s="253"/>
      <c r="DG667" s="253"/>
      <c r="DH667" s="253"/>
      <c r="DI667" s="253"/>
      <c r="DJ667" s="253"/>
      <c r="DK667" s="253"/>
      <c r="DL667" s="253"/>
      <c r="DM667" s="253"/>
      <c r="DN667" s="253"/>
      <c r="DO667" s="253"/>
      <c r="DP667" s="253"/>
      <c r="DQ667" s="253"/>
      <c r="DR667" s="253"/>
      <c r="DS667" s="253"/>
      <c r="DT667" s="253"/>
      <c r="DU667" s="253"/>
      <c r="DV667" s="253"/>
      <c r="DW667" s="253"/>
      <c r="DX667" s="253"/>
      <c r="DY667" s="253"/>
      <c r="DZ667" s="253"/>
      <c r="EA667" s="253"/>
      <c r="EB667" s="253"/>
      <c r="EC667" s="253"/>
      <c r="ED667" s="253"/>
      <c r="EE667" s="253"/>
      <c r="EF667" s="253"/>
      <c r="EG667" s="253"/>
      <c r="EH667" s="253"/>
      <c r="EI667" s="253"/>
      <c r="EJ667" s="253"/>
      <c r="EK667" s="253"/>
      <c r="EL667" s="253"/>
      <c r="EM667" s="253"/>
      <c r="EN667" s="253"/>
      <c r="EO667" s="253"/>
      <c r="EP667" s="253"/>
      <c r="EQ667" s="253"/>
      <c r="ER667" s="253"/>
      <c r="ES667" s="253"/>
      <c r="ET667" s="253"/>
      <c r="EU667" s="253"/>
      <c r="EV667" s="253"/>
      <c r="EW667" s="253"/>
      <c r="EX667" s="253"/>
      <c r="EY667" s="253"/>
      <c r="EZ667" s="253"/>
      <c r="FA667" s="253"/>
      <c r="FB667" s="253"/>
      <c r="FC667" s="253"/>
      <c r="FD667" s="253"/>
      <c r="FE667" s="253"/>
      <c r="FF667" s="253"/>
      <c r="FG667" s="253"/>
      <c r="FH667" s="253"/>
      <c r="FI667" s="253"/>
      <c r="FJ667" s="253"/>
      <c r="FK667" s="253"/>
      <c r="FL667" s="253"/>
      <c r="FM667" s="253"/>
      <c r="FN667" s="253"/>
      <c r="FO667" s="253"/>
      <c r="FP667" s="253"/>
      <c r="FQ667" s="253"/>
      <c r="FR667" s="253"/>
      <c r="FS667" s="253"/>
      <c r="FT667" s="253"/>
      <c r="FU667" s="253"/>
      <c r="FV667" s="253"/>
      <c r="FW667" s="253"/>
      <c r="FX667" s="253"/>
      <c r="FY667" s="253"/>
      <c r="FZ667" s="253"/>
      <c r="GA667" s="253"/>
      <c r="GB667" s="253"/>
      <c r="GC667" s="253"/>
      <c r="GD667" s="253"/>
      <c r="GE667" s="253"/>
      <c r="GF667" s="253"/>
      <c r="GG667" s="253"/>
      <c r="GH667" s="253"/>
      <c r="GI667" s="253"/>
      <c r="GJ667" s="253"/>
      <c r="GK667" s="253"/>
      <c r="GL667" s="253"/>
      <c r="GM667" s="253"/>
      <c r="GN667" s="253"/>
      <c r="GO667" s="253"/>
      <c r="GP667" s="253"/>
      <c r="GQ667" s="253"/>
      <c r="GR667" s="253"/>
      <c r="GS667" s="253"/>
      <c r="GT667" s="253"/>
      <c r="GU667" s="253"/>
      <c r="GV667" s="253"/>
      <c r="GW667" s="253"/>
      <c r="GX667" s="253"/>
      <c r="GY667" s="253"/>
      <c r="GZ667" s="253"/>
      <c r="HA667" s="253"/>
      <c r="HB667" s="253"/>
      <c r="HC667" s="253"/>
      <c r="HD667" s="253"/>
      <c r="HE667" s="253"/>
      <c r="HF667" s="253"/>
      <c r="HG667" s="253"/>
      <c r="HH667" s="253"/>
      <c r="HI667" s="253"/>
      <c r="HJ667" s="253"/>
      <c r="HK667" s="253"/>
      <c r="HL667" s="253"/>
      <c r="HM667" s="253"/>
      <c r="HN667" s="253"/>
      <c r="HO667" s="253"/>
      <c r="HP667" s="253"/>
      <c r="HQ667" s="253"/>
      <c r="HR667" s="253"/>
      <c r="HS667" s="253"/>
      <c r="HT667" s="253"/>
      <c r="HU667" s="253"/>
      <c r="HV667" s="253"/>
      <c r="HW667" s="253"/>
      <c r="HX667" s="253"/>
      <c r="HY667" s="253"/>
      <c r="HZ667" s="253"/>
      <c r="IA667" s="253"/>
      <c r="IB667" s="253"/>
      <c r="IC667" s="253"/>
      <c r="ID667" s="253"/>
      <c r="IE667" s="253"/>
      <c r="IF667" s="253"/>
      <c r="IG667" s="253"/>
      <c r="IH667" s="253"/>
      <c r="II667" s="253"/>
      <c r="IJ667" s="253"/>
      <c r="IK667" s="253"/>
      <c r="IL667" s="253"/>
      <c r="IM667" s="253"/>
      <c r="IN667" s="253"/>
      <c r="IO667" s="253"/>
      <c r="IP667" s="253"/>
      <c r="IQ667" s="253"/>
      <c r="IR667" s="253"/>
      <c r="IS667" s="253"/>
      <c r="IT667" s="253"/>
      <c r="IU667" s="253"/>
      <c r="IV667" s="253"/>
      <c r="IW667" s="253"/>
      <c r="IX667" s="253"/>
      <c r="IY667" s="253"/>
      <c r="IZ667" s="253"/>
      <c r="JA667" s="253"/>
      <c r="JB667" s="253"/>
      <c r="JC667" s="253"/>
      <c r="JD667" s="253"/>
      <c r="JE667" s="253"/>
      <c r="JF667" s="253"/>
      <c r="JG667" s="253"/>
      <c r="JH667" s="253"/>
      <c r="JI667" s="253"/>
      <c r="JJ667" s="253"/>
      <c r="JK667" s="253"/>
      <c r="JL667" s="253"/>
      <c r="JM667" s="253"/>
      <c r="JN667" s="253"/>
      <c r="JO667" s="253"/>
      <c r="JP667" s="253"/>
      <c r="JQ667" s="253"/>
      <c r="JR667" s="253"/>
      <c r="JS667" s="253"/>
      <c r="JT667" s="253"/>
      <c r="JU667" s="253"/>
    </row>
    <row r="668" spans="1:281" s="252" customFormat="1" ht="15" customHeight="1" x14ac:dyDescent="0.25">
      <c r="A668" s="253"/>
      <c r="B668" s="253"/>
      <c r="C668" s="253"/>
      <c r="D668" s="253"/>
      <c r="E668" s="253"/>
      <c r="F668" s="253"/>
      <c r="G668" s="253"/>
      <c r="H668" s="253"/>
      <c r="I668" s="253"/>
      <c r="J668" s="253"/>
      <c r="K668" s="253"/>
      <c r="L668" s="253"/>
      <c r="M668" s="253"/>
      <c r="N668" s="253"/>
      <c r="O668" s="253"/>
      <c r="P668" s="253"/>
      <c r="Q668" s="253"/>
      <c r="R668" s="253"/>
      <c r="S668" s="253"/>
      <c r="T668" s="253"/>
      <c r="U668" s="253" t="s">
        <v>826</v>
      </c>
      <c r="V668" s="253"/>
      <c r="W668" s="253"/>
      <c r="X668" s="253"/>
      <c r="Y668" s="253"/>
      <c r="Z668" s="253"/>
      <c r="AA668" s="253"/>
      <c r="AB668" s="253"/>
      <c r="AC668" s="253" t="s">
        <v>332</v>
      </c>
      <c r="AD668" s="253"/>
      <c r="AE668" s="253"/>
      <c r="AF668" s="253"/>
      <c r="AG668" s="253"/>
      <c r="AH668" s="253"/>
      <c r="AI668" s="253"/>
      <c r="AJ668" s="253"/>
      <c r="AK668" s="253"/>
      <c r="AL668" s="253"/>
      <c r="AM668" s="253"/>
      <c r="AN668" s="253"/>
      <c r="AO668" s="253"/>
      <c r="AP668" s="253"/>
      <c r="AQ668" s="253"/>
      <c r="AR668" s="253"/>
      <c r="AS668" s="253"/>
      <c r="AT668" s="253"/>
      <c r="AU668" s="253"/>
      <c r="AV668" s="253"/>
      <c r="AW668" s="253"/>
      <c r="AX668" s="253"/>
      <c r="AY668" s="253"/>
      <c r="AZ668" s="253"/>
      <c r="BA668" s="253"/>
      <c r="BB668" s="253"/>
      <c r="BC668" s="253"/>
      <c r="BD668" s="253"/>
      <c r="BE668" s="253"/>
      <c r="BF668" s="253"/>
      <c r="BG668" s="253"/>
      <c r="BH668" s="253"/>
      <c r="BI668" s="253"/>
      <c r="BJ668" s="253"/>
      <c r="BK668" s="253"/>
      <c r="BL668" s="253"/>
      <c r="BM668" s="253"/>
      <c r="BN668" s="253"/>
      <c r="BO668" s="253"/>
      <c r="BP668" s="253"/>
      <c r="BQ668" s="253"/>
      <c r="BR668" s="253"/>
      <c r="BS668" s="253"/>
      <c r="BT668" s="253"/>
      <c r="BU668" s="253"/>
      <c r="BV668" s="253"/>
      <c r="BW668" s="253"/>
      <c r="BX668" s="253"/>
      <c r="BY668" s="253"/>
      <c r="BZ668" s="253"/>
      <c r="CA668" s="253"/>
      <c r="CB668" s="253"/>
      <c r="CC668" s="253"/>
      <c r="CD668" s="253"/>
      <c r="CE668" s="253"/>
      <c r="CF668" s="253"/>
      <c r="CG668" s="253"/>
      <c r="CH668" s="253"/>
      <c r="CI668" s="253"/>
      <c r="CJ668" s="253"/>
      <c r="CK668" s="253"/>
      <c r="CL668" s="253"/>
      <c r="CM668" s="253"/>
      <c r="CN668" s="253"/>
      <c r="CO668" s="253"/>
      <c r="CP668" s="253"/>
      <c r="CQ668" s="253"/>
      <c r="CR668" s="253"/>
      <c r="CS668" s="253"/>
      <c r="CT668" s="253"/>
      <c r="CU668" s="253"/>
      <c r="CV668" s="253"/>
      <c r="CW668" s="253"/>
      <c r="CX668" s="253"/>
      <c r="CY668" s="253"/>
      <c r="CZ668" s="253"/>
      <c r="DA668" s="253"/>
      <c r="DB668" s="253"/>
      <c r="DC668" s="253"/>
      <c r="DD668" s="253"/>
      <c r="DE668" s="253"/>
      <c r="DF668" s="253"/>
      <c r="DG668" s="253"/>
      <c r="DH668" s="253"/>
      <c r="DI668" s="253"/>
      <c r="DJ668" s="253"/>
      <c r="DK668" s="253"/>
      <c r="DL668" s="253"/>
      <c r="DM668" s="253"/>
      <c r="DN668" s="253"/>
      <c r="DO668" s="253"/>
      <c r="DP668" s="253"/>
      <c r="DQ668" s="253"/>
      <c r="DR668" s="253"/>
      <c r="DS668" s="253"/>
      <c r="DT668" s="253"/>
      <c r="DU668" s="253"/>
      <c r="DV668" s="253"/>
      <c r="DW668" s="253"/>
      <c r="DX668" s="253"/>
      <c r="DY668" s="253"/>
      <c r="DZ668" s="253"/>
      <c r="EA668" s="253"/>
      <c r="EB668" s="253"/>
      <c r="EC668" s="253"/>
      <c r="ED668" s="253"/>
      <c r="EE668" s="253"/>
      <c r="EF668" s="253"/>
      <c r="EG668" s="253"/>
      <c r="EH668" s="253"/>
      <c r="EI668" s="253"/>
      <c r="EJ668" s="253"/>
      <c r="EK668" s="253"/>
      <c r="EL668" s="253"/>
      <c r="EM668" s="253"/>
      <c r="EN668" s="253"/>
      <c r="EO668" s="253"/>
      <c r="EP668" s="253"/>
      <c r="EQ668" s="253"/>
      <c r="ER668" s="253"/>
      <c r="ES668" s="253"/>
      <c r="ET668" s="253"/>
      <c r="EU668" s="253"/>
      <c r="EV668" s="253"/>
      <c r="EW668" s="253"/>
      <c r="EX668" s="253"/>
      <c r="EY668" s="253"/>
      <c r="EZ668" s="253"/>
      <c r="FA668" s="253"/>
      <c r="FB668" s="253"/>
      <c r="FC668" s="253"/>
      <c r="FD668" s="253"/>
      <c r="FE668" s="253"/>
      <c r="FF668" s="253"/>
      <c r="FG668" s="253"/>
      <c r="FH668" s="253"/>
      <c r="FI668" s="253"/>
      <c r="FJ668" s="253"/>
      <c r="FK668" s="253"/>
      <c r="FL668" s="253"/>
      <c r="FM668" s="253"/>
      <c r="FN668" s="253"/>
      <c r="FO668" s="253"/>
      <c r="FP668" s="253"/>
      <c r="FQ668" s="253"/>
      <c r="FR668" s="253"/>
      <c r="FS668" s="253"/>
      <c r="FT668" s="253"/>
      <c r="FU668" s="253"/>
      <c r="FV668" s="253"/>
      <c r="FW668" s="253"/>
      <c r="FX668" s="253"/>
      <c r="FY668" s="253"/>
      <c r="FZ668" s="253"/>
      <c r="GA668" s="253"/>
      <c r="GB668" s="253"/>
      <c r="GC668" s="253"/>
      <c r="GD668" s="253"/>
      <c r="GE668" s="253"/>
      <c r="GF668" s="253"/>
      <c r="GG668" s="253"/>
      <c r="GH668" s="253"/>
      <c r="GI668" s="253"/>
      <c r="GJ668" s="253"/>
      <c r="GK668" s="253"/>
      <c r="GL668" s="253"/>
      <c r="GM668" s="253"/>
      <c r="GN668" s="253"/>
      <c r="GO668" s="253"/>
      <c r="GP668" s="253"/>
      <c r="GQ668" s="253"/>
      <c r="GR668" s="253"/>
      <c r="GS668" s="253"/>
      <c r="GT668" s="253"/>
      <c r="GU668" s="253"/>
      <c r="GV668" s="253"/>
      <c r="GW668" s="253"/>
      <c r="GX668" s="253"/>
      <c r="GY668" s="253"/>
      <c r="GZ668" s="253"/>
      <c r="HA668" s="253"/>
      <c r="HB668" s="253"/>
      <c r="HC668" s="253"/>
      <c r="HD668" s="253"/>
      <c r="HE668" s="253"/>
      <c r="HF668" s="253"/>
      <c r="HG668" s="253"/>
      <c r="HH668" s="253"/>
      <c r="HI668" s="253"/>
      <c r="HJ668" s="253"/>
      <c r="HK668" s="253"/>
      <c r="HL668" s="253"/>
      <c r="HM668" s="253"/>
      <c r="HN668" s="253"/>
      <c r="HO668" s="253"/>
      <c r="HP668" s="253"/>
      <c r="HQ668" s="253"/>
      <c r="HR668" s="253"/>
      <c r="HS668" s="253"/>
      <c r="HT668" s="253"/>
      <c r="HU668" s="253"/>
      <c r="HV668" s="253"/>
      <c r="HW668" s="253"/>
      <c r="HX668" s="253"/>
      <c r="HY668" s="253"/>
      <c r="HZ668" s="253"/>
      <c r="IA668" s="253"/>
      <c r="IB668" s="253"/>
      <c r="IC668" s="253"/>
      <c r="ID668" s="253"/>
      <c r="IE668" s="253"/>
      <c r="IF668" s="253"/>
      <c r="IG668" s="253"/>
      <c r="IH668" s="253"/>
      <c r="II668" s="253"/>
      <c r="IJ668" s="253"/>
      <c r="IK668" s="253"/>
      <c r="IL668" s="253"/>
      <c r="IM668" s="253"/>
      <c r="IN668" s="253"/>
      <c r="IO668" s="253"/>
      <c r="IP668" s="253"/>
      <c r="IQ668" s="253"/>
      <c r="IR668" s="253"/>
      <c r="IS668" s="253"/>
      <c r="IT668" s="253"/>
      <c r="IU668" s="253"/>
      <c r="IV668" s="253"/>
      <c r="IW668" s="253"/>
      <c r="IX668" s="253"/>
      <c r="IY668" s="253"/>
      <c r="IZ668" s="253"/>
      <c r="JA668" s="253"/>
      <c r="JB668" s="253"/>
      <c r="JC668" s="253"/>
      <c r="JD668" s="253"/>
      <c r="JE668" s="253"/>
      <c r="JF668" s="253"/>
      <c r="JG668" s="253"/>
      <c r="JH668" s="253"/>
      <c r="JI668" s="253"/>
      <c r="JJ668" s="253"/>
      <c r="JK668" s="253"/>
      <c r="JL668" s="253"/>
      <c r="JM668" s="253"/>
      <c r="JN668" s="253"/>
      <c r="JO668" s="253"/>
      <c r="JP668" s="253"/>
      <c r="JQ668" s="253"/>
      <c r="JR668" s="253"/>
      <c r="JS668" s="253"/>
      <c r="JT668" s="253"/>
      <c r="JU668" s="253"/>
    </row>
    <row r="669" spans="1:281" s="252" customFormat="1" ht="15" customHeight="1" x14ac:dyDescent="0.25">
      <c r="A669" s="253"/>
      <c r="B669" s="253"/>
      <c r="C669" s="253"/>
      <c r="D669" s="253"/>
      <c r="E669" s="253"/>
      <c r="F669" s="253"/>
      <c r="G669" s="253"/>
      <c r="H669" s="253"/>
      <c r="I669" s="253"/>
      <c r="J669" s="253"/>
      <c r="K669" s="253"/>
      <c r="L669" s="253"/>
      <c r="M669" s="253"/>
      <c r="N669" s="253"/>
      <c r="O669" s="253"/>
      <c r="P669" s="253"/>
      <c r="Q669" s="253"/>
      <c r="R669" s="253"/>
      <c r="S669" s="253"/>
      <c r="T669" s="253"/>
      <c r="U669" s="253" t="s">
        <v>827</v>
      </c>
      <c r="V669" s="253"/>
      <c r="W669" s="253"/>
      <c r="X669" s="253"/>
      <c r="Y669" s="253"/>
      <c r="Z669" s="253"/>
      <c r="AA669" s="253"/>
      <c r="AB669" s="253"/>
      <c r="AC669" s="253" t="s">
        <v>393</v>
      </c>
      <c r="AD669" s="253"/>
      <c r="AE669" s="253"/>
      <c r="AF669" s="253"/>
      <c r="AG669" s="253"/>
      <c r="AH669" s="253"/>
      <c r="AI669" s="253"/>
      <c r="AJ669" s="253"/>
      <c r="AK669" s="253"/>
      <c r="AL669" s="253"/>
      <c r="AM669" s="253"/>
      <c r="AN669" s="253"/>
      <c r="AO669" s="253"/>
      <c r="AP669" s="253"/>
      <c r="AQ669" s="253"/>
      <c r="AR669" s="253"/>
      <c r="AS669" s="253"/>
      <c r="AT669" s="253"/>
      <c r="AU669" s="253"/>
      <c r="AV669" s="253"/>
      <c r="AW669" s="253"/>
      <c r="AX669" s="253"/>
      <c r="AY669" s="253"/>
      <c r="AZ669" s="253"/>
      <c r="BA669" s="253"/>
      <c r="BB669" s="253"/>
      <c r="BC669" s="253"/>
      <c r="BD669" s="253"/>
      <c r="BE669" s="253"/>
      <c r="BF669" s="253"/>
      <c r="BG669" s="253"/>
      <c r="BH669" s="253"/>
      <c r="BI669" s="253"/>
      <c r="BJ669" s="253"/>
      <c r="BK669" s="253"/>
      <c r="BL669" s="253"/>
      <c r="BM669" s="253"/>
      <c r="BN669" s="253"/>
      <c r="BO669" s="253"/>
      <c r="BP669" s="253"/>
      <c r="BQ669" s="253"/>
      <c r="BR669" s="253"/>
      <c r="BS669" s="253"/>
      <c r="BT669" s="253"/>
      <c r="BU669" s="253"/>
      <c r="BV669" s="253"/>
      <c r="BW669" s="253"/>
      <c r="BX669" s="253"/>
      <c r="BY669" s="253"/>
      <c r="BZ669" s="253"/>
      <c r="CA669" s="253"/>
      <c r="CB669" s="253"/>
      <c r="CC669" s="253"/>
      <c r="CD669" s="253"/>
      <c r="CE669" s="253"/>
      <c r="CF669" s="253"/>
      <c r="CG669" s="253"/>
      <c r="CH669" s="253"/>
      <c r="CI669" s="253"/>
      <c r="CJ669" s="253"/>
      <c r="CK669" s="253"/>
      <c r="CL669" s="253"/>
      <c r="CM669" s="253"/>
      <c r="CN669" s="253"/>
      <c r="CO669" s="253"/>
      <c r="CP669" s="253"/>
      <c r="CQ669" s="253"/>
      <c r="CR669" s="253"/>
      <c r="CS669" s="253"/>
      <c r="CT669" s="253"/>
      <c r="CU669" s="253"/>
      <c r="CV669" s="253"/>
      <c r="CW669" s="253"/>
      <c r="CX669" s="253"/>
      <c r="CY669" s="253"/>
      <c r="CZ669" s="253"/>
      <c r="DA669" s="253"/>
      <c r="DB669" s="253"/>
      <c r="DC669" s="253"/>
      <c r="DD669" s="253"/>
      <c r="DE669" s="253"/>
      <c r="DF669" s="253"/>
      <c r="DG669" s="253"/>
      <c r="DH669" s="253"/>
      <c r="DI669" s="253"/>
      <c r="DJ669" s="253"/>
      <c r="DK669" s="253"/>
      <c r="DL669" s="253"/>
      <c r="DM669" s="253"/>
      <c r="DN669" s="253"/>
      <c r="DO669" s="253"/>
      <c r="DP669" s="253"/>
      <c r="DQ669" s="253"/>
      <c r="DR669" s="253"/>
      <c r="DS669" s="253"/>
      <c r="DT669" s="253"/>
      <c r="DU669" s="253"/>
      <c r="DV669" s="253"/>
      <c r="DW669" s="253"/>
      <c r="DX669" s="253"/>
      <c r="DY669" s="253"/>
      <c r="DZ669" s="253"/>
      <c r="EA669" s="253"/>
      <c r="EB669" s="253"/>
      <c r="EC669" s="253"/>
      <c r="ED669" s="253"/>
      <c r="EE669" s="253"/>
      <c r="EF669" s="253"/>
      <c r="EG669" s="253"/>
      <c r="EH669" s="253"/>
      <c r="EI669" s="253"/>
      <c r="EJ669" s="253"/>
      <c r="EK669" s="253"/>
      <c r="EL669" s="253"/>
      <c r="EM669" s="253"/>
      <c r="EN669" s="253"/>
      <c r="EO669" s="253"/>
      <c r="EP669" s="253"/>
      <c r="EQ669" s="253"/>
      <c r="ER669" s="253"/>
      <c r="ES669" s="253"/>
      <c r="ET669" s="253"/>
      <c r="EU669" s="253"/>
      <c r="EV669" s="253"/>
      <c r="EW669" s="253"/>
      <c r="EX669" s="253"/>
      <c r="EY669" s="253"/>
      <c r="EZ669" s="253"/>
      <c r="FA669" s="253"/>
      <c r="FB669" s="253"/>
      <c r="FC669" s="253"/>
      <c r="FD669" s="253"/>
      <c r="FE669" s="253"/>
      <c r="FF669" s="253"/>
      <c r="FG669" s="253"/>
      <c r="FH669" s="253"/>
      <c r="FI669" s="253"/>
      <c r="FJ669" s="253"/>
      <c r="FK669" s="253"/>
      <c r="FL669" s="253"/>
      <c r="FM669" s="253"/>
      <c r="FN669" s="253"/>
      <c r="FO669" s="253"/>
      <c r="FP669" s="253"/>
      <c r="FQ669" s="253"/>
      <c r="FR669" s="253"/>
      <c r="FS669" s="253"/>
      <c r="FT669" s="253"/>
      <c r="FU669" s="253"/>
      <c r="FV669" s="253"/>
      <c r="FW669" s="253"/>
      <c r="FX669" s="253"/>
      <c r="FY669" s="253"/>
      <c r="FZ669" s="253"/>
      <c r="GA669" s="253"/>
      <c r="GB669" s="253"/>
      <c r="GC669" s="253"/>
      <c r="GD669" s="253"/>
      <c r="GE669" s="253"/>
      <c r="GF669" s="253"/>
      <c r="GG669" s="253"/>
      <c r="GH669" s="253"/>
      <c r="GI669" s="253"/>
      <c r="GJ669" s="253"/>
      <c r="GK669" s="253"/>
      <c r="GL669" s="253"/>
      <c r="GM669" s="253"/>
      <c r="GN669" s="253"/>
      <c r="GO669" s="253"/>
      <c r="GP669" s="253"/>
      <c r="GQ669" s="253"/>
      <c r="GR669" s="253"/>
      <c r="GS669" s="253"/>
      <c r="GT669" s="253"/>
      <c r="GU669" s="253"/>
      <c r="GV669" s="253"/>
      <c r="GW669" s="253"/>
      <c r="GX669" s="253"/>
      <c r="GY669" s="253"/>
      <c r="GZ669" s="253"/>
      <c r="HA669" s="253"/>
      <c r="HB669" s="253"/>
      <c r="HC669" s="253"/>
      <c r="HD669" s="253"/>
      <c r="HE669" s="253"/>
      <c r="HF669" s="253"/>
      <c r="HG669" s="253"/>
      <c r="HH669" s="253"/>
      <c r="HI669" s="253"/>
      <c r="HJ669" s="253"/>
      <c r="HK669" s="253"/>
      <c r="HL669" s="253"/>
      <c r="HM669" s="253"/>
      <c r="HN669" s="253"/>
      <c r="HO669" s="253"/>
      <c r="HP669" s="253"/>
      <c r="HQ669" s="253"/>
      <c r="HR669" s="253"/>
      <c r="HS669" s="253"/>
      <c r="HT669" s="253"/>
      <c r="HU669" s="253"/>
      <c r="HV669" s="253"/>
      <c r="HW669" s="253"/>
      <c r="HX669" s="253"/>
      <c r="HY669" s="253"/>
      <c r="HZ669" s="253"/>
      <c r="IA669" s="253"/>
      <c r="IB669" s="253"/>
      <c r="IC669" s="253"/>
      <c r="ID669" s="253"/>
      <c r="IE669" s="253"/>
      <c r="IF669" s="253"/>
      <c r="IG669" s="253"/>
      <c r="IH669" s="253"/>
      <c r="II669" s="253"/>
      <c r="IJ669" s="253"/>
      <c r="IK669" s="253"/>
      <c r="IL669" s="253"/>
      <c r="IM669" s="253"/>
      <c r="IN669" s="253"/>
      <c r="IO669" s="253"/>
      <c r="IP669" s="253"/>
      <c r="IQ669" s="253"/>
      <c r="IR669" s="253"/>
      <c r="IS669" s="253"/>
      <c r="IT669" s="253"/>
      <c r="IU669" s="253"/>
      <c r="IV669" s="253"/>
      <c r="IW669" s="253"/>
      <c r="IX669" s="253"/>
      <c r="IY669" s="253"/>
      <c r="IZ669" s="253"/>
      <c r="JA669" s="253"/>
      <c r="JB669" s="253"/>
      <c r="JC669" s="253"/>
      <c r="JD669" s="253"/>
      <c r="JE669" s="253"/>
      <c r="JF669" s="253"/>
      <c r="JG669" s="253"/>
      <c r="JH669" s="253"/>
      <c r="JI669" s="253"/>
      <c r="JJ669" s="253"/>
      <c r="JK669" s="253"/>
      <c r="JL669" s="253"/>
      <c r="JM669" s="253"/>
      <c r="JN669" s="253"/>
      <c r="JO669" s="253"/>
      <c r="JP669" s="253"/>
      <c r="JQ669" s="253"/>
      <c r="JR669" s="253"/>
      <c r="JS669" s="253"/>
      <c r="JT669" s="253"/>
      <c r="JU669" s="253"/>
    </row>
    <row r="670" spans="1:281" s="252" customFormat="1" ht="15" customHeight="1" x14ac:dyDescent="0.25">
      <c r="A670" s="253"/>
      <c r="B670" s="253"/>
      <c r="C670" s="253"/>
      <c r="D670" s="253"/>
      <c r="E670" s="253"/>
      <c r="F670" s="253"/>
      <c r="G670" s="253"/>
      <c r="H670" s="253"/>
      <c r="I670" s="253"/>
      <c r="J670" s="253"/>
      <c r="K670" s="253"/>
      <c r="L670" s="253"/>
      <c r="M670" s="253"/>
      <c r="N670" s="253"/>
      <c r="O670" s="253"/>
      <c r="P670" s="253"/>
      <c r="Q670" s="253"/>
      <c r="R670" s="253"/>
      <c r="S670" s="253"/>
      <c r="T670" s="253"/>
      <c r="U670" s="253" t="s">
        <v>828</v>
      </c>
      <c r="V670" s="253"/>
      <c r="W670" s="253"/>
      <c r="X670" s="253"/>
      <c r="Y670" s="253"/>
      <c r="Z670" s="253"/>
      <c r="AA670" s="253"/>
      <c r="AB670" s="253"/>
      <c r="AC670" s="253" t="s">
        <v>323</v>
      </c>
      <c r="AD670" s="253"/>
      <c r="AE670" s="253"/>
      <c r="AF670" s="253"/>
      <c r="AG670" s="253"/>
      <c r="AH670" s="253"/>
      <c r="AI670" s="253"/>
      <c r="AJ670" s="253"/>
      <c r="AK670" s="253"/>
      <c r="AL670" s="253"/>
      <c r="AM670" s="253"/>
      <c r="AN670" s="253"/>
      <c r="AO670" s="253"/>
      <c r="AP670" s="253"/>
      <c r="AQ670" s="253"/>
      <c r="AR670" s="253"/>
      <c r="AS670" s="253"/>
      <c r="AT670" s="253"/>
      <c r="AU670" s="253"/>
      <c r="AV670" s="253"/>
      <c r="AW670" s="253"/>
      <c r="AX670" s="253"/>
      <c r="AY670" s="253"/>
      <c r="AZ670" s="253"/>
      <c r="BA670" s="253"/>
      <c r="BB670" s="253"/>
      <c r="BC670" s="253"/>
      <c r="BD670" s="253"/>
      <c r="BE670" s="253"/>
      <c r="BF670" s="253"/>
      <c r="BG670" s="253"/>
      <c r="BH670" s="253"/>
      <c r="BI670" s="253"/>
      <c r="BJ670" s="253"/>
      <c r="BK670" s="253"/>
      <c r="BL670" s="253"/>
      <c r="BM670" s="253"/>
      <c r="BN670" s="253"/>
      <c r="BO670" s="253"/>
      <c r="BP670" s="253"/>
      <c r="BQ670" s="253"/>
      <c r="BR670" s="253"/>
      <c r="BS670" s="253"/>
      <c r="BT670" s="253"/>
      <c r="BU670" s="253"/>
      <c r="BV670" s="253"/>
      <c r="BW670" s="253"/>
      <c r="BX670" s="253"/>
      <c r="BY670" s="253"/>
      <c r="BZ670" s="253"/>
      <c r="CA670" s="253"/>
      <c r="CB670" s="253"/>
      <c r="CC670" s="253"/>
      <c r="CD670" s="253"/>
      <c r="CE670" s="253"/>
      <c r="CF670" s="253"/>
      <c r="CG670" s="253"/>
      <c r="CH670" s="253"/>
      <c r="CI670" s="253"/>
      <c r="CJ670" s="253"/>
      <c r="CK670" s="253"/>
      <c r="CL670" s="253"/>
      <c r="CM670" s="253"/>
      <c r="CN670" s="253"/>
      <c r="CO670" s="253"/>
      <c r="CP670" s="253"/>
      <c r="CQ670" s="253"/>
      <c r="CR670" s="253"/>
      <c r="CS670" s="253"/>
      <c r="CT670" s="253"/>
      <c r="CU670" s="253"/>
      <c r="CV670" s="253"/>
      <c r="CW670" s="253"/>
      <c r="CX670" s="253"/>
      <c r="CY670" s="253"/>
      <c r="CZ670" s="253"/>
      <c r="DA670" s="253"/>
      <c r="DB670" s="253"/>
      <c r="DC670" s="253"/>
      <c r="DD670" s="253"/>
      <c r="DE670" s="253"/>
      <c r="DF670" s="253"/>
      <c r="DG670" s="253"/>
      <c r="DH670" s="253"/>
      <c r="DI670" s="253"/>
      <c r="DJ670" s="253"/>
      <c r="DK670" s="253"/>
      <c r="DL670" s="253"/>
      <c r="DM670" s="253"/>
      <c r="DN670" s="253"/>
      <c r="DO670" s="253"/>
      <c r="DP670" s="253"/>
      <c r="DQ670" s="253"/>
      <c r="DR670" s="253"/>
      <c r="DS670" s="253"/>
      <c r="DT670" s="253"/>
      <c r="DU670" s="253"/>
      <c r="DV670" s="253"/>
      <c r="DW670" s="253"/>
      <c r="DX670" s="253"/>
      <c r="DY670" s="253"/>
      <c r="DZ670" s="253"/>
      <c r="EA670" s="253"/>
      <c r="EB670" s="253"/>
      <c r="EC670" s="253"/>
      <c r="ED670" s="253"/>
      <c r="EE670" s="253"/>
      <c r="EF670" s="253"/>
      <c r="EG670" s="253"/>
      <c r="EH670" s="253"/>
      <c r="EI670" s="253"/>
      <c r="EJ670" s="253"/>
      <c r="EK670" s="253"/>
      <c r="EL670" s="253"/>
      <c r="EM670" s="253"/>
      <c r="EN670" s="253"/>
      <c r="EO670" s="253"/>
      <c r="EP670" s="253"/>
      <c r="EQ670" s="253"/>
      <c r="ER670" s="253"/>
      <c r="ES670" s="253"/>
      <c r="ET670" s="253"/>
      <c r="EU670" s="253"/>
      <c r="EV670" s="253"/>
      <c r="EW670" s="253"/>
      <c r="EX670" s="253"/>
      <c r="EY670" s="253"/>
      <c r="EZ670" s="253"/>
      <c r="FA670" s="253"/>
      <c r="FB670" s="253"/>
      <c r="FC670" s="253"/>
      <c r="FD670" s="253"/>
      <c r="FE670" s="253"/>
      <c r="FF670" s="253"/>
      <c r="FG670" s="253"/>
      <c r="FH670" s="253"/>
      <c r="FI670" s="253"/>
      <c r="FJ670" s="253"/>
      <c r="FK670" s="253"/>
      <c r="FL670" s="253"/>
      <c r="FM670" s="253"/>
      <c r="FN670" s="253"/>
      <c r="FO670" s="253"/>
      <c r="FP670" s="253"/>
      <c r="FQ670" s="253"/>
      <c r="FR670" s="253"/>
      <c r="FS670" s="253"/>
      <c r="FT670" s="253"/>
      <c r="FU670" s="253"/>
      <c r="FV670" s="253"/>
      <c r="FW670" s="253"/>
      <c r="FX670" s="253"/>
      <c r="FY670" s="253"/>
      <c r="FZ670" s="253"/>
      <c r="GA670" s="253"/>
      <c r="GB670" s="253"/>
      <c r="GC670" s="253"/>
      <c r="GD670" s="253"/>
      <c r="GE670" s="253"/>
      <c r="GF670" s="253"/>
      <c r="GG670" s="253"/>
      <c r="GH670" s="253"/>
      <c r="GI670" s="253"/>
      <c r="GJ670" s="253"/>
      <c r="GK670" s="253"/>
      <c r="GL670" s="253"/>
      <c r="GM670" s="253"/>
      <c r="GN670" s="253"/>
      <c r="GO670" s="253"/>
      <c r="GP670" s="253"/>
      <c r="GQ670" s="253"/>
      <c r="GR670" s="253"/>
      <c r="GS670" s="253"/>
      <c r="GT670" s="253"/>
      <c r="GU670" s="253"/>
      <c r="GV670" s="253"/>
      <c r="GW670" s="253"/>
      <c r="GX670" s="253"/>
      <c r="GY670" s="253"/>
      <c r="GZ670" s="253"/>
      <c r="HA670" s="253"/>
      <c r="HB670" s="253"/>
      <c r="HC670" s="253"/>
      <c r="HD670" s="253"/>
      <c r="HE670" s="253"/>
      <c r="HF670" s="253"/>
      <c r="HG670" s="253"/>
      <c r="HH670" s="253"/>
      <c r="HI670" s="253"/>
      <c r="HJ670" s="253"/>
      <c r="HK670" s="253"/>
      <c r="HL670" s="253"/>
      <c r="HM670" s="253"/>
      <c r="HN670" s="253"/>
      <c r="HO670" s="253"/>
      <c r="HP670" s="253"/>
      <c r="HQ670" s="253"/>
      <c r="HR670" s="253"/>
      <c r="HS670" s="253"/>
      <c r="HT670" s="253"/>
      <c r="HU670" s="253"/>
      <c r="HV670" s="253"/>
      <c r="HW670" s="253"/>
      <c r="HX670" s="253"/>
      <c r="HY670" s="253"/>
      <c r="HZ670" s="253"/>
      <c r="IA670" s="253"/>
      <c r="IB670" s="253"/>
      <c r="IC670" s="253"/>
      <c r="ID670" s="253"/>
      <c r="IE670" s="253"/>
      <c r="IF670" s="253"/>
      <c r="IG670" s="253"/>
      <c r="IH670" s="253"/>
      <c r="II670" s="253"/>
      <c r="IJ670" s="253"/>
      <c r="IK670" s="253"/>
      <c r="IL670" s="253"/>
      <c r="IM670" s="253"/>
      <c r="IN670" s="253"/>
      <c r="IO670" s="253"/>
      <c r="IP670" s="253"/>
      <c r="IQ670" s="253"/>
      <c r="IR670" s="253"/>
      <c r="IS670" s="253"/>
      <c r="IT670" s="253"/>
      <c r="IU670" s="253"/>
      <c r="IV670" s="253"/>
      <c r="IW670" s="253"/>
      <c r="IX670" s="253"/>
      <c r="IY670" s="253"/>
      <c r="IZ670" s="253"/>
      <c r="JA670" s="253"/>
      <c r="JB670" s="253"/>
      <c r="JC670" s="253"/>
      <c r="JD670" s="253"/>
      <c r="JE670" s="253"/>
      <c r="JF670" s="253"/>
      <c r="JG670" s="253"/>
      <c r="JH670" s="253"/>
      <c r="JI670" s="253"/>
      <c r="JJ670" s="253"/>
      <c r="JK670" s="253"/>
      <c r="JL670" s="253"/>
      <c r="JM670" s="253"/>
      <c r="JN670" s="253"/>
      <c r="JO670" s="253"/>
      <c r="JP670" s="253"/>
      <c r="JQ670" s="253"/>
      <c r="JR670" s="253"/>
      <c r="JS670" s="253"/>
      <c r="JT670" s="253"/>
      <c r="JU670" s="253"/>
    </row>
    <row r="671" spans="1:281" s="252" customFormat="1" ht="15" customHeight="1" x14ac:dyDescent="0.25">
      <c r="A671" s="253"/>
      <c r="B671" s="253"/>
      <c r="C671" s="253"/>
      <c r="D671" s="253"/>
      <c r="E671" s="253"/>
      <c r="F671" s="253"/>
      <c r="G671" s="253"/>
      <c r="H671" s="253"/>
      <c r="I671" s="253"/>
      <c r="J671" s="253"/>
      <c r="K671" s="253"/>
      <c r="L671" s="253"/>
      <c r="M671" s="253"/>
      <c r="N671" s="253"/>
      <c r="O671" s="253"/>
      <c r="P671" s="253"/>
      <c r="Q671" s="253"/>
      <c r="R671" s="253"/>
      <c r="S671" s="253"/>
      <c r="T671" s="253"/>
      <c r="U671" s="253" t="s">
        <v>829</v>
      </c>
      <c r="V671" s="253"/>
      <c r="W671" s="253"/>
      <c r="X671" s="253"/>
      <c r="Y671" s="253"/>
      <c r="Z671" s="253"/>
      <c r="AA671" s="253"/>
      <c r="AB671" s="253"/>
      <c r="AC671" s="253" t="s">
        <v>323</v>
      </c>
      <c r="AD671" s="253"/>
      <c r="AE671" s="253"/>
      <c r="AF671" s="253"/>
      <c r="AG671" s="253"/>
      <c r="AH671" s="253"/>
      <c r="AI671" s="253"/>
      <c r="AJ671" s="253"/>
      <c r="AK671" s="253"/>
      <c r="AL671" s="253"/>
      <c r="AM671" s="253"/>
      <c r="AN671" s="253"/>
      <c r="AO671" s="253"/>
      <c r="AP671" s="253"/>
      <c r="AQ671" s="253"/>
      <c r="AR671" s="253"/>
      <c r="AS671" s="253"/>
      <c r="AT671" s="253"/>
      <c r="AU671" s="253"/>
      <c r="AV671" s="253"/>
      <c r="AW671" s="253"/>
      <c r="AX671" s="253"/>
      <c r="AY671" s="253"/>
      <c r="AZ671" s="253"/>
      <c r="BA671" s="253"/>
      <c r="BB671" s="253"/>
      <c r="BC671" s="253"/>
      <c r="BD671" s="253"/>
      <c r="BE671" s="253"/>
      <c r="BF671" s="253"/>
      <c r="BG671" s="253"/>
      <c r="BH671" s="253"/>
      <c r="BI671" s="253"/>
      <c r="BJ671" s="253"/>
      <c r="BK671" s="253"/>
      <c r="BL671" s="253"/>
      <c r="BM671" s="253"/>
      <c r="BN671" s="253"/>
      <c r="BO671" s="253"/>
      <c r="BP671" s="253"/>
      <c r="BQ671" s="253"/>
      <c r="BR671" s="253"/>
      <c r="BS671" s="253"/>
      <c r="BT671" s="253"/>
      <c r="BU671" s="253"/>
      <c r="BV671" s="253"/>
      <c r="BW671" s="253"/>
      <c r="BX671" s="253"/>
      <c r="BY671" s="253"/>
      <c r="BZ671" s="253"/>
      <c r="CA671" s="253"/>
      <c r="CB671" s="253"/>
      <c r="CC671" s="253"/>
      <c r="CD671" s="253"/>
      <c r="CE671" s="253"/>
      <c r="CF671" s="253"/>
      <c r="CG671" s="253"/>
      <c r="CH671" s="253"/>
      <c r="CI671" s="253"/>
      <c r="CJ671" s="253"/>
      <c r="CK671" s="253"/>
      <c r="CL671" s="253"/>
      <c r="CM671" s="253"/>
      <c r="CN671" s="253"/>
      <c r="CO671" s="253"/>
      <c r="CP671" s="253"/>
      <c r="CQ671" s="253"/>
      <c r="CR671" s="253"/>
      <c r="CS671" s="253"/>
      <c r="CT671" s="253"/>
      <c r="CU671" s="253"/>
      <c r="CV671" s="253"/>
      <c r="CW671" s="253"/>
      <c r="CX671" s="253"/>
      <c r="CY671" s="253"/>
      <c r="CZ671" s="253"/>
      <c r="DA671" s="253"/>
      <c r="DB671" s="253"/>
      <c r="DC671" s="253"/>
      <c r="DD671" s="253"/>
      <c r="DE671" s="253"/>
      <c r="DF671" s="253"/>
      <c r="DG671" s="253"/>
      <c r="DH671" s="253"/>
      <c r="DI671" s="253"/>
      <c r="DJ671" s="253"/>
      <c r="DK671" s="253"/>
      <c r="DL671" s="253"/>
      <c r="DM671" s="253"/>
      <c r="DN671" s="253"/>
      <c r="DO671" s="253"/>
      <c r="DP671" s="253"/>
      <c r="DQ671" s="253"/>
      <c r="DR671" s="253"/>
      <c r="DS671" s="253"/>
      <c r="DT671" s="253"/>
      <c r="DU671" s="253"/>
      <c r="DV671" s="253"/>
      <c r="DW671" s="253"/>
      <c r="DX671" s="253"/>
      <c r="DY671" s="253"/>
      <c r="DZ671" s="253"/>
      <c r="EA671" s="253"/>
      <c r="EB671" s="253"/>
      <c r="EC671" s="253"/>
      <c r="ED671" s="253"/>
      <c r="EE671" s="253"/>
      <c r="EF671" s="253"/>
      <c r="EG671" s="253"/>
      <c r="EH671" s="253"/>
      <c r="EI671" s="253"/>
      <c r="EJ671" s="253"/>
      <c r="EK671" s="253"/>
      <c r="EL671" s="253"/>
      <c r="EM671" s="253"/>
      <c r="EN671" s="253"/>
      <c r="EO671" s="253"/>
      <c r="EP671" s="253"/>
      <c r="EQ671" s="253"/>
      <c r="ER671" s="253"/>
      <c r="ES671" s="253"/>
      <c r="ET671" s="253"/>
      <c r="EU671" s="253"/>
      <c r="EV671" s="253"/>
      <c r="EW671" s="253"/>
      <c r="EX671" s="253"/>
      <c r="EY671" s="253"/>
      <c r="EZ671" s="253"/>
      <c r="FA671" s="253"/>
      <c r="FB671" s="253"/>
      <c r="FC671" s="253"/>
      <c r="FD671" s="253"/>
      <c r="FE671" s="253"/>
      <c r="FF671" s="253"/>
      <c r="FG671" s="253"/>
      <c r="FH671" s="253"/>
      <c r="FI671" s="253"/>
      <c r="FJ671" s="253"/>
      <c r="FK671" s="253"/>
      <c r="FL671" s="253"/>
      <c r="FM671" s="253"/>
      <c r="FN671" s="253"/>
      <c r="FO671" s="253"/>
      <c r="FP671" s="253"/>
      <c r="FQ671" s="253"/>
      <c r="FR671" s="253"/>
      <c r="FS671" s="253"/>
      <c r="FT671" s="253"/>
      <c r="FU671" s="253"/>
      <c r="FV671" s="253"/>
      <c r="FW671" s="253"/>
      <c r="FX671" s="253"/>
      <c r="FY671" s="253"/>
      <c r="FZ671" s="253"/>
      <c r="GA671" s="253"/>
      <c r="GB671" s="253"/>
      <c r="GC671" s="253"/>
      <c r="GD671" s="253"/>
      <c r="GE671" s="253"/>
      <c r="GF671" s="253"/>
      <c r="GG671" s="253"/>
      <c r="GH671" s="253"/>
      <c r="GI671" s="253"/>
      <c r="GJ671" s="253"/>
      <c r="GK671" s="253"/>
      <c r="GL671" s="253"/>
      <c r="GM671" s="253"/>
      <c r="GN671" s="253"/>
      <c r="GO671" s="253"/>
      <c r="GP671" s="253"/>
      <c r="GQ671" s="253"/>
      <c r="GR671" s="253"/>
      <c r="GS671" s="253"/>
      <c r="GT671" s="253"/>
      <c r="GU671" s="253"/>
      <c r="GV671" s="253"/>
      <c r="GW671" s="253"/>
      <c r="GX671" s="253"/>
      <c r="GY671" s="253"/>
      <c r="GZ671" s="253"/>
      <c r="HA671" s="253"/>
      <c r="HB671" s="253"/>
      <c r="HC671" s="253"/>
      <c r="HD671" s="253"/>
      <c r="HE671" s="253"/>
      <c r="HF671" s="253"/>
      <c r="HG671" s="253"/>
      <c r="HH671" s="253"/>
      <c r="HI671" s="253"/>
      <c r="HJ671" s="253"/>
      <c r="HK671" s="253"/>
      <c r="HL671" s="253"/>
      <c r="HM671" s="253"/>
      <c r="HN671" s="253"/>
      <c r="HO671" s="253"/>
      <c r="HP671" s="253"/>
      <c r="HQ671" s="253"/>
      <c r="HR671" s="253"/>
      <c r="HS671" s="253"/>
      <c r="HT671" s="253"/>
      <c r="HU671" s="253"/>
      <c r="HV671" s="253"/>
      <c r="HW671" s="253"/>
      <c r="HX671" s="253"/>
      <c r="HY671" s="253"/>
      <c r="HZ671" s="253"/>
      <c r="IA671" s="253"/>
      <c r="IB671" s="253"/>
      <c r="IC671" s="253"/>
      <c r="ID671" s="253"/>
      <c r="IE671" s="253"/>
      <c r="IF671" s="253"/>
      <c r="IG671" s="253"/>
      <c r="IH671" s="253"/>
      <c r="II671" s="253"/>
      <c r="IJ671" s="253"/>
      <c r="IK671" s="253"/>
      <c r="IL671" s="253"/>
      <c r="IM671" s="253"/>
      <c r="IN671" s="253"/>
      <c r="IO671" s="253"/>
      <c r="IP671" s="253"/>
      <c r="IQ671" s="253"/>
      <c r="IR671" s="253"/>
      <c r="IS671" s="253"/>
      <c r="IT671" s="253"/>
      <c r="IU671" s="253"/>
      <c r="IV671" s="253"/>
      <c r="IW671" s="253"/>
      <c r="IX671" s="253"/>
      <c r="IY671" s="253"/>
      <c r="IZ671" s="253"/>
      <c r="JA671" s="253"/>
      <c r="JB671" s="253"/>
      <c r="JC671" s="253"/>
      <c r="JD671" s="253"/>
      <c r="JE671" s="253"/>
      <c r="JF671" s="253"/>
      <c r="JG671" s="253"/>
      <c r="JH671" s="253"/>
      <c r="JI671" s="253"/>
      <c r="JJ671" s="253"/>
      <c r="JK671" s="253"/>
      <c r="JL671" s="253"/>
      <c r="JM671" s="253"/>
      <c r="JN671" s="253"/>
      <c r="JO671" s="253"/>
      <c r="JP671" s="253"/>
      <c r="JQ671" s="253"/>
      <c r="JR671" s="253"/>
      <c r="JS671" s="253"/>
      <c r="JT671" s="253"/>
      <c r="JU671" s="253"/>
    </row>
    <row r="672" spans="1:281" s="252" customFormat="1" ht="15" customHeight="1" x14ac:dyDescent="0.25">
      <c r="A672" s="253"/>
      <c r="B672" s="253"/>
      <c r="C672" s="253"/>
      <c r="D672" s="253"/>
      <c r="E672" s="253"/>
      <c r="F672" s="253"/>
      <c r="G672" s="253"/>
      <c r="H672" s="253"/>
      <c r="I672" s="253"/>
      <c r="J672" s="253"/>
      <c r="K672" s="253"/>
      <c r="L672" s="253"/>
      <c r="M672" s="253"/>
      <c r="N672" s="253"/>
      <c r="O672" s="253"/>
      <c r="P672" s="253"/>
      <c r="Q672" s="253"/>
      <c r="R672" s="253"/>
      <c r="S672" s="253"/>
      <c r="T672" s="253"/>
      <c r="U672" s="253" t="s">
        <v>830</v>
      </c>
      <c r="V672" s="253"/>
      <c r="W672" s="253"/>
      <c r="X672" s="253"/>
      <c r="Y672" s="253"/>
      <c r="Z672" s="253"/>
      <c r="AA672" s="253"/>
      <c r="AB672" s="253"/>
      <c r="AC672" s="253" t="s">
        <v>357</v>
      </c>
      <c r="AD672" s="253"/>
      <c r="AE672" s="253"/>
      <c r="AF672" s="253"/>
      <c r="AG672" s="253"/>
      <c r="AH672" s="253"/>
      <c r="AI672" s="253"/>
      <c r="AJ672" s="253"/>
      <c r="AK672" s="253"/>
      <c r="AL672" s="253"/>
      <c r="AM672" s="253"/>
      <c r="AN672" s="253"/>
      <c r="AO672" s="253"/>
      <c r="AP672" s="253"/>
      <c r="AQ672" s="253"/>
      <c r="AR672" s="253"/>
      <c r="AS672" s="253"/>
      <c r="AT672" s="253"/>
      <c r="AU672" s="253"/>
      <c r="AV672" s="253"/>
      <c r="AW672" s="253"/>
      <c r="AX672" s="253"/>
      <c r="AY672" s="253"/>
      <c r="AZ672" s="253"/>
      <c r="BA672" s="253"/>
      <c r="BB672" s="253"/>
      <c r="BC672" s="253"/>
      <c r="BD672" s="253"/>
      <c r="BE672" s="253"/>
      <c r="BF672" s="253"/>
      <c r="BG672" s="253"/>
      <c r="BH672" s="253"/>
      <c r="BI672" s="253"/>
      <c r="BJ672" s="253"/>
      <c r="BK672" s="253"/>
      <c r="BL672" s="253"/>
      <c r="BM672" s="253"/>
      <c r="BN672" s="253"/>
      <c r="BO672" s="253"/>
      <c r="BP672" s="253"/>
      <c r="BQ672" s="253"/>
      <c r="BR672" s="253"/>
      <c r="BS672" s="253"/>
      <c r="BT672" s="253"/>
      <c r="BU672" s="253"/>
      <c r="BV672" s="253"/>
      <c r="BW672" s="253"/>
      <c r="BX672" s="253"/>
      <c r="BY672" s="253"/>
      <c r="BZ672" s="253"/>
      <c r="CA672" s="253"/>
      <c r="CB672" s="253"/>
      <c r="CC672" s="253"/>
      <c r="CD672" s="253"/>
      <c r="CE672" s="253"/>
      <c r="CF672" s="253"/>
      <c r="CG672" s="253"/>
      <c r="CH672" s="253"/>
      <c r="CI672" s="253"/>
      <c r="CJ672" s="253"/>
      <c r="CK672" s="253"/>
      <c r="CL672" s="253"/>
      <c r="CM672" s="253"/>
      <c r="CN672" s="253"/>
      <c r="CO672" s="253"/>
      <c r="CP672" s="253"/>
      <c r="CQ672" s="253"/>
      <c r="CR672" s="253"/>
      <c r="CS672" s="253"/>
      <c r="CT672" s="253"/>
      <c r="CU672" s="253"/>
      <c r="CV672" s="253"/>
      <c r="CW672" s="253"/>
      <c r="CX672" s="253"/>
      <c r="CY672" s="253"/>
      <c r="CZ672" s="253"/>
      <c r="DA672" s="253"/>
      <c r="DB672" s="253"/>
      <c r="DC672" s="253"/>
      <c r="DD672" s="253"/>
      <c r="DE672" s="253"/>
      <c r="DF672" s="253"/>
      <c r="DG672" s="253"/>
      <c r="DH672" s="253"/>
      <c r="DI672" s="253"/>
      <c r="DJ672" s="253"/>
      <c r="DK672" s="253"/>
      <c r="DL672" s="253"/>
      <c r="DM672" s="253"/>
      <c r="DN672" s="253"/>
      <c r="DO672" s="253"/>
      <c r="DP672" s="253"/>
      <c r="DQ672" s="253"/>
      <c r="DR672" s="253"/>
      <c r="DS672" s="253"/>
      <c r="DT672" s="253"/>
      <c r="DU672" s="253"/>
      <c r="DV672" s="253"/>
      <c r="DW672" s="253"/>
      <c r="DX672" s="253"/>
      <c r="DY672" s="253"/>
      <c r="DZ672" s="253"/>
      <c r="EA672" s="253"/>
      <c r="EB672" s="253"/>
      <c r="EC672" s="253"/>
      <c r="ED672" s="253"/>
      <c r="EE672" s="253"/>
      <c r="EF672" s="253"/>
      <c r="EG672" s="253"/>
      <c r="EH672" s="253"/>
      <c r="EI672" s="253"/>
      <c r="EJ672" s="253"/>
      <c r="EK672" s="253"/>
      <c r="EL672" s="253"/>
      <c r="EM672" s="253"/>
      <c r="EN672" s="253"/>
      <c r="EO672" s="253"/>
      <c r="EP672" s="253"/>
      <c r="EQ672" s="253"/>
      <c r="ER672" s="253"/>
      <c r="ES672" s="253"/>
      <c r="ET672" s="253"/>
      <c r="EU672" s="253"/>
      <c r="EV672" s="253"/>
      <c r="EW672" s="253"/>
      <c r="EX672" s="253"/>
      <c r="EY672" s="253"/>
      <c r="EZ672" s="253"/>
      <c r="FA672" s="253"/>
      <c r="FB672" s="253"/>
      <c r="FC672" s="253"/>
      <c r="FD672" s="253"/>
      <c r="FE672" s="253"/>
      <c r="FF672" s="253"/>
      <c r="FG672" s="253"/>
      <c r="FH672" s="253"/>
      <c r="FI672" s="253"/>
      <c r="FJ672" s="253"/>
      <c r="FK672" s="253"/>
      <c r="FL672" s="253"/>
      <c r="FM672" s="253"/>
      <c r="FN672" s="253"/>
      <c r="FO672" s="253"/>
      <c r="FP672" s="253"/>
      <c r="FQ672" s="253"/>
      <c r="FR672" s="253"/>
      <c r="FS672" s="253"/>
      <c r="FT672" s="253"/>
      <c r="FU672" s="253"/>
      <c r="FV672" s="253"/>
      <c r="FW672" s="253"/>
      <c r="FX672" s="253"/>
      <c r="FY672" s="253"/>
      <c r="FZ672" s="253"/>
      <c r="GA672" s="253"/>
      <c r="GB672" s="253"/>
      <c r="GC672" s="253"/>
      <c r="GD672" s="253"/>
      <c r="GE672" s="253"/>
      <c r="GF672" s="253"/>
      <c r="GG672" s="253"/>
      <c r="GH672" s="253"/>
      <c r="GI672" s="253"/>
      <c r="GJ672" s="253"/>
      <c r="GK672" s="253"/>
      <c r="GL672" s="253"/>
      <c r="GM672" s="253"/>
      <c r="GN672" s="253"/>
      <c r="GO672" s="253"/>
      <c r="GP672" s="253"/>
      <c r="GQ672" s="253"/>
      <c r="GR672" s="253"/>
      <c r="GS672" s="253"/>
      <c r="GT672" s="253"/>
      <c r="GU672" s="253"/>
      <c r="GV672" s="253"/>
      <c r="GW672" s="253"/>
      <c r="GX672" s="253"/>
      <c r="GY672" s="253"/>
      <c r="GZ672" s="253"/>
      <c r="HA672" s="253"/>
      <c r="HB672" s="253"/>
      <c r="HC672" s="253"/>
      <c r="HD672" s="253"/>
      <c r="HE672" s="253"/>
      <c r="HF672" s="253"/>
      <c r="HG672" s="253"/>
      <c r="HH672" s="253"/>
      <c r="HI672" s="253"/>
      <c r="HJ672" s="253"/>
      <c r="HK672" s="253"/>
      <c r="HL672" s="253"/>
      <c r="HM672" s="253"/>
      <c r="HN672" s="253"/>
      <c r="HO672" s="253"/>
      <c r="HP672" s="253"/>
      <c r="HQ672" s="253"/>
      <c r="HR672" s="253"/>
      <c r="HS672" s="253"/>
      <c r="HT672" s="253"/>
      <c r="HU672" s="253"/>
      <c r="HV672" s="253"/>
      <c r="HW672" s="253"/>
      <c r="HX672" s="253"/>
      <c r="HY672" s="253"/>
      <c r="HZ672" s="253"/>
      <c r="IA672" s="253"/>
      <c r="IB672" s="253"/>
      <c r="IC672" s="253"/>
      <c r="ID672" s="253"/>
      <c r="IE672" s="253"/>
      <c r="IF672" s="253"/>
      <c r="IG672" s="253"/>
      <c r="IH672" s="253"/>
      <c r="II672" s="253"/>
      <c r="IJ672" s="253"/>
      <c r="IK672" s="253"/>
      <c r="IL672" s="253"/>
      <c r="IM672" s="253"/>
      <c r="IN672" s="253"/>
      <c r="IO672" s="253"/>
      <c r="IP672" s="253"/>
      <c r="IQ672" s="253"/>
      <c r="IR672" s="253"/>
      <c r="IS672" s="253"/>
      <c r="IT672" s="253"/>
      <c r="IU672" s="253"/>
      <c r="IV672" s="253"/>
      <c r="IW672" s="253"/>
      <c r="IX672" s="253"/>
      <c r="IY672" s="253"/>
      <c r="IZ672" s="253"/>
      <c r="JA672" s="253"/>
      <c r="JB672" s="253"/>
      <c r="JC672" s="253"/>
      <c r="JD672" s="253"/>
      <c r="JE672" s="253"/>
      <c r="JF672" s="253"/>
      <c r="JG672" s="253"/>
      <c r="JH672" s="253"/>
      <c r="JI672" s="253"/>
      <c r="JJ672" s="253"/>
      <c r="JK672" s="253"/>
      <c r="JL672" s="253"/>
      <c r="JM672" s="253"/>
      <c r="JN672" s="253"/>
      <c r="JO672" s="253"/>
      <c r="JP672" s="253"/>
      <c r="JQ672" s="253"/>
      <c r="JR672" s="253"/>
      <c r="JS672" s="253"/>
      <c r="JT672" s="253"/>
      <c r="JU672" s="253"/>
    </row>
    <row r="673" spans="1:281" s="252" customFormat="1" ht="15" customHeight="1" x14ac:dyDescent="0.25">
      <c r="A673" s="253"/>
      <c r="B673" s="253"/>
      <c r="C673" s="253"/>
      <c r="D673" s="253"/>
      <c r="E673" s="253"/>
      <c r="F673" s="253"/>
      <c r="G673" s="253"/>
      <c r="H673" s="253"/>
      <c r="I673" s="253"/>
      <c r="J673" s="253"/>
      <c r="K673" s="253"/>
      <c r="L673" s="253"/>
      <c r="M673" s="253"/>
      <c r="N673" s="253"/>
      <c r="O673" s="253"/>
      <c r="P673" s="253"/>
      <c r="Q673" s="253"/>
      <c r="R673" s="253"/>
      <c r="S673" s="253"/>
      <c r="T673" s="253"/>
      <c r="U673" s="253" t="s">
        <v>831</v>
      </c>
      <c r="V673" s="253"/>
      <c r="W673" s="253"/>
      <c r="X673" s="253"/>
      <c r="Y673" s="253"/>
      <c r="Z673" s="253"/>
      <c r="AA673" s="253"/>
      <c r="AB673" s="253"/>
      <c r="AC673" s="253" t="s">
        <v>323</v>
      </c>
      <c r="AD673" s="253"/>
      <c r="AE673" s="253"/>
      <c r="AF673" s="253"/>
      <c r="AG673" s="253"/>
      <c r="AH673" s="253"/>
      <c r="AI673" s="253"/>
      <c r="AJ673" s="253"/>
      <c r="AK673" s="253"/>
      <c r="AL673" s="253"/>
      <c r="AM673" s="253"/>
      <c r="AN673" s="253"/>
      <c r="AO673" s="253"/>
      <c r="AP673" s="253"/>
      <c r="AQ673" s="253"/>
      <c r="AR673" s="253"/>
      <c r="AS673" s="253"/>
      <c r="AT673" s="253"/>
      <c r="AU673" s="253"/>
      <c r="AV673" s="253"/>
      <c r="AW673" s="253"/>
      <c r="AX673" s="253"/>
      <c r="AY673" s="253"/>
      <c r="AZ673" s="253"/>
      <c r="BA673" s="253"/>
      <c r="BB673" s="253"/>
      <c r="BC673" s="253"/>
      <c r="BD673" s="253"/>
      <c r="BE673" s="253"/>
      <c r="BF673" s="253"/>
      <c r="BG673" s="253"/>
      <c r="BH673" s="253"/>
      <c r="BI673" s="253"/>
      <c r="BJ673" s="253"/>
      <c r="BK673" s="253"/>
      <c r="BL673" s="253"/>
      <c r="BM673" s="253"/>
      <c r="BN673" s="253"/>
      <c r="BO673" s="253"/>
      <c r="BP673" s="253"/>
      <c r="BQ673" s="253"/>
      <c r="BR673" s="253"/>
      <c r="BS673" s="253"/>
      <c r="BT673" s="253"/>
      <c r="BU673" s="253"/>
      <c r="BV673" s="253"/>
      <c r="BW673" s="253"/>
      <c r="BX673" s="253"/>
      <c r="BY673" s="253"/>
      <c r="BZ673" s="253"/>
      <c r="CA673" s="253"/>
      <c r="CB673" s="253"/>
      <c r="CC673" s="253"/>
      <c r="CD673" s="253"/>
      <c r="CE673" s="253"/>
      <c r="CF673" s="253"/>
      <c r="CG673" s="253"/>
      <c r="CH673" s="253"/>
      <c r="CI673" s="253"/>
      <c r="CJ673" s="253"/>
      <c r="CK673" s="253"/>
      <c r="CL673" s="253"/>
      <c r="CM673" s="253"/>
      <c r="CN673" s="253"/>
      <c r="CO673" s="253"/>
      <c r="CP673" s="253"/>
      <c r="CQ673" s="253"/>
      <c r="CR673" s="253"/>
      <c r="CS673" s="253"/>
      <c r="CT673" s="253"/>
      <c r="CU673" s="253"/>
      <c r="CV673" s="253"/>
      <c r="CW673" s="253"/>
      <c r="CX673" s="253"/>
      <c r="CY673" s="253"/>
      <c r="CZ673" s="253"/>
      <c r="DA673" s="253"/>
      <c r="DB673" s="253"/>
      <c r="DC673" s="253"/>
      <c r="DD673" s="253"/>
      <c r="DE673" s="253"/>
      <c r="DF673" s="253"/>
      <c r="DG673" s="253"/>
      <c r="DH673" s="253"/>
      <c r="DI673" s="253"/>
      <c r="DJ673" s="253"/>
      <c r="DK673" s="253"/>
      <c r="DL673" s="253"/>
      <c r="DM673" s="253"/>
      <c r="DN673" s="253"/>
      <c r="DO673" s="253"/>
      <c r="DP673" s="253"/>
      <c r="DQ673" s="253"/>
      <c r="DR673" s="253"/>
      <c r="DS673" s="253"/>
      <c r="DT673" s="253"/>
      <c r="DU673" s="253"/>
      <c r="DV673" s="253"/>
      <c r="DW673" s="253"/>
      <c r="DX673" s="253"/>
      <c r="DY673" s="253"/>
      <c r="DZ673" s="253"/>
      <c r="EA673" s="253"/>
      <c r="EB673" s="253"/>
      <c r="EC673" s="253"/>
      <c r="ED673" s="253"/>
      <c r="EE673" s="253"/>
      <c r="EF673" s="253"/>
      <c r="EG673" s="253"/>
      <c r="EH673" s="253"/>
      <c r="EI673" s="253"/>
      <c r="EJ673" s="253"/>
      <c r="EK673" s="253"/>
      <c r="EL673" s="253"/>
      <c r="EM673" s="253"/>
      <c r="EN673" s="253"/>
      <c r="EO673" s="253"/>
      <c r="EP673" s="253"/>
      <c r="EQ673" s="253"/>
      <c r="ER673" s="253"/>
      <c r="ES673" s="253"/>
      <c r="ET673" s="253"/>
      <c r="EU673" s="253"/>
      <c r="EV673" s="253"/>
      <c r="EW673" s="253"/>
      <c r="EX673" s="253"/>
      <c r="EY673" s="253"/>
      <c r="EZ673" s="253"/>
      <c r="FA673" s="253"/>
      <c r="FB673" s="253"/>
      <c r="FC673" s="253"/>
      <c r="FD673" s="253"/>
      <c r="FE673" s="253"/>
      <c r="FF673" s="253"/>
      <c r="FG673" s="253"/>
      <c r="FH673" s="253"/>
      <c r="FI673" s="253"/>
      <c r="FJ673" s="253"/>
      <c r="FK673" s="253"/>
      <c r="FL673" s="253"/>
      <c r="FM673" s="253"/>
      <c r="FN673" s="253"/>
      <c r="FO673" s="253"/>
      <c r="FP673" s="253"/>
      <c r="FQ673" s="253"/>
      <c r="FR673" s="253"/>
      <c r="FS673" s="253"/>
      <c r="FT673" s="253"/>
      <c r="FU673" s="253"/>
      <c r="FV673" s="253"/>
      <c r="FW673" s="253"/>
      <c r="FX673" s="253"/>
      <c r="FY673" s="253"/>
      <c r="FZ673" s="253"/>
      <c r="GA673" s="253"/>
      <c r="GB673" s="253"/>
      <c r="GC673" s="253"/>
      <c r="GD673" s="253"/>
      <c r="GE673" s="253"/>
      <c r="GF673" s="253"/>
      <c r="GG673" s="253"/>
      <c r="GH673" s="253"/>
      <c r="GI673" s="253"/>
      <c r="GJ673" s="253"/>
      <c r="GK673" s="253"/>
      <c r="GL673" s="253"/>
      <c r="GM673" s="253"/>
      <c r="GN673" s="253"/>
      <c r="GO673" s="253"/>
      <c r="GP673" s="253"/>
      <c r="GQ673" s="253"/>
      <c r="GR673" s="253"/>
      <c r="GS673" s="253"/>
      <c r="GT673" s="253"/>
      <c r="GU673" s="253"/>
      <c r="GV673" s="253"/>
      <c r="GW673" s="253"/>
      <c r="GX673" s="253"/>
      <c r="GY673" s="253"/>
      <c r="GZ673" s="253"/>
      <c r="HA673" s="253"/>
      <c r="HB673" s="253"/>
      <c r="HC673" s="253"/>
      <c r="HD673" s="253"/>
      <c r="HE673" s="253"/>
      <c r="HF673" s="253"/>
      <c r="HG673" s="253"/>
      <c r="HH673" s="253"/>
      <c r="HI673" s="253"/>
      <c r="HJ673" s="253"/>
      <c r="HK673" s="253"/>
      <c r="HL673" s="253"/>
      <c r="HM673" s="253"/>
      <c r="HN673" s="253"/>
      <c r="HO673" s="253"/>
      <c r="HP673" s="253"/>
      <c r="HQ673" s="253"/>
      <c r="HR673" s="253"/>
      <c r="HS673" s="253"/>
      <c r="HT673" s="253"/>
      <c r="HU673" s="253"/>
      <c r="HV673" s="253"/>
      <c r="HW673" s="253"/>
      <c r="HX673" s="253"/>
      <c r="HY673" s="253"/>
      <c r="HZ673" s="253"/>
      <c r="IA673" s="253"/>
      <c r="IB673" s="253"/>
      <c r="IC673" s="253"/>
      <c r="ID673" s="253"/>
      <c r="IE673" s="253"/>
      <c r="IF673" s="253"/>
      <c r="IG673" s="253"/>
      <c r="IH673" s="253"/>
      <c r="II673" s="253"/>
      <c r="IJ673" s="253"/>
      <c r="IK673" s="253"/>
      <c r="IL673" s="253"/>
      <c r="IM673" s="253"/>
      <c r="IN673" s="253"/>
      <c r="IO673" s="253"/>
      <c r="IP673" s="253"/>
      <c r="IQ673" s="253"/>
      <c r="IR673" s="253"/>
      <c r="IS673" s="253"/>
      <c r="IT673" s="253"/>
      <c r="IU673" s="253"/>
      <c r="IV673" s="253"/>
      <c r="IW673" s="253"/>
      <c r="IX673" s="253"/>
      <c r="IY673" s="253"/>
      <c r="IZ673" s="253"/>
      <c r="JA673" s="253"/>
      <c r="JB673" s="253"/>
      <c r="JC673" s="253"/>
      <c r="JD673" s="253"/>
      <c r="JE673" s="253"/>
      <c r="JF673" s="253"/>
      <c r="JG673" s="253"/>
      <c r="JH673" s="253"/>
      <c r="JI673" s="253"/>
      <c r="JJ673" s="253"/>
      <c r="JK673" s="253"/>
      <c r="JL673" s="253"/>
      <c r="JM673" s="253"/>
      <c r="JN673" s="253"/>
      <c r="JO673" s="253"/>
      <c r="JP673" s="253"/>
      <c r="JQ673" s="253"/>
      <c r="JR673" s="253"/>
      <c r="JS673" s="253"/>
      <c r="JT673" s="253"/>
      <c r="JU673" s="253"/>
    </row>
    <row r="674" spans="1:281" s="252" customFormat="1" ht="15" customHeight="1" x14ac:dyDescent="0.25">
      <c r="A674" s="253"/>
      <c r="B674" s="253"/>
      <c r="C674" s="253"/>
      <c r="D674" s="253"/>
      <c r="E674" s="253"/>
      <c r="F674" s="253"/>
      <c r="G674" s="253"/>
      <c r="H674" s="253"/>
      <c r="I674" s="253"/>
      <c r="J674" s="253"/>
      <c r="K674" s="253"/>
      <c r="L674" s="253"/>
      <c r="M674" s="253"/>
      <c r="N674" s="253"/>
      <c r="O674" s="253"/>
      <c r="P674" s="253"/>
      <c r="Q674" s="253"/>
      <c r="R674" s="253"/>
      <c r="S674" s="253"/>
      <c r="T674" s="253"/>
      <c r="U674" s="253" t="s">
        <v>832</v>
      </c>
      <c r="V674" s="253"/>
      <c r="W674" s="253"/>
      <c r="X674" s="253"/>
      <c r="Y674" s="253"/>
      <c r="Z674" s="253"/>
      <c r="AA674" s="253"/>
      <c r="AB674" s="253"/>
      <c r="AC674" s="253" t="s">
        <v>316</v>
      </c>
      <c r="AD674" s="253"/>
      <c r="AE674" s="253"/>
      <c r="AF674" s="253"/>
      <c r="AG674" s="253"/>
      <c r="AH674" s="253"/>
      <c r="AI674" s="253"/>
      <c r="AJ674" s="253"/>
      <c r="AK674" s="253"/>
      <c r="AL674" s="253"/>
      <c r="AM674" s="253"/>
      <c r="AN674" s="253"/>
      <c r="AO674" s="253"/>
      <c r="AP674" s="253"/>
      <c r="AQ674" s="253"/>
      <c r="AR674" s="253"/>
      <c r="AS674" s="253"/>
      <c r="AT674" s="253"/>
      <c r="AU674" s="253"/>
      <c r="AV674" s="253"/>
      <c r="AW674" s="253"/>
      <c r="AX674" s="253"/>
      <c r="AY674" s="253"/>
      <c r="AZ674" s="253"/>
      <c r="BA674" s="253"/>
      <c r="BB674" s="253"/>
      <c r="BC674" s="253"/>
      <c r="BD674" s="253"/>
      <c r="BE674" s="253"/>
      <c r="BF674" s="253"/>
      <c r="BG674" s="253"/>
      <c r="BH674" s="253"/>
      <c r="BI674" s="253"/>
      <c r="BJ674" s="253"/>
      <c r="BK674" s="253"/>
      <c r="BL674" s="253"/>
      <c r="BM674" s="253"/>
      <c r="BN674" s="253"/>
      <c r="BO674" s="253"/>
      <c r="BP674" s="253"/>
      <c r="BQ674" s="253"/>
      <c r="BR674" s="253"/>
      <c r="BS674" s="253"/>
      <c r="BT674" s="253"/>
      <c r="BU674" s="253"/>
      <c r="BV674" s="253"/>
      <c r="BW674" s="253"/>
      <c r="BX674" s="253"/>
      <c r="BY674" s="253"/>
      <c r="BZ674" s="253"/>
      <c r="CA674" s="253"/>
      <c r="CB674" s="253"/>
      <c r="CC674" s="253"/>
      <c r="CD674" s="253"/>
      <c r="CE674" s="253"/>
      <c r="CF674" s="253"/>
      <c r="CG674" s="253"/>
      <c r="CH674" s="253"/>
      <c r="CI674" s="253"/>
      <c r="CJ674" s="253"/>
      <c r="CK674" s="253"/>
      <c r="CL674" s="253"/>
      <c r="CM674" s="253"/>
      <c r="CN674" s="253"/>
      <c r="CO674" s="253"/>
      <c r="CP674" s="253"/>
      <c r="CQ674" s="253"/>
      <c r="CR674" s="253"/>
      <c r="CS674" s="253"/>
      <c r="CT674" s="253"/>
      <c r="CU674" s="253"/>
      <c r="CV674" s="253"/>
      <c r="CW674" s="253"/>
      <c r="CX674" s="253"/>
      <c r="CY674" s="253"/>
      <c r="CZ674" s="253"/>
      <c r="DA674" s="253"/>
      <c r="DB674" s="253"/>
      <c r="DC674" s="253"/>
      <c r="DD674" s="253"/>
      <c r="DE674" s="253"/>
      <c r="DF674" s="253"/>
      <c r="DG674" s="253"/>
      <c r="DH674" s="253"/>
      <c r="DI674" s="253"/>
      <c r="DJ674" s="253"/>
      <c r="DK674" s="253"/>
      <c r="DL674" s="253"/>
      <c r="DM674" s="253"/>
      <c r="DN674" s="253"/>
      <c r="DO674" s="253"/>
      <c r="DP674" s="253"/>
      <c r="DQ674" s="253"/>
      <c r="DR674" s="253"/>
      <c r="DS674" s="253"/>
      <c r="DT674" s="253"/>
      <c r="DU674" s="253"/>
      <c r="DV674" s="253"/>
      <c r="DW674" s="253"/>
      <c r="DX674" s="253"/>
      <c r="DY674" s="253"/>
      <c r="DZ674" s="253"/>
      <c r="EA674" s="253"/>
      <c r="EB674" s="253"/>
      <c r="EC674" s="253"/>
      <c r="ED674" s="253"/>
      <c r="EE674" s="253"/>
      <c r="EF674" s="253"/>
      <c r="EG674" s="253"/>
      <c r="EH674" s="253"/>
      <c r="EI674" s="253"/>
      <c r="EJ674" s="253"/>
      <c r="EK674" s="253"/>
      <c r="EL674" s="253"/>
      <c r="EM674" s="253"/>
      <c r="EN674" s="253"/>
      <c r="EO674" s="253"/>
      <c r="EP674" s="253"/>
      <c r="EQ674" s="253"/>
      <c r="ER674" s="253"/>
      <c r="ES674" s="253"/>
      <c r="ET674" s="253"/>
      <c r="EU674" s="253"/>
      <c r="EV674" s="253"/>
      <c r="EW674" s="253"/>
      <c r="EX674" s="253"/>
      <c r="EY674" s="253"/>
      <c r="EZ674" s="253"/>
      <c r="FA674" s="253"/>
      <c r="FB674" s="253"/>
      <c r="FC674" s="253"/>
      <c r="FD674" s="253"/>
      <c r="FE674" s="253"/>
      <c r="FF674" s="253"/>
      <c r="FG674" s="253"/>
      <c r="FH674" s="253"/>
      <c r="FI674" s="253"/>
      <c r="FJ674" s="253"/>
      <c r="FK674" s="253"/>
      <c r="FL674" s="253"/>
      <c r="FM674" s="253"/>
      <c r="FN674" s="253"/>
      <c r="FO674" s="253"/>
      <c r="FP674" s="253"/>
      <c r="FQ674" s="253"/>
      <c r="FR674" s="253"/>
      <c r="FS674" s="253"/>
      <c r="FT674" s="253"/>
      <c r="FU674" s="253"/>
      <c r="FV674" s="253"/>
      <c r="FW674" s="253"/>
      <c r="FX674" s="253"/>
      <c r="FY674" s="253"/>
      <c r="FZ674" s="253"/>
      <c r="GA674" s="253"/>
      <c r="GB674" s="253"/>
      <c r="GC674" s="253"/>
      <c r="GD674" s="253"/>
      <c r="GE674" s="253"/>
      <c r="GF674" s="253"/>
      <c r="GG674" s="253"/>
      <c r="GH674" s="253"/>
      <c r="GI674" s="253"/>
      <c r="GJ674" s="253"/>
      <c r="GK674" s="253"/>
      <c r="GL674" s="253"/>
      <c r="GM674" s="253"/>
      <c r="GN674" s="253"/>
      <c r="GO674" s="253"/>
      <c r="GP674" s="253"/>
      <c r="GQ674" s="253"/>
      <c r="GR674" s="253"/>
      <c r="GS674" s="253"/>
      <c r="GT674" s="253"/>
      <c r="GU674" s="253"/>
      <c r="GV674" s="253"/>
      <c r="GW674" s="253"/>
      <c r="GX674" s="253"/>
      <c r="GY674" s="253"/>
      <c r="GZ674" s="253"/>
      <c r="HA674" s="253"/>
      <c r="HB674" s="253"/>
      <c r="HC674" s="253"/>
      <c r="HD674" s="253"/>
      <c r="HE674" s="253"/>
      <c r="HF674" s="253"/>
      <c r="HG674" s="253"/>
      <c r="HH674" s="253"/>
      <c r="HI674" s="253"/>
      <c r="HJ674" s="253"/>
      <c r="HK674" s="253"/>
      <c r="HL674" s="253"/>
      <c r="HM674" s="253"/>
      <c r="HN674" s="253"/>
      <c r="HO674" s="253"/>
      <c r="HP674" s="253"/>
      <c r="HQ674" s="253"/>
      <c r="HR674" s="253"/>
      <c r="HS674" s="253"/>
      <c r="HT674" s="253"/>
      <c r="HU674" s="253"/>
      <c r="HV674" s="253"/>
      <c r="HW674" s="253"/>
      <c r="HX674" s="253"/>
      <c r="HY674" s="253"/>
      <c r="HZ674" s="253"/>
      <c r="IA674" s="253"/>
      <c r="IB674" s="253"/>
      <c r="IC674" s="253"/>
      <c r="ID674" s="253"/>
      <c r="IE674" s="253"/>
      <c r="IF674" s="253"/>
      <c r="IG674" s="253"/>
      <c r="IH674" s="253"/>
      <c r="II674" s="253"/>
      <c r="IJ674" s="253"/>
      <c r="IK674" s="253"/>
      <c r="IL674" s="253"/>
      <c r="IM674" s="253"/>
      <c r="IN674" s="253"/>
      <c r="IO674" s="253"/>
      <c r="IP674" s="253"/>
      <c r="IQ674" s="253"/>
      <c r="IR674" s="253"/>
      <c r="IS674" s="253"/>
      <c r="IT674" s="253"/>
      <c r="IU674" s="253"/>
      <c r="IV674" s="253"/>
      <c r="IW674" s="253"/>
      <c r="IX674" s="253"/>
      <c r="IY674" s="253"/>
      <c r="IZ674" s="253"/>
      <c r="JA674" s="253"/>
      <c r="JB674" s="253"/>
      <c r="JC674" s="253"/>
      <c r="JD674" s="253"/>
      <c r="JE674" s="253"/>
      <c r="JF674" s="253"/>
      <c r="JG674" s="253"/>
      <c r="JH674" s="253"/>
      <c r="JI674" s="253"/>
      <c r="JJ674" s="253"/>
      <c r="JK674" s="253"/>
      <c r="JL674" s="253"/>
      <c r="JM674" s="253"/>
      <c r="JN674" s="253"/>
      <c r="JO674" s="253"/>
      <c r="JP674" s="253"/>
      <c r="JQ674" s="253"/>
      <c r="JR674" s="253"/>
      <c r="JS674" s="253"/>
      <c r="JT674" s="253"/>
      <c r="JU674" s="253"/>
    </row>
    <row r="675" spans="1:281" s="252" customFormat="1" ht="15" customHeight="1" x14ac:dyDescent="0.25">
      <c r="A675" s="253"/>
      <c r="B675" s="253"/>
      <c r="C675" s="253"/>
      <c r="D675" s="253"/>
      <c r="E675" s="253"/>
      <c r="F675" s="253"/>
      <c r="G675" s="253"/>
      <c r="H675" s="253"/>
      <c r="I675" s="253"/>
      <c r="J675" s="253"/>
      <c r="K675" s="253"/>
      <c r="L675" s="253"/>
      <c r="M675" s="253"/>
      <c r="N675" s="253"/>
      <c r="O675" s="253"/>
      <c r="P675" s="253"/>
      <c r="Q675" s="253"/>
      <c r="R675" s="253"/>
      <c r="S675" s="253"/>
      <c r="T675" s="253"/>
      <c r="U675" s="253" t="s">
        <v>833</v>
      </c>
      <c r="V675" s="253"/>
      <c r="W675" s="253"/>
      <c r="X675" s="253"/>
      <c r="Y675" s="253"/>
      <c r="Z675" s="253"/>
      <c r="AA675" s="253"/>
      <c r="AB675" s="253"/>
      <c r="AC675" s="253" t="s">
        <v>393</v>
      </c>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c r="BT675" s="253"/>
      <c r="BU675" s="253"/>
      <c r="BV675" s="253"/>
      <c r="BW675" s="253"/>
      <c r="BX675" s="253"/>
      <c r="BY675" s="253"/>
      <c r="BZ675" s="253"/>
      <c r="CA675" s="253"/>
      <c r="CB675" s="253"/>
      <c r="CC675" s="253"/>
      <c r="CD675" s="253"/>
      <c r="CE675" s="253"/>
      <c r="CF675" s="253"/>
      <c r="CG675" s="253"/>
      <c r="CH675" s="253"/>
      <c r="CI675" s="253"/>
      <c r="CJ675" s="253"/>
      <c r="CK675" s="253"/>
      <c r="CL675" s="253"/>
      <c r="CM675" s="253"/>
      <c r="CN675" s="253"/>
      <c r="CO675" s="253"/>
      <c r="CP675" s="253"/>
      <c r="CQ675" s="253"/>
      <c r="CR675" s="253"/>
      <c r="CS675" s="253"/>
      <c r="CT675" s="253"/>
      <c r="CU675" s="253"/>
      <c r="CV675" s="253"/>
      <c r="CW675" s="253"/>
      <c r="CX675" s="253"/>
      <c r="CY675" s="253"/>
      <c r="CZ675" s="253"/>
      <c r="DA675" s="253"/>
      <c r="DB675" s="253"/>
      <c r="DC675" s="253"/>
      <c r="DD675" s="253"/>
      <c r="DE675" s="253"/>
      <c r="DF675" s="253"/>
      <c r="DG675" s="253"/>
      <c r="DH675" s="253"/>
      <c r="DI675" s="253"/>
      <c r="DJ675" s="253"/>
      <c r="DK675" s="253"/>
      <c r="DL675" s="253"/>
      <c r="DM675" s="253"/>
      <c r="DN675" s="253"/>
      <c r="DO675" s="253"/>
      <c r="DP675" s="253"/>
      <c r="DQ675" s="253"/>
      <c r="DR675" s="253"/>
      <c r="DS675" s="253"/>
      <c r="DT675" s="253"/>
      <c r="DU675" s="253"/>
      <c r="DV675" s="253"/>
      <c r="DW675" s="253"/>
      <c r="DX675" s="253"/>
      <c r="DY675" s="253"/>
      <c r="DZ675" s="253"/>
      <c r="EA675" s="253"/>
      <c r="EB675" s="253"/>
      <c r="EC675" s="253"/>
      <c r="ED675" s="253"/>
      <c r="EE675" s="253"/>
      <c r="EF675" s="253"/>
      <c r="EG675" s="253"/>
      <c r="EH675" s="253"/>
      <c r="EI675" s="253"/>
      <c r="EJ675" s="253"/>
      <c r="EK675" s="253"/>
      <c r="EL675" s="253"/>
      <c r="EM675" s="253"/>
      <c r="EN675" s="253"/>
      <c r="EO675" s="253"/>
      <c r="EP675" s="253"/>
      <c r="EQ675" s="253"/>
      <c r="ER675" s="253"/>
      <c r="ES675" s="253"/>
      <c r="ET675" s="253"/>
      <c r="EU675" s="253"/>
      <c r="EV675" s="253"/>
      <c r="EW675" s="253"/>
      <c r="EX675" s="253"/>
      <c r="EY675" s="253"/>
      <c r="EZ675" s="253"/>
      <c r="FA675" s="253"/>
      <c r="FB675" s="253"/>
      <c r="FC675" s="253"/>
      <c r="FD675" s="253"/>
      <c r="FE675" s="253"/>
      <c r="FF675" s="253"/>
      <c r="FG675" s="253"/>
      <c r="FH675" s="253"/>
      <c r="FI675" s="253"/>
      <c r="FJ675" s="253"/>
      <c r="FK675" s="253"/>
      <c r="FL675" s="253"/>
      <c r="FM675" s="253"/>
      <c r="FN675" s="253"/>
      <c r="FO675" s="253"/>
      <c r="FP675" s="253"/>
      <c r="FQ675" s="253"/>
      <c r="FR675" s="253"/>
      <c r="FS675" s="253"/>
      <c r="FT675" s="253"/>
      <c r="FU675" s="253"/>
      <c r="FV675" s="253"/>
      <c r="FW675" s="253"/>
      <c r="FX675" s="253"/>
      <c r="FY675" s="253"/>
      <c r="FZ675" s="253"/>
      <c r="GA675" s="253"/>
      <c r="GB675" s="253"/>
      <c r="GC675" s="253"/>
      <c r="GD675" s="253"/>
      <c r="GE675" s="253"/>
      <c r="GF675" s="253"/>
      <c r="GG675" s="253"/>
      <c r="GH675" s="253"/>
      <c r="GI675" s="253"/>
      <c r="GJ675" s="253"/>
      <c r="GK675" s="253"/>
      <c r="GL675" s="253"/>
      <c r="GM675" s="253"/>
      <c r="GN675" s="253"/>
      <c r="GO675" s="253"/>
      <c r="GP675" s="253"/>
      <c r="GQ675" s="253"/>
      <c r="GR675" s="253"/>
      <c r="GS675" s="253"/>
      <c r="GT675" s="253"/>
      <c r="GU675" s="253"/>
      <c r="GV675" s="253"/>
      <c r="GW675" s="253"/>
      <c r="GX675" s="253"/>
      <c r="GY675" s="253"/>
      <c r="GZ675" s="253"/>
      <c r="HA675" s="253"/>
      <c r="HB675" s="253"/>
      <c r="HC675" s="253"/>
      <c r="HD675" s="253"/>
      <c r="HE675" s="253"/>
      <c r="HF675" s="253"/>
      <c r="HG675" s="253"/>
      <c r="HH675" s="253"/>
      <c r="HI675" s="253"/>
      <c r="HJ675" s="253"/>
      <c r="HK675" s="253"/>
      <c r="HL675" s="253"/>
      <c r="HM675" s="253"/>
      <c r="HN675" s="253"/>
      <c r="HO675" s="253"/>
      <c r="HP675" s="253"/>
      <c r="HQ675" s="253"/>
      <c r="HR675" s="253"/>
      <c r="HS675" s="253"/>
      <c r="HT675" s="253"/>
      <c r="HU675" s="253"/>
      <c r="HV675" s="253"/>
      <c r="HW675" s="253"/>
      <c r="HX675" s="253"/>
      <c r="HY675" s="253"/>
      <c r="HZ675" s="253"/>
      <c r="IA675" s="253"/>
      <c r="IB675" s="253"/>
      <c r="IC675" s="253"/>
      <c r="ID675" s="253"/>
      <c r="IE675" s="253"/>
      <c r="IF675" s="253"/>
      <c r="IG675" s="253"/>
      <c r="IH675" s="253"/>
      <c r="II675" s="253"/>
      <c r="IJ675" s="253"/>
      <c r="IK675" s="253"/>
      <c r="IL675" s="253"/>
      <c r="IM675" s="253"/>
      <c r="IN675" s="253"/>
      <c r="IO675" s="253"/>
      <c r="IP675" s="253"/>
      <c r="IQ675" s="253"/>
      <c r="IR675" s="253"/>
      <c r="IS675" s="253"/>
      <c r="IT675" s="253"/>
      <c r="IU675" s="253"/>
      <c r="IV675" s="253"/>
      <c r="IW675" s="253"/>
      <c r="IX675" s="253"/>
      <c r="IY675" s="253"/>
      <c r="IZ675" s="253"/>
      <c r="JA675" s="253"/>
      <c r="JB675" s="253"/>
      <c r="JC675" s="253"/>
      <c r="JD675" s="253"/>
      <c r="JE675" s="253"/>
      <c r="JF675" s="253"/>
      <c r="JG675" s="253"/>
      <c r="JH675" s="253"/>
      <c r="JI675" s="253"/>
      <c r="JJ675" s="253"/>
      <c r="JK675" s="253"/>
      <c r="JL675" s="253"/>
      <c r="JM675" s="253"/>
      <c r="JN675" s="253"/>
      <c r="JO675" s="253"/>
      <c r="JP675" s="253"/>
      <c r="JQ675" s="253"/>
      <c r="JR675" s="253"/>
      <c r="JS675" s="253"/>
      <c r="JT675" s="253"/>
      <c r="JU675" s="253"/>
    </row>
    <row r="676" spans="1:281" s="252" customFormat="1" ht="15" customHeight="1" x14ac:dyDescent="0.25">
      <c r="A676" s="253"/>
      <c r="B676" s="253"/>
      <c r="C676" s="253"/>
      <c r="D676" s="253"/>
      <c r="E676" s="253"/>
      <c r="F676" s="253"/>
      <c r="G676" s="253"/>
      <c r="H676" s="253"/>
      <c r="I676" s="253"/>
      <c r="J676" s="253"/>
      <c r="K676" s="253"/>
      <c r="L676" s="253"/>
      <c r="M676" s="253"/>
      <c r="N676" s="253"/>
      <c r="O676" s="253"/>
      <c r="P676" s="253"/>
      <c r="Q676" s="253"/>
      <c r="R676" s="253"/>
      <c r="S676" s="253"/>
      <c r="T676" s="253"/>
      <c r="U676" s="253" t="s">
        <v>834</v>
      </c>
      <c r="V676" s="253"/>
      <c r="W676" s="253"/>
      <c r="X676" s="253"/>
      <c r="Y676" s="253"/>
      <c r="Z676" s="253"/>
      <c r="AA676" s="253"/>
      <c r="AB676" s="253"/>
      <c r="AC676" s="253" t="s">
        <v>332</v>
      </c>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c r="BT676" s="253"/>
      <c r="BU676" s="253"/>
      <c r="BV676" s="253"/>
      <c r="BW676" s="253"/>
      <c r="BX676" s="253"/>
      <c r="BY676" s="253"/>
      <c r="BZ676" s="253"/>
      <c r="CA676" s="253"/>
      <c r="CB676" s="253"/>
      <c r="CC676" s="253"/>
      <c r="CD676" s="253"/>
      <c r="CE676" s="253"/>
      <c r="CF676" s="253"/>
      <c r="CG676" s="253"/>
      <c r="CH676" s="253"/>
      <c r="CI676" s="253"/>
      <c r="CJ676" s="253"/>
      <c r="CK676" s="253"/>
      <c r="CL676" s="253"/>
      <c r="CM676" s="253"/>
      <c r="CN676" s="253"/>
      <c r="CO676" s="253"/>
      <c r="CP676" s="253"/>
      <c r="CQ676" s="253"/>
      <c r="CR676" s="253"/>
      <c r="CS676" s="253"/>
      <c r="CT676" s="253"/>
      <c r="CU676" s="253"/>
      <c r="CV676" s="253"/>
      <c r="CW676" s="253"/>
      <c r="CX676" s="253"/>
      <c r="CY676" s="253"/>
      <c r="CZ676" s="253"/>
      <c r="DA676" s="253"/>
      <c r="DB676" s="253"/>
      <c r="DC676" s="253"/>
      <c r="DD676" s="253"/>
      <c r="DE676" s="253"/>
      <c r="DF676" s="253"/>
      <c r="DG676" s="253"/>
      <c r="DH676" s="253"/>
      <c r="DI676" s="253"/>
      <c r="DJ676" s="253"/>
      <c r="DK676" s="253"/>
      <c r="DL676" s="253"/>
      <c r="DM676" s="253"/>
      <c r="DN676" s="253"/>
      <c r="DO676" s="253"/>
      <c r="DP676" s="253"/>
      <c r="DQ676" s="253"/>
      <c r="DR676" s="253"/>
      <c r="DS676" s="253"/>
      <c r="DT676" s="253"/>
      <c r="DU676" s="253"/>
      <c r="DV676" s="253"/>
      <c r="DW676" s="253"/>
      <c r="DX676" s="253"/>
      <c r="DY676" s="253"/>
      <c r="DZ676" s="253"/>
      <c r="EA676" s="253"/>
      <c r="EB676" s="253"/>
      <c r="EC676" s="253"/>
      <c r="ED676" s="253"/>
      <c r="EE676" s="253"/>
      <c r="EF676" s="253"/>
      <c r="EG676" s="253"/>
      <c r="EH676" s="253"/>
      <c r="EI676" s="253"/>
      <c r="EJ676" s="253"/>
      <c r="EK676" s="253"/>
      <c r="EL676" s="253"/>
      <c r="EM676" s="253"/>
      <c r="EN676" s="253"/>
      <c r="EO676" s="253"/>
      <c r="EP676" s="253"/>
      <c r="EQ676" s="253"/>
      <c r="ER676" s="253"/>
      <c r="ES676" s="253"/>
      <c r="ET676" s="253"/>
      <c r="EU676" s="253"/>
      <c r="EV676" s="253"/>
      <c r="EW676" s="253"/>
      <c r="EX676" s="253"/>
      <c r="EY676" s="253"/>
      <c r="EZ676" s="253"/>
      <c r="FA676" s="253"/>
      <c r="FB676" s="253"/>
      <c r="FC676" s="253"/>
      <c r="FD676" s="253"/>
      <c r="FE676" s="253"/>
      <c r="FF676" s="253"/>
      <c r="FG676" s="253"/>
      <c r="FH676" s="253"/>
      <c r="FI676" s="253"/>
      <c r="FJ676" s="253"/>
      <c r="FK676" s="253"/>
      <c r="FL676" s="253"/>
      <c r="FM676" s="253"/>
      <c r="FN676" s="253"/>
      <c r="FO676" s="253"/>
      <c r="FP676" s="253"/>
      <c r="FQ676" s="253"/>
      <c r="FR676" s="253"/>
      <c r="FS676" s="253"/>
      <c r="FT676" s="253"/>
      <c r="FU676" s="253"/>
      <c r="FV676" s="253"/>
      <c r="FW676" s="253"/>
      <c r="FX676" s="253"/>
      <c r="FY676" s="253"/>
      <c r="FZ676" s="253"/>
      <c r="GA676" s="253"/>
      <c r="GB676" s="253"/>
      <c r="GC676" s="253"/>
      <c r="GD676" s="253"/>
      <c r="GE676" s="253"/>
      <c r="GF676" s="253"/>
      <c r="GG676" s="253"/>
      <c r="GH676" s="253"/>
      <c r="GI676" s="253"/>
      <c r="GJ676" s="253"/>
      <c r="GK676" s="253"/>
      <c r="GL676" s="253"/>
      <c r="GM676" s="253"/>
      <c r="GN676" s="253"/>
      <c r="GO676" s="253"/>
      <c r="GP676" s="253"/>
      <c r="GQ676" s="253"/>
      <c r="GR676" s="253"/>
      <c r="GS676" s="253"/>
      <c r="GT676" s="253"/>
      <c r="GU676" s="253"/>
      <c r="GV676" s="253"/>
      <c r="GW676" s="253"/>
      <c r="GX676" s="253"/>
      <c r="GY676" s="253"/>
      <c r="GZ676" s="253"/>
      <c r="HA676" s="253"/>
      <c r="HB676" s="253"/>
      <c r="HC676" s="253"/>
      <c r="HD676" s="253"/>
      <c r="HE676" s="253"/>
      <c r="HF676" s="253"/>
      <c r="HG676" s="253"/>
      <c r="HH676" s="253"/>
      <c r="HI676" s="253"/>
      <c r="HJ676" s="253"/>
      <c r="HK676" s="253"/>
      <c r="HL676" s="253"/>
      <c r="HM676" s="253"/>
      <c r="HN676" s="253"/>
      <c r="HO676" s="253"/>
      <c r="HP676" s="253"/>
      <c r="HQ676" s="253"/>
      <c r="HR676" s="253"/>
      <c r="HS676" s="253"/>
      <c r="HT676" s="253"/>
      <c r="HU676" s="253"/>
      <c r="HV676" s="253"/>
      <c r="HW676" s="253"/>
      <c r="HX676" s="253"/>
      <c r="HY676" s="253"/>
      <c r="HZ676" s="253"/>
      <c r="IA676" s="253"/>
      <c r="IB676" s="253"/>
      <c r="IC676" s="253"/>
      <c r="ID676" s="253"/>
      <c r="IE676" s="253"/>
      <c r="IF676" s="253"/>
      <c r="IG676" s="253"/>
      <c r="IH676" s="253"/>
      <c r="II676" s="253"/>
      <c r="IJ676" s="253"/>
      <c r="IK676" s="253"/>
      <c r="IL676" s="253"/>
      <c r="IM676" s="253"/>
      <c r="IN676" s="253"/>
      <c r="IO676" s="253"/>
      <c r="IP676" s="253"/>
      <c r="IQ676" s="253"/>
      <c r="IR676" s="253"/>
      <c r="IS676" s="253"/>
      <c r="IT676" s="253"/>
      <c r="IU676" s="253"/>
      <c r="IV676" s="253"/>
      <c r="IW676" s="253"/>
      <c r="IX676" s="253"/>
      <c r="IY676" s="253"/>
      <c r="IZ676" s="253"/>
      <c r="JA676" s="253"/>
      <c r="JB676" s="253"/>
      <c r="JC676" s="253"/>
      <c r="JD676" s="253"/>
      <c r="JE676" s="253"/>
      <c r="JF676" s="253"/>
      <c r="JG676" s="253"/>
      <c r="JH676" s="253"/>
      <c r="JI676" s="253"/>
      <c r="JJ676" s="253"/>
      <c r="JK676" s="253"/>
      <c r="JL676" s="253"/>
      <c r="JM676" s="253"/>
      <c r="JN676" s="253"/>
      <c r="JO676" s="253"/>
      <c r="JP676" s="253"/>
      <c r="JQ676" s="253"/>
      <c r="JR676" s="253"/>
      <c r="JS676" s="253"/>
      <c r="JT676" s="253"/>
      <c r="JU676" s="253"/>
    </row>
    <row r="677" spans="1:281" s="252" customFormat="1" ht="15" customHeight="1" x14ac:dyDescent="0.25">
      <c r="A677" s="253"/>
      <c r="B677" s="253"/>
      <c r="C677" s="253"/>
      <c r="D677" s="253"/>
      <c r="E677" s="253"/>
      <c r="F677" s="253"/>
      <c r="G677" s="253"/>
      <c r="H677" s="253"/>
      <c r="I677" s="253"/>
      <c r="J677" s="253"/>
      <c r="K677" s="253"/>
      <c r="L677" s="253"/>
      <c r="M677" s="253"/>
      <c r="N677" s="253"/>
      <c r="O677" s="253"/>
      <c r="P677" s="253"/>
      <c r="Q677" s="253"/>
      <c r="R677" s="253"/>
      <c r="S677" s="253"/>
      <c r="T677" s="253"/>
      <c r="U677" s="253" t="s">
        <v>835</v>
      </c>
      <c r="V677" s="253"/>
      <c r="W677" s="253"/>
      <c r="X677" s="253"/>
      <c r="Y677" s="253"/>
      <c r="Z677" s="253"/>
      <c r="AA677" s="253"/>
      <c r="AB677" s="253"/>
      <c r="AC677" s="253" t="s">
        <v>318</v>
      </c>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c r="BT677" s="253"/>
      <c r="BU677" s="253"/>
      <c r="BV677" s="253"/>
      <c r="BW677" s="253"/>
      <c r="BX677" s="253"/>
      <c r="BY677" s="253"/>
      <c r="BZ677" s="253"/>
      <c r="CA677" s="253"/>
      <c r="CB677" s="253"/>
      <c r="CC677" s="253"/>
      <c r="CD677" s="253"/>
      <c r="CE677" s="253"/>
      <c r="CF677" s="253"/>
      <c r="CG677" s="253"/>
      <c r="CH677" s="253"/>
      <c r="CI677" s="253"/>
      <c r="CJ677" s="253"/>
      <c r="CK677" s="253"/>
      <c r="CL677" s="253"/>
      <c r="CM677" s="253"/>
      <c r="CN677" s="253"/>
      <c r="CO677" s="253"/>
      <c r="CP677" s="253"/>
      <c r="CQ677" s="253"/>
      <c r="CR677" s="253"/>
      <c r="CS677" s="253"/>
      <c r="CT677" s="253"/>
      <c r="CU677" s="253"/>
      <c r="CV677" s="253"/>
      <c r="CW677" s="253"/>
      <c r="CX677" s="253"/>
      <c r="CY677" s="253"/>
      <c r="CZ677" s="253"/>
      <c r="DA677" s="253"/>
      <c r="DB677" s="253"/>
      <c r="DC677" s="253"/>
      <c r="DD677" s="253"/>
      <c r="DE677" s="253"/>
      <c r="DF677" s="253"/>
      <c r="DG677" s="253"/>
      <c r="DH677" s="253"/>
      <c r="DI677" s="253"/>
      <c r="DJ677" s="253"/>
      <c r="DK677" s="253"/>
      <c r="DL677" s="253"/>
      <c r="DM677" s="253"/>
      <c r="DN677" s="253"/>
      <c r="DO677" s="253"/>
      <c r="DP677" s="253"/>
      <c r="DQ677" s="253"/>
      <c r="DR677" s="253"/>
      <c r="DS677" s="253"/>
      <c r="DT677" s="253"/>
      <c r="DU677" s="253"/>
      <c r="DV677" s="253"/>
      <c r="DW677" s="253"/>
      <c r="DX677" s="253"/>
      <c r="DY677" s="253"/>
      <c r="DZ677" s="253"/>
      <c r="EA677" s="253"/>
      <c r="EB677" s="253"/>
      <c r="EC677" s="253"/>
      <c r="ED677" s="253"/>
      <c r="EE677" s="253"/>
      <c r="EF677" s="253"/>
      <c r="EG677" s="253"/>
      <c r="EH677" s="253"/>
      <c r="EI677" s="253"/>
      <c r="EJ677" s="253"/>
      <c r="EK677" s="253"/>
      <c r="EL677" s="253"/>
      <c r="EM677" s="253"/>
      <c r="EN677" s="253"/>
      <c r="EO677" s="253"/>
      <c r="EP677" s="253"/>
      <c r="EQ677" s="253"/>
      <c r="ER677" s="253"/>
      <c r="ES677" s="253"/>
      <c r="ET677" s="253"/>
      <c r="EU677" s="253"/>
      <c r="EV677" s="253"/>
      <c r="EW677" s="253"/>
      <c r="EX677" s="253"/>
      <c r="EY677" s="253"/>
      <c r="EZ677" s="253"/>
      <c r="FA677" s="253"/>
      <c r="FB677" s="253"/>
      <c r="FC677" s="253"/>
      <c r="FD677" s="253"/>
      <c r="FE677" s="253"/>
      <c r="FF677" s="253"/>
      <c r="FG677" s="253"/>
      <c r="FH677" s="253"/>
      <c r="FI677" s="253"/>
      <c r="FJ677" s="253"/>
      <c r="FK677" s="253"/>
      <c r="FL677" s="253"/>
      <c r="FM677" s="253"/>
      <c r="FN677" s="253"/>
      <c r="FO677" s="253"/>
      <c r="FP677" s="253"/>
      <c r="FQ677" s="253"/>
      <c r="FR677" s="253"/>
      <c r="FS677" s="253"/>
      <c r="FT677" s="253"/>
      <c r="FU677" s="253"/>
      <c r="FV677" s="253"/>
      <c r="FW677" s="253"/>
      <c r="FX677" s="253"/>
      <c r="FY677" s="253"/>
      <c r="FZ677" s="253"/>
      <c r="GA677" s="253"/>
      <c r="GB677" s="253"/>
      <c r="GC677" s="253"/>
      <c r="GD677" s="253"/>
      <c r="GE677" s="253"/>
      <c r="GF677" s="253"/>
      <c r="GG677" s="253"/>
      <c r="GH677" s="253"/>
      <c r="GI677" s="253"/>
      <c r="GJ677" s="253"/>
      <c r="GK677" s="253"/>
      <c r="GL677" s="253"/>
      <c r="GM677" s="253"/>
      <c r="GN677" s="253"/>
      <c r="GO677" s="253"/>
      <c r="GP677" s="253"/>
      <c r="GQ677" s="253"/>
      <c r="GR677" s="253"/>
      <c r="GS677" s="253"/>
      <c r="GT677" s="253"/>
      <c r="GU677" s="253"/>
      <c r="GV677" s="253"/>
      <c r="GW677" s="253"/>
      <c r="GX677" s="253"/>
      <c r="GY677" s="253"/>
      <c r="GZ677" s="253"/>
      <c r="HA677" s="253"/>
      <c r="HB677" s="253"/>
      <c r="HC677" s="253"/>
      <c r="HD677" s="253"/>
      <c r="HE677" s="253"/>
      <c r="HF677" s="253"/>
      <c r="HG677" s="253"/>
      <c r="HH677" s="253"/>
      <c r="HI677" s="253"/>
      <c r="HJ677" s="253"/>
      <c r="HK677" s="253"/>
      <c r="HL677" s="253"/>
      <c r="HM677" s="253"/>
      <c r="HN677" s="253"/>
      <c r="HO677" s="253"/>
      <c r="HP677" s="253"/>
      <c r="HQ677" s="253"/>
      <c r="HR677" s="253"/>
      <c r="HS677" s="253"/>
      <c r="HT677" s="253"/>
      <c r="HU677" s="253"/>
      <c r="HV677" s="253"/>
      <c r="HW677" s="253"/>
      <c r="HX677" s="253"/>
      <c r="HY677" s="253"/>
      <c r="HZ677" s="253"/>
      <c r="IA677" s="253"/>
      <c r="IB677" s="253"/>
      <c r="IC677" s="253"/>
      <c r="ID677" s="253"/>
      <c r="IE677" s="253"/>
      <c r="IF677" s="253"/>
      <c r="IG677" s="253"/>
      <c r="IH677" s="253"/>
      <c r="II677" s="253"/>
      <c r="IJ677" s="253"/>
      <c r="IK677" s="253"/>
      <c r="IL677" s="253"/>
      <c r="IM677" s="253"/>
      <c r="IN677" s="253"/>
      <c r="IO677" s="253"/>
      <c r="IP677" s="253"/>
      <c r="IQ677" s="253"/>
      <c r="IR677" s="253"/>
      <c r="IS677" s="253"/>
      <c r="IT677" s="253"/>
      <c r="IU677" s="253"/>
      <c r="IV677" s="253"/>
      <c r="IW677" s="253"/>
      <c r="IX677" s="253"/>
      <c r="IY677" s="253"/>
      <c r="IZ677" s="253"/>
      <c r="JA677" s="253"/>
      <c r="JB677" s="253"/>
      <c r="JC677" s="253"/>
      <c r="JD677" s="253"/>
      <c r="JE677" s="253"/>
      <c r="JF677" s="253"/>
      <c r="JG677" s="253"/>
      <c r="JH677" s="253"/>
      <c r="JI677" s="253"/>
      <c r="JJ677" s="253"/>
      <c r="JK677" s="253"/>
      <c r="JL677" s="253"/>
      <c r="JM677" s="253"/>
      <c r="JN677" s="253"/>
      <c r="JO677" s="253"/>
      <c r="JP677" s="253"/>
      <c r="JQ677" s="253"/>
      <c r="JR677" s="253"/>
      <c r="JS677" s="253"/>
      <c r="JT677" s="253"/>
      <c r="JU677" s="253"/>
    </row>
    <row r="678" spans="1:281" s="252" customFormat="1" ht="15" customHeight="1" x14ac:dyDescent="0.25">
      <c r="A678" s="253"/>
      <c r="B678" s="253"/>
      <c r="C678" s="253"/>
      <c r="D678" s="253"/>
      <c r="E678" s="253"/>
      <c r="F678" s="253"/>
      <c r="G678" s="253"/>
      <c r="H678" s="253"/>
      <c r="I678" s="253"/>
      <c r="J678" s="253"/>
      <c r="K678" s="253"/>
      <c r="L678" s="253"/>
      <c r="M678" s="253"/>
      <c r="N678" s="253"/>
      <c r="O678" s="253"/>
      <c r="P678" s="253"/>
      <c r="Q678" s="253"/>
      <c r="R678" s="253"/>
      <c r="S678" s="253"/>
      <c r="T678" s="253"/>
      <c r="U678" s="253" t="s">
        <v>836</v>
      </c>
      <c r="V678" s="253"/>
      <c r="W678" s="253"/>
      <c r="X678" s="253"/>
      <c r="Y678" s="253"/>
      <c r="Z678" s="253"/>
      <c r="AA678" s="253"/>
      <c r="AB678" s="253"/>
      <c r="AC678" s="253" t="s">
        <v>357</v>
      </c>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c r="BT678" s="253"/>
      <c r="BU678" s="253"/>
      <c r="BV678" s="253"/>
      <c r="BW678" s="253"/>
      <c r="BX678" s="253"/>
      <c r="BY678" s="253"/>
      <c r="BZ678" s="253"/>
      <c r="CA678" s="253"/>
      <c r="CB678" s="253"/>
      <c r="CC678" s="253"/>
      <c r="CD678" s="253"/>
      <c r="CE678" s="253"/>
      <c r="CF678" s="253"/>
      <c r="CG678" s="253"/>
      <c r="CH678" s="253"/>
      <c r="CI678" s="253"/>
      <c r="CJ678" s="253"/>
      <c r="CK678" s="253"/>
      <c r="CL678" s="253"/>
      <c r="CM678" s="253"/>
      <c r="CN678" s="253"/>
      <c r="CO678" s="253"/>
      <c r="CP678" s="253"/>
      <c r="CQ678" s="253"/>
      <c r="CR678" s="253"/>
      <c r="CS678" s="253"/>
      <c r="CT678" s="253"/>
      <c r="CU678" s="253"/>
      <c r="CV678" s="253"/>
      <c r="CW678" s="253"/>
      <c r="CX678" s="253"/>
      <c r="CY678" s="253"/>
      <c r="CZ678" s="253"/>
      <c r="DA678" s="253"/>
      <c r="DB678" s="253"/>
      <c r="DC678" s="253"/>
      <c r="DD678" s="253"/>
      <c r="DE678" s="253"/>
      <c r="DF678" s="253"/>
      <c r="DG678" s="253"/>
      <c r="DH678" s="253"/>
      <c r="DI678" s="253"/>
      <c r="DJ678" s="253"/>
      <c r="DK678" s="253"/>
      <c r="DL678" s="253"/>
      <c r="DM678" s="253"/>
      <c r="DN678" s="253"/>
      <c r="DO678" s="253"/>
      <c r="DP678" s="253"/>
      <c r="DQ678" s="253"/>
      <c r="DR678" s="253"/>
      <c r="DS678" s="253"/>
      <c r="DT678" s="253"/>
      <c r="DU678" s="253"/>
      <c r="DV678" s="253"/>
      <c r="DW678" s="253"/>
      <c r="DX678" s="253"/>
      <c r="DY678" s="253"/>
      <c r="DZ678" s="253"/>
      <c r="EA678" s="253"/>
      <c r="EB678" s="253"/>
      <c r="EC678" s="253"/>
      <c r="ED678" s="253"/>
      <c r="EE678" s="253"/>
      <c r="EF678" s="253"/>
      <c r="EG678" s="253"/>
      <c r="EH678" s="253"/>
      <c r="EI678" s="253"/>
      <c r="EJ678" s="253"/>
      <c r="EK678" s="253"/>
      <c r="EL678" s="253"/>
      <c r="EM678" s="253"/>
      <c r="EN678" s="253"/>
      <c r="EO678" s="253"/>
      <c r="EP678" s="253"/>
      <c r="EQ678" s="253"/>
      <c r="ER678" s="253"/>
      <c r="ES678" s="253"/>
      <c r="ET678" s="253"/>
      <c r="EU678" s="253"/>
      <c r="EV678" s="253"/>
      <c r="EW678" s="253"/>
      <c r="EX678" s="253"/>
      <c r="EY678" s="253"/>
      <c r="EZ678" s="253"/>
      <c r="FA678" s="253"/>
      <c r="FB678" s="253"/>
      <c r="FC678" s="253"/>
      <c r="FD678" s="253"/>
      <c r="FE678" s="253"/>
      <c r="FF678" s="253"/>
      <c r="FG678" s="253"/>
      <c r="FH678" s="253"/>
      <c r="FI678" s="253"/>
      <c r="FJ678" s="253"/>
      <c r="FK678" s="253"/>
      <c r="FL678" s="253"/>
      <c r="FM678" s="253"/>
      <c r="FN678" s="253"/>
      <c r="FO678" s="253"/>
      <c r="FP678" s="253"/>
      <c r="FQ678" s="253"/>
      <c r="FR678" s="253"/>
      <c r="FS678" s="253"/>
      <c r="FT678" s="253"/>
      <c r="FU678" s="253"/>
      <c r="FV678" s="253"/>
      <c r="FW678" s="253"/>
      <c r="FX678" s="253"/>
      <c r="FY678" s="253"/>
      <c r="FZ678" s="253"/>
      <c r="GA678" s="253"/>
      <c r="GB678" s="253"/>
      <c r="GC678" s="253"/>
      <c r="GD678" s="253"/>
      <c r="GE678" s="253"/>
      <c r="GF678" s="253"/>
      <c r="GG678" s="253"/>
      <c r="GH678" s="253"/>
      <c r="GI678" s="253"/>
      <c r="GJ678" s="253"/>
      <c r="GK678" s="253"/>
      <c r="GL678" s="253"/>
      <c r="GM678" s="253"/>
      <c r="GN678" s="253"/>
      <c r="GO678" s="253"/>
      <c r="GP678" s="253"/>
      <c r="GQ678" s="253"/>
      <c r="GR678" s="253"/>
      <c r="GS678" s="253"/>
      <c r="GT678" s="253"/>
      <c r="GU678" s="253"/>
      <c r="GV678" s="253"/>
      <c r="GW678" s="253"/>
      <c r="GX678" s="253"/>
      <c r="GY678" s="253"/>
      <c r="GZ678" s="253"/>
      <c r="HA678" s="253"/>
      <c r="HB678" s="253"/>
      <c r="HC678" s="253"/>
      <c r="HD678" s="253"/>
      <c r="HE678" s="253"/>
      <c r="HF678" s="253"/>
      <c r="HG678" s="253"/>
      <c r="HH678" s="253"/>
      <c r="HI678" s="253"/>
      <c r="HJ678" s="253"/>
      <c r="HK678" s="253"/>
      <c r="HL678" s="253"/>
      <c r="HM678" s="253"/>
      <c r="HN678" s="253"/>
      <c r="HO678" s="253"/>
      <c r="HP678" s="253"/>
      <c r="HQ678" s="253"/>
      <c r="HR678" s="253"/>
      <c r="HS678" s="253"/>
      <c r="HT678" s="253"/>
      <c r="HU678" s="253"/>
      <c r="HV678" s="253"/>
      <c r="HW678" s="253"/>
      <c r="HX678" s="253"/>
      <c r="HY678" s="253"/>
      <c r="HZ678" s="253"/>
      <c r="IA678" s="253"/>
      <c r="IB678" s="253"/>
      <c r="IC678" s="253"/>
      <c r="ID678" s="253"/>
      <c r="IE678" s="253"/>
      <c r="IF678" s="253"/>
      <c r="IG678" s="253"/>
      <c r="IH678" s="253"/>
      <c r="II678" s="253"/>
      <c r="IJ678" s="253"/>
      <c r="IK678" s="253"/>
      <c r="IL678" s="253"/>
      <c r="IM678" s="253"/>
      <c r="IN678" s="253"/>
      <c r="IO678" s="253"/>
      <c r="IP678" s="253"/>
      <c r="IQ678" s="253"/>
      <c r="IR678" s="253"/>
      <c r="IS678" s="253"/>
      <c r="IT678" s="253"/>
      <c r="IU678" s="253"/>
      <c r="IV678" s="253"/>
      <c r="IW678" s="253"/>
      <c r="IX678" s="253"/>
      <c r="IY678" s="253"/>
      <c r="IZ678" s="253"/>
      <c r="JA678" s="253"/>
      <c r="JB678" s="253"/>
      <c r="JC678" s="253"/>
      <c r="JD678" s="253"/>
      <c r="JE678" s="253"/>
      <c r="JF678" s="253"/>
      <c r="JG678" s="253"/>
      <c r="JH678" s="253"/>
      <c r="JI678" s="253"/>
      <c r="JJ678" s="253"/>
      <c r="JK678" s="253"/>
      <c r="JL678" s="253"/>
      <c r="JM678" s="253"/>
      <c r="JN678" s="253"/>
      <c r="JO678" s="253"/>
      <c r="JP678" s="253"/>
      <c r="JQ678" s="253"/>
      <c r="JR678" s="253"/>
      <c r="JS678" s="253"/>
      <c r="JT678" s="253"/>
      <c r="JU678" s="253"/>
    </row>
    <row r="679" spans="1:281" s="252" customFormat="1" ht="15" customHeight="1" x14ac:dyDescent="0.25">
      <c r="A679" s="253"/>
      <c r="B679" s="253"/>
      <c r="C679" s="253"/>
      <c r="D679" s="253"/>
      <c r="E679" s="253"/>
      <c r="F679" s="253"/>
      <c r="G679" s="253"/>
      <c r="H679" s="253"/>
      <c r="I679" s="253"/>
      <c r="J679" s="253"/>
      <c r="K679" s="253"/>
      <c r="L679" s="253"/>
      <c r="M679" s="253"/>
      <c r="N679" s="253"/>
      <c r="O679" s="253"/>
      <c r="P679" s="253"/>
      <c r="Q679" s="253"/>
      <c r="R679" s="253"/>
      <c r="S679" s="253"/>
      <c r="T679" s="253"/>
      <c r="U679" s="253" t="s">
        <v>837</v>
      </c>
      <c r="V679" s="253"/>
      <c r="W679" s="253"/>
      <c r="X679" s="253"/>
      <c r="Y679" s="253"/>
      <c r="Z679" s="253"/>
      <c r="AA679" s="253"/>
      <c r="AB679" s="253"/>
      <c r="AC679" s="253" t="s">
        <v>323</v>
      </c>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c r="BT679" s="253"/>
      <c r="BU679" s="253"/>
      <c r="BV679" s="253"/>
      <c r="BW679" s="253"/>
      <c r="BX679" s="253"/>
      <c r="BY679" s="253"/>
      <c r="BZ679" s="253"/>
      <c r="CA679" s="253"/>
      <c r="CB679" s="253"/>
      <c r="CC679" s="253"/>
      <c r="CD679" s="253"/>
      <c r="CE679" s="253"/>
      <c r="CF679" s="253"/>
      <c r="CG679" s="253"/>
      <c r="CH679" s="253"/>
      <c r="CI679" s="253"/>
      <c r="CJ679" s="253"/>
      <c r="CK679" s="253"/>
      <c r="CL679" s="253"/>
      <c r="CM679" s="253"/>
      <c r="CN679" s="253"/>
      <c r="CO679" s="253"/>
      <c r="CP679" s="253"/>
      <c r="CQ679" s="253"/>
      <c r="CR679" s="253"/>
      <c r="CS679" s="253"/>
      <c r="CT679" s="253"/>
      <c r="CU679" s="253"/>
      <c r="CV679" s="253"/>
      <c r="CW679" s="253"/>
      <c r="CX679" s="253"/>
      <c r="CY679" s="253"/>
      <c r="CZ679" s="253"/>
      <c r="DA679" s="253"/>
      <c r="DB679" s="253"/>
      <c r="DC679" s="253"/>
      <c r="DD679" s="253"/>
      <c r="DE679" s="253"/>
      <c r="DF679" s="253"/>
      <c r="DG679" s="253"/>
      <c r="DH679" s="253"/>
      <c r="DI679" s="253"/>
      <c r="DJ679" s="253"/>
      <c r="DK679" s="253"/>
      <c r="DL679" s="253"/>
      <c r="DM679" s="253"/>
      <c r="DN679" s="253"/>
      <c r="DO679" s="253"/>
      <c r="DP679" s="253"/>
      <c r="DQ679" s="253"/>
      <c r="DR679" s="253"/>
      <c r="DS679" s="253"/>
      <c r="DT679" s="253"/>
      <c r="DU679" s="253"/>
      <c r="DV679" s="253"/>
      <c r="DW679" s="253"/>
      <c r="DX679" s="253"/>
      <c r="DY679" s="253"/>
      <c r="DZ679" s="253"/>
      <c r="EA679" s="253"/>
      <c r="EB679" s="253"/>
      <c r="EC679" s="253"/>
      <c r="ED679" s="253"/>
      <c r="EE679" s="253"/>
      <c r="EF679" s="253"/>
      <c r="EG679" s="253"/>
      <c r="EH679" s="253"/>
      <c r="EI679" s="253"/>
      <c r="EJ679" s="253"/>
      <c r="EK679" s="253"/>
      <c r="EL679" s="253"/>
      <c r="EM679" s="253"/>
      <c r="EN679" s="253"/>
      <c r="EO679" s="253"/>
      <c r="EP679" s="253"/>
      <c r="EQ679" s="253"/>
      <c r="ER679" s="253"/>
      <c r="ES679" s="253"/>
      <c r="ET679" s="253"/>
      <c r="EU679" s="253"/>
      <c r="EV679" s="253"/>
      <c r="EW679" s="253"/>
      <c r="EX679" s="253"/>
      <c r="EY679" s="253"/>
      <c r="EZ679" s="253"/>
      <c r="FA679" s="253"/>
      <c r="FB679" s="253"/>
      <c r="FC679" s="253"/>
      <c r="FD679" s="253"/>
      <c r="FE679" s="253"/>
      <c r="FF679" s="253"/>
      <c r="FG679" s="253"/>
      <c r="FH679" s="253"/>
      <c r="FI679" s="253"/>
      <c r="FJ679" s="253"/>
      <c r="FK679" s="253"/>
      <c r="FL679" s="253"/>
      <c r="FM679" s="253"/>
      <c r="FN679" s="253"/>
      <c r="FO679" s="253"/>
      <c r="FP679" s="253"/>
      <c r="FQ679" s="253"/>
      <c r="FR679" s="253"/>
      <c r="FS679" s="253"/>
      <c r="FT679" s="253"/>
      <c r="FU679" s="253"/>
      <c r="FV679" s="253"/>
      <c r="FW679" s="253"/>
      <c r="FX679" s="253"/>
      <c r="FY679" s="253"/>
      <c r="FZ679" s="253"/>
      <c r="GA679" s="253"/>
      <c r="GB679" s="253"/>
      <c r="GC679" s="253"/>
      <c r="GD679" s="253"/>
      <c r="GE679" s="253"/>
      <c r="GF679" s="253"/>
      <c r="GG679" s="253"/>
      <c r="GH679" s="253"/>
      <c r="GI679" s="253"/>
      <c r="GJ679" s="253"/>
      <c r="GK679" s="253"/>
      <c r="GL679" s="253"/>
      <c r="GM679" s="253"/>
      <c r="GN679" s="253"/>
      <c r="GO679" s="253"/>
      <c r="GP679" s="253"/>
      <c r="GQ679" s="253"/>
      <c r="GR679" s="253"/>
      <c r="GS679" s="253"/>
      <c r="GT679" s="253"/>
      <c r="GU679" s="253"/>
      <c r="GV679" s="253"/>
      <c r="GW679" s="253"/>
      <c r="GX679" s="253"/>
      <c r="GY679" s="253"/>
      <c r="GZ679" s="253"/>
      <c r="HA679" s="253"/>
      <c r="HB679" s="253"/>
      <c r="HC679" s="253"/>
      <c r="HD679" s="253"/>
      <c r="HE679" s="253"/>
      <c r="HF679" s="253"/>
      <c r="HG679" s="253"/>
      <c r="HH679" s="253"/>
      <c r="HI679" s="253"/>
      <c r="HJ679" s="253"/>
      <c r="HK679" s="253"/>
      <c r="HL679" s="253"/>
      <c r="HM679" s="253"/>
      <c r="HN679" s="253"/>
      <c r="HO679" s="253"/>
      <c r="HP679" s="253"/>
      <c r="HQ679" s="253"/>
      <c r="HR679" s="253"/>
      <c r="HS679" s="253"/>
      <c r="HT679" s="253"/>
      <c r="HU679" s="253"/>
      <c r="HV679" s="253"/>
      <c r="HW679" s="253"/>
      <c r="HX679" s="253"/>
      <c r="HY679" s="253"/>
      <c r="HZ679" s="253"/>
      <c r="IA679" s="253"/>
      <c r="IB679" s="253"/>
      <c r="IC679" s="253"/>
      <c r="ID679" s="253"/>
      <c r="IE679" s="253"/>
      <c r="IF679" s="253"/>
      <c r="IG679" s="253"/>
      <c r="IH679" s="253"/>
      <c r="II679" s="253"/>
      <c r="IJ679" s="253"/>
      <c r="IK679" s="253"/>
      <c r="IL679" s="253"/>
      <c r="IM679" s="253"/>
      <c r="IN679" s="253"/>
      <c r="IO679" s="253"/>
      <c r="IP679" s="253"/>
      <c r="IQ679" s="253"/>
      <c r="IR679" s="253"/>
      <c r="IS679" s="253"/>
      <c r="IT679" s="253"/>
      <c r="IU679" s="253"/>
      <c r="IV679" s="253"/>
      <c r="IW679" s="253"/>
      <c r="IX679" s="253"/>
      <c r="IY679" s="253"/>
      <c r="IZ679" s="253"/>
      <c r="JA679" s="253"/>
      <c r="JB679" s="253"/>
      <c r="JC679" s="253"/>
      <c r="JD679" s="253"/>
      <c r="JE679" s="253"/>
      <c r="JF679" s="253"/>
      <c r="JG679" s="253"/>
      <c r="JH679" s="253"/>
      <c r="JI679" s="253"/>
      <c r="JJ679" s="253"/>
      <c r="JK679" s="253"/>
      <c r="JL679" s="253"/>
      <c r="JM679" s="253"/>
      <c r="JN679" s="253"/>
      <c r="JO679" s="253"/>
      <c r="JP679" s="253"/>
      <c r="JQ679" s="253"/>
      <c r="JR679" s="253"/>
      <c r="JS679" s="253"/>
      <c r="JT679" s="253"/>
      <c r="JU679" s="253"/>
    </row>
    <row r="680" spans="1:281" s="252" customFormat="1" ht="15" customHeight="1" x14ac:dyDescent="0.25">
      <c r="A680" s="253"/>
      <c r="B680" s="253"/>
      <c r="C680" s="253"/>
      <c r="D680" s="253"/>
      <c r="E680" s="253"/>
      <c r="F680" s="253"/>
      <c r="G680" s="253"/>
      <c r="H680" s="253"/>
      <c r="I680" s="253"/>
      <c r="J680" s="253"/>
      <c r="K680" s="253"/>
      <c r="L680" s="253"/>
      <c r="M680" s="253"/>
      <c r="N680" s="253"/>
      <c r="O680" s="253"/>
      <c r="P680" s="253"/>
      <c r="Q680" s="253"/>
      <c r="R680" s="253"/>
      <c r="S680" s="253"/>
      <c r="T680" s="253"/>
      <c r="U680" s="253" t="s">
        <v>838</v>
      </c>
      <c r="V680" s="253"/>
      <c r="W680" s="253"/>
      <c r="X680" s="253"/>
      <c r="Y680" s="253"/>
      <c r="Z680" s="253"/>
      <c r="AA680" s="253"/>
      <c r="AB680" s="253"/>
      <c r="AC680" s="253" t="s">
        <v>323</v>
      </c>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c r="BT680" s="253"/>
      <c r="BU680" s="253"/>
      <c r="BV680" s="253"/>
      <c r="BW680" s="253"/>
      <c r="BX680" s="253"/>
      <c r="BY680" s="253"/>
      <c r="BZ680" s="253"/>
      <c r="CA680" s="253"/>
      <c r="CB680" s="253"/>
      <c r="CC680" s="253"/>
      <c r="CD680" s="253"/>
      <c r="CE680" s="253"/>
      <c r="CF680" s="253"/>
      <c r="CG680" s="253"/>
      <c r="CH680" s="253"/>
      <c r="CI680" s="253"/>
      <c r="CJ680" s="253"/>
      <c r="CK680" s="253"/>
      <c r="CL680" s="253"/>
      <c r="CM680" s="253"/>
      <c r="CN680" s="253"/>
      <c r="CO680" s="253"/>
      <c r="CP680" s="253"/>
      <c r="CQ680" s="253"/>
      <c r="CR680" s="253"/>
      <c r="CS680" s="253"/>
      <c r="CT680" s="253"/>
      <c r="CU680" s="253"/>
      <c r="CV680" s="253"/>
      <c r="CW680" s="253"/>
      <c r="CX680" s="253"/>
      <c r="CY680" s="253"/>
      <c r="CZ680" s="253"/>
      <c r="DA680" s="253"/>
      <c r="DB680" s="253"/>
      <c r="DC680" s="253"/>
      <c r="DD680" s="253"/>
      <c r="DE680" s="253"/>
      <c r="DF680" s="253"/>
      <c r="DG680" s="253"/>
      <c r="DH680" s="253"/>
      <c r="DI680" s="253"/>
      <c r="DJ680" s="253"/>
      <c r="DK680" s="253"/>
      <c r="DL680" s="253"/>
      <c r="DM680" s="253"/>
      <c r="DN680" s="253"/>
      <c r="DO680" s="253"/>
      <c r="DP680" s="253"/>
      <c r="DQ680" s="253"/>
      <c r="DR680" s="253"/>
      <c r="DS680" s="253"/>
      <c r="DT680" s="253"/>
      <c r="DU680" s="253"/>
      <c r="DV680" s="253"/>
      <c r="DW680" s="253"/>
      <c r="DX680" s="253"/>
      <c r="DY680" s="253"/>
      <c r="DZ680" s="253"/>
      <c r="EA680" s="253"/>
      <c r="EB680" s="253"/>
      <c r="EC680" s="253"/>
      <c r="ED680" s="253"/>
      <c r="EE680" s="253"/>
      <c r="EF680" s="253"/>
      <c r="EG680" s="253"/>
      <c r="EH680" s="253"/>
      <c r="EI680" s="253"/>
      <c r="EJ680" s="253"/>
      <c r="EK680" s="253"/>
      <c r="EL680" s="253"/>
      <c r="EM680" s="253"/>
      <c r="EN680" s="253"/>
      <c r="EO680" s="253"/>
      <c r="EP680" s="253"/>
      <c r="EQ680" s="253"/>
      <c r="ER680" s="253"/>
      <c r="ES680" s="253"/>
      <c r="ET680" s="253"/>
      <c r="EU680" s="253"/>
      <c r="EV680" s="253"/>
      <c r="EW680" s="253"/>
      <c r="EX680" s="253"/>
      <c r="EY680" s="253"/>
      <c r="EZ680" s="253"/>
      <c r="FA680" s="253"/>
      <c r="FB680" s="253"/>
      <c r="FC680" s="253"/>
      <c r="FD680" s="253"/>
      <c r="FE680" s="253"/>
      <c r="FF680" s="253"/>
      <c r="FG680" s="253"/>
      <c r="FH680" s="253"/>
      <c r="FI680" s="253"/>
      <c r="FJ680" s="253"/>
      <c r="FK680" s="253"/>
      <c r="FL680" s="253"/>
      <c r="FM680" s="253"/>
      <c r="FN680" s="253"/>
      <c r="FO680" s="253"/>
      <c r="FP680" s="253"/>
      <c r="FQ680" s="253"/>
      <c r="FR680" s="253"/>
      <c r="FS680" s="253"/>
      <c r="FT680" s="253"/>
      <c r="FU680" s="253"/>
      <c r="FV680" s="253"/>
      <c r="FW680" s="253"/>
      <c r="FX680" s="253"/>
      <c r="FY680" s="253"/>
      <c r="FZ680" s="253"/>
      <c r="GA680" s="253"/>
      <c r="GB680" s="253"/>
      <c r="GC680" s="253"/>
      <c r="GD680" s="253"/>
      <c r="GE680" s="253"/>
      <c r="GF680" s="253"/>
      <c r="GG680" s="253"/>
      <c r="GH680" s="253"/>
      <c r="GI680" s="253"/>
      <c r="GJ680" s="253"/>
      <c r="GK680" s="253"/>
      <c r="GL680" s="253"/>
      <c r="GM680" s="253"/>
      <c r="GN680" s="253"/>
      <c r="GO680" s="253"/>
      <c r="GP680" s="253"/>
      <c r="GQ680" s="253"/>
      <c r="GR680" s="253"/>
      <c r="GS680" s="253"/>
      <c r="GT680" s="253"/>
      <c r="GU680" s="253"/>
      <c r="GV680" s="253"/>
      <c r="GW680" s="253"/>
      <c r="GX680" s="253"/>
      <c r="GY680" s="253"/>
      <c r="GZ680" s="253"/>
      <c r="HA680" s="253"/>
      <c r="HB680" s="253"/>
      <c r="HC680" s="253"/>
      <c r="HD680" s="253"/>
      <c r="HE680" s="253"/>
      <c r="HF680" s="253"/>
      <c r="HG680" s="253"/>
      <c r="HH680" s="253"/>
      <c r="HI680" s="253"/>
      <c r="HJ680" s="253"/>
      <c r="HK680" s="253"/>
      <c r="HL680" s="253"/>
      <c r="HM680" s="253"/>
      <c r="HN680" s="253"/>
      <c r="HO680" s="253"/>
      <c r="HP680" s="253"/>
      <c r="HQ680" s="253"/>
      <c r="HR680" s="253"/>
      <c r="HS680" s="253"/>
      <c r="HT680" s="253"/>
      <c r="HU680" s="253"/>
      <c r="HV680" s="253"/>
      <c r="HW680" s="253"/>
      <c r="HX680" s="253"/>
      <c r="HY680" s="253"/>
      <c r="HZ680" s="253"/>
      <c r="IA680" s="253"/>
      <c r="IB680" s="253"/>
      <c r="IC680" s="253"/>
      <c r="ID680" s="253"/>
      <c r="IE680" s="253"/>
      <c r="IF680" s="253"/>
      <c r="IG680" s="253"/>
      <c r="IH680" s="253"/>
      <c r="II680" s="253"/>
      <c r="IJ680" s="253"/>
      <c r="IK680" s="253"/>
      <c r="IL680" s="253"/>
      <c r="IM680" s="253"/>
      <c r="IN680" s="253"/>
      <c r="IO680" s="253"/>
      <c r="IP680" s="253"/>
      <c r="IQ680" s="253"/>
      <c r="IR680" s="253"/>
      <c r="IS680" s="253"/>
      <c r="IT680" s="253"/>
      <c r="IU680" s="253"/>
      <c r="IV680" s="253"/>
      <c r="IW680" s="253"/>
      <c r="IX680" s="253"/>
      <c r="IY680" s="253"/>
      <c r="IZ680" s="253"/>
      <c r="JA680" s="253"/>
      <c r="JB680" s="253"/>
      <c r="JC680" s="253"/>
      <c r="JD680" s="253"/>
      <c r="JE680" s="253"/>
      <c r="JF680" s="253"/>
      <c r="JG680" s="253"/>
      <c r="JH680" s="253"/>
      <c r="JI680" s="253"/>
      <c r="JJ680" s="253"/>
      <c r="JK680" s="253"/>
      <c r="JL680" s="253"/>
      <c r="JM680" s="253"/>
      <c r="JN680" s="253"/>
      <c r="JO680" s="253"/>
      <c r="JP680" s="253"/>
      <c r="JQ680" s="253"/>
      <c r="JR680" s="253"/>
      <c r="JS680" s="253"/>
      <c r="JT680" s="253"/>
      <c r="JU680" s="253"/>
    </row>
    <row r="681" spans="1:281" s="252" customFormat="1" ht="15" customHeight="1" x14ac:dyDescent="0.25">
      <c r="A681" s="253"/>
      <c r="B681" s="253"/>
      <c r="C681" s="253"/>
      <c r="D681" s="253"/>
      <c r="E681" s="253"/>
      <c r="F681" s="253"/>
      <c r="G681" s="253"/>
      <c r="H681" s="253"/>
      <c r="I681" s="253"/>
      <c r="J681" s="253"/>
      <c r="K681" s="253"/>
      <c r="L681" s="253"/>
      <c r="M681" s="253"/>
      <c r="N681" s="253"/>
      <c r="O681" s="253"/>
      <c r="P681" s="253"/>
      <c r="Q681" s="253"/>
      <c r="R681" s="253"/>
      <c r="S681" s="253"/>
      <c r="T681" s="253"/>
      <c r="U681" s="253" t="s">
        <v>839</v>
      </c>
      <c r="V681" s="253"/>
      <c r="W681" s="253"/>
      <c r="X681" s="253"/>
      <c r="Y681" s="253"/>
      <c r="Z681" s="253"/>
      <c r="AA681" s="253"/>
      <c r="AB681" s="253"/>
      <c r="AC681" s="253" t="s">
        <v>393</v>
      </c>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c r="BT681" s="253"/>
      <c r="BU681" s="253"/>
      <c r="BV681" s="253"/>
      <c r="BW681" s="253"/>
      <c r="BX681" s="253"/>
      <c r="BY681" s="253"/>
      <c r="BZ681" s="253"/>
      <c r="CA681" s="253"/>
      <c r="CB681" s="253"/>
      <c r="CC681" s="253"/>
      <c r="CD681" s="253"/>
      <c r="CE681" s="253"/>
      <c r="CF681" s="253"/>
      <c r="CG681" s="253"/>
      <c r="CH681" s="253"/>
      <c r="CI681" s="253"/>
      <c r="CJ681" s="253"/>
      <c r="CK681" s="253"/>
      <c r="CL681" s="253"/>
      <c r="CM681" s="253"/>
      <c r="CN681" s="253"/>
      <c r="CO681" s="253"/>
      <c r="CP681" s="253"/>
      <c r="CQ681" s="253"/>
      <c r="CR681" s="253"/>
      <c r="CS681" s="253"/>
      <c r="CT681" s="253"/>
      <c r="CU681" s="253"/>
      <c r="CV681" s="253"/>
      <c r="CW681" s="253"/>
      <c r="CX681" s="253"/>
      <c r="CY681" s="253"/>
      <c r="CZ681" s="253"/>
      <c r="DA681" s="253"/>
      <c r="DB681" s="253"/>
      <c r="DC681" s="253"/>
      <c r="DD681" s="253"/>
      <c r="DE681" s="253"/>
      <c r="DF681" s="253"/>
      <c r="DG681" s="253"/>
      <c r="DH681" s="253"/>
      <c r="DI681" s="253"/>
      <c r="DJ681" s="253"/>
      <c r="DK681" s="253"/>
      <c r="DL681" s="253"/>
      <c r="DM681" s="253"/>
      <c r="DN681" s="253"/>
      <c r="DO681" s="253"/>
      <c r="DP681" s="253"/>
      <c r="DQ681" s="253"/>
      <c r="DR681" s="253"/>
      <c r="DS681" s="253"/>
      <c r="DT681" s="253"/>
      <c r="DU681" s="253"/>
      <c r="DV681" s="253"/>
      <c r="DW681" s="253"/>
      <c r="DX681" s="253"/>
      <c r="DY681" s="253"/>
      <c r="DZ681" s="253"/>
      <c r="EA681" s="253"/>
      <c r="EB681" s="253"/>
      <c r="EC681" s="253"/>
      <c r="ED681" s="253"/>
      <c r="EE681" s="253"/>
      <c r="EF681" s="253"/>
      <c r="EG681" s="253"/>
      <c r="EH681" s="253"/>
      <c r="EI681" s="253"/>
      <c r="EJ681" s="253"/>
      <c r="EK681" s="253"/>
      <c r="EL681" s="253"/>
      <c r="EM681" s="253"/>
      <c r="EN681" s="253"/>
      <c r="EO681" s="253"/>
      <c r="EP681" s="253"/>
      <c r="EQ681" s="253"/>
      <c r="ER681" s="253"/>
      <c r="ES681" s="253"/>
      <c r="ET681" s="253"/>
      <c r="EU681" s="253"/>
      <c r="EV681" s="253"/>
      <c r="EW681" s="253"/>
      <c r="EX681" s="253"/>
      <c r="EY681" s="253"/>
      <c r="EZ681" s="253"/>
      <c r="FA681" s="253"/>
      <c r="FB681" s="253"/>
      <c r="FC681" s="253"/>
      <c r="FD681" s="253"/>
      <c r="FE681" s="253"/>
      <c r="FF681" s="253"/>
      <c r="FG681" s="253"/>
      <c r="FH681" s="253"/>
      <c r="FI681" s="253"/>
      <c r="FJ681" s="253"/>
      <c r="FK681" s="253"/>
      <c r="FL681" s="253"/>
      <c r="FM681" s="253"/>
      <c r="FN681" s="253"/>
      <c r="FO681" s="253"/>
      <c r="FP681" s="253"/>
      <c r="FQ681" s="253"/>
      <c r="FR681" s="253"/>
      <c r="FS681" s="253"/>
      <c r="FT681" s="253"/>
      <c r="FU681" s="253"/>
      <c r="FV681" s="253"/>
      <c r="FW681" s="253"/>
      <c r="FX681" s="253"/>
      <c r="FY681" s="253"/>
      <c r="FZ681" s="253"/>
      <c r="GA681" s="253"/>
      <c r="GB681" s="253"/>
      <c r="GC681" s="253"/>
      <c r="GD681" s="253"/>
      <c r="GE681" s="253"/>
      <c r="GF681" s="253"/>
      <c r="GG681" s="253"/>
      <c r="GH681" s="253"/>
      <c r="GI681" s="253"/>
      <c r="GJ681" s="253"/>
      <c r="GK681" s="253"/>
      <c r="GL681" s="253"/>
      <c r="GM681" s="253"/>
      <c r="GN681" s="253"/>
      <c r="GO681" s="253"/>
      <c r="GP681" s="253"/>
      <c r="GQ681" s="253"/>
      <c r="GR681" s="253"/>
      <c r="GS681" s="253"/>
      <c r="GT681" s="253"/>
      <c r="GU681" s="253"/>
      <c r="GV681" s="253"/>
      <c r="GW681" s="253"/>
      <c r="GX681" s="253"/>
      <c r="GY681" s="253"/>
      <c r="GZ681" s="253"/>
      <c r="HA681" s="253"/>
      <c r="HB681" s="253"/>
      <c r="HC681" s="253"/>
      <c r="HD681" s="253"/>
      <c r="HE681" s="253"/>
      <c r="HF681" s="253"/>
      <c r="HG681" s="253"/>
      <c r="HH681" s="253"/>
      <c r="HI681" s="253"/>
      <c r="HJ681" s="253"/>
      <c r="HK681" s="253"/>
      <c r="HL681" s="253"/>
      <c r="HM681" s="253"/>
      <c r="HN681" s="253"/>
      <c r="HO681" s="253"/>
      <c r="HP681" s="253"/>
      <c r="HQ681" s="253"/>
      <c r="HR681" s="253"/>
      <c r="HS681" s="253"/>
      <c r="HT681" s="253"/>
      <c r="HU681" s="253"/>
      <c r="HV681" s="253"/>
      <c r="HW681" s="253"/>
      <c r="HX681" s="253"/>
      <c r="HY681" s="253"/>
      <c r="HZ681" s="253"/>
      <c r="IA681" s="253"/>
      <c r="IB681" s="253"/>
      <c r="IC681" s="253"/>
      <c r="ID681" s="253"/>
      <c r="IE681" s="253"/>
      <c r="IF681" s="253"/>
      <c r="IG681" s="253"/>
      <c r="IH681" s="253"/>
      <c r="II681" s="253"/>
      <c r="IJ681" s="253"/>
      <c r="IK681" s="253"/>
      <c r="IL681" s="253"/>
      <c r="IM681" s="253"/>
      <c r="IN681" s="253"/>
      <c r="IO681" s="253"/>
      <c r="IP681" s="253"/>
      <c r="IQ681" s="253"/>
      <c r="IR681" s="253"/>
      <c r="IS681" s="253"/>
      <c r="IT681" s="253"/>
      <c r="IU681" s="253"/>
      <c r="IV681" s="253"/>
      <c r="IW681" s="253"/>
      <c r="IX681" s="253"/>
      <c r="IY681" s="253"/>
      <c r="IZ681" s="253"/>
      <c r="JA681" s="253"/>
      <c r="JB681" s="253"/>
      <c r="JC681" s="253"/>
      <c r="JD681" s="253"/>
      <c r="JE681" s="253"/>
      <c r="JF681" s="253"/>
      <c r="JG681" s="253"/>
      <c r="JH681" s="253"/>
      <c r="JI681" s="253"/>
      <c r="JJ681" s="253"/>
      <c r="JK681" s="253"/>
      <c r="JL681" s="253"/>
      <c r="JM681" s="253"/>
      <c r="JN681" s="253"/>
      <c r="JO681" s="253"/>
      <c r="JP681" s="253"/>
      <c r="JQ681" s="253"/>
      <c r="JR681" s="253"/>
      <c r="JS681" s="253"/>
      <c r="JT681" s="253"/>
      <c r="JU681" s="253"/>
    </row>
    <row r="682" spans="1:281" s="252" customFormat="1" ht="15" customHeight="1" x14ac:dyDescent="0.25">
      <c r="A682" s="253"/>
      <c r="B682" s="253"/>
      <c r="C682" s="253"/>
      <c r="D682" s="253"/>
      <c r="E682" s="253"/>
      <c r="F682" s="253"/>
      <c r="G682" s="253"/>
      <c r="H682" s="253"/>
      <c r="I682" s="253"/>
      <c r="J682" s="253"/>
      <c r="K682" s="253"/>
      <c r="L682" s="253"/>
      <c r="M682" s="253"/>
      <c r="N682" s="253"/>
      <c r="O682" s="253"/>
      <c r="P682" s="253"/>
      <c r="Q682" s="253"/>
      <c r="R682" s="253"/>
      <c r="S682" s="253"/>
      <c r="T682" s="253"/>
      <c r="U682" s="253" t="s">
        <v>840</v>
      </c>
      <c r="V682" s="253"/>
      <c r="W682" s="253"/>
      <c r="X682" s="253"/>
      <c r="Y682" s="253"/>
      <c r="Z682" s="253"/>
      <c r="AA682" s="253"/>
      <c r="AB682" s="253"/>
      <c r="AC682" s="253" t="s">
        <v>320</v>
      </c>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c r="BT682" s="253"/>
      <c r="BU682" s="253"/>
      <c r="BV682" s="253"/>
      <c r="BW682" s="253"/>
      <c r="BX682" s="253"/>
      <c r="BY682" s="253"/>
      <c r="BZ682" s="253"/>
      <c r="CA682" s="253"/>
      <c r="CB682" s="253"/>
      <c r="CC682" s="253"/>
      <c r="CD682" s="253"/>
      <c r="CE682" s="253"/>
      <c r="CF682" s="253"/>
      <c r="CG682" s="253"/>
      <c r="CH682" s="253"/>
      <c r="CI682" s="253"/>
      <c r="CJ682" s="253"/>
      <c r="CK682" s="253"/>
      <c r="CL682" s="253"/>
      <c r="CM682" s="253"/>
      <c r="CN682" s="253"/>
      <c r="CO682" s="253"/>
      <c r="CP682" s="253"/>
      <c r="CQ682" s="253"/>
      <c r="CR682" s="253"/>
      <c r="CS682" s="253"/>
      <c r="CT682" s="253"/>
      <c r="CU682" s="253"/>
      <c r="CV682" s="253"/>
      <c r="CW682" s="253"/>
      <c r="CX682" s="253"/>
      <c r="CY682" s="253"/>
      <c r="CZ682" s="253"/>
      <c r="DA682" s="253"/>
      <c r="DB682" s="253"/>
      <c r="DC682" s="253"/>
      <c r="DD682" s="253"/>
      <c r="DE682" s="253"/>
      <c r="DF682" s="253"/>
      <c r="DG682" s="253"/>
      <c r="DH682" s="253"/>
      <c r="DI682" s="253"/>
      <c r="DJ682" s="253"/>
      <c r="DK682" s="253"/>
      <c r="DL682" s="253"/>
      <c r="DM682" s="253"/>
      <c r="DN682" s="253"/>
      <c r="DO682" s="253"/>
      <c r="DP682" s="253"/>
      <c r="DQ682" s="253"/>
      <c r="DR682" s="253"/>
      <c r="DS682" s="253"/>
      <c r="DT682" s="253"/>
      <c r="DU682" s="253"/>
      <c r="DV682" s="253"/>
      <c r="DW682" s="253"/>
      <c r="DX682" s="253"/>
      <c r="DY682" s="253"/>
      <c r="DZ682" s="253"/>
      <c r="EA682" s="253"/>
      <c r="EB682" s="253"/>
      <c r="EC682" s="253"/>
      <c r="ED682" s="253"/>
      <c r="EE682" s="253"/>
      <c r="EF682" s="253"/>
      <c r="EG682" s="253"/>
      <c r="EH682" s="253"/>
      <c r="EI682" s="253"/>
      <c r="EJ682" s="253"/>
      <c r="EK682" s="253"/>
      <c r="EL682" s="253"/>
      <c r="EM682" s="253"/>
      <c r="EN682" s="253"/>
      <c r="EO682" s="253"/>
      <c r="EP682" s="253"/>
      <c r="EQ682" s="253"/>
      <c r="ER682" s="253"/>
      <c r="ES682" s="253"/>
      <c r="ET682" s="253"/>
      <c r="EU682" s="253"/>
      <c r="EV682" s="253"/>
      <c r="EW682" s="253"/>
      <c r="EX682" s="253"/>
      <c r="EY682" s="253"/>
      <c r="EZ682" s="253"/>
      <c r="FA682" s="253"/>
      <c r="FB682" s="253"/>
      <c r="FC682" s="253"/>
      <c r="FD682" s="253"/>
      <c r="FE682" s="253"/>
      <c r="FF682" s="253"/>
      <c r="FG682" s="253"/>
      <c r="FH682" s="253"/>
      <c r="FI682" s="253"/>
      <c r="FJ682" s="253"/>
      <c r="FK682" s="253"/>
      <c r="FL682" s="253"/>
      <c r="FM682" s="253"/>
      <c r="FN682" s="253"/>
      <c r="FO682" s="253"/>
      <c r="FP682" s="253"/>
      <c r="FQ682" s="253"/>
      <c r="FR682" s="253"/>
      <c r="FS682" s="253"/>
      <c r="FT682" s="253"/>
      <c r="FU682" s="253"/>
      <c r="FV682" s="253"/>
      <c r="FW682" s="253"/>
      <c r="FX682" s="253"/>
      <c r="FY682" s="253"/>
      <c r="FZ682" s="253"/>
      <c r="GA682" s="253"/>
      <c r="GB682" s="253"/>
      <c r="GC682" s="253"/>
      <c r="GD682" s="253"/>
      <c r="GE682" s="253"/>
      <c r="GF682" s="253"/>
      <c r="GG682" s="253"/>
      <c r="GH682" s="253"/>
      <c r="GI682" s="253"/>
      <c r="GJ682" s="253"/>
      <c r="GK682" s="253"/>
      <c r="GL682" s="253"/>
      <c r="GM682" s="253"/>
      <c r="GN682" s="253"/>
      <c r="GO682" s="253"/>
      <c r="GP682" s="253"/>
      <c r="GQ682" s="253"/>
      <c r="GR682" s="253"/>
      <c r="GS682" s="253"/>
      <c r="GT682" s="253"/>
      <c r="GU682" s="253"/>
      <c r="GV682" s="253"/>
      <c r="GW682" s="253"/>
      <c r="GX682" s="253"/>
      <c r="GY682" s="253"/>
      <c r="GZ682" s="253"/>
      <c r="HA682" s="253"/>
      <c r="HB682" s="253"/>
      <c r="HC682" s="253"/>
      <c r="HD682" s="253"/>
      <c r="HE682" s="253"/>
      <c r="HF682" s="253"/>
      <c r="HG682" s="253"/>
      <c r="HH682" s="253"/>
      <c r="HI682" s="253"/>
      <c r="HJ682" s="253"/>
      <c r="HK682" s="253"/>
      <c r="HL682" s="253"/>
      <c r="HM682" s="253"/>
      <c r="HN682" s="253"/>
      <c r="HO682" s="253"/>
      <c r="HP682" s="253"/>
      <c r="HQ682" s="253"/>
      <c r="HR682" s="253"/>
      <c r="HS682" s="253"/>
      <c r="HT682" s="253"/>
      <c r="HU682" s="253"/>
      <c r="HV682" s="253"/>
      <c r="HW682" s="253"/>
      <c r="HX682" s="253"/>
      <c r="HY682" s="253"/>
      <c r="HZ682" s="253"/>
      <c r="IA682" s="253"/>
      <c r="IB682" s="253"/>
      <c r="IC682" s="253"/>
      <c r="ID682" s="253"/>
      <c r="IE682" s="253"/>
      <c r="IF682" s="253"/>
      <c r="IG682" s="253"/>
      <c r="IH682" s="253"/>
      <c r="II682" s="253"/>
      <c r="IJ682" s="253"/>
      <c r="IK682" s="253"/>
      <c r="IL682" s="253"/>
      <c r="IM682" s="253"/>
      <c r="IN682" s="253"/>
      <c r="IO682" s="253"/>
      <c r="IP682" s="253"/>
      <c r="IQ682" s="253"/>
      <c r="IR682" s="253"/>
      <c r="IS682" s="253"/>
      <c r="IT682" s="253"/>
      <c r="IU682" s="253"/>
      <c r="IV682" s="253"/>
      <c r="IW682" s="253"/>
      <c r="IX682" s="253"/>
      <c r="IY682" s="253"/>
      <c r="IZ682" s="253"/>
      <c r="JA682" s="253"/>
      <c r="JB682" s="253"/>
      <c r="JC682" s="253"/>
      <c r="JD682" s="253"/>
      <c r="JE682" s="253"/>
      <c r="JF682" s="253"/>
      <c r="JG682" s="253"/>
      <c r="JH682" s="253"/>
      <c r="JI682" s="253"/>
      <c r="JJ682" s="253"/>
      <c r="JK682" s="253"/>
      <c r="JL682" s="253"/>
      <c r="JM682" s="253"/>
      <c r="JN682" s="253"/>
      <c r="JO682" s="253"/>
      <c r="JP682" s="253"/>
      <c r="JQ682" s="253"/>
      <c r="JR682" s="253"/>
      <c r="JS682" s="253"/>
      <c r="JT682" s="253"/>
      <c r="JU682" s="253"/>
    </row>
    <row r="683" spans="1:281" s="252" customFormat="1" ht="15" customHeight="1" x14ac:dyDescent="0.25">
      <c r="A683" s="253"/>
      <c r="B683" s="253"/>
      <c r="C683" s="253"/>
      <c r="D683" s="253"/>
      <c r="E683" s="253"/>
      <c r="F683" s="253"/>
      <c r="G683" s="253"/>
      <c r="H683" s="253"/>
      <c r="I683" s="253"/>
      <c r="J683" s="253"/>
      <c r="K683" s="253"/>
      <c r="L683" s="253"/>
      <c r="M683" s="253"/>
      <c r="N683" s="253"/>
      <c r="O683" s="253"/>
      <c r="P683" s="253"/>
      <c r="Q683" s="253"/>
      <c r="R683" s="253"/>
      <c r="S683" s="253"/>
      <c r="T683" s="253"/>
      <c r="U683" s="253" t="s">
        <v>841</v>
      </c>
      <c r="V683" s="253"/>
      <c r="W683" s="253"/>
      <c r="X683" s="253"/>
      <c r="Y683" s="253"/>
      <c r="Z683" s="253"/>
      <c r="AA683" s="253"/>
      <c r="AB683" s="253"/>
      <c r="AC683" s="253" t="s">
        <v>393</v>
      </c>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c r="BT683" s="253"/>
      <c r="BU683" s="253"/>
      <c r="BV683" s="253"/>
      <c r="BW683" s="253"/>
      <c r="BX683" s="253"/>
      <c r="BY683" s="253"/>
      <c r="BZ683" s="253"/>
      <c r="CA683" s="253"/>
      <c r="CB683" s="253"/>
      <c r="CC683" s="253"/>
      <c r="CD683" s="253"/>
      <c r="CE683" s="253"/>
      <c r="CF683" s="253"/>
      <c r="CG683" s="253"/>
      <c r="CH683" s="253"/>
      <c r="CI683" s="253"/>
      <c r="CJ683" s="253"/>
      <c r="CK683" s="253"/>
      <c r="CL683" s="253"/>
      <c r="CM683" s="253"/>
      <c r="CN683" s="253"/>
      <c r="CO683" s="253"/>
      <c r="CP683" s="253"/>
      <c r="CQ683" s="253"/>
      <c r="CR683" s="253"/>
      <c r="CS683" s="253"/>
      <c r="CT683" s="253"/>
      <c r="CU683" s="253"/>
      <c r="CV683" s="253"/>
      <c r="CW683" s="253"/>
      <c r="CX683" s="253"/>
      <c r="CY683" s="253"/>
      <c r="CZ683" s="253"/>
      <c r="DA683" s="253"/>
      <c r="DB683" s="253"/>
      <c r="DC683" s="253"/>
      <c r="DD683" s="253"/>
      <c r="DE683" s="253"/>
      <c r="DF683" s="253"/>
      <c r="DG683" s="253"/>
      <c r="DH683" s="253"/>
      <c r="DI683" s="253"/>
      <c r="DJ683" s="253"/>
      <c r="DK683" s="253"/>
      <c r="DL683" s="253"/>
      <c r="DM683" s="253"/>
      <c r="DN683" s="253"/>
      <c r="DO683" s="253"/>
      <c r="DP683" s="253"/>
      <c r="DQ683" s="253"/>
      <c r="DR683" s="253"/>
      <c r="DS683" s="253"/>
      <c r="DT683" s="253"/>
      <c r="DU683" s="253"/>
      <c r="DV683" s="253"/>
      <c r="DW683" s="253"/>
      <c r="DX683" s="253"/>
      <c r="DY683" s="253"/>
      <c r="DZ683" s="253"/>
      <c r="EA683" s="253"/>
      <c r="EB683" s="253"/>
      <c r="EC683" s="253"/>
      <c r="ED683" s="253"/>
      <c r="EE683" s="253"/>
      <c r="EF683" s="253"/>
      <c r="EG683" s="253"/>
      <c r="EH683" s="253"/>
      <c r="EI683" s="253"/>
      <c r="EJ683" s="253"/>
      <c r="EK683" s="253"/>
      <c r="EL683" s="253"/>
      <c r="EM683" s="253"/>
      <c r="EN683" s="253"/>
      <c r="EO683" s="253"/>
      <c r="EP683" s="253"/>
      <c r="EQ683" s="253"/>
      <c r="ER683" s="253"/>
      <c r="ES683" s="253"/>
      <c r="ET683" s="253"/>
      <c r="EU683" s="253"/>
      <c r="EV683" s="253"/>
      <c r="EW683" s="253"/>
      <c r="EX683" s="253"/>
      <c r="EY683" s="253"/>
      <c r="EZ683" s="253"/>
      <c r="FA683" s="253"/>
      <c r="FB683" s="253"/>
      <c r="FC683" s="253"/>
      <c r="FD683" s="253"/>
      <c r="FE683" s="253"/>
      <c r="FF683" s="253"/>
      <c r="FG683" s="253"/>
      <c r="FH683" s="253"/>
      <c r="FI683" s="253"/>
      <c r="FJ683" s="253"/>
      <c r="FK683" s="253"/>
      <c r="FL683" s="253"/>
      <c r="FM683" s="253"/>
      <c r="FN683" s="253"/>
      <c r="FO683" s="253"/>
      <c r="FP683" s="253"/>
      <c r="FQ683" s="253"/>
      <c r="FR683" s="253"/>
      <c r="FS683" s="253"/>
      <c r="FT683" s="253"/>
      <c r="FU683" s="253"/>
      <c r="FV683" s="253"/>
      <c r="FW683" s="253"/>
      <c r="FX683" s="253"/>
      <c r="FY683" s="253"/>
      <c r="FZ683" s="253"/>
      <c r="GA683" s="253"/>
      <c r="GB683" s="253"/>
      <c r="GC683" s="253"/>
      <c r="GD683" s="253"/>
      <c r="GE683" s="253"/>
      <c r="GF683" s="253"/>
      <c r="GG683" s="253"/>
      <c r="GH683" s="253"/>
      <c r="GI683" s="253"/>
      <c r="GJ683" s="253"/>
      <c r="GK683" s="253"/>
      <c r="GL683" s="253"/>
      <c r="GM683" s="253"/>
      <c r="GN683" s="253"/>
      <c r="GO683" s="253"/>
      <c r="GP683" s="253"/>
      <c r="GQ683" s="253"/>
      <c r="GR683" s="253"/>
      <c r="GS683" s="253"/>
      <c r="GT683" s="253"/>
      <c r="GU683" s="253"/>
      <c r="GV683" s="253"/>
      <c r="GW683" s="253"/>
      <c r="GX683" s="253"/>
      <c r="GY683" s="253"/>
      <c r="GZ683" s="253"/>
      <c r="HA683" s="253"/>
      <c r="HB683" s="253"/>
      <c r="HC683" s="253"/>
      <c r="HD683" s="253"/>
      <c r="HE683" s="253"/>
      <c r="HF683" s="253"/>
      <c r="HG683" s="253"/>
      <c r="HH683" s="253"/>
      <c r="HI683" s="253"/>
      <c r="HJ683" s="253"/>
      <c r="HK683" s="253"/>
      <c r="HL683" s="253"/>
      <c r="HM683" s="253"/>
      <c r="HN683" s="253"/>
      <c r="HO683" s="253"/>
      <c r="HP683" s="253"/>
      <c r="HQ683" s="253"/>
      <c r="HR683" s="253"/>
      <c r="HS683" s="253"/>
      <c r="HT683" s="253"/>
      <c r="HU683" s="253"/>
      <c r="HV683" s="253"/>
      <c r="HW683" s="253"/>
      <c r="HX683" s="253"/>
      <c r="HY683" s="253"/>
      <c r="HZ683" s="253"/>
      <c r="IA683" s="253"/>
      <c r="IB683" s="253"/>
      <c r="IC683" s="253"/>
      <c r="ID683" s="253"/>
      <c r="IE683" s="253"/>
      <c r="IF683" s="253"/>
      <c r="IG683" s="253"/>
      <c r="IH683" s="253"/>
      <c r="II683" s="253"/>
      <c r="IJ683" s="253"/>
      <c r="IK683" s="253"/>
      <c r="IL683" s="253"/>
      <c r="IM683" s="253"/>
      <c r="IN683" s="253"/>
      <c r="IO683" s="253"/>
      <c r="IP683" s="253"/>
      <c r="IQ683" s="253"/>
      <c r="IR683" s="253"/>
      <c r="IS683" s="253"/>
      <c r="IT683" s="253"/>
      <c r="IU683" s="253"/>
      <c r="IV683" s="253"/>
      <c r="IW683" s="253"/>
      <c r="IX683" s="253"/>
      <c r="IY683" s="253"/>
      <c r="IZ683" s="253"/>
      <c r="JA683" s="253"/>
      <c r="JB683" s="253"/>
      <c r="JC683" s="253"/>
      <c r="JD683" s="253"/>
      <c r="JE683" s="253"/>
      <c r="JF683" s="253"/>
      <c r="JG683" s="253"/>
      <c r="JH683" s="253"/>
      <c r="JI683" s="253"/>
      <c r="JJ683" s="253"/>
      <c r="JK683" s="253"/>
      <c r="JL683" s="253"/>
      <c r="JM683" s="253"/>
      <c r="JN683" s="253"/>
      <c r="JO683" s="253"/>
      <c r="JP683" s="253"/>
      <c r="JQ683" s="253"/>
      <c r="JR683" s="253"/>
      <c r="JS683" s="253"/>
      <c r="JT683" s="253"/>
      <c r="JU683" s="253"/>
    </row>
    <row r="684" spans="1:281" s="252" customFormat="1" ht="15" customHeight="1" x14ac:dyDescent="0.25">
      <c r="A684" s="253"/>
      <c r="B684" s="253"/>
      <c r="C684" s="253"/>
      <c r="D684" s="253"/>
      <c r="E684" s="253"/>
      <c r="F684" s="253"/>
      <c r="G684" s="253"/>
      <c r="H684" s="253"/>
      <c r="I684" s="253"/>
      <c r="J684" s="253"/>
      <c r="K684" s="253"/>
      <c r="L684" s="253"/>
      <c r="M684" s="253"/>
      <c r="N684" s="253"/>
      <c r="O684" s="253"/>
      <c r="P684" s="253"/>
      <c r="Q684" s="253"/>
      <c r="R684" s="253"/>
      <c r="S684" s="253"/>
      <c r="T684" s="253"/>
      <c r="U684" s="253" t="s">
        <v>842</v>
      </c>
      <c r="V684" s="253"/>
      <c r="W684" s="253"/>
      <c r="X684" s="253"/>
      <c r="Y684" s="253"/>
      <c r="Z684" s="253"/>
      <c r="AA684" s="253"/>
      <c r="AB684" s="253"/>
      <c r="AC684" s="253" t="s">
        <v>332</v>
      </c>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c r="BT684" s="253"/>
      <c r="BU684" s="253"/>
      <c r="BV684" s="253"/>
      <c r="BW684" s="253"/>
      <c r="BX684" s="253"/>
      <c r="BY684" s="253"/>
      <c r="BZ684" s="253"/>
      <c r="CA684" s="253"/>
      <c r="CB684" s="253"/>
      <c r="CC684" s="253"/>
      <c r="CD684" s="253"/>
      <c r="CE684" s="253"/>
      <c r="CF684" s="253"/>
      <c r="CG684" s="253"/>
      <c r="CH684" s="253"/>
      <c r="CI684" s="253"/>
      <c r="CJ684" s="253"/>
      <c r="CK684" s="253"/>
      <c r="CL684" s="253"/>
      <c r="CM684" s="253"/>
      <c r="CN684" s="253"/>
      <c r="CO684" s="253"/>
      <c r="CP684" s="253"/>
      <c r="CQ684" s="253"/>
      <c r="CR684" s="253"/>
      <c r="CS684" s="253"/>
      <c r="CT684" s="253"/>
      <c r="CU684" s="253"/>
      <c r="CV684" s="253"/>
      <c r="CW684" s="253"/>
      <c r="CX684" s="253"/>
      <c r="CY684" s="253"/>
      <c r="CZ684" s="253"/>
      <c r="DA684" s="253"/>
      <c r="DB684" s="253"/>
      <c r="DC684" s="253"/>
      <c r="DD684" s="253"/>
      <c r="DE684" s="253"/>
      <c r="DF684" s="253"/>
      <c r="DG684" s="253"/>
      <c r="DH684" s="253"/>
      <c r="DI684" s="253"/>
      <c r="DJ684" s="253"/>
      <c r="DK684" s="253"/>
      <c r="DL684" s="253"/>
      <c r="DM684" s="253"/>
      <c r="DN684" s="253"/>
      <c r="DO684" s="253"/>
      <c r="DP684" s="253"/>
      <c r="DQ684" s="253"/>
      <c r="DR684" s="253"/>
      <c r="DS684" s="253"/>
      <c r="DT684" s="253"/>
      <c r="DU684" s="253"/>
      <c r="DV684" s="253"/>
      <c r="DW684" s="253"/>
      <c r="DX684" s="253"/>
      <c r="DY684" s="253"/>
      <c r="DZ684" s="253"/>
      <c r="EA684" s="253"/>
      <c r="EB684" s="253"/>
      <c r="EC684" s="253"/>
      <c r="ED684" s="253"/>
      <c r="EE684" s="253"/>
      <c r="EF684" s="253"/>
      <c r="EG684" s="253"/>
      <c r="EH684" s="253"/>
      <c r="EI684" s="253"/>
      <c r="EJ684" s="253"/>
      <c r="EK684" s="253"/>
      <c r="EL684" s="253"/>
      <c r="EM684" s="253"/>
      <c r="EN684" s="253"/>
      <c r="EO684" s="253"/>
      <c r="EP684" s="253"/>
      <c r="EQ684" s="253"/>
      <c r="ER684" s="253"/>
      <c r="ES684" s="253"/>
      <c r="ET684" s="253"/>
      <c r="EU684" s="253"/>
      <c r="EV684" s="253"/>
      <c r="EW684" s="253"/>
      <c r="EX684" s="253"/>
      <c r="EY684" s="253"/>
      <c r="EZ684" s="253"/>
      <c r="FA684" s="253"/>
      <c r="FB684" s="253"/>
      <c r="FC684" s="253"/>
      <c r="FD684" s="253"/>
      <c r="FE684" s="253"/>
      <c r="FF684" s="253"/>
      <c r="FG684" s="253"/>
      <c r="FH684" s="253"/>
      <c r="FI684" s="253"/>
      <c r="FJ684" s="253"/>
      <c r="FK684" s="253"/>
      <c r="FL684" s="253"/>
      <c r="FM684" s="253"/>
      <c r="FN684" s="253"/>
      <c r="FO684" s="253"/>
      <c r="FP684" s="253"/>
      <c r="FQ684" s="253"/>
      <c r="FR684" s="253"/>
      <c r="FS684" s="253"/>
      <c r="FT684" s="253"/>
      <c r="FU684" s="253"/>
      <c r="FV684" s="253"/>
      <c r="FW684" s="253"/>
      <c r="FX684" s="253"/>
      <c r="FY684" s="253"/>
      <c r="FZ684" s="253"/>
      <c r="GA684" s="253"/>
      <c r="GB684" s="253"/>
      <c r="GC684" s="253"/>
      <c r="GD684" s="253"/>
      <c r="GE684" s="253"/>
      <c r="GF684" s="253"/>
      <c r="GG684" s="253"/>
      <c r="GH684" s="253"/>
      <c r="GI684" s="253"/>
      <c r="GJ684" s="253"/>
      <c r="GK684" s="253"/>
      <c r="GL684" s="253"/>
      <c r="GM684" s="253"/>
      <c r="GN684" s="253"/>
      <c r="GO684" s="253"/>
      <c r="GP684" s="253"/>
      <c r="GQ684" s="253"/>
      <c r="GR684" s="253"/>
      <c r="GS684" s="253"/>
      <c r="GT684" s="253"/>
      <c r="GU684" s="253"/>
      <c r="GV684" s="253"/>
      <c r="GW684" s="253"/>
      <c r="GX684" s="253"/>
      <c r="GY684" s="253"/>
      <c r="GZ684" s="253"/>
      <c r="HA684" s="253"/>
      <c r="HB684" s="253"/>
      <c r="HC684" s="253"/>
      <c r="HD684" s="253"/>
      <c r="HE684" s="253"/>
      <c r="HF684" s="253"/>
      <c r="HG684" s="253"/>
      <c r="HH684" s="253"/>
      <c r="HI684" s="253"/>
      <c r="HJ684" s="253"/>
      <c r="HK684" s="253"/>
      <c r="HL684" s="253"/>
      <c r="HM684" s="253"/>
      <c r="HN684" s="253"/>
      <c r="HO684" s="253"/>
      <c r="HP684" s="253"/>
      <c r="HQ684" s="253"/>
      <c r="HR684" s="253"/>
      <c r="HS684" s="253"/>
      <c r="HT684" s="253"/>
      <c r="HU684" s="253"/>
      <c r="HV684" s="253"/>
      <c r="HW684" s="253"/>
      <c r="HX684" s="253"/>
      <c r="HY684" s="253"/>
      <c r="HZ684" s="253"/>
      <c r="IA684" s="253"/>
      <c r="IB684" s="253"/>
      <c r="IC684" s="253"/>
      <c r="ID684" s="253"/>
      <c r="IE684" s="253"/>
      <c r="IF684" s="253"/>
      <c r="IG684" s="253"/>
      <c r="IH684" s="253"/>
      <c r="II684" s="253"/>
      <c r="IJ684" s="253"/>
      <c r="IK684" s="253"/>
      <c r="IL684" s="253"/>
      <c r="IM684" s="253"/>
      <c r="IN684" s="253"/>
      <c r="IO684" s="253"/>
      <c r="IP684" s="253"/>
      <c r="IQ684" s="253"/>
      <c r="IR684" s="253"/>
      <c r="IS684" s="253"/>
      <c r="IT684" s="253"/>
      <c r="IU684" s="253"/>
      <c r="IV684" s="253"/>
      <c r="IW684" s="253"/>
      <c r="IX684" s="253"/>
      <c r="IY684" s="253"/>
      <c r="IZ684" s="253"/>
      <c r="JA684" s="253"/>
      <c r="JB684" s="253"/>
      <c r="JC684" s="253"/>
      <c r="JD684" s="253"/>
      <c r="JE684" s="253"/>
      <c r="JF684" s="253"/>
      <c r="JG684" s="253"/>
      <c r="JH684" s="253"/>
      <c r="JI684" s="253"/>
      <c r="JJ684" s="253"/>
      <c r="JK684" s="253"/>
      <c r="JL684" s="253"/>
      <c r="JM684" s="253"/>
      <c r="JN684" s="253"/>
      <c r="JO684" s="253"/>
      <c r="JP684" s="253"/>
      <c r="JQ684" s="253"/>
      <c r="JR684" s="253"/>
      <c r="JS684" s="253"/>
      <c r="JT684" s="253"/>
      <c r="JU684" s="253"/>
    </row>
    <row r="685" spans="1:281" s="252" customFormat="1" ht="15" customHeight="1" x14ac:dyDescent="0.25">
      <c r="A685" s="253"/>
      <c r="B685" s="253"/>
      <c r="C685" s="253"/>
      <c r="D685" s="253"/>
      <c r="E685" s="253"/>
      <c r="F685" s="253"/>
      <c r="G685" s="253"/>
      <c r="H685" s="253"/>
      <c r="I685" s="253"/>
      <c r="J685" s="253"/>
      <c r="K685" s="253"/>
      <c r="L685" s="253"/>
      <c r="M685" s="253"/>
      <c r="N685" s="253"/>
      <c r="O685" s="253"/>
      <c r="P685" s="253"/>
      <c r="Q685" s="253"/>
      <c r="R685" s="253"/>
      <c r="S685" s="253"/>
      <c r="T685" s="253"/>
      <c r="U685" s="253" t="s">
        <v>843</v>
      </c>
      <c r="V685" s="253"/>
      <c r="W685" s="253"/>
      <c r="X685" s="253"/>
      <c r="Y685" s="253"/>
      <c r="Z685" s="253"/>
      <c r="AA685" s="253"/>
      <c r="AB685" s="253"/>
      <c r="AC685" s="253" t="s">
        <v>318</v>
      </c>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c r="BT685" s="253"/>
      <c r="BU685" s="253"/>
      <c r="BV685" s="253"/>
      <c r="BW685" s="253"/>
      <c r="BX685" s="253"/>
      <c r="BY685" s="253"/>
      <c r="BZ685" s="253"/>
      <c r="CA685" s="253"/>
      <c r="CB685" s="253"/>
      <c r="CC685" s="253"/>
      <c r="CD685" s="253"/>
      <c r="CE685" s="253"/>
      <c r="CF685" s="253"/>
      <c r="CG685" s="253"/>
      <c r="CH685" s="253"/>
      <c r="CI685" s="253"/>
      <c r="CJ685" s="253"/>
      <c r="CK685" s="253"/>
      <c r="CL685" s="253"/>
      <c r="CM685" s="253"/>
      <c r="CN685" s="253"/>
      <c r="CO685" s="253"/>
      <c r="CP685" s="253"/>
      <c r="CQ685" s="253"/>
      <c r="CR685" s="253"/>
      <c r="CS685" s="253"/>
      <c r="CT685" s="253"/>
      <c r="CU685" s="253"/>
      <c r="CV685" s="253"/>
      <c r="CW685" s="253"/>
      <c r="CX685" s="253"/>
      <c r="CY685" s="253"/>
      <c r="CZ685" s="253"/>
      <c r="DA685" s="253"/>
      <c r="DB685" s="253"/>
      <c r="DC685" s="253"/>
      <c r="DD685" s="253"/>
      <c r="DE685" s="253"/>
      <c r="DF685" s="253"/>
      <c r="DG685" s="253"/>
      <c r="DH685" s="253"/>
      <c r="DI685" s="253"/>
      <c r="DJ685" s="253"/>
      <c r="DK685" s="253"/>
      <c r="DL685" s="253"/>
      <c r="DM685" s="253"/>
      <c r="DN685" s="253"/>
      <c r="DO685" s="253"/>
      <c r="DP685" s="253"/>
      <c r="DQ685" s="253"/>
      <c r="DR685" s="253"/>
      <c r="DS685" s="253"/>
      <c r="DT685" s="253"/>
      <c r="DU685" s="253"/>
      <c r="DV685" s="253"/>
      <c r="DW685" s="253"/>
      <c r="DX685" s="253"/>
      <c r="DY685" s="253"/>
      <c r="DZ685" s="253"/>
      <c r="EA685" s="253"/>
      <c r="EB685" s="253"/>
      <c r="EC685" s="253"/>
      <c r="ED685" s="253"/>
      <c r="EE685" s="253"/>
      <c r="EF685" s="253"/>
      <c r="EG685" s="253"/>
      <c r="EH685" s="253"/>
      <c r="EI685" s="253"/>
      <c r="EJ685" s="253"/>
      <c r="EK685" s="253"/>
      <c r="EL685" s="253"/>
      <c r="EM685" s="253"/>
      <c r="EN685" s="253"/>
      <c r="EO685" s="253"/>
      <c r="EP685" s="253"/>
      <c r="EQ685" s="253"/>
      <c r="ER685" s="253"/>
      <c r="ES685" s="253"/>
      <c r="ET685" s="253"/>
      <c r="EU685" s="253"/>
      <c r="EV685" s="253"/>
      <c r="EW685" s="253"/>
      <c r="EX685" s="253"/>
      <c r="EY685" s="253"/>
      <c r="EZ685" s="253"/>
      <c r="FA685" s="253"/>
      <c r="FB685" s="253"/>
      <c r="FC685" s="253"/>
      <c r="FD685" s="253"/>
      <c r="FE685" s="253"/>
      <c r="FF685" s="253"/>
      <c r="FG685" s="253"/>
      <c r="FH685" s="253"/>
      <c r="FI685" s="253"/>
      <c r="FJ685" s="253"/>
      <c r="FK685" s="253"/>
      <c r="FL685" s="253"/>
      <c r="FM685" s="253"/>
      <c r="FN685" s="253"/>
      <c r="FO685" s="253"/>
      <c r="FP685" s="253"/>
      <c r="FQ685" s="253"/>
      <c r="FR685" s="253"/>
      <c r="FS685" s="253"/>
      <c r="FT685" s="253"/>
      <c r="FU685" s="253"/>
      <c r="FV685" s="253"/>
      <c r="FW685" s="253"/>
      <c r="FX685" s="253"/>
      <c r="FY685" s="253"/>
      <c r="FZ685" s="253"/>
      <c r="GA685" s="253"/>
      <c r="GB685" s="253"/>
      <c r="GC685" s="253"/>
      <c r="GD685" s="253"/>
      <c r="GE685" s="253"/>
      <c r="GF685" s="253"/>
      <c r="GG685" s="253"/>
      <c r="GH685" s="253"/>
      <c r="GI685" s="253"/>
      <c r="GJ685" s="253"/>
      <c r="GK685" s="253"/>
      <c r="GL685" s="253"/>
      <c r="GM685" s="253"/>
      <c r="GN685" s="253"/>
      <c r="GO685" s="253"/>
      <c r="GP685" s="253"/>
      <c r="GQ685" s="253"/>
      <c r="GR685" s="253"/>
      <c r="GS685" s="253"/>
      <c r="GT685" s="253"/>
      <c r="GU685" s="253"/>
      <c r="GV685" s="253"/>
      <c r="GW685" s="253"/>
      <c r="GX685" s="253"/>
      <c r="GY685" s="253"/>
      <c r="GZ685" s="253"/>
      <c r="HA685" s="253"/>
      <c r="HB685" s="253"/>
      <c r="HC685" s="253"/>
      <c r="HD685" s="253"/>
      <c r="HE685" s="253"/>
      <c r="HF685" s="253"/>
      <c r="HG685" s="253"/>
      <c r="HH685" s="253"/>
      <c r="HI685" s="253"/>
      <c r="HJ685" s="253"/>
      <c r="HK685" s="253"/>
      <c r="HL685" s="253"/>
      <c r="HM685" s="253"/>
      <c r="HN685" s="253"/>
      <c r="HO685" s="253"/>
      <c r="HP685" s="253"/>
      <c r="HQ685" s="253"/>
      <c r="HR685" s="253"/>
      <c r="HS685" s="253"/>
      <c r="HT685" s="253"/>
      <c r="HU685" s="253"/>
      <c r="HV685" s="253"/>
      <c r="HW685" s="253"/>
      <c r="HX685" s="253"/>
      <c r="HY685" s="253"/>
      <c r="HZ685" s="253"/>
      <c r="IA685" s="253"/>
      <c r="IB685" s="253"/>
      <c r="IC685" s="253"/>
      <c r="ID685" s="253"/>
      <c r="IE685" s="253"/>
      <c r="IF685" s="253"/>
      <c r="IG685" s="253"/>
      <c r="IH685" s="253"/>
      <c r="II685" s="253"/>
      <c r="IJ685" s="253"/>
      <c r="IK685" s="253"/>
      <c r="IL685" s="253"/>
      <c r="IM685" s="253"/>
      <c r="IN685" s="253"/>
      <c r="IO685" s="253"/>
      <c r="IP685" s="253"/>
      <c r="IQ685" s="253"/>
      <c r="IR685" s="253"/>
      <c r="IS685" s="253"/>
      <c r="IT685" s="253"/>
      <c r="IU685" s="253"/>
      <c r="IV685" s="253"/>
      <c r="IW685" s="253"/>
      <c r="IX685" s="253"/>
      <c r="IY685" s="253"/>
      <c r="IZ685" s="253"/>
      <c r="JA685" s="253"/>
      <c r="JB685" s="253"/>
      <c r="JC685" s="253"/>
      <c r="JD685" s="253"/>
      <c r="JE685" s="253"/>
      <c r="JF685" s="253"/>
      <c r="JG685" s="253"/>
      <c r="JH685" s="253"/>
      <c r="JI685" s="253"/>
      <c r="JJ685" s="253"/>
      <c r="JK685" s="253"/>
      <c r="JL685" s="253"/>
      <c r="JM685" s="253"/>
      <c r="JN685" s="253"/>
      <c r="JO685" s="253"/>
      <c r="JP685" s="253"/>
      <c r="JQ685" s="253"/>
      <c r="JR685" s="253"/>
      <c r="JS685" s="253"/>
      <c r="JT685" s="253"/>
      <c r="JU685" s="253"/>
    </row>
    <row r="686" spans="1:281" s="252" customFormat="1" ht="15" customHeight="1" x14ac:dyDescent="0.25">
      <c r="A686" s="253"/>
      <c r="B686" s="253"/>
      <c r="C686" s="253"/>
      <c r="D686" s="253"/>
      <c r="E686" s="253"/>
      <c r="F686" s="253"/>
      <c r="G686" s="253"/>
      <c r="H686" s="253"/>
      <c r="I686" s="253"/>
      <c r="J686" s="253"/>
      <c r="K686" s="253"/>
      <c r="L686" s="253"/>
      <c r="M686" s="253"/>
      <c r="N686" s="253"/>
      <c r="O686" s="253"/>
      <c r="P686" s="253"/>
      <c r="Q686" s="253"/>
      <c r="R686" s="253"/>
      <c r="S686" s="253"/>
      <c r="T686" s="253"/>
      <c r="U686" s="253" t="s">
        <v>844</v>
      </c>
      <c r="V686" s="253"/>
      <c r="W686" s="253"/>
      <c r="X686" s="253"/>
      <c r="Y686" s="253"/>
      <c r="Z686" s="253"/>
      <c r="AA686" s="253"/>
      <c r="AB686" s="253"/>
      <c r="AC686" s="253" t="s">
        <v>320</v>
      </c>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c r="BT686" s="253"/>
      <c r="BU686" s="253"/>
      <c r="BV686" s="253"/>
      <c r="BW686" s="253"/>
      <c r="BX686" s="253"/>
      <c r="BY686" s="253"/>
      <c r="BZ686" s="253"/>
      <c r="CA686" s="253"/>
      <c r="CB686" s="253"/>
      <c r="CC686" s="253"/>
      <c r="CD686" s="253"/>
      <c r="CE686" s="253"/>
      <c r="CF686" s="253"/>
      <c r="CG686" s="253"/>
      <c r="CH686" s="253"/>
      <c r="CI686" s="253"/>
      <c r="CJ686" s="253"/>
      <c r="CK686" s="253"/>
      <c r="CL686" s="253"/>
      <c r="CM686" s="253"/>
      <c r="CN686" s="253"/>
      <c r="CO686" s="253"/>
      <c r="CP686" s="253"/>
      <c r="CQ686" s="253"/>
      <c r="CR686" s="253"/>
      <c r="CS686" s="253"/>
      <c r="CT686" s="253"/>
      <c r="CU686" s="253"/>
      <c r="CV686" s="253"/>
      <c r="CW686" s="253"/>
      <c r="CX686" s="253"/>
      <c r="CY686" s="253"/>
      <c r="CZ686" s="253"/>
      <c r="DA686" s="253"/>
      <c r="DB686" s="253"/>
      <c r="DC686" s="253"/>
      <c r="DD686" s="253"/>
      <c r="DE686" s="253"/>
      <c r="DF686" s="253"/>
      <c r="DG686" s="253"/>
      <c r="DH686" s="253"/>
      <c r="DI686" s="253"/>
      <c r="DJ686" s="253"/>
      <c r="DK686" s="253"/>
      <c r="DL686" s="253"/>
      <c r="DM686" s="253"/>
      <c r="DN686" s="253"/>
      <c r="DO686" s="253"/>
      <c r="DP686" s="253"/>
      <c r="DQ686" s="253"/>
      <c r="DR686" s="253"/>
      <c r="DS686" s="253"/>
      <c r="DT686" s="253"/>
      <c r="DU686" s="253"/>
      <c r="DV686" s="253"/>
      <c r="DW686" s="253"/>
      <c r="DX686" s="253"/>
      <c r="DY686" s="253"/>
      <c r="DZ686" s="253"/>
      <c r="EA686" s="253"/>
      <c r="EB686" s="253"/>
      <c r="EC686" s="253"/>
      <c r="ED686" s="253"/>
      <c r="EE686" s="253"/>
      <c r="EF686" s="253"/>
      <c r="EG686" s="253"/>
      <c r="EH686" s="253"/>
      <c r="EI686" s="253"/>
      <c r="EJ686" s="253"/>
      <c r="EK686" s="253"/>
      <c r="EL686" s="253"/>
      <c r="EM686" s="253"/>
      <c r="EN686" s="253"/>
      <c r="EO686" s="253"/>
      <c r="EP686" s="253"/>
      <c r="EQ686" s="253"/>
      <c r="ER686" s="253"/>
      <c r="ES686" s="253"/>
      <c r="ET686" s="253"/>
      <c r="EU686" s="253"/>
      <c r="EV686" s="253"/>
      <c r="EW686" s="253"/>
      <c r="EX686" s="253"/>
      <c r="EY686" s="253"/>
      <c r="EZ686" s="253"/>
      <c r="FA686" s="253"/>
      <c r="FB686" s="253"/>
      <c r="FC686" s="253"/>
      <c r="FD686" s="253"/>
      <c r="FE686" s="253"/>
      <c r="FF686" s="253"/>
      <c r="FG686" s="253"/>
      <c r="FH686" s="253"/>
      <c r="FI686" s="253"/>
      <c r="FJ686" s="253"/>
      <c r="FK686" s="253"/>
      <c r="FL686" s="253"/>
      <c r="FM686" s="253"/>
      <c r="FN686" s="253"/>
      <c r="FO686" s="253"/>
      <c r="FP686" s="253"/>
      <c r="FQ686" s="253"/>
      <c r="FR686" s="253"/>
      <c r="FS686" s="253"/>
      <c r="FT686" s="253"/>
      <c r="FU686" s="253"/>
      <c r="FV686" s="253"/>
      <c r="FW686" s="253"/>
      <c r="FX686" s="253"/>
      <c r="FY686" s="253"/>
      <c r="FZ686" s="253"/>
      <c r="GA686" s="253"/>
      <c r="GB686" s="253"/>
      <c r="GC686" s="253"/>
      <c r="GD686" s="253"/>
      <c r="GE686" s="253"/>
      <c r="GF686" s="253"/>
      <c r="GG686" s="253"/>
      <c r="GH686" s="253"/>
      <c r="GI686" s="253"/>
      <c r="GJ686" s="253"/>
      <c r="GK686" s="253"/>
      <c r="GL686" s="253"/>
      <c r="GM686" s="253"/>
      <c r="GN686" s="253"/>
      <c r="GO686" s="253"/>
      <c r="GP686" s="253"/>
      <c r="GQ686" s="253"/>
      <c r="GR686" s="253"/>
      <c r="GS686" s="253"/>
      <c r="GT686" s="253"/>
      <c r="GU686" s="253"/>
      <c r="GV686" s="253"/>
      <c r="GW686" s="253"/>
      <c r="GX686" s="253"/>
      <c r="GY686" s="253"/>
      <c r="GZ686" s="253"/>
      <c r="HA686" s="253"/>
      <c r="HB686" s="253"/>
      <c r="HC686" s="253"/>
      <c r="HD686" s="253"/>
      <c r="HE686" s="253"/>
      <c r="HF686" s="253"/>
      <c r="HG686" s="253"/>
      <c r="HH686" s="253"/>
      <c r="HI686" s="253"/>
      <c r="HJ686" s="253"/>
      <c r="HK686" s="253"/>
      <c r="HL686" s="253"/>
      <c r="HM686" s="253"/>
      <c r="HN686" s="253"/>
      <c r="HO686" s="253"/>
      <c r="HP686" s="253"/>
      <c r="HQ686" s="253"/>
      <c r="HR686" s="253"/>
      <c r="HS686" s="253"/>
      <c r="HT686" s="253"/>
      <c r="HU686" s="253"/>
      <c r="HV686" s="253"/>
      <c r="HW686" s="253"/>
      <c r="HX686" s="253"/>
      <c r="HY686" s="253"/>
      <c r="HZ686" s="253"/>
      <c r="IA686" s="253"/>
      <c r="IB686" s="253"/>
      <c r="IC686" s="253"/>
      <c r="ID686" s="253"/>
      <c r="IE686" s="253"/>
      <c r="IF686" s="253"/>
      <c r="IG686" s="253"/>
      <c r="IH686" s="253"/>
      <c r="II686" s="253"/>
      <c r="IJ686" s="253"/>
      <c r="IK686" s="253"/>
      <c r="IL686" s="253"/>
      <c r="IM686" s="253"/>
      <c r="IN686" s="253"/>
      <c r="IO686" s="253"/>
      <c r="IP686" s="253"/>
      <c r="IQ686" s="253"/>
      <c r="IR686" s="253"/>
      <c r="IS686" s="253"/>
      <c r="IT686" s="253"/>
      <c r="IU686" s="253"/>
      <c r="IV686" s="253"/>
      <c r="IW686" s="253"/>
      <c r="IX686" s="253"/>
      <c r="IY686" s="253"/>
      <c r="IZ686" s="253"/>
      <c r="JA686" s="253"/>
      <c r="JB686" s="253"/>
      <c r="JC686" s="253"/>
      <c r="JD686" s="253"/>
      <c r="JE686" s="253"/>
      <c r="JF686" s="253"/>
      <c r="JG686" s="253"/>
      <c r="JH686" s="253"/>
      <c r="JI686" s="253"/>
      <c r="JJ686" s="253"/>
      <c r="JK686" s="253"/>
      <c r="JL686" s="253"/>
      <c r="JM686" s="253"/>
      <c r="JN686" s="253"/>
      <c r="JO686" s="253"/>
      <c r="JP686" s="253"/>
      <c r="JQ686" s="253"/>
      <c r="JR686" s="253"/>
      <c r="JS686" s="253"/>
      <c r="JT686" s="253"/>
      <c r="JU686" s="253"/>
    </row>
    <row r="687" spans="1:281" s="252" customFormat="1" ht="15" customHeight="1" x14ac:dyDescent="0.25">
      <c r="A687" s="253"/>
      <c r="B687" s="253"/>
      <c r="C687" s="253"/>
      <c r="D687" s="253"/>
      <c r="E687" s="253"/>
      <c r="F687" s="253"/>
      <c r="G687" s="253"/>
      <c r="H687" s="253"/>
      <c r="I687" s="253"/>
      <c r="J687" s="253"/>
      <c r="K687" s="253"/>
      <c r="L687" s="253"/>
      <c r="M687" s="253"/>
      <c r="N687" s="253"/>
      <c r="O687" s="253"/>
      <c r="P687" s="253"/>
      <c r="Q687" s="253"/>
      <c r="R687" s="253"/>
      <c r="S687" s="253"/>
      <c r="T687" s="253"/>
      <c r="U687" s="253" t="s">
        <v>845</v>
      </c>
      <c r="V687" s="253"/>
      <c r="W687" s="253"/>
      <c r="X687" s="253"/>
      <c r="Y687" s="253"/>
      <c r="Z687" s="253"/>
      <c r="AA687" s="253"/>
      <c r="AB687" s="253"/>
      <c r="AC687" s="253" t="s">
        <v>318</v>
      </c>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c r="BT687" s="253"/>
      <c r="BU687" s="253"/>
      <c r="BV687" s="253"/>
      <c r="BW687" s="253"/>
      <c r="BX687" s="253"/>
      <c r="BY687" s="253"/>
      <c r="BZ687" s="253"/>
      <c r="CA687" s="253"/>
      <c r="CB687" s="253"/>
      <c r="CC687" s="253"/>
      <c r="CD687" s="253"/>
      <c r="CE687" s="253"/>
      <c r="CF687" s="253"/>
      <c r="CG687" s="253"/>
      <c r="CH687" s="253"/>
      <c r="CI687" s="253"/>
      <c r="CJ687" s="253"/>
      <c r="CK687" s="253"/>
      <c r="CL687" s="253"/>
      <c r="CM687" s="253"/>
      <c r="CN687" s="253"/>
      <c r="CO687" s="253"/>
      <c r="CP687" s="253"/>
      <c r="CQ687" s="253"/>
      <c r="CR687" s="253"/>
      <c r="CS687" s="253"/>
      <c r="CT687" s="253"/>
      <c r="CU687" s="253"/>
      <c r="CV687" s="253"/>
      <c r="CW687" s="253"/>
      <c r="CX687" s="253"/>
      <c r="CY687" s="253"/>
      <c r="CZ687" s="253"/>
      <c r="DA687" s="253"/>
      <c r="DB687" s="253"/>
      <c r="DC687" s="253"/>
      <c r="DD687" s="253"/>
      <c r="DE687" s="253"/>
      <c r="DF687" s="253"/>
      <c r="DG687" s="253"/>
      <c r="DH687" s="253"/>
      <c r="DI687" s="253"/>
      <c r="DJ687" s="253"/>
      <c r="DK687" s="253"/>
      <c r="DL687" s="253"/>
      <c r="DM687" s="253"/>
      <c r="DN687" s="253"/>
      <c r="DO687" s="253"/>
      <c r="DP687" s="253"/>
      <c r="DQ687" s="253"/>
      <c r="DR687" s="253"/>
      <c r="DS687" s="253"/>
      <c r="DT687" s="253"/>
      <c r="DU687" s="253"/>
      <c r="DV687" s="253"/>
      <c r="DW687" s="253"/>
      <c r="DX687" s="253"/>
      <c r="DY687" s="253"/>
      <c r="DZ687" s="253"/>
      <c r="EA687" s="253"/>
      <c r="EB687" s="253"/>
      <c r="EC687" s="253"/>
      <c r="ED687" s="253"/>
      <c r="EE687" s="253"/>
      <c r="EF687" s="253"/>
      <c r="EG687" s="253"/>
      <c r="EH687" s="253"/>
      <c r="EI687" s="253"/>
      <c r="EJ687" s="253"/>
      <c r="EK687" s="253"/>
      <c r="EL687" s="253"/>
      <c r="EM687" s="253"/>
      <c r="EN687" s="253"/>
      <c r="EO687" s="253"/>
      <c r="EP687" s="253"/>
      <c r="EQ687" s="253"/>
      <c r="ER687" s="253"/>
      <c r="ES687" s="253"/>
      <c r="ET687" s="253"/>
      <c r="EU687" s="253"/>
      <c r="EV687" s="253"/>
      <c r="EW687" s="253"/>
      <c r="EX687" s="253"/>
      <c r="EY687" s="253"/>
      <c r="EZ687" s="253"/>
      <c r="FA687" s="253"/>
      <c r="FB687" s="253"/>
      <c r="FC687" s="253"/>
      <c r="FD687" s="253"/>
      <c r="FE687" s="253"/>
      <c r="FF687" s="253"/>
      <c r="FG687" s="253"/>
      <c r="FH687" s="253"/>
      <c r="FI687" s="253"/>
      <c r="FJ687" s="253"/>
      <c r="FK687" s="253"/>
      <c r="FL687" s="253"/>
      <c r="FM687" s="253"/>
      <c r="FN687" s="253"/>
      <c r="FO687" s="253"/>
      <c r="FP687" s="253"/>
      <c r="FQ687" s="253"/>
      <c r="FR687" s="253"/>
      <c r="FS687" s="253"/>
      <c r="FT687" s="253"/>
      <c r="FU687" s="253"/>
      <c r="FV687" s="253"/>
      <c r="FW687" s="253"/>
      <c r="FX687" s="253"/>
      <c r="FY687" s="253"/>
      <c r="FZ687" s="253"/>
      <c r="GA687" s="253"/>
      <c r="GB687" s="253"/>
      <c r="GC687" s="253"/>
      <c r="GD687" s="253"/>
      <c r="GE687" s="253"/>
      <c r="GF687" s="253"/>
      <c r="GG687" s="253"/>
      <c r="GH687" s="253"/>
      <c r="GI687" s="253"/>
      <c r="GJ687" s="253"/>
      <c r="GK687" s="253"/>
      <c r="GL687" s="253"/>
      <c r="GM687" s="253"/>
      <c r="GN687" s="253"/>
      <c r="GO687" s="253"/>
      <c r="GP687" s="253"/>
      <c r="GQ687" s="253"/>
      <c r="GR687" s="253"/>
      <c r="GS687" s="253"/>
      <c r="GT687" s="253"/>
      <c r="GU687" s="253"/>
      <c r="GV687" s="253"/>
      <c r="GW687" s="253"/>
      <c r="GX687" s="253"/>
      <c r="GY687" s="253"/>
      <c r="GZ687" s="253"/>
      <c r="HA687" s="253"/>
      <c r="HB687" s="253"/>
      <c r="HC687" s="253"/>
      <c r="HD687" s="253"/>
      <c r="HE687" s="253"/>
      <c r="HF687" s="253"/>
      <c r="HG687" s="253"/>
      <c r="HH687" s="253"/>
      <c r="HI687" s="253"/>
      <c r="HJ687" s="253"/>
      <c r="HK687" s="253"/>
      <c r="HL687" s="253"/>
      <c r="HM687" s="253"/>
      <c r="HN687" s="253"/>
      <c r="HO687" s="253"/>
      <c r="HP687" s="253"/>
      <c r="HQ687" s="253"/>
      <c r="HR687" s="253"/>
      <c r="HS687" s="253"/>
      <c r="HT687" s="253"/>
      <c r="HU687" s="253"/>
      <c r="HV687" s="253"/>
      <c r="HW687" s="253"/>
      <c r="HX687" s="253"/>
      <c r="HY687" s="253"/>
      <c r="HZ687" s="253"/>
      <c r="IA687" s="253"/>
      <c r="IB687" s="253"/>
      <c r="IC687" s="253"/>
      <c r="ID687" s="253"/>
      <c r="IE687" s="253"/>
      <c r="IF687" s="253"/>
      <c r="IG687" s="253"/>
      <c r="IH687" s="253"/>
      <c r="II687" s="253"/>
      <c r="IJ687" s="253"/>
      <c r="IK687" s="253"/>
      <c r="IL687" s="253"/>
      <c r="IM687" s="253"/>
      <c r="IN687" s="253"/>
      <c r="IO687" s="253"/>
      <c r="IP687" s="253"/>
      <c r="IQ687" s="253"/>
      <c r="IR687" s="253"/>
      <c r="IS687" s="253"/>
      <c r="IT687" s="253"/>
      <c r="IU687" s="253"/>
      <c r="IV687" s="253"/>
      <c r="IW687" s="253"/>
      <c r="IX687" s="253"/>
      <c r="IY687" s="253"/>
      <c r="IZ687" s="253"/>
      <c r="JA687" s="253"/>
      <c r="JB687" s="253"/>
      <c r="JC687" s="253"/>
      <c r="JD687" s="253"/>
      <c r="JE687" s="253"/>
      <c r="JF687" s="253"/>
      <c r="JG687" s="253"/>
      <c r="JH687" s="253"/>
      <c r="JI687" s="253"/>
      <c r="JJ687" s="253"/>
      <c r="JK687" s="253"/>
      <c r="JL687" s="253"/>
      <c r="JM687" s="253"/>
      <c r="JN687" s="253"/>
      <c r="JO687" s="253"/>
      <c r="JP687" s="253"/>
      <c r="JQ687" s="253"/>
      <c r="JR687" s="253"/>
      <c r="JS687" s="253"/>
      <c r="JT687" s="253"/>
      <c r="JU687" s="253"/>
    </row>
    <row r="688" spans="1:281" s="252" customFormat="1" ht="15" customHeight="1" x14ac:dyDescent="0.25">
      <c r="A688" s="253"/>
      <c r="B688" s="253"/>
      <c r="C688" s="253"/>
      <c r="D688" s="253"/>
      <c r="E688" s="253"/>
      <c r="F688" s="253"/>
      <c r="G688" s="253"/>
      <c r="H688" s="253"/>
      <c r="I688" s="253"/>
      <c r="J688" s="253"/>
      <c r="K688" s="253"/>
      <c r="L688" s="253"/>
      <c r="M688" s="253"/>
      <c r="N688" s="253"/>
      <c r="O688" s="253"/>
      <c r="P688" s="253"/>
      <c r="Q688" s="253"/>
      <c r="R688" s="253"/>
      <c r="S688" s="253"/>
      <c r="T688" s="253"/>
      <c r="U688" s="253" t="s">
        <v>846</v>
      </c>
      <c r="V688" s="253"/>
      <c r="W688" s="253"/>
      <c r="X688" s="253"/>
      <c r="Y688" s="253"/>
      <c r="Z688" s="253"/>
      <c r="AA688" s="253"/>
      <c r="AB688" s="253"/>
      <c r="AC688" s="253" t="s">
        <v>320</v>
      </c>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c r="BT688" s="253"/>
      <c r="BU688" s="253"/>
      <c r="BV688" s="253"/>
      <c r="BW688" s="253"/>
      <c r="BX688" s="253"/>
      <c r="BY688" s="253"/>
      <c r="BZ688" s="253"/>
      <c r="CA688" s="253"/>
      <c r="CB688" s="253"/>
      <c r="CC688" s="253"/>
      <c r="CD688" s="253"/>
      <c r="CE688" s="253"/>
      <c r="CF688" s="253"/>
      <c r="CG688" s="253"/>
      <c r="CH688" s="253"/>
      <c r="CI688" s="253"/>
      <c r="CJ688" s="253"/>
      <c r="CK688" s="253"/>
      <c r="CL688" s="253"/>
      <c r="CM688" s="253"/>
      <c r="CN688" s="253"/>
      <c r="CO688" s="253"/>
      <c r="CP688" s="253"/>
      <c r="CQ688" s="253"/>
      <c r="CR688" s="253"/>
      <c r="CS688" s="253"/>
      <c r="CT688" s="253"/>
      <c r="CU688" s="253"/>
      <c r="CV688" s="253"/>
      <c r="CW688" s="253"/>
      <c r="CX688" s="253"/>
      <c r="CY688" s="253"/>
      <c r="CZ688" s="253"/>
      <c r="DA688" s="253"/>
      <c r="DB688" s="253"/>
      <c r="DC688" s="253"/>
      <c r="DD688" s="253"/>
      <c r="DE688" s="253"/>
      <c r="DF688" s="253"/>
      <c r="DG688" s="253"/>
      <c r="DH688" s="253"/>
      <c r="DI688" s="253"/>
      <c r="DJ688" s="253"/>
      <c r="DK688" s="253"/>
      <c r="DL688" s="253"/>
      <c r="DM688" s="253"/>
      <c r="DN688" s="253"/>
      <c r="DO688" s="253"/>
      <c r="DP688" s="253"/>
      <c r="DQ688" s="253"/>
      <c r="DR688" s="253"/>
      <c r="DS688" s="253"/>
      <c r="DT688" s="253"/>
      <c r="DU688" s="253"/>
      <c r="DV688" s="253"/>
      <c r="DW688" s="253"/>
      <c r="DX688" s="253"/>
      <c r="DY688" s="253"/>
      <c r="DZ688" s="253"/>
      <c r="EA688" s="253"/>
      <c r="EB688" s="253"/>
      <c r="EC688" s="253"/>
      <c r="ED688" s="253"/>
      <c r="EE688" s="253"/>
      <c r="EF688" s="253"/>
      <c r="EG688" s="253"/>
      <c r="EH688" s="253"/>
      <c r="EI688" s="253"/>
      <c r="EJ688" s="253"/>
      <c r="EK688" s="253"/>
      <c r="EL688" s="253"/>
      <c r="EM688" s="253"/>
      <c r="EN688" s="253"/>
      <c r="EO688" s="253"/>
      <c r="EP688" s="253"/>
      <c r="EQ688" s="253"/>
      <c r="ER688" s="253"/>
      <c r="ES688" s="253"/>
      <c r="ET688" s="253"/>
      <c r="EU688" s="253"/>
      <c r="EV688" s="253"/>
      <c r="EW688" s="253"/>
      <c r="EX688" s="253"/>
      <c r="EY688" s="253"/>
      <c r="EZ688" s="253"/>
      <c r="FA688" s="253"/>
      <c r="FB688" s="253"/>
      <c r="FC688" s="253"/>
      <c r="FD688" s="253"/>
      <c r="FE688" s="253"/>
      <c r="FF688" s="253"/>
      <c r="FG688" s="253"/>
      <c r="FH688" s="253"/>
      <c r="FI688" s="253"/>
      <c r="FJ688" s="253"/>
      <c r="FK688" s="253"/>
      <c r="FL688" s="253"/>
      <c r="FM688" s="253"/>
      <c r="FN688" s="253"/>
      <c r="FO688" s="253"/>
      <c r="FP688" s="253"/>
      <c r="FQ688" s="253"/>
      <c r="FR688" s="253"/>
      <c r="FS688" s="253"/>
      <c r="FT688" s="253"/>
      <c r="FU688" s="253"/>
      <c r="FV688" s="253"/>
      <c r="FW688" s="253"/>
      <c r="FX688" s="253"/>
      <c r="FY688" s="253"/>
      <c r="FZ688" s="253"/>
      <c r="GA688" s="253"/>
      <c r="GB688" s="253"/>
      <c r="GC688" s="253"/>
      <c r="GD688" s="253"/>
      <c r="GE688" s="253"/>
      <c r="GF688" s="253"/>
      <c r="GG688" s="253"/>
      <c r="GH688" s="253"/>
      <c r="GI688" s="253"/>
      <c r="GJ688" s="253"/>
      <c r="GK688" s="253"/>
      <c r="GL688" s="253"/>
      <c r="GM688" s="253"/>
      <c r="GN688" s="253"/>
      <c r="GO688" s="253"/>
      <c r="GP688" s="253"/>
      <c r="GQ688" s="253"/>
      <c r="GR688" s="253"/>
      <c r="GS688" s="253"/>
      <c r="GT688" s="253"/>
      <c r="GU688" s="253"/>
      <c r="GV688" s="253"/>
      <c r="GW688" s="253"/>
      <c r="GX688" s="253"/>
      <c r="GY688" s="253"/>
      <c r="GZ688" s="253"/>
      <c r="HA688" s="253"/>
      <c r="HB688" s="253"/>
      <c r="HC688" s="253"/>
      <c r="HD688" s="253"/>
      <c r="HE688" s="253"/>
      <c r="HF688" s="253"/>
      <c r="HG688" s="253"/>
      <c r="HH688" s="253"/>
      <c r="HI688" s="253"/>
      <c r="HJ688" s="253"/>
      <c r="HK688" s="253"/>
      <c r="HL688" s="253"/>
      <c r="HM688" s="253"/>
      <c r="HN688" s="253"/>
      <c r="HO688" s="253"/>
      <c r="HP688" s="253"/>
      <c r="HQ688" s="253"/>
      <c r="HR688" s="253"/>
      <c r="HS688" s="253"/>
      <c r="HT688" s="253"/>
      <c r="HU688" s="253"/>
      <c r="HV688" s="253"/>
      <c r="HW688" s="253"/>
      <c r="HX688" s="253"/>
      <c r="HY688" s="253"/>
      <c r="HZ688" s="253"/>
      <c r="IA688" s="253"/>
      <c r="IB688" s="253"/>
      <c r="IC688" s="253"/>
      <c r="ID688" s="253"/>
      <c r="IE688" s="253"/>
      <c r="IF688" s="253"/>
      <c r="IG688" s="253"/>
      <c r="IH688" s="253"/>
      <c r="II688" s="253"/>
      <c r="IJ688" s="253"/>
      <c r="IK688" s="253"/>
      <c r="IL688" s="253"/>
      <c r="IM688" s="253"/>
      <c r="IN688" s="253"/>
      <c r="IO688" s="253"/>
      <c r="IP688" s="253"/>
      <c r="IQ688" s="253"/>
      <c r="IR688" s="253"/>
      <c r="IS688" s="253"/>
      <c r="IT688" s="253"/>
      <c r="IU688" s="253"/>
      <c r="IV688" s="253"/>
      <c r="IW688" s="253"/>
      <c r="IX688" s="253"/>
      <c r="IY688" s="253"/>
      <c r="IZ688" s="253"/>
      <c r="JA688" s="253"/>
      <c r="JB688" s="253"/>
      <c r="JC688" s="253"/>
      <c r="JD688" s="253"/>
      <c r="JE688" s="253"/>
      <c r="JF688" s="253"/>
      <c r="JG688" s="253"/>
      <c r="JH688" s="253"/>
      <c r="JI688" s="253"/>
      <c r="JJ688" s="253"/>
      <c r="JK688" s="253"/>
      <c r="JL688" s="253"/>
      <c r="JM688" s="253"/>
      <c r="JN688" s="253"/>
      <c r="JO688" s="253"/>
      <c r="JP688" s="253"/>
      <c r="JQ688" s="253"/>
      <c r="JR688" s="253"/>
      <c r="JS688" s="253"/>
      <c r="JT688" s="253"/>
      <c r="JU688" s="253"/>
    </row>
    <row r="689" spans="1:281" s="252" customFormat="1" ht="15" customHeight="1" x14ac:dyDescent="0.25">
      <c r="A689" s="253"/>
      <c r="B689" s="253"/>
      <c r="C689" s="253"/>
      <c r="D689" s="253"/>
      <c r="E689" s="253"/>
      <c r="F689" s="253"/>
      <c r="G689" s="253"/>
      <c r="H689" s="253"/>
      <c r="I689" s="253"/>
      <c r="J689" s="253"/>
      <c r="K689" s="253"/>
      <c r="L689" s="253"/>
      <c r="M689" s="253"/>
      <c r="N689" s="253"/>
      <c r="O689" s="253"/>
      <c r="P689" s="253"/>
      <c r="Q689" s="253"/>
      <c r="R689" s="253"/>
      <c r="S689" s="253"/>
      <c r="T689" s="253"/>
      <c r="U689" s="253" t="s">
        <v>847</v>
      </c>
      <c r="V689" s="253"/>
      <c r="W689" s="253"/>
      <c r="X689" s="253"/>
      <c r="Y689" s="253"/>
      <c r="Z689" s="253"/>
      <c r="AA689" s="253"/>
      <c r="AB689" s="253"/>
      <c r="AC689" s="253" t="s">
        <v>320</v>
      </c>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c r="BT689" s="253"/>
      <c r="BU689" s="253"/>
      <c r="BV689" s="253"/>
      <c r="BW689" s="253"/>
      <c r="BX689" s="253"/>
      <c r="BY689" s="253"/>
      <c r="BZ689" s="253"/>
      <c r="CA689" s="253"/>
      <c r="CB689" s="253"/>
      <c r="CC689" s="253"/>
      <c r="CD689" s="253"/>
      <c r="CE689" s="253"/>
      <c r="CF689" s="253"/>
      <c r="CG689" s="253"/>
      <c r="CH689" s="253"/>
      <c r="CI689" s="253"/>
      <c r="CJ689" s="253"/>
      <c r="CK689" s="253"/>
      <c r="CL689" s="253"/>
      <c r="CM689" s="253"/>
      <c r="CN689" s="253"/>
      <c r="CO689" s="253"/>
      <c r="CP689" s="253"/>
      <c r="CQ689" s="253"/>
      <c r="CR689" s="253"/>
      <c r="CS689" s="253"/>
      <c r="CT689" s="253"/>
      <c r="CU689" s="253"/>
      <c r="CV689" s="253"/>
      <c r="CW689" s="253"/>
      <c r="CX689" s="253"/>
      <c r="CY689" s="253"/>
      <c r="CZ689" s="253"/>
      <c r="DA689" s="253"/>
      <c r="DB689" s="253"/>
      <c r="DC689" s="253"/>
      <c r="DD689" s="253"/>
      <c r="DE689" s="253"/>
      <c r="DF689" s="253"/>
      <c r="DG689" s="253"/>
      <c r="DH689" s="253"/>
      <c r="DI689" s="253"/>
      <c r="DJ689" s="253"/>
      <c r="DK689" s="253"/>
      <c r="DL689" s="253"/>
      <c r="DM689" s="253"/>
      <c r="DN689" s="253"/>
      <c r="DO689" s="253"/>
      <c r="DP689" s="253"/>
      <c r="DQ689" s="253"/>
      <c r="DR689" s="253"/>
      <c r="DS689" s="253"/>
      <c r="DT689" s="253"/>
      <c r="DU689" s="253"/>
      <c r="DV689" s="253"/>
      <c r="DW689" s="253"/>
      <c r="DX689" s="253"/>
      <c r="DY689" s="253"/>
      <c r="DZ689" s="253"/>
      <c r="EA689" s="253"/>
      <c r="EB689" s="253"/>
      <c r="EC689" s="253"/>
      <c r="ED689" s="253"/>
      <c r="EE689" s="253"/>
      <c r="EF689" s="253"/>
      <c r="EG689" s="253"/>
      <c r="EH689" s="253"/>
      <c r="EI689" s="253"/>
      <c r="EJ689" s="253"/>
      <c r="EK689" s="253"/>
      <c r="EL689" s="253"/>
      <c r="EM689" s="253"/>
      <c r="EN689" s="253"/>
      <c r="EO689" s="253"/>
      <c r="EP689" s="253"/>
      <c r="EQ689" s="253"/>
      <c r="ER689" s="253"/>
      <c r="ES689" s="253"/>
      <c r="ET689" s="253"/>
      <c r="EU689" s="253"/>
      <c r="EV689" s="253"/>
      <c r="EW689" s="253"/>
      <c r="EX689" s="253"/>
      <c r="EY689" s="253"/>
      <c r="EZ689" s="253"/>
      <c r="FA689" s="253"/>
      <c r="FB689" s="253"/>
      <c r="FC689" s="253"/>
      <c r="FD689" s="253"/>
      <c r="FE689" s="253"/>
      <c r="FF689" s="253"/>
      <c r="FG689" s="253"/>
      <c r="FH689" s="253"/>
      <c r="FI689" s="253"/>
      <c r="FJ689" s="253"/>
      <c r="FK689" s="253"/>
      <c r="FL689" s="253"/>
      <c r="FM689" s="253"/>
      <c r="FN689" s="253"/>
      <c r="FO689" s="253"/>
      <c r="FP689" s="253"/>
      <c r="FQ689" s="253"/>
      <c r="FR689" s="253"/>
      <c r="FS689" s="253"/>
      <c r="FT689" s="253"/>
      <c r="FU689" s="253"/>
      <c r="FV689" s="253"/>
      <c r="FW689" s="253"/>
      <c r="FX689" s="253"/>
      <c r="FY689" s="253"/>
      <c r="FZ689" s="253"/>
      <c r="GA689" s="253"/>
      <c r="GB689" s="253"/>
      <c r="GC689" s="253"/>
      <c r="GD689" s="253"/>
      <c r="GE689" s="253"/>
      <c r="GF689" s="253"/>
      <c r="GG689" s="253"/>
      <c r="GH689" s="253"/>
      <c r="GI689" s="253"/>
      <c r="GJ689" s="253"/>
      <c r="GK689" s="253"/>
      <c r="GL689" s="253"/>
      <c r="GM689" s="253"/>
      <c r="GN689" s="253"/>
      <c r="GO689" s="253"/>
      <c r="GP689" s="253"/>
      <c r="GQ689" s="253"/>
      <c r="GR689" s="253"/>
      <c r="GS689" s="253"/>
      <c r="GT689" s="253"/>
      <c r="GU689" s="253"/>
      <c r="GV689" s="253"/>
      <c r="GW689" s="253"/>
      <c r="GX689" s="253"/>
      <c r="GY689" s="253"/>
      <c r="GZ689" s="253"/>
      <c r="HA689" s="253"/>
      <c r="HB689" s="253"/>
      <c r="HC689" s="253"/>
      <c r="HD689" s="253"/>
      <c r="HE689" s="253"/>
      <c r="HF689" s="253"/>
      <c r="HG689" s="253"/>
      <c r="HH689" s="253"/>
      <c r="HI689" s="253"/>
      <c r="HJ689" s="253"/>
      <c r="HK689" s="253"/>
      <c r="HL689" s="253"/>
      <c r="HM689" s="253"/>
      <c r="HN689" s="253"/>
      <c r="HO689" s="253"/>
      <c r="HP689" s="253"/>
      <c r="HQ689" s="253"/>
      <c r="HR689" s="253"/>
      <c r="HS689" s="253"/>
      <c r="HT689" s="253"/>
      <c r="HU689" s="253"/>
      <c r="HV689" s="253"/>
      <c r="HW689" s="253"/>
      <c r="HX689" s="253"/>
      <c r="HY689" s="253"/>
      <c r="HZ689" s="253"/>
      <c r="IA689" s="253"/>
      <c r="IB689" s="253"/>
      <c r="IC689" s="253"/>
      <c r="ID689" s="253"/>
      <c r="IE689" s="253"/>
      <c r="IF689" s="253"/>
      <c r="IG689" s="253"/>
      <c r="IH689" s="253"/>
      <c r="II689" s="253"/>
      <c r="IJ689" s="253"/>
      <c r="IK689" s="253"/>
      <c r="IL689" s="253"/>
      <c r="IM689" s="253"/>
      <c r="IN689" s="253"/>
      <c r="IO689" s="253"/>
      <c r="IP689" s="253"/>
      <c r="IQ689" s="253"/>
      <c r="IR689" s="253"/>
      <c r="IS689" s="253"/>
      <c r="IT689" s="253"/>
      <c r="IU689" s="253"/>
      <c r="IV689" s="253"/>
      <c r="IW689" s="253"/>
      <c r="IX689" s="253"/>
      <c r="IY689" s="253"/>
      <c r="IZ689" s="253"/>
      <c r="JA689" s="253"/>
      <c r="JB689" s="253"/>
      <c r="JC689" s="253"/>
      <c r="JD689" s="253"/>
      <c r="JE689" s="253"/>
      <c r="JF689" s="253"/>
      <c r="JG689" s="253"/>
      <c r="JH689" s="253"/>
      <c r="JI689" s="253"/>
      <c r="JJ689" s="253"/>
      <c r="JK689" s="253"/>
      <c r="JL689" s="253"/>
      <c r="JM689" s="253"/>
      <c r="JN689" s="253"/>
      <c r="JO689" s="253"/>
      <c r="JP689" s="253"/>
      <c r="JQ689" s="253"/>
      <c r="JR689" s="253"/>
      <c r="JS689" s="253"/>
      <c r="JT689" s="253"/>
      <c r="JU689" s="253"/>
    </row>
    <row r="690" spans="1:281" s="252" customFormat="1" ht="15" customHeight="1" x14ac:dyDescent="0.25">
      <c r="A690" s="253"/>
      <c r="B690" s="253"/>
      <c r="C690" s="253"/>
      <c r="D690" s="253"/>
      <c r="E690" s="253"/>
      <c r="F690" s="253"/>
      <c r="G690" s="253"/>
      <c r="H690" s="253"/>
      <c r="I690" s="253"/>
      <c r="J690" s="253"/>
      <c r="K690" s="253"/>
      <c r="L690" s="253"/>
      <c r="M690" s="253"/>
      <c r="N690" s="253"/>
      <c r="O690" s="253"/>
      <c r="P690" s="253"/>
      <c r="Q690" s="253"/>
      <c r="R690" s="253"/>
      <c r="S690" s="253"/>
      <c r="T690" s="253"/>
      <c r="U690" s="253" t="s">
        <v>848</v>
      </c>
      <c r="V690" s="253"/>
      <c r="W690" s="253"/>
      <c r="X690" s="253"/>
      <c r="Y690" s="253"/>
      <c r="Z690" s="253"/>
      <c r="AA690" s="253"/>
      <c r="AB690" s="253"/>
      <c r="AC690" s="253" t="s">
        <v>357</v>
      </c>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c r="BT690" s="253"/>
      <c r="BU690" s="253"/>
      <c r="BV690" s="253"/>
      <c r="BW690" s="253"/>
      <c r="BX690" s="253"/>
      <c r="BY690" s="253"/>
      <c r="BZ690" s="253"/>
      <c r="CA690" s="253"/>
      <c r="CB690" s="253"/>
      <c r="CC690" s="253"/>
      <c r="CD690" s="253"/>
      <c r="CE690" s="253"/>
      <c r="CF690" s="253"/>
      <c r="CG690" s="253"/>
      <c r="CH690" s="253"/>
      <c r="CI690" s="253"/>
      <c r="CJ690" s="253"/>
      <c r="CK690" s="253"/>
      <c r="CL690" s="253"/>
      <c r="CM690" s="253"/>
      <c r="CN690" s="253"/>
      <c r="CO690" s="253"/>
      <c r="CP690" s="253"/>
      <c r="CQ690" s="253"/>
      <c r="CR690" s="253"/>
      <c r="CS690" s="253"/>
      <c r="CT690" s="253"/>
      <c r="CU690" s="253"/>
      <c r="CV690" s="253"/>
      <c r="CW690" s="253"/>
      <c r="CX690" s="253"/>
      <c r="CY690" s="253"/>
      <c r="CZ690" s="253"/>
      <c r="DA690" s="253"/>
      <c r="DB690" s="253"/>
      <c r="DC690" s="253"/>
      <c r="DD690" s="253"/>
      <c r="DE690" s="253"/>
      <c r="DF690" s="253"/>
      <c r="DG690" s="253"/>
      <c r="DH690" s="253"/>
      <c r="DI690" s="253"/>
      <c r="DJ690" s="253"/>
      <c r="DK690" s="253"/>
      <c r="DL690" s="253"/>
      <c r="DM690" s="253"/>
      <c r="DN690" s="253"/>
      <c r="DO690" s="253"/>
      <c r="DP690" s="253"/>
      <c r="DQ690" s="253"/>
      <c r="DR690" s="253"/>
      <c r="DS690" s="253"/>
      <c r="DT690" s="253"/>
      <c r="DU690" s="253"/>
      <c r="DV690" s="253"/>
      <c r="DW690" s="253"/>
      <c r="DX690" s="253"/>
      <c r="DY690" s="253"/>
      <c r="DZ690" s="253"/>
      <c r="EA690" s="253"/>
      <c r="EB690" s="253"/>
      <c r="EC690" s="253"/>
      <c r="ED690" s="253"/>
      <c r="EE690" s="253"/>
      <c r="EF690" s="253"/>
      <c r="EG690" s="253"/>
      <c r="EH690" s="253"/>
      <c r="EI690" s="253"/>
      <c r="EJ690" s="253"/>
      <c r="EK690" s="253"/>
      <c r="EL690" s="253"/>
      <c r="EM690" s="253"/>
      <c r="EN690" s="253"/>
      <c r="EO690" s="253"/>
      <c r="EP690" s="253"/>
      <c r="EQ690" s="253"/>
      <c r="ER690" s="253"/>
      <c r="ES690" s="253"/>
      <c r="ET690" s="253"/>
      <c r="EU690" s="253"/>
      <c r="EV690" s="253"/>
      <c r="EW690" s="253"/>
      <c r="EX690" s="253"/>
      <c r="EY690" s="253"/>
      <c r="EZ690" s="253"/>
      <c r="FA690" s="253"/>
      <c r="FB690" s="253"/>
      <c r="FC690" s="253"/>
      <c r="FD690" s="253"/>
      <c r="FE690" s="253"/>
      <c r="FF690" s="253"/>
      <c r="FG690" s="253"/>
      <c r="FH690" s="253"/>
      <c r="FI690" s="253"/>
      <c r="FJ690" s="253"/>
      <c r="FK690" s="253"/>
      <c r="FL690" s="253"/>
      <c r="FM690" s="253"/>
      <c r="FN690" s="253"/>
      <c r="FO690" s="253"/>
      <c r="FP690" s="253"/>
      <c r="FQ690" s="253"/>
      <c r="FR690" s="253"/>
      <c r="FS690" s="253"/>
      <c r="FT690" s="253"/>
      <c r="FU690" s="253"/>
      <c r="FV690" s="253"/>
      <c r="FW690" s="253"/>
      <c r="FX690" s="253"/>
      <c r="FY690" s="253"/>
      <c r="FZ690" s="253"/>
      <c r="GA690" s="253"/>
      <c r="GB690" s="253"/>
      <c r="GC690" s="253"/>
      <c r="GD690" s="253"/>
      <c r="GE690" s="253"/>
      <c r="GF690" s="253"/>
      <c r="GG690" s="253"/>
      <c r="GH690" s="253"/>
      <c r="GI690" s="253"/>
      <c r="GJ690" s="253"/>
      <c r="GK690" s="253"/>
      <c r="GL690" s="253"/>
      <c r="GM690" s="253"/>
      <c r="GN690" s="253"/>
      <c r="GO690" s="253"/>
      <c r="GP690" s="253"/>
      <c r="GQ690" s="253"/>
      <c r="GR690" s="253"/>
      <c r="GS690" s="253"/>
      <c r="GT690" s="253"/>
      <c r="GU690" s="253"/>
      <c r="GV690" s="253"/>
      <c r="GW690" s="253"/>
      <c r="GX690" s="253"/>
      <c r="GY690" s="253"/>
      <c r="GZ690" s="253"/>
      <c r="HA690" s="253"/>
      <c r="HB690" s="253"/>
      <c r="HC690" s="253"/>
      <c r="HD690" s="253"/>
      <c r="HE690" s="253"/>
      <c r="HF690" s="253"/>
      <c r="HG690" s="253"/>
      <c r="HH690" s="253"/>
      <c r="HI690" s="253"/>
      <c r="HJ690" s="253"/>
      <c r="HK690" s="253"/>
      <c r="HL690" s="253"/>
      <c r="HM690" s="253"/>
      <c r="HN690" s="253"/>
      <c r="HO690" s="253"/>
      <c r="HP690" s="253"/>
      <c r="HQ690" s="253"/>
      <c r="HR690" s="253"/>
      <c r="HS690" s="253"/>
      <c r="HT690" s="253"/>
      <c r="HU690" s="253"/>
      <c r="HV690" s="253"/>
      <c r="HW690" s="253"/>
      <c r="HX690" s="253"/>
      <c r="HY690" s="253"/>
      <c r="HZ690" s="253"/>
      <c r="IA690" s="253"/>
      <c r="IB690" s="253"/>
      <c r="IC690" s="253"/>
      <c r="ID690" s="253"/>
      <c r="IE690" s="253"/>
      <c r="IF690" s="253"/>
      <c r="IG690" s="253"/>
      <c r="IH690" s="253"/>
      <c r="II690" s="253"/>
      <c r="IJ690" s="253"/>
      <c r="IK690" s="253"/>
      <c r="IL690" s="253"/>
      <c r="IM690" s="253"/>
      <c r="IN690" s="253"/>
      <c r="IO690" s="253"/>
      <c r="IP690" s="253"/>
      <c r="IQ690" s="253"/>
      <c r="IR690" s="253"/>
      <c r="IS690" s="253"/>
      <c r="IT690" s="253"/>
      <c r="IU690" s="253"/>
      <c r="IV690" s="253"/>
      <c r="IW690" s="253"/>
      <c r="IX690" s="253"/>
      <c r="IY690" s="253"/>
      <c r="IZ690" s="253"/>
      <c r="JA690" s="253"/>
      <c r="JB690" s="253"/>
      <c r="JC690" s="253"/>
      <c r="JD690" s="253"/>
      <c r="JE690" s="253"/>
      <c r="JF690" s="253"/>
      <c r="JG690" s="253"/>
      <c r="JH690" s="253"/>
      <c r="JI690" s="253"/>
      <c r="JJ690" s="253"/>
      <c r="JK690" s="253"/>
      <c r="JL690" s="253"/>
      <c r="JM690" s="253"/>
      <c r="JN690" s="253"/>
      <c r="JO690" s="253"/>
      <c r="JP690" s="253"/>
      <c r="JQ690" s="253"/>
      <c r="JR690" s="253"/>
      <c r="JS690" s="253"/>
      <c r="JT690" s="253"/>
      <c r="JU690" s="253"/>
    </row>
    <row r="691" spans="1:281" s="252" customFormat="1" ht="15" customHeight="1" x14ac:dyDescent="0.25">
      <c r="A691" s="253"/>
      <c r="B691" s="253"/>
      <c r="C691" s="253"/>
      <c r="D691" s="253"/>
      <c r="E691" s="253"/>
      <c r="F691" s="253"/>
      <c r="G691" s="253"/>
      <c r="H691" s="253"/>
      <c r="I691" s="253"/>
      <c r="J691" s="253"/>
      <c r="K691" s="253"/>
      <c r="L691" s="253"/>
      <c r="M691" s="253"/>
      <c r="N691" s="253"/>
      <c r="O691" s="253"/>
      <c r="P691" s="253"/>
      <c r="Q691" s="253"/>
      <c r="R691" s="253"/>
      <c r="S691" s="253"/>
      <c r="T691" s="253"/>
      <c r="U691" s="253" t="s">
        <v>849</v>
      </c>
      <c r="V691" s="253"/>
      <c r="W691" s="253"/>
      <c r="X691" s="253"/>
      <c r="Y691" s="253"/>
      <c r="Z691" s="253"/>
      <c r="AA691" s="253"/>
      <c r="AB691" s="253"/>
      <c r="AC691" s="253" t="s">
        <v>332</v>
      </c>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c r="BT691" s="253"/>
      <c r="BU691" s="253"/>
      <c r="BV691" s="253"/>
      <c r="BW691" s="253"/>
      <c r="BX691" s="253"/>
      <c r="BY691" s="253"/>
      <c r="BZ691" s="253"/>
      <c r="CA691" s="253"/>
      <c r="CB691" s="253"/>
      <c r="CC691" s="253"/>
      <c r="CD691" s="253"/>
      <c r="CE691" s="253"/>
      <c r="CF691" s="253"/>
      <c r="CG691" s="253"/>
      <c r="CH691" s="253"/>
      <c r="CI691" s="253"/>
      <c r="CJ691" s="253"/>
      <c r="CK691" s="253"/>
      <c r="CL691" s="253"/>
      <c r="CM691" s="253"/>
      <c r="CN691" s="253"/>
      <c r="CO691" s="253"/>
      <c r="CP691" s="253"/>
      <c r="CQ691" s="253"/>
      <c r="CR691" s="253"/>
      <c r="CS691" s="253"/>
      <c r="CT691" s="253"/>
      <c r="CU691" s="253"/>
      <c r="CV691" s="253"/>
      <c r="CW691" s="253"/>
      <c r="CX691" s="253"/>
      <c r="CY691" s="253"/>
      <c r="CZ691" s="253"/>
      <c r="DA691" s="253"/>
      <c r="DB691" s="253"/>
      <c r="DC691" s="253"/>
      <c r="DD691" s="253"/>
      <c r="DE691" s="253"/>
      <c r="DF691" s="253"/>
      <c r="DG691" s="253"/>
      <c r="DH691" s="253"/>
      <c r="DI691" s="253"/>
      <c r="DJ691" s="253"/>
      <c r="DK691" s="253"/>
      <c r="DL691" s="253"/>
      <c r="DM691" s="253"/>
      <c r="DN691" s="253"/>
      <c r="DO691" s="253"/>
      <c r="DP691" s="253"/>
      <c r="DQ691" s="253"/>
      <c r="DR691" s="253"/>
      <c r="DS691" s="253"/>
      <c r="DT691" s="253"/>
      <c r="DU691" s="253"/>
      <c r="DV691" s="253"/>
      <c r="DW691" s="253"/>
      <c r="DX691" s="253"/>
      <c r="DY691" s="253"/>
      <c r="DZ691" s="253"/>
      <c r="EA691" s="253"/>
      <c r="EB691" s="253"/>
      <c r="EC691" s="253"/>
      <c r="ED691" s="253"/>
      <c r="EE691" s="253"/>
      <c r="EF691" s="253"/>
      <c r="EG691" s="253"/>
      <c r="EH691" s="253"/>
      <c r="EI691" s="253"/>
      <c r="EJ691" s="253"/>
      <c r="EK691" s="253"/>
      <c r="EL691" s="253"/>
      <c r="EM691" s="253"/>
      <c r="EN691" s="253"/>
      <c r="EO691" s="253"/>
      <c r="EP691" s="253"/>
      <c r="EQ691" s="253"/>
      <c r="ER691" s="253"/>
      <c r="ES691" s="253"/>
      <c r="ET691" s="253"/>
      <c r="EU691" s="253"/>
      <c r="EV691" s="253"/>
      <c r="EW691" s="253"/>
      <c r="EX691" s="253"/>
      <c r="EY691" s="253"/>
      <c r="EZ691" s="253"/>
      <c r="FA691" s="253"/>
      <c r="FB691" s="253"/>
      <c r="FC691" s="253"/>
      <c r="FD691" s="253"/>
      <c r="FE691" s="253"/>
      <c r="FF691" s="253"/>
      <c r="FG691" s="253"/>
      <c r="FH691" s="253"/>
      <c r="FI691" s="253"/>
      <c r="FJ691" s="253"/>
      <c r="FK691" s="253"/>
      <c r="FL691" s="253"/>
      <c r="FM691" s="253"/>
      <c r="FN691" s="253"/>
      <c r="FO691" s="253"/>
      <c r="FP691" s="253"/>
      <c r="FQ691" s="253"/>
      <c r="FR691" s="253"/>
      <c r="FS691" s="253"/>
      <c r="FT691" s="253"/>
      <c r="FU691" s="253"/>
      <c r="FV691" s="253"/>
      <c r="FW691" s="253"/>
      <c r="FX691" s="253"/>
      <c r="FY691" s="253"/>
      <c r="FZ691" s="253"/>
      <c r="GA691" s="253"/>
      <c r="GB691" s="253"/>
      <c r="GC691" s="253"/>
      <c r="GD691" s="253"/>
      <c r="GE691" s="253"/>
      <c r="GF691" s="253"/>
      <c r="GG691" s="253"/>
      <c r="GH691" s="253"/>
      <c r="GI691" s="253"/>
      <c r="GJ691" s="253"/>
      <c r="GK691" s="253"/>
      <c r="GL691" s="253"/>
      <c r="GM691" s="253"/>
      <c r="GN691" s="253"/>
      <c r="GO691" s="253"/>
      <c r="GP691" s="253"/>
      <c r="GQ691" s="253"/>
      <c r="GR691" s="253"/>
      <c r="GS691" s="253"/>
      <c r="GT691" s="253"/>
      <c r="GU691" s="253"/>
      <c r="GV691" s="253"/>
      <c r="GW691" s="253"/>
      <c r="GX691" s="253"/>
      <c r="GY691" s="253"/>
      <c r="GZ691" s="253"/>
      <c r="HA691" s="253"/>
      <c r="HB691" s="253"/>
      <c r="HC691" s="253"/>
      <c r="HD691" s="253"/>
      <c r="HE691" s="253"/>
      <c r="HF691" s="253"/>
      <c r="HG691" s="253"/>
      <c r="HH691" s="253"/>
      <c r="HI691" s="253"/>
      <c r="HJ691" s="253"/>
      <c r="HK691" s="253"/>
      <c r="HL691" s="253"/>
      <c r="HM691" s="253"/>
      <c r="HN691" s="253"/>
      <c r="HO691" s="253"/>
      <c r="HP691" s="253"/>
      <c r="HQ691" s="253"/>
      <c r="HR691" s="253"/>
      <c r="HS691" s="253"/>
      <c r="HT691" s="253"/>
      <c r="HU691" s="253"/>
      <c r="HV691" s="253"/>
      <c r="HW691" s="253"/>
      <c r="HX691" s="253"/>
      <c r="HY691" s="253"/>
      <c r="HZ691" s="253"/>
      <c r="IA691" s="253"/>
      <c r="IB691" s="253"/>
      <c r="IC691" s="253"/>
      <c r="ID691" s="253"/>
      <c r="IE691" s="253"/>
      <c r="IF691" s="253"/>
      <c r="IG691" s="253"/>
      <c r="IH691" s="253"/>
      <c r="II691" s="253"/>
      <c r="IJ691" s="253"/>
      <c r="IK691" s="253"/>
      <c r="IL691" s="253"/>
      <c r="IM691" s="253"/>
      <c r="IN691" s="253"/>
      <c r="IO691" s="253"/>
      <c r="IP691" s="253"/>
      <c r="IQ691" s="253"/>
      <c r="IR691" s="253"/>
      <c r="IS691" s="253"/>
      <c r="IT691" s="253"/>
      <c r="IU691" s="253"/>
      <c r="IV691" s="253"/>
      <c r="IW691" s="253"/>
      <c r="IX691" s="253"/>
      <c r="IY691" s="253"/>
      <c r="IZ691" s="253"/>
      <c r="JA691" s="253"/>
      <c r="JB691" s="253"/>
      <c r="JC691" s="253"/>
      <c r="JD691" s="253"/>
      <c r="JE691" s="253"/>
      <c r="JF691" s="253"/>
      <c r="JG691" s="253"/>
      <c r="JH691" s="253"/>
      <c r="JI691" s="253"/>
      <c r="JJ691" s="253"/>
      <c r="JK691" s="253"/>
      <c r="JL691" s="253"/>
      <c r="JM691" s="253"/>
      <c r="JN691" s="253"/>
      <c r="JO691" s="253"/>
      <c r="JP691" s="253"/>
      <c r="JQ691" s="253"/>
      <c r="JR691" s="253"/>
      <c r="JS691" s="253"/>
      <c r="JT691" s="253"/>
      <c r="JU691" s="253"/>
    </row>
    <row r="692" spans="1:281" s="252" customFormat="1" ht="15" customHeight="1" x14ac:dyDescent="0.25">
      <c r="A692" s="253"/>
      <c r="B692" s="253"/>
      <c r="C692" s="253"/>
      <c r="D692" s="253"/>
      <c r="E692" s="253"/>
      <c r="F692" s="253"/>
      <c r="G692" s="253"/>
      <c r="H692" s="253"/>
      <c r="I692" s="253"/>
      <c r="J692" s="253"/>
      <c r="K692" s="253"/>
      <c r="L692" s="253"/>
      <c r="M692" s="253"/>
      <c r="N692" s="253"/>
      <c r="O692" s="253"/>
      <c r="P692" s="253"/>
      <c r="Q692" s="253"/>
      <c r="R692" s="253"/>
      <c r="S692" s="253"/>
      <c r="T692" s="253"/>
      <c r="U692" s="253" t="s">
        <v>850</v>
      </c>
      <c r="V692" s="253"/>
      <c r="W692" s="253"/>
      <c r="X692" s="253"/>
      <c r="Y692" s="253"/>
      <c r="Z692" s="253"/>
      <c r="AA692" s="253"/>
      <c r="AB692" s="253"/>
      <c r="AC692" s="253" t="s">
        <v>357</v>
      </c>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c r="BT692" s="253"/>
      <c r="BU692" s="253"/>
      <c r="BV692" s="253"/>
      <c r="BW692" s="253"/>
      <c r="BX692" s="253"/>
      <c r="BY692" s="253"/>
      <c r="BZ692" s="253"/>
      <c r="CA692" s="253"/>
      <c r="CB692" s="253"/>
      <c r="CC692" s="253"/>
      <c r="CD692" s="253"/>
      <c r="CE692" s="253"/>
      <c r="CF692" s="253"/>
      <c r="CG692" s="253"/>
      <c r="CH692" s="253"/>
      <c r="CI692" s="253"/>
      <c r="CJ692" s="253"/>
      <c r="CK692" s="253"/>
      <c r="CL692" s="253"/>
      <c r="CM692" s="253"/>
      <c r="CN692" s="253"/>
      <c r="CO692" s="253"/>
      <c r="CP692" s="253"/>
      <c r="CQ692" s="253"/>
      <c r="CR692" s="253"/>
      <c r="CS692" s="253"/>
      <c r="CT692" s="253"/>
      <c r="CU692" s="253"/>
      <c r="CV692" s="253"/>
      <c r="CW692" s="253"/>
      <c r="CX692" s="253"/>
      <c r="CY692" s="253"/>
      <c r="CZ692" s="253"/>
      <c r="DA692" s="253"/>
      <c r="DB692" s="253"/>
      <c r="DC692" s="253"/>
      <c r="DD692" s="253"/>
      <c r="DE692" s="253"/>
      <c r="DF692" s="253"/>
      <c r="DG692" s="253"/>
      <c r="DH692" s="253"/>
      <c r="DI692" s="253"/>
      <c r="DJ692" s="253"/>
      <c r="DK692" s="253"/>
      <c r="DL692" s="253"/>
      <c r="DM692" s="253"/>
      <c r="DN692" s="253"/>
      <c r="DO692" s="253"/>
      <c r="DP692" s="253"/>
      <c r="DQ692" s="253"/>
      <c r="DR692" s="253"/>
      <c r="DS692" s="253"/>
      <c r="DT692" s="253"/>
      <c r="DU692" s="253"/>
      <c r="DV692" s="253"/>
      <c r="DW692" s="253"/>
      <c r="DX692" s="253"/>
      <c r="DY692" s="253"/>
      <c r="DZ692" s="253"/>
      <c r="EA692" s="253"/>
      <c r="EB692" s="253"/>
      <c r="EC692" s="253"/>
      <c r="ED692" s="253"/>
      <c r="EE692" s="253"/>
      <c r="EF692" s="253"/>
      <c r="EG692" s="253"/>
      <c r="EH692" s="253"/>
      <c r="EI692" s="253"/>
      <c r="EJ692" s="253"/>
      <c r="EK692" s="253"/>
      <c r="EL692" s="253"/>
      <c r="EM692" s="253"/>
      <c r="EN692" s="253"/>
      <c r="EO692" s="253"/>
      <c r="EP692" s="253"/>
      <c r="EQ692" s="253"/>
      <c r="ER692" s="253"/>
      <c r="ES692" s="253"/>
      <c r="ET692" s="253"/>
      <c r="EU692" s="253"/>
      <c r="EV692" s="253"/>
      <c r="EW692" s="253"/>
      <c r="EX692" s="253"/>
      <c r="EY692" s="253"/>
      <c r="EZ692" s="253"/>
      <c r="FA692" s="253"/>
      <c r="FB692" s="253"/>
      <c r="FC692" s="253"/>
      <c r="FD692" s="253"/>
      <c r="FE692" s="253"/>
      <c r="FF692" s="253"/>
      <c r="FG692" s="253"/>
      <c r="FH692" s="253"/>
      <c r="FI692" s="253"/>
      <c r="FJ692" s="253"/>
      <c r="FK692" s="253"/>
      <c r="FL692" s="253"/>
      <c r="FM692" s="253"/>
      <c r="FN692" s="253"/>
      <c r="FO692" s="253"/>
      <c r="FP692" s="253"/>
      <c r="FQ692" s="253"/>
      <c r="FR692" s="253"/>
      <c r="FS692" s="253"/>
      <c r="FT692" s="253"/>
      <c r="FU692" s="253"/>
      <c r="FV692" s="253"/>
      <c r="FW692" s="253"/>
      <c r="FX692" s="253"/>
      <c r="FY692" s="253"/>
      <c r="FZ692" s="253"/>
      <c r="GA692" s="253"/>
      <c r="GB692" s="253"/>
      <c r="GC692" s="253"/>
      <c r="GD692" s="253"/>
      <c r="GE692" s="253"/>
      <c r="GF692" s="253"/>
      <c r="GG692" s="253"/>
      <c r="GH692" s="253"/>
      <c r="GI692" s="253"/>
      <c r="GJ692" s="253"/>
      <c r="GK692" s="253"/>
      <c r="GL692" s="253"/>
      <c r="GM692" s="253"/>
      <c r="GN692" s="253"/>
      <c r="GO692" s="253"/>
      <c r="GP692" s="253"/>
      <c r="GQ692" s="253"/>
      <c r="GR692" s="253"/>
      <c r="GS692" s="253"/>
      <c r="GT692" s="253"/>
      <c r="GU692" s="253"/>
      <c r="GV692" s="253"/>
      <c r="GW692" s="253"/>
      <c r="GX692" s="253"/>
      <c r="GY692" s="253"/>
      <c r="GZ692" s="253"/>
      <c r="HA692" s="253"/>
      <c r="HB692" s="253"/>
      <c r="HC692" s="253"/>
      <c r="HD692" s="253"/>
      <c r="HE692" s="253"/>
      <c r="HF692" s="253"/>
      <c r="HG692" s="253"/>
      <c r="HH692" s="253"/>
      <c r="HI692" s="253"/>
      <c r="HJ692" s="253"/>
      <c r="HK692" s="253"/>
      <c r="HL692" s="253"/>
      <c r="HM692" s="253"/>
      <c r="HN692" s="253"/>
      <c r="HO692" s="253"/>
      <c r="HP692" s="253"/>
      <c r="HQ692" s="253"/>
      <c r="HR692" s="253"/>
      <c r="HS692" s="253"/>
      <c r="HT692" s="253"/>
      <c r="HU692" s="253"/>
      <c r="HV692" s="253"/>
      <c r="HW692" s="253"/>
      <c r="HX692" s="253"/>
      <c r="HY692" s="253"/>
      <c r="HZ692" s="253"/>
      <c r="IA692" s="253"/>
      <c r="IB692" s="253"/>
      <c r="IC692" s="253"/>
      <c r="ID692" s="253"/>
      <c r="IE692" s="253"/>
      <c r="IF692" s="253"/>
      <c r="IG692" s="253"/>
      <c r="IH692" s="253"/>
      <c r="II692" s="253"/>
      <c r="IJ692" s="253"/>
      <c r="IK692" s="253"/>
      <c r="IL692" s="253"/>
      <c r="IM692" s="253"/>
      <c r="IN692" s="253"/>
      <c r="IO692" s="253"/>
      <c r="IP692" s="253"/>
      <c r="IQ692" s="253"/>
      <c r="IR692" s="253"/>
      <c r="IS692" s="253"/>
      <c r="IT692" s="253"/>
      <c r="IU692" s="253"/>
      <c r="IV692" s="253"/>
      <c r="IW692" s="253"/>
      <c r="IX692" s="253"/>
      <c r="IY692" s="253"/>
      <c r="IZ692" s="253"/>
      <c r="JA692" s="253"/>
      <c r="JB692" s="253"/>
      <c r="JC692" s="253"/>
      <c r="JD692" s="253"/>
      <c r="JE692" s="253"/>
      <c r="JF692" s="253"/>
      <c r="JG692" s="253"/>
      <c r="JH692" s="253"/>
      <c r="JI692" s="253"/>
      <c r="JJ692" s="253"/>
      <c r="JK692" s="253"/>
      <c r="JL692" s="253"/>
      <c r="JM692" s="253"/>
      <c r="JN692" s="253"/>
      <c r="JO692" s="253"/>
      <c r="JP692" s="253"/>
      <c r="JQ692" s="253"/>
      <c r="JR692" s="253"/>
      <c r="JS692" s="253"/>
      <c r="JT692" s="253"/>
      <c r="JU692" s="253"/>
    </row>
    <row r="693" spans="1:281" s="252" customFormat="1" ht="15" customHeight="1" x14ac:dyDescent="0.25">
      <c r="A693" s="253"/>
      <c r="B693" s="253"/>
      <c r="C693" s="253"/>
      <c r="D693" s="253"/>
      <c r="E693" s="253"/>
      <c r="F693" s="253"/>
      <c r="G693" s="253"/>
      <c r="H693" s="253"/>
      <c r="I693" s="253"/>
      <c r="J693" s="253"/>
      <c r="K693" s="253"/>
      <c r="L693" s="253"/>
      <c r="M693" s="253"/>
      <c r="N693" s="253"/>
      <c r="O693" s="253"/>
      <c r="P693" s="253"/>
      <c r="Q693" s="253"/>
      <c r="R693" s="253"/>
      <c r="S693" s="253"/>
      <c r="T693" s="253"/>
      <c r="U693" s="253" t="s">
        <v>851</v>
      </c>
      <c r="V693" s="253"/>
      <c r="W693" s="253"/>
      <c r="X693" s="253"/>
      <c r="Y693" s="253"/>
      <c r="Z693" s="253"/>
      <c r="AA693" s="253"/>
      <c r="AB693" s="253"/>
      <c r="AC693" s="253" t="s">
        <v>323</v>
      </c>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c r="BT693" s="253"/>
      <c r="BU693" s="253"/>
      <c r="BV693" s="253"/>
      <c r="BW693" s="253"/>
      <c r="BX693" s="253"/>
      <c r="BY693" s="253"/>
      <c r="BZ693" s="253"/>
      <c r="CA693" s="253"/>
      <c r="CB693" s="253"/>
      <c r="CC693" s="253"/>
      <c r="CD693" s="253"/>
      <c r="CE693" s="253"/>
      <c r="CF693" s="253"/>
      <c r="CG693" s="253"/>
      <c r="CH693" s="253"/>
      <c r="CI693" s="253"/>
      <c r="CJ693" s="253"/>
      <c r="CK693" s="253"/>
      <c r="CL693" s="253"/>
      <c r="CM693" s="253"/>
      <c r="CN693" s="253"/>
      <c r="CO693" s="253"/>
      <c r="CP693" s="253"/>
      <c r="CQ693" s="253"/>
      <c r="CR693" s="253"/>
      <c r="CS693" s="253"/>
      <c r="CT693" s="253"/>
      <c r="CU693" s="253"/>
      <c r="CV693" s="253"/>
      <c r="CW693" s="253"/>
      <c r="CX693" s="253"/>
      <c r="CY693" s="253"/>
      <c r="CZ693" s="253"/>
      <c r="DA693" s="253"/>
      <c r="DB693" s="253"/>
      <c r="DC693" s="253"/>
      <c r="DD693" s="253"/>
      <c r="DE693" s="253"/>
      <c r="DF693" s="253"/>
      <c r="DG693" s="253"/>
      <c r="DH693" s="253"/>
      <c r="DI693" s="253"/>
      <c r="DJ693" s="253"/>
      <c r="DK693" s="253"/>
      <c r="DL693" s="253"/>
      <c r="DM693" s="253"/>
      <c r="DN693" s="253"/>
      <c r="DO693" s="253"/>
      <c r="DP693" s="253"/>
      <c r="DQ693" s="253"/>
      <c r="DR693" s="253"/>
      <c r="DS693" s="253"/>
      <c r="DT693" s="253"/>
      <c r="DU693" s="253"/>
      <c r="DV693" s="253"/>
      <c r="DW693" s="253"/>
      <c r="DX693" s="253"/>
      <c r="DY693" s="253"/>
      <c r="DZ693" s="253"/>
      <c r="EA693" s="253"/>
      <c r="EB693" s="253"/>
      <c r="EC693" s="253"/>
      <c r="ED693" s="253"/>
      <c r="EE693" s="253"/>
      <c r="EF693" s="253"/>
      <c r="EG693" s="253"/>
      <c r="EH693" s="253"/>
      <c r="EI693" s="253"/>
      <c r="EJ693" s="253"/>
      <c r="EK693" s="253"/>
      <c r="EL693" s="253"/>
      <c r="EM693" s="253"/>
      <c r="EN693" s="253"/>
      <c r="EO693" s="253"/>
      <c r="EP693" s="253"/>
      <c r="EQ693" s="253"/>
      <c r="ER693" s="253"/>
      <c r="ES693" s="253"/>
      <c r="ET693" s="253"/>
      <c r="EU693" s="253"/>
      <c r="EV693" s="253"/>
      <c r="EW693" s="253"/>
      <c r="EX693" s="253"/>
      <c r="EY693" s="253"/>
      <c r="EZ693" s="253"/>
      <c r="FA693" s="253"/>
      <c r="FB693" s="253"/>
      <c r="FC693" s="253"/>
      <c r="FD693" s="253"/>
      <c r="FE693" s="253"/>
      <c r="FF693" s="253"/>
      <c r="FG693" s="253"/>
      <c r="FH693" s="253"/>
      <c r="FI693" s="253"/>
      <c r="FJ693" s="253"/>
      <c r="FK693" s="253"/>
      <c r="FL693" s="253"/>
      <c r="FM693" s="253"/>
      <c r="FN693" s="253"/>
      <c r="FO693" s="253"/>
      <c r="FP693" s="253"/>
      <c r="FQ693" s="253"/>
      <c r="FR693" s="253"/>
      <c r="FS693" s="253"/>
      <c r="FT693" s="253"/>
      <c r="FU693" s="253"/>
      <c r="FV693" s="253"/>
      <c r="FW693" s="253"/>
      <c r="FX693" s="253"/>
      <c r="FY693" s="253"/>
      <c r="FZ693" s="253"/>
      <c r="GA693" s="253"/>
      <c r="GB693" s="253"/>
      <c r="GC693" s="253"/>
      <c r="GD693" s="253"/>
      <c r="GE693" s="253"/>
      <c r="GF693" s="253"/>
      <c r="GG693" s="253"/>
      <c r="GH693" s="253"/>
      <c r="GI693" s="253"/>
      <c r="GJ693" s="253"/>
      <c r="GK693" s="253"/>
      <c r="GL693" s="253"/>
      <c r="GM693" s="253"/>
      <c r="GN693" s="253"/>
      <c r="GO693" s="253"/>
      <c r="GP693" s="253"/>
      <c r="GQ693" s="253"/>
      <c r="GR693" s="253"/>
      <c r="GS693" s="253"/>
      <c r="GT693" s="253"/>
      <c r="GU693" s="253"/>
      <c r="GV693" s="253"/>
      <c r="GW693" s="253"/>
      <c r="GX693" s="253"/>
      <c r="GY693" s="253"/>
      <c r="GZ693" s="253"/>
      <c r="HA693" s="253"/>
      <c r="HB693" s="253"/>
      <c r="HC693" s="253"/>
      <c r="HD693" s="253"/>
      <c r="HE693" s="253"/>
      <c r="HF693" s="253"/>
      <c r="HG693" s="253"/>
      <c r="HH693" s="253"/>
      <c r="HI693" s="253"/>
      <c r="HJ693" s="253"/>
      <c r="HK693" s="253"/>
      <c r="HL693" s="253"/>
      <c r="HM693" s="253"/>
      <c r="HN693" s="253"/>
      <c r="HO693" s="253"/>
      <c r="HP693" s="253"/>
      <c r="HQ693" s="253"/>
      <c r="HR693" s="253"/>
      <c r="HS693" s="253"/>
      <c r="HT693" s="253"/>
      <c r="HU693" s="253"/>
      <c r="HV693" s="253"/>
      <c r="HW693" s="253"/>
      <c r="HX693" s="253"/>
      <c r="HY693" s="253"/>
      <c r="HZ693" s="253"/>
      <c r="IA693" s="253"/>
      <c r="IB693" s="253"/>
      <c r="IC693" s="253"/>
      <c r="ID693" s="253"/>
      <c r="IE693" s="253"/>
      <c r="IF693" s="253"/>
      <c r="IG693" s="253"/>
      <c r="IH693" s="253"/>
      <c r="II693" s="253"/>
      <c r="IJ693" s="253"/>
      <c r="IK693" s="253"/>
      <c r="IL693" s="253"/>
      <c r="IM693" s="253"/>
      <c r="IN693" s="253"/>
      <c r="IO693" s="253"/>
      <c r="IP693" s="253"/>
      <c r="IQ693" s="253"/>
      <c r="IR693" s="253"/>
      <c r="IS693" s="253"/>
      <c r="IT693" s="253"/>
      <c r="IU693" s="253"/>
      <c r="IV693" s="253"/>
      <c r="IW693" s="253"/>
      <c r="IX693" s="253"/>
      <c r="IY693" s="253"/>
      <c r="IZ693" s="253"/>
      <c r="JA693" s="253"/>
      <c r="JB693" s="253"/>
      <c r="JC693" s="253"/>
      <c r="JD693" s="253"/>
      <c r="JE693" s="253"/>
      <c r="JF693" s="253"/>
      <c r="JG693" s="253"/>
      <c r="JH693" s="253"/>
      <c r="JI693" s="253"/>
      <c r="JJ693" s="253"/>
      <c r="JK693" s="253"/>
      <c r="JL693" s="253"/>
      <c r="JM693" s="253"/>
      <c r="JN693" s="253"/>
      <c r="JO693" s="253"/>
      <c r="JP693" s="253"/>
      <c r="JQ693" s="253"/>
      <c r="JR693" s="253"/>
      <c r="JS693" s="253"/>
      <c r="JT693" s="253"/>
      <c r="JU693" s="253"/>
    </row>
    <row r="694" spans="1:281" s="252" customFormat="1" ht="15" customHeight="1" x14ac:dyDescent="0.25">
      <c r="A694" s="253"/>
      <c r="B694" s="253"/>
      <c r="C694" s="253"/>
      <c r="D694" s="253"/>
      <c r="E694" s="253"/>
      <c r="F694" s="253"/>
      <c r="G694" s="253"/>
      <c r="H694" s="253"/>
      <c r="I694" s="253"/>
      <c r="J694" s="253"/>
      <c r="K694" s="253"/>
      <c r="L694" s="253"/>
      <c r="M694" s="253"/>
      <c r="N694" s="253"/>
      <c r="O694" s="253"/>
      <c r="P694" s="253"/>
      <c r="Q694" s="253"/>
      <c r="R694" s="253"/>
      <c r="S694" s="253"/>
      <c r="T694" s="253"/>
      <c r="U694" s="253" t="s">
        <v>852</v>
      </c>
      <c r="V694" s="253"/>
      <c r="W694" s="253"/>
      <c r="X694" s="253"/>
      <c r="Y694" s="253"/>
      <c r="Z694" s="253"/>
      <c r="AA694" s="253"/>
      <c r="AB694" s="253"/>
      <c r="AC694" s="253" t="s">
        <v>393</v>
      </c>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c r="BT694" s="253"/>
      <c r="BU694" s="253"/>
      <c r="BV694" s="253"/>
      <c r="BW694" s="253"/>
      <c r="BX694" s="253"/>
      <c r="BY694" s="253"/>
      <c r="BZ694" s="253"/>
      <c r="CA694" s="253"/>
      <c r="CB694" s="253"/>
      <c r="CC694" s="253"/>
      <c r="CD694" s="253"/>
      <c r="CE694" s="253"/>
      <c r="CF694" s="253"/>
      <c r="CG694" s="253"/>
      <c r="CH694" s="253"/>
      <c r="CI694" s="253"/>
      <c r="CJ694" s="253"/>
      <c r="CK694" s="253"/>
      <c r="CL694" s="253"/>
      <c r="CM694" s="253"/>
      <c r="CN694" s="253"/>
      <c r="CO694" s="253"/>
      <c r="CP694" s="253"/>
      <c r="CQ694" s="253"/>
      <c r="CR694" s="253"/>
      <c r="CS694" s="253"/>
      <c r="CT694" s="253"/>
      <c r="CU694" s="253"/>
      <c r="CV694" s="253"/>
      <c r="CW694" s="253"/>
      <c r="CX694" s="253"/>
      <c r="CY694" s="253"/>
      <c r="CZ694" s="253"/>
      <c r="DA694" s="253"/>
      <c r="DB694" s="253"/>
      <c r="DC694" s="253"/>
      <c r="DD694" s="253"/>
      <c r="DE694" s="253"/>
      <c r="DF694" s="253"/>
      <c r="DG694" s="253"/>
      <c r="DH694" s="253"/>
      <c r="DI694" s="253"/>
      <c r="DJ694" s="253"/>
      <c r="DK694" s="253"/>
      <c r="DL694" s="253"/>
      <c r="DM694" s="253"/>
      <c r="DN694" s="253"/>
      <c r="DO694" s="253"/>
      <c r="DP694" s="253"/>
      <c r="DQ694" s="253"/>
      <c r="DR694" s="253"/>
      <c r="DS694" s="253"/>
      <c r="DT694" s="253"/>
      <c r="DU694" s="253"/>
      <c r="DV694" s="253"/>
      <c r="DW694" s="253"/>
      <c r="DX694" s="253"/>
      <c r="DY694" s="253"/>
      <c r="DZ694" s="253"/>
      <c r="EA694" s="253"/>
      <c r="EB694" s="253"/>
      <c r="EC694" s="253"/>
      <c r="ED694" s="253"/>
      <c r="EE694" s="253"/>
      <c r="EF694" s="253"/>
      <c r="EG694" s="253"/>
      <c r="EH694" s="253"/>
      <c r="EI694" s="253"/>
      <c r="EJ694" s="253"/>
      <c r="EK694" s="253"/>
      <c r="EL694" s="253"/>
      <c r="EM694" s="253"/>
      <c r="EN694" s="253"/>
      <c r="EO694" s="253"/>
      <c r="EP694" s="253"/>
      <c r="EQ694" s="253"/>
      <c r="ER694" s="253"/>
      <c r="ES694" s="253"/>
      <c r="ET694" s="253"/>
      <c r="EU694" s="253"/>
      <c r="EV694" s="253"/>
      <c r="EW694" s="253"/>
      <c r="EX694" s="253"/>
      <c r="EY694" s="253"/>
      <c r="EZ694" s="253"/>
      <c r="FA694" s="253"/>
      <c r="FB694" s="253"/>
      <c r="FC694" s="253"/>
      <c r="FD694" s="253"/>
      <c r="FE694" s="253"/>
      <c r="FF694" s="253"/>
      <c r="FG694" s="253"/>
      <c r="FH694" s="253"/>
      <c r="FI694" s="253"/>
      <c r="FJ694" s="253"/>
      <c r="FK694" s="253"/>
      <c r="FL694" s="253"/>
      <c r="FM694" s="253"/>
      <c r="FN694" s="253"/>
      <c r="FO694" s="253"/>
      <c r="FP694" s="253"/>
      <c r="FQ694" s="253"/>
      <c r="FR694" s="253"/>
      <c r="FS694" s="253"/>
      <c r="FT694" s="253"/>
      <c r="FU694" s="253"/>
      <c r="FV694" s="253"/>
      <c r="FW694" s="253"/>
      <c r="FX694" s="253"/>
      <c r="FY694" s="253"/>
      <c r="FZ694" s="253"/>
      <c r="GA694" s="253"/>
      <c r="GB694" s="253"/>
      <c r="GC694" s="253"/>
      <c r="GD694" s="253"/>
      <c r="GE694" s="253"/>
      <c r="GF694" s="253"/>
      <c r="GG694" s="253"/>
      <c r="GH694" s="253"/>
      <c r="GI694" s="253"/>
      <c r="GJ694" s="253"/>
      <c r="GK694" s="253"/>
      <c r="GL694" s="253"/>
      <c r="GM694" s="253"/>
      <c r="GN694" s="253"/>
      <c r="GO694" s="253"/>
      <c r="GP694" s="253"/>
      <c r="GQ694" s="253"/>
      <c r="GR694" s="253"/>
      <c r="GS694" s="253"/>
      <c r="GT694" s="253"/>
      <c r="GU694" s="253"/>
      <c r="GV694" s="253"/>
      <c r="GW694" s="253"/>
      <c r="GX694" s="253"/>
      <c r="GY694" s="253"/>
      <c r="GZ694" s="253"/>
      <c r="HA694" s="253"/>
      <c r="HB694" s="253"/>
      <c r="HC694" s="253"/>
      <c r="HD694" s="253"/>
      <c r="HE694" s="253"/>
      <c r="HF694" s="253"/>
      <c r="HG694" s="253"/>
      <c r="HH694" s="253"/>
      <c r="HI694" s="253"/>
      <c r="HJ694" s="253"/>
      <c r="HK694" s="253"/>
      <c r="HL694" s="253"/>
      <c r="HM694" s="253"/>
      <c r="HN694" s="253"/>
      <c r="HO694" s="253"/>
      <c r="HP694" s="253"/>
      <c r="HQ694" s="253"/>
      <c r="HR694" s="253"/>
      <c r="HS694" s="253"/>
      <c r="HT694" s="253"/>
      <c r="HU694" s="253"/>
      <c r="HV694" s="253"/>
      <c r="HW694" s="253"/>
      <c r="HX694" s="253"/>
      <c r="HY694" s="253"/>
      <c r="HZ694" s="253"/>
      <c r="IA694" s="253"/>
      <c r="IB694" s="253"/>
      <c r="IC694" s="253"/>
      <c r="ID694" s="253"/>
      <c r="IE694" s="253"/>
      <c r="IF694" s="253"/>
      <c r="IG694" s="253"/>
      <c r="IH694" s="253"/>
      <c r="II694" s="253"/>
      <c r="IJ694" s="253"/>
      <c r="IK694" s="253"/>
      <c r="IL694" s="253"/>
      <c r="IM694" s="253"/>
      <c r="IN694" s="253"/>
      <c r="IO694" s="253"/>
      <c r="IP694" s="253"/>
      <c r="IQ694" s="253"/>
      <c r="IR694" s="253"/>
      <c r="IS694" s="253"/>
      <c r="IT694" s="253"/>
      <c r="IU694" s="253"/>
      <c r="IV694" s="253"/>
      <c r="IW694" s="253"/>
      <c r="IX694" s="253"/>
      <c r="IY694" s="253"/>
      <c r="IZ694" s="253"/>
      <c r="JA694" s="253"/>
      <c r="JB694" s="253"/>
      <c r="JC694" s="253"/>
      <c r="JD694" s="253"/>
      <c r="JE694" s="253"/>
      <c r="JF694" s="253"/>
      <c r="JG694" s="253"/>
      <c r="JH694" s="253"/>
      <c r="JI694" s="253"/>
      <c r="JJ694" s="253"/>
      <c r="JK694" s="253"/>
      <c r="JL694" s="253"/>
      <c r="JM694" s="253"/>
      <c r="JN694" s="253"/>
      <c r="JO694" s="253"/>
      <c r="JP694" s="253"/>
      <c r="JQ694" s="253"/>
      <c r="JR694" s="253"/>
      <c r="JS694" s="253"/>
      <c r="JT694" s="253"/>
      <c r="JU694" s="253"/>
    </row>
    <row r="695" spans="1:281" s="252" customFormat="1" ht="15" customHeight="1" x14ac:dyDescent="0.25">
      <c r="A695" s="253"/>
      <c r="B695" s="253"/>
      <c r="C695" s="253"/>
      <c r="D695" s="253"/>
      <c r="E695" s="253"/>
      <c r="F695" s="253"/>
      <c r="G695" s="253"/>
      <c r="H695" s="253"/>
      <c r="I695" s="253"/>
      <c r="J695" s="253"/>
      <c r="K695" s="253"/>
      <c r="L695" s="253"/>
      <c r="M695" s="253"/>
      <c r="N695" s="253"/>
      <c r="O695" s="253"/>
      <c r="P695" s="253"/>
      <c r="Q695" s="253"/>
      <c r="R695" s="253"/>
      <c r="S695" s="253"/>
      <c r="T695" s="253"/>
      <c r="U695" s="253" t="s">
        <v>853</v>
      </c>
      <c r="V695" s="253"/>
      <c r="W695" s="253"/>
      <c r="X695" s="253"/>
      <c r="Y695" s="253"/>
      <c r="Z695" s="253"/>
      <c r="AA695" s="253"/>
      <c r="AB695" s="253"/>
      <c r="AC695" s="253" t="s">
        <v>329</v>
      </c>
      <c r="AD695" s="253"/>
      <c r="AE695" s="253"/>
      <c r="AF695" s="253"/>
      <c r="AG695" s="253"/>
      <c r="AH695" s="253"/>
      <c r="AI695" s="253"/>
      <c r="AJ695" s="253"/>
      <c r="AK695" s="253"/>
      <c r="AL695" s="253"/>
      <c r="AM695" s="253"/>
      <c r="AN695" s="253"/>
      <c r="AO695" s="253"/>
      <c r="AP695" s="253"/>
      <c r="AQ695" s="253"/>
      <c r="AR695" s="253"/>
      <c r="AS695" s="253"/>
      <c r="AT695" s="253"/>
      <c r="AU695" s="253"/>
      <c r="AV695" s="253"/>
      <c r="AW695" s="253"/>
      <c r="AX695" s="253"/>
      <c r="AY695" s="253"/>
      <c r="AZ695" s="253"/>
      <c r="BA695" s="253"/>
      <c r="BB695" s="253"/>
      <c r="BC695" s="253"/>
      <c r="BD695" s="253"/>
      <c r="BE695" s="253"/>
      <c r="BF695" s="253"/>
      <c r="BG695" s="253"/>
      <c r="BH695" s="253"/>
      <c r="BI695" s="253"/>
      <c r="BJ695" s="253"/>
      <c r="BK695" s="253"/>
      <c r="BL695" s="253"/>
      <c r="BM695" s="253"/>
      <c r="BN695" s="253"/>
      <c r="BO695" s="253"/>
      <c r="BP695" s="253"/>
      <c r="BQ695" s="253"/>
      <c r="BR695" s="253"/>
      <c r="BS695" s="253"/>
      <c r="BT695" s="253"/>
      <c r="BU695" s="253"/>
      <c r="BV695" s="253"/>
      <c r="BW695" s="253"/>
      <c r="BX695" s="253"/>
      <c r="BY695" s="253"/>
      <c r="BZ695" s="253"/>
      <c r="CA695" s="253"/>
      <c r="CB695" s="253"/>
      <c r="CC695" s="253"/>
      <c r="CD695" s="253"/>
      <c r="CE695" s="253"/>
      <c r="CF695" s="253"/>
      <c r="CG695" s="253"/>
      <c r="CH695" s="253"/>
      <c r="CI695" s="253"/>
      <c r="CJ695" s="253"/>
      <c r="CK695" s="253"/>
      <c r="CL695" s="253"/>
      <c r="CM695" s="253"/>
      <c r="CN695" s="253"/>
      <c r="CO695" s="253"/>
      <c r="CP695" s="253"/>
      <c r="CQ695" s="253"/>
      <c r="CR695" s="253"/>
      <c r="CS695" s="253"/>
      <c r="CT695" s="253"/>
      <c r="CU695" s="253"/>
      <c r="CV695" s="253"/>
      <c r="CW695" s="253"/>
      <c r="CX695" s="253"/>
      <c r="CY695" s="253"/>
      <c r="CZ695" s="253"/>
      <c r="DA695" s="253"/>
      <c r="DB695" s="253"/>
      <c r="DC695" s="253"/>
      <c r="DD695" s="253"/>
      <c r="DE695" s="253"/>
      <c r="DF695" s="253"/>
      <c r="DG695" s="253"/>
      <c r="DH695" s="253"/>
      <c r="DI695" s="253"/>
      <c r="DJ695" s="253"/>
      <c r="DK695" s="253"/>
      <c r="DL695" s="253"/>
      <c r="DM695" s="253"/>
      <c r="DN695" s="253"/>
      <c r="DO695" s="253"/>
      <c r="DP695" s="253"/>
      <c r="DQ695" s="253"/>
      <c r="DR695" s="253"/>
      <c r="DS695" s="253"/>
      <c r="DT695" s="253"/>
      <c r="DU695" s="253"/>
      <c r="DV695" s="253"/>
      <c r="DW695" s="253"/>
      <c r="DX695" s="253"/>
      <c r="DY695" s="253"/>
      <c r="DZ695" s="253"/>
      <c r="EA695" s="253"/>
      <c r="EB695" s="253"/>
      <c r="EC695" s="253"/>
      <c r="ED695" s="253"/>
      <c r="EE695" s="253"/>
      <c r="EF695" s="253"/>
      <c r="EG695" s="253"/>
      <c r="EH695" s="253"/>
      <c r="EI695" s="253"/>
      <c r="EJ695" s="253"/>
      <c r="EK695" s="253"/>
      <c r="EL695" s="253"/>
      <c r="EM695" s="253"/>
      <c r="EN695" s="253"/>
      <c r="EO695" s="253"/>
      <c r="EP695" s="253"/>
      <c r="EQ695" s="253"/>
      <c r="ER695" s="253"/>
      <c r="ES695" s="253"/>
      <c r="ET695" s="253"/>
      <c r="EU695" s="253"/>
      <c r="EV695" s="253"/>
      <c r="EW695" s="253"/>
      <c r="EX695" s="253"/>
      <c r="EY695" s="253"/>
      <c r="EZ695" s="253"/>
      <c r="FA695" s="253"/>
      <c r="FB695" s="253"/>
      <c r="FC695" s="253"/>
      <c r="FD695" s="253"/>
      <c r="FE695" s="253"/>
      <c r="FF695" s="253"/>
      <c r="FG695" s="253"/>
      <c r="FH695" s="253"/>
      <c r="FI695" s="253"/>
      <c r="FJ695" s="253"/>
      <c r="FK695" s="253"/>
      <c r="FL695" s="253"/>
      <c r="FM695" s="253"/>
      <c r="FN695" s="253"/>
      <c r="FO695" s="253"/>
      <c r="FP695" s="253"/>
      <c r="FQ695" s="253"/>
      <c r="FR695" s="253"/>
      <c r="FS695" s="253"/>
      <c r="FT695" s="253"/>
      <c r="FU695" s="253"/>
      <c r="FV695" s="253"/>
      <c r="FW695" s="253"/>
      <c r="FX695" s="253"/>
      <c r="FY695" s="253"/>
      <c r="FZ695" s="253"/>
      <c r="GA695" s="253"/>
      <c r="GB695" s="253"/>
      <c r="GC695" s="253"/>
      <c r="GD695" s="253"/>
      <c r="GE695" s="253"/>
      <c r="GF695" s="253"/>
      <c r="GG695" s="253"/>
      <c r="GH695" s="253"/>
      <c r="GI695" s="253"/>
      <c r="GJ695" s="253"/>
      <c r="GK695" s="253"/>
      <c r="GL695" s="253"/>
      <c r="GM695" s="253"/>
      <c r="GN695" s="253"/>
      <c r="GO695" s="253"/>
      <c r="GP695" s="253"/>
      <c r="GQ695" s="253"/>
      <c r="GR695" s="253"/>
      <c r="GS695" s="253"/>
      <c r="GT695" s="253"/>
      <c r="GU695" s="253"/>
      <c r="GV695" s="253"/>
      <c r="GW695" s="253"/>
      <c r="GX695" s="253"/>
      <c r="GY695" s="253"/>
      <c r="GZ695" s="253"/>
      <c r="HA695" s="253"/>
      <c r="HB695" s="253"/>
      <c r="HC695" s="253"/>
      <c r="HD695" s="253"/>
      <c r="HE695" s="253"/>
      <c r="HF695" s="253"/>
      <c r="HG695" s="253"/>
      <c r="HH695" s="253"/>
      <c r="HI695" s="253"/>
      <c r="HJ695" s="253"/>
      <c r="HK695" s="253"/>
      <c r="HL695" s="253"/>
      <c r="HM695" s="253"/>
      <c r="HN695" s="253"/>
      <c r="HO695" s="253"/>
      <c r="HP695" s="253"/>
      <c r="HQ695" s="253"/>
      <c r="HR695" s="253"/>
      <c r="HS695" s="253"/>
      <c r="HT695" s="253"/>
      <c r="HU695" s="253"/>
      <c r="HV695" s="253"/>
      <c r="HW695" s="253"/>
      <c r="HX695" s="253"/>
      <c r="HY695" s="253"/>
      <c r="HZ695" s="253"/>
      <c r="IA695" s="253"/>
      <c r="IB695" s="253"/>
      <c r="IC695" s="253"/>
      <c r="ID695" s="253"/>
      <c r="IE695" s="253"/>
      <c r="IF695" s="253"/>
      <c r="IG695" s="253"/>
      <c r="IH695" s="253"/>
      <c r="II695" s="253"/>
      <c r="IJ695" s="253"/>
      <c r="IK695" s="253"/>
      <c r="IL695" s="253"/>
      <c r="IM695" s="253"/>
      <c r="IN695" s="253"/>
      <c r="IO695" s="253"/>
      <c r="IP695" s="253"/>
      <c r="IQ695" s="253"/>
      <c r="IR695" s="253"/>
      <c r="IS695" s="253"/>
      <c r="IT695" s="253"/>
      <c r="IU695" s="253"/>
      <c r="IV695" s="253"/>
      <c r="IW695" s="253"/>
      <c r="IX695" s="253"/>
      <c r="IY695" s="253"/>
      <c r="IZ695" s="253"/>
      <c r="JA695" s="253"/>
      <c r="JB695" s="253"/>
      <c r="JC695" s="253"/>
      <c r="JD695" s="253"/>
      <c r="JE695" s="253"/>
      <c r="JF695" s="253"/>
      <c r="JG695" s="253"/>
      <c r="JH695" s="253"/>
      <c r="JI695" s="253"/>
      <c r="JJ695" s="253"/>
      <c r="JK695" s="253"/>
      <c r="JL695" s="253"/>
      <c r="JM695" s="253"/>
      <c r="JN695" s="253"/>
      <c r="JO695" s="253"/>
      <c r="JP695" s="253"/>
      <c r="JQ695" s="253"/>
      <c r="JR695" s="253"/>
      <c r="JS695" s="253"/>
      <c r="JT695" s="253"/>
      <c r="JU695" s="253"/>
    </row>
    <row r="696" spans="1:281" s="252" customFormat="1" ht="15" customHeight="1" x14ac:dyDescent="0.25">
      <c r="A696" s="253"/>
      <c r="B696" s="253"/>
      <c r="C696" s="253"/>
      <c r="D696" s="253"/>
      <c r="E696" s="253"/>
      <c r="F696" s="253"/>
      <c r="G696" s="253"/>
      <c r="H696" s="253"/>
      <c r="I696" s="253"/>
      <c r="J696" s="253"/>
      <c r="K696" s="253"/>
      <c r="L696" s="253"/>
      <c r="M696" s="253"/>
      <c r="N696" s="253"/>
      <c r="O696" s="253"/>
      <c r="P696" s="253"/>
      <c r="Q696" s="253"/>
      <c r="R696" s="253"/>
      <c r="S696" s="253"/>
      <c r="T696" s="253"/>
      <c r="U696" s="253" t="s">
        <v>854</v>
      </c>
      <c r="V696" s="253"/>
      <c r="W696" s="253"/>
      <c r="X696" s="253"/>
      <c r="Y696" s="253"/>
      <c r="Z696" s="253"/>
      <c r="AA696" s="253"/>
      <c r="AB696" s="253"/>
      <c r="AC696" s="253" t="s">
        <v>393</v>
      </c>
      <c r="AD696" s="253"/>
      <c r="AE696" s="253"/>
      <c r="AF696" s="253"/>
      <c r="AG696" s="253"/>
      <c r="AH696" s="253"/>
      <c r="AI696" s="253"/>
      <c r="AJ696" s="253"/>
      <c r="AK696" s="253"/>
      <c r="AL696" s="253"/>
      <c r="AM696" s="253"/>
      <c r="AN696" s="253"/>
      <c r="AO696" s="253"/>
      <c r="AP696" s="253"/>
      <c r="AQ696" s="253"/>
      <c r="AR696" s="253"/>
      <c r="AS696" s="253"/>
      <c r="AT696" s="253"/>
      <c r="AU696" s="253"/>
      <c r="AV696" s="253"/>
      <c r="AW696" s="253"/>
      <c r="AX696" s="253"/>
      <c r="AY696" s="253"/>
      <c r="AZ696" s="253"/>
      <c r="BA696" s="253"/>
      <c r="BB696" s="253"/>
      <c r="BC696" s="253"/>
      <c r="BD696" s="253"/>
      <c r="BE696" s="253"/>
      <c r="BF696" s="253"/>
      <c r="BG696" s="253"/>
      <c r="BH696" s="253"/>
      <c r="BI696" s="253"/>
      <c r="BJ696" s="253"/>
      <c r="BK696" s="253"/>
      <c r="BL696" s="253"/>
      <c r="BM696" s="253"/>
      <c r="BN696" s="253"/>
      <c r="BO696" s="253"/>
      <c r="BP696" s="253"/>
      <c r="BQ696" s="253"/>
      <c r="BR696" s="253"/>
      <c r="BS696" s="253"/>
      <c r="BT696" s="253"/>
      <c r="BU696" s="253"/>
      <c r="BV696" s="253"/>
      <c r="BW696" s="253"/>
      <c r="BX696" s="253"/>
      <c r="BY696" s="253"/>
      <c r="BZ696" s="253"/>
      <c r="CA696" s="253"/>
      <c r="CB696" s="253"/>
      <c r="CC696" s="253"/>
      <c r="CD696" s="253"/>
      <c r="CE696" s="253"/>
      <c r="CF696" s="253"/>
      <c r="CG696" s="253"/>
      <c r="CH696" s="253"/>
      <c r="CI696" s="253"/>
      <c r="CJ696" s="253"/>
      <c r="CK696" s="253"/>
      <c r="CL696" s="253"/>
      <c r="CM696" s="253"/>
      <c r="CN696" s="253"/>
      <c r="CO696" s="253"/>
      <c r="CP696" s="253"/>
      <c r="CQ696" s="253"/>
      <c r="CR696" s="253"/>
      <c r="CS696" s="253"/>
      <c r="CT696" s="253"/>
      <c r="CU696" s="253"/>
      <c r="CV696" s="253"/>
      <c r="CW696" s="253"/>
      <c r="CX696" s="253"/>
      <c r="CY696" s="253"/>
      <c r="CZ696" s="253"/>
      <c r="DA696" s="253"/>
      <c r="DB696" s="253"/>
      <c r="DC696" s="253"/>
      <c r="DD696" s="253"/>
      <c r="DE696" s="253"/>
      <c r="DF696" s="253"/>
      <c r="DG696" s="253"/>
      <c r="DH696" s="253"/>
      <c r="DI696" s="253"/>
      <c r="DJ696" s="253"/>
      <c r="DK696" s="253"/>
      <c r="DL696" s="253"/>
      <c r="DM696" s="253"/>
      <c r="DN696" s="253"/>
      <c r="DO696" s="253"/>
      <c r="DP696" s="253"/>
      <c r="DQ696" s="253"/>
      <c r="DR696" s="253"/>
      <c r="DS696" s="253"/>
      <c r="DT696" s="253"/>
      <c r="DU696" s="253"/>
      <c r="DV696" s="253"/>
      <c r="DW696" s="253"/>
      <c r="DX696" s="253"/>
      <c r="DY696" s="253"/>
      <c r="DZ696" s="253"/>
      <c r="EA696" s="253"/>
      <c r="EB696" s="253"/>
      <c r="EC696" s="253"/>
      <c r="ED696" s="253"/>
      <c r="EE696" s="253"/>
      <c r="EF696" s="253"/>
      <c r="EG696" s="253"/>
      <c r="EH696" s="253"/>
      <c r="EI696" s="253"/>
      <c r="EJ696" s="253"/>
      <c r="EK696" s="253"/>
      <c r="EL696" s="253"/>
      <c r="EM696" s="253"/>
      <c r="EN696" s="253"/>
      <c r="EO696" s="253"/>
      <c r="EP696" s="253"/>
      <c r="EQ696" s="253"/>
      <c r="ER696" s="253"/>
      <c r="ES696" s="253"/>
      <c r="ET696" s="253"/>
      <c r="EU696" s="253"/>
      <c r="EV696" s="253"/>
      <c r="EW696" s="253"/>
      <c r="EX696" s="253"/>
      <c r="EY696" s="253"/>
      <c r="EZ696" s="253"/>
      <c r="FA696" s="253"/>
      <c r="FB696" s="253"/>
      <c r="FC696" s="253"/>
      <c r="FD696" s="253"/>
      <c r="FE696" s="253"/>
      <c r="FF696" s="253"/>
      <c r="FG696" s="253"/>
      <c r="FH696" s="253"/>
      <c r="FI696" s="253"/>
      <c r="FJ696" s="253"/>
      <c r="FK696" s="253"/>
      <c r="FL696" s="253"/>
      <c r="FM696" s="253"/>
      <c r="FN696" s="253"/>
      <c r="FO696" s="253"/>
      <c r="FP696" s="253"/>
      <c r="FQ696" s="253"/>
      <c r="FR696" s="253"/>
      <c r="FS696" s="253"/>
      <c r="FT696" s="253"/>
      <c r="FU696" s="253"/>
      <c r="FV696" s="253"/>
      <c r="FW696" s="253"/>
      <c r="FX696" s="253"/>
      <c r="FY696" s="253"/>
      <c r="FZ696" s="253"/>
      <c r="GA696" s="253"/>
      <c r="GB696" s="253"/>
      <c r="GC696" s="253"/>
      <c r="GD696" s="253"/>
      <c r="GE696" s="253"/>
      <c r="GF696" s="253"/>
      <c r="GG696" s="253"/>
      <c r="GH696" s="253"/>
      <c r="GI696" s="253"/>
      <c r="GJ696" s="253"/>
      <c r="GK696" s="253"/>
      <c r="GL696" s="253"/>
      <c r="GM696" s="253"/>
      <c r="GN696" s="253"/>
      <c r="GO696" s="253"/>
      <c r="GP696" s="253"/>
      <c r="GQ696" s="253"/>
      <c r="GR696" s="253"/>
      <c r="GS696" s="253"/>
      <c r="GT696" s="253"/>
      <c r="GU696" s="253"/>
      <c r="GV696" s="253"/>
      <c r="GW696" s="253"/>
      <c r="GX696" s="253"/>
      <c r="GY696" s="253"/>
      <c r="GZ696" s="253"/>
      <c r="HA696" s="253"/>
      <c r="HB696" s="253"/>
      <c r="HC696" s="253"/>
      <c r="HD696" s="253"/>
      <c r="HE696" s="253"/>
      <c r="HF696" s="253"/>
      <c r="HG696" s="253"/>
      <c r="HH696" s="253"/>
      <c r="HI696" s="253"/>
      <c r="HJ696" s="253"/>
      <c r="HK696" s="253"/>
      <c r="HL696" s="253"/>
      <c r="HM696" s="253"/>
      <c r="HN696" s="253"/>
      <c r="HO696" s="253"/>
      <c r="HP696" s="253"/>
      <c r="HQ696" s="253"/>
      <c r="HR696" s="253"/>
      <c r="HS696" s="253"/>
      <c r="HT696" s="253"/>
      <c r="HU696" s="253"/>
      <c r="HV696" s="253"/>
      <c r="HW696" s="253"/>
      <c r="HX696" s="253"/>
      <c r="HY696" s="253"/>
      <c r="HZ696" s="253"/>
      <c r="IA696" s="253"/>
      <c r="IB696" s="253"/>
      <c r="IC696" s="253"/>
      <c r="ID696" s="253"/>
      <c r="IE696" s="253"/>
      <c r="IF696" s="253"/>
      <c r="IG696" s="253"/>
      <c r="IH696" s="253"/>
      <c r="II696" s="253"/>
      <c r="IJ696" s="253"/>
      <c r="IK696" s="253"/>
      <c r="IL696" s="253"/>
      <c r="IM696" s="253"/>
      <c r="IN696" s="253"/>
      <c r="IO696" s="253"/>
      <c r="IP696" s="253"/>
      <c r="IQ696" s="253"/>
      <c r="IR696" s="253"/>
      <c r="IS696" s="253"/>
      <c r="IT696" s="253"/>
      <c r="IU696" s="253"/>
      <c r="IV696" s="253"/>
      <c r="IW696" s="253"/>
      <c r="IX696" s="253"/>
      <c r="IY696" s="253"/>
      <c r="IZ696" s="253"/>
      <c r="JA696" s="253"/>
      <c r="JB696" s="253"/>
      <c r="JC696" s="253"/>
      <c r="JD696" s="253"/>
      <c r="JE696" s="253"/>
      <c r="JF696" s="253"/>
      <c r="JG696" s="253"/>
      <c r="JH696" s="253"/>
      <c r="JI696" s="253"/>
      <c r="JJ696" s="253"/>
      <c r="JK696" s="253"/>
      <c r="JL696" s="253"/>
      <c r="JM696" s="253"/>
      <c r="JN696" s="253"/>
      <c r="JO696" s="253"/>
      <c r="JP696" s="253"/>
      <c r="JQ696" s="253"/>
      <c r="JR696" s="253"/>
      <c r="JS696" s="253"/>
      <c r="JT696" s="253"/>
      <c r="JU696" s="253"/>
    </row>
    <row r="697" spans="1:281" s="252" customFormat="1" ht="15" customHeight="1" x14ac:dyDescent="0.25">
      <c r="A697" s="253"/>
      <c r="B697" s="253"/>
      <c r="C697" s="253"/>
      <c r="D697" s="253"/>
      <c r="E697" s="253"/>
      <c r="F697" s="253"/>
      <c r="G697" s="253"/>
      <c r="H697" s="253"/>
      <c r="I697" s="253"/>
      <c r="J697" s="253"/>
      <c r="K697" s="253"/>
      <c r="L697" s="253"/>
      <c r="M697" s="253"/>
      <c r="N697" s="253"/>
      <c r="O697" s="253"/>
      <c r="P697" s="253"/>
      <c r="Q697" s="253"/>
      <c r="R697" s="253"/>
      <c r="S697" s="253"/>
      <c r="T697" s="253"/>
      <c r="U697" s="253" t="s">
        <v>855</v>
      </c>
      <c r="V697" s="253"/>
      <c r="W697" s="253"/>
      <c r="X697" s="253"/>
      <c r="Y697" s="253"/>
      <c r="Z697" s="253"/>
      <c r="AA697" s="253"/>
      <c r="AB697" s="253"/>
      <c r="AC697" s="253" t="s">
        <v>318</v>
      </c>
      <c r="AD697" s="253"/>
      <c r="AE697" s="253"/>
      <c r="AF697" s="253"/>
      <c r="AG697" s="253"/>
      <c r="AH697" s="253"/>
      <c r="AI697" s="253"/>
      <c r="AJ697" s="253"/>
      <c r="AK697" s="253"/>
      <c r="AL697" s="253"/>
      <c r="AM697" s="253"/>
      <c r="AN697" s="253"/>
      <c r="AO697" s="253"/>
      <c r="AP697" s="253"/>
      <c r="AQ697" s="253"/>
      <c r="AR697" s="253"/>
      <c r="AS697" s="253"/>
      <c r="AT697" s="253"/>
      <c r="AU697" s="253"/>
      <c r="AV697" s="253"/>
      <c r="AW697" s="253"/>
      <c r="AX697" s="253"/>
      <c r="AY697" s="253"/>
      <c r="AZ697" s="253"/>
      <c r="BA697" s="253"/>
      <c r="BB697" s="253"/>
      <c r="BC697" s="253"/>
      <c r="BD697" s="253"/>
      <c r="BE697" s="253"/>
      <c r="BF697" s="253"/>
      <c r="BG697" s="253"/>
      <c r="BH697" s="253"/>
      <c r="BI697" s="253"/>
      <c r="BJ697" s="253"/>
      <c r="BK697" s="253"/>
      <c r="BL697" s="253"/>
      <c r="BM697" s="253"/>
      <c r="BN697" s="253"/>
      <c r="BO697" s="253"/>
      <c r="BP697" s="253"/>
      <c r="BQ697" s="253"/>
      <c r="BR697" s="253"/>
      <c r="BS697" s="253"/>
      <c r="BT697" s="253"/>
      <c r="BU697" s="253"/>
      <c r="BV697" s="253"/>
      <c r="BW697" s="253"/>
      <c r="BX697" s="253"/>
      <c r="BY697" s="253"/>
      <c r="BZ697" s="253"/>
      <c r="CA697" s="253"/>
      <c r="CB697" s="253"/>
      <c r="CC697" s="253"/>
      <c r="CD697" s="253"/>
      <c r="CE697" s="253"/>
      <c r="CF697" s="253"/>
      <c r="CG697" s="253"/>
      <c r="CH697" s="253"/>
      <c r="CI697" s="253"/>
      <c r="CJ697" s="253"/>
      <c r="CK697" s="253"/>
      <c r="CL697" s="253"/>
      <c r="CM697" s="253"/>
      <c r="CN697" s="253"/>
      <c r="CO697" s="253"/>
      <c r="CP697" s="253"/>
      <c r="CQ697" s="253"/>
      <c r="CR697" s="253"/>
      <c r="CS697" s="253"/>
      <c r="CT697" s="253"/>
      <c r="CU697" s="253"/>
      <c r="CV697" s="253"/>
      <c r="CW697" s="253"/>
      <c r="CX697" s="253"/>
      <c r="CY697" s="253"/>
      <c r="CZ697" s="253"/>
      <c r="DA697" s="253"/>
      <c r="DB697" s="253"/>
      <c r="DC697" s="253"/>
      <c r="DD697" s="253"/>
      <c r="DE697" s="253"/>
      <c r="DF697" s="253"/>
      <c r="DG697" s="253"/>
      <c r="DH697" s="253"/>
      <c r="DI697" s="253"/>
      <c r="DJ697" s="253"/>
      <c r="DK697" s="253"/>
      <c r="DL697" s="253"/>
      <c r="DM697" s="253"/>
      <c r="DN697" s="253"/>
      <c r="DO697" s="253"/>
      <c r="DP697" s="253"/>
      <c r="DQ697" s="253"/>
      <c r="DR697" s="253"/>
      <c r="DS697" s="253"/>
      <c r="DT697" s="253"/>
      <c r="DU697" s="253"/>
      <c r="DV697" s="253"/>
      <c r="DW697" s="253"/>
      <c r="DX697" s="253"/>
      <c r="DY697" s="253"/>
      <c r="DZ697" s="253"/>
      <c r="EA697" s="253"/>
      <c r="EB697" s="253"/>
      <c r="EC697" s="253"/>
      <c r="ED697" s="253"/>
      <c r="EE697" s="253"/>
      <c r="EF697" s="253"/>
      <c r="EG697" s="253"/>
      <c r="EH697" s="253"/>
      <c r="EI697" s="253"/>
      <c r="EJ697" s="253"/>
      <c r="EK697" s="253"/>
      <c r="EL697" s="253"/>
      <c r="EM697" s="253"/>
      <c r="EN697" s="253"/>
      <c r="EO697" s="253"/>
      <c r="EP697" s="253"/>
      <c r="EQ697" s="253"/>
      <c r="ER697" s="253"/>
      <c r="ES697" s="253"/>
      <c r="ET697" s="253"/>
      <c r="EU697" s="253"/>
      <c r="EV697" s="253"/>
      <c r="EW697" s="253"/>
      <c r="EX697" s="253"/>
      <c r="EY697" s="253"/>
      <c r="EZ697" s="253"/>
      <c r="FA697" s="253"/>
      <c r="FB697" s="253"/>
      <c r="FC697" s="253"/>
      <c r="FD697" s="253"/>
      <c r="FE697" s="253"/>
      <c r="FF697" s="253"/>
      <c r="FG697" s="253"/>
      <c r="FH697" s="253"/>
      <c r="FI697" s="253"/>
      <c r="FJ697" s="253"/>
      <c r="FK697" s="253"/>
      <c r="FL697" s="253"/>
      <c r="FM697" s="253"/>
      <c r="FN697" s="253"/>
      <c r="FO697" s="253"/>
      <c r="FP697" s="253"/>
      <c r="FQ697" s="253"/>
      <c r="FR697" s="253"/>
      <c r="FS697" s="253"/>
      <c r="FT697" s="253"/>
      <c r="FU697" s="253"/>
      <c r="FV697" s="253"/>
      <c r="FW697" s="253"/>
      <c r="FX697" s="253"/>
      <c r="FY697" s="253"/>
      <c r="FZ697" s="253"/>
      <c r="GA697" s="253"/>
      <c r="GB697" s="253"/>
      <c r="GC697" s="253"/>
      <c r="GD697" s="253"/>
      <c r="GE697" s="253"/>
      <c r="GF697" s="253"/>
      <c r="GG697" s="253"/>
      <c r="GH697" s="253"/>
      <c r="GI697" s="253"/>
      <c r="GJ697" s="253"/>
      <c r="GK697" s="253"/>
      <c r="GL697" s="253"/>
      <c r="GM697" s="253"/>
      <c r="GN697" s="253"/>
      <c r="GO697" s="253"/>
      <c r="GP697" s="253"/>
      <c r="GQ697" s="253"/>
      <c r="GR697" s="253"/>
      <c r="GS697" s="253"/>
      <c r="GT697" s="253"/>
      <c r="GU697" s="253"/>
      <c r="GV697" s="253"/>
      <c r="GW697" s="253"/>
      <c r="GX697" s="253"/>
      <c r="GY697" s="253"/>
      <c r="GZ697" s="253"/>
      <c r="HA697" s="253"/>
      <c r="HB697" s="253"/>
      <c r="HC697" s="253"/>
      <c r="HD697" s="253"/>
      <c r="HE697" s="253"/>
      <c r="HF697" s="253"/>
      <c r="HG697" s="253"/>
      <c r="HH697" s="253"/>
      <c r="HI697" s="253"/>
      <c r="HJ697" s="253"/>
      <c r="HK697" s="253"/>
      <c r="HL697" s="253"/>
      <c r="HM697" s="253"/>
      <c r="HN697" s="253"/>
      <c r="HO697" s="253"/>
      <c r="HP697" s="253"/>
      <c r="HQ697" s="253"/>
      <c r="HR697" s="253"/>
      <c r="HS697" s="253"/>
      <c r="HT697" s="253"/>
      <c r="HU697" s="253"/>
      <c r="HV697" s="253"/>
      <c r="HW697" s="253"/>
      <c r="HX697" s="253"/>
      <c r="HY697" s="253"/>
      <c r="HZ697" s="253"/>
      <c r="IA697" s="253"/>
      <c r="IB697" s="253"/>
      <c r="IC697" s="253"/>
      <c r="ID697" s="253"/>
      <c r="IE697" s="253"/>
      <c r="IF697" s="253"/>
      <c r="IG697" s="253"/>
      <c r="IH697" s="253"/>
      <c r="II697" s="253"/>
      <c r="IJ697" s="253"/>
      <c r="IK697" s="253"/>
      <c r="IL697" s="253"/>
      <c r="IM697" s="253"/>
      <c r="IN697" s="253"/>
      <c r="IO697" s="253"/>
      <c r="IP697" s="253"/>
      <c r="IQ697" s="253"/>
      <c r="IR697" s="253"/>
      <c r="IS697" s="253"/>
      <c r="IT697" s="253"/>
      <c r="IU697" s="253"/>
      <c r="IV697" s="253"/>
      <c r="IW697" s="253"/>
      <c r="IX697" s="253"/>
      <c r="IY697" s="253"/>
      <c r="IZ697" s="253"/>
      <c r="JA697" s="253"/>
      <c r="JB697" s="253"/>
      <c r="JC697" s="253"/>
      <c r="JD697" s="253"/>
      <c r="JE697" s="253"/>
      <c r="JF697" s="253"/>
      <c r="JG697" s="253"/>
      <c r="JH697" s="253"/>
      <c r="JI697" s="253"/>
      <c r="JJ697" s="253"/>
      <c r="JK697" s="253"/>
      <c r="JL697" s="253"/>
      <c r="JM697" s="253"/>
      <c r="JN697" s="253"/>
      <c r="JO697" s="253"/>
      <c r="JP697" s="253"/>
      <c r="JQ697" s="253"/>
      <c r="JR697" s="253"/>
      <c r="JS697" s="253"/>
      <c r="JT697" s="253"/>
      <c r="JU697" s="253"/>
    </row>
    <row r="698" spans="1:281" s="252" customFormat="1" ht="15" customHeight="1" x14ac:dyDescent="0.25">
      <c r="A698" s="253"/>
      <c r="B698" s="253"/>
      <c r="C698" s="253"/>
      <c r="D698" s="253"/>
      <c r="E698" s="253"/>
      <c r="F698" s="253"/>
      <c r="G698" s="253"/>
      <c r="H698" s="253"/>
      <c r="I698" s="253"/>
      <c r="J698" s="253"/>
      <c r="K698" s="253"/>
      <c r="L698" s="253"/>
      <c r="M698" s="253"/>
      <c r="N698" s="253"/>
      <c r="O698" s="253"/>
      <c r="P698" s="253"/>
      <c r="Q698" s="253"/>
      <c r="R698" s="253"/>
      <c r="S698" s="253"/>
      <c r="T698" s="253"/>
      <c r="U698" s="253" t="s">
        <v>856</v>
      </c>
      <c r="V698" s="253"/>
      <c r="W698" s="253"/>
      <c r="X698" s="253"/>
      <c r="Y698" s="253"/>
      <c r="Z698" s="253"/>
      <c r="AA698" s="253"/>
      <c r="AB698" s="253"/>
      <c r="AC698" s="253" t="s">
        <v>318</v>
      </c>
      <c r="AD698" s="253"/>
      <c r="AE698" s="253"/>
      <c r="AF698" s="253"/>
      <c r="AG698" s="253"/>
      <c r="AH698" s="253"/>
      <c r="AI698" s="253"/>
      <c r="AJ698" s="253"/>
      <c r="AK698" s="253"/>
      <c r="AL698" s="253"/>
      <c r="AM698" s="253"/>
      <c r="AN698" s="253"/>
      <c r="AO698" s="253"/>
      <c r="AP698" s="253"/>
      <c r="AQ698" s="253"/>
      <c r="AR698" s="253"/>
      <c r="AS698" s="253"/>
      <c r="AT698" s="253"/>
      <c r="AU698" s="253"/>
      <c r="AV698" s="253"/>
      <c r="AW698" s="253"/>
      <c r="AX698" s="253"/>
      <c r="AY698" s="253"/>
      <c r="AZ698" s="253"/>
      <c r="BA698" s="253"/>
      <c r="BB698" s="253"/>
      <c r="BC698" s="253"/>
      <c r="BD698" s="253"/>
      <c r="BE698" s="253"/>
      <c r="BF698" s="253"/>
      <c r="BG698" s="253"/>
      <c r="BH698" s="253"/>
      <c r="BI698" s="253"/>
      <c r="BJ698" s="253"/>
      <c r="BK698" s="253"/>
      <c r="BL698" s="253"/>
      <c r="BM698" s="253"/>
      <c r="BN698" s="253"/>
      <c r="BO698" s="253"/>
      <c r="BP698" s="253"/>
      <c r="BQ698" s="253"/>
      <c r="BR698" s="253"/>
      <c r="BS698" s="253"/>
      <c r="BT698" s="253"/>
      <c r="BU698" s="253"/>
      <c r="BV698" s="253"/>
      <c r="BW698" s="253"/>
      <c r="BX698" s="253"/>
      <c r="BY698" s="253"/>
      <c r="BZ698" s="253"/>
      <c r="CA698" s="253"/>
      <c r="CB698" s="253"/>
      <c r="CC698" s="253"/>
      <c r="CD698" s="253"/>
      <c r="CE698" s="253"/>
      <c r="CF698" s="253"/>
      <c r="CG698" s="253"/>
      <c r="CH698" s="253"/>
      <c r="CI698" s="253"/>
      <c r="CJ698" s="253"/>
      <c r="CK698" s="253"/>
      <c r="CL698" s="253"/>
      <c r="CM698" s="253"/>
      <c r="CN698" s="253"/>
      <c r="CO698" s="253"/>
      <c r="CP698" s="253"/>
      <c r="CQ698" s="253"/>
      <c r="CR698" s="253"/>
      <c r="CS698" s="253"/>
      <c r="CT698" s="253"/>
      <c r="CU698" s="253"/>
      <c r="CV698" s="253"/>
      <c r="CW698" s="253"/>
      <c r="CX698" s="253"/>
      <c r="CY698" s="253"/>
      <c r="CZ698" s="253"/>
      <c r="DA698" s="253"/>
      <c r="DB698" s="253"/>
      <c r="DC698" s="253"/>
      <c r="DD698" s="253"/>
      <c r="DE698" s="253"/>
      <c r="DF698" s="253"/>
      <c r="DG698" s="253"/>
      <c r="DH698" s="253"/>
      <c r="DI698" s="253"/>
      <c r="DJ698" s="253"/>
      <c r="DK698" s="253"/>
      <c r="DL698" s="253"/>
      <c r="DM698" s="253"/>
      <c r="DN698" s="253"/>
      <c r="DO698" s="253"/>
      <c r="DP698" s="253"/>
      <c r="DQ698" s="253"/>
      <c r="DR698" s="253"/>
      <c r="DS698" s="253"/>
      <c r="DT698" s="253"/>
      <c r="DU698" s="253"/>
      <c r="DV698" s="253"/>
      <c r="DW698" s="253"/>
      <c r="DX698" s="253"/>
      <c r="DY698" s="253"/>
      <c r="DZ698" s="253"/>
      <c r="EA698" s="253"/>
      <c r="EB698" s="253"/>
      <c r="EC698" s="253"/>
      <c r="ED698" s="253"/>
      <c r="EE698" s="253"/>
      <c r="EF698" s="253"/>
      <c r="EG698" s="253"/>
      <c r="EH698" s="253"/>
      <c r="EI698" s="253"/>
      <c r="EJ698" s="253"/>
      <c r="EK698" s="253"/>
      <c r="EL698" s="253"/>
      <c r="EM698" s="253"/>
      <c r="EN698" s="253"/>
      <c r="EO698" s="253"/>
      <c r="EP698" s="253"/>
      <c r="EQ698" s="253"/>
      <c r="ER698" s="253"/>
      <c r="ES698" s="253"/>
      <c r="ET698" s="253"/>
      <c r="EU698" s="253"/>
      <c r="EV698" s="253"/>
      <c r="EW698" s="253"/>
      <c r="EX698" s="253"/>
      <c r="EY698" s="253"/>
      <c r="EZ698" s="253"/>
      <c r="FA698" s="253"/>
      <c r="FB698" s="253"/>
      <c r="FC698" s="253"/>
      <c r="FD698" s="253"/>
      <c r="FE698" s="253"/>
      <c r="FF698" s="253"/>
      <c r="FG698" s="253"/>
      <c r="FH698" s="253"/>
      <c r="FI698" s="253"/>
      <c r="FJ698" s="253"/>
      <c r="FK698" s="253"/>
      <c r="FL698" s="253"/>
      <c r="FM698" s="253"/>
      <c r="FN698" s="253"/>
      <c r="FO698" s="253"/>
      <c r="FP698" s="253"/>
      <c r="FQ698" s="253"/>
      <c r="FR698" s="253"/>
      <c r="FS698" s="253"/>
      <c r="FT698" s="253"/>
      <c r="FU698" s="253"/>
      <c r="FV698" s="253"/>
      <c r="FW698" s="253"/>
      <c r="FX698" s="253"/>
      <c r="FY698" s="253"/>
      <c r="FZ698" s="253"/>
      <c r="GA698" s="253"/>
      <c r="GB698" s="253"/>
      <c r="GC698" s="253"/>
      <c r="GD698" s="253"/>
      <c r="GE698" s="253"/>
      <c r="GF698" s="253"/>
      <c r="GG698" s="253"/>
      <c r="GH698" s="253"/>
      <c r="GI698" s="253"/>
      <c r="GJ698" s="253"/>
      <c r="GK698" s="253"/>
      <c r="GL698" s="253"/>
      <c r="GM698" s="253"/>
      <c r="GN698" s="253"/>
      <c r="GO698" s="253"/>
      <c r="GP698" s="253"/>
      <c r="GQ698" s="253"/>
      <c r="GR698" s="253"/>
      <c r="GS698" s="253"/>
      <c r="GT698" s="253"/>
      <c r="GU698" s="253"/>
      <c r="GV698" s="253"/>
      <c r="GW698" s="253"/>
      <c r="GX698" s="253"/>
      <c r="GY698" s="253"/>
      <c r="GZ698" s="253"/>
      <c r="HA698" s="253"/>
      <c r="HB698" s="253"/>
      <c r="HC698" s="253"/>
      <c r="HD698" s="253"/>
      <c r="HE698" s="253"/>
      <c r="HF698" s="253"/>
      <c r="HG698" s="253"/>
      <c r="HH698" s="253"/>
      <c r="HI698" s="253"/>
      <c r="HJ698" s="253"/>
      <c r="HK698" s="253"/>
      <c r="HL698" s="253"/>
      <c r="HM698" s="253"/>
      <c r="HN698" s="253"/>
      <c r="HO698" s="253"/>
      <c r="HP698" s="253"/>
      <c r="HQ698" s="253"/>
      <c r="HR698" s="253"/>
      <c r="HS698" s="253"/>
      <c r="HT698" s="253"/>
      <c r="HU698" s="253"/>
      <c r="HV698" s="253"/>
      <c r="HW698" s="253"/>
      <c r="HX698" s="253"/>
      <c r="HY698" s="253"/>
      <c r="HZ698" s="253"/>
      <c r="IA698" s="253"/>
      <c r="IB698" s="253"/>
      <c r="IC698" s="253"/>
      <c r="ID698" s="253"/>
      <c r="IE698" s="253"/>
      <c r="IF698" s="253"/>
      <c r="IG698" s="253"/>
      <c r="IH698" s="253"/>
      <c r="II698" s="253"/>
      <c r="IJ698" s="253"/>
      <c r="IK698" s="253"/>
      <c r="IL698" s="253"/>
      <c r="IM698" s="253"/>
      <c r="IN698" s="253"/>
      <c r="IO698" s="253"/>
      <c r="IP698" s="253"/>
      <c r="IQ698" s="253"/>
      <c r="IR698" s="253"/>
      <c r="IS698" s="253"/>
      <c r="IT698" s="253"/>
      <c r="IU698" s="253"/>
      <c r="IV698" s="253"/>
      <c r="IW698" s="253"/>
      <c r="IX698" s="253"/>
      <c r="IY698" s="253"/>
      <c r="IZ698" s="253"/>
      <c r="JA698" s="253"/>
      <c r="JB698" s="253"/>
      <c r="JC698" s="253"/>
      <c r="JD698" s="253"/>
      <c r="JE698" s="253"/>
      <c r="JF698" s="253"/>
      <c r="JG698" s="253"/>
      <c r="JH698" s="253"/>
      <c r="JI698" s="253"/>
      <c r="JJ698" s="253"/>
      <c r="JK698" s="253"/>
      <c r="JL698" s="253"/>
      <c r="JM698" s="253"/>
      <c r="JN698" s="253"/>
      <c r="JO698" s="253"/>
      <c r="JP698" s="253"/>
      <c r="JQ698" s="253"/>
      <c r="JR698" s="253"/>
      <c r="JS698" s="253"/>
      <c r="JT698" s="253"/>
      <c r="JU698" s="253"/>
    </row>
    <row r="699" spans="1:281" s="252" customFormat="1" ht="15" customHeight="1" x14ac:dyDescent="0.25">
      <c r="A699" s="253"/>
      <c r="B699" s="253"/>
      <c r="C699" s="253"/>
      <c r="D699" s="253"/>
      <c r="E699" s="253"/>
      <c r="F699" s="253"/>
      <c r="G699" s="253"/>
      <c r="H699" s="253"/>
      <c r="I699" s="253"/>
      <c r="J699" s="253"/>
      <c r="K699" s="253"/>
      <c r="L699" s="253"/>
      <c r="M699" s="253"/>
      <c r="N699" s="253"/>
      <c r="O699" s="253"/>
      <c r="P699" s="253"/>
      <c r="Q699" s="253"/>
      <c r="R699" s="253"/>
      <c r="S699" s="253"/>
      <c r="T699" s="253"/>
      <c r="U699" s="253" t="s">
        <v>857</v>
      </c>
      <c r="V699" s="253"/>
      <c r="W699" s="253"/>
      <c r="X699" s="253"/>
      <c r="Y699" s="253"/>
      <c r="Z699" s="253"/>
      <c r="AA699" s="253"/>
      <c r="AB699" s="253"/>
      <c r="AC699" s="253" t="s">
        <v>320</v>
      </c>
      <c r="AD699" s="253"/>
      <c r="AE699" s="253"/>
      <c r="AF699" s="253"/>
      <c r="AG699" s="253"/>
      <c r="AH699" s="253"/>
      <c r="AI699" s="253"/>
      <c r="AJ699" s="253"/>
      <c r="AK699" s="253"/>
      <c r="AL699" s="253"/>
      <c r="AM699" s="253"/>
      <c r="AN699" s="253"/>
      <c r="AO699" s="253"/>
      <c r="AP699" s="253"/>
      <c r="AQ699" s="253"/>
      <c r="AR699" s="253"/>
      <c r="AS699" s="253"/>
      <c r="AT699" s="253"/>
      <c r="AU699" s="253"/>
      <c r="AV699" s="253"/>
      <c r="AW699" s="253"/>
      <c r="AX699" s="253"/>
      <c r="AY699" s="253"/>
      <c r="AZ699" s="253"/>
      <c r="BA699" s="253"/>
      <c r="BB699" s="253"/>
      <c r="BC699" s="253"/>
      <c r="BD699" s="253"/>
      <c r="BE699" s="253"/>
      <c r="BF699" s="253"/>
      <c r="BG699" s="253"/>
      <c r="BH699" s="253"/>
      <c r="BI699" s="253"/>
      <c r="BJ699" s="253"/>
      <c r="BK699" s="253"/>
      <c r="BL699" s="253"/>
      <c r="BM699" s="253"/>
      <c r="BN699" s="253"/>
      <c r="BO699" s="253"/>
      <c r="BP699" s="253"/>
      <c r="BQ699" s="253"/>
      <c r="BR699" s="253"/>
      <c r="BS699" s="253"/>
      <c r="BT699" s="253"/>
      <c r="BU699" s="253"/>
      <c r="BV699" s="253"/>
      <c r="BW699" s="253"/>
      <c r="BX699" s="253"/>
      <c r="BY699" s="253"/>
      <c r="BZ699" s="253"/>
      <c r="CA699" s="253"/>
      <c r="CB699" s="253"/>
      <c r="CC699" s="253"/>
      <c r="CD699" s="253"/>
      <c r="CE699" s="253"/>
      <c r="CF699" s="253"/>
      <c r="CG699" s="253"/>
      <c r="CH699" s="253"/>
      <c r="CI699" s="253"/>
      <c r="CJ699" s="253"/>
      <c r="CK699" s="253"/>
      <c r="CL699" s="253"/>
      <c r="CM699" s="253"/>
      <c r="CN699" s="253"/>
      <c r="CO699" s="253"/>
      <c r="CP699" s="253"/>
      <c r="CQ699" s="253"/>
      <c r="CR699" s="253"/>
      <c r="CS699" s="253"/>
      <c r="CT699" s="253"/>
      <c r="CU699" s="253"/>
      <c r="CV699" s="253"/>
      <c r="CW699" s="253"/>
      <c r="CX699" s="253"/>
      <c r="CY699" s="253"/>
      <c r="CZ699" s="253"/>
      <c r="DA699" s="253"/>
      <c r="DB699" s="253"/>
      <c r="DC699" s="253"/>
      <c r="DD699" s="253"/>
      <c r="DE699" s="253"/>
      <c r="DF699" s="253"/>
      <c r="DG699" s="253"/>
      <c r="DH699" s="253"/>
      <c r="DI699" s="253"/>
      <c r="DJ699" s="253"/>
      <c r="DK699" s="253"/>
      <c r="DL699" s="253"/>
      <c r="DM699" s="253"/>
      <c r="DN699" s="253"/>
      <c r="DO699" s="253"/>
      <c r="DP699" s="253"/>
      <c r="DQ699" s="253"/>
      <c r="DR699" s="253"/>
      <c r="DS699" s="253"/>
      <c r="DT699" s="253"/>
      <c r="DU699" s="253"/>
      <c r="DV699" s="253"/>
      <c r="DW699" s="253"/>
      <c r="DX699" s="253"/>
      <c r="DY699" s="253"/>
      <c r="DZ699" s="253"/>
      <c r="EA699" s="253"/>
      <c r="EB699" s="253"/>
      <c r="EC699" s="253"/>
      <c r="ED699" s="253"/>
      <c r="EE699" s="253"/>
      <c r="EF699" s="253"/>
      <c r="EG699" s="253"/>
      <c r="EH699" s="253"/>
      <c r="EI699" s="253"/>
      <c r="EJ699" s="253"/>
      <c r="EK699" s="253"/>
      <c r="EL699" s="253"/>
      <c r="EM699" s="253"/>
      <c r="EN699" s="253"/>
      <c r="EO699" s="253"/>
      <c r="EP699" s="253"/>
      <c r="EQ699" s="253"/>
      <c r="ER699" s="253"/>
      <c r="ES699" s="253"/>
      <c r="ET699" s="253"/>
      <c r="EU699" s="253"/>
      <c r="EV699" s="253"/>
      <c r="EW699" s="253"/>
      <c r="EX699" s="253"/>
      <c r="EY699" s="253"/>
      <c r="EZ699" s="253"/>
      <c r="FA699" s="253"/>
      <c r="FB699" s="253"/>
      <c r="FC699" s="253"/>
      <c r="FD699" s="253"/>
      <c r="FE699" s="253"/>
      <c r="FF699" s="253"/>
      <c r="FG699" s="253"/>
      <c r="FH699" s="253"/>
      <c r="FI699" s="253"/>
      <c r="FJ699" s="253"/>
      <c r="FK699" s="253"/>
      <c r="FL699" s="253"/>
      <c r="FM699" s="253"/>
      <c r="FN699" s="253"/>
      <c r="FO699" s="253"/>
      <c r="FP699" s="253"/>
      <c r="FQ699" s="253"/>
      <c r="FR699" s="253"/>
      <c r="FS699" s="253"/>
      <c r="FT699" s="253"/>
      <c r="FU699" s="253"/>
      <c r="FV699" s="253"/>
      <c r="FW699" s="253"/>
      <c r="FX699" s="253"/>
      <c r="FY699" s="253"/>
      <c r="FZ699" s="253"/>
      <c r="GA699" s="253"/>
      <c r="GB699" s="253"/>
      <c r="GC699" s="253"/>
      <c r="GD699" s="253"/>
      <c r="GE699" s="253"/>
      <c r="GF699" s="253"/>
      <c r="GG699" s="253"/>
      <c r="GH699" s="253"/>
      <c r="GI699" s="253"/>
      <c r="GJ699" s="253"/>
      <c r="GK699" s="253"/>
      <c r="GL699" s="253"/>
      <c r="GM699" s="253"/>
      <c r="GN699" s="253"/>
      <c r="GO699" s="253"/>
      <c r="GP699" s="253"/>
      <c r="GQ699" s="253"/>
      <c r="GR699" s="253"/>
      <c r="GS699" s="253"/>
      <c r="GT699" s="253"/>
      <c r="GU699" s="253"/>
      <c r="GV699" s="253"/>
      <c r="GW699" s="253"/>
      <c r="GX699" s="253"/>
      <c r="GY699" s="253"/>
      <c r="GZ699" s="253"/>
      <c r="HA699" s="253"/>
      <c r="HB699" s="253"/>
      <c r="HC699" s="253"/>
      <c r="HD699" s="253"/>
      <c r="HE699" s="253"/>
      <c r="HF699" s="253"/>
      <c r="HG699" s="253"/>
      <c r="HH699" s="253"/>
      <c r="HI699" s="253"/>
      <c r="HJ699" s="253"/>
      <c r="HK699" s="253"/>
      <c r="HL699" s="253"/>
      <c r="HM699" s="253"/>
      <c r="HN699" s="253"/>
      <c r="HO699" s="253"/>
      <c r="HP699" s="253"/>
      <c r="HQ699" s="253"/>
      <c r="HR699" s="253"/>
      <c r="HS699" s="253"/>
      <c r="HT699" s="253"/>
      <c r="HU699" s="253"/>
      <c r="HV699" s="253"/>
      <c r="HW699" s="253"/>
      <c r="HX699" s="253"/>
      <c r="HY699" s="253"/>
      <c r="HZ699" s="253"/>
      <c r="IA699" s="253"/>
      <c r="IB699" s="253"/>
      <c r="IC699" s="253"/>
      <c r="ID699" s="253"/>
      <c r="IE699" s="253"/>
      <c r="IF699" s="253"/>
      <c r="IG699" s="253"/>
      <c r="IH699" s="253"/>
      <c r="II699" s="253"/>
      <c r="IJ699" s="253"/>
      <c r="IK699" s="253"/>
      <c r="IL699" s="253"/>
      <c r="IM699" s="253"/>
      <c r="IN699" s="253"/>
      <c r="IO699" s="253"/>
      <c r="IP699" s="253"/>
      <c r="IQ699" s="253"/>
      <c r="IR699" s="253"/>
      <c r="IS699" s="253"/>
      <c r="IT699" s="253"/>
      <c r="IU699" s="253"/>
      <c r="IV699" s="253"/>
      <c r="IW699" s="253"/>
      <c r="IX699" s="253"/>
      <c r="IY699" s="253"/>
      <c r="IZ699" s="253"/>
      <c r="JA699" s="253"/>
      <c r="JB699" s="253"/>
      <c r="JC699" s="253"/>
      <c r="JD699" s="253"/>
      <c r="JE699" s="253"/>
      <c r="JF699" s="253"/>
      <c r="JG699" s="253"/>
      <c r="JH699" s="253"/>
      <c r="JI699" s="253"/>
      <c r="JJ699" s="253"/>
      <c r="JK699" s="253"/>
      <c r="JL699" s="253"/>
      <c r="JM699" s="253"/>
      <c r="JN699" s="253"/>
      <c r="JO699" s="253"/>
      <c r="JP699" s="253"/>
      <c r="JQ699" s="253"/>
      <c r="JR699" s="253"/>
      <c r="JS699" s="253"/>
      <c r="JT699" s="253"/>
      <c r="JU699" s="253"/>
    </row>
    <row r="700" spans="1:281" s="252" customFormat="1" ht="15" customHeight="1" x14ac:dyDescent="0.25">
      <c r="A700" s="253"/>
      <c r="B700" s="253"/>
      <c r="C700" s="253"/>
      <c r="D700" s="253"/>
      <c r="E700" s="253"/>
      <c r="F700" s="253"/>
      <c r="G700" s="253"/>
      <c r="H700" s="253"/>
      <c r="I700" s="253"/>
      <c r="J700" s="253"/>
      <c r="K700" s="253"/>
      <c r="L700" s="253"/>
      <c r="M700" s="253"/>
      <c r="N700" s="253"/>
      <c r="O700" s="253"/>
      <c r="P700" s="253"/>
      <c r="Q700" s="253"/>
      <c r="R700" s="253"/>
      <c r="S700" s="253"/>
      <c r="T700" s="253"/>
      <c r="U700" s="253" t="s">
        <v>858</v>
      </c>
      <c r="V700" s="253"/>
      <c r="W700" s="253"/>
      <c r="X700" s="253"/>
      <c r="Y700" s="253"/>
      <c r="Z700" s="253"/>
      <c r="AA700" s="253"/>
      <c r="AB700" s="253"/>
      <c r="AC700" s="253" t="s">
        <v>320</v>
      </c>
      <c r="AD700" s="253"/>
      <c r="AE700" s="253"/>
      <c r="AF700" s="253"/>
      <c r="AG700" s="253"/>
      <c r="AH700" s="253"/>
      <c r="AI700" s="253"/>
      <c r="AJ700" s="253"/>
      <c r="AK700" s="253"/>
      <c r="AL700" s="253"/>
      <c r="AM700" s="253"/>
      <c r="AN700" s="253"/>
      <c r="AO700" s="253"/>
      <c r="AP700" s="253"/>
      <c r="AQ700" s="253"/>
      <c r="AR700" s="253"/>
      <c r="AS700" s="253"/>
      <c r="AT700" s="253"/>
      <c r="AU700" s="253"/>
      <c r="AV700" s="253"/>
      <c r="AW700" s="253"/>
      <c r="AX700" s="253"/>
      <c r="AY700" s="253"/>
      <c r="AZ700" s="253"/>
      <c r="BA700" s="253"/>
      <c r="BB700" s="253"/>
      <c r="BC700" s="253"/>
      <c r="BD700" s="253"/>
      <c r="BE700" s="253"/>
      <c r="BF700" s="253"/>
      <c r="BG700" s="253"/>
      <c r="BH700" s="253"/>
      <c r="BI700" s="253"/>
      <c r="BJ700" s="253"/>
      <c r="BK700" s="253"/>
      <c r="BL700" s="253"/>
      <c r="BM700" s="253"/>
      <c r="BN700" s="253"/>
      <c r="BO700" s="253"/>
      <c r="BP700" s="253"/>
      <c r="BQ700" s="253"/>
      <c r="BR700" s="253"/>
      <c r="BS700" s="253"/>
      <c r="BT700" s="253"/>
      <c r="BU700" s="253"/>
      <c r="BV700" s="253"/>
      <c r="BW700" s="253"/>
      <c r="BX700" s="253"/>
      <c r="BY700" s="253"/>
      <c r="BZ700" s="253"/>
      <c r="CA700" s="253"/>
      <c r="CB700" s="253"/>
      <c r="CC700" s="253"/>
      <c r="CD700" s="253"/>
      <c r="CE700" s="253"/>
      <c r="CF700" s="253"/>
      <c r="CG700" s="253"/>
      <c r="CH700" s="253"/>
      <c r="CI700" s="253"/>
      <c r="CJ700" s="253"/>
      <c r="CK700" s="253"/>
      <c r="CL700" s="253"/>
      <c r="CM700" s="253"/>
      <c r="CN700" s="253"/>
      <c r="CO700" s="253"/>
      <c r="CP700" s="253"/>
      <c r="CQ700" s="253"/>
      <c r="CR700" s="253"/>
      <c r="CS700" s="253"/>
      <c r="CT700" s="253"/>
      <c r="CU700" s="253"/>
      <c r="CV700" s="253"/>
      <c r="CW700" s="253"/>
      <c r="CX700" s="253"/>
      <c r="CY700" s="253"/>
      <c r="CZ700" s="253"/>
      <c r="DA700" s="253"/>
      <c r="DB700" s="253"/>
      <c r="DC700" s="253"/>
      <c r="DD700" s="253"/>
      <c r="DE700" s="253"/>
      <c r="DF700" s="253"/>
      <c r="DG700" s="253"/>
      <c r="DH700" s="253"/>
      <c r="DI700" s="253"/>
      <c r="DJ700" s="253"/>
      <c r="DK700" s="253"/>
      <c r="DL700" s="253"/>
      <c r="DM700" s="253"/>
      <c r="DN700" s="253"/>
      <c r="DO700" s="253"/>
      <c r="DP700" s="253"/>
      <c r="DQ700" s="253"/>
      <c r="DR700" s="253"/>
      <c r="DS700" s="253"/>
      <c r="DT700" s="253"/>
      <c r="DU700" s="253"/>
      <c r="DV700" s="253"/>
      <c r="DW700" s="253"/>
      <c r="DX700" s="253"/>
      <c r="DY700" s="253"/>
      <c r="DZ700" s="253"/>
      <c r="EA700" s="253"/>
      <c r="EB700" s="253"/>
      <c r="EC700" s="253"/>
      <c r="ED700" s="253"/>
      <c r="EE700" s="253"/>
      <c r="EF700" s="253"/>
      <c r="EG700" s="253"/>
      <c r="EH700" s="253"/>
      <c r="EI700" s="253"/>
      <c r="EJ700" s="253"/>
      <c r="EK700" s="253"/>
      <c r="EL700" s="253"/>
      <c r="EM700" s="253"/>
      <c r="EN700" s="253"/>
      <c r="EO700" s="253"/>
      <c r="EP700" s="253"/>
      <c r="EQ700" s="253"/>
      <c r="ER700" s="253"/>
      <c r="ES700" s="253"/>
      <c r="ET700" s="253"/>
      <c r="EU700" s="253"/>
      <c r="EV700" s="253"/>
      <c r="EW700" s="253"/>
      <c r="EX700" s="253"/>
      <c r="EY700" s="253"/>
      <c r="EZ700" s="253"/>
      <c r="FA700" s="253"/>
      <c r="FB700" s="253"/>
      <c r="FC700" s="253"/>
      <c r="FD700" s="253"/>
      <c r="FE700" s="253"/>
      <c r="FF700" s="253"/>
      <c r="FG700" s="253"/>
      <c r="FH700" s="253"/>
      <c r="FI700" s="253"/>
      <c r="FJ700" s="253"/>
      <c r="FK700" s="253"/>
      <c r="FL700" s="253"/>
      <c r="FM700" s="253"/>
      <c r="FN700" s="253"/>
      <c r="FO700" s="253"/>
      <c r="FP700" s="253"/>
      <c r="FQ700" s="253"/>
      <c r="FR700" s="253"/>
      <c r="FS700" s="253"/>
      <c r="FT700" s="253"/>
      <c r="FU700" s="253"/>
      <c r="FV700" s="253"/>
      <c r="FW700" s="253"/>
      <c r="FX700" s="253"/>
      <c r="FY700" s="253"/>
      <c r="FZ700" s="253"/>
      <c r="GA700" s="253"/>
      <c r="GB700" s="253"/>
      <c r="GC700" s="253"/>
      <c r="GD700" s="253"/>
      <c r="GE700" s="253"/>
      <c r="GF700" s="253"/>
      <c r="GG700" s="253"/>
      <c r="GH700" s="253"/>
      <c r="GI700" s="253"/>
      <c r="GJ700" s="253"/>
      <c r="GK700" s="253"/>
      <c r="GL700" s="253"/>
      <c r="GM700" s="253"/>
      <c r="GN700" s="253"/>
      <c r="GO700" s="253"/>
      <c r="GP700" s="253"/>
      <c r="GQ700" s="253"/>
      <c r="GR700" s="253"/>
      <c r="GS700" s="253"/>
      <c r="GT700" s="253"/>
      <c r="GU700" s="253"/>
      <c r="GV700" s="253"/>
      <c r="GW700" s="253"/>
      <c r="GX700" s="253"/>
      <c r="GY700" s="253"/>
      <c r="GZ700" s="253"/>
      <c r="HA700" s="253"/>
      <c r="HB700" s="253"/>
      <c r="HC700" s="253"/>
      <c r="HD700" s="253"/>
      <c r="HE700" s="253"/>
      <c r="HF700" s="253"/>
      <c r="HG700" s="253"/>
      <c r="HH700" s="253"/>
      <c r="HI700" s="253"/>
      <c r="HJ700" s="253"/>
      <c r="HK700" s="253"/>
      <c r="HL700" s="253"/>
      <c r="HM700" s="253"/>
      <c r="HN700" s="253"/>
      <c r="HO700" s="253"/>
      <c r="HP700" s="253"/>
      <c r="HQ700" s="253"/>
      <c r="HR700" s="253"/>
      <c r="HS700" s="253"/>
      <c r="HT700" s="253"/>
      <c r="HU700" s="253"/>
      <c r="HV700" s="253"/>
      <c r="HW700" s="253"/>
      <c r="HX700" s="253"/>
      <c r="HY700" s="253"/>
      <c r="HZ700" s="253"/>
      <c r="IA700" s="253"/>
      <c r="IB700" s="253"/>
      <c r="IC700" s="253"/>
      <c r="ID700" s="253"/>
      <c r="IE700" s="253"/>
      <c r="IF700" s="253"/>
      <c r="IG700" s="253"/>
      <c r="IH700" s="253"/>
      <c r="II700" s="253"/>
      <c r="IJ700" s="253"/>
      <c r="IK700" s="253"/>
      <c r="IL700" s="253"/>
      <c r="IM700" s="253"/>
      <c r="IN700" s="253"/>
      <c r="IO700" s="253"/>
      <c r="IP700" s="253"/>
      <c r="IQ700" s="253"/>
      <c r="IR700" s="253"/>
      <c r="IS700" s="253"/>
      <c r="IT700" s="253"/>
      <c r="IU700" s="253"/>
      <c r="IV700" s="253"/>
      <c r="IW700" s="253"/>
      <c r="IX700" s="253"/>
      <c r="IY700" s="253"/>
      <c r="IZ700" s="253"/>
      <c r="JA700" s="253"/>
      <c r="JB700" s="253"/>
      <c r="JC700" s="253"/>
      <c r="JD700" s="253"/>
      <c r="JE700" s="253"/>
      <c r="JF700" s="253"/>
      <c r="JG700" s="253"/>
      <c r="JH700" s="253"/>
      <c r="JI700" s="253"/>
      <c r="JJ700" s="253"/>
      <c r="JK700" s="253"/>
      <c r="JL700" s="253"/>
      <c r="JM700" s="253"/>
      <c r="JN700" s="253"/>
      <c r="JO700" s="253"/>
      <c r="JP700" s="253"/>
      <c r="JQ700" s="253"/>
      <c r="JR700" s="253"/>
      <c r="JS700" s="253"/>
      <c r="JT700" s="253"/>
      <c r="JU700" s="253"/>
    </row>
    <row r="701" spans="1:281" s="252" customFormat="1" ht="15" customHeight="1" x14ac:dyDescent="0.25">
      <c r="A701" s="253"/>
      <c r="B701" s="253"/>
      <c r="C701" s="253"/>
      <c r="D701" s="253"/>
      <c r="E701" s="253"/>
      <c r="F701" s="253"/>
      <c r="G701" s="253"/>
      <c r="H701" s="253"/>
      <c r="I701" s="253"/>
      <c r="J701" s="253"/>
      <c r="K701" s="253"/>
      <c r="L701" s="253"/>
      <c r="M701" s="253"/>
      <c r="N701" s="253"/>
      <c r="O701" s="253"/>
      <c r="P701" s="253"/>
      <c r="Q701" s="253"/>
      <c r="R701" s="253"/>
      <c r="S701" s="253"/>
      <c r="T701" s="253"/>
      <c r="U701" s="253" t="s">
        <v>859</v>
      </c>
      <c r="V701" s="253"/>
      <c r="W701" s="253"/>
      <c r="X701" s="253"/>
      <c r="Y701" s="253"/>
      <c r="Z701" s="253"/>
      <c r="AA701" s="253"/>
      <c r="AB701" s="253"/>
      <c r="AC701" s="253" t="s">
        <v>329</v>
      </c>
      <c r="AD701" s="253"/>
      <c r="AE701" s="253"/>
      <c r="AF701" s="253"/>
      <c r="AG701" s="253"/>
      <c r="AH701" s="253"/>
      <c r="AI701" s="253"/>
      <c r="AJ701" s="253"/>
      <c r="AK701" s="253"/>
      <c r="AL701" s="253"/>
      <c r="AM701" s="253"/>
      <c r="AN701" s="253"/>
      <c r="AO701" s="253"/>
      <c r="AP701" s="253"/>
      <c r="AQ701" s="253"/>
      <c r="AR701" s="253"/>
      <c r="AS701" s="253"/>
      <c r="AT701" s="253"/>
      <c r="AU701" s="253"/>
      <c r="AV701" s="253"/>
      <c r="AW701" s="253"/>
      <c r="AX701" s="253"/>
      <c r="AY701" s="253"/>
      <c r="AZ701" s="253"/>
      <c r="BA701" s="253"/>
      <c r="BB701" s="253"/>
      <c r="BC701" s="253"/>
      <c r="BD701" s="253"/>
      <c r="BE701" s="253"/>
      <c r="BF701" s="253"/>
      <c r="BG701" s="253"/>
      <c r="BH701" s="253"/>
      <c r="BI701" s="253"/>
      <c r="BJ701" s="253"/>
      <c r="BK701" s="253"/>
      <c r="BL701" s="253"/>
      <c r="BM701" s="253"/>
      <c r="BN701" s="253"/>
      <c r="BO701" s="253"/>
      <c r="BP701" s="253"/>
      <c r="BQ701" s="253"/>
      <c r="BR701" s="253"/>
      <c r="BS701" s="253"/>
      <c r="BT701" s="253"/>
      <c r="BU701" s="253"/>
      <c r="BV701" s="253"/>
      <c r="BW701" s="253"/>
      <c r="BX701" s="253"/>
      <c r="BY701" s="253"/>
      <c r="BZ701" s="253"/>
      <c r="CA701" s="253"/>
      <c r="CB701" s="253"/>
      <c r="CC701" s="253"/>
      <c r="CD701" s="253"/>
      <c r="CE701" s="253"/>
      <c r="CF701" s="253"/>
      <c r="CG701" s="253"/>
      <c r="CH701" s="253"/>
      <c r="CI701" s="253"/>
      <c r="CJ701" s="253"/>
      <c r="CK701" s="253"/>
      <c r="CL701" s="253"/>
      <c r="CM701" s="253"/>
      <c r="CN701" s="253"/>
      <c r="CO701" s="253"/>
      <c r="CP701" s="253"/>
      <c r="CQ701" s="253"/>
      <c r="CR701" s="253"/>
      <c r="CS701" s="253"/>
      <c r="CT701" s="253"/>
      <c r="CU701" s="253"/>
      <c r="CV701" s="253"/>
      <c r="CW701" s="253"/>
      <c r="CX701" s="253"/>
      <c r="CY701" s="253"/>
      <c r="CZ701" s="253"/>
      <c r="DA701" s="253"/>
      <c r="DB701" s="253"/>
      <c r="DC701" s="253"/>
      <c r="DD701" s="253"/>
      <c r="DE701" s="253"/>
      <c r="DF701" s="253"/>
      <c r="DG701" s="253"/>
      <c r="DH701" s="253"/>
      <c r="DI701" s="253"/>
      <c r="DJ701" s="253"/>
      <c r="DK701" s="253"/>
      <c r="DL701" s="253"/>
      <c r="DM701" s="253"/>
      <c r="DN701" s="253"/>
      <c r="DO701" s="253"/>
      <c r="DP701" s="253"/>
      <c r="DQ701" s="253"/>
      <c r="DR701" s="253"/>
      <c r="DS701" s="253"/>
      <c r="DT701" s="253"/>
      <c r="DU701" s="253"/>
      <c r="DV701" s="253"/>
      <c r="DW701" s="253"/>
      <c r="DX701" s="253"/>
      <c r="DY701" s="253"/>
      <c r="DZ701" s="253"/>
      <c r="EA701" s="253"/>
      <c r="EB701" s="253"/>
      <c r="EC701" s="253"/>
      <c r="ED701" s="253"/>
      <c r="EE701" s="253"/>
      <c r="EF701" s="253"/>
      <c r="EG701" s="253"/>
      <c r="EH701" s="253"/>
      <c r="EI701" s="253"/>
      <c r="EJ701" s="253"/>
      <c r="EK701" s="253"/>
      <c r="EL701" s="253"/>
      <c r="EM701" s="253"/>
      <c r="EN701" s="253"/>
      <c r="EO701" s="253"/>
      <c r="EP701" s="253"/>
      <c r="EQ701" s="253"/>
      <c r="ER701" s="253"/>
      <c r="ES701" s="253"/>
      <c r="ET701" s="253"/>
      <c r="EU701" s="253"/>
      <c r="EV701" s="253"/>
      <c r="EW701" s="253"/>
      <c r="EX701" s="253"/>
      <c r="EY701" s="253"/>
      <c r="EZ701" s="253"/>
      <c r="FA701" s="253"/>
      <c r="FB701" s="253"/>
      <c r="FC701" s="253"/>
      <c r="FD701" s="253"/>
      <c r="FE701" s="253"/>
      <c r="FF701" s="253"/>
      <c r="FG701" s="253"/>
      <c r="FH701" s="253"/>
      <c r="FI701" s="253"/>
      <c r="FJ701" s="253"/>
      <c r="FK701" s="253"/>
      <c r="FL701" s="253"/>
      <c r="FM701" s="253"/>
      <c r="FN701" s="253"/>
      <c r="FO701" s="253"/>
      <c r="FP701" s="253"/>
      <c r="FQ701" s="253"/>
      <c r="FR701" s="253"/>
      <c r="FS701" s="253"/>
      <c r="FT701" s="253"/>
      <c r="FU701" s="253"/>
      <c r="FV701" s="253"/>
      <c r="FW701" s="253"/>
      <c r="FX701" s="253"/>
      <c r="FY701" s="253"/>
      <c r="FZ701" s="253"/>
      <c r="GA701" s="253"/>
      <c r="GB701" s="253"/>
      <c r="GC701" s="253"/>
      <c r="GD701" s="253"/>
      <c r="GE701" s="253"/>
      <c r="GF701" s="253"/>
      <c r="GG701" s="253"/>
      <c r="GH701" s="253"/>
      <c r="GI701" s="253"/>
      <c r="GJ701" s="253"/>
      <c r="GK701" s="253"/>
      <c r="GL701" s="253"/>
      <c r="GM701" s="253"/>
      <c r="GN701" s="253"/>
      <c r="GO701" s="253"/>
      <c r="GP701" s="253"/>
      <c r="GQ701" s="253"/>
      <c r="GR701" s="253"/>
      <c r="GS701" s="253"/>
      <c r="GT701" s="253"/>
      <c r="GU701" s="253"/>
      <c r="GV701" s="253"/>
      <c r="GW701" s="253"/>
      <c r="GX701" s="253"/>
      <c r="GY701" s="253"/>
      <c r="GZ701" s="253"/>
      <c r="HA701" s="253"/>
      <c r="HB701" s="253"/>
      <c r="HC701" s="253"/>
      <c r="HD701" s="253"/>
      <c r="HE701" s="253"/>
      <c r="HF701" s="253"/>
      <c r="HG701" s="253"/>
      <c r="HH701" s="253"/>
      <c r="HI701" s="253"/>
      <c r="HJ701" s="253"/>
      <c r="HK701" s="253"/>
      <c r="HL701" s="253"/>
      <c r="HM701" s="253"/>
      <c r="HN701" s="253"/>
      <c r="HO701" s="253"/>
      <c r="HP701" s="253"/>
      <c r="HQ701" s="253"/>
      <c r="HR701" s="253"/>
      <c r="HS701" s="253"/>
      <c r="HT701" s="253"/>
      <c r="HU701" s="253"/>
      <c r="HV701" s="253"/>
      <c r="HW701" s="253"/>
      <c r="HX701" s="253"/>
      <c r="HY701" s="253"/>
      <c r="HZ701" s="253"/>
      <c r="IA701" s="253"/>
      <c r="IB701" s="253"/>
      <c r="IC701" s="253"/>
      <c r="ID701" s="253"/>
      <c r="IE701" s="253"/>
      <c r="IF701" s="253"/>
      <c r="IG701" s="253"/>
      <c r="IH701" s="253"/>
      <c r="II701" s="253"/>
      <c r="IJ701" s="253"/>
      <c r="IK701" s="253"/>
      <c r="IL701" s="253"/>
      <c r="IM701" s="253"/>
      <c r="IN701" s="253"/>
      <c r="IO701" s="253"/>
      <c r="IP701" s="253"/>
      <c r="IQ701" s="253"/>
      <c r="IR701" s="253"/>
      <c r="IS701" s="253"/>
      <c r="IT701" s="253"/>
      <c r="IU701" s="253"/>
      <c r="IV701" s="253"/>
      <c r="IW701" s="253"/>
      <c r="IX701" s="253"/>
      <c r="IY701" s="253"/>
      <c r="IZ701" s="253"/>
      <c r="JA701" s="253"/>
      <c r="JB701" s="253"/>
      <c r="JC701" s="253"/>
      <c r="JD701" s="253"/>
      <c r="JE701" s="253"/>
      <c r="JF701" s="253"/>
      <c r="JG701" s="253"/>
      <c r="JH701" s="253"/>
      <c r="JI701" s="253"/>
      <c r="JJ701" s="253"/>
      <c r="JK701" s="253"/>
      <c r="JL701" s="253"/>
      <c r="JM701" s="253"/>
      <c r="JN701" s="253"/>
      <c r="JO701" s="253"/>
      <c r="JP701" s="253"/>
      <c r="JQ701" s="253"/>
      <c r="JR701" s="253"/>
      <c r="JS701" s="253"/>
      <c r="JT701" s="253"/>
      <c r="JU701" s="253"/>
    </row>
    <row r="702" spans="1:281" s="252" customFormat="1" ht="15" customHeight="1" x14ac:dyDescent="0.25">
      <c r="A702" s="253"/>
      <c r="B702" s="253"/>
      <c r="C702" s="253"/>
      <c r="D702" s="253"/>
      <c r="E702" s="253"/>
      <c r="F702" s="253"/>
      <c r="G702" s="253"/>
      <c r="H702" s="253"/>
      <c r="I702" s="253"/>
      <c r="J702" s="253"/>
      <c r="K702" s="253"/>
      <c r="L702" s="253"/>
      <c r="M702" s="253"/>
      <c r="N702" s="253"/>
      <c r="O702" s="253"/>
      <c r="P702" s="253"/>
      <c r="Q702" s="253"/>
      <c r="R702" s="253"/>
      <c r="S702" s="253"/>
      <c r="T702" s="253"/>
      <c r="U702" s="253" t="s">
        <v>860</v>
      </c>
      <c r="V702" s="253"/>
      <c r="W702" s="253"/>
      <c r="X702" s="253"/>
      <c r="Y702" s="253"/>
      <c r="Z702" s="253"/>
      <c r="AA702" s="253"/>
      <c r="AB702" s="253"/>
      <c r="AC702" s="253" t="s">
        <v>357</v>
      </c>
      <c r="AD702" s="253"/>
      <c r="AE702" s="253"/>
      <c r="AF702" s="253"/>
      <c r="AG702" s="253"/>
      <c r="AH702" s="253"/>
      <c r="AI702" s="253"/>
      <c r="AJ702" s="253"/>
      <c r="AK702" s="253"/>
      <c r="AL702" s="253"/>
      <c r="AM702" s="253"/>
      <c r="AN702" s="253"/>
      <c r="AO702" s="253"/>
      <c r="AP702" s="253"/>
      <c r="AQ702" s="253"/>
      <c r="AR702" s="253"/>
      <c r="AS702" s="253"/>
      <c r="AT702" s="253"/>
      <c r="AU702" s="253"/>
      <c r="AV702" s="253"/>
      <c r="AW702" s="253"/>
      <c r="AX702" s="253"/>
      <c r="AY702" s="253"/>
      <c r="AZ702" s="253"/>
      <c r="BA702" s="253"/>
      <c r="BB702" s="253"/>
      <c r="BC702" s="253"/>
      <c r="BD702" s="253"/>
      <c r="BE702" s="253"/>
      <c r="BF702" s="253"/>
      <c r="BG702" s="253"/>
      <c r="BH702" s="253"/>
      <c r="BI702" s="253"/>
      <c r="BJ702" s="253"/>
      <c r="BK702" s="253"/>
      <c r="BL702" s="253"/>
      <c r="BM702" s="253"/>
      <c r="BN702" s="253"/>
      <c r="BO702" s="253"/>
      <c r="BP702" s="253"/>
      <c r="BQ702" s="253"/>
      <c r="BR702" s="253"/>
      <c r="BS702" s="253"/>
      <c r="BT702" s="253"/>
      <c r="BU702" s="253"/>
      <c r="BV702" s="253"/>
      <c r="BW702" s="253"/>
      <c r="BX702" s="253"/>
      <c r="BY702" s="253"/>
      <c r="BZ702" s="253"/>
      <c r="CA702" s="253"/>
      <c r="CB702" s="253"/>
      <c r="CC702" s="253"/>
      <c r="CD702" s="253"/>
      <c r="CE702" s="253"/>
      <c r="CF702" s="253"/>
      <c r="CG702" s="253"/>
      <c r="CH702" s="253"/>
      <c r="CI702" s="253"/>
      <c r="CJ702" s="253"/>
      <c r="CK702" s="253"/>
      <c r="CL702" s="253"/>
      <c r="CM702" s="253"/>
      <c r="CN702" s="253"/>
      <c r="CO702" s="253"/>
      <c r="CP702" s="253"/>
      <c r="CQ702" s="253"/>
      <c r="CR702" s="253"/>
      <c r="CS702" s="253"/>
      <c r="CT702" s="253"/>
      <c r="CU702" s="253"/>
      <c r="CV702" s="253"/>
      <c r="CW702" s="253"/>
      <c r="CX702" s="253"/>
      <c r="CY702" s="253"/>
      <c r="CZ702" s="253"/>
      <c r="DA702" s="253"/>
      <c r="DB702" s="253"/>
      <c r="DC702" s="253"/>
      <c r="DD702" s="253"/>
      <c r="DE702" s="253"/>
      <c r="DF702" s="253"/>
      <c r="DG702" s="253"/>
      <c r="DH702" s="253"/>
      <c r="DI702" s="253"/>
      <c r="DJ702" s="253"/>
      <c r="DK702" s="253"/>
      <c r="DL702" s="253"/>
      <c r="DM702" s="253"/>
      <c r="DN702" s="253"/>
      <c r="DO702" s="253"/>
      <c r="DP702" s="253"/>
      <c r="DQ702" s="253"/>
      <c r="DR702" s="253"/>
      <c r="DS702" s="253"/>
      <c r="DT702" s="253"/>
      <c r="DU702" s="253"/>
      <c r="DV702" s="253"/>
      <c r="DW702" s="253"/>
      <c r="DX702" s="253"/>
      <c r="DY702" s="253"/>
      <c r="DZ702" s="253"/>
      <c r="EA702" s="253"/>
      <c r="EB702" s="253"/>
      <c r="EC702" s="253"/>
      <c r="ED702" s="253"/>
      <c r="EE702" s="253"/>
      <c r="EF702" s="253"/>
      <c r="EG702" s="253"/>
      <c r="EH702" s="253"/>
      <c r="EI702" s="253"/>
      <c r="EJ702" s="253"/>
      <c r="EK702" s="253"/>
      <c r="EL702" s="253"/>
      <c r="EM702" s="253"/>
      <c r="EN702" s="253"/>
      <c r="EO702" s="253"/>
      <c r="EP702" s="253"/>
      <c r="EQ702" s="253"/>
      <c r="ER702" s="253"/>
      <c r="ES702" s="253"/>
      <c r="ET702" s="253"/>
      <c r="EU702" s="253"/>
      <c r="EV702" s="253"/>
      <c r="EW702" s="253"/>
      <c r="EX702" s="253"/>
      <c r="EY702" s="253"/>
      <c r="EZ702" s="253"/>
      <c r="FA702" s="253"/>
      <c r="FB702" s="253"/>
      <c r="FC702" s="253"/>
      <c r="FD702" s="253"/>
      <c r="FE702" s="253"/>
      <c r="FF702" s="253"/>
      <c r="FG702" s="253"/>
      <c r="FH702" s="253"/>
      <c r="FI702" s="253"/>
      <c r="FJ702" s="253"/>
      <c r="FK702" s="253"/>
      <c r="FL702" s="253"/>
      <c r="FM702" s="253"/>
      <c r="FN702" s="253"/>
      <c r="FO702" s="253"/>
      <c r="FP702" s="253"/>
      <c r="FQ702" s="253"/>
      <c r="FR702" s="253"/>
      <c r="FS702" s="253"/>
      <c r="FT702" s="253"/>
      <c r="FU702" s="253"/>
      <c r="FV702" s="253"/>
      <c r="FW702" s="253"/>
      <c r="FX702" s="253"/>
      <c r="FY702" s="253"/>
      <c r="FZ702" s="253"/>
      <c r="GA702" s="253"/>
      <c r="GB702" s="253"/>
      <c r="GC702" s="253"/>
      <c r="GD702" s="253"/>
      <c r="GE702" s="253"/>
      <c r="GF702" s="253"/>
      <c r="GG702" s="253"/>
      <c r="GH702" s="253"/>
      <c r="GI702" s="253"/>
      <c r="GJ702" s="253"/>
      <c r="GK702" s="253"/>
      <c r="GL702" s="253"/>
      <c r="GM702" s="253"/>
      <c r="GN702" s="253"/>
      <c r="GO702" s="253"/>
      <c r="GP702" s="253"/>
      <c r="GQ702" s="253"/>
      <c r="GR702" s="253"/>
      <c r="GS702" s="253"/>
      <c r="GT702" s="253"/>
      <c r="GU702" s="253"/>
      <c r="GV702" s="253"/>
      <c r="GW702" s="253"/>
      <c r="GX702" s="253"/>
      <c r="GY702" s="253"/>
      <c r="GZ702" s="253"/>
      <c r="HA702" s="253"/>
      <c r="HB702" s="253"/>
      <c r="HC702" s="253"/>
      <c r="HD702" s="253"/>
      <c r="HE702" s="253"/>
      <c r="HF702" s="253"/>
      <c r="HG702" s="253"/>
      <c r="HH702" s="253"/>
      <c r="HI702" s="253"/>
      <c r="HJ702" s="253"/>
      <c r="HK702" s="253"/>
      <c r="HL702" s="253"/>
      <c r="HM702" s="253"/>
      <c r="HN702" s="253"/>
      <c r="HO702" s="253"/>
      <c r="HP702" s="253"/>
      <c r="HQ702" s="253"/>
      <c r="HR702" s="253"/>
      <c r="HS702" s="253"/>
      <c r="HT702" s="253"/>
      <c r="HU702" s="253"/>
      <c r="HV702" s="253"/>
      <c r="HW702" s="253"/>
      <c r="HX702" s="253"/>
      <c r="HY702" s="253"/>
      <c r="HZ702" s="253"/>
      <c r="IA702" s="253"/>
      <c r="IB702" s="253"/>
      <c r="IC702" s="253"/>
      <c r="ID702" s="253"/>
      <c r="IE702" s="253"/>
      <c r="IF702" s="253"/>
      <c r="IG702" s="253"/>
      <c r="IH702" s="253"/>
      <c r="II702" s="253"/>
      <c r="IJ702" s="253"/>
      <c r="IK702" s="253"/>
      <c r="IL702" s="253"/>
      <c r="IM702" s="253"/>
      <c r="IN702" s="253"/>
      <c r="IO702" s="253"/>
      <c r="IP702" s="253"/>
      <c r="IQ702" s="253"/>
      <c r="IR702" s="253"/>
      <c r="IS702" s="253"/>
      <c r="IT702" s="253"/>
      <c r="IU702" s="253"/>
      <c r="IV702" s="253"/>
      <c r="IW702" s="253"/>
      <c r="IX702" s="253"/>
      <c r="IY702" s="253"/>
      <c r="IZ702" s="253"/>
      <c r="JA702" s="253"/>
      <c r="JB702" s="253"/>
      <c r="JC702" s="253"/>
      <c r="JD702" s="253"/>
      <c r="JE702" s="253"/>
      <c r="JF702" s="253"/>
      <c r="JG702" s="253"/>
      <c r="JH702" s="253"/>
      <c r="JI702" s="253"/>
      <c r="JJ702" s="253"/>
      <c r="JK702" s="253"/>
      <c r="JL702" s="253"/>
      <c r="JM702" s="253"/>
      <c r="JN702" s="253"/>
      <c r="JO702" s="253"/>
      <c r="JP702" s="253"/>
      <c r="JQ702" s="253"/>
      <c r="JR702" s="253"/>
      <c r="JS702" s="253"/>
      <c r="JT702" s="253"/>
      <c r="JU702" s="253"/>
    </row>
    <row r="703" spans="1:281" s="252" customFormat="1" ht="15" customHeight="1" x14ac:dyDescent="0.25">
      <c r="A703" s="253"/>
      <c r="B703" s="253"/>
      <c r="C703" s="253"/>
      <c r="D703" s="253"/>
      <c r="E703" s="253"/>
      <c r="F703" s="253"/>
      <c r="G703" s="253"/>
      <c r="H703" s="253"/>
      <c r="I703" s="253"/>
      <c r="J703" s="253"/>
      <c r="K703" s="253"/>
      <c r="L703" s="253"/>
      <c r="M703" s="253"/>
      <c r="N703" s="253"/>
      <c r="O703" s="253"/>
      <c r="P703" s="253"/>
      <c r="Q703" s="253"/>
      <c r="R703" s="253"/>
      <c r="S703" s="253"/>
      <c r="T703" s="253"/>
      <c r="U703" s="253" t="s">
        <v>861</v>
      </c>
      <c r="V703" s="253"/>
      <c r="W703" s="253"/>
      <c r="X703" s="253"/>
      <c r="Y703" s="253"/>
      <c r="Z703" s="253"/>
      <c r="AA703" s="253"/>
      <c r="AB703" s="253"/>
      <c r="AC703" s="253" t="s">
        <v>318</v>
      </c>
      <c r="AD703" s="253"/>
      <c r="AE703" s="253"/>
      <c r="AF703" s="253"/>
      <c r="AG703" s="253"/>
      <c r="AH703" s="253"/>
      <c r="AI703" s="253"/>
      <c r="AJ703" s="253"/>
      <c r="AK703" s="253"/>
      <c r="AL703" s="253"/>
      <c r="AM703" s="253"/>
      <c r="AN703" s="253"/>
      <c r="AO703" s="253"/>
      <c r="AP703" s="253"/>
      <c r="AQ703" s="253"/>
      <c r="AR703" s="253"/>
      <c r="AS703" s="253"/>
      <c r="AT703" s="253"/>
      <c r="AU703" s="253"/>
      <c r="AV703" s="253"/>
      <c r="AW703" s="253"/>
      <c r="AX703" s="253"/>
      <c r="AY703" s="253"/>
      <c r="AZ703" s="253"/>
      <c r="BA703" s="253"/>
      <c r="BB703" s="253"/>
      <c r="BC703" s="253"/>
      <c r="BD703" s="253"/>
      <c r="BE703" s="253"/>
      <c r="BF703" s="253"/>
      <c r="BG703" s="253"/>
      <c r="BH703" s="253"/>
      <c r="BI703" s="253"/>
      <c r="BJ703" s="253"/>
      <c r="BK703" s="253"/>
      <c r="BL703" s="253"/>
      <c r="BM703" s="253"/>
      <c r="BN703" s="253"/>
      <c r="BO703" s="253"/>
      <c r="BP703" s="253"/>
      <c r="BQ703" s="253"/>
      <c r="BR703" s="253"/>
      <c r="BS703" s="253"/>
      <c r="BT703" s="253"/>
      <c r="BU703" s="253"/>
      <c r="BV703" s="253"/>
      <c r="BW703" s="253"/>
      <c r="BX703" s="253"/>
      <c r="BY703" s="253"/>
      <c r="BZ703" s="253"/>
      <c r="CA703" s="253"/>
      <c r="CB703" s="253"/>
      <c r="CC703" s="253"/>
      <c r="CD703" s="253"/>
      <c r="CE703" s="253"/>
      <c r="CF703" s="253"/>
      <c r="CG703" s="253"/>
      <c r="CH703" s="253"/>
      <c r="CI703" s="253"/>
      <c r="CJ703" s="253"/>
      <c r="CK703" s="253"/>
      <c r="CL703" s="253"/>
      <c r="CM703" s="253"/>
      <c r="CN703" s="253"/>
      <c r="CO703" s="253"/>
      <c r="CP703" s="253"/>
      <c r="CQ703" s="253"/>
      <c r="CR703" s="253"/>
      <c r="CS703" s="253"/>
      <c r="CT703" s="253"/>
      <c r="CU703" s="253"/>
      <c r="CV703" s="253"/>
      <c r="CW703" s="253"/>
      <c r="CX703" s="253"/>
      <c r="CY703" s="253"/>
      <c r="CZ703" s="253"/>
      <c r="DA703" s="253"/>
      <c r="DB703" s="253"/>
      <c r="DC703" s="253"/>
      <c r="DD703" s="253"/>
      <c r="DE703" s="253"/>
      <c r="DF703" s="253"/>
      <c r="DG703" s="253"/>
      <c r="DH703" s="253"/>
      <c r="DI703" s="253"/>
      <c r="DJ703" s="253"/>
      <c r="DK703" s="253"/>
      <c r="DL703" s="253"/>
      <c r="DM703" s="253"/>
      <c r="DN703" s="253"/>
      <c r="DO703" s="253"/>
      <c r="DP703" s="253"/>
      <c r="DQ703" s="253"/>
      <c r="DR703" s="253"/>
      <c r="DS703" s="253"/>
      <c r="DT703" s="253"/>
      <c r="DU703" s="253"/>
      <c r="DV703" s="253"/>
      <c r="DW703" s="253"/>
      <c r="DX703" s="253"/>
      <c r="DY703" s="253"/>
      <c r="DZ703" s="253"/>
      <c r="EA703" s="253"/>
      <c r="EB703" s="253"/>
      <c r="EC703" s="253"/>
      <c r="ED703" s="253"/>
      <c r="EE703" s="253"/>
      <c r="EF703" s="253"/>
      <c r="EG703" s="253"/>
      <c r="EH703" s="253"/>
      <c r="EI703" s="253"/>
      <c r="EJ703" s="253"/>
      <c r="EK703" s="253"/>
      <c r="EL703" s="253"/>
      <c r="EM703" s="253"/>
      <c r="EN703" s="253"/>
      <c r="EO703" s="253"/>
      <c r="EP703" s="253"/>
      <c r="EQ703" s="253"/>
      <c r="ER703" s="253"/>
      <c r="ES703" s="253"/>
      <c r="ET703" s="253"/>
      <c r="EU703" s="253"/>
      <c r="EV703" s="253"/>
      <c r="EW703" s="253"/>
      <c r="EX703" s="253"/>
      <c r="EY703" s="253"/>
      <c r="EZ703" s="253"/>
      <c r="FA703" s="253"/>
      <c r="FB703" s="253"/>
      <c r="FC703" s="253"/>
      <c r="FD703" s="253"/>
      <c r="FE703" s="253"/>
      <c r="FF703" s="253"/>
      <c r="FG703" s="253"/>
      <c r="FH703" s="253"/>
      <c r="FI703" s="253"/>
      <c r="FJ703" s="253"/>
      <c r="FK703" s="253"/>
      <c r="FL703" s="253"/>
      <c r="FM703" s="253"/>
      <c r="FN703" s="253"/>
      <c r="FO703" s="253"/>
      <c r="FP703" s="253"/>
      <c r="FQ703" s="253"/>
      <c r="FR703" s="253"/>
      <c r="FS703" s="253"/>
      <c r="FT703" s="253"/>
      <c r="FU703" s="253"/>
      <c r="FV703" s="253"/>
      <c r="FW703" s="253"/>
      <c r="FX703" s="253"/>
      <c r="FY703" s="253"/>
      <c r="FZ703" s="253"/>
      <c r="GA703" s="253"/>
      <c r="GB703" s="253"/>
      <c r="GC703" s="253"/>
      <c r="GD703" s="253"/>
      <c r="GE703" s="253"/>
      <c r="GF703" s="253"/>
      <c r="GG703" s="253"/>
      <c r="GH703" s="253"/>
      <c r="GI703" s="253"/>
      <c r="GJ703" s="253"/>
      <c r="GK703" s="253"/>
      <c r="GL703" s="253"/>
      <c r="GM703" s="253"/>
      <c r="GN703" s="253"/>
      <c r="GO703" s="253"/>
      <c r="GP703" s="253"/>
      <c r="GQ703" s="253"/>
      <c r="GR703" s="253"/>
      <c r="GS703" s="253"/>
      <c r="GT703" s="253"/>
      <c r="GU703" s="253"/>
      <c r="GV703" s="253"/>
      <c r="GW703" s="253"/>
      <c r="GX703" s="253"/>
      <c r="GY703" s="253"/>
      <c r="GZ703" s="253"/>
      <c r="HA703" s="253"/>
      <c r="HB703" s="253"/>
      <c r="HC703" s="253"/>
      <c r="HD703" s="253"/>
      <c r="HE703" s="253"/>
      <c r="HF703" s="253"/>
      <c r="HG703" s="253"/>
      <c r="HH703" s="253"/>
      <c r="HI703" s="253"/>
      <c r="HJ703" s="253"/>
      <c r="HK703" s="253"/>
      <c r="HL703" s="253"/>
      <c r="HM703" s="253"/>
      <c r="HN703" s="253"/>
      <c r="HO703" s="253"/>
      <c r="HP703" s="253"/>
      <c r="HQ703" s="253"/>
      <c r="HR703" s="253"/>
      <c r="HS703" s="253"/>
      <c r="HT703" s="253"/>
      <c r="HU703" s="253"/>
      <c r="HV703" s="253"/>
      <c r="HW703" s="253"/>
      <c r="HX703" s="253"/>
      <c r="HY703" s="253"/>
      <c r="HZ703" s="253"/>
      <c r="IA703" s="253"/>
      <c r="IB703" s="253"/>
      <c r="IC703" s="253"/>
      <c r="ID703" s="253"/>
      <c r="IE703" s="253"/>
      <c r="IF703" s="253"/>
      <c r="IG703" s="253"/>
      <c r="IH703" s="253"/>
      <c r="II703" s="253"/>
      <c r="IJ703" s="253"/>
      <c r="IK703" s="253"/>
      <c r="IL703" s="253"/>
      <c r="IM703" s="253"/>
      <c r="IN703" s="253"/>
      <c r="IO703" s="253"/>
      <c r="IP703" s="253"/>
      <c r="IQ703" s="253"/>
      <c r="IR703" s="253"/>
      <c r="IS703" s="253"/>
      <c r="IT703" s="253"/>
      <c r="IU703" s="253"/>
      <c r="IV703" s="253"/>
      <c r="IW703" s="253"/>
      <c r="IX703" s="253"/>
      <c r="IY703" s="253"/>
      <c r="IZ703" s="253"/>
      <c r="JA703" s="253"/>
      <c r="JB703" s="253"/>
      <c r="JC703" s="253"/>
      <c r="JD703" s="253"/>
      <c r="JE703" s="253"/>
      <c r="JF703" s="253"/>
      <c r="JG703" s="253"/>
      <c r="JH703" s="253"/>
      <c r="JI703" s="253"/>
      <c r="JJ703" s="253"/>
      <c r="JK703" s="253"/>
      <c r="JL703" s="253"/>
      <c r="JM703" s="253"/>
      <c r="JN703" s="253"/>
      <c r="JO703" s="253"/>
      <c r="JP703" s="253"/>
      <c r="JQ703" s="253"/>
      <c r="JR703" s="253"/>
      <c r="JS703" s="253"/>
      <c r="JT703" s="253"/>
      <c r="JU703" s="253"/>
    </row>
    <row r="704" spans="1:281" s="252" customFormat="1" ht="15" customHeight="1" x14ac:dyDescent="0.25">
      <c r="A704" s="253"/>
      <c r="B704" s="253"/>
      <c r="C704" s="253"/>
      <c r="D704" s="253"/>
      <c r="E704" s="253"/>
      <c r="F704" s="253"/>
      <c r="G704" s="253"/>
      <c r="H704" s="253"/>
      <c r="I704" s="253"/>
      <c r="J704" s="253"/>
      <c r="K704" s="253"/>
      <c r="L704" s="253"/>
      <c r="M704" s="253"/>
      <c r="N704" s="253"/>
      <c r="O704" s="253"/>
      <c r="P704" s="253"/>
      <c r="Q704" s="253"/>
      <c r="R704" s="253"/>
      <c r="S704" s="253"/>
      <c r="T704" s="253"/>
      <c r="U704" s="253" t="s">
        <v>862</v>
      </c>
      <c r="V704" s="253"/>
      <c r="W704" s="253"/>
      <c r="X704" s="253"/>
      <c r="Y704" s="253"/>
      <c r="Z704" s="253"/>
      <c r="AA704" s="253"/>
      <c r="AB704" s="253"/>
      <c r="AC704" s="253" t="s">
        <v>373</v>
      </c>
      <c r="AD704" s="253"/>
      <c r="AE704" s="253"/>
      <c r="AF704" s="253"/>
      <c r="AG704" s="253"/>
      <c r="AH704" s="253"/>
      <c r="AI704" s="253"/>
      <c r="AJ704" s="253"/>
      <c r="AK704" s="253"/>
      <c r="AL704" s="253"/>
      <c r="AM704" s="253"/>
      <c r="AN704" s="253"/>
      <c r="AO704" s="253"/>
      <c r="AP704" s="253"/>
      <c r="AQ704" s="253"/>
      <c r="AR704" s="253"/>
      <c r="AS704" s="253"/>
      <c r="AT704" s="253"/>
      <c r="AU704" s="253"/>
      <c r="AV704" s="253"/>
      <c r="AW704" s="253"/>
      <c r="AX704" s="253"/>
      <c r="AY704" s="253"/>
      <c r="AZ704" s="253"/>
      <c r="BA704" s="253"/>
      <c r="BB704" s="253"/>
      <c r="BC704" s="253"/>
      <c r="BD704" s="253"/>
      <c r="BE704" s="253"/>
      <c r="BF704" s="253"/>
      <c r="BG704" s="253"/>
      <c r="BH704" s="253"/>
      <c r="BI704" s="253"/>
      <c r="BJ704" s="253"/>
      <c r="BK704" s="253"/>
      <c r="BL704" s="253"/>
      <c r="BM704" s="253"/>
      <c r="BN704" s="253"/>
      <c r="BO704" s="253"/>
      <c r="BP704" s="253"/>
      <c r="BQ704" s="253"/>
      <c r="BR704" s="253"/>
      <c r="BS704" s="253"/>
      <c r="BT704" s="253"/>
      <c r="BU704" s="253"/>
      <c r="BV704" s="253"/>
      <c r="BW704" s="253"/>
      <c r="BX704" s="253"/>
      <c r="BY704" s="253"/>
      <c r="BZ704" s="253"/>
      <c r="CA704" s="253"/>
      <c r="CB704" s="253"/>
      <c r="CC704" s="253"/>
      <c r="CD704" s="253"/>
      <c r="CE704" s="253"/>
      <c r="CF704" s="253"/>
      <c r="CG704" s="253"/>
      <c r="CH704" s="253"/>
      <c r="CI704" s="253"/>
      <c r="CJ704" s="253"/>
      <c r="CK704" s="253"/>
      <c r="CL704" s="253"/>
      <c r="CM704" s="253"/>
      <c r="CN704" s="253"/>
      <c r="CO704" s="253"/>
      <c r="CP704" s="253"/>
      <c r="CQ704" s="253"/>
      <c r="CR704" s="253"/>
      <c r="CS704" s="253"/>
      <c r="CT704" s="253"/>
      <c r="CU704" s="253"/>
      <c r="CV704" s="253"/>
      <c r="CW704" s="253"/>
      <c r="CX704" s="253"/>
      <c r="CY704" s="253"/>
      <c r="CZ704" s="253"/>
      <c r="DA704" s="253"/>
      <c r="DB704" s="253"/>
      <c r="DC704" s="253"/>
      <c r="DD704" s="253"/>
      <c r="DE704" s="253"/>
      <c r="DF704" s="253"/>
      <c r="DG704" s="253"/>
      <c r="DH704" s="253"/>
      <c r="DI704" s="253"/>
      <c r="DJ704" s="253"/>
      <c r="DK704" s="253"/>
      <c r="DL704" s="253"/>
      <c r="DM704" s="253"/>
      <c r="DN704" s="253"/>
      <c r="DO704" s="253"/>
      <c r="DP704" s="253"/>
      <c r="DQ704" s="253"/>
      <c r="DR704" s="253"/>
      <c r="DS704" s="253"/>
      <c r="DT704" s="253"/>
      <c r="DU704" s="253"/>
      <c r="DV704" s="253"/>
      <c r="DW704" s="253"/>
      <c r="DX704" s="253"/>
      <c r="DY704" s="253"/>
      <c r="DZ704" s="253"/>
      <c r="EA704" s="253"/>
      <c r="EB704" s="253"/>
      <c r="EC704" s="253"/>
      <c r="ED704" s="253"/>
      <c r="EE704" s="253"/>
      <c r="EF704" s="253"/>
      <c r="EG704" s="253"/>
      <c r="EH704" s="253"/>
      <c r="EI704" s="253"/>
      <c r="EJ704" s="253"/>
      <c r="EK704" s="253"/>
      <c r="EL704" s="253"/>
      <c r="EM704" s="253"/>
      <c r="EN704" s="253"/>
      <c r="EO704" s="253"/>
      <c r="EP704" s="253"/>
      <c r="EQ704" s="253"/>
      <c r="ER704" s="253"/>
      <c r="ES704" s="253"/>
      <c r="ET704" s="253"/>
      <c r="EU704" s="253"/>
      <c r="EV704" s="253"/>
      <c r="EW704" s="253"/>
      <c r="EX704" s="253"/>
      <c r="EY704" s="253"/>
      <c r="EZ704" s="253"/>
      <c r="FA704" s="253"/>
      <c r="FB704" s="253"/>
      <c r="FC704" s="253"/>
      <c r="FD704" s="253"/>
      <c r="FE704" s="253"/>
      <c r="FF704" s="253"/>
      <c r="FG704" s="253"/>
      <c r="FH704" s="253"/>
      <c r="FI704" s="253"/>
      <c r="FJ704" s="253"/>
      <c r="FK704" s="253"/>
      <c r="FL704" s="253"/>
      <c r="FM704" s="253"/>
      <c r="FN704" s="253"/>
      <c r="FO704" s="253"/>
      <c r="FP704" s="253"/>
      <c r="FQ704" s="253"/>
      <c r="FR704" s="253"/>
      <c r="FS704" s="253"/>
      <c r="FT704" s="253"/>
      <c r="FU704" s="253"/>
      <c r="FV704" s="253"/>
      <c r="FW704" s="253"/>
      <c r="FX704" s="253"/>
      <c r="FY704" s="253"/>
      <c r="FZ704" s="253"/>
      <c r="GA704" s="253"/>
      <c r="GB704" s="253"/>
      <c r="GC704" s="253"/>
      <c r="GD704" s="253"/>
      <c r="GE704" s="253"/>
      <c r="GF704" s="253"/>
      <c r="GG704" s="253"/>
      <c r="GH704" s="253"/>
      <c r="GI704" s="253"/>
      <c r="GJ704" s="253"/>
      <c r="GK704" s="253"/>
      <c r="GL704" s="253"/>
      <c r="GM704" s="253"/>
      <c r="GN704" s="253"/>
      <c r="GO704" s="253"/>
      <c r="GP704" s="253"/>
      <c r="GQ704" s="253"/>
      <c r="GR704" s="253"/>
      <c r="GS704" s="253"/>
      <c r="GT704" s="253"/>
      <c r="GU704" s="253"/>
      <c r="GV704" s="253"/>
      <c r="GW704" s="253"/>
      <c r="GX704" s="253"/>
      <c r="GY704" s="253"/>
      <c r="GZ704" s="253"/>
      <c r="HA704" s="253"/>
      <c r="HB704" s="253"/>
      <c r="HC704" s="253"/>
      <c r="HD704" s="253"/>
      <c r="HE704" s="253"/>
      <c r="HF704" s="253"/>
      <c r="HG704" s="253"/>
      <c r="HH704" s="253"/>
      <c r="HI704" s="253"/>
      <c r="HJ704" s="253"/>
      <c r="HK704" s="253"/>
      <c r="HL704" s="253"/>
      <c r="HM704" s="253"/>
      <c r="HN704" s="253"/>
      <c r="HO704" s="253"/>
      <c r="HP704" s="253"/>
      <c r="HQ704" s="253"/>
      <c r="HR704" s="253"/>
      <c r="HS704" s="253"/>
      <c r="HT704" s="253"/>
      <c r="HU704" s="253"/>
      <c r="HV704" s="253"/>
      <c r="HW704" s="253"/>
      <c r="HX704" s="253"/>
      <c r="HY704" s="253"/>
      <c r="HZ704" s="253"/>
      <c r="IA704" s="253"/>
      <c r="IB704" s="253"/>
      <c r="IC704" s="253"/>
      <c r="ID704" s="253"/>
      <c r="IE704" s="253"/>
      <c r="IF704" s="253"/>
      <c r="IG704" s="253"/>
      <c r="IH704" s="253"/>
      <c r="II704" s="253"/>
      <c r="IJ704" s="253"/>
      <c r="IK704" s="253"/>
      <c r="IL704" s="253"/>
      <c r="IM704" s="253"/>
      <c r="IN704" s="253"/>
      <c r="IO704" s="253"/>
      <c r="IP704" s="253"/>
      <c r="IQ704" s="253"/>
      <c r="IR704" s="253"/>
      <c r="IS704" s="253"/>
      <c r="IT704" s="253"/>
      <c r="IU704" s="253"/>
      <c r="IV704" s="253"/>
      <c r="IW704" s="253"/>
      <c r="IX704" s="253"/>
      <c r="IY704" s="253"/>
      <c r="IZ704" s="253"/>
      <c r="JA704" s="253"/>
      <c r="JB704" s="253"/>
      <c r="JC704" s="253"/>
      <c r="JD704" s="253"/>
      <c r="JE704" s="253"/>
      <c r="JF704" s="253"/>
      <c r="JG704" s="253"/>
      <c r="JH704" s="253"/>
      <c r="JI704" s="253"/>
      <c r="JJ704" s="253"/>
      <c r="JK704" s="253"/>
      <c r="JL704" s="253"/>
      <c r="JM704" s="253"/>
      <c r="JN704" s="253"/>
      <c r="JO704" s="253"/>
      <c r="JP704" s="253"/>
      <c r="JQ704" s="253"/>
      <c r="JR704" s="253"/>
      <c r="JS704" s="253"/>
      <c r="JT704" s="253"/>
      <c r="JU704" s="253"/>
    </row>
    <row r="705" spans="1:281" s="252" customFormat="1" ht="15" customHeight="1" x14ac:dyDescent="0.25">
      <c r="A705" s="253"/>
      <c r="B705" s="253"/>
      <c r="C705" s="253"/>
      <c r="D705" s="253"/>
      <c r="E705" s="253"/>
      <c r="F705" s="253"/>
      <c r="G705" s="253"/>
      <c r="H705" s="253"/>
      <c r="I705" s="253"/>
      <c r="J705" s="253"/>
      <c r="K705" s="253"/>
      <c r="L705" s="253"/>
      <c r="M705" s="253"/>
      <c r="N705" s="253"/>
      <c r="O705" s="253"/>
      <c r="P705" s="253"/>
      <c r="Q705" s="253"/>
      <c r="R705" s="253"/>
      <c r="S705" s="253"/>
      <c r="T705" s="253"/>
      <c r="U705" s="253" t="s">
        <v>863</v>
      </c>
      <c r="V705" s="253"/>
      <c r="W705" s="253"/>
      <c r="X705" s="253"/>
      <c r="Y705" s="253"/>
      <c r="Z705" s="253"/>
      <c r="AA705" s="253"/>
      <c r="AB705" s="253"/>
      <c r="AC705" s="253" t="s">
        <v>332</v>
      </c>
      <c r="AD705" s="253"/>
      <c r="AE705" s="253"/>
      <c r="AF705" s="253"/>
      <c r="AG705" s="253"/>
      <c r="AH705" s="253"/>
      <c r="AI705" s="253"/>
      <c r="AJ705" s="253"/>
      <c r="AK705" s="253"/>
      <c r="AL705" s="253"/>
      <c r="AM705" s="253"/>
      <c r="AN705" s="253"/>
      <c r="AO705" s="253"/>
      <c r="AP705" s="253"/>
      <c r="AQ705" s="253"/>
      <c r="AR705" s="253"/>
      <c r="AS705" s="253"/>
      <c r="AT705" s="253"/>
      <c r="AU705" s="253"/>
      <c r="AV705" s="253"/>
      <c r="AW705" s="253"/>
      <c r="AX705" s="253"/>
      <c r="AY705" s="253"/>
      <c r="AZ705" s="253"/>
      <c r="BA705" s="253"/>
      <c r="BB705" s="253"/>
      <c r="BC705" s="253"/>
      <c r="BD705" s="253"/>
      <c r="BE705" s="253"/>
      <c r="BF705" s="253"/>
      <c r="BG705" s="253"/>
      <c r="BH705" s="253"/>
      <c r="BI705" s="253"/>
      <c r="BJ705" s="253"/>
      <c r="BK705" s="253"/>
      <c r="BL705" s="253"/>
      <c r="BM705" s="253"/>
      <c r="BN705" s="253"/>
      <c r="BO705" s="253"/>
      <c r="BP705" s="253"/>
      <c r="BQ705" s="253"/>
      <c r="BR705" s="253"/>
      <c r="BS705" s="253"/>
      <c r="BT705" s="253"/>
      <c r="BU705" s="253"/>
      <c r="BV705" s="253"/>
      <c r="BW705" s="253"/>
      <c r="BX705" s="253"/>
      <c r="BY705" s="253"/>
      <c r="BZ705" s="253"/>
      <c r="CA705" s="253"/>
      <c r="CB705" s="253"/>
      <c r="CC705" s="253"/>
      <c r="CD705" s="253"/>
      <c r="CE705" s="253"/>
      <c r="CF705" s="253"/>
      <c r="CG705" s="253"/>
      <c r="CH705" s="253"/>
      <c r="CI705" s="253"/>
      <c r="CJ705" s="253"/>
      <c r="CK705" s="253"/>
      <c r="CL705" s="253"/>
      <c r="CM705" s="253"/>
      <c r="CN705" s="253"/>
      <c r="CO705" s="253"/>
      <c r="CP705" s="253"/>
      <c r="CQ705" s="253"/>
      <c r="CR705" s="253"/>
      <c r="CS705" s="253"/>
      <c r="CT705" s="253"/>
      <c r="CU705" s="253"/>
      <c r="CV705" s="253"/>
      <c r="CW705" s="253"/>
      <c r="CX705" s="253"/>
      <c r="CY705" s="253"/>
      <c r="CZ705" s="253"/>
      <c r="DA705" s="253"/>
      <c r="DB705" s="253"/>
      <c r="DC705" s="253"/>
      <c r="DD705" s="253"/>
      <c r="DE705" s="253"/>
      <c r="DF705" s="253"/>
      <c r="DG705" s="253"/>
      <c r="DH705" s="253"/>
      <c r="DI705" s="253"/>
      <c r="DJ705" s="253"/>
      <c r="DK705" s="253"/>
      <c r="DL705" s="253"/>
      <c r="DM705" s="253"/>
      <c r="DN705" s="253"/>
      <c r="DO705" s="253"/>
      <c r="DP705" s="253"/>
      <c r="DQ705" s="253"/>
      <c r="DR705" s="253"/>
      <c r="DS705" s="253"/>
      <c r="DT705" s="253"/>
      <c r="DU705" s="253"/>
      <c r="DV705" s="253"/>
      <c r="DW705" s="253"/>
      <c r="DX705" s="253"/>
      <c r="DY705" s="253"/>
      <c r="DZ705" s="253"/>
      <c r="EA705" s="253"/>
      <c r="EB705" s="253"/>
      <c r="EC705" s="253"/>
      <c r="ED705" s="253"/>
      <c r="EE705" s="253"/>
      <c r="EF705" s="253"/>
      <c r="EG705" s="253"/>
      <c r="EH705" s="253"/>
      <c r="EI705" s="253"/>
      <c r="EJ705" s="253"/>
      <c r="EK705" s="253"/>
      <c r="EL705" s="253"/>
      <c r="EM705" s="253"/>
      <c r="EN705" s="253"/>
      <c r="EO705" s="253"/>
      <c r="EP705" s="253"/>
      <c r="EQ705" s="253"/>
      <c r="ER705" s="253"/>
      <c r="ES705" s="253"/>
      <c r="ET705" s="253"/>
      <c r="EU705" s="253"/>
      <c r="EV705" s="253"/>
      <c r="EW705" s="253"/>
      <c r="EX705" s="253"/>
      <c r="EY705" s="253"/>
      <c r="EZ705" s="253"/>
      <c r="FA705" s="253"/>
      <c r="FB705" s="253"/>
      <c r="FC705" s="253"/>
      <c r="FD705" s="253"/>
      <c r="FE705" s="253"/>
      <c r="FF705" s="253"/>
      <c r="FG705" s="253"/>
      <c r="FH705" s="253"/>
      <c r="FI705" s="253"/>
      <c r="FJ705" s="253"/>
      <c r="FK705" s="253"/>
      <c r="FL705" s="253"/>
      <c r="FM705" s="253"/>
      <c r="FN705" s="253"/>
      <c r="FO705" s="253"/>
      <c r="FP705" s="253"/>
      <c r="FQ705" s="253"/>
      <c r="FR705" s="253"/>
      <c r="FS705" s="253"/>
      <c r="FT705" s="253"/>
      <c r="FU705" s="253"/>
      <c r="FV705" s="253"/>
      <c r="FW705" s="253"/>
      <c r="FX705" s="253"/>
      <c r="FY705" s="253"/>
      <c r="FZ705" s="253"/>
      <c r="GA705" s="253"/>
      <c r="GB705" s="253"/>
      <c r="GC705" s="253"/>
      <c r="GD705" s="253"/>
      <c r="GE705" s="253"/>
      <c r="GF705" s="253"/>
      <c r="GG705" s="253"/>
      <c r="GH705" s="253"/>
      <c r="GI705" s="253"/>
      <c r="GJ705" s="253"/>
      <c r="GK705" s="253"/>
      <c r="GL705" s="253"/>
      <c r="GM705" s="253"/>
      <c r="GN705" s="253"/>
      <c r="GO705" s="253"/>
      <c r="GP705" s="253"/>
      <c r="GQ705" s="253"/>
      <c r="GR705" s="253"/>
      <c r="GS705" s="253"/>
      <c r="GT705" s="253"/>
      <c r="GU705" s="253"/>
      <c r="GV705" s="253"/>
      <c r="GW705" s="253"/>
      <c r="GX705" s="253"/>
      <c r="GY705" s="253"/>
      <c r="GZ705" s="253"/>
      <c r="HA705" s="253"/>
      <c r="HB705" s="253"/>
      <c r="HC705" s="253"/>
      <c r="HD705" s="253"/>
      <c r="HE705" s="253"/>
      <c r="HF705" s="253"/>
      <c r="HG705" s="253"/>
      <c r="HH705" s="253"/>
      <c r="HI705" s="253"/>
      <c r="HJ705" s="253"/>
      <c r="HK705" s="253"/>
      <c r="HL705" s="253"/>
      <c r="HM705" s="253"/>
      <c r="HN705" s="253"/>
      <c r="HO705" s="253"/>
      <c r="HP705" s="253"/>
      <c r="HQ705" s="253"/>
      <c r="HR705" s="253"/>
      <c r="HS705" s="253"/>
      <c r="HT705" s="253"/>
      <c r="HU705" s="253"/>
      <c r="HV705" s="253"/>
      <c r="HW705" s="253"/>
      <c r="HX705" s="253"/>
      <c r="HY705" s="253"/>
      <c r="HZ705" s="253"/>
      <c r="IA705" s="253"/>
      <c r="IB705" s="253"/>
      <c r="IC705" s="253"/>
      <c r="ID705" s="253"/>
      <c r="IE705" s="253"/>
      <c r="IF705" s="253"/>
      <c r="IG705" s="253"/>
      <c r="IH705" s="253"/>
      <c r="II705" s="253"/>
      <c r="IJ705" s="253"/>
      <c r="IK705" s="253"/>
      <c r="IL705" s="253"/>
      <c r="IM705" s="253"/>
      <c r="IN705" s="253"/>
      <c r="IO705" s="253"/>
      <c r="IP705" s="253"/>
      <c r="IQ705" s="253"/>
      <c r="IR705" s="253"/>
      <c r="IS705" s="253"/>
      <c r="IT705" s="253"/>
      <c r="IU705" s="253"/>
      <c r="IV705" s="253"/>
      <c r="IW705" s="253"/>
      <c r="IX705" s="253"/>
      <c r="IY705" s="253"/>
      <c r="IZ705" s="253"/>
      <c r="JA705" s="253"/>
      <c r="JB705" s="253"/>
      <c r="JC705" s="253"/>
      <c r="JD705" s="253"/>
      <c r="JE705" s="253"/>
      <c r="JF705" s="253"/>
      <c r="JG705" s="253"/>
      <c r="JH705" s="253"/>
      <c r="JI705" s="253"/>
      <c r="JJ705" s="253"/>
      <c r="JK705" s="253"/>
      <c r="JL705" s="253"/>
      <c r="JM705" s="253"/>
      <c r="JN705" s="253"/>
      <c r="JO705" s="253"/>
      <c r="JP705" s="253"/>
      <c r="JQ705" s="253"/>
      <c r="JR705" s="253"/>
      <c r="JS705" s="253"/>
      <c r="JT705" s="253"/>
      <c r="JU705" s="253"/>
    </row>
    <row r="706" spans="1:281" s="252" customFormat="1" ht="15" customHeight="1" x14ac:dyDescent="0.25">
      <c r="A706" s="253"/>
      <c r="B706" s="253"/>
      <c r="C706" s="253"/>
      <c r="D706" s="253"/>
      <c r="E706" s="253"/>
      <c r="F706" s="253"/>
      <c r="G706" s="253"/>
      <c r="H706" s="253"/>
      <c r="I706" s="253"/>
      <c r="J706" s="253"/>
      <c r="K706" s="253"/>
      <c r="L706" s="253"/>
      <c r="M706" s="253"/>
      <c r="N706" s="253"/>
      <c r="O706" s="253"/>
      <c r="P706" s="253"/>
      <c r="Q706" s="253"/>
      <c r="R706" s="253"/>
      <c r="S706" s="253"/>
      <c r="T706" s="253"/>
      <c r="U706" s="253" t="s">
        <v>864</v>
      </c>
      <c r="V706" s="253"/>
      <c r="W706" s="253"/>
      <c r="X706" s="253"/>
      <c r="Y706" s="253"/>
      <c r="Z706" s="253"/>
      <c r="AA706" s="253"/>
      <c r="AB706" s="253"/>
      <c r="AC706" s="253" t="s">
        <v>332</v>
      </c>
      <c r="AD706" s="253"/>
      <c r="AE706" s="253"/>
      <c r="AF706" s="253"/>
      <c r="AG706" s="253"/>
      <c r="AH706" s="253"/>
      <c r="AI706" s="253"/>
      <c r="AJ706" s="253"/>
      <c r="AK706" s="253"/>
      <c r="AL706" s="253"/>
      <c r="AM706" s="253"/>
      <c r="AN706" s="253"/>
      <c r="AO706" s="253"/>
      <c r="AP706" s="253"/>
      <c r="AQ706" s="253"/>
      <c r="AR706" s="253"/>
      <c r="AS706" s="253"/>
      <c r="AT706" s="253"/>
      <c r="AU706" s="253"/>
      <c r="AV706" s="253"/>
      <c r="AW706" s="253"/>
      <c r="AX706" s="253"/>
      <c r="AY706" s="253"/>
      <c r="AZ706" s="253"/>
      <c r="BA706" s="253"/>
      <c r="BB706" s="253"/>
      <c r="BC706" s="253"/>
      <c r="BD706" s="253"/>
      <c r="BE706" s="253"/>
      <c r="BF706" s="253"/>
      <c r="BG706" s="253"/>
      <c r="BH706" s="253"/>
      <c r="BI706" s="253"/>
      <c r="BJ706" s="253"/>
      <c r="BK706" s="253"/>
      <c r="BL706" s="253"/>
      <c r="BM706" s="253"/>
      <c r="BN706" s="253"/>
      <c r="BO706" s="253"/>
      <c r="BP706" s="253"/>
      <c r="BQ706" s="253"/>
      <c r="BR706" s="253"/>
      <c r="BS706" s="253"/>
      <c r="BT706" s="253"/>
      <c r="BU706" s="253"/>
      <c r="BV706" s="253"/>
      <c r="BW706" s="253"/>
      <c r="BX706" s="253"/>
      <c r="BY706" s="253"/>
      <c r="BZ706" s="253"/>
      <c r="CA706" s="253"/>
      <c r="CB706" s="253"/>
      <c r="CC706" s="253"/>
      <c r="CD706" s="253"/>
      <c r="CE706" s="253"/>
      <c r="CF706" s="253"/>
      <c r="CG706" s="253"/>
      <c r="CH706" s="253"/>
      <c r="CI706" s="253"/>
      <c r="CJ706" s="253"/>
      <c r="CK706" s="253"/>
      <c r="CL706" s="253"/>
      <c r="CM706" s="253"/>
      <c r="CN706" s="253"/>
      <c r="CO706" s="253"/>
      <c r="CP706" s="253"/>
      <c r="CQ706" s="253"/>
      <c r="CR706" s="253"/>
      <c r="CS706" s="253"/>
      <c r="CT706" s="253"/>
      <c r="CU706" s="253"/>
      <c r="CV706" s="253"/>
      <c r="CW706" s="253"/>
      <c r="CX706" s="253"/>
      <c r="CY706" s="253"/>
      <c r="CZ706" s="253"/>
      <c r="DA706" s="253"/>
      <c r="DB706" s="253"/>
      <c r="DC706" s="253"/>
      <c r="DD706" s="253"/>
      <c r="DE706" s="253"/>
      <c r="DF706" s="253"/>
      <c r="DG706" s="253"/>
      <c r="DH706" s="253"/>
      <c r="DI706" s="253"/>
      <c r="DJ706" s="253"/>
      <c r="DK706" s="253"/>
      <c r="DL706" s="253"/>
      <c r="DM706" s="253"/>
      <c r="DN706" s="253"/>
      <c r="DO706" s="253"/>
      <c r="DP706" s="253"/>
      <c r="DQ706" s="253"/>
      <c r="DR706" s="253"/>
      <c r="DS706" s="253"/>
      <c r="DT706" s="253"/>
      <c r="DU706" s="253"/>
      <c r="DV706" s="253"/>
      <c r="DW706" s="253"/>
      <c r="DX706" s="253"/>
      <c r="DY706" s="253"/>
      <c r="DZ706" s="253"/>
      <c r="EA706" s="253"/>
      <c r="EB706" s="253"/>
      <c r="EC706" s="253"/>
      <c r="ED706" s="253"/>
      <c r="EE706" s="253"/>
      <c r="EF706" s="253"/>
      <c r="EG706" s="253"/>
      <c r="EH706" s="253"/>
      <c r="EI706" s="253"/>
      <c r="EJ706" s="253"/>
      <c r="EK706" s="253"/>
      <c r="EL706" s="253"/>
      <c r="EM706" s="253"/>
      <c r="EN706" s="253"/>
      <c r="EO706" s="253"/>
      <c r="EP706" s="253"/>
      <c r="EQ706" s="253"/>
      <c r="ER706" s="253"/>
      <c r="ES706" s="253"/>
      <c r="ET706" s="253"/>
      <c r="EU706" s="253"/>
      <c r="EV706" s="253"/>
      <c r="EW706" s="253"/>
      <c r="EX706" s="253"/>
      <c r="EY706" s="253"/>
      <c r="EZ706" s="253"/>
      <c r="FA706" s="253"/>
      <c r="FB706" s="253"/>
      <c r="FC706" s="253"/>
      <c r="FD706" s="253"/>
      <c r="FE706" s="253"/>
      <c r="FF706" s="253"/>
      <c r="FG706" s="253"/>
      <c r="FH706" s="253"/>
      <c r="FI706" s="253"/>
      <c r="FJ706" s="253"/>
      <c r="FK706" s="253"/>
      <c r="FL706" s="253"/>
      <c r="FM706" s="253"/>
      <c r="FN706" s="253"/>
      <c r="FO706" s="253"/>
      <c r="FP706" s="253"/>
      <c r="FQ706" s="253"/>
      <c r="FR706" s="253"/>
      <c r="FS706" s="253"/>
      <c r="FT706" s="253"/>
      <c r="FU706" s="253"/>
      <c r="FV706" s="253"/>
      <c r="FW706" s="253"/>
      <c r="FX706" s="253"/>
      <c r="FY706" s="253"/>
      <c r="FZ706" s="253"/>
      <c r="GA706" s="253"/>
      <c r="GB706" s="253"/>
      <c r="GC706" s="253"/>
      <c r="GD706" s="253"/>
      <c r="GE706" s="253"/>
      <c r="GF706" s="253"/>
      <c r="GG706" s="253"/>
      <c r="GH706" s="253"/>
      <c r="GI706" s="253"/>
      <c r="GJ706" s="253"/>
      <c r="GK706" s="253"/>
      <c r="GL706" s="253"/>
      <c r="GM706" s="253"/>
      <c r="GN706" s="253"/>
      <c r="GO706" s="253"/>
      <c r="GP706" s="253"/>
      <c r="GQ706" s="253"/>
      <c r="GR706" s="253"/>
      <c r="GS706" s="253"/>
      <c r="GT706" s="253"/>
      <c r="GU706" s="253"/>
      <c r="GV706" s="253"/>
      <c r="GW706" s="253"/>
      <c r="GX706" s="253"/>
      <c r="GY706" s="253"/>
      <c r="GZ706" s="253"/>
      <c r="HA706" s="253"/>
      <c r="HB706" s="253"/>
      <c r="HC706" s="253"/>
      <c r="HD706" s="253"/>
      <c r="HE706" s="253"/>
      <c r="HF706" s="253"/>
      <c r="HG706" s="253"/>
      <c r="HH706" s="253"/>
      <c r="HI706" s="253"/>
      <c r="HJ706" s="253"/>
      <c r="HK706" s="253"/>
      <c r="HL706" s="253"/>
      <c r="HM706" s="253"/>
      <c r="HN706" s="253"/>
      <c r="HO706" s="253"/>
      <c r="HP706" s="253"/>
      <c r="HQ706" s="253"/>
      <c r="HR706" s="253"/>
      <c r="HS706" s="253"/>
      <c r="HT706" s="253"/>
      <c r="HU706" s="253"/>
      <c r="HV706" s="253"/>
      <c r="HW706" s="253"/>
      <c r="HX706" s="253"/>
      <c r="HY706" s="253"/>
      <c r="HZ706" s="253"/>
      <c r="IA706" s="253"/>
      <c r="IB706" s="253"/>
      <c r="IC706" s="253"/>
      <c r="ID706" s="253"/>
      <c r="IE706" s="253"/>
      <c r="IF706" s="253"/>
      <c r="IG706" s="253"/>
      <c r="IH706" s="253"/>
      <c r="II706" s="253"/>
      <c r="IJ706" s="253"/>
      <c r="IK706" s="253"/>
      <c r="IL706" s="253"/>
      <c r="IM706" s="253"/>
      <c r="IN706" s="253"/>
      <c r="IO706" s="253"/>
      <c r="IP706" s="253"/>
      <c r="IQ706" s="253"/>
      <c r="IR706" s="253"/>
      <c r="IS706" s="253"/>
      <c r="IT706" s="253"/>
      <c r="IU706" s="253"/>
      <c r="IV706" s="253"/>
      <c r="IW706" s="253"/>
      <c r="IX706" s="253"/>
      <c r="IY706" s="253"/>
      <c r="IZ706" s="253"/>
      <c r="JA706" s="253"/>
      <c r="JB706" s="253"/>
      <c r="JC706" s="253"/>
      <c r="JD706" s="253"/>
      <c r="JE706" s="253"/>
      <c r="JF706" s="253"/>
      <c r="JG706" s="253"/>
      <c r="JH706" s="253"/>
      <c r="JI706" s="253"/>
      <c r="JJ706" s="253"/>
      <c r="JK706" s="253"/>
      <c r="JL706" s="253"/>
      <c r="JM706" s="253"/>
      <c r="JN706" s="253"/>
      <c r="JO706" s="253"/>
      <c r="JP706" s="253"/>
      <c r="JQ706" s="253"/>
      <c r="JR706" s="253"/>
      <c r="JS706" s="253"/>
      <c r="JT706" s="253"/>
      <c r="JU706" s="253"/>
    </row>
    <row r="707" spans="1:281" s="252" customFormat="1" ht="15" customHeight="1" x14ac:dyDescent="0.25">
      <c r="A707" s="253"/>
      <c r="B707" s="253"/>
      <c r="C707" s="253"/>
      <c r="D707" s="253"/>
      <c r="E707" s="253"/>
      <c r="F707" s="253"/>
      <c r="G707" s="253"/>
      <c r="H707" s="253"/>
      <c r="I707" s="253"/>
      <c r="J707" s="253"/>
      <c r="K707" s="253"/>
      <c r="L707" s="253"/>
      <c r="M707" s="253"/>
      <c r="N707" s="253"/>
      <c r="O707" s="253"/>
      <c r="P707" s="253"/>
      <c r="Q707" s="253"/>
      <c r="R707" s="253"/>
      <c r="S707" s="253"/>
      <c r="T707" s="253"/>
      <c r="U707" s="253" t="s">
        <v>865</v>
      </c>
      <c r="V707" s="253"/>
      <c r="W707" s="253"/>
      <c r="X707" s="253"/>
      <c r="Y707" s="253"/>
      <c r="Z707" s="253"/>
      <c r="AA707" s="253"/>
      <c r="AB707" s="253"/>
      <c r="AC707" s="253" t="s">
        <v>357</v>
      </c>
      <c r="AD707" s="253"/>
      <c r="AE707" s="253"/>
      <c r="AF707" s="253"/>
      <c r="AG707" s="253"/>
      <c r="AH707" s="253"/>
      <c r="AI707" s="253"/>
      <c r="AJ707" s="253"/>
      <c r="AK707" s="253"/>
      <c r="AL707" s="253"/>
      <c r="AM707" s="253"/>
      <c r="AN707" s="253"/>
      <c r="AO707" s="253"/>
      <c r="AP707" s="253"/>
      <c r="AQ707" s="253"/>
      <c r="AR707" s="253"/>
      <c r="AS707" s="253"/>
      <c r="AT707" s="253"/>
      <c r="AU707" s="253"/>
      <c r="AV707" s="253"/>
      <c r="AW707" s="253"/>
      <c r="AX707" s="253"/>
      <c r="AY707" s="253"/>
      <c r="AZ707" s="253"/>
      <c r="BA707" s="253"/>
      <c r="BB707" s="253"/>
      <c r="BC707" s="253"/>
      <c r="BD707" s="253"/>
      <c r="BE707" s="253"/>
      <c r="BF707" s="253"/>
      <c r="BG707" s="253"/>
      <c r="BH707" s="253"/>
      <c r="BI707" s="253"/>
      <c r="BJ707" s="253"/>
      <c r="BK707" s="253"/>
      <c r="BL707" s="253"/>
      <c r="BM707" s="253"/>
      <c r="BN707" s="253"/>
      <c r="BO707" s="253"/>
      <c r="BP707" s="253"/>
      <c r="BQ707" s="253"/>
      <c r="BR707" s="253"/>
      <c r="BS707" s="253"/>
      <c r="BT707" s="253"/>
      <c r="BU707" s="253"/>
      <c r="BV707" s="253"/>
      <c r="BW707" s="253"/>
      <c r="BX707" s="253"/>
      <c r="BY707" s="253"/>
      <c r="BZ707" s="253"/>
      <c r="CA707" s="253"/>
      <c r="CB707" s="253"/>
      <c r="CC707" s="253"/>
      <c r="CD707" s="253"/>
      <c r="CE707" s="253"/>
      <c r="CF707" s="253"/>
      <c r="CG707" s="253"/>
      <c r="CH707" s="253"/>
      <c r="CI707" s="253"/>
      <c r="CJ707" s="253"/>
      <c r="CK707" s="253"/>
      <c r="CL707" s="253"/>
      <c r="CM707" s="253"/>
      <c r="CN707" s="253"/>
      <c r="CO707" s="253"/>
      <c r="CP707" s="253"/>
      <c r="CQ707" s="253"/>
      <c r="CR707" s="253"/>
      <c r="CS707" s="253"/>
      <c r="CT707" s="253"/>
      <c r="CU707" s="253"/>
      <c r="CV707" s="253"/>
      <c r="CW707" s="253"/>
      <c r="CX707" s="253"/>
      <c r="CY707" s="253"/>
      <c r="CZ707" s="253"/>
      <c r="DA707" s="253"/>
      <c r="DB707" s="253"/>
      <c r="DC707" s="253"/>
      <c r="DD707" s="253"/>
      <c r="DE707" s="253"/>
      <c r="DF707" s="253"/>
      <c r="DG707" s="253"/>
      <c r="DH707" s="253"/>
      <c r="DI707" s="253"/>
      <c r="DJ707" s="253"/>
      <c r="DK707" s="253"/>
      <c r="DL707" s="253"/>
      <c r="DM707" s="253"/>
      <c r="DN707" s="253"/>
      <c r="DO707" s="253"/>
      <c r="DP707" s="253"/>
      <c r="DQ707" s="253"/>
      <c r="DR707" s="253"/>
      <c r="DS707" s="253"/>
      <c r="DT707" s="253"/>
      <c r="DU707" s="253"/>
      <c r="DV707" s="253"/>
      <c r="DW707" s="253"/>
      <c r="DX707" s="253"/>
      <c r="DY707" s="253"/>
      <c r="DZ707" s="253"/>
      <c r="EA707" s="253"/>
      <c r="EB707" s="253"/>
      <c r="EC707" s="253"/>
      <c r="ED707" s="253"/>
      <c r="EE707" s="253"/>
      <c r="EF707" s="253"/>
      <c r="EG707" s="253"/>
      <c r="EH707" s="253"/>
      <c r="EI707" s="253"/>
      <c r="EJ707" s="253"/>
      <c r="EK707" s="253"/>
      <c r="EL707" s="253"/>
      <c r="EM707" s="253"/>
      <c r="EN707" s="253"/>
      <c r="EO707" s="253"/>
      <c r="EP707" s="253"/>
      <c r="EQ707" s="253"/>
      <c r="ER707" s="253"/>
      <c r="ES707" s="253"/>
      <c r="ET707" s="253"/>
      <c r="EU707" s="253"/>
      <c r="EV707" s="253"/>
      <c r="EW707" s="253"/>
      <c r="EX707" s="253"/>
      <c r="EY707" s="253"/>
      <c r="EZ707" s="253"/>
      <c r="FA707" s="253"/>
      <c r="FB707" s="253"/>
      <c r="FC707" s="253"/>
      <c r="FD707" s="253"/>
      <c r="FE707" s="253"/>
      <c r="FF707" s="253"/>
      <c r="FG707" s="253"/>
      <c r="FH707" s="253"/>
      <c r="FI707" s="253"/>
      <c r="FJ707" s="253"/>
      <c r="FK707" s="253"/>
      <c r="FL707" s="253"/>
      <c r="FM707" s="253"/>
      <c r="FN707" s="253"/>
      <c r="FO707" s="253"/>
      <c r="FP707" s="253"/>
      <c r="FQ707" s="253"/>
      <c r="FR707" s="253"/>
      <c r="FS707" s="253"/>
      <c r="FT707" s="253"/>
      <c r="FU707" s="253"/>
      <c r="FV707" s="253"/>
      <c r="FW707" s="253"/>
      <c r="FX707" s="253"/>
      <c r="FY707" s="253"/>
      <c r="FZ707" s="253"/>
      <c r="GA707" s="253"/>
      <c r="GB707" s="253"/>
      <c r="GC707" s="253"/>
      <c r="GD707" s="253"/>
      <c r="GE707" s="253"/>
      <c r="GF707" s="253"/>
      <c r="GG707" s="253"/>
      <c r="GH707" s="253"/>
      <c r="GI707" s="253"/>
      <c r="GJ707" s="253"/>
      <c r="GK707" s="253"/>
      <c r="GL707" s="253"/>
      <c r="GM707" s="253"/>
      <c r="GN707" s="253"/>
      <c r="GO707" s="253"/>
      <c r="GP707" s="253"/>
      <c r="GQ707" s="253"/>
      <c r="GR707" s="253"/>
      <c r="GS707" s="253"/>
      <c r="GT707" s="253"/>
      <c r="GU707" s="253"/>
      <c r="GV707" s="253"/>
      <c r="GW707" s="253"/>
      <c r="GX707" s="253"/>
      <c r="GY707" s="253"/>
      <c r="GZ707" s="253"/>
      <c r="HA707" s="253"/>
      <c r="HB707" s="253"/>
      <c r="HC707" s="253"/>
      <c r="HD707" s="253"/>
      <c r="HE707" s="253"/>
      <c r="HF707" s="253"/>
      <c r="HG707" s="253"/>
      <c r="HH707" s="253"/>
      <c r="HI707" s="253"/>
      <c r="HJ707" s="253"/>
      <c r="HK707" s="253"/>
      <c r="HL707" s="253"/>
      <c r="HM707" s="253"/>
      <c r="HN707" s="253"/>
      <c r="HO707" s="253"/>
      <c r="HP707" s="253"/>
      <c r="HQ707" s="253"/>
      <c r="HR707" s="253"/>
      <c r="HS707" s="253"/>
      <c r="HT707" s="253"/>
      <c r="HU707" s="253"/>
      <c r="HV707" s="253"/>
      <c r="HW707" s="253"/>
      <c r="HX707" s="253"/>
      <c r="HY707" s="253"/>
      <c r="HZ707" s="253"/>
      <c r="IA707" s="253"/>
      <c r="IB707" s="253"/>
      <c r="IC707" s="253"/>
      <c r="ID707" s="253"/>
      <c r="IE707" s="253"/>
      <c r="IF707" s="253"/>
      <c r="IG707" s="253"/>
      <c r="IH707" s="253"/>
      <c r="II707" s="253"/>
      <c r="IJ707" s="253"/>
      <c r="IK707" s="253"/>
      <c r="IL707" s="253"/>
      <c r="IM707" s="253"/>
      <c r="IN707" s="253"/>
      <c r="IO707" s="253"/>
      <c r="IP707" s="253"/>
      <c r="IQ707" s="253"/>
      <c r="IR707" s="253"/>
      <c r="IS707" s="253"/>
      <c r="IT707" s="253"/>
      <c r="IU707" s="253"/>
      <c r="IV707" s="253"/>
      <c r="IW707" s="253"/>
      <c r="IX707" s="253"/>
      <c r="IY707" s="253"/>
      <c r="IZ707" s="253"/>
      <c r="JA707" s="253"/>
      <c r="JB707" s="253"/>
      <c r="JC707" s="253"/>
      <c r="JD707" s="253"/>
      <c r="JE707" s="253"/>
      <c r="JF707" s="253"/>
      <c r="JG707" s="253"/>
      <c r="JH707" s="253"/>
      <c r="JI707" s="253"/>
      <c r="JJ707" s="253"/>
      <c r="JK707" s="253"/>
      <c r="JL707" s="253"/>
      <c r="JM707" s="253"/>
      <c r="JN707" s="253"/>
      <c r="JO707" s="253"/>
      <c r="JP707" s="253"/>
      <c r="JQ707" s="253"/>
      <c r="JR707" s="253"/>
      <c r="JS707" s="253"/>
      <c r="JT707" s="253"/>
      <c r="JU707" s="253"/>
    </row>
    <row r="708" spans="1:281" s="252" customFormat="1" ht="15" customHeight="1" x14ac:dyDescent="0.25">
      <c r="A708" s="253"/>
      <c r="B708" s="253"/>
      <c r="C708" s="253"/>
      <c r="D708" s="253"/>
      <c r="E708" s="253"/>
      <c r="F708" s="253"/>
      <c r="G708" s="253"/>
      <c r="H708" s="253"/>
      <c r="I708" s="253"/>
      <c r="J708" s="253"/>
      <c r="K708" s="253"/>
      <c r="L708" s="253"/>
      <c r="M708" s="253"/>
      <c r="N708" s="253"/>
      <c r="O708" s="253"/>
      <c r="P708" s="253"/>
      <c r="Q708" s="253"/>
      <c r="R708" s="253"/>
      <c r="S708" s="253"/>
      <c r="T708" s="253"/>
      <c r="U708" s="253" t="s">
        <v>866</v>
      </c>
      <c r="V708" s="253"/>
      <c r="W708" s="253"/>
      <c r="X708" s="253"/>
      <c r="Y708" s="253"/>
      <c r="Z708" s="253"/>
      <c r="AA708" s="253"/>
      <c r="AB708" s="253"/>
      <c r="AC708" s="253" t="s">
        <v>332</v>
      </c>
      <c r="AD708" s="253"/>
      <c r="AE708" s="253"/>
      <c r="AF708" s="253"/>
      <c r="AG708" s="253"/>
      <c r="AH708" s="253"/>
      <c r="AI708" s="253"/>
      <c r="AJ708" s="253"/>
      <c r="AK708" s="253"/>
      <c r="AL708" s="253"/>
      <c r="AM708" s="253"/>
      <c r="AN708" s="253"/>
      <c r="AO708" s="253"/>
      <c r="AP708" s="253"/>
      <c r="AQ708" s="253"/>
      <c r="AR708" s="253"/>
      <c r="AS708" s="253"/>
      <c r="AT708" s="253"/>
      <c r="AU708" s="253"/>
      <c r="AV708" s="253"/>
      <c r="AW708" s="253"/>
      <c r="AX708" s="253"/>
      <c r="AY708" s="253"/>
      <c r="AZ708" s="253"/>
      <c r="BA708" s="253"/>
      <c r="BB708" s="253"/>
      <c r="BC708" s="253"/>
      <c r="BD708" s="253"/>
      <c r="BE708" s="253"/>
      <c r="BF708" s="253"/>
      <c r="BG708" s="253"/>
      <c r="BH708" s="253"/>
      <c r="BI708" s="253"/>
      <c r="BJ708" s="253"/>
      <c r="BK708" s="253"/>
      <c r="BL708" s="253"/>
      <c r="BM708" s="253"/>
      <c r="BN708" s="253"/>
      <c r="BO708" s="253"/>
      <c r="BP708" s="253"/>
      <c r="BQ708" s="253"/>
      <c r="BR708" s="253"/>
      <c r="BS708" s="253"/>
      <c r="BT708" s="253"/>
      <c r="BU708" s="253"/>
      <c r="BV708" s="253"/>
      <c r="BW708" s="253"/>
      <c r="BX708" s="253"/>
      <c r="BY708" s="253"/>
      <c r="BZ708" s="253"/>
      <c r="CA708" s="253"/>
      <c r="CB708" s="253"/>
      <c r="CC708" s="253"/>
      <c r="CD708" s="253"/>
      <c r="CE708" s="253"/>
      <c r="CF708" s="253"/>
      <c r="CG708" s="253"/>
      <c r="CH708" s="253"/>
      <c r="CI708" s="253"/>
      <c r="CJ708" s="253"/>
      <c r="CK708" s="253"/>
      <c r="CL708" s="253"/>
      <c r="CM708" s="253"/>
      <c r="CN708" s="253"/>
      <c r="CO708" s="253"/>
      <c r="CP708" s="253"/>
      <c r="CQ708" s="253"/>
      <c r="CR708" s="253"/>
      <c r="CS708" s="253"/>
      <c r="CT708" s="253"/>
      <c r="CU708" s="253"/>
      <c r="CV708" s="253"/>
      <c r="CW708" s="253"/>
      <c r="CX708" s="253"/>
      <c r="CY708" s="253"/>
      <c r="CZ708" s="253"/>
      <c r="DA708" s="253"/>
      <c r="DB708" s="253"/>
      <c r="DC708" s="253"/>
      <c r="DD708" s="253"/>
      <c r="DE708" s="253"/>
      <c r="DF708" s="253"/>
      <c r="DG708" s="253"/>
      <c r="DH708" s="253"/>
      <c r="DI708" s="253"/>
      <c r="DJ708" s="253"/>
      <c r="DK708" s="253"/>
      <c r="DL708" s="253"/>
      <c r="DM708" s="253"/>
      <c r="DN708" s="253"/>
      <c r="DO708" s="253"/>
      <c r="DP708" s="253"/>
      <c r="DQ708" s="253"/>
      <c r="DR708" s="253"/>
      <c r="DS708" s="253"/>
      <c r="DT708" s="253"/>
      <c r="DU708" s="253"/>
      <c r="DV708" s="253"/>
      <c r="DW708" s="253"/>
      <c r="DX708" s="253"/>
      <c r="DY708" s="253"/>
      <c r="DZ708" s="253"/>
      <c r="EA708" s="253"/>
      <c r="EB708" s="253"/>
      <c r="EC708" s="253"/>
      <c r="ED708" s="253"/>
      <c r="EE708" s="253"/>
      <c r="EF708" s="253"/>
      <c r="EG708" s="253"/>
      <c r="EH708" s="253"/>
      <c r="EI708" s="253"/>
      <c r="EJ708" s="253"/>
      <c r="EK708" s="253"/>
      <c r="EL708" s="253"/>
      <c r="EM708" s="253"/>
      <c r="EN708" s="253"/>
      <c r="EO708" s="253"/>
      <c r="EP708" s="253"/>
      <c r="EQ708" s="253"/>
      <c r="ER708" s="253"/>
      <c r="ES708" s="253"/>
      <c r="ET708" s="253"/>
      <c r="EU708" s="253"/>
      <c r="EV708" s="253"/>
      <c r="EW708" s="253"/>
      <c r="EX708" s="253"/>
      <c r="EY708" s="253"/>
      <c r="EZ708" s="253"/>
      <c r="FA708" s="253"/>
      <c r="FB708" s="253"/>
      <c r="FC708" s="253"/>
      <c r="FD708" s="253"/>
      <c r="FE708" s="253"/>
      <c r="FF708" s="253"/>
      <c r="FG708" s="253"/>
      <c r="FH708" s="253"/>
      <c r="FI708" s="253"/>
      <c r="FJ708" s="253"/>
      <c r="FK708" s="253"/>
      <c r="FL708" s="253"/>
      <c r="FM708" s="253"/>
      <c r="FN708" s="253"/>
      <c r="FO708" s="253"/>
      <c r="FP708" s="253"/>
      <c r="FQ708" s="253"/>
      <c r="FR708" s="253"/>
      <c r="FS708" s="253"/>
      <c r="FT708" s="253"/>
      <c r="FU708" s="253"/>
      <c r="FV708" s="253"/>
      <c r="FW708" s="253"/>
      <c r="FX708" s="253"/>
      <c r="FY708" s="253"/>
      <c r="FZ708" s="253"/>
      <c r="GA708" s="253"/>
      <c r="GB708" s="253"/>
      <c r="GC708" s="253"/>
      <c r="GD708" s="253"/>
      <c r="GE708" s="253"/>
      <c r="GF708" s="253"/>
      <c r="GG708" s="253"/>
      <c r="GH708" s="253"/>
      <c r="GI708" s="253"/>
      <c r="GJ708" s="253"/>
      <c r="GK708" s="253"/>
      <c r="GL708" s="253"/>
      <c r="GM708" s="253"/>
      <c r="GN708" s="253"/>
      <c r="GO708" s="253"/>
      <c r="GP708" s="253"/>
      <c r="GQ708" s="253"/>
      <c r="GR708" s="253"/>
      <c r="GS708" s="253"/>
      <c r="GT708" s="253"/>
      <c r="GU708" s="253"/>
      <c r="GV708" s="253"/>
      <c r="GW708" s="253"/>
      <c r="GX708" s="253"/>
      <c r="GY708" s="253"/>
      <c r="GZ708" s="253"/>
      <c r="HA708" s="253"/>
      <c r="HB708" s="253"/>
      <c r="HC708" s="253"/>
      <c r="HD708" s="253"/>
      <c r="HE708" s="253"/>
      <c r="HF708" s="253"/>
      <c r="HG708" s="253"/>
      <c r="HH708" s="253"/>
      <c r="HI708" s="253"/>
      <c r="HJ708" s="253"/>
      <c r="HK708" s="253"/>
      <c r="HL708" s="253"/>
      <c r="HM708" s="253"/>
      <c r="HN708" s="253"/>
      <c r="HO708" s="253"/>
      <c r="HP708" s="253"/>
      <c r="HQ708" s="253"/>
      <c r="HR708" s="253"/>
      <c r="HS708" s="253"/>
      <c r="HT708" s="253"/>
      <c r="HU708" s="253"/>
      <c r="HV708" s="253"/>
      <c r="HW708" s="253"/>
      <c r="HX708" s="253"/>
      <c r="HY708" s="253"/>
      <c r="HZ708" s="253"/>
      <c r="IA708" s="253"/>
      <c r="IB708" s="253"/>
      <c r="IC708" s="253"/>
      <c r="ID708" s="253"/>
      <c r="IE708" s="253"/>
      <c r="IF708" s="253"/>
      <c r="IG708" s="253"/>
      <c r="IH708" s="253"/>
      <c r="II708" s="253"/>
      <c r="IJ708" s="253"/>
      <c r="IK708" s="253"/>
      <c r="IL708" s="253"/>
      <c r="IM708" s="253"/>
      <c r="IN708" s="253"/>
      <c r="IO708" s="253"/>
      <c r="IP708" s="253"/>
      <c r="IQ708" s="253"/>
      <c r="IR708" s="253"/>
      <c r="IS708" s="253"/>
      <c r="IT708" s="253"/>
      <c r="IU708" s="253"/>
      <c r="IV708" s="253"/>
      <c r="IW708" s="253"/>
      <c r="IX708" s="253"/>
      <c r="IY708" s="253"/>
      <c r="IZ708" s="253"/>
      <c r="JA708" s="253"/>
      <c r="JB708" s="253"/>
      <c r="JC708" s="253"/>
      <c r="JD708" s="253"/>
      <c r="JE708" s="253"/>
      <c r="JF708" s="253"/>
      <c r="JG708" s="253"/>
      <c r="JH708" s="253"/>
      <c r="JI708" s="253"/>
      <c r="JJ708" s="253"/>
      <c r="JK708" s="253"/>
      <c r="JL708" s="253"/>
      <c r="JM708" s="253"/>
      <c r="JN708" s="253"/>
      <c r="JO708" s="253"/>
      <c r="JP708" s="253"/>
      <c r="JQ708" s="253"/>
      <c r="JR708" s="253"/>
      <c r="JS708" s="253"/>
      <c r="JT708" s="253"/>
      <c r="JU708" s="253"/>
    </row>
    <row r="709" spans="1:281" s="252" customFormat="1" ht="15" customHeight="1" x14ac:dyDescent="0.25">
      <c r="A709" s="253"/>
      <c r="B709" s="253"/>
      <c r="C709" s="253"/>
      <c r="D709" s="253"/>
      <c r="E709" s="253"/>
      <c r="F709" s="253"/>
      <c r="G709" s="253"/>
      <c r="H709" s="253"/>
      <c r="I709" s="253"/>
      <c r="J709" s="253"/>
      <c r="K709" s="253"/>
      <c r="L709" s="253"/>
      <c r="M709" s="253"/>
      <c r="N709" s="253"/>
      <c r="O709" s="253"/>
      <c r="P709" s="253"/>
      <c r="Q709" s="253"/>
      <c r="R709" s="253"/>
      <c r="S709" s="253"/>
      <c r="T709" s="253"/>
      <c r="U709" s="253" t="s">
        <v>867</v>
      </c>
      <c r="V709" s="253"/>
      <c r="W709" s="253"/>
      <c r="X709" s="253"/>
      <c r="Y709" s="253"/>
      <c r="Z709" s="253"/>
      <c r="AA709" s="253"/>
      <c r="AB709" s="253"/>
      <c r="AC709" s="253" t="s">
        <v>318</v>
      </c>
      <c r="AD709" s="253"/>
      <c r="AE709" s="253"/>
      <c r="AF709" s="253"/>
      <c r="AG709" s="253"/>
      <c r="AH709" s="253"/>
      <c r="AI709" s="253"/>
      <c r="AJ709" s="253"/>
      <c r="AK709" s="253"/>
      <c r="AL709" s="253"/>
      <c r="AM709" s="253"/>
      <c r="AN709" s="253"/>
      <c r="AO709" s="253"/>
      <c r="AP709" s="253"/>
      <c r="AQ709" s="253"/>
      <c r="AR709" s="253"/>
      <c r="AS709" s="253"/>
      <c r="AT709" s="253"/>
      <c r="AU709" s="253"/>
      <c r="AV709" s="253"/>
      <c r="AW709" s="253"/>
      <c r="AX709" s="253"/>
      <c r="AY709" s="253"/>
      <c r="AZ709" s="253"/>
      <c r="BA709" s="253"/>
      <c r="BB709" s="253"/>
      <c r="BC709" s="253"/>
      <c r="BD709" s="253"/>
      <c r="BE709" s="253"/>
      <c r="BF709" s="253"/>
      <c r="BG709" s="253"/>
      <c r="BH709" s="253"/>
      <c r="BI709" s="253"/>
      <c r="BJ709" s="253"/>
      <c r="BK709" s="253"/>
      <c r="BL709" s="253"/>
      <c r="BM709" s="253"/>
      <c r="BN709" s="253"/>
      <c r="BO709" s="253"/>
      <c r="BP709" s="253"/>
      <c r="BQ709" s="253"/>
      <c r="BR709" s="253"/>
      <c r="BS709" s="253"/>
      <c r="BT709" s="253"/>
      <c r="BU709" s="253"/>
      <c r="BV709" s="253"/>
      <c r="BW709" s="253"/>
      <c r="BX709" s="253"/>
      <c r="BY709" s="253"/>
      <c r="BZ709" s="253"/>
      <c r="CA709" s="253"/>
      <c r="CB709" s="253"/>
      <c r="CC709" s="253"/>
      <c r="CD709" s="253"/>
      <c r="CE709" s="253"/>
      <c r="CF709" s="253"/>
      <c r="CG709" s="253"/>
      <c r="CH709" s="253"/>
      <c r="CI709" s="253"/>
      <c r="CJ709" s="253"/>
      <c r="CK709" s="253"/>
      <c r="CL709" s="253"/>
      <c r="CM709" s="253"/>
      <c r="CN709" s="253"/>
      <c r="CO709" s="253"/>
      <c r="CP709" s="253"/>
      <c r="CQ709" s="253"/>
      <c r="CR709" s="253"/>
      <c r="CS709" s="253"/>
      <c r="CT709" s="253"/>
      <c r="CU709" s="253"/>
      <c r="CV709" s="253"/>
      <c r="CW709" s="253"/>
      <c r="CX709" s="253"/>
      <c r="CY709" s="253"/>
      <c r="CZ709" s="253"/>
      <c r="DA709" s="253"/>
      <c r="DB709" s="253"/>
      <c r="DC709" s="253"/>
      <c r="DD709" s="253"/>
      <c r="DE709" s="253"/>
      <c r="DF709" s="253"/>
      <c r="DG709" s="253"/>
      <c r="DH709" s="253"/>
      <c r="DI709" s="253"/>
      <c r="DJ709" s="253"/>
      <c r="DK709" s="253"/>
      <c r="DL709" s="253"/>
      <c r="DM709" s="253"/>
      <c r="DN709" s="253"/>
      <c r="DO709" s="253"/>
      <c r="DP709" s="253"/>
      <c r="DQ709" s="253"/>
      <c r="DR709" s="253"/>
      <c r="DS709" s="253"/>
      <c r="DT709" s="253"/>
      <c r="DU709" s="253"/>
      <c r="DV709" s="253"/>
      <c r="DW709" s="253"/>
      <c r="DX709" s="253"/>
      <c r="DY709" s="253"/>
      <c r="DZ709" s="253"/>
      <c r="EA709" s="253"/>
      <c r="EB709" s="253"/>
      <c r="EC709" s="253"/>
      <c r="ED709" s="253"/>
      <c r="EE709" s="253"/>
      <c r="EF709" s="253"/>
      <c r="EG709" s="253"/>
      <c r="EH709" s="253"/>
      <c r="EI709" s="253"/>
      <c r="EJ709" s="253"/>
      <c r="EK709" s="253"/>
      <c r="EL709" s="253"/>
      <c r="EM709" s="253"/>
      <c r="EN709" s="253"/>
      <c r="EO709" s="253"/>
      <c r="EP709" s="253"/>
      <c r="EQ709" s="253"/>
      <c r="ER709" s="253"/>
      <c r="ES709" s="253"/>
      <c r="ET709" s="253"/>
      <c r="EU709" s="253"/>
      <c r="EV709" s="253"/>
      <c r="EW709" s="253"/>
      <c r="EX709" s="253"/>
      <c r="EY709" s="253"/>
      <c r="EZ709" s="253"/>
      <c r="FA709" s="253"/>
      <c r="FB709" s="253"/>
      <c r="FC709" s="253"/>
      <c r="FD709" s="253"/>
      <c r="FE709" s="253"/>
      <c r="FF709" s="253"/>
      <c r="FG709" s="253"/>
      <c r="FH709" s="253"/>
      <c r="FI709" s="253"/>
      <c r="FJ709" s="253"/>
      <c r="FK709" s="253"/>
      <c r="FL709" s="253"/>
      <c r="FM709" s="253"/>
      <c r="FN709" s="253"/>
      <c r="FO709" s="253"/>
      <c r="FP709" s="253"/>
      <c r="FQ709" s="253"/>
      <c r="FR709" s="253"/>
      <c r="FS709" s="253"/>
      <c r="FT709" s="253"/>
      <c r="FU709" s="253"/>
      <c r="FV709" s="253"/>
      <c r="FW709" s="253"/>
      <c r="FX709" s="253"/>
      <c r="FY709" s="253"/>
      <c r="FZ709" s="253"/>
      <c r="GA709" s="253"/>
      <c r="GB709" s="253"/>
      <c r="GC709" s="253"/>
      <c r="GD709" s="253"/>
      <c r="GE709" s="253"/>
      <c r="GF709" s="253"/>
      <c r="GG709" s="253"/>
      <c r="GH709" s="253"/>
      <c r="GI709" s="253"/>
      <c r="GJ709" s="253"/>
      <c r="GK709" s="253"/>
      <c r="GL709" s="253"/>
      <c r="GM709" s="253"/>
      <c r="GN709" s="253"/>
      <c r="GO709" s="253"/>
      <c r="GP709" s="253"/>
      <c r="GQ709" s="253"/>
      <c r="GR709" s="253"/>
      <c r="GS709" s="253"/>
      <c r="GT709" s="253"/>
      <c r="GU709" s="253"/>
      <c r="GV709" s="253"/>
      <c r="GW709" s="253"/>
      <c r="GX709" s="253"/>
      <c r="GY709" s="253"/>
      <c r="GZ709" s="253"/>
      <c r="HA709" s="253"/>
      <c r="HB709" s="253"/>
      <c r="HC709" s="253"/>
      <c r="HD709" s="253"/>
      <c r="HE709" s="253"/>
      <c r="HF709" s="253"/>
      <c r="HG709" s="253"/>
      <c r="HH709" s="253"/>
      <c r="HI709" s="253"/>
      <c r="HJ709" s="253"/>
      <c r="HK709" s="253"/>
      <c r="HL709" s="253"/>
      <c r="HM709" s="253"/>
      <c r="HN709" s="253"/>
      <c r="HO709" s="253"/>
      <c r="HP709" s="253"/>
      <c r="HQ709" s="253"/>
      <c r="HR709" s="253"/>
      <c r="HS709" s="253"/>
      <c r="HT709" s="253"/>
      <c r="HU709" s="253"/>
      <c r="HV709" s="253"/>
      <c r="HW709" s="253"/>
      <c r="HX709" s="253"/>
      <c r="HY709" s="253"/>
      <c r="HZ709" s="253"/>
      <c r="IA709" s="253"/>
      <c r="IB709" s="253"/>
      <c r="IC709" s="253"/>
      <c r="ID709" s="253"/>
      <c r="IE709" s="253"/>
      <c r="IF709" s="253"/>
      <c r="IG709" s="253"/>
      <c r="IH709" s="253"/>
      <c r="II709" s="253"/>
      <c r="IJ709" s="253"/>
      <c r="IK709" s="253"/>
      <c r="IL709" s="253"/>
      <c r="IM709" s="253"/>
      <c r="IN709" s="253"/>
      <c r="IO709" s="253"/>
      <c r="IP709" s="253"/>
      <c r="IQ709" s="253"/>
      <c r="IR709" s="253"/>
      <c r="IS709" s="253"/>
      <c r="IT709" s="253"/>
      <c r="IU709" s="253"/>
      <c r="IV709" s="253"/>
      <c r="IW709" s="253"/>
      <c r="IX709" s="253"/>
      <c r="IY709" s="253"/>
      <c r="IZ709" s="253"/>
      <c r="JA709" s="253"/>
      <c r="JB709" s="253"/>
      <c r="JC709" s="253"/>
      <c r="JD709" s="253"/>
      <c r="JE709" s="253"/>
      <c r="JF709" s="253"/>
      <c r="JG709" s="253"/>
      <c r="JH709" s="253"/>
      <c r="JI709" s="253"/>
      <c r="JJ709" s="253"/>
      <c r="JK709" s="253"/>
      <c r="JL709" s="253"/>
      <c r="JM709" s="253"/>
      <c r="JN709" s="253"/>
      <c r="JO709" s="253"/>
      <c r="JP709" s="253"/>
      <c r="JQ709" s="253"/>
      <c r="JR709" s="253"/>
      <c r="JS709" s="253"/>
      <c r="JT709" s="253"/>
      <c r="JU709" s="253"/>
    </row>
    <row r="710" spans="1:281" s="252" customFormat="1" ht="15" customHeight="1" x14ac:dyDescent="0.25">
      <c r="A710" s="253"/>
      <c r="B710" s="253"/>
      <c r="C710" s="253"/>
      <c r="D710" s="253"/>
      <c r="E710" s="253"/>
      <c r="F710" s="253"/>
      <c r="G710" s="253"/>
      <c r="H710" s="253"/>
      <c r="I710" s="253"/>
      <c r="J710" s="253"/>
      <c r="K710" s="253"/>
      <c r="L710" s="253"/>
      <c r="M710" s="253"/>
      <c r="N710" s="253"/>
      <c r="O710" s="253"/>
      <c r="P710" s="253"/>
      <c r="Q710" s="253"/>
      <c r="R710" s="253"/>
      <c r="S710" s="253"/>
      <c r="T710" s="253"/>
      <c r="U710" s="253" t="s">
        <v>868</v>
      </c>
      <c r="V710" s="253"/>
      <c r="W710" s="253"/>
      <c r="X710" s="253"/>
      <c r="Y710" s="253"/>
      <c r="Z710" s="253"/>
      <c r="AA710" s="253"/>
      <c r="AB710" s="253"/>
      <c r="AC710" s="253" t="s">
        <v>320</v>
      </c>
      <c r="AD710" s="253"/>
      <c r="AE710" s="253"/>
      <c r="AF710" s="253"/>
      <c r="AG710" s="253"/>
      <c r="AH710" s="253"/>
      <c r="AI710" s="253"/>
      <c r="AJ710" s="253"/>
      <c r="AK710" s="253"/>
      <c r="AL710" s="253"/>
      <c r="AM710" s="253"/>
      <c r="AN710" s="253"/>
      <c r="AO710" s="253"/>
      <c r="AP710" s="253"/>
      <c r="AQ710" s="253"/>
      <c r="AR710" s="253"/>
      <c r="AS710" s="253"/>
      <c r="AT710" s="253"/>
      <c r="AU710" s="253"/>
      <c r="AV710" s="253"/>
      <c r="AW710" s="253"/>
      <c r="AX710" s="253"/>
      <c r="AY710" s="253"/>
      <c r="AZ710" s="253"/>
      <c r="BA710" s="253"/>
      <c r="BB710" s="253"/>
      <c r="BC710" s="253"/>
      <c r="BD710" s="253"/>
      <c r="BE710" s="253"/>
      <c r="BF710" s="253"/>
      <c r="BG710" s="253"/>
      <c r="BH710" s="253"/>
      <c r="BI710" s="253"/>
      <c r="BJ710" s="253"/>
      <c r="BK710" s="253"/>
      <c r="BL710" s="253"/>
      <c r="BM710" s="253"/>
      <c r="BN710" s="253"/>
      <c r="BO710" s="253"/>
      <c r="BP710" s="253"/>
      <c r="BQ710" s="253"/>
      <c r="BR710" s="253"/>
      <c r="BS710" s="253"/>
      <c r="BT710" s="253"/>
      <c r="BU710" s="253"/>
      <c r="BV710" s="253"/>
      <c r="BW710" s="253"/>
      <c r="BX710" s="253"/>
      <c r="BY710" s="253"/>
      <c r="BZ710" s="253"/>
      <c r="CA710" s="253"/>
      <c r="CB710" s="253"/>
      <c r="CC710" s="253"/>
      <c r="CD710" s="253"/>
      <c r="CE710" s="253"/>
      <c r="CF710" s="253"/>
      <c r="CG710" s="253"/>
      <c r="CH710" s="253"/>
      <c r="CI710" s="253"/>
      <c r="CJ710" s="253"/>
      <c r="CK710" s="253"/>
      <c r="CL710" s="253"/>
      <c r="CM710" s="253"/>
      <c r="CN710" s="253"/>
      <c r="CO710" s="253"/>
      <c r="CP710" s="253"/>
      <c r="CQ710" s="253"/>
      <c r="CR710" s="253"/>
      <c r="CS710" s="253"/>
      <c r="CT710" s="253"/>
      <c r="CU710" s="253"/>
      <c r="CV710" s="253"/>
      <c r="CW710" s="253"/>
      <c r="CX710" s="253"/>
      <c r="CY710" s="253"/>
      <c r="CZ710" s="253"/>
      <c r="DA710" s="253"/>
      <c r="DB710" s="253"/>
      <c r="DC710" s="253"/>
      <c r="DD710" s="253"/>
      <c r="DE710" s="253"/>
      <c r="DF710" s="253"/>
      <c r="DG710" s="253"/>
      <c r="DH710" s="253"/>
      <c r="DI710" s="253"/>
      <c r="DJ710" s="253"/>
      <c r="DK710" s="253"/>
      <c r="DL710" s="253"/>
      <c r="DM710" s="253"/>
      <c r="DN710" s="253"/>
      <c r="DO710" s="253"/>
      <c r="DP710" s="253"/>
      <c r="DQ710" s="253"/>
      <c r="DR710" s="253"/>
      <c r="DS710" s="253"/>
      <c r="DT710" s="253"/>
      <c r="DU710" s="253"/>
      <c r="DV710" s="253"/>
      <c r="DW710" s="253"/>
      <c r="DX710" s="253"/>
      <c r="DY710" s="253"/>
      <c r="DZ710" s="253"/>
      <c r="EA710" s="253"/>
      <c r="EB710" s="253"/>
      <c r="EC710" s="253"/>
      <c r="ED710" s="253"/>
      <c r="EE710" s="253"/>
      <c r="EF710" s="253"/>
      <c r="EG710" s="253"/>
      <c r="EH710" s="253"/>
      <c r="EI710" s="253"/>
      <c r="EJ710" s="253"/>
      <c r="EK710" s="253"/>
      <c r="EL710" s="253"/>
      <c r="EM710" s="253"/>
      <c r="EN710" s="253"/>
      <c r="EO710" s="253"/>
      <c r="EP710" s="253"/>
      <c r="EQ710" s="253"/>
      <c r="ER710" s="253"/>
      <c r="ES710" s="253"/>
      <c r="ET710" s="253"/>
      <c r="EU710" s="253"/>
      <c r="EV710" s="253"/>
      <c r="EW710" s="253"/>
      <c r="EX710" s="253"/>
      <c r="EY710" s="253"/>
      <c r="EZ710" s="253"/>
      <c r="FA710" s="253"/>
      <c r="FB710" s="253"/>
      <c r="FC710" s="253"/>
      <c r="FD710" s="253"/>
      <c r="FE710" s="253"/>
      <c r="FF710" s="253"/>
      <c r="FG710" s="253"/>
      <c r="FH710" s="253"/>
      <c r="FI710" s="253"/>
      <c r="FJ710" s="253"/>
      <c r="FK710" s="253"/>
      <c r="FL710" s="253"/>
      <c r="FM710" s="253"/>
      <c r="FN710" s="253"/>
      <c r="FO710" s="253"/>
      <c r="FP710" s="253"/>
      <c r="FQ710" s="253"/>
      <c r="FR710" s="253"/>
      <c r="FS710" s="253"/>
      <c r="FT710" s="253"/>
      <c r="FU710" s="253"/>
      <c r="FV710" s="253"/>
      <c r="FW710" s="253"/>
      <c r="FX710" s="253"/>
      <c r="FY710" s="253"/>
      <c r="FZ710" s="253"/>
      <c r="GA710" s="253"/>
      <c r="GB710" s="253"/>
      <c r="GC710" s="253"/>
      <c r="GD710" s="253"/>
      <c r="GE710" s="253"/>
      <c r="GF710" s="253"/>
      <c r="GG710" s="253"/>
      <c r="GH710" s="253"/>
      <c r="GI710" s="253"/>
      <c r="GJ710" s="253"/>
      <c r="GK710" s="253"/>
      <c r="GL710" s="253"/>
      <c r="GM710" s="253"/>
      <c r="GN710" s="253"/>
      <c r="GO710" s="253"/>
      <c r="GP710" s="253"/>
      <c r="GQ710" s="253"/>
      <c r="GR710" s="253"/>
      <c r="GS710" s="253"/>
      <c r="GT710" s="253"/>
      <c r="GU710" s="253"/>
      <c r="GV710" s="253"/>
      <c r="GW710" s="253"/>
      <c r="GX710" s="253"/>
      <c r="GY710" s="253"/>
      <c r="GZ710" s="253"/>
      <c r="HA710" s="253"/>
      <c r="HB710" s="253"/>
      <c r="HC710" s="253"/>
      <c r="HD710" s="253"/>
      <c r="HE710" s="253"/>
      <c r="HF710" s="253"/>
      <c r="HG710" s="253"/>
      <c r="HH710" s="253"/>
      <c r="HI710" s="253"/>
      <c r="HJ710" s="253"/>
      <c r="HK710" s="253"/>
      <c r="HL710" s="253"/>
      <c r="HM710" s="253"/>
      <c r="HN710" s="253"/>
      <c r="HO710" s="253"/>
      <c r="HP710" s="253"/>
      <c r="HQ710" s="253"/>
      <c r="HR710" s="253"/>
      <c r="HS710" s="253"/>
      <c r="HT710" s="253"/>
      <c r="HU710" s="253"/>
      <c r="HV710" s="253"/>
      <c r="HW710" s="253"/>
      <c r="HX710" s="253"/>
      <c r="HY710" s="253"/>
      <c r="HZ710" s="253"/>
      <c r="IA710" s="253"/>
      <c r="IB710" s="253"/>
      <c r="IC710" s="253"/>
      <c r="ID710" s="253"/>
      <c r="IE710" s="253"/>
      <c r="IF710" s="253"/>
      <c r="IG710" s="253"/>
      <c r="IH710" s="253"/>
      <c r="II710" s="253"/>
      <c r="IJ710" s="253"/>
      <c r="IK710" s="253"/>
      <c r="IL710" s="253"/>
      <c r="IM710" s="253"/>
      <c r="IN710" s="253"/>
      <c r="IO710" s="253"/>
      <c r="IP710" s="253"/>
      <c r="IQ710" s="253"/>
      <c r="IR710" s="253"/>
      <c r="IS710" s="253"/>
      <c r="IT710" s="253"/>
      <c r="IU710" s="253"/>
      <c r="IV710" s="253"/>
      <c r="IW710" s="253"/>
      <c r="IX710" s="253"/>
      <c r="IY710" s="253"/>
      <c r="IZ710" s="253"/>
      <c r="JA710" s="253"/>
      <c r="JB710" s="253"/>
      <c r="JC710" s="253"/>
      <c r="JD710" s="253"/>
      <c r="JE710" s="253"/>
      <c r="JF710" s="253"/>
      <c r="JG710" s="253"/>
      <c r="JH710" s="253"/>
      <c r="JI710" s="253"/>
      <c r="JJ710" s="253"/>
      <c r="JK710" s="253"/>
      <c r="JL710" s="253"/>
      <c r="JM710" s="253"/>
      <c r="JN710" s="253"/>
      <c r="JO710" s="253"/>
      <c r="JP710" s="253"/>
      <c r="JQ710" s="253"/>
      <c r="JR710" s="253"/>
      <c r="JS710" s="253"/>
      <c r="JT710" s="253"/>
      <c r="JU710" s="253"/>
    </row>
    <row r="711" spans="1:281" s="252" customFormat="1" ht="15" customHeight="1" x14ac:dyDescent="0.25">
      <c r="A711" s="253"/>
      <c r="B711" s="253"/>
      <c r="C711" s="253"/>
      <c r="D711" s="253"/>
      <c r="E711" s="253"/>
      <c r="F711" s="253"/>
      <c r="G711" s="253"/>
      <c r="H711" s="253"/>
      <c r="I711" s="253"/>
      <c r="J711" s="253"/>
      <c r="K711" s="253"/>
      <c r="L711" s="253"/>
      <c r="M711" s="253"/>
      <c r="N711" s="253"/>
      <c r="O711" s="253"/>
      <c r="P711" s="253"/>
      <c r="Q711" s="253"/>
      <c r="R711" s="253"/>
      <c r="S711" s="253"/>
      <c r="T711" s="253"/>
      <c r="U711" s="253" t="s">
        <v>869</v>
      </c>
      <c r="V711" s="253"/>
      <c r="W711" s="253"/>
      <c r="X711" s="253"/>
      <c r="Y711" s="253"/>
      <c r="Z711" s="253"/>
      <c r="AA711" s="253"/>
      <c r="AB711" s="253"/>
      <c r="AC711" s="253" t="s">
        <v>323</v>
      </c>
      <c r="AD711" s="253"/>
      <c r="AE711" s="253"/>
      <c r="AF711" s="253"/>
      <c r="AG711" s="253"/>
      <c r="AH711" s="253"/>
      <c r="AI711" s="253"/>
      <c r="AJ711" s="253"/>
      <c r="AK711" s="253"/>
      <c r="AL711" s="253"/>
      <c r="AM711" s="253"/>
      <c r="AN711" s="253"/>
      <c r="AO711" s="253"/>
      <c r="AP711" s="253"/>
      <c r="AQ711" s="253"/>
      <c r="AR711" s="253"/>
      <c r="AS711" s="253"/>
      <c r="AT711" s="253"/>
      <c r="AU711" s="253"/>
      <c r="AV711" s="253"/>
      <c r="AW711" s="253"/>
      <c r="AX711" s="253"/>
      <c r="AY711" s="253"/>
      <c r="AZ711" s="253"/>
      <c r="BA711" s="253"/>
      <c r="BB711" s="253"/>
      <c r="BC711" s="253"/>
      <c r="BD711" s="253"/>
      <c r="BE711" s="253"/>
      <c r="BF711" s="253"/>
      <c r="BG711" s="253"/>
      <c r="BH711" s="253"/>
      <c r="BI711" s="253"/>
      <c r="BJ711" s="253"/>
      <c r="BK711" s="253"/>
      <c r="BL711" s="253"/>
      <c r="BM711" s="253"/>
      <c r="BN711" s="253"/>
      <c r="BO711" s="253"/>
      <c r="BP711" s="253"/>
      <c r="BQ711" s="253"/>
      <c r="BR711" s="253"/>
      <c r="BS711" s="253"/>
      <c r="BT711" s="253"/>
      <c r="BU711" s="253"/>
      <c r="BV711" s="253"/>
      <c r="BW711" s="253"/>
      <c r="BX711" s="253"/>
      <c r="BY711" s="253"/>
      <c r="BZ711" s="253"/>
      <c r="CA711" s="253"/>
      <c r="CB711" s="253"/>
      <c r="CC711" s="253"/>
      <c r="CD711" s="253"/>
      <c r="CE711" s="253"/>
      <c r="CF711" s="253"/>
      <c r="CG711" s="253"/>
      <c r="CH711" s="253"/>
      <c r="CI711" s="253"/>
      <c r="CJ711" s="253"/>
      <c r="CK711" s="253"/>
      <c r="CL711" s="253"/>
      <c r="CM711" s="253"/>
      <c r="CN711" s="253"/>
      <c r="CO711" s="253"/>
      <c r="CP711" s="253"/>
      <c r="CQ711" s="253"/>
      <c r="CR711" s="253"/>
      <c r="CS711" s="253"/>
      <c r="CT711" s="253"/>
      <c r="CU711" s="253"/>
      <c r="CV711" s="253"/>
      <c r="CW711" s="253"/>
      <c r="CX711" s="253"/>
      <c r="CY711" s="253"/>
      <c r="CZ711" s="253"/>
      <c r="DA711" s="253"/>
      <c r="DB711" s="253"/>
      <c r="DC711" s="253"/>
      <c r="DD711" s="253"/>
      <c r="DE711" s="253"/>
      <c r="DF711" s="253"/>
      <c r="DG711" s="253"/>
      <c r="DH711" s="253"/>
      <c r="DI711" s="253"/>
      <c r="DJ711" s="253"/>
      <c r="DK711" s="253"/>
      <c r="DL711" s="253"/>
      <c r="DM711" s="253"/>
      <c r="DN711" s="253"/>
      <c r="DO711" s="253"/>
      <c r="DP711" s="253"/>
      <c r="DQ711" s="253"/>
      <c r="DR711" s="253"/>
      <c r="DS711" s="253"/>
      <c r="DT711" s="253"/>
      <c r="DU711" s="253"/>
      <c r="DV711" s="253"/>
      <c r="DW711" s="253"/>
      <c r="DX711" s="253"/>
      <c r="DY711" s="253"/>
      <c r="DZ711" s="253"/>
      <c r="EA711" s="253"/>
      <c r="EB711" s="253"/>
      <c r="EC711" s="253"/>
      <c r="ED711" s="253"/>
      <c r="EE711" s="253"/>
      <c r="EF711" s="253"/>
      <c r="EG711" s="253"/>
      <c r="EH711" s="253"/>
      <c r="EI711" s="253"/>
      <c r="EJ711" s="253"/>
      <c r="EK711" s="253"/>
      <c r="EL711" s="253"/>
      <c r="EM711" s="253"/>
      <c r="EN711" s="253"/>
      <c r="EO711" s="253"/>
      <c r="EP711" s="253"/>
      <c r="EQ711" s="253"/>
      <c r="ER711" s="253"/>
      <c r="ES711" s="253"/>
      <c r="ET711" s="253"/>
      <c r="EU711" s="253"/>
      <c r="EV711" s="253"/>
      <c r="EW711" s="253"/>
      <c r="EX711" s="253"/>
      <c r="EY711" s="253"/>
      <c r="EZ711" s="253"/>
      <c r="FA711" s="253"/>
      <c r="FB711" s="253"/>
      <c r="FC711" s="253"/>
      <c r="FD711" s="253"/>
      <c r="FE711" s="253"/>
      <c r="FF711" s="253"/>
      <c r="FG711" s="253"/>
      <c r="FH711" s="253"/>
      <c r="FI711" s="253"/>
      <c r="FJ711" s="253"/>
      <c r="FK711" s="253"/>
      <c r="FL711" s="253"/>
      <c r="FM711" s="253"/>
      <c r="FN711" s="253"/>
      <c r="FO711" s="253"/>
      <c r="FP711" s="253"/>
      <c r="FQ711" s="253"/>
      <c r="FR711" s="253"/>
      <c r="FS711" s="253"/>
      <c r="FT711" s="253"/>
      <c r="FU711" s="253"/>
      <c r="FV711" s="253"/>
      <c r="FW711" s="253"/>
      <c r="FX711" s="253"/>
      <c r="FY711" s="253"/>
      <c r="FZ711" s="253"/>
      <c r="GA711" s="253"/>
      <c r="GB711" s="253"/>
      <c r="GC711" s="253"/>
      <c r="GD711" s="253"/>
      <c r="GE711" s="253"/>
      <c r="GF711" s="253"/>
      <c r="GG711" s="253"/>
      <c r="GH711" s="253"/>
      <c r="GI711" s="253"/>
      <c r="GJ711" s="253"/>
      <c r="GK711" s="253"/>
      <c r="GL711" s="253"/>
      <c r="GM711" s="253"/>
      <c r="GN711" s="253"/>
      <c r="GO711" s="253"/>
      <c r="GP711" s="253"/>
      <c r="GQ711" s="253"/>
      <c r="GR711" s="253"/>
      <c r="GS711" s="253"/>
      <c r="GT711" s="253"/>
      <c r="GU711" s="253"/>
      <c r="GV711" s="253"/>
      <c r="GW711" s="253"/>
      <c r="GX711" s="253"/>
      <c r="GY711" s="253"/>
      <c r="GZ711" s="253"/>
      <c r="HA711" s="253"/>
      <c r="HB711" s="253"/>
      <c r="HC711" s="253"/>
      <c r="HD711" s="253"/>
      <c r="HE711" s="253"/>
      <c r="HF711" s="253"/>
      <c r="HG711" s="253"/>
      <c r="HH711" s="253"/>
      <c r="HI711" s="253"/>
      <c r="HJ711" s="253"/>
      <c r="HK711" s="253"/>
      <c r="HL711" s="253"/>
      <c r="HM711" s="253"/>
      <c r="HN711" s="253"/>
      <c r="HO711" s="253"/>
      <c r="HP711" s="253"/>
      <c r="HQ711" s="253"/>
      <c r="HR711" s="253"/>
      <c r="HS711" s="253"/>
      <c r="HT711" s="253"/>
      <c r="HU711" s="253"/>
      <c r="HV711" s="253"/>
      <c r="HW711" s="253"/>
      <c r="HX711" s="253"/>
      <c r="HY711" s="253"/>
      <c r="HZ711" s="253"/>
      <c r="IA711" s="253"/>
      <c r="IB711" s="253"/>
      <c r="IC711" s="253"/>
      <c r="ID711" s="253"/>
      <c r="IE711" s="253"/>
      <c r="IF711" s="253"/>
      <c r="IG711" s="253"/>
      <c r="IH711" s="253"/>
      <c r="II711" s="253"/>
      <c r="IJ711" s="253"/>
      <c r="IK711" s="253"/>
      <c r="IL711" s="253"/>
      <c r="IM711" s="253"/>
      <c r="IN711" s="253"/>
      <c r="IO711" s="253"/>
      <c r="IP711" s="253"/>
      <c r="IQ711" s="253"/>
      <c r="IR711" s="253"/>
      <c r="IS711" s="253"/>
      <c r="IT711" s="253"/>
      <c r="IU711" s="253"/>
      <c r="IV711" s="253"/>
      <c r="IW711" s="253"/>
      <c r="IX711" s="253"/>
      <c r="IY711" s="253"/>
      <c r="IZ711" s="253"/>
      <c r="JA711" s="253"/>
      <c r="JB711" s="253"/>
      <c r="JC711" s="253"/>
      <c r="JD711" s="253"/>
      <c r="JE711" s="253"/>
      <c r="JF711" s="253"/>
      <c r="JG711" s="253"/>
      <c r="JH711" s="253"/>
      <c r="JI711" s="253"/>
      <c r="JJ711" s="253"/>
      <c r="JK711" s="253"/>
      <c r="JL711" s="253"/>
      <c r="JM711" s="253"/>
      <c r="JN711" s="253"/>
      <c r="JO711" s="253"/>
      <c r="JP711" s="253"/>
      <c r="JQ711" s="253"/>
      <c r="JR711" s="253"/>
      <c r="JS711" s="253"/>
      <c r="JT711" s="253"/>
      <c r="JU711" s="253"/>
    </row>
    <row r="712" spans="1:281" s="252" customFormat="1" ht="15" customHeight="1" x14ac:dyDescent="0.25">
      <c r="A712" s="253"/>
      <c r="B712" s="253"/>
      <c r="C712" s="253"/>
      <c r="D712" s="253"/>
      <c r="E712" s="253"/>
      <c r="F712" s="253"/>
      <c r="G712" s="253"/>
      <c r="H712" s="253"/>
      <c r="I712" s="253"/>
      <c r="J712" s="253"/>
      <c r="K712" s="253"/>
      <c r="L712" s="253"/>
      <c r="M712" s="253"/>
      <c r="N712" s="253"/>
      <c r="O712" s="253"/>
      <c r="P712" s="253"/>
      <c r="Q712" s="253"/>
      <c r="R712" s="253"/>
      <c r="S712" s="253"/>
      <c r="T712" s="253"/>
      <c r="U712" s="253" t="s">
        <v>870</v>
      </c>
      <c r="V712" s="253"/>
      <c r="W712" s="253"/>
      <c r="X712" s="253"/>
      <c r="Y712" s="253"/>
      <c r="Z712" s="253"/>
      <c r="AA712" s="253"/>
      <c r="AB712" s="253"/>
      <c r="AC712" s="253" t="s">
        <v>332</v>
      </c>
      <c r="AD712" s="253"/>
      <c r="AE712" s="253"/>
      <c r="AF712" s="253"/>
      <c r="AG712" s="253"/>
      <c r="AH712" s="253"/>
      <c r="AI712" s="253"/>
      <c r="AJ712" s="253"/>
      <c r="AK712" s="253"/>
      <c r="AL712" s="253"/>
      <c r="AM712" s="253"/>
      <c r="AN712" s="253"/>
      <c r="AO712" s="253"/>
      <c r="AP712" s="253"/>
      <c r="AQ712" s="253"/>
      <c r="AR712" s="253"/>
      <c r="AS712" s="253"/>
      <c r="AT712" s="253"/>
      <c r="AU712" s="253"/>
      <c r="AV712" s="253"/>
      <c r="AW712" s="253"/>
      <c r="AX712" s="253"/>
      <c r="AY712" s="253"/>
      <c r="AZ712" s="253"/>
      <c r="BA712" s="253"/>
      <c r="BB712" s="253"/>
      <c r="BC712" s="253"/>
      <c r="BD712" s="253"/>
      <c r="BE712" s="253"/>
      <c r="BF712" s="253"/>
      <c r="BG712" s="253"/>
      <c r="BH712" s="253"/>
      <c r="BI712" s="253"/>
      <c r="BJ712" s="253"/>
      <c r="BK712" s="253"/>
      <c r="BL712" s="253"/>
      <c r="BM712" s="253"/>
      <c r="BN712" s="253"/>
      <c r="BO712" s="253"/>
      <c r="BP712" s="253"/>
      <c r="BQ712" s="253"/>
      <c r="BR712" s="253"/>
      <c r="BS712" s="253"/>
      <c r="BT712" s="253"/>
      <c r="BU712" s="253"/>
      <c r="BV712" s="253"/>
      <c r="BW712" s="253"/>
      <c r="BX712" s="253"/>
      <c r="BY712" s="253"/>
      <c r="BZ712" s="253"/>
      <c r="CA712" s="253"/>
      <c r="CB712" s="253"/>
      <c r="CC712" s="253"/>
      <c r="CD712" s="253"/>
      <c r="CE712" s="253"/>
      <c r="CF712" s="253"/>
      <c r="CG712" s="253"/>
      <c r="CH712" s="253"/>
      <c r="CI712" s="253"/>
      <c r="CJ712" s="253"/>
      <c r="CK712" s="253"/>
      <c r="CL712" s="253"/>
      <c r="CM712" s="253"/>
      <c r="CN712" s="253"/>
      <c r="CO712" s="253"/>
      <c r="CP712" s="253"/>
      <c r="CQ712" s="253"/>
      <c r="CR712" s="253"/>
      <c r="CS712" s="253"/>
      <c r="CT712" s="253"/>
      <c r="CU712" s="253"/>
      <c r="CV712" s="253"/>
      <c r="CW712" s="253"/>
      <c r="CX712" s="253"/>
      <c r="CY712" s="253"/>
      <c r="CZ712" s="253"/>
      <c r="DA712" s="253"/>
      <c r="DB712" s="253"/>
      <c r="DC712" s="253"/>
      <c r="DD712" s="253"/>
      <c r="DE712" s="253"/>
      <c r="DF712" s="253"/>
      <c r="DG712" s="253"/>
      <c r="DH712" s="253"/>
      <c r="DI712" s="253"/>
      <c r="DJ712" s="253"/>
      <c r="DK712" s="253"/>
      <c r="DL712" s="253"/>
      <c r="DM712" s="253"/>
      <c r="DN712" s="253"/>
      <c r="DO712" s="253"/>
      <c r="DP712" s="253"/>
      <c r="DQ712" s="253"/>
      <c r="DR712" s="253"/>
      <c r="DS712" s="253"/>
      <c r="DT712" s="253"/>
      <c r="DU712" s="253"/>
      <c r="DV712" s="253"/>
      <c r="DW712" s="253"/>
      <c r="DX712" s="253"/>
      <c r="DY712" s="253"/>
      <c r="DZ712" s="253"/>
      <c r="EA712" s="253"/>
      <c r="EB712" s="253"/>
      <c r="EC712" s="253"/>
      <c r="ED712" s="253"/>
      <c r="EE712" s="253"/>
      <c r="EF712" s="253"/>
      <c r="EG712" s="253"/>
      <c r="EH712" s="253"/>
      <c r="EI712" s="253"/>
      <c r="EJ712" s="253"/>
      <c r="EK712" s="253"/>
      <c r="EL712" s="253"/>
      <c r="EM712" s="253"/>
      <c r="EN712" s="253"/>
      <c r="EO712" s="253"/>
      <c r="EP712" s="253"/>
      <c r="EQ712" s="253"/>
      <c r="ER712" s="253"/>
      <c r="ES712" s="253"/>
      <c r="ET712" s="253"/>
      <c r="EU712" s="253"/>
      <c r="EV712" s="253"/>
      <c r="EW712" s="253"/>
      <c r="EX712" s="253"/>
      <c r="EY712" s="253"/>
      <c r="EZ712" s="253"/>
      <c r="FA712" s="253"/>
      <c r="FB712" s="253"/>
      <c r="FC712" s="253"/>
      <c r="FD712" s="253"/>
      <c r="FE712" s="253"/>
      <c r="FF712" s="253"/>
      <c r="FG712" s="253"/>
      <c r="FH712" s="253"/>
      <c r="FI712" s="253"/>
      <c r="FJ712" s="253"/>
      <c r="FK712" s="253"/>
      <c r="FL712" s="253"/>
      <c r="FM712" s="253"/>
      <c r="FN712" s="253"/>
      <c r="FO712" s="253"/>
      <c r="FP712" s="253"/>
      <c r="FQ712" s="253"/>
      <c r="FR712" s="253"/>
      <c r="FS712" s="253"/>
      <c r="FT712" s="253"/>
      <c r="FU712" s="253"/>
      <c r="FV712" s="253"/>
      <c r="FW712" s="253"/>
      <c r="FX712" s="253"/>
      <c r="FY712" s="253"/>
      <c r="FZ712" s="253"/>
      <c r="GA712" s="253"/>
      <c r="GB712" s="253"/>
      <c r="GC712" s="253"/>
      <c r="GD712" s="253"/>
      <c r="GE712" s="253"/>
      <c r="GF712" s="253"/>
      <c r="GG712" s="253"/>
      <c r="GH712" s="253"/>
      <c r="GI712" s="253"/>
      <c r="GJ712" s="253"/>
      <c r="GK712" s="253"/>
      <c r="GL712" s="253"/>
      <c r="GM712" s="253"/>
      <c r="GN712" s="253"/>
      <c r="GO712" s="253"/>
      <c r="GP712" s="253"/>
      <c r="GQ712" s="253"/>
      <c r="GR712" s="253"/>
      <c r="GS712" s="253"/>
      <c r="GT712" s="253"/>
      <c r="GU712" s="253"/>
      <c r="GV712" s="253"/>
      <c r="GW712" s="253"/>
      <c r="GX712" s="253"/>
      <c r="GY712" s="253"/>
      <c r="GZ712" s="253"/>
      <c r="HA712" s="253"/>
      <c r="HB712" s="253"/>
      <c r="HC712" s="253"/>
      <c r="HD712" s="253"/>
      <c r="HE712" s="253"/>
      <c r="HF712" s="253"/>
      <c r="HG712" s="253"/>
      <c r="HH712" s="253"/>
      <c r="HI712" s="253"/>
      <c r="HJ712" s="253"/>
      <c r="HK712" s="253"/>
      <c r="HL712" s="253"/>
      <c r="HM712" s="253"/>
      <c r="HN712" s="253"/>
      <c r="HO712" s="253"/>
      <c r="HP712" s="253"/>
      <c r="HQ712" s="253"/>
      <c r="HR712" s="253"/>
      <c r="HS712" s="253"/>
      <c r="HT712" s="253"/>
      <c r="HU712" s="253"/>
      <c r="HV712" s="253"/>
      <c r="HW712" s="253"/>
      <c r="HX712" s="253"/>
      <c r="HY712" s="253"/>
      <c r="HZ712" s="253"/>
      <c r="IA712" s="253"/>
      <c r="IB712" s="253"/>
      <c r="IC712" s="253"/>
      <c r="ID712" s="253"/>
      <c r="IE712" s="253"/>
      <c r="IF712" s="253"/>
      <c r="IG712" s="253"/>
      <c r="IH712" s="253"/>
      <c r="II712" s="253"/>
      <c r="IJ712" s="253"/>
      <c r="IK712" s="253"/>
      <c r="IL712" s="253"/>
      <c r="IM712" s="253"/>
      <c r="IN712" s="253"/>
      <c r="IO712" s="253"/>
      <c r="IP712" s="253"/>
      <c r="IQ712" s="253"/>
      <c r="IR712" s="253"/>
      <c r="IS712" s="253"/>
      <c r="IT712" s="253"/>
      <c r="IU712" s="253"/>
      <c r="IV712" s="253"/>
      <c r="IW712" s="253"/>
      <c r="IX712" s="253"/>
      <c r="IY712" s="253"/>
      <c r="IZ712" s="253"/>
      <c r="JA712" s="253"/>
      <c r="JB712" s="253"/>
      <c r="JC712" s="253"/>
      <c r="JD712" s="253"/>
      <c r="JE712" s="253"/>
      <c r="JF712" s="253"/>
      <c r="JG712" s="253"/>
      <c r="JH712" s="253"/>
      <c r="JI712" s="253"/>
      <c r="JJ712" s="253"/>
      <c r="JK712" s="253"/>
      <c r="JL712" s="253"/>
      <c r="JM712" s="253"/>
      <c r="JN712" s="253"/>
      <c r="JO712" s="253"/>
      <c r="JP712" s="253"/>
      <c r="JQ712" s="253"/>
      <c r="JR712" s="253"/>
      <c r="JS712" s="253"/>
      <c r="JT712" s="253"/>
      <c r="JU712" s="253"/>
    </row>
    <row r="713" spans="1:281" s="252" customFormat="1" ht="15" customHeight="1" x14ac:dyDescent="0.25">
      <c r="A713" s="253"/>
      <c r="B713" s="253"/>
      <c r="C713" s="253"/>
      <c r="D713" s="253"/>
      <c r="E713" s="253"/>
      <c r="F713" s="253"/>
      <c r="G713" s="253"/>
      <c r="H713" s="253"/>
      <c r="I713" s="253"/>
      <c r="J713" s="253"/>
      <c r="K713" s="253"/>
      <c r="L713" s="253"/>
      <c r="M713" s="253"/>
      <c r="N713" s="253"/>
      <c r="O713" s="253"/>
      <c r="P713" s="253"/>
      <c r="Q713" s="253"/>
      <c r="R713" s="253"/>
      <c r="S713" s="253"/>
      <c r="T713" s="253"/>
      <c r="U713" s="253" t="s">
        <v>871</v>
      </c>
      <c r="V713" s="253"/>
      <c r="W713" s="253"/>
      <c r="X713" s="253"/>
      <c r="Y713" s="253"/>
      <c r="Z713" s="253"/>
      <c r="AA713" s="253"/>
      <c r="AB713" s="253"/>
      <c r="AC713" s="253" t="s">
        <v>393</v>
      </c>
      <c r="AD713" s="253"/>
      <c r="AE713" s="253"/>
      <c r="AF713" s="253"/>
      <c r="AG713" s="253"/>
      <c r="AH713" s="253"/>
      <c r="AI713" s="253"/>
      <c r="AJ713" s="253"/>
      <c r="AK713" s="253"/>
      <c r="AL713" s="253"/>
      <c r="AM713" s="253"/>
      <c r="AN713" s="253"/>
      <c r="AO713" s="253"/>
      <c r="AP713" s="253"/>
      <c r="AQ713" s="253"/>
      <c r="AR713" s="253"/>
      <c r="AS713" s="253"/>
      <c r="AT713" s="253"/>
      <c r="AU713" s="253"/>
      <c r="AV713" s="253"/>
      <c r="AW713" s="253"/>
      <c r="AX713" s="253"/>
      <c r="AY713" s="253"/>
      <c r="AZ713" s="253"/>
      <c r="BA713" s="253"/>
      <c r="BB713" s="253"/>
      <c r="BC713" s="253"/>
      <c r="BD713" s="253"/>
      <c r="BE713" s="253"/>
      <c r="BF713" s="253"/>
      <c r="BG713" s="253"/>
      <c r="BH713" s="253"/>
      <c r="BI713" s="253"/>
      <c r="BJ713" s="253"/>
      <c r="BK713" s="253"/>
      <c r="BL713" s="253"/>
      <c r="BM713" s="253"/>
      <c r="BN713" s="253"/>
      <c r="BO713" s="253"/>
      <c r="BP713" s="253"/>
      <c r="BQ713" s="253"/>
      <c r="BR713" s="253"/>
      <c r="BS713" s="253"/>
      <c r="BT713" s="253"/>
      <c r="BU713" s="253"/>
      <c r="BV713" s="253"/>
      <c r="BW713" s="253"/>
      <c r="BX713" s="253"/>
      <c r="BY713" s="253"/>
      <c r="BZ713" s="253"/>
      <c r="CA713" s="253"/>
      <c r="CB713" s="253"/>
      <c r="CC713" s="253"/>
      <c r="CD713" s="253"/>
      <c r="CE713" s="253"/>
      <c r="CF713" s="253"/>
      <c r="CG713" s="253"/>
      <c r="CH713" s="253"/>
      <c r="CI713" s="253"/>
      <c r="CJ713" s="253"/>
      <c r="CK713" s="253"/>
      <c r="CL713" s="253"/>
      <c r="CM713" s="253"/>
      <c r="CN713" s="253"/>
      <c r="CO713" s="253"/>
      <c r="CP713" s="253"/>
      <c r="CQ713" s="253"/>
      <c r="CR713" s="253"/>
      <c r="CS713" s="253"/>
      <c r="CT713" s="253"/>
      <c r="CU713" s="253"/>
      <c r="CV713" s="253"/>
      <c r="CW713" s="253"/>
      <c r="CX713" s="253"/>
      <c r="CY713" s="253"/>
      <c r="CZ713" s="253"/>
      <c r="DA713" s="253"/>
      <c r="DB713" s="253"/>
      <c r="DC713" s="253"/>
      <c r="DD713" s="253"/>
      <c r="DE713" s="253"/>
      <c r="DF713" s="253"/>
      <c r="DG713" s="253"/>
      <c r="DH713" s="253"/>
      <c r="DI713" s="253"/>
      <c r="DJ713" s="253"/>
      <c r="DK713" s="253"/>
      <c r="DL713" s="253"/>
      <c r="DM713" s="253"/>
      <c r="DN713" s="253"/>
      <c r="DO713" s="253"/>
      <c r="DP713" s="253"/>
      <c r="DQ713" s="253"/>
      <c r="DR713" s="253"/>
      <c r="DS713" s="253"/>
      <c r="DT713" s="253"/>
      <c r="DU713" s="253"/>
      <c r="DV713" s="253"/>
      <c r="DW713" s="253"/>
      <c r="DX713" s="253"/>
      <c r="DY713" s="253"/>
      <c r="DZ713" s="253"/>
      <c r="EA713" s="253"/>
      <c r="EB713" s="253"/>
      <c r="EC713" s="253"/>
      <c r="ED713" s="253"/>
      <c r="EE713" s="253"/>
      <c r="EF713" s="253"/>
      <c r="EG713" s="253"/>
      <c r="EH713" s="253"/>
      <c r="EI713" s="253"/>
      <c r="EJ713" s="253"/>
      <c r="EK713" s="253"/>
      <c r="EL713" s="253"/>
      <c r="EM713" s="253"/>
      <c r="EN713" s="253"/>
      <c r="EO713" s="253"/>
      <c r="EP713" s="253"/>
      <c r="EQ713" s="253"/>
      <c r="ER713" s="253"/>
      <c r="ES713" s="253"/>
      <c r="ET713" s="253"/>
      <c r="EU713" s="253"/>
      <c r="EV713" s="253"/>
      <c r="EW713" s="253"/>
      <c r="EX713" s="253"/>
      <c r="EY713" s="253"/>
      <c r="EZ713" s="253"/>
      <c r="FA713" s="253"/>
      <c r="FB713" s="253"/>
      <c r="FC713" s="253"/>
      <c r="FD713" s="253"/>
      <c r="FE713" s="253"/>
      <c r="FF713" s="253"/>
      <c r="FG713" s="253"/>
      <c r="FH713" s="253"/>
      <c r="FI713" s="253"/>
      <c r="FJ713" s="253"/>
      <c r="FK713" s="253"/>
      <c r="FL713" s="253"/>
      <c r="FM713" s="253"/>
      <c r="FN713" s="253"/>
      <c r="FO713" s="253"/>
      <c r="FP713" s="253"/>
      <c r="FQ713" s="253"/>
      <c r="FR713" s="253"/>
      <c r="FS713" s="253"/>
      <c r="FT713" s="253"/>
      <c r="FU713" s="253"/>
      <c r="FV713" s="253"/>
      <c r="FW713" s="253"/>
      <c r="FX713" s="253"/>
      <c r="FY713" s="253"/>
      <c r="FZ713" s="253"/>
      <c r="GA713" s="253"/>
      <c r="GB713" s="253"/>
      <c r="GC713" s="253"/>
      <c r="GD713" s="253"/>
      <c r="GE713" s="253"/>
      <c r="GF713" s="253"/>
      <c r="GG713" s="253"/>
      <c r="GH713" s="253"/>
      <c r="GI713" s="253"/>
      <c r="GJ713" s="253"/>
      <c r="GK713" s="253"/>
      <c r="GL713" s="253"/>
      <c r="GM713" s="253"/>
      <c r="GN713" s="253"/>
      <c r="GO713" s="253"/>
      <c r="GP713" s="253"/>
      <c r="GQ713" s="253"/>
      <c r="GR713" s="253"/>
      <c r="GS713" s="253"/>
      <c r="GT713" s="253"/>
      <c r="GU713" s="253"/>
      <c r="GV713" s="253"/>
      <c r="GW713" s="253"/>
      <c r="GX713" s="253"/>
      <c r="GY713" s="253"/>
      <c r="GZ713" s="253"/>
      <c r="HA713" s="253"/>
      <c r="HB713" s="253"/>
      <c r="HC713" s="253"/>
      <c r="HD713" s="253"/>
      <c r="HE713" s="253"/>
      <c r="HF713" s="253"/>
      <c r="HG713" s="253"/>
      <c r="HH713" s="253"/>
      <c r="HI713" s="253"/>
      <c r="HJ713" s="253"/>
      <c r="HK713" s="253"/>
      <c r="HL713" s="253"/>
      <c r="HM713" s="253"/>
      <c r="HN713" s="253"/>
      <c r="HO713" s="253"/>
      <c r="HP713" s="253"/>
      <c r="HQ713" s="253"/>
      <c r="HR713" s="253"/>
      <c r="HS713" s="253"/>
      <c r="HT713" s="253"/>
      <c r="HU713" s="253"/>
      <c r="HV713" s="253"/>
      <c r="HW713" s="253"/>
      <c r="HX713" s="253"/>
      <c r="HY713" s="253"/>
      <c r="HZ713" s="253"/>
      <c r="IA713" s="253"/>
      <c r="IB713" s="253"/>
      <c r="IC713" s="253"/>
      <c r="ID713" s="253"/>
      <c r="IE713" s="253"/>
      <c r="IF713" s="253"/>
      <c r="IG713" s="253"/>
      <c r="IH713" s="253"/>
      <c r="II713" s="253"/>
      <c r="IJ713" s="253"/>
      <c r="IK713" s="253"/>
      <c r="IL713" s="253"/>
      <c r="IM713" s="253"/>
      <c r="IN713" s="253"/>
      <c r="IO713" s="253"/>
      <c r="IP713" s="253"/>
      <c r="IQ713" s="253"/>
      <c r="IR713" s="253"/>
      <c r="IS713" s="253"/>
      <c r="IT713" s="253"/>
      <c r="IU713" s="253"/>
      <c r="IV713" s="253"/>
      <c r="IW713" s="253"/>
      <c r="IX713" s="253"/>
      <c r="IY713" s="253"/>
      <c r="IZ713" s="253"/>
      <c r="JA713" s="253"/>
      <c r="JB713" s="253"/>
      <c r="JC713" s="253"/>
      <c r="JD713" s="253"/>
      <c r="JE713" s="253"/>
      <c r="JF713" s="253"/>
      <c r="JG713" s="253"/>
      <c r="JH713" s="253"/>
      <c r="JI713" s="253"/>
      <c r="JJ713" s="253"/>
      <c r="JK713" s="253"/>
      <c r="JL713" s="253"/>
      <c r="JM713" s="253"/>
      <c r="JN713" s="253"/>
      <c r="JO713" s="253"/>
      <c r="JP713" s="253"/>
      <c r="JQ713" s="253"/>
      <c r="JR713" s="253"/>
      <c r="JS713" s="253"/>
      <c r="JT713" s="253"/>
      <c r="JU713" s="253"/>
    </row>
    <row r="714" spans="1:281" s="252" customFormat="1" ht="15" customHeight="1" x14ac:dyDescent="0.25">
      <c r="A714" s="253"/>
      <c r="B714" s="253"/>
      <c r="C714" s="253"/>
      <c r="D714" s="253"/>
      <c r="E714" s="253"/>
      <c r="F714" s="253"/>
      <c r="G714" s="253"/>
      <c r="H714" s="253"/>
      <c r="I714" s="253"/>
      <c r="J714" s="253"/>
      <c r="K714" s="253"/>
      <c r="L714" s="253"/>
      <c r="M714" s="253"/>
      <c r="N714" s="253"/>
      <c r="O714" s="253"/>
      <c r="P714" s="253"/>
      <c r="Q714" s="253"/>
      <c r="R714" s="253"/>
      <c r="S714" s="253"/>
      <c r="T714" s="253"/>
      <c r="U714" s="253" t="s">
        <v>872</v>
      </c>
      <c r="V714" s="253"/>
      <c r="W714" s="253"/>
      <c r="X714" s="253"/>
      <c r="Y714" s="253"/>
      <c r="Z714" s="253"/>
      <c r="AA714" s="253"/>
      <c r="AB714" s="253"/>
      <c r="AC714" s="253" t="s">
        <v>316</v>
      </c>
      <c r="AD714" s="253"/>
      <c r="AE714" s="253"/>
      <c r="AF714" s="253"/>
      <c r="AG714" s="253"/>
      <c r="AH714" s="253"/>
      <c r="AI714" s="253"/>
      <c r="AJ714" s="253"/>
      <c r="AK714" s="253"/>
      <c r="AL714" s="253"/>
      <c r="AM714" s="253"/>
      <c r="AN714" s="253"/>
      <c r="AO714" s="253"/>
      <c r="AP714" s="253"/>
      <c r="AQ714" s="253"/>
      <c r="AR714" s="253"/>
      <c r="AS714" s="253"/>
      <c r="AT714" s="253"/>
      <c r="AU714" s="253"/>
      <c r="AV714" s="253"/>
      <c r="AW714" s="253"/>
      <c r="AX714" s="253"/>
      <c r="AY714" s="253"/>
      <c r="AZ714" s="253"/>
      <c r="BA714" s="253"/>
      <c r="BB714" s="253"/>
      <c r="BC714" s="253"/>
      <c r="BD714" s="253"/>
      <c r="BE714" s="253"/>
      <c r="BF714" s="253"/>
      <c r="BG714" s="253"/>
      <c r="BH714" s="253"/>
      <c r="BI714" s="253"/>
      <c r="BJ714" s="253"/>
      <c r="BK714" s="253"/>
      <c r="BL714" s="253"/>
      <c r="BM714" s="253"/>
      <c r="BN714" s="253"/>
      <c r="BO714" s="253"/>
      <c r="BP714" s="253"/>
      <c r="BQ714" s="253"/>
      <c r="BR714" s="253"/>
      <c r="BS714" s="253"/>
      <c r="BT714" s="253"/>
      <c r="BU714" s="253"/>
      <c r="BV714" s="253"/>
      <c r="BW714" s="253"/>
      <c r="BX714" s="253"/>
      <c r="BY714" s="253"/>
      <c r="BZ714" s="253"/>
      <c r="CA714" s="253"/>
      <c r="CB714" s="253"/>
      <c r="CC714" s="253"/>
      <c r="CD714" s="253"/>
      <c r="CE714" s="253"/>
      <c r="CF714" s="253"/>
      <c r="CG714" s="253"/>
      <c r="CH714" s="253"/>
      <c r="CI714" s="253"/>
      <c r="CJ714" s="253"/>
      <c r="CK714" s="253"/>
      <c r="CL714" s="253"/>
      <c r="CM714" s="253"/>
      <c r="CN714" s="253"/>
      <c r="CO714" s="253"/>
      <c r="CP714" s="253"/>
      <c r="CQ714" s="253"/>
      <c r="CR714" s="253"/>
      <c r="CS714" s="253"/>
      <c r="CT714" s="253"/>
      <c r="CU714" s="253"/>
      <c r="CV714" s="253"/>
      <c r="CW714" s="253"/>
      <c r="CX714" s="253"/>
      <c r="CY714" s="253"/>
      <c r="CZ714" s="253"/>
      <c r="DA714" s="253"/>
      <c r="DB714" s="253"/>
      <c r="DC714" s="253"/>
      <c r="DD714" s="253"/>
      <c r="DE714" s="253"/>
      <c r="DF714" s="253"/>
      <c r="DG714" s="253"/>
      <c r="DH714" s="253"/>
      <c r="DI714" s="253"/>
      <c r="DJ714" s="253"/>
      <c r="DK714" s="253"/>
      <c r="DL714" s="253"/>
      <c r="DM714" s="253"/>
      <c r="DN714" s="253"/>
      <c r="DO714" s="253"/>
      <c r="DP714" s="253"/>
      <c r="DQ714" s="253"/>
      <c r="DR714" s="253"/>
      <c r="DS714" s="253"/>
      <c r="DT714" s="253"/>
      <c r="DU714" s="253"/>
      <c r="DV714" s="253"/>
      <c r="DW714" s="253"/>
      <c r="DX714" s="253"/>
      <c r="DY714" s="253"/>
      <c r="DZ714" s="253"/>
      <c r="EA714" s="253"/>
      <c r="EB714" s="253"/>
      <c r="EC714" s="253"/>
      <c r="ED714" s="253"/>
      <c r="EE714" s="253"/>
      <c r="EF714" s="253"/>
      <c r="EG714" s="253"/>
      <c r="EH714" s="253"/>
      <c r="EI714" s="253"/>
      <c r="EJ714" s="253"/>
      <c r="EK714" s="253"/>
      <c r="EL714" s="253"/>
      <c r="EM714" s="253"/>
      <c r="EN714" s="253"/>
      <c r="EO714" s="253"/>
      <c r="EP714" s="253"/>
      <c r="EQ714" s="253"/>
      <c r="ER714" s="253"/>
      <c r="ES714" s="253"/>
      <c r="ET714" s="253"/>
      <c r="EU714" s="253"/>
      <c r="EV714" s="253"/>
      <c r="EW714" s="253"/>
      <c r="EX714" s="253"/>
      <c r="EY714" s="253"/>
      <c r="EZ714" s="253"/>
      <c r="FA714" s="253"/>
      <c r="FB714" s="253"/>
      <c r="FC714" s="253"/>
      <c r="FD714" s="253"/>
      <c r="FE714" s="253"/>
      <c r="FF714" s="253"/>
      <c r="FG714" s="253"/>
      <c r="FH714" s="253"/>
      <c r="FI714" s="253"/>
      <c r="FJ714" s="253"/>
      <c r="FK714" s="253"/>
      <c r="FL714" s="253"/>
      <c r="FM714" s="253"/>
      <c r="FN714" s="253"/>
      <c r="FO714" s="253"/>
      <c r="FP714" s="253"/>
      <c r="FQ714" s="253"/>
      <c r="FR714" s="253"/>
      <c r="FS714" s="253"/>
      <c r="FT714" s="253"/>
      <c r="FU714" s="253"/>
      <c r="FV714" s="253"/>
      <c r="FW714" s="253"/>
      <c r="FX714" s="253"/>
      <c r="FY714" s="253"/>
      <c r="FZ714" s="253"/>
      <c r="GA714" s="253"/>
      <c r="GB714" s="253"/>
      <c r="GC714" s="253"/>
      <c r="GD714" s="253"/>
      <c r="GE714" s="253"/>
      <c r="GF714" s="253"/>
      <c r="GG714" s="253"/>
      <c r="GH714" s="253"/>
      <c r="GI714" s="253"/>
      <c r="GJ714" s="253"/>
      <c r="GK714" s="253"/>
      <c r="GL714" s="253"/>
      <c r="GM714" s="253"/>
      <c r="GN714" s="253"/>
      <c r="GO714" s="253"/>
      <c r="GP714" s="253"/>
      <c r="GQ714" s="253"/>
      <c r="GR714" s="253"/>
      <c r="GS714" s="253"/>
      <c r="GT714" s="253"/>
      <c r="GU714" s="253"/>
      <c r="GV714" s="253"/>
      <c r="GW714" s="253"/>
      <c r="GX714" s="253"/>
      <c r="GY714" s="253"/>
      <c r="GZ714" s="253"/>
      <c r="HA714" s="253"/>
      <c r="HB714" s="253"/>
      <c r="HC714" s="253"/>
      <c r="HD714" s="253"/>
      <c r="HE714" s="253"/>
      <c r="HF714" s="253"/>
      <c r="HG714" s="253"/>
      <c r="HH714" s="253"/>
      <c r="HI714" s="253"/>
      <c r="HJ714" s="253"/>
      <c r="HK714" s="253"/>
      <c r="HL714" s="253"/>
      <c r="HM714" s="253"/>
      <c r="HN714" s="253"/>
      <c r="HO714" s="253"/>
      <c r="HP714" s="253"/>
      <c r="HQ714" s="253"/>
      <c r="HR714" s="253"/>
      <c r="HS714" s="253"/>
      <c r="HT714" s="253"/>
      <c r="HU714" s="253"/>
      <c r="HV714" s="253"/>
      <c r="HW714" s="253"/>
      <c r="HX714" s="253"/>
      <c r="HY714" s="253"/>
      <c r="HZ714" s="253"/>
      <c r="IA714" s="253"/>
      <c r="IB714" s="253"/>
      <c r="IC714" s="253"/>
      <c r="ID714" s="253"/>
      <c r="IE714" s="253"/>
      <c r="IF714" s="253"/>
      <c r="IG714" s="253"/>
      <c r="IH714" s="253"/>
      <c r="II714" s="253"/>
      <c r="IJ714" s="253"/>
      <c r="IK714" s="253"/>
      <c r="IL714" s="253"/>
      <c r="IM714" s="253"/>
      <c r="IN714" s="253"/>
      <c r="IO714" s="253"/>
      <c r="IP714" s="253"/>
      <c r="IQ714" s="253"/>
      <c r="IR714" s="253"/>
      <c r="IS714" s="253"/>
      <c r="IT714" s="253"/>
      <c r="IU714" s="253"/>
      <c r="IV714" s="253"/>
      <c r="IW714" s="253"/>
      <c r="IX714" s="253"/>
      <c r="IY714" s="253"/>
      <c r="IZ714" s="253"/>
      <c r="JA714" s="253"/>
      <c r="JB714" s="253"/>
      <c r="JC714" s="253"/>
      <c r="JD714" s="253"/>
      <c r="JE714" s="253"/>
      <c r="JF714" s="253"/>
      <c r="JG714" s="253"/>
      <c r="JH714" s="253"/>
      <c r="JI714" s="253"/>
      <c r="JJ714" s="253"/>
      <c r="JK714" s="253"/>
      <c r="JL714" s="253"/>
      <c r="JM714" s="253"/>
      <c r="JN714" s="253"/>
      <c r="JO714" s="253"/>
      <c r="JP714" s="253"/>
      <c r="JQ714" s="253"/>
      <c r="JR714" s="253"/>
      <c r="JS714" s="253"/>
      <c r="JT714" s="253"/>
      <c r="JU714" s="253"/>
    </row>
    <row r="715" spans="1:281" s="252" customFormat="1" ht="15" customHeight="1" x14ac:dyDescent="0.25">
      <c r="A715" s="253"/>
      <c r="B715" s="253"/>
      <c r="C715" s="253"/>
      <c r="D715" s="253"/>
      <c r="E715" s="253"/>
      <c r="F715" s="253"/>
      <c r="G715" s="253"/>
      <c r="H715" s="253"/>
      <c r="I715" s="253"/>
      <c r="J715" s="253"/>
      <c r="K715" s="253"/>
      <c r="L715" s="253"/>
      <c r="M715" s="253"/>
      <c r="N715" s="253"/>
      <c r="O715" s="253"/>
      <c r="P715" s="253"/>
      <c r="Q715" s="253"/>
      <c r="R715" s="253"/>
      <c r="S715" s="253"/>
      <c r="T715" s="253"/>
      <c r="U715" s="253" t="s">
        <v>873</v>
      </c>
      <c r="V715" s="253"/>
      <c r="W715" s="253"/>
      <c r="X715" s="253"/>
      <c r="Y715" s="253"/>
      <c r="Z715" s="253"/>
      <c r="AA715" s="253"/>
      <c r="AB715" s="253"/>
      <c r="AC715" s="253" t="s">
        <v>316</v>
      </c>
      <c r="AD715" s="253"/>
      <c r="AE715" s="253"/>
      <c r="AF715" s="253"/>
      <c r="AG715" s="253"/>
      <c r="AH715" s="253"/>
      <c r="AI715" s="253"/>
      <c r="AJ715" s="253"/>
      <c r="AK715" s="253"/>
      <c r="AL715" s="253"/>
      <c r="AM715" s="253"/>
      <c r="AN715" s="253"/>
      <c r="AO715" s="253"/>
      <c r="AP715" s="253"/>
      <c r="AQ715" s="253"/>
      <c r="AR715" s="253"/>
      <c r="AS715" s="253"/>
      <c r="AT715" s="253"/>
      <c r="AU715" s="253"/>
      <c r="AV715" s="253"/>
      <c r="AW715" s="253"/>
      <c r="AX715" s="253"/>
      <c r="AY715" s="253"/>
      <c r="AZ715" s="253"/>
      <c r="BA715" s="253"/>
      <c r="BB715" s="253"/>
      <c r="BC715" s="253"/>
      <c r="BD715" s="253"/>
      <c r="BE715" s="253"/>
      <c r="BF715" s="253"/>
      <c r="BG715" s="253"/>
      <c r="BH715" s="253"/>
      <c r="BI715" s="253"/>
      <c r="BJ715" s="253"/>
      <c r="BK715" s="253"/>
      <c r="BL715" s="253"/>
      <c r="BM715" s="253"/>
      <c r="BN715" s="253"/>
      <c r="BO715" s="253"/>
      <c r="BP715" s="253"/>
      <c r="BQ715" s="253"/>
      <c r="BR715" s="253"/>
      <c r="BS715" s="253"/>
      <c r="BT715" s="253"/>
      <c r="BU715" s="253"/>
      <c r="BV715" s="253"/>
      <c r="BW715" s="253"/>
      <c r="BX715" s="253"/>
      <c r="BY715" s="253"/>
      <c r="BZ715" s="253"/>
      <c r="CA715" s="253"/>
      <c r="CB715" s="253"/>
      <c r="CC715" s="253"/>
      <c r="CD715" s="253"/>
      <c r="CE715" s="253"/>
      <c r="CF715" s="253"/>
      <c r="CG715" s="253"/>
      <c r="CH715" s="253"/>
      <c r="CI715" s="253"/>
      <c r="CJ715" s="253"/>
      <c r="CK715" s="253"/>
      <c r="CL715" s="253"/>
      <c r="CM715" s="253"/>
      <c r="CN715" s="253"/>
      <c r="CO715" s="253"/>
      <c r="CP715" s="253"/>
      <c r="CQ715" s="253"/>
      <c r="CR715" s="253"/>
      <c r="CS715" s="253"/>
      <c r="CT715" s="253"/>
      <c r="CU715" s="253"/>
      <c r="CV715" s="253"/>
      <c r="CW715" s="253"/>
      <c r="CX715" s="253"/>
      <c r="CY715" s="253"/>
      <c r="CZ715" s="253"/>
      <c r="DA715" s="253"/>
      <c r="DB715" s="253"/>
      <c r="DC715" s="253"/>
      <c r="DD715" s="253"/>
      <c r="DE715" s="253"/>
      <c r="DF715" s="253"/>
      <c r="DG715" s="253"/>
      <c r="DH715" s="253"/>
      <c r="DI715" s="253"/>
      <c r="DJ715" s="253"/>
      <c r="DK715" s="253"/>
      <c r="DL715" s="253"/>
      <c r="DM715" s="253"/>
      <c r="DN715" s="253"/>
      <c r="DO715" s="253"/>
      <c r="DP715" s="253"/>
      <c r="DQ715" s="253"/>
      <c r="DR715" s="253"/>
      <c r="DS715" s="253"/>
      <c r="DT715" s="253"/>
      <c r="DU715" s="253"/>
      <c r="DV715" s="253"/>
      <c r="DW715" s="253"/>
      <c r="DX715" s="253"/>
      <c r="DY715" s="253"/>
      <c r="DZ715" s="253"/>
      <c r="EA715" s="253"/>
      <c r="EB715" s="253"/>
      <c r="EC715" s="253"/>
      <c r="ED715" s="253"/>
      <c r="EE715" s="253"/>
      <c r="EF715" s="253"/>
      <c r="EG715" s="253"/>
      <c r="EH715" s="253"/>
      <c r="EI715" s="253"/>
      <c r="EJ715" s="253"/>
      <c r="EK715" s="253"/>
      <c r="EL715" s="253"/>
      <c r="EM715" s="253"/>
      <c r="EN715" s="253"/>
      <c r="EO715" s="253"/>
      <c r="EP715" s="253"/>
      <c r="EQ715" s="253"/>
      <c r="ER715" s="253"/>
      <c r="ES715" s="253"/>
      <c r="ET715" s="253"/>
      <c r="EU715" s="253"/>
      <c r="EV715" s="253"/>
      <c r="EW715" s="253"/>
      <c r="EX715" s="253"/>
      <c r="EY715" s="253"/>
      <c r="EZ715" s="253"/>
      <c r="FA715" s="253"/>
      <c r="FB715" s="253"/>
      <c r="FC715" s="253"/>
      <c r="FD715" s="253"/>
      <c r="FE715" s="253"/>
      <c r="FF715" s="253"/>
      <c r="FG715" s="253"/>
      <c r="FH715" s="253"/>
      <c r="FI715" s="253"/>
      <c r="FJ715" s="253"/>
      <c r="FK715" s="253"/>
      <c r="FL715" s="253"/>
      <c r="FM715" s="253"/>
      <c r="FN715" s="253"/>
      <c r="FO715" s="253"/>
      <c r="FP715" s="253"/>
      <c r="FQ715" s="253"/>
      <c r="FR715" s="253"/>
      <c r="FS715" s="253"/>
      <c r="FT715" s="253"/>
      <c r="FU715" s="253"/>
      <c r="FV715" s="253"/>
      <c r="FW715" s="253"/>
      <c r="FX715" s="253"/>
      <c r="FY715" s="253"/>
      <c r="FZ715" s="253"/>
      <c r="GA715" s="253"/>
      <c r="GB715" s="253"/>
      <c r="GC715" s="253"/>
      <c r="GD715" s="253"/>
      <c r="GE715" s="253"/>
      <c r="GF715" s="253"/>
      <c r="GG715" s="253"/>
      <c r="GH715" s="253"/>
      <c r="GI715" s="253"/>
      <c r="GJ715" s="253"/>
      <c r="GK715" s="253"/>
      <c r="GL715" s="253"/>
      <c r="GM715" s="253"/>
      <c r="GN715" s="253"/>
      <c r="GO715" s="253"/>
      <c r="GP715" s="253"/>
      <c r="GQ715" s="253"/>
      <c r="GR715" s="253"/>
      <c r="GS715" s="253"/>
      <c r="GT715" s="253"/>
      <c r="GU715" s="253"/>
      <c r="GV715" s="253"/>
      <c r="GW715" s="253"/>
      <c r="GX715" s="253"/>
      <c r="GY715" s="253"/>
      <c r="GZ715" s="253"/>
      <c r="HA715" s="253"/>
      <c r="HB715" s="253"/>
      <c r="HC715" s="253"/>
      <c r="HD715" s="253"/>
      <c r="HE715" s="253"/>
      <c r="HF715" s="253"/>
      <c r="HG715" s="253"/>
      <c r="HH715" s="253"/>
      <c r="HI715" s="253"/>
      <c r="HJ715" s="253"/>
      <c r="HK715" s="253"/>
      <c r="HL715" s="253"/>
      <c r="HM715" s="253"/>
      <c r="HN715" s="253"/>
      <c r="HO715" s="253"/>
      <c r="HP715" s="253"/>
      <c r="HQ715" s="253"/>
      <c r="HR715" s="253"/>
      <c r="HS715" s="253"/>
      <c r="HT715" s="253"/>
      <c r="HU715" s="253"/>
      <c r="HV715" s="253"/>
      <c r="HW715" s="253"/>
      <c r="HX715" s="253"/>
      <c r="HY715" s="253"/>
      <c r="HZ715" s="253"/>
      <c r="IA715" s="253"/>
      <c r="IB715" s="253"/>
      <c r="IC715" s="253"/>
      <c r="ID715" s="253"/>
      <c r="IE715" s="253"/>
      <c r="IF715" s="253"/>
      <c r="IG715" s="253"/>
      <c r="IH715" s="253"/>
      <c r="II715" s="253"/>
      <c r="IJ715" s="253"/>
      <c r="IK715" s="253"/>
      <c r="IL715" s="253"/>
      <c r="IM715" s="253"/>
      <c r="IN715" s="253"/>
      <c r="IO715" s="253"/>
      <c r="IP715" s="253"/>
      <c r="IQ715" s="253"/>
      <c r="IR715" s="253"/>
      <c r="IS715" s="253"/>
      <c r="IT715" s="253"/>
      <c r="IU715" s="253"/>
      <c r="IV715" s="253"/>
      <c r="IW715" s="253"/>
      <c r="IX715" s="253"/>
      <c r="IY715" s="253"/>
      <c r="IZ715" s="253"/>
      <c r="JA715" s="253"/>
      <c r="JB715" s="253"/>
      <c r="JC715" s="253"/>
      <c r="JD715" s="253"/>
      <c r="JE715" s="253"/>
      <c r="JF715" s="253"/>
      <c r="JG715" s="253"/>
      <c r="JH715" s="253"/>
      <c r="JI715" s="253"/>
      <c r="JJ715" s="253"/>
      <c r="JK715" s="253"/>
      <c r="JL715" s="253"/>
      <c r="JM715" s="253"/>
      <c r="JN715" s="253"/>
      <c r="JO715" s="253"/>
      <c r="JP715" s="253"/>
      <c r="JQ715" s="253"/>
      <c r="JR715" s="253"/>
      <c r="JS715" s="253"/>
      <c r="JT715" s="253"/>
      <c r="JU715" s="253"/>
    </row>
    <row r="716" spans="1:281" s="252" customFormat="1" ht="15" customHeight="1" x14ac:dyDescent="0.25">
      <c r="A716" s="253"/>
      <c r="B716" s="253"/>
      <c r="C716" s="253"/>
      <c r="D716" s="253"/>
      <c r="E716" s="253"/>
      <c r="F716" s="253"/>
      <c r="G716" s="253"/>
      <c r="H716" s="253"/>
      <c r="I716" s="253"/>
      <c r="J716" s="253"/>
      <c r="K716" s="253"/>
      <c r="L716" s="253"/>
      <c r="M716" s="253"/>
      <c r="N716" s="253"/>
      <c r="O716" s="253"/>
      <c r="P716" s="253"/>
      <c r="Q716" s="253"/>
      <c r="R716" s="253"/>
      <c r="S716" s="253"/>
      <c r="T716" s="253"/>
      <c r="U716" s="253" t="s">
        <v>874</v>
      </c>
      <c r="V716" s="253"/>
      <c r="W716" s="253"/>
      <c r="X716" s="253"/>
      <c r="Y716" s="253"/>
      <c r="Z716" s="253"/>
      <c r="AA716" s="253"/>
      <c r="AB716" s="253"/>
      <c r="AC716" s="253" t="s">
        <v>320</v>
      </c>
      <c r="AD716" s="253"/>
      <c r="AE716" s="253"/>
      <c r="AF716" s="253"/>
      <c r="AG716" s="253"/>
      <c r="AH716" s="253"/>
      <c r="AI716" s="253"/>
      <c r="AJ716" s="253"/>
      <c r="AK716" s="253"/>
      <c r="AL716" s="253"/>
      <c r="AM716" s="253"/>
      <c r="AN716" s="253"/>
      <c r="AO716" s="253"/>
      <c r="AP716" s="253"/>
      <c r="AQ716" s="253"/>
      <c r="AR716" s="253"/>
      <c r="AS716" s="253"/>
      <c r="AT716" s="253"/>
      <c r="AU716" s="253"/>
      <c r="AV716" s="253"/>
      <c r="AW716" s="253"/>
      <c r="AX716" s="253"/>
      <c r="AY716" s="253"/>
      <c r="AZ716" s="253"/>
      <c r="BA716" s="253"/>
      <c r="BB716" s="253"/>
      <c r="BC716" s="253"/>
      <c r="BD716" s="253"/>
      <c r="BE716" s="253"/>
      <c r="BF716" s="253"/>
      <c r="BG716" s="253"/>
      <c r="BH716" s="253"/>
      <c r="BI716" s="253"/>
      <c r="BJ716" s="253"/>
      <c r="BK716" s="253"/>
      <c r="BL716" s="253"/>
      <c r="BM716" s="253"/>
      <c r="BN716" s="253"/>
      <c r="BO716" s="253"/>
      <c r="BP716" s="253"/>
      <c r="BQ716" s="253"/>
      <c r="BR716" s="253"/>
      <c r="BS716" s="253"/>
      <c r="BT716" s="253"/>
      <c r="BU716" s="253"/>
      <c r="BV716" s="253"/>
      <c r="BW716" s="253"/>
      <c r="BX716" s="253"/>
      <c r="BY716" s="253"/>
      <c r="BZ716" s="253"/>
      <c r="CA716" s="253"/>
      <c r="CB716" s="253"/>
      <c r="CC716" s="253"/>
      <c r="CD716" s="253"/>
      <c r="CE716" s="253"/>
      <c r="CF716" s="253"/>
      <c r="CG716" s="253"/>
      <c r="CH716" s="253"/>
      <c r="CI716" s="253"/>
      <c r="CJ716" s="253"/>
      <c r="CK716" s="253"/>
      <c r="CL716" s="253"/>
      <c r="CM716" s="253"/>
      <c r="CN716" s="253"/>
      <c r="CO716" s="253"/>
      <c r="CP716" s="253"/>
      <c r="CQ716" s="253"/>
      <c r="CR716" s="253"/>
      <c r="CS716" s="253"/>
      <c r="CT716" s="253"/>
      <c r="CU716" s="253"/>
      <c r="CV716" s="253"/>
      <c r="CW716" s="253"/>
      <c r="CX716" s="253"/>
      <c r="CY716" s="253"/>
      <c r="CZ716" s="253"/>
      <c r="DA716" s="253"/>
      <c r="DB716" s="253"/>
      <c r="DC716" s="253"/>
      <c r="DD716" s="253"/>
      <c r="DE716" s="253"/>
      <c r="DF716" s="253"/>
      <c r="DG716" s="253"/>
      <c r="DH716" s="253"/>
      <c r="DI716" s="253"/>
      <c r="DJ716" s="253"/>
      <c r="DK716" s="253"/>
      <c r="DL716" s="253"/>
      <c r="DM716" s="253"/>
      <c r="DN716" s="253"/>
      <c r="DO716" s="253"/>
      <c r="DP716" s="253"/>
      <c r="DQ716" s="253"/>
      <c r="DR716" s="253"/>
      <c r="DS716" s="253"/>
      <c r="DT716" s="253"/>
      <c r="DU716" s="253"/>
      <c r="DV716" s="253"/>
      <c r="DW716" s="253"/>
      <c r="DX716" s="253"/>
      <c r="DY716" s="253"/>
      <c r="DZ716" s="253"/>
      <c r="EA716" s="253"/>
      <c r="EB716" s="253"/>
      <c r="EC716" s="253"/>
      <c r="ED716" s="253"/>
      <c r="EE716" s="253"/>
      <c r="EF716" s="253"/>
      <c r="EG716" s="253"/>
      <c r="EH716" s="253"/>
      <c r="EI716" s="253"/>
      <c r="EJ716" s="253"/>
      <c r="EK716" s="253"/>
      <c r="EL716" s="253"/>
      <c r="EM716" s="253"/>
      <c r="EN716" s="253"/>
      <c r="EO716" s="253"/>
      <c r="EP716" s="253"/>
      <c r="EQ716" s="253"/>
      <c r="ER716" s="253"/>
      <c r="ES716" s="253"/>
      <c r="ET716" s="253"/>
      <c r="EU716" s="253"/>
      <c r="EV716" s="253"/>
      <c r="EW716" s="253"/>
      <c r="EX716" s="253"/>
      <c r="EY716" s="253"/>
      <c r="EZ716" s="253"/>
      <c r="FA716" s="253"/>
      <c r="FB716" s="253"/>
      <c r="FC716" s="253"/>
      <c r="FD716" s="253"/>
      <c r="FE716" s="253"/>
      <c r="FF716" s="253"/>
      <c r="FG716" s="253"/>
      <c r="FH716" s="253"/>
      <c r="FI716" s="253"/>
      <c r="FJ716" s="253"/>
      <c r="FK716" s="253"/>
      <c r="FL716" s="253"/>
      <c r="FM716" s="253"/>
      <c r="FN716" s="253"/>
      <c r="FO716" s="253"/>
      <c r="FP716" s="253"/>
      <c r="FQ716" s="253"/>
      <c r="FR716" s="253"/>
      <c r="FS716" s="253"/>
      <c r="FT716" s="253"/>
      <c r="FU716" s="253"/>
      <c r="FV716" s="253"/>
      <c r="FW716" s="253"/>
      <c r="FX716" s="253"/>
      <c r="FY716" s="253"/>
      <c r="FZ716" s="253"/>
      <c r="GA716" s="253"/>
      <c r="GB716" s="253"/>
      <c r="GC716" s="253"/>
      <c r="GD716" s="253"/>
      <c r="GE716" s="253"/>
      <c r="GF716" s="253"/>
      <c r="GG716" s="253"/>
      <c r="GH716" s="253"/>
      <c r="GI716" s="253"/>
      <c r="GJ716" s="253"/>
      <c r="GK716" s="253"/>
      <c r="GL716" s="253"/>
      <c r="GM716" s="253"/>
      <c r="GN716" s="253"/>
      <c r="GO716" s="253"/>
      <c r="GP716" s="253"/>
      <c r="GQ716" s="253"/>
      <c r="GR716" s="253"/>
      <c r="GS716" s="253"/>
      <c r="GT716" s="253"/>
      <c r="GU716" s="253"/>
      <c r="GV716" s="253"/>
      <c r="GW716" s="253"/>
      <c r="GX716" s="253"/>
      <c r="GY716" s="253"/>
      <c r="GZ716" s="253"/>
      <c r="HA716" s="253"/>
      <c r="HB716" s="253"/>
      <c r="HC716" s="253"/>
      <c r="HD716" s="253"/>
      <c r="HE716" s="253"/>
      <c r="HF716" s="253"/>
      <c r="HG716" s="253"/>
      <c r="HH716" s="253"/>
      <c r="HI716" s="253"/>
      <c r="HJ716" s="253"/>
      <c r="HK716" s="253"/>
      <c r="HL716" s="253"/>
      <c r="HM716" s="253"/>
      <c r="HN716" s="253"/>
      <c r="HO716" s="253"/>
      <c r="HP716" s="253"/>
      <c r="HQ716" s="253"/>
      <c r="HR716" s="253"/>
      <c r="HS716" s="253"/>
      <c r="HT716" s="253"/>
      <c r="HU716" s="253"/>
      <c r="HV716" s="253"/>
      <c r="HW716" s="253"/>
      <c r="HX716" s="253"/>
      <c r="HY716" s="253"/>
      <c r="HZ716" s="253"/>
      <c r="IA716" s="253"/>
      <c r="IB716" s="253"/>
      <c r="IC716" s="253"/>
      <c r="ID716" s="253"/>
      <c r="IE716" s="253"/>
      <c r="IF716" s="253"/>
      <c r="IG716" s="253"/>
      <c r="IH716" s="253"/>
      <c r="II716" s="253"/>
      <c r="IJ716" s="253"/>
      <c r="IK716" s="253"/>
      <c r="IL716" s="253"/>
      <c r="IM716" s="253"/>
      <c r="IN716" s="253"/>
      <c r="IO716" s="253"/>
      <c r="IP716" s="253"/>
      <c r="IQ716" s="253"/>
      <c r="IR716" s="253"/>
      <c r="IS716" s="253"/>
      <c r="IT716" s="253"/>
      <c r="IU716" s="253"/>
      <c r="IV716" s="253"/>
      <c r="IW716" s="253"/>
      <c r="IX716" s="253"/>
      <c r="IY716" s="253"/>
      <c r="IZ716" s="253"/>
      <c r="JA716" s="253"/>
      <c r="JB716" s="253"/>
      <c r="JC716" s="253"/>
      <c r="JD716" s="253"/>
      <c r="JE716" s="253"/>
      <c r="JF716" s="253"/>
      <c r="JG716" s="253"/>
      <c r="JH716" s="253"/>
      <c r="JI716" s="253"/>
      <c r="JJ716" s="253"/>
      <c r="JK716" s="253"/>
      <c r="JL716" s="253"/>
      <c r="JM716" s="253"/>
      <c r="JN716" s="253"/>
      <c r="JO716" s="253"/>
      <c r="JP716" s="253"/>
      <c r="JQ716" s="253"/>
      <c r="JR716" s="253"/>
      <c r="JS716" s="253"/>
      <c r="JT716" s="253"/>
      <c r="JU716" s="253"/>
    </row>
    <row r="717" spans="1:281" s="252" customFormat="1" ht="15" customHeight="1" x14ac:dyDescent="0.25">
      <c r="A717" s="253"/>
      <c r="B717" s="253"/>
      <c r="C717" s="253"/>
      <c r="D717" s="253"/>
      <c r="E717" s="253"/>
      <c r="F717" s="253"/>
      <c r="G717" s="253"/>
      <c r="H717" s="253"/>
      <c r="I717" s="253"/>
      <c r="J717" s="253"/>
      <c r="K717" s="253"/>
      <c r="L717" s="253"/>
      <c r="M717" s="253"/>
      <c r="N717" s="253"/>
      <c r="O717" s="253"/>
      <c r="P717" s="253"/>
      <c r="Q717" s="253"/>
      <c r="R717" s="253"/>
      <c r="S717" s="253"/>
      <c r="T717" s="253"/>
      <c r="U717" s="253" t="s">
        <v>875</v>
      </c>
      <c r="V717" s="253"/>
      <c r="W717" s="253"/>
      <c r="X717" s="253"/>
      <c r="Y717" s="253"/>
      <c r="Z717" s="253"/>
      <c r="AA717" s="253"/>
      <c r="AB717" s="253"/>
      <c r="AC717" s="253" t="s">
        <v>320</v>
      </c>
      <c r="AD717" s="253"/>
      <c r="AE717" s="253"/>
      <c r="AF717" s="253"/>
      <c r="AG717" s="253"/>
      <c r="AH717" s="253"/>
      <c r="AI717" s="253"/>
      <c r="AJ717" s="253"/>
      <c r="AK717" s="253"/>
      <c r="AL717" s="253"/>
      <c r="AM717" s="253"/>
      <c r="AN717" s="253"/>
      <c r="AO717" s="253"/>
      <c r="AP717" s="253"/>
      <c r="AQ717" s="253"/>
      <c r="AR717" s="253"/>
      <c r="AS717" s="253"/>
      <c r="AT717" s="253"/>
      <c r="AU717" s="253"/>
      <c r="AV717" s="253"/>
      <c r="AW717" s="253"/>
      <c r="AX717" s="253"/>
      <c r="AY717" s="253"/>
      <c r="AZ717" s="253"/>
      <c r="BA717" s="253"/>
      <c r="BB717" s="253"/>
      <c r="BC717" s="253"/>
      <c r="BD717" s="253"/>
      <c r="BE717" s="253"/>
      <c r="BF717" s="253"/>
      <c r="BG717" s="253"/>
      <c r="BH717" s="253"/>
      <c r="BI717" s="253"/>
      <c r="BJ717" s="253"/>
      <c r="BK717" s="253"/>
      <c r="BL717" s="253"/>
      <c r="BM717" s="253"/>
      <c r="BN717" s="253"/>
      <c r="BO717" s="253"/>
      <c r="BP717" s="253"/>
      <c r="BQ717" s="253"/>
      <c r="BR717" s="253"/>
      <c r="BS717" s="253"/>
      <c r="BT717" s="253"/>
      <c r="BU717" s="253"/>
      <c r="BV717" s="253"/>
      <c r="BW717" s="253"/>
      <c r="BX717" s="253"/>
      <c r="BY717" s="253"/>
      <c r="BZ717" s="253"/>
      <c r="CA717" s="253"/>
      <c r="CB717" s="253"/>
      <c r="CC717" s="253"/>
      <c r="CD717" s="253"/>
      <c r="CE717" s="253"/>
      <c r="CF717" s="253"/>
      <c r="CG717" s="253"/>
      <c r="CH717" s="253"/>
      <c r="CI717" s="253"/>
      <c r="CJ717" s="253"/>
      <c r="CK717" s="253"/>
      <c r="CL717" s="253"/>
      <c r="CM717" s="253"/>
      <c r="CN717" s="253"/>
      <c r="CO717" s="253"/>
      <c r="CP717" s="253"/>
      <c r="CQ717" s="253"/>
      <c r="CR717" s="253"/>
      <c r="CS717" s="253"/>
      <c r="CT717" s="253"/>
      <c r="CU717" s="253"/>
      <c r="CV717" s="253"/>
      <c r="CW717" s="253"/>
      <c r="CX717" s="253"/>
      <c r="CY717" s="253"/>
      <c r="CZ717" s="253"/>
      <c r="DA717" s="253"/>
      <c r="DB717" s="253"/>
      <c r="DC717" s="253"/>
      <c r="DD717" s="253"/>
      <c r="DE717" s="253"/>
      <c r="DF717" s="253"/>
      <c r="DG717" s="253"/>
      <c r="DH717" s="253"/>
      <c r="DI717" s="253"/>
      <c r="DJ717" s="253"/>
      <c r="DK717" s="253"/>
      <c r="DL717" s="253"/>
      <c r="DM717" s="253"/>
      <c r="DN717" s="253"/>
      <c r="DO717" s="253"/>
      <c r="DP717" s="253"/>
      <c r="DQ717" s="253"/>
      <c r="DR717" s="253"/>
      <c r="DS717" s="253"/>
      <c r="DT717" s="253"/>
      <c r="DU717" s="253"/>
      <c r="DV717" s="253"/>
      <c r="DW717" s="253"/>
      <c r="DX717" s="253"/>
      <c r="DY717" s="253"/>
      <c r="DZ717" s="253"/>
      <c r="EA717" s="253"/>
      <c r="EB717" s="253"/>
      <c r="EC717" s="253"/>
      <c r="ED717" s="253"/>
      <c r="EE717" s="253"/>
      <c r="EF717" s="253"/>
      <c r="EG717" s="253"/>
      <c r="EH717" s="253"/>
      <c r="EI717" s="253"/>
      <c r="EJ717" s="253"/>
      <c r="EK717" s="253"/>
      <c r="EL717" s="253"/>
      <c r="EM717" s="253"/>
      <c r="EN717" s="253"/>
      <c r="EO717" s="253"/>
      <c r="EP717" s="253"/>
      <c r="EQ717" s="253"/>
      <c r="ER717" s="253"/>
      <c r="ES717" s="253"/>
      <c r="ET717" s="253"/>
      <c r="EU717" s="253"/>
      <c r="EV717" s="253"/>
      <c r="EW717" s="253"/>
      <c r="EX717" s="253"/>
      <c r="EY717" s="253"/>
      <c r="EZ717" s="253"/>
      <c r="FA717" s="253"/>
      <c r="FB717" s="253"/>
      <c r="FC717" s="253"/>
      <c r="FD717" s="253"/>
      <c r="FE717" s="253"/>
      <c r="FF717" s="253"/>
      <c r="FG717" s="253"/>
      <c r="FH717" s="253"/>
      <c r="FI717" s="253"/>
      <c r="FJ717" s="253"/>
      <c r="FK717" s="253"/>
      <c r="FL717" s="253"/>
      <c r="FM717" s="253"/>
      <c r="FN717" s="253"/>
      <c r="FO717" s="253"/>
      <c r="FP717" s="253"/>
      <c r="FQ717" s="253"/>
      <c r="FR717" s="253"/>
      <c r="FS717" s="253"/>
      <c r="FT717" s="253"/>
      <c r="FU717" s="253"/>
      <c r="FV717" s="253"/>
      <c r="FW717" s="253"/>
      <c r="FX717" s="253"/>
      <c r="FY717" s="253"/>
      <c r="FZ717" s="253"/>
      <c r="GA717" s="253"/>
      <c r="GB717" s="253"/>
      <c r="GC717" s="253"/>
      <c r="GD717" s="253"/>
      <c r="GE717" s="253"/>
      <c r="GF717" s="253"/>
      <c r="GG717" s="253"/>
      <c r="GH717" s="253"/>
      <c r="GI717" s="253"/>
      <c r="GJ717" s="253"/>
      <c r="GK717" s="253"/>
      <c r="GL717" s="253"/>
      <c r="GM717" s="253"/>
      <c r="GN717" s="253"/>
      <c r="GO717" s="253"/>
      <c r="GP717" s="253"/>
      <c r="GQ717" s="253"/>
      <c r="GR717" s="253"/>
      <c r="GS717" s="253"/>
      <c r="GT717" s="253"/>
      <c r="GU717" s="253"/>
      <c r="GV717" s="253"/>
      <c r="GW717" s="253"/>
      <c r="GX717" s="253"/>
      <c r="GY717" s="253"/>
      <c r="GZ717" s="253"/>
      <c r="HA717" s="253"/>
      <c r="HB717" s="253"/>
      <c r="HC717" s="253"/>
      <c r="HD717" s="253"/>
      <c r="HE717" s="253"/>
      <c r="HF717" s="253"/>
      <c r="HG717" s="253"/>
      <c r="HH717" s="253"/>
      <c r="HI717" s="253"/>
      <c r="HJ717" s="253"/>
      <c r="HK717" s="253"/>
      <c r="HL717" s="253"/>
      <c r="HM717" s="253"/>
      <c r="HN717" s="253"/>
      <c r="HO717" s="253"/>
      <c r="HP717" s="253"/>
      <c r="HQ717" s="253"/>
      <c r="HR717" s="253"/>
      <c r="HS717" s="253"/>
      <c r="HT717" s="253"/>
      <c r="HU717" s="253"/>
      <c r="HV717" s="253"/>
      <c r="HW717" s="253"/>
      <c r="HX717" s="253"/>
      <c r="HY717" s="253"/>
      <c r="HZ717" s="253"/>
      <c r="IA717" s="253"/>
      <c r="IB717" s="253"/>
      <c r="IC717" s="253"/>
      <c r="ID717" s="253"/>
      <c r="IE717" s="253"/>
      <c r="IF717" s="253"/>
      <c r="IG717" s="253"/>
      <c r="IH717" s="253"/>
      <c r="II717" s="253"/>
      <c r="IJ717" s="253"/>
      <c r="IK717" s="253"/>
      <c r="IL717" s="253"/>
      <c r="IM717" s="253"/>
      <c r="IN717" s="253"/>
      <c r="IO717" s="253"/>
      <c r="IP717" s="253"/>
      <c r="IQ717" s="253"/>
      <c r="IR717" s="253"/>
      <c r="IS717" s="253"/>
      <c r="IT717" s="253"/>
      <c r="IU717" s="253"/>
      <c r="IV717" s="253"/>
      <c r="IW717" s="253"/>
      <c r="IX717" s="253"/>
      <c r="IY717" s="253"/>
      <c r="IZ717" s="253"/>
      <c r="JA717" s="253"/>
      <c r="JB717" s="253"/>
      <c r="JC717" s="253"/>
      <c r="JD717" s="253"/>
      <c r="JE717" s="253"/>
      <c r="JF717" s="253"/>
      <c r="JG717" s="253"/>
      <c r="JH717" s="253"/>
      <c r="JI717" s="253"/>
      <c r="JJ717" s="253"/>
      <c r="JK717" s="253"/>
      <c r="JL717" s="253"/>
      <c r="JM717" s="253"/>
      <c r="JN717" s="253"/>
      <c r="JO717" s="253"/>
      <c r="JP717" s="253"/>
      <c r="JQ717" s="253"/>
      <c r="JR717" s="253"/>
      <c r="JS717" s="253"/>
      <c r="JT717" s="253"/>
      <c r="JU717" s="253"/>
    </row>
    <row r="718" spans="1:281" s="252" customFormat="1" ht="15" customHeight="1" x14ac:dyDescent="0.25">
      <c r="A718" s="253"/>
      <c r="B718" s="253"/>
      <c r="C718" s="253"/>
      <c r="D718" s="253"/>
      <c r="E718" s="253"/>
      <c r="F718" s="253"/>
      <c r="G718" s="253"/>
      <c r="H718" s="253"/>
      <c r="I718" s="253"/>
      <c r="J718" s="253"/>
      <c r="K718" s="253"/>
      <c r="L718" s="253"/>
      <c r="M718" s="253"/>
      <c r="N718" s="253"/>
      <c r="O718" s="253"/>
      <c r="P718" s="253"/>
      <c r="Q718" s="253"/>
      <c r="R718" s="253"/>
      <c r="S718" s="253"/>
      <c r="T718" s="253"/>
      <c r="U718" s="253" t="s">
        <v>876</v>
      </c>
      <c r="V718" s="253"/>
      <c r="W718" s="253"/>
      <c r="X718" s="253"/>
      <c r="Y718" s="253"/>
      <c r="Z718" s="253"/>
      <c r="AA718" s="253"/>
      <c r="AB718" s="253"/>
      <c r="AC718" s="253" t="s">
        <v>323</v>
      </c>
      <c r="AD718" s="253"/>
      <c r="AE718" s="253"/>
      <c r="AF718" s="253"/>
      <c r="AG718" s="253"/>
      <c r="AH718" s="253"/>
      <c r="AI718" s="253"/>
      <c r="AJ718" s="253"/>
      <c r="AK718" s="253"/>
      <c r="AL718" s="253"/>
      <c r="AM718" s="253"/>
      <c r="AN718" s="253"/>
      <c r="AO718" s="253"/>
      <c r="AP718" s="253"/>
      <c r="AQ718" s="253"/>
      <c r="AR718" s="253"/>
      <c r="AS718" s="253"/>
      <c r="AT718" s="253"/>
      <c r="AU718" s="253"/>
      <c r="AV718" s="253"/>
      <c r="AW718" s="253"/>
      <c r="AX718" s="253"/>
      <c r="AY718" s="253"/>
      <c r="AZ718" s="253"/>
      <c r="BA718" s="253"/>
      <c r="BB718" s="253"/>
      <c r="BC718" s="253"/>
      <c r="BD718" s="253"/>
      <c r="BE718" s="253"/>
      <c r="BF718" s="253"/>
      <c r="BG718" s="253"/>
      <c r="BH718" s="253"/>
      <c r="BI718" s="253"/>
      <c r="BJ718" s="253"/>
      <c r="BK718" s="253"/>
      <c r="BL718" s="253"/>
      <c r="BM718" s="253"/>
      <c r="BN718" s="253"/>
      <c r="BO718" s="253"/>
      <c r="BP718" s="253"/>
      <c r="BQ718" s="253"/>
      <c r="BR718" s="253"/>
      <c r="BS718" s="253"/>
      <c r="BT718" s="253"/>
      <c r="BU718" s="253"/>
      <c r="BV718" s="253"/>
      <c r="BW718" s="253"/>
      <c r="BX718" s="253"/>
      <c r="BY718" s="253"/>
      <c r="BZ718" s="253"/>
      <c r="CA718" s="253"/>
      <c r="CB718" s="253"/>
      <c r="CC718" s="253"/>
      <c r="CD718" s="253"/>
      <c r="CE718" s="253"/>
      <c r="CF718" s="253"/>
      <c r="CG718" s="253"/>
      <c r="CH718" s="253"/>
      <c r="CI718" s="253"/>
      <c r="CJ718" s="253"/>
      <c r="CK718" s="253"/>
      <c r="CL718" s="253"/>
      <c r="CM718" s="253"/>
      <c r="CN718" s="253"/>
      <c r="CO718" s="253"/>
      <c r="CP718" s="253"/>
      <c r="CQ718" s="253"/>
      <c r="CR718" s="253"/>
      <c r="CS718" s="253"/>
      <c r="CT718" s="253"/>
      <c r="CU718" s="253"/>
      <c r="CV718" s="253"/>
      <c r="CW718" s="253"/>
      <c r="CX718" s="253"/>
      <c r="CY718" s="253"/>
      <c r="CZ718" s="253"/>
      <c r="DA718" s="253"/>
      <c r="DB718" s="253"/>
      <c r="DC718" s="253"/>
      <c r="DD718" s="253"/>
      <c r="DE718" s="253"/>
      <c r="DF718" s="253"/>
      <c r="DG718" s="253"/>
      <c r="DH718" s="253"/>
      <c r="DI718" s="253"/>
      <c r="DJ718" s="253"/>
      <c r="DK718" s="253"/>
      <c r="DL718" s="253"/>
      <c r="DM718" s="253"/>
      <c r="DN718" s="253"/>
      <c r="DO718" s="253"/>
      <c r="DP718" s="253"/>
      <c r="DQ718" s="253"/>
      <c r="DR718" s="253"/>
      <c r="DS718" s="253"/>
      <c r="DT718" s="253"/>
      <c r="DU718" s="253"/>
      <c r="DV718" s="253"/>
      <c r="DW718" s="253"/>
      <c r="DX718" s="253"/>
      <c r="DY718" s="253"/>
      <c r="DZ718" s="253"/>
      <c r="EA718" s="253"/>
      <c r="EB718" s="253"/>
      <c r="EC718" s="253"/>
      <c r="ED718" s="253"/>
      <c r="EE718" s="253"/>
      <c r="EF718" s="253"/>
      <c r="EG718" s="253"/>
      <c r="EH718" s="253"/>
      <c r="EI718" s="253"/>
      <c r="EJ718" s="253"/>
      <c r="EK718" s="253"/>
      <c r="EL718" s="253"/>
      <c r="EM718" s="253"/>
      <c r="EN718" s="253"/>
      <c r="EO718" s="253"/>
      <c r="EP718" s="253"/>
      <c r="EQ718" s="253"/>
      <c r="ER718" s="253"/>
      <c r="ES718" s="253"/>
      <c r="ET718" s="253"/>
      <c r="EU718" s="253"/>
      <c r="EV718" s="253"/>
      <c r="EW718" s="253"/>
      <c r="EX718" s="253"/>
      <c r="EY718" s="253"/>
      <c r="EZ718" s="253"/>
      <c r="FA718" s="253"/>
      <c r="FB718" s="253"/>
      <c r="FC718" s="253"/>
      <c r="FD718" s="253"/>
      <c r="FE718" s="253"/>
      <c r="FF718" s="253"/>
      <c r="FG718" s="253"/>
      <c r="FH718" s="253"/>
      <c r="FI718" s="253"/>
      <c r="FJ718" s="253"/>
      <c r="FK718" s="253"/>
      <c r="FL718" s="253"/>
      <c r="FM718" s="253"/>
      <c r="FN718" s="253"/>
      <c r="FO718" s="253"/>
      <c r="FP718" s="253"/>
      <c r="FQ718" s="253"/>
      <c r="FR718" s="253"/>
      <c r="FS718" s="253"/>
      <c r="FT718" s="253"/>
      <c r="FU718" s="253"/>
      <c r="FV718" s="253"/>
      <c r="FW718" s="253"/>
      <c r="FX718" s="253"/>
      <c r="FY718" s="253"/>
      <c r="FZ718" s="253"/>
      <c r="GA718" s="253"/>
      <c r="GB718" s="253"/>
      <c r="GC718" s="253"/>
      <c r="GD718" s="253"/>
      <c r="GE718" s="253"/>
      <c r="GF718" s="253"/>
      <c r="GG718" s="253"/>
      <c r="GH718" s="253"/>
      <c r="GI718" s="253"/>
      <c r="GJ718" s="253"/>
      <c r="GK718" s="253"/>
      <c r="GL718" s="253"/>
      <c r="GM718" s="253"/>
      <c r="GN718" s="253"/>
      <c r="GO718" s="253"/>
      <c r="GP718" s="253"/>
      <c r="GQ718" s="253"/>
      <c r="GR718" s="253"/>
      <c r="GS718" s="253"/>
      <c r="GT718" s="253"/>
      <c r="GU718" s="253"/>
      <c r="GV718" s="253"/>
      <c r="GW718" s="253"/>
      <c r="GX718" s="253"/>
      <c r="GY718" s="253"/>
      <c r="GZ718" s="253"/>
      <c r="HA718" s="253"/>
      <c r="HB718" s="253"/>
      <c r="HC718" s="253"/>
      <c r="HD718" s="253"/>
      <c r="HE718" s="253"/>
      <c r="HF718" s="253"/>
      <c r="HG718" s="253"/>
      <c r="HH718" s="253"/>
      <c r="HI718" s="253"/>
      <c r="HJ718" s="253"/>
      <c r="HK718" s="253"/>
      <c r="HL718" s="253"/>
      <c r="HM718" s="253"/>
      <c r="HN718" s="253"/>
      <c r="HO718" s="253"/>
      <c r="HP718" s="253"/>
      <c r="HQ718" s="253"/>
      <c r="HR718" s="253"/>
      <c r="HS718" s="253"/>
      <c r="HT718" s="253"/>
      <c r="HU718" s="253"/>
      <c r="HV718" s="253"/>
      <c r="HW718" s="253"/>
      <c r="HX718" s="253"/>
      <c r="HY718" s="253"/>
      <c r="HZ718" s="253"/>
      <c r="IA718" s="253"/>
      <c r="IB718" s="253"/>
      <c r="IC718" s="253"/>
      <c r="ID718" s="253"/>
      <c r="IE718" s="253"/>
      <c r="IF718" s="253"/>
      <c r="IG718" s="253"/>
      <c r="IH718" s="253"/>
      <c r="II718" s="253"/>
      <c r="IJ718" s="253"/>
      <c r="IK718" s="253"/>
      <c r="IL718" s="253"/>
      <c r="IM718" s="253"/>
      <c r="IN718" s="253"/>
      <c r="IO718" s="253"/>
      <c r="IP718" s="253"/>
      <c r="IQ718" s="253"/>
      <c r="IR718" s="253"/>
      <c r="IS718" s="253"/>
      <c r="IT718" s="253"/>
      <c r="IU718" s="253"/>
      <c r="IV718" s="253"/>
      <c r="IW718" s="253"/>
      <c r="IX718" s="253"/>
      <c r="IY718" s="253"/>
      <c r="IZ718" s="253"/>
      <c r="JA718" s="253"/>
      <c r="JB718" s="253"/>
      <c r="JC718" s="253"/>
      <c r="JD718" s="253"/>
      <c r="JE718" s="253"/>
      <c r="JF718" s="253"/>
      <c r="JG718" s="253"/>
      <c r="JH718" s="253"/>
      <c r="JI718" s="253"/>
      <c r="JJ718" s="253"/>
      <c r="JK718" s="253"/>
      <c r="JL718" s="253"/>
      <c r="JM718" s="253"/>
      <c r="JN718" s="253"/>
      <c r="JO718" s="253"/>
      <c r="JP718" s="253"/>
      <c r="JQ718" s="253"/>
      <c r="JR718" s="253"/>
      <c r="JS718" s="253"/>
      <c r="JT718" s="253"/>
      <c r="JU718" s="253"/>
    </row>
    <row r="719" spans="1:281" s="252" customFormat="1" ht="15" customHeight="1" x14ac:dyDescent="0.25">
      <c r="A719" s="253"/>
      <c r="B719" s="253"/>
      <c r="C719" s="253"/>
      <c r="D719" s="253"/>
      <c r="E719" s="253"/>
      <c r="F719" s="253"/>
      <c r="G719" s="253"/>
      <c r="H719" s="253"/>
      <c r="I719" s="253"/>
      <c r="J719" s="253"/>
      <c r="K719" s="253"/>
      <c r="L719" s="253"/>
      <c r="M719" s="253"/>
      <c r="N719" s="253"/>
      <c r="O719" s="253"/>
      <c r="P719" s="253"/>
      <c r="Q719" s="253"/>
      <c r="R719" s="253"/>
      <c r="S719" s="253"/>
      <c r="T719" s="253"/>
      <c r="U719" s="253" t="s">
        <v>877</v>
      </c>
      <c r="V719" s="253"/>
      <c r="W719" s="253"/>
      <c r="X719" s="253"/>
      <c r="Y719" s="253"/>
      <c r="Z719" s="253"/>
      <c r="AA719" s="253"/>
      <c r="AB719" s="253"/>
      <c r="AC719" s="253" t="s">
        <v>323</v>
      </c>
      <c r="AD719" s="253"/>
      <c r="AE719" s="253"/>
      <c r="AF719" s="253"/>
      <c r="AG719" s="253"/>
      <c r="AH719" s="253"/>
      <c r="AI719" s="253"/>
      <c r="AJ719" s="253"/>
      <c r="AK719" s="253"/>
      <c r="AL719" s="253"/>
      <c r="AM719" s="253"/>
      <c r="AN719" s="253"/>
      <c r="AO719" s="253"/>
      <c r="AP719" s="253"/>
      <c r="AQ719" s="253"/>
      <c r="AR719" s="253"/>
      <c r="AS719" s="253"/>
      <c r="AT719" s="253"/>
      <c r="AU719" s="253"/>
      <c r="AV719" s="253"/>
      <c r="AW719" s="253"/>
      <c r="AX719" s="253"/>
      <c r="AY719" s="253"/>
      <c r="AZ719" s="253"/>
      <c r="BA719" s="253"/>
      <c r="BB719" s="253"/>
      <c r="BC719" s="253"/>
      <c r="BD719" s="253"/>
      <c r="BE719" s="253"/>
      <c r="BF719" s="253"/>
      <c r="BG719" s="253"/>
      <c r="BH719" s="253"/>
      <c r="BI719" s="253"/>
      <c r="BJ719" s="253"/>
      <c r="BK719" s="253"/>
      <c r="BL719" s="253"/>
      <c r="BM719" s="253"/>
      <c r="BN719" s="253"/>
      <c r="BO719" s="253"/>
      <c r="BP719" s="253"/>
      <c r="BQ719" s="253"/>
      <c r="BR719" s="253"/>
      <c r="BS719" s="253"/>
      <c r="BT719" s="253"/>
      <c r="BU719" s="253"/>
      <c r="BV719" s="253"/>
      <c r="BW719" s="253"/>
      <c r="BX719" s="253"/>
      <c r="BY719" s="253"/>
      <c r="BZ719" s="253"/>
      <c r="CA719" s="253"/>
      <c r="CB719" s="253"/>
      <c r="CC719" s="253"/>
      <c r="CD719" s="253"/>
      <c r="CE719" s="253"/>
      <c r="CF719" s="253"/>
      <c r="CG719" s="253"/>
      <c r="CH719" s="253"/>
      <c r="CI719" s="253"/>
      <c r="CJ719" s="253"/>
      <c r="CK719" s="253"/>
      <c r="CL719" s="253"/>
      <c r="CM719" s="253"/>
      <c r="CN719" s="253"/>
      <c r="CO719" s="253"/>
      <c r="CP719" s="253"/>
      <c r="CQ719" s="253"/>
      <c r="CR719" s="253"/>
      <c r="CS719" s="253"/>
      <c r="CT719" s="253"/>
      <c r="CU719" s="253"/>
      <c r="CV719" s="253"/>
      <c r="CW719" s="253"/>
      <c r="CX719" s="253"/>
      <c r="CY719" s="253"/>
      <c r="CZ719" s="253"/>
      <c r="DA719" s="253"/>
      <c r="DB719" s="253"/>
      <c r="DC719" s="253"/>
      <c r="DD719" s="253"/>
      <c r="DE719" s="253"/>
      <c r="DF719" s="253"/>
      <c r="DG719" s="253"/>
      <c r="DH719" s="253"/>
      <c r="DI719" s="253"/>
      <c r="DJ719" s="253"/>
      <c r="DK719" s="253"/>
      <c r="DL719" s="253"/>
      <c r="DM719" s="253"/>
      <c r="DN719" s="253"/>
      <c r="DO719" s="253"/>
      <c r="DP719" s="253"/>
      <c r="DQ719" s="253"/>
      <c r="DR719" s="253"/>
      <c r="DS719" s="253"/>
      <c r="DT719" s="253"/>
      <c r="DU719" s="253"/>
      <c r="DV719" s="253"/>
      <c r="DW719" s="253"/>
      <c r="DX719" s="253"/>
      <c r="DY719" s="253"/>
      <c r="DZ719" s="253"/>
      <c r="EA719" s="253"/>
      <c r="EB719" s="253"/>
      <c r="EC719" s="253"/>
      <c r="ED719" s="253"/>
      <c r="EE719" s="253"/>
      <c r="EF719" s="253"/>
      <c r="EG719" s="253"/>
      <c r="EH719" s="253"/>
      <c r="EI719" s="253"/>
      <c r="EJ719" s="253"/>
      <c r="EK719" s="253"/>
      <c r="EL719" s="253"/>
      <c r="EM719" s="253"/>
      <c r="EN719" s="253"/>
      <c r="EO719" s="253"/>
      <c r="EP719" s="253"/>
      <c r="EQ719" s="253"/>
      <c r="ER719" s="253"/>
      <c r="ES719" s="253"/>
      <c r="ET719" s="253"/>
      <c r="EU719" s="253"/>
      <c r="EV719" s="253"/>
      <c r="EW719" s="253"/>
      <c r="EX719" s="253"/>
      <c r="EY719" s="253"/>
      <c r="EZ719" s="253"/>
      <c r="FA719" s="253"/>
      <c r="FB719" s="253"/>
      <c r="FC719" s="253"/>
      <c r="FD719" s="253"/>
      <c r="FE719" s="253"/>
      <c r="FF719" s="253"/>
      <c r="FG719" s="253"/>
      <c r="FH719" s="253"/>
      <c r="FI719" s="253"/>
      <c r="FJ719" s="253"/>
      <c r="FK719" s="253"/>
      <c r="FL719" s="253"/>
      <c r="FM719" s="253"/>
      <c r="FN719" s="253"/>
      <c r="FO719" s="253"/>
      <c r="FP719" s="253"/>
      <c r="FQ719" s="253"/>
      <c r="FR719" s="253"/>
      <c r="FS719" s="253"/>
      <c r="FT719" s="253"/>
      <c r="FU719" s="253"/>
      <c r="FV719" s="253"/>
      <c r="FW719" s="253"/>
      <c r="FX719" s="253"/>
      <c r="FY719" s="253"/>
      <c r="FZ719" s="253"/>
      <c r="GA719" s="253"/>
      <c r="GB719" s="253"/>
      <c r="GC719" s="253"/>
      <c r="GD719" s="253"/>
      <c r="GE719" s="253"/>
      <c r="GF719" s="253"/>
      <c r="GG719" s="253"/>
      <c r="GH719" s="253"/>
      <c r="GI719" s="253"/>
      <c r="GJ719" s="253"/>
      <c r="GK719" s="253"/>
      <c r="GL719" s="253"/>
      <c r="GM719" s="253"/>
      <c r="GN719" s="253"/>
      <c r="GO719" s="253"/>
      <c r="GP719" s="253"/>
      <c r="GQ719" s="253"/>
      <c r="GR719" s="253"/>
      <c r="GS719" s="253"/>
      <c r="GT719" s="253"/>
      <c r="GU719" s="253"/>
      <c r="GV719" s="253"/>
      <c r="GW719" s="253"/>
      <c r="GX719" s="253"/>
      <c r="GY719" s="253"/>
      <c r="GZ719" s="253"/>
      <c r="HA719" s="253"/>
      <c r="HB719" s="253"/>
      <c r="HC719" s="253"/>
      <c r="HD719" s="253"/>
      <c r="HE719" s="253"/>
      <c r="HF719" s="253"/>
      <c r="HG719" s="253"/>
      <c r="HH719" s="253"/>
      <c r="HI719" s="253"/>
      <c r="HJ719" s="253"/>
      <c r="HK719" s="253"/>
      <c r="HL719" s="253"/>
      <c r="HM719" s="253"/>
      <c r="HN719" s="253"/>
      <c r="HO719" s="253"/>
      <c r="HP719" s="253"/>
      <c r="HQ719" s="253"/>
      <c r="HR719" s="253"/>
      <c r="HS719" s="253"/>
      <c r="HT719" s="253"/>
      <c r="HU719" s="253"/>
      <c r="HV719" s="253"/>
      <c r="HW719" s="253"/>
      <c r="HX719" s="253"/>
      <c r="HY719" s="253"/>
      <c r="HZ719" s="253"/>
      <c r="IA719" s="253"/>
      <c r="IB719" s="253"/>
      <c r="IC719" s="253"/>
      <c r="ID719" s="253"/>
      <c r="IE719" s="253"/>
      <c r="IF719" s="253"/>
      <c r="IG719" s="253"/>
      <c r="IH719" s="253"/>
      <c r="II719" s="253"/>
      <c r="IJ719" s="253"/>
      <c r="IK719" s="253"/>
      <c r="IL719" s="253"/>
      <c r="IM719" s="253"/>
      <c r="IN719" s="253"/>
      <c r="IO719" s="253"/>
      <c r="IP719" s="253"/>
      <c r="IQ719" s="253"/>
      <c r="IR719" s="253"/>
      <c r="IS719" s="253"/>
      <c r="IT719" s="253"/>
      <c r="IU719" s="253"/>
      <c r="IV719" s="253"/>
      <c r="IW719" s="253"/>
      <c r="IX719" s="253"/>
      <c r="IY719" s="253"/>
      <c r="IZ719" s="253"/>
      <c r="JA719" s="253"/>
      <c r="JB719" s="253"/>
      <c r="JC719" s="253"/>
      <c r="JD719" s="253"/>
      <c r="JE719" s="253"/>
      <c r="JF719" s="253"/>
      <c r="JG719" s="253"/>
      <c r="JH719" s="253"/>
      <c r="JI719" s="253"/>
      <c r="JJ719" s="253"/>
      <c r="JK719" s="253"/>
      <c r="JL719" s="253"/>
      <c r="JM719" s="253"/>
      <c r="JN719" s="253"/>
      <c r="JO719" s="253"/>
      <c r="JP719" s="253"/>
      <c r="JQ719" s="253"/>
      <c r="JR719" s="253"/>
      <c r="JS719" s="253"/>
      <c r="JT719" s="253"/>
      <c r="JU719" s="253"/>
    </row>
    <row r="720" spans="1:281" s="252" customFormat="1" ht="15" customHeight="1" x14ac:dyDescent="0.25">
      <c r="A720" s="253"/>
      <c r="B720" s="253"/>
      <c r="C720" s="253"/>
      <c r="D720" s="253"/>
      <c r="E720" s="253"/>
      <c r="F720" s="253"/>
      <c r="G720" s="253"/>
      <c r="H720" s="253"/>
      <c r="I720" s="253"/>
      <c r="J720" s="253"/>
      <c r="K720" s="253"/>
      <c r="L720" s="253"/>
      <c r="M720" s="253"/>
      <c r="N720" s="253"/>
      <c r="O720" s="253"/>
      <c r="P720" s="253"/>
      <c r="Q720" s="253"/>
      <c r="R720" s="253"/>
      <c r="S720" s="253"/>
      <c r="T720" s="253"/>
      <c r="U720" s="253" t="s">
        <v>878</v>
      </c>
      <c r="V720" s="253"/>
      <c r="W720" s="253"/>
      <c r="X720" s="253"/>
      <c r="Y720" s="253"/>
      <c r="Z720" s="253"/>
      <c r="AA720" s="253"/>
      <c r="AB720" s="253"/>
      <c r="AC720" s="253" t="s">
        <v>323</v>
      </c>
      <c r="AD720" s="253"/>
      <c r="AE720" s="253"/>
      <c r="AF720" s="253"/>
      <c r="AG720" s="253"/>
      <c r="AH720" s="253"/>
      <c r="AI720" s="253"/>
      <c r="AJ720" s="253"/>
      <c r="AK720" s="253"/>
      <c r="AL720" s="253"/>
      <c r="AM720" s="253"/>
      <c r="AN720" s="253"/>
      <c r="AO720" s="253"/>
      <c r="AP720" s="253"/>
      <c r="AQ720" s="253"/>
      <c r="AR720" s="253"/>
      <c r="AS720" s="253"/>
      <c r="AT720" s="253"/>
      <c r="AU720" s="253"/>
      <c r="AV720" s="253"/>
      <c r="AW720" s="253"/>
      <c r="AX720" s="253"/>
      <c r="AY720" s="253"/>
      <c r="AZ720" s="253"/>
      <c r="BA720" s="253"/>
      <c r="BB720" s="253"/>
      <c r="BC720" s="253"/>
      <c r="BD720" s="253"/>
      <c r="BE720" s="253"/>
      <c r="BF720" s="253"/>
      <c r="BG720" s="253"/>
      <c r="BH720" s="253"/>
      <c r="BI720" s="253"/>
      <c r="BJ720" s="253"/>
      <c r="BK720" s="253"/>
      <c r="BL720" s="253"/>
      <c r="BM720" s="253"/>
      <c r="BN720" s="253"/>
      <c r="BO720" s="253"/>
      <c r="BP720" s="253"/>
      <c r="BQ720" s="253"/>
      <c r="BR720" s="253"/>
      <c r="BS720" s="253"/>
      <c r="BT720" s="253"/>
      <c r="BU720" s="253"/>
      <c r="BV720" s="253"/>
      <c r="BW720" s="253"/>
      <c r="BX720" s="253"/>
      <c r="BY720" s="253"/>
      <c r="BZ720" s="253"/>
      <c r="CA720" s="253"/>
      <c r="CB720" s="253"/>
      <c r="CC720" s="253"/>
      <c r="CD720" s="253"/>
      <c r="CE720" s="253"/>
      <c r="CF720" s="253"/>
      <c r="CG720" s="253"/>
      <c r="CH720" s="253"/>
      <c r="CI720" s="253"/>
      <c r="CJ720" s="253"/>
      <c r="CK720" s="253"/>
      <c r="CL720" s="253"/>
      <c r="CM720" s="253"/>
      <c r="CN720" s="253"/>
      <c r="CO720" s="253"/>
      <c r="CP720" s="253"/>
      <c r="CQ720" s="253"/>
      <c r="CR720" s="253"/>
      <c r="CS720" s="253"/>
      <c r="CT720" s="253"/>
      <c r="CU720" s="253"/>
      <c r="CV720" s="253"/>
      <c r="CW720" s="253"/>
      <c r="CX720" s="253"/>
      <c r="CY720" s="253"/>
      <c r="CZ720" s="253"/>
      <c r="DA720" s="253"/>
      <c r="DB720" s="253"/>
      <c r="DC720" s="253"/>
      <c r="DD720" s="253"/>
      <c r="DE720" s="253"/>
      <c r="DF720" s="253"/>
      <c r="DG720" s="253"/>
      <c r="DH720" s="253"/>
      <c r="DI720" s="253"/>
      <c r="DJ720" s="253"/>
      <c r="DK720" s="253"/>
      <c r="DL720" s="253"/>
      <c r="DM720" s="253"/>
      <c r="DN720" s="253"/>
      <c r="DO720" s="253"/>
      <c r="DP720" s="253"/>
      <c r="DQ720" s="253"/>
      <c r="DR720" s="253"/>
      <c r="DS720" s="253"/>
      <c r="DT720" s="253"/>
      <c r="DU720" s="253"/>
      <c r="DV720" s="253"/>
      <c r="DW720" s="253"/>
      <c r="DX720" s="253"/>
      <c r="DY720" s="253"/>
      <c r="DZ720" s="253"/>
      <c r="EA720" s="253"/>
      <c r="EB720" s="253"/>
      <c r="EC720" s="253"/>
      <c r="ED720" s="253"/>
      <c r="EE720" s="253"/>
      <c r="EF720" s="253"/>
      <c r="EG720" s="253"/>
      <c r="EH720" s="253"/>
      <c r="EI720" s="253"/>
      <c r="EJ720" s="253"/>
      <c r="EK720" s="253"/>
      <c r="EL720" s="253"/>
      <c r="EM720" s="253"/>
      <c r="EN720" s="253"/>
      <c r="EO720" s="253"/>
      <c r="EP720" s="253"/>
      <c r="EQ720" s="253"/>
      <c r="ER720" s="253"/>
      <c r="ES720" s="253"/>
      <c r="ET720" s="253"/>
      <c r="EU720" s="253"/>
      <c r="EV720" s="253"/>
      <c r="EW720" s="253"/>
      <c r="EX720" s="253"/>
      <c r="EY720" s="253"/>
      <c r="EZ720" s="253"/>
      <c r="FA720" s="253"/>
      <c r="FB720" s="253"/>
      <c r="FC720" s="253"/>
      <c r="FD720" s="253"/>
      <c r="FE720" s="253"/>
      <c r="FF720" s="253"/>
      <c r="FG720" s="253"/>
      <c r="FH720" s="253"/>
      <c r="FI720" s="253"/>
      <c r="FJ720" s="253"/>
      <c r="FK720" s="253"/>
      <c r="FL720" s="253"/>
      <c r="FM720" s="253"/>
      <c r="FN720" s="253"/>
      <c r="FO720" s="253"/>
      <c r="FP720" s="253"/>
      <c r="FQ720" s="253"/>
      <c r="FR720" s="253"/>
      <c r="FS720" s="253"/>
      <c r="FT720" s="253"/>
      <c r="FU720" s="253"/>
      <c r="FV720" s="253"/>
      <c r="FW720" s="253"/>
      <c r="FX720" s="253"/>
      <c r="FY720" s="253"/>
      <c r="FZ720" s="253"/>
      <c r="GA720" s="253"/>
      <c r="GB720" s="253"/>
      <c r="GC720" s="253"/>
      <c r="GD720" s="253"/>
      <c r="GE720" s="253"/>
      <c r="GF720" s="253"/>
      <c r="GG720" s="253"/>
      <c r="GH720" s="253"/>
      <c r="GI720" s="253"/>
      <c r="GJ720" s="253"/>
      <c r="GK720" s="253"/>
      <c r="GL720" s="253"/>
      <c r="GM720" s="253"/>
      <c r="GN720" s="253"/>
      <c r="GO720" s="253"/>
      <c r="GP720" s="253"/>
      <c r="GQ720" s="253"/>
      <c r="GR720" s="253"/>
      <c r="GS720" s="253"/>
      <c r="GT720" s="253"/>
      <c r="GU720" s="253"/>
      <c r="GV720" s="253"/>
      <c r="GW720" s="253"/>
      <c r="GX720" s="253"/>
      <c r="GY720" s="253"/>
      <c r="GZ720" s="253"/>
      <c r="HA720" s="253"/>
      <c r="HB720" s="253"/>
      <c r="HC720" s="253"/>
      <c r="HD720" s="253"/>
      <c r="HE720" s="253"/>
      <c r="HF720" s="253"/>
      <c r="HG720" s="253"/>
      <c r="HH720" s="253"/>
      <c r="HI720" s="253"/>
      <c r="HJ720" s="253"/>
      <c r="HK720" s="253"/>
      <c r="HL720" s="253"/>
      <c r="HM720" s="253"/>
      <c r="HN720" s="253"/>
      <c r="HO720" s="253"/>
      <c r="HP720" s="253"/>
      <c r="HQ720" s="253"/>
      <c r="HR720" s="253"/>
      <c r="HS720" s="253"/>
      <c r="HT720" s="253"/>
      <c r="HU720" s="253"/>
      <c r="HV720" s="253"/>
      <c r="HW720" s="253"/>
      <c r="HX720" s="253"/>
      <c r="HY720" s="253"/>
      <c r="HZ720" s="253"/>
      <c r="IA720" s="253"/>
      <c r="IB720" s="253"/>
      <c r="IC720" s="253"/>
      <c r="ID720" s="253"/>
      <c r="IE720" s="253"/>
      <c r="IF720" s="253"/>
      <c r="IG720" s="253"/>
      <c r="IH720" s="253"/>
      <c r="II720" s="253"/>
      <c r="IJ720" s="253"/>
      <c r="IK720" s="253"/>
      <c r="IL720" s="253"/>
      <c r="IM720" s="253"/>
      <c r="IN720" s="253"/>
      <c r="IO720" s="253"/>
      <c r="IP720" s="253"/>
      <c r="IQ720" s="253"/>
      <c r="IR720" s="253"/>
      <c r="IS720" s="253"/>
      <c r="IT720" s="253"/>
      <c r="IU720" s="253"/>
      <c r="IV720" s="253"/>
      <c r="IW720" s="253"/>
      <c r="IX720" s="253"/>
      <c r="IY720" s="253"/>
      <c r="IZ720" s="253"/>
      <c r="JA720" s="253"/>
      <c r="JB720" s="253"/>
      <c r="JC720" s="253"/>
      <c r="JD720" s="253"/>
      <c r="JE720" s="253"/>
      <c r="JF720" s="253"/>
      <c r="JG720" s="253"/>
      <c r="JH720" s="253"/>
      <c r="JI720" s="253"/>
      <c r="JJ720" s="253"/>
      <c r="JK720" s="253"/>
      <c r="JL720" s="253"/>
      <c r="JM720" s="253"/>
      <c r="JN720" s="253"/>
      <c r="JO720" s="253"/>
      <c r="JP720" s="253"/>
      <c r="JQ720" s="253"/>
      <c r="JR720" s="253"/>
      <c r="JS720" s="253"/>
      <c r="JT720" s="253"/>
      <c r="JU720" s="253"/>
    </row>
    <row r="721" spans="1:281" s="252" customFormat="1" ht="15" customHeight="1" x14ac:dyDescent="0.25">
      <c r="A721" s="253"/>
      <c r="B721" s="253"/>
      <c r="C721" s="253"/>
      <c r="D721" s="253"/>
      <c r="E721" s="253"/>
      <c r="F721" s="253"/>
      <c r="G721" s="253"/>
      <c r="H721" s="253"/>
      <c r="I721" s="253"/>
      <c r="J721" s="253"/>
      <c r="K721" s="253"/>
      <c r="L721" s="253"/>
      <c r="M721" s="253"/>
      <c r="N721" s="253"/>
      <c r="O721" s="253"/>
      <c r="P721" s="253"/>
      <c r="Q721" s="253"/>
      <c r="R721" s="253"/>
      <c r="S721" s="253"/>
      <c r="T721" s="253"/>
      <c r="U721" s="253" t="s">
        <v>879</v>
      </c>
      <c r="V721" s="253"/>
      <c r="W721" s="253"/>
      <c r="X721" s="253"/>
      <c r="Y721" s="253"/>
      <c r="Z721" s="253"/>
      <c r="AA721" s="253"/>
      <c r="AB721" s="253"/>
      <c r="AC721" s="253" t="s">
        <v>329</v>
      </c>
      <c r="AD721" s="253"/>
      <c r="AE721" s="253"/>
      <c r="AF721" s="253"/>
      <c r="AG721" s="253"/>
      <c r="AH721" s="253"/>
      <c r="AI721" s="253"/>
      <c r="AJ721" s="253"/>
      <c r="AK721" s="253"/>
      <c r="AL721" s="253"/>
      <c r="AM721" s="253"/>
      <c r="AN721" s="253"/>
      <c r="AO721" s="253"/>
      <c r="AP721" s="253"/>
      <c r="AQ721" s="253"/>
      <c r="AR721" s="253"/>
      <c r="AS721" s="253"/>
      <c r="AT721" s="253"/>
      <c r="AU721" s="253"/>
      <c r="AV721" s="253"/>
      <c r="AW721" s="253"/>
      <c r="AX721" s="253"/>
      <c r="AY721" s="253"/>
      <c r="AZ721" s="253"/>
      <c r="BA721" s="253"/>
      <c r="BB721" s="253"/>
      <c r="BC721" s="253"/>
      <c r="BD721" s="253"/>
      <c r="BE721" s="253"/>
      <c r="BF721" s="253"/>
      <c r="BG721" s="253"/>
      <c r="BH721" s="253"/>
      <c r="BI721" s="253"/>
      <c r="BJ721" s="253"/>
      <c r="BK721" s="253"/>
      <c r="BL721" s="253"/>
      <c r="BM721" s="253"/>
      <c r="BN721" s="253"/>
      <c r="BO721" s="253"/>
      <c r="BP721" s="253"/>
      <c r="BQ721" s="253"/>
      <c r="BR721" s="253"/>
      <c r="BS721" s="253"/>
      <c r="BT721" s="253"/>
      <c r="BU721" s="253"/>
      <c r="BV721" s="253"/>
      <c r="BW721" s="253"/>
      <c r="BX721" s="253"/>
      <c r="BY721" s="253"/>
      <c r="BZ721" s="253"/>
      <c r="CA721" s="253"/>
      <c r="CB721" s="253"/>
      <c r="CC721" s="253"/>
      <c r="CD721" s="253"/>
      <c r="CE721" s="253"/>
      <c r="CF721" s="253"/>
      <c r="CG721" s="253"/>
      <c r="CH721" s="253"/>
      <c r="CI721" s="253"/>
      <c r="CJ721" s="253"/>
      <c r="CK721" s="253"/>
      <c r="CL721" s="253"/>
      <c r="CM721" s="253"/>
      <c r="CN721" s="253"/>
      <c r="CO721" s="253"/>
      <c r="CP721" s="253"/>
      <c r="CQ721" s="253"/>
      <c r="CR721" s="253"/>
      <c r="CS721" s="253"/>
      <c r="CT721" s="253"/>
      <c r="CU721" s="253"/>
      <c r="CV721" s="253"/>
      <c r="CW721" s="253"/>
      <c r="CX721" s="253"/>
      <c r="CY721" s="253"/>
      <c r="CZ721" s="253"/>
      <c r="DA721" s="253"/>
      <c r="DB721" s="253"/>
      <c r="DC721" s="253"/>
      <c r="DD721" s="253"/>
      <c r="DE721" s="253"/>
      <c r="DF721" s="253"/>
      <c r="DG721" s="253"/>
      <c r="DH721" s="253"/>
      <c r="DI721" s="253"/>
      <c r="DJ721" s="253"/>
      <c r="DK721" s="253"/>
      <c r="DL721" s="253"/>
      <c r="DM721" s="253"/>
      <c r="DN721" s="253"/>
      <c r="DO721" s="253"/>
      <c r="DP721" s="253"/>
      <c r="DQ721" s="253"/>
      <c r="DR721" s="253"/>
      <c r="DS721" s="253"/>
      <c r="DT721" s="253"/>
      <c r="DU721" s="253"/>
      <c r="DV721" s="253"/>
      <c r="DW721" s="253"/>
      <c r="DX721" s="253"/>
      <c r="DY721" s="253"/>
      <c r="DZ721" s="253"/>
      <c r="EA721" s="253"/>
      <c r="EB721" s="253"/>
      <c r="EC721" s="253"/>
      <c r="ED721" s="253"/>
      <c r="EE721" s="253"/>
      <c r="EF721" s="253"/>
      <c r="EG721" s="253"/>
      <c r="EH721" s="253"/>
      <c r="EI721" s="253"/>
      <c r="EJ721" s="253"/>
      <c r="EK721" s="253"/>
      <c r="EL721" s="253"/>
      <c r="EM721" s="253"/>
      <c r="EN721" s="253"/>
      <c r="EO721" s="253"/>
      <c r="EP721" s="253"/>
      <c r="EQ721" s="253"/>
      <c r="ER721" s="253"/>
      <c r="ES721" s="253"/>
      <c r="ET721" s="253"/>
      <c r="EU721" s="253"/>
      <c r="EV721" s="253"/>
      <c r="EW721" s="253"/>
      <c r="EX721" s="253"/>
      <c r="EY721" s="253"/>
      <c r="EZ721" s="253"/>
      <c r="FA721" s="253"/>
      <c r="FB721" s="253"/>
      <c r="FC721" s="253"/>
      <c r="FD721" s="253"/>
      <c r="FE721" s="253"/>
      <c r="FF721" s="253"/>
      <c r="FG721" s="253"/>
      <c r="FH721" s="253"/>
      <c r="FI721" s="253"/>
      <c r="FJ721" s="253"/>
      <c r="FK721" s="253"/>
      <c r="FL721" s="253"/>
      <c r="FM721" s="253"/>
      <c r="FN721" s="253"/>
      <c r="FO721" s="253"/>
      <c r="FP721" s="253"/>
      <c r="FQ721" s="253"/>
      <c r="FR721" s="253"/>
      <c r="FS721" s="253"/>
      <c r="FT721" s="253"/>
      <c r="FU721" s="253"/>
      <c r="FV721" s="253"/>
      <c r="FW721" s="253"/>
      <c r="FX721" s="253"/>
      <c r="FY721" s="253"/>
      <c r="FZ721" s="253"/>
      <c r="GA721" s="253"/>
      <c r="GB721" s="253"/>
      <c r="GC721" s="253"/>
      <c r="GD721" s="253"/>
      <c r="GE721" s="253"/>
      <c r="GF721" s="253"/>
      <c r="GG721" s="253"/>
      <c r="GH721" s="253"/>
      <c r="GI721" s="253"/>
      <c r="GJ721" s="253"/>
      <c r="GK721" s="253"/>
      <c r="GL721" s="253"/>
      <c r="GM721" s="253"/>
      <c r="GN721" s="253"/>
      <c r="GO721" s="253"/>
      <c r="GP721" s="253"/>
      <c r="GQ721" s="253"/>
      <c r="GR721" s="253"/>
      <c r="GS721" s="253"/>
      <c r="GT721" s="253"/>
      <c r="GU721" s="253"/>
      <c r="GV721" s="253"/>
      <c r="GW721" s="253"/>
      <c r="GX721" s="253"/>
      <c r="GY721" s="253"/>
      <c r="GZ721" s="253"/>
      <c r="HA721" s="253"/>
      <c r="HB721" s="253"/>
      <c r="HC721" s="253"/>
      <c r="HD721" s="253"/>
      <c r="HE721" s="253"/>
      <c r="HF721" s="253"/>
      <c r="HG721" s="253"/>
      <c r="HH721" s="253"/>
      <c r="HI721" s="253"/>
      <c r="HJ721" s="253"/>
      <c r="HK721" s="253"/>
      <c r="HL721" s="253"/>
      <c r="HM721" s="253"/>
      <c r="HN721" s="253"/>
      <c r="HO721" s="253"/>
      <c r="HP721" s="253"/>
      <c r="HQ721" s="253"/>
      <c r="HR721" s="253"/>
      <c r="HS721" s="253"/>
      <c r="HT721" s="253"/>
      <c r="HU721" s="253"/>
      <c r="HV721" s="253"/>
      <c r="HW721" s="253"/>
      <c r="HX721" s="253"/>
      <c r="HY721" s="253"/>
      <c r="HZ721" s="253"/>
      <c r="IA721" s="253"/>
      <c r="IB721" s="253"/>
      <c r="IC721" s="253"/>
      <c r="ID721" s="253"/>
      <c r="IE721" s="253"/>
      <c r="IF721" s="253"/>
      <c r="IG721" s="253"/>
      <c r="IH721" s="253"/>
      <c r="II721" s="253"/>
      <c r="IJ721" s="253"/>
      <c r="IK721" s="253"/>
      <c r="IL721" s="253"/>
      <c r="IM721" s="253"/>
      <c r="IN721" s="253"/>
      <c r="IO721" s="253"/>
      <c r="IP721" s="253"/>
      <c r="IQ721" s="253"/>
      <c r="IR721" s="253"/>
      <c r="IS721" s="253"/>
      <c r="IT721" s="253"/>
      <c r="IU721" s="253"/>
      <c r="IV721" s="253"/>
      <c r="IW721" s="253"/>
      <c r="IX721" s="253"/>
      <c r="IY721" s="253"/>
      <c r="IZ721" s="253"/>
      <c r="JA721" s="253"/>
      <c r="JB721" s="253"/>
      <c r="JC721" s="253"/>
      <c r="JD721" s="253"/>
      <c r="JE721" s="253"/>
      <c r="JF721" s="253"/>
      <c r="JG721" s="253"/>
      <c r="JH721" s="253"/>
      <c r="JI721" s="253"/>
      <c r="JJ721" s="253"/>
      <c r="JK721" s="253"/>
      <c r="JL721" s="253"/>
      <c r="JM721" s="253"/>
      <c r="JN721" s="253"/>
      <c r="JO721" s="253"/>
      <c r="JP721" s="253"/>
      <c r="JQ721" s="253"/>
      <c r="JR721" s="253"/>
      <c r="JS721" s="253"/>
      <c r="JT721" s="253"/>
      <c r="JU721" s="253"/>
    </row>
    <row r="722" spans="1:281" s="252" customFormat="1" ht="15" customHeight="1" x14ac:dyDescent="0.25">
      <c r="A722" s="253"/>
      <c r="B722" s="253"/>
      <c r="C722" s="253"/>
      <c r="D722" s="253"/>
      <c r="E722" s="253"/>
      <c r="F722" s="253"/>
      <c r="G722" s="253"/>
      <c r="H722" s="253"/>
      <c r="I722" s="253"/>
      <c r="J722" s="253"/>
      <c r="K722" s="253"/>
      <c r="L722" s="253"/>
      <c r="M722" s="253"/>
      <c r="N722" s="253"/>
      <c r="O722" s="253"/>
      <c r="P722" s="253"/>
      <c r="Q722" s="253"/>
      <c r="R722" s="253"/>
      <c r="S722" s="253"/>
      <c r="T722" s="253"/>
      <c r="U722" s="253" t="s">
        <v>880</v>
      </c>
      <c r="V722" s="253"/>
      <c r="W722" s="253"/>
      <c r="X722" s="253"/>
      <c r="Y722" s="253"/>
      <c r="Z722" s="253"/>
      <c r="AA722" s="253"/>
      <c r="AB722" s="253"/>
      <c r="AC722" s="253" t="s">
        <v>320</v>
      </c>
      <c r="AD722" s="253"/>
      <c r="AE722" s="253"/>
      <c r="AF722" s="253"/>
      <c r="AG722" s="253"/>
      <c r="AH722" s="253"/>
      <c r="AI722" s="253"/>
      <c r="AJ722" s="253"/>
      <c r="AK722" s="253"/>
      <c r="AL722" s="253"/>
      <c r="AM722" s="253"/>
      <c r="AN722" s="253"/>
      <c r="AO722" s="253"/>
      <c r="AP722" s="253"/>
      <c r="AQ722" s="253"/>
      <c r="AR722" s="253"/>
      <c r="AS722" s="253"/>
      <c r="AT722" s="253"/>
      <c r="AU722" s="253"/>
      <c r="AV722" s="253"/>
      <c r="AW722" s="253"/>
      <c r="AX722" s="253"/>
      <c r="AY722" s="253"/>
      <c r="AZ722" s="253"/>
      <c r="BA722" s="253"/>
      <c r="BB722" s="253"/>
      <c r="BC722" s="253"/>
      <c r="BD722" s="253"/>
      <c r="BE722" s="253"/>
      <c r="BF722" s="253"/>
      <c r="BG722" s="253"/>
      <c r="BH722" s="253"/>
      <c r="BI722" s="253"/>
      <c r="BJ722" s="253"/>
      <c r="BK722" s="253"/>
      <c r="BL722" s="253"/>
      <c r="BM722" s="253"/>
      <c r="BN722" s="253"/>
      <c r="BO722" s="253"/>
      <c r="BP722" s="253"/>
      <c r="BQ722" s="253"/>
      <c r="BR722" s="253"/>
      <c r="BS722" s="253"/>
      <c r="BT722" s="253"/>
      <c r="BU722" s="253"/>
      <c r="BV722" s="253"/>
      <c r="BW722" s="253"/>
      <c r="BX722" s="253"/>
      <c r="BY722" s="253"/>
      <c r="BZ722" s="253"/>
      <c r="CA722" s="253"/>
      <c r="CB722" s="253"/>
      <c r="CC722" s="253"/>
      <c r="CD722" s="253"/>
      <c r="CE722" s="253"/>
      <c r="CF722" s="253"/>
      <c r="CG722" s="253"/>
      <c r="CH722" s="253"/>
      <c r="CI722" s="253"/>
      <c r="CJ722" s="253"/>
      <c r="CK722" s="253"/>
      <c r="CL722" s="253"/>
      <c r="CM722" s="253"/>
      <c r="CN722" s="253"/>
      <c r="CO722" s="253"/>
      <c r="CP722" s="253"/>
      <c r="CQ722" s="253"/>
      <c r="CR722" s="253"/>
      <c r="CS722" s="253"/>
      <c r="CT722" s="253"/>
      <c r="CU722" s="253"/>
      <c r="CV722" s="253"/>
      <c r="CW722" s="253"/>
      <c r="CX722" s="253"/>
      <c r="CY722" s="253"/>
      <c r="CZ722" s="253"/>
      <c r="DA722" s="253"/>
      <c r="DB722" s="253"/>
      <c r="DC722" s="253"/>
      <c r="DD722" s="253"/>
      <c r="DE722" s="253"/>
      <c r="DF722" s="253"/>
      <c r="DG722" s="253"/>
      <c r="DH722" s="253"/>
      <c r="DI722" s="253"/>
      <c r="DJ722" s="253"/>
      <c r="DK722" s="253"/>
      <c r="DL722" s="253"/>
      <c r="DM722" s="253"/>
      <c r="DN722" s="253"/>
      <c r="DO722" s="253"/>
      <c r="DP722" s="253"/>
      <c r="DQ722" s="253"/>
      <c r="DR722" s="253"/>
      <c r="DS722" s="253"/>
      <c r="DT722" s="253"/>
      <c r="DU722" s="253"/>
      <c r="DV722" s="253"/>
      <c r="DW722" s="253"/>
      <c r="DX722" s="253"/>
      <c r="DY722" s="253"/>
      <c r="DZ722" s="253"/>
      <c r="EA722" s="253"/>
      <c r="EB722" s="253"/>
      <c r="EC722" s="253"/>
      <c r="ED722" s="253"/>
      <c r="EE722" s="253"/>
      <c r="EF722" s="253"/>
      <c r="EG722" s="253"/>
      <c r="EH722" s="253"/>
      <c r="EI722" s="253"/>
      <c r="EJ722" s="253"/>
      <c r="EK722" s="253"/>
      <c r="EL722" s="253"/>
      <c r="EM722" s="253"/>
      <c r="EN722" s="253"/>
      <c r="EO722" s="253"/>
      <c r="EP722" s="253"/>
      <c r="EQ722" s="253"/>
      <c r="ER722" s="253"/>
      <c r="ES722" s="253"/>
      <c r="ET722" s="253"/>
      <c r="EU722" s="253"/>
      <c r="EV722" s="253"/>
      <c r="EW722" s="253"/>
      <c r="EX722" s="253"/>
      <c r="EY722" s="253"/>
      <c r="EZ722" s="253"/>
      <c r="FA722" s="253"/>
      <c r="FB722" s="253"/>
      <c r="FC722" s="253"/>
      <c r="FD722" s="253"/>
      <c r="FE722" s="253"/>
      <c r="FF722" s="253"/>
      <c r="FG722" s="253"/>
      <c r="FH722" s="253"/>
      <c r="FI722" s="253"/>
      <c r="FJ722" s="253"/>
      <c r="FK722" s="253"/>
      <c r="FL722" s="253"/>
      <c r="FM722" s="253"/>
      <c r="FN722" s="253"/>
      <c r="FO722" s="253"/>
      <c r="FP722" s="253"/>
      <c r="FQ722" s="253"/>
      <c r="FR722" s="253"/>
      <c r="FS722" s="253"/>
      <c r="FT722" s="253"/>
      <c r="FU722" s="253"/>
      <c r="FV722" s="253"/>
      <c r="FW722" s="253"/>
      <c r="FX722" s="253"/>
      <c r="FY722" s="253"/>
      <c r="FZ722" s="253"/>
      <c r="GA722" s="253"/>
      <c r="GB722" s="253"/>
      <c r="GC722" s="253"/>
      <c r="GD722" s="253"/>
      <c r="GE722" s="253"/>
      <c r="GF722" s="253"/>
      <c r="GG722" s="253"/>
      <c r="GH722" s="253"/>
      <c r="GI722" s="253"/>
      <c r="GJ722" s="253"/>
      <c r="GK722" s="253"/>
      <c r="GL722" s="253"/>
      <c r="GM722" s="253"/>
      <c r="GN722" s="253"/>
      <c r="GO722" s="253"/>
      <c r="GP722" s="253"/>
      <c r="GQ722" s="253"/>
      <c r="GR722" s="253"/>
      <c r="GS722" s="253"/>
      <c r="GT722" s="253"/>
      <c r="GU722" s="253"/>
      <c r="GV722" s="253"/>
      <c r="GW722" s="253"/>
      <c r="GX722" s="253"/>
      <c r="GY722" s="253"/>
      <c r="GZ722" s="253"/>
      <c r="HA722" s="253"/>
      <c r="HB722" s="253"/>
      <c r="HC722" s="253"/>
      <c r="HD722" s="253"/>
      <c r="HE722" s="253"/>
      <c r="HF722" s="253"/>
      <c r="HG722" s="253"/>
      <c r="HH722" s="253"/>
      <c r="HI722" s="253"/>
      <c r="HJ722" s="253"/>
      <c r="HK722" s="253"/>
      <c r="HL722" s="253"/>
      <c r="HM722" s="253"/>
      <c r="HN722" s="253"/>
      <c r="HO722" s="253"/>
      <c r="HP722" s="253"/>
      <c r="HQ722" s="253"/>
      <c r="HR722" s="253"/>
      <c r="HS722" s="253"/>
      <c r="HT722" s="253"/>
      <c r="HU722" s="253"/>
      <c r="HV722" s="253"/>
      <c r="HW722" s="253"/>
      <c r="HX722" s="253"/>
      <c r="HY722" s="253"/>
      <c r="HZ722" s="253"/>
      <c r="IA722" s="253"/>
      <c r="IB722" s="253"/>
      <c r="IC722" s="253"/>
      <c r="ID722" s="253"/>
      <c r="IE722" s="253"/>
      <c r="IF722" s="253"/>
      <c r="IG722" s="253"/>
      <c r="IH722" s="253"/>
      <c r="II722" s="253"/>
      <c r="IJ722" s="253"/>
      <c r="IK722" s="253"/>
      <c r="IL722" s="253"/>
      <c r="IM722" s="253"/>
      <c r="IN722" s="253"/>
      <c r="IO722" s="253"/>
      <c r="IP722" s="253"/>
      <c r="IQ722" s="253"/>
      <c r="IR722" s="253"/>
      <c r="IS722" s="253"/>
      <c r="IT722" s="253"/>
      <c r="IU722" s="253"/>
      <c r="IV722" s="253"/>
      <c r="IW722" s="253"/>
      <c r="IX722" s="253"/>
      <c r="IY722" s="253"/>
      <c r="IZ722" s="253"/>
      <c r="JA722" s="253"/>
      <c r="JB722" s="253"/>
      <c r="JC722" s="253"/>
      <c r="JD722" s="253"/>
      <c r="JE722" s="253"/>
      <c r="JF722" s="253"/>
      <c r="JG722" s="253"/>
      <c r="JH722" s="253"/>
      <c r="JI722" s="253"/>
      <c r="JJ722" s="253"/>
      <c r="JK722" s="253"/>
      <c r="JL722" s="253"/>
      <c r="JM722" s="253"/>
      <c r="JN722" s="253"/>
      <c r="JO722" s="253"/>
      <c r="JP722" s="253"/>
      <c r="JQ722" s="253"/>
      <c r="JR722" s="253"/>
      <c r="JS722" s="253"/>
      <c r="JT722" s="253"/>
      <c r="JU722" s="253"/>
    </row>
    <row r="723" spans="1:281" s="252" customFormat="1" ht="15" customHeight="1" x14ac:dyDescent="0.25">
      <c r="A723" s="253"/>
      <c r="B723" s="253"/>
      <c r="C723" s="253"/>
      <c r="D723" s="253"/>
      <c r="E723" s="253"/>
      <c r="F723" s="253"/>
      <c r="G723" s="253"/>
      <c r="H723" s="253"/>
      <c r="I723" s="253"/>
      <c r="J723" s="253"/>
      <c r="K723" s="253"/>
      <c r="L723" s="253"/>
      <c r="M723" s="253"/>
      <c r="N723" s="253"/>
      <c r="O723" s="253"/>
      <c r="P723" s="253"/>
      <c r="Q723" s="253"/>
      <c r="R723" s="253"/>
      <c r="S723" s="253"/>
      <c r="T723" s="253"/>
      <c r="U723" s="253" t="s">
        <v>881</v>
      </c>
      <c r="V723" s="253"/>
      <c r="W723" s="253"/>
      <c r="X723" s="253"/>
      <c r="Y723" s="253"/>
      <c r="Z723" s="253"/>
      <c r="AA723" s="253"/>
      <c r="AB723" s="253"/>
      <c r="AC723" s="253" t="s">
        <v>320</v>
      </c>
      <c r="AD723" s="253"/>
      <c r="AE723" s="253"/>
      <c r="AF723" s="253"/>
      <c r="AG723" s="253"/>
      <c r="AH723" s="253"/>
      <c r="AI723" s="253"/>
      <c r="AJ723" s="253"/>
      <c r="AK723" s="253"/>
      <c r="AL723" s="253"/>
      <c r="AM723" s="253"/>
      <c r="AN723" s="253"/>
      <c r="AO723" s="253"/>
      <c r="AP723" s="253"/>
      <c r="AQ723" s="253"/>
      <c r="AR723" s="253"/>
      <c r="AS723" s="253"/>
      <c r="AT723" s="253"/>
      <c r="AU723" s="253"/>
      <c r="AV723" s="253"/>
      <c r="AW723" s="253"/>
      <c r="AX723" s="253"/>
      <c r="AY723" s="253"/>
      <c r="AZ723" s="253"/>
      <c r="BA723" s="253"/>
      <c r="BB723" s="253"/>
      <c r="BC723" s="253"/>
      <c r="BD723" s="253"/>
      <c r="BE723" s="253"/>
      <c r="BF723" s="253"/>
      <c r="BG723" s="253"/>
      <c r="BH723" s="253"/>
      <c r="BI723" s="253"/>
      <c r="BJ723" s="253"/>
      <c r="BK723" s="253"/>
      <c r="BL723" s="253"/>
      <c r="BM723" s="253"/>
      <c r="BN723" s="253"/>
      <c r="BO723" s="253"/>
      <c r="BP723" s="253"/>
      <c r="BQ723" s="253"/>
      <c r="BR723" s="253"/>
      <c r="BS723" s="253"/>
      <c r="BT723" s="253"/>
      <c r="BU723" s="253"/>
      <c r="BV723" s="253"/>
      <c r="BW723" s="253"/>
      <c r="BX723" s="253"/>
      <c r="BY723" s="253"/>
      <c r="BZ723" s="253"/>
      <c r="CA723" s="253"/>
      <c r="CB723" s="253"/>
      <c r="CC723" s="253"/>
      <c r="CD723" s="253"/>
      <c r="CE723" s="253"/>
      <c r="CF723" s="253"/>
      <c r="CG723" s="253"/>
      <c r="CH723" s="253"/>
      <c r="CI723" s="253"/>
      <c r="CJ723" s="253"/>
      <c r="CK723" s="253"/>
      <c r="CL723" s="253"/>
      <c r="CM723" s="253"/>
      <c r="CN723" s="253"/>
      <c r="CO723" s="253"/>
      <c r="CP723" s="253"/>
      <c r="CQ723" s="253"/>
      <c r="CR723" s="253"/>
      <c r="CS723" s="253"/>
      <c r="CT723" s="253"/>
      <c r="CU723" s="253"/>
      <c r="CV723" s="253"/>
      <c r="CW723" s="253"/>
      <c r="CX723" s="253"/>
      <c r="CY723" s="253"/>
      <c r="CZ723" s="253"/>
      <c r="DA723" s="253"/>
      <c r="DB723" s="253"/>
      <c r="DC723" s="253"/>
      <c r="DD723" s="253"/>
      <c r="DE723" s="253"/>
      <c r="DF723" s="253"/>
      <c r="DG723" s="253"/>
      <c r="DH723" s="253"/>
      <c r="DI723" s="253"/>
      <c r="DJ723" s="253"/>
      <c r="DK723" s="253"/>
      <c r="DL723" s="253"/>
      <c r="DM723" s="253"/>
      <c r="DN723" s="253"/>
      <c r="DO723" s="253"/>
      <c r="DP723" s="253"/>
      <c r="DQ723" s="253"/>
      <c r="DR723" s="253"/>
      <c r="DS723" s="253"/>
      <c r="DT723" s="253"/>
      <c r="DU723" s="253"/>
      <c r="DV723" s="253"/>
      <c r="DW723" s="253"/>
      <c r="DX723" s="253"/>
      <c r="DY723" s="253"/>
      <c r="DZ723" s="253"/>
      <c r="EA723" s="253"/>
      <c r="EB723" s="253"/>
      <c r="EC723" s="253"/>
      <c r="ED723" s="253"/>
      <c r="EE723" s="253"/>
      <c r="EF723" s="253"/>
      <c r="EG723" s="253"/>
      <c r="EH723" s="253"/>
      <c r="EI723" s="253"/>
      <c r="EJ723" s="253"/>
      <c r="EK723" s="253"/>
      <c r="EL723" s="253"/>
      <c r="EM723" s="253"/>
      <c r="EN723" s="253"/>
      <c r="EO723" s="253"/>
      <c r="EP723" s="253"/>
      <c r="EQ723" s="253"/>
      <c r="ER723" s="253"/>
      <c r="ES723" s="253"/>
      <c r="ET723" s="253"/>
      <c r="EU723" s="253"/>
      <c r="EV723" s="253"/>
      <c r="EW723" s="253"/>
      <c r="EX723" s="253"/>
      <c r="EY723" s="253"/>
      <c r="EZ723" s="253"/>
      <c r="FA723" s="253"/>
      <c r="FB723" s="253"/>
      <c r="FC723" s="253"/>
      <c r="FD723" s="253"/>
      <c r="FE723" s="253"/>
      <c r="FF723" s="253"/>
      <c r="FG723" s="253"/>
      <c r="FH723" s="253"/>
      <c r="FI723" s="253"/>
      <c r="FJ723" s="253"/>
      <c r="FK723" s="253"/>
      <c r="FL723" s="253"/>
      <c r="FM723" s="253"/>
      <c r="FN723" s="253"/>
      <c r="FO723" s="253"/>
      <c r="FP723" s="253"/>
      <c r="FQ723" s="253"/>
      <c r="FR723" s="253"/>
      <c r="FS723" s="253"/>
      <c r="FT723" s="253"/>
      <c r="FU723" s="253"/>
      <c r="FV723" s="253"/>
      <c r="FW723" s="253"/>
      <c r="FX723" s="253"/>
      <c r="FY723" s="253"/>
      <c r="FZ723" s="253"/>
      <c r="GA723" s="253"/>
      <c r="GB723" s="253"/>
      <c r="GC723" s="253"/>
      <c r="GD723" s="253"/>
      <c r="GE723" s="253"/>
      <c r="GF723" s="253"/>
      <c r="GG723" s="253"/>
      <c r="GH723" s="253"/>
      <c r="GI723" s="253"/>
      <c r="GJ723" s="253"/>
      <c r="GK723" s="253"/>
      <c r="GL723" s="253"/>
      <c r="GM723" s="253"/>
      <c r="GN723" s="253"/>
      <c r="GO723" s="253"/>
      <c r="GP723" s="253"/>
      <c r="GQ723" s="253"/>
      <c r="GR723" s="253"/>
      <c r="GS723" s="253"/>
      <c r="GT723" s="253"/>
      <c r="GU723" s="253"/>
      <c r="GV723" s="253"/>
      <c r="GW723" s="253"/>
      <c r="GX723" s="253"/>
      <c r="GY723" s="253"/>
      <c r="GZ723" s="253"/>
      <c r="HA723" s="253"/>
      <c r="HB723" s="253"/>
      <c r="HC723" s="253"/>
      <c r="HD723" s="253"/>
      <c r="HE723" s="253"/>
      <c r="HF723" s="253"/>
      <c r="HG723" s="253"/>
      <c r="HH723" s="253"/>
      <c r="HI723" s="253"/>
      <c r="HJ723" s="253"/>
      <c r="HK723" s="253"/>
      <c r="HL723" s="253"/>
      <c r="HM723" s="253"/>
      <c r="HN723" s="253"/>
      <c r="HO723" s="253"/>
      <c r="HP723" s="253"/>
      <c r="HQ723" s="253"/>
      <c r="HR723" s="253"/>
      <c r="HS723" s="253"/>
      <c r="HT723" s="253"/>
      <c r="HU723" s="253"/>
      <c r="HV723" s="253"/>
      <c r="HW723" s="253"/>
      <c r="HX723" s="253"/>
      <c r="HY723" s="253"/>
      <c r="HZ723" s="253"/>
      <c r="IA723" s="253"/>
      <c r="IB723" s="253"/>
      <c r="IC723" s="253"/>
      <c r="ID723" s="253"/>
      <c r="IE723" s="253"/>
      <c r="IF723" s="253"/>
      <c r="IG723" s="253"/>
      <c r="IH723" s="253"/>
      <c r="II723" s="253"/>
      <c r="IJ723" s="253"/>
      <c r="IK723" s="253"/>
      <c r="IL723" s="253"/>
      <c r="IM723" s="253"/>
      <c r="IN723" s="253"/>
      <c r="IO723" s="253"/>
      <c r="IP723" s="253"/>
      <c r="IQ723" s="253"/>
      <c r="IR723" s="253"/>
      <c r="IS723" s="253"/>
      <c r="IT723" s="253"/>
      <c r="IU723" s="253"/>
      <c r="IV723" s="253"/>
      <c r="IW723" s="253"/>
      <c r="IX723" s="253"/>
      <c r="IY723" s="253"/>
      <c r="IZ723" s="253"/>
      <c r="JA723" s="253"/>
      <c r="JB723" s="253"/>
      <c r="JC723" s="253"/>
      <c r="JD723" s="253"/>
      <c r="JE723" s="253"/>
      <c r="JF723" s="253"/>
      <c r="JG723" s="253"/>
      <c r="JH723" s="253"/>
      <c r="JI723" s="253"/>
      <c r="JJ723" s="253"/>
      <c r="JK723" s="253"/>
      <c r="JL723" s="253"/>
      <c r="JM723" s="253"/>
      <c r="JN723" s="253"/>
      <c r="JO723" s="253"/>
      <c r="JP723" s="253"/>
      <c r="JQ723" s="253"/>
      <c r="JR723" s="253"/>
      <c r="JS723" s="253"/>
      <c r="JT723" s="253"/>
      <c r="JU723" s="253"/>
    </row>
    <row r="724" spans="1:281" s="252" customFormat="1" ht="15" customHeight="1" x14ac:dyDescent="0.25">
      <c r="A724" s="253"/>
      <c r="B724" s="253"/>
      <c r="C724" s="253"/>
      <c r="D724" s="253"/>
      <c r="E724" s="253"/>
      <c r="F724" s="253"/>
      <c r="G724" s="253"/>
      <c r="H724" s="253"/>
      <c r="I724" s="253"/>
      <c r="J724" s="253"/>
      <c r="K724" s="253"/>
      <c r="L724" s="253"/>
      <c r="M724" s="253"/>
      <c r="N724" s="253"/>
      <c r="O724" s="253"/>
      <c r="P724" s="253"/>
      <c r="Q724" s="253"/>
      <c r="R724" s="253"/>
      <c r="S724" s="253"/>
      <c r="T724" s="253"/>
      <c r="U724" s="253" t="s">
        <v>882</v>
      </c>
      <c r="V724" s="253"/>
      <c r="W724" s="253"/>
      <c r="X724" s="253"/>
      <c r="Y724" s="253"/>
      <c r="Z724" s="253"/>
      <c r="AA724" s="253"/>
      <c r="AB724" s="253"/>
      <c r="AC724" s="253" t="s">
        <v>318</v>
      </c>
      <c r="AD724" s="253"/>
      <c r="AE724" s="253"/>
      <c r="AF724" s="253"/>
      <c r="AG724" s="253"/>
      <c r="AH724" s="253"/>
      <c r="AI724" s="253"/>
      <c r="AJ724" s="253"/>
      <c r="AK724" s="253"/>
      <c r="AL724" s="253"/>
      <c r="AM724" s="253"/>
      <c r="AN724" s="253"/>
      <c r="AO724" s="253"/>
      <c r="AP724" s="253"/>
      <c r="AQ724" s="253"/>
      <c r="AR724" s="253"/>
      <c r="AS724" s="253"/>
      <c r="AT724" s="253"/>
      <c r="AU724" s="253"/>
      <c r="AV724" s="253"/>
      <c r="AW724" s="253"/>
      <c r="AX724" s="253"/>
      <c r="AY724" s="253"/>
      <c r="AZ724" s="253"/>
      <c r="BA724" s="253"/>
      <c r="BB724" s="253"/>
      <c r="BC724" s="253"/>
      <c r="BD724" s="253"/>
      <c r="BE724" s="253"/>
      <c r="BF724" s="253"/>
      <c r="BG724" s="253"/>
      <c r="BH724" s="253"/>
      <c r="BI724" s="253"/>
      <c r="BJ724" s="253"/>
      <c r="BK724" s="253"/>
      <c r="BL724" s="253"/>
      <c r="BM724" s="253"/>
      <c r="BN724" s="253"/>
      <c r="BO724" s="253"/>
      <c r="BP724" s="253"/>
      <c r="BQ724" s="253"/>
      <c r="BR724" s="253"/>
      <c r="BS724" s="253"/>
      <c r="BT724" s="253"/>
      <c r="BU724" s="253"/>
      <c r="BV724" s="253"/>
      <c r="BW724" s="253"/>
      <c r="BX724" s="253"/>
      <c r="BY724" s="253"/>
      <c r="BZ724" s="253"/>
      <c r="CA724" s="253"/>
      <c r="CB724" s="253"/>
      <c r="CC724" s="253"/>
      <c r="CD724" s="253"/>
      <c r="CE724" s="253"/>
      <c r="CF724" s="253"/>
      <c r="CG724" s="253"/>
      <c r="CH724" s="253"/>
      <c r="CI724" s="253"/>
      <c r="CJ724" s="253"/>
      <c r="CK724" s="253"/>
      <c r="CL724" s="253"/>
      <c r="CM724" s="253"/>
      <c r="CN724" s="253"/>
      <c r="CO724" s="253"/>
      <c r="CP724" s="253"/>
      <c r="CQ724" s="253"/>
      <c r="CR724" s="253"/>
      <c r="CS724" s="253"/>
      <c r="CT724" s="253"/>
      <c r="CU724" s="253"/>
      <c r="CV724" s="253"/>
      <c r="CW724" s="253"/>
      <c r="CX724" s="253"/>
      <c r="CY724" s="253"/>
      <c r="CZ724" s="253"/>
      <c r="DA724" s="253"/>
      <c r="DB724" s="253"/>
      <c r="DC724" s="253"/>
      <c r="DD724" s="253"/>
      <c r="DE724" s="253"/>
      <c r="DF724" s="253"/>
      <c r="DG724" s="253"/>
      <c r="DH724" s="253"/>
      <c r="DI724" s="253"/>
      <c r="DJ724" s="253"/>
      <c r="DK724" s="253"/>
      <c r="DL724" s="253"/>
      <c r="DM724" s="253"/>
      <c r="DN724" s="253"/>
      <c r="DO724" s="253"/>
      <c r="DP724" s="253"/>
      <c r="DQ724" s="253"/>
      <c r="DR724" s="253"/>
      <c r="DS724" s="253"/>
      <c r="DT724" s="253"/>
      <c r="DU724" s="253"/>
      <c r="DV724" s="253"/>
      <c r="DW724" s="253"/>
      <c r="DX724" s="253"/>
      <c r="DY724" s="253"/>
      <c r="DZ724" s="253"/>
      <c r="EA724" s="253"/>
      <c r="EB724" s="253"/>
      <c r="EC724" s="253"/>
      <c r="ED724" s="253"/>
      <c r="EE724" s="253"/>
      <c r="EF724" s="253"/>
      <c r="EG724" s="253"/>
      <c r="EH724" s="253"/>
      <c r="EI724" s="253"/>
      <c r="EJ724" s="253"/>
      <c r="EK724" s="253"/>
      <c r="EL724" s="253"/>
      <c r="EM724" s="253"/>
      <c r="EN724" s="253"/>
      <c r="EO724" s="253"/>
      <c r="EP724" s="253"/>
      <c r="EQ724" s="253"/>
      <c r="ER724" s="253"/>
      <c r="ES724" s="253"/>
      <c r="ET724" s="253"/>
      <c r="EU724" s="253"/>
      <c r="EV724" s="253"/>
      <c r="EW724" s="253"/>
      <c r="EX724" s="253"/>
      <c r="EY724" s="253"/>
      <c r="EZ724" s="253"/>
      <c r="FA724" s="253"/>
      <c r="FB724" s="253"/>
      <c r="FC724" s="253"/>
      <c r="FD724" s="253"/>
      <c r="FE724" s="253"/>
      <c r="FF724" s="253"/>
      <c r="FG724" s="253"/>
      <c r="FH724" s="253"/>
      <c r="FI724" s="253"/>
      <c r="FJ724" s="253"/>
      <c r="FK724" s="253"/>
      <c r="FL724" s="253"/>
      <c r="FM724" s="253"/>
      <c r="FN724" s="253"/>
      <c r="FO724" s="253"/>
      <c r="FP724" s="253"/>
      <c r="FQ724" s="253"/>
      <c r="FR724" s="253"/>
      <c r="FS724" s="253"/>
      <c r="FT724" s="253"/>
      <c r="FU724" s="253"/>
      <c r="FV724" s="253"/>
      <c r="FW724" s="253"/>
      <c r="FX724" s="253"/>
      <c r="FY724" s="253"/>
      <c r="FZ724" s="253"/>
      <c r="GA724" s="253"/>
      <c r="GB724" s="253"/>
      <c r="GC724" s="253"/>
      <c r="GD724" s="253"/>
      <c r="GE724" s="253"/>
      <c r="GF724" s="253"/>
      <c r="GG724" s="253"/>
      <c r="GH724" s="253"/>
      <c r="GI724" s="253"/>
      <c r="GJ724" s="253"/>
      <c r="GK724" s="253"/>
      <c r="GL724" s="253"/>
      <c r="GM724" s="253"/>
      <c r="GN724" s="253"/>
      <c r="GO724" s="253"/>
      <c r="GP724" s="253"/>
      <c r="GQ724" s="253"/>
      <c r="GR724" s="253"/>
      <c r="GS724" s="253"/>
      <c r="GT724" s="253"/>
      <c r="GU724" s="253"/>
      <c r="GV724" s="253"/>
      <c r="GW724" s="253"/>
      <c r="GX724" s="253"/>
      <c r="GY724" s="253"/>
      <c r="GZ724" s="253"/>
      <c r="HA724" s="253"/>
      <c r="HB724" s="253"/>
      <c r="HC724" s="253"/>
      <c r="HD724" s="253"/>
      <c r="HE724" s="253"/>
      <c r="HF724" s="253"/>
      <c r="HG724" s="253"/>
      <c r="HH724" s="253"/>
      <c r="HI724" s="253"/>
      <c r="HJ724" s="253"/>
      <c r="HK724" s="253"/>
      <c r="HL724" s="253"/>
      <c r="HM724" s="253"/>
      <c r="HN724" s="253"/>
      <c r="HO724" s="253"/>
      <c r="HP724" s="253"/>
      <c r="HQ724" s="253"/>
      <c r="HR724" s="253"/>
      <c r="HS724" s="253"/>
      <c r="HT724" s="253"/>
      <c r="HU724" s="253"/>
      <c r="HV724" s="253"/>
      <c r="HW724" s="253"/>
      <c r="HX724" s="253"/>
      <c r="HY724" s="253"/>
      <c r="HZ724" s="253"/>
      <c r="IA724" s="253"/>
      <c r="IB724" s="253"/>
      <c r="IC724" s="253"/>
      <c r="ID724" s="253"/>
      <c r="IE724" s="253"/>
      <c r="IF724" s="253"/>
      <c r="IG724" s="253"/>
      <c r="IH724" s="253"/>
      <c r="II724" s="253"/>
      <c r="IJ724" s="253"/>
      <c r="IK724" s="253"/>
      <c r="IL724" s="253"/>
      <c r="IM724" s="253"/>
      <c r="IN724" s="253"/>
      <c r="IO724" s="253"/>
      <c r="IP724" s="253"/>
      <c r="IQ724" s="253"/>
      <c r="IR724" s="253"/>
      <c r="IS724" s="253"/>
      <c r="IT724" s="253"/>
      <c r="IU724" s="253"/>
      <c r="IV724" s="253"/>
      <c r="IW724" s="253"/>
      <c r="IX724" s="253"/>
      <c r="IY724" s="253"/>
      <c r="IZ724" s="253"/>
      <c r="JA724" s="253"/>
      <c r="JB724" s="253"/>
      <c r="JC724" s="253"/>
      <c r="JD724" s="253"/>
      <c r="JE724" s="253"/>
      <c r="JF724" s="253"/>
      <c r="JG724" s="253"/>
      <c r="JH724" s="253"/>
      <c r="JI724" s="253"/>
      <c r="JJ724" s="253"/>
      <c r="JK724" s="253"/>
      <c r="JL724" s="253"/>
      <c r="JM724" s="253"/>
      <c r="JN724" s="253"/>
      <c r="JO724" s="253"/>
      <c r="JP724" s="253"/>
      <c r="JQ724" s="253"/>
      <c r="JR724" s="253"/>
      <c r="JS724" s="253"/>
      <c r="JT724" s="253"/>
      <c r="JU724" s="253"/>
    </row>
    <row r="725" spans="1:281" s="252" customFormat="1" ht="15" customHeight="1" x14ac:dyDescent="0.25">
      <c r="A725" s="253"/>
      <c r="B725" s="253"/>
      <c r="C725" s="253"/>
      <c r="D725" s="253"/>
      <c r="E725" s="253"/>
      <c r="F725" s="253"/>
      <c r="G725" s="253"/>
      <c r="H725" s="253"/>
      <c r="I725" s="253"/>
      <c r="J725" s="253"/>
      <c r="K725" s="253"/>
      <c r="L725" s="253"/>
      <c r="M725" s="253"/>
      <c r="N725" s="253"/>
      <c r="O725" s="253"/>
      <c r="P725" s="253"/>
      <c r="Q725" s="253"/>
      <c r="R725" s="253"/>
      <c r="S725" s="253"/>
      <c r="T725" s="253"/>
      <c r="U725" s="253" t="s">
        <v>883</v>
      </c>
      <c r="V725" s="253"/>
      <c r="W725" s="253"/>
      <c r="X725" s="253"/>
      <c r="Y725" s="253"/>
      <c r="Z725" s="253"/>
      <c r="AA725" s="253"/>
      <c r="AB725" s="253"/>
      <c r="AC725" s="253" t="s">
        <v>320</v>
      </c>
      <c r="AD725" s="253"/>
      <c r="AE725" s="253"/>
      <c r="AF725" s="253"/>
      <c r="AG725" s="253"/>
      <c r="AH725" s="253"/>
      <c r="AI725" s="253"/>
      <c r="AJ725" s="253"/>
      <c r="AK725" s="253"/>
      <c r="AL725" s="253"/>
      <c r="AM725" s="253"/>
      <c r="AN725" s="253"/>
      <c r="AO725" s="253"/>
      <c r="AP725" s="253"/>
      <c r="AQ725" s="253"/>
      <c r="AR725" s="253"/>
      <c r="AS725" s="253"/>
      <c r="AT725" s="253"/>
      <c r="AU725" s="253"/>
      <c r="AV725" s="253"/>
      <c r="AW725" s="253"/>
      <c r="AX725" s="253"/>
      <c r="AY725" s="253"/>
      <c r="AZ725" s="253"/>
      <c r="BA725" s="253"/>
      <c r="BB725" s="253"/>
      <c r="BC725" s="253"/>
      <c r="BD725" s="253"/>
      <c r="BE725" s="253"/>
      <c r="BF725" s="253"/>
      <c r="BG725" s="253"/>
      <c r="BH725" s="253"/>
      <c r="BI725" s="253"/>
      <c r="BJ725" s="253"/>
      <c r="BK725" s="253"/>
      <c r="BL725" s="253"/>
      <c r="BM725" s="253"/>
      <c r="BN725" s="253"/>
      <c r="BO725" s="253"/>
      <c r="BP725" s="253"/>
      <c r="BQ725" s="253"/>
      <c r="BR725" s="253"/>
      <c r="BS725" s="253"/>
      <c r="BT725" s="253"/>
      <c r="BU725" s="253"/>
      <c r="BV725" s="253"/>
      <c r="BW725" s="253"/>
      <c r="BX725" s="253"/>
      <c r="BY725" s="253"/>
      <c r="BZ725" s="253"/>
      <c r="CA725" s="253"/>
      <c r="CB725" s="253"/>
      <c r="CC725" s="253"/>
      <c r="CD725" s="253"/>
      <c r="CE725" s="253"/>
      <c r="CF725" s="253"/>
      <c r="CG725" s="253"/>
      <c r="CH725" s="253"/>
      <c r="CI725" s="253"/>
      <c r="CJ725" s="253"/>
      <c r="CK725" s="253"/>
      <c r="CL725" s="253"/>
      <c r="CM725" s="253"/>
      <c r="CN725" s="253"/>
      <c r="CO725" s="253"/>
      <c r="CP725" s="253"/>
      <c r="CQ725" s="253"/>
      <c r="CR725" s="253"/>
      <c r="CS725" s="253"/>
      <c r="CT725" s="253"/>
      <c r="CU725" s="253"/>
      <c r="CV725" s="253"/>
      <c r="CW725" s="253"/>
      <c r="CX725" s="253"/>
      <c r="CY725" s="253"/>
      <c r="CZ725" s="253"/>
      <c r="DA725" s="253"/>
      <c r="DB725" s="253"/>
      <c r="DC725" s="253"/>
      <c r="DD725" s="253"/>
      <c r="DE725" s="253"/>
      <c r="DF725" s="253"/>
      <c r="DG725" s="253"/>
      <c r="DH725" s="253"/>
      <c r="DI725" s="253"/>
      <c r="DJ725" s="253"/>
      <c r="DK725" s="253"/>
      <c r="DL725" s="253"/>
      <c r="DM725" s="253"/>
      <c r="DN725" s="253"/>
      <c r="DO725" s="253"/>
      <c r="DP725" s="253"/>
      <c r="DQ725" s="253"/>
      <c r="DR725" s="253"/>
      <c r="DS725" s="253"/>
      <c r="DT725" s="253"/>
      <c r="DU725" s="253"/>
      <c r="DV725" s="253"/>
      <c r="DW725" s="253"/>
      <c r="DX725" s="253"/>
      <c r="DY725" s="253"/>
      <c r="DZ725" s="253"/>
      <c r="EA725" s="253"/>
      <c r="EB725" s="253"/>
      <c r="EC725" s="253"/>
      <c r="ED725" s="253"/>
      <c r="EE725" s="253"/>
      <c r="EF725" s="253"/>
      <c r="EG725" s="253"/>
      <c r="EH725" s="253"/>
      <c r="EI725" s="253"/>
      <c r="EJ725" s="253"/>
      <c r="EK725" s="253"/>
      <c r="EL725" s="253"/>
      <c r="EM725" s="253"/>
      <c r="EN725" s="253"/>
      <c r="EO725" s="253"/>
      <c r="EP725" s="253"/>
      <c r="EQ725" s="253"/>
      <c r="ER725" s="253"/>
      <c r="ES725" s="253"/>
      <c r="ET725" s="253"/>
      <c r="EU725" s="253"/>
      <c r="EV725" s="253"/>
      <c r="EW725" s="253"/>
      <c r="EX725" s="253"/>
      <c r="EY725" s="253"/>
      <c r="EZ725" s="253"/>
      <c r="FA725" s="253"/>
      <c r="FB725" s="253"/>
      <c r="FC725" s="253"/>
      <c r="FD725" s="253"/>
      <c r="FE725" s="253"/>
      <c r="FF725" s="253"/>
      <c r="FG725" s="253"/>
      <c r="FH725" s="253"/>
      <c r="FI725" s="253"/>
      <c r="FJ725" s="253"/>
      <c r="FK725" s="253"/>
      <c r="FL725" s="253"/>
      <c r="FM725" s="253"/>
      <c r="FN725" s="253"/>
      <c r="FO725" s="253"/>
      <c r="FP725" s="253"/>
      <c r="FQ725" s="253"/>
      <c r="FR725" s="253"/>
      <c r="FS725" s="253"/>
      <c r="FT725" s="253"/>
      <c r="FU725" s="253"/>
      <c r="FV725" s="253"/>
      <c r="FW725" s="253"/>
      <c r="FX725" s="253"/>
      <c r="FY725" s="253"/>
      <c r="FZ725" s="253"/>
      <c r="GA725" s="253"/>
      <c r="GB725" s="253"/>
      <c r="GC725" s="253"/>
      <c r="GD725" s="253"/>
      <c r="GE725" s="253"/>
      <c r="GF725" s="253"/>
      <c r="GG725" s="253"/>
      <c r="GH725" s="253"/>
      <c r="GI725" s="253"/>
      <c r="GJ725" s="253"/>
      <c r="GK725" s="253"/>
      <c r="GL725" s="253"/>
      <c r="GM725" s="253"/>
      <c r="GN725" s="253"/>
      <c r="GO725" s="253"/>
      <c r="GP725" s="253"/>
      <c r="GQ725" s="253"/>
      <c r="GR725" s="253"/>
      <c r="GS725" s="253"/>
      <c r="GT725" s="253"/>
      <c r="GU725" s="253"/>
      <c r="GV725" s="253"/>
      <c r="GW725" s="253"/>
      <c r="GX725" s="253"/>
      <c r="GY725" s="253"/>
      <c r="GZ725" s="253"/>
      <c r="HA725" s="253"/>
      <c r="HB725" s="253"/>
      <c r="HC725" s="253"/>
      <c r="HD725" s="253"/>
      <c r="HE725" s="253"/>
      <c r="HF725" s="253"/>
      <c r="HG725" s="253"/>
      <c r="HH725" s="253"/>
      <c r="HI725" s="253"/>
      <c r="HJ725" s="253"/>
      <c r="HK725" s="253"/>
      <c r="HL725" s="253"/>
      <c r="HM725" s="253"/>
      <c r="HN725" s="253"/>
      <c r="HO725" s="253"/>
      <c r="HP725" s="253"/>
      <c r="HQ725" s="253"/>
      <c r="HR725" s="253"/>
      <c r="HS725" s="253"/>
      <c r="HT725" s="253"/>
      <c r="HU725" s="253"/>
      <c r="HV725" s="253"/>
      <c r="HW725" s="253"/>
      <c r="HX725" s="253"/>
      <c r="HY725" s="253"/>
      <c r="HZ725" s="253"/>
      <c r="IA725" s="253"/>
      <c r="IB725" s="253"/>
      <c r="IC725" s="253"/>
      <c r="ID725" s="253"/>
      <c r="IE725" s="253"/>
      <c r="IF725" s="253"/>
      <c r="IG725" s="253"/>
      <c r="IH725" s="253"/>
      <c r="II725" s="253"/>
      <c r="IJ725" s="253"/>
      <c r="IK725" s="253"/>
      <c r="IL725" s="253"/>
      <c r="IM725" s="253"/>
      <c r="IN725" s="253"/>
      <c r="IO725" s="253"/>
      <c r="IP725" s="253"/>
      <c r="IQ725" s="253"/>
      <c r="IR725" s="253"/>
      <c r="IS725" s="253"/>
      <c r="IT725" s="253"/>
      <c r="IU725" s="253"/>
      <c r="IV725" s="253"/>
      <c r="IW725" s="253"/>
      <c r="IX725" s="253"/>
      <c r="IY725" s="253"/>
      <c r="IZ725" s="253"/>
      <c r="JA725" s="253"/>
      <c r="JB725" s="253"/>
      <c r="JC725" s="253"/>
      <c r="JD725" s="253"/>
      <c r="JE725" s="253"/>
      <c r="JF725" s="253"/>
      <c r="JG725" s="253"/>
      <c r="JH725" s="253"/>
      <c r="JI725" s="253"/>
      <c r="JJ725" s="253"/>
      <c r="JK725" s="253"/>
      <c r="JL725" s="253"/>
      <c r="JM725" s="253"/>
      <c r="JN725" s="253"/>
      <c r="JO725" s="253"/>
      <c r="JP725" s="253"/>
      <c r="JQ725" s="253"/>
      <c r="JR725" s="253"/>
      <c r="JS725" s="253"/>
      <c r="JT725" s="253"/>
      <c r="JU725" s="253"/>
    </row>
    <row r="726" spans="1:281" s="252" customFormat="1" ht="15" customHeight="1" x14ac:dyDescent="0.25">
      <c r="A726" s="253"/>
      <c r="B726" s="253"/>
      <c r="C726" s="253"/>
      <c r="D726" s="253"/>
      <c r="E726" s="253"/>
      <c r="F726" s="253"/>
      <c r="G726" s="253"/>
      <c r="H726" s="253"/>
      <c r="I726" s="253"/>
      <c r="J726" s="253"/>
      <c r="K726" s="253"/>
      <c r="L726" s="253"/>
      <c r="M726" s="253"/>
      <c r="N726" s="253"/>
      <c r="O726" s="253"/>
      <c r="P726" s="253"/>
      <c r="Q726" s="253"/>
      <c r="R726" s="253"/>
      <c r="S726" s="253"/>
      <c r="T726" s="253"/>
      <c r="U726" s="253" t="s">
        <v>884</v>
      </c>
      <c r="V726" s="253"/>
      <c r="W726" s="253"/>
      <c r="X726" s="253"/>
      <c r="Y726" s="253"/>
      <c r="Z726" s="253"/>
      <c r="AA726" s="253"/>
      <c r="AB726" s="253"/>
      <c r="AC726" s="253" t="s">
        <v>332</v>
      </c>
      <c r="AD726" s="253"/>
      <c r="AE726" s="253"/>
      <c r="AF726" s="253"/>
      <c r="AG726" s="253"/>
      <c r="AH726" s="253"/>
      <c r="AI726" s="253"/>
      <c r="AJ726" s="253"/>
      <c r="AK726" s="253"/>
      <c r="AL726" s="253"/>
      <c r="AM726" s="253"/>
      <c r="AN726" s="253"/>
      <c r="AO726" s="253"/>
      <c r="AP726" s="253"/>
      <c r="AQ726" s="253"/>
      <c r="AR726" s="253"/>
      <c r="AS726" s="253"/>
      <c r="AT726" s="253"/>
      <c r="AU726" s="253"/>
      <c r="AV726" s="253"/>
      <c r="AW726" s="253"/>
      <c r="AX726" s="253"/>
      <c r="AY726" s="253"/>
      <c r="AZ726" s="253"/>
      <c r="BA726" s="253"/>
      <c r="BB726" s="253"/>
      <c r="BC726" s="253"/>
      <c r="BD726" s="253"/>
      <c r="BE726" s="253"/>
      <c r="BF726" s="253"/>
      <c r="BG726" s="253"/>
      <c r="BH726" s="253"/>
      <c r="BI726" s="253"/>
      <c r="BJ726" s="253"/>
      <c r="BK726" s="253"/>
      <c r="BL726" s="253"/>
      <c r="BM726" s="253"/>
      <c r="BN726" s="253"/>
      <c r="BO726" s="253"/>
      <c r="BP726" s="253"/>
      <c r="BQ726" s="253"/>
      <c r="BR726" s="253"/>
      <c r="BS726" s="253"/>
      <c r="BT726" s="253"/>
      <c r="BU726" s="253"/>
      <c r="BV726" s="253"/>
      <c r="BW726" s="253"/>
      <c r="BX726" s="253"/>
      <c r="BY726" s="253"/>
      <c r="BZ726" s="253"/>
      <c r="CA726" s="253"/>
      <c r="CB726" s="253"/>
      <c r="CC726" s="253"/>
      <c r="CD726" s="253"/>
      <c r="CE726" s="253"/>
      <c r="CF726" s="253"/>
      <c r="CG726" s="253"/>
      <c r="CH726" s="253"/>
      <c r="CI726" s="253"/>
      <c r="CJ726" s="253"/>
      <c r="CK726" s="253"/>
      <c r="CL726" s="253"/>
      <c r="CM726" s="253"/>
      <c r="CN726" s="253"/>
      <c r="CO726" s="253"/>
      <c r="CP726" s="253"/>
      <c r="CQ726" s="253"/>
      <c r="CR726" s="253"/>
      <c r="CS726" s="253"/>
      <c r="CT726" s="253"/>
      <c r="CU726" s="253"/>
      <c r="CV726" s="253"/>
      <c r="CW726" s="253"/>
      <c r="CX726" s="253"/>
      <c r="CY726" s="253"/>
      <c r="CZ726" s="253"/>
      <c r="DA726" s="253"/>
      <c r="DB726" s="253"/>
      <c r="DC726" s="253"/>
      <c r="DD726" s="253"/>
      <c r="DE726" s="253"/>
      <c r="DF726" s="253"/>
      <c r="DG726" s="253"/>
      <c r="DH726" s="253"/>
      <c r="DI726" s="253"/>
      <c r="DJ726" s="253"/>
      <c r="DK726" s="253"/>
      <c r="DL726" s="253"/>
      <c r="DM726" s="253"/>
      <c r="DN726" s="253"/>
      <c r="DO726" s="253"/>
      <c r="DP726" s="253"/>
      <c r="DQ726" s="253"/>
      <c r="DR726" s="253"/>
      <c r="DS726" s="253"/>
      <c r="DT726" s="253"/>
      <c r="DU726" s="253"/>
      <c r="DV726" s="253"/>
      <c r="DW726" s="253"/>
      <c r="DX726" s="253"/>
      <c r="DY726" s="253"/>
      <c r="DZ726" s="253"/>
      <c r="EA726" s="253"/>
      <c r="EB726" s="253"/>
      <c r="EC726" s="253"/>
      <c r="ED726" s="253"/>
      <c r="EE726" s="253"/>
      <c r="EF726" s="253"/>
      <c r="EG726" s="253"/>
      <c r="EH726" s="253"/>
      <c r="EI726" s="253"/>
      <c r="EJ726" s="253"/>
      <c r="EK726" s="253"/>
      <c r="EL726" s="253"/>
      <c r="EM726" s="253"/>
      <c r="EN726" s="253"/>
      <c r="EO726" s="253"/>
      <c r="EP726" s="253"/>
      <c r="EQ726" s="253"/>
      <c r="ER726" s="253"/>
      <c r="ES726" s="253"/>
      <c r="ET726" s="253"/>
      <c r="EU726" s="253"/>
      <c r="EV726" s="253"/>
      <c r="EW726" s="253"/>
      <c r="EX726" s="253"/>
      <c r="EY726" s="253"/>
      <c r="EZ726" s="253"/>
      <c r="FA726" s="253"/>
      <c r="FB726" s="253"/>
      <c r="FC726" s="253"/>
      <c r="FD726" s="253"/>
      <c r="FE726" s="253"/>
      <c r="FF726" s="253"/>
      <c r="FG726" s="253"/>
      <c r="FH726" s="253"/>
      <c r="FI726" s="253"/>
      <c r="FJ726" s="253"/>
      <c r="FK726" s="253"/>
      <c r="FL726" s="253"/>
      <c r="FM726" s="253"/>
      <c r="FN726" s="253"/>
      <c r="FO726" s="253"/>
      <c r="FP726" s="253"/>
      <c r="FQ726" s="253"/>
      <c r="FR726" s="253"/>
      <c r="FS726" s="253"/>
      <c r="FT726" s="253"/>
      <c r="FU726" s="253"/>
      <c r="FV726" s="253"/>
      <c r="FW726" s="253"/>
      <c r="FX726" s="253"/>
      <c r="FY726" s="253"/>
      <c r="FZ726" s="253"/>
      <c r="GA726" s="253"/>
      <c r="GB726" s="253"/>
      <c r="GC726" s="253"/>
      <c r="GD726" s="253"/>
      <c r="GE726" s="253"/>
      <c r="GF726" s="253"/>
      <c r="GG726" s="253"/>
      <c r="GH726" s="253"/>
      <c r="GI726" s="253"/>
      <c r="GJ726" s="253"/>
      <c r="GK726" s="253"/>
      <c r="GL726" s="253"/>
      <c r="GM726" s="253"/>
      <c r="GN726" s="253"/>
      <c r="GO726" s="253"/>
      <c r="GP726" s="253"/>
      <c r="GQ726" s="253"/>
      <c r="GR726" s="253"/>
      <c r="GS726" s="253"/>
      <c r="GT726" s="253"/>
      <c r="GU726" s="253"/>
      <c r="GV726" s="253"/>
      <c r="GW726" s="253"/>
      <c r="GX726" s="253"/>
      <c r="GY726" s="253"/>
      <c r="GZ726" s="253"/>
      <c r="HA726" s="253"/>
      <c r="HB726" s="253"/>
      <c r="HC726" s="253"/>
      <c r="HD726" s="253"/>
      <c r="HE726" s="253"/>
      <c r="HF726" s="253"/>
      <c r="HG726" s="253"/>
      <c r="HH726" s="253"/>
      <c r="HI726" s="253"/>
      <c r="HJ726" s="253"/>
      <c r="HK726" s="253"/>
      <c r="HL726" s="253"/>
      <c r="HM726" s="253"/>
      <c r="HN726" s="253"/>
      <c r="HO726" s="253"/>
      <c r="HP726" s="253"/>
      <c r="HQ726" s="253"/>
      <c r="HR726" s="253"/>
      <c r="HS726" s="253"/>
      <c r="HT726" s="253"/>
      <c r="HU726" s="253"/>
      <c r="HV726" s="253"/>
      <c r="HW726" s="253"/>
      <c r="HX726" s="253"/>
      <c r="HY726" s="253"/>
      <c r="HZ726" s="253"/>
      <c r="IA726" s="253"/>
      <c r="IB726" s="253"/>
      <c r="IC726" s="253"/>
      <c r="ID726" s="253"/>
      <c r="IE726" s="253"/>
      <c r="IF726" s="253"/>
      <c r="IG726" s="253"/>
      <c r="IH726" s="253"/>
      <c r="II726" s="253"/>
      <c r="IJ726" s="253"/>
      <c r="IK726" s="253"/>
      <c r="IL726" s="253"/>
      <c r="IM726" s="253"/>
      <c r="IN726" s="253"/>
      <c r="IO726" s="253"/>
      <c r="IP726" s="253"/>
      <c r="IQ726" s="253"/>
      <c r="IR726" s="253"/>
      <c r="IS726" s="253"/>
      <c r="IT726" s="253"/>
      <c r="IU726" s="253"/>
      <c r="IV726" s="253"/>
      <c r="IW726" s="253"/>
      <c r="IX726" s="253"/>
      <c r="IY726" s="253"/>
      <c r="IZ726" s="253"/>
      <c r="JA726" s="253"/>
      <c r="JB726" s="253"/>
      <c r="JC726" s="253"/>
      <c r="JD726" s="253"/>
      <c r="JE726" s="253"/>
      <c r="JF726" s="253"/>
      <c r="JG726" s="253"/>
      <c r="JH726" s="253"/>
      <c r="JI726" s="253"/>
      <c r="JJ726" s="253"/>
      <c r="JK726" s="253"/>
      <c r="JL726" s="253"/>
      <c r="JM726" s="253"/>
      <c r="JN726" s="253"/>
      <c r="JO726" s="253"/>
      <c r="JP726" s="253"/>
      <c r="JQ726" s="253"/>
      <c r="JR726" s="253"/>
      <c r="JS726" s="253"/>
      <c r="JT726" s="253"/>
      <c r="JU726" s="253"/>
    </row>
    <row r="727" spans="1:281" s="252" customFormat="1" ht="15" customHeight="1" x14ac:dyDescent="0.25">
      <c r="A727" s="253"/>
      <c r="B727" s="253"/>
      <c r="C727" s="253"/>
      <c r="D727" s="253"/>
      <c r="E727" s="253"/>
      <c r="F727" s="253"/>
      <c r="G727" s="253"/>
      <c r="H727" s="253"/>
      <c r="I727" s="253"/>
      <c r="J727" s="253"/>
      <c r="K727" s="253"/>
      <c r="L727" s="253"/>
      <c r="M727" s="253"/>
      <c r="N727" s="253"/>
      <c r="O727" s="253"/>
      <c r="P727" s="253"/>
      <c r="Q727" s="253"/>
      <c r="R727" s="253"/>
      <c r="S727" s="253"/>
      <c r="T727" s="253"/>
      <c r="U727" s="253" t="s">
        <v>885</v>
      </c>
      <c r="V727" s="253"/>
      <c r="W727" s="253"/>
      <c r="X727" s="253"/>
      <c r="Y727" s="253"/>
      <c r="Z727" s="253"/>
      <c r="AA727" s="253"/>
      <c r="AB727" s="253"/>
      <c r="AC727" s="253" t="s">
        <v>393</v>
      </c>
      <c r="AD727" s="253"/>
      <c r="AE727" s="253"/>
      <c r="AF727" s="253"/>
      <c r="AG727" s="253"/>
      <c r="AH727" s="253"/>
      <c r="AI727" s="253"/>
      <c r="AJ727" s="253"/>
      <c r="AK727" s="253"/>
      <c r="AL727" s="253"/>
      <c r="AM727" s="253"/>
      <c r="AN727" s="253"/>
      <c r="AO727" s="253"/>
      <c r="AP727" s="253"/>
      <c r="AQ727" s="253"/>
      <c r="AR727" s="253"/>
      <c r="AS727" s="253"/>
      <c r="AT727" s="253"/>
      <c r="AU727" s="253"/>
      <c r="AV727" s="253"/>
      <c r="AW727" s="253"/>
      <c r="AX727" s="253"/>
      <c r="AY727" s="253"/>
      <c r="AZ727" s="253"/>
      <c r="BA727" s="253"/>
      <c r="BB727" s="253"/>
      <c r="BC727" s="253"/>
      <c r="BD727" s="253"/>
      <c r="BE727" s="253"/>
      <c r="BF727" s="253"/>
      <c r="BG727" s="253"/>
      <c r="BH727" s="253"/>
      <c r="BI727" s="253"/>
      <c r="BJ727" s="253"/>
      <c r="BK727" s="253"/>
      <c r="BL727" s="253"/>
      <c r="BM727" s="253"/>
      <c r="BN727" s="253"/>
      <c r="BO727" s="253"/>
      <c r="BP727" s="253"/>
      <c r="BQ727" s="253"/>
      <c r="BR727" s="253"/>
      <c r="BS727" s="253"/>
      <c r="BT727" s="253"/>
      <c r="BU727" s="253"/>
      <c r="BV727" s="253"/>
      <c r="BW727" s="253"/>
      <c r="BX727" s="253"/>
      <c r="BY727" s="253"/>
      <c r="BZ727" s="253"/>
      <c r="CA727" s="253"/>
      <c r="CB727" s="253"/>
      <c r="CC727" s="253"/>
      <c r="CD727" s="253"/>
      <c r="CE727" s="253"/>
      <c r="CF727" s="253"/>
      <c r="CG727" s="253"/>
      <c r="CH727" s="253"/>
      <c r="CI727" s="253"/>
      <c r="CJ727" s="253"/>
      <c r="CK727" s="253"/>
      <c r="CL727" s="253"/>
      <c r="CM727" s="253"/>
      <c r="CN727" s="253"/>
      <c r="CO727" s="253"/>
      <c r="CP727" s="253"/>
      <c r="CQ727" s="253"/>
      <c r="CR727" s="253"/>
      <c r="CS727" s="253"/>
      <c r="CT727" s="253"/>
      <c r="CU727" s="253"/>
      <c r="CV727" s="253"/>
      <c r="CW727" s="253"/>
      <c r="CX727" s="253"/>
      <c r="CY727" s="253"/>
      <c r="CZ727" s="253"/>
      <c r="DA727" s="253"/>
      <c r="DB727" s="253"/>
      <c r="DC727" s="253"/>
      <c r="DD727" s="253"/>
      <c r="DE727" s="253"/>
      <c r="DF727" s="253"/>
      <c r="DG727" s="253"/>
      <c r="DH727" s="253"/>
      <c r="DI727" s="253"/>
      <c r="DJ727" s="253"/>
      <c r="DK727" s="253"/>
      <c r="DL727" s="253"/>
      <c r="DM727" s="253"/>
      <c r="DN727" s="253"/>
      <c r="DO727" s="253"/>
      <c r="DP727" s="253"/>
      <c r="DQ727" s="253"/>
      <c r="DR727" s="253"/>
      <c r="DS727" s="253"/>
      <c r="DT727" s="253"/>
      <c r="DU727" s="253"/>
      <c r="DV727" s="253"/>
      <c r="DW727" s="253"/>
      <c r="DX727" s="253"/>
      <c r="DY727" s="253"/>
      <c r="DZ727" s="253"/>
      <c r="EA727" s="253"/>
      <c r="EB727" s="253"/>
      <c r="EC727" s="253"/>
      <c r="ED727" s="253"/>
      <c r="EE727" s="253"/>
      <c r="EF727" s="253"/>
      <c r="EG727" s="253"/>
      <c r="EH727" s="253"/>
      <c r="EI727" s="253"/>
      <c r="EJ727" s="253"/>
      <c r="EK727" s="253"/>
      <c r="EL727" s="253"/>
      <c r="EM727" s="253"/>
      <c r="EN727" s="253"/>
      <c r="EO727" s="253"/>
      <c r="EP727" s="253"/>
      <c r="EQ727" s="253"/>
      <c r="ER727" s="253"/>
      <c r="ES727" s="253"/>
      <c r="ET727" s="253"/>
      <c r="EU727" s="253"/>
      <c r="EV727" s="253"/>
      <c r="EW727" s="253"/>
      <c r="EX727" s="253"/>
      <c r="EY727" s="253"/>
      <c r="EZ727" s="253"/>
      <c r="FA727" s="253"/>
      <c r="FB727" s="253"/>
      <c r="FC727" s="253"/>
      <c r="FD727" s="253"/>
      <c r="FE727" s="253"/>
      <c r="FF727" s="253"/>
      <c r="FG727" s="253"/>
      <c r="FH727" s="253"/>
      <c r="FI727" s="253"/>
      <c r="FJ727" s="253"/>
      <c r="FK727" s="253"/>
      <c r="FL727" s="253"/>
      <c r="FM727" s="253"/>
      <c r="FN727" s="253"/>
      <c r="FO727" s="253"/>
      <c r="FP727" s="253"/>
      <c r="FQ727" s="253"/>
      <c r="FR727" s="253"/>
      <c r="FS727" s="253"/>
      <c r="FT727" s="253"/>
      <c r="FU727" s="253"/>
      <c r="FV727" s="253"/>
      <c r="FW727" s="253"/>
      <c r="FX727" s="253"/>
      <c r="FY727" s="253"/>
      <c r="FZ727" s="253"/>
      <c r="GA727" s="253"/>
      <c r="GB727" s="253"/>
      <c r="GC727" s="253"/>
      <c r="GD727" s="253"/>
      <c r="GE727" s="253"/>
      <c r="GF727" s="253"/>
      <c r="GG727" s="253"/>
      <c r="GH727" s="253"/>
      <c r="GI727" s="253"/>
      <c r="GJ727" s="253"/>
      <c r="GK727" s="253"/>
      <c r="GL727" s="253"/>
      <c r="GM727" s="253"/>
      <c r="GN727" s="253"/>
      <c r="GO727" s="253"/>
      <c r="GP727" s="253"/>
      <c r="GQ727" s="253"/>
      <c r="GR727" s="253"/>
      <c r="GS727" s="253"/>
      <c r="GT727" s="253"/>
      <c r="GU727" s="253"/>
      <c r="GV727" s="253"/>
      <c r="GW727" s="253"/>
      <c r="GX727" s="253"/>
      <c r="GY727" s="253"/>
      <c r="GZ727" s="253"/>
      <c r="HA727" s="253"/>
      <c r="HB727" s="253"/>
      <c r="HC727" s="253"/>
      <c r="HD727" s="253"/>
      <c r="HE727" s="253"/>
      <c r="HF727" s="253"/>
      <c r="HG727" s="253"/>
      <c r="HH727" s="253"/>
      <c r="HI727" s="253"/>
      <c r="HJ727" s="253"/>
      <c r="HK727" s="253"/>
      <c r="HL727" s="253"/>
      <c r="HM727" s="253"/>
      <c r="HN727" s="253"/>
      <c r="HO727" s="253"/>
      <c r="HP727" s="253"/>
      <c r="HQ727" s="253"/>
      <c r="HR727" s="253"/>
      <c r="HS727" s="253"/>
      <c r="HT727" s="253"/>
      <c r="HU727" s="253"/>
      <c r="HV727" s="253"/>
      <c r="HW727" s="253"/>
      <c r="HX727" s="253"/>
      <c r="HY727" s="253"/>
      <c r="HZ727" s="253"/>
      <c r="IA727" s="253"/>
      <c r="IB727" s="253"/>
      <c r="IC727" s="253"/>
      <c r="ID727" s="253"/>
      <c r="IE727" s="253"/>
      <c r="IF727" s="253"/>
      <c r="IG727" s="253"/>
      <c r="IH727" s="253"/>
      <c r="II727" s="253"/>
      <c r="IJ727" s="253"/>
      <c r="IK727" s="253"/>
      <c r="IL727" s="253"/>
      <c r="IM727" s="253"/>
      <c r="IN727" s="253"/>
      <c r="IO727" s="253"/>
      <c r="IP727" s="253"/>
      <c r="IQ727" s="253"/>
      <c r="IR727" s="253"/>
      <c r="IS727" s="253"/>
      <c r="IT727" s="253"/>
      <c r="IU727" s="253"/>
      <c r="IV727" s="253"/>
      <c r="IW727" s="253"/>
      <c r="IX727" s="253"/>
      <c r="IY727" s="253"/>
      <c r="IZ727" s="253"/>
      <c r="JA727" s="253"/>
      <c r="JB727" s="253"/>
      <c r="JC727" s="253"/>
      <c r="JD727" s="253"/>
      <c r="JE727" s="253"/>
      <c r="JF727" s="253"/>
      <c r="JG727" s="253"/>
      <c r="JH727" s="253"/>
      <c r="JI727" s="253"/>
      <c r="JJ727" s="253"/>
      <c r="JK727" s="253"/>
      <c r="JL727" s="253"/>
      <c r="JM727" s="253"/>
      <c r="JN727" s="253"/>
      <c r="JO727" s="253"/>
      <c r="JP727" s="253"/>
      <c r="JQ727" s="253"/>
      <c r="JR727" s="253"/>
      <c r="JS727" s="253"/>
      <c r="JT727" s="253"/>
      <c r="JU727" s="253"/>
    </row>
    <row r="728" spans="1:281" s="252" customFormat="1" ht="15" customHeight="1" x14ac:dyDescent="0.25">
      <c r="A728" s="253"/>
      <c r="B728" s="253"/>
      <c r="C728" s="253"/>
      <c r="D728" s="253"/>
      <c r="E728" s="253"/>
      <c r="F728" s="253"/>
      <c r="G728" s="253"/>
      <c r="H728" s="253"/>
      <c r="I728" s="253"/>
      <c r="J728" s="253"/>
      <c r="K728" s="253"/>
      <c r="L728" s="253"/>
      <c r="M728" s="253"/>
      <c r="N728" s="253"/>
      <c r="O728" s="253"/>
      <c r="P728" s="253"/>
      <c r="Q728" s="253"/>
      <c r="R728" s="253"/>
      <c r="S728" s="253"/>
      <c r="T728" s="253"/>
      <c r="U728" s="253" t="s">
        <v>886</v>
      </c>
      <c r="V728" s="253"/>
      <c r="W728" s="253"/>
      <c r="X728" s="253"/>
      <c r="Y728" s="253"/>
      <c r="Z728" s="253"/>
      <c r="AA728" s="253"/>
      <c r="AB728" s="253"/>
      <c r="AC728" s="253" t="s">
        <v>316</v>
      </c>
      <c r="AD728" s="253"/>
      <c r="AE728" s="253"/>
      <c r="AF728" s="253"/>
      <c r="AG728" s="253"/>
      <c r="AH728" s="253"/>
      <c r="AI728" s="253"/>
      <c r="AJ728" s="253"/>
      <c r="AK728" s="253"/>
      <c r="AL728" s="253"/>
      <c r="AM728" s="253"/>
      <c r="AN728" s="253"/>
      <c r="AO728" s="253"/>
      <c r="AP728" s="253"/>
      <c r="AQ728" s="253"/>
      <c r="AR728" s="253"/>
      <c r="AS728" s="253"/>
      <c r="AT728" s="253"/>
      <c r="AU728" s="253"/>
      <c r="AV728" s="253"/>
      <c r="AW728" s="253"/>
      <c r="AX728" s="253"/>
      <c r="AY728" s="253"/>
      <c r="AZ728" s="253"/>
      <c r="BA728" s="253"/>
      <c r="BB728" s="253"/>
      <c r="BC728" s="253"/>
      <c r="BD728" s="253"/>
      <c r="BE728" s="253"/>
      <c r="BF728" s="253"/>
      <c r="BG728" s="253"/>
      <c r="BH728" s="253"/>
      <c r="BI728" s="253"/>
      <c r="BJ728" s="253"/>
      <c r="BK728" s="253"/>
      <c r="BL728" s="253"/>
      <c r="BM728" s="253"/>
      <c r="BN728" s="253"/>
      <c r="BO728" s="253"/>
      <c r="BP728" s="253"/>
      <c r="BQ728" s="253"/>
      <c r="BR728" s="253"/>
      <c r="BS728" s="253"/>
      <c r="BT728" s="253"/>
      <c r="BU728" s="253"/>
      <c r="BV728" s="253"/>
      <c r="BW728" s="253"/>
      <c r="BX728" s="253"/>
      <c r="BY728" s="253"/>
      <c r="BZ728" s="253"/>
      <c r="CA728" s="253"/>
      <c r="CB728" s="253"/>
      <c r="CC728" s="253"/>
      <c r="CD728" s="253"/>
      <c r="CE728" s="253"/>
      <c r="CF728" s="253"/>
      <c r="CG728" s="253"/>
      <c r="CH728" s="253"/>
      <c r="CI728" s="253"/>
      <c r="CJ728" s="253"/>
      <c r="CK728" s="253"/>
      <c r="CL728" s="253"/>
      <c r="CM728" s="253"/>
      <c r="CN728" s="253"/>
      <c r="CO728" s="253"/>
      <c r="CP728" s="253"/>
      <c r="CQ728" s="253"/>
      <c r="CR728" s="253"/>
      <c r="CS728" s="253"/>
      <c r="CT728" s="253"/>
      <c r="CU728" s="253"/>
      <c r="CV728" s="253"/>
      <c r="CW728" s="253"/>
      <c r="CX728" s="253"/>
      <c r="CY728" s="253"/>
      <c r="CZ728" s="253"/>
      <c r="DA728" s="253"/>
      <c r="DB728" s="253"/>
      <c r="DC728" s="253"/>
      <c r="DD728" s="253"/>
      <c r="DE728" s="253"/>
      <c r="DF728" s="253"/>
      <c r="DG728" s="253"/>
      <c r="DH728" s="253"/>
      <c r="DI728" s="253"/>
      <c r="DJ728" s="253"/>
      <c r="DK728" s="253"/>
      <c r="DL728" s="253"/>
      <c r="DM728" s="253"/>
      <c r="DN728" s="253"/>
      <c r="DO728" s="253"/>
      <c r="DP728" s="253"/>
      <c r="DQ728" s="253"/>
      <c r="DR728" s="253"/>
      <c r="DS728" s="253"/>
      <c r="DT728" s="253"/>
      <c r="DU728" s="253"/>
      <c r="DV728" s="253"/>
      <c r="DW728" s="253"/>
      <c r="DX728" s="253"/>
      <c r="DY728" s="253"/>
      <c r="DZ728" s="253"/>
      <c r="EA728" s="253"/>
      <c r="EB728" s="253"/>
      <c r="EC728" s="253"/>
      <c r="ED728" s="253"/>
      <c r="EE728" s="253"/>
      <c r="EF728" s="253"/>
      <c r="EG728" s="253"/>
      <c r="EH728" s="253"/>
      <c r="EI728" s="253"/>
      <c r="EJ728" s="253"/>
      <c r="EK728" s="253"/>
      <c r="EL728" s="253"/>
      <c r="EM728" s="253"/>
      <c r="EN728" s="253"/>
      <c r="EO728" s="253"/>
      <c r="EP728" s="253"/>
      <c r="EQ728" s="253"/>
      <c r="ER728" s="253"/>
      <c r="ES728" s="253"/>
      <c r="ET728" s="253"/>
      <c r="EU728" s="253"/>
      <c r="EV728" s="253"/>
      <c r="EW728" s="253"/>
      <c r="EX728" s="253"/>
      <c r="EY728" s="253"/>
      <c r="EZ728" s="253"/>
      <c r="FA728" s="253"/>
      <c r="FB728" s="253"/>
      <c r="FC728" s="253"/>
      <c r="FD728" s="253"/>
      <c r="FE728" s="253"/>
      <c r="FF728" s="253"/>
      <c r="FG728" s="253"/>
      <c r="FH728" s="253"/>
      <c r="FI728" s="253"/>
      <c r="FJ728" s="253"/>
      <c r="FK728" s="253"/>
      <c r="FL728" s="253"/>
      <c r="FM728" s="253"/>
      <c r="FN728" s="253"/>
      <c r="FO728" s="253"/>
      <c r="FP728" s="253"/>
      <c r="FQ728" s="253"/>
      <c r="FR728" s="253"/>
      <c r="FS728" s="253"/>
      <c r="FT728" s="253"/>
      <c r="FU728" s="253"/>
      <c r="FV728" s="253"/>
      <c r="FW728" s="253"/>
      <c r="FX728" s="253"/>
      <c r="FY728" s="253"/>
      <c r="FZ728" s="253"/>
      <c r="GA728" s="253"/>
      <c r="GB728" s="253"/>
      <c r="GC728" s="253"/>
      <c r="GD728" s="253"/>
      <c r="GE728" s="253"/>
      <c r="GF728" s="253"/>
      <c r="GG728" s="253"/>
      <c r="GH728" s="253"/>
      <c r="GI728" s="253"/>
      <c r="GJ728" s="253"/>
      <c r="GK728" s="253"/>
      <c r="GL728" s="253"/>
      <c r="GM728" s="253"/>
      <c r="GN728" s="253"/>
      <c r="GO728" s="253"/>
      <c r="GP728" s="253"/>
      <c r="GQ728" s="253"/>
      <c r="GR728" s="253"/>
      <c r="GS728" s="253"/>
      <c r="GT728" s="253"/>
      <c r="GU728" s="253"/>
      <c r="GV728" s="253"/>
      <c r="GW728" s="253"/>
      <c r="GX728" s="253"/>
      <c r="GY728" s="253"/>
      <c r="GZ728" s="253"/>
      <c r="HA728" s="253"/>
      <c r="HB728" s="253"/>
      <c r="HC728" s="253"/>
      <c r="HD728" s="253"/>
      <c r="HE728" s="253"/>
      <c r="HF728" s="253"/>
      <c r="HG728" s="253"/>
      <c r="HH728" s="253"/>
      <c r="HI728" s="253"/>
      <c r="HJ728" s="253"/>
      <c r="HK728" s="253"/>
      <c r="HL728" s="253"/>
      <c r="HM728" s="253"/>
      <c r="HN728" s="253"/>
      <c r="HO728" s="253"/>
      <c r="HP728" s="253"/>
      <c r="HQ728" s="253"/>
      <c r="HR728" s="253"/>
      <c r="HS728" s="253"/>
      <c r="HT728" s="253"/>
      <c r="HU728" s="253"/>
      <c r="HV728" s="253"/>
      <c r="HW728" s="253"/>
      <c r="HX728" s="253"/>
      <c r="HY728" s="253"/>
      <c r="HZ728" s="253"/>
      <c r="IA728" s="253"/>
      <c r="IB728" s="253"/>
      <c r="IC728" s="253"/>
      <c r="ID728" s="253"/>
      <c r="IE728" s="253"/>
      <c r="IF728" s="253"/>
      <c r="IG728" s="253"/>
      <c r="IH728" s="253"/>
      <c r="II728" s="253"/>
      <c r="IJ728" s="253"/>
      <c r="IK728" s="253"/>
      <c r="IL728" s="253"/>
      <c r="IM728" s="253"/>
      <c r="IN728" s="253"/>
      <c r="IO728" s="253"/>
      <c r="IP728" s="253"/>
      <c r="IQ728" s="253"/>
      <c r="IR728" s="253"/>
      <c r="IS728" s="253"/>
      <c r="IT728" s="253"/>
      <c r="IU728" s="253"/>
      <c r="IV728" s="253"/>
      <c r="IW728" s="253"/>
      <c r="IX728" s="253"/>
      <c r="IY728" s="253"/>
      <c r="IZ728" s="253"/>
      <c r="JA728" s="253"/>
      <c r="JB728" s="253"/>
      <c r="JC728" s="253"/>
      <c r="JD728" s="253"/>
      <c r="JE728" s="253"/>
      <c r="JF728" s="253"/>
      <c r="JG728" s="253"/>
      <c r="JH728" s="253"/>
      <c r="JI728" s="253"/>
      <c r="JJ728" s="253"/>
      <c r="JK728" s="253"/>
      <c r="JL728" s="253"/>
      <c r="JM728" s="253"/>
      <c r="JN728" s="253"/>
      <c r="JO728" s="253"/>
      <c r="JP728" s="253"/>
      <c r="JQ728" s="253"/>
      <c r="JR728" s="253"/>
      <c r="JS728" s="253"/>
      <c r="JT728" s="253"/>
      <c r="JU728" s="253"/>
    </row>
    <row r="729" spans="1:281" s="252" customFormat="1" ht="15" customHeight="1" x14ac:dyDescent="0.25">
      <c r="A729" s="253"/>
      <c r="B729" s="253"/>
      <c r="C729" s="253"/>
      <c r="D729" s="253"/>
      <c r="E729" s="253"/>
      <c r="F729" s="253"/>
      <c r="G729" s="253"/>
      <c r="H729" s="253"/>
      <c r="I729" s="253"/>
      <c r="J729" s="253"/>
      <c r="K729" s="253"/>
      <c r="L729" s="253"/>
      <c r="M729" s="253"/>
      <c r="N729" s="253"/>
      <c r="O729" s="253"/>
      <c r="P729" s="253"/>
      <c r="Q729" s="253"/>
      <c r="R729" s="253"/>
      <c r="S729" s="253"/>
      <c r="T729" s="253"/>
      <c r="U729" s="253" t="s">
        <v>285</v>
      </c>
      <c r="V729" s="253"/>
      <c r="W729" s="253"/>
      <c r="X729" s="253"/>
      <c r="Y729" s="253"/>
      <c r="Z729" s="253"/>
      <c r="AA729" s="253"/>
      <c r="AB729" s="253"/>
      <c r="AC729" s="253" t="s">
        <v>357</v>
      </c>
      <c r="AD729" s="253"/>
      <c r="AE729" s="253"/>
      <c r="AF729" s="253"/>
      <c r="AG729" s="253"/>
      <c r="AH729" s="253"/>
      <c r="AI729" s="253"/>
      <c r="AJ729" s="253"/>
      <c r="AK729" s="253"/>
      <c r="AL729" s="253"/>
      <c r="AM729" s="253"/>
      <c r="AN729" s="253"/>
      <c r="AO729" s="253"/>
      <c r="AP729" s="253"/>
      <c r="AQ729" s="253"/>
      <c r="AR729" s="253"/>
      <c r="AS729" s="253"/>
      <c r="AT729" s="253"/>
      <c r="AU729" s="253"/>
      <c r="AV729" s="253"/>
      <c r="AW729" s="253"/>
      <c r="AX729" s="253"/>
      <c r="AY729" s="253"/>
      <c r="AZ729" s="253"/>
      <c r="BA729" s="253"/>
      <c r="BB729" s="253"/>
      <c r="BC729" s="253"/>
      <c r="BD729" s="253"/>
      <c r="BE729" s="253"/>
      <c r="BF729" s="253"/>
      <c r="BG729" s="253"/>
      <c r="BH729" s="253"/>
      <c r="BI729" s="253"/>
      <c r="BJ729" s="253"/>
      <c r="BK729" s="253"/>
      <c r="BL729" s="253"/>
      <c r="BM729" s="253"/>
      <c r="BN729" s="253"/>
      <c r="BO729" s="253"/>
      <c r="BP729" s="253"/>
      <c r="BQ729" s="253"/>
      <c r="BR729" s="253"/>
      <c r="BS729" s="253"/>
      <c r="BT729" s="253"/>
      <c r="BU729" s="253"/>
      <c r="BV729" s="253"/>
      <c r="BW729" s="253"/>
      <c r="BX729" s="253"/>
      <c r="BY729" s="253"/>
      <c r="BZ729" s="253"/>
      <c r="CA729" s="253"/>
      <c r="CB729" s="253"/>
      <c r="CC729" s="253"/>
      <c r="CD729" s="253"/>
      <c r="CE729" s="253"/>
      <c r="CF729" s="253"/>
      <c r="CG729" s="253"/>
      <c r="CH729" s="253"/>
      <c r="CI729" s="253"/>
      <c r="CJ729" s="253"/>
      <c r="CK729" s="253"/>
      <c r="CL729" s="253"/>
      <c r="CM729" s="253"/>
      <c r="CN729" s="253"/>
      <c r="CO729" s="253"/>
      <c r="CP729" s="253"/>
      <c r="CQ729" s="253"/>
      <c r="CR729" s="253"/>
      <c r="CS729" s="253"/>
      <c r="CT729" s="253"/>
      <c r="CU729" s="253"/>
      <c r="CV729" s="253"/>
      <c r="CW729" s="253"/>
      <c r="CX729" s="253"/>
      <c r="CY729" s="253"/>
      <c r="CZ729" s="253"/>
      <c r="DA729" s="253"/>
      <c r="DB729" s="253"/>
      <c r="DC729" s="253"/>
      <c r="DD729" s="253"/>
      <c r="DE729" s="253"/>
      <c r="DF729" s="253"/>
      <c r="DG729" s="253"/>
      <c r="DH729" s="253"/>
      <c r="DI729" s="253"/>
      <c r="DJ729" s="253"/>
      <c r="DK729" s="253"/>
      <c r="DL729" s="253"/>
      <c r="DM729" s="253"/>
      <c r="DN729" s="253"/>
      <c r="DO729" s="253"/>
      <c r="DP729" s="253"/>
      <c r="DQ729" s="253"/>
      <c r="DR729" s="253"/>
      <c r="DS729" s="253"/>
      <c r="DT729" s="253"/>
      <c r="DU729" s="253"/>
      <c r="DV729" s="253"/>
      <c r="DW729" s="253"/>
      <c r="DX729" s="253"/>
      <c r="DY729" s="253"/>
      <c r="DZ729" s="253"/>
      <c r="EA729" s="253"/>
      <c r="EB729" s="253"/>
      <c r="EC729" s="253"/>
      <c r="ED729" s="253"/>
      <c r="EE729" s="253"/>
      <c r="EF729" s="253"/>
      <c r="EG729" s="253"/>
      <c r="EH729" s="253"/>
      <c r="EI729" s="253"/>
      <c r="EJ729" s="253"/>
      <c r="EK729" s="253"/>
      <c r="EL729" s="253"/>
      <c r="EM729" s="253"/>
      <c r="EN729" s="253"/>
      <c r="EO729" s="253"/>
      <c r="EP729" s="253"/>
      <c r="EQ729" s="253"/>
      <c r="ER729" s="253"/>
      <c r="ES729" s="253"/>
      <c r="ET729" s="253"/>
      <c r="EU729" s="253"/>
      <c r="EV729" s="253"/>
      <c r="EW729" s="253"/>
      <c r="EX729" s="253"/>
      <c r="EY729" s="253"/>
      <c r="EZ729" s="253"/>
      <c r="FA729" s="253"/>
      <c r="FB729" s="253"/>
      <c r="FC729" s="253"/>
      <c r="FD729" s="253"/>
      <c r="FE729" s="253"/>
      <c r="FF729" s="253"/>
      <c r="FG729" s="253"/>
      <c r="FH729" s="253"/>
      <c r="FI729" s="253"/>
      <c r="FJ729" s="253"/>
      <c r="FK729" s="253"/>
      <c r="FL729" s="253"/>
      <c r="FM729" s="253"/>
      <c r="FN729" s="253"/>
      <c r="FO729" s="253"/>
      <c r="FP729" s="253"/>
      <c r="FQ729" s="253"/>
      <c r="FR729" s="253"/>
      <c r="FS729" s="253"/>
      <c r="FT729" s="253"/>
      <c r="FU729" s="253"/>
      <c r="FV729" s="253"/>
      <c r="FW729" s="253"/>
      <c r="FX729" s="253"/>
      <c r="FY729" s="253"/>
      <c r="FZ729" s="253"/>
      <c r="GA729" s="253"/>
      <c r="GB729" s="253"/>
      <c r="GC729" s="253"/>
      <c r="GD729" s="253"/>
      <c r="GE729" s="253"/>
      <c r="GF729" s="253"/>
      <c r="GG729" s="253"/>
      <c r="GH729" s="253"/>
      <c r="GI729" s="253"/>
      <c r="GJ729" s="253"/>
      <c r="GK729" s="253"/>
      <c r="GL729" s="253"/>
      <c r="GM729" s="253"/>
      <c r="GN729" s="253"/>
      <c r="GO729" s="253"/>
      <c r="GP729" s="253"/>
      <c r="GQ729" s="253"/>
      <c r="GR729" s="253"/>
      <c r="GS729" s="253"/>
      <c r="GT729" s="253"/>
      <c r="GU729" s="253"/>
      <c r="GV729" s="253"/>
      <c r="GW729" s="253"/>
      <c r="GX729" s="253"/>
      <c r="GY729" s="253"/>
      <c r="GZ729" s="253"/>
      <c r="HA729" s="253"/>
      <c r="HB729" s="253"/>
      <c r="HC729" s="253"/>
      <c r="HD729" s="253"/>
      <c r="HE729" s="253"/>
      <c r="HF729" s="253"/>
      <c r="HG729" s="253"/>
      <c r="HH729" s="253"/>
      <c r="HI729" s="253"/>
      <c r="HJ729" s="253"/>
      <c r="HK729" s="253"/>
      <c r="HL729" s="253"/>
      <c r="HM729" s="253"/>
      <c r="HN729" s="253"/>
      <c r="HO729" s="253"/>
      <c r="HP729" s="253"/>
      <c r="HQ729" s="253"/>
      <c r="HR729" s="253"/>
      <c r="HS729" s="253"/>
      <c r="HT729" s="253"/>
      <c r="HU729" s="253"/>
      <c r="HV729" s="253"/>
      <c r="HW729" s="253"/>
      <c r="HX729" s="253"/>
      <c r="HY729" s="253"/>
      <c r="HZ729" s="253"/>
      <c r="IA729" s="253"/>
      <c r="IB729" s="253"/>
      <c r="IC729" s="253"/>
      <c r="ID729" s="253"/>
      <c r="IE729" s="253"/>
      <c r="IF729" s="253"/>
      <c r="IG729" s="253"/>
      <c r="IH729" s="253"/>
      <c r="II729" s="253"/>
      <c r="IJ729" s="253"/>
      <c r="IK729" s="253"/>
      <c r="IL729" s="253"/>
      <c r="IM729" s="253"/>
      <c r="IN729" s="253"/>
      <c r="IO729" s="253"/>
      <c r="IP729" s="253"/>
      <c r="IQ729" s="253"/>
      <c r="IR729" s="253"/>
      <c r="IS729" s="253"/>
      <c r="IT729" s="253"/>
      <c r="IU729" s="253"/>
      <c r="IV729" s="253"/>
      <c r="IW729" s="253"/>
      <c r="IX729" s="253"/>
      <c r="IY729" s="253"/>
      <c r="IZ729" s="253"/>
      <c r="JA729" s="253"/>
      <c r="JB729" s="253"/>
      <c r="JC729" s="253"/>
      <c r="JD729" s="253"/>
      <c r="JE729" s="253"/>
      <c r="JF729" s="253"/>
      <c r="JG729" s="253"/>
      <c r="JH729" s="253"/>
      <c r="JI729" s="253"/>
      <c r="JJ729" s="253"/>
      <c r="JK729" s="253"/>
      <c r="JL729" s="253"/>
      <c r="JM729" s="253"/>
      <c r="JN729" s="253"/>
      <c r="JO729" s="253"/>
      <c r="JP729" s="253"/>
      <c r="JQ729" s="253"/>
      <c r="JR729" s="253"/>
      <c r="JS729" s="253"/>
      <c r="JT729" s="253"/>
      <c r="JU729" s="253"/>
    </row>
    <row r="730" spans="1:281" s="252" customFormat="1" ht="15" customHeight="1" x14ac:dyDescent="0.25">
      <c r="A730" s="253"/>
      <c r="B730" s="253"/>
      <c r="C730" s="253"/>
      <c r="D730" s="253"/>
      <c r="E730" s="253"/>
      <c r="F730" s="253"/>
      <c r="G730" s="253"/>
      <c r="H730" s="253"/>
      <c r="I730" s="253"/>
      <c r="J730" s="253"/>
      <c r="K730" s="253"/>
      <c r="L730" s="253"/>
      <c r="M730" s="253"/>
      <c r="N730" s="253"/>
      <c r="O730" s="253"/>
      <c r="P730" s="253"/>
      <c r="Q730" s="253"/>
      <c r="R730" s="253"/>
      <c r="S730" s="253"/>
      <c r="T730" s="253"/>
      <c r="U730" s="253" t="s">
        <v>887</v>
      </c>
      <c r="V730" s="253"/>
      <c r="W730" s="253"/>
      <c r="X730" s="253"/>
      <c r="Y730" s="253"/>
      <c r="Z730" s="253"/>
      <c r="AA730" s="253"/>
      <c r="AB730" s="253"/>
      <c r="AC730" s="253" t="s">
        <v>320</v>
      </c>
      <c r="AD730" s="253"/>
      <c r="AE730" s="253"/>
      <c r="AF730" s="253"/>
      <c r="AG730" s="253"/>
      <c r="AH730" s="253"/>
      <c r="AI730" s="253"/>
      <c r="AJ730" s="253"/>
      <c r="AK730" s="253"/>
      <c r="AL730" s="253"/>
      <c r="AM730" s="253"/>
      <c r="AN730" s="253"/>
      <c r="AO730" s="253"/>
      <c r="AP730" s="253"/>
      <c r="AQ730" s="253"/>
      <c r="AR730" s="253"/>
      <c r="AS730" s="253"/>
      <c r="AT730" s="253"/>
      <c r="AU730" s="253"/>
      <c r="AV730" s="253"/>
      <c r="AW730" s="253"/>
      <c r="AX730" s="253"/>
      <c r="AY730" s="253"/>
      <c r="AZ730" s="253"/>
      <c r="BA730" s="253"/>
      <c r="BB730" s="253"/>
      <c r="BC730" s="253"/>
      <c r="BD730" s="253"/>
      <c r="BE730" s="253"/>
      <c r="BF730" s="253"/>
      <c r="BG730" s="253"/>
      <c r="BH730" s="253"/>
      <c r="BI730" s="253"/>
      <c r="BJ730" s="253"/>
      <c r="BK730" s="253"/>
      <c r="BL730" s="253"/>
      <c r="BM730" s="253"/>
      <c r="BN730" s="253"/>
      <c r="BO730" s="253"/>
      <c r="BP730" s="253"/>
      <c r="BQ730" s="253"/>
      <c r="BR730" s="253"/>
      <c r="BS730" s="253"/>
      <c r="BT730" s="253"/>
      <c r="BU730" s="253"/>
      <c r="BV730" s="253"/>
      <c r="BW730" s="253"/>
      <c r="BX730" s="253"/>
      <c r="BY730" s="253"/>
      <c r="BZ730" s="253"/>
      <c r="CA730" s="253"/>
      <c r="CB730" s="253"/>
      <c r="CC730" s="253"/>
      <c r="CD730" s="253"/>
      <c r="CE730" s="253"/>
      <c r="CF730" s="253"/>
      <c r="CG730" s="253"/>
      <c r="CH730" s="253"/>
      <c r="CI730" s="253"/>
      <c r="CJ730" s="253"/>
      <c r="CK730" s="253"/>
      <c r="CL730" s="253"/>
      <c r="CM730" s="253"/>
      <c r="CN730" s="253"/>
      <c r="CO730" s="253"/>
      <c r="CP730" s="253"/>
      <c r="CQ730" s="253"/>
      <c r="CR730" s="253"/>
      <c r="CS730" s="253"/>
      <c r="CT730" s="253"/>
      <c r="CU730" s="253"/>
      <c r="CV730" s="253"/>
      <c r="CW730" s="253"/>
      <c r="CX730" s="253"/>
      <c r="CY730" s="253"/>
      <c r="CZ730" s="253"/>
      <c r="DA730" s="253"/>
      <c r="DB730" s="253"/>
      <c r="DC730" s="253"/>
      <c r="DD730" s="253"/>
      <c r="DE730" s="253"/>
      <c r="DF730" s="253"/>
      <c r="DG730" s="253"/>
      <c r="DH730" s="253"/>
      <c r="DI730" s="253"/>
      <c r="DJ730" s="253"/>
      <c r="DK730" s="253"/>
      <c r="DL730" s="253"/>
      <c r="DM730" s="253"/>
      <c r="DN730" s="253"/>
      <c r="DO730" s="253"/>
      <c r="DP730" s="253"/>
      <c r="DQ730" s="253"/>
      <c r="DR730" s="253"/>
      <c r="DS730" s="253"/>
      <c r="DT730" s="253"/>
      <c r="DU730" s="253"/>
      <c r="DV730" s="253"/>
      <c r="DW730" s="253"/>
      <c r="DX730" s="253"/>
      <c r="DY730" s="253"/>
      <c r="DZ730" s="253"/>
      <c r="EA730" s="253"/>
      <c r="EB730" s="253"/>
      <c r="EC730" s="253"/>
      <c r="ED730" s="253"/>
      <c r="EE730" s="253"/>
      <c r="EF730" s="253"/>
      <c r="EG730" s="253"/>
      <c r="EH730" s="253"/>
      <c r="EI730" s="253"/>
      <c r="EJ730" s="253"/>
      <c r="EK730" s="253"/>
      <c r="EL730" s="253"/>
      <c r="EM730" s="253"/>
      <c r="EN730" s="253"/>
      <c r="EO730" s="253"/>
      <c r="EP730" s="253"/>
      <c r="EQ730" s="253"/>
      <c r="ER730" s="253"/>
      <c r="ES730" s="253"/>
      <c r="ET730" s="253"/>
      <c r="EU730" s="253"/>
      <c r="EV730" s="253"/>
      <c r="EW730" s="253"/>
      <c r="EX730" s="253"/>
      <c r="EY730" s="253"/>
      <c r="EZ730" s="253"/>
      <c r="FA730" s="253"/>
      <c r="FB730" s="253"/>
      <c r="FC730" s="253"/>
      <c r="FD730" s="253"/>
      <c r="FE730" s="253"/>
      <c r="FF730" s="253"/>
      <c r="FG730" s="253"/>
      <c r="FH730" s="253"/>
      <c r="FI730" s="253"/>
      <c r="FJ730" s="253"/>
      <c r="FK730" s="253"/>
      <c r="FL730" s="253"/>
      <c r="FM730" s="253"/>
      <c r="FN730" s="253"/>
      <c r="FO730" s="253"/>
      <c r="FP730" s="253"/>
      <c r="FQ730" s="253"/>
      <c r="FR730" s="253"/>
      <c r="FS730" s="253"/>
      <c r="FT730" s="253"/>
      <c r="FU730" s="253"/>
      <c r="FV730" s="253"/>
      <c r="FW730" s="253"/>
      <c r="FX730" s="253"/>
      <c r="FY730" s="253"/>
      <c r="FZ730" s="253"/>
      <c r="GA730" s="253"/>
      <c r="GB730" s="253"/>
      <c r="GC730" s="253"/>
      <c r="GD730" s="253"/>
      <c r="GE730" s="253"/>
      <c r="GF730" s="253"/>
      <c r="GG730" s="253"/>
      <c r="GH730" s="253"/>
      <c r="GI730" s="253"/>
      <c r="GJ730" s="253"/>
      <c r="GK730" s="253"/>
      <c r="GL730" s="253"/>
      <c r="GM730" s="253"/>
      <c r="GN730" s="253"/>
      <c r="GO730" s="253"/>
      <c r="GP730" s="253"/>
      <c r="GQ730" s="253"/>
      <c r="GR730" s="253"/>
      <c r="GS730" s="253"/>
      <c r="GT730" s="253"/>
      <c r="GU730" s="253"/>
      <c r="GV730" s="253"/>
      <c r="GW730" s="253"/>
      <c r="GX730" s="253"/>
      <c r="GY730" s="253"/>
      <c r="GZ730" s="253"/>
      <c r="HA730" s="253"/>
      <c r="HB730" s="253"/>
      <c r="HC730" s="253"/>
      <c r="HD730" s="253"/>
      <c r="HE730" s="253"/>
      <c r="HF730" s="253"/>
      <c r="HG730" s="253"/>
      <c r="HH730" s="253"/>
      <c r="HI730" s="253"/>
      <c r="HJ730" s="253"/>
      <c r="HK730" s="253"/>
      <c r="HL730" s="253"/>
      <c r="HM730" s="253"/>
      <c r="HN730" s="253"/>
      <c r="HO730" s="253"/>
      <c r="HP730" s="253"/>
      <c r="HQ730" s="253"/>
      <c r="HR730" s="253"/>
      <c r="HS730" s="253"/>
      <c r="HT730" s="253"/>
      <c r="HU730" s="253"/>
      <c r="HV730" s="253"/>
      <c r="HW730" s="253"/>
      <c r="HX730" s="253"/>
      <c r="HY730" s="253"/>
      <c r="HZ730" s="253"/>
      <c r="IA730" s="253"/>
      <c r="IB730" s="253"/>
      <c r="IC730" s="253"/>
      <c r="ID730" s="253"/>
      <c r="IE730" s="253"/>
      <c r="IF730" s="253"/>
      <c r="IG730" s="253"/>
      <c r="IH730" s="253"/>
      <c r="II730" s="253"/>
      <c r="IJ730" s="253"/>
      <c r="IK730" s="253"/>
      <c r="IL730" s="253"/>
      <c r="IM730" s="253"/>
      <c r="IN730" s="253"/>
      <c r="IO730" s="253"/>
      <c r="IP730" s="253"/>
      <c r="IQ730" s="253"/>
      <c r="IR730" s="253"/>
      <c r="IS730" s="253"/>
      <c r="IT730" s="253"/>
      <c r="IU730" s="253"/>
      <c r="IV730" s="253"/>
      <c r="IW730" s="253"/>
      <c r="IX730" s="253"/>
      <c r="IY730" s="253"/>
      <c r="IZ730" s="253"/>
      <c r="JA730" s="253"/>
      <c r="JB730" s="253"/>
      <c r="JC730" s="253"/>
      <c r="JD730" s="253"/>
      <c r="JE730" s="253"/>
      <c r="JF730" s="253"/>
      <c r="JG730" s="253"/>
      <c r="JH730" s="253"/>
      <c r="JI730" s="253"/>
      <c r="JJ730" s="253"/>
      <c r="JK730" s="253"/>
      <c r="JL730" s="253"/>
      <c r="JM730" s="253"/>
      <c r="JN730" s="253"/>
      <c r="JO730" s="253"/>
      <c r="JP730" s="253"/>
      <c r="JQ730" s="253"/>
      <c r="JR730" s="253"/>
      <c r="JS730" s="253"/>
      <c r="JT730" s="253"/>
      <c r="JU730" s="253"/>
    </row>
    <row r="731" spans="1:281" s="252" customFormat="1" ht="15" customHeight="1" x14ac:dyDescent="0.25">
      <c r="A731" s="253"/>
      <c r="B731" s="253"/>
      <c r="C731" s="253"/>
      <c r="D731" s="253"/>
      <c r="E731" s="253"/>
      <c r="F731" s="253"/>
      <c r="G731" s="253"/>
      <c r="H731" s="253"/>
      <c r="I731" s="253"/>
      <c r="J731" s="253"/>
      <c r="K731" s="253"/>
      <c r="L731" s="253"/>
      <c r="M731" s="253"/>
      <c r="N731" s="253"/>
      <c r="O731" s="253"/>
      <c r="P731" s="253"/>
      <c r="Q731" s="253"/>
      <c r="R731" s="253"/>
      <c r="S731" s="253"/>
      <c r="T731" s="253"/>
      <c r="U731" s="253" t="s">
        <v>888</v>
      </c>
      <c r="V731" s="253"/>
      <c r="W731" s="253"/>
      <c r="X731" s="253"/>
      <c r="Y731" s="253"/>
      <c r="Z731" s="253"/>
      <c r="AA731" s="253"/>
      <c r="AB731" s="253"/>
      <c r="AC731" s="253" t="s">
        <v>320</v>
      </c>
      <c r="AD731" s="253"/>
      <c r="AE731" s="253"/>
      <c r="AF731" s="253"/>
      <c r="AG731" s="253"/>
      <c r="AH731" s="253"/>
      <c r="AI731" s="253"/>
      <c r="AJ731" s="253"/>
      <c r="AK731" s="253"/>
      <c r="AL731" s="253"/>
      <c r="AM731" s="253"/>
      <c r="AN731" s="253"/>
      <c r="AO731" s="253"/>
      <c r="AP731" s="253"/>
      <c r="AQ731" s="253"/>
      <c r="AR731" s="253"/>
      <c r="AS731" s="253"/>
      <c r="AT731" s="253"/>
      <c r="AU731" s="253"/>
      <c r="AV731" s="253"/>
      <c r="AW731" s="253"/>
      <c r="AX731" s="253"/>
      <c r="AY731" s="253"/>
      <c r="AZ731" s="253"/>
      <c r="BA731" s="253"/>
      <c r="BB731" s="253"/>
      <c r="BC731" s="253"/>
      <c r="BD731" s="253"/>
      <c r="BE731" s="253"/>
      <c r="BF731" s="253"/>
      <c r="BG731" s="253"/>
      <c r="BH731" s="253"/>
      <c r="BI731" s="253"/>
      <c r="BJ731" s="253"/>
      <c r="BK731" s="253"/>
      <c r="BL731" s="253"/>
      <c r="BM731" s="253"/>
      <c r="BN731" s="253"/>
      <c r="BO731" s="253"/>
      <c r="BP731" s="253"/>
      <c r="BQ731" s="253"/>
      <c r="BR731" s="253"/>
      <c r="BS731" s="253"/>
      <c r="BT731" s="253"/>
      <c r="BU731" s="253"/>
      <c r="BV731" s="253"/>
      <c r="BW731" s="253"/>
      <c r="BX731" s="253"/>
      <c r="BY731" s="253"/>
      <c r="BZ731" s="253"/>
      <c r="CA731" s="253"/>
      <c r="CB731" s="253"/>
      <c r="CC731" s="253"/>
      <c r="CD731" s="253"/>
      <c r="CE731" s="253"/>
      <c r="CF731" s="253"/>
      <c r="CG731" s="253"/>
      <c r="CH731" s="253"/>
      <c r="CI731" s="253"/>
      <c r="CJ731" s="253"/>
      <c r="CK731" s="253"/>
      <c r="CL731" s="253"/>
      <c r="CM731" s="253"/>
      <c r="CN731" s="253"/>
      <c r="CO731" s="253"/>
      <c r="CP731" s="253"/>
      <c r="CQ731" s="253"/>
      <c r="CR731" s="253"/>
      <c r="CS731" s="253"/>
      <c r="CT731" s="253"/>
      <c r="CU731" s="253"/>
      <c r="CV731" s="253"/>
      <c r="CW731" s="253"/>
      <c r="CX731" s="253"/>
      <c r="CY731" s="253"/>
      <c r="CZ731" s="253"/>
      <c r="DA731" s="253"/>
      <c r="DB731" s="253"/>
      <c r="DC731" s="253"/>
      <c r="DD731" s="253"/>
      <c r="DE731" s="253"/>
      <c r="DF731" s="253"/>
      <c r="DG731" s="253"/>
      <c r="DH731" s="253"/>
      <c r="DI731" s="253"/>
      <c r="DJ731" s="253"/>
      <c r="DK731" s="253"/>
      <c r="DL731" s="253"/>
      <c r="DM731" s="253"/>
      <c r="DN731" s="253"/>
      <c r="DO731" s="253"/>
      <c r="DP731" s="253"/>
      <c r="DQ731" s="253"/>
      <c r="DR731" s="253"/>
      <c r="DS731" s="253"/>
      <c r="DT731" s="253"/>
      <c r="DU731" s="253"/>
      <c r="DV731" s="253"/>
      <c r="DW731" s="253"/>
      <c r="DX731" s="253"/>
      <c r="DY731" s="253"/>
      <c r="DZ731" s="253"/>
      <c r="EA731" s="253"/>
      <c r="EB731" s="253"/>
      <c r="EC731" s="253"/>
      <c r="ED731" s="253"/>
      <c r="EE731" s="253"/>
      <c r="EF731" s="253"/>
      <c r="EG731" s="253"/>
      <c r="EH731" s="253"/>
      <c r="EI731" s="253"/>
      <c r="EJ731" s="253"/>
      <c r="EK731" s="253"/>
      <c r="EL731" s="253"/>
      <c r="EM731" s="253"/>
      <c r="EN731" s="253"/>
      <c r="EO731" s="253"/>
      <c r="EP731" s="253"/>
      <c r="EQ731" s="253"/>
      <c r="ER731" s="253"/>
      <c r="ES731" s="253"/>
      <c r="ET731" s="253"/>
      <c r="EU731" s="253"/>
      <c r="EV731" s="253"/>
      <c r="EW731" s="253"/>
      <c r="EX731" s="253"/>
      <c r="EY731" s="253"/>
      <c r="EZ731" s="253"/>
      <c r="FA731" s="253"/>
      <c r="FB731" s="253"/>
      <c r="FC731" s="253"/>
      <c r="FD731" s="253"/>
      <c r="FE731" s="253"/>
      <c r="FF731" s="253"/>
      <c r="FG731" s="253"/>
      <c r="FH731" s="253"/>
      <c r="FI731" s="253"/>
      <c r="FJ731" s="253"/>
      <c r="FK731" s="253"/>
      <c r="FL731" s="253"/>
      <c r="FM731" s="253"/>
      <c r="FN731" s="253"/>
      <c r="FO731" s="253"/>
      <c r="FP731" s="253"/>
      <c r="FQ731" s="253"/>
      <c r="FR731" s="253"/>
      <c r="FS731" s="253"/>
      <c r="FT731" s="253"/>
      <c r="FU731" s="253"/>
      <c r="FV731" s="253"/>
      <c r="FW731" s="253"/>
      <c r="FX731" s="253"/>
      <c r="FY731" s="253"/>
      <c r="FZ731" s="253"/>
      <c r="GA731" s="253"/>
      <c r="GB731" s="253"/>
      <c r="GC731" s="253"/>
      <c r="GD731" s="253"/>
      <c r="GE731" s="253"/>
      <c r="GF731" s="253"/>
      <c r="GG731" s="253"/>
      <c r="GH731" s="253"/>
      <c r="GI731" s="253"/>
      <c r="GJ731" s="253"/>
      <c r="GK731" s="253"/>
      <c r="GL731" s="253"/>
      <c r="GM731" s="253"/>
      <c r="GN731" s="253"/>
      <c r="GO731" s="253"/>
      <c r="GP731" s="253"/>
      <c r="GQ731" s="253"/>
      <c r="GR731" s="253"/>
      <c r="GS731" s="253"/>
      <c r="GT731" s="253"/>
      <c r="GU731" s="253"/>
      <c r="GV731" s="253"/>
      <c r="GW731" s="253"/>
      <c r="GX731" s="253"/>
      <c r="GY731" s="253"/>
      <c r="GZ731" s="253"/>
      <c r="HA731" s="253"/>
      <c r="HB731" s="253"/>
      <c r="HC731" s="253"/>
      <c r="HD731" s="253"/>
      <c r="HE731" s="253"/>
      <c r="HF731" s="253"/>
      <c r="HG731" s="253"/>
      <c r="HH731" s="253"/>
      <c r="HI731" s="253"/>
      <c r="HJ731" s="253"/>
      <c r="HK731" s="253"/>
      <c r="HL731" s="253"/>
      <c r="HM731" s="253"/>
      <c r="HN731" s="253"/>
      <c r="HO731" s="253"/>
      <c r="HP731" s="253"/>
      <c r="HQ731" s="253"/>
      <c r="HR731" s="253"/>
      <c r="HS731" s="253"/>
      <c r="HT731" s="253"/>
      <c r="HU731" s="253"/>
      <c r="HV731" s="253"/>
      <c r="HW731" s="253"/>
      <c r="HX731" s="253"/>
      <c r="HY731" s="253"/>
      <c r="HZ731" s="253"/>
      <c r="IA731" s="253"/>
      <c r="IB731" s="253"/>
      <c r="IC731" s="253"/>
      <c r="ID731" s="253"/>
      <c r="IE731" s="253"/>
      <c r="IF731" s="253"/>
      <c r="IG731" s="253"/>
      <c r="IH731" s="253"/>
      <c r="II731" s="253"/>
      <c r="IJ731" s="253"/>
      <c r="IK731" s="253"/>
      <c r="IL731" s="253"/>
      <c r="IM731" s="253"/>
      <c r="IN731" s="253"/>
      <c r="IO731" s="253"/>
      <c r="IP731" s="253"/>
      <c r="IQ731" s="253"/>
      <c r="IR731" s="253"/>
      <c r="IS731" s="253"/>
      <c r="IT731" s="253"/>
      <c r="IU731" s="253"/>
      <c r="IV731" s="253"/>
      <c r="IW731" s="253"/>
      <c r="IX731" s="253"/>
      <c r="IY731" s="253"/>
      <c r="IZ731" s="253"/>
      <c r="JA731" s="253"/>
      <c r="JB731" s="253"/>
      <c r="JC731" s="253"/>
      <c r="JD731" s="253"/>
      <c r="JE731" s="253"/>
      <c r="JF731" s="253"/>
      <c r="JG731" s="253"/>
      <c r="JH731" s="253"/>
      <c r="JI731" s="253"/>
      <c r="JJ731" s="253"/>
      <c r="JK731" s="253"/>
      <c r="JL731" s="253"/>
      <c r="JM731" s="253"/>
      <c r="JN731" s="253"/>
      <c r="JO731" s="253"/>
      <c r="JP731" s="253"/>
      <c r="JQ731" s="253"/>
      <c r="JR731" s="253"/>
      <c r="JS731" s="253"/>
      <c r="JT731" s="253"/>
      <c r="JU731" s="253"/>
    </row>
    <row r="732" spans="1:281" s="252" customFormat="1" ht="15" customHeight="1" x14ac:dyDescent="0.25">
      <c r="A732" s="253"/>
      <c r="B732" s="253"/>
      <c r="C732" s="253"/>
      <c r="D732" s="253"/>
      <c r="E732" s="253"/>
      <c r="F732" s="253"/>
      <c r="G732" s="253"/>
      <c r="H732" s="253"/>
      <c r="I732" s="253"/>
      <c r="J732" s="253"/>
      <c r="K732" s="253"/>
      <c r="L732" s="253"/>
      <c r="M732" s="253"/>
      <c r="N732" s="253"/>
      <c r="O732" s="253"/>
      <c r="P732" s="253"/>
      <c r="Q732" s="253"/>
      <c r="R732" s="253"/>
      <c r="S732" s="253"/>
      <c r="T732" s="253"/>
      <c r="U732" s="253" t="s">
        <v>889</v>
      </c>
      <c r="V732" s="253"/>
      <c r="W732" s="253"/>
      <c r="X732" s="253"/>
      <c r="Y732" s="253"/>
      <c r="Z732" s="253"/>
      <c r="AA732" s="253"/>
      <c r="AB732" s="253"/>
      <c r="AC732" s="253" t="s">
        <v>318</v>
      </c>
      <c r="AD732" s="253"/>
      <c r="AE732" s="253"/>
      <c r="AF732" s="253"/>
      <c r="AG732" s="253"/>
      <c r="AH732" s="253"/>
      <c r="AI732" s="253"/>
      <c r="AJ732" s="253"/>
      <c r="AK732" s="253"/>
      <c r="AL732" s="253"/>
      <c r="AM732" s="253"/>
      <c r="AN732" s="253"/>
      <c r="AO732" s="253"/>
      <c r="AP732" s="253"/>
      <c r="AQ732" s="253"/>
      <c r="AR732" s="253"/>
      <c r="AS732" s="253"/>
      <c r="AT732" s="253"/>
      <c r="AU732" s="253"/>
      <c r="AV732" s="253"/>
      <c r="AW732" s="253"/>
      <c r="AX732" s="253"/>
      <c r="AY732" s="253"/>
      <c r="AZ732" s="253"/>
      <c r="BA732" s="253"/>
      <c r="BB732" s="253"/>
      <c r="BC732" s="253"/>
      <c r="BD732" s="253"/>
      <c r="BE732" s="253"/>
      <c r="BF732" s="253"/>
      <c r="BG732" s="253"/>
      <c r="BH732" s="253"/>
      <c r="BI732" s="253"/>
      <c r="BJ732" s="253"/>
      <c r="BK732" s="253"/>
      <c r="BL732" s="253"/>
      <c r="BM732" s="253"/>
      <c r="BN732" s="253"/>
      <c r="BO732" s="253"/>
      <c r="BP732" s="253"/>
      <c r="BQ732" s="253"/>
      <c r="BR732" s="253"/>
      <c r="BS732" s="253"/>
      <c r="BT732" s="253"/>
      <c r="BU732" s="253"/>
      <c r="BV732" s="253"/>
      <c r="BW732" s="253"/>
      <c r="BX732" s="253"/>
      <c r="BY732" s="253"/>
      <c r="BZ732" s="253"/>
      <c r="CA732" s="253"/>
      <c r="CB732" s="253"/>
      <c r="CC732" s="253"/>
      <c r="CD732" s="253"/>
      <c r="CE732" s="253"/>
      <c r="CF732" s="253"/>
      <c r="CG732" s="253"/>
      <c r="CH732" s="253"/>
      <c r="CI732" s="253"/>
      <c r="CJ732" s="253"/>
      <c r="CK732" s="253"/>
      <c r="CL732" s="253"/>
      <c r="CM732" s="253"/>
      <c r="CN732" s="253"/>
      <c r="CO732" s="253"/>
      <c r="CP732" s="253"/>
      <c r="CQ732" s="253"/>
      <c r="CR732" s="253"/>
      <c r="CS732" s="253"/>
      <c r="CT732" s="253"/>
      <c r="CU732" s="253"/>
      <c r="CV732" s="253"/>
      <c r="CW732" s="253"/>
      <c r="CX732" s="253"/>
      <c r="CY732" s="253"/>
      <c r="CZ732" s="253"/>
      <c r="DA732" s="253"/>
      <c r="DB732" s="253"/>
      <c r="DC732" s="253"/>
      <c r="DD732" s="253"/>
      <c r="DE732" s="253"/>
      <c r="DF732" s="253"/>
      <c r="DG732" s="253"/>
      <c r="DH732" s="253"/>
      <c r="DI732" s="253"/>
      <c r="DJ732" s="253"/>
      <c r="DK732" s="253"/>
      <c r="DL732" s="253"/>
      <c r="DM732" s="253"/>
      <c r="DN732" s="253"/>
      <c r="DO732" s="253"/>
      <c r="DP732" s="253"/>
      <c r="DQ732" s="253"/>
      <c r="DR732" s="253"/>
      <c r="DS732" s="253"/>
      <c r="DT732" s="253"/>
      <c r="DU732" s="253"/>
      <c r="DV732" s="253"/>
      <c r="DW732" s="253"/>
      <c r="DX732" s="253"/>
      <c r="DY732" s="253"/>
      <c r="DZ732" s="253"/>
      <c r="EA732" s="253"/>
      <c r="EB732" s="253"/>
      <c r="EC732" s="253"/>
      <c r="ED732" s="253"/>
      <c r="EE732" s="253"/>
      <c r="EF732" s="253"/>
      <c r="EG732" s="253"/>
      <c r="EH732" s="253"/>
      <c r="EI732" s="253"/>
      <c r="EJ732" s="253"/>
      <c r="EK732" s="253"/>
      <c r="EL732" s="253"/>
      <c r="EM732" s="253"/>
      <c r="EN732" s="253"/>
      <c r="EO732" s="253"/>
      <c r="EP732" s="253"/>
      <c r="EQ732" s="253"/>
      <c r="ER732" s="253"/>
      <c r="ES732" s="253"/>
      <c r="ET732" s="253"/>
      <c r="EU732" s="253"/>
      <c r="EV732" s="253"/>
      <c r="EW732" s="253"/>
      <c r="EX732" s="253"/>
      <c r="EY732" s="253"/>
      <c r="EZ732" s="253"/>
      <c r="FA732" s="253"/>
      <c r="FB732" s="253"/>
      <c r="FC732" s="253"/>
      <c r="FD732" s="253"/>
      <c r="FE732" s="253"/>
      <c r="FF732" s="253"/>
      <c r="FG732" s="253"/>
      <c r="FH732" s="253"/>
      <c r="FI732" s="253"/>
      <c r="FJ732" s="253"/>
      <c r="FK732" s="253"/>
      <c r="FL732" s="253"/>
      <c r="FM732" s="253"/>
      <c r="FN732" s="253"/>
      <c r="FO732" s="253"/>
      <c r="FP732" s="253"/>
      <c r="FQ732" s="253"/>
      <c r="FR732" s="253"/>
      <c r="FS732" s="253"/>
      <c r="FT732" s="253"/>
      <c r="FU732" s="253"/>
      <c r="FV732" s="253"/>
      <c r="FW732" s="253"/>
      <c r="FX732" s="253"/>
      <c r="FY732" s="253"/>
      <c r="FZ732" s="253"/>
      <c r="GA732" s="253"/>
      <c r="GB732" s="253"/>
      <c r="GC732" s="253"/>
      <c r="GD732" s="253"/>
      <c r="GE732" s="253"/>
      <c r="GF732" s="253"/>
      <c r="GG732" s="253"/>
      <c r="GH732" s="253"/>
      <c r="GI732" s="253"/>
      <c r="GJ732" s="253"/>
      <c r="GK732" s="253"/>
      <c r="GL732" s="253"/>
      <c r="GM732" s="253"/>
      <c r="GN732" s="253"/>
      <c r="GO732" s="253"/>
      <c r="GP732" s="253"/>
      <c r="GQ732" s="253"/>
      <c r="GR732" s="253"/>
      <c r="GS732" s="253"/>
      <c r="GT732" s="253"/>
      <c r="GU732" s="253"/>
      <c r="GV732" s="253"/>
      <c r="GW732" s="253"/>
      <c r="GX732" s="253"/>
      <c r="GY732" s="253"/>
      <c r="GZ732" s="253"/>
      <c r="HA732" s="253"/>
      <c r="HB732" s="253"/>
      <c r="HC732" s="253"/>
      <c r="HD732" s="253"/>
      <c r="HE732" s="253"/>
      <c r="HF732" s="253"/>
      <c r="HG732" s="253"/>
      <c r="HH732" s="253"/>
      <c r="HI732" s="253"/>
      <c r="HJ732" s="253"/>
      <c r="HK732" s="253"/>
      <c r="HL732" s="253"/>
      <c r="HM732" s="253"/>
      <c r="HN732" s="253"/>
      <c r="HO732" s="253"/>
      <c r="HP732" s="253"/>
      <c r="HQ732" s="253"/>
      <c r="HR732" s="253"/>
      <c r="HS732" s="253"/>
      <c r="HT732" s="253"/>
      <c r="HU732" s="253"/>
      <c r="HV732" s="253"/>
      <c r="HW732" s="253"/>
      <c r="HX732" s="253"/>
      <c r="HY732" s="253"/>
      <c r="HZ732" s="253"/>
      <c r="IA732" s="253"/>
      <c r="IB732" s="253"/>
      <c r="IC732" s="253"/>
      <c r="ID732" s="253"/>
      <c r="IE732" s="253"/>
      <c r="IF732" s="253"/>
      <c r="IG732" s="253"/>
      <c r="IH732" s="253"/>
      <c r="II732" s="253"/>
      <c r="IJ732" s="253"/>
      <c r="IK732" s="253"/>
      <c r="IL732" s="253"/>
      <c r="IM732" s="253"/>
      <c r="IN732" s="253"/>
      <c r="IO732" s="253"/>
      <c r="IP732" s="253"/>
      <c r="IQ732" s="253"/>
      <c r="IR732" s="253"/>
      <c r="IS732" s="253"/>
      <c r="IT732" s="253"/>
      <c r="IU732" s="253"/>
      <c r="IV732" s="253"/>
      <c r="IW732" s="253"/>
      <c r="IX732" s="253"/>
      <c r="IY732" s="253"/>
      <c r="IZ732" s="253"/>
      <c r="JA732" s="253"/>
      <c r="JB732" s="253"/>
      <c r="JC732" s="253"/>
      <c r="JD732" s="253"/>
      <c r="JE732" s="253"/>
      <c r="JF732" s="253"/>
      <c r="JG732" s="253"/>
      <c r="JH732" s="253"/>
      <c r="JI732" s="253"/>
      <c r="JJ732" s="253"/>
      <c r="JK732" s="253"/>
      <c r="JL732" s="253"/>
      <c r="JM732" s="253"/>
      <c r="JN732" s="253"/>
      <c r="JO732" s="253"/>
      <c r="JP732" s="253"/>
      <c r="JQ732" s="253"/>
      <c r="JR732" s="253"/>
      <c r="JS732" s="253"/>
      <c r="JT732" s="253"/>
      <c r="JU732" s="253"/>
    </row>
    <row r="733" spans="1:281" s="252" customFormat="1" ht="15" customHeight="1" x14ac:dyDescent="0.25">
      <c r="A733" s="253"/>
      <c r="B733" s="253"/>
      <c r="C733" s="253"/>
      <c r="D733" s="253"/>
      <c r="E733" s="253"/>
      <c r="F733" s="253"/>
      <c r="G733" s="253"/>
      <c r="H733" s="253"/>
      <c r="I733" s="253"/>
      <c r="J733" s="253"/>
      <c r="K733" s="253"/>
      <c r="L733" s="253"/>
      <c r="M733" s="253"/>
      <c r="N733" s="253"/>
      <c r="O733" s="253"/>
      <c r="P733" s="253"/>
      <c r="Q733" s="253"/>
      <c r="R733" s="253"/>
      <c r="S733" s="253"/>
      <c r="T733" s="253"/>
      <c r="U733" s="253" t="s">
        <v>890</v>
      </c>
      <c r="V733" s="253"/>
      <c r="W733" s="253"/>
      <c r="X733" s="253"/>
      <c r="Y733" s="253"/>
      <c r="Z733" s="253"/>
      <c r="AA733" s="253"/>
      <c r="AB733" s="253"/>
      <c r="AC733" s="253" t="s">
        <v>318</v>
      </c>
      <c r="AD733" s="253"/>
      <c r="AE733" s="253"/>
      <c r="AF733" s="253"/>
      <c r="AG733" s="253"/>
      <c r="AH733" s="253"/>
      <c r="AI733" s="253"/>
      <c r="AJ733" s="253"/>
      <c r="AK733" s="253"/>
      <c r="AL733" s="253"/>
      <c r="AM733" s="253"/>
      <c r="AN733" s="253"/>
      <c r="AO733" s="253"/>
      <c r="AP733" s="253"/>
      <c r="AQ733" s="253"/>
      <c r="AR733" s="253"/>
      <c r="AS733" s="253"/>
      <c r="AT733" s="253"/>
      <c r="AU733" s="253"/>
      <c r="AV733" s="253"/>
      <c r="AW733" s="253"/>
      <c r="AX733" s="253"/>
      <c r="AY733" s="253"/>
      <c r="AZ733" s="253"/>
      <c r="BA733" s="253"/>
      <c r="BB733" s="253"/>
      <c r="BC733" s="253"/>
      <c r="BD733" s="253"/>
      <c r="BE733" s="253"/>
      <c r="BF733" s="253"/>
      <c r="BG733" s="253"/>
      <c r="BH733" s="253"/>
      <c r="BI733" s="253"/>
      <c r="BJ733" s="253"/>
      <c r="BK733" s="253"/>
      <c r="BL733" s="253"/>
      <c r="BM733" s="253"/>
      <c r="BN733" s="253"/>
      <c r="BO733" s="253"/>
      <c r="BP733" s="253"/>
      <c r="BQ733" s="253"/>
      <c r="BR733" s="253"/>
      <c r="BS733" s="253"/>
      <c r="BT733" s="253"/>
      <c r="BU733" s="253"/>
      <c r="BV733" s="253"/>
      <c r="BW733" s="253"/>
      <c r="BX733" s="253"/>
      <c r="BY733" s="253"/>
      <c r="BZ733" s="253"/>
      <c r="CA733" s="253"/>
      <c r="CB733" s="253"/>
      <c r="CC733" s="253"/>
      <c r="CD733" s="253"/>
      <c r="CE733" s="253"/>
      <c r="CF733" s="253"/>
      <c r="CG733" s="253"/>
      <c r="CH733" s="253"/>
      <c r="CI733" s="253"/>
      <c r="CJ733" s="253"/>
      <c r="CK733" s="253"/>
      <c r="CL733" s="253"/>
      <c r="CM733" s="253"/>
      <c r="CN733" s="253"/>
      <c r="CO733" s="253"/>
      <c r="CP733" s="253"/>
      <c r="CQ733" s="253"/>
      <c r="CR733" s="253"/>
      <c r="CS733" s="253"/>
      <c r="CT733" s="253"/>
      <c r="CU733" s="253"/>
      <c r="CV733" s="253"/>
      <c r="CW733" s="253"/>
      <c r="CX733" s="253"/>
      <c r="CY733" s="253"/>
      <c r="CZ733" s="253"/>
      <c r="DA733" s="253"/>
      <c r="DB733" s="253"/>
      <c r="DC733" s="253"/>
      <c r="DD733" s="253"/>
      <c r="DE733" s="253"/>
      <c r="DF733" s="253"/>
      <c r="DG733" s="253"/>
      <c r="DH733" s="253"/>
      <c r="DI733" s="253"/>
      <c r="DJ733" s="253"/>
      <c r="DK733" s="253"/>
      <c r="DL733" s="253"/>
      <c r="DM733" s="253"/>
      <c r="DN733" s="253"/>
      <c r="DO733" s="253"/>
      <c r="DP733" s="253"/>
      <c r="DQ733" s="253"/>
      <c r="DR733" s="253"/>
      <c r="DS733" s="253"/>
      <c r="DT733" s="253"/>
      <c r="DU733" s="253"/>
      <c r="DV733" s="253"/>
      <c r="DW733" s="253"/>
      <c r="DX733" s="253"/>
      <c r="DY733" s="253"/>
      <c r="DZ733" s="253"/>
      <c r="EA733" s="253"/>
      <c r="EB733" s="253"/>
      <c r="EC733" s="253"/>
      <c r="ED733" s="253"/>
      <c r="EE733" s="253"/>
      <c r="EF733" s="253"/>
      <c r="EG733" s="253"/>
      <c r="EH733" s="253"/>
      <c r="EI733" s="253"/>
      <c r="EJ733" s="253"/>
      <c r="EK733" s="253"/>
      <c r="EL733" s="253"/>
      <c r="EM733" s="253"/>
      <c r="EN733" s="253"/>
      <c r="EO733" s="253"/>
      <c r="EP733" s="253"/>
      <c r="EQ733" s="253"/>
      <c r="ER733" s="253"/>
      <c r="ES733" s="253"/>
      <c r="ET733" s="253"/>
      <c r="EU733" s="253"/>
      <c r="EV733" s="253"/>
      <c r="EW733" s="253"/>
      <c r="EX733" s="253"/>
      <c r="EY733" s="253"/>
      <c r="EZ733" s="253"/>
      <c r="FA733" s="253"/>
      <c r="FB733" s="253"/>
      <c r="FC733" s="253"/>
      <c r="FD733" s="253"/>
      <c r="FE733" s="253"/>
      <c r="FF733" s="253"/>
      <c r="FG733" s="253"/>
      <c r="FH733" s="253"/>
      <c r="FI733" s="253"/>
      <c r="FJ733" s="253"/>
      <c r="FK733" s="253"/>
      <c r="FL733" s="253"/>
      <c r="FM733" s="253"/>
      <c r="FN733" s="253"/>
      <c r="FO733" s="253"/>
      <c r="FP733" s="253"/>
      <c r="FQ733" s="253"/>
      <c r="FR733" s="253"/>
      <c r="FS733" s="253"/>
      <c r="FT733" s="253"/>
      <c r="FU733" s="253"/>
      <c r="FV733" s="253"/>
      <c r="FW733" s="253"/>
      <c r="FX733" s="253"/>
      <c r="FY733" s="253"/>
      <c r="FZ733" s="253"/>
      <c r="GA733" s="253"/>
      <c r="GB733" s="253"/>
      <c r="GC733" s="253"/>
      <c r="GD733" s="253"/>
      <c r="GE733" s="253"/>
      <c r="GF733" s="253"/>
      <c r="GG733" s="253"/>
      <c r="GH733" s="253"/>
      <c r="GI733" s="253"/>
      <c r="GJ733" s="253"/>
      <c r="GK733" s="253"/>
      <c r="GL733" s="253"/>
      <c r="GM733" s="253"/>
      <c r="GN733" s="253"/>
      <c r="GO733" s="253"/>
      <c r="GP733" s="253"/>
      <c r="GQ733" s="253"/>
      <c r="GR733" s="253"/>
      <c r="GS733" s="253"/>
      <c r="GT733" s="253"/>
      <c r="GU733" s="253"/>
      <c r="GV733" s="253"/>
      <c r="GW733" s="253"/>
      <c r="GX733" s="253"/>
      <c r="GY733" s="253"/>
      <c r="GZ733" s="253"/>
      <c r="HA733" s="253"/>
      <c r="HB733" s="253"/>
      <c r="HC733" s="253"/>
      <c r="HD733" s="253"/>
      <c r="HE733" s="253"/>
      <c r="HF733" s="253"/>
      <c r="HG733" s="253"/>
      <c r="HH733" s="253"/>
      <c r="HI733" s="253"/>
      <c r="HJ733" s="253"/>
      <c r="HK733" s="253"/>
      <c r="HL733" s="253"/>
      <c r="HM733" s="253"/>
      <c r="HN733" s="253"/>
      <c r="HO733" s="253"/>
      <c r="HP733" s="253"/>
      <c r="HQ733" s="253"/>
      <c r="HR733" s="253"/>
      <c r="HS733" s="253"/>
      <c r="HT733" s="253"/>
      <c r="HU733" s="253"/>
      <c r="HV733" s="253"/>
      <c r="HW733" s="253"/>
      <c r="HX733" s="253"/>
      <c r="HY733" s="253"/>
      <c r="HZ733" s="253"/>
      <c r="IA733" s="253"/>
      <c r="IB733" s="253"/>
      <c r="IC733" s="253"/>
      <c r="ID733" s="253"/>
      <c r="IE733" s="253"/>
      <c r="IF733" s="253"/>
      <c r="IG733" s="253"/>
      <c r="IH733" s="253"/>
      <c r="II733" s="253"/>
      <c r="IJ733" s="253"/>
      <c r="IK733" s="253"/>
      <c r="IL733" s="253"/>
      <c r="IM733" s="253"/>
      <c r="IN733" s="253"/>
      <c r="IO733" s="253"/>
      <c r="IP733" s="253"/>
      <c r="IQ733" s="253"/>
      <c r="IR733" s="253"/>
      <c r="IS733" s="253"/>
      <c r="IT733" s="253"/>
      <c r="IU733" s="253"/>
      <c r="IV733" s="253"/>
      <c r="IW733" s="253"/>
      <c r="IX733" s="253"/>
      <c r="IY733" s="253"/>
      <c r="IZ733" s="253"/>
      <c r="JA733" s="253"/>
      <c r="JB733" s="253"/>
      <c r="JC733" s="253"/>
      <c r="JD733" s="253"/>
      <c r="JE733" s="253"/>
      <c r="JF733" s="253"/>
      <c r="JG733" s="253"/>
      <c r="JH733" s="253"/>
      <c r="JI733" s="253"/>
      <c r="JJ733" s="253"/>
      <c r="JK733" s="253"/>
      <c r="JL733" s="253"/>
      <c r="JM733" s="253"/>
      <c r="JN733" s="253"/>
      <c r="JO733" s="253"/>
      <c r="JP733" s="253"/>
      <c r="JQ733" s="253"/>
      <c r="JR733" s="253"/>
      <c r="JS733" s="253"/>
      <c r="JT733" s="253"/>
      <c r="JU733" s="253"/>
    </row>
    <row r="734" spans="1:281" s="252" customFormat="1" ht="15" customHeight="1" x14ac:dyDescent="0.25">
      <c r="A734" s="253"/>
      <c r="B734" s="253"/>
      <c r="C734" s="253"/>
      <c r="D734" s="253"/>
      <c r="E734" s="253"/>
      <c r="F734" s="253"/>
      <c r="G734" s="253"/>
      <c r="H734" s="253"/>
      <c r="I734" s="253"/>
      <c r="J734" s="253"/>
      <c r="K734" s="253"/>
      <c r="L734" s="253"/>
      <c r="M734" s="253"/>
      <c r="N734" s="253"/>
      <c r="O734" s="253"/>
      <c r="P734" s="253"/>
      <c r="Q734" s="253"/>
      <c r="R734" s="253"/>
      <c r="S734" s="253"/>
      <c r="T734" s="253"/>
      <c r="U734" s="253" t="s">
        <v>891</v>
      </c>
      <c r="V734" s="253"/>
      <c r="W734" s="253"/>
      <c r="X734" s="253"/>
      <c r="Y734" s="253"/>
      <c r="Z734" s="253"/>
      <c r="AA734" s="253"/>
      <c r="AB734" s="253"/>
      <c r="AC734" s="253" t="s">
        <v>316</v>
      </c>
      <c r="AD734" s="253"/>
      <c r="AE734" s="253"/>
      <c r="AF734" s="253"/>
      <c r="AG734" s="253"/>
      <c r="AH734" s="253"/>
      <c r="AI734" s="253"/>
      <c r="AJ734" s="253"/>
      <c r="AK734" s="253"/>
      <c r="AL734" s="253"/>
      <c r="AM734" s="253"/>
      <c r="AN734" s="253"/>
      <c r="AO734" s="253"/>
      <c r="AP734" s="253"/>
      <c r="AQ734" s="253"/>
      <c r="AR734" s="253"/>
      <c r="AS734" s="253"/>
      <c r="AT734" s="253"/>
      <c r="AU734" s="253"/>
      <c r="AV734" s="253"/>
      <c r="AW734" s="253"/>
      <c r="AX734" s="253"/>
      <c r="AY734" s="253"/>
      <c r="AZ734" s="253"/>
      <c r="BA734" s="253"/>
      <c r="BB734" s="253"/>
      <c r="BC734" s="253"/>
      <c r="BD734" s="253"/>
      <c r="BE734" s="253"/>
      <c r="BF734" s="253"/>
      <c r="BG734" s="253"/>
      <c r="BH734" s="253"/>
      <c r="BI734" s="253"/>
      <c r="BJ734" s="253"/>
      <c r="BK734" s="253"/>
      <c r="BL734" s="253"/>
      <c r="BM734" s="253"/>
      <c r="BN734" s="253"/>
      <c r="BO734" s="253"/>
      <c r="BP734" s="253"/>
      <c r="BQ734" s="253"/>
      <c r="BR734" s="253"/>
      <c r="BS734" s="253"/>
      <c r="BT734" s="253"/>
      <c r="BU734" s="253"/>
      <c r="BV734" s="253"/>
      <c r="BW734" s="253"/>
      <c r="BX734" s="253"/>
      <c r="BY734" s="253"/>
      <c r="BZ734" s="253"/>
      <c r="CA734" s="253"/>
      <c r="CB734" s="253"/>
      <c r="CC734" s="253"/>
      <c r="CD734" s="253"/>
      <c r="CE734" s="253"/>
      <c r="CF734" s="253"/>
      <c r="CG734" s="253"/>
      <c r="CH734" s="253"/>
      <c r="CI734" s="253"/>
      <c r="CJ734" s="253"/>
      <c r="CK734" s="253"/>
      <c r="CL734" s="253"/>
      <c r="CM734" s="253"/>
      <c r="CN734" s="253"/>
      <c r="CO734" s="253"/>
      <c r="CP734" s="253"/>
      <c r="CQ734" s="253"/>
      <c r="CR734" s="253"/>
      <c r="CS734" s="253"/>
      <c r="CT734" s="253"/>
      <c r="CU734" s="253"/>
      <c r="CV734" s="253"/>
      <c r="CW734" s="253"/>
      <c r="CX734" s="253"/>
      <c r="CY734" s="253"/>
      <c r="CZ734" s="253"/>
      <c r="DA734" s="253"/>
      <c r="DB734" s="253"/>
      <c r="DC734" s="253"/>
      <c r="DD734" s="253"/>
      <c r="DE734" s="253"/>
      <c r="DF734" s="253"/>
      <c r="DG734" s="253"/>
      <c r="DH734" s="253"/>
      <c r="DI734" s="253"/>
      <c r="DJ734" s="253"/>
      <c r="DK734" s="253"/>
      <c r="DL734" s="253"/>
      <c r="DM734" s="253"/>
      <c r="DN734" s="253"/>
      <c r="DO734" s="253"/>
      <c r="DP734" s="253"/>
      <c r="DQ734" s="253"/>
      <c r="DR734" s="253"/>
      <c r="DS734" s="253"/>
      <c r="DT734" s="253"/>
      <c r="DU734" s="253"/>
      <c r="DV734" s="253"/>
      <c r="DW734" s="253"/>
      <c r="DX734" s="253"/>
      <c r="DY734" s="253"/>
      <c r="DZ734" s="253"/>
      <c r="EA734" s="253"/>
      <c r="EB734" s="253"/>
      <c r="EC734" s="253"/>
      <c r="ED734" s="253"/>
      <c r="EE734" s="253"/>
      <c r="EF734" s="253"/>
      <c r="EG734" s="253"/>
      <c r="EH734" s="253"/>
      <c r="EI734" s="253"/>
      <c r="EJ734" s="253"/>
      <c r="EK734" s="253"/>
      <c r="EL734" s="253"/>
      <c r="EM734" s="253"/>
      <c r="EN734" s="253"/>
      <c r="EO734" s="253"/>
      <c r="EP734" s="253"/>
      <c r="EQ734" s="253"/>
      <c r="ER734" s="253"/>
      <c r="ES734" s="253"/>
      <c r="ET734" s="253"/>
      <c r="EU734" s="253"/>
      <c r="EV734" s="253"/>
      <c r="EW734" s="253"/>
      <c r="EX734" s="253"/>
      <c r="EY734" s="253"/>
      <c r="EZ734" s="253"/>
      <c r="FA734" s="253"/>
      <c r="FB734" s="253"/>
      <c r="FC734" s="253"/>
      <c r="FD734" s="253"/>
      <c r="FE734" s="253"/>
      <c r="FF734" s="253"/>
      <c r="FG734" s="253"/>
      <c r="FH734" s="253"/>
      <c r="FI734" s="253"/>
      <c r="FJ734" s="253"/>
      <c r="FK734" s="253"/>
      <c r="FL734" s="253"/>
      <c r="FM734" s="253"/>
      <c r="FN734" s="253"/>
      <c r="FO734" s="253"/>
      <c r="FP734" s="253"/>
      <c r="FQ734" s="253"/>
      <c r="FR734" s="253"/>
      <c r="FS734" s="253"/>
      <c r="FT734" s="253"/>
      <c r="FU734" s="253"/>
      <c r="FV734" s="253"/>
      <c r="FW734" s="253"/>
      <c r="FX734" s="253"/>
      <c r="FY734" s="253"/>
      <c r="FZ734" s="253"/>
      <c r="GA734" s="253"/>
      <c r="GB734" s="253"/>
      <c r="GC734" s="253"/>
      <c r="GD734" s="253"/>
      <c r="GE734" s="253"/>
      <c r="GF734" s="253"/>
      <c r="GG734" s="253"/>
      <c r="GH734" s="253"/>
      <c r="GI734" s="253"/>
      <c r="GJ734" s="253"/>
      <c r="GK734" s="253"/>
      <c r="GL734" s="253"/>
      <c r="GM734" s="253"/>
      <c r="GN734" s="253"/>
      <c r="GO734" s="253"/>
      <c r="GP734" s="253"/>
      <c r="GQ734" s="253"/>
      <c r="GR734" s="253"/>
      <c r="GS734" s="253"/>
      <c r="GT734" s="253"/>
      <c r="GU734" s="253"/>
      <c r="GV734" s="253"/>
      <c r="GW734" s="253"/>
      <c r="GX734" s="253"/>
      <c r="GY734" s="253"/>
      <c r="GZ734" s="253"/>
      <c r="HA734" s="253"/>
      <c r="HB734" s="253"/>
      <c r="HC734" s="253"/>
      <c r="HD734" s="253"/>
      <c r="HE734" s="253"/>
      <c r="HF734" s="253"/>
      <c r="HG734" s="253"/>
      <c r="HH734" s="253"/>
      <c r="HI734" s="253"/>
      <c r="HJ734" s="253"/>
      <c r="HK734" s="253"/>
      <c r="HL734" s="253"/>
      <c r="HM734" s="253"/>
      <c r="HN734" s="253"/>
      <c r="HO734" s="253"/>
      <c r="HP734" s="253"/>
      <c r="HQ734" s="253"/>
      <c r="HR734" s="253"/>
      <c r="HS734" s="253"/>
      <c r="HT734" s="253"/>
      <c r="HU734" s="253"/>
      <c r="HV734" s="253"/>
      <c r="HW734" s="253"/>
      <c r="HX734" s="253"/>
      <c r="HY734" s="253"/>
      <c r="HZ734" s="253"/>
      <c r="IA734" s="253"/>
      <c r="IB734" s="253"/>
      <c r="IC734" s="253"/>
      <c r="ID734" s="253"/>
      <c r="IE734" s="253"/>
      <c r="IF734" s="253"/>
      <c r="IG734" s="253"/>
      <c r="IH734" s="253"/>
      <c r="II734" s="253"/>
      <c r="IJ734" s="253"/>
      <c r="IK734" s="253"/>
      <c r="IL734" s="253"/>
      <c r="IM734" s="253"/>
      <c r="IN734" s="253"/>
      <c r="IO734" s="253"/>
      <c r="IP734" s="253"/>
      <c r="IQ734" s="253"/>
      <c r="IR734" s="253"/>
      <c r="IS734" s="253"/>
      <c r="IT734" s="253"/>
      <c r="IU734" s="253"/>
      <c r="IV734" s="253"/>
      <c r="IW734" s="253"/>
      <c r="IX734" s="253"/>
      <c r="IY734" s="253"/>
      <c r="IZ734" s="253"/>
      <c r="JA734" s="253"/>
      <c r="JB734" s="253"/>
      <c r="JC734" s="253"/>
      <c r="JD734" s="253"/>
      <c r="JE734" s="253"/>
      <c r="JF734" s="253"/>
      <c r="JG734" s="253"/>
      <c r="JH734" s="253"/>
      <c r="JI734" s="253"/>
      <c r="JJ734" s="253"/>
      <c r="JK734" s="253"/>
      <c r="JL734" s="253"/>
      <c r="JM734" s="253"/>
      <c r="JN734" s="253"/>
      <c r="JO734" s="253"/>
      <c r="JP734" s="253"/>
      <c r="JQ734" s="253"/>
      <c r="JR734" s="253"/>
      <c r="JS734" s="253"/>
      <c r="JT734" s="253"/>
      <c r="JU734" s="253"/>
    </row>
    <row r="735" spans="1:281" s="252" customFormat="1" ht="15" customHeight="1" x14ac:dyDescent="0.25">
      <c r="A735" s="253"/>
      <c r="B735" s="253"/>
      <c r="C735" s="253"/>
      <c r="D735" s="253"/>
      <c r="E735" s="253"/>
      <c r="F735" s="253"/>
      <c r="G735" s="253"/>
      <c r="H735" s="253"/>
      <c r="I735" s="253"/>
      <c r="J735" s="253"/>
      <c r="K735" s="253"/>
      <c r="L735" s="253"/>
      <c r="M735" s="253"/>
      <c r="N735" s="253"/>
      <c r="O735" s="253"/>
      <c r="P735" s="253"/>
      <c r="Q735" s="253"/>
      <c r="R735" s="253"/>
      <c r="S735" s="253"/>
      <c r="T735" s="253"/>
      <c r="U735" s="253" t="s">
        <v>892</v>
      </c>
      <c r="V735" s="253"/>
      <c r="W735" s="253"/>
      <c r="X735" s="253"/>
      <c r="Y735" s="253"/>
      <c r="Z735" s="253"/>
      <c r="AA735" s="253"/>
      <c r="AB735" s="253"/>
      <c r="AC735" s="253" t="s">
        <v>332</v>
      </c>
      <c r="AD735" s="253"/>
      <c r="AE735" s="253"/>
      <c r="AF735" s="253"/>
      <c r="AG735" s="253"/>
      <c r="AH735" s="253"/>
      <c r="AI735" s="253"/>
      <c r="AJ735" s="253"/>
      <c r="AK735" s="253"/>
      <c r="AL735" s="253"/>
      <c r="AM735" s="253"/>
      <c r="AN735" s="253"/>
      <c r="AO735" s="253"/>
      <c r="AP735" s="253"/>
      <c r="AQ735" s="253"/>
      <c r="AR735" s="253"/>
      <c r="AS735" s="253"/>
      <c r="AT735" s="253"/>
      <c r="AU735" s="253"/>
      <c r="AV735" s="253"/>
      <c r="AW735" s="253"/>
      <c r="AX735" s="253"/>
      <c r="AY735" s="253"/>
      <c r="AZ735" s="253"/>
      <c r="BA735" s="253"/>
      <c r="BB735" s="253"/>
      <c r="BC735" s="253"/>
      <c r="BD735" s="253"/>
      <c r="BE735" s="253"/>
      <c r="BF735" s="253"/>
      <c r="BG735" s="253"/>
      <c r="BH735" s="253"/>
      <c r="BI735" s="253"/>
      <c r="BJ735" s="253"/>
      <c r="BK735" s="253"/>
      <c r="BL735" s="253"/>
      <c r="BM735" s="253"/>
      <c r="BN735" s="253"/>
      <c r="BO735" s="253"/>
      <c r="BP735" s="253"/>
      <c r="BQ735" s="253"/>
      <c r="BR735" s="253"/>
      <c r="BS735" s="253"/>
      <c r="BT735" s="253"/>
      <c r="BU735" s="253"/>
      <c r="BV735" s="253"/>
      <c r="BW735" s="253"/>
      <c r="BX735" s="253"/>
      <c r="BY735" s="253"/>
      <c r="BZ735" s="253"/>
      <c r="CA735" s="253"/>
      <c r="CB735" s="253"/>
      <c r="CC735" s="253"/>
      <c r="CD735" s="253"/>
      <c r="CE735" s="253"/>
      <c r="CF735" s="253"/>
      <c r="CG735" s="253"/>
      <c r="CH735" s="253"/>
      <c r="CI735" s="253"/>
      <c r="CJ735" s="253"/>
      <c r="CK735" s="253"/>
      <c r="CL735" s="253"/>
      <c r="CM735" s="253"/>
      <c r="CN735" s="253"/>
      <c r="CO735" s="253"/>
      <c r="CP735" s="253"/>
      <c r="CQ735" s="253"/>
      <c r="CR735" s="253"/>
      <c r="CS735" s="253"/>
      <c r="CT735" s="253"/>
      <c r="CU735" s="253"/>
      <c r="CV735" s="253"/>
      <c r="CW735" s="253"/>
      <c r="CX735" s="253"/>
      <c r="CY735" s="253"/>
      <c r="CZ735" s="253"/>
      <c r="DA735" s="253"/>
      <c r="DB735" s="253"/>
      <c r="DC735" s="253"/>
      <c r="DD735" s="253"/>
      <c r="DE735" s="253"/>
      <c r="DF735" s="253"/>
      <c r="DG735" s="253"/>
      <c r="DH735" s="253"/>
      <c r="DI735" s="253"/>
      <c r="DJ735" s="253"/>
      <c r="DK735" s="253"/>
      <c r="DL735" s="253"/>
      <c r="DM735" s="253"/>
      <c r="DN735" s="253"/>
      <c r="DO735" s="253"/>
      <c r="DP735" s="253"/>
      <c r="DQ735" s="253"/>
      <c r="DR735" s="253"/>
      <c r="DS735" s="253"/>
      <c r="DT735" s="253"/>
      <c r="DU735" s="253"/>
      <c r="DV735" s="253"/>
      <c r="DW735" s="253"/>
      <c r="DX735" s="253"/>
      <c r="DY735" s="253"/>
      <c r="DZ735" s="253"/>
      <c r="EA735" s="253"/>
      <c r="EB735" s="253"/>
      <c r="EC735" s="253"/>
      <c r="ED735" s="253"/>
      <c r="EE735" s="253"/>
      <c r="EF735" s="253"/>
      <c r="EG735" s="253"/>
      <c r="EH735" s="253"/>
      <c r="EI735" s="253"/>
      <c r="EJ735" s="253"/>
      <c r="EK735" s="253"/>
      <c r="EL735" s="253"/>
      <c r="EM735" s="253"/>
      <c r="EN735" s="253"/>
      <c r="EO735" s="253"/>
      <c r="EP735" s="253"/>
      <c r="EQ735" s="253"/>
      <c r="ER735" s="253"/>
      <c r="ES735" s="253"/>
      <c r="ET735" s="253"/>
      <c r="EU735" s="253"/>
      <c r="EV735" s="253"/>
      <c r="EW735" s="253"/>
      <c r="EX735" s="253"/>
      <c r="EY735" s="253"/>
      <c r="EZ735" s="253"/>
      <c r="FA735" s="253"/>
      <c r="FB735" s="253"/>
      <c r="FC735" s="253"/>
      <c r="FD735" s="253"/>
      <c r="FE735" s="253"/>
      <c r="FF735" s="253"/>
      <c r="FG735" s="253"/>
      <c r="FH735" s="253"/>
      <c r="FI735" s="253"/>
      <c r="FJ735" s="253"/>
      <c r="FK735" s="253"/>
      <c r="FL735" s="253"/>
      <c r="FM735" s="253"/>
      <c r="FN735" s="253"/>
      <c r="FO735" s="253"/>
      <c r="FP735" s="253"/>
      <c r="FQ735" s="253"/>
      <c r="FR735" s="253"/>
      <c r="FS735" s="253"/>
      <c r="FT735" s="253"/>
      <c r="FU735" s="253"/>
      <c r="FV735" s="253"/>
      <c r="FW735" s="253"/>
      <c r="FX735" s="253"/>
      <c r="FY735" s="253"/>
      <c r="FZ735" s="253"/>
      <c r="GA735" s="253"/>
      <c r="GB735" s="253"/>
      <c r="GC735" s="253"/>
      <c r="GD735" s="253"/>
      <c r="GE735" s="253"/>
      <c r="GF735" s="253"/>
      <c r="GG735" s="253"/>
      <c r="GH735" s="253"/>
      <c r="GI735" s="253"/>
      <c r="GJ735" s="253"/>
      <c r="GK735" s="253"/>
      <c r="GL735" s="253"/>
      <c r="GM735" s="253"/>
      <c r="GN735" s="253"/>
      <c r="GO735" s="253"/>
      <c r="GP735" s="253"/>
      <c r="GQ735" s="253"/>
      <c r="GR735" s="253"/>
      <c r="GS735" s="253"/>
      <c r="GT735" s="253"/>
      <c r="GU735" s="253"/>
      <c r="GV735" s="253"/>
      <c r="GW735" s="253"/>
      <c r="GX735" s="253"/>
      <c r="GY735" s="253"/>
      <c r="GZ735" s="253"/>
      <c r="HA735" s="253"/>
      <c r="HB735" s="253"/>
      <c r="HC735" s="253"/>
      <c r="HD735" s="253"/>
      <c r="HE735" s="253"/>
      <c r="HF735" s="253"/>
      <c r="HG735" s="253"/>
      <c r="HH735" s="253"/>
      <c r="HI735" s="253"/>
      <c r="HJ735" s="253"/>
      <c r="HK735" s="253"/>
      <c r="HL735" s="253"/>
      <c r="HM735" s="253"/>
      <c r="HN735" s="253"/>
      <c r="HO735" s="253"/>
      <c r="HP735" s="253"/>
      <c r="HQ735" s="253"/>
      <c r="HR735" s="253"/>
      <c r="HS735" s="253"/>
      <c r="HT735" s="253"/>
      <c r="HU735" s="253"/>
      <c r="HV735" s="253"/>
      <c r="HW735" s="253"/>
      <c r="HX735" s="253"/>
      <c r="HY735" s="253"/>
      <c r="HZ735" s="253"/>
      <c r="IA735" s="253"/>
      <c r="IB735" s="253"/>
      <c r="IC735" s="253"/>
      <c r="ID735" s="253"/>
      <c r="IE735" s="253"/>
      <c r="IF735" s="253"/>
      <c r="IG735" s="253"/>
      <c r="IH735" s="253"/>
      <c r="II735" s="253"/>
      <c r="IJ735" s="253"/>
      <c r="IK735" s="253"/>
      <c r="IL735" s="253"/>
      <c r="IM735" s="253"/>
      <c r="IN735" s="253"/>
      <c r="IO735" s="253"/>
      <c r="IP735" s="253"/>
      <c r="IQ735" s="253"/>
      <c r="IR735" s="253"/>
      <c r="IS735" s="253"/>
      <c r="IT735" s="253"/>
      <c r="IU735" s="253"/>
      <c r="IV735" s="253"/>
      <c r="IW735" s="253"/>
      <c r="IX735" s="253"/>
      <c r="IY735" s="253"/>
      <c r="IZ735" s="253"/>
      <c r="JA735" s="253"/>
      <c r="JB735" s="253"/>
      <c r="JC735" s="253"/>
      <c r="JD735" s="253"/>
      <c r="JE735" s="253"/>
      <c r="JF735" s="253"/>
      <c r="JG735" s="253"/>
      <c r="JH735" s="253"/>
      <c r="JI735" s="253"/>
      <c r="JJ735" s="253"/>
      <c r="JK735" s="253"/>
      <c r="JL735" s="253"/>
      <c r="JM735" s="253"/>
      <c r="JN735" s="253"/>
      <c r="JO735" s="253"/>
      <c r="JP735" s="253"/>
      <c r="JQ735" s="253"/>
      <c r="JR735" s="253"/>
      <c r="JS735" s="253"/>
      <c r="JT735" s="253"/>
      <c r="JU735" s="253"/>
    </row>
    <row r="736" spans="1:281" s="252" customFormat="1" ht="15" customHeight="1" x14ac:dyDescent="0.25">
      <c r="A736" s="253"/>
      <c r="B736" s="253"/>
      <c r="C736" s="253"/>
      <c r="D736" s="253"/>
      <c r="E736" s="253"/>
      <c r="F736" s="253"/>
      <c r="G736" s="253"/>
      <c r="H736" s="253"/>
      <c r="I736" s="253"/>
      <c r="J736" s="253"/>
      <c r="K736" s="253"/>
      <c r="L736" s="253"/>
      <c r="M736" s="253"/>
      <c r="N736" s="253"/>
      <c r="O736" s="253"/>
      <c r="P736" s="253"/>
      <c r="Q736" s="253"/>
      <c r="R736" s="253"/>
      <c r="S736" s="253"/>
      <c r="T736" s="253"/>
      <c r="U736" s="253" t="s">
        <v>893</v>
      </c>
      <c r="V736" s="253"/>
      <c r="W736" s="253"/>
      <c r="X736" s="253"/>
      <c r="Y736" s="253"/>
      <c r="Z736" s="253"/>
      <c r="AA736" s="253"/>
      <c r="AB736" s="253"/>
      <c r="AC736" s="253" t="s">
        <v>323</v>
      </c>
      <c r="AD736" s="253"/>
      <c r="AE736" s="253"/>
      <c r="AF736" s="253"/>
      <c r="AG736" s="253"/>
      <c r="AH736" s="253"/>
      <c r="AI736" s="253"/>
      <c r="AJ736" s="253"/>
      <c r="AK736" s="253"/>
      <c r="AL736" s="253"/>
      <c r="AM736" s="253"/>
      <c r="AN736" s="253"/>
      <c r="AO736" s="253"/>
      <c r="AP736" s="253"/>
      <c r="AQ736" s="253"/>
      <c r="AR736" s="253"/>
      <c r="AS736" s="253"/>
      <c r="AT736" s="253"/>
      <c r="AU736" s="253"/>
      <c r="AV736" s="253"/>
      <c r="AW736" s="253"/>
      <c r="AX736" s="253"/>
      <c r="AY736" s="253"/>
      <c r="AZ736" s="253"/>
      <c r="BA736" s="253"/>
      <c r="BB736" s="253"/>
      <c r="BC736" s="253"/>
      <c r="BD736" s="253"/>
      <c r="BE736" s="253"/>
      <c r="BF736" s="253"/>
      <c r="BG736" s="253"/>
      <c r="BH736" s="253"/>
      <c r="BI736" s="253"/>
      <c r="BJ736" s="253"/>
      <c r="BK736" s="253"/>
      <c r="BL736" s="253"/>
      <c r="BM736" s="253"/>
      <c r="BN736" s="253"/>
      <c r="BO736" s="253"/>
      <c r="BP736" s="253"/>
      <c r="BQ736" s="253"/>
      <c r="BR736" s="253"/>
      <c r="BS736" s="253"/>
      <c r="BT736" s="253"/>
      <c r="BU736" s="253"/>
      <c r="BV736" s="253"/>
      <c r="BW736" s="253"/>
      <c r="BX736" s="253"/>
      <c r="BY736" s="253"/>
      <c r="BZ736" s="253"/>
      <c r="CA736" s="253"/>
      <c r="CB736" s="253"/>
      <c r="CC736" s="253"/>
      <c r="CD736" s="253"/>
      <c r="CE736" s="253"/>
      <c r="CF736" s="253"/>
      <c r="CG736" s="253"/>
      <c r="CH736" s="253"/>
      <c r="CI736" s="253"/>
      <c r="CJ736" s="253"/>
      <c r="CK736" s="253"/>
      <c r="CL736" s="253"/>
      <c r="CM736" s="253"/>
      <c r="CN736" s="253"/>
      <c r="CO736" s="253"/>
      <c r="CP736" s="253"/>
      <c r="CQ736" s="253"/>
      <c r="CR736" s="253"/>
      <c r="CS736" s="253"/>
      <c r="CT736" s="253"/>
      <c r="CU736" s="253"/>
      <c r="CV736" s="253"/>
      <c r="CW736" s="253"/>
      <c r="CX736" s="253"/>
      <c r="CY736" s="253"/>
      <c r="CZ736" s="253"/>
      <c r="DA736" s="253"/>
      <c r="DB736" s="253"/>
      <c r="DC736" s="253"/>
      <c r="DD736" s="253"/>
      <c r="DE736" s="253"/>
      <c r="DF736" s="253"/>
      <c r="DG736" s="253"/>
      <c r="DH736" s="253"/>
      <c r="DI736" s="253"/>
      <c r="DJ736" s="253"/>
      <c r="DK736" s="253"/>
      <c r="DL736" s="253"/>
      <c r="DM736" s="253"/>
      <c r="DN736" s="253"/>
      <c r="DO736" s="253"/>
      <c r="DP736" s="253"/>
      <c r="DQ736" s="253"/>
      <c r="DR736" s="253"/>
      <c r="DS736" s="253"/>
      <c r="DT736" s="253"/>
      <c r="DU736" s="253"/>
      <c r="DV736" s="253"/>
      <c r="DW736" s="253"/>
      <c r="DX736" s="253"/>
      <c r="DY736" s="253"/>
      <c r="DZ736" s="253"/>
      <c r="EA736" s="253"/>
      <c r="EB736" s="253"/>
      <c r="EC736" s="253"/>
      <c r="ED736" s="253"/>
      <c r="EE736" s="253"/>
      <c r="EF736" s="253"/>
      <c r="EG736" s="253"/>
      <c r="EH736" s="253"/>
      <c r="EI736" s="253"/>
      <c r="EJ736" s="253"/>
      <c r="EK736" s="253"/>
      <c r="EL736" s="253"/>
      <c r="EM736" s="253"/>
      <c r="EN736" s="253"/>
      <c r="EO736" s="253"/>
      <c r="EP736" s="253"/>
      <c r="EQ736" s="253"/>
      <c r="ER736" s="253"/>
      <c r="ES736" s="253"/>
      <c r="ET736" s="253"/>
      <c r="EU736" s="253"/>
      <c r="EV736" s="253"/>
      <c r="EW736" s="253"/>
      <c r="EX736" s="253"/>
      <c r="EY736" s="253"/>
      <c r="EZ736" s="253"/>
      <c r="FA736" s="253"/>
      <c r="FB736" s="253"/>
      <c r="FC736" s="253"/>
      <c r="FD736" s="253"/>
      <c r="FE736" s="253"/>
      <c r="FF736" s="253"/>
      <c r="FG736" s="253"/>
      <c r="FH736" s="253"/>
      <c r="FI736" s="253"/>
      <c r="FJ736" s="253"/>
      <c r="FK736" s="253"/>
      <c r="FL736" s="253"/>
      <c r="FM736" s="253"/>
      <c r="FN736" s="253"/>
      <c r="FO736" s="253"/>
      <c r="FP736" s="253"/>
      <c r="FQ736" s="253"/>
      <c r="FR736" s="253"/>
      <c r="FS736" s="253"/>
      <c r="FT736" s="253"/>
      <c r="FU736" s="253"/>
      <c r="FV736" s="253"/>
      <c r="FW736" s="253"/>
      <c r="FX736" s="253"/>
      <c r="FY736" s="253"/>
      <c r="FZ736" s="253"/>
      <c r="GA736" s="253"/>
      <c r="GB736" s="253"/>
      <c r="GC736" s="253"/>
      <c r="GD736" s="253"/>
      <c r="GE736" s="253"/>
      <c r="GF736" s="253"/>
      <c r="GG736" s="253"/>
      <c r="GH736" s="253"/>
      <c r="GI736" s="253"/>
      <c r="GJ736" s="253"/>
      <c r="GK736" s="253"/>
      <c r="GL736" s="253"/>
      <c r="GM736" s="253"/>
      <c r="GN736" s="253"/>
      <c r="GO736" s="253"/>
      <c r="GP736" s="253"/>
      <c r="GQ736" s="253"/>
      <c r="GR736" s="253"/>
      <c r="GS736" s="253"/>
      <c r="GT736" s="253"/>
      <c r="GU736" s="253"/>
      <c r="GV736" s="253"/>
      <c r="GW736" s="253"/>
      <c r="GX736" s="253"/>
      <c r="GY736" s="253"/>
      <c r="GZ736" s="253"/>
      <c r="HA736" s="253"/>
      <c r="HB736" s="253"/>
      <c r="HC736" s="253"/>
      <c r="HD736" s="253"/>
      <c r="HE736" s="253"/>
      <c r="HF736" s="253"/>
      <c r="HG736" s="253"/>
      <c r="HH736" s="253"/>
      <c r="HI736" s="253"/>
      <c r="HJ736" s="253"/>
      <c r="HK736" s="253"/>
      <c r="HL736" s="253"/>
      <c r="HM736" s="253"/>
      <c r="HN736" s="253"/>
      <c r="HO736" s="253"/>
      <c r="HP736" s="253"/>
      <c r="HQ736" s="253"/>
      <c r="HR736" s="253"/>
      <c r="HS736" s="253"/>
      <c r="HT736" s="253"/>
      <c r="HU736" s="253"/>
      <c r="HV736" s="253"/>
      <c r="HW736" s="253"/>
      <c r="HX736" s="253"/>
      <c r="HY736" s="253"/>
      <c r="HZ736" s="253"/>
      <c r="IA736" s="253"/>
      <c r="IB736" s="253"/>
      <c r="IC736" s="253"/>
      <c r="ID736" s="253"/>
      <c r="IE736" s="253"/>
      <c r="IF736" s="253"/>
      <c r="IG736" s="253"/>
      <c r="IH736" s="253"/>
      <c r="II736" s="253"/>
      <c r="IJ736" s="253"/>
      <c r="IK736" s="253"/>
      <c r="IL736" s="253"/>
      <c r="IM736" s="253"/>
      <c r="IN736" s="253"/>
      <c r="IO736" s="253"/>
      <c r="IP736" s="253"/>
      <c r="IQ736" s="253"/>
      <c r="IR736" s="253"/>
      <c r="IS736" s="253"/>
      <c r="IT736" s="253"/>
      <c r="IU736" s="253"/>
      <c r="IV736" s="253"/>
      <c r="IW736" s="253"/>
      <c r="IX736" s="253"/>
      <c r="IY736" s="253"/>
      <c r="IZ736" s="253"/>
      <c r="JA736" s="253"/>
      <c r="JB736" s="253"/>
      <c r="JC736" s="253"/>
      <c r="JD736" s="253"/>
      <c r="JE736" s="253"/>
      <c r="JF736" s="253"/>
      <c r="JG736" s="253"/>
      <c r="JH736" s="253"/>
      <c r="JI736" s="253"/>
      <c r="JJ736" s="253"/>
      <c r="JK736" s="253"/>
      <c r="JL736" s="253"/>
      <c r="JM736" s="253"/>
      <c r="JN736" s="253"/>
      <c r="JO736" s="253"/>
      <c r="JP736" s="253"/>
      <c r="JQ736" s="253"/>
      <c r="JR736" s="253"/>
      <c r="JS736" s="253"/>
      <c r="JT736" s="253"/>
      <c r="JU736" s="253"/>
    </row>
    <row r="737" spans="1:281" s="252" customFormat="1" ht="15" customHeight="1" x14ac:dyDescent="0.25">
      <c r="A737" s="253"/>
      <c r="B737" s="253"/>
      <c r="C737" s="253"/>
      <c r="D737" s="253"/>
      <c r="E737" s="253"/>
      <c r="F737" s="253"/>
      <c r="G737" s="253"/>
      <c r="H737" s="253"/>
      <c r="I737" s="253"/>
      <c r="J737" s="253"/>
      <c r="K737" s="253"/>
      <c r="L737" s="253"/>
      <c r="M737" s="253"/>
      <c r="N737" s="253"/>
      <c r="O737" s="253"/>
      <c r="P737" s="253"/>
      <c r="Q737" s="253"/>
      <c r="R737" s="253"/>
      <c r="S737" s="253"/>
      <c r="T737" s="253"/>
      <c r="U737" s="253" t="s">
        <v>894</v>
      </c>
      <c r="V737" s="253"/>
      <c r="W737" s="253"/>
      <c r="X737" s="253"/>
      <c r="Y737" s="253"/>
      <c r="Z737" s="253"/>
      <c r="AA737" s="253"/>
      <c r="AB737" s="253"/>
      <c r="AC737" s="253" t="s">
        <v>323</v>
      </c>
      <c r="AD737" s="253"/>
      <c r="AE737" s="253"/>
      <c r="AF737" s="253"/>
      <c r="AG737" s="253"/>
      <c r="AH737" s="253"/>
      <c r="AI737" s="253"/>
      <c r="AJ737" s="253"/>
      <c r="AK737" s="253"/>
      <c r="AL737" s="253"/>
      <c r="AM737" s="253"/>
      <c r="AN737" s="253"/>
      <c r="AO737" s="253"/>
      <c r="AP737" s="253"/>
      <c r="AQ737" s="253"/>
      <c r="AR737" s="253"/>
      <c r="AS737" s="253"/>
      <c r="AT737" s="253"/>
      <c r="AU737" s="253"/>
      <c r="AV737" s="253"/>
      <c r="AW737" s="253"/>
      <c r="AX737" s="253"/>
      <c r="AY737" s="253"/>
      <c r="AZ737" s="253"/>
      <c r="BA737" s="253"/>
      <c r="BB737" s="253"/>
      <c r="BC737" s="253"/>
      <c r="BD737" s="253"/>
      <c r="BE737" s="253"/>
      <c r="BF737" s="253"/>
      <c r="BG737" s="253"/>
      <c r="BH737" s="253"/>
      <c r="BI737" s="253"/>
      <c r="BJ737" s="253"/>
      <c r="BK737" s="253"/>
      <c r="BL737" s="253"/>
      <c r="BM737" s="253"/>
      <c r="BN737" s="253"/>
      <c r="BO737" s="253"/>
      <c r="BP737" s="253"/>
      <c r="BQ737" s="253"/>
      <c r="BR737" s="253"/>
      <c r="BS737" s="253"/>
      <c r="BT737" s="253"/>
      <c r="BU737" s="253"/>
      <c r="BV737" s="253"/>
      <c r="BW737" s="253"/>
      <c r="BX737" s="253"/>
      <c r="BY737" s="253"/>
      <c r="BZ737" s="253"/>
      <c r="CA737" s="253"/>
      <c r="CB737" s="253"/>
      <c r="CC737" s="253"/>
      <c r="CD737" s="253"/>
      <c r="CE737" s="253"/>
      <c r="CF737" s="253"/>
      <c r="CG737" s="253"/>
      <c r="CH737" s="253"/>
      <c r="CI737" s="253"/>
      <c r="CJ737" s="253"/>
      <c r="CK737" s="253"/>
      <c r="CL737" s="253"/>
      <c r="CM737" s="253"/>
      <c r="CN737" s="253"/>
      <c r="CO737" s="253"/>
      <c r="CP737" s="253"/>
      <c r="CQ737" s="253"/>
      <c r="CR737" s="253"/>
      <c r="CS737" s="253"/>
      <c r="CT737" s="253"/>
      <c r="CU737" s="253"/>
      <c r="CV737" s="253"/>
      <c r="CW737" s="253"/>
      <c r="CX737" s="253"/>
      <c r="CY737" s="253"/>
      <c r="CZ737" s="253"/>
      <c r="DA737" s="253"/>
      <c r="DB737" s="253"/>
      <c r="DC737" s="253"/>
      <c r="DD737" s="253"/>
      <c r="DE737" s="253"/>
      <c r="DF737" s="253"/>
      <c r="DG737" s="253"/>
      <c r="DH737" s="253"/>
      <c r="DI737" s="253"/>
      <c r="DJ737" s="253"/>
      <c r="DK737" s="253"/>
      <c r="DL737" s="253"/>
      <c r="DM737" s="253"/>
      <c r="DN737" s="253"/>
      <c r="DO737" s="253"/>
      <c r="DP737" s="253"/>
      <c r="DQ737" s="253"/>
      <c r="DR737" s="253"/>
      <c r="DS737" s="253"/>
      <c r="DT737" s="253"/>
      <c r="DU737" s="253"/>
      <c r="DV737" s="253"/>
      <c r="DW737" s="253"/>
      <c r="DX737" s="253"/>
      <c r="DY737" s="253"/>
      <c r="DZ737" s="253"/>
      <c r="EA737" s="253"/>
      <c r="EB737" s="253"/>
      <c r="EC737" s="253"/>
      <c r="ED737" s="253"/>
      <c r="EE737" s="253"/>
      <c r="EF737" s="253"/>
      <c r="EG737" s="253"/>
      <c r="EH737" s="253"/>
      <c r="EI737" s="253"/>
      <c r="EJ737" s="253"/>
      <c r="EK737" s="253"/>
      <c r="EL737" s="253"/>
      <c r="EM737" s="253"/>
      <c r="EN737" s="253"/>
      <c r="EO737" s="253"/>
      <c r="EP737" s="253"/>
      <c r="EQ737" s="253"/>
      <c r="ER737" s="253"/>
      <c r="ES737" s="253"/>
      <c r="ET737" s="253"/>
      <c r="EU737" s="253"/>
      <c r="EV737" s="253"/>
      <c r="EW737" s="253"/>
      <c r="EX737" s="253"/>
      <c r="EY737" s="253"/>
      <c r="EZ737" s="253"/>
      <c r="FA737" s="253"/>
      <c r="FB737" s="253"/>
      <c r="FC737" s="253"/>
      <c r="FD737" s="253"/>
      <c r="FE737" s="253"/>
      <c r="FF737" s="253"/>
      <c r="FG737" s="253"/>
      <c r="FH737" s="253"/>
      <c r="FI737" s="253"/>
      <c r="FJ737" s="253"/>
      <c r="FK737" s="253"/>
      <c r="FL737" s="253"/>
      <c r="FM737" s="253"/>
      <c r="FN737" s="253"/>
      <c r="FO737" s="253"/>
      <c r="FP737" s="253"/>
      <c r="FQ737" s="253"/>
      <c r="FR737" s="253"/>
      <c r="FS737" s="253"/>
      <c r="FT737" s="253"/>
      <c r="FU737" s="253"/>
      <c r="FV737" s="253"/>
      <c r="FW737" s="253"/>
      <c r="FX737" s="253"/>
      <c r="FY737" s="253"/>
      <c r="FZ737" s="253"/>
      <c r="GA737" s="253"/>
      <c r="GB737" s="253"/>
      <c r="GC737" s="253"/>
      <c r="GD737" s="253"/>
      <c r="GE737" s="253"/>
      <c r="GF737" s="253"/>
      <c r="GG737" s="253"/>
      <c r="GH737" s="253"/>
      <c r="GI737" s="253"/>
      <c r="GJ737" s="253"/>
      <c r="GK737" s="253"/>
      <c r="GL737" s="253"/>
      <c r="GM737" s="253"/>
      <c r="GN737" s="253"/>
      <c r="GO737" s="253"/>
      <c r="GP737" s="253"/>
      <c r="GQ737" s="253"/>
      <c r="GR737" s="253"/>
      <c r="GS737" s="253"/>
      <c r="GT737" s="253"/>
      <c r="GU737" s="253"/>
      <c r="GV737" s="253"/>
      <c r="GW737" s="253"/>
      <c r="GX737" s="253"/>
      <c r="GY737" s="253"/>
      <c r="GZ737" s="253"/>
      <c r="HA737" s="253"/>
      <c r="HB737" s="253"/>
      <c r="HC737" s="253"/>
      <c r="HD737" s="253"/>
      <c r="HE737" s="253"/>
      <c r="HF737" s="253"/>
      <c r="HG737" s="253"/>
      <c r="HH737" s="253"/>
      <c r="HI737" s="253"/>
      <c r="HJ737" s="253"/>
      <c r="HK737" s="253"/>
      <c r="HL737" s="253"/>
      <c r="HM737" s="253"/>
      <c r="HN737" s="253"/>
      <c r="HO737" s="253"/>
      <c r="HP737" s="253"/>
      <c r="HQ737" s="253"/>
      <c r="HR737" s="253"/>
      <c r="HS737" s="253"/>
      <c r="HT737" s="253"/>
      <c r="HU737" s="253"/>
      <c r="HV737" s="253"/>
      <c r="HW737" s="253"/>
      <c r="HX737" s="253"/>
      <c r="HY737" s="253"/>
      <c r="HZ737" s="253"/>
      <c r="IA737" s="253"/>
      <c r="IB737" s="253"/>
      <c r="IC737" s="253"/>
      <c r="ID737" s="253"/>
      <c r="IE737" s="253"/>
      <c r="IF737" s="253"/>
      <c r="IG737" s="253"/>
      <c r="IH737" s="253"/>
      <c r="II737" s="253"/>
      <c r="IJ737" s="253"/>
      <c r="IK737" s="253"/>
      <c r="IL737" s="253"/>
      <c r="IM737" s="253"/>
      <c r="IN737" s="253"/>
      <c r="IO737" s="253"/>
      <c r="IP737" s="253"/>
      <c r="IQ737" s="253"/>
      <c r="IR737" s="253"/>
      <c r="IS737" s="253"/>
      <c r="IT737" s="253"/>
      <c r="IU737" s="253"/>
      <c r="IV737" s="253"/>
      <c r="IW737" s="253"/>
      <c r="IX737" s="253"/>
      <c r="IY737" s="253"/>
      <c r="IZ737" s="253"/>
      <c r="JA737" s="253"/>
      <c r="JB737" s="253"/>
      <c r="JC737" s="253"/>
      <c r="JD737" s="253"/>
      <c r="JE737" s="253"/>
      <c r="JF737" s="253"/>
      <c r="JG737" s="253"/>
      <c r="JH737" s="253"/>
      <c r="JI737" s="253"/>
      <c r="JJ737" s="253"/>
      <c r="JK737" s="253"/>
      <c r="JL737" s="253"/>
      <c r="JM737" s="253"/>
      <c r="JN737" s="253"/>
      <c r="JO737" s="253"/>
      <c r="JP737" s="253"/>
      <c r="JQ737" s="253"/>
      <c r="JR737" s="253"/>
      <c r="JS737" s="253"/>
      <c r="JT737" s="253"/>
      <c r="JU737" s="253"/>
    </row>
    <row r="738" spans="1:281" s="252" customFormat="1" ht="15" customHeight="1" x14ac:dyDescent="0.25">
      <c r="A738" s="253"/>
      <c r="B738" s="253"/>
      <c r="C738" s="253"/>
      <c r="D738" s="253"/>
      <c r="E738" s="253"/>
      <c r="F738" s="253"/>
      <c r="G738" s="253"/>
      <c r="H738" s="253"/>
      <c r="I738" s="253"/>
      <c r="J738" s="253"/>
      <c r="K738" s="253"/>
      <c r="L738" s="253"/>
      <c r="M738" s="253"/>
      <c r="N738" s="253"/>
      <c r="O738" s="253"/>
      <c r="P738" s="253"/>
      <c r="Q738" s="253"/>
      <c r="R738" s="253"/>
      <c r="S738" s="253"/>
      <c r="T738" s="253"/>
      <c r="U738" s="253" t="s">
        <v>895</v>
      </c>
      <c r="V738" s="253"/>
      <c r="W738" s="253"/>
      <c r="X738" s="253"/>
      <c r="Y738" s="253"/>
      <c r="Z738" s="253"/>
      <c r="AA738" s="253"/>
      <c r="AB738" s="253"/>
      <c r="AC738" s="253" t="s">
        <v>320</v>
      </c>
      <c r="AD738" s="253"/>
      <c r="AE738" s="253"/>
      <c r="AF738" s="253"/>
      <c r="AG738" s="253"/>
      <c r="AH738" s="253"/>
      <c r="AI738" s="253"/>
      <c r="AJ738" s="253"/>
      <c r="AK738" s="253"/>
      <c r="AL738" s="253"/>
      <c r="AM738" s="253"/>
      <c r="AN738" s="253"/>
      <c r="AO738" s="253"/>
      <c r="AP738" s="253"/>
      <c r="AQ738" s="253"/>
      <c r="AR738" s="253"/>
      <c r="AS738" s="253"/>
      <c r="AT738" s="253"/>
      <c r="AU738" s="253"/>
      <c r="AV738" s="253"/>
      <c r="AW738" s="253"/>
      <c r="AX738" s="253"/>
      <c r="AY738" s="253"/>
      <c r="AZ738" s="253"/>
      <c r="BA738" s="253"/>
      <c r="BB738" s="253"/>
      <c r="BC738" s="253"/>
      <c r="BD738" s="253"/>
      <c r="BE738" s="253"/>
      <c r="BF738" s="253"/>
      <c r="BG738" s="253"/>
      <c r="BH738" s="253"/>
      <c r="BI738" s="253"/>
      <c r="BJ738" s="253"/>
      <c r="BK738" s="253"/>
      <c r="BL738" s="253"/>
      <c r="BM738" s="253"/>
      <c r="BN738" s="253"/>
      <c r="BO738" s="253"/>
      <c r="BP738" s="253"/>
      <c r="BQ738" s="253"/>
      <c r="BR738" s="253"/>
      <c r="BS738" s="253"/>
      <c r="BT738" s="253"/>
      <c r="BU738" s="253"/>
      <c r="BV738" s="253"/>
      <c r="BW738" s="253"/>
      <c r="BX738" s="253"/>
      <c r="BY738" s="253"/>
      <c r="BZ738" s="253"/>
      <c r="CA738" s="253"/>
      <c r="CB738" s="253"/>
      <c r="CC738" s="253"/>
      <c r="CD738" s="253"/>
      <c r="CE738" s="253"/>
      <c r="CF738" s="253"/>
      <c r="CG738" s="253"/>
      <c r="CH738" s="253"/>
      <c r="CI738" s="253"/>
      <c r="CJ738" s="253"/>
      <c r="CK738" s="253"/>
      <c r="CL738" s="253"/>
      <c r="CM738" s="253"/>
      <c r="CN738" s="253"/>
      <c r="CO738" s="253"/>
      <c r="CP738" s="253"/>
      <c r="CQ738" s="253"/>
      <c r="CR738" s="253"/>
      <c r="CS738" s="253"/>
      <c r="CT738" s="253"/>
      <c r="CU738" s="253"/>
      <c r="CV738" s="253"/>
      <c r="CW738" s="253"/>
      <c r="CX738" s="253"/>
      <c r="CY738" s="253"/>
      <c r="CZ738" s="253"/>
      <c r="DA738" s="253"/>
      <c r="DB738" s="253"/>
      <c r="DC738" s="253"/>
      <c r="DD738" s="253"/>
      <c r="DE738" s="253"/>
      <c r="DF738" s="253"/>
      <c r="DG738" s="253"/>
      <c r="DH738" s="253"/>
      <c r="DI738" s="253"/>
      <c r="DJ738" s="253"/>
      <c r="DK738" s="253"/>
      <c r="DL738" s="253"/>
      <c r="DM738" s="253"/>
      <c r="DN738" s="253"/>
      <c r="DO738" s="253"/>
      <c r="DP738" s="253"/>
      <c r="DQ738" s="253"/>
      <c r="DR738" s="253"/>
      <c r="DS738" s="253"/>
      <c r="DT738" s="253"/>
      <c r="DU738" s="253"/>
      <c r="DV738" s="253"/>
      <c r="DW738" s="253"/>
      <c r="DX738" s="253"/>
      <c r="DY738" s="253"/>
      <c r="DZ738" s="253"/>
      <c r="EA738" s="253"/>
      <c r="EB738" s="253"/>
      <c r="EC738" s="253"/>
      <c r="ED738" s="253"/>
      <c r="EE738" s="253"/>
      <c r="EF738" s="253"/>
      <c r="EG738" s="253"/>
      <c r="EH738" s="253"/>
      <c r="EI738" s="253"/>
      <c r="EJ738" s="253"/>
      <c r="EK738" s="253"/>
      <c r="EL738" s="253"/>
      <c r="EM738" s="253"/>
      <c r="EN738" s="253"/>
      <c r="EO738" s="253"/>
      <c r="EP738" s="253"/>
      <c r="EQ738" s="253"/>
      <c r="ER738" s="253"/>
      <c r="ES738" s="253"/>
      <c r="ET738" s="253"/>
      <c r="EU738" s="253"/>
      <c r="EV738" s="253"/>
      <c r="EW738" s="253"/>
      <c r="EX738" s="253"/>
      <c r="EY738" s="253"/>
      <c r="EZ738" s="253"/>
      <c r="FA738" s="253"/>
      <c r="FB738" s="253"/>
      <c r="FC738" s="253"/>
      <c r="FD738" s="253"/>
      <c r="FE738" s="253"/>
      <c r="FF738" s="253"/>
      <c r="FG738" s="253"/>
      <c r="FH738" s="253"/>
      <c r="FI738" s="253"/>
      <c r="FJ738" s="253"/>
      <c r="FK738" s="253"/>
      <c r="FL738" s="253"/>
      <c r="FM738" s="253"/>
      <c r="FN738" s="253"/>
      <c r="FO738" s="253"/>
      <c r="FP738" s="253"/>
      <c r="FQ738" s="253"/>
      <c r="FR738" s="253"/>
      <c r="FS738" s="253"/>
      <c r="FT738" s="253"/>
      <c r="FU738" s="253"/>
      <c r="FV738" s="253"/>
      <c r="FW738" s="253"/>
      <c r="FX738" s="253"/>
      <c r="FY738" s="253"/>
      <c r="FZ738" s="253"/>
      <c r="GA738" s="253"/>
      <c r="GB738" s="253"/>
      <c r="GC738" s="253"/>
      <c r="GD738" s="253"/>
      <c r="GE738" s="253"/>
      <c r="GF738" s="253"/>
      <c r="GG738" s="253"/>
      <c r="GH738" s="253"/>
      <c r="GI738" s="253"/>
      <c r="GJ738" s="253"/>
      <c r="GK738" s="253"/>
      <c r="GL738" s="253"/>
      <c r="GM738" s="253"/>
      <c r="GN738" s="253"/>
      <c r="GO738" s="253"/>
      <c r="GP738" s="253"/>
      <c r="GQ738" s="253"/>
      <c r="GR738" s="253"/>
      <c r="GS738" s="253"/>
      <c r="GT738" s="253"/>
      <c r="GU738" s="253"/>
      <c r="GV738" s="253"/>
      <c r="GW738" s="253"/>
      <c r="GX738" s="253"/>
      <c r="GY738" s="253"/>
      <c r="GZ738" s="253"/>
      <c r="HA738" s="253"/>
      <c r="HB738" s="253"/>
      <c r="HC738" s="253"/>
      <c r="HD738" s="253"/>
      <c r="HE738" s="253"/>
      <c r="HF738" s="253"/>
      <c r="HG738" s="253"/>
      <c r="HH738" s="253"/>
      <c r="HI738" s="253"/>
      <c r="HJ738" s="253"/>
      <c r="HK738" s="253"/>
      <c r="HL738" s="253"/>
      <c r="HM738" s="253"/>
      <c r="HN738" s="253"/>
      <c r="HO738" s="253"/>
      <c r="HP738" s="253"/>
      <c r="HQ738" s="253"/>
      <c r="HR738" s="253"/>
      <c r="HS738" s="253"/>
      <c r="HT738" s="253"/>
      <c r="HU738" s="253"/>
      <c r="HV738" s="253"/>
      <c r="HW738" s="253"/>
      <c r="HX738" s="253"/>
      <c r="HY738" s="253"/>
      <c r="HZ738" s="253"/>
      <c r="IA738" s="253"/>
      <c r="IB738" s="253"/>
      <c r="IC738" s="253"/>
      <c r="ID738" s="253"/>
      <c r="IE738" s="253"/>
      <c r="IF738" s="253"/>
      <c r="IG738" s="253"/>
      <c r="IH738" s="253"/>
      <c r="II738" s="253"/>
      <c r="IJ738" s="253"/>
      <c r="IK738" s="253"/>
      <c r="IL738" s="253"/>
      <c r="IM738" s="253"/>
      <c r="IN738" s="253"/>
      <c r="IO738" s="253"/>
      <c r="IP738" s="253"/>
      <c r="IQ738" s="253"/>
      <c r="IR738" s="253"/>
      <c r="IS738" s="253"/>
      <c r="IT738" s="253"/>
      <c r="IU738" s="253"/>
      <c r="IV738" s="253"/>
      <c r="IW738" s="253"/>
      <c r="IX738" s="253"/>
      <c r="IY738" s="253"/>
      <c r="IZ738" s="253"/>
      <c r="JA738" s="253"/>
      <c r="JB738" s="253"/>
      <c r="JC738" s="253"/>
      <c r="JD738" s="253"/>
      <c r="JE738" s="253"/>
      <c r="JF738" s="253"/>
      <c r="JG738" s="253"/>
      <c r="JH738" s="253"/>
      <c r="JI738" s="253"/>
      <c r="JJ738" s="253"/>
      <c r="JK738" s="253"/>
      <c r="JL738" s="253"/>
      <c r="JM738" s="253"/>
      <c r="JN738" s="253"/>
      <c r="JO738" s="253"/>
      <c r="JP738" s="253"/>
      <c r="JQ738" s="253"/>
      <c r="JR738" s="253"/>
      <c r="JS738" s="253"/>
      <c r="JT738" s="253"/>
      <c r="JU738" s="253"/>
    </row>
    <row r="739" spans="1:281" s="252" customFormat="1" ht="15" customHeight="1" x14ac:dyDescent="0.25">
      <c r="A739" s="253"/>
      <c r="B739" s="253"/>
      <c r="C739" s="253"/>
      <c r="D739" s="253"/>
      <c r="E739" s="253"/>
      <c r="F739" s="253"/>
      <c r="G739" s="253"/>
      <c r="H739" s="253"/>
      <c r="I739" s="253"/>
      <c r="J739" s="253"/>
      <c r="K739" s="253"/>
      <c r="L739" s="253"/>
      <c r="M739" s="253"/>
      <c r="N739" s="253"/>
      <c r="O739" s="253"/>
      <c r="P739" s="253"/>
      <c r="Q739" s="253"/>
      <c r="R739" s="253"/>
      <c r="S739" s="253"/>
      <c r="T739" s="253"/>
      <c r="U739" s="253" t="s">
        <v>896</v>
      </c>
      <c r="V739" s="253"/>
      <c r="W739" s="253"/>
      <c r="X739" s="253"/>
      <c r="Y739" s="253"/>
      <c r="Z739" s="253"/>
      <c r="AA739" s="253"/>
      <c r="AB739" s="253"/>
      <c r="AC739" s="253" t="s">
        <v>323</v>
      </c>
      <c r="AD739" s="253"/>
      <c r="AE739" s="253"/>
      <c r="AF739" s="253"/>
      <c r="AG739" s="253"/>
      <c r="AH739" s="253"/>
      <c r="AI739" s="253"/>
      <c r="AJ739" s="253"/>
      <c r="AK739" s="253"/>
      <c r="AL739" s="253"/>
      <c r="AM739" s="253"/>
      <c r="AN739" s="253"/>
      <c r="AO739" s="253"/>
      <c r="AP739" s="253"/>
      <c r="AQ739" s="253"/>
      <c r="AR739" s="253"/>
      <c r="AS739" s="253"/>
      <c r="AT739" s="253"/>
      <c r="AU739" s="253"/>
      <c r="AV739" s="253"/>
      <c r="AW739" s="253"/>
      <c r="AX739" s="253"/>
      <c r="AY739" s="253"/>
      <c r="AZ739" s="253"/>
      <c r="BA739" s="253"/>
      <c r="BB739" s="253"/>
      <c r="BC739" s="253"/>
      <c r="BD739" s="253"/>
      <c r="BE739" s="253"/>
      <c r="BF739" s="253"/>
      <c r="BG739" s="253"/>
      <c r="BH739" s="253"/>
      <c r="BI739" s="253"/>
      <c r="BJ739" s="253"/>
      <c r="BK739" s="253"/>
      <c r="BL739" s="253"/>
      <c r="BM739" s="253"/>
      <c r="BN739" s="253"/>
      <c r="BO739" s="253"/>
      <c r="BP739" s="253"/>
      <c r="BQ739" s="253"/>
      <c r="BR739" s="253"/>
      <c r="BS739" s="253"/>
      <c r="BT739" s="253"/>
      <c r="BU739" s="253"/>
      <c r="BV739" s="253"/>
      <c r="BW739" s="253"/>
      <c r="BX739" s="253"/>
      <c r="BY739" s="253"/>
      <c r="BZ739" s="253"/>
      <c r="CA739" s="253"/>
      <c r="CB739" s="253"/>
      <c r="CC739" s="253"/>
      <c r="CD739" s="253"/>
      <c r="CE739" s="253"/>
      <c r="CF739" s="253"/>
      <c r="CG739" s="253"/>
      <c r="CH739" s="253"/>
      <c r="CI739" s="253"/>
      <c r="CJ739" s="253"/>
      <c r="CK739" s="253"/>
      <c r="CL739" s="253"/>
      <c r="CM739" s="253"/>
      <c r="CN739" s="253"/>
      <c r="CO739" s="253"/>
      <c r="CP739" s="253"/>
      <c r="CQ739" s="253"/>
      <c r="CR739" s="253"/>
      <c r="CS739" s="253"/>
      <c r="CT739" s="253"/>
      <c r="CU739" s="253"/>
      <c r="CV739" s="253"/>
      <c r="CW739" s="253"/>
      <c r="CX739" s="253"/>
      <c r="CY739" s="253"/>
      <c r="CZ739" s="253"/>
      <c r="DA739" s="253"/>
      <c r="DB739" s="253"/>
      <c r="DC739" s="253"/>
      <c r="DD739" s="253"/>
      <c r="DE739" s="253"/>
      <c r="DF739" s="253"/>
      <c r="DG739" s="253"/>
      <c r="DH739" s="253"/>
      <c r="DI739" s="253"/>
      <c r="DJ739" s="253"/>
      <c r="DK739" s="253"/>
      <c r="DL739" s="253"/>
      <c r="DM739" s="253"/>
      <c r="DN739" s="253"/>
      <c r="DO739" s="253"/>
      <c r="DP739" s="253"/>
      <c r="DQ739" s="253"/>
      <c r="DR739" s="253"/>
      <c r="DS739" s="253"/>
      <c r="DT739" s="253"/>
      <c r="DU739" s="253"/>
      <c r="DV739" s="253"/>
      <c r="DW739" s="253"/>
      <c r="DX739" s="253"/>
      <c r="DY739" s="253"/>
      <c r="DZ739" s="253"/>
      <c r="EA739" s="253"/>
      <c r="EB739" s="253"/>
      <c r="EC739" s="253"/>
      <c r="ED739" s="253"/>
      <c r="EE739" s="253"/>
      <c r="EF739" s="253"/>
      <c r="EG739" s="253"/>
      <c r="EH739" s="253"/>
      <c r="EI739" s="253"/>
      <c r="EJ739" s="253"/>
      <c r="EK739" s="253"/>
      <c r="EL739" s="253"/>
      <c r="EM739" s="253"/>
      <c r="EN739" s="253"/>
      <c r="EO739" s="253"/>
      <c r="EP739" s="253"/>
      <c r="EQ739" s="253"/>
      <c r="ER739" s="253"/>
      <c r="ES739" s="253"/>
      <c r="ET739" s="253"/>
      <c r="EU739" s="253"/>
      <c r="EV739" s="253"/>
      <c r="EW739" s="253"/>
      <c r="EX739" s="253"/>
      <c r="EY739" s="253"/>
      <c r="EZ739" s="253"/>
      <c r="FA739" s="253"/>
      <c r="FB739" s="253"/>
      <c r="FC739" s="253"/>
      <c r="FD739" s="253"/>
      <c r="FE739" s="253"/>
      <c r="FF739" s="253"/>
      <c r="FG739" s="253"/>
      <c r="FH739" s="253"/>
      <c r="FI739" s="253"/>
      <c r="FJ739" s="253"/>
      <c r="FK739" s="253"/>
      <c r="FL739" s="253"/>
      <c r="FM739" s="253"/>
      <c r="FN739" s="253"/>
      <c r="FO739" s="253"/>
      <c r="FP739" s="253"/>
      <c r="FQ739" s="253"/>
      <c r="FR739" s="253"/>
      <c r="FS739" s="253"/>
      <c r="FT739" s="253"/>
      <c r="FU739" s="253"/>
      <c r="FV739" s="253"/>
      <c r="FW739" s="253"/>
      <c r="FX739" s="253"/>
      <c r="FY739" s="253"/>
      <c r="FZ739" s="253"/>
      <c r="GA739" s="253"/>
      <c r="GB739" s="253"/>
      <c r="GC739" s="253"/>
      <c r="GD739" s="253"/>
      <c r="GE739" s="253"/>
      <c r="GF739" s="253"/>
      <c r="GG739" s="253"/>
      <c r="GH739" s="253"/>
      <c r="GI739" s="253"/>
      <c r="GJ739" s="253"/>
      <c r="GK739" s="253"/>
      <c r="GL739" s="253"/>
      <c r="GM739" s="253"/>
      <c r="GN739" s="253"/>
      <c r="GO739" s="253"/>
      <c r="GP739" s="253"/>
      <c r="GQ739" s="253"/>
      <c r="GR739" s="253"/>
      <c r="GS739" s="253"/>
      <c r="GT739" s="253"/>
      <c r="GU739" s="253"/>
      <c r="GV739" s="253"/>
      <c r="GW739" s="253"/>
      <c r="GX739" s="253"/>
      <c r="GY739" s="253"/>
      <c r="GZ739" s="253"/>
      <c r="HA739" s="253"/>
      <c r="HB739" s="253"/>
      <c r="HC739" s="253"/>
      <c r="HD739" s="253"/>
      <c r="HE739" s="253"/>
      <c r="HF739" s="253"/>
      <c r="HG739" s="253"/>
      <c r="HH739" s="253"/>
      <c r="HI739" s="253"/>
      <c r="HJ739" s="253"/>
      <c r="HK739" s="253"/>
      <c r="HL739" s="253"/>
      <c r="HM739" s="253"/>
      <c r="HN739" s="253"/>
      <c r="HO739" s="253"/>
      <c r="HP739" s="253"/>
      <c r="HQ739" s="253"/>
      <c r="HR739" s="253"/>
      <c r="HS739" s="253"/>
      <c r="HT739" s="253"/>
      <c r="HU739" s="253"/>
      <c r="HV739" s="253"/>
      <c r="HW739" s="253"/>
      <c r="HX739" s="253"/>
      <c r="HY739" s="253"/>
      <c r="HZ739" s="253"/>
      <c r="IA739" s="253"/>
      <c r="IB739" s="253"/>
      <c r="IC739" s="253"/>
      <c r="ID739" s="253"/>
      <c r="IE739" s="253"/>
      <c r="IF739" s="253"/>
      <c r="IG739" s="253"/>
      <c r="IH739" s="253"/>
      <c r="II739" s="253"/>
      <c r="IJ739" s="253"/>
      <c r="IK739" s="253"/>
      <c r="IL739" s="253"/>
      <c r="IM739" s="253"/>
      <c r="IN739" s="253"/>
      <c r="IO739" s="253"/>
      <c r="IP739" s="253"/>
      <c r="IQ739" s="253"/>
      <c r="IR739" s="253"/>
      <c r="IS739" s="253"/>
      <c r="IT739" s="253"/>
      <c r="IU739" s="253"/>
      <c r="IV739" s="253"/>
      <c r="IW739" s="253"/>
      <c r="IX739" s="253"/>
      <c r="IY739" s="253"/>
      <c r="IZ739" s="253"/>
      <c r="JA739" s="253"/>
      <c r="JB739" s="253"/>
      <c r="JC739" s="253"/>
      <c r="JD739" s="253"/>
      <c r="JE739" s="253"/>
      <c r="JF739" s="253"/>
      <c r="JG739" s="253"/>
      <c r="JH739" s="253"/>
      <c r="JI739" s="253"/>
      <c r="JJ739" s="253"/>
      <c r="JK739" s="253"/>
      <c r="JL739" s="253"/>
      <c r="JM739" s="253"/>
      <c r="JN739" s="253"/>
      <c r="JO739" s="253"/>
      <c r="JP739" s="253"/>
      <c r="JQ739" s="253"/>
      <c r="JR739" s="253"/>
      <c r="JS739" s="253"/>
      <c r="JT739" s="253"/>
      <c r="JU739" s="253"/>
    </row>
    <row r="740" spans="1:281" s="252" customFormat="1" ht="15" customHeight="1" x14ac:dyDescent="0.25">
      <c r="A740" s="253"/>
      <c r="B740" s="253"/>
      <c r="C740" s="253"/>
      <c r="D740" s="253"/>
      <c r="E740" s="253"/>
      <c r="F740" s="253"/>
      <c r="G740" s="253"/>
      <c r="H740" s="253"/>
      <c r="I740" s="253"/>
      <c r="J740" s="253"/>
      <c r="K740" s="253"/>
      <c r="L740" s="253"/>
      <c r="M740" s="253"/>
      <c r="N740" s="253"/>
      <c r="O740" s="253"/>
      <c r="P740" s="253"/>
      <c r="Q740" s="253"/>
      <c r="R740" s="253"/>
      <c r="S740" s="253"/>
      <c r="T740" s="253"/>
      <c r="U740" s="253" t="s">
        <v>897</v>
      </c>
      <c r="V740" s="253"/>
      <c r="W740" s="253"/>
      <c r="X740" s="253"/>
      <c r="Y740" s="253"/>
      <c r="Z740" s="253"/>
      <c r="AA740" s="253"/>
      <c r="AB740" s="253"/>
      <c r="AC740" s="253" t="s">
        <v>320</v>
      </c>
      <c r="AD740" s="253"/>
      <c r="AE740" s="253"/>
      <c r="AF740" s="253"/>
      <c r="AG740" s="253"/>
      <c r="AH740" s="253"/>
      <c r="AI740" s="253"/>
      <c r="AJ740" s="253"/>
      <c r="AK740" s="253"/>
      <c r="AL740" s="253"/>
      <c r="AM740" s="253"/>
      <c r="AN740" s="253"/>
      <c r="AO740" s="253"/>
      <c r="AP740" s="253"/>
      <c r="AQ740" s="253"/>
      <c r="AR740" s="253"/>
      <c r="AS740" s="253"/>
      <c r="AT740" s="253"/>
      <c r="AU740" s="253"/>
      <c r="AV740" s="253"/>
      <c r="AW740" s="253"/>
      <c r="AX740" s="253"/>
      <c r="AY740" s="253"/>
      <c r="AZ740" s="253"/>
      <c r="BA740" s="253"/>
      <c r="BB740" s="253"/>
      <c r="BC740" s="253"/>
      <c r="BD740" s="253"/>
      <c r="BE740" s="253"/>
      <c r="BF740" s="253"/>
      <c r="BG740" s="253"/>
      <c r="BH740" s="253"/>
      <c r="BI740" s="253"/>
      <c r="BJ740" s="253"/>
      <c r="BK740" s="253"/>
      <c r="BL740" s="253"/>
      <c r="BM740" s="253"/>
      <c r="BN740" s="253"/>
      <c r="BO740" s="253"/>
      <c r="BP740" s="253"/>
      <c r="BQ740" s="253"/>
      <c r="BR740" s="253"/>
      <c r="BS740" s="253"/>
      <c r="BT740" s="253"/>
      <c r="BU740" s="253"/>
      <c r="BV740" s="253"/>
      <c r="BW740" s="253"/>
      <c r="BX740" s="253"/>
      <c r="BY740" s="253"/>
      <c r="BZ740" s="253"/>
      <c r="CA740" s="253"/>
      <c r="CB740" s="253"/>
      <c r="CC740" s="253"/>
      <c r="CD740" s="253"/>
      <c r="CE740" s="253"/>
      <c r="CF740" s="253"/>
      <c r="CG740" s="253"/>
      <c r="CH740" s="253"/>
      <c r="CI740" s="253"/>
      <c r="CJ740" s="253"/>
      <c r="CK740" s="253"/>
      <c r="CL740" s="253"/>
      <c r="CM740" s="253"/>
      <c r="CN740" s="253"/>
      <c r="CO740" s="253"/>
      <c r="CP740" s="253"/>
      <c r="CQ740" s="253"/>
      <c r="CR740" s="253"/>
      <c r="CS740" s="253"/>
      <c r="CT740" s="253"/>
      <c r="CU740" s="253"/>
      <c r="CV740" s="253"/>
      <c r="CW740" s="253"/>
      <c r="CX740" s="253"/>
      <c r="CY740" s="253"/>
      <c r="CZ740" s="253"/>
      <c r="DA740" s="253"/>
      <c r="DB740" s="253"/>
      <c r="DC740" s="253"/>
      <c r="DD740" s="253"/>
      <c r="DE740" s="253"/>
      <c r="DF740" s="253"/>
      <c r="DG740" s="253"/>
      <c r="DH740" s="253"/>
      <c r="DI740" s="253"/>
      <c r="DJ740" s="253"/>
      <c r="DK740" s="253"/>
      <c r="DL740" s="253"/>
      <c r="DM740" s="253"/>
      <c r="DN740" s="253"/>
      <c r="DO740" s="253"/>
      <c r="DP740" s="253"/>
      <c r="DQ740" s="253"/>
      <c r="DR740" s="253"/>
      <c r="DS740" s="253"/>
      <c r="DT740" s="253"/>
      <c r="DU740" s="253"/>
      <c r="DV740" s="253"/>
      <c r="DW740" s="253"/>
      <c r="DX740" s="253"/>
      <c r="DY740" s="253"/>
      <c r="DZ740" s="253"/>
      <c r="EA740" s="253"/>
      <c r="EB740" s="253"/>
      <c r="EC740" s="253"/>
      <c r="ED740" s="253"/>
      <c r="EE740" s="253"/>
      <c r="EF740" s="253"/>
      <c r="EG740" s="253"/>
      <c r="EH740" s="253"/>
      <c r="EI740" s="253"/>
      <c r="EJ740" s="253"/>
      <c r="EK740" s="253"/>
      <c r="EL740" s="253"/>
      <c r="EM740" s="253"/>
      <c r="EN740" s="253"/>
      <c r="EO740" s="253"/>
      <c r="EP740" s="253"/>
      <c r="EQ740" s="253"/>
      <c r="ER740" s="253"/>
      <c r="ES740" s="253"/>
      <c r="ET740" s="253"/>
      <c r="EU740" s="253"/>
      <c r="EV740" s="253"/>
      <c r="EW740" s="253"/>
      <c r="EX740" s="253"/>
      <c r="EY740" s="253"/>
      <c r="EZ740" s="253"/>
      <c r="FA740" s="253"/>
      <c r="FB740" s="253"/>
      <c r="FC740" s="253"/>
      <c r="FD740" s="253"/>
      <c r="FE740" s="253"/>
      <c r="FF740" s="253"/>
      <c r="FG740" s="253"/>
      <c r="FH740" s="253"/>
      <c r="FI740" s="253"/>
      <c r="FJ740" s="253"/>
      <c r="FK740" s="253"/>
      <c r="FL740" s="253"/>
      <c r="FM740" s="253"/>
      <c r="FN740" s="253"/>
      <c r="FO740" s="253"/>
      <c r="FP740" s="253"/>
      <c r="FQ740" s="253"/>
      <c r="FR740" s="253"/>
      <c r="FS740" s="253"/>
      <c r="FT740" s="253"/>
      <c r="FU740" s="253"/>
      <c r="FV740" s="253"/>
      <c r="FW740" s="253"/>
      <c r="FX740" s="253"/>
      <c r="FY740" s="253"/>
      <c r="FZ740" s="253"/>
      <c r="GA740" s="253"/>
      <c r="GB740" s="253"/>
      <c r="GC740" s="253"/>
      <c r="GD740" s="253"/>
      <c r="GE740" s="253"/>
      <c r="GF740" s="253"/>
      <c r="GG740" s="253"/>
      <c r="GH740" s="253"/>
      <c r="GI740" s="253"/>
      <c r="GJ740" s="253"/>
      <c r="GK740" s="253"/>
      <c r="GL740" s="253"/>
      <c r="GM740" s="253"/>
      <c r="GN740" s="253"/>
      <c r="GO740" s="253"/>
      <c r="GP740" s="253"/>
      <c r="GQ740" s="253"/>
      <c r="GR740" s="253"/>
      <c r="GS740" s="253"/>
      <c r="GT740" s="253"/>
      <c r="GU740" s="253"/>
      <c r="GV740" s="253"/>
      <c r="GW740" s="253"/>
      <c r="GX740" s="253"/>
      <c r="GY740" s="253"/>
      <c r="GZ740" s="253"/>
      <c r="HA740" s="253"/>
      <c r="HB740" s="253"/>
      <c r="HC740" s="253"/>
      <c r="HD740" s="253"/>
      <c r="HE740" s="253"/>
      <c r="HF740" s="253"/>
      <c r="HG740" s="253"/>
      <c r="HH740" s="253"/>
      <c r="HI740" s="253"/>
      <c r="HJ740" s="253"/>
      <c r="HK740" s="253"/>
      <c r="HL740" s="253"/>
      <c r="HM740" s="253"/>
      <c r="HN740" s="253"/>
      <c r="HO740" s="253"/>
      <c r="HP740" s="253"/>
      <c r="HQ740" s="253"/>
      <c r="HR740" s="253"/>
      <c r="HS740" s="253"/>
      <c r="HT740" s="253"/>
      <c r="HU740" s="253"/>
      <c r="HV740" s="253"/>
      <c r="HW740" s="253"/>
      <c r="HX740" s="253"/>
      <c r="HY740" s="253"/>
      <c r="HZ740" s="253"/>
      <c r="IA740" s="253"/>
      <c r="IB740" s="253"/>
      <c r="IC740" s="253"/>
      <c r="ID740" s="253"/>
      <c r="IE740" s="253"/>
      <c r="IF740" s="253"/>
      <c r="IG740" s="253"/>
      <c r="IH740" s="253"/>
      <c r="II740" s="253"/>
      <c r="IJ740" s="253"/>
      <c r="IK740" s="253"/>
      <c r="IL740" s="253"/>
      <c r="IM740" s="253"/>
      <c r="IN740" s="253"/>
      <c r="IO740" s="253"/>
      <c r="IP740" s="253"/>
      <c r="IQ740" s="253"/>
      <c r="IR740" s="253"/>
      <c r="IS740" s="253"/>
      <c r="IT740" s="253"/>
      <c r="IU740" s="253"/>
      <c r="IV740" s="253"/>
      <c r="IW740" s="253"/>
      <c r="IX740" s="253"/>
      <c r="IY740" s="253"/>
      <c r="IZ740" s="253"/>
      <c r="JA740" s="253"/>
      <c r="JB740" s="253"/>
      <c r="JC740" s="253"/>
      <c r="JD740" s="253"/>
      <c r="JE740" s="253"/>
      <c r="JF740" s="253"/>
      <c r="JG740" s="253"/>
      <c r="JH740" s="253"/>
      <c r="JI740" s="253"/>
      <c r="JJ740" s="253"/>
      <c r="JK740" s="253"/>
      <c r="JL740" s="253"/>
      <c r="JM740" s="253"/>
      <c r="JN740" s="253"/>
      <c r="JO740" s="253"/>
      <c r="JP740" s="253"/>
      <c r="JQ740" s="253"/>
      <c r="JR740" s="253"/>
      <c r="JS740" s="253"/>
      <c r="JT740" s="253"/>
      <c r="JU740" s="253"/>
    </row>
    <row r="741" spans="1:281" s="252" customFormat="1" ht="15" customHeight="1" x14ac:dyDescent="0.25">
      <c r="A741" s="253"/>
      <c r="B741" s="253"/>
      <c r="C741" s="253"/>
      <c r="D741" s="253"/>
      <c r="E741" s="253"/>
      <c r="F741" s="253"/>
      <c r="G741" s="253"/>
      <c r="H741" s="253"/>
      <c r="I741" s="253"/>
      <c r="J741" s="253"/>
      <c r="K741" s="253"/>
      <c r="L741" s="253"/>
      <c r="M741" s="253"/>
      <c r="N741" s="253"/>
      <c r="O741" s="253"/>
      <c r="P741" s="253"/>
      <c r="Q741" s="253"/>
      <c r="R741" s="253"/>
      <c r="S741" s="253"/>
      <c r="T741" s="253"/>
      <c r="U741" s="253" t="s">
        <v>898</v>
      </c>
      <c r="V741" s="253"/>
      <c r="W741" s="253"/>
      <c r="X741" s="253"/>
      <c r="Y741" s="253"/>
      <c r="Z741" s="253"/>
      <c r="AA741" s="253"/>
      <c r="AB741" s="253"/>
      <c r="AC741" s="253" t="s">
        <v>332</v>
      </c>
      <c r="AD741" s="253"/>
      <c r="AE741" s="253"/>
      <c r="AF741" s="253"/>
      <c r="AG741" s="253"/>
      <c r="AH741" s="253"/>
      <c r="AI741" s="253"/>
      <c r="AJ741" s="253"/>
      <c r="AK741" s="253"/>
      <c r="AL741" s="253"/>
      <c r="AM741" s="253"/>
      <c r="AN741" s="253"/>
      <c r="AO741" s="253"/>
      <c r="AP741" s="253"/>
      <c r="AQ741" s="253"/>
      <c r="AR741" s="253"/>
      <c r="AS741" s="253"/>
      <c r="AT741" s="253"/>
      <c r="AU741" s="253"/>
      <c r="AV741" s="253"/>
      <c r="AW741" s="253"/>
      <c r="AX741" s="253"/>
      <c r="AY741" s="253"/>
      <c r="AZ741" s="253"/>
      <c r="BA741" s="253"/>
      <c r="BB741" s="253"/>
      <c r="BC741" s="253"/>
      <c r="BD741" s="253"/>
      <c r="BE741" s="253"/>
      <c r="BF741" s="253"/>
      <c r="BG741" s="253"/>
      <c r="BH741" s="253"/>
      <c r="BI741" s="253"/>
      <c r="BJ741" s="253"/>
      <c r="BK741" s="253"/>
      <c r="BL741" s="253"/>
      <c r="BM741" s="253"/>
      <c r="BN741" s="253"/>
      <c r="BO741" s="253"/>
      <c r="BP741" s="253"/>
      <c r="BQ741" s="253"/>
      <c r="BR741" s="253"/>
      <c r="BS741" s="253"/>
      <c r="BT741" s="253"/>
      <c r="BU741" s="253"/>
      <c r="BV741" s="253"/>
      <c r="BW741" s="253"/>
      <c r="BX741" s="253"/>
      <c r="BY741" s="253"/>
      <c r="BZ741" s="253"/>
      <c r="CA741" s="253"/>
      <c r="CB741" s="253"/>
      <c r="CC741" s="253"/>
      <c r="CD741" s="253"/>
      <c r="CE741" s="253"/>
      <c r="CF741" s="253"/>
      <c r="CG741" s="253"/>
      <c r="CH741" s="253"/>
      <c r="CI741" s="253"/>
      <c r="CJ741" s="253"/>
      <c r="CK741" s="253"/>
      <c r="CL741" s="253"/>
      <c r="CM741" s="253"/>
      <c r="CN741" s="253"/>
      <c r="CO741" s="253"/>
      <c r="CP741" s="253"/>
      <c r="CQ741" s="253"/>
      <c r="CR741" s="253"/>
      <c r="CS741" s="253"/>
      <c r="CT741" s="253"/>
      <c r="CU741" s="253"/>
      <c r="CV741" s="253"/>
      <c r="CW741" s="253"/>
      <c r="CX741" s="253"/>
      <c r="CY741" s="253"/>
      <c r="CZ741" s="253"/>
      <c r="DA741" s="253"/>
      <c r="DB741" s="253"/>
      <c r="DC741" s="253"/>
      <c r="DD741" s="253"/>
      <c r="DE741" s="253"/>
      <c r="DF741" s="253"/>
      <c r="DG741" s="253"/>
      <c r="DH741" s="253"/>
      <c r="DI741" s="253"/>
      <c r="DJ741" s="253"/>
      <c r="DK741" s="253"/>
      <c r="DL741" s="253"/>
      <c r="DM741" s="253"/>
      <c r="DN741" s="253"/>
      <c r="DO741" s="253"/>
      <c r="DP741" s="253"/>
      <c r="DQ741" s="253"/>
      <c r="DR741" s="253"/>
      <c r="DS741" s="253"/>
      <c r="DT741" s="253"/>
      <c r="DU741" s="253"/>
      <c r="DV741" s="253"/>
      <c r="DW741" s="253"/>
      <c r="DX741" s="253"/>
      <c r="DY741" s="253"/>
      <c r="DZ741" s="253"/>
      <c r="EA741" s="253"/>
      <c r="EB741" s="253"/>
      <c r="EC741" s="253"/>
      <c r="ED741" s="253"/>
      <c r="EE741" s="253"/>
      <c r="EF741" s="253"/>
      <c r="EG741" s="253"/>
      <c r="EH741" s="253"/>
      <c r="EI741" s="253"/>
      <c r="EJ741" s="253"/>
      <c r="EK741" s="253"/>
      <c r="EL741" s="253"/>
      <c r="EM741" s="253"/>
      <c r="EN741" s="253"/>
      <c r="EO741" s="253"/>
      <c r="EP741" s="253"/>
      <c r="EQ741" s="253"/>
      <c r="ER741" s="253"/>
      <c r="ES741" s="253"/>
      <c r="ET741" s="253"/>
      <c r="EU741" s="253"/>
      <c r="EV741" s="253"/>
      <c r="EW741" s="253"/>
      <c r="EX741" s="253"/>
      <c r="EY741" s="253"/>
      <c r="EZ741" s="253"/>
      <c r="FA741" s="253"/>
      <c r="FB741" s="253"/>
      <c r="FC741" s="253"/>
      <c r="FD741" s="253"/>
      <c r="FE741" s="253"/>
      <c r="FF741" s="253"/>
      <c r="FG741" s="253"/>
      <c r="FH741" s="253"/>
      <c r="FI741" s="253"/>
      <c r="FJ741" s="253"/>
      <c r="FK741" s="253"/>
      <c r="FL741" s="253"/>
      <c r="FM741" s="253"/>
      <c r="FN741" s="253"/>
      <c r="FO741" s="253"/>
      <c r="FP741" s="253"/>
      <c r="FQ741" s="253"/>
      <c r="FR741" s="253"/>
      <c r="FS741" s="253"/>
      <c r="FT741" s="253"/>
      <c r="FU741" s="253"/>
      <c r="FV741" s="253"/>
      <c r="FW741" s="253"/>
      <c r="FX741" s="253"/>
      <c r="FY741" s="253"/>
      <c r="FZ741" s="253"/>
      <c r="GA741" s="253"/>
      <c r="GB741" s="253"/>
      <c r="GC741" s="253"/>
      <c r="GD741" s="253"/>
      <c r="GE741" s="253"/>
      <c r="GF741" s="253"/>
      <c r="GG741" s="253"/>
      <c r="GH741" s="253"/>
      <c r="GI741" s="253"/>
      <c r="GJ741" s="253"/>
      <c r="GK741" s="253"/>
      <c r="GL741" s="253"/>
      <c r="GM741" s="253"/>
      <c r="GN741" s="253"/>
      <c r="GO741" s="253"/>
      <c r="GP741" s="253"/>
      <c r="GQ741" s="253"/>
      <c r="GR741" s="253"/>
      <c r="GS741" s="253"/>
      <c r="GT741" s="253"/>
      <c r="GU741" s="253"/>
      <c r="GV741" s="253"/>
      <c r="GW741" s="253"/>
      <c r="GX741" s="253"/>
      <c r="GY741" s="253"/>
      <c r="GZ741" s="253"/>
      <c r="HA741" s="253"/>
      <c r="HB741" s="253"/>
      <c r="HC741" s="253"/>
      <c r="HD741" s="253"/>
      <c r="HE741" s="253"/>
      <c r="HF741" s="253"/>
      <c r="HG741" s="253"/>
      <c r="HH741" s="253"/>
      <c r="HI741" s="253"/>
      <c r="HJ741" s="253"/>
      <c r="HK741" s="253"/>
      <c r="HL741" s="253"/>
      <c r="HM741" s="253"/>
      <c r="HN741" s="253"/>
      <c r="HO741" s="253"/>
      <c r="HP741" s="253"/>
      <c r="HQ741" s="253"/>
      <c r="HR741" s="253"/>
      <c r="HS741" s="253"/>
      <c r="HT741" s="253"/>
      <c r="HU741" s="253"/>
      <c r="HV741" s="253"/>
      <c r="HW741" s="253"/>
      <c r="HX741" s="253"/>
      <c r="HY741" s="253"/>
      <c r="HZ741" s="253"/>
      <c r="IA741" s="253"/>
      <c r="IB741" s="253"/>
      <c r="IC741" s="253"/>
      <c r="ID741" s="253"/>
      <c r="IE741" s="253"/>
      <c r="IF741" s="253"/>
      <c r="IG741" s="253"/>
      <c r="IH741" s="253"/>
      <c r="II741" s="253"/>
      <c r="IJ741" s="253"/>
      <c r="IK741" s="253"/>
      <c r="IL741" s="253"/>
      <c r="IM741" s="253"/>
      <c r="IN741" s="253"/>
      <c r="IO741" s="253"/>
      <c r="IP741" s="253"/>
      <c r="IQ741" s="253"/>
      <c r="IR741" s="253"/>
      <c r="IS741" s="253"/>
      <c r="IT741" s="253"/>
      <c r="IU741" s="253"/>
      <c r="IV741" s="253"/>
      <c r="IW741" s="253"/>
      <c r="IX741" s="253"/>
      <c r="IY741" s="253"/>
      <c r="IZ741" s="253"/>
      <c r="JA741" s="253"/>
      <c r="JB741" s="253"/>
      <c r="JC741" s="253"/>
      <c r="JD741" s="253"/>
      <c r="JE741" s="253"/>
      <c r="JF741" s="253"/>
      <c r="JG741" s="253"/>
      <c r="JH741" s="253"/>
      <c r="JI741" s="253"/>
      <c r="JJ741" s="253"/>
      <c r="JK741" s="253"/>
      <c r="JL741" s="253"/>
      <c r="JM741" s="253"/>
      <c r="JN741" s="253"/>
      <c r="JO741" s="253"/>
      <c r="JP741" s="253"/>
      <c r="JQ741" s="253"/>
      <c r="JR741" s="253"/>
      <c r="JS741" s="253"/>
      <c r="JT741" s="253"/>
      <c r="JU741" s="253"/>
    </row>
    <row r="742" spans="1:281" s="252" customFormat="1" ht="15" customHeight="1" x14ac:dyDescent="0.25">
      <c r="A742" s="253"/>
      <c r="B742" s="253"/>
      <c r="C742" s="253"/>
      <c r="D742" s="253"/>
      <c r="E742" s="253"/>
      <c r="F742" s="253"/>
      <c r="G742" s="253"/>
      <c r="H742" s="253"/>
      <c r="I742" s="253"/>
      <c r="J742" s="253"/>
      <c r="K742" s="253"/>
      <c r="L742" s="253"/>
      <c r="M742" s="253"/>
      <c r="N742" s="253"/>
      <c r="O742" s="253"/>
      <c r="P742" s="253"/>
      <c r="Q742" s="253"/>
      <c r="R742" s="253"/>
      <c r="S742" s="253"/>
      <c r="T742" s="253"/>
      <c r="U742" s="253" t="s">
        <v>899</v>
      </c>
      <c r="V742" s="253"/>
      <c r="W742" s="253"/>
      <c r="X742" s="253"/>
      <c r="Y742" s="253"/>
      <c r="Z742" s="253"/>
      <c r="AA742" s="253"/>
      <c r="AB742" s="253"/>
      <c r="AC742" s="253" t="s">
        <v>357</v>
      </c>
      <c r="AD742" s="253"/>
      <c r="AE742" s="253"/>
      <c r="AF742" s="253"/>
      <c r="AG742" s="253"/>
      <c r="AH742" s="253"/>
      <c r="AI742" s="253"/>
      <c r="AJ742" s="253"/>
      <c r="AK742" s="253"/>
      <c r="AL742" s="253"/>
      <c r="AM742" s="253"/>
      <c r="AN742" s="253"/>
      <c r="AO742" s="253"/>
      <c r="AP742" s="253"/>
      <c r="AQ742" s="253"/>
      <c r="AR742" s="253"/>
      <c r="AS742" s="253"/>
      <c r="AT742" s="253"/>
      <c r="AU742" s="253"/>
      <c r="AV742" s="253"/>
      <c r="AW742" s="253"/>
      <c r="AX742" s="253"/>
      <c r="AY742" s="253"/>
      <c r="AZ742" s="253"/>
      <c r="BA742" s="253"/>
      <c r="BB742" s="253"/>
      <c r="BC742" s="253"/>
      <c r="BD742" s="253"/>
      <c r="BE742" s="253"/>
      <c r="BF742" s="253"/>
      <c r="BG742" s="253"/>
      <c r="BH742" s="253"/>
      <c r="BI742" s="253"/>
      <c r="BJ742" s="253"/>
      <c r="BK742" s="253"/>
      <c r="BL742" s="253"/>
      <c r="BM742" s="253"/>
      <c r="BN742" s="253"/>
      <c r="BO742" s="253"/>
      <c r="BP742" s="253"/>
      <c r="BQ742" s="253"/>
      <c r="BR742" s="253"/>
      <c r="BS742" s="253"/>
      <c r="BT742" s="253"/>
      <c r="BU742" s="253"/>
      <c r="BV742" s="253"/>
      <c r="BW742" s="253"/>
      <c r="BX742" s="253"/>
      <c r="BY742" s="253"/>
      <c r="BZ742" s="253"/>
      <c r="CA742" s="253"/>
      <c r="CB742" s="253"/>
      <c r="CC742" s="253"/>
      <c r="CD742" s="253"/>
      <c r="CE742" s="253"/>
      <c r="CF742" s="253"/>
      <c r="CG742" s="253"/>
      <c r="CH742" s="253"/>
      <c r="CI742" s="253"/>
      <c r="CJ742" s="253"/>
      <c r="CK742" s="253"/>
      <c r="CL742" s="253"/>
      <c r="CM742" s="253"/>
      <c r="CN742" s="253"/>
      <c r="CO742" s="253"/>
      <c r="CP742" s="253"/>
      <c r="CQ742" s="253"/>
      <c r="CR742" s="253"/>
      <c r="CS742" s="253"/>
      <c r="CT742" s="253"/>
      <c r="CU742" s="253"/>
      <c r="CV742" s="253"/>
      <c r="CW742" s="253"/>
      <c r="CX742" s="253"/>
      <c r="CY742" s="253"/>
      <c r="CZ742" s="253"/>
      <c r="DA742" s="253"/>
      <c r="DB742" s="253"/>
      <c r="DC742" s="253"/>
      <c r="DD742" s="253"/>
      <c r="DE742" s="253"/>
      <c r="DF742" s="253"/>
      <c r="DG742" s="253"/>
      <c r="DH742" s="253"/>
      <c r="DI742" s="253"/>
      <c r="DJ742" s="253"/>
      <c r="DK742" s="253"/>
      <c r="DL742" s="253"/>
      <c r="DM742" s="253"/>
      <c r="DN742" s="253"/>
      <c r="DO742" s="253"/>
      <c r="DP742" s="253"/>
      <c r="DQ742" s="253"/>
      <c r="DR742" s="253"/>
      <c r="DS742" s="253"/>
      <c r="DT742" s="253"/>
      <c r="DU742" s="253"/>
      <c r="DV742" s="253"/>
      <c r="DW742" s="253"/>
      <c r="DX742" s="253"/>
      <c r="DY742" s="253"/>
      <c r="DZ742" s="253"/>
      <c r="EA742" s="253"/>
      <c r="EB742" s="253"/>
      <c r="EC742" s="253"/>
      <c r="ED742" s="253"/>
      <c r="EE742" s="253"/>
      <c r="EF742" s="253"/>
      <c r="EG742" s="253"/>
      <c r="EH742" s="253"/>
      <c r="EI742" s="253"/>
      <c r="EJ742" s="253"/>
      <c r="EK742" s="253"/>
      <c r="EL742" s="253"/>
      <c r="EM742" s="253"/>
      <c r="EN742" s="253"/>
      <c r="EO742" s="253"/>
      <c r="EP742" s="253"/>
      <c r="EQ742" s="253"/>
      <c r="ER742" s="253"/>
      <c r="ES742" s="253"/>
      <c r="ET742" s="253"/>
      <c r="EU742" s="253"/>
      <c r="EV742" s="253"/>
      <c r="EW742" s="253"/>
      <c r="EX742" s="253"/>
      <c r="EY742" s="253"/>
      <c r="EZ742" s="253"/>
      <c r="FA742" s="253"/>
      <c r="FB742" s="253"/>
      <c r="FC742" s="253"/>
      <c r="FD742" s="253"/>
      <c r="FE742" s="253"/>
      <c r="FF742" s="253"/>
      <c r="FG742" s="253"/>
      <c r="FH742" s="253"/>
      <c r="FI742" s="253"/>
      <c r="FJ742" s="253"/>
      <c r="FK742" s="253"/>
      <c r="FL742" s="253"/>
      <c r="FM742" s="253"/>
      <c r="FN742" s="253"/>
      <c r="FO742" s="253"/>
      <c r="FP742" s="253"/>
      <c r="FQ742" s="253"/>
      <c r="FR742" s="253"/>
      <c r="FS742" s="253"/>
      <c r="FT742" s="253"/>
      <c r="FU742" s="253"/>
      <c r="FV742" s="253"/>
      <c r="FW742" s="253"/>
      <c r="FX742" s="253"/>
      <c r="FY742" s="253"/>
      <c r="FZ742" s="253"/>
      <c r="GA742" s="253"/>
      <c r="GB742" s="253"/>
      <c r="GC742" s="253"/>
      <c r="GD742" s="253"/>
      <c r="GE742" s="253"/>
      <c r="GF742" s="253"/>
      <c r="GG742" s="253"/>
      <c r="GH742" s="253"/>
      <c r="GI742" s="253"/>
      <c r="GJ742" s="253"/>
      <c r="GK742" s="253"/>
      <c r="GL742" s="253"/>
      <c r="GM742" s="253"/>
      <c r="GN742" s="253"/>
      <c r="GO742" s="253"/>
      <c r="GP742" s="253"/>
      <c r="GQ742" s="253"/>
      <c r="GR742" s="253"/>
      <c r="GS742" s="253"/>
      <c r="GT742" s="253"/>
      <c r="GU742" s="253"/>
      <c r="GV742" s="253"/>
      <c r="GW742" s="253"/>
      <c r="GX742" s="253"/>
      <c r="GY742" s="253"/>
      <c r="GZ742" s="253"/>
      <c r="HA742" s="253"/>
      <c r="HB742" s="253"/>
      <c r="HC742" s="253"/>
      <c r="HD742" s="253"/>
      <c r="HE742" s="253"/>
      <c r="HF742" s="253"/>
      <c r="HG742" s="253"/>
      <c r="HH742" s="253"/>
      <c r="HI742" s="253"/>
      <c r="HJ742" s="253"/>
      <c r="HK742" s="253"/>
      <c r="HL742" s="253"/>
      <c r="HM742" s="253"/>
      <c r="HN742" s="253"/>
      <c r="HO742" s="253"/>
      <c r="HP742" s="253"/>
      <c r="HQ742" s="253"/>
      <c r="HR742" s="253"/>
      <c r="HS742" s="253"/>
      <c r="HT742" s="253"/>
      <c r="HU742" s="253"/>
      <c r="HV742" s="253"/>
      <c r="HW742" s="253"/>
      <c r="HX742" s="253"/>
      <c r="HY742" s="253"/>
      <c r="HZ742" s="253"/>
      <c r="IA742" s="253"/>
      <c r="IB742" s="253"/>
      <c r="IC742" s="253"/>
      <c r="ID742" s="253"/>
      <c r="IE742" s="253"/>
      <c r="IF742" s="253"/>
      <c r="IG742" s="253"/>
      <c r="IH742" s="253"/>
      <c r="II742" s="253"/>
      <c r="IJ742" s="253"/>
      <c r="IK742" s="253"/>
      <c r="IL742" s="253"/>
      <c r="IM742" s="253"/>
      <c r="IN742" s="253"/>
      <c r="IO742" s="253"/>
      <c r="IP742" s="253"/>
      <c r="IQ742" s="253"/>
      <c r="IR742" s="253"/>
      <c r="IS742" s="253"/>
      <c r="IT742" s="253"/>
      <c r="IU742" s="253"/>
      <c r="IV742" s="253"/>
      <c r="IW742" s="253"/>
      <c r="IX742" s="253"/>
      <c r="IY742" s="253"/>
      <c r="IZ742" s="253"/>
      <c r="JA742" s="253"/>
      <c r="JB742" s="253"/>
      <c r="JC742" s="253"/>
      <c r="JD742" s="253"/>
      <c r="JE742" s="253"/>
      <c r="JF742" s="253"/>
      <c r="JG742" s="253"/>
      <c r="JH742" s="253"/>
      <c r="JI742" s="253"/>
      <c r="JJ742" s="253"/>
      <c r="JK742" s="253"/>
      <c r="JL742" s="253"/>
      <c r="JM742" s="253"/>
      <c r="JN742" s="253"/>
      <c r="JO742" s="253"/>
      <c r="JP742" s="253"/>
      <c r="JQ742" s="253"/>
      <c r="JR742" s="253"/>
      <c r="JS742" s="253"/>
      <c r="JT742" s="253"/>
      <c r="JU742" s="253"/>
    </row>
    <row r="743" spans="1:281" s="252" customFormat="1" ht="15" customHeight="1" x14ac:dyDescent="0.25">
      <c r="A743" s="253"/>
      <c r="B743" s="253"/>
      <c r="C743" s="253"/>
      <c r="D743" s="253"/>
      <c r="E743" s="253"/>
      <c r="F743" s="253"/>
      <c r="G743" s="253"/>
      <c r="H743" s="253"/>
      <c r="I743" s="253"/>
      <c r="J743" s="253"/>
      <c r="K743" s="253"/>
      <c r="L743" s="253"/>
      <c r="M743" s="253"/>
      <c r="N743" s="253"/>
      <c r="O743" s="253"/>
      <c r="P743" s="253"/>
      <c r="Q743" s="253"/>
      <c r="R743" s="253"/>
      <c r="S743" s="253"/>
      <c r="T743" s="253"/>
      <c r="U743" s="253" t="s">
        <v>900</v>
      </c>
      <c r="V743" s="253"/>
      <c r="W743" s="253"/>
      <c r="X743" s="253"/>
      <c r="Y743" s="253"/>
      <c r="Z743" s="253"/>
      <c r="AA743" s="253"/>
      <c r="AB743" s="253"/>
      <c r="AC743" s="253" t="s">
        <v>318</v>
      </c>
      <c r="AD743" s="253"/>
      <c r="AE743" s="253"/>
      <c r="AF743" s="253"/>
      <c r="AG743" s="253"/>
      <c r="AH743" s="253"/>
      <c r="AI743" s="253"/>
      <c r="AJ743" s="253"/>
      <c r="AK743" s="253"/>
      <c r="AL743" s="253"/>
      <c r="AM743" s="253"/>
      <c r="AN743" s="253"/>
      <c r="AO743" s="253"/>
      <c r="AP743" s="253"/>
      <c r="AQ743" s="253"/>
      <c r="AR743" s="253"/>
      <c r="AS743" s="253"/>
      <c r="AT743" s="253"/>
      <c r="AU743" s="253"/>
      <c r="AV743" s="253"/>
      <c r="AW743" s="253"/>
      <c r="AX743" s="253"/>
      <c r="AY743" s="253"/>
      <c r="AZ743" s="253"/>
      <c r="BA743" s="253"/>
      <c r="BB743" s="253"/>
      <c r="BC743" s="253"/>
      <c r="BD743" s="253"/>
      <c r="BE743" s="253"/>
      <c r="BF743" s="253"/>
      <c r="BG743" s="253"/>
      <c r="BH743" s="253"/>
      <c r="BI743" s="253"/>
      <c r="BJ743" s="253"/>
      <c r="BK743" s="253"/>
      <c r="BL743" s="253"/>
      <c r="BM743" s="253"/>
      <c r="BN743" s="253"/>
      <c r="BO743" s="253"/>
      <c r="BP743" s="253"/>
      <c r="BQ743" s="253"/>
      <c r="BR743" s="253"/>
      <c r="BS743" s="253"/>
      <c r="BT743" s="253"/>
      <c r="BU743" s="253"/>
      <c r="BV743" s="253"/>
      <c r="BW743" s="253"/>
      <c r="BX743" s="253"/>
      <c r="BY743" s="253"/>
      <c r="BZ743" s="253"/>
      <c r="CA743" s="253"/>
      <c r="CB743" s="253"/>
      <c r="CC743" s="253"/>
      <c r="CD743" s="253"/>
      <c r="CE743" s="253"/>
      <c r="CF743" s="253"/>
      <c r="CG743" s="253"/>
      <c r="CH743" s="253"/>
      <c r="CI743" s="253"/>
      <c r="CJ743" s="253"/>
      <c r="CK743" s="253"/>
      <c r="CL743" s="253"/>
      <c r="CM743" s="253"/>
      <c r="CN743" s="253"/>
      <c r="CO743" s="253"/>
      <c r="CP743" s="253"/>
      <c r="CQ743" s="253"/>
      <c r="CR743" s="253"/>
      <c r="CS743" s="253"/>
      <c r="CT743" s="253"/>
      <c r="CU743" s="253"/>
      <c r="CV743" s="253"/>
      <c r="CW743" s="253"/>
      <c r="CX743" s="253"/>
      <c r="CY743" s="253"/>
      <c r="CZ743" s="253"/>
      <c r="DA743" s="253"/>
      <c r="DB743" s="253"/>
      <c r="DC743" s="253"/>
      <c r="DD743" s="253"/>
      <c r="DE743" s="253"/>
      <c r="DF743" s="253"/>
      <c r="DG743" s="253"/>
      <c r="DH743" s="253"/>
      <c r="DI743" s="253"/>
      <c r="DJ743" s="253"/>
      <c r="DK743" s="253"/>
      <c r="DL743" s="253"/>
      <c r="DM743" s="253"/>
      <c r="DN743" s="253"/>
      <c r="DO743" s="253"/>
      <c r="DP743" s="253"/>
      <c r="DQ743" s="253"/>
      <c r="DR743" s="253"/>
      <c r="DS743" s="253"/>
      <c r="DT743" s="253"/>
      <c r="DU743" s="253"/>
      <c r="DV743" s="253"/>
      <c r="DW743" s="253"/>
      <c r="DX743" s="253"/>
      <c r="DY743" s="253"/>
      <c r="DZ743" s="253"/>
      <c r="EA743" s="253"/>
      <c r="EB743" s="253"/>
      <c r="EC743" s="253"/>
      <c r="ED743" s="253"/>
      <c r="EE743" s="253"/>
      <c r="EF743" s="253"/>
      <c r="EG743" s="253"/>
      <c r="EH743" s="253"/>
      <c r="EI743" s="253"/>
      <c r="EJ743" s="253"/>
      <c r="EK743" s="253"/>
      <c r="EL743" s="253"/>
      <c r="EM743" s="253"/>
      <c r="EN743" s="253"/>
      <c r="EO743" s="253"/>
      <c r="EP743" s="253"/>
      <c r="EQ743" s="253"/>
      <c r="ER743" s="253"/>
      <c r="ES743" s="253"/>
      <c r="ET743" s="253"/>
      <c r="EU743" s="253"/>
      <c r="EV743" s="253"/>
      <c r="EW743" s="253"/>
      <c r="EX743" s="253"/>
      <c r="EY743" s="253"/>
      <c r="EZ743" s="253"/>
      <c r="FA743" s="253"/>
      <c r="FB743" s="253"/>
      <c r="FC743" s="253"/>
      <c r="FD743" s="253"/>
      <c r="FE743" s="253"/>
      <c r="FF743" s="253"/>
      <c r="FG743" s="253"/>
      <c r="FH743" s="253"/>
      <c r="FI743" s="253"/>
      <c r="FJ743" s="253"/>
      <c r="FK743" s="253"/>
      <c r="FL743" s="253"/>
      <c r="FM743" s="253"/>
      <c r="FN743" s="253"/>
      <c r="FO743" s="253"/>
      <c r="FP743" s="253"/>
      <c r="FQ743" s="253"/>
      <c r="FR743" s="253"/>
      <c r="FS743" s="253"/>
      <c r="FT743" s="253"/>
      <c r="FU743" s="253"/>
      <c r="FV743" s="253"/>
      <c r="FW743" s="253"/>
      <c r="FX743" s="253"/>
      <c r="FY743" s="253"/>
      <c r="FZ743" s="253"/>
      <c r="GA743" s="253"/>
      <c r="GB743" s="253"/>
      <c r="GC743" s="253"/>
      <c r="GD743" s="253"/>
      <c r="GE743" s="253"/>
      <c r="GF743" s="253"/>
      <c r="GG743" s="253"/>
      <c r="GH743" s="253"/>
      <c r="GI743" s="253"/>
      <c r="GJ743" s="253"/>
      <c r="GK743" s="253"/>
      <c r="GL743" s="253"/>
      <c r="GM743" s="253"/>
      <c r="GN743" s="253"/>
      <c r="GO743" s="253"/>
      <c r="GP743" s="253"/>
      <c r="GQ743" s="253"/>
      <c r="GR743" s="253"/>
      <c r="GS743" s="253"/>
      <c r="GT743" s="253"/>
      <c r="GU743" s="253"/>
      <c r="GV743" s="253"/>
      <c r="GW743" s="253"/>
      <c r="GX743" s="253"/>
      <c r="GY743" s="253"/>
      <c r="GZ743" s="253"/>
      <c r="HA743" s="253"/>
      <c r="HB743" s="253"/>
      <c r="HC743" s="253"/>
      <c r="HD743" s="253"/>
      <c r="HE743" s="253"/>
      <c r="HF743" s="253"/>
      <c r="HG743" s="253"/>
      <c r="HH743" s="253"/>
      <c r="HI743" s="253"/>
      <c r="HJ743" s="253"/>
      <c r="HK743" s="253"/>
      <c r="HL743" s="253"/>
      <c r="HM743" s="253"/>
      <c r="HN743" s="253"/>
      <c r="HO743" s="253"/>
      <c r="HP743" s="253"/>
      <c r="HQ743" s="253"/>
      <c r="HR743" s="253"/>
      <c r="HS743" s="253"/>
      <c r="HT743" s="253"/>
      <c r="HU743" s="253"/>
      <c r="HV743" s="253"/>
      <c r="HW743" s="253"/>
      <c r="HX743" s="253"/>
      <c r="HY743" s="253"/>
      <c r="HZ743" s="253"/>
      <c r="IA743" s="253"/>
      <c r="IB743" s="253"/>
      <c r="IC743" s="253"/>
      <c r="ID743" s="253"/>
      <c r="IE743" s="253"/>
      <c r="IF743" s="253"/>
      <c r="IG743" s="253"/>
      <c r="IH743" s="253"/>
      <c r="II743" s="253"/>
      <c r="IJ743" s="253"/>
      <c r="IK743" s="253"/>
      <c r="IL743" s="253"/>
      <c r="IM743" s="253"/>
      <c r="IN743" s="253"/>
      <c r="IO743" s="253"/>
      <c r="IP743" s="253"/>
      <c r="IQ743" s="253"/>
      <c r="IR743" s="253"/>
      <c r="IS743" s="253"/>
      <c r="IT743" s="253"/>
      <c r="IU743" s="253"/>
      <c r="IV743" s="253"/>
      <c r="IW743" s="253"/>
      <c r="IX743" s="253"/>
      <c r="IY743" s="253"/>
      <c r="IZ743" s="253"/>
      <c r="JA743" s="253"/>
      <c r="JB743" s="253"/>
      <c r="JC743" s="253"/>
      <c r="JD743" s="253"/>
      <c r="JE743" s="253"/>
      <c r="JF743" s="253"/>
      <c r="JG743" s="253"/>
      <c r="JH743" s="253"/>
      <c r="JI743" s="253"/>
      <c r="JJ743" s="253"/>
      <c r="JK743" s="253"/>
      <c r="JL743" s="253"/>
      <c r="JM743" s="253"/>
      <c r="JN743" s="253"/>
      <c r="JO743" s="253"/>
      <c r="JP743" s="253"/>
      <c r="JQ743" s="253"/>
      <c r="JR743" s="253"/>
      <c r="JS743" s="253"/>
      <c r="JT743" s="253"/>
      <c r="JU743" s="253"/>
    </row>
    <row r="744" spans="1:281" s="252" customFormat="1" ht="15" customHeight="1" x14ac:dyDescent="0.25">
      <c r="A744" s="253"/>
      <c r="B744" s="253"/>
      <c r="C744" s="253"/>
      <c r="D744" s="253"/>
      <c r="E744" s="253"/>
      <c r="F744" s="253"/>
      <c r="G744" s="253"/>
      <c r="H744" s="253"/>
      <c r="I744" s="253"/>
      <c r="J744" s="253"/>
      <c r="K744" s="253"/>
      <c r="L744" s="253"/>
      <c r="M744" s="253"/>
      <c r="N744" s="253"/>
      <c r="O744" s="253"/>
      <c r="P744" s="253"/>
      <c r="Q744" s="253"/>
      <c r="R744" s="253"/>
      <c r="S744" s="253"/>
      <c r="T744" s="253"/>
      <c r="U744" s="253" t="s">
        <v>901</v>
      </c>
      <c r="V744" s="253"/>
      <c r="W744" s="253"/>
      <c r="X744" s="253"/>
      <c r="Y744" s="253"/>
      <c r="Z744" s="253"/>
      <c r="AA744" s="253"/>
      <c r="AB744" s="253"/>
      <c r="AC744" s="253" t="s">
        <v>323</v>
      </c>
      <c r="AD744" s="253"/>
      <c r="AE744" s="253"/>
      <c r="AF744" s="253"/>
      <c r="AG744" s="253"/>
      <c r="AH744" s="253"/>
      <c r="AI744" s="253"/>
      <c r="AJ744" s="253"/>
      <c r="AK744" s="253"/>
      <c r="AL744" s="253"/>
      <c r="AM744" s="253"/>
      <c r="AN744" s="253"/>
      <c r="AO744" s="253"/>
      <c r="AP744" s="253"/>
      <c r="AQ744" s="253"/>
      <c r="AR744" s="253"/>
      <c r="AS744" s="253"/>
      <c r="AT744" s="253"/>
      <c r="AU744" s="253"/>
      <c r="AV744" s="253"/>
      <c r="AW744" s="253"/>
      <c r="AX744" s="253"/>
      <c r="AY744" s="253"/>
      <c r="AZ744" s="253"/>
      <c r="BA744" s="253"/>
      <c r="BB744" s="253"/>
      <c r="BC744" s="253"/>
      <c r="BD744" s="253"/>
      <c r="BE744" s="253"/>
      <c r="BF744" s="253"/>
      <c r="BG744" s="253"/>
      <c r="BH744" s="253"/>
      <c r="BI744" s="253"/>
      <c r="BJ744" s="253"/>
      <c r="BK744" s="253"/>
      <c r="BL744" s="253"/>
      <c r="BM744" s="253"/>
      <c r="BN744" s="253"/>
      <c r="BO744" s="253"/>
      <c r="BP744" s="253"/>
      <c r="BQ744" s="253"/>
      <c r="BR744" s="253"/>
      <c r="BS744" s="253"/>
      <c r="BT744" s="253"/>
      <c r="BU744" s="253"/>
      <c r="BV744" s="253"/>
      <c r="BW744" s="253"/>
      <c r="BX744" s="253"/>
      <c r="BY744" s="253"/>
      <c r="BZ744" s="253"/>
      <c r="CA744" s="253"/>
      <c r="CB744" s="253"/>
      <c r="CC744" s="253"/>
      <c r="CD744" s="253"/>
      <c r="CE744" s="253"/>
      <c r="CF744" s="253"/>
      <c r="CG744" s="253"/>
      <c r="CH744" s="253"/>
      <c r="CI744" s="253"/>
      <c r="CJ744" s="253"/>
      <c r="CK744" s="253"/>
      <c r="CL744" s="253"/>
      <c r="CM744" s="253"/>
      <c r="CN744" s="253"/>
      <c r="CO744" s="253"/>
      <c r="CP744" s="253"/>
      <c r="CQ744" s="253"/>
      <c r="CR744" s="253"/>
      <c r="CS744" s="253"/>
      <c r="CT744" s="253"/>
      <c r="CU744" s="253"/>
      <c r="CV744" s="253"/>
      <c r="CW744" s="253"/>
      <c r="CX744" s="253"/>
      <c r="CY744" s="253"/>
      <c r="CZ744" s="253"/>
      <c r="DA744" s="253"/>
      <c r="DB744" s="253"/>
      <c r="DC744" s="253"/>
      <c r="DD744" s="253"/>
      <c r="DE744" s="253"/>
      <c r="DF744" s="253"/>
      <c r="DG744" s="253"/>
      <c r="DH744" s="253"/>
      <c r="DI744" s="253"/>
      <c r="DJ744" s="253"/>
      <c r="DK744" s="253"/>
      <c r="DL744" s="253"/>
      <c r="DM744" s="253"/>
      <c r="DN744" s="253"/>
      <c r="DO744" s="253"/>
      <c r="DP744" s="253"/>
      <c r="DQ744" s="253"/>
      <c r="DR744" s="253"/>
      <c r="DS744" s="253"/>
      <c r="DT744" s="253"/>
      <c r="DU744" s="253"/>
      <c r="DV744" s="253"/>
      <c r="DW744" s="253"/>
      <c r="DX744" s="253"/>
      <c r="DY744" s="253"/>
      <c r="DZ744" s="253"/>
      <c r="EA744" s="253"/>
      <c r="EB744" s="253"/>
      <c r="EC744" s="253"/>
      <c r="ED744" s="253"/>
      <c r="EE744" s="253"/>
      <c r="EF744" s="253"/>
      <c r="EG744" s="253"/>
      <c r="EH744" s="253"/>
      <c r="EI744" s="253"/>
      <c r="EJ744" s="253"/>
      <c r="EK744" s="253"/>
      <c r="EL744" s="253"/>
      <c r="EM744" s="253"/>
      <c r="EN744" s="253"/>
      <c r="EO744" s="253"/>
      <c r="EP744" s="253"/>
      <c r="EQ744" s="253"/>
      <c r="ER744" s="253"/>
      <c r="ES744" s="253"/>
      <c r="ET744" s="253"/>
      <c r="EU744" s="253"/>
      <c r="EV744" s="253"/>
      <c r="EW744" s="253"/>
      <c r="EX744" s="253"/>
      <c r="EY744" s="253"/>
      <c r="EZ744" s="253"/>
      <c r="FA744" s="253"/>
      <c r="FB744" s="253"/>
      <c r="FC744" s="253"/>
      <c r="FD744" s="253"/>
      <c r="FE744" s="253"/>
      <c r="FF744" s="253"/>
      <c r="FG744" s="253"/>
      <c r="FH744" s="253"/>
      <c r="FI744" s="253"/>
      <c r="FJ744" s="253"/>
      <c r="FK744" s="253"/>
      <c r="FL744" s="253"/>
      <c r="FM744" s="253"/>
      <c r="FN744" s="253"/>
      <c r="FO744" s="253"/>
      <c r="FP744" s="253"/>
      <c r="FQ744" s="253"/>
      <c r="FR744" s="253"/>
      <c r="FS744" s="253"/>
      <c r="FT744" s="253"/>
      <c r="FU744" s="253"/>
      <c r="FV744" s="253"/>
      <c r="FW744" s="253"/>
      <c r="FX744" s="253"/>
      <c r="FY744" s="253"/>
      <c r="FZ744" s="253"/>
      <c r="GA744" s="253"/>
      <c r="GB744" s="253"/>
      <c r="GC744" s="253"/>
      <c r="GD744" s="253"/>
      <c r="GE744" s="253"/>
      <c r="GF744" s="253"/>
      <c r="GG744" s="253"/>
      <c r="GH744" s="253"/>
      <c r="GI744" s="253"/>
      <c r="GJ744" s="253"/>
      <c r="GK744" s="253"/>
      <c r="GL744" s="253"/>
      <c r="GM744" s="253"/>
      <c r="GN744" s="253"/>
      <c r="GO744" s="253"/>
      <c r="GP744" s="253"/>
      <c r="GQ744" s="253"/>
      <c r="GR744" s="253"/>
      <c r="GS744" s="253"/>
      <c r="GT744" s="253"/>
      <c r="GU744" s="253"/>
      <c r="GV744" s="253"/>
      <c r="GW744" s="253"/>
      <c r="GX744" s="253"/>
      <c r="GY744" s="253"/>
      <c r="GZ744" s="253"/>
      <c r="HA744" s="253"/>
      <c r="HB744" s="253"/>
      <c r="HC744" s="253"/>
      <c r="HD744" s="253"/>
      <c r="HE744" s="253"/>
      <c r="HF744" s="253"/>
      <c r="HG744" s="253"/>
      <c r="HH744" s="253"/>
      <c r="HI744" s="253"/>
      <c r="HJ744" s="253"/>
      <c r="HK744" s="253"/>
      <c r="HL744" s="253"/>
      <c r="HM744" s="253"/>
      <c r="HN744" s="253"/>
      <c r="HO744" s="253"/>
      <c r="HP744" s="253"/>
      <c r="HQ744" s="253"/>
      <c r="HR744" s="253"/>
      <c r="HS744" s="253"/>
      <c r="HT744" s="253"/>
      <c r="HU744" s="253"/>
      <c r="HV744" s="253"/>
      <c r="HW744" s="253"/>
      <c r="HX744" s="253"/>
      <c r="HY744" s="253"/>
      <c r="HZ744" s="253"/>
      <c r="IA744" s="253"/>
      <c r="IB744" s="253"/>
      <c r="IC744" s="253"/>
      <c r="ID744" s="253"/>
      <c r="IE744" s="253"/>
      <c r="IF744" s="253"/>
      <c r="IG744" s="253"/>
      <c r="IH744" s="253"/>
      <c r="II744" s="253"/>
      <c r="IJ744" s="253"/>
      <c r="IK744" s="253"/>
      <c r="IL744" s="253"/>
      <c r="IM744" s="253"/>
      <c r="IN744" s="253"/>
      <c r="IO744" s="253"/>
      <c r="IP744" s="253"/>
      <c r="IQ744" s="253"/>
      <c r="IR744" s="253"/>
      <c r="IS744" s="253"/>
      <c r="IT744" s="253"/>
      <c r="IU744" s="253"/>
      <c r="IV744" s="253"/>
      <c r="IW744" s="253"/>
      <c r="IX744" s="253"/>
      <c r="IY744" s="253"/>
      <c r="IZ744" s="253"/>
      <c r="JA744" s="253"/>
      <c r="JB744" s="253"/>
      <c r="JC744" s="253"/>
      <c r="JD744" s="253"/>
      <c r="JE744" s="253"/>
      <c r="JF744" s="253"/>
      <c r="JG744" s="253"/>
      <c r="JH744" s="253"/>
      <c r="JI744" s="253"/>
      <c r="JJ744" s="253"/>
      <c r="JK744" s="253"/>
      <c r="JL744" s="253"/>
      <c r="JM744" s="253"/>
      <c r="JN744" s="253"/>
      <c r="JO744" s="253"/>
      <c r="JP744" s="253"/>
      <c r="JQ744" s="253"/>
      <c r="JR744" s="253"/>
      <c r="JS744" s="253"/>
      <c r="JT744" s="253"/>
      <c r="JU744" s="253"/>
    </row>
    <row r="745" spans="1:281" s="252" customFormat="1" ht="15" customHeight="1" x14ac:dyDescent="0.25">
      <c r="A745" s="253"/>
      <c r="B745" s="253"/>
      <c r="C745" s="253"/>
      <c r="D745" s="253"/>
      <c r="E745" s="253"/>
      <c r="F745" s="253"/>
      <c r="G745" s="253"/>
      <c r="H745" s="253"/>
      <c r="I745" s="253"/>
      <c r="J745" s="253"/>
      <c r="K745" s="253"/>
      <c r="L745" s="253"/>
      <c r="M745" s="253"/>
      <c r="N745" s="253"/>
      <c r="O745" s="253"/>
      <c r="P745" s="253"/>
      <c r="Q745" s="253"/>
      <c r="R745" s="253"/>
      <c r="S745" s="253"/>
      <c r="T745" s="253"/>
      <c r="U745" s="253" t="s">
        <v>902</v>
      </c>
      <c r="V745" s="253"/>
      <c r="W745" s="253"/>
      <c r="X745" s="253"/>
      <c r="Y745" s="253"/>
      <c r="Z745" s="253"/>
      <c r="AA745" s="253"/>
      <c r="AB745" s="253"/>
      <c r="AC745" s="253" t="s">
        <v>393</v>
      </c>
      <c r="AD745" s="253"/>
      <c r="AE745" s="253"/>
      <c r="AF745" s="253"/>
      <c r="AG745" s="253"/>
      <c r="AH745" s="253"/>
      <c r="AI745" s="253"/>
      <c r="AJ745" s="253"/>
      <c r="AK745" s="253"/>
      <c r="AL745" s="253"/>
      <c r="AM745" s="253"/>
      <c r="AN745" s="253"/>
      <c r="AO745" s="253"/>
      <c r="AP745" s="253"/>
      <c r="AQ745" s="253"/>
      <c r="AR745" s="253"/>
      <c r="AS745" s="253"/>
      <c r="AT745" s="253"/>
      <c r="AU745" s="253"/>
      <c r="AV745" s="253"/>
      <c r="AW745" s="253"/>
      <c r="AX745" s="253"/>
      <c r="AY745" s="253"/>
      <c r="AZ745" s="253"/>
      <c r="BA745" s="253"/>
      <c r="BB745" s="253"/>
      <c r="BC745" s="253"/>
      <c r="BD745" s="253"/>
      <c r="BE745" s="253"/>
      <c r="BF745" s="253"/>
      <c r="BG745" s="253"/>
      <c r="BH745" s="253"/>
      <c r="BI745" s="253"/>
      <c r="BJ745" s="253"/>
      <c r="BK745" s="253"/>
      <c r="BL745" s="253"/>
      <c r="BM745" s="253"/>
      <c r="BN745" s="253"/>
      <c r="BO745" s="253"/>
      <c r="BP745" s="253"/>
      <c r="BQ745" s="253"/>
      <c r="BR745" s="253"/>
      <c r="BS745" s="253"/>
      <c r="BT745" s="253"/>
      <c r="BU745" s="253"/>
      <c r="BV745" s="253"/>
      <c r="BW745" s="253"/>
      <c r="BX745" s="253"/>
      <c r="BY745" s="253"/>
      <c r="BZ745" s="253"/>
      <c r="CA745" s="253"/>
      <c r="CB745" s="253"/>
      <c r="CC745" s="253"/>
      <c r="CD745" s="253"/>
      <c r="CE745" s="253"/>
      <c r="CF745" s="253"/>
      <c r="CG745" s="253"/>
      <c r="CH745" s="253"/>
      <c r="CI745" s="253"/>
      <c r="CJ745" s="253"/>
      <c r="CK745" s="253"/>
      <c r="CL745" s="253"/>
      <c r="CM745" s="253"/>
      <c r="CN745" s="253"/>
      <c r="CO745" s="253"/>
      <c r="CP745" s="253"/>
      <c r="CQ745" s="253"/>
      <c r="CR745" s="253"/>
      <c r="CS745" s="253"/>
      <c r="CT745" s="253"/>
      <c r="CU745" s="253"/>
      <c r="CV745" s="253"/>
      <c r="CW745" s="253"/>
      <c r="CX745" s="253"/>
      <c r="CY745" s="253"/>
      <c r="CZ745" s="253"/>
      <c r="DA745" s="253"/>
      <c r="DB745" s="253"/>
      <c r="DC745" s="253"/>
      <c r="DD745" s="253"/>
      <c r="DE745" s="253"/>
      <c r="DF745" s="253"/>
      <c r="DG745" s="253"/>
      <c r="DH745" s="253"/>
      <c r="DI745" s="253"/>
      <c r="DJ745" s="253"/>
      <c r="DK745" s="253"/>
      <c r="DL745" s="253"/>
      <c r="DM745" s="253"/>
      <c r="DN745" s="253"/>
      <c r="DO745" s="253"/>
      <c r="DP745" s="253"/>
      <c r="DQ745" s="253"/>
      <c r="DR745" s="253"/>
      <c r="DS745" s="253"/>
      <c r="DT745" s="253"/>
      <c r="DU745" s="253"/>
      <c r="DV745" s="253"/>
      <c r="DW745" s="253"/>
      <c r="DX745" s="253"/>
      <c r="DY745" s="253"/>
      <c r="DZ745" s="253"/>
      <c r="EA745" s="253"/>
      <c r="EB745" s="253"/>
      <c r="EC745" s="253"/>
      <c r="ED745" s="253"/>
      <c r="EE745" s="253"/>
      <c r="EF745" s="253"/>
      <c r="EG745" s="253"/>
      <c r="EH745" s="253"/>
      <c r="EI745" s="253"/>
      <c r="EJ745" s="253"/>
      <c r="EK745" s="253"/>
      <c r="EL745" s="253"/>
      <c r="EM745" s="253"/>
      <c r="EN745" s="253"/>
      <c r="EO745" s="253"/>
      <c r="EP745" s="253"/>
      <c r="EQ745" s="253"/>
      <c r="ER745" s="253"/>
      <c r="ES745" s="253"/>
      <c r="ET745" s="253"/>
      <c r="EU745" s="253"/>
      <c r="EV745" s="253"/>
      <c r="EW745" s="253"/>
      <c r="EX745" s="253"/>
      <c r="EY745" s="253"/>
      <c r="EZ745" s="253"/>
      <c r="FA745" s="253"/>
      <c r="FB745" s="253"/>
      <c r="FC745" s="253"/>
      <c r="FD745" s="253"/>
      <c r="FE745" s="253"/>
      <c r="FF745" s="253"/>
      <c r="FG745" s="253"/>
      <c r="FH745" s="253"/>
      <c r="FI745" s="253"/>
      <c r="FJ745" s="253"/>
      <c r="FK745" s="253"/>
      <c r="FL745" s="253"/>
      <c r="FM745" s="253"/>
      <c r="FN745" s="253"/>
      <c r="FO745" s="253"/>
      <c r="FP745" s="253"/>
      <c r="FQ745" s="253"/>
      <c r="FR745" s="253"/>
      <c r="FS745" s="253"/>
      <c r="FT745" s="253"/>
      <c r="FU745" s="253"/>
      <c r="FV745" s="253"/>
      <c r="FW745" s="253"/>
      <c r="FX745" s="253"/>
      <c r="FY745" s="253"/>
      <c r="FZ745" s="253"/>
      <c r="GA745" s="253"/>
      <c r="GB745" s="253"/>
      <c r="GC745" s="253"/>
      <c r="GD745" s="253"/>
      <c r="GE745" s="253"/>
      <c r="GF745" s="253"/>
      <c r="GG745" s="253"/>
      <c r="GH745" s="253"/>
      <c r="GI745" s="253"/>
      <c r="GJ745" s="253"/>
      <c r="GK745" s="253"/>
      <c r="GL745" s="253"/>
      <c r="GM745" s="253"/>
      <c r="GN745" s="253"/>
      <c r="GO745" s="253"/>
      <c r="GP745" s="253"/>
      <c r="GQ745" s="253"/>
      <c r="GR745" s="253"/>
      <c r="GS745" s="253"/>
      <c r="GT745" s="253"/>
      <c r="GU745" s="253"/>
      <c r="GV745" s="253"/>
      <c r="GW745" s="253"/>
      <c r="GX745" s="253"/>
      <c r="GY745" s="253"/>
      <c r="GZ745" s="253"/>
      <c r="HA745" s="253"/>
      <c r="HB745" s="253"/>
      <c r="HC745" s="253"/>
      <c r="HD745" s="253"/>
      <c r="HE745" s="253"/>
      <c r="HF745" s="253"/>
      <c r="HG745" s="253"/>
      <c r="HH745" s="253"/>
      <c r="HI745" s="253"/>
      <c r="HJ745" s="253"/>
      <c r="HK745" s="253"/>
      <c r="HL745" s="253"/>
      <c r="HM745" s="253"/>
      <c r="HN745" s="253"/>
      <c r="HO745" s="253"/>
      <c r="HP745" s="253"/>
      <c r="HQ745" s="253"/>
      <c r="HR745" s="253"/>
      <c r="HS745" s="253"/>
      <c r="HT745" s="253"/>
      <c r="HU745" s="253"/>
      <c r="HV745" s="253"/>
      <c r="HW745" s="253"/>
      <c r="HX745" s="253"/>
      <c r="HY745" s="253"/>
      <c r="HZ745" s="253"/>
      <c r="IA745" s="253"/>
      <c r="IB745" s="253"/>
      <c r="IC745" s="253"/>
      <c r="ID745" s="253"/>
      <c r="IE745" s="253"/>
      <c r="IF745" s="253"/>
      <c r="IG745" s="253"/>
      <c r="IH745" s="253"/>
      <c r="II745" s="253"/>
      <c r="IJ745" s="253"/>
      <c r="IK745" s="253"/>
      <c r="IL745" s="253"/>
      <c r="IM745" s="253"/>
      <c r="IN745" s="253"/>
      <c r="IO745" s="253"/>
      <c r="IP745" s="253"/>
      <c r="IQ745" s="253"/>
      <c r="IR745" s="253"/>
      <c r="IS745" s="253"/>
      <c r="IT745" s="253"/>
      <c r="IU745" s="253"/>
      <c r="IV745" s="253"/>
      <c r="IW745" s="253"/>
      <c r="IX745" s="253"/>
      <c r="IY745" s="253"/>
      <c r="IZ745" s="253"/>
      <c r="JA745" s="253"/>
      <c r="JB745" s="253"/>
      <c r="JC745" s="253"/>
      <c r="JD745" s="253"/>
      <c r="JE745" s="253"/>
      <c r="JF745" s="253"/>
      <c r="JG745" s="253"/>
      <c r="JH745" s="253"/>
      <c r="JI745" s="253"/>
      <c r="JJ745" s="253"/>
      <c r="JK745" s="253"/>
      <c r="JL745" s="253"/>
      <c r="JM745" s="253"/>
      <c r="JN745" s="253"/>
      <c r="JO745" s="253"/>
      <c r="JP745" s="253"/>
      <c r="JQ745" s="253"/>
      <c r="JR745" s="253"/>
      <c r="JS745" s="253"/>
      <c r="JT745" s="253"/>
      <c r="JU745" s="253"/>
    </row>
    <row r="746" spans="1:281" s="252" customFormat="1" ht="15" customHeight="1" x14ac:dyDescent="0.25">
      <c r="A746" s="253"/>
      <c r="B746" s="253"/>
      <c r="C746" s="253"/>
      <c r="D746" s="253"/>
      <c r="E746" s="253"/>
      <c r="F746" s="253"/>
      <c r="G746" s="253"/>
      <c r="H746" s="253"/>
      <c r="I746" s="253"/>
      <c r="J746" s="253"/>
      <c r="K746" s="253"/>
      <c r="L746" s="253"/>
      <c r="M746" s="253"/>
      <c r="N746" s="253"/>
      <c r="O746" s="253"/>
      <c r="P746" s="253"/>
      <c r="Q746" s="253"/>
      <c r="R746" s="253"/>
      <c r="S746" s="253"/>
      <c r="T746" s="253"/>
      <c r="U746" s="253" t="s">
        <v>903</v>
      </c>
      <c r="V746" s="253"/>
      <c r="W746" s="253"/>
      <c r="X746" s="253"/>
      <c r="Y746" s="253"/>
      <c r="Z746" s="253"/>
      <c r="AA746" s="253"/>
      <c r="AB746" s="253"/>
      <c r="AC746" s="253" t="s">
        <v>318</v>
      </c>
      <c r="AD746" s="253"/>
      <c r="AE746" s="253"/>
      <c r="AF746" s="253"/>
      <c r="AG746" s="253"/>
      <c r="AH746" s="253"/>
      <c r="AI746" s="253"/>
      <c r="AJ746" s="253"/>
      <c r="AK746" s="253"/>
      <c r="AL746" s="253"/>
      <c r="AM746" s="253"/>
      <c r="AN746" s="253"/>
      <c r="AO746" s="253"/>
      <c r="AP746" s="253"/>
      <c r="AQ746" s="253"/>
      <c r="AR746" s="253"/>
      <c r="AS746" s="253"/>
      <c r="AT746" s="253"/>
      <c r="AU746" s="253"/>
      <c r="AV746" s="253"/>
      <c r="AW746" s="253"/>
      <c r="AX746" s="253"/>
      <c r="AY746" s="253"/>
      <c r="AZ746" s="253"/>
      <c r="BA746" s="253"/>
      <c r="BB746" s="253"/>
      <c r="BC746" s="253"/>
      <c r="BD746" s="253"/>
      <c r="BE746" s="253"/>
      <c r="BF746" s="253"/>
      <c r="BG746" s="253"/>
      <c r="BH746" s="253"/>
      <c r="BI746" s="253"/>
      <c r="BJ746" s="253"/>
      <c r="BK746" s="253"/>
      <c r="BL746" s="253"/>
      <c r="BM746" s="253"/>
      <c r="BN746" s="253"/>
      <c r="BO746" s="253"/>
      <c r="BP746" s="253"/>
      <c r="BQ746" s="253"/>
      <c r="BR746" s="253"/>
      <c r="BS746" s="253"/>
      <c r="BT746" s="253"/>
      <c r="BU746" s="253"/>
      <c r="BV746" s="253"/>
      <c r="BW746" s="253"/>
      <c r="BX746" s="253"/>
      <c r="BY746" s="253"/>
      <c r="BZ746" s="253"/>
      <c r="CA746" s="253"/>
      <c r="CB746" s="253"/>
      <c r="CC746" s="253"/>
      <c r="CD746" s="253"/>
      <c r="CE746" s="253"/>
      <c r="CF746" s="253"/>
      <c r="CG746" s="253"/>
      <c r="CH746" s="253"/>
      <c r="CI746" s="253"/>
      <c r="CJ746" s="253"/>
      <c r="CK746" s="253"/>
      <c r="CL746" s="253"/>
      <c r="CM746" s="253"/>
      <c r="CN746" s="253"/>
      <c r="CO746" s="253"/>
      <c r="CP746" s="253"/>
      <c r="CQ746" s="253"/>
      <c r="CR746" s="253"/>
      <c r="CS746" s="253"/>
      <c r="CT746" s="253"/>
      <c r="CU746" s="253"/>
      <c r="CV746" s="253"/>
      <c r="CW746" s="253"/>
      <c r="CX746" s="253"/>
      <c r="CY746" s="253"/>
      <c r="CZ746" s="253"/>
      <c r="DA746" s="253"/>
      <c r="DB746" s="253"/>
      <c r="DC746" s="253"/>
      <c r="DD746" s="253"/>
      <c r="DE746" s="253"/>
      <c r="DF746" s="253"/>
      <c r="DG746" s="253"/>
      <c r="DH746" s="253"/>
      <c r="DI746" s="253"/>
      <c r="DJ746" s="253"/>
      <c r="DK746" s="253"/>
      <c r="DL746" s="253"/>
      <c r="DM746" s="253"/>
      <c r="DN746" s="253"/>
      <c r="DO746" s="253"/>
      <c r="DP746" s="253"/>
      <c r="DQ746" s="253"/>
      <c r="DR746" s="253"/>
      <c r="DS746" s="253"/>
      <c r="DT746" s="253"/>
      <c r="DU746" s="253"/>
      <c r="DV746" s="253"/>
      <c r="DW746" s="253"/>
      <c r="DX746" s="253"/>
      <c r="DY746" s="253"/>
      <c r="DZ746" s="253"/>
      <c r="EA746" s="253"/>
      <c r="EB746" s="253"/>
      <c r="EC746" s="253"/>
      <c r="ED746" s="253"/>
      <c r="EE746" s="253"/>
      <c r="EF746" s="253"/>
      <c r="EG746" s="253"/>
      <c r="EH746" s="253"/>
      <c r="EI746" s="253"/>
      <c r="EJ746" s="253"/>
      <c r="EK746" s="253"/>
      <c r="EL746" s="253"/>
      <c r="EM746" s="253"/>
      <c r="EN746" s="253"/>
      <c r="EO746" s="253"/>
      <c r="EP746" s="253"/>
      <c r="EQ746" s="253"/>
      <c r="ER746" s="253"/>
      <c r="ES746" s="253"/>
      <c r="ET746" s="253"/>
      <c r="EU746" s="253"/>
      <c r="EV746" s="253"/>
      <c r="EW746" s="253"/>
      <c r="EX746" s="253"/>
      <c r="EY746" s="253"/>
      <c r="EZ746" s="253"/>
      <c r="FA746" s="253"/>
      <c r="FB746" s="253"/>
      <c r="FC746" s="253"/>
      <c r="FD746" s="253"/>
      <c r="FE746" s="253"/>
      <c r="FF746" s="253"/>
      <c r="FG746" s="253"/>
      <c r="FH746" s="253"/>
      <c r="FI746" s="253"/>
      <c r="FJ746" s="253"/>
      <c r="FK746" s="253"/>
      <c r="FL746" s="253"/>
      <c r="FM746" s="253"/>
      <c r="FN746" s="253"/>
      <c r="FO746" s="253"/>
      <c r="FP746" s="253"/>
      <c r="FQ746" s="253"/>
      <c r="FR746" s="253"/>
      <c r="FS746" s="253"/>
      <c r="FT746" s="253"/>
      <c r="FU746" s="253"/>
      <c r="FV746" s="253"/>
      <c r="FW746" s="253"/>
      <c r="FX746" s="253"/>
      <c r="FY746" s="253"/>
      <c r="FZ746" s="253"/>
      <c r="GA746" s="253"/>
      <c r="GB746" s="253"/>
      <c r="GC746" s="253"/>
      <c r="GD746" s="253"/>
      <c r="GE746" s="253"/>
      <c r="GF746" s="253"/>
      <c r="GG746" s="253"/>
      <c r="GH746" s="253"/>
      <c r="GI746" s="253"/>
      <c r="GJ746" s="253"/>
      <c r="GK746" s="253"/>
      <c r="GL746" s="253"/>
      <c r="GM746" s="253"/>
      <c r="GN746" s="253"/>
      <c r="GO746" s="253"/>
      <c r="GP746" s="253"/>
      <c r="GQ746" s="253"/>
      <c r="GR746" s="253"/>
      <c r="GS746" s="253"/>
      <c r="GT746" s="253"/>
      <c r="GU746" s="253"/>
      <c r="GV746" s="253"/>
      <c r="GW746" s="253"/>
      <c r="GX746" s="253"/>
      <c r="GY746" s="253"/>
      <c r="GZ746" s="253"/>
      <c r="HA746" s="253"/>
      <c r="HB746" s="253"/>
      <c r="HC746" s="253"/>
      <c r="HD746" s="253"/>
      <c r="HE746" s="253"/>
      <c r="HF746" s="253"/>
      <c r="HG746" s="253"/>
      <c r="HH746" s="253"/>
      <c r="HI746" s="253"/>
      <c r="HJ746" s="253"/>
      <c r="HK746" s="253"/>
      <c r="HL746" s="253"/>
      <c r="HM746" s="253"/>
      <c r="HN746" s="253"/>
      <c r="HO746" s="253"/>
      <c r="HP746" s="253"/>
      <c r="HQ746" s="253"/>
      <c r="HR746" s="253"/>
      <c r="HS746" s="253"/>
      <c r="HT746" s="253"/>
      <c r="HU746" s="253"/>
      <c r="HV746" s="253"/>
      <c r="HW746" s="253"/>
      <c r="HX746" s="253"/>
      <c r="HY746" s="253"/>
      <c r="HZ746" s="253"/>
      <c r="IA746" s="253"/>
      <c r="IB746" s="253"/>
      <c r="IC746" s="253"/>
      <c r="ID746" s="253"/>
      <c r="IE746" s="253"/>
      <c r="IF746" s="253"/>
      <c r="IG746" s="253"/>
      <c r="IH746" s="253"/>
      <c r="II746" s="253"/>
      <c r="IJ746" s="253"/>
      <c r="IK746" s="253"/>
      <c r="IL746" s="253"/>
      <c r="IM746" s="253"/>
      <c r="IN746" s="253"/>
      <c r="IO746" s="253"/>
      <c r="IP746" s="253"/>
      <c r="IQ746" s="253"/>
      <c r="IR746" s="253"/>
      <c r="IS746" s="253"/>
      <c r="IT746" s="253"/>
      <c r="IU746" s="253"/>
      <c r="IV746" s="253"/>
      <c r="IW746" s="253"/>
      <c r="IX746" s="253"/>
      <c r="IY746" s="253"/>
      <c r="IZ746" s="253"/>
      <c r="JA746" s="253"/>
      <c r="JB746" s="253"/>
      <c r="JC746" s="253"/>
      <c r="JD746" s="253"/>
      <c r="JE746" s="253"/>
      <c r="JF746" s="253"/>
      <c r="JG746" s="253"/>
      <c r="JH746" s="253"/>
      <c r="JI746" s="253"/>
      <c r="JJ746" s="253"/>
      <c r="JK746" s="253"/>
      <c r="JL746" s="253"/>
      <c r="JM746" s="253"/>
      <c r="JN746" s="253"/>
      <c r="JO746" s="253"/>
      <c r="JP746" s="253"/>
      <c r="JQ746" s="253"/>
      <c r="JR746" s="253"/>
      <c r="JS746" s="253"/>
      <c r="JT746" s="253"/>
      <c r="JU746" s="253"/>
    </row>
    <row r="747" spans="1:281" s="252" customFormat="1" ht="15" customHeight="1" x14ac:dyDescent="0.25">
      <c r="A747" s="253"/>
      <c r="B747" s="253"/>
      <c r="C747" s="253"/>
      <c r="D747" s="253"/>
      <c r="E747" s="253"/>
      <c r="F747" s="253"/>
      <c r="G747" s="253"/>
      <c r="H747" s="253"/>
      <c r="I747" s="253"/>
      <c r="J747" s="253"/>
      <c r="K747" s="253"/>
      <c r="L747" s="253"/>
      <c r="M747" s="253"/>
      <c r="N747" s="253"/>
      <c r="O747" s="253"/>
      <c r="P747" s="253"/>
      <c r="Q747" s="253"/>
      <c r="R747" s="253"/>
      <c r="S747" s="253"/>
      <c r="T747" s="253"/>
      <c r="U747" s="253" t="s">
        <v>904</v>
      </c>
      <c r="V747" s="253"/>
      <c r="W747" s="253"/>
      <c r="X747" s="253"/>
      <c r="Y747" s="253"/>
      <c r="Z747" s="253"/>
      <c r="AA747" s="253"/>
      <c r="AB747" s="253"/>
      <c r="AC747" s="253" t="s">
        <v>316</v>
      </c>
      <c r="AD747" s="253"/>
      <c r="AE747" s="253"/>
      <c r="AF747" s="253"/>
      <c r="AG747" s="253"/>
      <c r="AH747" s="253"/>
      <c r="AI747" s="253"/>
      <c r="AJ747" s="253"/>
      <c r="AK747" s="253"/>
      <c r="AL747" s="253"/>
      <c r="AM747" s="253"/>
      <c r="AN747" s="253"/>
      <c r="AO747" s="253"/>
      <c r="AP747" s="253"/>
      <c r="AQ747" s="253"/>
      <c r="AR747" s="253"/>
      <c r="AS747" s="253"/>
      <c r="AT747" s="253"/>
      <c r="AU747" s="253"/>
      <c r="AV747" s="253"/>
      <c r="AW747" s="253"/>
      <c r="AX747" s="253"/>
      <c r="AY747" s="253"/>
      <c r="AZ747" s="253"/>
      <c r="BA747" s="253"/>
      <c r="BB747" s="253"/>
      <c r="BC747" s="253"/>
      <c r="BD747" s="253"/>
      <c r="BE747" s="253"/>
      <c r="BF747" s="253"/>
      <c r="BG747" s="253"/>
      <c r="BH747" s="253"/>
      <c r="BI747" s="253"/>
      <c r="BJ747" s="253"/>
      <c r="BK747" s="253"/>
      <c r="BL747" s="253"/>
      <c r="BM747" s="253"/>
      <c r="BN747" s="253"/>
      <c r="BO747" s="253"/>
      <c r="BP747" s="253"/>
      <c r="BQ747" s="253"/>
      <c r="BR747" s="253"/>
      <c r="BS747" s="253"/>
      <c r="BT747" s="253"/>
      <c r="BU747" s="253"/>
      <c r="BV747" s="253"/>
      <c r="BW747" s="253"/>
      <c r="BX747" s="253"/>
      <c r="BY747" s="253"/>
      <c r="BZ747" s="253"/>
      <c r="CA747" s="253"/>
      <c r="CB747" s="253"/>
      <c r="CC747" s="253"/>
      <c r="CD747" s="253"/>
      <c r="CE747" s="253"/>
      <c r="CF747" s="253"/>
      <c r="CG747" s="253"/>
      <c r="CH747" s="253"/>
      <c r="CI747" s="253"/>
      <c r="CJ747" s="253"/>
      <c r="CK747" s="253"/>
      <c r="CL747" s="253"/>
      <c r="CM747" s="253"/>
      <c r="CN747" s="253"/>
      <c r="CO747" s="253"/>
      <c r="CP747" s="253"/>
      <c r="CQ747" s="253"/>
      <c r="CR747" s="253"/>
      <c r="CS747" s="253"/>
      <c r="CT747" s="253"/>
      <c r="CU747" s="253"/>
      <c r="CV747" s="253"/>
      <c r="CW747" s="253"/>
      <c r="CX747" s="253"/>
      <c r="CY747" s="253"/>
      <c r="CZ747" s="253"/>
      <c r="DA747" s="253"/>
      <c r="DB747" s="253"/>
      <c r="DC747" s="253"/>
      <c r="DD747" s="253"/>
      <c r="DE747" s="253"/>
      <c r="DF747" s="253"/>
      <c r="DG747" s="253"/>
      <c r="DH747" s="253"/>
      <c r="DI747" s="253"/>
      <c r="DJ747" s="253"/>
      <c r="DK747" s="253"/>
      <c r="DL747" s="253"/>
      <c r="DM747" s="253"/>
      <c r="DN747" s="253"/>
      <c r="DO747" s="253"/>
      <c r="DP747" s="253"/>
      <c r="DQ747" s="253"/>
      <c r="DR747" s="253"/>
      <c r="DS747" s="253"/>
      <c r="DT747" s="253"/>
      <c r="DU747" s="253"/>
      <c r="DV747" s="253"/>
      <c r="DW747" s="253"/>
      <c r="DX747" s="253"/>
      <c r="DY747" s="253"/>
      <c r="DZ747" s="253"/>
      <c r="EA747" s="253"/>
      <c r="EB747" s="253"/>
      <c r="EC747" s="253"/>
      <c r="ED747" s="253"/>
      <c r="EE747" s="253"/>
      <c r="EF747" s="253"/>
      <c r="EG747" s="253"/>
      <c r="EH747" s="253"/>
      <c r="EI747" s="253"/>
      <c r="EJ747" s="253"/>
      <c r="EK747" s="253"/>
      <c r="EL747" s="253"/>
      <c r="EM747" s="253"/>
      <c r="EN747" s="253"/>
      <c r="EO747" s="253"/>
      <c r="EP747" s="253"/>
      <c r="EQ747" s="253"/>
      <c r="ER747" s="253"/>
      <c r="ES747" s="253"/>
      <c r="ET747" s="253"/>
      <c r="EU747" s="253"/>
      <c r="EV747" s="253"/>
      <c r="EW747" s="253"/>
      <c r="EX747" s="253"/>
      <c r="EY747" s="253"/>
      <c r="EZ747" s="253"/>
      <c r="FA747" s="253"/>
      <c r="FB747" s="253"/>
      <c r="FC747" s="253"/>
      <c r="FD747" s="253"/>
      <c r="FE747" s="253"/>
      <c r="FF747" s="253"/>
      <c r="FG747" s="253"/>
      <c r="FH747" s="253"/>
      <c r="FI747" s="253"/>
      <c r="FJ747" s="253"/>
      <c r="FK747" s="253"/>
      <c r="FL747" s="253"/>
      <c r="FM747" s="253"/>
      <c r="FN747" s="253"/>
      <c r="FO747" s="253"/>
      <c r="FP747" s="253"/>
      <c r="FQ747" s="253"/>
      <c r="FR747" s="253"/>
      <c r="FS747" s="253"/>
      <c r="FT747" s="253"/>
      <c r="FU747" s="253"/>
      <c r="FV747" s="253"/>
      <c r="FW747" s="253"/>
      <c r="FX747" s="253"/>
      <c r="FY747" s="253"/>
      <c r="FZ747" s="253"/>
      <c r="GA747" s="253"/>
      <c r="GB747" s="253"/>
      <c r="GC747" s="253"/>
      <c r="GD747" s="253"/>
      <c r="GE747" s="253"/>
      <c r="GF747" s="253"/>
      <c r="GG747" s="253"/>
      <c r="GH747" s="253"/>
      <c r="GI747" s="253"/>
      <c r="GJ747" s="253"/>
      <c r="GK747" s="253"/>
      <c r="GL747" s="253"/>
      <c r="GM747" s="253"/>
      <c r="GN747" s="253"/>
      <c r="GO747" s="253"/>
      <c r="GP747" s="253"/>
      <c r="GQ747" s="253"/>
      <c r="GR747" s="253"/>
      <c r="GS747" s="253"/>
      <c r="GT747" s="253"/>
      <c r="GU747" s="253"/>
      <c r="GV747" s="253"/>
      <c r="GW747" s="253"/>
      <c r="GX747" s="253"/>
      <c r="GY747" s="253"/>
      <c r="GZ747" s="253"/>
      <c r="HA747" s="253"/>
      <c r="HB747" s="253"/>
      <c r="HC747" s="253"/>
      <c r="HD747" s="253"/>
      <c r="HE747" s="253"/>
      <c r="HF747" s="253"/>
      <c r="HG747" s="253"/>
      <c r="HH747" s="253"/>
      <c r="HI747" s="253"/>
      <c r="HJ747" s="253"/>
      <c r="HK747" s="253"/>
      <c r="HL747" s="253"/>
      <c r="HM747" s="253"/>
      <c r="HN747" s="253"/>
      <c r="HO747" s="253"/>
      <c r="HP747" s="253"/>
      <c r="HQ747" s="253"/>
      <c r="HR747" s="253"/>
      <c r="HS747" s="253"/>
      <c r="HT747" s="253"/>
      <c r="HU747" s="253"/>
      <c r="HV747" s="253"/>
      <c r="HW747" s="253"/>
      <c r="HX747" s="253"/>
      <c r="HY747" s="253"/>
      <c r="HZ747" s="253"/>
      <c r="IA747" s="253"/>
      <c r="IB747" s="253"/>
      <c r="IC747" s="253"/>
      <c r="ID747" s="253"/>
      <c r="IE747" s="253"/>
      <c r="IF747" s="253"/>
      <c r="IG747" s="253"/>
      <c r="IH747" s="253"/>
      <c r="II747" s="253"/>
      <c r="IJ747" s="253"/>
      <c r="IK747" s="253"/>
      <c r="IL747" s="253"/>
      <c r="IM747" s="253"/>
      <c r="IN747" s="253"/>
      <c r="IO747" s="253"/>
      <c r="IP747" s="253"/>
      <c r="IQ747" s="253"/>
      <c r="IR747" s="253"/>
      <c r="IS747" s="253"/>
      <c r="IT747" s="253"/>
      <c r="IU747" s="253"/>
      <c r="IV747" s="253"/>
      <c r="IW747" s="253"/>
      <c r="IX747" s="253"/>
      <c r="IY747" s="253"/>
      <c r="IZ747" s="253"/>
      <c r="JA747" s="253"/>
      <c r="JB747" s="253"/>
      <c r="JC747" s="253"/>
      <c r="JD747" s="253"/>
      <c r="JE747" s="253"/>
      <c r="JF747" s="253"/>
      <c r="JG747" s="253"/>
      <c r="JH747" s="253"/>
      <c r="JI747" s="253"/>
      <c r="JJ747" s="253"/>
      <c r="JK747" s="253"/>
      <c r="JL747" s="253"/>
      <c r="JM747" s="253"/>
      <c r="JN747" s="253"/>
      <c r="JO747" s="253"/>
      <c r="JP747" s="253"/>
      <c r="JQ747" s="253"/>
      <c r="JR747" s="253"/>
      <c r="JS747" s="253"/>
      <c r="JT747" s="253"/>
      <c r="JU747" s="253"/>
    </row>
    <row r="748" spans="1:281" s="252" customFormat="1" ht="15" customHeight="1" x14ac:dyDescent="0.25">
      <c r="A748" s="253"/>
      <c r="B748" s="253"/>
      <c r="C748" s="253"/>
      <c r="D748" s="253"/>
      <c r="E748" s="253"/>
      <c r="F748" s="253"/>
      <c r="G748" s="253"/>
      <c r="H748" s="253"/>
      <c r="I748" s="253"/>
      <c r="J748" s="253"/>
      <c r="K748" s="253"/>
      <c r="L748" s="253"/>
      <c r="M748" s="253"/>
      <c r="N748" s="253"/>
      <c r="O748" s="253"/>
      <c r="P748" s="253"/>
      <c r="Q748" s="253"/>
      <c r="R748" s="253"/>
      <c r="S748" s="253"/>
      <c r="T748" s="253"/>
      <c r="U748" s="253" t="s">
        <v>905</v>
      </c>
      <c r="V748" s="253"/>
      <c r="W748" s="253"/>
      <c r="X748" s="253"/>
      <c r="Y748" s="253"/>
      <c r="Z748" s="253"/>
      <c r="AA748" s="253"/>
      <c r="AB748" s="253"/>
      <c r="AC748" s="253" t="s">
        <v>320</v>
      </c>
      <c r="AD748" s="253"/>
      <c r="AE748" s="253"/>
      <c r="AF748" s="253"/>
      <c r="AG748" s="253"/>
      <c r="AH748" s="253"/>
      <c r="AI748" s="253"/>
      <c r="AJ748" s="253"/>
      <c r="AK748" s="253"/>
      <c r="AL748" s="253"/>
      <c r="AM748" s="253"/>
      <c r="AN748" s="253"/>
      <c r="AO748" s="253"/>
      <c r="AP748" s="253"/>
      <c r="AQ748" s="253"/>
      <c r="AR748" s="253"/>
      <c r="AS748" s="253"/>
      <c r="AT748" s="253"/>
      <c r="AU748" s="253"/>
      <c r="AV748" s="253"/>
      <c r="AW748" s="253"/>
      <c r="AX748" s="253"/>
      <c r="AY748" s="253"/>
      <c r="AZ748" s="253"/>
      <c r="BA748" s="253"/>
      <c r="BB748" s="253"/>
      <c r="BC748" s="253"/>
      <c r="BD748" s="253"/>
      <c r="BE748" s="253"/>
      <c r="BF748" s="253"/>
      <c r="BG748" s="253"/>
      <c r="BH748" s="253"/>
      <c r="BI748" s="253"/>
      <c r="BJ748" s="253"/>
      <c r="BK748" s="253"/>
      <c r="BL748" s="253"/>
      <c r="BM748" s="253"/>
      <c r="BN748" s="253"/>
      <c r="BO748" s="253"/>
      <c r="BP748" s="253"/>
      <c r="BQ748" s="253"/>
      <c r="BR748" s="253"/>
      <c r="BS748" s="253"/>
      <c r="BT748" s="253"/>
      <c r="BU748" s="253"/>
      <c r="BV748" s="253"/>
      <c r="BW748" s="253"/>
      <c r="BX748" s="253"/>
      <c r="BY748" s="253"/>
      <c r="BZ748" s="253"/>
      <c r="CA748" s="253"/>
      <c r="CB748" s="253"/>
      <c r="CC748" s="253"/>
      <c r="CD748" s="253"/>
      <c r="CE748" s="253"/>
      <c r="CF748" s="253"/>
      <c r="CG748" s="253"/>
      <c r="CH748" s="253"/>
      <c r="CI748" s="253"/>
      <c r="CJ748" s="253"/>
      <c r="CK748" s="253"/>
      <c r="CL748" s="253"/>
      <c r="CM748" s="253"/>
      <c r="CN748" s="253"/>
      <c r="CO748" s="253"/>
      <c r="CP748" s="253"/>
      <c r="CQ748" s="253"/>
      <c r="CR748" s="253"/>
      <c r="CS748" s="253"/>
      <c r="CT748" s="253"/>
      <c r="CU748" s="253"/>
      <c r="CV748" s="253"/>
      <c r="CW748" s="253"/>
      <c r="CX748" s="253"/>
      <c r="CY748" s="253"/>
      <c r="CZ748" s="253"/>
      <c r="DA748" s="253"/>
      <c r="DB748" s="253"/>
      <c r="DC748" s="253"/>
      <c r="DD748" s="253"/>
      <c r="DE748" s="253"/>
      <c r="DF748" s="253"/>
      <c r="DG748" s="253"/>
      <c r="DH748" s="253"/>
      <c r="DI748" s="253"/>
      <c r="DJ748" s="253"/>
      <c r="DK748" s="253"/>
      <c r="DL748" s="253"/>
      <c r="DM748" s="253"/>
      <c r="DN748" s="253"/>
      <c r="DO748" s="253"/>
      <c r="DP748" s="253"/>
      <c r="DQ748" s="253"/>
      <c r="DR748" s="253"/>
      <c r="DS748" s="253"/>
      <c r="DT748" s="253"/>
      <c r="DU748" s="253"/>
      <c r="DV748" s="253"/>
      <c r="DW748" s="253"/>
      <c r="DX748" s="253"/>
      <c r="DY748" s="253"/>
      <c r="DZ748" s="253"/>
      <c r="EA748" s="253"/>
      <c r="EB748" s="253"/>
      <c r="EC748" s="253"/>
      <c r="ED748" s="253"/>
      <c r="EE748" s="253"/>
      <c r="EF748" s="253"/>
      <c r="EG748" s="253"/>
      <c r="EH748" s="253"/>
      <c r="EI748" s="253"/>
      <c r="EJ748" s="253"/>
      <c r="EK748" s="253"/>
      <c r="EL748" s="253"/>
      <c r="EM748" s="253"/>
      <c r="EN748" s="253"/>
      <c r="EO748" s="253"/>
      <c r="EP748" s="253"/>
      <c r="EQ748" s="253"/>
      <c r="ER748" s="253"/>
      <c r="ES748" s="253"/>
      <c r="ET748" s="253"/>
      <c r="EU748" s="253"/>
      <c r="EV748" s="253"/>
      <c r="EW748" s="253"/>
      <c r="EX748" s="253"/>
      <c r="EY748" s="253"/>
      <c r="EZ748" s="253"/>
      <c r="FA748" s="253"/>
      <c r="FB748" s="253"/>
      <c r="FC748" s="253"/>
      <c r="FD748" s="253"/>
      <c r="FE748" s="253"/>
      <c r="FF748" s="253"/>
      <c r="FG748" s="253"/>
      <c r="FH748" s="253"/>
      <c r="FI748" s="253"/>
      <c r="FJ748" s="253"/>
      <c r="FK748" s="253"/>
      <c r="FL748" s="253"/>
      <c r="FM748" s="253"/>
      <c r="FN748" s="253"/>
      <c r="FO748" s="253"/>
      <c r="FP748" s="253"/>
      <c r="FQ748" s="253"/>
      <c r="FR748" s="253"/>
      <c r="FS748" s="253"/>
      <c r="FT748" s="253"/>
      <c r="FU748" s="253"/>
      <c r="FV748" s="253"/>
      <c r="FW748" s="253"/>
      <c r="FX748" s="253"/>
      <c r="FY748" s="253"/>
      <c r="FZ748" s="253"/>
      <c r="GA748" s="253"/>
      <c r="GB748" s="253"/>
      <c r="GC748" s="253"/>
      <c r="GD748" s="253"/>
      <c r="GE748" s="253"/>
      <c r="GF748" s="253"/>
      <c r="GG748" s="253"/>
      <c r="GH748" s="253"/>
      <c r="GI748" s="253"/>
      <c r="GJ748" s="253"/>
      <c r="GK748" s="253"/>
      <c r="GL748" s="253"/>
      <c r="GM748" s="253"/>
      <c r="GN748" s="253"/>
      <c r="GO748" s="253"/>
      <c r="GP748" s="253"/>
      <c r="GQ748" s="253"/>
      <c r="GR748" s="253"/>
      <c r="GS748" s="253"/>
      <c r="GT748" s="253"/>
      <c r="GU748" s="253"/>
      <c r="GV748" s="253"/>
      <c r="GW748" s="253"/>
      <c r="GX748" s="253"/>
      <c r="GY748" s="253"/>
      <c r="GZ748" s="253"/>
      <c r="HA748" s="253"/>
      <c r="HB748" s="253"/>
      <c r="HC748" s="253"/>
      <c r="HD748" s="253"/>
      <c r="HE748" s="253"/>
      <c r="HF748" s="253"/>
      <c r="HG748" s="253"/>
      <c r="HH748" s="253"/>
      <c r="HI748" s="253"/>
      <c r="HJ748" s="253"/>
      <c r="HK748" s="253"/>
      <c r="HL748" s="253"/>
      <c r="HM748" s="253"/>
      <c r="HN748" s="253"/>
      <c r="HO748" s="253"/>
      <c r="HP748" s="253"/>
      <c r="HQ748" s="253"/>
      <c r="HR748" s="253"/>
      <c r="HS748" s="253"/>
      <c r="HT748" s="253"/>
      <c r="HU748" s="253"/>
      <c r="HV748" s="253"/>
      <c r="HW748" s="253"/>
      <c r="HX748" s="253"/>
      <c r="HY748" s="253"/>
      <c r="HZ748" s="253"/>
      <c r="IA748" s="253"/>
      <c r="IB748" s="253"/>
      <c r="IC748" s="253"/>
      <c r="ID748" s="253"/>
      <c r="IE748" s="253"/>
      <c r="IF748" s="253"/>
      <c r="IG748" s="253"/>
      <c r="IH748" s="253"/>
      <c r="II748" s="253"/>
      <c r="IJ748" s="253"/>
      <c r="IK748" s="253"/>
      <c r="IL748" s="253"/>
      <c r="IM748" s="253"/>
      <c r="IN748" s="253"/>
      <c r="IO748" s="253"/>
      <c r="IP748" s="253"/>
      <c r="IQ748" s="253"/>
      <c r="IR748" s="253"/>
      <c r="IS748" s="253"/>
      <c r="IT748" s="253"/>
      <c r="IU748" s="253"/>
      <c r="IV748" s="253"/>
      <c r="IW748" s="253"/>
      <c r="IX748" s="253"/>
      <c r="IY748" s="253"/>
      <c r="IZ748" s="253"/>
      <c r="JA748" s="253"/>
      <c r="JB748" s="253"/>
      <c r="JC748" s="253"/>
      <c r="JD748" s="253"/>
      <c r="JE748" s="253"/>
      <c r="JF748" s="253"/>
      <c r="JG748" s="253"/>
      <c r="JH748" s="253"/>
      <c r="JI748" s="253"/>
      <c r="JJ748" s="253"/>
      <c r="JK748" s="253"/>
      <c r="JL748" s="253"/>
      <c r="JM748" s="253"/>
      <c r="JN748" s="253"/>
      <c r="JO748" s="253"/>
      <c r="JP748" s="253"/>
      <c r="JQ748" s="253"/>
      <c r="JR748" s="253"/>
      <c r="JS748" s="253"/>
      <c r="JT748" s="253"/>
      <c r="JU748" s="253"/>
    </row>
    <row r="749" spans="1:281" s="252" customFormat="1" ht="15" customHeight="1" x14ac:dyDescent="0.25">
      <c r="A749" s="253"/>
      <c r="B749" s="253"/>
      <c r="C749" s="253"/>
      <c r="D749" s="253"/>
      <c r="E749" s="253"/>
      <c r="F749" s="253"/>
      <c r="G749" s="253"/>
      <c r="H749" s="253"/>
      <c r="I749" s="253"/>
      <c r="J749" s="253"/>
      <c r="K749" s="253"/>
      <c r="L749" s="253"/>
      <c r="M749" s="253"/>
      <c r="N749" s="253"/>
      <c r="O749" s="253"/>
      <c r="P749" s="253"/>
      <c r="Q749" s="253"/>
      <c r="R749" s="253"/>
      <c r="S749" s="253"/>
      <c r="T749" s="253"/>
      <c r="U749" s="253" t="s">
        <v>906</v>
      </c>
      <c r="V749" s="253"/>
      <c r="W749" s="253"/>
      <c r="X749" s="253"/>
      <c r="Y749" s="253"/>
      <c r="Z749" s="253"/>
      <c r="AA749" s="253"/>
      <c r="AB749" s="253"/>
      <c r="AC749" s="253" t="s">
        <v>332</v>
      </c>
      <c r="AD749" s="253"/>
      <c r="AE749" s="253"/>
      <c r="AF749" s="253"/>
      <c r="AG749" s="253"/>
      <c r="AH749" s="253"/>
      <c r="AI749" s="253"/>
      <c r="AJ749" s="253"/>
      <c r="AK749" s="253"/>
      <c r="AL749" s="253"/>
      <c r="AM749" s="253"/>
      <c r="AN749" s="253"/>
      <c r="AO749" s="253"/>
      <c r="AP749" s="253"/>
      <c r="AQ749" s="253"/>
      <c r="AR749" s="253"/>
      <c r="AS749" s="253"/>
      <c r="AT749" s="253"/>
      <c r="AU749" s="253"/>
      <c r="AV749" s="253"/>
      <c r="AW749" s="253"/>
      <c r="AX749" s="253"/>
      <c r="AY749" s="253"/>
      <c r="AZ749" s="253"/>
      <c r="BA749" s="253"/>
      <c r="BB749" s="253"/>
      <c r="BC749" s="253"/>
      <c r="BD749" s="253"/>
      <c r="BE749" s="253"/>
      <c r="BF749" s="253"/>
      <c r="BG749" s="253"/>
      <c r="BH749" s="253"/>
      <c r="BI749" s="253"/>
      <c r="BJ749" s="253"/>
      <c r="BK749" s="253"/>
      <c r="BL749" s="253"/>
      <c r="BM749" s="253"/>
      <c r="BN749" s="253"/>
      <c r="BO749" s="253"/>
      <c r="BP749" s="253"/>
      <c r="BQ749" s="253"/>
      <c r="BR749" s="253"/>
      <c r="BS749" s="253"/>
      <c r="BT749" s="253"/>
      <c r="BU749" s="253"/>
      <c r="BV749" s="253"/>
      <c r="BW749" s="253"/>
      <c r="BX749" s="253"/>
      <c r="BY749" s="253"/>
      <c r="BZ749" s="253"/>
      <c r="CA749" s="253"/>
      <c r="CB749" s="253"/>
      <c r="CC749" s="253"/>
      <c r="CD749" s="253"/>
      <c r="CE749" s="253"/>
      <c r="CF749" s="253"/>
      <c r="CG749" s="253"/>
      <c r="CH749" s="253"/>
      <c r="CI749" s="253"/>
      <c r="CJ749" s="253"/>
      <c r="CK749" s="253"/>
      <c r="CL749" s="253"/>
      <c r="CM749" s="253"/>
      <c r="CN749" s="253"/>
      <c r="CO749" s="253"/>
      <c r="CP749" s="253"/>
      <c r="CQ749" s="253"/>
      <c r="CR749" s="253"/>
      <c r="CS749" s="253"/>
      <c r="CT749" s="253"/>
      <c r="CU749" s="253"/>
      <c r="CV749" s="253"/>
      <c r="CW749" s="253"/>
      <c r="CX749" s="253"/>
      <c r="CY749" s="253"/>
      <c r="CZ749" s="253"/>
      <c r="DA749" s="253"/>
      <c r="DB749" s="253"/>
      <c r="DC749" s="253"/>
      <c r="DD749" s="253"/>
      <c r="DE749" s="253"/>
      <c r="DF749" s="253"/>
      <c r="DG749" s="253"/>
      <c r="DH749" s="253"/>
      <c r="DI749" s="253"/>
      <c r="DJ749" s="253"/>
      <c r="DK749" s="253"/>
      <c r="DL749" s="253"/>
      <c r="DM749" s="253"/>
      <c r="DN749" s="253"/>
      <c r="DO749" s="253"/>
      <c r="DP749" s="253"/>
      <c r="DQ749" s="253"/>
      <c r="DR749" s="253"/>
      <c r="DS749" s="253"/>
      <c r="DT749" s="253"/>
      <c r="DU749" s="253"/>
      <c r="DV749" s="253"/>
      <c r="DW749" s="253"/>
      <c r="DX749" s="253"/>
      <c r="DY749" s="253"/>
      <c r="DZ749" s="253"/>
      <c r="EA749" s="253"/>
      <c r="EB749" s="253"/>
      <c r="EC749" s="253"/>
      <c r="ED749" s="253"/>
      <c r="EE749" s="253"/>
      <c r="EF749" s="253"/>
      <c r="EG749" s="253"/>
      <c r="EH749" s="253"/>
      <c r="EI749" s="253"/>
      <c r="EJ749" s="253"/>
      <c r="EK749" s="253"/>
      <c r="EL749" s="253"/>
      <c r="EM749" s="253"/>
      <c r="EN749" s="253"/>
      <c r="EO749" s="253"/>
      <c r="EP749" s="253"/>
      <c r="EQ749" s="253"/>
      <c r="ER749" s="253"/>
      <c r="ES749" s="253"/>
      <c r="ET749" s="253"/>
      <c r="EU749" s="253"/>
      <c r="EV749" s="253"/>
      <c r="EW749" s="253"/>
      <c r="EX749" s="253"/>
      <c r="EY749" s="253"/>
      <c r="EZ749" s="253"/>
      <c r="FA749" s="253"/>
      <c r="FB749" s="253"/>
      <c r="FC749" s="253"/>
      <c r="FD749" s="253"/>
      <c r="FE749" s="253"/>
      <c r="FF749" s="253"/>
      <c r="FG749" s="253"/>
      <c r="FH749" s="253"/>
      <c r="FI749" s="253"/>
      <c r="FJ749" s="253"/>
      <c r="FK749" s="253"/>
      <c r="FL749" s="253"/>
      <c r="FM749" s="253"/>
      <c r="FN749" s="253"/>
      <c r="FO749" s="253"/>
      <c r="FP749" s="253"/>
      <c r="FQ749" s="253"/>
      <c r="FR749" s="253"/>
      <c r="FS749" s="253"/>
      <c r="FT749" s="253"/>
      <c r="FU749" s="253"/>
      <c r="FV749" s="253"/>
      <c r="FW749" s="253"/>
      <c r="FX749" s="253"/>
      <c r="FY749" s="253"/>
      <c r="FZ749" s="253"/>
      <c r="GA749" s="253"/>
      <c r="GB749" s="253"/>
      <c r="GC749" s="253"/>
      <c r="GD749" s="253"/>
      <c r="GE749" s="253"/>
      <c r="GF749" s="253"/>
      <c r="GG749" s="253"/>
      <c r="GH749" s="253"/>
      <c r="GI749" s="253"/>
      <c r="GJ749" s="253"/>
      <c r="GK749" s="253"/>
      <c r="GL749" s="253"/>
      <c r="GM749" s="253"/>
      <c r="GN749" s="253"/>
      <c r="GO749" s="253"/>
      <c r="GP749" s="253"/>
      <c r="GQ749" s="253"/>
      <c r="GR749" s="253"/>
      <c r="GS749" s="253"/>
      <c r="GT749" s="253"/>
      <c r="GU749" s="253"/>
      <c r="GV749" s="253"/>
      <c r="GW749" s="253"/>
      <c r="GX749" s="253"/>
      <c r="GY749" s="253"/>
      <c r="GZ749" s="253"/>
      <c r="HA749" s="253"/>
      <c r="HB749" s="253"/>
      <c r="HC749" s="253"/>
      <c r="HD749" s="253"/>
      <c r="HE749" s="253"/>
      <c r="HF749" s="253"/>
      <c r="HG749" s="253"/>
      <c r="HH749" s="253"/>
      <c r="HI749" s="253"/>
      <c r="HJ749" s="253"/>
      <c r="HK749" s="253"/>
      <c r="HL749" s="253"/>
      <c r="HM749" s="253"/>
      <c r="HN749" s="253"/>
      <c r="HO749" s="253"/>
      <c r="HP749" s="253"/>
      <c r="HQ749" s="253"/>
      <c r="HR749" s="253"/>
      <c r="HS749" s="253"/>
      <c r="HT749" s="253"/>
      <c r="HU749" s="253"/>
      <c r="HV749" s="253"/>
      <c r="HW749" s="253"/>
      <c r="HX749" s="253"/>
      <c r="HY749" s="253"/>
      <c r="HZ749" s="253"/>
      <c r="IA749" s="253"/>
      <c r="IB749" s="253"/>
      <c r="IC749" s="253"/>
      <c r="ID749" s="253"/>
      <c r="IE749" s="253"/>
      <c r="IF749" s="253"/>
      <c r="IG749" s="253"/>
      <c r="IH749" s="253"/>
      <c r="II749" s="253"/>
      <c r="IJ749" s="253"/>
      <c r="IK749" s="253"/>
      <c r="IL749" s="253"/>
      <c r="IM749" s="253"/>
      <c r="IN749" s="253"/>
      <c r="IO749" s="253"/>
      <c r="IP749" s="253"/>
      <c r="IQ749" s="253"/>
      <c r="IR749" s="253"/>
      <c r="IS749" s="253"/>
      <c r="IT749" s="253"/>
      <c r="IU749" s="253"/>
      <c r="IV749" s="253"/>
      <c r="IW749" s="253"/>
      <c r="IX749" s="253"/>
      <c r="IY749" s="253"/>
      <c r="IZ749" s="253"/>
      <c r="JA749" s="253"/>
      <c r="JB749" s="253"/>
      <c r="JC749" s="253"/>
      <c r="JD749" s="253"/>
      <c r="JE749" s="253"/>
      <c r="JF749" s="253"/>
      <c r="JG749" s="253"/>
      <c r="JH749" s="253"/>
      <c r="JI749" s="253"/>
      <c r="JJ749" s="253"/>
      <c r="JK749" s="253"/>
      <c r="JL749" s="253"/>
      <c r="JM749" s="253"/>
      <c r="JN749" s="253"/>
      <c r="JO749" s="253"/>
      <c r="JP749" s="253"/>
      <c r="JQ749" s="253"/>
      <c r="JR749" s="253"/>
      <c r="JS749" s="253"/>
      <c r="JT749" s="253"/>
      <c r="JU749" s="253"/>
    </row>
    <row r="750" spans="1:281" s="252" customFormat="1" ht="15" customHeight="1" x14ac:dyDescent="0.25">
      <c r="A750" s="253"/>
      <c r="B750" s="253"/>
      <c r="C750" s="253"/>
      <c r="D750" s="253"/>
      <c r="E750" s="253"/>
      <c r="F750" s="253"/>
      <c r="G750" s="253"/>
      <c r="H750" s="253"/>
      <c r="I750" s="253"/>
      <c r="J750" s="253"/>
      <c r="K750" s="253"/>
      <c r="L750" s="253"/>
      <c r="M750" s="253"/>
      <c r="N750" s="253"/>
      <c r="O750" s="253"/>
      <c r="P750" s="253"/>
      <c r="Q750" s="253"/>
      <c r="R750" s="253"/>
      <c r="S750" s="253"/>
      <c r="T750" s="253"/>
      <c r="U750" s="253" t="s">
        <v>907</v>
      </c>
      <c r="V750" s="253"/>
      <c r="W750" s="253"/>
      <c r="X750" s="253"/>
      <c r="Y750" s="253"/>
      <c r="Z750" s="253"/>
      <c r="AA750" s="253"/>
      <c r="AB750" s="253"/>
      <c r="AC750" s="253" t="s">
        <v>332</v>
      </c>
      <c r="AD750" s="253"/>
      <c r="AE750" s="253"/>
      <c r="AF750" s="253"/>
      <c r="AG750" s="253"/>
      <c r="AH750" s="253"/>
      <c r="AI750" s="253"/>
      <c r="AJ750" s="253"/>
      <c r="AK750" s="253"/>
      <c r="AL750" s="253"/>
      <c r="AM750" s="253"/>
      <c r="AN750" s="253"/>
      <c r="AO750" s="253"/>
      <c r="AP750" s="253"/>
      <c r="AQ750" s="253"/>
      <c r="AR750" s="253"/>
      <c r="AS750" s="253"/>
      <c r="AT750" s="253"/>
      <c r="AU750" s="253"/>
      <c r="AV750" s="253"/>
      <c r="AW750" s="253"/>
      <c r="AX750" s="253"/>
      <c r="AY750" s="253"/>
      <c r="AZ750" s="253"/>
      <c r="BA750" s="253"/>
      <c r="BB750" s="253"/>
      <c r="BC750" s="253"/>
      <c r="BD750" s="253"/>
      <c r="BE750" s="253"/>
      <c r="BF750" s="253"/>
      <c r="BG750" s="253"/>
      <c r="BH750" s="253"/>
      <c r="BI750" s="253"/>
      <c r="BJ750" s="253"/>
      <c r="BK750" s="253"/>
      <c r="BL750" s="253"/>
      <c r="BM750" s="253"/>
      <c r="BN750" s="253"/>
      <c r="BO750" s="253"/>
      <c r="BP750" s="253"/>
      <c r="BQ750" s="253"/>
      <c r="BR750" s="253"/>
      <c r="BS750" s="253"/>
      <c r="BT750" s="253"/>
      <c r="BU750" s="253"/>
      <c r="BV750" s="253"/>
      <c r="BW750" s="253"/>
      <c r="BX750" s="253"/>
      <c r="BY750" s="253"/>
      <c r="BZ750" s="253"/>
      <c r="CA750" s="253"/>
      <c r="CB750" s="253"/>
      <c r="CC750" s="253"/>
      <c r="CD750" s="253"/>
      <c r="CE750" s="253"/>
      <c r="CF750" s="253"/>
      <c r="CG750" s="253"/>
      <c r="CH750" s="253"/>
      <c r="CI750" s="253"/>
      <c r="CJ750" s="253"/>
      <c r="CK750" s="253"/>
      <c r="CL750" s="253"/>
      <c r="CM750" s="253"/>
      <c r="CN750" s="253"/>
      <c r="CO750" s="253"/>
      <c r="CP750" s="253"/>
      <c r="CQ750" s="253"/>
      <c r="CR750" s="253"/>
      <c r="CS750" s="253"/>
      <c r="CT750" s="253"/>
      <c r="CU750" s="253"/>
      <c r="CV750" s="253"/>
      <c r="CW750" s="253"/>
      <c r="CX750" s="253"/>
      <c r="CY750" s="253"/>
      <c r="CZ750" s="253"/>
      <c r="DA750" s="253"/>
      <c r="DB750" s="253"/>
      <c r="DC750" s="253"/>
      <c r="DD750" s="253"/>
      <c r="DE750" s="253"/>
      <c r="DF750" s="253"/>
      <c r="DG750" s="253"/>
      <c r="DH750" s="253"/>
      <c r="DI750" s="253"/>
      <c r="DJ750" s="253"/>
      <c r="DK750" s="253"/>
      <c r="DL750" s="253"/>
      <c r="DM750" s="253"/>
      <c r="DN750" s="253"/>
      <c r="DO750" s="253"/>
      <c r="DP750" s="253"/>
      <c r="DQ750" s="253"/>
      <c r="DR750" s="253"/>
      <c r="DS750" s="253"/>
      <c r="DT750" s="253"/>
      <c r="DU750" s="253"/>
      <c r="DV750" s="253"/>
      <c r="DW750" s="253"/>
      <c r="DX750" s="253"/>
      <c r="DY750" s="253"/>
      <c r="DZ750" s="253"/>
      <c r="EA750" s="253"/>
      <c r="EB750" s="253"/>
      <c r="EC750" s="253"/>
      <c r="ED750" s="253"/>
      <c r="EE750" s="253"/>
      <c r="EF750" s="253"/>
      <c r="EG750" s="253"/>
      <c r="EH750" s="253"/>
      <c r="EI750" s="253"/>
      <c r="EJ750" s="253"/>
      <c r="EK750" s="253"/>
      <c r="EL750" s="253"/>
      <c r="EM750" s="253"/>
      <c r="EN750" s="253"/>
      <c r="EO750" s="253"/>
      <c r="EP750" s="253"/>
      <c r="EQ750" s="253"/>
      <c r="ER750" s="253"/>
      <c r="ES750" s="253"/>
      <c r="ET750" s="253"/>
      <c r="EU750" s="253"/>
      <c r="EV750" s="253"/>
      <c r="EW750" s="253"/>
      <c r="EX750" s="253"/>
      <c r="EY750" s="253"/>
      <c r="EZ750" s="253"/>
      <c r="FA750" s="253"/>
      <c r="FB750" s="253"/>
      <c r="FC750" s="253"/>
      <c r="FD750" s="253"/>
      <c r="FE750" s="253"/>
      <c r="FF750" s="253"/>
      <c r="FG750" s="253"/>
      <c r="FH750" s="253"/>
      <c r="FI750" s="253"/>
      <c r="FJ750" s="253"/>
      <c r="FK750" s="253"/>
      <c r="FL750" s="253"/>
      <c r="FM750" s="253"/>
      <c r="FN750" s="253"/>
      <c r="FO750" s="253"/>
      <c r="FP750" s="253"/>
      <c r="FQ750" s="253"/>
      <c r="FR750" s="253"/>
      <c r="FS750" s="253"/>
      <c r="FT750" s="253"/>
      <c r="FU750" s="253"/>
      <c r="FV750" s="253"/>
      <c r="FW750" s="253"/>
      <c r="FX750" s="253"/>
      <c r="FY750" s="253"/>
      <c r="FZ750" s="253"/>
      <c r="GA750" s="253"/>
      <c r="GB750" s="253"/>
      <c r="GC750" s="253"/>
      <c r="GD750" s="253"/>
      <c r="GE750" s="253"/>
      <c r="GF750" s="253"/>
      <c r="GG750" s="253"/>
      <c r="GH750" s="253"/>
      <c r="GI750" s="253"/>
      <c r="GJ750" s="253"/>
      <c r="GK750" s="253"/>
      <c r="GL750" s="253"/>
      <c r="GM750" s="253"/>
      <c r="GN750" s="253"/>
      <c r="GO750" s="253"/>
      <c r="GP750" s="253"/>
      <c r="GQ750" s="253"/>
      <c r="GR750" s="253"/>
      <c r="GS750" s="253"/>
      <c r="GT750" s="253"/>
      <c r="GU750" s="253"/>
      <c r="GV750" s="253"/>
      <c r="GW750" s="253"/>
      <c r="GX750" s="253"/>
      <c r="GY750" s="253"/>
      <c r="GZ750" s="253"/>
      <c r="HA750" s="253"/>
      <c r="HB750" s="253"/>
      <c r="HC750" s="253"/>
      <c r="HD750" s="253"/>
      <c r="HE750" s="253"/>
      <c r="HF750" s="253"/>
      <c r="HG750" s="253"/>
      <c r="HH750" s="253"/>
      <c r="HI750" s="253"/>
      <c r="HJ750" s="253"/>
      <c r="HK750" s="253"/>
      <c r="HL750" s="253"/>
      <c r="HM750" s="253"/>
      <c r="HN750" s="253"/>
      <c r="HO750" s="253"/>
      <c r="HP750" s="253"/>
      <c r="HQ750" s="253"/>
      <c r="HR750" s="253"/>
      <c r="HS750" s="253"/>
      <c r="HT750" s="253"/>
      <c r="HU750" s="253"/>
      <c r="HV750" s="253"/>
      <c r="HW750" s="253"/>
      <c r="HX750" s="253"/>
      <c r="HY750" s="253"/>
      <c r="HZ750" s="253"/>
      <c r="IA750" s="253"/>
      <c r="IB750" s="253"/>
      <c r="IC750" s="253"/>
      <c r="ID750" s="253"/>
      <c r="IE750" s="253"/>
      <c r="IF750" s="253"/>
      <c r="IG750" s="253"/>
      <c r="IH750" s="253"/>
      <c r="II750" s="253"/>
      <c r="IJ750" s="253"/>
      <c r="IK750" s="253"/>
      <c r="IL750" s="253"/>
      <c r="IM750" s="253"/>
      <c r="IN750" s="253"/>
      <c r="IO750" s="253"/>
      <c r="IP750" s="253"/>
      <c r="IQ750" s="253"/>
      <c r="IR750" s="253"/>
      <c r="IS750" s="253"/>
      <c r="IT750" s="253"/>
      <c r="IU750" s="253"/>
      <c r="IV750" s="253"/>
      <c r="IW750" s="253"/>
      <c r="IX750" s="253"/>
      <c r="IY750" s="253"/>
      <c r="IZ750" s="253"/>
      <c r="JA750" s="253"/>
      <c r="JB750" s="253"/>
      <c r="JC750" s="253"/>
      <c r="JD750" s="253"/>
      <c r="JE750" s="253"/>
      <c r="JF750" s="253"/>
      <c r="JG750" s="253"/>
      <c r="JH750" s="253"/>
      <c r="JI750" s="253"/>
      <c r="JJ750" s="253"/>
      <c r="JK750" s="253"/>
      <c r="JL750" s="253"/>
      <c r="JM750" s="253"/>
      <c r="JN750" s="253"/>
      <c r="JO750" s="253"/>
      <c r="JP750" s="253"/>
      <c r="JQ750" s="253"/>
      <c r="JR750" s="253"/>
      <c r="JS750" s="253"/>
      <c r="JT750" s="253"/>
      <c r="JU750" s="253"/>
    </row>
    <row r="751" spans="1:281" s="252" customFormat="1" ht="15" customHeight="1" x14ac:dyDescent="0.25">
      <c r="A751" s="253"/>
      <c r="B751" s="253"/>
      <c r="C751" s="253"/>
      <c r="D751" s="253"/>
      <c r="E751" s="253"/>
      <c r="F751" s="253"/>
      <c r="G751" s="253"/>
      <c r="H751" s="253"/>
      <c r="I751" s="253"/>
      <c r="J751" s="253"/>
      <c r="K751" s="253"/>
      <c r="L751" s="253"/>
      <c r="M751" s="253"/>
      <c r="N751" s="253"/>
      <c r="O751" s="253"/>
      <c r="P751" s="253"/>
      <c r="Q751" s="253"/>
      <c r="R751" s="253"/>
      <c r="S751" s="253"/>
      <c r="T751" s="253"/>
      <c r="U751" s="253" t="s">
        <v>908</v>
      </c>
      <c r="V751" s="253"/>
      <c r="W751" s="253"/>
      <c r="X751" s="253"/>
      <c r="Y751" s="253"/>
      <c r="Z751" s="253"/>
      <c r="AA751" s="253"/>
      <c r="AB751" s="253"/>
      <c r="AC751" s="253" t="s">
        <v>320</v>
      </c>
      <c r="AD751" s="253"/>
      <c r="AE751" s="253"/>
      <c r="AF751" s="253"/>
      <c r="AG751" s="253"/>
      <c r="AH751" s="253"/>
      <c r="AI751" s="253"/>
      <c r="AJ751" s="253"/>
      <c r="AK751" s="253"/>
      <c r="AL751" s="253"/>
      <c r="AM751" s="253"/>
      <c r="AN751" s="253"/>
      <c r="AO751" s="253"/>
      <c r="AP751" s="253"/>
      <c r="AQ751" s="253"/>
      <c r="AR751" s="253"/>
      <c r="AS751" s="253"/>
      <c r="AT751" s="253"/>
      <c r="AU751" s="253"/>
      <c r="AV751" s="253"/>
      <c r="AW751" s="253"/>
      <c r="AX751" s="253"/>
      <c r="AY751" s="253"/>
      <c r="AZ751" s="253"/>
      <c r="BA751" s="253"/>
      <c r="BB751" s="253"/>
      <c r="BC751" s="253"/>
      <c r="BD751" s="253"/>
      <c r="BE751" s="253"/>
      <c r="BF751" s="253"/>
      <c r="BG751" s="253"/>
      <c r="BH751" s="253"/>
      <c r="BI751" s="253"/>
      <c r="BJ751" s="253"/>
      <c r="BK751" s="253"/>
      <c r="BL751" s="253"/>
      <c r="BM751" s="253"/>
      <c r="BN751" s="253"/>
      <c r="BO751" s="253"/>
      <c r="BP751" s="253"/>
      <c r="BQ751" s="253"/>
      <c r="BR751" s="253"/>
      <c r="BS751" s="253"/>
      <c r="BT751" s="253"/>
      <c r="BU751" s="253"/>
      <c r="BV751" s="253"/>
      <c r="BW751" s="253"/>
      <c r="BX751" s="253"/>
      <c r="BY751" s="253"/>
      <c r="BZ751" s="253"/>
      <c r="CA751" s="253"/>
      <c r="CB751" s="253"/>
      <c r="CC751" s="253"/>
      <c r="CD751" s="253"/>
      <c r="CE751" s="253"/>
      <c r="CF751" s="253"/>
      <c r="CG751" s="253"/>
      <c r="CH751" s="253"/>
      <c r="CI751" s="253"/>
      <c r="CJ751" s="253"/>
      <c r="CK751" s="253"/>
      <c r="CL751" s="253"/>
      <c r="CM751" s="253"/>
      <c r="CN751" s="253"/>
      <c r="CO751" s="253"/>
      <c r="CP751" s="253"/>
      <c r="CQ751" s="253"/>
      <c r="CR751" s="253"/>
      <c r="CS751" s="253"/>
      <c r="CT751" s="253"/>
      <c r="CU751" s="253"/>
      <c r="CV751" s="253"/>
      <c r="CW751" s="253"/>
      <c r="CX751" s="253"/>
      <c r="CY751" s="253"/>
      <c r="CZ751" s="253"/>
      <c r="DA751" s="253"/>
      <c r="DB751" s="253"/>
      <c r="DC751" s="253"/>
      <c r="DD751" s="253"/>
      <c r="DE751" s="253"/>
      <c r="DF751" s="253"/>
      <c r="DG751" s="253"/>
      <c r="DH751" s="253"/>
      <c r="DI751" s="253"/>
      <c r="DJ751" s="253"/>
      <c r="DK751" s="253"/>
      <c r="DL751" s="253"/>
      <c r="DM751" s="253"/>
      <c r="DN751" s="253"/>
      <c r="DO751" s="253"/>
      <c r="DP751" s="253"/>
      <c r="DQ751" s="253"/>
      <c r="DR751" s="253"/>
      <c r="DS751" s="253"/>
      <c r="DT751" s="253"/>
      <c r="DU751" s="253"/>
      <c r="DV751" s="253"/>
      <c r="DW751" s="253"/>
      <c r="DX751" s="253"/>
      <c r="DY751" s="253"/>
      <c r="DZ751" s="253"/>
      <c r="EA751" s="253"/>
      <c r="EB751" s="253"/>
      <c r="EC751" s="253"/>
      <c r="ED751" s="253"/>
      <c r="EE751" s="253"/>
      <c r="EF751" s="253"/>
      <c r="EG751" s="253"/>
      <c r="EH751" s="253"/>
      <c r="EI751" s="253"/>
      <c r="EJ751" s="253"/>
      <c r="EK751" s="253"/>
      <c r="EL751" s="253"/>
      <c r="EM751" s="253"/>
      <c r="EN751" s="253"/>
      <c r="EO751" s="253"/>
      <c r="EP751" s="253"/>
      <c r="EQ751" s="253"/>
      <c r="ER751" s="253"/>
      <c r="ES751" s="253"/>
      <c r="ET751" s="253"/>
      <c r="EU751" s="253"/>
      <c r="EV751" s="253"/>
      <c r="EW751" s="253"/>
      <c r="EX751" s="253"/>
      <c r="EY751" s="253"/>
      <c r="EZ751" s="253"/>
      <c r="FA751" s="253"/>
      <c r="FB751" s="253"/>
      <c r="FC751" s="253"/>
      <c r="FD751" s="253"/>
      <c r="FE751" s="253"/>
      <c r="FF751" s="253"/>
      <c r="FG751" s="253"/>
      <c r="FH751" s="253"/>
      <c r="FI751" s="253"/>
      <c r="FJ751" s="253"/>
      <c r="FK751" s="253"/>
      <c r="FL751" s="253"/>
      <c r="FM751" s="253"/>
      <c r="FN751" s="253"/>
      <c r="FO751" s="253"/>
      <c r="FP751" s="253"/>
      <c r="FQ751" s="253"/>
      <c r="FR751" s="253"/>
      <c r="FS751" s="253"/>
      <c r="FT751" s="253"/>
      <c r="FU751" s="253"/>
      <c r="FV751" s="253"/>
      <c r="FW751" s="253"/>
      <c r="FX751" s="253"/>
      <c r="FY751" s="253"/>
      <c r="FZ751" s="253"/>
      <c r="GA751" s="253"/>
      <c r="GB751" s="253"/>
      <c r="GC751" s="253"/>
      <c r="GD751" s="253"/>
      <c r="GE751" s="253"/>
      <c r="GF751" s="253"/>
      <c r="GG751" s="253"/>
      <c r="GH751" s="253"/>
      <c r="GI751" s="253"/>
      <c r="GJ751" s="253"/>
      <c r="GK751" s="253"/>
      <c r="GL751" s="253"/>
      <c r="GM751" s="253"/>
      <c r="GN751" s="253"/>
      <c r="GO751" s="253"/>
      <c r="GP751" s="253"/>
      <c r="GQ751" s="253"/>
      <c r="GR751" s="253"/>
      <c r="GS751" s="253"/>
      <c r="GT751" s="253"/>
      <c r="GU751" s="253"/>
      <c r="GV751" s="253"/>
      <c r="GW751" s="253"/>
      <c r="GX751" s="253"/>
      <c r="GY751" s="253"/>
      <c r="GZ751" s="253"/>
      <c r="HA751" s="253"/>
      <c r="HB751" s="253"/>
      <c r="HC751" s="253"/>
      <c r="HD751" s="253"/>
      <c r="HE751" s="253"/>
      <c r="HF751" s="253"/>
      <c r="HG751" s="253"/>
      <c r="HH751" s="253"/>
      <c r="HI751" s="253"/>
      <c r="HJ751" s="253"/>
      <c r="HK751" s="253"/>
      <c r="HL751" s="253"/>
      <c r="HM751" s="253"/>
      <c r="HN751" s="253"/>
      <c r="HO751" s="253"/>
      <c r="HP751" s="253"/>
      <c r="HQ751" s="253"/>
      <c r="HR751" s="253"/>
      <c r="HS751" s="253"/>
      <c r="HT751" s="253"/>
      <c r="HU751" s="253"/>
      <c r="HV751" s="253"/>
      <c r="HW751" s="253"/>
      <c r="HX751" s="253"/>
      <c r="HY751" s="253"/>
      <c r="HZ751" s="253"/>
      <c r="IA751" s="253"/>
      <c r="IB751" s="253"/>
      <c r="IC751" s="253"/>
      <c r="ID751" s="253"/>
      <c r="IE751" s="253"/>
      <c r="IF751" s="253"/>
      <c r="IG751" s="253"/>
      <c r="IH751" s="253"/>
      <c r="II751" s="253"/>
      <c r="IJ751" s="253"/>
      <c r="IK751" s="253"/>
      <c r="IL751" s="253"/>
      <c r="IM751" s="253"/>
      <c r="IN751" s="253"/>
      <c r="IO751" s="253"/>
      <c r="IP751" s="253"/>
      <c r="IQ751" s="253"/>
      <c r="IR751" s="253"/>
      <c r="IS751" s="253"/>
      <c r="IT751" s="253"/>
      <c r="IU751" s="253"/>
      <c r="IV751" s="253"/>
      <c r="IW751" s="253"/>
      <c r="IX751" s="253"/>
      <c r="IY751" s="253"/>
      <c r="IZ751" s="253"/>
      <c r="JA751" s="253"/>
      <c r="JB751" s="253"/>
      <c r="JC751" s="253"/>
      <c r="JD751" s="253"/>
      <c r="JE751" s="253"/>
      <c r="JF751" s="253"/>
      <c r="JG751" s="253"/>
      <c r="JH751" s="253"/>
      <c r="JI751" s="253"/>
      <c r="JJ751" s="253"/>
      <c r="JK751" s="253"/>
      <c r="JL751" s="253"/>
      <c r="JM751" s="253"/>
      <c r="JN751" s="253"/>
      <c r="JO751" s="253"/>
      <c r="JP751" s="253"/>
      <c r="JQ751" s="253"/>
      <c r="JR751" s="253"/>
      <c r="JS751" s="253"/>
      <c r="JT751" s="253"/>
      <c r="JU751" s="253"/>
    </row>
    <row r="752" spans="1:281" s="252" customFormat="1" ht="15" customHeight="1" x14ac:dyDescent="0.25">
      <c r="A752" s="253"/>
      <c r="B752" s="253"/>
      <c r="C752" s="253"/>
      <c r="D752" s="253"/>
      <c r="E752" s="253"/>
      <c r="F752" s="253"/>
      <c r="G752" s="253"/>
      <c r="H752" s="253"/>
      <c r="I752" s="253"/>
      <c r="J752" s="253"/>
      <c r="K752" s="253"/>
      <c r="L752" s="253"/>
      <c r="M752" s="253"/>
      <c r="N752" s="253"/>
      <c r="O752" s="253"/>
      <c r="P752" s="253"/>
      <c r="Q752" s="253"/>
      <c r="R752" s="253"/>
      <c r="S752" s="253"/>
      <c r="T752" s="253"/>
      <c r="U752" s="253" t="s">
        <v>909</v>
      </c>
      <c r="V752" s="253"/>
      <c r="W752" s="253"/>
      <c r="X752" s="253"/>
      <c r="Y752" s="253"/>
      <c r="Z752" s="253"/>
      <c r="AA752" s="253"/>
      <c r="AB752" s="253"/>
      <c r="AC752" s="253" t="s">
        <v>393</v>
      </c>
      <c r="AD752" s="253"/>
      <c r="AE752" s="253"/>
      <c r="AF752" s="253"/>
      <c r="AG752" s="253"/>
      <c r="AH752" s="253"/>
      <c r="AI752" s="253"/>
      <c r="AJ752" s="253"/>
      <c r="AK752" s="253"/>
      <c r="AL752" s="253"/>
      <c r="AM752" s="253"/>
      <c r="AN752" s="253"/>
      <c r="AO752" s="253"/>
      <c r="AP752" s="253"/>
      <c r="AQ752" s="253"/>
      <c r="AR752" s="253"/>
      <c r="AS752" s="253"/>
      <c r="AT752" s="253"/>
      <c r="AU752" s="253"/>
      <c r="AV752" s="253"/>
      <c r="AW752" s="253"/>
      <c r="AX752" s="253"/>
      <c r="AY752" s="253"/>
      <c r="AZ752" s="253"/>
      <c r="BA752" s="253"/>
      <c r="BB752" s="253"/>
      <c r="BC752" s="253"/>
      <c r="BD752" s="253"/>
      <c r="BE752" s="253"/>
      <c r="BF752" s="253"/>
      <c r="BG752" s="253"/>
      <c r="BH752" s="253"/>
      <c r="BI752" s="253"/>
      <c r="BJ752" s="253"/>
      <c r="BK752" s="253"/>
      <c r="BL752" s="253"/>
      <c r="BM752" s="253"/>
      <c r="BN752" s="253"/>
      <c r="BO752" s="253"/>
      <c r="BP752" s="253"/>
      <c r="BQ752" s="253"/>
      <c r="BR752" s="253"/>
      <c r="BS752" s="253"/>
      <c r="BT752" s="253"/>
      <c r="BU752" s="253"/>
      <c r="BV752" s="253"/>
      <c r="BW752" s="253"/>
      <c r="BX752" s="253"/>
      <c r="BY752" s="253"/>
      <c r="BZ752" s="253"/>
      <c r="CA752" s="253"/>
      <c r="CB752" s="253"/>
      <c r="CC752" s="253"/>
      <c r="CD752" s="253"/>
      <c r="CE752" s="253"/>
      <c r="CF752" s="253"/>
      <c r="CG752" s="253"/>
      <c r="CH752" s="253"/>
      <c r="CI752" s="253"/>
      <c r="CJ752" s="253"/>
      <c r="CK752" s="253"/>
      <c r="CL752" s="253"/>
      <c r="CM752" s="253"/>
      <c r="CN752" s="253"/>
      <c r="CO752" s="253"/>
      <c r="CP752" s="253"/>
      <c r="CQ752" s="253"/>
      <c r="CR752" s="253"/>
      <c r="CS752" s="253"/>
      <c r="CT752" s="253"/>
      <c r="CU752" s="253"/>
      <c r="CV752" s="253"/>
      <c r="CW752" s="253"/>
      <c r="CX752" s="253"/>
      <c r="CY752" s="253"/>
      <c r="CZ752" s="253"/>
      <c r="DA752" s="253"/>
      <c r="DB752" s="253"/>
      <c r="DC752" s="253"/>
      <c r="DD752" s="253"/>
      <c r="DE752" s="253"/>
      <c r="DF752" s="253"/>
      <c r="DG752" s="253"/>
      <c r="DH752" s="253"/>
      <c r="DI752" s="253"/>
      <c r="DJ752" s="253"/>
      <c r="DK752" s="253"/>
      <c r="DL752" s="253"/>
      <c r="DM752" s="253"/>
      <c r="DN752" s="253"/>
      <c r="DO752" s="253"/>
      <c r="DP752" s="253"/>
      <c r="DQ752" s="253"/>
      <c r="DR752" s="253"/>
      <c r="DS752" s="253"/>
      <c r="DT752" s="253"/>
      <c r="DU752" s="253"/>
      <c r="DV752" s="253"/>
      <c r="DW752" s="253"/>
      <c r="DX752" s="253"/>
      <c r="DY752" s="253"/>
      <c r="DZ752" s="253"/>
      <c r="EA752" s="253"/>
      <c r="EB752" s="253"/>
      <c r="EC752" s="253"/>
      <c r="ED752" s="253"/>
      <c r="EE752" s="253"/>
      <c r="EF752" s="253"/>
      <c r="EG752" s="253"/>
      <c r="EH752" s="253"/>
      <c r="EI752" s="253"/>
      <c r="EJ752" s="253"/>
      <c r="EK752" s="253"/>
      <c r="EL752" s="253"/>
      <c r="EM752" s="253"/>
      <c r="EN752" s="253"/>
      <c r="EO752" s="253"/>
      <c r="EP752" s="253"/>
      <c r="EQ752" s="253"/>
      <c r="ER752" s="253"/>
      <c r="ES752" s="253"/>
      <c r="ET752" s="253"/>
      <c r="EU752" s="253"/>
      <c r="EV752" s="253"/>
      <c r="EW752" s="253"/>
      <c r="EX752" s="253"/>
      <c r="EY752" s="253"/>
      <c r="EZ752" s="253"/>
      <c r="FA752" s="253"/>
      <c r="FB752" s="253"/>
      <c r="FC752" s="253"/>
      <c r="FD752" s="253"/>
      <c r="FE752" s="253"/>
      <c r="FF752" s="253"/>
      <c r="FG752" s="253"/>
      <c r="FH752" s="253"/>
      <c r="FI752" s="253"/>
      <c r="FJ752" s="253"/>
      <c r="FK752" s="253"/>
      <c r="FL752" s="253"/>
      <c r="FM752" s="253"/>
      <c r="FN752" s="253"/>
      <c r="FO752" s="253"/>
      <c r="FP752" s="253"/>
      <c r="FQ752" s="253"/>
      <c r="FR752" s="253"/>
      <c r="FS752" s="253"/>
      <c r="FT752" s="253"/>
      <c r="FU752" s="253"/>
      <c r="FV752" s="253"/>
      <c r="FW752" s="253"/>
      <c r="FX752" s="253"/>
      <c r="FY752" s="253"/>
      <c r="FZ752" s="253"/>
      <c r="GA752" s="253"/>
      <c r="GB752" s="253"/>
      <c r="GC752" s="253"/>
      <c r="GD752" s="253"/>
      <c r="GE752" s="253"/>
      <c r="GF752" s="253"/>
      <c r="GG752" s="253"/>
      <c r="GH752" s="253"/>
      <c r="GI752" s="253"/>
      <c r="GJ752" s="253"/>
      <c r="GK752" s="253"/>
      <c r="GL752" s="253"/>
      <c r="GM752" s="253"/>
      <c r="GN752" s="253"/>
      <c r="GO752" s="253"/>
      <c r="GP752" s="253"/>
      <c r="GQ752" s="253"/>
      <c r="GR752" s="253"/>
      <c r="GS752" s="253"/>
      <c r="GT752" s="253"/>
      <c r="GU752" s="253"/>
      <c r="GV752" s="253"/>
      <c r="GW752" s="253"/>
      <c r="GX752" s="253"/>
      <c r="GY752" s="253"/>
      <c r="GZ752" s="253"/>
      <c r="HA752" s="253"/>
      <c r="HB752" s="253"/>
      <c r="HC752" s="253"/>
      <c r="HD752" s="253"/>
      <c r="HE752" s="253"/>
      <c r="HF752" s="253"/>
      <c r="HG752" s="253"/>
      <c r="HH752" s="253"/>
      <c r="HI752" s="253"/>
      <c r="HJ752" s="253"/>
      <c r="HK752" s="253"/>
      <c r="HL752" s="253"/>
      <c r="HM752" s="253"/>
      <c r="HN752" s="253"/>
      <c r="HO752" s="253"/>
      <c r="HP752" s="253"/>
      <c r="HQ752" s="253"/>
      <c r="HR752" s="253"/>
      <c r="HS752" s="253"/>
      <c r="HT752" s="253"/>
      <c r="HU752" s="253"/>
      <c r="HV752" s="253"/>
      <c r="HW752" s="253"/>
      <c r="HX752" s="253"/>
      <c r="HY752" s="253"/>
      <c r="HZ752" s="253"/>
      <c r="IA752" s="253"/>
      <c r="IB752" s="253"/>
      <c r="IC752" s="253"/>
      <c r="ID752" s="253"/>
      <c r="IE752" s="253"/>
      <c r="IF752" s="253"/>
      <c r="IG752" s="253"/>
      <c r="IH752" s="253"/>
      <c r="II752" s="253"/>
      <c r="IJ752" s="253"/>
      <c r="IK752" s="253"/>
      <c r="IL752" s="253"/>
      <c r="IM752" s="253"/>
      <c r="IN752" s="253"/>
      <c r="IO752" s="253"/>
      <c r="IP752" s="253"/>
      <c r="IQ752" s="253"/>
      <c r="IR752" s="253"/>
      <c r="IS752" s="253"/>
      <c r="IT752" s="253"/>
      <c r="IU752" s="253"/>
      <c r="IV752" s="253"/>
      <c r="IW752" s="253"/>
      <c r="IX752" s="253"/>
      <c r="IY752" s="253"/>
      <c r="IZ752" s="253"/>
      <c r="JA752" s="253"/>
      <c r="JB752" s="253"/>
      <c r="JC752" s="253"/>
      <c r="JD752" s="253"/>
      <c r="JE752" s="253"/>
      <c r="JF752" s="253"/>
      <c r="JG752" s="253"/>
      <c r="JH752" s="253"/>
      <c r="JI752" s="253"/>
      <c r="JJ752" s="253"/>
      <c r="JK752" s="253"/>
      <c r="JL752" s="253"/>
      <c r="JM752" s="253"/>
      <c r="JN752" s="253"/>
      <c r="JO752" s="253"/>
      <c r="JP752" s="253"/>
      <c r="JQ752" s="253"/>
      <c r="JR752" s="253"/>
      <c r="JS752" s="253"/>
      <c r="JT752" s="253"/>
      <c r="JU752" s="253"/>
    </row>
    <row r="753" spans="1:281" s="252" customFormat="1" ht="15" customHeight="1" x14ac:dyDescent="0.25">
      <c r="A753" s="253"/>
      <c r="B753" s="253"/>
      <c r="C753" s="253"/>
      <c r="D753" s="253"/>
      <c r="E753" s="253"/>
      <c r="F753" s="253"/>
      <c r="G753" s="253"/>
      <c r="H753" s="253"/>
      <c r="I753" s="253"/>
      <c r="J753" s="253"/>
      <c r="K753" s="253"/>
      <c r="L753" s="253"/>
      <c r="M753" s="253"/>
      <c r="N753" s="253"/>
      <c r="O753" s="253"/>
      <c r="P753" s="253"/>
      <c r="Q753" s="253"/>
      <c r="R753" s="253"/>
      <c r="S753" s="253"/>
      <c r="T753" s="253"/>
      <c r="U753" s="253" t="s">
        <v>910</v>
      </c>
      <c r="V753" s="253"/>
      <c r="W753" s="253"/>
      <c r="X753" s="253"/>
      <c r="Y753" s="253"/>
      <c r="Z753" s="253"/>
      <c r="AA753" s="253"/>
      <c r="AB753" s="253"/>
      <c r="AC753" s="253" t="s">
        <v>320</v>
      </c>
      <c r="AD753" s="253"/>
      <c r="AE753" s="253"/>
      <c r="AF753" s="253"/>
      <c r="AG753" s="253"/>
      <c r="AH753" s="253"/>
      <c r="AI753" s="253"/>
      <c r="AJ753" s="253"/>
      <c r="AK753" s="253"/>
      <c r="AL753" s="253"/>
      <c r="AM753" s="253"/>
      <c r="AN753" s="253"/>
      <c r="AO753" s="253"/>
      <c r="AP753" s="253"/>
      <c r="AQ753" s="253"/>
      <c r="AR753" s="253"/>
      <c r="AS753" s="253"/>
      <c r="AT753" s="253"/>
      <c r="AU753" s="253"/>
      <c r="AV753" s="253"/>
      <c r="AW753" s="253"/>
      <c r="AX753" s="253"/>
      <c r="AY753" s="253"/>
      <c r="AZ753" s="253"/>
      <c r="BA753" s="253"/>
      <c r="BB753" s="253"/>
      <c r="BC753" s="253"/>
      <c r="BD753" s="253"/>
      <c r="BE753" s="253"/>
      <c r="BF753" s="253"/>
      <c r="BG753" s="253"/>
      <c r="BH753" s="253"/>
      <c r="BI753" s="253"/>
      <c r="BJ753" s="253"/>
      <c r="BK753" s="253"/>
      <c r="BL753" s="253"/>
      <c r="BM753" s="253"/>
      <c r="BN753" s="253"/>
      <c r="BO753" s="253"/>
      <c r="BP753" s="253"/>
      <c r="BQ753" s="253"/>
      <c r="BR753" s="253"/>
      <c r="BS753" s="253"/>
      <c r="BT753" s="253"/>
      <c r="BU753" s="253"/>
      <c r="BV753" s="253"/>
      <c r="BW753" s="253"/>
      <c r="BX753" s="253"/>
      <c r="BY753" s="253"/>
      <c r="BZ753" s="253"/>
      <c r="CA753" s="253"/>
      <c r="CB753" s="253"/>
      <c r="CC753" s="253"/>
      <c r="CD753" s="253"/>
      <c r="CE753" s="253"/>
      <c r="CF753" s="253"/>
      <c r="CG753" s="253"/>
      <c r="CH753" s="253"/>
      <c r="CI753" s="253"/>
      <c r="CJ753" s="253"/>
      <c r="CK753" s="253"/>
      <c r="CL753" s="253"/>
      <c r="CM753" s="253"/>
      <c r="CN753" s="253"/>
      <c r="CO753" s="253"/>
      <c r="CP753" s="253"/>
      <c r="CQ753" s="253"/>
      <c r="CR753" s="253"/>
      <c r="CS753" s="253"/>
      <c r="CT753" s="253"/>
      <c r="CU753" s="253"/>
      <c r="CV753" s="253"/>
      <c r="CW753" s="253"/>
      <c r="CX753" s="253"/>
      <c r="CY753" s="253"/>
      <c r="CZ753" s="253"/>
      <c r="DA753" s="253"/>
      <c r="DB753" s="253"/>
      <c r="DC753" s="253"/>
      <c r="DD753" s="253"/>
      <c r="DE753" s="253"/>
      <c r="DF753" s="253"/>
      <c r="DG753" s="253"/>
      <c r="DH753" s="253"/>
      <c r="DI753" s="253"/>
      <c r="DJ753" s="253"/>
      <c r="DK753" s="253"/>
      <c r="DL753" s="253"/>
      <c r="DM753" s="253"/>
      <c r="DN753" s="253"/>
      <c r="DO753" s="253"/>
      <c r="DP753" s="253"/>
      <c r="DQ753" s="253"/>
      <c r="DR753" s="253"/>
      <c r="DS753" s="253"/>
      <c r="DT753" s="253"/>
      <c r="DU753" s="253"/>
      <c r="DV753" s="253"/>
      <c r="DW753" s="253"/>
      <c r="DX753" s="253"/>
      <c r="DY753" s="253"/>
      <c r="DZ753" s="253"/>
      <c r="EA753" s="253"/>
      <c r="EB753" s="253"/>
      <c r="EC753" s="253"/>
      <c r="ED753" s="253"/>
      <c r="EE753" s="253"/>
      <c r="EF753" s="253"/>
      <c r="EG753" s="253"/>
      <c r="EH753" s="253"/>
      <c r="EI753" s="253"/>
      <c r="EJ753" s="253"/>
      <c r="EK753" s="253"/>
      <c r="EL753" s="253"/>
      <c r="EM753" s="253"/>
      <c r="EN753" s="253"/>
      <c r="EO753" s="253"/>
      <c r="EP753" s="253"/>
      <c r="EQ753" s="253"/>
      <c r="ER753" s="253"/>
      <c r="ES753" s="253"/>
      <c r="ET753" s="253"/>
      <c r="EU753" s="253"/>
      <c r="EV753" s="253"/>
      <c r="EW753" s="253"/>
      <c r="EX753" s="253"/>
      <c r="EY753" s="253"/>
      <c r="EZ753" s="253"/>
      <c r="FA753" s="253"/>
      <c r="FB753" s="253"/>
      <c r="FC753" s="253"/>
      <c r="FD753" s="253"/>
      <c r="FE753" s="253"/>
      <c r="FF753" s="253"/>
      <c r="FG753" s="253"/>
      <c r="FH753" s="253"/>
      <c r="FI753" s="253"/>
      <c r="FJ753" s="253"/>
      <c r="FK753" s="253"/>
      <c r="FL753" s="253"/>
      <c r="FM753" s="253"/>
      <c r="FN753" s="253"/>
      <c r="FO753" s="253"/>
      <c r="FP753" s="253"/>
      <c r="FQ753" s="253"/>
      <c r="FR753" s="253"/>
      <c r="FS753" s="253"/>
      <c r="FT753" s="253"/>
      <c r="FU753" s="253"/>
      <c r="FV753" s="253"/>
      <c r="FW753" s="253"/>
      <c r="FX753" s="253"/>
      <c r="FY753" s="253"/>
      <c r="FZ753" s="253"/>
      <c r="GA753" s="253"/>
      <c r="GB753" s="253"/>
      <c r="GC753" s="253"/>
      <c r="GD753" s="253"/>
      <c r="GE753" s="253"/>
      <c r="GF753" s="253"/>
      <c r="GG753" s="253"/>
      <c r="GH753" s="253"/>
      <c r="GI753" s="253"/>
      <c r="GJ753" s="253"/>
      <c r="GK753" s="253"/>
      <c r="GL753" s="253"/>
      <c r="GM753" s="253"/>
      <c r="GN753" s="253"/>
      <c r="GO753" s="253"/>
      <c r="GP753" s="253"/>
      <c r="GQ753" s="253"/>
      <c r="GR753" s="253"/>
      <c r="GS753" s="253"/>
      <c r="GT753" s="253"/>
      <c r="GU753" s="253"/>
      <c r="GV753" s="253"/>
      <c r="GW753" s="253"/>
      <c r="GX753" s="253"/>
      <c r="GY753" s="253"/>
      <c r="GZ753" s="253"/>
      <c r="HA753" s="253"/>
      <c r="HB753" s="253"/>
      <c r="HC753" s="253"/>
      <c r="HD753" s="253"/>
      <c r="HE753" s="253"/>
      <c r="HF753" s="253"/>
      <c r="HG753" s="253"/>
      <c r="HH753" s="253"/>
      <c r="HI753" s="253"/>
      <c r="HJ753" s="253"/>
      <c r="HK753" s="253"/>
      <c r="HL753" s="253"/>
      <c r="HM753" s="253"/>
      <c r="HN753" s="253"/>
      <c r="HO753" s="253"/>
      <c r="HP753" s="253"/>
      <c r="HQ753" s="253"/>
      <c r="HR753" s="253"/>
      <c r="HS753" s="253"/>
      <c r="HT753" s="253"/>
      <c r="HU753" s="253"/>
      <c r="HV753" s="253"/>
      <c r="HW753" s="253"/>
      <c r="HX753" s="253"/>
      <c r="HY753" s="253"/>
      <c r="HZ753" s="253"/>
      <c r="IA753" s="253"/>
      <c r="IB753" s="253"/>
      <c r="IC753" s="253"/>
      <c r="ID753" s="253"/>
      <c r="IE753" s="253"/>
      <c r="IF753" s="253"/>
      <c r="IG753" s="253"/>
      <c r="IH753" s="253"/>
      <c r="II753" s="253"/>
      <c r="IJ753" s="253"/>
      <c r="IK753" s="253"/>
      <c r="IL753" s="253"/>
      <c r="IM753" s="253"/>
      <c r="IN753" s="253"/>
      <c r="IO753" s="253"/>
      <c r="IP753" s="253"/>
      <c r="IQ753" s="253"/>
      <c r="IR753" s="253"/>
      <c r="IS753" s="253"/>
      <c r="IT753" s="253"/>
      <c r="IU753" s="253"/>
      <c r="IV753" s="253"/>
      <c r="IW753" s="253"/>
      <c r="IX753" s="253"/>
      <c r="IY753" s="253"/>
      <c r="IZ753" s="253"/>
      <c r="JA753" s="253"/>
      <c r="JB753" s="253"/>
      <c r="JC753" s="253"/>
      <c r="JD753" s="253"/>
      <c r="JE753" s="253"/>
      <c r="JF753" s="253"/>
      <c r="JG753" s="253"/>
      <c r="JH753" s="253"/>
      <c r="JI753" s="253"/>
      <c r="JJ753" s="253"/>
      <c r="JK753" s="253"/>
      <c r="JL753" s="253"/>
      <c r="JM753" s="253"/>
      <c r="JN753" s="253"/>
      <c r="JO753" s="253"/>
      <c r="JP753" s="253"/>
      <c r="JQ753" s="253"/>
      <c r="JR753" s="253"/>
      <c r="JS753" s="253"/>
      <c r="JT753" s="253"/>
      <c r="JU753" s="253"/>
    </row>
    <row r="754" spans="1:281" s="252" customFormat="1" ht="15" customHeight="1" x14ac:dyDescent="0.25">
      <c r="A754" s="253"/>
      <c r="B754" s="253"/>
      <c r="C754" s="253"/>
      <c r="D754" s="253"/>
      <c r="E754" s="253"/>
      <c r="F754" s="253"/>
      <c r="G754" s="253"/>
      <c r="H754" s="253"/>
      <c r="I754" s="253"/>
      <c r="J754" s="253"/>
      <c r="K754" s="253"/>
      <c r="L754" s="253"/>
      <c r="M754" s="253"/>
      <c r="N754" s="253"/>
      <c r="O754" s="253"/>
      <c r="P754" s="253"/>
      <c r="Q754" s="253"/>
      <c r="R754" s="253"/>
      <c r="S754" s="253"/>
      <c r="T754" s="253"/>
      <c r="U754" s="253" t="s">
        <v>911</v>
      </c>
      <c r="V754" s="253"/>
      <c r="W754" s="253"/>
      <c r="X754" s="253"/>
      <c r="Y754" s="253"/>
      <c r="Z754" s="253"/>
      <c r="AA754" s="253"/>
      <c r="AB754" s="253"/>
      <c r="AC754" s="253" t="s">
        <v>318</v>
      </c>
      <c r="AD754" s="253"/>
      <c r="AE754" s="253"/>
      <c r="AF754" s="253"/>
      <c r="AG754" s="253"/>
      <c r="AH754" s="253"/>
      <c r="AI754" s="253"/>
      <c r="AJ754" s="253"/>
      <c r="AK754" s="253"/>
      <c r="AL754" s="253"/>
      <c r="AM754" s="253"/>
      <c r="AN754" s="253"/>
      <c r="AO754" s="253"/>
      <c r="AP754" s="253"/>
      <c r="AQ754" s="253"/>
      <c r="AR754" s="253"/>
      <c r="AS754" s="253"/>
      <c r="AT754" s="253"/>
      <c r="AU754" s="253"/>
      <c r="AV754" s="253"/>
      <c r="AW754" s="253"/>
      <c r="AX754" s="253"/>
      <c r="AY754" s="253"/>
      <c r="AZ754" s="253"/>
      <c r="BA754" s="253"/>
      <c r="BB754" s="253"/>
      <c r="BC754" s="253"/>
      <c r="BD754" s="253"/>
      <c r="BE754" s="253"/>
      <c r="BF754" s="253"/>
      <c r="BG754" s="253"/>
      <c r="BH754" s="253"/>
      <c r="BI754" s="253"/>
      <c r="BJ754" s="253"/>
      <c r="BK754" s="253"/>
      <c r="BL754" s="253"/>
      <c r="BM754" s="253"/>
      <c r="BN754" s="253"/>
      <c r="BO754" s="253"/>
      <c r="BP754" s="253"/>
      <c r="BQ754" s="253"/>
      <c r="BR754" s="253"/>
      <c r="BS754" s="253"/>
      <c r="BT754" s="253"/>
      <c r="BU754" s="253"/>
      <c r="BV754" s="253"/>
      <c r="BW754" s="253"/>
      <c r="BX754" s="253"/>
      <c r="BY754" s="253"/>
      <c r="BZ754" s="253"/>
      <c r="CA754" s="253"/>
      <c r="CB754" s="253"/>
      <c r="CC754" s="253"/>
      <c r="CD754" s="253"/>
      <c r="CE754" s="253"/>
      <c r="CF754" s="253"/>
      <c r="CG754" s="253"/>
      <c r="CH754" s="253"/>
      <c r="CI754" s="253"/>
      <c r="CJ754" s="253"/>
      <c r="CK754" s="253"/>
      <c r="CL754" s="253"/>
      <c r="CM754" s="253"/>
      <c r="CN754" s="253"/>
      <c r="CO754" s="253"/>
      <c r="CP754" s="253"/>
      <c r="CQ754" s="253"/>
      <c r="CR754" s="253"/>
      <c r="CS754" s="253"/>
      <c r="CT754" s="253"/>
      <c r="CU754" s="253"/>
      <c r="CV754" s="253"/>
      <c r="CW754" s="253"/>
      <c r="CX754" s="253"/>
      <c r="CY754" s="253"/>
      <c r="CZ754" s="253"/>
      <c r="DA754" s="253"/>
      <c r="DB754" s="253"/>
      <c r="DC754" s="253"/>
      <c r="DD754" s="253"/>
      <c r="DE754" s="253"/>
      <c r="DF754" s="253"/>
      <c r="DG754" s="253"/>
      <c r="DH754" s="253"/>
      <c r="DI754" s="253"/>
      <c r="DJ754" s="253"/>
      <c r="DK754" s="253"/>
      <c r="DL754" s="253"/>
      <c r="DM754" s="253"/>
      <c r="DN754" s="253"/>
      <c r="DO754" s="253"/>
      <c r="DP754" s="253"/>
      <c r="DQ754" s="253"/>
      <c r="DR754" s="253"/>
      <c r="DS754" s="253"/>
      <c r="DT754" s="253"/>
      <c r="DU754" s="253"/>
      <c r="DV754" s="253"/>
      <c r="DW754" s="253"/>
      <c r="DX754" s="253"/>
      <c r="DY754" s="253"/>
      <c r="DZ754" s="253"/>
      <c r="EA754" s="253"/>
      <c r="EB754" s="253"/>
      <c r="EC754" s="253"/>
      <c r="ED754" s="253"/>
      <c r="EE754" s="253"/>
      <c r="EF754" s="253"/>
      <c r="EG754" s="253"/>
      <c r="EH754" s="253"/>
      <c r="EI754" s="253"/>
      <c r="EJ754" s="253"/>
      <c r="EK754" s="253"/>
      <c r="EL754" s="253"/>
      <c r="EM754" s="253"/>
      <c r="EN754" s="253"/>
      <c r="EO754" s="253"/>
      <c r="EP754" s="253"/>
      <c r="EQ754" s="253"/>
      <c r="ER754" s="253"/>
      <c r="ES754" s="253"/>
      <c r="ET754" s="253"/>
      <c r="EU754" s="253"/>
      <c r="EV754" s="253"/>
      <c r="EW754" s="253"/>
      <c r="EX754" s="253"/>
      <c r="EY754" s="253"/>
      <c r="EZ754" s="253"/>
      <c r="FA754" s="253"/>
      <c r="FB754" s="253"/>
      <c r="FC754" s="253"/>
      <c r="FD754" s="253"/>
      <c r="FE754" s="253"/>
      <c r="FF754" s="253"/>
      <c r="FG754" s="253"/>
      <c r="FH754" s="253"/>
      <c r="FI754" s="253"/>
      <c r="FJ754" s="253"/>
      <c r="FK754" s="253"/>
      <c r="FL754" s="253"/>
      <c r="FM754" s="253"/>
      <c r="FN754" s="253"/>
      <c r="FO754" s="253"/>
      <c r="FP754" s="253"/>
      <c r="FQ754" s="253"/>
      <c r="FR754" s="253"/>
      <c r="FS754" s="253"/>
      <c r="FT754" s="253"/>
      <c r="FU754" s="253"/>
      <c r="FV754" s="253"/>
      <c r="FW754" s="253"/>
      <c r="FX754" s="253"/>
      <c r="FY754" s="253"/>
      <c r="FZ754" s="253"/>
      <c r="GA754" s="253"/>
      <c r="GB754" s="253"/>
      <c r="GC754" s="253"/>
      <c r="GD754" s="253"/>
      <c r="GE754" s="253"/>
      <c r="GF754" s="253"/>
      <c r="GG754" s="253"/>
      <c r="GH754" s="253"/>
      <c r="GI754" s="253"/>
      <c r="GJ754" s="253"/>
      <c r="GK754" s="253"/>
      <c r="GL754" s="253"/>
      <c r="GM754" s="253"/>
      <c r="GN754" s="253"/>
      <c r="GO754" s="253"/>
      <c r="GP754" s="253"/>
      <c r="GQ754" s="253"/>
      <c r="GR754" s="253"/>
      <c r="GS754" s="253"/>
      <c r="GT754" s="253"/>
      <c r="GU754" s="253"/>
      <c r="GV754" s="253"/>
      <c r="GW754" s="253"/>
      <c r="GX754" s="253"/>
      <c r="GY754" s="253"/>
      <c r="GZ754" s="253"/>
      <c r="HA754" s="253"/>
      <c r="HB754" s="253"/>
      <c r="HC754" s="253"/>
      <c r="HD754" s="253"/>
      <c r="HE754" s="253"/>
      <c r="HF754" s="253"/>
      <c r="HG754" s="253"/>
      <c r="HH754" s="253"/>
      <c r="HI754" s="253"/>
      <c r="HJ754" s="253"/>
      <c r="HK754" s="253"/>
      <c r="HL754" s="253"/>
      <c r="HM754" s="253"/>
      <c r="HN754" s="253"/>
      <c r="HO754" s="253"/>
      <c r="HP754" s="253"/>
      <c r="HQ754" s="253"/>
      <c r="HR754" s="253"/>
      <c r="HS754" s="253"/>
      <c r="HT754" s="253"/>
      <c r="HU754" s="253"/>
      <c r="HV754" s="253"/>
      <c r="HW754" s="253"/>
      <c r="HX754" s="253"/>
      <c r="HY754" s="253"/>
      <c r="HZ754" s="253"/>
      <c r="IA754" s="253"/>
      <c r="IB754" s="253"/>
      <c r="IC754" s="253"/>
      <c r="ID754" s="253"/>
      <c r="IE754" s="253"/>
      <c r="IF754" s="253"/>
      <c r="IG754" s="253"/>
      <c r="IH754" s="253"/>
      <c r="II754" s="253"/>
      <c r="IJ754" s="253"/>
      <c r="IK754" s="253"/>
      <c r="IL754" s="253"/>
      <c r="IM754" s="253"/>
      <c r="IN754" s="253"/>
      <c r="IO754" s="253"/>
      <c r="IP754" s="253"/>
      <c r="IQ754" s="253"/>
      <c r="IR754" s="253"/>
      <c r="IS754" s="253"/>
      <c r="IT754" s="253"/>
      <c r="IU754" s="253"/>
      <c r="IV754" s="253"/>
      <c r="IW754" s="253"/>
      <c r="IX754" s="253"/>
      <c r="IY754" s="253"/>
      <c r="IZ754" s="253"/>
      <c r="JA754" s="253"/>
      <c r="JB754" s="253"/>
      <c r="JC754" s="253"/>
      <c r="JD754" s="253"/>
      <c r="JE754" s="253"/>
      <c r="JF754" s="253"/>
      <c r="JG754" s="253"/>
      <c r="JH754" s="253"/>
      <c r="JI754" s="253"/>
      <c r="JJ754" s="253"/>
      <c r="JK754" s="253"/>
      <c r="JL754" s="253"/>
      <c r="JM754" s="253"/>
      <c r="JN754" s="253"/>
      <c r="JO754" s="253"/>
      <c r="JP754" s="253"/>
      <c r="JQ754" s="253"/>
      <c r="JR754" s="253"/>
      <c r="JS754" s="253"/>
      <c r="JT754" s="253"/>
      <c r="JU754" s="253"/>
    </row>
    <row r="755" spans="1:281" s="252" customFormat="1" ht="15" customHeight="1" x14ac:dyDescent="0.25">
      <c r="A755" s="253"/>
      <c r="B755" s="253"/>
      <c r="C755" s="253"/>
      <c r="D755" s="253"/>
      <c r="E755" s="253"/>
      <c r="F755" s="253"/>
      <c r="G755" s="253"/>
      <c r="H755" s="253"/>
      <c r="I755" s="253"/>
      <c r="J755" s="253"/>
      <c r="K755" s="253"/>
      <c r="L755" s="253"/>
      <c r="M755" s="253"/>
      <c r="N755" s="253"/>
      <c r="O755" s="253"/>
      <c r="P755" s="253"/>
      <c r="Q755" s="253"/>
      <c r="R755" s="253"/>
      <c r="S755" s="253"/>
      <c r="T755" s="253"/>
      <c r="U755" s="253" t="s">
        <v>912</v>
      </c>
      <c r="V755" s="253"/>
      <c r="W755" s="253"/>
      <c r="X755" s="253"/>
      <c r="Y755" s="253"/>
      <c r="Z755" s="253"/>
      <c r="AA755" s="253"/>
      <c r="AB755" s="253"/>
      <c r="AC755" s="253" t="s">
        <v>318</v>
      </c>
      <c r="AD755" s="253"/>
      <c r="AE755" s="253"/>
      <c r="AF755" s="253"/>
      <c r="AG755" s="253"/>
      <c r="AH755" s="253"/>
      <c r="AI755" s="253"/>
      <c r="AJ755" s="253"/>
      <c r="AK755" s="253"/>
      <c r="AL755" s="253"/>
      <c r="AM755" s="253"/>
      <c r="AN755" s="253"/>
      <c r="AO755" s="253"/>
      <c r="AP755" s="253"/>
      <c r="AQ755" s="253"/>
      <c r="AR755" s="253"/>
      <c r="AS755" s="253"/>
      <c r="AT755" s="253"/>
      <c r="AU755" s="253"/>
      <c r="AV755" s="253"/>
      <c r="AW755" s="253"/>
      <c r="AX755" s="253"/>
      <c r="AY755" s="253"/>
      <c r="AZ755" s="253"/>
      <c r="BA755" s="253"/>
      <c r="BB755" s="253"/>
      <c r="BC755" s="253"/>
      <c r="BD755" s="253"/>
      <c r="BE755" s="253"/>
      <c r="BF755" s="253"/>
      <c r="BG755" s="253"/>
      <c r="BH755" s="253"/>
      <c r="BI755" s="253"/>
      <c r="BJ755" s="253"/>
      <c r="BK755" s="253"/>
      <c r="BL755" s="253"/>
      <c r="BM755" s="253"/>
      <c r="BN755" s="253"/>
      <c r="BO755" s="253"/>
      <c r="BP755" s="253"/>
      <c r="BQ755" s="253"/>
      <c r="BR755" s="253"/>
      <c r="BS755" s="253"/>
      <c r="BT755" s="253"/>
      <c r="BU755" s="253"/>
      <c r="BV755" s="253"/>
      <c r="BW755" s="253"/>
      <c r="BX755" s="253"/>
      <c r="BY755" s="253"/>
      <c r="BZ755" s="253"/>
      <c r="CA755" s="253"/>
      <c r="CB755" s="253"/>
      <c r="CC755" s="253"/>
      <c r="CD755" s="253"/>
      <c r="CE755" s="253"/>
      <c r="CF755" s="253"/>
      <c r="CG755" s="253"/>
      <c r="CH755" s="253"/>
      <c r="CI755" s="253"/>
      <c r="CJ755" s="253"/>
      <c r="CK755" s="253"/>
      <c r="CL755" s="253"/>
      <c r="CM755" s="253"/>
      <c r="CN755" s="253"/>
      <c r="CO755" s="253"/>
      <c r="CP755" s="253"/>
      <c r="CQ755" s="253"/>
      <c r="CR755" s="253"/>
      <c r="CS755" s="253"/>
      <c r="CT755" s="253"/>
      <c r="CU755" s="253"/>
      <c r="CV755" s="253"/>
      <c r="CW755" s="253"/>
      <c r="CX755" s="253"/>
      <c r="CY755" s="253"/>
      <c r="CZ755" s="253"/>
      <c r="DA755" s="253"/>
      <c r="DB755" s="253"/>
      <c r="DC755" s="253"/>
      <c r="DD755" s="253"/>
      <c r="DE755" s="253"/>
      <c r="DF755" s="253"/>
      <c r="DG755" s="253"/>
      <c r="DH755" s="253"/>
      <c r="DI755" s="253"/>
      <c r="DJ755" s="253"/>
      <c r="DK755" s="253"/>
      <c r="DL755" s="253"/>
      <c r="DM755" s="253"/>
      <c r="DN755" s="253"/>
      <c r="DO755" s="253"/>
      <c r="DP755" s="253"/>
      <c r="DQ755" s="253"/>
      <c r="DR755" s="253"/>
      <c r="DS755" s="253"/>
      <c r="DT755" s="253"/>
      <c r="DU755" s="253"/>
      <c r="DV755" s="253"/>
      <c r="DW755" s="253"/>
      <c r="DX755" s="253"/>
      <c r="DY755" s="253"/>
      <c r="DZ755" s="253"/>
      <c r="EA755" s="253"/>
      <c r="EB755" s="253"/>
      <c r="EC755" s="253"/>
      <c r="ED755" s="253"/>
      <c r="EE755" s="253"/>
      <c r="EF755" s="253"/>
      <c r="EG755" s="253"/>
      <c r="EH755" s="253"/>
      <c r="EI755" s="253"/>
      <c r="EJ755" s="253"/>
      <c r="EK755" s="253"/>
      <c r="EL755" s="253"/>
      <c r="EM755" s="253"/>
      <c r="EN755" s="253"/>
      <c r="EO755" s="253"/>
      <c r="EP755" s="253"/>
      <c r="EQ755" s="253"/>
      <c r="ER755" s="253"/>
      <c r="ES755" s="253"/>
      <c r="ET755" s="253"/>
      <c r="EU755" s="253"/>
      <c r="EV755" s="253"/>
      <c r="EW755" s="253"/>
      <c r="EX755" s="253"/>
      <c r="EY755" s="253"/>
      <c r="EZ755" s="253"/>
      <c r="FA755" s="253"/>
      <c r="FB755" s="253"/>
      <c r="FC755" s="253"/>
      <c r="FD755" s="253"/>
      <c r="FE755" s="253"/>
      <c r="FF755" s="253"/>
      <c r="FG755" s="253"/>
      <c r="FH755" s="253"/>
      <c r="FI755" s="253"/>
      <c r="FJ755" s="253"/>
      <c r="FK755" s="253"/>
      <c r="FL755" s="253"/>
      <c r="FM755" s="253"/>
      <c r="FN755" s="253"/>
      <c r="FO755" s="253"/>
      <c r="FP755" s="253"/>
      <c r="FQ755" s="253"/>
      <c r="FR755" s="253"/>
      <c r="FS755" s="253"/>
      <c r="FT755" s="253"/>
      <c r="FU755" s="253"/>
      <c r="FV755" s="253"/>
      <c r="FW755" s="253"/>
      <c r="FX755" s="253"/>
      <c r="FY755" s="253"/>
      <c r="FZ755" s="253"/>
      <c r="GA755" s="253"/>
      <c r="GB755" s="253"/>
      <c r="GC755" s="253"/>
      <c r="GD755" s="253"/>
      <c r="GE755" s="253"/>
      <c r="GF755" s="253"/>
      <c r="GG755" s="253"/>
      <c r="GH755" s="253"/>
      <c r="GI755" s="253"/>
      <c r="GJ755" s="253"/>
      <c r="GK755" s="253"/>
      <c r="GL755" s="253"/>
      <c r="GM755" s="253"/>
      <c r="GN755" s="253"/>
      <c r="GO755" s="253"/>
      <c r="GP755" s="253"/>
      <c r="GQ755" s="253"/>
      <c r="GR755" s="253"/>
      <c r="GS755" s="253"/>
      <c r="GT755" s="253"/>
      <c r="GU755" s="253"/>
      <c r="GV755" s="253"/>
      <c r="GW755" s="253"/>
      <c r="GX755" s="253"/>
      <c r="GY755" s="253"/>
      <c r="GZ755" s="253"/>
      <c r="HA755" s="253"/>
      <c r="HB755" s="253"/>
      <c r="HC755" s="253"/>
      <c r="HD755" s="253"/>
      <c r="HE755" s="253"/>
      <c r="HF755" s="253"/>
      <c r="HG755" s="253"/>
      <c r="HH755" s="253"/>
      <c r="HI755" s="253"/>
      <c r="HJ755" s="253"/>
      <c r="HK755" s="253"/>
      <c r="HL755" s="253"/>
      <c r="HM755" s="253"/>
      <c r="HN755" s="253"/>
      <c r="HO755" s="253"/>
      <c r="HP755" s="253"/>
      <c r="HQ755" s="253"/>
      <c r="HR755" s="253"/>
      <c r="HS755" s="253"/>
      <c r="HT755" s="253"/>
      <c r="HU755" s="253"/>
      <c r="HV755" s="253"/>
      <c r="HW755" s="253"/>
      <c r="HX755" s="253"/>
      <c r="HY755" s="253"/>
      <c r="HZ755" s="253"/>
      <c r="IA755" s="253"/>
      <c r="IB755" s="253"/>
      <c r="IC755" s="253"/>
      <c r="ID755" s="253"/>
      <c r="IE755" s="253"/>
      <c r="IF755" s="253"/>
      <c r="IG755" s="253"/>
      <c r="IH755" s="253"/>
      <c r="II755" s="253"/>
      <c r="IJ755" s="253"/>
      <c r="IK755" s="253"/>
      <c r="IL755" s="253"/>
      <c r="IM755" s="253"/>
      <c r="IN755" s="253"/>
      <c r="IO755" s="253"/>
      <c r="IP755" s="253"/>
      <c r="IQ755" s="253"/>
      <c r="IR755" s="253"/>
      <c r="IS755" s="253"/>
      <c r="IT755" s="253"/>
      <c r="IU755" s="253"/>
      <c r="IV755" s="253"/>
      <c r="IW755" s="253"/>
      <c r="IX755" s="253"/>
      <c r="IY755" s="253"/>
      <c r="IZ755" s="253"/>
      <c r="JA755" s="253"/>
      <c r="JB755" s="253"/>
      <c r="JC755" s="253"/>
      <c r="JD755" s="253"/>
      <c r="JE755" s="253"/>
      <c r="JF755" s="253"/>
      <c r="JG755" s="253"/>
      <c r="JH755" s="253"/>
      <c r="JI755" s="253"/>
      <c r="JJ755" s="253"/>
      <c r="JK755" s="253"/>
      <c r="JL755" s="253"/>
      <c r="JM755" s="253"/>
      <c r="JN755" s="253"/>
      <c r="JO755" s="253"/>
      <c r="JP755" s="253"/>
      <c r="JQ755" s="253"/>
      <c r="JR755" s="253"/>
      <c r="JS755" s="253"/>
      <c r="JT755" s="253"/>
      <c r="JU755" s="253"/>
    </row>
    <row r="756" spans="1:281" s="252" customFormat="1" ht="15" customHeight="1" x14ac:dyDescent="0.25">
      <c r="A756" s="253"/>
      <c r="B756" s="253"/>
      <c r="C756" s="253"/>
      <c r="D756" s="253"/>
      <c r="E756" s="253"/>
      <c r="F756" s="253"/>
      <c r="G756" s="253"/>
      <c r="H756" s="253"/>
      <c r="I756" s="253"/>
      <c r="J756" s="253"/>
      <c r="K756" s="253"/>
      <c r="L756" s="253"/>
      <c r="M756" s="253"/>
      <c r="N756" s="253"/>
      <c r="O756" s="253"/>
      <c r="P756" s="253"/>
      <c r="Q756" s="253"/>
      <c r="R756" s="253"/>
      <c r="S756" s="253"/>
      <c r="T756" s="253"/>
      <c r="U756" s="253" t="s">
        <v>913</v>
      </c>
      <c r="V756" s="253"/>
      <c r="W756" s="253"/>
      <c r="X756" s="253"/>
      <c r="Y756" s="253"/>
      <c r="Z756" s="253"/>
      <c r="AA756" s="253"/>
      <c r="AB756" s="253"/>
      <c r="AC756" s="253" t="s">
        <v>316</v>
      </c>
      <c r="AD756" s="253"/>
      <c r="AE756" s="253"/>
      <c r="AF756" s="253"/>
      <c r="AG756" s="253"/>
      <c r="AH756" s="253"/>
      <c r="AI756" s="253"/>
      <c r="AJ756" s="253"/>
      <c r="AK756" s="253"/>
      <c r="AL756" s="253"/>
      <c r="AM756" s="253"/>
      <c r="AN756" s="253"/>
      <c r="AO756" s="253"/>
      <c r="AP756" s="253"/>
      <c r="AQ756" s="253"/>
      <c r="AR756" s="253"/>
      <c r="AS756" s="253"/>
      <c r="AT756" s="253"/>
      <c r="AU756" s="253"/>
      <c r="AV756" s="253"/>
      <c r="AW756" s="253"/>
      <c r="AX756" s="253"/>
      <c r="AY756" s="253"/>
      <c r="AZ756" s="253"/>
      <c r="BA756" s="253"/>
      <c r="BB756" s="253"/>
      <c r="BC756" s="253"/>
      <c r="BD756" s="253"/>
      <c r="BE756" s="253"/>
      <c r="BF756" s="253"/>
      <c r="BG756" s="253"/>
      <c r="BH756" s="253"/>
      <c r="BI756" s="253"/>
      <c r="BJ756" s="253"/>
      <c r="BK756" s="253"/>
      <c r="BL756" s="253"/>
      <c r="BM756" s="253"/>
      <c r="BN756" s="253"/>
      <c r="BO756" s="253"/>
      <c r="BP756" s="253"/>
      <c r="BQ756" s="253"/>
      <c r="BR756" s="253"/>
      <c r="BS756" s="253"/>
      <c r="BT756" s="253"/>
      <c r="BU756" s="253"/>
      <c r="BV756" s="253"/>
      <c r="BW756" s="253"/>
      <c r="BX756" s="253"/>
      <c r="BY756" s="253"/>
      <c r="BZ756" s="253"/>
      <c r="CA756" s="253"/>
      <c r="CB756" s="253"/>
      <c r="CC756" s="253"/>
      <c r="CD756" s="253"/>
      <c r="CE756" s="253"/>
      <c r="CF756" s="253"/>
      <c r="CG756" s="253"/>
      <c r="CH756" s="253"/>
      <c r="CI756" s="253"/>
      <c r="CJ756" s="253"/>
      <c r="CK756" s="253"/>
      <c r="CL756" s="253"/>
      <c r="CM756" s="253"/>
      <c r="CN756" s="253"/>
      <c r="CO756" s="253"/>
      <c r="CP756" s="253"/>
      <c r="CQ756" s="253"/>
      <c r="CR756" s="253"/>
      <c r="CS756" s="253"/>
      <c r="CT756" s="253"/>
      <c r="CU756" s="253"/>
      <c r="CV756" s="253"/>
      <c r="CW756" s="253"/>
      <c r="CX756" s="253"/>
      <c r="CY756" s="253"/>
      <c r="CZ756" s="253"/>
      <c r="DA756" s="253"/>
      <c r="DB756" s="253"/>
      <c r="DC756" s="253"/>
      <c r="DD756" s="253"/>
      <c r="DE756" s="253"/>
      <c r="DF756" s="253"/>
      <c r="DG756" s="253"/>
      <c r="DH756" s="253"/>
      <c r="DI756" s="253"/>
      <c r="DJ756" s="253"/>
      <c r="DK756" s="253"/>
      <c r="DL756" s="253"/>
      <c r="DM756" s="253"/>
      <c r="DN756" s="253"/>
      <c r="DO756" s="253"/>
      <c r="DP756" s="253"/>
      <c r="DQ756" s="253"/>
      <c r="DR756" s="253"/>
      <c r="DS756" s="253"/>
      <c r="DT756" s="253"/>
      <c r="DU756" s="253"/>
      <c r="DV756" s="253"/>
      <c r="DW756" s="253"/>
      <c r="DX756" s="253"/>
      <c r="DY756" s="253"/>
      <c r="DZ756" s="253"/>
      <c r="EA756" s="253"/>
      <c r="EB756" s="253"/>
      <c r="EC756" s="253"/>
      <c r="ED756" s="253"/>
      <c r="EE756" s="253"/>
      <c r="EF756" s="253"/>
      <c r="EG756" s="253"/>
      <c r="EH756" s="253"/>
      <c r="EI756" s="253"/>
      <c r="EJ756" s="253"/>
      <c r="EK756" s="253"/>
      <c r="EL756" s="253"/>
      <c r="EM756" s="253"/>
      <c r="EN756" s="253"/>
      <c r="EO756" s="253"/>
      <c r="EP756" s="253"/>
      <c r="EQ756" s="253"/>
      <c r="ER756" s="253"/>
      <c r="ES756" s="253"/>
      <c r="ET756" s="253"/>
      <c r="EU756" s="253"/>
      <c r="EV756" s="253"/>
      <c r="EW756" s="253"/>
      <c r="EX756" s="253"/>
      <c r="EY756" s="253"/>
      <c r="EZ756" s="253"/>
      <c r="FA756" s="253"/>
      <c r="FB756" s="253"/>
      <c r="FC756" s="253"/>
      <c r="FD756" s="253"/>
      <c r="FE756" s="253"/>
      <c r="FF756" s="253"/>
      <c r="FG756" s="253"/>
      <c r="FH756" s="253"/>
      <c r="FI756" s="253"/>
      <c r="FJ756" s="253"/>
      <c r="FK756" s="253"/>
      <c r="FL756" s="253"/>
      <c r="FM756" s="253"/>
      <c r="FN756" s="253"/>
      <c r="FO756" s="253"/>
      <c r="FP756" s="253"/>
      <c r="FQ756" s="253"/>
      <c r="FR756" s="253"/>
      <c r="FS756" s="253"/>
      <c r="FT756" s="253"/>
      <c r="FU756" s="253"/>
      <c r="FV756" s="253"/>
      <c r="FW756" s="253"/>
      <c r="FX756" s="253"/>
      <c r="FY756" s="253"/>
      <c r="FZ756" s="253"/>
      <c r="GA756" s="253"/>
      <c r="GB756" s="253"/>
      <c r="GC756" s="253"/>
      <c r="GD756" s="253"/>
      <c r="GE756" s="253"/>
      <c r="GF756" s="253"/>
      <c r="GG756" s="253"/>
      <c r="GH756" s="253"/>
      <c r="GI756" s="253"/>
      <c r="GJ756" s="253"/>
      <c r="GK756" s="253"/>
      <c r="GL756" s="253"/>
      <c r="GM756" s="253"/>
      <c r="GN756" s="253"/>
      <c r="GO756" s="253"/>
      <c r="GP756" s="253"/>
      <c r="GQ756" s="253"/>
      <c r="GR756" s="253"/>
      <c r="GS756" s="253"/>
      <c r="GT756" s="253"/>
      <c r="GU756" s="253"/>
      <c r="GV756" s="253"/>
      <c r="GW756" s="253"/>
      <c r="GX756" s="253"/>
      <c r="GY756" s="253"/>
      <c r="GZ756" s="253"/>
      <c r="HA756" s="253"/>
      <c r="HB756" s="253"/>
      <c r="HC756" s="253"/>
      <c r="HD756" s="253"/>
      <c r="HE756" s="253"/>
      <c r="HF756" s="253"/>
      <c r="HG756" s="253"/>
      <c r="HH756" s="253"/>
      <c r="HI756" s="253"/>
      <c r="HJ756" s="253"/>
      <c r="HK756" s="253"/>
      <c r="HL756" s="253"/>
      <c r="HM756" s="253"/>
      <c r="HN756" s="253"/>
      <c r="HO756" s="253"/>
      <c r="HP756" s="253"/>
      <c r="HQ756" s="253"/>
      <c r="HR756" s="253"/>
      <c r="HS756" s="253"/>
      <c r="HT756" s="253"/>
      <c r="HU756" s="253"/>
      <c r="HV756" s="253"/>
      <c r="HW756" s="253"/>
      <c r="HX756" s="253"/>
      <c r="HY756" s="253"/>
      <c r="HZ756" s="253"/>
      <c r="IA756" s="253"/>
      <c r="IB756" s="253"/>
      <c r="IC756" s="253"/>
      <c r="ID756" s="253"/>
      <c r="IE756" s="253"/>
      <c r="IF756" s="253"/>
      <c r="IG756" s="253"/>
      <c r="IH756" s="253"/>
      <c r="II756" s="253"/>
      <c r="IJ756" s="253"/>
      <c r="IK756" s="253"/>
      <c r="IL756" s="253"/>
      <c r="IM756" s="253"/>
      <c r="IN756" s="253"/>
      <c r="IO756" s="253"/>
      <c r="IP756" s="253"/>
      <c r="IQ756" s="253"/>
      <c r="IR756" s="253"/>
      <c r="IS756" s="253"/>
      <c r="IT756" s="253"/>
      <c r="IU756" s="253"/>
      <c r="IV756" s="253"/>
      <c r="IW756" s="253"/>
      <c r="IX756" s="253"/>
      <c r="IY756" s="253"/>
      <c r="IZ756" s="253"/>
      <c r="JA756" s="253"/>
      <c r="JB756" s="253"/>
      <c r="JC756" s="253"/>
      <c r="JD756" s="253"/>
      <c r="JE756" s="253"/>
      <c r="JF756" s="253"/>
      <c r="JG756" s="253"/>
      <c r="JH756" s="253"/>
      <c r="JI756" s="253"/>
      <c r="JJ756" s="253"/>
      <c r="JK756" s="253"/>
      <c r="JL756" s="253"/>
      <c r="JM756" s="253"/>
      <c r="JN756" s="253"/>
      <c r="JO756" s="253"/>
      <c r="JP756" s="253"/>
      <c r="JQ756" s="253"/>
      <c r="JR756" s="253"/>
      <c r="JS756" s="253"/>
      <c r="JT756" s="253"/>
      <c r="JU756" s="253"/>
    </row>
    <row r="757" spans="1:281" s="252" customFormat="1" ht="15" customHeight="1" x14ac:dyDescent="0.25">
      <c r="A757" s="253"/>
      <c r="B757" s="253"/>
      <c r="C757" s="253"/>
      <c r="D757" s="253"/>
      <c r="E757" s="253"/>
      <c r="F757" s="253"/>
      <c r="G757" s="253"/>
      <c r="H757" s="253"/>
      <c r="I757" s="253"/>
      <c r="J757" s="253"/>
      <c r="K757" s="253"/>
      <c r="L757" s="253"/>
      <c r="M757" s="253"/>
      <c r="N757" s="253"/>
      <c r="O757" s="253"/>
      <c r="P757" s="253"/>
      <c r="Q757" s="253"/>
      <c r="R757" s="253"/>
      <c r="S757" s="253"/>
      <c r="T757" s="253"/>
      <c r="U757" s="253" t="s">
        <v>914</v>
      </c>
      <c r="V757" s="253"/>
      <c r="W757" s="253"/>
      <c r="X757" s="253"/>
      <c r="Y757" s="253"/>
      <c r="Z757" s="253"/>
      <c r="AA757" s="253"/>
      <c r="AB757" s="253"/>
      <c r="AC757" s="253" t="s">
        <v>332</v>
      </c>
      <c r="AD757" s="253"/>
      <c r="AE757" s="253"/>
      <c r="AF757" s="253"/>
      <c r="AG757" s="253"/>
      <c r="AH757" s="253"/>
      <c r="AI757" s="253"/>
      <c r="AJ757" s="253"/>
      <c r="AK757" s="253"/>
      <c r="AL757" s="253"/>
      <c r="AM757" s="253"/>
      <c r="AN757" s="253"/>
      <c r="AO757" s="253"/>
      <c r="AP757" s="253"/>
      <c r="AQ757" s="253"/>
      <c r="AR757" s="253"/>
      <c r="AS757" s="253"/>
      <c r="AT757" s="253"/>
      <c r="AU757" s="253"/>
      <c r="AV757" s="253"/>
      <c r="AW757" s="253"/>
      <c r="AX757" s="253"/>
      <c r="AY757" s="253"/>
      <c r="AZ757" s="253"/>
      <c r="BA757" s="253"/>
      <c r="BB757" s="253"/>
      <c r="BC757" s="253"/>
      <c r="BD757" s="253"/>
      <c r="BE757" s="253"/>
      <c r="BF757" s="253"/>
      <c r="BG757" s="253"/>
      <c r="BH757" s="253"/>
      <c r="BI757" s="253"/>
      <c r="BJ757" s="253"/>
      <c r="BK757" s="253"/>
      <c r="BL757" s="253"/>
      <c r="BM757" s="253"/>
      <c r="BN757" s="253"/>
      <c r="BO757" s="253"/>
      <c r="BP757" s="253"/>
      <c r="BQ757" s="253"/>
      <c r="BR757" s="253"/>
      <c r="BS757" s="253"/>
      <c r="BT757" s="253"/>
      <c r="BU757" s="253"/>
      <c r="BV757" s="253"/>
      <c r="BW757" s="253"/>
      <c r="BX757" s="253"/>
      <c r="BY757" s="253"/>
      <c r="BZ757" s="253"/>
      <c r="CA757" s="253"/>
      <c r="CB757" s="253"/>
      <c r="CC757" s="253"/>
      <c r="CD757" s="253"/>
      <c r="CE757" s="253"/>
      <c r="CF757" s="253"/>
      <c r="CG757" s="253"/>
      <c r="CH757" s="253"/>
      <c r="CI757" s="253"/>
      <c r="CJ757" s="253"/>
      <c r="CK757" s="253"/>
      <c r="CL757" s="253"/>
      <c r="CM757" s="253"/>
      <c r="CN757" s="253"/>
      <c r="CO757" s="253"/>
      <c r="CP757" s="253"/>
      <c r="CQ757" s="253"/>
      <c r="CR757" s="253"/>
      <c r="CS757" s="253"/>
      <c r="CT757" s="253"/>
      <c r="CU757" s="253"/>
      <c r="CV757" s="253"/>
      <c r="CW757" s="253"/>
      <c r="CX757" s="253"/>
      <c r="CY757" s="253"/>
      <c r="CZ757" s="253"/>
      <c r="DA757" s="253"/>
      <c r="DB757" s="253"/>
      <c r="DC757" s="253"/>
      <c r="DD757" s="253"/>
      <c r="DE757" s="253"/>
      <c r="DF757" s="253"/>
      <c r="DG757" s="253"/>
      <c r="DH757" s="253"/>
      <c r="DI757" s="253"/>
      <c r="DJ757" s="253"/>
      <c r="DK757" s="253"/>
      <c r="DL757" s="253"/>
      <c r="DM757" s="253"/>
      <c r="DN757" s="253"/>
      <c r="DO757" s="253"/>
      <c r="DP757" s="253"/>
      <c r="DQ757" s="253"/>
      <c r="DR757" s="253"/>
      <c r="DS757" s="253"/>
      <c r="DT757" s="253"/>
      <c r="DU757" s="253"/>
      <c r="DV757" s="253"/>
      <c r="DW757" s="253"/>
      <c r="DX757" s="253"/>
      <c r="DY757" s="253"/>
      <c r="DZ757" s="253"/>
      <c r="EA757" s="253"/>
      <c r="EB757" s="253"/>
      <c r="EC757" s="253"/>
      <c r="ED757" s="253"/>
      <c r="EE757" s="253"/>
      <c r="EF757" s="253"/>
      <c r="EG757" s="253"/>
      <c r="EH757" s="253"/>
      <c r="EI757" s="253"/>
      <c r="EJ757" s="253"/>
      <c r="EK757" s="253"/>
      <c r="EL757" s="253"/>
      <c r="EM757" s="253"/>
      <c r="EN757" s="253"/>
      <c r="EO757" s="253"/>
      <c r="EP757" s="253"/>
      <c r="EQ757" s="253"/>
      <c r="ER757" s="253"/>
      <c r="ES757" s="253"/>
      <c r="ET757" s="253"/>
      <c r="EU757" s="253"/>
      <c r="EV757" s="253"/>
      <c r="EW757" s="253"/>
      <c r="EX757" s="253"/>
      <c r="EY757" s="253"/>
      <c r="EZ757" s="253"/>
      <c r="FA757" s="253"/>
      <c r="FB757" s="253"/>
      <c r="FC757" s="253"/>
      <c r="FD757" s="253"/>
      <c r="FE757" s="253"/>
      <c r="FF757" s="253"/>
      <c r="FG757" s="253"/>
      <c r="FH757" s="253"/>
      <c r="FI757" s="253"/>
      <c r="FJ757" s="253"/>
      <c r="FK757" s="253"/>
      <c r="FL757" s="253"/>
      <c r="FM757" s="253"/>
      <c r="FN757" s="253"/>
      <c r="FO757" s="253"/>
      <c r="FP757" s="253"/>
      <c r="FQ757" s="253"/>
      <c r="FR757" s="253"/>
      <c r="FS757" s="253"/>
      <c r="FT757" s="253"/>
      <c r="FU757" s="253"/>
      <c r="FV757" s="253"/>
      <c r="FW757" s="253"/>
      <c r="FX757" s="253"/>
      <c r="FY757" s="253"/>
      <c r="FZ757" s="253"/>
      <c r="GA757" s="253"/>
      <c r="GB757" s="253"/>
      <c r="GC757" s="253"/>
      <c r="GD757" s="253"/>
      <c r="GE757" s="253"/>
      <c r="GF757" s="253"/>
      <c r="GG757" s="253"/>
      <c r="GH757" s="253"/>
      <c r="GI757" s="253"/>
      <c r="GJ757" s="253"/>
      <c r="GK757" s="253"/>
      <c r="GL757" s="253"/>
      <c r="GM757" s="253"/>
      <c r="GN757" s="253"/>
      <c r="GO757" s="253"/>
      <c r="GP757" s="253"/>
      <c r="GQ757" s="253"/>
      <c r="GR757" s="253"/>
      <c r="GS757" s="253"/>
      <c r="GT757" s="253"/>
      <c r="GU757" s="253"/>
      <c r="GV757" s="253"/>
      <c r="GW757" s="253"/>
      <c r="GX757" s="253"/>
      <c r="GY757" s="253"/>
      <c r="GZ757" s="253"/>
      <c r="HA757" s="253"/>
      <c r="HB757" s="253"/>
      <c r="HC757" s="253"/>
      <c r="HD757" s="253"/>
      <c r="HE757" s="253"/>
      <c r="HF757" s="253"/>
      <c r="HG757" s="253"/>
      <c r="HH757" s="253"/>
      <c r="HI757" s="253"/>
      <c r="HJ757" s="253"/>
      <c r="HK757" s="253"/>
      <c r="HL757" s="253"/>
      <c r="HM757" s="253"/>
      <c r="HN757" s="253"/>
      <c r="HO757" s="253"/>
      <c r="HP757" s="253"/>
      <c r="HQ757" s="253"/>
      <c r="HR757" s="253"/>
      <c r="HS757" s="253"/>
      <c r="HT757" s="253"/>
      <c r="HU757" s="253"/>
      <c r="HV757" s="253"/>
      <c r="HW757" s="253"/>
      <c r="HX757" s="253"/>
      <c r="HY757" s="253"/>
      <c r="HZ757" s="253"/>
      <c r="IA757" s="253"/>
      <c r="IB757" s="253"/>
      <c r="IC757" s="253"/>
      <c r="ID757" s="253"/>
      <c r="IE757" s="253"/>
      <c r="IF757" s="253"/>
      <c r="IG757" s="253"/>
      <c r="IH757" s="253"/>
      <c r="II757" s="253"/>
      <c r="IJ757" s="253"/>
      <c r="IK757" s="253"/>
      <c r="IL757" s="253"/>
      <c r="IM757" s="253"/>
      <c r="IN757" s="253"/>
      <c r="IO757" s="253"/>
      <c r="IP757" s="253"/>
      <c r="IQ757" s="253"/>
      <c r="IR757" s="253"/>
      <c r="IS757" s="253"/>
      <c r="IT757" s="253"/>
      <c r="IU757" s="253"/>
      <c r="IV757" s="253"/>
      <c r="IW757" s="253"/>
      <c r="IX757" s="253"/>
      <c r="IY757" s="253"/>
      <c r="IZ757" s="253"/>
      <c r="JA757" s="253"/>
      <c r="JB757" s="253"/>
      <c r="JC757" s="253"/>
      <c r="JD757" s="253"/>
      <c r="JE757" s="253"/>
      <c r="JF757" s="253"/>
      <c r="JG757" s="253"/>
      <c r="JH757" s="253"/>
      <c r="JI757" s="253"/>
      <c r="JJ757" s="253"/>
      <c r="JK757" s="253"/>
      <c r="JL757" s="253"/>
      <c r="JM757" s="253"/>
      <c r="JN757" s="253"/>
      <c r="JO757" s="253"/>
      <c r="JP757" s="253"/>
      <c r="JQ757" s="253"/>
      <c r="JR757" s="253"/>
      <c r="JS757" s="253"/>
      <c r="JT757" s="253"/>
      <c r="JU757" s="253"/>
    </row>
    <row r="758" spans="1:281" s="252" customFormat="1" ht="15" customHeight="1" x14ac:dyDescent="0.25">
      <c r="A758" s="253"/>
      <c r="B758" s="253"/>
      <c r="C758" s="253"/>
      <c r="D758" s="253"/>
      <c r="E758" s="253"/>
      <c r="F758" s="253"/>
      <c r="G758" s="253"/>
      <c r="H758" s="253"/>
      <c r="I758" s="253"/>
      <c r="J758" s="253"/>
      <c r="K758" s="253"/>
      <c r="L758" s="253"/>
      <c r="M758" s="253"/>
      <c r="N758" s="253"/>
      <c r="O758" s="253"/>
      <c r="P758" s="253"/>
      <c r="Q758" s="253"/>
      <c r="R758" s="253"/>
      <c r="S758" s="253"/>
      <c r="T758" s="253"/>
      <c r="U758" s="253" t="s">
        <v>915</v>
      </c>
      <c r="V758" s="253"/>
      <c r="W758" s="253"/>
      <c r="X758" s="253"/>
      <c r="Y758" s="253"/>
      <c r="Z758" s="253"/>
      <c r="AA758" s="253"/>
      <c r="AB758" s="253"/>
      <c r="AC758" s="253" t="s">
        <v>332</v>
      </c>
      <c r="AD758" s="253"/>
      <c r="AE758" s="253"/>
      <c r="AF758" s="253"/>
      <c r="AG758" s="253"/>
      <c r="AH758" s="253"/>
      <c r="AI758" s="253"/>
      <c r="AJ758" s="253"/>
      <c r="AK758" s="253"/>
      <c r="AL758" s="253"/>
      <c r="AM758" s="253"/>
      <c r="AN758" s="253"/>
      <c r="AO758" s="253"/>
      <c r="AP758" s="253"/>
      <c r="AQ758" s="253"/>
      <c r="AR758" s="253"/>
      <c r="AS758" s="253"/>
      <c r="AT758" s="253"/>
      <c r="AU758" s="253"/>
      <c r="AV758" s="253"/>
      <c r="AW758" s="253"/>
      <c r="AX758" s="253"/>
      <c r="AY758" s="253"/>
      <c r="AZ758" s="253"/>
      <c r="BA758" s="253"/>
      <c r="BB758" s="253"/>
      <c r="BC758" s="253"/>
      <c r="BD758" s="253"/>
      <c r="BE758" s="253"/>
      <c r="BF758" s="253"/>
      <c r="BG758" s="253"/>
      <c r="BH758" s="253"/>
      <c r="BI758" s="253"/>
      <c r="BJ758" s="253"/>
      <c r="BK758" s="253"/>
      <c r="BL758" s="253"/>
      <c r="BM758" s="253"/>
      <c r="BN758" s="253"/>
      <c r="BO758" s="253"/>
      <c r="BP758" s="253"/>
      <c r="BQ758" s="253"/>
      <c r="BR758" s="253"/>
      <c r="BS758" s="253"/>
      <c r="BT758" s="253"/>
      <c r="BU758" s="253"/>
      <c r="BV758" s="253"/>
      <c r="BW758" s="253"/>
      <c r="BX758" s="253"/>
      <c r="BY758" s="253"/>
      <c r="BZ758" s="253"/>
      <c r="CA758" s="253"/>
      <c r="CB758" s="253"/>
      <c r="CC758" s="253"/>
      <c r="CD758" s="253"/>
      <c r="CE758" s="253"/>
      <c r="CF758" s="253"/>
      <c r="CG758" s="253"/>
      <c r="CH758" s="253"/>
      <c r="CI758" s="253"/>
      <c r="CJ758" s="253"/>
      <c r="CK758" s="253"/>
      <c r="CL758" s="253"/>
      <c r="CM758" s="253"/>
      <c r="CN758" s="253"/>
      <c r="CO758" s="253"/>
      <c r="CP758" s="253"/>
      <c r="CQ758" s="253"/>
      <c r="CR758" s="253"/>
      <c r="CS758" s="253"/>
      <c r="CT758" s="253"/>
      <c r="CU758" s="253"/>
      <c r="CV758" s="253"/>
      <c r="CW758" s="253"/>
      <c r="CX758" s="253"/>
      <c r="CY758" s="253"/>
      <c r="CZ758" s="253"/>
      <c r="DA758" s="253"/>
      <c r="DB758" s="253"/>
      <c r="DC758" s="253"/>
      <c r="DD758" s="253"/>
      <c r="DE758" s="253"/>
      <c r="DF758" s="253"/>
      <c r="DG758" s="253"/>
      <c r="DH758" s="253"/>
      <c r="DI758" s="253"/>
      <c r="DJ758" s="253"/>
      <c r="DK758" s="253"/>
      <c r="DL758" s="253"/>
      <c r="DM758" s="253"/>
      <c r="DN758" s="253"/>
      <c r="DO758" s="253"/>
      <c r="DP758" s="253"/>
      <c r="DQ758" s="253"/>
      <c r="DR758" s="253"/>
      <c r="DS758" s="253"/>
      <c r="DT758" s="253"/>
      <c r="DU758" s="253"/>
      <c r="DV758" s="253"/>
      <c r="DW758" s="253"/>
      <c r="DX758" s="253"/>
      <c r="DY758" s="253"/>
      <c r="DZ758" s="253"/>
      <c r="EA758" s="253"/>
      <c r="EB758" s="253"/>
      <c r="EC758" s="253"/>
      <c r="ED758" s="253"/>
      <c r="EE758" s="253"/>
      <c r="EF758" s="253"/>
      <c r="EG758" s="253"/>
      <c r="EH758" s="253"/>
      <c r="EI758" s="253"/>
      <c r="EJ758" s="253"/>
      <c r="EK758" s="253"/>
      <c r="EL758" s="253"/>
      <c r="EM758" s="253"/>
      <c r="EN758" s="253"/>
      <c r="EO758" s="253"/>
      <c r="EP758" s="253"/>
      <c r="EQ758" s="253"/>
      <c r="ER758" s="253"/>
      <c r="ES758" s="253"/>
      <c r="ET758" s="253"/>
      <c r="EU758" s="253"/>
      <c r="EV758" s="253"/>
      <c r="EW758" s="253"/>
      <c r="EX758" s="253"/>
      <c r="EY758" s="253"/>
      <c r="EZ758" s="253"/>
      <c r="FA758" s="253"/>
      <c r="FB758" s="253"/>
      <c r="FC758" s="253"/>
      <c r="FD758" s="253"/>
      <c r="FE758" s="253"/>
      <c r="FF758" s="253"/>
      <c r="FG758" s="253"/>
      <c r="FH758" s="253"/>
      <c r="FI758" s="253"/>
      <c r="FJ758" s="253"/>
      <c r="FK758" s="253"/>
      <c r="FL758" s="253"/>
      <c r="FM758" s="253"/>
      <c r="FN758" s="253"/>
      <c r="FO758" s="253"/>
      <c r="FP758" s="253"/>
      <c r="FQ758" s="253"/>
      <c r="FR758" s="253"/>
      <c r="FS758" s="253"/>
      <c r="FT758" s="253"/>
      <c r="FU758" s="253"/>
      <c r="FV758" s="253"/>
      <c r="FW758" s="253"/>
      <c r="FX758" s="253"/>
      <c r="FY758" s="253"/>
      <c r="FZ758" s="253"/>
      <c r="GA758" s="253"/>
      <c r="GB758" s="253"/>
      <c r="GC758" s="253"/>
      <c r="GD758" s="253"/>
      <c r="GE758" s="253"/>
      <c r="GF758" s="253"/>
      <c r="GG758" s="253"/>
      <c r="GH758" s="253"/>
      <c r="GI758" s="253"/>
      <c r="GJ758" s="253"/>
      <c r="GK758" s="253"/>
      <c r="GL758" s="253"/>
      <c r="GM758" s="253"/>
      <c r="GN758" s="253"/>
      <c r="GO758" s="253"/>
      <c r="GP758" s="253"/>
      <c r="GQ758" s="253"/>
      <c r="GR758" s="253"/>
      <c r="GS758" s="253"/>
      <c r="GT758" s="253"/>
      <c r="GU758" s="253"/>
      <c r="GV758" s="253"/>
      <c r="GW758" s="253"/>
      <c r="GX758" s="253"/>
      <c r="GY758" s="253"/>
      <c r="GZ758" s="253"/>
      <c r="HA758" s="253"/>
      <c r="HB758" s="253"/>
      <c r="HC758" s="253"/>
      <c r="HD758" s="253"/>
      <c r="HE758" s="253"/>
      <c r="HF758" s="253"/>
      <c r="HG758" s="253"/>
      <c r="HH758" s="253"/>
      <c r="HI758" s="253"/>
      <c r="HJ758" s="253"/>
      <c r="HK758" s="253"/>
      <c r="HL758" s="253"/>
      <c r="HM758" s="253"/>
      <c r="HN758" s="253"/>
      <c r="HO758" s="253"/>
      <c r="HP758" s="253"/>
      <c r="HQ758" s="253"/>
      <c r="HR758" s="253"/>
      <c r="HS758" s="253"/>
      <c r="HT758" s="253"/>
      <c r="HU758" s="253"/>
      <c r="HV758" s="253"/>
      <c r="HW758" s="253"/>
      <c r="HX758" s="253"/>
      <c r="HY758" s="253"/>
      <c r="HZ758" s="253"/>
      <c r="IA758" s="253"/>
      <c r="IB758" s="253"/>
      <c r="IC758" s="253"/>
      <c r="ID758" s="253"/>
      <c r="IE758" s="253"/>
      <c r="IF758" s="253"/>
      <c r="IG758" s="253"/>
      <c r="IH758" s="253"/>
      <c r="II758" s="253"/>
      <c r="IJ758" s="253"/>
      <c r="IK758" s="253"/>
      <c r="IL758" s="253"/>
      <c r="IM758" s="253"/>
      <c r="IN758" s="253"/>
      <c r="IO758" s="253"/>
      <c r="IP758" s="253"/>
      <c r="IQ758" s="253"/>
      <c r="IR758" s="253"/>
      <c r="IS758" s="253"/>
      <c r="IT758" s="253"/>
      <c r="IU758" s="253"/>
      <c r="IV758" s="253"/>
      <c r="IW758" s="253"/>
      <c r="IX758" s="253"/>
      <c r="IY758" s="253"/>
      <c r="IZ758" s="253"/>
      <c r="JA758" s="253"/>
      <c r="JB758" s="253"/>
      <c r="JC758" s="253"/>
      <c r="JD758" s="253"/>
      <c r="JE758" s="253"/>
      <c r="JF758" s="253"/>
      <c r="JG758" s="253"/>
      <c r="JH758" s="253"/>
      <c r="JI758" s="253"/>
      <c r="JJ758" s="253"/>
      <c r="JK758" s="253"/>
      <c r="JL758" s="253"/>
      <c r="JM758" s="253"/>
      <c r="JN758" s="253"/>
      <c r="JO758" s="253"/>
      <c r="JP758" s="253"/>
      <c r="JQ758" s="253"/>
      <c r="JR758" s="253"/>
      <c r="JS758" s="253"/>
      <c r="JT758" s="253"/>
      <c r="JU758" s="253"/>
    </row>
    <row r="759" spans="1:281" s="252" customFormat="1" ht="15" customHeight="1" x14ac:dyDescent="0.25">
      <c r="A759" s="253"/>
      <c r="B759" s="253"/>
      <c r="C759" s="253"/>
      <c r="D759" s="253"/>
      <c r="E759" s="253"/>
      <c r="F759" s="253"/>
      <c r="G759" s="253"/>
      <c r="H759" s="253"/>
      <c r="I759" s="253"/>
      <c r="J759" s="253"/>
      <c r="K759" s="253"/>
      <c r="L759" s="253"/>
      <c r="M759" s="253"/>
      <c r="N759" s="253"/>
      <c r="O759" s="253"/>
      <c r="P759" s="253"/>
      <c r="Q759" s="253"/>
      <c r="R759" s="253"/>
      <c r="S759" s="253"/>
      <c r="T759" s="253"/>
      <c r="U759" s="253" t="s">
        <v>916</v>
      </c>
      <c r="V759" s="253"/>
      <c r="W759" s="253"/>
      <c r="X759" s="253"/>
      <c r="Y759" s="253"/>
      <c r="Z759" s="253"/>
      <c r="AA759" s="253"/>
      <c r="AB759" s="253"/>
      <c r="AC759" s="253" t="s">
        <v>323</v>
      </c>
      <c r="AD759" s="253"/>
      <c r="AE759" s="253"/>
      <c r="AF759" s="253"/>
      <c r="AG759" s="253"/>
      <c r="AH759" s="253"/>
      <c r="AI759" s="253"/>
      <c r="AJ759" s="253"/>
      <c r="AK759" s="253"/>
      <c r="AL759" s="253"/>
      <c r="AM759" s="253"/>
      <c r="AN759" s="253"/>
      <c r="AO759" s="253"/>
      <c r="AP759" s="253"/>
      <c r="AQ759" s="253"/>
      <c r="AR759" s="253"/>
      <c r="AS759" s="253"/>
      <c r="AT759" s="253"/>
      <c r="AU759" s="253"/>
      <c r="AV759" s="253"/>
      <c r="AW759" s="253"/>
      <c r="AX759" s="253"/>
      <c r="AY759" s="253"/>
      <c r="AZ759" s="253"/>
      <c r="BA759" s="253"/>
      <c r="BB759" s="253"/>
      <c r="BC759" s="253"/>
      <c r="BD759" s="253"/>
      <c r="BE759" s="253"/>
      <c r="BF759" s="253"/>
      <c r="BG759" s="253"/>
      <c r="BH759" s="253"/>
      <c r="BI759" s="253"/>
      <c r="BJ759" s="253"/>
      <c r="BK759" s="253"/>
      <c r="BL759" s="253"/>
      <c r="BM759" s="253"/>
      <c r="BN759" s="253"/>
      <c r="BO759" s="253"/>
      <c r="BP759" s="253"/>
      <c r="BQ759" s="253"/>
      <c r="BR759" s="253"/>
      <c r="BS759" s="253"/>
      <c r="BT759" s="253"/>
      <c r="BU759" s="253"/>
      <c r="BV759" s="253"/>
      <c r="BW759" s="253"/>
      <c r="BX759" s="253"/>
      <c r="BY759" s="253"/>
      <c r="BZ759" s="253"/>
      <c r="CA759" s="253"/>
      <c r="CB759" s="253"/>
      <c r="CC759" s="253"/>
      <c r="CD759" s="253"/>
      <c r="CE759" s="253"/>
      <c r="CF759" s="253"/>
      <c r="CG759" s="253"/>
      <c r="CH759" s="253"/>
      <c r="CI759" s="253"/>
      <c r="CJ759" s="253"/>
      <c r="CK759" s="253"/>
      <c r="CL759" s="253"/>
      <c r="CM759" s="253"/>
      <c r="CN759" s="253"/>
      <c r="CO759" s="253"/>
      <c r="CP759" s="253"/>
      <c r="CQ759" s="253"/>
      <c r="CR759" s="253"/>
      <c r="CS759" s="253"/>
      <c r="CT759" s="253"/>
      <c r="CU759" s="253"/>
      <c r="CV759" s="253"/>
      <c r="CW759" s="253"/>
      <c r="CX759" s="253"/>
      <c r="CY759" s="253"/>
      <c r="CZ759" s="253"/>
      <c r="DA759" s="253"/>
      <c r="DB759" s="253"/>
      <c r="DC759" s="253"/>
      <c r="DD759" s="253"/>
      <c r="DE759" s="253"/>
      <c r="DF759" s="253"/>
      <c r="DG759" s="253"/>
      <c r="DH759" s="253"/>
      <c r="DI759" s="253"/>
      <c r="DJ759" s="253"/>
      <c r="DK759" s="253"/>
      <c r="DL759" s="253"/>
      <c r="DM759" s="253"/>
      <c r="DN759" s="253"/>
      <c r="DO759" s="253"/>
      <c r="DP759" s="253"/>
      <c r="DQ759" s="253"/>
      <c r="DR759" s="253"/>
      <c r="DS759" s="253"/>
      <c r="DT759" s="253"/>
      <c r="DU759" s="253"/>
      <c r="DV759" s="253"/>
      <c r="DW759" s="253"/>
      <c r="DX759" s="253"/>
      <c r="DY759" s="253"/>
      <c r="DZ759" s="253"/>
      <c r="EA759" s="253"/>
      <c r="EB759" s="253"/>
      <c r="EC759" s="253"/>
      <c r="ED759" s="253"/>
      <c r="EE759" s="253"/>
      <c r="EF759" s="253"/>
      <c r="EG759" s="253"/>
      <c r="EH759" s="253"/>
      <c r="EI759" s="253"/>
      <c r="EJ759" s="253"/>
      <c r="EK759" s="253"/>
      <c r="EL759" s="253"/>
      <c r="EM759" s="253"/>
      <c r="EN759" s="253"/>
      <c r="EO759" s="253"/>
      <c r="EP759" s="253"/>
      <c r="EQ759" s="253"/>
      <c r="ER759" s="253"/>
      <c r="ES759" s="253"/>
      <c r="ET759" s="253"/>
      <c r="EU759" s="253"/>
      <c r="EV759" s="253"/>
      <c r="EW759" s="253"/>
      <c r="EX759" s="253"/>
      <c r="EY759" s="253"/>
      <c r="EZ759" s="253"/>
      <c r="FA759" s="253"/>
      <c r="FB759" s="253"/>
      <c r="FC759" s="253"/>
      <c r="FD759" s="253"/>
      <c r="FE759" s="253"/>
      <c r="FF759" s="253"/>
      <c r="FG759" s="253"/>
      <c r="FH759" s="253"/>
      <c r="FI759" s="253"/>
      <c r="FJ759" s="253"/>
      <c r="FK759" s="253"/>
      <c r="FL759" s="253"/>
      <c r="FM759" s="253"/>
      <c r="FN759" s="253"/>
      <c r="FO759" s="253"/>
      <c r="FP759" s="253"/>
      <c r="FQ759" s="253"/>
      <c r="FR759" s="253"/>
      <c r="FS759" s="253"/>
      <c r="FT759" s="253"/>
      <c r="FU759" s="253"/>
      <c r="FV759" s="253"/>
      <c r="FW759" s="253"/>
      <c r="FX759" s="253"/>
      <c r="FY759" s="253"/>
      <c r="FZ759" s="253"/>
      <c r="GA759" s="253"/>
      <c r="GB759" s="253"/>
      <c r="GC759" s="253"/>
      <c r="GD759" s="253"/>
      <c r="GE759" s="253"/>
      <c r="GF759" s="253"/>
      <c r="GG759" s="253"/>
      <c r="GH759" s="253"/>
      <c r="GI759" s="253"/>
      <c r="GJ759" s="253"/>
      <c r="GK759" s="253"/>
      <c r="GL759" s="253"/>
      <c r="GM759" s="253"/>
      <c r="GN759" s="253"/>
      <c r="GO759" s="253"/>
      <c r="GP759" s="253"/>
      <c r="GQ759" s="253"/>
      <c r="GR759" s="253"/>
      <c r="GS759" s="253"/>
      <c r="GT759" s="253"/>
      <c r="GU759" s="253"/>
      <c r="GV759" s="253"/>
      <c r="GW759" s="253"/>
      <c r="GX759" s="253"/>
      <c r="GY759" s="253"/>
      <c r="GZ759" s="253"/>
      <c r="HA759" s="253"/>
      <c r="HB759" s="253"/>
      <c r="HC759" s="253"/>
      <c r="HD759" s="253"/>
      <c r="HE759" s="253"/>
      <c r="HF759" s="253"/>
      <c r="HG759" s="253"/>
      <c r="HH759" s="253"/>
      <c r="HI759" s="253"/>
      <c r="HJ759" s="253"/>
      <c r="HK759" s="253"/>
      <c r="HL759" s="253"/>
      <c r="HM759" s="253"/>
      <c r="HN759" s="253"/>
      <c r="HO759" s="253"/>
      <c r="HP759" s="253"/>
      <c r="HQ759" s="253"/>
      <c r="HR759" s="253"/>
      <c r="HS759" s="253"/>
      <c r="HT759" s="253"/>
      <c r="HU759" s="253"/>
      <c r="HV759" s="253"/>
      <c r="HW759" s="253"/>
      <c r="HX759" s="253"/>
      <c r="HY759" s="253"/>
      <c r="HZ759" s="253"/>
      <c r="IA759" s="253"/>
      <c r="IB759" s="253"/>
      <c r="IC759" s="253"/>
      <c r="ID759" s="253"/>
      <c r="IE759" s="253"/>
      <c r="IF759" s="253"/>
      <c r="IG759" s="253"/>
      <c r="IH759" s="253"/>
      <c r="II759" s="253"/>
      <c r="IJ759" s="253"/>
      <c r="IK759" s="253"/>
      <c r="IL759" s="253"/>
      <c r="IM759" s="253"/>
      <c r="IN759" s="253"/>
      <c r="IO759" s="253"/>
      <c r="IP759" s="253"/>
      <c r="IQ759" s="253"/>
      <c r="IR759" s="253"/>
      <c r="IS759" s="253"/>
      <c r="IT759" s="253"/>
      <c r="IU759" s="253"/>
      <c r="IV759" s="253"/>
      <c r="IW759" s="253"/>
      <c r="IX759" s="253"/>
      <c r="IY759" s="253"/>
      <c r="IZ759" s="253"/>
      <c r="JA759" s="253"/>
      <c r="JB759" s="253"/>
      <c r="JC759" s="253"/>
      <c r="JD759" s="253"/>
      <c r="JE759" s="253"/>
      <c r="JF759" s="253"/>
      <c r="JG759" s="253"/>
      <c r="JH759" s="253"/>
      <c r="JI759" s="253"/>
      <c r="JJ759" s="253"/>
      <c r="JK759" s="253"/>
      <c r="JL759" s="253"/>
      <c r="JM759" s="253"/>
      <c r="JN759" s="253"/>
      <c r="JO759" s="253"/>
      <c r="JP759" s="253"/>
      <c r="JQ759" s="253"/>
      <c r="JR759" s="253"/>
      <c r="JS759" s="253"/>
      <c r="JT759" s="253"/>
      <c r="JU759" s="253"/>
    </row>
    <row r="760" spans="1:281" s="252" customFormat="1" ht="15" customHeight="1" x14ac:dyDescent="0.25">
      <c r="A760" s="253"/>
      <c r="B760" s="253"/>
      <c r="C760" s="253"/>
      <c r="D760" s="253"/>
      <c r="E760" s="253"/>
      <c r="F760" s="253"/>
      <c r="G760" s="253"/>
      <c r="H760" s="253"/>
      <c r="I760" s="253"/>
      <c r="J760" s="253"/>
      <c r="K760" s="253"/>
      <c r="L760" s="253"/>
      <c r="M760" s="253"/>
      <c r="N760" s="253"/>
      <c r="O760" s="253"/>
      <c r="P760" s="253"/>
      <c r="Q760" s="253"/>
      <c r="R760" s="253"/>
      <c r="S760" s="253"/>
      <c r="T760" s="253"/>
      <c r="U760" s="253" t="s">
        <v>917</v>
      </c>
      <c r="V760" s="253"/>
      <c r="W760" s="253"/>
      <c r="X760" s="253"/>
      <c r="Y760" s="253"/>
      <c r="Z760" s="253"/>
      <c r="AA760" s="253"/>
      <c r="AB760" s="253"/>
      <c r="AC760" s="253" t="s">
        <v>318</v>
      </c>
      <c r="AD760" s="253"/>
      <c r="AE760" s="253"/>
      <c r="AF760" s="253"/>
      <c r="AG760" s="253"/>
      <c r="AH760" s="253"/>
      <c r="AI760" s="253"/>
      <c r="AJ760" s="253"/>
      <c r="AK760" s="253"/>
      <c r="AL760" s="253"/>
      <c r="AM760" s="253"/>
      <c r="AN760" s="253"/>
      <c r="AO760" s="253"/>
      <c r="AP760" s="253"/>
      <c r="AQ760" s="253"/>
      <c r="AR760" s="253"/>
      <c r="AS760" s="253"/>
      <c r="AT760" s="253"/>
      <c r="AU760" s="253"/>
      <c r="AV760" s="253"/>
      <c r="AW760" s="253"/>
      <c r="AX760" s="253"/>
      <c r="AY760" s="253"/>
      <c r="AZ760" s="253"/>
      <c r="BA760" s="253"/>
      <c r="BB760" s="253"/>
      <c r="BC760" s="253"/>
      <c r="BD760" s="253"/>
      <c r="BE760" s="253"/>
      <c r="BF760" s="253"/>
      <c r="BG760" s="253"/>
      <c r="BH760" s="253"/>
      <c r="BI760" s="253"/>
      <c r="BJ760" s="253"/>
      <c r="BK760" s="253"/>
      <c r="BL760" s="253"/>
      <c r="BM760" s="253"/>
      <c r="BN760" s="253"/>
      <c r="BO760" s="253"/>
      <c r="BP760" s="253"/>
      <c r="BQ760" s="253"/>
      <c r="BR760" s="253"/>
      <c r="BS760" s="253"/>
      <c r="BT760" s="253"/>
      <c r="BU760" s="253"/>
      <c r="BV760" s="253"/>
      <c r="BW760" s="253"/>
      <c r="BX760" s="253"/>
      <c r="BY760" s="253"/>
      <c r="BZ760" s="253"/>
      <c r="CA760" s="253"/>
      <c r="CB760" s="253"/>
      <c r="CC760" s="253"/>
      <c r="CD760" s="253"/>
      <c r="CE760" s="253"/>
      <c r="CF760" s="253"/>
      <c r="CG760" s="253"/>
      <c r="CH760" s="253"/>
      <c r="CI760" s="253"/>
      <c r="CJ760" s="253"/>
      <c r="CK760" s="253"/>
      <c r="CL760" s="253"/>
      <c r="CM760" s="253"/>
      <c r="CN760" s="253"/>
      <c r="CO760" s="253"/>
      <c r="CP760" s="253"/>
      <c r="CQ760" s="253"/>
      <c r="CR760" s="253"/>
      <c r="CS760" s="253"/>
      <c r="CT760" s="253"/>
      <c r="CU760" s="253"/>
      <c r="CV760" s="253"/>
      <c r="CW760" s="253"/>
      <c r="CX760" s="253"/>
      <c r="CY760" s="253"/>
      <c r="CZ760" s="253"/>
      <c r="DA760" s="253"/>
      <c r="DB760" s="253"/>
      <c r="DC760" s="253"/>
      <c r="DD760" s="253"/>
      <c r="DE760" s="253"/>
      <c r="DF760" s="253"/>
      <c r="DG760" s="253"/>
      <c r="DH760" s="253"/>
      <c r="DI760" s="253"/>
      <c r="DJ760" s="253"/>
      <c r="DK760" s="253"/>
      <c r="DL760" s="253"/>
      <c r="DM760" s="253"/>
      <c r="DN760" s="253"/>
      <c r="DO760" s="253"/>
      <c r="DP760" s="253"/>
      <c r="DQ760" s="253"/>
      <c r="DR760" s="253"/>
      <c r="DS760" s="253"/>
      <c r="DT760" s="253"/>
      <c r="DU760" s="253"/>
      <c r="DV760" s="253"/>
      <c r="DW760" s="253"/>
      <c r="DX760" s="253"/>
      <c r="DY760" s="253"/>
      <c r="DZ760" s="253"/>
      <c r="EA760" s="253"/>
      <c r="EB760" s="253"/>
      <c r="EC760" s="253"/>
      <c r="ED760" s="253"/>
      <c r="EE760" s="253"/>
      <c r="EF760" s="253"/>
      <c r="EG760" s="253"/>
      <c r="EH760" s="253"/>
      <c r="EI760" s="253"/>
      <c r="EJ760" s="253"/>
      <c r="EK760" s="253"/>
      <c r="EL760" s="253"/>
      <c r="EM760" s="253"/>
      <c r="EN760" s="253"/>
      <c r="EO760" s="253"/>
      <c r="EP760" s="253"/>
      <c r="EQ760" s="253"/>
      <c r="ER760" s="253"/>
      <c r="ES760" s="253"/>
      <c r="ET760" s="253"/>
      <c r="EU760" s="253"/>
      <c r="EV760" s="253"/>
      <c r="EW760" s="253"/>
      <c r="EX760" s="253"/>
      <c r="EY760" s="253"/>
      <c r="EZ760" s="253"/>
      <c r="FA760" s="253"/>
      <c r="FB760" s="253"/>
      <c r="FC760" s="253"/>
      <c r="FD760" s="253"/>
      <c r="FE760" s="253"/>
      <c r="FF760" s="253"/>
      <c r="FG760" s="253"/>
      <c r="FH760" s="253"/>
      <c r="FI760" s="253"/>
      <c r="FJ760" s="253"/>
      <c r="FK760" s="253"/>
      <c r="FL760" s="253"/>
      <c r="FM760" s="253"/>
      <c r="FN760" s="253"/>
      <c r="FO760" s="253"/>
      <c r="FP760" s="253"/>
      <c r="FQ760" s="253"/>
      <c r="FR760" s="253"/>
      <c r="FS760" s="253"/>
      <c r="FT760" s="253"/>
      <c r="FU760" s="253"/>
      <c r="FV760" s="253"/>
      <c r="FW760" s="253"/>
      <c r="FX760" s="253"/>
      <c r="FY760" s="253"/>
      <c r="FZ760" s="253"/>
      <c r="GA760" s="253"/>
      <c r="GB760" s="253"/>
      <c r="GC760" s="253"/>
      <c r="GD760" s="253"/>
      <c r="GE760" s="253"/>
      <c r="GF760" s="253"/>
      <c r="GG760" s="253"/>
      <c r="GH760" s="253"/>
      <c r="GI760" s="253"/>
      <c r="GJ760" s="253"/>
      <c r="GK760" s="253"/>
      <c r="GL760" s="253"/>
      <c r="GM760" s="253"/>
      <c r="GN760" s="253"/>
      <c r="GO760" s="253"/>
      <c r="GP760" s="253"/>
      <c r="GQ760" s="253"/>
      <c r="GR760" s="253"/>
      <c r="GS760" s="253"/>
      <c r="GT760" s="253"/>
      <c r="GU760" s="253"/>
      <c r="GV760" s="253"/>
      <c r="GW760" s="253"/>
      <c r="GX760" s="253"/>
      <c r="GY760" s="253"/>
      <c r="GZ760" s="253"/>
      <c r="HA760" s="253"/>
      <c r="HB760" s="253"/>
      <c r="HC760" s="253"/>
      <c r="HD760" s="253"/>
      <c r="HE760" s="253"/>
      <c r="HF760" s="253"/>
      <c r="HG760" s="253"/>
      <c r="HH760" s="253"/>
      <c r="HI760" s="253"/>
      <c r="HJ760" s="253"/>
      <c r="HK760" s="253"/>
      <c r="HL760" s="253"/>
      <c r="HM760" s="253"/>
      <c r="HN760" s="253"/>
      <c r="HO760" s="253"/>
      <c r="HP760" s="253"/>
      <c r="HQ760" s="253"/>
      <c r="HR760" s="253"/>
      <c r="HS760" s="253"/>
      <c r="HT760" s="253"/>
      <c r="HU760" s="253"/>
      <c r="HV760" s="253"/>
      <c r="HW760" s="253"/>
      <c r="HX760" s="253"/>
      <c r="HY760" s="253"/>
      <c r="HZ760" s="253"/>
      <c r="IA760" s="253"/>
      <c r="IB760" s="253"/>
      <c r="IC760" s="253"/>
      <c r="ID760" s="253"/>
      <c r="IE760" s="253"/>
      <c r="IF760" s="253"/>
      <c r="IG760" s="253"/>
      <c r="IH760" s="253"/>
      <c r="II760" s="253"/>
      <c r="IJ760" s="253"/>
      <c r="IK760" s="253"/>
      <c r="IL760" s="253"/>
      <c r="IM760" s="253"/>
      <c r="IN760" s="253"/>
      <c r="IO760" s="253"/>
      <c r="IP760" s="253"/>
      <c r="IQ760" s="253"/>
      <c r="IR760" s="253"/>
      <c r="IS760" s="253"/>
      <c r="IT760" s="253"/>
      <c r="IU760" s="253"/>
      <c r="IV760" s="253"/>
      <c r="IW760" s="253"/>
      <c r="IX760" s="253"/>
      <c r="IY760" s="253"/>
      <c r="IZ760" s="253"/>
      <c r="JA760" s="253"/>
      <c r="JB760" s="253"/>
      <c r="JC760" s="253"/>
      <c r="JD760" s="253"/>
      <c r="JE760" s="253"/>
      <c r="JF760" s="253"/>
      <c r="JG760" s="253"/>
      <c r="JH760" s="253"/>
      <c r="JI760" s="253"/>
      <c r="JJ760" s="253"/>
      <c r="JK760" s="253"/>
      <c r="JL760" s="253"/>
      <c r="JM760" s="253"/>
      <c r="JN760" s="253"/>
      <c r="JO760" s="253"/>
      <c r="JP760" s="253"/>
      <c r="JQ760" s="253"/>
      <c r="JR760" s="253"/>
      <c r="JS760" s="253"/>
      <c r="JT760" s="253"/>
      <c r="JU760" s="253"/>
    </row>
    <row r="761" spans="1:281" s="252" customFormat="1" ht="15" customHeight="1" x14ac:dyDescent="0.25">
      <c r="A761" s="253"/>
      <c r="B761" s="253"/>
      <c r="C761" s="253"/>
      <c r="D761" s="253"/>
      <c r="E761" s="253"/>
      <c r="F761" s="253"/>
      <c r="G761" s="253"/>
      <c r="H761" s="253"/>
      <c r="I761" s="253"/>
      <c r="J761" s="253"/>
      <c r="K761" s="253"/>
      <c r="L761" s="253"/>
      <c r="M761" s="253"/>
      <c r="N761" s="253"/>
      <c r="O761" s="253"/>
      <c r="P761" s="253"/>
      <c r="Q761" s="253"/>
      <c r="R761" s="253"/>
      <c r="S761" s="253"/>
      <c r="T761" s="253"/>
      <c r="U761" s="253" t="s">
        <v>918</v>
      </c>
      <c r="V761" s="253"/>
      <c r="W761" s="253"/>
      <c r="X761" s="253"/>
      <c r="Y761" s="253"/>
      <c r="Z761" s="253"/>
      <c r="AA761" s="253"/>
      <c r="AB761" s="253"/>
      <c r="AC761" s="253" t="s">
        <v>320</v>
      </c>
      <c r="AD761" s="253"/>
      <c r="AE761" s="253"/>
      <c r="AF761" s="253"/>
      <c r="AG761" s="253"/>
      <c r="AH761" s="253"/>
      <c r="AI761" s="253"/>
      <c r="AJ761" s="253"/>
      <c r="AK761" s="253"/>
      <c r="AL761" s="253"/>
      <c r="AM761" s="253"/>
      <c r="AN761" s="253"/>
      <c r="AO761" s="253"/>
      <c r="AP761" s="253"/>
      <c r="AQ761" s="253"/>
      <c r="AR761" s="253"/>
      <c r="AS761" s="253"/>
      <c r="AT761" s="253"/>
      <c r="AU761" s="253"/>
      <c r="AV761" s="253"/>
      <c r="AW761" s="253"/>
      <c r="AX761" s="253"/>
      <c r="AY761" s="253"/>
      <c r="AZ761" s="253"/>
      <c r="BA761" s="253"/>
      <c r="BB761" s="253"/>
      <c r="BC761" s="253"/>
      <c r="BD761" s="253"/>
      <c r="BE761" s="253"/>
      <c r="BF761" s="253"/>
      <c r="BG761" s="253"/>
      <c r="BH761" s="253"/>
      <c r="BI761" s="253"/>
      <c r="BJ761" s="253"/>
      <c r="BK761" s="253"/>
      <c r="BL761" s="253"/>
      <c r="BM761" s="253"/>
      <c r="BN761" s="253"/>
      <c r="BO761" s="253"/>
      <c r="BP761" s="253"/>
      <c r="BQ761" s="253"/>
      <c r="BR761" s="253"/>
      <c r="BS761" s="253"/>
      <c r="BT761" s="253"/>
      <c r="BU761" s="253"/>
      <c r="BV761" s="253"/>
      <c r="BW761" s="253"/>
      <c r="BX761" s="253"/>
      <c r="BY761" s="253"/>
      <c r="BZ761" s="253"/>
      <c r="CA761" s="253"/>
      <c r="CB761" s="253"/>
      <c r="CC761" s="253"/>
      <c r="CD761" s="253"/>
      <c r="CE761" s="253"/>
      <c r="CF761" s="253"/>
      <c r="CG761" s="253"/>
      <c r="CH761" s="253"/>
      <c r="CI761" s="253"/>
      <c r="CJ761" s="253"/>
      <c r="CK761" s="253"/>
      <c r="CL761" s="253"/>
      <c r="CM761" s="253"/>
      <c r="CN761" s="253"/>
      <c r="CO761" s="253"/>
      <c r="CP761" s="253"/>
      <c r="CQ761" s="253"/>
      <c r="CR761" s="253"/>
      <c r="CS761" s="253"/>
      <c r="CT761" s="253"/>
      <c r="CU761" s="253"/>
      <c r="CV761" s="253"/>
      <c r="CW761" s="253"/>
      <c r="CX761" s="253"/>
      <c r="CY761" s="253"/>
      <c r="CZ761" s="253"/>
      <c r="DA761" s="253"/>
      <c r="DB761" s="253"/>
      <c r="DC761" s="253"/>
      <c r="DD761" s="253"/>
      <c r="DE761" s="253"/>
      <c r="DF761" s="253"/>
      <c r="DG761" s="253"/>
      <c r="DH761" s="253"/>
      <c r="DI761" s="253"/>
      <c r="DJ761" s="253"/>
      <c r="DK761" s="253"/>
      <c r="DL761" s="253"/>
      <c r="DM761" s="253"/>
      <c r="DN761" s="253"/>
      <c r="DO761" s="253"/>
      <c r="DP761" s="253"/>
      <c r="DQ761" s="253"/>
      <c r="DR761" s="253"/>
      <c r="DS761" s="253"/>
      <c r="DT761" s="253"/>
      <c r="DU761" s="253"/>
      <c r="DV761" s="253"/>
      <c r="DW761" s="253"/>
      <c r="DX761" s="253"/>
      <c r="DY761" s="253"/>
      <c r="DZ761" s="253"/>
      <c r="EA761" s="253"/>
      <c r="EB761" s="253"/>
      <c r="EC761" s="253"/>
      <c r="ED761" s="253"/>
      <c r="EE761" s="253"/>
      <c r="EF761" s="253"/>
      <c r="EG761" s="253"/>
      <c r="EH761" s="253"/>
      <c r="EI761" s="253"/>
      <c r="EJ761" s="253"/>
      <c r="EK761" s="253"/>
      <c r="EL761" s="253"/>
      <c r="EM761" s="253"/>
      <c r="EN761" s="253"/>
      <c r="EO761" s="253"/>
      <c r="EP761" s="253"/>
      <c r="EQ761" s="253"/>
      <c r="ER761" s="253"/>
      <c r="ES761" s="253"/>
      <c r="ET761" s="253"/>
      <c r="EU761" s="253"/>
      <c r="EV761" s="253"/>
      <c r="EW761" s="253"/>
      <c r="EX761" s="253"/>
      <c r="EY761" s="253"/>
      <c r="EZ761" s="253"/>
      <c r="FA761" s="253"/>
      <c r="FB761" s="253"/>
      <c r="FC761" s="253"/>
      <c r="FD761" s="253"/>
      <c r="FE761" s="253"/>
      <c r="FF761" s="253"/>
      <c r="FG761" s="253"/>
      <c r="FH761" s="253"/>
      <c r="FI761" s="253"/>
      <c r="FJ761" s="253"/>
      <c r="FK761" s="253"/>
      <c r="FL761" s="253"/>
      <c r="FM761" s="253"/>
      <c r="FN761" s="253"/>
      <c r="FO761" s="253"/>
      <c r="FP761" s="253"/>
      <c r="FQ761" s="253"/>
      <c r="FR761" s="253"/>
      <c r="FS761" s="253"/>
      <c r="FT761" s="253"/>
      <c r="FU761" s="253"/>
      <c r="FV761" s="253"/>
      <c r="FW761" s="253"/>
      <c r="FX761" s="253"/>
      <c r="FY761" s="253"/>
      <c r="FZ761" s="253"/>
      <c r="GA761" s="253"/>
      <c r="GB761" s="253"/>
      <c r="GC761" s="253"/>
      <c r="GD761" s="253"/>
      <c r="GE761" s="253"/>
      <c r="GF761" s="253"/>
      <c r="GG761" s="253"/>
      <c r="GH761" s="253"/>
      <c r="GI761" s="253"/>
      <c r="GJ761" s="253"/>
      <c r="GK761" s="253"/>
      <c r="GL761" s="253"/>
      <c r="GM761" s="253"/>
      <c r="GN761" s="253"/>
      <c r="GO761" s="253"/>
      <c r="GP761" s="253"/>
      <c r="GQ761" s="253"/>
      <c r="GR761" s="253"/>
      <c r="GS761" s="253"/>
      <c r="GT761" s="253"/>
      <c r="GU761" s="253"/>
      <c r="GV761" s="253"/>
      <c r="GW761" s="253"/>
      <c r="GX761" s="253"/>
      <c r="GY761" s="253"/>
      <c r="GZ761" s="253"/>
      <c r="HA761" s="253"/>
      <c r="HB761" s="253"/>
      <c r="HC761" s="253"/>
      <c r="HD761" s="253"/>
      <c r="HE761" s="253"/>
      <c r="HF761" s="253"/>
      <c r="HG761" s="253"/>
      <c r="HH761" s="253"/>
      <c r="HI761" s="253"/>
      <c r="HJ761" s="253"/>
      <c r="HK761" s="253"/>
      <c r="HL761" s="253"/>
      <c r="HM761" s="253"/>
      <c r="HN761" s="253"/>
      <c r="HO761" s="253"/>
      <c r="HP761" s="253"/>
      <c r="HQ761" s="253"/>
      <c r="HR761" s="253"/>
      <c r="HS761" s="253"/>
      <c r="HT761" s="253"/>
      <c r="HU761" s="253"/>
      <c r="HV761" s="253"/>
      <c r="HW761" s="253"/>
      <c r="HX761" s="253"/>
      <c r="HY761" s="253"/>
      <c r="HZ761" s="253"/>
      <c r="IA761" s="253"/>
      <c r="IB761" s="253"/>
      <c r="IC761" s="253"/>
      <c r="ID761" s="253"/>
      <c r="IE761" s="253"/>
      <c r="IF761" s="253"/>
      <c r="IG761" s="253"/>
      <c r="IH761" s="253"/>
      <c r="II761" s="253"/>
      <c r="IJ761" s="253"/>
      <c r="IK761" s="253"/>
      <c r="IL761" s="253"/>
      <c r="IM761" s="253"/>
      <c r="IN761" s="253"/>
      <c r="IO761" s="253"/>
      <c r="IP761" s="253"/>
      <c r="IQ761" s="253"/>
      <c r="IR761" s="253"/>
      <c r="IS761" s="253"/>
      <c r="IT761" s="253"/>
      <c r="IU761" s="253"/>
      <c r="IV761" s="253"/>
      <c r="IW761" s="253"/>
      <c r="IX761" s="253"/>
      <c r="IY761" s="253"/>
      <c r="IZ761" s="253"/>
      <c r="JA761" s="253"/>
      <c r="JB761" s="253"/>
      <c r="JC761" s="253"/>
      <c r="JD761" s="253"/>
      <c r="JE761" s="253"/>
      <c r="JF761" s="253"/>
      <c r="JG761" s="253"/>
      <c r="JH761" s="253"/>
      <c r="JI761" s="253"/>
      <c r="JJ761" s="253"/>
      <c r="JK761" s="253"/>
      <c r="JL761" s="253"/>
      <c r="JM761" s="253"/>
      <c r="JN761" s="253"/>
      <c r="JO761" s="253"/>
      <c r="JP761" s="253"/>
      <c r="JQ761" s="253"/>
      <c r="JR761" s="253"/>
      <c r="JS761" s="253"/>
      <c r="JT761" s="253"/>
      <c r="JU761" s="253"/>
    </row>
    <row r="762" spans="1:281" s="252" customFormat="1" ht="15" customHeight="1" x14ac:dyDescent="0.25">
      <c r="A762" s="253"/>
      <c r="B762" s="253"/>
      <c r="C762" s="253"/>
      <c r="D762" s="253"/>
      <c r="E762" s="253"/>
      <c r="F762" s="253"/>
      <c r="G762" s="253"/>
      <c r="H762" s="253"/>
      <c r="I762" s="253"/>
      <c r="J762" s="253"/>
      <c r="K762" s="253"/>
      <c r="L762" s="253"/>
      <c r="M762" s="253"/>
      <c r="N762" s="253"/>
      <c r="O762" s="253"/>
      <c r="P762" s="253"/>
      <c r="Q762" s="253"/>
      <c r="R762" s="253"/>
      <c r="S762" s="253"/>
      <c r="T762" s="253"/>
      <c r="U762" s="253" t="s">
        <v>919</v>
      </c>
      <c r="V762" s="253"/>
      <c r="W762" s="253"/>
      <c r="X762" s="253"/>
      <c r="Y762" s="253"/>
      <c r="Z762" s="253"/>
      <c r="AA762" s="253"/>
      <c r="AB762" s="253"/>
      <c r="AC762" s="253" t="s">
        <v>393</v>
      </c>
      <c r="AD762" s="253"/>
      <c r="AE762" s="253"/>
      <c r="AF762" s="253"/>
      <c r="AG762" s="253"/>
      <c r="AH762" s="253"/>
      <c r="AI762" s="253"/>
      <c r="AJ762" s="253"/>
      <c r="AK762" s="253"/>
      <c r="AL762" s="253"/>
      <c r="AM762" s="253"/>
      <c r="AN762" s="253"/>
      <c r="AO762" s="253"/>
      <c r="AP762" s="253"/>
      <c r="AQ762" s="253"/>
      <c r="AR762" s="253"/>
      <c r="AS762" s="253"/>
      <c r="AT762" s="253"/>
      <c r="AU762" s="253"/>
      <c r="AV762" s="253"/>
      <c r="AW762" s="253"/>
      <c r="AX762" s="253"/>
      <c r="AY762" s="253"/>
      <c r="AZ762" s="253"/>
      <c r="BA762" s="253"/>
      <c r="BB762" s="253"/>
      <c r="BC762" s="253"/>
      <c r="BD762" s="253"/>
      <c r="BE762" s="253"/>
      <c r="BF762" s="253"/>
      <c r="BG762" s="253"/>
      <c r="BH762" s="253"/>
      <c r="BI762" s="253"/>
      <c r="BJ762" s="253"/>
      <c r="BK762" s="253"/>
      <c r="BL762" s="253"/>
      <c r="BM762" s="253"/>
      <c r="BN762" s="253"/>
      <c r="BO762" s="253"/>
      <c r="BP762" s="253"/>
      <c r="BQ762" s="253"/>
      <c r="BR762" s="253"/>
      <c r="BS762" s="253"/>
      <c r="BT762" s="253"/>
      <c r="BU762" s="253"/>
      <c r="BV762" s="253"/>
      <c r="BW762" s="253"/>
      <c r="BX762" s="253"/>
      <c r="BY762" s="253"/>
      <c r="BZ762" s="253"/>
      <c r="CA762" s="253"/>
      <c r="CB762" s="253"/>
      <c r="CC762" s="253"/>
      <c r="CD762" s="253"/>
      <c r="CE762" s="253"/>
      <c r="CF762" s="253"/>
      <c r="CG762" s="253"/>
      <c r="CH762" s="253"/>
      <c r="CI762" s="253"/>
      <c r="CJ762" s="253"/>
      <c r="CK762" s="253"/>
      <c r="CL762" s="253"/>
      <c r="CM762" s="253"/>
      <c r="CN762" s="253"/>
      <c r="CO762" s="253"/>
      <c r="CP762" s="253"/>
      <c r="CQ762" s="253"/>
      <c r="CR762" s="253"/>
      <c r="CS762" s="253"/>
      <c r="CT762" s="253"/>
      <c r="CU762" s="253"/>
      <c r="CV762" s="253"/>
      <c r="CW762" s="253"/>
      <c r="CX762" s="253"/>
      <c r="CY762" s="253"/>
      <c r="CZ762" s="253"/>
      <c r="DA762" s="253"/>
      <c r="DB762" s="253"/>
      <c r="DC762" s="253"/>
      <c r="DD762" s="253"/>
      <c r="DE762" s="253"/>
      <c r="DF762" s="253"/>
      <c r="DG762" s="253"/>
      <c r="DH762" s="253"/>
      <c r="DI762" s="253"/>
      <c r="DJ762" s="253"/>
      <c r="DK762" s="253"/>
      <c r="DL762" s="253"/>
      <c r="DM762" s="253"/>
      <c r="DN762" s="253"/>
      <c r="DO762" s="253"/>
      <c r="DP762" s="253"/>
      <c r="DQ762" s="253"/>
      <c r="DR762" s="253"/>
      <c r="DS762" s="253"/>
      <c r="DT762" s="253"/>
      <c r="DU762" s="253"/>
      <c r="DV762" s="253"/>
      <c r="DW762" s="253"/>
      <c r="DX762" s="253"/>
      <c r="DY762" s="253"/>
      <c r="DZ762" s="253"/>
      <c r="EA762" s="253"/>
      <c r="EB762" s="253"/>
      <c r="EC762" s="253"/>
      <c r="ED762" s="253"/>
      <c r="EE762" s="253"/>
      <c r="EF762" s="253"/>
      <c r="EG762" s="253"/>
      <c r="EH762" s="253"/>
      <c r="EI762" s="253"/>
      <c r="EJ762" s="253"/>
      <c r="EK762" s="253"/>
      <c r="EL762" s="253"/>
      <c r="EM762" s="253"/>
      <c r="EN762" s="253"/>
      <c r="EO762" s="253"/>
      <c r="EP762" s="253"/>
      <c r="EQ762" s="253"/>
      <c r="ER762" s="253"/>
      <c r="ES762" s="253"/>
      <c r="ET762" s="253"/>
      <c r="EU762" s="253"/>
      <c r="EV762" s="253"/>
      <c r="EW762" s="253"/>
      <c r="EX762" s="253"/>
      <c r="EY762" s="253"/>
      <c r="EZ762" s="253"/>
      <c r="FA762" s="253"/>
      <c r="FB762" s="253"/>
      <c r="FC762" s="253"/>
      <c r="FD762" s="253"/>
      <c r="FE762" s="253"/>
      <c r="FF762" s="253"/>
      <c r="FG762" s="253"/>
      <c r="FH762" s="253"/>
      <c r="FI762" s="253"/>
      <c r="FJ762" s="253"/>
      <c r="FK762" s="253"/>
      <c r="FL762" s="253"/>
      <c r="FM762" s="253"/>
      <c r="FN762" s="253"/>
      <c r="FO762" s="253"/>
      <c r="FP762" s="253"/>
      <c r="FQ762" s="253"/>
      <c r="FR762" s="253"/>
      <c r="FS762" s="253"/>
      <c r="FT762" s="253"/>
      <c r="FU762" s="253"/>
      <c r="FV762" s="253"/>
      <c r="FW762" s="253"/>
      <c r="FX762" s="253"/>
      <c r="FY762" s="253"/>
      <c r="FZ762" s="253"/>
      <c r="GA762" s="253"/>
      <c r="GB762" s="253"/>
      <c r="GC762" s="253"/>
      <c r="GD762" s="253"/>
      <c r="GE762" s="253"/>
      <c r="GF762" s="253"/>
      <c r="GG762" s="253"/>
      <c r="GH762" s="253"/>
      <c r="GI762" s="253"/>
      <c r="GJ762" s="253"/>
      <c r="GK762" s="253"/>
      <c r="GL762" s="253"/>
      <c r="GM762" s="253"/>
      <c r="GN762" s="253"/>
      <c r="GO762" s="253"/>
      <c r="GP762" s="253"/>
      <c r="GQ762" s="253"/>
      <c r="GR762" s="253"/>
      <c r="GS762" s="253"/>
      <c r="GT762" s="253"/>
      <c r="GU762" s="253"/>
      <c r="GV762" s="253"/>
      <c r="GW762" s="253"/>
      <c r="GX762" s="253"/>
      <c r="GY762" s="253"/>
      <c r="GZ762" s="253"/>
      <c r="HA762" s="253"/>
      <c r="HB762" s="253"/>
      <c r="HC762" s="253"/>
      <c r="HD762" s="253"/>
      <c r="HE762" s="253"/>
      <c r="HF762" s="253"/>
      <c r="HG762" s="253"/>
      <c r="HH762" s="253"/>
      <c r="HI762" s="253"/>
      <c r="HJ762" s="253"/>
      <c r="HK762" s="253"/>
      <c r="HL762" s="253"/>
      <c r="HM762" s="253"/>
      <c r="HN762" s="253"/>
      <c r="HO762" s="253"/>
      <c r="HP762" s="253"/>
      <c r="HQ762" s="253"/>
      <c r="HR762" s="253"/>
      <c r="HS762" s="253"/>
      <c r="HT762" s="253"/>
      <c r="HU762" s="253"/>
      <c r="HV762" s="253"/>
      <c r="HW762" s="253"/>
      <c r="HX762" s="253"/>
      <c r="HY762" s="253"/>
      <c r="HZ762" s="253"/>
      <c r="IA762" s="253"/>
      <c r="IB762" s="253"/>
      <c r="IC762" s="253"/>
      <c r="ID762" s="253"/>
      <c r="IE762" s="253"/>
      <c r="IF762" s="253"/>
      <c r="IG762" s="253"/>
      <c r="IH762" s="253"/>
      <c r="II762" s="253"/>
      <c r="IJ762" s="253"/>
      <c r="IK762" s="253"/>
      <c r="IL762" s="253"/>
      <c r="IM762" s="253"/>
      <c r="IN762" s="253"/>
      <c r="IO762" s="253"/>
      <c r="IP762" s="253"/>
      <c r="IQ762" s="253"/>
      <c r="IR762" s="253"/>
      <c r="IS762" s="253"/>
      <c r="IT762" s="253"/>
      <c r="IU762" s="253"/>
      <c r="IV762" s="253"/>
      <c r="IW762" s="253"/>
      <c r="IX762" s="253"/>
      <c r="IY762" s="253"/>
      <c r="IZ762" s="253"/>
      <c r="JA762" s="253"/>
      <c r="JB762" s="253"/>
      <c r="JC762" s="253"/>
      <c r="JD762" s="253"/>
      <c r="JE762" s="253"/>
      <c r="JF762" s="253"/>
      <c r="JG762" s="253"/>
      <c r="JH762" s="253"/>
      <c r="JI762" s="253"/>
      <c r="JJ762" s="253"/>
      <c r="JK762" s="253"/>
      <c r="JL762" s="253"/>
      <c r="JM762" s="253"/>
      <c r="JN762" s="253"/>
      <c r="JO762" s="253"/>
      <c r="JP762" s="253"/>
      <c r="JQ762" s="253"/>
      <c r="JR762" s="253"/>
      <c r="JS762" s="253"/>
      <c r="JT762" s="253"/>
      <c r="JU762" s="253"/>
    </row>
    <row r="763" spans="1:281" s="252" customFormat="1" ht="15" customHeight="1" x14ac:dyDescent="0.25">
      <c r="A763" s="253"/>
      <c r="B763" s="253"/>
      <c r="C763" s="253"/>
      <c r="D763" s="253"/>
      <c r="E763" s="253"/>
      <c r="F763" s="253"/>
      <c r="G763" s="253"/>
      <c r="H763" s="253"/>
      <c r="I763" s="253"/>
      <c r="J763" s="253"/>
      <c r="K763" s="253"/>
      <c r="L763" s="253"/>
      <c r="M763" s="253"/>
      <c r="N763" s="253"/>
      <c r="O763" s="253"/>
      <c r="P763" s="253"/>
      <c r="Q763" s="253"/>
      <c r="R763" s="253"/>
      <c r="S763" s="253"/>
      <c r="T763" s="253"/>
      <c r="U763" s="253" t="s">
        <v>920</v>
      </c>
      <c r="V763" s="253"/>
      <c r="W763" s="253"/>
      <c r="X763" s="253"/>
      <c r="Y763" s="253"/>
      <c r="Z763" s="253"/>
      <c r="AA763" s="253"/>
      <c r="AB763" s="253"/>
      <c r="AC763" s="253" t="s">
        <v>329</v>
      </c>
      <c r="AD763" s="253"/>
      <c r="AE763" s="253"/>
      <c r="AF763" s="253"/>
      <c r="AG763" s="253"/>
      <c r="AH763" s="253"/>
      <c r="AI763" s="253"/>
      <c r="AJ763" s="253"/>
      <c r="AK763" s="253"/>
      <c r="AL763" s="253"/>
      <c r="AM763" s="253"/>
      <c r="AN763" s="253"/>
      <c r="AO763" s="253"/>
      <c r="AP763" s="253"/>
      <c r="AQ763" s="253"/>
      <c r="AR763" s="253"/>
      <c r="AS763" s="253"/>
      <c r="AT763" s="253"/>
      <c r="AU763" s="253"/>
      <c r="AV763" s="253"/>
      <c r="AW763" s="253"/>
      <c r="AX763" s="253"/>
      <c r="AY763" s="253"/>
      <c r="AZ763" s="253"/>
      <c r="BA763" s="253"/>
      <c r="BB763" s="253"/>
      <c r="BC763" s="253"/>
      <c r="BD763" s="253"/>
      <c r="BE763" s="253"/>
      <c r="BF763" s="253"/>
      <c r="BG763" s="253"/>
      <c r="BH763" s="253"/>
      <c r="BI763" s="253"/>
      <c r="BJ763" s="253"/>
      <c r="BK763" s="253"/>
      <c r="BL763" s="253"/>
      <c r="BM763" s="253"/>
      <c r="BN763" s="253"/>
      <c r="BO763" s="253"/>
      <c r="BP763" s="253"/>
      <c r="BQ763" s="253"/>
      <c r="BR763" s="253"/>
      <c r="BS763" s="253"/>
      <c r="BT763" s="253"/>
      <c r="BU763" s="253"/>
      <c r="BV763" s="253"/>
      <c r="BW763" s="253"/>
      <c r="BX763" s="253"/>
      <c r="BY763" s="253"/>
      <c r="BZ763" s="253"/>
      <c r="CA763" s="253"/>
      <c r="CB763" s="253"/>
      <c r="CC763" s="253"/>
      <c r="CD763" s="253"/>
      <c r="CE763" s="253"/>
      <c r="CF763" s="253"/>
      <c r="CG763" s="253"/>
      <c r="CH763" s="253"/>
      <c r="CI763" s="253"/>
      <c r="CJ763" s="253"/>
      <c r="CK763" s="253"/>
      <c r="CL763" s="253"/>
      <c r="CM763" s="253"/>
      <c r="CN763" s="253"/>
      <c r="CO763" s="253"/>
      <c r="CP763" s="253"/>
      <c r="CQ763" s="253"/>
      <c r="CR763" s="253"/>
      <c r="CS763" s="253"/>
      <c r="CT763" s="253"/>
      <c r="CU763" s="253"/>
      <c r="CV763" s="253"/>
      <c r="CW763" s="253"/>
      <c r="CX763" s="253"/>
      <c r="CY763" s="253"/>
      <c r="CZ763" s="253"/>
      <c r="DA763" s="253"/>
      <c r="DB763" s="253"/>
      <c r="DC763" s="253"/>
      <c r="DD763" s="253"/>
      <c r="DE763" s="253"/>
      <c r="DF763" s="253"/>
      <c r="DG763" s="253"/>
      <c r="DH763" s="253"/>
      <c r="DI763" s="253"/>
      <c r="DJ763" s="253"/>
      <c r="DK763" s="253"/>
      <c r="DL763" s="253"/>
      <c r="DM763" s="253"/>
      <c r="DN763" s="253"/>
      <c r="DO763" s="253"/>
      <c r="DP763" s="253"/>
      <c r="DQ763" s="253"/>
      <c r="DR763" s="253"/>
      <c r="DS763" s="253"/>
      <c r="DT763" s="253"/>
      <c r="DU763" s="253"/>
      <c r="DV763" s="253"/>
      <c r="DW763" s="253"/>
      <c r="DX763" s="253"/>
      <c r="DY763" s="253"/>
      <c r="DZ763" s="253"/>
      <c r="EA763" s="253"/>
      <c r="EB763" s="253"/>
      <c r="EC763" s="253"/>
      <c r="ED763" s="253"/>
      <c r="EE763" s="253"/>
      <c r="EF763" s="253"/>
      <c r="EG763" s="253"/>
      <c r="EH763" s="253"/>
      <c r="EI763" s="253"/>
      <c r="EJ763" s="253"/>
      <c r="EK763" s="253"/>
      <c r="EL763" s="253"/>
      <c r="EM763" s="253"/>
      <c r="EN763" s="253"/>
      <c r="EO763" s="253"/>
      <c r="EP763" s="253"/>
      <c r="EQ763" s="253"/>
      <c r="ER763" s="253"/>
      <c r="ES763" s="253"/>
      <c r="ET763" s="253"/>
      <c r="EU763" s="253"/>
      <c r="EV763" s="253"/>
      <c r="EW763" s="253"/>
      <c r="EX763" s="253"/>
      <c r="EY763" s="253"/>
      <c r="EZ763" s="253"/>
      <c r="FA763" s="253"/>
      <c r="FB763" s="253"/>
      <c r="FC763" s="253"/>
      <c r="FD763" s="253"/>
      <c r="FE763" s="253"/>
      <c r="FF763" s="253"/>
      <c r="FG763" s="253"/>
      <c r="FH763" s="253"/>
      <c r="FI763" s="253"/>
      <c r="FJ763" s="253"/>
      <c r="FK763" s="253"/>
      <c r="FL763" s="253"/>
      <c r="FM763" s="253"/>
      <c r="FN763" s="253"/>
      <c r="FO763" s="253"/>
      <c r="FP763" s="253"/>
      <c r="FQ763" s="253"/>
      <c r="FR763" s="253"/>
      <c r="FS763" s="253"/>
      <c r="FT763" s="253"/>
      <c r="FU763" s="253"/>
      <c r="FV763" s="253"/>
      <c r="FW763" s="253"/>
      <c r="FX763" s="253"/>
      <c r="FY763" s="253"/>
      <c r="FZ763" s="253"/>
      <c r="GA763" s="253"/>
      <c r="GB763" s="253"/>
      <c r="GC763" s="253"/>
      <c r="GD763" s="253"/>
      <c r="GE763" s="253"/>
      <c r="GF763" s="253"/>
      <c r="GG763" s="253"/>
      <c r="GH763" s="253"/>
      <c r="GI763" s="253"/>
      <c r="GJ763" s="253"/>
      <c r="GK763" s="253"/>
      <c r="GL763" s="253"/>
      <c r="GM763" s="253"/>
      <c r="GN763" s="253"/>
      <c r="GO763" s="253"/>
      <c r="GP763" s="253"/>
      <c r="GQ763" s="253"/>
      <c r="GR763" s="253"/>
      <c r="GS763" s="253"/>
      <c r="GT763" s="253"/>
      <c r="GU763" s="253"/>
      <c r="GV763" s="253"/>
      <c r="GW763" s="253"/>
      <c r="GX763" s="253"/>
      <c r="GY763" s="253"/>
      <c r="GZ763" s="253"/>
      <c r="HA763" s="253"/>
      <c r="HB763" s="253"/>
      <c r="HC763" s="253"/>
      <c r="HD763" s="253"/>
      <c r="HE763" s="253"/>
      <c r="HF763" s="253"/>
      <c r="HG763" s="253"/>
      <c r="HH763" s="253"/>
      <c r="HI763" s="253"/>
      <c r="HJ763" s="253"/>
      <c r="HK763" s="253"/>
      <c r="HL763" s="253"/>
      <c r="HM763" s="253"/>
      <c r="HN763" s="253"/>
      <c r="HO763" s="253"/>
      <c r="HP763" s="253"/>
      <c r="HQ763" s="253"/>
      <c r="HR763" s="253"/>
      <c r="HS763" s="253"/>
      <c r="HT763" s="253"/>
      <c r="HU763" s="253"/>
      <c r="HV763" s="253"/>
      <c r="HW763" s="253"/>
      <c r="HX763" s="253"/>
      <c r="HY763" s="253"/>
      <c r="HZ763" s="253"/>
      <c r="IA763" s="253"/>
      <c r="IB763" s="253"/>
      <c r="IC763" s="253"/>
      <c r="ID763" s="253"/>
      <c r="IE763" s="253"/>
      <c r="IF763" s="253"/>
      <c r="IG763" s="253"/>
      <c r="IH763" s="253"/>
      <c r="II763" s="253"/>
      <c r="IJ763" s="253"/>
      <c r="IK763" s="253"/>
      <c r="IL763" s="253"/>
      <c r="IM763" s="253"/>
      <c r="IN763" s="253"/>
      <c r="IO763" s="253"/>
      <c r="IP763" s="253"/>
      <c r="IQ763" s="253"/>
      <c r="IR763" s="253"/>
      <c r="IS763" s="253"/>
      <c r="IT763" s="253"/>
      <c r="IU763" s="253"/>
      <c r="IV763" s="253"/>
      <c r="IW763" s="253"/>
      <c r="IX763" s="253"/>
      <c r="IY763" s="253"/>
      <c r="IZ763" s="253"/>
      <c r="JA763" s="253"/>
      <c r="JB763" s="253"/>
      <c r="JC763" s="253"/>
      <c r="JD763" s="253"/>
      <c r="JE763" s="253"/>
      <c r="JF763" s="253"/>
      <c r="JG763" s="253"/>
      <c r="JH763" s="253"/>
      <c r="JI763" s="253"/>
      <c r="JJ763" s="253"/>
      <c r="JK763" s="253"/>
      <c r="JL763" s="253"/>
      <c r="JM763" s="253"/>
      <c r="JN763" s="253"/>
      <c r="JO763" s="253"/>
      <c r="JP763" s="253"/>
      <c r="JQ763" s="253"/>
      <c r="JR763" s="253"/>
      <c r="JS763" s="253"/>
      <c r="JT763" s="253"/>
      <c r="JU763" s="253"/>
    </row>
    <row r="764" spans="1:281" s="252" customFormat="1" ht="15" customHeight="1" x14ac:dyDescent="0.25">
      <c r="A764" s="253"/>
      <c r="B764" s="253"/>
      <c r="C764" s="253"/>
      <c r="D764" s="253"/>
      <c r="E764" s="253"/>
      <c r="F764" s="253"/>
      <c r="G764" s="253"/>
      <c r="H764" s="253"/>
      <c r="I764" s="253"/>
      <c r="J764" s="253"/>
      <c r="K764" s="253"/>
      <c r="L764" s="253"/>
      <c r="M764" s="253"/>
      <c r="N764" s="253"/>
      <c r="O764" s="253"/>
      <c r="P764" s="253"/>
      <c r="Q764" s="253"/>
      <c r="R764" s="253"/>
      <c r="S764" s="253"/>
      <c r="T764" s="253"/>
      <c r="U764" s="253" t="s">
        <v>921</v>
      </c>
      <c r="V764" s="253"/>
      <c r="W764" s="253"/>
      <c r="X764" s="253"/>
      <c r="Y764" s="253"/>
      <c r="Z764" s="253"/>
      <c r="AA764" s="253"/>
      <c r="AB764" s="253"/>
      <c r="AC764" s="253" t="s">
        <v>393</v>
      </c>
      <c r="AD764" s="253"/>
      <c r="AE764" s="253"/>
      <c r="AF764" s="253"/>
      <c r="AG764" s="253"/>
      <c r="AH764" s="253"/>
      <c r="AI764" s="253"/>
      <c r="AJ764" s="253"/>
      <c r="AK764" s="253"/>
      <c r="AL764" s="253"/>
      <c r="AM764" s="253"/>
      <c r="AN764" s="253"/>
      <c r="AO764" s="253"/>
      <c r="AP764" s="253"/>
      <c r="AQ764" s="253"/>
      <c r="AR764" s="253"/>
      <c r="AS764" s="253"/>
      <c r="AT764" s="253"/>
      <c r="AU764" s="253"/>
      <c r="AV764" s="253"/>
      <c r="AW764" s="253"/>
      <c r="AX764" s="253"/>
      <c r="AY764" s="253"/>
      <c r="AZ764" s="253"/>
      <c r="BA764" s="253"/>
      <c r="BB764" s="253"/>
      <c r="BC764" s="253"/>
      <c r="BD764" s="253"/>
      <c r="BE764" s="253"/>
      <c r="BF764" s="253"/>
      <c r="BG764" s="253"/>
      <c r="BH764" s="253"/>
      <c r="BI764" s="253"/>
      <c r="BJ764" s="253"/>
      <c r="BK764" s="253"/>
      <c r="BL764" s="253"/>
      <c r="BM764" s="253"/>
      <c r="BN764" s="253"/>
      <c r="BO764" s="253"/>
      <c r="BP764" s="253"/>
      <c r="BQ764" s="253"/>
      <c r="BR764" s="253"/>
      <c r="BS764" s="253"/>
      <c r="BT764" s="253"/>
      <c r="BU764" s="253"/>
      <c r="BV764" s="253"/>
      <c r="BW764" s="253"/>
      <c r="BX764" s="253"/>
      <c r="BY764" s="253"/>
      <c r="BZ764" s="253"/>
      <c r="CA764" s="253"/>
      <c r="CB764" s="253"/>
      <c r="CC764" s="253"/>
      <c r="CD764" s="253"/>
      <c r="CE764" s="253"/>
      <c r="CF764" s="253"/>
      <c r="CG764" s="253"/>
      <c r="CH764" s="253"/>
      <c r="CI764" s="253"/>
      <c r="CJ764" s="253"/>
      <c r="CK764" s="253"/>
      <c r="CL764" s="253"/>
      <c r="CM764" s="253"/>
      <c r="CN764" s="253"/>
      <c r="CO764" s="253"/>
      <c r="CP764" s="253"/>
      <c r="CQ764" s="253"/>
      <c r="CR764" s="253"/>
      <c r="CS764" s="253"/>
      <c r="CT764" s="253"/>
      <c r="CU764" s="253"/>
      <c r="CV764" s="253"/>
      <c r="CW764" s="253"/>
      <c r="CX764" s="253"/>
      <c r="CY764" s="253"/>
      <c r="CZ764" s="253"/>
      <c r="DA764" s="253"/>
      <c r="DB764" s="253"/>
      <c r="DC764" s="253"/>
      <c r="DD764" s="253"/>
      <c r="DE764" s="253"/>
      <c r="DF764" s="253"/>
      <c r="DG764" s="253"/>
      <c r="DH764" s="253"/>
      <c r="DI764" s="253"/>
      <c r="DJ764" s="253"/>
      <c r="DK764" s="253"/>
      <c r="DL764" s="253"/>
      <c r="DM764" s="253"/>
      <c r="DN764" s="253"/>
      <c r="DO764" s="253"/>
      <c r="DP764" s="253"/>
      <c r="DQ764" s="253"/>
      <c r="DR764" s="253"/>
      <c r="DS764" s="253"/>
      <c r="DT764" s="253"/>
      <c r="DU764" s="253"/>
      <c r="DV764" s="253"/>
      <c r="DW764" s="253"/>
      <c r="DX764" s="253"/>
      <c r="DY764" s="253"/>
      <c r="DZ764" s="253"/>
      <c r="EA764" s="253"/>
      <c r="EB764" s="253"/>
      <c r="EC764" s="253"/>
      <c r="ED764" s="253"/>
      <c r="EE764" s="253"/>
      <c r="EF764" s="253"/>
      <c r="EG764" s="253"/>
      <c r="EH764" s="253"/>
      <c r="EI764" s="253"/>
      <c r="EJ764" s="253"/>
      <c r="EK764" s="253"/>
      <c r="EL764" s="253"/>
      <c r="EM764" s="253"/>
      <c r="EN764" s="253"/>
      <c r="EO764" s="253"/>
      <c r="EP764" s="253"/>
      <c r="EQ764" s="253"/>
      <c r="ER764" s="253"/>
      <c r="ES764" s="253"/>
      <c r="ET764" s="253"/>
      <c r="EU764" s="253"/>
      <c r="EV764" s="253"/>
      <c r="EW764" s="253"/>
      <c r="EX764" s="253"/>
      <c r="EY764" s="253"/>
      <c r="EZ764" s="253"/>
      <c r="FA764" s="253"/>
      <c r="FB764" s="253"/>
      <c r="FC764" s="253"/>
      <c r="FD764" s="253"/>
      <c r="FE764" s="253"/>
      <c r="FF764" s="253"/>
      <c r="FG764" s="253"/>
      <c r="FH764" s="253"/>
      <c r="FI764" s="253"/>
      <c r="FJ764" s="253"/>
      <c r="FK764" s="253"/>
      <c r="FL764" s="253"/>
      <c r="FM764" s="253"/>
      <c r="FN764" s="253"/>
      <c r="FO764" s="253"/>
      <c r="FP764" s="253"/>
      <c r="FQ764" s="253"/>
      <c r="FR764" s="253"/>
      <c r="FS764" s="253"/>
      <c r="FT764" s="253"/>
      <c r="FU764" s="253"/>
      <c r="FV764" s="253"/>
      <c r="FW764" s="253"/>
      <c r="FX764" s="253"/>
      <c r="FY764" s="253"/>
      <c r="FZ764" s="253"/>
      <c r="GA764" s="253"/>
      <c r="GB764" s="253"/>
      <c r="GC764" s="253"/>
      <c r="GD764" s="253"/>
      <c r="GE764" s="253"/>
      <c r="GF764" s="253"/>
      <c r="GG764" s="253"/>
      <c r="GH764" s="253"/>
      <c r="GI764" s="253"/>
      <c r="GJ764" s="253"/>
      <c r="GK764" s="253"/>
      <c r="GL764" s="253"/>
      <c r="GM764" s="253"/>
      <c r="GN764" s="253"/>
      <c r="GO764" s="253"/>
      <c r="GP764" s="253"/>
      <c r="GQ764" s="253"/>
      <c r="GR764" s="253"/>
      <c r="GS764" s="253"/>
      <c r="GT764" s="253"/>
      <c r="GU764" s="253"/>
      <c r="GV764" s="253"/>
      <c r="GW764" s="253"/>
      <c r="GX764" s="253"/>
      <c r="GY764" s="253"/>
      <c r="GZ764" s="253"/>
      <c r="HA764" s="253"/>
      <c r="HB764" s="253"/>
      <c r="HC764" s="253"/>
      <c r="HD764" s="253"/>
      <c r="HE764" s="253"/>
      <c r="HF764" s="253"/>
      <c r="HG764" s="253"/>
      <c r="HH764" s="253"/>
      <c r="HI764" s="253"/>
      <c r="HJ764" s="253"/>
      <c r="HK764" s="253"/>
      <c r="HL764" s="253"/>
      <c r="HM764" s="253"/>
      <c r="HN764" s="253"/>
      <c r="HO764" s="253"/>
      <c r="HP764" s="253"/>
      <c r="HQ764" s="253"/>
      <c r="HR764" s="253"/>
      <c r="HS764" s="253"/>
      <c r="HT764" s="253"/>
      <c r="HU764" s="253"/>
      <c r="HV764" s="253"/>
      <c r="HW764" s="253"/>
      <c r="HX764" s="253"/>
      <c r="HY764" s="253"/>
      <c r="HZ764" s="253"/>
      <c r="IA764" s="253"/>
      <c r="IB764" s="253"/>
      <c r="IC764" s="253"/>
      <c r="ID764" s="253"/>
      <c r="IE764" s="253"/>
      <c r="IF764" s="253"/>
      <c r="IG764" s="253"/>
      <c r="IH764" s="253"/>
      <c r="II764" s="253"/>
      <c r="IJ764" s="253"/>
      <c r="IK764" s="253"/>
      <c r="IL764" s="253"/>
      <c r="IM764" s="253"/>
      <c r="IN764" s="253"/>
      <c r="IO764" s="253"/>
      <c r="IP764" s="253"/>
      <c r="IQ764" s="253"/>
      <c r="IR764" s="253"/>
      <c r="IS764" s="253"/>
      <c r="IT764" s="253"/>
      <c r="IU764" s="253"/>
      <c r="IV764" s="253"/>
      <c r="IW764" s="253"/>
      <c r="IX764" s="253"/>
      <c r="IY764" s="253"/>
      <c r="IZ764" s="253"/>
      <c r="JA764" s="253"/>
      <c r="JB764" s="253"/>
      <c r="JC764" s="253"/>
      <c r="JD764" s="253"/>
      <c r="JE764" s="253"/>
      <c r="JF764" s="253"/>
      <c r="JG764" s="253"/>
      <c r="JH764" s="253"/>
      <c r="JI764" s="253"/>
      <c r="JJ764" s="253"/>
      <c r="JK764" s="253"/>
      <c r="JL764" s="253"/>
      <c r="JM764" s="253"/>
      <c r="JN764" s="253"/>
      <c r="JO764" s="253"/>
      <c r="JP764" s="253"/>
      <c r="JQ764" s="253"/>
      <c r="JR764" s="253"/>
      <c r="JS764" s="253"/>
      <c r="JT764" s="253"/>
      <c r="JU764" s="253"/>
    </row>
    <row r="765" spans="1:281" s="252" customFormat="1" ht="15" customHeight="1" x14ac:dyDescent="0.25">
      <c r="A765" s="253"/>
      <c r="B765" s="253"/>
      <c r="C765" s="253"/>
      <c r="D765" s="253"/>
      <c r="E765" s="253"/>
      <c r="F765" s="253"/>
      <c r="G765" s="253"/>
      <c r="H765" s="253"/>
      <c r="I765" s="253"/>
      <c r="J765" s="253"/>
      <c r="K765" s="253"/>
      <c r="L765" s="253"/>
      <c r="M765" s="253"/>
      <c r="N765" s="253"/>
      <c r="O765" s="253"/>
      <c r="P765" s="253"/>
      <c r="Q765" s="253"/>
      <c r="R765" s="253"/>
      <c r="S765" s="253"/>
      <c r="T765" s="253"/>
      <c r="U765" s="253" t="s">
        <v>922</v>
      </c>
      <c r="V765" s="253"/>
      <c r="W765" s="253"/>
      <c r="X765" s="253"/>
      <c r="Y765" s="253"/>
      <c r="Z765" s="253"/>
      <c r="AA765" s="253"/>
      <c r="AB765" s="253"/>
      <c r="AC765" s="253" t="s">
        <v>320</v>
      </c>
      <c r="AD765" s="253"/>
      <c r="AE765" s="253"/>
      <c r="AF765" s="253"/>
      <c r="AG765" s="253"/>
      <c r="AH765" s="253"/>
      <c r="AI765" s="253"/>
      <c r="AJ765" s="253"/>
      <c r="AK765" s="253"/>
      <c r="AL765" s="253"/>
      <c r="AM765" s="253"/>
      <c r="AN765" s="253"/>
      <c r="AO765" s="253"/>
      <c r="AP765" s="253"/>
      <c r="AQ765" s="253"/>
      <c r="AR765" s="253"/>
      <c r="AS765" s="253"/>
      <c r="AT765" s="253"/>
      <c r="AU765" s="253"/>
      <c r="AV765" s="253"/>
      <c r="AW765" s="253"/>
      <c r="AX765" s="253"/>
      <c r="AY765" s="253"/>
      <c r="AZ765" s="253"/>
      <c r="BA765" s="253"/>
      <c r="BB765" s="253"/>
      <c r="BC765" s="253"/>
      <c r="BD765" s="253"/>
      <c r="BE765" s="253"/>
      <c r="BF765" s="253"/>
      <c r="BG765" s="253"/>
      <c r="BH765" s="253"/>
      <c r="BI765" s="253"/>
      <c r="BJ765" s="253"/>
      <c r="BK765" s="253"/>
      <c r="BL765" s="253"/>
      <c r="BM765" s="253"/>
      <c r="BN765" s="253"/>
      <c r="BO765" s="253"/>
      <c r="BP765" s="253"/>
      <c r="BQ765" s="253"/>
      <c r="BR765" s="253"/>
      <c r="BS765" s="253"/>
      <c r="BT765" s="253"/>
      <c r="BU765" s="253"/>
      <c r="BV765" s="253"/>
      <c r="BW765" s="253"/>
      <c r="BX765" s="253"/>
      <c r="BY765" s="253"/>
      <c r="BZ765" s="253"/>
      <c r="CA765" s="253"/>
      <c r="CB765" s="253"/>
      <c r="CC765" s="253"/>
      <c r="CD765" s="253"/>
      <c r="CE765" s="253"/>
      <c r="CF765" s="253"/>
      <c r="CG765" s="253"/>
      <c r="CH765" s="253"/>
      <c r="CI765" s="253"/>
      <c r="CJ765" s="253"/>
      <c r="CK765" s="253"/>
      <c r="CL765" s="253"/>
      <c r="CM765" s="253"/>
      <c r="CN765" s="253"/>
      <c r="CO765" s="253"/>
      <c r="CP765" s="253"/>
      <c r="CQ765" s="253"/>
      <c r="CR765" s="253"/>
      <c r="CS765" s="253"/>
      <c r="CT765" s="253"/>
      <c r="CU765" s="253"/>
      <c r="CV765" s="253"/>
      <c r="CW765" s="253"/>
      <c r="CX765" s="253"/>
      <c r="CY765" s="253"/>
      <c r="CZ765" s="253"/>
      <c r="DA765" s="253"/>
      <c r="DB765" s="253"/>
      <c r="DC765" s="253"/>
      <c r="DD765" s="253"/>
      <c r="DE765" s="253"/>
      <c r="DF765" s="253"/>
      <c r="DG765" s="253"/>
      <c r="DH765" s="253"/>
      <c r="DI765" s="253"/>
      <c r="DJ765" s="253"/>
      <c r="DK765" s="253"/>
      <c r="DL765" s="253"/>
      <c r="DM765" s="253"/>
      <c r="DN765" s="253"/>
      <c r="DO765" s="253"/>
      <c r="DP765" s="253"/>
      <c r="DQ765" s="253"/>
      <c r="DR765" s="253"/>
      <c r="DS765" s="253"/>
      <c r="DT765" s="253"/>
      <c r="DU765" s="253"/>
      <c r="DV765" s="253"/>
      <c r="DW765" s="253"/>
      <c r="DX765" s="253"/>
      <c r="DY765" s="253"/>
      <c r="DZ765" s="253"/>
      <c r="EA765" s="253"/>
      <c r="EB765" s="253"/>
      <c r="EC765" s="253"/>
      <c r="ED765" s="253"/>
      <c r="EE765" s="253"/>
      <c r="EF765" s="253"/>
      <c r="EG765" s="253"/>
      <c r="EH765" s="253"/>
      <c r="EI765" s="253"/>
      <c r="EJ765" s="253"/>
      <c r="EK765" s="253"/>
      <c r="EL765" s="253"/>
      <c r="EM765" s="253"/>
      <c r="EN765" s="253"/>
      <c r="EO765" s="253"/>
      <c r="EP765" s="253"/>
      <c r="EQ765" s="253"/>
      <c r="ER765" s="253"/>
      <c r="ES765" s="253"/>
      <c r="ET765" s="253"/>
      <c r="EU765" s="253"/>
      <c r="EV765" s="253"/>
      <c r="EW765" s="253"/>
      <c r="EX765" s="253"/>
      <c r="EY765" s="253"/>
      <c r="EZ765" s="253"/>
      <c r="FA765" s="253"/>
      <c r="FB765" s="253"/>
      <c r="FC765" s="253"/>
      <c r="FD765" s="253"/>
      <c r="FE765" s="253"/>
      <c r="FF765" s="253"/>
      <c r="FG765" s="253"/>
      <c r="FH765" s="253"/>
      <c r="FI765" s="253"/>
      <c r="FJ765" s="253"/>
      <c r="FK765" s="253"/>
      <c r="FL765" s="253"/>
      <c r="FM765" s="253"/>
      <c r="FN765" s="253"/>
      <c r="FO765" s="253"/>
      <c r="FP765" s="253"/>
      <c r="FQ765" s="253"/>
      <c r="FR765" s="253"/>
      <c r="FS765" s="253"/>
      <c r="FT765" s="253"/>
      <c r="FU765" s="253"/>
      <c r="FV765" s="253"/>
      <c r="FW765" s="253"/>
      <c r="FX765" s="253"/>
      <c r="FY765" s="253"/>
      <c r="FZ765" s="253"/>
      <c r="GA765" s="253"/>
      <c r="GB765" s="253"/>
      <c r="GC765" s="253"/>
      <c r="GD765" s="253"/>
      <c r="GE765" s="253"/>
      <c r="GF765" s="253"/>
      <c r="GG765" s="253"/>
      <c r="GH765" s="253"/>
      <c r="GI765" s="253"/>
      <c r="GJ765" s="253"/>
      <c r="GK765" s="253"/>
      <c r="GL765" s="253"/>
      <c r="GM765" s="253"/>
      <c r="GN765" s="253"/>
      <c r="GO765" s="253"/>
      <c r="GP765" s="253"/>
      <c r="GQ765" s="253"/>
      <c r="GR765" s="253"/>
      <c r="GS765" s="253"/>
      <c r="GT765" s="253"/>
      <c r="GU765" s="253"/>
      <c r="GV765" s="253"/>
      <c r="GW765" s="253"/>
      <c r="GX765" s="253"/>
      <c r="GY765" s="253"/>
      <c r="GZ765" s="253"/>
      <c r="HA765" s="253"/>
      <c r="HB765" s="253"/>
      <c r="HC765" s="253"/>
      <c r="HD765" s="253"/>
      <c r="HE765" s="253"/>
      <c r="HF765" s="253"/>
      <c r="HG765" s="253"/>
      <c r="HH765" s="253"/>
      <c r="HI765" s="253"/>
      <c r="HJ765" s="253"/>
      <c r="HK765" s="253"/>
      <c r="HL765" s="253"/>
      <c r="HM765" s="253"/>
      <c r="HN765" s="253"/>
      <c r="HO765" s="253"/>
      <c r="HP765" s="253"/>
      <c r="HQ765" s="253"/>
      <c r="HR765" s="253"/>
      <c r="HS765" s="253"/>
      <c r="HT765" s="253"/>
      <c r="HU765" s="253"/>
      <c r="HV765" s="253"/>
      <c r="HW765" s="253"/>
      <c r="HX765" s="253"/>
      <c r="HY765" s="253"/>
      <c r="HZ765" s="253"/>
      <c r="IA765" s="253"/>
      <c r="IB765" s="253"/>
      <c r="IC765" s="253"/>
      <c r="ID765" s="253"/>
      <c r="IE765" s="253"/>
      <c r="IF765" s="253"/>
      <c r="IG765" s="253"/>
      <c r="IH765" s="253"/>
      <c r="II765" s="253"/>
      <c r="IJ765" s="253"/>
      <c r="IK765" s="253"/>
      <c r="IL765" s="253"/>
      <c r="IM765" s="253"/>
      <c r="IN765" s="253"/>
      <c r="IO765" s="253"/>
      <c r="IP765" s="253"/>
      <c r="IQ765" s="253"/>
      <c r="IR765" s="253"/>
      <c r="IS765" s="253"/>
      <c r="IT765" s="253"/>
      <c r="IU765" s="253"/>
      <c r="IV765" s="253"/>
      <c r="IW765" s="253"/>
      <c r="IX765" s="253"/>
      <c r="IY765" s="253"/>
      <c r="IZ765" s="253"/>
      <c r="JA765" s="253"/>
      <c r="JB765" s="253"/>
      <c r="JC765" s="253"/>
      <c r="JD765" s="253"/>
      <c r="JE765" s="253"/>
      <c r="JF765" s="253"/>
      <c r="JG765" s="253"/>
      <c r="JH765" s="253"/>
      <c r="JI765" s="253"/>
      <c r="JJ765" s="253"/>
      <c r="JK765" s="253"/>
      <c r="JL765" s="253"/>
      <c r="JM765" s="253"/>
      <c r="JN765" s="253"/>
      <c r="JO765" s="253"/>
      <c r="JP765" s="253"/>
      <c r="JQ765" s="253"/>
      <c r="JR765" s="253"/>
      <c r="JS765" s="253"/>
      <c r="JT765" s="253"/>
      <c r="JU765" s="253"/>
    </row>
    <row r="766" spans="1:281" s="252" customFormat="1" ht="15" customHeight="1" x14ac:dyDescent="0.25">
      <c r="A766" s="253"/>
      <c r="B766" s="253"/>
      <c r="C766" s="253"/>
      <c r="D766" s="253"/>
      <c r="E766" s="253"/>
      <c r="F766" s="253"/>
      <c r="G766" s="253"/>
      <c r="H766" s="253"/>
      <c r="I766" s="253"/>
      <c r="J766" s="253"/>
      <c r="K766" s="253"/>
      <c r="L766" s="253"/>
      <c r="M766" s="253"/>
      <c r="N766" s="253"/>
      <c r="O766" s="253"/>
      <c r="P766" s="253"/>
      <c r="Q766" s="253"/>
      <c r="R766" s="253"/>
      <c r="S766" s="253"/>
      <c r="T766" s="253"/>
      <c r="U766" s="253" t="s">
        <v>923</v>
      </c>
      <c r="V766" s="253"/>
      <c r="W766" s="253"/>
      <c r="X766" s="253"/>
      <c r="Y766" s="253"/>
      <c r="Z766" s="253"/>
      <c r="AA766" s="253"/>
      <c r="AB766" s="253"/>
      <c r="AC766" s="253" t="s">
        <v>323</v>
      </c>
      <c r="AD766" s="253"/>
      <c r="AE766" s="253"/>
      <c r="AF766" s="253"/>
      <c r="AG766" s="253"/>
      <c r="AH766" s="253"/>
      <c r="AI766" s="253"/>
      <c r="AJ766" s="253"/>
      <c r="AK766" s="253"/>
      <c r="AL766" s="253"/>
      <c r="AM766" s="253"/>
      <c r="AN766" s="253"/>
      <c r="AO766" s="253"/>
      <c r="AP766" s="253"/>
      <c r="AQ766" s="253"/>
      <c r="AR766" s="253"/>
      <c r="AS766" s="253"/>
      <c r="AT766" s="253"/>
      <c r="AU766" s="253"/>
      <c r="AV766" s="253"/>
      <c r="AW766" s="253"/>
      <c r="AX766" s="253"/>
      <c r="AY766" s="253"/>
      <c r="AZ766" s="253"/>
      <c r="BA766" s="253"/>
      <c r="BB766" s="253"/>
      <c r="BC766" s="253"/>
      <c r="BD766" s="253"/>
      <c r="BE766" s="253"/>
      <c r="BF766" s="253"/>
      <c r="BG766" s="253"/>
      <c r="BH766" s="253"/>
      <c r="BI766" s="253"/>
      <c r="BJ766" s="253"/>
      <c r="BK766" s="253"/>
      <c r="BL766" s="253"/>
      <c r="BM766" s="253"/>
      <c r="BN766" s="253"/>
      <c r="BO766" s="253"/>
      <c r="BP766" s="253"/>
      <c r="BQ766" s="253"/>
      <c r="BR766" s="253"/>
      <c r="BS766" s="253"/>
      <c r="BT766" s="253"/>
      <c r="BU766" s="253"/>
      <c r="BV766" s="253"/>
      <c r="BW766" s="253"/>
      <c r="BX766" s="253"/>
      <c r="BY766" s="253"/>
      <c r="BZ766" s="253"/>
      <c r="CA766" s="253"/>
      <c r="CB766" s="253"/>
      <c r="CC766" s="253"/>
      <c r="CD766" s="253"/>
      <c r="CE766" s="253"/>
      <c r="CF766" s="253"/>
      <c r="CG766" s="253"/>
      <c r="CH766" s="253"/>
      <c r="CI766" s="253"/>
      <c r="CJ766" s="253"/>
      <c r="CK766" s="253"/>
      <c r="CL766" s="253"/>
      <c r="CM766" s="253"/>
      <c r="CN766" s="253"/>
      <c r="CO766" s="253"/>
      <c r="CP766" s="253"/>
      <c r="CQ766" s="253"/>
      <c r="CR766" s="253"/>
      <c r="CS766" s="253"/>
      <c r="CT766" s="253"/>
      <c r="CU766" s="253"/>
      <c r="CV766" s="253"/>
      <c r="CW766" s="253"/>
      <c r="CX766" s="253"/>
      <c r="CY766" s="253"/>
      <c r="CZ766" s="253"/>
      <c r="DA766" s="253"/>
      <c r="DB766" s="253"/>
      <c r="DC766" s="253"/>
      <c r="DD766" s="253"/>
      <c r="DE766" s="253"/>
      <c r="DF766" s="253"/>
      <c r="DG766" s="253"/>
      <c r="DH766" s="253"/>
      <c r="DI766" s="253"/>
      <c r="DJ766" s="253"/>
      <c r="DK766" s="253"/>
      <c r="DL766" s="253"/>
      <c r="DM766" s="253"/>
      <c r="DN766" s="253"/>
      <c r="DO766" s="253"/>
      <c r="DP766" s="253"/>
      <c r="DQ766" s="253"/>
      <c r="DR766" s="253"/>
      <c r="DS766" s="253"/>
      <c r="DT766" s="253"/>
      <c r="DU766" s="253"/>
      <c r="DV766" s="253"/>
      <c r="DW766" s="253"/>
      <c r="DX766" s="253"/>
      <c r="DY766" s="253"/>
      <c r="DZ766" s="253"/>
      <c r="EA766" s="253"/>
      <c r="EB766" s="253"/>
      <c r="EC766" s="253"/>
      <c r="ED766" s="253"/>
      <c r="EE766" s="253"/>
      <c r="EF766" s="253"/>
      <c r="EG766" s="253"/>
      <c r="EH766" s="253"/>
      <c r="EI766" s="253"/>
      <c r="EJ766" s="253"/>
      <c r="EK766" s="253"/>
      <c r="EL766" s="253"/>
      <c r="EM766" s="253"/>
      <c r="EN766" s="253"/>
      <c r="EO766" s="253"/>
      <c r="EP766" s="253"/>
      <c r="EQ766" s="253"/>
      <c r="ER766" s="253"/>
      <c r="ES766" s="253"/>
      <c r="ET766" s="253"/>
      <c r="EU766" s="253"/>
      <c r="EV766" s="253"/>
      <c r="EW766" s="253"/>
      <c r="EX766" s="253"/>
      <c r="EY766" s="253"/>
      <c r="EZ766" s="253"/>
      <c r="FA766" s="253"/>
      <c r="FB766" s="253"/>
      <c r="FC766" s="253"/>
      <c r="FD766" s="253"/>
      <c r="FE766" s="253"/>
      <c r="FF766" s="253"/>
      <c r="FG766" s="253"/>
      <c r="FH766" s="253"/>
      <c r="FI766" s="253"/>
      <c r="FJ766" s="253"/>
      <c r="FK766" s="253"/>
      <c r="FL766" s="253"/>
      <c r="FM766" s="253"/>
      <c r="FN766" s="253"/>
      <c r="FO766" s="253"/>
      <c r="FP766" s="253"/>
      <c r="FQ766" s="253"/>
      <c r="FR766" s="253"/>
      <c r="FS766" s="253"/>
      <c r="FT766" s="253"/>
      <c r="FU766" s="253"/>
      <c r="FV766" s="253"/>
      <c r="FW766" s="253"/>
      <c r="FX766" s="253"/>
      <c r="FY766" s="253"/>
      <c r="FZ766" s="253"/>
      <c r="GA766" s="253"/>
      <c r="GB766" s="253"/>
      <c r="GC766" s="253"/>
      <c r="GD766" s="253"/>
      <c r="GE766" s="253"/>
      <c r="GF766" s="253"/>
      <c r="GG766" s="253"/>
      <c r="GH766" s="253"/>
      <c r="GI766" s="253"/>
      <c r="GJ766" s="253"/>
      <c r="GK766" s="253"/>
      <c r="GL766" s="253"/>
      <c r="GM766" s="253"/>
      <c r="GN766" s="253"/>
      <c r="GO766" s="253"/>
      <c r="GP766" s="253"/>
      <c r="GQ766" s="253"/>
      <c r="GR766" s="253"/>
      <c r="GS766" s="253"/>
      <c r="GT766" s="253"/>
      <c r="GU766" s="253"/>
      <c r="GV766" s="253"/>
      <c r="GW766" s="253"/>
      <c r="GX766" s="253"/>
      <c r="GY766" s="253"/>
      <c r="GZ766" s="253"/>
      <c r="HA766" s="253"/>
      <c r="HB766" s="253"/>
      <c r="HC766" s="253"/>
      <c r="HD766" s="253"/>
      <c r="HE766" s="253"/>
      <c r="HF766" s="253"/>
      <c r="HG766" s="253"/>
      <c r="HH766" s="253"/>
      <c r="HI766" s="253"/>
      <c r="HJ766" s="253"/>
      <c r="HK766" s="253"/>
      <c r="HL766" s="253"/>
      <c r="HM766" s="253"/>
      <c r="HN766" s="253"/>
      <c r="HO766" s="253"/>
      <c r="HP766" s="253"/>
      <c r="HQ766" s="253"/>
      <c r="HR766" s="253"/>
      <c r="HS766" s="253"/>
      <c r="HT766" s="253"/>
      <c r="HU766" s="253"/>
      <c r="HV766" s="253"/>
      <c r="HW766" s="253"/>
      <c r="HX766" s="253"/>
      <c r="HY766" s="253"/>
      <c r="HZ766" s="253"/>
      <c r="IA766" s="253"/>
      <c r="IB766" s="253"/>
      <c r="IC766" s="253"/>
      <c r="ID766" s="253"/>
      <c r="IE766" s="253"/>
      <c r="IF766" s="253"/>
      <c r="IG766" s="253"/>
      <c r="IH766" s="253"/>
      <c r="II766" s="253"/>
      <c r="IJ766" s="253"/>
      <c r="IK766" s="253"/>
      <c r="IL766" s="253"/>
      <c r="IM766" s="253"/>
      <c r="IN766" s="253"/>
      <c r="IO766" s="253"/>
      <c r="IP766" s="253"/>
      <c r="IQ766" s="253"/>
      <c r="IR766" s="253"/>
      <c r="IS766" s="253"/>
      <c r="IT766" s="253"/>
      <c r="IU766" s="253"/>
      <c r="IV766" s="253"/>
      <c r="IW766" s="253"/>
      <c r="IX766" s="253"/>
      <c r="IY766" s="253"/>
      <c r="IZ766" s="253"/>
      <c r="JA766" s="253"/>
      <c r="JB766" s="253"/>
      <c r="JC766" s="253"/>
      <c r="JD766" s="253"/>
      <c r="JE766" s="253"/>
      <c r="JF766" s="253"/>
      <c r="JG766" s="253"/>
      <c r="JH766" s="253"/>
      <c r="JI766" s="253"/>
      <c r="JJ766" s="253"/>
      <c r="JK766" s="253"/>
      <c r="JL766" s="253"/>
      <c r="JM766" s="253"/>
      <c r="JN766" s="253"/>
      <c r="JO766" s="253"/>
      <c r="JP766" s="253"/>
      <c r="JQ766" s="253"/>
      <c r="JR766" s="253"/>
      <c r="JS766" s="253"/>
      <c r="JT766" s="253"/>
      <c r="JU766" s="253"/>
    </row>
    <row r="767" spans="1:281" s="252" customFormat="1" ht="15" customHeight="1" x14ac:dyDescent="0.25">
      <c r="A767" s="253"/>
      <c r="B767" s="253"/>
      <c r="C767" s="253"/>
      <c r="D767" s="253"/>
      <c r="E767" s="253"/>
      <c r="F767" s="253"/>
      <c r="G767" s="253"/>
      <c r="H767" s="253"/>
      <c r="I767" s="253"/>
      <c r="J767" s="253"/>
      <c r="K767" s="253"/>
      <c r="L767" s="253"/>
      <c r="M767" s="253"/>
      <c r="N767" s="253"/>
      <c r="O767" s="253"/>
      <c r="P767" s="253"/>
      <c r="Q767" s="253"/>
      <c r="R767" s="253"/>
      <c r="S767" s="253"/>
      <c r="T767" s="253"/>
      <c r="U767" s="253" t="s">
        <v>924</v>
      </c>
      <c r="V767" s="253"/>
      <c r="W767" s="253"/>
      <c r="X767" s="253"/>
      <c r="Y767" s="253"/>
      <c r="Z767" s="253"/>
      <c r="AA767" s="253"/>
      <c r="AB767" s="253"/>
      <c r="AC767" s="253" t="s">
        <v>332</v>
      </c>
      <c r="AD767" s="253"/>
      <c r="AE767" s="253"/>
      <c r="AF767" s="253"/>
      <c r="AG767" s="253"/>
      <c r="AH767" s="253"/>
      <c r="AI767" s="253"/>
      <c r="AJ767" s="253"/>
      <c r="AK767" s="253"/>
      <c r="AL767" s="253"/>
      <c r="AM767" s="253"/>
      <c r="AN767" s="253"/>
      <c r="AO767" s="253"/>
      <c r="AP767" s="253"/>
      <c r="AQ767" s="253"/>
      <c r="AR767" s="253"/>
      <c r="AS767" s="253"/>
      <c r="AT767" s="253"/>
      <c r="AU767" s="253"/>
      <c r="AV767" s="253"/>
      <c r="AW767" s="253"/>
      <c r="AX767" s="253"/>
      <c r="AY767" s="253"/>
      <c r="AZ767" s="253"/>
      <c r="BA767" s="253"/>
      <c r="BB767" s="253"/>
      <c r="BC767" s="253"/>
      <c r="BD767" s="253"/>
      <c r="BE767" s="253"/>
      <c r="BF767" s="253"/>
      <c r="BG767" s="253"/>
      <c r="BH767" s="253"/>
      <c r="BI767" s="253"/>
      <c r="BJ767" s="253"/>
      <c r="BK767" s="253"/>
      <c r="BL767" s="253"/>
      <c r="BM767" s="253"/>
      <c r="BN767" s="253"/>
      <c r="BO767" s="253"/>
      <c r="BP767" s="253"/>
      <c r="BQ767" s="253"/>
      <c r="BR767" s="253"/>
      <c r="BS767" s="253"/>
      <c r="BT767" s="253"/>
      <c r="BU767" s="253"/>
      <c r="BV767" s="253"/>
      <c r="BW767" s="253"/>
      <c r="BX767" s="253"/>
      <c r="BY767" s="253"/>
      <c r="BZ767" s="253"/>
      <c r="CA767" s="253"/>
      <c r="CB767" s="253"/>
      <c r="CC767" s="253"/>
      <c r="CD767" s="253"/>
      <c r="CE767" s="253"/>
      <c r="CF767" s="253"/>
      <c r="CG767" s="253"/>
      <c r="CH767" s="253"/>
      <c r="CI767" s="253"/>
      <c r="CJ767" s="253"/>
      <c r="CK767" s="253"/>
      <c r="CL767" s="253"/>
      <c r="CM767" s="253"/>
      <c r="CN767" s="253"/>
      <c r="CO767" s="253"/>
      <c r="CP767" s="253"/>
      <c r="CQ767" s="253"/>
      <c r="CR767" s="253"/>
      <c r="CS767" s="253"/>
      <c r="CT767" s="253"/>
      <c r="CU767" s="253"/>
      <c r="CV767" s="253"/>
      <c r="CW767" s="253"/>
      <c r="CX767" s="253"/>
      <c r="CY767" s="253"/>
      <c r="CZ767" s="253"/>
      <c r="DA767" s="253"/>
      <c r="DB767" s="253"/>
      <c r="DC767" s="253"/>
      <c r="DD767" s="253"/>
      <c r="DE767" s="253"/>
      <c r="DF767" s="253"/>
      <c r="DG767" s="253"/>
      <c r="DH767" s="253"/>
      <c r="DI767" s="253"/>
      <c r="DJ767" s="253"/>
      <c r="DK767" s="253"/>
      <c r="DL767" s="253"/>
      <c r="DM767" s="253"/>
      <c r="DN767" s="253"/>
      <c r="DO767" s="253"/>
      <c r="DP767" s="253"/>
      <c r="DQ767" s="253"/>
      <c r="DR767" s="253"/>
      <c r="DS767" s="253"/>
      <c r="DT767" s="253"/>
      <c r="DU767" s="253"/>
      <c r="DV767" s="253"/>
      <c r="DW767" s="253"/>
      <c r="DX767" s="253"/>
      <c r="DY767" s="253"/>
      <c r="DZ767" s="253"/>
      <c r="EA767" s="253"/>
      <c r="EB767" s="253"/>
      <c r="EC767" s="253"/>
      <c r="ED767" s="253"/>
      <c r="EE767" s="253"/>
      <c r="EF767" s="253"/>
      <c r="EG767" s="253"/>
      <c r="EH767" s="253"/>
      <c r="EI767" s="253"/>
      <c r="EJ767" s="253"/>
      <c r="EK767" s="253"/>
      <c r="EL767" s="253"/>
      <c r="EM767" s="253"/>
      <c r="EN767" s="253"/>
      <c r="EO767" s="253"/>
      <c r="EP767" s="253"/>
      <c r="EQ767" s="253"/>
      <c r="ER767" s="253"/>
      <c r="ES767" s="253"/>
      <c r="ET767" s="253"/>
      <c r="EU767" s="253"/>
      <c r="EV767" s="253"/>
      <c r="EW767" s="253"/>
      <c r="EX767" s="253"/>
      <c r="EY767" s="253"/>
      <c r="EZ767" s="253"/>
      <c r="FA767" s="253"/>
      <c r="FB767" s="253"/>
      <c r="FC767" s="253"/>
      <c r="FD767" s="253"/>
      <c r="FE767" s="253"/>
      <c r="FF767" s="253"/>
      <c r="FG767" s="253"/>
      <c r="FH767" s="253"/>
      <c r="FI767" s="253"/>
      <c r="FJ767" s="253"/>
      <c r="FK767" s="253"/>
      <c r="FL767" s="253"/>
      <c r="FM767" s="253"/>
      <c r="FN767" s="253"/>
      <c r="FO767" s="253"/>
      <c r="FP767" s="253"/>
      <c r="FQ767" s="253"/>
      <c r="FR767" s="253"/>
      <c r="FS767" s="253"/>
      <c r="FT767" s="253"/>
      <c r="FU767" s="253"/>
      <c r="FV767" s="253"/>
      <c r="FW767" s="253"/>
      <c r="FX767" s="253"/>
      <c r="FY767" s="253"/>
      <c r="FZ767" s="253"/>
      <c r="GA767" s="253"/>
      <c r="GB767" s="253"/>
      <c r="GC767" s="253"/>
      <c r="GD767" s="253"/>
      <c r="GE767" s="253"/>
      <c r="GF767" s="253"/>
      <c r="GG767" s="253"/>
      <c r="GH767" s="253"/>
      <c r="GI767" s="253"/>
      <c r="GJ767" s="253"/>
      <c r="GK767" s="253"/>
      <c r="GL767" s="253"/>
      <c r="GM767" s="253"/>
      <c r="GN767" s="253"/>
      <c r="GO767" s="253"/>
      <c r="GP767" s="253"/>
      <c r="GQ767" s="253"/>
      <c r="GR767" s="253"/>
      <c r="GS767" s="253"/>
      <c r="GT767" s="253"/>
      <c r="GU767" s="253"/>
      <c r="GV767" s="253"/>
      <c r="GW767" s="253"/>
      <c r="GX767" s="253"/>
      <c r="GY767" s="253"/>
      <c r="GZ767" s="253"/>
      <c r="HA767" s="253"/>
      <c r="HB767" s="253"/>
      <c r="HC767" s="253"/>
      <c r="HD767" s="253"/>
      <c r="HE767" s="253"/>
      <c r="HF767" s="253"/>
      <c r="HG767" s="253"/>
      <c r="HH767" s="253"/>
      <c r="HI767" s="253"/>
      <c r="HJ767" s="253"/>
      <c r="HK767" s="253"/>
      <c r="HL767" s="253"/>
      <c r="HM767" s="253"/>
      <c r="HN767" s="253"/>
      <c r="HO767" s="253"/>
      <c r="HP767" s="253"/>
      <c r="HQ767" s="253"/>
      <c r="HR767" s="253"/>
      <c r="HS767" s="253"/>
      <c r="HT767" s="253"/>
      <c r="HU767" s="253"/>
      <c r="HV767" s="253"/>
      <c r="HW767" s="253"/>
      <c r="HX767" s="253"/>
      <c r="HY767" s="253"/>
      <c r="HZ767" s="253"/>
      <c r="IA767" s="253"/>
      <c r="IB767" s="253"/>
      <c r="IC767" s="253"/>
      <c r="ID767" s="253"/>
      <c r="IE767" s="253"/>
      <c r="IF767" s="253"/>
      <c r="IG767" s="253"/>
      <c r="IH767" s="253"/>
      <c r="II767" s="253"/>
      <c r="IJ767" s="253"/>
      <c r="IK767" s="253"/>
      <c r="IL767" s="253"/>
      <c r="IM767" s="253"/>
      <c r="IN767" s="253"/>
      <c r="IO767" s="253"/>
      <c r="IP767" s="253"/>
      <c r="IQ767" s="253"/>
      <c r="IR767" s="253"/>
      <c r="IS767" s="253"/>
      <c r="IT767" s="253"/>
      <c r="IU767" s="253"/>
      <c r="IV767" s="253"/>
      <c r="IW767" s="253"/>
      <c r="IX767" s="253"/>
      <c r="IY767" s="253"/>
      <c r="IZ767" s="253"/>
      <c r="JA767" s="253"/>
      <c r="JB767" s="253"/>
      <c r="JC767" s="253"/>
      <c r="JD767" s="253"/>
      <c r="JE767" s="253"/>
      <c r="JF767" s="253"/>
      <c r="JG767" s="253"/>
      <c r="JH767" s="253"/>
      <c r="JI767" s="253"/>
      <c r="JJ767" s="253"/>
      <c r="JK767" s="253"/>
      <c r="JL767" s="253"/>
      <c r="JM767" s="253"/>
      <c r="JN767" s="253"/>
      <c r="JO767" s="253"/>
      <c r="JP767" s="253"/>
      <c r="JQ767" s="253"/>
      <c r="JR767" s="253"/>
      <c r="JS767" s="253"/>
      <c r="JT767" s="253"/>
      <c r="JU767" s="253"/>
    </row>
    <row r="768" spans="1:281" s="252" customFormat="1" ht="15" customHeight="1" x14ac:dyDescent="0.25">
      <c r="A768" s="253"/>
      <c r="B768" s="253"/>
      <c r="C768" s="253"/>
      <c r="D768" s="253"/>
      <c r="E768" s="253"/>
      <c r="F768" s="253"/>
      <c r="G768" s="253"/>
      <c r="H768" s="253"/>
      <c r="I768" s="253"/>
      <c r="J768" s="253"/>
      <c r="K768" s="253"/>
      <c r="L768" s="253"/>
      <c r="M768" s="253"/>
      <c r="N768" s="253"/>
      <c r="O768" s="253"/>
      <c r="P768" s="253"/>
      <c r="Q768" s="253"/>
      <c r="R768" s="253"/>
      <c r="S768" s="253"/>
      <c r="T768" s="253"/>
      <c r="U768" s="253" t="s">
        <v>925</v>
      </c>
      <c r="V768" s="253"/>
      <c r="W768" s="253"/>
      <c r="X768" s="253"/>
      <c r="Y768" s="253"/>
      <c r="Z768" s="253"/>
      <c r="AA768" s="253"/>
      <c r="AB768" s="253"/>
      <c r="AC768" s="253" t="s">
        <v>332</v>
      </c>
      <c r="AD768" s="253"/>
      <c r="AE768" s="253"/>
      <c r="AF768" s="253"/>
      <c r="AG768" s="253"/>
      <c r="AH768" s="253"/>
      <c r="AI768" s="253"/>
      <c r="AJ768" s="253"/>
      <c r="AK768" s="253"/>
      <c r="AL768" s="253"/>
      <c r="AM768" s="253"/>
      <c r="AN768" s="253"/>
      <c r="AO768" s="253"/>
      <c r="AP768" s="253"/>
      <c r="AQ768" s="253"/>
      <c r="AR768" s="253"/>
      <c r="AS768" s="253"/>
      <c r="AT768" s="253"/>
      <c r="AU768" s="253"/>
      <c r="AV768" s="253"/>
      <c r="AW768" s="253"/>
      <c r="AX768" s="253"/>
      <c r="AY768" s="253"/>
      <c r="AZ768" s="253"/>
      <c r="BA768" s="253"/>
      <c r="BB768" s="253"/>
      <c r="BC768" s="253"/>
      <c r="BD768" s="253"/>
      <c r="BE768" s="253"/>
      <c r="BF768" s="253"/>
      <c r="BG768" s="253"/>
      <c r="BH768" s="253"/>
      <c r="BI768" s="253"/>
      <c r="BJ768" s="253"/>
      <c r="BK768" s="253"/>
      <c r="BL768" s="253"/>
      <c r="BM768" s="253"/>
      <c r="BN768" s="253"/>
      <c r="BO768" s="253"/>
      <c r="BP768" s="253"/>
      <c r="BQ768" s="253"/>
      <c r="BR768" s="253"/>
      <c r="BS768" s="253"/>
      <c r="BT768" s="253"/>
      <c r="BU768" s="253"/>
      <c r="BV768" s="253"/>
      <c r="BW768" s="253"/>
      <c r="BX768" s="253"/>
      <c r="BY768" s="253"/>
      <c r="BZ768" s="253"/>
      <c r="CA768" s="253"/>
      <c r="CB768" s="253"/>
      <c r="CC768" s="253"/>
      <c r="CD768" s="253"/>
      <c r="CE768" s="253"/>
      <c r="CF768" s="253"/>
      <c r="CG768" s="253"/>
      <c r="CH768" s="253"/>
      <c r="CI768" s="253"/>
      <c r="CJ768" s="253"/>
      <c r="CK768" s="253"/>
      <c r="CL768" s="253"/>
      <c r="CM768" s="253"/>
      <c r="CN768" s="253"/>
      <c r="CO768" s="253"/>
      <c r="CP768" s="253"/>
      <c r="CQ768" s="253"/>
      <c r="CR768" s="253"/>
      <c r="CS768" s="253"/>
      <c r="CT768" s="253"/>
      <c r="CU768" s="253"/>
      <c r="CV768" s="253"/>
      <c r="CW768" s="253"/>
      <c r="CX768" s="253"/>
      <c r="CY768" s="253"/>
      <c r="CZ768" s="253"/>
      <c r="DA768" s="253"/>
      <c r="DB768" s="253"/>
      <c r="DC768" s="253"/>
      <c r="DD768" s="253"/>
      <c r="DE768" s="253"/>
      <c r="DF768" s="253"/>
      <c r="DG768" s="253"/>
      <c r="DH768" s="253"/>
      <c r="DI768" s="253"/>
      <c r="DJ768" s="253"/>
      <c r="DK768" s="253"/>
      <c r="DL768" s="253"/>
      <c r="DM768" s="253"/>
      <c r="DN768" s="253"/>
      <c r="DO768" s="253"/>
      <c r="DP768" s="253"/>
      <c r="DQ768" s="253"/>
      <c r="DR768" s="253"/>
      <c r="DS768" s="253"/>
      <c r="DT768" s="253"/>
      <c r="DU768" s="253"/>
      <c r="DV768" s="253"/>
      <c r="DW768" s="253"/>
      <c r="DX768" s="253"/>
      <c r="DY768" s="253"/>
      <c r="DZ768" s="253"/>
      <c r="EA768" s="253"/>
      <c r="EB768" s="253"/>
      <c r="EC768" s="253"/>
      <c r="ED768" s="253"/>
      <c r="EE768" s="253"/>
      <c r="EF768" s="253"/>
      <c r="EG768" s="253"/>
      <c r="EH768" s="253"/>
      <c r="EI768" s="253"/>
      <c r="EJ768" s="253"/>
      <c r="EK768" s="253"/>
      <c r="EL768" s="253"/>
      <c r="EM768" s="253"/>
      <c r="EN768" s="253"/>
      <c r="EO768" s="253"/>
      <c r="EP768" s="253"/>
      <c r="EQ768" s="253"/>
      <c r="ER768" s="253"/>
      <c r="ES768" s="253"/>
      <c r="ET768" s="253"/>
      <c r="EU768" s="253"/>
      <c r="EV768" s="253"/>
      <c r="EW768" s="253"/>
      <c r="EX768" s="253"/>
      <c r="EY768" s="253"/>
      <c r="EZ768" s="253"/>
      <c r="FA768" s="253"/>
      <c r="FB768" s="253"/>
      <c r="FC768" s="253"/>
      <c r="FD768" s="253"/>
      <c r="FE768" s="253"/>
      <c r="FF768" s="253"/>
      <c r="FG768" s="253"/>
      <c r="FH768" s="253"/>
      <c r="FI768" s="253"/>
      <c r="FJ768" s="253"/>
      <c r="FK768" s="253"/>
      <c r="FL768" s="253"/>
      <c r="FM768" s="253"/>
      <c r="FN768" s="253"/>
      <c r="FO768" s="253"/>
      <c r="FP768" s="253"/>
      <c r="FQ768" s="253"/>
      <c r="FR768" s="253"/>
      <c r="FS768" s="253"/>
      <c r="FT768" s="253"/>
      <c r="FU768" s="253"/>
      <c r="FV768" s="253"/>
      <c r="FW768" s="253"/>
      <c r="FX768" s="253"/>
      <c r="FY768" s="253"/>
      <c r="FZ768" s="253"/>
      <c r="GA768" s="253"/>
      <c r="GB768" s="253"/>
      <c r="GC768" s="253"/>
      <c r="GD768" s="253"/>
      <c r="GE768" s="253"/>
      <c r="GF768" s="253"/>
      <c r="GG768" s="253"/>
      <c r="GH768" s="253"/>
      <c r="GI768" s="253"/>
      <c r="GJ768" s="253"/>
      <c r="GK768" s="253"/>
      <c r="GL768" s="253"/>
      <c r="GM768" s="253"/>
      <c r="GN768" s="253"/>
      <c r="GO768" s="253"/>
      <c r="GP768" s="253"/>
      <c r="GQ768" s="253"/>
      <c r="GR768" s="253"/>
      <c r="GS768" s="253"/>
      <c r="GT768" s="253"/>
      <c r="GU768" s="253"/>
      <c r="GV768" s="253"/>
      <c r="GW768" s="253"/>
      <c r="GX768" s="253"/>
      <c r="GY768" s="253"/>
      <c r="GZ768" s="253"/>
      <c r="HA768" s="253"/>
      <c r="HB768" s="253"/>
      <c r="HC768" s="253"/>
      <c r="HD768" s="253"/>
      <c r="HE768" s="253"/>
      <c r="HF768" s="253"/>
      <c r="HG768" s="253"/>
      <c r="HH768" s="253"/>
      <c r="HI768" s="253"/>
      <c r="HJ768" s="253"/>
      <c r="HK768" s="253"/>
      <c r="HL768" s="253"/>
      <c r="HM768" s="253"/>
      <c r="HN768" s="253"/>
      <c r="HO768" s="253"/>
      <c r="HP768" s="253"/>
      <c r="HQ768" s="253"/>
      <c r="HR768" s="253"/>
      <c r="HS768" s="253"/>
      <c r="HT768" s="253"/>
      <c r="HU768" s="253"/>
      <c r="HV768" s="253"/>
      <c r="HW768" s="253"/>
      <c r="HX768" s="253"/>
      <c r="HY768" s="253"/>
      <c r="HZ768" s="253"/>
      <c r="IA768" s="253"/>
      <c r="IB768" s="253"/>
      <c r="IC768" s="253"/>
      <c r="ID768" s="253"/>
      <c r="IE768" s="253"/>
      <c r="IF768" s="253"/>
      <c r="IG768" s="253"/>
      <c r="IH768" s="253"/>
      <c r="II768" s="253"/>
      <c r="IJ768" s="253"/>
      <c r="IK768" s="253"/>
      <c r="IL768" s="253"/>
      <c r="IM768" s="253"/>
      <c r="IN768" s="253"/>
      <c r="IO768" s="253"/>
      <c r="IP768" s="253"/>
      <c r="IQ768" s="253"/>
      <c r="IR768" s="253"/>
      <c r="IS768" s="253"/>
      <c r="IT768" s="253"/>
      <c r="IU768" s="253"/>
      <c r="IV768" s="253"/>
      <c r="IW768" s="253"/>
      <c r="IX768" s="253"/>
      <c r="IY768" s="253"/>
      <c r="IZ768" s="253"/>
      <c r="JA768" s="253"/>
      <c r="JB768" s="253"/>
      <c r="JC768" s="253"/>
      <c r="JD768" s="253"/>
      <c r="JE768" s="253"/>
      <c r="JF768" s="253"/>
      <c r="JG768" s="253"/>
      <c r="JH768" s="253"/>
      <c r="JI768" s="253"/>
      <c r="JJ768" s="253"/>
      <c r="JK768" s="253"/>
      <c r="JL768" s="253"/>
      <c r="JM768" s="253"/>
      <c r="JN768" s="253"/>
      <c r="JO768" s="253"/>
      <c r="JP768" s="253"/>
      <c r="JQ768" s="253"/>
      <c r="JR768" s="253"/>
      <c r="JS768" s="253"/>
      <c r="JT768" s="253"/>
      <c r="JU768" s="253"/>
    </row>
    <row r="769" spans="1:281" s="252" customFormat="1" ht="15" customHeight="1" x14ac:dyDescent="0.25">
      <c r="A769" s="253"/>
      <c r="B769" s="253"/>
      <c r="C769" s="253"/>
      <c r="D769" s="253"/>
      <c r="E769" s="253"/>
      <c r="F769" s="253"/>
      <c r="G769" s="253"/>
      <c r="H769" s="253"/>
      <c r="I769" s="253"/>
      <c r="J769" s="253"/>
      <c r="K769" s="253"/>
      <c r="L769" s="253"/>
      <c r="M769" s="253"/>
      <c r="N769" s="253"/>
      <c r="O769" s="253"/>
      <c r="P769" s="253"/>
      <c r="Q769" s="253"/>
      <c r="R769" s="253"/>
      <c r="S769" s="253"/>
      <c r="T769" s="253"/>
      <c r="U769" s="253" t="s">
        <v>926</v>
      </c>
      <c r="V769" s="253"/>
      <c r="W769" s="253"/>
      <c r="X769" s="253"/>
      <c r="Y769" s="253"/>
      <c r="Z769" s="253"/>
      <c r="AA769" s="253"/>
      <c r="AB769" s="253"/>
      <c r="AC769" s="253" t="s">
        <v>332</v>
      </c>
      <c r="AD769" s="253"/>
      <c r="AE769" s="253"/>
      <c r="AF769" s="253"/>
      <c r="AG769" s="253"/>
      <c r="AH769" s="253"/>
      <c r="AI769" s="253"/>
      <c r="AJ769" s="253"/>
      <c r="AK769" s="253"/>
      <c r="AL769" s="253"/>
      <c r="AM769" s="253"/>
      <c r="AN769" s="253"/>
      <c r="AO769" s="253"/>
      <c r="AP769" s="253"/>
      <c r="AQ769" s="253"/>
      <c r="AR769" s="253"/>
      <c r="AS769" s="253"/>
      <c r="AT769" s="253"/>
      <c r="AU769" s="253"/>
      <c r="AV769" s="253"/>
      <c r="AW769" s="253"/>
      <c r="AX769" s="253"/>
      <c r="AY769" s="253"/>
      <c r="AZ769" s="253"/>
      <c r="BA769" s="253"/>
      <c r="BB769" s="253"/>
      <c r="BC769" s="253"/>
      <c r="BD769" s="253"/>
      <c r="BE769" s="253"/>
      <c r="BF769" s="253"/>
      <c r="BG769" s="253"/>
      <c r="BH769" s="253"/>
      <c r="BI769" s="253"/>
      <c r="BJ769" s="253"/>
      <c r="BK769" s="253"/>
      <c r="BL769" s="253"/>
      <c r="BM769" s="253"/>
      <c r="BN769" s="253"/>
      <c r="BO769" s="253"/>
      <c r="BP769" s="253"/>
      <c r="BQ769" s="253"/>
      <c r="BR769" s="253"/>
      <c r="BS769" s="253"/>
      <c r="BT769" s="253"/>
      <c r="BU769" s="253"/>
      <c r="BV769" s="253"/>
      <c r="BW769" s="253"/>
      <c r="BX769" s="253"/>
      <c r="BY769" s="253"/>
      <c r="BZ769" s="253"/>
      <c r="CA769" s="253"/>
      <c r="CB769" s="253"/>
      <c r="CC769" s="253"/>
      <c r="CD769" s="253"/>
      <c r="CE769" s="253"/>
      <c r="CF769" s="253"/>
      <c r="CG769" s="253"/>
      <c r="CH769" s="253"/>
      <c r="CI769" s="253"/>
      <c r="CJ769" s="253"/>
      <c r="CK769" s="253"/>
      <c r="CL769" s="253"/>
      <c r="CM769" s="253"/>
      <c r="CN769" s="253"/>
      <c r="CO769" s="253"/>
      <c r="CP769" s="253"/>
      <c r="CQ769" s="253"/>
      <c r="CR769" s="253"/>
      <c r="CS769" s="253"/>
      <c r="CT769" s="253"/>
      <c r="CU769" s="253"/>
      <c r="CV769" s="253"/>
      <c r="CW769" s="253"/>
      <c r="CX769" s="253"/>
      <c r="CY769" s="253"/>
      <c r="CZ769" s="253"/>
      <c r="DA769" s="253"/>
      <c r="DB769" s="253"/>
      <c r="DC769" s="253"/>
      <c r="DD769" s="253"/>
      <c r="DE769" s="253"/>
      <c r="DF769" s="253"/>
      <c r="DG769" s="253"/>
      <c r="DH769" s="253"/>
      <c r="DI769" s="253"/>
      <c r="DJ769" s="253"/>
      <c r="DK769" s="253"/>
      <c r="DL769" s="253"/>
      <c r="DM769" s="253"/>
      <c r="DN769" s="253"/>
      <c r="DO769" s="253"/>
      <c r="DP769" s="253"/>
      <c r="DQ769" s="253"/>
      <c r="DR769" s="253"/>
      <c r="DS769" s="253"/>
      <c r="DT769" s="253"/>
      <c r="DU769" s="253"/>
      <c r="DV769" s="253"/>
      <c r="DW769" s="253"/>
      <c r="DX769" s="253"/>
      <c r="DY769" s="253"/>
      <c r="DZ769" s="253"/>
      <c r="EA769" s="253"/>
      <c r="EB769" s="253"/>
      <c r="EC769" s="253"/>
      <c r="ED769" s="253"/>
      <c r="EE769" s="253"/>
      <c r="EF769" s="253"/>
      <c r="EG769" s="253"/>
      <c r="EH769" s="253"/>
      <c r="EI769" s="253"/>
      <c r="EJ769" s="253"/>
      <c r="EK769" s="253"/>
      <c r="EL769" s="253"/>
      <c r="EM769" s="253"/>
      <c r="EN769" s="253"/>
      <c r="EO769" s="253"/>
      <c r="EP769" s="253"/>
      <c r="EQ769" s="253"/>
      <c r="ER769" s="253"/>
      <c r="ES769" s="253"/>
      <c r="ET769" s="253"/>
      <c r="EU769" s="253"/>
      <c r="EV769" s="253"/>
      <c r="EW769" s="253"/>
      <c r="EX769" s="253"/>
      <c r="EY769" s="253"/>
      <c r="EZ769" s="253"/>
      <c r="FA769" s="253"/>
      <c r="FB769" s="253"/>
      <c r="FC769" s="253"/>
      <c r="FD769" s="253"/>
      <c r="FE769" s="253"/>
      <c r="FF769" s="253"/>
      <c r="FG769" s="253"/>
      <c r="FH769" s="253"/>
      <c r="FI769" s="253"/>
      <c r="FJ769" s="253"/>
      <c r="FK769" s="253"/>
      <c r="FL769" s="253"/>
      <c r="FM769" s="253"/>
      <c r="FN769" s="253"/>
      <c r="FO769" s="253"/>
      <c r="FP769" s="253"/>
      <c r="FQ769" s="253"/>
      <c r="FR769" s="253"/>
      <c r="FS769" s="253"/>
      <c r="FT769" s="253"/>
      <c r="FU769" s="253"/>
      <c r="FV769" s="253"/>
      <c r="FW769" s="253"/>
      <c r="FX769" s="253"/>
      <c r="FY769" s="253"/>
      <c r="FZ769" s="253"/>
      <c r="GA769" s="253"/>
      <c r="GB769" s="253"/>
      <c r="GC769" s="253"/>
      <c r="GD769" s="253"/>
      <c r="GE769" s="253"/>
      <c r="GF769" s="253"/>
      <c r="GG769" s="253"/>
      <c r="GH769" s="253"/>
      <c r="GI769" s="253"/>
      <c r="GJ769" s="253"/>
      <c r="GK769" s="253"/>
      <c r="GL769" s="253"/>
      <c r="GM769" s="253"/>
      <c r="GN769" s="253"/>
      <c r="GO769" s="253"/>
      <c r="GP769" s="253"/>
      <c r="GQ769" s="253"/>
      <c r="GR769" s="253"/>
      <c r="GS769" s="253"/>
      <c r="GT769" s="253"/>
      <c r="GU769" s="253"/>
      <c r="GV769" s="253"/>
      <c r="GW769" s="253"/>
      <c r="GX769" s="253"/>
      <c r="GY769" s="253"/>
      <c r="GZ769" s="253"/>
      <c r="HA769" s="253"/>
      <c r="HB769" s="253"/>
      <c r="HC769" s="253"/>
      <c r="HD769" s="253"/>
      <c r="HE769" s="253"/>
      <c r="HF769" s="253"/>
      <c r="HG769" s="253"/>
      <c r="HH769" s="253"/>
      <c r="HI769" s="253"/>
      <c r="HJ769" s="253"/>
      <c r="HK769" s="253"/>
      <c r="HL769" s="253"/>
      <c r="HM769" s="253"/>
      <c r="HN769" s="253"/>
      <c r="HO769" s="253"/>
      <c r="HP769" s="253"/>
      <c r="HQ769" s="253"/>
      <c r="HR769" s="253"/>
      <c r="HS769" s="253"/>
      <c r="HT769" s="253"/>
      <c r="HU769" s="253"/>
      <c r="HV769" s="253"/>
      <c r="HW769" s="253"/>
      <c r="HX769" s="253"/>
      <c r="HY769" s="253"/>
      <c r="HZ769" s="253"/>
      <c r="IA769" s="253"/>
      <c r="IB769" s="253"/>
      <c r="IC769" s="253"/>
      <c r="ID769" s="253"/>
      <c r="IE769" s="253"/>
      <c r="IF769" s="253"/>
      <c r="IG769" s="253"/>
      <c r="IH769" s="253"/>
      <c r="II769" s="253"/>
      <c r="IJ769" s="253"/>
      <c r="IK769" s="253"/>
      <c r="IL769" s="253"/>
      <c r="IM769" s="253"/>
      <c r="IN769" s="253"/>
      <c r="IO769" s="253"/>
      <c r="IP769" s="253"/>
      <c r="IQ769" s="253"/>
      <c r="IR769" s="253"/>
      <c r="IS769" s="253"/>
      <c r="IT769" s="253"/>
      <c r="IU769" s="253"/>
      <c r="IV769" s="253"/>
      <c r="IW769" s="253"/>
      <c r="IX769" s="253"/>
      <c r="IY769" s="253"/>
      <c r="IZ769" s="253"/>
      <c r="JA769" s="253"/>
      <c r="JB769" s="253"/>
      <c r="JC769" s="253"/>
      <c r="JD769" s="253"/>
      <c r="JE769" s="253"/>
      <c r="JF769" s="253"/>
      <c r="JG769" s="253"/>
      <c r="JH769" s="253"/>
      <c r="JI769" s="253"/>
      <c r="JJ769" s="253"/>
      <c r="JK769" s="253"/>
      <c r="JL769" s="253"/>
      <c r="JM769" s="253"/>
      <c r="JN769" s="253"/>
      <c r="JO769" s="253"/>
      <c r="JP769" s="253"/>
      <c r="JQ769" s="253"/>
      <c r="JR769" s="253"/>
      <c r="JS769" s="253"/>
      <c r="JT769" s="253"/>
      <c r="JU769" s="253"/>
    </row>
    <row r="770" spans="1:281" s="252" customFormat="1" ht="15" customHeight="1" x14ac:dyDescent="0.25">
      <c r="A770" s="253"/>
      <c r="B770" s="253"/>
      <c r="C770" s="253"/>
      <c r="D770" s="253"/>
      <c r="E770" s="253"/>
      <c r="F770" s="253"/>
      <c r="G770" s="253"/>
      <c r="H770" s="253"/>
      <c r="I770" s="253"/>
      <c r="J770" s="253"/>
      <c r="K770" s="253"/>
      <c r="L770" s="253"/>
      <c r="M770" s="253"/>
      <c r="N770" s="253"/>
      <c r="O770" s="253"/>
      <c r="P770" s="253"/>
      <c r="Q770" s="253"/>
      <c r="R770" s="253"/>
      <c r="S770" s="253"/>
      <c r="T770" s="253"/>
      <c r="U770" s="253" t="s">
        <v>927</v>
      </c>
      <c r="V770" s="253"/>
      <c r="W770" s="253"/>
      <c r="X770" s="253"/>
      <c r="Y770" s="253"/>
      <c r="Z770" s="253"/>
      <c r="AA770" s="253"/>
      <c r="AB770" s="253"/>
      <c r="AC770" s="253" t="s">
        <v>316</v>
      </c>
      <c r="AD770" s="253"/>
      <c r="AE770" s="253"/>
      <c r="AF770" s="253"/>
      <c r="AG770" s="253"/>
      <c r="AH770" s="253"/>
      <c r="AI770" s="253"/>
      <c r="AJ770" s="253"/>
      <c r="AK770" s="253"/>
      <c r="AL770" s="253"/>
      <c r="AM770" s="253"/>
      <c r="AN770" s="253"/>
      <c r="AO770" s="253"/>
      <c r="AP770" s="253"/>
      <c r="AQ770" s="253"/>
      <c r="AR770" s="253"/>
      <c r="AS770" s="253"/>
      <c r="AT770" s="253"/>
      <c r="AU770" s="253"/>
      <c r="AV770" s="253"/>
      <c r="AW770" s="253"/>
      <c r="AX770" s="253"/>
      <c r="AY770" s="253"/>
      <c r="AZ770" s="253"/>
      <c r="BA770" s="253"/>
      <c r="BB770" s="253"/>
      <c r="BC770" s="253"/>
      <c r="BD770" s="253"/>
      <c r="BE770" s="253"/>
      <c r="BF770" s="253"/>
      <c r="BG770" s="253"/>
      <c r="BH770" s="253"/>
      <c r="BI770" s="253"/>
      <c r="BJ770" s="253"/>
      <c r="BK770" s="253"/>
      <c r="BL770" s="253"/>
      <c r="BM770" s="253"/>
      <c r="BN770" s="253"/>
      <c r="BO770" s="253"/>
      <c r="BP770" s="253"/>
      <c r="BQ770" s="253"/>
      <c r="BR770" s="253"/>
      <c r="BS770" s="253"/>
      <c r="BT770" s="253"/>
      <c r="BU770" s="253"/>
      <c r="BV770" s="253"/>
      <c r="BW770" s="253"/>
      <c r="BX770" s="253"/>
      <c r="BY770" s="253"/>
      <c r="BZ770" s="253"/>
      <c r="CA770" s="253"/>
      <c r="CB770" s="253"/>
      <c r="CC770" s="253"/>
      <c r="CD770" s="253"/>
      <c r="CE770" s="253"/>
      <c r="CF770" s="253"/>
      <c r="CG770" s="253"/>
      <c r="CH770" s="253"/>
      <c r="CI770" s="253"/>
      <c r="CJ770" s="253"/>
      <c r="CK770" s="253"/>
      <c r="CL770" s="253"/>
      <c r="CM770" s="253"/>
      <c r="CN770" s="253"/>
      <c r="CO770" s="253"/>
      <c r="CP770" s="253"/>
      <c r="CQ770" s="253"/>
      <c r="CR770" s="253"/>
      <c r="CS770" s="253"/>
      <c r="CT770" s="253"/>
      <c r="CU770" s="253"/>
      <c r="CV770" s="253"/>
      <c r="CW770" s="253"/>
      <c r="CX770" s="253"/>
      <c r="CY770" s="253"/>
      <c r="CZ770" s="253"/>
      <c r="DA770" s="253"/>
      <c r="DB770" s="253"/>
      <c r="DC770" s="253"/>
      <c r="DD770" s="253"/>
      <c r="DE770" s="253"/>
      <c r="DF770" s="253"/>
      <c r="DG770" s="253"/>
      <c r="DH770" s="253"/>
      <c r="DI770" s="253"/>
      <c r="DJ770" s="253"/>
      <c r="DK770" s="253"/>
      <c r="DL770" s="253"/>
      <c r="DM770" s="253"/>
      <c r="DN770" s="253"/>
      <c r="DO770" s="253"/>
      <c r="DP770" s="253"/>
      <c r="DQ770" s="253"/>
      <c r="DR770" s="253"/>
      <c r="DS770" s="253"/>
      <c r="DT770" s="253"/>
      <c r="DU770" s="253"/>
      <c r="DV770" s="253"/>
      <c r="DW770" s="253"/>
      <c r="DX770" s="253"/>
      <c r="DY770" s="253"/>
      <c r="DZ770" s="253"/>
      <c r="EA770" s="253"/>
      <c r="EB770" s="253"/>
      <c r="EC770" s="253"/>
      <c r="ED770" s="253"/>
      <c r="EE770" s="253"/>
      <c r="EF770" s="253"/>
      <c r="EG770" s="253"/>
      <c r="EH770" s="253"/>
      <c r="EI770" s="253"/>
      <c r="EJ770" s="253"/>
      <c r="EK770" s="253"/>
      <c r="EL770" s="253"/>
      <c r="EM770" s="253"/>
      <c r="EN770" s="253"/>
      <c r="EO770" s="253"/>
      <c r="EP770" s="253"/>
      <c r="EQ770" s="253"/>
      <c r="ER770" s="253"/>
      <c r="ES770" s="253"/>
      <c r="ET770" s="253"/>
      <c r="EU770" s="253"/>
      <c r="EV770" s="253"/>
      <c r="EW770" s="253"/>
      <c r="EX770" s="253"/>
      <c r="EY770" s="253"/>
      <c r="EZ770" s="253"/>
      <c r="FA770" s="253"/>
      <c r="FB770" s="253"/>
      <c r="FC770" s="253"/>
      <c r="FD770" s="253"/>
      <c r="FE770" s="253"/>
      <c r="FF770" s="253"/>
      <c r="FG770" s="253"/>
      <c r="FH770" s="253"/>
      <c r="FI770" s="253"/>
      <c r="FJ770" s="253"/>
      <c r="FK770" s="253"/>
      <c r="FL770" s="253"/>
      <c r="FM770" s="253"/>
      <c r="FN770" s="253"/>
      <c r="FO770" s="253"/>
      <c r="FP770" s="253"/>
      <c r="FQ770" s="253"/>
      <c r="FR770" s="253"/>
      <c r="FS770" s="253"/>
      <c r="FT770" s="253"/>
      <c r="FU770" s="253"/>
      <c r="FV770" s="253"/>
      <c r="FW770" s="253"/>
      <c r="FX770" s="253"/>
      <c r="FY770" s="253"/>
      <c r="FZ770" s="253"/>
      <c r="GA770" s="253"/>
      <c r="GB770" s="253"/>
      <c r="GC770" s="253"/>
      <c r="GD770" s="253"/>
      <c r="GE770" s="253"/>
      <c r="GF770" s="253"/>
      <c r="GG770" s="253"/>
      <c r="GH770" s="253"/>
      <c r="GI770" s="253"/>
      <c r="GJ770" s="253"/>
      <c r="GK770" s="253"/>
      <c r="GL770" s="253"/>
      <c r="GM770" s="253"/>
      <c r="GN770" s="253"/>
      <c r="GO770" s="253"/>
      <c r="GP770" s="253"/>
      <c r="GQ770" s="253"/>
      <c r="GR770" s="253"/>
      <c r="GS770" s="253"/>
      <c r="GT770" s="253"/>
      <c r="GU770" s="253"/>
      <c r="GV770" s="253"/>
      <c r="GW770" s="253"/>
      <c r="GX770" s="253"/>
      <c r="GY770" s="253"/>
      <c r="GZ770" s="253"/>
      <c r="HA770" s="253"/>
      <c r="HB770" s="253"/>
      <c r="HC770" s="253"/>
      <c r="HD770" s="253"/>
      <c r="HE770" s="253"/>
      <c r="HF770" s="253"/>
      <c r="HG770" s="253"/>
      <c r="HH770" s="253"/>
      <c r="HI770" s="253"/>
      <c r="HJ770" s="253"/>
      <c r="HK770" s="253"/>
      <c r="HL770" s="253"/>
      <c r="HM770" s="253"/>
      <c r="HN770" s="253"/>
      <c r="HO770" s="253"/>
      <c r="HP770" s="253"/>
      <c r="HQ770" s="253"/>
      <c r="HR770" s="253"/>
      <c r="HS770" s="253"/>
      <c r="HT770" s="253"/>
      <c r="HU770" s="253"/>
      <c r="HV770" s="253"/>
      <c r="HW770" s="253"/>
      <c r="HX770" s="253"/>
      <c r="HY770" s="253"/>
      <c r="HZ770" s="253"/>
      <c r="IA770" s="253"/>
      <c r="IB770" s="253"/>
      <c r="IC770" s="253"/>
      <c r="ID770" s="253"/>
      <c r="IE770" s="253"/>
      <c r="IF770" s="253"/>
      <c r="IG770" s="253"/>
      <c r="IH770" s="253"/>
      <c r="II770" s="253"/>
      <c r="IJ770" s="253"/>
      <c r="IK770" s="253"/>
      <c r="IL770" s="253"/>
      <c r="IM770" s="253"/>
      <c r="IN770" s="253"/>
      <c r="IO770" s="253"/>
      <c r="IP770" s="253"/>
      <c r="IQ770" s="253"/>
      <c r="IR770" s="253"/>
      <c r="IS770" s="253"/>
      <c r="IT770" s="253"/>
      <c r="IU770" s="253"/>
      <c r="IV770" s="253"/>
      <c r="IW770" s="253"/>
      <c r="IX770" s="253"/>
      <c r="IY770" s="253"/>
      <c r="IZ770" s="253"/>
      <c r="JA770" s="253"/>
      <c r="JB770" s="253"/>
      <c r="JC770" s="253"/>
      <c r="JD770" s="253"/>
      <c r="JE770" s="253"/>
      <c r="JF770" s="253"/>
      <c r="JG770" s="253"/>
      <c r="JH770" s="253"/>
      <c r="JI770" s="253"/>
      <c r="JJ770" s="253"/>
      <c r="JK770" s="253"/>
      <c r="JL770" s="253"/>
      <c r="JM770" s="253"/>
      <c r="JN770" s="253"/>
      <c r="JO770" s="253"/>
      <c r="JP770" s="253"/>
      <c r="JQ770" s="253"/>
      <c r="JR770" s="253"/>
      <c r="JS770" s="253"/>
      <c r="JT770" s="253"/>
      <c r="JU770" s="253"/>
    </row>
    <row r="771" spans="1:281" s="252" customFormat="1" ht="15" customHeight="1" x14ac:dyDescent="0.25">
      <c r="A771" s="253"/>
      <c r="B771" s="253"/>
      <c r="C771" s="253"/>
      <c r="D771" s="253"/>
      <c r="E771" s="253"/>
      <c r="F771" s="253"/>
      <c r="G771" s="253"/>
      <c r="H771" s="253"/>
      <c r="I771" s="253"/>
      <c r="J771" s="253"/>
      <c r="K771" s="253"/>
      <c r="L771" s="253"/>
      <c r="M771" s="253"/>
      <c r="N771" s="253"/>
      <c r="O771" s="253"/>
      <c r="P771" s="253"/>
      <c r="Q771" s="253"/>
      <c r="R771" s="253"/>
      <c r="S771" s="253"/>
      <c r="T771" s="253"/>
      <c r="U771" s="253" t="s">
        <v>928</v>
      </c>
      <c r="V771" s="253"/>
      <c r="W771" s="253"/>
      <c r="X771" s="253"/>
      <c r="Y771" s="253"/>
      <c r="Z771" s="253"/>
      <c r="AA771" s="253"/>
      <c r="AB771" s="253"/>
      <c r="AC771" s="253" t="s">
        <v>332</v>
      </c>
      <c r="AD771" s="253"/>
      <c r="AE771" s="253"/>
      <c r="AF771" s="253"/>
      <c r="AG771" s="253"/>
      <c r="AH771" s="253"/>
      <c r="AI771" s="253"/>
      <c r="AJ771" s="253"/>
      <c r="AK771" s="253"/>
      <c r="AL771" s="253"/>
      <c r="AM771" s="253"/>
      <c r="AN771" s="253"/>
      <c r="AO771" s="253"/>
      <c r="AP771" s="253"/>
      <c r="AQ771" s="253"/>
      <c r="AR771" s="253"/>
      <c r="AS771" s="253"/>
      <c r="AT771" s="253"/>
      <c r="AU771" s="253"/>
      <c r="AV771" s="253"/>
      <c r="AW771" s="253"/>
      <c r="AX771" s="253"/>
      <c r="AY771" s="253"/>
      <c r="AZ771" s="253"/>
      <c r="BA771" s="253"/>
      <c r="BB771" s="253"/>
      <c r="BC771" s="253"/>
      <c r="BD771" s="253"/>
      <c r="BE771" s="253"/>
      <c r="BF771" s="253"/>
      <c r="BG771" s="253"/>
      <c r="BH771" s="253"/>
      <c r="BI771" s="253"/>
      <c r="BJ771" s="253"/>
      <c r="BK771" s="253"/>
      <c r="BL771" s="253"/>
      <c r="BM771" s="253"/>
      <c r="BN771" s="253"/>
      <c r="BO771" s="253"/>
      <c r="BP771" s="253"/>
      <c r="BQ771" s="253"/>
      <c r="BR771" s="253"/>
      <c r="BS771" s="253"/>
      <c r="BT771" s="253"/>
      <c r="BU771" s="253"/>
      <c r="BV771" s="253"/>
      <c r="BW771" s="253"/>
      <c r="BX771" s="253"/>
      <c r="BY771" s="253"/>
      <c r="BZ771" s="253"/>
      <c r="CA771" s="253"/>
      <c r="CB771" s="253"/>
      <c r="CC771" s="253"/>
      <c r="CD771" s="253"/>
      <c r="CE771" s="253"/>
      <c r="CF771" s="253"/>
      <c r="CG771" s="253"/>
      <c r="CH771" s="253"/>
      <c r="CI771" s="253"/>
      <c r="CJ771" s="253"/>
      <c r="CK771" s="253"/>
      <c r="CL771" s="253"/>
      <c r="CM771" s="253"/>
      <c r="CN771" s="253"/>
      <c r="CO771" s="253"/>
      <c r="CP771" s="253"/>
      <c r="CQ771" s="253"/>
      <c r="CR771" s="253"/>
      <c r="CS771" s="253"/>
      <c r="CT771" s="253"/>
      <c r="CU771" s="253"/>
      <c r="CV771" s="253"/>
      <c r="CW771" s="253"/>
      <c r="CX771" s="253"/>
      <c r="CY771" s="253"/>
      <c r="CZ771" s="253"/>
      <c r="DA771" s="253"/>
      <c r="DB771" s="253"/>
      <c r="DC771" s="253"/>
      <c r="DD771" s="253"/>
      <c r="DE771" s="253"/>
      <c r="DF771" s="253"/>
      <c r="DG771" s="253"/>
      <c r="DH771" s="253"/>
      <c r="DI771" s="253"/>
      <c r="DJ771" s="253"/>
      <c r="DK771" s="253"/>
      <c r="DL771" s="253"/>
      <c r="DM771" s="253"/>
      <c r="DN771" s="253"/>
      <c r="DO771" s="253"/>
      <c r="DP771" s="253"/>
      <c r="DQ771" s="253"/>
      <c r="DR771" s="253"/>
      <c r="DS771" s="253"/>
      <c r="DT771" s="253"/>
      <c r="DU771" s="253"/>
      <c r="DV771" s="253"/>
      <c r="DW771" s="253"/>
      <c r="DX771" s="253"/>
      <c r="DY771" s="253"/>
      <c r="DZ771" s="253"/>
      <c r="EA771" s="253"/>
      <c r="EB771" s="253"/>
      <c r="EC771" s="253"/>
      <c r="ED771" s="253"/>
      <c r="EE771" s="253"/>
      <c r="EF771" s="253"/>
      <c r="EG771" s="253"/>
      <c r="EH771" s="253"/>
      <c r="EI771" s="253"/>
      <c r="EJ771" s="253"/>
      <c r="EK771" s="253"/>
      <c r="EL771" s="253"/>
      <c r="EM771" s="253"/>
      <c r="EN771" s="253"/>
      <c r="EO771" s="253"/>
      <c r="EP771" s="253"/>
      <c r="EQ771" s="253"/>
      <c r="ER771" s="253"/>
      <c r="ES771" s="253"/>
      <c r="ET771" s="253"/>
      <c r="EU771" s="253"/>
      <c r="EV771" s="253"/>
      <c r="EW771" s="253"/>
      <c r="EX771" s="253"/>
      <c r="EY771" s="253"/>
      <c r="EZ771" s="253"/>
      <c r="FA771" s="253"/>
      <c r="FB771" s="253"/>
      <c r="FC771" s="253"/>
      <c r="FD771" s="253"/>
      <c r="FE771" s="253"/>
      <c r="FF771" s="253"/>
      <c r="FG771" s="253"/>
      <c r="FH771" s="253"/>
      <c r="FI771" s="253"/>
      <c r="FJ771" s="253"/>
      <c r="FK771" s="253"/>
      <c r="FL771" s="253"/>
      <c r="FM771" s="253"/>
      <c r="FN771" s="253"/>
      <c r="FO771" s="253"/>
      <c r="FP771" s="253"/>
      <c r="FQ771" s="253"/>
      <c r="FR771" s="253"/>
      <c r="FS771" s="253"/>
      <c r="FT771" s="253"/>
      <c r="FU771" s="253"/>
      <c r="FV771" s="253"/>
      <c r="FW771" s="253"/>
      <c r="FX771" s="253"/>
      <c r="FY771" s="253"/>
      <c r="FZ771" s="253"/>
      <c r="GA771" s="253"/>
      <c r="GB771" s="253"/>
      <c r="GC771" s="253"/>
      <c r="GD771" s="253"/>
      <c r="GE771" s="253"/>
      <c r="GF771" s="253"/>
      <c r="GG771" s="253"/>
      <c r="GH771" s="253"/>
      <c r="GI771" s="253"/>
      <c r="GJ771" s="253"/>
      <c r="GK771" s="253"/>
      <c r="GL771" s="253"/>
      <c r="GM771" s="253"/>
      <c r="GN771" s="253"/>
      <c r="GO771" s="253"/>
      <c r="GP771" s="253"/>
      <c r="GQ771" s="253"/>
      <c r="GR771" s="253"/>
      <c r="GS771" s="253"/>
      <c r="GT771" s="253"/>
      <c r="GU771" s="253"/>
      <c r="GV771" s="253"/>
      <c r="GW771" s="253"/>
      <c r="GX771" s="253"/>
      <c r="GY771" s="253"/>
      <c r="GZ771" s="253"/>
      <c r="HA771" s="253"/>
      <c r="HB771" s="253"/>
      <c r="HC771" s="253"/>
      <c r="HD771" s="253"/>
      <c r="HE771" s="253"/>
      <c r="HF771" s="253"/>
      <c r="HG771" s="253"/>
      <c r="HH771" s="253"/>
      <c r="HI771" s="253"/>
      <c r="HJ771" s="253"/>
      <c r="HK771" s="253"/>
      <c r="HL771" s="253"/>
      <c r="HM771" s="253"/>
      <c r="HN771" s="253"/>
      <c r="HO771" s="253"/>
      <c r="HP771" s="253"/>
      <c r="HQ771" s="253"/>
      <c r="HR771" s="253"/>
      <c r="HS771" s="253"/>
      <c r="HT771" s="253"/>
      <c r="HU771" s="253"/>
      <c r="HV771" s="253"/>
      <c r="HW771" s="253"/>
      <c r="HX771" s="253"/>
      <c r="HY771" s="253"/>
      <c r="HZ771" s="253"/>
      <c r="IA771" s="253"/>
      <c r="IB771" s="253"/>
      <c r="IC771" s="253"/>
      <c r="ID771" s="253"/>
      <c r="IE771" s="253"/>
      <c r="IF771" s="253"/>
      <c r="IG771" s="253"/>
      <c r="IH771" s="253"/>
      <c r="II771" s="253"/>
      <c r="IJ771" s="253"/>
      <c r="IK771" s="253"/>
      <c r="IL771" s="253"/>
      <c r="IM771" s="253"/>
      <c r="IN771" s="253"/>
      <c r="IO771" s="253"/>
      <c r="IP771" s="253"/>
      <c r="IQ771" s="253"/>
      <c r="IR771" s="253"/>
      <c r="IS771" s="253"/>
      <c r="IT771" s="253"/>
      <c r="IU771" s="253"/>
      <c r="IV771" s="253"/>
      <c r="IW771" s="253"/>
      <c r="IX771" s="253"/>
      <c r="IY771" s="253"/>
      <c r="IZ771" s="253"/>
      <c r="JA771" s="253"/>
      <c r="JB771" s="253"/>
      <c r="JC771" s="253"/>
      <c r="JD771" s="253"/>
      <c r="JE771" s="253"/>
      <c r="JF771" s="253"/>
      <c r="JG771" s="253"/>
      <c r="JH771" s="253"/>
      <c r="JI771" s="253"/>
      <c r="JJ771" s="253"/>
      <c r="JK771" s="253"/>
      <c r="JL771" s="253"/>
      <c r="JM771" s="253"/>
      <c r="JN771" s="253"/>
      <c r="JO771" s="253"/>
      <c r="JP771" s="253"/>
      <c r="JQ771" s="253"/>
      <c r="JR771" s="253"/>
      <c r="JS771" s="253"/>
      <c r="JT771" s="253"/>
      <c r="JU771" s="253"/>
    </row>
    <row r="772" spans="1:281" s="252" customFormat="1" ht="15" customHeight="1" x14ac:dyDescent="0.25">
      <c r="A772" s="253"/>
      <c r="B772" s="253"/>
      <c r="C772" s="253"/>
      <c r="D772" s="253"/>
      <c r="E772" s="253"/>
      <c r="F772" s="253"/>
      <c r="G772" s="253"/>
      <c r="H772" s="253"/>
      <c r="I772" s="253"/>
      <c r="J772" s="253"/>
      <c r="K772" s="253"/>
      <c r="L772" s="253"/>
      <c r="M772" s="253"/>
      <c r="N772" s="253"/>
      <c r="O772" s="253"/>
      <c r="P772" s="253"/>
      <c r="Q772" s="253"/>
      <c r="R772" s="253"/>
      <c r="S772" s="253"/>
      <c r="T772" s="253"/>
      <c r="U772" s="253" t="s">
        <v>929</v>
      </c>
      <c r="V772" s="253"/>
      <c r="W772" s="253"/>
      <c r="X772" s="253"/>
      <c r="Y772" s="253"/>
      <c r="Z772" s="253"/>
      <c r="AA772" s="253"/>
      <c r="AB772" s="253"/>
      <c r="AC772" s="253" t="s">
        <v>316</v>
      </c>
      <c r="AD772" s="253"/>
      <c r="AE772" s="253"/>
      <c r="AF772" s="253"/>
      <c r="AG772" s="253"/>
      <c r="AH772" s="253"/>
      <c r="AI772" s="253"/>
      <c r="AJ772" s="253"/>
      <c r="AK772" s="253"/>
      <c r="AL772" s="253"/>
      <c r="AM772" s="253"/>
      <c r="AN772" s="253"/>
      <c r="AO772" s="253"/>
      <c r="AP772" s="253"/>
      <c r="AQ772" s="253"/>
      <c r="AR772" s="253"/>
      <c r="AS772" s="253"/>
      <c r="AT772" s="253"/>
      <c r="AU772" s="253"/>
      <c r="AV772" s="253"/>
      <c r="AW772" s="253"/>
      <c r="AX772" s="253"/>
      <c r="AY772" s="253"/>
      <c r="AZ772" s="253"/>
      <c r="BA772" s="253"/>
      <c r="BB772" s="253"/>
      <c r="BC772" s="253"/>
      <c r="BD772" s="253"/>
      <c r="BE772" s="253"/>
      <c r="BF772" s="253"/>
      <c r="BG772" s="253"/>
      <c r="BH772" s="253"/>
      <c r="BI772" s="253"/>
      <c r="BJ772" s="253"/>
      <c r="BK772" s="253"/>
      <c r="BL772" s="253"/>
      <c r="BM772" s="253"/>
      <c r="BN772" s="253"/>
      <c r="BO772" s="253"/>
      <c r="BP772" s="253"/>
      <c r="BQ772" s="253"/>
      <c r="BR772" s="253"/>
      <c r="BS772" s="253"/>
      <c r="BT772" s="253"/>
      <c r="BU772" s="253"/>
      <c r="BV772" s="253"/>
      <c r="BW772" s="253"/>
      <c r="BX772" s="253"/>
      <c r="BY772" s="253"/>
      <c r="BZ772" s="253"/>
      <c r="CA772" s="253"/>
      <c r="CB772" s="253"/>
      <c r="CC772" s="253"/>
      <c r="CD772" s="253"/>
      <c r="CE772" s="253"/>
      <c r="CF772" s="253"/>
      <c r="CG772" s="253"/>
      <c r="CH772" s="253"/>
      <c r="CI772" s="253"/>
      <c r="CJ772" s="253"/>
      <c r="CK772" s="253"/>
      <c r="CL772" s="253"/>
      <c r="CM772" s="253"/>
      <c r="CN772" s="253"/>
      <c r="CO772" s="253"/>
      <c r="CP772" s="253"/>
      <c r="CQ772" s="253"/>
      <c r="CR772" s="253"/>
      <c r="CS772" s="253"/>
      <c r="CT772" s="253"/>
      <c r="CU772" s="253"/>
      <c r="CV772" s="253"/>
      <c r="CW772" s="253"/>
      <c r="CX772" s="253"/>
      <c r="CY772" s="253"/>
      <c r="CZ772" s="253"/>
      <c r="DA772" s="253"/>
      <c r="DB772" s="253"/>
      <c r="DC772" s="253"/>
      <c r="DD772" s="253"/>
      <c r="DE772" s="253"/>
      <c r="DF772" s="253"/>
      <c r="DG772" s="253"/>
      <c r="DH772" s="253"/>
      <c r="DI772" s="253"/>
      <c r="DJ772" s="253"/>
      <c r="DK772" s="253"/>
      <c r="DL772" s="253"/>
      <c r="DM772" s="253"/>
      <c r="DN772" s="253"/>
      <c r="DO772" s="253"/>
      <c r="DP772" s="253"/>
      <c r="DQ772" s="253"/>
      <c r="DR772" s="253"/>
      <c r="DS772" s="253"/>
      <c r="DT772" s="253"/>
      <c r="DU772" s="253"/>
      <c r="DV772" s="253"/>
      <c r="DW772" s="253"/>
      <c r="DX772" s="253"/>
      <c r="DY772" s="253"/>
      <c r="DZ772" s="253"/>
      <c r="EA772" s="253"/>
      <c r="EB772" s="253"/>
      <c r="EC772" s="253"/>
      <c r="ED772" s="253"/>
      <c r="EE772" s="253"/>
      <c r="EF772" s="253"/>
      <c r="EG772" s="253"/>
      <c r="EH772" s="253"/>
      <c r="EI772" s="253"/>
      <c r="EJ772" s="253"/>
      <c r="EK772" s="253"/>
      <c r="EL772" s="253"/>
      <c r="EM772" s="253"/>
      <c r="EN772" s="253"/>
      <c r="EO772" s="253"/>
      <c r="EP772" s="253"/>
      <c r="EQ772" s="253"/>
      <c r="ER772" s="253"/>
      <c r="ES772" s="253"/>
      <c r="ET772" s="253"/>
      <c r="EU772" s="253"/>
      <c r="EV772" s="253"/>
      <c r="EW772" s="253"/>
      <c r="EX772" s="253"/>
      <c r="EY772" s="253"/>
      <c r="EZ772" s="253"/>
      <c r="FA772" s="253"/>
      <c r="FB772" s="253"/>
      <c r="FC772" s="253"/>
      <c r="FD772" s="253"/>
      <c r="FE772" s="253"/>
      <c r="FF772" s="253"/>
      <c r="FG772" s="253"/>
      <c r="FH772" s="253"/>
      <c r="FI772" s="253"/>
      <c r="FJ772" s="253"/>
      <c r="FK772" s="253"/>
      <c r="FL772" s="253"/>
      <c r="FM772" s="253"/>
      <c r="FN772" s="253"/>
      <c r="FO772" s="253"/>
      <c r="FP772" s="253"/>
      <c r="FQ772" s="253"/>
      <c r="FR772" s="253"/>
      <c r="FS772" s="253"/>
      <c r="FT772" s="253"/>
      <c r="FU772" s="253"/>
      <c r="FV772" s="253"/>
      <c r="FW772" s="253"/>
      <c r="FX772" s="253"/>
      <c r="FY772" s="253"/>
      <c r="FZ772" s="253"/>
      <c r="GA772" s="253"/>
      <c r="GB772" s="253"/>
      <c r="GC772" s="253"/>
      <c r="GD772" s="253"/>
      <c r="GE772" s="253"/>
      <c r="GF772" s="253"/>
      <c r="GG772" s="253"/>
      <c r="GH772" s="253"/>
      <c r="GI772" s="253"/>
      <c r="GJ772" s="253"/>
      <c r="GK772" s="253"/>
      <c r="GL772" s="253"/>
      <c r="GM772" s="253"/>
      <c r="GN772" s="253"/>
      <c r="GO772" s="253"/>
      <c r="GP772" s="253"/>
      <c r="GQ772" s="253"/>
      <c r="GR772" s="253"/>
      <c r="GS772" s="253"/>
      <c r="GT772" s="253"/>
      <c r="GU772" s="253"/>
      <c r="GV772" s="253"/>
      <c r="GW772" s="253"/>
      <c r="GX772" s="253"/>
      <c r="GY772" s="253"/>
      <c r="GZ772" s="253"/>
      <c r="HA772" s="253"/>
      <c r="HB772" s="253"/>
      <c r="HC772" s="253"/>
      <c r="HD772" s="253"/>
      <c r="HE772" s="253"/>
      <c r="HF772" s="253"/>
      <c r="HG772" s="253"/>
      <c r="HH772" s="253"/>
      <c r="HI772" s="253"/>
      <c r="HJ772" s="253"/>
      <c r="HK772" s="253"/>
      <c r="HL772" s="253"/>
      <c r="HM772" s="253"/>
      <c r="HN772" s="253"/>
      <c r="HO772" s="253"/>
      <c r="HP772" s="253"/>
      <c r="HQ772" s="253"/>
      <c r="HR772" s="253"/>
      <c r="HS772" s="253"/>
      <c r="HT772" s="253"/>
      <c r="HU772" s="253"/>
      <c r="HV772" s="253"/>
      <c r="HW772" s="253"/>
      <c r="HX772" s="253"/>
      <c r="HY772" s="253"/>
      <c r="HZ772" s="253"/>
      <c r="IA772" s="253"/>
      <c r="IB772" s="253"/>
      <c r="IC772" s="253"/>
      <c r="ID772" s="253"/>
      <c r="IE772" s="253"/>
      <c r="IF772" s="253"/>
      <c r="IG772" s="253"/>
      <c r="IH772" s="253"/>
      <c r="II772" s="253"/>
      <c r="IJ772" s="253"/>
      <c r="IK772" s="253"/>
      <c r="IL772" s="253"/>
      <c r="IM772" s="253"/>
      <c r="IN772" s="253"/>
      <c r="IO772" s="253"/>
      <c r="IP772" s="253"/>
      <c r="IQ772" s="253"/>
      <c r="IR772" s="253"/>
      <c r="IS772" s="253"/>
      <c r="IT772" s="253"/>
      <c r="IU772" s="253"/>
      <c r="IV772" s="253"/>
      <c r="IW772" s="253"/>
      <c r="IX772" s="253"/>
      <c r="IY772" s="253"/>
      <c r="IZ772" s="253"/>
      <c r="JA772" s="253"/>
      <c r="JB772" s="253"/>
      <c r="JC772" s="253"/>
      <c r="JD772" s="253"/>
      <c r="JE772" s="253"/>
      <c r="JF772" s="253"/>
      <c r="JG772" s="253"/>
      <c r="JH772" s="253"/>
      <c r="JI772" s="253"/>
      <c r="JJ772" s="253"/>
      <c r="JK772" s="253"/>
      <c r="JL772" s="253"/>
      <c r="JM772" s="253"/>
      <c r="JN772" s="253"/>
      <c r="JO772" s="253"/>
      <c r="JP772" s="253"/>
      <c r="JQ772" s="253"/>
      <c r="JR772" s="253"/>
      <c r="JS772" s="253"/>
      <c r="JT772" s="253"/>
      <c r="JU772" s="253"/>
    </row>
    <row r="773" spans="1:281" s="252" customFormat="1" ht="15" customHeight="1" x14ac:dyDescent="0.25">
      <c r="A773" s="253"/>
      <c r="B773" s="253"/>
      <c r="C773" s="253"/>
      <c r="D773" s="253"/>
      <c r="E773" s="253"/>
      <c r="F773" s="253"/>
      <c r="G773" s="253"/>
      <c r="H773" s="253"/>
      <c r="I773" s="253"/>
      <c r="J773" s="253"/>
      <c r="K773" s="253"/>
      <c r="L773" s="253"/>
      <c r="M773" s="253"/>
      <c r="N773" s="253"/>
      <c r="O773" s="253"/>
      <c r="P773" s="253"/>
      <c r="Q773" s="253"/>
      <c r="R773" s="253"/>
      <c r="S773" s="253"/>
      <c r="T773" s="253"/>
      <c r="U773" s="253" t="s">
        <v>930</v>
      </c>
      <c r="V773" s="253"/>
      <c r="W773" s="253"/>
      <c r="X773" s="253"/>
      <c r="Y773" s="253"/>
      <c r="Z773" s="253"/>
      <c r="AA773" s="253"/>
      <c r="AB773" s="253"/>
      <c r="AC773" s="253" t="s">
        <v>320</v>
      </c>
      <c r="AD773" s="253"/>
      <c r="AE773" s="253"/>
      <c r="AF773" s="253"/>
      <c r="AG773" s="253"/>
      <c r="AH773" s="253"/>
      <c r="AI773" s="253"/>
      <c r="AJ773" s="253"/>
      <c r="AK773" s="253"/>
      <c r="AL773" s="253"/>
      <c r="AM773" s="253"/>
      <c r="AN773" s="253"/>
      <c r="AO773" s="253"/>
      <c r="AP773" s="253"/>
      <c r="AQ773" s="253"/>
      <c r="AR773" s="253"/>
      <c r="AS773" s="253"/>
      <c r="AT773" s="253"/>
      <c r="AU773" s="253"/>
      <c r="AV773" s="253"/>
      <c r="AW773" s="253"/>
      <c r="AX773" s="253"/>
      <c r="AY773" s="253"/>
      <c r="AZ773" s="253"/>
      <c r="BA773" s="253"/>
      <c r="BB773" s="253"/>
      <c r="BC773" s="253"/>
      <c r="BD773" s="253"/>
      <c r="BE773" s="253"/>
      <c r="BF773" s="253"/>
      <c r="BG773" s="253"/>
      <c r="BH773" s="253"/>
      <c r="BI773" s="253"/>
      <c r="BJ773" s="253"/>
      <c r="BK773" s="253"/>
      <c r="BL773" s="253"/>
      <c r="BM773" s="253"/>
      <c r="BN773" s="253"/>
      <c r="BO773" s="253"/>
      <c r="BP773" s="253"/>
      <c r="BQ773" s="253"/>
      <c r="BR773" s="253"/>
      <c r="BS773" s="253"/>
      <c r="BT773" s="253"/>
      <c r="BU773" s="253"/>
      <c r="BV773" s="253"/>
      <c r="BW773" s="253"/>
      <c r="BX773" s="253"/>
      <c r="BY773" s="253"/>
      <c r="BZ773" s="253"/>
      <c r="CA773" s="253"/>
      <c r="CB773" s="253"/>
      <c r="CC773" s="253"/>
      <c r="CD773" s="253"/>
      <c r="CE773" s="253"/>
      <c r="CF773" s="253"/>
      <c r="CG773" s="253"/>
      <c r="CH773" s="253"/>
      <c r="CI773" s="253"/>
      <c r="CJ773" s="253"/>
      <c r="CK773" s="253"/>
      <c r="CL773" s="253"/>
      <c r="CM773" s="253"/>
      <c r="CN773" s="253"/>
      <c r="CO773" s="253"/>
      <c r="CP773" s="253"/>
      <c r="CQ773" s="253"/>
      <c r="CR773" s="253"/>
      <c r="CS773" s="253"/>
      <c r="CT773" s="253"/>
      <c r="CU773" s="253"/>
      <c r="CV773" s="253"/>
      <c r="CW773" s="253"/>
      <c r="CX773" s="253"/>
      <c r="CY773" s="253"/>
      <c r="CZ773" s="253"/>
      <c r="DA773" s="253"/>
      <c r="DB773" s="253"/>
      <c r="DC773" s="253"/>
      <c r="DD773" s="253"/>
      <c r="DE773" s="253"/>
      <c r="DF773" s="253"/>
      <c r="DG773" s="253"/>
      <c r="DH773" s="253"/>
      <c r="DI773" s="253"/>
      <c r="DJ773" s="253"/>
      <c r="DK773" s="253"/>
      <c r="DL773" s="253"/>
      <c r="DM773" s="253"/>
      <c r="DN773" s="253"/>
      <c r="DO773" s="253"/>
      <c r="DP773" s="253"/>
      <c r="DQ773" s="253"/>
      <c r="DR773" s="253"/>
      <c r="DS773" s="253"/>
      <c r="DT773" s="253"/>
      <c r="DU773" s="253"/>
      <c r="DV773" s="253"/>
      <c r="DW773" s="253"/>
      <c r="DX773" s="253"/>
      <c r="DY773" s="253"/>
      <c r="DZ773" s="253"/>
      <c r="EA773" s="253"/>
      <c r="EB773" s="253"/>
      <c r="EC773" s="253"/>
      <c r="ED773" s="253"/>
      <c r="EE773" s="253"/>
      <c r="EF773" s="253"/>
      <c r="EG773" s="253"/>
      <c r="EH773" s="253"/>
      <c r="EI773" s="253"/>
      <c r="EJ773" s="253"/>
      <c r="EK773" s="253"/>
      <c r="EL773" s="253"/>
      <c r="EM773" s="253"/>
      <c r="EN773" s="253"/>
      <c r="EO773" s="253"/>
      <c r="EP773" s="253"/>
      <c r="EQ773" s="253"/>
      <c r="ER773" s="253"/>
      <c r="ES773" s="253"/>
      <c r="ET773" s="253"/>
      <c r="EU773" s="253"/>
      <c r="EV773" s="253"/>
      <c r="EW773" s="253"/>
      <c r="EX773" s="253"/>
      <c r="EY773" s="253"/>
      <c r="EZ773" s="253"/>
      <c r="FA773" s="253"/>
      <c r="FB773" s="253"/>
      <c r="FC773" s="253"/>
      <c r="FD773" s="253"/>
      <c r="FE773" s="253"/>
      <c r="FF773" s="253"/>
      <c r="FG773" s="253"/>
      <c r="FH773" s="253"/>
      <c r="FI773" s="253"/>
      <c r="FJ773" s="253"/>
      <c r="FK773" s="253"/>
      <c r="FL773" s="253"/>
      <c r="FM773" s="253"/>
      <c r="FN773" s="253"/>
      <c r="FO773" s="253"/>
      <c r="FP773" s="253"/>
      <c r="FQ773" s="253"/>
      <c r="FR773" s="253"/>
      <c r="FS773" s="253"/>
      <c r="FT773" s="253"/>
      <c r="FU773" s="253"/>
      <c r="FV773" s="253"/>
      <c r="FW773" s="253"/>
      <c r="FX773" s="253"/>
      <c r="FY773" s="253"/>
      <c r="FZ773" s="253"/>
      <c r="GA773" s="253"/>
      <c r="GB773" s="253"/>
      <c r="GC773" s="253"/>
      <c r="GD773" s="253"/>
      <c r="GE773" s="253"/>
      <c r="GF773" s="253"/>
      <c r="GG773" s="253"/>
      <c r="GH773" s="253"/>
      <c r="GI773" s="253"/>
      <c r="GJ773" s="253"/>
      <c r="GK773" s="253"/>
      <c r="GL773" s="253"/>
      <c r="GM773" s="253"/>
      <c r="GN773" s="253"/>
      <c r="GO773" s="253"/>
      <c r="GP773" s="253"/>
      <c r="GQ773" s="253"/>
      <c r="GR773" s="253"/>
      <c r="GS773" s="253"/>
      <c r="GT773" s="253"/>
      <c r="GU773" s="253"/>
      <c r="GV773" s="253"/>
      <c r="GW773" s="253"/>
      <c r="GX773" s="253"/>
      <c r="GY773" s="253"/>
      <c r="GZ773" s="253"/>
      <c r="HA773" s="253"/>
      <c r="HB773" s="253"/>
      <c r="HC773" s="253"/>
      <c r="HD773" s="253"/>
      <c r="HE773" s="253"/>
      <c r="HF773" s="253"/>
      <c r="HG773" s="253"/>
      <c r="HH773" s="253"/>
      <c r="HI773" s="253"/>
      <c r="HJ773" s="253"/>
      <c r="HK773" s="253"/>
      <c r="HL773" s="253"/>
      <c r="HM773" s="253"/>
      <c r="HN773" s="253"/>
      <c r="HO773" s="253"/>
      <c r="HP773" s="253"/>
      <c r="HQ773" s="253"/>
      <c r="HR773" s="253"/>
      <c r="HS773" s="253"/>
      <c r="HT773" s="253"/>
      <c r="HU773" s="253"/>
      <c r="HV773" s="253"/>
      <c r="HW773" s="253"/>
      <c r="HX773" s="253"/>
      <c r="HY773" s="253"/>
      <c r="HZ773" s="253"/>
      <c r="IA773" s="253"/>
      <c r="IB773" s="253"/>
      <c r="IC773" s="253"/>
      <c r="ID773" s="253"/>
      <c r="IE773" s="253"/>
      <c r="IF773" s="253"/>
      <c r="IG773" s="253"/>
      <c r="IH773" s="253"/>
      <c r="II773" s="253"/>
      <c r="IJ773" s="253"/>
      <c r="IK773" s="253"/>
      <c r="IL773" s="253"/>
      <c r="IM773" s="253"/>
      <c r="IN773" s="253"/>
      <c r="IO773" s="253"/>
      <c r="IP773" s="253"/>
      <c r="IQ773" s="253"/>
      <c r="IR773" s="253"/>
      <c r="IS773" s="253"/>
      <c r="IT773" s="253"/>
      <c r="IU773" s="253"/>
      <c r="IV773" s="253"/>
      <c r="IW773" s="253"/>
      <c r="IX773" s="253"/>
      <c r="IY773" s="253"/>
      <c r="IZ773" s="253"/>
      <c r="JA773" s="253"/>
      <c r="JB773" s="253"/>
      <c r="JC773" s="253"/>
      <c r="JD773" s="253"/>
      <c r="JE773" s="253"/>
      <c r="JF773" s="253"/>
      <c r="JG773" s="253"/>
      <c r="JH773" s="253"/>
      <c r="JI773" s="253"/>
      <c r="JJ773" s="253"/>
      <c r="JK773" s="253"/>
      <c r="JL773" s="253"/>
      <c r="JM773" s="253"/>
      <c r="JN773" s="253"/>
      <c r="JO773" s="253"/>
      <c r="JP773" s="253"/>
      <c r="JQ773" s="253"/>
      <c r="JR773" s="253"/>
      <c r="JS773" s="253"/>
      <c r="JT773" s="253"/>
      <c r="JU773" s="253"/>
    </row>
    <row r="774" spans="1:281" s="252" customFormat="1" ht="15" customHeight="1" x14ac:dyDescent="0.25">
      <c r="A774" s="253"/>
      <c r="B774" s="253"/>
      <c r="C774" s="253"/>
      <c r="D774" s="253"/>
      <c r="E774" s="253"/>
      <c r="F774" s="253"/>
      <c r="G774" s="253"/>
      <c r="H774" s="253"/>
      <c r="I774" s="253"/>
      <c r="J774" s="253"/>
      <c r="K774" s="253"/>
      <c r="L774" s="253"/>
      <c r="M774" s="253"/>
      <c r="N774" s="253"/>
      <c r="O774" s="253"/>
      <c r="P774" s="253"/>
      <c r="Q774" s="253"/>
      <c r="R774" s="253"/>
      <c r="S774" s="253"/>
      <c r="T774" s="253"/>
      <c r="U774" s="253" t="s">
        <v>931</v>
      </c>
      <c r="V774" s="253"/>
      <c r="W774" s="253"/>
      <c r="X774" s="253"/>
      <c r="Y774" s="253"/>
      <c r="Z774" s="253"/>
      <c r="AA774" s="253"/>
      <c r="AB774" s="253"/>
      <c r="AC774" s="253" t="s">
        <v>357</v>
      </c>
      <c r="AD774" s="253"/>
      <c r="AE774" s="253"/>
      <c r="AF774" s="253"/>
      <c r="AG774" s="253"/>
      <c r="AH774" s="253"/>
      <c r="AI774" s="253"/>
      <c r="AJ774" s="253"/>
      <c r="AK774" s="253"/>
      <c r="AL774" s="253"/>
      <c r="AM774" s="253"/>
      <c r="AN774" s="253"/>
      <c r="AO774" s="253"/>
      <c r="AP774" s="253"/>
      <c r="AQ774" s="253"/>
      <c r="AR774" s="253"/>
      <c r="AS774" s="253"/>
      <c r="AT774" s="253"/>
      <c r="AU774" s="253"/>
      <c r="AV774" s="253"/>
      <c r="AW774" s="253"/>
      <c r="AX774" s="253"/>
      <c r="AY774" s="253"/>
      <c r="AZ774" s="253"/>
      <c r="BA774" s="253"/>
      <c r="BB774" s="253"/>
      <c r="BC774" s="253"/>
      <c r="BD774" s="253"/>
      <c r="BE774" s="253"/>
      <c r="BF774" s="253"/>
      <c r="BG774" s="253"/>
      <c r="BH774" s="253"/>
      <c r="BI774" s="253"/>
      <c r="BJ774" s="253"/>
      <c r="BK774" s="253"/>
      <c r="BL774" s="253"/>
      <c r="BM774" s="253"/>
      <c r="BN774" s="253"/>
      <c r="BO774" s="253"/>
      <c r="BP774" s="253"/>
      <c r="BQ774" s="253"/>
      <c r="BR774" s="253"/>
      <c r="BS774" s="253"/>
      <c r="BT774" s="253"/>
      <c r="BU774" s="253"/>
      <c r="BV774" s="253"/>
      <c r="BW774" s="253"/>
      <c r="BX774" s="253"/>
      <c r="BY774" s="253"/>
      <c r="BZ774" s="253"/>
      <c r="CA774" s="253"/>
      <c r="CB774" s="253"/>
      <c r="CC774" s="253"/>
      <c r="CD774" s="253"/>
      <c r="CE774" s="253"/>
      <c r="CF774" s="253"/>
      <c r="CG774" s="253"/>
      <c r="CH774" s="253"/>
      <c r="CI774" s="253"/>
      <c r="CJ774" s="253"/>
      <c r="CK774" s="253"/>
      <c r="CL774" s="253"/>
      <c r="CM774" s="253"/>
      <c r="CN774" s="253"/>
      <c r="CO774" s="253"/>
      <c r="CP774" s="253"/>
      <c r="CQ774" s="253"/>
      <c r="CR774" s="253"/>
      <c r="CS774" s="253"/>
      <c r="CT774" s="253"/>
      <c r="CU774" s="253"/>
      <c r="CV774" s="253"/>
      <c r="CW774" s="253"/>
      <c r="CX774" s="253"/>
      <c r="CY774" s="253"/>
      <c r="CZ774" s="253"/>
      <c r="DA774" s="253"/>
      <c r="DB774" s="253"/>
      <c r="DC774" s="253"/>
      <c r="DD774" s="253"/>
      <c r="DE774" s="253"/>
      <c r="DF774" s="253"/>
      <c r="DG774" s="253"/>
      <c r="DH774" s="253"/>
      <c r="DI774" s="253"/>
      <c r="DJ774" s="253"/>
      <c r="DK774" s="253"/>
      <c r="DL774" s="253"/>
      <c r="DM774" s="253"/>
      <c r="DN774" s="253"/>
      <c r="DO774" s="253"/>
      <c r="DP774" s="253"/>
      <c r="DQ774" s="253"/>
      <c r="DR774" s="253"/>
      <c r="DS774" s="253"/>
      <c r="DT774" s="253"/>
      <c r="DU774" s="253"/>
      <c r="DV774" s="253"/>
      <c r="DW774" s="253"/>
      <c r="DX774" s="253"/>
      <c r="DY774" s="253"/>
      <c r="DZ774" s="253"/>
      <c r="EA774" s="253"/>
      <c r="EB774" s="253"/>
      <c r="EC774" s="253"/>
      <c r="ED774" s="253"/>
      <c r="EE774" s="253"/>
      <c r="EF774" s="253"/>
      <c r="EG774" s="253"/>
      <c r="EH774" s="253"/>
      <c r="EI774" s="253"/>
      <c r="EJ774" s="253"/>
      <c r="EK774" s="253"/>
      <c r="EL774" s="253"/>
      <c r="EM774" s="253"/>
      <c r="EN774" s="253"/>
      <c r="EO774" s="253"/>
      <c r="EP774" s="253"/>
      <c r="EQ774" s="253"/>
      <c r="ER774" s="253"/>
      <c r="ES774" s="253"/>
      <c r="ET774" s="253"/>
      <c r="EU774" s="253"/>
      <c r="EV774" s="253"/>
      <c r="EW774" s="253"/>
      <c r="EX774" s="253"/>
      <c r="EY774" s="253"/>
      <c r="EZ774" s="253"/>
      <c r="FA774" s="253"/>
      <c r="FB774" s="253"/>
      <c r="FC774" s="253"/>
      <c r="FD774" s="253"/>
      <c r="FE774" s="253"/>
      <c r="FF774" s="253"/>
      <c r="FG774" s="253"/>
      <c r="FH774" s="253"/>
      <c r="FI774" s="253"/>
      <c r="FJ774" s="253"/>
      <c r="FK774" s="253"/>
      <c r="FL774" s="253"/>
      <c r="FM774" s="253"/>
      <c r="FN774" s="253"/>
      <c r="FO774" s="253"/>
      <c r="FP774" s="253"/>
      <c r="FQ774" s="253"/>
      <c r="FR774" s="253"/>
      <c r="FS774" s="253"/>
      <c r="FT774" s="253"/>
      <c r="FU774" s="253"/>
      <c r="FV774" s="253"/>
      <c r="FW774" s="253"/>
      <c r="FX774" s="253"/>
      <c r="FY774" s="253"/>
      <c r="FZ774" s="253"/>
      <c r="GA774" s="253"/>
      <c r="GB774" s="253"/>
      <c r="GC774" s="253"/>
      <c r="GD774" s="253"/>
      <c r="GE774" s="253"/>
      <c r="GF774" s="253"/>
      <c r="GG774" s="253"/>
      <c r="GH774" s="253"/>
      <c r="GI774" s="253"/>
      <c r="GJ774" s="253"/>
      <c r="GK774" s="253"/>
      <c r="GL774" s="253"/>
      <c r="GM774" s="253"/>
      <c r="GN774" s="253"/>
      <c r="GO774" s="253"/>
      <c r="GP774" s="253"/>
      <c r="GQ774" s="253"/>
      <c r="GR774" s="253"/>
      <c r="GS774" s="253"/>
      <c r="GT774" s="253"/>
      <c r="GU774" s="253"/>
      <c r="GV774" s="253"/>
      <c r="GW774" s="253"/>
      <c r="GX774" s="253"/>
      <c r="GY774" s="253"/>
      <c r="GZ774" s="253"/>
      <c r="HA774" s="253"/>
      <c r="HB774" s="253"/>
      <c r="HC774" s="253"/>
      <c r="HD774" s="253"/>
      <c r="HE774" s="253"/>
      <c r="HF774" s="253"/>
      <c r="HG774" s="253"/>
      <c r="HH774" s="253"/>
      <c r="HI774" s="253"/>
      <c r="HJ774" s="253"/>
      <c r="HK774" s="253"/>
      <c r="HL774" s="253"/>
      <c r="HM774" s="253"/>
      <c r="HN774" s="253"/>
      <c r="HO774" s="253"/>
      <c r="HP774" s="253"/>
      <c r="HQ774" s="253"/>
      <c r="HR774" s="253"/>
      <c r="HS774" s="253"/>
      <c r="HT774" s="253"/>
      <c r="HU774" s="253"/>
      <c r="HV774" s="253"/>
      <c r="HW774" s="253"/>
      <c r="HX774" s="253"/>
      <c r="HY774" s="253"/>
      <c r="HZ774" s="253"/>
      <c r="IA774" s="253"/>
      <c r="IB774" s="253"/>
      <c r="IC774" s="253"/>
      <c r="ID774" s="253"/>
      <c r="IE774" s="253"/>
      <c r="IF774" s="253"/>
      <c r="IG774" s="253"/>
      <c r="IH774" s="253"/>
      <c r="II774" s="253"/>
      <c r="IJ774" s="253"/>
      <c r="IK774" s="253"/>
      <c r="IL774" s="253"/>
      <c r="IM774" s="253"/>
      <c r="IN774" s="253"/>
      <c r="IO774" s="253"/>
      <c r="IP774" s="253"/>
      <c r="IQ774" s="253"/>
      <c r="IR774" s="253"/>
      <c r="IS774" s="253"/>
      <c r="IT774" s="253"/>
      <c r="IU774" s="253"/>
      <c r="IV774" s="253"/>
      <c r="IW774" s="253"/>
      <c r="IX774" s="253"/>
      <c r="IY774" s="253"/>
      <c r="IZ774" s="253"/>
      <c r="JA774" s="253"/>
      <c r="JB774" s="253"/>
      <c r="JC774" s="253"/>
      <c r="JD774" s="253"/>
      <c r="JE774" s="253"/>
      <c r="JF774" s="253"/>
      <c r="JG774" s="253"/>
      <c r="JH774" s="253"/>
      <c r="JI774" s="253"/>
      <c r="JJ774" s="253"/>
      <c r="JK774" s="253"/>
      <c r="JL774" s="253"/>
      <c r="JM774" s="253"/>
      <c r="JN774" s="253"/>
      <c r="JO774" s="253"/>
      <c r="JP774" s="253"/>
      <c r="JQ774" s="253"/>
      <c r="JR774" s="253"/>
      <c r="JS774" s="253"/>
      <c r="JT774" s="253"/>
      <c r="JU774" s="253"/>
    </row>
    <row r="775" spans="1:281" s="252" customFormat="1" ht="15" customHeight="1" x14ac:dyDescent="0.25">
      <c r="A775" s="253"/>
      <c r="B775" s="253"/>
      <c r="C775" s="253"/>
      <c r="D775" s="253"/>
      <c r="E775" s="253"/>
      <c r="F775" s="253"/>
      <c r="G775" s="253"/>
      <c r="H775" s="253"/>
      <c r="I775" s="253"/>
      <c r="J775" s="253"/>
      <c r="K775" s="253"/>
      <c r="L775" s="253"/>
      <c r="M775" s="253"/>
      <c r="N775" s="253"/>
      <c r="O775" s="253"/>
      <c r="P775" s="253"/>
      <c r="Q775" s="253"/>
      <c r="R775" s="253"/>
      <c r="S775" s="253"/>
      <c r="T775" s="253"/>
      <c r="U775" s="253" t="s">
        <v>932</v>
      </c>
      <c r="V775" s="253"/>
      <c r="W775" s="253"/>
      <c r="X775" s="253"/>
      <c r="Y775" s="253"/>
      <c r="Z775" s="253"/>
      <c r="AA775" s="253"/>
      <c r="AB775" s="253"/>
      <c r="AC775" s="253" t="s">
        <v>329</v>
      </c>
      <c r="AD775" s="253"/>
      <c r="AE775" s="253"/>
      <c r="AF775" s="253"/>
      <c r="AG775" s="253"/>
      <c r="AH775" s="253"/>
      <c r="AI775" s="253"/>
      <c r="AJ775" s="253"/>
      <c r="AK775" s="253"/>
      <c r="AL775" s="253"/>
      <c r="AM775" s="253"/>
      <c r="AN775" s="253"/>
      <c r="AO775" s="253"/>
      <c r="AP775" s="253"/>
      <c r="AQ775" s="253"/>
      <c r="AR775" s="253"/>
      <c r="AS775" s="253"/>
      <c r="AT775" s="253"/>
      <c r="AU775" s="253"/>
      <c r="AV775" s="253"/>
      <c r="AW775" s="253"/>
      <c r="AX775" s="253"/>
      <c r="AY775" s="253"/>
      <c r="AZ775" s="253"/>
      <c r="BA775" s="253"/>
      <c r="BB775" s="253"/>
      <c r="BC775" s="253"/>
      <c r="BD775" s="253"/>
      <c r="BE775" s="253"/>
      <c r="BF775" s="253"/>
      <c r="BG775" s="253"/>
      <c r="BH775" s="253"/>
      <c r="BI775" s="253"/>
      <c r="BJ775" s="253"/>
      <c r="BK775" s="253"/>
      <c r="BL775" s="253"/>
      <c r="BM775" s="253"/>
      <c r="BN775" s="253"/>
      <c r="BO775" s="253"/>
      <c r="BP775" s="253"/>
      <c r="BQ775" s="253"/>
      <c r="BR775" s="253"/>
      <c r="BS775" s="253"/>
      <c r="BT775" s="253"/>
      <c r="BU775" s="253"/>
      <c r="BV775" s="253"/>
      <c r="BW775" s="253"/>
      <c r="BX775" s="253"/>
      <c r="BY775" s="253"/>
      <c r="BZ775" s="253"/>
      <c r="CA775" s="253"/>
      <c r="CB775" s="253"/>
      <c r="CC775" s="253"/>
      <c r="CD775" s="253"/>
      <c r="CE775" s="253"/>
      <c r="CF775" s="253"/>
      <c r="CG775" s="253"/>
      <c r="CH775" s="253"/>
      <c r="CI775" s="253"/>
      <c r="CJ775" s="253"/>
      <c r="CK775" s="253"/>
      <c r="CL775" s="253"/>
      <c r="CM775" s="253"/>
      <c r="CN775" s="253"/>
      <c r="CO775" s="253"/>
      <c r="CP775" s="253"/>
      <c r="CQ775" s="253"/>
      <c r="CR775" s="253"/>
      <c r="CS775" s="253"/>
      <c r="CT775" s="253"/>
      <c r="CU775" s="253"/>
      <c r="CV775" s="253"/>
      <c r="CW775" s="253"/>
      <c r="CX775" s="253"/>
      <c r="CY775" s="253"/>
      <c r="CZ775" s="253"/>
      <c r="DA775" s="253"/>
      <c r="DB775" s="253"/>
      <c r="DC775" s="253"/>
      <c r="DD775" s="253"/>
      <c r="DE775" s="253"/>
      <c r="DF775" s="253"/>
      <c r="DG775" s="253"/>
      <c r="DH775" s="253"/>
      <c r="DI775" s="253"/>
      <c r="DJ775" s="253"/>
      <c r="DK775" s="253"/>
      <c r="DL775" s="253"/>
      <c r="DM775" s="253"/>
      <c r="DN775" s="253"/>
      <c r="DO775" s="253"/>
      <c r="DP775" s="253"/>
      <c r="DQ775" s="253"/>
      <c r="DR775" s="253"/>
      <c r="DS775" s="253"/>
      <c r="DT775" s="253"/>
      <c r="DU775" s="253"/>
      <c r="DV775" s="253"/>
      <c r="DW775" s="253"/>
      <c r="DX775" s="253"/>
      <c r="DY775" s="253"/>
      <c r="DZ775" s="253"/>
      <c r="EA775" s="253"/>
      <c r="EB775" s="253"/>
      <c r="EC775" s="253"/>
      <c r="ED775" s="253"/>
      <c r="EE775" s="253"/>
      <c r="EF775" s="253"/>
      <c r="EG775" s="253"/>
      <c r="EH775" s="253"/>
      <c r="EI775" s="253"/>
      <c r="EJ775" s="253"/>
      <c r="EK775" s="253"/>
      <c r="EL775" s="253"/>
      <c r="EM775" s="253"/>
      <c r="EN775" s="253"/>
      <c r="EO775" s="253"/>
      <c r="EP775" s="253"/>
      <c r="EQ775" s="253"/>
      <c r="ER775" s="253"/>
      <c r="ES775" s="253"/>
      <c r="ET775" s="253"/>
      <c r="EU775" s="253"/>
      <c r="EV775" s="253"/>
      <c r="EW775" s="253"/>
      <c r="EX775" s="253"/>
      <c r="EY775" s="253"/>
      <c r="EZ775" s="253"/>
      <c r="FA775" s="253"/>
      <c r="FB775" s="253"/>
      <c r="FC775" s="253"/>
      <c r="FD775" s="253"/>
      <c r="FE775" s="253"/>
      <c r="FF775" s="253"/>
      <c r="FG775" s="253"/>
      <c r="FH775" s="253"/>
      <c r="FI775" s="253"/>
      <c r="FJ775" s="253"/>
      <c r="FK775" s="253"/>
      <c r="FL775" s="253"/>
      <c r="FM775" s="253"/>
      <c r="FN775" s="253"/>
      <c r="FO775" s="253"/>
      <c r="FP775" s="253"/>
      <c r="FQ775" s="253"/>
      <c r="FR775" s="253"/>
      <c r="FS775" s="253"/>
      <c r="FT775" s="253"/>
      <c r="FU775" s="253"/>
      <c r="FV775" s="253"/>
      <c r="FW775" s="253"/>
      <c r="FX775" s="253"/>
      <c r="FY775" s="253"/>
      <c r="FZ775" s="253"/>
      <c r="GA775" s="253"/>
      <c r="GB775" s="253"/>
      <c r="GC775" s="253"/>
      <c r="GD775" s="253"/>
      <c r="GE775" s="253"/>
      <c r="GF775" s="253"/>
      <c r="GG775" s="253"/>
      <c r="GH775" s="253"/>
      <c r="GI775" s="253"/>
      <c r="GJ775" s="253"/>
      <c r="GK775" s="253"/>
      <c r="GL775" s="253"/>
      <c r="GM775" s="253"/>
      <c r="GN775" s="253"/>
      <c r="GO775" s="253"/>
      <c r="GP775" s="253"/>
      <c r="GQ775" s="253"/>
      <c r="GR775" s="253"/>
      <c r="GS775" s="253"/>
      <c r="GT775" s="253"/>
      <c r="GU775" s="253"/>
      <c r="GV775" s="253"/>
      <c r="GW775" s="253"/>
      <c r="GX775" s="253"/>
      <c r="GY775" s="253"/>
      <c r="GZ775" s="253"/>
      <c r="HA775" s="253"/>
      <c r="HB775" s="253"/>
      <c r="HC775" s="253"/>
      <c r="HD775" s="253"/>
      <c r="HE775" s="253"/>
      <c r="HF775" s="253"/>
      <c r="HG775" s="253"/>
      <c r="HH775" s="253"/>
      <c r="HI775" s="253"/>
      <c r="HJ775" s="253"/>
      <c r="HK775" s="253"/>
      <c r="HL775" s="253"/>
      <c r="HM775" s="253"/>
      <c r="HN775" s="253"/>
      <c r="HO775" s="253"/>
      <c r="HP775" s="253"/>
      <c r="HQ775" s="253"/>
      <c r="HR775" s="253"/>
      <c r="HS775" s="253"/>
      <c r="HT775" s="253"/>
      <c r="HU775" s="253"/>
      <c r="HV775" s="253"/>
      <c r="HW775" s="253"/>
      <c r="HX775" s="253"/>
      <c r="HY775" s="253"/>
      <c r="HZ775" s="253"/>
      <c r="IA775" s="253"/>
      <c r="IB775" s="253"/>
      <c r="IC775" s="253"/>
      <c r="ID775" s="253"/>
      <c r="IE775" s="253"/>
      <c r="IF775" s="253"/>
      <c r="IG775" s="253"/>
      <c r="IH775" s="253"/>
      <c r="II775" s="253"/>
      <c r="IJ775" s="253"/>
      <c r="IK775" s="253"/>
      <c r="IL775" s="253"/>
      <c r="IM775" s="253"/>
      <c r="IN775" s="253"/>
      <c r="IO775" s="253"/>
      <c r="IP775" s="253"/>
      <c r="IQ775" s="253"/>
      <c r="IR775" s="253"/>
      <c r="IS775" s="253"/>
      <c r="IT775" s="253"/>
      <c r="IU775" s="253"/>
      <c r="IV775" s="253"/>
      <c r="IW775" s="253"/>
      <c r="IX775" s="253"/>
      <c r="IY775" s="253"/>
      <c r="IZ775" s="253"/>
      <c r="JA775" s="253"/>
      <c r="JB775" s="253"/>
      <c r="JC775" s="253"/>
      <c r="JD775" s="253"/>
      <c r="JE775" s="253"/>
      <c r="JF775" s="253"/>
      <c r="JG775" s="253"/>
      <c r="JH775" s="253"/>
      <c r="JI775" s="253"/>
      <c r="JJ775" s="253"/>
      <c r="JK775" s="253"/>
      <c r="JL775" s="253"/>
      <c r="JM775" s="253"/>
      <c r="JN775" s="253"/>
      <c r="JO775" s="253"/>
      <c r="JP775" s="253"/>
      <c r="JQ775" s="253"/>
      <c r="JR775" s="253"/>
      <c r="JS775" s="253"/>
      <c r="JT775" s="253"/>
      <c r="JU775" s="253"/>
    </row>
    <row r="776" spans="1:281" s="252" customFormat="1" ht="15" customHeight="1" x14ac:dyDescent="0.25">
      <c r="A776" s="253"/>
      <c r="B776" s="253"/>
      <c r="C776" s="253"/>
      <c r="D776" s="253"/>
      <c r="E776" s="253"/>
      <c r="F776" s="253"/>
      <c r="G776" s="253"/>
      <c r="H776" s="253"/>
      <c r="I776" s="253"/>
      <c r="J776" s="253"/>
      <c r="K776" s="253"/>
      <c r="L776" s="253"/>
      <c r="M776" s="253"/>
      <c r="N776" s="253"/>
      <c r="O776" s="253"/>
      <c r="P776" s="253"/>
      <c r="Q776" s="253"/>
      <c r="R776" s="253"/>
      <c r="S776" s="253"/>
      <c r="T776" s="253"/>
      <c r="U776" s="253" t="s">
        <v>933</v>
      </c>
      <c r="V776" s="253"/>
      <c r="W776" s="253"/>
      <c r="X776" s="253"/>
      <c r="Y776" s="253"/>
      <c r="Z776" s="253"/>
      <c r="AA776" s="253"/>
      <c r="AB776" s="253"/>
      <c r="AC776" s="253" t="s">
        <v>316</v>
      </c>
      <c r="AD776" s="253"/>
      <c r="AE776" s="253"/>
      <c r="AF776" s="253"/>
      <c r="AG776" s="253"/>
      <c r="AH776" s="253"/>
      <c r="AI776" s="253"/>
      <c r="AJ776" s="253"/>
      <c r="AK776" s="253"/>
      <c r="AL776" s="253"/>
      <c r="AM776" s="253"/>
      <c r="AN776" s="253"/>
      <c r="AO776" s="253"/>
      <c r="AP776" s="253"/>
      <c r="AQ776" s="253"/>
      <c r="AR776" s="253"/>
      <c r="AS776" s="253"/>
      <c r="AT776" s="253"/>
      <c r="AU776" s="253"/>
      <c r="AV776" s="253"/>
      <c r="AW776" s="253"/>
      <c r="AX776" s="253"/>
      <c r="AY776" s="253"/>
      <c r="AZ776" s="253"/>
      <c r="BA776" s="253"/>
      <c r="BB776" s="253"/>
      <c r="BC776" s="253"/>
      <c r="BD776" s="253"/>
      <c r="BE776" s="253"/>
      <c r="BF776" s="253"/>
      <c r="BG776" s="253"/>
      <c r="BH776" s="253"/>
      <c r="BI776" s="253"/>
      <c r="BJ776" s="253"/>
      <c r="BK776" s="253"/>
      <c r="BL776" s="253"/>
      <c r="BM776" s="253"/>
      <c r="BN776" s="253"/>
      <c r="BO776" s="253"/>
      <c r="BP776" s="253"/>
      <c r="BQ776" s="253"/>
      <c r="BR776" s="253"/>
      <c r="BS776" s="253"/>
      <c r="BT776" s="253"/>
      <c r="BU776" s="253"/>
      <c r="BV776" s="253"/>
      <c r="BW776" s="253"/>
      <c r="BX776" s="253"/>
      <c r="BY776" s="253"/>
      <c r="BZ776" s="253"/>
      <c r="CA776" s="253"/>
      <c r="CB776" s="253"/>
      <c r="CC776" s="253"/>
      <c r="CD776" s="253"/>
      <c r="CE776" s="253"/>
      <c r="CF776" s="253"/>
      <c r="CG776" s="253"/>
      <c r="CH776" s="253"/>
      <c r="CI776" s="253"/>
      <c r="CJ776" s="253"/>
      <c r="CK776" s="253"/>
      <c r="CL776" s="253"/>
      <c r="CM776" s="253"/>
      <c r="CN776" s="253"/>
      <c r="CO776" s="253"/>
      <c r="CP776" s="253"/>
      <c r="CQ776" s="253"/>
      <c r="CR776" s="253"/>
      <c r="CS776" s="253"/>
      <c r="CT776" s="253"/>
      <c r="CU776" s="253"/>
      <c r="CV776" s="253"/>
      <c r="CW776" s="253"/>
      <c r="CX776" s="253"/>
      <c r="CY776" s="253"/>
      <c r="CZ776" s="253"/>
      <c r="DA776" s="253"/>
      <c r="DB776" s="253"/>
      <c r="DC776" s="253"/>
      <c r="DD776" s="253"/>
      <c r="DE776" s="253"/>
      <c r="DF776" s="253"/>
      <c r="DG776" s="253"/>
      <c r="DH776" s="253"/>
      <c r="DI776" s="253"/>
      <c r="DJ776" s="253"/>
      <c r="DK776" s="253"/>
      <c r="DL776" s="253"/>
      <c r="DM776" s="253"/>
      <c r="DN776" s="253"/>
      <c r="DO776" s="253"/>
      <c r="DP776" s="253"/>
      <c r="DQ776" s="253"/>
      <c r="DR776" s="253"/>
      <c r="DS776" s="253"/>
      <c r="DT776" s="253"/>
      <c r="DU776" s="253"/>
      <c r="DV776" s="253"/>
      <c r="DW776" s="253"/>
      <c r="DX776" s="253"/>
      <c r="DY776" s="253"/>
      <c r="DZ776" s="253"/>
      <c r="EA776" s="253"/>
      <c r="EB776" s="253"/>
      <c r="EC776" s="253"/>
      <c r="ED776" s="253"/>
      <c r="EE776" s="253"/>
      <c r="EF776" s="253"/>
      <c r="EG776" s="253"/>
      <c r="EH776" s="253"/>
      <c r="EI776" s="253"/>
      <c r="EJ776" s="253"/>
      <c r="EK776" s="253"/>
      <c r="EL776" s="253"/>
      <c r="EM776" s="253"/>
      <c r="EN776" s="253"/>
      <c r="EO776" s="253"/>
      <c r="EP776" s="253"/>
      <c r="EQ776" s="253"/>
      <c r="ER776" s="253"/>
      <c r="ES776" s="253"/>
      <c r="ET776" s="253"/>
      <c r="EU776" s="253"/>
      <c r="EV776" s="253"/>
      <c r="EW776" s="253"/>
      <c r="EX776" s="253"/>
      <c r="EY776" s="253"/>
      <c r="EZ776" s="253"/>
      <c r="FA776" s="253"/>
      <c r="FB776" s="253"/>
      <c r="FC776" s="253"/>
      <c r="FD776" s="253"/>
      <c r="FE776" s="253"/>
      <c r="FF776" s="253"/>
      <c r="FG776" s="253"/>
      <c r="FH776" s="253"/>
      <c r="FI776" s="253"/>
      <c r="FJ776" s="253"/>
      <c r="FK776" s="253"/>
      <c r="FL776" s="253"/>
      <c r="FM776" s="253"/>
      <c r="FN776" s="253"/>
      <c r="FO776" s="253"/>
      <c r="FP776" s="253"/>
      <c r="FQ776" s="253"/>
      <c r="FR776" s="253"/>
      <c r="FS776" s="253"/>
      <c r="FT776" s="253"/>
      <c r="FU776" s="253"/>
      <c r="FV776" s="253"/>
      <c r="FW776" s="253"/>
      <c r="FX776" s="253"/>
      <c r="FY776" s="253"/>
      <c r="FZ776" s="253"/>
      <c r="GA776" s="253"/>
      <c r="GB776" s="253"/>
      <c r="GC776" s="253"/>
      <c r="GD776" s="253"/>
      <c r="GE776" s="253"/>
      <c r="GF776" s="253"/>
      <c r="GG776" s="253"/>
      <c r="GH776" s="253"/>
      <c r="GI776" s="253"/>
      <c r="GJ776" s="253"/>
      <c r="GK776" s="253"/>
      <c r="GL776" s="253"/>
      <c r="GM776" s="253"/>
      <c r="GN776" s="253"/>
      <c r="GO776" s="253"/>
      <c r="GP776" s="253"/>
      <c r="GQ776" s="253"/>
      <c r="GR776" s="253"/>
      <c r="GS776" s="253"/>
      <c r="GT776" s="253"/>
      <c r="GU776" s="253"/>
      <c r="GV776" s="253"/>
      <c r="GW776" s="253"/>
      <c r="GX776" s="253"/>
      <c r="GY776" s="253"/>
      <c r="GZ776" s="253"/>
      <c r="HA776" s="253"/>
      <c r="HB776" s="253"/>
      <c r="HC776" s="253"/>
      <c r="HD776" s="253"/>
      <c r="HE776" s="253"/>
      <c r="HF776" s="253"/>
      <c r="HG776" s="253"/>
      <c r="HH776" s="253"/>
      <c r="HI776" s="253"/>
      <c r="HJ776" s="253"/>
      <c r="HK776" s="253"/>
      <c r="HL776" s="253"/>
      <c r="HM776" s="253"/>
      <c r="HN776" s="253"/>
      <c r="HO776" s="253"/>
      <c r="HP776" s="253"/>
      <c r="HQ776" s="253"/>
      <c r="HR776" s="253"/>
      <c r="HS776" s="253"/>
      <c r="HT776" s="253"/>
      <c r="HU776" s="253"/>
      <c r="HV776" s="253"/>
      <c r="HW776" s="253"/>
      <c r="HX776" s="253"/>
      <c r="HY776" s="253"/>
      <c r="HZ776" s="253"/>
      <c r="IA776" s="253"/>
      <c r="IB776" s="253"/>
      <c r="IC776" s="253"/>
      <c r="ID776" s="253"/>
      <c r="IE776" s="253"/>
      <c r="IF776" s="253"/>
      <c r="IG776" s="253"/>
      <c r="IH776" s="253"/>
      <c r="II776" s="253"/>
      <c r="IJ776" s="253"/>
      <c r="IK776" s="253"/>
      <c r="IL776" s="253"/>
      <c r="IM776" s="253"/>
      <c r="IN776" s="253"/>
      <c r="IO776" s="253"/>
      <c r="IP776" s="253"/>
      <c r="IQ776" s="253"/>
      <c r="IR776" s="253"/>
      <c r="IS776" s="253"/>
      <c r="IT776" s="253"/>
      <c r="IU776" s="253"/>
      <c r="IV776" s="253"/>
      <c r="IW776" s="253"/>
      <c r="IX776" s="253"/>
      <c r="IY776" s="253"/>
      <c r="IZ776" s="253"/>
      <c r="JA776" s="253"/>
      <c r="JB776" s="253"/>
      <c r="JC776" s="253"/>
      <c r="JD776" s="253"/>
      <c r="JE776" s="253"/>
      <c r="JF776" s="253"/>
      <c r="JG776" s="253"/>
      <c r="JH776" s="253"/>
      <c r="JI776" s="253"/>
      <c r="JJ776" s="253"/>
      <c r="JK776" s="253"/>
      <c r="JL776" s="253"/>
      <c r="JM776" s="253"/>
      <c r="JN776" s="253"/>
      <c r="JO776" s="253"/>
      <c r="JP776" s="253"/>
      <c r="JQ776" s="253"/>
      <c r="JR776" s="253"/>
      <c r="JS776" s="253"/>
      <c r="JT776" s="253"/>
      <c r="JU776" s="253"/>
    </row>
    <row r="777" spans="1:281" s="252" customFormat="1" ht="15" customHeight="1" x14ac:dyDescent="0.25">
      <c r="A777" s="253"/>
      <c r="B777" s="253"/>
      <c r="C777" s="253"/>
      <c r="D777" s="253"/>
      <c r="E777" s="253"/>
      <c r="F777" s="253"/>
      <c r="G777" s="253"/>
      <c r="H777" s="253"/>
      <c r="I777" s="253"/>
      <c r="J777" s="253"/>
      <c r="K777" s="253"/>
      <c r="L777" s="253"/>
      <c r="M777" s="253"/>
      <c r="N777" s="253"/>
      <c r="O777" s="253"/>
      <c r="P777" s="253"/>
      <c r="Q777" s="253"/>
      <c r="R777" s="253"/>
      <c r="S777" s="253"/>
      <c r="T777" s="253"/>
      <c r="U777" s="253" t="s">
        <v>934</v>
      </c>
      <c r="V777" s="253"/>
      <c r="W777" s="253"/>
      <c r="X777" s="253"/>
      <c r="Y777" s="253"/>
      <c r="Z777" s="253"/>
      <c r="AA777" s="253"/>
      <c r="AB777" s="253"/>
      <c r="AC777" s="253" t="s">
        <v>357</v>
      </c>
      <c r="AD777" s="253"/>
      <c r="AE777" s="253"/>
      <c r="AF777" s="253"/>
      <c r="AG777" s="253"/>
      <c r="AH777" s="253"/>
      <c r="AI777" s="253"/>
      <c r="AJ777" s="253"/>
      <c r="AK777" s="253"/>
      <c r="AL777" s="253"/>
      <c r="AM777" s="253"/>
      <c r="AN777" s="253"/>
      <c r="AO777" s="253"/>
      <c r="AP777" s="253"/>
      <c r="AQ777" s="253"/>
      <c r="AR777" s="253"/>
      <c r="AS777" s="253"/>
      <c r="AT777" s="253"/>
      <c r="AU777" s="253"/>
      <c r="AV777" s="253"/>
      <c r="AW777" s="253"/>
      <c r="AX777" s="253"/>
      <c r="AY777" s="253"/>
      <c r="AZ777" s="253"/>
      <c r="BA777" s="253"/>
      <c r="BB777" s="253"/>
      <c r="BC777" s="253"/>
      <c r="BD777" s="253"/>
      <c r="BE777" s="253"/>
      <c r="BF777" s="253"/>
      <c r="BG777" s="253"/>
      <c r="BH777" s="253"/>
      <c r="BI777" s="253"/>
      <c r="BJ777" s="253"/>
      <c r="BK777" s="253"/>
      <c r="BL777" s="253"/>
      <c r="BM777" s="253"/>
      <c r="BN777" s="253"/>
      <c r="BO777" s="253"/>
      <c r="BP777" s="253"/>
      <c r="BQ777" s="253"/>
      <c r="BR777" s="253"/>
      <c r="BS777" s="253"/>
      <c r="BT777" s="253"/>
      <c r="BU777" s="253"/>
      <c r="BV777" s="253"/>
      <c r="BW777" s="253"/>
      <c r="BX777" s="253"/>
      <c r="BY777" s="253"/>
      <c r="BZ777" s="253"/>
      <c r="CA777" s="253"/>
      <c r="CB777" s="253"/>
      <c r="CC777" s="253"/>
      <c r="CD777" s="253"/>
      <c r="CE777" s="253"/>
      <c r="CF777" s="253"/>
      <c r="CG777" s="253"/>
      <c r="CH777" s="253"/>
      <c r="CI777" s="253"/>
      <c r="CJ777" s="253"/>
      <c r="CK777" s="253"/>
      <c r="CL777" s="253"/>
      <c r="CM777" s="253"/>
      <c r="CN777" s="253"/>
      <c r="CO777" s="253"/>
      <c r="CP777" s="253"/>
      <c r="CQ777" s="253"/>
      <c r="CR777" s="253"/>
      <c r="CS777" s="253"/>
      <c r="CT777" s="253"/>
      <c r="CU777" s="253"/>
      <c r="CV777" s="253"/>
      <c r="CW777" s="253"/>
      <c r="CX777" s="253"/>
      <c r="CY777" s="253"/>
      <c r="CZ777" s="253"/>
      <c r="DA777" s="253"/>
      <c r="DB777" s="253"/>
      <c r="DC777" s="253"/>
      <c r="DD777" s="253"/>
      <c r="DE777" s="253"/>
      <c r="DF777" s="253"/>
      <c r="DG777" s="253"/>
      <c r="DH777" s="253"/>
      <c r="DI777" s="253"/>
      <c r="DJ777" s="253"/>
      <c r="DK777" s="253"/>
      <c r="DL777" s="253"/>
      <c r="DM777" s="253"/>
      <c r="DN777" s="253"/>
      <c r="DO777" s="253"/>
      <c r="DP777" s="253"/>
      <c r="DQ777" s="253"/>
      <c r="DR777" s="253"/>
      <c r="DS777" s="253"/>
      <c r="DT777" s="253"/>
      <c r="DU777" s="253"/>
      <c r="DV777" s="253"/>
      <c r="DW777" s="253"/>
      <c r="DX777" s="253"/>
      <c r="DY777" s="253"/>
      <c r="DZ777" s="253"/>
      <c r="EA777" s="253"/>
      <c r="EB777" s="253"/>
      <c r="EC777" s="253"/>
      <c r="ED777" s="253"/>
      <c r="EE777" s="253"/>
      <c r="EF777" s="253"/>
      <c r="EG777" s="253"/>
      <c r="EH777" s="253"/>
      <c r="EI777" s="253"/>
      <c r="EJ777" s="253"/>
      <c r="EK777" s="253"/>
      <c r="EL777" s="253"/>
      <c r="EM777" s="253"/>
      <c r="EN777" s="253"/>
      <c r="EO777" s="253"/>
      <c r="EP777" s="253"/>
      <c r="EQ777" s="253"/>
      <c r="ER777" s="253"/>
      <c r="ES777" s="253"/>
      <c r="ET777" s="253"/>
      <c r="EU777" s="253"/>
      <c r="EV777" s="253"/>
      <c r="EW777" s="253"/>
      <c r="EX777" s="253"/>
      <c r="EY777" s="253"/>
      <c r="EZ777" s="253"/>
      <c r="FA777" s="253"/>
      <c r="FB777" s="253"/>
      <c r="FC777" s="253"/>
      <c r="FD777" s="253"/>
      <c r="FE777" s="253"/>
      <c r="FF777" s="253"/>
      <c r="FG777" s="253"/>
      <c r="FH777" s="253"/>
      <c r="FI777" s="253"/>
      <c r="FJ777" s="253"/>
      <c r="FK777" s="253"/>
      <c r="FL777" s="253"/>
      <c r="FM777" s="253"/>
      <c r="FN777" s="253"/>
      <c r="FO777" s="253"/>
      <c r="FP777" s="253"/>
      <c r="FQ777" s="253"/>
      <c r="FR777" s="253"/>
      <c r="FS777" s="253"/>
      <c r="FT777" s="253"/>
      <c r="FU777" s="253"/>
      <c r="FV777" s="253"/>
      <c r="FW777" s="253"/>
      <c r="FX777" s="253"/>
      <c r="FY777" s="253"/>
      <c r="FZ777" s="253"/>
      <c r="GA777" s="253"/>
      <c r="GB777" s="253"/>
      <c r="GC777" s="253"/>
      <c r="GD777" s="253"/>
      <c r="GE777" s="253"/>
      <c r="GF777" s="253"/>
      <c r="GG777" s="253"/>
      <c r="GH777" s="253"/>
      <c r="GI777" s="253"/>
      <c r="GJ777" s="253"/>
      <c r="GK777" s="253"/>
      <c r="GL777" s="253"/>
      <c r="GM777" s="253"/>
      <c r="GN777" s="253"/>
      <c r="GO777" s="253"/>
      <c r="GP777" s="253"/>
      <c r="GQ777" s="253"/>
      <c r="GR777" s="253"/>
      <c r="GS777" s="253"/>
      <c r="GT777" s="253"/>
      <c r="GU777" s="253"/>
      <c r="GV777" s="253"/>
      <c r="GW777" s="253"/>
      <c r="GX777" s="253"/>
      <c r="GY777" s="253"/>
      <c r="GZ777" s="253"/>
      <c r="HA777" s="253"/>
      <c r="HB777" s="253"/>
      <c r="HC777" s="253"/>
      <c r="HD777" s="253"/>
      <c r="HE777" s="253"/>
      <c r="HF777" s="253"/>
      <c r="HG777" s="253"/>
      <c r="HH777" s="253"/>
      <c r="HI777" s="253"/>
      <c r="HJ777" s="253"/>
      <c r="HK777" s="253"/>
      <c r="HL777" s="253"/>
      <c r="HM777" s="253"/>
      <c r="HN777" s="253"/>
      <c r="HO777" s="253"/>
      <c r="HP777" s="253"/>
      <c r="HQ777" s="253"/>
      <c r="HR777" s="253"/>
      <c r="HS777" s="253"/>
      <c r="HT777" s="253"/>
      <c r="HU777" s="253"/>
      <c r="HV777" s="253"/>
      <c r="HW777" s="253"/>
      <c r="HX777" s="253"/>
      <c r="HY777" s="253"/>
      <c r="HZ777" s="253"/>
      <c r="IA777" s="253"/>
      <c r="IB777" s="253"/>
      <c r="IC777" s="253"/>
      <c r="ID777" s="253"/>
      <c r="IE777" s="253"/>
      <c r="IF777" s="253"/>
      <c r="IG777" s="253"/>
      <c r="IH777" s="253"/>
      <c r="II777" s="253"/>
      <c r="IJ777" s="253"/>
      <c r="IK777" s="253"/>
      <c r="IL777" s="253"/>
      <c r="IM777" s="253"/>
      <c r="IN777" s="253"/>
      <c r="IO777" s="253"/>
      <c r="IP777" s="253"/>
      <c r="IQ777" s="253"/>
      <c r="IR777" s="253"/>
      <c r="IS777" s="253"/>
      <c r="IT777" s="253"/>
      <c r="IU777" s="253"/>
      <c r="IV777" s="253"/>
      <c r="IW777" s="253"/>
      <c r="IX777" s="253"/>
      <c r="IY777" s="253"/>
      <c r="IZ777" s="253"/>
      <c r="JA777" s="253"/>
      <c r="JB777" s="253"/>
      <c r="JC777" s="253"/>
      <c r="JD777" s="253"/>
      <c r="JE777" s="253"/>
      <c r="JF777" s="253"/>
      <c r="JG777" s="253"/>
      <c r="JH777" s="253"/>
      <c r="JI777" s="253"/>
      <c r="JJ777" s="253"/>
      <c r="JK777" s="253"/>
      <c r="JL777" s="253"/>
      <c r="JM777" s="253"/>
      <c r="JN777" s="253"/>
      <c r="JO777" s="253"/>
      <c r="JP777" s="253"/>
      <c r="JQ777" s="253"/>
      <c r="JR777" s="253"/>
      <c r="JS777" s="253"/>
      <c r="JT777" s="253"/>
      <c r="JU777" s="253"/>
    </row>
    <row r="778" spans="1:281" s="252" customFormat="1" ht="15" customHeight="1" x14ac:dyDescent="0.25">
      <c r="A778" s="253"/>
      <c r="B778" s="253"/>
      <c r="C778" s="253"/>
      <c r="D778" s="253"/>
      <c r="E778" s="253"/>
      <c r="F778" s="253"/>
      <c r="G778" s="253"/>
      <c r="H778" s="253"/>
      <c r="I778" s="253"/>
      <c r="J778" s="253"/>
      <c r="K778" s="253"/>
      <c r="L778" s="253"/>
      <c r="M778" s="253"/>
      <c r="N778" s="253"/>
      <c r="O778" s="253"/>
      <c r="P778" s="253"/>
      <c r="Q778" s="253"/>
      <c r="R778" s="253"/>
      <c r="S778" s="253"/>
      <c r="T778" s="253"/>
      <c r="U778" s="253" t="s">
        <v>935</v>
      </c>
      <c r="V778" s="253"/>
      <c r="W778" s="253"/>
      <c r="X778" s="253"/>
      <c r="Y778" s="253"/>
      <c r="Z778" s="253"/>
      <c r="AA778" s="253"/>
      <c r="AB778" s="253"/>
      <c r="AC778" s="253" t="s">
        <v>318</v>
      </c>
      <c r="AD778" s="253"/>
      <c r="AE778" s="253"/>
      <c r="AF778" s="253"/>
      <c r="AG778" s="253"/>
      <c r="AH778" s="253"/>
      <c r="AI778" s="253"/>
      <c r="AJ778" s="253"/>
      <c r="AK778" s="253"/>
      <c r="AL778" s="253"/>
      <c r="AM778" s="253"/>
      <c r="AN778" s="253"/>
      <c r="AO778" s="253"/>
      <c r="AP778" s="253"/>
      <c r="AQ778" s="253"/>
      <c r="AR778" s="253"/>
      <c r="AS778" s="253"/>
      <c r="AT778" s="253"/>
      <c r="AU778" s="253"/>
      <c r="AV778" s="253"/>
      <c r="AW778" s="253"/>
      <c r="AX778" s="253"/>
      <c r="AY778" s="253"/>
      <c r="AZ778" s="253"/>
      <c r="BA778" s="253"/>
      <c r="BB778" s="253"/>
      <c r="BC778" s="253"/>
      <c r="BD778" s="253"/>
      <c r="BE778" s="253"/>
      <c r="BF778" s="253"/>
      <c r="BG778" s="253"/>
      <c r="BH778" s="253"/>
      <c r="BI778" s="253"/>
      <c r="BJ778" s="253"/>
      <c r="BK778" s="253"/>
      <c r="BL778" s="253"/>
      <c r="BM778" s="253"/>
      <c r="BN778" s="253"/>
      <c r="BO778" s="253"/>
      <c r="BP778" s="253"/>
      <c r="BQ778" s="253"/>
      <c r="BR778" s="253"/>
      <c r="BS778" s="253"/>
      <c r="BT778" s="253"/>
      <c r="BU778" s="253"/>
      <c r="BV778" s="253"/>
      <c r="BW778" s="253"/>
      <c r="BX778" s="253"/>
      <c r="BY778" s="253"/>
      <c r="BZ778" s="253"/>
      <c r="CA778" s="253"/>
      <c r="CB778" s="253"/>
      <c r="CC778" s="253"/>
      <c r="CD778" s="253"/>
      <c r="CE778" s="253"/>
      <c r="CF778" s="253"/>
      <c r="CG778" s="253"/>
      <c r="CH778" s="253"/>
      <c r="CI778" s="253"/>
      <c r="CJ778" s="253"/>
      <c r="CK778" s="253"/>
      <c r="CL778" s="253"/>
      <c r="CM778" s="253"/>
      <c r="CN778" s="253"/>
      <c r="CO778" s="253"/>
      <c r="CP778" s="253"/>
      <c r="CQ778" s="253"/>
      <c r="CR778" s="253"/>
      <c r="CS778" s="253"/>
      <c r="CT778" s="253"/>
      <c r="CU778" s="253"/>
      <c r="CV778" s="253"/>
      <c r="CW778" s="253"/>
      <c r="CX778" s="253"/>
      <c r="CY778" s="253"/>
      <c r="CZ778" s="253"/>
      <c r="DA778" s="253"/>
      <c r="DB778" s="253"/>
      <c r="DC778" s="253"/>
      <c r="DD778" s="253"/>
      <c r="DE778" s="253"/>
      <c r="DF778" s="253"/>
      <c r="DG778" s="253"/>
      <c r="DH778" s="253"/>
      <c r="DI778" s="253"/>
      <c r="DJ778" s="253"/>
      <c r="DK778" s="253"/>
      <c r="DL778" s="253"/>
      <c r="DM778" s="253"/>
      <c r="DN778" s="253"/>
      <c r="DO778" s="253"/>
      <c r="DP778" s="253"/>
      <c r="DQ778" s="253"/>
      <c r="DR778" s="253"/>
      <c r="DS778" s="253"/>
      <c r="DT778" s="253"/>
      <c r="DU778" s="253"/>
      <c r="DV778" s="253"/>
      <c r="DW778" s="253"/>
      <c r="DX778" s="253"/>
      <c r="DY778" s="253"/>
      <c r="DZ778" s="253"/>
      <c r="EA778" s="253"/>
      <c r="EB778" s="253"/>
      <c r="EC778" s="253"/>
      <c r="ED778" s="253"/>
      <c r="EE778" s="253"/>
      <c r="EF778" s="253"/>
      <c r="EG778" s="253"/>
      <c r="EH778" s="253"/>
      <c r="EI778" s="253"/>
      <c r="EJ778" s="253"/>
      <c r="EK778" s="253"/>
      <c r="EL778" s="253"/>
      <c r="EM778" s="253"/>
      <c r="EN778" s="253"/>
      <c r="EO778" s="253"/>
      <c r="EP778" s="253"/>
      <c r="EQ778" s="253"/>
      <c r="ER778" s="253"/>
      <c r="ES778" s="253"/>
      <c r="ET778" s="253"/>
      <c r="EU778" s="253"/>
      <c r="EV778" s="253"/>
      <c r="EW778" s="253"/>
      <c r="EX778" s="253"/>
      <c r="EY778" s="253"/>
      <c r="EZ778" s="253"/>
      <c r="FA778" s="253"/>
      <c r="FB778" s="253"/>
      <c r="FC778" s="253"/>
      <c r="FD778" s="253"/>
      <c r="FE778" s="253"/>
      <c r="FF778" s="253"/>
      <c r="FG778" s="253"/>
      <c r="FH778" s="253"/>
      <c r="FI778" s="253"/>
      <c r="FJ778" s="253"/>
      <c r="FK778" s="253"/>
      <c r="FL778" s="253"/>
      <c r="FM778" s="253"/>
      <c r="FN778" s="253"/>
      <c r="FO778" s="253"/>
      <c r="FP778" s="253"/>
      <c r="FQ778" s="253"/>
      <c r="FR778" s="253"/>
      <c r="FS778" s="253"/>
      <c r="FT778" s="253"/>
      <c r="FU778" s="253"/>
      <c r="FV778" s="253"/>
      <c r="FW778" s="253"/>
      <c r="FX778" s="253"/>
      <c r="FY778" s="253"/>
      <c r="FZ778" s="253"/>
      <c r="GA778" s="253"/>
      <c r="GB778" s="253"/>
      <c r="GC778" s="253"/>
      <c r="GD778" s="253"/>
      <c r="GE778" s="253"/>
      <c r="GF778" s="253"/>
      <c r="GG778" s="253"/>
      <c r="GH778" s="253"/>
      <c r="GI778" s="253"/>
      <c r="GJ778" s="253"/>
      <c r="GK778" s="253"/>
      <c r="GL778" s="253"/>
      <c r="GM778" s="253"/>
      <c r="GN778" s="253"/>
      <c r="GO778" s="253"/>
      <c r="GP778" s="253"/>
      <c r="GQ778" s="253"/>
      <c r="GR778" s="253"/>
      <c r="GS778" s="253"/>
      <c r="GT778" s="253"/>
      <c r="GU778" s="253"/>
      <c r="GV778" s="253"/>
      <c r="GW778" s="253"/>
      <c r="GX778" s="253"/>
      <c r="GY778" s="253"/>
      <c r="GZ778" s="253"/>
      <c r="HA778" s="253"/>
      <c r="HB778" s="253"/>
      <c r="HC778" s="253"/>
      <c r="HD778" s="253"/>
      <c r="HE778" s="253"/>
      <c r="HF778" s="253"/>
      <c r="HG778" s="253"/>
      <c r="HH778" s="253"/>
      <c r="HI778" s="253"/>
      <c r="HJ778" s="253"/>
      <c r="HK778" s="253"/>
      <c r="HL778" s="253"/>
      <c r="HM778" s="253"/>
      <c r="HN778" s="253"/>
      <c r="HO778" s="253"/>
      <c r="HP778" s="253"/>
      <c r="HQ778" s="253"/>
      <c r="HR778" s="253"/>
      <c r="HS778" s="253"/>
      <c r="HT778" s="253"/>
      <c r="HU778" s="253"/>
      <c r="HV778" s="253"/>
      <c r="HW778" s="253"/>
      <c r="HX778" s="253"/>
      <c r="HY778" s="253"/>
      <c r="HZ778" s="253"/>
      <c r="IA778" s="253"/>
      <c r="IB778" s="253"/>
      <c r="IC778" s="253"/>
      <c r="ID778" s="253"/>
      <c r="IE778" s="253"/>
      <c r="IF778" s="253"/>
      <c r="IG778" s="253"/>
      <c r="IH778" s="253"/>
      <c r="II778" s="253"/>
      <c r="IJ778" s="253"/>
      <c r="IK778" s="253"/>
      <c r="IL778" s="253"/>
      <c r="IM778" s="253"/>
      <c r="IN778" s="253"/>
      <c r="IO778" s="253"/>
      <c r="IP778" s="253"/>
      <c r="IQ778" s="253"/>
      <c r="IR778" s="253"/>
      <c r="IS778" s="253"/>
      <c r="IT778" s="253"/>
      <c r="IU778" s="253"/>
      <c r="IV778" s="253"/>
      <c r="IW778" s="253"/>
      <c r="IX778" s="253"/>
      <c r="IY778" s="253"/>
      <c r="IZ778" s="253"/>
      <c r="JA778" s="253"/>
      <c r="JB778" s="253"/>
      <c r="JC778" s="253"/>
      <c r="JD778" s="253"/>
      <c r="JE778" s="253"/>
      <c r="JF778" s="253"/>
      <c r="JG778" s="253"/>
      <c r="JH778" s="253"/>
      <c r="JI778" s="253"/>
      <c r="JJ778" s="253"/>
      <c r="JK778" s="253"/>
      <c r="JL778" s="253"/>
      <c r="JM778" s="253"/>
      <c r="JN778" s="253"/>
      <c r="JO778" s="253"/>
      <c r="JP778" s="253"/>
      <c r="JQ778" s="253"/>
      <c r="JR778" s="253"/>
      <c r="JS778" s="253"/>
      <c r="JT778" s="253"/>
      <c r="JU778" s="253"/>
    </row>
    <row r="779" spans="1:281" s="252" customFormat="1" ht="15" customHeight="1" x14ac:dyDescent="0.25">
      <c r="A779" s="253"/>
      <c r="B779" s="253"/>
      <c r="C779" s="253"/>
      <c r="D779" s="253"/>
      <c r="E779" s="253"/>
      <c r="F779" s="253"/>
      <c r="G779" s="253"/>
      <c r="H779" s="253"/>
      <c r="I779" s="253"/>
      <c r="J779" s="253"/>
      <c r="K779" s="253"/>
      <c r="L779" s="253"/>
      <c r="M779" s="253"/>
      <c r="N779" s="253"/>
      <c r="O779" s="253"/>
      <c r="P779" s="253"/>
      <c r="Q779" s="253"/>
      <c r="R779" s="253"/>
      <c r="S779" s="253"/>
      <c r="T779" s="253"/>
      <c r="U779" s="253" t="s">
        <v>936</v>
      </c>
      <c r="V779" s="253"/>
      <c r="W779" s="253"/>
      <c r="X779" s="253"/>
      <c r="Y779" s="253"/>
      <c r="Z779" s="253"/>
      <c r="AA779" s="253"/>
      <c r="AB779" s="253"/>
      <c r="AC779" s="253" t="s">
        <v>357</v>
      </c>
      <c r="AD779" s="253"/>
      <c r="AE779" s="253"/>
      <c r="AF779" s="253"/>
      <c r="AG779" s="253"/>
      <c r="AH779" s="253"/>
      <c r="AI779" s="253"/>
      <c r="AJ779" s="253"/>
      <c r="AK779" s="253"/>
      <c r="AL779" s="253"/>
      <c r="AM779" s="253"/>
      <c r="AN779" s="253"/>
      <c r="AO779" s="253"/>
      <c r="AP779" s="253"/>
      <c r="AQ779" s="253"/>
      <c r="AR779" s="253"/>
      <c r="AS779" s="253"/>
      <c r="AT779" s="253"/>
      <c r="AU779" s="253"/>
      <c r="AV779" s="253"/>
      <c r="AW779" s="253"/>
      <c r="AX779" s="253"/>
      <c r="AY779" s="253"/>
      <c r="AZ779" s="253"/>
      <c r="BA779" s="253"/>
      <c r="BB779" s="253"/>
      <c r="BC779" s="253"/>
      <c r="BD779" s="253"/>
      <c r="BE779" s="253"/>
      <c r="BF779" s="253"/>
      <c r="BG779" s="253"/>
      <c r="BH779" s="253"/>
      <c r="BI779" s="253"/>
      <c r="BJ779" s="253"/>
      <c r="BK779" s="253"/>
      <c r="BL779" s="253"/>
      <c r="BM779" s="253"/>
      <c r="BN779" s="253"/>
      <c r="BO779" s="253"/>
      <c r="BP779" s="253"/>
      <c r="BQ779" s="253"/>
      <c r="BR779" s="253"/>
      <c r="BS779" s="253"/>
      <c r="BT779" s="253"/>
      <c r="BU779" s="253"/>
      <c r="BV779" s="253"/>
      <c r="BW779" s="253"/>
      <c r="BX779" s="253"/>
      <c r="BY779" s="253"/>
      <c r="BZ779" s="253"/>
      <c r="CA779" s="253"/>
      <c r="CB779" s="253"/>
      <c r="CC779" s="253"/>
      <c r="CD779" s="253"/>
      <c r="CE779" s="253"/>
      <c r="CF779" s="253"/>
      <c r="CG779" s="253"/>
      <c r="CH779" s="253"/>
      <c r="CI779" s="253"/>
      <c r="CJ779" s="253"/>
      <c r="CK779" s="253"/>
      <c r="CL779" s="253"/>
      <c r="CM779" s="253"/>
      <c r="CN779" s="253"/>
      <c r="CO779" s="253"/>
      <c r="CP779" s="253"/>
      <c r="CQ779" s="253"/>
      <c r="CR779" s="253"/>
      <c r="CS779" s="253"/>
      <c r="CT779" s="253"/>
      <c r="CU779" s="253"/>
      <c r="CV779" s="253"/>
      <c r="CW779" s="253"/>
      <c r="CX779" s="253"/>
      <c r="CY779" s="253"/>
      <c r="CZ779" s="253"/>
      <c r="DA779" s="253"/>
      <c r="DB779" s="253"/>
      <c r="DC779" s="253"/>
      <c r="DD779" s="253"/>
      <c r="DE779" s="253"/>
      <c r="DF779" s="253"/>
      <c r="DG779" s="253"/>
      <c r="DH779" s="253"/>
      <c r="DI779" s="253"/>
      <c r="DJ779" s="253"/>
      <c r="DK779" s="253"/>
      <c r="DL779" s="253"/>
      <c r="DM779" s="253"/>
      <c r="DN779" s="253"/>
      <c r="DO779" s="253"/>
      <c r="DP779" s="253"/>
      <c r="DQ779" s="253"/>
      <c r="DR779" s="253"/>
      <c r="DS779" s="253"/>
      <c r="DT779" s="253"/>
      <c r="DU779" s="253"/>
      <c r="DV779" s="253"/>
      <c r="DW779" s="253"/>
      <c r="DX779" s="253"/>
      <c r="DY779" s="253"/>
      <c r="DZ779" s="253"/>
      <c r="EA779" s="253"/>
      <c r="EB779" s="253"/>
      <c r="EC779" s="253"/>
      <c r="ED779" s="253"/>
      <c r="EE779" s="253"/>
      <c r="EF779" s="253"/>
      <c r="EG779" s="253"/>
      <c r="EH779" s="253"/>
      <c r="EI779" s="253"/>
      <c r="EJ779" s="253"/>
      <c r="EK779" s="253"/>
      <c r="EL779" s="253"/>
      <c r="EM779" s="253"/>
      <c r="EN779" s="253"/>
      <c r="EO779" s="253"/>
      <c r="EP779" s="253"/>
      <c r="EQ779" s="253"/>
      <c r="ER779" s="253"/>
      <c r="ES779" s="253"/>
      <c r="ET779" s="253"/>
      <c r="EU779" s="253"/>
      <c r="EV779" s="253"/>
      <c r="EW779" s="253"/>
      <c r="EX779" s="253"/>
      <c r="EY779" s="253"/>
      <c r="EZ779" s="253"/>
      <c r="FA779" s="253"/>
      <c r="FB779" s="253"/>
      <c r="FC779" s="253"/>
      <c r="FD779" s="253"/>
      <c r="FE779" s="253"/>
      <c r="FF779" s="253"/>
      <c r="FG779" s="253"/>
      <c r="FH779" s="253"/>
      <c r="FI779" s="253"/>
      <c r="FJ779" s="253"/>
      <c r="FK779" s="253"/>
      <c r="FL779" s="253"/>
      <c r="FM779" s="253"/>
      <c r="FN779" s="253"/>
      <c r="FO779" s="253"/>
      <c r="FP779" s="253"/>
      <c r="FQ779" s="253"/>
      <c r="FR779" s="253"/>
      <c r="FS779" s="253"/>
      <c r="FT779" s="253"/>
      <c r="FU779" s="253"/>
      <c r="FV779" s="253"/>
      <c r="FW779" s="253"/>
      <c r="FX779" s="253"/>
      <c r="FY779" s="253"/>
      <c r="FZ779" s="253"/>
      <c r="GA779" s="253"/>
      <c r="GB779" s="253"/>
      <c r="GC779" s="253"/>
      <c r="GD779" s="253"/>
      <c r="GE779" s="253"/>
      <c r="GF779" s="253"/>
      <c r="GG779" s="253"/>
      <c r="GH779" s="253"/>
      <c r="GI779" s="253"/>
      <c r="GJ779" s="253"/>
      <c r="GK779" s="253"/>
      <c r="GL779" s="253"/>
      <c r="GM779" s="253"/>
      <c r="GN779" s="253"/>
      <c r="GO779" s="253"/>
      <c r="GP779" s="253"/>
      <c r="GQ779" s="253"/>
      <c r="GR779" s="253"/>
      <c r="GS779" s="253"/>
      <c r="GT779" s="253"/>
      <c r="GU779" s="253"/>
      <c r="GV779" s="253"/>
      <c r="GW779" s="253"/>
      <c r="GX779" s="253"/>
      <c r="GY779" s="253"/>
      <c r="GZ779" s="253"/>
      <c r="HA779" s="253"/>
      <c r="HB779" s="253"/>
      <c r="HC779" s="253"/>
      <c r="HD779" s="253"/>
      <c r="HE779" s="253"/>
      <c r="HF779" s="253"/>
      <c r="HG779" s="253"/>
      <c r="HH779" s="253"/>
      <c r="HI779" s="253"/>
      <c r="HJ779" s="253"/>
      <c r="HK779" s="253"/>
      <c r="HL779" s="253"/>
      <c r="HM779" s="253"/>
      <c r="HN779" s="253"/>
      <c r="HO779" s="253"/>
      <c r="HP779" s="253"/>
      <c r="HQ779" s="253"/>
      <c r="HR779" s="253"/>
      <c r="HS779" s="253"/>
      <c r="HT779" s="253"/>
      <c r="HU779" s="253"/>
      <c r="HV779" s="253"/>
      <c r="HW779" s="253"/>
      <c r="HX779" s="253"/>
      <c r="HY779" s="253"/>
      <c r="HZ779" s="253"/>
      <c r="IA779" s="253"/>
      <c r="IB779" s="253"/>
      <c r="IC779" s="253"/>
      <c r="ID779" s="253"/>
      <c r="IE779" s="253"/>
      <c r="IF779" s="253"/>
      <c r="IG779" s="253"/>
      <c r="IH779" s="253"/>
      <c r="II779" s="253"/>
      <c r="IJ779" s="253"/>
      <c r="IK779" s="253"/>
      <c r="IL779" s="253"/>
      <c r="IM779" s="253"/>
      <c r="IN779" s="253"/>
      <c r="IO779" s="253"/>
      <c r="IP779" s="253"/>
      <c r="IQ779" s="253"/>
      <c r="IR779" s="253"/>
      <c r="IS779" s="253"/>
      <c r="IT779" s="253"/>
      <c r="IU779" s="253"/>
      <c r="IV779" s="253"/>
      <c r="IW779" s="253"/>
      <c r="IX779" s="253"/>
      <c r="IY779" s="253"/>
      <c r="IZ779" s="253"/>
      <c r="JA779" s="253"/>
      <c r="JB779" s="253"/>
      <c r="JC779" s="253"/>
      <c r="JD779" s="253"/>
      <c r="JE779" s="253"/>
      <c r="JF779" s="253"/>
      <c r="JG779" s="253"/>
      <c r="JH779" s="253"/>
      <c r="JI779" s="253"/>
      <c r="JJ779" s="253"/>
      <c r="JK779" s="253"/>
      <c r="JL779" s="253"/>
      <c r="JM779" s="253"/>
      <c r="JN779" s="253"/>
      <c r="JO779" s="253"/>
      <c r="JP779" s="253"/>
      <c r="JQ779" s="253"/>
      <c r="JR779" s="253"/>
      <c r="JS779" s="253"/>
      <c r="JT779" s="253"/>
      <c r="JU779" s="253"/>
    </row>
    <row r="780" spans="1:281" s="252" customFormat="1" ht="15" customHeight="1" x14ac:dyDescent="0.25">
      <c r="A780" s="253"/>
      <c r="B780" s="253"/>
      <c r="C780" s="253"/>
      <c r="D780" s="253"/>
      <c r="E780" s="253"/>
      <c r="F780" s="253"/>
      <c r="G780" s="253"/>
      <c r="H780" s="253"/>
      <c r="I780" s="253"/>
      <c r="J780" s="253"/>
      <c r="K780" s="253"/>
      <c r="L780" s="253"/>
      <c r="M780" s="253"/>
      <c r="N780" s="253"/>
      <c r="O780" s="253"/>
      <c r="P780" s="253"/>
      <c r="Q780" s="253"/>
      <c r="R780" s="253"/>
      <c r="S780" s="253"/>
      <c r="T780" s="253"/>
      <c r="U780" s="253" t="s">
        <v>937</v>
      </c>
      <c r="V780" s="253"/>
      <c r="W780" s="253"/>
      <c r="X780" s="253"/>
      <c r="Y780" s="253"/>
      <c r="Z780" s="253"/>
      <c r="AA780" s="253"/>
      <c r="AB780" s="253"/>
      <c r="AC780" s="253" t="s">
        <v>357</v>
      </c>
      <c r="AD780" s="253"/>
      <c r="AE780" s="253"/>
      <c r="AF780" s="253"/>
      <c r="AG780" s="253"/>
      <c r="AH780" s="253"/>
      <c r="AI780" s="253"/>
      <c r="AJ780" s="253"/>
      <c r="AK780" s="253"/>
      <c r="AL780" s="253"/>
      <c r="AM780" s="253"/>
      <c r="AN780" s="253"/>
      <c r="AO780" s="253"/>
      <c r="AP780" s="253"/>
      <c r="AQ780" s="253"/>
      <c r="AR780" s="253"/>
      <c r="AS780" s="253"/>
      <c r="AT780" s="253"/>
      <c r="AU780" s="253"/>
      <c r="AV780" s="253"/>
      <c r="AW780" s="253"/>
      <c r="AX780" s="253"/>
      <c r="AY780" s="253"/>
      <c r="AZ780" s="253"/>
      <c r="BA780" s="253"/>
      <c r="BB780" s="253"/>
      <c r="BC780" s="253"/>
      <c r="BD780" s="253"/>
      <c r="BE780" s="253"/>
      <c r="BF780" s="253"/>
      <c r="BG780" s="253"/>
      <c r="BH780" s="253"/>
      <c r="BI780" s="253"/>
      <c r="BJ780" s="253"/>
      <c r="BK780" s="253"/>
      <c r="BL780" s="253"/>
      <c r="BM780" s="253"/>
      <c r="BN780" s="253"/>
      <c r="BO780" s="253"/>
      <c r="BP780" s="253"/>
      <c r="BQ780" s="253"/>
      <c r="BR780" s="253"/>
      <c r="BS780" s="253"/>
      <c r="BT780" s="253"/>
      <c r="BU780" s="253"/>
      <c r="BV780" s="253"/>
      <c r="BW780" s="253"/>
      <c r="BX780" s="253"/>
      <c r="BY780" s="253"/>
      <c r="BZ780" s="253"/>
      <c r="CA780" s="253"/>
      <c r="CB780" s="253"/>
      <c r="CC780" s="253"/>
      <c r="CD780" s="253"/>
      <c r="CE780" s="253"/>
      <c r="CF780" s="253"/>
      <c r="CG780" s="253"/>
      <c r="CH780" s="253"/>
      <c r="CI780" s="253"/>
      <c r="CJ780" s="253"/>
      <c r="CK780" s="253"/>
      <c r="CL780" s="253"/>
      <c r="CM780" s="253"/>
      <c r="CN780" s="253"/>
      <c r="CO780" s="253"/>
      <c r="CP780" s="253"/>
      <c r="CQ780" s="253"/>
      <c r="CR780" s="253"/>
      <c r="CS780" s="253"/>
      <c r="CT780" s="253"/>
      <c r="CU780" s="253"/>
      <c r="CV780" s="253"/>
      <c r="CW780" s="253"/>
      <c r="CX780" s="253"/>
      <c r="CY780" s="253"/>
      <c r="CZ780" s="253"/>
      <c r="DA780" s="253"/>
      <c r="DB780" s="253"/>
      <c r="DC780" s="253"/>
      <c r="DD780" s="253"/>
      <c r="DE780" s="253"/>
      <c r="DF780" s="253"/>
      <c r="DG780" s="253"/>
      <c r="DH780" s="253"/>
      <c r="DI780" s="253"/>
      <c r="DJ780" s="253"/>
      <c r="DK780" s="253"/>
      <c r="DL780" s="253"/>
      <c r="DM780" s="253"/>
      <c r="DN780" s="253"/>
      <c r="DO780" s="253"/>
      <c r="DP780" s="253"/>
      <c r="DQ780" s="253"/>
      <c r="DR780" s="253"/>
      <c r="DS780" s="253"/>
      <c r="DT780" s="253"/>
      <c r="DU780" s="253"/>
      <c r="DV780" s="253"/>
      <c r="DW780" s="253"/>
      <c r="DX780" s="253"/>
      <c r="DY780" s="253"/>
      <c r="DZ780" s="253"/>
      <c r="EA780" s="253"/>
      <c r="EB780" s="253"/>
      <c r="EC780" s="253"/>
      <c r="ED780" s="253"/>
      <c r="EE780" s="253"/>
      <c r="EF780" s="253"/>
      <c r="EG780" s="253"/>
      <c r="EH780" s="253"/>
      <c r="EI780" s="253"/>
      <c r="EJ780" s="253"/>
      <c r="EK780" s="253"/>
      <c r="EL780" s="253"/>
      <c r="EM780" s="253"/>
      <c r="EN780" s="253"/>
      <c r="EO780" s="253"/>
      <c r="EP780" s="253"/>
      <c r="EQ780" s="253"/>
      <c r="ER780" s="253"/>
      <c r="ES780" s="253"/>
      <c r="ET780" s="253"/>
      <c r="EU780" s="253"/>
      <c r="EV780" s="253"/>
      <c r="EW780" s="253"/>
      <c r="EX780" s="253"/>
      <c r="EY780" s="253"/>
      <c r="EZ780" s="253"/>
      <c r="FA780" s="253"/>
      <c r="FB780" s="253"/>
      <c r="FC780" s="253"/>
      <c r="FD780" s="253"/>
      <c r="FE780" s="253"/>
      <c r="FF780" s="253"/>
      <c r="FG780" s="253"/>
      <c r="FH780" s="253"/>
      <c r="FI780" s="253"/>
      <c r="FJ780" s="253"/>
      <c r="FK780" s="253"/>
      <c r="FL780" s="253"/>
      <c r="FM780" s="253"/>
      <c r="FN780" s="253"/>
      <c r="FO780" s="253"/>
      <c r="FP780" s="253"/>
      <c r="FQ780" s="253"/>
      <c r="FR780" s="253"/>
      <c r="FS780" s="253"/>
      <c r="FT780" s="253"/>
      <c r="FU780" s="253"/>
      <c r="FV780" s="253"/>
      <c r="FW780" s="253"/>
      <c r="FX780" s="253"/>
      <c r="FY780" s="253"/>
      <c r="FZ780" s="253"/>
      <c r="GA780" s="253"/>
      <c r="GB780" s="253"/>
      <c r="GC780" s="253"/>
      <c r="GD780" s="253"/>
      <c r="GE780" s="253"/>
      <c r="GF780" s="253"/>
      <c r="GG780" s="253"/>
      <c r="GH780" s="253"/>
      <c r="GI780" s="253"/>
      <c r="GJ780" s="253"/>
      <c r="GK780" s="253"/>
      <c r="GL780" s="253"/>
      <c r="GM780" s="253"/>
      <c r="GN780" s="253"/>
      <c r="GO780" s="253"/>
      <c r="GP780" s="253"/>
      <c r="GQ780" s="253"/>
      <c r="GR780" s="253"/>
      <c r="GS780" s="253"/>
      <c r="GT780" s="253"/>
      <c r="GU780" s="253"/>
      <c r="GV780" s="253"/>
      <c r="GW780" s="253"/>
      <c r="GX780" s="253"/>
      <c r="GY780" s="253"/>
      <c r="GZ780" s="253"/>
      <c r="HA780" s="253"/>
      <c r="HB780" s="253"/>
      <c r="HC780" s="253"/>
      <c r="HD780" s="253"/>
      <c r="HE780" s="253"/>
      <c r="HF780" s="253"/>
      <c r="HG780" s="253"/>
      <c r="HH780" s="253"/>
      <c r="HI780" s="253"/>
      <c r="HJ780" s="253"/>
      <c r="HK780" s="253"/>
      <c r="HL780" s="253"/>
      <c r="HM780" s="253"/>
      <c r="HN780" s="253"/>
      <c r="HO780" s="253"/>
      <c r="HP780" s="253"/>
      <c r="HQ780" s="253"/>
      <c r="HR780" s="253"/>
      <c r="HS780" s="253"/>
      <c r="HT780" s="253"/>
      <c r="HU780" s="253"/>
      <c r="HV780" s="253"/>
      <c r="HW780" s="253"/>
      <c r="HX780" s="253"/>
      <c r="HY780" s="253"/>
      <c r="HZ780" s="253"/>
      <c r="IA780" s="253"/>
      <c r="IB780" s="253"/>
      <c r="IC780" s="253"/>
      <c r="ID780" s="253"/>
      <c r="IE780" s="253"/>
      <c r="IF780" s="253"/>
      <c r="IG780" s="253"/>
      <c r="IH780" s="253"/>
      <c r="II780" s="253"/>
      <c r="IJ780" s="253"/>
      <c r="IK780" s="253"/>
      <c r="IL780" s="253"/>
      <c r="IM780" s="253"/>
      <c r="IN780" s="253"/>
      <c r="IO780" s="253"/>
      <c r="IP780" s="253"/>
      <c r="IQ780" s="253"/>
      <c r="IR780" s="253"/>
      <c r="IS780" s="253"/>
      <c r="IT780" s="253"/>
      <c r="IU780" s="253"/>
      <c r="IV780" s="253"/>
      <c r="IW780" s="253"/>
      <c r="IX780" s="253"/>
      <c r="IY780" s="253"/>
      <c r="IZ780" s="253"/>
      <c r="JA780" s="253"/>
      <c r="JB780" s="253"/>
      <c r="JC780" s="253"/>
      <c r="JD780" s="253"/>
      <c r="JE780" s="253"/>
      <c r="JF780" s="253"/>
      <c r="JG780" s="253"/>
      <c r="JH780" s="253"/>
      <c r="JI780" s="253"/>
      <c r="JJ780" s="253"/>
      <c r="JK780" s="253"/>
      <c r="JL780" s="253"/>
      <c r="JM780" s="253"/>
      <c r="JN780" s="253"/>
      <c r="JO780" s="253"/>
      <c r="JP780" s="253"/>
      <c r="JQ780" s="253"/>
      <c r="JR780" s="253"/>
      <c r="JS780" s="253"/>
      <c r="JT780" s="253"/>
      <c r="JU780" s="253"/>
    </row>
    <row r="781" spans="1:281" s="252" customFormat="1" ht="15" customHeight="1" x14ac:dyDescent="0.25">
      <c r="A781" s="253"/>
      <c r="B781" s="253"/>
      <c r="C781" s="253"/>
      <c r="D781" s="253"/>
      <c r="E781" s="253"/>
      <c r="F781" s="253"/>
      <c r="G781" s="253"/>
      <c r="H781" s="253"/>
      <c r="I781" s="253"/>
      <c r="J781" s="253"/>
      <c r="K781" s="253"/>
      <c r="L781" s="253"/>
      <c r="M781" s="253"/>
      <c r="N781" s="253"/>
      <c r="O781" s="253"/>
      <c r="P781" s="253"/>
      <c r="Q781" s="253"/>
      <c r="R781" s="253"/>
      <c r="S781" s="253"/>
      <c r="T781" s="253"/>
      <c r="U781" s="253" t="s">
        <v>938</v>
      </c>
      <c r="V781" s="253"/>
      <c r="W781" s="253"/>
      <c r="X781" s="253"/>
      <c r="Y781" s="253"/>
      <c r="Z781" s="253"/>
      <c r="AA781" s="253"/>
      <c r="AB781" s="253"/>
      <c r="AC781" s="253" t="s">
        <v>320</v>
      </c>
      <c r="AD781" s="253"/>
      <c r="AE781" s="253"/>
      <c r="AF781" s="253"/>
      <c r="AG781" s="253"/>
      <c r="AH781" s="253"/>
      <c r="AI781" s="253"/>
      <c r="AJ781" s="253"/>
      <c r="AK781" s="253"/>
      <c r="AL781" s="253"/>
      <c r="AM781" s="253"/>
      <c r="AN781" s="253"/>
      <c r="AO781" s="253"/>
      <c r="AP781" s="253"/>
      <c r="AQ781" s="253"/>
      <c r="AR781" s="253"/>
      <c r="AS781" s="253"/>
      <c r="AT781" s="253"/>
      <c r="AU781" s="253"/>
      <c r="AV781" s="253"/>
      <c r="AW781" s="253"/>
      <c r="AX781" s="253"/>
      <c r="AY781" s="253"/>
      <c r="AZ781" s="253"/>
      <c r="BA781" s="253"/>
      <c r="BB781" s="253"/>
      <c r="BC781" s="253"/>
      <c r="BD781" s="253"/>
      <c r="BE781" s="253"/>
      <c r="BF781" s="253"/>
      <c r="BG781" s="253"/>
      <c r="BH781" s="253"/>
      <c r="BI781" s="253"/>
      <c r="BJ781" s="253"/>
      <c r="BK781" s="253"/>
      <c r="BL781" s="253"/>
      <c r="BM781" s="253"/>
      <c r="BN781" s="253"/>
      <c r="BO781" s="253"/>
      <c r="BP781" s="253"/>
      <c r="BQ781" s="253"/>
      <c r="BR781" s="253"/>
      <c r="BS781" s="253"/>
      <c r="BT781" s="253"/>
      <c r="BU781" s="253"/>
      <c r="BV781" s="253"/>
      <c r="BW781" s="253"/>
      <c r="BX781" s="253"/>
      <c r="BY781" s="253"/>
      <c r="BZ781" s="253"/>
      <c r="CA781" s="253"/>
      <c r="CB781" s="253"/>
      <c r="CC781" s="253"/>
      <c r="CD781" s="253"/>
      <c r="CE781" s="253"/>
      <c r="CF781" s="253"/>
      <c r="CG781" s="253"/>
      <c r="CH781" s="253"/>
      <c r="CI781" s="253"/>
      <c r="CJ781" s="253"/>
      <c r="CK781" s="253"/>
      <c r="CL781" s="253"/>
      <c r="CM781" s="253"/>
      <c r="CN781" s="253"/>
      <c r="CO781" s="253"/>
      <c r="CP781" s="253"/>
      <c r="CQ781" s="253"/>
      <c r="CR781" s="253"/>
      <c r="CS781" s="253"/>
      <c r="CT781" s="253"/>
      <c r="CU781" s="253"/>
      <c r="CV781" s="253"/>
      <c r="CW781" s="253"/>
      <c r="CX781" s="253"/>
      <c r="CY781" s="253"/>
      <c r="CZ781" s="253"/>
      <c r="DA781" s="253"/>
      <c r="DB781" s="253"/>
      <c r="DC781" s="253"/>
      <c r="DD781" s="253"/>
      <c r="DE781" s="253"/>
      <c r="DF781" s="253"/>
      <c r="DG781" s="253"/>
      <c r="DH781" s="253"/>
      <c r="DI781" s="253"/>
      <c r="DJ781" s="253"/>
      <c r="DK781" s="253"/>
      <c r="DL781" s="253"/>
      <c r="DM781" s="253"/>
      <c r="DN781" s="253"/>
      <c r="DO781" s="253"/>
      <c r="DP781" s="253"/>
      <c r="DQ781" s="253"/>
      <c r="DR781" s="253"/>
      <c r="DS781" s="253"/>
      <c r="DT781" s="253"/>
      <c r="DU781" s="253"/>
      <c r="DV781" s="253"/>
      <c r="DW781" s="253"/>
      <c r="DX781" s="253"/>
      <c r="DY781" s="253"/>
      <c r="DZ781" s="253"/>
      <c r="EA781" s="253"/>
      <c r="EB781" s="253"/>
      <c r="EC781" s="253"/>
      <c r="ED781" s="253"/>
      <c r="EE781" s="253"/>
      <c r="EF781" s="253"/>
      <c r="EG781" s="253"/>
      <c r="EH781" s="253"/>
      <c r="EI781" s="253"/>
      <c r="EJ781" s="253"/>
      <c r="EK781" s="253"/>
      <c r="EL781" s="253"/>
      <c r="EM781" s="253"/>
      <c r="EN781" s="253"/>
      <c r="EO781" s="253"/>
      <c r="EP781" s="253"/>
      <c r="EQ781" s="253"/>
      <c r="ER781" s="253"/>
      <c r="ES781" s="253"/>
      <c r="ET781" s="253"/>
      <c r="EU781" s="253"/>
      <c r="EV781" s="253"/>
      <c r="EW781" s="253"/>
      <c r="EX781" s="253"/>
      <c r="EY781" s="253"/>
      <c r="EZ781" s="253"/>
      <c r="FA781" s="253"/>
      <c r="FB781" s="253"/>
      <c r="FC781" s="253"/>
      <c r="FD781" s="253"/>
      <c r="FE781" s="253"/>
      <c r="FF781" s="253"/>
      <c r="FG781" s="253"/>
      <c r="FH781" s="253"/>
      <c r="FI781" s="253"/>
      <c r="FJ781" s="253"/>
      <c r="FK781" s="253"/>
      <c r="FL781" s="253"/>
      <c r="FM781" s="253"/>
      <c r="FN781" s="253"/>
      <c r="FO781" s="253"/>
      <c r="FP781" s="253"/>
      <c r="FQ781" s="253"/>
      <c r="FR781" s="253"/>
      <c r="FS781" s="253"/>
      <c r="FT781" s="253"/>
      <c r="FU781" s="253"/>
      <c r="FV781" s="253"/>
      <c r="FW781" s="253"/>
      <c r="FX781" s="253"/>
      <c r="FY781" s="253"/>
      <c r="FZ781" s="253"/>
      <c r="GA781" s="253"/>
      <c r="GB781" s="253"/>
      <c r="GC781" s="253"/>
      <c r="GD781" s="253"/>
      <c r="GE781" s="253"/>
      <c r="GF781" s="253"/>
      <c r="GG781" s="253"/>
      <c r="GH781" s="253"/>
      <c r="GI781" s="253"/>
      <c r="GJ781" s="253"/>
      <c r="GK781" s="253"/>
      <c r="GL781" s="253"/>
      <c r="GM781" s="253"/>
      <c r="GN781" s="253"/>
      <c r="GO781" s="253"/>
      <c r="GP781" s="253"/>
      <c r="GQ781" s="253"/>
      <c r="GR781" s="253"/>
      <c r="GS781" s="253"/>
      <c r="GT781" s="253"/>
      <c r="GU781" s="253"/>
      <c r="GV781" s="253"/>
      <c r="GW781" s="253"/>
      <c r="GX781" s="253"/>
      <c r="GY781" s="253"/>
      <c r="GZ781" s="253"/>
      <c r="HA781" s="253"/>
      <c r="HB781" s="253"/>
      <c r="HC781" s="253"/>
      <c r="HD781" s="253"/>
      <c r="HE781" s="253"/>
      <c r="HF781" s="253"/>
      <c r="HG781" s="253"/>
      <c r="HH781" s="253"/>
      <c r="HI781" s="253"/>
      <c r="HJ781" s="253"/>
      <c r="HK781" s="253"/>
      <c r="HL781" s="253"/>
      <c r="HM781" s="253"/>
      <c r="HN781" s="253"/>
      <c r="HO781" s="253"/>
      <c r="HP781" s="253"/>
      <c r="HQ781" s="253"/>
      <c r="HR781" s="253"/>
      <c r="HS781" s="253"/>
      <c r="HT781" s="253"/>
      <c r="HU781" s="253"/>
      <c r="HV781" s="253"/>
      <c r="HW781" s="253"/>
      <c r="HX781" s="253"/>
      <c r="HY781" s="253"/>
      <c r="HZ781" s="253"/>
      <c r="IA781" s="253"/>
      <c r="IB781" s="253"/>
      <c r="IC781" s="253"/>
      <c r="ID781" s="253"/>
      <c r="IE781" s="253"/>
      <c r="IF781" s="253"/>
      <c r="IG781" s="253"/>
      <c r="IH781" s="253"/>
      <c r="II781" s="253"/>
      <c r="IJ781" s="253"/>
      <c r="IK781" s="253"/>
      <c r="IL781" s="253"/>
      <c r="IM781" s="253"/>
      <c r="IN781" s="253"/>
      <c r="IO781" s="253"/>
      <c r="IP781" s="253"/>
      <c r="IQ781" s="253"/>
      <c r="IR781" s="253"/>
      <c r="IS781" s="253"/>
      <c r="IT781" s="253"/>
      <c r="IU781" s="253"/>
      <c r="IV781" s="253"/>
      <c r="IW781" s="253"/>
      <c r="IX781" s="253"/>
      <c r="IY781" s="253"/>
      <c r="IZ781" s="253"/>
      <c r="JA781" s="253"/>
      <c r="JB781" s="253"/>
      <c r="JC781" s="253"/>
      <c r="JD781" s="253"/>
      <c r="JE781" s="253"/>
      <c r="JF781" s="253"/>
      <c r="JG781" s="253"/>
      <c r="JH781" s="253"/>
      <c r="JI781" s="253"/>
      <c r="JJ781" s="253"/>
      <c r="JK781" s="253"/>
      <c r="JL781" s="253"/>
      <c r="JM781" s="253"/>
      <c r="JN781" s="253"/>
      <c r="JO781" s="253"/>
      <c r="JP781" s="253"/>
      <c r="JQ781" s="253"/>
      <c r="JR781" s="253"/>
      <c r="JS781" s="253"/>
      <c r="JT781" s="253"/>
      <c r="JU781" s="253"/>
    </row>
    <row r="782" spans="1:281" s="252" customFormat="1" ht="15" customHeight="1" x14ac:dyDescent="0.25">
      <c r="A782" s="253"/>
      <c r="B782" s="253"/>
      <c r="C782" s="253"/>
      <c r="D782" s="253"/>
      <c r="E782" s="253"/>
      <c r="F782" s="253"/>
      <c r="G782" s="253"/>
      <c r="H782" s="253"/>
      <c r="I782" s="253"/>
      <c r="J782" s="253"/>
      <c r="K782" s="253"/>
      <c r="L782" s="253"/>
      <c r="M782" s="253"/>
      <c r="N782" s="253"/>
      <c r="O782" s="253"/>
      <c r="P782" s="253"/>
      <c r="Q782" s="253"/>
      <c r="R782" s="253"/>
      <c r="S782" s="253"/>
      <c r="T782" s="253"/>
      <c r="U782" s="253" t="s">
        <v>939</v>
      </c>
      <c r="V782" s="253"/>
      <c r="W782" s="253"/>
      <c r="X782" s="253"/>
      <c r="Y782" s="253"/>
      <c r="Z782" s="253"/>
      <c r="AA782" s="253"/>
      <c r="AB782" s="253"/>
      <c r="AC782" s="253" t="s">
        <v>320</v>
      </c>
      <c r="AD782" s="253"/>
      <c r="AE782" s="253"/>
      <c r="AF782" s="253"/>
      <c r="AG782" s="253"/>
      <c r="AH782" s="253"/>
      <c r="AI782" s="253"/>
      <c r="AJ782" s="253"/>
      <c r="AK782" s="253"/>
      <c r="AL782" s="253"/>
      <c r="AM782" s="253"/>
      <c r="AN782" s="253"/>
      <c r="AO782" s="253"/>
      <c r="AP782" s="253"/>
      <c r="AQ782" s="253"/>
      <c r="AR782" s="253"/>
      <c r="AS782" s="253"/>
      <c r="AT782" s="253"/>
      <c r="AU782" s="253"/>
      <c r="AV782" s="253"/>
      <c r="AW782" s="253"/>
      <c r="AX782" s="253"/>
      <c r="AY782" s="253"/>
      <c r="AZ782" s="253"/>
      <c r="BA782" s="253"/>
      <c r="BB782" s="253"/>
      <c r="BC782" s="253"/>
      <c r="BD782" s="253"/>
      <c r="BE782" s="253"/>
      <c r="BF782" s="253"/>
      <c r="BG782" s="253"/>
      <c r="BH782" s="253"/>
      <c r="BI782" s="253"/>
      <c r="BJ782" s="253"/>
      <c r="BK782" s="253"/>
      <c r="BL782" s="253"/>
      <c r="BM782" s="253"/>
      <c r="BN782" s="253"/>
      <c r="BO782" s="253"/>
      <c r="BP782" s="253"/>
      <c r="BQ782" s="253"/>
      <c r="BR782" s="253"/>
      <c r="BS782" s="253"/>
      <c r="BT782" s="253"/>
      <c r="BU782" s="253"/>
      <c r="BV782" s="253"/>
      <c r="BW782" s="253"/>
      <c r="BX782" s="253"/>
      <c r="BY782" s="253"/>
      <c r="BZ782" s="253"/>
      <c r="CA782" s="253"/>
      <c r="CB782" s="253"/>
      <c r="CC782" s="253"/>
      <c r="CD782" s="253"/>
      <c r="CE782" s="253"/>
      <c r="CF782" s="253"/>
      <c r="CG782" s="253"/>
      <c r="CH782" s="253"/>
      <c r="CI782" s="253"/>
      <c r="CJ782" s="253"/>
      <c r="CK782" s="253"/>
      <c r="CL782" s="253"/>
      <c r="CM782" s="253"/>
      <c r="CN782" s="253"/>
      <c r="CO782" s="253"/>
      <c r="CP782" s="253"/>
      <c r="CQ782" s="253"/>
      <c r="CR782" s="253"/>
      <c r="CS782" s="253"/>
      <c r="CT782" s="253"/>
      <c r="CU782" s="253"/>
      <c r="CV782" s="253"/>
      <c r="CW782" s="253"/>
      <c r="CX782" s="253"/>
      <c r="CY782" s="253"/>
      <c r="CZ782" s="253"/>
      <c r="DA782" s="253"/>
      <c r="DB782" s="253"/>
      <c r="DC782" s="253"/>
      <c r="DD782" s="253"/>
      <c r="DE782" s="253"/>
      <c r="DF782" s="253"/>
      <c r="DG782" s="253"/>
      <c r="DH782" s="253"/>
      <c r="DI782" s="253"/>
      <c r="DJ782" s="253"/>
      <c r="DK782" s="253"/>
      <c r="DL782" s="253"/>
      <c r="DM782" s="253"/>
      <c r="DN782" s="253"/>
      <c r="DO782" s="253"/>
      <c r="DP782" s="253"/>
      <c r="DQ782" s="253"/>
      <c r="DR782" s="253"/>
      <c r="DS782" s="253"/>
      <c r="DT782" s="253"/>
      <c r="DU782" s="253"/>
      <c r="DV782" s="253"/>
      <c r="DW782" s="253"/>
      <c r="DX782" s="253"/>
      <c r="DY782" s="253"/>
      <c r="DZ782" s="253"/>
      <c r="EA782" s="253"/>
      <c r="EB782" s="253"/>
      <c r="EC782" s="253"/>
      <c r="ED782" s="253"/>
      <c r="EE782" s="253"/>
      <c r="EF782" s="253"/>
      <c r="EG782" s="253"/>
      <c r="EH782" s="253"/>
      <c r="EI782" s="253"/>
      <c r="EJ782" s="253"/>
      <c r="EK782" s="253"/>
      <c r="EL782" s="253"/>
      <c r="EM782" s="253"/>
      <c r="EN782" s="253"/>
      <c r="EO782" s="253"/>
      <c r="EP782" s="253"/>
      <c r="EQ782" s="253"/>
      <c r="ER782" s="253"/>
      <c r="ES782" s="253"/>
      <c r="ET782" s="253"/>
      <c r="EU782" s="253"/>
      <c r="EV782" s="253"/>
      <c r="EW782" s="253"/>
      <c r="EX782" s="253"/>
      <c r="EY782" s="253"/>
      <c r="EZ782" s="253"/>
      <c r="FA782" s="253"/>
      <c r="FB782" s="253"/>
      <c r="FC782" s="253"/>
      <c r="FD782" s="253"/>
      <c r="FE782" s="253"/>
      <c r="FF782" s="253"/>
      <c r="FG782" s="253"/>
      <c r="FH782" s="253"/>
      <c r="FI782" s="253"/>
      <c r="FJ782" s="253"/>
      <c r="FK782" s="253"/>
      <c r="FL782" s="253"/>
      <c r="FM782" s="253"/>
      <c r="FN782" s="253"/>
      <c r="FO782" s="253"/>
      <c r="FP782" s="253"/>
      <c r="FQ782" s="253"/>
      <c r="FR782" s="253"/>
      <c r="FS782" s="253"/>
      <c r="FT782" s="253"/>
      <c r="FU782" s="253"/>
      <c r="FV782" s="253"/>
      <c r="FW782" s="253"/>
      <c r="FX782" s="253"/>
      <c r="FY782" s="253"/>
      <c r="FZ782" s="253"/>
      <c r="GA782" s="253"/>
      <c r="GB782" s="253"/>
      <c r="GC782" s="253"/>
      <c r="GD782" s="253"/>
      <c r="GE782" s="253"/>
      <c r="GF782" s="253"/>
      <c r="GG782" s="253"/>
      <c r="GH782" s="253"/>
      <c r="GI782" s="253"/>
      <c r="GJ782" s="253"/>
      <c r="GK782" s="253"/>
      <c r="GL782" s="253"/>
      <c r="GM782" s="253"/>
      <c r="GN782" s="253"/>
      <c r="GO782" s="253"/>
      <c r="GP782" s="253"/>
      <c r="GQ782" s="253"/>
      <c r="GR782" s="253"/>
      <c r="GS782" s="253"/>
      <c r="GT782" s="253"/>
      <c r="GU782" s="253"/>
      <c r="GV782" s="253"/>
      <c r="GW782" s="253"/>
      <c r="GX782" s="253"/>
      <c r="GY782" s="253"/>
      <c r="GZ782" s="253"/>
      <c r="HA782" s="253"/>
      <c r="HB782" s="253"/>
      <c r="HC782" s="253"/>
      <c r="HD782" s="253"/>
      <c r="HE782" s="253"/>
      <c r="HF782" s="253"/>
      <c r="HG782" s="253"/>
      <c r="HH782" s="253"/>
      <c r="HI782" s="253"/>
      <c r="HJ782" s="253"/>
      <c r="HK782" s="253"/>
      <c r="HL782" s="253"/>
      <c r="HM782" s="253"/>
      <c r="HN782" s="253"/>
      <c r="HO782" s="253"/>
      <c r="HP782" s="253"/>
      <c r="HQ782" s="253"/>
      <c r="HR782" s="253"/>
      <c r="HS782" s="253"/>
      <c r="HT782" s="253"/>
      <c r="HU782" s="253"/>
      <c r="HV782" s="253"/>
      <c r="HW782" s="253"/>
      <c r="HX782" s="253"/>
      <c r="HY782" s="253"/>
      <c r="HZ782" s="253"/>
      <c r="IA782" s="253"/>
      <c r="IB782" s="253"/>
      <c r="IC782" s="253"/>
      <c r="ID782" s="253"/>
      <c r="IE782" s="253"/>
      <c r="IF782" s="253"/>
      <c r="IG782" s="253"/>
      <c r="IH782" s="253"/>
      <c r="II782" s="253"/>
      <c r="IJ782" s="253"/>
      <c r="IK782" s="253"/>
      <c r="IL782" s="253"/>
      <c r="IM782" s="253"/>
      <c r="IN782" s="253"/>
      <c r="IO782" s="253"/>
      <c r="IP782" s="253"/>
      <c r="IQ782" s="253"/>
      <c r="IR782" s="253"/>
      <c r="IS782" s="253"/>
      <c r="IT782" s="253"/>
      <c r="IU782" s="253"/>
      <c r="IV782" s="253"/>
      <c r="IW782" s="253"/>
      <c r="IX782" s="253"/>
      <c r="IY782" s="253"/>
      <c r="IZ782" s="253"/>
      <c r="JA782" s="253"/>
      <c r="JB782" s="253"/>
      <c r="JC782" s="253"/>
      <c r="JD782" s="253"/>
      <c r="JE782" s="253"/>
      <c r="JF782" s="253"/>
      <c r="JG782" s="253"/>
      <c r="JH782" s="253"/>
      <c r="JI782" s="253"/>
      <c r="JJ782" s="253"/>
      <c r="JK782" s="253"/>
      <c r="JL782" s="253"/>
      <c r="JM782" s="253"/>
      <c r="JN782" s="253"/>
      <c r="JO782" s="253"/>
      <c r="JP782" s="253"/>
      <c r="JQ782" s="253"/>
      <c r="JR782" s="253"/>
      <c r="JS782" s="253"/>
      <c r="JT782" s="253"/>
      <c r="JU782" s="253"/>
    </row>
    <row r="783" spans="1:281" s="252" customFormat="1" ht="15" customHeight="1" x14ac:dyDescent="0.25">
      <c r="A783" s="253"/>
      <c r="B783" s="253"/>
      <c r="C783" s="253"/>
      <c r="D783" s="253"/>
      <c r="E783" s="253"/>
      <c r="F783" s="253"/>
      <c r="G783" s="253"/>
      <c r="H783" s="253"/>
      <c r="I783" s="253"/>
      <c r="J783" s="253"/>
      <c r="K783" s="253"/>
      <c r="L783" s="253"/>
      <c r="M783" s="253"/>
      <c r="N783" s="253"/>
      <c r="O783" s="253"/>
      <c r="P783" s="253"/>
      <c r="Q783" s="253"/>
      <c r="R783" s="253"/>
      <c r="S783" s="253"/>
      <c r="T783" s="253"/>
      <c r="U783" s="253" t="s">
        <v>940</v>
      </c>
      <c r="V783" s="253"/>
      <c r="W783" s="253"/>
      <c r="X783" s="253"/>
      <c r="Y783" s="253"/>
      <c r="Z783" s="253"/>
      <c r="AA783" s="253"/>
      <c r="AB783" s="253"/>
      <c r="AC783" s="253" t="s">
        <v>320</v>
      </c>
      <c r="AD783" s="253"/>
      <c r="AE783" s="253"/>
      <c r="AF783" s="253"/>
      <c r="AG783" s="253"/>
      <c r="AH783" s="253"/>
      <c r="AI783" s="253"/>
      <c r="AJ783" s="253"/>
      <c r="AK783" s="253"/>
      <c r="AL783" s="253"/>
      <c r="AM783" s="253"/>
      <c r="AN783" s="253"/>
      <c r="AO783" s="253"/>
      <c r="AP783" s="253"/>
      <c r="AQ783" s="253"/>
      <c r="AR783" s="253"/>
      <c r="AS783" s="253"/>
      <c r="AT783" s="253"/>
      <c r="AU783" s="253"/>
      <c r="AV783" s="253"/>
      <c r="AW783" s="253"/>
      <c r="AX783" s="253"/>
      <c r="AY783" s="253"/>
      <c r="AZ783" s="253"/>
      <c r="BA783" s="253"/>
      <c r="BB783" s="253"/>
      <c r="BC783" s="253"/>
      <c r="BD783" s="253"/>
      <c r="BE783" s="253"/>
      <c r="BF783" s="253"/>
      <c r="BG783" s="253"/>
      <c r="BH783" s="253"/>
      <c r="BI783" s="253"/>
      <c r="BJ783" s="253"/>
      <c r="BK783" s="253"/>
      <c r="BL783" s="253"/>
      <c r="BM783" s="253"/>
      <c r="BN783" s="253"/>
      <c r="BO783" s="253"/>
      <c r="BP783" s="253"/>
      <c r="BQ783" s="253"/>
      <c r="BR783" s="253"/>
      <c r="BS783" s="253"/>
      <c r="BT783" s="253"/>
      <c r="BU783" s="253"/>
      <c r="BV783" s="253"/>
      <c r="BW783" s="253"/>
      <c r="BX783" s="253"/>
      <c r="BY783" s="253"/>
      <c r="BZ783" s="253"/>
      <c r="CA783" s="253"/>
      <c r="CB783" s="253"/>
      <c r="CC783" s="253"/>
      <c r="CD783" s="253"/>
      <c r="CE783" s="253"/>
      <c r="CF783" s="253"/>
      <c r="CG783" s="253"/>
      <c r="CH783" s="253"/>
      <c r="CI783" s="253"/>
      <c r="CJ783" s="253"/>
      <c r="CK783" s="253"/>
      <c r="CL783" s="253"/>
      <c r="CM783" s="253"/>
      <c r="CN783" s="253"/>
      <c r="CO783" s="253"/>
      <c r="CP783" s="253"/>
      <c r="CQ783" s="253"/>
      <c r="CR783" s="253"/>
      <c r="CS783" s="253"/>
      <c r="CT783" s="253"/>
      <c r="CU783" s="253"/>
      <c r="CV783" s="253"/>
      <c r="CW783" s="253"/>
      <c r="CX783" s="253"/>
      <c r="CY783" s="253"/>
      <c r="CZ783" s="253"/>
      <c r="DA783" s="253"/>
      <c r="DB783" s="253"/>
      <c r="DC783" s="253"/>
      <c r="DD783" s="253"/>
      <c r="DE783" s="253"/>
      <c r="DF783" s="253"/>
      <c r="DG783" s="253"/>
      <c r="DH783" s="253"/>
      <c r="DI783" s="253"/>
      <c r="DJ783" s="253"/>
      <c r="DK783" s="253"/>
      <c r="DL783" s="253"/>
      <c r="DM783" s="253"/>
      <c r="DN783" s="253"/>
      <c r="DO783" s="253"/>
      <c r="DP783" s="253"/>
      <c r="DQ783" s="253"/>
      <c r="DR783" s="253"/>
      <c r="DS783" s="253"/>
      <c r="DT783" s="253"/>
      <c r="DU783" s="253"/>
      <c r="DV783" s="253"/>
      <c r="DW783" s="253"/>
      <c r="DX783" s="253"/>
      <c r="DY783" s="253"/>
      <c r="DZ783" s="253"/>
      <c r="EA783" s="253"/>
      <c r="EB783" s="253"/>
      <c r="EC783" s="253"/>
      <c r="ED783" s="253"/>
      <c r="EE783" s="253"/>
      <c r="EF783" s="253"/>
      <c r="EG783" s="253"/>
      <c r="EH783" s="253"/>
      <c r="EI783" s="253"/>
      <c r="EJ783" s="253"/>
      <c r="EK783" s="253"/>
      <c r="EL783" s="253"/>
      <c r="EM783" s="253"/>
      <c r="EN783" s="253"/>
      <c r="EO783" s="253"/>
      <c r="EP783" s="253"/>
      <c r="EQ783" s="253"/>
      <c r="ER783" s="253"/>
      <c r="ES783" s="253"/>
      <c r="ET783" s="253"/>
      <c r="EU783" s="253"/>
      <c r="EV783" s="253"/>
      <c r="EW783" s="253"/>
      <c r="EX783" s="253"/>
      <c r="EY783" s="253"/>
      <c r="EZ783" s="253"/>
      <c r="FA783" s="253"/>
      <c r="FB783" s="253"/>
      <c r="FC783" s="253"/>
      <c r="FD783" s="253"/>
      <c r="FE783" s="253"/>
      <c r="FF783" s="253"/>
      <c r="FG783" s="253"/>
      <c r="FH783" s="253"/>
      <c r="FI783" s="253"/>
      <c r="FJ783" s="253"/>
      <c r="FK783" s="253"/>
      <c r="FL783" s="253"/>
      <c r="FM783" s="253"/>
      <c r="FN783" s="253"/>
      <c r="FO783" s="253"/>
      <c r="FP783" s="253"/>
      <c r="FQ783" s="253"/>
      <c r="FR783" s="253"/>
      <c r="FS783" s="253"/>
      <c r="FT783" s="253"/>
      <c r="FU783" s="253"/>
      <c r="FV783" s="253"/>
      <c r="FW783" s="253"/>
      <c r="FX783" s="253"/>
      <c r="FY783" s="253"/>
      <c r="FZ783" s="253"/>
      <c r="GA783" s="253"/>
      <c r="GB783" s="253"/>
      <c r="GC783" s="253"/>
      <c r="GD783" s="253"/>
      <c r="GE783" s="253"/>
      <c r="GF783" s="253"/>
      <c r="GG783" s="253"/>
      <c r="GH783" s="253"/>
      <c r="GI783" s="253"/>
      <c r="GJ783" s="253"/>
      <c r="GK783" s="253"/>
      <c r="GL783" s="253"/>
      <c r="GM783" s="253"/>
      <c r="GN783" s="253"/>
      <c r="GO783" s="253"/>
      <c r="GP783" s="253"/>
      <c r="GQ783" s="253"/>
      <c r="GR783" s="253"/>
      <c r="GS783" s="253"/>
      <c r="GT783" s="253"/>
      <c r="GU783" s="253"/>
      <c r="GV783" s="253"/>
      <c r="GW783" s="253"/>
      <c r="GX783" s="253"/>
      <c r="GY783" s="253"/>
      <c r="GZ783" s="253"/>
      <c r="HA783" s="253"/>
      <c r="HB783" s="253"/>
      <c r="HC783" s="253"/>
      <c r="HD783" s="253"/>
      <c r="HE783" s="253"/>
      <c r="HF783" s="253"/>
      <c r="HG783" s="253"/>
      <c r="HH783" s="253"/>
      <c r="HI783" s="253"/>
      <c r="HJ783" s="253"/>
      <c r="HK783" s="253"/>
      <c r="HL783" s="253"/>
      <c r="HM783" s="253"/>
      <c r="HN783" s="253"/>
      <c r="HO783" s="253"/>
      <c r="HP783" s="253"/>
      <c r="HQ783" s="253"/>
      <c r="HR783" s="253"/>
      <c r="HS783" s="253"/>
      <c r="HT783" s="253"/>
      <c r="HU783" s="253"/>
      <c r="HV783" s="253"/>
      <c r="HW783" s="253"/>
      <c r="HX783" s="253"/>
      <c r="HY783" s="253"/>
      <c r="HZ783" s="253"/>
      <c r="IA783" s="253"/>
      <c r="IB783" s="253"/>
      <c r="IC783" s="253"/>
      <c r="ID783" s="253"/>
      <c r="IE783" s="253"/>
      <c r="IF783" s="253"/>
      <c r="IG783" s="253"/>
      <c r="IH783" s="253"/>
      <c r="II783" s="253"/>
      <c r="IJ783" s="253"/>
      <c r="IK783" s="253"/>
      <c r="IL783" s="253"/>
      <c r="IM783" s="253"/>
      <c r="IN783" s="253"/>
      <c r="IO783" s="253"/>
      <c r="IP783" s="253"/>
      <c r="IQ783" s="253"/>
      <c r="IR783" s="253"/>
      <c r="IS783" s="253"/>
      <c r="IT783" s="253"/>
      <c r="IU783" s="253"/>
      <c r="IV783" s="253"/>
      <c r="IW783" s="253"/>
      <c r="IX783" s="253"/>
      <c r="IY783" s="253"/>
      <c r="IZ783" s="253"/>
      <c r="JA783" s="253"/>
      <c r="JB783" s="253"/>
      <c r="JC783" s="253"/>
      <c r="JD783" s="253"/>
      <c r="JE783" s="253"/>
      <c r="JF783" s="253"/>
      <c r="JG783" s="253"/>
      <c r="JH783" s="253"/>
      <c r="JI783" s="253"/>
      <c r="JJ783" s="253"/>
      <c r="JK783" s="253"/>
      <c r="JL783" s="253"/>
      <c r="JM783" s="253"/>
      <c r="JN783" s="253"/>
      <c r="JO783" s="253"/>
      <c r="JP783" s="253"/>
      <c r="JQ783" s="253"/>
      <c r="JR783" s="253"/>
      <c r="JS783" s="253"/>
      <c r="JT783" s="253"/>
      <c r="JU783" s="253"/>
    </row>
    <row r="784" spans="1:281" s="252" customFormat="1" ht="15" customHeight="1" x14ac:dyDescent="0.25">
      <c r="A784" s="253"/>
      <c r="B784" s="253"/>
      <c r="C784" s="253"/>
      <c r="D784" s="253"/>
      <c r="E784" s="253"/>
      <c r="F784" s="253"/>
      <c r="G784" s="253"/>
      <c r="H784" s="253"/>
      <c r="I784" s="253"/>
      <c r="J784" s="253"/>
      <c r="K784" s="253"/>
      <c r="L784" s="253"/>
      <c r="M784" s="253"/>
      <c r="N784" s="253"/>
      <c r="O784" s="253"/>
      <c r="P784" s="253"/>
      <c r="Q784" s="253"/>
      <c r="R784" s="253"/>
      <c r="S784" s="253"/>
      <c r="T784" s="253"/>
      <c r="U784" s="253" t="s">
        <v>941</v>
      </c>
      <c r="V784" s="253"/>
      <c r="W784" s="253"/>
      <c r="X784" s="253"/>
      <c r="Y784" s="253"/>
      <c r="Z784" s="253"/>
      <c r="AA784" s="253"/>
      <c r="AB784" s="253"/>
      <c r="AC784" s="253" t="s">
        <v>332</v>
      </c>
      <c r="AD784" s="253"/>
      <c r="AE784" s="253"/>
      <c r="AF784" s="253"/>
      <c r="AG784" s="253"/>
      <c r="AH784" s="253"/>
      <c r="AI784" s="253"/>
      <c r="AJ784" s="253"/>
      <c r="AK784" s="253"/>
      <c r="AL784" s="253"/>
      <c r="AM784" s="253"/>
      <c r="AN784" s="253"/>
      <c r="AO784" s="253"/>
      <c r="AP784" s="253"/>
      <c r="AQ784" s="253"/>
      <c r="AR784" s="253"/>
      <c r="AS784" s="253"/>
      <c r="AT784" s="253"/>
      <c r="AU784" s="253"/>
      <c r="AV784" s="253"/>
      <c r="AW784" s="253"/>
      <c r="AX784" s="253"/>
      <c r="AY784" s="253"/>
      <c r="AZ784" s="253"/>
      <c r="BA784" s="253"/>
      <c r="BB784" s="253"/>
      <c r="BC784" s="253"/>
      <c r="BD784" s="253"/>
      <c r="BE784" s="253"/>
      <c r="BF784" s="253"/>
      <c r="BG784" s="253"/>
      <c r="BH784" s="253"/>
      <c r="BI784" s="253"/>
      <c r="BJ784" s="253"/>
      <c r="BK784" s="253"/>
      <c r="BL784" s="253"/>
      <c r="BM784" s="253"/>
      <c r="BN784" s="253"/>
      <c r="BO784" s="253"/>
      <c r="BP784" s="253"/>
      <c r="BQ784" s="253"/>
      <c r="BR784" s="253"/>
      <c r="BS784" s="253"/>
      <c r="BT784" s="253"/>
      <c r="BU784" s="253"/>
      <c r="BV784" s="253"/>
      <c r="BW784" s="253"/>
      <c r="BX784" s="253"/>
      <c r="BY784" s="253"/>
      <c r="BZ784" s="253"/>
      <c r="CA784" s="253"/>
      <c r="CB784" s="253"/>
      <c r="CC784" s="253"/>
      <c r="CD784" s="253"/>
      <c r="CE784" s="253"/>
      <c r="CF784" s="253"/>
      <c r="CG784" s="253"/>
      <c r="CH784" s="253"/>
      <c r="CI784" s="253"/>
      <c r="CJ784" s="253"/>
      <c r="CK784" s="253"/>
      <c r="CL784" s="253"/>
      <c r="CM784" s="253"/>
      <c r="CN784" s="253"/>
      <c r="CO784" s="253"/>
      <c r="CP784" s="253"/>
      <c r="CQ784" s="253"/>
      <c r="CR784" s="253"/>
      <c r="CS784" s="253"/>
      <c r="CT784" s="253"/>
      <c r="CU784" s="253"/>
      <c r="CV784" s="253"/>
      <c r="CW784" s="253"/>
      <c r="CX784" s="253"/>
      <c r="CY784" s="253"/>
      <c r="CZ784" s="253"/>
      <c r="DA784" s="253"/>
      <c r="DB784" s="253"/>
      <c r="DC784" s="253"/>
      <c r="DD784" s="253"/>
      <c r="DE784" s="253"/>
      <c r="DF784" s="253"/>
      <c r="DG784" s="253"/>
      <c r="DH784" s="253"/>
      <c r="DI784" s="253"/>
      <c r="DJ784" s="253"/>
      <c r="DK784" s="253"/>
      <c r="DL784" s="253"/>
      <c r="DM784" s="253"/>
      <c r="DN784" s="253"/>
      <c r="DO784" s="253"/>
      <c r="DP784" s="253"/>
      <c r="DQ784" s="253"/>
      <c r="DR784" s="253"/>
      <c r="DS784" s="253"/>
      <c r="DT784" s="253"/>
      <c r="DU784" s="253"/>
      <c r="DV784" s="253"/>
      <c r="DW784" s="253"/>
      <c r="DX784" s="253"/>
      <c r="DY784" s="253"/>
      <c r="DZ784" s="253"/>
      <c r="EA784" s="253"/>
      <c r="EB784" s="253"/>
      <c r="EC784" s="253"/>
      <c r="ED784" s="253"/>
      <c r="EE784" s="253"/>
      <c r="EF784" s="253"/>
      <c r="EG784" s="253"/>
      <c r="EH784" s="253"/>
      <c r="EI784" s="253"/>
      <c r="EJ784" s="253"/>
      <c r="EK784" s="253"/>
      <c r="EL784" s="253"/>
      <c r="EM784" s="253"/>
      <c r="EN784" s="253"/>
      <c r="EO784" s="253"/>
      <c r="EP784" s="253"/>
      <c r="EQ784" s="253"/>
      <c r="ER784" s="253"/>
      <c r="ES784" s="253"/>
      <c r="ET784" s="253"/>
      <c r="EU784" s="253"/>
      <c r="EV784" s="253"/>
      <c r="EW784" s="253"/>
      <c r="EX784" s="253"/>
      <c r="EY784" s="253"/>
      <c r="EZ784" s="253"/>
      <c r="FA784" s="253"/>
      <c r="FB784" s="253"/>
      <c r="FC784" s="253"/>
      <c r="FD784" s="253"/>
      <c r="FE784" s="253"/>
      <c r="FF784" s="253"/>
      <c r="FG784" s="253"/>
      <c r="FH784" s="253"/>
      <c r="FI784" s="253"/>
      <c r="FJ784" s="253"/>
      <c r="FK784" s="253"/>
      <c r="FL784" s="253"/>
      <c r="FM784" s="253"/>
      <c r="FN784" s="253"/>
      <c r="FO784" s="253"/>
      <c r="FP784" s="253"/>
      <c r="FQ784" s="253"/>
      <c r="FR784" s="253"/>
      <c r="FS784" s="253"/>
      <c r="FT784" s="253"/>
      <c r="FU784" s="253"/>
      <c r="FV784" s="253"/>
      <c r="FW784" s="253"/>
      <c r="FX784" s="253"/>
      <c r="FY784" s="253"/>
      <c r="FZ784" s="253"/>
      <c r="GA784" s="253"/>
      <c r="GB784" s="253"/>
      <c r="GC784" s="253"/>
      <c r="GD784" s="253"/>
      <c r="GE784" s="253"/>
      <c r="GF784" s="253"/>
      <c r="GG784" s="253"/>
      <c r="GH784" s="253"/>
      <c r="GI784" s="253"/>
      <c r="GJ784" s="253"/>
      <c r="GK784" s="253"/>
      <c r="GL784" s="253"/>
      <c r="GM784" s="253"/>
      <c r="GN784" s="253"/>
      <c r="GO784" s="253"/>
      <c r="GP784" s="253"/>
      <c r="GQ784" s="253"/>
      <c r="GR784" s="253"/>
      <c r="GS784" s="253"/>
      <c r="GT784" s="253"/>
      <c r="GU784" s="253"/>
      <c r="GV784" s="253"/>
      <c r="GW784" s="253"/>
      <c r="GX784" s="253"/>
      <c r="GY784" s="253"/>
      <c r="GZ784" s="253"/>
      <c r="HA784" s="253"/>
      <c r="HB784" s="253"/>
      <c r="HC784" s="253"/>
      <c r="HD784" s="253"/>
      <c r="HE784" s="253"/>
      <c r="HF784" s="253"/>
      <c r="HG784" s="253"/>
      <c r="HH784" s="253"/>
      <c r="HI784" s="253"/>
      <c r="HJ784" s="253"/>
      <c r="HK784" s="253"/>
      <c r="HL784" s="253"/>
      <c r="HM784" s="253"/>
      <c r="HN784" s="253"/>
      <c r="HO784" s="253"/>
      <c r="HP784" s="253"/>
      <c r="HQ784" s="253"/>
      <c r="HR784" s="253"/>
      <c r="HS784" s="253"/>
      <c r="HT784" s="253"/>
      <c r="HU784" s="253"/>
      <c r="HV784" s="253"/>
      <c r="HW784" s="253"/>
      <c r="HX784" s="253"/>
      <c r="HY784" s="253"/>
      <c r="HZ784" s="253"/>
      <c r="IA784" s="253"/>
      <c r="IB784" s="253"/>
      <c r="IC784" s="253"/>
      <c r="ID784" s="253"/>
      <c r="IE784" s="253"/>
      <c r="IF784" s="253"/>
      <c r="IG784" s="253"/>
      <c r="IH784" s="253"/>
      <c r="II784" s="253"/>
      <c r="IJ784" s="253"/>
      <c r="IK784" s="253"/>
      <c r="IL784" s="253"/>
      <c r="IM784" s="253"/>
      <c r="IN784" s="253"/>
      <c r="IO784" s="253"/>
      <c r="IP784" s="253"/>
      <c r="IQ784" s="253"/>
      <c r="IR784" s="253"/>
      <c r="IS784" s="253"/>
      <c r="IT784" s="253"/>
      <c r="IU784" s="253"/>
      <c r="IV784" s="253"/>
      <c r="IW784" s="253"/>
      <c r="IX784" s="253"/>
      <c r="IY784" s="253"/>
      <c r="IZ784" s="253"/>
      <c r="JA784" s="253"/>
      <c r="JB784" s="253"/>
      <c r="JC784" s="253"/>
      <c r="JD784" s="253"/>
      <c r="JE784" s="253"/>
      <c r="JF784" s="253"/>
      <c r="JG784" s="253"/>
      <c r="JH784" s="253"/>
      <c r="JI784" s="253"/>
      <c r="JJ784" s="253"/>
      <c r="JK784" s="253"/>
      <c r="JL784" s="253"/>
      <c r="JM784" s="253"/>
      <c r="JN784" s="253"/>
      <c r="JO784" s="253"/>
      <c r="JP784" s="253"/>
      <c r="JQ784" s="253"/>
      <c r="JR784" s="253"/>
      <c r="JS784" s="253"/>
      <c r="JT784" s="253"/>
      <c r="JU784" s="253"/>
    </row>
    <row r="785" spans="1:281" s="252" customFormat="1" ht="15" customHeight="1" x14ac:dyDescent="0.25">
      <c r="A785" s="253"/>
      <c r="B785" s="253"/>
      <c r="C785" s="253"/>
      <c r="D785" s="253"/>
      <c r="E785" s="253"/>
      <c r="F785" s="253"/>
      <c r="G785" s="253"/>
      <c r="H785" s="253"/>
      <c r="I785" s="253"/>
      <c r="J785" s="253"/>
      <c r="K785" s="253"/>
      <c r="L785" s="253"/>
      <c r="M785" s="253"/>
      <c r="N785" s="253"/>
      <c r="O785" s="253"/>
      <c r="P785" s="253"/>
      <c r="Q785" s="253"/>
      <c r="R785" s="253"/>
      <c r="S785" s="253"/>
      <c r="T785" s="253"/>
      <c r="U785" s="253" t="s">
        <v>942</v>
      </c>
      <c r="V785" s="253"/>
      <c r="W785" s="253"/>
      <c r="X785" s="253"/>
      <c r="Y785" s="253"/>
      <c r="Z785" s="253"/>
      <c r="AA785" s="253"/>
      <c r="AB785" s="253"/>
      <c r="AC785" s="253" t="s">
        <v>323</v>
      </c>
      <c r="AD785" s="253"/>
      <c r="AE785" s="253"/>
      <c r="AF785" s="253"/>
      <c r="AG785" s="253"/>
      <c r="AH785" s="253"/>
      <c r="AI785" s="253"/>
      <c r="AJ785" s="253"/>
      <c r="AK785" s="253"/>
      <c r="AL785" s="253"/>
      <c r="AM785" s="253"/>
      <c r="AN785" s="253"/>
      <c r="AO785" s="253"/>
      <c r="AP785" s="253"/>
      <c r="AQ785" s="253"/>
      <c r="AR785" s="253"/>
      <c r="AS785" s="253"/>
      <c r="AT785" s="253"/>
      <c r="AU785" s="253"/>
      <c r="AV785" s="253"/>
      <c r="AW785" s="253"/>
      <c r="AX785" s="253"/>
      <c r="AY785" s="253"/>
      <c r="AZ785" s="253"/>
      <c r="BA785" s="253"/>
      <c r="BB785" s="253"/>
      <c r="BC785" s="253"/>
      <c r="BD785" s="253"/>
      <c r="BE785" s="253"/>
      <c r="BF785" s="253"/>
      <c r="BG785" s="253"/>
      <c r="BH785" s="253"/>
      <c r="BI785" s="253"/>
      <c r="BJ785" s="253"/>
      <c r="BK785" s="253"/>
      <c r="BL785" s="253"/>
      <c r="BM785" s="253"/>
      <c r="BN785" s="253"/>
      <c r="BO785" s="253"/>
      <c r="BP785" s="253"/>
      <c r="BQ785" s="253"/>
      <c r="BR785" s="253"/>
      <c r="BS785" s="253"/>
      <c r="BT785" s="253"/>
      <c r="BU785" s="253"/>
      <c r="BV785" s="253"/>
      <c r="BW785" s="253"/>
      <c r="BX785" s="253"/>
      <c r="BY785" s="253"/>
      <c r="BZ785" s="253"/>
      <c r="CA785" s="253"/>
      <c r="CB785" s="253"/>
      <c r="CC785" s="253"/>
      <c r="CD785" s="253"/>
      <c r="CE785" s="253"/>
      <c r="CF785" s="253"/>
      <c r="CG785" s="253"/>
      <c r="CH785" s="253"/>
      <c r="CI785" s="253"/>
      <c r="CJ785" s="253"/>
      <c r="CK785" s="253"/>
      <c r="CL785" s="253"/>
      <c r="CM785" s="253"/>
      <c r="CN785" s="253"/>
      <c r="CO785" s="253"/>
      <c r="CP785" s="253"/>
      <c r="CQ785" s="253"/>
      <c r="CR785" s="253"/>
      <c r="CS785" s="253"/>
      <c r="CT785" s="253"/>
      <c r="CU785" s="253"/>
      <c r="CV785" s="253"/>
      <c r="CW785" s="253"/>
      <c r="CX785" s="253"/>
      <c r="CY785" s="253"/>
      <c r="CZ785" s="253"/>
      <c r="DA785" s="253"/>
      <c r="DB785" s="253"/>
      <c r="DC785" s="253"/>
      <c r="DD785" s="253"/>
      <c r="DE785" s="253"/>
      <c r="DF785" s="253"/>
      <c r="DG785" s="253"/>
      <c r="DH785" s="253"/>
      <c r="DI785" s="253"/>
      <c r="DJ785" s="253"/>
      <c r="DK785" s="253"/>
      <c r="DL785" s="253"/>
      <c r="DM785" s="253"/>
      <c r="DN785" s="253"/>
      <c r="DO785" s="253"/>
      <c r="DP785" s="253"/>
      <c r="DQ785" s="253"/>
      <c r="DR785" s="253"/>
      <c r="DS785" s="253"/>
      <c r="DT785" s="253"/>
      <c r="DU785" s="253"/>
      <c r="DV785" s="253"/>
      <c r="DW785" s="253"/>
      <c r="DX785" s="253"/>
      <c r="DY785" s="253"/>
      <c r="DZ785" s="253"/>
      <c r="EA785" s="253"/>
      <c r="EB785" s="253"/>
      <c r="EC785" s="253"/>
      <c r="ED785" s="253"/>
      <c r="EE785" s="253"/>
      <c r="EF785" s="253"/>
      <c r="EG785" s="253"/>
      <c r="EH785" s="253"/>
      <c r="EI785" s="253"/>
      <c r="EJ785" s="253"/>
      <c r="EK785" s="253"/>
      <c r="EL785" s="253"/>
      <c r="EM785" s="253"/>
      <c r="EN785" s="253"/>
      <c r="EO785" s="253"/>
      <c r="EP785" s="253"/>
      <c r="EQ785" s="253"/>
      <c r="ER785" s="253"/>
      <c r="ES785" s="253"/>
      <c r="ET785" s="253"/>
      <c r="EU785" s="253"/>
      <c r="EV785" s="253"/>
      <c r="EW785" s="253"/>
      <c r="EX785" s="253"/>
      <c r="EY785" s="253"/>
      <c r="EZ785" s="253"/>
      <c r="FA785" s="253"/>
      <c r="FB785" s="253"/>
      <c r="FC785" s="253"/>
      <c r="FD785" s="253"/>
      <c r="FE785" s="253"/>
      <c r="FF785" s="253"/>
      <c r="FG785" s="253"/>
      <c r="FH785" s="253"/>
      <c r="FI785" s="253"/>
      <c r="FJ785" s="253"/>
      <c r="FK785" s="253"/>
      <c r="FL785" s="253"/>
      <c r="FM785" s="253"/>
      <c r="FN785" s="253"/>
      <c r="FO785" s="253"/>
      <c r="FP785" s="253"/>
      <c r="FQ785" s="253"/>
      <c r="FR785" s="253"/>
      <c r="FS785" s="253"/>
      <c r="FT785" s="253"/>
      <c r="FU785" s="253"/>
      <c r="FV785" s="253"/>
      <c r="FW785" s="253"/>
      <c r="FX785" s="253"/>
      <c r="FY785" s="253"/>
      <c r="FZ785" s="253"/>
      <c r="GA785" s="253"/>
      <c r="GB785" s="253"/>
      <c r="GC785" s="253"/>
      <c r="GD785" s="253"/>
      <c r="GE785" s="253"/>
      <c r="GF785" s="253"/>
      <c r="GG785" s="253"/>
      <c r="GH785" s="253"/>
      <c r="GI785" s="253"/>
      <c r="GJ785" s="253"/>
      <c r="GK785" s="253"/>
      <c r="GL785" s="253"/>
      <c r="GM785" s="253"/>
      <c r="GN785" s="253"/>
      <c r="GO785" s="253"/>
      <c r="GP785" s="253"/>
      <c r="GQ785" s="253"/>
      <c r="GR785" s="253"/>
      <c r="GS785" s="253"/>
      <c r="GT785" s="253"/>
      <c r="GU785" s="253"/>
      <c r="GV785" s="253"/>
      <c r="GW785" s="253"/>
      <c r="GX785" s="253"/>
      <c r="GY785" s="253"/>
      <c r="GZ785" s="253"/>
      <c r="HA785" s="253"/>
      <c r="HB785" s="253"/>
      <c r="HC785" s="253"/>
      <c r="HD785" s="253"/>
      <c r="HE785" s="253"/>
      <c r="HF785" s="253"/>
      <c r="HG785" s="253"/>
      <c r="HH785" s="253"/>
      <c r="HI785" s="253"/>
      <c r="HJ785" s="253"/>
      <c r="HK785" s="253"/>
      <c r="HL785" s="253"/>
      <c r="HM785" s="253"/>
      <c r="HN785" s="253"/>
      <c r="HO785" s="253"/>
      <c r="HP785" s="253"/>
      <c r="HQ785" s="253"/>
      <c r="HR785" s="253"/>
      <c r="HS785" s="253"/>
      <c r="HT785" s="253"/>
      <c r="HU785" s="253"/>
      <c r="HV785" s="253"/>
      <c r="HW785" s="253"/>
      <c r="HX785" s="253"/>
      <c r="HY785" s="253"/>
      <c r="HZ785" s="253"/>
      <c r="IA785" s="253"/>
      <c r="IB785" s="253"/>
      <c r="IC785" s="253"/>
      <c r="ID785" s="253"/>
      <c r="IE785" s="253"/>
      <c r="IF785" s="253"/>
      <c r="IG785" s="253"/>
      <c r="IH785" s="253"/>
      <c r="II785" s="253"/>
      <c r="IJ785" s="253"/>
      <c r="IK785" s="253"/>
      <c r="IL785" s="253"/>
      <c r="IM785" s="253"/>
      <c r="IN785" s="253"/>
      <c r="IO785" s="253"/>
      <c r="IP785" s="253"/>
      <c r="IQ785" s="253"/>
      <c r="IR785" s="253"/>
      <c r="IS785" s="253"/>
      <c r="IT785" s="253"/>
      <c r="IU785" s="253"/>
      <c r="IV785" s="253"/>
      <c r="IW785" s="253"/>
      <c r="IX785" s="253"/>
      <c r="IY785" s="253"/>
      <c r="IZ785" s="253"/>
      <c r="JA785" s="253"/>
      <c r="JB785" s="253"/>
      <c r="JC785" s="253"/>
      <c r="JD785" s="253"/>
      <c r="JE785" s="253"/>
      <c r="JF785" s="253"/>
      <c r="JG785" s="253"/>
      <c r="JH785" s="253"/>
      <c r="JI785" s="253"/>
      <c r="JJ785" s="253"/>
      <c r="JK785" s="253"/>
      <c r="JL785" s="253"/>
      <c r="JM785" s="253"/>
      <c r="JN785" s="253"/>
      <c r="JO785" s="253"/>
      <c r="JP785" s="253"/>
      <c r="JQ785" s="253"/>
      <c r="JR785" s="253"/>
      <c r="JS785" s="253"/>
      <c r="JT785" s="253"/>
      <c r="JU785" s="253"/>
    </row>
    <row r="786" spans="1:281" s="252" customFormat="1" ht="15" customHeight="1" x14ac:dyDescent="0.25">
      <c r="A786" s="253"/>
      <c r="B786" s="253"/>
      <c r="C786" s="253"/>
      <c r="D786" s="253"/>
      <c r="E786" s="253"/>
      <c r="F786" s="253"/>
      <c r="G786" s="253"/>
      <c r="H786" s="253"/>
      <c r="I786" s="253"/>
      <c r="J786" s="253"/>
      <c r="K786" s="253"/>
      <c r="L786" s="253"/>
      <c r="M786" s="253"/>
      <c r="N786" s="253"/>
      <c r="O786" s="253"/>
      <c r="P786" s="253"/>
      <c r="Q786" s="253"/>
      <c r="R786" s="253"/>
      <c r="S786" s="253"/>
      <c r="T786" s="253"/>
      <c r="U786" s="253" t="s">
        <v>943</v>
      </c>
      <c r="V786" s="253"/>
      <c r="W786" s="253"/>
      <c r="X786" s="253"/>
      <c r="Y786" s="253"/>
      <c r="Z786" s="253"/>
      <c r="AA786" s="253"/>
      <c r="AB786" s="253"/>
      <c r="AC786" s="253" t="s">
        <v>320</v>
      </c>
      <c r="AD786" s="253"/>
      <c r="AE786" s="253"/>
      <c r="AF786" s="253"/>
      <c r="AG786" s="253"/>
      <c r="AH786" s="253"/>
      <c r="AI786" s="253"/>
      <c r="AJ786" s="253"/>
      <c r="AK786" s="253"/>
      <c r="AL786" s="253"/>
      <c r="AM786" s="253"/>
      <c r="AN786" s="253"/>
      <c r="AO786" s="253"/>
      <c r="AP786" s="253"/>
      <c r="AQ786" s="253"/>
      <c r="AR786" s="253"/>
      <c r="AS786" s="253"/>
      <c r="AT786" s="253"/>
      <c r="AU786" s="253"/>
      <c r="AV786" s="253"/>
      <c r="AW786" s="253"/>
      <c r="AX786" s="253"/>
      <c r="AY786" s="253"/>
      <c r="AZ786" s="253"/>
      <c r="BA786" s="253"/>
      <c r="BB786" s="253"/>
      <c r="BC786" s="253"/>
      <c r="BD786" s="253"/>
      <c r="BE786" s="253"/>
      <c r="BF786" s="253"/>
      <c r="BG786" s="253"/>
      <c r="BH786" s="253"/>
      <c r="BI786" s="253"/>
      <c r="BJ786" s="253"/>
      <c r="BK786" s="253"/>
      <c r="BL786" s="253"/>
      <c r="BM786" s="253"/>
      <c r="BN786" s="253"/>
      <c r="BO786" s="253"/>
      <c r="BP786" s="253"/>
      <c r="BQ786" s="253"/>
      <c r="BR786" s="253"/>
      <c r="BS786" s="253"/>
      <c r="BT786" s="253"/>
      <c r="BU786" s="253"/>
      <c r="BV786" s="253"/>
      <c r="BW786" s="253"/>
      <c r="BX786" s="253"/>
      <c r="BY786" s="253"/>
      <c r="BZ786" s="253"/>
      <c r="CA786" s="253"/>
      <c r="CB786" s="253"/>
      <c r="CC786" s="253"/>
      <c r="CD786" s="253"/>
      <c r="CE786" s="253"/>
      <c r="CF786" s="253"/>
      <c r="CG786" s="253"/>
      <c r="CH786" s="253"/>
      <c r="CI786" s="253"/>
      <c r="CJ786" s="253"/>
      <c r="CK786" s="253"/>
      <c r="CL786" s="253"/>
      <c r="CM786" s="253"/>
      <c r="CN786" s="253"/>
      <c r="CO786" s="253"/>
      <c r="CP786" s="253"/>
      <c r="CQ786" s="253"/>
      <c r="CR786" s="253"/>
      <c r="CS786" s="253"/>
      <c r="CT786" s="253"/>
      <c r="CU786" s="253"/>
      <c r="CV786" s="253"/>
      <c r="CW786" s="253"/>
      <c r="CX786" s="253"/>
      <c r="CY786" s="253"/>
      <c r="CZ786" s="253"/>
      <c r="DA786" s="253"/>
      <c r="DB786" s="253"/>
      <c r="DC786" s="253"/>
      <c r="DD786" s="253"/>
      <c r="DE786" s="253"/>
      <c r="DF786" s="253"/>
      <c r="DG786" s="253"/>
      <c r="DH786" s="253"/>
      <c r="DI786" s="253"/>
      <c r="DJ786" s="253"/>
      <c r="DK786" s="253"/>
      <c r="DL786" s="253"/>
      <c r="DM786" s="253"/>
      <c r="DN786" s="253"/>
      <c r="DO786" s="253"/>
      <c r="DP786" s="253"/>
      <c r="DQ786" s="253"/>
      <c r="DR786" s="253"/>
      <c r="DS786" s="253"/>
      <c r="DT786" s="253"/>
      <c r="DU786" s="253"/>
      <c r="DV786" s="253"/>
      <c r="DW786" s="253"/>
      <c r="DX786" s="253"/>
      <c r="DY786" s="253"/>
      <c r="DZ786" s="253"/>
      <c r="EA786" s="253"/>
      <c r="EB786" s="253"/>
      <c r="EC786" s="253"/>
      <c r="ED786" s="253"/>
      <c r="EE786" s="253"/>
      <c r="EF786" s="253"/>
      <c r="EG786" s="253"/>
      <c r="EH786" s="253"/>
      <c r="EI786" s="253"/>
      <c r="EJ786" s="253"/>
      <c r="EK786" s="253"/>
      <c r="EL786" s="253"/>
      <c r="EM786" s="253"/>
      <c r="EN786" s="253"/>
      <c r="EO786" s="253"/>
      <c r="EP786" s="253"/>
      <c r="EQ786" s="253"/>
      <c r="ER786" s="253"/>
      <c r="ES786" s="253"/>
      <c r="ET786" s="253"/>
      <c r="EU786" s="253"/>
      <c r="EV786" s="253"/>
      <c r="EW786" s="253"/>
      <c r="EX786" s="253"/>
      <c r="EY786" s="253"/>
      <c r="EZ786" s="253"/>
      <c r="FA786" s="253"/>
      <c r="FB786" s="253"/>
      <c r="FC786" s="253"/>
      <c r="FD786" s="253"/>
      <c r="FE786" s="253"/>
      <c r="FF786" s="253"/>
      <c r="FG786" s="253"/>
      <c r="FH786" s="253"/>
      <c r="FI786" s="253"/>
      <c r="FJ786" s="253"/>
      <c r="FK786" s="253"/>
      <c r="FL786" s="253"/>
      <c r="FM786" s="253"/>
      <c r="FN786" s="253"/>
      <c r="FO786" s="253"/>
      <c r="FP786" s="253"/>
      <c r="FQ786" s="253"/>
      <c r="FR786" s="253"/>
      <c r="FS786" s="253"/>
      <c r="FT786" s="253"/>
      <c r="FU786" s="253"/>
      <c r="FV786" s="253"/>
      <c r="FW786" s="253"/>
      <c r="FX786" s="253"/>
      <c r="FY786" s="253"/>
      <c r="FZ786" s="253"/>
      <c r="GA786" s="253"/>
      <c r="GB786" s="253"/>
      <c r="GC786" s="253"/>
      <c r="GD786" s="253"/>
      <c r="GE786" s="253"/>
      <c r="GF786" s="253"/>
      <c r="GG786" s="253"/>
      <c r="GH786" s="253"/>
      <c r="GI786" s="253"/>
      <c r="GJ786" s="253"/>
      <c r="GK786" s="253"/>
      <c r="GL786" s="253"/>
      <c r="GM786" s="253"/>
      <c r="GN786" s="253"/>
      <c r="GO786" s="253"/>
      <c r="GP786" s="253"/>
      <c r="GQ786" s="253"/>
      <c r="GR786" s="253"/>
      <c r="GS786" s="253"/>
      <c r="GT786" s="253"/>
      <c r="GU786" s="253"/>
      <c r="GV786" s="253"/>
      <c r="GW786" s="253"/>
      <c r="GX786" s="253"/>
      <c r="GY786" s="253"/>
      <c r="GZ786" s="253"/>
      <c r="HA786" s="253"/>
      <c r="HB786" s="253"/>
      <c r="HC786" s="253"/>
      <c r="HD786" s="253"/>
      <c r="HE786" s="253"/>
      <c r="HF786" s="253"/>
      <c r="HG786" s="253"/>
      <c r="HH786" s="253"/>
      <c r="HI786" s="253"/>
      <c r="HJ786" s="253"/>
      <c r="HK786" s="253"/>
      <c r="HL786" s="253"/>
      <c r="HM786" s="253"/>
      <c r="HN786" s="253"/>
      <c r="HO786" s="253"/>
      <c r="HP786" s="253"/>
      <c r="HQ786" s="253"/>
      <c r="HR786" s="253"/>
      <c r="HS786" s="253"/>
      <c r="HT786" s="253"/>
      <c r="HU786" s="253"/>
      <c r="HV786" s="253"/>
      <c r="HW786" s="253"/>
      <c r="HX786" s="253"/>
      <c r="HY786" s="253"/>
      <c r="HZ786" s="253"/>
      <c r="IA786" s="253"/>
      <c r="IB786" s="253"/>
      <c r="IC786" s="253"/>
      <c r="ID786" s="253"/>
      <c r="IE786" s="253"/>
      <c r="IF786" s="253"/>
      <c r="IG786" s="253"/>
      <c r="IH786" s="253"/>
      <c r="II786" s="253"/>
      <c r="IJ786" s="253"/>
      <c r="IK786" s="253"/>
      <c r="IL786" s="253"/>
      <c r="IM786" s="253"/>
      <c r="IN786" s="253"/>
      <c r="IO786" s="253"/>
      <c r="IP786" s="253"/>
      <c r="IQ786" s="253"/>
      <c r="IR786" s="253"/>
      <c r="IS786" s="253"/>
      <c r="IT786" s="253"/>
      <c r="IU786" s="253"/>
      <c r="IV786" s="253"/>
      <c r="IW786" s="253"/>
      <c r="IX786" s="253"/>
      <c r="IY786" s="253"/>
      <c r="IZ786" s="253"/>
      <c r="JA786" s="253"/>
      <c r="JB786" s="253"/>
      <c r="JC786" s="253"/>
      <c r="JD786" s="253"/>
      <c r="JE786" s="253"/>
      <c r="JF786" s="253"/>
      <c r="JG786" s="253"/>
      <c r="JH786" s="253"/>
      <c r="JI786" s="253"/>
      <c r="JJ786" s="253"/>
      <c r="JK786" s="253"/>
      <c r="JL786" s="253"/>
      <c r="JM786" s="253"/>
      <c r="JN786" s="253"/>
      <c r="JO786" s="253"/>
      <c r="JP786" s="253"/>
      <c r="JQ786" s="253"/>
      <c r="JR786" s="253"/>
      <c r="JS786" s="253"/>
      <c r="JT786" s="253"/>
      <c r="JU786" s="253"/>
    </row>
    <row r="787" spans="1:281" s="252" customFormat="1" ht="15" customHeight="1" x14ac:dyDescent="0.25">
      <c r="A787" s="253"/>
      <c r="B787" s="253"/>
      <c r="C787" s="253"/>
      <c r="D787" s="253"/>
      <c r="E787" s="253"/>
      <c r="F787" s="253"/>
      <c r="G787" s="253"/>
      <c r="H787" s="253"/>
      <c r="I787" s="253"/>
      <c r="J787" s="253"/>
      <c r="K787" s="253"/>
      <c r="L787" s="253"/>
      <c r="M787" s="253"/>
      <c r="N787" s="253"/>
      <c r="O787" s="253"/>
      <c r="P787" s="253"/>
      <c r="Q787" s="253"/>
      <c r="R787" s="253"/>
      <c r="S787" s="253"/>
      <c r="T787" s="253"/>
      <c r="U787" s="253" t="s">
        <v>944</v>
      </c>
      <c r="V787" s="253"/>
      <c r="W787" s="253"/>
      <c r="X787" s="253"/>
      <c r="Y787" s="253"/>
      <c r="Z787" s="253"/>
      <c r="AA787" s="253"/>
      <c r="AB787" s="253"/>
      <c r="AC787" s="253" t="s">
        <v>373</v>
      </c>
      <c r="AD787" s="253"/>
      <c r="AE787" s="253"/>
      <c r="AF787" s="253"/>
      <c r="AG787" s="253"/>
      <c r="AH787" s="253"/>
      <c r="AI787" s="253"/>
      <c r="AJ787" s="253"/>
      <c r="AK787" s="253"/>
      <c r="AL787" s="253"/>
      <c r="AM787" s="253"/>
      <c r="AN787" s="253"/>
      <c r="AO787" s="253"/>
      <c r="AP787" s="253"/>
      <c r="AQ787" s="253"/>
      <c r="AR787" s="253"/>
      <c r="AS787" s="253"/>
      <c r="AT787" s="253"/>
      <c r="AU787" s="253"/>
      <c r="AV787" s="253"/>
      <c r="AW787" s="253"/>
      <c r="AX787" s="253"/>
      <c r="AY787" s="253"/>
      <c r="AZ787" s="253"/>
      <c r="BA787" s="253"/>
      <c r="BB787" s="253"/>
      <c r="BC787" s="253"/>
      <c r="BD787" s="253"/>
      <c r="BE787" s="253"/>
      <c r="BF787" s="253"/>
      <c r="BG787" s="253"/>
      <c r="BH787" s="253"/>
      <c r="BI787" s="253"/>
      <c r="BJ787" s="253"/>
      <c r="BK787" s="253"/>
      <c r="BL787" s="253"/>
      <c r="BM787" s="253"/>
      <c r="BN787" s="253"/>
      <c r="BO787" s="253"/>
      <c r="BP787" s="253"/>
      <c r="BQ787" s="253"/>
      <c r="BR787" s="253"/>
      <c r="BS787" s="253"/>
      <c r="BT787" s="253"/>
      <c r="BU787" s="253"/>
      <c r="BV787" s="253"/>
      <c r="BW787" s="253"/>
      <c r="BX787" s="253"/>
      <c r="BY787" s="253"/>
      <c r="BZ787" s="253"/>
      <c r="CA787" s="253"/>
      <c r="CB787" s="253"/>
      <c r="CC787" s="253"/>
      <c r="CD787" s="253"/>
      <c r="CE787" s="253"/>
      <c r="CF787" s="253"/>
      <c r="CG787" s="253"/>
      <c r="CH787" s="253"/>
      <c r="CI787" s="253"/>
      <c r="CJ787" s="253"/>
      <c r="CK787" s="253"/>
      <c r="CL787" s="253"/>
      <c r="CM787" s="253"/>
      <c r="CN787" s="253"/>
      <c r="CO787" s="253"/>
      <c r="CP787" s="253"/>
      <c r="CQ787" s="253"/>
      <c r="CR787" s="253"/>
      <c r="CS787" s="253"/>
      <c r="CT787" s="253"/>
      <c r="CU787" s="253"/>
      <c r="CV787" s="253"/>
      <c r="CW787" s="253"/>
      <c r="CX787" s="253"/>
      <c r="CY787" s="253"/>
      <c r="CZ787" s="253"/>
      <c r="DA787" s="253"/>
      <c r="DB787" s="253"/>
      <c r="DC787" s="253"/>
      <c r="DD787" s="253"/>
      <c r="DE787" s="253"/>
      <c r="DF787" s="253"/>
      <c r="DG787" s="253"/>
      <c r="DH787" s="253"/>
      <c r="DI787" s="253"/>
      <c r="DJ787" s="253"/>
      <c r="DK787" s="253"/>
      <c r="DL787" s="253"/>
      <c r="DM787" s="253"/>
      <c r="DN787" s="253"/>
      <c r="DO787" s="253"/>
      <c r="DP787" s="253"/>
      <c r="DQ787" s="253"/>
      <c r="DR787" s="253"/>
      <c r="DS787" s="253"/>
      <c r="DT787" s="253"/>
      <c r="DU787" s="253"/>
      <c r="DV787" s="253"/>
      <c r="DW787" s="253"/>
      <c r="DX787" s="253"/>
      <c r="DY787" s="253"/>
      <c r="DZ787" s="253"/>
      <c r="EA787" s="253"/>
      <c r="EB787" s="253"/>
      <c r="EC787" s="253"/>
      <c r="ED787" s="253"/>
      <c r="EE787" s="253"/>
      <c r="EF787" s="253"/>
      <c r="EG787" s="253"/>
      <c r="EH787" s="253"/>
      <c r="EI787" s="253"/>
      <c r="EJ787" s="253"/>
      <c r="EK787" s="253"/>
      <c r="EL787" s="253"/>
      <c r="EM787" s="253"/>
      <c r="EN787" s="253"/>
      <c r="EO787" s="253"/>
      <c r="EP787" s="253"/>
      <c r="EQ787" s="253"/>
      <c r="ER787" s="253"/>
      <c r="ES787" s="253"/>
      <c r="ET787" s="253"/>
      <c r="EU787" s="253"/>
      <c r="EV787" s="253"/>
      <c r="EW787" s="253"/>
      <c r="EX787" s="253"/>
      <c r="EY787" s="253"/>
      <c r="EZ787" s="253"/>
      <c r="FA787" s="253"/>
      <c r="FB787" s="253"/>
      <c r="FC787" s="253"/>
      <c r="FD787" s="253"/>
      <c r="FE787" s="253"/>
      <c r="FF787" s="253"/>
      <c r="FG787" s="253"/>
      <c r="FH787" s="253"/>
      <c r="FI787" s="253"/>
      <c r="FJ787" s="253"/>
      <c r="FK787" s="253"/>
      <c r="FL787" s="253"/>
      <c r="FM787" s="253"/>
      <c r="FN787" s="253"/>
      <c r="FO787" s="253"/>
      <c r="FP787" s="253"/>
      <c r="FQ787" s="253"/>
      <c r="FR787" s="253"/>
      <c r="FS787" s="253"/>
      <c r="FT787" s="253"/>
      <c r="FU787" s="253"/>
      <c r="FV787" s="253"/>
      <c r="FW787" s="253"/>
      <c r="FX787" s="253"/>
      <c r="FY787" s="253"/>
      <c r="FZ787" s="253"/>
      <c r="GA787" s="253"/>
      <c r="GB787" s="253"/>
      <c r="GC787" s="253"/>
      <c r="GD787" s="253"/>
      <c r="GE787" s="253"/>
      <c r="GF787" s="253"/>
      <c r="GG787" s="253"/>
      <c r="GH787" s="253"/>
      <c r="GI787" s="253"/>
      <c r="GJ787" s="253"/>
      <c r="GK787" s="253"/>
      <c r="GL787" s="253"/>
      <c r="GM787" s="253"/>
      <c r="GN787" s="253"/>
      <c r="GO787" s="253"/>
      <c r="GP787" s="253"/>
      <c r="GQ787" s="253"/>
      <c r="GR787" s="253"/>
      <c r="GS787" s="253"/>
      <c r="GT787" s="253"/>
      <c r="GU787" s="253"/>
      <c r="GV787" s="253"/>
      <c r="GW787" s="253"/>
      <c r="GX787" s="253"/>
      <c r="GY787" s="253"/>
      <c r="GZ787" s="253"/>
      <c r="HA787" s="253"/>
      <c r="HB787" s="253"/>
      <c r="HC787" s="253"/>
      <c r="HD787" s="253"/>
      <c r="HE787" s="253"/>
      <c r="HF787" s="253"/>
      <c r="HG787" s="253"/>
      <c r="HH787" s="253"/>
      <c r="HI787" s="253"/>
      <c r="HJ787" s="253"/>
      <c r="HK787" s="253"/>
      <c r="HL787" s="253"/>
      <c r="HM787" s="253"/>
      <c r="HN787" s="253"/>
      <c r="HO787" s="253"/>
      <c r="HP787" s="253"/>
      <c r="HQ787" s="253"/>
      <c r="HR787" s="253"/>
      <c r="HS787" s="253"/>
      <c r="HT787" s="253"/>
      <c r="HU787" s="253"/>
      <c r="HV787" s="253"/>
      <c r="HW787" s="253"/>
      <c r="HX787" s="253"/>
      <c r="HY787" s="253"/>
      <c r="HZ787" s="253"/>
      <c r="IA787" s="253"/>
      <c r="IB787" s="253"/>
      <c r="IC787" s="253"/>
      <c r="ID787" s="253"/>
      <c r="IE787" s="253"/>
      <c r="IF787" s="253"/>
      <c r="IG787" s="253"/>
      <c r="IH787" s="253"/>
      <c r="II787" s="253"/>
      <c r="IJ787" s="253"/>
      <c r="IK787" s="253"/>
      <c r="IL787" s="253"/>
      <c r="IM787" s="253"/>
      <c r="IN787" s="253"/>
      <c r="IO787" s="253"/>
      <c r="IP787" s="253"/>
      <c r="IQ787" s="253"/>
      <c r="IR787" s="253"/>
      <c r="IS787" s="253"/>
      <c r="IT787" s="253"/>
      <c r="IU787" s="253"/>
      <c r="IV787" s="253"/>
      <c r="IW787" s="253"/>
      <c r="IX787" s="253"/>
      <c r="IY787" s="253"/>
      <c r="IZ787" s="253"/>
      <c r="JA787" s="253"/>
      <c r="JB787" s="253"/>
      <c r="JC787" s="253"/>
      <c r="JD787" s="253"/>
      <c r="JE787" s="253"/>
      <c r="JF787" s="253"/>
      <c r="JG787" s="253"/>
      <c r="JH787" s="253"/>
      <c r="JI787" s="253"/>
      <c r="JJ787" s="253"/>
      <c r="JK787" s="253"/>
      <c r="JL787" s="253"/>
      <c r="JM787" s="253"/>
      <c r="JN787" s="253"/>
      <c r="JO787" s="253"/>
      <c r="JP787" s="253"/>
      <c r="JQ787" s="253"/>
      <c r="JR787" s="253"/>
      <c r="JS787" s="253"/>
      <c r="JT787" s="253"/>
      <c r="JU787" s="253"/>
    </row>
    <row r="788" spans="1:281" s="252" customFormat="1" ht="15" customHeight="1" x14ac:dyDescent="0.25">
      <c r="A788" s="253"/>
      <c r="B788" s="253"/>
      <c r="C788" s="253"/>
      <c r="D788" s="253"/>
      <c r="E788" s="253"/>
      <c r="F788" s="253"/>
      <c r="G788" s="253"/>
      <c r="H788" s="253"/>
      <c r="I788" s="253"/>
      <c r="J788" s="253"/>
      <c r="K788" s="253"/>
      <c r="L788" s="253"/>
      <c r="M788" s="253"/>
      <c r="N788" s="253"/>
      <c r="O788" s="253"/>
      <c r="P788" s="253"/>
      <c r="Q788" s="253"/>
      <c r="R788" s="253"/>
      <c r="S788" s="253"/>
      <c r="T788" s="253"/>
      <c r="U788" s="253" t="s">
        <v>945</v>
      </c>
      <c r="V788" s="253"/>
      <c r="W788" s="253"/>
      <c r="X788" s="253"/>
      <c r="Y788" s="253"/>
      <c r="Z788" s="253"/>
      <c r="AA788" s="253"/>
      <c r="AB788" s="253"/>
      <c r="AC788" s="253" t="s">
        <v>393</v>
      </c>
      <c r="AD788" s="253"/>
      <c r="AE788" s="253"/>
      <c r="AF788" s="253"/>
      <c r="AG788" s="253"/>
      <c r="AH788" s="253"/>
      <c r="AI788" s="253"/>
      <c r="AJ788" s="253"/>
      <c r="AK788" s="253"/>
      <c r="AL788" s="253"/>
      <c r="AM788" s="253"/>
      <c r="AN788" s="253"/>
      <c r="AO788" s="253"/>
      <c r="AP788" s="253"/>
      <c r="AQ788" s="253"/>
      <c r="AR788" s="253"/>
      <c r="AS788" s="253"/>
      <c r="AT788" s="253"/>
      <c r="AU788" s="253"/>
      <c r="AV788" s="253"/>
      <c r="AW788" s="253"/>
      <c r="AX788" s="253"/>
      <c r="AY788" s="253"/>
      <c r="AZ788" s="253"/>
      <c r="BA788" s="253"/>
      <c r="BB788" s="253"/>
      <c r="BC788" s="253"/>
      <c r="BD788" s="253"/>
      <c r="BE788" s="253"/>
      <c r="BF788" s="253"/>
      <c r="BG788" s="253"/>
      <c r="BH788" s="253"/>
      <c r="BI788" s="253"/>
      <c r="BJ788" s="253"/>
      <c r="BK788" s="253"/>
      <c r="BL788" s="253"/>
      <c r="BM788" s="253"/>
      <c r="BN788" s="253"/>
      <c r="BO788" s="253"/>
      <c r="BP788" s="253"/>
      <c r="BQ788" s="253"/>
      <c r="BR788" s="253"/>
      <c r="BS788" s="253"/>
      <c r="BT788" s="253"/>
      <c r="BU788" s="253"/>
      <c r="BV788" s="253"/>
      <c r="BW788" s="253"/>
      <c r="BX788" s="253"/>
      <c r="BY788" s="253"/>
      <c r="BZ788" s="253"/>
      <c r="CA788" s="253"/>
      <c r="CB788" s="253"/>
      <c r="CC788" s="253"/>
      <c r="CD788" s="253"/>
      <c r="CE788" s="253"/>
      <c r="CF788" s="253"/>
      <c r="CG788" s="253"/>
      <c r="CH788" s="253"/>
      <c r="CI788" s="253"/>
      <c r="CJ788" s="253"/>
      <c r="CK788" s="253"/>
      <c r="CL788" s="253"/>
      <c r="CM788" s="253"/>
      <c r="CN788" s="253"/>
      <c r="CO788" s="253"/>
      <c r="CP788" s="253"/>
      <c r="CQ788" s="253"/>
      <c r="CR788" s="253"/>
      <c r="CS788" s="253"/>
      <c r="CT788" s="253"/>
      <c r="CU788" s="253"/>
      <c r="CV788" s="253"/>
      <c r="CW788" s="253"/>
      <c r="CX788" s="253"/>
      <c r="CY788" s="253"/>
      <c r="CZ788" s="253"/>
      <c r="DA788" s="253"/>
      <c r="DB788" s="253"/>
      <c r="DC788" s="253"/>
      <c r="DD788" s="253"/>
      <c r="DE788" s="253"/>
      <c r="DF788" s="253"/>
      <c r="DG788" s="253"/>
      <c r="DH788" s="253"/>
      <c r="DI788" s="253"/>
      <c r="DJ788" s="253"/>
      <c r="DK788" s="253"/>
      <c r="DL788" s="253"/>
      <c r="DM788" s="253"/>
      <c r="DN788" s="253"/>
      <c r="DO788" s="253"/>
      <c r="DP788" s="253"/>
      <c r="DQ788" s="253"/>
      <c r="DR788" s="253"/>
      <c r="DS788" s="253"/>
      <c r="DT788" s="253"/>
      <c r="DU788" s="253"/>
      <c r="DV788" s="253"/>
      <c r="DW788" s="253"/>
      <c r="DX788" s="253"/>
      <c r="DY788" s="253"/>
      <c r="DZ788" s="253"/>
      <c r="EA788" s="253"/>
      <c r="EB788" s="253"/>
      <c r="EC788" s="253"/>
      <c r="ED788" s="253"/>
      <c r="EE788" s="253"/>
      <c r="EF788" s="253"/>
      <c r="EG788" s="253"/>
      <c r="EH788" s="253"/>
      <c r="EI788" s="253"/>
      <c r="EJ788" s="253"/>
      <c r="EK788" s="253"/>
      <c r="EL788" s="253"/>
      <c r="EM788" s="253"/>
      <c r="EN788" s="253"/>
      <c r="EO788" s="253"/>
      <c r="EP788" s="253"/>
      <c r="EQ788" s="253"/>
      <c r="ER788" s="253"/>
      <c r="ES788" s="253"/>
      <c r="ET788" s="253"/>
      <c r="EU788" s="253"/>
      <c r="EV788" s="253"/>
      <c r="EW788" s="253"/>
      <c r="EX788" s="253"/>
      <c r="EY788" s="253"/>
      <c r="EZ788" s="253"/>
      <c r="FA788" s="253"/>
      <c r="FB788" s="253"/>
      <c r="FC788" s="253"/>
      <c r="FD788" s="253"/>
      <c r="FE788" s="253"/>
      <c r="FF788" s="253"/>
      <c r="FG788" s="253"/>
      <c r="FH788" s="253"/>
      <c r="FI788" s="253"/>
      <c r="FJ788" s="253"/>
      <c r="FK788" s="253"/>
      <c r="FL788" s="253"/>
      <c r="FM788" s="253"/>
      <c r="FN788" s="253"/>
      <c r="FO788" s="253"/>
      <c r="FP788" s="253"/>
      <c r="FQ788" s="253"/>
      <c r="FR788" s="253"/>
      <c r="FS788" s="253"/>
      <c r="FT788" s="253"/>
      <c r="FU788" s="253"/>
      <c r="FV788" s="253"/>
      <c r="FW788" s="253"/>
      <c r="FX788" s="253"/>
      <c r="FY788" s="253"/>
      <c r="FZ788" s="253"/>
      <c r="GA788" s="253"/>
      <c r="GB788" s="253"/>
      <c r="GC788" s="253"/>
      <c r="GD788" s="253"/>
      <c r="GE788" s="253"/>
      <c r="GF788" s="253"/>
      <c r="GG788" s="253"/>
      <c r="GH788" s="253"/>
      <c r="GI788" s="253"/>
      <c r="GJ788" s="253"/>
      <c r="GK788" s="253"/>
      <c r="GL788" s="253"/>
      <c r="GM788" s="253"/>
      <c r="GN788" s="253"/>
      <c r="GO788" s="253"/>
      <c r="GP788" s="253"/>
      <c r="GQ788" s="253"/>
      <c r="GR788" s="253"/>
      <c r="GS788" s="253"/>
      <c r="GT788" s="253"/>
      <c r="GU788" s="253"/>
      <c r="GV788" s="253"/>
      <c r="GW788" s="253"/>
      <c r="GX788" s="253"/>
      <c r="GY788" s="253"/>
      <c r="GZ788" s="253"/>
      <c r="HA788" s="253"/>
      <c r="HB788" s="253"/>
      <c r="HC788" s="253"/>
      <c r="HD788" s="253"/>
      <c r="HE788" s="253"/>
      <c r="HF788" s="253"/>
      <c r="HG788" s="253"/>
      <c r="HH788" s="253"/>
      <c r="HI788" s="253"/>
      <c r="HJ788" s="253"/>
      <c r="HK788" s="253"/>
      <c r="HL788" s="253"/>
      <c r="HM788" s="253"/>
      <c r="HN788" s="253"/>
      <c r="HO788" s="253"/>
      <c r="HP788" s="253"/>
      <c r="HQ788" s="253"/>
      <c r="HR788" s="253"/>
      <c r="HS788" s="253"/>
      <c r="HT788" s="253"/>
      <c r="HU788" s="253"/>
      <c r="HV788" s="253"/>
      <c r="HW788" s="253"/>
      <c r="HX788" s="253"/>
      <c r="HY788" s="253"/>
      <c r="HZ788" s="253"/>
      <c r="IA788" s="253"/>
      <c r="IB788" s="253"/>
      <c r="IC788" s="253"/>
      <c r="ID788" s="253"/>
      <c r="IE788" s="253"/>
      <c r="IF788" s="253"/>
      <c r="IG788" s="253"/>
      <c r="IH788" s="253"/>
      <c r="II788" s="253"/>
      <c r="IJ788" s="253"/>
      <c r="IK788" s="253"/>
      <c r="IL788" s="253"/>
      <c r="IM788" s="253"/>
      <c r="IN788" s="253"/>
      <c r="IO788" s="253"/>
      <c r="IP788" s="253"/>
      <c r="IQ788" s="253"/>
      <c r="IR788" s="253"/>
      <c r="IS788" s="253"/>
      <c r="IT788" s="253"/>
      <c r="IU788" s="253"/>
      <c r="IV788" s="253"/>
      <c r="IW788" s="253"/>
      <c r="IX788" s="253"/>
      <c r="IY788" s="253"/>
      <c r="IZ788" s="253"/>
      <c r="JA788" s="253"/>
      <c r="JB788" s="253"/>
      <c r="JC788" s="253"/>
      <c r="JD788" s="253"/>
      <c r="JE788" s="253"/>
      <c r="JF788" s="253"/>
      <c r="JG788" s="253"/>
      <c r="JH788" s="253"/>
      <c r="JI788" s="253"/>
      <c r="JJ788" s="253"/>
      <c r="JK788" s="253"/>
      <c r="JL788" s="253"/>
      <c r="JM788" s="253"/>
      <c r="JN788" s="253"/>
      <c r="JO788" s="253"/>
      <c r="JP788" s="253"/>
      <c r="JQ788" s="253"/>
      <c r="JR788" s="253"/>
      <c r="JS788" s="253"/>
      <c r="JT788" s="253"/>
      <c r="JU788" s="253"/>
    </row>
    <row r="789" spans="1:281" s="252" customFormat="1" ht="15" customHeight="1" x14ac:dyDescent="0.25">
      <c r="A789" s="253"/>
      <c r="B789" s="253"/>
      <c r="C789" s="253"/>
      <c r="D789" s="253"/>
      <c r="E789" s="253"/>
      <c r="F789" s="253"/>
      <c r="G789" s="253"/>
      <c r="H789" s="253"/>
      <c r="I789" s="253"/>
      <c r="J789" s="253"/>
      <c r="K789" s="253"/>
      <c r="L789" s="253"/>
      <c r="M789" s="253"/>
      <c r="N789" s="253"/>
      <c r="O789" s="253"/>
      <c r="P789" s="253"/>
      <c r="Q789" s="253"/>
      <c r="R789" s="253"/>
      <c r="S789" s="253"/>
      <c r="T789" s="253"/>
      <c r="U789" s="253" t="s">
        <v>292</v>
      </c>
      <c r="V789" s="253"/>
      <c r="W789" s="253"/>
      <c r="X789" s="253"/>
      <c r="Y789" s="253"/>
      <c r="Z789" s="253"/>
      <c r="AA789" s="253"/>
      <c r="AB789" s="253"/>
      <c r="AC789" s="253" t="s">
        <v>357</v>
      </c>
      <c r="AD789" s="253"/>
      <c r="AE789" s="253"/>
      <c r="AF789" s="253"/>
      <c r="AG789" s="253"/>
      <c r="AH789" s="253"/>
      <c r="AI789" s="253"/>
      <c r="AJ789" s="253"/>
      <c r="AK789" s="253"/>
      <c r="AL789" s="253"/>
      <c r="AM789" s="253"/>
      <c r="AN789" s="253"/>
      <c r="AO789" s="253"/>
      <c r="AP789" s="253"/>
      <c r="AQ789" s="253"/>
      <c r="AR789" s="253"/>
      <c r="AS789" s="253"/>
      <c r="AT789" s="253"/>
      <c r="AU789" s="253"/>
      <c r="AV789" s="253"/>
      <c r="AW789" s="253"/>
      <c r="AX789" s="253"/>
      <c r="AY789" s="253"/>
      <c r="AZ789" s="253"/>
      <c r="BA789" s="253"/>
      <c r="BB789" s="253"/>
      <c r="BC789" s="253"/>
      <c r="BD789" s="253"/>
      <c r="BE789" s="253"/>
      <c r="BF789" s="253"/>
      <c r="BG789" s="253"/>
      <c r="BH789" s="253"/>
      <c r="BI789" s="253"/>
      <c r="BJ789" s="253"/>
      <c r="BK789" s="253"/>
      <c r="BL789" s="253"/>
      <c r="BM789" s="253"/>
      <c r="BN789" s="253"/>
      <c r="BO789" s="253"/>
      <c r="BP789" s="253"/>
      <c r="BQ789" s="253"/>
      <c r="BR789" s="253"/>
      <c r="BS789" s="253"/>
      <c r="BT789" s="253"/>
      <c r="BU789" s="253"/>
      <c r="BV789" s="253"/>
      <c r="BW789" s="253"/>
      <c r="BX789" s="253"/>
      <c r="BY789" s="253"/>
      <c r="BZ789" s="253"/>
      <c r="CA789" s="253"/>
      <c r="CB789" s="253"/>
      <c r="CC789" s="253"/>
      <c r="CD789" s="253"/>
      <c r="CE789" s="253"/>
      <c r="CF789" s="253"/>
      <c r="CG789" s="253"/>
      <c r="CH789" s="253"/>
      <c r="CI789" s="253"/>
      <c r="CJ789" s="253"/>
      <c r="CK789" s="253"/>
      <c r="CL789" s="253"/>
      <c r="CM789" s="253"/>
      <c r="CN789" s="253"/>
      <c r="CO789" s="253"/>
      <c r="CP789" s="253"/>
      <c r="CQ789" s="253"/>
      <c r="CR789" s="253"/>
      <c r="CS789" s="253"/>
      <c r="CT789" s="253"/>
      <c r="CU789" s="253"/>
      <c r="CV789" s="253"/>
      <c r="CW789" s="253"/>
      <c r="CX789" s="253"/>
      <c r="CY789" s="253"/>
      <c r="CZ789" s="253"/>
      <c r="DA789" s="253"/>
      <c r="DB789" s="253"/>
      <c r="DC789" s="253"/>
      <c r="DD789" s="253"/>
      <c r="DE789" s="253"/>
      <c r="DF789" s="253"/>
      <c r="DG789" s="253"/>
      <c r="DH789" s="253"/>
      <c r="DI789" s="253"/>
      <c r="DJ789" s="253"/>
      <c r="DK789" s="253"/>
      <c r="DL789" s="253"/>
      <c r="DM789" s="253"/>
      <c r="DN789" s="253"/>
      <c r="DO789" s="253"/>
      <c r="DP789" s="253"/>
      <c r="DQ789" s="253"/>
      <c r="DR789" s="253"/>
      <c r="DS789" s="253"/>
      <c r="DT789" s="253"/>
      <c r="DU789" s="253"/>
      <c r="DV789" s="253"/>
      <c r="DW789" s="253"/>
      <c r="DX789" s="253"/>
      <c r="DY789" s="253"/>
      <c r="DZ789" s="253"/>
      <c r="EA789" s="253"/>
      <c r="EB789" s="253"/>
      <c r="EC789" s="253"/>
      <c r="ED789" s="253"/>
      <c r="EE789" s="253"/>
      <c r="EF789" s="253"/>
      <c r="EG789" s="253"/>
      <c r="EH789" s="253"/>
      <c r="EI789" s="253"/>
      <c r="EJ789" s="253"/>
      <c r="EK789" s="253"/>
      <c r="EL789" s="253"/>
      <c r="EM789" s="253"/>
      <c r="EN789" s="253"/>
      <c r="EO789" s="253"/>
      <c r="EP789" s="253"/>
      <c r="EQ789" s="253"/>
      <c r="ER789" s="253"/>
      <c r="ES789" s="253"/>
      <c r="ET789" s="253"/>
      <c r="EU789" s="253"/>
      <c r="EV789" s="253"/>
      <c r="EW789" s="253"/>
      <c r="EX789" s="253"/>
      <c r="EY789" s="253"/>
      <c r="EZ789" s="253"/>
      <c r="FA789" s="253"/>
      <c r="FB789" s="253"/>
      <c r="FC789" s="253"/>
      <c r="FD789" s="253"/>
      <c r="FE789" s="253"/>
      <c r="FF789" s="253"/>
      <c r="FG789" s="253"/>
      <c r="FH789" s="253"/>
      <c r="FI789" s="253"/>
      <c r="FJ789" s="253"/>
      <c r="FK789" s="253"/>
      <c r="FL789" s="253"/>
      <c r="FM789" s="253"/>
      <c r="FN789" s="253"/>
      <c r="FO789" s="253"/>
      <c r="FP789" s="253"/>
      <c r="FQ789" s="253"/>
      <c r="FR789" s="253"/>
      <c r="FS789" s="253"/>
      <c r="FT789" s="253"/>
      <c r="FU789" s="253"/>
      <c r="FV789" s="253"/>
      <c r="FW789" s="253"/>
      <c r="FX789" s="253"/>
      <c r="FY789" s="253"/>
      <c r="FZ789" s="253"/>
      <c r="GA789" s="253"/>
      <c r="GB789" s="253"/>
      <c r="GC789" s="253"/>
      <c r="GD789" s="253"/>
      <c r="GE789" s="253"/>
      <c r="GF789" s="253"/>
      <c r="GG789" s="253"/>
      <c r="GH789" s="253"/>
      <c r="GI789" s="253"/>
      <c r="GJ789" s="253"/>
      <c r="GK789" s="253"/>
      <c r="GL789" s="253"/>
      <c r="GM789" s="253"/>
      <c r="GN789" s="253"/>
      <c r="GO789" s="253"/>
      <c r="GP789" s="253"/>
      <c r="GQ789" s="253"/>
      <c r="GR789" s="253"/>
      <c r="GS789" s="253"/>
      <c r="GT789" s="253"/>
      <c r="GU789" s="253"/>
      <c r="GV789" s="253"/>
      <c r="GW789" s="253"/>
      <c r="GX789" s="253"/>
      <c r="GY789" s="253"/>
      <c r="GZ789" s="253"/>
      <c r="HA789" s="253"/>
      <c r="HB789" s="253"/>
      <c r="HC789" s="253"/>
      <c r="HD789" s="253"/>
      <c r="HE789" s="253"/>
      <c r="HF789" s="253"/>
      <c r="HG789" s="253"/>
      <c r="HH789" s="253"/>
      <c r="HI789" s="253"/>
      <c r="HJ789" s="253"/>
      <c r="HK789" s="253"/>
      <c r="HL789" s="253"/>
      <c r="HM789" s="253"/>
      <c r="HN789" s="253"/>
      <c r="HO789" s="253"/>
      <c r="HP789" s="253"/>
      <c r="HQ789" s="253"/>
      <c r="HR789" s="253"/>
      <c r="HS789" s="253"/>
      <c r="HT789" s="253"/>
      <c r="HU789" s="253"/>
      <c r="HV789" s="253"/>
      <c r="HW789" s="253"/>
      <c r="HX789" s="253"/>
      <c r="HY789" s="253"/>
      <c r="HZ789" s="253"/>
      <c r="IA789" s="253"/>
      <c r="IB789" s="253"/>
      <c r="IC789" s="253"/>
      <c r="ID789" s="253"/>
      <c r="IE789" s="253"/>
      <c r="IF789" s="253"/>
      <c r="IG789" s="253"/>
      <c r="IH789" s="253"/>
      <c r="II789" s="253"/>
      <c r="IJ789" s="253"/>
      <c r="IK789" s="253"/>
      <c r="IL789" s="253"/>
      <c r="IM789" s="253"/>
      <c r="IN789" s="253"/>
      <c r="IO789" s="253"/>
      <c r="IP789" s="253"/>
      <c r="IQ789" s="253"/>
      <c r="IR789" s="253"/>
      <c r="IS789" s="253"/>
      <c r="IT789" s="253"/>
      <c r="IU789" s="253"/>
      <c r="IV789" s="253"/>
      <c r="IW789" s="253"/>
      <c r="IX789" s="253"/>
      <c r="IY789" s="253"/>
      <c r="IZ789" s="253"/>
      <c r="JA789" s="253"/>
      <c r="JB789" s="253"/>
      <c r="JC789" s="253"/>
      <c r="JD789" s="253"/>
      <c r="JE789" s="253"/>
      <c r="JF789" s="253"/>
      <c r="JG789" s="253"/>
      <c r="JH789" s="253"/>
      <c r="JI789" s="253"/>
      <c r="JJ789" s="253"/>
      <c r="JK789" s="253"/>
      <c r="JL789" s="253"/>
      <c r="JM789" s="253"/>
      <c r="JN789" s="253"/>
      <c r="JO789" s="253"/>
      <c r="JP789" s="253"/>
      <c r="JQ789" s="253"/>
      <c r="JR789" s="253"/>
      <c r="JS789" s="253"/>
      <c r="JT789" s="253"/>
      <c r="JU789" s="253"/>
    </row>
    <row r="790" spans="1:281" s="252" customFormat="1" ht="15" customHeight="1" x14ac:dyDescent="0.25">
      <c r="A790" s="253"/>
      <c r="B790" s="253"/>
      <c r="C790" s="253"/>
      <c r="D790" s="253"/>
      <c r="E790" s="253"/>
      <c r="F790" s="253"/>
      <c r="G790" s="253"/>
      <c r="H790" s="253"/>
      <c r="I790" s="253"/>
      <c r="J790" s="253"/>
      <c r="K790" s="253"/>
      <c r="L790" s="253"/>
      <c r="M790" s="253"/>
      <c r="N790" s="253"/>
      <c r="O790" s="253"/>
      <c r="P790" s="253"/>
      <c r="Q790" s="253"/>
      <c r="R790" s="253"/>
      <c r="S790" s="253"/>
      <c r="T790" s="253"/>
      <c r="U790" s="253" t="s">
        <v>946</v>
      </c>
      <c r="V790" s="253"/>
      <c r="W790" s="253"/>
      <c r="X790" s="253"/>
      <c r="Y790" s="253"/>
      <c r="Z790" s="253"/>
      <c r="AA790" s="253"/>
      <c r="AB790" s="253"/>
      <c r="AC790" s="253" t="s">
        <v>332</v>
      </c>
      <c r="AD790" s="253"/>
      <c r="AE790" s="253"/>
      <c r="AF790" s="253"/>
      <c r="AG790" s="253"/>
      <c r="AH790" s="253"/>
      <c r="AI790" s="253"/>
      <c r="AJ790" s="253"/>
      <c r="AK790" s="253"/>
      <c r="AL790" s="253"/>
      <c r="AM790" s="253"/>
      <c r="AN790" s="253"/>
      <c r="AO790" s="253"/>
      <c r="AP790" s="253"/>
      <c r="AQ790" s="253"/>
      <c r="AR790" s="253"/>
      <c r="AS790" s="253"/>
      <c r="AT790" s="253"/>
      <c r="AU790" s="253"/>
      <c r="AV790" s="253"/>
      <c r="AW790" s="253"/>
      <c r="AX790" s="253"/>
      <c r="AY790" s="253"/>
      <c r="AZ790" s="253"/>
      <c r="BA790" s="253"/>
      <c r="BB790" s="253"/>
      <c r="BC790" s="253"/>
      <c r="BD790" s="253"/>
      <c r="BE790" s="253"/>
      <c r="BF790" s="253"/>
      <c r="BG790" s="253"/>
      <c r="BH790" s="253"/>
      <c r="BI790" s="253"/>
      <c r="BJ790" s="253"/>
      <c r="BK790" s="253"/>
      <c r="BL790" s="253"/>
      <c r="BM790" s="253"/>
      <c r="BN790" s="253"/>
      <c r="BO790" s="253"/>
      <c r="BP790" s="253"/>
      <c r="BQ790" s="253"/>
      <c r="BR790" s="253"/>
      <c r="BS790" s="253"/>
      <c r="BT790" s="253"/>
      <c r="BU790" s="253"/>
      <c r="BV790" s="253"/>
      <c r="BW790" s="253"/>
      <c r="BX790" s="253"/>
      <c r="BY790" s="253"/>
      <c r="BZ790" s="253"/>
      <c r="CA790" s="253"/>
      <c r="CB790" s="253"/>
      <c r="CC790" s="253"/>
      <c r="CD790" s="253"/>
      <c r="CE790" s="253"/>
      <c r="CF790" s="253"/>
      <c r="CG790" s="253"/>
      <c r="CH790" s="253"/>
      <c r="CI790" s="253"/>
      <c r="CJ790" s="253"/>
      <c r="CK790" s="253"/>
      <c r="CL790" s="253"/>
      <c r="CM790" s="253"/>
      <c r="CN790" s="253"/>
      <c r="CO790" s="253"/>
      <c r="CP790" s="253"/>
      <c r="CQ790" s="253"/>
      <c r="CR790" s="253"/>
      <c r="CS790" s="253"/>
      <c r="CT790" s="253"/>
      <c r="CU790" s="253"/>
      <c r="CV790" s="253"/>
      <c r="CW790" s="253"/>
      <c r="CX790" s="253"/>
      <c r="CY790" s="253"/>
      <c r="CZ790" s="253"/>
      <c r="DA790" s="253"/>
      <c r="DB790" s="253"/>
      <c r="DC790" s="253"/>
      <c r="DD790" s="253"/>
      <c r="DE790" s="253"/>
      <c r="DF790" s="253"/>
      <c r="DG790" s="253"/>
      <c r="DH790" s="253"/>
      <c r="DI790" s="253"/>
      <c r="DJ790" s="253"/>
      <c r="DK790" s="253"/>
      <c r="DL790" s="253"/>
      <c r="DM790" s="253"/>
      <c r="DN790" s="253"/>
      <c r="DO790" s="253"/>
      <c r="DP790" s="253"/>
      <c r="DQ790" s="253"/>
      <c r="DR790" s="253"/>
      <c r="DS790" s="253"/>
      <c r="DT790" s="253"/>
      <c r="DU790" s="253"/>
      <c r="DV790" s="253"/>
      <c r="DW790" s="253"/>
      <c r="DX790" s="253"/>
      <c r="DY790" s="253"/>
      <c r="DZ790" s="253"/>
      <c r="EA790" s="253"/>
      <c r="EB790" s="253"/>
      <c r="EC790" s="253"/>
      <c r="ED790" s="253"/>
      <c r="EE790" s="253"/>
      <c r="EF790" s="253"/>
      <c r="EG790" s="253"/>
      <c r="EH790" s="253"/>
      <c r="EI790" s="253"/>
      <c r="EJ790" s="253"/>
      <c r="EK790" s="253"/>
      <c r="EL790" s="253"/>
      <c r="EM790" s="253"/>
      <c r="EN790" s="253"/>
      <c r="EO790" s="253"/>
      <c r="EP790" s="253"/>
      <c r="EQ790" s="253"/>
      <c r="ER790" s="253"/>
      <c r="ES790" s="253"/>
      <c r="ET790" s="253"/>
      <c r="EU790" s="253"/>
      <c r="EV790" s="253"/>
      <c r="EW790" s="253"/>
      <c r="EX790" s="253"/>
      <c r="EY790" s="253"/>
      <c r="EZ790" s="253"/>
      <c r="FA790" s="253"/>
      <c r="FB790" s="253"/>
      <c r="FC790" s="253"/>
      <c r="FD790" s="253"/>
      <c r="FE790" s="253"/>
      <c r="FF790" s="253"/>
      <c r="FG790" s="253"/>
      <c r="FH790" s="253"/>
      <c r="FI790" s="253"/>
      <c r="FJ790" s="253"/>
      <c r="FK790" s="253"/>
      <c r="FL790" s="253"/>
      <c r="FM790" s="253"/>
      <c r="FN790" s="253"/>
      <c r="FO790" s="253"/>
      <c r="FP790" s="253"/>
      <c r="FQ790" s="253"/>
      <c r="FR790" s="253"/>
      <c r="FS790" s="253"/>
      <c r="FT790" s="253"/>
      <c r="FU790" s="253"/>
      <c r="FV790" s="253"/>
      <c r="FW790" s="253"/>
      <c r="FX790" s="253"/>
      <c r="FY790" s="253"/>
      <c r="FZ790" s="253"/>
      <c r="GA790" s="253"/>
      <c r="GB790" s="253"/>
      <c r="GC790" s="253"/>
      <c r="GD790" s="253"/>
      <c r="GE790" s="253"/>
      <c r="GF790" s="253"/>
      <c r="GG790" s="253"/>
      <c r="GH790" s="253"/>
      <c r="GI790" s="253"/>
      <c r="GJ790" s="253"/>
      <c r="GK790" s="253"/>
      <c r="GL790" s="253"/>
      <c r="GM790" s="253"/>
      <c r="GN790" s="253"/>
      <c r="GO790" s="253"/>
      <c r="GP790" s="253"/>
      <c r="GQ790" s="253"/>
      <c r="GR790" s="253"/>
      <c r="GS790" s="253"/>
      <c r="GT790" s="253"/>
      <c r="GU790" s="253"/>
      <c r="GV790" s="253"/>
      <c r="GW790" s="253"/>
      <c r="GX790" s="253"/>
      <c r="GY790" s="253"/>
      <c r="GZ790" s="253"/>
      <c r="HA790" s="253"/>
      <c r="HB790" s="253"/>
      <c r="HC790" s="253"/>
      <c r="HD790" s="253"/>
      <c r="HE790" s="253"/>
      <c r="HF790" s="253"/>
      <c r="HG790" s="253"/>
      <c r="HH790" s="253"/>
      <c r="HI790" s="253"/>
      <c r="HJ790" s="253"/>
      <c r="HK790" s="253"/>
      <c r="HL790" s="253"/>
      <c r="HM790" s="253"/>
      <c r="HN790" s="253"/>
      <c r="HO790" s="253"/>
      <c r="HP790" s="253"/>
      <c r="HQ790" s="253"/>
      <c r="HR790" s="253"/>
      <c r="HS790" s="253"/>
      <c r="HT790" s="253"/>
      <c r="HU790" s="253"/>
      <c r="HV790" s="253"/>
      <c r="HW790" s="253"/>
      <c r="HX790" s="253"/>
      <c r="HY790" s="253"/>
      <c r="HZ790" s="253"/>
      <c r="IA790" s="253"/>
      <c r="IB790" s="253"/>
      <c r="IC790" s="253"/>
      <c r="ID790" s="253"/>
      <c r="IE790" s="253"/>
      <c r="IF790" s="253"/>
      <c r="IG790" s="253"/>
      <c r="IH790" s="253"/>
      <c r="II790" s="253"/>
      <c r="IJ790" s="253"/>
      <c r="IK790" s="253"/>
      <c r="IL790" s="253"/>
      <c r="IM790" s="253"/>
      <c r="IN790" s="253"/>
      <c r="IO790" s="253"/>
      <c r="IP790" s="253"/>
      <c r="IQ790" s="253"/>
      <c r="IR790" s="253"/>
      <c r="IS790" s="253"/>
      <c r="IT790" s="253"/>
      <c r="IU790" s="253"/>
      <c r="IV790" s="253"/>
      <c r="IW790" s="253"/>
      <c r="IX790" s="253"/>
      <c r="IY790" s="253"/>
      <c r="IZ790" s="253"/>
      <c r="JA790" s="253"/>
      <c r="JB790" s="253"/>
      <c r="JC790" s="253"/>
      <c r="JD790" s="253"/>
      <c r="JE790" s="253"/>
      <c r="JF790" s="253"/>
      <c r="JG790" s="253"/>
      <c r="JH790" s="253"/>
      <c r="JI790" s="253"/>
      <c r="JJ790" s="253"/>
      <c r="JK790" s="253"/>
      <c r="JL790" s="253"/>
      <c r="JM790" s="253"/>
      <c r="JN790" s="253"/>
      <c r="JO790" s="253"/>
      <c r="JP790" s="253"/>
      <c r="JQ790" s="253"/>
      <c r="JR790" s="253"/>
      <c r="JS790" s="253"/>
      <c r="JT790" s="253"/>
      <c r="JU790" s="253"/>
    </row>
    <row r="791" spans="1:281" s="252" customFormat="1" ht="15" customHeight="1" x14ac:dyDescent="0.25">
      <c r="A791" s="253"/>
      <c r="B791" s="253"/>
      <c r="C791" s="253"/>
      <c r="D791" s="253"/>
      <c r="E791" s="253"/>
      <c r="F791" s="253"/>
      <c r="G791" s="253"/>
      <c r="H791" s="253"/>
      <c r="I791" s="253"/>
      <c r="J791" s="253"/>
      <c r="K791" s="253"/>
      <c r="L791" s="253"/>
      <c r="M791" s="253"/>
      <c r="N791" s="253"/>
      <c r="O791" s="253"/>
      <c r="P791" s="253"/>
      <c r="Q791" s="253"/>
      <c r="R791" s="253"/>
      <c r="S791" s="253"/>
      <c r="T791" s="253"/>
      <c r="U791" s="253" t="s">
        <v>947</v>
      </c>
      <c r="V791" s="253"/>
      <c r="W791" s="253"/>
      <c r="X791" s="253"/>
      <c r="Y791" s="253"/>
      <c r="Z791" s="253"/>
      <c r="AA791" s="253"/>
      <c r="AB791" s="253"/>
      <c r="AC791" s="253" t="s">
        <v>357</v>
      </c>
      <c r="AD791" s="253"/>
      <c r="AE791" s="253"/>
      <c r="AF791" s="253"/>
      <c r="AG791" s="253"/>
      <c r="AH791" s="253"/>
      <c r="AI791" s="253"/>
      <c r="AJ791" s="253"/>
      <c r="AK791" s="253"/>
      <c r="AL791" s="253"/>
      <c r="AM791" s="253"/>
      <c r="AN791" s="253"/>
      <c r="AO791" s="253"/>
      <c r="AP791" s="253"/>
      <c r="AQ791" s="253"/>
      <c r="AR791" s="253"/>
      <c r="AS791" s="253"/>
      <c r="AT791" s="253"/>
      <c r="AU791" s="253"/>
      <c r="AV791" s="253"/>
      <c r="AW791" s="253"/>
      <c r="AX791" s="253"/>
      <c r="AY791" s="253"/>
      <c r="AZ791" s="253"/>
      <c r="BA791" s="253"/>
      <c r="BB791" s="253"/>
      <c r="BC791" s="253"/>
      <c r="BD791" s="253"/>
      <c r="BE791" s="253"/>
      <c r="BF791" s="253"/>
      <c r="BG791" s="253"/>
      <c r="BH791" s="253"/>
      <c r="BI791" s="253"/>
      <c r="BJ791" s="253"/>
      <c r="BK791" s="253"/>
      <c r="BL791" s="253"/>
      <c r="BM791" s="253"/>
      <c r="BN791" s="253"/>
      <c r="BO791" s="253"/>
      <c r="BP791" s="253"/>
      <c r="BQ791" s="253"/>
      <c r="BR791" s="253"/>
      <c r="BS791" s="253"/>
      <c r="BT791" s="253"/>
      <c r="BU791" s="253"/>
      <c r="BV791" s="253"/>
      <c r="BW791" s="253"/>
      <c r="BX791" s="253"/>
      <c r="BY791" s="253"/>
      <c r="BZ791" s="253"/>
      <c r="CA791" s="253"/>
      <c r="CB791" s="253"/>
      <c r="CC791" s="253"/>
      <c r="CD791" s="253"/>
      <c r="CE791" s="253"/>
      <c r="CF791" s="253"/>
      <c r="CG791" s="253"/>
      <c r="CH791" s="253"/>
      <c r="CI791" s="253"/>
      <c r="CJ791" s="253"/>
      <c r="CK791" s="253"/>
      <c r="CL791" s="253"/>
      <c r="CM791" s="253"/>
      <c r="CN791" s="253"/>
      <c r="CO791" s="253"/>
      <c r="CP791" s="253"/>
      <c r="CQ791" s="253"/>
      <c r="CR791" s="253"/>
      <c r="CS791" s="253"/>
      <c r="CT791" s="253"/>
      <c r="CU791" s="253"/>
      <c r="CV791" s="253"/>
      <c r="CW791" s="253"/>
      <c r="CX791" s="253"/>
      <c r="CY791" s="253"/>
      <c r="CZ791" s="253"/>
      <c r="DA791" s="253"/>
      <c r="DB791" s="253"/>
      <c r="DC791" s="253"/>
      <c r="DD791" s="253"/>
      <c r="DE791" s="253"/>
      <c r="DF791" s="253"/>
      <c r="DG791" s="253"/>
      <c r="DH791" s="253"/>
      <c r="DI791" s="253"/>
      <c r="DJ791" s="253"/>
      <c r="DK791" s="253"/>
      <c r="DL791" s="253"/>
      <c r="DM791" s="253"/>
      <c r="DN791" s="253"/>
      <c r="DO791" s="253"/>
      <c r="DP791" s="253"/>
      <c r="DQ791" s="253"/>
      <c r="DR791" s="253"/>
      <c r="DS791" s="253"/>
      <c r="DT791" s="253"/>
      <c r="DU791" s="253"/>
      <c r="DV791" s="253"/>
      <c r="DW791" s="253"/>
      <c r="DX791" s="253"/>
      <c r="DY791" s="253"/>
      <c r="DZ791" s="253"/>
      <c r="EA791" s="253"/>
      <c r="EB791" s="253"/>
      <c r="EC791" s="253"/>
      <c r="ED791" s="253"/>
      <c r="EE791" s="253"/>
      <c r="EF791" s="253"/>
      <c r="EG791" s="253"/>
      <c r="EH791" s="253"/>
      <c r="EI791" s="253"/>
      <c r="EJ791" s="253"/>
      <c r="EK791" s="253"/>
      <c r="EL791" s="253"/>
      <c r="EM791" s="253"/>
      <c r="EN791" s="253"/>
      <c r="EO791" s="253"/>
      <c r="EP791" s="253"/>
      <c r="EQ791" s="253"/>
      <c r="ER791" s="253"/>
      <c r="ES791" s="253"/>
      <c r="ET791" s="253"/>
      <c r="EU791" s="253"/>
      <c r="EV791" s="253"/>
      <c r="EW791" s="253"/>
      <c r="EX791" s="253"/>
      <c r="EY791" s="253"/>
      <c r="EZ791" s="253"/>
      <c r="FA791" s="253"/>
      <c r="FB791" s="253"/>
      <c r="FC791" s="253"/>
      <c r="FD791" s="253"/>
      <c r="FE791" s="253"/>
      <c r="FF791" s="253"/>
      <c r="FG791" s="253"/>
      <c r="FH791" s="253"/>
      <c r="FI791" s="253"/>
      <c r="FJ791" s="253"/>
      <c r="FK791" s="253"/>
      <c r="FL791" s="253"/>
      <c r="FM791" s="253"/>
      <c r="FN791" s="253"/>
      <c r="FO791" s="253"/>
      <c r="FP791" s="253"/>
      <c r="FQ791" s="253"/>
      <c r="FR791" s="253"/>
      <c r="FS791" s="253"/>
      <c r="FT791" s="253"/>
      <c r="FU791" s="253"/>
      <c r="FV791" s="253"/>
      <c r="FW791" s="253"/>
      <c r="FX791" s="253"/>
      <c r="FY791" s="253"/>
      <c r="FZ791" s="253"/>
      <c r="GA791" s="253"/>
      <c r="GB791" s="253"/>
      <c r="GC791" s="253"/>
      <c r="GD791" s="253"/>
      <c r="GE791" s="253"/>
      <c r="GF791" s="253"/>
      <c r="GG791" s="253"/>
      <c r="GH791" s="253"/>
      <c r="GI791" s="253"/>
      <c r="GJ791" s="253"/>
      <c r="GK791" s="253"/>
      <c r="GL791" s="253"/>
      <c r="GM791" s="253"/>
      <c r="GN791" s="253"/>
      <c r="GO791" s="253"/>
      <c r="GP791" s="253"/>
      <c r="GQ791" s="253"/>
      <c r="GR791" s="253"/>
      <c r="GS791" s="253"/>
      <c r="GT791" s="253"/>
      <c r="GU791" s="253"/>
      <c r="GV791" s="253"/>
      <c r="GW791" s="253"/>
      <c r="GX791" s="253"/>
      <c r="GY791" s="253"/>
      <c r="GZ791" s="253"/>
      <c r="HA791" s="253"/>
      <c r="HB791" s="253"/>
      <c r="HC791" s="253"/>
      <c r="HD791" s="253"/>
      <c r="HE791" s="253"/>
      <c r="HF791" s="253"/>
      <c r="HG791" s="253"/>
      <c r="HH791" s="253"/>
      <c r="HI791" s="253"/>
      <c r="HJ791" s="253"/>
      <c r="HK791" s="253"/>
      <c r="HL791" s="253"/>
      <c r="HM791" s="253"/>
      <c r="HN791" s="253"/>
      <c r="HO791" s="253"/>
      <c r="HP791" s="253"/>
      <c r="HQ791" s="253"/>
      <c r="HR791" s="253"/>
      <c r="HS791" s="253"/>
      <c r="HT791" s="253"/>
      <c r="HU791" s="253"/>
      <c r="HV791" s="253"/>
      <c r="HW791" s="253"/>
      <c r="HX791" s="253"/>
      <c r="HY791" s="253"/>
      <c r="HZ791" s="253"/>
      <c r="IA791" s="253"/>
      <c r="IB791" s="253"/>
      <c r="IC791" s="253"/>
      <c r="ID791" s="253"/>
      <c r="IE791" s="253"/>
      <c r="IF791" s="253"/>
      <c r="IG791" s="253"/>
      <c r="IH791" s="253"/>
      <c r="II791" s="253"/>
      <c r="IJ791" s="253"/>
      <c r="IK791" s="253"/>
      <c r="IL791" s="253"/>
      <c r="IM791" s="253"/>
      <c r="IN791" s="253"/>
      <c r="IO791" s="253"/>
      <c r="IP791" s="253"/>
      <c r="IQ791" s="253"/>
      <c r="IR791" s="253"/>
      <c r="IS791" s="253"/>
      <c r="IT791" s="253"/>
      <c r="IU791" s="253"/>
      <c r="IV791" s="253"/>
      <c r="IW791" s="253"/>
      <c r="IX791" s="253"/>
      <c r="IY791" s="253"/>
      <c r="IZ791" s="253"/>
      <c r="JA791" s="253"/>
      <c r="JB791" s="253"/>
      <c r="JC791" s="253"/>
      <c r="JD791" s="253"/>
      <c r="JE791" s="253"/>
      <c r="JF791" s="253"/>
      <c r="JG791" s="253"/>
      <c r="JH791" s="253"/>
      <c r="JI791" s="253"/>
      <c r="JJ791" s="253"/>
      <c r="JK791" s="253"/>
      <c r="JL791" s="253"/>
      <c r="JM791" s="253"/>
      <c r="JN791" s="253"/>
      <c r="JO791" s="253"/>
      <c r="JP791" s="253"/>
      <c r="JQ791" s="253"/>
      <c r="JR791" s="253"/>
      <c r="JS791" s="253"/>
      <c r="JT791" s="253"/>
      <c r="JU791" s="253"/>
    </row>
    <row r="792" spans="1:281" s="252" customFormat="1" ht="15" customHeight="1" x14ac:dyDescent="0.25">
      <c r="A792" s="253"/>
      <c r="B792" s="253"/>
      <c r="C792" s="253"/>
      <c r="D792" s="253"/>
      <c r="E792" s="253"/>
      <c r="F792" s="253"/>
      <c r="G792" s="253"/>
      <c r="H792" s="253"/>
      <c r="I792" s="253"/>
      <c r="J792" s="253"/>
      <c r="K792" s="253"/>
      <c r="L792" s="253"/>
      <c r="M792" s="253"/>
      <c r="N792" s="253"/>
      <c r="O792" s="253"/>
      <c r="P792" s="253"/>
      <c r="Q792" s="253"/>
      <c r="R792" s="253"/>
      <c r="S792" s="253"/>
      <c r="T792" s="253"/>
      <c r="U792" s="253" t="s">
        <v>948</v>
      </c>
      <c r="V792" s="253"/>
      <c r="W792" s="253"/>
      <c r="X792" s="253"/>
      <c r="Y792" s="253"/>
      <c r="Z792" s="253"/>
      <c r="AA792" s="253"/>
      <c r="AB792" s="253"/>
      <c r="AC792" s="253" t="s">
        <v>320</v>
      </c>
      <c r="AD792" s="253"/>
      <c r="AE792" s="253"/>
      <c r="AF792" s="253"/>
      <c r="AG792" s="253"/>
      <c r="AH792" s="253"/>
      <c r="AI792" s="253"/>
      <c r="AJ792" s="253"/>
      <c r="AK792" s="253"/>
      <c r="AL792" s="253"/>
      <c r="AM792" s="253"/>
      <c r="AN792" s="253"/>
      <c r="AO792" s="253"/>
      <c r="AP792" s="253"/>
      <c r="AQ792" s="253"/>
      <c r="AR792" s="253"/>
      <c r="AS792" s="253"/>
      <c r="AT792" s="253"/>
      <c r="AU792" s="253"/>
      <c r="AV792" s="253"/>
      <c r="AW792" s="253"/>
      <c r="AX792" s="253"/>
      <c r="AY792" s="253"/>
      <c r="AZ792" s="253"/>
      <c r="BA792" s="253"/>
      <c r="BB792" s="253"/>
      <c r="BC792" s="253"/>
      <c r="BD792" s="253"/>
      <c r="BE792" s="253"/>
      <c r="BF792" s="253"/>
      <c r="BG792" s="253"/>
      <c r="BH792" s="253"/>
      <c r="BI792" s="253"/>
      <c r="BJ792" s="253"/>
      <c r="BK792" s="253"/>
      <c r="BL792" s="253"/>
      <c r="BM792" s="253"/>
      <c r="BN792" s="253"/>
      <c r="BO792" s="253"/>
      <c r="BP792" s="253"/>
      <c r="BQ792" s="253"/>
      <c r="BR792" s="253"/>
      <c r="BS792" s="253"/>
      <c r="BT792" s="253"/>
      <c r="BU792" s="253"/>
      <c r="BV792" s="253"/>
      <c r="BW792" s="253"/>
      <c r="BX792" s="253"/>
      <c r="BY792" s="253"/>
      <c r="BZ792" s="253"/>
      <c r="CA792" s="253"/>
      <c r="CB792" s="253"/>
      <c r="CC792" s="253"/>
      <c r="CD792" s="253"/>
      <c r="CE792" s="253"/>
      <c r="CF792" s="253"/>
      <c r="CG792" s="253"/>
      <c r="CH792" s="253"/>
      <c r="CI792" s="253"/>
      <c r="CJ792" s="253"/>
      <c r="CK792" s="253"/>
      <c r="CL792" s="253"/>
      <c r="CM792" s="253"/>
      <c r="CN792" s="253"/>
      <c r="CO792" s="253"/>
      <c r="CP792" s="253"/>
      <c r="CQ792" s="253"/>
      <c r="CR792" s="253"/>
      <c r="CS792" s="253"/>
      <c r="CT792" s="253"/>
      <c r="CU792" s="253"/>
      <c r="CV792" s="253"/>
      <c r="CW792" s="253"/>
      <c r="CX792" s="253"/>
      <c r="CY792" s="253"/>
      <c r="CZ792" s="253"/>
      <c r="DA792" s="253"/>
      <c r="DB792" s="253"/>
      <c r="DC792" s="253"/>
      <c r="DD792" s="253"/>
      <c r="DE792" s="253"/>
      <c r="DF792" s="253"/>
      <c r="DG792" s="253"/>
      <c r="DH792" s="253"/>
      <c r="DI792" s="253"/>
      <c r="DJ792" s="253"/>
      <c r="DK792" s="253"/>
      <c r="DL792" s="253"/>
      <c r="DM792" s="253"/>
      <c r="DN792" s="253"/>
      <c r="DO792" s="253"/>
      <c r="DP792" s="253"/>
      <c r="DQ792" s="253"/>
      <c r="DR792" s="253"/>
      <c r="DS792" s="253"/>
      <c r="DT792" s="253"/>
      <c r="DU792" s="253"/>
      <c r="DV792" s="253"/>
      <c r="DW792" s="253"/>
      <c r="DX792" s="253"/>
      <c r="DY792" s="253"/>
      <c r="DZ792" s="253"/>
      <c r="EA792" s="253"/>
      <c r="EB792" s="253"/>
      <c r="EC792" s="253"/>
      <c r="ED792" s="253"/>
      <c r="EE792" s="253"/>
      <c r="EF792" s="253"/>
      <c r="EG792" s="253"/>
      <c r="EH792" s="253"/>
      <c r="EI792" s="253"/>
      <c r="EJ792" s="253"/>
      <c r="EK792" s="253"/>
      <c r="EL792" s="253"/>
      <c r="EM792" s="253"/>
      <c r="EN792" s="253"/>
      <c r="EO792" s="253"/>
      <c r="EP792" s="253"/>
      <c r="EQ792" s="253"/>
      <c r="ER792" s="253"/>
      <c r="ES792" s="253"/>
      <c r="ET792" s="253"/>
      <c r="EU792" s="253"/>
      <c r="EV792" s="253"/>
      <c r="EW792" s="253"/>
      <c r="EX792" s="253"/>
      <c r="EY792" s="253"/>
      <c r="EZ792" s="253"/>
      <c r="FA792" s="253"/>
      <c r="FB792" s="253"/>
      <c r="FC792" s="253"/>
      <c r="FD792" s="253"/>
      <c r="FE792" s="253"/>
      <c r="FF792" s="253"/>
      <c r="FG792" s="253"/>
      <c r="FH792" s="253"/>
      <c r="FI792" s="253"/>
      <c r="FJ792" s="253"/>
      <c r="FK792" s="253"/>
      <c r="FL792" s="253"/>
      <c r="FM792" s="253"/>
      <c r="FN792" s="253"/>
      <c r="FO792" s="253"/>
      <c r="FP792" s="253"/>
      <c r="FQ792" s="253"/>
      <c r="FR792" s="253"/>
      <c r="FS792" s="253"/>
      <c r="FT792" s="253"/>
      <c r="FU792" s="253"/>
      <c r="FV792" s="253"/>
      <c r="FW792" s="253"/>
      <c r="FX792" s="253"/>
      <c r="FY792" s="253"/>
      <c r="FZ792" s="253"/>
      <c r="GA792" s="253"/>
      <c r="GB792" s="253"/>
      <c r="GC792" s="253"/>
      <c r="GD792" s="253"/>
      <c r="GE792" s="253"/>
      <c r="GF792" s="253"/>
      <c r="GG792" s="253"/>
      <c r="GH792" s="253"/>
      <c r="GI792" s="253"/>
      <c r="GJ792" s="253"/>
      <c r="GK792" s="253"/>
      <c r="GL792" s="253"/>
      <c r="GM792" s="253"/>
      <c r="GN792" s="253"/>
      <c r="GO792" s="253"/>
      <c r="GP792" s="253"/>
      <c r="GQ792" s="253"/>
      <c r="GR792" s="253"/>
      <c r="GS792" s="253"/>
      <c r="GT792" s="253"/>
      <c r="GU792" s="253"/>
      <c r="GV792" s="253"/>
      <c r="GW792" s="253"/>
      <c r="GX792" s="253"/>
      <c r="GY792" s="253"/>
      <c r="GZ792" s="253"/>
      <c r="HA792" s="253"/>
      <c r="HB792" s="253"/>
      <c r="HC792" s="253"/>
      <c r="HD792" s="253"/>
      <c r="HE792" s="253"/>
      <c r="HF792" s="253"/>
      <c r="HG792" s="253"/>
      <c r="HH792" s="253"/>
      <c r="HI792" s="253"/>
      <c r="HJ792" s="253"/>
      <c r="HK792" s="253"/>
      <c r="HL792" s="253"/>
      <c r="HM792" s="253"/>
      <c r="HN792" s="253"/>
      <c r="HO792" s="253"/>
      <c r="HP792" s="253"/>
      <c r="HQ792" s="253"/>
      <c r="HR792" s="253"/>
      <c r="HS792" s="253"/>
      <c r="HT792" s="253"/>
      <c r="HU792" s="253"/>
      <c r="HV792" s="253"/>
      <c r="HW792" s="253"/>
      <c r="HX792" s="253"/>
      <c r="HY792" s="253"/>
      <c r="HZ792" s="253"/>
      <c r="IA792" s="253"/>
      <c r="IB792" s="253"/>
      <c r="IC792" s="253"/>
      <c r="ID792" s="253"/>
      <c r="IE792" s="253"/>
      <c r="IF792" s="253"/>
      <c r="IG792" s="253"/>
      <c r="IH792" s="253"/>
      <c r="II792" s="253"/>
      <c r="IJ792" s="253"/>
      <c r="IK792" s="253"/>
      <c r="IL792" s="253"/>
      <c r="IM792" s="253"/>
      <c r="IN792" s="253"/>
      <c r="IO792" s="253"/>
      <c r="IP792" s="253"/>
      <c r="IQ792" s="253"/>
      <c r="IR792" s="253"/>
      <c r="IS792" s="253"/>
      <c r="IT792" s="253"/>
      <c r="IU792" s="253"/>
      <c r="IV792" s="253"/>
      <c r="IW792" s="253"/>
      <c r="IX792" s="253"/>
      <c r="IY792" s="253"/>
      <c r="IZ792" s="253"/>
      <c r="JA792" s="253"/>
      <c r="JB792" s="253"/>
      <c r="JC792" s="253"/>
      <c r="JD792" s="253"/>
      <c r="JE792" s="253"/>
      <c r="JF792" s="253"/>
      <c r="JG792" s="253"/>
      <c r="JH792" s="253"/>
      <c r="JI792" s="253"/>
      <c r="JJ792" s="253"/>
      <c r="JK792" s="253"/>
      <c r="JL792" s="253"/>
      <c r="JM792" s="253"/>
      <c r="JN792" s="253"/>
      <c r="JO792" s="253"/>
      <c r="JP792" s="253"/>
      <c r="JQ792" s="253"/>
      <c r="JR792" s="253"/>
      <c r="JS792" s="253"/>
      <c r="JT792" s="253"/>
      <c r="JU792" s="253"/>
    </row>
    <row r="793" spans="1:281" s="252" customFormat="1" ht="15" customHeight="1" x14ac:dyDescent="0.25">
      <c r="A793" s="253"/>
      <c r="B793" s="253"/>
      <c r="C793" s="253"/>
      <c r="D793" s="253"/>
      <c r="E793" s="253"/>
      <c r="F793" s="253"/>
      <c r="G793" s="253"/>
      <c r="H793" s="253"/>
      <c r="I793" s="253"/>
      <c r="J793" s="253"/>
      <c r="K793" s="253"/>
      <c r="L793" s="253"/>
      <c r="M793" s="253"/>
      <c r="N793" s="253"/>
      <c r="O793" s="253"/>
      <c r="P793" s="253"/>
      <c r="Q793" s="253"/>
      <c r="R793" s="253"/>
      <c r="S793" s="253"/>
      <c r="T793" s="253"/>
      <c r="U793" s="253" t="s">
        <v>949</v>
      </c>
      <c r="V793" s="253"/>
      <c r="W793" s="253"/>
      <c r="X793" s="253"/>
      <c r="Y793" s="253"/>
      <c r="Z793" s="253"/>
      <c r="AA793" s="253"/>
      <c r="AB793" s="253"/>
      <c r="AC793" s="253" t="s">
        <v>329</v>
      </c>
      <c r="AD793" s="253"/>
      <c r="AE793" s="253"/>
      <c r="AF793" s="253"/>
      <c r="AG793" s="253"/>
      <c r="AH793" s="253"/>
      <c r="AI793" s="253"/>
      <c r="AJ793" s="253"/>
      <c r="AK793" s="253"/>
      <c r="AL793" s="253"/>
      <c r="AM793" s="253"/>
      <c r="AN793" s="253"/>
      <c r="AO793" s="253"/>
      <c r="AP793" s="253"/>
      <c r="AQ793" s="253"/>
      <c r="AR793" s="253"/>
      <c r="AS793" s="253"/>
      <c r="AT793" s="253"/>
      <c r="AU793" s="253"/>
      <c r="AV793" s="253"/>
      <c r="AW793" s="253"/>
      <c r="AX793" s="253"/>
      <c r="AY793" s="253"/>
      <c r="AZ793" s="253"/>
      <c r="BA793" s="253"/>
      <c r="BB793" s="253"/>
      <c r="BC793" s="253"/>
      <c r="BD793" s="253"/>
      <c r="BE793" s="253"/>
      <c r="BF793" s="253"/>
      <c r="BG793" s="253"/>
      <c r="BH793" s="253"/>
      <c r="BI793" s="253"/>
      <c r="BJ793" s="253"/>
      <c r="BK793" s="253"/>
      <c r="BL793" s="253"/>
      <c r="BM793" s="253"/>
      <c r="BN793" s="253"/>
      <c r="BO793" s="253"/>
      <c r="BP793" s="253"/>
      <c r="BQ793" s="253"/>
      <c r="BR793" s="253"/>
      <c r="BS793" s="253"/>
      <c r="BT793" s="253"/>
      <c r="BU793" s="253"/>
      <c r="BV793" s="253"/>
      <c r="BW793" s="253"/>
      <c r="BX793" s="253"/>
      <c r="BY793" s="253"/>
      <c r="BZ793" s="253"/>
      <c r="CA793" s="253"/>
      <c r="CB793" s="253"/>
      <c r="CC793" s="253"/>
      <c r="CD793" s="253"/>
      <c r="CE793" s="253"/>
      <c r="CF793" s="253"/>
      <c r="CG793" s="253"/>
      <c r="CH793" s="253"/>
      <c r="CI793" s="253"/>
      <c r="CJ793" s="253"/>
      <c r="CK793" s="253"/>
      <c r="CL793" s="253"/>
      <c r="CM793" s="253"/>
      <c r="CN793" s="253"/>
      <c r="CO793" s="253"/>
      <c r="CP793" s="253"/>
      <c r="CQ793" s="253"/>
      <c r="CR793" s="253"/>
      <c r="CS793" s="253"/>
      <c r="CT793" s="253"/>
      <c r="CU793" s="253"/>
      <c r="CV793" s="253"/>
      <c r="CW793" s="253"/>
      <c r="CX793" s="253"/>
      <c r="CY793" s="253"/>
      <c r="CZ793" s="253"/>
      <c r="DA793" s="253"/>
      <c r="DB793" s="253"/>
      <c r="DC793" s="253"/>
      <c r="DD793" s="253"/>
      <c r="DE793" s="253"/>
      <c r="DF793" s="253"/>
      <c r="DG793" s="253"/>
      <c r="DH793" s="253"/>
      <c r="DI793" s="253"/>
      <c r="DJ793" s="253"/>
      <c r="DK793" s="253"/>
      <c r="DL793" s="253"/>
      <c r="DM793" s="253"/>
      <c r="DN793" s="253"/>
      <c r="DO793" s="253"/>
      <c r="DP793" s="253"/>
      <c r="DQ793" s="253"/>
      <c r="DR793" s="253"/>
      <c r="DS793" s="253"/>
      <c r="DT793" s="253"/>
      <c r="DU793" s="253"/>
      <c r="DV793" s="253"/>
      <c r="DW793" s="253"/>
      <c r="DX793" s="253"/>
      <c r="DY793" s="253"/>
      <c r="DZ793" s="253"/>
      <c r="EA793" s="253"/>
      <c r="EB793" s="253"/>
      <c r="EC793" s="253"/>
      <c r="ED793" s="253"/>
      <c r="EE793" s="253"/>
      <c r="EF793" s="253"/>
      <c r="EG793" s="253"/>
      <c r="EH793" s="253"/>
      <c r="EI793" s="253"/>
      <c r="EJ793" s="253"/>
      <c r="EK793" s="253"/>
      <c r="EL793" s="253"/>
      <c r="EM793" s="253"/>
      <c r="EN793" s="253"/>
      <c r="EO793" s="253"/>
      <c r="EP793" s="253"/>
      <c r="EQ793" s="253"/>
      <c r="ER793" s="253"/>
      <c r="ES793" s="253"/>
      <c r="ET793" s="253"/>
      <c r="EU793" s="253"/>
      <c r="EV793" s="253"/>
      <c r="EW793" s="253"/>
      <c r="EX793" s="253"/>
      <c r="EY793" s="253"/>
      <c r="EZ793" s="253"/>
      <c r="FA793" s="253"/>
      <c r="FB793" s="253"/>
      <c r="FC793" s="253"/>
      <c r="FD793" s="253"/>
      <c r="FE793" s="253"/>
      <c r="FF793" s="253"/>
      <c r="FG793" s="253"/>
      <c r="FH793" s="253"/>
      <c r="FI793" s="253"/>
      <c r="FJ793" s="253"/>
      <c r="FK793" s="253"/>
      <c r="FL793" s="253"/>
      <c r="FM793" s="253"/>
      <c r="FN793" s="253"/>
      <c r="FO793" s="253"/>
      <c r="FP793" s="253"/>
      <c r="FQ793" s="253"/>
      <c r="FR793" s="253"/>
      <c r="FS793" s="253"/>
      <c r="FT793" s="253"/>
      <c r="FU793" s="253"/>
      <c r="FV793" s="253"/>
      <c r="FW793" s="253"/>
      <c r="FX793" s="253"/>
      <c r="FY793" s="253"/>
      <c r="FZ793" s="253"/>
      <c r="GA793" s="253"/>
      <c r="GB793" s="253"/>
      <c r="GC793" s="253"/>
      <c r="GD793" s="253"/>
      <c r="GE793" s="253"/>
      <c r="GF793" s="253"/>
      <c r="GG793" s="253"/>
      <c r="GH793" s="253"/>
      <c r="GI793" s="253"/>
      <c r="GJ793" s="253"/>
      <c r="GK793" s="253"/>
      <c r="GL793" s="253"/>
      <c r="GM793" s="253"/>
      <c r="GN793" s="253"/>
      <c r="GO793" s="253"/>
      <c r="GP793" s="253"/>
      <c r="GQ793" s="253"/>
      <c r="GR793" s="253"/>
      <c r="GS793" s="253"/>
      <c r="GT793" s="253"/>
      <c r="GU793" s="253"/>
      <c r="GV793" s="253"/>
      <c r="GW793" s="253"/>
      <c r="GX793" s="253"/>
      <c r="GY793" s="253"/>
      <c r="GZ793" s="253"/>
      <c r="HA793" s="253"/>
      <c r="HB793" s="253"/>
      <c r="HC793" s="253"/>
      <c r="HD793" s="253"/>
      <c r="HE793" s="253"/>
      <c r="HF793" s="253"/>
      <c r="HG793" s="253"/>
      <c r="HH793" s="253"/>
      <c r="HI793" s="253"/>
      <c r="HJ793" s="253"/>
      <c r="HK793" s="253"/>
      <c r="HL793" s="253"/>
      <c r="HM793" s="253"/>
      <c r="HN793" s="253"/>
      <c r="HO793" s="253"/>
      <c r="HP793" s="253"/>
      <c r="HQ793" s="253"/>
      <c r="HR793" s="253"/>
      <c r="HS793" s="253"/>
      <c r="HT793" s="253"/>
      <c r="HU793" s="253"/>
      <c r="HV793" s="253"/>
      <c r="HW793" s="253"/>
      <c r="HX793" s="253"/>
      <c r="HY793" s="253"/>
      <c r="HZ793" s="253"/>
      <c r="IA793" s="253"/>
      <c r="IB793" s="253"/>
      <c r="IC793" s="253"/>
      <c r="ID793" s="253"/>
      <c r="IE793" s="253"/>
      <c r="IF793" s="253"/>
      <c r="IG793" s="253"/>
      <c r="IH793" s="253"/>
      <c r="II793" s="253"/>
      <c r="IJ793" s="253"/>
      <c r="IK793" s="253"/>
      <c r="IL793" s="253"/>
      <c r="IM793" s="253"/>
      <c r="IN793" s="253"/>
      <c r="IO793" s="253"/>
      <c r="IP793" s="253"/>
      <c r="IQ793" s="253"/>
      <c r="IR793" s="253"/>
      <c r="IS793" s="253"/>
      <c r="IT793" s="253"/>
      <c r="IU793" s="253"/>
      <c r="IV793" s="253"/>
      <c r="IW793" s="253"/>
      <c r="IX793" s="253"/>
      <c r="IY793" s="253"/>
      <c r="IZ793" s="253"/>
      <c r="JA793" s="253"/>
      <c r="JB793" s="253"/>
      <c r="JC793" s="253"/>
      <c r="JD793" s="253"/>
      <c r="JE793" s="253"/>
      <c r="JF793" s="253"/>
      <c r="JG793" s="253"/>
      <c r="JH793" s="253"/>
      <c r="JI793" s="253"/>
      <c r="JJ793" s="253"/>
      <c r="JK793" s="253"/>
      <c r="JL793" s="253"/>
      <c r="JM793" s="253"/>
      <c r="JN793" s="253"/>
      <c r="JO793" s="253"/>
      <c r="JP793" s="253"/>
      <c r="JQ793" s="253"/>
      <c r="JR793" s="253"/>
      <c r="JS793" s="253"/>
      <c r="JT793" s="253"/>
      <c r="JU793" s="253"/>
    </row>
    <row r="794" spans="1:281" s="252" customFormat="1" ht="15" customHeight="1" x14ac:dyDescent="0.25">
      <c r="A794" s="253"/>
      <c r="B794" s="253"/>
      <c r="C794" s="253"/>
      <c r="D794" s="253"/>
      <c r="E794" s="253"/>
      <c r="F794" s="253"/>
      <c r="G794" s="253"/>
      <c r="H794" s="253"/>
      <c r="I794" s="253"/>
      <c r="J794" s="253"/>
      <c r="K794" s="253"/>
      <c r="L794" s="253"/>
      <c r="M794" s="253"/>
      <c r="N794" s="253"/>
      <c r="O794" s="253"/>
      <c r="P794" s="253"/>
      <c r="Q794" s="253"/>
      <c r="R794" s="253"/>
      <c r="S794" s="253"/>
      <c r="T794" s="253"/>
      <c r="U794" s="253" t="s">
        <v>950</v>
      </c>
      <c r="V794" s="253"/>
      <c r="W794" s="253"/>
      <c r="X794" s="253"/>
      <c r="Y794" s="253"/>
      <c r="Z794" s="253"/>
      <c r="AA794" s="253"/>
      <c r="AB794" s="253"/>
      <c r="AC794" s="253" t="s">
        <v>320</v>
      </c>
      <c r="AD794" s="253"/>
      <c r="AE794" s="253"/>
      <c r="AF794" s="253"/>
      <c r="AG794" s="253"/>
      <c r="AH794" s="253"/>
      <c r="AI794" s="253"/>
      <c r="AJ794" s="253"/>
      <c r="AK794" s="253"/>
      <c r="AL794" s="253"/>
      <c r="AM794" s="253"/>
      <c r="AN794" s="253"/>
      <c r="AO794" s="253"/>
      <c r="AP794" s="253"/>
      <c r="AQ794" s="253"/>
      <c r="AR794" s="253"/>
      <c r="AS794" s="253"/>
      <c r="AT794" s="253"/>
      <c r="AU794" s="253"/>
      <c r="AV794" s="253"/>
      <c r="AW794" s="253"/>
      <c r="AX794" s="253"/>
      <c r="AY794" s="253"/>
      <c r="AZ794" s="253"/>
      <c r="BA794" s="253"/>
      <c r="BB794" s="253"/>
      <c r="BC794" s="253"/>
      <c r="BD794" s="253"/>
      <c r="BE794" s="253"/>
      <c r="BF794" s="253"/>
      <c r="BG794" s="253"/>
      <c r="BH794" s="253"/>
      <c r="BI794" s="253"/>
      <c r="BJ794" s="253"/>
      <c r="BK794" s="253"/>
      <c r="BL794" s="253"/>
      <c r="BM794" s="253"/>
      <c r="BN794" s="253"/>
      <c r="BO794" s="253"/>
      <c r="BP794" s="253"/>
      <c r="BQ794" s="253"/>
      <c r="BR794" s="253"/>
      <c r="BS794" s="253"/>
      <c r="BT794" s="253"/>
      <c r="BU794" s="253"/>
      <c r="BV794" s="253"/>
      <c r="BW794" s="253"/>
      <c r="BX794" s="253"/>
      <c r="BY794" s="253"/>
      <c r="BZ794" s="253"/>
      <c r="CA794" s="253"/>
      <c r="CB794" s="253"/>
      <c r="CC794" s="253"/>
      <c r="CD794" s="253"/>
      <c r="CE794" s="253"/>
      <c r="CF794" s="253"/>
      <c r="CG794" s="253"/>
      <c r="CH794" s="253"/>
      <c r="CI794" s="253"/>
      <c r="CJ794" s="253"/>
      <c r="CK794" s="253"/>
      <c r="CL794" s="253"/>
      <c r="CM794" s="253"/>
      <c r="CN794" s="253"/>
      <c r="CO794" s="253"/>
      <c r="CP794" s="253"/>
      <c r="CQ794" s="253"/>
      <c r="CR794" s="253"/>
      <c r="CS794" s="253"/>
      <c r="CT794" s="253"/>
      <c r="CU794" s="253"/>
      <c r="CV794" s="253"/>
      <c r="CW794" s="253"/>
      <c r="CX794" s="253"/>
      <c r="CY794" s="253"/>
      <c r="CZ794" s="253"/>
      <c r="DA794" s="253"/>
      <c r="DB794" s="253"/>
      <c r="DC794" s="253"/>
      <c r="DD794" s="253"/>
      <c r="DE794" s="253"/>
      <c r="DF794" s="253"/>
      <c r="DG794" s="253"/>
      <c r="DH794" s="253"/>
      <c r="DI794" s="253"/>
      <c r="DJ794" s="253"/>
      <c r="DK794" s="253"/>
      <c r="DL794" s="253"/>
      <c r="DM794" s="253"/>
      <c r="DN794" s="253"/>
      <c r="DO794" s="253"/>
      <c r="DP794" s="253"/>
      <c r="DQ794" s="253"/>
      <c r="DR794" s="253"/>
      <c r="DS794" s="253"/>
      <c r="DT794" s="253"/>
      <c r="DU794" s="253"/>
      <c r="DV794" s="253"/>
      <c r="DW794" s="253"/>
      <c r="DX794" s="253"/>
      <c r="DY794" s="253"/>
      <c r="DZ794" s="253"/>
      <c r="EA794" s="253"/>
      <c r="EB794" s="253"/>
      <c r="EC794" s="253"/>
      <c r="ED794" s="253"/>
      <c r="EE794" s="253"/>
      <c r="EF794" s="253"/>
      <c r="EG794" s="253"/>
      <c r="EH794" s="253"/>
      <c r="EI794" s="253"/>
      <c r="EJ794" s="253"/>
      <c r="EK794" s="253"/>
      <c r="EL794" s="253"/>
      <c r="EM794" s="253"/>
      <c r="EN794" s="253"/>
      <c r="EO794" s="253"/>
      <c r="EP794" s="253"/>
      <c r="EQ794" s="253"/>
      <c r="ER794" s="253"/>
      <c r="ES794" s="253"/>
      <c r="ET794" s="253"/>
      <c r="EU794" s="253"/>
      <c r="EV794" s="253"/>
      <c r="EW794" s="253"/>
      <c r="EX794" s="253"/>
      <c r="EY794" s="253"/>
      <c r="EZ794" s="253"/>
      <c r="FA794" s="253"/>
      <c r="FB794" s="253"/>
      <c r="FC794" s="253"/>
      <c r="FD794" s="253"/>
      <c r="FE794" s="253"/>
      <c r="FF794" s="253"/>
      <c r="FG794" s="253"/>
      <c r="FH794" s="253"/>
      <c r="FI794" s="253"/>
      <c r="FJ794" s="253"/>
      <c r="FK794" s="253"/>
      <c r="FL794" s="253"/>
      <c r="FM794" s="253"/>
      <c r="FN794" s="253"/>
      <c r="FO794" s="253"/>
      <c r="FP794" s="253"/>
      <c r="FQ794" s="253"/>
      <c r="FR794" s="253"/>
      <c r="FS794" s="253"/>
      <c r="FT794" s="253"/>
      <c r="FU794" s="253"/>
      <c r="FV794" s="253"/>
      <c r="FW794" s="253"/>
      <c r="FX794" s="253"/>
      <c r="FY794" s="253"/>
      <c r="FZ794" s="253"/>
      <c r="GA794" s="253"/>
      <c r="GB794" s="253"/>
      <c r="GC794" s="253"/>
      <c r="GD794" s="253"/>
      <c r="GE794" s="253"/>
      <c r="GF794" s="253"/>
      <c r="GG794" s="253"/>
      <c r="GH794" s="253"/>
      <c r="GI794" s="253"/>
      <c r="GJ794" s="253"/>
      <c r="GK794" s="253"/>
      <c r="GL794" s="253"/>
      <c r="GM794" s="253"/>
      <c r="GN794" s="253"/>
      <c r="GO794" s="253"/>
      <c r="GP794" s="253"/>
      <c r="GQ794" s="253"/>
      <c r="GR794" s="253"/>
      <c r="GS794" s="253"/>
      <c r="GT794" s="253"/>
      <c r="GU794" s="253"/>
      <c r="GV794" s="253"/>
      <c r="GW794" s="253"/>
      <c r="GX794" s="253"/>
      <c r="GY794" s="253"/>
      <c r="GZ794" s="253"/>
      <c r="HA794" s="253"/>
      <c r="HB794" s="253"/>
      <c r="HC794" s="253"/>
      <c r="HD794" s="253"/>
      <c r="HE794" s="253"/>
      <c r="HF794" s="253"/>
      <c r="HG794" s="253"/>
      <c r="HH794" s="253"/>
      <c r="HI794" s="253"/>
      <c r="HJ794" s="253"/>
      <c r="HK794" s="253"/>
      <c r="HL794" s="253"/>
      <c r="HM794" s="253"/>
      <c r="HN794" s="253"/>
      <c r="HO794" s="253"/>
      <c r="HP794" s="253"/>
      <c r="HQ794" s="253"/>
      <c r="HR794" s="253"/>
      <c r="HS794" s="253"/>
      <c r="HT794" s="253"/>
      <c r="HU794" s="253"/>
      <c r="HV794" s="253"/>
      <c r="HW794" s="253"/>
      <c r="HX794" s="253"/>
      <c r="HY794" s="253"/>
      <c r="HZ794" s="253"/>
      <c r="IA794" s="253"/>
      <c r="IB794" s="253"/>
      <c r="IC794" s="253"/>
      <c r="ID794" s="253"/>
      <c r="IE794" s="253"/>
      <c r="IF794" s="253"/>
      <c r="IG794" s="253"/>
      <c r="IH794" s="253"/>
      <c r="II794" s="253"/>
      <c r="IJ794" s="253"/>
      <c r="IK794" s="253"/>
      <c r="IL794" s="253"/>
      <c r="IM794" s="253"/>
      <c r="IN794" s="253"/>
      <c r="IO794" s="253"/>
      <c r="IP794" s="253"/>
      <c r="IQ794" s="253"/>
      <c r="IR794" s="253"/>
      <c r="IS794" s="253"/>
      <c r="IT794" s="253"/>
      <c r="IU794" s="253"/>
      <c r="IV794" s="253"/>
      <c r="IW794" s="253"/>
      <c r="IX794" s="253"/>
      <c r="IY794" s="253"/>
      <c r="IZ794" s="253"/>
      <c r="JA794" s="253"/>
      <c r="JB794" s="253"/>
      <c r="JC794" s="253"/>
      <c r="JD794" s="253"/>
      <c r="JE794" s="253"/>
      <c r="JF794" s="253"/>
      <c r="JG794" s="253"/>
      <c r="JH794" s="253"/>
      <c r="JI794" s="253"/>
      <c r="JJ794" s="253"/>
      <c r="JK794" s="253"/>
      <c r="JL794" s="253"/>
      <c r="JM794" s="253"/>
      <c r="JN794" s="253"/>
      <c r="JO794" s="253"/>
      <c r="JP794" s="253"/>
      <c r="JQ794" s="253"/>
      <c r="JR794" s="253"/>
      <c r="JS794" s="253"/>
      <c r="JT794" s="253"/>
      <c r="JU794" s="253"/>
    </row>
    <row r="795" spans="1:281" s="252" customFormat="1" ht="15" customHeight="1" x14ac:dyDescent="0.25">
      <c r="A795" s="253"/>
      <c r="B795" s="253"/>
      <c r="C795" s="253"/>
      <c r="D795" s="253"/>
      <c r="E795" s="253"/>
      <c r="F795" s="253"/>
      <c r="G795" s="253"/>
      <c r="H795" s="253"/>
      <c r="I795" s="253"/>
      <c r="J795" s="253"/>
      <c r="K795" s="253"/>
      <c r="L795" s="253"/>
      <c r="M795" s="253"/>
      <c r="N795" s="253"/>
      <c r="O795" s="253"/>
      <c r="P795" s="253"/>
      <c r="Q795" s="253"/>
      <c r="R795" s="253"/>
      <c r="S795" s="253"/>
      <c r="T795" s="253"/>
      <c r="U795" s="253" t="s">
        <v>951</v>
      </c>
      <c r="V795" s="253"/>
      <c r="W795" s="253"/>
      <c r="X795" s="253"/>
      <c r="Y795" s="253"/>
      <c r="Z795" s="253"/>
      <c r="AA795" s="253"/>
      <c r="AB795" s="253"/>
      <c r="AC795" s="253" t="s">
        <v>320</v>
      </c>
      <c r="AD795" s="253"/>
      <c r="AE795" s="253"/>
      <c r="AF795" s="253"/>
      <c r="AG795" s="253"/>
      <c r="AH795" s="253"/>
      <c r="AI795" s="253"/>
      <c r="AJ795" s="253"/>
      <c r="AK795" s="253"/>
      <c r="AL795" s="253"/>
      <c r="AM795" s="253"/>
      <c r="AN795" s="253"/>
      <c r="AO795" s="253"/>
      <c r="AP795" s="253"/>
      <c r="AQ795" s="253"/>
      <c r="AR795" s="253"/>
      <c r="AS795" s="253"/>
      <c r="AT795" s="253"/>
      <c r="AU795" s="253"/>
      <c r="AV795" s="253"/>
      <c r="AW795" s="253"/>
      <c r="AX795" s="253"/>
      <c r="AY795" s="253"/>
      <c r="AZ795" s="253"/>
      <c r="BA795" s="253"/>
      <c r="BB795" s="253"/>
      <c r="BC795" s="253"/>
      <c r="BD795" s="253"/>
      <c r="BE795" s="253"/>
      <c r="BF795" s="253"/>
      <c r="BG795" s="253"/>
      <c r="BH795" s="253"/>
      <c r="BI795" s="253"/>
      <c r="BJ795" s="253"/>
      <c r="BK795" s="253"/>
      <c r="BL795" s="253"/>
      <c r="BM795" s="253"/>
      <c r="BN795" s="253"/>
      <c r="BO795" s="253"/>
      <c r="BP795" s="253"/>
      <c r="BQ795" s="253"/>
      <c r="BR795" s="253"/>
      <c r="BS795" s="253"/>
      <c r="BT795" s="253"/>
      <c r="BU795" s="253"/>
      <c r="BV795" s="253"/>
      <c r="BW795" s="253"/>
      <c r="BX795" s="253"/>
      <c r="BY795" s="253"/>
      <c r="BZ795" s="253"/>
      <c r="CA795" s="253"/>
      <c r="CB795" s="253"/>
      <c r="CC795" s="253"/>
      <c r="CD795" s="253"/>
      <c r="CE795" s="253"/>
      <c r="CF795" s="253"/>
      <c r="CG795" s="253"/>
      <c r="CH795" s="253"/>
      <c r="CI795" s="253"/>
      <c r="CJ795" s="253"/>
      <c r="CK795" s="253"/>
      <c r="CL795" s="253"/>
      <c r="CM795" s="253"/>
      <c r="CN795" s="253"/>
      <c r="CO795" s="253"/>
      <c r="CP795" s="253"/>
      <c r="CQ795" s="253"/>
      <c r="CR795" s="253"/>
      <c r="CS795" s="253"/>
      <c r="CT795" s="253"/>
      <c r="CU795" s="253"/>
      <c r="CV795" s="253"/>
      <c r="CW795" s="253"/>
      <c r="CX795" s="253"/>
      <c r="CY795" s="253"/>
      <c r="CZ795" s="253"/>
      <c r="DA795" s="253"/>
      <c r="DB795" s="253"/>
      <c r="DC795" s="253"/>
      <c r="DD795" s="253"/>
      <c r="DE795" s="253"/>
      <c r="DF795" s="253"/>
      <c r="DG795" s="253"/>
      <c r="DH795" s="253"/>
      <c r="DI795" s="253"/>
      <c r="DJ795" s="253"/>
      <c r="DK795" s="253"/>
      <c r="DL795" s="253"/>
      <c r="DM795" s="253"/>
      <c r="DN795" s="253"/>
      <c r="DO795" s="253"/>
      <c r="DP795" s="253"/>
      <c r="DQ795" s="253"/>
      <c r="DR795" s="253"/>
      <c r="DS795" s="253"/>
      <c r="DT795" s="253"/>
      <c r="DU795" s="253"/>
      <c r="DV795" s="253"/>
      <c r="DW795" s="253"/>
      <c r="DX795" s="253"/>
      <c r="DY795" s="253"/>
      <c r="DZ795" s="253"/>
      <c r="EA795" s="253"/>
      <c r="EB795" s="253"/>
      <c r="EC795" s="253"/>
      <c r="ED795" s="253"/>
      <c r="EE795" s="253"/>
      <c r="EF795" s="253"/>
      <c r="EG795" s="253"/>
      <c r="EH795" s="253"/>
      <c r="EI795" s="253"/>
      <c r="EJ795" s="253"/>
      <c r="EK795" s="253"/>
      <c r="EL795" s="253"/>
      <c r="EM795" s="253"/>
      <c r="EN795" s="253"/>
      <c r="EO795" s="253"/>
      <c r="EP795" s="253"/>
      <c r="EQ795" s="253"/>
      <c r="ER795" s="253"/>
      <c r="ES795" s="253"/>
      <c r="ET795" s="253"/>
      <c r="EU795" s="253"/>
      <c r="EV795" s="253"/>
      <c r="EW795" s="253"/>
      <c r="EX795" s="253"/>
      <c r="EY795" s="253"/>
      <c r="EZ795" s="253"/>
      <c r="FA795" s="253"/>
      <c r="FB795" s="253"/>
      <c r="FC795" s="253"/>
      <c r="FD795" s="253"/>
      <c r="FE795" s="253"/>
      <c r="FF795" s="253"/>
      <c r="FG795" s="253"/>
      <c r="FH795" s="253"/>
      <c r="FI795" s="253"/>
      <c r="FJ795" s="253"/>
      <c r="FK795" s="253"/>
      <c r="FL795" s="253"/>
      <c r="FM795" s="253"/>
      <c r="FN795" s="253"/>
      <c r="FO795" s="253"/>
      <c r="FP795" s="253"/>
      <c r="FQ795" s="253"/>
      <c r="FR795" s="253"/>
      <c r="FS795" s="253"/>
      <c r="FT795" s="253"/>
      <c r="FU795" s="253"/>
      <c r="FV795" s="253"/>
      <c r="FW795" s="253"/>
      <c r="FX795" s="253"/>
      <c r="FY795" s="253"/>
      <c r="FZ795" s="253"/>
      <c r="GA795" s="253"/>
      <c r="GB795" s="253"/>
      <c r="GC795" s="253"/>
      <c r="GD795" s="253"/>
      <c r="GE795" s="253"/>
      <c r="GF795" s="253"/>
      <c r="GG795" s="253"/>
      <c r="GH795" s="253"/>
      <c r="GI795" s="253"/>
      <c r="GJ795" s="253"/>
      <c r="GK795" s="253"/>
      <c r="GL795" s="253"/>
      <c r="GM795" s="253"/>
      <c r="GN795" s="253"/>
      <c r="GO795" s="253"/>
      <c r="GP795" s="253"/>
      <c r="GQ795" s="253"/>
      <c r="GR795" s="253"/>
      <c r="GS795" s="253"/>
      <c r="GT795" s="253"/>
      <c r="GU795" s="253"/>
      <c r="GV795" s="253"/>
      <c r="GW795" s="253"/>
      <c r="GX795" s="253"/>
      <c r="GY795" s="253"/>
      <c r="GZ795" s="253"/>
      <c r="HA795" s="253"/>
      <c r="HB795" s="253"/>
      <c r="HC795" s="253"/>
      <c r="HD795" s="253"/>
      <c r="HE795" s="253"/>
      <c r="HF795" s="253"/>
      <c r="HG795" s="253"/>
      <c r="HH795" s="253"/>
      <c r="HI795" s="253"/>
      <c r="HJ795" s="253"/>
      <c r="HK795" s="253"/>
      <c r="HL795" s="253"/>
      <c r="HM795" s="253"/>
      <c r="HN795" s="253"/>
      <c r="HO795" s="253"/>
      <c r="HP795" s="253"/>
      <c r="HQ795" s="253"/>
      <c r="HR795" s="253"/>
      <c r="HS795" s="253"/>
      <c r="HT795" s="253"/>
      <c r="HU795" s="253"/>
      <c r="HV795" s="253"/>
      <c r="HW795" s="253"/>
      <c r="HX795" s="253"/>
      <c r="HY795" s="253"/>
      <c r="HZ795" s="253"/>
      <c r="IA795" s="253"/>
      <c r="IB795" s="253"/>
      <c r="IC795" s="253"/>
      <c r="ID795" s="253"/>
      <c r="IE795" s="253"/>
      <c r="IF795" s="253"/>
      <c r="IG795" s="253"/>
      <c r="IH795" s="253"/>
      <c r="II795" s="253"/>
      <c r="IJ795" s="253"/>
      <c r="IK795" s="253"/>
      <c r="IL795" s="253"/>
      <c r="IM795" s="253"/>
      <c r="IN795" s="253"/>
      <c r="IO795" s="253"/>
      <c r="IP795" s="253"/>
      <c r="IQ795" s="253"/>
      <c r="IR795" s="253"/>
      <c r="IS795" s="253"/>
      <c r="IT795" s="253"/>
      <c r="IU795" s="253"/>
      <c r="IV795" s="253"/>
      <c r="IW795" s="253"/>
      <c r="IX795" s="253"/>
      <c r="IY795" s="253"/>
      <c r="IZ795" s="253"/>
      <c r="JA795" s="253"/>
      <c r="JB795" s="253"/>
      <c r="JC795" s="253"/>
      <c r="JD795" s="253"/>
      <c r="JE795" s="253"/>
      <c r="JF795" s="253"/>
      <c r="JG795" s="253"/>
      <c r="JH795" s="253"/>
      <c r="JI795" s="253"/>
      <c r="JJ795" s="253"/>
      <c r="JK795" s="253"/>
      <c r="JL795" s="253"/>
      <c r="JM795" s="253"/>
      <c r="JN795" s="253"/>
      <c r="JO795" s="253"/>
      <c r="JP795" s="253"/>
      <c r="JQ795" s="253"/>
      <c r="JR795" s="253"/>
      <c r="JS795" s="253"/>
      <c r="JT795" s="253"/>
      <c r="JU795" s="253"/>
    </row>
    <row r="796" spans="1:281" s="252" customFormat="1" ht="15" customHeight="1" x14ac:dyDescent="0.25">
      <c r="A796" s="253"/>
      <c r="B796" s="253"/>
      <c r="C796" s="253"/>
      <c r="D796" s="253"/>
      <c r="E796" s="253"/>
      <c r="F796" s="253"/>
      <c r="G796" s="253"/>
      <c r="H796" s="253"/>
      <c r="I796" s="253"/>
      <c r="J796" s="253"/>
      <c r="K796" s="253"/>
      <c r="L796" s="253"/>
      <c r="M796" s="253"/>
      <c r="N796" s="253"/>
      <c r="O796" s="253"/>
      <c r="P796" s="253"/>
      <c r="Q796" s="253"/>
      <c r="R796" s="253"/>
      <c r="S796" s="253"/>
      <c r="T796" s="253"/>
      <c r="U796" s="253" t="s">
        <v>952</v>
      </c>
      <c r="V796" s="253"/>
      <c r="W796" s="253"/>
      <c r="X796" s="253"/>
      <c r="Y796" s="253"/>
      <c r="Z796" s="253"/>
      <c r="AA796" s="253"/>
      <c r="AB796" s="253"/>
      <c r="AC796" s="253" t="s">
        <v>357</v>
      </c>
      <c r="AD796" s="253"/>
      <c r="AE796" s="253"/>
      <c r="AF796" s="253"/>
      <c r="AG796" s="253"/>
      <c r="AH796" s="253"/>
      <c r="AI796" s="253"/>
      <c r="AJ796" s="253"/>
      <c r="AK796" s="253"/>
      <c r="AL796" s="253"/>
      <c r="AM796" s="253"/>
      <c r="AN796" s="253"/>
      <c r="AO796" s="253"/>
      <c r="AP796" s="253"/>
      <c r="AQ796" s="253"/>
      <c r="AR796" s="253"/>
      <c r="AS796" s="253"/>
      <c r="AT796" s="253"/>
      <c r="AU796" s="253"/>
      <c r="AV796" s="253"/>
      <c r="AW796" s="253"/>
      <c r="AX796" s="253"/>
      <c r="AY796" s="253"/>
      <c r="AZ796" s="253"/>
      <c r="BA796" s="253"/>
      <c r="BB796" s="253"/>
      <c r="BC796" s="253"/>
      <c r="BD796" s="253"/>
      <c r="BE796" s="253"/>
      <c r="BF796" s="253"/>
      <c r="BG796" s="253"/>
      <c r="BH796" s="253"/>
      <c r="BI796" s="253"/>
      <c r="BJ796" s="253"/>
      <c r="BK796" s="253"/>
      <c r="BL796" s="253"/>
      <c r="BM796" s="253"/>
      <c r="BN796" s="253"/>
      <c r="BO796" s="253"/>
      <c r="BP796" s="253"/>
      <c r="BQ796" s="253"/>
      <c r="BR796" s="253"/>
      <c r="BS796" s="253"/>
      <c r="BT796" s="253"/>
      <c r="BU796" s="253"/>
      <c r="BV796" s="253"/>
      <c r="BW796" s="253"/>
      <c r="BX796" s="253"/>
      <c r="BY796" s="253"/>
      <c r="BZ796" s="253"/>
      <c r="CA796" s="253"/>
      <c r="CB796" s="253"/>
      <c r="CC796" s="253"/>
      <c r="CD796" s="253"/>
      <c r="CE796" s="253"/>
      <c r="CF796" s="253"/>
      <c r="CG796" s="253"/>
      <c r="CH796" s="253"/>
      <c r="CI796" s="253"/>
      <c r="CJ796" s="253"/>
      <c r="CK796" s="253"/>
      <c r="CL796" s="253"/>
      <c r="CM796" s="253"/>
      <c r="CN796" s="253"/>
      <c r="CO796" s="253"/>
      <c r="CP796" s="253"/>
      <c r="CQ796" s="253"/>
      <c r="CR796" s="253"/>
      <c r="CS796" s="253"/>
      <c r="CT796" s="253"/>
      <c r="CU796" s="253"/>
      <c r="CV796" s="253"/>
      <c r="CW796" s="253"/>
      <c r="CX796" s="253"/>
      <c r="CY796" s="253"/>
      <c r="CZ796" s="253"/>
      <c r="DA796" s="253"/>
      <c r="DB796" s="253"/>
      <c r="DC796" s="253"/>
      <c r="DD796" s="253"/>
      <c r="DE796" s="253"/>
      <c r="DF796" s="253"/>
      <c r="DG796" s="253"/>
      <c r="DH796" s="253"/>
      <c r="DI796" s="253"/>
      <c r="DJ796" s="253"/>
      <c r="DK796" s="253"/>
      <c r="DL796" s="253"/>
      <c r="DM796" s="253"/>
      <c r="DN796" s="253"/>
      <c r="DO796" s="253"/>
      <c r="DP796" s="253"/>
      <c r="DQ796" s="253"/>
      <c r="DR796" s="253"/>
      <c r="DS796" s="253"/>
      <c r="DT796" s="253"/>
      <c r="DU796" s="253"/>
      <c r="DV796" s="253"/>
      <c r="DW796" s="253"/>
      <c r="DX796" s="253"/>
      <c r="DY796" s="253"/>
      <c r="DZ796" s="253"/>
      <c r="EA796" s="253"/>
      <c r="EB796" s="253"/>
      <c r="EC796" s="253"/>
      <c r="ED796" s="253"/>
      <c r="EE796" s="253"/>
      <c r="EF796" s="253"/>
      <c r="EG796" s="253"/>
      <c r="EH796" s="253"/>
      <c r="EI796" s="253"/>
      <c r="EJ796" s="253"/>
      <c r="EK796" s="253"/>
      <c r="EL796" s="253"/>
      <c r="EM796" s="253"/>
      <c r="EN796" s="253"/>
      <c r="EO796" s="253"/>
      <c r="EP796" s="253"/>
      <c r="EQ796" s="253"/>
      <c r="ER796" s="253"/>
      <c r="ES796" s="253"/>
      <c r="ET796" s="253"/>
      <c r="EU796" s="253"/>
      <c r="EV796" s="253"/>
      <c r="EW796" s="253"/>
      <c r="EX796" s="253"/>
      <c r="EY796" s="253"/>
      <c r="EZ796" s="253"/>
      <c r="FA796" s="253"/>
      <c r="FB796" s="253"/>
      <c r="FC796" s="253"/>
      <c r="FD796" s="253"/>
      <c r="FE796" s="253"/>
      <c r="FF796" s="253"/>
      <c r="FG796" s="253"/>
      <c r="FH796" s="253"/>
      <c r="FI796" s="253"/>
      <c r="FJ796" s="253"/>
      <c r="FK796" s="253"/>
      <c r="FL796" s="253"/>
      <c r="FM796" s="253"/>
      <c r="FN796" s="253"/>
      <c r="FO796" s="253"/>
      <c r="FP796" s="253"/>
      <c r="FQ796" s="253"/>
      <c r="FR796" s="253"/>
      <c r="FS796" s="253"/>
      <c r="FT796" s="253"/>
      <c r="FU796" s="253"/>
      <c r="FV796" s="253"/>
      <c r="FW796" s="253"/>
      <c r="FX796" s="253"/>
      <c r="FY796" s="253"/>
      <c r="FZ796" s="253"/>
      <c r="GA796" s="253"/>
      <c r="GB796" s="253"/>
      <c r="GC796" s="253"/>
      <c r="GD796" s="253"/>
      <c r="GE796" s="253"/>
      <c r="GF796" s="253"/>
      <c r="GG796" s="253"/>
      <c r="GH796" s="253"/>
      <c r="GI796" s="253"/>
      <c r="GJ796" s="253"/>
      <c r="GK796" s="253"/>
      <c r="GL796" s="253"/>
      <c r="GM796" s="253"/>
      <c r="GN796" s="253"/>
      <c r="GO796" s="253"/>
      <c r="GP796" s="253"/>
      <c r="GQ796" s="253"/>
      <c r="GR796" s="253"/>
      <c r="GS796" s="253"/>
      <c r="GT796" s="253"/>
      <c r="GU796" s="253"/>
      <c r="GV796" s="253"/>
      <c r="GW796" s="253"/>
      <c r="GX796" s="253"/>
      <c r="GY796" s="253"/>
      <c r="GZ796" s="253"/>
      <c r="HA796" s="253"/>
      <c r="HB796" s="253"/>
      <c r="HC796" s="253"/>
      <c r="HD796" s="253"/>
      <c r="HE796" s="253"/>
      <c r="HF796" s="253"/>
      <c r="HG796" s="253"/>
      <c r="HH796" s="253"/>
      <c r="HI796" s="253"/>
      <c r="HJ796" s="253"/>
      <c r="HK796" s="253"/>
      <c r="HL796" s="253"/>
      <c r="HM796" s="253"/>
      <c r="HN796" s="253"/>
      <c r="HO796" s="253"/>
      <c r="HP796" s="253"/>
      <c r="HQ796" s="253"/>
      <c r="HR796" s="253"/>
      <c r="HS796" s="253"/>
      <c r="HT796" s="253"/>
      <c r="HU796" s="253"/>
      <c r="HV796" s="253"/>
      <c r="HW796" s="253"/>
      <c r="HX796" s="253"/>
      <c r="HY796" s="253"/>
      <c r="HZ796" s="253"/>
      <c r="IA796" s="253"/>
      <c r="IB796" s="253"/>
      <c r="IC796" s="253"/>
      <c r="ID796" s="253"/>
      <c r="IE796" s="253"/>
      <c r="IF796" s="253"/>
      <c r="IG796" s="253"/>
      <c r="IH796" s="253"/>
      <c r="II796" s="253"/>
      <c r="IJ796" s="253"/>
      <c r="IK796" s="253"/>
      <c r="IL796" s="253"/>
      <c r="IM796" s="253"/>
      <c r="IN796" s="253"/>
      <c r="IO796" s="253"/>
      <c r="IP796" s="253"/>
      <c r="IQ796" s="253"/>
      <c r="IR796" s="253"/>
      <c r="IS796" s="253"/>
      <c r="IT796" s="253"/>
      <c r="IU796" s="253"/>
      <c r="IV796" s="253"/>
      <c r="IW796" s="253"/>
      <c r="IX796" s="253"/>
      <c r="IY796" s="253"/>
      <c r="IZ796" s="253"/>
      <c r="JA796" s="253"/>
      <c r="JB796" s="253"/>
      <c r="JC796" s="253"/>
      <c r="JD796" s="253"/>
      <c r="JE796" s="253"/>
      <c r="JF796" s="253"/>
      <c r="JG796" s="253"/>
      <c r="JH796" s="253"/>
      <c r="JI796" s="253"/>
      <c r="JJ796" s="253"/>
      <c r="JK796" s="253"/>
      <c r="JL796" s="253"/>
      <c r="JM796" s="253"/>
      <c r="JN796" s="253"/>
      <c r="JO796" s="253"/>
      <c r="JP796" s="253"/>
      <c r="JQ796" s="253"/>
      <c r="JR796" s="253"/>
      <c r="JS796" s="253"/>
      <c r="JT796" s="253"/>
      <c r="JU796" s="253"/>
    </row>
    <row r="797" spans="1:281" s="252" customFormat="1" ht="15" customHeight="1" x14ac:dyDescent="0.25">
      <c r="A797" s="253"/>
      <c r="B797" s="253"/>
      <c r="C797" s="253"/>
      <c r="D797" s="253"/>
      <c r="E797" s="253"/>
      <c r="F797" s="253"/>
      <c r="G797" s="253"/>
      <c r="H797" s="253"/>
      <c r="I797" s="253"/>
      <c r="J797" s="253"/>
      <c r="K797" s="253"/>
      <c r="L797" s="253"/>
      <c r="M797" s="253"/>
      <c r="N797" s="253"/>
      <c r="O797" s="253"/>
      <c r="P797" s="253"/>
      <c r="Q797" s="253"/>
      <c r="R797" s="253"/>
      <c r="S797" s="253"/>
      <c r="T797" s="253"/>
      <c r="U797" s="253" t="s">
        <v>953</v>
      </c>
      <c r="V797" s="253"/>
      <c r="W797" s="253"/>
      <c r="X797" s="253"/>
      <c r="Y797" s="253"/>
      <c r="Z797" s="253"/>
      <c r="AA797" s="253"/>
      <c r="AB797" s="253"/>
      <c r="AC797" s="253" t="s">
        <v>320</v>
      </c>
      <c r="AD797" s="253"/>
      <c r="AE797" s="253"/>
      <c r="AF797" s="253"/>
      <c r="AG797" s="253"/>
      <c r="AH797" s="253"/>
      <c r="AI797" s="253"/>
      <c r="AJ797" s="253"/>
      <c r="AK797" s="253"/>
      <c r="AL797" s="253"/>
      <c r="AM797" s="253"/>
      <c r="AN797" s="253"/>
      <c r="AO797" s="253"/>
      <c r="AP797" s="253"/>
      <c r="AQ797" s="253"/>
      <c r="AR797" s="253"/>
      <c r="AS797" s="253"/>
      <c r="AT797" s="253"/>
      <c r="AU797" s="253"/>
      <c r="AV797" s="253"/>
      <c r="AW797" s="253"/>
      <c r="AX797" s="253"/>
      <c r="AY797" s="253"/>
      <c r="AZ797" s="253"/>
      <c r="BA797" s="253"/>
      <c r="BB797" s="253"/>
      <c r="BC797" s="253"/>
      <c r="BD797" s="253"/>
      <c r="BE797" s="253"/>
      <c r="BF797" s="253"/>
      <c r="BG797" s="253"/>
      <c r="BH797" s="253"/>
      <c r="BI797" s="253"/>
      <c r="BJ797" s="253"/>
      <c r="BK797" s="253"/>
      <c r="BL797" s="253"/>
      <c r="BM797" s="253"/>
      <c r="BN797" s="253"/>
      <c r="BO797" s="253"/>
      <c r="BP797" s="253"/>
      <c r="BQ797" s="253"/>
      <c r="BR797" s="253"/>
      <c r="BS797" s="253"/>
      <c r="BT797" s="253"/>
      <c r="BU797" s="253"/>
      <c r="BV797" s="253"/>
      <c r="BW797" s="253"/>
      <c r="BX797" s="253"/>
      <c r="BY797" s="253"/>
      <c r="BZ797" s="253"/>
      <c r="CA797" s="253"/>
      <c r="CB797" s="253"/>
      <c r="CC797" s="253"/>
      <c r="CD797" s="253"/>
      <c r="CE797" s="253"/>
      <c r="CF797" s="253"/>
      <c r="CG797" s="253"/>
      <c r="CH797" s="253"/>
      <c r="CI797" s="253"/>
      <c r="CJ797" s="253"/>
      <c r="CK797" s="253"/>
      <c r="CL797" s="253"/>
      <c r="CM797" s="253"/>
      <c r="CN797" s="253"/>
      <c r="CO797" s="253"/>
      <c r="CP797" s="253"/>
      <c r="CQ797" s="253"/>
      <c r="CR797" s="253"/>
      <c r="CS797" s="253"/>
      <c r="CT797" s="253"/>
      <c r="CU797" s="253"/>
      <c r="CV797" s="253"/>
      <c r="CW797" s="253"/>
      <c r="CX797" s="253"/>
      <c r="CY797" s="253"/>
      <c r="CZ797" s="253"/>
      <c r="DA797" s="253"/>
      <c r="DB797" s="253"/>
      <c r="DC797" s="253"/>
      <c r="DD797" s="253"/>
      <c r="DE797" s="253"/>
      <c r="DF797" s="253"/>
      <c r="DG797" s="253"/>
      <c r="DH797" s="253"/>
      <c r="DI797" s="253"/>
      <c r="DJ797" s="253"/>
      <c r="DK797" s="253"/>
      <c r="DL797" s="253"/>
      <c r="DM797" s="253"/>
      <c r="DN797" s="253"/>
      <c r="DO797" s="253"/>
      <c r="DP797" s="253"/>
      <c r="DQ797" s="253"/>
      <c r="DR797" s="253"/>
      <c r="DS797" s="253"/>
      <c r="DT797" s="253"/>
      <c r="DU797" s="253"/>
      <c r="DV797" s="253"/>
      <c r="DW797" s="253"/>
      <c r="DX797" s="253"/>
      <c r="DY797" s="253"/>
      <c r="DZ797" s="253"/>
      <c r="EA797" s="253"/>
      <c r="EB797" s="253"/>
      <c r="EC797" s="253"/>
      <c r="ED797" s="253"/>
      <c r="EE797" s="253"/>
      <c r="EF797" s="253"/>
      <c r="EG797" s="253"/>
      <c r="EH797" s="253"/>
      <c r="EI797" s="253"/>
      <c r="EJ797" s="253"/>
      <c r="EK797" s="253"/>
      <c r="EL797" s="253"/>
      <c r="EM797" s="253"/>
      <c r="EN797" s="253"/>
      <c r="EO797" s="253"/>
      <c r="EP797" s="253"/>
      <c r="EQ797" s="253"/>
      <c r="ER797" s="253"/>
      <c r="ES797" s="253"/>
      <c r="ET797" s="253"/>
      <c r="EU797" s="253"/>
      <c r="EV797" s="253"/>
      <c r="EW797" s="253"/>
      <c r="EX797" s="253"/>
      <c r="EY797" s="253"/>
      <c r="EZ797" s="253"/>
      <c r="FA797" s="253"/>
      <c r="FB797" s="253"/>
      <c r="FC797" s="253"/>
      <c r="FD797" s="253"/>
      <c r="FE797" s="253"/>
      <c r="FF797" s="253"/>
      <c r="FG797" s="253"/>
      <c r="FH797" s="253"/>
      <c r="FI797" s="253"/>
      <c r="FJ797" s="253"/>
      <c r="FK797" s="253"/>
      <c r="FL797" s="253"/>
      <c r="FM797" s="253"/>
      <c r="FN797" s="253"/>
      <c r="FO797" s="253"/>
      <c r="FP797" s="253"/>
      <c r="FQ797" s="253"/>
      <c r="FR797" s="253"/>
      <c r="FS797" s="253"/>
      <c r="FT797" s="253"/>
      <c r="FU797" s="253"/>
      <c r="FV797" s="253"/>
      <c r="FW797" s="253"/>
      <c r="FX797" s="253"/>
      <c r="FY797" s="253"/>
      <c r="FZ797" s="253"/>
      <c r="GA797" s="253"/>
      <c r="GB797" s="253"/>
      <c r="GC797" s="253"/>
      <c r="GD797" s="253"/>
      <c r="GE797" s="253"/>
      <c r="GF797" s="253"/>
      <c r="GG797" s="253"/>
      <c r="GH797" s="253"/>
      <c r="GI797" s="253"/>
      <c r="GJ797" s="253"/>
      <c r="GK797" s="253"/>
      <c r="GL797" s="253"/>
      <c r="GM797" s="253"/>
      <c r="GN797" s="253"/>
      <c r="GO797" s="253"/>
      <c r="GP797" s="253"/>
      <c r="GQ797" s="253"/>
      <c r="GR797" s="253"/>
      <c r="GS797" s="253"/>
      <c r="GT797" s="253"/>
      <c r="GU797" s="253"/>
      <c r="GV797" s="253"/>
      <c r="GW797" s="253"/>
      <c r="GX797" s="253"/>
      <c r="GY797" s="253"/>
      <c r="GZ797" s="253"/>
      <c r="HA797" s="253"/>
      <c r="HB797" s="253"/>
      <c r="HC797" s="253"/>
      <c r="HD797" s="253"/>
      <c r="HE797" s="253"/>
      <c r="HF797" s="253"/>
      <c r="HG797" s="253"/>
      <c r="HH797" s="253"/>
      <c r="HI797" s="253"/>
      <c r="HJ797" s="253"/>
      <c r="HK797" s="253"/>
      <c r="HL797" s="253"/>
      <c r="HM797" s="253"/>
      <c r="HN797" s="253"/>
      <c r="HO797" s="253"/>
      <c r="HP797" s="253"/>
      <c r="HQ797" s="253"/>
      <c r="HR797" s="253"/>
      <c r="HS797" s="253"/>
      <c r="HT797" s="253"/>
      <c r="HU797" s="253"/>
      <c r="HV797" s="253"/>
      <c r="HW797" s="253"/>
      <c r="HX797" s="253"/>
      <c r="HY797" s="253"/>
      <c r="HZ797" s="253"/>
      <c r="IA797" s="253"/>
      <c r="IB797" s="253"/>
      <c r="IC797" s="253"/>
      <c r="ID797" s="253"/>
      <c r="IE797" s="253"/>
      <c r="IF797" s="253"/>
      <c r="IG797" s="253"/>
      <c r="IH797" s="253"/>
      <c r="II797" s="253"/>
      <c r="IJ797" s="253"/>
      <c r="IK797" s="253"/>
      <c r="IL797" s="253"/>
      <c r="IM797" s="253"/>
      <c r="IN797" s="253"/>
      <c r="IO797" s="253"/>
      <c r="IP797" s="253"/>
      <c r="IQ797" s="253"/>
      <c r="IR797" s="253"/>
      <c r="IS797" s="253"/>
      <c r="IT797" s="253"/>
      <c r="IU797" s="253"/>
      <c r="IV797" s="253"/>
      <c r="IW797" s="253"/>
      <c r="IX797" s="253"/>
      <c r="IY797" s="253"/>
      <c r="IZ797" s="253"/>
      <c r="JA797" s="253"/>
      <c r="JB797" s="253"/>
      <c r="JC797" s="253"/>
      <c r="JD797" s="253"/>
      <c r="JE797" s="253"/>
      <c r="JF797" s="253"/>
      <c r="JG797" s="253"/>
      <c r="JH797" s="253"/>
      <c r="JI797" s="253"/>
      <c r="JJ797" s="253"/>
      <c r="JK797" s="253"/>
      <c r="JL797" s="253"/>
      <c r="JM797" s="253"/>
      <c r="JN797" s="253"/>
      <c r="JO797" s="253"/>
      <c r="JP797" s="253"/>
      <c r="JQ797" s="253"/>
      <c r="JR797" s="253"/>
      <c r="JS797" s="253"/>
      <c r="JT797" s="253"/>
      <c r="JU797" s="253"/>
    </row>
    <row r="798" spans="1:281" s="252" customFormat="1" ht="15" customHeight="1" x14ac:dyDescent="0.25">
      <c r="A798" s="253"/>
      <c r="B798" s="253"/>
      <c r="C798" s="253"/>
      <c r="D798" s="253"/>
      <c r="E798" s="253"/>
      <c r="F798" s="253"/>
      <c r="G798" s="253"/>
      <c r="H798" s="253"/>
      <c r="I798" s="253"/>
      <c r="J798" s="253"/>
      <c r="K798" s="253"/>
      <c r="L798" s="253"/>
      <c r="M798" s="253"/>
      <c r="N798" s="253"/>
      <c r="O798" s="253"/>
      <c r="P798" s="253"/>
      <c r="Q798" s="253"/>
      <c r="R798" s="253"/>
      <c r="S798" s="253"/>
      <c r="T798" s="253"/>
      <c r="U798" s="253" t="s">
        <v>954</v>
      </c>
      <c r="V798" s="253"/>
      <c r="W798" s="253"/>
      <c r="X798" s="253"/>
      <c r="Y798" s="253"/>
      <c r="Z798" s="253"/>
      <c r="AA798" s="253"/>
      <c r="AB798" s="253"/>
      <c r="AC798" s="253" t="s">
        <v>316</v>
      </c>
      <c r="AD798" s="253"/>
      <c r="AE798" s="253"/>
      <c r="AF798" s="253"/>
      <c r="AG798" s="253"/>
      <c r="AH798" s="253"/>
      <c r="AI798" s="253"/>
      <c r="AJ798" s="253"/>
      <c r="AK798" s="253"/>
      <c r="AL798" s="253"/>
      <c r="AM798" s="253"/>
      <c r="AN798" s="253"/>
      <c r="AO798" s="253"/>
      <c r="AP798" s="253"/>
      <c r="AQ798" s="253"/>
      <c r="AR798" s="253"/>
      <c r="AS798" s="253"/>
      <c r="AT798" s="253"/>
      <c r="AU798" s="253"/>
      <c r="AV798" s="253"/>
      <c r="AW798" s="253"/>
      <c r="AX798" s="253"/>
      <c r="AY798" s="253"/>
      <c r="AZ798" s="253"/>
      <c r="BA798" s="253"/>
      <c r="BB798" s="253"/>
      <c r="BC798" s="253"/>
      <c r="BD798" s="253"/>
      <c r="BE798" s="253"/>
      <c r="BF798" s="253"/>
      <c r="BG798" s="253"/>
      <c r="BH798" s="253"/>
      <c r="BI798" s="253"/>
      <c r="BJ798" s="253"/>
      <c r="BK798" s="253"/>
      <c r="BL798" s="253"/>
      <c r="BM798" s="253"/>
      <c r="BN798" s="253"/>
      <c r="BO798" s="253"/>
      <c r="BP798" s="253"/>
      <c r="BQ798" s="253"/>
      <c r="BR798" s="253"/>
      <c r="BS798" s="253"/>
      <c r="BT798" s="253"/>
      <c r="BU798" s="253"/>
      <c r="BV798" s="253"/>
      <c r="BW798" s="253"/>
      <c r="BX798" s="253"/>
      <c r="BY798" s="253"/>
      <c r="BZ798" s="253"/>
      <c r="CA798" s="253"/>
      <c r="CB798" s="253"/>
      <c r="CC798" s="253"/>
      <c r="CD798" s="253"/>
      <c r="CE798" s="253"/>
      <c r="CF798" s="253"/>
      <c r="CG798" s="253"/>
      <c r="CH798" s="253"/>
      <c r="CI798" s="253"/>
      <c r="CJ798" s="253"/>
      <c r="CK798" s="253"/>
      <c r="CL798" s="253"/>
      <c r="CM798" s="253"/>
      <c r="CN798" s="253"/>
      <c r="CO798" s="253"/>
      <c r="CP798" s="253"/>
      <c r="CQ798" s="253"/>
      <c r="CR798" s="253"/>
      <c r="CS798" s="253"/>
      <c r="CT798" s="253"/>
      <c r="CU798" s="253"/>
      <c r="CV798" s="253"/>
      <c r="CW798" s="253"/>
      <c r="CX798" s="253"/>
      <c r="CY798" s="253"/>
      <c r="CZ798" s="253"/>
      <c r="DA798" s="253"/>
      <c r="DB798" s="253"/>
      <c r="DC798" s="253"/>
      <c r="DD798" s="253"/>
      <c r="DE798" s="253"/>
      <c r="DF798" s="253"/>
      <c r="DG798" s="253"/>
      <c r="DH798" s="253"/>
      <c r="DI798" s="253"/>
      <c r="DJ798" s="253"/>
      <c r="DK798" s="253"/>
      <c r="DL798" s="253"/>
      <c r="DM798" s="253"/>
      <c r="DN798" s="253"/>
      <c r="DO798" s="253"/>
      <c r="DP798" s="253"/>
      <c r="DQ798" s="253"/>
      <c r="DR798" s="253"/>
      <c r="DS798" s="253"/>
      <c r="DT798" s="253"/>
      <c r="DU798" s="253"/>
      <c r="DV798" s="253"/>
      <c r="DW798" s="253"/>
      <c r="DX798" s="253"/>
      <c r="DY798" s="253"/>
      <c r="DZ798" s="253"/>
      <c r="EA798" s="253"/>
      <c r="EB798" s="253"/>
      <c r="EC798" s="253"/>
      <c r="ED798" s="253"/>
      <c r="EE798" s="253"/>
      <c r="EF798" s="253"/>
      <c r="EG798" s="253"/>
      <c r="EH798" s="253"/>
      <c r="EI798" s="253"/>
      <c r="EJ798" s="253"/>
      <c r="EK798" s="253"/>
      <c r="EL798" s="253"/>
      <c r="EM798" s="253"/>
      <c r="EN798" s="253"/>
      <c r="EO798" s="253"/>
      <c r="EP798" s="253"/>
      <c r="EQ798" s="253"/>
      <c r="ER798" s="253"/>
      <c r="ES798" s="253"/>
      <c r="ET798" s="253"/>
      <c r="EU798" s="253"/>
      <c r="EV798" s="253"/>
      <c r="EW798" s="253"/>
      <c r="EX798" s="253"/>
      <c r="EY798" s="253"/>
      <c r="EZ798" s="253"/>
      <c r="FA798" s="253"/>
      <c r="FB798" s="253"/>
      <c r="FC798" s="253"/>
      <c r="FD798" s="253"/>
      <c r="FE798" s="253"/>
      <c r="FF798" s="253"/>
      <c r="FG798" s="253"/>
      <c r="FH798" s="253"/>
      <c r="FI798" s="253"/>
      <c r="FJ798" s="253"/>
      <c r="FK798" s="253"/>
      <c r="FL798" s="253"/>
      <c r="FM798" s="253"/>
      <c r="FN798" s="253"/>
      <c r="FO798" s="253"/>
      <c r="FP798" s="253"/>
      <c r="FQ798" s="253"/>
      <c r="FR798" s="253"/>
      <c r="FS798" s="253"/>
      <c r="FT798" s="253"/>
      <c r="FU798" s="253"/>
      <c r="FV798" s="253"/>
      <c r="FW798" s="253"/>
      <c r="FX798" s="253"/>
      <c r="FY798" s="253"/>
      <c r="FZ798" s="253"/>
      <c r="GA798" s="253"/>
      <c r="GB798" s="253"/>
      <c r="GC798" s="253"/>
      <c r="GD798" s="253"/>
      <c r="GE798" s="253"/>
      <c r="GF798" s="253"/>
      <c r="GG798" s="253"/>
      <c r="GH798" s="253"/>
      <c r="GI798" s="253"/>
      <c r="GJ798" s="253"/>
      <c r="GK798" s="253"/>
      <c r="GL798" s="253"/>
      <c r="GM798" s="253"/>
      <c r="GN798" s="253"/>
      <c r="GO798" s="253"/>
      <c r="GP798" s="253"/>
      <c r="GQ798" s="253"/>
      <c r="GR798" s="253"/>
      <c r="GS798" s="253"/>
      <c r="GT798" s="253"/>
      <c r="GU798" s="253"/>
      <c r="GV798" s="253"/>
      <c r="GW798" s="253"/>
      <c r="GX798" s="253"/>
      <c r="GY798" s="253"/>
      <c r="GZ798" s="253"/>
      <c r="HA798" s="253"/>
      <c r="HB798" s="253"/>
      <c r="HC798" s="253"/>
      <c r="HD798" s="253"/>
      <c r="HE798" s="253"/>
      <c r="HF798" s="253"/>
      <c r="HG798" s="253"/>
      <c r="HH798" s="253"/>
      <c r="HI798" s="253"/>
      <c r="HJ798" s="253"/>
      <c r="HK798" s="253"/>
      <c r="HL798" s="253"/>
      <c r="HM798" s="253"/>
      <c r="HN798" s="253"/>
      <c r="HO798" s="253"/>
      <c r="HP798" s="253"/>
      <c r="HQ798" s="253"/>
      <c r="HR798" s="253"/>
      <c r="HS798" s="253"/>
      <c r="HT798" s="253"/>
      <c r="HU798" s="253"/>
      <c r="HV798" s="253"/>
      <c r="HW798" s="253"/>
      <c r="HX798" s="253"/>
      <c r="HY798" s="253"/>
      <c r="HZ798" s="253"/>
      <c r="IA798" s="253"/>
      <c r="IB798" s="253"/>
      <c r="IC798" s="253"/>
      <c r="ID798" s="253"/>
      <c r="IE798" s="253"/>
      <c r="IF798" s="253"/>
      <c r="IG798" s="253"/>
      <c r="IH798" s="253"/>
      <c r="II798" s="253"/>
      <c r="IJ798" s="253"/>
      <c r="IK798" s="253"/>
      <c r="IL798" s="253"/>
      <c r="IM798" s="253"/>
      <c r="IN798" s="253"/>
      <c r="IO798" s="253"/>
      <c r="IP798" s="253"/>
      <c r="IQ798" s="253"/>
      <c r="IR798" s="253"/>
      <c r="IS798" s="253"/>
      <c r="IT798" s="253"/>
      <c r="IU798" s="253"/>
      <c r="IV798" s="253"/>
      <c r="IW798" s="253"/>
      <c r="IX798" s="253"/>
      <c r="IY798" s="253"/>
      <c r="IZ798" s="253"/>
      <c r="JA798" s="253"/>
      <c r="JB798" s="253"/>
      <c r="JC798" s="253"/>
      <c r="JD798" s="253"/>
      <c r="JE798" s="253"/>
      <c r="JF798" s="253"/>
      <c r="JG798" s="253"/>
      <c r="JH798" s="253"/>
      <c r="JI798" s="253"/>
      <c r="JJ798" s="253"/>
      <c r="JK798" s="253"/>
      <c r="JL798" s="253"/>
      <c r="JM798" s="253"/>
      <c r="JN798" s="253"/>
      <c r="JO798" s="253"/>
      <c r="JP798" s="253"/>
      <c r="JQ798" s="253"/>
      <c r="JR798" s="253"/>
      <c r="JS798" s="253"/>
      <c r="JT798" s="253"/>
      <c r="JU798" s="253"/>
    </row>
    <row r="799" spans="1:281" s="252" customFormat="1" ht="15" customHeight="1" x14ac:dyDescent="0.25">
      <c r="A799" s="253"/>
      <c r="B799" s="253"/>
      <c r="C799" s="253"/>
      <c r="D799" s="253"/>
      <c r="E799" s="253"/>
      <c r="F799" s="253"/>
      <c r="G799" s="253"/>
      <c r="H799" s="253"/>
      <c r="I799" s="253"/>
      <c r="J799" s="253"/>
      <c r="K799" s="253"/>
      <c r="L799" s="253"/>
      <c r="M799" s="253"/>
      <c r="N799" s="253"/>
      <c r="O799" s="253"/>
      <c r="P799" s="253"/>
      <c r="Q799" s="253"/>
      <c r="R799" s="253"/>
      <c r="S799" s="253"/>
      <c r="T799" s="253"/>
      <c r="U799" s="253" t="s">
        <v>955</v>
      </c>
      <c r="V799" s="253"/>
      <c r="W799" s="253"/>
      <c r="X799" s="253"/>
      <c r="Y799" s="253"/>
      <c r="Z799" s="253"/>
      <c r="AA799" s="253"/>
      <c r="AB799" s="253"/>
      <c r="AC799" s="253" t="s">
        <v>393</v>
      </c>
      <c r="AD799" s="253"/>
      <c r="AE799" s="253"/>
      <c r="AF799" s="253"/>
      <c r="AG799" s="253"/>
      <c r="AH799" s="253"/>
      <c r="AI799" s="253"/>
      <c r="AJ799" s="253"/>
      <c r="AK799" s="253"/>
      <c r="AL799" s="253"/>
      <c r="AM799" s="253"/>
      <c r="AN799" s="253"/>
      <c r="AO799" s="253"/>
      <c r="AP799" s="253"/>
      <c r="AQ799" s="253"/>
      <c r="AR799" s="253"/>
      <c r="AS799" s="253"/>
      <c r="AT799" s="253"/>
      <c r="AU799" s="253"/>
      <c r="AV799" s="253"/>
      <c r="AW799" s="253"/>
      <c r="AX799" s="253"/>
      <c r="AY799" s="253"/>
      <c r="AZ799" s="253"/>
      <c r="BA799" s="253"/>
      <c r="BB799" s="253"/>
      <c r="BC799" s="253"/>
      <c r="BD799" s="253"/>
      <c r="BE799" s="253"/>
      <c r="BF799" s="253"/>
      <c r="BG799" s="253"/>
      <c r="BH799" s="253"/>
      <c r="BI799" s="253"/>
      <c r="BJ799" s="253"/>
      <c r="BK799" s="253"/>
      <c r="BL799" s="253"/>
      <c r="BM799" s="253"/>
      <c r="BN799" s="253"/>
      <c r="BO799" s="253"/>
      <c r="BP799" s="253"/>
      <c r="BQ799" s="253"/>
      <c r="BR799" s="253"/>
      <c r="BS799" s="253"/>
      <c r="BT799" s="253"/>
      <c r="BU799" s="253"/>
      <c r="BV799" s="253"/>
      <c r="BW799" s="253"/>
      <c r="BX799" s="253"/>
      <c r="BY799" s="253"/>
      <c r="BZ799" s="253"/>
      <c r="CA799" s="253"/>
      <c r="CB799" s="253"/>
      <c r="CC799" s="253"/>
      <c r="CD799" s="253"/>
      <c r="CE799" s="253"/>
      <c r="CF799" s="253"/>
      <c r="CG799" s="253"/>
      <c r="CH799" s="253"/>
      <c r="CI799" s="253"/>
      <c r="CJ799" s="253"/>
      <c r="CK799" s="253"/>
      <c r="CL799" s="253"/>
      <c r="CM799" s="253"/>
      <c r="CN799" s="253"/>
      <c r="CO799" s="253"/>
      <c r="CP799" s="253"/>
      <c r="CQ799" s="253"/>
      <c r="CR799" s="253"/>
      <c r="CS799" s="253"/>
      <c r="CT799" s="253"/>
      <c r="CU799" s="253"/>
      <c r="CV799" s="253"/>
      <c r="CW799" s="253"/>
      <c r="CX799" s="253"/>
      <c r="CY799" s="253"/>
      <c r="CZ799" s="253"/>
      <c r="DA799" s="253"/>
      <c r="DB799" s="253"/>
      <c r="DC799" s="253"/>
      <c r="DD799" s="253"/>
      <c r="DE799" s="253"/>
      <c r="DF799" s="253"/>
      <c r="DG799" s="253"/>
      <c r="DH799" s="253"/>
      <c r="DI799" s="253"/>
      <c r="DJ799" s="253"/>
      <c r="DK799" s="253"/>
      <c r="DL799" s="253"/>
      <c r="DM799" s="253"/>
      <c r="DN799" s="253"/>
      <c r="DO799" s="253"/>
      <c r="DP799" s="253"/>
      <c r="DQ799" s="253"/>
      <c r="DR799" s="253"/>
      <c r="DS799" s="253"/>
      <c r="DT799" s="253"/>
      <c r="DU799" s="253"/>
      <c r="DV799" s="253"/>
      <c r="DW799" s="253"/>
      <c r="DX799" s="253"/>
      <c r="DY799" s="253"/>
      <c r="DZ799" s="253"/>
      <c r="EA799" s="253"/>
      <c r="EB799" s="253"/>
      <c r="EC799" s="253"/>
      <c r="ED799" s="253"/>
      <c r="EE799" s="253"/>
      <c r="EF799" s="253"/>
      <c r="EG799" s="253"/>
      <c r="EH799" s="253"/>
      <c r="EI799" s="253"/>
      <c r="EJ799" s="253"/>
      <c r="EK799" s="253"/>
      <c r="EL799" s="253"/>
      <c r="EM799" s="253"/>
      <c r="EN799" s="253"/>
      <c r="EO799" s="253"/>
      <c r="EP799" s="253"/>
      <c r="EQ799" s="253"/>
      <c r="ER799" s="253"/>
      <c r="ES799" s="253"/>
      <c r="ET799" s="253"/>
      <c r="EU799" s="253"/>
      <c r="EV799" s="253"/>
      <c r="EW799" s="253"/>
      <c r="EX799" s="253"/>
      <c r="EY799" s="253"/>
      <c r="EZ799" s="253"/>
      <c r="FA799" s="253"/>
      <c r="FB799" s="253"/>
      <c r="FC799" s="253"/>
      <c r="FD799" s="253"/>
      <c r="FE799" s="253"/>
      <c r="FF799" s="253"/>
      <c r="FG799" s="253"/>
      <c r="FH799" s="253"/>
      <c r="FI799" s="253"/>
      <c r="FJ799" s="253"/>
      <c r="FK799" s="253"/>
      <c r="FL799" s="253"/>
      <c r="FM799" s="253"/>
      <c r="FN799" s="253"/>
      <c r="FO799" s="253"/>
      <c r="FP799" s="253"/>
      <c r="FQ799" s="253"/>
      <c r="FR799" s="253"/>
      <c r="FS799" s="253"/>
      <c r="FT799" s="253"/>
      <c r="FU799" s="253"/>
      <c r="FV799" s="253"/>
      <c r="FW799" s="253"/>
      <c r="FX799" s="253"/>
      <c r="FY799" s="253"/>
      <c r="FZ799" s="253"/>
      <c r="GA799" s="253"/>
      <c r="GB799" s="253"/>
      <c r="GC799" s="253"/>
      <c r="GD799" s="253"/>
      <c r="GE799" s="253"/>
      <c r="GF799" s="253"/>
      <c r="GG799" s="253"/>
      <c r="GH799" s="253"/>
      <c r="GI799" s="253"/>
      <c r="GJ799" s="253"/>
      <c r="GK799" s="253"/>
      <c r="GL799" s="253"/>
      <c r="GM799" s="253"/>
      <c r="GN799" s="253"/>
      <c r="GO799" s="253"/>
      <c r="GP799" s="253"/>
      <c r="GQ799" s="253"/>
      <c r="GR799" s="253"/>
      <c r="GS799" s="253"/>
      <c r="GT799" s="253"/>
      <c r="GU799" s="253"/>
      <c r="GV799" s="253"/>
      <c r="GW799" s="253"/>
      <c r="GX799" s="253"/>
      <c r="GY799" s="253"/>
      <c r="GZ799" s="253"/>
      <c r="HA799" s="253"/>
      <c r="HB799" s="253"/>
      <c r="HC799" s="253"/>
      <c r="HD799" s="253"/>
      <c r="HE799" s="253"/>
      <c r="HF799" s="253"/>
      <c r="HG799" s="253"/>
      <c r="HH799" s="253"/>
      <c r="HI799" s="253"/>
      <c r="HJ799" s="253"/>
      <c r="HK799" s="253"/>
      <c r="HL799" s="253"/>
      <c r="HM799" s="253"/>
      <c r="HN799" s="253"/>
      <c r="HO799" s="253"/>
      <c r="HP799" s="253"/>
      <c r="HQ799" s="253"/>
      <c r="HR799" s="253"/>
      <c r="HS799" s="253"/>
      <c r="HT799" s="253"/>
      <c r="HU799" s="253"/>
      <c r="HV799" s="253"/>
      <c r="HW799" s="253"/>
      <c r="HX799" s="253"/>
      <c r="HY799" s="253"/>
      <c r="HZ799" s="253"/>
      <c r="IA799" s="253"/>
      <c r="IB799" s="253"/>
      <c r="IC799" s="253"/>
      <c r="ID799" s="253"/>
      <c r="IE799" s="253"/>
      <c r="IF799" s="253"/>
      <c r="IG799" s="253"/>
      <c r="IH799" s="253"/>
      <c r="II799" s="253"/>
      <c r="IJ799" s="253"/>
      <c r="IK799" s="253"/>
      <c r="IL799" s="253"/>
      <c r="IM799" s="253"/>
      <c r="IN799" s="253"/>
      <c r="IO799" s="253"/>
      <c r="IP799" s="253"/>
      <c r="IQ799" s="253"/>
      <c r="IR799" s="253"/>
      <c r="IS799" s="253"/>
      <c r="IT799" s="253"/>
      <c r="IU799" s="253"/>
      <c r="IV799" s="253"/>
      <c r="IW799" s="253"/>
      <c r="IX799" s="253"/>
      <c r="IY799" s="253"/>
      <c r="IZ799" s="253"/>
      <c r="JA799" s="253"/>
      <c r="JB799" s="253"/>
      <c r="JC799" s="253"/>
      <c r="JD799" s="253"/>
      <c r="JE799" s="253"/>
      <c r="JF799" s="253"/>
      <c r="JG799" s="253"/>
      <c r="JH799" s="253"/>
      <c r="JI799" s="253"/>
      <c r="JJ799" s="253"/>
      <c r="JK799" s="253"/>
      <c r="JL799" s="253"/>
      <c r="JM799" s="253"/>
      <c r="JN799" s="253"/>
      <c r="JO799" s="253"/>
      <c r="JP799" s="253"/>
      <c r="JQ799" s="253"/>
      <c r="JR799" s="253"/>
      <c r="JS799" s="253"/>
      <c r="JT799" s="253"/>
      <c r="JU799" s="253"/>
    </row>
    <row r="800" spans="1:281" s="252" customFormat="1" ht="15" customHeight="1" x14ac:dyDescent="0.25">
      <c r="A800" s="253"/>
      <c r="B800" s="253"/>
      <c r="C800" s="253"/>
      <c r="D800" s="253"/>
      <c r="E800" s="253"/>
      <c r="F800" s="253"/>
      <c r="G800" s="253"/>
      <c r="H800" s="253"/>
      <c r="I800" s="253"/>
      <c r="J800" s="253"/>
      <c r="K800" s="253"/>
      <c r="L800" s="253"/>
      <c r="M800" s="253"/>
      <c r="N800" s="253"/>
      <c r="O800" s="253"/>
      <c r="P800" s="253"/>
      <c r="Q800" s="253"/>
      <c r="R800" s="253"/>
      <c r="S800" s="253"/>
      <c r="T800" s="253"/>
      <c r="U800" s="253" t="s">
        <v>956</v>
      </c>
      <c r="V800" s="253"/>
      <c r="W800" s="253"/>
      <c r="X800" s="253"/>
      <c r="Y800" s="253"/>
      <c r="Z800" s="253"/>
      <c r="AA800" s="253"/>
      <c r="AB800" s="253"/>
      <c r="AC800" s="253" t="s">
        <v>323</v>
      </c>
      <c r="AD800" s="253"/>
      <c r="AE800" s="253"/>
      <c r="AF800" s="253"/>
      <c r="AG800" s="253"/>
      <c r="AH800" s="253"/>
      <c r="AI800" s="253"/>
      <c r="AJ800" s="253"/>
      <c r="AK800" s="253"/>
      <c r="AL800" s="253"/>
      <c r="AM800" s="253"/>
      <c r="AN800" s="253"/>
      <c r="AO800" s="253"/>
      <c r="AP800" s="253"/>
      <c r="AQ800" s="253"/>
      <c r="AR800" s="253"/>
      <c r="AS800" s="253"/>
      <c r="AT800" s="253"/>
      <c r="AU800" s="253"/>
      <c r="AV800" s="253"/>
      <c r="AW800" s="253"/>
      <c r="AX800" s="253"/>
      <c r="AY800" s="253"/>
      <c r="AZ800" s="253"/>
      <c r="BA800" s="253"/>
      <c r="BB800" s="253"/>
      <c r="BC800" s="253"/>
      <c r="BD800" s="253"/>
      <c r="BE800" s="253"/>
      <c r="BF800" s="253"/>
      <c r="BG800" s="253"/>
      <c r="BH800" s="253"/>
      <c r="BI800" s="253"/>
      <c r="BJ800" s="253"/>
      <c r="BK800" s="253"/>
      <c r="BL800" s="253"/>
      <c r="BM800" s="253"/>
      <c r="BN800" s="253"/>
      <c r="BO800" s="253"/>
      <c r="BP800" s="253"/>
      <c r="BQ800" s="253"/>
      <c r="BR800" s="253"/>
      <c r="BS800" s="253"/>
      <c r="BT800" s="253"/>
      <c r="BU800" s="253"/>
      <c r="BV800" s="253"/>
      <c r="BW800" s="253"/>
      <c r="BX800" s="253"/>
      <c r="BY800" s="253"/>
      <c r="BZ800" s="253"/>
      <c r="CA800" s="253"/>
      <c r="CB800" s="253"/>
      <c r="CC800" s="253"/>
      <c r="CD800" s="253"/>
      <c r="CE800" s="253"/>
      <c r="CF800" s="253"/>
      <c r="CG800" s="253"/>
      <c r="CH800" s="253"/>
      <c r="CI800" s="253"/>
      <c r="CJ800" s="253"/>
      <c r="CK800" s="253"/>
      <c r="CL800" s="253"/>
      <c r="CM800" s="253"/>
      <c r="CN800" s="253"/>
      <c r="CO800" s="253"/>
      <c r="CP800" s="253"/>
      <c r="CQ800" s="253"/>
      <c r="CR800" s="253"/>
      <c r="CS800" s="253"/>
      <c r="CT800" s="253"/>
      <c r="CU800" s="253"/>
      <c r="CV800" s="253"/>
      <c r="CW800" s="253"/>
      <c r="CX800" s="253"/>
      <c r="CY800" s="253"/>
      <c r="CZ800" s="253"/>
      <c r="DA800" s="253"/>
      <c r="DB800" s="253"/>
      <c r="DC800" s="253"/>
      <c r="DD800" s="253"/>
      <c r="DE800" s="253"/>
      <c r="DF800" s="253"/>
      <c r="DG800" s="253"/>
      <c r="DH800" s="253"/>
      <c r="DI800" s="253"/>
      <c r="DJ800" s="253"/>
      <c r="DK800" s="253"/>
      <c r="DL800" s="253"/>
      <c r="DM800" s="253"/>
      <c r="DN800" s="253"/>
      <c r="DO800" s="253"/>
      <c r="DP800" s="253"/>
      <c r="DQ800" s="253"/>
      <c r="DR800" s="253"/>
      <c r="DS800" s="253"/>
      <c r="DT800" s="253"/>
      <c r="DU800" s="253"/>
      <c r="DV800" s="253"/>
      <c r="DW800" s="253"/>
      <c r="DX800" s="253"/>
      <c r="DY800" s="253"/>
      <c r="DZ800" s="253"/>
      <c r="EA800" s="253"/>
      <c r="EB800" s="253"/>
      <c r="EC800" s="253"/>
      <c r="ED800" s="253"/>
      <c r="EE800" s="253"/>
      <c r="EF800" s="253"/>
      <c r="EG800" s="253"/>
      <c r="EH800" s="253"/>
      <c r="EI800" s="253"/>
      <c r="EJ800" s="253"/>
      <c r="EK800" s="253"/>
      <c r="EL800" s="253"/>
      <c r="EM800" s="253"/>
      <c r="EN800" s="253"/>
      <c r="EO800" s="253"/>
      <c r="EP800" s="253"/>
      <c r="EQ800" s="253"/>
      <c r="ER800" s="253"/>
      <c r="ES800" s="253"/>
      <c r="ET800" s="253"/>
      <c r="EU800" s="253"/>
      <c r="EV800" s="253"/>
      <c r="EW800" s="253"/>
      <c r="EX800" s="253"/>
      <c r="EY800" s="253"/>
      <c r="EZ800" s="253"/>
      <c r="FA800" s="253"/>
      <c r="FB800" s="253"/>
      <c r="FC800" s="253"/>
      <c r="FD800" s="253"/>
      <c r="FE800" s="253"/>
      <c r="FF800" s="253"/>
      <c r="FG800" s="253"/>
      <c r="FH800" s="253"/>
      <c r="FI800" s="253"/>
      <c r="FJ800" s="253"/>
      <c r="FK800" s="253"/>
      <c r="FL800" s="253"/>
      <c r="FM800" s="253"/>
      <c r="FN800" s="253"/>
      <c r="FO800" s="253"/>
      <c r="FP800" s="253"/>
      <c r="FQ800" s="253"/>
      <c r="FR800" s="253"/>
      <c r="FS800" s="253"/>
      <c r="FT800" s="253"/>
      <c r="FU800" s="253"/>
      <c r="FV800" s="253"/>
      <c r="FW800" s="253"/>
      <c r="FX800" s="253"/>
      <c r="FY800" s="253"/>
      <c r="FZ800" s="253"/>
      <c r="GA800" s="253"/>
      <c r="GB800" s="253"/>
      <c r="GC800" s="253"/>
      <c r="GD800" s="253"/>
      <c r="GE800" s="253"/>
      <c r="GF800" s="253"/>
      <c r="GG800" s="253"/>
      <c r="GH800" s="253"/>
      <c r="GI800" s="253"/>
      <c r="GJ800" s="253"/>
      <c r="GK800" s="253"/>
      <c r="GL800" s="253"/>
      <c r="GM800" s="253"/>
      <c r="GN800" s="253"/>
      <c r="GO800" s="253"/>
      <c r="GP800" s="253"/>
      <c r="GQ800" s="253"/>
      <c r="GR800" s="253"/>
      <c r="GS800" s="253"/>
      <c r="GT800" s="253"/>
      <c r="GU800" s="253"/>
      <c r="GV800" s="253"/>
      <c r="GW800" s="253"/>
      <c r="GX800" s="253"/>
      <c r="GY800" s="253"/>
      <c r="GZ800" s="253"/>
      <c r="HA800" s="253"/>
      <c r="HB800" s="253"/>
      <c r="HC800" s="253"/>
      <c r="HD800" s="253"/>
      <c r="HE800" s="253"/>
      <c r="HF800" s="253"/>
      <c r="HG800" s="253"/>
      <c r="HH800" s="253"/>
      <c r="HI800" s="253"/>
      <c r="HJ800" s="253"/>
      <c r="HK800" s="253"/>
      <c r="HL800" s="253"/>
      <c r="HM800" s="253"/>
      <c r="HN800" s="253"/>
      <c r="HO800" s="253"/>
      <c r="HP800" s="253"/>
      <c r="HQ800" s="253"/>
      <c r="HR800" s="253"/>
      <c r="HS800" s="253"/>
      <c r="HT800" s="253"/>
      <c r="HU800" s="253"/>
      <c r="HV800" s="253"/>
      <c r="HW800" s="253"/>
      <c r="HX800" s="253"/>
      <c r="HY800" s="253"/>
      <c r="HZ800" s="253"/>
      <c r="IA800" s="253"/>
      <c r="IB800" s="253"/>
      <c r="IC800" s="253"/>
      <c r="ID800" s="253"/>
      <c r="IE800" s="253"/>
      <c r="IF800" s="253"/>
      <c r="IG800" s="253"/>
      <c r="IH800" s="253"/>
      <c r="II800" s="253"/>
      <c r="IJ800" s="253"/>
      <c r="IK800" s="253"/>
      <c r="IL800" s="253"/>
      <c r="IM800" s="253"/>
      <c r="IN800" s="253"/>
      <c r="IO800" s="253"/>
      <c r="IP800" s="253"/>
      <c r="IQ800" s="253"/>
      <c r="IR800" s="253"/>
      <c r="IS800" s="253"/>
      <c r="IT800" s="253"/>
      <c r="IU800" s="253"/>
      <c r="IV800" s="253"/>
      <c r="IW800" s="253"/>
      <c r="IX800" s="253"/>
      <c r="IY800" s="253"/>
      <c r="IZ800" s="253"/>
      <c r="JA800" s="253"/>
      <c r="JB800" s="253"/>
      <c r="JC800" s="253"/>
      <c r="JD800" s="253"/>
      <c r="JE800" s="253"/>
      <c r="JF800" s="253"/>
      <c r="JG800" s="253"/>
      <c r="JH800" s="253"/>
      <c r="JI800" s="253"/>
      <c r="JJ800" s="253"/>
      <c r="JK800" s="253"/>
      <c r="JL800" s="253"/>
      <c r="JM800" s="253"/>
      <c r="JN800" s="253"/>
      <c r="JO800" s="253"/>
      <c r="JP800" s="253"/>
      <c r="JQ800" s="253"/>
      <c r="JR800" s="253"/>
      <c r="JS800" s="253"/>
      <c r="JT800" s="253"/>
      <c r="JU800" s="253"/>
    </row>
    <row r="801" spans="1:281" s="252" customFormat="1" ht="15" customHeight="1" x14ac:dyDescent="0.25">
      <c r="A801" s="253"/>
      <c r="B801" s="253"/>
      <c r="C801" s="253"/>
      <c r="D801" s="253"/>
      <c r="E801" s="253"/>
      <c r="F801" s="253"/>
      <c r="G801" s="253"/>
      <c r="H801" s="253"/>
      <c r="I801" s="253"/>
      <c r="J801" s="253"/>
      <c r="K801" s="253"/>
      <c r="L801" s="253"/>
      <c r="M801" s="253"/>
      <c r="N801" s="253"/>
      <c r="O801" s="253"/>
      <c r="P801" s="253"/>
      <c r="Q801" s="253"/>
      <c r="R801" s="253"/>
      <c r="S801" s="253"/>
      <c r="T801" s="253"/>
      <c r="U801" s="253" t="s">
        <v>957</v>
      </c>
      <c r="V801" s="253"/>
      <c r="W801" s="253"/>
      <c r="X801" s="253"/>
      <c r="Y801" s="253"/>
      <c r="Z801" s="253"/>
      <c r="AA801" s="253"/>
      <c r="AB801" s="253"/>
      <c r="AC801" s="253" t="s">
        <v>320</v>
      </c>
      <c r="AD801" s="253"/>
      <c r="AE801" s="253"/>
      <c r="AF801" s="253"/>
      <c r="AG801" s="253"/>
      <c r="AH801" s="253"/>
      <c r="AI801" s="253"/>
      <c r="AJ801" s="253"/>
      <c r="AK801" s="253"/>
      <c r="AL801" s="253"/>
      <c r="AM801" s="253"/>
      <c r="AN801" s="253"/>
      <c r="AO801" s="253"/>
      <c r="AP801" s="253"/>
      <c r="AQ801" s="253"/>
      <c r="AR801" s="253"/>
      <c r="AS801" s="253"/>
      <c r="AT801" s="253"/>
      <c r="AU801" s="253"/>
      <c r="AV801" s="253"/>
      <c r="AW801" s="253"/>
      <c r="AX801" s="253"/>
      <c r="AY801" s="253"/>
      <c r="AZ801" s="253"/>
      <c r="BA801" s="253"/>
      <c r="BB801" s="253"/>
      <c r="BC801" s="253"/>
      <c r="BD801" s="253"/>
      <c r="BE801" s="253"/>
      <c r="BF801" s="253"/>
      <c r="BG801" s="253"/>
      <c r="BH801" s="253"/>
      <c r="BI801" s="253"/>
      <c r="BJ801" s="253"/>
      <c r="BK801" s="253"/>
      <c r="BL801" s="253"/>
      <c r="BM801" s="253"/>
      <c r="BN801" s="253"/>
      <c r="BO801" s="253"/>
      <c r="BP801" s="253"/>
      <c r="BQ801" s="253"/>
      <c r="BR801" s="253"/>
      <c r="BS801" s="253"/>
      <c r="BT801" s="253"/>
      <c r="BU801" s="253"/>
      <c r="BV801" s="253"/>
      <c r="BW801" s="253"/>
      <c r="BX801" s="253"/>
      <c r="BY801" s="253"/>
      <c r="BZ801" s="253"/>
      <c r="CA801" s="253"/>
      <c r="CB801" s="253"/>
      <c r="CC801" s="253"/>
      <c r="CD801" s="253"/>
      <c r="CE801" s="253"/>
      <c r="CF801" s="253"/>
      <c r="CG801" s="253"/>
      <c r="CH801" s="253"/>
      <c r="CI801" s="253"/>
      <c r="CJ801" s="253"/>
      <c r="CK801" s="253"/>
      <c r="CL801" s="253"/>
      <c r="CM801" s="253"/>
      <c r="CN801" s="253"/>
      <c r="CO801" s="253"/>
      <c r="CP801" s="253"/>
      <c r="CQ801" s="253"/>
      <c r="CR801" s="253"/>
      <c r="CS801" s="253"/>
      <c r="CT801" s="253"/>
      <c r="CU801" s="253"/>
      <c r="CV801" s="253"/>
      <c r="CW801" s="253"/>
      <c r="CX801" s="253"/>
      <c r="CY801" s="253"/>
      <c r="CZ801" s="253"/>
      <c r="DA801" s="253"/>
      <c r="DB801" s="253"/>
      <c r="DC801" s="253"/>
      <c r="DD801" s="253"/>
      <c r="DE801" s="253"/>
      <c r="DF801" s="253"/>
      <c r="DG801" s="253"/>
      <c r="DH801" s="253"/>
      <c r="DI801" s="253"/>
      <c r="DJ801" s="253"/>
      <c r="DK801" s="253"/>
      <c r="DL801" s="253"/>
      <c r="DM801" s="253"/>
      <c r="DN801" s="253"/>
      <c r="DO801" s="253"/>
      <c r="DP801" s="253"/>
      <c r="DQ801" s="253"/>
      <c r="DR801" s="253"/>
      <c r="DS801" s="253"/>
      <c r="DT801" s="253"/>
      <c r="DU801" s="253"/>
      <c r="DV801" s="253"/>
      <c r="DW801" s="253"/>
      <c r="DX801" s="253"/>
      <c r="DY801" s="253"/>
      <c r="DZ801" s="253"/>
      <c r="EA801" s="253"/>
      <c r="EB801" s="253"/>
      <c r="EC801" s="253"/>
      <c r="ED801" s="253"/>
      <c r="EE801" s="253"/>
      <c r="EF801" s="253"/>
      <c r="EG801" s="253"/>
      <c r="EH801" s="253"/>
      <c r="EI801" s="253"/>
      <c r="EJ801" s="253"/>
      <c r="EK801" s="253"/>
      <c r="EL801" s="253"/>
      <c r="EM801" s="253"/>
      <c r="EN801" s="253"/>
      <c r="EO801" s="253"/>
      <c r="EP801" s="253"/>
      <c r="EQ801" s="253"/>
      <c r="ER801" s="253"/>
      <c r="ES801" s="253"/>
      <c r="ET801" s="253"/>
      <c r="EU801" s="253"/>
      <c r="EV801" s="253"/>
      <c r="EW801" s="253"/>
      <c r="EX801" s="253"/>
      <c r="EY801" s="253"/>
      <c r="EZ801" s="253"/>
      <c r="FA801" s="253"/>
      <c r="FB801" s="253"/>
      <c r="FC801" s="253"/>
      <c r="FD801" s="253"/>
      <c r="FE801" s="253"/>
      <c r="FF801" s="253"/>
      <c r="FG801" s="253"/>
      <c r="FH801" s="253"/>
      <c r="FI801" s="253"/>
      <c r="FJ801" s="253"/>
      <c r="FK801" s="253"/>
      <c r="FL801" s="253"/>
      <c r="FM801" s="253"/>
      <c r="FN801" s="253"/>
      <c r="FO801" s="253"/>
      <c r="FP801" s="253"/>
      <c r="FQ801" s="253"/>
      <c r="FR801" s="253"/>
      <c r="FS801" s="253"/>
      <c r="FT801" s="253"/>
      <c r="FU801" s="253"/>
      <c r="FV801" s="253"/>
      <c r="FW801" s="253"/>
      <c r="FX801" s="253"/>
      <c r="FY801" s="253"/>
      <c r="FZ801" s="253"/>
      <c r="GA801" s="253"/>
      <c r="GB801" s="253"/>
      <c r="GC801" s="253"/>
      <c r="GD801" s="253"/>
      <c r="GE801" s="253"/>
      <c r="GF801" s="253"/>
      <c r="GG801" s="253"/>
      <c r="GH801" s="253"/>
      <c r="GI801" s="253"/>
      <c r="GJ801" s="253"/>
      <c r="GK801" s="253"/>
      <c r="GL801" s="253"/>
      <c r="GM801" s="253"/>
      <c r="GN801" s="253"/>
      <c r="GO801" s="253"/>
      <c r="GP801" s="253"/>
      <c r="GQ801" s="253"/>
      <c r="GR801" s="253"/>
      <c r="GS801" s="253"/>
      <c r="GT801" s="253"/>
      <c r="GU801" s="253"/>
      <c r="GV801" s="253"/>
      <c r="GW801" s="253"/>
      <c r="GX801" s="253"/>
      <c r="GY801" s="253"/>
      <c r="GZ801" s="253"/>
      <c r="HA801" s="253"/>
      <c r="HB801" s="253"/>
      <c r="HC801" s="253"/>
      <c r="HD801" s="253"/>
      <c r="HE801" s="253"/>
      <c r="HF801" s="253"/>
      <c r="HG801" s="253"/>
      <c r="HH801" s="253"/>
      <c r="HI801" s="253"/>
      <c r="HJ801" s="253"/>
      <c r="HK801" s="253"/>
      <c r="HL801" s="253"/>
      <c r="HM801" s="253"/>
      <c r="HN801" s="253"/>
      <c r="HO801" s="253"/>
      <c r="HP801" s="253"/>
      <c r="HQ801" s="253"/>
      <c r="HR801" s="253"/>
      <c r="HS801" s="253"/>
      <c r="HT801" s="253"/>
      <c r="HU801" s="253"/>
      <c r="HV801" s="253"/>
      <c r="HW801" s="253"/>
      <c r="HX801" s="253"/>
      <c r="HY801" s="253"/>
      <c r="HZ801" s="253"/>
      <c r="IA801" s="253"/>
      <c r="IB801" s="253"/>
      <c r="IC801" s="253"/>
      <c r="ID801" s="253"/>
      <c r="IE801" s="253"/>
      <c r="IF801" s="253"/>
      <c r="IG801" s="253"/>
      <c r="IH801" s="253"/>
      <c r="II801" s="253"/>
      <c r="IJ801" s="253"/>
      <c r="IK801" s="253"/>
      <c r="IL801" s="253"/>
      <c r="IM801" s="253"/>
      <c r="IN801" s="253"/>
      <c r="IO801" s="253"/>
      <c r="IP801" s="253"/>
      <c r="IQ801" s="253"/>
      <c r="IR801" s="253"/>
      <c r="IS801" s="253"/>
      <c r="IT801" s="253"/>
      <c r="IU801" s="253"/>
      <c r="IV801" s="253"/>
      <c r="IW801" s="253"/>
      <c r="IX801" s="253"/>
      <c r="IY801" s="253"/>
      <c r="IZ801" s="253"/>
      <c r="JA801" s="253"/>
      <c r="JB801" s="253"/>
      <c r="JC801" s="253"/>
      <c r="JD801" s="253"/>
      <c r="JE801" s="253"/>
      <c r="JF801" s="253"/>
      <c r="JG801" s="253"/>
      <c r="JH801" s="253"/>
      <c r="JI801" s="253"/>
      <c r="JJ801" s="253"/>
      <c r="JK801" s="253"/>
      <c r="JL801" s="253"/>
      <c r="JM801" s="253"/>
      <c r="JN801" s="253"/>
      <c r="JO801" s="253"/>
      <c r="JP801" s="253"/>
      <c r="JQ801" s="253"/>
      <c r="JR801" s="253"/>
      <c r="JS801" s="253"/>
      <c r="JT801" s="253"/>
      <c r="JU801" s="253"/>
    </row>
    <row r="802" spans="1:281" s="252" customFormat="1" ht="15" customHeight="1" x14ac:dyDescent="0.25">
      <c r="A802" s="253"/>
      <c r="B802" s="253"/>
      <c r="C802" s="253"/>
      <c r="D802" s="253"/>
      <c r="E802" s="253"/>
      <c r="F802" s="253"/>
      <c r="G802" s="253"/>
      <c r="H802" s="253"/>
      <c r="I802" s="253"/>
      <c r="J802" s="253"/>
      <c r="K802" s="253"/>
      <c r="L802" s="253"/>
      <c r="M802" s="253"/>
      <c r="N802" s="253"/>
      <c r="O802" s="253"/>
      <c r="P802" s="253"/>
      <c r="Q802" s="253"/>
      <c r="R802" s="253"/>
      <c r="S802" s="253"/>
      <c r="T802" s="253"/>
      <c r="U802" s="253" t="s">
        <v>958</v>
      </c>
      <c r="V802" s="253"/>
      <c r="W802" s="253"/>
      <c r="X802" s="253"/>
      <c r="Y802" s="253"/>
      <c r="Z802" s="253"/>
      <c r="AA802" s="253"/>
      <c r="AB802" s="253"/>
      <c r="AC802" s="253" t="s">
        <v>320</v>
      </c>
      <c r="AD802" s="253"/>
      <c r="AE802" s="253"/>
      <c r="AF802" s="253"/>
      <c r="AG802" s="253"/>
      <c r="AH802" s="253"/>
      <c r="AI802" s="253"/>
      <c r="AJ802" s="253"/>
      <c r="AK802" s="253"/>
      <c r="AL802" s="253"/>
      <c r="AM802" s="253"/>
      <c r="AN802" s="253"/>
      <c r="AO802" s="253"/>
      <c r="AP802" s="253"/>
      <c r="AQ802" s="253"/>
      <c r="AR802" s="253"/>
      <c r="AS802" s="253"/>
      <c r="AT802" s="253"/>
      <c r="AU802" s="253"/>
      <c r="AV802" s="253"/>
      <c r="AW802" s="253"/>
      <c r="AX802" s="253"/>
      <c r="AY802" s="253"/>
      <c r="AZ802" s="253"/>
      <c r="BA802" s="253"/>
      <c r="BB802" s="253"/>
      <c r="BC802" s="253"/>
      <c r="BD802" s="253"/>
      <c r="BE802" s="253"/>
      <c r="BF802" s="253"/>
      <c r="BG802" s="253"/>
      <c r="BH802" s="253"/>
      <c r="BI802" s="253"/>
      <c r="BJ802" s="253"/>
      <c r="BK802" s="253"/>
      <c r="BL802" s="253"/>
      <c r="BM802" s="253"/>
      <c r="BN802" s="253"/>
      <c r="BO802" s="253"/>
      <c r="BP802" s="253"/>
      <c r="BQ802" s="253"/>
      <c r="BR802" s="253"/>
      <c r="BS802" s="253"/>
      <c r="BT802" s="253"/>
      <c r="BU802" s="253"/>
      <c r="BV802" s="253"/>
      <c r="BW802" s="253"/>
      <c r="BX802" s="253"/>
      <c r="BY802" s="253"/>
      <c r="BZ802" s="253"/>
      <c r="CA802" s="253"/>
      <c r="CB802" s="253"/>
      <c r="CC802" s="253"/>
      <c r="CD802" s="253"/>
      <c r="CE802" s="253"/>
      <c r="CF802" s="253"/>
      <c r="CG802" s="253"/>
      <c r="CH802" s="253"/>
      <c r="CI802" s="253"/>
      <c r="CJ802" s="253"/>
      <c r="CK802" s="253"/>
      <c r="CL802" s="253"/>
      <c r="CM802" s="253"/>
      <c r="CN802" s="253"/>
      <c r="CO802" s="253"/>
      <c r="CP802" s="253"/>
      <c r="CQ802" s="253"/>
      <c r="CR802" s="253"/>
      <c r="CS802" s="253"/>
      <c r="CT802" s="253"/>
      <c r="CU802" s="253"/>
      <c r="CV802" s="253"/>
      <c r="CW802" s="253"/>
      <c r="CX802" s="253"/>
      <c r="CY802" s="253"/>
      <c r="CZ802" s="253"/>
      <c r="DA802" s="253"/>
      <c r="DB802" s="253"/>
      <c r="DC802" s="253"/>
      <c r="DD802" s="253"/>
      <c r="DE802" s="253"/>
      <c r="DF802" s="253"/>
      <c r="DG802" s="253"/>
      <c r="DH802" s="253"/>
      <c r="DI802" s="253"/>
      <c r="DJ802" s="253"/>
      <c r="DK802" s="253"/>
      <c r="DL802" s="253"/>
      <c r="DM802" s="253"/>
      <c r="DN802" s="253"/>
      <c r="DO802" s="253"/>
      <c r="DP802" s="253"/>
      <c r="DQ802" s="253"/>
      <c r="DR802" s="253"/>
      <c r="DS802" s="253"/>
      <c r="DT802" s="253"/>
      <c r="DU802" s="253"/>
      <c r="DV802" s="253"/>
      <c r="DW802" s="253"/>
      <c r="DX802" s="253"/>
      <c r="DY802" s="253"/>
      <c r="DZ802" s="253"/>
      <c r="EA802" s="253"/>
      <c r="EB802" s="253"/>
      <c r="EC802" s="253"/>
      <c r="ED802" s="253"/>
      <c r="EE802" s="253"/>
      <c r="EF802" s="253"/>
      <c r="EG802" s="253"/>
      <c r="EH802" s="253"/>
      <c r="EI802" s="253"/>
      <c r="EJ802" s="253"/>
      <c r="EK802" s="253"/>
      <c r="EL802" s="253"/>
      <c r="EM802" s="253"/>
      <c r="EN802" s="253"/>
      <c r="EO802" s="253"/>
      <c r="EP802" s="253"/>
      <c r="EQ802" s="253"/>
      <c r="ER802" s="253"/>
      <c r="ES802" s="253"/>
      <c r="ET802" s="253"/>
      <c r="EU802" s="253"/>
      <c r="EV802" s="253"/>
      <c r="EW802" s="253"/>
      <c r="EX802" s="253"/>
      <c r="EY802" s="253"/>
      <c r="EZ802" s="253"/>
      <c r="FA802" s="253"/>
      <c r="FB802" s="253"/>
      <c r="FC802" s="253"/>
      <c r="FD802" s="253"/>
      <c r="FE802" s="253"/>
      <c r="FF802" s="253"/>
      <c r="FG802" s="253"/>
      <c r="FH802" s="253"/>
      <c r="FI802" s="253"/>
      <c r="FJ802" s="253"/>
      <c r="FK802" s="253"/>
      <c r="FL802" s="253"/>
      <c r="FM802" s="253"/>
      <c r="FN802" s="253"/>
      <c r="FO802" s="253"/>
      <c r="FP802" s="253"/>
      <c r="FQ802" s="253"/>
      <c r="FR802" s="253"/>
      <c r="FS802" s="253"/>
      <c r="FT802" s="253"/>
      <c r="FU802" s="253"/>
      <c r="FV802" s="253"/>
      <c r="FW802" s="253"/>
      <c r="FX802" s="253"/>
      <c r="FY802" s="253"/>
      <c r="FZ802" s="253"/>
      <c r="GA802" s="253"/>
      <c r="GB802" s="253"/>
      <c r="GC802" s="253"/>
      <c r="GD802" s="253"/>
      <c r="GE802" s="253"/>
      <c r="GF802" s="253"/>
      <c r="GG802" s="253"/>
      <c r="GH802" s="253"/>
      <c r="GI802" s="253"/>
      <c r="GJ802" s="253"/>
      <c r="GK802" s="253"/>
      <c r="GL802" s="253"/>
      <c r="GM802" s="253"/>
      <c r="GN802" s="253"/>
      <c r="GO802" s="253"/>
      <c r="GP802" s="253"/>
      <c r="GQ802" s="253"/>
      <c r="GR802" s="253"/>
      <c r="GS802" s="253"/>
      <c r="GT802" s="253"/>
      <c r="GU802" s="253"/>
      <c r="GV802" s="253"/>
      <c r="GW802" s="253"/>
      <c r="GX802" s="253"/>
      <c r="GY802" s="253"/>
      <c r="GZ802" s="253"/>
      <c r="HA802" s="253"/>
      <c r="HB802" s="253"/>
      <c r="HC802" s="253"/>
      <c r="HD802" s="253"/>
      <c r="HE802" s="253"/>
      <c r="HF802" s="253"/>
      <c r="HG802" s="253"/>
      <c r="HH802" s="253"/>
      <c r="HI802" s="253"/>
      <c r="HJ802" s="253"/>
      <c r="HK802" s="253"/>
      <c r="HL802" s="253"/>
      <c r="HM802" s="253"/>
      <c r="HN802" s="253"/>
      <c r="HO802" s="253"/>
      <c r="HP802" s="253"/>
      <c r="HQ802" s="253"/>
      <c r="HR802" s="253"/>
      <c r="HS802" s="253"/>
      <c r="HT802" s="253"/>
      <c r="HU802" s="253"/>
      <c r="HV802" s="253"/>
      <c r="HW802" s="253"/>
      <c r="HX802" s="253"/>
      <c r="HY802" s="253"/>
      <c r="HZ802" s="253"/>
      <c r="IA802" s="253"/>
      <c r="IB802" s="253"/>
      <c r="IC802" s="253"/>
      <c r="ID802" s="253"/>
      <c r="IE802" s="253"/>
      <c r="IF802" s="253"/>
      <c r="IG802" s="253"/>
      <c r="IH802" s="253"/>
      <c r="II802" s="253"/>
      <c r="IJ802" s="253"/>
      <c r="IK802" s="253"/>
      <c r="IL802" s="253"/>
      <c r="IM802" s="253"/>
      <c r="IN802" s="253"/>
      <c r="IO802" s="253"/>
      <c r="IP802" s="253"/>
      <c r="IQ802" s="253"/>
      <c r="IR802" s="253"/>
      <c r="IS802" s="253"/>
      <c r="IT802" s="253"/>
      <c r="IU802" s="253"/>
      <c r="IV802" s="253"/>
      <c r="IW802" s="253"/>
      <c r="IX802" s="253"/>
      <c r="IY802" s="253"/>
      <c r="IZ802" s="253"/>
      <c r="JA802" s="253"/>
      <c r="JB802" s="253"/>
      <c r="JC802" s="253"/>
      <c r="JD802" s="253"/>
      <c r="JE802" s="253"/>
      <c r="JF802" s="253"/>
      <c r="JG802" s="253"/>
      <c r="JH802" s="253"/>
      <c r="JI802" s="253"/>
      <c r="JJ802" s="253"/>
      <c r="JK802" s="253"/>
      <c r="JL802" s="253"/>
      <c r="JM802" s="253"/>
      <c r="JN802" s="253"/>
      <c r="JO802" s="253"/>
      <c r="JP802" s="253"/>
      <c r="JQ802" s="253"/>
      <c r="JR802" s="253"/>
      <c r="JS802" s="253"/>
      <c r="JT802" s="253"/>
      <c r="JU802" s="253"/>
    </row>
    <row r="803" spans="1:281" s="252" customFormat="1" ht="15" customHeight="1" x14ac:dyDescent="0.25">
      <c r="A803" s="253"/>
      <c r="B803" s="253"/>
      <c r="C803" s="253"/>
      <c r="D803" s="253"/>
      <c r="E803" s="253"/>
      <c r="F803" s="253"/>
      <c r="G803" s="253"/>
      <c r="H803" s="253"/>
      <c r="I803" s="253"/>
      <c r="J803" s="253"/>
      <c r="K803" s="253"/>
      <c r="L803" s="253"/>
      <c r="M803" s="253"/>
      <c r="N803" s="253"/>
      <c r="O803" s="253"/>
      <c r="P803" s="253"/>
      <c r="Q803" s="253"/>
      <c r="R803" s="253"/>
      <c r="S803" s="253"/>
      <c r="T803" s="253"/>
      <c r="U803" s="253" t="s">
        <v>959</v>
      </c>
      <c r="V803" s="253"/>
      <c r="W803" s="253"/>
      <c r="X803" s="253"/>
      <c r="Y803" s="253"/>
      <c r="Z803" s="253"/>
      <c r="AA803" s="253"/>
      <c r="AB803" s="253"/>
      <c r="AC803" s="253" t="s">
        <v>329</v>
      </c>
      <c r="AD803" s="253"/>
      <c r="AE803" s="253"/>
      <c r="AF803" s="253"/>
      <c r="AG803" s="253"/>
      <c r="AH803" s="253"/>
      <c r="AI803" s="253"/>
      <c r="AJ803" s="253"/>
      <c r="AK803" s="253"/>
      <c r="AL803" s="253"/>
      <c r="AM803" s="253"/>
      <c r="AN803" s="253"/>
      <c r="AO803" s="253"/>
      <c r="AP803" s="253"/>
      <c r="AQ803" s="253"/>
      <c r="AR803" s="253"/>
      <c r="AS803" s="253"/>
      <c r="AT803" s="253"/>
      <c r="AU803" s="253"/>
      <c r="AV803" s="253"/>
      <c r="AW803" s="253"/>
      <c r="AX803" s="253"/>
      <c r="AY803" s="253"/>
      <c r="AZ803" s="253"/>
      <c r="BA803" s="253"/>
      <c r="BB803" s="253"/>
      <c r="BC803" s="253"/>
      <c r="BD803" s="253"/>
      <c r="BE803" s="253"/>
      <c r="BF803" s="253"/>
      <c r="BG803" s="253"/>
      <c r="BH803" s="253"/>
      <c r="BI803" s="253"/>
      <c r="BJ803" s="253"/>
      <c r="BK803" s="253"/>
      <c r="BL803" s="253"/>
      <c r="BM803" s="253"/>
      <c r="BN803" s="253"/>
      <c r="BO803" s="253"/>
      <c r="BP803" s="253"/>
      <c r="BQ803" s="253"/>
      <c r="BR803" s="253"/>
      <c r="BS803" s="253"/>
      <c r="BT803" s="253"/>
      <c r="BU803" s="253"/>
      <c r="BV803" s="253"/>
      <c r="BW803" s="253"/>
      <c r="BX803" s="253"/>
      <c r="BY803" s="253"/>
      <c r="BZ803" s="253"/>
      <c r="CA803" s="253"/>
      <c r="CB803" s="253"/>
      <c r="CC803" s="253"/>
      <c r="CD803" s="253"/>
      <c r="CE803" s="253"/>
      <c r="CF803" s="253"/>
      <c r="CG803" s="253"/>
      <c r="CH803" s="253"/>
      <c r="CI803" s="253"/>
      <c r="CJ803" s="253"/>
      <c r="CK803" s="253"/>
      <c r="CL803" s="253"/>
      <c r="CM803" s="253"/>
      <c r="CN803" s="253"/>
      <c r="CO803" s="253"/>
      <c r="CP803" s="253"/>
      <c r="CQ803" s="253"/>
      <c r="CR803" s="253"/>
      <c r="CS803" s="253"/>
      <c r="CT803" s="253"/>
      <c r="CU803" s="253"/>
      <c r="CV803" s="253"/>
      <c r="CW803" s="253"/>
      <c r="CX803" s="253"/>
      <c r="CY803" s="253"/>
      <c r="CZ803" s="253"/>
      <c r="DA803" s="253"/>
      <c r="DB803" s="253"/>
      <c r="DC803" s="253"/>
      <c r="DD803" s="253"/>
      <c r="DE803" s="253"/>
      <c r="DF803" s="253"/>
      <c r="DG803" s="253"/>
      <c r="DH803" s="253"/>
      <c r="DI803" s="253"/>
      <c r="DJ803" s="253"/>
      <c r="DK803" s="253"/>
      <c r="DL803" s="253"/>
      <c r="DM803" s="253"/>
      <c r="DN803" s="253"/>
      <c r="DO803" s="253"/>
      <c r="DP803" s="253"/>
      <c r="DQ803" s="253"/>
      <c r="DR803" s="253"/>
      <c r="DS803" s="253"/>
      <c r="DT803" s="253"/>
      <c r="DU803" s="253"/>
      <c r="DV803" s="253"/>
      <c r="DW803" s="253"/>
      <c r="DX803" s="253"/>
      <c r="DY803" s="253"/>
      <c r="DZ803" s="253"/>
      <c r="EA803" s="253"/>
      <c r="EB803" s="253"/>
      <c r="EC803" s="253"/>
      <c r="ED803" s="253"/>
      <c r="EE803" s="253"/>
      <c r="EF803" s="253"/>
      <c r="EG803" s="253"/>
      <c r="EH803" s="253"/>
      <c r="EI803" s="253"/>
      <c r="EJ803" s="253"/>
      <c r="EK803" s="253"/>
      <c r="EL803" s="253"/>
      <c r="EM803" s="253"/>
      <c r="EN803" s="253"/>
      <c r="EO803" s="253"/>
      <c r="EP803" s="253"/>
      <c r="EQ803" s="253"/>
      <c r="ER803" s="253"/>
      <c r="ES803" s="253"/>
      <c r="ET803" s="253"/>
      <c r="EU803" s="253"/>
      <c r="EV803" s="253"/>
      <c r="EW803" s="253"/>
      <c r="EX803" s="253"/>
      <c r="EY803" s="253"/>
      <c r="EZ803" s="253"/>
      <c r="FA803" s="253"/>
      <c r="FB803" s="253"/>
      <c r="FC803" s="253"/>
      <c r="FD803" s="253"/>
      <c r="FE803" s="253"/>
      <c r="FF803" s="253"/>
      <c r="FG803" s="253"/>
      <c r="FH803" s="253"/>
      <c r="FI803" s="253"/>
      <c r="FJ803" s="253"/>
      <c r="FK803" s="253"/>
      <c r="FL803" s="253"/>
      <c r="FM803" s="253"/>
      <c r="FN803" s="253"/>
      <c r="FO803" s="253"/>
      <c r="FP803" s="253"/>
      <c r="FQ803" s="253"/>
      <c r="FR803" s="253"/>
      <c r="FS803" s="253"/>
      <c r="FT803" s="253"/>
      <c r="FU803" s="253"/>
      <c r="FV803" s="253"/>
      <c r="FW803" s="253"/>
      <c r="FX803" s="253"/>
      <c r="FY803" s="253"/>
      <c r="FZ803" s="253"/>
      <c r="GA803" s="253"/>
      <c r="GB803" s="253"/>
      <c r="GC803" s="253"/>
      <c r="GD803" s="253"/>
      <c r="GE803" s="253"/>
      <c r="GF803" s="253"/>
      <c r="GG803" s="253"/>
      <c r="GH803" s="253"/>
      <c r="GI803" s="253"/>
      <c r="GJ803" s="253"/>
      <c r="GK803" s="253"/>
      <c r="GL803" s="253"/>
      <c r="GM803" s="253"/>
      <c r="GN803" s="253"/>
      <c r="GO803" s="253"/>
      <c r="GP803" s="253"/>
      <c r="GQ803" s="253"/>
      <c r="GR803" s="253"/>
      <c r="GS803" s="253"/>
      <c r="GT803" s="253"/>
      <c r="GU803" s="253"/>
      <c r="GV803" s="253"/>
      <c r="GW803" s="253"/>
      <c r="GX803" s="253"/>
      <c r="GY803" s="253"/>
      <c r="GZ803" s="253"/>
      <c r="HA803" s="253"/>
      <c r="HB803" s="253"/>
      <c r="HC803" s="253"/>
      <c r="HD803" s="253"/>
      <c r="HE803" s="253"/>
      <c r="HF803" s="253"/>
      <c r="HG803" s="253"/>
      <c r="HH803" s="253"/>
      <c r="HI803" s="253"/>
      <c r="HJ803" s="253"/>
      <c r="HK803" s="253"/>
      <c r="HL803" s="253"/>
      <c r="HM803" s="253"/>
      <c r="HN803" s="253"/>
      <c r="HO803" s="253"/>
      <c r="HP803" s="253"/>
      <c r="HQ803" s="253"/>
      <c r="HR803" s="253"/>
      <c r="HS803" s="253"/>
      <c r="HT803" s="253"/>
      <c r="HU803" s="253"/>
      <c r="HV803" s="253"/>
      <c r="HW803" s="253"/>
      <c r="HX803" s="253"/>
      <c r="HY803" s="253"/>
      <c r="HZ803" s="253"/>
      <c r="IA803" s="253"/>
      <c r="IB803" s="253"/>
      <c r="IC803" s="253"/>
      <c r="ID803" s="253"/>
      <c r="IE803" s="253"/>
      <c r="IF803" s="253"/>
      <c r="IG803" s="253"/>
      <c r="IH803" s="253"/>
      <c r="II803" s="253"/>
      <c r="IJ803" s="253"/>
      <c r="IK803" s="253"/>
      <c r="IL803" s="253"/>
      <c r="IM803" s="253"/>
      <c r="IN803" s="253"/>
      <c r="IO803" s="253"/>
      <c r="IP803" s="253"/>
      <c r="IQ803" s="253"/>
      <c r="IR803" s="253"/>
      <c r="IS803" s="253"/>
      <c r="IT803" s="253"/>
      <c r="IU803" s="253"/>
      <c r="IV803" s="253"/>
      <c r="IW803" s="253"/>
      <c r="IX803" s="253"/>
      <c r="IY803" s="253"/>
      <c r="IZ803" s="253"/>
      <c r="JA803" s="253"/>
      <c r="JB803" s="253"/>
      <c r="JC803" s="253"/>
      <c r="JD803" s="253"/>
      <c r="JE803" s="253"/>
      <c r="JF803" s="253"/>
      <c r="JG803" s="253"/>
      <c r="JH803" s="253"/>
      <c r="JI803" s="253"/>
      <c r="JJ803" s="253"/>
      <c r="JK803" s="253"/>
      <c r="JL803" s="253"/>
      <c r="JM803" s="253"/>
      <c r="JN803" s="253"/>
      <c r="JO803" s="253"/>
      <c r="JP803" s="253"/>
      <c r="JQ803" s="253"/>
      <c r="JR803" s="253"/>
      <c r="JS803" s="253"/>
      <c r="JT803" s="253"/>
      <c r="JU803" s="253"/>
    </row>
    <row r="804" spans="1:281" s="252" customFormat="1" ht="15" customHeight="1" x14ac:dyDescent="0.25">
      <c r="A804" s="253"/>
      <c r="B804" s="253"/>
      <c r="C804" s="253"/>
      <c r="D804" s="253"/>
      <c r="E804" s="253"/>
      <c r="F804" s="253"/>
      <c r="G804" s="253"/>
      <c r="H804" s="253"/>
      <c r="I804" s="253"/>
      <c r="J804" s="253"/>
      <c r="K804" s="253"/>
      <c r="L804" s="253"/>
      <c r="M804" s="253"/>
      <c r="N804" s="253"/>
      <c r="O804" s="253"/>
      <c r="P804" s="253"/>
      <c r="Q804" s="253"/>
      <c r="R804" s="253"/>
      <c r="S804" s="253"/>
      <c r="T804" s="253"/>
      <c r="U804" s="253" t="s">
        <v>960</v>
      </c>
      <c r="V804" s="253"/>
      <c r="W804" s="253"/>
      <c r="X804" s="253"/>
      <c r="Y804" s="253"/>
      <c r="Z804" s="253"/>
      <c r="AA804" s="253"/>
      <c r="AB804" s="253"/>
      <c r="AC804" s="253" t="s">
        <v>332</v>
      </c>
      <c r="AD804" s="253"/>
      <c r="AE804" s="253"/>
      <c r="AF804" s="253"/>
      <c r="AG804" s="253"/>
      <c r="AH804" s="253"/>
      <c r="AI804" s="253"/>
      <c r="AJ804" s="253"/>
      <c r="AK804" s="253"/>
      <c r="AL804" s="253"/>
      <c r="AM804" s="253"/>
      <c r="AN804" s="253"/>
      <c r="AO804" s="253"/>
      <c r="AP804" s="253"/>
      <c r="AQ804" s="253"/>
      <c r="AR804" s="253"/>
      <c r="AS804" s="253"/>
      <c r="AT804" s="253"/>
      <c r="AU804" s="253"/>
      <c r="AV804" s="253"/>
      <c r="AW804" s="253"/>
      <c r="AX804" s="253"/>
      <c r="AY804" s="253"/>
      <c r="AZ804" s="253"/>
      <c r="BA804" s="253"/>
      <c r="BB804" s="253"/>
      <c r="BC804" s="253"/>
      <c r="BD804" s="253"/>
      <c r="BE804" s="253"/>
      <c r="BF804" s="253"/>
      <c r="BG804" s="253"/>
      <c r="BH804" s="253"/>
      <c r="BI804" s="253"/>
      <c r="BJ804" s="253"/>
      <c r="BK804" s="253"/>
      <c r="BL804" s="253"/>
      <c r="BM804" s="253"/>
      <c r="BN804" s="253"/>
      <c r="BO804" s="253"/>
      <c r="BP804" s="253"/>
      <c r="BQ804" s="253"/>
      <c r="BR804" s="253"/>
      <c r="BS804" s="253"/>
      <c r="BT804" s="253"/>
      <c r="BU804" s="253"/>
      <c r="BV804" s="253"/>
      <c r="BW804" s="253"/>
      <c r="BX804" s="253"/>
      <c r="BY804" s="253"/>
      <c r="BZ804" s="253"/>
      <c r="CA804" s="253"/>
      <c r="CB804" s="253"/>
      <c r="CC804" s="253"/>
      <c r="CD804" s="253"/>
      <c r="CE804" s="253"/>
      <c r="CF804" s="253"/>
      <c r="CG804" s="253"/>
      <c r="CH804" s="253"/>
      <c r="CI804" s="253"/>
      <c r="CJ804" s="253"/>
      <c r="CK804" s="253"/>
      <c r="CL804" s="253"/>
      <c r="CM804" s="253"/>
      <c r="CN804" s="253"/>
      <c r="CO804" s="253"/>
      <c r="CP804" s="253"/>
      <c r="CQ804" s="253"/>
      <c r="CR804" s="253"/>
      <c r="CS804" s="253"/>
      <c r="CT804" s="253"/>
      <c r="CU804" s="253"/>
      <c r="CV804" s="253"/>
      <c r="CW804" s="253"/>
      <c r="CX804" s="253"/>
      <c r="CY804" s="253"/>
      <c r="CZ804" s="253"/>
      <c r="DA804" s="253"/>
      <c r="DB804" s="253"/>
      <c r="DC804" s="253"/>
      <c r="DD804" s="253"/>
      <c r="DE804" s="253"/>
      <c r="DF804" s="253"/>
      <c r="DG804" s="253"/>
      <c r="DH804" s="253"/>
      <c r="DI804" s="253"/>
      <c r="DJ804" s="253"/>
      <c r="DK804" s="253"/>
      <c r="DL804" s="253"/>
      <c r="DM804" s="253"/>
      <c r="DN804" s="253"/>
      <c r="DO804" s="253"/>
      <c r="DP804" s="253"/>
      <c r="DQ804" s="253"/>
      <c r="DR804" s="253"/>
      <c r="DS804" s="253"/>
      <c r="DT804" s="253"/>
      <c r="DU804" s="253"/>
      <c r="DV804" s="253"/>
      <c r="DW804" s="253"/>
      <c r="DX804" s="253"/>
      <c r="DY804" s="253"/>
      <c r="DZ804" s="253"/>
      <c r="EA804" s="253"/>
      <c r="EB804" s="253"/>
      <c r="EC804" s="253"/>
      <c r="ED804" s="253"/>
      <c r="EE804" s="253"/>
      <c r="EF804" s="253"/>
      <c r="EG804" s="253"/>
      <c r="EH804" s="253"/>
      <c r="EI804" s="253"/>
      <c r="EJ804" s="253"/>
      <c r="EK804" s="253"/>
      <c r="EL804" s="253"/>
      <c r="EM804" s="253"/>
      <c r="EN804" s="253"/>
      <c r="EO804" s="253"/>
      <c r="EP804" s="253"/>
      <c r="EQ804" s="253"/>
      <c r="ER804" s="253"/>
      <c r="ES804" s="253"/>
      <c r="ET804" s="253"/>
      <c r="EU804" s="253"/>
      <c r="EV804" s="253"/>
      <c r="EW804" s="253"/>
      <c r="EX804" s="253"/>
      <c r="EY804" s="253"/>
      <c r="EZ804" s="253"/>
      <c r="FA804" s="253"/>
      <c r="FB804" s="253"/>
      <c r="FC804" s="253"/>
      <c r="FD804" s="253"/>
      <c r="FE804" s="253"/>
      <c r="FF804" s="253"/>
      <c r="FG804" s="253"/>
      <c r="FH804" s="253"/>
      <c r="FI804" s="253"/>
      <c r="FJ804" s="253"/>
      <c r="FK804" s="253"/>
      <c r="FL804" s="253"/>
      <c r="FM804" s="253"/>
      <c r="FN804" s="253"/>
      <c r="FO804" s="253"/>
      <c r="FP804" s="253"/>
      <c r="FQ804" s="253"/>
      <c r="FR804" s="253"/>
      <c r="FS804" s="253"/>
      <c r="FT804" s="253"/>
      <c r="FU804" s="253"/>
      <c r="FV804" s="253"/>
      <c r="FW804" s="253"/>
      <c r="FX804" s="253"/>
      <c r="FY804" s="253"/>
      <c r="FZ804" s="253"/>
      <c r="GA804" s="253"/>
      <c r="GB804" s="253"/>
      <c r="GC804" s="253"/>
      <c r="GD804" s="253"/>
      <c r="GE804" s="253"/>
      <c r="GF804" s="253"/>
      <c r="GG804" s="253"/>
      <c r="GH804" s="253"/>
      <c r="GI804" s="253"/>
      <c r="GJ804" s="253"/>
      <c r="GK804" s="253"/>
      <c r="GL804" s="253"/>
      <c r="GM804" s="253"/>
      <c r="GN804" s="253"/>
      <c r="GO804" s="253"/>
      <c r="GP804" s="253"/>
      <c r="GQ804" s="253"/>
      <c r="GR804" s="253"/>
      <c r="GS804" s="253"/>
      <c r="GT804" s="253"/>
      <c r="GU804" s="253"/>
      <c r="GV804" s="253"/>
      <c r="GW804" s="253"/>
      <c r="GX804" s="253"/>
      <c r="GY804" s="253"/>
      <c r="GZ804" s="253"/>
      <c r="HA804" s="253"/>
      <c r="HB804" s="253"/>
      <c r="HC804" s="253"/>
      <c r="HD804" s="253"/>
      <c r="HE804" s="253"/>
      <c r="HF804" s="253"/>
      <c r="HG804" s="253"/>
      <c r="HH804" s="253"/>
      <c r="HI804" s="253"/>
      <c r="HJ804" s="253"/>
      <c r="HK804" s="253"/>
      <c r="HL804" s="253"/>
      <c r="HM804" s="253"/>
      <c r="HN804" s="253"/>
      <c r="HO804" s="253"/>
      <c r="HP804" s="253"/>
      <c r="HQ804" s="253"/>
      <c r="HR804" s="253"/>
      <c r="HS804" s="253"/>
      <c r="HT804" s="253"/>
      <c r="HU804" s="253"/>
      <c r="HV804" s="253"/>
      <c r="HW804" s="253"/>
      <c r="HX804" s="253"/>
      <c r="HY804" s="253"/>
      <c r="HZ804" s="253"/>
      <c r="IA804" s="253"/>
      <c r="IB804" s="253"/>
      <c r="IC804" s="253"/>
      <c r="ID804" s="253"/>
      <c r="IE804" s="253"/>
      <c r="IF804" s="253"/>
      <c r="IG804" s="253"/>
      <c r="IH804" s="253"/>
      <c r="II804" s="253"/>
      <c r="IJ804" s="253"/>
      <c r="IK804" s="253"/>
      <c r="IL804" s="253"/>
      <c r="IM804" s="253"/>
      <c r="IN804" s="253"/>
      <c r="IO804" s="253"/>
      <c r="IP804" s="253"/>
      <c r="IQ804" s="253"/>
      <c r="IR804" s="253"/>
      <c r="IS804" s="253"/>
      <c r="IT804" s="253"/>
      <c r="IU804" s="253"/>
      <c r="IV804" s="253"/>
      <c r="IW804" s="253"/>
      <c r="IX804" s="253"/>
      <c r="IY804" s="253"/>
      <c r="IZ804" s="253"/>
      <c r="JA804" s="253"/>
      <c r="JB804" s="253"/>
      <c r="JC804" s="253"/>
      <c r="JD804" s="253"/>
      <c r="JE804" s="253"/>
      <c r="JF804" s="253"/>
      <c r="JG804" s="253"/>
      <c r="JH804" s="253"/>
      <c r="JI804" s="253"/>
      <c r="JJ804" s="253"/>
      <c r="JK804" s="253"/>
      <c r="JL804" s="253"/>
      <c r="JM804" s="253"/>
      <c r="JN804" s="253"/>
      <c r="JO804" s="253"/>
      <c r="JP804" s="253"/>
      <c r="JQ804" s="253"/>
      <c r="JR804" s="253"/>
      <c r="JS804" s="253"/>
      <c r="JT804" s="253"/>
      <c r="JU804" s="253"/>
    </row>
    <row r="805" spans="1:281" s="252" customFormat="1" ht="15" customHeight="1" x14ac:dyDescent="0.25">
      <c r="A805" s="253"/>
      <c r="B805" s="253"/>
      <c r="C805" s="253"/>
      <c r="D805" s="253"/>
      <c r="E805" s="253"/>
      <c r="F805" s="253"/>
      <c r="G805" s="253"/>
      <c r="H805" s="253"/>
      <c r="I805" s="253"/>
      <c r="J805" s="253"/>
      <c r="K805" s="253"/>
      <c r="L805" s="253"/>
      <c r="M805" s="253"/>
      <c r="N805" s="253"/>
      <c r="O805" s="253"/>
      <c r="P805" s="253"/>
      <c r="Q805" s="253"/>
      <c r="R805" s="253"/>
      <c r="S805" s="253"/>
      <c r="T805" s="253"/>
      <c r="U805" s="253" t="s">
        <v>961</v>
      </c>
      <c r="V805" s="253"/>
      <c r="W805" s="253"/>
      <c r="X805" s="253"/>
      <c r="Y805" s="253"/>
      <c r="Z805" s="253"/>
      <c r="AA805" s="253"/>
      <c r="AB805" s="253"/>
      <c r="AC805" s="253" t="s">
        <v>320</v>
      </c>
      <c r="AD805" s="253"/>
      <c r="AE805" s="253"/>
      <c r="AF805" s="253"/>
      <c r="AG805" s="253"/>
      <c r="AH805" s="253"/>
      <c r="AI805" s="253"/>
      <c r="AJ805" s="253"/>
      <c r="AK805" s="253"/>
      <c r="AL805" s="253"/>
      <c r="AM805" s="253"/>
      <c r="AN805" s="253"/>
      <c r="AO805" s="253"/>
      <c r="AP805" s="253"/>
      <c r="AQ805" s="253"/>
      <c r="AR805" s="253"/>
      <c r="AS805" s="253"/>
      <c r="AT805" s="253"/>
      <c r="AU805" s="253"/>
      <c r="AV805" s="253"/>
      <c r="AW805" s="253"/>
      <c r="AX805" s="253"/>
      <c r="AY805" s="253"/>
      <c r="AZ805" s="253"/>
      <c r="BA805" s="253"/>
      <c r="BB805" s="253"/>
      <c r="BC805" s="253"/>
      <c r="BD805" s="253"/>
      <c r="BE805" s="253"/>
      <c r="BF805" s="253"/>
      <c r="BG805" s="253"/>
      <c r="BH805" s="253"/>
      <c r="BI805" s="253"/>
      <c r="BJ805" s="253"/>
      <c r="BK805" s="253"/>
      <c r="BL805" s="253"/>
      <c r="BM805" s="253"/>
      <c r="BN805" s="253"/>
      <c r="BO805" s="253"/>
      <c r="BP805" s="253"/>
      <c r="BQ805" s="253"/>
      <c r="BR805" s="253"/>
      <c r="BS805" s="253"/>
      <c r="BT805" s="253"/>
      <c r="BU805" s="253"/>
      <c r="BV805" s="253"/>
      <c r="BW805" s="253"/>
      <c r="BX805" s="253"/>
      <c r="BY805" s="253"/>
      <c r="BZ805" s="253"/>
      <c r="CA805" s="253"/>
      <c r="CB805" s="253"/>
      <c r="CC805" s="253"/>
      <c r="CD805" s="253"/>
      <c r="CE805" s="253"/>
      <c r="CF805" s="253"/>
      <c r="CG805" s="253"/>
      <c r="CH805" s="253"/>
      <c r="CI805" s="253"/>
      <c r="CJ805" s="253"/>
      <c r="CK805" s="253"/>
      <c r="CL805" s="253"/>
      <c r="CM805" s="253"/>
      <c r="CN805" s="253"/>
      <c r="CO805" s="253"/>
      <c r="CP805" s="253"/>
      <c r="CQ805" s="253"/>
      <c r="CR805" s="253"/>
      <c r="CS805" s="253"/>
      <c r="CT805" s="253"/>
      <c r="CU805" s="253"/>
      <c r="CV805" s="253"/>
      <c r="CW805" s="253"/>
      <c r="CX805" s="253"/>
      <c r="CY805" s="253"/>
      <c r="CZ805" s="253"/>
      <c r="DA805" s="253"/>
      <c r="DB805" s="253"/>
      <c r="DC805" s="253"/>
      <c r="DD805" s="253"/>
      <c r="DE805" s="253"/>
      <c r="DF805" s="253"/>
      <c r="DG805" s="253"/>
      <c r="DH805" s="253"/>
      <c r="DI805" s="253"/>
      <c r="DJ805" s="253"/>
      <c r="DK805" s="253"/>
      <c r="DL805" s="253"/>
      <c r="DM805" s="253"/>
      <c r="DN805" s="253"/>
      <c r="DO805" s="253"/>
      <c r="DP805" s="253"/>
      <c r="DQ805" s="253"/>
      <c r="DR805" s="253"/>
      <c r="DS805" s="253"/>
      <c r="DT805" s="253"/>
      <c r="DU805" s="253"/>
      <c r="DV805" s="253"/>
      <c r="DW805" s="253"/>
      <c r="DX805" s="253"/>
      <c r="DY805" s="253"/>
      <c r="DZ805" s="253"/>
      <c r="EA805" s="253"/>
      <c r="EB805" s="253"/>
      <c r="EC805" s="253"/>
      <c r="ED805" s="253"/>
      <c r="EE805" s="253"/>
      <c r="EF805" s="253"/>
      <c r="EG805" s="253"/>
      <c r="EH805" s="253"/>
      <c r="EI805" s="253"/>
      <c r="EJ805" s="253"/>
      <c r="EK805" s="253"/>
      <c r="EL805" s="253"/>
      <c r="EM805" s="253"/>
      <c r="EN805" s="253"/>
      <c r="EO805" s="253"/>
      <c r="EP805" s="253"/>
      <c r="EQ805" s="253"/>
      <c r="ER805" s="253"/>
      <c r="ES805" s="253"/>
      <c r="ET805" s="253"/>
      <c r="EU805" s="253"/>
      <c r="EV805" s="253"/>
      <c r="EW805" s="253"/>
      <c r="EX805" s="253"/>
      <c r="EY805" s="253"/>
      <c r="EZ805" s="253"/>
      <c r="FA805" s="253"/>
      <c r="FB805" s="253"/>
      <c r="FC805" s="253"/>
      <c r="FD805" s="253"/>
      <c r="FE805" s="253"/>
      <c r="FF805" s="253"/>
      <c r="FG805" s="253"/>
      <c r="FH805" s="253"/>
      <c r="FI805" s="253"/>
      <c r="FJ805" s="253"/>
      <c r="FK805" s="253"/>
      <c r="FL805" s="253"/>
      <c r="FM805" s="253"/>
      <c r="FN805" s="253"/>
      <c r="FO805" s="253"/>
      <c r="FP805" s="253"/>
      <c r="FQ805" s="253"/>
      <c r="FR805" s="253"/>
      <c r="FS805" s="253"/>
      <c r="FT805" s="253"/>
      <c r="FU805" s="253"/>
      <c r="FV805" s="253"/>
      <c r="FW805" s="253"/>
      <c r="FX805" s="253"/>
      <c r="FY805" s="253"/>
      <c r="FZ805" s="253"/>
      <c r="GA805" s="253"/>
      <c r="GB805" s="253"/>
      <c r="GC805" s="253"/>
      <c r="GD805" s="253"/>
      <c r="GE805" s="253"/>
      <c r="GF805" s="253"/>
      <c r="GG805" s="253"/>
      <c r="GH805" s="253"/>
      <c r="GI805" s="253"/>
      <c r="GJ805" s="253"/>
      <c r="GK805" s="253"/>
      <c r="GL805" s="253"/>
      <c r="GM805" s="253"/>
      <c r="GN805" s="253"/>
      <c r="GO805" s="253"/>
      <c r="GP805" s="253"/>
      <c r="GQ805" s="253"/>
      <c r="GR805" s="253"/>
      <c r="GS805" s="253"/>
      <c r="GT805" s="253"/>
      <c r="GU805" s="253"/>
      <c r="GV805" s="253"/>
      <c r="GW805" s="253"/>
      <c r="GX805" s="253"/>
      <c r="GY805" s="253"/>
      <c r="GZ805" s="253"/>
      <c r="HA805" s="253"/>
      <c r="HB805" s="253"/>
      <c r="HC805" s="253"/>
      <c r="HD805" s="253"/>
      <c r="HE805" s="253"/>
      <c r="HF805" s="253"/>
      <c r="HG805" s="253"/>
      <c r="HH805" s="253"/>
      <c r="HI805" s="253"/>
      <c r="HJ805" s="253"/>
      <c r="HK805" s="253"/>
      <c r="HL805" s="253"/>
      <c r="HM805" s="253"/>
      <c r="HN805" s="253"/>
      <c r="HO805" s="253"/>
      <c r="HP805" s="253"/>
      <c r="HQ805" s="253"/>
      <c r="HR805" s="253"/>
      <c r="HS805" s="253"/>
      <c r="HT805" s="253"/>
      <c r="HU805" s="253"/>
      <c r="HV805" s="253"/>
      <c r="HW805" s="253"/>
      <c r="HX805" s="253"/>
      <c r="HY805" s="253"/>
      <c r="HZ805" s="253"/>
      <c r="IA805" s="253"/>
      <c r="IB805" s="253"/>
      <c r="IC805" s="253"/>
      <c r="ID805" s="253"/>
      <c r="IE805" s="253"/>
      <c r="IF805" s="253"/>
      <c r="IG805" s="253"/>
      <c r="IH805" s="253"/>
      <c r="II805" s="253"/>
      <c r="IJ805" s="253"/>
      <c r="IK805" s="253"/>
      <c r="IL805" s="253"/>
      <c r="IM805" s="253"/>
      <c r="IN805" s="253"/>
      <c r="IO805" s="253"/>
      <c r="IP805" s="253"/>
      <c r="IQ805" s="253"/>
      <c r="IR805" s="253"/>
      <c r="IS805" s="253"/>
      <c r="IT805" s="253"/>
      <c r="IU805" s="253"/>
      <c r="IV805" s="253"/>
      <c r="IW805" s="253"/>
      <c r="IX805" s="253"/>
      <c r="IY805" s="253"/>
      <c r="IZ805" s="253"/>
      <c r="JA805" s="253"/>
      <c r="JB805" s="253"/>
      <c r="JC805" s="253"/>
      <c r="JD805" s="253"/>
      <c r="JE805" s="253"/>
      <c r="JF805" s="253"/>
      <c r="JG805" s="253"/>
      <c r="JH805" s="253"/>
      <c r="JI805" s="253"/>
      <c r="JJ805" s="253"/>
      <c r="JK805" s="253"/>
      <c r="JL805" s="253"/>
      <c r="JM805" s="253"/>
      <c r="JN805" s="253"/>
      <c r="JO805" s="253"/>
      <c r="JP805" s="253"/>
      <c r="JQ805" s="253"/>
      <c r="JR805" s="253"/>
      <c r="JS805" s="253"/>
      <c r="JT805" s="253"/>
      <c r="JU805" s="253"/>
    </row>
    <row r="806" spans="1:281" s="252" customFormat="1" ht="15" customHeight="1" x14ac:dyDescent="0.25">
      <c r="A806" s="253"/>
      <c r="B806" s="253"/>
      <c r="C806" s="253"/>
      <c r="D806" s="253"/>
      <c r="E806" s="253"/>
      <c r="F806" s="253"/>
      <c r="G806" s="253"/>
      <c r="H806" s="253"/>
      <c r="I806" s="253"/>
      <c r="J806" s="253"/>
      <c r="K806" s="253"/>
      <c r="L806" s="253"/>
      <c r="M806" s="253"/>
      <c r="N806" s="253"/>
      <c r="O806" s="253"/>
      <c r="P806" s="253"/>
      <c r="Q806" s="253"/>
      <c r="R806" s="253"/>
      <c r="S806" s="253"/>
      <c r="T806" s="253"/>
      <c r="U806" s="253" t="s">
        <v>962</v>
      </c>
      <c r="V806" s="253"/>
      <c r="W806" s="253"/>
      <c r="X806" s="253"/>
      <c r="Y806" s="253"/>
      <c r="Z806" s="253"/>
      <c r="AA806" s="253"/>
      <c r="AB806" s="253"/>
      <c r="AC806" s="253" t="s">
        <v>320</v>
      </c>
      <c r="AD806" s="253"/>
      <c r="AE806" s="253"/>
      <c r="AF806" s="253"/>
      <c r="AG806" s="253"/>
      <c r="AH806" s="253"/>
      <c r="AI806" s="253"/>
      <c r="AJ806" s="253"/>
      <c r="AK806" s="253"/>
      <c r="AL806" s="253"/>
      <c r="AM806" s="253"/>
      <c r="AN806" s="253"/>
      <c r="AO806" s="253"/>
      <c r="AP806" s="253"/>
      <c r="AQ806" s="253"/>
      <c r="AR806" s="253"/>
      <c r="AS806" s="253"/>
      <c r="AT806" s="253"/>
      <c r="AU806" s="253"/>
      <c r="AV806" s="253"/>
      <c r="AW806" s="253"/>
      <c r="AX806" s="253"/>
      <c r="AY806" s="253"/>
      <c r="AZ806" s="253"/>
      <c r="BA806" s="253"/>
      <c r="BB806" s="253"/>
      <c r="BC806" s="253"/>
      <c r="BD806" s="253"/>
      <c r="BE806" s="253"/>
      <c r="BF806" s="253"/>
      <c r="BG806" s="253"/>
      <c r="BH806" s="253"/>
      <c r="BI806" s="253"/>
      <c r="BJ806" s="253"/>
      <c r="BK806" s="253"/>
      <c r="BL806" s="253"/>
      <c r="BM806" s="253"/>
      <c r="BN806" s="253"/>
      <c r="BO806" s="253"/>
      <c r="BP806" s="253"/>
      <c r="BQ806" s="253"/>
      <c r="BR806" s="253"/>
      <c r="BS806" s="253"/>
      <c r="BT806" s="253"/>
      <c r="BU806" s="253"/>
      <c r="BV806" s="253"/>
      <c r="BW806" s="253"/>
      <c r="BX806" s="253"/>
      <c r="BY806" s="253"/>
      <c r="BZ806" s="253"/>
      <c r="CA806" s="253"/>
      <c r="CB806" s="253"/>
      <c r="CC806" s="253"/>
      <c r="CD806" s="253"/>
      <c r="CE806" s="253"/>
      <c r="CF806" s="253"/>
      <c r="CG806" s="253"/>
      <c r="CH806" s="253"/>
      <c r="CI806" s="253"/>
      <c r="CJ806" s="253"/>
      <c r="CK806" s="253"/>
      <c r="CL806" s="253"/>
      <c r="CM806" s="253"/>
      <c r="CN806" s="253"/>
      <c r="CO806" s="253"/>
      <c r="CP806" s="253"/>
      <c r="CQ806" s="253"/>
      <c r="CR806" s="253"/>
      <c r="CS806" s="253"/>
      <c r="CT806" s="253"/>
      <c r="CU806" s="253"/>
      <c r="CV806" s="253"/>
      <c r="CW806" s="253"/>
      <c r="CX806" s="253"/>
      <c r="CY806" s="253"/>
      <c r="CZ806" s="253"/>
      <c r="DA806" s="253"/>
      <c r="DB806" s="253"/>
      <c r="DC806" s="253"/>
      <c r="DD806" s="253"/>
      <c r="DE806" s="253"/>
      <c r="DF806" s="253"/>
      <c r="DG806" s="253"/>
      <c r="DH806" s="253"/>
      <c r="DI806" s="253"/>
      <c r="DJ806" s="253"/>
      <c r="DK806" s="253"/>
      <c r="DL806" s="253"/>
      <c r="DM806" s="253"/>
      <c r="DN806" s="253"/>
      <c r="DO806" s="253"/>
      <c r="DP806" s="253"/>
      <c r="DQ806" s="253"/>
      <c r="DR806" s="253"/>
      <c r="DS806" s="253"/>
      <c r="DT806" s="253"/>
      <c r="DU806" s="253"/>
      <c r="DV806" s="253"/>
      <c r="DW806" s="253"/>
      <c r="DX806" s="253"/>
      <c r="DY806" s="253"/>
      <c r="DZ806" s="253"/>
      <c r="EA806" s="253"/>
      <c r="EB806" s="253"/>
      <c r="EC806" s="253"/>
      <c r="ED806" s="253"/>
      <c r="EE806" s="253"/>
      <c r="EF806" s="253"/>
      <c r="EG806" s="253"/>
      <c r="EH806" s="253"/>
      <c r="EI806" s="253"/>
      <c r="EJ806" s="253"/>
      <c r="EK806" s="253"/>
      <c r="EL806" s="253"/>
      <c r="EM806" s="253"/>
      <c r="EN806" s="253"/>
      <c r="EO806" s="253"/>
      <c r="EP806" s="253"/>
      <c r="EQ806" s="253"/>
      <c r="ER806" s="253"/>
      <c r="ES806" s="253"/>
      <c r="ET806" s="253"/>
      <c r="EU806" s="253"/>
      <c r="EV806" s="253"/>
      <c r="EW806" s="253"/>
      <c r="EX806" s="253"/>
      <c r="EY806" s="253"/>
      <c r="EZ806" s="253"/>
      <c r="FA806" s="253"/>
      <c r="FB806" s="253"/>
      <c r="FC806" s="253"/>
      <c r="FD806" s="253"/>
      <c r="FE806" s="253"/>
      <c r="FF806" s="253"/>
      <c r="FG806" s="253"/>
      <c r="FH806" s="253"/>
      <c r="FI806" s="253"/>
      <c r="FJ806" s="253"/>
      <c r="FK806" s="253"/>
      <c r="FL806" s="253"/>
      <c r="FM806" s="253"/>
      <c r="FN806" s="253"/>
      <c r="FO806" s="253"/>
      <c r="FP806" s="253"/>
      <c r="FQ806" s="253"/>
      <c r="FR806" s="253"/>
      <c r="FS806" s="253"/>
      <c r="FT806" s="253"/>
      <c r="FU806" s="253"/>
      <c r="FV806" s="253"/>
      <c r="FW806" s="253"/>
      <c r="FX806" s="253"/>
      <c r="FY806" s="253"/>
      <c r="FZ806" s="253"/>
      <c r="GA806" s="253"/>
      <c r="GB806" s="253"/>
      <c r="GC806" s="253"/>
      <c r="GD806" s="253"/>
      <c r="GE806" s="253"/>
      <c r="GF806" s="253"/>
      <c r="GG806" s="253"/>
      <c r="GH806" s="253"/>
      <c r="GI806" s="253"/>
      <c r="GJ806" s="253"/>
      <c r="GK806" s="253"/>
      <c r="GL806" s="253"/>
      <c r="GM806" s="253"/>
      <c r="GN806" s="253"/>
      <c r="GO806" s="253"/>
      <c r="GP806" s="253"/>
      <c r="GQ806" s="253"/>
      <c r="GR806" s="253"/>
      <c r="GS806" s="253"/>
      <c r="GT806" s="253"/>
      <c r="GU806" s="253"/>
      <c r="GV806" s="253"/>
      <c r="GW806" s="253"/>
      <c r="GX806" s="253"/>
      <c r="GY806" s="253"/>
      <c r="GZ806" s="253"/>
      <c r="HA806" s="253"/>
      <c r="HB806" s="253"/>
      <c r="HC806" s="253"/>
      <c r="HD806" s="253"/>
      <c r="HE806" s="253"/>
      <c r="HF806" s="253"/>
      <c r="HG806" s="253"/>
      <c r="HH806" s="253"/>
      <c r="HI806" s="253"/>
      <c r="HJ806" s="253"/>
      <c r="HK806" s="253"/>
      <c r="HL806" s="253"/>
      <c r="HM806" s="253"/>
      <c r="HN806" s="253"/>
      <c r="HO806" s="253"/>
      <c r="HP806" s="253"/>
      <c r="HQ806" s="253"/>
      <c r="HR806" s="253"/>
      <c r="HS806" s="253"/>
      <c r="HT806" s="253"/>
      <c r="HU806" s="253"/>
      <c r="HV806" s="253"/>
      <c r="HW806" s="253"/>
      <c r="HX806" s="253"/>
      <c r="HY806" s="253"/>
      <c r="HZ806" s="253"/>
      <c r="IA806" s="253"/>
      <c r="IB806" s="253"/>
      <c r="IC806" s="253"/>
      <c r="ID806" s="253"/>
      <c r="IE806" s="253"/>
      <c r="IF806" s="253"/>
      <c r="IG806" s="253"/>
      <c r="IH806" s="253"/>
      <c r="II806" s="253"/>
      <c r="IJ806" s="253"/>
      <c r="IK806" s="253"/>
      <c r="IL806" s="253"/>
      <c r="IM806" s="253"/>
      <c r="IN806" s="253"/>
      <c r="IO806" s="253"/>
      <c r="IP806" s="253"/>
      <c r="IQ806" s="253"/>
      <c r="IR806" s="253"/>
      <c r="IS806" s="253"/>
      <c r="IT806" s="253"/>
      <c r="IU806" s="253"/>
      <c r="IV806" s="253"/>
      <c r="IW806" s="253"/>
      <c r="IX806" s="253"/>
      <c r="IY806" s="253"/>
      <c r="IZ806" s="253"/>
      <c r="JA806" s="253"/>
      <c r="JB806" s="253"/>
      <c r="JC806" s="253"/>
      <c r="JD806" s="253"/>
      <c r="JE806" s="253"/>
      <c r="JF806" s="253"/>
      <c r="JG806" s="253"/>
      <c r="JH806" s="253"/>
      <c r="JI806" s="253"/>
      <c r="JJ806" s="253"/>
      <c r="JK806" s="253"/>
      <c r="JL806" s="253"/>
      <c r="JM806" s="253"/>
      <c r="JN806" s="253"/>
      <c r="JO806" s="253"/>
      <c r="JP806" s="253"/>
      <c r="JQ806" s="253"/>
      <c r="JR806" s="253"/>
      <c r="JS806" s="253"/>
      <c r="JT806" s="253"/>
      <c r="JU806" s="253"/>
    </row>
    <row r="807" spans="1:281" s="252" customFormat="1" ht="15" customHeight="1" x14ac:dyDescent="0.25">
      <c r="A807" s="253"/>
      <c r="B807" s="253"/>
      <c r="C807" s="253"/>
      <c r="D807" s="253"/>
      <c r="E807" s="253"/>
      <c r="F807" s="253"/>
      <c r="G807" s="253"/>
      <c r="H807" s="253"/>
      <c r="I807" s="253"/>
      <c r="J807" s="253"/>
      <c r="K807" s="253"/>
      <c r="L807" s="253"/>
      <c r="M807" s="253"/>
      <c r="N807" s="253"/>
      <c r="O807" s="253"/>
      <c r="P807" s="253"/>
      <c r="Q807" s="253"/>
      <c r="R807" s="253"/>
      <c r="S807" s="253"/>
      <c r="T807" s="253"/>
      <c r="U807" s="253" t="s">
        <v>963</v>
      </c>
      <c r="V807" s="253"/>
      <c r="W807" s="253"/>
      <c r="X807" s="253"/>
      <c r="Y807" s="253"/>
      <c r="Z807" s="253"/>
      <c r="AA807" s="253"/>
      <c r="AB807" s="253"/>
      <c r="AC807" s="253" t="s">
        <v>316</v>
      </c>
      <c r="AD807" s="253"/>
      <c r="AE807" s="253"/>
      <c r="AF807" s="253"/>
      <c r="AG807" s="253"/>
      <c r="AH807" s="253"/>
      <c r="AI807" s="253"/>
      <c r="AJ807" s="253"/>
      <c r="AK807" s="253"/>
      <c r="AL807" s="253"/>
      <c r="AM807" s="253"/>
      <c r="AN807" s="253"/>
      <c r="AO807" s="253"/>
      <c r="AP807" s="253"/>
      <c r="AQ807" s="253"/>
      <c r="AR807" s="253"/>
      <c r="AS807" s="253"/>
      <c r="AT807" s="253"/>
      <c r="AU807" s="253"/>
      <c r="AV807" s="253"/>
      <c r="AW807" s="253"/>
      <c r="AX807" s="253"/>
      <c r="AY807" s="253"/>
      <c r="AZ807" s="253"/>
      <c r="BA807" s="253"/>
      <c r="BB807" s="253"/>
      <c r="BC807" s="253"/>
      <c r="BD807" s="253"/>
      <c r="BE807" s="253"/>
      <c r="BF807" s="253"/>
      <c r="BG807" s="253"/>
      <c r="BH807" s="253"/>
      <c r="BI807" s="253"/>
      <c r="BJ807" s="253"/>
      <c r="BK807" s="253"/>
      <c r="BL807" s="253"/>
      <c r="BM807" s="253"/>
      <c r="BN807" s="253"/>
      <c r="BO807" s="253"/>
      <c r="BP807" s="253"/>
      <c r="BQ807" s="253"/>
      <c r="BR807" s="253"/>
      <c r="BS807" s="253"/>
      <c r="BT807" s="253"/>
      <c r="BU807" s="253"/>
      <c r="BV807" s="253"/>
      <c r="BW807" s="253"/>
      <c r="BX807" s="253"/>
      <c r="BY807" s="253"/>
      <c r="BZ807" s="253"/>
      <c r="CA807" s="253"/>
      <c r="CB807" s="253"/>
      <c r="CC807" s="253"/>
      <c r="CD807" s="253"/>
      <c r="CE807" s="253"/>
      <c r="CF807" s="253"/>
      <c r="CG807" s="253"/>
      <c r="CH807" s="253"/>
      <c r="CI807" s="253"/>
      <c r="CJ807" s="253"/>
      <c r="CK807" s="253"/>
      <c r="CL807" s="253"/>
      <c r="CM807" s="253"/>
      <c r="CN807" s="253"/>
      <c r="CO807" s="253"/>
      <c r="CP807" s="253"/>
      <c r="CQ807" s="253"/>
      <c r="CR807" s="253"/>
      <c r="CS807" s="253"/>
      <c r="CT807" s="253"/>
      <c r="CU807" s="253"/>
      <c r="CV807" s="253"/>
      <c r="CW807" s="253"/>
      <c r="CX807" s="253"/>
      <c r="CY807" s="253"/>
      <c r="CZ807" s="253"/>
      <c r="DA807" s="253"/>
      <c r="DB807" s="253"/>
      <c r="DC807" s="253"/>
      <c r="DD807" s="253"/>
      <c r="DE807" s="253"/>
      <c r="DF807" s="253"/>
      <c r="DG807" s="253"/>
      <c r="DH807" s="253"/>
      <c r="DI807" s="253"/>
      <c r="DJ807" s="253"/>
      <c r="DK807" s="253"/>
      <c r="DL807" s="253"/>
      <c r="DM807" s="253"/>
      <c r="DN807" s="253"/>
      <c r="DO807" s="253"/>
      <c r="DP807" s="253"/>
      <c r="DQ807" s="253"/>
      <c r="DR807" s="253"/>
      <c r="DS807" s="253"/>
      <c r="DT807" s="253"/>
      <c r="DU807" s="253"/>
      <c r="DV807" s="253"/>
      <c r="DW807" s="253"/>
      <c r="DX807" s="253"/>
      <c r="DY807" s="253"/>
      <c r="DZ807" s="253"/>
      <c r="EA807" s="253"/>
      <c r="EB807" s="253"/>
      <c r="EC807" s="253"/>
      <c r="ED807" s="253"/>
      <c r="EE807" s="253"/>
      <c r="EF807" s="253"/>
      <c r="EG807" s="253"/>
      <c r="EH807" s="253"/>
      <c r="EI807" s="253"/>
      <c r="EJ807" s="253"/>
      <c r="EK807" s="253"/>
      <c r="EL807" s="253"/>
      <c r="EM807" s="253"/>
      <c r="EN807" s="253"/>
      <c r="EO807" s="253"/>
      <c r="EP807" s="253"/>
      <c r="EQ807" s="253"/>
      <c r="ER807" s="253"/>
      <c r="ES807" s="253"/>
      <c r="ET807" s="253"/>
      <c r="EU807" s="253"/>
      <c r="EV807" s="253"/>
      <c r="EW807" s="253"/>
      <c r="EX807" s="253"/>
      <c r="EY807" s="253"/>
      <c r="EZ807" s="253"/>
      <c r="FA807" s="253"/>
      <c r="FB807" s="253"/>
      <c r="FC807" s="253"/>
      <c r="FD807" s="253"/>
      <c r="FE807" s="253"/>
      <c r="FF807" s="253"/>
      <c r="FG807" s="253"/>
      <c r="FH807" s="253"/>
      <c r="FI807" s="253"/>
      <c r="FJ807" s="253"/>
      <c r="FK807" s="253"/>
      <c r="FL807" s="253"/>
      <c r="FM807" s="253"/>
      <c r="FN807" s="253"/>
      <c r="FO807" s="253"/>
      <c r="FP807" s="253"/>
      <c r="FQ807" s="253"/>
      <c r="FR807" s="253"/>
      <c r="FS807" s="253"/>
      <c r="FT807" s="253"/>
      <c r="FU807" s="253"/>
      <c r="FV807" s="253"/>
      <c r="FW807" s="253"/>
      <c r="FX807" s="253"/>
      <c r="FY807" s="253"/>
      <c r="FZ807" s="253"/>
      <c r="GA807" s="253"/>
      <c r="GB807" s="253"/>
      <c r="GC807" s="253"/>
      <c r="GD807" s="253"/>
      <c r="GE807" s="253"/>
      <c r="GF807" s="253"/>
      <c r="GG807" s="253"/>
      <c r="GH807" s="253"/>
      <c r="GI807" s="253"/>
      <c r="GJ807" s="253"/>
      <c r="GK807" s="253"/>
      <c r="GL807" s="253"/>
      <c r="GM807" s="253"/>
      <c r="GN807" s="253"/>
      <c r="GO807" s="253"/>
      <c r="GP807" s="253"/>
      <c r="GQ807" s="253"/>
      <c r="GR807" s="253"/>
      <c r="GS807" s="253"/>
      <c r="GT807" s="253"/>
      <c r="GU807" s="253"/>
      <c r="GV807" s="253"/>
      <c r="GW807" s="253"/>
      <c r="GX807" s="253"/>
      <c r="GY807" s="253"/>
      <c r="GZ807" s="253"/>
      <c r="HA807" s="253"/>
      <c r="HB807" s="253"/>
      <c r="HC807" s="253"/>
      <c r="HD807" s="253"/>
      <c r="HE807" s="253"/>
      <c r="HF807" s="253"/>
      <c r="HG807" s="253"/>
      <c r="HH807" s="253"/>
      <c r="HI807" s="253"/>
      <c r="HJ807" s="253"/>
      <c r="HK807" s="253"/>
      <c r="HL807" s="253"/>
      <c r="HM807" s="253"/>
      <c r="HN807" s="253"/>
      <c r="HO807" s="253"/>
      <c r="HP807" s="253"/>
      <c r="HQ807" s="253"/>
      <c r="HR807" s="253"/>
      <c r="HS807" s="253"/>
      <c r="HT807" s="253"/>
      <c r="HU807" s="253"/>
      <c r="HV807" s="253"/>
      <c r="HW807" s="253"/>
      <c r="HX807" s="253"/>
      <c r="HY807" s="253"/>
      <c r="HZ807" s="253"/>
      <c r="IA807" s="253"/>
      <c r="IB807" s="253"/>
      <c r="IC807" s="253"/>
      <c r="ID807" s="253"/>
      <c r="IE807" s="253"/>
      <c r="IF807" s="253"/>
      <c r="IG807" s="253"/>
      <c r="IH807" s="253"/>
      <c r="II807" s="253"/>
      <c r="IJ807" s="253"/>
      <c r="IK807" s="253"/>
      <c r="IL807" s="253"/>
      <c r="IM807" s="253"/>
      <c r="IN807" s="253"/>
      <c r="IO807" s="253"/>
      <c r="IP807" s="253"/>
      <c r="IQ807" s="253"/>
      <c r="IR807" s="253"/>
      <c r="IS807" s="253"/>
      <c r="IT807" s="253"/>
      <c r="IU807" s="253"/>
      <c r="IV807" s="253"/>
      <c r="IW807" s="253"/>
      <c r="IX807" s="253"/>
      <c r="IY807" s="253"/>
      <c r="IZ807" s="253"/>
      <c r="JA807" s="253"/>
      <c r="JB807" s="253"/>
      <c r="JC807" s="253"/>
      <c r="JD807" s="253"/>
      <c r="JE807" s="253"/>
      <c r="JF807" s="253"/>
      <c r="JG807" s="253"/>
      <c r="JH807" s="253"/>
      <c r="JI807" s="253"/>
      <c r="JJ807" s="253"/>
      <c r="JK807" s="253"/>
      <c r="JL807" s="253"/>
      <c r="JM807" s="253"/>
      <c r="JN807" s="253"/>
      <c r="JO807" s="253"/>
      <c r="JP807" s="253"/>
      <c r="JQ807" s="253"/>
      <c r="JR807" s="253"/>
      <c r="JS807" s="253"/>
      <c r="JT807" s="253"/>
      <c r="JU807" s="253"/>
    </row>
    <row r="808" spans="1:281" s="252" customFormat="1" ht="15" customHeight="1" x14ac:dyDescent="0.25">
      <c r="A808" s="253"/>
      <c r="B808" s="253"/>
      <c r="C808" s="253"/>
      <c r="D808" s="253"/>
      <c r="E808" s="253"/>
      <c r="F808" s="253"/>
      <c r="G808" s="253"/>
      <c r="H808" s="253"/>
      <c r="I808" s="253"/>
      <c r="J808" s="253"/>
      <c r="K808" s="253"/>
      <c r="L808" s="253"/>
      <c r="M808" s="253"/>
      <c r="N808" s="253"/>
      <c r="O808" s="253"/>
      <c r="P808" s="253"/>
      <c r="Q808" s="253"/>
      <c r="R808" s="253"/>
      <c r="S808" s="253"/>
      <c r="T808" s="253"/>
      <c r="U808" s="253" t="s">
        <v>964</v>
      </c>
      <c r="V808" s="253"/>
      <c r="W808" s="253"/>
      <c r="X808" s="253"/>
      <c r="Y808" s="253"/>
      <c r="Z808" s="253"/>
      <c r="AA808" s="253"/>
      <c r="AB808" s="253"/>
      <c r="AC808" s="253" t="s">
        <v>320</v>
      </c>
      <c r="AD808" s="253"/>
      <c r="AE808" s="253"/>
      <c r="AF808" s="253"/>
      <c r="AG808" s="253"/>
      <c r="AH808" s="253"/>
      <c r="AI808" s="253"/>
      <c r="AJ808" s="253"/>
      <c r="AK808" s="253"/>
      <c r="AL808" s="253"/>
      <c r="AM808" s="253"/>
      <c r="AN808" s="253"/>
      <c r="AO808" s="253"/>
      <c r="AP808" s="253"/>
      <c r="AQ808" s="253"/>
      <c r="AR808" s="253"/>
      <c r="AS808" s="253"/>
      <c r="AT808" s="253"/>
      <c r="AU808" s="253"/>
      <c r="AV808" s="253"/>
      <c r="AW808" s="253"/>
      <c r="AX808" s="253"/>
      <c r="AY808" s="253"/>
      <c r="AZ808" s="253"/>
      <c r="BA808" s="253"/>
      <c r="BB808" s="253"/>
      <c r="BC808" s="253"/>
      <c r="BD808" s="253"/>
      <c r="BE808" s="253"/>
      <c r="BF808" s="253"/>
      <c r="BG808" s="253"/>
      <c r="BH808" s="253"/>
      <c r="BI808" s="253"/>
      <c r="BJ808" s="253"/>
      <c r="BK808" s="253"/>
      <c r="BL808" s="253"/>
      <c r="BM808" s="253"/>
      <c r="BN808" s="253"/>
      <c r="BO808" s="253"/>
      <c r="BP808" s="253"/>
      <c r="BQ808" s="253"/>
      <c r="BR808" s="253"/>
      <c r="BS808" s="253"/>
      <c r="BT808" s="253"/>
      <c r="BU808" s="253"/>
      <c r="BV808" s="253"/>
      <c r="BW808" s="253"/>
      <c r="BX808" s="253"/>
      <c r="BY808" s="253"/>
      <c r="BZ808" s="253"/>
      <c r="CA808" s="253"/>
      <c r="CB808" s="253"/>
      <c r="CC808" s="253"/>
      <c r="CD808" s="253"/>
      <c r="CE808" s="253"/>
      <c r="CF808" s="253"/>
      <c r="CG808" s="253"/>
      <c r="CH808" s="253"/>
      <c r="CI808" s="253"/>
      <c r="CJ808" s="253"/>
      <c r="CK808" s="253"/>
      <c r="CL808" s="253"/>
      <c r="CM808" s="253"/>
      <c r="CN808" s="253"/>
      <c r="CO808" s="253"/>
      <c r="CP808" s="253"/>
      <c r="CQ808" s="253"/>
      <c r="CR808" s="253"/>
      <c r="CS808" s="253"/>
      <c r="CT808" s="253"/>
      <c r="CU808" s="253"/>
      <c r="CV808" s="253"/>
      <c r="CW808" s="253"/>
      <c r="CX808" s="253"/>
      <c r="CY808" s="253"/>
      <c r="CZ808" s="253"/>
      <c r="DA808" s="253"/>
      <c r="DB808" s="253"/>
      <c r="DC808" s="253"/>
      <c r="DD808" s="253"/>
      <c r="DE808" s="253"/>
      <c r="DF808" s="253"/>
      <c r="DG808" s="253"/>
      <c r="DH808" s="253"/>
      <c r="DI808" s="253"/>
      <c r="DJ808" s="253"/>
      <c r="DK808" s="253"/>
      <c r="DL808" s="253"/>
      <c r="DM808" s="253"/>
      <c r="DN808" s="253"/>
      <c r="DO808" s="253"/>
      <c r="DP808" s="253"/>
      <c r="DQ808" s="253"/>
      <c r="DR808" s="253"/>
      <c r="DS808" s="253"/>
      <c r="DT808" s="253"/>
      <c r="DU808" s="253"/>
      <c r="DV808" s="253"/>
      <c r="DW808" s="253"/>
      <c r="DX808" s="253"/>
      <c r="DY808" s="253"/>
      <c r="DZ808" s="253"/>
      <c r="EA808" s="253"/>
      <c r="EB808" s="253"/>
      <c r="EC808" s="253"/>
      <c r="ED808" s="253"/>
      <c r="EE808" s="253"/>
      <c r="EF808" s="253"/>
      <c r="EG808" s="253"/>
      <c r="EH808" s="253"/>
      <c r="EI808" s="253"/>
      <c r="EJ808" s="253"/>
      <c r="EK808" s="253"/>
      <c r="EL808" s="253"/>
      <c r="EM808" s="253"/>
      <c r="EN808" s="253"/>
      <c r="EO808" s="253"/>
      <c r="EP808" s="253"/>
      <c r="EQ808" s="253"/>
      <c r="ER808" s="253"/>
      <c r="ES808" s="253"/>
      <c r="ET808" s="253"/>
      <c r="EU808" s="253"/>
      <c r="EV808" s="253"/>
      <c r="EW808" s="253"/>
      <c r="EX808" s="253"/>
      <c r="EY808" s="253"/>
      <c r="EZ808" s="253"/>
      <c r="FA808" s="253"/>
      <c r="FB808" s="253"/>
      <c r="FC808" s="253"/>
      <c r="FD808" s="253"/>
      <c r="FE808" s="253"/>
      <c r="FF808" s="253"/>
      <c r="FG808" s="253"/>
      <c r="FH808" s="253"/>
      <c r="FI808" s="253"/>
      <c r="FJ808" s="253"/>
      <c r="FK808" s="253"/>
      <c r="FL808" s="253"/>
      <c r="FM808" s="253"/>
      <c r="FN808" s="253"/>
      <c r="FO808" s="253"/>
      <c r="FP808" s="253"/>
      <c r="FQ808" s="253"/>
      <c r="FR808" s="253"/>
      <c r="FS808" s="253"/>
      <c r="FT808" s="253"/>
      <c r="FU808" s="253"/>
      <c r="FV808" s="253"/>
      <c r="FW808" s="253"/>
      <c r="FX808" s="253"/>
      <c r="FY808" s="253"/>
      <c r="FZ808" s="253"/>
      <c r="GA808" s="253"/>
      <c r="GB808" s="253"/>
      <c r="GC808" s="253"/>
      <c r="GD808" s="253"/>
      <c r="GE808" s="253"/>
      <c r="GF808" s="253"/>
      <c r="GG808" s="253"/>
      <c r="GH808" s="253"/>
      <c r="GI808" s="253"/>
      <c r="GJ808" s="253"/>
      <c r="GK808" s="253"/>
      <c r="GL808" s="253"/>
      <c r="GM808" s="253"/>
      <c r="GN808" s="253"/>
      <c r="GO808" s="253"/>
      <c r="GP808" s="253"/>
      <c r="GQ808" s="253"/>
      <c r="GR808" s="253"/>
      <c r="GS808" s="253"/>
      <c r="GT808" s="253"/>
      <c r="GU808" s="253"/>
      <c r="GV808" s="253"/>
      <c r="GW808" s="253"/>
      <c r="GX808" s="253"/>
      <c r="GY808" s="253"/>
      <c r="GZ808" s="253"/>
      <c r="HA808" s="253"/>
      <c r="HB808" s="253"/>
      <c r="HC808" s="253"/>
      <c r="HD808" s="253"/>
      <c r="HE808" s="253"/>
      <c r="HF808" s="253"/>
      <c r="HG808" s="253"/>
      <c r="HH808" s="253"/>
      <c r="HI808" s="253"/>
      <c r="HJ808" s="253"/>
      <c r="HK808" s="253"/>
      <c r="HL808" s="253"/>
      <c r="HM808" s="253"/>
      <c r="HN808" s="253"/>
      <c r="HO808" s="253"/>
      <c r="HP808" s="253"/>
      <c r="HQ808" s="253"/>
      <c r="HR808" s="253"/>
      <c r="HS808" s="253"/>
      <c r="HT808" s="253"/>
      <c r="HU808" s="253"/>
      <c r="HV808" s="253"/>
      <c r="HW808" s="253"/>
      <c r="HX808" s="253"/>
      <c r="HY808" s="253"/>
      <c r="HZ808" s="253"/>
      <c r="IA808" s="253"/>
      <c r="IB808" s="253"/>
      <c r="IC808" s="253"/>
      <c r="ID808" s="253"/>
      <c r="IE808" s="253"/>
      <c r="IF808" s="253"/>
      <c r="IG808" s="253"/>
      <c r="IH808" s="253"/>
      <c r="II808" s="253"/>
      <c r="IJ808" s="253"/>
      <c r="IK808" s="253"/>
      <c r="IL808" s="253"/>
      <c r="IM808" s="253"/>
      <c r="IN808" s="253"/>
      <c r="IO808" s="253"/>
      <c r="IP808" s="253"/>
      <c r="IQ808" s="253"/>
      <c r="IR808" s="253"/>
      <c r="IS808" s="253"/>
      <c r="IT808" s="253"/>
      <c r="IU808" s="253"/>
      <c r="IV808" s="253"/>
      <c r="IW808" s="253"/>
      <c r="IX808" s="253"/>
      <c r="IY808" s="253"/>
      <c r="IZ808" s="253"/>
      <c r="JA808" s="253"/>
      <c r="JB808" s="253"/>
      <c r="JC808" s="253"/>
      <c r="JD808" s="253"/>
      <c r="JE808" s="253"/>
      <c r="JF808" s="253"/>
      <c r="JG808" s="253"/>
      <c r="JH808" s="253"/>
      <c r="JI808" s="253"/>
      <c r="JJ808" s="253"/>
      <c r="JK808" s="253"/>
      <c r="JL808" s="253"/>
      <c r="JM808" s="253"/>
      <c r="JN808" s="253"/>
      <c r="JO808" s="253"/>
      <c r="JP808" s="253"/>
      <c r="JQ808" s="253"/>
      <c r="JR808" s="253"/>
      <c r="JS808" s="253"/>
      <c r="JT808" s="253"/>
      <c r="JU808" s="253"/>
    </row>
    <row r="809" spans="1:281" s="252" customFormat="1" ht="15" customHeight="1" x14ac:dyDescent="0.25">
      <c r="A809" s="253"/>
      <c r="B809" s="253"/>
      <c r="C809" s="253"/>
      <c r="D809" s="253"/>
      <c r="E809" s="253"/>
      <c r="F809" s="253"/>
      <c r="G809" s="253"/>
      <c r="H809" s="253"/>
      <c r="I809" s="253"/>
      <c r="J809" s="253"/>
      <c r="K809" s="253"/>
      <c r="L809" s="253"/>
      <c r="M809" s="253"/>
      <c r="N809" s="253"/>
      <c r="O809" s="253"/>
      <c r="P809" s="253"/>
      <c r="Q809" s="253"/>
      <c r="R809" s="253"/>
      <c r="S809" s="253"/>
      <c r="T809" s="253"/>
      <c r="U809" s="253" t="s">
        <v>965</v>
      </c>
      <c r="V809" s="253"/>
      <c r="W809" s="253"/>
      <c r="X809" s="253"/>
      <c r="Y809" s="253"/>
      <c r="Z809" s="253"/>
      <c r="AA809" s="253"/>
      <c r="AB809" s="253"/>
      <c r="AC809" s="253" t="s">
        <v>393</v>
      </c>
      <c r="AD809" s="253"/>
      <c r="AE809" s="253"/>
      <c r="AF809" s="253"/>
      <c r="AG809" s="253"/>
      <c r="AH809" s="253"/>
      <c r="AI809" s="253"/>
      <c r="AJ809" s="253"/>
      <c r="AK809" s="253"/>
      <c r="AL809" s="253"/>
      <c r="AM809" s="253"/>
      <c r="AN809" s="253"/>
      <c r="AO809" s="253"/>
      <c r="AP809" s="253"/>
      <c r="AQ809" s="253"/>
      <c r="AR809" s="253"/>
      <c r="AS809" s="253"/>
      <c r="AT809" s="253"/>
      <c r="AU809" s="253"/>
      <c r="AV809" s="253"/>
      <c r="AW809" s="253"/>
      <c r="AX809" s="253"/>
      <c r="AY809" s="253"/>
      <c r="AZ809" s="253"/>
      <c r="BA809" s="253"/>
      <c r="BB809" s="253"/>
      <c r="BC809" s="253"/>
      <c r="BD809" s="253"/>
      <c r="BE809" s="253"/>
      <c r="BF809" s="253"/>
      <c r="BG809" s="253"/>
      <c r="BH809" s="253"/>
      <c r="BI809" s="253"/>
      <c r="BJ809" s="253"/>
      <c r="BK809" s="253"/>
      <c r="BL809" s="253"/>
      <c r="BM809" s="253"/>
      <c r="BN809" s="253"/>
      <c r="BO809" s="253"/>
      <c r="BP809" s="253"/>
      <c r="BQ809" s="253"/>
      <c r="BR809" s="253"/>
      <c r="BS809" s="253"/>
      <c r="BT809" s="253"/>
      <c r="BU809" s="253"/>
      <c r="BV809" s="253"/>
      <c r="BW809" s="253"/>
      <c r="BX809" s="253"/>
      <c r="BY809" s="253"/>
      <c r="BZ809" s="253"/>
      <c r="CA809" s="253"/>
      <c r="CB809" s="253"/>
      <c r="CC809" s="253"/>
      <c r="CD809" s="253"/>
      <c r="CE809" s="253"/>
      <c r="CF809" s="253"/>
      <c r="CG809" s="253"/>
      <c r="CH809" s="253"/>
      <c r="CI809" s="253"/>
      <c r="CJ809" s="253"/>
      <c r="CK809" s="253"/>
      <c r="CL809" s="253"/>
      <c r="CM809" s="253"/>
      <c r="CN809" s="253"/>
      <c r="CO809" s="253"/>
      <c r="CP809" s="253"/>
      <c r="CQ809" s="253"/>
      <c r="CR809" s="253"/>
      <c r="CS809" s="253"/>
      <c r="CT809" s="253"/>
      <c r="CU809" s="253"/>
      <c r="CV809" s="253"/>
      <c r="CW809" s="253"/>
      <c r="CX809" s="253"/>
      <c r="CY809" s="253"/>
      <c r="CZ809" s="253"/>
      <c r="DA809" s="253"/>
      <c r="DB809" s="253"/>
      <c r="DC809" s="253"/>
      <c r="DD809" s="253"/>
      <c r="DE809" s="253"/>
      <c r="DF809" s="253"/>
      <c r="DG809" s="253"/>
      <c r="DH809" s="253"/>
      <c r="DI809" s="253"/>
      <c r="DJ809" s="253"/>
      <c r="DK809" s="253"/>
      <c r="DL809" s="253"/>
      <c r="DM809" s="253"/>
      <c r="DN809" s="253"/>
      <c r="DO809" s="253"/>
      <c r="DP809" s="253"/>
      <c r="DQ809" s="253"/>
      <c r="DR809" s="253"/>
      <c r="DS809" s="253"/>
      <c r="DT809" s="253"/>
      <c r="DU809" s="253"/>
      <c r="DV809" s="253"/>
      <c r="DW809" s="253"/>
      <c r="DX809" s="253"/>
      <c r="DY809" s="253"/>
      <c r="DZ809" s="253"/>
      <c r="EA809" s="253"/>
      <c r="EB809" s="253"/>
      <c r="EC809" s="253"/>
      <c r="ED809" s="253"/>
      <c r="EE809" s="253"/>
      <c r="EF809" s="253"/>
      <c r="EG809" s="253"/>
      <c r="EH809" s="253"/>
      <c r="EI809" s="253"/>
      <c r="EJ809" s="253"/>
      <c r="EK809" s="253"/>
      <c r="EL809" s="253"/>
      <c r="EM809" s="253"/>
      <c r="EN809" s="253"/>
      <c r="EO809" s="253"/>
      <c r="EP809" s="253"/>
      <c r="EQ809" s="253"/>
      <c r="ER809" s="253"/>
      <c r="ES809" s="253"/>
      <c r="ET809" s="253"/>
      <c r="EU809" s="253"/>
      <c r="EV809" s="253"/>
      <c r="EW809" s="253"/>
      <c r="EX809" s="253"/>
      <c r="EY809" s="253"/>
      <c r="EZ809" s="253"/>
      <c r="FA809" s="253"/>
      <c r="FB809" s="253"/>
      <c r="FC809" s="253"/>
      <c r="FD809" s="253"/>
      <c r="FE809" s="253"/>
      <c r="FF809" s="253"/>
      <c r="FG809" s="253"/>
      <c r="FH809" s="253"/>
      <c r="FI809" s="253"/>
      <c r="FJ809" s="253"/>
      <c r="FK809" s="253"/>
      <c r="FL809" s="253"/>
      <c r="FM809" s="253"/>
      <c r="FN809" s="253"/>
      <c r="FO809" s="253"/>
      <c r="FP809" s="253"/>
      <c r="FQ809" s="253"/>
      <c r="FR809" s="253"/>
      <c r="FS809" s="253"/>
      <c r="FT809" s="253"/>
      <c r="FU809" s="253"/>
      <c r="FV809" s="253"/>
      <c r="FW809" s="253"/>
      <c r="FX809" s="253"/>
      <c r="FY809" s="253"/>
      <c r="FZ809" s="253"/>
      <c r="GA809" s="253"/>
      <c r="GB809" s="253"/>
      <c r="GC809" s="253"/>
      <c r="GD809" s="253"/>
      <c r="GE809" s="253"/>
      <c r="GF809" s="253"/>
      <c r="GG809" s="253"/>
      <c r="GH809" s="253"/>
      <c r="GI809" s="253"/>
      <c r="GJ809" s="253"/>
      <c r="GK809" s="253"/>
      <c r="GL809" s="253"/>
      <c r="GM809" s="253"/>
      <c r="GN809" s="253"/>
      <c r="GO809" s="253"/>
      <c r="GP809" s="253"/>
      <c r="GQ809" s="253"/>
      <c r="GR809" s="253"/>
      <c r="GS809" s="253"/>
      <c r="GT809" s="253"/>
      <c r="GU809" s="253"/>
      <c r="GV809" s="253"/>
      <c r="GW809" s="253"/>
      <c r="GX809" s="253"/>
      <c r="GY809" s="253"/>
      <c r="GZ809" s="253"/>
      <c r="HA809" s="253"/>
      <c r="HB809" s="253"/>
      <c r="HC809" s="253"/>
      <c r="HD809" s="253"/>
      <c r="HE809" s="253"/>
      <c r="HF809" s="253"/>
      <c r="HG809" s="253"/>
      <c r="HH809" s="253"/>
      <c r="HI809" s="253"/>
      <c r="HJ809" s="253"/>
      <c r="HK809" s="253"/>
      <c r="HL809" s="253"/>
      <c r="HM809" s="253"/>
      <c r="HN809" s="253"/>
      <c r="HO809" s="253"/>
      <c r="HP809" s="253"/>
      <c r="HQ809" s="253"/>
      <c r="HR809" s="253"/>
      <c r="HS809" s="253"/>
      <c r="HT809" s="253"/>
      <c r="HU809" s="253"/>
      <c r="HV809" s="253"/>
      <c r="HW809" s="253"/>
      <c r="HX809" s="253"/>
      <c r="HY809" s="253"/>
      <c r="HZ809" s="253"/>
      <c r="IA809" s="253"/>
      <c r="IB809" s="253"/>
      <c r="IC809" s="253"/>
      <c r="ID809" s="253"/>
      <c r="IE809" s="253"/>
      <c r="IF809" s="253"/>
      <c r="IG809" s="253"/>
      <c r="IH809" s="253"/>
      <c r="II809" s="253"/>
      <c r="IJ809" s="253"/>
      <c r="IK809" s="253"/>
      <c r="IL809" s="253"/>
      <c r="IM809" s="253"/>
      <c r="IN809" s="253"/>
      <c r="IO809" s="253"/>
      <c r="IP809" s="253"/>
      <c r="IQ809" s="253"/>
      <c r="IR809" s="253"/>
      <c r="IS809" s="253"/>
      <c r="IT809" s="253"/>
      <c r="IU809" s="253"/>
      <c r="IV809" s="253"/>
      <c r="IW809" s="253"/>
      <c r="IX809" s="253"/>
      <c r="IY809" s="253"/>
      <c r="IZ809" s="253"/>
      <c r="JA809" s="253"/>
      <c r="JB809" s="253"/>
      <c r="JC809" s="253"/>
      <c r="JD809" s="253"/>
      <c r="JE809" s="253"/>
      <c r="JF809" s="253"/>
      <c r="JG809" s="253"/>
      <c r="JH809" s="253"/>
      <c r="JI809" s="253"/>
      <c r="JJ809" s="253"/>
      <c r="JK809" s="253"/>
      <c r="JL809" s="253"/>
      <c r="JM809" s="253"/>
      <c r="JN809" s="253"/>
      <c r="JO809" s="253"/>
      <c r="JP809" s="253"/>
      <c r="JQ809" s="253"/>
      <c r="JR809" s="253"/>
      <c r="JS809" s="253"/>
      <c r="JT809" s="253"/>
      <c r="JU809" s="253"/>
    </row>
    <row r="810" spans="1:281" s="252" customFormat="1" ht="15" customHeight="1" x14ac:dyDescent="0.25">
      <c r="A810" s="253"/>
      <c r="B810" s="253"/>
      <c r="C810" s="253"/>
      <c r="D810" s="253"/>
      <c r="E810" s="253"/>
      <c r="F810" s="253"/>
      <c r="G810" s="253"/>
      <c r="H810" s="253"/>
      <c r="I810" s="253"/>
      <c r="J810" s="253"/>
      <c r="K810" s="253"/>
      <c r="L810" s="253"/>
      <c r="M810" s="253"/>
      <c r="N810" s="253"/>
      <c r="O810" s="253"/>
      <c r="P810" s="253"/>
      <c r="Q810" s="253"/>
      <c r="R810" s="253"/>
      <c r="S810" s="253"/>
      <c r="T810" s="253"/>
      <c r="U810" s="253" t="s">
        <v>966</v>
      </c>
      <c r="V810" s="253"/>
      <c r="W810" s="253"/>
      <c r="X810" s="253"/>
      <c r="Y810" s="253"/>
      <c r="Z810" s="253"/>
      <c r="AA810" s="253"/>
      <c r="AB810" s="253"/>
      <c r="AC810" s="253" t="s">
        <v>329</v>
      </c>
      <c r="AD810" s="253"/>
      <c r="AE810" s="253"/>
      <c r="AF810" s="253"/>
      <c r="AG810" s="253"/>
      <c r="AH810" s="253"/>
      <c r="AI810" s="253"/>
      <c r="AJ810" s="253"/>
      <c r="AK810" s="253"/>
      <c r="AL810" s="253"/>
      <c r="AM810" s="253"/>
      <c r="AN810" s="253"/>
      <c r="AO810" s="253"/>
      <c r="AP810" s="253"/>
      <c r="AQ810" s="253"/>
      <c r="AR810" s="253"/>
      <c r="AS810" s="253"/>
      <c r="AT810" s="253"/>
      <c r="AU810" s="253"/>
      <c r="AV810" s="253"/>
      <c r="AW810" s="253"/>
      <c r="AX810" s="253"/>
      <c r="AY810" s="253"/>
      <c r="AZ810" s="253"/>
      <c r="BA810" s="253"/>
      <c r="BB810" s="253"/>
      <c r="BC810" s="253"/>
      <c r="BD810" s="253"/>
      <c r="BE810" s="253"/>
      <c r="BF810" s="253"/>
      <c r="BG810" s="253"/>
      <c r="BH810" s="253"/>
      <c r="BI810" s="253"/>
      <c r="BJ810" s="253"/>
      <c r="BK810" s="253"/>
      <c r="BL810" s="253"/>
      <c r="BM810" s="253"/>
      <c r="BN810" s="253"/>
      <c r="BO810" s="253"/>
      <c r="BP810" s="253"/>
      <c r="BQ810" s="253"/>
      <c r="BR810" s="253"/>
      <c r="BS810" s="253"/>
      <c r="BT810" s="253"/>
      <c r="BU810" s="253"/>
      <c r="BV810" s="253"/>
      <c r="BW810" s="253"/>
      <c r="BX810" s="253"/>
      <c r="BY810" s="253"/>
      <c r="BZ810" s="253"/>
      <c r="CA810" s="253"/>
      <c r="CB810" s="253"/>
      <c r="CC810" s="253"/>
      <c r="CD810" s="253"/>
      <c r="CE810" s="253"/>
      <c r="CF810" s="253"/>
      <c r="CG810" s="253"/>
      <c r="CH810" s="253"/>
      <c r="CI810" s="253"/>
      <c r="CJ810" s="253"/>
      <c r="CK810" s="253"/>
      <c r="CL810" s="253"/>
      <c r="CM810" s="253"/>
      <c r="CN810" s="253"/>
      <c r="CO810" s="253"/>
      <c r="CP810" s="253"/>
      <c r="CQ810" s="253"/>
      <c r="CR810" s="253"/>
      <c r="CS810" s="253"/>
      <c r="CT810" s="253"/>
      <c r="CU810" s="253"/>
      <c r="CV810" s="253"/>
      <c r="CW810" s="253"/>
      <c r="CX810" s="253"/>
      <c r="CY810" s="253"/>
      <c r="CZ810" s="253"/>
      <c r="DA810" s="253"/>
      <c r="DB810" s="253"/>
      <c r="DC810" s="253"/>
      <c r="DD810" s="253"/>
      <c r="DE810" s="253"/>
      <c r="DF810" s="253"/>
      <c r="DG810" s="253"/>
      <c r="DH810" s="253"/>
      <c r="DI810" s="253"/>
      <c r="DJ810" s="253"/>
      <c r="DK810" s="253"/>
      <c r="DL810" s="253"/>
      <c r="DM810" s="253"/>
      <c r="DN810" s="253"/>
      <c r="DO810" s="253"/>
      <c r="DP810" s="253"/>
      <c r="DQ810" s="253"/>
      <c r="DR810" s="253"/>
      <c r="DS810" s="253"/>
      <c r="DT810" s="253"/>
      <c r="DU810" s="253"/>
      <c r="DV810" s="253"/>
      <c r="DW810" s="253"/>
      <c r="DX810" s="253"/>
      <c r="DY810" s="253"/>
      <c r="DZ810" s="253"/>
      <c r="EA810" s="253"/>
      <c r="EB810" s="253"/>
      <c r="EC810" s="253"/>
      <c r="ED810" s="253"/>
      <c r="EE810" s="253"/>
      <c r="EF810" s="253"/>
      <c r="EG810" s="253"/>
      <c r="EH810" s="253"/>
      <c r="EI810" s="253"/>
      <c r="EJ810" s="253"/>
      <c r="EK810" s="253"/>
      <c r="EL810" s="253"/>
      <c r="EM810" s="253"/>
      <c r="EN810" s="253"/>
      <c r="EO810" s="253"/>
      <c r="EP810" s="253"/>
      <c r="EQ810" s="253"/>
      <c r="ER810" s="253"/>
      <c r="ES810" s="253"/>
      <c r="ET810" s="253"/>
      <c r="EU810" s="253"/>
      <c r="EV810" s="253"/>
      <c r="EW810" s="253"/>
      <c r="EX810" s="253"/>
      <c r="EY810" s="253"/>
      <c r="EZ810" s="253"/>
      <c r="FA810" s="253"/>
      <c r="FB810" s="253"/>
      <c r="FC810" s="253"/>
      <c r="FD810" s="253"/>
      <c r="FE810" s="253"/>
      <c r="FF810" s="253"/>
      <c r="FG810" s="253"/>
      <c r="FH810" s="253"/>
      <c r="FI810" s="253"/>
      <c r="FJ810" s="253"/>
      <c r="FK810" s="253"/>
      <c r="FL810" s="253"/>
      <c r="FM810" s="253"/>
      <c r="FN810" s="253"/>
      <c r="FO810" s="253"/>
      <c r="FP810" s="253"/>
      <c r="FQ810" s="253"/>
      <c r="FR810" s="253"/>
      <c r="FS810" s="253"/>
      <c r="FT810" s="253"/>
      <c r="FU810" s="253"/>
      <c r="FV810" s="253"/>
      <c r="FW810" s="253"/>
      <c r="FX810" s="253"/>
      <c r="FY810" s="253"/>
      <c r="FZ810" s="253"/>
      <c r="GA810" s="253"/>
      <c r="GB810" s="253"/>
      <c r="GC810" s="253"/>
      <c r="GD810" s="253"/>
      <c r="GE810" s="253"/>
      <c r="GF810" s="253"/>
      <c r="GG810" s="253"/>
      <c r="GH810" s="253"/>
      <c r="GI810" s="253"/>
      <c r="GJ810" s="253"/>
      <c r="GK810" s="253"/>
      <c r="GL810" s="253"/>
      <c r="GM810" s="253"/>
      <c r="GN810" s="253"/>
      <c r="GO810" s="253"/>
      <c r="GP810" s="253"/>
      <c r="GQ810" s="253"/>
      <c r="GR810" s="253"/>
      <c r="GS810" s="253"/>
      <c r="GT810" s="253"/>
      <c r="GU810" s="253"/>
      <c r="GV810" s="253"/>
      <c r="GW810" s="253"/>
      <c r="GX810" s="253"/>
      <c r="GY810" s="253"/>
      <c r="GZ810" s="253"/>
      <c r="HA810" s="253"/>
      <c r="HB810" s="253"/>
      <c r="HC810" s="253"/>
      <c r="HD810" s="253"/>
      <c r="HE810" s="253"/>
      <c r="HF810" s="253"/>
      <c r="HG810" s="253"/>
      <c r="HH810" s="253"/>
      <c r="HI810" s="253"/>
      <c r="HJ810" s="253"/>
      <c r="HK810" s="253"/>
      <c r="HL810" s="253"/>
      <c r="HM810" s="253"/>
      <c r="HN810" s="253"/>
      <c r="HO810" s="253"/>
      <c r="HP810" s="253"/>
      <c r="HQ810" s="253"/>
      <c r="HR810" s="253"/>
      <c r="HS810" s="253"/>
      <c r="HT810" s="253"/>
      <c r="HU810" s="253"/>
      <c r="HV810" s="253"/>
      <c r="HW810" s="253"/>
      <c r="HX810" s="253"/>
      <c r="HY810" s="253"/>
      <c r="HZ810" s="253"/>
      <c r="IA810" s="253"/>
      <c r="IB810" s="253"/>
      <c r="IC810" s="253"/>
      <c r="ID810" s="253"/>
      <c r="IE810" s="253"/>
      <c r="IF810" s="253"/>
      <c r="IG810" s="253"/>
      <c r="IH810" s="253"/>
      <c r="II810" s="253"/>
      <c r="IJ810" s="253"/>
      <c r="IK810" s="253"/>
      <c r="IL810" s="253"/>
      <c r="IM810" s="253"/>
      <c r="IN810" s="253"/>
      <c r="IO810" s="253"/>
      <c r="IP810" s="253"/>
      <c r="IQ810" s="253"/>
      <c r="IR810" s="253"/>
      <c r="IS810" s="253"/>
      <c r="IT810" s="253"/>
      <c r="IU810" s="253"/>
      <c r="IV810" s="253"/>
      <c r="IW810" s="253"/>
      <c r="IX810" s="253"/>
      <c r="IY810" s="253"/>
      <c r="IZ810" s="253"/>
      <c r="JA810" s="253"/>
      <c r="JB810" s="253"/>
      <c r="JC810" s="253"/>
      <c r="JD810" s="253"/>
      <c r="JE810" s="253"/>
      <c r="JF810" s="253"/>
      <c r="JG810" s="253"/>
      <c r="JH810" s="253"/>
      <c r="JI810" s="253"/>
      <c r="JJ810" s="253"/>
      <c r="JK810" s="253"/>
      <c r="JL810" s="253"/>
      <c r="JM810" s="253"/>
      <c r="JN810" s="253"/>
      <c r="JO810" s="253"/>
      <c r="JP810" s="253"/>
      <c r="JQ810" s="253"/>
      <c r="JR810" s="253"/>
      <c r="JS810" s="253"/>
      <c r="JT810" s="253"/>
      <c r="JU810" s="253"/>
    </row>
    <row r="811" spans="1:281" s="252" customFormat="1" ht="15" customHeight="1" x14ac:dyDescent="0.25">
      <c r="A811" s="253"/>
      <c r="B811" s="253"/>
      <c r="C811" s="253"/>
      <c r="D811" s="253"/>
      <c r="E811" s="253"/>
      <c r="F811" s="253"/>
      <c r="G811" s="253"/>
      <c r="H811" s="253"/>
      <c r="I811" s="253"/>
      <c r="J811" s="253"/>
      <c r="K811" s="253"/>
      <c r="L811" s="253"/>
      <c r="M811" s="253"/>
      <c r="N811" s="253"/>
      <c r="O811" s="253"/>
      <c r="P811" s="253"/>
      <c r="Q811" s="253"/>
      <c r="R811" s="253"/>
      <c r="S811" s="253"/>
      <c r="T811" s="253"/>
      <c r="U811" s="253" t="s">
        <v>293</v>
      </c>
      <c r="V811" s="253"/>
      <c r="W811" s="253"/>
      <c r="X811" s="253"/>
      <c r="Y811" s="253"/>
      <c r="Z811" s="253"/>
      <c r="AA811" s="253"/>
      <c r="AB811" s="253"/>
      <c r="AC811" s="253" t="s">
        <v>357</v>
      </c>
      <c r="AD811" s="253"/>
      <c r="AE811" s="253"/>
      <c r="AF811" s="253"/>
      <c r="AG811" s="253"/>
      <c r="AH811" s="253"/>
      <c r="AI811" s="253"/>
      <c r="AJ811" s="253"/>
      <c r="AK811" s="253"/>
      <c r="AL811" s="253"/>
      <c r="AM811" s="253"/>
      <c r="AN811" s="253"/>
      <c r="AO811" s="253"/>
      <c r="AP811" s="253"/>
      <c r="AQ811" s="253"/>
      <c r="AR811" s="253"/>
      <c r="AS811" s="253"/>
      <c r="AT811" s="253"/>
      <c r="AU811" s="253"/>
      <c r="AV811" s="253"/>
      <c r="AW811" s="253"/>
      <c r="AX811" s="253"/>
      <c r="AY811" s="253"/>
      <c r="AZ811" s="253"/>
      <c r="BA811" s="253"/>
      <c r="BB811" s="253"/>
      <c r="BC811" s="253"/>
      <c r="BD811" s="253"/>
      <c r="BE811" s="253"/>
      <c r="BF811" s="253"/>
      <c r="BG811" s="253"/>
      <c r="BH811" s="253"/>
      <c r="BI811" s="253"/>
      <c r="BJ811" s="253"/>
      <c r="BK811" s="253"/>
      <c r="BL811" s="253"/>
      <c r="BM811" s="253"/>
      <c r="BN811" s="253"/>
      <c r="BO811" s="253"/>
      <c r="BP811" s="253"/>
      <c r="BQ811" s="253"/>
      <c r="BR811" s="253"/>
      <c r="BS811" s="253"/>
      <c r="BT811" s="253"/>
      <c r="BU811" s="253"/>
      <c r="BV811" s="253"/>
      <c r="BW811" s="253"/>
      <c r="BX811" s="253"/>
      <c r="BY811" s="253"/>
      <c r="BZ811" s="253"/>
      <c r="CA811" s="253"/>
      <c r="CB811" s="253"/>
      <c r="CC811" s="253"/>
      <c r="CD811" s="253"/>
      <c r="CE811" s="253"/>
      <c r="CF811" s="253"/>
      <c r="CG811" s="253"/>
      <c r="CH811" s="253"/>
      <c r="CI811" s="253"/>
      <c r="CJ811" s="253"/>
      <c r="CK811" s="253"/>
      <c r="CL811" s="253"/>
      <c r="CM811" s="253"/>
      <c r="CN811" s="253"/>
      <c r="CO811" s="253"/>
      <c r="CP811" s="253"/>
      <c r="CQ811" s="253"/>
      <c r="CR811" s="253"/>
      <c r="CS811" s="253"/>
      <c r="CT811" s="253"/>
      <c r="CU811" s="253"/>
      <c r="CV811" s="253"/>
      <c r="CW811" s="253"/>
      <c r="CX811" s="253"/>
      <c r="CY811" s="253"/>
      <c r="CZ811" s="253"/>
      <c r="DA811" s="253"/>
      <c r="DB811" s="253"/>
      <c r="DC811" s="253"/>
      <c r="DD811" s="253"/>
      <c r="DE811" s="253"/>
      <c r="DF811" s="253"/>
      <c r="DG811" s="253"/>
      <c r="DH811" s="253"/>
      <c r="DI811" s="253"/>
      <c r="DJ811" s="253"/>
      <c r="DK811" s="253"/>
      <c r="DL811" s="253"/>
      <c r="DM811" s="253"/>
      <c r="DN811" s="253"/>
      <c r="DO811" s="253"/>
      <c r="DP811" s="253"/>
      <c r="DQ811" s="253"/>
      <c r="DR811" s="253"/>
      <c r="DS811" s="253"/>
      <c r="DT811" s="253"/>
      <c r="DU811" s="253"/>
      <c r="DV811" s="253"/>
      <c r="DW811" s="253"/>
      <c r="DX811" s="253"/>
      <c r="DY811" s="253"/>
      <c r="DZ811" s="253"/>
      <c r="EA811" s="253"/>
      <c r="EB811" s="253"/>
      <c r="EC811" s="253"/>
      <c r="ED811" s="253"/>
      <c r="EE811" s="253"/>
      <c r="EF811" s="253"/>
      <c r="EG811" s="253"/>
      <c r="EH811" s="253"/>
      <c r="EI811" s="253"/>
      <c r="EJ811" s="253"/>
      <c r="EK811" s="253"/>
      <c r="EL811" s="253"/>
      <c r="EM811" s="253"/>
      <c r="EN811" s="253"/>
      <c r="EO811" s="253"/>
      <c r="EP811" s="253"/>
      <c r="EQ811" s="253"/>
      <c r="ER811" s="253"/>
      <c r="ES811" s="253"/>
      <c r="ET811" s="253"/>
      <c r="EU811" s="253"/>
      <c r="EV811" s="253"/>
      <c r="EW811" s="253"/>
      <c r="EX811" s="253"/>
      <c r="EY811" s="253"/>
      <c r="EZ811" s="253"/>
      <c r="FA811" s="253"/>
      <c r="FB811" s="253"/>
      <c r="FC811" s="253"/>
      <c r="FD811" s="253"/>
      <c r="FE811" s="253"/>
      <c r="FF811" s="253"/>
      <c r="FG811" s="253"/>
      <c r="FH811" s="253"/>
      <c r="FI811" s="253"/>
      <c r="FJ811" s="253"/>
      <c r="FK811" s="253"/>
      <c r="FL811" s="253"/>
      <c r="FM811" s="253"/>
      <c r="FN811" s="253"/>
      <c r="FO811" s="253"/>
      <c r="FP811" s="253"/>
      <c r="FQ811" s="253"/>
      <c r="FR811" s="253"/>
      <c r="FS811" s="253"/>
      <c r="FT811" s="253"/>
      <c r="FU811" s="253"/>
      <c r="FV811" s="253"/>
      <c r="FW811" s="253"/>
      <c r="FX811" s="253"/>
      <c r="FY811" s="253"/>
      <c r="FZ811" s="253"/>
      <c r="GA811" s="253"/>
      <c r="GB811" s="253"/>
      <c r="GC811" s="253"/>
      <c r="GD811" s="253"/>
      <c r="GE811" s="253"/>
      <c r="GF811" s="253"/>
      <c r="GG811" s="253"/>
      <c r="GH811" s="253"/>
      <c r="GI811" s="253"/>
      <c r="GJ811" s="253"/>
      <c r="GK811" s="253"/>
      <c r="GL811" s="253"/>
      <c r="GM811" s="253"/>
      <c r="GN811" s="253"/>
      <c r="GO811" s="253"/>
      <c r="GP811" s="253"/>
      <c r="GQ811" s="253"/>
      <c r="GR811" s="253"/>
      <c r="GS811" s="253"/>
      <c r="GT811" s="253"/>
      <c r="GU811" s="253"/>
      <c r="GV811" s="253"/>
      <c r="GW811" s="253"/>
      <c r="GX811" s="253"/>
      <c r="GY811" s="253"/>
      <c r="GZ811" s="253"/>
      <c r="HA811" s="253"/>
      <c r="HB811" s="253"/>
      <c r="HC811" s="253"/>
      <c r="HD811" s="253"/>
      <c r="HE811" s="253"/>
      <c r="HF811" s="253"/>
      <c r="HG811" s="253"/>
      <c r="HH811" s="253"/>
      <c r="HI811" s="253"/>
      <c r="HJ811" s="253"/>
      <c r="HK811" s="253"/>
      <c r="HL811" s="253"/>
      <c r="HM811" s="253"/>
      <c r="HN811" s="253"/>
      <c r="HO811" s="253"/>
      <c r="HP811" s="253"/>
      <c r="HQ811" s="253"/>
      <c r="HR811" s="253"/>
      <c r="HS811" s="253"/>
      <c r="HT811" s="253"/>
      <c r="HU811" s="253"/>
      <c r="HV811" s="253"/>
      <c r="HW811" s="253"/>
      <c r="HX811" s="253"/>
      <c r="HY811" s="253"/>
      <c r="HZ811" s="253"/>
      <c r="IA811" s="253"/>
      <c r="IB811" s="253"/>
      <c r="IC811" s="253"/>
      <c r="ID811" s="253"/>
      <c r="IE811" s="253"/>
      <c r="IF811" s="253"/>
      <c r="IG811" s="253"/>
      <c r="IH811" s="253"/>
      <c r="II811" s="253"/>
      <c r="IJ811" s="253"/>
      <c r="IK811" s="253"/>
      <c r="IL811" s="253"/>
      <c r="IM811" s="253"/>
      <c r="IN811" s="253"/>
      <c r="IO811" s="253"/>
      <c r="IP811" s="253"/>
      <c r="IQ811" s="253"/>
      <c r="IR811" s="253"/>
      <c r="IS811" s="253"/>
      <c r="IT811" s="253"/>
      <c r="IU811" s="253"/>
      <c r="IV811" s="253"/>
      <c r="IW811" s="253"/>
      <c r="IX811" s="253"/>
      <c r="IY811" s="253"/>
      <c r="IZ811" s="253"/>
      <c r="JA811" s="253"/>
      <c r="JB811" s="253"/>
      <c r="JC811" s="253"/>
      <c r="JD811" s="253"/>
      <c r="JE811" s="253"/>
      <c r="JF811" s="253"/>
      <c r="JG811" s="253"/>
      <c r="JH811" s="253"/>
      <c r="JI811" s="253"/>
      <c r="JJ811" s="253"/>
      <c r="JK811" s="253"/>
      <c r="JL811" s="253"/>
      <c r="JM811" s="253"/>
      <c r="JN811" s="253"/>
      <c r="JO811" s="253"/>
      <c r="JP811" s="253"/>
      <c r="JQ811" s="253"/>
      <c r="JR811" s="253"/>
      <c r="JS811" s="253"/>
      <c r="JT811" s="253"/>
      <c r="JU811" s="253"/>
    </row>
    <row r="812" spans="1:281" s="252" customFormat="1" ht="15" customHeight="1" x14ac:dyDescent="0.25">
      <c r="A812" s="253"/>
      <c r="B812" s="253"/>
      <c r="C812" s="253"/>
      <c r="D812" s="253"/>
      <c r="E812" s="253"/>
      <c r="F812" s="253"/>
      <c r="G812" s="253"/>
      <c r="H812" s="253"/>
      <c r="I812" s="253"/>
      <c r="J812" s="253"/>
      <c r="K812" s="253"/>
      <c r="L812" s="253"/>
      <c r="M812" s="253"/>
      <c r="N812" s="253"/>
      <c r="O812" s="253"/>
      <c r="P812" s="253"/>
      <c r="Q812" s="253"/>
      <c r="R812" s="253"/>
      <c r="S812" s="253"/>
      <c r="T812" s="253"/>
      <c r="U812" s="253" t="s">
        <v>967</v>
      </c>
      <c r="V812" s="253"/>
      <c r="W812" s="253"/>
      <c r="X812" s="253"/>
      <c r="Y812" s="253"/>
      <c r="Z812" s="253"/>
      <c r="AA812" s="253"/>
      <c r="AB812" s="253"/>
      <c r="AC812" s="253" t="s">
        <v>323</v>
      </c>
      <c r="AD812" s="253"/>
      <c r="AE812" s="253"/>
      <c r="AF812" s="253"/>
      <c r="AG812" s="253"/>
      <c r="AH812" s="253"/>
      <c r="AI812" s="253"/>
      <c r="AJ812" s="253"/>
      <c r="AK812" s="253"/>
      <c r="AL812" s="253"/>
      <c r="AM812" s="253"/>
      <c r="AN812" s="253"/>
      <c r="AO812" s="253"/>
      <c r="AP812" s="253"/>
      <c r="AQ812" s="253"/>
      <c r="AR812" s="253"/>
      <c r="AS812" s="253"/>
      <c r="AT812" s="253"/>
      <c r="AU812" s="253"/>
      <c r="AV812" s="253"/>
      <c r="AW812" s="253"/>
      <c r="AX812" s="253"/>
      <c r="AY812" s="253"/>
      <c r="AZ812" s="253"/>
      <c r="BA812" s="253"/>
      <c r="BB812" s="253"/>
      <c r="BC812" s="253"/>
      <c r="BD812" s="253"/>
      <c r="BE812" s="253"/>
      <c r="BF812" s="253"/>
      <c r="BG812" s="253"/>
      <c r="BH812" s="253"/>
      <c r="BI812" s="253"/>
      <c r="BJ812" s="253"/>
      <c r="BK812" s="253"/>
      <c r="BL812" s="253"/>
      <c r="BM812" s="253"/>
      <c r="BN812" s="253"/>
      <c r="BO812" s="253"/>
      <c r="BP812" s="253"/>
      <c r="BQ812" s="253"/>
      <c r="BR812" s="253"/>
      <c r="BS812" s="253"/>
      <c r="BT812" s="253"/>
      <c r="BU812" s="253"/>
      <c r="BV812" s="253"/>
      <c r="BW812" s="253"/>
      <c r="BX812" s="253"/>
      <c r="BY812" s="253"/>
      <c r="BZ812" s="253"/>
      <c r="CA812" s="253"/>
      <c r="CB812" s="253"/>
      <c r="CC812" s="253"/>
      <c r="CD812" s="253"/>
      <c r="CE812" s="253"/>
      <c r="CF812" s="253"/>
      <c r="CG812" s="253"/>
      <c r="CH812" s="253"/>
      <c r="CI812" s="253"/>
      <c r="CJ812" s="253"/>
      <c r="CK812" s="253"/>
      <c r="CL812" s="253"/>
      <c r="CM812" s="253"/>
      <c r="CN812" s="253"/>
      <c r="CO812" s="253"/>
      <c r="CP812" s="253"/>
      <c r="CQ812" s="253"/>
      <c r="CR812" s="253"/>
      <c r="CS812" s="253"/>
      <c r="CT812" s="253"/>
      <c r="CU812" s="253"/>
      <c r="CV812" s="253"/>
      <c r="CW812" s="253"/>
      <c r="CX812" s="253"/>
      <c r="CY812" s="253"/>
      <c r="CZ812" s="253"/>
      <c r="DA812" s="253"/>
      <c r="DB812" s="253"/>
      <c r="DC812" s="253"/>
      <c r="DD812" s="253"/>
      <c r="DE812" s="253"/>
      <c r="DF812" s="253"/>
      <c r="DG812" s="253"/>
      <c r="DH812" s="253"/>
      <c r="DI812" s="253"/>
      <c r="DJ812" s="253"/>
      <c r="DK812" s="253"/>
      <c r="DL812" s="253"/>
      <c r="DM812" s="253"/>
      <c r="DN812" s="253"/>
      <c r="DO812" s="253"/>
      <c r="DP812" s="253"/>
      <c r="DQ812" s="253"/>
      <c r="DR812" s="253"/>
      <c r="DS812" s="253"/>
      <c r="DT812" s="253"/>
      <c r="DU812" s="253"/>
      <c r="DV812" s="253"/>
      <c r="DW812" s="253"/>
      <c r="DX812" s="253"/>
      <c r="DY812" s="253"/>
      <c r="DZ812" s="253"/>
      <c r="EA812" s="253"/>
      <c r="EB812" s="253"/>
      <c r="EC812" s="253"/>
      <c r="ED812" s="253"/>
      <c r="EE812" s="253"/>
      <c r="EF812" s="253"/>
      <c r="EG812" s="253"/>
      <c r="EH812" s="253"/>
      <c r="EI812" s="253"/>
      <c r="EJ812" s="253"/>
      <c r="EK812" s="253"/>
      <c r="EL812" s="253"/>
      <c r="EM812" s="253"/>
      <c r="EN812" s="253"/>
      <c r="EO812" s="253"/>
      <c r="EP812" s="253"/>
      <c r="EQ812" s="253"/>
      <c r="ER812" s="253"/>
      <c r="ES812" s="253"/>
      <c r="ET812" s="253"/>
      <c r="EU812" s="253"/>
      <c r="EV812" s="253"/>
      <c r="EW812" s="253"/>
      <c r="EX812" s="253"/>
      <c r="EY812" s="253"/>
      <c r="EZ812" s="253"/>
      <c r="FA812" s="253"/>
      <c r="FB812" s="253"/>
      <c r="FC812" s="253"/>
      <c r="FD812" s="253"/>
      <c r="FE812" s="253"/>
      <c r="FF812" s="253"/>
      <c r="FG812" s="253"/>
      <c r="FH812" s="253"/>
      <c r="FI812" s="253"/>
      <c r="FJ812" s="253"/>
      <c r="FK812" s="253"/>
      <c r="FL812" s="253"/>
      <c r="FM812" s="253"/>
      <c r="FN812" s="253"/>
      <c r="FO812" s="253"/>
      <c r="FP812" s="253"/>
      <c r="FQ812" s="253"/>
      <c r="FR812" s="253"/>
      <c r="FS812" s="253"/>
      <c r="FT812" s="253"/>
      <c r="FU812" s="253"/>
      <c r="FV812" s="253"/>
      <c r="FW812" s="253"/>
      <c r="FX812" s="253"/>
      <c r="FY812" s="253"/>
      <c r="FZ812" s="253"/>
      <c r="GA812" s="253"/>
      <c r="GB812" s="253"/>
      <c r="GC812" s="253"/>
      <c r="GD812" s="253"/>
      <c r="GE812" s="253"/>
      <c r="GF812" s="253"/>
      <c r="GG812" s="253"/>
      <c r="GH812" s="253"/>
      <c r="GI812" s="253"/>
      <c r="GJ812" s="253"/>
      <c r="GK812" s="253"/>
      <c r="GL812" s="253"/>
      <c r="GM812" s="253"/>
      <c r="GN812" s="253"/>
      <c r="GO812" s="253"/>
      <c r="GP812" s="253"/>
      <c r="GQ812" s="253"/>
      <c r="GR812" s="253"/>
      <c r="GS812" s="253"/>
      <c r="GT812" s="253"/>
      <c r="GU812" s="253"/>
      <c r="GV812" s="253"/>
      <c r="GW812" s="253"/>
      <c r="GX812" s="253"/>
      <c r="GY812" s="253"/>
      <c r="GZ812" s="253"/>
      <c r="HA812" s="253"/>
      <c r="HB812" s="253"/>
      <c r="HC812" s="253"/>
      <c r="HD812" s="253"/>
      <c r="HE812" s="253"/>
      <c r="HF812" s="253"/>
      <c r="HG812" s="253"/>
      <c r="HH812" s="253"/>
      <c r="HI812" s="253"/>
      <c r="HJ812" s="253"/>
      <c r="HK812" s="253"/>
      <c r="HL812" s="253"/>
      <c r="HM812" s="253"/>
      <c r="HN812" s="253"/>
      <c r="HO812" s="253"/>
      <c r="HP812" s="253"/>
      <c r="HQ812" s="253"/>
      <c r="HR812" s="253"/>
      <c r="HS812" s="253"/>
      <c r="HT812" s="253"/>
      <c r="HU812" s="253"/>
      <c r="HV812" s="253"/>
      <c r="HW812" s="253"/>
      <c r="HX812" s="253"/>
      <c r="HY812" s="253"/>
      <c r="HZ812" s="253"/>
      <c r="IA812" s="253"/>
      <c r="IB812" s="253"/>
      <c r="IC812" s="253"/>
      <c r="ID812" s="253"/>
      <c r="IE812" s="253"/>
      <c r="IF812" s="253"/>
      <c r="IG812" s="253"/>
      <c r="IH812" s="253"/>
      <c r="II812" s="253"/>
      <c r="IJ812" s="253"/>
      <c r="IK812" s="253"/>
      <c r="IL812" s="253"/>
      <c r="IM812" s="253"/>
      <c r="IN812" s="253"/>
      <c r="IO812" s="253"/>
      <c r="IP812" s="253"/>
      <c r="IQ812" s="253"/>
      <c r="IR812" s="253"/>
      <c r="IS812" s="253"/>
      <c r="IT812" s="253"/>
      <c r="IU812" s="253"/>
      <c r="IV812" s="253"/>
      <c r="IW812" s="253"/>
      <c r="IX812" s="253"/>
      <c r="IY812" s="253"/>
      <c r="IZ812" s="253"/>
      <c r="JA812" s="253"/>
      <c r="JB812" s="253"/>
      <c r="JC812" s="253"/>
      <c r="JD812" s="253"/>
      <c r="JE812" s="253"/>
      <c r="JF812" s="253"/>
      <c r="JG812" s="253"/>
      <c r="JH812" s="253"/>
      <c r="JI812" s="253"/>
      <c r="JJ812" s="253"/>
      <c r="JK812" s="253"/>
      <c r="JL812" s="253"/>
      <c r="JM812" s="253"/>
      <c r="JN812" s="253"/>
      <c r="JO812" s="253"/>
      <c r="JP812" s="253"/>
      <c r="JQ812" s="253"/>
      <c r="JR812" s="253"/>
      <c r="JS812" s="253"/>
      <c r="JT812" s="253"/>
      <c r="JU812" s="253"/>
    </row>
    <row r="813" spans="1:281" s="252" customFormat="1" ht="15" customHeight="1" x14ac:dyDescent="0.25">
      <c r="A813" s="253"/>
      <c r="B813" s="253"/>
      <c r="C813" s="253"/>
      <c r="D813" s="253"/>
      <c r="E813" s="253"/>
      <c r="F813" s="253"/>
      <c r="G813" s="253"/>
      <c r="H813" s="253"/>
      <c r="I813" s="253"/>
      <c r="J813" s="253"/>
      <c r="K813" s="253"/>
      <c r="L813" s="253"/>
      <c r="M813" s="253"/>
      <c r="N813" s="253"/>
      <c r="O813" s="253"/>
      <c r="P813" s="253"/>
      <c r="Q813" s="253"/>
      <c r="R813" s="253"/>
      <c r="S813" s="253"/>
      <c r="T813" s="253"/>
      <c r="U813" s="253" t="s">
        <v>968</v>
      </c>
      <c r="V813" s="253"/>
      <c r="W813" s="253"/>
      <c r="X813" s="253"/>
      <c r="Y813" s="253"/>
      <c r="Z813" s="253"/>
      <c r="AA813" s="253"/>
      <c r="AB813" s="253"/>
      <c r="AC813" s="253" t="s">
        <v>316</v>
      </c>
      <c r="AD813" s="253"/>
      <c r="AE813" s="253"/>
      <c r="AF813" s="253"/>
      <c r="AG813" s="253"/>
      <c r="AH813" s="253"/>
      <c r="AI813" s="253"/>
      <c r="AJ813" s="253"/>
      <c r="AK813" s="253"/>
      <c r="AL813" s="253"/>
      <c r="AM813" s="253"/>
      <c r="AN813" s="253"/>
      <c r="AO813" s="253"/>
      <c r="AP813" s="253"/>
      <c r="AQ813" s="253"/>
      <c r="AR813" s="253"/>
      <c r="AS813" s="253"/>
      <c r="AT813" s="253"/>
      <c r="AU813" s="253"/>
      <c r="AV813" s="253"/>
      <c r="AW813" s="253"/>
      <c r="AX813" s="253"/>
      <c r="AY813" s="253"/>
      <c r="AZ813" s="253"/>
      <c r="BA813" s="253"/>
      <c r="BB813" s="253"/>
      <c r="BC813" s="253"/>
      <c r="BD813" s="253"/>
      <c r="BE813" s="253"/>
      <c r="BF813" s="253"/>
      <c r="BG813" s="253"/>
      <c r="BH813" s="253"/>
      <c r="BI813" s="253"/>
      <c r="BJ813" s="253"/>
      <c r="BK813" s="253"/>
      <c r="BL813" s="253"/>
      <c r="BM813" s="253"/>
      <c r="BN813" s="253"/>
      <c r="BO813" s="253"/>
      <c r="BP813" s="253"/>
      <c r="BQ813" s="253"/>
      <c r="BR813" s="253"/>
      <c r="BS813" s="253"/>
      <c r="BT813" s="253"/>
      <c r="BU813" s="253"/>
      <c r="BV813" s="253"/>
      <c r="BW813" s="253"/>
      <c r="BX813" s="253"/>
      <c r="BY813" s="253"/>
      <c r="BZ813" s="253"/>
      <c r="CA813" s="253"/>
      <c r="CB813" s="253"/>
      <c r="CC813" s="253"/>
      <c r="CD813" s="253"/>
      <c r="CE813" s="253"/>
      <c r="CF813" s="253"/>
      <c r="CG813" s="253"/>
      <c r="CH813" s="253"/>
      <c r="CI813" s="253"/>
      <c r="CJ813" s="253"/>
      <c r="CK813" s="253"/>
      <c r="CL813" s="253"/>
      <c r="CM813" s="253"/>
      <c r="CN813" s="253"/>
      <c r="CO813" s="253"/>
      <c r="CP813" s="253"/>
      <c r="CQ813" s="253"/>
      <c r="CR813" s="253"/>
      <c r="CS813" s="253"/>
      <c r="CT813" s="253"/>
      <c r="CU813" s="253"/>
      <c r="CV813" s="253"/>
      <c r="CW813" s="253"/>
      <c r="CX813" s="253"/>
      <c r="CY813" s="253"/>
      <c r="CZ813" s="253"/>
      <c r="DA813" s="253"/>
      <c r="DB813" s="253"/>
      <c r="DC813" s="253"/>
      <c r="DD813" s="253"/>
      <c r="DE813" s="253"/>
      <c r="DF813" s="253"/>
      <c r="DG813" s="253"/>
      <c r="DH813" s="253"/>
      <c r="DI813" s="253"/>
      <c r="DJ813" s="253"/>
      <c r="DK813" s="253"/>
      <c r="DL813" s="253"/>
      <c r="DM813" s="253"/>
      <c r="DN813" s="253"/>
      <c r="DO813" s="253"/>
      <c r="DP813" s="253"/>
      <c r="DQ813" s="253"/>
      <c r="DR813" s="253"/>
      <c r="DS813" s="253"/>
      <c r="DT813" s="253"/>
      <c r="DU813" s="253"/>
      <c r="DV813" s="253"/>
      <c r="DW813" s="253"/>
      <c r="DX813" s="253"/>
      <c r="DY813" s="253"/>
      <c r="DZ813" s="253"/>
      <c r="EA813" s="253"/>
      <c r="EB813" s="253"/>
      <c r="EC813" s="253"/>
      <c r="ED813" s="253"/>
      <c r="EE813" s="253"/>
      <c r="EF813" s="253"/>
      <c r="EG813" s="253"/>
      <c r="EH813" s="253"/>
      <c r="EI813" s="253"/>
      <c r="EJ813" s="253"/>
      <c r="EK813" s="253"/>
      <c r="EL813" s="253"/>
      <c r="EM813" s="253"/>
      <c r="EN813" s="253"/>
      <c r="EO813" s="253"/>
      <c r="EP813" s="253"/>
      <c r="EQ813" s="253"/>
      <c r="ER813" s="253"/>
      <c r="ES813" s="253"/>
      <c r="ET813" s="253"/>
      <c r="EU813" s="253"/>
      <c r="EV813" s="253"/>
      <c r="EW813" s="253"/>
      <c r="EX813" s="253"/>
      <c r="EY813" s="253"/>
      <c r="EZ813" s="253"/>
      <c r="FA813" s="253"/>
      <c r="FB813" s="253"/>
      <c r="FC813" s="253"/>
      <c r="FD813" s="253"/>
      <c r="FE813" s="253"/>
      <c r="FF813" s="253"/>
      <c r="FG813" s="253"/>
      <c r="FH813" s="253"/>
      <c r="FI813" s="253"/>
      <c r="FJ813" s="253"/>
      <c r="FK813" s="253"/>
      <c r="FL813" s="253"/>
      <c r="FM813" s="253"/>
      <c r="FN813" s="253"/>
      <c r="FO813" s="253"/>
      <c r="FP813" s="253"/>
      <c r="FQ813" s="253"/>
      <c r="FR813" s="253"/>
      <c r="FS813" s="253"/>
      <c r="FT813" s="253"/>
      <c r="FU813" s="253"/>
      <c r="FV813" s="253"/>
      <c r="FW813" s="253"/>
      <c r="FX813" s="253"/>
      <c r="FY813" s="253"/>
      <c r="FZ813" s="253"/>
      <c r="GA813" s="253"/>
      <c r="GB813" s="253"/>
      <c r="GC813" s="253"/>
      <c r="GD813" s="253"/>
      <c r="GE813" s="253"/>
      <c r="GF813" s="253"/>
      <c r="GG813" s="253"/>
      <c r="GH813" s="253"/>
      <c r="GI813" s="253"/>
      <c r="GJ813" s="253"/>
      <c r="GK813" s="253"/>
      <c r="GL813" s="253"/>
      <c r="GM813" s="253"/>
      <c r="GN813" s="253"/>
      <c r="GO813" s="253"/>
      <c r="GP813" s="253"/>
      <c r="GQ813" s="253"/>
      <c r="GR813" s="253"/>
      <c r="GS813" s="253"/>
      <c r="GT813" s="253"/>
      <c r="GU813" s="253"/>
      <c r="GV813" s="253"/>
      <c r="GW813" s="253"/>
      <c r="GX813" s="253"/>
      <c r="GY813" s="253"/>
      <c r="GZ813" s="253"/>
      <c r="HA813" s="253"/>
      <c r="HB813" s="253"/>
      <c r="HC813" s="253"/>
      <c r="HD813" s="253"/>
      <c r="HE813" s="253"/>
      <c r="HF813" s="253"/>
      <c r="HG813" s="253"/>
      <c r="HH813" s="253"/>
      <c r="HI813" s="253"/>
      <c r="HJ813" s="253"/>
      <c r="HK813" s="253"/>
      <c r="HL813" s="253"/>
      <c r="HM813" s="253"/>
      <c r="HN813" s="253"/>
      <c r="HO813" s="253"/>
      <c r="HP813" s="253"/>
      <c r="HQ813" s="253"/>
      <c r="HR813" s="253"/>
      <c r="HS813" s="253"/>
      <c r="HT813" s="253"/>
      <c r="HU813" s="253"/>
      <c r="HV813" s="253"/>
      <c r="HW813" s="253"/>
      <c r="HX813" s="253"/>
      <c r="HY813" s="253"/>
      <c r="HZ813" s="253"/>
      <c r="IA813" s="253"/>
      <c r="IB813" s="253"/>
      <c r="IC813" s="253"/>
      <c r="ID813" s="253"/>
      <c r="IE813" s="253"/>
      <c r="IF813" s="253"/>
      <c r="IG813" s="253"/>
      <c r="IH813" s="253"/>
      <c r="II813" s="253"/>
      <c r="IJ813" s="253"/>
      <c r="IK813" s="253"/>
      <c r="IL813" s="253"/>
      <c r="IM813" s="253"/>
      <c r="IN813" s="253"/>
      <c r="IO813" s="253"/>
      <c r="IP813" s="253"/>
      <c r="IQ813" s="253"/>
      <c r="IR813" s="253"/>
      <c r="IS813" s="253"/>
      <c r="IT813" s="253"/>
      <c r="IU813" s="253"/>
      <c r="IV813" s="253"/>
      <c r="IW813" s="253"/>
      <c r="IX813" s="253"/>
      <c r="IY813" s="253"/>
      <c r="IZ813" s="253"/>
      <c r="JA813" s="253"/>
      <c r="JB813" s="253"/>
      <c r="JC813" s="253"/>
      <c r="JD813" s="253"/>
      <c r="JE813" s="253"/>
      <c r="JF813" s="253"/>
      <c r="JG813" s="253"/>
      <c r="JH813" s="253"/>
      <c r="JI813" s="253"/>
      <c r="JJ813" s="253"/>
      <c r="JK813" s="253"/>
      <c r="JL813" s="253"/>
      <c r="JM813" s="253"/>
      <c r="JN813" s="253"/>
      <c r="JO813" s="253"/>
      <c r="JP813" s="253"/>
      <c r="JQ813" s="253"/>
      <c r="JR813" s="253"/>
      <c r="JS813" s="253"/>
      <c r="JT813" s="253"/>
      <c r="JU813" s="253"/>
    </row>
    <row r="814" spans="1:281" s="252" customFormat="1" ht="15" customHeight="1" x14ac:dyDescent="0.25">
      <c r="A814" s="253"/>
      <c r="B814" s="253"/>
      <c r="C814" s="253"/>
      <c r="D814" s="253"/>
      <c r="E814" s="253"/>
      <c r="F814" s="253"/>
      <c r="G814" s="253"/>
      <c r="H814" s="253"/>
      <c r="I814" s="253"/>
      <c r="J814" s="253"/>
      <c r="K814" s="253"/>
      <c r="L814" s="253"/>
      <c r="M814" s="253"/>
      <c r="N814" s="253"/>
      <c r="O814" s="253"/>
      <c r="P814" s="253"/>
      <c r="Q814" s="253"/>
      <c r="R814" s="253"/>
      <c r="S814" s="253"/>
      <c r="T814" s="253"/>
      <c r="U814" s="253" t="s">
        <v>969</v>
      </c>
      <c r="V814" s="253"/>
      <c r="W814" s="253"/>
      <c r="X814" s="253"/>
      <c r="Y814" s="253"/>
      <c r="Z814" s="253"/>
      <c r="AA814" s="253"/>
      <c r="AB814" s="253"/>
      <c r="AC814" s="253" t="s">
        <v>393</v>
      </c>
      <c r="AD814" s="253"/>
      <c r="AE814" s="253"/>
      <c r="AF814" s="253"/>
      <c r="AG814" s="253"/>
      <c r="AH814" s="253"/>
      <c r="AI814" s="253"/>
      <c r="AJ814" s="253"/>
      <c r="AK814" s="253"/>
      <c r="AL814" s="253"/>
      <c r="AM814" s="253"/>
      <c r="AN814" s="253"/>
      <c r="AO814" s="253"/>
      <c r="AP814" s="253"/>
      <c r="AQ814" s="253"/>
      <c r="AR814" s="253"/>
      <c r="AS814" s="253"/>
      <c r="AT814" s="253"/>
      <c r="AU814" s="253"/>
      <c r="AV814" s="253"/>
      <c r="AW814" s="253"/>
      <c r="AX814" s="253"/>
      <c r="AY814" s="253"/>
      <c r="AZ814" s="253"/>
      <c r="BA814" s="253"/>
      <c r="BB814" s="253"/>
      <c r="BC814" s="253"/>
      <c r="BD814" s="253"/>
      <c r="BE814" s="253"/>
      <c r="BF814" s="253"/>
      <c r="BG814" s="253"/>
      <c r="BH814" s="253"/>
      <c r="BI814" s="253"/>
      <c r="BJ814" s="253"/>
      <c r="BK814" s="253"/>
      <c r="BL814" s="253"/>
      <c r="BM814" s="253"/>
      <c r="BN814" s="253"/>
      <c r="BO814" s="253"/>
      <c r="BP814" s="253"/>
      <c r="BQ814" s="253"/>
      <c r="BR814" s="253"/>
      <c r="BS814" s="253"/>
      <c r="BT814" s="253"/>
      <c r="BU814" s="253"/>
      <c r="BV814" s="253"/>
      <c r="BW814" s="253"/>
      <c r="BX814" s="253"/>
      <c r="BY814" s="253"/>
      <c r="BZ814" s="253"/>
      <c r="CA814" s="253"/>
      <c r="CB814" s="253"/>
      <c r="CC814" s="253"/>
      <c r="CD814" s="253"/>
      <c r="CE814" s="253"/>
      <c r="CF814" s="253"/>
      <c r="CG814" s="253"/>
      <c r="CH814" s="253"/>
      <c r="CI814" s="253"/>
      <c r="CJ814" s="253"/>
      <c r="CK814" s="253"/>
      <c r="CL814" s="253"/>
      <c r="CM814" s="253"/>
      <c r="CN814" s="253"/>
      <c r="CO814" s="253"/>
      <c r="CP814" s="253"/>
      <c r="CQ814" s="253"/>
      <c r="CR814" s="253"/>
      <c r="CS814" s="253"/>
      <c r="CT814" s="253"/>
      <c r="CU814" s="253"/>
      <c r="CV814" s="253"/>
      <c r="CW814" s="253"/>
      <c r="CX814" s="253"/>
      <c r="CY814" s="253"/>
      <c r="CZ814" s="253"/>
      <c r="DA814" s="253"/>
      <c r="DB814" s="253"/>
      <c r="DC814" s="253"/>
      <c r="DD814" s="253"/>
      <c r="DE814" s="253"/>
      <c r="DF814" s="253"/>
      <c r="DG814" s="253"/>
      <c r="DH814" s="253"/>
      <c r="DI814" s="253"/>
      <c r="DJ814" s="253"/>
      <c r="DK814" s="253"/>
      <c r="DL814" s="253"/>
      <c r="DM814" s="253"/>
      <c r="DN814" s="253"/>
      <c r="DO814" s="253"/>
      <c r="DP814" s="253"/>
      <c r="DQ814" s="253"/>
      <c r="DR814" s="253"/>
      <c r="DS814" s="253"/>
      <c r="DT814" s="253"/>
      <c r="DU814" s="253"/>
      <c r="DV814" s="253"/>
      <c r="DW814" s="253"/>
      <c r="DX814" s="253"/>
      <c r="DY814" s="253"/>
      <c r="DZ814" s="253"/>
      <c r="EA814" s="253"/>
      <c r="EB814" s="253"/>
      <c r="EC814" s="253"/>
      <c r="ED814" s="253"/>
      <c r="EE814" s="253"/>
      <c r="EF814" s="253"/>
      <c r="EG814" s="253"/>
      <c r="EH814" s="253"/>
      <c r="EI814" s="253"/>
      <c r="EJ814" s="253"/>
      <c r="EK814" s="253"/>
      <c r="EL814" s="253"/>
      <c r="EM814" s="253"/>
      <c r="EN814" s="253"/>
      <c r="EO814" s="253"/>
      <c r="EP814" s="253"/>
      <c r="EQ814" s="253"/>
      <c r="ER814" s="253"/>
      <c r="ES814" s="253"/>
      <c r="ET814" s="253"/>
      <c r="EU814" s="253"/>
      <c r="EV814" s="253"/>
      <c r="EW814" s="253"/>
      <c r="EX814" s="253"/>
      <c r="EY814" s="253"/>
      <c r="EZ814" s="253"/>
      <c r="FA814" s="253"/>
      <c r="FB814" s="253"/>
      <c r="FC814" s="253"/>
      <c r="FD814" s="253"/>
      <c r="FE814" s="253"/>
      <c r="FF814" s="253"/>
      <c r="FG814" s="253"/>
      <c r="FH814" s="253"/>
      <c r="FI814" s="253"/>
      <c r="FJ814" s="253"/>
      <c r="FK814" s="253"/>
      <c r="FL814" s="253"/>
      <c r="FM814" s="253"/>
      <c r="FN814" s="253"/>
      <c r="FO814" s="253"/>
      <c r="FP814" s="253"/>
      <c r="FQ814" s="253"/>
      <c r="FR814" s="253"/>
      <c r="FS814" s="253"/>
      <c r="FT814" s="253"/>
      <c r="FU814" s="253"/>
      <c r="FV814" s="253"/>
      <c r="FW814" s="253"/>
      <c r="FX814" s="253"/>
      <c r="FY814" s="253"/>
      <c r="FZ814" s="253"/>
      <c r="GA814" s="253"/>
      <c r="GB814" s="253"/>
      <c r="GC814" s="253"/>
      <c r="GD814" s="253"/>
      <c r="GE814" s="253"/>
      <c r="GF814" s="253"/>
      <c r="GG814" s="253"/>
      <c r="GH814" s="253"/>
      <c r="GI814" s="253"/>
      <c r="GJ814" s="253"/>
      <c r="GK814" s="253"/>
      <c r="GL814" s="253"/>
      <c r="GM814" s="253"/>
      <c r="GN814" s="253"/>
      <c r="GO814" s="253"/>
      <c r="GP814" s="253"/>
      <c r="GQ814" s="253"/>
      <c r="GR814" s="253"/>
      <c r="GS814" s="253"/>
      <c r="GT814" s="253"/>
      <c r="GU814" s="253"/>
      <c r="GV814" s="253"/>
      <c r="GW814" s="253"/>
      <c r="GX814" s="253"/>
      <c r="GY814" s="253"/>
      <c r="GZ814" s="253"/>
      <c r="HA814" s="253"/>
      <c r="HB814" s="253"/>
      <c r="HC814" s="253"/>
      <c r="HD814" s="253"/>
      <c r="HE814" s="253"/>
      <c r="HF814" s="253"/>
      <c r="HG814" s="253"/>
      <c r="HH814" s="253"/>
      <c r="HI814" s="253"/>
      <c r="HJ814" s="253"/>
      <c r="HK814" s="253"/>
      <c r="HL814" s="253"/>
      <c r="HM814" s="253"/>
      <c r="HN814" s="253"/>
      <c r="HO814" s="253"/>
      <c r="HP814" s="253"/>
      <c r="HQ814" s="253"/>
      <c r="HR814" s="253"/>
      <c r="HS814" s="253"/>
      <c r="HT814" s="253"/>
      <c r="HU814" s="253"/>
      <c r="HV814" s="253"/>
      <c r="HW814" s="253"/>
      <c r="HX814" s="253"/>
      <c r="HY814" s="253"/>
      <c r="HZ814" s="253"/>
      <c r="IA814" s="253"/>
      <c r="IB814" s="253"/>
      <c r="IC814" s="253"/>
      <c r="ID814" s="253"/>
      <c r="IE814" s="253"/>
      <c r="IF814" s="253"/>
      <c r="IG814" s="253"/>
      <c r="IH814" s="253"/>
      <c r="II814" s="253"/>
      <c r="IJ814" s="253"/>
      <c r="IK814" s="253"/>
      <c r="IL814" s="253"/>
      <c r="IM814" s="253"/>
      <c r="IN814" s="253"/>
      <c r="IO814" s="253"/>
      <c r="IP814" s="253"/>
      <c r="IQ814" s="253"/>
      <c r="IR814" s="253"/>
      <c r="IS814" s="253"/>
      <c r="IT814" s="253"/>
      <c r="IU814" s="253"/>
      <c r="IV814" s="253"/>
      <c r="IW814" s="253"/>
      <c r="IX814" s="253"/>
      <c r="IY814" s="253"/>
      <c r="IZ814" s="253"/>
      <c r="JA814" s="253"/>
      <c r="JB814" s="253"/>
      <c r="JC814" s="253"/>
      <c r="JD814" s="253"/>
      <c r="JE814" s="253"/>
      <c r="JF814" s="253"/>
      <c r="JG814" s="253"/>
      <c r="JH814" s="253"/>
      <c r="JI814" s="253"/>
      <c r="JJ814" s="253"/>
      <c r="JK814" s="253"/>
      <c r="JL814" s="253"/>
      <c r="JM814" s="253"/>
      <c r="JN814" s="253"/>
      <c r="JO814" s="253"/>
      <c r="JP814" s="253"/>
      <c r="JQ814" s="253"/>
      <c r="JR814" s="253"/>
      <c r="JS814" s="253"/>
      <c r="JT814" s="253"/>
      <c r="JU814" s="253"/>
    </row>
    <row r="815" spans="1:281" s="252" customFormat="1" ht="15" customHeight="1" x14ac:dyDescent="0.25">
      <c r="A815" s="253"/>
      <c r="B815" s="253"/>
      <c r="C815" s="253"/>
      <c r="D815" s="253"/>
      <c r="E815" s="253"/>
      <c r="F815" s="253"/>
      <c r="G815" s="253"/>
      <c r="H815" s="253"/>
      <c r="I815" s="253"/>
      <c r="J815" s="253"/>
      <c r="K815" s="253"/>
      <c r="L815" s="253"/>
      <c r="M815" s="253"/>
      <c r="N815" s="253"/>
      <c r="O815" s="253"/>
      <c r="P815" s="253"/>
      <c r="Q815" s="253"/>
      <c r="R815" s="253"/>
      <c r="S815" s="253"/>
      <c r="T815" s="253"/>
      <c r="U815" s="253" t="s">
        <v>970</v>
      </c>
      <c r="V815" s="253"/>
      <c r="W815" s="253"/>
      <c r="X815" s="253"/>
      <c r="Y815" s="253"/>
      <c r="Z815" s="253"/>
      <c r="AA815" s="253"/>
      <c r="AB815" s="253"/>
      <c r="AC815" s="253" t="s">
        <v>329</v>
      </c>
      <c r="AD815" s="253"/>
      <c r="AE815" s="253"/>
      <c r="AF815" s="253"/>
      <c r="AG815" s="253"/>
      <c r="AH815" s="253"/>
      <c r="AI815" s="253"/>
      <c r="AJ815" s="253"/>
      <c r="AK815" s="253"/>
      <c r="AL815" s="253"/>
      <c r="AM815" s="253"/>
      <c r="AN815" s="253"/>
      <c r="AO815" s="253"/>
      <c r="AP815" s="253"/>
      <c r="AQ815" s="253"/>
      <c r="AR815" s="253"/>
      <c r="AS815" s="253"/>
      <c r="AT815" s="253"/>
      <c r="AU815" s="253"/>
      <c r="AV815" s="253"/>
      <c r="AW815" s="253"/>
      <c r="AX815" s="253"/>
      <c r="AY815" s="253"/>
      <c r="AZ815" s="253"/>
      <c r="BA815" s="253"/>
      <c r="BB815" s="253"/>
      <c r="BC815" s="253"/>
      <c r="BD815" s="253"/>
      <c r="BE815" s="253"/>
      <c r="BF815" s="253"/>
      <c r="BG815" s="253"/>
      <c r="BH815" s="253"/>
      <c r="BI815" s="253"/>
      <c r="BJ815" s="253"/>
      <c r="BK815" s="253"/>
      <c r="BL815" s="253"/>
      <c r="BM815" s="253"/>
      <c r="BN815" s="253"/>
      <c r="BO815" s="253"/>
      <c r="BP815" s="253"/>
      <c r="BQ815" s="253"/>
      <c r="BR815" s="253"/>
      <c r="BS815" s="253"/>
      <c r="BT815" s="253"/>
      <c r="BU815" s="253"/>
      <c r="BV815" s="253"/>
      <c r="BW815" s="253"/>
      <c r="BX815" s="253"/>
      <c r="BY815" s="253"/>
      <c r="BZ815" s="253"/>
      <c r="CA815" s="253"/>
      <c r="CB815" s="253"/>
      <c r="CC815" s="253"/>
      <c r="CD815" s="253"/>
      <c r="CE815" s="253"/>
      <c r="CF815" s="253"/>
      <c r="CG815" s="253"/>
      <c r="CH815" s="253"/>
      <c r="CI815" s="253"/>
      <c r="CJ815" s="253"/>
      <c r="CK815" s="253"/>
      <c r="CL815" s="253"/>
      <c r="CM815" s="253"/>
      <c r="CN815" s="253"/>
      <c r="CO815" s="253"/>
      <c r="CP815" s="253"/>
      <c r="CQ815" s="253"/>
      <c r="CR815" s="253"/>
      <c r="CS815" s="253"/>
      <c r="CT815" s="253"/>
      <c r="CU815" s="253"/>
      <c r="CV815" s="253"/>
      <c r="CW815" s="253"/>
      <c r="CX815" s="253"/>
      <c r="CY815" s="253"/>
      <c r="CZ815" s="253"/>
      <c r="DA815" s="253"/>
      <c r="DB815" s="253"/>
      <c r="DC815" s="253"/>
      <c r="DD815" s="253"/>
      <c r="DE815" s="253"/>
      <c r="DF815" s="253"/>
      <c r="DG815" s="253"/>
      <c r="DH815" s="253"/>
      <c r="DI815" s="253"/>
      <c r="DJ815" s="253"/>
      <c r="DK815" s="253"/>
      <c r="DL815" s="253"/>
      <c r="DM815" s="253"/>
      <c r="DN815" s="253"/>
      <c r="DO815" s="253"/>
      <c r="DP815" s="253"/>
      <c r="DQ815" s="253"/>
      <c r="DR815" s="253"/>
      <c r="DS815" s="253"/>
      <c r="DT815" s="253"/>
      <c r="DU815" s="253"/>
      <c r="DV815" s="253"/>
      <c r="DW815" s="253"/>
      <c r="DX815" s="253"/>
      <c r="DY815" s="253"/>
      <c r="DZ815" s="253"/>
      <c r="EA815" s="253"/>
      <c r="EB815" s="253"/>
      <c r="EC815" s="253"/>
      <c r="ED815" s="253"/>
      <c r="EE815" s="253"/>
      <c r="EF815" s="253"/>
      <c r="EG815" s="253"/>
      <c r="EH815" s="253"/>
      <c r="EI815" s="253"/>
      <c r="EJ815" s="253"/>
      <c r="EK815" s="253"/>
      <c r="EL815" s="253"/>
      <c r="EM815" s="253"/>
      <c r="EN815" s="253"/>
      <c r="EO815" s="253"/>
      <c r="EP815" s="253"/>
      <c r="EQ815" s="253"/>
      <c r="ER815" s="253"/>
      <c r="ES815" s="253"/>
      <c r="ET815" s="253"/>
      <c r="EU815" s="253"/>
      <c r="EV815" s="253"/>
      <c r="EW815" s="253"/>
      <c r="EX815" s="253"/>
      <c r="EY815" s="253"/>
      <c r="EZ815" s="253"/>
      <c r="FA815" s="253"/>
      <c r="FB815" s="253"/>
      <c r="FC815" s="253"/>
      <c r="FD815" s="253"/>
      <c r="FE815" s="253"/>
      <c r="FF815" s="253"/>
      <c r="FG815" s="253"/>
      <c r="FH815" s="253"/>
      <c r="FI815" s="253"/>
      <c r="FJ815" s="253"/>
      <c r="FK815" s="253"/>
      <c r="FL815" s="253"/>
      <c r="FM815" s="253"/>
      <c r="FN815" s="253"/>
      <c r="FO815" s="253"/>
      <c r="FP815" s="253"/>
      <c r="FQ815" s="253"/>
      <c r="FR815" s="253"/>
      <c r="FS815" s="253"/>
      <c r="FT815" s="253"/>
      <c r="FU815" s="253"/>
      <c r="FV815" s="253"/>
      <c r="FW815" s="253"/>
      <c r="FX815" s="253"/>
      <c r="FY815" s="253"/>
      <c r="FZ815" s="253"/>
      <c r="GA815" s="253"/>
      <c r="GB815" s="253"/>
      <c r="GC815" s="253"/>
      <c r="GD815" s="253"/>
      <c r="GE815" s="253"/>
      <c r="GF815" s="253"/>
      <c r="GG815" s="253"/>
      <c r="GH815" s="253"/>
      <c r="GI815" s="253"/>
      <c r="GJ815" s="253"/>
      <c r="GK815" s="253"/>
      <c r="GL815" s="253"/>
      <c r="GM815" s="253"/>
      <c r="GN815" s="253"/>
      <c r="GO815" s="253"/>
      <c r="GP815" s="253"/>
      <c r="GQ815" s="253"/>
      <c r="GR815" s="253"/>
      <c r="GS815" s="253"/>
      <c r="GT815" s="253"/>
      <c r="GU815" s="253"/>
      <c r="GV815" s="253"/>
      <c r="GW815" s="253"/>
      <c r="GX815" s="253"/>
      <c r="GY815" s="253"/>
      <c r="GZ815" s="253"/>
      <c r="HA815" s="253"/>
      <c r="HB815" s="253"/>
      <c r="HC815" s="253"/>
      <c r="HD815" s="253"/>
      <c r="HE815" s="253"/>
      <c r="HF815" s="253"/>
      <c r="HG815" s="253"/>
      <c r="HH815" s="253"/>
      <c r="HI815" s="253"/>
      <c r="HJ815" s="253"/>
      <c r="HK815" s="253"/>
      <c r="HL815" s="253"/>
      <c r="HM815" s="253"/>
      <c r="HN815" s="253"/>
      <c r="HO815" s="253"/>
      <c r="HP815" s="253"/>
      <c r="HQ815" s="253"/>
      <c r="HR815" s="253"/>
      <c r="HS815" s="253"/>
      <c r="HT815" s="253"/>
      <c r="HU815" s="253"/>
      <c r="HV815" s="253"/>
      <c r="HW815" s="253"/>
      <c r="HX815" s="253"/>
      <c r="HY815" s="253"/>
      <c r="HZ815" s="253"/>
      <c r="IA815" s="253"/>
      <c r="IB815" s="253"/>
      <c r="IC815" s="253"/>
      <c r="ID815" s="253"/>
      <c r="IE815" s="253"/>
      <c r="IF815" s="253"/>
      <c r="IG815" s="253"/>
      <c r="IH815" s="253"/>
      <c r="II815" s="253"/>
      <c r="IJ815" s="253"/>
      <c r="IK815" s="253"/>
      <c r="IL815" s="253"/>
      <c r="IM815" s="253"/>
      <c r="IN815" s="253"/>
      <c r="IO815" s="253"/>
      <c r="IP815" s="253"/>
      <c r="IQ815" s="253"/>
      <c r="IR815" s="253"/>
      <c r="IS815" s="253"/>
      <c r="IT815" s="253"/>
      <c r="IU815" s="253"/>
      <c r="IV815" s="253"/>
      <c r="IW815" s="253"/>
      <c r="IX815" s="253"/>
      <c r="IY815" s="253"/>
      <c r="IZ815" s="253"/>
      <c r="JA815" s="253"/>
      <c r="JB815" s="253"/>
      <c r="JC815" s="253"/>
      <c r="JD815" s="253"/>
      <c r="JE815" s="253"/>
      <c r="JF815" s="253"/>
      <c r="JG815" s="253"/>
      <c r="JH815" s="253"/>
      <c r="JI815" s="253"/>
      <c r="JJ815" s="253"/>
      <c r="JK815" s="253"/>
      <c r="JL815" s="253"/>
      <c r="JM815" s="253"/>
      <c r="JN815" s="253"/>
      <c r="JO815" s="253"/>
      <c r="JP815" s="253"/>
      <c r="JQ815" s="253"/>
      <c r="JR815" s="253"/>
      <c r="JS815" s="253"/>
      <c r="JT815" s="253"/>
      <c r="JU815" s="253"/>
    </row>
    <row r="816" spans="1:281" s="252" customFormat="1" ht="15" customHeight="1" x14ac:dyDescent="0.25">
      <c r="A816" s="253"/>
      <c r="B816" s="253"/>
      <c r="C816" s="253"/>
      <c r="D816" s="253"/>
      <c r="E816" s="253"/>
      <c r="F816" s="253"/>
      <c r="G816" s="253"/>
      <c r="H816" s="253"/>
      <c r="I816" s="253"/>
      <c r="J816" s="253"/>
      <c r="K816" s="253"/>
      <c r="L816" s="253"/>
      <c r="M816" s="253"/>
      <c r="N816" s="253"/>
      <c r="O816" s="253"/>
      <c r="P816" s="253"/>
      <c r="Q816" s="253"/>
      <c r="R816" s="253"/>
      <c r="S816" s="253"/>
      <c r="T816" s="253"/>
      <c r="U816" s="253" t="s">
        <v>971</v>
      </c>
      <c r="V816" s="253"/>
      <c r="W816" s="253"/>
      <c r="X816" s="253"/>
      <c r="Y816" s="253"/>
      <c r="Z816" s="253"/>
      <c r="AA816" s="253"/>
      <c r="AB816" s="253"/>
      <c r="AC816" s="253" t="s">
        <v>323</v>
      </c>
      <c r="AD816" s="253"/>
      <c r="AE816" s="253"/>
      <c r="AF816" s="253"/>
      <c r="AG816" s="253"/>
      <c r="AH816" s="253"/>
      <c r="AI816" s="253"/>
      <c r="AJ816" s="253"/>
      <c r="AK816" s="253"/>
      <c r="AL816" s="253"/>
      <c r="AM816" s="253"/>
      <c r="AN816" s="253"/>
      <c r="AO816" s="253"/>
      <c r="AP816" s="253"/>
      <c r="AQ816" s="253"/>
      <c r="AR816" s="253"/>
      <c r="AS816" s="253"/>
      <c r="AT816" s="253"/>
      <c r="AU816" s="253"/>
      <c r="AV816" s="253"/>
      <c r="AW816" s="253"/>
      <c r="AX816" s="253"/>
      <c r="AY816" s="253"/>
      <c r="AZ816" s="253"/>
      <c r="BA816" s="253"/>
      <c r="BB816" s="253"/>
      <c r="BC816" s="253"/>
      <c r="BD816" s="253"/>
      <c r="BE816" s="253"/>
      <c r="BF816" s="253"/>
      <c r="BG816" s="253"/>
      <c r="BH816" s="253"/>
      <c r="BI816" s="253"/>
      <c r="BJ816" s="253"/>
      <c r="BK816" s="253"/>
      <c r="BL816" s="253"/>
      <c r="BM816" s="253"/>
      <c r="BN816" s="253"/>
      <c r="BO816" s="253"/>
      <c r="BP816" s="253"/>
      <c r="BQ816" s="253"/>
      <c r="BR816" s="253"/>
      <c r="BS816" s="253"/>
      <c r="BT816" s="253"/>
      <c r="BU816" s="253"/>
      <c r="BV816" s="253"/>
      <c r="BW816" s="253"/>
      <c r="BX816" s="253"/>
      <c r="BY816" s="253"/>
      <c r="BZ816" s="253"/>
      <c r="CA816" s="253"/>
      <c r="CB816" s="253"/>
      <c r="CC816" s="253"/>
      <c r="CD816" s="253"/>
      <c r="CE816" s="253"/>
      <c r="CF816" s="253"/>
      <c r="CG816" s="253"/>
      <c r="CH816" s="253"/>
      <c r="CI816" s="253"/>
      <c r="CJ816" s="253"/>
      <c r="CK816" s="253"/>
      <c r="CL816" s="253"/>
      <c r="CM816" s="253"/>
      <c r="CN816" s="253"/>
      <c r="CO816" s="253"/>
      <c r="CP816" s="253"/>
      <c r="CQ816" s="253"/>
      <c r="CR816" s="253"/>
      <c r="CS816" s="253"/>
      <c r="CT816" s="253"/>
      <c r="CU816" s="253"/>
      <c r="CV816" s="253"/>
      <c r="CW816" s="253"/>
      <c r="CX816" s="253"/>
      <c r="CY816" s="253"/>
      <c r="CZ816" s="253"/>
      <c r="DA816" s="253"/>
      <c r="DB816" s="253"/>
      <c r="DC816" s="253"/>
      <c r="DD816" s="253"/>
      <c r="DE816" s="253"/>
      <c r="DF816" s="253"/>
      <c r="DG816" s="253"/>
      <c r="DH816" s="253"/>
      <c r="DI816" s="253"/>
      <c r="DJ816" s="253"/>
      <c r="DK816" s="253"/>
      <c r="DL816" s="253"/>
      <c r="DM816" s="253"/>
      <c r="DN816" s="253"/>
      <c r="DO816" s="253"/>
      <c r="DP816" s="253"/>
      <c r="DQ816" s="253"/>
      <c r="DR816" s="253"/>
      <c r="DS816" s="253"/>
      <c r="DT816" s="253"/>
      <c r="DU816" s="253"/>
      <c r="DV816" s="253"/>
      <c r="DW816" s="253"/>
      <c r="DX816" s="253"/>
      <c r="DY816" s="253"/>
      <c r="DZ816" s="253"/>
      <c r="EA816" s="253"/>
      <c r="EB816" s="253"/>
      <c r="EC816" s="253"/>
      <c r="ED816" s="253"/>
      <c r="EE816" s="253"/>
      <c r="EF816" s="253"/>
      <c r="EG816" s="253"/>
      <c r="EH816" s="253"/>
      <c r="EI816" s="253"/>
      <c r="EJ816" s="253"/>
      <c r="EK816" s="253"/>
      <c r="EL816" s="253"/>
      <c r="EM816" s="253"/>
      <c r="EN816" s="253"/>
      <c r="EO816" s="253"/>
      <c r="EP816" s="253"/>
      <c r="EQ816" s="253"/>
      <c r="ER816" s="253"/>
      <c r="ES816" s="253"/>
      <c r="ET816" s="253"/>
      <c r="EU816" s="253"/>
      <c r="EV816" s="253"/>
      <c r="EW816" s="253"/>
      <c r="EX816" s="253"/>
      <c r="EY816" s="253"/>
      <c r="EZ816" s="253"/>
      <c r="FA816" s="253"/>
      <c r="FB816" s="253"/>
      <c r="FC816" s="253"/>
      <c r="FD816" s="253"/>
      <c r="FE816" s="253"/>
      <c r="FF816" s="253"/>
      <c r="FG816" s="253"/>
      <c r="FH816" s="253"/>
      <c r="FI816" s="253"/>
      <c r="FJ816" s="253"/>
      <c r="FK816" s="253"/>
      <c r="FL816" s="253"/>
      <c r="FM816" s="253"/>
      <c r="FN816" s="253"/>
      <c r="FO816" s="253"/>
      <c r="FP816" s="253"/>
      <c r="FQ816" s="253"/>
      <c r="FR816" s="253"/>
      <c r="FS816" s="253"/>
      <c r="FT816" s="253"/>
      <c r="FU816" s="253"/>
      <c r="FV816" s="253"/>
      <c r="FW816" s="253"/>
      <c r="FX816" s="253"/>
      <c r="FY816" s="253"/>
      <c r="FZ816" s="253"/>
      <c r="GA816" s="253"/>
      <c r="GB816" s="253"/>
      <c r="GC816" s="253"/>
      <c r="GD816" s="253"/>
      <c r="GE816" s="253"/>
      <c r="GF816" s="253"/>
      <c r="GG816" s="253"/>
      <c r="GH816" s="253"/>
      <c r="GI816" s="253"/>
      <c r="GJ816" s="253"/>
      <c r="GK816" s="253"/>
      <c r="GL816" s="253"/>
      <c r="GM816" s="253"/>
      <c r="GN816" s="253"/>
      <c r="GO816" s="253"/>
      <c r="GP816" s="253"/>
      <c r="GQ816" s="253"/>
      <c r="GR816" s="253"/>
      <c r="GS816" s="253"/>
      <c r="GT816" s="253"/>
      <c r="GU816" s="253"/>
      <c r="GV816" s="253"/>
      <c r="GW816" s="253"/>
      <c r="GX816" s="253"/>
      <c r="GY816" s="253"/>
      <c r="GZ816" s="253"/>
      <c r="HA816" s="253"/>
      <c r="HB816" s="253"/>
      <c r="HC816" s="253"/>
      <c r="HD816" s="253"/>
      <c r="HE816" s="253"/>
      <c r="HF816" s="253"/>
      <c r="HG816" s="253"/>
      <c r="HH816" s="253"/>
      <c r="HI816" s="253"/>
      <c r="HJ816" s="253"/>
      <c r="HK816" s="253"/>
      <c r="HL816" s="253"/>
      <c r="HM816" s="253"/>
      <c r="HN816" s="253"/>
      <c r="HO816" s="253"/>
      <c r="HP816" s="253"/>
      <c r="HQ816" s="253"/>
      <c r="HR816" s="253"/>
      <c r="HS816" s="253"/>
      <c r="HT816" s="253"/>
      <c r="HU816" s="253"/>
      <c r="HV816" s="253"/>
      <c r="HW816" s="253"/>
      <c r="HX816" s="253"/>
      <c r="HY816" s="253"/>
      <c r="HZ816" s="253"/>
      <c r="IA816" s="253"/>
      <c r="IB816" s="253"/>
      <c r="IC816" s="253"/>
      <c r="ID816" s="253"/>
      <c r="IE816" s="253"/>
      <c r="IF816" s="253"/>
      <c r="IG816" s="253"/>
      <c r="IH816" s="253"/>
      <c r="II816" s="253"/>
      <c r="IJ816" s="253"/>
      <c r="IK816" s="253"/>
      <c r="IL816" s="253"/>
      <c r="IM816" s="253"/>
      <c r="IN816" s="253"/>
      <c r="IO816" s="253"/>
      <c r="IP816" s="253"/>
      <c r="IQ816" s="253"/>
      <c r="IR816" s="253"/>
      <c r="IS816" s="253"/>
      <c r="IT816" s="253"/>
      <c r="IU816" s="253"/>
      <c r="IV816" s="253"/>
      <c r="IW816" s="253"/>
      <c r="IX816" s="253"/>
      <c r="IY816" s="253"/>
      <c r="IZ816" s="253"/>
      <c r="JA816" s="253"/>
      <c r="JB816" s="253"/>
      <c r="JC816" s="253"/>
      <c r="JD816" s="253"/>
      <c r="JE816" s="253"/>
      <c r="JF816" s="253"/>
      <c r="JG816" s="253"/>
      <c r="JH816" s="253"/>
      <c r="JI816" s="253"/>
      <c r="JJ816" s="253"/>
      <c r="JK816" s="253"/>
      <c r="JL816" s="253"/>
      <c r="JM816" s="253"/>
      <c r="JN816" s="253"/>
      <c r="JO816" s="253"/>
      <c r="JP816" s="253"/>
      <c r="JQ816" s="253"/>
      <c r="JR816" s="253"/>
      <c r="JS816" s="253"/>
      <c r="JT816" s="253"/>
      <c r="JU816" s="253"/>
    </row>
    <row r="817" spans="1:281" s="252" customFormat="1" ht="15" customHeight="1" x14ac:dyDescent="0.25">
      <c r="A817" s="253"/>
      <c r="B817" s="253"/>
      <c r="C817" s="253"/>
      <c r="D817" s="253"/>
      <c r="E817" s="253"/>
      <c r="F817" s="253"/>
      <c r="G817" s="253"/>
      <c r="H817" s="253"/>
      <c r="I817" s="253"/>
      <c r="J817" s="253"/>
      <c r="K817" s="253"/>
      <c r="L817" s="253"/>
      <c r="M817" s="253"/>
      <c r="N817" s="253"/>
      <c r="O817" s="253"/>
      <c r="P817" s="253"/>
      <c r="Q817" s="253"/>
      <c r="R817" s="253"/>
      <c r="S817" s="253"/>
      <c r="T817" s="253"/>
      <c r="U817" s="253" t="s">
        <v>972</v>
      </c>
      <c r="V817" s="253"/>
      <c r="W817" s="253"/>
      <c r="X817" s="253"/>
      <c r="Y817" s="253"/>
      <c r="Z817" s="253"/>
      <c r="AA817" s="253"/>
      <c r="AB817" s="253"/>
      <c r="AC817" s="253" t="s">
        <v>323</v>
      </c>
      <c r="AD817" s="253"/>
      <c r="AE817" s="253"/>
      <c r="AF817" s="253"/>
      <c r="AG817" s="253"/>
      <c r="AH817" s="253"/>
      <c r="AI817" s="253"/>
      <c r="AJ817" s="253"/>
      <c r="AK817" s="253"/>
      <c r="AL817" s="253"/>
      <c r="AM817" s="253"/>
      <c r="AN817" s="253"/>
      <c r="AO817" s="253"/>
      <c r="AP817" s="253"/>
      <c r="AQ817" s="253"/>
      <c r="AR817" s="253"/>
      <c r="AS817" s="253"/>
      <c r="AT817" s="253"/>
      <c r="AU817" s="253"/>
      <c r="AV817" s="253"/>
      <c r="AW817" s="253"/>
      <c r="AX817" s="253"/>
      <c r="AY817" s="253"/>
      <c r="AZ817" s="253"/>
      <c r="BA817" s="253"/>
      <c r="BB817" s="253"/>
      <c r="BC817" s="253"/>
      <c r="BD817" s="253"/>
      <c r="BE817" s="253"/>
      <c r="BF817" s="253"/>
      <c r="BG817" s="253"/>
      <c r="BH817" s="253"/>
      <c r="BI817" s="253"/>
      <c r="BJ817" s="253"/>
      <c r="BK817" s="253"/>
      <c r="BL817" s="253"/>
      <c r="BM817" s="253"/>
      <c r="BN817" s="253"/>
      <c r="BO817" s="253"/>
      <c r="BP817" s="253"/>
      <c r="BQ817" s="253"/>
      <c r="BR817" s="253"/>
      <c r="BS817" s="253"/>
      <c r="BT817" s="253"/>
      <c r="BU817" s="253"/>
      <c r="BV817" s="253"/>
      <c r="BW817" s="253"/>
      <c r="BX817" s="253"/>
      <c r="BY817" s="253"/>
      <c r="BZ817" s="253"/>
      <c r="CA817" s="253"/>
      <c r="CB817" s="253"/>
      <c r="CC817" s="253"/>
      <c r="CD817" s="253"/>
      <c r="CE817" s="253"/>
      <c r="CF817" s="253"/>
      <c r="CG817" s="253"/>
      <c r="CH817" s="253"/>
      <c r="CI817" s="253"/>
      <c r="CJ817" s="253"/>
      <c r="CK817" s="253"/>
      <c r="CL817" s="253"/>
      <c r="CM817" s="253"/>
      <c r="CN817" s="253"/>
      <c r="CO817" s="253"/>
      <c r="CP817" s="253"/>
      <c r="CQ817" s="253"/>
      <c r="CR817" s="253"/>
      <c r="CS817" s="253"/>
      <c r="CT817" s="253"/>
      <c r="CU817" s="253"/>
      <c r="CV817" s="253"/>
      <c r="CW817" s="253"/>
      <c r="CX817" s="253"/>
      <c r="CY817" s="253"/>
      <c r="CZ817" s="253"/>
      <c r="DA817" s="253"/>
      <c r="DB817" s="253"/>
      <c r="DC817" s="253"/>
      <c r="DD817" s="253"/>
      <c r="DE817" s="253"/>
      <c r="DF817" s="253"/>
      <c r="DG817" s="253"/>
      <c r="DH817" s="253"/>
      <c r="DI817" s="253"/>
      <c r="DJ817" s="253"/>
      <c r="DK817" s="253"/>
      <c r="DL817" s="253"/>
      <c r="DM817" s="253"/>
      <c r="DN817" s="253"/>
      <c r="DO817" s="253"/>
      <c r="DP817" s="253"/>
      <c r="DQ817" s="253"/>
      <c r="DR817" s="253"/>
      <c r="DS817" s="253"/>
      <c r="DT817" s="253"/>
      <c r="DU817" s="253"/>
      <c r="DV817" s="253"/>
      <c r="DW817" s="253"/>
      <c r="DX817" s="253"/>
      <c r="DY817" s="253"/>
      <c r="DZ817" s="253"/>
      <c r="EA817" s="253"/>
      <c r="EB817" s="253"/>
      <c r="EC817" s="253"/>
      <c r="ED817" s="253"/>
      <c r="EE817" s="253"/>
      <c r="EF817" s="253"/>
      <c r="EG817" s="253"/>
      <c r="EH817" s="253"/>
      <c r="EI817" s="253"/>
      <c r="EJ817" s="253"/>
      <c r="EK817" s="253"/>
      <c r="EL817" s="253"/>
      <c r="EM817" s="253"/>
      <c r="EN817" s="253"/>
      <c r="EO817" s="253"/>
      <c r="EP817" s="253"/>
      <c r="EQ817" s="253"/>
      <c r="ER817" s="253"/>
      <c r="ES817" s="253"/>
      <c r="ET817" s="253"/>
      <c r="EU817" s="253"/>
      <c r="EV817" s="253"/>
      <c r="EW817" s="253"/>
      <c r="EX817" s="253"/>
      <c r="EY817" s="253"/>
      <c r="EZ817" s="253"/>
      <c r="FA817" s="253"/>
      <c r="FB817" s="253"/>
      <c r="FC817" s="253"/>
      <c r="FD817" s="253"/>
      <c r="FE817" s="253"/>
      <c r="FF817" s="253"/>
      <c r="FG817" s="253"/>
      <c r="FH817" s="253"/>
      <c r="FI817" s="253"/>
      <c r="FJ817" s="253"/>
      <c r="FK817" s="253"/>
      <c r="FL817" s="253"/>
      <c r="FM817" s="253"/>
      <c r="FN817" s="253"/>
      <c r="FO817" s="253"/>
      <c r="FP817" s="253"/>
      <c r="FQ817" s="253"/>
      <c r="FR817" s="253"/>
      <c r="FS817" s="253"/>
      <c r="FT817" s="253"/>
      <c r="FU817" s="253"/>
      <c r="FV817" s="253"/>
      <c r="FW817" s="253"/>
      <c r="FX817" s="253"/>
      <c r="FY817" s="253"/>
      <c r="FZ817" s="253"/>
      <c r="GA817" s="253"/>
      <c r="GB817" s="253"/>
      <c r="GC817" s="253"/>
      <c r="GD817" s="253"/>
      <c r="GE817" s="253"/>
      <c r="GF817" s="253"/>
      <c r="GG817" s="253"/>
      <c r="GH817" s="253"/>
      <c r="GI817" s="253"/>
      <c r="GJ817" s="253"/>
      <c r="GK817" s="253"/>
      <c r="GL817" s="253"/>
      <c r="GM817" s="253"/>
      <c r="GN817" s="253"/>
      <c r="GO817" s="253"/>
      <c r="GP817" s="253"/>
      <c r="GQ817" s="253"/>
      <c r="GR817" s="253"/>
      <c r="GS817" s="253"/>
      <c r="GT817" s="253"/>
      <c r="GU817" s="253"/>
      <c r="GV817" s="253"/>
      <c r="GW817" s="253"/>
      <c r="GX817" s="253"/>
      <c r="GY817" s="253"/>
      <c r="GZ817" s="253"/>
      <c r="HA817" s="253"/>
      <c r="HB817" s="253"/>
      <c r="HC817" s="253"/>
      <c r="HD817" s="253"/>
      <c r="HE817" s="253"/>
      <c r="HF817" s="253"/>
      <c r="HG817" s="253"/>
      <c r="HH817" s="253"/>
      <c r="HI817" s="253"/>
      <c r="HJ817" s="253"/>
      <c r="HK817" s="253"/>
      <c r="HL817" s="253"/>
      <c r="HM817" s="253"/>
      <c r="HN817" s="253"/>
      <c r="HO817" s="253"/>
      <c r="HP817" s="253"/>
      <c r="HQ817" s="253"/>
      <c r="HR817" s="253"/>
      <c r="HS817" s="253"/>
      <c r="HT817" s="253"/>
      <c r="HU817" s="253"/>
      <c r="HV817" s="253"/>
      <c r="HW817" s="253"/>
      <c r="HX817" s="253"/>
      <c r="HY817" s="253"/>
      <c r="HZ817" s="253"/>
      <c r="IA817" s="253"/>
      <c r="IB817" s="253"/>
      <c r="IC817" s="253"/>
      <c r="ID817" s="253"/>
      <c r="IE817" s="253"/>
      <c r="IF817" s="253"/>
      <c r="IG817" s="253"/>
      <c r="IH817" s="253"/>
      <c r="II817" s="253"/>
      <c r="IJ817" s="253"/>
      <c r="IK817" s="253"/>
      <c r="IL817" s="253"/>
      <c r="IM817" s="253"/>
      <c r="IN817" s="253"/>
      <c r="IO817" s="253"/>
      <c r="IP817" s="253"/>
      <c r="IQ817" s="253"/>
      <c r="IR817" s="253"/>
      <c r="IS817" s="253"/>
      <c r="IT817" s="253"/>
      <c r="IU817" s="253"/>
      <c r="IV817" s="253"/>
      <c r="IW817" s="253"/>
      <c r="IX817" s="253"/>
      <c r="IY817" s="253"/>
      <c r="IZ817" s="253"/>
      <c r="JA817" s="253"/>
      <c r="JB817" s="253"/>
      <c r="JC817" s="253"/>
      <c r="JD817" s="253"/>
      <c r="JE817" s="253"/>
      <c r="JF817" s="253"/>
      <c r="JG817" s="253"/>
      <c r="JH817" s="253"/>
      <c r="JI817" s="253"/>
      <c r="JJ817" s="253"/>
      <c r="JK817" s="253"/>
      <c r="JL817" s="253"/>
      <c r="JM817" s="253"/>
      <c r="JN817" s="253"/>
      <c r="JO817" s="253"/>
      <c r="JP817" s="253"/>
      <c r="JQ817" s="253"/>
      <c r="JR817" s="253"/>
      <c r="JS817" s="253"/>
      <c r="JT817" s="253"/>
      <c r="JU817" s="253"/>
    </row>
    <row r="818" spans="1:281" s="252" customFormat="1" ht="15" customHeight="1" x14ac:dyDescent="0.25">
      <c r="A818" s="253"/>
      <c r="B818" s="253"/>
      <c r="C818" s="253"/>
      <c r="D818" s="253"/>
      <c r="E818" s="253"/>
      <c r="F818" s="253"/>
      <c r="G818" s="253"/>
      <c r="H818" s="253"/>
      <c r="I818" s="253"/>
      <c r="J818" s="253"/>
      <c r="K818" s="253"/>
      <c r="L818" s="253"/>
      <c r="M818" s="253"/>
      <c r="N818" s="253"/>
      <c r="O818" s="253"/>
      <c r="P818" s="253"/>
      <c r="Q818" s="253"/>
      <c r="R818" s="253"/>
      <c r="S818" s="253"/>
      <c r="T818" s="253"/>
      <c r="U818" s="253" t="s">
        <v>973</v>
      </c>
      <c r="V818" s="253"/>
      <c r="W818" s="253"/>
      <c r="X818" s="253"/>
      <c r="Y818" s="253"/>
      <c r="Z818" s="253"/>
      <c r="AA818" s="253"/>
      <c r="AB818" s="253"/>
      <c r="AC818" s="253" t="s">
        <v>320</v>
      </c>
      <c r="AD818" s="253"/>
      <c r="AE818" s="253"/>
      <c r="AF818" s="253"/>
      <c r="AG818" s="253"/>
      <c r="AH818" s="253"/>
      <c r="AI818" s="253"/>
      <c r="AJ818" s="253"/>
      <c r="AK818" s="253"/>
      <c r="AL818" s="253"/>
      <c r="AM818" s="253"/>
      <c r="AN818" s="253"/>
      <c r="AO818" s="253"/>
      <c r="AP818" s="253"/>
      <c r="AQ818" s="253"/>
      <c r="AR818" s="253"/>
      <c r="AS818" s="253"/>
      <c r="AT818" s="253"/>
      <c r="AU818" s="253"/>
      <c r="AV818" s="253"/>
      <c r="AW818" s="253"/>
      <c r="AX818" s="253"/>
      <c r="AY818" s="253"/>
      <c r="AZ818" s="253"/>
      <c r="BA818" s="253"/>
      <c r="BB818" s="253"/>
      <c r="BC818" s="253"/>
      <c r="BD818" s="253"/>
      <c r="BE818" s="253"/>
      <c r="BF818" s="253"/>
      <c r="BG818" s="253"/>
      <c r="BH818" s="253"/>
      <c r="BI818" s="253"/>
      <c r="BJ818" s="253"/>
      <c r="BK818" s="253"/>
      <c r="BL818" s="253"/>
      <c r="BM818" s="253"/>
      <c r="BN818" s="253"/>
      <c r="BO818" s="253"/>
      <c r="BP818" s="253"/>
      <c r="BQ818" s="253"/>
      <c r="BR818" s="253"/>
      <c r="BS818" s="253"/>
      <c r="BT818" s="253"/>
      <c r="BU818" s="253"/>
      <c r="BV818" s="253"/>
      <c r="BW818" s="253"/>
      <c r="BX818" s="253"/>
      <c r="BY818" s="253"/>
      <c r="BZ818" s="253"/>
      <c r="CA818" s="253"/>
      <c r="CB818" s="253"/>
      <c r="CC818" s="253"/>
      <c r="CD818" s="253"/>
      <c r="CE818" s="253"/>
      <c r="CF818" s="253"/>
      <c r="CG818" s="253"/>
      <c r="CH818" s="253"/>
      <c r="CI818" s="253"/>
      <c r="CJ818" s="253"/>
      <c r="CK818" s="253"/>
      <c r="CL818" s="253"/>
      <c r="CM818" s="253"/>
      <c r="CN818" s="253"/>
      <c r="CO818" s="253"/>
      <c r="CP818" s="253"/>
      <c r="CQ818" s="253"/>
      <c r="CR818" s="253"/>
      <c r="CS818" s="253"/>
      <c r="CT818" s="253"/>
      <c r="CU818" s="253"/>
      <c r="CV818" s="253"/>
      <c r="CW818" s="253"/>
      <c r="CX818" s="253"/>
      <c r="CY818" s="253"/>
      <c r="CZ818" s="253"/>
      <c r="DA818" s="253"/>
      <c r="DB818" s="253"/>
      <c r="DC818" s="253"/>
      <c r="DD818" s="253"/>
      <c r="DE818" s="253"/>
      <c r="DF818" s="253"/>
      <c r="DG818" s="253"/>
      <c r="DH818" s="253"/>
      <c r="DI818" s="253"/>
      <c r="DJ818" s="253"/>
      <c r="DK818" s="253"/>
      <c r="DL818" s="253"/>
      <c r="DM818" s="253"/>
      <c r="DN818" s="253"/>
      <c r="DO818" s="253"/>
      <c r="DP818" s="253"/>
      <c r="DQ818" s="253"/>
      <c r="DR818" s="253"/>
      <c r="DS818" s="253"/>
      <c r="DT818" s="253"/>
      <c r="DU818" s="253"/>
      <c r="DV818" s="253"/>
      <c r="DW818" s="253"/>
      <c r="DX818" s="253"/>
      <c r="DY818" s="253"/>
      <c r="DZ818" s="253"/>
      <c r="EA818" s="253"/>
      <c r="EB818" s="253"/>
      <c r="EC818" s="253"/>
      <c r="ED818" s="253"/>
      <c r="EE818" s="253"/>
      <c r="EF818" s="253"/>
      <c r="EG818" s="253"/>
      <c r="EH818" s="253"/>
      <c r="EI818" s="253"/>
      <c r="EJ818" s="253"/>
      <c r="EK818" s="253"/>
      <c r="EL818" s="253"/>
      <c r="EM818" s="253"/>
      <c r="EN818" s="253"/>
      <c r="EO818" s="253"/>
      <c r="EP818" s="253"/>
      <c r="EQ818" s="253"/>
      <c r="ER818" s="253"/>
      <c r="ES818" s="253"/>
      <c r="ET818" s="253"/>
      <c r="EU818" s="253"/>
      <c r="EV818" s="253"/>
      <c r="EW818" s="253"/>
      <c r="EX818" s="253"/>
      <c r="EY818" s="253"/>
      <c r="EZ818" s="253"/>
      <c r="FA818" s="253"/>
      <c r="FB818" s="253"/>
      <c r="FC818" s="253"/>
      <c r="FD818" s="253"/>
      <c r="FE818" s="253"/>
      <c r="FF818" s="253"/>
      <c r="FG818" s="253"/>
      <c r="FH818" s="253"/>
      <c r="FI818" s="253"/>
      <c r="FJ818" s="253"/>
      <c r="FK818" s="253"/>
      <c r="FL818" s="253"/>
      <c r="FM818" s="253"/>
      <c r="FN818" s="253"/>
      <c r="FO818" s="253"/>
      <c r="FP818" s="253"/>
      <c r="FQ818" s="253"/>
      <c r="FR818" s="253"/>
      <c r="FS818" s="253"/>
      <c r="FT818" s="253"/>
      <c r="FU818" s="253"/>
      <c r="FV818" s="253"/>
      <c r="FW818" s="253"/>
      <c r="FX818" s="253"/>
      <c r="FY818" s="253"/>
      <c r="FZ818" s="253"/>
      <c r="GA818" s="253"/>
      <c r="GB818" s="253"/>
      <c r="GC818" s="253"/>
      <c r="GD818" s="253"/>
      <c r="GE818" s="253"/>
      <c r="GF818" s="253"/>
      <c r="GG818" s="253"/>
      <c r="GH818" s="253"/>
      <c r="GI818" s="253"/>
      <c r="GJ818" s="253"/>
      <c r="GK818" s="253"/>
      <c r="GL818" s="253"/>
      <c r="GM818" s="253"/>
      <c r="GN818" s="253"/>
      <c r="GO818" s="253"/>
      <c r="GP818" s="253"/>
      <c r="GQ818" s="253"/>
      <c r="GR818" s="253"/>
      <c r="GS818" s="253"/>
      <c r="GT818" s="253"/>
      <c r="GU818" s="253"/>
      <c r="GV818" s="253"/>
      <c r="GW818" s="253"/>
      <c r="GX818" s="253"/>
      <c r="GY818" s="253"/>
      <c r="GZ818" s="253"/>
      <c r="HA818" s="253"/>
      <c r="HB818" s="253"/>
      <c r="HC818" s="253"/>
      <c r="HD818" s="253"/>
      <c r="HE818" s="253"/>
      <c r="HF818" s="253"/>
      <c r="HG818" s="253"/>
      <c r="HH818" s="253"/>
      <c r="HI818" s="253"/>
      <c r="HJ818" s="253"/>
      <c r="HK818" s="253"/>
      <c r="HL818" s="253"/>
      <c r="HM818" s="253"/>
      <c r="HN818" s="253"/>
      <c r="HO818" s="253"/>
      <c r="HP818" s="253"/>
      <c r="HQ818" s="253"/>
      <c r="HR818" s="253"/>
      <c r="HS818" s="253"/>
      <c r="HT818" s="253"/>
      <c r="HU818" s="253"/>
      <c r="HV818" s="253"/>
      <c r="HW818" s="253"/>
      <c r="HX818" s="253"/>
      <c r="HY818" s="253"/>
      <c r="HZ818" s="253"/>
      <c r="IA818" s="253"/>
      <c r="IB818" s="253"/>
      <c r="IC818" s="253"/>
      <c r="ID818" s="253"/>
      <c r="IE818" s="253"/>
      <c r="IF818" s="253"/>
      <c r="IG818" s="253"/>
      <c r="IH818" s="253"/>
      <c r="II818" s="253"/>
      <c r="IJ818" s="253"/>
      <c r="IK818" s="253"/>
      <c r="IL818" s="253"/>
      <c r="IM818" s="253"/>
      <c r="IN818" s="253"/>
      <c r="IO818" s="253"/>
      <c r="IP818" s="253"/>
      <c r="IQ818" s="253"/>
      <c r="IR818" s="253"/>
      <c r="IS818" s="253"/>
      <c r="IT818" s="253"/>
      <c r="IU818" s="253"/>
      <c r="IV818" s="253"/>
      <c r="IW818" s="253"/>
      <c r="IX818" s="253"/>
      <c r="IY818" s="253"/>
      <c r="IZ818" s="253"/>
      <c r="JA818" s="253"/>
      <c r="JB818" s="253"/>
      <c r="JC818" s="253"/>
      <c r="JD818" s="253"/>
      <c r="JE818" s="253"/>
      <c r="JF818" s="253"/>
      <c r="JG818" s="253"/>
      <c r="JH818" s="253"/>
      <c r="JI818" s="253"/>
      <c r="JJ818" s="253"/>
      <c r="JK818" s="253"/>
      <c r="JL818" s="253"/>
      <c r="JM818" s="253"/>
      <c r="JN818" s="253"/>
      <c r="JO818" s="253"/>
      <c r="JP818" s="253"/>
      <c r="JQ818" s="253"/>
      <c r="JR818" s="253"/>
      <c r="JS818" s="253"/>
      <c r="JT818" s="253"/>
      <c r="JU818" s="253"/>
    </row>
    <row r="819" spans="1:281" s="252" customFormat="1" ht="15" customHeight="1" x14ac:dyDescent="0.25">
      <c r="A819" s="253"/>
      <c r="B819" s="253"/>
      <c r="C819" s="253"/>
      <c r="D819" s="253"/>
      <c r="E819" s="253"/>
      <c r="F819" s="253"/>
      <c r="G819" s="253"/>
      <c r="H819" s="253"/>
      <c r="I819" s="253"/>
      <c r="J819" s="253"/>
      <c r="K819" s="253"/>
      <c r="L819" s="253"/>
      <c r="M819" s="253"/>
      <c r="N819" s="253"/>
      <c r="O819" s="253"/>
      <c r="P819" s="253"/>
      <c r="Q819" s="253"/>
      <c r="R819" s="253"/>
      <c r="S819" s="253"/>
      <c r="T819" s="253"/>
      <c r="U819" s="253" t="s">
        <v>974</v>
      </c>
      <c r="V819" s="253"/>
      <c r="W819" s="253"/>
      <c r="X819" s="253"/>
      <c r="Y819" s="253"/>
      <c r="Z819" s="253"/>
      <c r="AA819" s="253"/>
      <c r="AB819" s="253"/>
      <c r="AC819" s="253" t="s">
        <v>320</v>
      </c>
      <c r="AD819" s="253"/>
      <c r="AE819" s="253"/>
      <c r="AF819" s="253"/>
      <c r="AG819" s="253"/>
      <c r="AH819" s="253"/>
      <c r="AI819" s="253"/>
      <c r="AJ819" s="253"/>
      <c r="AK819" s="253"/>
      <c r="AL819" s="253"/>
      <c r="AM819" s="253"/>
      <c r="AN819" s="253"/>
      <c r="AO819" s="253"/>
      <c r="AP819" s="253"/>
      <c r="AQ819" s="253"/>
      <c r="AR819" s="253"/>
      <c r="AS819" s="253"/>
      <c r="AT819" s="253"/>
      <c r="AU819" s="253"/>
      <c r="AV819" s="253"/>
      <c r="AW819" s="253"/>
      <c r="AX819" s="253"/>
      <c r="AY819" s="253"/>
      <c r="AZ819" s="253"/>
      <c r="BA819" s="253"/>
      <c r="BB819" s="253"/>
      <c r="BC819" s="253"/>
      <c r="BD819" s="253"/>
      <c r="BE819" s="253"/>
      <c r="BF819" s="253"/>
      <c r="BG819" s="253"/>
      <c r="BH819" s="253"/>
      <c r="BI819" s="253"/>
      <c r="BJ819" s="253"/>
      <c r="BK819" s="253"/>
      <c r="BL819" s="253"/>
      <c r="BM819" s="253"/>
      <c r="BN819" s="253"/>
      <c r="BO819" s="253"/>
      <c r="BP819" s="253"/>
      <c r="BQ819" s="253"/>
      <c r="BR819" s="253"/>
      <c r="BS819" s="253"/>
      <c r="BT819" s="253"/>
      <c r="BU819" s="253"/>
      <c r="BV819" s="253"/>
      <c r="BW819" s="253"/>
      <c r="BX819" s="253"/>
      <c r="BY819" s="253"/>
      <c r="BZ819" s="253"/>
      <c r="CA819" s="253"/>
      <c r="CB819" s="253"/>
      <c r="CC819" s="253"/>
      <c r="CD819" s="253"/>
      <c r="CE819" s="253"/>
      <c r="CF819" s="253"/>
      <c r="CG819" s="253"/>
      <c r="CH819" s="253"/>
      <c r="CI819" s="253"/>
      <c r="CJ819" s="253"/>
      <c r="CK819" s="253"/>
      <c r="CL819" s="253"/>
      <c r="CM819" s="253"/>
      <c r="CN819" s="253"/>
      <c r="CO819" s="253"/>
      <c r="CP819" s="253"/>
      <c r="CQ819" s="253"/>
      <c r="CR819" s="253"/>
      <c r="CS819" s="253"/>
      <c r="CT819" s="253"/>
      <c r="CU819" s="253"/>
      <c r="CV819" s="253"/>
      <c r="CW819" s="253"/>
      <c r="CX819" s="253"/>
      <c r="CY819" s="253"/>
      <c r="CZ819" s="253"/>
      <c r="DA819" s="253"/>
      <c r="DB819" s="253"/>
      <c r="DC819" s="253"/>
      <c r="DD819" s="253"/>
      <c r="DE819" s="253"/>
      <c r="DF819" s="253"/>
      <c r="DG819" s="253"/>
      <c r="DH819" s="253"/>
      <c r="DI819" s="253"/>
      <c r="DJ819" s="253"/>
      <c r="DK819" s="253"/>
      <c r="DL819" s="253"/>
      <c r="DM819" s="253"/>
      <c r="DN819" s="253"/>
      <c r="DO819" s="253"/>
      <c r="DP819" s="253"/>
      <c r="DQ819" s="253"/>
      <c r="DR819" s="253"/>
      <c r="DS819" s="253"/>
      <c r="DT819" s="253"/>
      <c r="DU819" s="253"/>
      <c r="DV819" s="253"/>
      <c r="DW819" s="253"/>
      <c r="DX819" s="253"/>
      <c r="DY819" s="253"/>
      <c r="DZ819" s="253"/>
      <c r="EA819" s="253"/>
      <c r="EB819" s="253"/>
      <c r="EC819" s="253"/>
      <c r="ED819" s="253"/>
      <c r="EE819" s="253"/>
      <c r="EF819" s="253"/>
      <c r="EG819" s="253"/>
      <c r="EH819" s="253"/>
      <c r="EI819" s="253"/>
      <c r="EJ819" s="253"/>
      <c r="EK819" s="253"/>
      <c r="EL819" s="253"/>
      <c r="EM819" s="253"/>
      <c r="EN819" s="253"/>
      <c r="EO819" s="253"/>
      <c r="EP819" s="253"/>
      <c r="EQ819" s="253"/>
      <c r="ER819" s="253"/>
      <c r="ES819" s="253"/>
      <c r="ET819" s="253"/>
      <c r="EU819" s="253"/>
      <c r="EV819" s="253"/>
      <c r="EW819" s="253"/>
      <c r="EX819" s="253"/>
      <c r="EY819" s="253"/>
      <c r="EZ819" s="253"/>
      <c r="FA819" s="253"/>
      <c r="FB819" s="253"/>
      <c r="FC819" s="253"/>
      <c r="FD819" s="253"/>
      <c r="FE819" s="253"/>
      <c r="FF819" s="253"/>
      <c r="FG819" s="253"/>
      <c r="FH819" s="253"/>
      <c r="FI819" s="253"/>
      <c r="FJ819" s="253"/>
      <c r="FK819" s="253"/>
      <c r="FL819" s="253"/>
      <c r="FM819" s="253"/>
      <c r="FN819" s="253"/>
      <c r="FO819" s="253"/>
      <c r="FP819" s="253"/>
      <c r="FQ819" s="253"/>
      <c r="FR819" s="253"/>
      <c r="FS819" s="253"/>
      <c r="FT819" s="253"/>
      <c r="FU819" s="253"/>
      <c r="FV819" s="253"/>
      <c r="FW819" s="253"/>
      <c r="FX819" s="253"/>
      <c r="FY819" s="253"/>
      <c r="FZ819" s="253"/>
      <c r="GA819" s="253"/>
      <c r="GB819" s="253"/>
      <c r="GC819" s="253"/>
      <c r="GD819" s="253"/>
      <c r="GE819" s="253"/>
      <c r="GF819" s="253"/>
      <c r="GG819" s="253"/>
      <c r="GH819" s="253"/>
      <c r="GI819" s="253"/>
      <c r="GJ819" s="253"/>
      <c r="GK819" s="253"/>
      <c r="GL819" s="253"/>
      <c r="GM819" s="253"/>
      <c r="GN819" s="253"/>
      <c r="GO819" s="253"/>
      <c r="GP819" s="253"/>
      <c r="GQ819" s="253"/>
      <c r="GR819" s="253"/>
      <c r="GS819" s="253"/>
      <c r="GT819" s="253"/>
      <c r="GU819" s="253"/>
      <c r="GV819" s="253"/>
      <c r="GW819" s="253"/>
      <c r="GX819" s="253"/>
      <c r="GY819" s="253"/>
      <c r="GZ819" s="253"/>
      <c r="HA819" s="253"/>
      <c r="HB819" s="253"/>
      <c r="HC819" s="253"/>
      <c r="HD819" s="253"/>
      <c r="HE819" s="253"/>
      <c r="HF819" s="253"/>
      <c r="HG819" s="253"/>
      <c r="HH819" s="253"/>
      <c r="HI819" s="253"/>
      <c r="HJ819" s="253"/>
      <c r="HK819" s="253"/>
      <c r="HL819" s="253"/>
      <c r="HM819" s="253"/>
      <c r="HN819" s="253"/>
      <c r="HO819" s="253"/>
      <c r="HP819" s="253"/>
      <c r="HQ819" s="253"/>
      <c r="HR819" s="253"/>
      <c r="HS819" s="253"/>
      <c r="HT819" s="253"/>
      <c r="HU819" s="253"/>
      <c r="HV819" s="253"/>
      <c r="HW819" s="253"/>
      <c r="HX819" s="253"/>
      <c r="HY819" s="253"/>
      <c r="HZ819" s="253"/>
      <c r="IA819" s="253"/>
      <c r="IB819" s="253"/>
      <c r="IC819" s="253"/>
      <c r="ID819" s="253"/>
      <c r="IE819" s="253"/>
      <c r="IF819" s="253"/>
      <c r="IG819" s="253"/>
      <c r="IH819" s="253"/>
      <c r="II819" s="253"/>
      <c r="IJ819" s="253"/>
      <c r="IK819" s="253"/>
      <c r="IL819" s="253"/>
      <c r="IM819" s="253"/>
      <c r="IN819" s="253"/>
      <c r="IO819" s="253"/>
      <c r="IP819" s="253"/>
      <c r="IQ819" s="253"/>
      <c r="IR819" s="253"/>
      <c r="IS819" s="253"/>
      <c r="IT819" s="253"/>
      <c r="IU819" s="253"/>
      <c r="IV819" s="253"/>
      <c r="IW819" s="253"/>
      <c r="IX819" s="253"/>
      <c r="IY819" s="253"/>
      <c r="IZ819" s="253"/>
      <c r="JA819" s="253"/>
      <c r="JB819" s="253"/>
      <c r="JC819" s="253"/>
      <c r="JD819" s="253"/>
      <c r="JE819" s="253"/>
      <c r="JF819" s="253"/>
      <c r="JG819" s="253"/>
      <c r="JH819" s="253"/>
      <c r="JI819" s="253"/>
      <c r="JJ819" s="253"/>
      <c r="JK819" s="253"/>
      <c r="JL819" s="253"/>
      <c r="JM819" s="253"/>
      <c r="JN819" s="253"/>
      <c r="JO819" s="253"/>
      <c r="JP819" s="253"/>
      <c r="JQ819" s="253"/>
      <c r="JR819" s="253"/>
      <c r="JS819" s="253"/>
      <c r="JT819" s="253"/>
      <c r="JU819" s="253"/>
    </row>
    <row r="820" spans="1:281" s="252" customFormat="1" ht="15" customHeight="1" x14ac:dyDescent="0.25">
      <c r="A820" s="253"/>
      <c r="B820" s="253"/>
      <c r="C820" s="253"/>
      <c r="D820" s="253"/>
      <c r="E820" s="253"/>
      <c r="F820" s="253"/>
      <c r="G820" s="253"/>
      <c r="H820" s="253"/>
      <c r="I820" s="253"/>
      <c r="J820" s="253"/>
      <c r="K820" s="253"/>
      <c r="L820" s="253"/>
      <c r="M820" s="253"/>
      <c r="N820" s="253"/>
      <c r="O820" s="253"/>
      <c r="P820" s="253"/>
      <c r="Q820" s="253"/>
      <c r="R820" s="253"/>
      <c r="S820" s="253"/>
      <c r="T820" s="253"/>
      <c r="U820" s="253" t="s">
        <v>975</v>
      </c>
      <c r="V820" s="253"/>
      <c r="W820" s="253"/>
      <c r="X820" s="253"/>
      <c r="Y820" s="253"/>
      <c r="Z820" s="253"/>
      <c r="AA820" s="253"/>
      <c r="AB820" s="253"/>
      <c r="AC820" s="253" t="s">
        <v>332</v>
      </c>
      <c r="AD820" s="253"/>
      <c r="AE820" s="253"/>
      <c r="AF820" s="253"/>
      <c r="AG820" s="253"/>
      <c r="AH820" s="253"/>
      <c r="AI820" s="253"/>
      <c r="AJ820" s="253"/>
      <c r="AK820" s="253"/>
      <c r="AL820" s="253"/>
      <c r="AM820" s="253"/>
      <c r="AN820" s="253"/>
      <c r="AO820" s="253"/>
      <c r="AP820" s="253"/>
      <c r="AQ820" s="253"/>
      <c r="AR820" s="253"/>
      <c r="AS820" s="253"/>
      <c r="AT820" s="253"/>
      <c r="AU820" s="253"/>
      <c r="AV820" s="253"/>
      <c r="AW820" s="253"/>
      <c r="AX820" s="253"/>
      <c r="AY820" s="253"/>
      <c r="AZ820" s="253"/>
      <c r="BA820" s="253"/>
      <c r="BB820" s="253"/>
      <c r="BC820" s="253"/>
      <c r="BD820" s="253"/>
      <c r="BE820" s="253"/>
      <c r="BF820" s="253"/>
      <c r="BG820" s="253"/>
      <c r="BH820" s="253"/>
      <c r="BI820" s="253"/>
      <c r="BJ820" s="253"/>
      <c r="BK820" s="253"/>
      <c r="BL820" s="253"/>
      <c r="BM820" s="253"/>
      <c r="BN820" s="253"/>
      <c r="BO820" s="253"/>
      <c r="BP820" s="253"/>
      <c r="BQ820" s="253"/>
      <c r="BR820" s="253"/>
      <c r="BS820" s="253"/>
      <c r="BT820" s="253"/>
      <c r="BU820" s="253"/>
      <c r="BV820" s="253"/>
      <c r="BW820" s="253"/>
      <c r="BX820" s="253"/>
      <c r="BY820" s="253"/>
      <c r="BZ820" s="253"/>
      <c r="CA820" s="253"/>
      <c r="CB820" s="253"/>
      <c r="CC820" s="253"/>
      <c r="CD820" s="253"/>
      <c r="CE820" s="253"/>
      <c r="CF820" s="253"/>
      <c r="CG820" s="253"/>
      <c r="CH820" s="253"/>
      <c r="CI820" s="253"/>
      <c r="CJ820" s="253"/>
      <c r="CK820" s="253"/>
      <c r="CL820" s="253"/>
      <c r="CM820" s="253"/>
      <c r="CN820" s="253"/>
      <c r="CO820" s="253"/>
      <c r="CP820" s="253"/>
      <c r="CQ820" s="253"/>
      <c r="CR820" s="253"/>
      <c r="CS820" s="253"/>
      <c r="CT820" s="253"/>
      <c r="CU820" s="253"/>
      <c r="CV820" s="253"/>
      <c r="CW820" s="253"/>
      <c r="CX820" s="253"/>
      <c r="CY820" s="253"/>
      <c r="CZ820" s="253"/>
      <c r="DA820" s="253"/>
      <c r="DB820" s="253"/>
      <c r="DC820" s="253"/>
      <c r="DD820" s="253"/>
      <c r="DE820" s="253"/>
      <c r="DF820" s="253"/>
      <c r="DG820" s="253"/>
      <c r="DH820" s="253"/>
      <c r="DI820" s="253"/>
      <c r="DJ820" s="253"/>
      <c r="DK820" s="253"/>
      <c r="DL820" s="253"/>
      <c r="DM820" s="253"/>
      <c r="DN820" s="253"/>
      <c r="DO820" s="253"/>
      <c r="DP820" s="253"/>
      <c r="DQ820" s="253"/>
      <c r="DR820" s="253"/>
      <c r="DS820" s="253"/>
      <c r="DT820" s="253"/>
      <c r="DU820" s="253"/>
      <c r="DV820" s="253"/>
      <c r="DW820" s="253"/>
      <c r="DX820" s="253"/>
      <c r="DY820" s="253"/>
      <c r="DZ820" s="253"/>
      <c r="EA820" s="253"/>
      <c r="EB820" s="253"/>
      <c r="EC820" s="253"/>
      <c r="ED820" s="253"/>
      <c r="EE820" s="253"/>
      <c r="EF820" s="253"/>
      <c r="EG820" s="253"/>
      <c r="EH820" s="253"/>
      <c r="EI820" s="253"/>
      <c r="EJ820" s="253"/>
      <c r="EK820" s="253"/>
      <c r="EL820" s="253"/>
      <c r="EM820" s="253"/>
      <c r="EN820" s="253"/>
      <c r="EO820" s="253"/>
      <c r="EP820" s="253"/>
      <c r="EQ820" s="253"/>
      <c r="ER820" s="253"/>
      <c r="ES820" s="253"/>
      <c r="ET820" s="253"/>
      <c r="EU820" s="253"/>
      <c r="EV820" s="253"/>
      <c r="EW820" s="253"/>
      <c r="EX820" s="253"/>
      <c r="EY820" s="253"/>
      <c r="EZ820" s="253"/>
      <c r="FA820" s="253"/>
      <c r="FB820" s="253"/>
      <c r="FC820" s="253"/>
      <c r="FD820" s="253"/>
      <c r="FE820" s="253"/>
      <c r="FF820" s="253"/>
      <c r="FG820" s="253"/>
      <c r="FH820" s="253"/>
      <c r="FI820" s="253"/>
      <c r="FJ820" s="253"/>
      <c r="FK820" s="253"/>
      <c r="FL820" s="253"/>
      <c r="FM820" s="253"/>
      <c r="FN820" s="253"/>
      <c r="FO820" s="253"/>
      <c r="FP820" s="253"/>
      <c r="FQ820" s="253"/>
      <c r="FR820" s="253"/>
      <c r="FS820" s="253"/>
      <c r="FT820" s="253"/>
      <c r="FU820" s="253"/>
      <c r="FV820" s="253"/>
      <c r="FW820" s="253"/>
      <c r="FX820" s="253"/>
      <c r="FY820" s="253"/>
      <c r="FZ820" s="253"/>
      <c r="GA820" s="253"/>
      <c r="GB820" s="253"/>
      <c r="GC820" s="253"/>
      <c r="GD820" s="253"/>
      <c r="GE820" s="253"/>
      <c r="GF820" s="253"/>
      <c r="GG820" s="253"/>
      <c r="GH820" s="253"/>
      <c r="GI820" s="253"/>
      <c r="GJ820" s="253"/>
      <c r="GK820" s="253"/>
      <c r="GL820" s="253"/>
      <c r="GM820" s="253"/>
      <c r="GN820" s="253"/>
      <c r="GO820" s="253"/>
      <c r="GP820" s="253"/>
      <c r="GQ820" s="253"/>
      <c r="GR820" s="253"/>
      <c r="GS820" s="253"/>
      <c r="GT820" s="253"/>
      <c r="GU820" s="253"/>
      <c r="GV820" s="253"/>
      <c r="GW820" s="253"/>
      <c r="GX820" s="253"/>
      <c r="GY820" s="253"/>
      <c r="GZ820" s="253"/>
      <c r="HA820" s="253"/>
      <c r="HB820" s="253"/>
      <c r="HC820" s="253"/>
      <c r="HD820" s="253"/>
      <c r="HE820" s="253"/>
      <c r="HF820" s="253"/>
      <c r="HG820" s="253"/>
      <c r="HH820" s="253"/>
      <c r="HI820" s="253"/>
      <c r="HJ820" s="253"/>
      <c r="HK820" s="253"/>
      <c r="HL820" s="253"/>
      <c r="HM820" s="253"/>
      <c r="HN820" s="253"/>
      <c r="HO820" s="253"/>
      <c r="HP820" s="253"/>
      <c r="HQ820" s="253"/>
      <c r="HR820" s="253"/>
      <c r="HS820" s="253"/>
      <c r="HT820" s="253"/>
      <c r="HU820" s="253"/>
      <c r="HV820" s="253"/>
      <c r="HW820" s="253"/>
      <c r="HX820" s="253"/>
      <c r="HY820" s="253"/>
      <c r="HZ820" s="253"/>
      <c r="IA820" s="253"/>
      <c r="IB820" s="253"/>
      <c r="IC820" s="253"/>
      <c r="ID820" s="253"/>
      <c r="IE820" s="253"/>
      <c r="IF820" s="253"/>
      <c r="IG820" s="253"/>
      <c r="IH820" s="253"/>
      <c r="II820" s="253"/>
      <c r="IJ820" s="253"/>
      <c r="IK820" s="253"/>
      <c r="IL820" s="253"/>
      <c r="IM820" s="253"/>
      <c r="IN820" s="253"/>
      <c r="IO820" s="253"/>
      <c r="IP820" s="253"/>
      <c r="IQ820" s="253"/>
      <c r="IR820" s="253"/>
      <c r="IS820" s="253"/>
      <c r="IT820" s="253"/>
      <c r="IU820" s="253"/>
      <c r="IV820" s="253"/>
      <c r="IW820" s="253"/>
      <c r="IX820" s="253"/>
      <c r="IY820" s="253"/>
      <c r="IZ820" s="253"/>
      <c r="JA820" s="253"/>
      <c r="JB820" s="253"/>
      <c r="JC820" s="253"/>
      <c r="JD820" s="253"/>
      <c r="JE820" s="253"/>
      <c r="JF820" s="253"/>
      <c r="JG820" s="253"/>
      <c r="JH820" s="253"/>
      <c r="JI820" s="253"/>
      <c r="JJ820" s="253"/>
      <c r="JK820" s="253"/>
      <c r="JL820" s="253"/>
      <c r="JM820" s="253"/>
      <c r="JN820" s="253"/>
      <c r="JO820" s="253"/>
      <c r="JP820" s="253"/>
      <c r="JQ820" s="253"/>
      <c r="JR820" s="253"/>
      <c r="JS820" s="253"/>
      <c r="JT820" s="253"/>
      <c r="JU820" s="253"/>
    </row>
    <row r="821" spans="1:281" s="252" customFormat="1" ht="15" customHeight="1" x14ac:dyDescent="0.25">
      <c r="A821" s="253"/>
      <c r="B821" s="253"/>
      <c r="C821" s="253"/>
      <c r="D821" s="253"/>
      <c r="E821" s="253"/>
      <c r="F821" s="253"/>
      <c r="G821" s="253"/>
      <c r="H821" s="253"/>
      <c r="I821" s="253"/>
      <c r="J821" s="253"/>
      <c r="K821" s="253"/>
      <c r="L821" s="253"/>
      <c r="M821" s="253"/>
      <c r="N821" s="253"/>
      <c r="O821" s="253"/>
      <c r="P821" s="253"/>
      <c r="Q821" s="253"/>
      <c r="R821" s="253"/>
      <c r="S821" s="253"/>
      <c r="T821" s="253"/>
      <c r="U821" s="253" t="s">
        <v>976</v>
      </c>
      <c r="V821" s="253"/>
      <c r="W821" s="253"/>
      <c r="X821" s="253"/>
      <c r="Y821" s="253"/>
      <c r="Z821" s="253"/>
      <c r="AA821" s="253"/>
      <c r="AB821" s="253"/>
      <c r="AC821" s="253" t="s">
        <v>329</v>
      </c>
      <c r="AD821" s="253"/>
      <c r="AE821" s="253"/>
      <c r="AF821" s="253"/>
      <c r="AG821" s="253"/>
      <c r="AH821" s="253"/>
      <c r="AI821" s="253"/>
      <c r="AJ821" s="253"/>
      <c r="AK821" s="253"/>
      <c r="AL821" s="253"/>
      <c r="AM821" s="253"/>
      <c r="AN821" s="253"/>
      <c r="AO821" s="253"/>
      <c r="AP821" s="253"/>
      <c r="AQ821" s="253"/>
      <c r="AR821" s="253"/>
      <c r="AS821" s="253"/>
      <c r="AT821" s="253"/>
      <c r="AU821" s="253"/>
      <c r="AV821" s="253"/>
      <c r="AW821" s="253"/>
      <c r="AX821" s="253"/>
      <c r="AY821" s="253"/>
      <c r="AZ821" s="253"/>
      <c r="BA821" s="253"/>
      <c r="BB821" s="253"/>
      <c r="BC821" s="253"/>
      <c r="BD821" s="253"/>
      <c r="BE821" s="253"/>
      <c r="BF821" s="253"/>
      <c r="BG821" s="253"/>
      <c r="BH821" s="253"/>
      <c r="BI821" s="253"/>
      <c r="BJ821" s="253"/>
      <c r="BK821" s="253"/>
      <c r="BL821" s="253"/>
      <c r="BM821" s="253"/>
      <c r="BN821" s="253"/>
      <c r="BO821" s="253"/>
      <c r="BP821" s="253"/>
      <c r="BQ821" s="253"/>
      <c r="BR821" s="253"/>
      <c r="BS821" s="253"/>
      <c r="BT821" s="253"/>
      <c r="BU821" s="253"/>
      <c r="BV821" s="253"/>
      <c r="BW821" s="253"/>
      <c r="BX821" s="253"/>
      <c r="BY821" s="253"/>
      <c r="BZ821" s="253"/>
      <c r="CA821" s="253"/>
      <c r="CB821" s="253"/>
      <c r="CC821" s="253"/>
      <c r="CD821" s="253"/>
      <c r="CE821" s="253"/>
      <c r="CF821" s="253"/>
      <c r="CG821" s="253"/>
      <c r="CH821" s="253"/>
      <c r="CI821" s="253"/>
      <c r="CJ821" s="253"/>
      <c r="CK821" s="253"/>
      <c r="CL821" s="253"/>
      <c r="CM821" s="253"/>
      <c r="CN821" s="253"/>
      <c r="CO821" s="253"/>
      <c r="CP821" s="253"/>
      <c r="CQ821" s="253"/>
      <c r="CR821" s="253"/>
      <c r="CS821" s="253"/>
      <c r="CT821" s="253"/>
      <c r="CU821" s="253"/>
      <c r="CV821" s="253"/>
      <c r="CW821" s="253"/>
      <c r="CX821" s="253"/>
      <c r="CY821" s="253"/>
      <c r="CZ821" s="253"/>
      <c r="DA821" s="253"/>
      <c r="DB821" s="253"/>
      <c r="DC821" s="253"/>
      <c r="DD821" s="253"/>
      <c r="DE821" s="253"/>
      <c r="DF821" s="253"/>
      <c r="DG821" s="253"/>
      <c r="DH821" s="253"/>
      <c r="DI821" s="253"/>
      <c r="DJ821" s="253"/>
      <c r="DK821" s="253"/>
      <c r="DL821" s="253"/>
      <c r="DM821" s="253"/>
      <c r="DN821" s="253"/>
      <c r="DO821" s="253"/>
      <c r="DP821" s="253"/>
      <c r="DQ821" s="253"/>
      <c r="DR821" s="253"/>
      <c r="DS821" s="253"/>
      <c r="DT821" s="253"/>
      <c r="DU821" s="253"/>
      <c r="DV821" s="253"/>
      <c r="DW821" s="253"/>
      <c r="DX821" s="253"/>
      <c r="DY821" s="253"/>
      <c r="DZ821" s="253"/>
      <c r="EA821" s="253"/>
      <c r="EB821" s="253"/>
      <c r="EC821" s="253"/>
      <c r="ED821" s="253"/>
      <c r="EE821" s="253"/>
      <c r="EF821" s="253"/>
      <c r="EG821" s="253"/>
      <c r="EH821" s="253"/>
      <c r="EI821" s="253"/>
      <c r="EJ821" s="253"/>
      <c r="EK821" s="253"/>
      <c r="EL821" s="253"/>
      <c r="EM821" s="253"/>
      <c r="EN821" s="253"/>
      <c r="EO821" s="253"/>
      <c r="EP821" s="253"/>
      <c r="EQ821" s="253"/>
      <c r="ER821" s="253"/>
      <c r="ES821" s="253"/>
      <c r="ET821" s="253"/>
      <c r="EU821" s="253"/>
      <c r="EV821" s="253"/>
      <c r="EW821" s="253"/>
      <c r="EX821" s="253"/>
      <c r="EY821" s="253"/>
      <c r="EZ821" s="253"/>
      <c r="FA821" s="253"/>
      <c r="FB821" s="253"/>
      <c r="FC821" s="253"/>
      <c r="FD821" s="253"/>
      <c r="FE821" s="253"/>
      <c r="FF821" s="253"/>
      <c r="FG821" s="253"/>
      <c r="FH821" s="253"/>
      <c r="FI821" s="253"/>
      <c r="FJ821" s="253"/>
      <c r="FK821" s="253"/>
      <c r="FL821" s="253"/>
      <c r="FM821" s="253"/>
      <c r="FN821" s="253"/>
      <c r="FO821" s="253"/>
      <c r="FP821" s="253"/>
      <c r="FQ821" s="253"/>
      <c r="FR821" s="253"/>
      <c r="FS821" s="253"/>
      <c r="FT821" s="253"/>
      <c r="FU821" s="253"/>
      <c r="FV821" s="253"/>
      <c r="FW821" s="253"/>
      <c r="FX821" s="253"/>
      <c r="FY821" s="253"/>
      <c r="FZ821" s="253"/>
      <c r="GA821" s="253"/>
      <c r="GB821" s="253"/>
      <c r="GC821" s="253"/>
      <c r="GD821" s="253"/>
      <c r="GE821" s="253"/>
      <c r="GF821" s="253"/>
      <c r="GG821" s="253"/>
      <c r="GH821" s="253"/>
      <c r="GI821" s="253"/>
      <c r="GJ821" s="253"/>
      <c r="GK821" s="253"/>
      <c r="GL821" s="253"/>
      <c r="GM821" s="253"/>
      <c r="GN821" s="253"/>
      <c r="GO821" s="253"/>
      <c r="GP821" s="253"/>
      <c r="GQ821" s="253"/>
      <c r="GR821" s="253"/>
      <c r="GS821" s="253"/>
      <c r="GT821" s="253"/>
      <c r="GU821" s="253"/>
      <c r="GV821" s="253"/>
      <c r="GW821" s="253"/>
      <c r="GX821" s="253"/>
      <c r="GY821" s="253"/>
      <c r="GZ821" s="253"/>
      <c r="HA821" s="253"/>
      <c r="HB821" s="253"/>
      <c r="HC821" s="253"/>
      <c r="HD821" s="253"/>
      <c r="HE821" s="253"/>
      <c r="HF821" s="253"/>
      <c r="HG821" s="253"/>
      <c r="HH821" s="253"/>
      <c r="HI821" s="253"/>
      <c r="HJ821" s="253"/>
      <c r="HK821" s="253"/>
      <c r="HL821" s="253"/>
      <c r="HM821" s="253"/>
      <c r="HN821" s="253"/>
      <c r="HO821" s="253"/>
      <c r="HP821" s="253"/>
      <c r="HQ821" s="253"/>
      <c r="HR821" s="253"/>
      <c r="HS821" s="253"/>
      <c r="HT821" s="253"/>
      <c r="HU821" s="253"/>
      <c r="HV821" s="253"/>
      <c r="HW821" s="253"/>
      <c r="HX821" s="253"/>
      <c r="HY821" s="253"/>
      <c r="HZ821" s="253"/>
      <c r="IA821" s="253"/>
      <c r="IB821" s="253"/>
      <c r="IC821" s="253"/>
      <c r="ID821" s="253"/>
      <c r="IE821" s="253"/>
      <c r="IF821" s="253"/>
      <c r="IG821" s="253"/>
      <c r="IH821" s="253"/>
      <c r="II821" s="253"/>
      <c r="IJ821" s="253"/>
      <c r="IK821" s="253"/>
      <c r="IL821" s="253"/>
      <c r="IM821" s="253"/>
      <c r="IN821" s="253"/>
      <c r="IO821" s="253"/>
      <c r="IP821" s="253"/>
      <c r="IQ821" s="253"/>
      <c r="IR821" s="253"/>
      <c r="IS821" s="253"/>
      <c r="IT821" s="253"/>
      <c r="IU821" s="253"/>
      <c r="IV821" s="253"/>
      <c r="IW821" s="253"/>
      <c r="IX821" s="253"/>
      <c r="IY821" s="253"/>
      <c r="IZ821" s="253"/>
      <c r="JA821" s="253"/>
      <c r="JB821" s="253"/>
      <c r="JC821" s="253"/>
      <c r="JD821" s="253"/>
      <c r="JE821" s="253"/>
      <c r="JF821" s="253"/>
      <c r="JG821" s="253"/>
      <c r="JH821" s="253"/>
      <c r="JI821" s="253"/>
      <c r="JJ821" s="253"/>
      <c r="JK821" s="253"/>
      <c r="JL821" s="253"/>
      <c r="JM821" s="253"/>
      <c r="JN821" s="253"/>
      <c r="JO821" s="253"/>
      <c r="JP821" s="253"/>
      <c r="JQ821" s="253"/>
      <c r="JR821" s="253"/>
      <c r="JS821" s="253"/>
      <c r="JT821" s="253"/>
      <c r="JU821" s="253"/>
    </row>
    <row r="822" spans="1:281" s="252" customFormat="1" ht="15" customHeight="1" x14ac:dyDescent="0.25">
      <c r="A822" s="253"/>
      <c r="B822" s="253"/>
      <c r="C822" s="253"/>
      <c r="D822" s="253"/>
      <c r="E822" s="253"/>
      <c r="F822" s="253"/>
      <c r="G822" s="253"/>
      <c r="H822" s="253"/>
      <c r="I822" s="253"/>
      <c r="J822" s="253"/>
      <c r="K822" s="253"/>
      <c r="L822" s="253"/>
      <c r="M822" s="253"/>
      <c r="N822" s="253"/>
      <c r="O822" s="253"/>
      <c r="P822" s="253"/>
      <c r="Q822" s="253"/>
      <c r="R822" s="253"/>
      <c r="S822" s="253"/>
      <c r="T822" s="253"/>
      <c r="U822" s="253" t="s">
        <v>977</v>
      </c>
      <c r="V822" s="253"/>
      <c r="W822" s="253"/>
      <c r="X822" s="253"/>
      <c r="Y822" s="253"/>
      <c r="Z822" s="253"/>
      <c r="AA822" s="253"/>
      <c r="AB822" s="253"/>
      <c r="AC822" s="253" t="s">
        <v>320</v>
      </c>
      <c r="AD822" s="253"/>
      <c r="AE822" s="253"/>
      <c r="AF822" s="253"/>
      <c r="AG822" s="253"/>
      <c r="AH822" s="253"/>
      <c r="AI822" s="253"/>
      <c r="AJ822" s="253"/>
      <c r="AK822" s="253"/>
      <c r="AL822" s="253"/>
      <c r="AM822" s="253"/>
      <c r="AN822" s="253"/>
      <c r="AO822" s="253"/>
      <c r="AP822" s="253"/>
      <c r="AQ822" s="253"/>
      <c r="AR822" s="253"/>
      <c r="AS822" s="253"/>
      <c r="AT822" s="253"/>
      <c r="AU822" s="253"/>
      <c r="AV822" s="253"/>
      <c r="AW822" s="253"/>
      <c r="AX822" s="253"/>
      <c r="AY822" s="253"/>
      <c r="AZ822" s="253"/>
      <c r="BA822" s="253"/>
      <c r="BB822" s="253"/>
      <c r="BC822" s="253"/>
      <c r="BD822" s="253"/>
      <c r="BE822" s="253"/>
      <c r="BF822" s="253"/>
      <c r="BG822" s="253"/>
      <c r="BH822" s="253"/>
      <c r="BI822" s="253"/>
      <c r="BJ822" s="253"/>
      <c r="BK822" s="253"/>
      <c r="BL822" s="253"/>
      <c r="BM822" s="253"/>
      <c r="BN822" s="253"/>
      <c r="BO822" s="253"/>
      <c r="BP822" s="253"/>
      <c r="BQ822" s="253"/>
      <c r="BR822" s="253"/>
      <c r="BS822" s="253"/>
      <c r="BT822" s="253"/>
      <c r="BU822" s="253"/>
      <c r="BV822" s="253"/>
      <c r="BW822" s="253"/>
      <c r="BX822" s="253"/>
      <c r="BY822" s="253"/>
      <c r="BZ822" s="253"/>
      <c r="CA822" s="253"/>
      <c r="CB822" s="253"/>
      <c r="CC822" s="253"/>
      <c r="CD822" s="253"/>
      <c r="CE822" s="253"/>
      <c r="CF822" s="253"/>
      <c r="CG822" s="253"/>
      <c r="CH822" s="253"/>
      <c r="CI822" s="253"/>
      <c r="CJ822" s="253"/>
      <c r="CK822" s="253"/>
      <c r="CL822" s="253"/>
      <c r="CM822" s="253"/>
      <c r="CN822" s="253"/>
      <c r="CO822" s="253"/>
      <c r="CP822" s="253"/>
      <c r="CQ822" s="253"/>
      <c r="CR822" s="253"/>
      <c r="CS822" s="253"/>
      <c r="CT822" s="253"/>
      <c r="CU822" s="253"/>
      <c r="CV822" s="253"/>
      <c r="CW822" s="253"/>
      <c r="CX822" s="253"/>
      <c r="CY822" s="253"/>
      <c r="CZ822" s="253"/>
      <c r="DA822" s="253"/>
      <c r="DB822" s="253"/>
      <c r="DC822" s="253"/>
      <c r="DD822" s="253"/>
      <c r="DE822" s="253"/>
      <c r="DF822" s="253"/>
      <c r="DG822" s="253"/>
      <c r="DH822" s="253"/>
      <c r="DI822" s="253"/>
      <c r="DJ822" s="253"/>
      <c r="DK822" s="253"/>
      <c r="DL822" s="253"/>
      <c r="DM822" s="253"/>
      <c r="DN822" s="253"/>
      <c r="DO822" s="253"/>
      <c r="DP822" s="253"/>
      <c r="DQ822" s="253"/>
      <c r="DR822" s="253"/>
      <c r="DS822" s="253"/>
      <c r="DT822" s="253"/>
      <c r="DU822" s="253"/>
      <c r="DV822" s="253"/>
      <c r="DW822" s="253"/>
      <c r="DX822" s="253"/>
      <c r="DY822" s="253"/>
      <c r="DZ822" s="253"/>
      <c r="EA822" s="253"/>
      <c r="EB822" s="253"/>
      <c r="EC822" s="253"/>
      <c r="ED822" s="253"/>
      <c r="EE822" s="253"/>
      <c r="EF822" s="253"/>
      <c r="EG822" s="253"/>
      <c r="EH822" s="253"/>
      <c r="EI822" s="253"/>
      <c r="EJ822" s="253"/>
      <c r="EK822" s="253"/>
      <c r="EL822" s="253"/>
      <c r="EM822" s="253"/>
      <c r="EN822" s="253"/>
      <c r="EO822" s="253"/>
      <c r="EP822" s="253"/>
      <c r="EQ822" s="253"/>
      <c r="ER822" s="253"/>
      <c r="ES822" s="253"/>
      <c r="ET822" s="253"/>
      <c r="EU822" s="253"/>
      <c r="EV822" s="253"/>
      <c r="EW822" s="253"/>
      <c r="EX822" s="253"/>
      <c r="EY822" s="253"/>
      <c r="EZ822" s="253"/>
      <c r="FA822" s="253"/>
      <c r="FB822" s="253"/>
      <c r="FC822" s="253"/>
      <c r="FD822" s="253"/>
      <c r="FE822" s="253"/>
      <c r="FF822" s="253"/>
      <c r="FG822" s="253"/>
      <c r="FH822" s="253"/>
      <c r="FI822" s="253"/>
      <c r="FJ822" s="253"/>
      <c r="FK822" s="253"/>
      <c r="FL822" s="253"/>
      <c r="FM822" s="253"/>
      <c r="FN822" s="253"/>
      <c r="FO822" s="253"/>
      <c r="FP822" s="253"/>
      <c r="FQ822" s="253"/>
      <c r="FR822" s="253"/>
      <c r="FS822" s="253"/>
      <c r="FT822" s="253"/>
      <c r="FU822" s="253"/>
      <c r="FV822" s="253"/>
      <c r="FW822" s="253"/>
      <c r="FX822" s="253"/>
      <c r="FY822" s="253"/>
      <c r="FZ822" s="253"/>
      <c r="GA822" s="253"/>
      <c r="GB822" s="253"/>
      <c r="GC822" s="253"/>
      <c r="GD822" s="253"/>
      <c r="GE822" s="253"/>
      <c r="GF822" s="253"/>
      <c r="GG822" s="253"/>
      <c r="GH822" s="253"/>
      <c r="GI822" s="253"/>
      <c r="GJ822" s="253"/>
      <c r="GK822" s="253"/>
      <c r="GL822" s="253"/>
      <c r="GM822" s="253"/>
      <c r="GN822" s="253"/>
      <c r="GO822" s="253"/>
      <c r="GP822" s="253"/>
      <c r="GQ822" s="253"/>
      <c r="GR822" s="253"/>
      <c r="GS822" s="253"/>
      <c r="GT822" s="253"/>
      <c r="GU822" s="253"/>
      <c r="GV822" s="253"/>
      <c r="GW822" s="253"/>
      <c r="GX822" s="253"/>
      <c r="GY822" s="253"/>
      <c r="GZ822" s="253"/>
      <c r="HA822" s="253"/>
      <c r="HB822" s="253"/>
      <c r="HC822" s="253"/>
      <c r="HD822" s="253"/>
      <c r="HE822" s="253"/>
      <c r="HF822" s="253"/>
      <c r="HG822" s="253"/>
      <c r="HH822" s="253"/>
      <c r="HI822" s="253"/>
      <c r="HJ822" s="253"/>
      <c r="HK822" s="253"/>
      <c r="HL822" s="253"/>
      <c r="HM822" s="253"/>
      <c r="HN822" s="253"/>
      <c r="HO822" s="253"/>
      <c r="HP822" s="253"/>
      <c r="HQ822" s="253"/>
      <c r="HR822" s="253"/>
      <c r="HS822" s="253"/>
      <c r="HT822" s="253"/>
      <c r="HU822" s="253"/>
      <c r="HV822" s="253"/>
      <c r="HW822" s="253"/>
      <c r="HX822" s="253"/>
      <c r="HY822" s="253"/>
      <c r="HZ822" s="253"/>
      <c r="IA822" s="253"/>
      <c r="IB822" s="253"/>
      <c r="IC822" s="253"/>
      <c r="ID822" s="253"/>
      <c r="IE822" s="253"/>
      <c r="IF822" s="253"/>
      <c r="IG822" s="253"/>
      <c r="IH822" s="253"/>
      <c r="II822" s="253"/>
      <c r="IJ822" s="253"/>
      <c r="IK822" s="253"/>
      <c r="IL822" s="253"/>
      <c r="IM822" s="253"/>
      <c r="IN822" s="253"/>
      <c r="IO822" s="253"/>
      <c r="IP822" s="253"/>
      <c r="IQ822" s="253"/>
      <c r="IR822" s="253"/>
      <c r="IS822" s="253"/>
      <c r="IT822" s="253"/>
      <c r="IU822" s="253"/>
      <c r="IV822" s="253"/>
      <c r="IW822" s="253"/>
      <c r="IX822" s="253"/>
      <c r="IY822" s="253"/>
      <c r="IZ822" s="253"/>
      <c r="JA822" s="253"/>
      <c r="JB822" s="253"/>
      <c r="JC822" s="253"/>
      <c r="JD822" s="253"/>
      <c r="JE822" s="253"/>
      <c r="JF822" s="253"/>
      <c r="JG822" s="253"/>
      <c r="JH822" s="253"/>
      <c r="JI822" s="253"/>
      <c r="JJ822" s="253"/>
      <c r="JK822" s="253"/>
      <c r="JL822" s="253"/>
      <c r="JM822" s="253"/>
      <c r="JN822" s="253"/>
      <c r="JO822" s="253"/>
      <c r="JP822" s="253"/>
      <c r="JQ822" s="253"/>
      <c r="JR822" s="253"/>
      <c r="JS822" s="253"/>
      <c r="JT822" s="253"/>
      <c r="JU822" s="253"/>
    </row>
    <row r="823" spans="1:281" s="252" customFormat="1" ht="15" customHeight="1" x14ac:dyDescent="0.25">
      <c r="A823" s="253"/>
      <c r="B823" s="253"/>
      <c r="C823" s="253"/>
      <c r="D823" s="253"/>
      <c r="E823" s="253"/>
      <c r="F823" s="253"/>
      <c r="G823" s="253"/>
      <c r="H823" s="253"/>
      <c r="I823" s="253"/>
      <c r="J823" s="253"/>
      <c r="K823" s="253"/>
      <c r="L823" s="253"/>
      <c r="M823" s="253"/>
      <c r="N823" s="253"/>
      <c r="O823" s="253"/>
      <c r="P823" s="253"/>
      <c r="Q823" s="253"/>
      <c r="R823" s="253"/>
      <c r="S823" s="253"/>
      <c r="T823" s="253"/>
      <c r="U823" s="253" t="s">
        <v>978</v>
      </c>
      <c r="V823" s="253"/>
      <c r="W823" s="253"/>
      <c r="X823" s="253"/>
      <c r="Y823" s="253"/>
      <c r="Z823" s="253"/>
      <c r="AA823" s="253"/>
      <c r="AB823" s="253"/>
      <c r="AC823" s="253" t="s">
        <v>323</v>
      </c>
      <c r="AD823" s="253"/>
      <c r="AE823" s="253"/>
      <c r="AF823" s="253"/>
      <c r="AG823" s="253"/>
      <c r="AH823" s="253"/>
      <c r="AI823" s="253"/>
      <c r="AJ823" s="253"/>
      <c r="AK823" s="253"/>
      <c r="AL823" s="253"/>
      <c r="AM823" s="253"/>
      <c r="AN823" s="253"/>
      <c r="AO823" s="253"/>
      <c r="AP823" s="253"/>
      <c r="AQ823" s="253"/>
      <c r="AR823" s="253"/>
      <c r="AS823" s="253"/>
      <c r="AT823" s="253"/>
      <c r="AU823" s="253"/>
      <c r="AV823" s="253"/>
      <c r="AW823" s="253"/>
      <c r="AX823" s="253"/>
      <c r="AY823" s="253"/>
      <c r="AZ823" s="253"/>
      <c r="BA823" s="253"/>
      <c r="BB823" s="253"/>
      <c r="BC823" s="253"/>
      <c r="BD823" s="253"/>
      <c r="BE823" s="253"/>
      <c r="BF823" s="253"/>
      <c r="BG823" s="253"/>
      <c r="BH823" s="253"/>
      <c r="BI823" s="253"/>
      <c r="BJ823" s="253"/>
      <c r="BK823" s="253"/>
      <c r="BL823" s="253"/>
      <c r="BM823" s="253"/>
      <c r="BN823" s="253"/>
      <c r="BO823" s="253"/>
      <c r="BP823" s="253"/>
      <c r="BQ823" s="253"/>
      <c r="BR823" s="253"/>
      <c r="BS823" s="253"/>
      <c r="BT823" s="253"/>
      <c r="BU823" s="253"/>
      <c r="BV823" s="253"/>
      <c r="BW823" s="253"/>
      <c r="BX823" s="253"/>
      <c r="BY823" s="253"/>
      <c r="BZ823" s="253"/>
      <c r="CA823" s="253"/>
      <c r="CB823" s="253"/>
      <c r="CC823" s="253"/>
      <c r="CD823" s="253"/>
      <c r="CE823" s="253"/>
      <c r="CF823" s="253"/>
      <c r="CG823" s="253"/>
      <c r="CH823" s="253"/>
      <c r="CI823" s="253"/>
      <c r="CJ823" s="253"/>
      <c r="CK823" s="253"/>
      <c r="CL823" s="253"/>
      <c r="CM823" s="253"/>
      <c r="CN823" s="253"/>
      <c r="CO823" s="253"/>
      <c r="CP823" s="253"/>
      <c r="CQ823" s="253"/>
      <c r="CR823" s="253"/>
      <c r="CS823" s="253"/>
      <c r="CT823" s="253"/>
      <c r="CU823" s="253"/>
      <c r="CV823" s="253"/>
      <c r="CW823" s="253"/>
      <c r="CX823" s="253"/>
      <c r="CY823" s="253"/>
      <c r="CZ823" s="253"/>
      <c r="DA823" s="253"/>
      <c r="DB823" s="253"/>
      <c r="DC823" s="253"/>
      <c r="DD823" s="253"/>
      <c r="DE823" s="253"/>
      <c r="DF823" s="253"/>
      <c r="DG823" s="253"/>
      <c r="DH823" s="253"/>
      <c r="DI823" s="253"/>
      <c r="DJ823" s="253"/>
      <c r="DK823" s="253"/>
      <c r="DL823" s="253"/>
      <c r="DM823" s="253"/>
      <c r="DN823" s="253"/>
      <c r="DO823" s="253"/>
      <c r="DP823" s="253"/>
      <c r="DQ823" s="253"/>
      <c r="DR823" s="253"/>
      <c r="DS823" s="253"/>
      <c r="DT823" s="253"/>
      <c r="DU823" s="253"/>
      <c r="DV823" s="253"/>
      <c r="DW823" s="253"/>
      <c r="DX823" s="253"/>
      <c r="DY823" s="253"/>
      <c r="DZ823" s="253"/>
      <c r="EA823" s="253"/>
      <c r="EB823" s="253"/>
      <c r="EC823" s="253"/>
      <c r="ED823" s="253"/>
      <c r="EE823" s="253"/>
      <c r="EF823" s="253"/>
      <c r="EG823" s="253"/>
      <c r="EH823" s="253"/>
      <c r="EI823" s="253"/>
      <c r="EJ823" s="253"/>
      <c r="EK823" s="253"/>
      <c r="EL823" s="253"/>
      <c r="EM823" s="253"/>
      <c r="EN823" s="253"/>
      <c r="EO823" s="253"/>
      <c r="EP823" s="253"/>
      <c r="EQ823" s="253"/>
      <c r="ER823" s="253"/>
      <c r="ES823" s="253"/>
      <c r="ET823" s="253"/>
      <c r="EU823" s="253"/>
      <c r="EV823" s="253"/>
      <c r="EW823" s="253"/>
      <c r="EX823" s="253"/>
      <c r="EY823" s="253"/>
      <c r="EZ823" s="253"/>
      <c r="FA823" s="253"/>
      <c r="FB823" s="253"/>
      <c r="FC823" s="253"/>
      <c r="FD823" s="253"/>
      <c r="FE823" s="253"/>
      <c r="FF823" s="253"/>
      <c r="FG823" s="253"/>
      <c r="FH823" s="253"/>
      <c r="FI823" s="253"/>
      <c r="FJ823" s="253"/>
      <c r="FK823" s="253"/>
      <c r="FL823" s="253"/>
      <c r="FM823" s="253"/>
      <c r="FN823" s="253"/>
      <c r="FO823" s="253"/>
      <c r="FP823" s="253"/>
      <c r="FQ823" s="253"/>
      <c r="FR823" s="253"/>
      <c r="FS823" s="253"/>
      <c r="FT823" s="253"/>
      <c r="FU823" s="253"/>
      <c r="FV823" s="253"/>
      <c r="FW823" s="253"/>
      <c r="FX823" s="253"/>
      <c r="FY823" s="253"/>
      <c r="FZ823" s="253"/>
      <c r="GA823" s="253"/>
      <c r="GB823" s="253"/>
      <c r="GC823" s="253"/>
      <c r="GD823" s="253"/>
      <c r="GE823" s="253"/>
      <c r="GF823" s="253"/>
      <c r="GG823" s="253"/>
      <c r="GH823" s="253"/>
      <c r="GI823" s="253"/>
      <c r="GJ823" s="253"/>
      <c r="GK823" s="253"/>
      <c r="GL823" s="253"/>
      <c r="GM823" s="253"/>
      <c r="GN823" s="253"/>
      <c r="GO823" s="253"/>
      <c r="GP823" s="253"/>
      <c r="GQ823" s="253"/>
      <c r="GR823" s="253"/>
      <c r="GS823" s="253"/>
      <c r="GT823" s="253"/>
      <c r="GU823" s="253"/>
      <c r="GV823" s="253"/>
      <c r="GW823" s="253"/>
      <c r="GX823" s="253"/>
      <c r="GY823" s="253"/>
      <c r="GZ823" s="253"/>
      <c r="HA823" s="253"/>
      <c r="HB823" s="253"/>
      <c r="HC823" s="253"/>
      <c r="HD823" s="253"/>
      <c r="HE823" s="253"/>
      <c r="HF823" s="253"/>
      <c r="HG823" s="253"/>
      <c r="HH823" s="253"/>
      <c r="HI823" s="253"/>
      <c r="HJ823" s="253"/>
      <c r="HK823" s="253"/>
      <c r="HL823" s="253"/>
      <c r="HM823" s="253"/>
      <c r="HN823" s="253"/>
      <c r="HO823" s="253"/>
      <c r="HP823" s="253"/>
      <c r="HQ823" s="253"/>
      <c r="HR823" s="253"/>
      <c r="HS823" s="253"/>
      <c r="HT823" s="253"/>
      <c r="HU823" s="253"/>
      <c r="HV823" s="253"/>
      <c r="HW823" s="253"/>
      <c r="HX823" s="253"/>
      <c r="HY823" s="253"/>
      <c r="HZ823" s="253"/>
      <c r="IA823" s="253"/>
      <c r="IB823" s="253"/>
      <c r="IC823" s="253"/>
      <c r="ID823" s="253"/>
      <c r="IE823" s="253"/>
      <c r="IF823" s="253"/>
      <c r="IG823" s="253"/>
      <c r="IH823" s="253"/>
      <c r="II823" s="253"/>
      <c r="IJ823" s="253"/>
      <c r="IK823" s="253"/>
      <c r="IL823" s="253"/>
      <c r="IM823" s="253"/>
      <c r="IN823" s="253"/>
      <c r="IO823" s="253"/>
      <c r="IP823" s="253"/>
      <c r="IQ823" s="253"/>
      <c r="IR823" s="253"/>
      <c r="IS823" s="253"/>
      <c r="IT823" s="253"/>
      <c r="IU823" s="253"/>
      <c r="IV823" s="253"/>
      <c r="IW823" s="253"/>
      <c r="IX823" s="253"/>
      <c r="IY823" s="253"/>
      <c r="IZ823" s="253"/>
      <c r="JA823" s="253"/>
      <c r="JB823" s="253"/>
      <c r="JC823" s="253"/>
      <c r="JD823" s="253"/>
      <c r="JE823" s="253"/>
      <c r="JF823" s="253"/>
      <c r="JG823" s="253"/>
      <c r="JH823" s="253"/>
      <c r="JI823" s="253"/>
      <c r="JJ823" s="253"/>
      <c r="JK823" s="253"/>
      <c r="JL823" s="253"/>
      <c r="JM823" s="253"/>
      <c r="JN823" s="253"/>
      <c r="JO823" s="253"/>
      <c r="JP823" s="253"/>
      <c r="JQ823" s="253"/>
      <c r="JR823" s="253"/>
      <c r="JS823" s="253"/>
      <c r="JT823" s="253"/>
      <c r="JU823" s="253"/>
    </row>
    <row r="824" spans="1:281" s="252" customFormat="1" ht="15" customHeight="1" x14ac:dyDescent="0.25">
      <c r="A824" s="253"/>
      <c r="B824" s="253"/>
      <c r="C824" s="253"/>
      <c r="D824" s="253"/>
      <c r="E824" s="253"/>
      <c r="F824" s="253"/>
      <c r="G824" s="253"/>
      <c r="H824" s="253"/>
      <c r="I824" s="253"/>
      <c r="J824" s="253"/>
      <c r="K824" s="253"/>
      <c r="L824" s="253"/>
      <c r="M824" s="253"/>
      <c r="N824" s="253"/>
      <c r="O824" s="253"/>
      <c r="P824" s="253"/>
      <c r="Q824" s="253"/>
      <c r="R824" s="253"/>
      <c r="S824" s="253"/>
      <c r="T824" s="253"/>
      <c r="U824" s="253" t="s">
        <v>979</v>
      </c>
      <c r="V824" s="253"/>
      <c r="W824" s="253"/>
      <c r="X824" s="253"/>
      <c r="Y824" s="253"/>
      <c r="Z824" s="253"/>
      <c r="AA824" s="253"/>
      <c r="AB824" s="253"/>
      <c r="AC824" s="253" t="s">
        <v>393</v>
      </c>
      <c r="AD824" s="253"/>
      <c r="AE824" s="253"/>
      <c r="AF824" s="253"/>
      <c r="AG824" s="253"/>
      <c r="AH824" s="253"/>
      <c r="AI824" s="253"/>
      <c r="AJ824" s="253"/>
      <c r="AK824" s="253"/>
      <c r="AL824" s="253"/>
      <c r="AM824" s="253"/>
      <c r="AN824" s="253"/>
      <c r="AO824" s="253"/>
      <c r="AP824" s="253"/>
      <c r="AQ824" s="253"/>
      <c r="AR824" s="253"/>
      <c r="AS824" s="253"/>
      <c r="AT824" s="253"/>
      <c r="AU824" s="253"/>
      <c r="AV824" s="253"/>
      <c r="AW824" s="253"/>
      <c r="AX824" s="253"/>
      <c r="AY824" s="253"/>
      <c r="AZ824" s="253"/>
      <c r="BA824" s="253"/>
      <c r="BB824" s="253"/>
      <c r="BC824" s="253"/>
      <c r="BD824" s="253"/>
      <c r="BE824" s="253"/>
      <c r="BF824" s="253"/>
      <c r="BG824" s="253"/>
      <c r="BH824" s="253"/>
      <c r="BI824" s="253"/>
      <c r="BJ824" s="253"/>
      <c r="BK824" s="253"/>
      <c r="BL824" s="253"/>
      <c r="BM824" s="253"/>
      <c r="BN824" s="253"/>
      <c r="BO824" s="253"/>
      <c r="BP824" s="253"/>
      <c r="BQ824" s="253"/>
      <c r="BR824" s="253"/>
      <c r="BS824" s="253"/>
      <c r="BT824" s="253"/>
      <c r="BU824" s="253"/>
      <c r="BV824" s="253"/>
      <c r="BW824" s="253"/>
      <c r="BX824" s="253"/>
      <c r="BY824" s="253"/>
      <c r="BZ824" s="253"/>
      <c r="CA824" s="253"/>
      <c r="CB824" s="253"/>
      <c r="CC824" s="253"/>
      <c r="CD824" s="253"/>
      <c r="CE824" s="253"/>
      <c r="CF824" s="253"/>
      <c r="CG824" s="253"/>
      <c r="CH824" s="253"/>
      <c r="CI824" s="253"/>
      <c r="CJ824" s="253"/>
      <c r="CK824" s="253"/>
      <c r="CL824" s="253"/>
      <c r="CM824" s="253"/>
      <c r="CN824" s="253"/>
      <c r="CO824" s="253"/>
      <c r="CP824" s="253"/>
      <c r="CQ824" s="253"/>
      <c r="CR824" s="253"/>
      <c r="CS824" s="253"/>
      <c r="CT824" s="253"/>
      <c r="CU824" s="253"/>
      <c r="CV824" s="253"/>
      <c r="CW824" s="253"/>
      <c r="CX824" s="253"/>
      <c r="CY824" s="253"/>
      <c r="CZ824" s="253"/>
      <c r="DA824" s="253"/>
      <c r="DB824" s="253"/>
      <c r="DC824" s="253"/>
      <c r="DD824" s="253"/>
      <c r="DE824" s="253"/>
      <c r="DF824" s="253"/>
      <c r="DG824" s="253"/>
      <c r="DH824" s="253"/>
      <c r="DI824" s="253"/>
      <c r="DJ824" s="253"/>
      <c r="DK824" s="253"/>
      <c r="DL824" s="253"/>
      <c r="DM824" s="253"/>
      <c r="DN824" s="253"/>
      <c r="DO824" s="253"/>
      <c r="DP824" s="253"/>
      <c r="DQ824" s="253"/>
      <c r="DR824" s="253"/>
      <c r="DS824" s="253"/>
      <c r="DT824" s="253"/>
      <c r="DU824" s="253"/>
      <c r="DV824" s="253"/>
      <c r="DW824" s="253"/>
      <c r="DX824" s="253"/>
      <c r="DY824" s="253"/>
      <c r="DZ824" s="253"/>
      <c r="EA824" s="253"/>
      <c r="EB824" s="253"/>
      <c r="EC824" s="253"/>
      <c r="ED824" s="253"/>
      <c r="EE824" s="253"/>
      <c r="EF824" s="253"/>
      <c r="EG824" s="253"/>
      <c r="EH824" s="253"/>
      <c r="EI824" s="253"/>
      <c r="EJ824" s="253"/>
      <c r="EK824" s="253"/>
      <c r="EL824" s="253"/>
      <c r="EM824" s="253"/>
      <c r="EN824" s="253"/>
      <c r="EO824" s="253"/>
      <c r="EP824" s="253"/>
      <c r="EQ824" s="253"/>
      <c r="ER824" s="253"/>
      <c r="ES824" s="253"/>
      <c r="ET824" s="253"/>
      <c r="EU824" s="253"/>
      <c r="EV824" s="253"/>
      <c r="EW824" s="253"/>
      <c r="EX824" s="253"/>
      <c r="EY824" s="253"/>
      <c r="EZ824" s="253"/>
      <c r="FA824" s="253"/>
      <c r="FB824" s="253"/>
      <c r="FC824" s="253"/>
      <c r="FD824" s="253"/>
      <c r="FE824" s="253"/>
      <c r="FF824" s="253"/>
      <c r="FG824" s="253"/>
      <c r="FH824" s="253"/>
      <c r="FI824" s="253"/>
      <c r="FJ824" s="253"/>
      <c r="FK824" s="253"/>
      <c r="FL824" s="253"/>
      <c r="FM824" s="253"/>
      <c r="FN824" s="253"/>
      <c r="FO824" s="253"/>
      <c r="FP824" s="253"/>
      <c r="FQ824" s="253"/>
      <c r="FR824" s="253"/>
      <c r="FS824" s="253"/>
      <c r="FT824" s="253"/>
      <c r="FU824" s="253"/>
      <c r="FV824" s="253"/>
      <c r="FW824" s="253"/>
      <c r="FX824" s="253"/>
      <c r="FY824" s="253"/>
      <c r="FZ824" s="253"/>
      <c r="GA824" s="253"/>
      <c r="GB824" s="253"/>
      <c r="GC824" s="253"/>
      <c r="GD824" s="253"/>
      <c r="GE824" s="253"/>
      <c r="GF824" s="253"/>
      <c r="GG824" s="253"/>
      <c r="GH824" s="253"/>
      <c r="GI824" s="253"/>
      <c r="GJ824" s="253"/>
      <c r="GK824" s="253"/>
      <c r="GL824" s="253"/>
      <c r="GM824" s="253"/>
      <c r="GN824" s="253"/>
      <c r="GO824" s="253"/>
      <c r="GP824" s="253"/>
      <c r="GQ824" s="253"/>
      <c r="GR824" s="253"/>
      <c r="GS824" s="253"/>
      <c r="GT824" s="253"/>
      <c r="GU824" s="253"/>
      <c r="GV824" s="253"/>
      <c r="GW824" s="253"/>
      <c r="GX824" s="253"/>
      <c r="GY824" s="253"/>
      <c r="GZ824" s="253"/>
      <c r="HA824" s="253"/>
      <c r="HB824" s="253"/>
      <c r="HC824" s="253"/>
      <c r="HD824" s="253"/>
      <c r="HE824" s="253"/>
      <c r="HF824" s="253"/>
      <c r="HG824" s="253"/>
      <c r="HH824" s="253"/>
      <c r="HI824" s="253"/>
      <c r="HJ824" s="253"/>
      <c r="HK824" s="253"/>
      <c r="HL824" s="253"/>
      <c r="HM824" s="253"/>
      <c r="HN824" s="253"/>
      <c r="HO824" s="253"/>
      <c r="HP824" s="253"/>
      <c r="HQ824" s="253"/>
      <c r="HR824" s="253"/>
      <c r="HS824" s="253"/>
      <c r="HT824" s="253"/>
      <c r="HU824" s="253"/>
      <c r="HV824" s="253"/>
      <c r="HW824" s="253"/>
      <c r="HX824" s="253"/>
      <c r="HY824" s="253"/>
      <c r="HZ824" s="253"/>
      <c r="IA824" s="253"/>
      <c r="IB824" s="253"/>
      <c r="IC824" s="253"/>
      <c r="ID824" s="253"/>
      <c r="IE824" s="253"/>
      <c r="IF824" s="253"/>
      <c r="IG824" s="253"/>
      <c r="IH824" s="253"/>
      <c r="II824" s="253"/>
      <c r="IJ824" s="253"/>
      <c r="IK824" s="253"/>
      <c r="IL824" s="253"/>
      <c r="IM824" s="253"/>
      <c r="IN824" s="253"/>
      <c r="IO824" s="253"/>
      <c r="IP824" s="253"/>
      <c r="IQ824" s="253"/>
      <c r="IR824" s="253"/>
      <c r="IS824" s="253"/>
      <c r="IT824" s="253"/>
      <c r="IU824" s="253"/>
      <c r="IV824" s="253"/>
      <c r="IW824" s="253"/>
      <c r="IX824" s="253"/>
      <c r="IY824" s="253"/>
      <c r="IZ824" s="253"/>
      <c r="JA824" s="253"/>
      <c r="JB824" s="253"/>
      <c r="JC824" s="253"/>
      <c r="JD824" s="253"/>
      <c r="JE824" s="253"/>
      <c r="JF824" s="253"/>
      <c r="JG824" s="253"/>
      <c r="JH824" s="253"/>
      <c r="JI824" s="253"/>
      <c r="JJ824" s="253"/>
      <c r="JK824" s="253"/>
      <c r="JL824" s="253"/>
      <c r="JM824" s="253"/>
      <c r="JN824" s="253"/>
      <c r="JO824" s="253"/>
      <c r="JP824" s="253"/>
      <c r="JQ824" s="253"/>
      <c r="JR824" s="253"/>
      <c r="JS824" s="253"/>
      <c r="JT824" s="253"/>
      <c r="JU824" s="253"/>
    </row>
    <row r="825" spans="1:281" s="252" customFormat="1" ht="15" customHeight="1" x14ac:dyDescent="0.25">
      <c r="A825" s="253"/>
      <c r="B825" s="253"/>
      <c r="C825" s="253"/>
      <c r="D825" s="253"/>
      <c r="E825" s="253"/>
      <c r="F825" s="253"/>
      <c r="G825" s="253"/>
      <c r="H825" s="253"/>
      <c r="I825" s="253"/>
      <c r="J825" s="253"/>
      <c r="K825" s="253"/>
      <c r="L825" s="253"/>
      <c r="M825" s="253"/>
      <c r="N825" s="253"/>
      <c r="O825" s="253"/>
      <c r="P825" s="253"/>
      <c r="Q825" s="253"/>
      <c r="R825" s="253"/>
      <c r="S825" s="253"/>
      <c r="T825" s="253"/>
      <c r="U825" s="253" t="s">
        <v>980</v>
      </c>
      <c r="V825" s="253"/>
      <c r="W825" s="253"/>
      <c r="X825" s="253"/>
      <c r="Y825" s="253"/>
      <c r="Z825" s="253"/>
      <c r="AA825" s="253"/>
      <c r="AB825" s="253"/>
      <c r="AC825" s="253" t="s">
        <v>323</v>
      </c>
      <c r="AD825" s="253"/>
      <c r="AE825" s="253"/>
      <c r="AF825" s="253"/>
      <c r="AG825" s="253"/>
      <c r="AH825" s="253"/>
      <c r="AI825" s="253"/>
      <c r="AJ825" s="253"/>
      <c r="AK825" s="253"/>
      <c r="AL825" s="253"/>
      <c r="AM825" s="253"/>
      <c r="AN825" s="253"/>
      <c r="AO825" s="253"/>
      <c r="AP825" s="253"/>
      <c r="AQ825" s="253"/>
      <c r="AR825" s="253"/>
      <c r="AS825" s="253"/>
      <c r="AT825" s="253"/>
      <c r="AU825" s="253"/>
      <c r="AV825" s="253"/>
      <c r="AW825" s="253"/>
      <c r="AX825" s="253"/>
      <c r="AY825" s="253"/>
      <c r="AZ825" s="253"/>
      <c r="BA825" s="253"/>
      <c r="BB825" s="253"/>
      <c r="BC825" s="253"/>
      <c r="BD825" s="253"/>
      <c r="BE825" s="253"/>
      <c r="BF825" s="253"/>
      <c r="BG825" s="253"/>
      <c r="BH825" s="253"/>
      <c r="BI825" s="253"/>
      <c r="BJ825" s="253"/>
      <c r="BK825" s="253"/>
      <c r="BL825" s="253"/>
      <c r="BM825" s="253"/>
      <c r="BN825" s="253"/>
      <c r="BO825" s="253"/>
      <c r="BP825" s="253"/>
      <c r="BQ825" s="253"/>
      <c r="BR825" s="253"/>
      <c r="BS825" s="253"/>
      <c r="BT825" s="253"/>
      <c r="BU825" s="253"/>
      <c r="BV825" s="253"/>
      <c r="BW825" s="253"/>
      <c r="BX825" s="253"/>
      <c r="BY825" s="253"/>
      <c r="BZ825" s="253"/>
      <c r="CA825" s="253"/>
      <c r="CB825" s="253"/>
      <c r="CC825" s="253"/>
      <c r="CD825" s="253"/>
      <c r="CE825" s="253"/>
      <c r="CF825" s="253"/>
      <c r="CG825" s="253"/>
      <c r="CH825" s="253"/>
      <c r="CI825" s="253"/>
      <c r="CJ825" s="253"/>
      <c r="CK825" s="253"/>
      <c r="CL825" s="253"/>
      <c r="CM825" s="253"/>
      <c r="CN825" s="253"/>
      <c r="CO825" s="253"/>
      <c r="CP825" s="253"/>
      <c r="CQ825" s="253"/>
      <c r="CR825" s="253"/>
      <c r="CS825" s="253"/>
      <c r="CT825" s="253"/>
      <c r="CU825" s="253"/>
      <c r="CV825" s="253"/>
      <c r="CW825" s="253"/>
      <c r="CX825" s="253"/>
      <c r="CY825" s="253"/>
      <c r="CZ825" s="253"/>
      <c r="DA825" s="253"/>
      <c r="DB825" s="253"/>
      <c r="DC825" s="253"/>
      <c r="DD825" s="253"/>
      <c r="DE825" s="253"/>
      <c r="DF825" s="253"/>
      <c r="DG825" s="253"/>
      <c r="DH825" s="253"/>
      <c r="DI825" s="253"/>
      <c r="DJ825" s="253"/>
      <c r="DK825" s="253"/>
      <c r="DL825" s="253"/>
      <c r="DM825" s="253"/>
      <c r="DN825" s="253"/>
      <c r="DO825" s="253"/>
      <c r="DP825" s="253"/>
      <c r="DQ825" s="253"/>
      <c r="DR825" s="253"/>
      <c r="DS825" s="253"/>
      <c r="DT825" s="253"/>
      <c r="DU825" s="253"/>
      <c r="DV825" s="253"/>
      <c r="DW825" s="253"/>
      <c r="DX825" s="253"/>
      <c r="DY825" s="253"/>
      <c r="DZ825" s="253"/>
      <c r="EA825" s="253"/>
      <c r="EB825" s="253"/>
      <c r="EC825" s="253"/>
      <c r="ED825" s="253"/>
      <c r="EE825" s="253"/>
      <c r="EF825" s="253"/>
      <c r="EG825" s="253"/>
      <c r="EH825" s="253"/>
      <c r="EI825" s="253"/>
      <c r="EJ825" s="253"/>
      <c r="EK825" s="253"/>
      <c r="EL825" s="253"/>
      <c r="EM825" s="253"/>
      <c r="EN825" s="253"/>
      <c r="EO825" s="253"/>
      <c r="EP825" s="253"/>
      <c r="EQ825" s="253"/>
      <c r="ER825" s="253"/>
      <c r="ES825" s="253"/>
      <c r="ET825" s="253"/>
      <c r="EU825" s="253"/>
      <c r="EV825" s="253"/>
      <c r="EW825" s="253"/>
      <c r="EX825" s="253"/>
      <c r="EY825" s="253"/>
      <c r="EZ825" s="253"/>
      <c r="FA825" s="253"/>
      <c r="FB825" s="253"/>
      <c r="FC825" s="253"/>
      <c r="FD825" s="253"/>
      <c r="FE825" s="253"/>
      <c r="FF825" s="253"/>
      <c r="FG825" s="253"/>
      <c r="FH825" s="253"/>
      <c r="FI825" s="253"/>
      <c r="FJ825" s="253"/>
      <c r="FK825" s="253"/>
      <c r="FL825" s="253"/>
      <c r="FM825" s="253"/>
      <c r="FN825" s="253"/>
      <c r="FO825" s="253"/>
      <c r="FP825" s="253"/>
      <c r="FQ825" s="253"/>
      <c r="FR825" s="253"/>
      <c r="FS825" s="253"/>
      <c r="FT825" s="253"/>
      <c r="FU825" s="253"/>
      <c r="FV825" s="253"/>
      <c r="FW825" s="253"/>
      <c r="FX825" s="253"/>
      <c r="FY825" s="253"/>
      <c r="FZ825" s="253"/>
      <c r="GA825" s="253"/>
      <c r="GB825" s="253"/>
      <c r="GC825" s="253"/>
      <c r="GD825" s="253"/>
      <c r="GE825" s="253"/>
      <c r="GF825" s="253"/>
      <c r="GG825" s="253"/>
      <c r="GH825" s="253"/>
      <c r="GI825" s="253"/>
      <c r="GJ825" s="253"/>
      <c r="GK825" s="253"/>
      <c r="GL825" s="253"/>
      <c r="GM825" s="253"/>
      <c r="GN825" s="253"/>
      <c r="GO825" s="253"/>
      <c r="GP825" s="253"/>
      <c r="GQ825" s="253"/>
      <c r="GR825" s="253"/>
      <c r="GS825" s="253"/>
      <c r="GT825" s="253"/>
      <c r="GU825" s="253"/>
      <c r="GV825" s="253"/>
      <c r="GW825" s="253"/>
      <c r="GX825" s="253"/>
      <c r="GY825" s="253"/>
      <c r="GZ825" s="253"/>
      <c r="HA825" s="253"/>
      <c r="HB825" s="253"/>
      <c r="HC825" s="253"/>
      <c r="HD825" s="253"/>
      <c r="HE825" s="253"/>
      <c r="HF825" s="253"/>
      <c r="HG825" s="253"/>
      <c r="HH825" s="253"/>
      <c r="HI825" s="253"/>
      <c r="HJ825" s="253"/>
      <c r="HK825" s="253"/>
      <c r="HL825" s="253"/>
      <c r="HM825" s="253"/>
      <c r="HN825" s="253"/>
      <c r="HO825" s="253"/>
      <c r="HP825" s="253"/>
      <c r="HQ825" s="253"/>
      <c r="HR825" s="253"/>
      <c r="HS825" s="253"/>
      <c r="HT825" s="253"/>
      <c r="HU825" s="253"/>
      <c r="HV825" s="253"/>
      <c r="HW825" s="253"/>
      <c r="HX825" s="253"/>
      <c r="HY825" s="253"/>
      <c r="HZ825" s="253"/>
      <c r="IA825" s="253"/>
      <c r="IB825" s="253"/>
      <c r="IC825" s="253"/>
      <c r="ID825" s="253"/>
      <c r="IE825" s="253"/>
      <c r="IF825" s="253"/>
      <c r="IG825" s="253"/>
      <c r="IH825" s="253"/>
      <c r="II825" s="253"/>
      <c r="IJ825" s="253"/>
      <c r="IK825" s="253"/>
      <c r="IL825" s="253"/>
      <c r="IM825" s="253"/>
      <c r="IN825" s="253"/>
      <c r="IO825" s="253"/>
      <c r="IP825" s="253"/>
      <c r="IQ825" s="253"/>
      <c r="IR825" s="253"/>
      <c r="IS825" s="253"/>
      <c r="IT825" s="253"/>
      <c r="IU825" s="253"/>
      <c r="IV825" s="253"/>
      <c r="IW825" s="253"/>
      <c r="IX825" s="253"/>
      <c r="IY825" s="253"/>
      <c r="IZ825" s="253"/>
      <c r="JA825" s="253"/>
      <c r="JB825" s="253"/>
      <c r="JC825" s="253"/>
      <c r="JD825" s="253"/>
      <c r="JE825" s="253"/>
      <c r="JF825" s="253"/>
      <c r="JG825" s="253"/>
      <c r="JH825" s="253"/>
      <c r="JI825" s="253"/>
      <c r="JJ825" s="253"/>
      <c r="JK825" s="253"/>
      <c r="JL825" s="253"/>
      <c r="JM825" s="253"/>
      <c r="JN825" s="253"/>
      <c r="JO825" s="253"/>
      <c r="JP825" s="253"/>
      <c r="JQ825" s="253"/>
      <c r="JR825" s="253"/>
      <c r="JS825" s="253"/>
      <c r="JT825" s="253"/>
      <c r="JU825" s="253"/>
    </row>
    <row r="826" spans="1:281" s="252" customFormat="1" ht="15" customHeight="1" x14ac:dyDescent="0.25">
      <c r="A826" s="253"/>
      <c r="B826" s="253"/>
      <c r="C826" s="253"/>
      <c r="D826" s="253"/>
      <c r="E826" s="253"/>
      <c r="F826" s="253"/>
      <c r="G826" s="253"/>
      <c r="H826" s="253"/>
      <c r="I826" s="253"/>
      <c r="J826" s="253"/>
      <c r="K826" s="253"/>
      <c r="L826" s="253"/>
      <c r="M826" s="253"/>
      <c r="N826" s="253"/>
      <c r="O826" s="253"/>
      <c r="P826" s="253"/>
      <c r="Q826" s="253"/>
      <c r="R826" s="253"/>
      <c r="S826" s="253"/>
      <c r="T826" s="253"/>
      <c r="U826" s="253" t="s">
        <v>981</v>
      </c>
      <c r="V826" s="253"/>
      <c r="W826" s="253"/>
      <c r="X826" s="253"/>
      <c r="Y826" s="253"/>
      <c r="Z826" s="253"/>
      <c r="AA826" s="253"/>
      <c r="AB826" s="253"/>
      <c r="AC826" s="253" t="s">
        <v>316</v>
      </c>
      <c r="AD826" s="253"/>
      <c r="AE826" s="253"/>
      <c r="AF826" s="253"/>
      <c r="AG826" s="253"/>
      <c r="AH826" s="253"/>
      <c r="AI826" s="253"/>
      <c r="AJ826" s="253"/>
      <c r="AK826" s="253"/>
      <c r="AL826" s="253"/>
      <c r="AM826" s="253"/>
      <c r="AN826" s="253"/>
      <c r="AO826" s="253"/>
      <c r="AP826" s="253"/>
      <c r="AQ826" s="253"/>
      <c r="AR826" s="253"/>
      <c r="AS826" s="253"/>
      <c r="AT826" s="253"/>
      <c r="AU826" s="253"/>
      <c r="AV826" s="253"/>
      <c r="AW826" s="253"/>
      <c r="AX826" s="253"/>
      <c r="AY826" s="253"/>
      <c r="AZ826" s="253"/>
      <c r="BA826" s="253"/>
      <c r="BB826" s="253"/>
      <c r="BC826" s="253"/>
      <c r="BD826" s="253"/>
      <c r="BE826" s="253"/>
      <c r="BF826" s="253"/>
      <c r="BG826" s="253"/>
      <c r="BH826" s="253"/>
      <c r="BI826" s="253"/>
      <c r="BJ826" s="253"/>
      <c r="BK826" s="253"/>
      <c r="BL826" s="253"/>
      <c r="BM826" s="253"/>
      <c r="BN826" s="253"/>
      <c r="BO826" s="253"/>
      <c r="BP826" s="253"/>
      <c r="BQ826" s="253"/>
      <c r="BR826" s="253"/>
      <c r="BS826" s="253"/>
      <c r="BT826" s="253"/>
      <c r="BU826" s="253"/>
      <c r="BV826" s="253"/>
      <c r="BW826" s="253"/>
      <c r="BX826" s="253"/>
      <c r="BY826" s="253"/>
      <c r="BZ826" s="253"/>
      <c r="CA826" s="253"/>
      <c r="CB826" s="253"/>
      <c r="CC826" s="253"/>
      <c r="CD826" s="253"/>
      <c r="CE826" s="253"/>
      <c r="CF826" s="253"/>
      <c r="CG826" s="253"/>
      <c r="CH826" s="253"/>
      <c r="CI826" s="253"/>
      <c r="CJ826" s="253"/>
      <c r="CK826" s="253"/>
      <c r="CL826" s="253"/>
      <c r="CM826" s="253"/>
      <c r="CN826" s="253"/>
      <c r="CO826" s="253"/>
      <c r="CP826" s="253"/>
      <c r="CQ826" s="253"/>
      <c r="CR826" s="253"/>
      <c r="CS826" s="253"/>
      <c r="CT826" s="253"/>
      <c r="CU826" s="253"/>
      <c r="CV826" s="253"/>
      <c r="CW826" s="253"/>
      <c r="CX826" s="253"/>
      <c r="CY826" s="253"/>
      <c r="CZ826" s="253"/>
      <c r="DA826" s="253"/>
      <c r="DB826" s="253"/>
      <c r="DC826" s="253"/>
      <c r="DD826" s="253"/>
      <c r="DE826" s="253"/>
      <c r="DF826" s="253"/>
      <c r="DG826" s="253"/>
      <c r="DH826" s="253"/>
      <c r="DI826" s="253"/>
      <c r="DJ826" s="253"/>
      <c r="DK826" s="253"/>
      <c r="DL826" s="253"/>
      <c r="DM826" s="253"/>
      <c r="DN826" s="253"/>
      <c r="DO826" s="253"/>
      <c r="DP826" s="253"/>
      <c r="DQ826" s="253"/>
      <c r="DR826" s="253"/>
      <c r="DS826" s="253"/>
      <c r="DT826" s="253"/>
      <c r="DU826" s="253"/>
      <c r="DV826" s="253"/>
      <c r="DW826" s="253"/>
      <c r="DX826" s="253"/>
      <c r="DY826" s="253"/>
      <c r="DZ826" s="253"/>
      <c r="EA826" s="253"/>
      <c r="EB826" s="253"/>
      <c r="EC826" s="253"/>
      <c r="ED826" s="253"/>
      <c r="EE826" s="253"/>
      <c r="EF826" s="253"/>
      <c r="EG826" s="253"/>
      <c r="EH826" s="253"/>
      <c r="EI826" s="253"/>
      <c r="EJ826" s="253"/>
      <c r="EK826" s="253"/>
      <c r="EL826" s="253"/>
      <c r="EM826" s="253"/>
      <c r="EN826" s="253"/>
      <c r="EO826" s="253"/>
      <c r="EP826" s="253"/>
      <c r="EQ826" s="253"/>
      <c r="ER826" s="253"/>
      <c r="ES826" s="253"/>
      <c r="ET826" s="253"/>
      <c r="EU826" s="253"/>
      <c r="EV826" s="253"/>
      <c r="EW826" s="253"/>
      <c r="EX826" s="253"/>
      <c r="EY826" s="253"/>
      <c r="EZ826" s="253"/>
      <c r="FA826" s="253"/>
      <c r="FB826" s="253"/>
      <c r="FC826" s="253"/>
      <c r="FD826" s="253"/>
      <c r="FE826" s="253"/>
      <c r="FF826" s="253"/>
      <c r="FG826" s="253"/>
      <c r="FH826" s="253"/>
      <c r="FI826" s="253"/>
      <c r="FJ826" s="253"/>
      <c r="FK826" s="253"/>
      <c r="FL826" s="253"/>
      <c r="FM826" s="253"/>
      <c r="FN826" s="253"/>
      <c r="FO826" s="253"/>
      <c r="FP826" s="253"/>
      <c r="FQ826" s="253"/>
      <c r="FR826" s="253"/>
      <c r="FS826" s="253"/>
      <c r="FT826" s="253"/>
      <c r="FU826" s="253"/>
      <c r="FV826" s="253"/>
      <c r="FW826" s="253"/>
      <c r="FX826" s="253"/>
      <c r="FY826" s="253"/>
      <c r="FZ826" s="253"/>
      <c r="GA826" s="253"/>
      <c r="GB826" s="253"/>
      <c r="GC826" s="253"/>
      <c r="GD826" s="253"/>
      <c r="GE826" s="253"/>
      <c r="GF826" s="253"/>
      <c r="GG826" s="253"/>
      <c r="GH826" s="253"/>
      <c r="GI826" s="253"/>
      <c r="GJ826" s="253"/>
      <c r="GK826" s="253"/>
      <c r="GL826" s="253"/>
      <c r="GM826" s="253"/>
      <c r="GN826" s="253"/>
      <c r="GO826" s="253"/>
      <c r="GP826" s="253"/>
      <c r="GQ826" s="253"/>
      <c r="GR826" s="253"/>
      <c r="GS826" s="253"/>
      <c r="GT826" s="253"/>
      <c r="GU826" s="253"/>
      <c r="GV826" s="253"/>
      <c r="GW826" s="253"/>
      <c r="GX826" s="253"/>
      <c r="GY826" s="253"/>
      <c r="GZ826" s="253"/>
      <c r="HA826" s="253"/>
      <c r="HB826" s="253"/>
      <c r="HC826" s="253"/>
      <c r="HD826" s="253"/>
      <c r="HE826" s="253"/>
      <c r="HF826" s="253"/>
      <c r="HG826" s="253"/>
      <c r="HH826" s="253"/>
      <c r="HI826" s="253"/>
      <c r="HJ826" s="253"/>
      <c r="HK826" s="253"/>
      <c r="HL826" s="253"/>
      <c r="HM826" s="253"/>
      <c r="HN826" s="253"/>
      <c r="HO826" s="253"/>
      <c r="HP826" s="253"/>
      <c r="HQ826" s="253"/>
      <c r="HR826" s="253"/>
      <c r="HS826" s="253"/>
      <c r="HT826" s="253"/>
      <c r="HU826" s="253"/>
      <c r="HV826" s="253"/>
      <c r="HW826" s="253"/>
      <c r="HX826" s="253"/>
      <c r="HY826" s="253"/>
      <c r="HZ826" s="253"/>
      <c r="IA826" s="253"/>
      <c r="IB826" s="253"/>
      <c r="IC826" s="253"/>
      <c r="ID826" s="253"/>
      <c r="IE826" s="253"/>
      <c r="IF826" s="253"/>
      <c r="IG826" s="253"/>
      <c r="IH826" s="253"/>
      <c r="II826" s="253"/>
      <c r="IJ826" s="253"/>
      <c r="IK826" s="253"/>
      <c r="IL826" s="253"/>
      <c r="IM826" s="253"/>
      <c r="IN826" s="253"/>
      <c r="IO826" s="253"/>
      <c r="IP826" s="253"/>
      <c r="IQ826" s="253"/>
      <c r="IR826" s="253"/>
      <c r="IS826" s="253"/>
      <c r="IT826" s="253"/>
      <c r="IU826" s="253"/>
      <c r="IV826" s="253"/>
      <c r="IW826" s="253"/>
      <c r="IX826" s="253"/>
      <c r="IY826" s="253"/>
      <c r="IZ826" s="253"/>
      <c r="JA826" s="253"/>
      <c r="JB826" s="253"/>
      <c r="JC826" s="253"/>
      <c r="JD826" s="253"/>
      <c r="JE826" s="253"/>
      <c r="JF826" s="253"/>
      <c r="JG826" s="253"/>
      <c r="JH826" s="253"/>
      <c r="JI826" s="253"/>
      <c r="JJ826" s="253"/>
      <c r="JK826" s="253"/>
      <c r="JL826" s="253"/>
      <c r="JM826" s="253"/>
      <c r="JN826" s="253"/>
      <c r="JO826" s="253"/>
      <c r="JP826" s="253"/>
      <c r="JQ826" s="253"/>
      <c r="JR826" s="253"/>
      <c r="JS826" s="253"/>
      <c r="JT826" s="253"/>
      <c r="JU826" s="253"/>
    </row>
    <row r="827" spans="1:281" s="252" customFormat="1" ht="15" customHeight="1" x14ac:dyDescent="0.25">
      <c r="A827" s="253"/>
      <c r="B827" s="253"/>
      <c r="C827" s="253"/>
      <c r="D827" s="253"/>
      <c r="E827" s="253"/>
      <c r="F827" s="253"/>
      <c r="G827" s="253"/>
      <c r="H827" s="253"/>
      <c r="I827" s="253"/>
      <c r="J827" s="253"/>
      <c r="K827" s="253"/>
      <c r="L827" s="253"/>
      <c r="M827" s="253"/>
      <c r="N827" s="253"/>
      <c r="O827" s="253"/>
      <c r="P827" s="253"/>
      <c r="Q827" s="253"/>
      <c r="R827" s="253"/>
      <c r="S827" s="253"/>
      <c r="T827" s="253"/>
      <c r="U827" s="253" t="s">
        <v>294</v>
      </c>
      <c r="V827" s="253"/>
      <c r="W827" s="253"/>
      <c r="X827" s="253"/>
      <c r="Y827" s="253"/>
      <c r="Z827" s="253"/>
      <c r="AA827" s="253"/>
      <c r="AB827" s="253"/>
      <c r="AC827" s="253" t="s">
        <v>357</v>
      </c>
      <c r="AD827" s="253"/>
      <c r="AE827" s="253"/>
      <c r="AF827" s="253"/>
      <c r="AG827" s="253"/>
      <c r="AH827" s="253"/>
      <c r="AI827" s="253"/>
      <c r="AJ827" s="253"/>
      <c r="AK827" s="253"/>
      <c r="AL827" s="253"/>
      <c r="AM827" s="253"/>
      <c r="AN827" s="253"/>
      <c r="AO827" s="253"/>
      <c r="AP827" s="253"/>
      <c r="AQ827" s="253"/>
      <c r="AR827" s="253"/>
      <c r="AS827" s="253"/>
      <c r="AT827" s="253"/>
      <c r="AU827" s="253"/>
      <c r="AV827" s="253"/>
      <c r="AW827" s="253"/>
      <c r="AX827" s="253"/>
      <c r="AY827" s="253"/>
      <c r="AZ827" s="253"/>
      <c r="BA827" s="253"/>
      <c r="BB827" s="253"/>
      <c r="BC827" s="253"/>
      <c r="BD827" s="253"/>
      <c r="BE827" s="253"/>
      <c r="BF827" s="253"/>
      <c r="BG827" s="253"/>
      <c r="BH827" s="253"/>
      <c r="BI827" s="253"/>
      <c r="BJ827" s="253"/>
      <c r="BK827" s="253"/>
      <c r="BL827" s="253"/>
      <c r="BM827" s="253"/>
      <c r="BN827" s="253"/>
      <c r="BO827" s="253"/>
      <c r="BP827" s="253"/>
      <c r="BQ827" s="253"/>
      <c r="BR827" s="253"/>
      <c r="BS827" s="253"/>
      <c r="BT827" s="253"/>
      <c r="BU827" s="253"/>
      <c r="BV827" s="253"/>
      <c r="BW827" s="253"/>
      <c r="BX827" s="253"/>
      <c r="BY827" s="253"/>
      <c r="BZ827" s="253"/>
      <c r="CA827" s="253"/>
      <c r="CB827" s="253"/>
      <c r="CC827" s="253"/>
      <c r="CD827" s="253"/>
      <c r="CE827" s="253"/>
      <c r="CF827" s="253"/>
      <c r="CG827" s="253"/>
      <c r="CH827" s="253"/>
      <c r="CI827" s="253"/>
      <c r="CJ827" s="253"/>
      <c r="CK827" s="253"/>
      <c r="CL827" s="253"/>
      <c r="CM827" s="253"/>
      <c r="CN827" s="253"/>
      <c r="CO827" s="253"/>
      <c r="CP827" s="253"/>
      <c r="CQ827" s="253"/>
      <c r="CR827" s="253"/>
      <c r="CS827" s="253"/>
      <c r="CT827" s="253"/>
      <c r="CU827" s="253"/>
      <c r="CV827" s="253"/>
      <c r="CW827" s="253"/>
      <c r="CX827" s="253"/>
      <c r="CY827" s="253"/>
      <c r="CZ827" s="253"/>
      <c r="DA827" s="253"/>
      <c r="DB827" s="253"/>
      <c r="DC827" s="253"/>
      <c r="DD827" s="253"/>
      <c r="DE827" s="253"/>
      <c r="DF827" s="253"/>
      <c r="DG827" s="253"/>
      <c r="DH827" s="253"/>
      <c r="DI827" s="253"/>
      <c r="DJ827" s="253"/>
      <c r="DK827" s="253"/>
      <c r="DL827" s="253"/>
      <c r="DM827" s="253"/>
      <c r="DN827" s="253"/>
      <c r="DO827" s="253"/>
      <c r="DP827" s="253"/>
      <c r="DQ827" s="253"/>
      <c r="DR827" s="253"/>
      <c r="DS827" s="253"/>
      <c r="DT827" s="253"/>
      <c r="DU827" s="253"/>
      <c r="DV827" s="253"/>
      <c r="DW827" s="253"/>
      <c r="DX827" s="253"/>
      <c r="DY827" s="253"/>
      <c r="DZ827" s="253"/>
      <c r="EA827" s="253"/>
      <c r="EB827" s="253"/>
      <c r="EC827" s="253"/>
      <c r="ED827" s="253"/>
      <c r="EE827" s="253"/>
      <c r="EF827" s="253"/>
      <c r="EG827" s="253"/>
      <c r="EH827" s="253"/>
      <c r="EI827" s="253"/>
      <c r="EJ827" s="253"/>
      <c r="EK827" s="253"/>
      <c r="EL827" s="253"/>
      <c r="EM827" s="253"/>
      <c r="EN827" s="253"/>
      <c r="EO827" s="253"/>
      <c r="EP827" s="253"/>
      <c r="EQ827" s="253"/>
      <c r="ER827" s="253"/>
      <c r="ES827" s="253"/>
      <c r="ET827" s="253"/>
      <c r="EU827" s="253"/>
      <c r="EV827" s="253"/>
      <c r="EW827" s="253"/>
      <c r="EX827" s="253"/>
      <c r="EY827" s="253"/>
      <c r="EZ827" s="253"/>
      <c r="FA827" s="253"/>
      <c r="FB827" s="253"/>
      <c r="FC827" s="253"/>
      <c r="FD827" s="253"/>
      <c r="FE827" s="253"/>
      <c r="FF827" s="253"/>
      <c r="FG827" s="253"/>
      <c r="FH827" s="253"/>
      <c r="FI827" s="253"/>
      <c r="FJ827" s="253"/>
      <c r="FK827" s="253"/>
      <c r="FL827" s="253"/>
      <c r="FM827" s="253"/>
      <c r="FN827" s="253"/>
      <c r="FO827" s="253"/>
      <c r="FP827" s="253"/>
      <c r="FQ827" s="253"/>
      <c r="FR827" s="253"/>
      <c r="FS827" s="253"/>
      <c r="FT827" s="253"/>
      <c r="FU827" s="253"/>
      <c r="FV827" s="253"/>
      <c r="FW827" s="253"/>
      <c r="FX827" s="253"/>
      <c r="FY827" s="253"/>
      <c r="FZ827" s="253"/>
      <c r="GA827" s="253"/>
      <c r="GB827" s="253"/>
      <c r="GC827" s="253"/>
      <c r="GD827" s="253"/>
      <c r="GE827" s="253"/>
      <c r="GF827" s="253"/>
      <c r="GG827" s="253"/>
      <c r="GH827" s="253"/>
      <c r="GI827" s="253"/>
      <c r="GJ827" s="253"/>
      <c r="GK827" s="253"/>
      <c r="GL827" s="253"/>
      <c r="GM827" s="253"/>
      <c r="GN827" s="253"/>
      <c r="GO827" s="253"/>
      <c r="GP827" s="253"/>
      <c r="GQ827" s="253"/>
      <c r="GR827" s="253"/>
      <c r="GS827" s="253"/>
      <c r="GT827" s="253"/>
      <c r="GU827" s="253"/>
      <c r="GV827" s="253"/>
      <c r="GW827" s="253"/>
      <c r="GX827" s="253"/>
      <c r="GY827" s="253"/>
      <c r="GZ827" s="253"/>
      <c r="HA827" s="253"/>
      <c r="HB827" s="253"/>
      <c r="HC827" s="253"/>
      <c r="HD827" s="253"/>
      <c r="HE827" s="253"/>
      <c r="HF827" s="253"/>
      <c r="HG827" s="253"/>
      <c r="HH827" s="253"/>
      <c r="HI827" s="253"/>
      <c r="HJ827" s="253"/>
      <c r="HK827" s="253"/>
      <c r="HL827" s="253"/>
      <c r="HM827" s="253"/>
      <c r="HN827" s="253"/>
      <c r="HO827" s="253"/>
      <c r="HP827" s="253"/>
      <c r="HQ827" s="253"/>
      <c r="HR827" s="253"/>
      <c r="HS827" s="253"/>
      <c r="HT827" s="253"/>
      <c r="HU827" s="253"/>
      <c r="HV827" s="253"/>
      <c r="HW827" s="253"/>
      <c r="HX827" s="253"/>
      <c r="HY827" s="253"/>
      <c r="HZ827" s="253"/>
      <c r="IA827" s="253"/>
      <c r="IB827" s="253"/>
      <c r="IC827" s="253"/>
      <c r="ID827" s="253"/>
      <c r="IE827" s="253"/>
      <c r="IF827" s="253"/>
      <c r="IG827" s="253"/>
      <c r="IH827" s="253"/>
      <c r="II827" s="253"/>
      <c r="IJ827" s="253"/>
      <c r="IK827" s="253"/>
      <c r="IL827" s="253"/>
      <c r="IM827" s="253"/>
      <c r="IN827" s="253"/>
      <c r="IO827" s="253"/>
      <c r="IP827" s="253"/>
      <c r="IQ827" s="253"/>
      <c r="IR827" s="253"/>
      <c r="IS827" s="253"/>
      <c r="IT827" s="253"/>
      <c r="IU827" s="253"/>
      <c r="IV827" s="253"/>
      <c r="IW827" s="253"/>
      <c r="IX827" s="253"/>
      <c r="IY827" s="253"/>
      <c r="IZ827" s="253"/>
      <c r="JA827" s="253"/>
      <c r="JB827" s="253"/>
      <c r="JC827" s="253"/>
      <c r="JD827" s="253"/>
      <c r="JE827" s="253"/>
      <c r="JF827" s="253"/>
      <c r="JG827" s="253"/>
      <c r="JH827" s="253"/>
      <c r="JI827" s="253"/>
      <c r="JJ827" s="253"/>
      <c r="JK827" s="253"/>
      <c r="JL827" s="253"/>
      <c r="JM827" s="253"/>
      <c r="JN827" s="253"/>
      <c r="JO827" s="253"/>
      <c r="JP827" s="253"/>
      <c r="JQ827" s="253"/>
      <c r="JR827" s="253"/>
      <c r="JS827" s="253"/>
      <c r="JT827" s="253"/>
      <c r="JU827" s="253"/>
    </row>
    <row r="828" spans="1:281" s="252" customFormat="1" ht="15" customHeight="1" x14ac:dyDescent="0.25">
      <c r="A828" s="253"/>
      <c r="B828" s="253"/>
      <c r="C828" s="253"/>
      <c r="D828" s="253"/>
      <c r="E828" s="253"/>
      <c r="F828" s="253"/>
      <c r="G828" s="253"/>
      <c r="H828" s="253"/>
      <c r="I828" s="253"/>
      <c r="J828" s="253"/>
      <c r="K828" s="253"/>
      <c r="L828" s="253"/>
      <c r="M828" s="253"/>
      <c r="N828" s="253"/>
      <c r="O828" s="253"/>
      <c r="P828" s="253"/>
      <c r="Q828" s="253"/>
      <c r="R828" s="253"/>
      <c r="S828" s="253"/>
      <c r="T828" s="253"/>
      <c r="U828" s="253" t="s">
        <v>982</v>
      </c>
      <c r="V828" s="253"/>
      <c r="W828" s="253"/>
      <c r="X828" s="253"/>
      <c r="Y828" s="253"/>
      <c r="Z828" s="253"/>
      <c r="AA828" s="253"/>
      <c r="AB828" s="253"/>
      <c r="AC828" s="253" t="s">
        <v>320</v>
      </c>
      <c r="AD828" s="253"/>
      <c r="AE828" s="253"/>
      <c r="AF828" s="253"/>
      <c r="AG828" s="253"/>
      <c r="AH828" s="253"/>
      <c r="AI828" s="253"/>
      <c r="AJ828" s="253"/>
      <c r="AK828" s="253"/>
      <c r="AL828" s="253"/>
      <c r="AM828" s="253"/>
      <c r="AN828" s="253"/>
      <c r="AO828" s="253"/>
      <c r="AP828" s="253"/>
      <c r="AQ828" s="253"/>
      <c r="AR828" s="253"/>
      <c r="AS828" s="253"/>
      <c r="AT828" s="253"/>
      <c r="AU828" s="253"/>
      <c r="AV828" s="253"/>
      <c r="AW828" s="253"/>
      <c r="AX828" s="253"/>
      <c r="AY828" s="253"/>
      <c r="AZ828" s="253"/>
      <c r="BA828" s="253"/>
      <c r="BB828" s="253"/>
      <c r="BC828" s="253"/>
      <c r="BD828" s="253"/>
      <c r="BE828" s="253"/>
      <c r="BF828" s="253"/>
      <c r="BG828" s="253"/>
      <c r="BH828" s="253"/>
      <c r="BI828" s="253"/>
      <c r="BJ828" s="253"/>
      <c r="BK828" s="253"/>
      <c r="BL828" s="253"/>
      <c r="BM828" s="253"/>
      <c r="BN828" s="253"/>
      <c r="BO828" s="253"/>
      <c r="BP828" s="253"/>
      <c r="BQ828" s="253"/>
      <c r="BR828" s="253"/>
      <c r="BS828" s="253"/>
      <c r="BT828" s="253"/>
      <c r="BU828" s="253"/>
      <c r="BV828" s="253"/>
      <c r="BW828" s="253"/>
      <c r="BX828" s="253"/>
      <c r="BY828" s="253"/>
      <c r="BZ828" s="253"/>
      <c r="CA828" s="253"/>
      <c r="CB828" s="253"/>
      <c r="CC828" s="253"/>
      <c r="CD828" s="253"/>
      <c r="CE828" s="253"/>
      <c r="CF828" s="253"/>
      <c r="CG828" s="253"/>
      <c r="CH828" s="253"/>
      <c r="CI828" s="253"/>
      <c r="CJ828" s="253"/>
      <c r="CK828" s="253"/>
      <c r="CL828" s="253"/>
      <c r="CM828" s="253"/>
      <c r="CN828" s="253"/>
      <c r="CO828" s="253"/>
      <c r="CP828" s="253"/>
      <c r="CQ828" s="253"/>
      <c r="CR828" s="253"/>
      <c r="CS828" s="253"/>
      <c r="CT828" s="253"/>
      <c r="CU828" s="253"/>
      <c r="CV828" s="253"/>
      <c r="CW828" s="253"/>
      <c r="CX828" s="253"/>
      <c r="CY828" s="253"/>
      <c r="CZ828" s="253"/>
      <c r="DA828" s="253"/>
      <c r="DB828" s="253"/>
      <c r="DC828" s="253"/>
      <c r="DD828" s="253"/>
      <c r="DE828" s="253"/>
      <c r="DF828" s="253"/>
      <c r="DG828" s="253"/>
      <c r="DH828" s="253"/>
      <c r="DI828" s="253"/>
      <c r="DJ828" s="253"/>
      <c r="DK828" s="253"/>
      <c r="DL828" s="253"/>
      <c r="DM828" s="253"/>
      <c r="DN828" s="253"/>
      <c r="DO828" s="253"/>
      <c r="DP828" s="253"/>
      <c r="DQ828" s="253"/>
      <c r="DR828" s="253"/>
      <c r="DS828" s="253"/>
      <c r="DT828" s="253"/>
      <c r="DU828" s="253"/>
      <c r="DV828" s="253"/>
      <c r="DW828" s="253"/>
      <c r="DX828" s="253"/>
      <c r="DY828" s="253"/>
      <c r="DZ828" s="253"/>
      <c r="EA828" s="253"/>
      <c r="EB828" s="253"/>
      <c r="EC828" s="253"/>
      <c r="ED828" s="253"/>
      <c r="EE828" s="253"/>
      <c r="EF828" s="253"/>
      <c r="EG828" s="253"/>
      <c r="EH828" s="253"/>
      <c r="EI828" s="253"/>
      <c r="EJ828" s="253"/>
      <c r="EK828" s="253"/>
      <c r="EL828" s="253"/>
      <c r="EM828" s="253"/>
      <c r="EN828" s="253"/>
      <c r="EO828" s="253"/>
      <c r="EP828" s="253"/>
      <c r="EQ828" s="253"/>
      <c r="ER828" s="253"/>
      <c r="ES828" s="253"/>
      <c r="ET828" s="253"/>
      <c r="EU828" s="253"/>
      <c r="EV828" s="253"/>
      <c r="EW828" s="253"/>
      <c r="EX828" s="253"/>
      <c r="EY828" s="253"/>
      <c r="EZ828" s="253"/>
      <c r="FA828" s="253"/>
      <c r="FB828" s="253"/>
      <c r="FC828" s="253"/>
      <c r="FD828" s="253"/>
      <c r="FE828" s="253"/>
      <c r="FF828" s="253"/>
      <c r="FG828" s="253"/>
      <c r="FH828" s="253"/>
      <c r="FI828" s="253"/>
      <c r="FJ828" s="253"/>
      <c r="FK828" s="253"/>
      <c r="FL828" s="253"/>
      <c r="FM828" s="253"/>
      <c r="FN828" s="253"/>
      <c r="FO828" s="253"/>
      <c r="FP828" s="253"/>
      <c r="FQ828" s="253"/>
      <c r="FR828" s="253"/>
      <c r="FS828" s="253"/>
      <c r="FT828" s="253"/>
      <c r="FU828" s="253"/>
      <c r="FV828" s="253"/>
      <c r="FW828" s="253"/>
      <c r="FX828" s="253"/>
      <c r="FY828" s="253"/>
      <c r="FZ828" s="253"/>
      <c r="GA828" s="253"/>
      <c r="GB828" s="253"/>
      <c r="GC828" s="253"/>
      <c r="GD828" s="253"/>
      <c r="GE828" s="253"/>
      <c r="GF828" s="253"/>
      <c r="GG828" s="253"/>
      <c r="GH828" s="253"/>
      <c r="GI828" s="253"/>
      <c r="GJ828" s="253"/>
      <c r="GK828" s="253"/>
      <c r="GL828" s="253"/>
      <c r="GM828" s="253"/>
      <c r="GN828" s="253"/>
      <c r="GO828" s="253"/>
      <c r="GP828" s="253"/>
      <c r="GQ828" s="253"/>
      <c r="GR828" s="253"/>
      <c r="GS828" s="253"/>
      <c r="GT828" s="253"/>
      <c r="GU828" s="253"/>
      <c r="GV828" s="253"/>
      <c r="GW828" s="253"/>
      <c r="GX828" s="253"/>
      <c r="GY828" s="253"/>
      <c r="GZ828" s="253"/>
      <c r="HA828" s="253"/>
      <c r="HB828" s="253"/>
      <c r="HC828" s="253"/>
      <c r="HD828" s="253"/>
      <c r="HE828" s="253"/>
      <c r="HF828" s="253"/>
      <c r="HG828" s="253"/>
      <c r="HH828" s="253"/>
      <c r="HI828" s="253"/>
      <c r="HJ828" s="253"/>
      <c r="HK828" s="253"/>
      <c r="HL828" s="253"/>
      <c r="HM828" s="253"/>
      <c r="HN828" s="253"/>
      <c r="HO828" s="253"/>
      <c r="HP828" s="253"/>
      <c r="HQ828" s="253"/>
      <c r="HR828" s="253"/>
      <c r="HS828" s="253"/>
      <c r="HT828" s="253"/>
      <c r="HU828" s="253"/>
      <c r="HV828" s="253"/>
      <c r="HW828" s="253"/>
      <c r="HX828" s="253"/>
      <c r="HY828" s="253"/>
      <c r="HZ828" s="253"/>
      <c r="IA828" s="253"/>
      <c r="IB828" s="253"/>
      <c r="IC828" s="253"/>
      <c r="ID828" s="253"/>
      <c r="IE828" s="253"/>
      <c r="IF828" s="253"/>
      <c r="IG828" s="253"/>
      <c r="IH828" s="253"/>
      <c r="II828" s="253"/>
      <c r="IJ828" s="253"/>
      <c r="IK828" s="253"/>
      <c r="IL828" s="253"/>
      <c r="IM828" s="253"/>
      <c r="IN828" s="253"/>
      <c r="IO828" s="253"/>
      <c r="IP828" s="253"/>
      <c r="IQ828" s="253"/>
      <c r="IR828" s="253"/>
      <c r="IS828" s="253"/>
      <c r="IT828" s="253"/>
      <c r="IU828" s="253"/>
      <c r="IV828" s="253"/>
      <c r="IW828" s="253"/>
      <c r="IX828" s="253"/>
      <c r="IY828" s="253"/>
      <c r="IZ828" s="253"/>
      <c r="JA828" s="253"/>
      <c r="JB828" s="253"/>
      <c r="JC828" s="253"/>
      <c r="JD828" s="253"/>
      <c r="JE828" s="253"/>
      <c r="JF828" s="253"/>
      <c r="JG828" s="253"/>
      <c r="JH828" s="253"/>
      <c r="JI828" s="253"/>
      <c r="JJ828" s="253"/>
      <c r="JK828" s="253"/>
      <c r="JL828" s="253"/>
      <c r="JM828" s="253"/>
      <c r="JN828" s="253"/>
      <c r="JO828" s="253"/>
      <c r="JP828" s="253"/>
      <c r="JQ828" s="253"/>
      <c r="JR828" s="253"/>
      <c r="JS828" s="253"/>
      <c r="JT828" s="253"/>
      <c r="JU828" s="253"/>
    </row>
    <row r="829" spans="1:281" s="252" customFormat="1" ht="15" customHeight="1" x14ac:dyDescent="0.25">
      <c r="A829" s="253"/>
      <c r="B829" s="253"/>
      <c r="C829" s="253"/>
      <c r="D829" s="253"/>
      <c r="E829" s="253"/>
      <c r="F829" s="253"/>
      <c r="G829" s="253"/>
      <c r="H829" s="253"/>
      <c r="I829" s="253"/>
      <c r="J829" s="253"/>
      <c r="K829" s="253"/>
      <c r="L829" s="253"/>
      <c r="M829" s="253"/>
      <c r="N829" s="253"/>
      <c r="O829" s="253"/>
      <c r="P829" s="253"/>
      <c r="Q829" s="253"/>
      <c r="R829" s="253"/>
      <c r="S829" s="253"/>
      <c r="T829" s="253"/>
      <c r="U829" s="253" t="s">
        <v>983</v>
      </c>
      <c r="V829" s="253"/>
      <c r="W829" s="253"/>
      <c r="X829" s="253"/>
      <c r="Y829" s="253"/>
      <c r="Z829" s="253"/>
      <c r="AA829" s="253"/>
      <c r="AB829" s="253"/>
      <c r="AC829" s="253" t="s">
        <v>323</v>
      </c>
      <c r="AD829" s="253"/>
      <c r="AE829" s="253"/>
      <c r="AF829" s="253"/>
      <c r="AG829" s="253"/>
      <c r="AH829" s="253"/>
      <c r="AI829" s="253"/>
      <c r="AJ829" s="253"/>
      <c r="AK829" s="253"/>
      <c r="AL829" s="253"/>
      <c r="AM829" s="253"/>
      <c r="AN829" s="253"/>
      <c r="AO829" s="253"/>
      <c r="AP829" s="253"/>
      <c r="AQ829" s="253"/>
      <c r="AR829" s="253"/>
      <c r="AS829" s="253"/>
      <c r="AT829" s="253"/>
      <c r="AU829" s="253"/>
      <c r="AV829" s="253"/>
      <c r="AW829" s="253"/>
      <c r="AX829" s="253"/>
      <c r="AY829" s="253"/>
      <c r="AZ829" s="253"/>
      <c r="BA829" s="253"/>
      <c r="BB829" s="253"/>
      <c r="BC829" s="253"/>
      <c r="BD829" s="253"/>
      <c r="BE829" s="253"/>
      <c r="BF829" s="253"/>
      <c r="BG829" s="253"/>
      <c r="BH829" s="253"/>
      <c r="BI829" s="253"/>
      <c r="BJ829" s="253"/>
      <c r="BK829" s="253"/>
      <c r="BL829" s="253"/>
      <c r="BM829" s="253"/>
      <c r="BN829" s="253"/>
      <c r="BO829" s="253"/>
      <c r="BP829" s="253"/>
      <c r="BQ829" s="253"/>
      <c r="BR829" s="253"/>
      <c r="BS829" s="253"/>
      <c r="BT829" s="253"/>
      <c r="BU829" s="253"/>
      <c r="BV829" s="253"/>
      <c r="BW829" s="253"/>
      <c r="BX829" s="253"/>
      <c r="BY829" s="253"/>
      <c r="BZ829" s="253"/>
      <c r="CA829" s="253"/>
      <c r="CB829" s="253"/>
      <c r="CC829" s="253"/>
      <c r="CD829" s="253"/>
      <c r="CE829" s="253"/>
      <c r="CF829" s="253"/>
      <c r="CG829" s="253"/>
      <c r="CH829" s="253"/>
      <c r="CI829" s="253"/>
      <c r="CJ829" s="253"/>
      <c r="CK829" s="253"/>
      <c r="CL829" s="253"/>
      <c r="CM829" s="253"/>
      <c r="CN829" s="253"/>
      <c r="CO829" s="253"/>
      <c r="CP829" s="253"/>
      <c r="CQ829" s="253"/>
      <c r="CR829" s="253"/>
      <c r="CS829" s="253"/>
      <c r="CT829" s="253"/>
      <c r="CU829" s="253"/>
      <c r="CV829" s="253"/>
      <c r="CW829" s="253"/>
      <c r="CX829" s="253"/>
      <c r="CY829" s="253"/>
      <c r="CZ829" s="253"/>
      <c r="DA829" s="253"/>
      <c r="DB829" s="253"/>
      <c r="DC829" s="253"/>
      <c r="DD829" s="253"/>
      <c r="DE829" s="253"/>
      <c r="DF829" s="253"/>
      <c r="DG829" s="253"/>
      <c r="DH829" s="253"/>
      <c r="DI829" s="253"/>
      <c r="DJ829" s="253"/>
      <c r="DK829" s="253"/>
      <c r="DL829" s="253"/>
      <c r="DM829" s="253"/>
      <c r="DN829" s="253"/>
      <c r="DO829" s="253"/>
      <c r="DP829" s="253"/>
      <c r="DQ829" s="253"/>
      <c r="DR829" s="253"/>
      <c r="DS829" s="253"/>
      <c r="DT829" s="253"/>
      <c r="DU829" s="253"/>
      <c r="DV829" s="253"/>
      <c r="DW829" s="253"/>
      <c r="DX829" s="253"/>
      <c r="DY829" s="253"/>
      <c r="DZ829" s="253"/>
      <c r="EA829" s="253"/>
      <c r="EB829" s="253"/>
      <c r="EC829" s="253"/>
      <c r="ED829" s="253"/>
      <c r="EE829" s="253"/>
      <c r="EF829" s="253"/>
      <c r="EG829" s="253"/>
      <c r="EH829" s="253"/>
      <c r="EI829" s="253"/>
      <c r="EJ829" s="253"/>
      <c r="EK829" s="253"/>
      <c r="EL829" s="253"/>
      <c r="EM829" s="253"/>
      <c r="EN829" s="253"/>
      <c r="EO829" s="253"/>
      <c r="EP829" s="253"/>
      <c r="EQ829" s="253"/>
      <c r="ER829" s="253"/>
      <c r="ES829" s="253"/>
      <c r="ET829" s="253"/>
      <c r="EU829" s="253"/>
      <c r="EV829" s="253"/>
      <c r="EW829" s="253"/>
      <c r="EX829" s="253"/>
      <c r="EY829" s="253"/>
      <c r="EZ829" s="253"/>
      <c r="FA829" s="253"/>
      <c r="FB829" s="253"/>
      <c r="FC829" s="253"/>
      <c r="FD829" s="253"/>
      <c r="FE829" s="253"/>
      <c r="FF829" s="253"/>
      <c r="FG829" s="253"/>
      <c r="FH829" s="253"/>
      <c r="FI829" s="253"/>
      <c r="FJ829" s="253"/>
      <c r="FK829" s="253"/>
      <c r="FL829" s="253"/>
      <c r="FM829" s="253"/>
      <c r="FN829" s="253"/>
      <c r="FO829" s="253"/>
      <c r="FP829" s="253"/>
      <c r="FQ829" s="253"/>
      <c r="FR829" s="253"/>
      <c r="FS829" s="253"/>
      <c r="FT829" s="253"/>
      <c r="FU829" s="253"/>
      <c r="FV829" s="253"/>
      <c r="FW829" s="253"/>
      <c r="FX829" s="253"/>
      <c r="FY829" s="253"/>
      <c r="FZ829" s="253"/>
      <c r="GA829" s="253"/>
      <c r="GB829" s="253"/>
      <c r="GC829" s="253"/>
      <c r="GD829" s="253"/>
      <c r="GE829" s="253"/>
      <c r="GF829" s="253"/>
      <c r="GG829" s="253"/>
      <c r="GH829" s="253"/>
      <c r="GI829" s="253"/>
      <c r="GJ829" s="253"/>
      <c r="GK829" s="253"/>
      <c r="GL829" s="253"/>
      <c r="GM829" s="253"/>
      <c r="GN829" s="253"/>
      <c r="GO829" s="253"/>
      <c r="GP829" s="253"/>
      <c r="GQ829" s="253"/>
      <c r="GR829" s="253"/>
      <c r="GS829" s="253"/>
      <c r="GT829" s="253"/>
      <c r="GU829" s="253"/>
      <c r="GV829" s="253"/>
      <c r="GW829" s="253"/>
      <c r="GX829" s="253"/>
      <c r="GY829" s="253"/>
      <c r="GZ829" s="253"/>
      <c r="HA829" s="253"/>
      <c r="HB829" s="253"/>
      <c r="HC829" s="253"/>
      <c r="HD829" s="253"/>
      <c r="HE829" s="253"/>
      <c r="HF829" s="253"/>
      <c r="HG829" s="253"/>
      <c r="HH829" s="253"/>
      <c r="HI829" s="253"/>
      <c r="HJ829" s="253"/>
      <c r="HK829" s="253"/>
      <c r="HL829" s="253"/>
      <c r="HM829" s="253"/>
      <c r="HN829" s="253"/>
      <c r="HO829" s="253"/>
      <c r="HP829" s="253"/>
      <c r="HQ829" s="253"/>
      <c r="HR829" s="253"/>
      <c r="HS829" s="253"/>
      <c r="HT829" s="253"/>
      <c r="HU829" s="253"/>
      <c r="HV829" s="253"/>
      <c r="HW829" s="253"/>
      <c r="HX829" s="253"/>
      <c r="HY829" s="253"/>
      <c r="HZ829" s="253"/>
      <c r="IA829" s="253"/>
      <c r="IB829" s="253"/>
      <c r="IC829" s="253"/>
      <c r="ID829" s="253"/>
      <c r="IE829" s="253"/>
      <c r="IF829" s="253"/>
      <c r="IG829" s="253"/>
      <c r="IH829" s="253"/>
      <c r="II829" s="253"/>
      <c r="IJ829" s="253"/>
      <c r="IK829" s="253"/>
      <c r="IL829" s="253"/>
      <c r="IM829" s="253"/>
      <c r="IN829" s="253"/>
      <c r="IO829" s="253"/>
      <c r="IP829" s="253"/>
      <c r="IQ829" s="253"/>
      <c r="IR829" s="253"/>
      <c r="IS829" s="253"/>
      <c r="IT829" s="253"/>
      <c r="IU829" s="253"/>
      <c r="IV829" s="253"/>
      <c r="IW829" s="253"/>
      <c r="IX829" s="253"/>
      <c r="IY829" s="253"/>
      <c r="IZ829" s="253"/>
      <c r="JA829" s="253"/>
      <c r="JB829" s="253"/>
      <c r="JC829" s="253"/>
      <c r="JD829" s="253"/>
      <c r="JE829" s="253"/>
      <c r="JF829" s="253"/>
      <c r="JG829" s="253"/>
      <c r="JH829" s="253"/>
      <c r="JI829" s="253"/>
      <c r="JJ829" s="253"/>
      <c r="JK829" s="253"/>
      <c r="JL829" s="253"/>
      <c r="JM829" s="253"/>
      <c r="JN829" s="253"/>
      <c r="JO829" s="253"/>
      <c r="JP829" s="253"/>
      <c r="JQ829" s="253"/>
      <c r="JR829" s="253"/>
      <c r="JS829" s="253"/>
      <c r="JT829" s="253"/>
      <c r="JU829" s="253"/>
    </row>
    <row r="830" spans="1:281" s="252" customFormat="1" ht="15" customHeight="1" x14ac:dyDescent="0.25">
      <c r="A830" s="253"/>
      <c r="B830" s="253"/>
      <c r="C830" s="253"/>
      <c r="D830" s="253"/>
      <c r="E830" s="253"/>
      <c r="F830" s="253"/>
      <c r="G830" s="253"/>
      <c r="H830" s="253"/>
      <c r="I830" s="253"/>
      <c r="J830" s="253"/>
      <c r="K830" s="253"/>
      <c r="L830" s="253"/>
      <c r="M830" s="253"/>
      <c r="N830" s="253"/>
      <c r="O830" s="253"/>
      <c r="P830" s="253"/>
      <c r="Q830" s="253"/>
      <c r="R830" s="253"/>
      <c r="S830" s="253"/>
      <c r="T830" s="253"/>
      <c r="U830" s="253" t="s">
        <v>984</v>
      </c>
      <c r="V830" s="253"/>
      <c r="W830" s="253"/>
      <c r="X830" s="253"/>
      <c r="Y830" s="253"/>
      <c r="Z830" s="253"/>
      <c r="AA830" s="253"/>
      <c r="AB830" s="253"/>
      <c r="AC830" s="253" t="s">
        <v>329</v>
      </c>
      <c r="AD830" s="253"/>
      <c r="AE830" s="253"/>
      <c r="AF830" s="253"/>
      <c r="AG830" s="253"/>
      <c r="AH830" s="253"/>
      <c r="AI830" s="253"/>
      <c r="AJ830" s="253"/>
      <c r="AK830" s="253"/>
      <c r="AL830" s="253"/>
      <c r="AM830" s="253"/>
      <c r="AN830" s="253"/>
      <c r="AO830" s="253"/>
      <c r="AP830" s="253"/>
      <c r="AQ830" s="253"/>
      <c r="AR830" s="253"/>
      <c r="AS830" s="253"/>
      <c r="AT830" s="253"/>
      <c r="AU830" s="253"/>
      <c r="AV830" s="253"/>
      <c r="AW830" s="253"/>
      <c r="AX830" s="253"/>
      <c r="AY830" s="253"/>
      <c r="AZ830" s="253"/>
      <c r="BA830" s="253"/>
      <c r="BB830" s="253"/>
      <c r="BC830" s="253"/>
      <c r="BD830" s="253"/>
      <c r="BE830" s="253"/>
      <c r="BF830" s="253"/>
      <c r="BG830" s="253"/>
      <c r="BH830" s="253"/>
      <c r="BI830" s="253"/>
      <c r="BJ830" s="253"/>
      <c r="BK830" s="253"/>
      <c r="BL830" s="253"/>
      <c r="BM830" s="253"/>
      <c r="BN830" s="253"/>
      <c r="BO830" s="253"/>
      <c r="BP830" s="253"/>
      <c r="BQ830" s="253"/>
      <c r="BR830" s="253"/>
      <c r="BS830" s="253"/>
      <c r="BT830" s="253"/>
      <c r="BU830" s="253"/>
      <c r="BV830" s="253"/>
      <c r="BW830" s="253"/>
      <c r="BX830" s="253"/>
      <c r="BY830" s="253"/>
      <c r="BZ830" s="253"/>
      <c r="CA830" s="253"/>
      <c r="CB830" s="253"/>
      <c r="CC830" s="253"/>
      <c r="CD830" s="253"/>
      <c r="CE830" s="253"/>
      <c r="CF830" s="253"/>
      <c r="CG830" s="253"/>
      <c r="CH830" s="253"/>
      <c r="CI830" s="253"/>
      <c r="CJ830" s="253"/>
      <c r="CK830" s="253"/>
      <c r="CL830" s="253"/>
      <c r="CM830" s="253"/>
      <c r="CN830" s="253"/>
      <c r="CO830" s="253"/>
      <c r="CP830" s="253"/>
      <c r="CQ830" s="253"/>
      <c r="CR830" s="253"/>
      <c r="CS830" s="253"/>
      <c r="CT830" s="253"/>
      <c r="CU830" s="253"/>
      <c r="CV830" s="253"/>
      <c r="CW830" s="253"/>
      <c r="CX830" s="253"/>
      <c r="CY830" s="253"/>
      <c r="CZ830" s="253"/>
      <c r="DA830" s="253"/>
      <c r="DB830" s="253"/>
      <c r="DC830" s="253"/>
      <c r="DD830" s="253"/>
      <c r="DE830" s="253"/>
      <c r="DF830" s="253"/>
      <c r="DG830" s="253"/>
      <c r="DH830" s="253"/>
      <c r="DI830" s="253"/>
      <c r="DJ830" s="253"/>
      <c r="DK830" s="253"/>
      <c r="DL830" s="253"/>
      <c r="DM830" s="253"/>
      <c r="DN830" s="253"/>
      <c r="DO830" s="253"/>
      <c r="DP830" s="253"/>
      <c r="DQ830" s="253"/>
      <c r="DR830" s="253"/>
      <c r="DS830" s="253"/>
      <c r="DT830" s="253"/>
      <c r="DU830" s="253"/>
      <c r="DV830" s="253"/>
      <c r="DW830" s="253"/>
      <c r="DX830" s="253"/>
      <c r="DY830" s="253"/>
      <c r="DZ830" s="253"/>
      <c r="EA830" s="253"/>
      <c r="EB830" s="253"/>
      <c r="EC830" s="253"/>
      <c r="ED830" s="253"/>
      <c r="EE830" s="253"/>
      <c r="EF830" s="253"/>
      <c r="EG830" s="253"/>
      <c r="EH830" s="253"/>
      <c r="EI830" s="253"/>
      <c r="EJ830" s="253"/>
      <c r="EK830" s="253"/>
      <c r="EL830" s="253"/>
      <c r="EM830" s="253"/>
      <c r="EN830" s="253"/>
      <c r="EO830" s="253"/>
      <c r="EP830" s="253"/>
      <c r="EQ830" s="253"/>
      <c r="ER830" s="253"/>
      <c r="ES830" s="253"/>
      <c r="ET830" s="253"/>
      <c r="EU830" s="253"/>
      <c r="EV830" s="253"/>
      <c r="EW830" s="253"/>
      <c r="EX830" s="253"/>
      <c r="EY830" s="253"/>
      <c r="EZ830" s="253"/>
      <c r="FA830" s="253"/>
      <c r="FB830" s="253"/>
      <c r="FC830" s="253"/>
      <c r="FD830" s="253"/>
      <c r="FE830" s="253"/>
      <c r="FF830" s="253"/>
      <c r="FG830" s="253"/>
      <c r="FH830" s="253"/>
      <c r="FI830" s="253"/>
      <c r="FJ830" s="253"/>
      <c r="FK830" s="253"/>
      <c r="FL830" s="253"/>
      <c r="FM830" s="253"/>
      <c r="FN830" s="253"/>
      <c r="FO830" s="253"/>
      <c r="FP830" s="253"/>
      <c r="FQ830" s="253"/>
      <c r="FR830" s="253"/>
      <c r="FS830" s="253"/>
      <c r="FT830" s="253"/>
      <c r="FU830" s="253"/>
      <c r="FV830" s="253"/>
      <c r="FW830" s="253"/>
      <c r="FX830" s="253"/>
      <c r="FY830" s="253"/>
      <c r="FZ830" s="253"/>
      <c r="GA830" s="253"/>
      <c r="GB830" s="253"/>
      <c r="GC830" s="253"/>
      <c r="GD830" s="253"/>
      <c r="GE830" s="253"/>
      <c r="GF830" s="253"/>
      <c r="GG830" s="253"/>
      <c r="GH830" s="253"/>
      <c r="GI830" s="253"/>
      <c r="GJ830" s="253"/>
      <c r="GK830" s="253"/>
      <c r="GL830" s="253"/>
      <c r="GM830" s="253"/>
      <c r="GN830" s="253"/>
      <c r="GO830" s="253"/>
      <c r="GP830" s="253"/>
      <c r="GQ830" s="253"/>
      <c r="GR830" s="253"/>
      <c r="GS830" s="253"/>
      <c r="GT830" s="253"/>
      <c r="GU830" s="253"/>
      <c r="GV830" s="253"/>
      <c r="GW830" s="253"/>
      <c r="GX830" s="253"/>
      <c r="GY830" s="253"/>
      <c r="GZ830" s="253"/>
      <c r="HA830" s="253"/>
      <c r="HB830" s="253"/>
      <c r="HC830" s="253"/>
      <c r="HD830" s="253"/>
      <c r="HE830" s="253"/>
      <c r="HF830" s="253"/>
      <c r="HG830" s="253"/>
      <c r="HH830" s="253"/>
      <c r="HI830" s="253"/>
      <c r="HJ830" s="253"/>
      <c r="HK830" s="253"/>
      <c r="HL830" s="253"/>
      <c r="HM830" s="253"/>
      <c r="HN830" s="253"/>
      <c r="HO830" s="253"/>
      <c r="HP830" s="253"/>
      <c r="HQ830" s="253"/>
      <c r="HR830" s="253"/>
      <c r="HS830" s="253"/>
      <c r="HT830" s="253"/>
      <c r="HU830" s="253"/>
      <c r="HV830" s="253"/>
      <c r="HW830" s="253"/>
      <c r="HX830" s="253"/>
      <c r="HY830" s="253"/>
      <c r="HZ830" s="253"/>
      <c r="IA830" s="253"/>
      <c r="IB830" s="253"/>
      <c r="IC830" s="253"/>
      <c r="ID830" s="253"/>
      <c r="IE830" s="253"/>
      <c r="IF830" s="253"/>
      <c r="IG830" s="253"/>
      <c r="IH830" s="253"/>
      <c r="II830" s="253"/>
      <c r="IJ830" s="253"/>
      <c r="IK830" s="253"/>
      <c r="IL830" s="253"/>
      <c r="IM830" s="253"/>
      <c r="IN830" s="253"/>
      <c r="IO830" s="253"/>
      <c r="IP830" s="253"/>
      <c r="IQ830" s="253"/>
      <c r="IR830" s="253"/>
      <c r="IS830" s="253"/>
      <c r="IT830" s="253"/>
      <c r="IU830" s="253"/>
      <c r="IV830" s="253"/>
      <c r="IW830" s="253"/>
      <c r="IX830" s="253"/>
      <c r="IY830" s="253"/>
      <c r="IZ830" s="253"/>
      <c r="JA830" s="253"/>
      <c r="JB830" s="253"/>
      <c r="JC830" s="253"/>
      <c r="JD830" s="253"/>
      <c r="JE830" s="253"/>
      <c r="JF830" s="253"/>
      <c r="JG830" s="253"/>
      <c r="JH830" s="253"/>
      <c r="JI830" s="253"/>
      <c r="JJ830" s="253"/>
      <c r="JK830" s="253"/>
      <c r="JL830" s="253"/>
      <c r="JM830" s="253"/>
      <c r="JN830" s="253"/>
      <c r="JO830" s="253"/>
      <c r="JP830" s="253"/>
      <c r="JQ830" s="253"/>
      <c r="JR830" s="253"/>
      <c r="JS830" s="253"/>
      <c r="JT830" s="253"/>
      <c r="JU830" s="253"/>
    </row>
    <row r="831" spans="1:281" s="252" customFormat="1" ht="15" customHeight="1" x14ac:dyDescent="0.25">
      <c r="A831" s="253"/>
      <c r="B831" s="253"/>
      <c r="C831" s="253"/>
      <c r="D831" s="253"/>
      <c r="E831" s="253"/>
      <c r="F831" s="253"/>
      <c r="G831" s="253"/>
      <c r="H831" s="253"/>
      <c r="I831" s="253"/>
      <c r="J831" s="253"/>
      <c r="K831" s="253"/>
      <c r="L831" s="253"/>
      <c r="M831" s="253"/>
      <c r="N831" s="253"/>
      <c r="O831" s="253"/>
      <c r="P831" s="253"/>
      <c r="Q831" s="253"/>
      <c r="R831" s="253"/>
      <c r="S831" s="253"/>
      <c r="T831" s="253"/>
      <c r="U831" s="253" t="s">
        <v>985</v>
      </c>
      <c r="V831" s="253"/>
      <c r="W831" s="253"/>
      <c r="X831" s="253"/>
      <c r="Y831" s="253"/>
      <c r="Z831" s="253"/>
      <c r="AA831" s="253"/>
      <c r="AB831" s="253"/>
      <c r="AC831" s="253" t="s">
        <v>323</v>
      </c>
      <c r="AD831" s="253"/>
      <c r="AE831" s="253"/>
      <c r="AF831" s="253"/>
      <c r="AG831" s="253"/>
      <c r="AH831" s="253"/>
      <c r="AI831" s="253"/>
      <c r="AJ831" s="253"/>
      <c r="AK831" s="253"/>
      <c r="AL831" s="253"/>
      <c r="AM831" s="253"/>
      <c r="AN831" s="253"/>
      <c r="AO831" s="253"/>
      <c r="AP831" s="253"/>
      <c r="AQ831" s="253"/>
      <c r="AR831" s="253"/>
      <c r="AS831" s="253"/>
      <c r="AT831" s="253"/>
      <c r="AU831" s="253"/>
      <c r="AV831" s="253"/>
      <c r="AW831" s="253"/>
      <c r="AX831" s="253"/>
      <c r="AY831" s="253"/>
      <c r="AZ831" s="253"/>
      <c r="BA831" s="253"/>
      <c r="BB831" s="253"/>
      <c r="BC831" s="253"/>
      <c r="BD831" s="253"/>
      <c r="BE831" s="253"/>
      <c r="BF831" s="253"/>
      <c r="BG831" s="253"/>
      <c r="BH831" s="253"/>
      <c r="BI831" s="253"/>
      <c r="BJ831" s="253"/>
      <c r="BK831" s="253"/>
      <c r="BL831" s="253"/>
      <c r="BM831" s="253"/>
      <c r="BN831" s="253"/>
      <c r="BO831" s="253"/>
      <c r="BP831" s="253"/>
      <c r="BQ831" s="253"/>
      <c r="BR831" s="253"/>
      <c r="BS831" s="253"/>
      <c r="BT831" s="253"/>
      <c r="BU831" s="253"/>
      <c r="BV831" s="253"/>
      <c r="BW831" s="253"/>
      <c r="BX831" s="253"/>
      <c r="BY831" s="253"/>
      <c r="BZ831" s="253"/>
      <c r="CA831" s="253"/>
      <c r="CB831" s="253"/>
      <c r="CC831" s="253"/>
      <c r="CD831" s="253"/>
      <c r="CE831" s="253"/>
      <c r="CF831" s="253"/>
      <c r="CG831" s="253"/>
      <c r="CH831" s="253"/>
      <c r="CI831" s="253"/>
      <c r="CJ831" s="253"/>
      <c r="CK831" s="253"/>
      <c r="CL831" s="253"/>
      <c r="CM831" s="253"/>
      <c r="CN831" s="253"/>
      <c r="CO831" s="253"/>
      <c r="CP831" s="253"/>
      <c r="CQ831" s="253"/>
      <c r="CR831" s="253"/>
      <c r="CS831" s="253"/>
      <c r="CT831" s="253"/>
      <c r="CU831" s="253"/>
      <c r="CV831" s="253"/>
      <c r="CW831" s="253"/>
      <c r="CX831" s="253"/>
      <c r="CY831" s="253"/>
      <c r="CZ831" s="253"/>
      <c r="DA831" s="253"/>
      <c r="DB831" s="253"/>
      <c r="DC831" s="253"/>
      <c r="DD831" s="253"/>
      <c r="DE831" s="253"/>
      <c r="DF831" s="253"/>
      <c r="DG831" s="253"/>
      <c r="DH831" s="253"/>
      <c r="DI831" s="253"/>
      <c r="DJ831" s="253"/>
      <c r="DK831" s="253"/>
      <c r="DL831" s="253"/>
      <c r="DM831" s="253"/>
      <c r="DN831" s="253"/>
      <c r="DO831" s="253"/>
      <c r="DP831" s="253"/>
      <c r="DQ831" s="253"/>
      <c r="DR831" s="253"/>
      <c r="DS831" s="253"/>
      <c r="DT831" s="253"/>
      <c r="DU831" s="253"/>
      <c r="DV831" s="253"/>
      <c r="DW831" s="253"/>
      <c r="DX831" s="253"/>
      <c r="DY831" s="253"/>
      <c r="DZ831" s="253"/>
      <c r="EA831" s="253"/>
      <c r="EB831" s="253"/>
      <c r="EC831" s="253"/>
      <c r="ED831" s="253"/>
      <c r="EE831" s="253"/>
      <c r="EF831" s="253"/>
      <c r="EG831" s="253"/>
      <c r="EH831" s="253"/>
      <c r="EI831" s="253"/>
      <c r="EJ831" s="253"/>
      <c r="EK831" s="253"/>
      <c r="EL831" s="253"/>
      <c r="EM831" s="253"/>
      <c r="EN831" s="253"/>
      <c r="EO831" s="253"/>
      <c r="EP831" s="253"/>
      <c r="EQ831" s="253"/>
      <c r="ER831" s="253"/>
      <c r="ES831" s="253"/>
      <c r="ET831" s="253"/>
      <c r="EU831" s="253"/>
      <c r="EV831" s="253"/>
      <c r="EW831" s="253"/>
      <c r="EX831" s="253"/>
      <c r="EY831" s="253"/>
      <c r="EZ831" s="253"/>
      <c r="FA831" s="253"/>
      <c r="FB831" s="253"/>
      <c r="FC831" s="253"/>
      <c r="FD831" s="253"/>
      <c r="FE831" s="253"/>
      <c r="FF831" s="253"/>
      <c r="FG831" s="253"/>
      <c r="FH831" s="253"/>
      <c r="FI831" s="253"/>
      <c r="FJ831" s="253"/>
      <c r="FK831" s="253"/>
      <c r="FL831" s="253"/>
      <c r="FM831" s="253"/>
      <c r="FN831" s="253"/>
      <c r="FO831" s="253"/>
      <c r="FP831" s="253"/>
      <c r="FQ831" s="253"/>
      <c r="FR831" s="253"/>
      <c r="FS831" s="253"/>
      <c r="FT831" s="253"/>
      <c r="FU831" s="253"/>
      <c r="FV831" s="253"/>
      <c r="FW831" s="253"/>
      <c r="FX831" s="253"/>
      <c r="FY831" s="253"/>
      <c r="FZ831" s="253"/>
      <c r="GA831" s="253"/>
      <c r="GB831" s="253"/>
      <c r="GC831" s="253"/>
      <c r="GD831" s="253"/>
      <c r="GE831" s="253"/>
      <c r="GF831" s="253"/>
      <c r="GG831" s="253"/>
      <c r="GH831" s="253"/>
      <c r="GI831" s="253"/>
      <c r="GJ831" s="253"/>
      <c r="GK831" s="253"/>
      <c r="GL831" s="253"/>
      <c r="GM831" s="253"/>
      <c r="GN831" s="253"/>
      <c r="GO831" s="253"/>
      <c r="GP831" s="253"/>
      <c r="GQ831" s="253"/>
      <c r="GR831" s="253"/>
      <c r="GS831" s="253"/>
      <c r="GT831" s="253"/>
      <c r="GU831" s="253"/>
      <c r="GV831" s="253"/>
      <c r="GW831" s="253"/>
      <c r="GX831" s="253"/>
      <c r="GY831" s="253"/>
      <c r="GZ831" s="253"/>
      <c r="HA831" s="253"/>
      <c r="HB831" s="253"/>
      <c r="HC831" s="253"/>
      <c r="HD831" s="253"/>
      <c r="HE831" s="253"/>
      <c r="HF831" s="253"/>
      <c r="HG831" s="253"/>
      <c r="HH831" s="253"/>
      <c r="HI831" s="253"/>
      <c r="HJ831" s="253"/>
      <c r="HK831" s="253"/>
      <c r="HL831" s="253"/>
      <c r="HM831" s="253"/>
      <c r="HN831" s="253"/>
      <c r="HO831" s="253"/>
      <c r="HP831" s="253"/>
      <c r="HQ831" s="253"/>
      <c r="HR831" s="253"/>
      <c r="HS831" s="253"/>
      <c r="HT831" s="253"/>
      <c r="HU831" s="253"/>
      <c r="HV831" s="253"/>
      <c r="HW831" s="253"/>
      <c r="HX831" s="253"/>
      <c r="HY831" s="253"/>
      <c r="HZ831" s="253"/>
      <c r="IA831" s="253"/>
      <c r="IB831" s="253"/>
      <c r="IC831" s="253"/>
      <c r="ID831" s="253"/>
      <c r="IE831" s="253"/>
      <c r="IF831" s="253"/>
      <c r="IG831" s="253"/>
      <c r="IH831" s="253"/>
      <c r="II831" s="253"/>
      <c r="IJ831" s="253"/>
      <c r="IK831" s="253"/>
      <c r="IL831" s="253"/>
      <c r="IM831" s="253"/>
      <c r="IN831" s="253"/>
      <c r="IO831" s="253"/>
      <c r="IP831" s="253"/>
      <c r="IQ831" s="253"/>
      <c r="IR831" s="253"/>
      <c r="IS831" s="253"/>
      <c r="IT831" s="253"/>
      <c r="IU831" s="253"/>
      <c r="IV831" s="253"/>
      <c r="IW831" s="253"/>
      <c r="IX831" s="253"/>
      <c r="IY831" s="253"/>
      <c r="IZ831" s="253"/>
      <c r="JA831" s="253"/>
      <c r="JB831" s="253"/>
      <c r="JC831" s="253"/>
      <c r="JD831" s="253"/>
      <c r="JE831" s="253"/>
      <c r="JF831" s="253"/>
      <c r="JG831" s="253"/>
      <c r="JH831" s="253"/>
      <c r="JI831" s="253"/>
      <c r="JJ831" s="253"/>
      <c r="JK831" s="253"/>
      <c r="JL831" s="253"/>
      <c r="JM831" s="253"/>
      <c r="JN831" s="253"/>
      <c r="JO831" s="253"/>
      <c r="JP831" s="253"/>
      <c r="JQ831" s="253"/>
      <c r="JR831" s="253"/>
      <c r="JS831" s="253"/>
      <c r="JT831" s="253"/>
      <c r="JU831" s="253"/>
    </row>
    <row r="832" spans="1:281" s="252" customFormat="1" ht="15" customHeight="1" x14ac:dyDescent="0.25">
      <c r="A832" s="253"/>
      <c r="B832" s="253"/>
      <c r="C832" s="253"/>
      <c r="D832" s="253"/>
      <c r="E832" s="253"/>
      <c r="F832" s="253"/>
      <c r="G832" s="253"/>
      <c r="H832" s="253"/>
      <c r="I832" s="253"/>
      <c r="J832" s="253"/>
      <c r="K832" s="253"/>
      <c r="L832" s="253"/>
      <c r="M832" s="253"/>
      <c r="N832" s="253"/>
      <c r="O832" s="253"/>
      <c r="P832" s="253"/>
      <c r="Q832" s="253"/>
      <c r="R832" s="253"/>
      <c r="S832" s="253"/>
      <c r="T832" s="253"/>
      <c r="U832" s="253" t="s">
        <v>986</v>
      </c>
      <c r="V832" s="253"/>
      <c r="W832" s="253"/>
      <c r="X832" s="253"/>
      <c r="Y832" s="253"/>
      <c r="Z832" s="253"/>
      <c r="AA832" s="253"/>
      <c r="AB832" s="253"/>
      <c r="AC832" s="253" t="s">
        <v>332</v>
      </c>
      <c r="AD832" s="253"/>
      <c r="AE832" s="253"/>
      <c r="AF832" s="253"/>
      <c r="AG832" s="253"/>
      <c r="AH832" s="253"/>
      <c r="AI832" s="253"/>
      <c r="AJ832" s="253"/>
      <c r="AK832" s="253"/>
      <c r="AL832" s="253"/>
      <c r="AM832" s="253"/>
      <c r="AN832" s="253"/>
      <c r="AO832" s="253"/>
      <c r="AP832" s="253"/>
      <c r="AQ832" s="253"/>
      <c r="AR832" s="253"/>
      <c r="AS832" s="253"/>
      <c r="AT832" s="253"/>
      <c r="AU832" s="253"/>
      <c r="AV832" s="253"/>
      <c r="AW832" s="253"/>
      <c r="AX832" s="253"/>
      <c r="AY832" s="253"/>
      <c r="AZ832" s="253"/>
      <c r="BA832" s="253"/>
      <c r="BB832" s="253"/>
      <c r="BC832" s="253"/>
      <c r="BD832" s="253"/>
      <c r="BE832" s="253"/>
      <c r="BF832" s="253"/>
      <c r="BG832" s="253"/>
      <c r="BH832" s="253"/>
      <c r="BI832" s="253"/>
      <c r="BJ832" s="253"/>
      <c r="BK832" s="253"/>
      <c r="BL832" s="253"/>
      <c r="BM832" s="253"/>
      <c r="BN832" s="253"/>
      <c r="BO832" s="253"/>
      <c r="BP832" s="253"/>
      <c r="BQ832" s="253"/>
      <c r="BR832" s="253"/>
      <c r="BS832" s="253"/>
      <c r="BT832" s="253"/>
      <c r="BU832" s="253"/>
      <c r="BV832" s="253"/>
      <c r="BW832" s="253"/>
      <c r="BX832" s="253"/>
      <c r="BY832" s="253"/>
      <c r="BZ832" s="253"/>
      <c r="CA832" s="253"/>
      <c r="CB832" s="253"/>
      <c r="CC832" s="253"/>
      <c r="CD832" s="253"/>
      <c r="CE832" s="253"/>
      <c r="CF832" s="253"/>
      <c r="CG832" s="253"/>
      <c r="CH832" s="253"/>
      <c r="CI832" s="253"/>
      <c r="CJ832" s="253"/>
      <c r="CK832" s="253"/>
      <c r="CL832" s="253"/>
      <c r="CM832" s="253"/>
      <c r="CN832" s="253"/>
      <c r="CO832" s="253"/>
      <c r="CP832" s="253"/>
      <c r="CQ832" s="253"/>
      <c r="CR832" s="253"/>
      <c r="CS832" s="253"/>
      <c r="CT832" s="253"/>
      <c r="CU832" s="253"/>
      <c r="CV832" s="253"/>
      <c r="CW832" s="253"/>
      <c r="CX832" s="253"/>
      <c r="CY832" s="253"/>
      <c r="CZ832" s="253"/>
      <c r="DA832" s="253"/>
      <c r="DB832" s="253"/>
      <c r="DC832" s="253"/>
      <c r="DD832" s="253"/>
      <c r="DE832" s="253"/>
      <c r="DF832" s="253"/>
      <c r="DG832" s="253"/>
      <c r="DH832" s="253"/>
      <c r="DI832" s="253"/>
      <c r="DJ832" s="253"/>
      <c r="DK832" s="253"/>
      <c r="DL832" s="253"/>
      <c r="DM832" s="253"/>
      <c r="DN832" s="253"/>
      <c r="DO832" s="253"/>
      <c r="DP832" s="253"/>
      <c r="DQ832" s="253"/>
      <c r="DR832" s="253"/>
      <c r="DS832" s="253"/>
      <c r="DT832" s="253"/>
      <c r="DU832" s="253"/>
      <c r="DV832" s="253"/>
      <c r="DW832" s="253"/>
      <c r="DX832" s="253"/>
      <c r="DY832" s="253"/>
      <c r="DZ832" s="253"/>
      <c r="EA832" s="253"/>
      <c r="EB832" s="253"/>
      <c r="EC832" s="253"/>
      <c r="ED832" s="253"/>
      <c r="EE832" s="253"/>
      <c r="EF832" s="253"/>
      <c r="EG832" s="253"/>
      <c r="EH832" s="253"/>
      <c r="EI832" s="253"/>
      <c r="EJ832" s="253"/>
      <c r="EK832" s="253"/>
      <c r="EL832" s="253"/>
      <c r="EM832" s="253"/>
      <c r="EN832" s="253"/>
      <c r="EO832" s="253"/>
      <c r="EP832" s="253"/>
      <c r="EQ832" s="253"/>
      <c r="ER832" s="253"/>
      <c r="ES832" s="253"/>
      <c r="ET832" s="253"/>
      <c r="EU832" s="253"/>
      <c r="EV832" s="253"/>
      <c r="EW832" s="253"/>
      <c r="EX832" s="253"/>
      <c r="EY832" s="253"/>
      <c r="EZ832" s="253"/>
      <c r="FA832" s="253"/>
      <c r="FB832" s="253"/>
      <c r="FC832" s="253"/>
      <c r="FD832" s="253"/>
      <c r="FE832" s="253"/>
      <c r="FF832" s="253"/>
      <c r="FG832" s="253"/>
      <c r="FH832" s="253"/>
      <c r="FI832" s="253"/>
      <c r="FJ832" s="253"/>
      <c r="FK832" s="253"/>
      <c r="FL832" s="253"/>
      <c r="FM832" s="253"/>
      <c r="FN832" s="253"/>
      <c r="FO832" s="253"/>
      <c r="FP832" s="253"/>
      <c r="FQ832" s="253"/>
      <c r="FR832" s="253"/>
      <c r="FS832" s="253"/>
      <c r="FT832" s="253"/>
      <c r="FU832" s="253"/>
      <c r="FV832" s="253"/>
      <c r="FW832" s="253"/>
      <c r="FX832" s="253"/>
      <c r="FY832" s="253"/>
      <c r="FZ832" s="253"/>
      <c r="GA832" s="253"/>
      <c r="GB832" s="253"/>
      <c r="GC832" s="253"/>
      <c r="GD832" s="253"/>
      <c r="GE832" s="253"/>
      <c r="GF832" s="253"/>
      <c r="GG832" s="253"/>
      <c r="GH832" s="253"/>
      <c r="GI832" s="253"/>
      <c r="GJ832" s="253"/>
      <c r="GK832" s="253"/>
      <c r="GL832" s="253"/>
      <c r="GM832" s="253"/>
      <c r="GN832" s="253"/>
      <c r="GO832" s="253"/>
      <c r="GP832" s="253"/>
      <c r="GQ832" s="253"/>
      <c r="GR832" s="253"/>
      <c r="GS832" s="253"/>
      <c r="GT832" s="253"/>
      <c r="GU832" s="253"/>
      <c r="GV832" s="253"/>
      <c r="GW832" s="253"/>
      <c r="GX832" s="253"/>
      <c r="GY832" s="253"/>
      <c r="GZ832" s="253"/>
      <c r="HA832" s="253"/>
      <c r="HB832" s="253"/>
      <c r="HC832" s="253"/>
      <c r="HD832" s="253"/>
      <c r="HE832" s="253"/>
      <c r="HF832" s="253"/>
      <c r="HG832" s="253"/>
      <c r="HH832" s="253"/>
      <c r="HI832" s="253"/>
      <c r="HJ832" s="253"/>
      <c r="HK832" s="253"/>
      <c r="HL832" s="253"/>
      <c r="HM832" s="253"/>
      <c r="HN832" s="253"/>
      <c r="HO832" s="253"/>
      <c r="HP832" s="253"/>
      <c r="HQ832" s="253"/>
      <c r="HR832" s="253"/>
      <c r="HS832" s="253"/>
      <c r="HT832" s="253"/>
      <c r="HU832" s="253"/>
      <c r="HV832" s="253"/>
      <c r="HW832" s="253"/>
      <c r="HX832" s="253"/>
      <c r="HY832" s="253"/>
      <c r="HZ832" s="253"/>
      <c r="IA832" s="253"/>
      <c r="IB832" s="253"/>
      <c r="IC832" s="253"/>
      <c r="ID832" s="253"/>
      <c r="IE832" s="253"/>
      <c r="IF832" s="253"/>
      <c r="IG832" s="253"/>
      <c r="IH832" s="253"/>
      <c r="II832" s="253"/>
      <c r="IJ832" s="253"/>
      <c r="IK832" s="253"/>
      <c r="IL832" s="253"/>
      <c r="IM832" s="253"/>
      <c r="IN832" s="253"/>
      <c r="IO832" s="253"/>
      <c r="IP832" s="253"/>
      <c r="IQ832" s="253"/>
      <c r="IR832" s="253"/>
      <c r="IS832" s="253"/>
      <c r="IT832" s="253"/>
      <c r="IU832" s="253"/>
      <c r="IV832" s="253"/>
      <c r="IW832" s="253"/>
      <c r="IX832" s="253"/>
      <c r="IY832" s="253"/>
      <c r="IZ832" s="253"/>
      <c r="JA832" s="253"/>
      <c r="JB832" s="253"/>
      <c r="JC832" s="253"/>
      <c r="JD832" s="253"/>
      <c r="JE832" s="253"/>
      <c r="JF832" s="253"/>
      <c r="JG832" s="253"/>
      <c r="JH832" s="253"/>
      <c r="JI832" s="253"/>
      <c r="JJ832" s="253"/>
      <c r="JK832" s="253"/>
      <c r="JL832" s="253"/>
      <c r="JM832" s="253"/>
      <c r="JN832" s="253"/>
      <c r="JO832" s="253"/>
      <c r="JP832" s="253"/>
      <c r="JQ832" s="253"/>
      <c r="JR832" s="253"/>
      <c r="JS832" s="253"/>
      <c r="JT832" s="253"/>
      <c r="JU832" s="253"/>
    </row>
    <row r="833" spans="1:281" s="252" customFormat="1" ht="15" customHeight="1" x14ac:dyDescent="0.25">
      <c r="A833" s="253"/>
      <c r="B833" s="253"/>
      <c r="C833" s="253"/>
      <c r="D833" s="253"/>
      <c r="E833" s="253"/>
      <c r="F833" s="253"/>
      <c r="G833" s="253"/>
      <c r="H833" s="253"/>
      <c r="I833" s="253"/>
      <c r="J833" s="253"/>
      <c r="K833" s="253"/>
      <c r="L833" s="253"/>
      <c r="M833" s="253"/>
      <c r="N833" s="253"/>
      <c r="O833" s="253"/>
      <c r="P833" s="253"/>
      <c r="Q833" s="253"/>
      <c r="R833" s="253"/>
      <c r="S833" s="253"/>
      <c r="T833" s="253"/>
      <c r="U833" s="253" t="s">
        <v>987</v>
      </c>
      <c r="V833" s="253"/>
      <c r="W833" s="253"/>
      <c r="X833" s="253"/>
      <c r="Y833" s="253"/>
      <c r="Z833" s="253"/>
      <c r="AA833" s="253"/>
      <c r="AB833" s="253"/>
      <c r="AC833" s="253" t="s">
        <v>323</v>
      </c>
      <c r="AD833" s="253"/>
      <c r="AE833" s="253"/>
      <c r="AF833" s="253"/>
      <c r="AG833" s="253"/>
      <c r="AH833" s="253"/>
      <c r="AI833" s="253"/>
      <c r="AJ833" s="253"/>
      <c r="AK833" s="253"/>
      <c r="AL833" s="253"/>
      <c r="AM833" s="253"/>
      <c r="AN833" s="253"/>
      <c r="AO833" s="253"/>
      <c r="AP833" s="253"/>
      <c r="AQ833" s="253"/>
      <c r="AR833" s="253"/>
      <c r="AS833" s="253"/>
      <c r="AT833" s="253"/>
      <c r="AU833" s="253"/>
      <c r="AV833" s="253"/>
      <c r="AW833" s="253"/>
      <c r="AX833" s="253"/>
      <c r="AY833" s="253"/>
      <c r="AZ833" s="253"/>
      <c r="BA833" s="253"/>
      <c r="BB833" s="253"/>
      <c r="BC833" s="253"/>
      <c r="BD833" s="253"/>
      <c r="BE833" s="253"/>
      <c r="BF833" s="253"/>
      <c r="BG833" s="253"/>
      <c r="BH833" s="253"/>
      <c r="BI833" s="253"/>
      <c r="BJ833" s="253"/>
      <c r="BK833" s="253"/>
      <c r="BL833" s="253"/>
      <c r="BM833" s="253"/>
      <c r="BN833" s="253"/>
      <c r="BO833" s="253"/>
      <c r="BP833" s="253"/>
      <c r="BQ833" s="253"/>
      <c r="BR833" s="253"/>
      <c r="BS833" s="253"/>
      <c r="BT833" s="253"/>
      <c r="BU833" s="253"/>
      <c r="BV833" s="253"/>
      <c r="BW833" s="253"/>
      <c r="BX833" s="253"/>
      <c r="BY833" s="253"/>
      <c r="BZ833" s="253"/>
      <c r="CA833" s="253"/>
      <c r="CB833" s="253"/>
      <c r="CC833" s="253"/>
      <c r="CD833" s="253"/>
      <c r="CE833" s="253"/>
      <c r="CF833" s="253"/>
      <c r="CG833" s="253"/>
      <c r="CH833" s="253"/>
      <c r="CI833" s="253"/>
      <c r="CJ833" s="253"/>
      <c r="CK833" s="253"/>
      <c r="CL833" s="253"/>
      <c r="CM833" s="253"/>
      <c r="CN833" s="253"/>
      <c r="CO833" s="253"/>
      <c r="CP833" s="253"/>
      <c r="CQ833" s="253"/>
      <c r="CR833" s="253"/>
      <c r="CS833" s="253"/>
      <c r="CT833" s="253"/>
      <c r="CU833" s="253"/>
      <c r="CV833" s="253"/>
      <c r="CW833" s="253"/>
      <c r="CX833" s="253"/>
      <c r="CY833" s="253"/>
      <c r="CZ833" s="253"/>
      <c r="DA833" s="253"/>
      <c r="DB833" s="253"/>
      <c r="DC833" s="253"/>
      <c r="DD833" s="253"/>
      <c r="DE833" s="253"/>
      <c r="DF833" s="253"/>
      <c r="DG833" s="253"/>
      <c r="DH833" s="253"/>
      <c r="DI833" s="253"/>
      <c r="DJ833" s="253"/>
      <c r="DK833" s="253"/>
      <c r="DL833" s="253"/>
      <c r="DM833" s="253"/>
      <c r="DN833" s="253"/>
      <c r="DO833" s="253"/>
      <c r="DP833" s="253"/>
      <c r="DQ833" s="253"/>
      <c r="DR833" s="253"/>
      <c r="DS833" s="253"/>
      <c r="DT833" s="253"/>
      <c r="DU833" s="253"/>
      <c r="DV833" s="253"/>
      <c r="DW833" s="253"/>
      <c r="DX833" s="253"/>
      <c r="DY833" s="253"/>
      <c r="DZ833" s="253"/>
      <c r="EA833" s="253"/>
      <c r="EB833" s="253"/>
      <c r="EC833" s="253"/>
      <c r="ED833" s="253"/>
      <c r="EE833" s="253"/>
      <c r="EF833" s="253"/>
      <c r="EG833" s="253"/>
      <c r="EH833" s="253"/>
      <c r="EI833" s="253"/>
      <c r="EJ833" s="253"/>
      <c r="EK833" s="253"/>
      <c r="EL833" s="253"/>
      <c r="EM833" s="253"/>
      <c r="EN833" s="253"/>
      <c r="EO833" s="253"/>
      <c r="EP833" s="253"/>
      <c r="EQ833" s="253"/>
      <c r="ER833" s="253"/>
      <c r="ES833" s="253"/>
      <c r="ET833" s="253"/>
      <c r="EU833" s="253"/>
      <c r="EV833" s="253"/>
      <c r="EW833" s="253"/>
      <c r="EX833" s="253"/>
      <c r="EY833" s="253"/>
      <c r="EZ833" s="253"/>
      <c r="FA833" s="253"/>
      <c r="FB833" s="253"/>
      <c r="FC833" s="253"/>
      <c r="FD833" s="253"/>
      <c r="FE833" s="253"/>
      <c r="FF833" s="253"/>
      <c r="FG833" s="253"/>
      <c r="FH833" s="253"/>
      <c r="FI833" s="253"/>
      <c r="FJ833" s="253"/>
      <c r="FK833" s="253"/>
      <c r="FL833" s="253"/>
      <c r="FM833" s="253"/>
      <c r="FN833" s="253"/>
      <c r="FO833" s="253"/>
      <c r="FP833" s="253"/>
      <c r="FQ833" s="253"/>
      <c r="FR833" s="253"/>
      <c r="FS833" s="253"/>
      <c r="FT833" s="253"/>
      <c r="FU833" s="253"/>
      <c r="FV833" s="253"/>
      <c r="FW833" s="253"/>
      <c r="FX833" s="253"/>
      <c r="FY833" s="253"/>
      <c r="FZ833" s="253"/>
      <c r="GA833" s="253"/>
      <c r="GB833" s="253"/>
      <c r="GC833" s="253"/>
      <c r="GD833" s="253"/>
      <c r="GE833" s="253"/>
      <c r="GF833" s="253"/>
      <c r="GG833" s="253"/>
      <c r="GH833" s="253"/>
      <c r="GI833" s="253"/>
      <c r="GJ833" s="253"/>
      <c r="GK833" s="253"/>
      <c r="GL833" s="253"/>
      <c r="GM833" s="253"/>
      <c r="GN833" s="253"/>
      <c r="GO833" s="253"/>
      <c r="GP833" s="253"/>
      <c r="GQ833" s="253"/>
      <c r="GR833" s="253"/>
      <c r="GS833" s="253"/>
      <c r="GT833" s="253"/>
      <c r="GU833" s="253"/>
      <c r="GV833" s="253"/>
      <c r="GW833" s="253"/>
      <c r="GX833" s="253"/>
      <c r="GY833" s="253"/>
      <c r="GZ833" s="253"/>
      <c r="HA833" s="253"/>
      <c r="HB833" s="253"/>
      <c r="HC833" s="253"/>
      <c r="HD833" s="253"/>
      <c r="HE833" s="253"/>
      <c r="HF833" s="253"/>
      <c r="HG833" s="253"/>
      <c r="HH833" s="253"/>
      <c r="HI833" s="253"/>
      <c r="HJ833" s="253"/>
      <c r="HK833" s="253"/>
      <c r="HL833" s="253"/>
      <c r="HM833" s="253"/>
      <c r="HN833" s="253"/>
      <c r="HO833" s="253"/>
      <c r="HP833" s="253"/>
      <c r="HQ833" s="253"/>
      <c r="HR833" s="253"/>
      <c r="HS833" s="253"/>
      <c r="HT833" s="253"/>
      <c r="HU833" s="253"/>
      <c r="HV833" s="253"/>
      <c r="HW833" s="253"/>
      <c r="HX833" s="253"/>
      <c r="HY833" s="253"/>
      <c r="HZ833" s="253"/>
      <c r="IA833" s="253"/>
      <c r="IB833" s="253"/>
      <c r="IC833" s="253"/>
      <c r="ID833" s="253"/>
      <c r="IE833" s="253"/>
      <c r="IF833" s="253"/>
      <c r="IG833" s="253"/>
      <c r="IH833" s="253"/>
      <c r="II833" s="253"/>
      <c r="IJ833" s="253"/>
      <c r="IK833" s="253"/>
      <c r="IL833" s="253"/>
      <c r="IM833" s="253"/>
      <c r="IN833" s="253"/>
      <c r="IO833" s="253"/>
      <c r="IP833" s="253"/>
      <c r="IQ833" s="253"/>
      <c r="IR833" s="253"/>
      <c r="IS833" s="253"/>
      <c r="IT833" s="253"/>
      <c r="IU833" s="253"/>
      <c r="IV833" s="253"/>
      <c r="IW833" s="253"/>
      <c r="IX833" s="253"/>
      <c r="IY833" s="253"/>
      <c r="IZ833" s="253"/>
      <c r="JA833" s="253"/>
      <c r="JB833" s="253"/>
      <c r="JC833" s="253"/>
      <c r="JD833" s="253"/>
      <c r="JE833" s="253"/>
      <c r="JF833" s="253"/>
      <c r="JG833" s="253"/>
      <c r="JH833" s="253"/>
      <c r="JI833" s="253"/>
      <c r="JJ833" s="253"/>
      <c r="JK833" s="253"/>
      <c r="JL833" s="253"/>
      <c r="JM833" s="253"/>
      <c r="JN833" s="253"/>
      <c r="JO833" s="253"/>
      <c r="JP833" s="253"/>
      <c r="JQ833" s="253"/>
      <c r="JR833" s="253"/>
      <c r="JS833" s="253"/>
      <c r="JT833" s="253"/>
      <c r="JU833" s="253"/>
    </row>
    <row r="834" spans="1:281" s="252" customFormat="1" ht="15" customHeight="1" x14ac:dyDescent="0.25">
      <c r="A834" s="253"/>
      <c r="B834" s="253"/>
      <c r="C834" s="253"/>
      <c r="D834" s="253"/>
      <c r="E834" s="253"/>
      <c r="F834" s="253"/>
      <c r="G834" s="253"/>
      <c r="H834" s="253"/>
      <c r="I834" s="253"/>
      <c r="J834" s="253"/>
      <c r="K834" s="253"/>
      <c r="L834" s="253"/>
      <c r="M834" s="253"/>
      <c r="N834" s="253"/>
      <c r="O834" s="253"/>
      <c r="P834" s="253"/>
      <c r="Q834" s="253"/>
      <c r="R834" s="253"/>
      <c r="S834" s="253"/>
      <c r="T834" s="253"/>
      <c r="U834" s="253" t="s">
        <v>988</v>
      </c>
      <c r="V834" s="253"/>
      <c r="W834" s="253"/>
      <c r="X834" s="253"/>
      <c r="Y834" s="253"/>
      <c r="Z834" s="253"/>
      <c r="AA834" s="253"/>
      <c r="AB834" s="253"/>
      <c r="AC834" s="253" t="s">
        <v>320</v>
      </c>
      <c r="AD834" s="253"/>
      <c r="AE834" s="253"/>
      <c r="AF834" s="253"/>
      <c r="AG834" s="253"/>
      <c r="AH834" s="253"/>
      <c r="AI834" s="253"/>
      <c r="AJ834" s="253"/>
      <c r="AK834" s="253"/>
      <c r="AL834" s="253"/>
      <c r="AM834" s="253"/>
      <c r="AN834" s="253"/>
      <c r="AO834" s="253"/>
      <c r="AP834" s="253"/>
      <c r="AQ834" s="253"/>
      <c r="AR834" s="253"/>
      <c r="AS834" s="253"/>
      <c r="AT834" s="253"/>
      <c r="AU834" s="253"/>
      <c r="AV834" s="253"/>
      <c r="AW834" s="253"/>
      <c r="AX834" s="253"/>
      <c r="AY834" s="253"/>
      <c r="AZ834" s="253"/>
      <c r="BA834" s="253"/>
      <c r="BB834" s="253"/>
      <c r="BC834" s="253"/>
      <c r="BD834" s="253"/>
      <c r="BE834" s="253"/>
      <c r="BF834" s="253"/>
      <c r="BG834" s="253"/>
      <c r="BH834" s="253"/>
      <c r="BI834" s="253"/>
      <c r="BJ834" s="253"/>
      <c r="BK834" s="253"/>
      <c r="BL834" s="253"/>
      <c r="BM834" s="253"/>
      <c r="BN834" s="253"/>
      <c r="BO834" s="253"/>
      <c r="BP834" s="253"/>
      <c r="BQ834" s="253"/>
      <c r="BR834" s="253"/>
      <c r="BS834" s="253"/>
      <c r="BT834" s="253"/>
      <c r="BU834" s="253"/>
      <c r="BV834" s="253"/>
      <c r="BW834" s="253"/>
      <c r="BX834" s="253"/>
      <c r="BY834" s="253"/>
      <c r="BZ834" s="253"/>
      <c r="CA834" s="253"/>
      <c r="CB834" s="253"/>
      <c r="CC834" s="253"/>
      <c r="CD834" s="253"/>
      <c r="CE834" s="253"/>
      <c r="CF834" s="253"/>
      <c r="CG834" s="253"/>
      <c r="CH834" s="253"/>
      <c r="CI834" s="253"/>
      <c r="CJ834" s="253"/>
      <c r="CK834" s="253"/>
      <c r="CL834" s="253"/>
      <c r="CM834" s="253"/>
      <c r="CN834" s="253"/>
      <c r="CO834" s="253"/>
      <c r="CP834" s="253"/>
      <c r="CQ834" s="253"/>
      <c r="CR834" s="253"/>
      <c r="CS834" s="253"/>
      <c r="CT834" s="253"/>
      <c r="CU834" s="253"/>
      <c r="CV834" s="253"/>
      <c r="CW834" s="253"/>
      <c r="CX834" s="253"/>
      <c r="CY834" s="253"/>
      <c r="CZ834" s="253"/>
      <c r="DA834" s="253"/>
      <c r="DB834" s="253"/>
      <c r="DC834" s="253"/>
      <c r="DD834" s="253"/>
      <c r="DE834" s="253"/>
      <c r="DF834" s="253"/>
      <c r="DG834" s="253"/>
      <c r="DH834" s="253"/>
      <c r="DI834" s="253"/>
      <c r="DJ834" s="253"/>
      <c r="DK834" s="253"/>
      <c r="DL834" s="253"/>
      <c r="DM834" s="253"/>
      <c r="DN834" s="253"/>
      <c r="DO834" s="253"/>
      <c r="DP834" s="253"/>
      <c r="DQ834" s="253"/>
      <c r="DR834" s="253"/>
      <c r="DS834" s="253"/>
      <c r="DT834" s="253"/>
      <c r="DU834" s="253"/>
      <c r="DV834" s="253"/>
      <c r="DW834" s="253"/>
      <c r="DX834" s="253"/>
      <c r="DY834" s="253"/>
      <c r="DZ834" s="253"/>
      <c r="EA834" s="253"/>
      <c r="EB834" s="253"/>
      <c r="EC834" s="253"/>
      <c r="ED834" s="253"/>
      <c r="EE834" s="253"/>
      <c r="EF834" s="253"/>
      <c r="EG834" s="253"/>
      <c r="EH834" s="253"/>
      <c r="EI834" s="253"/>
      <c r="EJ834" s="253"/>
      <c r="EK834" s="253"/>
      <c r="EL834" s="253"/>
      <c r="EM834" s="253"/>
      <c r="EN834" s="253"/>
      <c r="EO834" s="253"/>
      <c r="EP834" s="253"/>
      <c r="EQ834" s="253"/>
      <c r="ER834" s="253"/>
      <c r="ES834" s="253"/>
      <c r="ET834" s="253"/>
      <c r="EU834" s="253"/>
      <c r="EV834" s="253"/>
      <c r="EW834" s="253"/>
      <c r="EX834" s="253"/>
      <c r="EY834" s="253"/>
      <c r="EZ834" s="253"/>
      <c r="FA834" s="253"/>
      <c r="FB834" s="253"/>
      <c r="FC834" s="253"/>
      <c r="FD834" s="253"/>
      <c r="FE834" s="253"/>
      <c r="FF834" s="253"/>
      <c r="FG834" s="253"/>
      <c r="FH834" s="253"/>
      <c r="FI834" s="253"/>
      <c r="FJ834" s="253"/>
      <c r="FK834" s="253"/>
      <c r="FL834" s="253"/>
      <c r="FM834" s="253"/>
      <c r="FN834" s="253"/>
      <c r="FO834" s="253"/>
      <c r="FP834" s="253"/>
      <c r="FQ834" s="253"/>
      <c r="FR834" s="253"/>
      <c r="FS834" s="253"/>
      <c r="FT834" s="253"/>
      <c r="FU834" s="253"/>
      <c r="FV834" s="253"/>
      <c r="FW834" s="253"/>
      <c r="FX834" s="253"/>
      <c r="FY834" s="253"/>
      <c r="FZ834" s="253"/>
      <c r="GA834" s="253"/>
      <c r="GB834" s="253"/>
      <c r="GC834" s="253"/>
      <c r="GD834" s="253"/>
      <c r="GE834" s="253"/>
      <c r="GF834" s="253"/>
      <c r="GG834" s="253"/>
      <c r="GH834" s="253"/>
      <c r="GI834" s="253"/>
      <c r="GJ834" s="253"/>
      <c r="GK834" s="253"/>
      <c r="GL834" s="253"/>
      <c r="GM834" s="253"/>
      <c r="GN834" s="253"/>
      <c r="GO834" s="253"/>
      <c r="GP834" s="253"/>
      <c r="GQ834" s="253"/>
      <c r="GR834" s="253"/>
      <c r="GS834" s="253"/>
      <c r="GT834" s="253"/>
      <c r="GU834" s="253"/>
      <c r="GV834" s="253"/>
      <c r="GW834" s="253"/>
      <c r="GX834" s="253"/>
      <c r="GY834" s="253"/>
      <c r="GZ834" s="253"/>
      <c r="HA834" s="253"/>
      <c r="HB834" s="253"/>
      <c r="HC834" s="253"/>
      <c r="HD834" s="253"/>
      <c r="HE834" s="253"/>
      <c r="HF834" s="253"/>
      <c r="HG834" s="253"/>
      <c r="HH834" s="253"/>
      <c r="HI834" s="253"/>
      <c r="HJ834" s="253"/>
      <c r="HK834" s="253"/>
      <c r="HL834" s="253"/>
      <c r="HM834" s="253"/>
      <c r="HN834" s="253"/>
      <c r="HO834" s="253"/>
      <c r="HP834" s="253"/>
      <c r="HQ834" s="253"/>
      <c r="HR834" s="253"/>
      <c r="HS834" s="253"/>
      <c r="HT834" s="253"/>
      <c r="HU834" s="253"/>
      <c r="HV834" s="253"/>
      <c r="HW834" s="253"/>
      <c r="HX834" s="253"/>
      <c r="HY834" s="253"/>
      <c r="HZ834" s="253"/>
      <c r="IA834" s="253"/>
      <c r="IB834" s="253"/>
      <c r="IC834" s="253"/>
      <c r="ID834" s="253"/>
      <c r="IE834" s="253"/>
      <c r="IF834" s="253"/>
      <c r="IG834" s="253"/>
      <c r="IH834" s="253"/>
      <c r="II834" s="253"/>
      <c r="IJ834" s="253"/>
      <c r="IK834" s="253"/>
      <c r="IL834" s="253"/>
      <c r="IM834" s="253"/>
      <c r="IN834" s="253"/>
      <c r="IO834" s="253"/>
      <c r="IP834" s="253"/>
      <c r="IQ834" s="253"/>
      <c r="IR834" s="253"/>
      <c r="IS834" s="253"/>
      <c r="IT834" s="253"/>
      <c r="IU834" s="253"/>
      <c r="IV834" s="253"/>
      <c r="IW834" s="253"/>
      <c r="IX834" s="253"/>
      <c r="IY834" s="253"/>
      <c r="IZ834" s="253"/>
      <c r="JA834" s="253"/>
      <c r="JB834" s="253"/>
      <c r="JC834" s="253"/>
      <c r="JD834" s="253"/>
      <c r="JE834" s="253"/>
      <c r="JF834" s="253"/>
      <c r="JG834" s="253"/>
      <c r="JH834" s="253"/>
      <c r="JI834" s="253"/>
      <c r="JJ834" s="253"/>
      <c r="JK834" s="253"/>
      <c r="JL834" s="253"/>
      <c r="JM834" s="253"/>
      <c r="JN834" s="253"/>
      <c r="JO834" s="253"/>
      <c r="JP834" s="253"/>
      <c r="JQ834" s="253"/>
      <c r="JR834" s="253"/>
      <c r="JS834" s="253"/>
      <c r="JT834" s="253"/>
      <c r="JU834" s="253"/>
    </row>
    <row r="835" spans="1:281" s="252" customFormat="1" ht="15" customHeight="1" x14ac:dyDescent="0.25">
      <c r="A835" s="253"/>
      <c r="B835" s="253"/>
      <c r="C835" s="253"/>
      <c r="D835" s="253"/>
      <c r="E835" s="253"/>
      <c r="F835" s="253"/>
      <c r="G835" s="253"/>
      <c r="H835" s="253"/>
      <c r="I835" s="253"/>
      <c r="J835" s="253"/>
      <c r="K835" s="253"/>
      <c r="L835" s="253"/>
      <c r="M835" s="253"/>
      <c r="N835" s="253"/>
      <c r="O835" s="253"/>
      <c r="P835" s="253"/>
      <c r="Q835" s="253"/>
      <c r="R835" s="253"/>
      <c r="S835" s="253"/>
      <c r="T835" s="253"/>
      <c r="U835" s="253" t="s">
        <v>989</v>
      </c>
      <c r="V835" s="253"/>
      <c r="W835" s="253"/>
      <c r="X835" s="253"/>
      <c r="Y835" s="253"/>
      <c r="Z835" s="253"/>
      <c r="AA835" s="253"/>
      <c r="AB835" s="253"/>
      <c r="AC835" s="253" t="s">
        <v>323</v>
      </c>
      <c r="AD835" s="253"/>
      <c r="AE835" s="253"/>
      <c r="AF835" s="253"/>
      <c r="AG835" s="253"/>
      <c r="AH835" s="253"/>
      <c r="AI835" s="253"/>
      <c r="AJ835" s="253"/>
      <c r="AK835" s="253"/>
      <c r="AL835" s="253"/>
      <c r="AM835" s="253"/>
      <c r="AN835" s="253"/>
      <c r="AO835" s="253"/>
      <c r="AP835" s="253"/>
      <c r="AQ835" s="253"/>
      <c r="AR835" s="253"/>
      <c r="AS835" s="253"/>
      <c r="AT835" s="253"/>
      <c r="AU835" s="253"/>
      <c r="AV835" s="253"/>
      <c r="AW835" s="253"/>
      <c r="AX835" s="253"/>
      <c r="AY835" s="253"/>
      <c r="AZ835" s="253"/>
      <c r="BA835" s="253"/>
      <c r="BB835" s="253"/>
      <c r="BC835" s="253"/>
      <c r="BD835" s="253"/>
      <c r="BE835" s="253"/>
      <c r="BF835" s="253"/>
      <c r="BG835" s="253"/>
      <c r="BH835" s="253"/>
      <c r="BI835" s="253"/>
      <c r="BJ835" s="253"/>
      <c r="BK835" s="253"/>
      <c r="BL835" s="253"/>
      <c r="BM835" s="253"/>
      <c r="BN835" s="253"/>
      <c r="BO835" s="253"/>
      <c r="BP835" s="253"/>
      <c r="BQ835" s="253"/>
      <c r="BR835" s="253"/>
      <c r="BS835" s="253"/>
      <c r="BT835" s="253"/>
      <c r="BU835" s="253"/>
      <c r="BV835" s="253"/>
      <c r="BW835" s="253"/>
      <c r="BX835" s="253"/>
      <c r="BY835" s="253"/>
      <c r="BZ835" s="253"/>
      <c r="CA835" s="253"/>
      <c r="CB835" s="253"/>
      <c r="CC835" s="253"/>
      <c r="CD835" s="253"/>
      <c r="CE835" s="253"/>
      <c r="CF835" s="253"/>
      <c r="CG835" s="253"/>
      <c r="CH835" s="253"/>
      <c r="CI835" s="253"/>
      <c r="CJ835" s="253"/>
      <c r="CK835" s="253"/>
      <c r="CL835" s="253"/>
      <c r="CM835" s="253"/>
      <c r="CN835" s="253"/>
      <c r="CO835" s="253"/>
      <c r="CP835" s="253"/>
      <c r="CQ835" s="253"/>
      <c r="CR835" s="253"/>
      <c r="CS835" s="253"/>
      <c r="CT835" s="253"/>
      <c r="CU835" s="253"/>
      <c r="CV835" s="253"/>
      <c r="CW835" s="253"/>
      <c r="CX835" s="253"/>
      <c r="CY835" s="253"/>
      <c r="CZ835" s="253"/>
      <c r="DA835" s="253"/>
      <c r="DB835" s="253"/>
      <c r="DC835" s="253"/>
      <c r="DD835" s="253"/>
      <c r="DE835" s="253"/>
      <c r="DF835" s="253"/>
      <c r="DG835" s="253"/>
      <c r="DH835" s="253"/>
      <c r="DI835" s="253"/>
      <c r="DJ835" s="253"/>
      <c r="DK835" s="253"/>
      <c r="DL835" s="253"/>
      <c r="DM835" s="253"/>
      <c r="DN835" s="253"/>
      <c r="DO835" s="253"/>
      <c r="DP835" s="253"/>
      <c r="DQ835" s="253"/>
      <c r="DR835" s="253"/>
      <c r="DS835" s="253"/>
      <c r="DT835" s="253"/>
      <c r="DU835" s="253"/>
      <c r="DV835" s="253"/>
      <c r="DW835" s="253"/>
      <c r="DX835" s="253"/>
      <c r="DY835" s="253"/>
      <c r="DZ835" s="253"/>
      <c r="EA835" s="253"/>
      <c r="EB835" s="253"/>
      <c r="EC835" s="253"/>
      <c r="ED835" s="253"/>
      <c r="EE835" s="253"/>
      <c r="EF835" s="253"/>
      <c r="EG835" s="253"/>
      <c r="EH835" s="253"/>
      <c r="EI835" s="253"/>
      <c r="EJ835" s="253"/>
      <c r="EK835" s="253"/>
      <c r="EL835" s="253"/>
      <c r="EM835" s="253"/>
      <c r="EN835" s="253"/>
      <c r="EO835" s="253"/>
      <c r="EP835" s="253"/>
      <c r="EQ835" s="253"/>
      <c r="ER835" s="253"/>
      <c r="ES835" s="253"/>
      <c r="ET835" s="253"/>
      <c r="EU835" s="253"/>
      <c r="EV835" s="253"/>
      <c r="EW835" s="253"/>
      <c r="EX835" s="253"/>
      <c r="EY835" s="253"/>
      <c r="EZ835" s="253"/>
      <c r="FA835" s="253"/>
      <c r="FB835" s="253"/>
      <c r="FC835" s="253"/>
      <c r="FD835" s="253"/>
      <c r="FE835" s="253"/>
      <c r="FF835" s="253"/>
      <c r="FG835" s="253"/>
      <c r="FH835" s="253"/>
      <c r="FI835" s="253"/>
      <c r="FJ835" s="253"/>
      <c r="FK835" s="253"/>
      <c r="FL835" s="253"/>
      <c r="FM835" s="253"/>
      <c r="FN835" s="253"/>
      <c r="FO835" s="253"/>
      <c r="FP835" s="253"/>
      <c r="FQ835" s="253"/>
      <c r="FR835" s="253"/>
      <c r="FS835" s="253"/>
      <c r="FT835" s="253"/>
      <c r="FU835" s="253"/>
      <c r="FV835" s="253"/>
      <c r="FW835" s="253"/>
      <c r="FX835" s="253"/>
      <c r="FY835" s="253"/>
      <c r="FZ835" s="253"/>
      <c r="GA835" s="253"/>
      <c r="GB835" s="253"/>
      <c r="GC835" s="253"/>
      <c r="GD835" s="253"/>
      <c r="GE835" s="253"/>
      <c r="GF835" s="253"/>
      <c r="GG835" s="253"/>
      <c r="GH835" s="253"/>
      <c r="GI835" s="253"/>
      <c r="GJ835" s="253"/>
      <c r="GK835" s="253"/>
      <c r="GL835" s="253"/>
      <c r="GM835" s="253"/>
      <c r="GN835" s="253"/>
      <c r="GO835" s="253"/>
      <c r="GP835" s="253"/>
      <c r="GQ835" s="253"/>
      <c r="GR835" s="253"/>
      <c r="GS835" s="253"/>
      <c r="GT835" s="253"/>
      <c r="GU835" s="253"/>
      <c r="GV835" s="253"/>
      <c r="GW835" s="253"/>
      <c r="GX835" s="253"/>
      <c r="GY835" s="253"/>
      <c r="GZ835" s="253"/>
      <c r="HA835" s="253"/>
      <c r="HB835" s="253"/>
      <c r="HC835" s="253"/>
      <c r="HD835" s="253"/>
      <c r="HE835" s="253"/>
      <c r="HF835" s="253"/>
      <c r="HG835" s="253"/>
      <c r="HH835" s="253"/>
      <c r="HI835" s="253"/>
      <c r="HJ835" s="253"/>
      <c r="HK835" s="253"/>
      <c r="HL835" s="253"/>
      <c r="HM835" s="253"/>
      <c r="HN835" s="253"/>
      <c r="HO835" s="253"/>
      <c r="HP835" s="253"/>
      <c r="HQ835" s="253"/>
      <c r="HR835" s="253"/>
      <c r="HS835" s="253"/>
      <c r="HT835" s="253"/>
      <c r="HU835" s="253"/>
      <c r="HV835" s="253"/>
      <c r="HW835" s="253"/>
      <c r="HX835" s="253"/>
      <c r="HY835" s="253"/>
      <c r="HZ835" s="253"/>
      <c r="IA835" s="253"/>
      <c r="IB835" s="253"/>
      <c r="IC835" s="253"/>
      <c r="ID835" s="253"/>
      <c r="IE835" s="253"/>
      <c r="IF835" s="253"/>
      <c r="IG835" s="253"/>
      <c r="IH835" s="253"/>
      <c r="II835" s="253"/>
      <c r="IJ835" s="253"/>
      <c r="IK835" s="253"/>
      <c r="IL835" s="253"/>
      <c r="IM835" s="253"/>
      <c r="IN835" s="253"/>
      <c r="IO835" s="253"/>
      <c r="IP835" s="253"/>
      <c r="IQ835" s="253"/>
      <c r="IR835" s="253"/>
      <c r="IS835" s="253"/>
      <c r="IT835" s="253"/>
      <c r="IU835" s="253"/>
      <c r="IV835" s="253"/>
      <c r="IW835" s="253"/>
      <c r="IX835" s="253"/>
      <c r="IY835" s="253"/>
      <c r="IZ835" s="253"/>
      <c r="JA835" s="253"/>
      <c r="JB835" s="253"/>
      <c r="JC835" s="253"/>
      <c r="JD835" s="253"/>
      <c r="JE835" s="253"/>
      <c r="JF835" s="253"/>
      <c r="JG835" s="253"/>
      <c r="JH835" s="253"/>
      <c r="JI835" s="253"/>
      <c r="JJ835" s="253"/>
      <c r="JK835" s="253"/>
      <c r="JL835" s="253"/>
      <c r="JM835" s="253"/>
      <c r="JN835" s="253"/>
      <c r="JO835" s="253"/>
      <c r="JP835" s="253"/>
      <c r="JQ835" s="253"/>
      <c r="JR835" s="253"/>
      <c r="JS835" s="253"/>
      <c r="JT835" s="253"/>
      <c r="JU835" s="253"/>
    </row>
    <row r="836" spans="1:281" s="252" customFormat="1" ht="15" customHeight="1" x14ac:dyDescent="0.25">
      <c r="A836" s="253"/>
      <c r="B836" s="253"/>
      <c r="C836" s="253"/>
      <c r="D836" s="253"/>
      <c r="E836" s="253"/>
      <c r="F836" s="253"/>
      <c r="G836" s="253"/>
      <c r="H836" s="253"/>
      <c r="I836" s="253"/>
      <c r="J836" s="253"/>
      <c r="K836" s="253"/>
      <c r="L836" s="253"/>
      <c r="M836" s="253"/>
      <c r="N836" s="253"/>
      <c r="O836" s="253"/>
      <c r="P836" s="253"/>
      <c r="Q836" s="253"/>
      <c r="R836" s="253"/>
      <c r="S836" s="253"/>
      <c r="T836" s="253"/>
      <c r="U836" s="253" t="s">
        <v>990</v>
      </c>
      <c r="V836" s="253"/>
      <c r="W836" s="253"/>
      <c r="X836" s="253"/>
      <c r="Y836" s="253"/>
      <c r="Z836" s="253"/>
      <c r="AA836" s="253"/>
      <c r="AB836" s="253"/>
      <c r="AC836" s="253" t="s">
        <v>320</v>
      </c>
      <c r="AD836" s="253"/>
      <c r="AE836" s="253"/>
      <c r="AF836" s="253"/>
      <c r="AG836" s="253"/>
      <c r="AH836" s="253"/>
      <c r="AI836" s="253"/>
      <c r="AJ836" s="253"/>
      <c r="AK836" s="253"/>
      <c r="AL836" s="253"/>
      <c r="AM836" s="253"/>
      <c r="AN836" s="253"/>
      <c r="AO836" s="253"/>
      <c r="AP836" s="253"/>
      <c r="AQ836" s="253"/>
      <c r="AR836" s="253"/>
      <c r="AS836" s="253"/>
      <c r="AT836" s="253"/>
      <c r="AU836" s="253"/>
      <c r="AV836" s="253"/>
      <c r="AW836" s="253"/>
      <c r="AX836" s="253"/>
      <c r="AY836" s="253"/>
      <c r="AZ836" s="253"/>
      <c r="BA836" s="253"/>
      <c r="BB836" s="253"/>
      <c r="BC836" s="253"/>
      <c r="BD836" s="253"/>
      <c r="BE836" s="253"/>
      <c r="BF836" s="253"/>
      <c r="BG836" s="253"/>
      <c r="BH836" s="253"/>
      <c r="BI836" s="253"/>
      <c r="BJ836" s="253"/>
      <c r="BK836" s="253"/>
      <c r="BL836" s="253"/>
      <c r="BM836" s="253"/>
      <c r="BN836" s="253"/>
      <c r="BO836" s="253"/>
      <c r="BP836" s="253"/>
      <c r="BQ836" s="253"/>
      <c r="BR836" s="253"/>
      <c r="BS836" s="253"/>
      <c r="BT836" s="253"/>
      <c r="BU836" s="253"/>
      <c r="BV836" s="253"/>
      <c r="BW836" s="253"/>
      <c r="BX836" s="253"/>
      <c r="BY836" s="253"/>
      <c r="BZ836" s="253"/>
      <c r="CA836" s="253"/>
      <c r="CB836" s="253"/>
      <c r="CC836" s="253"/>
      <c r="CD836" s="253"/>
      <c r="CE836" s="253"/>
      <c r="CF836" s="253"/>
      <c r="CG836" s="253"/>
      <c r="CH836" s="253"/>
      <c r="CI836" s="253"/>
      <c r="CJ836" s="253"/>
      <c r="CK836" s="253"/>
      <c r="CL836" s="253"/>
      <c r="CM836" s="253"/>
      <c r="CN836" s="253"/>
      <c r="CO836" s="253"/>
      <c r="CP836" s="253"/>
      <c r="CQ836" s="253"/>
      <c r="CR836" s="253"/>
      <c r="CS836" s="253"/>
      <c r="CT836" s="253"/>
      <c r="CU836" s="253"/>
      <c r="CV836" s="253"/>
      <c r="CW836" s="253"/>
      <c r="CX836" s="253"/>
      <c r="CY836" s="253"/>
      <c r="CZ836" s="253"/>
      <c r="DA836" s="253"/>
      <c r="DB836" s="253"/>
      <c r="DC836" s="253"/>
      <c r="DD836" s="253"/>
      <c r="DE836" s="253"/>
      <c r="DF836" s="253"/>
      <c r="DG836" s="253"/>
      <c r="DH836" s="253"/>
      <c r="DI836" s="253"/>
      <c r="DJ836" s="253"/>
      <c r="DK836" s="253"/>
      <c r="DL836" s="253"/>
      <c r="DM836" s="253"/>
      <c r="DN836" s="253"/>
      <c r="DO836" s="253"/>
      <c r="DP836" s="253"/>
      <c r="DQ836" s="253"/>
      <c r="DR836" s="253"/>
      <c r="DS836" s="253"/>
      <c r="DT836" s="253"/>
      <c r="DU836" s="253"/>
      <c r="DV836" s="253"/>
      <c r="DW836" s="253"/>
      <c r="DX836" s="253"/>
      <c r="DY836" s="253"/>
      <c r="DZ836" s="253"/>
      <c r="EA836" s="253"/>
      <c r="EB836" s="253"/>
      <c r="EC836" s="253"/>
      <c r="ED836" s="253"/>
      <c r="EE836" s="253"/>
      <c r="EF836" s="253"/>
      <c r="EG836" s="253"/>
      <c r="EH836" s="253"/>
      <c r="EI836" s="253"/>
      <c r="EJ836" s="253"/>
      <c r="EK836" s="253"/>
      <c r="EL836" s="253"/>
      <c r="EM836" s="253"/>
      <c r="EN836" s="253"/>
      <c r="EO836" s="253"/>
      <c r="EP836" s="253"/>
      <c r="EQ836" s="253"/>
      <c r="ER836" s="253"/>
      <c r="ES836" s="253"/>
      <c r="ET836" s="253"/>
      <c r="EU836" s="253"/>
      <c r="EV836" s="253"/>
      <c r="EW836" s="253"/>
      <c r="EX836" s="253"/>
      <c r="EY836" s="253"/>
      <c r="EZ836" s="253"/>
      <c r="FA836" s="253"/>
      <c r="FB836" s="253"/>
      <c r="FC836" s="253"/>
      <c r="FD836" s="253"/>
      <c r="FE836" s="253"/>
      <c r="FF836" s="253"/>
      <c r="FG836" s="253"/>
      <c r="FH836" s="253"/>
      <c r="FI836" s="253"/>
      <c r="FJ836" s="253"/>
      <c r="FK836" s="253"/>
      <c r="FL836" s="253"/>
      <c r="FM836" s="253"/>
      <c r="FN836" s="253"/>
      <c r="FO836" s="253"/>
      <c r="FP836" s="253"/>
      <c r="FQ836" s="253"/>
      <c r="FR836" s="253"/>
      <c r="FS836" s="253"/>
      <c r="FT836" s="253"/>
      <c r="FU836" s="253"/>
      <c r="FV836" s="253"/>
      <c r="FW836" s="253"/>
      <c r="FX836" s="253"/>
      <c r="FY836" s="253"/>
      <c r="FZ836" s="253"/>
      <c r="GA836" s="253"/>
      <c r="GB836" s="253"/>
      <c r="GC836" s="253"/>
      <c r="GD836" s="253"/>
      <c r="GE836" s="253"/>
      <c r="GF836" s="253"/>
      <c r="GG836" s="253"/>
      <c r="GH836" s="253"/>
      <c r="GI836" s="253"/>
      <c r="GJ836" s="253"/>
      <c r="GK836" s="253"/>
      <c r="GL836" s="253"/>
      <c r="GM836" s="253"/>
      <c r="GN836" s="253"/>
      <c r="GO836" s="253"/>
      <c r="GP836" s="253"/>
      <c r="GQ836" s="253"/>
      <c r="GR836" s="253"/>
      <c r="GS836" s="253"/>
      <c r="GT836" s="253"/>
      <c r="GU836" s="253"/>
      <c r="GV836" s="253"/>
      <c r="GW836" s="253"/>
      <c r="GX836" s="253"/>
      <c r="GY836" s="253"/>
      <c r="GZ836" s="253"/>
      <c r="HA836" s="253"/>
      <c r="HB836" s="253"/>
      <c r="HC836" s="253"/>
      <c r="HD836" s="253"/>
      <c r="HE836" s="253"/>
      <c r="HF836" s="253"/>
      <c r="HG836" s="253"/>
      <c r="HH836" s="253"/>
      <c r="HI836" s="253"/>
      <c r="HJ836" s="253"/>
      <c r="HK836" s="253"/>
      <c r="HL836" s="253"/>
      <c r="HM836" s="253"/>
      <c r="HN836" s="253"/>
      <c r="HO836" s="253"/>
      <c r="HP836" s="253"/>
      <c r="HQ836" s="253"/>
      <c r="HR836" s="253"/>
      <c r="HS836" s="253"/>
      <c r="HT836" s="253"/>
      <c r="HU836" s="253"/>
      <c r="HV836" s="253"/>
      <c r="HW836" s="253"/>
      <c r="HX836" s="253"/>
      <c r="HY836" s="253"/>
      <c r="HZ836" s="253"/>
      <c r="IA836" s="253"/>
      <c r="IB836" s="253"/>
      <c r="IC836" s="253"/>
      <c r="ID836" s="253"/>
      <c r="IE836" s="253"/>
      <c r="IF836" s="253"/>
      <c r="IG836" s="253"/>
      <c r="IH836" s="253"/>
      <c r="II836" s="253"/>
      <c r="IJ836" s="253"/>
      <c r="IK836" s="253"/>
      <c r="IL836" s="253"/>
      <c r="IM836" s="253"/>
      <c r="IN836" s="253"/>
      <c r="IO836" s="253"/>
      <c r="IP836" s="253"/>
      <c r="IQ836" s="253"/>
      <c r="IR836" s="253"/>
      <c r="IS836" s="253"/>
      <c r="IT836" s="253"/>
      <c r="IU836" s="253"/>
      <c r="IV836" s="253"/>
      <c r="IW836" s="253"/>
      <c r="IX836" s="253"/>
      <c r="IY836" s="253"/>
      <c r="IZ836" s="253"/>
      <c r="JA836" s="253"/>
      <c r="JB836" s="253"/>
      <c r="JC836" s="253"/>
      <c r="JD836" s="253"/>
      <c r="JE836" s="253"/>
      <c r="JF836" s="253"/>
      <c r="JG836" s="253"/>
      <c r="JH836" s="253"/>
      <c r="JI836" s="253"/>
      <c r="JJ836" s="253"/>
      <c r="JK836" s="253"/>
      <c r="JL836" s="253"/>
      <c r="JM836" s="253"/>
      <c r="JN836" s="253"/>
      <c r="JO836" s="253"/>
      <c r="JP836" s="253"/>
      <c r="JQ836" s="253"/>
      <c r="JR836" s="253"/>
      <c r="JS836" s="253"/>
      <c r="JT836" s="253"/>
      <c r="JU836" s="253"/>
    </row>
    <row r="837" spans="1:281" s="252" customFormat="1" ht="15" customHeight="1" x14ac:dyDescent="0.25">
      <c r="A837" s="253"/>
      <c r="B837" s="253"/>
      <c r="C837" s="253"/>
      <c r="D837" s="253"/>
      <c r="E837" s="253"/>
      <c r="F837" s="253"/>
      <c r="G837" s="253"/>
      <c r="H837" s="253"/>
      <c r="I837" s="253"/>
      <c r="J837" s="253"/>
      <c r="K837" s="253"/>
      <c r="L837" s="253"/>
      <c r="M837" s="253"/>
      <c r="N837" s="253"/>
      <c r="O837" s="253"/>
      <c r="P837" s="253"/>
      <c r="Q837" s="253"/>
      <c r="R837" s="253"/>
      <c r="S837" s="253"/>
      <c r="T837" s="253"/>
      <c r="U837" s="253" t="s">
        <v>991</v>
      </c>
      <c r="V837" s="253"/>
      <c r="W837" s="253"/>
      <c r="X837" s="253"/>
      <c r="Y837" s="253"/>
      <c r="Z837" s="253"/>
      <c r="AA837" s="253"/>
      <c r="AB837" s="253"/>
      <c r="AC837" s="253" t="s">
        <v>332</v>
      </c>
      <c r="AD837" s="253"/>
      <c r="AE837" s="253"/>
      <c r="AF837" s="253"/>
      <c r="AG837" s="253"/>
      <c r="AH837" s="253"/>
      <c r="AI837" s="253"/>
      <c r="AJ837" s="253"/>
      <c r="AK837" s="253"/>
      <c r="AL837" s="253"/>
      <c r="AM837" s="253"/>
      <c r="AN837" s="253"/>
      <c r="AO837" s="253"/>
      <c r="AP837" s="253"/>
      <c r="AQ837" s="253"/>
      <c r="AR837" s="253"/>
      <c r="AS837" s="253"/>
      <c r="AT837" s="253"/>
      <c r="AU837" s="253"/>
      <c r="AV837" s="253"/>
      <c r="AW837" s="253"/>
      <c r="AX837" s="253"/>
      <c r="AY837" s="253"/>
      <c r="AZ837" s="253"/>
      <c r="BA837" s="253"/>
      <c r="BB837" s="253"/>
      <c r="BC837" s="253"/>
      <c r="BD837" s="253"/>
      <c r="BE837" s="253"/>
      <c r="BF837" s="253"/>
      <c r="BG837" s="253"/>
      <c r="BH837" s="253"/>
      <c r="BI837" s="253"/>
      <c r="BJ837" s="253"/>
      <c r="BK837" s="253"/>
      <c r="BL837" s="253"/>
      <c r="BM837" s="253"/>
      <c r="BN837" s="253"/>
      <c r="BO837" s="253"/>
      <c r="BP837" s="253"/>
      <c r="BQ837" s="253"/>
      <c r="BR837" s="253"/>
      <c r="BS837" s="253"/>
      <c r="BT837" s="253"/>
      <c r="BU837" s="253"/>
      <c r="BV837" s="253"/>
      <c r="BW837" s="253"/>
      <c r="BX837" s="253"/>
      <c r="BY837" s="253"/>
      <c r="BZ837" s="253"/>
      <c r="CA837" s="253"/>
      <c r="CB837" s="253"/>
      <c r="CC837" s="253"/>
      <c r="CD837" s="253"/>
      <c r="CE837" s="253"/>
      <c r="CF837" s="253"/>
      <c r="CG837" s="253"/>
      <c r="CH837" s="253"/>
      <c r="CI837" s="253"/>
      <c r="CJ837" s="253"/>
      <c r="CK837" s="253"/>
      <c r="CL837" s="253"/>
      <c r="CM837" s="253"/>
      <c r="CN837" s="253"/>
      <c r="CO837" s="253"/>
      <c r="CP837" s="253"/>
      <c r="CQ837" s="253"/>
      <c r="CR837" s="253"/>
      <c r="CS837" s="253"/>
      <c r="CT837" s="253"/>
      <c r="CU837" s="253"/>
      <c r="CV837" s="253"/>
      <c r="CW837" s="253"/>
      <c r="CX837" s="253"/>
      <c r="CY837" s="253"/>
      <c r="CZ837" s="253"/>
      <c r="DA837" s="253"/>
      <c r="DB837" s="253"/>
      <c r="DC837" s="253"/>
      <c r="DD837" s="253"/>
      <c r="DE837" s="253"/>
      <c r="DF837" s="253"/>
      <c r="DG837" s="253"/>
      <c r="DH837" s="253"/>
      <c r="DI837" s="253"/>
      <c r="DJ837" s="253"/>
      <c r="DK837" s="253"/>
      <c r="DL837" s="253"/>
      <c r="DM837" s="253"/>
      <c r="DN837" s="253"/>
      <c r="DO837" s="253"/>
      <c r="DP837" s="253"/>
      <c r="DQ837" s="253"/>
      <c r="DR837" s="253"/>
      <c r="DS837" s="253"/>
      <c r="DT837" s="253"/>
      <c r="DU837" s="253"/>
      <c r="DV837" s="253"/>
      <c r="DW837" s="253"/>
      <c r="DX837" s="253"/>
      <c r="DY837" s="253"/>
      <c r="DZ837" s="253"/>
      <c r="EA837" s="253"/>
      <c r="EB837" s="253"/>
      <c r="EC837" s="253"/>
      <c r="ED837" s="253"/>
      <c r="EE837" s="253"/>
      <c r="EF837" s="253"/>
      <c r="EG837" s="253"/>
      <c r="EH837" s="253"/>
      <c r="EI837" s="253"/>
      <c r="EJ837" s="253"/>
      <c r="EK837" s="253"/>
      <c r="EL837" s="253"/>
      <c r="EM837" s="253"/>
      <c r="EN837" s="253"/>
      <c r="EO837" s="253"/>
      <c r="EP837" s="253"/>
      <c r="EQ837" s="253"/>
      <c r="ER837" s="253"/>
      <c r="ES837" s="253"/>
      <c r="ET837" s="253"/>
      <c r="EU837" s="253"/>
      <c r="EV837" s="253"/>
      <c r="EW837" s="253"/>
      <c r="EX837" s="253"/>
      <c r="EY837" s="253"/>
      <c r="EZ837" s="253"/>
      <c r="FA837" s="253"/>
      <c r="FB837" s="253"/>
      <c r="FC837" s="253"/>
      <c r="FD837" s="253"/>
      <c r="FE837" s="253"/>
      <c r="FF837" s="253"/>
      <c r="FG837" s="253"/>
      <c r="FH837" s="253"/>
      <c r="FI837" s="253"/>
      <c r="FJ837" s="253"/>
      <c r="FK837" s="253"/>
      <c r="FL837" s="253"/>
      <c r="FM837" s="253"/>
      <c r="FN837" s="253"/>
      <c r="FO837" s="253"/>
      <c r="FP837" s="253"/>
      <c r="FQ837" s="253"/>
      <c r="FR837" s="253"/>
      <c r="FS837" s="253"/>
      <c r="FT837" s="253"/>
      <c r="FU837" s="253"/>
      <c r="FV837" s="253"/>
      <c r="FW837" s="253"/>
      <c r="FX837" s="253"/>
      <c r="FY837" s="253"/>
      <c r="FZ837" s="253"/>
      <c r="GA837" s="253"/>
      <c r="GB837" s="253"/>
      <c r="GC837" s="253"/>
      <c r="GD837" s="253"/>
      <c r="GE837" s="253"/>
      <c r="GF837" s="253"/>
      <c r="GG837" s="253"/>
      <c r="GH837" s="253"/>
      <c r="GI837" s="253"/>
      <c r="GJ837" s="253"/>
      <c r="GK837" s="253"/>
      <c r="GL837" s="253"/>
      <c r="GM837" s="253"/>
      <c r="GN837" s="253"/>
      <c r="GO837" s="253"/>
      <c r="GP837" s="253"/>
      <c r="GQ837" s="253"/>
      <c r="GR837" s="253"/>
      <c r="GS837" s="253"/>
      <c r="GT837" s="253"/>
      <c r="GU837" s="253"/>
      <c r="GV837" s="253"/>
      <c r="GW837" s="253"/>
      <c r="GX837" s="253"/>
      <c r="GY837" s="253"/>
      <c r="GZ837" s="253"/>
      <c r="HA837" s="253"/>
      <c r="HB837" s="253"/>
      <c r="HC837" s="253"/>
      <c r="HD837" s="253"/>
      <c r="HE837" s="253"/>
      <c r="HF837" s="253"/>
      <c r="HG837" s="253"/>
      <c r="HH837" s="253"/>
      <c r="HI837" s="253"/>
      <c r="HJ837" s="253"/>
      <c r="HK837" s="253"/>
      <c r="HL837" s="253"/>
      <c r="HM837" s="253"/>
      <c r="HN837" s="253"/>
      <c r="HO837" s="253"/>
      <c r="HP837" s="253"/>
      <c r="HQ837" s="253"/>
      <c r="HR837" s="253"/>
      <c r="HS837" s="253"/>
      <c r="HT837" s="253"/>
      <c r="HU837" s="253"/>
      <c r="HV837" s="253"/>
      <c r="HW837" s="253"/>
      <c r="HX837" s="253"/>
      <c r="HY837" s="253"/>
      <c r="HZ837" s="253"/>
      <c r="IA837" s="253"/>
      <c r="IB837" s="253"/>
      <c r="IC837" s="253"/>
      <c r="ID837" s="253"/>
      <c r="IE837" s="253"/>
      <c r="IF837" s="253"/>
      <c r="IG837" s="253"/>
      <c r="IH837" s="253"/>
      <c r="II837" s="253"/>
      <c r="IJ837" s="253"/>
      <c r="IK837" s="253"/>
      <c r="IL837" s="253"/>
      <c r="IM837" s="253"/>
      <c r="IN837" s="253"/>
      <c r="IO837" s="253"/>
      <c r="IP837" s="253"/>
      <c r="IQ837" s="253"/>
      <c r="IR837" s="253"/>
      <c r="IS837" s="253"/>
      <c r="IT837" s="253"/>
      <c r="IU837" s="253"/>
      <c r="IV837" s="253"/>
      <c r="IW837" s="253"/>
      <c r="IX837" s="253"/>
      <c r="IY837" s="253"/>
      <c r="IZ837" s="253"/>
      <c r="JA837" s="253"/>
      <c r="JB837" s="253"/>
      <c r="JC837" s="253"/>
      <c r="JD837" s="253"/>
      <c r="JE837" s="253"/>
      <c r="JF837" s="253"/>
      <c r="JG837" s="253"/>
      <c r="JH837" s="253"/>
      <c r="JI837" s="253"/>
      <c r="JJ837" s="253"/>
      <c r="JK837" s="253"/>
      <c r="JL837" s="253"/>
      <c r="JM837" s="253"/>
      <c r="JN837" s="253"/>
      <c r="JO837" s="253"/>
      <c r="JP837" s="253"/>
      <c r="JQ837" s="253"/>
      <c r="JR837" s="253"/>
      <c r="JS837" s="253"/>
      <c r="JT837" s="253"/>
      <c r="JU837" s="253"/>
    </row>
    <row r="838" spans="1:281" s="252" customFormat="1" ht="15" customHeight="1" x14ac:dyDescent="0.25">
      <c r="A838" s="253"/>
      <c r="B838" s="253"/>
      <c r="C838" s="253"/>
      <c r="D838" s="253"/>
      <c r="E838" s="253"/>
      <c r="F838" s="253"/>
      <c r="G838" s="253"/>
      <c r="H838" s="253"/>
      <c r="I838" s="253"/>
      <c r="J838" s="253"/>
      <c r="K838" s="253"/>
      <c r="L838" s="253"/>
      <c r="M838" s="253"/>
      <c r="N838" s="253"/>
      <c r="O838" s="253"/>
      <c r="P838" s="253"/>
      <c r="Q838" s="253"/>
      <c r="R838" s="253"/>
      <c r="S838" s="253"/>
      <c r="T838" s="253"/>
      <c r="U838" s="253" t="s">
        <v>992</v>
      </c>
      <c r="V838" s="253"/>
      <c r="W838" s="253"/>
      <c r="X838" s="253"/>
      <c r="Y838" s="253"/>
      <c r="Z838" s="253"/>
      <c r="AA838" s="253"/>
      <c r="AB838" s="253"/>
      <c r="AC838" s="253" t="s">
        <v>316</v>
      </c>
      <c r="AD838" s="253"/>
      <c r="AE838" s="253"/>
      <c r="AF838" s="253"/>
      <c r="AG838" s="253"/>
      <c r="AH838" s="253"/>
      <c r="AI838" s="253"/>
      <c r="AJ838" s="253"/>
      <c r="AK838" s="253"/>
      <c r="AL838" s="253"/>
      <c r="AM838" s="253"/>
      <c r="AN838" s="253"/>
      <c r="AO838" s="253"/>
      <c r="AP838" s="253"/>
      <c r="AQ838" s="253"/>
      <c r="AR838" s="253"/>
      <c r="AS838" s="253"/>
      <c r="AT838" s="253"/>
      <c r="AU838" s="253"/>
      <c r="AV838" s="253"/>
      <c r="AW838" s="253"/>
      <c r="AX838" s="253"/>
      <c r="AY838" s="253"/>
      <c r="AZ838" s="253"/>
      <c r="BA838" s="253"/>
      <c r="BB838" s="253"/>
      <c r="BC838" s="253"/>
      <c r="BD838" s="253"/>
      <c r="BE838" s="253"/>
      <c r="BF838" s="253"/>
      <c r="BG838" s="253"/>
      <c r="BH838" s="253"/>
      <c r="BI838" s="253"/>
      <c r="BJ838" s="253"/>
      <c r="BK838" s="253"/>
      <c r="BL838" s="253"/>
      <c r="BM838" s="253"/>
      <c r="BN838" s="253"/>
      <c r="BO838" s="253"/>
      <c r="BP838" s="253"/>
      <c r="BQ838" s="253"/>
      <c r="BR838" s="253"/>
      <c r="BS838" s="253"/>
      <c r="BT838" s="253"/>
      <c r="BU838" s="253"/>
      <c r="BV838" s="253"/>
      <c r="BW838" s="253"/>
      <c r="BX838" s="253"/>
      <c r="BY838" s="253"/>
      <c r="BZ838" s="253"/>
      <c r="CA838" s="253"/>
      <c r="CB838" s="253"/>
      <c r="CC838" s="253"/>
      <c r="CD838" s="253"/>
      <c r="CE838" s="253"/>
      <c r="CF838" s="253"/>
      <c r="CG838" s="253"/>
      <c r="CH838" s="253"/>
      <c r="CI838" s="253"/>
      <c r="CJ838" s="253"/>
      <c r="CK838" s="253"/>
      <c r="CL838" s="253"/>
      <c r="CM838" s="253"/>
      <c r="CN838" s="253"/>
      <c r="CO838" s="253"/>
      <c r="CP838" s="253"/>
      <c r="CQ838" s="253"/>
      <c r="CR838" s="253"/>
      <c r="CS838" s="253"/>
      <c r="CT838" s="253"/>
      <c r="CU838" s="253"/>
      <c r="CV838" s="253"/>
      <c r="CW838" s="253"/>
      <c r="CX838" s="253"/>
      <c r="CY838" s="253"/>
      <c r="CZ838" s="253"/>
      <c r="DA838" s="253"/>
      <c r="DB838" s="253"/>
      <c r="DC838" s="253"/>
      <c r="DD838" s="253"/>
      <c r="DE838" s="253"/>
      <c r="DF838" s="253"/>
      <c r="DG838" s="253"/>
      <c r="DH838" s="253"/>
      <c r="DI838" s="253"/>
      <c r="DJ838" s="253"/>
      <c r="DK838" s="253"/>
      <c r="DL838" s="253"/>
      <c r="DM838" s="253"/>
      <c r="DN838" s="253"/>
      <c r="DO838" s="253"/>
      <c r="DP838" s="253"/>
      <c r="DQ838" s="253"/>
      <c r="DR838" s="253"/>
      <c r="DS838" s="253"/>
      <c r="DT838" s="253"/>
      <c r="DU838" s="253"/>
      <c r="DV838" s="253"/>
      <c r="DW838" s="253"/>
      <c r="DX838" s="253"/>
      <c r="DY838" s="253"/>
      <c r="DZ838" s="253"/>
      <c r="EA838" s="253"/>
      <c r="EB838" s="253"/>
      <c r="EC838" s="253"/>
      <c r="ED838" s="253"/>
      <c r="EE838" s="253"/>
      <c r="EF838" s="253"/>
      <c r="EG838" s="253"/>
      <c r="EH838" s="253"/>
      <c r="EI838" s="253"/>
      <c r="EJ838" s="253"/>
      <c r="EK838" s="253"/>
      <c r="EL838" s="253"/>
      <c r="EM838" s="253"/>
      <c r="EN838" s="253"/>
      <c r="EO838" s="253"/>
      <c r="EP838" s="253"/>
      <c r="EQ838" s="253"/>
      <c r="ER838" s="253"/>
      <c r="ES838" s="253"/>
      <c r="ET838" s="253"/>
      <c r="EU838" s="253"/>
      <c r="EV838" s="253"/>
      <c r="EW838" s="253"/>
      <c r="EX838" s="253"/>
      <c r="EY838" s="253"/>
      <c r="EZ838" s="253"/>
      <c r="FA838" s="253"/>
      <c r="FB838" s="253"/>
      <c r="FC838" s="253"/>
      <c r="FD838" s="253"/>
      <c r="FE838" s="253"/>
      <c r="FF838" s="253"/>
      <c r="FG838" s="253"/>
      <c r="FH838" s="253"/>
      <c r="FI838" s="253"/>
      <c r="FJ838" s="253"/>
      <c r="FK838" s="253"/>
      <c r="FL838" s="253"/>
      <c r="FM838" s="253"/>
      <c r="FN838" s="253"/>
      <c r="FO838" s="253"/>
      <c r="FP838" s="253"/>
      <c r="FQ838" s="253"/>
      <c r="FR838" s="253"/>
      <c r="FS838" s="253"/>
      <c r="FT838" s="253"/>
      <c r="FU838" s="253"/>
      <c r="FV838" s="253"/>
      <c r="FW838" s="253"/>
      <c r="FX838" s="253"/>
      <c r="FY838" s="253"/>
      <c r="FZ838" s="253"/>
      <c r="GA838" s="253"/>
      <c r="GB838" s="253"/>
      <c r="GC838" s="253"/>
      <c r="GD838" s="253"/>
      <c r="GE838" s="253"/>
      <c r="GF838" s="253"/>
      <c r="GG838" s="253"/>
      <c r="GH838" s="253"/>
      <c r="GI838" s="253"/>
      <c r="GJ838" s="253"/>
      <c r="GK838" s="253"/>
      <c r="GL838" s="253"/>
      <c r="GM838" s="253"/>
      <c r="GN838" s="253"/>
      <c r="GO838" s="253"/>
      <c r="GP838" s="253"/>
      <c r="GQ838" s="253"/>
      <c r="GR838" s="253"/>
      <c r="GS838" s="253"/>
      <c r="GT838" s="253"/>
      <c r="GU838" s="253"/>
      <c r="GV838" s="253"/>
      <c r="GW838" s="253"/>
      <c r="GX838" s="253"/>
      <c r="GY838" s="253"/>
      <c r="GZ838" s="253"/>
      <c r="HA838" s="253"/>
      <c r="HB838" s="253"/>
      <c r="HC838" s="253"/>
      <c r="HD838" s="253"/>
      <c r="HE838" s="253"/>
      <c r="HF838" s="253"/>
      <c r="HG838" s="253"/>
      <c r="HH838" s="253"/>
      <c r="HI838" s="253"/>
      <c r="HJ838" s="253"/>
      <c r="HK838" s="253"/>
      <c r="HL838" s="253"/>
      <c r="HM838" s="253"/>
      <c r="HN838" s="253"/>
      <c r="HO838" s="253"/>
      <c r="HP838" s="253"/>
      <c r="HQ838" s="253"/>
      <c r="HR838" s="253"/>
      <c r="HS838" s="253"/>
      <c r="HT838" s="253"/>
      <c r="HU838" s="253"/>
      <c r="HV838" s="253"/>
      <c r="HW838" s="253"/>
      <c r="HX838" s="253"/>
      <c r="HY838" s="253"/>
      <c r="HZ838" s="253"/>
      <c r="IA838" s="253"/>
      <c r="IB838" s="253"/>
      <c r="IC838" s="253"/>
      <c r="ID838" s="253"/>
      <c r="IE838" s="253"/>
      <c r="IF838" s="253"/>
      <c r="IG838" s="253"/>
      <c r="IH838" s="253"/>
      <c r="II838" s="253"/>
      <c r="IJ838" s="253"/>
      <c r="IK838" s="253"/>
      <c r="IL838" s="253"/>
      <c r="IM838" s="253"/>
      <c r="IN838" s="253"/>
      <c r="IO838" s="253"/>
      <c r="IP838" s="253"/>
      <c r="IQ838" s="253"/>
      <c r="IR838" s="253"/>
      <c r="IS838" s="253"/>
      <c r="IT838" s="253"/>
      <c r="IU838" s="253"/>
      <c r="IV838" s="253"/>
      <c r="IW838" s="253"/>
      <c r="IX838" s="253"/>
      <c r="IY838" s="253"/>
      <c r="IZ838" s="253"/>
      <c r="JA838" s="253"/>
      <c r="JB838" s="253"/>
      <c r="JC838" s="253"/>
      <c r="JD838" s="253"/>
      <c r="JE838" s="253"/>
      <c r="JF838" s="253"/>
      <c r="JG838" s="253"/>
      <c r="JH838" s="253"/>
      <c r="JI838" s="253"/>
      <c r="JJ838" s="253"/>
      <c r="JK838" s="253"/>
      <c r="JL838" s="253"/>
      <c r="JM838" s="253"/>
      <c r="JN838" s="253"/>
      <c r="JO838" s="253"/>
      <c r="JP838" s="253"/>
      <c r="JQ838" s="253"/>
      <c r="JR838" s="253"/>
      <c r="JS838" s="253"/>
      <c r="JT838" s="253"/>
      <c r="JU838" s="253"/>
    </row>
    <row r="839" spans="1:281" s="252" customFormat="1" ht="15" customHeight="1" x14ac:dyDescent="0.25">
      <c r="A839" s="253"/>
      <c r="B839" s="253"/>
      <c r="C839" s="253"/>
      <c r="D839" s="253"/>
      <c r="E839" s="253"/>
      <c r="F839" s="253"/>
      <c r="G839" s="253"/>
      <c r="H839" s="253"/>
      <c r="I839" s="253"/>
      <c r="J839" s="253"/>
      <c r="K839" s="253"/>
      <c r="L839" s="253"/>
      <c r="M839" s="253"/>
      <c r="N839" s="253"/>
      <c r="O839" s="253"/>
      <c r="P839" s="253"/>
      <c r="Q839" s="253"/>
      <c r="R839" s="253"/>
      <c r="S839" s="253"/>
      <c r="T839" s="253"/>
      <c r="U839" s="253" t="s">
        <v>993</v>
      </c>
      <c r="V839" s="253"/>
      <c r="W839" s="253"/>
      <c r="X839" s="253"/>
      <c r="Y839" s="253"/>
      <c r="Z839" s="253"/>
      <c r="AA839" s="253"/>
      <c r="AB839" s="253"/>
      <c r="AC839" s="253" t="s">
        <v>316</v>
      </c>
      <c r="AD839" s="253"/>
      <c r="AE839" s="253"/>
      <c r="AF839" s="253"/>
      <c r="AG839" s="253"/>
      <c r="AH839" s="253"/>
      <c r="AI839" s="253"/>
      <c r="AJ839" s="253"/>
      <c r="AK839" s="253"/>
      <c r="AL839" s="253"/>
      <c r="AM839" s="253"/>
      <c r="AN839" s="253"/>
      <c r="AO839" s="253"/>
      <c r="AP839" s="253"/>
      <c r="AQ839" s="253"/>
      <c r="AR839" s="253"/>
      <c r="AS839" s="253"/>
      <c r="AT839" s="253"/>
      <c r="AU839" s="253"/>
      <c r="AV839" s="253"/>
      <c r="AW839" s="253"/>
      <c r="AX839" s="253"/>
      <c r="AY839" s="253"/>
      <c r="AZ839" s="253"/>
      <c r="BA839" s="253"/>
      <c r="BB839" s="253"/>
      <c r="BC839" s="253"/>
      <c r="BD839" s="253"/>
      <c r="BE839" s="253"/>
      <c r="BF839" s="253"/>
      <c r="BG839" s="253"/>
      <c r="BH839" s="253"/>
      <c r="BI839" s="253"/>
      <c r="BJ839" s="253"/>
      <c r="BK839" s="253"/>
      <c r="BL839" s="253"/>
      <c r="BM839" s="253"/>
      <c r="BN839" s="253"/>
      <c r="BO839" s="253"/>
      <c r="BP839" s="253"/>
      <c r="BQ839" s="253"/>
      <c r="BR839" s="253"/>
      <c r="BS839" s="253"/>
      <c r="BT839" s="253"/>
      <c r="BU839" s="253"/>
      <c r="BV839" s="253"/>
      <c r="BW839" s="253"/>
      <c r="BX839" s="253"/>
      <c r="BY839" s="253"/>
      <c r="BZ839" s="253"/>
      <c r="CA839" s="253"/>
      <c r="CB839" s="253"/>
      <c r="CC839" s="253"/>
      <c r="CD839" s="253"/>
      <c r="CE839" s="253"/>
      <c r="CF839" s="253"/>
      <c r="CG839" s="253"/>
      <c r="CH839" s="253"/>
      <c r="CI839" s="253"/>
      <c r="CJ839" s="253"/>
      <c r="CK839" s="253"/>
      <c r="CL839" s="253"/>
      <c r="CM839" s="253"/>
      <c r="CN839" s="253"/>
      <c r="CO839" s="253"/>
      <c r="CP839" s="253"/>
      <c r="CQ839" s="253"/>
      <c r="CR839" s="253"/>
      <c r="CS839" s="253"/>
      <c r="CT839" s="253"/>
      <c r="CU839" s="253"/>
      <c r="CV839" s="253"/>
      <c r="CW839" s="253"/>
      <c r="CX839" s="253"/>
      <c r="CY839" s="253"/>
      <c r="CZ839" s="253"/>
      <c r="DA839" s="253"/>
      <c r="DB839" s="253"/>
      <c r="DC839" s="253"/>
      <c r="DD839" s="253"/>
      <c r="DE839" s="253"/>
      <c r="DF839" s="253"/>
      <c r="DG839" s="253"/>
      <c r="DH839" s="253"/>
      <c r="DI839" s="253"/>
      <c r="DJ839" s="253"/>
      <c r="DK839" s="253"/>
      <c r="DL839" s="253"/>
      <c r="DM839" s="253"/>
      <c r="DN839" s="253"/>
      <c r="DO839" s="253"/>
      <c r="DP839" s="253"/>
      <c r="DQ839" s="253"/>
      <c r="DR839" s="253"/>
      <c r="DS839" s="253"/>
      <c r="DT839" s="253"/>
      <c r="DU839" s="253"/>
      <c r="DV839" s="253"/>
      <c r="DW839" s="253"/>
      <c r="DX839" s="253"/>
      <c r="DY839" s="253"/>
      <c r="DZ839" s="253"/>
      <c r="EA839" s="253"/>
      <c r="EB839" s="253"/>
      <c r="EC839" s="253"/>
      <c r="ED839" s="253"/>
      <c r="EE839" s="253"/>
      <c r="EF839" s="253"/>
      <c r="EG839" s="253"/>
      <c r="EH839" s="253"/>
      <c r="EI839" s="253"/>
      <c r="EJ839" s="253"/>
      <c r="EK839" s="253"/>
      <c r="EL839" s="253"/>
      <c r="EM839" s="253"/>
      <c r="EN839" s="253"/>
      <c r="EO839" s="253"/>
      <c r="EP839" s="253"/>
      <c r="EQ839" s="253"/>
      <c r="ER839" s="253"/>
      <c r="ES839" s="253"/>
      <c r="ET839" s="253"/>
      <c r="EU839" s="253"/>
      <c r="EV839" s="253"/>
      <c r="EW839" s="253"/>
      <c r="EX839" s="253"/>
      <c r="EY839" s="253"/>
      <c r="EZ839" s="253"/>
      <c r="FA839" s="253"/>
      <c r="FB839" s="253"/>
      <c r="FC839" s="253"/>
      <c r="FD839" s="253"/>
      <c r="FE839" s="253"/>
      <c r="FF839" s="253"/>
      <c r="FG839" s="253"/>
      <c r="FH839" s="253"/>
      <c r="FI839" s="253"/>
      <c r="FJ839" s="253"/>
      <c r="FK839" s="253"/>
      <c r="FL839" s="253"/>
      <c r="FM839" s="253"/>
      <c r="FN839" s="253"/>
      <c r="FO839" s="253"/>
      <c r="FP839" s="253"/>
      <c r="FQ839" s="253"/>
      <c r="FR839" s="253"/>
      <c r="FS839" s="253"/>
      <c r="FT839" s="253"/>
      <c r="FU839" s="253"/>
      <c r="FV839" s="253"/>
      <c r="FW839" s="253"/>
      <c r="FX839" s="253"/>
      <c r="FY839" s="253"/>
      <c r="FZ839" s="253"/>
      <c r="GA839" s="253"/>
      <c r="GB839" s="253"/>
      <c r="GC839" s="253"/>
      <c r="GD839" s="253"/>
      <c r="GE839" s="253"/>
      <c r="GF839" s="253"/>
      <c r="GG839" s="253"/>
      <c r="GH839" s="253"/>
      <c r="GI839" s="253"/>
      <c r="GJ839" s="253"/>
      <c r="GK839" s="253"/>
      <c r="GL839" s="253"/>
      <c r="GM839" s="253"/>
      <c r="GN839" s="253"/>
      <c r="GO839" s="253"/>
      <c r="GP839" s="253"/>
      <c r="GQ839" s="253"/>
      <c r="GR839" s="253"/>
      <c r="GS839" s="253"/>
      <c r="GT839" s="253"/>
      <c r="GU839" s="253"/>
      <c r="GV839" s="253"/>
      <c r="GW839" s="253"/>
      <c r="GX839" s="253"/>
      <c r="GY839" s="253"/>
      <c r="GZ839" s="253"/>
      <c r="HA839" s="253"/>
      <c r="HB839" s="253"/>
      <c r="HC839" s="253"/>
      <c r="HD839" s="253"/>
      <c r="HE839" s="253"/>
      <c r="HF839" s="253"/>
      <c r="HG839" s="253"/>
      <c r="HH839" s="253"/>
      <c r="HI839" s="253"/>
      <c r="HJ839" s="253"/>
      <c r="HK839" s="253"/>
      <c r="HL839" s="253"/>
      <c r="HM839" s="253"/>
      <c r="HN839" s="253"/>
      <c r="HO839" s="253"/>
      <c r="HP839" s="253"/>
      <c r="HQ839" s="253"/>
      <c r="HR839" s="253"/>
      <c r="HS839" s="253"/>
      <c r="HT839" s="253"/>
      <c r="HU839" s="253"/>
      <c r="HV839" s="253"/>
      <c r="HW839" s="253"/>
      <c r="HX839" s="253"/>
      <c r="HY839" s="253"/>
      <c r="HZ839" s="253"/>
      <c r="IA839" s="253"/>
      <c r="IB839" s="253"/>
      <c r="IC839" s="253"/>
      <c r="ID839" s="253"/>
      <c r="IE839" s="253"/>
      <c r="IF839" s="253"/>
      <c r="IG839" s="253"/>
      <c r="IH839" s="253"/>
      <c r="II839" s="253"/>
      <c r="IJ839" s="253"/>
      <c r="IK839" s="253"/>
      <c r="IL839" s="253"/>
      <c r="IM839" s="253"/>
      <c r="IN839" s="253"/>
      <c r="IO839" s="253"/>
      <c r="IP839" s="253"/>
      <c r="IQ839" s="253"/>
      <c r="IR839" s="253"/>
      <c r="IS839" s="253"/>
      <c r="IT839" s="253"/>
      <c r="IU839" s="253"/>
      <c r="IV839" s="253"/>
      <c r="IW839" s="253"/>
      <c r="IX839" s="253"/>
      <c r="IY839" s="253"/>
      <c r="IZ839" s="253"/>
      <c r="JA839" s="253"/>
      <c r="JB839" s="253"/>
      <c r="JC839" s="253"/>
      <c r="JD839" s="253"/>
      <c r="JE839" s="253"/>
      <c r="JF839" s="253"/>
      <c r="JG839" s="253"/>
      <c r="JH839" s="253"/>
      <c r="JI839" s="253"/>
      <c r="JJ839" s="253"/>
      <c r="JK839" s="253"/>
      <c r="JL839" s="253"/>
      <c r="JM839" s="253"/>
      <c r="JN839" s="253"/>
      <c r="JO839" s="253"/>
      <c r="JP839" s="253"/>
      <c r="JQ839" s="253"/>
      <c r="JR839" s="253"/>
      <c r="JS839" s="253"/>
      <c r="JT839" s="253"/>
      <c r="JU839" s="253"/>
    </row>
    <row r="840" spans="1:281" s="252" customFormat="1" ht="15" customHeight="1" x14ac:dyDescent="0.25">
      <c r="A840" s="253"/>
      <c r="B840" s="253"/>
      <c r="C840" s="253"/>
      <c r="D840" s="253"/>
      <c r="E840" s="253"/>
      <c r="F840" s="253"/>
      <c r="G840" s="253"/>
      <c r="H840" s="253"/>
      <c r="I840" s="253"/>
      <c r="J840" s="253"/>
      <c r="K840" s="253"/>
      <c r="L840" s="253"/>
      <c r="M840" s="253"/>
      <c r="N840" s="253"/>
      <c r="O840" s="253"/>
      <c r="P840" s="253"/>
      <c r="Q840" s="253"/>
      <c r="R840" s="253"/>
      <c r="S840" s="253"/>
      <c r="T840" s="253"/>
      <c r="U840" s="253" t="s">
        <v>994</v>
      </c>
      <c r="V840" s="253"/>
      <c r="W840" s="253"/>
      <c r="X840" s="253"/>
      <c r="Y840" s="253"/>
      <c r="Z840" s="253"/>
      <c r="AA840" s="253"/>
      <c r="AB840" s="253"/>
      <c r="AC840" s="253" t="s">
        <v>332</v>
      </c>
      <c r="AD840" s="253"/>
      <c r="AE840" s="253"/>
      <c r="AF840" s="253"/>
      <c r="AG840" s="253"/>
      <c r="AH840" s="253"/>
      <c r="AI840" s="253"/>
      <c r="AJ840" s="253"/>
      <c r="AK840" s="253"/>
      <c r="AL840" s="253"/>
      <c r="AM840" s="253"/>
      <c r="AN840" s="253"/>
      <c r="AO840" s="253"/>
      <c r="AP840" s="253"/>
      <c r="AQ840" s="253"/>
      <c r="AR840" s="253"/>
      <c r="AS840" s="253"/>
      <c r="AT840" s="253"/>
      <c r="AU840" s="253"/>
      <c r="AV840" s="253"/>
      <c r="AW840" s="253"/>
      <c r="AX840" s="253"/>
      <c r="AY840" s="253"/>
      <c r="AZ840" s="253"/>
      <c r="BA840" s="253"/>
      <c r="BB840" s="253"/>
      <c r="BC840" s="253"/>
      <c r="BD840" s="253"/>
      <c r="BE840" s="253"/>
      <c r="BF840" s="253"/>
      <c r="BG840" s="253"/>
      <c r="BH840" s="253"/>
      <c r="BI840" s="253"/>
      <c r="BJ840" s="253"/>
      <c r="BK840" s="253"/>
      <c r="BL840" s="253"/>
      <c r="BM840" s="253"/>
      <c r="BN840" s="253"/>
      <c r="BO840" s="253"/>
      <c r="BP840" s="253"/>
      <c r="BQ840" s="253"/>
      <c r="BR840" s="253"/>
      <c r="BS840" s="253"/>
      <c r="BT840" s="253"/>
      <c r="BU840" s="253"/>
      <c r="BV840" s="253"/>
      <c r="BW840" s="253"/>
      <c r="BX840" s="253"/>
      <c r="BY840" s="253"/>
      <c r="BZ840" s="253"/>
      <c r="CA840" s="253"/>
      <c r="CB840" s="253"/>
      <c r="CC840" s="253"/>
      <c r="CD840" s="253"/>
      <c r="CE840" s="253"/>
      <c r="CF840" s="253"/>
      <c r="CG840" s="253"/>
      <c r="CH840" s="253"/>
      <c r="CI840" s="253"/>
      <c r="CJ840" s="253"/>
      <c r="CK840" s="253"/>
      <c r="CL840" s="253"/>
      <c r="CM840" s="253"/>
      <c r="CN840" s="253"/>
      <c r="CO840" s="253"/>
      <c r="CP840" s="253"/>
      <c r="CQ840" s="253"/>
      <c r="CR840" s="253"/>
      <c r="CS840" s="253"/>
      <c r="CT840" s="253"/>
      <c r="CU840" s="253"/>
      <c r="CV840" s="253"/>
      <c r="CW840" s="253"/>
      <c r="CX840" s="253"/>
      <c r="CY840" s="253"/>
      <c r="CZ840" s="253"/>
      <c r="DA840" s="253"/>
      <c r="DB840" s="253"/>
      <c r="DC840" s="253"/>
      <c r="DD840" s="253"/>
      <c r="DE840" s="253"/>
      <c r="DF840" s="253"/>
      <c r="DG840" s="253"/>
      <c r="DH840" s="253"/>
      <c r="DI840" s="253"/>
      <c r="DJ840" s="253"/>
      <c r="DK840" s="253"/>
      <c r="DL840" s="253"/>
      <c r="DM840" s="253"/>
      <c r="DN840" s="253"/>
      <c r="DO840" s="253"/>
      <c r="DP840" s="253"/>
      <c r="DQ840" s="253"/>
      <c r="DR840" s="253"/>
      <c r="DS840" s="253"/>
      <c r="DT840" s="253"/>
      <c r="DU840" s="253"/>
      <c r="DV840" s="253"/>
      <c r="DW840" s="253"/>
      <c r="DX840" s="253"/>
      <c r="DY840" s="253"/>
      <c r="DZ840" s="253"/>
      <c r="EA840" s="253"/>
      <c r="EB840" s="253"/>
      <c r="EC840" s="253"/>
      <c r="ED840" s="253"/>
      <c r="EE840" s="253"/>
      <c r="EF840" s="253"/>
      <c r="EG840" s="253"/>
      <c r="EH840" s="253"/>
      <c r="EI840" s="253"/>
      <c r="EJ840" s="253"/>
      <c r="EK840" s="253"/>
      <c r="EL840" s="253"/>
      <c r="EM840" s="253"/>
      <c r="EN840" s="253"/>
      <c r="EO840" s="253"/>
      <c r="EP840" s="253"/>
      <c r="EQ840" s="253"/>
      <c r="ER840" s="253"/>
      <c r="ES840" s="253"/>
      <c r="ET840" s="253"/>
      <c r="EU840" s="253"/>
      <c r="EV840" s="253"/>
      <c r="EW840" s="253"/>
      <c r="EX840" s="253"/>
      <c r="EY840" s="253"/>
      <c r="EZ840" s="253"/>
      <c r="FA840" s="253"/>
      <c r="FB840" s="253"/>
      <c r="FC840" s="253"/>
      <c r="FD840" s="253"/>
      <c r="FE840" s="253"/>
      <c r="FF840" s="253"/>
      <c r="FG840" s="253"/>
      <c r="FH840" s="253"/>
      <c r="FI840" s="253"/>
      <c r="FJ840" s="253"/>
      <c r="FK840" s="253"/>
      <c r="FL840" s="253"/>
      <c r="FM840" s="253"/>
      <c r="FN840" s="253"/>
      <c r="FO840" s="253"/>
      <c r="FP840" s="253"/>
      <c r="FQ840" s="253"/>
      <c r="FR840" s="253"/>
      <c r="FS840" s="253"/>
      <c r="FT840" s="253"/>
      <c r="FU840" s="253"/>
      <c r="FV840" s="253"/>
      <c r="FW840" s="253"/>
      <c r="FX840" s="253"/>
      <c r="FY840" s="253"/>
      <c r="FZ840" s="253"/>
      <c r="GA840" s="253"/>
      <c r="GB840" s="253"/>
      <c r="GC840" s="253"/>
      <c r="GD840" s="253"/>
      <c r="GE840" s="253"/>
      <c r="GF840" s="253"/>
      <c r="GG840" s="253"/>
      <c r="GH840" s="253"/>
      <c r="GI840" s="253"/>
      <c r="GJ840" s="253"/>
      <c r="GK840" s="253"/>
      <c r="GL840" s="253"/>
      <c r="GM840" s="253"/>
      <c r="GN840" s="253"/>
      <c r="GO840" s="253"/>
      <c r="GP840" s="253"/>
      <c r="GQ840" s="253"/>
      <c r="GR840" s="253"/>
      <c r="GS840" s="253"/>
      <c r="GT840" s="253"/>
      <c r="GU840" s="253"/>
      <c r="GV840" s="253"/>
      <c r="GW840" s="253"/>
      <c r="GX840" s="253"/>
      <c r="GY840" s="253"/>
      <c r="GZ840" s="253"/>
      <c r="HA840" s="253"/>
      <c r="HB840" s="253"/>
      <c r="HC840" s="253"/>
      <c r="HD840" s="253"/>
      <c r="HE840" s="253"/>
      <c r="HF840" s="253"/>
      <c r="HG840" s="253"/>
      <c r="HH840" s="253"/>
      <c r="HI840" s="253"/>
      <c r="HJ840" s="253"/>
      <c r="HK840" s="253"/>
      <c r="HL840" s="253"/>
      <c r="HM840" s="253"/>
      <c r="HN840" s="253"/>
      <c r="HO840" s="253"/>
      <c r="HP840" s="253"/>
      <c r="HQ840" s="253"/>
      <c r="HR840" s="253"/>
      <c r="HS840" s="253"/>
      <c r="HT840" s="253"/>
      <c r="HU840" s="253"/>
      <c r="HV840" s="253"/>
      <c r="HW840" s="253"/>
      <c r="HX840" s="253"/>
      <c r="HY840" s="253"/>
      <c r="HZ840" s="253"/>
      <c r="IA840" s="253"/>
      <c r="IB840" s="253"/>
      <c r="IC840" s="253"/>
      <c r="ID840" s="253"/>
      <c r="IE840" s="253"/>
      <c r="IF840" s="253"/>
      <c r="IG840" s="253"/>
      <c r="IH840" s="253"/>
      <c r="II840" s="253"/>
      <c r="IJ840" s="253"/>
      <c r="IK840" s="253"/>
      <c r="IL840" s="253"/>
      <c r="IM840" s="253"/>
      <c r="IN840" s="253"/>
      <c r="IO840" s="253"/>
      <c r="IP840" s="253"/>
      <c r="IQ840" s="253"/>
      <c r="IR840" s="253"/>
      <c r="IS840" s="253"/>
      <c r="IT840" s="253"/>
      <c r="IU840" s="253"/>
      <c r="IV840" s="253"/>
      <c r="IW840" s="253"/>
      <c r="IX840" s="253"/>
      <c r="IY840" s="253"/>
      <c r="IZ840" s="253"/>
      <c r="JA840" s="253"/>
      <c r="JB840" s="253"/>
      <c r="JC840" s="253"/>
      <c r="JD840" s="253"/>
      <c r="JE840" s="253"/>
      <c r="JF840" s="253"/>
      <c r="JG840" s="253"/>
      <c r="JH840" s="253"/>
      <c r="JI840" s="253"/>
      <c r="JJ840" s="253"/>
      <c r="JK840" s="253"/>
      <c r="JL840" s="253"/>
      <c r="JM840" s="253"/>
      <c r="JN840" s="253"/>
      <c r="JO840" s="253"/>
      <c r="JP840" s="253"/>
      <c r="JQ840" s="253"/>
      <c r="JR840" s="253"/>
      <c r="JS840" s="253"/>
      <c r="JT840" s="253"/>
      <c r="JU840" s="253"/>
    </row>
    <row r="841" spans="1:281" s="252" customFormat="1" ht="15" customHeight="1" x14ac:dyDescent="0.25">
      <c r="A841" s="253"/>
      <c r="B841" s="253"/>
      <c r="C841" s="253"/>
      <c r="D841" s="253"/>
      <c r="E841" s="253"/>
      <c r="F841" s="253"/>
      <c r="G841" s="253"/>
      <c r="H841" s="253"/>
      <c r="I841" s="253"/>
      <c r="J841" s="253"/>
      <c r="K841" s="253"/>
      <c r="L841" s="253"/>
      <c r="M841" s="253"/>
      <c r="N841" s="253"/>
      <c r="O841" s="253"/>
      <c r="P841" s="253"/>
      <c r="Q841" s="253"/>
      <c r="R841" s="253"/>
      <c r="S841" s="253"/>
      <c r="T841" s="253"/>
      <c r="U841" s="253" t="s">
        <v>995</v>
      </c>
      <c r="V841" s="253"/>
      <c r="W841" s="253"/>
      <c r="X841" s="253"/>
      <c r="Y841" s="253"/>
      <c r="Z841" s="253"/>
      <c r="AA841" s="253"/>
      <c r="AB841" s="253"/>
      <c r="AC841" s="253" t="s">
        <v>320</v>
      </c>
      <c r="AD841" s="253"/>
      <c r="AE841" s="253"/>
      <c r="AF841" s="253"/>
      <c r="AG841" s="253"/>
      <c r="AH841" s="253"/>
      <c r="AI841" s="253"/>
      <c r="AJ841" s="253"/>
      <c r="AK841" s="253"/>
      <c r="AL841" s="253"/>
      <c r="AM841" s="253"/>
      <c r="AN841" s="253"/>
      <c r="AO841" s="253"/>
      <c r="AP841" s="253"/>
      <c r="AQ841" s="253"/>
      <c r="AR841" s="253"/>
      <c r="AS841" s="253"/>
      <c r="AT841" s="253"/>
      <c r="AU841" s="253"/>
      <c r="AV841" s="253"/>
      <c r="AW841" s="253"/>
      <c r="AX841" s="253"/>
      <c r="AY841" s="253"/>
      <c r="AZ841" s="253"/>
      <c r="BA841" s="253"/>
      <c r="BB841" s="253"/>
      <c r="BC841" s="253"/>
      <c r="BD841" s="253"/>
      <c r="BE841" s="253"/>
      <c r="BF841" s="253"/>
      <c r="BG841" s="253"/>
      <c r="BH841" s="253"/>
      <c r="BI841" s="253"/>
      <c r="BJ841" s="253"/>
      <c r="BK841" s="253"/>
      <c r="BL841" s="253"/>
      <c r="BM841" s="253"/>
      <c r="BN841" s="253"/>
      <c r="BO841" s="253"/>
      <c r="BP841" s="253"/>
      <c r="BQ841" s="253"/>
      <c r="BR841" s="253"/>
      <c r="BS841" s="253"/>
      <c r="BT841" s="253"/>
      <c r="BU841" s="253"/>
      <c r="BV841" s="253"/>
      <c r="BW841" s="253"/>
      <c r="BX841" s="253"/>
      <c r="BY841" s="253"/>
      <c r="BZ841" s="253"/>
      <c r="CA841" s="253"/>
      <c r="CB841" s="253"/>
      <c r="CC841" s="253"/>
      <c r="CD841" s="253"/>
      <c r="CE841" s="253"/>
      <c r="CF841" s="253"/>
      <c r="CG841" s="253"/>
      <c r="CH841" s="253"/>
      <c r="CI841" s="253"/>
      <c r="CJ841" s="253"/>
      <c r="CK841" s="253"/>
      <c r="CL841" s="253"/>
      <c r="CM841" s="253"/>
      <c r="CN841" s="253"/>
      <c r="CO841" s="253"/>
      <c r="CP841" s="253"/>
      <c r="CQ841" s="253"/>
      <c r="CR841" s="253"/>
      <c r="CS841" s="253"/>
      <c r="CT841" s="253"/>
      <c r="CU841" s="253"/>
      <c r="CV841" s="253"/>
      <c r="CW841" s="253"/>
      <c r="CX841" s="253"/>
      <c r="CY841" s="253"/>
      <c r="CZ841" s="253"/>
      <c r="DA841" s="253"/>
      <c r="DB841" s="253"/>
      <c r="DC841" s="253"/>
      <c r="DD841" s="253"/>
      <c r="DE841" s="253"/>
      <c r="DF841" s="253"/>
      <c r="DG841" s="253"/>
      <c r="DH841" s="253"/>
      <c r="DI841" s="253"/>
      <c r="DJ841" s="253"/>
      <c r="DK841" s="253"/>
      <c r="DL841" s="253"/>
      <c r="DM841" s="253"/>
      <c r="DN841" s="253"/>
      <c r="DO841" s="253"/>
      <c r="DP841" s="253"/>
      <c r="DQ841" s="253"/>
      <c r="DR841" s="253"/>
      <c r="DS841" s="253"/>
      <c r="DT841" s="253"/>
      <c r="DU841" s="253"/>
      <c r="DV841" s="253"/>
      <c r="DW841" s="253"/>
      <c r="DX841" s="253"/>
      <c r="DY841" s="253"/>
      <c r="DZ841" s="253"/>
      <c r="EA841" s="253"/>
      <c r="EB841" s="253"/>
      <c r="EC841" s="253"/>
      <c r="ED841" s="253"/>
      <c r="EE841" s="253"/>
      <c r="EF841" s="253"/>
      <c r="EG841" s="253"/>
      <c r="EH841" s="253"/>
      <c r="EI841" s="253"/>
      <c r="EJ841" s="253"/>
      <c r="EK841" s="253"/>
      <c r="EL841" s="253"/>
      <c r="EM841" s="253"/>
      <c r="EN841" s="253"/>
      <c r="EO841" s="253"/>
      <c r="EP841" s="253"/>
      <c r="EQ841" s="253"/>
      <c r="ER841" s="253"/>
      <c r="ES841" s="253"/>
      <c r="ET841" s="253"/>
      <c r="EU841" s="253"/>
      <c r="EV841" s="253"/>
      <c r="EW841" s="253"/>
      <c r="EX841" s="253"/>
      <c r="EY841" s="253"/>
      <c r="EZ841" s="253"/>
      <c r="FA841" s="253"/>
      <c r="FB841" s="253"/>
      <c r="FC841" s="253"/>
      <c r="FD841" s="253"/>
      <c r="FE841" s="253"/>
      <c r="FF841" s="253"/>
      <c r="FG841" s="253"/>
      <c r="FH841" s="253"/>
      <c r="FI841" s="253"/>
      <c r="FJ841" s="253"/>
      <c r="FK841" s="253"/>
      <c r="FL841" s="253"/>
      <c r="FM841" s="253"/>
      <c r="FN841" s="253"/>
      <c r="FO841" s="253"/>
      <c r="FP841" s="253"/>
      <c r="FQ841" s="253"/>
      <c r="FR841" s="253"/>
      <c r="FS841" s="253"/>
      <c r="FT841" s="253"/>
      <c r="FU841" s="253"/>
      <c r="FV841" s="253"/>
      <c r="FW841" s="253"/>
      <c r="FX841" s="253"/>
      <c r="FY841" s="253"/>
      <c r="FZ841" s="253"/>
      <c r="GA841" s="253"/>
      <c r="GB841" s="253"/>
      <c r="GC841" s="253"/>
      <c r="GD841" s="253"/>
      <c r="GE841" s="253"/>
      <c r="GF841" s="253"/>
      <c r="GG841" s="253"/>
      <c r="GH841" s="253"/>
      <c r="GI841" s="253"/>
      <c r="GJ841" s="253"/>
      <c r="GK841" s="253"/>
      <c r="GL841" s="253"/>
      <c r="GM841" s="253"/>
      <c r="GN841" s="253"/>
      <c r="GO841" s="253"/>
      <c r="GP841" s="253"/>
      <c r="GQ841" s="253"/>
      <c r="GR841" s="253"/>
      <c r="GS841" s="253"/>
      <c r="GT841" s="253"/>
      <c r="GU841" s="253"/>
      <c r="GV841" s="253"/>
      <c r="GW841" s="253"/>
      <c r="GX841" s="253"/>
      <c r="GY841" s="253"/>
      <c r="GZ841" s="253"/>
      <c r="HA841" s="253"/>
      <c r="HB841" s="253"/>
      <c r="HC841" s="253"/>
      <c r="HD841" s="253"/>
      <c r="HE841" s="253"/>
      <c r="HF841" s="253"/>
      <c r="HG841" s="253"/>
      <c r="HH841" s="253"/>
      <c r="HI841" s="253"/>
      <c r="HJ841" s="253"/>
      <c r="HK841" s="253"/>
      <c r="HL841" s="253"/>
      <c r="HM841" s="253"/>
      <c r="HN841" s="253"/>
      <c r="HO841" s="253"/>
      <c r="HP841" s="253"/>
      <c r="HQ841" s="253"/>
      <c r="HR841" s="253"/>
      <c r="HS841" s="253"/>
      <c r="HT841" s="253"/>
      <c r="HU841" s="253"/>
      <c r="HV841" s="253"/>
      <c r="HW841" s="253"/>
      <c r="HX841" s="253"/>
      <c r="HY841" s="253"/>
      <c r="HZ841" s="253"/>
      <c r="IA841" s="253"/>
      <c r="IB841" s="253"/>
      <c r="IC841" s="253"/>
      <c r="ID841" s="253"/>
      <c r="IE841" s="253"/>
      <c r="IF841" s="253"/>
      <c r="IG841" s="253"/>
      <c r="IH841" s="253"/>
      <c r="II841" s="253"/>
      <c r="IJ841" s="253"/>
      <c r="IK841" s="253"/>
      <c r="IL841" s="253"/>
      <c r="IM841" s="253"/>
      <c r="IN841" s="253"/>
      <c r="IO841" s="253"/>
      <c r="IP841" s="253"/>
      <c r="IQ841" s="253"/>
      <c r="IR841" s="253"/>
      <c r="IS841" s="253"/>
      <c r="IT841" s="253"/>
      <c r="IU841" s="253"/>
      <c r="IV841" s="253"/>
      <c r="IW841" s="253"/>
      <c r="IX841" s="253"/>
      <c r="IY841" s="253"/>
      <c r="IZ841" s="253"/>
      <c r="JA841" s="253"/>
      <c r="JB841" s="253"/>
      <c r="JC841" s="253"/>
      <c r="JD841" s="253"/>
      <c r="JE841" s="253"/>
      <c r="JF841" s="253"/>
      <c r="JG841" s="253"/>
      <c r="JH841" s="253"/>
      <c r="JI841" s="253"/>
      <c r="JJ841" s="253"/>
      <c r="JK841" s="253"/>
      <c r="JL841" s="253"/>
      <c r="JM841" s="253"/>
      <c r="JN841" s="253"/>
      <c r="JO841" s="253"/>
      <c r="JP841" s="253"/>
      <c r="JQ841" s="253"/>
      <c r="JR841" s="253"/>
      <c r="JS841" s="253"/>
      <c r="JT841" s="253"/>
      <c r="JU841" s="253"/>
    </row>
    <row r="842" spans="1:281" s="252" customFormat="1" ht="15" customHeight="1" x14ac:dyDescent="0.25">
      <c r="A842" s="253"/>
      <c r="B842" s="253"/>
      <c r="C842" s="253"/>
      <c r="D842" s="253"/>
      <c r="E842" s="253"/>
      <c r="F842" s="253"/>
      <c r="G842" s="253"/>
      <c r="H842" s="253"/>
      <c r="I842" s="253"/>
      <c r="J842" s="253"/>
      <c r="K842" s="253"/>
      <c r="L842" s="253"/>
      <c r="M842" s="253"/>
      <c r="N842" s="253"/>
      <c r="O842" s="253"/>
      <c r="P842" s="253"/>
      <c r="Q842" s="253"/>
      <c r="R842" s="253"/>
      <c r="S842" s="253"/>
      <c r="T842" s="253"/>
      <c r="U842" s="253" t="s">
        <v>996</v>
      </c>
      <c r="V842" s="253"/>
      <c r="W842" s="253"/>
      <c r="X842" s="253"/>
      <c r="Y842" s="253"/>
      <c r="Z842" s="253"/>
      <c r="AA842" s="253"/>
      <c r="AB842" s="253"/>
      <c r="AC842" s="253" t="s">
        <v>357</v>
      </c>
      <c r="AD842" s="253"/>
      <c r="AE842" s="253"/>
      <c r="AF842" s="253"/>
      <c r="AG842" s="253"/>
      <c r="AH842" s="253"/>
      <c r="AI842" s="253"/>
      <c r="AJ842" s="253"/>
      <c r="AK842" s="253"/>
      <c r="AL842" s="253"/>
      <c r="AM842" s="253"/>
      <c r="AN842" s="253"/>
      <c r="AO842" s="253"/>
      <c r="AP842" s="253"/>
      <c r="AQ842" s="253"/>
      <c r="AR842" s="253"/>
      <c r="AS842" s="253"/>
      <c r="AT842" s="253"/>
      <c r="AU842" s="253"/>
      <c r="AV842" s="253"/>
      <c r="AW842" s="253"/>
      <c r="AX842" s="253"/>
      <c r="AY842" s="253"/>
      <c r="AZ842" s="253"/>
      <c r="BA842" s="253"/>
      <c r="BB842" s="253"/>
      <c r="BC842" s="253"/>
      <c r="BD842" s="253"/>
      <c r="BE842" s="253"/>
      <c r="BF842" s="253"/>
      <c r="BG842" s="253"/>
      <c r="BH842" s="253"/>
      <c r="BI842" s="253"/>
      <c r="BJ842" s="253"/>
      <c r="BK842" s="253"/>
      <c r="BL842" s="253"/>
      <c r="BM842" s="253"/>
      <c r="BN842" s="253"/>
      <c r="BO842" s="253"/>
      <c r="BP842" s="253"/>
      <c r="BQ842" s="253"/>
      <c r="BR842" s="253"/>
      <c r="BS842" s="253"/>
      <c r="BT842" s="253"/>
      <c r="BU842" s="253"/>
      <c r="BV842" s="253"/>
      <c r="BW842" s="253"/>
      <c r="BX842" s="253"/>
      <c r="BY842" s="253"/>
      <c r="BZ842" s="253"/>
      <c r="CA842" s="253"/>
      <c r="CB842" s="253"/>
      <c r="CC842" s="253"/>
      <c r="CD842" s="253"/>
      <c r="CE842" s="253"/>
      <c r="CF842" s="253"/>
      <c r="CG842" s="253"/>
      <c r="CH842" s="253"/>
      <c r="CI842" s="253"/>
      <c r="CJ842" s="253"/>
      <c r="CK842" s="253"/>
      <c r="CL842" s="253"/>
      <c r="CM842" s="253"/>
      <c r="CN842" s="253"/>
      <c r="CO842" s="253"/>
      <c r="CP842" s="253"/>
      <c r="CQ842" s="253"/>
      <c r="CR842" s="253"/>
      <c r="CS842" s="253"/>
      <c r="CT842" s="253"/>
      <c r="CU842" s="253"/>
      <c r="CV842" s="253"/>
      <c r="CW842" s="253"/>
      <c r="CX842" s="253"/>
      <c r="CY842" s="253"/>
      <c r="CZ842" s="253"/>
      <c r="DA842" s="253"/>
      <c r="DB842" s="253"/>
      <c r="DC842" s="253"/>
      <c r="DD842" s="253"/>
      <c r="DE842" s="253"/>
      <c r="DF842" s="253"/>
      <c r="DG842" s="253"/>
      <c r="DH842" s="253"/>
      <c r="DI842" s="253"/>
      <c r="DJ842" s="253"/>
      <c r="DK842" s="253"/>
      <c r="DL842" s="253"/>
      <c r="DM842" s="253"/>
      <c r="DN842" s="253"/>
      <c r="DO842" s="253"/>
      <c r="DP842" s="253"/>
      <c r="DQ842" s="253"/>
      <c r="DR842" s="253"/>
      <c r="DS842" s="253"/>
      <c r="DT842" s="253"/>
      <c r="DU842" s="253"/>
      <c r="DV842" s="253"/>
      <c r="DW842" s="253"/>
      <c r="DX842" s="253"/>
      <c r="DY842" s="253"/>
      <c r="DZ842" s="253"/>
      <c r="EA842" s="253"/>
      <c r="EB842" s="253"/>
      <c r="EC842" s="253"/>
      <c r="ED842" s="253"/>
      <c r="EE842" s="253"/>
      <c r="EF842" s="253"/>
      <c r="EG842" s="253"/>
      <c r="EH842" s="253"/>
      <c r="EI842" s="253"/>
      <c r="EJ842" s="253"/>
      <c r="EK842" s="253"/>
      <c r="EL842" s="253"/>
      <c r="EM842" s="253"/>
      <c r="EN842" s="253"/>
      <c r="EO842" s="253"/>
      <c r="EP842" s="253"/>
      <c r="EQ842" s="253"/>
      <c r="ER842" s="253"/>
      <c r="ES842" s="253"/>
      <c r="ET842" s="253"/>
      <c r="EU842" s="253"/>
      <c r="EV842" s="253"/>
      <c r="EW842" s="253"/>
      <c r="EX842" s="253"/>
      <c r="EY842" s="253"/>
      <c r="EZ842" s="253"/>
      <c r="FA842" s="253"/>
      <c r="FB842" s="253"/>
      <c r="FC842" s="253"/>
      <c r="FD842" s="253"/>
      <c r="FE842" s="253"/>
      <c r="FF842" s="253"/>
      <c r="FG842" s="253"/>
      <c r="FH842" s="253"/>
      <c r="FI842" s="253"/>
      <c r="FJ842" s="253"/>
      <c r="FK842" s="253"/>
      <c r="FL842" s="253"/>
      <c r="FM842" s="253"/>
      <c r="FN842" s="253"/>
      <c r="FO842" s="253"/>
      <c r="FP842" s="253"/>
      <c r="FQ842" s="253"/>
      <c r="FR842" s="253"/>
      <c r="FS842" s="253"/>
      <c r="FT842" s="253"/>
      <c r="FU842" s="253"/>
      <c r="FV842" s="253"/>
      <c r="FW842" s="253"/>
      <c r="FX842" s="253"/>
      <c r="FY842" s="253"/>
      <c r="FZ842" s="253"/>
      <c r="GA842" s="253"/>
      <c r="GB842" s="253"/>
      <c r="GC842" s="253"/>
      <c r="GD842" s="253"/>
      <c r="GE842" s="253"/>
      <c r="GF842" s="253"/>
      <c r="GG842" s="253"/>
      <c r="GH842" s="253"/>
      <c r="GI842" s="253"/>
      <c r="GJ842" s="253"/>
      <c r="GK842" s="253"/>
      <c r="GL842" s="253"/>
      <c r="GM842" s="253"/>
      <c r="GN842" s="253"/>
      <c r="GO842" s="253"/>
      <c r="GP842" s="253"/>
      <c r="GQ842" s="253"/>
      <c r="GR842" s="253"/>
      <c r="GS842" s="253"/>
      <c r="GT842" s="253"/>
      <c r="GU842" s="253"/>
      <c r="GV842" s="253"/>
      <c r="GW842" s="253"/>
      <c r="GX842" s="253"/>
      <c r="GY842" s="253"/>
      <c r="GZ842" s="253"/>
      <c r="HA842" s="253"/>
      <c r="HB842" s="253"/>
      <c r="HC842" s="253"/>
      <c r="HD842" s="253"/>
      <c r="HE842" s="253"/>
      <c r="HF842" s="253"/>
      <c r="HG842" s="253"/>
      <c r="HH842" s="253"/>
      <c r="HI842" s="253"/>
      <c r="HJ842" s="253"/>
      <c r="HK842" s="253"/>
      <c r="HL842" s="253"/>
      <c r="HM842" s="253"/>
      <c r="HN842" s="253"/>
      <c r="HO842" s="253"/>
      <c r="HP842" s="253"/>
      <c r="HQ842" s="253"/>
      <c r="HR842" s="253"/>
      <c r="HS842" s="253"/>
      <c r="HT842" s="253"/>
      <c r="HU842" s="253"/>
      <c r="HV842" s="253"/>
      <c r="HW842" s="253"/>
      <c r="HX842" s="253"/>
      <c r="HY842" s="253"/>
      <c r="HZ842" s="253"/>
      <c r="IA842" s="253"/>
      <c r="IB842" s="253"/>
      <c r="IC842" s="253"/>
      <c r="ID842" s="253"/>
      <c r="IE842" s="253"/>
      <c r="IF842" s="253"/>
      <c r="IG842" s="253"/>
      <c r="IH842" s="253"/>
      <c r="II842" s="253"/>
      <c r="IJ842" s="253"/>
      <c r="IK842" s="253"/>
      <c r="IL842" s="253"/>
      <c r="IM842" s="253"/>
      <c r="IN842" s="253"/>
      <c r="IO842" s="253"/>
      <c r="IP842" s="253"/>
      <c r="IQ842" s="253"/>
      <c r="IR842" s="253"/>
      <c r="IS842" s="253"/>
      <c r="IT842" s="253"/>
      <c r="IU842" s="253"/>
      <c r="IV842" s="253"/>
      <c r="IW842" s="253"/>
      <c r="IX842" s="253"/>
      <c r="IY842" s="253"/>
      <c r="IZ842" s="253"/>
      <c r="JA842" s="253"/>
      <c r="JB842" s="253"/>
      <c r="JC842" s="253"/>
      <c r="JD842" s="253"/>
      <c r="JE842" s="253"/>
      <c r="JF842" s="253"/>
      <c r="JG842" s="253"/>
      <c r="JH842" s="253"/>
      <c r="JI842" s="253"/>
      <c r="JJ842" s="253"/>
      <c r="JK842" s="253"/>
      <c r="JL842" s="253"/>
      <c r="JM842" s="253"/>
      <c r="JN842" s="253"/>
      <c r="JO842" s="253"/>
      <c r="JP842" s="253"/>
      <c r="JQ842" s="253"/>
      <c r="JR842" s="253"/>
      <c r="JS842" s="253"/>
      <c r="JT842" s="253"/>
      <c r="JU842" s="253"/>
    </row>
    <row r="843" spans="1:281" s="252" customFormat="1" ht="15" customHeight="1" x14ac:dyDescent="0.25">
      <c r="A843" s="253"/>
      <c r="B843" s="253"/>
      <c r="C843" s="253"/>
      <c r="D843" s="253"/>
      <c r="E843" s="253"/>
      <c r="F843" s="253"/>
      <c r="G843" s="253"/>
      <c r="H843" s="253"/>
      <c r="I843" s="253"/>
      <c r="J843" s="253"/>
      <c r="K843" s="253"/>
      <c r="L843" s="253"/>
      <c r="M843" s="253"/>
      <c r="N843" s="253"/>
      <c r="O843" s="253"/>
      <c r="P843" s="253"/>
      <c r="Q843" s="253"/>
      <c r="R843" s="253"/>
      <c r="S843" s="253"/>
      <c r="T843" s="253"/>
      <c r="U843" s="253" t="s">
        <v>997</v>
      </c>
      <c r="V843" s="253"/>
      <c r="W843" s="253"/>
      <c r="X843" s="253"/>
      <c r="Y843" s="253"/>
      <c r="Z843" s="253"/>
      <c r="AA843" s="253"/>
      <c r="AB843" s="253"/>
      <c r="AC843" s="253" t="s">
        <v>320</v>
      </c>
      <c r="AD843" s="253"/>
      <c r="AE843" s="253"/>
      <c r="AF843" s="253"/>
      <c r="AG843" s="253"/>
      <c r="AH843" s="253"/>
      <c r="AI843" s="253"/>
      <c r="AJ843" s="253"/>
      <c r="AK843" s="253"/>
      <c r="AL843" s="253"/>
      <c r="AM843" s="253"/>
      <c r="AN843" s="253"/>
      <c r="AO843" s="253"/>
      <c r="AP843" s="253"/>
      <c r="AQ843" s="253"/>
      <c r="AR843" s="253"/>
      <c r="AS843" s="253"/>
      <c r="AT843" s="253"/>
      <c r="AU843" s="253"/>
      <c r="AV843" s="253"/>
      <c r="AW843" s="253"/>
      <c r="AX843" s="253"/>
      <c r="AY843" s="253"/>
      <c r="AZ843" s="253"/>
      <c r="BA843" s="253"/>
      <c r="BB843" s="253"/>
      <c r="BC843" s="253"/>
      <c r="BD843" s="253"/>
      <c r="BE843" s="253"/>
      <c r="BF843" s="253"/>
      <c r="BG843" s="253"/>
      <c r="BH843" s="253"/>
      <c r="BI843" s="253"/>
      <c r="BJ843" s="253"/>
      <c r="BK843" s="253"/>
      <c r="BL843" s="253"/>
      <c r="BM843" s="253"/>
      <c r="BN843" s="253"/>
      <c r="BO843" s="253"/>
      <c r="BP843" s="253"/>
      <c r="BQ843" s="253"/>
      <c r="BR843" s="253"/>
      <c r="BS843" s="253"/>
      <c r="BT843" s="253"/>
      <c r="BU843" s="253"/>
      <c r="BV843" s="253"/>
      <c r="BW843" s="253"/>
      <c r="BX843" s="253"/>
      <c r="BY843" s="253"/>
      <c r="BZ843" s="253"/>
      <c r="CA843" s="253"/>
      <c r="CB843" s="253"/>
      <c r="CC843" s="253"/>
      <c r="CD843" s="253"/>
      <c r="CE843" s="253"/>
      <c r="CF843" s="253"/>
      <c r="CG843" s="253"/>
      <c r="CH843" s="253"/>
      <c r="CI843" s="253"/>
      <c r="CJ843" s="253"/>
      <c r="CK843" s="253"/>
      <c r="CL843" s="253"/>
      <c r="CM843" s="253"/>
      <c r="CN843" s="253"/>
      <c r="CO843" s="253"/>
      <c r="CP843" s="253"/>
      <c r="CQ843" s="253"/>
      <c r="CR843" s="253"/>
      <c r="CS843" s="253"/>
      <c r="CT843" s="253"/>
      <c r="CU843" s="253"/>
      <c r="CV843" s="253"/>
      <c r="CW843" s="253"/>
      <c r="CX843" s="253"/>
      <c r="CY843" s="253"/>
      <c r="CZ843" s="253"/>
      <c r="DA843" s="253"/>
      <c r="DB843" s="253"/>
      <c r="DC843" s="253"/>
      <c r="DD843" s="253"/>
      <c r="DE843" s="253"/>
      <c r="DF843" s="253"/>
      <c r="DG843" s="253"/>
      <c r="DH843" s="253"/>
      <c r="DI843" s="253"/>
      <c r="DJ843" s="253"/>
      <c r="DK843" s="253"/>
      <c r="DL843" s="253"/>
      <c r="DM843" s="253"/>
      <c r="DN843" s="253"/>
      <c r="DO843" s="253"/>
      <c r="DP843" s="253"/>
      <c r="DQ843" s="253"/>
      <c r="DR843" s="253"/>
      <c r="DS843" s="253"/>
      <c r="DT843" s="253"/>
      <c r="DU843" s="253"/>
      <c r="DV843" s="253"/>
      <c r="DW843" s="253"/>
      <c r="DX843" s="253"/>
      <c r="DY843" s="253"/>
      <c r="DZ843" s="253"/>
      <c r="EA843" s="253"/>
      <c r="EB843" s="253"/>
      <c r="EC843" s="253"/>
      <c r="ED843" s="253"/>
      <c r="EE843" s="253"/>
      <c r="EF843" s="253"/>
      <c r="EG843" s="253"/>
      <c r="EH843" s="253"/>
      <c r="EI843" s="253"/>
      <c r="EJ843" s="253"/>
      <c r="EK843" s="253"/>
      <c r="EL843" s="253"/>
      <c r="EM843" s="253"/>
      <c r="EN843" s="253"/>
      <c r="EO843" s="253"/>
      <c r="EP843" s="253"/>
      <c r="EQ843" s="253"/>
      <c r="ER843" s="253"/>
      <c r="ES843" s="253"/>
      <c r="ET843" s="253"/>
      <c r="EU843" s="253"/>
      <c r="EV843" s="253"/>
      <c r="EW843" s="253"/>
      <c r="EX843" s="253"/>
      <c r="EY843" s="253"/>
      <c r="EZ843" s="253"/>
      <c r="FA843" s="253"/>
      <c r="FB843" s="253"/>
      <c r="FC843" s="253"/>
      <c r="FD843" s="253"/>
      <c r="FE843" s="253"/>
      <c r="FF843" s="253"/>
      <c r="FG843" s="253"/>
      <c r="FH843" s="253"/>
      <c r="FI843" s="253"/>
      <c r="FJ843" s="253"/>
      <c r="FK843" s="253"/>
      <c r="FL843" s="253"/>
      <c r="FM843" s="253"/>
      <c r="FN843" s="253"/>
      <c r="FO843" s="253"/>
      <c r="FP843" s="253"/>
      <c r="FQ843" s="253"/>
      <c r="FR843" s="253"/>
      <c r="FS843" s="253"/>
      <c r="FT843" s="253"/>
      <c r="FU843" s="253"/>
      <c r="FV843" s="253"/>
      <c r="FW843" s="253"/>
      <c r="FX843" s="253"/>
      <c r="FY843" s="253"/>
      <c r="FZ843" s="253"/>
      <c r="GA843" s="253"/>
      <c r="GB843" s="253"/>
      <c r="GC843" s="253"/>
      <c r="GD843" s="253"/>
      <c r="GE843" s="253"/>
      <c r="GF843" s="253"/>
      <c r="GG843" s="253"/>
      <c r="GH843" s="253"/>
      <c r="GI843" s="253"/>
      <c r="GJ843" s="253"/>
      <c r="GK843" s="253"/>
      <c r="GL843" s="253"/>
      <c r="GM843" s="253"/>
      <c r="GN843" s="253"/>
      <c r="GO843" s="253"/>
      <c r="GP843" s="253"/>
      <c r="GQ843" s="253"/>
      <c r="GR843" s="253"/>
      <c r="GS843" s="253"/>
      <c r="GT843" s="253"/>
      <c r="GU843" s="253"/>
      <c r="GV843" s="253"/>
      <c r="GW843" s="253"/>
      <c r="GX843" s="253"/>
      <c r="GY843" s="253"/>
      <c r="GZ843" s="253"/>
      <c r="HA843" s="253"/>
      <c r="HB843" s="253"/>
      <c r="HC843" s="253"/>
      <c r="HD843" s="253"/>
      <c r="HE843" s="253"/>
      <c r="HF843" s="253"/>
      <c r="HG843" s="253"/>
      <c r="HH843" s="253"/>
      <c r="HI843" s="253"/>
      <c r="HJ843" s="253"/>
      <c r="HK843" s="253"/>
      <c r="HL843" s="253"/>
      <c r="HM843" s="253"/>
      <c r="HN843" s="253"/>
      <c r="HO843" s="253"/>
      <c r="HP843" s="253"/>
      <c r="HQ843" s="253"/>
      <c r="HR843" s="253"/>
      <c r="HS843" s="253"/>
      <c r="HT843" s="253"/>
      <c r="HU843" s="253"/>
      <c r="HV843" s="253"/>
      <c r="HW843" s="253"/>
      <c r="HX843" s="253"/>
      <c r="HY843" s="253"/>
      <c r="HZ843" s="253"/>
      <c r="IA843" s="253"/>
      <c r="IB843" s="253"/>
      <c r="IC843" s="253"/>
      <c r="ID843" s="253"/>
      <c r="IE843" s="253"/>
      <c r="IF843" s="253"/>
      <c r="IG843" s="253"/>
      <c r="IH843" s="253"/>
      <c r="II843" s="253"/>
      <c r="IJ843" s="253"/>
      <c r="IK843" s="253"/>
      <c r="IL843" s="253"/>
      <c r="IM843" s="253"/>
      <c r="IN843" s="253"/>
      <c r="IO843" s="253"/>
      <c r="IP843" s="253"/>
      <c r="IQ843" s="253"/>
      <c r="IR843" s="253"/>
      <c r="IS843" s="253"/>
      <c r="IT843" s="253"/>
      <c r="IU843" s="253"/>
      <c r="IV843" s="253"/>
      <c r="IW843" s="253"/>
      <c r="IX843" s="253"/>
      <c r="IY843" s="253"/>
      <c r="IZ843" s="253"/>
      <c r="JA843" s="253"/>
      <c r="JB843" s="253"/>
      <c r="JC843" s="253"/>
      <c r="JD843" s="253"/>
      <c r="JE843" s="253"/>
      <c r="JF843" s="253"/>
      <c r="JG843" s="253"/>
      <c r="JH843" s="253"/>
      <c r="JI843" s="253"/>
      <c r="JJ843" s="253"/>
      <c r="JK843" s="253"/>
      <c r="JL843" s="253"/>
      <c r="JM843" s="253"/>
      <c r="JN843" s="253"/>
      <c r="JO843" s="253"/>
      <c r="JP843" s="253"/>
      <c r="JQ843" s="253"/>
      <c r="JR843" s="253"/>
      <c r="JS843" s="253"/>
      <c r="JT843" s="253"/>
      <c r="JU843" s="253"/>
    </row>
    <row r="844" spans="1:281" s="252" customFormat="1" ht="15" customHeight="1" x14ac:dyDescent="0.25">
      <c r="A844" s="253"/>
      <c r="B844" s="253"/>
      <c r="C844" s="253"/>
      <c r="D844" s="253"/>
      <c r="E844" s="253"/>
      <c r="F844" s="253"/>
      <c r="G844" s="253"/>
      <c r="H844" s="253"/>
      <c r="I844" s="253"/>
      <c r="J844" s="253"/>
      <c r="K844" s="253"/>
      <c r="L844" s="253"/>
      <c r="M844" s="253"/>
      <c r="N844" s="253"/>
      <c r="O844" s="253"/>
      <c r="P844" s="253"/>
      <c r="Q844" s="253"/>
      <c r="R844" s="253"/>
      <c r="S844" s="253"/>
      <c r="T844" s="253"/>
      <c r="U844" s="253" t="s">
        <v>998</v>
      </c>
      <c r="V844" s="253"/>
      <c r="W844" s="253"/>
      <c r="X844" s="253"/>
      <c r="Y844" s="253"/>
      <c r="Z844" s="253"/>
      <c r="AA844" s="253"/>
      <c r="AB844" s="253"/>
      <c r="AC844" s="253" t="s">
        <v>332</v>
      </c>
      <c r="AD844" s="253"/>
      <c r="AE844" s="253"/>
      <c r="AF844" s="253"/>
      <c r="AG844" s="253"/>
      <c r="AH844" s="253"/>
      <c r="AI844" s="253"/>
      <c r="AJ844" s="253"/>
      <c r="AK844" s="253"/>
      <c r="AL844" s="253"/>
      <c r="AM844" s="253"/>
      <c r="AN844" s="253"/>
      <c r="AO844" s="253"/>
      <c r="AP844" s="253"/>
      <c r="AQ844" s="253"/>
      <c r="AR844" s="253"/>
      <c r="AS844" s="253"/>
      <c r="AT844" s="253"/>
      <c r="AU844" s="253"/>
      <c r="AV844" s="253"/>
      <c r="AW844" s="253"/>
      <c r="AX844" s="253"/>
      <c r="AY844" s="253"/>
      <c r="AZ844" s="253"/>
      <c r="BA844" s="253"/>
      <c r="BB844" s="253"/>
      <c r="BC844" s="253"/>
      <c r="BD844" s="253"/>
      <c r="BE844" s="253"/>
      <c r="BF844" s="253"/>
      <c r="BG844" s="253"/>
      <c r="BH844" s="253"/>
      <c r="BI844" s="253"/>
      <c r="BJ844" s="253"/>
      <c r="BK844" s="253"/>
      <c r="BL844" s="253"/>
      <c r="BM844" s="253"/>
      <c r="BN844" s="253"/>
      <c r="BO844" s="253"/>
      <c r="BP844" s="253"/>
      <c r="BQ844" s="253"/>
      <c r="BR844" s="253"/>
      <c r="BS844" s="253"/>
      <c r="BT844" s="253"/>
      <c r="BU844" s="253"/>
      <c r="BV844" s="253"/>
      <c r="BW844" s="253"/>
      <c r="BX844" s="253"/>
      <c r="BY844" s="253"/>
      <c r="BZ844" s="253"/>
      <c r="CA844" s="253"/>
      <c r="CB844" s="253"/>
      <c r="CC844" s="253"/>
      <c r="CD844" s="253"/>
      <c r="CE844" s="253"/>
      <c r="CF844" s="253"/>
      <c r="CG844" s="253"/>
      <c r="CH844" s="253"/>
      <c r="CI844" s="253"/>
      <c r="CJ844" s="253"/>
      <c r="CK844" s="253"/>
      <c r="CL844" s="253"/>
      <c r="CM844" s="253"/>
      <c r="CN844" s="253"/>
      <c r="CO844" s="253"/>
      <c r="CP844" s="253"/>
      <c r="CQ844" s="253"/>
      <c r="CR844" s="253"/>
      <c r="CS844" s="253"/>
      <c r="CT844" s="253"/>
      <c r="CU844" s="253"/>
      <c r="CV844" s="253"/>
      <c r="CW844" s="253"/>
      <c r="CX844" s="253"/>
      <c r="CY844" s="253"/>
      <c r="CZ844" s="253"/>
      <c r="DA844" s="253"/>
      <c r="DB844" s="253"/>
      <c r="DC844" s="253"/>
      <c r="DD844" s="253"/>
      <c r="DE844" s="253"/>
      <c r="DF844" s="253"/>
      <c r="DG844" s="253"/>
      <c r="DH844" s="253"/>
      <c r="DI844" s="253"/>
      <c r="DJ844" s="253"/>
      <c r="DK844" s="253"/>
      <c r="DL844" s="253"/>
      <c r="DM844" s="253"/>
      <c r="DN844" s="253"/>
      <c r="DO844" s="253"/>
      <c r="DP844" s="253"/>
      <c r="DQ844" s="253"/>
      <c r="DR844" s="253"/>
      <c r="DS844" s="253"/>
      <c r="DT844" s="253"/>
      <c r="DU844" s="253"/>
      <c r="DV844" s="253"/>
      <c r="DW844" s="253"/>
      <c r="DX844" s="253"/>
      <c r="DY844" s="253"/>
      <c r="DZ844" s="253"/>
      <c r="EA844" s="253"/>
      <c r="EB844" s="253"/>
      <c r="EC844" s="253"/>
      <c r="ED844" s="253"/>
      <c r="EE844" s="253"/>
      <c r="EF844" s="253"/>
      <c r="EG844" s="253"/>
      <c r="EH844" s="253"/>
      <c r="EI844" s="253"/>
      <c r="EJ844" s="253"/>
      <c r="EK844" s="253"/>
      <c r="EL844" s="253"/>
      <c r="EM844" s="253"/>
      <c r="EN844" s="253"/>
      <c r="EO844" s="253"/>
      <c r="EP844" s="253"/>
      <c r="EQ844" s="253"/>
      <c r="ER844" s="253"/>
      <c r="ES844" s="253"/>
      <c r="ET844" s="253"/>
      <c r="EU844" s="253"/>
      <c r="EV844" s="253"/>
      <c r="EW844" s="253"/>
      <c r="EX844" s="253"/>
      <c r="EY844" s="253"/>
      <c r="EZ844" s="253"/>
      <c r="FA844" s="253"/>
      <c r="FB844" s="253"/>
      <c r="FC844" s="253"/>
      <c r="FD844" s="253"/>
      <c r="FE844" s="253"/>
      <c r="FF844" s="253"/>
      <c r="FG844" s="253"/>
      <c r="FH844" s="253"/>
      <c r="FI844" s="253"/>
      <c r="FJ844" s="253"/>
      <c r="FK844" s="253"/>
      <c r="FL844" s="253"/>
      <c r="FM844" s="253"/>
      <c r="FN844" s="253"/>
      <c r="FO844" s="253"/>
      <c r="FP844" s="253"/>
      <c r="FQ844" s="253"/>
      <c r="FR844" s="253"/>
      <c r="FS844" s="253"/>
      <c r="FT844" s="253"/>
      <c r="FU844" s="253"/>
      <c r="FV844" s="253"/>
      <c r="FW844" s="253"/>
      <c r="FX844" s="253"/>
      <c r="FY844" s="253"/>
      <c r="FZ844" s="253"/>
      <c r="GA844" s="253"/>
      <c r="GB844" s="253"/>
      <c r="GC844" s="253"/>
      <c r="GD844" s="253"/>
      <c r="GE844" s="253"/>
      <c r="GF844" s="253"/>
      <c r="GG844" s="253"/>
      <c r="GH844" s="253"/>
      <c r="GI844" s="253"/>
      <c r="GJ844" s="253"/>
      <c r="GK844" s="253"/>
      <c r="GL844" s="253"/>
      <c r="GM844" s="253"/>
      <c r="GN844" s="253"/>
      <c r="GO844" s="253"/>
      <c r="GP844" s="253"/>
      <c r="GQ844" s="253"/>
      <c r="GR844" s="253"/>
      <c r="GS844" s="253"/>
      <c r="GT844" s="253"/>
      <c r="GU844" s="253"/>
      <c r="GV844" s="253"/>
      <c r="GW844" s="253"/>
      <c r="GX844" s="253"/>
      <c r="GY844" s="253"/>
      <c r="GZ844" s="253"/>
      <c r="HA844" s="253"/>
      <c r="HB844" s="253"/>
      <c r="HC844" s="253"/>
      <c r="HD844" s="253"/>
      <c r="HE844" s="253"/>
      <c r="HF844" s="253"/>
      <c r="HG844" s="253"/>
      <c r="HH844" s="253"/>
      <c r="HI844" s="253"/>
      <c r="HJ844" s="253"/>
      <c r="HK844" s="253"/>
      <c r="HL844" s="253"/>
      <c r="HM844" s="253"/>
      <c r="HN844" s="253"/>
      <c r="HO844" s="253"/>
      <c r="HP844" s="253"/>
      <c r="HQ844" s="253"/>
      <c r="HR844" s="253"/>
      <c r="HS844" s="253"/>
      <c r="HT844" s="253"/>
      <c r="HU844" s="253"/>
      <c r="HV844" s="253"/>
      <c r="HW844" s="253"/>
      <c r="HX844" s="253"/>
      <c r="HY844" s="253"/>
      <c r="HZ844" s="253"/>
      <c r="IA844" s="253"/>
      <c r="IB844" s="253"/>
      <c r="IC844" s="253"/>
      <c r="ID844" s="253"/>
      <c r="IE844" s="253"/>
      <c r="IF844" s="253"/>
      <c r="IG844" s="253"/>
      <c r="IH844" s="253"/>
      <c r="II844" s="253"/>
      <c r="IJ844" s="253"/>
      <c r="IK844" s="253"/>
      <c r="IL844" s="253"/>
      <c r="IM844" s="253"/>
      <c r="IN844" s="253"/>
      <c r="IO844" s="253"/>
      <c r="IP844" s="253"/>
      <c r="IQ844" s="253"/>
      <c r="IR844" s="253"/>
      <c r="IS844" s="253"/>
      <c r="IT844" s="253"/>
      <c r="IU844" s="253"/>
      <c r="IV844" s="253"/>
      <c r="IW844" s="253"/>
      <c r="IX844" s="253"/>
      <c r="IY844" s="253"/>
      <c r="IZ844" s="253"/>
      <c r="JA844" s="253"/>
      <c r="JB844" s="253"/>
      <c r="JC844" s="253"/>
      <c r="JD844" s="253"/>
      <c r="JE844" s="253"/>
      <c r="JF844" s="253"/>
      <c r="JG844" s="253"/>
      <c r="JH844" s="253"/>
      <c r="JI844" s="253"/>
      <c r="JJ844" s="253"/>
      <c r="JK844" s="253"/>
      <c r="JL844" s="253"/>
      <c r="JM844" s="253"/>
      <c r="JN844" s="253"/>
      <c r="JO844" s="253"/>
      <c r="JP844" s="253"/>
      <c r="JQ844" s="253"/>
      <c r="JR844" s="253"/>
      <c r="JS844" s="253"/>
      <c r="JT844" s="253"/>
      <c r="JU844" s="253"/>
    </row>
    <row r="845" spans="1:281" s="252" customFormat="1" ht="15" customHeight="1" x14ac:dyDescent="0.25">
      <c r="A845" s="253"/>
      <c r="B845" s="253"/>
      <c r="C845" s="253"/>
      <c r="D845" s="253"/>
      <c r="E845" s="253"/>
      <c r="F845" s="253"/>
      <c r="G845" s="253"/>
      <c r="H845" s="253"/>
      <c r="I845" s="253"/>
      <c r="J845" s="253"/>
      <c r="K845" s="253"/>
      <c r="L845" s="253"/>
      <c r="M845" s="253"/>
      <c r="N845" s="253"/>
      <c r="O845" s="253"/>
      <c r="P845" s="253"/>
      <c r="Q845" s="253"/>
      <c r="R845" s="253"/>
      <c r="S845" s="253"/>
      <c r="T845" s="253"/>
      <c r="U845" s="253" t="s">
        <v>999</v>
      </c>
      <c r="V845" s="253"/>
      <c r="W845" s="253"/>
      <c r="X845" s="253"/>
      <c r="Y845" s="253"/>
      <c r="Z845" s="253"/>
      <c r="AA845" s="253"/>
      <c r="AB845" s="253"/>
      <c r="AC845" s="253" t="s">
        <v>332</v>
      </c>
      <c r="AD845" s="253"/>
      <c r="AE845" s="253"/>
      <c r="AF845" s="253"/>
      <c r="AG845" s="253"/>
      <c r="AH845" s="253"/>
      <c r="AI845" s="253"/>
      <c r="AJ845" s="253"/>
      <c r="AK845" s="253"/>
      <c r="AL845" s="253"/>
      <c r="AM845" s="253"/>
      <c r="AN845" s="253"/>
      <c r="AO845" s="253"/>
      <c r="AP845" s="253"/>
      <c r="AQ845" s="253"/>
      <c r="AR845" s="253"/>
      <c r="AS845" s="253"/>
      <c r="AT845" s="253"/>
      <c r="AU845" s="253"/>
      <c r="AV845" s="253"/>
      <c r="AW845" s="253"/>
      <c r="AX845" s="253"/>
      <c r="AY845" s="253"/>
      <c r="AZ845" s="253"/>
      <c r="BA845" s="253"/>
      <c r="BB845" s="253"/>
      <c r="BC845" s="253"/>
      <c r="BD845" s="253"/>
      <c r="BE845" s="253"/>
      <c r="BF845" s="253"/>
      <c r="BG845" s="253"/>
      <c r="BH845" s="253"/>
      <c r="BI845" s="253"/>
      <c r="BJ845" s="253"/>
      <c r="BK845" s="253"/>
      <c r="BL845" s="253"/>
      <c r="BM845" s="253"/>
      <c r="BN845" s="253"/>
      <c r="BO845" s="253"/>
      <c r="BP845" s="253"/>
      <c r="BQ845" s="253"/>
      <c r="BR845" s="253"/>
      <c r="BS845" s="253"/>
      <c r="BT845" s="253"/>
      <c r="BU845" s="253"/>
      <c r="BV845" s="253"/>
      <c r="BW845" s="253"/>
      <c r="BX845" s="253"/>
      <c r="BY845" s="253"/>
      <c r="BZ845" s="253"/>
      <c r="CA845" s="253"/>
      <c r="CB845" s="253"/>
      <c r="CC845" s="253"/>
      <c r="CD845" s="253"/>
      <c r="CE845" s="253"/>
      <c r="CF845" s="253"/>
      <c r="CG845" s="253"/>
      <c r="CH845" s="253"/>
      <c r="CI845" s="253"/>
      <c r="CJ845" s="253"/>
      <c r="CK845" s="253"/>
      <c r="CL845" s="253"/>
      <c r="CM845" s="253"/>
      <c r="CN845" s="253"/>
      <c r="CO845" s="253"/>
      <c r="CP845" s="253"/>
      <c r="CQ845" s="253"/>
      <c r="CR845" s="253"/>
      <c r="CS845" s="253"/>
      <c r="CT845" s="253"/>
      <c r="CU845" s="253"/>
      <c r="CV845" s="253"/>
      <c r="CW845" s="253"/>
      <c r="CX845" s="253"/>
      <c r="CY845" s="253"/>
      <c r="CZ845" s="253"/>
      <c r="DA845" s="253"/>
      <c r="DB845" s="253"/>
      <c r="DC845" s="253"/>
      <c r="DD845" s="253"/>
      <c r="DE845" s="253"/>
      <c r="DF845" s="253"/>
      <c r="DG845" s="253"/>
      <c r="DH845" s="253"/>
      <c r="DI845" s="253"/>
      <c r="DJ845" s="253"/>
      <c r="DK845" s="253"/>
      <c r="DL845" s="253"/>
      <c r="DM845" s="253"/>
      <c r="DN845" s="253"/>
      <c r="DO845" s="253"/>
      <c r="DP845" s="253"/>
      <c r="DQ845" s="253"/>
      <c r="DR845" s="253"/>
      <c r="DS845" s="253"/>
      <c r="DT845" s="253"/>
      <c r="DU845" s="253"/>
      <c r="DV845" s="253"/>
      <c r="DW845" s="253"/>
      <c r="DX845" s="253"/>
      <c r="DY845" s="253"/>
      <c r="DZ845" s="253"/>
      <c r="EA845" s="253"/>
      <c r="EB845" s="253"/>
      <c r="EC845" s="253"/>
      <c r="ED845" s="253"/>
      <c r="EE845" s="253"/>
      <c r="EF845" s="253"/>
      <c r="EG845" s="253"/>
      <c r="EH845" s="253"/>
      <c r="EI845" s="253"/>
      <c r="EJ845" s="253"/>
      <c r="EK845" s="253"/>
      <c r="EL845" s="253"/>
      <c r="EM845" s="253"/>
      <c r="EN845" s="253"/>
      <c r="EO845" s="253"/>
      <c r="EP845" s="253"/>
      <c r="EQ845" s="253"/>
      <c r="ER845" s="253"/>
      <c r="ES845" s="253"/>
      <c r="ET845" s="253"/>
      <c r="EU845" s="253"/>
      <c r="EV845" s="253"/>
      <c r="EW845" s="253"/>
      <c r="EX845" s="253"/>
      <c r="EY845" s="253"/>
      <c r="EZ845" s="253"/>
      <c r="FA845" s="253"/>
      <c r="FB845" s="253"/>
      <c r="FC845" s="253"/>
      <c r="FD845" s="253"/>
      <c r="FE845" s="253"/>
      <c r="FF845" s="253"/>
      <c r="FG845" s="253"/>
      <c r="FH845" s="253"/>
      <c r="FI845" s="253"/>
      <c r="FJ845" s="253"/>
      <c r="FK845" s="253"/>
      <c r="FL845" s="253"/>
      <c r="FM845" s="253"/>
      <c r="FN845" s="253"/>
      <c r="FO845" s="253"/>
      <c r="FP845" s="253"/>
      <c r="FQ845" s="253"/>
      <c r="FR845" s="253"/>
      <c r="FS845" s="253"/>
      <c r="FT845" s="253"/>
      <c r="FU845" s="253"/>
      <c r="FV845" s="253"/>
      <c r="FW845" s="253"/>
      <c r="FX845" s="253"/>
      <c r="FY845" s="253"/>
      <c r="FZ845" s="253"/>
      <c r="GA845" s="253"/>
      <c r="GB845" s="253"/>
      <c r="GC845" s="253"/>
      <c r="GD845" s="253"/>
      <c r="GE845" s="253"/>
      <c r="GF845" s="253"/>
      <c r="GG845" s="253"/>
      <c r="GH845" s="253"/>
      <c r="GI845" s="253"/>
      <c r="GJ845" s="253"/>
      <c r="GK845" s="253"/>
      <c r="GL845" s="253"/>
      <c r="GM845" s="253"/>
      <c r="GN845" s="253"/>
      <c r="GO845" s="253"/>
      <c r="GP845" s="253"/>
      <c r="GQ845" s="253"/>
      <c r="GR845" s="253"/>
      <c r="GS845" s="253"/>
      <c r="GT845" s="253"/>
      <c r="GU845" s="253"/>
      <c r="GV845" s="253"/>
      <c r="GW845" s="253"/>
      <c r="GX845" s="253"/>
      <c r="GY845" s="253"/>
      <c r="GZ845" s="253"/>
      <c r="HA845" s="253"/>
      <c r="HB845" s="253"/>
      <c r="HC845" s="253"/>
      <c r="HD845" s="253"/>
      <c r="HE845" s="253"/>
      <c r="HF845" s="253"/>
      <c r="HG845" s="253"/>
      <c r="HH845" s="253"/>
      <c r="HI845" s="253"/>
      <c r="HJ845" s="253"/>
      <c r="HK845" s="253"/>
      <c r="HL845" s="253"/>
      <c r="HM845" s="253"/>
      <c r="HN845" s="253"/>
      <c r="HO845" s="253"/>
      <c r="HP845" s="253"/>
      <c r="HQ845" s="253"/>
      <c r="HR845" s="253"/>
      <c r="HS845" s="253"/>
      <c r="HT845" s="253"/>
      <c r="HU845" s="253"/>
      <c r="HV845" s="253"/>
      <c r="HW845" s="253"/>
      <c r="HX845" s="253"/>
      <c r="HY845" s="253"/>
      <c r="HZ845" s="253"/>
      <c r="IA845" s="253"/>
      <c r="IB845" s="253"/>
      <c r="IC845" s="253"/>
      <c r="ID845" s="253"/>
      <c r="IE845" s="253"/>
      <c r="IF845" s="253"/>
      <c r="IG845" s="253"/>
      <c r="IH845" s="253"/>
      <c r="II845" s="253"/>
      <c r="IJ845" s="253"/>
      <c r="IK845" s="253"/>
      <c r="IL845" s="253"/>
      <c r="IM845" s="253"/>
      <c r="IN845" s="253"/>
      <c r="IO845" s="253"/>
      <c r="IP845" s="253"/>
      <c r="IQ845" s="253"/>
      <c r="IR845" s="253"/>
      <c r="IS845" s="253"/>
      <c r="IT845" s="253"/>
      <c r="IU845" s="253"/>
      <c r="IV845" s="253"/>
      <c r="IW845" s="253"/>
      <c r="IX845" s="253"/>
      <c r="IY845" s="253"/>
      <c r="IZ845" s="253"/>
      <c r="JA845" s="253"/>
      <c r="JB845" s="253"/>
      <c r="JC845" s="253"/>
      <c r="JD845" s="253"/>
      <c r="JE845" s="253"/>
      <c r="JF845" s="253"/>
      <c r="JG845" s="253"/>
      <c r="JH845" s="253"/>
      <c r="JI845" s="253"/>
      <c r="JJ845" s="253"/>
      <c r="JK845" s="253"/>
      <c r="JL845" s="253"/>
      <c r="JM845" s="253"/>
      <c r="JN845" s="253"/>
      <c r="JO845" s="253"/>
      <c r="JP845" s="253"/>
      <c r="JQ845" s="253"/>
      <c r="JR845" s="253"/>
      <c r="JS845" s="253"/>
      <c r="JT845" s="253"/>
      <c r="JU845" s="253"/>
    </row>
    <row r="846" spans="1:281" s="252" customFormat="1" ht="15" customHeight="1" x14ac:dyDescent="0.25">
      <c r="A846" s="253"/>
      <c r="B846" s="253"/>
      <c r="C846" s="253"/>
      <c r="D846" s="253"/>
      <c r="E846" s="253"/>
      <c r="F846" s="253"/>
      <c r="G846" s="253"/>
      <c r="H846" s="253"/>
      <c r="I846" s="253"/>
      <c r="J846" s="253"/>
      <c r="K846" s="253"/>
      <c r="L846" s="253"/>
      <c r="M846" s="253"/>
      <c r="N846" s="253"/>
      <c r="O846" s="253"/>
      <c r="P846" s="253"/>
      <c r="Q846" s="253"/>
      <c r="R846" s="253"/>
      <c r="S846" s="253"/>
      <c r="T846" s="253"/>
      <c r="U846" s="253" t="s">
        <v>1000</v>
      </c>
      <c r="V846" s="253"/>
      <c r="W846" s="253"/>
      <c r="X846" s="253"/>
      <c r="Y846" s="253"/>
      <c r="Z846" s="253"/>
      <c r="AA846" s="253"/>
      <c r="AB846" s="253"/>
      <c r="AC846" s="253" t="s">
        <v>320</v>
      </c>
      <c r="AD846" s="253"/>
      <c r="AE846" s="253"/>
      <c r="AF846" s="253"/>
      <c r="AG846" s="253"/>
      <c r="AH846" s="253"/>
      <c r="AI846" s="253"/>
      <c r="AJ846" s="253"/>
      <c r="AK846" s="253"/>
      <c r="AL846" s="253"/>
      <c r="AM846" s="253"/>
      <c r="AN846" s="253"/>
      <c r="AO846" s="253"/>
      <c r="AP846" s="253"/>
      <c r="AQ846" s="253"/>
      <c r="AR846" s="253"/>
      <c r="AS846" s="253"/>
      <c r="AT846" s="253"/>
      <c r="AU846" s="253"/>
      <c r="AV846" s="253"/>
      <c r="AW846" s="253"/>
      <c r="AX846" s="253"/>
      <c r="AY846" s="253"/>
      <c r="AZ846" s="253"/>
      <c r="BA846" s="253"/>
      <c r="BB846" s="253"/>
      <c r="BC846" s="253"/>
      <c r="BD846" s="253"/>
      <c r="BE846" s="253"/>
      <c r="BF846" s="253"/>
      <c r="BG846" s="253"/>
      <c r="BH846" s="253"/>
      <c r="BI846" s="253"/>
      <c r="BJ846" s="253"/>
      <c r="BK846" s="253"/>
      <c r="BL846" s="253"/>
      <c r="BM846" s="253"/>
      <c r="BN846" s="253"/>
      <c r="BO846" s="253"/>
      <c r="BP846" s="253"/>
      <c r="BQ846" s="253"/>
      <c r="BR846" s="253"/>
      <c r="BS846" s="253"/>
      <c r="BT846" s="253"/>
      <c r="BU846" s="253"/>
      <c r="BV846" s="253"/>
      <c r="BW846" s="253"/>
      <c r="BX846" s="253"/>
      <c r="BY846" s="253"/>
      <c r="BZ846" s="253"/>
      <c r="CA846" s="253"/>
      <c r="CB846" s="253"/>
      <c r="CC846" s="253"/>
      <c r="CD846" s="253"/>
      <c r="CE846" s="253"/>
      <c r="CF846" s="253"/>
      <c r="CG846" s="253"/>
      <c r="CH846" s="253"/>
      <c r="CI846" s="253"/>
      <c r="CJ846" s="253"/>
      <c r="CK846" s="253"/>
      <c r="CL846" s="253"/>
      <c r="CM846" s="253"/>
      <c r="CN846" s="253"/>
      <c r="CO846" s="253"/>
      <c r="CP846" s="253"/>
      <c r="CQ846" s="253"/>
      <c r="CR846" s="253"/>
      <c r="CS846" s="253"/>
      <c r="CT846" s="253"/>
      <c r="CU846" s="253"/>
      <c r="CV846" s="253"/>
      <c r="CW846" s="253"/>
      <c r="CX846" s="253"/>
      <c r="CY846" s="253"/>
      <c r="CZ846" s="253"/>
      <c r="DA846" s="253"/>
      <c r="DB846" s="253"/>
      <c r="DC846" s="253"/>
      <c r="DD846" s="253"/>
      <c r="DE846" s="253"/>
      <c r="DF846" s="253"/>
      <c r="DG846" s="253"/>
      <c r="DH846" s="253"/>
      <c r="DI846" s="253"/>
      <c r="DJ846" s="253"/>
      <c r="DK846" s="253"/>
      <c r="DL846" s="253"/>
      <c r="DM846" s="253"/>
      <c r="DN846" s="253"/>
      <c r="DO846" s="253"/>
      <c r="DP846" s="253"/>
      <c r="DQ846" s="253"/>
      <c r="DR846" s="253"/>
      <c r="DS846" s="253"/>
      <c r="DT846" s="253"/>
      <c r="DU846" s="253"/>
      <c r="DV846" s="253"/>
      <c r="DW846" s="253"/>
      <c r="DX846" s="253"/>
      <c r="DY846" s="253"/>
      <c r="DZ846" s="253"/>
      <c r="EA846" s="253"/>
      <c r="EB846" s="253"/>
      <c r="EC846" s="253"/>
      <c r="ED846" s="253"/>
      <c r="EE846" s="253"/>
      <c r="EF846" s="253"/>
      <c r="EG846" s="253"/>
      <c r="EH846" s="253"/>
      <c r="EI846" s="253"/>
      <c r="EJ846" s="253"/>
      <c r="EK846" s="253"/>
      <c r="EL846" s="253"/>
      <c r="EM846" s="253"/>
      <c r="EN846" s="253"/>
      <c r="EO846" s="253"/>
      <c r="EP846" s="253"/>
      <c r="EQ846" s="253"/>
      <c r="ER846" s="253"/>
      <c r="ES846" s="253"/>
      <c r="ET846" s="253"/>
      <c r="EU846" s="253"/>
      <c r="EV846" s="253"/>
      <c r="EW846" s="253"/>
      <c r="EX846" s="253"/>
      <c r="EY846" s="253"/>
      <c r="EZ846" s="253"/>
      <c r="FA846" s="253"/>
      <c r="FB846" s="253"/>
      <c r="FC846" s="253"/>
      <c r="FD846" s="253"/>
      <c r="FE846" s="253"/>
      <c r="FF846" s="253"/>
      <c r="FG846" s="253"/>
      <c r="FH846" s="253"/>
      <c r="FI846" s="253"/>
      <c r="FJ846" s="253"/>
      <c r="FK846" s="253"/>
      <c r="FL846" s="253"/>
      <c r="FM846" s="253"/>
      <c r="FN846" s="253"/>
      <c r="FO846" s="253"/>
      <c r="FP846" s="253"/>
      <c r="FQ846" s="253"/>
      <c r="FR846" s="253"/>
      <c r="FS846" s="253"/>
      <c r="FT846" s="253"/>
      <c r="FU846" s="253"/>
      <c r="FV846" s="253"/>
      <c r="FW846" s="253"/>
      <c r="FX846" s="253"/>
      <c r="FY846" s="253"/>
      <c r="FZ846" s="253"/>
      <c r="GA846" s="253"/>
      <c r="GB846" s="253"/>
      <c r="GC846" s="253"/>
      <c r="GD846" s="253"/>
      <c r="GE846" s="253"/>
      <c r="GF846" s="253"/>
      <c r="GG846" s="253"/>
      <c r="GH846" s="253"/>
      <c r="GI846" s="253"/>
      <c r="GJ846" s="253"/>
      <c r="GK846" s="253"/>
      <c r="GL846" s="253"/>
      <c r="GM846" s="253"/>
      <c r="GN846" s="253"/>
      <c r="GO846" s="253"/>
      <c r="GP846" s="253"/>
      <c r="GQ846" s="253"/>
      <c r="GR846" s="253"/>
      <c r="GS846" s="253"/>
      <c r="GT846" s="253"/>
      <c r="GU846" s="253"/>
      <c r="GV846" s="253"/>
      <c r="GW846" s="253"/>
      <c r="GX846" s="253"/>
      <c r="GY846" s="253"/>
      <c r="GZ846" s="253"/>
      <c r="HA846" s="253"/>
      <c r="HB846" s="253"/>
      <c r="HC846" s="253"/>
      <c r="HD846" s="253"/>
      <c r="HE846" s="253"/>
      <c r="HF846" s="253"/>
      <c r="HG846" s="253"/>
      <c r="HH846" s="253"/>
      <c r="HI846" s="253"/>
      <c r="HJ846" s="253"/>
      <c r="HK846" s="253"/>
      <c r="HL846" s="253"/>
      <c r="HM846" s="253"/>
      <c r="HN846" s="253"/>
      <c r="HO846" s="253"/>
      <c r="HP846" s="253"/>
      <c r="HQ846" s="253"/>
      <c r="HR846" s="253"/>
      <c r="HS846" s="253"/>
      <c r="HT846" s="253"/>
      <c r="HU846" s="253"/>
      <c r="HV846" s="253"/>
      <c r="HW846" s="253"/>
      <c r="HX846" s="253"/>
      <c r="HY846" s="253"/>
      <c r="HZ846" s="253"/>
      <c r="IA846" s="253"/>
      <c r="IB846" s="253"/>
      <c r="IC846" s="253"/>
      <c r="ID846" s="253"/>
      <c r="IE846" s="253"/>
      <c r="IF846" s="253"/>
      <c r="IG846" s="253"/>
      <c r="IH846" s="253"/>
      <c r="II846" s="253"/>
      <c r="IJ846" s="253"/>
      <c r="IK846" s="253"/>
      <c r="IL846" s="253"/>
      <c r="IM846" s="253"/>
      <c r="IN846" s="253"/>
      <c r="IO846" s="253"/>
      <c r="IP846" s="253"/>
      <c r="IQ846" s="253"/>
      <c r="IR846" s="253"/>
      <c r="IS846" s="253"/>
      <c r="IT846" s="253"/>
      <c r="IU846" s="253"/>
      <c r="IV846" s="253"/>
      <c r="IW846" s="253"/>
      <c r="IX846" s="253"/>
      <c r="IY846" s="253"/>
      <c r="IZ846" s="253"/>
      <c r="JA846" s="253"/>
      <c r="JB846" s="253"/>
      <c r="JC846" s="253"/>
      <c r="JD846" s="253"/>
      <c r="JE846" s="253"/>
      <c r="JF846" s="253"/>
      <c r="JG846" s="253"/>
      <c r="JH846" s="253"/>
      <c r="JI846" s="253"/>
      <c r="JJ846" s="253"/>
      <c r="JK846" s="253"/>
      <c r="JL846" s="253"/>
      <c r="JM846" s="253"/>
      <c r="JN846" s="253"/>
      <c r="JO846" s="253"/>
      <c r="JP846" s="253"/>
      <c r="JQ846" s="253"/>
      <c r="JR846" s="253"/>
      <c r="JS846" s="253"/>
      <c r="JT846" s="253"/>
      <c r="JU846" s="253"/>
    </row>
    <row r="847" spans="1:281" s="252" customFormat="1" ht="15" customHeight="1" x14ac:dyDescent="0.25">
      <c r="A847" s="253"/>
      <c r="B847" s="253"/>
      <c r="C847" s="253"/>
      <c r="D847" s="253"/>
      <c r="E847" s="253"/>
      <c r="F847" s="253"/>
      <c r="G847" s="253"/>
      <c r="H847" s="253"/>
      <c r="I847" s="253"/>
      <c r="J847" s="253"/>
      <c r="K847" s="253"/>
      <c r="L847" s="253"/>
      <c r="M847" s="253"/>
      <c r="N847" s="253"/>
      <c r="O847" s="253"/>
      <c r="P847" s="253"/>
      <c r="Q847" s="253"/>
      <c r="R847" s="253"/>
      <c r="S847" s="253"/>
      <c r="T847" s="253"/>
      <c r="U847" s="253" t="s">
        <v>1001</v>
      </c>
      <c r="V847" s="253"/>
      <c r="W847" s="253"/>
      <c r="X847" s="253"/>
      <c r="Y847" s="253"/>
      <c r="Z847" s="253"/>
      <c r="AA847" s="253"/>
      <c r="AB847" s="253"/>
      <c r="AC847" s="253" t="s">
        <v>323</v>
      </c>
      <c r="AD847" s="253"/>
      <c r="AE847" s="253"/>
      <c r="AF847" s="253"/>
      <c r="AG847" s="253"/>
      <c r="AH847" s="253"/>
      <c r="AI847" s="253"/>
      <c r="AJ847" s="253"/>
      <c r="AK847" s="253"/>
      <c r="AL847" s="253"/>
      <c r="AM847" s="253"/>
      <c r="AN847" s="253"/>
      <c r="AO847" s="253"/>
      <c r="AP847" s="253"/>
      <c r="AQ847" s="253"/>
      <c r="AR847" s="253"/>
      <c r="AS847" s="253"/>
      <c r="AT847" s="253"/>
      <c r="AU847" s="253"/>
      <c r="AV847" s="253"/>
      <c r="AW847" s="253"/>
      <c r="AX847" s="253"/>
      <c r="AY847" s="253"/>
      <c r="AZ847" s="253"/>
      <c r="BA847" s="253"/>
      <c r="BB847" s="253"/>
      <c r="BC847" s="253"/>
      <c r="BD847" s="253"/>
      <c r="BE847" s="253"/>
      <c r="BF847" s="253"/>
      <c r="BG847" s="253"/>
      <c r="BH847" s="253"/>
      <c r="BI847" s="253"/>
      <c r="BJ847" s="253"/>
      <c r="BK847" s="253"/>
      <c r="BL847" s="253"/>
      <c r="BM847" s="253"/>
      <c r="BN847" s="253"/>
      <c r="BO847" s="253"/>
      <c r="BP847" s="253"/>
      <c r="BQ847" s="253"/>
      <c r="BR847" s="253"/>
      <c r="BS847" s="253"/>
      <c r="BT847" s="253"/>
      <c r="BU847" s="253"/>
      <c r="BV847" s="253"/>
      <c r="BW847" s="253"/>
      <c r="BX847" s="253"/>
      <c r="BY847" s="253"/>
      <c r="BZ847" s="253"/>
      <c r="CA847" s="253"/>
      <c r="CB847" s="253"/>
      <c r="CC847" s="253"/>
      <c r="CD847" s="253"/>
      <c r="CE847" s="253"/>
      <c r="CF847" s="253"/>
      <c r="CG847" s="253"/>
      <c r="CH847" s="253"/>
      <c r="CI847" s="253"/>
      <c r="CJ847" s="253"/>
      <c r="CK847" s="253"/>
      <c r="CL847" s="253"/>
      <c r="CM847" s="253"/>
      <c r="CN847" s="253"/>
      <c r="CO847" s="253"/>
      <c r="CP847" s="253"/>
      <c r="CQ847" s="253"/>
      <c r="CR847" s="253"/>
      <c r="CS847" s="253"/>
      <c r="CT847" s="253"/>
      <c r="CU847" s="253"/>
      <c r="CV847" s="253"/>
      <c r="CW847" s="253"/>
      <c r="CX847" s="253"/>
      <c r="CY847" s="253"/>
      <c r="CZ847" s="253"/>
      <c r="DA847" s="253"/>
      <c r="DB847" s="253"/>
      <c r="DC847" s="253"/>
      <c r="DD847" s="253"/>
      <c r="DE847" s="253"/>
      <c r="DF847" s="253"/>
      <c r="DG847" s="253"/>
      <c r="DH847" s="253"/>
      <c r="DI847" s="253"/>
      <c r="DJ847" s="253"/>
      <c r="DK847" s="253"/>
      <c r="DL847" s="253"/>
      <c r="DM847" s="253"/>
      <c r="DN847" s="253"/>
      <c r="DO847" s="253"/>
      <c r="DP847" s="253"/>
      <c r="DQ847" s="253"/>
      <c r="DR847" s="253"/>
      <c r="DS847" s="253"/>
      <c r="DT847" s="253"/>
      <c r="DU847" s="253"/>
      <c r="DV847" s="253"/>
      <c r="DW847" s="253"/>
      <c r="DX847" s="253"/>
      <c r="DY847" s="253"/>
      <c r="DZ847" s="253"/>
      <c r="EA847" s="253"/>
      <c r="EB847" s="253"/>
      <c r="EC847" s="253"/>
      <c r="ED847" s="253"/>
      <c r="EE847" s="253"/>
      <c r="EF847" s="253"/>
      <c r="EG847" s="253"/>
      <c r="EH847" s="253"/>
      <c r="EI847" s="253"/>
      <c r="EJ847" s="253"/>
      <c r="EK847" s="253"/>
      <c r="EL847" s="253"/>
      <c r="EM847" s="253"/>
      <c r="EN847" s="253"/>
      <c r="EO847" s="253"/>
      <c r="EP847" s="253"/>
      <c r="EQ847" s="253"/>
      <c r="ER847" s="253"/>
      <c r="ES847" s="253"/>
      <c r="ET847" s="253"/>
      <c r="EU847" s="253"/>
      <c r="EV847" s="253"/>
      <c r="EW847" s="253"/>
      <c r="EX847" s="253"/>
      <c r="EY847" s="253"/>
      <c r="EZ847" s="253"/>
      <c r="FA847" s="253"/>
      <c r="FB847" s="253"/>
      <c r="FC847" s="253"/>
      <c r="FD847" s="253"/>
      <c r="FE847" s="253"/>
      <c r="FF847" s="253"/>
      <c r="FG847" s="253"/>
      <c r="FH847" s="253"/>
      <c r="FI847" s="253"/>
      <c r="FJ847" s="253"/>
      <c r="FK847" s="253"/>
      <c r="FL847" s="253"/>
      <c r="FM847" s="253"/>
      <c r="FN847" s="253"/>
      <c r="FO847" s="253"/>
      <c r="FP847" s="253"/>
      <c r="FQ847" s="253"/>
      <c r="FR847" s="253"/>
      <c r="FS847" s="253"/>
      <c r="FT847" s="253"/>
      <c r="FU847" s="253"/>
      <c r="FV847" s="253"/>
      <c r="FW847" s="253"/>
      <c r="FX847" s="253"/>
      <c r="FY847" s="253"/>
      <c r="FZ847" s="253"/>
      <c r="GA847" s="253"/>
      <c r="GB847" s="253"/>
      <c r="GC847" s="253"/>
      <c r="GD847" s="253"/>
      <c r="GE847" s="253"/>
      <c r="GF847" s="253"/>
      <c r="GG847" s="253"/>
      <c r="GH847" s="253"/>
      <c r="GI847" s="253"/>
      <c r="GJ847" s="253"/>
      <c r="GK847" s="253"/>
      <c r="GL847" s="253"/>
      <c r="GM847" s="253"/>
      <c r="GN847" s="253"/>
      <c r="GO847" s="253"/>
      <c r="GP847" s="253"/>
      <c r="GQ847" s="253"/>
      <c r="GR847" s="253"/>
      <c r="GS847" s="253"/>
      <c r="GT847" s="253"/>
      <c r="GU847" s="253"/>
      <c r="GV847" s="253"/>
      <c r="GW847" s="253"/>
      <c r="GX847" s="253"/>
      <c r="GY847" s="253"/>
      <c r="GZ847" s="253"/>
      <c r="HA847" s="253"/>
      <c r="HB847" s="253"/>
      <c r="HC847" s="253"/>
      <c r="HD847" s="253"/>
      <c r="HE847" s="253"/>
      <c r="HF847" s="253"/>
      <c r="HG847" s="253"/>
      <c r="HH847" s="253"/>
      <c r="HI847" s="253"/>
      <c r="HJ847" s="253"/>
      <c r="HK847" s="253"/>
      <c r="HL847" s="253"/>
      <c r="HM847" s="253"/>
      <c r="HN847" s="253"/>
      <c r="HO847" s="253"/>
      <c r="HP847" s="253"/>
      <c r="HQ847" s="253"/>
      <c r="HR847" s="253"/>
      <c r="HS847" s="253"/>
      <c r="HT847" s="253"/>
      <c r="HU847" s="253"/>
      <c r="HV847" s="253"/>
      <c r="HW847" s="253"/>
      <c r="HX847" s="253"/>
      <c r="HY847" s="253"/>
      <c r="HZ847" s="253"/>
      <c r="IA847" s="253"/>
      <c r="IB847" s="253"/>
      <c r="IC847" s="253"/>
      <c r="ID847" s="253"/>
      <c r="IE847" s="253"/>
      <c r="IF847" s="253"/>
      <c r="IG847" s="253"/>
      <c r="IH847" s="253"/>
      <c r="II847" s="253"/>
      <c r="IJ847" s="253"/>
      <c r="IK847" s="253"/>
      <c r="IL847" s="253"/>
      <c r="IM847" s="253"/>
      <c r="IN847" s="253"/>
      <c r="IO847" s="253"/>
      <c r="IP847" s="253"/>
      <c r="IQ847" s="253"/>
      <c r="IR847" s="253"/>
      <c r="IS847" s="253"/>
      <c r="IT847" s="253"/>
      <c r="IU847" s="253"/>
      <c r="IV847" s="253"/>
      <c r="IW847" s="253"/>
      <c r="IX847" s="253"/>
      <c r="IY847" s="253"/>
      <c r="IZ847" s="253"/>
      <c r="JA847" s="253"/>
      <c r="JB847" s="253"/>
      <c r="JC847" s="253"/>
      <c r="JD847" s="253"/>
      <c r="JE847" s="253"/>
      <c r="JF847" s="253"/>
      <c r="JG847" s="253"/>
      <c r="JH847" s="253"/>
      <c r="JI847" s="253"/>
      <c r="JJ847" s="253"/>
      <c r="JK847" s="253"/>
      <c r="JL847" s="253"/>
      <c r="JM847" s="253"/>
      <c r="JN847" s="253"/>
      <c r="JO847" s="253"/>
      <c r="JP847" s="253"/>
      <c r="JQ847" s="253"/>
      <c r="JR847" s="253"/>
      <c r="JS847" s="253"/>
      <c r="JT847" s="253"/>
      <c r="JU847" s="253"/>
    </row>
    <row r="848" spans="1:281" s="252" customFormat="1" ht="15" customHeight="1" x14ac:dyDescent="0.25">
      <c r="A848" s="253"/>
      <c r="B848" s="253"/>
      <c r="C848" s="253"/>
      <c r="D848" s="253"/>
      <c r="E848" s="253"/>
      <c r="F848" s="253"/>
      <c r="G848" s="253"/>
      <c r="H848" s="253"/>
      <c r="I848" s="253"/>
      <c r="J848" s="253"/>
      <c r="K848" s="253"/>
      <c r="L848" s="253"/>
      <c r="M848" s="253"/>
      <c r="N848" s="253"/>
      <c r="O848" s="253"/>
      <c r="P848" s="253"/>
      <c r="Q848" s="253"/>
      <c r="R848" s="253"/>
      <c r="S848" s="253"/>
      <c r="T848" s="253"/>
      <c r="U848" s="253" t="s">
        <v>290</v>
      </c>
      <c r="V848" s="253"/>
      <c r="W848" s="253"/>
      <c r="X848" s="253"/>
      <c r="Y848" s="253"/>
      <c r="Z848" s="253"/>
      <c r="AA848" s="253"/>
      <c r="AB848" s="253"/>
      <c r="AC848" s="253" t="s">
        <v>357</v>
      </c>
      <c r="AD848" s="253"/>
      <c r="AE848" s="253"/>
      <c r="AF848" s="253"/>
      <c r="AG848" s="253"/>
      <c r="AH848" s="253"/>
      <c r="AI848" s="253"/>
      <c r="AJ848" s="253"/>
      <c r="AK848" s="253"/>
      <c r="AL848" s="253"/>
      <c r="AM848" s="253"/>
      <c r="AN848" s="253"/>
      <c r="AO848" s="253"/>
      <c r="AP848" s="253"/>
      <c r="AQ848" s="253"/>
      <c r="AR848" s="253"/>
      <c r="AS848" s="253"/>
      <c r="AT848" s="253"/>
      <c r="AU848" s="253"/>
      <c r="AV848" s="253"/>
      <c r="AW848" s="253"/>
      <c r="AX848" s="253"/>
      <c r="AY848" s="253"/>
      <c r="AZ848" s="253"/>
      <c r="BA848" s="253"/>
      <c r="BB848" s="253"/>
      <c r="BC848" s="253"/>
      <c r="BD848" s="253"/>
      <c r="BE848" s="253"/>
      <c r="BF848" s="253"/>
      <c r="BG848" s="253"/>
      <c r="BH848" s="253"/>
      <c r="BI848" s="253"/>
      <c r="BJ848" s="253"/>
      <c r="BK848" s="253"/>
      <c r="BL848" s="253"/>
      <c r="BM848" s="253"/>
      <c r="BN848" s="253"/>
      <c r="BO848" s="253"/>
      <c r="BP848" s="253"/>
      <c r="BQ848" s="253"/>
      <c r="BR848" s="253"/>
      <c r="BS848" s="253"/>
      <c r="BT848" s="253"/>
      <c r="BU848" s="253"/>
      <c r="BV848" s="253"/>
      <c r="BW848" s="253"/>
      <c r="BX848" s="253"/>
      <c r="BY848" s="253"/>
      <c r="BZ848" s="253"/>
      <c r="CA848" s="253"/>
      <c r="CB848" s="253"/>
      <c r="CC848" s="253"/>
      <c r="CD848" s="253"/>
      <c r="CE848" s="253"/>
      <c r="CF848" s="253"/>
      <c r="CG848" s="253"/>
      <c r="CH848" s="253"/>
      <c r="CI848" s="253"/>
      <c r="CJ848" s="253"/>
      <c r="CK848" s="253"/>
      <c r="CL848" s="253"/>
      <c r="CM848" s="253"/>
      <c r="CN848" s="253"/>
      <c r="CO848" s="253"/>
      <c r="CP848" s="253"/>
      <c r="CQ848" s="253"/>
      <c r="CR848" s="253"/>
      <c r="CS848" s="253"/>
      <c r="CT848" s="253"/>
      <c r="CU848" s="253"/>
      <c r="CV848" s="253"/>
      <c r="CW848" s="253"/>
      <c r="CX848" s="253"/>
      <c r="CY848" s="253"/>
      <c r="CZ848" s="253"/>
      <c r="DA848" s="253"/>
      <c r="DB848" s="253"/>
      <c r="DC848" s="253"/>
      <c r="DD848" s="253"/>
      <c r="DE848" s="253"/>
      <c r="DF848" s="253"/>
      <c r="DG848" s="253"/>
      <c r="DH848" s="253"/>
      <c r="DI848" s="253"/>
      <c r="DJ848" s="253"/>
      <c r="DK848" s="253"/>
      <c r="DL848" s="253"/>
      <c r="DM848" s="253"/>
      <c r="DN848" s="253"/>
      <c r="DO848" s="253"/>
      <c r="DP848" s="253"/>
      <c r="DQ848" s="253"/>
      <c r="DR848" s="253"/>
      <c r="DS848" s="253"/>
      <c r="DT848" s="253"/>
      <c r="DU848" s="253"/>
      <c r="DV848" s="253"/>
      <c r="DW848" s="253"/>
      <c r="DX848" s="253"/>
      <c r="DY848" s="253"/>
      <c r="DZ848" s="253"/>
      <c r="EA848" s="253"/>
      <c r="EB848" s="253"/>
      <c r="EC848" s="253"/>
      <c r="ED848" s="253"/>
      <c r="EE848" s="253"/>
      <c r="EF848" s="253"/>
      <c r="EG848" s="253"/>
      <c r="EH848" s="253"/>
      <c r="EI848" s="253"/>
      <c r="EJ848" s="253"/>
      <c r="EK848" s="253"/>
      <c r="EL848" s="253"/>
      <c r="EM848" s="253"/>
      <c r="EN848" s="253"/>
      <c r="EO848" s="253"/>
      <c r="EP848" s="253"/>
      <c r="EQ848" s="253"/>
      <c r="ER848" s="253"/>
      <c r="ES848" s="253"/>
      <c r="ET848" s="253"/>
      <c r="EU848" s="253"/>
      <c r="EV848" s="253"/>
      <c r="EW848" s="253"/>
      <c r="EX848" s="253"/>
      <c r="EY848" s="253"/>
      <c r="EZ848" s="253"/>
      <c r="FA848" s="253"/>
      <c r="FB848" s="253"/>
      <c r="FC848" s="253"/>
      <c r="FD848" s="253"/>
      <c r="FE848" s="253"/>
      <c r="FF848" s="253"/>
      <c r="FG848" s="253"/>
      <c r="FH848" s="253"/>
      <c r="FI848" s="253"/>
      <c r="FJ848" s="253"/>
      <c r="FK848" s="253"/>
      <c r="FL848" s="253"/>
      <c r="FM848" s="253"/>
      <c r="FN848" s="253"/>
      <c r="FO848" s="253"/>
      <c r="FP848" s="253"/>
      <c r="FQ848" s="253"/>
      <c r="FR848" s="253"/>
      <c r="FS848" s="253"/>
      <c r="FT848" s="253"/>
      <c r="FU848" s="253"/>
      <c r="FV848" s="253"/>
      <c r="FW848" s="253"/>
      <c r="FX848" s="253"/>
      <c r="FY848" s="253"/>
      <c r="FZ848" s="253"/>
      <c r="GA848" s="253"/>
      <c r="GB848" s="253"/>
      <c r="GC848" s="253"/>
      <c r="GD848" s="253"/>
      <c r="GE848" s="253"/>
      <c r="GF848" s="253"/>
      <c r="GG848" s="253"/>
      <c r="GH848" s="253"/>
      <c r="GI848" s="253"/>
      <c r="GJ848" s="253"/>
      <c r="GK848" s="253"/>
      <c r="GL848" s="253"/>
      <c r="GM848" s="253"/>
      <c r="GN848" s="253"/>
      <c r="GO848" s="253"/>
      <c r="GP848" s="253"/>
      <c r="GQ848" s="253"/>
      <c r="GR848" s="253"/>
      <c r="GS848" s="253"/>
      <c r="GT848" s="253"/>
      <c r="GU848" s="253"/>
      <c r="GV848" s="253"/>
      <c r="GW848" s="253"/>
      <c r="GX848" s="253"/>
      <c r="GY848" s="253"/>
      <c r="GZ848" s="253"/>
      <c r="HA848" s="253"/>
      <c r="HB848" s="253"/>
      <c r="HC848" s="253"/>
      <c r="HD848" s="253"/>
      <c r="HE848" s="253"/>
      <c r="HF848" s="253"/>
      <c r="HG848" s="253"/>
      <c r="HH848" s="253"/>
      <c r="HI848" s="253"/>
      <c r="HJ848" s="253"/>
      <c r="HK848" s="253"/>
      <c r="HL848" s="253"/>
      <c r="HM848" s="253"/>
      <c r="HN848" s="253"/>
      <c r="HO848" s="253"/>
      <c r="HP848" s="253"/>
      <c r="HQ848" s="253"/>
      <c r="HR848" s="253"/>
      <c r="HS848" s="253"/>
      <c r="HT848" s="253"/>
      <c r="HU848" s="253"/>
      <c r="HV848" s="253"/>
      <c r="HW848" s="253"/>
      <c r="HX848" s="253"/>
      <c r="HY848" s="253"/>
      <c r="HZ848" s="253"/>
      <c r="IA848" s="253"/>
      <c r="IB848" s="253"/>
      <c r="IC848" s="253"/>
      <c r="ID848" s="253"/>
      <c r="IE848" s="253"/>
      <c r="IF848" s="253"/>
      <c r="IG848" s="253"/>
      <c r="IH848" s="253"/>
      <c r="II848" s="253"/>
      <c r="IJ848" s="253"/>
      <c r="IK848" s="253"/>
      <c r="IL848" s="253"/>
      <c r="IM848" s="253"/>
      <c r="IN848" s="253"/>
      <c r="IO848" s="253"/>
      <c r="IP848" s="253"/>
      <c r="IQ848" s="253"/>
      <c r="IR848" s="253"/>
      <c r="IS848" s="253"/>
      <c r="IT848" s="253"/>
      <c r="IU848" s="253"/>
      <c r="IV848" s="253"/>
      <c r="IW848" s="253"/>
      <c r="IX848" s="253"/>
      <c r="IY848" s="253"/>
      <c r="IZ848" s="253"/>
      <c r="JA848" s="253"/>
      <c r="JB848" s="253"/>
      <c r="JC848" s="253"/>
      <c r="JD848" s="253"/>
      <c r="JE848" s="253"/>
      <c r="JF848" s="253"/>
      <c r="JG848" s="253"/>
      <c r="JH848" s="253"/>
      <c r="JI848" s="253"/>
      <c r="JJ848" s="253"/>
      <c r="JK848" s="253"/>
      <c r="JL848" s="253"/>
      <c r="JM848" s="253"/>
      <c r="JN848" s="253"/>
      <c r="JO848" s="253"/>
      <c r="JP848" s="253"/>
      <c r="JQ848" s="253"/>
      <c r="JR848" s="253"/>
      <c r="JS848" s="253"/>
      <c r="JT848" s="253"/>
      <c r="JU848" s="253"/>
    </row>
    <row r="849" spans="1:281" s="252" customFormat="1" ht="15" customHeight="1" x14ac:dyDescent="0.25">
      <c r="A849" s="253"/>
      <c r="B849" s="253"/>
      <c r="C849" s="253"/>
      <c r="D849" s="253"/>
      <c r="E849" s="253"/>
      <c r="F849" s="253"/>
      <c r="G849" s="253"/>
      <c r="H849" s="253"/>
      <c r="I849" s="253"/>
      <c r="J849" s="253"/>
      <c r="K849" s="253"/>
      <c r="L849" s="253"/>
      <c r="M849" s="253"/>
      <c r="N849" s="253"/>
      <c r="O849" s="253"/>
      <c r="P849" s="253"/>
      <c r="Q849" s="253"/>
      <c r="R849" s="253"/>
      <c r="S849" s="253"/>
      <c r="T849" s="253"/>
      <c r="U849" s="253" t="s">
        <v>1002</v>
      </c>
      <c r="V849" s="253"/>
      <c r="W849" s="253"/>
      <c r="X849" s="253"/>
      <c r="Y849" s="253"/>
      <c r="Z849" s="253"/>
      <c r="AA849" s="253"/>
      <c r="AB849" s="253"/>
      <c r="AC849" s="253" t="s">
        <v>357</v>
      </c>
      <c r="AD849" s="253"/>
      <c r="AE849" s="253"/>
      <c r="AF849" s="253"/>
      <c r="AG849" s="253"/>
      <c r="AH849" s="253"/>
      <c r="AI849" s="253"/>
      <c r="AJ849" s="253"/>
      <c r="AK849" s="253"/>
      <c r="AL849" s="253"/>
      <c r="AM849" s="253"/>
      <c r="AN849" s="253"/>
      <c r="AO849" s="253"/>
      <c r="AP849" s="253"/>
      <c r="AQ849" s="253"/>
      <c r="AR849" s="253"/>
      <c r="AS849" s="253"/>
      <c r="AT849" s="253"/>
      <c r="AU849" s="253"/>
      <c r="AV849" s="253"/>
      <c r="AW849" s="253"/>
      <c r="AX849" s="253"/>
      <c r="AY849" s="253"/>
      <c r="AZ849" s="253"/>
      <c r="BA849" s="253"/>
      <c r="BB849" s="253"/>
      <c r="BC849" s="253"/>
      <c r="BD849" s="253"/>
      <c r="BE849" s="253"/>
      <c r="BF849" s="253"/>
      <c r="BG849" s="253"/>
      <c r="BH849" s="253"/>
      <c r="BI849" s="253"/>
      <c r="BJ849" s="253"/>
      <c r="BK849" s="253"/>
      <c r="BL849" s="253"/>
      <c r="BM849" s="253"/>
      <c r="BN849" s="253"/>
      <c r="BO849" s="253"/>
      <c r="BP849" s="253"/>
      <c r="BQ849" s="253"/>
      <c r="BR849" s="253"/>
      <c r="BS849" s="253"/>
      <c r="BT849" s="253"/>
      <c r="BU849" s="253"/>
      <c r="BV849" s="253"/>
      <c r="BW849" s="253"/>
      <c r="BX849" s="253"/>
      <c r="BY849" s="253"/>
      <c r="BZ849" s="253"/>
      <c r="CA849" s="253"/>
      <c r="CB849" s="253"/>
      <c r="CC849" s="253"/>
      <c r="CD849" s="253"/>
      <c r="CE849" s="253"/>
      <c r="CF849" s="253"/>
      <c r="CG849" s="253"/>
      <c r="CH849" s="253"/>
      <c r="CI849" s="253"/>
      <c r="CJ849" s="253"/>
      <c r="CK849" s="253"/>
      <c r="CL849" s="253"/>
      <c r="CM849" s="253"/>
      <c r="CN849" s="253"/>
      <c r="CO849" s="253"/>
      <c r="CP849" s="253"/>
      <c r="CQ849" s="253"/>
      <c r="CR849" s="253"/>
      <c r="CS849" s="253"/>
      <c r="CT849" s="253"/>
      <c r="CU849" s="253"/>
      <c r="CV849" s="253"/>
      <c r="CW849" s="253"/>
      <c r="CX849" s="253"/>
      <c r="CY849" s="253"/>
      <c r="CZ849" s="253"/>
      <c r="DA849" s="253"/>
      <c r="DB849" s="253"/>
      <c r="DC849" s="253"/>
      <c r="DD849" s="253"/>
      <c r="DE849" s="253"/>
      <c r="DF849" s="253"/>
      <c r="DG849" s="253"/>
      <c r="DH849" s="253"/>
      <c r="DI849" s="253"/>
      <c r="DJ849" s="253"/>
      <c r="DK849" s="253"/>
      <c r="DL849" s="253"/>
      <c r="DM849" s="253"/>
      <c r="DN849" s="253"/>
      <c r="DO849" s="253"/>
      <c r="DP849" s="253"/>
      <c r="DQ849" s="253"/>
      <c r="DR849" s="253"/>
      <c r="DS849" s="253"/>
      <c r="DT849" s="253"/>
      <c r="DU849" s="253"/>
      <c r="DV849" s="253"/>
      <c r="DW849" s="253"/>
      <c r="DX849" s="253"/>
      <c r="DY849" s="253"/>
      <c r="DZ849" s="253"/>
      <c r="EA849" s="253"/>
      <c r="EB849" s="253"/>
      <c r="EC849" s="253"/>
      <c r="ED849" s="253"/>
      <c r="EE849" s="253"/>
      <c r="EF849" s="253"/>
      <c r="EG849" s="253"/>
      <c r="EH849" s="253"/>
      <c r="EI849" s="253"/>
      <c r="EJ849" s="253"/>
      <c r="EK849" s="253"/>
      <c r="EL849" s="253"/>
      <c r="EM849" s="253"/>
      <c r="EN849" s="253"/>
      <c r="EO849" s="253"/>
      <c r="EP849" s="253"/>
      <c r="EQ849" s="253"/>
      <c r="ER849" s="253"/>
      <c r="ES849" s="253"/>
      <c r="ET849" s="253"/>
      <c r="EU849" s="253"/>
      <c r="EV849" s="253"/>
      <c r="EW849" s="253"/>
      <c r="EX849" s="253"/>
      <c r="EY849" s="253"/>
      <c r="EZ849" s="253"/>
      <c r="FA849" s="253"/>
      <c r="FB849" s="253"/>
      <c r="FC849" s="253"/>
      <c r="FD849" s="253"/>
      <c r="FE849" s="253"/>
      <c r="FF849" s="253"/>
      <c r="FG849" s="253"/>
      <c r="FH849" s="253"/>
      <c r="FI849" s="253"/>
      <c r="FJ849" s="253"/>
      <c r="FK849" s="253"/>
      <c r="FL849" s="253"/>
      <c r="FM849" s="253"/>
      <c r="FN849" s="253"/>
      <c r="FO849" s="253"/>
      <c r="FP849" s="253"/>
      <c r="FQ849" s="253"/>
      <c r="FR849" s="253"/>
      <c r="FS849" s="253"/>
      <c r="FT849" s="253"/>
      <c r="FU849" s="253"/>
      <c r="FV849" s="253"/>
      <c r="FW849" s="253"/>
      <c r="FX849" s="253"/>
      <c r="FY849" s="253"/>
      <c r="FZ849" s="253"/>
      <c r="GA849" s="253"/>
      <c r="GB849" s="253"/>
      <c r="GC849" s="253"/>
      <c r="GD849" s="253"/>
      <c r="GE849" s="253"/>
      <c r="GF849" s="253"/>
      <c r="GG849" s="253"/>
      <c r="GH849" s="253"/>
      <c r="GI849" s="253"/>
      <c r="GJ849" s="253"/>
      <c r="GK849" s="253"/>
      <c r="GL849" s="253"/>
      <c r="GM849" s="253"/>
      <c r="GN849" s="253"/>
      <c r="GO849" s="253"/>
      <c r="GP849" s="253"/>
      <c r="GQ849" s="253"/>
      <c r="GR849" s="253"/>
      <c r="GS849" s="253"/>
      <c r="GT849" s="253"/>
      <c r="GU849" s="253"/>
      <c r="GV849" s="253"/>
      <c r="GW849" s="253"/>
      <c r="GX849" s="253"/>
      <c r="GY849" s="253"/>
      <c r="GZ849" s="253"/>
      <c r="HA849" s="253"/>
      <c r="HB849" s="253"/>
      <c r="HC849" s="253"/>
      <c r="HD849" s="253"/>
      <c r="HE849" s="253"/>
      <c r="HF849" s="253"/>
      <c r="HG849" s="253"/>
      <c r="HH849" s="253"/>
      <c r="HI849" s="253"/>
      <c r="HJ849" s="253"/>
      <c r="HK849" s="253"/>
      <c r="HL849" s="253"/>
      <c r="HM849" s="253"/>
      <c r="HN849" s="253"/>
      <c r="HO849" s="253"/>
      <c r="HP849" s="253"/>
      <c r="HQ849" s="253"/>
      <c r="HR849" s="253"/>
      <c r="HS849" s="253"/>
      <c r="HT849" s="253"/>
      <c r="HU849" s="253"/>
      <c r="HV849" s="253"/>
      <c r="HW849" s="253"/>
      <c r="HX849" s="253"/>
      <c r="HY849" s="253"/>
      <c r="HZ849" s="253"/>
      <c r="IA849" s="253"/>
      <c r="IB849" s="253"/>
      <c r="IC849" s="253"/>
      <c r="ID849" s="253"/>
      <c r="IE849" s="253"/>
      <c r="IF849" s="253"/>
      <c r="IG849" s="253"/>
      <c r="IH849" s="253"/>
      <c r="II849" s="253"/>
      <c r="IJ849" s="253"/>
      <c r="IK849" s="253"/>
      <c r="IL849" s="253"/>
      <c r="IM849" s="253"/>
      <c r="IN849" s="253"/>
      <c r="IO849" s="253"/>
      <c r="IP849" s="253"/>
      <c r="IQ849" s="253"/>
      <c r="IR849" s="253"/>
      <c r="IS849" s="253"/>
      <c r="IT849" s="253"/>
      <c r="IU849" s="253"/>
      <c r="IV849" s="253"/>
      <c r="IW849" s="253"/>
      <c r="IX849" s="253"/>
      <c r="IY849" s="253"/>
      <c r="IZ849" s="253"/>
      <c r="JA849" s="253"/>
      <c r="JB849" s="253"/>
      <c r="JC849" s="253"/>
      <c r="JD849" s="253"/>
      <c r="JE849" s="253"/>
      <c r="JF849" s="253"/>
      <c r="JG849" s="253"/>
      <c r="JH849" s="253"/>
      <c r="JI849" s="253"/>
      <c r="JJ849" s="253"/>
      <c r="JK849" s="253"/>
      <c r="JL849" s="253"/>
      <c r="JM849" s="253"/>
      <c r="JN849" s="253"/>
      <c r="JO849" s="253"/>
      <c r="JP849" s="253"/>
      <c r="JQ849" s="253"/>
      <c r="JR849" s="253"/>
      <c r="JS849" s="253"/>
      <c r="JT849" s="253"/>
      <c r="JU849" s="253"/>
    </row>
    <row r="850" spans="1:281" s="252" customFormat="1" ht="15" customHeight="1" x14ac:dyDescent="0.25">
      <c r="A850" s="253"/>
      <c r="B850" s="253"/>
      <c r="C850" s="253"/>
      <c r="D850" s="253"/>
      <c r="E850" s="253"/>
      <c r="F850" s="253"/>
      <c r="G850" s="253"/>
      <c r="H850" s="253"/>
      <c r="I850" s="253"/>
      <c r="J850" s="253"/>
      <c r="K850" s="253"/>
      <c r="L850" s="253"/>
      <c r="M850" s="253"/>
      <c r="N850" s="253"/>
      <c r="O850" s="253"/>
      <c r="P850" s="253"/>
      <c r="Q850" s="253"/>
      <c r="R850" s="253"/>
      <c r="S850" s="253"/>
      <c r="T850" s="253"/>
      <c r="U850" s="253" t="s">
        <v>1003</v>
      </c>
      <c r="V850" s="253"/>
      <c r="W850" s="253"/>
      <c r="X850" s="253"/>
      <c r="Y850" s="253"/>
      <c r="Z850" s="253"/>
      <c r="AA850" s="253"/>
      <c r="AB850" s="253"/>
      <c r="AC850" s="253" t="s">
        <v>332</v>
      </c>
      <c r="AD850" s="253"/>
      <c r="AE850" s="253"/>
      <c r="AF850" s="253"/>
      <c r="AG850" s="253"/>
      <c r="AH850" s="253"/>
      <c r="AI850" s="253"/>
      <c r="AJ850" s="253"/>
      <c r="AK850" s="253"/>
      <c r="AL850" s="253"/>
      <c r="AM850" s="253"/>
      <c r="AN850" s="253"/>
      <c r="AO850" s="253"/>
      <c r="AP850" s="253"/>
      <c r="AQ850" s="253"/>
      <c r="AR850" s="253"/>
      <c r="AS850" s="253"/>
      <c r="AT850" s="253"/>
      <c r="AU850" s="253"/>
      <c r="AV850" s="253"/>
      <c r="AW850" s="253"/>
      <c r="AX850" s="253"/>
      <c r="AY850" s="253"/>
      <c r="AZ850" s="253"/>
      <c r="BA850" s="253"/>
      <c r="BB850" s="253"/>
      <c r="BC850" s="253"/>
      <c r="BD850" s="253"/>
      <c r="BE850" s="253"/>
      <c r="BF850" s="253"/>
      <c r="BG850" s="253"/>
      <c r="BH850" s="253"/>
      <c r="BI850" s="253"/>
      <c r="BJ850" s="253"/>
      <c r="BK850" s="253"/>
      <c r="BL850" s="253"/>
      <c r="BM850" s="253"/>
      <c r="BN850" s="253"/>
      <c r="BO850" s="253"/>
      <c r="BP850" s="253"/>
      <c r="BQ850" s="253"/>
      <c r="BR850" s="253"/>
      <c r="BS850" s="253"/>
      <c r="BT850" s="253"/>
      <c r="BU850" s="253"/>
      <c r="BV850" s="253"/>
      <c r="BW850" s="253"/>
      <c r="BX850" s="253"/>
      <c r="BY850" s="253"/>
      <c r="BZ850" s="253"/>
      <c r="CA850" s="253"/>
      <c r="CB850" s="253"/>
      <c r="CC850" s="253"/>
      <c r="CD850" s="253"/>
      <c r="CE850" s="253"/>
      <c r="CF850" s="253"/>
      <c r="CG850" s="253"/>
      <c r="CH850" s="253"/>
      <c r="CI850" s="253"/>
      <c r="CJ850" s="253"/>
      <c r="CK850" s="253"/>
      <c r="CL850" s="253"/>
      <c r="CM850" s="253"/>
      <c r="CN850" s="253"/>
      <c r="CO850" s="253"/>
      <c r="CP850" s="253"/>
      <c r="CQ850" s="253"/>
      <c r="CR850" s="253"/>
      <c r="CS850" s="253"/>
      <c r="CT850" s="253"/>
      <c r="CU850" s="253"/>
      <c r="CV850" s="253"/>
      <c r="CW850" s="253"/>
      <c r="CX850" s="253"/>
      <c r="CY850" s="253"/>
      <c r="CZ850" s="253"/>
      <c r="DA850" s="253"/>
      <c r="DB850" s="253"/>
      <c r="DC850" s="253"/>
      <c r="DD850" s="253"/>
      <c r="DE850" s="253"/>
      <c r="DF850" s="253"/>
      <c r="DG850" s="253"/>
      <c r="DH850" s="253"/>
      <c r="DI850" s="253"/>
      <c r="DJ850" s="253"/>
      <c r="DK850" s="253"/>
      <c r="DL850" s="253"/>
      <c r="DM850" s="253"/>
      <c r="DN850" s="253"/>
      <c r="DO850" s="253"/>
      <c r="DP850" s="253"/>
      <c r="DQ850" s="253"/>
      <c r="DR850" s="253"/>
      <c r="DS850" s="253"/>
      <c r="DT850" s="253"/>
      <c r="DU850" s="253"/>
      <c r="DV850" s="253"/>
      <c r="DW850" s="253"/>
      <c r="DX850" s="253"/>
      <c r="DY850" s="253"/>
      <c r="DZ850" s="253"/>
      <c r="EA850" s="253"/>
      <c r="EB850" s="253"/>
      <c r="EC850" s="253"/>
      <c r="ED850" s="253"/>
      <c r="EE850" s="253"/>
      <c r="EF850" s="253"/>
      <c r="EG850" s="253"/>
      <c r="EH850" s="253"/>
      <c r="EI850" s="253"/>
      <c r="EJ850" s="253"/>
      <c r="EK850" s="253"/>
      <c r="EL850" s="253"/>
      <c r="EM850" s="253"/>
      <c r="EN850" s="253"/>
      <c r="EO850" s="253"/>
      <c r="EP850" s="253"/>
      <c r="EQ850" s="253"/>
      <c r="ER850" s="253"/>
      <c r="ES850" s="253"/>
      <c r="ET850" s="253"/>
      <c r="EU850" s="253"/>
      <c r="EV850" s="253"/>
      <c r="EW850" s="253"/>
      <c r="EX850" s="253"/>
      <c r="EY850" s="253"/>
      <c r="EZ850" s="253"/>
      <c r="FA850" s="253"/>
      <c r="FB850" s="253"/>
      <c r="FC850" s="253"/>
      <c r="FD850" s="253"/>
      <c r="FE850" s="253"/>
      <c r="FF850" s="253"/>
      <c r="FG850" s="253"/>
      <c r="FH850" s="253"/>
      <c r="FI850" s="253"/>
      <c r="FJ850" s="253"/>
      <c r="FK850" s="253"/>
      <c r="FL850" s="253"/>
      <c r="FM850" s="253"/>
      <c r="FN850" s="253"/>
      <c r="FO850" s="253"/>
      <c r="FP850" s="253"/>
      <c r="FQ850" s="253"/>
      <c r="FR850" s="253"/>
      <c r="FS850" s="253"/>
      <c r="FT850" s="253"/>
      <c r="FU850" s="253"/>
      <c r="FV850" s="253"/>
      <c r="FW850" s="253"/>
      <c r="FX850" s="253"/>
      <c r="FY850" s="253"/>
      <c r="FZ850" s="253"/>
      <c r="GA850" s="253"/>
      <c r="GB850" s="253"/>
      <c r="GC850" s="253"/>
      <c r="GD850" s="253"/>
      <c r="GE850" s="253"/>
      <c r="GF850" s="253"/>
      <c r="GG850" s="253"/>
      <c r="GH850" s="253"/>
      <c r="GI850" s="253"/>
      <c r="GJ850" s="253"/>
      <c r="GK850" s="253"/>
      <c r="GL850" s="253"/>
      <c r="GM850" s="253"/>
      <c r="GN850" s="253"/>
      <c r="GO850" s="253"/>
      <c r="GP850" s="253"/>
      <c r="GQ850" s="253"/>
      <c r="GR850" s="253"/>
      <c r="GS850" s="253"/>
      <c r="GT850" s="253"/>
      <c r="GU850" s="253"/>
      <c r="GV850" s="253"/>
      <c r="GW850" s="253"/>
      <c r="GX850" s="253"/>
      <c r="GY850" s="253"/>
      <c r="GZ850" s="253"/>
      <c r="HA850" s="253"/>
      <c r="HB850" s="253"/>
      <c r="HC850" s="253"/>
      <c r="HD850" s="253"/>
      <c r="HE850" s="253"/>
      <c r="HF850" s="253"/>
      <c r="HG850" s="253"/>
      <c r="HH850" s="253"/>
      <c r="HI850" s="253"/>
      <c r="HJ850" s="253"/>
      <c r="HK850" s="253"/>
      <c r="HL850" s="253"/>
      <c r="HM850" s="253"/>
      <c r="HN850" s="253"/>
      <c r="HO850" s="253"/>
      <c r="HP850" s="253"/>
      <c r="HQ850" s="253"/>
      <c r="HR850" s="253"/>
      <c r="HS850" s="253"/>
      <c r="HT850" s="253"/>
      <c r="HU850" s="253"/>
      <c r="HV850" s="253"/>
      <c r="HW850" s="253"/>
      <c r="HX850" s="253"/>
      <c r="HY850" s="253"/>
      <c r="HZ850" s="253"/>
      <c r="IA850" s="253"/>
      <c r="IB850" s="253"/>
      <c r="IC850" s="253"/>
      <c r="ID850" s="253"/>
      <c r="IE850" s="253"/>
      <c r="IF850" s="253"/>
      <c r="IG850" s="253"/>
      <c r="IH850" s="253"/>
      <c r="II850" s="253"/>
      <c r="IJ850" s="253"/>
      <c r="IK850" s="253"/>
      <c r="IL850" s="253"/>
      <c r="IM850" s="253"/>
      <c r="IN850" s="253"/>
      <c r="IO850" s="253"/>
      <c r="IP850" s="253"/>
      <c r="IQ850" s="253"/>
      <c r="IR850" s="253"/>
      <c r="IS850" s="253"/>
      <c r="IT850" s="253"/>
      <c r="IU850" s="253"/>
      <c r="IV850" s="253"/>
      <c r="IW850" s="253"/>
      <c r="IX850" s="253"/>
      <c r="IY850" s="253"/>
      <c r="IZ850" s="253"/>
      <c r="JA850" s="253"/>
      <c r="JB850" s="253"/>
      <c r="JC850" s="253"/>
      <c r="JD850" s="253"/>
      <c r="JE850" s="253"/>
      <c r="JF850" s="253"/>
      <c r="JG850" s="253"/>
      <c r="JH850" s="253"/>
      <c r="JI850" s="253"/>
      <c r="JJ850" s="253"/>
      <c r="JK850" s="253"/>
      <c r="JL850" s="253"/>
      <c r="JM850" s="253"/>
      <c r="JN850" s="253"/>
      <c r="JO850" s="253"/>
      <c r="JP850" s="253"/>
      <c r="JQ850" s="253"/>
      <c r="JR850" s="253"/>
      <c r="JS850" s="253"/>
      <c r="JT850" s="253"/>
      <c r="JU850" s="253"/>
    </row>
    <row r="851" spans="1:281" s="252" customFormat="1" ht="15" customHeight="1" x14ac:dyDescent="0.25">
      <c r="A851" s="253"/>
      <c r="B851" s="253"/>
      <c r="C851" s="253"/>
      <c r="D851" s="253"/>
      <c r="E851" s="253"/>
      <c r="F851" s="253"/>
      <c r="G851" s="253"/>
      <c r="H851" s="253"/>
      <c r="I851" s="253"/>
      <c r="J851" s="253"/>
      <c r="K851" s="253"/>
      <c r="L851" s="253"/>
      <c r="M851" s="253"/>
      <c r="N851" s="253"/>
      <c r="O851" s="253"/>
      <c r="P851" s="253"/>
      <c r="Q851" s="253"/>
      <c r="R851" s="253"/>
      <c r="S851" s="253"/>
      <c r="T851" s="253"/>
      <c r="U851" s="253" t="s">
        <v>1004</v>
      </c>
      <c r="V851" s="253"/>
      <c r="W851" s="253"/>
      <c r="X851" s="253"/>
      <c r="Y851" s="253"/>
      <c r="Z851" s="253"/>
      <c r="AA851" s="253"/>
      <c r="AB851" s="253"/>
      <c r="AC851" s="253" t="s">
        <v>320</v>
      </c>
      <c r="AD851" s="253"/>
      <c r="AE851" s="253"/>
      <c r="AF851" s="253"/>
      <c r="AG851" s="253"/>
      <c r="AH851" s="253"/>
      <c r="AI851" s="253"/>
      <c r="AJ851" s="253"/>
      <c r="AK851" s="253"/>
      <c r="AL851" s="253"/>
      <c r="AM851" s="253"/>
      <c r="AN851" s="253"/>
      <c r="AO851" s="253"/>
      <c r="AP851" s="253"/>
      <c r="AQ851" s="253"/>
      <c r="AR851" s="253"/>
      <c r="AS851" s="253"/>
      <c r="AT851" s="253"/>
      <c r="AU851" s="253"/>
      <c r="AV851" s="253"/>
      <c r="AW851" s="253"/>
      <c r="AX851" s="253"/>
      <c r="AY851" s="253"/>
      <c r="AZ851" s="253"/>
      <c r="BA851" s="253"/>
      <c r="BB851" s="253"/>
      <c r="BC851" s="253"/>
      <c r="BD851" s="253"/>
      <c r="BE851" s="253"/>
      <c r="BF851" s="253"/>
      <c r="BG851" s="253"/>
      <c r="BH851" s="253"/>
      <c r="BI851" s="253"/>
      <c r="BJ851" s="253"/>
      <c r="BK851" s="253"/>
      <c r="BL851" s="253"/>
      <c r="BM851" s="253"/>
      <c r="BN851" s="253"/>
      <c r="BO851" s="253"/>
      <c r="BP851" s="253"/>
      <c r="BQ851" s="253"/>
      <c r="BR851" s="253"/>
      <c r="BS851" s="253"/>
      <c r="BT851" s="253"/>
      <c r="BU851" s="253"/>
      <c r="BV851" s="253"/>
      <c r="BW851" s="253"/>
      <c r="BX851" s="253"/>
      <c r="BY851" s="253"/>
      <c r="BZ851" s="253"/>
      <c r="CA851" s="253"/>
      <c r="CB851" s="253"/>
      <c r="CC851" s="253"/>
      <c r="CD851" s="253"/>
      <c r="CE851" s="253"/>
      <c r="CF851" s="253"/>
      <c r="CG851" s="253"/>
      <c r="CH851" s="253"/>
      <c r="CI851" s="253"/>
      <c r="CJ851" s="253"/>
      <c r="CK851" s="253"/>
      <c r="CL851" s="253"/>
      <c r="CM851" s="253"/>
      <c r="CN851" s="253"/>
      <c r="CO851" s="253"/>
      <c r="CP851" s="253"/>
      <c r="CQ851" s="253"/>
      <c r="CR851" s="253"/>
      <c r="CS851" s="253"/>
      <c r="CT851" s="253"/>
      <c r="CU851" s="253"/>
      <c r="CV851" s="253"/>
      <c r="CW851" s="253"/>
      <c r="CX851" s="253"/>
      <c r="CY851" s="253"/>
      <c r="CZ851" s="253"/>
      <c r="DA851" s="253"/>
      <c r="DB851" s="253"/>
      <c r="DC851" s="253"/>
      <c r="DD851" s="253"/>
      <c r="DE851" s="253"/>
      <c r="DF851" s="253"/>
      <c r="DG851" s="253"/>
      <c r="DH851" s="253"/>
      <c r="DI851" s="253"/>
      <c r="DJ851" s="253"/>
      <c r="DK851" s="253"/>
      <c r="DL851" s="253"/>
      <c r="DM851" s="253"/>
      <c r="DN851" s="253"/>
      <c r="DO851" s="253"/>
      <c r="DP851" s="253"/>
      <c r="DQ851" s="253"/>
      <c r="DR851" s="253"/>
      <c r="DS851" s="253"/>
      <c r="DT851" s="253"/>
      <c r="DU851" s="253"/>
      <c r="DV851" s="253"/>
      <c r="DW851" s="253"/>
      <c r="DX851" s="253"/>
      <c r="DY851" s="253"/>
      <c r="DZ851" s="253"/>
      <c r="EA851" s="253"/>
      <c r="EB851" s="253"/>
      <c r="EC851" s="253"/>
      <c r="ED851" s="253"/>
      <c r="EE851" s="253"/>
      <c r="EF851" s="253"/>
      <c r="EG851" s="253"/>
      <c r="EH851" s="253"/>
      <c r="EI851" s="253"/>
      <c r="EJ851" s="253"/>
      <c r="EK851" s="253"/>
      <c r="EL851" s="253"/>
      <c r="EM851" s="253"/>
      <c r="EN851" s="253"/>
      <c r="EO851" s="253"/>
      <c r="EP851" s="253"/>
      <c r="EQ851" s="253"/>
      <c r="ER851" s="253"/>
      <c r="ES851" s="253"/>
      <c r="ET851" s="253"/>
      <c r="EU851" s="253"/>
      <c r="EV851" s="253"/>
      <c r="EW851" s="253"/>
      <c r="EX851" s="253"/>
      <c r="EY851" s="253"/>
      <c r="EZ851" s="253"/>
      <c r="FA851" s="253"/>
      <c r="FB851" s="253"/>
      <c r="FC851" s="253"/>
      <c r="FD851" s="253"/>
      <c r="FE851" s="253"/>
      <c r="FF851" s="253"/>
      <c r="FG851" s="253"/>
      <c r="FH851" s="253"/>
      <c r="FI851" s="253"/>
      <c r="FJ851" s="253"/>
      <c r="FK851" s="253"/>
      <c r="FL851" s="253"/>
      <c r="FM851" s="253"/>
      <c r="FN851" s="253"/>
      <c r="FO851" s="253"/>
      <c r="FP851" s="253"/>
      <c r="FQ851" s="253"/>
      <c r="FR851" s="253"/>
      <c r="FS851" s="253"/>
      <c r="FT851" s="253"/>
      <c r="FU851" s="253"/>
      <c r="FV851" s="253"/>
      <c r="FW851" s="253"/>
      <c r="FX851" s="253"/>
      <c r="FY851" s="253"/>
      <c r="FZ851" s="253"/>
      <c r="GA851" s="253"/>
      <c r="GB851" s="253"/>
      <c r="GC851" s="253"/>
      <c r="GD851" s="253"/>
      <c r="GE851" s="253"/>
      <c r="GF851" s="253"/>
      <c r="GG851" s="253"/>
      <c r="GH851" s="253"/>
      <c r="GI851" s="253"/>
      <c r="GJ851" s="253"/>
      <c r="GK851" s="253"/>
      <c r="GL851" s="253"/>
      <c r="GM851" s="253"/>
      <c r="GN851" s="253"/>
      <c r="GO851" s="253"/>
      <c r="GP851" s="253"/>
      <c r="GQ851" s="253"/>
      <c r="GR851" s="253"/>
      <c r="GS851" s="253"/>
      <c r="GT851" s="253"/>
      <c r="GU851" s="253"/>
      <c r="GV851" s="253"/>
      <c r="GW851" s="253"/>
      <c r="GX851" s="253"/>
      <c r="GY851" s="253"/>
      <c r="GZ851" s="253"/>
      <c r="HA851" s="253"/>
      <c r="HB851" s="253"/>
      <c r="HC851" s="253"/>
      <c r="HD851" s="253"/>
      <c r="HE851" s="253"/>
      <c r="HF851" s="253"/>
      <c r="HG851" s="253"/>
      <c r="HH851" s="253"/>
      <c r="HI851" s="253"/>
      <c r="HJ851" s="253"/>
      <c r="HK851" s="253"/>
      <c r="HL851" s="253"/>
      <c r="HM851" s="253"/>
      <c r="HN851" s="253"/>
      <c r="HO851" s="253"/>
      <c r="HP851" s="253"/>
      <c r="HQ851" s="253"/>
      <c r="HR851" s="253"/>
      <c r="HS851" s="253"/>
      <c r="HT851" s="253"/>
      <c r="HU851" s="253"/>
      <c r="HV851" s="253"/>
      <c r="HW851" s="253"/>
      <c r="HX851" s="253"/>
      <c r="HY851" s="253"/>
      <c r="HZ851" s="253"/>
      <c r="IA851" s="253"/>
      <c r="IB851" s="253"/>
      <c r="IC851" s="253"/>
      <c r="ID851" s="253"/>
      <c r="IE851" s="253"/>
      <c r="IF851" s="253"/>
      <c r="IG851" s="253"/>
      <c r="IH851" s="253"/>
      <c r="II851" s="253"/>
      <c r="IJ851" s="253"/>
      <c r="IK851" s="253"/>
      <c r="IL851" s="253"/>
      <c r="IM851" s="253"/>
      <c r="IN851" s="253"/>
      <c r="IO851" s="253"/>
      <c r="IP851" s="253"/>
      <c r="IQ851" s="253"/>
      <c r="IR851" s="253"/>
      <c r="IS851" s="253"/>
      <c r="IT851" s="253"/>
      <c r="IU851" s="253"/>
      <c r="IV851" s="253"/>
      <c r="IW851" s="253"/>
      <c r="IX851" s="253"/>
      <c r="IY851" s="253"/>
      <c r="IZ851" s="253"/>
      <c r="JA851" s="253"/>
      <c r="JB851" s="253"/>
      <c r="JC851" s="253"/>
      <c r="JD851" s="253"/>
      <c r="JE851" s="253"/>
      <c r="JF851" s="253"/>
      <c r="JG851" s="253"/>
      <c r="JH851" s="253"/>
      <c r="JI851" s="253"/>
      <c r="JJ851" s="253"/>
      <c r="JK851" s="253"/>
      <c r="JL851" s="253"/>
      <c r="JM851" s="253"/>
      <c r="JN851" s="253"/>
      <c r="JO851" s="253"/>
      <c r="JP851" s="253"/>
      <c r="JQ851" s="253"/>
      <c r="JR851" s="253"/>
      <c r="JS851" s="253"/>
      <c r="JT851" s="253"/>
      <c r="JU851" s="253"/>
    </row>
    <row r="852" spans="1:281" s="252" customFormat="1" ht="15" customHeight="1" x14ac:dyDescent="0.25">
      <c r="A852" s="253"/>
      <c r="B852" s="253"/>
      <c r="C852" s="253"/>
      <c r="D852" s="253"/>
      <c r="E852" s="253"/>
      <c r="F852" s="253"/>
      <c r="G852" s="253"/>
      <c r="H852" s="253"/>
      <c r="I852" s="253"/>
      <c r="J852" s="253"/>
      <c r="K852" s="253"/>
      <c r="L852" s="253"/>
      <c r="M852" s="253"/>
      <c r="N852" s="253"/>
      <c r="O852" s="253"/>
      <c r="P852" s="253"/>
      <c r="Q852" s="253"/>
      <c r="R852" s="253"/>
      <c r="S852" s="253"/>
      <c r="T852" s="253"/>
      <c r="U852" s="253" t="s">
        <v>1005</v>
      </c>
      <c r="V852" s="253"/>
      <c r="W852" s="253"/>
      <c r="X852" s="253"/>
      <c r="Y852" s="253"/>
      <c r="Z852" s="253"/>
      <c r="AA852" s="253"/>
      <c r="AB852" s="253"/>
      <c r="AC852" s="253" t="s">
        <v>320</v>
      </c>
      <c r="AD852" s="253"/>
      <c r="AE852" s="253"/>
      <c r="AF852" s="253"/>
      <c r="AG852" s="253"/>
      <c r="AH852" s="253"/>
      <c r="AI852" s="253"/>
      <c r="AJ852" s="253"/>
      <c r="AK852" s="253"/>
      <c r="AL852" s="253"/>
      <c r="AM852" s="253"/>
      <c r="AN852" s="253"/>
      <c r="AO852" s="253"/>
      <c r="AP852" s="253"/>
      <c r="AQ852" s="253"/>
      <c r="AR852" s="253"/>
      <c r="AS852" s="253"/>
      <c r="AT852" s="253"/>
      <c r="AU852" s="253"/>
      <c r="AV852" s="253"/>
      <c r="AW852" s="253"/>
      <c r="AX852" s="253"/>
      <c r="AY852" s="253"/>
      <c r="AZ852" s="253"/>
      <c r="BA852" s="253"/>
      <c r="BB852" s="253"/>
      <c r="BC852" s="253"/>
      <c r="BD852" s="253"/>
      <c r="BE852" s="253"/>
      <c r="BF852" s="253"/>
      <c r="BG852" s="253"/>
      <c r="BH852" s="253"/>
      <c r="BI852" s="253"/>
      <c r="BJ852" s="253"/>
      <c r="BK852" s="253"/>
      <c r="BL852" s="253"/>
      <c r="BM852" s="253"/>
      <c r="BN852" s="253"/>
      <c r="BO852" s="253"/>
      <c r="BP852" s="253"/>
      <c r="BQ852" s="253"/>
      <c r="BR852" s="253"/>
      <c r="BS852" s="253"/>
      <c r="BT852" s="253"/>
      <c r="BU852" s="253"/>
      <c r="BV852" s="253"/>
      <c r="BW852" s="253"/>
      <c r="BX852" s="253"/>
      <c r="BY852" s="253"/>
      <c r="BZ852" s="253"/>
      <c r="CA852" s="253"/>
      <c r="CB852" s="253"/>
      <c r="CC852" s="253"/>
      <c r="CD852" s="253"/>
      <c r="CE852" s="253"/>
      <c r="CF852" s="253"/>
      <c r="CG852" s="253"/>
      <c r="CH852" s="253"/>
      <c r="CI852" s="253"/>
      <c r="CJ852" s="253"/>
      <c r="CK852" s="253"/>
      <c r="CL852" s="253"/>
      <c r="CM852" s="253"/>
      <c r="CN852" s="253"/>
      <c r="CO852" s="253"/>
      <c r="CP852" s="253"/>
      <c r="CQ852" s="253"/>
      <c r="CR852" s="253"/>
      <c r="CS852" s="253"/>
      <c r="CT852" s="253"/>
      <c r="CU852" s="253"/>
      <c r="CV852" s="253"/>
      <c r="CW852" s="253"/>
      <c r="CX852" s="253"/>
      <c r="CY852" s="253"/>
      <c r="CZ852" s="253"/>
      <c r="DA852" s="253"/>
      <c r="DB852" s="253"/>
      <c r="DC852" s="253"/>
      <c r="DD852" s="253"/>
      <c r="DE852" s="253"/>
      <c r="DF852" s="253"/>
      <c r="DG852" s="253"/>
      <c r="DH852" s="253"/>
      <c r="DI852" s="253"/>
      <c r="DJ852" s="253"/>
      <c r="DK852" s="253"/>
      <c r="DL852" s="253"/>
      <c r="DM852" s="253"/>
      <c r="DN852" s="253"/>
      <c r="DO852" s="253"/>
      <c r="DP852" s="253"/>
      <c r="DQ852" s="253"/>
      <c r="DR852" s="253"/>
      <c r="DS852" s="253"/>
      <c r="DT852" s="253"/>
      <c r="DU852" s="253"/>
      <c r="DV852" s="253"/>
      <c r="DW852" s="253"/>
      <c r="DX852" s="253"/>
      <c r="DY852" s="253"/>
      <c r="DZ852" s="253"/>
      <c r="EA852" s="253"/>
      <c r="EB852" s="253"/>
      <c r="EC852" s="253"/>
      <c r="ED852" s="253"/>
      <c r="EE852" s="253"/>
      <c r="EF852" s="253"/>
      <c r="EG852" s="253"/>
      <c r="EH852" s="253"/>
      <c r="EI852" s="253"/>
      <c r="EJ852" s="253"/>
      <c r="EK852" s="253"/>
      <c r="EL852" s="253"/>
      <c r="EM852" s="253"/>
      <c r="EN852" s="253"/>
      <c r="EO852" s="253"/>
      <c r="EP852" s="253"/>
      <c r="EQ852" s="253"/>
      <c r="ER852" s="253"/>
      <c r="ES852" s="253"/>
      <c r="ET852" s="253"/>
      <c r="EU852" s="253"/>
      <c r="EV852" s="253"/>
      <c r="EW852" s="253"/>
      <c r="EX852" s="253"/>
      <c r="EY852" s="253"/>
      <c r="EZ852" s="253"/>
      <c r="FA852" s="253"/>
      <c r="FB852" s="253"/>
      <c r="FC852" s="253"/>
      <c r="FD852" s="253"/>
      <c r="FE852" s="253"/>
      <c r="FF852" s="253"/>
      <c r="FG852" s="253"/>
      <c r="FH852" s="253"/>
      <c r="FI852" s="253"/>
      <c r="FJ852" s="253"/>
      <c r="FK852" s="253"/>
      <c r="FL852" s="253"/>
      <c r="FM852" s="253"/>
      <c r="FN852" s="253"/>
      <c r="FO852" s="253"/>
      <c r="FP852" s="253"/>
      <c r="FQ852" s="253"/>
      <c r="FR852" s="253"/>
      <c r="FS852" s="253"/>
      <c r="FT852" s="253"/>
      <c r="FU852" s="253"/>
      <c r="FV852" s="253"/>
      <c r="FW852" s="253"/>
      <c r="FX852" s="253"/>
      <c r="FY852" s="253"/>
      <c r="FZ852" s="253"/>
      <c r="GA852" s="253"/>
      <c r="GB852" s="253"/>
      <c r="GC852" s="253"/>
      <c r="GD852" s="253"/>
      <c r="GE852" s="253"/>
      <c r="GF852" s="253"/>
      <c r="GG852" s="253"/>
      <c r="GH852" s="253"/>
      <c r="GI852" s="253"/>
      <c r="GJ852" s="253"/>
      <c r="GK852" s="253"/>
      <c r="GL852" s="253"/>
      <c r="GM852" s="253"/>
      <c r="GN852" s="253"/>
      <c r="GO852" s="253"/>
      <c r="GP852" s="253"/>
      <c r="GQ852" s="253"/>
      <c r="GR852" s="253"/>
      <c r="GS852" s="253"/>
      <c r="GT852" s="253"/>
      <c r="GU852" s="253"/>
      <c r="GV852" s="253"/>
      <c r="GW852" s="253"/>
      <c r="GX852" s="253"/>
      <c r="GY852" s="253"/>
      <c r="GZ852" s="253"/>
      <c r="HA852" s="253"/>
      <c r="HB852" s="253"/>
      <c r="HC852" s="253"/>
      <c r="HD852" s="253"/>
      <c r="HE852" s="253"/>
      <c r="HF852" s="253"/>
      <c r="HG852" s="253"/>
      <c r="HH852" s="253"/>
      <c r="HI852" s="253"/>
      <c r="HJ852" s="253"/>
      <c r="HK852" s="253"/>
      <c r="HL852" s="253"/>
      <c r="HM852" s="253"/>
      <c r="HN852" s="253"/>
      <c r="HO852" s="253"/>
      <c r="HP852" s="253"/>
      <c r="HQ852" s="253"/>
      <c r="HR852" s="253"/>
      <c r="HS852" s="253"/>
      <c r="HT852" s="253"/>
      <c r="HU852" s="253"/>
      <c r="HV852" s="253"/>
      <c r="HW852" s="253"/>
      <c r="HX852" s="253"/>
      <c r="HY852" s="253"/>
      <c r="HZ852" s="253"/>
      <c r="IA852" s="253"/>
      <c r="IB852" s="253"/>
      <c r="IC852" s="253"/>
      <c r="ID852" s="253"/>
      <c r="IE852" s="253"/>
      <c r="IF852" s="253"/>
      <c r="IG852" s="253"/>
      <c r="IH852" s="253"/>
      <c r="II852" s="253"/>
      <c r="IJ852" s="253"/>
      <c r="IK852" s="253"/>
      <c r="IL852" s="253"/>
      <c r="IM852" s="253"/>
      <c r="IN852" s="253"/>
      <c r="IO852" s="253"/>
      <c r="IP852" s="253"/>
      <c r="IQ852" s="253"/>
      <c r="IR852" s="253"/>
      <c r="IS852" s="253"/>
      <c r="IT852" s="253"/>
      <c r="IU852" s="253"/>
      <c r="IV852" s="253"/>
      <c r="IW852" s="253"/>
      <c r="IX852" s="253"/>
      <c r="IY852" s="253"/>
      <c r="IZ852" s="253"/>
      <c r="JA852" s="253"/>
      <c r="JB852" s="253"/>
      <c r="JC852" s="253"/>
      <c r="JD852" s="253"/>
      <c r="JE852" s="253"/>
      <c r="JF852" s="253"/>
      <c r="JG852" s="253"/>
      <c r="JH852" s="253"/>
      <c r="JI852" s="253"/>
      <c r="JJ852" s="253"/>
      <c r="JK852" s="253"/>
      <c r="JL852" s="253"/>
      <c r="JM852" s="253"/>
      <c r="JN852" s="253"/>
      <c r="JO852" s="253"/>
      <c r="JP852" s="253"/>
      <c r="JQ852" s="253"/>
      <c r="JR852" s="253"/>
      <c r="JS852" s="253"/>
      <c r="JT852" s="253"/>
      <c r="JU852" s="253"/>
    </row>
    <row r="853" spans="1:281" s="252" customFormat="1" ht="15" customHeight="1" x14ac:dyDescent="0.25">
      <c r="A853" s="253"/>
      <c r="B853" s="253"/>
      <c r="C853" s="253"/>
      <c r="D853" s="253"/>
      <c r="E853" s="253"/>
      <c r="F853" s="253"/>
      <c r="G853" s="253"/>
      <c r="H853" s="253"/>
      <c r="I853" s="253"/>
      <c r="J853" s="253"/>
      <c r="K853" s="253"/>
      <c r="L853" s="253"/>
      <c r="M853" s="253"/>
      <c r="N853" s="253"/>
      <c r="O853" s="253"/>
      <c r="P853" s="253"/>
      <c r="Q853" s="253"/>
      <c r="R853" s="253"/>
      <c r="S853" s="253"/>
      <c r="T853" s="253"/>
      <c r="U853" s="253" t="s">
        <v>1006</v>
      </c>
      <c r="V853" s="253"/>
      <c r="W853" s="253"/>
      <c r="X853" s="253"/>
      <c r="Y853" s="253"/>
      <c r="Z853" s="253"/>
      <c r="AA853" s="253"/>
      <c r="AB853" s="253"/>
      <c r="AC853" s="253" t="s">
        <v>329</v>
      </c>
      <c r="AD853" s="253"/>
      <c r="AE853" s="253"/>
      <c r="AF853" s="253"/>
      <c r="AG853" s="253"/>
      <c r="AH853" s="253"/>
      <c r="AI853" s="253"/>
      <c r="AJ853" s="253"/>
      <c r="AK853" s="253"/>
      <c r="AL853" s="253"/>
      <c r="AM853" s="253"/>
      <c r="AN853" s="253"/>
      <c r="AO853" s="253"/>
      <c r="AP853" s="253"/>
      <c r="AQ853" s="253"/>
      <c r="AR853" s="253"/>
      <c r="AS853" s="253"/>
      <c r="AT853" s="253"/>
      <c r="AU853" s="253"/>
      <c r="AV853" s="253"/>
      <c r="AW853" s="253"/>
      <c r="AX853" s="253"/>
      <c r="AY853" s="253"/>
      <c r="AZ853" s="253"/>
      <c r="BA853" s="253"/>
      <c r="BB853" s="253"/>
      <c r="BC853" s="253"/>
      <c r="BD853" s="253"/>
      <c r="BE853" s="253"/>
      <c r="BF853" s="253"/>
      <c r="BG853" s="253"/>
      <c r="BH853" s="253"/>
      <c r="BI853" s="253"/>
      <c r="BJ853" s="253"/>
      <c r="BK853" s="253"/>
      <c r="BL853" s="253"/>
      <c r="BM853" s="253"/>
      <c r="BN853" s="253"/>
      <c r="BO853" s="253"/>
      <c r="BP853" s="253"/>
      <c r="BQ853" s="253"/>
      <c r="BR853" s="253"/>
      <c r="BS853" s="253"/>
      <c r="BT853" s="253"/>
      <c r="BU853" s="253"/>
      <c r="BV853" s="253"/>
      <c r="BW853" s="253"/>
      <c r="BX853" s="253"/>
      <c r="BY853" s="253"/>
      <c r="BZ853" s="253"/>
      <c r="CA853" s="253"/>
      <c r="CB853" s="253"/>
      <c r="CC853" s="253"/>
      <c r="CD853" s="253"/>
      <c r="CE853" s="253"/>
      <c r="CF853" s="253"/>
      <c r="CG853" s="253"/>
      <c r="CH853" s="253"/>
      <c r="CI853" s="253"/>
      <c r="CJ853" s="253"/>
      <c r="CK853" s="253"/>
      <c r="CL853" s="253"/>
      <c r="CM853" s="253"/>
      <c r="CN853" s="253"/>
      <c r="CO853" s="253"/>
      <c r="CP853" s="253"/>
      <c r="CQ853" s="253"/>
      <c r="CR853" s="253"/>
      <c r="CS853" s="253"/>
      <c r="CT853" s="253"/>
      <c r="CU853" s="253"/>
      <c r="CV853" s="253"/>
      <c r="CW853" s="253"/>
      <c r="CX853" s="253"/>
      <c r="CY853" s="253"/>
      <c r="CZ853" s="253"/>
      <c r="DA853" s="253"/>
      <c r="DB853" s="253"/>
      <c r="DC853" s="253"/>
      <c r="DD853" s="253"/>
      <c r="DE853" s="253"/>
      <c r="DF853" s="253"/>
      <c r="DG853" s="253"/>
      <c r="DH853" s="253"/>
      <c r="DI853" s="253"/>
      <c r="DJ853" s="253"/>
      <c r="DK853" s="253"/>
      <c r="DL853" s="253"/>
      <c r="DM853" s="253"/>
      <c r="DN853" s="253"/>
      <c r="DO853" s="253"/>
      <c r="DP853" s="253"/>
      <c r="DQ853" s="253"/>
      <c r="DR853" s="253"/>
      <c r="DS853" s="253"/>
      <c r="DT853" s="253"/>
      <c r="DU853" s="253"/>
      <c r="DV853" s="253"/>
      <c r="DW853" s="253"/>
      <c r="DX853" s="253"/>
      <c r="DY853" s="253"/>
      <c r="DZ853" s="253"/>
      <c r="EA853" s="253"/>
      <c r="EB853" s="253"/>
      <c r="EC853" s="253"/>
      <c r="ED853" s="253"/>
      <c r="EE853" s="253"/>
      <c r="EF853" s="253"/>
      <c r="EG853" s="253"/>
      <c r="EH853" s="253"/>
      <c r="EI853" s="253"/>
      <c r="EJ853" s="253"/>
      <c r="EK853" s="253"/>
      <c r="EL853" s="253"/>
      <c r="EM853" s="253"/>
      <c r="EN853" s="253"/>
      <c r="EO853" s="253"/>
      <c r="EP853" s="253"/>
      <c r="EQ853" s="253"/>
      <c r="ER853" s="253"/>
      <c r="ES853" s="253"/>
      <c r="ET853" s="253"/>
      <c r="EU853" s="253"/>
      <c r="EV853" s="253"/>
      <c r="EW853" s="253"/>
      <c r="EX853" s="253"/>
      <c r="EY853" s="253"/>
      <c r="EZ853" s="253"/>
      <c r="FA853" s="253"/>
      <c r="FB853" s="253"/>
      <c r="FC853" s="253"/>
      <c r="FD853" s="253"/>
      <c r="FE853" s="253"/>
      <c r="FF853" s="253"/>
      <c r="FG853" s="253"/>
      <c r="FH853" s="253"/>
      <c r="FI853" s="253"/>
      <c r="FJ853" s="253"/>
      <c r="FK853" s="253"/>
      <c r="FL853" s="253"/>
      <c r="FM853" s="253"/>
      <c r="FN853" s="253"/>
      <c r="FO853" s="253"/>
      <c r="FP853" s="253"/>
      <c r="FQ853" s="253"/>
      <c r="FR853" s="253"/>
      <c r="FS853" s="253"/>
      <c r="FT853" s="253"/>
      <c r="FU853" s="253"/>
      <c r="FV853" s="253"/>
      <c r="FW853" s="253"/>
      <c r="FX853" s="253"/>
      <c r="FY853" s="253"/>
      <c r="FZ853" s="253"/>
      <c r="GA853" s="253"/>
      <c r="GB853" s="253"/>
      <c r="GC853" s="253"/>
      <c r="GD853" s="253"/>
      <c r="GE853" s="253"/>
      <c r="GF853" s="253"/>
      <c r="GG853" s="253"/>
      <c r="GH853" s="253"/>
      <c r="GI853" s="253"/>
      <c r="GJ853" s="253"/>
      <c r="GK853" s="253"/>
      <c r="GL853" s="253"/>
      <c r="GM853" s="253"/>
      <c r="GN853" s="253"/>
      <c r="GO853" s="253"/>
      <c r="GP853" s="253"/>
      <c r="GQ853" s="253"/>
      <c r="GR853" s="253"/>
      <c r="GS853" s="253"/>
      <c r="GT853" s="253"/>
      <c r="GU853" s="253"/>
      <c r="GV853" s="253"/>
      <c r="GW853" s="253"/>
      <c r="GX853" s="253"/>
      <c r="GY853" s="253"/>
      <c r="GZ853" s="253"/>
      <c r="HA853" s="253"/>
      <c r="HB853" s="253"/>
      <c r="HC853" s="253"/>
      <c r="HD853" s="253"/>
      <c r="HE853" s="253"/>
      <c r="HF853" s="253"/>
      <c r="HG853" s="253"/>
      <c r="HH853" s="253"/>
      <c r="HI853" s="253"/>
      <c r="HJ853" s="253"/>
      <c r="HK853" s="253"/>
      <c r="HL853" s="253"/>
      <c r="HM853" s="253"/>
      <c r="HN853" s="253"/>
      <c r="HO853" s="253"/>
      <c r="HP853" s="253"/>
      <c r="HQ853" s="253"/>
      <c r="HR853" s="253"/>
      <c r="HS853" s="253"/>
      <c r="HT853" s="253"/>
      <c r="HU853" s="253"/>
      <c r="HV853" s="253"/>
      <c r="HW853" s="253"/>
      <c r="HX853" s="253"/>
      <c r="HY853" s="253"/>
      <c r="HZ853" s="253"/>
      <c r="IA853" s="253"/>
      <c r="IB853" s="253"/>
      <c r="IC853" s="253"/>
      <c r="ID853" s="253"/>
      <c r="IE853" s="253"/>
      <c r="IF853" s="253"/>
      <c r="IG853" s="253"/>
      <c r="IH853" s="253"/>
      <c r="II853" s="253"/>
      <c r="IJ853" s="253"/>
      <c r="IK853" s="253"/>
      <c r="IL853" s="253"/>
      <c r="IM853" s="253"/>
      <c r="IN853" s="253"/>
      <c r="IO853" s="253"/>
      <c r="IP853" s="253"/>
      <c r="IQ853" s="253"/>
      <c r="IR853" s="253"/>
      <c r="IS853" s="253"/>
      <c r="IT853" s="253"/>
      <c r="IU853" s="253"/>
      <c r="IV853" s="253"/>
      <c r="IW853" s="253"/>
      <c r="IX853" s="253"/>
      <c r="IY853" s="253"/>
      <c r="IZ853" s="253"/>
      <c r="JA853" s="253"/>
      <c r="JB853" s="253"/>
      <c r="JC853" s="253"/>
      <c r="JD853" s="253"/>
      <c r="JE853" s="253"/>
      <c r="JF853" s="253"/>
      <c r="JG853" s="253"/>
      <c r="JH853" s="253"/>
      <c r="JI853" s="253"/>
      <c r="JJ853" s="253"/>
      <c r="JK853" s="253"/>
      <c r="JL853" s="253"/>
      <c r="JM853" s="253"/>
      <c r="JN853" s="253"/>
      <c r="JO853" s="253"/>
      <c r="JP853" s="253"/>
      <c r="JQ853" s="253"/>
      <c r="JR853" s="253"/>
      <c r="JS853" s="253"/>
      <c r="JT853" s="253"/>
      <c r="JU853" s="253"/>
    </row>
    <row r="854" spans="1:281" s="252" customFormat="1" ht="15" customHeight="1" x14ac:dyDescent="0.25">
      <c r="A854" s="253"/>
      <c r="B854" s="253"/>
      <c r="C854" s="253"/>
      <c r="D854" s="253"/>
      <c r="E854" s="253"/>
      <c r="F854" s="253"/>
      <c r="G854" s="253"/>
      <c r="H854" s="253"/>
      <c r="I854" s="253"/>
      <c r="J854" s="253"/>
      <c r="K854" s="253"/>
      <c r="L854" s="253"/>
      <c r="M854" s="253"/>
      <c r="N854" s="253"/>
      <c r="O854" s="253"/>
      <c r="P854" s="253"/>
      <c r="Q854" s="253"/>
      <c r="R854" s="253"/>
      <c r="S854" s="253"/>
      <c r="T854" s="253"/>
      <c r="U854" s="253" t="s">
        <v>1007</v>
      </c>
      <c r="V854" s="253"/>
      <c r="W854" s="253"/>
      <c r="X854" s="253"/>
      <c r="Y854" s="253"/>
      <c r="Z854" s="253"/>
      <c r="AA854" s="253"/>
      <c r="AB854" s="253"/>
      <c r="AC854" s="253" t="s">
        <v>329</v>
      </c>
      <c r="AD854" s="253"/>
      <c r="AE854" s="253"/>
      <c r="AF854" s="253"/>
      <c r="AG854" s="253"/>
      <c r="AH854" s="253"/>
      <c r="AI854" s="253"/>
      <c r="AJ854" s="253"/>
      <c r="AK854" s="253"/>
      <c r="AL854" s="253"/>
      <c r="AM854" s="253"/>
      <c r="AN854" s="253"/>
      <c r="AO854" s="253"/>
      <c r="AP854" s="253"/>
      <c r="AQ854" s="253"/>
      <c r="AR854" s="253"/>
      <c r="AS854" s="253"/>
      <c r="AT854" s="253"/>
      <c r="AU854" s="253"/>
      <c r="AV854" s="253"/>
      <c r="AW854" s="253"/>
      <c r="AX854" s="253"/>
      <c r="AY854" s="253"/>
      <c r="AZ854" s="253"/>
      <c r="BA854" s="253"/>
      <c r="BB854" s="253"/>
      <c r="BC854" s="253"/>
      <c r="BD854" s="253"/>
      <c r="BE854" s="253"/>
      <c r="BF854" s="253"/>
      <c r="BG854" s="253"/>
      <c r="BH854" s="253"/>
      <c r="BI854" s="253"/>
      <c r="BJ854" s="253"/>
      <c r="BK854" s="253"/>
      <c r="BL854" s="253"/>
      <c r="BM854" s="253"/>
      <c r="BN854" s="253"/>
      <c r="BO854" s="253"/>
      <c r="BP854" s="253"/>
      <c r="BQ854" s="253"/>
      <c r="BR854" s="253"/>
      <c r="BS854" s="253"/>
      <c r="BT854" s="253"/>
      <c r="BU854" s="253"/>
      <c r="BV854" s="253"/>
      <c r="BW854" s="253"/>
      <c r="BX854" s="253"/>
      <c r="BY854" s="253"/>
      <c r="BZ854" s="253"/>
      <c r="CA854" s="253"/>
      <c r="CB854" s="253"/>
      <c r="CC854" s="253"/>
      <c r="CD854" s="253"/>
      <c r="CE854" s="253"/>
      <c r="CF854" s="253"/>
      <c r="CG854" s="253"/>
      <c r="CH854" s="253"/>
      <c r="CI854" s="253"/>
      <c r="CJ854" s="253"/>
      <c r="CK854" s="253"/>
      <c r="CL854" s="253"/>
      <c r="CM854" s="253"/>
      <c r="CN854" s="253"/>
      <c r="CO854" s="253"/>
      <c r="CP854" s="253"/>
      <c r="CQ854" s="253"/>
      <c r="CR854" s="253"/>
      <c r="CS854" s="253"/>
      <c r="CT854" s="253"/>
      <c r="CU854" s="253"/>
      <c r="CV854" s="253"/>
      <c r="CW854" s="253"/>
      <c r="CX854" s="253"/>
      <c r="CY854" s="253"/>
      <c r="CZ854" s="253"/>
      <c r="DA854" s="253"/>
      <c r="DB854" s="253"/>
      <c r="DC854" s="253"/>
      <c r="DD854" s="253"/>
      <c r="DE854" s="253"/>
      <c r="DF854" s="253"/>
      <c r="DG854" s="253"/>
      <c r="DH854" s="253"/>
      <c r="DI854" s="253"/>
      <c r="DJ854" s="253"/>
      <c r="DK854" s="253"/>
      <c r="DL854" s="253"/>
      <c r="DM854" s="253"/>
      <c r="DN854" s="253"/>
      <c r="DO854" s="253"/>
      <c r="DP854" s="253"/>
      <c r="DQ854" s="253"/>
      <c r="DR854" s="253"/>
      <c r="DS854" s="253"/>
      <c r="DT854" s="253"/>
      <c r="DU854" s="253"/>
      <c r="DV854" s="253"/>
      <c r="DW854" s="253"/>
      <c r="DX854" s="253"/>
      <c r="DY854" s="253"/>
      <c r="DZ854" s="253"/>
      <c r="EA854" s="253"/>
      <c r="EB854" s="253"/>
      <c r="EC854" s="253"/>
      <c r="ED854" s="253"/>
      <c r="EE854" s="253"/>
      <c r="EF854" s="253"/>
      <c r="EG854" s="253"/>
      <c r="EH854" s="253"/>
      <c r="EI854" s="253"/>
      <c r="EJ854" s="253"/>
      <c r="EK854" s="253"/>
      <c r="EL854" s="253"/>
      <c r="EM854" s="253"/>
      <c r="EN854" s="253"/>
      <c r="EO854" s="253"/>
      <c r="EP854" s="253"/>
      <c r="EQ854" s="253"/>
      <c r="ER854" s="253"/>
      <c r="ES854" s="253"/>
      <c r="ET854" s="253"/>
      <c r="EU854" s="253"/>
      <c r="EV854" s="253"/>
      <c r="EW854" s="253"/>
      <c r="EX854" s="253"/>
      <c r="EY854" s="253"/>
      <c r="EZ854" s="253"/>
      <c r="FA854" s="253"/>
      <c r="FB854" s="253"/>
      <c r="FC854" s="253"/>
      <c r="FD854" s="253"/>
      <c r="FE854" s="253"/>
      <c r="FF854" s="253"/>
      <c r="FG854" s="253"/>
      <c r="FH854" s="253"/>
      <c r="FI854" s="253"/>
      <c r="FJ854" s="253"/>
      <c r="FK854" s="253"/>
      <c r="FL854" s="253"/>
      <c r="FM854" s="253"/>
      <c r="FN854" s="253"/>
      <c r="FO854" s="253"/>
      <c r="FP854" s="253"/>
      <c r="FQ854" s="253"/>
      <c r="FR854" s="253"/>
      <c r="FS854" s="253"/>
      <c r="FT854" s="253"/>
      <c r="FU854" s="253"/>
      <c r="FV854" s="253"/>
      <c r="FW854" s="253"/>
      <c r="FX854" s="253"/>
      <c r="FY854" s="253"/>
      <c r="FZ854" s="253"/>
      <c r="GA854" s="253"/>
      <c r="GB854" s="253"/>
      <c r="GC854" s="253"/>
      <c r="GD854" s="253"/>
      <c r="GE854" s="253"/>
      <c r="GF854" s="253"/>
      <c r="GG854" s="253"/>
      <c r="GH854" s="253"/>
      <c r="GI854" s="253"/>
      <c r="GJ854" s="253"/>
      <c r="GK854" s="253"/>
      <c r="GL854" s="253"/>
      <c r="GM854" s="253"/>
      <c r="GN854" s="253"/>
      <c r="GO854" s="253"/>
      <c r="GP854" s="253"/>
      <c r="GQ854" s="253"/>
      <c r="GR854" s="253"/>
      <c r="GS854" s="253"/>
      <c r="GT854" s="253"/>
      <c r="GU854" s="253"/>
      <c r="GV854" s="253"/>
      <c r="GW854" s="253"/>
      <c r="GX854" s="253"/>
      <c r="GY854" s="253"/>
      <c r="GZ854" s="253"/>
      <c r="HA854" s="253"/>
      <c r="HB854" s="253"/>
      <c r="HC854" s="253"/>
      <c r="HD854" s="253"/>
      <c r="HE854" s="253"/>
      <c r="HF854" s="253"/>
      <c r="HG854" s="253"/>
      <c r="HH854" s="253"/>
      <c r="HI854" s="253"/>
      <c r="HJ854" s="253"/>
      <c r="HK854" s="253"/>
      <c r="HL854" s="253"/>
      <c r="HM854" s="253"/>
      <c r="HN854" s="253"/>
      <c r="HO854" s="253"/>
      <c r="HP854" s="253"/>
      <c r="HQ854" s="253"/>
      <c r="HR854" s="253"/>
      <c r="HS854" s="253"/>
      <c r="HT854" s="253"/>
      <c r="HU854" s="253"/>
      <c r="HV854" s="253"/>
      <c r="HW854" s="253"/>
      <c r="HX854" s="253"/>
      <c r="HY854" s="253"/>
      <c r="HZ854" s="253"/>
      <c r="IA854" s="253"/>
      <c r="IB854" s="253"/>
      <c r="IC854" s="253"/>
      <c r="ID854" s="253"/>
      <c r="IE854" s="253"/>
      <c r="IF854" s="253"/>
      <c r="IG854" s="253"/>
      <c r="IH854" s="253"/>
      <c r="II854" s="253"/>
      <c r="IJ854" s="253"/>
      <c r="IK854" s="253"/>
      <c r="IL854" s="253"/>
      <c r="IM854" s="253"/>
      <c r="IN854" s="253"/>
      <c r="IO854" s="253"/>
      <c r="IP854" s="253"/>
      <c r="IQ854" s="253"/>
      <c r="IR854" s="253"/>
      <c r="IS854" s="253"/>
      <c r="IT854" s="253"/>
      <c r="IU854" s="253"/>
      <c r="IV854" s="253"/>
      <c r="IW854" s="253"/>
      <c r="IX854" s="253"/>
      <c r="IY854" s="253"/>
      <c r="IZ854" s="253"/>
      <c r="JA854" s="253"/>
      <c r="JB854" s="253"/>
      <c r="JC854" s="253"/>
      <c r="JD854" s="253"/>
      <c r="JE854" s="253"/>
      <c r="JF854" s="253"/>
      <c r="JG854" s="253"/>
      <c r="JH854" s="253"/>
      <c r="JI854" s="253"/>
      <c r="JJ854" s="253"/>
      <c r="JK854" s="253"/>
      <c r="JL854" s="253"/>
      <c r="JM854" s="253"/>
      <c r="JN854" s="253"/>
      <c r="JO854" s="253"/>
      <c r="JP854" s="253"/>
      <c r="JQ854" s="253"/>
      <c r="JR854" s="253"/>
      <c r="JS854" s="253"/>
      <c r="JT854" s="253"/>
      <c r="JU854" s="253"/>
    </row>
    <row r="855" spans="1:281" s="252" customFormat="1" ht="15" customHeight="1" x14ac:dyDescent="0.25">
      <c r="A855" s="253"/>
      <c r="B855" s="253"/>
      <c r="C855" s="253"/>
      <c r="D855" s="253"/>
      <c r="E855" s="253"/>
      <c r="F855" s="253"/>
      <c r="G855" s="253"/>
      <c r="H855" s="253"/>
      <c r="I855" s="253"/>
      <c r="J855" s="253"/>
      <c r="K855" s="253"/>
      <c r="L855" s="253"/>
      <c r="M855" s="253"/>
      <c r="N855" s="253"/>
      <c r="O855" s="253"/>
      <c r="P855" s="253"/>
      <c r="Q855" s="253"/>
      <c r="R855" s="253"/>
      <c r="S855" s="253"/>
      <c r="T855" s="253"/>
      <c r="U855" s="253" t="s">
        <v>1008</v>
      </c>
      <c r="V855" s="253"/>
      <c r="W855" s="253"/>
      <c r="X855" s="253"/>
      <c r="Y855" s="253"/>
      <c r="Z855" s="253"/>
      <c r="AA855" s="253"/>
      <c r="AB855" s="253"/>
      <c r="AC855" s="253" t="s">
        <v>318</v>
      </c>
      <c r="AD855" s="253"/>
      <c r="AE855" s="253"/>
      <c r="AF855" s="253"/>
      <c r="AG855" s="253"/>
      <c r="AH855" s="253"/>
      <c r="AI855" s="253"/>
      <c r="AJ855" s="253"/>
      <c r="AK855" s="253"/>
      <c r="AL855" s="253"/>
      <c r="AM855" s="253"/>
      <c r="AN855" s="253"/>
      <c r="AO855" s="253"/>
      <c r="AP855" s="253"/>
      <c r="AQ855" s="253"/>
      <c r="AR855" s="253"/>
      <c r="AS855" s="253"/>
      <c r="AT855" s="253"/>
      <c r="AU855" s="253"/>
      <c r="AV855" s="253"/>
      <c r="AW855" s="253"/>
      <c r="AX855" s="253"/>
      <c r="AY855" s="253"/>
      <c r="AZ855" s="253"/>
      <c r="BA855" s="253"/>
      <c r="BB855" s="253"/>
      <c r="BC855" s="253"/>
      <c r="BD855" s="253"/>
      <c r="BE855" s="253"/>
      <c r="BF855" s="253"/>
      <c r="BG855" s="253"/>
      <c r="BH855" s="253"/>
      <c r="BI855" s="253"/>
      <c r="BJ855" s="253"/>
      <c r="BK855" s="253"/>
      <c r="BL855" s="253"/>
      <c r="BM855" s="253"/>
      <c r="BN855" s="253"/>
      <c r="BO855" s="253"/>
      <c r="BP855" s="253"/>
      <c r="BQ855" s="253"/>
      <c r="BR855" s="253"/>
      <c r="BS855" s="253"/>
      <c r="BT855" s="253"/>
      <c r="BU855" s="253"/>
      <c r="BV855" s="253"/>
      <c r="BW855" s="253"/>
      <c r="BX855" s="253"/>
      <c r="BY855" s="253"/>
      <c r="BZ855" s="253"/>
      <c r="CA855" s="253"/>
      <c r="CB855" s="253"/>
      <c r="CC855" s="253"/>
      <c r="CD855" s="253"/>
      <c r="CE855" s="253"/>
      <c r="CF855" s="253"/>
      <c r="CG855" s="253"/>
      <c r="CH855" s="253"/>
      <c r="CI855" s="253"/>
      <c r="CJ855" s="253"/>
      <c r="CK855" s="253"/>
      <c r="CL855" s="253"/>
      <c r="CM855" s="253"/>
      <c r="CN855" s="253"/>
      <c r="CO855" s="253"/>
      <c r="CP855" s="253"/>
      <c r="CQ855" s="253"/>
      <c r="CR855" s="253"/>
      <c r="CS855" s="253"/>
      <c r="CT855" s="253"/>
      <c r="CU855" s="253"/>
      <c r="CV855" s="253"/>
      <c r="CW855" s="253"/>
      <c r="CX855" s="253"/>
      <c r="CY855" s="253"/>
      <c r="CZ855" s="253"/>
      <c r="DA855" s="253"/>
      <c r="DB855" s="253"/>
      <c r="DC855" s="253"/>
      <c r="DD855" s="253"/>
      <c r="DE855" s="253"/>
      <c r="DF855" s="253"/>
      <c r="DG855" s="253"/>
      <c r="DH855" s="253"/>
      <c r="DI855" s="253"/>
      <c r="DJ855" s="253"/>
      <c r="DK855" s="253"/>
      <c r="DL855" s="253"/>
      <c r="DM855" s="253"/>
      <c r="DN855" s="253"/>
      <c r="DO855" s="253"/>
      <c r="DP855" s="253"/>
      <c r="DQ855" s="253"/>
      <c r="DR855" s="253"/>
      <c r="DS855" s="253"/>
      <c r="DT855" s="253"/>
      <c r="DU855" s="253"/>
      <c r="DV855" s="253"/>
      <c r="DW855" s="253"/>
      <c r="DX855" s="253"/>
      <c r="DY855" s="253"/>
      <c r="DZ855" s="253"/>
      <c r="EA855" s="253"/>
      <c r="EB855" s="253"/>
      <c r="EC855" s="253"/>
      <c r="ED855" s="253"/>
      <c r="EE855" s="253"/>
      <c r="EF855" s="253"/>
      <c r="EG855" s="253"/>
      <c r="EH855" s="253"/>
      <c r="EI855" s="253"/>
      <c r="EJ855" s="253"/>
      <c r="EK855" s="253"/>
      <c r="EL855" s="253"/>
      <c r="EM855" s="253"/>
      <c r="EN855" s="253"/>
      <c r="EO855" s="253"/>
      <c r="EP855" s="253"/>
      <c r="EQ855" s="253"/>
      <c r="ER855" s="253"/>
      <c r="ES855" s="253"/>
      <c r="ET855" s="253"/>
      <c r="EU855" s="253"/>
      <c r="EV855" s="253"/>
      <c r="EW855" s="253"/>
      <c r="EX855" s="253"/>
      <c r="EY855" s="253"/>
      <c r="EZ855" s="253"/>
      <c r="FA855" s="253"/>
      <c r="FB855" s="253"/>
      <c r="FC855" s="253"/>
      <c r="FD855" s="253"/>
      <c r="FE855" s="253"/>
      <c r="FF855" s="253"/>
      <c r="FG855" s="253"/>
      <c r="FH855" s="253"/>
      <c r="FI855" s="253"/>
      <c r="FJ855" s="253"/>
      <c r="FK855" s="253"/>
      <c r="FL855" s="253"/>
      <c r="FM855" s="253"/>
      <c r="FN855" s="253"/>
      <c r="FO855" s="253"/>
      <c r="FP855" s="253"/>
      <c r="FQ855" s="253"/>
      <c r="FR855" s="253"/>
      <c r="FS855" s="253"/>
      <c r="FT855" s="253"/>
      <c r="FU855" s="253"/>
      <c r="FV855" s="253"/>
      <c r="FW855" s="253"/>
      <c r="FX855" s="253"/>
      <c r="FY855" s="253"/>
      <c r="FZ855" s="253"/>
      <c r="GA855" s="253"/>
      <c r="GB855" s="253"/>
      <c r="GC855" s="253"/>
      <c r="GD855" s="253"/>
      <c r="GE855" s="253"/>
      <c r="GF855" s="253"/>
      <c r="GG855" s="253"/>
      <c r="GH855" s="253"/>
      <c r="GI855" s="253"/>
      <c r="GJ855" s="253"/>
      <c r="GK855" s="253"/>
      <c r="GL855" s="253"/>
      <c r="GM855" s="253"/>
      <c r="GN855" s="253"/>
      <c r="GO855" s="253"/>
      <c r="GP855" s="253"/>
      <c r="GQ855" s="253"/>
      <c r="GR855" s="253"/>
      <c r="GS855" s="253"/>
      <c r="GT855" s="253"/>
      <c r="GU855" s="253"/>
      <c r="GV855" s="253"/>
      <c r="GW855" s="253"/>
      <c r="GX855" s="253"/>
      <c r="GY855" s="253"/>
      <c r="GZ855" s="253"/>
      <c r="HA855" s="253"/>
      <c r="HB855" s="253"/>
      <c r="HC855" s="253"/>
      <c r="HD855" s="253"/>
      <c r="HE855" s="253"/>
      <c r="HF855" s="253"/>
      <c r="HG855" s="253"/>
      <c r="HH855" s="253"/>
      <c r="HI855" s="253"/>
      <c r="HJ855" s="253"/>
      <c r="HK855" s="253"/>
      <c r="HL855" s="253"/>
      <c r="HM855" s="253"/>
      <c r="HN855" s="253"/>
      <c r="HO855" s="253"/>
      <c r="HP855" s="253"/>
      <c r="HQ855" s="253"/>
      <c r="HR855" s="253"/>
      <c r="HS855" s="253"/>
      <c r="HT855" s="253"/>
      <c r="HU855" s="253"/>
      <c r="HV855" s="253"/>
      <c r="HW855" s="253"/>
      <c r="HX855" s="253"/>
      <c r="HY855" s="253"/>
      <c r="HZ855" s="253"/>
      <c r="IA855" s="253"/>
      <c r="IB855" s="253"/>
      <c r="IC855" s="253"/>
      <c r="ID855" s="253"/>
      <c r="IE855" s="253"/>
      <c r="IF855" s="253"/>
      <c r="IG855" s="253"/>
      <c r="IH855" s="253"/>
      <c r="II855" s="253"/>
      <c r="IJ855" s="253"/>
      <c r="IK855" s="253"/>
      <c r="IL855" s="253"/>
      <c r="IM855" s="253"/>
      <c r="IN855" s="253"/>
      <c r="IO855" s="253"/>
      <c r="IP855" s="253"/>
      <c r="IQ855" s="253"/>
      <c r="IR855" s="253"/>
      <c r="IS855" s="253"/>
      <c r="IT855" s="253"/>
      <c r="IU855" s="253"/>
      <c r="IV855" s="253"/>
      <c r="IW855" s="253"/>
      <c r="IX855" s="253"/>
      <c r="IY855" s="253"/>
      <c r="IZ855" s="253"/>
      <c r="JA855" s="253"/>
      <c r="JB855" s="253"/>
      <c r="JC855" s="253"/>
      <c r="JD855" s="253"/>
      <c r="JE855" s="253"/>
      <c r="JF855" s="253"/>
      <c r="JG855" s="253"/>
      <c r="JH855" s="253"/>
      <c r="JI855" s="253"/>
      <c r="JJ855" s="253"/>
      <c r="JK855" s="253"/>
      <c r="JL855" s="253"/>
      <c r="JM855" s="253"/>
      <c r="JN855" s="253"/>
      <c r="JO855" s="253"/>
      <c r="JP855" s="253"/>
      <c r="JQ855" s="253"/>
      <c r="JR855" s="253"/>
      <c r="JS855" s="253"/>
      <c r="JT855" s="253"/>
      <c r="JU855" s="253"/>
    </row>
    <row r="856" spans="1:281" s="252" customFormat="1" ht="15" customHeight="1" x14ac:dyDescent="0.25">
      <c r="A856" s="253"/>
      <c r="B856" s="253"/>
      <c r="C856" s="253"/>
      <c r="D856" s="253"/>
      <c r="E856" s="253"/>
      <c r="F856" s="253"/>
      <c r="G856" s="253"/>
      <c r="H856" s="253"/>
      <c r="I856" s="253"/>
      <c r="J856" s="253"/>
      <c r="K856" s="253"/>
      <c r="L856" s="253"/>
      <c r="M856" s="253"/>
      <c r="N856" s="253"/>
      <c r="O856" s="253"/>
      <c r="P856" s="253"/>
      <c r="Q856" s="253"/>
      <c r="R856" s="253"/>
      <c r="S856" s="253"/>
      <c r="T856" s="253"/>
      <c r="U856" s="253" t="s">
        <v>1009</v>
      </c>
      <c r="V856" s="253"/>
      <c r="W856" s="253"/>
      <c r="X856" s="253"/>
      <c r="Y856" s="253"/>
      <c r="Z856" s="253"/>
      <c r="AA856" s="253"/>
      <c r="AB856" s="253"/>
      <c r="AC856" s="253" t="s">
        <v>393</v>
      </c>
      <c r="AD856" s="253"/>
      <c r="AE856" s="253"/>
      <c r="AF856" s="253"/>
      <c r="AG856" s="253"/>
      <c r="AH856" s="253"/>
      <c r="AI856" s="253"/>
      <c r="AJ856" s="253"/>
      <c r="AK856" s="253"/>
      <c r="AL856" s="253"/>
      <c r="AM856" s="253"/>
      <c r="AN856" s="253"/>
      <c r="AO856" s="253"/>
      <c r="AP856" s="253"/>
      <c r="AQ856" s="253"/>
      <c r="AR856" s="253"/>
      <c r="AS856" s="253"/>
      <c r="AT856" s="253"/>
      <c r="AU856" s="253"/>
      <c r="AV856" s="253"/>
      <c r="AW856" s="253"/>
      <c r="AX856" s="253"/>
      <c r="AY856" s="253"/>
      <c r="AZ856" s="253"/>
      <c r="BA856" s="253"/>
      <c r="BB856" s="253"/>
      <c r="BC856" s="253"/>
      <c r="BD856" s="253"/>
      <c r="BE856" s="253"/>
      <c r="BF856" s="253"/>
      <c r="BG856" s="253"/>
      <c r="BH856" s="253"/>
      <c r="BI856" s="253"/>
      <c r="BJ856" s="253"/>
      <c r="BK856" s="253"/>
      <c r="BL856" s="253"/>
      <c r="BM856" s="253"/>
      <c r="BN856" s="253"/>
      <c r="BO856" s="253"/>
      <c r="BP856" s="253"/>
      <c r="BQ856" s="253"/>
      <c r="BR856" s="253"/>
      <c r="BS856" s="253"/>
      <c r="BT856" s="253"/>
      <c r="BU856" s="253"/>
      <c r="BV856" s="253"/>
      <c r="BW856" s="253"/>
      <c r="BX856" s="253"/>
      <c r="BY856" s="253"/>
      <c r="BZ856" s="253"/>
      <c r="CA856" s="253"/>
      <c r="CB856" s="253"/>
      <c r="CC856" s="253"/>
      <c r="CD856" s="253"/>
      <c r="CE856" s="253"/>
      <c r="CF856" s="253"/>
      <c r="CG856" s="253"/>
      <c r="CH856" s="253"/>
      <c r="CI856" s="253"/>
      <c r="CJ856" s="253"/>
      <c r="CK856" s="253"/>
      <c r="CL856" s="253"/>
      <c r="CM856" s="253"/>
      <c r="CN856" s="253"/>
      <c r="CO856" s="253"/>
      <c r="CP856" s="253"/>
      <c r="CQ856" s="253"/>
      <c r="CR856" s="253"/>
      <c r="CS856" s="253"/>
      <c r="CT856" s="253"/>
      <c r="CU856" s="253"/>
      <c r="CV856" s="253"/>
      <c r="CW856" s="253"/>
      <c r="CX856" s="253"/>
      <c r="CY856" s="253"/>
      <c r="CZ856" s="253"/>
      <c r="DA856" s="253"/>
      <c r="DB856" s="253"/>
      <c r="DC856" s="253"/>
      <c r="DD856" s="253"/>
      <c r="DE856" s="253"/>
      <c r="DF856" s="253"/>
      <c r="DG856" s="253"/>
      <c r="DH856" s="253"/>
      <c r="DI856" s="253"/>
      <c r="DJ856" s="253"/>
      <c r="DK856" s="253"/>
      <c r="DL856" s="253"/>
      <c r="DM856" s="253"/>
      <c r="DN856" s="253"/>
      <c r="DO856" s="253"/>
      <c r="DP856" s="253"/>
      <c r="DQ856" s="253"/>
      <c r="DR856" s="253"/>
      <c r="DS856" s="253"/>
      <c r="DT856" s="253"/>
      <c r="DU856" s="253"/>
      <c r="DV856" s="253"/>
      <c r="DW856" s="253"/>
      <c r="DX856" s="253"/>
      <c r="DY856" s="253"/>
      <c r="DZ856" s="253"/>
      <c r="EA856" s="253"/>
      <c r="EB856" s="253"/>
      <c r="EC856" s="253"/>
      <c r="ED856" s="253"/>
      <c r="EE856" s="253"/>
      <c r="EF856" s="253"/>
      <c r="EG856" s="253"/>
      <c r="EH856" s="253"/>
      <c r="EI856" s="253"/>
      <c r="EJ856" s="253"/>
      <c r="EK856" s="253"/>
      <c r="EL856" s="253"/>
      <c r="EM856" s="253"/>
      <c r="EN856" s="253"/>
      <c r="EO856" s="253"/>
      <c r="EP856" s="253"/>
      <c r="EQ856" s="253"/>
      <c r="ER856" s="253"/>
      <c r="ES856" s="253"/>
      <c r="ET856" s="253"/>
      <c r="EU856" s="253"/>
      <c r="EV856" s="253"/>
      <c r="EW856" s="253"/>
      <c r="EX856" s="253"/>
      <c r="EY856" s="253"/>
      <c r="EZ856" s="253"/>
      <c r="FA856" s="253"/>
      <c r="FB856" s="253"/>
      <c r="FC856" s="253"/>
      <c r="FD856" s="253"/>
      <c r="FE856" s="253"/>
      <c r="FF856" s="253"/>
      <c r="FG856" s="253"/>
      <c r="FH856" s="253"/>
      <c r="FI856" s="253"/>
      <c r="FJ856" s="253"/>
      <c r="FK856" s="253"/>
      <c r="FL856" s="253"/>
      <c r="FM856" s="253"/>
      <c r="FN856" s="253"/>
      <c r="FO856" s="253"/>
      <c r="FP856" s="253"/>
      <c r="FQ856" s="253"/>
      <c r="FR856" s="253"/>
      <c r="FS856" s="253"/>
      <c r="FT856" s="253"/>
      <c r="FU856" s="253"/>
      <c r="FV856" s="253"/>
      <c r="FW856" s="253"/>
      <c r="FX856" s="253"/>
      <c r="FY856" s="253"/>
      <c r="FZ856" s="253"/>
      <c r="GA856" s="253"/>
      <c r="GB856" s="253"/>
      <c r="GC856" s="253"/>
      <c r="GD856" s="253"/>
      <c r="GE856" s="253"/>
      <c r="GF856" s="253"/>
      <c r="GG856" s="253"/>
      <c r="GH856" s="253"/>
      <c r="GI856" s="253"/>
      <c r="GJ856" s="253"/>
      <c r="GK856" s="253"/>
      <c r="GL856" s="253"/>
      <c r="GM856" s="253"/>
      <c r="GN856" s="253"/>
      <c r="GO856" s="253"/>
      <c r="GP856" s="253"/>
      <c r="GQ856" s="253"/>
      <c r="GR856" s="253"/>
      <c r="GS856" s="253"/>
      <c r="GT856" s="253"/>
      <c r="GU856" s="253"/>
      <c r="GV856" s="253"/>
      <c r="GW856" s="253"/>
      <c r="GX856" s="253"/>
      <c r="GY856" s="253"/>
      <c r="GZ856" s="253"/>
      <c r="HA856" s="253"/>
      <c r="HB856" s="253"/>
      <c r="HC856" s="253"/>
      <c r="HD856" s="253"/>
      <c r="HE856" s="253"/>
      <c r="HF856" s="253"/>
      <c r="HG856" s="253"/>
      <c r="HH856" s="253"/>
      <c r="HI856" s="253"/>
      <c r="HJ856" s="253"/>
      <c r="HK856" s="253"/>
      <c r="HL856" s="253"/>
      <c r="HM856" s="253"/>
      <c r="HN856" s="253"/>
      <c r="HO856" s="253"/>
      <c r="HP856" s="253"/>
      <c r="HQ856" s="253"/>
      <c r="HR856" s="253"/>
      <c r="HS856" s="253"/>
      <c r="HT856" s="253"/>
      <c r="HU856" s="253"/>
      <c r="HV856" s="253"/>
      <c r="HW856" s="253"/>
      <c r="HX856" s="253"/>
      <c r="HY856" s="253"/>
      <c r="HZ856" s="253"/>
      <c r="IA856" s="253"/>
      <c r="IB856" s="253"/>
      <c r="IC856" s="253"/>
      <c r="ID856" s="253"/>
      <c r="IE856" s="253"/>
      <c r="IF856" s="253"/>
      <c r="IG856" s="253"/>
      <c r="IH856" s="253"/>
      <c r="II856" s="253"/>
      <c r="IJ856" s="253"/>
      <c r="IK856" s="253"/>
      <c r="IL856" s="253"/>
      <c r="IM856" s="253"/>
      <c r="IN856" s="253"/>
      <c r="IO856" s="253"/>
      <c r="IP856" s="253"/>
      <c r="IQ856" s="253"/>
      <c r="IR856" s="253"/>
      <c r="IS856" s="253"/>
      <c r="IT856" s="253"/>
      <c r="IU856" s="253"/>
      <c r="IV856" s="253"/>
      <c r="IW856" s="253"/>
      <c r="IX856" s="253"/>
      <c r="IY856" s="253"/>
      <c r="IZ856" s="253"/>
      <c r="JA856" s="253"/>
      <c r="JB856" s="253"/>
      <c r="JC856" s="253"/>
      <c r="JD856" s="253"/>
      <c r="JE856" s="253"/>
      <c r="JF856" s="253"/>
      <c r="JG856" s="253"/>
      <c r="JH856" s="253"/>
      <c r="JI856" s="253"/>
      <c r="JJ856" s="253"/>
      <c r="JK856" s="253"/>
      <c r="JL856" s="253"/>
      <c r="JM856" s="253"/>
      <c r="JN856" s="253"/>
      <c r="JO856" s="253"/>
      <c r="JP856" s="253"/>
      <c r="JQ856" s="253"/>
      <c r="JR856" s="253"/>
      <c r="JS856" s="253"/>
      <c r="JT856" s="253"/>
      <c r="JU856" s="253"/>
    </row>
    <row r="857" spans="1:281" s="252" customFormat="1" ht="15" customHeight="1" x14ac:dyDescent="0.25">
      <c r="A857" s="253"/>
      <c r="B857" s="253"/>
      <c r="C857" s="253"/>
      <c r="D857" s="253"/>
      <c r="E857" s="253"/>
      <c r="F857" s="253"/>
      <c r="G857" s="253"/>
      <c r="H857" s="253"/>
      <c r="I857" s="253"/>
      <c r="J857" s="253"/>
      <c r="K857" s="253"/>
      <c r="L857" s="253"/>
      <c r="M857" s="253"/>
      <c r="N857" s="253"/>
      <c r="O857" s="253"/>
      <c r="P857" s="253"/>
      <c r="Q857" s="253"/>
      <c r="R857" s="253"/>
      <c r="S857" s="253"/>
      <c r="T857" s="253"/>
      <c r="U857" s="253" t="s">
        <v>1010</v>
      </c>
      <c r="V857" s="253"/>
      <c r="W857" s="253"/>
      <c r="X857" s="253"/>
      <c r="Y857" s="253"/>
      <c r="Z857" s="253"/>
      <c r="AA857" s="253"/>
      <c r="AB857" s="253"/>
      <c r="AC857" s="253" t="s">
        <v>323</v>
      </c>
      <c r="AD857" s="253"/>
      <c r="AE857" s="253"/>
      <c r="AF857" s="253"/>
      <c r="AG857" s="253"/>
      <c r="AH857" s="253"/>
      <c r="AI857" s="253"/>
      <c r="AJ857" s="253"/>
      <c r="AK857" s="253"/>
      <c r="AL857" s="253"/>
      <c r="AM857" s="253"/>
      <c r="AN857" s="253"/>
      <c r="AO857" s="253"/>
      <c r="AP857" s="253"/>
      <c r="AQ857" s="253"/>
      <c r="AR857" s="253"/>
      <c r="AS857" s="253"/>
      <c r="AT857" s="253"/>
      <c r="AU857" s="253"/>
      <c r="AV857" s="253"/>
      <c r="AW857" s="253"/>
      <c r="AX857" s="253"/>
      <c r="AY857" s="253"/>
      <c r="AZ857" s="253"/>
      <c r="BA857" s="253"/>
      <c r="BB857" s="253"/>
      <c r="BC857" s="253"/>
      <c r="BD857" s="253"/>
      <c r="BE857" s="253"/>
      <c r="BF857" s="253"/>
      <c r="BG857" s="253"/>
      <c r="BH857" s="253"/>
      <c r="BI857" s="253"/>
      <c r="BJ857" s="253"/>
      <c r="BK857" s="253"/>
      <c r="BL857" s="253"/>
      <c r="BM857" s="253"/>
      <c r="BN857" s="253"/>
      <c r="BO857" s="253"/>
      <c r="BP857" s="253"/>
      <c r="BQ857" s="253"/>
      <c r="BR857" s="253"/>
      <c r="BS857" s="253"/>
      <c r="BT857" s="253"/>
      <c r="BU857" s="253"/>
      <c r="BV857" s="253"/>
      <c r="BW857" s="253"/>
      <c r="BX857" s="253"/>
      <c r="BY857" s="253"/>
      <c r="BZ857" s="253"/>
      <c r="CA857" s="253"/>
      <c r="CB857" s="253"/>
      <c r="CC857" s="253"/>
      <c r="CD857" s="253"/>
      <c r="CE857" s="253"/>
      <c r="CF857" s="253"/>
      <c r="CG857" s="253"/>
      <c r="CH857" s="253"/>
      <c r="CI857" s="253"/>
      <c r="CJ857" s="253"/>
      <c r="CK857" s="253"/>
      <c r="CL857" s="253"/>
      <c r="CM857" s="253"/>
      <c r="CN857" s="253"/>
      <c r="CO857" s="253"/>
      <c r="CP857" s="253"/>
      <c r="CQ857" s="253"/>
      <c r="CR857" s="253"/>
      <c r="CS857" s="253"/>
      <c r="CT857" s="253"/>
      <c r="CU857" s="253"/>
      <c r="CV857" s="253"/>
      <c r="CW857" s="253"/>
      <c r="CX857" s="253"/>
      <c r="CY857" s="253"/>
      <c r="CZ857" s="253"/>
      <c r="DA857" s="253"/>
      <c r="DB857" s="253"/>
      <c r="DC857" s="253"/>
      <c r="DD857" s="253"/>
      <c r="DE857" s="253"/>
      <c r="DF857" s="253"/>
      <c r="DG857" s="253"/>
      <c r="DH857" s="253"/>
      <c r="DI857" s="253"/>
      <c r="DJ857" s="253"/>
      <c r="DK857" s="253"/>
      <c r="DL857" s="253"/>
      <c r="DM857" s="253"/>
      <c r="DN857" s="253"/>
      <c r="DO857" s="253"/>
      <c r="DP857" s="253"/>
      <c r="DQ857" s="253"/>
      <c r="DR857" s="253"/>
      <c r="DS857" s="253"/>
      <c r="DT857" s="253"/>
      <c r="DU857" s="253"/>
      <c r="DV857" s="253"/>
      <c r="DW857" s="253"/>
      <c r="DX857" s="253"/>
      <c r="DY857" s="253"/>
      <c r="DZ857" s="253"/>
      <c r="EA857" s="253"/>
      <c r="EB857" s="253"/>
      <c r="EC857" s="253"/>
      <c r="ED857" s="253"/>
      <c r="EE857" s="253"/>
      <c r="EF857" s="253"/>
      <c r="EG857" s="253"/>
      <c r="EH857" s="253"/>
      <c r="EI857" s="253"/>
      <c r="EJ857" s="253"/>
      <c r="EK857" s="253"/>
      <c r="EL857" s="253"/>
      <c r="EM857" s="253"/>
      <c r="EN857" s="253"/>
      <c r="EO857" s="253"/>
      <c r="EP857" s="253"/>
      <c r="EQ857" s="253"/>
      <c r="ER857" s="253"/>
      <c r="ES857" s="253"/>
      <c r="ET857" s="253"/>
      <c r="EU857" s="253"/>
      <c r="EV857" s="253"/>
      <c r="EW857" s="253"/>
      <c r="EX857" s="253"/>
      <c r="EY857" s="253"/>
      <c r="EZ857" s="253"/>
      <c r="FA857" s="253"/>
      <c r="FB857" s="253"/>
      <c r="FC857" s="253"/>
      <c r="FD857" s="253"/>
      <c r="FE857" s="253"/>
      <c r="FF857" s="253"/>
      <c r="FG857" s="253"/>
      <c r="FH857" s="253"/>
      <c r="FI857" s="253"/>
      <c r="FJ857" s="253"/>
      <c r="FK857" s="253"/>
      <c r="FL857" s="253"/>
      <c r="FM857" s="253"/>
      <c r="FN857" s="253"/>
      <c r="FO857" s="253"/>
      <c r="FP857" s="253"/>
      <c r="FQ857" s="253"/>
      <c r="FR857" s="253"/>
      <c r="FS857" s="253"/>
      <c r="FT857" s="253"/>
      <c r="FU857" s="253"/>
      <c r="FV857" s="253"/>
      <c r="FW857" s="253"/>
      <c r="FX857" s="253"/>
      <c r="FY857" s="253"/>
      <c r="FZ857" s="253"/>
      <c r="GA857" s="253"/>
      <c r="GB857" s="253"/>
      <c r="GC857" s="253"/>
      <c r="GD857" s="253"/>
      <c r="GE857" s="253"/>
      <c r="GF857" s="253"/>
      <c r="GG857" s="253"/>
      <c r="GH857" s="253"/>
      <c r="GI857" s="253"/>
      <c r="GJ857" s="253"/>
      <c r="GK857" s="253"/>
      <c r="GL857" s="253"/>
      <c r="GM857" s="253"/>
      <c r="GN857" s="253"/>
      <c r="GO857" s="253"/>
      <c r="GP857" s="253"/>
      <c r="GQ857" s="253"/>
      <c r="GR857" s="253"/>
      <c r="GS857" s="253"/>
      <c r="GT857" s="253"/>
      <c r="GU857" s="253"/>
      <c r="GV857" s="253"/>
      <c r="GW857" s="253"/>
      <c r="GX857" s="253"/>
      <c r="GY857" s="253"/>
      <c r="GZ857" s="253"/>
      <c r="HA857" s="253"/>
      <c r="HB857" s="253"/>
      <c r="HC857" s="253"/>
      <c r="HD857" s="253"/>
      <c r="HE857" s="253"/>
      <c r="HF857" s="253"/>
      <c r="HG857" s="253"/>
      <c r="HH857" s="253"/>
      <c r="HI857" s="253"/>
      <c r="HJ857" s="253"/>
      <c r="HK857" s="253"/>
      <c r="HL857" s="253"/>
      <c r="HM857" s="253"/>
      <c r="HN857" s="253"/>
      <c r="HO857" s="253"/>
      <c r="HP857" s="253"/>
      <c r="HQ857" s="253"/>
      <c r="HR857" s="253"/>
      <c r="HS857" s="253"/>
      <c r="HT857" s="253"/>
      <c r="HU857" s="253"/>
      <c r="HV857" s="253"/>
      <c r="HW857" s="253"/>
      <c r="HX857" s="253"/>
      <c r="HY857" s="253"/>
      <c r="HZ857" s="253"/>
      <c r="IA857" s="253"/>
      <c r="IB857" s="253"/>
      <c r="IC857" s="253"/>
      <c r="ID857" s="253"/>
      <c r="IE857" s="253"/>
      <c r="IF857" s="253"/>
      <c r="IG857" s="253"/>
      <c r="IH857" s="253"/>
      <c r="II857" s="253"/>
      <c r="IJ857" s="253"/>
      <c r="IK857" s="253"/>
      <c r="IL857" s="253"/>
      <c r="IM857" s="253"/>
      <c r="IN857" s="253"/>
      <c r="IO857" s="253"/>
      <c r="IP857" s="253"/>
      <c r="IQ857" s="253"/>
      <c r="IR857" s="253"/>
      <c r="IS857" s="253"/>
      <c r="IT857" s="253"/>
      <c r="IU857" s="253"/>
      <c r="IV857" s="253"/>
      <c r="IW857" s="253"/>
      <c r="IX857" s="253"/>
      <c r="IY857" s="253"/>
      <c r="IZ857" s="253"/>
      <c r="JA857" s="253"/>
      <c r="JB857" s="253"/>
      <c r="JC857" s="253"/>
      <c r="JD857" s="253"/>
      <c r="JE857" s="253"/>
      <c r="JF857" s="253"/>
      <c r="JG857" s="253"/>
      <c r="JH857" s="253"/>
      <c r="JI857" s="253"/>
      <c r="JJ857" s="253"/>
      <c r="JK857" s="253"/>
      <c r="JL857" s="253"/>
      <c r="JM857" s="253"/>
      <c r="JN857" s="253"/>
      <c r="JO857" s="253"/>
      <c r="JP857" s="253"/>
      <c r="JQ857" s="253"/>
      <c r="JR857" s="253"/>
      <c r="JS857" s="253"/>
      <c r="JT857" s="253"/>
      <c r="JU857" s="253"/>
    </row>
    <row r="858" spans="1:281" s="252" customFormat="1" ht="15" customHeight="1" x14ac:dyDescent="0.25">
      <c r="A858" s="253"/>
      <c r="B858" s="253"/>
      <c r="C858" s="253"/>
      <c r="D858" s="253"/>
      <c r="E858" s="253"/>
      <c r="F858" s="253"/>
      <c r="G858" s="253"/>
      <c r="H858" s="253"/>
      <c r="I858" s="253"/>
      <c r="J858" s="253"/>
      <c r="K858" s="253"/>
      <c r="L858" s="253"/>
      <c r="M858" s="253"/>
      <c r="N858" s="253"/>
      <c r="O858" s="253"/>
      <c r="P858" s="253"/>
      <c r="Q858" s="253"/>
      <c r="R858" s="253"/>
      <c r="S858" s="253"/>
      <c r="T858" s="253"/>
      <c r="U858" s="253" t="s">
        <v>1011</v>
      </c>
      <c r="V858" s="253"/>
      <c r="W858" s="253"/>
      <c r="X858" s="253"/>
      <c r="Y858" s="253"/>
      <c r="Z858" s="253"/>
      <c r="AA858" s="253"/>
      <c r="AB858" s="253"/>
      <c r="AC858" s="253" t="s">
        <v>357</v>
      </c>
      <c r="AD858" s="253"/>
      <c r="AE858" s="253"/>
      <c r="AF858" s="253"/>
      <c r="AG858" s="253"/>
      <c r="AH858" s="253"/>
      <c r="AI858" s="253"/>
      <c r="AJ858" s="253"/>
      <c r="AK858" s="253"/>
      <c r="AL858" s="253"/>
      <c r="AM858" s="253"/>
      <c r="AN858" s="253"/>
      <c r="AO858" s="253"/>
      <c r="AP858" s="253"/>
      <c r="AQ858" s="253"/>
      <c r="AR858" s="253"/>
      <c r="AS858" s="253"/>
      <c r="AT858" s="253"/>
      <c r="AU858" s="253"/>
      <c r="AV858" s="253"/>
      <c r="AW858" s="253"/>
      <c r="AX858" s="253"/>
      <c r="AY858" s="253"/>
      <c r="AZ858" s="253"/>
      <c r="BA858" s="253"/>
      <c r="BB858" s="253"/>
      <c r="BC858" s="253"/>
      <c r="BD858" s="253"/>
      <c r="BE858" s="253"/>
      <c r="BF858" s="253"/>
      <c r="BG858" s="253"/>
      <c r="BH858" s="253"/>
      <c r="BI858" s="253"/>
      <c r="BJ858" s="253"/>
      <c r="BK858" s="253"/>
      <c r="BL858" s="253"/>
      <c r="BM858" s="253"/>
      <c r="BN858" s="253"/>
      <c r="BO858" s="253"/>
      <c r="BP858" s="253"/>
      <c r="BQ858" s="253"/>
      <c r="BR858" s="253"/>
      <c r="BS858" s="253"/>
      <c r="BT858" s="253"/>
      <c r="BU858" s="253"/>
      <c r="BV858" s="253"/>
      <c r="BW858" s="253"/>
      <c r="BX858" s="253"/>
      <c r="BY858" s="253"/>
      <c r="BZ858" s="253"/>
      <c r="CA858" s="253"/>
      <c r="CB858" s="253"/>
      <c r="CC858" s="253"/>
      <c r="CD858" s="253"/>
      <c r="CE858" s="253"/>
      <c r="CF858" s="253"/>
      <c r="CG858" s="253"/>
      <c r="CH858" s="253"/>
      <c r="CI858" s="253"/>
      <c r="CJ858" s="253"/>
      <c r="CK858" s="253"/>
      <c r="CL858" s="253"/>
      <c r="CM858" s="253"/>
      <c r="CN858" s="253"/>
      <c r="CO858" s="253"/>
      <c r="CP858" s="253"/>
      <c r="CQ858" s="253"/>
      <c r="CR858" s="253"/>
      <c r="CS858" s="253"/>
      <c r="CT858" s="253"/>
      <c r="CU858" s="253"/>
      <c r="CV858" s="253"/>
      <c r="CW858" s="253"/>
      <c r="CX858" s="253"/>
      <c r="CY858" s="253"/>
      <c r="CZ858" s="253"/>
      <c r="DA858" s="253"/>
      <c r="DB858" s="253"/>
      <c r="DC858" s="253"/>
      <c r="DD858" s="253"/>
      <c r="DE858" s="253"/>
      <c r="DF858" s="253"/>
      <c r="DG858" s="253"/>
      <c r="DH858" s="253"/>
      <c r="DI858" s="253"/>
      <c r="DJ858" s="253"/>
      <c r="DK858" s="253"/>
      <c r="DL858" s="253"/>
      <c r="DM858" s="253"/>
      <c r="DN858" s="253"/>
      <c r="DO858" s="253"/>
      <c r="DP858" s="253"/>
      <c r="DQ858" s="253"/>
      <c r="DR858" s="253"/>
      <c r="DS858" s="253"/>
      <c r="DT858" s="253"/>
      <c r="DU858" s="253"/>
      <c r="DV858" s="253"/>
      <c r="DW858" s="253"/>
      <c r="DX858" s="253"/>
      <c r="DY858" s="253"/>
      <c r="DZ858" s="253"/>
      <c r="EA858" s="253"/>
      <c r="EB858" s="253"/>
      <c r="EC858" s="253"/>
      <c r="ED858" s="253"/>
      <c r="EE858" s="253"/>
      <c r="EF858" s="253"/>
      <c r="EG858" s="253"/>
      <c r="EH858" s="253"/>
      <c r="EI858" s="253"/>
      <c r="EJ858" s="253"/>
      <c r="EK858" s="253"/>
      <c r="EL858" s="253"/>
      <c r="EM858" s="253"/>
      <c r="EN858" s="253"/>
      <c r="EO858" s="253"/>
      <c r="EP858" s="253"/>
      <c r="EQ858" s="253"/>
      <c r="ER858" s="253"/>
      <c r="ES858" s="253"/>
      <c r="ET858" s="253"/>
      <c r="EU858" s="253"/>
      <c r="EV858" s="253"/>
      <c r="EW858" s="253"/>
      <c r="EX858" s="253"/>
      <c r="EY858" s="253"/>
      <c r="EZ858" s="253"/>
      <c r="FA858" s="253"/>
      <c r="FB858" s="253"/>
      <c r="FC858" s="253"/>
      <c r="FD858" s="253"/>
      <c r="FE858" s="253"/>
      <c r="FF858" s="253"/>
      <c r="FG858" s="253"/>
      <c r="FH858" s="253"/>
      <c r="FI858" s="253"/>
      <c r="FJ858" s="253"/>
      <c r="FK858" s="253"/>
      <c r="FL858" s="253"/>
      <c r="FM858" s="253"/>
      <c r="FN858" s="253"/>
      <c r="FO858" s="253"/>
      <c r="FP858" s="253"/>
      <c r="FQ858" s="253"/>
      <c r="FR858" s="253"/>
      <c r="FS858" s="253"/>
      <c r="FT858" s="253"/>
      <c r="FU858" s="253"/>
      <c r="FV858" s="253"/>
      <c r="FW858" s="253"/>
      <c r="FX858" s="253"/>
      <c r="FY858" s="253"/>
      <c r="FZ858" s="253"/>
      <c r="GA858" s="253"/>
      <c r="GB858" s="253"/>
      <c r="GC858" s="253"/>
      <c r="GD858" s="253"/>
      <c r="GE858" s="253"/>
      <c r="GF858" s="253"/>
      <c r="GG858" s="253"/>
      <c r="GH858" s="253"/>
      <c r="GI858" s="253"/>
      <c r="GJ858" s="253"/>
      <c r="GK858" s="253"/>
      <c r="GL858" s="253"/>
      <c r="GM858" s="253"/>
      <c r="GN858" s="253"/>
      <c r="GO858" s="253"/>
      <c r="GP858" s="253"/>
      <c r="GQ858" s="253"/>
      <c r="GR858" s="253"/>
      <c r="GS858" s="253"/>
      <c r="GT858" s="253"/>
      <c r="GU858" s="253"/>
      <c r="GV858" s="253"/>
      <c r="GW858" s="253"/>
      <c r="GX858" s="253"/>
      <c r="GY858" s="253"/>
      <c r="GZ858" s="253"/>
      <c r="HA858" s="253"/>
      <c r="HB858" s="253"/>
      <c r="HC858" s="253"/>
      <c r="HD858" s="253"/>
      <c r="HE858" s="253"/>
      <c r="HF858" s="253"/>
      <c r="HG858" s="253"/>
      <c r="HH858" s="253"/>
      <c r="HI858" s="253"/>
      <c r="HJ858" s="253"/>
      <c r="HK858" s="253"/>
      <c r="HL858" s="253"/>
      <c r="HM858" s="253"/>
      <c r="HN858" s="253"/>
      <c r="HO858" s="253"/>
      <c r="HP858" s="253"/>
      <c r="HQ858" s="253"/>
      <c r="HR858" s="253"/>
      <c r="HS858" s="253"/>
      <c r="HT858" s="253"/>
      <c r="HU858" s="253"/>
      <c r="HV858" s="253"/>
      <c r="HW858" s="253"/>
      <c r="HX858" s="253"/>
      <c r="HY858" s="253"/>
      <c r="HZ858" s="253"/>
      <c r="IA858" s="253"/>
      <c r="IB858" s="253"/>
      <c r="IC858" s="253"/>
      <c r="ID858" s="253"/>
      <c r="IE858" s="253"/>
      <c r="IF858" s="253"/>
      <c r="IG858" s="253"/>
      <c r="IH858" s="253"/>
      <c r="II858" s="253"/>
      <c r="IJ858" s="253"/>
      <c r="IK858" s="253"/>
      <c r="IL858" s="253"/>
      <c r="IM858" s="253"/>
      <c r="IN858" s="253"/>
      <c r="IO858" s="253"/>
      <c r="IP858" s="253"/>
      <c r="IQ858" s="253"/>
      <c r="IR858" s="253"/>
      <c r="IS858" s="253"/>
      <c r="IT858" s="253"/>
      <c r="IU858" s="253"/>
      <c r="IV858" s="253"/>
      <c r="IW858" s="253"/>
      <c r="IX858" s="253"/>
      <c r="IY858" s="253"/>
      <c r="IZ858" s="253"/>
      <c r="JA858" s="253"/>
      <c r="JB858" s="253"/>
      <c r="JC858" s="253"/>
      <c r="JD858" s="253"/>
      <c r="JE858" s="253"/>
      <c r="JF858" s="253"/>
      <c r="JG858" s="253"/>
      <c r="JH858" s="253"/>
      <c r="JI858" s="253"/>
      <c r="JJ858" s="253"/>
      <c r="JK858" s="253"/>
      <c r="JL858" s="253"/>
      <c r="JM858" s="253"/>
      <c r="JN858" s="253"/>
      <c r="JO858" s="253"/>
      <c r="JP858" s="253"/>
      <c r="JQ858" s="253"/>
      <c r="JR858" s="253"/>
      <c r="JS858" s="253"/>
      <c r="JT858" s="253"/>
      <c r="JU858" s="253"/>
    </row>
    <row r="859" spans="1:281" s="252" customFormat="1" ht="15" customHeight="1" x14ac:dyDescent="0.25">
      <c r="A859" s="253"/>
      <c r="B859" s="253"/>
      <c r="C859" s="253"/>
      <c r="D859" s="253"/>
      <c r="E859" s="253"/>
      <c r="F859" s="253"/>
      <c r="G859" s="253"/>
      <c r="H859" s="253"/>
      <c r="I859" s="253"/>
      <c r="J859" s="253"/>
      <c r="K859" s="253"/>
      <c r="L859" s="253"/>
      <c r="M859" s="253"/>
      <c r="N859" s="253"/>
      <c r="O859" s="253"/>
      <c r="P859" s="253"/>
      <c r="Q859" s="253"/>
      <c r="R859" s="253"/>
      <c r="S859" s="253"/>
      <c r="T859" s="253"/>
      <c r="U859" s="253" t="s">
        <v>1012</v>
      </c>
      <c r="V859" s="253"/>
      <c r="W859" s="253"/>
      <c r="X859" s="253"/>
      <c r="Y859" s="253"/>
      <c r="Z859" s="253"/>
      <c r="AA859" s="253"/>
      <c r="AB859" s="253"/>
      <c r="AC859" s="253" t="s">
        <v>320</v>
      </c>
      <c r="AD859" s="253"/>
      <c r="AE859" s="253"/>
      <c r="AF859" s="253"/>
      <c r="AG859" s="253"/>
      <c r="AH859" s="253"/>
      <c r="AI859" s="253"/>
      <c r="AJ859" s="253"/>
      <c r="AK859" s="253"/>
      <c r="AL859" s="253"/>
      <c r="AM859" s="253"/>
      <c r="AN859" s="253"/>
      <c r="AO859" s="253"/>
      <c r="AP859" s="253"/>
      <c r="AQ859" s="253"/>
      <c r="AR859" s="253"/>
      <c r="AS859" s="253"/>
      <c r="AT859" s="253"/>
      <c r="AU859" s="253"/>
      <c r="AV859" s="253"/>
      <c r="AW859" s="253"/>
      <c r="AX859" s="253"/>
      <c r="AY859" s="253"/>
      <c r="AZ859" s="253"/>
      <c r="BA859" s="253"/>
      <c r="BB859" s="253"/>
      <c r="BC859" s="253"/>
      <c r="BD859" s="253"/>
      <c r="BE859" s="253"/>
      <c r="BF859" s="253"/>
      <c r="BG859" s="253"/>
      <c r="BH859" s="253"/>
      <c r="BI859" s="253"/>
      <c r="BJ859" s="253"/>
      <c r="BK859" s="253"/>
      <c r="BL859" s="253"/>
      <c r="BM859" s="253"/>
      <c r="BN859" s="253"/>
      <c r="BO859" s="253"/>
      <c r="BP859" s="253"/>
      <c r="BQ859" s="253"/>
      <c r="BR859" s="253"/>
      <c r="BS859" s="253"/>
      <c r="BT859" s="253"/>
      <c r="BU859" s="253"/>
      <c r="BV859" s="253"/>
      <c r="BW859" s="253"/>
      <c r="BX859" s="253"/>
      <c r="BY859" s="253"/>
      <c r="BZ859" s="253"/>
      <c r="CA859" s="253"/>
      <c r="CB859" s="253"/>
      <c r="CC859" s="253"/>
      <c r="CD859" s="253"/>
      <c r="CE859" s="253"/>
      <c r="CF859" s="253"/>
      <c r="CG859" s="253"/>
      <c r="CH859" s="253"/>
      <c r="CI859" s="253"/>
      <c r="CJ859" s="253"/>
      <c r="CK859" s="253"/>
      <c r="CL859" s="253"/>
      <c r="CM859" s="253"/>
      <c r="CN859" s="253"/>
      <c r="CO859" s="253"/>
      <c r="CP859" s="253"/>
      <c r="CQ859" s="253"/>
      <c r="CR859" s="253"/>
      <c r="CS859" s="253"/>
      <c r="CT859" s="253"/>
      <c r="CU859" s="253"/>
      <c r="CV859" s="253"/>
      <c r="CW859" s="253"/>
      <c r="CX859" s="253"/>
      <c r="CY859" s="253"/>
      <c r="CZ859" s="253"/>
      <c r="DA859" s="253"/>
      <c r="DB859" s="253"/>
      <c r="DC859" s="253"/>
      <c r="DD859" s="253"/>
      <c r="DE859" s="253"/>
      <c r="DF859" s="253"/>
      <c r="DG859" s="253"/>
      <c r="DH859" s="253"/>
      <c r="DI859" s="253"/>
      <c r="DJ859" s="253"/>
      <c r="DK859" s="253"/>
      <c r="DL859" s="253"/>
      <c r="DM859" s="253"/>
      <c r="DN859" s="253"/>
      <c r="DO859" s="253"/>
      <c r="DP859" s="253"/>
      <c r="DQ859" s="253"/>
      <c r="DR859" s="253"/>
      <c r="DS859" s="253"/>
      <c r="DT859" s="253"/>
      <c r="DU859" s="253"/>
      <c r="DV859" s="253"/>
      <c r="DW859" s="253"/>
      <c r="DX859" s="253"/>
      <c r="DY859" s="253"/>
      <c r="DZ859" s="253"/>
      <c r="EA859" s="253"/>
      <c r="EB859" s="253"/>
      <c r="EC859" s="253"/>
      <c r="ED859" s="253"/>
      <c r="EE859" s="253"/>
      <c r="EF859" s="253"/>
      <c r="EG859" s="253"/>
      <c r="EH859" s="253"/>
      <c r="EI859" s="253"/>
      <c r="EJ859" s="253"/>
      <c r="EK859" s="253"/>
      <c r="EL859" s="253"/>
      <c r="EM859" s="253"/>
      <c r="EN859" s="253"/>
      <c r="EO859" s="253"/>
      <c r="EP859" s="253"/>
      <c r="EQ859" s="253"/>
      <c r="ER859" s="253"/>
      <c r="ES859" s="253"/>
      <c r="ET859" s="253"/>
      <c r="EU859" s="253"/>
      <c r="EV859" s="253"/>
      <c r="EW859" s="253"/>
      <c r="EX859" s="253"/>
      <c r="EY859" s="253"/>
      <c r="EZ859" s="253"/>
      <c r="FA859" s="253"/>
      <c r="FB859" s="253"/>
      <c r="FC859" s="253"/>
      <c r="FD859" s="253"/>
      <c r="FE859" s="253"/>
      <c r="FF859" s="253"/>
      <c r="FG859" s="253"/>
      <c r="FH859" s="253"/>
      <c r="FI859" s="253"/>
      <c r="FJ859" s="253"/>
      <c r="FK859" s="253"/>
      <c r="FL859" s="253"/>
      <c r="FM859" s="253"/>
      <c r="FN859" s="253"/>
      <c r="FO859" s="253"/>
      <c r="FP859" s="253"/>
      <c r="FQ859" s="253"/>
      <c r="FR859" s="253"/>
      <c r="FS859" s="253"/>
      <c r="FT859" s="253"/>
      <c r="FU859" s="253"/>
      <c r="FV859" s="253"/>
      <c r="FW859" s="253"/>
      <c r="FX859" s="253"/>
      <c r="FY859" s="253"/>
      <c r="FZ859" s="253"/>
      <c r="GA859" s="253"/>
      <c r="GB859" s="253"/>
      <c r="GC859" s="253"/>
      <c r="GD859" s="253"/>
      <c r="GE859" s="253"/>
      <c r="GF859" s="253"/>
      <c r="GG859" s="253"/>
      <c r="GH859" s="253"/>
      <c r="GI859" s="253"/>
      <c r="GJ859" s="253"/>
      <c r="GK859" s="253"/>
      <c r="GL859" s="253"/>
      <c r="GM859" s="253"/>
      <c r="GN859" s="253"/>
      <c r="GO859" s="253"/>
      <c r="GP859" s="253"/>
      <c r="GQ859" s="253"/>
      <c r="GR859" s="253"/>
      <c r="GS859" s="253"/>
      <c r="GT859" s="253"/>
      <c r="GU859" s="253"/>
      <c r="GV859" s="253"/>
      <c r="GW859" s="253"/>
      <c r="GX859" s="253"/>
      <c r="GY859" s="253"/>
      <c r="GZ859" s="253"/>
      <c r="HA859" s="253"/>
      <c r="HB859" s="253"/>
      <c r="HC859" s="253"/>
      <c r="HD859" s="253"/>
      <c r="HE859" s="253"/>
      <c r="HF859" s="253"/>
      <c r="HG859" s="253"/>
      <c r="HH859" s="253"/>
      <c r="HI859" s="253"/>
      <c r="HJ859" s="253"/>
      <c r="HK859" s="253"/>
      <c r="HL859" s="253"/>
      <c r="HM859" s="253"/>
      <c r="HN859" s="253"/>
      <c r="HO859" s="253"/>
      <c r="HP859" s="253"/>
      <c r="HQ859" s="253"/>
      <c r="HR859" s="253"/>
      <c r="HS859" s="253"/>
      <c r="HT859" s="253"/>
      <c r="HU859" s="253"/>
      <c r="HV859" s="253"/>
      <c r="HW859" s="253"/>
      <c r="HX859" s="253"/>
      <c r="HY859" s="253"/>
      <c r="HZ859" s="253"/>
      <c r="IA859" s="253"/>
      <c r="IB859" s="253"/>
      <c r="IC859" s="253"/>
      <c r="ID859" s="253"/>
      <c r="IE859" s="253"/>
      <c r="IF859" s="253"/>
      <c r="IG859" s="253"/>
      <c r="IH859" s="253"/>
      <c r="II859" s="253"/>
      <c r="IJ859" s="253"/>
      <c r="IK859" s="253"/>
      <c r="IL859" s="253"/>
      <c r="IM859" s="253"/>
      <c r="IN859" s="253"/>
      <c r="IO859" s="253"/>
      <c r="IP859" s="253"/>
      <c r="IQ859" s="253"/>
      <c r="IR859" s="253"/>
      <c r="IS859" s="253"/>
      <c r="IT859" s="253"/>
      <c r="IU859" s="253"/>
      <c r="IV859" s="253"/>
      <c r="IW859" s="253"/>
      <c r="IX859" s="253"/>
      <c r="IY859" s="253"/>
      <c r="IZ859" s="253"/>
      <c r="JA859" s="253"/>
      <c r="JB859" s="253"/>
      <c r="JC859" s="253"/>
      <c r="JD859" s="253"/>
      <c r="JE859" s="253"/>
      <c r="JF859" s="253"/>
      <c r="JG859" s="253"/>
      <c r="JH859" s="253"/>
      <c r="JI859" s="253"/>
      <c r="JJ859" s="253"/>
      <c r="JK859" s="253"/>
      <c r="JL859" s="253"/>
      <c r="JM859" s="253"/>
      <c r="JN859" s="253"/>
      <c r="JO859" s="253"/>
      <c r="JP859" s="253"/>
      <c r="JQ859" s="253"/>
      <c r="JR859" s="253"/>
      <c r="JS859" s="253"/>
      <c r="JT859" s="253"/>
      <c r="JU859" s="253"/>
    </row>
    <row r="860" spans="1:281" s="252" customFormat="1" ht="15" customHeight="1" x14ac:dyDescent="0.25">
      <c r="A860" s="253"/>
      <c r="B860" s="253"/>
      <c r="C860" s="253"/>
      <c r="D860" s="253"/>
      <c r="E860" s="253"/>
      <c r="F860" s="253"/>
      <c r="G860" s="253"/>
      <c r="H860" s="253"/>
      <c r="I860" s="253"/>
      <c r="J860" s="253"/>
      <c r="K860" s="253"/>
      <c r="L860" s="253"/>
      <c r="M860" s="253"/>
      <c r="N860" s="253"/>
      <c r="O860" s="253"/>
      <c r="P860" s="253"/>
      <c r="Q860" s="253"/>
      <c r="R860" s="253"/>
      <c r="S860" s="253"/>
      <c r="T860" s="253"/>
      <c r="U860" s="253" t="s">
        <v>1013</v>
      </c>
      <c r="V860" s="253"/>
      <c r="W860" s="253"/>
      <c r="X860" s="253"/>
      <c r="Y860" s="253"/>
      <c r="Z860" s="253"/>
      <c r="AA860" s="253"/>
      <c r="AB860" s="253"/>
      <c r="AC860" s="253" t="s">
        <v>332</v>
      </c>
      <c r="AD860" s="253"/>
      <c r="AE860" s="253"/>
      <c r="AF860" s="253"/>
      <c r="AG860" s="253"/>
      <c r="AH860" s="253"/>
      <c r="AI860" s="253"/>
      <c r="AJ860" s="253"/>
      <c r="AK860" s="253"/>
      <c r="AL860" s="253"/>
      <c r="AM860" s="253"/>
      <c r="AN860" s="253"/>
      <c r="AO860" s="253"/>
      <c r="AP860" s="253"/>
      <c r="AQ860" s="253"/>
      <c r="AR860" s="253"/>
      <c r="AS860" s="253"/>
      <c r="AT860" s="253"/>
      <c r="AU860" s="253"/>
      <c r="AV860" s="253"/>
      <c r="AW860" s="253"/>
      <c r="AX860" s="253"/>
      <c r="AY860" s="253"/>
      <c r="AZ860" s="253"/>
      <c r="BA860" s="253"/>
      <c r="BB860" s="253"/>
      <c r="BC860" s="253"/>
      <c r="BD860" s="253"/>
      <c r="BE860" s="253"/>
      <c r="BF860" s="253"/>
      <c r="BG860" s="253"/>
      <c r="BH860" s="253"/>
      <c r="BI860" s="253"/>
      <c r="BJ860" s="253"/>
      <c r="BK860" s="253"/>
      <c r="BL860" s="253"/>
      <c r="BM860" s="253"/>
      <c r="BN860" s="253"/>
      <c r="BO860" s="253"/>
      <c r="BP860" s="253"/>
      <c r="BQ860" s="253"/>
      <c r="BR860" s="253"/>
      <c r="BS860" s="253"/>
      <c r="BT860" s="253"/>
      <c r="BU860" s="253"/>
      <c r="BV860" s="253"/>
      <c r="BW860" s="253"/>
      <c r="BX860" s="253"/>
      <c r="BY860" s="253"/>
      <c r="BZ860" s="253"/>
      <c r="CA860" s="253"/>
      <c r="CB860" s="253"/>
      <c r="CC860" s="253"/>
      <c r="CD860" s="253"/>
      <c r="CE860" s="253"/>
      <c r="CF860" s="253"/>
      <c r="CG860" s="253"/>
      <c r="CH860" s="253"/>
      <c r="CI860" s="253"/>
      <c r="CJ860" s="253"/>
      <c r="CK860" s="253"/>
      <c r="CL860" s="253"/>
      <c r="CM860" s="253"/>
      <c r="CN860" s="253"/>
      <c r="CO860" s="253"/>
      <c r="CP860" s="253"/>
      <c r="CQ860" s="253"/>
      <c r="CR860" s="253"/>
      <c r="CS860" s="253"/>
      <c r="CT860" s="253"/>
      <c r="CU860" s="253"/>
      <c r="CV860" s="253"/>
      <c r="CW860" s="253"/>
      <c r="CX860" s="253"/>
      <c r="CY860" s="253"/>
      <c r="CZ860" s="253"/>
      <c r="DA860" s="253"/>
      <c r="DB860" s="253"/>
      <c r="DC860" s="253"/>
      <c r="DD860" s="253"/>
      <c r="DE860" s="253"/>
      <c r="DF860" s="253"/>
      <c r="DG860" s="253"/>
      <c r="DH860" s="253"/>
      <c r="DI860" s="253"/>
      <c r="DJ860" s="253"/>
      <c r="DK860" s="253"/>
      <c r="DL860" s="253"/>
      <c r="DM860" s="253"/>
      <c r="DN860" s="253"/>
      <c r="DO860" s="253"/>
      <c r="DP860" s="253"/>
      <c r="DQ860" s="253"/>
      <c r="DR860" s="253"/>
      <c r="DS860" s="253"/>
      <c r="DT860" s="253"/>
      <c r="DU860" s="253"/>
      <c r="DV860" s="253"/>
      <c r="DW860" s="253"/>
      <c r="DX860" s="253"/>
      <c r="DY860" s="253"/>
      <c r="DZ860" s="253"/>
      <c r="EA860" s="253"/>
      <c r="EB860" s="253"/>
      <c r="EC860" s="253"/>
      <c r="ED860" s="253"/>
      <c r="EE860" s="253"/>
      <c r="EF860" s="253"/>
      <c r="EG860" s="253"/>
      <c r="EH860" s="253"/>
      <c r="EI860" s="253"/>
      <c r="EJ860" s="253"/>
      <c r="EK860" s="253"/>
      <c r="EL860" s="253"/>
      <c r="EM860" s="253"/>
      <c r="EN860" s="253"/>
      <c r="EO860" s="253"/>
      <c r="EP860" s="253"/>
      <c r="EQ860" s="253"/>
      <c r="ER860" s="253"/>
      <c r="ES860" s="253"/>
      <c r="ET860" s="253"/>
      <c r="EU860" s="253"/>
      <c r="EV860" s="253"/>
      <c r="EW860" s="253"/>
      <c r="EX860" s="253"/>
      <c r="EY860" s="253"/>
      <c r="EZ860" s="253"/>
      <c r="FA860" s="253"/>
      <c r="FB860" s="253"/>
      <c r="FC860" s="253"/>
      <c r="FD860" s="253"/>
      <c r="FE860" s="253"/>
      <c r="FF860" s="253"/>
      <c r="FG860" s="253"/>
      <c r="FH860" s="253"/>
      <c r="FI860" s="253"/>
      <c r="FJ860" s="253"/>
      <c r="FK860" s="253"/>
      <c r="FL860" s="253"/>
      <c r="FM860" s="253"/>
      <c r="FN860" s="253"/>
      <c r="FO860" s="253"/>
      <c r="FP860" s="253"/>
      <c r="FQ860" s="253"/>
      <c r="FR860" s="253"/>
      <c r="FS860" s="253"/>
      <c r="FT860" s="253"/>
      <c r="FU860" s="253"/>
      <c r="FV860" s="253"/>
      <c r="FW860" s="253"/>
      <c r="FX860" s="253"/>
      <c r="FY860" s="253"/>
      <c r="FZ860" s="253"/>
      <c r="GA860" s="253"/>
      <c r="GB860" s="253"/>
      <c r="GC860" s="253"/>
      <c r="GD860" s="253"/>
      <c r="GE860" s="253"/>
      <c r="GF860" s="253"/>
      <c r="GG860" s="253"/>
      <c r="GH860" s="253"/>
      <c r="GI860" s="253"/>
      <c r="GJ860" s="253"/>
      <c r="GK860" s="253"/>
      <c r="GL860" s="253"/>
      <c r="GM860" s="253"/>
      <c r="GN860" s="253"/>
      <c r="GO860" s="253"/>
      <c r="GP860" s="253"/>
      <c r="GQ860" s="253"/>
      <c r="GR860" s="253"/>
      <c r="GS860" s="253"/>
      <c r="GT860" s="253"/>
      <c r="GU860" s="253"/>
      <c r="GV860" s="253"/>
      <c r="GW860" s="253"/>
      <c r="GX860" s="253"/>
      <c r="GY860" s="253"/>
      <c r="GZ860" s="253"/>
      <c r="HA860" s="253"/>
      <c r="HB860" s="253"/>
      <c r="HC860" s="253"/>
      <c r="HD860" s="253"/>
      <c r="HE860" s="253"/>
      <c r="HF860" s="253"/>
      <c r="HG860" s="253"/>
      <c r="HH860" s="253"/>
      <c r="HI860" s="253"/>
      <c r="HJ860" s="253"/>
      <c r="HK860" s="253"/>
      <c r="HL860" s="253"/>
      <c r="HM860" s="253"/>
      <c r="HN860" s="253"/>
      <c r="HO860" s="253"/>
      <c r="HP860" s="253"/>
      <c r="HQ860" s="253"/>
      <c r="HR860" s="253"/>
      <c r="HS860" s="253"/>
      <c r="HT860" s="253"/>
      <c r="HU860" s="253"/>
      <c r="HV860" s="253"/>
      <c r="HW860" s="253"/>
      <c r="HX860" s="253"/>
      <c r="HY860" s="253"/>
      <c r="HZ860" s="253"/>
      <c r="IA860" s="253"/>
      <c r="IB860" s="253"/>
      <c r="IC860" s="253"/>
      <c r="ID860" s="253"/>
      <c r="IE860" s="253"/>
      <c r="IF860" s="253"/>
      <c r="IG860" s="253"/>
      <c r="IH860" s="253"/>
      <c r="II860" s="253"/>
      <c r="IJ860" s="253"/>
      <c r="IK860" s="253"/>
      <c r="IL860" s="253"/>
      <c r="IM860" s="253"/>
      <c r="IN860" s="253"/>
      <c r="IO860" s="253"/>
      <c r="IP860" s="253"/>
      <c r="IQ860" s="253"/>
      <c r="IR860" s="253"/>
      <c r="IS860" s="253"/>
      <c r="IT860" s="253"/>
      <c r="IU860" s="253"/>
      <c r="IV860" s="253"/>
      <c r="IW860" s="253"/>
      <c r="IX860" s="253"/>
      <c r="IY860" s="253"/>
      <c r="IZ860" s="253"/>
      <c r="JA860" s="253"/>
      <c r="JB860" s="253"/>
      <c r="JC860" s="253"/>
      <c r="JD860" s="253"/>
      <c r="JE860" s="253"/>
      <c r="JF860" s="253"/>
      <c r="JG860" s="253"/>
      <c r="JH860" s="253"/>
      <c r="JI860" s="253"/>
      <c r="JJ860" s="253"/>
      <c r="JK860" s="253"/>
      <c r="JL860" s="253"/>
      <c r="JM860" s="253"/>
      <c r="JN860" s="253"/>
      <c r="JO860" s="253"/>
      <c r="JP860" s="253"/>
      <c r="JQ860" s="253"/>
      <c r="JR860" s="253"/>
      <c r="JS860" s="253"/>
      <c r="JT860" s="253"/>
      <c r="JU860" s="253"/>
    </row>
    <row r="861" spans="1:281" s="252" customFormat="1" ht="15" customHeight="1" x14ac:dyDescent="0.25">
      <c r="A861" s="253"/>
      <c r="B861" s="253"/>
      <c r="C861" s="253"/>
      <c r="D861" s="253"/>
      <c r="E861" s="253"/>
      <c r="F861" s="253"/>
      <c r="G861" s="253"/>
      <c r="H861" s="253"/>
      <c r="I861" s="253"/>
      <c r="J861" s="253"/>
      <c r="K861" s="253"/>
      <c r="L861" s="253"/>
      <c r="M861" s="253"/>
      <c r="N861" s="253"/>
      <c r="O861" s="253"/>
      <c r="P861" s="253"/>
      <c r="Q861" s="253"/>
      <c r="R861" s="253"/>
      <c r="S861" s="253"/>
      <c r="T861" s="253"/>
      <c r="U861" s="253" t="s">
        <v>1014</v>
      </c>
      <c r="V861" s="253"/>
      <c r="W861" s="253"/>
      <c r="X861" s="253"/>
      <c r="Y861" s="253"/>
      <c r="Z861" s="253"/>
      <c r="AA861" s="253"/>
      <c r="AB861" s="253"/>
      <c r="AC861" s="253" t="s">
        <v>357</v>
      </c>
      <c r="AD861" s="253"/>
      <c r="AE861" s="253"/>
      <c r="AF861" s="253"/>
      <c r="AG861" s="253"/>
      <c r="AH861" s="253"/>
      <c r="AI861" s="253"/>
      <c r="AJ861" s="253"/>
      <c r="AK861" s="253"/>
      <c r="AL861" s="253"/>
      <c r="AM861" s="253"/>
      <c r="AN861" s="253"/>
      <c r="AO861" s="253"/>
      <c r="AP861" s="253"/>
      <c r="AQ861" s="253"/>
      <c r="AR861" s="253"/>
      <c r="AS861" s="253"/>
      <c r="AT861" s="253"/>
      <c r="AU861" s="253"/>
      <c r="AV861" s="253"/>
      <c r="AW861" s="253"/>
      <c r="AX861" s="253"/>
      <c r="AY861" s="253"/>
      <c r="AZ861" s="253"/>
      <c r="BA861" s="253"/>
      <c r="BB861" s="253"/>
      <c r="BC861" s="253"/>
      <c r="BD861" s="253"/>
      <c r="BE861" s="253"/>
      <c r="BF861" s="253"/>
      <c r="BG861" s="253"/>
      <c r="BH861" s="253"/>
      <c r="BI861" s="253"/>
      <c r="BJ861" s="253"/>
      <c r="BK861" s="253"/>
      <c r="BL861" s="253"/>
      <c r="BM861" s="253"/>
      <c r="BN861" s="253"/>
      <c r="BO861" s="253"/>
      <c r="BP861" s="253"/>
      <c r="BQ861" s="253"/>
      <c r="BR861" s="253"/>
      <c r="BS861" s="253"/>
      <c r="BT861" s="253"/>
      <c r="BU861" s="253"/>
      <c r="BV861" s="253"/>
      <c r="BW861" s="253"/>
      <c r="BX861" s="253"/>
      <c r="BY861" s="253"/>
      <c r="BZ861" s="253"/>
      <c r="CA861" s="253"/>
      <c r="CB861" s="253"/>
      <c r="CC861" s="253"/>
      <c r="CD861" s="253"/>
      <c r="CE861" s="253"/>
      <c r="CF861" s="253"/>
      <c r="CG861" s="253"/>
      <c r="CH861" s="253"/>
      <c r="CI861" s="253"/>
      <c r="CJ861" s="253"/>
      <c r="CK861" s="253"/>
      <c r="CL861" s="253"/>
      <c r="CM861" s="253"/>
      <c r="CN861" s="253"/>
      <c r="CO861" s="253"/>
      <c r="CP861" s="253"/>
      <c r="CQ861" s="253"/>
      <c r="CR861" s="253"/>
      <c r="CS861" s="253"/>
      <c r="CT861" s="253"/>
      <c r="CU861" s="253"/>
      <c r="CV861" s="253"/>
      <c r="CW861" s="253"/>
      <c r="CX861" s="253"/>
      <c r="CY861" s="253"/>
      <c r="CZ861" s="253"/>
      <c r="DA861" s="253"/>
      <c r="DB861" s="253"/>
      <c r="DC861" s="253"/>
      <c r="DD861" s="253"/>
      <c r="DE861" s="253"/>
      <c r="DF861" s="253"/>
      <c r="DG861" s="253"/>
      <c r="DH861" s="253"/>
      <c r="DI861" s="253"/>
      <c r="DJ861" s="253"/>
      <c r="DK861" s="253"/>
      <c r="DL861" s="253"/>
      <c r="DM861" s="253"/>
      <c r="DN861" s="253"/>
      <c r="DO861" s="253"/>
      <c r="DP861" s="253"/>
      <c r="DQ861" s="253"/>
      <c r="DR861" s="253"/>
      <c r="DS861" s="253"/>
      <c r="DT861" s="253"/>
      <c r="DU861" s="253"/>
      <c r="DV861" s="253"/>
      <c r="DW861" s="253"/>
      <c r="DX861" s="253"/>
      <c r="DY861" s="253"/>
      <c r="DZ861" s="253"/>
      <c r="EA861" s="253"/>
      <c r="EB861" s="253"/>
      <c r="EC861" s="253"/>
      <c r="ED861" s="253"/>
      <c r="EE861" s="253"/>
      <c r="EF861" s="253"/>
      <c r="EG861" s="253"/>
      <c r="EH861" s="253"/>
      <c r="EI861" s="253"/>
      <c r="EJ861" s="253"/>
      <c r="EK861" s="253"/>
      <c r="EL861" s="253"/>
      <c r="EM861" s="253"/>
      <c r="EN861" s="253"/>
      <c r="EO861" s="253"/>
      <c r="EP861" s="253"/>
      <c r="EQ861" s="253"/>
      <c r="ER861" s="253"/>
      <c r="ES861" s="253"/>
      <c r="ET861" s="253"/>
      <c r="EU861" s="253"/>
      <c r="EV861" s="253"/>
      <c r="EW861" s="253"/>
      <c r="EX861" s="253"/>
      <c r="EY861" s="253"/>
      <c r="EZ861" s="253"/>
      <c r="FA861" s="253"/>
      <c r="FB861" s="253"/>
      <c r="FC861" s="253"/>
      <c r="FD861" s="253"/>
      <c r="FE861" s="253"/>
      <c r="FF861" s="253"/>
      <c r="FG861" s="253"/>
      <c r="FH861" s="253"/>
      <c r="FI861" s="253"/>
      <c r="FJ861" s="253"/>
      <c r="FK861" s="253"/>
      <c r="FL861" s="253"/>
      <c r="FM861" s="253"/>
      <c r="FN861" s="253"/>
      <c r="FO861" s="253"/>
      <c r="FP861" s="253"/>
      <c r="FQ861" s="253"/>
      <c r="FR861" s="253"/>
      <c r="FS861" s="253"/>
      <c r="FT861" s="253"/>
      <c r="FU861" s="253"/>
      <c r="FV861" s="253"/>
      <c r="FW861" s="253"/>
      <c r="FX861" s="253"/>
      <c r="FY861" s="253"/>
      <c r="FZ861" s="253"/>
      <c r="GA861" s="253"/>
      <c r="GB861" s="253"/>
      <c r="GC861" s="253"/>
      <c r="GD861" s="253"/>
      <c r="GE861" s="253"/>
      <c r="GF861" s="253"/>
      <c r="GG861" s="253"/>
      <c r="GH861" s="253"/>
      <c r="GI861" s="253"/>
      <c r="GJ861" s="253"/>
      <c r="GK861" s="253"/>
      <c r="GL861" s="253"/>
      <c r="GM861" s="253"/>
      <c r="GN861" s="253"/>
      <c r="GO861" s="253"/>
      <c r="GP861" s="253"/>
      <c r="GQ861" s="253"/>
      <c r="GR861" s="253"/>
      <c r="GS861" s="253"/>
      <c r="GT861" s="253"/>
      <c r="GU861" s="253"/>
      <c r="GV861" s="253"/>
      <c r="GW861" s="253"/>
      <c r="GX861" s="253"/>
      <c r="GY861" s="253"/>
      <c r="GZ861" s="253"/>
      <c r="HA861" s="253"/>
      <c r="HB861" s="253"/>
      <c r="HC861" s="253"/>
      <c r="HD861" s="253"/>
      <c r="HE861" s="253"/>
      <c r="HF861" s="253"/>
      <c r="HG861" s="253"/>
      <c r="HH861" s="253"/>
      <c r="HI861" s="253"/>
      <c r="HJ861" s="253"/>
      <c r="HK861" s="253"/>
      <c r="HL861" s="253"/>
      <c r="HM861" s="253"/>
      <c r="HN861" s="253"/>
      <c r="HO861" s="253"/>
      <c r="HP861" s="253"/>
      <c r="HQ861" s="253"/>
      <c r="HR861" s="253"/>
      <c r="HS861" s="253"/>
      <c r="HT861" s="253"/>
      <c r="HU861" s="253"/>
      <c r="HV861" s="253"/>
      <c r="HW861" s="253"/>
      <c r="HX861" s="253"/>
      <c r="HY861" s="253"/>
      <c r="HZ861" s="253"/>
      <c r="IA861" s="253"/>
      <c r="IB861" s="253"/>
      <c r="IC861" s="253"/>
      <c r="ID861" s="253"/>
      <c r="IE861" s="253"/>
      <c r="IF861" s="253"/>
      <c r="IG861" s="253"/>
      <c r="IH861" s="253"/>
      <c r="II861" s="253"/>
      <c r="IJ861" s="253"/>
      <c r="IK861" s="253"/>
      <c r="IL861" s="253"/>
      <c r="IM861" s="253"/>
      <c r="IN861" s="253"/>
      <c r="IO861" s="253"/>
      <c r="IP861" s="253"/>
      <c r="IQ861" s="253"/>
      <c r="IR861" s="253"/>
      <c r="IS861" s="253"/>
      <c r="IT861" s="253"/>
      <c r="IU861" s="253"/>
      <c r="IV861" s="253"/>
      <c r="IW861" s="253"/>
      <c r="IX861" s="253"/>
      <c r="IY861" s="253"/>
      <c r="IZ861" s="253"/>
      <c r="JA861" s="253"/>
      <c r="JB861" s="253"/>
      <c r="JC861" s="253"/>
      <c r="JD861" s="253"/>
      <c r="JE861" s="253"/>
      <c r="JF861" s="253"/>
      <c r="JG861" s="253"/>
      <c r="JH861" s="253"/>
      <c r="JI861" s="253"/>
      <c r="JJ861" s="253"/>
      <c r="JK861" s="253"/>
      <c r="JL861" s="253"/>
      <c r="JM861" s="253"/>
      <c r="JN861" s="253"/>
      <c r="JO861" s="253"/>
      <c r="JP861" s="253"/>
      <c r="JQ861" s="253"/>
      <c r="JR861" s="253"/>
      <c r="JS861" s="253"/>
      <c r="JT861" s="253"/>
      <c r="JU861" s="253"/>
    </row>
    <row r="862" spans="1:281" s="252" customFormat="1" ht="15" customHeight="1" x14ac:dyDescent="0.25">
      <c r="A862" s="253"/>
      <c r="B862" s="253"/>
      <c r="C862" s="253"/>
      <c r="D862" s="253"/>
      <c r="E862" s="253"/>
      <c r="F862" s="253"/>
      <c r="G862" s="253"/>
      <c r="H862" s="253"/>
      <c r="I862" s="253"/>
      <c r="J862" s="253"/>
      <c r="K862" s="253"/>
      <c r="L862" s="253"/>
      <c r="M862" s="253"/>
      <c r="N862" s="253"/>
      <c r="O862" s="253"/>
      <c r="P862" s="253"/>
      <c r="Q862" s="253"/>
      <c r="R862" s="253"/>
      <c r="S862" s="253"/>
      <c r="T862" s="253"/>
      <c r="U862" s="253" t="s">
        <v>1015</v>
      </c>
      <c r="V862" s="253"/>
      <c r="W862" s="253"/>
      <c r="X862" s="253"/>
      <c r="Y862" s="253"/>
      <c r="Z862" s="253"/>
      <c r="AA862" s="253"/>
      <c r="AB862" s="253"/>
      <c r="AC862" s="253" t="s">
        <v>323</v>
      </c>
      <c r="AD862" s="253"/>
      <c r="AE862" s="253"/>
      <c r="AF862" s="253"/>
      <c r="AG862" s="253"/>
      <c r="AH862" s="253"/>
      <c r="AI862" s="253"/>
      <c r="AJ862" s="253"/>
      <c r="AK862" s="253"/>
      <c r="AL862" s="253"/>
      <c r="AM862" s="253"/>
      <c r="AN862" s="253"/>
      <c r="AO862" s="253"/>
      <c r="AP862" s="253"/>
      <c r="AQ862" s="253"/>
      <c r="AR862" s="253"/>
      <c r="AS862" s="253"/>
      <c r="AT862" s="253"/>
      <c r="AU862" s="253"/>
      <c r="AV862" s="253"/>
      <c r="AW862" s="253"/>
      <c r="AX862" s="253"/>
      <c r="AY862" s="253"/>
      <c r="AZ862" s="253"/>
      <c r="BA862" s="253"/>
      <c r="BB862" s="253"/>
      <c r="BC862" s="253"/>
      <c r="BD862" s="253"/>
      <c r="BE862" s="253"/>
      <c r="BF862" s="253"/>
      <c r="BG862" s="253"/>
      <c r="BH862" s="253"/>
      <c r="BI862" s="253"/>
      <c r="BJ862" s="253"/>
      <c r="BK862" s="253"/>
      <c r="BL862" s="253"/>
      <c r="BM862" s="253"/>
      <c r="BN862" s="253"/>
      <c r="BO862" s="253"/>
      <c r="BP862" s="253"/>
      <c r="BQ862" s="253"/>
      <c r="BR862" s="253"/>
      <c r="BS862" s="253"/>
      <c r="BT862" s="253"/>
      <c r="BU862" s="253"/>
      <c r="BV862" s="253"/>
      <c r="BW862" s="253"/>
      <c r="BX862" s="253"/>
      <c r="BY862" s="253"/>
      <c r="BZ862" s="253"/>
      <c r="CA862" s="253"/>
      <c r="CB862" s="253"/>
      <c r="CC862" s="253"/>
      <c r="CD862" s="253"/>
      <c r="CE862" s="253"/>
      <c r="CF862" s="253"/>
      <c r="CG862" s="253"/>
      <c r="CH862" s="253"/>
      <c r="CI862" s="253"/>
      <c r="CJ862" s="253"/>
      <c r="CK862" s="253"/>
      <c r="CL862" s="253"/>
      <c r="CM862" s="253"/>
      <c r="CN862" s="253"/>
      <c r="CO862" s="253"/>
      <c r="CP862" s="253"/>
      <c r="CQ862" s="253"/>
      <c r="CR862" s="253"/>
      <c r="CS862" s="253"/>
      <c r="CT862" s="253"/>
      <c r="CU862" s="253"/>
      <c r="CV862" s="253"/>
      <c r="CW862" s="253"/>
      <c r="CX862" s="253"/>
      <c r="CY862" s="253"/>
      <c r="CZ862" s="253"/>
      <c r="DA862" s="253"/>
      <c r="DB862" s="253"/>
      <c r="DC862" s="253"/>
      <c r="DD862" s="253"/>
      <c r="DE862" s="253"/>
      <c r="DF862" s="253"/>
      <c r="DG862" s="253"/>
      <c r="DH862" s="253"/>
      <c r="DI862" s="253"/>
      <c r="DJ862" s="253"/>
      <c r="DK862" s="253"/>
      <c r="DL862" s="253"/>
      <c r="DM862" s="253"/>
      <c r="DN862" s="253"/>
      <c r="DO862" s="253"/>
      <c r="DP862" s="253"/>
      <c r="DQ862" s="253"/>
      <c r="DR862" s="253"/>
      <c r="DS862" s="253"/>
      <c r="DT862" s="253"/>
      <c r="DU862" s="253"/>
      <c r="DV862" s="253"/>
      <c r="DW862" s="253"/>
      <c r="DX862" s="253"/>
      <c r="DY862" s="253"/>
      <c r="DZ862" s="253"/>
      <c r="EA862" s="253"/>
      <c r="EB862" s="253"/>
      <c r="EC862" s="253"/>
      <c r="ED862" s="253"/>
      <c r="EE862" s="253"/>
      <c r="EF862" s="253"/>
      <c r="EG862" s="253"/>
      <c r="EH862" s="253"/>
      <c r="EI862" s="253"/>
      <c r="EJ862" s="253"/>
      <c r="EK862" s="253"/>
      <c r="EL862" s="253"/>
      <c r="EM862" s="253"/>
      <c r="EN862" s="253"/>
      <c r="EO862" s="253"/>
      <c r="EP862" s="253"/>
      <c r="EQ862" s="253"/>
      <c r="ER862" s="253"/>
      <c r="ES862" s="253"/>
      <c r="ET862" s="253"/>
      <c r="EU862" s="253"/>
      <c r="EV862" s="253"/>
      <c r="EW862" s="253"/>
      <c r="EX862" s="253"/>
      <c r="EY862" s="253"/>
      <c r="EZ862" s="253"/>
      <c r="FA862" s="253"/>
      <c r="FB862" s="253"/>
      <c r="FC862" s="253"/>
      <c r="FD862" s="253"/>
      <c r="FE862" s="253"/>
      <c r="FF862" s="253"/>
      <c r="FG862" s="253"/>
      <c r="FH862" s="253"/>
      <c r="FI862" s="253"/>
      <c r="FJ862" s="253"/>
      <c r="FK862" s="253"/>
      <c r="FL862" s="253"/>
      <c r="FM862" s="253"/>
      <c r="FN862" s="253"/>
      <c r="FO862" s="253"/>
      <c r="FP862" s="253"/>
      <c r="FQ862" s="253"/>
      <c r="FR862" s="253"/>
      <c r="FS862" s="253"/>
      <c r="FT862" s="253"/>
      <c r="FU862" s="253"/>
      <c r="FV862" s="253"/>
      <c r="FW862" s="253"/>
      <c r="FX862" s="253"/>
      <c r="FY862" s="253"/>
      <c r="FZ862" s="253"/>
      <c r="GA862" s="253"/>
      <c r="GB862" s="253"/>
      <c r="GC862" s="253"/>
      <c r="GD862" s="253"/>
      <c r="GE862" s="253"/>
      <c r="GF862" s="253"/>
      <c r="GG862" s="253"/>
      <c r="GH862" s="253"/>
      <c r="GI862" s="253"/>
      <c r="GJ862" s="253"/>
      <c r="GK862" s="253"/>
      <c r="GL862" s="253"/>
      <c r="GM862" s="253"/>
      <c r="GN862" s="253"/>
      <c r="GO862" s="253"/>
      <c r="GP862" s="253"/>
      <c r="GQ862" s="253"/>
      <c r="GR862" s="253"/>
      <c r="GS862" s="253"/>
      <c r="GT862" s="253"/>
      <c r="GU862" s="253"/>
      <c r="GV862" s="253"/>
      <c r="GW862" s="253"/>
      <c r="GX862" s="253"/>
      <c r="GY862" s="253"/>
      <c r="GZ862" s="253"/>
      <c r="HA862" s="253"/>
      <c r="HB862" s="253"/>
      <c r="HC862" s="253"/>
      <c r="HD862" s="253"/>
      <c r="HE862" s="253"/>
      <c r="HF862" s="253"/>
      <c r="HG862" s="253"/>
      <c r="HH862" s="253"/>
      <c r="HI862" s="253"/>
      <c r="HJ862" s="253"/>
      <c r="HK862" s="253"/>
      <c r="HL862" s="253"/>
      <c r="HM862" s="253"/>
      <c r="HN862" s="253"/>
      <c r="HO862" s="253"/>
      <c r="HP862" s="253"/>
      <c r="HQ862" s="253"/>
      <c r="HR862" s="253"/>
      <c r="HS862" s="253"/>
      <c r="HT862" s="253"/>
      <c r="HU862" s="253"/>
      <c r="HV862" s="253"/>
      <c r="HW862" s="253"/>
      <c r="HX862" s="253"/>
      <c r="HY862" s="253"/>
      <c r="HZ862" s="253"/>
      <c r="IA862" s="253"/>
      <c r="IB862" s="253"/>
      <c r="IC862" s="253"/>
      <c r="ID862" s="253"/>
      <c r="IE862" s="253"/>
      <c r="IF862" s="253"/>
      <c r="IG862" s="253"/>
      <c r="IH862" s="253"/>
      <c r="II862" s="253"/>
      <c r="IJ862" s="253"/>
      <c r="IK862" s="253"/>
      <c r="IL862" s="253"/>
      <c r="IM862" s="253"/>
      <c r="IN862" s="253"/>
      <c r="IO862" s="253"/>
      <c r="IP862" s="253"/>
      <c r="IQ862" s="253"/>
      <c r="IR862" s="253"/>
      <c r="IS862" s="253"/>
      <c r="IT862" s="253"/>
      <c r="IU862" s="253"/>
      <c r="IV862" s="253"/>
      <c r="IW862" s="253"/>
      <c r="IX862" s="253"/>
      <c r="IY862" s="253"/>
      <c r="IZ862" s="253"/>
      <c r="JA862" s="253"/>
      <c r="JB862" s="253"/>
      <c r="JC862" s="253"/>
      <c r="JD862" s="253"/>
      <c r="JE862" s="253"/>
      <c r="JF862" s="253"/>
      <c r="JG862" s="253"/>
      <c r="JH862" s="253"/>
      <c r="JI862" s="253"/>
      <c r="JJ862" s="253"/>
      <c r="JK862" s="253"/>
      <c r="JL862" s="253"/>
      <c r="JM862" s="253"/>
      <c r="JN862" s="253"/>
      <c r="JO862" s="253"/>
      <c r="JP862" s="253"/>
      <c r="JQ862" s="253"/>
      <c r="JR862" s="253"/>
      <c r="JS862" s="253"/>
      <c r="JT862" s="253"/>
      <c r="JU862" s="253"/>
    </row>
    <row r="863" spans="1:281" s="252" customFormat="1" ht="15" customHeight="1" x14ac:dyDescent="0.25">
      <c r="A863" s="253"/>
      <c r="B863" s="253"/>
      <c r="C863" s="253"/>
      <c r="D863" s="253"/>
      <c r="E863" s="253"/>
      <c r="F863" s="253"/>
      <c r="G863" s="253"/>
      <c r="H863" s="253"/>
      <c r="I863" s="253"/>
      <c r="J863" s="253"/>
      <c r="K863" s="253"/>
      <c r="L863" s="253"/>
      <c r="M863" s="253"/>
      <c r="N863" s="253"/>
      <c r="O863" s="253"/>
      <c r="P863" s="253"/>
      <c r="Q863" s="253"/>
      <c r="R863" s="253"/>
      <c r="S863" s="253"/>
      <c r="T863" s="253"/>
      <c r="U863" s="253" t="s">
        <v>1016</v>
      </c>
      <c r="V863" s="253"/>
      <c r="W863" s="253"/>
      <c r="X863" s="253"/>
      <c r="Y863" s="253"/>
      <c r="Z863" s="253"/>
      <c r="AA863" s="253"/>
      <c r="AB863" s="253"/>
      <c r="AC863" s="253" t="s">
        <v>323</v>
      </c>
      <c r="AD863" s="253"/>
      <c r="AE863" s="253"/>
      <c r="AF863" s="253"/>
      <c r="AG863" s="253"/>
      <c r="AH863" s="253"/>
      <c r="AI863" s="253"/>
      <c r="AJ863" s="253"/>
      <c r="AK863" s="253"/>
      <c r="AL863" s="253"/>
      <c r="AM863" s="253"/>
      <c r="AN863" s="253"/>
      <c r="AO863" s="253"/>
      <c r="AP863" s="253"/>
      <c r="AQ863" s="253"/>
      <c r="AR863" s="253"/>
      <c r="AS863" s="253"/>
      <c r="AT863" s="253"/>
      <c r="AU863" s="253"/>
      <c r="AV863" s="253"/>
      <c r="AW863" s="253"/>
      <c r="AX863" s="253"/>
      <c r="AY863" s="253"/>
      <c r="AZ863" s="253"/>
      <c r="BA863" s="253"/>
      <c r="BB863" s="253"/>
      <c r="BC863" s="253"/>
      <c r="BD863" s="253"/>
      <c r="BE863" s="253"/>
      <c r="BF863" s="253"/>
      <c r="BG863" s="253"/>
      <c r="BH863" s="253"/>
      <c r="BI863" s="253"/>
      <c r="BJ863" s="253"/>
      <c r="BK863" s="253"/>
      <c r="BL863" s="253"/>
      <c r="BM863" s="253"/>
      <c r="BN863" s="253"/>
      <c r="BO863" s="253"/>
      <c r="BP863" s="253"/>
      <c r="BQ863" s="253"/>
      <c r="BR863" s="253"/>
      <c r="BS863" s="253"/>
      <c r="BT863" s="253"/>
      <c r="BU863" s="253"/>
      <c r="BV863" s="253"/>
      <c r="BW863" s="253"/>
      <c r="BX863" s="253"/>
      <c r="BY863" s="253"/>
      <c r="BZ863" s="253"/>
      <c r="CA863" s="253"/>
      <c r="CB863" s="253"/>
      <c r="CC863" s="253"/>
      <c r="CD863" s="253"/>
      <c r="CE863" s="253"/>
      <c r="CF863" s="253"/>
      <c r="CG863" s="253"/>
      <c r="CH863" s="253"/>
      <c r="CI863" s="253"/>
      <c r="CJ863" s="253"/>
      <c r="CK863" s="253"/>
      <c r="CL863" s="253"/>
      <c r="CM863" s="253"/>
      <c r="CN863" s="253"/>
      <c r="CO863" s="253"/>
      <c r="CP863" s="253"/>
      <c r="CQ863" s="253"/>
      <c r="CR863" s="253"/>
      <c r="CS863" s="253"/>
      <c r="CT863" s="253"/>
      <c r="CU863" s="253"/>
      <c r="CV863" s="253"/>
      <c r="CW863" s="253"/>
      <c r="CX863" s="253"/>
      <c r="CY863" s="253"/>
      <c r="CZ863" s="253"/>
      <c r="DA863" s="253"/>
      <c r="DB863" s="253"/>
      <c r="DC863" s="253"/>
      <c r="DD863" s="253"/>
      <c r="DE863" s="253"/>
      <c r="DF863" s="253"/>
      <c r="DG863" s="253"/>
      <c r="DH863" s="253"/>
      <c r="DI863" s="253"/>
      <c r="DJ863" s="253"/>
      <c r="DK863" s="253"/>
      <c r="DL863" s="253"/>
      <c r="DM863" s="253"/>
      <c r="DN863" s="253"/>
      <c r="DO863" s="253"/>
      <c r="DP863" s="253"/>
      <c r="DQ863" s="253"/>
      <c r="DR863" s="253"/>
      <c r="DS863" s="253"/>
      <c r="DT863" s="253"/>
      <c r="DU863" s="253"/>
      <c r="DV863" s="253"/>
      <c r="DW863" s="253"/>
      <c r="DX863" s="253"/>
      <c r="DY863" s="253"/>
      <c r="DZ863" s="253"/>
      <c r="EA863" s="253"/>
      <c r="EB863" s="253"/>
      <c r="EC863" s="253"/>
      <c r="ED863" s="253"/>
      <c r="EE863" s="253"/>
      <c r="EF863" s="253"/>
      <c r="EG863" s="253"/>
      <c r="EH863" s="253"/>
      <c r="EI863" s="253"/>
      <c r="EJ863" s="253"/>
      <c r="EK863" s="253"/>
      <c r="EL863" s="253"/>
      <c r="EM863" s="253"/>
      <c r="EN863" s="253"/>
      <c r="EO863" s="253"/>
      <c r="EP863" s="253"/>
      <c r="EQ863" s="253"/>
      <c r="ER863" s="253"/>
      <c r="ES863" s="253"/>
      <c r="ET863" s="253"/>
      <c r="EU863" s="253"/>
      <c r="EV863" s="253"/>
      <c r="EW863" s="253"/>
      <c r="EX863" s="253"/>
      <c r="EY863" s="253"/>
      <c r="EZ863" s="253"/>
      <c r="FA863" s="253"/>
      <c r="FB863" s="253"/>
      <c r="FC863" s="253"/>
      <c r="FD863" s="253"/>
      <c r="FE863" s="253"/>
      <c r="FF863" s="253"/>
      <c r="FG863" s="253"/>
      <c r="FH863" s="253"/>
      <c r="FI863" s="253"/>
      <c r="FJ863" s="253"/>
      <c r="FK863" s="253"/>
      <c r="FL863" s="253"/>
      <c r="FM863" s="253"/>
      <c r="FN863" s="253"/>
      <c r="FO863" s="253"/>
      <c r="FP863" s="253"/>
      <c r="FQ863" s="253"/>
      <c r="FR863" s="253"/>
      <c r="FS863" s="253"/>
      <c r="FT863" s="253"/>
      <c r="FU863" s="253"/>
      <c r="FV863" s="253"/>
      <c r="FW863" s="253"/>
      <c r="FX863" s="253"/>
      <c r="FY863" s="253"/>
      <c r="FZ863" s="253"/>
      <c r="GA863" s="253"/>
      <c r="GB863" s="253"/>
      <c r="GC863" s="253"/>
      <c r="GD863" s="253"/>
      <c r="GE863" s="253"/>
      <c r="GF863" s="253"/>
      <c r="GG863" s="253"/>
      <c r="GH863" s="253"/>
      <c r="GI863" s="253"/>
      <c r="GJ863" s="253"/>
      <c r="GK863" s="253"/>
      <c r="GL863" s="253"/>
      <c r="GM863" s="253"/>
      <c r="GN863" s="253"/>
      <c r="GO863" s="253"/>
      <c r="GP863" s="253"/>
      <c r="GQ863" s="253"/>
      <c r="GR863" s="253"/>
      <c r="GS863" s="253"/>
      <c r="GT863" s="253"/>
      <c r="GU863" s="253"/>
      <c r="GV863" s="253"/>
      <c r="GW863" s="253"/>
      <c r="GX863" s="253"/>
      <c r="GY863" s="253"/>
      <c r="GZ863" s="253"/>
      <c r="HA863" s="253"/>
      <c r="HB863" s="253"/>
      <c r="HC863" s="253"/>
      <c r="HD863" s="253"/>
      <c r="HE863" s="253"/>
      <c r="HF863" s="253"/>
      <c r="HG863" s="253"/>
      <c r="HH863" s="253"/>
      <c r="HI863" s="253"/>
      <c r="HJ863" s="253"/>
      <c r="HK863" s="253"/>
      <c r="HL863" s="253"/>
      <c r="HM863" s="253"/>
      <c r="HN863" s="253"/>
      <c r="HO863" s="253"/>
      <c r="HP863" s="253"/>
      <c r="HQ863" s="253"/>
      <c r="HR863" s="253"/>
      <c r="HS863" s="253"/>
      <c r="HT863" s="253"/>
      <c r="HU863" s="253"/>
      <c r="HV863" s="253"/>
      <c r="HW863" s="253"/>
      <c r="HX863" s="253"/>
      <c r="HY863" s="253"/>
      <c r="HZ863" s="253"/>
      <c r="IA863" s="253"/>
      <c r="IB863" s="253"/>
      <c r="IC863" s="253"/>
      <c r="ID863" s="253"/>
      <c r="IE863" s="253"/>
      <c r="IF863" s="253"/>
      <c r="IG863" s="253"/>
      <c r="IH863" s="253"/>
      <c r="II863" s="253"/>
      <c r="IJ863" s="253"/>
      <c r="IK863" s="253"/>
      <c r="IL863" s="253"/>
      <c r="IM863" s="253"/>
      <c r="IN863" s="253"/>
      <c r="IO863" s="253"/>
      <c r="IP863" s="253"/>
      <c r="IQ863" s="253"/>
      <c r="IR863" s="253"/>
      <c r="IS863" s="253"/>
      <c r="IT863" s="253"/>
      <c r="IU863" s="253"/>
      <c r="IV863" s="253"/>
      <c r="IW863" s="253"/>
      <c r="IX863" s="253"/>
      <c r="IY863" s="253"/>
      <c r="IZ863" s="253"/>
      <c r="JA863" s="253"/>
      <c r="JB863" s="253"/>
      <c r="JC863" s="253"/>
      <c r="JD863" s="253"/>
      <c r="JE863" s="253"/>
      <c r="JF863" s="253"/>
      <c r="JG863" s="253"/>
      <c r="JH863" s="253"/>
      <c r="JI863" s="253"/>
      <c r="JJ863" s="253"/>
      <c r="JK863" s="253"/>
      <c r="JL863" s="253"/>
      <c r="JM863" s="253"/>
      <c r="JN863" s="253"/>
      <c r="JO863" s="253"/>
      <c r="JP863" s="253"/>
      <c r="JQ863" s="253"/>
      <c r="JR863" s="253"/>
      <c r="JS863" s="253"/>
      <c r="JT863" s="253"/>
      <c r="JU863" s="253"/>
    </row>
    <row r="864" spans="1:281" s="252" customFormat="1" ht="15" customHeight="1" x14ac:dyDescent="0.25">
      <c r="A864" s="253"/>
      <c r="B864" s="253"/>
      <c r="C864" s="253"/>
      <c r="D864" s="253"/>
      <c r="E864" s="253"/>
      <c r="F864" s="253"/>
      <c r="G864" s="253"/>
      <c r="H864" s="253"/>
      <c r="I864" s="253"/>
      <c r="J864" s="253"/>
      <c r="K864" s="253"/>
      <c r="L864" s="253"/>
      <c r="M864" s="253"/>
      <c r="N864" s="253"/>
      <c r="O864" s="253"/>
      <c r="P864" s="253"/>
      <c r="Q864" s="253"/>
      <c r="R864" s="253"/>
      <c r="S864" s="253"/>
      <c r="T864" s="253"/>
      <c r="U864" s="253" t="s">
        <v>1017</v>
      </c>
      <c r="V864" s="253"/>
      <c r="W864" s="253"/>
      <c r="X864" s="253"/>
      <c r="Y864" s="253"/>
      <c r="Z864" s="253"/>
      <c r="AA864" s="253"/>
      <c r="AB864" s="253"/>
      <c r="AC864" s="253" t="s">
        <v>323</v>
      </c>
      <c r="AD864" s="253"/>
      <c r="AE864" s="253"/>
      <c r="AF864" s="253"/>
      <c r="AG864" s="253"/>
      <c r="AH864" s="253"/>
      <c r="AI864" s="253"/>
      <c r="AJ864" s="253"/>
      <c r="AK864" s="253"/>
      <c r="AL864" s="253"/>
      <c r="AM864" s="253"/>
      <c r="AN864" s="253"/>
      <c r="AO864" s="253"/>
      <c r="AP864" s="253"/>
      <c r="AQ864" s="253"/>
      <c r="AR864" s="253"/>
      <c r="AS864" s="253"/>
      <c r="AT864" s="253"/>
      <c r="AU864" s="253"/>
      <c r="AV864" s="253"/>
      <c r="AW864" s="253"/>
      <c r="AX864" s="253"/>
      <c r="AY864" s="253"/>
      <c r="AZ864" s="253"/>
      <c r="BA864" s="253"/>
      <c r="BB864" s="253"/>
      <c r="BC864" s="253"/>
      <c r="BD864" s="253"/>
      <c r="BE864" s="253"/>
      <c r="BF864" s="253"/>
      <c r="BG864" s="253"/>
      <c r="BH864" s="253"/>
      <c r="BI864" s="253"/>
      <c r="BJ864" s="253"/>
      <c r="BK864" s="253"/>
      <c r="BL864" s="253"/>
      <c r="BM864" s="253"/>
      <c r="BN864" s="253"/>
      <c r="BO864" s="253"/>
      <c r="BP864" s="253"/>
      <c r="BQ864" s="253"/>
      <c r="BR864" s="253"/>
      <c r="BS864" s="253"/>
      <c r="BT864" s="253"/>
      <c r="BU864" s="253"/>
      <c r="BV864" s="253"/>
      <c r="BW864" s="253"/>
      <c r="BX864" s="253"/>
      <c r="BY864" s="253"/>
      <c r="BZ864" s="253"/>
      <c r="CA864" s="253"/>
      <c r="CB864" s="253"/>
      <c r="CC864" s="253"/>
      <c r="CD864" s="253"/>
      <c r="CE864" s="253"/>
      <c r="CF864" s="253"/>
      <c r="CG864" s="253"/>
      <c r="CH864" s="253"/>
      <c r="CI864" s="253"/>
      <c r="CJ864" s="253"/>
      <c r="CK864" s="253"/>
      <c r="CL864" s="253"/>
      <c r="CM864" s="253"/>
      <c r="CN864" s="253"/>
      <c r="CO864" s="253"/>
      <c r="CP864" s="253"/>
      <c r="CQ864" s="253"/>
      <c r="CR864" s="253"/>
      <c r="CS864" s="253"/>
      <c r="CT864" s="253"/>
      <c r="CU864" s="253"/>
      <c r="CV864" s="253"/>
      <c r="CW864" s="253"/>
      <c r="CX864" s="253"/>
      <c r="CY864" s="253"/>
      <c r="CZ864" s="253"/>
      <c r="DA864" s="253"/>
      <c r="DB864" s="253"/>
      <c r="DC864" s="253"/>
      <c r="DD864" s="253"/>
      <c r="DE864" s="253"/>
      <c r="DF864" s="253"/>
      <c r="DG864" s="253"/>
      <c r="DH864" s="253"/>
      <c r="DI864" s="253"/>
      <c r="DJ864" s="253"/>
      <c r="DK864" s="253"/>
      <c r="DL864" s="253"/>
      <c r="DM864" s="253"/>
      <c r="DN864" s="253"/>
      <c r="DO864" s="253"/>
      <c r="DP864" s="253"/>
      <c r="DQ864" s="253"/>
      <c r="DR864" s="253"/>
      <c r="DS864" s="253"/>
      <c r="DT864" s="253"/>
      <c r="DU864" s="253"/>
      <c r="DV864" s="253"/>
      <c r="DW864" s="253"/>
      <c r="DX864" s="253"/>
      <c r="DY864" s="253"/>
      <c r="DZ864" s="253"/>
      <c r="EA864" s="253"/>
      <c r="EB864" s="253"/>
      <c r="EC864" s="253"/>
      <c r="ED864" s="253"/>
      <c r="EE864" s="253"/>
      <c r="EF864" s="253"/>
      <c r="EG864" s="253"/>
      <c r="EH864" s="253"/>
      <c r="EI864" s="253"/>
      <c r="EJ864" s="253"/>
      <c r="EK864" s="253"/>
      <c r="EL864" s="253"/>
      <c r="EM864" s="253"/>
      <c r="EN864" s="253"/>
      <c r="EO864" s="253"/>
      <c r="EP864" s="253"/>
      <c r="EQ864" s="253"/>
      <c r="ER864" s="253"/>
      <c r="ES864" s="253"/>
      <c r="ET864" s="253"/>
      <c r="EU864" s="253"/>
      <c r="EV864" s="253"/>
      <c r="EW864" s="253"/>
      <c r="EX864" s="253"/>
      <c r="EY864" s="253"/>
      <c r="EZ864" s="253"/>
      <c r="FA864" s="253"/>
      <c r="FB864" s="253"/>
      <c r="FC864" s="253"/>
      <c r="FD864" s="253"/>
      <c r="FE864" s="253"/>
      <c r="FF864" s="253"/>
      <c r="FG864" s="253"/>
      <c r="FH864" s="253"/>
      <c r="FI864" s="253"/>
      <c r="FJ864" s="253"/>
      <c r="FK864" s="253"/>
      <c r="FL864" s="253"/>
      <c r="FM864" s="253"/>
      <c r="FN864" s="253"/>
      <c r="FO864" s="253"/>
      <c r="FP864" s="253"/>
      <c r="FQ864" s="253"/>
      <c r="FR864" s="253"/>
      <c r="FS864" s="253"/>
      <c r="FT864" s="253"/>
      <c r="FU864" s="253"/>
      <c r="FV864" s="253"/>
      <c r="FW864" s="253"/>
      <c r="FX864" s="253"/>
      <c r="FY864" s="253"/>
      <c r="FZ864" s="253"/>
      <c r="GA864" s="253"/>
      <c r="GB864" s="253"/>
      <c r="GC864" s="253"/>
      <c r="GD864" s="253"/>
      <c r="GE864" s="253"/>
      <c r="GF864" s="253"/>
      <c r="GG864" s="253"/>
      <c r="GH864" s="253"/>
      <c r="GI864" s="253"/>
      <c r="GJ864" s="253"/>
      <c r="GK864" s="253"/>
      <c r="GL864" s="253"/>
      <c r="GM864" s="253"/>
      <c r="GN864" s="253"/>
      <c r="GO864" s="253"/>
      <c r="GP864" s="253"/>
      <c r="GQ864" s="253"/>
      <c r="GR864" s="253"/>
      <c r="GS864" s="253"/>
      <c r="GT864" s="253"/>
      <c r="GU864" s="253"/>
      <c r="GV864" s="253"/>
      <c r="GW864" s="253"/>
      <c r="GX864" s="253"/>
      <c r="GY864" s="253"/>
      <c r="GZ864" s="253"/>
      <c r="HA864" s="253"/>
      <c r="HB864" s="253"/>
      <c r="HC864" s="253"/>
      <c r="HD864" s="253"/>
      <c r="HE864" s="253"/>
      <c r="HF864" s="253"/>
      <c r="HG864" s="253"/>
      <c r="HH864" s="253"/>
      <c r="HI864" s="253"/>
      <c r="HJ864" s="253"/>
      <c r="HK864" s="253"/>
      <c r="HL864" s="253"/>
      <c r="HM864" s="253"/>
      <c r="HN864" s="253"/>
      <c r="HO864" s="253"/>
      <c r="HP864" s="253"/>
      <c r="HQ864" s="253"/>
      <c r="HR864" s="253"/>
      <c r="HS864" s="253"/>
      <c r="HT864" s="253"/>
      <c r="HU864" s="253"/>
      <c r="HV864" s="253"/>
      <c r="HW864" s="253"/>
      <c r="HX864" s="253"/>
      <c r="HY864" s="253"/>
      <c r="HZ864" s="253"/>
      <c r="IA864" s="253"/>
      <c r="IB864" s="253"/>
      <c r="IC864" s="253"/>
      <c r="ID864" s="253"/>
      <c r="IE864" s="253"/>
      <c r="IF864" s="253"/>
      <c r="IG864" s="253"/>
      <c r="IH864" s="253"/>
      <c r="II864" s="253"/>
      <c r="IJ864" s="253"/>
      <c r="IK864" s="253"/>
      <c r="IL864" s="253"/>
      <c r="IM864" s="253"/>
      <c r="IN864" s="253"/>
      <c r="IO864" s="253"/>
      <c r="IP864" s="253"/>
      <c r="IQ864" s="253"/>
      <c r="IR864" s="253"/>
      <c r="IS864" s="253"/>
      <c r="IT864" s="253"/>
      <c r="IU864" s="253"/>
      <c r="IV864" s="253"/>
      <c r="IW864" s="253"/>
      <c r="IX864" s="253"/>
      <c r="IY864" s="253"/>
      <c r="IZ864" s="253"/>
      <c r="JA864" s="253"/>
      <c r="JB864" s="253"/>
      <c r="JC864" s="253"/>
      <c r="JD864" s="253"/>
      <c r="JE864" s="253"/>
      <c r="JF864" s="253"/>
      <c r="JG864" s="253"/>
      <c r="JH864" s="253"/>
      <c r="JI864" s="253"/>
      <c r="JJ864" s="253"/>
      <c r="JK864" s="253"/>
      <c r="JL864" s="253"/>
      <c r="JM864" s="253"/>
      <c r="JN864" s="253"/>
      <c r="JO864" s="253"/>
      <c r="JP864" s="253"/>
      <c r="JQ864" s="253"/>
      <c r="JR864" s="253"/>
      <c r="JS864" s="253"/>
      <c r="JT864" s="253"/>
      <c r="JU864" s="253"/>
    </row>
    <row r="865" spans="1:281" s="252" customFormat="1" ht="15" customHeight="1" x14ac:dyDescent="0.25">
      <c r="A865" s="253"/>
      <c r="B865" s="253"/>
      <c r="C865" s="253"/>
      <c r="D865" s="253"/>
      <c r="E865" s="253"/>
      <c r="F865" s="253"/>
      <c r="G865" s="253"/>
      <c r="H865" s="253"/>
      <c r="I865" s="253"/>
      <c r="J865" s="253"/>
      <c r="K865" s="253"/>
      <c r="L865" s="253"/>
      <c r="M865" s="253"/>
      <c r="N865" s="253"/>
      <c r="O865" s="253"/>
      <c r="P865" s="253"/>
      <c r="Q865" s="253"/>
      <c r="R865" s="253"/>
      <c r="S865" s="253"/>
      <c r="T865" s="253"/>
      <c r="U865" s="253" t="s">
        <v>1018</v>
      </c>
      <c r="V865" s="253"/>
      <c r="W865" s="253"/>
      <c r="X865" s="253"/>
      <c r="Y865" s="253"/>
      <c r="Z865" s="253"/>
      <c r="AA865" s="253"/>
      <c r="AB865" s="253"/>
      <c r="AC865" s="253" t="s">
        <v>393</v>
      </c>
      <c r="AD865" s="253"/>
      <c r="AE865" s="253"/>
      <c r="AF865" s="253"/>
      <c r="AG865" s="253"/>
      <c r="AH865" s="253"/>
      <c r="AI865" s="253"/>
      <c r="AJ865" s="253"/>
      <c r="AK865" s="253"/>
      <c r="AL865" s="253"/>
      <c r="AM865" s="253"/>
      <c r="AN865" s="253"/>
      <c r="AO865" s="253"/>
      <c r="AP865" s="253"/>
      <c r="AQ865" s="253"/>
      <c r="AR865" s="253"/>
      <c r="AS865" s="253"/>
      <c r="AT865" s="253"/>
      <c r="AU865" s="253"/>
      <c r="AV865" s="253"/>
      <c r="AW865" s="253"/>
      <c r="AX865" s="253"/>
      <c r="AY865" s="253"/>
      <c r="AZ865" s="253"/>
      <c r="BA865" s="253"/>
      <c r="BB865" s="253"/>
      <c r="BC865" s="253"/>
      <c r="BD865" s="253"/>
      <c r="BE865" s="253"/>
      <c r="BF865" s="253"/>
      <c r="BG865" s="253"/>
      <c r="BH865" s="253"/>
      <c r="BI865" s="253"/>
      <c r="BJ865" s="253"/>
      <c r="BK865" s="253"/>
      <c r="BL865" s="253"/>
      <c r="BM865" s="253"/>
      <c r="BN865" s="253"/>
      <c r="BO865" s="253"/>
      <c r="BP865" s="253"/>
      <c r="BQ865" s="253"/>
      <c r="BR865" s="253"/>
      <c r="BS865" s="253"/>
      <c r="BT865" s="253"/>
      <c r="BU865" s="253"/>
      <c r="BV865" s="253"/>
      <c r="BW865" s="253"/>
      <c r="BX865" s="253"/>
      <c r="BY865" s="253"/>
      <c r="BZ865" s="253"/>
      <c r="CA865" s="253"/>
      <c r="CB865" s="253"/>
      <c r="CC865" s="253"/>
      <c r="CD865" s="253"/>
      <c r="CE865" s="253"/>
      <c r="CF865" s="253"/>
      <c r="CG865" s="253"/>
      <c r="CH865" s="253"/>
      <c r="CI865" s="253"/>
      <c r="CJ865" s="253"/>
      <c r="CK865" s="253"/>
      <c r="CL865" s="253"/>
      <c r="CM865" s="253"/>
      <c r="CN865" s="253"/>
      <c r="CO865" s="253"/>
      <c r="CP865" s="253"/>
      <c r="CQ865" s="253"/>
      <c r="CR865" s="253"/>
      <c r="CS865" s="253"/>
      <c r="CT865" s="253"/>
      <c r="CU865" s="253"/>
      <c r="CV865" s="253"/>
      <c r="CW865" s="253"/>
      <c r="CX865" s="253"/>
      <c r="CY865" s="253"/>
      <c r="CZ865" s="253"/>
      <c r="DA865" s="253"/>
      <c r="DB865" s="253"/>
      <c r="DC865" s="253"/>
      <c r="DD865" s="253"/>
      <c r="DE865" s="253"/>
      <c r="DF865" s="253"/>
      <c r="DG865" s="253"/>
      <c r="DH865" s="253"/>
      <c r="DI865" s="253"/>
      <c r="DJ865" s="253"/>
      <c r="DK865" s="253"/>
      <c r="DL865" s="253"/>
      <c r="DM865" s="253"/>
      <c r="DN865" s="253"/>
      <c r="DO865" s="253"/>
      <c r="DP865" s="253"/>
      <c r="DQ865" s="253"/>
      <c r="DR865" s="253"/>
      <c r="DS865" s="253"/>
      <c r="DT865" s="253"/>
      <c r="DU865" s="253"/>
      <c r="DV865" s="253"/>
      <c r="DW865" s="253"/>
      <c r="DX865" s="253"/>
      <c r="DY865" s="253"/>
      <c r="DZ865" s="253"/>
      <c r="EA865" s="253"/>
      <c r="EB865" s="253"/>
      <c r="EC865" s="253"/>
      <c r="ED865" s="253"/>
      <c r="EE865" s="253"/>
      <c r="EF865" s="253"/>
      <c r="EG865" s="253"/>
      <c r="EH865" s="253"/>
      <c r="EI865" s="253"/>
      <c r="EJ865" s="253"/>
      <c r="EK865" s="253"/>
      <c r="EL865" s="253"/>
      <c r="EM865" s="253"/>
      <c r="EN865" s="253"/>
      <c r="EO865" s="253"/>
      <c r="EP865" s="253"/>
      <c r="EQ865" s="253"/>
      <c r="ER865" s="253"/>
      <c r="ES865" s="253"/>
      <c r="ET865" s="253"/>
      <c r="EU865" s="253"/>
      <c r="EV865" s="253"/>
      <c r="EW865" s="253"/>
      <c r="EX865" s="253"/>
      <c r="EY865" s="253"/>
      <c r="EZ865" s="253"/>
      <c r="FA865" s="253"/>
      <c r="FB865" s="253"/>
      <c r="FC865" s="253"/>
      <c r="FD865" s="253"/>
      <c r="FE865" s="253"/>
      <c r="FF865" s="253"/>
      <c r="FG865" s="253"/>
      <c r="FH865" s="253"/>
      <c r="FI865" s="253"/>
      <c r="FJ865" s="253"/>
      <c r="FK865" s="253"/>
      <c r="FL865" s="253"/>
      <c r="FM865" s="253"/>
      <c r="FN865" s="253"/>
      <c r="FO865" s="253"/>
      <c r="FP865" s="253"/>
      <c r="FQ865" s="253"/>
      <c r="FR865" s="253"/>
      <c r="FS865" s="253"/>
      <c r="FT865" s="253"/>
      <c r="FU865" s="253"/>
      <c r="FV865" s="253"/>
      <c r="FW865" s="253"/>
      <c r="FX865" s="253"/>
      <c r="FY865" s="253"/>
      <c r="FZ865" s="253"/>
      <c r="GA865" s="253"/>
      <c r="GB865" s="253"/>
      <c r="GC865" s="253"/>
      <c r="GD865" s="253"/>
      <c r="GE865" s="253"/>
      <c r="GF865" s="253"/>
      <c r="GG865" s="253"/>
      <c r="GH865" s="253"/>
      <c r="GI865" s="253"/>
      <c r="GJ865" s="253"/>
      <c r="GK865" s="253"/>
      <c r="GL865" s="253"/>
      <c r="GM865" s="253"/>
      <c r="GN865" s="253"/>
      <c r="GO865" s="253"/>
      <c r="GP865" s="253"/>
      <c r="GQ865" s="253"/>
      <c r="GR865" s="253"/>
      <c r="GS865" s="253"/>
      <c r="GT865" s="253"/>
      <c r="GU865" s="253"/>
      <c r="GV865" s="253"/>
      <c r="GW865" s="253"/>
      <c r="GX865" s="253"/>
      <c r="GY865" s="253"/>
      <c r="GZ865" s="253"/>
      <c r="HA865" s="253"/>
      <c r="HB865" s="253"/>
      <c r="HC865" s="253"/>
      <c r="HD865" s="253"/>
      <c r="HE865" s="253"/>
      <c r="HF865" s="253"/>
      <c r="HG865" s="253"/>
      <c r="HH865" s="253"/>
      <c r="HI865" s="253"/>
      <c r="HJ865" s="253"/>
      <c r="HK865" s="253"/>
      <c r="HL865" s="253"/>
      <c r="HM865" s="253"/>
      <c r="HN865" s="253"/>
      <c r="HO865" s="253"/>
      <c r="HP865" s="253"/>
      <c r="HQ865" s="253"/>
      <c r="HR865" s="253"/>
      <c r="HS865" s="253"/>
      <c r="HT865" s="253"/>
      <c r="HU865" s="253"/>
      <c r="HV865" s="253"/>
      <c r="HW865" s="253"/>
      <c r="HX865" s="253"/>
      <c r="HY865" s="253"/>
      <c r="HZ865" s="253"/>
      <c r="IA865" s="253"/>
      <c r="IB865" s="253"/>
      <c r="IC865" s="253"/>
      <c r="ID865" s="253"/>
      <c r="IE865" s="253"/>
      <c r="IF865" s="253"/>
      <c r="IG865" s="253"/>
      <c r="IH865" s="253"/>
      <c r="II865" s="253"/>
      <c r="IJ865" s="253"/>
      <c r="IK865" s="253"/>
      <c r="IL865" s="253"/>
      <c r="IM865" s="253"/>
      <c r="IN865" s="253"/>
      <c r="IO865" s="253"/>
      <c r="IP865" s="253"/>
      <c r="IQ865" s="253"/>
      <c r="IR865" s="253"/>
      <c r="IS865" s="253"/>
      <c r="IT865" s="253"/>
      <c r="IU865" s="253"/>
      <c r="IV865" s="253"/>
      <c r="IW865" s="253"/>
      <c r="IX865" s="253"/>
      <c r="IY865" s="253"/>
      <c r="IZ865" s="253"/>
      <c r="JA865" s="253"/>
      <c r="JB865" s="253"/>
      <c r="JC865" s="253"/>
      <c r="JD865" s="253"/>
      <c r="JE865" s="253"/>
      <c r="JF865" s="253"/>
      <c r="JG865" s="253"/>
      <c r="JH865" s="253"/>
      <c r="JI865" s="253"/>
      <c r="JJ865" s="253"/>
      <c r="JK865" s="253"/>
      <c r="JL865" s="253"/>
      <c r="JM865" s="253"/>
      <c r="JN865" s="253"/>
      <c r="JO865" s="253"/>
      <c r="JP865" s="253"/>
      <c r="JQ865" s="253"/>
      <c r="JR865" s="253"/>
      <c r="JS865" s="253"/>
      <c r="JT865" s="253"/>
      <c r="JU865" s="253"/>
    </row>
    <row r="866" spans="1:281" s="252" customFormat="1" ht="15" customHeight="1" x14ac:dyDescent="0.25">
      <c r="A866" s="253"/>
      <c r="B866" s="253"/>
      <c r="C866" s="253"/>
      <c r="D866" s="253"/>
      <c r="E866" s="253"/>
      <c r="F866" s="253"/>
      <c r="G866" s="253"/>
      <c r="H866" s="253"/>
      <c r="I866" s="253"/>
      <c r="J866" s="253"/>
      <c r="K866" s="253"/>
      <c r="L866" s="253"/>
      <c r="M866" s="253"/>
      <c r="N866" s="253"/>
      <c r="O866" s="253"/>
      <c r="P866" s="253"/>
      <c r="Q866" s="253"/>
      <c r="R866" s="253"/>
      <c r="S866" s="253"/>
      <c r="T866" s="253"/>
      <c r="U866" s="253" t="s">
        <v>1019</v>
      </c>
      <c r="V866" s="253"/>
      <c r="W866" s="253"/>
      <c r="X866" s="253"/>
      <c r="Y866" s="253"/>
      <c r="Z866" s="253"/>
      <c r="AA866" s="253"/>
      <c r="AB866" s="253"/>
      <c r="AC866" s="253" t="s">
        <v>318</v>
      </c>
      <c r="AD866" s="253"/>
      <c r="AE866" s="253"/>
      <c r="AF866" s="253"/>
      <c r="AG866" s="253"/>
      <c r="AH866" s="253"/>
      <c r="AI866" s="253"/>
      <c r="AJ866" s="253"/>
      <c r="AK866" s="253"/>
      <c r="AL866" s="253"/>
      <c r="AM866" s="253"/>
      <c r="AN866" s="253"/>
      <c r="AO866" s="253"/>
      <c r="AP866" s="253"/>
      <c r="AQ866" s="253"/>
      <c r="AR866" s="253"/>
      <c r="AS866" s="253"/>
      <c r="AT866" s="253"/>
      <c r="AU866" s="253"/>
      <c r="AV866" s="253"/>
      <c r="AW866" s="253"/>
      <c r="AX866" s="253"/>
      <c r="AY866" s="253"/>
      <c r="AZ866" s="253"/>
      <c r="BA866" s="253"/>
      <c r="BB866" s="253"/>
      <c r="BC866" s="253"/>
      <c r="BD866" s="253"/>
      <c r="BE866" s="253"/>
      <c r="BF866" s="253"/>
      <c r="BG866" s="253"/>
      <c r="BH866" s="253"/>
      <c r="BI866" s="253"/>
      <c r="BJ866" s="253"/>
      <c r="BK866" s="253"/>
      <c r="BL866" s="253"/>
      <c r="BM866" s="253"/>
      <c r="BN866" s="253"/>
      <c r="BO866" s="253"/>
      <c r="BP866" s="253"/>
      <c r="BQ866" s="253"/>
      <c r="BR866" s="253"/>
      <c r="BS866" s="253"/>
      <c r="BT866" s="253"/>
      <c r="BU866" s="253"/>
      <c r="BV866" s="253"/>
      <c r="BW866" s="253"/>
      <c r="BX866" s="253"/>
      <c r="BY866" s="253"/>
      <c r="BZ866" s="253"/>
      <c r="CA866" s="253"/>
      <c r="CB866" s="253"/>
      <c r="CC866" s="253"/>
      <c r="CD866" s="253"/>
      <c r="CE866" s="253"/>
      <c r="CF866" s="253"/>
      <c r="CG866" s="253"/>
      <c r="CH866" s="253"/>
      <c r="CI866" s="253"/>
      <c r="CJ866" s="253"/>
      <c r="CK866" s="253"/>
      <c r="CL866" s="253"/>
      <c r="CM866" s="253"/>
      <c r="CN866" s="253"/>
      <c r="CO866" s="253"/>
      <c r="CP866" s="253"/>
      <c r="CQ866" s="253"/>
      <c r="CR866" s="253"/>
      <c r="CS866" s="253"/>
      <c r="CT866" s="253"/>
      <c r="CU866" s="253"/>
      <c r="CV866" s="253"/>
      <c r="CW866" s="253"/>
      <c r="CX866" s="253"/>
      <c r="CY866" s="253"/>
      <c r="CZ866" s="253"/>
      <c r="DA866" s="253"/>
      <c r="DB866" s="253"/>
      <c r="DC866" s="253"/>
      <c r="DD866" s="253"/>
      <c r="DE866" s="253"/>
      <c r="DF866" s="253"/>
      <c r="DG866" s="253"/>
      <c r="DH866" s="253"/>
      <c r="DI866" s="253"/>
      <c r="DJ866" s="253"/>
      <c r="DK866" s="253"/>
      <c r="DL866" s="253"/>
      <c r="DM866" s="253"/>
      <c r="DN866" s="253"/>
      <c r="DO866" s="253"/>
      <c r="DP866" s="253"/>
      <c r="DQ866" s="253"/>
      <c r="DR866" s="253"/>
      <c r="DS866" s="253"/>
      <c r="DT866" s="253"/>
      <c r="DU866" s="253"/>
      <c r="DV866" s="253"/>
      <c r="DW866" s="253"/>
      <c r="DX866" s="253"/>
      <c r="DY866" s="253"/>
      <c r="DZ866" s="253"/>
      <c r="EA866" s="253"/>
      <c r="EB866" s="253"/>
      <c r="EC866" s="253"/>
      <c r="ED866" s="253"/>
      <c r="EE866" s="253"/>
      <c r="EF866" s="253"/>
      <c r="EG866" s="253"/>
      <c r="EH866" s="253"/>
      <c r="EI866" s="253"/>
      <c r="EJ866" s="253"/>
      <c r="EK866" s="253"/>
      <c r="EL866" s="253"/>
      <c r="EM866" s="253"/>
      <c r="EN866" s="253"/>
      <c r="EO866" s="253"/>
      <c r="EP866" s="253"/>
      <c r="EQ866" s="253"/>
      <c r="ER866" s="253"/>
      <c r="ES866" s="253"/>
      <c r="ET866" s="253"/>
      <c r="EU866" s="253"/>
      <c r="EV866" s="253"/>
      <c r="EW866" s="253"/>
      <c r="EX866" s="253"/>
      <c r="EY866" s="253"/>
      <c r="EZ866" s="253"/>
      <c r="FA866" s="253"/>
      <c r="FB866" s="253"/>
      <c r="FC866" s="253"/>
      <c r="FD866" s="253"/>
      <c r="FE866" s="253"/>
      <c r="FF866" s="253"/>
      <c r="FG866" s="253"/>
      <c r="FH866" s="253"/>
      <c r="FI866" s="253"/>
      <c r="FJ866" s="253"/>
      <c r="FK866" s="253"/>
      <c r="FL866" s="253"/>
      <c r="FM866" s="253"/>
      <c r="FN866" s="253"/>
      <c r="FO866" s="253"/>
      <c r="FP866" s="253"/>
      <c r="FQ866" s="253"/>
      <c r="FR866" s="253"/>
      <c r="FS866" s="253"/>
      <c r="FT866" s="253"/>
      <c r="FU866" s="253"/>
      <c r="FV866" s="253"/>
      <c r="FW866" s="253"/>
      <c r="FX866" s="253"/>
      <c r="FY866" s="253"/>
      <c r="FZ866" s="253"/>
      <c r="GA866" s="253"/>
      <c r="GB866" s="253"/>
      <c r="GC866" s="253"/>
      <c r="GD866" s="253"/>
      <c r="GE866" s="253"/>
      <c r="GF866" s="253"/>
      <c r="GG866" s="253"/>
      <c r="GH866" s="253"/>
      <c r="GI866" s="253"/>
      <c r="GJ866" s="253"/>
      <c r="GK866" s="253"/>
      <c r="GL866" s="253"/>
      <c r="GM866" s="253"/>
      <c r="GN866" s="253"/>
      <c r="GO866" s="253"/>
      <c r="GP866" s="253"/>
      <c r="GQ866" s="253"/>
      <c r="GR866" s="253"/>
      <c r="GS866" s="253"/>
      <c r="GT866" s="253"/>
      <c r="GU866" s="253"/>
      <c r="GV866" s="253"/>
      <c r="GW866" s="253"/>
      <c r="GX866" s="253"/>
      <c r="GY866" s="253"/>
      <c r="GZ866" s="253"/>
      <c r="HA866" s="253"/>
      <c r="HB866" s="253"/>
      <c r="HC866" s="253"/>
      <c r="HD866" s="253"/>
      <c r="HE866" s="253"/>
      <c r="HF866" s="253"/>
      <c r="HG866" s="253"/>
      <c r="HH866" s="253"/>
      <c r="HI866" s="253"/>
      <c r="HJ866" s="253"/>
      <c r="HK866" s="253"/>
      <c r="HL866" s="253"/>
      <c r="HM866" s="253"/>
      <c r="HN866" s="253"/>
      <c r="HO866" s="253"/>
      <c r="HP866" s="253"/>
      <c r="HQ866" s="253"/>
      <c r="HR866" s="253"/>
      <c r="HS866" s="253"/>
      <c r="HT866" s="253"/>
      <c r="HU866" s="253"/>
      <c r="HV866" s="253"/>
      <c r="HW866" s="253"/>
      <c r="HX866" s="253"/>
      <c r="HY866" s="253"/>
      <c r="HZ866" s="253"/>
      <c r="IA866" s="253"/>
      <c r="IB866" s="253"/>
      <c r="IC866" s="253"/>
      <c r="ID866" s="253"/>
      <c r="IE866" s="253"/>
      <c r="IF866" s="253"/>
      <c r="IG866" s="253"/>
      <c r="IH866" s="253"/>
      <c r="II866" s="253"/>
      <c r="IJ866" s="253"/>
      <c r="IK866" s="253"/>
      <c r="IL866" s="253"/>
      <c r="IM866" s="253"/>
      <c r="IN866" s="253"/>
      <c r="IO866" s="253"/>
      <c r="IP866" s="253"/>
      <c r="IQ866" s="253"/>
      <c r="IR866" s="253"/>
      <c r="IS866" s="253"/>
      <c r="IT866" s="253"/>
      <c r="IU866" s="253"/>
      <c r="IV866" s="253"/>
      <c r="IW866" s="253"/>
      <c r="IX866" s="253"/>
      <c r="IY866" s="253"/>
      <c r="IZ866" s="253"/>
      <c r="JA866" s="253"/>
      <c r="JB866" s="253"/>
      <c r="JC866" s="253"/>
      <c r="JD866" s="253"/>
      <c r="JE866" s="253"/>
      <c r="JF866" s="253"/>
      <c r="JG866" s="253"/>
      <c r="JH866" s="253"/>
      <c r="JI866" s="253"/>
      <c r="JJ866" s="253"/>
      <c r="JK866" s="253"/>
      <c r="JL866" s="253"/>
      <c r="JM866" s="253"/>
      <c r="JN866" s="253"/>
      <c r="JO866" s="253"/>
      <c r="JP866" s="253"/>
      <c r="JQ866" s="253"/>
      <c r="JR866" s="253"/>
      <c r="JS866" s="253"/>
      <c r="JT866" s="253"/>
      <c r="JU866" s="253"/>
    </row>
    <row r="867" spans="1:281" s="252" customFormat="1" ht="15" customHeight="1" x14ac:dyDescent="0.25">
      <c r="A867" s="253"/>
      <c r="B867" s="253"/>
      <c r="C867" s="253"/>
      <c r="D867" s="253"/>
      <c r="E867" s="253"/>
      <c r="F867" s="253"/>
      <c r="G867" s="253"/>
      <c r="H867" s="253"/>
      <c r="I867" s="253"/>
      <c r="J867" s="253"/>
      <c r="K867" s="253"/>
      <c r="L867" s="253"/>
      <c r="M867" s="253"/>
      <c r="N867" s="253"/>
      <c r="O867" s="253"/>
      <c r="P867" s="253"/>
      <c r="Q867" s="253"/>
      <c r="R867" s="253"/>
      <c r="S867" s="253"/>
      <c r="T867" s="253"/>
      <c r="U867" s="253" t="s">
        <v>1020</v>
      </c>
      <c r="V867" s="253"/>
      <c r="W867" s="253"/>
      <c r="X867" s="253"/>
      <c r="Y867" s="253"/>
      <c r="Z867" s="253"/>
      <c r="AA867" s="253"/>
      <c r="AB867" s="253"/>
      <c r="AC867" s="253" t="s">
        <v>316</v>
      </c>
      <c r="AD867" s="253"/>
      <c r="AE867" s="253"/>
      <c r="AF867" s="253"/>
      <c r="AG867" s="253"/>
      <c r="AH867" s="253"/>
      <c r="AI867" s="253"/>
      <c r="AJ867" s="253"/>
      <c r="AK867" s="253"/>
      <c r="AL867" s="253"/>
      <c r="AM867" s="253"/>
      <c r="AN867" s="253"/>
      <c r="AO867" s="253"/>
      <c r="AP867" s="253"/>
      <c r="AQ867" s="253"/>
      <c r="AR867" s="253"/>
      <c r="AS867" s="253"/>
      <c r="AT867" s="253"/>
      <c r="AU867" s="253"/>
      <c r="AV867" s="253"/>
      <c r="AW867" s="253"/>
      <c r="AX867" s="253"/>
      <c r="AY867" s="253"/>
      <c r="AZ867" s="253"/>
      <c r="BA867" s="253"/>
      <c r="BB867" s="253"/>
      <c r="BC867" s="253"/>
      <c r="BD867" s="253"/>
      <c r="BE867" s="253"/>
      <c r="BF867" s="253"/>
      <c r="BG867" s="253"/>
      <c r="BH867" s="253"/>
      <c r="BI867" s="253"/>
      <c r="BJ867" s="253"/>
      <c r="BK867" s="253"/>
      <c r="BL867" s="253"/>
      <c r="BM867" s="253"/>
      <c r="BN867" s="253"/>
      <c r="BO867" s="253"/>
      <c r="BP867" s="253"/>
      <c r="BQ867" s="253"/>
      <c r="BR867" s="253"/>
      <c r="BS867" s="253"/>
      <c r="BT867" s="253"/>
      <c r="BU867" s="253"/>
      <c r="BV867" s="253"/>
      <c r="BW867" s="253"/>
      <c r="BX867" s="253"/>
      <c r="BY867" s="253"/>
      <c r="BZ867" s="253"/>
      <c r="CA867" s="253"/>
      <c r="CB867" s="253"/>
      <c r="CC867" s="253"/>
      <c r="CD867" s="253"/>
      <c r="CE867" s="253"/>
      <c r="CF867" s="253"/>
      <c r="CG867" s="253"/>
      <c r="CH867" s="253"/>
      <c r="CI867" s="253"/>
      <c r="CJ867" s="253"/>
      <c r="CK867" s="253"/>
      <c r="CL867" s="253"/>
      <c r="CM867" s="253"/>
      <c r="CN867" s="253"/>
      <c r="CO867" s="253"/>
      <c r="CP867" s="253"/>
      <c r="CQ867" s="253"/>
      <c r="CR867" s="253"/>
      <c r="CS867" s="253"/>
      <c r="CT867" s="253"/>
      <c r="CU867" s="253"/>
      <c r="CV867" s="253"/>
      <c r="CW867" s="253"/>
      <c r="CX867" s="253"/>
      <c r="CY867" s="253"/>
      <c r="CZ867" s="253"/>
      <c r="DA867" s="253"/>
      <c r="DB867" s="253"/>
      <c r="DC867" s="253"/>
      <c r="DD867" s="253"/>
      <c r="DE867" s="253"/>
      <c r="DF867" s="253"/>
      <c r="DG867" s="253"/>
      <c r="DH867" s="253"/>
      <c r="DI867" s="253"/>
      <c r="DJ867" s="253"/>
      <c r="DK867" s="253"/>
      <c r="DL867" s="253"/>
      <c r="DM867" s="253"/>
      <c r="DN867" s="253"/>
      <c r="DO867" s="253"/>
      <c r="DP867" s="253"/>
      <c r="DQ867" s="253"/>
      <c r="DR867" s="253"/>
      <c r="DS867" s="253"/>
      <c r="DT867" s="253"/>
      <c r="DU867" s="253"/>
      <c r="DV867" s="253"/>
      <c r="DW867" s="253"/>
      <c r="DX867" s="253"/>
      <c r="DY867" s="253"/>
      <c r="DZ867" s="253"/>
      <c r="EA867" s="253"/>
      <c r="EB867" s="253"/>
      <c r="EC867" s="253"/>
      <c r="ED867" s="253"/>
      <c r="EE867" s="253"/>
      <c r="EF867" s="253"/>
      <c r="EG867" s="253"/>
      <c r="EH867" s="253"/>
      <c r="EI867" s="253"/>
      <c r="EJ867" s="253"/>
      <c r="EK867" s="253"/>
      <c r="EL867" s="253"/>
      <c r="EM867" s="253"/>
      <c r="EN867" s="253"/>
      <c r="EO867" s="253"/>
      <c r="EP867" s="253"/>
      <c r="EQ867" s="253"/>
      <c r="ER867" s="253"/>
      <c r="ES867" s="253"/>
      <c r="ET867" s="253"/>
      <c r="EU867" s="253"/>
      <c r="EV867" s="253"/>
      <c r="EW867" s="253"/>
      <c r="EX867" s="253"/>
      <c r="EY867" s="253"/>
      <c r="EZ867" s="253"/>
      <c r="FA867" s="253"/>
      <c r="FB867" s="253"/>
      <c r="FC867" s="253"/>
      <c r="FD867" s="253"/>
      <c r="FE867" s="253"/>
      <c r="FF867" s="253"/>
      <c r="FG867" s="253"/>
      <c r="FH867" s="253"/>
      <c r="FI867" s="253"/>
      <c r="FJ867" s="253"/>
      <c r="FK867" s="253"/>
      <c r="FL867" s="253"/>
      <c r="FM867" s="253"/>
      <c r="FN867" s="253"/>
      <c r="FO867" s="253"/>
      <c r="FP867" s="253"/>
      <c r="FQ867" s="253"/>
      <c r="FR867" s="253"/>
      <c r="FS867" s="253"/>
      <c r="FT867" s="253"/>
      <c r="FU867" s="253"/>
      <c r="FV867" s="253"/>
      <c r="FW867" s="253"/>
      <c r="FX867" s="253"/>
      <c r="FY867" s="253"/>
      <c r="FZ867" s="253"/>
      <c r="GA867" s="253"/>
      <c r="GB867" s="253"/>
      <c r="GC867" s="253"/>
      <c r="GD867" s="253"/>
      <c r="GE867" s="253"/>
      <c r="GF867" s="253"/>
      <c r="GG867" s="253"/>
      <c r="GH867" s="253"/>
      <c r="GI867" s="253"/>
      <c r="GJ867" s="253"/>
      <c r="GK867" s="253"/>
      <c r="GL867" s="253"/>
      <c r="GM867" s="253"/>
      <c r="GN867" s="253"/>
      <c r="GO867" s="253"/>
      <c r="GP867" s="253"/>
      <c r="GQ867" s="253"/>
      <c r="GR867" s="253"/>
      <c r="GS867" s="253"/>
      <c r="GT867" s="253"/>
      <c r="GU867" s="253"/>
      <c r="GV867" s="253"/>
      <c r="GW867" s="253"/>
      <c r="GX867" s="253"/>
      <c r="GY867" s="253"/>
      <c r="GZ867" s="253"/>
      <c r="HA867" s="253"/>
      <c r="HB867" s="253"/>
      <c r="HC867" s="253"/>
      <c r="HD867" s="253"/>
      <c r="HE867" s="253"/>
      <c r="HF867" s="253"/>
      <c r="HG867" s="253"/>
      <c r="HH867" s="253"/>
      <c r="HI867" s="253"/>
      <c r="HJ867" s="253"/>
      <c r="HK867" s="253"/>
      <c r="HL867" s="253"/>
      <c r="HM867" s="253"/>
      <c r="HN867" s="253"/>
      <c r="HO867" s="253"/>
      <c r="HP867" s="253"/>
      <c r="HQ867" s="253"/>
      <c r="HR867" s="253"/>
      <c r="HS867" s="253"/>
      <c r="HT867" s="253"/>
      <c r="HU867" s="253"/>
      <c r="HV867" s="253"/>
      <c r="HW867" s="253"/>
      <c r="HX867" s="253"/>
      <c r="HY867" s="253"/>
      <c r="HZ867" s="253"/>
      <c r="IA867" s="253"/>
      <c r="IB867" s="253"/>
      <c r="IC867" s="253"/>
      <c r="ID867" s="253"/>
      <c r="IE867" s="253"/>
      <c r="IF867" s="253"/>
      <c r="IG867" s="253"/>
      <c r="IH867" s="253"/>
      <c r="II867" s="253"/>
      <c r="IJ867" s="253"/>
      <c r="IK867" s="253"/>
      <c r="IL867" s="253"/>
      <c r="IM867" s="253"/>
      <c r="IN867" s="253"/>
      <c r="IO867" s="253"/>
      <c r="IP867" s="253"/>
      <c r="IQ867" s="253"/>
      <c r="IR867" s="253"/>
      <c r="IS867" s="253"/>
      <c r="IT867" s="253"/>
      <c r="IU867" s="253"/>
      <c r="IV867" s="253"/>
      <c r="IW867" s="253"/>
      <c r="IX867" s="253"/>
      <c r="IY867" s="253"/>
      <c r="IZ867" s="253"/>
      <c r="JA867" s="253"/>
      <c r="JB867" s="253"/>
      <c r="JC867" s="253"/>
      <c r="JD867" s="253"/>
      <c r="JE867" s="253"/>
      <c r="JF867" s="253"/>
      <c r="JG867" s="253"/>
      <c r="JH867" s="253"/>
      <c r="JI867" s="253"/>
      <c r="JJ867" s="253"/>
      <c r="JK867" s="253"/>
      <c r="JL867" s="253"/>
      <c r="JM867" s="253"/>
      <c r="JN867" s="253"/>
      <c r="JO867" s="253"/>
      <c r="JP867" s="253"/>
      <c r="JQ867" s="253"/>
      <c r="JR867" s="253"/>
      <c r="JS867" s="253"/>
      <c r="JT867" s="253"/>
      <c r="JU867" s="253"/>
    </row>
    <row r="868" spans="1:281" s="252" customFormat="1" ht="15" customHeight="1" x14ac:dyDescent="0.25">
      <c r="A868" s="253"/>
      <c r="B868" s="253"/>
      <c r="C868" s="253"/>
      <c r="D868" s="253"/>
      <c r="E868" s="253"/>
      <c r="F868" s="253"/>
      <c r="G868" s="253"/>
      <c r="H868" s="253"/>
      <c r="I868" s="253"/>
      <c r="J868" s="253"/>
      <c r="K868" s="253"/>
      <c r="L868" s="253"/>
      <c r="M868" s="253"/>
      <c r="N868" s="253"/>
      <c r="O868" s="253"/>
      <c r="P868" s="253"/>
      <c r="Q868" s="253"/>
      <c r="R868" s="253"/>
      <c r="S868" s="253"/>
      <c r="T868" s="253"/>
      <c r="U868" s="253" t="s">
        <v>1021</v>
      </c>
      <c r="V868" s="253"/>
      <c r="W868" s="253"/>
      <c r="X868" s="253"/>
      <c r="Y868" s="253"/>
      <c r="Z868" s="253"/>
      <c r="AA868" s="253"/>
      <c r="AB868" s="253"/>
      <c r="AC868" s="253" t="s">
        <v>320</v>
      </c>
      <c r="AD868" s="253"/>
      <c r="AE868" s="253"/>
      <c r="AF868" s="253"/>
      <c r="AG868" s="253"/>
      <c r="AH868" s="253"/>
      <c r="AI868" s="253"/>
      <c r="AJ868" s="253"/>
      <c r="AK868" s="253"/>
      <c r="AL868" s="253"/>
      <c r="AM868" s="253"/>
      <c r="AN868" s="253"/>
      <c r="AO868" s="253"/>
      <c r="AP868" s="253"/>
      <c r="AQ868" s="253"/>
      <c r="AR868" s="253"/>
      <c r="AS868" s="253"/>
      <c r="AT868" s="253"/>
      <c r="AU868" s="253"/>
      <c r="AV868" s="253"/>
      <c r="AW868" s="253"/>
      <c r="AX868" s="253"/>
      <c r="AY868" s="253"/>
      <c r="AZ868" s="253"/>
      <c r="BA868" s="253"/>
      <c r="BB868" s="253"/>
      <c r="BC868" s="253"/>
      <c r="BD868" s="253"/>
      <c r="BE868" s="253"/>
      <c r="BF868" s="253"/>
      <c r="BG868" s="253"/>
      <c r="BH868" s="253"/>
      <c r="BI868" s="253"/>
      <c r="BJ868" s="253"/>
      <c r="BK868" s="253"/>
      <c r="BL868" s="253"/>
      <c r="BM868" s="253"/>
      <c r="BN868" s="253"/>
      <c r="BO868" s="253"/>
      <c r="BP868" s="253"/>
      <c r="BQ868" s="253"/>
      <c r="BR868" s="253"/>
      <c r="BS868" s="253"/>
      <c r="BT868" s="253"/>
      <c r="BU868" s="253"/>
      <c r="BV868" s="253"/>
      <c r="BW868" s="253"/>
      <c r="BX868" s="253"/>
      <c r="BY868" s="253"/>
      <c r="BZ868" s="253"/>
      <c r="CA868" s="253"/>
      <c r="CB868" s="253"/>
      <c r="CC868" s="253"/>
      <c r="CD868" s="253"/>
      <c r="CE868" s="253"/>
      <c r="CF868" s="253"/>
      <c r="CG868" s="253"/>
      <c r="CH868" s="253"/>
      <c r="CI868" s="253"/>
      <c r="CJ868" s="253"/>
      <c r="CK868" s="253"/>
      <c r="CL868" s="253"/>
      <c r="CM868" s="253"/>
      <c r="CN868" s="253"/>
      <c r="CO868" s="253"/>
      <c r="CP868" s="253"/>
      <c r="CQ868" s="253"/>
      <c r="CR868" s="253"/>
      <c r="CS868" s="253"/>
      <c r="CT868" s="253"/>
      <c r="CU868" s="253"/>
      <c r="CV868" s="253"/>
      <c r="CW868" s="253"/>
      <c r="CX868" s="253"/>
      <c r="CY868" s="253"/>
      <c r="CZ868" s="253"/>
      <c r="DA868" s="253"/>
      <c r="DB868" s="253"/>
      <c r="DC868" s="253"/>
      <c r="DD868" s="253"/>
      <c r="DE868" s="253"/>
      <c r="DF868" s="253"/>
      <c r="DG868" s="253"/>
      <c r="DH868" s="253"/>
      <c r="DI868" s="253"/>
      <c r="DJ868" s="253"/>
      <c r="DK868" s="253"/>
      <c r="DL868" s="253"/>
      <c r="DM868" s="253"/>
      <c r="DN868" s="253"/>
      <c r="DO868" s="253"/>
      <c r="DP868" s="253"/>
      <c r="DQ868" s="253"/>
      <c r="DR868" s="253"/>
      <c r="DS868" s="253"/>
      <c r="DT868" s="253"/>
      <c r="DU868" s="253"/>
      <c r="DV868" s="253"/>
      <c r="DW868" s="253"/>
      <c r="DX868" s="253"/>
      <c r="DY868" s="253"/>
      <c r="DZ868" s="253"/>
      <c r="EA868" s="253"/>
      <c r="EB868" s="253"/>
      <c r="EC868" s="253"/>
      <c r="ED868" s="253"/>
      <c r="EE868" s="253"/>
      <c r="EF868" s="253"/>
      <c r="EG868" s="253"/>
      <c r="EH868" s="253"/>
      <c r="EI868" s="253"/>
      <c r="EJ868" s="253"/>
      <c r="EK868" s="253"/>
      <c r="EL868" s="253"/>
      <c r="EM868" s="253"/>
      <c r="EN868" s="253"/>
      <c r="EO868" s="253"/>
      <c r="EP868" s="253"/>
      <c r="EQ868" s="253"/>
      <c r="ER868" s="253"/>
      <c r="ES868" s="253"/>
      <c r="ET868" s="253"/>
      <c r="EU868" s="253"/>
      <c r="EV868" s="253"/>
      <c r="EW868" s="253"/>
      <c r="EX868" s="253"/>
      <c r="EY868" s="253"/>
      <c r="EZ868" s="253"/>
      <c r="FA868" s="253"/>
      <c r="FB868" s="253"/>
      <c r="FC868" s="253"/>
      <c r="FD868" s="253"/>
      <c r="FE868" s="253"/>
      <c r="FF868" s="253"/>
      <c r="FG868" s="253"/>
      <c r="FH868" s="253"/>
      <c r="FI868" s="253"/>
      <c r="FJ868" s="253"/>
      <c r="FK868" s="253"/>
      <c r="FL868" s="253"/>
      <c r="FM868" s="253"/>
      <c r="FN868" s="253"/>
      <c r="FO868" s="253"/>
      <c r="FP868" s="253"/>
      <c r="FQ868" s="253"/>
      <c r="FR868" s="253"/>
      <c r="FS868" s="253"/>
      <c r="FT868" s="253"/>
      <c r="FU868" s="253"/>
      <c r="FV868" s="253"/>
      <c r="FW868" s="253"/>
      <c r="FX868" s="253"/>
      <c r="FY868" s="253"/>
      <c r="FZ868" s="253"/>
      <c r="GA868" s="253"/>
      <c r="GB868" s="253"/>
      <c r="GC868" s="253"/>
      <c r="GD868" s="253"/>
      <c r="GE868" s="253"/>
      <c r="GF868" s="253"/>
      <c r="GG868" s="253"/>
      <c r="GH868" s="253"/>
      <c r="GI868" s="253"/>
      <c r="GJ868" s="253"/>
      <c r="GK868" s="253"/>
      <c r="GL868" s="253"/>
      <c r="GM868" s="253"/>
      <c r="GN868" s="253"/>
      <c r="GO868" s="253"/>
      <c r="GP868" s="253"/>
      <c r="GQ868" s="253"/>
      <c r="GR868" s="253"/>
      <c r="GS868" s="253"/>
      <c r="GT868" s="253"/>
      <c r="GU868" s="253"/>
      <c r="GV868" s="253"/>
      <c r="GW868" s="253"/>
      <c r="GX868" s="253"/>
      <c r="GY868" s="253"/>
      <c r="GZ868" s="253"/>
      <c r="HA868" s="253"/>
      <c r="HB868" s="253"/>
      <c r="HC868" s="253"/>
      <c r="HD868" s="253"/>
      <c r="HE868" s="253"/>
      <c r="HF868" s="253"/>
      <c r="HG868" s="253"/>
      <c r="HH868" s="253"/>
      <c r="HI868" s="253"/>
      <c r="HJ868" s="253"/>
      <c r="HK868" s="253"/>
      <c r="HL868" s="253"/>
      <c r="HM868" s="253"/>
      <c r="HN868" s="253"/>
      <c r="HO868" s="253"/>
      <c r="HP868" s="253"/>
      <c r="HQ868" s="253"/>
      <c r="HR868" s="253"/>
      <c r="HS868" s="253"/>
      <c r="HT868" s="253"/>
      <c r="HU868" s="253"/>
      <c r="HV868" s="253"/>
      <c r="HW868" s="253"/>
      <c r="HX868" s="253"/>
      <c r="HY868" s="253"/>
      <c r="HZ868" s="253"/>
      <c r="IA868" s="253"/>
      <c r="IB868" s="253"/>
      <c r="IC868" s="253"/>
      <c r="ID868" s="253"/>
      <c r="IE868" s="253"/>
      <c r="IF868" s="253"/>
      <c r="IG868" s="253"/>
      <c r="IH868" s="253"/>
      <c r="II868" s="253"/>
      <c r="IJ868" s="253"/>
      <c r="IK868" s="253"/>
      <c r="IL868" s="253"/>
      <c r="IM868" s="253"/>
      <c r="IN868" s="253"/>
      <c r="IO868" s="253"/>
      <c r="IP868" s="253"/>
      <c r="IQ868" s="253"/>
      <c r="IR868" s="253"/>
      <c r="IS868" s="253"/>
      <c r="IT868" s="253"/>
      <c r="IU868" s="253"/>
      <c r="IV868" s="253"/>
      <c r="IW868" s="253"/>
      <c r="IX868" s="253"/>
      <c r="IY868" s="253"/>
      <c r="IZ868" s="253"/>
      <c r="JA868" s="253"/>
      <c r="JB868" s="253"/>
      <c r="JC868" s="253"/>
      <c r="JD868" s="253"/>
      <c r="JE868" s="253"/>
      <c r="JF868" s="253"/>
      <c r="JG868" s="253"/>
      <c r="JH868" s="253"/>
      <c r="JI868" s="253"/>
      <c r="JJ868" s="253"/>
      <c r="JK868" s="253"/>
      <c r="JL868" s="253"/>
      <c r="JM868" s="253"/>
      <c r="JN868" s="253"/>
      <c r="JO868" s="253"/>
      <c r="JP868" s="253"/>
      <c r="JQ868" s="253"/>
      <c r="JR868" s="253"/>
      <c r="JS868" s="253"/>
      <c r="JT868" s="253"/>
      <c r="JU868" s="253"/>
    </row>
    <row r="869" spans="1:281" s="252" customFormat="1" ht="15" customHeight="1" x14ac:dyDescent="0.25">
      <c r="A869" s="253"/>
      <c r="B869" s="253"/>
      <c r="C869" s="253"/>
      <c r="D869" s="253"/>
      <c r="E869" s="253"/>
      <c r="F869" s="253"/>
      <c r="G869" s="253"/>
      <c r="H869" s="253"/>
      <c r="I869" s="253"/>
      <c r="J869" s="253"/>
      <c r="K869" s="253"/>
      <c r="L869" s="253"/>
      <c r="M869" s="253"/>
      <c r="N869" s="253"/>
      <c r="O869" s="253"/>
      <c r="P869" s="253"/>
      <c r="Q869" s="253"/>
      <c r="R869" s="253"/>
      <c r="S869" s="253"/>
      <c r="T869" s="253"/>
      <c r="U869" s="253" t="s">
        <v>1022</v>
      </c>
      <c r="V869" s="253"/>
      <c r="W869" s="253"/>
      <c r="X869" s="253"/>
      <c r="Y869" s="253"/>
      <c r="Z869" s="253"/>
      <c r="AA869" s="253"/>
      <c r="AB869" s="253"/>
      <c r="AC869" s="253" t="s">
        <v>320</v>
      </c>
      <c r="AD869" s="253"/>
      <c r="AE869" s="253"/>
      <c r="AF869" s="253"/>
      <c r="AG869" s="253"/>
      <c r="AH869" s="253"/>
      <c r="AI869" s="253"/>
      <c r="AJ869" s="253"/>
      <c r="AK869" s="253"/>
      <c r="AL869" s="253"/>
      <c r="AM869" s="253"/>
      <c r="AN869" s="253"/>
      <c r="AO869" s="253"/>
      <c r="AP869" s="253"/>
      <c r="AQ869" s="253"/>
      <c r="AR869" s="253"/>
      <c r="AS869" s="253"/>
      <c r="AT869" s="253"/>
      <c r="AU869" s="253"/>
      <c r="AV869" s="253"/>
      <c r="AW869" s="253"/>
      <c r="AX869" s="253"/>
      <c r="AY869" s="253"/>
      <c r="AZ869" s="253"/>
      <c r="BA869" s="253"/>
      <c r="BB869" s="253"/>
      <c r="BC869" s="253"/>
      <c r="BD869" s="253"/>
      <c r="BE869" s="253"/>
      <c r="BF869" s="253"/>
      <c r="BG869" s="253"/>
      <c r="BH869" s="253"/>
      <c r="BI869" s="253"/>
      <c r="BJ869" s="253"/>
      <c r="BK869" s="253"/>
      <c r="BL869" s="253"/>
      <c r="BM869" s="253"/>
      <c r="BN869" s="253"/>
      <c r="BO869" s="253"/>
      <c r="BP869" s="253"/>
      <c r="BQ869" s="253"/>
      <c r="BR869" s="253"/>
      <c r="BS869" s="253"/>
      <c r="BT869" s="253"/>
      <c r="BU869" s="253"/>
      <c r="BV869" s="253"/>
      <c r="BW869" s="253"/>
      <c r="BX869" s="253"/>
      <c r="BY869" s="253"/>
      <c r="BZ869" s="253"/>
      <c r="CA869" s="253"/>
      <c r="CB869" s="253"/>
      <c r="CC869" s="253"/>
      <c r="CD869" s="253"/>
      <c r="CE869" s="253"/>
      <c r="CF869" s="253"/>
      <c r="CG869" s="253"/>
      <c r="CH869" s="253"/>
      <c r="CI869" s="253"/>
      <c r="CJ869" s="253"/>
      <c r="CK869" s="253"/>
      <c r="CL869" s="253"/>
      <c r="CM869" s="253"/>
      <c r="CN869" s="253"/>
      <c r="CO869" s="253"/>
      <c r="CP869" s="253"/>
      <c r="CQ869" s="253"/>
      <c r="CR869" s="253"/>
      <c r="CS869" s="253"/>
      <c r="CT869" s="253"/>
      <c r="CU869" s="253"/>
      <c r="CV869" s="253"/>
      <c r="CW869" s="253"/>
      <c r="CX869" s="253"/>
      <c r="CY869" s="253"/>
      <c r="CZ869" s="253"/>
      <c r="DA869" s="253"/>
      <c r="DB869" s="253"/>
      <c r="DC869" s="253"/>
      <c r="DD869" s="253"/>
      <c r="DE869" s="253"/>
      <c r="DF869" s="253"/>
      <c r="DG869" s="253"/>
      <c r="DH869" s="253"/>
      <c r="DI869" s="253"/>
      <c r="DJ869" s="253"/>
      <c r="DK869" s="253"/>
      <c r="DL869" s="253"/>
      <c r="DM869" s="253"/>
      <c r="DN869" s="253"/>
      <c r="DO869" s="253"/>
      <c r="DP869" s="253"/>
      <c r="DQ869" s="253"/>
      <c r="DR869" s="253"/>
      <c r="DS869" s="253"/>
      <c r="DT869" s="253"/>
      <c r="DU869" s="253"/>
      <c r="DV869" s="253"/>
      <c r="DW869" s="253"/>
      <c r="DX869" s="253"/>
      <c r="DY869" s="253"/>
      <c r="DZ869" s="253"/>
      <c r="EA869" s="253"/>
      <c r="EB869" s="253"/>
      <c r="EC869" s="253"/>
      <c r="ED869" s="253"/>
      <c r="EE869" s="253"/>
      <c r="EF869" s="253"/>
      <c r="EG869" s="253"/>
      <c r="EH869" s="253"/>
      <c r="EI869" s="253"/>
      <c r="EJ869" s="253"/>
      <c r="EK869" s="253"/>
      <c r="EL869" s="253"/>
      <c r="EM869" s="253"/>
      <c r="EN869" s="253"/>
      <c r="EO869" s="253"/>
      <c r="EP869" s="253"/>
      <c r="EQ869" s="253"/>
      <c r="ER869" s="253"/>
      <c r="ES869" s="253"/>
      <c r="ET869" s="253"/>
      <c r="EU869" s="253"/>
      <c r="EV869" s="253"/>
      <c r="EW869" s="253"/>
      <c r="EX869" s="253"/>
      <c r="EY869" s="253"/>
      <c r="EZ869" s="253"/>
      <c r="FA869" s="253"/>
      <c r="FB869" s="253"/>
      <c r="FC869" s="253"/>
      <c r="FD869" s="253"/>
      <c r="FE869" s="253"/>
      <c r="FF869" s="253"/>
      <c r="FG869" s="253"/>
      <c r="FH869" s="253"/>
      <c r="FI869" s="253"/>
      <c r="FJ869" s="253"/>
      <c r="FK869" s="253"/>
      <c r="FL869" s="253"/>
      <c r="FM869" s="253"/>
      <c r="FN869" s="253"/>
      <c r="FO869" s="253"/>
      <c r="FP869" s="253"/>
      <c r="FQ869" s="253"/>
      <c r="FR869" s="253"/>
      <c r="FS869" s="253"/>
      <c r="FT869" s="253"/>
      <c r="FU869" s="253"/>
      <c r="FV869" s="253"/>
      <c r="FW869" s="253"/>
      <c r="FX869" s="253"/>
      <c r="FY869" s="253"/>
      <c r="FZ869" s="253"/>
      <c r="GA869" s="253"/>
      <c r="GB869" s="253"/>
      <c r="GC869" s="253"/>
      <c r="GD869" s="253"/>
      <c r="GE869" s="253"/>
      <c r="GF869" s="253"/>
      <c r="GG869" s="253"/>
      <c r="GH869" s="253"/>
      <c r="GI869" s="253"/>
      <c r="GJ869" s="253"/>
      <c r="GK869" s="253"/>
      <c r="GL869" s="253"/>
      <c r="GM869" s="253"/>
      <c r="GN869" s="253"/>
      <c r="GO869" s="253"/>
      <c r="GP869" s="253"/>
      <c r="GQ869" s="253"/>
      <c r="GR869" s="253"/>
      <c r="GS869" s="253"/>
      <c r="GT869" s="253"/>
      <c r="GU869" s="253"/>
      <c r="GV869" s="253"/>
      <c r="GW869" s="253"/>
      <c r="GX869" s="253"/>
      <c r="GY869" s="253"/>
      <c r="GZ869" s="253"/>
      <c r="HA869" s="253"/>
      <c r="HB869" s="253"/>
      <c r="HC869" s="253"/>
      <c r="HD869" s="253"/>
      <c r="HE869" s="253"/>
      <c r="HF869" s="253"/>
      <c r="HG869" s="253"/>
      <c r="HH869" s="253"/>
      <c r="HI869" s="253"/>
      <c r="HJ869" s="253"/>
      <c r="HK869" s="253"/>
      <c r="HL869" s="253"/>
      <c r="HM869" s="253"/>
      <c r="HN869" s="253"/>
      <c r="HO869" s="253"/>
      <c r="HP869" s="253"/>
      <c r="HQ869" s="253"/>
      <c r="HR869" s="253"/>
      <c r="HS869" s="253"/>
      <c r="HT869" s="253"/>
      <c r="HU869" s="253"/>
      <c r="HV869" s="253"/>
      <c r="HW869" s="253"/>
      <c r="HX869" s="253"/>
      <c r="HY869" s="253"/>
      <c r="HZ869" s="253"/>
      <c r="IA869" s="253"/>
      <c r="IB869" s="253"/>
      <c r="IC869" s="253"/>
      <c r="ID869" s="253"/>
      <c r="IE869" s="253"/>
      <c r="IF869" s="253"/>
      <c r="IG869" s="253"/>
      <c r="IH869" s="253"/>
      <c r="II869" s="253"/>
      <c r="IJ869" s="253"/>
      <c r="IK869" s="253"/>
      <c r="IL869" s="253"/>
      <c r="IM869" s="253"/>
      <c r="IN869" s="253"/>
      <c r="IO869" s="253"/>
      <c r="IP869" s="253"/>
      <c r="IQ869" s="253"/>
      <c r="IR869" s="253"/>
      <c r="IS869" s="253"/>
      <c r="IT869" s="253"/>
      <c r="IU869" s="253"/>
      <c r="IV869" s="253"/>
      <c r="IW869" s="253"/>
      <c r="IX869" s="253"/>
      <c r="IY869" s="253"/>
      <c r="IZ869" s="253"/>
      <c r="JA869" s="253"/>
      <c r="JB869" s="253"/>
      <c r="JC869" s="253"/>
      <c r="JD869" s="253"/>
      <c r="JE869" s="253"/>
      <c r="JF869" s="253"/>
      <c r="JG869" s="253"/>
      <c r="JH869" s="253"/>
      <c r="JI869" s="253"/>
      <c r="JJ869" s="253"/>
      <c r="JK869" s="253"/>
      <c r="JL869" s="253"/>
      <c r="JM869" s="253"/>
      <c r="JN869" s="253"/>
      <c r="JO869" s="253"/>
      <c r="JP869" s="253"/>
      <c r="JQ869" s="253"/>
      <c r="JR869" s="253"/>
      <c r="JS869" s="253"/>
      <c r="JT869" s="253"/>
      <c r="JU869" s="253"/>
    </row>
    <row r="870" spans="1:281" s="252" customFormat="1" ht="15" customHeight="1" x14ac:dyDescent="0.25">
      <c r="A870" s="253"/>
      <c r="B870" s="253"/>
      <c r="C870" s="253"/>
      <c r="D870" s="253"/>
      <c r="E870" s="253"/>
      <c r="F870" s="253"/>
      <c r="G870" s="253"/>
      <c r="H870" s="253"/>
      <c r="I870" s="253"/>
      <c r="J870" s="253"/>
      <c r="K870" s="253"/>
      <c r="L870" s="253"/>
      <c r="M870" s="253"/>
      <c r="N870" s="253"/>
      <c r="O870" s="253"/>
      <c r="P870" s="253"/>
      <c r="Q870" s="253"/>
      <c r="R870" s="253"/>
      <c r="S870" s="253"/>
      <c r="T870" s="253"/>
      <c r="U870" s="253" t="s">
        <v>1023</v>
      </c>
      <c r="V870" s="253"/>
      <c r="W870" s="253"/>
      <c r="X870" s="253"/>
      <c r="Y870" s="253"/>
      <c r="Z870" s="253"/>
      <c r="AA870" s="253"/>
      <c r="AB870" s="253"/>
      <c r="AC870" s="253" t="s">
        <v>323</v>
      </c>
      <c r="AD870" s="253"/>
      <c r="AE870" s="253"/>
      <c r="AF870" s="253"/>
      <c r="AG870" s="253"/>
      <c r="AH870" s="253"/>
      <c r="AI870" s="253"/>
      <c r="AJ870" s="253"/>
      <c r="AK870" s="253"/>
      <c r="AL870" s="253"/>
      <c r="AM870" s="253"/>
      <c r="AN870" s="253"/>
      <c r="AO870" s="253"/>
      <c r="AP870" s="253"/>
      <c r="AQ870" s="253"/>
      <c r="AR870" s="253"/>
      <c r="AS870" s="253"/>
      <c r="AT870" s="253"/>
      <c r="AU870" s="253"/>
      <c r="AV870" s="253"/>
      <c r="AW870" s="253"/>
      <c r="AX870" s="253"/>
      <c r="AY870" s="253"/>
      <c r="AZ870" s="253"/>
      <c r="BA870" s="253"/>
      <c r="BB870" s="253"/>
      <c r="BC870" s="253"/>
      <c r="BD870" s="253"/>
      <c r="BE870" s="253"/>
      <c r="BF870" s="253"/>
      <c r="BG870" s="253"/>
      <c r="BH870" s="253"/>
      <c r="BI870" s="253"/>
      <c r="BJ870" s="253"/>
      <c r="BK870" s="253"/>
      <c r="BL870" s="253"/>
      <c r="BM870" s="253"/>
      <c r="BN870" s="253"/>
      <c r="BO870" s="253"/>
      <c r="BP870" s="253"/>
      <c r="BQ870" s="253"/>
      <c r="BR870" s="253"/>
      <c r="BS870" s="253"/>
      <c r="BT870" s="253"/>
      <c r="BU870" s="253"/>
      <c r="BV870" s="253"/>
      <c r="BW870" s="253"/>
      <c r="BX870" s="253"/>
      <c r="BY870" s="253"/>
      <c r="BZ870" s="253"/>
      <c r="CA870" s="253"/>
      <c r="CB870" s="253"/>
      <c r="CC870" s="253"/>
      <c r="CD870" s="253"/>
      <c r="CE870" s="253"/>
      <c r="CF870" s="253"/>
      <c r="CG870" s="253"/>
      <c r="CH870" s="253"/>
      <c r="CI870" s="253"/>
      <c r="CJ870" s="253"/>
      <c r="CK870" s="253"/>
      <c r="CL870" s="253"/>
      <c r="CM870" s="253"/>
      <c r="CN870" s="253"/>
      <c r="CO870" s="253"/>
      <c r="CP870" s="253"/>
      <c r="CQ870" s="253"/>
      <c r="CR870" s="253"/>
      <c r="CS870" s="253"/>
      <c r="CT870" s="253"/>
      <c r="CU870" s="253"/>
      <c r="CV870" s="253"/>
      <c r="CW870" s="253"/>
      <c r="CX870" s="253"/>
      <c r="CY870" s="253"/>
      <c r="CZ870" s="253"/>
      <c r="DA870" s="253"/>
      <c r="DB870" s="253"/>
      <c r="DC870" s="253"/>
      <c r="DD870" s="253"/>
      <c r="DE870" s="253"/>
      <c r="DF870" s="253"/>
      <c r="DG870" s="253"/>
      <c r="DH870" s="253"/>
      <c r="DI870" s="253"/>
      <c r="DJ870" s="253"/>
      <c r="DK870" s="253"/>
      <c r="DL870" s="253"/>
      <c r="DM870" s="253"/>
      <c r="DN870" s="253"/>
      <c r="DO870" s="253"/>
      <c r="DP870" s="253"/>
      <c r="DQ870" s="253"/>
      <c r="DR870" s="253"/>
      <c r="DS870" s="253"/>
      <c r="DT870" s="253"/>
      <c r="DU870" s="253"/>
      <c r="DV870" s="253"/>
      <c r="DW870" s="253"/>
      <c r="DX870" s="253"/>
      <c r="DY870" s="253"/>
      <c r="DZ870" s="253"/>
      <c r="EA870" s="253"/>
      <c r="EB870" s="253"/>
      <c r="EC870" s="253"/>
      <c r="ED870" s="253"/>
      <c r="EE870" s="253"/>
      <c r="EF870" s="253"/>
      <c r="EG870" s="253"/>
      <c r="EH870" s="253"/>
      <c r="EI870" s="253"/>
      <c r="EJ870" s="253"/>
      <c r="EK870" s="253"/>
      <c r="EL870" s="253"/>
      <c r="EM870" s="253"/>
      <c r="EN870" s="253"/>
      <c r="EO870" s="253"/>
      <c r="EP870" s="253"/>
      <c r="EQ870" s="253"/>
      <c r="ER870" s="253"/>
      <c r="ES870" s="253"/>
      <c r="ET870" s="253"/>
      <c r="EU870" s="253"/>
      <c r="EV870" s="253"/>
      <c r="EW870" s="253"/>
      <c r="EX870" s="253"/>
      <c r="EY870" s="253"/>
      <c r="EZ870" s="253"/>
      <c r="FA870" s="253"/>
      <c r="FB870" s="253"/>
      <c r="FC870" s="253"/>
      <c r="FD870" s="253"/>
      <c r="FE870" s="253"/>
      <c r="FF870" s="253"/>
      <c r="FG870" s="253"/>
      <c r="FH870" s="253"/>
      <c r="FI870" s="253"/>
      <c r="FJ870" s="253"/>
      <c r="FK870" s="253"/>
      <c r="FL870" s="253"/>
      <c r="FM870" s="253"/>
      <c r="FN870" s="253"/>
      <c r="FO870" s="253"/>
      <c r="FP870" s="253"/>
      <c r="FQ870" s="253"/>
      <c r="FR870" s="253"/>
      <c r="FS870" s="253"/>
      <c r="FT870" s="253"/>
      <c r="FU870" s="253"/>
      <c r="FV870" s="253"/>
      <c r="FW870" s="253"/>
      <c r="FX870" s="253"/>
      <c r="FY870" s="253"/>
      <c r="FZ870" s="253"/>
      <c r="GA870" s="253"/>
      <c r="GB870" s="253"/>
      <c r="GC870" s="253"/>
      <c r="GD870" s="253"/>
      <c r="GE870" s="253"/>
      <c r="GF870" s="253"/>
      <c r="GG870" s="253"/>
      <c r="GH870" s="253"/>
      <c r="GI870" s="253"/>
      <c r="GJ870" s="253"/>
      <c r="GK870" s="253"/>
      <c r="GL870" s="253"/>
      <c r="GM870" s="253"/>
      <c r="GN870" s="253"/>
      <c r="GO870" s="253"/>
      <c r="GP870" s="253"/>
      <c r="GQ870" s="253"/>
      <c r="GR870" s="253"/>
      <c r="GS870" s="253"/>
      <c r="GT870" s="253"/>
      <c r="GU870" s="253"/>
      <c r="GV870" s="253"/>
      <c r="GW870" s="253"/>
      <c r="GX870" s="253"/>
      <c r="GY870" s="253"/>
      <c r="GZ870" s="253"/>
      <c r="HA870" s="253"/>
      <c r="HB870" s="253"/>
      <c r="HC870" s="253"/>
      <c r="HD870" s="253"/>
      <c r="HE870" s="253"/>
      <c r="HF870" s="253"/>
      <c r="HG870" s="253"/>
      <c r="HH870" s="253"/>
      <c r="HI870" s="253"/>
      <c r="HJ870" s="253"/>
      <c r="HK870" s="253"/>
      <c r="HL870" s="253"/>
      <c r="HM870" s="253"/>
      <c r="HN870" s="253"/>
      <c r="HO870" s="253"/>
      <c r="HP870" s="253"/>
      <c r="HQ870" s="253"/>
      <c r="HR870" s="253"/>
      <c r="HS870" s="253"/>
      <c r="HT870" s="253"/>
      <c r="HU870" s="253"/>
      <c r="HV870" s="253"/>
      <c r="HW870" s="253"/>
      <c r="HX870" s="253"/>
      <c r="HY870" s="253"/>
      <c r="HZ870" s="253"/>
      <c r="IA870" s="253"/>
      <c r="IB870" s="253"/>
      <c r="IC870" s="253"/>
      <c r="ID870" s="253"/>
      <c r="IE870" s="253"/>
      <c r="IF870" s="253"/>
      <c r="IG870" s="253"/>
      <c r="IH870" s="253"/>
      <c r="II870" s="253"/>
      <c r="IJ870" s="253"/>
      <c r="IK870" s="253"/>
      <c r="IL870" s="253"/>
      <c r="IM870" s="253"/>
      <c r="IN870" s="253"/>
      <c r="IO870" s="253"/>
      <c r="IP870" s="253"/>
      <c r="IQ870" s="253"/>
      <c r="IR870" s="253"/>
      <c r="IS870" s="253"/>
      <c r="IT870" s="253"/>
      <c r="IU870" s="253"/>
      <c r="IV870" s="253"/>
      <c r="IW870" s="253"/>
      <c r="IX870" s="253"/>
      <c r="IY870" s="253"/>
      <c r="IZ870" s="253"/>
      <c r="JA870" s="253"/>
      <c r="JB870" s="253"/>
      <c r="JC870" s="253"/>
      <c r="JD870" s="253"/>
      <c r="JE870" s="253"/>
      <c r="JF870" s="253"/>
      <c r="JG870" s="253"/>
      <c r="JH870" s="253"/>
      <c r="JI870" s="253"/>
      <c r="JJ870" s="253"/>
      <c r="JK870" s="253"/>
      <c r="JL870" s="253"/>
      <c r="JM870" s="253"/>
      <c r="JN870" s="253"/>
      <c r="JO870" s="253"/>
      <c r="JP870" s="253"/>
      <c r="JQ870" s="253"/>
      <c r="JR870" s="253"/>
      <c r="JS870" s="253"/>
      <c r="JT870" s="253"/>
      <c r="JU870" s="253"/>
    </row>
    <row r="871" spans="1:281" s="252" customFormat="1" ht="15" customHeight="1" x14ac:dyDescent="0.25">
      <c r="A871" s="253"/>
      <c r="B871" s="253"/>
      <c r="C871" s="253"/>
      <c r="D871" s="253"/>
      <c r="E871" s="253"/>
      <c r="F871" s="253"/>
      <c r="G871" s="253"/>
      <c r="H871" s="253"/>
      <c r="I871" s="253"/>
      <c r="J871" s="253"/>
      <c r="K871" s="253"/>
      <c r="L871" s="253"/>
      <c r="M871" s="253"/>
      <c r="N871" s="253"/>
      <c r="O871" s="253"/>
      <c r="P871" s="253"/>
      <c r="Q871" s="253"/>
      <c r="R871" s="253"/>
      <c r="S871" s="253"/>
      <c r="T871" s="253"/>
      <c r="U871" s="253" t="s">
        <v>1024</v>
      </c>
      <c r="V871" s="253"/>
      <c r="W871" s="253"/>
      <c r="X871" s="253"/>
      <c r="Y871" s="253"/>
      <c r="Z871" s="253"/>
      <c r="AA871" s="253"/>
      <c r="AB871" s="253"/>
      <c r="AC871" s="253" t="s">
        <v>323</v>
      </c>
      <c r="AD871" s="253"/>
      <c r="AE871" s="253"/>
      <c r="AF871" s="253"/>
      <c r="AG871" s="253"/>
      <c r="AH871" s="253"/>
      <c r="AI871" s="253"/>
      <c r="AJ871" s="253"/>
      <c r="AK871" s="253"/>
      <c r="AL871" s="253"/>
      <c r="AM871" s="253"/>
      <c r="AN871" s="253"/>
      <c r="AO871" s="253"/>
      <c r="AP871" s="253"/>
      <c r="AQ871" s="253"/>
      <c r="AR871" s="253"/>
      <c r="AS871" s="253"/>
      <c r="AT871" s="253"/>
      <c r="AU871" s="253"/>
      <c r="AV871" s="253"/>
      <c r="AW871" s="253"/>
      <c r="AX871" s="253"/>
      <c r="AY871" s="253"/>
      <c r="AZ871" s="253"/>
      <c r="BA871" s="253"/>
      <c r="BB871" s="253"/>
      <c r="BC871" s="253"/>
      <c r="BD871" s="253"/>
      <c r="BE871" s="253"/>
      <c r="BF871" s="253"/>
      <c r="BG871" s="253"/>
      <c r="BH871" s="253"/>
      <c r="BI871" s="253"/>
      <c r="BJ871" s="253"/>
      <c r="BK871" s="253"/>
      <c r="BL871" s="253"/>
      <c r="BM871" s="253"/>
      <c r="BN871" s="253"/>
      <c r="BO871" s="253"/>
      <c r="BP871" s="253"/>
      <c r="BQ871" s="253"/>
      <c r="BR871" s="253"/>
      <c r="BS871" s="253"/>
      <c r="BT871" s="253"/>
      <c r="BU871" s="253"/>
      <c r="BV871" s="253"/>
      <c r="BW871" s="253"/>
      <c r="BX871" s="253"/>
      <c r="BY871" s="253"/>
      <c r="BZ871" s="253"/>
      <c r="CA871" s="253"/>
      <c r="CB871" s="253"/>
      <c r="CC871" s="253"/>
      <c r="CD871" s="253"/>
      <c r="CE871" s="253"/>
      <c r="CF871" s="253"/>
      <c r="CG871" s="253"/>
      <c r="CH871" s="253"/>
      <c r="CI871" s="253"/>
      <c r="CJ871" s="253"/>
      <c r="CK871" s="253"/>
      <c r="CL871" s="253"/>
      <c r="CM871" s="253"/>
      <c r="CN871" s="253"/>
      <c r="CO871" s="253"/>
      <c r="CP871" s="253"/>
      <c r="CQ871" s="253"/>
      <c r="CR871" s="253"/>
      <c r="CS871" s="253"/>
      <c r="CT871" s="253"/>
      <c r="CU871" s="253"/>
      <c r="CV871" s="253"/>
      <c r="CW871" s="253"/>
      <c r="CX871" s="253"/>
      <c r="CY871" s="253"/>
      <c r="CZ871" s="253"/>
      <c r="DA871" s="253"/>
      <c r="DB871" s="253"/>
      <c r="DC871" s="253"/>
      <c r="DD871" s="253"/>
      <c r="DE871" s="253"/>
      <c r="DF871" s="253"/>
      <c r="DG871" s="253"/>
      <c r="DH871" s="253"/>
      <c r="DI871" s="253"/>
      <c r="DJ871" s="253"/>
      <c r="DK871" s="253"/>
      <c r="DL871" s="253"/>
      <c r="DM871" s="253"/>
      <c r="DN871" s="253"/>
      <c r="DO871" s="253"/>
      <c r="DP871" s="253"/>
      <c r="DQ871" s="253"/>
      <c r="DR871" s="253"/>
      <c r="DS871" s="253"/>
      <c r="DT871" s="253"/>
      <c r="DU871" s="253"/>
      <c r="DV871" s="253"/>
      <c r="DW871" s="253"/>
      <c r="DX871" s="253"/>
      <c r="DY871" s="253"/>
      <c r="DZ871" s="253"/>
      <c r="EA871" s="253"/>
      <c r="EB871" s="253"/>
      <c r="EC871" s="253"/>
      <c r="ED871" s="253"/>
      <c r="EE871" s="253"/>
      <c r="EF871" s="253"/>
      <c r="EG871" s="253"/>
      <c r="EH871" s="253"/>
      <c r="EI871" s="253"/>
      <c r="EJ871" s="253"/>
      <c r="EK871" s="253"/>
      <c r="EL871" s="253"/>
      <c r="EM871" s="253"/>
      <c r="EN871" s="253"/>
      <c r="EO871" s="253"/>
      <c r="EP871" s="253"/>
      <c r="EQ871" s="253"/>
      <c r="ER871" s="253"/>
      <c r="ES871" s="253"/>
      <c r="ET871" s="253"/>
      <c r="EU871" s="253"/>
      <c r="EV871" s="253"/>
      <c r="EW871" s="253"/>
      <c r="EX871" s="253"/>
      <c r="EY871" s="253"/>
      <c r="EZ871" s="253"/>
      <c r="FA871" s="253"/>
      <c r="FB871" s="253"/>
      <c r="FC871" s="253"/>
      <c r="FD871" s="253"/>
      <c r="FE871" s="253"/>
      <c r="FF871" s="253"/>
      <c r="FG871" s="253"/>
      <c r="FH871" s="253"/>
      <c r="FI871" s="253"/>
      <c r="FJ871" s="253"/>
      <c r="FK871" s="253"/>
      <c r="FL871" s="253"/>
      <c r="FM871" s="253"/>
      <c r="FN871" s="253"/>
      <c r="FO871" s="253"/>
      <c r="FP871" s="253"/>
      <c r="FQ871" s="253"/>
      <c r="FR871" s="253"/>
      <c r="FS871" s="253"/>
      <c r="FT871" s="253"/>
      <c r="FU871" s="253"/>
      <c r="FV871" s="253"/>
      <c r="FW871" s="253"/>
      <c r="FX871" s="253"/>
      <c r="FY871" s="253"/>
      <c r="FZ871" s="253"/>
      <c r="GA871" s="253"/>
      <c r="GB871" s="253"/>
      <c r="GC871" s="253"/>
      <c r="GD871" s="253"/>
      <c r="GE871" s="253"/>
      <c r="GF871" s="253"/>
      <c r="GG871" s="253"/>
      <c r="GH871" s="253"/>
      <c r="GI871" s="253"/>
      <c r="GJ871" s="253"/>
      <c r="GK871" s="253"/>
      <c r="GL871" s="253"/>
      <c r="GM871" s="253"/>
      <c r="GN871" s="253"/>
      <c r="GO871" s="253"/>
      <c r="GP871" s="253"/>
      <c r="GQ871" s="253"/>
      <c r="GR871" s="253"/>
      <c r="GS871" s="253"/>
      <c r="GT871" s="253"/>
      <c r="GU871" s="253"/>
      <c r="GV871" s="253"/>
      <c r="GW871" s="253"/>
      <c r="GX871" s="253"/>
      <c r="GY871" s="253"/>
      <c r="GZ871" s="253"/>
      <c r="HA871" s="253"/>
      <c r="HB871" s="253"/>
      <c r="HC871" s="253"/>
      <c r="HD871" s="253"/>
      <c r="HE871" s="253"/>
      <c r="HF871" s="253"/>
      <c r="HG871" s="253"/>
      <c r="HH871" s="253"/>
      <c r="HI871" s="253"/>
      <c r="HJ871" s="253"/>
      <c r="HK871" s="253"/>
      <c r="HL871" s="253"/>
      <c r="HM871" s="253"/>
      <c r="HN871" s="253"/>
      <c r="HO871" s="253"/>
      <c r="HP871" s="253"/>
      <c r="HQ871" s="253"/>
      <c r="HR871" s="253"/>
      <c r="HS871" s="253"/>
      <c r="HT871" s="253"/>
      <c r="HU871" s="253"/>
      <c r="HV871" s="253"/>
      <c r="HW871" s="253"/>
      <c r="HX871" s="253"/>
      <c r="HY871" s="253"/>
      <c r="HZ871" s="253"/>
      <c r="IA871" s="253"/>
      <c r="IB871" s="253"/>
      <c r="IC871" s="253"/>
      <c r="ID871" s="253"/>
      <c r="IE871" s="253"/>
      <c r="IF871" s="253"/>
      <c r="IG871" s="253"/>
      <c r="IH871" s="253"/>
      <c r="II871" s="253"/>
      <c r="IJ871" s="253"/>
      <c r="IK871" s="253"/>
      <c r="IL871" s="253"/>
      <c r="IM871" s="253"/>
      <c r="IN871" s="253"/>
      <c r="IO871" s="253"/>
      <c r="IP871" s="253"/>
      <c r="IQ871" s="253"/>
      <c r="IR871" s="253"/>
      <c r="IS871" s="253"/>
      <c r="IT871" s="253"/>
      <c r="IU871" s="253"/>
      <c r="IV871" s="253"/>
      <c r="IW871" s="253"/>
      <c r="IX871" s="253"/>
      <c r="IY871" s="253"/>
      <c r="IZ871" s="253"/>
      <c r="JA871" s="253"/>
      <c r="JB871" s="253"/>
      <c r="JC871" s="253"/>
      <c r="JD871" s="253"/>
      <c r="JE871" s="253"/>
      <c r="JF871" s="253"/>
      <c r="JG871" s="253"/>
      <c r="JH871" s="253"/>
      <c r="JI871" s="253"/>
      <c r="JJ871" s="253"/>
      <c r="JK871" s="253"/>
      <c r="JL871" s="253"/>
      <c r="JM871" s="253"/>
      <c r="JN871" s="253"/>
      <c r="JO871" s="253"/>
      <c r="JP871" s="253"/>
      <c r="JQ871" s="253"/>
      <c r="JR871" s="253"/>
      <c r="JS871" s="253"/>
      <c r="JT871" s="253"/>
      <c r="JU871" s="253"/>
    </row>
    <row r="872" spans="1:281" s="252" customFormat="1" ht="15" customHeight="1" x14ac:dyDescent="0.25">
      <c r="A872" s="253"/>
      <c r="B872" s="253"/>
      <c r="C872" s="253"/>
      <c r="D872" s="253"/>
      <c r="E872" s="253"/>
      <c r="F872" s="253"/>
      <c r="G872" s="253"/>
      <c r="H872" s="253"/>
      <c r="I872" s="253"/>
      <c r="J872" s="253"/>
      <c r="K872" s="253"/>
      <c r="L872" s="253"/>
      <c r="M872" s="253"/>
      <c r="N872" s="253"/>
      <c r="O872" s="253"/>
      <c r="P872" s="253"/>
      <c r="Q872" s="253"/>
      <c r="R872" s="253"/>
      <c r="S872" s="253"/>
      <c r="T872" s="253"/>
      <c r="U872" s="253" t="s">
        <v>1025</v>
      </c>
      <c r="V872" s="253"/>
      <c r="W872" s="253"/>
      <c r="X872" s="253"/>
      <c r="Y872" s="253"/>
      <c r="Z872" s="253"/>
      <c r="AA872" s="253"/>
      <c r="AB872" s="253"/>
      <c r="AC872" s="253" t="s">
        <v>373</v>
      </c>
      <c r="AD872" s="253"/>
      <c r="AE872" s="253"/>
      <c r="AF872" s="253"/>
      <c r="AG872" s="253"/>
      <c r="AH872" s="253"/>
      <c r="AI872" s="253"/>
      <c r="AJ872" s="253"/>
      <c r="AK872" s="253"/>
      <c r="AL872" s="253"/>
      <c r="AM872" s="253"/>
      <c r="AN872" s="253"/>
      <c r="AO872" s="253"/>
      <c r="AP872" s="253"/>
      <c r="AQ872" s="253"/>
      <c r="AR872" s="253"/>
      <c r="AS872" s="253"/>
      <c r="AT872" s="253"/>
      <c r="AU872" s="253"/>
      <c r="AV872" s="253"/>
      <c r="AW872" s="253"/>
      <c r="AX872" s="253"/>
      <c r="AY872" s="253"/>
      <c r="AZ872" s="253"/>
      <c r="BA872" s="253"/>
      <c r="BB872" s="253"/>
      <c r="BC872" s="253"/>
      <c r="BD872" s="253"/>
      <c r="BE872" s="253"/>
      <c r="BF872" s="253"/>
      <c r="BG872" s="253"/>
      <c r="BH872" s="253"/>
      <c r="BI872" s="253"/>
      <c r="BJ872" s="253"/>
      <c r="BK872" s="253"/>
      <c r="BL872" s="253"/>
      <c r="BM872" s="253"/>
      <c r="BN872" s="253"/>
      <c r="BO872" s="253"/>
      <c r="BP872" s="253"/>
      <c r="BQ872" s="253"/>
      <c r="BR872" s="253"/>
      <c r="BS872" s="253"/>
      <c r="BT872" s="253"/>
      <c r="BU872" s="253"/>
      <c r="BV872" s="253"/>
      <c r="BW872" s="253"/>
      <c r="BX872" s="253"/>
      <c r="BY872" s="253"/>
      <c r="BZ872" s="253"/>
      <c r="CA872" s="253"/>
      <c r="CB872" s="253"/>
      <c r="CC872" s="253"/>
      <c r="CD872" s="253"/>
      <c r="CE872" s="253"/>
      <c r="CF872" s="253"/>
      <c r="CG872" s="253"/>
      <c r="CH872" s="253"/>
      <c r="CI872" s="253"/>
      <c r="CJ872" s="253"/>
      <c r="CK872" s="253"/>
      <c r="CL872" s="253"/>
      <c r="CM872" s="253"/>
      <c r="CN872" s="253"/>
      <c r="CO872" s="253"/>
      <c r="CP872" s="253"/>
      <c r="CQ872" s="253"/>
      <c r="CR872" s="253"/>
      <c r="CS872" s="253"/>
      <c r="CT872" s="253"/>
      <c r="CU872" s="253"/>
      <c r="CV872" s="253"/>
      <c r="CW872" s="253"/>
      <c r="CX872" s="253"/>
      <c r="CY872" s="253"/>
      <c r="CZ872" s="253"/>
      <c r="DA872" s="253"/>
      <c r="DB872" s="253"/>
      <c r="DC872" s="253"/>
      <c r="DD872" s="253"/>
      <c r="DE872" s="253"/>
      <c r="DF872" s="253"/>
      <c r="DG872" s="253"/>
      <c r="DH872" s="253"/>
      <c r="DI872" s="253"/>
      <c r="DJ872" s="253"/>
      <c r="DK872" s="253"/>
      <c r="DL872" s="253"/>
      <c r="DM872" s="253"/>
      <c r="DN872" s="253"/>
      <c r="DO872" s="253"/>
      <c r="DP872" s="253"/>
      <c r="DQ872" s="253"/>
      <c r="DR872" s="253"/>
      <c r="DS872" s="253"/>
      <c r="DT872" s="253"/>
      <c r="DU872" s="253"/>
      <c r="DV872" s="253"/>
      <c r="DW872" s="253"/>
      <c r="DX872" s="253"/>
      <c r="DY872" s="253"/>
      <c r="DZ872" s="253"/>
      <c r="EA872" s="253"/>
      <c r="EB872" s="253"/>
      <c r="EC872" s="253"/>
      <c r="ED872" s="253"/>
      <c r="EE872" s="253"/>
      <c r="EF872" s="253"/>
      <c r="EG872" s="253"/>
      <c r="EH872" s="253"/>
      <c r="EI872" s="253"/>
      <c r="EJ872" s="253"/>
      <c r="EK872" s="253"/>
      <c r="EL872" s="253"/>
      <c r="EM872" s="253"/>
      <c r="EN872" s="253"/>
      <c r="EO872" s="253"/>
      <c r="EP872" s="253"/>
      <c r="EQ872" s="253"/>
      <c r="ER872" s="253"/>
      <c r="ES872" s="253"/>
      <c r="ET872" s="253"/>
      <c r="EU872" s="253"/>
      <c r="EV872" s="253"/>
      <c r="EW872" s="253"/>
      <c r="EX872" s="253"/>
      <c r="EY872" s="253"/>
      <c r="EZ872" s="253"/>
      <c r="FA872" s="253"/>
      <c r="FB872" s="253"/>
      <c r="FC872" s="253"/>
      <c r="FD872" s="253"/>
      <c r="FE872" s="253"/>
      <c r="FF872" s="253"/>
      <c r="FG872" s="253"/>
      <c r="FH872" s="253"/>
      <c r="FI872" s="253"/>
      <c r="FJ872" s="253"/>
      <c r="FK872" s="253"/>
      <c r="FL872" s="253"/>
      <c r="FM872" s="253"/>
      <c r="FN872" s="253"/>
      <c r="FO872" s="253"/>
      <c r="FP872" s="253"/>
      <c r="FQ872" s="253"/>
      <c r="FR872" s="253"/>
      <c r="FS872" s="253"/>
      <c r="FT872" s="253"/>
      <c r="FU872" s="253"/>
      <c r="FV872" s="253"/>
      <c r="FW872" s="253"/>
      <c r="FX872" s="253"/>
      <c r="FY872" s="253"/>
      <c r="FZ872" s="253"/>
      <c r="GA872" s="253"/>
      <c r="GB872" s="253"/>
      <c r="GC872" s="253"/>
      <c r="GD872" s="253"/>
      <c r="GE872" s="253"/>
      <c r="GF872" s="253"/>
      <c r="GG872" s="253"/>
      <c r="GH872" s="253"/>
      <c r="GI872" s="253"/>
      <c r="GJ872" s="253"/>
      <c r="GK872" s="253"/>
      <c r="GL872" s="253"/>
      <c r="GM872" s="253"/>
      <c r="GN872" s="253"/>
      <c r="GO872" s="253"/>
      <c r="GP872" s="253"/>
      <c r="GQ872" s="253"/>
      <c r="GR872" s="253"/>
      <c r="GS872" s="253"/>
      <c r="GT872" s="253"/>
      <c r="GU872" s="253"/>
      <c r="GV872" s="253"/>
      <c r="GW872" s="253"/>
      <c r="GX872" s="253"/>
      <c r="GY872" s="253"/>
      <c r="GZ872" s="253"/>
      <c r="HA872" s="253"/>
      <c r="HB872" s="253"/>
      <c r="HC872" s="253"/>
      <c r="HD872" s="253"/>
      <c r="HE872" s="253"/>
      <c r="HF872" s="253"/>
      <c r="HG872" s="253"/>
      <c r="HH872" s="253"/>
      <c r="HI872" s="253"/>
      <c r="HJ872" s="253"/>
      <c r="HK872" s="253"/>
      <c r="HL872" s="253"/>
      <c r="HM872" s="253"/>
      <c r="HN872" s="253"/>
      <c r="HO872" s="253"/>
      <c r="HP872" s="253"/>
      <c r="HQ872" s="253"/>
      <c r="HR872" s="253"/>
      <c r="HS872" s="253"/>
      <c r="HT872" s="253"/>
      <c r="HU872" s="253"/>
      <c r="HV872" s="253"/>
      <c r="HW872" s="253"/>
      <c r="HX872" s="253"/>
      <c r="HY872" s="253"/>
      <c r="HZ872" s="253"/>
      <c r="IA872" s="253"/>
      <c r="IB872" s="253"/>
      <c r="IC872" s="253"/>
      <c r="ID872" s="253"/>
      <c r="IE872" s="253"/>
      <c r="IF872" s="253"/>
      <c r="IG872" s="253"/>
      <c r="IH872" s="253"/>
      <c r="II872" s="253"/>
      <c r="IJ872" s="253"/>
      <c r="IK872" s="253"/>
      <c r="IL872" s="253"/>
      <c r="IM872" s="253"/>
      <c r="IN872" s="253"/>
      <c r="IO872" s="253"/>
      <c r="IP872" s="253"/>
      <c r="IQ872" s="253"/>
      <c r="IR872" s="253"/>
      <c r="IS872" s="253"/>
      <c r="IT872" s="253"/>
      <c r="IU872" s="253"/>
      <c r="IV872" s="253"/>
      <c r="IW872" s="253"/>
      <c r="IX872" s="253"/>
      <c r="IY872" s="253"/>
      <c r="IZ872" s="253"/>
      <c r="JA872" s="253"/>
      <c r="JB872" s="253"/>
      <c r="JC872" s="253"/>
      <c r="JD872" s="253"/>
      <c r="JE872" s="253"/>
      <c r="JF872" s="253"/>
      <c r="JG872" s="253"/>
      <c r="JH872" s="253"/>
      <c r="JI872" s="253"/>
      <c r="JJ872" s="253"/>
      <c r="JK872" s="253"/>
      <c r="JL872" s="253"/>
      <c r="JM872" s="253"/>
      <c r="JN872" s="253"/>
      <c r="JO872" s="253"/>
      <c r="JP872" s="253"/>
      <c r="JQ872" s="253"/>
      <c r="JR872" s="253"/>
      <c r="JS872" s="253"/>
      <c r="JT872" s="253"/>
      <c r="JU872" s="253"/>
    </row>
    <row r="873" spans="1:281" s="252" customFormat="1" ht="15" customHeight="1" x14ac:dyDescent="0.25">
      <c r="A873" s="253"/>
      <c r="B873" s="253"/>
      <c r="C873" s="253"/>
      <c r="D873" s="253"/>
      <c r="E873" s="253"/>
      <c r="F873" s="253"/>
      <c r="G873" s="253"/>
      <c r="H873" s="253"/>
      <c r="I873" s="253"/>
      <c r="J873" s="253"/>
      <c r="K873" s="253"/>
      <c r="L873" s="253"/>
      <c r="M873" s="253"/>
      <c r="N873" s="253"/>
      <c r="O873" s="253"/>
      <c r="P873" s="253"/>
      <c r="Q873" s="253"/>
      <c r="R873" s="253"/>
      <c r="S873" s="253"/>
      <c r="T873" s="253"/>
      <c r="U873" s="253" t="s">
        <v>1026</v>
      </c>
      <c r="V873" s="253"/>
      <c r="W873" s="253"/>
      <c r="X873" s="253"/>
      <c r="Y873" s="253"/>
      <c r="Z873" s="253"/>
      <c r="AA873" s="253"/>
      <c r="AB873" s="253"/>
      <c r="AC873" s="253" t="s">
        <v>318</v>
      </c>
      <c r="AD873" s="253"/>
      <c r="AE873" s="253"/>
      <c r="AF873" s="253"/>
      <c r="AG873" s="253"/>
      <c r="AH873" s="253"/>
      <c r="AI873" s="253"/>
      <c r="AJ873" s="253"/>
      <c r="AK873" s="253"/>
      <c r="AL873" s="253"/>
      <c r="AM873" s="253"/>
      <c r="AN873" s="253"/>
      <c r="AO873" s="253"/>
      <c r="AP873" s="253"/>
      <c r="AQ873" s="253"/>
      <c r="AR873" s="253"/>
      <c r="AS873" s="253"/>
      <c r="AT873" s="253"/>
      <c r="AU873" s="253"/>
      <c r="AV873" s="253"/>
      <c r="AW873" s="253"/>
      <c r="AX873" s="253"/>
      <c r="AY873" s="253"/>
      <c r="AZ873" s="253"/>
      <c r="BA873" s="253"/>
      <c r="BB873" s="253"/>
      <c r="BC873" s="253"/>
      <c r="BD873" s="253"/>
      <c r="BE873" s="253"/>
      <c r="BF873" s="253"/>
      <c r="BG873" s="253"/>
      <c r="BH873" s="253"/>
      <c r="BI873" s="253"/>
      <c r="BJ873" s="253"/>
      <c r="BK873" s="253"/>
      <c r="BL873" s="253"/>
      <c r="BM873" s="253"/>
      <c r="BN873" s="253"/>
      <c r="BO873" s="253"/>
      <c r="BP873" s="253"/>
      <c r="BQ873" s="253"/>
      <c r="BR873" s="253"/>
      <c r="BS873" s="253"/>
      <c r="BT873" s="253"/>
      <c r="BU873" s="253"/>
      <c r="BV873" s="253"/>
      <c r="BW873" s="253"/>
      <c r="BX873" s="253"/>
      <c r="BY873" s="253"/>
      <c r="BZ873" s="253"/>
      <c r="CA873" s="253"/>
      <c r="CB873" s="253"/>
      <c r="CC873" s="253"/>
      <c r="CD873" s="253"/>
      <c r="CE873" s="253"/>
      <c r="CF873" s="253"/>
      <c r="CG873" s="253"/>
      <c r="CH873" s="253"/>
      <c r="CI873" s="253"/>
      <c r="CJ873" s="253"/>
      <c r="CK873" s="253"/>
      <c r="CL873" s="253"/>
      <c r="CM873" s="253"/>
      <c r="CN873" s="253"/>
      <c r="CO873" s="253"/>
      <c r="CP873" s="253"/>
      <c r="CQ873" s="253"/>
      <c r="CR873" s="253"/>
      <c r="CS873" s="253"/>
      <c r="CT873" s="253"/>
      <c r="CU873" s="253"/>
      <c r="CV873" s="253"/>
      <c r="CW873" s="253"/>
      <c r="CX873" s="253"/>
      <c r="CY873" s="253"/>
      <c r="CZ873" s="253"/>
      <c r="DA873" s="253"/>
      <c r="DB873" s="253"/>
      <c r="DC873" s="253"/>
      <c r="DD873" s="253"/>
      <c r="DE873" s="253"/>
      <c r="DF873" s="253"/>
      <c r="DG873" s="253"/>
      <c r="DH873" s="253"/>
      <c r="DI873" s="253"/>
      <c r="DJ873" s="253"/>
      <c r="DK873" s="253"/>
      <c r="DL873" s="253"/>
      <c r="DM873" s="253"/>
      <c r="DN873" s="253"/>
      <c r="DO873" s="253"/>
      <c r="DP873" s="253"/>
      <c r="DQ873" s="253"/>
      <c r="DR873" s="253"/>
      <c r="DS873" s="253"/>
      <c r="DT873" s="253"/>
      <c r="DU873" s="253"/>
      <c r="DV873" s="253"/>
      <c r="DW873" s="253"/>
      <c r="DX873" s="253"/>
      <c r="DY873" s="253"/>
      <c r="DZ873" s="253"/>
      <c r="EA873" s="253"/>
      <c r="EB873" s="253"/>
      <c r="EC873" s="253"/>
      <c r="ED873" s="253"/>
      <c r="EE873" s="253"/>
      <c r="EF873" s="253"/>
      <c r="EG873" s="253"/>
      <c r="EH873" s="253"/>
      <c r="EI873" s="253"/>
      <c r="EJ873" s="253"/>
      <c r="EK873" s="253"/>
      <c r="EL873" s="253"/>
      <c r="EM873" s="253"/>
      <c r="EN873" s="253"/>
      <c r="EO873" s="253"/>
      <c r="EP873" s="253"/>
      <c r="EQ873" s="253"/>
      <c r="ER873" s="253"/>
      <c r="ES873" s="253"/>
      <c r="ET873" s="253"/>
      <c r="EU873" s="253"/>
      <c r="EV873" s="253"/>
      <c r="EW873" s="253"/>
      <c r="EX873" s="253"/>
      <c r="EY873" s="253"/>
      <c r="EZ873" s="253"/>
      <c r="FA873" s="253"/>
      <c r="FB873" s="253"/>
      <c r="FC873" s="253"/>
      <c r="FD873" s="253"/>
      <c r="FE873" s="253"/>
      <c r="FF873" s="253"/>
      <c r="FG873" s="253"/>
      <c r="FH873" s="253"/>
      <c r="FI873" s="253"/>
      <c r="FJ873" s="253"/>
      <c r="FK873" s="253"/>
      <c r="FL873" s="253"/>
      <c r="FM873" s="253"/>
      <c r="FN873" s="253"/>
      <c r="FO873" s="253"/>
      <c r="FP873" s="253"/>
      <c r="FQ873" s="253"/>
      <c r="FR873" s="253"/>
      <c r="FS873" s="253"/>
      <c r="FT873" s="253"/>
      <c r="FU873" s="253"/>
      <c r="FV873" s="253"/>
      <c r="FW873" s="253"/>
      <c r="FX873" s="253"/>
      <c r="FY873" s="253"/>
      <c r="FZ873" s="253"/>
      <c r="GA873" s="253"/>
      <c r="GB873" s="253"/>
      <c r="GC873" s="253"/>
      <c r="GD873" s="253"/>
      <c r="GE873" s="253"/>
      <c r="GF873" s="253"/>
      <c r="GG873" s="253"/>
      <c r="GH873" s="253"/>
      <c r="GI873" s="253"/>
      <c r="GJ873" s="253"/>
      <c r="GK873" s="253"/>
      <c r="GL873" s="253"/>
      <c r="GM873" s="253"/>
      <c r="GN873" s="253"/>
      <c r="GO873" s="253"/>
      <c r="GP873" s="253"/>
      <c r="GQ873" s="253"/>
      <c r="GR873" s="253"/>
      <c r="GS873" s="253"/>
      <c r="GT873" s="253"/>
      <c r="GU873" s="253"/>
      <c r="GV873" s="253"/>
      <c r="GW873" s="253"/>
      <c r="GX873" s="253"/>
      <c r="GY873" s="253"/>
      <c r="GZ873" s="253"/>
      <c r="HA873" s="253"/>
      <c r="HB873" s="253"/>
      <c r="HC873" s="253"/>
      <c r="HD873" s="253"/>
      <c r="HE873" s="253"/>
      <c r="HF873" s="253"/>
      <c r="HG873" s="253"/>
      <c r="HH873" s="253"/>
      <c r="HI873" s="253"/>
      <c r="HJ873" s="253"/>
      <c r="HK873" s="253"/>
      <c r="HL873" s="253"/>
      <c r="HM873" s="253"/>
      <c r="HN873" s="253"/>
      <c r="HO873" s="253"/>
      <c r="HP873" s="253"/>
      <c r="HQ873" s="253"/>
      <c r="HR873" s="253"/>
      <c r="HS873" s="253"/>
      <c r="HT873" s="253"/>
      <c r="HU873" s="253"/>
      <c r="HV873" s="253"/>
      <c r="HW873" s="253"/>
      <c r="HX873" s="253"/>
      <c r="HY873" s="253"/>
      <c r="HZ873" s="253"/>
      <c r="IA873" s="253"/>
      <c r="IB873" s="253"/>
      <c r="IC873" s="253"/>
      <c r="ID873" s="253"/>
      <c r="IE873" s="253"/>
      <c r="IF873" s="253"/>
      <c r="IG873" s="253"/>
      <c r="IH873" s="253"/>
      <c r="II873" s="253"/>
      <c r="IJ873" s="253"/>
      <c r="IK873" s="253"/>
      <c r="IL873" s="253"/>
      <c r="IM873" s="253"/>
      <c r="IN873" s="253"/>
      <c r="IO873" s="253"/>
      <c r="IP873" s="253"/>
      <c r="IQ873" s="253"/>
      <c r="IR873" s="253"/>
      <c r="IS873" s="253"/>
      <c r="IT873" s="253"/>
      <c r="IU873" s="253"/>
      <c r="IV873" s="253"/>
      <c r="IW873" s="253"/>
      <c r="IX873" s="253"/>
      <c r="IY873" s="253"/>
      <c r="IZ873" s="253"/>
      <c r="JA873" s="253"/>
      <c r="JB873" s="253"/>
      <c r="JC873" s="253"/>
      <c r="JD873" s="253"/>
      <c r="JE873" s="253"/>
      <c r="JF873" s="253"/>
      <c r="JG873" s="253"/>
      <c r="JH873" s="253"/>
      <c r="JI873" s="253"/>
      <c r="JJ873" s="253"/>
      <c r="JK873" s="253"/>
      <c r="JL873" s="253"/>
      <c r="JM873" s="253"/>
      <c r="JN873" s="253"/>
      <c r="JO873" s="253"/>
      <c r="JP873" s="253"/>
      <c r="JQ873" s="253"/>
      <c r="JR873" s="253"/>
      <c r="JS873" s="253"/>
      <c r="JT873" s="253"/>
      <c r="JU873" s="253"/>
    </row>
    <row r="874" spans="1:281" s="252" customFormat="1" ht="15" customHeight="1" x14ac:dyDescent="0.25">
      <c r="A874" s="253"/>
      <c r="B874" s="253"/>
      <c r="C874" s="253"/>
      <c r="D874" s="253"/>
      <c r="E874" s="253"/>
      <c r="F874" s="253"/>
      <c r="G874" s="253"/>
      <c r="H874" s="253"/>
      <c r="I874" s="253"/>
      <c r="J874" s="253"/>
      <c r="K874" s="253"/>
      <c r="L874" s="253"/>
      <c r="M874" s="253"/>
      <c r="N874" s="253"/>
      <c r="O874" s="253"/>
      <c r="P874" s="253"/>
      <c r="Q874" s="253"/>
      <c r="R874" s="253"/>
      <c r="S874" s="253"/>
      <c r="T874" s="253"/>
      <c r="U874" s="253" t="s">
        <v>1027</v>
      </c>
      <c r="V874" s="253"/>
      <c r="W874" s="253"/>
      <c r="X874" s="253"/>
      <c r="Y874" s="253"/>
      <c r="Z874" s="253"/>
      <c r="AA874" s="253"/>
      <c r="AB874" s="253"/>
      <c r="AC874" s="253" t="s">
        <v>323</v>
      </c>
      <c r="AD874" s="253"/>
      <c r="AE874" s="253"/>
      <c r="AF874" s="253"/>
      <c r="AG874" s="253"/>
      <c r="AH874" s="253"/>
      <c r="AI874" s="253"/>
      <c r="AJ874" s="253"/>
      <c r="AK874" s="253"/>
      <c r="AL874" s="253"/>
      <c r="AM874" s="253"/>
      <c r="AN874" s="253"/>
      <c r="AO874" s="253"/>
      <c r="AP874" s="253"/>
      <c r="AQ874" s="253"/>
      <c r="AR874" s="253"/>
      <c r="AS874" s="253"/>
      <c r="AT874" s="253"/>
      <c r="AU874" s="253"/>
      <c r="AV874" s="253"/>
      <c r="AW874" s="253"/>
      <c r="AX874" s="253"/>
      <c r="AY874" s="253"/>
      <c r="AZ874" s="253"/>
      <c r="BA874" s="253"/>
      <c r="BB874" s="253"/>
      <c r="BC874" s="253"/>
      <c r="BD874" s="253"/>
      <c r="BE874" s="253"/>
      <c r="BF874" s="253"/>
      <c r="BG874" s="253"/>
      <c r="BH874" s="253"/>
      <c r="BI874" s="253"/>
      <c r="BJ874" s="253"/>
      <c r="BK874" s="253"/>
      <c r="BL874" s="253"/>
      <c r="BM874" s="253"/>
      <c r="BN874" s="253"/>
      <c r="BO874" s="253"/>
      <c r="BP874" s="253"/>
      <c r="BQ874" s="253"/>
      <c r="BR874" s="253"/>
      <c r="BS874" s="253"/>
      <c r="BT874" s="253"/>
      <c r="BU874" s="253"/>
      <c r="BV874" s="253"/>
      <c r="BW874" s="253"/>
      <c r="BX874" s="253"/>
      <c r="BY874" s="253"/>
      <c r="BZ874" s="253"/>
      <c r="CA874" s="253"/>
      <c r="CB874" s="253"/>
      <c r="CC874" s="253"/>
      <c r="CD874" s="253"/>
      <c r="CE874" s="253"/>
      <c r="CF874" s="253"/>
      <c r="CG874" s="253"/>
      <c r="CH874" s="253"/>
      <c r="CI874" s="253"/>
      <c r="CJ874" s="253"/>
      <c r="CK874" s="253"/>
      <c r="CL874" s="253"/>
      <c r="CM874" s="253"/>
      <c r="CN874" s="253"/>
      <c r="CO874" s="253"/>
      <c r="CP874" s="253"/>
      <c r="CQ874" s="253"/>
      <c r="CR874" s="253"/>
      <c r="CS874" s="253"/>
      <c r="CT874" s="253"/>
      <c r="CU874" s="253"/>
      <c r="CV874" s="253"/>
      <c r="CW874" s="253"/>
      <c r="CX874" s="253"/>
      <c r="CY874" s="253"/>
      <c r="CZ874" s="253"/>
      <c r="DA874" s="253"/>
      <c r="DB874" s="253"/>
      <c r="DC874" s="253"/>
      <c r="DD874" s="253"/>
      <c r="DE874" s="253"/>
      <c r="DF874" s="253"/>
      <c r="DG874" s="253"/>
      <c r="DH874" s="253"/>
      <c r="DI874" s="253"/>
      <c r="DJ874" s="253"/>
      <c r="DK874" s="253"/>
      <c r="DL874" s="253"/>
      <c r="DM874" s="253"/>
      <c r="DN874" s="253"/>
      <c r="DO874" s="253"/>
      <c r="DP874" s="253"/>
      <c r="DQ874" s="253"/>
      <c r="DR874" s="253"/>
      <c r="DS874" s="253"/>
      <c r="DT874" s="253"/>
      <c r="DU874" s="253"/>
      <c r="DV874" s="253"/>
      <c r="DW874" s="253"/>
      <c r="DX874" s="253"/>
      <c r="DY874" s="253"/>
      <c r="DZ874" s="253"/>
      <c r="EA874" s="253"/>
      <c r="EB874" s="253"/>
      <c r="EC874" s="253"/>
      <c r="ED874" s="253"/>
      <c r="EE874" s="253"/>
      <c r="EF874" s="253"/>
      <c r="EG874" s="253"/>
      <c r="EH874" s="253"/>
      <c r="EI874" s="253"/>
      <c r="EJ874" s="253"/>
      <c r="EK874" s="253"/>
      <c r="EL874" s="253"/>
      <c r="EM874" s="253"/>
      <c r="EN874" s="253"/>
      <c r="EO874" s="253"/>
      <c r="EP874" s="253"/>
      <c r="EQ874" s="253"/>
      <c r="ER874" s="253"/>
      <c r="ES874" s="253"/>
      <c r="ET874" s="253"/>
      <c r="EU874" s="253"/>
      <c r="EV874" s="253"/>
      <c r="EW874" s="253"/>
      <c r="EX874" s="253"/>
      <c r="EY874" s="253"/>
      <c r="EZ874" s="253"/>
      <c r="FA874" s="253"/>
      <c r="FB874" s="253"/>
      <c r="FC874" s="253"/>
      <c r="FD874" s="253"/>
      <c r="FE874" s="253"/>
      <c r="FF874" s="253"/>
      <c r="FG874" s="253"/>
      <c r="FH874" s="253"/>
      <c r="FI874" s="253"/>
      <c r="FJ874" s="253"/>
      <c r="FK874" s="253"/>
      <c r="FL874" s="253"/>
      <c r="FM874" s="253"/>
      <c r="FN874" s="253"/>
      <c r="FO874" s="253"/>
      <c r="FP874" s="253"/>
      <c r="FQ874" s="253"/>
      <c r="FR874" s="253"/>
      <c r="FS874" s="253"/>
      <c r="FT874" s="253"/>
      <c r="FU874" s="253"/>
      <c r="FV874" s="253"/>
      <c r="FW874" s="253"/>
      <c r="FX874" s="253"/>
      <c r="FY874" s="253"/>
      <c r="FZ874" s="253"/>
      <c r="GA874" s="253"/>
      <c r="GB874" s="253"/>
      <c r="GC874" s="253"/>
      <c r="GD874" s="253"/>
      <c r="GE874" s="253"/>
      <c r="GF874" s="253"/>
      <c r="GG874" s="253"/>
      <c r="GH874" s="253"/>
      <c r="GI874" s="253"/>
      <c r="GJ874" s="253"/>
      <c r="GK874" s="253"/>
      <c r="GL874" s="253"/>
      <c r="GM874" s="253"/>
      <c r="GN874" s="253"/>
      <c r="GO874" s="253"/>
      <c r="GP874" s="253"/>
      <c r="GQ874" s="253"/>
      <c r="GR874" s="253"/>
      <c r="GS874" s="253"/>
      <c r="GT874" s="253"/>
      <c r="GU874" s="253"/>
      <c r="GV874" s="253"/>
      <c r="GW874" s="253"/>
      <c r="GX874" s="253"/>
      <c r="GY874" s="253"/>
      <c r="GZ874" s="253"/>
      <c r="HA874" s="253"/>
      <c r="HB874" s="253"/>
      <c r="HC874" s="253"/>
      <c r="HD874" s="253"/>
      <c r="HE874" s="253"/>
      <c r="HF874" s="253"/>
      <c r="HG874" s="253"/>
      <c r="HH874" s="253"/>
      <c r="HI874" s="253"/>
      <c r="HJ874" s="253"/>
      <c r="HK874" s="253"/>
      <c r="HL874" s="253"/>
      <c r="HM874" s="253"/>
      <c r="HN874" s="253"/>
      <c r="HO874" s="253"/>
      <c r="HP874" s="253"/>
      <c r="HQ874" s="253"/>
      <c r="HR874" s="253"/>
      <c r="HS874" s="253"/>
      <c r="HT874" s="253"/>
      <c r="HU874" s="253"/>
      <c r="HV874" s="253"/>
      <c r="HW874" s="253"/>
      <c r="HX874" s="253"/>
      <c r="HY874" s="253"/>
      <c r="HZ874" s="253"/>
      <c r="IA874" s="253"/>
      <c r="IB874" s="253"/>
      <c r="IC874" s="253"/>
      <c r="ID874" s="253"/>
      <c r="IE874" s="253"/>
      <c r="IF874" s="253"/>
      <c r="IG874" s="253"/>
      <c r="IH874" s="253"/>
      <c r="II874" s="253"/>
      <c r="IJ874" s="253"/>
      <c r="IK874" s="253"/>
      <c r="IL874" s="253"/>
      <c r="IM874" s="253"/>
      <c r="IN874" s="253"/>
      <c r="IO874" s="253"/>
      <c r="IP874" s="253"/>
      <c r="IQ874" s="253"/>
      <c r="IR874" s="253"/>
      <c r="IS874" s="253"/>
      <c r="IT874" s="253"/>
      <c r="IU874" s="253"/>
      <c r="IV874" s="253"/>
      <c r="IW874" s="253"/>
      <c r="IX874" s="253"/>
      <c r="IY874" s="253"/>
      <c r="IZ874" s="253"/>
      <c r="JA874" s="253"/>
      <c r="JB874" s="253"/>
      <c r="JC874" s="253"/>
      <c r="JD874" s="253"/>
      <c r="JE874" s="253"/>
      <c r="JF874" s="253"/>
      <c r="JG874" s="253"/>
      <c r="JH874" s="253"/>
      <c r="JI874" s="253"/>
      <c r="JJ874" s="253"/>
      <c r="JK874" s="253"/>
      <c r="JL874" s="253"/>
      <c r="JM874" s="253"/>
      <c r="JN874" s="253"/>
      <c r="JO874" s="253"/>
      <c r="JP874" s="253"/>
      <c r="JQ874" s="253"/>
      <c r="JR874" s="253"/>
      <c r="JS874" s="253"/>
      <c r="JT874" s="253"/>
      <c r="JU874" s="253"/>
    </row>
    <row r="875" spans="1:281" s="252" customFormat="1" ht="15" customHeight="1" x14ac:dyDescent="0.25">
      <c r="A875" s="253"/>
      <c r="B875" s="253"/>
      <c r="C875" s="253"/>
      <c r="D875" s="253"/>
      <c r="E875" s="253"/>
      <c r="F875" s="253"/>
      <c r="G875" s="253"/>
      <c r="H875" s="253"/>
      <c r="I875" s="253"/>
      <c r="J875" s="253"/>
      <c r="K875" s="253"/>
      <c r="L875" s="253"/>
      <c r="M875" s="253"/>
      <c r="N875" s="253"/>
      <c r="O875" s="253"/>
      <c r="P875" s="253"/>
      <c r="Q875" s="253"/>
      <c r="R875" s="253"/>
      <c r="S875" s="253"/>
      <c r="T875" s="253"/>
      <c r="U875" s="253" t="s">
        <v>1028</v>
      </c>
      <c r="V875" s="253"/>
      <c r="W875" s="253"/>
      <c r="X875" s="253"/>
      <c r="Y875" s="253"/>
      <c r="Z875" s="253"/>
      <c r="AA875" s="253"/>
      <c r="AB875" s="253"/>
      <c r="AC875" s="253" t="s">
        <v>329</v>
      </c>
      <c r="AD875" s="253"/>
      <c r="AE875" s="253"/>
      <c r="AF875" s="253"/>
      <c r="AG875" s="253"/>
      <c r="AH875" s="253"/>
      <c r="AI875" s="253"/>
      <c r="AJ875" s="253"/>
      <c r="AK875" s="253"/>
      <c r="AL875" s="253"/>
      <c r="AM875" s="253"/>
      <c r="AN875" s="253"/>
      <c r="AO875" s="253"/>
      <c r="AP875" s="253"/>
      <c r="AQ875" s="253"/>
      <c r="AR875" s="253"/>
      <c r="AS875" s="253"/>
      <c r="AT875" s="253"/>
      <c r="AU875" s="253"/>
      <c r="AV875" s="253"/>
      <c r="AW875" s="253"/>
      <c r="AX875" s="253"/>
      <c r="AY875" s="253"/>
      <c r="AZ875" s="253"/>
      <c r="BA875" s="253"/>
      <c r="BB875" s="253"/>
      <c r="BC875" s="253"/>
      <c r="BD875" s="253"/>
      <c r="BE875" s="253"/>
      <c r="BF875" s="253"/>
      <c r="BG875" s="253"/>
      <c r="BH875" s="253"/>
      <c r="BI875" s="253"/>
      <c r="BJ875" s="253"/>
      <c r="BK875" s="253"/>
      <c r="BL875" s="253"/>
      <c r="BM875" s="253"/>
      <c r="BN875" s="253"/>
      <c r="BO875" s="253"/>
      <c r="BP875" s="253"/>
      <c r="BQ875" s="253"/>
      <c r="BR875" s="253"/>
      <c r="BS875" s="253"/>
      <c r="BT875" s="253"/>
      <c r="BU875" s="253"/>
      <c r="BV875" s="253"/>
      <c r="BW875" s="253"/>
      <c r="BX875" s="253"/>
      <c r="BY875" s="253"/>
      <c r="BZ875" s="253"/>
      <c r="CA875" s="253"/>
      <c r="CB875" s="253"/>
      <c r="CC875" s="253"/>
      <c r="CD875" s="253"/>
      <c r="CE875" s="253"/>
      <c r="CF875" s="253"/>
      <c r="CG875" s="253"/>
      <c r="CH875" s="253"/>
      <c r="CI875" s="253"/>
      <c r="CJ875" s="253"/>
      <c r="CK875" s="253"/>
      <c r="CL875" s="253"/>
      <c r="CM875" s="253"/>
      <c r="CN875" s="253"/>
      <c r="CO875" s="253"/>
      <c r="CP875" s="253"/>
      <c r="CQ875" s="253"/>
      <c r="CR875" s="253"/>
      <c r="CS875" s="253"/>
      <c r="CT875" s="253"/>
      <c r="CU875" s="253"/>
      <c r="CV875" s="253"/>
      <c r="CW875" s="253"/>
      <c r="CX875" s="253"/>
      <c r="CY875" s="253"/>
      <c r="CZ875" s="253"/>
      <c r="DA875" s="253"/>
      <c r="DB875" s="253"/>
      <c r="DC875" s="253"/>
      <c r="DD875" s="253"/>
      <c r="DE875" s="253"/>
      <c r="DF875" s="253"/>
      <c r="DG875" s="253"/>
      <c r="DH875" s="253"/>
      <c r="DI875" s="253"/>
      <c r="DJ875" s="253"/>
      <c r="DK875" s="253"/>
      <c r="DL875" s="253"/>
      <c r="DM875" s="253"/>
      <c r="DN875" s="253"/>
      <c r="DO875" s="253"/>
      <c r="DP875" s="253"/>
      <c r="DQ875" s="253"/>
      <c r="DR875" s="253"/>
      <c r="DS875" s="253"/>
      <c r="DT875" s="253"/>
      <c r="DU875" s="253"/>
      <c r="DV875" s="253"/>
      <c r="DW875" s="253"/>
      <c r="DX875" s="253"/>
      <c r="DY875" s="253"/>
      <c r="DZ875" s="253"/>
      <c r="EA875" s="253"/>
      <c r="EB875" s="253"/>
      <c r="EC875" s="253"/>
      <c r="ED875" s="253"/>
      <c r="EE875" s="253"/>
      <c r="EF875" s="253"/>
      <c r="EG875" s="253"/>
      <c r="EH875" s="253"/>
      <c r="EI875" s="253"/>
      <c r="EJ875" s="253"/>
      <c r="EK875" s="253"/>
      <c r="EL875" s="253"/>
      <c r="EM875" s="253"/>
      <c r="EN875" s="253"/>
      <c r="EO875" s="253"/>
      <c r="EP875" s="253"/>
      <c r="EQ875" s="253"/>
      <c r="ER875" s="253"/>
      <c r="ES875" s="253"/>
      <c r="ET875" s="253"/>
      <c r="EU875" s="253"/>
      <c r="EV875" s="253"/>
      <c r="EW875" s="253"/>
      <c r="EX875" s="253"/>
      <c r="EY875" s="253"/>
      <c r="EZ875" s="253"/>
      <c r="FA875" s="253"/>
      <c r="FB875" s="253"/>
      <c r="FC875" s="253"/>
      <c r="FD875" s="253"/>
      <c r="FE875" s="253"/>
      <c r="FF875" s="253"/>
      <c r="FG875" s="253"/>
      <c r="FH875" s="253"/>
      <c r="FI875" s="253"/>
      <c r="FJ875" s="253"/>
      <c r="FK875" s="253"/>
      <c r="FL875" s="253"/>
      <c r="FM875" s="253"/>
      <c r="FN875" s="253"/>
      <c r="FO875" s="253"/>
      <c r="FP875" s="253"/>
      <c r="FQ875" s="253"/>
      <c r="FR875" s="253"/>
      <c r="FS875" s="253"/>
      <c r="FT875" s="253"/>
      <c r="FU875" s="253"/>
      <c r="FV875" s="253"/>
      <c r="FW875" s="253"/>
      <c r="FX875" s="253"/>
      <c r="FY875" s="253"/>
      <c r="FZ875" s="253"/>
      <c r="GA875" s="253"/>
      <c r="GB875" s="253"/>
      <c r="GC875" s="253"/>
      <c r="GD875" s="253"/>
      <c r="GE875" s="253"/>
      <c r="GF875" s="253"/>
      <c r="GG875" s="253"/>
      <c r="GH875" s="253"/>
      <c r="GI875" s="253"/>
      <c r="GJ875" s="253"/>
      <c r="GK875" s="253"/>
      <c r="GL875" s="253"/>
      <c r="GM875" s="253"/>
      <c r="GN875" s="253"/>
      <c r="GO875" s="253"/>
      <c r="GP875" s="253"/>
      <c r="GQ875" s="253"/>
      <c r="GR875" s="253"/>
      <c r="GS875" s="253"/>
      <c r="GT875" s="253"/>
      <c r="GU875" s="253"/>
      <c r="GV875" s="253"/>
      <c r="GW875" s="253"/>
      <c r="GX875" s="253"/>
      <c r="GY875" s="253"/>
      <c r="GZ875" s="253"/>
      <c r="HA875" s="253"/>
      <c r="HB875" s="253"/>
      <c r="HC875" s="253"/>
      <c r="HD875" s="253"/>
      <c r="HE875" s="253"/>
      <c r="HF875" s="253"/>
      <c r="HG875" s="253"/>
      <c r="HH875" s="253"/>
      <c r="HI875" s="253"/>
      <c r="HJ875" s="253"/>
      <c r="HK875" s="253"/>
      <c r="HL875" s="253"/>
      <c r="HM875" s="253"/>
      <c r="HN875" s="253"/>
      <c r="HO875" s="253"/>
      <c r="HP875" s="253"/>
      <c r="HQ875" s="253"/>
      <c r="HR875" s="253"/>
      <c r="HS875" s="253"/>
      <c r="HT875" s="253"/>
      <c r="HU875" s="253"/>
      <c r="HV875" s="253"/>
      <c r="HW875" s="253"/>
      <c r="HX875" s="253"/>
      <c r="HY875" s="253"/>
      <c r="HZ875" s="253"/>
      <c r="IA875" s="253"/>
      <c r="IB875" s="253"/>
      <c r="IC875" s="253"/>
      <c r="ID875" s="253"/>
      <c r="IE875" s="253"/>
      <c r="IF875" s="253"/>
      <c r="IG875" s="253"/>
      <c r="IH875" s="253"/>
      <c r="II875" s="253"/>
      <c r="IJ875" s="253"/>
      <c r="IK875" s="253"/>
      <c r="IL875" s="253"/>
      <c r="IM875" s="253"/>
      <c r="IN875" s="253"/>
      <c r="IO875" s="253"/>
      <c r="IP875" s="253"/>
      <c r="IQ875" s="253"/>
      <c r="IR875" s="253"/>
      <c r="IS875" s="253"/>
      <c r="IT875" s="253"/>
      <c r="IU875" s="253"/>
      <c r="IV875" s="253"/>
      <c r="IW875" s="253"/>
      <c r="IX875" s="253"/>
      <c r="IY875" s="253"/>
      <c r="IZ875" s="253"/>
      <c r="JA875" s="253"/>
      <c r="JB875" s="253"/>
      <c r="JC875" s="253"/>
      <c r="JD875" s="253"/>
      <c r="JE875" s="253"/>
      <c r="JF875" s="253"/>
      <c r="JG875" s="253"/>
      <c r="JH875" s="253"/>
      <c r="JI875" s="253"/>
      <c r="JJ875" s="253"/>
      <c r="JK875" s="253"/>
      <c r="JL875" s="253"/>
      <c r="JM875" s="253"/>
      <c r="JN875" s="253"/>
      <c r="JO875" s="253"/>
      <c r="JP875" s="253"/>
      <c r="JQ875" s="253"/>
      <c r="JR875" s="253"/>
      <c r="JS875" s="253"/>
      <c r="JT875" s="253"/>
      <c r="JU875" s="253"/>
    </row>
    <row r="876" spans="1:281" s="252" customFormat="1" ht="15" customHeight="1" x14ac:dyDescent="0.25">
      <c r="A876" s="253"/>
      <c r="B876" s="253"/>
      <c r="C876" s="253"/>
      <c r="D876" s="253"/>
      <c r="E876" s="253"/>
      <c r="F876" s="253"/>
      <c r="G876" s="253"/>
      <c r="H876" s="253"/>
      <c r="I876" s="253"/>
      <c r="J876" s="253"/>
      <c r="K876" s="253"/>
      <c r="L876" s="253"/>
      <c r="M876" s="253"/>
      <c r="N876" s="253"/>
      <c r="O876" s="253"/>
      <c r="P876" s="253"/>
      <c r="Q876" s="253"/>
      <c r="R876" s="253"/>
      <c r="S876" s="253"/>
      <c r="T876" s="253"/>
      <c r="U876" s="253" t="s">
        <v>1029</v>
      </c>
      <c r="V876" s="253"/>
      <c r="W876" s="253"/>
      <c r="X876" s="253"/>
      <c r="Y876" s="253"/>
      <c r="Z876" s="253"/>
      <c r="AA876" s="253"/>
      <c r="AB876" s="253"/>
      <c r="AC876" s="253" t="s">
        <v>332</v>
      </c>
      <c r="AD876" s="253"/>
      <c r="AE876" s="253"/>
      <c r="AF876" s="253"/>
      <c r="AG876" s="253"/>
      <c r="AH876" s="253"/>
      <c r="AI876" s="253"/>
      <c r="AJ876" s="253"/>
      <c r="AK876" s="253"/>
      <c r="AL876" s="253"/>
      <c r="AM876" s="253"/>
      <c r="AN876" s="253"/>
      <c r="AO876" s="253"/>
      <c r="AP876" s="253"/>
      <c r="AQ876" s="253"/>
      <c r="AR876" s="253"/>
      <c r="AS876" s="253"/>
      <c r="AT876" s="253"/>
      <c r="AU876" s="253"/>
      <c r="AV876" s="253"/>
      <c r="AW876" s="253"/>
      <c r="AX876" s="253"/>
      <c r="AY876" s="253"/>
      <c r="AZ876" s="253"/>
      <c r="BA876" s="253"/>
      <c r="BB876" s="253"/>
      <c r="BC876" s="253"/>
      <c r="BD876" s="253"/>
      <c r="BE876" s="253"/>
      <c r="BF876" s="253"/>
      <c r="BG876" s="253"/>
      <c r="BH876" s="253"/>
      <c r="BI876" s="253"/>
      <c r="BJ876" s="253"/>
      <c r="BK876" s="253"/>
      <c r="BL876" s="253"/>
      <c r="BM876" s="253"/>
      <c r="BN876" s="253"/>
      <c r="BO876" s="253"/>
      <c r="BP876" s="253"/>
      <c r="BQ876" s="253"/>
      <c r="BR876" s="253"/>
      <c r="BS876" s="253"/>
      <c r="BT876" s="253"/>
      <c r="BU876" s="253"/>
      <c r="BV876" s="253"/>
      <c r="BW876" s="253"/>
      <c r="BX876" s="253"/>
      <c r="BY876" s="253"/>
      <c r="BZ876" s="253"/>
      <c r="CA876" s="253"/>
      <c r="CB876" s="253"/>
      <c r="CC876" s="253"/>
      <c r="CD876" s="253"/>
      <c r="CE876" s="253"/>
      <c r="CF876" s="253"/>
      <c r="CG876" s="253"/>
      <c r="CH876" s="253"/>
      <c r="CI876" s="253"/>
      <c r="CJ876" s="253"/>
      <c r="CK876" s="253"/>
      <c r="CL876" s="253"/>
      <c r="CM876" s="253"/>
      <c r="CN876" s="253"/>
      <c r="CO876" s="253"/>
      <c r="CP876" s="253"/>
      <c r="CQ876" s="253"/>
      <c r="CR876" s="253"/>
      <c r="CS876" s="253"/>
      <c r="CT876" s="253"/>
      <c r="CU876" s="253"/>
      <c r="CV876" s="253"/>
      <c r="CW876" s="253"/>
      <c r="CX876" s="253"/>
      <c r="CY876" s="253"/>
      <c r="CZ876" s="253"/>
      <c r="DA876" s="253"/>
      <c r="DB876" s="253"/>
      <c r="DC876" s="253"/>
      <c r="DD876" s="253"/>
      <c r="DE876" s="253"/>
      <c r="DF876" s="253"/>
      <c r="DG876" s="253"/>
      <c r="DH876" s="253"/>
      <c r="DI876" s="253"/>
      <c r="DJ876" s="253"/>
      <c r="DK876" s="253"/>
      <c r="DL876" s="253"/>
      <c r="DM876" s="253"/>
      <c r="DN876" s="253"/>
      <c r="DO876" s="253"/>
      <c r="DP876" s="253"/>
      <c r="DQ876" s="253"/>
      <c r="DR876" s="253"/>
      <c r="DS876" s="253"/>
      <c r="DT876" s="253"/>
      <c r="DU876" s="253"/>
      <c r="DV876" s="253"/>
      <c r="DW876" s="253"/>
      <c r="DX876" s="253"/>
      <c r="DY876" s="253"/>
      <c r="DZ876" s="253"/>
      <c r="EA876" s="253"/>
      <c r="EB876" s="253"/>
      <c r="EC876" s="253"/>
      <c r="ED876" s="253"/>
      <c r="EE876" s="253"/>
      <c r="EF876" s="253"/>
      <c r="EG876" s="253"/>
      <c r="EH876" s="253"/>
      <c r="EI876" s="253"/>
      <c r="EJ876" s="253"/>
      <c r="EK876" s="253"/>
      <c r="EL876" s="253"/>
      <c r="EM876" s="253"/>
      <c r="EN876" s="253"/>
      <c r="EO876" s="253"/>
      <c r="EP876" s="253"/>
      <c r="EQ876" s="253"/>
      <c r="ER876" s="253"/>
      <c r="ES876" s="253"/>
      <c r="ET876" s="253"/>
      <c r="EU876" s="253"/>
      <c r="EV876" s="253"/>
      <c r="EW876" s="253"/>
      <c r="EX876" s="253"/>
      <c r="EY876" s="253"/>
      <c r="EZ876" s="253"/>
      <c r="FA876" s="253"/>
      <c r="FB876" s="253"/>
      <c r="FC876" s="253"/>
      <c r="FD876" s="253"/>
      <c r="FE876" s="253"/>
      <c r="FF876" s="253"/>
      <c r="FG876" s="253"/>
      <c r="FH876" s="253"/>
      <c r="FI876" s="253"/>
      <c r="FJ876" s="253"/>
      <c r="FK876" s="253"/>
      <c r="FL876" s="253"/>
      <c r="FM876" s="253"/>
      <c r="FN876" s="253"/>
      <c r="FO876" s="253"/>
      <c r="FP876" s="253"/>
      <c r="FQ876" s="253"/>
      <c r="FR876" s="253"/>
      <c r="FS876" s="253"/>
      <c r="FT876" s="253"/>
      <c r="FU876" s="253"/>
      <c r="FV876" s="253"/>
      <c r="FW876" s="253"/>
      <c r="FX876" s="253"/>
      <c r="FY876" s="253"/>
      <c r="FZ876" s="253"/>
      <c r="GA876" s="253"/>
      <c r="GB876" s="253"/>
      <c r="GC876" s="253"/>
      <c r="GD876" s="253"/>
      <c r="GE876" s="253"/>
      <c r="GF876" s="253"/>
      <c r="GG876" s="253"/>
      <c r="GH876" s="253"/>
      <c r="GI876" s="253"/>
      <c r="GJ876" s="253"/>
      <c r="GK876" s="253"/>
      <c r="GL876" s="253"/>
      <c r="GM876" s="253"/>
      <c r="GN876" s="253"/>
      <c r="GO876" s="253"/>
      <c r="GP876" s="253"/>
      <c r="GQ876" s="253"/>
      <c r="GR876" s="253"/>
      <c r="GS876" s="253"/>
      <c r="GT876" s="253"/>
      <c r="GU876" s="253"/>
      <c r="GV876" s="253"/>
      <c r="GW876" s="253"/>
      <c r="GX876" s="253"/>
      <c r="GY876" s="253"/>
      <c r="GZ876" s="253"/>
      <c r="HA876" s="253"/>
      <c r="HB876" s="253"/>
      <c r="HC876" s="253"/>
      <c r="HD876" s="253"/>
      <c r="HE876" s="253"/>
      <c r="HF876" s="253"/>
      <c r="HG876" s="253"/>
      <c r="HH876" s="253"/>
      <c r="HI876" s="253"/>
      <c r="HJ876" s="253"/>
      <c r="HK876" s="253"/>
      <c r="HL876" s="253"/>
      <c r="HM876" s="253"/>
      <c r="HN876" s="253"/>
      <c r="HO876" s="253"/>
      <c r="HP876" s="253"/>
      <c r="HQ876" s="253"/>
      <c r="HR876" s="253"/>
      <c r="HS876" s="253"/>
      <c r="HT876" s="253"/>
      <c r="HU876" s="253"/>
      <c r="HV876" s="253"/>
      <c r="HW876" s="253"/>
      <c r="HX876" s="253"/>
      <c r="HY876" s="253"/>
      <c r="HZ876" s="253"/>
      <c r="IA876" s="253"/>
      <c r="IB876" s="253"/>
      <c r="IC876" s="253"/>
      <c r="ID876" s="253"/>
      <c r="IE876" s="253"/>
      <c r="IF876" s="253"/>
      <c r="IG876" s="253"/>
      <c r="IH876" s="253"/>
      <c r="II876" s="253"/>
      <c r="IJ876" s="253"/>
      <c r="IK876" s="253"/>
      <c r="IL876" s="253"/>
      <c r="IM876" s="253"/>
      <c r="IN876" s="253"/>
      <c r="IO876" s="253"/>
      <c r="IP876" s="253"/>
      <c r="IQ876" s="253"/>
      <c r="IR876" s="253"/>
      <c r="IS876" s="253"/>
      <c r="IT876" s="253"/>
      <c r="IU876" s="253"/>
      <c r="IV876" s="253"/>
      <c r="IW876" s="253"/>
      <c r="IX876" s="253"/>
      <c r="IY876" s="253"/>
      <c r="IZ876" s="253"/>
      <c r="JA876" s="253"/>
      <c r="JB876" s="253"/>
      <c r="JC876" s="253"/>
      <c r="JD876" s="253"/>
      <c r="JE876" s="253"/>
      <c r="JF876" s="253"/>
      <c r="JG876" s="253"/>
      <c r="JH876" s="253"/>
      <c r="JI876" s="253"/>
      <c r="JJ876" s="253"/>
      <c r="JK876" s="253"/>
      <c r="JL876" s="253"/>
      <c r="JM876" s="253"/>
      <c r="JN876" s="253"/>
      <c r="JO876" s="253"/>
      <c r="JP876" s="253"/>
      <c r="JQ876" s="253"/>
      <c r="JR876" s="253"/>
      <c r="JS876" s="253"/>
      <c r="JT876" s="253"/>
      <c r="JU876" s="253"/>
    </row>
    <row r="877" spans="1:281" s="252" customFormat="1" ht="15" customHeight="1" x14ac:dyDescent="0.25">
      <c r="A877" s="253"/>
      <c r="B877" s="253"/>
      <c r="C877" s="253"/>
      <c r="D877" s="253"/>
      <c r="E877" s="253"/>
      <c r="F877" s="253"/>
      <c r="G877" s="253"/>
      <c r="H877" s="253"/>
      <c r="I877" s="253"/>
      <c r="J877" s="253"/>
      <c r="K877" s="253"/>
      <c r="L877" s="253"/>
      <c r="M877" s="253"/>
      <c r="N877" s="253"/>
      <c r="O877" s="253"/>
      <c r="P877" s="253"/>
      <c r="Q877" s="253"/>
      <c r="R877" s="253"/>
      <c r="S877" s="253"/>
      <c r="T877" s="253"/>
      <c r="U877" s="253" t="s">
        <v>1030</v>
      </c>
      <c r="V877" s="253"/>
      <c r="W877" s="253"/>
      <c r="X877" s="253"/>
      <c r="Y877" s="253"/>
      <c r="Z877" s="253"/>
      <c r="AA877" s="253"/>
      <c r="AB877" s="253"/>
      <c r="AC877" s="253" t="s">
        <v>316</v>
      </c>
      <c r="AD877" s="253"/>
      <c r="AE877" s="253"/>
      <c r="AF877" s="253"/>
      <c r="AG877" s="253"/>
      <c r="AH877" s="253"/>
      <c r="AI877" s="253"/>
      <c r="AJ877" s="253"/>
      <c r="AK877" s="253"/>
      <c r="AL877" s="253"/>
      <c r="AM877" s="253"/>
      <c r="AN877" s="253"/>
      <c r="AO877" s="253"/>
      <c r="AP877" s="253"/>
      <c r="AQ877" s="253"/>
      <c r="AR877" s="253"/>
      <c r="AS877" s="253"/>
      <c r="AT877" s="253"/>
      <c r="AU877" s="253"/>
      <c r="AV877" s="253"/>
      <c r="AW877" s="253"/>
      <c r="AX877" s="253"/>
      <c r="AY877" s="253"/>
      <c r="AZ877" s="253"/>
      <c r="BA877" s="253"/>
      <c r="BB877" s="253"/>
      <c r="BC877" s="253"/>
      <c r="BD877" s="253"/>
      <c r="BE877" s="253"/>
      <c r="BF877" s="253"/>
      <c r="BG877" s="253"/>
      <c r="BH877" s="253"/>
      <c r="BI877" s="253"/>
      <c r="BJ877" s="253"/>
      <c r="BK877" s="253"/>
      <c r="BL877" s="253"/>
      <c r="BM877" s="253"/>
      <c r="BN877" s="253"/>
      <c r="BO877" s="253"/>
      <c r="BP877" s="253"/>
      <c r="BQ877" s="253"/>
      <c r="BR877" s="253"/>
      <c r="BS877" s="253"/>
      <c r="BT877" s="253"/>
      <c r="BU877" s="253"/>
      <c r="BV877" s="253"/>
      <c r="BW877" s="253"/>
      <c r="BX877" s="253"/>
      <c r="BY877" s="253"/>
      <c r="BZ877" s="253"/>
      <c r="CA877" s="253"/>
      <c r="CB877" s="253"/>
      <c r="CC877" s="253"/>
      <c r="CD877" s="253"/>
      <c r="CE877" s="253"/>
      <c r="CF877" s="253"/>
      <c r="CG877" s="253"/>
      <c r="CH877" s="253"/>
      <c r="CI877" s="253"/>
      <c r="CJ877" s="253"/>
      <c r="CK877" s="253"/>
      <c r="CL877" s="253"/>
      <c r="CM877" s="253"/>
      <c r="CN877" s="253"/>
      <c r="CO877" s="253"/>
      <c r="CP877" s="253"/>
      <c r="CQ877" s="253"/>
      <c r="CR877" s="253"/>
      <c r="CS877" s="253"/>
      <c r="CT877" s="253"/>
      <c r="CU877" s="253"/>
      <c r="CV877" s="253"/>
      <c r="CW877" s="253"/>
      <c r="CX877" s="253"/>
      <c r="CY877" s="253"/>
      <c r="CZ877" s="253"/>
      <c r="DA877" s="253"/>
      <c r="DB877" s="253"/>
      <c r="DC877" s="253"/>
      <c r="DD877" s="253"/>
      <c r="DE877" s="253"/>
      <c r="DF877" s="253"/>
      <c r="DG877" s="253"/>
      <c r="DH877" s="253"/>
      <c r="DI877" s="253"/>
      <c r="DJ877" s="253"/>
      <c r="DK877" s="253"/>
      <c r="DL877" s="253"/>
      <c r="DM877" s="253"/>
      <c r="DN877" s="253"/>
      <c r="DO877" s="253"/>
      <c r="DP877" s="253"/>
      <c r="DQ877" s="253"/>
      <c r="DR877" s="253"/>
      <c r="DS877" s="253"/>
      <c r="DT877" s="253"/>
      <c r="DU877" s="253"/>
      <c r="DV877" s="253"/>
      <c r="DW877" s="253"/>
      <c r="DX877" s="253"/>
      <c r="DY877" s="253"/>
      <c r="DZ877" s="253"/>
      <c r="EA877" s="253"/>
      <c r="EB877" s="253"/>
      <c r="EC877" s="253"/>
      <c r="ED877" s="253"/>
      <c r="EE877" s="253"/>
      <c r="EF877" s="253"/>
      <c r="EG877" s="253"/>
      <c r="EH877" s="253"/>
      <c r="EI877" s="253"/>
      <c r="EJ877" s="253"/>
      <c r="EK877" s="253"/>
      <c r="EL877" s="253"/>
      <c r="EM877" s="253"/>
      <c r="EN877" s="253"/>
      <c r="EO877" s="253"/>
      <c r="EP877" s="253"/>
      <c r="EQ877" s="253"/>
      <c r="ER877" s="253"/>
      <c r="ES877" s="253"/>
      <c r="ET877" s="253"/>
      <c r="EU877" s="253"/>
      <c r="EV877" s="253"/>
      <c r="EW877" s="253"/>
      <c r="EX877" s="253"/>
      <c r="EY877" s="253"/>
      <c r="EZ877" s="253"/>
      <c r="FA877" s="253"/>
      <c r="FB877" s="253"/>
      <c r="FC877" s="253"/>
      <c r="FD877" s="253"/>
      <c r="FE877" s="253"/>
      <c r="FF877" s="253"/>
      <c r="FG877" s="253"/>
      <c r="FH877" s="253"/>
      <c r="FI877" s="253"/>
      <c r="FJ877" s="253"/>
      <c r="FK877" s="253"/>
      <c r="FL877" s="253"/>
      <c r="FM877" s="253"/>
      <c r="FN877" s="253"/>
      <c r="FO877" s="253"/>
      <c r="FP877" s="253"/>
      <c r="FQ877" s="253"/>
      <c r="FR877" s="253"/>
      <c r="FS877" s="253"/>
      <c r="FT877" s="253"/>
      <c r="FU877" s="253"/>
      <c r="FV877" s="253"/>
      <c r="FW877" s="253"/>
      <c r="FX877" s="253"/>
      <c r="FY877" s="253"/>
      <c r="FZ877" s="253"/>
      <c r="GA877" s="253"/>
      <c r="GB877" s="253"/>
      <c r="GC877" s="253"/>
      <c r="GD877" s="253"/>
      <c r="GE877" s="253"/>
      <c r="GF877" s="253"/>
      <c r="GG877" s="253"/>
      <c r="GH877" s="253"/>
      <c r="GI877" s="253"/>
      <c r="GJ877" s="253"/>
      <c r="GK877" s="253"/>
      <c r="GL877" s="253"/>
      <c r="GM877" s="253"/>
      <c r="GN877" s="253"/>
      <c r="GO877" s="253"/>
      <c r="GP877" s="253"/>
      <c r="GQ877" s="253"/>
      <c r="GR877" s="253"/>
      <c r="GS877" s="253"/>
      <c r="GT877" s="253"/>
      <c r="GU877" s="253"/>
      <c r="GV877" s="253"/>
      <c r="GW877" s="253"/>
      <c r="GX877" s="253"/>
      <c r="GY877" s="253"/>
      <c r="GZ877" s="253"/>
      <c r="HA877" s="253"/>
      <c r="HB877" s="253"/>
      <c r="HC877" s="253"/>
      <c r="HD877" s="253"/>
      <c r="HE877" s="253"/>
      <c r="HF877" s="253"/>
      <c r="HG877" s="253"/>
      <c r="HH877" s="253"/>
      <c r="HI877" s="253"/>
      <c r="HJ877" s="253"/>
      <c r="HK877" s="253"/>
      <c r="HL877" s="253"/>
      <c r="HM877" s="253"/>
      <c r="HN877" s="253"/>
      <c r="HO877" s="253"/>
      <c r="HP877" s="253"/>
      <c r="HQ877" s="253"/>
      <c r="HR877" s="253"/>
      <c r="HS877" s="253"/>
      <c r="HT877" s="253"/>
      <c r="HU877" s="253"/>
      <c r="HV877" s="253"/>
      <c r="HW877" s="253"/>
      <c r="HX877" s="253"/>
      <c r="HY877" s="253"/>
      <c r="HZ877" s="253"/>
      <c r="IA877" s="253"/>
      <c r="IB877" s="253"/>
      <c r="IC877" s="253"/>
      <c r="ID877" s="253"/>
      <c r="IE877" s="253"/>
      <c r="IF877" s="253"/>
      <c r="IG877" s="253"/>
      <c r="IH877" s="253"/>
      <c r="II877" s="253"/>
      <c r="IJ877" s="253"/>
      <c r="IK877" s="253"/>
      <c r="IL877" s="253"/>
      <c r="IM877" s="253"/>
      <c r="IN877" s="253"/>
      <c r="IO877" s="253"/>
      <c r="IP877" s="253"/>
      <c r="IQ877" s="253"/>
      <c r="IR877" s="253"/>
      <c r="IS877" s="253"/>
      <c r="IT877" s="253"/>
      <c r="IU877" s="253"/>
      <c r="IV877" s="253"/>
      <c r="IW877" s="253"/>
      <c r="IX877" s="253"/>
      <c r="IY877" s="253"/>
      <c r="IZ877" s="253"/>
      <c r="JA877" s="253"/>
      <c r="JB877" s="253"/>
      <c r="JC877" s="253"/>
      <c r="JD877" s="253"/>
      <c r="JE877" s="253"/>
      <c r="JF877" s="253"/>
      <c r="JG877" s="253"/>
      <c r="JH877" s="253"/>
      <c r="JI877" s="253"/>
      <c r="JJ877" s="253"/>
      <c r="JK877" s="253"/>
      <c r="JL877" s="253"/>
      <c r="JM877" s="253"/>
      <c r="JN877" s="253"/>
      <c r="JO877" s="253"/>
      <c r="JP877" s="253"/>
      <c r="JQ877" s="253"/>
      <c r="JR877" s="253"/>
      <c r="JS877" s="253"/>
      <c r="JT877" s="253"/>
      <c r="JU877" s="253"/>
    </row>
    <row r="878" spans="1:281" s="252" customFormat="1" ht="15" customHeight="1" x14ac:dyDescent="0.25">
      <c r="A878" s="253"/>
      <c r="B878" s="253"/>
      <c r="C878" s="253"/>
      <c r="D878" s="253"/>
      <c r="E878" s="253"/>
      <c r="F878" s="253"/>
      <c r="G878" s="253"/>
      <c r="H878" s="253"/>
      <c r="I878" s="253"/>
      <c r="J878" s="253"/>
      <c r="K878" s="253"/>
      <c r="L878" s="253"/>
      <c r="M878" s="253"/>
      <c r="N878" s="253"/>
      <c r="O878" s="253"/>
      <c r="P878" s="253"/>
      <c r="Q878" s="253"/>
      <c r="R878" s="253"/>
      <c r="S878" s="253"/>
      <c r="T878" s="253"/>
      <c r="U878" s="253" t="s">
        <v>1031</v>
      </c>
      <c r="V878" s="253"/>
      <c r="W878" s="253"/>
      <c r="X878" s="253"/>
      <c r="Y878" s="253"/>
      <c r="Z878" s="253"/>
      <c r="AA878" s="253"/>
      <c r="AB878" s="253"/>
      <c r="AC878" s="253" t="s">
        <v>332</v>
      </c>
      <c r="AD878" s="253"/>
      <c r="AE878" s="253"/>
      <c r="AF878" s="253"/>
      <c r="AG878" s="253"/>
      <c r="AH878" s="253"/>
      <c r="AI878" s="253"/>
      <c r="AJ878" s="253"/>
      <c r="AK878" s="253"/>
      <c r="AL878" s="253"/>
      <c r="AM878" s="253"/>
      <c r="AN878" s="253"/>
      <c r="AO878" s="253"/>
      <c r="AP878" s="253"/>
      <c r="AQ878" s="253"/>
      <c r="AR878" s="253"/>
      <c r="AS878" s="253"/>
      <c r="AT878" s="253"/>
      <c r="AU878" s="253"/>
      <c r="AV878" s="253"/>
      <c r="AW878" s="253"/>
      <c r="AX878" s="253"/>
      <c r="AY878" s="253"/>
      <c r="AZ878" s="253"/>
      <c r="BA878" s="253"/>
      <c r="BB878" s="253"/>
      <c r="BC878" s="253"/>
      <c r="BD878" s="253"/>
      <c r="BE878" s="253"/>
      <c r="BF878" s="253"/>
      <c r="BG878" s="253"/>
      <c r="BH878" s="253"/>
      <c r="BI878" s="253"/>
      <c r="BJ878" s="253"/>
      <c r="BK878" s="253"/>
      <c r="BL878" s="253"/>
      <c r="BM878" s="253"/>
      <c r="BN878" s="253"/>
      <c r="BO878" s="253"/>
      <c r="BP878" s="253"/>
      <c r="BQ878" s="253"/>
      <c r="BR878" s="253"/>
      <c r="BS878" s="253"/>
      <c r="BT878" s="253"/>
      <c r="BU878" s="253"/>
      <c r="BV878" s="253"/>
      <c r="BW878" s="253"/>
      <c r="BX878" s="253"/>
      <c r="BY878" s="253"/>
      <c r="BZ878" s="253"/>
      <c r="CA878" s="253"/>
      <c r="CB878" s="253"/>
      <c r="CC878" s="253"/>
      <c r="CD878" s="253"/>
      <c r="CE878" s="253"/>
      <c r="CF878" s="253"/>
      <c r="CG878" s="253"/>
      <c r="CH878" s="253"/>
      <c r="CI878" s="253"/>
      <c r="CJ878" s="253"/>
      <c r="CK878" s="253"/>
      <c r="CL878" s="253"/>
      <c r="CM878" s="253"/>
      <c r="CN878" s="253"/>
      <c r="CO878" s="253"/>
      <c r="CP878" s="253"/>
      <c r="CQ878" s="253"/>
      <c r="CR878" s="253"/>
      <c r="CS878" s="253"/>
      <c r="CT878" s="253"/>
      <c r="CU878" s="253"/>
      <c r="CV878" s="253"/>
      <c r="CW878" s="253"/>
      <c r="CX878" s="253"/>
      <c r="CY878" s="253"/>
      <c r="CZ878" s="253"/>
      <c r="DA878" s="253"/>
      <c r="DB878" s="253"/>
      <c r="DC878" s="253"/>
      <c r="DD878" s="253"/>
      <c r="DE878" s="253"/>
      <c r="DF878" s="253"/>
      <c r="DG878" s="253"/>
      <c r="DH878" s="253"/>
      <c r="DI878" s="253"/>
      <c r="DJ878" s="253"/>
      <c r="DK878" s="253"/>
      <c r="DL878" s="253"/>
      <c r="DM878" s="253"/>
      <c r="DN878" s="253"/>
      <c r="DO878" s="253"/>
      <c r="DP878" s="253"/>
      <c r="DQ878" s="253"/>
      <c r="DR878" s="253"/>
      <c r="DS878" s="253"/>
      <c r="DT878" s="253"/>
      <c r="DU878" s="253"/>
      <c r="DV878" s="253"/>
      <c r="DW878" s="253"/>
      <c r="DX878" s="253"/>
      <c r="DY878" s="253"/>
      <c r="DZ878" s="253"/>
      <c r="EA878" s="253"/>
      <c r="EB878" s="253"/>
      <c r="EC878" s="253"/>
      <c r="ED878" s="253"/>
      <c r="EE878" s="253"/>
      <c r="EF878" s="253"/>
      <c r="EG878" s="253"/>
      <c r="EH878" s="253"/>
      <c r="EI878" s="253"/>
      <c r="EJ878" s="253"/>
      <c r="EK878" s="253"/>
      <c r="EL878" s="253"/>
      <c r="EM878" s="253"/>
      <c r="EN878" s="253"/>
      <c r="EO878" s="253"/>
      <c r="EP878" s="253"/>
      <c r="EQ878" s="253"/>
      <c r="ER878" s="253"/>
      <c r="ES878" s="253"/>
      <c r="ET878" s="253"/>
      <c r="EU878" s="253"/>
      <c r="EV878" s="253"/>
      <c r="EW878" s="253"/>
      <c r="EX878" s="253"/>
      <c r="EY878" s="253"/>
      <c r="EZ878" s="253"/>
      <c r="FA878" s="253"/>
      <c r="FB878" s="253"/>
      <c r="FC878" s="253"/>
      <c r="FD878" s="253"/>
      <c r="FE878" s="253"/>
      <c r="FF878" s="253"/>
      <c r="FG878" s="253"/>
      <c r="FH878" s="253"/>
      <c r="FI878" s="253"/>
      <c r="FJ878" s="253"/>
      <c r="FK878" s="253"/>
      <c r="FL878" s="253"/>
      <c r="FM878" s="253"/>
      <c r="FN878" s="253"/>
      <c r="FO878" s="253"/>
      <c r="FP878" s="253"/>
      <c r="FQ878" s="253"/>
      <c r="FR878" s="253"/>
      <c r="FS878" s="253"/>
      <c r="FT878" s="253"/>
      <c r="FU878" s="253"/>
      <c r="FV878" s="253"/>
      <c r="FW878" s="253"/>
      <c r="FX878" s="253"/>
      <c r="FY878" s="253"/>
      <c r="FZ878" s="253"/>
      <c r="GA878" s="253"/>
      <c r="GB878" s="253"/>
      <c r="GC878" s="253"/>
      <c r="GD878" s="253"/>
      <c r="GE878" s="253"/>
      <c r="GF878" s="253"/>
      <c r="GG878" s="253"/>
      <c r="GH878" s="253"/>
      <c r="GI878" s="253"/>
      <c r="GJ878" s="253"/>
      <c r="GK878" s="253"/>
      <c r="GL878" s="253"/>
      <c r="GM878" s="253"/>
      <c r="GN878" s="253"/>
      <c r="GO878" s="253"/>
      <c r="GP878" s="253"/>
      <c r="GQ878" s="253"/>
      <c r="GR878" s="253"/>
      <c r="GS878" s="253"/>
      <c r="GT878" s="253"/>
      <c r="GU878" s="253"/>
      <c r="GV878" s="253"/>
      <c r="GW878" s="253"/>
      <c r="GX878" s="253"/>
      <c r="GY878" s="253"/>
      <c r="GZ878" s="253"/>
      <c r="HA878" s="253"/>
      <c r="HB878" s="253"/>
      <c r="HC878" s="253"/>
      <c r="HD878" s="253"/>
      <c r="HE878" s="253"/>
      <c r="HF878" s="253"/>
      <c r="HG878" s="253"/>
      <c r="HH878" s="253"/>
      <c r="HI878" s="253"/>
      <c r="HJ878" s="253"/>
      <c r="HK878" s="253"/>
      <c r="HL878" s="253"/>
      <c r="HM878" s="253"/>
      <c r="HN878" s="253"/>
      <c r="HO878" s="253"/>
      <c r="HP878" s="253"/>
      <c r="HQ878" s="253"/>
      <c r="HR878" s="253"/>
      <c r="HS878" s="253"/>
      <c r="HT878" s="253"/>
      <c r="HU878" s="253"/>
      <c r="HV878" s="253"/>
      <c r="HW878" s="253"/>
      <c r="HX878" s="253"/>
      <c r="HY878" s="253"/>
      <c r="HZ878" s="253"/>
      <c r="IA878" s="253"/>
      <c r="IB878" s="253"/>
      <c r="IC878" s="253"/>
      <c r="ID878" s="253"/>
      <c r="IE878" s="253"/>
      <c r="IF878" s="253"/>
      <c r="IG878" s="253"/>
      <c r="IH878" s="253"/>
      <c r="II878" s="253"/>
      <c r="IJ878" s="253"/>
      <c r="IK878" s="253"/>
      <c r="IL878" s="253"/>
      <c r="IM878" s="253"/>
      <c r="IN878" s="253"/>
      <c r="IO878" s="253"/>
      <c r="IP878" s="253"/>
      <c r="IQ878" s="253"/>
      <c r="IR878" s="253"/>
      <c r="IS878" s="253"/>
      <c r="IT878" s="253"/>
      <c r="IU878" s="253"/>
      <c r="IV878" s="253"/>
      <c r="IW878" s="253"/>
      <c r="IX878" s="253"/>
      <c r="IY878" s="253"/>
      <c r="IZ878" s="253"/>
      <c r="JA878" s="253"/>
      <c r="JB878" s="253"/>
      <c r="JC878" s="253"/>
      <c r="JD878" s="253"/>
      <c r="JE878" s="253"/>
      <c r="JF878" s="253"/>
      <c r="JG878" s="253"/>
      <c r="JH878" s="253"/>
      <c r="JI878" s="253"/>
      <c r="JJ878" s="253"/>
      <c r="JK878" s="253"/>
      <c r="JL878" s="253"/>
      <c r="JM878" s="253"/>
      <c r="JN878" s="253"/>
      <c r="JO878" s="253"/>
      <c r="JP878" s="253"/>
      <c r="JQ878" s="253"/>
      <c r="JR878" s="253"/>
      <c r="JS878" s="253"/>
      <c r="JT878" s="253"/>
      <c r="JU878" s="253"/>
    </row>
    <row r="879" spans="1:281" s="252" customFormat="1" ht="15" customHeight="1" x14ac:dyDescent="0.25">
      <c r="A879" s="253"/>
      <c r="B879" s="253"/>
      <c r="C879" s="253"/>
      <c r="D879" s="253"/>
      <c r="E879" s="253"/>
      <c r="F879" s="253"/>
      <c r="G879" s="253"/>
      <c r="H879" s="253"/>
      <c r="I879" s="253"/>
      <c r="J879" s="253"/>
      <c r="K879" s="253"/>
      <c r="L879" s="253"/>
      <c r="M879" s="253"/>
      <c r="N879" s="253"/>
      <c r="O879" s="253"/>
      <c r="P879" s="253"/>
      <c r="Q879" s="253"/>
      <c r="R879" s="253"/>
      <c r="S879" s="253"/>
      <c r="T879" s="253"/>
      <c r="U879" s="253" t="s">
        <v>1032</v>
      </c>
      <c r="V879" s="253"/>
      <c r="W879" s="253"/>
      <c r="X879" s="253"/>
      <c r="Y879" s="253"/>
      <c r="Z879" s="253"/>
      <c r="AA879" s="253"/>
      <c r="AB879" s="253"/>
      <c r="AC879" s="253" t="s">
        <v>393</v>
      </c>
      <c r="AD879" s="253"/>
      <c r="AE879" s="253"/>
      <c r="AF879" s="253"/>
      <c r="AG879" s="253"/>
      <c r="AH879" s="253"/>
      <c r="AI879" s="253"/>
      <c r="AJ879" s="253"/>
      <c r="AK879" s="253"/>
      <c r="AL879" s="253"/>
      <c r="AM879" s="253"/>
      <c r="AN879" s="253"/>
      <c r="AO879" s="253"/>
      <c r="AP879" s="253"/>
      <c r="AQ879" s="253"/>
      <c r="AR879" s="253"/>
      <c r="AS879" s="253"/>
      <c r="AT879" s="253"/>
      <c r="AU879" s="253"/>
      <c r="AV879" s="253"/>
      <c r="AW879" s="253"/>
      <c r="AX879" s="253"/>
      <c r="AY879" s="253"/>
      <c r="AZ879" s="253"/>
      <c r="BA879" s="253"/>
      <c r="BB879" s="253"/>
      <c r="BC879" s="253"/>
      <c r="BD879" s="253"/>
      <c r="BE879" s="253"/>
      <c r="BF879" s="253"/>
      <c r="BG879" s="253"/>
      <c r="BH879" s="253"/>
      <c r="BI879" s="253"/>
      <c r="BJ879" s="253"/>
      <c r="BK879" s="253"/>
      <c r="BL879" s="253"/>
      <c r="BM879" s="253"/>
      <c r="BN879" s="253"/>
      <c r="BO879" s="253"/>
      <c r="BP879" s="253"/>
      <c r="BQ879" s="253"/>
      <c r="BR879" s="253"/>
      <c r="BS879" s="253"/>
      <c r="BT879" s="253"/>
      <c r="BU879" s="253"/>
      <c r="BV879" s="253"/>
      <c r="BW879" s="253"/>
      <c r="BX879" s="253"/>
      <c r="BY879" s="253"/>
      <c r="BZ879" s="253"/>
      <c r="CA879" s="253"/>
      <c r="CB879" s="253"/>
      <c r="CC879" s="253"/>
      <c r="CD879" s="253"/>
      <c r="CE879" s="253"/>
      <c r="CF879" s="253"/>
      <c r="CG879" s="253"/>
      <c r="CH879" s="253"/>
      <c r="CI879" s="253"/>
      <c r="CJ879" s="253"/>
      <c r="CK879" s="253"/>
      <c r="CL879" s="253"/>
      <c r="CM879" s="253"/>
      <c r="CN879" s="253"/>
      <c r="CO879" s="253"/>
      <c r="CP879" s="253"/>
      <c r="CQ879" s="253"/>
      <c r="CR879" s="253"/>
      <c r="CS879" s="253"/>
      <c r="CT879" s="253"/>
      <c r="CU879" s="253"/>
      <c r="CV879" s="253"/>
      <c r="CW879" s="253"/>
      <c r="CX879" s="253"/>
      <c r="CY879" s="253"/>
      <c r="CZ879" s="253"/>
      <c r="DA879" s="253"/>
      <c r="DB879" s="253"/>
      <c r="DC879" s="253"/>
      <c r="DD879" s="253"/>
      <c r="DE879" s="253"/>
      <c r="DF879" s="253"/>
      <c r="DG879" s="253"/>
      <c r="DH879" s="253"/>
      <c r="DI879" s="253"/>
      <c r="DJ879" s="253"/>
      <c r="DK879" s="253"/>
      <c r="DL879" s="253"/>
      <c r="DM879" s="253"/>
      <c r="DN879" s="253"/>
      <c r="DO879" s="253"/>
      <c r="DP879" s="253"/>
      <c r="DQ879" s="253"/>
      <c r="DR879" s="253"/>
      <c r="DS879" s="253"/>
      <c r="DT879" s="253"/>
      <c r="DU879" s="253"/>
      <c r="DV879" s="253"/>
      <c r="DW879" s="253"/>
      <c r="DX879" s="253"/>
      <c r="DY879" s="253"/>
      <c r="DZ879" s="253"/>
      <c r="EA879" s="253"/>
      <c r="EB879" s="253"/>
      <c r="EC879" s="253"/>
      <c r="ED879" s="253"/>
      <c r="EE879" s="253"/>
      <c r="EF879" s="253"/>
      <c r="EG879" s="253"/>
      <c r="EH879" s="253"/>
      <c r="EI879" s="253"/>
      <c r="EJ879" s="253"/>
      <c r="EK879" s="253"/>
      <c r="EL879" s="253"/>
      <c r="EM879" s="253"/>
      <c r="EN879" s="253"/>
      <c r="EO879" s="253"/>
      <c r="EP879" s="253"/>
      <c r="EQ879" s="253"/>
      <c r="ER879" s="253"/>
      <c r="ES879" s="253"/>
      <c r="ET879" s="253"/>
      <c r="EU879" s="253"/>
      <c r="EV879" s="253"/>
      <c r="EW879" s="253"/>
      <c r="EX879" s="253"/>
      <c r="EY879" s="253"/>
      <c r="EZ879" s="253"/>
      <c r="FA879" s="253"/>
      <c r="FB879" s="253"/>
      <c r="FC879" s="253"/>
      <c r="FD879" s="253"/>
      <c r="FE879" s="253"/>
      <c r="FF879" s="253"/>
      <c r="FG879" s="253"/>
      <c r="FH879" s="253"/>
      <c r="FI879" s="253"/>
      <c r="FJ879" s="253"/>
      <c r="FK879" s="253"/>
      <c r="FL879" s="253"/>
      <c r="FM879" s="253"/>
      <c r="FN879" s="253"/>
      <c r="FO879" s="253"/>
      <c r="FP879" s="253"/>
      <c r="FQ879" s="253"/>
      <c r="FR879" s="253"/>
      <c r="FS879" s="253"/>
      <c r="FT879" s="253"/>
      <c r="FU879" s="253"/>
      <c r="FV879" s="253"/>
      <c r="FW879" s="253"/>
      <c r="FX879" s="253"/>
      <c r="FY879" s="253"/>
      <c r="FZ879" s="253"/>
      <c r="GA879" s="253"/>
      <c r="GB879" s="253"/>
      <c r="GC879" s="253"/>
      <c r="GD879" s="253"/>
      <c r="GE879" s="253"/>
      <c r="GF879" s="253"/>
      <c r="GG879" s="253"/>
      <c r="GH879" s="253"/>
      <c r="GI879" s="253"/>
      <c r="GJ879" s="253"/>
      <c r="GK879" s="253"/>
      <c r="GL879" s="253"/>
      <c r="GM879" s="253"/>
      <c r="GN879" s="253"/>
      <c r="GO879" s="253"/>
      <c r="GP879" s="253"/>
      <c r="GQ879" s="253"/>
      <c r="GR879" s="253"/>
      <c r="GS879" s="253"/>
      <c r="GT879" s="253"/>
      <c r="GU879" s="253"/>
      <c r="GV879" s="253"/>
      <c r="GW879" s="253"/>
      <c r="GX879" s="253"/>
      <c r="GY879" s="253"/>
      <c r="GZ879" s="253"/>
      <c r="HA879" s="253"/>
      <c r="HB879" s="253"/>
      <c r="HC879" s="253"/>
      <c r="HD879" s="253"/>
      <c r="HE879" s="253"/>
      <c r="HF879" s="253"/>
      <c r="HG879" s="253"/>
      <c r="HH879" s="253"/>
      <c r="HI879" s="253"/>
      <c r="HJ879" s="253"/>
      <c r="HK879" s="253"/>
      <c r="HL879" s="253"/>
      <c r="HM879" s="253"/>
      <c r="HN879" s="253"/>
      <c r="HO879" s="253"/>
      <c r="HP879" s="253"/>
      <c r="HQ879" s="253"/>
      <c r="HR879" s="253"/>
      <c r="HS879" s="253"/>
      <c r="HT879" s="253"/>
      <c r="HU879" s="253"/>
      <c r="HV879" s="253"/>
      <c r="HW879" s="253"/>
      <c r="HX879" s="253"/>
      <c r="HY879" s="253"/>
      <c r="HZ879" s="253"/>
      <c r="IA879" s="253"/>
      <c r="IB879" s="253"/>
      <c r="IC879" s="253"/>
      <c r="ID879" s="253"/>
      <c r="IE879" s="253"/>
      <c r="IF879" s="253"/>
      <c r="IG879" s="253"/>
      <c r="IH879" s="253"/>
      <c r="II879" s="253"/>
      <c r="IJ879" s="253"/>
      <c r="IK879" s="253"/>
      <c r="IL879" s="253"/>
      <c r="IM879" s="253"/>
      <c r="IN879" s="253"/>
      <c r="IO879" s="253"/>
      <c r="IP879" s="253"/>
      <c r="IQ879" s="253"/>
      <c r="IR879" s="253"/>
      <c r="IS879" s="253"/>
      <c r="IT879" s="253"/>
      <c r="IU879" s="253"/>
      <c r="IV879" s="253"/>
      <c r="IW879" s="253"/>
      <c r="IX879" s="253"/>
      <c r="IY879" s="253"/>
      <c r="IZ879" s="253"/>
      <c r="JA879" s="253"/>
      <c r="JB879" s="253"/>
      <c r="JC879" s="253"/>
      <c r="JD879" s="253"/>
      <c r="JE879" s="253"/>
      <c r="JF879" s="253"/>
      <c r="JG879" s="253"/>
      <c r="JH879" s="253"/>
      <c r="JI879" s="253"/>
      <c r="JJ879" s="253"/>
      <c r="JK879" s="253"/>
      <c r="JL879" s="253"/>
      <c r="JM879" s="253"/>
      <c r="JN879" s="253"/>
      <c r="JO879" s="253"/>
      <c r="JP879" s="253"/>
      <c r="JQ879" s="253"/>
      <c r="JR879" s="253"/>
      <c r="JS879" s="253"/>
      <c r="JT879" s="253"/>
      <c r="JU879" s="253"/>
    </row>
    <row r="880" spans="1:281" s="252" customFormat="1" ht="15" customHeight="1" x14ac:dyDescent="0.25">
      <c r="A880" s="253"/>
      <c r="B880" s="253"/>
      <c r="C880" s="253"/>
      <c r="D880" s="253"/>
      <c r="E880" s="253"/>
      <c r="F880" s="253"/>
      <c r="G880" s="253"/>
      <c r="H880" s="253"/>
      <c r="I880" s="253"/>
      <c r="J880" s="253"/>
      <c r="K880" s="253"/>
      <c r="L880" s="253"/>
      <c r="M880" s="253"/>
      <c r="N880" s="253"/>
      <c r="O880" s="253"/>
      <c r="P880" s="253"/>
      <c r="Q880" s="253"/>
      <c r="R880" s="253"/>
      <c r="S880" s="253"/>
      <c r="T880" s="253"/>
      <c r="U880" s="253" t="s">
        <v>1033</v>
      </c>
      <c r="V880" s="253"/>
      <c r="W880" s="253"/>
      <c r="X880" s="253"/>
      <c r="Y880" s="253"/>
      <c r="Z880" s="253"/>
      <c r="AA880" s="253"/>
      <c r="AB880" s="253"/>
      <c r="AC880" s="253" t="s">
        <v>332</v>
      </c>
      <c r="AD880" s="253"/>
      <c r="AE880" s="253"/>
      <c r="AF880" s="253"/>
      <c r="AG880" s="253"/>
      <c r="AH880" s="253"/>
      <c r="AI880" s="253"/>
      <c r="AJ880" s="253"/>
      <c r="AK880" s="253"/>
      <c r="AL880" s="253"/>
      <c r="AM880" s="253"/>
      <c r="AN880" s="253"/>
      <c r="AO880" s="253"/>
      <c r="AP880" s="253"/>
      <c r="AQ880" s="253"/>
      <c r="AR880" s="253"/>
      <c r="AS880" s="253"/>
      <c r="AT880" s="253"/>
      <c r="AU880" s="253"/>
      <c r="AV880" s="253"/>
      <c r="AW880" s="253"/>
      <c r="AX880" s="253"/>
      <c r="AY880" s="253"/>
      <c r="AZ880" s="253"/>
      <c r="BA880" s="253"/>
      <c r="BB880" s="253"/>
      <c r="BC880" s="253"/>
      <c r="BD880" s="253"/>
      <c r="BE880" s="253"/>
      <c r="BF880" s="253"/>
      <c r="BG880" s="253"/>
      <c r="BH880" s="253"/>
      <c r="BI880" s="253"/>
      <c r="BJ880" s="253"/>
      <c r="BK880" s="253"/>
      <c r="BL880" s="253"/>
      <c r="BM880" s="253"/>
      <c r="BN880" s="253"/>
      <c r="BO880" s="253"/>
      <c r="BP880" s="253"/>
      <c r="BQ880" s="253"/>
      <c r="BR880" s="253"/>
      <c r="BS880" s="253"/>
      <c r="BT880" s="253"/>
      <c r="BU880" s="253"/>
      <c r="BV880" s="253"/>
      <c r="BW880" s="253"/>
      <c r="BX880" s="253"/>
      <c r="BY880" s="253"/>
      <c r="BZ880" s="253"/>
      <c r="CA880" s="253"/>
      <c r="CB880" s="253"/>
      <c r="CC880" s="253"/>
      <c r="CD880" s="253"/>
      <c r="CE880" s="253"/>
      <c r="CF880" s="253"/>
      <c r="CG880" s="253"/>
      <c r="CH880" s="253"/>
      <c r="CI880" s="253"/>
      <c r="CJ880" s="253"/>
      <c r="CK880" s="253"/>
      <c r="CL880" s="253"/>
      <c r="CM880" s="253"/>
      <c r="CN880" s="253"/>
      <c r="CO880" s="253"/>
      <c r="CP880" s="253"/>
      <c r="CQ880" s="253"/>
      <c r="CR880" s="253"/>
      <c r="CS880" s="253"/>
      <c r="CT880" s="253"/>
      <c r="CU880" s="253"/>
      <c r="CV880" s="253"/>
      <c r="CW880" s="253"/>
      <c r="CX880" s="253"/>
      <c r="CY880" s="253"/>
      <c r="CZ880" s="253"/>
      <c r="DA880" s="253"/>
      <c r="DB880" s="253"/>
      <c r="DC880" s="253"/>
      <c r="DD880" s="253"/>
      <c r="DE880" s="253"/>
      <c r="DF880" s="253"/>
      <c r="DG880" s="253"/>
      <c r="DH880" s="253"/>
      <c r="DI880" s="253"/>
      <c r="DJ880" s="253"/>
      <c r="DK880" s="253"/>
      <c r="DL880" s="253"/>
      <c r="DM880" s="253"/>
      <c r="DN880" s="253"/>
      <c r="DO880" s="253"/>
      <c r="DP880" s="253"/>
      <c r="DQ880" s="253"/>
      <c r="DR880" s="253"/>
      <c r="DS880" s="253"/>
      <c r="DT880" s="253"/>
      <c r="DU880" s="253"/>
      <c r="DV880" s="253"/>
      <c r="DW880" s="253"/>
      <c r="DX880" s="253"/>
      <c r="DY880" s="253"/>
      <c r="DZ880" s="253"/>
      <c r="EA880" s="253"/>
      <c r="EB880" s="253"/>
      <c r="EC880" s="253"/>
      <c r="ED880" s="253"/>
      <c r="EE880" s="253"/>
      <c r="EF880" s="253"/>
      <c r="EG880" s="253"/>
      <c r="EH880" s="253"/>
      <c r="EI880" s="253"/>
      <c r="EJ880" s="253"/>
      <c r="EK880" s="253"/>
      <c r="EL880" s="253"/>
      <c r="EM880" s="253"/>
      <c r="EN880" s="253"/>
      <c r="EO880" s="253"/>
      <c r="EP880" s="253"/>
      <c r="EQ880" s="253"/>
      <c r="ER880" s="253"/>
      <c r="ES880" s="253"/>
      <c r="ET880" s="253"/>
      <c r="EU880" s="253"/>
      <c r="EV880" s="253"/>
      <c r="EW880" s="253"/>
      <c r="EX880" s="253"/>
      <c r="EY880" s="253"/>
      <c r="EZ880" s="253"/>
      <c r="FA880" s="253"/>
      <c r="FB880" s="253"/>
      <c r="FC880" s="253"/>
      <c r="FD880" s="253"/>
      <c r="FE880" s="253"/>
      <c r="FF880" s="253"/>
      <c r="FG880" s="253"/>
      <c r="FH880" s="253"/>
      <c r="FI880" s="253"/>
      <c r="FJ880" s="253"/>
      <c r="FK880" s="253"/>
      <c r="FL880" s="253"/>
      <c r="FM880" s="253"/>
      <c r="FN880" s="253"/>
      <c r="FO880" s="253"/>
      <c r="FP880" s="253"/>
      <c r="FQ880" s="253"/>
      <c r="FR880" s="253"/>
      <c r="FS880" s="253"/>
      <c r="FT880" s="253"/>
      <c r="FU880" s="253"/>
      <c r="FV880" s="253"/>
      <c r="FW880" s="253"/>
      <c r="FX880" s="253"/>
      <c r="FY880" s="253"/>
      <c r="FZ880" s="253"/>
      <c r="GA880" s="253"/>
      <c r="GB880" s="253"/>
      <c r="GC880" s="253"/>
      <c r="GD880" s="253"/>
      <c r="GE880" s="253"/>
      <c r="GF880" s="253"/>
      <c r="GG880" s="253"/>
      <c r="GH880" s="253"/>
      <c r="GI880" s="253"/>
      <c r="GJ880" s="253"/>
      <c r="GK880" s="253"/>
      <c r="GL880" s="253"/>
      <c r="GM880" s="253"/>
      <c r="GN880" s="253"/>
      <c r="GO880" s="253"/>
      <c r="GP880" s="253"/>
      <c r="GQ880" s="253"/>
      <c r="GR880" s="253"/>
      <c r="GS880" s="253"/>
      <c r="GT880" s="253"/>
      <c r="GU880" s="253"/>
      <c r="GV880" s="253"/>
      <c r="GW880" s="253"/>
      <c r="GX880" s="253"/>
      <c r="GY880" s="253"/>
      <c r="GZ880" s="253"/>
      <c r="HA880" s="253"/>
      <c r="HB880" s="253"/>
      <c r="HC880" s="253"/>
      <c r="HD880" s="253"/>
      <c r="HE880" s="253"/>
      <c r="HF880" s="253"/>
      <c r="HG880" s="253"/>
      <c r="HH880" s="253"/>
      <c r="HI880" s="253"/>
      <c r="HJ880" s="253"/>
      <c r="HK880" s="253"/>
      <c r="HL880" s="253"/>
      <c r="HM880" s="253"/>
      <c r="HN880" s="253"/>
      <c r="HO880" s="253"/>
      <c r="HP880" s="253"/>
      <c r="HQ880" s="253"/>
      <c r="HR880" s="253"/>
      <c r="HS880" s="253"/>
      <c r="HT880" s="253"/>
      <c r="HU880" s="253"/>
      <c r="HV880" s="253"/>
      <c r="HW880" s="253"/>
      <c r="HX880" s="253"/>
      <c r="HY880" s="253"/>
      <c r="HZ880" s="253"/>
      <c r="IA880" s="253"/>
      <c r="IB880" s="253"/>
      <c r="IC880" s="253"/>
      <c r="ID880" s="253"/>
      <c r="IE880" s="253"/>
      <c r="IF880" s="253"/>
      <c r="IG880" s="253"/>
      <c r="IH880" s="253"/>
      <c r="II880" s="253"/>
      <c r="IJ880" s="253"/>
      <c r="IK880" s="253"/>
      <c r="IL880" s="253"/>
      <c r="IM880" s="253"/>
      <c r="IN880" s="253"/>
      <c r="IO880" s="253"/>
      <c r="IP880" s="253"/>
      <c r="IQ880" s="253"/>
      <c r="IR880" s="253"/>
      <c r="IS880" s="253"/>
      <c r="IT880" s="253"/>
      <c r="IU880" s="253"/>
      <c r="IV880" s="253"/>
      <c r="IW880" s="253"/>
      <c r="IX880" s="253"/>
      <c r="IY880" s="253"/>
      <c r="IZ880" s="253"/>
      <c r="JA880" s="253"/>
      <c r="JB880" s="253"/>
      <c r="JC880" s="253"/>
      <c r="JD880" s="253"/>
      <c r="JE880" s="253"/>
      <c r="JF880" s="253"/>
      <c r="JG880" s="253"/>
      <c r="JH880" s="253"/>
      <c r="JI880" s="253"/>
      <c r="JJ880" s="253"/>
      <c r="JK880" s="253"/>
      <c r="JL880" s="253"/>
      <c r="JM880" s="253"/>
      <c r="JN880" s="253"/>
      <c r="JO880" s="253"/>
      <c r="JP880" s="253"/>
      <c r="JQ880" s="253"/>
      <c r="JR880" s="253"/>
      <c r="JS880" s="253"/>
      <c r="JT880" s="253"/>
      <c r="JU880" s="253"/>
    </row>
    <row r="881" spans="1:281" s="252" customFormat="1" ht="15" customHeight="1" x14ac:dyDescent="0.25">
      <c r="A881" s="253"/>
      <c r="B881" s="253"/>
      <c r="C881" s="253"/>
      <c r="D881" s="253"/>
      <c r="E881" s="253"/>
      <c r="F881" s="253"/>
      <c r="G881" s="253"/>
      <c r="H881" s="253"/>
      <c r="I881" s="253"/>
      <c r="J881" s="253"/>
      <c r="K881" s="253"/>
      <c r="L881" s="253"/>
      <c r="M881" s="253"/>
      <c r="N881" s="253"/>
      <c r="O881" s="253"/>
      <c r="P881" s="253"/>
      <c r="Q881" s="253"/>
      <c r="R881" s="253"/>
      <c r="S881" s="253"/>
      <c r="T881" s="253"/>
      <c r="U881" s="253" t="s">
        <v>1034</v>
      </c>
      <c r="V881" s="253"/>
      <c r="W881" s="253"/>
      <c r="X881" s="253"/>
      <c r="Y881" s="253"/>
      <c r="Z881" s="253"/>
      <c r="AA881" s="253"/>
      <c r="AB881" s="253"/>
      <c r="AC881" s="253" t="s">
        <v>393</v>
      </c>
      <c r="AD881" s="253"/>
      <c r="AE881" s="253"/>
      <c r="AF881" s="253"/>
      <c r="AG881" s="253"/>
      <c r="AH881" s="253"/>
      <c r="AI881" s="253"/>
      <c r="AJ881" s="253"/>
      <c r="AK881" s="253"/>
      <c r="AL881" s="253"/>
      <c r="AM881" s="253"/>
      <c r="AN881" s="253"/>
      <c r="AO881" s="253"/>
      <c r="AP881" s="253"/>
      <c r="AQ881" s="253"/>
      <c r="AR881" s="253"/>
      <c r="AS881" s="253"/>
      <c r="AT881" s="253"/>
      <c r="AU881" s="253"/>
      <c r="AV881" s="253"/>
      <c r="AW881" s="253"/>
      <c r="AX881" s="253"/>
      <c r="AY881" s="253"/>
      <c r="AZ881" s="253"/>
      <c r="BA881" s="253"/>
      <c r="BB881" s="253"/>
      <c r="BC881" s="253"/>
      <c r="BD881" s="253"/>
      <c r="BE881" s="253"/>
      <c r="BF881" s="253"/>
      <c r="BG881" s="253"/>
      <c r="BH881" s="253"/>
      <c r="BI881" s="253"/>
      <c r="BJ881" s="253"/>
      <c r="BK881" s="253"/>
      <c r="BL881" s="253"/>
      <c r="BM881" s="253"/>
      <c r="BN881" s="253"/>
      <c r="BO881" s="253"/>
      <c r="BP881" s="253"/>
      <c r="BQ881" s="253"/>
      <c r="BR881" s="253"/>
      <c r="BS881" s="253"/>
      <c r="BT881" s="253"/>
      <c r="BU881" s="253"/>
      <c r="BV881" s="253"/>
      <c r="BW881" s="253"/>
      <c r="BX881" s="253"/>
      <c r="BY881" s="253"/>
      <c r="BZ881" s="253"/>
      <c r="CA881" s="253"/>
      <c r="CB881" s="253"/>
      <c r="CC881" s="253"/>
      <c r="CD881" s="253"/>
      <c r="CE881" s="253"/>
      <c r="CF881" s="253"/>
      <c r="CG881" s="253"/>
      <c r="CH881" s="253"/>
      <c r="CI881" s="253"/>
      <c r="CJ881" s="253"/>
      <c r="CK881" s="253"/>
      <c r="CL881" s="253"/>
      <c r="CM881" s="253"/>
      <c r="CN881" s="253"/>
      <c r="CO881" s="253"/>
      <c r="CP881" s="253"/>
      <c r="CQ881" s="253"/>
      <c r="CR881" s="253"/>
      <c r="CS881" s="253"/>
      <c r="CT881" s="253"/>
      <c r="CU881" s="253"/>
      <c r="CV881" s="253"/>
      <c r="CW881" s="253"/>
      <c r="CX881" s="253"/>
      <c r="CY881" s="253"/>
      <c r="CZ881" s="253"/>
      <c r="DA881" s="253"/>
      <c r="DB881" s="253"/>
      <c r="DC881" s="253"/>
      <c r="DD881" s="253"/>
      <c r="DE881" s="253"/>
      <c r="DF881" s="253"/>
      <c r="DG881" s="253"/>
      <c r="DH881" s="253"/>
      <c r="DI881" s="253"/>
      <c r="DJ881" s="253"/>
      <c r="DK881" s="253"/>
      <c r="DL881" s="253"/>
      <c r="DM881" s="253"/>
      <c r="DN881" s="253"/>
      <c r="DO881" s="253"/>
      <c r="DP881" s="253"/>
      <c r="DQ881" s="253"/>
      <c r="DR881" s="253"/>
      <c r="DS881" s="253"/>
      <c r="DT881" s="253"/>
      <c r="DU881" s="253"/>
      <c r="DV881" s="253"/>
      <c r="DW881" s="253"/>
      <c r="DX881" s="253"/>
      <c r="DY881" s="253"/>
      <c r="DZ881" s="253"/>
      <c r="EA881" s="253"/>
      <c r="EB881" s="253"/>
      <c r="EC881" s="253"/>
      <c r="ED881" s="253"/>
      <c r="EE881" s="253"/>
      <c r="EF881" s="253"/>
      <c r="EG881" s="253"/>
      <c r="EH881" s="253"/>
      <c r="EI881" s="253"/>
      <c r="EJ881" s="253"/>
      <c r="EK881" s="253"/>
      <c r="EL881" s="253"/>
      <c r="EM881" s="253"/>
      <c r="EN881" s="253"/>
      <c r="EO881" s="253"/>
      <c r="EP881" s="253"/>
      <c r="EQ881" s="253"/>
      <c r="ER881" s="253"/>
      <c r="ES881" s="253"/>
      <c r="ET881" s="253"/>
      <c r="EU881" s="253"/>
      <c r="EV881" s="253"/>
      <c r="EW881" s="253"/>
      <c r="EX881" s="253"/>
      <c r="EY881" s="253"/>
      <c r="EZ881" s="253"/>
      <c r="FA881" s="253"/>
      <c r="FB881" s="253"/>
      <c r="FC881" s="253"/>
      <c r="FD881" s="253"/>
      <c r="FE881" s="253"/>
      <c r="FF881" s="253"/>
      <c r="FG881" s="253"/>
      <c r="FH881" s="253"/>
      <c r="FI881" s="253"/>
      <c r="FJ881" s="253"/>
      <c r="FK881" s="253"/>
      <c r="FL881" s="253"/>
      <c r="FM881" s="253"/>
      <c r="FN881" s="253"/>
      <c r="FO881" s="253"/>
      <c r="FP881" s="253"/>
      <c r="FQ881" s="253"/>
      <c r="FR881" s="253"/>
      <c r="FS881" s="253"/>
      <c r="FT881" s="253"/>
      <c r="FU881" s="253"/>
      <c r="FV881" s="253"/>
      <c r="FW881" s="253"/>
      <c r="FX881" s="253"/>
      <c r="FY881" s="253"/>
      <c r="FZ881" s="253"/>
      <c r="GA881" s="253"/>
      <c r="GB881" s="253"/>
      <c r="GC881" s="253"/>
      <c r="GD881" s="253"/>
      <c r="GE881" s="253"/>
      <c r="GF881" s="253"/>
      <c r="GG881" s="253"/>
      <c r="GH881" s="253"/>
      <c r="GI881" s="253"/>
      <c r="GJ881" s="253"/>
      <c r="GK881" s="253"/>
      <c r="GL881" s="253"/>
      <c r="GM881" s="253"/>
      <c r="GN881" s="253"/>
      <c r="GO881" s="253"/>
      <c r="GP881" s="253"/>
      <c r="GQ881" s="253"/>
      <c r="GR881" s="253"/>
      <c r="GS881" s="253"/>
      <c r="GT881" s="253"/>
      <c r="GU881" s="253"/>
      <c r="GV881" s="253"/>
      <c r="GW881" s="253"/>
      <c r="GX881" s="253"/>
      <c r="GY881" s="253"/>
      <c r="GZ881" s="253"/>
      <c r="HA881" s="253"/>
      <c r="HB881" s="253"/>
      <c r="HC881" s="253"/>
      <c r="HD881" s="253"/>
      <c r="HE881" s="253"/>
      <c r="HF881" s="253"/>
      <c r="HG881" s="253"/>
      <c r="HH881" s="253"/>
      <c r="HI881" s="253"/>
      <c r="HJ881" s="253"/>
      <c r="HK881" s="253"/>
      <c r="HL881" s="253"/>
      <c r="HM881" s="253"/>
      <c r="HN881" s="253"/>
      <c r="HO881" s="253"/>
      <c r="HP881" s="253"/>
      <c r="HQ881" s="253"/>
      <c r="HR881" s="253"/>
      <c r="HS881" s="253"/>
      <c r="HT881" s="253"/>
      <c r="HU881" s="253"/>
      <c r="HV881" s="253"/>
      <c r="HW881" s="253"/>
      <c r="HX881" s="253"/>
      <c r="HY881" s="253"/>
      <c r="HZ881" s="253"/>
      <c r="IA881" s="253"/>
      <c r="IB881" s="253"/>
      <c r="IC881" s="253"/>
      <c r="ID881" s="253"/>
      <c r="IE881" s="253"/>
      <c r="IF881" s="253"/>
      <c r="IG881" s="253"/>
      <c r="IH881" s="253"/>
      <c r="II881" s="253"/>
      <c r="IJ881" s="253"/>
      <c r="IK881" s="253"/>
      <c r="IL881" s="253"/>
      <c r="IM881" s="253"/>
      <c r="IN881" s="253"/>
      <c r="IO881" s="253"/>
      <c r="IP881" s="253"/>
      <c r="IQ881" s="253"/>
      <c r="IR881" s="253"/>
      <c r="IS881" s="253"/>
      <c r="IT881" s="253"/>
      <c r="IU881" s="253"/>
      <c r="IV881" s="253"/>
      <c r="IW881" s="253"/>
      <c r="IX881" s="253"/>
      <c r="IY881" s="253"/>
      <c r="IZ881" s="253"/>
      <c r="JA881" s="253"/>
      <c r="JB881" s="253"/>
      <c r="JC881" s="253"/>
      <c r="JD881" s="253"/>
      <c r="JE881" s="253"/>
      <c r="JF881" s="253"/>
      <c r="JG881" s="253"/>
      <c r="JH881" s="253"/>
      <c r="JI881" s="253"/>
      <c r="JJ881" s="253"/>
      <c r="JK881" s="253"/>
      <c r="JL881" s="253"/>
      <c r="JM881" s="253"/>
      <c r="JN881" s="253"/>
      <c r="JO881" s="253"/>
      <c r="JP881" s="253"/>
      <c r="JQ881" s="253"/>
      <c r="JR881" s="253"/>
      <c r="JS881" s="253"/>
      <c r="JT881" s="253"/>
      <c r="JU881" s="253"/>
    </row>
    <row r="882" spans="1:281" s="252" customFormat="1" ht="15" customHeight="1" x14ac:dyDescent="0.25">
      <c r="A882" s="253"/>
      <c r="B882" s="253"/>
      <c r="C882" s="253"/>
      <c r="D882" s="253"/>
      <c r="E882" s="253"/>
      <c r="F882" s="253"/>
      <c r="G882" s="253"/>
      <c r="H882" s="253"/>
      <c r="I882" s="253"/>
      <c r="J882" s="253"/>
      <c r="K882" s="253"/>
      <c r="L882" s="253"/>
      <c r="M882" s="253"/>
      <c r="N882" s="253"/>
      <c r="O882" s="253"/>
      <c r="P882" s="253"/>
      <c r="Q882" s="253"/>
      <c r="R882" s="253"/>
      <c r="S882" s="253"/>
      <c r="T882" s="253"/>
      <c r="U882" s="253" t="s">
        <v>1035</v>
      </c>
      <c r="V882" s="253"/>
      <c r="W882" s="253"/>
      <c r="X882" s="253"/>
      <c r="Y882" s="253"/>
      <c r="Z882" s="253"/>
      <c r="AA882" s="253"/>
      <c r="AB882" s="253"/>
      <c r="AC882" s="253" t="s">
        <v>393</v>
      </c>
      <c r="AD882" s="253"/>
      <c r="AE882" s="253"/>
      <c r="AF882" s="253"/>
      <c r="AG882" s="253"/>
      <c r="AH882" s="253"/>
      <c r="AI882" s="253"/>
      <c r="AJ882" s="253"/>
      <c r="AK882" s="253"/>
      <c r="AL882" s="253"/>
      <c r="AM882" s="253"/>
      <c r="AN882" s="253"/>
      <c r="AO882" s="253"/>
      <c r="AP882" s="253"/>
      <c r="AQ882" s="253"/>
      <c r="AR882" s="253"/>
      <c r="AS882" s="253"/>
      <c r="AT882" s="253"/>
      <c r="AU882" s="253"/>
      <c r="AV882" s="253"/>
      <c r="AW882" s="253"/>
      <c r="AX882" s="253"/>
      <c r="AY882" s="253"/>
      <c r="AZ882" s="253"/>
      <c r="BA882" s="253"/>
      <c r="BB882" s="253"/>
      <c r="BC882" s="253"/>
      <c r="BD882" s="253"/>
      <c r="BE882" s="253"/>
      <c r="BF882" s="253"/>
      <c r="BG882" s="253"/>
      <c r="BH882" s="253"/>
      <c r="BI882" s="253"/>
      <c r="BJ882" s="253"/>
      <c r="BK882" s="253"/>
      <c r="BL882" s="253"/>
      <c r="BM882" s="253"/>
      <c r="BN882" s="253"/>
      <c r="BO882" s="253"/>
      <c r="BP882" s="253"/>
      <c r="BQ882" s="253"/>
      <c r="BR882" s="253"/>
      <c r="BS882" s="253"/>
      <c r="BT882" s="253"/>
      <c r="BU882" s="253"/>
      <c r="BV882" s="253"/>
      <c r="BW882" s="253"/>
      <c r="BX882" s="253"/>
      <c r="BY882" s="253"/>
      <c r="BZ882" s="253"/>
      <c r="CA882" s="253"/>
      <c r="CB882" s="253"/>
      <c r="CC882" s="253"/>
      <c r="CD882" s="253"/>
      <c r="CE882" s="253"/>
      <c r="CF882" s="253"/>
      <c r="CG882" s="253"/>
      <c r="CH882" s="253"/>
      <c r="CI882" s="253"/>
      <c r="CJ882" s="253"/>
      <c r="CK882" s="253"/>
      <c r="CL882" s="253"/>
      <c r="CM882" s="253"/>
      <c r="CN882" s="253"/>
      <c r="CO882" s="253"/>
      <c r="CP882" s="253"/>
      <c r="CQ882" s="253"/>
      <c r="CR882" s="253"/>
      <c r="CS882" s="253"/>
      <c r="CT882" s="253"/>
      <c r="CU882" s="253"/>
      <c r="CV882" s="253"/>
      <c r="CW882" s="253"/>
      <c r="CX882" s="253"/>
      <c r="CY882" s="253"/>
      <c r="CZ882" s="253"/>
      <c r="DA882" s="253"/>
      <c r="DB882" s="253"/>
      <c r="DC882" s="253"/>
      <c r="DD882" s="253"/>
      <c r="DE882" s="253"/>
      <c r="DF882" s="253"/>
      <c r="DG882" s="253"/>
      <c r="DH882" s="253"/>
      <c r="DI882" s="253"/>
      <c r="DJ882" s="253"/>
      <c r="DK882" s="253"/>
      <c r="DL882" s="253"/>
      <c r="DM882" s="253"/>
      <c r="DN882" s="253"/>
      <c r="DO882" s="253"/>
      <c r="DP882" s="253"/>
      <c r="DQ882" s="253"/>
      <c r="DR882" s="253"/>
      <c r="DS882" s="253"/>
      <c r="DT882" s="253"/>
      <c r="DU882" s="253"/>
      <c r="DV882" s="253"/>
      <c r="DW882" s="253"/>
      <c r="DX882" s="253"/>
      <c r="DY882" s="253"/>
      <c r="DZ882" s="253"/>
      <c r="EA882" s="253"/>
      <c r="EB882" s="253"/>
      <c r="EC882" s="253"/>
      <c r="ED882" s="253"/>
      <c r="EE882" s="253"/>
      <c r="EF882" s="253"/>
      <c r="EG882" s="253"/>
      <c r="EH882" s="253"/>
      <c r="EI882" s="253"/>
      <c r="EJ882" s="253"/>
      <c r="EK882" s="253"/>
      <c r="EL882" s="253"/>
      <c r="EM882" s="253"/>
      <c r="EN882" s="253"/>
      <c r="EO882" s="253"/>
      <c r="EP882" s="253"/>
      <c r="EQ882" s="253"/>
      <c r="ER882" s="253"/>
      <c r="ES882" s="253"/>
      <c r="ET882" s="253"/>
      <c r="EU882" s="253"/>
      <c r="EV882" s="253"/>
      <c r="EW882" s="253"/>
      <c r="EX882" s="253"/>
      <c r="EY882" s="253"/>
      <c r="EZ882" s="253"/>
      <c r="FA882" s="253"/>
      <c r="FB882" s="253"/>
      <c r="FC882" s="253"/>
      <c r="FD882" s="253"/>
      <c r="FE882" s="253"/>
      <c r="FF882" s="253"/>
      <c r="FG882" s="253"/>
      <c r="FH882" s="253"/>
      <c r="FI882" s="253"/>
      <c r="FJ882" s="253"/>
      <c r="FK882" s="253"/>
      <c r="FL882" s="253"/>
      <c r="FM882" s="253"/>
      <c r="FN882" s="253"/>
      <c r="FO882" s="253"/>
      <c r="FP882" s="253"/>
      <c r="FQ882" s="253"/>
      <c r="FR882" s="253"/>
      <c r="FS882" s="253"/>
      <c r="FT882" s="253"/>
      <c r="FU882" s="253"/>
      <c r="FV882" s="253"/>
      <c r="FW882" s="253"/>
      <c r="FX882" s="253"/>
      <c r="FY882" s="253"/>
      <c r="FZ882" s="253"/>
      <c r="GA882" s="253"/>
      <c r="GB882" s="253"/>
      <c r="GC882" s="253"/>
      <c r="GD882" s="253"/>
      <c r="GE882" s="253"/>
      <c r="GF882" s="253"/>
      <c r="GG882" s="253"/>
      <c r="GH882" s="253"/>
      <c r="GI882" s="253"/>
      <c r="GJ882" s="253"/>
      <c r="GK882" s="253"/>
      <c r="GL882" s="253"/>
      <c r="GM882" s="253"/>
      <c r="GN882" s="253"/>
      <c r="GO882" s="253"/>
      <c r="GP882" s="253"/>
      <c r="GQ882" s="253"/>
      <c r="GR882" s="253"/>
      <c r="GS882" s="253"/>
      <c r="GT882" s="253"/>
      <c r="GU882" s="253"/>
      <c r="GV882" s="253"/>
      <c r="GW882" s="253"/>
      <c r="GX882" s="253"/>
      <c r="GY882" s="253"/>
      <c r="GZ882" s="253"/>
      <c r="HA882" s="253"/>
      <c r="HB882" s="253"/>
      <c r="HC882" s="253"/>
      <c r="HD882" s="253"/>
      <c r="HE882" s="253"/>
      <c r="HF882" s="253"/>
      <c r="HG882" s="253"/>
      <c r="HH882" s="253"/>
      <c r="HI882" s="253"/>
      <c r="HJ882" s="253"/>
      <c r="HK882" s="253"/>
      <c r="HL882" s="253"/>
      <c r="HM882" s="253"/>
      <c r="HN882" s="253"/>
      <c r="HO882" s="253"/>
      <c r="HP882" s="253"/>
      <c r="HQ882" s="253"/>
      <c r="HR882" s="253"/>
      <c r="HS882" s="253"/>
      <c r="HT882" s="253"/>
      <c r="HU882" s="253"/>
      <c r="HV882" s="253"/>
      <c r="HW882" s="253"/>
      <c r="HX882" s="253"/>
      <c r="HY882" s="253"/>
      <c r="HZ882" s="253"/>
      <c r="IA882" s="253"/>
      <c r="IB882" s="253"/>
      <c r="IC882" s="253"/>
      <c r="ID882" s="253"/>
      <c r="IE882" s="253"/>
      <c r="IF882" s="253"/>
      <c r="IG882" s="253"/>
      <c r="IH882" s="253"/>
      <c r="II882" s="253"/>
      <c r="IJ882" s="253"/>
      <c r="IK882" s="253"/>
      <c r="IL882" s="253"/>
      <c r="IM882" s="253"/>
      <c r="IN882" s="253"/>
      <c r="IO882" s="253"/>
      <c r="IP882" s="253"/>
      <c r="IQ882" s="253"/>
      <c r="IR882" s="253"/>
      <c r="IS882" s="253"/>
      <c r="IT882" s="253"/>
      <c r="IU882" s="253"/>
      <c r="IV882" s="253"/>
      <c r="IW882" s="253"/>
      <c r="IX882" s="253"/>
      <c r="IY882" s="253"/>
      <c r="IZ882" s="253"/>
      <c r="JA882" s="253"/>
      <c r="JB882" s="253"/>
      <c r="JC882" s="253"/>
      <c r="JD882" s="253"/>
      <c r="JE882" s="253"/>
      <c r="JF882" s="253"/>
      <c r="JG882" s="253"/>
      <c r="JH882" s="253"/>
      <c r="JI882" s="253"/>
      <c r="JJ882" s="253"/>
      <c r="JK882" s="253"/>
      <c r="JL882" s="253"/>
      <c r="JM882" s="253"/>
      <c r="JN882" s="253"/>
      <c r="JO882" s="253"/>
      <c r="JP882" s="253"/>
      <c r="JQ882" s="253"/>
      <c r="JR882" s="253"/>
      <c r="JS882" s="253"/>
      <c r="JT882" s="253"/>
      <c r="JU882" s="253"/>
    </row>
    <row r="883" spans="1:281" s="252" customFormat="1" ht="15" customHeight="1" x14ac:dyDescent="0.25">
      <c r="A883" s="253"/>
      <c r="B883" s="253"/>
      <c r="C883" s="253"/>
      <c r="D883" s="253"/>
      <c r="E883" s="253"/>
      <c r="F883" s="253"/>
      <c r="G883" s="253"/>
      <c r="H883" s="253"/>
      <c r="I883" s="253"/>
      <c r="J883" s="253"/>
      <c r="K883" s="253"/>
      <c r="L883" s="253"/>
      <c r="M883" s="253"/>
      <c r="N883" s="253"/>
      <c r="O883" s="253"/>
      <c r="P883" s="253"/>
      <c r="Q883" s="253"/>
      <c r="R883" s="253"/>
      <c r="S883" s="253"/>
      <c r="T883" s="253"/>
      <c r="U883" s="253" t="s">
        <v>1036</v>
      </c>
      <c r="V883" s="253"/>
      <c r="W883" s="253"/>
      <c r="X883" s="253"/>
      <c r="Y883" s="253"/>
      <c r="Z883" s="253"/>
      <c r="AA883" s="253"/>
      <c r="AB883" s="253"/>
      <c r="AC883" s="253" t="s">
        <v>332</v>
      </c>
      <c r="AD883" s="253"/>
      <c r="AE883" s="253"/>
      <c r="AF883" s="253"/>
      <c r="AG883" s="253"/>
      <c r="AH883" s="253"/>
      <c r="AI883" s="253"/>
      <c r="AJ883" s="253"/>
      <c r="AK883" s="253"/>
      <c r="AL883" s="253"/>
      <c r="AM883" s="253"/>
      <c r="AN883" s="253"/>
      <c r="AO883" s="253"/>
      <c r="AP883" s="253"/>
      <c r="AQ883" s="253"/>
      <c r="AR883" s="253"/>
      <c r="AS883" s="253"/>
      <c r="AT883" s="253"/>
      <c r="AU883" s="253"/>
      <c r="AV883" s="253"/>
      <c r="AW883" s="253"/>
      <c r="AX883" s="253"/>
      <c r="AY883" s="253"/>
      <c r="AZ883" s="253"/>
      <c r="BA883" s="253"/>
      <c r="BB883" s="253"/>
      <c r="BC883" s="253"/>
      <c r="BD883" s="253"/>
      <c r="BE883" s="253"/>
      <c r="BF883" s="253"/>
      <c r="BG883" s="253"/>
      <c r="BH883" s="253"/>
      <c r="BI883" s="253"/>
      <c r="BJ883" s="253"/>
      <c r="BK883" s="253"/>
      <c r="BL883" s="253"/>
      <c r="BM883" s="253"/>
      <c r="BN883" s="253"/>
      <c r="BO883" s="253"/>
      <c r="BP883" s="253"/>
      <c r="BQ883" s="253"/>
      <c r="BR883" s="253"/>
      <c r="BS883" s="253"/>
      <c r="BT883" s="253"/>
      <c r="BU883" s="253"/>
      <c r="BV883" s="253"/>
      <c r="BW883" s="253"/>
      <c r="BX883" s="253"/>
      <c r="BY883" s="253"/>
      <c r="BZ883" s="253"/>
      <c r="CA883" s="253"/>
      <c r="CB883" s="253"/>
      <c r="CC883" s="253"/>
      <c r="CD883" s="253"/>
      <c r="CE883" s="253"/>
      <c r="CF883" s="253"/>
      <c r="CG883" s="253"/>
      <c r="CH883" s="253"/>
      <c r="CI883" s="253"/>
      <c r="CJ883" s="253"/>
      <c r="CK883" s="253"/>
      <c r="CL883" s="253"/>
      <c r="CM883" s="253"/>
      <c r="CN883" s="253"/>
      <c r="CO883" s="253"/>
      <c r="CP883" s="253"/>
      <c r="CQ883" s="253"/>
      <c r="CR883" s="253"/>
      <c r="CS883" s="253"/>
      <c r="CT883" s="253"/>
      <c r="CU883" s="253"/>
      <c r="CV883" s="253"/>
      <c r="CW883" s="253"/>
      <c r="CX883" s="253"/>
      <c r="CY883" s="253"/>
      <c r="CZ883" s="253"/>
      <c r="DA883" s="253"/>
      <c r="DB883" s="253"/>
      <c r="DC883" s="253"/>
      <c r="DD883" s="253"/>
      <c r="DE883" s="253"/>
      <c r="DF883" s="253"/>
      <c r="DG883" s="253"/>
      <c r="DH883" s="253"/>
      <c r="DI883" s="253"/>
      <c r="DJ883" s="253"/>
      <c r="DK883" s="253"/>
      <c r="DL883" s="253"/>
      <c r="DM883" s="253"/>
      <c r="DN883" s="253"/>
      <c r="DO883" s="253"/>
      <c r="DP883" s="253"/>
      <c r="DQ883" s="253"/>
      <c r="DR883" s="253"/>
      <c r="DS883" s="253"/>
      <c r="DT883" s="253"/>
      <c r="DU883" s="253"/>
      <c r="DV883" s="253"/>
      <c r="DW883" s="253"/>
      <c r="DX883" s="253"/>
      <c r="DY883" s="253"/>
      <c r="DZ883" s="253"/>
      <c r="EA883" s="253"/>
      <c r="EB883" s="253"/>
      <c r="EC883" s="253"/>
      <c r="ED883" s="253"/>
      <c r="EE883" s="253"/>
      <c r="EF883" s="253"/>
      <c r="EG883" s="253"/>
      <c r="EH883" s="253"/>
      <c r="EI883" s="253"/>
      <c r="EJ883" s="253"/>
      <c r="EK883" s="253"/>
      <c r="EL883" s="253"/>
      <c r="EM883" s="253"/>
      <c r="EN883" s="253"/>
      <c r="EO883" s="253"/>
      <c r="EP883" s="253"/>
      <c r="EQ883" s="253"/>
      <c r="ER883" s="253"/>
      <c r="ES883" s="253"/>
      <c r="ET883" s="253"/>
      <c r="EU883" s="253"/>
      <c r="EV883" s="253"/>
      <c r="EW883" s="253"/>
      <c r="EX883" s="253"/>
      <c r="EY883" s="253"/>
      <c r="EZ883" s="253"/>
      <c r="FA883" s="253"/>
      <c r="FB883" s="253"/>
      <c r="FC883" s="253"/>
      <c r="FD883" s="253"/>
      <c r="FE883" s="253"/>
      <c r="FF883" s="253"/>
      <c r="FG883" s="253"/>
      <c r="FH883" s="253"/>
      <c r="FI883" s="253"/>
      <c r="FJ883" s="253"/>
      <c r="FK883" s="253"/>
      <c r="FL883" s="253"/>
      <c r="FM883" s="253"/>
      <c r="FN883" s="253"/>
      <c r="FO883" s="253"/>
      <c r="FP883" s="253"/>
      <c r="FQ883" s="253"/>
      <c r="FR883" s="253"/>
      <c r="FS883" s="253"/>
      <c r="FT883" s="253"/>
      <c r="FU883" s="253"/>
      <c r="FV883" s="253"/>
      <c r="FW883" s="253"/>
      <c r="FX883" s="253"/>
      <c r="FY883" s="253"/>
      <c r="FZ883" s="253"/>
      <c r="GA883" s="253"/>
      <c r="GB883" s="253"/>
      <c r="GC883" s="253"/>
      <c r="GD883" s="253"/>
      <c r="GE883" s="253"/>
      <c r="GF883" s="253"/>
      <c r="GG883" s="253"/>
      <c r="GH883" s="253"/>
      <c r="GI883" s="253"/>
      <c r="GJ883" s="253"/>
      <c r="GK883" s="253"/>
      <c r="GL883" s="253"/>
      <c r="GM883" s="253"/>
      <c r="GN883" s="253"/>
      <c r="GO883" s="253"/>
      <c r="GP883" s="253"/>
      <c r="GQ883" s="253"/>
      <c r="GR883" s="253"/>
      <c r="GS883" s="253"/>
      <c r="GT883" s="253"/>
      <c r="GU883" s="253"/>
      <c r="GV883" s="253"/>
      <c r="GW883" s="253"/>
      <c r="GX883" s="253"/>
      <c r="GY883" s="253"/>
      <c r="GZ883" s="253"/>
      <c r="HA883" s="253"/>
      <c r="HB883" s="253"/>
      <c r="HC883" s="253"/>
      <c r="HD883" s="253"/>
      <c r="HE883" s="253"/>
      <c r="HF883" s="253"/>
      <c r="HG883" s="253"/>
      <c r="HH883" s="253"/>
      <c r="HI883" s="253"/>
      <c r="HJ883" s="253"/>
      <c r="HK883" s="253"/>
      <c r="HL883" s="253"/>
      <c r="HM883" s="253"/>
      <c r="HN883" s="253"/>
      <c r="HO883" s="253"/>
      <c r="HP883" s="253"/>
      <c r="HQ883" s="253"/>
      <c r="HR883" s="253"/>
      <c r="HS883" s="253"/>
      <c r="HT883" s="253"/>
      <c r="HU883" s="253"/>
      <c r="HV883" s="253"/>
      <c r="HW883" s="253"/>
      <c r="HX883" s="253"/>
      <c r="HY883" s="253"/>
      <c r="HZ883" s="253"/>
      <c r="IA883" s="253"/>
      <c r="IB883" s="253"/>
      <c r="IC883" s="253"/>
      <c r="ID883" s="253"/>
      <c r="IE883" s="253"/>
      <c r="IF883" s="253"/>
      <c r="IG883" s="253"/>
      <c r="IH883" s="253"/>
      <c r="II883" s="253"/>
      <c r="IJ883" s="253"/>
      <c r="IK883" s="253"/>
      <c r="IL883" s="253"/>
      <c r="IM883" s="253"/>
      <c r="IN883" s="253"/>
      <c r="IO883" s="253"/>
      <c r="IP883" s="253"/>
      <c r="IQ883" s="253"/>
      <c r="IR883" s="253"/>
      <c r="IS883" s="253"/>
      <c r="IT883" s="253"/>
      <c r="IU883" s="253"/>
      <c r="IV883" s="253"/>
      <c r="IW883" s="253"/>
      <c r="IX883" s="253"/>
      <c r="IY883" s="253"/>
      <c r="IZ883" s="253"/>
      <c r="JA883" s="253"/>
      <c r="JB883" s="253"/>
      <c r="JC883" s="253"/>
      <c r="JD883" s="253"/>
      <c r="JE883" s="253"/>
      <c r="JF883" s="253"/>
      <c r="JG883" s="253"/>
      <c r="JH883" s="253"/>
      <c r="JI883" s="253"/>
      <c r="JJ883" s="253"/>
      <c r="JK883" s="253"/>
      <c r="JL883" s="253"/>
      <c r="JM883" s="253"/>
      <c r="JN883" s="253"/>
      <c r="JO883" s="253"/>
      <c r="JP883" s="253"/>
      <c r="JQ883" s="253"/>
      <c r="JR883" s="253"/>
      <c r="JS883" s="253"/>
      <c r="JT883" s="253"/>
      <c r="JU883" s="253"/>
    </row>
    <row r="884" spans="1:281" s="252" customFormat="1" ht="15" customHeight="1" x14ac:dyDescent="0.25">
      <c r="A884" s="253"/>
      <c r="B884" s="253"/>
      <c r="C884" s="253"/>
      <c r="D884" s="253"/>
      <c r="E884" s="253"/>
      <c r="F884" s="253"/>
      <c r="G884" s="253"/>
      <c r="H884" s="253"/>
      <c r="I884" s="253"/>
      <c r="J884" s="253"/>
      <c r="K884" s="253"/>
      <c r="L884" s="253"/>
      <c r="M884" s="253"/>
      <c r="N884" s="253"/>
      <c r="O884" s="253"/>
      <c r="P884" s="253"/>
      <c r="Q884" s="253"/>
      <c r="R884" s="253"/>
      <c r="S884" s="253"/>
      <c r="T884" s="253"/>
      <c r="U884" s="253" t="s">
        <v>1037</v>
      </c>
      <c r="V884" s="253"/>
      <c r="W884" s="253"/>
      <c r="X884" s="253"/>
      <c r="Y884" s="253"/>
      <c r="Z884" s="253"/>
      <c r="AA884" s="253"/>
      <c r="AB884" s="253"/>
      <c r="AC884" s="253" t="s">
        <v>320</v>
      </c>
      <c r="AD884" s="253"/>
      <c r="AE884" s="253"/>
      <c r="AF884" s="253"/>
      <c r="AG884" s="253"/>
      <c r="AH884" s="253"/>
      <c r="AI884" s="253"/>
      <c r="AJ884" s="253"/>
      <c r="AK884" s="253"/>
      <c r="AL884" s="253"/>
      <c r="AM884" s="253"/>
      <c r="AN884" s="253"/>
      <c r="AO884" s="253"/>
      <c r="AP884" s="253"/>
      <c r="AQ884" s="253"/>
      <c r="AR884" s="253"/>
      <c r="AS884" s="253"/>
      <c r="AT884" s="253"/>
      <c r="AU884" s="253"/>
      <c r="AV884" s="253"/>
      <c r="AW884" s="253"/>
      <c r="AX884" s="253"/>
      <c r="AY884" s="253"/>
      <c r="AZ884" s="253"/>
      <c r="BA884" s="253"/>
      <c r="BB884" s="253"/>
      <c r="BC884" s="253"/>
      <c r="BD884" s="253"/>
      <c r="BE884" s="253"/>
      <c r="BF884" s="253"/>
      <c r="BG884" s="253"/>
      <c r="BH884" s="253"/>
      <c r="BI884" s="253"/>
      <c r="BJ884" s="253"/>
      <c r="BK884" s="253"/>
      <c r="BL884" s="253"/>
      <c r="BM884" s="253"/>
      <c r="BN884" s="253"/>
      <c r="BO884" s="253"/>
      <c r="BP884" s="253"/>
      <c r="BQ884" s="253"/>
      <c r="BR884" s="253"/>
      <c r="BS884" s="253"/>
      <c r="BT884" s="253"/>
      <c r="BU884" s="253"/>
      <c r="BV884" s="253"/>
      <c r="BW884" s="253"/>
      <c r="BX884" s="253"/>
      <c r="BY884" s="253"/>
      <c r="BZ884" s="253"/>
      <c r="CA884" s="253"/>
      <c r="CB884" s="253"/>
      <c r="CC884" s="253"/>
      <c r="CD884" s="253"/>
      <c r="CE884" s="253"/>
      <c r="CF884" s="253"/>
      <c r="CG884" s="253"/>
      <c r="CH884" s="253"/>
      <c r="CI884" s="253"/>
      <c r="CJ884" s="253"/>
      <c r="CK884" s="253"/>
      <c r="CL884" s="253"/>
      <c r="CM884" s="253"/>
      <c r="CN884" s="253"/>
      <c r="CO884" s="253"/>
      <c r="CP884" s="253"/>
      <c r="CQ884" s="253"/>
      <c r="CR884" s="253"/>
      <c r="CS884" s="253"/>
      <c r="CT884" s="253"/>
      <c r="CU884" s="253"/>
      <c r="CV884" s="253"/>
      <c r="CW884" s="253"/>
      <c r="CX884" s="253"/>
      <c r="CY884" s="253"/>
      <c r="CZ884" s="253"/>
      <c r="DA884" s="253"/>
      <c r="DB884" s="253"/>
      <c r="DC884" s="253"/>
      <c r="DD884" s="253"/>
      <c r="DE884" s="253"/>
      <c r="DF884" s="253"/>
      <c r="DG884" s="253"/>
      <c r="DH884" s="253"/>
      <c r="DI884" s="253"/>
      <c r="DJ884" s="253"/>
      <c r="DK884" s="253"/>
      <c r="DL884" s="253"/>
      <c r="DM884" s="253"/>
      <c r="DN884" s="253"/>
      <c r="DO884" s="253"/>
      <c r="DP884" s="253"/>
      <c r="DQ884" s="253"/>
      <c r="DR884" s="253"/>
      <c r="DS884" s="253"/>
      <c r="DT884" s="253"/>
      <c r="DU884" s="253"/>
      <c r="DV884" s="253"/>
      <c r="DW884" s="253"/>
      <c r="DX884" s="253"/>
      <c r="DY884" s="253"/>
      <c r="DZ884" s="253"/>
      <c r="EA884" s="253"/>
      <c r="EB884" s="253"/>
      <c r="EC884" s="253"/>
      <c r="ED884" s="253"/>
      <c r="EE884" s="253"/>
      <c r="EF884" s="253"/>
      <c r="EG884" s="253"/>
      <c r="EH884" s="253"/>
      <c r="EI884" s="253"/>
      <c r="EJ884" s="253"/>
      <c r="EK884" s="253"/>
      <c r="EL884" s="253"/>
      <c r="EM884" s="253"/>
      <c r="EN884" s="253"/>
      <c r="EO884" s="253"/>
      <c r="EP884" s="253"/>
      <c r="EQ884" s="253"/>
      <c r="ER884" s="253"/>
      <c r="ES884" s="253"/>
      <c r="ET884" s="253"/>
      <c r="EU884" s="253"/>
      <c r="EV884" s="253"/>
      <c r="EW884" s="253"/>
      <c r="EX884" s="253"/>
      <c r="EY884" s="253"/>
      <c r="EZ884" s="253"/>
      <c r="FA884" s="253"/>
      <c r="FB884" s="253"/>
      <c r="FC884" s="253"/>
      <c r="FD884" s="253"/>
      <c r="FE884" s="253"/>
      <c r="FF884" s="253"/>
      <c r="FG884" s="253"/>
      <c r="FH884" s="253"/>
      <c r="FI884" s="253"/>
      <c r="FJ884" s="253"/>
      <c r="FK884" s="253"/>
      <c r="FL884" s="253"/>
      <c r="FM884" s="253"/>
      <c r="FN884" s="253"/>
      <c r="FO884" s="253"/>
      <c r="FP884" s="253"/>
      <c r="FQ884" s="253"/>
      <c r="FR884" s="253"/>
      <c r="FS884" s="253"/>
      <c r="FT884" s="253"/>
      <c r="FU884" s="253"/>
      <c r="FV884" s="253"/>
      <c r="FW884" s="253"/>
      <c r="FX884" s="253"/>
      <c r="FY884" s="253"/>
      <c r="FZ884" s="253"/>
      <c r="GA884" s="253"/>
      <c r="GB884" s="253"/>
      <c r="GC884" s="253"/>
      <c r="GD884" s="253"/>
      <c r="GE884" s="253"/>
      <c r="GF884" s="253"/>
      <c r="GG884" s="253"/>
      <c r="GH884" s="253"/>
      <c r="GI884" s="253"/>
      <c r="GJ884" s="253"/>
      <c r="GK884" s="253"/>
      <c r="GL884" s="253"/>
      <c r="GM884" s="253"/>
      <c r="GN884" s="253"/>
      <c r="GO884" s="253"/>
      <c r="GP884" s="253"/>
      <c r="GQ884" s="253"/>
      <c r="GR884" s="253"/>
      <c r="GS884" s="253"/>
      <c r="GT884" s="253"/>
      <c r="GU884" s="253"/>
      <c r="GV884" s="253"/>
      <c r="GW884" s="253"/>
      <c r="GX884" s="253"/>
      <c r="GY884" s="253"/>
      <c r="GZ884" s="253"/>
      <c r="HA884" s="253"/>
      <c r="HB884" s="253"/>
      <c r="HC884" s="253"/>
      <c r="HD884" s="253"/>
      <c r="HE884" s="253"/>
      <c r="HF884" s="253"/>
      <c r="HG884" s="253"/>
      <c r="HH884" s="253"/>
      <c r="HI884" s="253"/>
      <c r="HJ884" s="253"/>
      <c r="HK884" s="253"/>
      <c r="HL884" s="253"/>
      <c r="HM884" s="253"/>
      <c r="HN884" s="253"/>
      <c r="HO884" s="253"/>
      <c r="HP884" s="253"/>
      <c r="HQ884" s="253"/>
      <c r="HR884" s="253"/>
      <c r="HS884" s="253"/>
      <c r="HT884" s="253"/>
      <c r="HU884" s="253"/>
      <c r="HV884" s="253"/>
      <c r="HW884" s="253"/>
      <c r="HX884" s="253"/>
      <c r="HY884" s="253"/>
      <c r="HZ884" s="253"/>
      <c r="IA884" s="253"/>
      <c r="IB884" s="253"/>
      <c r="IC884" s="253"/>
      <c r="ID884" s="253"/>
      <c r="IE884" s="253"/>
      <c r="IF884" s="253"/>
      <c r="IG884" s="253"/>
      <c r="IH884" s="253"/>
      <c r="II884" s="253"/>
      <c r="IJ884" s="253"/>
      <c r="IK884" s="253"/>
      <c r="IL884" s="253"/>
      <c r="IM884" s="253"/>
      <c r="IN884" s="253"/>
      <c r="IO884" s="253"/>
      <c r="IP884" s="253"/>
      <c r="IQ884" s="253"/>
      <c r="IR884" s="253"/>
      <c r="IS884" s="253"/>
      <c r="IT884" s="253"/>
      <c r="IU884" s="253"/>
      <c r="IV884" s="253"/>
      <c r="IW884" s="253"/>
      <c r="IX884" s="253"/>
      <c r="IY884" s="253"/>
      <c r="IZ884" s="253"/>
      <c r="JA884" s="253"/>
      <c r="JB884" s="253"/>
      <c r="JC884" s="253"/>
      <c r="JD884" s="253"/>
      <c r="JE884" s="253"/>
      <c r="JF884" s="253"/>
      <c r="JG884" s="253"/>
      <c r="JH884" s="253"/>
      <c r="JI884" s="253"/>
      <c r="JJ884" s="253"/>
      <c r="JK884" s="253"/>
      <c r="JL884" s="253"/>
      <c r="JM884" s="253"/>
      <c r="JN884" s="253"/>
      <c r="JO884" s="253"/>
      <c r="JP884" s="253"/>
      <c r="JQ884" s="253"/>
      <c r="JR884" s="253"/>
      <c r="JS884" s="253"/>
      <c r="JT884" s="253"/>
      <c r="JU884" s="253"/>
    </row>
    <row r="885" spans="1:281" s="252" customFormat="1" ht="15" customHeight="1" x14ac:dyDescent="0.25">
      <c r="A885" s="253"/>
      <c r="B885" s="253"/>
      <c r="C885" s="253"/>
      <c r="D885" s="253"/>
      <c r="E885" s="253"/>
      <c r="F885" s="253"/>
      <c r="G885" s="253"/>
      <c r="H885" s="253"/>
      <c r="I885" s="253"/>
      <c r="J885" s="253"/>
      <c r="K885" s="253"/>
      <c r="L885" s="253"/>
      <c r="M885" s="253"/>
      <c r="N885" s="253"/>
      <c r="O885" s="253"/>
      <c r="P885" s="253"/>
      <c r="Q885" s="253"/>
      <c r="R885" s="253"/>
      <c r="S885" s="253"/>
      <c r="T885" s="253"/>
      <c r="U885" s="253" t="s">
        <v>1038</v>
      </c>
      <c r="V885" s="253"/>
      <c r="W885" s="253"/>
      <c r="X885" s="253"/>
      <c r="Y885" s="253"/>
      <c r="Z885" s="253"/>
      <c r="AA885" s="253"/>
      <c r="AB885" s="253"/>
      <c r="AC885" s="253" t="s">
        <v>323</v>
      </c>
      <c r="AD885" s="253"/>
      <c r="AE885" s="253"/>
      <c r="AF885" s="253"/>
      <c r="AG885" s="253"/>
      <c r="AH885" s="253"/>
      <c r="AI885" s="253"/>
      <c r="AJ885" s="253"/>
      <c r="AK885" s="253"/>
      <c r="AL885" s="253"/>
      <c r="AM885" s="253"/>
      <c r="AN885" s="253"/>
      <c r="AO885" s="253"/>
      <c r="AP885" s="253"/>
      <c r="AQ885" s="253"/>
      <c r="AR885" s="253"/>
      <c r="AS885" s="253"/>
      <c r="AT885" s="253"/>
      <c r="AU885" s="253"/>
      <c r="AV885" s="253"/>
      <c r="AW885" s="253"/>
      <c r="AX885" s="253"/>
      <c r="AY885" s="253"/>
      <c r="AZ885" s="253"/>
      <c r="BA885" s="253"/>
      <c r="BB885" s="253"/>
      <c r="BC885" s="253"/>
      <c r="BD885" s="253"/>
      <c r="BE885" s="253"/>
      <c r="BF885" s="253"/>
      <c r="BG885" s="253"/>
      <c r="BH885" s="253"/>
      <c r="BI885" s="253"/>
      <c r="BJ885" s="253"/>
      <c r="BK885" s="253"/>
      <c r="BL885" s="253"/>
      <c r="BM885" s="253"/>
      <c r="BN885" s="253"/>
      <c r="BO885" s="253"/>
      <c r="BP885" s="253"/>
      <c r="BQ885" s="253"/>
      <c r="BR885" s="253"/>
      <c r="BS885" s="253"/>
      <c r="BT885" s="253"/>
      <c r="BU885" s="253"/>
      <c r="BV885" s="253"/>
      <c r="BW885" s="253"/>
      <c r="BX885" s="253"/>
      <c r="BY885" s="253"/>
      <c r="BZ885" s="253"/>
      <c r="CA885" s="253"/>
      <c r="CB885" s="253"/>
      <c r="CC885" s="253"/>
      <c r="CD885" s="253"/>
      <c r="CE885" s="253"/>
      <c r="CF885" s="253"/>
      <c r="CG885" s="253"/>
      <c r="CH885" s="253"/>
      <c r="CI885" s="253"/>
      <c r="CJ885" s="253"/>
      <c r="CK885" s="253"/>
      <c r="CL885" s="253"/>
      <c r="CM885" s="253"/>
      <c r="CN885" s="253"/>
      <c r="CO885" s="253"/>
      <c r="CP885" s="253"/>
      <c r="CQ885" s="253"/>
      <c r="CR885" s="253"/>
      <c r="CS885" s="253"/>
      <c r="CT885" s="253"/>
      <c r="CU885" s="253"/>
      <c r="CV885" s="253"/>
      <c r="CW885" s="253"/>
      <c r="CX885" s="253"/>
      <c r="CY885" s="253"/>
      <c r="CZ885" s="253"/>
      <c r="DA885" s="253"/>
      <c r="DB885" s="253"/>
      <c r="DC885" s="253"/>
      <c r="DD885" s="253"/>
      <c r="DE885" s="253"/>
      <c r="DF885" s="253"/>
      <c r="DG885" s="253"/>
      <c r="DH885" s="253"/>
      <c r="DI885" s="253"/>
      <c r="DJ885" s="253"/>
      <c r="DK885" s="253"/>
      <c r="DL885" s="253"/>
      <c r="DM885" s="253"/>
      <c r="DN885" s="253"/>
      <c r="DO885" s="253"/>
      <c r="DP885" s="253"/>
      <c r="DQ885" s="253"/>
      <c r="DR885" s="253"/>
      <c r="DS885" s="253"/>
      <c r="DT885" s="253"/>
      <c r="DU885" s="253"/>
      <c r="DV885" s="253"/>
      <c r="DW885" s="253"/>
      <c r="DX885" s="253"/>
      <c r="DY885" s="253"/>
      <c r="DZ885" s="253"/>
      <c r="EA885" s="253"/>
      <c r="EB885" s="253"/>
      <c r="EC885" s="253"/>
      <c r="ED885" s="253"/>
      <c r="EE885" s="253"/>
      <c r="EF885" s="253"/>
      <c r="EG885" s="253"/>
      <c r="EH885" s="253"/>
      <c r="EI885" s="253"/>
      <c r="EJ885" s="253"/>
      <c r="EK885" s="253"/>
      <c r="EL885" s="253"/>
      <c r="EM885" s="253"/>
      <c r="EN885" s="253"/>
      <c r="EO885" s="253"/>
      <c r="EP885" s="253"/>
      <c r="EQ885" s="253"/>
      <c r="ER885" s="253"/>
      <c r="ES885" s="253"/>
      <c r="ET885" s="253"/>
      <c r="EU885" s="253"/>
      <c r="EV885" s="253"/>
      <c r="EW885" s="253"/>
      <c r="EX885" s="253"/>
      <c r="EY885" s="253"/>
      <c r="EZ885" s="253"/>
      <c r="FA885" s="253"/>
      <c r="FB885" s="253"/>
      <c r="FC885" s="253"/>
      <c r="FD885" s="253"/>
      <c r="FE885" s="253"/>
      <c r="FF885" s="253"/>
      <c r="FG885" s="253"/>
      <c r="FH885" s="253"/>
      <c r="FI885" s="253"/>
      <c r="FJ885" s="253"/>
      <c r="FK885" s="253"/>
      <c r="FL885" s="253"/>
      <c r="FM885" s="253"/>
      <c r="FN885" s="253"/>
      <c r="FO885" s="253"/>
      <c r="FP885" s="253"/>
      <c r="FQ885" s="253"/>
      <c r="FR885" s="253"/>
      <c r="FS885" s="253"/>
      <c r="FT885" s="253"/>
      <c r="FU885" s="253"/>
      <c r="FV885" s="253"/>
      <c r="FW885" s="253"/>
      <c r="FX885" s="253"/>
      <c r="FY885" s="253"/>
      <c r="FZ885" s="253"/>
      <c r="GA885" s="253"/>
      <c r="GB885" s="253"/>
      <c r="GC885" s="253"/>
      <c r="GD885" s="253"/>
      <c r="GE885" s="253"/>
      <c r="GF885" s="253"/>
      <c r="GG885" s="253"/>
      <c r="GH885" s="253"/>
      <c r="GI885" s="253"/>
      <c r="GJ885" s="253"/>
      <c r="GK885" s="253"/>
      <c r="GL885" s="253"/>
      <c r="GM885" s="253"/>
      <c r="GN885" s="253"/>
      <c r="GO885" s="253"/>
      <c r="GP885" s="253"/>
      <c r="GQ885" s="253"/>
      <c r="GR885" s="253"/>
      <c r="GS885" s="253"/>
      <c r="GT885" s="253"/>
      <c r="GU885" s="253"/>
      <c r="GV885" s="253"/>
      <c r="GW885" s="253"/>
      <c r="GX885" s="253"/>
      <c r="GY885" s="253"/>
      <c r="GZ885" s="253"/>
      <c r="HA885" s="253"/>
      <c r="HB885" s="253"/>
      <c r="HC885" s="253"/>
      <c r="HD885" s="253"/>
      <c r="HE885" s="253"/>
      <c r="HF885" s="253"/>
      <c r="HG885" s="253"/>
      <c r="HH885" s="253"/>
      <c r="HI885" s="253"/>
      <c r="HJ885" s="253"/>
      <c r="HK885" s="253"/>
      <c r="HL885" s="253"/>
      <c r="HM885" s="253"/>
      <c r="HN885" s="253"/>
      <c r="HO885" s="253"/>
      <c r="HP885" s="253"/>
      <c r="HQ885" s="253"/>
      <c r="HR885" s="253"/>
      <c r="HS885" s="253"/>
      <c r="HT885" s="253"/>
      <c r="HU885" s="253"/>
      <c r="HV885" s="253"/>
      <c r="HW885" s="253"/>
      <c r="HX885" s="253"/>
      <c r="HY885" s="253"/>
      <c r="HZ885" s="253"/>
      <c r="IA885" s="253"/>
      <c r="IB885" s="253"/>
      <c r="IC885" s="253"/>
      <c r="ID885" s="253"/>
      <c r="IE885" s="253"/>
      <c r="IF885" s="253"/>
      <c r="IG885" s="253"/>
      <c r="IH885" s="253"/>
      <c r="II885" s="253"/>
      <c r="IJ885" s="253"/>
      <c r="IK885" s="253"/>
      <c r="IL885" s="253"/>
      <c r="IM885" s="253"/>
      <c r="IN885" s="253"/>
      <c r="IO885" s="253"/>
      <c r="IP885" s="253"/>
      <c r="IQ885" s="253"/>
      <c r="IR885" s="253"/>
      <c r="IS885" s="253"/>
      <c r="IT885" s="253"/>
      <c r="IU885" s="253"/>
      <c r="IV885" s="253"/>
      <c r="IW885" s="253"/>
      <c r="IX885" s="253"/>
      <c r="IY885" s="253"/>
      <c r="IZ885" s="253"/>
      <c r="JA885" s="253"/>
      <c r="JB885" s="253"/>
      <c r="JC885" s="253"/>
      <c r="JD885" s="253"/>
      <c r="JE885" s="253"/>
      <c r="JF885" s="253"/>
      <c r="JG885" s="253"/>
      <c r="JH885" s="253"/>
      <c r="JI885" s="253"/>
      <c r="JJ885" s="253"/>
      <c r="JK885" s="253"/>
      <c r="JL885" s="253"/>
      <c r="JM885" s="253"/>
      <c r="JN885" s="253"/>
      <c r="JO885" s="253"/>
      <c r="JP885" s="253"/>
      <c r="JQ885" s="253"/>
      <c r="JR885" s="253"/>
      <c r="JS885" s="253"/>
      <c r="JT885" s="253"/>
      <c r="JU885" s="253"/>
    </row>
    <row r="886" spans="1:281" s="252" customFormat="1" ht="15" customHeight="1" x14ac:dyDescent="0.25">
      <c r="A886" s="253"/>
      <c r="B886" s="253"/>
      <c r="C886" s="253"/>
      <c r="D886" s="253"/>
      <c r="E886" s="253"/>
      <c r="F886" s="253"/>
      <c r="G886" s="253"/>
      <c r="H886" s="253"/>
      <c r="I886" s="253"/>
      <c r="J886" s="253"/>
      <c r="K886" s="253"/>
      <c r="L886" s="253"/>
      <c r="M886" s="253"/>
      <c r="N886" s="253"/>
      <c r="O886" s="253"/>
      <c r="P886" s="253"/>
      <c r="Q886" s="253"/>
      <c r="R886" s="253"/>
      <c r="S886" s="253"/>
      <c r="T886" s="253"/>
      <c r="U886" s="253" t="s">
        <v>1039</v>
      </c>
      <c r="V886" s="253"/>
      <c r="W886" s="253"/>
      <c r="X886" s="253"/>
      <c r="Y886" s="253"/>
      <c r="Z886" s="253"/>
      <c r="AA886" s="253"/>
      <c r="AB886" s="253"/>
      <c r="AC886" s="253" t="s">
        <v>323</v>
      </c>
      <c r="AD886" s="253"/>
      <c r="AE886" s="253"/>
      <c r="AF886" s="253"/>
      <c r="AG886" s="253"/>
      <c r="AH886" s="253"/>
      <c r="AI886" s="253"/>
      <c r="AJ886" s="253"/>
      <c r="AK886" s="253"/>
      <c r="AL886" s="253"/>
      <c r="AM886" s="253"/>
      <c r="AN886" s="253"/>
      <c r="AO886" s="253"/>
      <c r="AP886" s="253"/>
      <c r="AQ886" s="253"/>
      <c r="AR886" s="253"/>
      <c r="AS886" s="253"/>
      <c r="AT886" s="253"/>
      <c r="AU886" s="253"/>
      <c r="AV886" s="253"/>
      <c r="AW886" s="253"/>
      <c r="AX886" s="253"/>
      <c r="AY886" s="253"/>
      <c r="AZ886" s="253"/>
      <c r="BA886" s="253"/>
      <c r="BB886" s="253"/>
      <c r="BC886" s="253"/>
      <c r="BD886" s="253"/>
      <c r="BE886" s="253"/>
      <c r="BF886" s="253"/>
      <c r="BG886" s="253"/>
      <c r="BH886" s="253"/>
      <c r="BI886" s="253"/>
      <c r="BJ886" s="253"/>
      <c r="BK886" s="253"/>
      <c r="BL886" s="253"/>
      <c r="BM886" s="253"/>
      <c r="BN886" s="253"/>
      <c r="BO886" s="253"/>
      <c r="BP886" s="253"/>
      <c r="BQ886" s="253"/>
      <c r="BR886" s="253"/>
      <c r="BS886" s="253"/>
      <c r="BT886" s="253"/>
      <c r="BU886" s="253"/>
      <c r="BV886" s="253"/>
      <c r="BW886" s="253"/>
      <c r="BX886" s="253"/>
      <c r="BY886" s="253"/>
      <c r="BZ886" s="253"/>
      <c r="CA886" s="253"/>
      <c r="CB886" s="253"/>
      <c r="CC886" s="253"/>
      <c r="CD886" s="253"/>
      <c r="CE886" s="253"/>
      <c r="CF886" s="253"/>
      <c r="CG886" s="253"/>
      <c r="CH886" s="253"/>
      <c r="CI886" s="253"/>
      <c r="CJ886" s="253"/>
      <c r="CK886" s="253"/>
      <c r="CL886" s="253"/>
      <c r="CM886" s="253"/>
      <c r="CN886" s="253"/>
      <c r="CO886" s="253"/>
      <c r="CP886" s="253"/>
      <c r="CQ886" s="253"/>
      <c r="CR886" s="253"/>
      <c r="CS886" s="253"/>
      <c r="CT886" s="253"/>
      <c r="CU886" s="253"/>
      <c r="CV886" s="253"/>
      <c r="CW886" s="253"/>
      <c r="CX886" s="253"/>
      <c r="CY886" s="253"/>
      <c r="CZ886" s="253"/>
      <c r="DA886" s="253"/>
      <c r="DB886" s="253"/>
      <c r="DC886" s="253"/>
      <c r="DD886" s="253"/>
      <c r="DE886" s="253"/>
      <c r="DF886" s="253"/>
      <c r="DG886" s="253"/>
      <c r="DH886" s="253"/>
      <c r="DI886" s="253"/>
      <c r="DJ886" s="253"/>
      <c r="DK886" s="253"/>
      <c r="DL886" s="253"/>
      <c r="DM886" s="253"/>
      <c r="DN886" s="253"/>
      <c r="DO886" s="253"/>
      <c r="DP886" s="253"/>
      <c r="DQ886" s="253"/>
      <c r="DR886" s="253"/>
      <c r="DS886" s="253"/>
      <c r="DT886" s="253"/>
      <c r="DU886" s="253"/>
      <c r="DV886" s="253"/>
      <c r="DW886" s="253"/>
      <c r="DX886" s="253"/>
      <c r="DY886" s="253"/>
      <c r="DZ886" s="253"/>
      <c r="EA886" s="253"/>
      <c r="EB886" s="253"/>
      <c r="EC886" s="253"/>
      <c r="ED886" s="253"/>
      <c r="EE886" s="253"/>
      <c r="EF886" s="253"/>
      <c r="EG886" s="253"/>
      <c r="EH886" s="253"/>
      <c r="EI886" s="253"/>
      <c r="EJ886" s="253"/>
      <c r="EK886" s="253"/>
      <c r="EL886" s="253"/>
      <c r="EM886" s="253"/>
      <c r="EN886" s="253"/>
      <c r="EO886" s="253"/>
      <c r="EP886" s="253"/>
      <c r="EQ886" s="253"/>
      <c r="ER886" s="253"/>
      <c r="ES886" s="253"/>
      <c r="ET886" s="253"/>
      <c r="EU886" s="253"/>
      <c r="EV886" s="253"/>
      <c r="EW886" s="253"/>
      <c r="EX886" s="253"/>
      <c r="EY886" s="253"/>
      <c r="EZ886" s="253"/>
      <c r="FA886" s="253"/>
      <c r="FB886" s="253"/>
      <c r="FC886" s="253"/>
      <c r="FD886" s="253"/>
      <c r="FE886" s="253"/>
      <c r="FF886" s="253"/>
      <c r="FG886" s="253"/>
      <c r="FH886" s="253"/>
      <c r="FI886" s="253"/>
      <c r="FJ886" s="253"/>
      <c r="FK886" s="253"/>
      <c r="FL886" s="253"/>
      <c r="FM886" s="253"/>
      <c r="FN886" s="253"/>
      <c r="FO886" s="253"/>
      <c r="FP886" s="253"/>
      <c r="FQ886" s="253"/>
      <c r="FR886" s="253"/>
      <c r="FS886" s="253"/>
      <c r="FT886" s="253"/>
      <c r="FU886" s="253"/>
      <c r="FV886" s="253"/>
      <c r="FW886" s="253"/>
      <c r="FX886" s="253"/>
      <c r="FY886" s="253"/>
      <c r="FZ886" s="253"/>
      <c r="GA886" s="253"/>
      <c r="GB886" s="253"/>
      <c r="GC886" s="253"/>
      <c r="GD886" s="253"/>
      <c r="GE886" s="253"/>
      <c r="GF886" s="253"/>
      <c r="GG886" s="253"/>
      <c r="GH886" s="253"/>
      <c r="GI886" s="253"/>
      <c r="GJ886" s="253"/>
      <c r="GK886" s="253"/>
      <c r="GL886" s="253"/>
      <c r="GM886" s="253"/>
      <c r="GN886" s="253"/>
      <c r="GO886" s="253"/>
      <c r="GP886" s="253"/>
      <c r="GQ886" s="253"/>
      <c r="GR886" s="253"/>
      <c r="GS886" s="253"/>
      <c r="GT886" s="253"/>
      <c r="GU886" s="253"/>
      <c r="GV886" s="253"/>
      <c r="GW886" s="253"/>
      <c r="GX886" s="253"/>
      <c r="GY886" s="253"/>
      <c r="GZ886" s="253"/>
      <c r="HA886" s="253"/>
      <c r="HB886" s="253"/>
      <c r="HC886" s="253"/>
      <c r="HD886" s="253"/>
      <c r="HE886" s="253"/>
      <c r="HF886" s="253"/>
      <c r="HG886" s="253"/>
      <c r="HH886" s="253"/>
      <c r="HI886" s="253"/>
      <c r="HJ886" s="253"/>
      <c r="HK886" s="253"/>
      <c r="HL886" s="253"/>
      <c r="HM886" s="253"/>
      <c r="HN886" s="253"/>
      <c r="HO886" s="253"/>
      <c r="HP886" s="253"/>
      <c r="HQ886" s="253"/>
      <c r="HR886" s="253"/>
      <c r="HS886" s="253"/>
      <c r="HT886" s="253"/>
      <c r="HU886" s="253"/>
      <c r="HV886" s="253"/>
      <c r="HW886" s="253"/>
      <c r="HX886" s="253"/>
      <c r="HY886" s="253"/>
      <c r="HZ886" s="253"/>
      <c r="IA886" s="253"/>
      <c r="IB886" s="253"/>
      <c r="IC886" s="253"/>
      <c r="ID886" s="253"/>
      <c r="IE886" s="253"/>
      <c r="IF886" s="253"/>
      <c r="IG886" s="253"/>
      <c r="IH886" s="253"/>
      <c r="II886" s="253"/>
      <c r="IJ886" s="253"/>
      <c r="IK886" s="253"/>
      <c r="IL886" s="253"/>
      <c r="IM886" s="253"/>
      <c r="IN886" s="253"/>
      <c r="IO886" s="253"/>
      <c r="IP886" s="253"/>
      <c r="IQ886" s="253"/>
      <c r="IR886" s="253"/>
      <c r="IS886" s="253"/>
      <c r="IT886" s="253"/>
      <c r="IU886" s="253"/>
      <c r="IV886" s="253"/>
      <c r="IW886" s="253"/>
      <c r="IX886" s="253"/>
      <c r="IY886" s="253"/>
      <c r="IZ886" s="253"/>
      <c r="JA886" s="253"/>
      <c r="JB886" s="253"/>
      <c r="JC886" s="253"/>
      <c r="JD886" s="253"/>
      <c r="JE886" s="253"/>
      <c r="JF886" s="253"/>
      <c r="JG886" s="253"/>
      <c r="JH886" s="253"/>
      <c r="JI886" s="253"/>
      <c r="JJ886" s="253"/>
      <c r="JK886" s="253"/>
      <c r="JL886" s="253"/>
      <c r="JM886" s="253"/>
      <c r="JN886" s="253"/>
      <c r="JO886" s="253"/>
      <c r="JP886" s="253"/>
      <c r="JQ886" s="253"/>
      <c r="JR886" s="253"/>
      <c r="JS886" s="253"/>
      <c r="JT886" s="253"/>
      <c r="JU886" s="253"/>
    </row>
    <row r="887" spans="1:281" s="252" customFormat="1" ht="15" customHeight="1" x14ac:dyDescent="0.25">
      <c r="A887" s="253"/>
      <c r="B887" s="253"/>
      <c r="C887" s="253"/>
      <c r="D887" s="253"/>
      <c r="E887" s="253"/>
      <c r="F887" s="253"/>
      <c r="G887" s="253"/>
      <c r="H887" s="253"/>
      <c r="I887" s="253"/>
      <c r="J887" s="253"/>
      <c r="K887" s="253"/>
      <c r="L887" s="253"/>
      <c r="M887" s="253"/>
      <c r="N887" s="253"/>
      <c r="O887" s="253"/>
      <c r="P887" s="253"/>
      <c r="Q887" s="253"/>
      <c r="R887" s="253"/>
      <c r="S887" s="253"/>
      <c r="T887" s="253"/>
      <c r="U887" s="253" t="s">
        <v>1040</v>
      </c>
      <c r="V887" s="253"/>
      <c r="W887" s="253"/>
      <c r="X887" s="253"/>
      <c r="Y887" s="253"/>
      <c r="Z887" s="253"/>
      <c r="AA887" s="253"/>
      <c r="AB887" s="253"/>
      <c r="AC887" s="253" t="s">
        <v>393</v>
      </c>
      <c r="AD887" s="253"/>
      <c r="AE887" s="253"/>
      <c r="AF887" s="253"/>
      <c r="AG887" s="253"/>
      <c r="AH887" s="253"/>
      <c r="AI887" s="253"/>
      <c r="AJ887" s="253"/>
      <c r="AK887" s="253"/>
      <c r="AL887" s="253"/>
      <c r="AM887" s="253"/>
      <c r="AN887" s="253"/>
      <c r="AO887" s="253"/>
      <c r="AP887" s="253"/>
      <c r="AQ887" s="253"/>
      <c r="AR887" s="253"/>
      <c r="AS887" s="253"/>
      <c r="AT887" s="253"/>
      <c r="AU887" s="253"/>
      <c r="AV887" s="253"/>
      <c r="AW887" s="253"/>
      <c r="AX887" s="253"/>
      <c r="AY887" s="253"/>
      <c r="AZ887" s="253"/>
      <c r="BA887" s="253"/>
      <c r="BB887" s="253"/>
      <c r="BC887" s="253"/>
      <c r="BD887" s="253"/>
      <c r="BE887" s="253"/>
      <c r="BF887" s="253"/>
      <c r="BG887" s="253"/>
      <c r="BH887" s="253"/>
      <c r="BI887" s="253"/>
      <c r="BJ887" s="253"/>
      <c r="BK887" s="253"/>
      <c r="BL887" s="253"/>
      <c r="BM887" s="253"/>
      <c r="BN887" s="253"/>
      <c r="BO887" s="253"/>
      <c r="BP887" s="253"/>
      <c r="BQ887" s="253"/>
      <c r="BR887" s="253"/>
      <c r="BS887" s="253"/>
      <c r="BT887" s="253"/>
      <c r="BU887" s="253"/>
      <c r="BV887" s="253"/>
      <c r="BW887" s="253"/>
      <c r="BX887" s="253"/>
      <c r="BY887" s="253"/>
      <c r="BZ887" s="253"/>
      <c r="CA887" s="253"/>
      <c r="CB887" s="253"/>
      <c r="CC887" s="253"/>
      <c r="CD887" s="253"/>
      <c r="CE887" s="253"/>
      <c r="CF887" s="253"/>
      <c r="CG887" s="253"/>
      <c r="CH887" s="253"/>
      <c r="CI887" s="253"/>
      <c r="CJ887" s="253"/>
      <c r="CK887" s="253"/>
      <c r="CL887" s="253"/>
      <c r="CM887" s="253"/>
      <c r="CN887" s="253"/>
      <c r="CO887" s="253"/>
      <c r="CP887" s="253"/>
      <c r="CQ887" s="253"/>
      <c r="CR887" s="253"/>
      <c r="CS887" s="253"/>
      <c r="CT887" s="253"/>
      <c r="CU887" s="253"/>
      <c r="CV887" s="253"/>
      <c r="CW887" s="253"/>
      <c r="CX887" s="253"/>
      <c r="CY887" s="253"/>
      <c r="CZ887" s="253"/>
      <c r="DA887" s="253"/>
      <c r="DB887" s="253"/>
      <c r="DC887" s="253"/>
      <c r="DD887" s="253"/>
      <c r="DE887" s="253"/>
      <c r="DF887" s="253"/>
      <c r="DG887" s="253"/>
      <c r="DH887" s="253"/>
      <c r="DI887" s="253"/>
      <c r="DJ887" s="253"/>
      <c r="DK887" s="253"/>
      <c r="DL887" s="253"/>
      <c r="DM887" s="253"/>
      <c r="DN887" s="253"/>
      <c r="DO887" s="253"/>
      <c r="DP887" s="253"/>
      <c r="DQ887" s="253"/>
      <c r="DR887" s="253"/>
      <c r="DS887" s="253"/>
      <c r="DT887" s="253"/>
      <c r="DU887" s="253"/>
      <c r="DV887" s="253"/>
      <c r="DW887" s="253"/>
      <c r="DX887" s="253"/>
      <c r="DY887" s="253"/>
      <c r="DZ887" s="253"/>
      <c r="EA887" s="253"/>
      <c r="EB887" s="253"/>
      <c r="EC887" s="253"/>
      <c r="ED887" s="253"/>
      <c r="EE887" s="253"/>
      <c r="EF887" s="253"/>
      <c r="EG887" s="253"/>
      <c r="EH887" s="253"/>
      <c r="EI887" s="253"/>
      <c r="EJ887" s="253"/>
      <c r="EK887" s="253"/>
      <c r="EL887" s="253"/>
      <c r="EM887" s="253"/>
      <c r="EN887" s="253"/>
      <c r="EO887" s="253"/>
      <c r="EP887" s="253"/>
      <c r="EQ887" s="253"/>
      <c r="ER887" s="253"/>
      <c r="ES887" s="253"/>
      <c r="ET887" s="253"/>
      <c r="EU887" s="253"/>
      <c r="EV887" s="253"/>
      <c r="EW887" s="253"/>
      <c r="EX887" s="253"/>
      <c r="EY887" s="253"/>
      <c r="EZ887" s="253"/>
      <c r="FA887" s="253"/>
      <c r="FB887" s="253"/>
      <c r="FC887" s="253"/>
      <c r="FD887" s="253"/>
      <c r="FE887" s="253"/>
      <c r="FF887" s="253"/>
      <c r="FG887" s="253"/>
      <c r="FH887" s="253"/>
      <c r="FI887" s="253"/>
      <c r="FJ887" s="253"/>
      <c r="FK887" s="253"/>
      <c r="FL887" s="253"/>
      <c r="FM887" s="253"/>
      <c r="FN887" s="253"/>
      <c r="FO887" s="253"/>
      <c r="FP887" s="253"/>
      <c r="FQ887" s="253"/>
      <c r="FR887" s="253"/>
      <c r="FS887" s="253"/>
      <c r="FT887" s="253"/>
      <c r="FU887" s="253"/>
      <c r="FV887" s="253"/>
      <c r="FW887" s="253"/>
      <c r="FX887" s="253"/>
      <c r="FY887" s="253"/>
      <c r="FZ887" s="253"/>
      <c r="GA887" s="253"/>
      <c r="GB887" s="253"/>
      <c r="GC887" s="253"/>
      <c r="GD887" s="253"/>
      <c r="GE887" s="253"/>
      <c r="GF887" s="253"/>
      <c r="GG887" s="253"/>
      <c r="GH887" s="253"/>
      <c r="GI887" s="253"/>
      <c r="GJ887" s="253"/>
      <c r="GK887" s="253"/>
      <c r="GL887" s="253"/>
      <c r="GM887" s="253"/>
      <c r="GN887" s="253"/>
      <c r="GO887" s="253"/>
      <c r="GP887" s="253"/>
      <c r="GQ887" s="253"/>
      <c r="GR887" s="253"/>
      <c r="GS887" s="253"/>
      <c r="GT887" s="253"/>
      <c r="GU887" s="253"/>
      <c r="GV887" s="253"/>
      <c r="GW887" s="253"/>
      <c r="GX887" s="253"/>
      <c r="GY887" s="253"/>
      <c r="GZ887" s="253"/>
      <c r="HA887" s="253"/>
      <c r="HB887" s="253"/>
      <c r="HC887" s="253"/>
      <c r="HD887" s="253"/>
      <c r="HE887" s="253"/>
      <c r="HF887" s="253"/>
      <c r="HG887" s="253"/>
      <c r="HH887" s="253"/>
      <c r="HI887" s="253"/>
      <c r="HJ887" s="253"/>
      <c r="HK887" s="253"/>
      <c r="HL887" s="253"/>
      <c r="HM887" s="253"/>
      <c r="HN887" s="253"/>
      <c r="HO887" s="253"/>
      <c r="HP887" s="253"/>
      <c r="HQ887" s="253"/>
      <c r="HR887" s="253"/>
      <c r="HS887" s="253"/>
      <c r="HT887" s="253"/>
      <c r="HU887" s="253"/>
      <c r="HV887" s="253"/>
      <c r="HW887" s="253"/>
      <c r="HX887" s="253"/>
      <c r="HY887" s="253"/>
      <c r="HZ887" s="253"/>
      <c r="IA887" s="253"/>
      <c r="IB887" s="253"/>
      <c r="IC887" s="253"/>
      <c r="ID887" s="253"/>
      <c r="IE887" s="253"/>
      <c r="IF887" s="253"/>
      <c r="IG887" s="253"/>
      <c r="IH887" s="253"/>
      <c r="II887" s="253"/>
      <c r="IJ887" s="253"/>
      <c r="IK887" s="253"/>
      <c r="IL887" s="253"/>
      <c r="IM887" s="253"/>
      <c r="IN887" s="253"/>
      <c r="IO887" s="253"/>
      <c r="IP887" s="253"/>
      <c r="IQ887" s="253"/>
      <c r="IR887" s="253"/>
      <c r="IS887" s="253"/>
      <c r="IT887" s="253"/>
      <c r="IU887" s="253"/>
      <c r="IV887" s="253"/>
      <c r="IW887" s="253"/>
      <c r="IX887" s="253"/>
      <c r="IY887" s="253"/>
      <c r="IZ887" s="253"/>
      <c r="JA887" s="253"/>
      <c r="JB887" s="253"/>
      <c r="JC887" s="253"/>
      <c r="JD887" s="253"/>
      <c r="JE887" s="253"/>
      <c r="JF887" s="253"/>
      <c r="JG887" s="253"/>
      <c r="JH887" s="253"/>
      <c r="JI887" s="253"/>
      <c r="JJ887" s="253"/>
      <c r="JK887" s="253"/>
      <c r="JL887" s="253"/>
      <c r="JM887" s="253"/>
      <c r="JN887" s="253"/>
      <c r="JO887" s="253"/>
      <c r="JP887" s="253"/>
      <c r="JQ887" s="253"/>
      <c r="JR887" s="253"/>
      <c r="JS887" s="253"/>
      <c r="JT887" s="253"/>
      <c r="JU887" s="253"/>
    </row>
    <row r="888" spans="1:281" s="252" customFormat="1" ht="15" customHeight="1" x14ac:dyDescent="0.25">
      <c r="A888" s="253"/>
      <c r="B888" s="253"/>
      <c r="C888" s="253"/>
      <c r="D888" s="253"/>
      <c r="E888" s="253"/>
      <c r="F888" s="253"/>
      <c r="G888" s="253"/>
      <c r="H888" s="253"/>
      <c r="I888" s="253"/>
      <c r="J888" s="253"/>
      <c r="K888" s="253"/>
      <c r="L888" s="253"/>
      <c r="M888" s="253"/>
      <c r="N888" s="253"/>
      <c r="O888" s="253"/>
      <c r="P888" s="253"/>
      <c r="Q888" s="253"/>
      <c r="R888" s="253"/>
      <c r="S888" s="253"/>
      <c r="T888" s="253"/>
      <c r="U888" s="253" t="s">
        <v>1041</v>
      </c>
      <c r="V888" s="253"/>
      <c r="W888" s="253"/>
      <c r="X888" s="253"/>
      <c r="Y888" s="253"/>
      <c r="Z888" s="253"/>
      <c r="AA888" s="253"/>
      <c r="AB888" s="253"/>
      <c r="AC888" s="253" t="s">
        <v>393</v>
      </c>
      <c r="AD888" s="253"/>
      <c r="AE888" s="253"/>
      <c r="AF888" s="253"/>
      <c r="AG888" s="253"/>
      <c r="AH888" s="253"/>
      <c r="AI888" s="253"/>
      <c r="AJ888" s="253"/>
      <c r="AK888" s="253"/>
      <c r="AL888" s="253"/>
      <c r="AM888" s="253"/>
      <c r="AN888" s="253"/>
      <c r="AO888" s="253"/>
      <c r="AP888" s="253"/>
      <c r="AQ888" s="253"/>
      <c r="AR888" s="253"/>
      <c r="AS888" s="253"/>
      <c r="AT888" s="253"/>
      <c r="AU888" s="253"/>
      <c r="AV888" s="253"/>
      <c r="AW888" s="253"/>
      <c r="AX888" s="253"/>
      <c r="AY888" s="253"/>
      <c r="AZ888" s="253"/>
      <c r="BA888" s="253"/>
      <c r="BB888" s="253"/>
      <c r="BC888" s="253"/>
      <c r="BD888" s="253"/>
      <c r="BE888" s="253"/>
      <c r="BF888" s="253"/>
      <c r="BG888" s="253"/>
      <c r="BH888" s="253"/>
      <c r="BI888" s="253"/>
      <c r="BJ888" s="253"/>
      <c r="BK888" s="253"/>
      <c r="BL888" s="253"/>
      <c r="BM888" s="253"/>
      <c r="BN888" s="253"/>
      <c r="BO888" s="253"/>
      <c r="BP888" s="253"/>
      <c r="BQ888" s="253"/>
      <c r="BR888" s="253"/>
      <c r="BS888" s="253"/>
      <c r="BT888" s="253"/>
      <c r="BU888" s="253"/>
      <c r="BV888" s="253"/>
      <c r="BW888" s="253"/>
      <c r="BX888" s="253"/>
      <c r="BY888" s="253"/>
      <c r="BZ888" s="253"/>
      <c r="CA888" s="253"/>
      <c r="CB888" s="253"/>
      <c r="CC888" s="253"/>
      <c r="CD888" s="253"/>
      <c r="CE888" s="253"/>
      <c r="CF888" s="253"/>
      <c r="CG888" s="253"/>
      <c r="CH888" s="253"/>
      <c r="CI888" s="253"/>
      <c r="CJ888" s="253"/>
      <c r="CK888" s="253"/>
      <c r="CL888" s="253"/>
      <c r="CM888" s="253"/>
      <c r="CN888" s="253"/>
      <c r="CO888" s="253"/>
      <c r="CP888" s="253"/>
      <c r="CQ888" s="253"/>
      <c r="CR888" s="253"/>
      <c r="CS888" s="253"/>
      <c r="CT888" s="253"/>
      <c r="CU888" s="253"/>
      <c r="CV888" s="253"/>
      <c r="CW888" s="253"/>
      <c r="CX888" s="253"/>
      <c r="CY888" s="253"/>
      <c r="CZ888" s="253"/>
      <c r="DA888" s="253"/>
      <c r="DB888" s="253"/>
      <c r="DC888" s="253"/>
      <c r="DD888" s="253"/>
      <c r="DE888" s="253"/>
      <c r="DF888" s="253"/>
      <c r="DG888" s="253"/>
      <c r="DH888" s="253"/>
      <c r="DI888" s="253"/>
      <c r="DJ888" s="253"/>
      <c r="DK888" s="253"/>
      <c r="DL888" s="253"/>
      <c r="DM888" s="253"/>
      <c r="DN888" s="253"/>
      <c r="DO888" s="253"/>
      <c r="DP888" s="253"/>
      <c r="DQ888" s="253"/>
      <c r="DR888" s="253"/>
      <c r="DS888" s="253"/>
      <c r="DT888" s="253"/>
      <c r="DU888" s="253"/>
      <c r="DV888" s="253"/>
      <c r="DW888" s="253"/>
      <c r="DX888" s="253"/>
      <c r="DY888" s="253"/>
      <c r="DZ888" s="253"/>
      <c r="EA888" s="253"/>
      <c r="EB888" s="253"/>
      <c r="EC888" s="253"/>
      <c r="ED888" s="253"/>
      <c r="EE888" s="253"/>
      <c r="EF888" s="253"/>
      <c r="EG888" s="253"/>
      <c r="EH888" s="253"/>
      <c r="EI888" s="253"/>
      <c r="EJ888" s="253"/>
      <c r="EK888" s="253"/>
      <c r="EL888" s="253"/>
      <c r="EM888" s="253"/>
      <c r="EN888" s="253"/>
      <c r="EO888" s="253"/>
      <c r="EP888" s="253"/>
      <c r="EQ888" s="253"/>
      <c r="ER888" s="253"/>
      <c r="ES888" s="253"/>
      <c r="ET888" s="253"/>
      <c r="EU888" s="253"/>
      <c r="EV888" s="253"/>
      <c r="EW888" s="253"/>
      <c r="EX888" s="253"/>
      <c r="EY888" s="253"/>
      <c r="EZ888" s="253"/>
      <c r="FA888" s="253"/>
      <c r="FB888" s="253"/>
      <c r="FC888" s="253"/>
      <c r="FD888" s="253"/>
      <c r="FE888" s="253"/>
      <c r="FF888" s="253"/>
      <c r="FG888" s="253"/>
      <c r="FH888" s="253"/>
      <c r="FI888" s="253"/>
      <c r="FJ888" s="253"/>
      <c r="FK888" s="253"/>
      <c r="FL888" s="253"/>
      <c r="FM888" s="253"/>
      <c r="FN888" s="253"/>
      <c r="FO888" s="253"/>
      <c r="FP888" s="253"/>
      <c r="FQ888" s="253"/>
      <c r="FR888" s="253"/>
      <c r="FS888" s="253"/>
      <c r="FT888" s="253"/>
      <c r="FU888" s="253"/>
      <c r="FV888" s="253"/>
      <c r="FW888" s="253"/>
      <c r="FX888" s="253"/>
      <c r="FY888" s="253"/>
      <c r="FZ888" s="253"/>
      <c r="GA888" s="253"/>
      <c r="GB888" s="253"/>
      <c r="GC888" s="253"/>
      <c r="GD888" s="253"/>
      <c r="GE888" s="253"/>
      <c r="GF888" s="253"/>
      <c r="GG888" s="253"/>
      <c r="GH888" s="253"/>
      <c r="GI888" s="253"/>
      <c r="GJ888" s="253"/>
      <c r="GK888" s="253"/>
      <c r="GL888" s="253"/>
      <c r="GM888" s="253"/>
      <c r="GN888" s="253"/>
      <c r="GO888" s="253"/>
      <c r="GP888" s="253"/>
      <c r="GQ888" s="253"/>
      <c r="GR888" s="253"/>
      <c r="GS888" s="253"/>
      <c r="GT888" s="253"/>
      <c r="GU888" s="253"/>
      <c r="GV888" s="253"/>
      <c r="GW888" s="253"/>
      <c r="GX888" s="253"/>
      <c r="GY888" s="253"/>
      <c r="GZ888" s="253"/>
      <c r="HA888" s="253"/>
      <c r="HB888" s="253"/>
      <c r="HC888" s="253"/>
      <c r="HD888" s="253"/>
      <c r="HE888" s="253"/>
      <c r="HF888" s="253"/>
      <c r="HG888" s="253"/>
      <c r="HH888" s="253"/>
      <c r="HI888" s="253"/>
      <c r="HJ888" s="253"/>
      <c r="HK888" s="253"/>
      <c r="HL888" s="253"/>
      <c r="HM888" s="253"/>
      <c r="HN888" s="253"/>
      <c r="HO888" s="253"/>
      <c r="HP888" s="253"/>
      <c r="HQ888" s="253"/>
      <c r="HR888" s="253"/>
      <c r="HS888" s="253"/>
      <c r="HT888" s="253"/>
      <c r="HU888" s="253"/>
      <c r="HV888" s="253"/>
      <c r="HW888" s="253"/>
      <c r="HX888" s="253"/>
      <c r="HY888" s="253"/>
      <c r="HZ888" s="253"/>
      <c r="IA888" s="253"/>
      <c r="IB888" s="253"/>
      <c r="IC888" s="253"/>
      <c r="ID888" s="253"/>
      <c r="IE888" s="253"/>
      <c r="IF888" s="253"/>
      <c r="IG888" s="253"/>
      <c r="IH888" s="253"/>
      <c r="II888" s="253"/>
      <c r="IJ888" s="253"/>
      <c r="IK888" s="253"/>
      <c r="IL888" s="253"/>
      <c r="IM888" s="253"/>
      <c r="IN888" s="253"/>
      <c r="IO888" s="253"/>
      <c r="IP888" s="253"/>
      <c r="IQ888" s="253"/>
      <c r="IR888" s="253"/>
      <c r="IS888" s="253"/>
      <c r="IT888" s="253"/>
      <c r="IU888" s="253"/>
      <c r="IV888" s="253"/>
      <c r="IW888" s="253"/>
      <c r="IX888" s="253"/>
      <c r="IY888" s="253"/>
      <c r="IZ888" s="253"/>
      <c r="JA888" s="253"/>
      <c r="JB888" s="253"/>
      <c r="JC888" s="253"/>
      <c r="JD888" s="253"/>
      <c r="JE888" s="253"/>
      <c r="JF888" s="253"/>
      <c r="JG888" s="253"/>
      <c r="JH888" s="253"/>
      <c r="JI888" s="253"/>
      <c r="JJ888" s="253"/>
      <c r="JK888" s="253"/>
      <c r="JL888" s="253"/>
      <c r="JM888" s="253"/>
      <c r="JN888" s="253"/>
      <c r="JO888" s="253"/>
      <c r="JP888" s="253"/>
      <c r="JQ888" s="253"/>
      <c r="JR888" s="253"/>
      <c r="JS888" s="253"/>
      <c r="JT888" s="253"/>
      <c r="JU888" s="253"/>
    </row>
    <row r="889" spans="1:281" s="252" customFormat="1" ht="15" customHeight="1" x14ac:dyDescent="0.25">
      <c r="A889" s="253"/>
      <c r="B889" s="253"/>
      <c r="C889" s="253"/>
      <c r="D889" s="253"/>
      <c r="E889" s="253"/>
      <c r="F889" s="253"/>
      <c r="G889" s="253"/>
      <c r="H889" s="253"/>
      <c r="I889" s="253"/>
      <c r="J889" s="253"/>
      <c r="K889" s="253"/>
      <c r="L889" s="253"/>
      <c r="M889" s="253"/>
      <c r="N889" s="253"/>
      <c r="O889" s="253"/>
      <c r="P889" s="253"/>
      <c r="Q889" s="253"/>
      <c r="R889" s="253"/>
      <c r="S889" s="253"/>
      <c r="T889" s="253"/>
      <c r="U889" s="253" t="s">
        <v>1042</v>
      </c>
      <c r="V889" s="253"/>
      <c r="W889" s="253"/>
      <c r="X889" s="253"/>
      <c r="Y889" s="253"/>
      <c r="Z889" s="253"/>
      <c r="AA889" s="253"/>
      <c r="AB889" s="253"/>
      <c r="AC889" s="253" t="s">
        <v>323</v>
      </c>
      <c r="AD889" s="253"/>
      <c r="AE889" s="253"/>
      <c r="AF889" s="253"/>
      <c r="AG889" s="253"/>
      <c r="AH889" s="253"/>
      <c r="AI889" s="253"/>
      <c r="AJ889" s="253"/>
      <c r="AK889" s="253"/>
      <c r="AL889" s="253"/>
      <c r="AM889" s="253"/>
      <c r="AN889" s="253"/>
      <c r="AO889" s="253"/>
      <c r="AP889" s="253"/>
      <c r="AQ889" s="253"/>
      <c r="AR889" s="253"/>
      <c r="AS889" s="253"/>
      <c r="AT889" s="253"/>
      <c r="AU889" s="253"/>
      <c r="AV889" s="253"/>
      <c r="AW889" s="253"/>
      <c r="AX889" s="253"/>
      <c r="AY889" s="253"/>
      <c r="AZ889" s="253"/>
      <c r="BA889" s="253"/>
      <c r="BB889" s="253"/>
      <c r="BC889" s="253"/>
      <c r="BD889" s="253"/>
      <c r="BE889" s="253"/>
      <c r="BF889" s="253"/>
      <c r="BG889" s="253"/>
      <c r="BH889" s="253"/>
      <c r="BI889" s="253"/>
      <c r="BJ889" s="253"/>
      <c r="BK889" s="253"/>
      <c r="BL889" s="253"/>
      <c r="BM889" s="253"/>
      <c r="BN889" s="253"/>
      <c r="BO889" s="253"/>
      <c r="BP889" s="253"/>
      <c r="BQ889" s="253"/>
      <c r="BR889" s="253"/>
      <c r="BS889" s="253"/>
      <c r="BT889" s="253"/>
      <c r="BU889" s="253"/>
      <c r="BV889" s="253"/>
      <c r="BW889" s="253"/>
      <c r="BX889" s="253"/>
      <c r="BY889" s="253"/>
      <c r="BZ889" s="253"/>
      <c r="CA889" s="253"/>
      <c r="CB889" s="253"/>
      <c r="CC889" s="253"/>
      <c r="CD889" s="253"/>
      <c r="CE889" s="253"/>
      <c r="CF889" s="253"/>
      <c r="CG889" s="253"/>
      <c r="CH889" s="253"/>
      <c r="CI889" s="253"/>
      <c r="CJ889" s="253"/>
      <c r="CK889" s="253"/>
      <c r="CL889" s="253"/>
      <c r="CM889" s="253"/>
      <c r="CN889" s="253"/>
      <c r="CO889" s="253"/>
      <c r="CP889" s="253"/>
      <c r="CQ889" s="253"/>
      <c r="CR889" s="253"/>
      <c r="CS889" s="253"/>
      <c r="CT889" s="253"/>
      <c r="CU889" s="253"/>
      <c r="CV889" s="253"/>
      <c r="CW889" s="253"/>
      <c r="CX889" s="253"/>
      <c r="CY889" s="253"/>
      <c r="CZ889" s="253"/>
      <c r="DA889" s="253"/>
      <c r="DB889" s="253"/>
      <c r="DC889" s="253"/>
      <c r="DD889" s="253"/>
      <c r="DE889" s="253"/>
      <c r="DF889" s="253"/>
      <c r="DG889" s="253"/>
      <c r="DH889" s="253"/>
      <c r="DI889" s="253"/>
      <c r="DJ889" s="253"/>
      <c r="DK889" s="253"/>
      <c r="DL889" s="253"/>
      <c r="DM889" s="253"/>
      <c r="DN889" s="253"/>
      <c r="DO889" s="253"/>
      <c r="DP889" s="253"/>
      <c r="DQ889" s="253"/>
      <c r="DR889" s="253"/>
      <c r="DS889" s="253"/>
      <c r="DT889" s="253"/>
      <c r="DU889" s="253"/>
      <c r="DV889" s="253"/>
      <c r="DW889" s="253"/>
      <c r="DX889" s="253"/>
      <c r="DY889" s="253"/>
      <c r="DZ889" s="253"/>
      <c r="EA889" s="253"/>
      <c r="EB889" s="253"/>
      <c r="EC889" s="253"/>
      <c r="ED889" s="253"/>
      <c r="EE889" s="253"/>
      <c r="EF889" s="253"/>
      <c r="EG889" s="253"/>
      <c r="EH889" s="253"/>
      <c r="EI889" s="253"/>
      <c r="EJ889" s="253"/>
      <c r="EK889" s="253"/>
      <c r="EL889" s="253"/>
      <c r="EM889" s="253"/>
      <c r="EN889" s="253"/>
      <c r="EO889" s="253"/>
      <c r="EP889" s="253"/>
      <c r="EQ889" s="253"/>
      <c r="ER889" s="253"/>
      <c r="ES889" s="253"/>
      <c r="ET889" s="253"/>
      <c r="EU889" s="253"/>
      <c r="EV889" s="253"/>
      <c r="EW889" s="253"/>
      <c r="EX889" s="253"/>
      <c r="EY889" s="253"/>
      <c r="EZ889" s="253"/>
      <c r="FA889" s="253"/>
      <c r="FB889" s="253"/>
      <c r="FC889" s="253"/>
      <c r="FD889" s="253"/>
      <c r="FE889" s="253"/>
      <c r="FF889" s="253"/>
      <c r="FG889" s="253"/>
      <c r="FH889" s="253"/>
      <c r="FI889" s="253"/>
      <c r="FJ889" s="253"/>
      <c r="FK889" s="253"/>
      <c r="FL889" s="253"/>
      <c r="FM889" s="253"/>
      <c r="FN889" s="253"/>
      <c r="FO889" s="253"/>
      <c r="FP889" s="253"/>
      <c r="FQ889" s="253"/>
      <c r="FR889" s="253"/>
      <c r="FS889" s="253"/>
      <c r="FT889" s="253"/>
      <c r="FU889" s="253"/>
      <c r="FV889" s="253"/>
      <c r="FW889" s="253"/>
      <c r="FX889" s="253"/>
      <c r="FY889" s="253"/>
      <c r="FZ889" s="253"/>
      <c r="GA889" s="253"/>
      <c r="GB889" s="253"/>
      <c r="GC889" s="253"/>
      <c r="GD889" s="253"/>
      <c r="GE889" s="253"/>
      <c r="GF889" s="253"/>
      <c r="GG889" s="253"/>
      <c r="GH889" s="253"/>
      <c r="GI889" s="253"/>
      <c r="GJ889" s="253"/>
      <c r="GK889" s="253"/>
      <c r="GL889" s="253"/>
      <c r="GM889" s="253"/>
      <c r="GN889" s="253"/>
      <c r="GO889" s="253"/>
      <c r="GP889" s="253"/>
      <c r="GQ889" s="253"/>
      <c r="GR889" s="253"/>
      <c r="GS889" s="253"/>
      <c r="GT889" s="253"/>
      <c r="GU889" s="253"/>
      <c r="GV889" s="253"/>
      <c r="GW889" s="253"/>
      <c r="GX889" s="253"/>
      <c r="GY889" s="253"/>
      <c r="GZ889" s="253"/>
      <c r="HA889" s="253"/>
      <c r="HB889" s="253"/>
      <c r="HC889" s="253"/>
      <c r="HD889" s="253"/>
      <c r="HE889" s="253"/>
      <c r="HF889" s="253"/>
      <c r="HG889" s="253"/>
      <c r="HH889" s="253"/>
      <c r="HI889" s="253"/>
      <c r="HJ889" s="253"/>
      <c r="HK889" s="253"/>
      <c r="HL889" s="253"/>
      <c r="HM889" s="253"/>
      <c r="HN889" s="253"/>
      <c r="HO889" s="253"/>
      <c r="HP889" s="253"/>
      <c r="HQ889" s="253"/>
      <c r="HR889" s="253"/>
      <c r="HS889" s="253"/>
      <c r="HT889" s="253"/>
      <c r="HU889" s="253"/>
      <c r="HV889" s="253"/>
      <c r="HW889" s="253"/>
      <c r="HX889" s="253"/>
      <c r="HY889" s="253"/>
      <c r="HZ889" s="253"/>
      <c r="IA889" s="253"/>
      <c r="IB889" s="253"/>
      <c r="IC889" s="253"/>
      <c r="ID889" s="253"/>
      <c r="IE889" s="253"/>
      <c r="IF889" s="253"/>
      <c r="IG889" s="253"/>
      <c r="IH889" s="253"/>
      <c r="II889" s="253"/>
      <c r="IJ889" s="253"/>
      <c r="IK889" s="253"/>
      <c r="IL889" s="253"/>
      <c r="IM889" s="253"/>
      <c r="IN889" s="253"/>
      <c r="IO889" s="253"/>
      <c r="IP889" s="253"/>
      <c r="IQ889" s="253"/>
      <c r="IR889" s="253"/>
      <c r="IS889" s="253"/>
      <c r="IT889" s="253"/>
      <c r="IU889" s="253"/>
      <c r="IV889" s="253"/>
      <c r="IW889" s="253"/>
      <c r="IX889" s="253"/>
      <c r="IY889" s="253"/>
      <c r="IZ889" s="253"/>
      <c r="JA889" s="253"/>
      <c r="JB889" s="253"/>
      <c r="JC889" s="253"/>
      <c r="JD889" s="253"/>
      <c r="JE889" s="253"/>
      <c r="JF889" s="253"/>
      <c r="JG889" s="253"/>
      <c r="JH889" s="253"/>
      <c r="JI889" s="253"/>
      <c r="JJ889" s="253"/>
      <c r="JK889" s="253"/>
      <c r="JL889" s="253"/>
      <c r="JM889" s="253"/>
      <c r="JN889" s="253"/>
      <c r="JO889" s="253"/>
      <c r="JP889" s="253"/>
      <c r="JQ889" s="253"/>
      <c r="JR889" s="253"/>
      <c r="JS889" s="253"/>
      <c r="JT889" s="253"/>
      <c r="JU889" s="253"/>
    </row>
    <row r="890" spans="1:281" s="252" customFormat="1" ht="15" customHeight="1" x14ac:dyDescent="0.25">
      <c r="A890" s="253"/>
      <c r="B890" s="253"/>
      <c r="C890" s="253"/>
      <c r="D890" s="253"/>
      <c r="E890" s="253"/>
      <c r="F890" s="253"/>
      <c r="G890" s="253"/>
      <c r="H890" s="253"/>
      <c r="I890" s="253"/>
      <c r="J890" s="253"/>
      <c r="K890" s="253"/>
      <c r="L890" s="253"/>
      <c r="M890" s="253"/>
      <c r="N890" s="253"/>
      <c r="O890" s="253"/>
      <c r="P890" s="253"/>
      <c r="Q890" s="253"/>
      <c r="R890" s="253"/>
      <c r="S890" s="253"/>
      <c r="T890" s="253"/>
      <c r="U890" s="253" t="s">
        <v>1043</v>
      </c>
      <c r="V890" s="253"/>
      <c r="W890" s="253"/>
      <c r="X890" s="253"/>
      <c r="Y890" s="253"/>
      <c r="Z890" s="253"/>
      <c r="AA890" s="253"/>
      <c r="AB890" s="253"/>
      <c r="AC890" s="253" t="s">
        <v>320</v>
      </c>
      <c r="AD890" s="253"/>
      <c r="AE890" s="253"/>
      <c r="AF890" s="253"/>
      <c r="AG890" s="253"/>
      <c r="AH890" s="253"/>
      <c r="AI890" s="253"/>
      <c r="AJ890" s="253"/>
      <c r="AK890" s="253"/>
      <c r="AL890" s="253"/>
      <c r="AM890" s="253"/>
      <c r="AN890" s="253"/>
      <c r="AO890" s="253"/>
      <c r="AP890" s="253"/>
      <c r="AQ890" s="253"/>
      <c r="AR890" s="253"/>
      <c r="AS890" s="253"/>
      <c r="AT890" s="253"/>
      <c r="AU890" s="253"/>
      <c r="AV890" s="253"/>
      <c r="AW890" s="253"/>
      <c r="AX890" s="253"/>
      <c r="AY890" s="253"/>
      <c r="AZ890" s="253"/>
      <c r="BA890" s="253"/>
      <c r="BB890" s="253"/>
      <c r="BC890" s="253"/>
      <c r="BD890" s="253"/>
      <c r="BE890" s="253"/>
      <c r="BF890" s="253"/>
      <c r="BG890" s="253"/>
      <c r="BH890" s="253"/>
      <c r="BI890" s="253"/>
      <c r="BJ890" s="253"/>
      <c r="BK890" s="253"/>
      <c r="BL890" s="253"/>
      <c r="BM890" s="253"/>
      <c r="BN890" s="253"/>
      <c r="BO890" s="253"/>
      <c r="BP890" s="253"/>
      <c r="BQ890" s="253"/>
      <c r="BR890" s="253"/>
      <c r="BS890" s="253"/>
      <c r="BT890" s="253"/>
      <c r="BU890" s="253"/>
      <c r="BV890" s="253"/>
      <c r="BW890" s="253"/>
      <c r="BX890" s="253"/>
      <c r="BY890" s="253"/>
      <c r="BZ890" s="253"/>
      <c r="CA890" s="253"/>
      <c r="CB890" s="253"/>
      <c r="CC890" s="253"/>
      <c r="CD890" s="253"/>
      <c r="CE890" s="253"/>
      <c r="CF890" s="253"/>
      <c r="CG890" s="253"/>
      <c r="CH890" s="253"/>
      <c r="CI890" s="253"/>
      <c r="CJ890" s="253"/>
      <c r="CK890" s="253"/>
      <c r="CL890" s="253"/>
      <c r="CM890" s="253"/>
      <c r="CN890" s="253"/>
      <c r="CO890" s="253"/>
      <c r="CP890" s="253"/>
      <c r="CQ890" s="253"/>
      <c r="CR890" s="253"/>
      <c r="CS890" s="253"/>
      <c r="CT890" s="253"/>
      <c r="CU890" s="253"/>
      <c r="CV890" s="253"/>
      <c r="CW890" s="253"/>
      <c r="CX890" s="253"/>
      <c r="CY890" s="253"/>
      <c r="CZ890" s="253"/>
      <c r="DA890" s="253"/>
      <c r="DB890" s="253"/>
      <c r="DC890" s="253"/>
      <c r="DD890" s="253"/>
      <c r="DE890" s="253"/>
      <c r="DF890" s="253"/>
      <c r="DG890" s="253"/>
      <c r="DH890" s="253"/>
      <c r="DI890" s="253"/>
      <c r="DJ890" s="253"/>
      <c r="DK890" s="253"/>
      <c r="DL890" s="253"/>
      <c r="DM890" s="253"/>
      <c r="DN890" s="253"/>
      <c r="DO890" s="253"/>
      <c r="DP890" s="253"/>
      <c r="DQ890" s="253"/>
      <c r="DR890" s="253"/>
      <c r="DS890" s="253"/>
      <c r="DT890" s="253"/>
      <c r="DU890" s="253"/>
      <c r="DV890" s="253"/>
      <c r="DW890" s="253"/>
      <c r="DX890" s="253"/>
      <c r="DY890" s="253"/>
      <c r="DZ890" s="253"/>
      <c r="EA890" s="253"/>
      <c r="EB890" s="253"/>
      <c r="EC890" s="253"/>
      <c r="ED890" s="253"/>
      <c r="EE890" s="253"/>
      <c r="EF890" s="253"/>
      <c r="EG890" s="253"/>
      <c r="EH890" s="253"/>
      <c r="EI890" s="253"/>
      <c r="EJ890" s="253"/>
      <c r="EK890" s="253"/>
      <c r="EL890" s="253"/>
      <c r="EM890" s="253"/>
      <c r="EN890" s="253"/>
      <c r="EO890" s="253"/>
      <c r="EP890" s="253"/>
      <c r="EQ890" s="253"/>
      <c r="ER890" s="253"/>
      <c r="ES890" s="253"/>
      <c r="ET890" s="253"/>
      <c r="EU890" s="253"/>
      <c r="EV890" s="253"/>
      <c r="EW890" s="253"/>
      <c r="EX890" s="253"/>
      <c r="EY890" s="253"/>
      <c r="EZ890" s="253"/>
      <c r="FA890" s="253"/>
      <c r="FB890" s="253"/>
      <c r="FC890" s="253"/>
      <c r="FD890" s="253"/>
      <c r="FE890" s="253"/>
      <c r="FF890" s="253"/>
      <c r="FG890" s="253"/>
      <c r="FH890" s="253"/>
      <c r="FI890" s="253"/>
      <c r="FJ890" s="253"/>
      <c r="FK890" s="253"/>
      <c r="FL890" s="253"/>
      <c r="FM890" s="253"/>
      <c r="FN890" s="253"/>
      <c r="FO890" s="253"/>
      <c r="FP890" s="253"/>
      <c r="FQ890" s="253"/>
      <c r="FR890" s="253"/>
      <c r="FS890" s="253"/>
      <c r="FT890" s="253"/>
      <c r="FU890" s="253"/>
      <c r="FV890" s="253"/>
      <c r="FW890" s="253"/>
      <c r="FX890" s="253"/>
      <c r="FY890" s="253"/>
      <c r="FZ890" s="253"/>
      <c r="GA890" s="253"/>
      <c r="GB890" s="253"/>
      <c r="GC890" s="253"/>
      <c r="GD890" s="253"/>
      <c r="GE890" s="253"/>
      <c r="GF890" s="253"/>
      <c r="GG890" s="253"/>
      <c r="GH890" s="253"/>
      <c r="GI890" s="253"/>
      <c r="GJ890" s="253"/>
      <c r="GK890" s="253"/>
      <c r="GL890" s="253"/>
      <c r="GM890" s="253"/>
      <c r="GN890" s="253"/>
      <c r="GO890" s="253"/>
      <c r="GP890" s="253"/>
      <c r="GQ890" s="253"/>
      <c r="GR890" s="253"/>
      <c r="GS890" s="253"/>
      <c r="GT890" s="253"/>
      <c r="GU890" s="253"/>
      <c r="GV890" s="253"/>
      <c r="GW890" s="253"/>
      <c r="GX890" s="253"/>
      <c r="GY890" s="253"/>
      <c r="GZ890" s="253"/>
      <c r="HA890" s="253"/>
      <c r="HB890" s="253"/>
      <c r="HC890" s="253"/>
      <c r="HD890" s="253"/>
      <c r="HE890" s="253"/>
      <c r="HF890" s="253"/>
      <c r="HG890" s="253"/>
      <c r="HH890" s="253"/>
      <c r="HI890" s="253"/>
      <c r="HJ890" s="253"/>
      <c r="HK890" s="253"/>
      <c r="HL890" s="253"/>
      <c r="HM890" s="253"/>
      <c r="HN890" s="253"/>
      <c r="HO890" s="253"/>
      <c r="HP890" s="253"/>
      <c r="HQ890" s="253"/>
      <c r="HR890" s="253"/>
      <c r="HS890" s="253"/>
      <c r="HT890" s="253"/>
      <c r="HU890" s="253"/>
      <c r="HV890" s="253"/>
      <c r="HW890" s="253"/>
      <c r="HX890" s="253"/>
      <c r="HY890" s="253"/>
      <c r="HZ890" s="253"/>
      <c r="IA890" s="253"/>
      <c r="IB890" s="253"/>
      <c r="IC890" s="253"/>
      <c r="ID890" s="253"/>
      <c r="IE890" s="253"/>
      <c r="IF890" s="253"/>
      <c r="IG890" s="253"/>
      <c r="IH890" s="253"/>
      <c r="II890" s="253"/>
      <c r="IJ890" s="253"/>
      <c r="IK890" s="253"/>
      <c r="IL890" s="253"/>
      <c r="IM890" s="253"/>
      <c r="IN890" s="253"/>
      <c r="IO890" s="253"/>
      <c r="IP890" s="253"/>
      <c r="IQ890" s="253"/>
      <c r="IR890" s="253"/>
      <c r="IS890" s="253"/>
      <c r="IT890" s="253"/>
      <c r="IU890" s="253"/>
      <c r="IV890" s="253"/>
      <c r="IW890" s="253"/>
      <c r="IX890" s="253"/>
      <c r="IY890" s="253"/>
      <c r="IZ890" s="253"/>
      <c r="JA890" s="253"/>
      <c r="JB890" s="253"/>
      <c r="JC890" s="253"/>
      <c r="JD890" s="253"/>
      <c r="JE890" s="253"/>
      <c r="JF890" s="253"/>
      <c r="JG890" s="253"/>
      <c r="JH890" s="253"/>
      <c r="JI890" s="253"/>
      <c r="JJ890" s="253"/>
      <c r="JK890" s="253"/>
      <c r="JL890" s="253"/>
      <c r="JM890" s="253"/>
      <c r="JN890" s="253"/>
      <c r="JO890" s="253"/>
      <c r="JP890" s="253"/>
      <c r="JQ890" s="253"/>
      <c r="JR890" s="253"/>
      <c r="JS890" s="253"/>
      <c r="JT890" s="253"/>
      <c r="JU890" s="253"/>
    </row>
    <row r="891" spans="1:281" s="252" customFormat="1" ht="15" customHeight="1" x14ac:dyDescent="0.25">
      <c r="A891" s="253"/>
      <c r="B891" s="253"/>
      <c r="C891" s="253"/>
      <c r="D891" s="253"/>
      <c r="E891" s="253"/>
      <c r="F891" s="253"/>
      <c r="G891" s="253"/>
      <c r="H891" s="253"/>
      <c r="I891" s="253"/>
      <c r="J891" s="253"/>
      <c r="K891" s="253"/>
      <c r="L891" s="253"/>
      <c r="M891" s="253"/>
      <c r="N891" s="253"/>
      <c r="O891" s="253"/>
      <c r="P891" s="253"/>
      <c r="Q891" s="253"/>
      <c r="R891" s="253"/>
      <c r="S891" s="253"/>
      <c r="T891" s="253"/>
      <c r="U891" s="253" t="s">
        <v>1044</v>
      </c>
      <c r="V891" s="253"/>
      <c r="W891" s="253"/>
      <c r="X891" s="253"/>
      <c r="Y891" s="253"/>
      <c r="Z891" s="253"/>
      <c r="AA891" s="253"/>
      <c r="AB891" s="253"/>
      <c r="AC891" s="253" t="s">
        <v>357</v>
      </c>
      <c r="AD891" s="253"/>
      <c r="AE891" s="253"/>
      <c r="AF891" s="253"/>
      <c r="AG891" s="253"/>
      <c r="AH891" s="253"/>
      <c r="AI891" s="253"/>
      <c r="AJ891" s="253"/>
      <c r="AK891" s="253"/>
      <c r="AL891" s="253"/>
      <c r="AM891" s="253"/>
      <c r="AN891" s="253"/>
      <c r="AO891" s="253"/>
      <c r="AP891" s="253"/>
      <c r="AQ891" s="253"/>
      <c r="AR891" s="253"/>
      <c r="AS891" s="253"/>
      <c r="AT891" s="253"/>
      <c r="AU891" s="253"/>
      <c r="AV891" s="253"/>
      <c r="AW891" s="253"/>
      <c r="AX891" s="253"/>
      <c r="AY891" s="253"/>
      <c r="AZ891" s="253"/>
      <c r="BA891" s="253"/>
      <c r="BB891" s="253"/>
      <c r="BC891" s="253"/>
      <c r="BD891" s="253"/>
      <c r="BE891" s="253"/>
      <c r="BF891" s="253"/>
      <c r="BG891" s="253"/>
      <c r="BH891" s="253"/>
      <c r="BI891" s="253"/>
      <c r="BJ891" s="253"/>
      <c r="BK891" s="253"/>
      <c r="BL891" s="253"/>
      <c r="BM891" s="253"/>
      <c r="BN891" s="253"/>
      <c r="BO891" s="253"/>
      <c r="BP891" s="253"/>
      <c r="BQ891" s="253"/>
      <c r="BR891" s="253"/>
      <c r="BS891" s="253"/>
      <c r="BT891" s="253"/>
      <c r="BU891" s="253"/>
      <c r="BV891" s="253"/>
      <c r="BW891" s="253"/>
      <c r="BX891" s="253"/>
      <c r="BY891" s="253"/>
      <c r="BZ891" s="253"/>
      <c r="CA891" s="253"/>
      <c r="CB891" s="253"/>
      <c r="CC891" s="253"/>
      <c r="CD891" s="253"/>
      <c r="CE891" s="253"/>
      <c r="CF891" s="253"/>
      <c r="CG891" s="253"/>
      <c r="CH891" s="253"/>
      <c r="CI891" s="253"/>
      <c r="CJ891" s="253"/>
      <c r="CK891" s="253"/>
      <c r="CL891" s="253"/>
      <c r="CM891" s="253"/>
      <c r="CN891" s="253"/>
      <c r="CO891" s="253"/>
      <c r="CP891" s="253"/>
      <c r="CQ891" s="253"/>
      <c r="CR891" s="253"/>
      <c r="CS891" s="253"/>
      <c r="CT891" s="253"/>
      <c r="CU891" s="253"/>
      <c r="CV891" s="253"/>
      <c r="CW891" s="253"/>
      <c r="CX891" s="253"/>
      <c r="CY891" s="253"/>
      <c r="CZ891" s="253"/>
      <c r="DA891" s="253"/>
      <c r="DB891" s="253"/>
      <c r="DC891" s="253"/>
      <c r="DD891" s="253"/>
      <c r="DE891" s="253"/>
      <c r="DF891" s="253"/>
      <c r="DG891" s="253"/>
      <c r="DH891" s="253"/>
      <c r="DI891" s="253"/>
      <c r="DJ891" s="253"/>
      <c r="DK891" s="253"/>
      <c r="DL891" s="253"/>
      <c r="DM891" s="253"/>
      <c r="DN891" s="253"/>
      <c r="DO891" s="253"/>
      <c r="DP891" s="253"/>
      <c r="DQ891" s="253"/>
      <c r="DR891" s="253"/>
      <c r="DS891" s="253"/>
      <c r="DT891" s="253"/>
      <c r="DU891" s="253"/>
      <c r="DV891" s="253"/>
      <c r="DW891" s="253"/>
      <c r="DX891" s="253"/>
      <c r="DY891" s="253"/>
      <c r="DZ891" s="253"/>
      <c r="EA891" s="253"/>
      <c r="EB891" s="253"/>
      <c r="EC891" s="253"/>
      <c r="ED891" s="253"/>
      <c r="EE891" s="253"/>
      <c r="EF891" s="253"/>
      <c r="EG891" s="253"/>
      <c r="EH891" s="253"/>
      <c r="EI891" s="253"/>
      <c r="EJ891" s="253"/>
      <c r="EK891" s="253"/>
      <c r="EL891" s="253"/>
      <c r="EM891" s="253"/>
      <c r="EN891" s="253"/>
      <c r="EO891" s="253"/>
      <c r="EP891" s="253"/>
      <c r="EQ891" s="253"/>
      <c r="ER891" s="253"/>
      <c r="ES891" s="253"/>
      <c r="ET891" s="253"/>
      <c r="EU891" s="253"/>
      <c r="EV891" s="253"/>
      <c r="EW891" s="253"/>
      <c r="EX891" s="253"/>
      <c r="EY891" s="253"/>
      <c r="EZ891" s="253"/>
      <c r="FA891" s="253"/>
      <c r="FB891" s="253"/>
      <c r="FC891" s="253"/>
      <c r="FD891" s="253"/>
      <c r="FE891" s="253"/>
      <c r="FF891" s="253"/>
      <c r="FG891" s="253"/>
      <c r="FH891" s="253"/>
      <c r="FI891" s="253"/>
      <c r="FJ891" s="253"/>
      <c r="FK891" s="253"/>
      <c r="FL891" s="253"/>
      <c r="FM891" s="253"/>
      <c r="FN891" s="253"/>
      <c r="FO891" s="253"/>
      <c r="FP891" s="253"/>
      <c r="FQ891" s="253"/>
      <c r="FR891" s="253"/>
      <c r="FS891" s="253"/>
      <c r="FT891" s="253"/>
      <c r="FU891" s="253"/>
      <c r="FV891" s="253"/>
      <c r="FW891" s="253"/>
      <c r="FX891" s="253"/>
      <c r="FY891" s="253"/>
      <c r="FZ891" s="253"/>
      <c r="GA891" s="253"/>
      <c r="GB891" s="253"/>
      <c r="GC891" s="253"/>
      <c r="GD891" s="253"/>
      <c r="GE891" s="253"/>
      <c r="GF891" s="253"/>
      <c r="GG891" s="253"/>
      <c r="GH891" s="253"/>
      <c r="GI891" s="253"/>
      <c r="GJ891" s="253"/>
      <c r="GK891" s="253"/>
      <c r="GL891" s="253"/>
      <c r="GM891" s="253"/>
      <c r="GN891" s="253"/>
      <c r="GO891" s="253"/>
      <c r="GP891" s="253"/>
      <c r="GQ891" s="253"/>
      <c r="GR891" s="253"/>
      <c r="GS891" s="253"/>
      <c r="GT891" s="253"/>
      <c r="GU891" s="253"/>
      <c r="GV891" s="253"/>
      <c r="GW891" s="253"/>
      <c r="GX891" s="253"/>
      <c r="GY891" s="253"/>
      <c r="GZ891" s="253"/>
      <c r="HA891" s="253"/>
      <c r="HB891" s="253"/>
      <c r="HC891" s="253"/>
      <c r="HD891" s="253"/>
      <c r="HE891" s="253"/>
      <c r="HF891" s="253"/>
      <c r="HG891" s="253"/>
      <c r="HH891" s="253"/>
      <c r="HI891" s="253"/>
      <c r="HJ891" s="253"/>
      <c r="HK891" s="253"/>
      <c r="HL891" s="253"/>
      <c r="HM891" s="253"/>
      <c r="HN891" s="253"/>
      <c r="HO891" s="253"/>
      <c r="HP891" s="253"/>
      <c r="HQ891" s="253"/>
      <c r="HR891" s="253"/>
      <c r="HS891" s="253"/>
      <c r="HT891" s="253"/>
      <c r="HU891" s="253"/>
      <c r="HV891" s="253"/>
      <c r="HW891" s="253"/>
      <c r="HX891" s="253"/>
      <c r="HY891" s="253"/>
      <c r="HZ891" s="253"/>
      <c r="IA891" s="253"/>
      <c r="IB891" s="253"/>
      <c r="IC891" s="253"/>
      <c r="ID891" s="253"/>
      <c r="IE891" s="253"/>
      <c r="IF891" s="253"/>
      <c r="IG891" s="253"/>
      <c r="IH891" s="253"/>
      <c r="II891" s="253"/>
      <c r="IJ891" s="253"/>
      <c r="IK891" s="253"/>
      <c r="IL891" s="253"/>
      <c r="IM891" s="253"/>
      <c r="IN891" s="253"/>
      <c r="IO891" s="253"/>
      <c r="IP891" s="253"/>
      <c r="IQ891" s="253"/>
      <c r="IR891" s="253"/>
      <c r="IS891" s="253"/>
      <c r="IT891" s="253"/>
      <c r="IU891" s="253"/>
      <c r="IV891" s="253"/>
      <c r="IW891" s="253"/>
      <c r="IX891" s="253"/>
      <c r="IY891" s="253"/>
      <c r="IZ891" s="253"/>
      <c r="JA891" s="253"/>
      <c r="JB891" s="253"/>
      <c r="JC891" s="253"/>
      <c r="JD891" s="253"/>
      <c r="JE891" s="253"/>
      <c r="JF891" s="253"/>
      <c r="JG891" s="253"/>
      <c r="JH891" s="253"/>
      <c r="JI891" s="253"/>
      <c r="JJ891" s="253"/>
      <c r="JK891" s="253"/>
      <c r="JL891" s="253"/>
      <c r="JM891" s="253"/>
      <c r="JN891" s="253"/>
      <c r="JO891" s="253"/>
      <c r="JP891" s="253"/>
      <c r="JQ891" s="253"/>
      <c r="JR891" s="253"/>
      <c r="JS891" s="253"/>
      <c r="JT891" s="253"/>
      <c r="JU891" s="253"/>
    </row>
    <row r="892" spans="1:281" s="252" customFormat="1" ht="15" customHeight="1" x14ac:dyDescent="0.25">
      <c r="A892" s="253"/>
      <c r="B892" s="253"/>
      <c r="C892" s="253"/>
      <c r="D892" s="253"/>
      <c r="E892" s="253"/>
      <c r="F892" s="253"/>
      <c r="G892" s="253"/>
      <c r="H892" s="253"/>
      <c r="I892" s="253"/>
      <c r="J892" s="253"/>
      <c r="K892" s="253"/>
      <c r="L892" s="253"/>
      <c r="M892" s="253"/>
      <c r="N892" s="253"/>
      <c r="O892" s="253"/>
      <c r="P892" s="253"/>
      <c r="Q892" s="253"/>
      <c r="R892" s="253"/>
      <c r="S892" s="253"/>
      <c r="T892" s="253"/>
      <c r="U892" s="253" t="s">
        <v>1045</v>
      </c>
      <c r="V892" s="253"/>
      <c r="W892" s="253"/>
      <c r="X892" s="253"/>
      <c r="Y892" s="253"/>
      <c r="Z892" s="253"/>
      <c r="AA892" s="253"/>
      <c r="AB892" s="253"/>
      <c r="AC892" s="253" t="s">
        <v>332</v>
      </c>
      <c r="AD892" s="253"/>
      <c r="AE892" s="253"/>
      <c r="AF892" s="253"/>
      <c r="AG892" s="253"/>
      <c r="AH892" s="253"/>
      <c r="AI892" s="253"/>
      <c r="AJ892" s="253"/>
      <c r="AK892" s="253"/>
      <c r="AL892" s="253"/>
      <c r="AM892" s="253"/>
      <c r="AN892" s="253"/>
      <c r="AO892" s="253"/>
      <c r="AP892" s="253"/>
      <c r="AQ892" s="253"/>
      <c r="AR892" s="253"/>
      <c r="AS892" s="253"/>
      <c r="AT892" s="253"/>
      <c r="AU892" s="253"/>
      <c r="AV892" s="253"/>
      <c r="AW892" s="253"/>
      <c r="AX892" s="253"/>
      <c r="AY892" s="253"/>
      <c r="AZ892" s="253"/>
      <c r="BA892" s="253"/>
      <c r="BB892" s="253"/>
      <c r="BC892" s="253"/>
      <c r="BD892" s="253"/>
      <c r="BE892" s="253"/>
      <c r="BF892" s="253"/>
      <c r="BG892" s="253"/>
      <c r="BH892" s="253"/>
      <c r="BI892" s="253"/>
      <c r="BJ892" s="253"/>
      <c r="BK892" s="253"/>
      <c r="BL892" s="253"/>
      <c r="BM892" s="253"/>
      <c r="BN892" s="253"/>
      <c r="BO892" s="253"/>
      <c r="BP892" s="253"/>
      <c r="BQ892" s="253"/>
      <c r="BR892" s="253"/>
      <c r="BS892" s="253"/>
      <c r="BT892" s="253"/>
      <c r="BU892" s="253"/>
      <c r="BV892" s="253"/>
      <c r="BW892" s="253"/>
      <c r="BX892" s="253"/>
      <c r="BY892" s="253"/>
      <c r="BZ892" s="253"/>
      <c r="CA892" s="253"/>
      <c r="CB892" s="253"/>
      <c r="CC892" s="253"/>
      <c r="CD892" s="253"/>
      <c r="CE892" s="253"/>
      <c r="CF892" s="253"/>
      <c r="CG892" s="253"/>
      <c r="CH892" s="253"/>
      <c r="CI892" s="253"/>
      <c r="CJ892" s="253"/>
      <c r="CK892" s="253"/>
      <c r="CL892" s="253"/>
      <c r="CM892" s="253"/>
      <c r="CN892" s="253"/>
      <c r="CO892" s="253"/>
      <c r="CP892" s="253"/>
      <c r="CQ892" s="253"/>
      <c r="CR892" s="253"/>
      <c r="CS892" s="253"/>
      <c r="CT892" s="253"/>
      <c r="CU892" s="253"/>
      <c r="CV892" s="253"/>
      <c r="CW892" s="253"/>
      <c r="CX892" s="253"/>
      <c r="CY892" s="253"/>
      <c r="CZ892" s="253"/>
      <c r="DA892" s="253"/>
      <c r="DB892" s="253"/>
      <c r="DC892" s="253"/>
      <c r="DD892" s="253"/>
      <c r="DE892" s="253"/>
      <c r="DF892" s="253"/>
      <c r="DG892" s="253"/>
      <c r="DH892" s="253"/>
      <c r="DI892" s="253"/>
      <c r="DJ892" s="253"/>
      <c r="DK892" s="253"/>
      <c r="DL892" s="253"/>
      <c r="DM892" s="253"/>
      <c r="DN892" s="253"/>
      <c r="DO892" s="253"/>
      <c r="DP892" s="253"/>
      <c r="DQ892" s="253"/>
      <c r="DR892" s="253"/>
      <c r="DS892" s="253"/>
      <c r="DT892" s="253"/>
      <c r="DU892" s="253"/>
      <c r="DV892" s="253"/>
      <c r="DW892" s="253"/>
      <c r="DX892" s="253"/>
      <c r="DY892" s="253"/>
      <c r="DZ892" s="253"/>
      <c r="EA892" s="253"/>
      <c r="EB892" s="253"/>
      <c r="EC892" s="253"/>
      <c r="ED892" s="253"/>
      <c r="EE892" s="253"/>
      <c r="EF892" s="253"/>
      <c r="EG892" s="253"/>
      <c r="EH892" s="253"/>
      <c r="EI892" s="253"/>
      <c r="EJ892" s="253"/>
      <c r="EK892" s="253"/>
      <c r="EL892" s="253"/>
      <c r="EM892" s="253"/>
      <c r="EN892" s="253"/>
      <c r="EO892" s="253"/>
      <c r="EP892" s="253"/>
      <c r="EQ892" s="253"/>
      <c r="ER892" s="253"/>
      <c r="ES892" s="253"/>
      <c r="ET892" s="253"/>
      <c r="EU892" s="253"/>
      <c r="EV892" s="253"/>
      <c r="EW892" s="253"/>
      <c r="EX892" s="253"/>
      <c r="EY892" s="253"/>
      <c r="EZ892" s="253"/>
      <c r="FA892" s="253"/>
      <c r="FB892" s="253"/>
      <c r="FC892" s="253"/>
      <c r="FD892" s="253"/>
      <c r="FE892" s="253"/>
      <c r="FF892" s="253"/>
      <c r="FG892" s="253"/>
      <c r="FH892" s="253"/>
      <c r="FI892" s="253"/>
      <c r="FJ892" s="253"/>
      <c r="FK892" s="253"/>
      <c r="FL892" s="253"/>
      <c r="FM892" s="253"/>
      <c r="FN892" s="253"/>
      <c r="FO892" s="253"/>
      <c r="FP892" s="253"/>
      <c r="FQ892" s="253"/>
      <c r="FR892" s="253"/>
      <c r="FS892" s="253"/>
      <c r="FT892" s="253"/>
      <c r="FU892" s="253"/>
      <c r="FV892" s="253"/>
      <c r="FW892" s="253"/>
      <c r="FX892" s="253"/>
      <c r="FY892" s="253"/>
      <c r="FZ892" s="253"/>
      <c r="GA892" s="253"/>
      <c r="GB892" s="253"/>
      <c r="GC892" s="253"/>
      <c r="GD892" s="253"/>
      <c r="GE892" s="253"/>
      <c r="GF892" s="253"/>
      <c r="GG892" s="253"/>
      <c r="GH892" s="253"/>
      <c r="GI892" s="253"/>
      <c r="GJ892" s="253"/>
      <c r="GK892" s="253"/>
      <c r="GL892" s="253"/>
      <c r="GM892" s="253"/>
      <c r="GN892" s="253"/>
      <c r="GO892" s="253"/>
      <c r="GP892" s="253"/>
      <c r="GQ892" s="253"/>
      <c r="GR892" s="253"/>
      <c r="GS892" s="253"/>
      <c r="GT892" s="253"/>
      <c r="GU892" s="253"/>
      <c r="GV892" s="253"/>
      <c r="GW892" s="253"/>
      <c r="GX892" s="253"/>
      <c r="GY892" s="253"/>
      <c r="GZ892" s="253"/>
      <c r="HA892" s="253"/>
      <c r="HB892" s="253"/>
      <c r="HC892" s="253"/>
      <c r="HD892" s="253"/>
      <c r="HE892" s="253"/>
      <c r="HF892" s="253"/>
      <c r="HG892" s="253"/>
      <c r="HH892" s="253"/>
      <c r="HI892" s="253"/>
      <c r="HJ892" s="253"/>
      <c r="HK892" s="253"/>
      <c r="HL892" s="253"/>
      <c r="HM892" s="253"/>
      <c r="HN892" s="253"/>
      <c r="HO892" s="253"/>
      <c r="HP892" s="253"/>
      <c r="HQ892" s="253"/>
      <c r="HR892" s="253"/>
      <c r="HS892" s="253"/>
      <c r="HT892" s="253"/>
      <c r="HU892" s="253"/>
      <c r="HV892" s="253"/>
      <c r="HW892" s="253"/>
      <c r="HX892" s="253"/>
      <c r="HY892" s="253"/>
      <c r="HZ892" s="253"/>
      <c r="IA892" s="253"/>
      <c r="IB892" s="253"/>
      <c r="IC892" s="253"/>
      <c r="ID892" s="253"/>
      <c r="IE892" s="253"/>
      <c r="IF892" s="253"/>
      <c r="IG892" s="253"/>
      <c r="IH892" s="253"/>
      <c r="II892" s="253"/>
      <c r="IJ892" s="253"/>
      <c r="IK892" s="253"/>
      <c r="IL892" s="253"/>
      <c r="IM892" s="253"/>
      <c r="IN892" s="253"/>
      <c r="IO892" s="253"/>
      <c r="IP892" s="253"/>
      <c r="IQ892" s="253"/>
      <c r="IR892" s="253"/>
      <c r="IS892" s="253"/>
      <c r="IT892" s="253"/>
      <c r="IU892" s="253"/>
      <c r="IV892" s="253"/>
      <c r="IW892" s="253"/>
      <c r="IX892" s="253"/>
      <c r="IY892" s="253"/>
      <c r="IZ892" s="253"/>
      <c r="JA892" s="253"/>
      <c r="JB892" s="253"/>
      <c r="JC892" s="253"/>
      <c r="JD892" s="253"/>
      <c r="JE892" s="253"/>
      <c r="JF892" s="253"/>
      <c r="JG892" s="253"/>
      <c r="JH892" s="253"/>
      <c r="JI892" s="253"/>
      <c r="JJ892" s="253"/>
      <c r="JK892" s="253"/>
      <c r="JL892" s="253"/>
      <c r="JM892" s="253"/>
      <c r="JN892" s="253"/>
      <c r="JO892" s="253"/>
      <c r="JP892" s="253"/>
      <c r="JQ892" s="253"/>
      <c r="JR892" s="253"/>
      <c r="JS892" s="253"/>
      <c r="JT892" s="253"/>
      <c r="JU892" s="253"/>
    </row>
    <row r="893" spans="1:281" s="252" customFormat="1" ht="15" customHeight="1" x14ac:dyDescent="0.25">
      <c r="A893" s="253"/>
      <c r="B893" s="253"/>
      <c r="C893" s="253"/>
      <c r="D893" s="253"/>
      <c r="E893" s="253"/>
      <c r="F893" s="253"/>
      <c r="G893" s="253"/>
      <c r="H893" s="253"/>
      <c r="I893" s="253"/>
      <c r="J893" s="253"/>
      <c r="K893" s="253"/>
      <c r="L893" s="253"/>
      <c r="M893" s="253"/>
      <c r="N893" s="253"/>
      <c r="O893" s="253"/>
      <c r="P893" s="253"/>
      <c r="Q893" s="253"/>
      <c r="R893" s="253"/>
      <c r="S893" s="253"/>
      <c r="T893" s="253"/>
      <c r="U893" s="253" t="s">
        <v>295</v>
      </c>
      <c r="V893" s="253"/>
      <c r="W893" s="253"/>
      <c r="X893" s="253"/>
      <c r="Y893" s="253"/>
      <c r="Z893" s="253"/>
      <c r="AA893" s="253"/>
      <c r="AB893" s="253"/>
      <c r="AC893" s="253" t="s">
        <v>357</v>
      </c>
      <c r="AD893" s="253"/>
      <c r="AE893" s="253"/>
      <c r="AF893" s="253"/>
      <c r="AG893" s="253"/>
      <c r="AH893" s="253"/>
      <c r="AI893" s="253"/>
      <c r="AJ893" s="253"/>
      <c r="AK893" s="253"/>
      <c r="AL893" s="253"/>
      <c r="AM893" s="253"/>
      <c r="AN893" s="253"/>
      <c r="AO893" s="253"/>
      <c r="AP893" s="253"/>
      <c r="AQ893" s="253"/>
      <c r="AR893" s="253"/>
      <c r="AS893" s="253"/>
      <c r="AT893" s="253"/>
      <c r="AU893" s="253"/>
      <c r="AV893" s="253"/>
      <c r="AW893" s="253"/>
      <c r="AX893" s="253"/>
      <c r="AY893" s="253"/>
      <c r="AZ893" s="253"/>
      <c r="BA893" s="253"/>
      <c r="BB893" s="253"/>
      <c r="BC893" s="253"/>
      <c r="BD893" s="253"/>
      <c r="BE893" s="253"/>
      <c r="BF893" s="253"/>
      <c r="BG893" s="253"/>
      <c r="BH893" s="253"/>
      <c r="BI893" s="253"/>
      <c r="BJ893" s="253"/>
      <c r="BK893" s="253"/>
      <c r="BL893" s="253"/>
      <c r="BM893" s="253"/>
      <c r="BN893" s="253"/>
      <c r="BO893" s="253"/>
      <c r="BP893" s="253"/>
      <c r="BQ893" s="253"/>
      <c r="BR893" s="253"/>
      <c r="BS893" s="253"/>
      <c r="BT893" s="253"/>
      <c r="BU893" s="253"/>
      <c r="BV893" s="253"/>
      <c r="BW893" s="253"/>
      <c r="BX893" s="253"/>
      <c r="BY893" s="253"/>
      <c r="BZ893" s="253"/>
      <c r="CA893" s="253"/>
      <c r="CB893" s="253"/>
      <c r="CC893" s="253"/>
      <c r="CD893" s="253"/>
      <c r="CE893" s="253"/>
      <c r="CF893" s="253"/>
      <c r="CG893" s="253"/>
      <c r="CH893" s="253"/>
      <c r="CI893" s="253"/>
      <c r="CJ893" s="253"/>
      <c r="CK893" s="253"/>
      <c r="CL893" s="253"/>
      <c r="CM893" s="253"/>
      <c r="CN893" s="253"/>
      <c r="CO893" s="253"/>
      <c r="CP893" s="253"/>
      <c r="CQ893" s="253"/>
      <c r="CR893" s="253"/>
      <c r="CS893" s="253"/>
      <c r="CT893" s="253"/>
      <c r="CU893" s="253"/>
      <c r="CV893" s="253"/>
      <c r="CW893" s="253"/>
      <c r="CX893" s="253"/>
      <c r="CY893" s="253"/>
      <c r="CZ893" s="253"/>
      <c r="DA893" s="253"/>
      <c r="DB893" s="253"/>
      <c r="DC893" s="253"/>
      <c r="DD893" s="253"/>
      <c r="DE893" s="253"/>
      <c r="DF893" s="253"/>
      <c r="DG893" s="253"/>
      <c r="DH893" s="253"/>
      <c r="DI893" s="253"/>
      <c r="DJ893" s="253"/>
      <c r="DK893" s="253"/>
      <c r="DL893" s="253"/>
      <c r="DM893" s="253"/>
      <c r="DN893" s="253"/>
      <c r="DO893" s="253"/>
      <c r="DP893" s="253"/>
      <c r="DQ893" s="253"/>
      <c r="DR893" s="253"/>
      <c r="DS893" s="253"/>
      <c r="DT893" s="253"/>
      <c r="DU893" s="253"/>
      <c r="DV893" s="253"/>
      <c r="DW893" s="253"/>
      <c r="DX893" s="253"/>
      <c r="DY893" s="253"/>
      <c r="DZ893" s="253"/>
      <c r="EA893" s="253"/>
      <c r="EB893" s="253"/>
      <c r="EC893" s="253"/>
      <c r="ED893" s="253"/>
      <c r="EE893" s="253"/>
      <c r="EF893" s="253"/>
      <c r="EG893" s="253"/>
      <c r="EH893" s="253"/>
      <c r="EI893" s="253"/>
      <c r="EJ893" s="253"/>
      <c r="EK893" s="253"/>
      <c r="EL893" s="253"/>
      <c r="EM893" s="253"/>
      <c r="EN893" s="253"/>
      <c r="EO893" s="253"/>
      <c r="EP893" s="253"/>
      <c r="EQ893" s="253"/>
      <c r="ER893" s="253"/>
      <c r="ES893" s="253"/>
      <c r="ET893" s="253"/>
      <c r="EU893" s="253"/>
      <c r="EV893" s="253"/>
      <c r="EW893" s="253"/>
      <c r="EX893" s="253"/>
      <c r="EY893" s="253"/>
      <c r="EZ893" s="253"/>
      <c r="FA893" s="253"/>
      <c r="FB893" s="253"/>
      <c r="FC893" s="253"/>
      <c r="FD893" s="253"/>
      <c r="FE893" s="253"/>
      <c r="FF893" s="253"/>
      <c r="FG893" s="253"/>
      <c r="FH893" s="253"/>
      <c r="FI893" s="253"/>
      <c r="FJ893" s="253"/>
      <c r="FK893" s="253"/>
      <c r="FL893" s="253"/>
      <c r="FM893" s="253"/>
      <c r="FN893" s="253"/>
      <c r="FO893" s="253"/>
      <c r="FP893" s="253"/>
      <c r="FQ893" s="253"/>
      <c r="FR893" s="253"/>
      <c r="FS893" s="253"/>
      <c r="FT893" s="253"/>
      <c r="FU893" s="253"/>
      <c r="FV893" s="253"/>
      <c r="FW893" s="253"/>
      <c r="FX893" s="253"/>
      <c r="FY893" s="253"/>
      <c r="FZ893" s="253"/>
      <c r="GA893" s="253"/>
      <c r="GB893" s="253"/>
      <c r="GC893" s="253"/>
      <c r="GD893" s="253"/>
      <c r="GE893" s="253"/>
      <c r="GF893" s="253"/>
      <c r="GG893" s="253"/>
      <c r="GH893" s="253"/>
      <c r="GI893" s="253"/>
      <c r="GJ893" s="253"/>
      <c r="GK893" s="253"/>
      <c r="GL893" s="253"/>
      <c r="GM893" s="253"/>
      <c r="GN893" s="253"/>
      <c r="GO893" s="253"/>
      <c r="GP893" s="253"/>
      <c r="GQ893" s="253"/>
      <c r="GR893" s="253"/>
      <c r="GS893" s="253"/>
      <c r="GT893" s="253"/>
      <c r="GU893" s="253"/>
      <c r="GV893" s="253"/>
      <c r="GW893" s="253"/>
      <c r="GX893" s="253"/>
      <c r="GY893" s="253"/>
      <c r="GZ893" s="253"/>
      <c r="HA893" s="253"/>
      <c r="HB893" s="253"/>
      <c r="HC893" s="253"/>
      <c r="HD893" s="253"/>
      <c r="HE893" s="253"/>
      <c r="HF893" s="253"/>
      <c r="HG893" s="253"/>
      <c r="HH893" s="253"/>
      <c r="HI893" s="253"/>
      <c r="HJ893" s="253"/>
      <c r="HK893" s="253"/>
      <c r="HL893" s="253"/>
      <c r="HM893" s="253"/>
      <c r="HN893" s="253"/>
      <c r="HO893" s="253"/>
      <c r="HP893" s="253"/>
      <c r="HQ893" s="253"/>
      <c r="HR893" s="253"/>
      <c r="HS893" s="253"/>
      <c r="HT893" s="253"/>
      <c r="HU893" s="253"/>
      <c r="HV893" s="253"/>
      <c r="HW893" s="253"/>
      <c r="HX893" s="253"/>
      <c r="HY893" s="253"/>
      <c r="HZ893" s="253"/>
      <c r="IA893" s="253"/>
      <c r="IB893" s="253"/>
      <c r="IC893" s="253"/>
      <c r="ID893" s="253"/>
      <c r="IE893" s="253"/>
      <c r="IF893" s="253"/>
      <c r="IG893" s="253"/>
      <c r="IH893" s="253"/>
      <c r="II893" s="253"/>
      <c r="IJ893" s="253"/>
      <c r="IK893" s="253"/>
      <c r="IL893" s="253"/>
      <c r="IM893" s="253"/>
      <c r="IN893" s="253"/>
      <c r="IO893" s="253"/>
      <c r="IP893" s="253"/>
      <c r="IQ893" s="253"/>
      <c r="IR893" s="253"/>
      <c r="IS893" s="253"/>
      <c r="IT893" s="253"/>
      <c r="IU893" s="253"/>
      <c r="IV893" s="253"/>
      <c r="IW893" s="253"/>
      <c r="IX893" s="253"/>
      <c r="IY893" s="253"/>
      <c r="IZ893" s="253"/>
      <c r="JA893" s="253"/>
      <c r="JB893" s="253"/>
      <c r="JC893" s="253"/>
      <c r="JD893" s="253"/>
      <c r="JE893" s="253"/>
      <c r="JF893" s="253"/>
      <c r="JG893" s="253"/>
      <c r="JH893" s="253"/>
      <c r="JI893" s="253"/>
      <c r="JJ893" s="253"/>
      <c r="JK893" s="253"/>
      <c r="JL893" s="253"/>
      <c r="JM893" s="253"/>
      <c r="JN893" s="253"/>
      <c r="JO893" s="253"/>
      <c r="JP893" s="253"/>
      <c r="JQ893" s="253"/>
      <c r="JR893" s="253"/>
      <c r="JS893" s="253"/>
      <c r="JT893" s="253"/>
      <c r="JU893" s="253"/>
    </row>
    <row r="894" spans="1:281" s="252" customFormat="1" ht="15" customHeight="1" x14ac:dyDescent="0.25">
      <c r="A894" s="253"/>
      <c r="B894" s="253"/>
      <c r="C894" s="253"/>
      <c r="D894" s="253"/>
      <c r="E894" s="253"/>
      <c r="F894" s="253"/>
      <c r="G894" s="253"/>
      <c r="H894" s="253"/>
      <c r="I894" s="253"/>
      <c r="J894" s="253"/>
      <c r="K894" s="253"/>
      <c r="L894" s="253"/>
      <c r="M894" s="253"/>
      <c r="N894" s="253"/>
      <c r="O894" s="253"/>
      <c r="P894" s="253"/>
      <c r="Q894" s="253"/>
      <c r="R894" s="253"/>
      <c r="S894" s="253"/>
      <c r="T894" s="253"/>
      <c r="U894" s="253" t="s">
        <v>1046</v>
      </c>
      <c r="V894" s="253"/>
      <c r="W894" s="253"/>
      <c r="X894" s="253"/>
      <c r="Y894" s="253"/>
      <c r="Z894" s="253"/>
      <c r="AA894" s="253"/>
      <c r="AB894" s="253"/>
      <c r="AC894" s="253" t="s">
        <v>323</v>
      </c>
      <c r="AD894" s="253"/>
      <c r="AE894" s="253"/>
      <c r="AF894" s="253"/>
      <c r="AG894" s="253"/>
      <c r="AH894" s="253"/>
      <c r="AI894" s="253"/>
      <c r="AJ894" s="253"/>
      <c r="AK894" s="253"/>
      <c r="AL894" s="253"/>
      <c r="AM894" s="253"/>
      <c r="AN894" s="253"/>
      <c r="AO894" s="253"/>
      <c r="AP894" s="253"/>
      <c r="AQ894" s="253"/>
      <c r="AR894" s="253"/>
      <c r="AS894" s="253"/>
      <c r="AT894" s="253"/>
      <c r="AU894" s="253"/>
      <c r="AV894" s="253"/>
      <c r="AW894" s="253"/>
      <c r="AX894" s="253"/>
      <c r="AY894" s="253"/>
      <c r="AZ894" s="253"/>
      <c r="BA894" s="253"/>
      <c r="BB894" s="253"/>
      <c r="BC894" s="253"/>
      <c r="BD894" s="253"/>
      <c r="BE894" s="253"/>
      <c r="BF894" s="253"/>
      <c r="BG894" s="253"/>
      <c r="BH894" s="253"/>
      <c r="BI894" s="253"/>
      <c r="BJ894" s="253"/>
      <c r="BK894" s="253"/>
      <c r="BL894" s="253"/>
      <c r="BM894" s="253"/>
      <c r="BN894" s="253"/>
      <c r="BO894" s="253"/>
      <c r="BP894" s="253"/>
      <c r="BQ894" s="253"/>
      <c r="BR894" s="253"/>
      <c r="BS894" s="253"/>
      <c r="BT894" s="253"/>
      <c r="BU894" s="253"/>
      <c r="BV894" s="253"/>
      <c r="BW894" s="253"/>
      <c r="BX894" s="253"/>
      <c r="BY894" s="253"/>
      <c r="BZ894" s="253"/>
      <c r="CA894" s="253"/>
      <c r="CB894" s="253"/>
      <c r="CC894" s="253"/>
      <c r="CD894" s="253"/>
      <c r="CE894" s="253"/>
      <c r="CF894" s="253"/>
      <c r="CG894" s="253"/>
      <c r="CH894" s="253"/>
      <c r="CI894" s="253"/>
      <c r="CJ894" s="253"/>
      <c r="CK894" s="253"/>
      <c r="CL894" s="253"/>
      <c r="CM894" s="253"/>
      <c r="CN894" s="253"/>
      <c r="CO894" s="253"/>
      <c r="CP894" s="253"/>
      <c r="CQ894" s="253"/>
      <c r="CR894" s="253"/>
      <c r="CS894" s="253"/>
      <c r="CT894" s="253"/>
      <c r="CU894" s="253"/>
      <c r="CV894" s="253"/>
      <c r="CW894" s="253"/>
      <c r="CX894" s="253"/>
      <c r="CY894" s="253"/>
      <c r="CZ894" s="253"/>
      <c r="DA894" s="253"/>
      <c r="DB894" s="253"/>
      <c r="DC894" s="253"/>
      <c r="DD894" s="253"/>
      <c r="DE894" s="253"/>
      <c r="DF894" s="253"/>
      <c r="DG894" s="253"/>
      <c r="DH894" s="253"/>
      <c r="DI894" s="253"/>
      <c r="DJ894" s="253"/>
      <c r="DK894" s="253"/>
      <c r="DL894" s="253"/>
      <c r="DM894" s="253"/>
      <c r="DN894" s="253"/>
      <c r="DO894" s="253"/>
      <c r="DP894" s="253"/>
      <c r="DQ894" s="253"/>
      <c r="DR894" s="253"/>
      <c r="DS894" s="253"/>
      <c r="DT894" s="253"/>
      <c r="DU894" s="253"/>
      <c r="DV894" s="253"/>
      <c r="DW894" s="253"/>
      <c r="DX894" s="253"/>
      <c r="DY894" s="253"/>
      <c r="DZ894" s="253"/>
      <c r="EA894" s="253"/>
      <c r="EB894" s="253"/>
      <c r="EC894" s="253"/>
      <c r="ED894" s="253"/>
      <c r="EE894" s="253"/>
      <c r="EF894" s="253"/>
      <c r="EG894" s="253"/>
      <c r="EH894" s="253"/>
      <c r="EI894" s="253"/>
      <c r="EJ894" s="253"/>
      <c r="EK894" s="253"/>
      <c r="EL894" s="253"/>
      <c r="EM894" s="253"/>
      <c r="EN894" s="253"/>
      <c r="EO894" s="253"/>
      <c r="EP894" s="253"/>
      <c r="EQ894" s="253"/>
      <c r="ER894" s="253"/>
      <c r="ES894" s="253"/>
      <c r="ET894" s="253"/>
      <c r="EU894" s="253"/>
      <c r="EV894" s="253"/>
      <c r="EW894" s="253"/>
      <c r="EX894" s="253"/>
      <c r="EY894" s="253"/>
      <c r="EZ894" s="253"/>
      <c r="FA894" s="253"/>
      <c r="FB894" s="253"/>
      <c r="FC894" s="253"/>
      <c r="FD894" s="253"/>
      <c r="FE894" s="253"/>
      <c r="FF894" s="253"/>
      <c r="FG894" s="253"/>
      <c r="FH894" s="253"/>
      <c r="FI894" s="253"/>
      <c r="FJ894" s="253"/>
      <c r="FK894" s="253"/>
      <c r="FL894" s="253"/>
      <c r="FM894" s="253"/>
      <c r="FN894" s="253"/>
      <c r="FO894" s="253"/>
      <c r="FP894" s="253"/>
      <c r="FQ894" s="253"/>
      <c r="FR894" s="253"/>
      <c r="FS894" s="253"/>
      <c r="FT894" s="253"/>
      <c r="FU894" s="253"/>
      <c r="FV894" s="253"/>
      <c r="FW894" s="253"/>
      <c r="FX894" s="253"/>
      <c r="FY894" s="253"/>
      <c r="FZ894" s="253"/>
      <c r="GA894" s="253"/>
      <c r="GB894" s="253"/>
      <c r="GC894" s="253"/>
      <c r="GD894" s="253"/>
      <c r="GE894" s="253"/>
      <c r="GF894" s="253"/>
      <c r="GG894" s="253"/>
      <c r="GH894" s="253"/>
      <c r="GI894" s="253"/>
      <c r="GJ894" s="253"/>
      <c r="GK894" s="253"/>
      <c r="GL894" s="253"/>
      <c r="GM894" s="253"/>
      <c r="GN894" s="253"/>
      <c r="GO894" s="253"/>
      <c r="GP894" s="253"/>
      <c r="GQ894" s="253"/>
      <c r="GR894" s="253"/>
      <c r="GS894" s="253"/>
      <c r="GT894" s="253"/>
      <c r="GU894" s="253"/>
      <c r="GV894" s="253"/>
      <c r="GW894" s="253"/>
      <c r="GX894" s="253"/>
      <c r="GY894" s="253"/>
      <c r="GZ894" s="253"/>
      <c r="HA894" s="253"/>
      <c r="HB894" s="253"/>
      <c r="HC894" s="253"/>
      <c r="HD894" s="253"/>
      <c r="HE894" s="253"/>
      <c r="HF894" s="253"/>
      <c r="HG894" s="253"/>
      <c r="HH894" s="253"/>
      <c r="HI894" s="253"/>
      <c r="HJ894" s="253"/>
      <c r="HK894" s="253"/>
      <c r="HL894" s="253"/>
      <c r="HM894" s="253"/>
      <c r="HN894" s="253"/>
      <c r="HO894" s="253"/>
      <c r="HP894" s="253"/>
      <c r="HQ894" s="253"/>
      <c r="HR894" s="253"/>
      <c r="HS894" s="253"/>
      <c r="HT894" s="253"/>
      <c r="HU894" s="253"/>
      <c r="HV894" s="253"/>
      <c r="HW894" s="253"/>
      <c r="HX894" s="253"/>
      <c r="HY894" s="253"/>
      <c r="HZ894" s="253"/>
      <c r="IA894" s="253"/>
      <c r="IB894" s="253"/>
      <c r="IC894" s="253"/>
      <c r="ID894" s="253"/>
      <c r="IE894" s="253"/>
      <c r="IF894" s="253"/>
      <c r="IG894" s="253"/>
      <c r="IH894" s="253"/>
      <c r="II894" s="253"/>
      <c r="IJ894" s="253"/>
      <c r="IK894" s="253"/>
      <c r="IL894" s="253"/>
      <c r="IM894" s="253"/>
      <c r="IN894" s="253"/>
      <c r="IO894" s="253"/>
      <c r="IP894" s="253"/>
      <c r="IQ894" s="253"/>
      <c r="IR894" s="253"/>
      <c r="IS894" s="253"/>
      <c r="IT894" s="253"/>
      <c r="IU894" s="253"/>
      <c r="IV894" s="253"/>
      <c r="IW894" s="253"/>
      <c r="IX894" s="253"/>
      <c r="IY894" s="253"/>
      <c r="IZ894" s="253"/>
      <c r="JA894" s="253"/>
      <c r="JB894" s="253"/>
      <c r="JC894" s="253"/>
      <c r="JD894" s="253"/>
      <c r="JE894" s="253"/>
      <c r="JF894" s="253"/>
      <c r="JG894" s="253"/>
      <c r="JH894" s="253"/>
      <c r="JI894" s="253"/>
      <c r="JJ894" s="253"/>
      <c r="JK894" s="253"/>
      <c r="JL894" s="253"/>
      <c r="JM894" s="253"/>
      <c r="JN894" s="253"/>
      <c r="JO894" s="253"/>
      <c r="JP894" s="253"/>
      <c r="JQ894" s="253"/>
      <c r="JR894" s="253"/>
      <c r="JS894" s="253"/>
      <c r="JT894" s="253"/>
      <c r="JU894" s="253"/>
    </row>
    <row r="895" spans="1:281" s="252" customFormat="1" ht="15" customHeight="1" x14ac:dyDescent="0.25">
      <c r="A895" s="253"/>
      <c r="B895" s="253"/>
      <c r="C895" s="253"/>
      <c r="D895" s="253"/>
      <c r="E895" s="253"/>
      <c r="F895" s="253"/>
      <c r="G895" s="253"/>
      <c r="H895" s="253"/>
      <c r="I895" s="253"/>
      <c r="J895" s="253"/>
      <c r="K895" s="253"/>
      <c r="L895" s="253"/>
      <c r="M895" s="253"/>
      <c r="N895" s="253"/>
      <c r="O895" s="253"/>
      <c r="P895" s="253"/>
      <c r="Q895" s="253"/>
      <c r="R895" s="253"/>
      <c r="S895" s="253"/>
      <c r="T895" s="253"/>
      <c r="U895" s="253" t="s">
        <v>1047</v>
      </c>
      <c r="V895" s="253"/>
      <c r="W895" s="253"/>
      <c r="X895" s="253"/>
      <c r="Y895" s="253"/>
      <c r="Z895" s="253"/>
      <c r="AA895" s="253"/>
      <c r="AB895" s="253"/>
      <c r="AC895" s="253" t="s">
        <v>318</v>
      </c>
      <c r="AD895" s="253"/>
      <c r="AE895" s="253"/>
      <c r="AF895" s="253"/>
      <c r="AG895" s="253"/>
      <c r="AH895" s="253"/>
      <c r="AI895" s="253"/>
      <c r="AJ895" s="253"/>
      <c r="AK895" s="253"/>
      <c r="AL895" s="253"/>
      <c r="AM895" s="253"/>
      <c r="AN895" s="253"/>
      <c r="AO895" s="253"/>
      <c r="AP895" s="253"/>
      <c r="AQ895" s="253"/>
      <c r="AR895" s="253"/>
      <c r="AS895" s="253"/>
      <c r="AT895" s="253"/>
      <c r="AU895" s="253"/>
      <c r="AV895" s="253"/>
      <c r="AW895" s="253"/>
      <c r="AX895" s="253"/>
      <c r="AY895" s="253"/>
      <c r="AZ895" s="253"/>
      <c r="BA895" s="253"/>
      <c r="BB895" s="253"/>
      <c r="BC895" s="253"/>
      <c r="BD895" s="253"/>
      <c r="BE895" s="253"/>
      <c r="BF895" s="253"/>
      <c r="BG895" s="253"/>
      <c r="BH895" s="253"/>
      <c r="BI895" s="253"/>
      <c r="BJ895" s="253"/>
      <c r="BK895" s="253"/>
      <c r="BL895" s="253"/>
      <c r="BM895" s="253"/>
      <c r="BN895" s="253"/>
      <c r="BO895" s="253"/>
      <c r="BP895" s="253"/>
      <c r="BQ895" s="253"/>
      <c r="BR895" s="253"/>
      <c r="BS895" s="253"/>
      <c r="BT895" s="253"/>
      <c r="BU895" s="253"/>
      <c r="BV895" s="253"/>
      <c r="BW895" s="253"/>
      <c r="BX895" s="253"/>
      <c r="BY895" s="253"/>
      <c r="BZ895" s="253"/>
      <c r="CA895" s="253"/>
      <c r="CB895" s="253"/>
      <c r="CC895" s="253"/>
      <c r="CD895" s="253"/>
      <c r="CE895" s="253"/>
      <c r="CF895" s="253"/>
      <c r="CG895" s="253"/>
      <c r="CH895" s="253"/>
      <c r="CI895" s="253"/>
      <c r="CJ895" s="253"/>
      <c r="CK895" s="253"/>
      <c r="CL895" s="253"/>
      <c r="CM895" s="253"/>
      <c r="CN895" s="253"/>
      <c r="CO895" s="253"/>
      <c r="CP895" s="253"/>
      <c r="CQ895" s="253"/>
      <c r="CR895" s="253"/>
      <c r="CS895" s="253"/>
      <c r="CT895" s="253"/>
      <c r="CU895" s="253"/>
      <c r="CV895" s="253"/>
      <c r="CW895" s="253"/>
      <c r="CX895" s="253"/>
      <c r="CY895" s="253"/>
      <c r="CZ895" s="253"/>
      <c r="DA895" s="253"/>
      <c r="DB895" s="253"/>
      <c r="DC895" s="253"/>
      <c r="DD895" s="253"/>
      <c r="DE895" s="253"/>
      <c r="DF895" s="253"/>
      <c r="DG895" s="253"/>
      <c r="DH895" s="253"/>
      <c r="DI895" s="253"/>
      <c r="DJ895" s="253"/>
      <c r="DK895" s="253"/>
      <c r="DL895" s="253"/>
      <c r="DM895" s="253"/>
      <c r="DN895" s="253"/>
      <c r="DO895" s="253"/>
      <c r="DP895" s="253"/>
      <c r="DQ895" s="253"/>
      <c r="DR895" s="253"/>
      <c r="DS895" s="253"/>
      <c r="DT895" s="253"/>
      <c r="DU895" s="253"/>
      <c r="DV895" s="253"/>
      <c r="DW895" s="253"/>
      <c r="DX895" s="253"/>
      <c r="DY895" s="253"/>
      <c r="DZ895" s="253"/>
      <c r="EA895" s="253"/>
      <c r="EB895" s="253"/>
      <c r="EC895" s="253"/>
      <c r="ED895" s="253"/>
      <c r="EE895" s="253"/>
      <c r="EF895" s="253"/>
      <c r="EG895" s="253"/>
      <c r="EH895" s="253"/>
      <c r="EI895" s="253"/>
      <c r="EJ895" s="253"/>
      <c r="EK895" s="253"/>
      <c r="EL895" s="253"/>
      <c r="EM895" s="253"/>
      <c r="EN895" s="253"/>
      <c r="EO895" s="253"/>
      <c r="EP895" s="253"/>
      <c r="EQ895" s="253"/>
      <c r="ER895" s="253"/>
      <c r="ES895" s="253"/>
      <c r="ET895" s="253"/>
      <c r="EU895" s="253"/>
      <c r="EV895" s="253"/>
      <c r="EW895" s="253"/>
      <c r="EX895" s="253"/>
      <c r="EY895" s="253"/>
      <c r="EZ895" s="253"/>
      <c r="FA895" s="253"/>
      <c r="FB895" s="253"/>
      <c r="FC895" s="253"/>
      <c r="FD895" s="253"/>
      <c r="FE895" s="253"/>
      <c r="FF895" s="253"/>
      <c r="FG895" s="253"/>
      <c r="FH895" s="253"/>
      <c r="FI895" s="253"/>
      <c r="FJ895" s="253"/>
      <c r="FK895" s="253"/>
      <c r="FL895" s="253"/>
      <c r="FM895" s="253"/>
      <c r="FN895" s="253"/>
      <c r="FO895" s="253"/>
      <c r="FP895" s="253"/>
      <c r="FQ895" s="253"/>
      <c r="FR895" s="253"/>
      <c r="FS895" s="253"/>
      <c r="FT895" s="253"/>
      <c r="FU895" s="253"/>
      <c r="FV895" s="253"/>
      <c r="FW895" s="253"/>
      <c r="FX895" s="253"/>
      <c r="FY895" s="253"/>
      <c r="FZ895" s="253"/>
      <c r="GA895" s="253"/>
      <c r="GB895" s="253"/>
      <c r="GC895" s="253"/>
      <c r="GD895" s="253"/>
      <c r="GE895" s="253"/>
      <c r="GF895" s="253"/>
      <c r="GG895" s="253"/>
      <c r="GH895" s="253"/>
      <c r="GI895" s="253"/>
      <c r="GJ895" s="253"/>
      <c r="GK895" s="253"/>
      <c r="GL895" s="253"/>
      <c r="GM895" s="253"/>
      <c r="GN895" s="253"/>
      <c r="GO895" s="253"/>
      <c r="GP895" s="253"/>
      <c r="GQ895" s="253"/>
      <c r="GR895" s="253"/>
      <c r="GS895" s="253"/>
      <c r="GT895" s="253"/>
      <c r="GU895" s="253"/>
      <c r="GV895" s="253"/>
      <c r="GW895" s="253"/>
      <c r="GX895" s="253"/>
      <c r="GY895" s="253"/>
      <c r="GZ895" s="253"/>
      <c r="HA895" s="253"/>
      <c r="HB895" s="253"/>
      <c r="HC895" s="253"/>
      <c r="HD895" s="253"/>
      <c r="HE895" s="253"/>
      <c r="HF895" s="253"/>
      <c r="HG895" s="253"/>
      <c r="HH895" s="253"/>
      <c r="HI895" s="253"/>
      <c r="HJ895" s="253"/>
      <c r="HK895" s="253"/>
      <c r="HL895" s="253"/>
      <c r="HM895" s="253"/>
      <c r="HN895" s="253"/>
      <c r="HO895" s="253"/>
      <c r="HP895" s="253"/>
      <c r="HQ895" s="253"/>
      <c r="HR895" s="253"/>
      <c r="HS895" s="253"/>
      <c r="HT895" s="253"/>
      <c r="HU895" s="253"/>
      <c r="HV895" s="253"/>
      <c r="HW895" s="253"/>
      <c r="HX895" s="253"/>
      <c r="HY895" s="253"/>
      <c r="HZ895" s="253"/>
      <c r="IA895" s="253"/>
      <c r="IB895" s="253"/>
      <c r="IC895" s="253"/>
      <c r="ID895" s="253"/>
      <c r="IE895" s="253"/>
      <c r="IF895" s="253"/>
      <c r="IG895" s="253"/>
      <c r="IH895" s="253"/>
      <c r="II895" s="253"/>
      <c r="IJ895" s="253"/>
      <c r="IK895" s="253"/>
      <c r="IL895" s="253"/>
      <c r="IM895" s="253"/>
      <c r="IN895" s="253"/>
      <c r="IO895" s="253"/>
      <c r="IP895" s="253"/>
      <c r="IQ895" s="253"/>
      <c r="IR895" s="253"/>
      <c r="IS895" s="253"/>
      <c r="IT895" s="253"/>
      <c r="IU895" s="253"/>
      <c r="IV895" s="253"/>
      <c r="IW895" s="253"/>
      <c r="IX895" s="253"/>
      <c r="IY895" s="253"/>
      <c r="IZ895" s="253"/>
      <c r="JA895" s="253"/>
      <c r="JB895" s="253"/>
      <c r="JC895" s="253"/>
      <c r="JD895" s="253"/>
      <c r="JE895" s="253"/>
      <c r="JF895" s="253"/>
      <c r="JG895" s="253"/>
      <c r="JH895" s="253"/>
      <c r="JI895" s="253"/>
      <c r="JJ895" s="253"/>
      <c r="JK895" s="253"/>
      <c r="JL895" s="253"/>
      <c r="JM895" s="253"/>
      <c r="JN895" s="253"/>
      <c r="JO895" s="253"/>
      <c r="JP895" s="253"/>
      <c r="JQ895" s="253"/>
      <c r="JR895" s="253"/>
      <c r="JS895" s="253"/>
      <c r="JT895" s="253"/>
      <c r="JU895" s="253"/>
    </row>
    <row r="896" spans="1:281" s="252" customFormat="1" ht="15" customHeight="1" x14ac:dyDescent="0.25">
      <c r="A896" s="253"/>
      <c r="B896" s="253"/>
      <c r="C896" s="253"/>
      <c r="D896" s="253"/>
      <c r="E896" s="253"/>
      <c r="F896" s="253"/>
      <c r="G896" s="253"/>
      <c r="H896" s="253"/>
      <c r="I896" s="253"/>
      <c r="J896" s="253"/>
      <c r="K896" s="253"/>
      <c r="L896" s="253"/>
      <c r="M896" s="253"/>
      <c r="N896" s="253"/>
      <c r="O896" s="253"/>
      <c r="P896" s="253"/>
      <c r="Q896" s="253"/>
      <c r="R896" s="253"/>
      <c r="S896" s="253"/>
      <c r="T896" s="253"/>
      <c r="U896" s="253" t="s">
        <v>1048</v>
      </c>
      <c r="V896" s="253"/>
      <c r="W896" s="253"/>
      <c r="X896" s="253"/>
      <c r="Y896" s="253"/>
      <c r="Z896" s="253"/>
      <c r="AA896" s="253"/>
      <c r="AB896" s="253"/>
      <c r="AC896" s="253" t="s">
        <v>332</v>
      </c>
      <c r="AD896" s="253"/>
      <c r="AE896" s="253"/>
      <c r="AF896" s="253"/>
      <c r="AG896" s="253"/>
      <c r="AH896" s="253"/>
      <c r="AI896" s="253"/>
      <c r="AJ896" s="253"/>
      <c r="AK896" s="253"/>
      <c r="AL896" s="253"/>
      <c r="AM896" s="253"/>
      <c r="AN896" s="253"/>
      <c r="AO896" s="253"/>
      <c r="AP896" s="253"/>
      <c r="AQ896" s="253"/>
      <c r="AR896" s="253"/>
      <c r="AS896" s="253"/>
      <c r="AT896" s="253"/>
      <c r="AU896" s="253"/>
      <c r="AV896" s="253"/>
      <c r="AW896" s="253"/>
      <c r="AX896" s="253"/>
      <c r="AY896" s="253"/>
      <c r="AZ896" s="253"/>
      <c r="BA896" s="253"/>
      <c r="BB896" s="253"/>
      <c r="BC896" s="253"/>
      <c r="BD896" s="253"/>
      <c r="BE896" s="253"/>
      <c r="BF896" s="253"/>
      <c r="BG896" s="253"/>
      <c r="BH896" s="253"/>
      <c r="BI896" s="253"/>
      <c r="BJ896" s="253"/>
      <c r="BK896" s="253"/>
      <c r="BL896" s="253"/>
      <c r="BM896" s="253"/>
      <c r="BN896" s="253"/>
      <c r="BO896" s="253"/>
      <c r="BP896" s="253"/>
      <c r="BQ896" s="253"/>
      <c r="BR896" s="253"/>
      <c r="BS896" s="253"/>
      <c r="BT896" s="253"/>
      <c r="BU896" s="253"/>
      <c r="BV896" s="253"/>
      <c r="BW896" s="253"/>
      <c r="BX896" s="253"/>
      <c r="BY896" s="253"/>
      <c r="BZ896" s="253"/>
      <c r="CA896" s="253"/>
      <c r="CB896" s="253"/>
      <c r="CC896" s="253"/>
      <c r="CD896" s="253"/>
      <c r="CE896" s="253"/>
      <c r="CF896" s="253"/>
      <c r="CG896" s="253"/>
      <c r="CH896" s="253"/>
      <c r="CI896" s="253"/>
      <c r="CJ896" s="253"/>
      <c r="CK896" s="253"/>
      <c r="CL896" s="253"/>
      <c r="CM896" s="253"/>
      <c r="CN896" s="253"/>
      <c r="CO896" s="253"/>
      <c r="CP896" s="253"/>
      <c r="CQ896" s="253"/>
      <c r="CR896" s="253"/>
      <c r="CS896" s="253"/>
      <c r="CT896" s="253"/>
      <c r="CU896" s="253"/>
      <c r="CV896" s="253"/>
      <c r="CW896" s="253"/>
      <c r="CX896" s="253"/>
      <c r="CY896" s="253"/>
      <c r="CZ896" s="253"/>
      <c r="DA896" s="253"/>
      <c r="DB896" s="253"/>
      <c r="DC896" s="253"/>
      <c r="DD896" s="253"/>
      <c r="DE896" s="253"/>
      <c r="DF896" s="253"/>
      <c r="DG896" s="253"/>
      <c r="DH896" s="253"/>
      <c r="DI896" s="253"/>
      <c r="DJ896" s="253"/>
      <c r="DK896" s="253"/>
      <c r="DL896" s="253"/>
      <c r="DM896" s="253"/>
      <c r="DN896" s="253"/>
      <c r="DO896" s="253"/>
      <c r="DP896" s="253"/>
      <c r="DQ896" s="253"/>
      <c r="DR896" s="253"/>
      <c r="DS896" s="253"/>
      <c r="DT896" s="253"/>
      <c r="DU896" s="253"/>
      <c r="DV896" s="253"/>
      <c r="DW896" s="253"/>
      <c r="DX896" s="253"/>
      <c r="DY896" s="253"/>
      <c r="DZ896" s="253"/>
      <c r="EA896" s="253"/>
      <c r="EB896" s="253"/>
      <c r="EC896" s="253"/>
      <c r="ED896" s="253"/>
      <c r="EE896" s="253"/>
      <c r="EF896" s="253"/>
      <c r="EG896" s="253"/>
      <c r="EH896" s="253"/>
      <c r="EI896" s="253"/>
      <c r="EJ896" s="253"/>
      <c r="EK896" s="253"/>
      <c r="EL896" s="253"/>
      <c r="EM896" s="253"/>
      <c r="EN896" s="253"/>
      <c r="EO896" s="253"/>
      <c r="EP896" s="253"/>
      <c r="EQ896" s="253"/>
      <c r="ER896" s="253"/>
      <c r="ES896" s="253"/>
      <c r="ET896" s="253"/>
      <c r="EU896" s="253"/>
      <c r="EV896" s="253"/>
      <c r="EW896" s="253"/>
      <c r="EX896" s="253"/>
      <c r="EY896" s="253"/>
      <c r="EZ896" s="253"/>
      <c r="FA896" s="253"/>
      <c r="FB896" s="253"/>
      <c r="FC896" s="253"/>
      <c r="FD896" s="253"/>
      <c r="FE896" s="253"/>
      <c r="FF896" s="253"/>
      <c r="FG896" s="253"/>
      <c r="FH896" s="253"/>
      <c r="FI896" s="253"/>
      <c r="FJ896" s="253"/>
      <c r="FK896" s="253"/>
      <c r="FL896" s="253"/>
      <c r="FM896" s="253"/>
      <c r="FN896" s="253"/>
      <c r="FO896" s="253"/>
      <c r="FP896" s="253"/>
      <c r="FQ896" s="253"/>
      <c r="FR896" s="253"/>
      <c r="FS896" s="253"/>
      <c r="FT896" s="253"/>
      <c r="FU896" s="253"/>
      <c r="FV896" s="253"/>
      <c r="FW896" s="253"/>
      <c r="FX896" s="253"/>
      <c r="FY896" s="253"/>
      <c r="FZ896" s="253"/>
      <c r="GA896" s="253"/>
      <c r="GB896" s="253"/>
      <c r="GC896" s="253"/>
      <c r="GD896" s="253"/>
      <c r="GE896" s="253"/>
      <c r="GF896" s="253"/>
      <c r="GG896" s="253"/>
      <c r="GH896" s="253"/>
      <c r="GI896" s="253"/>
      <c r="GJ896" s="253"/>
      <c r="GK896" s="253"/>
      <c r="GL896" s="253"/>
      <c r="GM896" s="253"/>
      <c r="GN896" s="253"/>
      <c r="GO896" s="253"/>
      <c r="GP896" s="253"/>
      <c r="GQ896" s="253"/>
      <c r="GR896" s="253"/>
      <c r="GS896" s="253"/>
      <c r="GT896" s="253"/>
      <c r="GU896" s="253"/>
      <c r="GV896" s="253"/>
      <c r="GW896" s="253"/>
      <c r="GX896" s="253"/>
      <c r="GY896" s="253"/>
      <c r="GZ896" s="253"/>
      <c r="HA896" s="253"/>
      <c r="HB896" s="253"/>
      <c r="HC896" s="253"/>
      <c r="HD896" s="253"/>
      <c r="HE896" s="253"/>
      <c r="HF896" s="253"/>
      <c r="HG896" s="253"/>
      <c r="HH896" s="253"/>
      <c r="HI896" s="253"/>
      <c r="HJ896" s="253"/>
      <c r="HK896" s="253"/>
      <c r="HL896" s="253"/>
      <c r="HM896" s="253"/>
      <c r="HN896" s="253"/>
      <c r="HO896" s="253"/>
      <c r="HP896" s="253"/>
      <c r="HQ896" s="253"/>
      <c r="HR896" s="253"/>
      <c r="HS896" s="253"/>
      <c r="HT896" s="253"/>
      <c r="HU896" s="253"/>
      <c r="HV896" s="253"/>
      <c r="HW896" s="253"/>
      <c r="HX896" s="253"/>
      <c r="HY896" s="253"/>
      <c r="HZ896" s="253"/>
      <c r="IA896" s="253"/>
      <c r="IB896" s="253"/>
      <c r="IC896" s="253"/>
      <c r="ID896" s="253"/>
      <c r="IE896" s="253"/>
      <c r="IF896" s="253"/>
      <c r="IG896" s="253"/>
      <c r="IH896" s="253"/>
      <c r="II896" s="253"/>
      <c r="IJ896" s="253"/>
      <c r="IK896" s="253"/>
      <c r="IL896" s="253"/>
      <c r="IM896" s="253"/>
      <c r="IN896" s="253"/>
      <c r="IO896" s="253"/>
      <c r="IP896" s="253"/>
      <c r="IQ896" s="253"/>
      <c r="IR896" s="253"/>
      <c r="IS896" s="253"/>
      <c r="IT896" s="253"/>
      <c r="IU896" s="253"/>
      <c r="IV896" s="253"/>
      <c r="IW896" s="253"/>
      <c r="IX896" s="253"/>
      <c r="IY896" s="253"/>
      <c r="IZ896" s="253"/>
      <c r="JA896" s="253"/>
      <c r="JB896" s="253"/>
      <c r="JC896" s="253"/>
      <c r="JD896" s="253"/>
      <c r="JE896" s="253"/>
      <c r="JF896" s="253"/>
      <c r="JG896" s="253"/>
      <c r="JH896" s="253"/>
      <c r="JI896" s="253"/>
      <c r="JJ896" s="253"/>
      <c r="JK896" s="253"/>
      <c r="JL896" s="253"/>
      <c r="JM896" s="253"/>
      <c r="JN896" s="253"/>
      <c r="JO896" s="253"/>
      <c r="JP896" s="253"/>
      <c r="JQ896" s="253"/>
      <c r="JR896" s="253"/>
      <c r="JS896" s="253"/>
      <c r="JT896" s="253"/>
      <c r="JU896" s="253"/>
    </row>
    <row r="897" spans="1:281" s="252" customFormat="1" ht="15" customHeight="1" x14ac:dyDescent="0.25">
      <c r="A897" s="253"/>
      <c r="B897" s="253"/>
      <c r="C897" s="253"/>
      <c r="D897" s="253"/>
      <c r="E897" s="253"/>
      <c r="F897" s="253"/>
      <c r="G897" s="253"/>
      <c r="H897" s="253"/>
      <c r="I897" s="253"/>
      <c r="J897" s="253"/>
      <c r="K897" s="253"/>
      <c r="L897" s="253"/>
      <c r="M897" s="253"/>
      <c r="N897" s="253"/>
      <c r="O897" s="253"/>
      <c r="P897" s="253"/>
      <c r="Q897" s="253"/>
      <c r="R897" s="253"/>
      <c r="S897" s="253"/>
      <c r="T897" s="253"/>
      <c r="U897" s="253" t="s">
        <v>1049</v>
      </c>
      <c r="V897" s="253"/>
      <c r="W897" s="253"/>
      <c r="X897" s="253"/>
      <c r="Y897" s="253"/>
      <c r="Z897" s="253"/>
      <c r="AA897" s="253"/>
      <c r="AB897" s="253"/>
      <c r="AC897" s="253" t="s">
        <v>323</v>
      </c>
      <c r="AD897" s="253"/>
      <c r="AE897" s="253"/>
      <c r="AF897" s="253"/>
      <c r="AG897" s="253"/>
      <c r="AH897" s="253"/>
      <c r="AI897" s="253"/>
      <c r="AJ897" s="253"/>
      <c r="AK897" s="253"/>
      <c r="AL897" s="253"/>
      <c r="AM897" s="253"/>
      <c r="AN897" s="253"/>
      <c r="AO897" s="253"/>
      <c r="AP897" s="253"/>
      <c r="AQ897" s="253"/>
      <c r="AR897" s="253"/>
      <c r="AS897" s="253"/>
      <c r="AT897" s="253"/>
      <c r="AU897" s="253"/>
      <c r="AV897" s="253"/>
      <c r="AW897" s="253"/>
      <c r="AX897" s="253"/>
      <c r="AY897" s="253"/>
      <c r="AZ897" s="253"/>
      <c r="BA897" s="253"/>
      <c r="BB897" s="253"/>
      <c r="BC897" s="253"/>
      <c r="BD897" s="253"/>
      <c r="BE897" s="253"/>
      <c r="BF897" s="253"/>
      <c r="BG897" s="253"/>
      <c r="BH897" s="253"/>
      <c r="BI897" s="253"/>
      <c r="BJ897" s="253"/>
      <c r="BK897" s="253"/>
      <c r="BL897" s="253"/>
      <c r="BM897" s="253"/>
      <c r="BN897" s="253"/>
      <c r="BO897" s="253"/>
      <c r="BP897" s="253"/>
      <c r="BQ897" s="253"/>
      <c r="BR897" s="253"/>
      <c r="BS897" s="253"/>
      <c r="BT897" s="253"/>
      <c r="BU897" s="253"/>
      <c r="BV897" s="253"/>
      <c r="BW897" s="253"/>
      <c r="BX897" s="253"/>
      <c r="BY897" s="253"/>
      <c r="BZ897" s="253"/>
      <c r="CA897" s="253"/>
      <c r="CB897" s="253"/>
      <c r="CC897" s="253"/>
      <c r="CD897" s="253"/>
      <c r="CE897" s="253"/>
      <c r="CF897" s="253"/>
      <c r="CG897" s="253"/>
      <c r="CH897" s="253"/>
      <c r="CI897" s="253"/>
      <c r="CJ897" s="253"/>
      <c r="CK897" s="253"/>
      <c r="CL897" s="253"/>
      <c r="CM897" s="253"/>
      <c r="CN897" s="253"/>
      <c r="CO897" s="253"/>
      <c r="CP897" s="253"/>
      <c r="CQ897" s="253"/>
      <c r="CR897" s="253"/>
      <c r="CS897" s="253"/>
      <c r="CT897" s="253"/>
      <c r="CU897" s="253"/>
      <c r="CV897" s="253"/>
      <c r="CW897" s="253"/>
      <c r="CX897" s="253"/>
      <c r="CY897" s="253"/>
      <c r="CZ897" s="253"/>
      <c r="DA897" s="253"/>
      <c r="DB897" s="253"/>
      <c r="DC897" s="253"/>
      <c r="DD897" s="253"/>
      <c r="DE897" s="253"/>
      <c r="DF897" s="253"/>
      <c r="DG897" s="253"/>
      <c r="DH897" s="253"/>
      <c r="DI897" s="253"/>
      <c r="DJ897" s="253"/>
      <c r="DK897" s="253"/>
      <c r="DL897" s="253"/>
      <c r="DM897" s="253"/>
      <c r="DN897" s="253"/>
      <c r="DO897" s="253"/>
      <c r="DP897" s="253"/>
      <c r="DQ897" s="253"/>
      <c r="DR897" s="253"/>
      <c r="DS897" s="253"/>
      <c r="DT897" s="253"/>
      <c r="DU897" s="253"/>
      <c r="DV897" s="253"/>
      <c r="DW897" s="253"/>
      <c r="DX897" s="253"/>
      <c r="DY897" s="253"/>
      <c r="DZ897" s="253"/>
      <c r="EA897" s="253"/>
      <c r="EB897" s="253"/>
      <c r="EC897" s="253"/>
      <c r="ED897" s="253"/>
      <c r="EE897" s="253"/>
      <c r="EF897" s="253"/>
      <c r="EG897" s="253"/>
      <c r="EH897" s="253"/>
      <c r="EI897" s="253"/>
      <c r="EJ897" s="253"/>
      <c r="EK897" s="253"/>
      <c r="EL897" s="253"/>
      <c r="EM897" s="253"/>
      <c r="EN897" s="253"/>
      <c r="EO897" s="253"/>
      <c r="EP897" s="253"/>
      <c r="EQ897" s="253"/>
      <c r="ER897" s="253"/>
      <c r="ES897" s="253"/>
      <c r="ET897" s="253"/>
      <c r="EU897" s="253"/>
      <c r="EV897" s="253"/>
      <c r="EW897" s="253"/>
      <c r="EX897" s="253"/>
      <c r="EY897" s="253"/>
      <c r="EZ897" s="253"/>
      <c r="FA897" s="253"/>
      <c r="FB897" s="253"/>
      <c r="FC897" s="253"/>
      <c r="FD897" s="253"/>
      <c r="FE897" s="253"/>
      <c r="FF897" s="253"/>
      <c r="FG897" s="253"/>
      <c r="FH897" s="253"/>
      <c r="FI897" s="253"/>
      <c r="FJ897" s="253"/>
      <c r="FK897" s="253"/>
      <c r="FL897" s="253"/>
      <c r="FM897" s="253"/>
      <c r="FN897" s="253"/>
      <c r="FO897" s="253"/>
      <c r="FP897" s="253"/>
      <c r="FQ897" s="253"/>
      <c r="FR897" s="253"/>
      <c r="FS897" s="253"/>
      <c r="FT897" s="253"/>
      <c r="FU897" s="253"/>
      <c r="FV897" s="253"/>
      <c r="FW897" s="253"/>
      <c r="FX897" s="253"/>
      <c r="FY897" s="253"/>
      <c r="FZ897" s="253"/>
      <c r="GA897" s="253"/>
      <c r="GB897" s="253"/>
      <c r="GC897" s="253"/>
      <c r="GD897" s="253"/>
      <c r="GE897" s="253"/>
      <c r="GF897" s="253"/>
      <c r="GG897" s="253"/>
      <c r="GH897" s="253"/>
      <c r="GI897" s="253"/>
      <c r="GJ897" s="253"/>
      <c r="GK897" s="253"/>
      <c r="GL897" s="253"/>
      <c r="GM897" s="253"/>
      <c r="GN897" s="253"/>
      <c r="GO897" s="253"/>
      <c r="GP897" s="253"/>
      <c r="GQ897" s="253"/>
      <c r="GR897" s="253"/>
      <c r="GS897" s="253"/>
      <c r="GT897" s="253"/>
      <c r="GU897" s="253"/>
      <c r="GV897" s="253"/>
      <c r="GW897" s="253"/>
      <c r="GX897" s="253"/>
      <c r="GY897" s="253"/>
      <c r="GZ897" s="253"/>
      <c r="HA897" s="253"/>
      <c r="HB897" s="253"/>
      <c r="HC897" s="253"/>
      <c r="HD897" s="253"/>
      <c r="HE897" s="253"/>
      <c r="HF897" s="253"/>
      <c r="HG897" s="253"/>
      <c r="HH897" s="253"/>
      <c r="HI897" s="253"/>
      <c r="HJ897" s="253"/>
      <c r="HK897" s="253"/>
      <c r="HL897" s="253"/>
      <c r="HM897" s="253"/>
      <c r="HN897" s="253"/>
      <c r="HO897" s="253"/>
      <c r="HP897" s="253"/>
      <c r="HQ897" s="253"/>
      <c r="HR897" s="253"/>
      <c r="HS897" s="253"/>
      <c r="HT897" s="253"/>
      <c r="HU897" s="253"/>
      <c r="HV897" s="253"/>
      <c r="HW897" s="253"/>
      <c r="HX897" s="253"/>
      <c r="HY897" s="253"/>
      <c r="HZ897" s="253"/>
      <c r="IA897" s="253"/>
      <c r="IB897" s="253"/>
      <c r="IC897" s="253"/>
      <c r="ID897" s="253"/>
      <c r="IE897" s="253"/>
      <c r="IF897" s="253"/>
      <c r="IG897" s="253"/>
      <c r="IH897" s="253"/>
      <c r="II897" s="253"/>
      <c r="IJ897" s="253"/>
      <c r="IK897" s="253"/>
      <c r="IL897" s="253"/>
      <c r="IM897" s="253"/>
      <c r="IN897" s="253"/>
      <c r="IO897" s="253"/>
      <c r="IP897" s="253"/>
      <c r="IQ897" s="253"/>
      <c r="IR897" s="253"/>
      <c r="IS897" s="253"/>
      <c r="IT897" s="253"/>
      <c r="IU897" s="253"/>
      <c r="IV897" s="253"/>
      <c r="IW897" s="253"/>
      <c r="IX897" s="253"/>
      <c r="IY897" s="253"/>
      <c r="IZ897" s="253"/>
      <c r="JA897" s="253"/>
      <c r="JB897" s="253"/>
      <c r="JC897" s="253"/>
      <c r="JD897" s="253"/>
      <c r="JE897" s="253"/>
      <c r="JF897" s="253"/>
      <c r="JG897" s="253"/>
      <c r="JH897" s="253"/>
      <c r="JI897" s="253"/>
      <c r="JJ897" s="253"/>
      <c r="JK897" s="253"/>
      <c r="JL897" s="253"/>
      <c r="JM897" s="253"/>
      <c r="JN897" s="253"/>
      <c r="JO897" s="253"/>
      <c r="JP897" s="253"/>
      <c r="JQ897" s="253"/>
      <c r="JR897" s="253"/>
      <c r="JS897" s="253"/>
      <c r="JT897" s="253"/>
      <c r="JU897" s="253"/>
    </row>
    <row r="898" spans="1:281" s="252" customFormat="1" ht="15" customHeight="1" x14ac:dyDescent="0.25">
      <c r="A898" s="253"/>
      <c r="B898" s="253"/>
      <c r="C898" s="253"/>
      <c r="D898" s="253"/>
      <c r="E898" s="253"/>
      <c r="F898" s="253"/>
      <c r="G898" s="253"/>
      <c r="H898" s="253"/>
      <c r="I898" s="253"/>
      <c r="J898" s="253"/>
      <c r="K898" s="253"/>
      <c r="L898" s="253"/>
      <c r="M898" s="253"/>
      <c r="N898" s="253"/>
      <c r="O898" s="253"/>
      <c r="P898" s="253"/>
      <c r="Q898" s="253"/>
      <c r="R898" s="253"/>
      <c r="S898" s="253"/>
      <c r="T898" s="253"/>
      <c r="U898" s="253" t="s">
        <v>1050</v>
      </c>
      <c r="V898" s="253"/>
      <c r="W898" s="253"/>
      <c r="X898" s="253"/>
      <c r="Y898" s="253"/>
      <c r="Z898" s="253"/>
      <c r="AA898" s="253"/>
      <c r="AB898" s="253"/>
      <c r="AC898" s="253" t="s">
        <v>323</v>
      </c>
      <c r="AD898" s="253"/>
      <c r="AE898" s="253"/>
      <c r="AF898" s="253"/>
      <c r="AG898" s="253"/>
      <c r="AH898" s="253"/>
      <c r="AI898" s="253"/>
      <c r="AJ898" s="253"/>
      <c r="AK898" s="253"/>
      <c r="AL898" s="253"/>
      <c r="AM898" s="253"/>
      <c r="AN898" s="253"/>
      <c r="AO898" s="253"/>
      <c r="AP898" s="253"/>
      <c r="AQ898" s="253"/>
      <c r="AR898" s="253"/>
      <c r="AS898" s="253"/>
      <c r="AT898" s="253"/>
      <c r="AU898" s="253"/>
      <c r="AV898" s="253"/>
      <c r="AW898" s="253"/>
      <c r="AX898" s="253"/>
      <c r="AY898" s="253"/>
      <c r="AZ898" s="253"/>
      <c r="BA898" s="253"/>
      <c r="BB898" s="253"/>
      <c r="BC898" s="253"/>
      <c r="BD898" s="253"/>
      <c r="BE898" s="253"/>
      <c r="BF898" s="253"/>
      <c r="BG898" s="253"/>
      <c r="BH898" s="253"/>
      <c r="BI898" s="253"/>
      <c r="BJ898" s="253"/>
      <c r="BK898" s="253"/>
      <c r="BL898" s="253"/>
      <c r="BM898" s="253"/>
      <c r="BN898" s="253"/>
      <c r="BO898" s="253"/>
      <c r="BP898" s="253"/>
      <c r="BQ898" s="253"/>
      <c r="BR898" s="253"/>
      <c r="BS898" s="253"/>
      <c r="BT898" s="253"/>
      <c r="BU898" s="253"/>
      <c r="BV898" s="253"/>
      <c r="BW898" s="253"/>
      <c r="BX898" s="253"/>
      <c r="BY898" s="253"/>
      <c r="BZ898" s="253"/>
      <c r="CA898" s="253"/>
      <c r="CB898" s="253"/>
      <c r="CC898" s="253"/>
      <c r="CD898" s="253"/>
      <c r="CE898" s="253"/>
      <c r="CF898" s="253"/>
      <c r="CG898" s="253"/>
      <c r="CH898" s="253"/>
      <c r="CI898" s="253"/>
      <c r="CJ898" s="253"/>
      <c r="CK898" s="253"/>
      <c r="CL898" s="253"/>
      <c r="CM898" s="253"/>
      <c r="CN898" s="253"/>
      <c r="CO898" s="253"/>
      <c r="CP898" s="253"/>
      <c r="CQ898" s="253"/>
      <c r="CR898" s="253"/>
      <c r="CS898" s="253"/>
      <c r="CT898" s="253"/>
      <c r="CU898" s="253"/>
      <c r="CV898" s="253"/>
      <c r="CW898" s="253"/>
      <c r="CX898" s="253"/>
      <c r="CY898" s="253"/>
      <c r="CZ898" s="253"/>
      <c r="DA898" s="253"/>
      <c r="DB898" s="253"/>
      <c r="DC898" s="253"/>
      <c r="DD898" s="253"/>
      <c r="DE898" s="253"/>
      <c r="DF898" s="253"/>
      <c r="DG898" s="253"/>
      <c r="DH898" s="253"/>
      <c r="DI898" s="253"/>
      <c r="DJ898" s="253"/>
      <c r="DK898" s="253"/>
      <c r="DL898" s="253"/>
      <c r="DM898" s="253"/>
      <c r="DN898" s="253"/>
      <c r="DO898" s="253"/>
      <c r="DP898" s="253"/>
      <c r="DQ898" s="253"/>
      <c r="DR898" s="253"/>
      <c r="DS898" s="253"/>
      <c r="DT898" s="253"/>
      <c r="DU898" s="253"/>
      <c r="DV898" s="253"/>
      <c r="DW898" s="253"/>
      <c r="DX898" s="253"/>
      <c r="DY898" s="253"/>
      <c r="DZ898" s="253"/>
      <c r="EA898" s="253"/>
      <c r="EB898" s="253"/>
      <c r="EC898" s="253"/>
      <c r="ED898" s="253"/>
      <c r="EE898" s="253"/>
      <c r="EF898" s="253"/>
      <c r="EG898" s="253"/>
      <c r="EH898" s="253"/>
      <c r="EI898" s="253"/>
      <c r="EJ898" s="253"/>
      <c r="EK898" s="253"/>
      <c r="EL898" s="253"/>
      <c r="EM898" s="253"/>
      <c r="EN898" s="253"/>
      <c r="EO898" s="253"/>
      <c r="EP898" s="253"/>
      <c r="EQ898" s="253"/>
      <c r="ER898" s="253"/>
      <c r="ES898" s="253"/>
      <c r="ET898" s="253"/>
      <c r="EU898" s="253"/>
      <c r="EV898" s="253"/>
      <c r="EW898" s="253"/>
      <c r="EX898" s="253"/>
      <c r="EY898" s="253"/>
      <c r="EZ898" s="253"/>
      <c r="FA898" s="253"/>
      <c r="FB898" s="253"/>
      <c r="FC898" s="253"/>
      <c r="FD898" s="253"/>
      <c r="FE898" s="253"/>
      <c r="FF898" s="253"/>
      <c r="FG898" s="253"/>
      <c r="FH898" s="253"/>
      <c r="FI898" s="253"/>
      <c r="FJ898" s="253"/>
      <c r="FK898" s="253"/>
      <c r="FL898" s="253"/>
      <c r="FM898" s="253"/>
      <c r="FN898" s="253"/>
      <c r="FO898" s="253"/>
      <c r="FP898" s="253"/>
      <c r="FQ898" s="253"/>
      <c r="FR898" s="253"/>
      <c r="FS898" s="253"/>
      <c r="FT898" s="253"/>
      <c r="FU898" s="253"/>
      <c r="FV898" s="253"/>
      <c r="FW898" s="253"/>
      <c r="FX898" s="253"/>
      <c r="FY898" s="253"/>
      <c r="FZ898" s="253"/>
      <c r="GA898" s="253"/>
      <c r="GB898" s="253"/>
      <c r="GC898" s="253"/>
      <c r="GD898" s="253"/>
      <c r="GE898" s="253"/>
      <c r="GF898" s="253"/>
      <c r="GG898" s="253"/>
      <c r="GH898" s="253"/>
      <c r="GI898" s="253"/>
      <c r="GJ898" s="253"/>
      <c r="GK898" s="253"/>
      <c r="GL898" s="253"/>
      <c r="GM898" s="253"/>
      <c r="GN898" s="253"/>
      <c r="GO898" s="253"/>
      <c r="GP898" s="253"/>
      <c r="GQ898" s="253"/>
      <c r="GR898" s="253"/>
      <c r="GS898" s="253"/>
      <c r="GT898" s="253"/>
      <c r="GU898" s="253"/>
      <c r="GV898" s="253"/>
      <c r="GW898" s="253"/>
      <c r="GX898" s="253"/>
      <c r="GY898" s="253"/>
      <c r="GZ898" s="253"/>
      <c r="HA898" s="253"/>
      <c r="HB898" s="253"/>
      <c r="HC898" s="253"/>
      <c r="HD898" s="253"/>
      <c r="HE898" s="253"/>
      <c r="HF898" s="253"/>
      <c r="HG898" s="253"/>
      <c r="HH898" s="253"/>
      <c r="HI898" s="253"/>
      <c r="HJ898" s="253"/>
      <c r="HK898" s="253"/>
      <c r="HL898" s="253"/>
      <c r="HM898" s="253"/>
      <c r="HN898" s="253"/>
      <c r="HO898" s="253"/>
      <c r="HP898" s="253"/>
      <c r="HQ898" s="253"/>
      <c r="HR898" s="253"/>
      <c r="HS898" s="253"/>
      <c r="HT898" s="253"/>
      <c r="HU898" s="253"/>
      <c r="HV898" s="253"/>
      <c r="HW898" s="253"/>
      <c r="HX898" s="253"/>
      <c r="HY898" s="253"/>
      <c r="HZ898" s="253"/>
      <c r="IA898" s="253"/>
      <c r="IB898" s="253"/>
      <c r="IC898" s="253"/>
      <c r="ID898" s="253"/>
      <c r="IE898" s="253"/>
      <c r="IF898" s="253"/>
      <c r="IG898" s="253"/>
      <c r="IH898" s="253"/>
      <c r="II898" s="253"/>
      <c r="IJ898" s="253"/>
      <c r="IK898" s="253"/>
      <c r="IL898" s="253"/>
      <c r="IM898" s="253"/>
      <c r="IN898" s="253"/>
      <c r="IO898" s="253"/>
      <c r="IP898" s="253"/>
      <c r="IQ898" s="253"/>
      <c r="IR898" s="253"/>
      <c r="IS898" s="253"/>
      <c r="IT898" s="253"/>
      <c r="IU898" s="253"/>
      <c r="IV898" s="253"/>
      <c r="IW898" s="253"/>
      <c r="IX898" s="253"/>
      <c r="IY898" s="253"/>
      <c r="IZ898" s="253"/>
      <c r="JA898" s="253"/>
      <c r="JB898" s="253"/>
      <c r="JC898" s="253"/>
      <c r="JD898" s="253"/>
      <c r="JE898" s="253"/>
      <c r="JF898" s="253"/>
      <c r="JG898" s="253"/>
      <c r="JH898" s="253"/>
      <c r="JI898" s="253"/>
      <c r="JJ898" s="253"/>
      <c r="JK898" s="253"/>
      <c r="JL898" s="253"/>
      <c r="JM898" s="253"/>
      <c r="JN898" s="253"/>
      <c r="JO898" s="253"/>
      <c r="JP898" s="253"/>
      <c r="JQ898" s="253"/>
      <c r="JR898" s="253"/>
      <c r="JS898" s="253"/>
      <c r="JT898" s="253"/>
      <c r="JU898" s="253"/>
    </row>
    <row r="899" spans="1:281" s="252" customFormat="1" ht="15" customHeight="1" x14ac:dyDescent="0.25">
      <c r="A899" s="253"/>
      <c r="B899" s="253"/>
      <c r="C899" s="253"/>
      <c r="D899" s="253"/>
      <c r="E899" s="253"/>
      <c r="F899" s="253"/>
      <c r="G899" s="253"/>
      <c r="H899" s="253"/>
      <c r="I899" s="253"/>
      <c r="J899" s="253"/>
      <c r="K899" s="253"/>
      <c r="L899" s="253"/>
      <c r="M899" s="253"/>
      <c r="N899" s="253"/>
      <c r="O899" s="253"/>
      <c r="P899" s="253"/>
      <c r="Q899" s="253"/>
      <c r="R899" s="253"/>
      <c r="S899" s="253"/>
      <c r="T899" s="253"/>
      <c r="U899" s="253" t="s">
        <v>1051</v>
      </c>
      <c r="V899" s="253"/>
      <c r="W899" s="253"/>
      <c r="X899" s="253"/>
      <c r="Y899" s="253"/>
      <c r="Z899" s="253"/>
      <c r="AA899" s="253"/>
      <c r="AB899" s="253"/>
      <c r="AC899" s="253" t="s">
        <v>323</v>
      </c>
      <c r="AD899" s="253"/>
      <c r="AE899" s="253"/>
      <c r="AF899" s="253"/>
      <c r="AG899" s="253"/>
      <c r="AH899" s="253"/>
      <c r="AI899" s="253"/>
      <c r="AJ899" s="253"/>
      <c r="AK899" s="253"/>
      <c r="AL899" s="253"/>
      <c r="AM899" s="253"/>
      <c r="AN899" s="253"/>
      <c r="AO899" s="253"/>
      <c r="AP899" s="253"/>
      <c r="AQ899" s="253"/>
      <c r="AR899" s="253"/>
      <c r="AS899" s="253"/>
      <c r="AT899" s="253"/>
      <c r="AU899" s="253"/>
      <c r="AV899" s="253"/>
      <c r="AW899" s="253"/>
      <c r="AX899" s="253"/>
      <c r="AY899" s="253"/>
      <c r="AZ899" s="253"/>
      <c r="BA899" s="253"/>
      <c r="BB899" s="253"/>
      <c r="BC899" s="253"/>
      <c r="BD899" s="253"/>
      <c r="BE899" s="253"/>
      <c r="BF899" s="253"/>
      <c r="BG899" s="253"/>
      <c r="BH899" s="253"/>
      <c r="BI899" s="253"/>
      <c r="BJ899" s="253"/>
      <c r="BK899" s="253"/>
      <c r="BL899" s="253"/>
      <c r="BM899" s="253"/>
      <c r="BN899" s="253"/>
      <c r="BO899" s="253"/>
      <c r="BP899" s="253"/>
      <c r="BQ899" s="253"/>
      <c r="BR899" s="253"/>
      <c r="BS899" s="253"/>
      <c r="BT899" s="253"/>
      <c r="BU899" s="253"/>
      <c r="BV899" s="253"/>
      <c r="BW899" s="253"/>
      <c r="BX899" s="253"/>
      <c r="BY899" s="253"/>
      <c r="BZ899" s="253"/>
      <c r="CA899" s="253"/>
      <c r="CB899" s="253"/>
      <c r="CC899" s="253"/>
      <c r="CD899" s="253"/>
      <c r="CE899" s="253"/>
      <c r="CF899" s="253"/>
      <c r="CG899" s="253"/>
      <c r="CH899" s="253"/>
      <c r="CI899" s="253"/>
      <c r="CJ899" s="253"/>
      <c r="CK899" s="253"/>
      <c r="CL899" s="253"/>
      <c r="CM899" s="253"/>
      <c r="CN899" s="253"/>
      <c r="CO899" s="253"/>
      <c r="CP899" s="253"/>
      <c r="CQ899" s="253"/>
      <c r="CR899" s="253"/>
      <c r="CS899" s="253"/>
      <c r="CT899" s="253"/>
      <c r="CU899" s="253"/>
      <c r="CV899" s="253"/>
      <c r="CW899" s="253"/>
      <c r="CX899" s="253"/>
      <c r="CY899" s="253"/>
      <c r="CZ899" s="253"/>
      <c r="DA899" s="253"/>
      <c r="DB899" s="253"/>
      <c r="DC899" s="253"/>
      <c r="DD899" s="253"/>
      <c r="DE899" s="253"/>
      <c r="DF899" s="253"/>
      <c r="DG899" s="253"/>
      <c r="DH899" s="253"/>
      <c r="DI899" s="253"/>
      <c r="DJ899" s="253"/>
      <c r="DK899" s="253"/>
      <c r="DL899" s="253"/>
      <c r="DM899" s="253"/>
      <c r="DN899" s="253"/>
      <c r="DO899" s="253"/>
      <c r="DP899" s="253"/>
      <c r="DQ899" s="253"/>
      <c r="DR899" s="253"/>
      <c r="DS899" s="253"/>
      <c r="DT899" s="253"/>
      <c r="DU899" s="253"/>
      <c r="DV899" s="253"/>
      <c r="DW899" s="253"/>
      <c r="DX899" s="253"/>
      <c r="DY899" s="253"/>
      <c r="DZ899" s="253"/>
      <c r="EA899" s="253"/>
      <c r="EB899" s="253"/>
      <c r="EC899" s="253"/>
      <c r="ED899" s="253"/>
      <c r="EE899" s="253"/>
      <c r="EF899" s="253"/>
      <c r="EG899" s="253"/>
      <c r="EH899" s="253"/>
      <c r="EI899" s="253"/>
      <c r="EJ899" s="253"/>
      <c r="EK899" s="253"/>
      <c r="EL899" s="253"/>
      <c r="EM899" s="253"/>
      <c r="EN899" s="253"/>
      <c r="EO899" s="253"/>
      <c r="EP899" s="253"/>
      <c r="EQ899" s="253"/>
      <c r="ER899" s="253"/>
      <c r="ES899" s="253"/>
      <c r="ET899" s="253"/>
      <c r="EU899" s="253"/>
      <c r="EV899" s="253"/>
      <c r="EW899" s="253"/>
      <c r="EX899" s="253"/>
      <c r="EY899" s="253"/>
      <c r="EZ899" s="253"/>
      <c r="FA899" s="253"/>
      <c r="FB899" s="253"/>
      <c r="FC899" s="253"/>
      <c r="FD899" s="253"/>
      <c r="FE899" s="253"/>
      <c r="FF899" s="253"/>
      <c r="FG899" s="253"/>
      <c r="FH899" s="253"/>
      <c r="FI899" s="253"/>
      <c r="FJ899" s="253"/>
      <c r="FK899" s="253"/>
      <c r="FL899" s="253"/>
      <c r="FM899" s="253"/>
      <c r="FN899" s="253"/>
      <c r="FO899" s="253"/>
      <c r="FP899" s="253"/>
      <c r="FQ899" s="253"/>
      <c r="FR899" s="253"/>
      <c r="FS899" s="253"/>
      <c r="FT899" s="253"/>
      <c r="FU899" s="253"/>
      <c r="FV899" s="253"/>
      <c r="FW899" s="253"/>
      <c r="FX899" s="253"/>
      <c r="FY899" s="253"/>
      <c r="FZ899" s="253"/>
      <c r="GA899" s="253"/>
      <c r="GB899" s="253"/>
      <c r="GC899" s="253"/>
      <c r="GD899" s="253"/>
      <c r="GE899" s="253"/>
      <c r="GF899" s="253"/>
      <c r="GG899" s="253"/>
      <c r="GH899" s="253"/>
      <c r="GI899" s="253"/>
      <c r="GJ899" s="253"/>
      <c r="GK899" s="253"/>
      <c r="GL899" s="253"/>
      <c r="GM899" s="253"/>
      <c r="GN899" s="253"/>
      <c r="GO899" s="253"/>
      <c r="GP899" s="253"/>
      <c r="GQ899" s="253"/>
      <c r="GR899" s="253"/>
      <c r="GS899" s="253"/>
      <c r="GT899" s="253"/>
      <c r="GU899" s="253"/>
      <c r="GV899" s="253"/>
      <c r="GW899" s="253"/>
      <c r="GX899" s="253"/>
      <c r="GY899" s="253"/>
      <c r="GZ899" s="253"/>
      <c r="HA899" s="253"/>
      <c r="HB899" s="253"/>
      <c r="HC899" s="253"/>
      <c r="HD899" s="253"/>
      <c r="HE899" s="253"/>
      <c r="HF899" s="253"/>
      <c r="HG899" s="253"/>
      <c r="HH899" s="253"/>
      <c r="HI899" s="253"/>
      <c r="HJ899" s="253"/>
      <c r="HK899" s="253"/>
      <c r="HL899" s="253"/>
      <c r="HM899" s="253"/>
      <c r="HN899" s="253"/>
      <c r="HO899" s="253"/>
      <c r="HP899" s="253"/>
      <c r="HQ899" s="253"/>
      <c r="HR899" s="253"/>
      <c r="HS899" s="253"/>
      <c r="HT899" s="253"/>
      <c r="HU899" s="253"/>
      <c r="HV899" s="253"/>
      <c r="HW899" s="253"/>
      <c r="HX899" s="253"/>
      <c r="HY899" s="253"/>
      <c r="HZ899" s="253"/>
      <c r="IA899" s="253"/>
      <c r="IB899" s="253"/>
      <c r="IC899" s="253"/>
      <c r="ID899" s="253"/>
      <c r="IE899" s="253"/>
      <c r="IF899" s="253"/>
      <c r="IG899" s="253"/>
      <c r="IH899" s="253"/>
      <c r="II899" s="253"/>
      <c r="IJ899" s="253"/>
      <c r="IK899" s="253"/>
      <c r="IL899" s="253"/>
      <c r="IM899" s="253"/>
      <c r="IN899" s="253"/>
      <c r="IO899" s="253"/>
      <c r="IP899" s="253"/>
      <c r="IQ899" s="253"/>
      <c r="IR899" s="253"/>
      <c r="IS899" s="253"/>
      <c r="IT899" s="253"/>
      <c r="IU899" s="253"/>
      <c r="IV899" s="253"/>
      <c r="IW899" s="253"/>
      <c r="IX899" s="253"/>
      <c r="IY899" s="253"/>
      <c r="IZ899" s="253"/>
      <c r="JA899" s="253"/>
      <c r="JB899" s="253"/>
      <c r="JC899" s="253"/>
      <c r="JD899" s="253"/>
      <c r="JE899" s="253"/>
      <c r="JF899" s="253"/>
      <c r="JG899" s="253"/>
      <c r="JH899" s="253"/>
      <c r="JI899" s="253"/>
      <c r="JJ899" s="253"/>
      <c r="JK899" s="253"/>
      <c r="JL899" s="253"/>
      <c r="JM899" s="253"/>
      <c r="JN899" s="253"/>
      <c r="JO899" s="253"/>
      <c r="JP899" s="253"/>
      <c r="JQ899" s="253"/>
      <c r="JR899" s="253"/>
      <c r="JS899" s="253"/>
      <c r="JT899" s="253"/>
      <c r="JU899" s="253"/>
    </row>
    <row r="900" spans="1:281" s="252" customFormat="1" ht="15" customHeight="1" x14ac:dyDescent="0.25">
      <c r="A900" s="253"/>
      <c r="B900" s="253"/>
      <c r="C900" s="253"/>
      <c r="D900" s="253"/>
      <c r="E900" s="253"/>
      <c r="F900" s="253"/>
      <c r="G900" s="253"/>
      <c r="H900" s="253"/>
      <c r="I900" s="253"/>
      <c r="J900" s="253"/>
      <c r="K900" s="253"/>
      <c r="L900" s="253"/>
      <c r="M900" s="253"/>
      <c r="N900" s="253"/>
      <c r="O900" s="253"/>
      <c r="P900" s="253"/>
      <c r="Q900" s="253"/>
      <c r="R900" s="253"/>
      <c r="S900" s="253"/>
      <c r="T900" s="253"/>
      <c r="U900" s="253" t="s">
        <v>1052</v>
      </c>
      <c r="V900" s="253"/>
      <c r="W900" s="253"/>
      <c r="X900" s="253"/>
      <c r="Y900" s="253"/>
      <c r="Z900" s="253"/>
      <c r="AA900" s="253"/>
      <c r="AB900" s="253"/>
      <c r="AC900" s="253" t="s">
        <v>320</v>
      </c>
      <c r="AD900" s="253"/>
      <c r="AE900" s="253"/>
      <c r="AF900" s="253"/>
      <c r="AG900" s="253"/>
      <c r="AH900" s="253"/>
      <c r="AI900" s="253"/>
      <c r="AJ900" s="253"/>
      <c r="AK900" s="253"/>
      <c r="AL900" s="253"/>
      <c r="AM900" s="253"/>
      <c r="AN900" s="253"/>
      <c r="AO900" s="253"/>
      <c r="AP900" s="253"/>
      <c r="AQ900" s="253"/>
      <c r="AR900" s="253"/>
      <c r="AS900" s="253"/>
      <c r="AT900" s="253"/>
      <c r="AU900" s="253"/>
      <c r="AV900" s="253"/>
      <c r="AW900" s="253"/>
      <c r="AX900" s="253"/>
      <c r="AY900" s="253"/>
      <c r="AZ900" s="253"/>
      <c r="BA900" s="253"/>
      <c r="BB900" s="253"/>
      <c r="BC900" s="253"/>
      <c r="BD900" s="253"/>
      <c r="BE900" s="253"/>
      <c r="BF900" s="253"/>
      <c r="BG900" s="253"/>
      <c r="BH900" s="253"/>
      <c r="BI900" s="253"/>
      <c r="BJ900" s="253"/>
      <c r="BK900" s="253"/>
      <c r="BL900" s="253"/>
      <c r="BM900" s="253"/>
      <c r="BN900" s="253"/>
      <c r="BO900" s="253"/>
      <c r="BP900" s="253"/>
      <c r="BQ900" s="253"/>
      <c r="BR900" s="253"/>
      <c r="BS900" s="253"/>
      <c r="BT900" s="253"/>
      <c r="BU900" s="253"/>
      <c r="BV900" s="253"/>
      <c r="BW900" s="253"/>
      <c r="BX900" s="253"/>
      <c r="BY900" s="253"/>
      <c r="BZ900" s="253"/>
      <c r="CA900" s="253"/>
      <c r="CB900" s="253"/>
      <c r="CC900" s="253"/>
      <c r="CD900" s="253"/>
      <c r="CE900" s="253"/>
      <c r="CF900" s="253"/>
      <c r="CG900" s="253"/>
      <c r="CH900" s="253"/>
      <c r="CI900" s="253"/>
      <c r="CJ900" s="253"/>
      <c r="CK900" s="253"/>
      <c r="CL900" s="253"/>
      <c r="CM900" s="253"/>
      <c r="CN900" s="253"/>
      <c r="CO900" s="253"/>
      <c r="CP900" s="253"/>
      <c r="CQ900" s="253"/>
      <c r="CR900" s="253"/>
      <c r="CS900" s="253"/>
      <c r="CT900" s="253"/>
      <c r="CU900" s="253"/>
      <c r="CV900" s="253"/>
      <c r="CW900" s="253"/>
      <c r="CX900" s="253"/>
      <c r="CY900" s="253"/>
      <c r="CZ900" s="253"/>
      <c r="DA900" s="253"/>
      <c r="DB900" s="253"/>
      <c r="DC900" s="253"/>
      <c r="DD900" s="253"/>
      <c r="DE900" s="253"/>
      <c r="DF900" s="253"/>
      <c r="DG900" s="253"/>
      <c r="DH900" s="253"/>
      <c r="DI900" s="253"/>
      <c r="DJ900" s="253"/>
      <c r="DK900" s="253"/>
      <c r="DL900" s="253"/>
      <c r="DM900" s="253"/>
      <c r="DN900" s="253"/>
      <c r="DO900" s="253"/>
      <c r="DP900" s="253"/>
      <c r="DQ900" s="253"/>
      <c r="DR900" s="253"/>
      <c r="DS900" s="253"/>
      <c r="DT900" s="253"/>
      <c r="DU900" s="253"/>
      <c r="DV900" s="253"/>
      <c r="DW900" s="253"/>
      <c r="DX900" s="253"/>
      <c r="DY900" s="253"/>
      <c r="DZ900" s="253"/>
      <c r="EA900" s="253"/>
      <c r="EB900" s="253"/>
      <c r="EC900" s="253"/>
      <c r="ED900" s="253"/>
      <c r="EE900" s="253"/>
      <c r="EF900" s="253"/>
      <c r="EG900" s="253"/>
      <c r="EH900" s="253"/>
      <c r="EI900" s="253"/>
      <c r="EJ900" s="253"/>
      <c r="EK900" s="253"/>
      <c r="EL900" s="253"/>
      <c r="EM900" s="253"/>
      <c r="EN900" s="253"/>
      <c r="EO900" s="253"/>
      <c r="EP900" s="253"/>
      <c r="EQ900" s="253"/>
      <c r="ER900" s="253"/>
      <c r="ES900" s="253"/>
      <c r="ET900" s="253"/>
      <c r="EU900" s="253"/>
      <c r="EV900" s="253"/>
      <c r="EW900" s="253"/>
      <c r="EX900" s="253"/>
      <c r="EY900" s="253"/>
      <c r="EZ900" s="253"/>
      <c r="FA900" s="253"/>
      <c r="FB900" s="253"/>
      <c r="FC900" s="253"/>
      <c r="FD900" s="253"/>
      <c r="FE900" s="253"/>
      <c r="FF900" s="253"/>
      <c r="FG900" s="253"/>
      <c r="FH900" s="253"/>
      <c r="FI900" s="253"/>
      <c r="FJ900" s="253"/>
      <c r="FK900" s="253"/>
      <c r="FL900" s="253"/>
      <c r="FM900" s="253"/>
      <c r="FN900" s="253"/>
      <c r="FO900" s="253"/>
      <c r="FP900" s="253"/>
      <c r="FQ900" s="253"/>
      <c r="FR900" s="253"/>
      <c r="FS900" s="253"/>
      <c r="FT900" s="253"/>
      <c r="FU900" s="253"/>
      <c r="FV900" s="253"/>
      <c r="FW900" s="253"/>
      <c r="FX900" s="253"/>
      <c r="FY900" s="253"/>
      <c r="FZ900" s="253"/>
      <c r="GA900" s="253"/>
      <c r="GB900" s="253"/>
      <c r="GC900" s="253"/>
      <c r="GD900" s="253"/>
      <c r="GE900" s="253"/>
      <c r="GF900" s="253"/>
      <c r="GG900" s="253"/>
      <c r="GH900" s="253"/>
      <c r="GI900" s="253"/>
      <c r="GJ900" s="253"/>
      <c r="GK900" s="253"/>
      <c r="GL900" s="253"/>
      <c r="GM900" s="253"/>
      <c r="GN900" s="253"/>
      <c r="GO900" s="253"/>
      <c r="GP900" s="253"/>
      <c r="GQ900" s="253"/>
      <c r="GR900" s="253"/>
      <c r="GS900" s="253"/>
      <c r="GT900" s="253"/>
      <c r="GU900" s="253"/>
      <c r="GV900" s="253"/>
      <c r="GW900" s="253"/>
      <c r="GX900" s="253"/>
      <c r="GY900" s="253"/>
      <c r="GZ900" s="253"/>
      <c r="HA900" s="253"/>
      <c r="HB900" s="253"/>
      <c r="HC900" s="253"/>
      <c r="HD900" s="253"/>
      <c r="HE900" s="253"/>
      <c r="HF900" s="253"/>
      <c r="HG900" s="253"/>
      <c r="HH900" s="253"/>
      <c r="HI900" s="253"/>
      <c r="HJ900" s="253"/>
      <c r="HK900" s="253"/>
      <c r="HL900" s="253"/>
      <c r="HM900" s="253"/>
      <c r="HN900" s="253"/>
      <c r="HO900" s="253"/>
      <c r="HP900" s="253"/>
      <c r="HQ900" s="253"/>
      <c r="HR900" s="253"/>
      <c r="HS900" s="253"/>
      <c r="HT900" s="253"/>
      <c r="HU900" s="253"/>
      <c r="HV900" s="253"/>
      <c r="HW900" s="253"/>
      <c r="HX900" s="253"/>
      <c r="HY900" s="253"/>
      <c r="HZ900" s="253"/>
      <c r="IA900" s="253"/>
      <c r="IB900" s="253"/>
      <c r="IC900" s="253"/>
      <c r="ID900" s="253"/>
      <c r="IE900" s="253"/>
      <c r="IF900" s="253"/>
      <c r="IG900" s="253"/>
      <c r="IH900" s="253"/>
      <c r="II900" s="253"/>
      <c r="IJ900" s="253"/>
      <c r="IK900" s="253"/>
      <c r="IL900" s="253"/>
      <c r="IM900" s="253"/>
      <c r="IN900" s="253"/>
      <c r="IO900" s="253"/>
      <c r="IP900" s="253"/>
      <c r="IQ900" s="253"/>
      <c r="IR900" s="253"/>
      <c r="IS900" s="253"/>
      <c r="IT900" s="253"/>
      <c r="IU900" s="253"/>
      <c r="IV900" s="253"/>
      <c r="IW900" s="253"/>
      <c r="IX900" s="253"/>
      <c r="IY900" s="253"/>
      <c r="IZ900" s="253"/>
      <c r="JA900" s="253"/>
      <c r="JB900" s="253"/>
      <c r="JC900" s="253"/>
      <c r="JD900" s="253"/>
      <c r="JE900" s="253"/>
      <c r="JF900" s="253"/>
      <c r="JG900" s="253"/>
      <c r="JH900" s="253"/>
      <c r="JI900" s="253"/>
      <c r="JJ900" s="253"/>
      <c r="JK900" s="253"/>
      <c r="JL900" s="253"/>
      <c r="JM900" s="253"/>
      <c r="JN900" s="253"/>
      <c r="JO900" s="253"/>
      <c r="JP900" s="253"/>
      <c r="JQ900" s="253"/>
      <c r="JR900" s="253"/>
      <c r="JS900" s="253"/>
      <c r="JT900" s="253"/>
      <c r="JU900" s="253"/>
    </row>
    <row r="901" spans="1:281" s="252" customFormat="1" ht="15" customHeight="1" x14ac:dyDescent="0.25">
      <c r="A901" s="253"/>
      <c r="B901" s="253"/>
      <c r="C901" s="253"/>
      <c r="D901" s="253"/>
      <c r="E901" s="253"/>
      <c r="F901" s="253"/>
      <c r="G901" s="253"/>
      <c r="H901" s="253"/>
      <c r="I901" s="253"/>
      <c r="J901" s="253"/>
      <c r="K901" s="253"/>
      <c r="L901" s="253"/>
      <c r="M901" s="253"/>
      <c r="N901" s="253"/>
      <c r="O901" s="253"/>
      <c r="P901" s="253"/>
      <c r="Q901" s="253"/>
      <c r="R901" s="253"/>
      <c r="S901" s="253"/>
      <c r="T901" s="253"/>
      <c r="U901" s="253" t="s">
        <v>1053</v>
      </c>
      <c r="V901" s="253"/>
      <c r="W901" s="253"/>
      <c r="X901" s="253"/>
      <c r="Y901" s="253"/>
      <c r="Z901" s="253"/>
      <c r="AA901" s="253"/>
      <c r="AB901" s="253"/>
      <c r="AC901" s="253" t="s">
        <v>332</v>
      </c>
      <c r="AD901" s="253"/>
      <c r="AE901" s="253"/>
      <c r="AF901" s="253"/>
      <c r="AG901" s="253"/>
      <c r="AH901" s="253"/>
      <c r="AI901" s="253"/>
      <c r="AJ901" s="253"/>
      <c r="AK901" s="253"/>
      <c r="AL901" s="253"/>
      <c r="AM901" s="253"/>
      <c r="AN901" s="253"/>
      <c r="AO901" s="253"/>
      <c r="AP901" s="253"/>
      <c r="AQ901" s="253"/>
      <c r="AR901" s="253"/>
      <c r="AS901" s="253"/>
      <c r="AT901" s="253"/>
      <c r="AU901" s="253"/>
      <c r="AV901" s="253"/>
      <c r="AW901" s="253"/>
      <c r="AX901" s="253"/>
      <c r="AY901" s="253"/>
      <c r="AZ901" s="253"/>
      <c r="BA901" s="253"/>
      <c r="BB901" s="253"/>
      <c r="BC901" s="253"/>
      <c r="BD901" s="253"/>
      <c r="BE901" s="253"/>
      <c r="BF901" s="253"/>
      <c r="BG901" s="253"/>
      <c r="BH901" s="253"/>
      <c r="BI901" s="253"/>
      <c r="BJ901" s="253"/>
      <c r="BK901" s="253"/>
      <c r="BL901" s="253"/>
      <c r="BM901" s="253"/>
      <c r="BN901" s="253"/>
      <c r="BO901" s="253"/>
      <c r="BP901" s="253"/>
      <c r="BQ901" s="253"/>
      <c r="BR901" s="253"/>
      <c r="BS901" s="253"/>
      <c r="BT901" s="253"/>
      <c r="BU901" s="253"/>
      <c r="BV901" s="253"/>
      <c r="BW901" s="253"/>
      <c r="BX901" s="253"/>
      <c r="BY901" s="253"/>
      <c r="BZ901" s="253"/>
      <c r="CA901" s="253"/>
      <c r="CB901" s="253"/>
      <c r="CC901" s="253"/>
      <c r="CD901" s="253"/>
      <c r="CE901" s="253"/>
      <c r="CF901" s="253"/>
      <c r="CG901" s="253"/>
      <c r="CH901" s="253"/>
      <c r="CI901" s="253"/>
      <c r="CJ901" s="253"/>
      <c r="CK901" s="253"/>
      <c r="CL901" s="253"/>
      <c r="CM901" s="253"/>
      <c r="CN901" s="253"/>
      <c r="CO901" s="253"/>
      <c r="CP901" s="253"/>
      <c r="CQ901" s="253"/>
      <c r="CR901" s="253"/>
      <c r="CS901" s="253"/>
      <c r="CT901" s="253"/>
      <c r="CU901" s="253"/>
      <c r="CV901" s="253"/>
      <c r="CW901" s="253"/>
      <c r="CX901" s="253"/>
      <c r="CY901" s="253"/>
      <c r="CZ901" s="253"/>
      <c r="DA901" s="253"/>
      <c r="DB901" s="253"/>
      <c r="DC901" s="253"/>
      <c r="DD901" s="253"/>
      <c r="DE901" s="253"/>
      <c r="DF901" s="253"/>
      <c r="DG901" s="253"/>
      <c r="DH901" s="253"/>
      <c r="DI901" s="253"/>
      <c r="DJ901" s="253"/>
      <c r="DK901" s="253"/>
      <c r="DL901" s="253"/>
      <c r="DM901" s="253"/>
      <c r="DN901" s="253"/>
      <c r="DO901" s="253"/>
      <c r="DP901" s="253"/>
      <c r="DQ901" s="253"/>
      <c r="DR901" s="253"/>
      <c r="DS901" s="253"/>
      <c r="DT901" s="253"/>
      <c r="DU901" s="253"/>
      <c r="DV901" s="253"/>
      <c r="DW901" s="253"/>
      <c r="DX901" s="253"/>
      <c r="DY901" s="253"/>
      <c r="DZ901" s="253"/>
      <c r="EA901" s="253"/>
      <c r="EB901" s="253"/>
      <c r="EC901" s="253"/>
      <c r="ED901" s="253"/>
      <c r="EE901" s="253"/>
      <c r="EF901" s="253"/>
      <c r="EG901" s="253"/>
      <c r="EH901" s="253"/>
      <c r="EI901" s="253"/>
      <c r="EJ901" s="253"/>
      <c r="EK901" s="253"/>
      <c r="EL901" s="253"/>
      <c r="EM901" s="253"/>
      <c r="EN901" s="253"/>
      <c r="EO901" s="253"/>
      <c r="EP901" s="253"/>
      <c r="EQ901" s="253"/>
      <c r="ER901" s="253"/>
      <c r="ES901" s="253"/>
      <c r="ET901" s="253"/>
      <c r="EU901" s="253"/>
      <c r="EV901" s="253"/>
      <c r="EW901" s="253"/>
      <c r="EX901" s="253"/>
      <c r="EY901" s="253"/>
      <c r="EZ901" s="253"/>
      <c r="FA901" s="253"/>
      <c r="FB901" s="253"/>
      <c r="FC901" s="253"/>
      <c r="FD901" s="253"/>
      <c r="FE901" s="253"/>
      <c r="FF901" s="253"/>
      <c r="FG901" s="253"/>
      <c r="FH901" s="253"/>
      <c r="FI901" s="253"/>
      <c r="FJ901" s="253"/>
      <c r="FK901" s="253"/>
      <c r="FL901" s="253"/>
      <c r="FM901" s="253"/>
      <c r="FN901" s="253"/>
      <c r="FO901" s="253"/>
      <c r="FP901" s="253"/>
      <c r="FQ901" s="253"/>
      <c r="FR901" s="253"/>
      <c r="FS901" s="253"/>
      <c r="FT901" s="253"/>
      <c r="FU901" s="253"/>
      <c r="FV901" s="253"/>
      <c r="FW901" s="253"/>
      <c r="FX901" s="253"/>
      <c r="FY901" s="253"/>
      <c r="FZ901" s="253"/>
      <c r="GA901" s="253"/>
      <c r="GB901" s="253"/>
      <c r="GC901" s="253"/>
      <c r="GD901" s="253"/>
      <c r="GE901" s="253"/>
      <c r="GF901" s="253"/>
      <c r="GG901" s="253"/>
      <c r="GH901" s="253"/>
      <c r="GI901" s="253"/>
      <c r="GJ901" s="253"/>
      <c r="GK901" s="253"/>
      <c r="GL901" s="253"/>
      <c r="GM901" s="253"/>
      <c r="GN901" s="253"/>
      <c r="GO901" s="253"/>
      <c r="GP901" s="253"/>
      <c r="GQ901" s="253"/>
      <c r="GR901" s="253"/>
      <c r="GS901" s="253"/>
      <c r="GT901" s="253"/>
      <c r="GU901" s="253"/>
      <c r="GV901" s="253"/>
      <c r="GW901" s="253"/>
      <c r="GX901" s="253"/>
      <c r="GY901" s="253"/>
      <c r="GZ901" s="253"/>
      <c r="HA901" s="253"/>
      <c r="HB901" s="253"/>
      <c r="HC901" s="253"/>
      <c r="HD901" s="253"/>
      <c r="HE901" s="253"/>
      <c r="HF901" s="253"/>
      <c r="HG901" s="253"/>
      <c r="HH901" s="253"/>
      <c r="HI901" s="253"/>
      <c r="HJ901" s="253"/>
      <c r="HK901" s="253"/>
      <c r="HL901" s="253"/>
      <c r="HM901" s="253"/>
      <c r="HN901" s="253"/>
      <c r="HO901" s="253"/>
      <c r="HP901" s="253"/>
      <c r="HQ901" s="253"/>
      <c r="HR901" s="253"/>
      <c r="HS901" s="253"/>
      <c r="HT901" s="253"/>
      <c r="HU901" s="253"/>
      <c r="HV901" s="253"/>
      <c r="HW901" s="253"/>
      <c r="HX901" s="253"/>
      <c r="HY901" s="253"/>
      <c r="HZ901" s="253"/>
      <c r="IA901" s="253"/>
      <c r="IB901" s="253"/>
      <c r="IC901" s="253"/>
      <c r="ID901" s="253"/>
      <c r="IE901" s="253"/>
      <c r="IF901" s="253"/>
      <c r="IG901" s="253"/>
      <c r="IH901" s="253"/>
      <c r="II901" s="253"/>
      <c r="IJ901" s="253"/>
      <c r="IK901" s="253"/>
      <c r="IL901" s="253"/>
      <c r="IM901" s="253"/>
      <c r="IN901" s="253"/>
      <c r="IO901" s="253"/>
      <c r="IP901" s="253"/>
      <c r="IQ901" s="253"/>
      <c r="IR901" s="253"/>
      <c r="IS901" s="253"/>
      <c r="IT901" s="253"/>
      <c r="IU901" s="253"/>
      <c r="IV901" s="253"/>
      <c r="IW901" s="253"/>
      <c r="IX901" s="253"/>
      <c r="IY901" s="253"/>
      <c r="IZ901" s="253"/>
      <c r="JA901" s="253"/>
      <c r="JB901" s="253"/>
      <c r="JC901" s="253"/>
      <c r="JD901" s="253"/>
      <c r="JE901" s="253"/>
      <c r="JF901" s="253"/>
      <c r="JG901" s="253"/>
      <c r="JH901" s="253"/>
      <c r="JI901" s="253"/>
      <c r="JJ901" s="253"/>
      <c r="JK901" s="253"/>
      <c r="JL901" s="253"/>
      <c r="JM901" s="253"/>
      <c r="JN901" s="253"/>
      <c r="JO901" s="253"/>
      <c r="JP901" s="253"/>
      <c r="JQ901" s="253"/>
      <c r="JR901" s="253"/>
      <c r="JS901" s="253"/>
      <c r="JT901" s="253"/>
      <c r="JU901" s="253"/>
    </row>
    <row r="902" spans="1:281" s="252" customFormat="1" ht="15" customHeight="1" x14ac:dyDescent="0.25">
      <c r="A902" s="253"/>
      <c r="B902" s="253"/>
      <c r="C902" s="253"/>
      <c r="D902" s="253"/>
      <c r="E902" s="253"/>
      <c r="F902" s="253"/>
      <c r="G902" s="253"/>
      <c r="H902" s="253"/>
      <c r="I902" s="253"/>
      <c r="J902" s="253"/>
      <c r="K902" s="253"/>
      <c r="L902" s="253"/>
      <c r="M902" s="253"/>
      <c r="N902" s="253"/>
      <c r="O902" s="253"/>
      <c r="P902" s="253"/>
      <c r="Q902" s="253"/>
      <c r="R902" s="253"/>
      <c r="S902" s="253"/>
      <c r="T902" s="253"/>
      <c r="U902" s="253" t="s">
        <v>1054</v>
      </c>
      <c r="V902" s="253"/>
      <c r="W902" s="253"/>
      <c r="X902" s="253"/>
      <c r="Y902" s="253"/>
      <c r="Z902" s="253"/>
      <c r="AA902" s="253"/>
      <c r="AB902" s="253"/>
      <c r="AC902" s="253" t="s">
        <v>320</v>
      </c>
      <c r="AD902" s="253"/>
      <c r="AE902" s="253"/>
      <c r="AF902" s="253"/>
      <c r="AG902" s="253"/>
      <c r="AH902" s="253"/>
      <c r="AI902" s="253"/>
      <c r="AJ902" s="253"/>
      <c r="AK902" s="253"/>
      <c r="AL902" s="253"/>
      <c r="AM902" s="253"/>
      <c r="AN902" s="253"/>
      <c r="AO902" s="253"/>
      <c r="AP902" s="253"/>
      <c r="AQ902" s="253"/>
      <c r="AR902" s="253"/>
      <c r="AS902" s="253"/>
      <c r="AT902" s="253"/>
      <c r="AU902" s="253"/>
      <c r="AV902" s="253"/>
      <c r="AW902" s="253"/>
      <c r="AX902" s="253"/>
      <c r="AY902" s="253"/>
      <c r="AZ902" s="253"/>
      <c r="BA902" s="253"/>
      <c r="BB902" s="253"/>
      <c r="BC902" s="253"/>
      <c r="BD902" s="253"/>
      <c r="BE902" s="253"/>
      <c r="BF902" s="253"/>
      <c r="BG902" s="253"/>
      <c r="BH902" s="253"/>
      <c r="BI902" s="253"/>
      <c r="BJ902" s="253"/>
      <c r="BK902" s="253"/>
      <c r="BL902" s="253"/>
      <c r="BM902" s="253"/>
      <c r="BN902" s="253"/>
      <c r="BO902" s="253"/>
      <c r="BP902" s="253"/>
      <c r="BQ902" s="253"/>
      <c r="BR902" s="253"/>
      <c r="BS902" s="253"/>
      <c r="BT902" s="253"/>
      <c r="BU902" s="253"/>
      <c r="BV902" s="253"/>
      <c r="BW902" s="253"/>
      <c r="BX902" s="253"/>
      <c r="BY902" s="253"/>
      <c r="BZ902" s="253"/>
      <c r="CA902" s="253"/>
      <c r="CB902" s="253"/>
      <c r="CC902" s="253"/>
      <c r="CD902" s="253"/>
      <c r="CE902" s="253"/>
      <c r="CF902" s="253"/>
      <c r="CG902" s="253"/>
      <c r="CH902" s="253"/>
      <c r="CI902" s="253"/>
      <c r="CJ902" s="253"/>
      <c r="CK902" s="253"/>
      <c r="CL902" s="253"/>
      <c r="CM902" s="253"/>
      <c r="CN902" s="253"/>
      <c r="CO902" s="253"/>
      <c r="CP902" s="253"/>
      <c r="CQ902" s="253"/>
      <c r="CR902" s="253"/>
      <c r="CS902" s="253"/>
      <c r="CT902" s="253"/>
      <c r="CU902" s="253"/>
      <c r="CV902" s="253"/>
      <c r="CW902" s="253"/>
      <c r="CX902" s="253"/>
      <c r="CY902" s="253"/>
      <c r="CZ902" s="253"/>
      <c r="DA902" s="253"/>
      <c r="DB902" s="253"/>
      <c r="DC902" s="253"/>
      <c r="DD902" s="253"/>
      <c r="DE902" s="253"/>
      <c r="DF902" s="253"/>
      <c r="DG902" s="253"/>
      <c r="DH902" s="253"/>
      <c r="DI902" s="253"/>
      <c r="DJ902" s="253"/>
      <c r="DK902" s="253"/>
      <c r="DL902" s="253"/>
      <c r="DM902" s="253"/>
      <c r="DN902" s="253"/>
      <c r="DO902" s="253"/>
      <c r="DP902" s="253"/>
      <c r="DQ902" s="253"/>
      <c r="DR902" s="253"/>
      <c r="DS902" s="253"/>
      <c r="DT902" s="253"/>
      <c r="DU902" s="253"/>
      <c r="DV902" s="253"/>
      <c r="DW902" s="253"/>
      <c r="DX902" s="253"/>
      <c r="DY902" s="253"/>
      <c r="DZ902" s="253"/>
      <c r="EA902" s="253"/>
      <c r="EB902" s="253"/>
      <c r="EC902" s="253"/>
      <c r="ED902" s="253"/>
      <c r="EE902" s="253"/>
      <c r="EF902" s="253"/>
      <c r="EG902" s="253"/>
      <c r="EH902" s="253"/>
      <c r="EI902" s="253"/>
      <c r="EJ902" s="253"/>
      <c r="EK902" s="253"/>
      <c r="EL902" s="253"/>
      <c r="EM902" s="253"/>
      <c r="EN902" s="253"/>
      <c r="EO902" s="253"/>
      <c r="EP902" s="253"/>
      <c r="EQ902" s="253"/>
      <c r="ER902" s="253"/>
      <c r="ES902" s="253"/>
      <c r="ET902" s="253"/>
      <c r="EU902" s="253"/>
      <c r="EV902" s="253"/>
      <c r="EW902" s="253"/>
      <c r="EX902" s="253"/>
      <c r="EY902" s="253"/>
      <c r="EZ902" s="253"/>
      <c r="FA902" s="253"/>
      <c r="FB902" s="253"/>
      <c r="FC902" s="253"/>
      <c r="FD902" s="253"/>
      <c r="FE902" s="253"/>
      <c r="FF902" s="253"/>
      <c r="FG902" s="253"/>
      <c r="FH902" s="253"/>
      <c r="FI902" s="253"/>
      <c r="FJ902" s="253"/>
      <c r="FK902" s="253"/>
      <c r="FL902" s="253"/>
      <c r="FM902" s="253"/>
      <c r="FN902" s="253"/>
      <c r="FO902" s="253"/>
      <c r="FP902" s="253"/>
      <c r="FQ902" s="253"/>
      <c r="FR902" s="253"/>
      <c r="FS902" s="253"/>
      <c r="FT902" s="253"/>
      <c r="FU902" s="253"/>
      <c r="FV902" s="253"/>
      <c r="FW902" s="253"/>
      <c r="FX902" s="253"/>
      <c r="FY902" s="253"/>
      <c r="FZ902" s="253"/>
      <c r="GA902" s="253"/>
      <c r="GB902" s="253"/>
      <c r="GC902" s="253"/>
      <c r="GD902" s="253"/>
      <c r="GE902" s="253"/>
      <c r="GF902" s="253"/>
      <c r="GG902" s="253"/>
      <c r="GH902" s="253"/>
      <c r="GI902" s="253"/>
      <c r="GJ902" s="253"/>
      <c r="GK902" s="253"/>
      <c r="GL902" s="253"/>
      <c r="GM902" s="253"/>
      <c r="GN902" s="253"/>
      <c r="GO902" s="253"/>
      <c r="GP902" s="253"/>
      <c r="GQ902" s="253"/>
      <c r="GR902" s="253"/>
      <c r="GS902" s="253"/>
      <c r="GT902" s="253"/>
      <c r="GU902" s="253"/>
      <c r="GV902" s="253"/>
      <c r="GW902" s="253"/>
      <c r="GX902" s="253"/>
      <c r="GY902" s="253"/>
      <c r="GZ902" s="253"/>
      <c r="HA902" s="253"/>
      <c r="HB902" s="253"/>
      <c r="HC902" s="253"/>
      <c r="HD902" s="253"/>
      <c r="HE902" s="253"/>
      <c r="HF902" s="253"/>
      <c r="HG902" s="253"/>
      <c r="HH902" s="253"/>
      <c r="HI902" s="253"/>
      <c r="HJ902" s="253"/>
      <c r="HK902" s="253"/>
      <c r="HL902" s="253"/>
      <c r="HM902" s="253"/>
      <c r="HN902" s="253"/>
      <c r="HO902" s="253"/>
      <c r="HP902" s="253"/>
      <c r="HQ902" s="253"/>
      <c r="HR902" s="253"/>
      <c r="HS902" s="253"/>
      <c r="HT902" s="253"/>
      <c r="HU902" s="253"/>
      <c r="HV902" s="253"/>
      <c r="HW902" s="253"/>
      <c r="HX902" s="253"/>
      <c r="HY902" s="253"/>
      <c r="HZ902" s="253"/>
      <c r="IA902" s="253"/>
      <c r="IB902" s="253"/>
      <c r="IC902" s="253"/>
      <c r="ID902" s="253"/>
      <c r="IE902" s="253"/>
      <c r="IF902" s="253"/>
      <c r="IG902" s="253"/>
      <c r="IH902" s="253"/>
      <c r="II902" s="253"/>
      <c r="IJ902" s="253"/>
      <c r="IK902" s="253"/>
      <c r="IL902" s="253"/>
      <c r="IM902" s="253"/>
      <c r="IN902" s="253"/>
      <c r="IO902" s="253"/>
      <c r="IP902" s="253"/>
      <c r="IQ902" s="253"/>
      <c r="IR902" s="253"/>
      <c r="IS902" s="253"/>
      <c r="IT902" s="253"/>
      <c r="IU902" s="253"/>
      <c r="IV902" s="253"/>
      <c r="IW902" s="253"/>
      <c r="IX902" s="253"/>
      <c r="IY902" s="253"/>
      <c r="IZ902" s="253"/>
      <c r="JA902" s="253"/>
      <c r="JB902" s="253"/>
      <c r="JC902" s="253"/>
      <c r="JD902" s="253"/>
      <c r="JE902" s="253"/>
      <c r="JF902" s="253"/>
      <c r="JG902" s="253"/>
      <c r="JH902" s="253"/>
      <c r="JI902" s="253"/>
      <c r="JJ902" s="253"/>
      <c r="JK902" s="253"/>
      <c r="JL902" s="253"/>
      <c r="JM902" s="253"/>
      <c r="JN902" s="253"/>
      <c r="JO902" s="253"/>
      <c r="JP902" s="253"/>
      <c r="JQ902" s="253"/>
      <c r="JR902" s="253"/>
      <c r="JS902" s="253"/>
      <c r="JT902" s="253"/>
      <c r="JU902" s="253"/>
    </row>
    <row r="903" spans="1:281" s="252" customFormat="1" ht="15" customHeight="1" x14ac:dyDescent="0.25">
      <c r="A903" s="253"/>
      <c r="B903" s="253"/>
      <c r="C903" s="253"/>
      <c r="D903" s="253"/>
      <c r="E903" s="253"/>
      <c r="F903" s="253"/>
      <c r="G903" s="253"/>
      <c r="H903" s="253"/>
      <c r="I903" s="253"/>
      <c r="J903" s="253"/>
      <c r="K903" s="253"/>
      <c r="L903" s="253"/>
      <c r="M903" s="253"/>
      <c r="N903" s="253"/>
      <c r="O903" s="253"/>
      <c r="P903" s="253"/>
      <c r="Q903" s="253"/>
      <c r="R903" s="253"/>
      <c r="S903" s="253"/>
      <c r="T903" s="253"/>
      <c r="U903" s="253" t="s">
        <v>1055</v>
      </c>
      <c r="V903" s="253"/>
      <c r="W903" s="253"/>
      <c r="X903" s="253"/>
      <c r="Y903" s="253"/>
      <c r="Z903" s="253"/>
      <c r="AA903" s="253"/>
      <c r="AB903" s="253"/>
      <c r="AC903" s="253" t="s">
        <v>332</v>
      </c>
      <c r="AD903" s="253"/>
      <c r="AE903" s="253"/>
      <c r="AF903" s="253"/>
      <c r="AG903" s="253"/>
      <c r="AH903" s="253"/>
      <c r="AI903" s="253"/>
      <c r="AJ903" s="253"/>
      <c r="AK903" s="253"/>
      <c r="AL903" s="253"/>
      <c r="AM903" s="253"/>
      <c r="AN903" s="253"/>
      <c r="AO903" s="253"/>
      <c r="AP903" s="253"/>
      <c r="AQ903" s="253"/>
      <c r="AR903" s="253"/>
      <c r="AS903" s="253"/>
      <c r="AT903" s="253"/>
      <c r="AU903" s="253"/>
      <c r="AV903" s="253"/>
      <c r="AW903" s="253"/>
      <c r="AX903" s="253"/>
      <c r="AY903" s="253"/>
      <c r="AZ903" s="253"/>
      <c r="BA903" s="253"/>
      <c r="BB903" s="253"/>
      <c r="BC903" s="253"/>
      <c r="BD903" s="253"/>
      <c r="BE903" s="253"/>
      <c r="BF903" s="253"/>
      <c r="BG903" s="253"/>
      <c r="BH903" s="253"/>
      <c r="BI903" s="253"/>
      <c r="BJ903" s="253"/>
      <c r="BK903" s="253"/>
      <c r="BL903" s="253"/>
      <c r="BM903" s="253"/>
      <c r="BN903" s="253"/>
      <c r="BO903" s="253"/>
      <c r="BP903" s="253"/>
      <c r="BQ903" s="253"/>
      <c r="BR903" s="253"/>
      <c r="BS903" s="253"/>
      <c r="BT903" s="253"/>
      <c r="BU903" s="253"/>
      <c r="BV903" s="253"/>
      <c r="BW903" s="253"/>
      <c r="BX903" s="253"/>
      <c r="BY903" s="253"/>
      <c r="BZ903" s="253"/>
      <c r="CA903" s="253"/>
      <c r="CB903" s="253"/>
      <c r="CC903" s="253"/>
      <c r="CD903" s="253"/>
      <c r="CE903" s="253"/>
      <c r="CF903" s="253"/>
      <c r="CG903" s="253"/>
      <c r="CH903" s="253"/>
      <c r="CI903" s="253"/>
      <c r="CJ903" s="253"/>
      <c r="CK903" s="253"/>
      <c r="CL903" s="253"/>
      <c r="CM903" s="253"/>
      <c r="CN903" s="253"/>
      <c r="CO903" s="253"/>
      <c r="CP903" s="253"/>
      <c r="CQ903" s="253"/>
      <c r="CR903" s="253"/>
      <c r="CS903" s="253"/>
      <c r="CT903" s="253"/>
      <c r="CU903" s="253"/>
      <c r="CV903" s="253"/>
      <c r="CW903" s="253"/>
      <c r="CX903" s="253"/>
      <c r="CY903" s="253"/>
      <c r="CZ903" s="253"/>
      <c r="DA903" s="253"/>
      <c r="DB903" s="253"/>
      <c r="DC903" s="253"/>
      <c r="DD903" s="253"/>
      <c r="DE903" s="253"/>
      <c r="DF903" s="253"/>
      <c r="DG903" s="253"/>
      <c r="DH903" s="253"/>
      <c r="DI903" s="253"/>
      <c r="DJ903" s="253"/>
      <c r="DK903" s="253"/>
      <c r="DL903" s="253"/>
      <c r="DM903" s="253"/>
      <c r="DN903" s="253"/>
      <c r="DO903" s="253"/>
      <c r="DP903" s="253"/>
      <c r="DQ903" s="253"/>
      <c r="DR903" s="253"/>
      <c r="DS903" s="253"/>
      <c r="DT903" s="253"/>
      <c r="DU903" s="253"/>
      <c r="DV903" s="253"/>
      <c r="DW903" s="253"/>
      <c r="DX903" s="253"/>
      <c r="DY903" s="253"/>
      <c r="DZ903" s="253"/>
      <c r="EA903" s="253"/>
      <c r="EB903" s="253"/>
      <c r="EC903" s="253"/>
      <c r="ED903" s="253"/>
      <c r="EE903" s="253"/>
      <c r="EF903" s="253"/>
      <c r="EG903" s="253"/>
      <c r="EH903" s="253"/>
      <c r="EI903" s="253"/>
      <c r="EJ903" s="253"/>
      <c r="EK903" s="253"/>
      <c r="EL903" s="253"/>
      <c r="EM903" s="253"/>
      <c r="EN903" s="253"/>
      <c r="EO903" s="253"/>
      <c r="EP903" s="253"/>
      <c r="EQ903" s="253"/>
      <c r="ER903" s="253"/>
      <c r="ES903" s="253"/>
      <c r="ET903" s="253"/>
      <c r="EU903" s="253"/>
      <c r="EV903" s="253"/>
      <c r="EW903" s="253"/>
      <c r="EX903" s="253"/>
      <c r="EY903" s="253"/>
      <c r="EZ903" s="253"/>
      <c r="FA903" s="253"/>
      <c r="FB903" s="253"/>
      <c r="FC903" s="253"/>
      <c r="FD903" s="253"/>
      <c r="FE903" s="253"/>
      <c r="FF903" s="253"/>
      <c r="FG903" s="253"/>
      <c r="FH903" s="253"/>
      <c r="FI903" s="253"/>
      <c r="FJ903" s="253"/>
      <c r="FK903" s="253"/>
      <c r="FL903" s="253"/>
      <c r="FM903" s="253"/>
      <c r="FN903" s="253"/>
      <c r="FO903" s="253"/>
      <c r="FP903" s="253"/>
      <c r="FQ903" s="253"/>
      <c r="FR903" s="253"/>
      <c r="FS903" s="253"/>
      <c r="FT903" s="253"/>
      <c r="FU903" s="253"/>
      <c r="FV903" s="253"/>
      <c r="FW903" s="253"/>
      <c r="FX903" s="253"/>
      <c r="FY903" s="253"/>
      <c r="FZ903" s="253"/>
      <c r="GA903" s="253"/>
      <c r="GB903" s="253"/>
      <c r="GC903" s="253"/>
      <c r="GD903" s="253"/>
      <c r="GE903" s="253"/>
      <c r="GF903" s="253"/>
      <c r="GG903" s="253"/>
      <c r="GH903" s="253"/>
      <c r="GI903" s="253"/>
      <c r="GJ903" s="253"/>
      <c r="GK903" s="253"/>
      <c r="GL903" s="253"/>
      <c r="GM903" s="253"/>
      <c r="GN903" s="253"/>
      <c r="GO903" s="253"/>
      <c r="GP903" s="253"/>
      <c r="GQ903" s="253"/>
      <c r="GR903" s="253"/>
      <c r="GS903" s="253"/>
      <c r="GT903" s="253"/>
      <c r="GU903" s="253"/>
      <c r="GV903" s="253"/>
      <c r="GW903" s="253"/>
      <c r="GX903" s="253"/>
      <c r="GY903" s="253"/>
      <c r="GZ903" s="253"/>
      <c r="HA903" s="253"/>
      <c r="HB903" s="253"/>
      <c r="HC903" s="253"/>
      <c r="HD903" s="253"/>
      <c r="HE903" s="253"/>
      <c r="HF903" s="253"/>
      <c r="HG903" s="253"/>
      <c r="HH903" s="253"/>
      <c r="HI903" s="253"/>
      <c r="HJ903" s="253"/>
      <c r="HK903" s="253"/>
      <c r="HL903" s="253"/>
      <c r="HM903" s="253"/>
      <c r="HN903" s="253"/>
      <c r="HO903" s="253"/>
      <c r="HP903" s="253"/>
      <c r="HQ903" s="253"/>
      <c r="HR903" s="253"/>
      <c r="HS903" s="253"/>
      <c r="HT903" s="253"/>
      <c r="HU903" s="253"/>
      <c r="HV903" s="253"/>
      <c r="HW903" s="253"/>
      <c r="HX903" s="253"/>
      <c r="HY903" s="253"/>
      <c r="HZ903" s="253"/>
      <c r="IA903" s="253"/>
      <c r="IB903" s="253"/>
      <c r="IC903" s="253"/>
      <c r="ID903" s="253"/>
      <c r="IE903" s="253"/>
      <c r="IF903" s="253"/>
      <c r="IG903" s="253"/>
      <c r="IH903" s="253"/>
      <c r="II903" s="253"/>
      <c r="IJ903" s="253"/>
      <c r="IK903" s="253"/>
      <c r="IL903" s="253"/>
      <c r="IM903" s="253"/>
      <c r="IN903" s="253"/>
      <c r="IO903" s="253"/>
      <c r="IP903" s="253"/>
      <c r="IQ903" s="253"/>
      <c r="IR903" s="253"/>
      <c r="IS903" s="253"/>
      <c r="IT903" s="253"/>
      <c r="IU903" s="253"/>
      <c r="IV903" s="253"/>
      <c r="IW903" s="253"/>
      <c r="IX903" s="253"/>
      <c r="IY903" s="253"/>
      <c r="IZ903" s="253"/>
      <c r="JA903" s="253"/>
      <c r="JB903" s="253"/>
      <c r="JC903" s="253"/>
      <c r="JD903" s="253"/>
      <c r="JE903" s="253"/>
      <c r="JF903" s="253"/>
      <c r="JG903" s="253"/>
      <c r="JH903" s="253"/>
      <c r="JI903" s="253"/>
      <c r="JJ903" s="253"/>
      <c r="JK903" s="253"/>
      <c r="JL903" s="253"/>
      <c r="JM903" s="253"/>
      <c r="JN903" s="253"/>
      <c r="JO903" s="253"/>
      <c r="JP903" s="253"/>
      <c r="JQ903" s="253"/>
      <c r="JR903" s="253"/>
      <c r="JS903" s="253"/>
      <c r="JT903" s="253"/>
      <c r="JU903" s="253"/>
    </row>
    <row r="904" spans="1:281" s="252" customFormat="1" ht="15" customHeight="1" x14ac:dyDescent="0.25">
      <c r="A904" s="253"/>
      <c r="B904" s="253"/>
      <c r="C904" s="253"/>
      <c r="D904" s="253"/>
      <c r="E904" s="253"/>
      <c r="F904" s="253"/>
      <c r="G904" s="253"/>
      <c r="H904" s="253"/>
      <c r="I904" s="253"/>
      <c r="J904" s="253"/>
      <c r="K904" s="253"/>
      <c r="L904" s="253"/>
      <c r="M904" s="253"/>
      <c r="N904" s="253"/>
      <c r="O904" s="253"/>
      <c r="P904" s="253"/>
      <c r="Q904" s="253"/>
      <c r="R904" s="253"/>
      <c r="S904" s="253"/>
      <c r="T904" s="253"/>
      <c r="U904" s="253" t="s">
        <v>1056</v>
      </c>
      <c r="V904" s="253"/>
      <c r="W904" s="253"/>
      <c r="X904" s="253"/>
      <c r="Y904" s="253"/>
      <c r="Z904" s="253"/>
      <c r="AA904" s="253"/>
      <c r="AB904" s="253"/>
      <c r="AC904" s="253" t="s">
        <v>323</v>
      </c>
      <c r="AD904" s="253"/>
      <c r="AE904" s="253"/>
      <c r="AF904" s="253"/>
      <c r="AG904" s="253"/>
      <c r="AH904" s="253"/>
      <c r="AI904" s="253"/>
      <c r="AJ904" s="253"/>
      <c r="AK904" s="253"/>
      <c r="AL904" s="253"/>
      <c r="AM904" s="253"/>
      <c r="AN904" s="253"/>
      <c r="AO904" s="253"/>
      <c r="AP904" s="253"/>
      <c r="AQ904" s="253"/>
      <c r="AR904" s="253"/>
      <c r="AS904" s="253"/>
      <c r="AT904" s="253"/>
      <c r="AU904" s="253"/>
      <c r="AV904" s="253"/>
      <c r="AW904" s="253"/>
      <c r="AX904" s="253"/>
      <c r="AY904" s="253"/>
      <c r="AZ904" s="253"/>
      <c r="BA904" s="253"/>
      <c r="BB904" s="253"/>
      <c r="BC904" s="253"/>
      <c r="BD904" s="253"/>
      <c r="BE904" s="253"/>
      <c r="BF904" s="253"/>
      <c r="BG904" s="253"/>
      <c r="BH904" s="253"/>
      <c r="BI904" s="253"/>
      <c r="BJ904" s="253"/>
      <c r="BK904" s="253"/>
      <c r="BL904" s="253"/>
      <c r="BM904" s="253"/>
      <c r="BN904" s="253"/>
      <c r="BO904" s="253"/>
      <c r="BP904" s="253"/>
      <c r="BQ904" s="253"/>
      <c r="BR904" s="253"/>
      <c r="BS904" s="253"/>
      <c r="BT904" s="253"/>
      <c r="BU904" s="253"/>
      <c r="BV904" s="253"/>
      <c r="BW904" s="253"/>
      <c r="BX904" s="253"/>
      <c r="BY904" s="253"/>
      <c r="BZ904" s="253"/>
      <c r="CA904" s="253"/>
      <c r="CB904" s="253"/>
      <c r="CC904" s="253"/>
      <c r="CD904" s="253"/>
      <c r="CE904" s="253"/>
      <c r="CF904" s="253"/>
      <c r="CG904" s="253"/>
      <c r="CH904" s="253"/>
      <c r="CI904" s="253"/>
      <c r="CJ904" s="253"/>
      <c r="CK904" s="253"/>
      <c r="CL904" s="253"/>
      <c r="CM904" s="253"/>
      <c r="CN904" s="253"/>
      <c r="CO904" s="253"/>
      <c r="CP904" s="253"/>
      <c r="CQ904" s="253"/>
      <c r="CR904" s="253"/>
      <c r="CS904" s="253"/>
      <c r="CT904" s="253"/>
      <c r="CU904" s="253"/>
      <c r="CV904" s="253"/>
      <c r="CW904" s="253"/>
      <c r="CX904" s="253"/>
      <c r="CY904" s="253"/>
      <c r="CZ904" s="253"/>
      <c r="DA904" s="253"/>
      <c r="DB904" s="253"/>
      <c r="DC904" s="253"/>
      <c r="DD904" s="253"/>
      <c r="DE904" s="253"/>
      <c r="DF904" s="253"/>
      <c r="DG904" s="253"/>
      <c r="DH904" s="253"/>
      <c r="DI904" s="253"/>
      <c r="DJ904" s="253"/>
      <c r="DK904" s="253"/>
      <c r="DL904" s="253"/>
      <c r="DM904" s="253"/>
      <c r="DN904" s="253"/>
      <c r="DO904" s="253"/>
      <c r="DP904" s="253"/>
      <c r="DQ904" s="253"/>
      <c r="DR904" s="253"/>
      <c r="DS904" s="253"/>
      <c r="DT904" s="253"/>
      <c r="DU904" s="253"/>
      <c r="DV904" s="253"/>
      <c r="DW904" s="253"/>
      <c r="DX904" s="253"/>
      <c r="DY904" s="253"/>
      <c r="DZ904" s="253"/>
      <c r="EA904" s="253"/>
      <c r="EB904" s="253"/>
      <c r="EC904" s="253"/>
      <c r="ED904" s="253"/>
      <c r="EE904" s="253"/>
      <c r="EF904" s="253"/>
      <c r="EG904" s="253"/>
      <c r="EH904" s="253"/>
      <c r="EI904" s="253"/>
      <c r="EJ904" s="253"/>
      <c r="EK904" s="253"/>
      <c r="EL904" s="253"/>
      <c r="EM904" s="253"/>
      <c r="EN904" s="253"/>
      <c r="EO904" s="253"/>
      <c r="EP904" s="253"/>
      <c r="EQ904" s="253"/>
      <c r="ER904" s="253"/>
      <c r="ES904" s="253"/>
      <c r="ET904" s="253"/>
      <c r="EU904" s="253"/>
      <c r="EV904" s="253"/>
      <c r="EW904" s="253"/>
      <c r="EX904" s="253"/>
      <c r="EY904" s="253"/>
      <c r="EZ904" s="253"/>
      <c r="FA904" s="253"/>
      <c r="FB904" s="253"/>
      <c r="FC904" s="253"/>
      <c r="FD904" s="253"/>
      <c r="FE904" s="253"/>
      <c r="FF904" s="253"/>
      <c r="FG904" s="253"/>
      <c r="FH904" s="253"/>
      <c r="FI904" s="253"/>
      <c r="FJ904" s="253"/>
      <c r="FK904" s="253"/>
      <c r="FL904" s="253"/>
      <c r="FM904" s="253"/>
      <c r="FN904" s="253"/>
      <c r="FO904" s="253"/>
      <c r="FP904" s="253"/>
      <c r="FQ904" s="253"/>
      <c r="FR904" s="253"/>
      <c r="FS904" s="253"/>
      <c r="FT904" s="253"/>
      <c r="FU904" s="253"/>
      <c r="FV904" s="253"/>
      <c r="FW904" s="253"/>
      <c r="FX904" s="253"/>
      <c r="FY904" s="253"/>
      <c r="FZ904" s="253"/>
      <c r="GA904" s="253"/>
      <c r="GB904" s="253"/>
      <c r="GC904" s="253"/>
      <c r="GD904" s="253"/>
      <c r="GE904" s="253"/>
      <c r="GF904" s="253"/>
      <c r="GG904" s="253"/>
      <c r="GH904" s="253"/>
      <c r="GI904" s="253"/>
      <c r="GJ904" s="253"/>
      <c r="GK904" s="253"/>
      <c r="GL904" s="253"/>
      <c r="GM904" s="253"/>
      <c r="GN904" s="253"/>
      <c r="GO904" s="253"/>
      <c r="GP904" s="253"/>
      <c r="GQ904" s="253"/>
      <c r="GR904" s="253"/>
      <c r="GS904" s="253"/>
      <c r="GT904" s="253"/>
      <c r="GU904" s="253"/>
      <c r="GV904" s="253"/>
      <c r="GW904" s="253"/>
      <c r="GX904" s="253"/>
      <c r="GY904" s="253"/>
      <c r="GZ904" s="253"/>
      <c r="HA904" s="253"/>
      <c r="HB904" s="253"/>
      <c r="HC904" s="253"/>
      <c r="HD904" s="253"/>
      <c r="HE904" s="253"/>
      <c r="HF904" s="253"/>
      <c r="HG904" s="253"/>
      <c r="HH904" s="253"/>
      <c r="HI904" s="253"/>
      <c r="HJ904" s="253"/>
      <c r="HK904" s="253"/>
      <c r="HL904" s="253"/>
      <c r="HM904" s="253"/>
      <c r="HN904" s="253"/>
      <c r="HO904" s="253"/>
      <c r="HP904" s="253"/>
      <c r="HQ904" s="253"/>
      <c r="HR904" s="253"/>
      <c r="HS904" s="253"/>
      <c r="HT904" s="253"/>
      <c r="HU904" s="253"/>
      <c r="HV904" s="253"/>
      <c r="HW904" s="253"/>
      <c r="HX904" s="253"/>
      <c r="HY904" s="253"/>
      <c r="HZ904" s="253"/>
      <c r="IA904" s="253"/>
      <c r="IB904" s="253"/>
      <c r="IC904" s="253"/>
      <c r="ID904" s="253"/>
      <c r="IE904" s="253"/>
      <c r="IF904" s="253"/>
      <c r="IG904" s="253"/>
      <c r="IH904" s="253"/>
      <c r="II904" s="253"/>
      <c r="IJ904" s="253"/>
      <c r="IK904" s="253"/>
      <c r="IL904" s="253"/>
      <c r="IM904" s="253"/>
      <c r="IN904" s="253"/>
      <c r="IO904" s="253"/>
      <c r="IP904" s="253"/>
      <c r="IQ904" s="253"/>
      <c r="IR904" s="253"/>
      <c r="IS904" s="253"/>
      <c r="IT904" s="253"/>
      <c r="IU904" s="253"/>
      <c r="IV904" s="253"/>
      <c r="IW904" s="253"/>
      <c r="IX904" s="253"/>
      <c r="IY904" s="253"/>
      <c r="IZ904" s="253"/>
      <c r="JA904" s="253"/>
      <c r="JB904" s="253"/>
      <c r="JC904" s="253"/>
      <c r="JD904" s="253"/>
      <c r="JE904" s="253"/>
      <c r="JF904" s="253"/>
      <c r="JG904" s="253"/>
      <c r="JH904" s="253"/>
      <c r="JI904" s="253"/>
      <c r="JJ904" s="253"/>
      <c r="JK904" s="253"/>
      <c r="JL904" s="253"/>
      <c r="JM904" s="253"/>
      <c r="JN904" s="253"/>
      <c r="JO904" s="253"/>
      <c r="JP904" s="253"/>
      <c r="JQ904" s="253"/>
      <c r="JR904" s="253"/>
      <c r="JS904" s="253"/>
      <c r="JT904" s="253"/>
      <c r="JU904" s="253"/>
    </row>
    <row r="905" spans="1:281" s="252" customFormat="1" ht="15" customHeight="1" x14ac:dyDescent="0.25">
      <c r="A905" s="253"/>
      <c r="B905" s="253"/>
      <c r="C905" s="253"/>
      <c r="D905" s="253"/>
      <c r="E905" s="253"/>
      <c r="F905" s="253"/>
      <c r="G905" s="253"/>
      <c r="H905" s="253"/>
      <c r="I905" s="253"/>
      <c r="J905" s="253"/>
      <c r="K905" s="253"/>
      <c r="L905" s="253"/>
      <c r="M905" s="253"/>
      <c r="N905" s="253"/>
      <c r="O905" s="253"/>
      <c r="P905" s="253"/>
      <c r="Q905" s="253"/>
      <c r="R905" s="253"/>
      <c r="S905" s="253"/>
      <c r="T905" s="253"/>
      <c r="U905" s="253" t="s">
        <v>1057</v>
      </c>
      <c r="V905" s="253"/>
      <c r="W905" s="253"/>
      <c r="X905" s="253"/>
      <c r="Y905" s="253"/>
      <c r="Z905" s="253"/>
      <c r="AA905" s="253"/>
      <c r="AB905" s="253"/>
      <c r="AC905" s="253" t="s">
        <v>320</v>
      </c>
      <c r="AD905" s="253"/>
      <c r="AE905" s="253"/>
      <c r="AF905" s="253"/>
      <c r="AG905" s="253"/>
      <c r="AH905" s="253"/>
      <c r="AI905" s="253"/>
      <c r="AJ905" s="253"/>
      <c r="AK905" s="253"/>
      <c r="AL905" s="253"/>
      <c r="AM905" s="253"/>
      <c r="AN905" s="253"/>
      <c r="AO905" s="253"/>
      <c r="AP905" s="253"/>
      <c r="AQ905" s="253"/>
      <c r="AR905" s="253"/>
      <c r="AS905" s="253"/>
      <c r="AT905" s="253"/>
      <c r="AU905" s="253"/>
      <c r="AV905" s="253"/>
      <c r="AW905" s="253"/>
      <c r="AX905" s="253"/>
      <c r="AY905" s="253"/>
      <c r="AZ905" s="253"/>
      <c r="BA905" s="253"/>
      <c r="BB905" s="253"/>
      <c r="BC905" s="253"/>
      <c r="BD905" s="253"/>
      <c r="BE905" s="253"/>
      <c r="BF905" s="253"/>
      <c r="BG905" s="253"/>
      <c r="BH905" s="253"/>
      <c r="BI905" s="253"/>
      <c r="BJ905" s="253"/>
      <c r="BK905" s="253"/>
      <c r="BL905" s="253"/>
      <c r="BM905" s="253"/>
      <c r="BN905" s="253"/>
      <c r="BO905" s="253"/>
      <c r="BP905" s="253"/>
      <c r="BQ905" s="253"/>
      <c r="BR905" s="253"/>
      <c r="BS905" s="253"/>
      <c r="BT905" s="253"/>
      <c r="BU905" s="253"/>
      <c r="BV905" s="253"/>
      <c r="BW905" s="253"/>
      <c r="BX905" s="253"/>
      <c r="BY905" s="253"/>
      <c r="BZ905" s="253"/>
      <c r="CA905" s="253"/>
      <c r="CB905" s="253"/>
      <c r="CC905" s="253"/>
      <c r="CD905" s="253"/>
      <c r="CE905" s="253"/>
      <c r="CF905" s="253"/>
      <c r="CG905" s="253"/>
      <c r="CH905" s="253"/>
      <c r="CI905" s="253"/>
      <c r="CJ905" s="253"/>
      <c r="CK905" s="253"/>
      <c r="CL905" s="253"/>
      <c r="CM905" s="253"/>
      <c r="CN905" s="253"/>
      <c r="CO905" s="253"/>
      <c r="CP905" s="253"/>
      <c r="CQ905" s="253"/>
      <c r="CR905" s="253"/>
      <c r="CS905" s="253"/>
      <c r="CT905" s="253"/>
      <c r="CU905" s="253"/>
      <c r="CV905" s="253"/>
      <c r="CW905" s="253"/>
      <c r="CX905" s="253"/>
      <c r="CY905" s="253"/>
      <c r="CZ905" s="253"/>
      <c r="DA905" s="253"/>
      <c r="DB905" s="253"/>
      <c r="DC905" s="253"/>
      <c r="DD905" s="253"/>
      <c r="DE905" s="253"/>
      <c r="DF905" s="253"/>
      <c r="DG905" s="253"/>
      <c r="DH905" s="253"/>
      <c r="DI905" s="253"/>
      <c r="DJ905" s="253"/>
      <c r="DK905" s="253"/>
      <c r="DL905" s="253"/>
      <c r="DM905" s="253"/>
      <c r="DN905" s="253"/>
      <c r="DO905" s="253"/>
      <c r="DP905" s="253"/>
      <c r="DQ905" s="253"/>
      <c r="DR905" s="253"/>
      <c r="DS905" s="253"/>
      <c r="DT905" s="253"/>
      <c r="DU905" s="253"/>
      <c r="DV905" s="253"/>
      <c r="DW905" s="253"/>
      <c r="DX905" s="253"/>
      <c r="DY905" s="253"/>
      <c r="DZ905" s="253"/>
      <c r="EA905" s="253"/>
      <c r="EB905" s="253"/>
      <c r="EC905" s="253"/>
      <c r="ED905" s="253"/>
      <c r="EE905" s="253"/>
      <c r="EF905" s="253"/>
      <c r="EG905" s="253"/>
      <c r="EH905" s="253"/>
      <c r="EI905" s="253"/>
      <c r="EJ905" s="253"/>
      <c r="EK905" s="253"/>
      <c r="EL905" s="253"/>
      <c r="EM905" s="253"/>
      <c r="EN905" s="253"/>
      <c r="EO905" s="253"/>
      <c r="EP905" s="253"/>
      <c r="EQ905" s="253"/>
      <c r="ER905" s="253"/>
      <c r="ES905" s="253"/>
      <c r="ET905" s="253"/>
      <c r="EU905" s="253"/>
      <c r="EV905" s="253"/>
      <c r="EW905" s="253"/>
      <c r="EX905" s="253"/>
      <c r="EY905" s="253"/>
      <c r="EZ905" s="253"/>
      <c r="FA905" s="253"/>
      <c r="FB905" s="253"/>
      <c r="FC905" s="253"/>
      <c r="FD905" s="253"/>
      <c r="FE905" s="253"/>
      <c r="FF905" s="253"/>
      <c r="FG905" s="253"/>
      <c r="FH905" s="253"/>
      <c r="FI905" s="253"/>
      <c r="FJ905" s="253"/>
      <c r="FK905" s="253"/>
      <c r="FL905" s="253"/>
      <c r="FM905" s="253"/>
      <c r="FN905" s="253"/>
      <c r="FO905" s="253"/>
      <c r="FP905" s="253"/>
      <c r="FQ905" s="253"/>
      <c r="FR905" s="253"/>
      <c r="FS905" s="253"/>
      <c r="FT905" s="253"/>
      <c r="FU905" s="253"/>
      <c r="FV905" s="253"/>
      <c r="FW905" s="253"/>
      <c r="FX905" s="253"/>
      <c r="FY905" s="253"/>
      <c r="FZ905" s="253"/>
      <c r="GA905" s="253"/>
      <c r="GB905" s="253"/>
      <c r="GC905" s="253"/>
      <c r="GD905" s="253"/>
      <c r="GE905" s="253"/>
      <c r="GF905" s="253"/>
      <c r="GG905" s="253"/>
      <c r="GH905" s="253"/>
      <c r="GI905" s="253"/>
      <c r="GJ905" s="253"/>
      <c r="GK905" s="253"/>
      <c r="GL905" s="253"/>
      <c r="GM905" s="253"/>
      <c r="GN905" s="253"/>
      <c r="GO905" s="253"/>
      <c r="GP905" s="253"/>
      <c r="GQ905" s="253"/>
      <c r="GR905" s="253"/>
      <c r="GS905" s="253"/>
      <c r="GT905" s="253"/>
      <c r="GU905" s="253"/>
      <c r="GV905" s="253"/>
      <c r="GW905" s="253"/>
      <c r="GX905" s="253"/>
      <c r="GY905" s="253"/>
      <c r="GZ905" s="253"/>
      <c r="HA905" s="253"/>
      <c r="HB905" s="253"/>
      <c r="HC905" s="253"/>
      <c r="HD905" s="253"/>
      <c r="HE905" s="253"/>
      <c r="HF905" s="253"/>
      <c r="HG905" s="253"/>
      <c r="HH905" s="253"/>
      <c r="HI905" s="253"/>
      <c r="HJ905" s="253"/>
      <c r="HK905" s="253"/>
      <c r="HL905" s="253"/>
      <c r="HM905" s="253"/>
      <c r="HN905" s="253"/>
      <c r="HO905" s="253"/>
      <c r="HP905" s="253"/>
      <c r="HQ905" s="253"/>
      <c r="HR905" s="253"/>
      <c r="HS905" s="253"/>
      <c r="HT905" s="253"/>
      <c r="HU905" s="253"/>
      <c r="HV905" s="253"/>
      <c r="HW905" s="253"/>
      <c r="HX905" s="253"/>
      <c r="HY905" s="253"/>
      <c r="HZ905" s="253"/>
      <c r="IA905" s="253"/>
      <c r="IB905" s="253"/>
      <c r="IC905" s="253"/>
      <c r="ID905" s="253"/>
      <c r="IE905" s="253"/>
      <c r="IF905" s="253"/>
      <c r="IG905" s="253"/>
      <c r="IH905" s="253"/>
      <c r="II905" s="253"/>
      <c r="IJ905" s="253"/>
      <c r="IK905" s="253"/>
      <c r="IL905" s="253"/>
      <c r="IM905" s="253"/>
      <c r="IN905" s="253"/>
      <c r="IO905" s="253"/>
      <c r="IP905" s="253"/>
      <c r="IQ905" s="253"/>
      <c r="IR905" s="253"/>
      <c r="IS905" s="253"/>
      <c r="IT905" s="253"/>
      <c r="IU905" s="253"/>
      <c r="IV905" s="253"/>
      <c r="IW905" s="253"/>
      <c r="IX905" s="253"/>
      <c r="IY905" s="253"/>
      <c r="IZ905" s="253"/>
      <c r="JA905" s="253"/>
      <c r="JB905" s="253"/>
      <c r="JC905" s="253"/>
      <c r="JD905" s="253"/>
      <c r="JE905" s="253"/>
      <c r="JF905" s="253"/>
      <c r="JG905" s="253"/>
      <c r="JH905" s="253"/>
      <c r="JI905" s="253"/>
      <c r="JJ905" s="253"/>
      <c r="JK905" s="253"/>
      <c r="JL905" s="253"/>
      <c r="JM905" s="253"/>
      <c r="JN905" s="253"/>
      <c r="JO905" s="253"/>
      <c r="JP905" s="253"/>
      <c r="JQ905" s="253"/>
      <c r="JR905" s="253"/>
      <c r="JS905" s="253"/>
      <c r="JT905" s="253"/>
      <c r="JU905" s="253"/>
    </row>
    <row r="906" spans="1:281" s="252" customFormat="1" ht="15" customHeight="1" x14ac:dyDescent="0.25">
      <c r="A906" s="253"/>
      <c r="B906" s="253"/>
      <c r="C906" s="253"/>
      <c r="D906" s="253"/>
      <c r="E906" s="253"/>
      <c r="F906" s="253"/>
      <c r="G906" s="253"/>
      <c r="H906" s="253"/>
      <c r="I906" s="253"/>
      <c r="J906" s="253"/>
      <c r="K906" s="253"/>
      <c r="L906" s="253"/>
      <c r="M906" s="253"/>
      <c r="N906" s="253"/>
      <c r="O906" s="253"/>
      <c r="P906" s="253"/>
      <c r="Q906" s="253"/>
      <c r="R906" s="253"/>
      <c r="S906" s="253"/>
      <c r="T906" s="253"/>
      <c r="U906" s="253" t="s">
        <v>1058</v>
      </c>
      <c r="V906" s="253"/>
      <c r="W906" s="253"/>
      <c r="X906" s="253"/>
      <c r="Y906" s="253"/>
      <c r="Z906" s="253"/>
      <c r="AA906" s="253"/>
      <c r="AB906" s="253"/>
      <c r="AC906" s="253" t="s">
        <v>393</v>
      </c>
      <c r="AD906" s="253"/>
      <c r="AE906" s="253"/>
      <c r="AF906" s="253"/>
      <c r="AG906" s="253"/>
      <c r="AH906" s="253"/>
      <c r="AI906" s="253"/>
      <c r="AJ906" s="253"/>
      <c r="AK906" s="253"/>
      <c r="AL906" s="253"/>
      <c r="AM906" s="253"/>
      <c r="AN906" s="253"/>
      <c r="AO906" s="253"/>
      <c r="AP906" s="253"/>
      <c r="AQ906" s="253"/>
      <c r="AR906" s="253"/>
      <c r="AS906" s="253"/>
      <c r="AT906" s="253"/>
      <c r="AU906" s="253"/>
      <c r="AV906" s="253"/>
      <c r="AW906" s="253"/>
      <c r="AX906" s="253"/>
      <c r="AY906" s="253"/>
      <c r="AZ906" s="253"/>
      <c r="BA906" s="253"/>
      <c r="BB906" s="253"/>
      <c r="BC906" s="253"/>
      <c r="BD906" s="253"/>
      <c r="BE906" s="253"/>
      <c r="BF906" s="253"/>
      <c r="BG906" s="253"/>
      <c r="BH906" s="253"/>
      <c r="BI906" s="253"/>
      <c r="BJ906" s="253"/>
      <c r="BK906" s="253"/>
      <c r="BL906" s="253"/>
      <c r="BM906" s="253"/>
      <c r="BN906" s="253"/>
      <c r="BO906" s="253"/>
      <c r="BP906" s="253"/>
      <c r="BQ906" s="253"/>
      <c r="BR906" s="253"/>
      <c r="BS906" s="253"/>
      <c r="BT906" s="253"/>
      <c r="BU906" s="253"/>
      <c r="BV906" s="253"/>
      <c r="BW906" s="253"/>
      <c r="BX906" s="253"/>
      <c r="BY906" s="253"/>
      <c r="BZ906" s="253"/>
      <c r="CA906" s="253"/>
      <c r="CB906" s="253"/>
      <c r="CC906" s="253"/>
      <c r="CD906" s="253"/>
      <c r="CE906" s="253"/>
      <c r="CF906" s="253"/>
      <c r="CG906" s="253"/>
      <c r="CH906" s="253"/>
      <c r="CI906" s="253"/>
      <c r="CJ906" s="253"/>
      <c r="CK906" s="253"/>
      <c r="CL906" s="253"/>
      <c r="CM906" s="253"/>
      <c r="CN906" s="253"/>
      <c r="CO906" s="253"/>
      <c r="CP906" s="253"/>
      <c r="CQ906" s="253"/>
      <c r="CR906" s="253"/>
      <c r="CS906" s="253"/>
      <c r="CT906" s="253"/>
      <c r="CU906" s="253"/>
      <c r="CV906" s="253"/>
      <c r="CW906" s="253"/>
      <c r="CX906" s="253"/>
      <c r="CY906" s="253"/>
      <c r="CZ906" s="253"/>
      <c r="DA906" s="253"/>
      <c r="DB906" s="253"/>
      <c r="DC906" s="253"/>
      <c r="DD906" s="253"/>
      <c r="DE906" s="253"/>
      <c r="DF906" s="253"/>
      <c r="DG906" s="253"/>
      <c r="DH906" s="253"/>
      <c r="DI906" s="253"/>
      <c r="DJ906" s="253"/>
      <c r="DK906" s="253"/>
      <c r="DL906" s="253"/>
      <c r="DM906" s="253"/>
      <c r="DN906" s="253"/>
      <c r="DO906" s="253"/>
      <c r="DP906" s="253"/>
      <c r="DQ906" s="253"/>
      <c r="DR906" s="253"/>
      <c r="DS906" s="253"/>
      <c r="DT906" s="253"/>
      <c r="DU906" s="253"/>
      <c r="DV906" s="253"/>
      <c r="DW906" s="253"/>
      <c r="DX906" s="253"/>
      <c r="DY906" s="253"/>
      <c r="DZ906" s="253"/>
      <c r="EA906" s="253"/>
      <c r="EB906" s="253"/>
      <c r="EC906" s="253"/>
      <c r="ED906" s="253"/>
      <c r="EE906" s="253"/>
      <c r="EF906" s="253"/>
      <c r="EG906" s="253"/>
      <c r="EH906" s="253"/>
      <c r="EI906" s="253"/>
      <c r="EJ906" s="253"/>
      <c r="EK906" s="253"/>
      <c r="EL906" s="253"/>
      <c r="EM906" s="253"/>
      <c r="EN906" s="253"/>
      <c r="EO906" s="253"/>
      <c r="EP906" s="253"/>
      <c r="EQ906" s="253"/>
      <c r="ER906" s="253"/>
      <c r="ES906" s="253"/>
      <c r="ET906" s="253"/>
      <c r="EU906" s="253"/>
      <c r="EV906" s="253"/>
      <c r="EW906" s="253"/>
      <c r="EX906" s="253"/>
      <c r="EY906" s="253"/>
      <c r="EZ906" s="253"/>
      <c r="FA906" s="253"/>
      <c r="FB906" s="253"/>
      <c r="FC906" s="253"/>
      <c r="FD906" s="253"/>
      <c r="FE906" s="253"/>
      <c r="FF906" s="253"/>
      <c r="FG906" s="253"/>
      <c r="FH906" s="253"/>
      <c r="FI906" s="253"/>
      <c r="FJ906" s="253"/>
      <c r="FK906" s="253"/>
      <c r="FL906" s="253"/>
      <c r="FM906" s="253"/>
      <c r="FN906" s="253"/>
      <c r="FO906" s="253"/>
      <c r="FP906" s="253"/>
      <c r="FQ906" s="253"/>
      <c r="FR906" s="253"/>
      <c r="FS906" s="253"/>
      <c r="FT906" s="253"/>
      <c r="FU906" s="253"/>
      <c r="FV906" s="253"/>
      <c r="FW906" s="253"/>
      <c r="FX906" s="253"/>
      <c r="FY906" s="253"/>
      <c r="FZ906" s="253"/>
      <c r="GA906" s="253"/>
      <c r="GB906" s="253"/>
      <c r="GC906" s="253"/>
      <c r="GD906" s="253"/>
      <c r="GE906" s="253"/>
      <c r="GF906" s="253"/>
      <c r="GG906" s="253"/>
      <c r="GH906" s="253"/>
      <c r="GI906" s="253"/>
      <c r="GJ906" s="253"/>
      <c r="GK906" s="253"/>
      <c r="GL906" s="253"/>
      <c r="GM906" s="253"/>
      <c r="GN906" s="253"/>
      <c r="GO906" s="253"/>
      <c r="GP906" s="253"/>
      <c r="GQ906" s="253"/>
      <c r="GR906" s="253"/>
      <c r="GS906" s="253"/>
      <c r="GT906" s="253"/>
      <c r="GU906" s="253"/>
      <c r="GV906" s="253"/>
      <c r="GW906" s="253"/>
      <c r="GX906" s="253"/>
      <c r="GY906" s="253"/>
      <c r="GZ906" s="253"/>
      <c r="HA906" s="253"/>
      <c r="HB906" s="253"/>
      <c r="HC906" s="253"/>
      <c r="HD906" s="253"/>
      <c r="HE906" s="253"/>
      <c r="HF906" s="253"/>
      <c r="HG906" s="253"/>
      <c r="HH906" s="253"/>
      <c r="HI906" s="253"/>
      <c r="HJ906" s="253"/>
      <c r="HK906" s="253"/>
      <c r="HL906" s="253"/>
      <c r="HM906" s="253"/>
      <c r="HN906" s="253"/>
      <c r="HO906" s="253"/>
      <c r="HP906" s="253"/>
      <c r="HQ906" s="253"/>
      <c r="HR906" s="253"/>
      <c r="HS906" s="253"/>
      <c r="HT906" s="253"/>
      <c r="HU906" s="253"/>
      <c r="HV906" s="253"/>
      <c r="HW906" s="253"/>
      <c r="HX906" s="253"/>
      <c r="HY906" s="253"/>
      <c r="HZ906" s="253"/>
      <c r="IA906" s="253"/>
      <c r="IB906" s="253"/>
      <c r="IC906" s="253"/>
      <c r="ID906" s="253"/>
      <c r="IE906" s="253"/>
      <c r="IF906" s="253"/>
      <c r="IG906" s="253"/>
      <c r="IH906" s="253"/>
      <c r="II906" s="253"/>
      <c r="IJ906" s="253"/>
      <c r="IK906" s="253"/>
      <c r="IL906" s="253"/>
      <c r="IM906" s="253"/>
      <c r="IN906" s="253"/>
      <c r="IO906" s="253"/>
      <c r="IP906" s="253"/>
      <c r="IQ906" s="253"/>
      <c r="IR906" s="253"/>
      <c r="IS906" s="253"/>
      <c r="IT906" s="253"/>
      <c r="IU906" s="253"/>
      <c r="IV906" s="253"/>
      <c r="IW906" s="253"/>
      <c r="IX906" s="253"/>
      <c r="IY906" s="253"/>
      <c r="IZ906" s="253"/>
      <c r="JA906" s="253"/>
      <c r="JB906" s="253"/>
      <c r="JC906" s="253"/>
      <c r="JD906" s="253"/>
      <c r="JE906" s="253"/>
      <c r="JF906" s="253"/>
      <c r="JG906" s="253"/>
      <c r="JH906" s="253"/>
      <c r="JI906" s="253"/>
      <c r="JJ906" s="253"/>
      <c r="JK906" s="253"/>
      <c r="JL906" s="253"/>
      <c r="JM906" s="253"/>
      <c r="JN906" s="253"/>
      <c r="JO906" s="253"/>
      <c r="JP906" s="253"/>
      <c r="JQ906" s="253"/>
      <c r="JR906" s="253"/>
      <c r="JS906" s="253"/>
      <c r="JT906" s="253"/>
      <c r="JU906" s="253"/>
    </row>
    <row r="907" spans="1:281" s="252" customFormat="1" ht="15" customHeight="1" x14ac:dyDescent="0.25">
      <c r="A907" s="253"/>
      <c r="B907" s="253"/>
      <c r="C907" s="253"/>
      <c r="D907" s="253"/>
      <c r="E907" s="253"/>
      <c r="F907" s="253"/>
      <c r="G907" s="253"/>
      <c r="H907" s="253"/>
      <c r="I907" s="253"/>
      <c r="J907" s="253"/>
      <c r="K907" s="253"/>
      <c r="L907" s="253"/>
      <c r="M907" s="253"/>
      <c r="N907" s="253"/>
      <c r="O907" s="253"/>
      <c r="P907" s="253"/>
      <c r="Q907" s="253"/>
      <c r="R907" s="253"/>
      <c r="S907" s="253"/>
      <c r="T907" s="253"/>
      <c r="U907" s="253" t="s">
        <v>1059</v>
      </c>
      <c r="V907" s="253"/>
      <c r="W907" s="253"/>
      <c r="X907" s="253"/>
      <c r="Y907" s="253"/>
      <c r="Z907" s="253"/>
      <c r="AA907" s="253"/>
      <c r="AB907" s="253"/>
      <c r="AC907" s="253" t="s">
        <v>318</v>
      </c>
      <c r="AD907" s="253"/>
      <c r="AE907" s="253"/>
      <c r="AF907" s="253"/>
      <c r="AG907" s="253"/>
      <c r="AH907" s="253"/>
      <c r="AI907" s="253"/>
      <c r="AJ907" s="253"/>
      <c r="AK907" s="253"/>
      <c r="AL907" s="253"/>
      <c r="AM907" s="253"/>
      <c r="AN907" s="253"/>
      <c r="AO907" s="253"/>
      <c r="AP907" s="253"/>
      <c r="AQ907" s="253"/>
      <c r="AR907" s="253"/>
      <c r="AS907" s="253"/>
      <c r="AT907" s="253"/>
      <c r="AU907" s="253"/>
      <c r="AV907" s="253"/>
      <c r="AW907" s="253"/>
      <c r="AX907" s="253"/>
      <c r="AY907" s="253"/>
      <c r="AZ907" s="253"/>
      <c r="BA907" s="253"/>
      <c r="BB907" s="253"/>
      <c r="BC907" s="253"/>
      <c r="BD907" s="253"/>
      <c r="BE907" s="253"/>
      <c r="BF907" s="253"/>
      <c r="BG907" s="253"/>
      <c r="BH907" s="253"/>
      <c r="BI907" s="253"/>
      <c r="BJ907" s="253"/>
      <c r="BK907" s="253"/>
      <c r="BL907" s="253"/>
      <c r="BM907" s="253"/>
      <c r="BN907" s="253"/>
      <c r="BO907" s="253"/>
      <c r="BP907" s="253"/>
      <c r="BQ907" s="253"/>
      <c r="BR907" s="253"/>
      <c r="BS907" s="253"/>
      <c r="BT907" s="253"/>
      <c r="BU907" s="253"/>
      <c r="BV907" s="253"/>
      <c r="BW907" s="253"/>
      <c r="BX907" s="253"/>
      <c r="BY907" s="253"/>
      <c r="BZ907" s="253"/>
      <c r="CA907" s="253"/>
      <c r="CB907" s="253"/>
      <c r="CC907" s="253"/>
      <c r="CD907" s="253"/>
      <c r="CE907" s="253"/>
      <c r="CF907" s="253"/>
      <c r="CG907" s="253"/>
      <c r="CH907" s="253"/>
      <c r="CI907" s="253"/>
      <c r="CJ907" s="253"/>
      <c r="CK907" s="253"/>
      <c r="CL907" s="253"/>
      <c r="CM907" s="253"/>
      <c r="CN907" s="253"/>
      <c r="CO907" s="253"/>
      <c r="CP907" s="253"/>
      <c r="CQ907" s="253"/>
      <c r="CR907" s="253"/>
      <c r="CS907" s="253"/>
      <c r="CT907" s="253"/>
      <c r="CU907" s="253"/>
      <c r="CV907" s="253"/>
      <c r="CW907" s="253"/>
      <c r="CX907" s="253"/>
      <c r="CY907" s="253"/>
      <c r="CZ907" s="253"/>
      <c r="DA907" s="253"/>
      <c r="DB907" s="253"/>
      <c r="DC907" s="253"/>
      <c r="DD907" s="253"/>
      <c r="DE907" s="253"/>
      <c r="DF907" s="253"/>
      <c r="DG907" s="253"/>
      <c r="DH907" s="253"/>
      <c r="DI907" s="253"/>
      <c r="DJ907" s="253"/>
      <c r="DK907" s="253"/>
      <c r="DL907" s="253"/>
      <c r="DM907" s="253"/>
      <c r="DN907" s="253"/>
      <c r="DO907" s="253"/>
      <c r="DP907" s="253"/>
      <c r="DQ907" s="253"/>
      <c r="DR907" s="253"/>
      <c r="DS907" s="253"/>
      <c r="DT907" s="253"/>
      <c r="DU907" s="253"/>
      <c r="DV907" s="253"/>
      <c r="DW907" s="253"/>
      <c r="DX907" s="253"/>
      <c r="DY907" s="253"/>
      <c r="DZ907" s="253"/>
      <c r="EA907" s="253"/>
      <c r="EB907" s="253"/>
      <c r="EC907" s="253"/>
      <c r="ED907" s="253"/>
      <c r="EE907" s="253"/>
      <c r="EF907" s="253"/>
      <c r="EG907" s="253"/>
      <c r="EH907" s="253"/>
      <c r="EI907" s="253"/>
      <c r="EJ907" s="253"/>
      <c r="EK907" s="253"/>
      <c r="EL907" s="253"/>
      <c r="EM907" s="253"/>
      <c r="EN907" s="253"/>
      <c r="EO907" s="253"/>
      <c r="EP907" s="253"/>
      <c r="EQ907" s="253"/>
      <c r="ER907" s="253"/>
      <c r="ES907" s="253"/>
      <c r="ET907" s="253"/>
      <c r="EU907" s="253"/>
      <c r="EV907" s="253"/>
      <c r="EW907" s="253"/>
      <c r="EX907" s="253"/>
      <c r="EY907" s="253"/>
      <c r="EZ907" s="253"/>
      <c r="FA907" s="253"/>
      <c r="FB907" s="253"/>
      <c r="FC907" s="253"/>
      <c r="FD907" s="253"/>
      <c r="FE907" s="253"/>
      <c r="FF907" s="253"/>
      <c r="FG907" s="253"/>
      <c r="FH907" s="253"/>
      <c r="FI907" s="253"/>
      <c r="FJ907" s="253"/>
      <c r="FK907" s="253"/>
      <c r="FL907" s="253"/>
      <c r="FM907" s="253"/>
      <c r="FN907" s="253"/>
      <c r="FO907" s="253"/>
      <c r="FP907" s="253"/>
      <c r="FQ907" s="253"/>
      <c r="FR907" s="253"/>
      <c r="FS907" s="253"/>
      <c r="FT907" s="253"/>
      <c r="FU907" s="253"/>
      <c r="FV907" s="253"/>
      <c r="FW907" s="253"/>
      <c r="FX907" s="253"/>
      <c r="FY907" s="253"/>
      <c r="FZ907" s="253"/>
      <c r="GA907" s="253"/>
      <c r="GB907" s="253"/>
      <c r="GC907" s="253"/>
      <c r="GD907" s="253"/>
      <c r="GE907" s="253"/>
      <c r="GF907" s="253"/>
      <c r="GG907" s="253"/>
      <c r="GH907" s="253"/>
      <c r="GI907" s="253"/>
      <c r="GJ907" s="253"/>
      <c r="GK907" s="253"/>
      <c r="GL907" s="253"/>
      <c r="GM907" s="253"/>
      <c r="GN907" s="253"/>
      <c r="GO907" s="253"/>
      <c r="GP907" s="253"/>
      <c r="GQ907" s="253"/>
      <c r="GR907" s="253"/>
      <c r="GS907" s="253"/>
      <c r="GT907" s="253"/>
      <c r="GU907" s="253"/>
      <c r="GV907" s="253"/>
      <c r="GW907" s="253"/>
      <c r="GX907" s="253"/>
      <c r="GY907" s="253"/>
      <c r="GZ907" s="253"/>
      <c r="HA907" s="253"/>
      <c r="HB907" s="253"/>
      <c r="HC907" s="253"/>
      <c r="HD907" s="253"/>
      <c r="HE907" s="253"/>
      <c r="HF907" s="253"/>
      <c r="HG907" s="253"/>
      <c r="HH907" s="253"/>
      <c r="HI907" s="253"/>
      <c r="HJ907" s="253"/>
      <c r="HK907" s="253"/>
      <c r="HL907" s="253"/>
      <c r="HM907" s="253"/>
      <c r="HN907" s="253"/>
      <c r="HO907" s="253"/>
      <c r="HP907" s="253"/>
      <c r="HQ907" s="253"/>
      <c r="HR907" s="253"/>
      <c r="HS907" s="253"/>
      <c r="HT907" s="253"/>
      <c r="HU907" s="253"/>
      <c r="HV907" s="253"/>
      <c r="HW907" s="253"/>
      <c r="HX907" s="253"/>
      <c r="HY907" s="253"/>
      <c r="HZ907" s="253"/>
      <c r="IA907" s="253"/>
      <c r="IB907" s="253"/>
      <c r="IC907" s="253"/>
      <c r="ID907" s="253"/>
      <c r="IE907" s="253"/>
      <c r="IF907" s="253"/>
      <c r="IG907" s="253"/>
      <c r="IH907" s="253"/>
      <c r="II907" s="253"/>
      <c r="IJ907" s="253"/>
      <c r="IK907" s="253"/>
      <c r="IL907" s="253"/>
      <c r="IM907" s="253"/>
      <c r="IN907" s="253"/>
      <c r="IO907" s="253"/>
      <c r="IP907" s="253"/>
      <c r="IQ907" s="253"/>
      <c r="IR907" s="253"/>
      <c r="IS907" s="253"/>
      <c r="IT907" s="253"/>
      <c r="IU907" s="253"/>
      <c r="IV907" s="253"/>
      <c r="IW907" s="253"/>
      <c r="IX907" s="253"/>
      <c r="IY907" s="253"/>
      <c r="IZ907" s="253"/>
      <c r="JA907" s="253"/>
      <c r="JB907" s="253"/>
      <c r="JC907" s="253"/>
      <c r="JD907" s="253"/>
      <c r="JE907" s="253"/>
      <c r="JF907" s="253"/>
      <c r="JG907" s="253"/>
      <c r="JH907" s="253"/>
      <c r="JI907" s="253"/>
      <c r="JJ907" s="253"/>
      <c r="JK907" s="253"/>
      <c r="JL907" s="253"/>
      <c r="JM907" s="253"/>
      <c r="JN907" s="253"/>
      <c r="JO907" s="253"/>
      <c r="JP907" s="253"/>
      <c r="JQ907" s="253"/>
      <c r="JR907" s="253"/>
      <c r="JS907" s="253"/>
      <c r="JT907" s="253"/>
      <c r="JU907" s="253"/>
    </row>
    <row r="908" spans="1:281" s="252" customFormat="1" ht="15" customHeight="1" x14ac:dyDescent="0.25">
      <c r="A908" s="253"/>
      <c r="B908" s="253"/>
      <c r="C908" s="253"/>
      <c r="D908" s="253"/>
      <c r="E908" s="253"/>
      <c r="F908" s="253"/>
      <c r="G908" s="253"/>
      <c r="H908" s="253"/>
      <c r="I908" s="253"/>
      <c r="J908" s="253"/>
      <c r="K908" s="253"/>
      <c r="L908" s="253"/>
      <c r="M908" s="253"/>
      <c r="N908" s="253"/>
      <c r="O908" s="253"/>
      <c r="P908" s="253"/>
      <c r="Q908" s="253"/>
      <c r="R908" s="253"/>
      <c r="S908" s="253"/>
      <c r="T908" s="253"/>
      <c r="U908" s="253" t="s">
        <v>1060</v>
      </c>
      <c r="V908" s="253"/>
      <c r="W908" s="253"/>
      <c r="X908" s="253"/>
      <c r="Y908" s="253"/>
      <c r="Z908" s="253"/>
      <c r="AA908" s="253"/>
      <c r="AB908" s="253"/>
      <c r="AC908" s="253" t="s">
        <v>332</v>
      </c>
      <c r="AD908" s="253"/>
      <c r="AE908" s="253"/>
      <c r="AF908" s="253"/>
      <c r="AG908" s="253"/>
      <c r="AH908" s="253"/>
      <c r="AI908" s="253"/>
      <c r="AJ908" s="253"/>
      <c r="AK908" s="253"/>
      <c r="AL908" s="253"/>
      <c r="AM908" s="253"/>
      <c r="AN908" s="253"/>
      <c r="AO908" s="253"/>
      <c r="AP908" s="253"/>
      <c r="AQ908" s="253"/>
      <c r="AR908" s="253"/>
      <c r="AS908" s="253"/>
      <c r="AT908" s="253"/>
      <c r="AU908" s="253"/>
      <c r="AV908" s="253"/>
      <c r="AW908" s="253"/>
      <c r="AX908" s="253"/>
      <c r="AY908" s="253"/>
      <c r="AZ908" s="253"/>
      <c r="BA908" s="253"/>
      <c r="BB908" s="253"/>
      <c r="BC908" s="253"/>
      <c r="BD908" s="253"/>
      <c r="BE908" s="253"/>
      <c r="BF908" s="253"/>
      <c r="BG908" s="253"/>
      <c r="BH908" s="253"/>
      <c r="BI908" s="253"/>
      <c r="BJ908" s="253"/>
      <c r="BK908" s="253"/>
      <c r="BL908" s="253"/>
      <c r="BM908" s="253"/>
      <c r="BN908" s="253"/>
      <c r="BO908" s="253"/>
      <c r="BP908" s="253"/>
      <c r="BQ908" s="253"/>
      <c r="BR908" s="253"/>
      <c r="BS908" s="253"/>
      <c r="BT908" s="253"/>
      <c r="BU908" s="253"/>
      <c r="BV908" s="253"/>
      <c r="BW908" s="253"/>
      <c r="BX908" s="253"/>
      <c r="BY908" s="253"/>
      <c r="BZ908" s="253"/>
      <c r="CA908" s="253"/>
      <c r="CB908" s="253"/>
      <c r="CC908" s="253"/>
      <c r="CD908" s="253"/>
      <c r="CE908" s="253"/>
      <c r="CF908" s="253"/>
      <c r="CG908" s="253"/>
      <c r="CH908" s="253"/>
      <c r="CI908" s="253"/>
      <c r="CJ908" s="253"/>
      <c r="CK908" s="253"/>
      <c r="CL908" s="253"/>
      <c r="CM908" s="253"/>
      <c r="CN908" s="253"/>
      <c r="CO908" s="253"/>
      <c r="CP908" s="253"/>
      <c r="CQ908" s="253"/>
      <c r="CR908" s="253"/>
      <c r="CS908" s="253"/>
      <c r="CT908" s="253"/>
      <c r="CU908" s="253"/>
      <c r="CV908" s="253"/>
      <c r="CW908" s="253"/>
      <c r="CX908" s="253"/>
      <c r="CY908" s="253"/>
      <c r="CZ908" s="253"/>
      <c r="DA908" s="253"/>
      <c r="DB908" s="253"/>
      <c r="DC908" s="253"/>
      <c r="DD908" s="253"/>
      <c r="DE908" s="253"/>
      <c r="DF908" s="253"/>
      <c r="DG908" s="253"/>
      <c r="DH908" s="253"/>
      <c r="DI908" s="253"/>
      <c r="DJ908" s="253"/>
      <c r="DK908" s="253"/>
      <c r="DL908" s="253"/>
      <c r="DM908" s="253"/>
      <c r="DN908" s="253"/>
      <c r="DO908" s="253"/>
      <c r="DP908" s="253"/>
      <c r="DQ908" s="253"/>
      <c r="DR908" s="253"/>
      <c r="DS908" s="253"/>
      <c r="DT908" s="253"/>
      <c r="DU908" s="253"/>
      <c r="DV908" s="253"/>
      <c r="DW908" s="253"/>
      <c r="DX908" s="253"/>
      <c r="DY908" s="253"/>
      <c r="DZ908" s="253"/>
      <c r="EA908" s="253"/>
      <c r="EB908" s="253"/>
      <c r="EC908" s="253"/>
      <c r="ED908" s="253"/>
      <c r="EE908" s="253"/>
      <c r="EF908" s="253"/>
      <c r="EG908" s="253"/>
      <c r="EH908" s="253"/>
      <c r="EI908" s="253"/>
      <c r="EJ908" s="253"/>
      <c r="EK908" s="253"/>
      <c r="EL908" s="253"/>
      <c r="EM908" s="253"/>
      <c r="EN908" s="253"/>
      <c r="EO908" s="253"/>
      <c r="EP908" s="253"/>
      <c r="EQ908" s="253"/>
      <c r="ER908" s="253"/>
      <c r="ES908" s="253"/>
      <c r="ET908" s="253"/>
      <c r="EU908" s="253"/>
      <c r="EV908" s="253"/>
      <c r="EW908" s="253"/>
      <c r="EX908" s="253"/>
      <c r="EY908" s="253"/>
      <c r="EZ908" s="253"/>
      <c r="FA908" s="253"/>
      <c r="FB908" s="253"/>
      <c r="FC908" s="253"/>
      <c r="FD908" s="253"/>
      <c r="FE908" s="253"/>
      <c r="FF908" s="253"/>
      <c r="FG908" s="253"/>
      <c r="FH908" s="253"/>
      <c r="FI908" s="253"/>
      <c r="FJ908" s="253"/>
      <c r="FK908" s="253"/>
      <c r="FL908" s="253"/>
      <c r="FM908" s="253"/>
      <c r="FN908" s="253"/>
      <c r="FO908" s="253"/>
      <c r="FP908" s="253"/>
      <c r="FQ908" s="253"/>
      <c r="FR908" s="253"/>
      <c r="FS908" s="253"/>
      <c r="FT908" s="253"/>
      <c r="FU908" s="253"/>
      <c r="FV908" s="253"/>
      <c r="FW908" s="253"/>
      <c r="FX908" s="253"/>
      <c r="FY908" s="253"/>
      <c r="FZ908" s="253"/>
      <c r="GA908" s="253"/>
      <c r="GB908" s="253"/>
      <c r="GC908" s="253"/>
      <c r="GD908" s="253"/>
      <c r="GE908" s="253"/>
      <c r="GF908" s="253"/>
      <c r="GG908" s="253"/>
      <c r="GH908" s="253"/>
      <c r="GI908" s="253"/>
      <c r="GJ908" s="253"/>
      <c r="GK908" s="253"/>
      <c r="GL908" s="253"/>
      <c r="GM908" s="253"/>
      <c r="GN908" s="253"/>
      <c r="GO908" s="253"/>
      <c r="GP908" s="253"/>
      <c r="GQ908" s="253"/>
      <c r="GR908" s="253"/>
      <c r="GS908" s="253"/>
      <c r="GT908" s="253"/>
      <c r="GU908" s="253"/>
      <c r="GV908" s="253"/>
      <c r="GW908" s="253"/>
      <c r="GX908" s="253"/>
      <c r="GY908" s="253"/>
      <c r="GZ908" s="253"/>
      <c r="HA908" s="253"/>
      <c r="HB908" s="253"/>
      <c r="HC908" s="253"/>
      <c r="HD908" s="253"/>
      <c r="HE908" s="253"/>
      <c r="HF908" s="253"/>
      <c r="HG908" s="253"/>
      <c r="HH908" s="253"/>
      <c r="HI908" s="253"/>
      <c r="HJ908" s="253"/>
      <c r="HK908" s="253"/>
      <c r="HL908" s="253"/>
      <c r="HM908" s="253"/>
      <c r="HN908" s="253"/>
      <c r="HO908" s="253"/>
      <c r="HP908" s="253"/>
      <c r="HQ908" s="253"/>
      <c r="HR908" s="253"/>
      <c r="HS908" s="253"/>
      <c r="HT908" s="253"/>
      <c r="HU908" s="253"/>
      <c r="HV908" s="253"/>
      <c r="HW908" s="253"/>
      <c r="HX908" s="253"/>
      <c r="HY908" s="253"/>
      <c r="HZ908" s="253"/>
      <c r="IA908" s="253"/>
      <c r="IB908" s="253"/>
      <c r="IC908" s="253"/>
      <c r="ID908" s="253"/>
      <c r="IE908" s="253"/>
      <c r="IF908" s="253"/>
      <c r="IG908" s="253"/>
      <c r="IH908" s="253"/>
      <c r="II908" s="253"/>
      <c r="IJ908" s="253"/>
      <c r="IK908" s="253"/>
      <c r="IL908" s="253"/>
      <c r="IM908" s="253"/>
      <c r="IN908" s="253"/>
      <c r="IO908" s="253"/>
      <c r="IP908" s="253"/>
      <c r="IQ908" s="253"/>
      <c r="IR908" s="253"/>
      <c r="IS908" s="253"/>
      <c r="IT908" s="253"/>
      <c r="IU908" s="253"/>
      <c r="IV908" s="253"/>
      <c r="IW908" s="253"/>
      <c r="IX908" s="253"/>
      <c r="IY908" s="253"/>
      <c r="IZ908" s="253"/>
      <c r="JA908" s="253"/>
      <c r="JB908" s="253"/>
      <c r="JC908" s="253"/>
      <c r="JD908" s="253"/>
      <c r="JE908" s="253"/>
      <c r="JF908" s="253"/>
      <c r="JG908" s="253"/>
      <c r="JH908" s="253"/>
      <c r="JI908" s="253"/>
      <c r="JJ908" s="253"/>
      <c r="JK908" s="253"/>
      <c r="JL908" s="253"/>
      <c r="JM908" s="253"/>
      <c r="JN908" s="253"/>
      <c r="JO908" s="253"/>
      <c r="JP908" s="253"/>
      <c r="JQ908" s="253"/>
      <c r="JR908" s="253"/>
      <c r="JS908" s="253"/>
      <c r="JT908" s="253"/>
      <c r="JU908" s="253"/>
    </row>
    <row r="909" spans="1:281" s="252" customFormat="1" ht="15" customHeight="1" x14ac:dyDescent="0.25">
      <c r="A909" s="253"/>
      <c r="B909" s="253"/>
      <c r="C909" s="253"/>
      <c r="D909" s="253"/>
      <c r="E909" s="253"/>
      <c r="F909" s="253"/>
      <c r="G909" s="253"/>
      <c r="H909" s="253"/>
      <c r="I909" s="253"/>
      <c r="J909" s="253"/>
      <c r="K909" s="253"/>
      <c r="L909" s="253"/>
      <c r="M909" s="253"/>
      <c r="N909" s="253"/>
      <c r="O909" s="253"/>
      <c r="P909" s="253"/>
      <c r="Q909" s="253"/>
      <c r="R909" s="253"/>
      <c r="S909" s="253"/>
      <c r="T909" s="253"/>
      <c r="U909" s="253" t="s">
        <v>1061</v>
      </c>
      <c r="V909" s="253"/>
      <c r="W909" s="253"/>
      <c r="X909" s="253"/>
      <c r="Y909" s="253"/>
      <c r="Z909" s="253"/>
      <c r="AA909" s="253"/>
      <c r="AB909" s="253"/>
      <c r="AC909" s="253" t="s">
        <v>320</v>
      </c>
      <c r="AD909" s="253"/>
      <c r="AE909" s="253"/>
      <c r="AF909" s="253"/>
      <c r="AG909" s="253"/>
      <c r="AH909" s="253"/>
      <c r="AI909" s="253"/>
      <c r="AJ909" s="253"/>
      <c r="AK909" s="253"/>
      <c r="AL909" s="253"/>
      <c r="AM909" s="253"/>
      <c r="AN909" s="253"/>
      <c r="AO909" s="253"/>
      <c r="AP909" s="253"/>
      <c r="AQ909" s="253"/>
      <c r="AR909" s="253"/>
      <c r="AS909" s="253"/>
      <c r="AT909" s="253"/>
      <c r="AU909" s="253"/>
      <c r="AV909" s="253"/>
      <c r="AW909" s="253"/>
      <c r="AX909" s="253"/>
      <c r="AY909" s="253"/>
      <c r="AZ909" s="253"/>
      <c r="BA909" s="253"/>
      <c r="BB909" s="253"/>
      <c r="BC909" s="253"/>
      <c r="BD909" s="253"/>
      <c r="BE909" s="253"/>
      <c r="BF909" s="253"/>
      <c r="BG909" s="253"/>
      <c r="BH909" s="253"/>
      <c r="BI909" s="253"/>
      <c r="BJ909" s="253"/>
      <c r="BK909" s="253"/>
      <c r="BL909" s="253"/>
      <c r="BM909" s="253"/>
      <c r="BN909" s="253"/>
      <c r="BO909" s="253"/>
      <c r="BP909" s="253"/>
      <c r="BQ909" s="253"/>
      <c r="BR909" s="253"/>
      <c r="BS909" s="253"/>
      <c r="BT909" s="253"/>
      <c r="BU909" s="253"/>
      <c r="BV909" s="253"/>
      <c r="BW909" s="253"/>
      <c r="BX909" s="253"/>
      <c r="BY909" s="253"/>
      <c r="BZ909" s="253"/>
      <c r="CA909" s="253"/>
      <c r="CB909" s="253"/>
      <c r="CC909" s="253"/>
      <c r="CD909" s="253"/>
      <c r="CE909" s="253"/>
      <c r="CF909" s="253"/>
      <c r="CG909" s="253"/>
      <c r="CH909" s="253"/>
      <c r="CI909" s="253"/>
      <c r="CJ909" s="253"/>
      <c r="CK909" s="253"/>
      <c r="CL909" s="253"/>
      <c r="CM909" s="253"/>
      <c r="CN909" s="253"/>
      <c r="CO909" s="253"/>
      <c r="CP909" s="253"/>
      <c r="CQ909" s="253"/>
      <c r="CR909" s="253"/>
      <c r="CS909" s="253"/>
      <c r="CT909" s="253"/>
      <c r="CU909" s="253"/>
      <c r="CV909" s="253"/>
      <c r="CW909" s="253"/>
      <c r="CX909" s="253"/>
      <c r="CY909" s="253"/>
      <c r="CZ909" s="253"/>
      <c r="DA909" s="253"/>
      <c r="DB909" s="253"/>
      <c r="DC909" s="253"/>
      <c r="DD909" s="253"/>
      <c r="DE909" s="253"/>
      <c r="DF909" s="253"/>
      <c r="DG909" s="253"/>
      <c r="DH909" s="253"/>
      <c r="DI909" s="253"/>
      <c r="DJ909" s="253"/>
      <c r="DK909" s="253"/>
      <c r="DL909" s="253"/>
      <c r="DM909" s="253"/>
      <c r="DN909" s="253"/>
      <c r="DO909" s="253"/>
      <c r="DP909" s="253"/>
      <c r="DQ909" s="253"/>
      <c r="DR909" s="253"/>
      <c r="DS909" s="253"/>
      <c r="DT909" s="253"/>
      <c r="DU909" s="253"/>
      <c r="DV909" s="253"/>
      <c r="DW909" s="253"/>
      <c r="DX909" s="253"/>
      <c r="DY909" s="253"/>
      <c r="DZ909" s="253"/>
      <c r="EA909" s="253"/>
      <c r="EB909" s="253"/>
      <c r="EC909" s="253"/>
      <c r="ED909" s="253"/>
      <c r="EE909" s="253"/>
      <c r="EF909" s="253"/>
      <c r="EG909" s="253"/>
      <c r="EH909" s="253"/>
      <c r="EI909" s="253"/>
      <c r="EJ909" s="253"/>
      <c r="EK909" s="253"/>
      <c r="EL909" s="253"/>
      <c r="EM909" s="253"/>
      <c r="EN909" s="253"/>
      <c r="EO909" s="253"/>
      <c r="EP909" s="253"/>
      <c r="EQ909" s="253"/>
      <c r="ER909" s="253"/>
      <c r="ES909" s="253"/>
      <c r="ET909" s="253"/>
      <c r="EU909" s="253"/>
      <c r="EV909" s="253"/>
      <c r="EW909" s="253"/>
      <c r="EX909" s="253"/>
      <c r="EY909" s="253"/>
      <c r="EZ909" s="253"/>
      <c r="FA909" s="253"/>
      <c r="FB909" s="253"/>
      <c r="FC909" s="253"/>
      <c r="FD909" s="253"/>
      <c r="FE909" s="253"/>
      <c r="FF909" s="253"/>
      <c r="FG909" s="253"/>
      <c r="FH909" s="253"/>
      <c r="FI909" s="253"/>
      <c r="FJ909" s="253"/>
      <c r="FK909" s="253"/>
      <c r="FL909" s="253"/>
      <c r="FM909" s="253"/>
      <c r="FN909" s="253"/>
      <c r="FO909" s="253"/>
      <c r="FP909" s="253"/>
      <c r="FQ909" s="253"/>
      <c r="FR909" s="253"/>
      <c r="FS909" s="253"/>
      <c r="FT909" s="253"/>
      <c r="FU909" s="253"/>
      <c r="FV909" s="253"/>
      <c r="FW909" s="253"/>
      <c r="FX909" s="253"/>
      <c r="FY909" s="253"/>
      <c r="FZ909" s="253"/>
      <c r="GA909" s="253"/>
      <c r="GB909" s="253"/>
      <c r="GC909" s="253"/>
      <c r="GD909" s="253"/>
      <c r="GE909" s="253"/>
      <c r="GF909" s="253"/>
      <c r="GG909" s="253"/>
      <c r="GH909" s="253"/>
      <c r="GI909" s="253"/>
      <c r="GJ909" s="253"/>
      <c r="GK909" s="253"/>
      <c r="GL909" s="253"/>
      <c r="GM909" s="253"/>
      <c r="GN909" s="253"/>
      <c r="GO909" s="253"/>
      <c r="GP909" s="253"/>
      <c r="GQ909" s="253"/>
      <c r="GR909" s="253"/>
      <c r="GS909" s="253"/>
      <c r="GT909" s="253"/>
      <c r="GU909" s="253"/>
      <c r="GV909" s="253"/>
      <c r="GW909" s="253"/>
      <c r="GX909" s="253"/>
      <c r="GY909" s="253"/>
      <c r="GZ909" s="253"/>
      <c r="HA909" s="253"/>
      <c r="HB909" s="253"/>
      <c r="HC909" s="253"/>
      <c r="HD909" s="253"/>
      <c r="HE909" s="253"/>
      <c r="HF909" s="253"/>
      <c r="HG909" s="253"/>
      <c r="HH909" s="253"/>
      <c r="HI909" s="253"/>
      <c r="HJ909" s="253"/>
      <c r="HK909" s="253"/>
      <c r="HL909" s="253"/>
      <c r="HM909" s="253"/>
      <c r="HN909" s="253"/>
      <c r="HO909" s="253"/>
      <c r="HP909" s="253"/>
      <c r="HQ909" s="253"/>
      <c r="HR909" s="253"/>
      <c r="HS909" s="253"/>
      <c r="HT909" s="253"/>
      <c r="HU909" s="253"/>
      <c r="HV909" s="253"/>
      <c r="HW909" s="253"/>
      <c r="HX909" s="253"/>
      <c r="HY909" s="253"/>
      <c r="HZ909" s="253"/>
      <c r="IA909" s="253"/>
      <c r="IB909" s="253"/>
      <c r="IC909" s="253"/>
      <c r="ID909" s="253"/>
      <c r="IE909" s="253"/>
      <c r="IF909" s="253"/>
      <c r="IG909" s="253"/>
      <c r="IH909" s="253"/>
      <c r="II909" s="253"/>
      <c r="IJ909" s="253"/>
      <c r="IK909" s="253"/>
      <c r="IL909" s="253"/>
      <c r="IM909" s="253"/>
      <c r="IN909" s="253"/>
      <c r="IO909" s="253"/>
      <c r="IP909" s="253"/>
      <c r="IQ909" s="253"/>
      <c r="IR909" s="253"/>
      <c r="IS909" s="253"/>
      <c r="IT909" s="253"/>
      <c r="IU909" s="253"/>
      <c r="IV909" s="253"/>
      <c r="IW909" s="253"/>
      <c r="IX909" s="253"/>
      <c r="IY909" s="253"/>
      <c r="IZ909" s="253"/>
      <c r="JA909" s="253"/>
      <c r="JB909" s="253"/>
      <c r="JC909" s="253"/>
      <c r="JD909" s="253"/>
      <c r="JE909" s="253"/>
      <c r="JF909" s="253"/>
      <c r="JG909" s="253"/>
      <c r="JH909" s="253"/>
      <c r="JI909" s="253"/>
      <c r="JJ909" s="253"/>
      <c r="JK909" s="253"/>
      <c r="JL909" s="253"/>
      <c r="JM909" s="253"/>
      <c r="JN909" s="253"/>
      <c r="JO909" s="253"/>
      <c r="JP909" s="253"/>
      <c r="JQ909" s="253"/>
      <c r="JR909" s="253"/>
      <c r="JS909" s="253"/>
      <c r="JT909" s="253"/>
      <c r="JU909" s="253"/>
    </row>
    <row r="910" spans="1:281" s="252" customFormat="1" ht="15" customHeight="1" x14ac:dyDescent="0.25">
      <c r="A910" s="253"/>
      <c r="B910" s="253"/>
      <c r="C910" s="253"/>
      <c r="D910" s="253"/>
      <c r="E910" s="253"/>
      <c r="F910" s="253"/>
      <c r="G910" s="253"/>
      <c r="H910" s="253"/>
      <c r="I910" s="253"/>
      <c r="J910" s="253"/>
      <c r="K910" s="253"/>
      <c r="L910" s="253"/>
      <c r="M910" s="253"/>
      <c r="N910" s="253"/>
      <c r="O910" s="253"/>
      <c r="P910" s="253"/>
      <c r="Q910" s="253"/>
      <c r="R910" s="253"/>
      <c r="S910" s="253"/>
      <c r="T910" s="253"/>
      <c r="U910" s="253" t="s">
        <v>1062</v>
      </c>
      <c r="V910" s="253"/>
      <c r="W910" s="253"/>
      <c r="X910" s="253"/>
      <c r="Y910" s="253"/>
      <c r="Z910" s="253"/>
      <c r="AA910" s="253"/>
      <c r="AB910" s="253"/>
      <c r="AC910" s="253" t="s">
        <v>323</v>
      </c>
      <c r="AD910" s="253"/>
      <c r="AE910" s="253"/>
      <c r="AF910" s="253"/>
      <c r="AG910" s="253"/>
      <c r="AH910" s="253"/>
      <c r="AI910" s="253"/>
      <c r="AJ910" s="253"/>
      <c r="AK910" s="253"/>
      <c r="AL910" s="253"/>
      <c r="AM910" s="253"/>
      <c r="AN910" s="253"/>
      <c r="AO910" s="253"/>
      <c r="AP910" s="253"/>
      <c r="AQ910" s="253"/>
      <c r="AR910" s="253"/>
      <c r="AS910" s="253"/>
      <c r="AT910" s="253"/>
      <c r="AU910" s="253"/>
      <c r="AV910" s="253"/>
      <c r="AW910" s="253"/>
      <c r="AX910" s="253"/>
      <c r="AY910" s="253"/>
      <c r="AZ910" s="253"/>
      <c r="BA910" s="253"/>
      <c r="BB910" s="253"/>
      <c r="BC910" s="253"/>
      <c r="BD910" s="253"/>
      <c r="BE910" s="253"/>
      <c r="BF910" s="253"/>
      <c r="BG910" s="253"/>
      <c r="BH910" s="253"/>
      <c r="BI910" s="253"/>
      <c r="BJ910" s="253"/>
      <c r="BK910" s="253"/>
      <c r="BL910" s="253"/>
      <c r="BM910" s="253"/>
      <c r="BN910" s="253"/>
      <c r="BO910" s="253"/>
      <c r="BP910" s="253"/>
      <c r="BQ910" s="253"/>
      <c r="BR910" s="253"/>
      <c r="BS910" s="253"/>
      <c r="BT910" s="253"/>
      <c r="BU910" s="253"/>
      <c r="BV910" s="253"/>
      <c r="BW910" s="253"/>
      <c r="BX910" s="253"/>
      <c r="BY910" s="253"/>
      <c r="BZ910" s="253"/>
      <c r="CA910" s="253"/>
      <c r="CB910" s="253"/>
      <c r="CC910" s="253"/>
      <c r="CD910" s="253"/>
      <c r="CE910" s="253"/>
      <c r="CF910" s="253"/>
      <c r="CG910" s="253"/>
      <c r="CH910" s="253"/>
      <c r="CI910" s="253"/>
      <c r="CJ910" s="253"/>
      <c r="CK910" s="253"/>
      <c r="CL910" s="253"/>
      <c r="CM910" s="253"/>
      <c r="CN910" s="253"/>
      <c r="CO910" s="253"/>
      <c r="CP910" s="253"/>
      <c r="CQ910" s="253"/>
      <c r="CR910" s="253"/>
      <c r="CS910" s="253"/>
      <c r="CT910" s="253"/>
      <c r="CU910" s="253"/>
      <c r="CV910" s="253"/>
      <c r="CW910" s="253"/>
      <c r="CX910" s="253"/>
      <c r="CY910" s="253"/>
      <c r="CZ910" s="253"/>
      <c r="DA910" s="253"/>
      <c r="DB910" s="253"/>
      <c r="DC910" s="253"/>
      <c r="DD910" s="253"/>
      <c r="DE910" s="253"/>
      <c r="DF910" s="253"/>
      <c r="DG910" s="253"/>
      <c r="DH910" s="253"/>
      <c r="DI910" s="253"/>
      <c r="DJ910" s="253"/>
      <c r="DK910" s="253"/>
      <c r="DL910" s="253"/>
      <c r="DM910" s="253"/>
      <c r="DN910" s="253"/>
      <c r="DO910" s="253"/>
      <c r="DP910" s="253"/>
      <c r="DQ910" s="253"/>
      <c r="DR910" s="253"/>
      <c r="DS910" s="253"/>
      <c r="DT910" s="253"/>
      <c r="DU910" s="253"/>
      <c r="DV910" s="253"/>
      <c r="DW910" s="253"/>
      <c r="DX910" s="253"/>
      <c r="DY910" s="253"/>
      <c r="DZ910" s="253"/>
      <c r="EA910" s="253"/>
      <c r="EB910" s="253"/>
      <c r="EC910" s="253"/>
      <c r="ED910" s="253"/>
      <c r="EE910" s="253"/>
      <c r="EF910" s="253"/>
      <c r="EG910" s="253"/>
      <c r="EH910" s="253"/>
      <c r="EI910" s="253"/>
      <c r="EJ910" s="253"/>
      <c r="EK910" s="253"/>
      <c r="EL910" s="253"/>
      <c r="EM910" s="253"/>
      <c r="EN910" s="253"/>
      <c r="EO910" s="253"/>
      <c r="EP910" s="253"/>
      <c r="EQ910" s="253"/>
      <c r="ER910" s="253"/>
      <c r="ES910" s="253"/>
      <c r="ET910" s="253"/>
      <c r="EU910" s="253"/>
      <c r="EV910" s="253"/>
      <c r="EW910" s="253"/>
      <c r="EX910" s="253"/>
      <c r="EY910" s="253"/>
      <c r="EZ910" s="253"/>
      <c r="FA910" s="253"/>
      <c r="FB910" s="253"/>
      <c r="FC910" s="253"/>
      <c r="FD910" s="253"/>
      <c r="FE910" s="253"/>
      <c r="FF910" s="253"/>
      <c r="FG910" s="253"/>
      <c r="FH910" s="253"/>
      <c r="FI910" s="253"/>
      <c r="FJ910" s="253"/>
      <c r="FK910" s="253"/>
      <c r="FL910" s="253"/>
      <c r="FM910" s="253"/>
      <c r="FN910" s="253"/>
      <c r="FO910" s="253"/>
      <c r="FP910" s="253"/>
      <c r="FQ910" s="253"/>
      <c r="FR910" s="253"/>
      <c r="FS910" s="253"/>
      <c r="FT910" s="253"/>
      <c r="FU910" s="253"/>
      <c r="FV910" s="253"/>
      <c r="FW910" s="253"/>
      <c r="FX910" s="253"/>
      <c r="FY910" s="253"/>
      <c r="FZ910" s="253"/>
      <c r="GA910" s="253"/>
      <c r="GB910" s="253"/>
      <c r="GC910" s="253"/>
      <c r="GD910" s="253"/>
      <c r="GE910" s="253"/>
      <c r="GF910" s="253"/>
      <c r="GG910" s="253"/>
      <c r="GH910" s="253"/>
      <c r="GI910" s="253"/>
      <c r="GJ910" s="253"/>
      <c r="GK910" s="253"/>
      <c r="GL910" s="253"/>
      <c r="GM910" s="253"/>
      <c r="GN910" s="253"/>
      <c r="GO910" s="253"/>
      <c r="GP910" s="253"/>
      <c r="GQ910" s="253"/>
      <c r="GR910" s="253"/>
      <c r="GS910" s="253"/>
      <c r="GT910" s="253"/>
      <c r="GU910" s="253"/>
      <c r="GV910" s="253"/>
      <c r="GW910" s="253"/>
      <c r="GX910" s="253"/>
      <c r="GY910" s="253"/>
      <c r="GZ910" s="253"/>
      <c r="HA910" s="253"/>
      <c r="HB910" s="253"/>
      <c r="HC910" s="253"/>
      <c r="HD910" s="253"/>
      <c r="HE910" s="253"/>
      <c r="HF910" s="253"/>
      <c r="HG910" s="253"/>
      <c r="HH910" s="253"/>
      <c r="HI910" s="253"/>
      <c r="HJ910" s="253"/>
      <c r="HK910" s="253"/>
      <c r="HL910" s="253"/>
      <c r="HM910" s="253"/>
      <c r="HN910" s="253"/>
      <c r="HO910" s="253"/>
      <c r="HP910" s="253"/>
      <c r="HQ910" s="253"/>
      <c r="HR910" s="253"/>
      <c r="HS910" s="253"/>
      <c r="HT910" s="253"/>
      <c r="HU910" s="253"/>
      <c r="HV910" s="253"/>
      <c r="HW910" s="253"/>
      <c r="HX910" s="253"/>
      <c r="HY910" s="253"/>
      <c r="HZ910" s="253"/>
      <c r="IA910" s="253"/>
      <c r="IB910" s="253"/>
      <c r="IC910" s="253"/>
      <c r="ID910" s="253"/>
      <c r="IE910" s="253"/>
      <c r="IF910" s="253"/>
      <c r="IG910" s="253"/>
      <c r="IH910" s="253"/>
      <c r="II910" s="253"/>
      <c r="IJ910" s="253"/>
      <c r="IK910" s="253"/>
      <c r="IL910" s="253"/>
      <c r="IM910" s="253"/>
      <c r="IN910" s="253"/>
      <c r="IO910" s="253"/>
      <c r="IP910" s="253"/>
      <c r="IQ910" s="253"/>
      <c r="IR910" s="253"/>
      <c r="IS910" s="253"/>
      <c r="IT910" s="253"/>
      <c r="IU910" s="253"/>
      <c r="IV910" s="253"/>
      <c r="IW910" s="253"/>
      <c r="IX910" s="253"/>
      <c r="IY910" s="253"/>
      <c r="IZ910" s="253"/>
      <c r="JA910" s="253"/>
      <c r="JB910" s="253"/>
      <c r="JC910" s="253"/>
      <c r="JD910" s="253"/>
      <c r="JE910" s="253"/>
      <c r="JF910" s="253"/>
      <c r="JG910" s="253"/>
      <c r="JH910" s="253"/>
      <c r="JI910" s="253"/>
      <c r="JJ910" s="253"/>
      <c r="JK910" s="253"/>
      <c r="JL910" s="253"/>
      <c r="JM910" s="253"/>
      <c r="JN910" s="253"/>
      <c r="JO910" s="253"/>
      <c r="JP910" s="253"/>
      <c r="JQ910" s="253"/>
      <c r="JR910" s="253"/>
      <c r="JS910" s="253"/>
      <c r="JT910" s="253"/>
      <c r="JU910" s="253"/>
    </row>
    <row r="911" spans="1:281" s="252" customFormat="1" ht="15" customHeight="1" x14ac:dyDescent="0.25">
      <c r="A911" s="253"/>
      <c r="B911" s="253"/>
      <c r="C911" s="253"/>
      <c r="D911" s="253"/>
      <c r="E911" s="253"/>
      <c r="F911" s="253"/>
      <c r="G911" s="253"/>
      <c r="H911" s="253"/>
      <c r="I911" s="253"/>
      <c r="J911" s="253"/>
      <c r="K911" s="253"/>
      <c r="L911" s="253"/>
      <c r="M911" s="253"/>
      <c r="N911" s="253"/>
      <c r="O911" s="253"/>
      <c r="P911" s="253"/>
      <c r="Q911" s="253"/>
      <c r="R911" s="253"/>
      <c r="S911" s="253"/>
      <c r="T911" s="253"/>
      <c r="U911" s="253" t="s">
        <v>1063</v>
      </c>
      <c r="V911" s="253"/>
      <c r="W911" s="253"/>
      <c r="X911" s="253"/>
      <c r="Y911" s="253"/>
      <c r="Z911" s="253"/>
      <c r="AA911" s="253"/>
      <c r="AB911" s="253"/>
      <c r="AC911" s="253" t="s">
        <v>323</v>
      </c>
      <c r="AD911" s="253"/>
      <c r="AE911" s="253"/>
      <c r="AF911" s="253"/>
      <c r="AG911" s="253"/>
      <c r="AH911" s="253"/>
      <c r="AI911" s="253"/>
      <c r="AJ911" s="253"/>
      <c r="AK911" s="253"/>
      <c r="AL911" s="253"/>
      <c r="AM911" s="253"/>
      <c r="AN911" s="253"/>
      <c r="AO911" s="253"/>
      <c r="AP911" s="253"/>
      <c r="AQ911" s="253"/>
      <c r="AR911" s="253"/>
      <c r="AS911" s="253"/>
      <c r="AT911" s="253"/>
      <c r="AU911" s="253"/>
      <c r="AV911" s="253"/>
      <c r="AW911" s="253"/>
      <c r="AX911" s="253"/>
      <c r="AY911" s="253"/>
      <c r="AZ911" s="253"/>
      <c r="BA911" s="253"/>
      <c r="BB911" s="253"/>
      <c r="BC911" s="253"/>
      <c r="BD911" s="253"/>
      <c r="BE911" s="253"/>
      <c r="BF911" s="253"/>
      <c r="BG911" s="253"/>
      <c r="BH911" s="253"/>
      <c r="BI911" s="253"/>
      <c r="BJ911" s="253"/>
      <c r="BK911" s="253"/>
      <c r="BL911" s="253"/>
      <c r="BM911" s="253"/>
      <c r="BN911" s="253"/>
      <c r="BO911" s="253"/>
      <c r="BP911" s="253"/>
      <c r="BQ911" s="253"/>
      <c r="BR911" s="253"/>
      <c r="BS911" s="253"/>
      <c r="BT911" s="253"/>
      <c r="BU911" s="253"/>
      <c r="BV911" s="253"/>
      <c r="BW911" s="253"/>
      <c r="BX911" s="253"/>
      <c r="BY911" s="253"/>
      <c r="BZ911" s="253"/>
      <c r="CA911" s="253"/>
      <c r="CB911" s="253"/>
      <c r="CC911" s="253"/>
      <c r="CD911" s="253"/>
      <c r="CE911" s="253"/>
      <c r="CF911" s="253"/>
      <c r="CG911" s="253"/>
      <c r="CH911" s="253"/>
      <c r="CI911" s="253"/>
      <c r="CJ911" s="253"/>
      <c r="CK911" s="253"/>
      <c r="CL911" s="253"/>
      <c r="CM911" s="253"/>
      <c r="CN911" s="253"/>
      <c r="CO911" s="253"/>
      <c r="CP911" s="253"/>
      <c r="CQ911" s="253"/>
      <c r="CR911" s="253"/>
      <c r="CS911" s="253"/>
      <c r="CT911" s="253"/>
      <c r="CU911" s="253"/>
      <c r="CV911" s="253"/>
      <c r="CW911" s="253"/>
      <c r="CX911" s="253"/>
      <c r="CY911" s="253"/>
      <c r="CZ911" s="253"/>
      <c r="DA911" s="253"/>
      <c r="DB911" s="253"/>
      <c r="DC911" s="253"/>
      <c r="DD911" s="253"/>
      <c r="DE911" s="253"/>
      <c r="DF911" s="253"/>
      <c r="DG911" s="253"/>
      <c r="DH911" s="253"/>
      <c r="DI911" s="253"/>
      <c r="DJ911" s="253"/>
      <c r="DK911" s="253"/>
      <c r="DL911" s="253"/>
      <c r="DM911" s="253"/>
      <c r="DN911" s="253"/>
      <c r="DO911" s="253"/>
      <c r="DP911" s="253"/>
      <c r="DQ911" s="253"/>
      <c r="DR911" s="253"/>
      <c r="DS911" s="253"/>
      <c r="DT911" s="253"/>
      <c r="DU911" s="253"/>
      <c r="DV911" s="253"/>
      <c r="DW911" s="253"/>
      <c r="DX911" s="253"/>
      <c r="DY911" s="253"/>
      <c r="DZ911" s="253"/>
      <c r="EA911" s="253"/>
      <c r="EB911" s="253"/>
      <c r="EC911" s="253"/>
      <c r="ED911" s="253"/>
      <c r="EE911" s="253"/>
      <c r="EF911" s="253"/>
      <c r="EG911" s="253"/>
      <c r="EH911" s="253"/>
      <c r="EI911" s="253"/>
      <c r="EJ911" s="253"/>
      <c r="EK911" s="253"/>
      <c r="EL911" s="253"/>
      <c r="EM911" s="253"/>
      <c r="EN911" s="253"/>
      <c r="EO911" s="253"/>
      <c r="EP911" s="253"/>
      <c r="EQ911" s="253"/>
      <c r="ER911" s="253"/>
      <c r="ES911" s="253"/>
      <c r="ET911" s="253"/>
      <c r="EU911" s="253"/>
      <c r="EV911" s="253"/>
      <c r="EW911" s="253"/>
      <c r="EX911" s="253"/>
      <c r="EY911" s="253"/>
      <c r="EZ911" s="253"/>
      <c r="FA911" s="253"/>
      <c r="FB911" s="253"/>
      <c r="FC911" s="253"/>
      <c r="FD911" s="253"/>
      <c r="FE911" s="253"/>
      <c r="FF911" s="253"/>
      <c r="FG911" s="253"/>
      <c r="FH911" s="253"/>
      <c r="FI911" s="253"/>
      <c r="FJ911" s="253"/>
      <c r="FK911" s="253"/>
      <c r="FL911" s="253"/>
      <c r="FM911" s="253"/>
      <c r="FN911" s="253"/>
      <c r="FO911" s="253"/>
      <c r="FP911" s="253"/>
      <c r="FQ911" s="253"/>
      <c r="FR911" s="253"/>
      <c r="FS911" s="253"/>
      <c r="FT911" s="253"/>
      <c r="FU911" s="253"/>
      <c r="FV911" s="253"/>
      <c r="FW911" s="253"/>
      <c r="FX911" s="253"/>
      <c r="FY911" s="253"/>
      <c r="FZ911" s="253"/>
      <c r="GA911" s="253"/>
      <c r="GB911" s="253"/>
      <c r="GC911" s="253"/>
      <c r="GD911" s="253"/>
      <c r="GE911" s="253"/>
      <c r="GF911" s="253"/>
      <c r="GG911" s="253"/>
      <c r="GH911" s="253"/>
      <c r="GI911" s="253"/>
      <c r="GJ911" s="253"/>
      <c r="GK911" s="253"/>
      <c r="GL911" s="253"/>
      <c r="GM911" s="253"/>
      <c r="GN911" s="253"/>
      <c r="GO911" s="253"/>
      <c r="GP911" s="253"/>
      <c r="GQ911" s="253"/>
      <c r="GR911" s="253"/>
      <c r="GS911" s="253"/>
      <c r="GT911" s="253"/>
      <c r="GU911" s="253"/>
      <c r="GV911" s="253"/>
      <c r="GW911" s="253"/>
      <c r="GX911" s="253"/>
      <c r="GY911" s="253"/>
      <c r="GZ911" s="253"/>
      <c r="HA911" s="253"/>
      <c r="HB911" s="253"/>
      <c r="HC911" s="253"/>
      <c r="HD911" s="253"/>
      <c r="HE911" s="253"/>
      <c r="HF911" s="253"/>
      <c r="HG911" s="253"/>
      <c r="HH911" s="253"/>
      <c r="HI911" s="253"/>
      <c r="HJ911" s="253"/>
      <c r="HK911" s="253"/>
      <c r="HL911" s="253"/>
      <c r="HM911" s="253"/>
      <c r="HN911" s="253"/>
      <c r="HO911" s="253"/>
      <c r="HP911" s="253"/>
      <c r="HQ911" s="253"/>
      <c r="HR911" s="253"/>
      <c r="HS911" s="253"/>
      <c r="HT911" s="253"/>
      <c r="HU911" s="253"/>
      <c r="HV911" s="253"/>
      <c r="HW911" s="253"/>
      <c r="HX911" s="253"/>
      <c r="HY911" s="253"/>
      <c r="HZ911" s="253"/>
      <c r="IA911" s="253"/>
      <c r="IB911" s="253"/>
      <c r="IC911" s="253"/>
      <c r="ID911" s="253"/>
      <c r="IE911" s="253"/>
      <c r="IF911" s="253"/>
      <c r="IG911" s="253"/>
      <c r="IH911" s="253"/>
      <c r="II911" s="253"/>
      <c r="IJ911" s="253"/>
      <c r="IK911" s="253"/>
      <c r="IL911" s="253"/>
      <c r="IM911" s="253"/>
      <c r="IN911" s="253"/>
      <c r="IO911" s="253"/>
      <c r="IP911" s="253"/>
      <c r="IQ911" s="253"/>
      <c r="IR911" s="253"/>
      <c r="IS911" s="253"/>
      <c r="IT911" s="253"/>
      <c r="IU911" s="253"/>
      <c r="IV911" s="253"/>
      <c r="IW911" s="253"/>
      <c r="IX911" s="253"/>
      <c r="IY911" s="253"/>
      <c r="IZ911" s="253"/>
      <c r="JA911" s="253"/>
      <c r="JB911" s="253"/>
      <c r="JC911" s="253"/>
      <c r="JD911" s="253"/>
      <c r="JE911" s="253"/>
      <c r="JF911" s="253"/>
      <c r="JG911" s="253"/>
      <c r="JH911" s="253"/>
      <c r="JI911" s="253"/>
      <c r="JJ911" s="253"/>
      <c r="JK911" s="253"/>
      <c r="JL911" s="253"/>
      <c r="JM911" s="253"/>
      <c r="JN911" s="253"/>
      <c r="JO911" s="253"/>
      <c r="JP911" s="253"/>
      <c r="JQ911" s="253"/>
      <c r="JR911" s="253"/>
      <c r="JS911" s="253"/>
      <c r="JT911" s="253"/>
      <c r="JU911" s="253"/>
    </row>
    <row r="912" spans="1:281" s="252" customFormat="1" ht="15" customHeight="1" x14ac:dyDescent="0.25">
      <c r="A912" s="253"/>
      <c r="B912" s="253"/>
      <c r="C912" s="253"/>
      <c r="D912" s="253"/>
      <c r="E912" s="253"/>
      <c r="F912" s="253"/>
      <c r="G912" s="253"/>
      <c r="H912" s="253"/>
      <c r="I912" s="253"/>
      <c r="J912" s="253"/>
      <c r="K912" s="253"/>
      <c r="L912" s="253"/>
      <c r="M912" s="253"/>
      <c r="N912" s="253"/>
      <c r="O912" s="253"/>
      <c r="P912" s="253"/>
      <c r="Q912" s="253"/>
      <c r="R912" s="253"/>
      <c r="S912" s="253"/>
      <c r="T912" s="253"/>
      <c r="U912" s="253" t="s">
        <v>1064</v>
      </c>
      <c r="V912" s="253"/>
      <c r="W912" s="253"/>
      <c r="X912" s="253"/>
      <c r="Y912" s="253"/>
      <c r="Z912" s="253"/>
      <c r="AA912" s="253"/>
      <c r="AB912" s="253"/>
      <c r="AC912" s="253" t="s">
        <v>318</v>
      </c>
      <c r="AD912" s="253"/>
      <c r="AE912" s="253"/>
      <c r="AF912" s="253"/>
      <c r="AG912" s="253"/>
      <c r="AH912" s="253"/>
      <c r="AI912" s="253"/>
      <c r="AJ912" s="253"/>
      <c r="AK912" s="253"/>
      <c r="AL912" s="253"/>
      <c r="AM912" s="253"/>
      <c r="AN912" s="253"/>
      <c r="AO912" s="253"/>
      <c r="AP912" s="253"/>
      <c r="AQ912" s="253"/>
      <c r="AR912" s="253"/>
      <c r="AS912" s="253"/>
      <c r="AT912" s="253"/>
      <c r="AU912" s="253"/>
      <c r="AV912" s="253"/>
      <c r="AW912" s="253"/>
      <c r="AX912" s="253"/>
      <c r="AY912" s="253"/>
      <c r="AZ912" s="253"/>
      <c r="BA912" s="253"/>
      <c r="BB912" s="253"/>
      <c r="BC912" s="253"/>
      <c r="BD912" s="253"/>
      <c r="BE912" s="253"/>
      <c r="BF912" s="253"/>
      <c r="BG912" s="253"/>
      <c r="BH912" s="253"/>
      <c r="BI912" s="253"/>
      <c r="BJ912" s="253"/>
      <c r="BK912" s="253"/>
      <c r="BL912" s="253"/>
      <c r="BM912" s="253"/>
      <c r="BN912" s="253"/>
      <c r="BO912" s="253"/>
      <c r="BP912" s="253"/>
      <c r="BQ912" s="253"/>
      <c r="BR912" s="253"/>
      <c r="BS912" s="253"/>
      <c r="BT912" s="253"/>
      <c r="BU912" s="253"/>
      <c r="BV912" s="253"/>
      <c r="BW912" s="253"/>
      <c r="BX912" s="253"/>
      <c r="BY912" s="253"/>
      <c r="BZ912" s="253"/>
      <c r="CA912" s="253"/>
      <c r="CB912" s="253"/>
      <c r="CC912" s="253"/>
      <c r="CD912" s="253"/>
      <c r="CE912" s="253"/>
      <c r="CF912" s="253"/>
      <c r="CG912" s="253"/>
      <c r="CH912" s="253"/>
      <c r="CI912" s="253"/>
      <c r="CJ912" s="253"/>
      <c r="CK912" s="253"/>
      <c r="CL912" s="253"/>
      <c r="CM912" s="253"/>
      <c r="CN912" s="253"/>
      <c r="CO912" s="253"/>
      <c r="CP912" s="253"/>
      <c r="CQ912" s="253"/>
      <c r="CR912" s="253"/>
      <c r="CS912" s="253"/>
      <c r="CT912" s="253"/>
      <c r="CU912" s="253"/>
      <c r="CV912" s="253"/>
      <c r="CW912" s="253"/>
      <c r="CX912" s="253"/>
      <c r="CY912" s="253"/>
      <c r="CZ912" s="253"/>
      <c r="DA912" s="253"/>
      <c r="DB912" s="253"/>
      <c r="DC912" s="253"/>
      <c r="DD912" s="253"/>
      <c r="DE912" s="253"/>
      <c r="DF912" s="253"/>
      <c r="DG912" s="253"/>
      <c r="DH912" s="253"/>
      <c r="DI912" s="253"/>
      <c r="DJ912" s="253"/>
      <c r="DK912" s="253"/>
      <c r="DL912" s="253"/>
      <c r="DM912" s="253"/>
      <c r="DN912" s="253"/>
      <c r="DO912" s="253"/>
      <c r="DP912" s="253"/>
      <c r="DQ912" s="253"/>
      <c r="DR912" s="253"/>
      <c r="DS912" s="253"/>
      <c r="DT912" s="253"/>
      <c r="DU912" s="253"/>
      <c r="DV912" s="253"/>
      <c r="DW912" s="253"/>
      <c r="DX912" s="253"/>
      <c r="DY912" s="253"/>
      <c r="DZ912" s="253"/>
      <c r="EA912" s="253"/>
      <c r="EB912" s="253"/>
      <c r="EC912" s="253"/>
      <c r="ED912" s="253"/>
      <c r="EE912" s="253"/>
      <c r="EF912" s="253"/>
      <c r="EG912" s="253"/>
      <c r="EH912" s="253"/>
      <c r="EI912" s="253"/>
      <c r="EJ912" s="253"/>
      <c r="EK912" s="253"/>
      <c r="EL912" s="253"/>
      <c r="EM912" s="253"/>
      <c r="EN912" s="253"/>
      <c r="EO912" s="253"/>
      <c r="EP912" s="253"/>
      <c r="EQ912" s="253"/>
      <c r="ER912" s="253"/>
      <c r="ES912" s="253"/>
      <c r="ET912" s="253"/>
      <c r="EU912" s="253"/>
      <c r="EV912" s="253"/>
      <c r="EW912" s="253"/>
      <c r="EX912" s="253"/>
      <c r="EY912" s="253"/>
      <c r="EZ912" s="253"/>
      <c r="FA912" s="253"/>
      <c r="FB912" s="253"/>
      <c r="FC912" s="253"/>
      <c r="FD912" s="253"/>
      <c r="FE912" s="253"/>
      <c r="FF912" s="253"/>
      <c r="FG912" s="253"/>
      <c r="FH912" s="253"/>
      <c r="FI912" s="253"/>
      <c r="FJ912" s="253"/>
      <c r="FK912" s="253"/>
      <c r="FL912" s="253"/>
      <c r="FM912" s="253"/>
      <c r="FN912" s="253"/>
      <c r="FO912" s="253"/>
      <c r="FP912" s="253"/>
      <c r="FQ912" s="253"/>
      <c r="FR912" s="253"/>
      <c r="FS912" s="253"/>
      <c r="FT912" s="253"/>
      <c r="FU912" s="253"/>
      <c r="FV912" s="253"/>
      <c r="FW912" s="253"/>
      <c r="FX912" s="253"/>
      <c r="FY912" s="253"/>
      <c r="FZ912" s="253"/>
      <c r="GA912" s="253"/>
      <c r="GB912" s="253"/>
      <c r="GC912" s="253"/>
      <c r="GD912" s="253"/>
      <c r="GE912" s="253"/>
      <c r="GF912" s="253"/>
      <c r="GG912" s="253"/>
      <c r="GH912" s="253"/>
      <c r="GI912" s="253"/>
      <c r="GJ912" s="253"/>
      <c r="GK912" s="253"/>
      <c r="GL912" s="253"/>
      <c r="GM912" s="253"/>
      <c r="GN912" s="253"/>
      <c r="GO912" s="253"/>
      <c r="GP912" s="253"/>
      <c r="GQ912" s="253"/>
      <c r="GR912" s="253"/>
      <c r="GS912" s="253"/>
      <c r="GT912" s="253"/>
      <c r="GU912" s="253"/>
      <c r="GV912" s="253"/>
      <c r="GW912" s="253"/>
      <c r="GX912" s="253"/>
      <c r="GY912" s="253"/>
      <c r="GZ912" s="253"/>
      <c r="HA912" s="253"/>
      <c r="HB912" s="253"/>
      <c r="HC912" s="253"/>
      <c r="HD912" s="253"/>
      <c r="HE912" s="253"/>
      <c r="HF912" s="253"/>
      <c r="HG912" s="253"/>
      <c r="HH912" s="253"/>
      <c r="HI912" s="253"/>
      <c r="HJ912" s="253"/>
      <c r="HK912" s="253"/>
      <c r="HL912" s="253"/>
      <c r="HM912" s="253"/>
      <c r="HN912" s="253"/>
      <c r="HO912" s="253"/>
      <c r="HP912" s="253"/>
      <c r="HQ912" s="253"/>
      <c r="HR912" s="253"/>
      <c r="HS912" s="253"/>
      <c r="HT912" s="253"/>
      <c r="HU912" s="253"/>
      <c r="HV912" s="253"/>
      <c r="HW912" s="253"/>
      <c r="HX912" s="253"/>
      <c r="HY912" s="253"/>
      <c r="HZ912" s="253"/>
      <c r="IA912" s="253"/>
      <c r="IB912" s="253"/>
      <c r="IC912" s="253"/>
      <c r="ID912" s="253"/>
      <c r="IE912" s="253"/>
      <c r="IF912" s="253"/>
      <c r="IG912" s="253"/>
      <c r="IH912" s="253"/>
      <c r="II912" s="253"/>
      <c r="IJ912" s="253"/>
      <c r="IK912" s="253"/>
      <c r="IL912" s="253"/>
      <c r="IM912" s="253"/>
      <c r="IN912" s="253"/>
      <c r="IO912" s="253"/>
      <c r="IP912" s="253"/>
      <c r="IQ912" s="253"/>
      <c r="IR912" s="253"/>
      <c r="IS912" s="253"/>
      <c r="IT912" s="253"/>
      <c r="IU912" s="253"/>
      <c r="IV912" s="253"/>
      <c r="IW912" s="253"/>
      <c r="IX912" s="253"/>
      <c r="IY912" s="253"/>
      <c r="IZ912" s="253"/>
      <c r="JA912" s="253"/>
      <c r="JB912" s="253"/>
      <c r="JC912" s="253"/>
      <c r="JD912" s="253"/>
      <c r="JE912" s="253"/>
      <c r="JF912" s="253"/>
      <c r="JG912" s="253"/>
      <c r="JH912" s="253"/>
      <c r="JI912" s="253"/>
      <c r="JJ912" s="253"/>
      <c r="JK912" s="253"/>
      <c r="JL912" s="253"/>
      <c r="JM912" s="253"/>
      <c r="JN912" s="253"/>
      <c r="JO912" s="253"/>
      <c r="JP912" s="253"/>
      <c r="JQ912" s="253"/>
      <c r="JR912" s="253"/>
      <c r="JS912" s="253"/>
      <c r="JT912" s="253"/>
      <c r="JU912" s="253"/>
    </row>
    <row r="913" spans="1:281" s="252" customFormat="1" ht="15" customHeight="1" x14ac:dyDescent="0.25">
      <c r="A913" s="253"/>
      <c r="B913" s="253"/>
      <c r="C913" s="253"/>
      <c r="D913" s="253"/>
      <c r="E913" s="253"/>
      <c r="F913" s="253"/>
      <c r="G913" s="253"/>
      <c r="H913" s="253"/>
      <c r="I913" s="253"/>
      <c r="J913" s="253"/>
      <c r="K913" s="253"/>
      <c r="L913" s="253"/>
      <c r="M913" s="253"/>
      <c r="N913" s="253"/>
      <c r="O913" s="253"/>
      <c r="P913" s="253"/>
      <c r="Q913" s="253"/>
      <c r="R913" s="253"/>
      <c r="S913" s="253"/>
      <c r="T913" s="253"/>
      <c r="U913" s="253" t="s">
        <v>1065</v>
      </c>
      <c r="V913" s="253"/>
      <c r="W913" s="253"/>
      <c r="X913" s="253"/>
      <c r="Y913" s="253"/>
      <c r="Z913" s="253"/>
      <c r="AA913" s="253"/>
      <c r="AB913" s="253"/>
      <c r="AC913" s="253" t="s">
        <v>332</v>
      </c>
      <c r="AD913" s="253"/>
      <c r="AE913" s="253"/>
      <c r="AF913" s="253"/>
      <c r="AG913" s="253"/>
      <c r="AH913" s="253"/>
      <c r="AI913" s="253"/>
      <c r="AJ913" s="253"/>
      <c r="AK913" s="253"/>
      <c r="AL913" s="253"/>
      <c r="AM913" s="253"/>
      <c r="AN913" s="253"/>
      <c r="AO913" s="253"/>
      <c r="AP913" s="253"/>
      <c r="AQ913" s="253"/>
      <c r="AR913" s="253"/>
      <c r="AS913" s="253"/>
      <c r="AT913" s="253"/>
      <c r="AU913" s="253"/>
      <c r="AV913" s="253"/>
      <c r="AW913" s="253"/>
      <c r="AX913" s="253"/>
      <c r="AY913" s="253"/>
      <c r="AZ913" s="253"/>
      <c r="BA913" s="253"/>
      <c r="BB913" s="253"/>
      <c r="BC913" s="253"/>
      <c r="BD913" s="253"/>
      <c r="BE913" s="253"/>
      <c r="BF913" s="253"/>
      <c r="BG913" s="253"/>
      <c r="BH913" s="253"/>
      <c r="BI913" s="253"/>
      <c r="BJ913" s="253"/>
      <c r="BK913" s="253"/>
      <c r="BL913" s="253"/>
      <c r="BM913" s="253"/>
      <c r="BN913" s="253"/>
      <c r="BO913" s="253"/>
      <c r="BP913" s="253"/>
      <c r="BQ913" s="253"/>
      <c r="BR913" s="253"/>
      <c r="BS913" s="253"/>
      <c r="BT913" s="253"/>
      <c r="BU913" s="253"/>
      <c r="BV913" s="253"/>
      <c r="BW913" s="253"/>
      <c r="BX913" s="253"/>
      <c r="BY913" s="253"/>
      <c r="BZ913" s="253"/>
      <c r="CA913" s="253"/>
      <c r="CB913" s="253"/>
      <c r="CC913" s="253"/>
      <c r="CD913" s="253"/>
      <c r="CE913" s="253"/>
      <c r="CF913" s="253"/>
      <c r="CG913" s="253"/>
      <c r="CH913" s="253"/>
      <c r="CI913" s="253"/>
      <c r="CJ913" s="253"/>
      <c r="CK913" s="253"/>
      <c r="CL913" s="253"/>
      <c r="CM913" s="253"/>
      <c r="CN913" s="253"/>
      <c r="CO913" s="253"/>
      <c r="CP913" s="253"/>
      <c r="CQ913" s="253"/>
      <c r="CR913" s="253"/>
      <c r="CS913" s="253"/>
      <c r="CT913" s="253"/>
      <c r="CU913" s="253"/>
      <c r="CV913" s="253"/>
      <c r="CW913" s="253"/>
      <c r="CX913" s="253"/>
      <c r="CY913" s="253"/>
      <c r="CZ913" s="253"/>
      <c r="DA913" s="253"/>
      <c r="DB913" s="253"/>
      <c r="DC913" s="253"/>
      <c r="DD913" s="253"/>
      <c r="DE913" s="253"/>
      <c r="DF913" s="253"/>
      <c r="DG913" s="253"/>
      <c r="DH913" s="253"/>
      <c r="DI913" s="253"/>
      <c r="DJ913" s="253"/>
      <c r="DK913" s="253"/>
      <c r="DL913" s="253"/>
      <c r="DM913" s="253"/>
      <c r="DN913" s="253"/>
      <c r="DO913" s="253"/>
      <c r="DP913" s="253"/>
      <c r="DQ913" s="253"/>
      <c r="DR913" s="253"/>
      <c r="DS913" s="253"/>
      <c r="DT913" s="253"/>
      <c r="DU913" s="253"/>
      <c r="DV913" s="253"/>
      <c r="DW913" s="253"/>
      <c r="DX913" s="253"/>
      <c r="DY913" s="253"/>
      <c r="DZ913" s="253"/>
      <c r="EA913" s="253"/>
      <c r="EB913" s="253"/>
      <c r="EC913" s="253"/>
      <c r="ED913" s="253"/>
      <c r="EE913" s="253"/>
      <c r="EF913" s="253"/>
      <c r="EG913" s="253"/>
      <c r="EH913" s="253"/>
      <c r="EI913" s="253"/>
      <c r="EJ913" s="253"/>
      <c r="EK913" s="253"/>
      <c r="EL913" s="253"/>
      <c r="EM913" s="253"/>
      <c r="EN913" s="253"/>
      <c r="EO913" s="253"/>
      <c r="EP913" s="253"/>
      <c r="EQ913" s="253"/>
      <c r="ER913" s="253"/>
      <c r="ES913" s="253"/>
      <c r="ET913" s="253"/>
      <c r="EU913" s="253"/>
      <c r="EV913" s="253"/>
      <c r="EW913" s="253"/>
      <c r="EX913" s="253"/>
      <c r="EY913" s="253"/>
      <c r="EZ913" s="253"/>
      <c r="FA913" s="253"/>
      <c r="FB913" s="253"/>
      <c r="FC913" s="253"/>
      <c r="FD913" s="253"/>
      <c r="FE913" s="253"/>
      <c r="FF913" s="253"/>
      <c r="FG913" s="253"/>
      <c r="FH913" s="253"/>
      <c r="FI913" s="253"/>
      <c r="FJ913" s="253"/>
      <c r="FK913" s="253"/>
      <c r="FL913" s="253"/>
      <c r="FM913" s="253"/>
      <c r="FN913" s="253"/>
      <c r="FO913" s="253"/>
      <c r="FP913" s="253"/>
      <c r="FQ913" s="253"/>
      <c r="FR913" s="253"/>
      <c r="FS913" s="253"/>
      <c r="FT913" s="253"/>
      <c r="FU913" s="253"/>
      <c r="FV913" s="253"/>
      <c r="FW913" s="253"/>
      <c r="FX913" s="253"/>
      <c r="FY913" s="253"/>
      <c r="FZ913" s="253"/>
      <c r="GA913" s="253"/>
      <c r="GB913" s="253"/>
      <c r="GC913" s="253"/>
      <c r="GD913" s="253"/>
      <c r="GE913" s="253"/>
      <c r="GF913" s="253"/>
      <c r="GG913" s="253"/>
      <c r="GH913" s="253"/>
      <c r="GI913" s="253"/>
      <c r="GJ913" s="253"/>
      <c r="GK913" s="253"/>
      <c r="GL913" s="253"/>
      <c r="GM913" s="253"/>
      <c r="GN913" s="253"/>
      <c r="GO913" s="253"/>
      <c r="GP913" s="253"/>
      <c r="GQ913" s="253"/>
      <c r="GR913" s="253"/>
      <c r="GS913" s="253"/>
      <c r="GT913" s="253"/>
      <c r="GU913" s="253"/>
      <c r="GV913" s="253"/>
      <c r="GW913" s="253"/>
      <c r="GX913" s="253"/>
      <c r="GY913" s="253"/>
      <c r="GZ913" s="253"/>
      <c r="HA913" s="253"/>
      <c r="HB913" s="253"/>
      <c r="HC913" s="253"/>
      <c r="HD913" s="253"/>
      <c r="HE913" s="253"/>
      <c r="HF913" s="253"/>
      <c r="HG913" s="253"/>
      <c r="HH913" s="253"/>
      <c r="HI913" s="253"/>
      <c r="HJ913" s="253"/>
      <c r="HK913" s="253"/>
      <c r="HL913" s="253"/>
      <c r="HM913" s="253"/>
      <c r="HN913" s="253"/>
      <c r="HO913" s="253"/>
      <c r="HP913" s="253"/>
      <c r="HQ913" s="253"/>
      <c r="HR913" s="253"/>
      <c r="HS913" s="253"/>
      <c r="HT913" s="253"/>
      <c r="HU913" s="253"/>
      <c r="HV913" s="253"/>
      <c r="HW913" s="253"/>
      <c r="HX913" s="253"/>
      <c r="HY913" s="253"/>
      <c r="HZ913" s="253"/>
      <c r="IA913" s="253"/>
      <c r="IB913" s="253"/>
      <c r="IC913" s="253"/>
      <c r="ID913" s="253"/>
      <c r="IE913" s="253"/>
      <c r="IF913" s="253"/>
      <c r="IG913" s="253"/>
      <c r="IH913" s="253"/>
      <c r="II913" s="253"/>
      <c r="IJ913" s="253"/>
      <c r="IK913" s="253"/>
      <c r="IL913" s="253"/>
      <c r="IM913" s="253"/>
      <c r="IN913" s="253"/>
      <c r="IO913" s="253"/>
      <c r="IP913" s="253"/>
      <c r="IQ913" s="253"/>
      <c r="IR913" s="253"/>
      <c r="IS913" s="253"/>
      <c r="IT913" s="253"/>
      <c r="IU913" s="253"/>
      <c r="IV913" s="253"/>
      <c r="IW913" s="253"/>
      <c r="IX913" s="253"/>
      <c r="IY913" s="253"/>
      <c r="IZ913" s="253"/>
      <c r="JA913" s="253"/>
      <c r="JB913" s="253"/>
      <c r="JC913" s="253"/>
      <c r="JD913" s="253"/>
      <c r="JE913" s="253"/>
      <c r="JF913" s="253"/>
      <c r="JG913" s="253"/>
      <c r="JH913" s="253"/>
      <c r="JI913" s="253"/>
      <c r="JJ913" s="253"/>
      <c r="JK913" s="253"/>
      <c r="JL913" s="253"/>
      <c r="JM913" s="253"/>
      <c r="JN913" s="253"/>
      <c r="JO913" s="253"/>
      <c r="JP913" s="253"/>
      <c r="JQ913" s="253"/>
      <c r="JR913" s="253"/>
      <c r="JS913" s="253"/>
      <c r="JT913" s="253"/>
      <c r="JU913" s="253"/>
    </row>
    <row r="914" spans="1:281" s="252" customFormat="1" ht="15" customHeight="1" x14ac:dyDescent="0.25">
      <c r="A914" s="253"/>
      <c r="B914" s="253"/>
      <c r="C914" s="253"/>
      <c r="D914" s="253"/>
      <c r="E914" s="253"/>
      <c r="F914" s="253"/>
      <c r="G914" s="253"/>
      <c r="H914" s="253"/>
      <c r="I914" s="253"/>
      <c r="J914" s="253"/>
      <c r="K914" s="253"/>
      <c r="L914" s="253"/>
      <c r="M914" s="253"/>
      <c r="N914" s="253"/>
      <c r="O914" s="253"/>
      <c r="P914" s="253"/>
      <c r="Q914" s="253"/>
      <c r="R914" s="253"/>
      <c r="S914" s="253"/>
      <c r="T914" s="253"/>
      <c r="U914" s="253" t="s">
        <v>1066</v>
      </c>
      <c r="V914" s="253"/>
      <c r="W914" s="253"/>
      <c r="X914" s="253"/>
      <c r="Y914" s="253"/>
      <c r="Z914" s="253"/>
      <c r="AA914" s="253"/>
      <c r="AB914" s="253"/>
      <c r="AC914" s="253" t="s">
        <v>323</v>
      </c>
      <c r="AD914" s="253"/>
      <c r="AE914" s="253"/>
      <c r="AF914" s="253"/>
      <c r="AG914" s="253"/>
      <c r="AH914" s="253"/>
      <c r="AI914" s="253"/>
      <c r="AJ914" s="253"/>
      <c r="AK914" s="253"/>
      <c r="AL914" s="253"/>
      <c r="AM914" s="253"/>
      <c r="AN914" s="253"/>
      <c r="AO914" s="253"/>
      <c r="AP914" s="253"/>
      <c r="AQ914" s="253"/>
      <c r="AR914" s="253"/>
      <c r="AS914" s="253"/>
      <c r="AT914" s="253"/>
      <c r="AU914" s="253"/>
      <c r="AV914" s="253"/>
      <c r="AW914" s="253"/>
      <c r="AX914" s="253"/>
      <c r="AY914" s="253"/>
      <c r="AZ914" s="253"/>
      <c r="BA914" s="253"/>
      <c r="BB914" s="253"/>
      <c r="BC914" s="253"/>
      <c r="BD914" s="253"/>
      <c r="BE914" s="253"/>
      <c r="BF914" s="253"/>
      <c r="BG914" s="253"/>
      <c r="BH914" s="253"/>
      <c r="BI914" s="253"/>
      <c r="BJ914" s="253"/>
      <c r="BK914" s="253"/>
      <c r="BL914" s="253"/>
      <c r="BM914" s="253"/>
      <c r="BN914" s="253"/>
      <c r="BO914" s="253"/>
      <c r="BP914" s="253"/>
      <c r="BQ914" s="253"/>
      <c r="BR914" s="253"/>
      <c r="BS914" s="253"/>
      <c r="BT914" s="253"/>
      <c r="BU914" s="253"/>
      <c r="BV914" s="253"/>
      <c r="BW914" s="253"/>
      <c r="BX914" s="253"/>
      <c r="BY914" s="253"/>
      <c r="BZ914" s="253"/>
      <c r="CA914" s="253"/>
      <c r="CB914" s="253"/>
      <c r="CC914" s="253"/>
      <c r="CD914" s="253"/>
      <c r="CE914" s="253"/>
      <c r="CF914" s="253"/>
      <c r="CG914" s="253"/>
      <c r="CH914" s="253"/>
      <c r="CI914" s="253"/>
      <c r="CJ914" s="253"/>
      <c r="CK914" s="253"/>
      <c r="CL914" s="253"/>
      <c r="CM914" s="253"/>
      <c r="CN914" s="253"/>
      <c r="CO914" s="253"/>
      <c r="CP914" s="253"/>
      <c r="CQ914" s="253"/>
      <c r="CR914" s="253"/>
      <c r="CS914" s="253"/>
      <c r="CT914" s="253"/>
      <c r="CU914" s="253"/>
      <c r="CV914" s="253"/>
      <c r="CW914" s="253"/>
      <c r="CX914" s="253"/>
      <c r="CY914" s="253"/>
      <c r="CZ914" s="253"/>
      <c r="DA914" s="253"/>
      <c r="DB914" s="253"/>
      <c r="DC914" s="253"/>
      <c r="DD914" s="253"/>
      <c r="DE914" s="253"/>
      <c r="DF914" s="253"/>
      <c r="DG914" s="253"/>
      <c r="DH914" s="253"/>
      <c r="DI914" s="253"/>
      <c r="DJ914" s="253"/>
      <c r="DK914" s="253"/>
      <c r="DL914" s="253"/>
      <c r="DM914" s="253"/>
      <c r="DN914" s="253"/>
      <c r="DO914" s="253"/>
      <c r="DP914" s="253"/>
      <c r="DQ914" s="253"/>
      <c r="DR914" s="253"/>
      <c r="DS914" s="253"/>
      <c r="DT914" s="253"/>
      <c r="DU914" s="253"/>
      <c r="DV914" s="253"/>
      <c r="DW914" s="253"/>
      <c r="DX914" s="253"/>
      <c r="DY914" s="253"/>
      <c r="DZ914" s="253"/>
      <c r="EA914" s="253"/>
      <c r="EB914" s="253"/>
      <c r="EC914" s="253"/>
      <c r="ED914" s="253"/>
      <c r="EE914" s="253"/>
      <c r="EF914" s="253"/>
      <c r="EG914" s="253"/>
      <c r="EH914" s="253"/>
      <c r="EI914" s="253"/>
      <c r="EJ914" s="253"/>
      <c r="EK914" s="253"/>
      <c r="EL914" s="253"/>
      <c r="EM914" s="253"/>
      <c r="EN914" s="253"/>
      <c r="EO914" s="253"/>
      <c r="EP914" s="253"/>
      <c r="EQ914" s="253"/>
      <c r="ER914" s="253"/>
      <c r="ES914" s="253"/>
      <c r="ET914" s="253"/>
      <c r="EU914" s="253"/>
      <c r="EV914" s="253"/>
      <c r="EW914" s="253"/>
      <c r="EX914" s="253"/>
      <c r="EY914" s="253"/>
      <c r="EZ914" s="253"/>
      <c r="FA914" s="253"/>
      <c r="FB914" s="253"/>
      <c r="FC914" s="253"/>
      <c r="FD914" s="253"/>
      <c r="FE914" s="253"/>
      <c r="FF914" s="253"/>
      <c r="FG914" s="253"/>
      <c r="FH914" s="253"/>
      <c r="FI914" s="253"/>
      <c r="FJ914" s="253"/>
      <c r="FK914" s="253"/>
      <c r="FL914" s="253"/>
      <c r="FM914" s="253"/>
      <c r="FN914" s="253"/>
      <c r="FO914" s="253"/>
      <c r="FP914" s="253"/>
      <c r="FQ914" s="253"/>
      <c r="FR914" s="253"/>
      <c r="FS914" s="253"/>
      <c r="FT914" s="253"/>
      <c r="FU914" s="253"/>
      <c r="FV914" s="253"/>
      <c r="FW914" s="253"/>
      <c r="FX914" s="253"/>
      <c r="FY914" s="253"/>
      <c r="FZ914" s="253"/>
      <c r="GA914" s="253"/>
      <c r="GB914" s="253"/>
      <c r="GC914" s="253"/>
      <c r="GD914" s="253"/>
      <c r="GE914" s="253"/>
      <c r="GF914" s="253"/>
      <c r="GG914" s="253"/>
      <c r="GH914" s="253"/>
      <c r="GI914" s="253"/>
      <c r="GJ914" s="253"/>
      <c r="GK914" s="253"/>
      <c r="GL914" s="253"/>
      <c r="GM914" s="253"/>
      <c r="GN914" s="253"/>
      <c r="GO914" s="253"/>
      <c r="GP914" s="253"/>
      <c r="GQ914" s="253"/>
      <c r="GR914" s="253"/>
      <c r="GS914" s="253"/>
      <c r="GT914" s="253"/>
      <c r="GU914" s="253"/>
      <c r="GV914" s="253"/>
      <c r="GW914" s="253"/>
      <c r="GX914" s="253"/>
      <c r="GY914" s="253"/>
      <c r="GZ914" s="253"/>
      <c r="HA914" s="253"/>
      <c r="HB914" s="253"/>
      <c r="HC914" s="253"/>
      <c r="HD914" s="253"/>
      <c r="HE914" s="253"/>
      <c r="HF914" s="253"/>
      <c r="HG914" s="253"/>
      <c r="HH914" s="253"/>
      <c r="HI914" s="253"/>
      <c r="HJ914" s="253"/>
      <c r="HK914" s="253"/>
      <c r="HL914" s="253"/>
      <c r="HM914" s="253"/>
      <c r="HN914" s="253"/>
      <c r="HO914" s="253"/>
      <c r="HP914" s="253"/>
      <c r="HQ914" s="253"/>
      <c r="HR914" s="253"/>
      <c r="HS914" s="253"/>
      <c r="HT914" s="253"/>
      <c r="HU914" s="253"/>
      <c r="HV914" s="253"/>
      <c r="HW914" s="253"/>
      <c r="HX914" s="253"/>
      <c r="HY914" s="253"/>
      <c r="HZ914" s="253"/>
      <c r="IA914" s="253"/>
      <c r="IB914" s="253"/>
      <c r="IC914" s="253"/>
      <c r="ID914" s="253"/>
      <c r="IE914" s="253"/>
      <c r="IF914" s="253"/>
      <c r="IG914" s="253"/>
      <c r="IH914" s="253"/>
      <c r="II914" s="253"/>
      <c r="IJ914" s="253"/>
      <c r="IK914" s="253"/>
      <c r="IL914" s="253"/>
      <c r="IM914" s="253"/>
      <c r="IN914" s="253"/>
      <c r="IO914" s="253"/>
      <c r="IP914" s="253"/>
      <c r="IQ914" s="253"/>
      <c r="IR914" s="253"/>
      <c r="IS914" s="253"/>
      <c r="IT914" s="253"/>
      <c r="IU914" s="253"/>
      <c r="IV914" s="253"/>
      <c r="IW914" s="253"/>
      <c r="IX914" s="253"/>
      <c r="IY914" s="253"/>
      <c r="IZ914" s="253"/>
      <c r="JA914" s="253"/>
      <c r="JB914" s="253"/>
      <c r="JC914" s="253"/>
      <c r="JD914" s="253"/>
      <c r="JE914" s="253"/>
      <c r="JF914" s="253"/>
      <c r="JG914" s="253"/>
      <c r="JH914" s="253"/>
      <c r="JI914" s="253"/>
      <c r="JJ914" s="253"/>
      <c r="JK914" s="253"/>
      <c r="JL914" s="253"/>
      <c r="JM914" s="253"/>
      <c r="JN914" s="253"/>
      <c r="JO914" s="253"/>
      <c r="JP914" s="253"/>
      <c r="JQ914" s="253"/>
      <c r="JR914" s="253"/>
      <c r="JS914" s="253"/>
      <c r="JT914" s="253"/>
      <c r="JU914" s="253"/>
    </row>
    <row r="915" spans="1:281" s="252" customFormat="1" ht="15" customHeight="1" x14ac:dyDescent="0.25">
      <c r="A915" s="253"/>
      <c r="B915" s="253"/>
      <c r="C915" s="253"/>
      <c r="D915" s="253"/>
      <c r="E915" s="253"/>
      <c r="F915" s="253"/>
      <c r="G915" s="253"/>
      <c r="H915" s="253"/>
      <c r="I915" s="253"/>
      <c r="J915" s="253"/>
      <c r="K915" s="253"/>
      <c r="L915" s="253"/>
      <c r="M915" s="253"/>
      <c r="N915" s="253"/>
      <c r="O915" s="253"/>
      <c r="P915" s="253"/>
      <c r="Q915" s="253"/>
      <c r="R915" s="253"/>
      <c r="S915" s="253"/>
      <c r="T915" s="253"/>
      <c r="U915" s="253" t="s">
        <v>1067</v>
      </c>
      <c r="V915" s="253"/>
      <c r="W915" s="253"/>
      <c r="X915" s="253"/>
      <c r="Y915" s="253"/>
      <c r="Z915" s="253"/>
      <c r="AA915" s="253"/>
      <c r="AB915" s="253"/>
      <c r="AC915" s="253" t="s">
        <v>332</v>
      </c>
      <c r="AD915" s="253"/>
      <c r="AE915" s="253"/>
      <c r="AF915" s="253"/>
      <c r="AG915" s="253"/>
      <c r="AH915" s="253"/>
      <c r="AI915" s="253"/>
      <c r="AJ915" s="253"/>
      <c r="AK915" s="253"/>
      <c r="AL915" s="253"/>
      <c r="AM915" s="253"/>
      <c r="AN915" s="253"/>
      <c r="AO915" s="253"/>
      <c r="AP915" s="253"/>
      <c r="AQ915" s="253"/>
      <c r="AR915" s="253"/>
      <c r="AS915" s="253"/>
      <c r="AT915" s="253"/>
      <c r="AU915" s="253"/>
      <c r="AV915" s="253"/>
      <c r="AW915" s="253"/>
      <c r="AX915" s="253"/>
      <c r="AY915" s="253"/>
      <c r="AZ915" s="253"/>
      <c r="BA915" s="253"/>
      <c r="BB915" s="253"/>
      <c r="BC915" s="253"/>
      <c r="BD915" s="253"/>
      <c r="BE915" s="253"/>
      <c r="BF915" s="253"/>
      <c r="BG915" s="253"/>
      <c r="BH915" s="253"/>
      <c r="BI915" s="253"/>
      <c r="BJ915" s="253"/>
      <c r="BK915" s="253"/>
      <c r="BL915" s="253"/>
      <c r="BM915" s="253"/>
      <c r="BN915" s="253"/>
      <c r="BO915" s="253"/>
      <c r="BP915" s="253"/>
      <c r="BQ915" s="253"/>
      <c r="BR915" s="253"/>
      <c r="BS915" s="253"/>
      <c r="BT915" s="253"/>
      <c r="BU915" s="253"/>
      <c r="BV915" s="253"/>
      <c r="BW915" s="253"/>
      <c r="BX915" s="253"/>
      <c r="BY915" s="253"/>
      <c r="BZ915" s="253"/>
      <c r="CA915" s="253"/>
      <c r="CB915" s="253"/>
      <c r="CC915" s="253"/>
      <c r="CD915" s="253"/>
      <c r="CE915" s="253"/>
      <c r="CF915" s="253"/>
      <c r="CG915" s="253"/>
      <c r="CH915" s="253"/>
      <c r="CI915" s="253"/>
      <c r="CJ915" s="253"/>
      <c r="CK915" s="253"/>
      <c r="CL915" s="253"/>
      <c r="CM915" s="253"/>
      <c r="CN915" s="253"/>
      <c r="CO915" s="253"/>
      <c r="CP915" s="253"/>
      <c r="CQ915" s="253"/>
      <c r="CR915" s="253"/>
      <c r="CS915" s="253"/>
      <c r="CT915" s="253"/>
      <c r="CU915" s="253"/>
      <c r="CV915" s="253"/>
      <c r="CW915" s="253"/>
      <c r="CX915" s="253"/>
      <c r="CY915" s="253"/>
      <c r="CZ915" s="253"/>
      <c r="DA915" s="253"/>
      <c r="DB915" s="253"/>
      <c r="DC915" s="253"/>
      <c r="DD915" s="253"/>
      <c r="DE915" s="253"/>
      <c r="DF915" s="253"/>
      <c r="DG915" s="253"/>
      <c r="DH915" s="253"/>
      <c r="DI915" s="253"/>
      <c r="DJ915" s="253"/>
      <c r="DK915" s="253"/>
      <c r="DL915" s="253"/>
      <c r="DM915" s="253"/>
      <c r="DN915" s="253"/>
      <c r="DO915" s="253"/>
      <c r="DP915" s="253"/>
      <c r="DQ915" s="253"/>
      <c r="DR915" s="253"/>
      <c r="DS915" s="253"/>
      <c r="DT915" s="253"/>
      <c r="DU915" s="253"/>
      <c r="DV915" s="253"/>
      <c r="DW915" s="253"/>
      <c r="DX915" s="253"/>
      <c r="DY915" s="253"/>
      <c r="DZ915" s="253"/>
      <c r="EA915" s="253"/>
      <c r="EB915" s="253"/>
      <c r="EC915" s="253"/>
      <c r="ED915" s="253"/>
      <c r="EE915" s="253"/>
      <c r="EF915" s="253"/>
      <c r="EG915" s="253"/>
      <c r="EH915" s="253"/>
      <c r="EI915" s="253"/>
      <c r="EJ915" s="253"/>
      <c r="EK915" s="253"/>
      <c r="EL915" s="253"/>
      <c r="EM915" s="253"/>
      <c r="EN915" s="253"/>
      <c r="EO915" s="253"/>
      <c r="EP915" s="253"/>
      <c r="EQ915" s="253"/>
      <c r="ER915" s="253"/>
      <c r="ES915" s="253"/>
      <c r="ET915" s="253"/>
      <c r="EU915" s="253"/>
      <c r="EV915" s="253"/>
      <c r="EW915" s="253"/>
      <c r="EX915" s="253"/>
      <c r="EY915" s="253"/>
      <c r="EZ915" s="253"/>
      <c r="FA915" s="253"/>
      <c r="FB915" s="253"/>
      <c r="FC915" s="253"/>
      <c r="FD915" s="253"/>
      <c r="FE915" s="253"/>
      <c r="FF915" s="253"/>
      <c r="FG915" s="253"/>
      <c r="FH915" s="253"/>
      <c r="FI915" s="253"/>
      <c r="FJ915" s="253"/>
      <c r="FK915" s="253"/>
      <c r="FL915" s="253"/>
      <c r="FM915" s="253"/>
      <c r="FN915" s="253"/>
      <c r="FO915" s="253"/>
      <c r="FP915" s="253"/>
      <c r="FQ915" s="253"/>
      <c r="FR915" s="253"/>
      <c r="FS915" s="253"/>
      <c r="FT915" s="253"/>
      <c r="FU915" s="253"/>
      <c r="FV915" s="253"/>
      <c r="FW915" s="253"/>
      <c r="FX915" s="253"/>
      <c r="FY915" s="253"/>
      <c r="FZ915" s="253"/>
      <c r="GA915" s="253"/>
      <c r="GB915" s="253"/>
      <c r="GC915" s="253"/>
      <c r="GD915" s="253"/>
      <c r="GE915" s="253"/>
      <c r="GF915" s="253"/>
      <c r="GG915" s="253"/>
      <c r="GH915" s="253"/>
      <c r="GI915" s="253"/>
      <c r="GJ915" s="253"/>
      <c r="GK915" s="253"/>
      <c r="GL915" s="253"/>
      <c r="GM915" s="253"/>
      <c r="GN915" s="253"/>
      <c r="GO915" s="253"/>
      <c r="GP915" s="253"/>
      <c r="GQ915" s="253"/>
      <c r="GR915" s="253"/>
      <c r="GS915" s="253"/>
      <c r="GT915" s="253"/>
      <c r="GU915" s="253"/>
      <c r="GV915" s="253"/>
      <c r="GW915" s="253"/>
      <c r="GX915" s="253"/>
      <c r="GY915" s="253"/>
      <c r="GZ915" s="253"/>
      <c r="HA915" s="253"/>
      <c r="HB915" s="253"/>
      <c r="HC915" s="253"/>
      <c r="HD915" s="253"/>
      <c r="HE915" s="253"/>
      <c r="HF915" s="253"/>
      <c r="HG915" s="253"/>
      <c r="HH915" s="253"/>
      <c r="HI915" s="253"/>
      <c r="HJ915" s="253"/>
      <c r="HK915" s="253"/>
      <c r="HL915" s="253"/>
      <c r="HM915" s="253"/>
      <c r="HN915" s="253"/>
      <c r="HO915" s="253"/>
      <c r="HP915" s="253"/>
      <c r="HQ915" s="253"/>
      <c r="HR915" s="253"/>
      <c r="HS915" s="253"/>
      <c r="HT915" s="253"/>
      <c r="HU915" s="253"/>
      <c r="HV915" s="253"/>
      <c r="HW915" s="253"/>
      <c r="HX915" s="253"/>
      <c r="HY915" s="253"/>
      <c r="HZ915" s="253"/>
      <c r="IA915" s="253"/>
      <c r="IB915" s="253"/>
      <c r="IC915" s="253"/>
      <c r="ID915" s="253"/>
      <c r="IE915" s="253"/>
      <c r="IF915" s="253"/>
      <c r="IG915" s="253"/>
      <c r="IH915" s="253"/>
      <c r="II915" s="253"/>
      <c r="IJ915" s="253"/>
      <c r="IK915" s="253"/>
      <c r="IL915" s="253"/>
      <c r="IM915" s="253"/>
      <c r="IN915" s="253"/>
      <c r="IO915" s="253"/>
      <c r="IP915" s="253"/>
      <c r="IQ915" s="253"/>
      <c r="IR915" s="253"/>
      <c r="IS915" s="253"/>
      <c r="IT915" s="253"/>
      <c r="IU915" s="253"/>
      <c r="IV915" s="253"/>
      <c r="IW915" s="253"/>
      <c r="IX915" s="253"/>
      <c r="IY915" s="253"/>
      <c r="IZ915" s="253"/>
      <c r="JA915" s="253"/>
      <c r="JB915" s="253"/>
      <c r="JC915" s="253"/>
      <c r="JD915" s="253"/>
      <c r="JE915" s="253"/>
      <c r="JF915" s="253"/>
      <c r="JG915" s="253"/>
      <c r="JH915" s="253"/>
      <c r="JI915" s="253"/>
      <c r="JJ915" s="253"/>
      <c r="JK915" s="253"/>
      <c r="JL915" s="253"/>
      <c r="JM915" s="253"/>
      <c r="JN915" s="253"/>
      <c r="JO915" s="253"/>
      <c r="JP915" s="253"/>
      <c r="JQ915" s="253"/>
      <c r="JR915" s="253"/>
      <c r="JS915" s="253"/>
      <c r="JT915" s="253"/>
      <c r="JU915" s="253"/>
    </row>
    <row r="916" spans="1:281" s="252" customFormat="1" ht="15" customHeight="1" x14ac:dyDescent="0.25">
      <c r="A916" s="253"/>
      <c r="B916" s="253"/>
      <c r="C916" s="253"/>
      <c r="D916" s="253"/>
      <c r="E916" s="253"/>
      <c r="F916" s="253"/>
      <c r="G916" s="253"/>
      <c r="H916" s="253"/>
      <c r="I916" s="253"/>
      <c r="J916" s="253"/>
      <c r="K916" s="253"/>
      <c r="L916" s="253"/>
      <c r="M916" s="253"/>
      <c r="N916" s="253"/>
      <c r="O916" s="253"/>
      <c r="P916" s="253"/>
      <c r="Q916" s="253"/>
      <c r="R916" s="253"/>
      <c r="S916" s="253"/>
      <c r="T916" s="253"/>
      <c r="U916" s="253" t="s">
        <v>1068</v>
      </c>
      <c r="V916" s="253"/>
      <c r="W916" s="253"/>
      <c r="X916" s="253"/>
      <c r="Y916" s="253"/>
      <c r="Z916" s="253"/>
      <c r="AA916" s="253"/>
      <c r="AB916" s="253"/>
      <c r="AC916" s="253" t="s">
        <v>332</v>
      </c>
      <c r="AD916" s="253"/>
      <c r="AE916" s="253"/>
      <c r="AF916" s="253"/>
      <c r="AG916" s="253"/>
      <c r="AH916" s="253"/>
      <c r="AI916" s="253"/>
      <c r="AJ916" s="253"/>
      <c r="AK916" s="253"/>
      <c r="AL916" s="253"/>
      <c r="AM916" s="253"/>
      <c r="AN916" s="253"/>
      <c r="AO916" s="253"/>
      <c r="AP916" s="253"/>
      <c r="AQ916" s="253"/>
      <c r="AR916" s="253"/>
      <c r="AS916" s="253"/>
      <c r="AT916" s="253"/>
      <c r="AU916" s="253"/>
      <c r="AV916" s="253"/>
      <c r="AW916" s="253"/>
      <c r="AX916" s="253"/>
      <c r="AY916" s="253"/>
      <c r="AZ916" s="253"/>
      <c r="BA916" s="253"/>
      <c r="BB916" s="253"/>
      <c r="BC916" s="253"/>
      <c r="BD916" s="253"/>
      <c r="BE916" s="253"/>
      <c r="BF916" s="253"/>
      <c r="BG916" s="253"/>
      <c r="BH916" s="253"/>
      <c r="BI916" s="253"/>
      <c r="BJ916" s="253"/>
      <c r="BK916" s="253"/>
      <c r="BL916" s="253"/>
      <c r="BM916" s="253"/>
      <c r="BN916" s="253"/>
      <c r="BO916" s="253"/>
      <c r="BP916" s="253"/>
      <c r="BQ916" s="253"/>
      <c r="BR916" s="253"/>
      <c r="BS916" s="253"/>
      <c r="BT916" s="253"/>
      <c r="BU916" s="253"/>
      <c r="BV916" s="253"/>
      <c r="BW916" s="253"/>
      <c r="BX916" s="253"/>
      <c r="BY916" s="253"/>
      <c r="BZ916" s="253"/>
      <c r="CA916" s="253"/>
      <c r="CB916" s="253"/>
      <c r="CC916" s="253"/>
      <c r="CD916" s="253"/>
      <c r="CE916" s="253"/>
      <c r="CF916" s="253"/>
      <c r="CG916" s="253"/>
      <c r="CH916" s="253"/>
      <c r="CI916" s="253"/>
      <c r="CJ916" s="253"/>
      <c r="CK916" s="253"/>
      <c r="CL916" s="253"/>
      <c r="CM916" s="253"/>
      <c r="CN916" s="253"/>
      <c r="CO916" s="253"/>
      <c r="CP916" s="253"/>
      <c r="CQ916" s="253"/>
      <c r="CR916" s="253"/>
      <c r="CS916" s="253"/>
      <c r="CT916" s="253"/>
      <c r="CU916" s="253"/>
      <c r="CV916" s="253"/>
      <c r="CW916" s="253"/>
      <c r="CX916" s="253"/>
      <c r="CY916" s="253"/>
      <c r="CZ916" s="253"/>
      <c r="DA916" s="253"/>
      <c r="DB916" s="253"/>
      <c r="DC916" s="253"/>
      <c r="DD916" s="253"/>
      <c r="DE916" s="253"/>
      <c r="DF916" s="253"/>
      <c r="DG916" s="253"/>
      <c r="DH916" s="253"/>
      <c r="DI916" s="253"/>
      <c r="DJ916" s="253"/>
      <c r="DK916" s="253"/>
      <c r="DL916" s="253"/>
      <c r="DM916" s="253"/>
      <c r="DN916" s="253"/>
      <c r="DO916" s="253"/>
      <c r="DP916" s="253"/>
      <c r="DQ916" s="253"/>
      <c r="DR916" s="253"/>
      <c r="DS916" s="253"/>
      <c r="DT916" s="253"/>
      <c r="DU916" s="253"/>
      <c r="DV916" s="253"/>
      <c r="DW916" s="253"/>
      <c r="DX916" s="253"/>
      <c r="DY916" s="253"/>
      <c r="DZ916" s="253"/>
      <c r="EA916" s="253"/>
      <c r="EB916" s="253"/>
      <c r="EC916" s="253"/>
      <c r="ED916" s="253"/>
      <c r="EE916" s="253"/>
      <c r="EF916" s="253"/>
      <c r="EG916" s="253"/>
      <c r="EH916" s="253"/>
      <c r="EI916" s="253"/>
      <c r="EJ916" s="253"/>
      <c r="EK916" s="253"/>
      <c r="EL916" s="253"/>
      <c r="EM916" s="253"/>
      <c r="EN916" s="253"/>
      <c r="EO916" s="253"/>
      <c r="EP916" s="253"/>
      <c r="EQ916" s="253"/>
      <c r="ER916" s="253"/>
      <c r="ES916" s="253"/>
      <c r="ET916" s="253"/>
      <c r="EU916" s="253"/>
      <c r="EV916" s="253"/>
      <c r="EW916" s="253"/>
      <c r="EX916" s="253"/>
      <c r="EY916" s="253"/>
      <c r="EZ916" s="253"/>
      <c r="FA916" s="253"/>
      <c r="FB916" s="253"/>
      <c r="FC916" s="253"/>
      <c r="FD916" s="253"/>
      <c r="FE916" s="253"/>
      <c r="FF916" s="253"/>
      <c r="FG916" s="253"/>
      <c r="FH916" s="253"/>
      <c r="FI916" s="253"/>
      <c r="FJ916" s="253"/>
      <c r="FK916" s="253"/>
      <c r="FL916" s="253"/>
      <c r="FM916" s="253"/>
      <c r="FN916" s="253"/>
      <c r="FO916" s="253"/>
      <c r="FP916" s="253"/>
      <c r="FQ916" s="253"/>
      <c r="FR916" s="253"/>
      <c r="FS916" s="253"/>
      <c r="FT916" s="253"/>
      <c r="FU916" s="253"/>
      <c r="FV916" s="253"/>
      <c r="FW916" s="253"/>
      <c r="FX916" s="253"/>
      <c r="FY916" s="253"/>
      <c r="FZ916" s="253"/>
      <c r="GA916" s="253"/>
      <c r="GB916" s="253"/>
      <c r="GC916" s="253"/>
      <c r="GD916" s="253"/>
      <c r="GE916" s="253"/>
      <c r="GF916" s="253"/>
      <c r="GG916" s="253"/>
      <c r="GH916" s="253"/>
      <c r="GI916" s="253"/>
      <c r="GJ916" s="253"/>
      <c r="GK916" s="253"/>
      <c r="GL916" s="253"/>
      <c r="GM916" s="253"/>
      <c r="GN916" s="253"/>
      <c r="GO916" s="253"/>
      <c r="GP916" s="253"/>
      <c r="GQ916" s="253"/>
      <c r="GR916" s="253"/>
      <c r="GS916" s="253"/>
      <c r="GT916" s="253"/>
      <c r="GU916" s="253"/>
      <c r="GV916" s="253"/>
      <c r="GW916" s="253"/>
      <c r="GX916" s="253"/>
      <c r="GY916" s="253"/>
      <c r="GZ916" s="253"/>
      <c r="HA916" s="253"/>
      <c r="HB916" s="253"/>
      <c r="HC916" s="253"/>
      <c r="HD916" s="253"/>
      <c r="HE916" s="253"/>
      <c r="HF916" s="253"/>
      <c r="HG916" s="253"/>
      <c r="HH916" s="253"/>
      <c r="HI916" s="253"/>
      <c r="HJ916" s="253"/>
      <c r="HK916" s="253"/>
      <c r="HL916" s="253"/>
      <c r="HM916" s="253"/>
      <c r="HN916" s="253"/>
      <c r="HO916" s="253"/>
      <c r="HP916" s="253"/>
      <c r="HQ916" s="253"/>
      <c r="HR916" s="253"/>
      <c r="HS916" s="253"/>
      <c r="HT916" s="253"/>
      <c r="HU916" s="253"/>
      <c r="HV916" s="253"/>
      <c r="HW916" s="253"/>
      <c r="HX916" s="253"/>
      <c r="HY916" s="253"/>
      <c r="HZ916" s="253"/>
      <c r="IA916" s="253"/>
      <c r="IB916" s="253"/>
      <c r="IC916" s="253"/>
      <c r="ID916" s="253"/>
      <c r="IE916" s="253"/>
      <c r="IF916" s="253"/>
      <c r="IG916" s="253"/>
      <c r="IH916" s="253"/>
      <c r="II916" s="253"/>
      <c r="IJ916" s="253"/>
      <c r="IK916" s="253"/>
      <c r="IL916" s="253"/>
      <c r="IM916" s="253"/>
      <c r="IN916" s="253"/>
      <c r="IO916" s="253"/>
      <c r="IP916" s="253"/>
      <c r="IQ916" s="253"/>
      <c r="IR916" s="253"/>
      <c r="IS916" s="253"/>
      <c r="IT916" s="253"/>
      <c r="IU916" s="253"/>
      <c r="IV916" s="253"/>
      <c r="IW916" s="253"/>
      <c r="IX916" s="253"/>
      <c r="IY916" s="253"/>
      <c r="IZ916" s="253"/>
      <c r="JA916" s="253"/>
      <c r="JB916" s="253"/>
      <c r="JC916" s="253"/>
      <c r="JD916" s="253"/>
      <c r="JE916" s="253"/>
      <c r="JF916" s="253"/>
      <c r="JG916" s="253"/>
      <c r="JH916" s="253"/>
      <c r="JI916" s="253"/>
      <c r="JJ916" s="253"/>
      <c r="JK916" s="253"/>
      <c r="JL916" s="253"/>
      <c r="JM916" s="253"/>
      <c r="JN916" s="253"/>
      <c r="JO916" s="253"/>
      <c r="JP916" s="253"/>
      <c r="JQ916" s="253"/>
      <c r="JR916" s="253"/>
      <c r="JS916" s="253"/>
      <c r="JT916" s="253"/>
      <c r="JU916" s="253"/>
    </row>
    <row r="917" spans="1:281" s="252" customFormat="1" ht="15" customHeight="1" x14ac:dyDescent="0.25">
      <c r="A917" s="253"/>
      <c r="B917" s="253"/>
      <c r="C917" s="253"/>
      <c r="D917" s="253"/>
      <c r="E917" s="253"/>
      <c r="F917" s="253"/>
      <c r="G917" s="253"/>
      <c r="H917" s="253"/>
      <c r="I917" s="253"/>
      <c r="J917" s="253"/>
      <c r="K917" s="253"/>
      <c r="L917" s="253"/>
      <c r="M917" s="253"/>
      <c r="N917" s="253"/>
      <c r="O917" s="253"/>
      <c r="P917" s="253"/>
      <c r="Q917" s="253"/>
      <c r="R917" s="253"/>
      <c r="S917" s="253"/>
      <c r="T917" s="253"/>
      <c r="U917" s="253" t="s">
        <v>1069</v>
      </c>
      <c r="V917" s="253"/>
      <c r="W917" s="253"/>
      <c r="X917" s="253"/>
      <c r="Y917" s="253"/>
      <c r="Z917" s="253"/>
      <c r="AA917" s="253"/>
      <c r="AB917" s="253"/>
      <c r="AC917" s="253" t="s">
        <v>332</v>
      </c>
      <c r="AD917" s="253"/>
      <c r="AE917" s="253"/>
      <c r="AF917" s="253"/>
      <c r="AG917" s="253"/>
      <c r="AH917" s="253"/>
      <c r="AI917" s="253"/>
      <c r="AJ917" s="253"/>
      <c r="AK917" s="253"/>
      <c r="AL917" s="253"/>
      <c r="AM917" s="253"/>
      <c r="AN917" s="253"/>
      <c r="AO917" s="253"/>
      <c r="AP917" s="253"/>
      <c r="AQ917" s="253"/>
      <c r="AR917" s="253"/>
      <c r="AS917" s="253"/>
      <c r="AT917" s="253"/>
      <c r="AU917" s="253"/>
      <c r="AV917" s="253"/>
      <c r="AW917" s="253"/>
      <c r="AX917" s="253"/>
      <c r="AY917" s="253"/>
      <c r="AZ917" s="253"/>
      <c r="BA917" s="253"/>
      <c r="BB917" s="253"/>
      <c r="BC917" s="253"/>
      <c r="BD917" s="253"/>
      <c r="BE917" s="253"/>
      <c r="BF917" s="253"/>
      <c r="BG917" s="253"/>
      <c r="BH917" s="253"/>
      <c r="BI917" s="253"/>
      <c r="BJ917" s="253"/>
      <c r="BK917" s="253"/>
      <c r="BL917" s="253"/>
      <c r="BM917" s="253"/>
      <c r="BN917" s="253"/>
      <c r="BO917" s="253"/>
      <c r="BP917" s="253"/>
      <c r="BQ917" s="253"/>
      <c r="BR917" s="253"/>
      <c r="BS917" s="253"/>
      <c r="BT917" s="253"/>
      <c r="BU917" s="253"/>
      <c r="BV917" s="253"/>
      <c r="BW917" s="253"/>
      <c r="BX917" s="253"/>
      <c r="BY917" s="253"/>
      <c r="BZ917" s="253"/>
      <c r="CA917" s="253"/>
      <c r="CB917" s="253"/>
      <c r="CC917" s="253"/>
      <c r="CD917" s="253"/>
      <c r="CE917" s="253"/>
      <c r="CF917" s="253"/>
      <c r="CG917" s="253"/>
      <c r="CH917" s="253"/>
      <c r="CI917" s="253"/>
      <c r="CJ917" s="253"/>
      <c r="CK917" s="253"/>
      <c r="CL917" s="253"/>
      <c r="CM917" s="253"/>
      <c r="CN917" s="253"/>
      <c r="CO917" s="253"/>
      <c r="CP917" s="253"/>
      <c r="CQ917" s="253"/>
      <c r="CR917" s="253"/>
      <c r="CS917" s="253"/>
      <c r="CT917" s="253"/>
      <c r="CU917" s="253"/>
      <c r="CV917" s="253"/>
      <c r="CW917" s="253"/>
      <c r="CX917" s="253"/>
      <c r="CY917" s="253"/>
      <c r="CZ917" s="253"/>
      <c r="DA917" s="253"/>
      <c r="DB917" s="253"/>
      <c r="DC917" s="253"/>
      <c r="DD917" s="253"/>
      <c r="DE917" s="253"/>
      <c r="DF917" s="253"/>
      <c r="DG917" s="253"/>
      <c r="DH917" s="253"/>
      <c r="DI917" s="253"/>
      <c r="DJ917" s="253"/>
      <c r="DK917" s="253"/>
      <c r="DL917" s="253"/>
      <c r="DM917" s="253"/>
      <c r="DN917" s="253"/>
      <c r="DO917" s="253"/>
      <c r="DP917" s="253"/>
      <c r="DQ917" s="253"/>
      <c r="DR917" s="253"/>
      <c r="DS917" s="253"/>
      <c r="DT917" s="253"/>
      <c r="DU917" s="253"/>
      <c r="DV917" s="253"/>
      <c r="DW917" s="253"/>
      <c r="DX917" s="253"/>
      <c r="DY917" s="253"/>
      <c r="DZ917" s="253"/>
      <c r="EA917" s="253"/>
      <c r="EB917" s="253"/>
      <c r="EC917" s="253"/>
      <c r="ED917" s="253"/>
      <c r="EE917" s="253"/>
      <c r="EF917" s="253"/>
      <c r="EG917" s="253"/>
      <c r="EH917" s="253"/>
      <c r="EI917" s="253"/>
      <c r="EJ917" s="253"/>
      <c r="EK917" s="253"/>
      <c r="EL917" s="253"/>
      <c r="EM917" s="253"/>
      <c r="EN917" s="253"/>
      <c r="EO917" s="253"/>
      <c r="EP917" s="253"/>
      <c r="EQ917" s="253"/>
      <c r="ER917" s="253"/>
      <c r="ES917" s="253"/>
      <c r="ET917" s="253"/>
      <c r="EU917" s="253"/>
      <c r="EV917" s="253"/>
      <c r="EW917" s="253"/>
      <c r="EX917" s="253"/>
      <c r="EY917" s="253"/>
      <c r="EZ917" s="253"/>
      <c r="FA917" s="253"/>
      <c r="FB917" s="253"/>
      <c r="FC917" s="253"/>
      <c r="FD917" s="253"/>
      <c r="FE917" s="253"/>
      <c r="FF917" s="253"/>
      <c r="FG917" s="253"/>
      <c r="FH917" s="253"/>
      <c r="FI917" s="253"/>
      <c r="FJ917" s="253"/>
      <c r="FK917" s="253"/>
      <c r="FL917" s="253"/>
      <c r="FM917" s="253"/>
      <c r="FN917" s="253"/>
      <c r="FO917" s="253"/>
      <c r="FP917" s="253"/>
      <c r="FQ917" s="253"/>
      <c r="FR917" s="253"/>
      <c r="FS917" s="253"/>
      <c r="FT917" s="253"/>
      <c r="FU917" s="253"/>
      <c r="FV917" s="253"/>
      <c r="FW917" s="253"/>
      <c r="FX917" s="253"/>
      <c r="FY917" s="253"/>
      <c r="FZ917" s="253"/>
      <c r="GA917" s="253"/>
      <c r="GB917" s="253"/>
      <c r="GC917" s="253"/>
      <c r="GD917" s="253"/>
      <c r="GE917" s="253"/>
      <c r="GF917" s="253"/>
      <c r="GG917" s="253"/>
      <c r="GH917" s="253"/>
      <c r="GI917" s="253"/>
      <c r="GJ917" s="253"/>
      <c r="GK917" s="253"/>
      <c r="GL917" s="253"/>
      <c r="GM917" s="253"/>
      <c r="GN917" s="253"/>
      <c r="GO917" s="253"/>
      <c r="GP917" s="253"/>
      <c r="GQ917" s="253"/>
      <c r="GR917" s="253"/>
      <c r="GS917" s="253"/>
      <c r="GT917" s="253"/>
      <c r="GU917" s="253"/>
      <c r="GV917" s="253"/>
      <c r="GW917" s="253"/>
      <c r="GX917" s="253"/>
      <c r="GY917" s="253"/>
      <c r="GZ917" s="253"/>
      <c r="HA917" s="253"/>
      <c r="HB917" s="253"/>
      <c r="HC917" s="253"/>
      <c r="HD917" s="253"/>
      <c r="HE917" s="253"/>
      <c r="HF917" s="253"/>
      <c r="HG917" s="253"/>
      <c r="HH917" s="253"/>
      <c r="HI917" s="253"/>
      <c r="HJ917" s="253"/>
      <c r="HK917" s="253"/>
      <c r="HL917" s="253"/>
      <c r="HM917" s="253"/>
      <c r="HN917" s="253"/>
      <c r="HO917" s="253"/>
      <c r="HP917" s="253"/>
      <c r="HQ917" s="253"/>
      <c r="HR917" s="253"/>
      <c r="HS917" s="253"/>
      <c r="HT917" s="253"/>
      <c r="HU917" s="253"/>
      <c r="HV917" s="253"/>
      <c r="HW917" s="253"/>
      <c r="HX917" s="253"/>
      <c r="HY917" s="253"/>
      <c r="HZ917" s="253"/>
      <c r="IA917" s="253"/>
      <c r="IB917" s="253"/>
      <c r="IC917" s="253"/>
      <c r="ID917" s="253"/>
      <c r="IE917" s="253"/>
      <c r="IF917" s="253"/>
      <c r="IG917" s="253"/>
      <c r="IH917" s="253"/>
      <c r="II917" s="253"/>
      <c r="IJ917" s="253"/>
      <c r="IK917" s="253"/>
      <c r="IL917" s="253"/>
      <c r="IM917" s="253"/>
      <c r="IN917" s="253"/>
      <c r="IO917" s="253"/>
      <c r="IP917" s="253"/>
      <c r="IQ917" s="253"/>
      <c r="IR917" s="253"/>
      <c r="IS917" s="253"/>
      <c r="IT917" s="253"/>
      <c r="IU917" s="253"/>
      <c r="IV917" s="253"/>
      <c r="IW917" s="253"/>
      <c r="IX917" s="253"/>
      <c r="IY917" s="253"/>
      <c r="IZ917" s="253"/>
      <c r="JA917" s="253"/>
      <c r="JB917" s="253"/>
      <c r="JC917" s="253"/>
      <c r="JD917" s="253"/>
      <c r="JE917" s="253"/>
      <c r="JF917" s="253"/>
      <c r="JG917" s="253"/>
      <c r="JH917" s="253"/>
      <c r="JI917" s="253"/>
      <c r="JJ917" s="253"/>
      <c r="JK917" s="253"/>
      <c r="JL917" s="253"/>
      <c r="JM917" s="253"/>
      <c r="JN917" s="253"/>
      <c r="JO917" s="253"/>
      <c r="JP917" s="253"/>
      <c r="JQ917" s="253"/>
      <c r="JR917" s="253"/>
      <c r="JS917" s="253"/>
      <c r="JT917" s="253"/>
      <c r="JU917" s="253"/>
    </row>
    <row r="918" spans="1:281" s="252" customFormat="1" ht="15" customHeight="1" x14ac:dyDescent="0.25">
      <c r="A918" s="253"/>
      <c r="B918" s="253"/>
      <c r="C918" s="253"/>
      <c r="D918" s="253"/>
      <c r="E918" s="253"/>
      <c r="F918" s="253"/>
      <c r="G918" s="253"/>
      <c r="H918" s="253"/>
      <c r="I918" s="253"/>
      <c r="J918" s="253"/>
      <c r="K918" s="253"/>
      <c r="L918" s="253"/>
      <c r="M918" s="253"/>
      <c r="N918" s="253"/>
      <c r="O918" s="253"/>
      <c r="P918" s="253"/>
      <c r="Q918" s="253"/>
      <c r="R918" s="253"/>
      <c r="S918" s="253"/>
      <c r="T918" s="253"/>
      <c r="U918" s="253" t="s">
        <v>1070</v>
      </c>
      <c r="V918" s="253"/>
      <c r="W918" s="253"/>
      <c r="X918" s="253"/>
      <c r="Y918" s="253"/>
      <c r="Z918" s="253"/>
      <c r="AA918" s="253"/>
      <c r="AB918" s="253"/>
      <c r="AC918" s="253" t="s">
        <v>332</v>
      </c>
      <c r="AD918" s="253"/>
      <c r="AE918" s="253"/>
      <c r="AF918" s="253"/>
      <c r="AG918" s="253"/>
      <c r="AH918" s="253"/>
      <c r="AI918" s="253"/>
      <c r="AJ918" s="253"/>
      <c r="AK918" s="253"/>
      <c r="AL918" s="253"/>
      <c r="AM918" s="253"/>
      <c r="AN918" s="253"/>
      <c r="AO918" s="253"/>
      <c r="AP918" s="253"/>
      <c r="AQ918" s="253"/>
      <c r="AR918" s="253"/>
      <c r="AS918" s="253"/>
      <c r="AT918" s="253"/>
      <c r="AU918" s="253"/>
      <c r="AV918" s="253"/>
      <c r="AW918" s="253"/>
      <c r="AX918" s="253"/>
      <c r="AY918" s="253"/>
      <c r="AZ918" s="253"/>
      <c r="BA918" s="253"/>
      <c r="BB918" s="253"/>
      <c r="BC918" s="253"/>
      <c r="BD918" s="253"/>
      <c r="BE918" s="253"/>
      <c r="BF918" s="253"/>
      <c r="BG918" s="253"/>
      <c r="BH918" s="253"/>
      <c r="BI918" s="253"/>
      <c r="BJ918" s="253"/>
      <c r="BK918" s="253"/>
      <c r="BL918" s="253"/>
      <c r="BM918" s="253"/>
      <c r="BN918" s="253"/>
      <c r="BO918" s="253"/>
      <c r="BP918" s="253"/>
      <c r="BQ918" s="253"/>
      <c r="BR918" s="253"/>
      <c r="BS918" s="253"/>
      <c r="BT918" s="253"/>
      <c r="BU918" s="253"/>
      <c r="BV918" s="253"/>
      <c r="BW918" s="253"/>
      <c r="BX918" s="253"/>
      <c r="BY918" s="253"/>
      <c r="BZ918" s="253"/>
      <c r="CA918" s="253"/>
      <c r="CB918" s="253"/>
      <c r="CC918" s="253"/>
      <c r="CD918" s="253"/>
      <c r="CE918" s="253"/>
      <c r="CF918" s="253"/>
      <c r="CG918" s="253"/>
      <c r="CH918" s="253"/>
      <c r="CI918" s="253"/>
      <c r="CJ918" s="253"/>
      <c r="CK918" s="253"/>
      <c r="CL918" s="253"/>
      <c r="CM918" s="253"/>
      <c r="CN918" s="253"/>
      <c r="CO918" s="253"/>
      <c r="CP918" s="253"/>
      <c r="CQ918" s="253"/>
      <c r="CR918" s="253"/>
      <c r="CS918" s="253"/>
      <c r="CT918" s="253"/>
      <c r="CU918" s="253"/>
      <c r="CV918" s="253"/>
      <c r="CW918" s="253"/>
      <c r="CX918" s="253"/>
      <c r="CY918" s="253"/>
      <c r="CZ918" s="253"/>
      <c r="DA918" s="253"/>
      <c r="DB918" s="253"/>
      <c r="DC918" s="253"/>
      <c r="DD918" s="253"/>
      <c r="DE918" s="253"/>
      <c r="DF918" s="253"/>
      <c r="DG918" s="253"/>
      <c r="DH918" s="253"/>
      <c r="DI918" s="253"/>
      <c r="DJ918" s="253"/>
      <c r="DK918" s="253"/>
      <c r="DL918" s="253"/>
      <c r="DM918" s="253"/>
      <c r="DN918" s="253"/>
      <c r="DO918" s="253"/>
      <c r="DP918" s="253"/>
      <c r="DQ918" s="253"/>
      <c r="DR918" s="253"/>
      <c r="DS918" s="253"/>
      <c r="DT918" s="253"/>
      <c r="DU918" s="253"/>
      <c r="DV918" s="253"/>
      <c r="DW918" s="253"/>
      <c r="DX918" s="253"/>
      <c r="DY918" s="253"/>
      <c r="DZ918" s="253"/>
      <c r="EA918" s="253"/>
      <c r="EB918" s="253"/>
      <c r="EC918" s="253"/>
      <c r="ED918" s="253"/>
      <c r="EE918" s="253"/>
      <c r="EF918" s="253"/>
      <c r="EG918" s="253"/>
      <c r="EH918" s="253"/>
      <c r="EI918" s="253"/>
      <c r="EJ918" s="253"/>
      <c r="EK918" s="253"/>
      <c r="EL918" s="253"/>
      <c r="EM918" s="253"/>
      <c r="EN918" s="253"/>
      <c r="EO918" s="253"/>
      <c r="EP918" s="253"/>
      <c r="EQ918" s="253"/>
      <c r="ER918" s="253"/>
      <c r="ES918" s="253"/>
      <c r="ET918" s="253"/>
      <c r="EU918" s="253"/>
      <c r="EV918" s="253"/>
      <c r="EW918" s="253"/>
      <c r="EX918" s="253"/>
      <c r="EY918" s="253"/>
      <c r="EZ918" s="253"/>
      <c r="FA918" s="253"/>
      <c r="FB918" s="253"/>
      <c r="FC918" s="253"/>
      <c r="FD918" s="253"/>
      <c r="FE918" s="253"/>
      <c r="FF918" s="253"/>
      <c r="FG918" s="253"/>
      <c r="FH918" s="253"/>
      <c r="FI918" s="253"/>
      <c r="FJ918" s="253"/>
      <c r="FK918" s="253"/>
      <c r="FL918" s="253"/>
      <c r="FM918" s="253"/>
      <c r="FN918" s="253"/>
      <c r="FO918" s="253"/>
      <c r="FP918" s="253"/>
      <c r="FQ918" s="253"/>
      <c r="FR918" s="253"/>
      <c r="FS918" s="253"/>
      <c r="FT918" s="253"/>
      <c r="FU918" s="253"/>
      <c r="FV918" s="253"/>
      <c r="FW918" s="253"/>
      <c r="FX918" s="253"/>
      <c r="FY918" s="253"/>
      <c r="FZ918" s="253"/>
      <c r="GA918" s="253"/>
      <c r="GB918" s="253"/>
      <c r="GC918" s="253"/>
      <c r="GD918" s="253"/>
      <c r="GE918" s="253"/>
      <c r="GF918" s="253"/>
      <c r="GG918" s="253"/>
      <c r="GH918" s="253"/>
      <c r="GI918" s="253"/>
      <c r="GJ918" s="253"/>
      <c r="GK918" s="253"/>
      <c r="GL918" s="253"/>
      <c r="GM918" s="253"/>
      <c r="GN918" s="253"/>
      <c r="GO918" s="253"/>
      <c r="GP918" s="253"/>
      <c r="GQ918" s="253"/>
      <c r="GR918" s="253"/>
      <c r="GS918" s="253"/>
      <c r="GT918" s="253"/>
      <c r="GU918" s="253"/>
      <c r="GV918" s="253"/>
      <c r="GW918" s="253"/>
      <c r="GX918" s="253"/>
      <c r="GY918" s="253"/>
      <c r="GZ918" s="253"/>
      <c r="HA918" s="253"/>
      <c r="HB918" s="253"/>
      <c r="HC918" s="253"/>
      <c r="HD918" s="253"/>
      <c r="HE918" s="253"/>
      <c r="HF918" s="253"/>
      <c r="HG918" s="253"/>
      <c r="HH918" s="253"/>
      <c r="HI918" s="253"/>
      <c r="HJ918" s="253"/>
      <c r="HK918" s="253"/>
      <c r="HL918" s="253"/>
      <c r="HM918" s="253"/>
      <c r="HN918" s="253"/>
      <c r="HO918" s="253"/>
      <c r="HP918" s="253"/>
      <c r="HQ918" s="253"/>
      <c r="HR918" s="253"/>
      <c r="HS918" s="253"/>
      <c r="HT918" s="253"/>
      <c r="HU918" s="253"/>
      <c r="HV918" s="253"/>
      <c r="HW918" s="253"/>
      <c r="HX918" s="253"/>
      <c r="HY918" s="253"/>
      <c r="HZ918" s="253"/>
      <c r="IA918" s="253"/>
      <c r="IB918" s="253"/>
      <c r="IC918" s="253"/>
      <c r="ID918" s="253"/>
      <c r="IE918" s="253"/>
      <c r="IF918" s="253"/>
      <c r="IG918" s="253"/>
      <c r="IH918" s="253"/>
      <c r="II918" s="253"/>
      <c r="IJ918" s="253"/>
      <c r="IK918" s="253"/>
      <c r="IL918" s="253"/>
      <c r="IM918" s="253"/>
      <c r="IN918" s="253"/>
      <c r="IO918" s="253"/>
      <c r="IP918" s="253"/>
      <c r="IQ918" s="253"/>
      <c r="IR918" s="253"/>
      <c r="IS918" s="253"/>
      <c r="IT918" s="253"/>
      <c r="IU918" s="253"/>
      <c r="IV918" s="253"/>
      <c r="IW918" s="253"/>
      <c r="IX918" s="253"/>
      <c r="IY918" s="253"/>
      <c r="IZ918" s="253"/>
      <c r="JA918" s="253"/>
      <c r="JB918" s="253"/>
      <c r="JC918" s="253"/>
      <c r="JD918" s="253"/>
      <c r="JE918" s="253"/>
      <c r="JF918" s="253"/>
      <c r="JG918" s="253"/>
      <c r="JH918" s="253"/>
      <c r="JI918" s="253"/>
      <c r="JJ918" s="253"/>
      <c r="JK918" s="253"/>
      <c r="JL918" s="253"/>
      <c r="JM918" s="253"/>
      <c r="JN918" s="253"/>
      <c r="JO918" s="253"/>
      <c r="JP918" s="253"/>
      <c r="JQ918" s="253"/>
      <c r="JR918" s="253"/>
      <c r="JS918" s="253"/>
      <c r="JT918" s="253"/>
      <c r="JU918" s="253"/>
    </row>
    <row r="919" spans="1:281" s="252" customFormat="1" ht="15" customHeight="1" x14ac:dyDescent="0.25">
      <c r="A919" s="253"/>
      <c r="B919" s="253"/>
      <c r="C919" s="253"/>
      <c r="D919" s="253"/>
      <c r="E919" s="253"/>
      <c r="F919" s="253"/>
      <c r="G919" s="253"/>
      <c r="H919" s="253"/>
      <c r="I919" s="253"/>
      <c r="J919" s="253"/>
      <c r="K919" s="253"/>
      <c r="L919" s="253"/>
      <c r="M919" s="253"/>
      <c r="N919" s="253"/>
      <c r="O919" s="253"/>
      <c r="P919" s="253"/>
      <c r="Q919" s="253"/>
      <c r="R919" s="253"/>
      <c r="S919" s="253"/>
      <c r="T919" s="253"/>
      <c r="U919" s="253" t="s">
        <v>1071</v>
      </c>
      <c r="V919" s="253"/>
      <c r="W919" s="253"/>
      <c r="X919" s="253"/>
      <c r="Y919" s="253"/>
      <c r="Z919" s="253"/>
      <c r="AA919" s="253"/>
      <c r="AB919" s="253"/>
      <c r="AC919" s="253" t="s">
        <v>332</v>
      </c>
      <c r="AD919" s="253"/>
      <c r="AE919" s="253"/>
      <c r="AF919" s="253"/>
      <c r="AG919" s="253"/>
      <c r="AH919" s="253"/>
      <c r="AI919" s="253"/>
      <c r="AJ919" s="253"/>
      <c r="AK919" s="253"/>
      <c r="AL919" s="253"/>
      <c r="AM919" s="253"/>
      <c r="AN919" s="253"/>
      <c r="AO919" s="253"/>
      <c r="AP919" s="253"/>
      <c r="AQ919" s="253"/>
      <c r="AR919" s="253"/>
      <c r="AS919" s="253"/>
      <c r="AT919" s="253"/>
      <c r="AU919" s="253"/>
      <c r="AV919" s="253"/>
      <c r="AW919" s="253"/>
      <c r="AX919" s="253"/>
      <c r="AY919" s="253"/>
      <c r="AZ919" s="253"/>
      <c r="BA919" s="253"/>
      <c r="BB919" s="253"/>
      <c r="BC919" s="253"/>
      <c r="BD919" s="253"/>
      <c r="BE919" s="253"/>
      <c r="BF919" s="253"/>
      <c r="BG919" s="253"/>
      <c r="BH919" s="253"/>
      <c r="BI919" s="253"/>
      <c r="BJ919" s="253"/>
      <c r="BK919" s="253"/>
      <c r="BL919" s="253"/>
      <c r="BM919" s="253"/>
      <c r="BN919" s="253"/>
      <c r="BO919" s="253"/>
      <c r="BP919" s="253"/>
      <c r="BQ919" s="253"/>
      <c r="BR919" s="253"/>
      <c r="BS919" s="253"/>
      <c r="BT919" s="253"/>
      <c r="BU919" s="253"/>
      <c r="BV919" s="253"/>
      <c r="BW919" s="253"/>
      <c r="BX919" s="253"/>
      <c r="BY919" s="253"/>
      <c r="BZ919" s="253"/>
      <c r="CA919" s="253"/>
      <c r="CB919" s="253"/>
      <c r="CC919" s="253"/>
      <c r="CD919" s="253"/>
      <c r="CE919" s="253"/>
      <c r="CF919" s="253"/>
      <c r="CG919" s="253"/>
      <c r="CH919" s="253"/>
      <c r="CI919" s="253"/>
      <c r="CJ919" s="253"/>
      <c r="CK919" s="253"/>
      <c r="CL919" s="253"/>
      <c r="CM919" s="253"/>
      <c r="CN919" s="253"/>
      <c r="CO919" s="253"/>
      <c r="CP919" s="253"/>
      <c r="CQ919" s="253"/>
      <c r="CR919" s="253"/>
      <c r="CS919" s="253"/>
      <c r="CT919" s="253"/>
      <c r="CU919" s="253"/>
      <c r="CV919" s="253"/>
      <c r="CW919" s="253"/>
      <c r="CX919" s="253"/>
      <c r="CY919" s="253"/>
      <c r="CZ919" s="253"/>
      <c r="DA919" s="253"/>
      <c r="DB919" s="253"/>
      <c r="DC919" s="253"/>
      <c r="DD919" s="253"/>
      <c r="DE919" s="253"/>
      <c r="DF919" s="253"/>
      <c r="DG919" s="253"/>
      <c r="DH919" s="253"/>
      <c r="DI919" s="253"/>
      <c r="DJ919" s="253"/>
      <c r="DK919" s="253"/>
      <c r="DL919" s="253"/>
      <c r="DM919" s="253"/>
      <c r="DN919" s="253"/>
      <c r="DO919" s="253"/>
      <c r="DP919" s="253"/>
      <c r="DQ919" s="253"/>
      <c r="DR919" s="253"/>
      <c r="DS919" s="253"/>
      <c r="DT919" s="253"/>
      <c r="DU919" s="253"/>
      <c r="DV919" s="253"/>
      <c r="DW919" s="253"/>
      <c r="DX919" s="253"/>
      <c r="DY919" s="253"/>
      <c r="DZ919" s="253"/>
      <c r="EA919" s="253"/>
      <c r="EB919" s="253"/>
      <c r="EC919" s="253"/>
      <c r="ED919" s="253"/>
      <c r="EE919" s="253"/>
      <c r="EF919" s="253"/>
      <c r="EG919" s="253"/>
      <c r="EH919" s="253"/>
      <c r="EI919" s="253"/>
      <c r="EJ919" s="253"/>
      <c r="EK919" s="253"/>
      <c r="EL919" s="253"/>
      <c r="EM919" s="253"/>
      <c r="EN919" s="253"/>
      <c r="EO919" s="253"/>
      <c r="EP919" s="253"/>
      <c r="EQ919" s="253"/>
      <c r="ER919" s="253"/>
      <c r="ES919" s="253"/>
      <c r="ET919" s="253"/>
      <c r="EU919" s="253"/>
      <c r="EV919" s="253"/>
      <c r="EW919" s="253"/>
      <c r="EX919" s="253"/>
      <c r="EY919" s="253"/>
      <c r="EZ919" s="253"/>
      <c r="FA919" s="253"/>
      <c r="FB919" s="253"/>
      <c r="FC919" s="253"/>
      <c r="FD919" s="253"/>
      <c r="FE919" s="253"/>
      <c r="FF919" s="253"/>
      <c r="FG919" s="253"/>
      <c r="FH919" s="253"/>
      <c r="FI919" s="253"/>
      <c r="FJ919" s="253"/>
      <c r="FK919" s="253"/>
      <c r="FL919" s="253"/>
      <c r="FM919" s="253"/>
      <c r="FN919" s="253"/>
      <c r="FO919" s="253"/>
      <c r="FP919" s="253"/>
      <c r="FQ919" s="253"/>
      <c r="FR919" s="253"/>
      <c r="FS919" s="253"/>
      <c r="FT919" s="253"/>
      <c r="FU919" s="253"/>
      <c r="FV919" s="253"/>
      <c r="FW919" s="253"/>
      <c r="FX919" s="253"/>
      <c r="FY919" s="253"/>
      <c r="FZ919" s="253"/>
      <c r="GA919" s="253"/>
      <c r="GB919" s="253"/>
      <c r="GC919" s="253"/>
      <c r="GD919" s="253"/>
      <c r="GE919" s="253"/>
      <c r="GF919" s="253"/>
      <c r="GG919" s="253"/>
      <c r="GH919" s="253"/>
      <c r="GI919" s="253"/>
      <c r="GJ919" s="253"/>
      <c r="GK919" s="253"/>
      <c r="GL919" s="253"/>
      <c r="GM919" s="253"/>
      <c r="GN919" s="253"/>
      <c r="GO919" s="253"/>
      <c r="GP919" s="253"/>
      <c r="GQ919" s="253"/>
      <c r="GR919" s="253"/>
      <c r="GS919" s="253"/>
      <c r="GT919" s="253"/>
      <c r="GU919" s="253"/>
      <c r="GV919" s="253"/>
      <c r="GW919" s="253"/>
      <c r="GX919" s="253"/>
      <c r="GY919" s="253"/>
      <c r="GZ919" s="253"/>
      <c r="HA919" s="253"/>
      <c r="HB919" s="253"/>
      <c r="HC919" s="253"/>
      <c r="HD919" s="253"/>
      <c r="HE919" s="253"/>
      <c r="HF919" s="253"/>
      <c r="HG919" s="253"/>
      <c r="HH919" s="253"/>
      <c r="HI919" s="253"/>
      <c r="HJ919" s="253"/>
      <c r="HK919" s="253"/>
      <c r="HL919" s="253"/>
      <c r="HM919" s="253"/>
      <c r="HN919" s="253"/>
      <c r="HO919" s="253"/>
      <c r="HP919" s="253"/>
      <c r="HQ919" s="253"/>
      <c r="HR919" s="253"/>
      <c r="HS919" s="253"/>
      <c r="HT919" s="253"/>
      <c r="HU919" s="253"/>
      <c r="HV919" s="253"/>
      <c r="HW919" s="253"/>
      <c r="HX919" s="253"/>
      <c r="HY919" s="253"/>
      <c r="HZ919" s="253"/>
      <c r="IA919" s="253"/>
      <c r="IB919" s="253"/>
      <c r="IC919" s="253"/>
      <c r="ID919" s="253"/>
      <c r="IE919" s="253"/>
      <c r="IF919" s="253"/>
      <c r="IG919" s="253"/>
      <c r="IH919" s="253"/>
      <c r="II919" s="253"/>
      <c r="IJ919" s="253"/>
      <c r="IK919" s="253"/>
      <c r="IL919" s="253"/>
      <c r="IM919" s="253"/>
      <c r="IN919" s="253"/>
      <c r="IO919" s="253"/>
      <c r="IP919" s="253"/>
      <c r="IQ919" s="253"/>
      <c r="IR919" s="253"/>
      <c r="IS919" s="253"/>
      <c r="IT919" s="253"/>
      <c r="IU919" s="253"/>
      <c r="IV919" s="253"/>
      <c r="IW919" s="253"/>
      <c r="IX919" s="253"/>
      <c r="IY919" s="253"/>
      <c r="IZ919" s="253"/>
      <c r="JA919" s="253"/>
      <c r="JB919" s="253"/>
      <c r="JC919" s="253"/>
      <c r="JD919" s="253"/>
      <c r="JE919" s="253"/>
      <c r="JF919" s="253"/>
      <c r="JG919" s="253"/>
      <c r="JH919" s="253"/>
      <c r="JI919" s="253"/>
      <c r="JJ919" s="253"/>
      <c r="JK919" s="253"/>
      <c r="JL919" s="253"/>
      <c r="JM919" s="253"/>
      <c r="JN919" s="253"/>
      <c r="JO919" s="253"/>
      <c r="JP919" s="253"/>
      <c r="JQ919" s="253"/>
      <c r="JR919" s="253"/>
      <c r="JS919" s="253"/>
      <c r="JT919" s="253"/>
      <c r="JU919" s="253"/>
    </row>
    <row r="920" spans="1:281" s="252" customFormat="1" ht="15" customHeight="1" x14ac:dyDescent="0.25">
      <c r="A920" s="253"/>
      <c r="B920" s="253"/>
      <c r="C920" s="253"/>
      <c r="D920" s="253"/>
      <c r="E920" s="253"/>
      <c r="F920" s="253"/>
      <c r="G920" s="253"/>
      <c r="H920" s="253"/>
      <c r="I920" s="253"/>
      <c r="J920" s="253"/>
      <c r="K920" s="253"/>
      <c r="L920" s="253"/>
      <c r="M920" s="253"/>
      <c r="N920" s="253"/>
      <c r="O920" s="253"/>
      <c r="P920" s="253"/>
      <c r="Q920" s="253"/>
      <c r="R920" s="253"/>
      <c r="S920" s="253"/>
      <c r="T920" s="253"/>
      <c r="U920" s="253" t="s">
        <v>1072</v>
      </c>
      <c r="V920" s="253"/>
      <c r="W920" s="253"/>
      <c r="X920" s="253"/>
      <c r="Y920" s="253"/>
      <c r="Z920" s="253"/>
      <c r="AA920" s="253"/>
      <c r="AB920" s="253"/>
      <c r="AC920" s="253" t="s">
        <v>332</v>
      </c>
      <c r="AD920" s="253"/>
      <c r="AE920" s="253"/>
      <c r="AF920" s="253"/>
      <c r="AG920" s="253"/>
      <c r="AH920" s="253"/>
      <c r="AI920" s="253"/>
      <c r="AJ920" s="253"/>
      <c r="AK920" s="253"/>
      <c r="AL920" s="253"/>
      <c r="AM920" s="253"/>
      <c r="AN920" s="253"/>
      <c r="AO920" s="253"/>
      <c r="AP920" s="253"/>
      <c r="AQ920" s="253"/>
      <c r="AR920" s="253"/>
      <c r="AS920" s="253"/>
      <c r="AT920" s="253"/>
      <c r="AU920" s="253"/>
      <c r="AV920" s="253"/>
      <c r="AW920" s="253"/>
      <c r="AX920" s="253"/>
      <c r="AY920" s="253"/>
      <c r="AZ920" s="253"/>
      <c r="BA920" s="253"/>
      <c r="BB920" s="253"/>
      <c r="BC920" s="253"/>
      <c r="BD920" s="253"/>
      <c r="BE920" s="253"/>
      <c r="BF920" s="253"/>
      <c r="BG920" s="253"/>
      <c r="BH920" s="253"/>
      <c r="BI920" s="253"/>
      <c r="BJ920" s="253"/>
      <c r="BK920" s="253"/>
      <c r="BL920" s="253"/>
      <c r="BM920" s="253"/>
      <c r="BN920" s="253"/>
      <c r="BO920" s="253"/>
      <c r="BP920" s="253"/>
      <c r="BQ920" s="253"/>
      <c r="BR920" s="253"/>
      <c r="BS920" s="253"/>
      <c r="BT920" s="253"/>
      <c r="BU920" s="253"/>
      <c r="BV920" s="253"/>
      <c r="BW920" s="253"/>
      <c r="BX920" s="253"/>
      <c r="BY920" s="253"/>
      <c r="BZ920" s="253"/>
      <c r="CA920" s="253"/>
      <c r="CB920" s="253"/>
      <c r="CC920" s="253"/>
      <c r="CD920" s="253"/>
      <c r="CE920" s="253"/>
      <c r="CF920" s="253"/>
      <c r="CG920" s="253"/>
      <c r="CH920" s="253"/>
      <c r="CI920" s="253"/>
      <c r="CJ920" s="253"/>
      <c r="CK920" s="253"/>
      <c r="CL920" s="253"/>
      <c r="CM920" s="253"/>
      <c r="CN920" s="253"/>
      <c r="CO920" s="253"/>
      <c r="CP920" s="253"/>
      <c r="CQ920" s="253"/>
      <c r="CR920" s="253"/>
      <c r="CS920" s="253"/>
      <c r="CT920" s="253"/>
      <c r="CU920" s="253"/>
      <c r="CV920" s="253"/>
      <c r="CW920" s="253"/>
      <c r="CX920" s="253"/>
      <c r="CY920" s="253"/>
      <c r="CZ920" s="253"/>
      <c r="DA920" s="253"/>
      <c r="DB920" s="253"/>
      <c r="DC920" s="253"/>
      <c r="DD920" s="253"/>
      <c r="DE920" s="253"/>
      <c r="DF920" s="253"/>
      <c r="DG920" s="253"/>
      <c r="DH920" s="253"/>
      <c r="DI920" s="253"/>
      <c r="DJ920" s="253"/>
      <c r="DK920" s="253"/>
      <c r="DL920" s="253"/>
      <c r="DM920" s="253"/>
      <c r="DN920" s="253"/>
      <c r="DO920" s="253"/>
      <c r="DP920" s="253"/>
      <c r="DQ920" s="253"/>
      <c r="DR920" s="253"/>
      <c r="DS920" s="253"/>
      <c r="DT920" s="253"/>
      <c r="DU920" s="253"/>
      <c r="DV920" s="253"/>
      <c r="DW920" s="253"/>
      <c r="DX920" s="253"/>
      <c r="DY920" s="253"/>
      <c r="DZ920" s="253"/>
      <c r="EA920" s="253"/>
      <c r="EB920" s="253"/>
      <c r="EC920" s="253"/>
      <c r="ED920" s="253"/>
      <c r="EE920" s="253"/>
      <c r="EF920" s="253"/>
      <c r="EG920" s="253"/>
      <c r="EH920" s="253"/>
      <c r="EI920" s="253"/>
      <c r="EJ920" s="253"/>
      <c r="EK920" s="253"/>
      <c r="EL920" s="253"/>
      <c r="EM920" s="253"/>
      <c r="EN920" s="253"/>
      <c r="EO920" s="253"/>
      <c r="EP920" s="253"/>
      <c r="EQ920" s="253"/>
      <c r="ER920" s="253"/>
      <c r="ES920" s="253"/>
      <c r="ET920" s="253"/>
      <c r="EU920" s="253"/>
      <c r="EV920" s="253"/>
      <c r="EW920" s="253"/>
      <c r="EX920" s="253"/>
      <c r="EY920" s="253"/>
      <c r="EZ920" s="253"/>
      <c r="FA920" s="253"/>
      <c r="FB920" s="253"/>
      <c r="FC920" s="253"/>
      <c r="FD920" s="253"/>
      <c r="FE920" s="253"/>
      <c r="FF920" s="253"/>
      <c r="FG920" s="253"/>
      <c r="FH920" s="253"/>
      <c r="FI920" s="253"/>
      <c r="FJ920" s="253"/>
      <c r="FK920" s="253"/>
      <c r="FL920" s="253"/>
      <c r="FM920" s="253"/>
      <c r="FN920" s="253"/>
      <c r="FO920" s="253"/>
      <c r="FP920" s="253"/>
      <c r="FQ920" s="253"/>
      <c r="FR920" s="253"/>
      <c r="FS920" s="253"/>
      <c r="FT920" s="253"/>
      <c r="FU920" s="253"/>
      <c r="FV920" s="253"/>
      <c r="FW920" s="253"/>
      <c r="FX920" s="253"/>
      <c r="FY920" s="253"/>
      <c r="FZ920" s="253"/>
      <c r="GA920" s="253"/>
      <c r="GB920" s="253"/>
      <c r="GC920" s="253"/>
      <c r="GD920" s="253"/>
      <c r="GE920" s="253"/>
      <c r="GF920" s="253"/>
      <c r="GG920" s="253"/>
      <c r="GH920" s="253"/>
      <c r="GI920" s="253"/>
      <c r="GJ920" s="253"/>
      <c r="GK920" s="253"/>
      <c r="GL920" s="253"/>
      <c r="GM920" s="253"/>
      <c r="GN920" s="253"/>
      <c r="GO920" s="253"/>
      <c r="GP920" s="253"/>
      <c r="GQ920" s="253"/>
      <c r="GR920" s="253"/>
      <c r="GS920" s="253"/>
      <c r="GT920" s="253"/>
      <c r="GU920" s="253"/>
      <c r="GV920" s="253"/>
      <c r="GW920" s="253"/>
      <c r="GX920" s="253"/>
      <c r="GY920" s="253"/>
      <c r="GZ920" s="253"/>
      <c r="HA920" s="253"/>
      <c r="HB920" s="253"/>
      <c r="HC920" s="253"/>
      <c r="HD920" s="253"/>
      <c r="HE920" s="253"/>
      <c r="HF920" s="253"/>
      <c r="HG920" s="253"/>
      <c r="HH920" s="253"/>
      <c r="HI920" s="253"/>
      <c r="HJ920" s="253"/>
      <c r="HK920" s="253"/>
      <c r="HL920" s="253"/>
      <c r="HM920" s="253"/>
      <c r="HN920" s="253"/>
      <c r="HO920" s="253"/>
      <c r="HP920" s="253"/>
      <c r="HQ920" s="253"/>
      <c r="HR920" s="253"/>
      <c r="HS920" s="253"/>
      <c r="HT920" s="253"/>
      <c r="HU920" s="253"/>
      <c r="HV920" s="253"/>
      <c r="HW920" s="253"/>
      <c r="HX920" s="253"/>
      <c r="HY920" s="253"/>
      <c r="HZ920" s="253"/>
      <c r="IA920" s="253"/>
      <c r="IB920" s="253"/>
      <c r="IC920" s="253"/>
      <c r="ID920" s="253"/>
      <c r="IE920" s="253"/>
      <c r="IF920" s="253"/>
      <c r="IG920" s="253"/>
      <c r="IH920" s="253"/>
      <c r="II920" s="253"/>
      <c r="IJ920" s="253"/>
      <c r="IK920" s="253"/>
      <c r="IL920" s="253"/>
      <c r="IM920" s="253"/>
      <c r="IN920" s="253"/>
      <c r="IO920" s="253"/>
      <c r="IP920" s="253"/>
      <c r="IQ920" s="253"/>
      <c r="IR920" s="253"/>
      <c r="IS920" s="253"/>
      <c r="IT920" s="253"/>
      <c r="IU920" s="253"/>
      <c r="IV920" s="253"/>
      <c r="IW920" s="253"/>
      <c r="IX920" s="253"/>
      <c r="IY920" s="253"/>
      <c r="IZ920" s="253"/>
      <c r="JA920" s="253"/>
      <c r="JB920" s="253"/>
      <c r="JC920" s="253"/>
      <c r="JD920" s="253"/>
      <c r="JE920" s="253"/>
      <c r="JF920" s="253"/>
      <c r="JG920" s="253"/>
      <c r="JH920" s="253"/>
      <c r="JI920" s="253"/>
      <c r="JJ920" s="253"/>
      <c r="JK920" s="253"/>
      <c r="JL920" s="253"/>
      <c r="JM920" s="253"/>
      <c r="JN920" s="253"/>
      <c r="JO920" s="253"/>
      <c r="JP920" s="253"/>
      <c r="JQ920" s="253"/>
      <c r="JR920" s="253"/>
      <c r="JS920" s="253"/>
      <c r="JT920" s="253"/>
      <c r="JU920" s="253"/>
    </row>
    <row r="921" spans="1:281" s="252" customFormat="1" ht="15" customHeight="1" x14ac:dyDescent="0.25">
      <c r="A921" s="253"/>
      <c r="B921" s="253"/>
      <c r="C921" s="253"/>
      <c r="D921" s="253"/>
      <c r="E921" s="253"/>
      <c r="F921" s="253"/>
      <c r="G921" s="253"/>
      <c r="H921" s="253"/>
      <c r="I921" s="253"/>
      <c r="J921" s="253"/>
      <c r="K921" s="253"/>
      <c r="L921" s="253"/>
      <c r="M921" s="253"/>
      <c r="N921" s="253"/>
      <c r="O921" s="253"/>
      <c r="P921" s="253"/>
      <c r="Q921" s="253"/>
      <c r="R921" s="253"/>
      <c r="S921" s="253"/>
      <c r="T921" s="253"/>
      <c r="U921" s="253" t="s">
        <v>1073</v>
      </c>
      <c r="V921" s="253"/>
      <c r="W921" s="253"/>
      <c r="X921" s="253"/>
      <c r="Y921" s="253"/>
      <c r="Z921" s="253"/>
      <c r="AA921" s="253"/>
      <c r="AB921" s="253"/>
      <c r="AC921" s="253" t="s">
        <v>323</v>
      </c>
      <c r="AD921" s="253"/>
      <c r="AE921" s="253"/>
      <c r="AF921" s="253"/>
      <c r="AG921" s="253"/>
      <c r="AH921" s="253"/>
      <c r="AI921" s="253"/>
      <c r="AJ921" s="253"/>
      <c r="AK921" s="253"/>
      <c r="AL921" s="253"/>
      <c r="AM921" s="253"/>
      <c r="AN921" s="253"/>
      <c r="AO921" s="253"/>
      <c r="AP921" s="253"/>
      <c r="AQ921" s="253"/>
      <c r="AR921" s="253"/>
      <c r="AS921" s="253"/>
      <c r="AT921" s="253"/>
      <c r="AU921" s="253"/>
      <c r="AV921" s="253"/>
      <c r="AW921" s="253"/>
      <c r="AX921" s="253"/>
      <c r="AY921" s="253"/>
      <c r="AZ921" s="253"/>
      <c r="BA921" s="253"/>
      <c r="BB921" s="253"/>
      <c r="BC921" s="253"/>
      <c r="BD921" s="253"/>
      <c r="BE921" s="253"/>
      <c r="BF921" s="253"/>
      <c r="BG921" s="253"/>
      <c r="BH921" s="253"/>
      <c r="BI921" s="253"/>
      <c r="BJ921" s="253"/>
      <c r="BK921" s="253"/>
      <c r="BL921" s="253"/>
      <c r="BM921" s="253"/>
      <c r="BN921" s="253"/>
      <c r="BO921" s="253"/>
      <c r="BP921" s="253"/>
      <c r="BQ921" s="253"/>
      <c r="BR921" s="253"/>
      <c r="BS921" s="253"/>
      <c r="BT921" s="253"/>
      <c r="BU921" s="253"/>
      <c r="BV921" s="253"/>
      <c r="BW921" s="253"/>
      <c r="BX921" s="253"/>
      <c r="BY921" s="253"/>
      <c r="BZ921" s="253"/>
      <c r="CA921" s="253"/>
      <c r="CB921" s="253"/>
      <c r="CC921" s="253"/>
      <c r="CD921" s="253"/>
      <c r="CE921" s="253"/>
      <c r="CF921" s="253"/>
      <c r="CG921" s="253"/>
      <c r="CH921" s="253"/>
      <c r="CI921" s="253"/>
      <c r="CJ921" s="253"/>
      <c r="CK921" s="253"/>
      <c r="CL921" s="253"/>
      <c r="CM921" s="253"/>
      <c r="CN921" s="253"/>
      <c r="CO921" s="253"/>
      <c r="CP921" s="253"/>
      <c r="CQ921" s="253"/>
      <c r="CR921" s="253"/>
      <c r="CS921" s="253"/>
      <c r="CT921" s="253"/>
      <c r="CU921" s="253"/>
      <c r="CV921" s="253"/>
      <c r="CW921" s="253"/>
      <c r="CX921" s="253"/>
      <c r="CY921" s="253"/>
      <c r="CZ921" s="253"/>
      <c r="DA921" s="253"/>
      <c r="DB921" s="253"/>
      <c r="DC921" s="253"/>
      <c r="DD921" s="253"/>
      <c r="DE921" s="253"/>
      <c r="DF921" s="253"/>
      <c r="DG921" s="253"/>
      <c r="DH921" s="253"/>
      <c r="DI921" s="253"/>
      <c r="DJ921" s="253"/>
      <c r="DK921" s="253"/>
      <c r="DL921" s="253"/>
      <c r="DM921" s="253"/>
      <c r="DN921" s="253"/>
      <c r="DO921" s="253"/>
      <c r="DP921" s="253"/>
      <c r="DQ921" s="253"/>
      <c r="DR921" s="253"/>
      <c r="DS921" s="253"/>
      <c r="DT921" s="253"/>
      <c r="DU921" s="253"/>
      <c r="DV921" s="253"/>
      <c r="DW921" s="253"/>
      <c r="DX921" s="253"/>
      <c r="DY921" s="253"/>
      <c r="DZ921" s="253"/>
      <c r="EA921" s="253"/>
      <c r="EB921" s="253"/>
      <c r="EC921" s="253"/>
      <c r="ED921" s="253"/>
      <c r="EE921" s="253"/>
      <c r="EF921" s="253"/>
      <c r="EG921" s="253"/>
      <c r="EH921" s="253"/>
      <c r="EI921" s="253"/>
      <c r="EJ921" s="253"/>
      <c r="EK921" s="253"/>
      <c r="EL921" s="253"/>
      <c r="EM921" s="253"/>
      <c r="EN921" s="253"/>
      <c r="EO921" s="253"/>
      <c r="EP921" s="253"/>
      <c r="EQ921" s="253"/>
      <c r="ER921" s="253"/>
      <c r="ES921" s="253"/>
      <c r="ET921" s="253"/>
      <c r="EU921" s="253"/>
      <c r="EV921" s="253"/>
      <c r="EW921" s="253"/>
      <c r="EX921" s="253"/>
      <c r="EY921" s="253"/>
      <c r="EZ921" s="253"/>
      <c r="FA921" s="253"/>
      <c r="FB921" s="253"/>
      <c r="FC921" s="253"/>
      <c r="FD921" s="253"/>
      <c r="FE921" s="253"/>
      <c r="FF921" s="253"/>
      <c r="FG921" s="253"/>
      <c r="FH921" s="253"/>
      <c r="FI921" s="253"/>
      <c r="FJ921" s="253"/>
      <c r="FK921" s="253"/>
      <c r="FL921" s="253"/>
      <c r="FM921" s="253"/>
      <c r="FN921" s="253"/>
      <c r="FO921" s="253"/>
      <c r="FP921" s="253"/>
      <c r="FQ921" s="253"/>
      <c r="FR921" s="253"/>
      <c r="FS921" s="253"/>
      <c r="FT921" s="253"/>
      <c r="FU921" s="253"/>
      <c r="FV921" s="253"/>
      <c r="FW921" s="253"/>
      <c r="FX921" s="253"/>
      <c r="FY921" s="253"/>
      <c r="FZ921" s="253"/>
      <c r="GA921" s="253"/>
      <c r="GB921" s="253"/>
      <c r="GC921" s="253"/>
      <c r="GD921" s="253"/>
      <c r="GE921" s="253"/>
      <c r="GF921" s="253"/>
      <c r="GG921" s="253"/>
      <c r="GH921" s="253"/>
      <c r="GI921" s="253"/>
      <c r="GJ921" s="253"/>
      <c r="GK921" s="253"/>
      <c r="GL921" s="253"/>
      <c r="GM921" s="253"/>
      <c r="GN921" s="253"/>
      <c r="GO921" s="253"/>
      <c r="GP921" s="253"/>
      <c r="GQ921" s="253"/>
      <c r="GR921" s="253"/>
      <c r="GS921" s="253"/>
      <c r="GT921" s="253"/>
      <c r="GU921" s="253"/>
      <c r="GV921" s="253"/>
      <c r="GW921" s="253"/>
      <c r="GX921" s="253"/>
      <c r="GY921" s="253"/>
      <c r="GZ921" s="253"/>
      <c r="HA921" s="253"/>
      <c r="HB921" s="253"/>
      <c r="HC921" s="253"/>
      <c r="HD921" s="253"/>
      <c r="HE921" s="253"/>
      <c r="HF921" s="253"/>
      <c r="HG921" s="253"/>
      <c r="HH921" s="253"/>
      <c r="HI921" s="253"/>
      <c r="HJ921" s="253"/>
      <c r="HK921" s="253"/>
      <c r="HL921" s="253"/>
      <c r="HM921" s="253"/>
      <c r="HN921" s="253"/>
      <c r="HO921" s="253"/>
      <c r="HP921" s="253"/>
      <c r="HQ921" s="253"/>
      <c r="HR921" s="253"/>
      <c r="HS921" s="253"/>
      <c r="HT921" s="253"/>
      <c r="HU921" s="253"/>
      <c r="HV921" s="253"/>
      <c r="HW921" s="253"/>
      <c r="HX921" s="253"/>
      <c r="HY921" s="253"/>
      <c r="HZ921" s="253"/>
      <c r="IA921" s="253"/>
      <c r="IB921" s="253"/>
      <c r="IC921" s="253"/>
      <c r="ID921" s="253"/>
      <c r="IE921" s="253"/>
      <c r="IF921" s="253"/>
      <c r="IG921" s="253"/>
      <c r="IH921" s="253"/>
      <c r="II921" s="253"/>
      <c r="IJ921" s="253"/>
      <c r="IK921" s="253"/>
      <c r="IL921" s="253"/>
      <c r="IM921" s="253"/>
      <c r="IN921" s="253"/>
      <c r="IO921" s="253"/>
      <c r="IP921" s="253"/>
      <c r="IQ921" s="253"/>
      <c r="IR921" s="253"/>
      <c r="IS921" s="253"/>
      <c r="IT921" s="253"/>
      <c r="IU921" s="253"/>
      <c r="IV921" s="253"/>
      <c r="IW921" s="253"/>
      <c r="IX921" s="253"/>
      <c r="IY921" s="253"/>
      <c r="IZ921" s="253"/>
      <c r="JA921" s="253"/>
      <c r="JB921" s="253"/>
      <c r="JC921" s="253"/>
      <c r="JD921" s="253"/>
      <c r="JE921" s="253"/>
      <c r="JF921" s="253"/>
      <c r="JG921" s="253"/>
      <c r="JH921" s="253"/>
      <c r="JI921" s="253"/>
      <c r="JJ921" s="253"/>
      <c r="JK921" s="253"/>
      <c r="JL921" s="253"/>
      <c r="JM921" s="253"/>
      <c r="JN921" s="253"/>
      <c r="JO921" s="253"/>
      <c r="JP921" s="253"/>
      <c r="JQ921" s="253"/>
      <c r="JR921" s="253"/>
      <c r="JS921" s="253"/>
      <c r="JT921" s="253"/>
      <c r="JU921" s="253"/>
    </row>
    <row r="922" spans="1:281" s="252" customFormat="1" ht="15" customHeight="1" x14ac:dyDescent="0.25">
      <c r="A922" s="253"/>
      <c r="B922" s="253"/>
      <c r="C922" s="253"/>
      <c r="D922" s="253"/>
      <c r="E922" s="253"/>
      <c r="F922" s="253"/>
      <c r="G922" s="253"/>
      <c r="H922" s="253"/>
      <c r="I922" s="253"/>
      <c r="J922" s="253"/>
      <c r="K922" s="253"/>
      <c r="L922" s="253"/>
      <c r="M922" s="253"/>
      <c r="N922" s="253"/>
      <c r="O922" s="253"/>
      <c r="P922" s="253"/>
      <c r="Q922" s="253"/>
      <c r="R922" s="253"/>
      <c r="S922" s="253"/>
      <c r="T922" s="253"/>
      <c r="U922" s="253" t="s">
        <v>1074</v>
      </c>
      <c r="V922" s="253"/>
      <c r="W922" s="253"/>
      <c r="X922" s="253"/>
      <c r="Y922" s="253"/>
      <c r="Z922" s="253"/>
      <c r="AA922" s="253"/>
      <c r="AB922" s="253"/>
      <c r="AC922" s="253" t="s">
        <v>357</v>
      </c>
      <c r="AD922" s="253"/>
      <c r="AE922" s="253"/>
      <c r="AF922" s="253"/>
      <c r="AG922" s="253"/>
      <c r="AH922" s="253"/>
      <c r="AI922" s="253"/>
      <c r="AJ922" s="253"/>
      <c r="AK922" s="253"/>
      <c r="AL922" s="253"/>
      <c r="AM922" s="253"/>
      <c r="AN922" s="253"/>
      <c r="AO922" s="253"/>
      <c r="AP922" s="253"/>
      <c r="AQ922" s="253"/>
      <c r="AR922" s="253"/>
      <c r="AS922" s="253"/>
      <c r="AT922" s="253"/>
      <c r="AU922" s="253"/>
      <c r="AV922" s="253"/>
      <c r="AW922" s="253"/>
      <c r="AX922" s="253"/>
      <c r="AY922" s="253"/>
      <c r="AZ922" s="253"/>
      <c r="BA922" s="253"/>
      <c r="BB922" s="253"/>
      <c r="BC922" s="253"/>
      <c r="BD922" s="253"/>
      <c r="BE922" s="253"/>
      <c r="BF922" s="253"/>
      <c r="BG922" s="253"/>
      <c r="BH922" s="253"/>
      <c r="BI922" s="253"/>
      <c r="BJ922" s="253"/>
      <c r="BK922" s="253"/>
      <c r="BL922" s="253"/>
      <c r="BM922" s="253"/>
      <c r="BN922" s="253"/>
      <c r="BO922" s="253"/>
      <c r="BP922" s="253"/>
      <c r="BQ922" s="253"/>
      <c r="BR922" s="253"/>
      <c r="BS922" s="253"/>
      <c r="BT922" s="253"/>
      <c r="BU922" s="253"/>
      <c r="BV922" s="253"/>
      <c r="BW922" s="253"/>
      <c r="BX922" s="253"/>
      <c r="BY922" s="253"/>
      <c r="BZ922" s="253"/>
      <c r="CA922" s="253"/>
      <c r="CB922" s="253"/>
      <c r="CC922" s="253"/>
      <c r="CD922" s="253"/>
      <c r="CE922" s="253"/>
      <c r="CF922" s="253"/>
      <c r="CG922" s="253"/>
      <c r="CH922" s="253"/>
      <c r="CI922" s="253"/>
      <c r="CJ922" s="253"/>
      <c r="CK922" s="253"/>
      <c r="CL922" s="253"/>
      <c r="CM922" s="253"/>
      <c r="CN922" s="253"/>
      <c r="CO922" s="253"/>
      <c r="CP922" s="253"/>
      <c r="CQ922" s="253"/>
      <c r="CR922" s="253"/>
      <c r="CS922" s="253"/>
      <c r="CT922" s="253"/>
      <c r="CU922" s="253"/>
      <c r="CV922" s="253"/>
      <c r="CW922" s="253"/>
      <c r="CX922" s="253"/>
      <c r="CY922" s="253"/>
      <c r="CZ922" s="253"/>
      <c r="DA922" s="253"/>
      <c r="DB922" s="253"/>
      <c r="DC922" s="253"/>
      <c r="DD922" s="253"/>
      <c r="DE922" s="253"/>
      <c r="DF922" s="253"/>
      <c r="DG922" s="253"/>
      <c r="DH922" s="253"/>
      <c r="DI922" s="253"/>
      <c r="DJ922" s="253"/>
      <c r="DK922" s="253"/>
      <c r="DL922" s="253"/>
      <c r="DM922" s="253"/>
      <c r="DN922" s="253"/>
      <c r="DO922" s="253"/>
      <c r="DP922" s="253"/>
      <c r="DQ922" s="253"/>
      <c r="DR922" s="253"/>
      <c r="DS922" s="253"/>
      <c r="DT922" s="253"/>
      <c r="DU922" s="253"/>
      <c r="DV922" s="253"/>
      <c r="DW922" s="253"/>
      <c r="DX922" s="253"/>
      <c r="DY922" s="253"/>
      <c r="DZ922" s="253"/>
      <c r="EA922" s="253"/>
      <c r="EB922" s="253"/>
      <c r="EC922" s="253"/>
      <c r="ED922" s="253"/>
      <c r="EE922" s="253"/>
      <c r="EF922" s="253"/>
      <c r="EG922" s="253"/>
      <c r="EH922" s="253"/>
      <c r="EI922" s="253"/>
      <c r="EJ922" s="253"/>
      <c r="EK922" s="253"/>
      <c r="EL922" s="253"/>
      <c r="EM922" s="253"/>
      <c r="EN922" s="253"/>
      <c r="EO922" s="253"/>
      <c r="EP922" s="253"/>
      <c r="EQ922" s="253"/>
      <c r="ER922" s="253"/>
      <c r="ES922" s="253"/>
      <c r="ET922" s="253"/>
      <c r="EU922" s="253"/>
      <c r="EV922" s="253"/>
      <c r="EW922" s="253"/>
      <c r="EX922" s="253"/>
      <c r="EY922" s="253"/>
      <c r="EZ922" s="253"/>
      <c r="FA922" s="253"/>
      <c r="FB922" s="253"/>
      <c r="FC922" s="253"/>
      <c r="FD922" s="253"/>
      <c r="FE922" s="253"/>
      <c r="FF922" s="253"/>
      <c r="FG922" s="253"/>
      <c r="FH922" s="253"/>
      <c r="FI922" s="253"/>
      <c r="FJ922" s="253"/>
      <c r="FK922" s="253"/>
      <c r="FL922" s="253"/>
      <c r="FM922" s="253"/>
      <c r="FN922" s="253"/>
      <c r="FO922" s="253"/>
      <c r="FP922" s="253"/>
      <c r="FQ922" s="253"/>
      <c r="FR922" s="253"/>
      <c r="FS922" s="253"/>
      <c r="FT922" s="253"/>
      <c r="FU922" s="253"/>
      <c r="FV922" s="253"/>
      <c r="FW922" s="253"/>
      <c r="FX922" s="253"/>
      <c r="FY922" s="253"/>
      <c r="FZ922" s="253"/>
      <c r="GA922" s="253"/>
      <c r="GB922" s="253"/>
      <c r="GC922" s="253"/>
      <c r="GD922" s="253"/>
      <c r="GE922" s="253"/>
      <c r="GF922" s="253"/>
      <c r="GG922" s="253"/>
      <c r="GH922" s="253"/>
      <c r="GI922" s="253"/>
      <c r="GJ922" s="253"/>
      <c r="GK922" s="253"/>
      <c r="GL922" s="253"/>
      <c r="GM922" s="253"/>
      <c r="GN922" s="253"/>
      <c r="GO922" s="253"/>
      <c r="GP922" s="253"/>
      <c r="GQ922" s="253"/>
      <c r="GR922" s="253"/>
      <c r="GS922" s="253"/>
      <c r="GT922" s="253"/>
      <c r="GU922" s="253"/>
      <c r="GV922" s="253"/>
      <c r="GW922" s="253"/>
      <c r="GX922" s="253"/>
      <c r="GY922" s="253"/>
      <c r="GZ922" s="253"/>
      <c r="HA922" s="253"/>
      <c r="HB922" s="253"/>
      <c r="HC922" s="253"/>
      <c r="HD922" s="253"/>
      <c r="HE922" s="253"/>
      <c r="HF922" s="253"/>
      <c r="HG922" s="253"/>
      <c r="HH922" s="253"/>
      <c r="HI922" s="253"/>
      <c r="HJ922" s="253"/>
      <c r="HK922" s="253"/>
      <c r="HL922" s="253"/>
      <c r="HM922" s="253"/>
      <c r="HN922" s="253"/>
      <c r="HO922" s="253"/>
      <c r="HP922" s="253"/>
      <c r="HQ922" s="253"/>
      <c r="HR922" s="253"/>
      <c r="HS922" s="253"/>
      <c r="HT922" s="253"/>
      <c r="HU922" s="253"/>
      <c r="HV922" s="253"/>
      <c r="HW922" s="253"/>
      <c r="HX922" s="253"/>
      <c r="HY922" s="253"/>
      <c r="HZ922" s="253"/>
      <c r="IA922" s="253"/>
      <c r="IB922" s="253"/>
      <c r="IC922" s="253"/>
      <c r="ID922" s="253"/>
      <c r="IE922" s="253"/>
      <c r="IF922" s="253"/>
      <c r="IG922" s="253"/>
      <c r="IH922" s="253"/>
      <c r="II922" s="253"/>
      <c r="IJ922" s="253"/>
      <c r="IK922" s="253"/>
      <c r="IL922" s="253"/>
      <c r="IM922" s="253"/>
      <c r="IN922" s="253"/>
      <c r="IO922" s="253"/>
      <c r="IP922" s="253"/>
      <c r="IQ922" s="253"/>
      <c r="IR922" s="253"/>
      <c r="IS922" s="253"/>
      <c r="IT922" s="253"/>
      <c r="IU922" s="253"/>
      <c r="IV922" s="253"/>
      <c r="IW922" s="253"/>
      <c r="IX922" s="253"/>
      <c r="IY922" s="253"/>
      <c r="IZ922" s="253"/>
      <c r="JA922" s="253"/>
      <c r="JB922" s="253"/>
      <c r="JC922" s="253"/>
      <c r="JD922" s="253"/>
      <c r="JE922" s="253"/>
      <c r="JF922" s="253"/>
      <c r="JG922" s="253"/>
      <c r="JH922" s="253"/>
      <c r="JI922" s="253"/>
      <c r="JJ922" s="253"/>
      <c r="JK922" s="253"/>
      <c r="JL922" s="253"/>
      <c r="JM922" s="253"/>
      <c r="JN922" s="253"/>
      <c r="JO922" s="253"/>
      <c r="JP922" s="253"/>
      <c r="JQ922" s="253"/>
      <c r="JR922" s="253"/>
      <c r="JS922" s="253"/>
      <c r="JT922" s="253"/>
      <c r="JU922" s="253"/>
    </row>
    <row r="923" spans="1:281" s="252" customFormat="1" ht="15" customHeight="1" x14ac:dyDescent="0.25">
      <c r="A923" s="253"/>
      <c r="B923" s="253"/>
      <c r="C923" s="253"/>
      <c r="D923" s="253"/>
      <c r="E923" s="253"/>
      <c r="F923" s="253"/>
      <c r="G923" s="253"/>
      <c r="H923" s="253"/>
      <c r="I923" s="253"/>
      <c r="J923" s="253"/>
      <c r="K923" s="253"/>
      <c r="L923" s="253"/>
      <c r="M923" s="253"/>
      <c r="N923" s="253"/>
      <c r="O923" s="253"/>
      <c r="P923" s="253"/>
      <c r="Q923" s="253"/>
      <c r="R923" s="253"/>
      <c r="S923" s="253"/>
      <c r="T923" s="253"/>
      <c r="U923" s="253" t="s">
        <v>1075</v>
      </c>
      <c r="V923" s="253"/>
      <c r="W923" s="253"/>
      <c r="X923" s="253"/>
      <c r="Y923" s="253"/>
      <c r="Z923" s="253"/>
      <c r="AA923" s="253"/>
      <c r="AB923" s="253"/>
      <c r="AC923" s="253" t="s">
        <v>320</v>
      </c>
      <c r="AD923" s="253"/>
      <c r="AE923" s="253"/>
      <c r="AF923" s="253"/>
      <c r="AG923" s="253"/>
      <c r="AH923" s="253"/>
      <c r="AI923" s="253"/>
      <c r="AJ923" s="253"/>
      <c r="AK923" s="253"/>
      <c r="AL923" s="253"/>
      <c r="AM923" s="253"/>
      <c r="AN923" s="253"/>
      <c r="AO923" s="253"/>
      <c r="AP923" s="253"/>
      <c r="AQ923" s="253"/>
      <c r="AR923" s="253"/>
      <c r="AS923" s="253"/>
      <c r="AT923" s="253"/>
      <c r="AU923" s="253"/>
      <c r="AV923" s="253"/>
      <c r="AW923" s="253"/>
      <c r="AX923" s="253"/>
      <c r="AY923" s="253"/>
      <c r="AZ923" s="253"/>
      <c r="BA923" s="253"/>
      <c r="BB923" s="253"/>
      <c r="BC923" s="253"/>
      <c r="BD923" s="253"/>
      <c r="BE923" s="253"/>
      <c r="BF923" s="253"/>
      <c r="BG923" s="253"/>
      <c r="BH923" s="253"/>
      <c r="BI923" s="253"/>
      <c r="BJ923" s="253"/>
      <c r="BK923" s="253"/>
      <c r="BL923" s="253"/>
      <c r="BM923" s="253"/>
      <c r="BN923" s="253"/>
      <c r="BO923" s="253"/>
      <c r="BP923" s="253"/>
      <c r="BQ923" s="253"/>
      <c r="BR923" s="253"/>
      <c r="BS923" s="253"/>
      <c r="BT923" s="253"/>
      <c r="BU923" s="253"/>
      <c r="BV923" s="253"/>
      <c r="BW923" s="253"/>
      <c r="BX923" s="253"/>
      <c r="BY923" s="253"/>
      <c r="BZ923" s="253"/>
      <c r="CA923" s="253"/>
      <c r="CB923" s="253"/>
      <c r="CC923" s="253"/>
      <c r="CD923" s="253"/>
      <c r="CE923" s="253"/>
      <c r="CF923" s="253"/>
      <c r="CG923" s="253"/>
      <c r="CH923" s="253"/>
      <c r="CI923" s="253"/>
      <c r="CJ923" s="253"/>
      <c r="CK923" s="253"/>
      <c r="CL923" s="253"/>
      <c r="CM923" s="253"/>
      <c r="CN923" s="253"/>
      <c r="CO923" s="253"/>
      <c r="CP923" s="253"/>
      <c r="CQ923" s="253"/>
      <c r="CR923" s="253"/>
      <c r="CS923" s="253"/>
      <c r="CT923" s="253"/>
      <c r="CU923" s="253"/>
      <c r="CV923" s="253"/>
      <c r="CW923" s="253"/>
      <c r="CX923" s="253"/>
      <c r="CY923" s="253"/>
      <c r="CZ923" s="253"/>
      <c r="DA923" s="253"/>
      <c r="DB923" s="253"/>
      <c r="DC923" s="253"/>
      <c r="DD923" s="253"/>
      <c r="DE923" s="253"/>
      <c r="DF923" s="253"/>
      <c r="DG923" s="253"/>
      <c r="DH923" s="253"/>
      <c r="DI923" s="253"/>
      <c r="DJ923" s="253"/>
      <c r="DK923" s="253"/>
      <c r="DL923" s="253"/>
      <c r="DM923" s="253"/>
      <c r="DN923" s="253"/>
      <c r="DO923" s="253"/>
      <c r="DP923" s="253"/>
      <c r="DQ923" s="253"/>
      <c r="DR923" s="253"/>
      <c r="DS923" s="253"/>
      <c r="DT923" s="253"/>
      <c r="DU923" s="253"/>
      <c r="DV923" s="253"/>
      <c r="DW923" s="253"/>
      <c r="DX923" s="253"/>
      <c r="DY923" s="253"/>
      <c r="DZ923" s="253"/>
      <c r="EA923" s="253"/>
      <c r="EB923" s="253"/>
      <c r="EC923" s="253"/>
      <c r="ED923" s="253"/>
      <c r="EE923" s="253"/>
      <c r="EF923" s="253"/>
      <c r="EG923" s="253"/>
      <c r="EH923" s="253"/>
      <c r="EI923" s="253"/>
      <c r="EJ923" s="253"/>
      <c r="EK923" s="253"/>
      <c r="EL923" s="253"/>
      <c r="EM923" s="253"/>
      <c r="EN923" s="253"/>
      <c r="EO923" s="253"/>
      <c r="EP923" s="253"/>
      <c r="EQ923" s="253"/>
      <c r="ER923" s="253"/>
      <c r="ES923" s="253"/>
      <c r="ET923" s="253"/>
      <c r="EU923" s="253"/>
      <c r="EV923" s="253"/>
      <c r="EW923" s="253"/>
      <c r="EX923" s="253"/>
      <c r="EY923" s="253"/>
      <c r="EZ923" s="253"/>
      <c r="FA923" s="253"/>
      <c r="FB923" s="253"/>
      <c r="FC923" s="253"/>
      <c r="FD923" s="253"/>
      <c r="FE923" s="253"/>
      <c r="FF923" s="253"/>
      <c r="FG923" s="253"/>
      <c r="FH923" s="253"/>
      <c r="FI923" s="253"/>
      <c r="FJ923" s="253"/>
      <c r="FK923" s="253"/>
      <c r="FL923" s="253"/>
      <c r="FM923" s="253"/>
      <c r="FN923" s="253"/>
      <c r="FO923" s="253"/>
      <c r="FP923" s="253"/>
      <c r="FQ923" s="253"/>
      <c r="FR923" s="253"/>
      <c r="FS923" s="253"/>
      <c r="FT923" s="253"/>
      <c r="FU923" s="253"/>
      <c r="FV923" s="253"/>
      <c r="FW923" s="253"/>
      <c r="FX923" s="253"/>
      <c r="FY923" s="253"/>
      <c r="FZ923" s="253"/>
      <c r="GA923" s="253"/>
      <c r="GB923" s="253"/>
      <c r="GC923" s="253"/>
      <c r="GD923" s="253"/>
      <c r="GE923" s="253"/>
      <c r="GF923" s="253"/>
      <c r="GG923" s="253"/>
      <c r="GH923" s="253"/>
      <c r="GI923" s="253"/>
      <c r="GJ923" s="253"/>
      <c r="GK923" s="253"/>
      <c r="GL923" s="253"/>
      <c r="GM923" s="253"/>
      <c r="GN923" s="253"/>
      <c r="GO923" s="253"/>
      <c r="GP923" s="253"/>
      <c r="GQ923" s="253"/>
      <c r="GR923" s="253"/>
      <c r="GS923" s="253"/>
      <c r="GT923" s="253"/>
      <c r="GU923" s="253"/>
      <c r="GV923" s="253"/>
      <c r="GW923" s="253"/>
      <c r="GX923" s="253"/>
      <c r="GY923" s="253"/>
      <c r="GZ923" s="253"/>
      <c r="HA923" s="253"/>
      <c r="HB923" s="253"/>
      <c r="HC923" s="253"/>
      <c r="HD923" s="253"/>
      <c r="HE923" s="253"/>
      <c r="HF923" s="253"/>
      <c r="HG923" s="253"/>
      <c r="HH923" s="253"/>
      <c r="HI923" s="253"/>
      <c r="HJ923" s="253"/>
      <c r="HK923" s="253"/>
      <c r="HL923" s="253"/>
      <c r="HM923" s="253"/>
      <c r="HN923" s="253"/>
      <c r="HO923" s="253"/>
      <c r="HP923" s="253"/>
      <c r="HQ923" s="253"/>
      <c r="HR923" s="253"/>
      <c r="HS923" s="253"/>
      <c r="HT923" s="253"/>
      <c r="HU923" s="253"/>
      <c r="HV923" s="253"/>
      <c r="HW923" s="253"/>
      <c r="HX923" s="253"/>
      <c r="HY923" s="253"/>
      <c r="HZ923" s="253"/>
      <c r="IA923" s="253"/>
      <c r="IB923" s="253"/>
      <c r="IC923" s="253"/>
      <c r="ID923" s="253"/>
      <c r="IE923" s="253"/>
      <c r="IF923" s="253"/>
      <c r="IG923" s="253"/>
      <c r="IH923" s="253"/>
      <c r="II923" s="253"/>
      <c r="IJ923" s="253"/>
      <c r="IK923" s="253"/>
      <c r="IL923" s="253"/>
      <c r="IM923" s="253"/>
      <c r="IN923" s="253"/>
      <c r="IO923" s="253"/>
      <c r="IP923" s="253"/>
      <c r="IQ923" s="253"/>
      <c r="IR923" s="253"/>
      <c r="IS923" s="253"/>
      <c r="IT923" s="253"/>
      <c r="IU923" s="253"/>
      <c r="IV923" s="253"/>
      <c r="IW923" s="253"/>
      <c r="IX923" s="253"/>
      <c r="IY923" s="253"/>
      <c r="IZ923" s="253"/>
      <c r="JA923" s="253"/>
      <c r="JB923" s="253"/>
      <c r="JC923" s="253"/>
      <c r="JD923" s="253"/>
      <c r="JE923" s="253"/>
      <c r="JF923" s="253"/>
      <c r="JG923" s="253"/>
      <c r="JH923" s="253"/>
      <c r="JI923" s="253"/>
      <c r="JJ923" s="253"/>
      <c r="JK923" s="253"/>
      <c r="JL923" s="253"/>
      <c r="JM923" s="253"/>
      <c r="JN923" s="253"/>
      <c r="JO923" s="253"/>
      <c r="JP923" s="253"/>
      <c r="JQ923" s="253"/>
      <c r="JR923" s="253"/>
      <c r="JS923" s="253"/>
      <c r="JT923" s="253"/>
      <c r="JU923" s="253"/>
    </row>
    <row r="924" spans="1:281" s="252" customFormat="1" ht="15" customHeight="1" x14ac:dyDescent="0.25">
      <c r="A924" s="253"/>
      <c r="B924" s="253"/>
      <c r="C924" s="253"/>
      <c r="D924" s="253"/>
      <c r="E924" s="253"/>
      <c r="F924" s="253"/>
      <c r="G924" s="253"/>
      <c r="H924" s="253"/>
      <c r="I924" s="253"/>
      <c r="J924" s="253"/>
      <c r="K924" s="253"/>
      <c r="L924" s="253"/>
      <c r="M924" s="253"/>
      <c r="N924" s="253"/>
      <c r="O924" s="253"/>
      <c r="P924" s="253"/>
      <c r="Q924" s="253"/>
      <c r="R924" s="253"/>
      <c r="S924" s="253"/>
      <c r="T924" s="253"/>
      <c r="U924" s="253" t="s">
        <v>1076</v>
      </c>
      <c r="V924" s="253"/>
      <c r="W924" s="253"/>
      <c r="X924" s="253"/>
      <c r="Y924" s="253"/>
      <c r="Z924" s="253"/>
      <c r="AA924" s="253"/>
      <c r="AB924" s="253"/>
      <c r="AC924" s="253" t="s">
        <v>332</v>
      </c>
      <c r="AD924" s="253"/>
      <c r="AE924" s="253"/>
      <c r="AF924" s="253"/>
      <c r="AG924" s="253"/>
      <c r="AH924" s="253"/>
      <c r="AI924" s="253"/>
      <c r="AJ924" s="253"/>
      <c r="AK924" s="253"/>
      <c r="AL924" s="253"/>
      <c r="AM924" s="253"/>
      <c r="AN924" s="253"/>
      <c r="AO924" s="253"/>
      <c r="AP924" s="253"/>
      <c r="AQ924" s="253"/>
      <c r="AR924" s="253"/>
      <c r="AS924" s="253"/>
      <c r="AT924" s="253"/>
      <c r="AU924" s="253"/>
      <c r="AV924" s="253"/>
      <c r="AW924" s="253"/>
      <c r="AX924" s="253"/>
      <c r="AY924" s="253"/>
      <c r="AZ924" s="253"/>
      <c r="BA924" s="253"/>
      <c r="BB924" s="253"/>
      <c r="BC924" s="253"/>
      <c r="BD924" s="253"/>
      <c r="BE924" s="253"/>
      <c r="BF924" s="253"/>
      <c r="BG924" s="253"/>
      <c r="BH924" s="253"/>
      <c r="BI924" s="253"/>
      <c r="BJ924" s="253"/>
      <c r="BK924" s="253"/>
      <c r="BL924" s="253"/>
      <c r="BM924" s="253"/>
      <c r="BN924" s="253"/>
      <c r="BO924" s="253"/>
      <c r="BP924" s="253"/>
      <c r="BQ924" s="253"/>
      <c r="BR924" s="253"/>
      <c r="BS924" s="253"/>
      <c r="BT924" s="253"/>
      <c r="BU924" s="253"/>
      <c r="BV924" s="253"/>
      <c r="BW924" s="253"/>
      <c r="BX924" s="253"/>
      <c r="BY924" s="253"/>
      <c r="BZ924" s="253"/>
      <c r="CA924" s="253"/>
      <c r="CB924" s="253"/>
      <c r="CC924" s="253"/>
      <c r="CD924" s="253"/>
      <c r="CE924" s="253"/>
      <c r="CF924" s="253"/>
      <c r="CG924" s="253"/>
      <c r="CH924" s="253"/>
      <c r="CI924" s="253"/>
      <c r="CJ924" s="253"/>
      <c r="CK924" s="253"/>
      <c r="CL924" s="253"/>
      <c r="CM924" s="253"/>
      <c r="CN924" s="253"/>
      <c r="CO924" s="253"/>
      <c r="CP924" s="253"/>
      <c r="CQ924" s="253"/>
      <c r="CR924" s="253"/>
      <c r="CS924" s="253"/>
      <c r="CT924" s="253"/>
      <c r="CU924" s="253"/>
      <c r="CV924" s="253"/>
      <c r="CW924" s="253"/>
      <c r="CX924" s="253"/>
      <c r="CY924" s="253"/>
      <c r="CZ924" s="253"/>
      <c r="DA924" s="253"/>
      <c r="DB924" s="253"/>
      <c r="DC924" s="253"/>
      <c r="DD924" s="253"/>
      <c r="DE924" s="253"/>
      <c r="DF924" s="253"/>
      <c r="DG924" s="253"/>
      <c r="DH924" s="253"/>
      <c r="DI924" s="253"/>
      <c r="DJ924" s="253"/>
      <c r="DK924" s="253"/>
      <c r="DL924" s="253"/>
      <c r="DM924" s="253"/>
      <c r="DN924" s="253"/>
      <c r="DO924" s="253"/>
      <c r="DP924" s="253"/>
      <c r="DQ924" s="253"/>
      <c r="DR924" s="253"/>
      <c r="DS924" s="253"/>
      <c r="DT924" s="253"/>
      <c r="DU924" s="253"/>
      <c r="DV924" s="253"/>
      <c r="DW924" s="253"/>
      <c r="DX924" s="253"/>
      <c r="DY924" s="253"/>
      <c r="DZ924" s="253"/>
      <c r="EA924" s="253"/>
      <c r="EB924" s="253"/>
      <c r="EC924" s="253"/>
      <c r="ED924" s="253"/>
      <c r="EE924" s="253"/>
      <c r="EF924" s="253"/>
      <c r="EG924" s="253"/>
      <c r="EH924" s="253"/>
      <c r="EI924" s="253"/>
      <c r="EJ924" s="253"/>
      <c r="EK924" s="253"/>
      <c r="EL924" s="253"/>
      <c r="EM924" s="253"/>
      <c r="EN924" s="253"/>
      <c r="EO924" s="253"/>
      <c r="EP924" s="253"/>
      <c r="EQ924" s="253"/>
      <c r="ER924" s="253"/>
      <c r="ES924" s="253"/>
      <c r="ET924" s="253"/>
      <c r="EU924" s="253"/>
      <c r="EV924" s="253"/>
      <c r="EW924" s="253"/>
      <c r="EX924" s="253"/>
      <c r="EY924" s="253"/>
      <c r="EZ924" s="253"/>
      <c r="FA924" s="253"/>
      <c r="FB924" s="253"/>
      <c r="FC924" s="253"/>
      <c r="FD924" s="253"/>
      <c r="FE924" s="253"/>
      <c r="FF924" s="253"/>
      <c r="FG924" s="253"/>
      <c r="FH924" s="253"/>
      <c r="FI924" s="253"/>
      <c r="FJ924" s="253"/>
      <c r="FK924" s="253"/>
      <c r="FL924" s="253"/>
      <c r="FM924" s="253"/>
      <c r="FN924" s="253"/>
      <c r="FO924" s="253"/>
      <c r="FP924" s="253"/>
      <c r="FQ924" s="253"/>
      <c r="FR924" s="253"/>
      <c r="FS924" s="253"/>
      <c r="FT924" s="253"/>
      <c r="FU924" s="253"/>
      <c r="FV924" s="253"/>
      <c r="FW924" s="253"/>
      <c r="FX924" s="253"/>
      <c r="FY924" s="253"/>
      <c r="FZ924" s="253"/>
      <c r="GA924" s="253"/>
      <c r="GB924" s="253"/>
      <c r="GC924" s="253"/>
      <c r="GD924" s="253"/>
      <c r="GE924" s="253"/>
      <c r="GF924" s="253"/>
      <c r="GG924" s="253"/>
      <c r="GH924" s="253"/>
      <c r="GI924" s="253"/>
      <c r="GJ924" s="253"/>
      <c r="GK924" s="253"/>
      <c r="GL924" s="253"/>
      <c r="GM924" s="253"/>
      <c r="GN924" s="253"/>
      <c r="GO924" s="253"/>
      <c r="GP924" s="253"/>
      <c r="GQ924" s="253"/>
      <c r="GR924" s="253"/>
      <c r="GS924" s="253"/>
      <c r="GT924" s="253"/>
      <c r="GU924" s="253"/>
      <c r="GV924" s="253"/>
      <c r="GW924" s="253"/>
      <c r="GX924" s="253"/>
      <c r="GY924" s="253"/>
      <c r="GZ924" s="253"/>
      <c r="HA924" s="253"/>
      <c r="HB924" s="253"/>
      <c r="HC924" s="253"/>
      <c r="HD924" s="253"/>
      <c r="HE924" s="253"/>
      <c r="HF924" s="253"/>
      <c r="HG924" s="253"/>
      <c r="HH924" s="253"/>
      <c r="HI924" s="253"/>
      <c r="HJ924" s="253"/>
      <c r="HK924" s="253"/>
      <c r="HL924" s="253"/>
      <c r="HM924" s="253"/>
      <c r="HN924" s="253"/>
      <c r="HO924" s="253"/>
      <c r="HP924" s="253"/>
      <c r="HQ924" s="253"/>
      <c r="HR924" s="253"/>
      <c r="HS924" s="253"/>
      <c r="HT924" s="253"/>
      <c r="HU924" s="253"/>
      <c r="HV924" s="253"/>
      <c r="HW924" s="253"/>
      <c r="HX924" s="253"/>
      <c r="HY924" s="253"/>
      <c r="HZ924" s="253"/>
      <c r="IA924" s="253"/>
      <c r="IB924" s="253"/>
      <c r="IC924" s="253"/>
      <c r="ID924" s="253"/>
      <c r="IE924" s="253"/>
      <c r="IF924" s="253"/>
      <c r="IG924" s="253"/>
      <c r="IH924" s="253"/>
      <c r="II924" s="253"/>
      <c r="IJ924" s="253"/>
      <c r="IK924" s="253"/>
      <c r="IL924" s="253"/>
      <c r="IM924" s="253"/>
      <c r="IN924" s="253"/>
      <c r="IO924" s="253"/>
      <c r="IP924" s="253"/>
      <c r="IQ924" s="253"/>
      <c r="IR924" s="253"/>
      <c r="IS924" s="253"/>
      <c r="IT924" s="253"/>
      <c r="IU924" s="253"/>
      <c r="IV924" s="253"/>
      <c r="IW924" s="253"/>
      <c r="IX924" s="253"/>
      <c r="IY924" s="253"/>
      <c r="IZ924" s="253"/>
      <c r="JA924" s="253"/>
      <c r="JB924" s="253"/>
      <c r="JC924" s="253"/>
      <c r="JD924" s="253"/>
      <c r="JE924" s="253"/>
      <c r="JF924" s="253"/>
      <c r="JG924" s="253"/>
      <c r="JH924" s="253"/>
      <c r="JI924" s="253"/>
      <c r="JJ924" s="253"/>
      <c r="JK924" s="253"/>
      <c r="JL924" s="253"/>
      <c r="JM924" s="253"/>
      <c r="JN924" s="253"/>
      <c r="JO924" s="253"/>
      <c r="JP924" s="253"/>
      <c r="JQ924" s="253"/>
      <c r="JR924" s="253"/>
      <c r="JS924" s="253"/>
      <c r="JT924" s="253"/>
      <c r="JU924" s="253"/>
    </row>
    <row r="925" spans="1:281" s="252" customFormat="1" ht="15" customHeight="1" x14ac:dyDescent="0.25">
      <c r="A925" s="253"/>
      <c r="B925" s="253"/>
      <c r="C925" s="253"/>
      <c r="D925" s="253"/>
      <c r="E925" s="253"/>
      <c r="F925" s="253"/>
      <c r="G925" s="253"/>
      <c r="H925" s="253"/>
      <c r="I925" s="253"/>
      <c r="J925" s="253"/>
      <c r="K925" s="253"/>
      <c r="L925" s="253"/>
      <c r="M925" s="253"/>
      <c r="N925" s="253"/>
      <c r="O925" s="253"/>
      <c r="P925" s="253"/>
      <c r="Q925" s="253"/>
      <c r="R925" s="253"/>
      <c r="S925" s="253"/>
      <c r="T925" s="253"/>
      <c r="U925" s="253" t="s">
        <v>1077</v>
      </c>
      <c r="V925" s="253"/>
      <c r="W925" s="253"/>
      <c r="X925" s="253"/>
      <c r="Y925" s="253"/>
      <c r="Z925" s="253"/>
      <c r="AA925" s="253"/>
      <c r="AB925" s="253"/>
      <c r="AC925" s="253" t="s">
        <v>320</v>
      </c>
      <c r="AD925" s="253"/>
      <c r="AE925" s="253"/>
      <c r="AF925" s="253"/>
      <c r="AG925" s="253"/>
      <c r="AH925" s="253"/>
      <c r="AI925" s="253"/>
      <c r="AJ925" s="253"/>
      <c r="AK925" s="253"/>
      <c r="AL925" s="253"/>
      <c r="AM925" s="253"/>
      <c r="AN925" s="253"/>
      <c r="AO925" s="253"/>
      <c r="AP925" s="253"/>
      <c r="AQ925" s="253"/>
      <c r="AR925" s="253"/>
      <c r="AS925" s="253"/>
      <c r="AT925" s="253"/>
      <c r="AU925" s="253"/>
      <c r="AV925" s="253"/>
      <c r="AW925" s="253"/>
      <c r="AX925" s="253"/>
      <c r="AY925" s="253"/>
      <c r="AZ925" s="253"/>
      <c r="BA925" s="253"/>
      <c r="BB925" s="253"/>
      <c r="BC925" s="253"/>
      <c r="BD925" s="253"/>
      <c r="BE925" s="253"/>
      <c r="BF925" s="253"/>
      <c r="BG925" s="253"/>
      <c r="BH925" s="253"/>
      <c r="BI925" s="253"/>
      <c r="BJ925" s="253"/>
      <c r="BK925" s="253"/>
      <c r="BL925" s="253"/>
      <c r="BM925" s="253"/>
      <c r="BN925" s="253"/>
      <c r="BO925" s="253"/>
      <c r="BP925" s="253"/>
      <c r="BQ925" s="253"/>
      <c r="BR925" s="253"/>
      <c r="BS925" s="253"/>
      <c r="BT925" s="253"/>
      <c r="BU925" s="253"/>
      <c r="BV925" s="253"/>
      <c r="BW925" s="253"/>
      <c r="BX925" s="253"/>
      <c r="BY925" s="253"/>
      <c r="BZ925" s="253"/>
      <c r="CA925" s="253"/>
      <c r="CB925" s="253"/>
      <c r="CC925" s="253"/>
      <c r="CD925" s="253"/>
      <c r="CE925" s="253"/>
      <c r="CF925" s="253"/>
      <c r="CG925" s="253"/>
      <c r="CH925" s="253"/>
      <c r="CI925" s="253"/>
      <c r="CJ925" s="253"/>
      <c r="CK925" s="253"/>
      <c r="CL925" s="253"/>
      <c r="CM925" s="253"/>
      <c r="CN925" s="253"/>
      <c r="CO925" s="253"/>
      <c r="CP925" s="253"/>
      <c r="CQ925" s="253"/>
      <c r="CR925" s="253"/>
      <c r="CS925" s="253"/>
      <c r="CT925" s="253"/>
      <c r="CU925" s="253"/>
      <c r="CV925" s="253"/>
      <c r="CW925" s="253"/>
      <c r="CX925" s="253"/>
      <c r="CY925" s="253"/>
      <c r="CZ925" s="253"/>
      <c r="DA925" s="253"/>
      <c r="DB925" s="253"/>
      <c r="DC925" s="253"/>
      <c r="DD925" s="253"/>
      <c r="DE925" s="253"/>
      <c r="DF925" s="253"/>
      <c r="DG925" s="253"/>
      <c r="DH925" s="253"/>
      <c r="DI925" s="253"/>
      <c r="DJ925" s="253"/>
      <c r="DK925" s="253"/>
      <c r="DL925" s="253"/>
      <c r="DM925" s="253"/>
      <c r="DN925" s="253"/>
      <c r="DO925" s="253"/>
      <c r="DP925" s="253"/>
      <c r="DQ925" s="253"/>
      <c r="DR925" s="253"/>
      <c r="DS925" s="253"/>
      <c r="DT925" s="253"/>
      <c r="DU925" s="253"/>
      <c r="DV925" s="253"/>
      <c r="DW925" s="253"/>
      <c r="DX925" s="253"/>
      <c r="DY925" s="253"/>
      <c r="DZ925" s="253"/>
      <c r="EA925" s="253"/>
      <c r="EB925" s="253"/>
      <c r="EC925" s="253"/>
      <c r="ED925" s="253"/>
      <c r="EE925" s="253"/>
      <c r="EF925" s="253"/>
      <c r="EG925" s="253"/>
      <c r="EH925" s="253"/>
      <c r="EI925" s="253"/>
      <c r="EJ925" s="253"/>
      <c r="EK925" s="253"/>
      <c r="EL925" s="253"/>
      <c r="EM925" s="253"/>
      <c r="EN925" s="253"/>
      <c r="EO925" s="253"/>
      <c r="EP925" s="253"/>
      <c r="EQ925" s="253"/>
      <c r="ER925" s="253"/>
      <c r="ES925" s="253"/>
      <c r="ET925" s="253"/>
      <c r="EU925" s="253"/>
      <c r="EV925" s="253"/>
      <c r="EW925" s="253"/>
      <c r="EX925" s="253"/>
      <c r="EY925" s="253"/>
      <c r="EZ925" s="253"/>
      <c r="FA925" s="253"/>
      <c r="FB925" s="253"/>
      <c r="FC925" s="253"/>
      <c r="FD925" s="253"/>
      <c r="FE925" s="253"/>
      <c r="FF925" s="253"/>
      <c r="FG925" s="253"/>
      <c r="FH925" s="253"/>
      <c r="FI925" s="253"/>
      <c r="FJ925" s="253"/>
      <c r="FK925" s="253"/>
      <c r="FL925" s="253"/>
      <c r="FM925" s="253"/>
      <c r="FN925" s="253"/>
      <c r="FO925" s="253"/>
      <c r="FP925" s="253"/>
      <c r="FQ925" s="253"/>
      <c r="FR925" s="253"/>
      <c r="FS925" s="253"/>
      <c r="FT925" s="253"/>
      <c r="FU925" s="253"/>
      <c r="FV925" s="253"/>
      <c r="FW925" s="253"/>
      <c r="FX925" s="253"/>
      <c r="FY925" s="253"/>
      <c r="FZ925" s="253"/>
      <c r="GA925" s="253"/>
      <c r="GB925" s="253"/>
      <c r="GC925" s="253"/>
      <c r="GD925" s="253"/>
      <c r="GE925" s="253"/>
      <c r="GF925" s="253"/>
      <c r="GG925" s="253"/>
      <c r="GH925" s="253"/>
      <c r="GI925" s="253"/>
      <c r="GJ925" s="253"/>
      <c r="GK925" s="253"/>
      <c r="GL925" s="253"/>
      <c r="GM925" s="253"/>
      <c r="GN925" s="253"/>
      <c r="GO925" s="253"/>
      <c r="GP925" s="253"/>
      <c r="GQ925" s="253"/>
      <c r="GR925" s="253"/>
      <c r="GS925" s="253"/>
      <c r="GT925" s="253"/>
      <c r="GU925" s="253"/>
      <c r="GV925" s="253"/>
      <c r="GW925" s="253"/>
      <c r="GX925" s="253"/>
      <c r="GY925" s="253"/>
      <c r="GZ925" s="253"/>
      <c r="HA925" s="253"/>
      <c r="HB925" s="253"/>
      <c r="HC925" s="253"/>
      <c r="HD925" s="253"/>
      <c r="HE925" s="253"/>
      <c r="HF925" s="253"/>
      <c r="HG925" s="253"/>
      <c r="HH925" s="253"/>
      <c r="HI925" s="253"/>
      <c r="HJ925" s="253"/>
      <c r="HK925" s="253"/>
      <c r="HL925" s="253"/>
      <c r="HM925" s="253"/>
      <c r="HN925" s="253"/>
      <c r="HO925" s="253"/>
      <c r="HP925" s="253"/>
      <c r="HQ925" s="253"/>
      <c r="HR925" s="253"/>
      <c r="HS925" s="253"/>
      <c r="HT925" s="253"/>
      <c r="HU925" s="253"/>
      <c r="HV925" s="253"/>
      <c r="HW925" s="253"/>
      <c r="HX925" s="253"/>
      <c r="HY925" s="253"/>
      <c r="HZ925" s="253"/>
      <c r="IA925" s="253"/>
      <c r="IB925" s="253"/>
      <c r="IC925" s="253"/>
      <c r="ID925" s="253"/>
      <c r="IE925" s="253"/>
      <c r="IF925" s="253"/>
      <c r="IG925" s="253"/>
      <c r="IH925" s="253"/>
      <c r="II925" s="253"/>
      <c r="IJ925" s="253"/>
      <c r="IK925" s="253"/>
      <c r="IL925" s="253"/>
      <c r="IM925" s="253"/>
      <c r="IN925" s="253"/>
      <c r="IO925" s="253"/>
      <c r="IP925" s="253"/>
      <c r="IQ925" s="253"/>
      <c r="IR925" s="253"/>
      <c r="IS925" s="253"/>
      <c r="IT925" s="253"/>
      <c r="IU925" s="253"/>
      <c r="IV925" s="253"/>
      <c r="IW925" s="253"/>
      <c r="IX925" s="253"/>
      <c r="IY925" s="253"/>
      <c r="IZ925" s="253"/>
      <c r="JA925" s="253"/>
      <c r="JB925" s="253"/>
      <c r="JC925" s="253"/>
      <c r="JD925" s="253"/>
      <c r="JE925" s="253"/>
      <c r="JF925" s="253"/>
      <c r="JG925" s="253"/>
      <c r="JH925" s="253"/>
      <c r="JI925" s="253"/>
      <c r="JJ925" s="253"/>
      <c r="JK925" s="253"/>
      <c r="JL925" s="253"/>
      <c r="JM925" s="253"/>
      <c r="JN925" s="253"/>
      <c r="JO925" s="253"/>
      <c r="JP925" s="253"/>
      <c r="JQ925" s="253"/>
      <c r="JR925" s="253"/>
      <c r="JS925" s="253"/>
      <c r="JT925" s="253"/>
      <c r="JU925" s="253"/>
    </row>
    <row r="926" spans="1:281" s="252" customFormat="1" ht="15" customHeight="1" x14ac:dyDescent="0.25">
      <c r="A926" s="253"/>
      <c r="B926" s="253"/>
      <c r="C926" s="253"/>
      <c r="D926" s="253"/>
      <c r="E926" s="253"/>
      <c r="F926" s="253"/>
      <c r="G926" s="253"/>
      <c r="H926" s="253"/>
      <c r="I926" s="253"/>
      <c r="J926" s="253"/>
      <c r="K926" s="253"/>
      <c r="L926" s="253"/>
      <c r="M926" s="253"/>
      <c r="N926" s="253"/>
      <c r="O926" s="253"/>
      <c r="P926" s="253"/>
      <c r="Q926" s="253"/>
      <c r="R926" s="253"/>
      <c r="S926" s="253"/>
      <c r="T926" s="253"/>
      <c r="U926" s="253" t="s">
        <v>1078</v>
      </c>
      <c r="V926" s="253"/>
      <c r="W926" s="253"/>
      <c r="X926" s="253"/>
      <c r="Y926" s="253"/>
      <c r="Z926" s="253"/>
      <c r="AA926" s="253"/>
      <c r="AB926" s="253"/>
      <c r="AC926" s="253" t="s">
        <v>320</v>
      </c>
      <c r="AD926" s="253"/>
      <c r="AE926" s="253"/>
      <c r="AF926" s="253"/>
      <c r="AG926" s="253"/>
      <c r="AH926" s="253"/>
      <c r="AI926" s="253"/>
      <c r="AJ926" s="253"/>
      <c r="AK926" s="253"/>
      <c r="AL926" s="253"/>
      <c r="AM926" s="253"/>
      <c r="AN926" s="253"/>
      <c r="AO926" s="253"/>
      <c r="AP926" s="253"/>
      <c r="AQ926" s="253"/>
      <c r="AR926" s="253"/>
      <c r="AS926" s="253"/>
      <c r="AT926" s="253"/>
      <c r="AU926" s="253"/>
      <c r="AV926" s="253"/>
      <c r="AW926" s="253"/>
      <c r="AX926" s="253"/>
      <c r="AY926" s="253"/>
      <c r="AZ926" s="253"/>
      <c r="BA926" s="253"/>
      <c r="BB926" s="253"/>
      <c r="BC926" s="253"/>
      <c r="BD926" s="253"/>
      <c r="BE926" s="253"/>
      <c r="BF926" s="253"/>
      <c r="BG926" s="253"/>
      <c r="BH926" s="253"/>
      <c r="BI926" s="253"/>
      <c r="BJ926" s="253"/>
      <c r="BK926" s="253"/>
      <c r="BL926" s="253"/>
      <c r="BM926" s="253"/>
      <c r="BN926" s="253"/>
      <c r="BO926" s="253"/>
      <c r="BP926" s="253"/>
      <c r="BQ926" s="253"/>
      <c r="BR926" s="253"/>
      <c r="BS926" s="253"/>
      <c r="BT926" s="253"/>
      <c r="BU926" s="253"/>
      <c r="BV926" s="253"/>
      <c r="BW926" s="253"/>
      <c r="BX926" s="253"/>
      <c r="BY926" s="253"/>
      <c r="BZ926" s="253"/>
      <c r="CA926" s="253"/>
      <c r="CB926" s="253"/>
      <c r="CC926" s="253"/>
      <c r="CD926" s="253"/>
      <c r="CE926" s="253"/>
      <c r="CF926" s="253"/>
      <c r="CG926" s="253"/>
      <c r="CH926" s="253"/>
      <c r="CI926" s="253"/>
      <c r="CJ926" s="253"/>
      <c r="CK926" s="253"/>
      <c r="CL926" s="253"/>
      <c r="CM926" s="253"/>
      <c r="CN926" s="253"/>
      <c r="CO926" s="253"/>
      <c r="CP926" s="253"/>
      <c r="CQ926" s="253"/>
      <c r="CR926" s="253"/>
      <c r="CS926" s="253"/>
      <c r="CT926" s="253"/>
      <c r="CU926" s="253"/>
      <c r="CV926" s="253"/>
      <c r="CW926" s="253"/>
      <c r="CX926" s="253"/>
      <c r="CY926" s="253"/>
      <c r="CZ926" s="253"/>
      <c r="DA926" s="253"/>
      <c r="DB926" s="253"/>
      <c r="DC926" s="253"/>
      <c r="DD926" s="253"/>
      <c r="DE926" s="253"/>
      <c r="DF926" s="253"/>
      <c r="DG926" s="253"/>
      <c r="DH926" s="253"/>
      <c r="DI926" s="253"/>
      <c r="DJ926" s="253"/>
      <c r="DK926" s="253"/>
      <c r="DL926" s="253"/>
      <c r="DM926" s="253"/>
      <c r="DN926" s="253"/>
      <c r="DO926" s="253"/>
      <c r="DP926" s="253"/>
      <c r="DQ926" s="253"/>
      <c r="DR926" s="253"/>
      <c r="DS926" s="253"/>
      <c r="DT926" s="253"/>
      <c r="DU926" s="253"/>
      <c r="DV926" s="253"/>
      <c r="DW926" s="253"/>
      <c r="DX926" s="253"/>
      <c r="DY926" s="253"/>
      <c r="DZ926" s="253"/>
      <c r="EA926" s="253"/>
      <c r="EB926" s="253"/>
      <c r="EC926" s="253"/>
      <c r="ED926" s="253"/>
      <c r="EE926" s="253"/>
      <c r="EF926" s="253"/>
      <c r="EG926" s="253"/>
      <c r="EH926" s="253"/>
      <c r="EI926" s="253"/>
      <c r="EJ926" s="253"/>
      <c r="EK926" s="253"/>
      <c r="EL926" s="253"/>
      <c r="EM926" s="253"/>
      <c r="EN926" s="253"/>
      <c r="EO926" s="253"/>
      <c r="EP926" s="253"/>
      <c r="EQ926" s="253"/>
      <c r="ER926" s="253"/>
      <c r="ES926" s="253"/>
      <c r="ET926" s="253"/>
      <c r="EU926" s="253"/>
      <c r="EV926" s="253"/>
      <c r="EW926" s="253"/>
      <c r="EX926" s="253"/>
      <c r="EY926" s="253"/>
      <c r="EZ926" s="253"/>
      <c r="FA926" s="253"/>
      <c r="FB926" s="253"/>
      <c r="FC926" s="253"/>
      <c r="FD926" s="253"/>
      <c r="FE926" s="253"/>
      <c r="FF926" s="253"/>
      <c r="FG926" s="253"/>
      <c r="FH926" s="253"/>
      <c r="FI926" s="253"/>
      <c r="FJ926" s="253"/>
      <c r="FK926" s="253"/>
      <c r="FL926" s="253"/>
      <c r="FM926" s="253"/>
      <c r="FN926" s="253"/>
      <c r="FO926" s="253"/>
      <c r="FP926" s="253"/>
      <c r="FQ926" s="253"/>
      <c r="FR926" s="253"/>
      <c r="FS926" s="253"/>
      <c r="FT926" s="253"/>
      <c r="FU926" s="253"/>
      <c r="FV926" s="253"/>
      <c r="FW926" s="253"/>
      <c r="FX926" s="253"/>
      <c r="FY926" s="253"/>
      <c r="FZ926" s="253"/>
      <c r="GA926" s="253"/>
      <c r="GB926" s="253"/>
      <c r="GC926" s="253"/>
      <c r="GD926" s="253"/>
      <c r="GE926" s="253"/>
      <c r="GF926" s="253"/>
      <c r="GG926" s="253"/>
      <c r="GH926" s="253"/>
      <c r="GI926" s="253"/>
      <c r="GJ926" s="253"/>
      <c r="GK926" s="253"/>
      <c r="GL926" s="253"/>
      <c r="GM926" s="253"/>
      <c r="GN926" s="253"/>
      <c r="GO926" s="253"/>
      <c r="GP926" s="253"/>
      <c r="GQ926" s="253"/>
      <c r="GR926" s="253"/>
      <c r="GS926" s="253"/>
      <c r="GT926" s="253"/>
      <c r="GU926" s="253"/>
      <c r="GV926" s="253"/>
      <c r="GW926" s="253"/>
      <c r="GX926" s="253"/>
      <c r="GY926" s="253"/>
      <c r="GZ926" s="253"/>
      <c r="HA926" s="253"/>
      <c r="HB926" s="253"/>
      <c r="HC926" s="253"/>
      <c r="HD926" s="253"/>
      <c r="HE926" s="253"/>
      <c r="HF926" s="253"/>
      <c r="HG926" s="253"/>
      <c r="HH926" s="253"/>
      <c r="HI926" s="253"/>
      <c r="HJ926" s="253"/>
      <c r="HK926" s="253"/>
      <c r="HL926" s="253"/>
      <c r="HM926" s="253"/>
      <c r="HN926" s="253"/>
      <c r="HO926" s="253"/>
      <c r="HP926" s="253"/>
      <c r="HQ926" s="253"/>
      <c r="HR926" s="253"/>
      <c r="HS926" s="253"/>
      <c r="HT926" s="253"/>
      <c r="HU926" s="253"/>
      <c r="HV926" s="253"/>
      <c r="HW926" s="253"/>
      <c r="HX926" s="253"/>
      <c r="HY926" s="253"/>
      <c r="HZ926" s="253"/>
      <c r="IA926" s="253"/>
      <c r="IB926" s="253"/>
      <c r="IC926" s="253"/>
      <c r="ID926" s="253"/>
      <c r="IE926" s="253"/>
      <c r="IF926" s="253"/>
      <c r="IG926" s="253"/>
      <c r="IH926" s="253"/>
      <c r="II926" s="253"/>
      <c r="IJ926" s="253"/>
      <c r="IK926" s="253"/>
      <c r="IL926" s="253"/>
      <c r="IM926" s="253"/>
      <c r="IN926" s="253"/>
      <c r="IO926" s="253"/>
      <c r="IP926" s="253"/>
      <c r="IQ926" s="253"/>
      <c r="IR926" s="253"/>
      <c r="IS926" s="253"/>
      <c r="IT926" s="253"/>
      <c r="IU926" s="253"/>
      <c r="IV926" s="253"/>
      <c r="IW926" s="253"/>
      <c r="IX926" s="253"/>
      <c r="IY926" s="253"/>
      <c r="IZ926" s="253"/>
      <c r="JA926" s="253"/>
      <c r="JB926" s="253"/>
      <c r="JC926" s="253"/>
      <c r="JD926" s="253"/>
      <c r="JE926" s="253"/>
      <c r="JF926" s="253"/>
      <c r="JG926" s="253"/>
      <c r="JH926" s="253"/>
      <c r="JI926" s="253"/>
      <c r="JJ926" s="253"/>
      <c r="JK926" s="253"/>
      <c r="JL926" s="253"/>
      <c r="JM926" s="253"/>
      <c r="JN926" s="253"/>
      <c r="JO926" s="253"/>
      <c r="JP926" s="253"/>
      <c r="JQ926" s="253"/>
      <c r="JR926" s="253"/>
      <c r="JS926" s="253"/>
      <c r="JT926" s="253"/>
      <c r="JU926" s="253"/>
    </row>
    <row r="927" spans="1:281" s="252" customFormat="1" ht="15" customHeight="1" x14ac:dyDescent="0.25">
      <c r="A927" s="253"/>
      <c r="B927" s="253"/>
      <c r="C927" s="253"/>
      <c r="D927" s="253"/>
      <c r="E927" s="253"/>
      <c r="F927" s="253"/>
      <c r="G927" s="253"/>
      <c r="H927" s="253"/>
      <c r="I927" s="253"/>
      <c r="J927" s="253"/>
      <c r="K927" s="253"/>
      <c r="L927" s="253"/>
      <c r="M927" s="253"/>
      <c r="N927" s="253"/>
      <c r="O927" s="253"/>
      <c r="P927" s="253"/>
      <c r="Q927" s="253"/>
      <c r="R927" s="253"/>
      <c r="S927" s="253"/>
      <c r="T927" s="253"/>
      <c r="U927" s="253" t="s">
        <v>1079</v>
      </c>
      <c r="V927" s="253"/>
      <c r="W927" s="253"/>
      <c r="X927" s="253"/>
      <c r="Y927" s="253"/>
      <c r="Z927" s="253"/>
      <c r="AA927" s="253"/>
      <c r="AB927" s="253"/>
      <c r="AC927" s="253" t="s">
        <v>332</v>
      </c>
      <c r="AD927" s="253"/>
      <c r="AE927" s="253"/>
      <c r="AF927" s="253"/>
      <c r="AG927" s="253"/>
      <c r="AH927" s="253"/>
      <c r="AI927" s="253"/>
      <c r="AJ927" s="253"/>
      <c r="AK927" s="253"/>
      <c r="AL927" s="253"/>
      <c r="AM927" s="253"/>
      <c r="AN927" s="253"/>
      <c r="AO927" s="253"/>
      <c r="AP927" s="253"/>
      <c r="AQ927" s="253"/>
      <c r="AR927" s="253"/>
      <c r="AS927" s="253"/>
      <c r="AT927" s="253"/>
      <c r="AU927" s="253"/>
      <c r="AV927" s="253"/>
      <c r="AW927" s="253"/>
      <c r="AX927" s="253"/>
      <c r="AY927" s="253"/>
      <c r="AZ927" s="253"/>
      <c r="BA927" s="253"/>
      <c r="BB927" s="253"/>
      <c r="BC927" s="253"/>
      <c r="BD927" s="253"/>
      <c r="BE927" s="253"/>
      <c r="BF927" s="253"/>
      <c r="BG927" s="253"/>
      <c r="BH927" s="253"/>
      <c r="BI927" s="253"/>
      <c r="BJ927" s="253"/>
      <c r="BK927" s="253"/>
      <c r="BL927" s="253"/>
      <c r="BM927" s="253"/>
      <c r="BN927" s="253"/>
      <c r="BO927" s="253"/>
      <c r="BP927" s="253"/>
      <c r="BQ927" s="253"/>
      <c r="BR927" s="253"/>
      <c r="BS927" s="253"/>
      <c r="BT927" s="253"/>
      <c r="BU927" s="253"/>
      <c r="BV927" s="253"/>
      <c r="BW927" s="253"/>
      <c r="BX927" s="253"/>
      <c r="BY927" s="253"/>
      <c r="BZ927" s="253"/>
      <c r="CA927" s="253"/>
      <c r="CB927" s="253"/>
      <c r="CC927" s="253"/>
      <c r="CD927" s="253"/>
      <c r="CE927" s="253"/>
      <c r="CF927" s="253"/>
      <c r="CG927" s="253"/>
      <c r="CH927" s="253"/>
      <c r="CI927" s="253"/>
      <c r="CJ927" s="253"/>
      <c r="CK927" s="253"/>
      <c r="CL927" s="253"/>
      <c r="CM927" s="253"/>
      <c r="CN927" s="253"/>
      <c r="CO927" s="253"/>
      <c r="CP927" s="253"/>
      <c r="CQ927" s="253"/>
      <c r="CR927" s="253"/>
      <c r="CS927" s="253"/>
      <c r="CT927" s="253"/>
      <c r="CU927" s="253"/>
      <c r="CV927" s="253"/>
      <c r="CW927" s="253"/>
      <c r="CX927" s="253"/>
      <c r="CY927" s="253"/>
      <c r="CZ927" s="253"/>
      <c r="DA927" s="253"/>
      <c r="DB927" s="253"/>
      <c r="DC927" s="253"/>
      <c r="DD927" s="253"/>
      <c r="DE927" s="253"/>
      <c r="DF927" s="253"/>
      <c r="DG927" s="253"/>
      <c r="DH927" s="253"/>
      <c r="DI927" s="253"/>
      <c r="DJ927" s="253"/>
      <c r="DK927" s="253"/>
      <c r="DL927" s="253"/>
      <c r="DM927" s="253"/>
      <c r="DN927" s="253"/>
      <c r="DO927" s="253"/>
      <c r="DP927" s="253"/>
      <c r="DQ927" s="253"/>
      <c r="DR927" s="253"/>
      <c r="DS927" s="253"/>
      <c r="DT927" s="253"/>
      <c r="DU927" s="253"/>
      <c r="DV927" s="253"/>
      <c r="DW927" s="253"/>
      <c r="DX927" s="253"/>
      <c r="DY927" s="253"/>
      <c r="DZ927" s="253"/>
      <c r="EA927" s="253"/>
      <c r="EB927" s="253"/>
      <c r="EC927" s="253"/>
      <c r="ED927" s="253"/>
      <c r="EE927" s="253"/>
      <c r="EF927" s="253"/>
      <c r="EG927" s="253"/>
      <c r="EH927" s="253"/>
      <c r="EI927" s="253"/>
      <c r="EJ927" s="253"/>
      <c r="EK927" s="253"/>
      <c r="EL927" s="253"/>
      <c r="EM927" s="253"/>
      <c r="EN927" s="253"/>
      <c r="EO927" s="253"/>
      <c r="EP927" s="253"/>
      <c r="EQ927" s="253"/>
      <c r="ER927" s="253"/>
      <c r="ES927" s="253"/>
      <c r="ET927" s="253"/>
      <c r="EU927" s="253"/>
      <c r="EV927" s="253"/>
      <c r="EW927" s="253"/>
      <c r="EX927" s="253"/>
      <c r="EY927" s="253"/>
      <c r="EZ927" s="253"/>
      <c r="FA927" s="253"/>
      <c r="FB927" s="253"/>
      <c r="FC927" s="253"/>
      <c r="FD927" s="253"/>
      <c r="FE927" s="253"/>
      <c r="FF927" s="253"/>
      <c r="FG927" s="253"/>
      <c r="FH927" s="253"/>
      <c r="FI927" s="253"/>
      <c r="FJ927" s="253"/>
      <c r="FK927" s="253"/>
      <c r="FL927" s="253"/>
      <c r="FM927" s="253"/>
      <c r="FN927" s="253"/>
      <c r="FO927" s="253"/>
      <c r="FP927" s="253"/>
      <c r="FQ927" s="253"/>
      <c r="FR927" s="253"/>
      <c r="FS927" s="253"/>
      <c r="FT927" s="253"/>
      <c r="FU927" s="253"/>
      <c r="FV927" s="253"/>
      <c r="FW927" s="253"/>
      <c r="FX927" s="253"/>
      <c r="FY927" s="253"/>
      <c r="FZ927" s="253"/>
      <c r="GA927" s="253"/>
      <c r="GB927" s="253"/>
      <c r="GC927" s="253"/>
      <c r="GD927" s="253"/>
      <c r="GE927" s="253"/>
      <c r="GF927" s="253"/>
      <c r="GG927" s="253"/>
      <c r="GH927" s="253"/>
      <c r="GI927" s="253"/>
      <c r="GJ927" s="253"/>
      <c r="GK927" s="253"/>
      <c r="GL927" s="253"/>
      <c r="GM927" s="253"/>
      <c r="GN927" s="253"/>
      <c r="GO927" s="253"/>
      <c r="GP927" s="253"/>
      <c r="GQ927" s="253"/>
      <c r="GR927" s="253"/>
      <c r="GS927" s="253"/>
      <c r="GT927" s="253"/>
      <c r="GU927" s="253"/>
      <c r="GV927" s="253"/>
      <c r="GW927" s="253"/>
      <c r="GX927" s="253"/>
      <c r="GY927" s="253"/>
      <c r="GZ927" s="253"/>
      <c r="HA927" s="253"/>
      <c r="HB927" s="253"/>
      <c r="HC927" s="253"/>
      <c r="HD927" s="253"/>
      <c r="HE927" s="253"/>
      <c r="HF927" s="253"/>
      <c r="HG927" s="253"/>
      <c r="HH927" s="253"/>
      <c r="HI927" s="253"/>
      <c r="HJ927" s="253"/>
      <c r="HK927" s="253"/>
      <c r="HL927" s="253"/>
      <c r="HM927" s="253"/>
      <c r="HN927" s="253"/>
      <c r="HO927" s="253"/>
      <c r="HP927" s="253"/>
      <c r="HQ927" s="253"/>
      <c r="HR927" s="253"/>
      <c r="HS927" s="253"/>
      <c r="HT927" s="253"/>
      <c r="HU927" s="253"/>
      <c r="HV927" s="253"/>
      <c r="HW927" s="253"/>
      <c r="HX927" s="253"/>
      <c r="HY927" s="253"/>
      <c r="HZ927" s="253"/>
      <c r="IA927" s="253"/>
      <c r="IB927" s="253"/>
      <c r="IC927" s="253"/>
      <c r="ID927" s="253"/>
      <c r="IE927" s="253"/>
      <c r="IF927" s="253"/>
      <c r="IG927" s="253"/>
      <c r="IH927" s="253"/>
      <c r="II927" s="253"/>
      <c r="IJ927" s="253"/>
      <c r="IK927" s="253"/>
      <c r="IL927" s="253"/>
      <c r="IM927" s="253"/>
      <c r="IN927" s="253"/>
      <c r="IO927" s="253"/>
      <c r="IP927" s="253"/>
      <c r="IQ927" s="253"/>
      <c r="IR927" s="253"/>
      <c r="IS927" s="253"/>
      <c r="IT927" s="253"/>
      <c r="IU927" s="253"/>
      <c r="IV927" s="253"/>
      <c r="IW927" s="253"/>
      <c r="IX927" s="253"/>
      <c r="IY927" s="253"/>
      <c r="IZ927" s="253"/>
      <c r="JA927" s="253"/>
      <c r="JB927" s="253"/>
      <c r="JC927" s="253"/>
      <c r="JD927" s="253"/>
      <c r="JE927" s="253"/>
      <c r="JF927" s="253"/>
      <c r="JG927" s="253"/>
      <c r="JH927" s="253"/>
      <c r="JI927" s="253"/>
      <c r="JJ927" s="253"/>
      <c r="JK927" s="253"/>
      <c r="JL927" s="253"/>
      <c r="JM927" s="253"/>
      <c r="JN927" s="253"/>
      <c r="JO927" s="253"/>
      <c r="JP927" s="253"/>
      <c r="JQ927" s="253"/>
      <c r="JR927" s="253"/>
      <c r="JS927" s="253"/>
      <c r="JT927" s="253"/>
      <c r="JU927" s="253"/>
    </row>
    <row r="928" spans="1:281" s="252" customFormat="1" ht="15" customHeight="1" x14ac:dyDescent="0.25">
      <c r="A928" s="253"/>
      <c r="B928" s="253"/>
      <c r="C928" s="253"/>
      <c r="D928" s="253"/>
      <c r="E928" s="253"/>
      <c r="F928" s="253"/>
      <c r="G928" s="253"/>
      <c r="H928" s="253"/>
      <c r="I928" s="253"/>
      <c r="J928" s="253"/>
      <c r="K928" s="253"/>
      <c r="L928" s="253"/>
      <c r="M928" s="253"/>
      <c r="N928" s="253"/>
      <c r="O928" s="253"/>
      <c r="P928" s="253"/>
      <c r="Q928" s="253"/>
      <c r="R928" s="253"/>
      <c r="S928" s="253"/>
      <c r="T928" s="253"/>
      <c r="U928" s="253" t="s">
        <v>1080</v>
      </c>
      <c r="V928" s="253"/>
      <c r="W928" s="253"/>
      <c r="X928" s="253"/>
      <c r="Y928" s="253"/>
      <c r="Z928" s="253"/>
      <c r="AA928" s="253"/>
      <c r="AB928" s="253"/>
      <c r="AC928" s="253" t="s">
        <v>329</v>
      </c>
      <c r="AD928" s="253"/>
      <c r="AE928" s="253"/>
      <c r="AF928" s="253"/>
      <c r="AG928" s="253"/>
      <c r="AH928" s="253"/>
      <c r="AI928" s="253"/>
      <c r="AJ928" s="253"/>
      <c r="AK928" s="253"/>
      <c r="AL928" s="253"/>
      <c r="AM928" s="253"/>
      <c r="AN928" s="253"/>
      <c r="AO928" s="253"/>
      <c r="AP928" s="253"/>
      <c r="AQ928" s="253"/>
      <c r="AR928" s="253"/>
      <c r="AS928" s="253"/>
      <c r="AT928" s="253"/>
      <c r="AU928" s="253"/>
      <c r="AV928" s="253"/>
      <c r="AW928" s="253"/>
      <c r="AX928" s="253"/>
      <c r="AY928" s="253"/>
      <c r="AZ928" s="253"/>
      <c r="BA928" s="253"/>
      <c r="BB928" s="253"/>
      <c r="BC928" s="253"/>
      <c r="BD928" s="253"/>
      <c r="BE928" s="253"/>
      <c r="BF928" s="253"/>
      <c r="BG928" s="253"/>
      <c r="BH928" s="253"/>
      <c r="BI928" s="253"/>
      <c r="BJ928" s="253"/>
      <c r="BK928" s="253"/>
      <c r="BL928" s="253"/>
      <c r="BM928" s="253"/>
      <c r="BN928" s="253"/>
      <c r="BO928" s="253"/>
      <c r="BP928" s="253"/>
      <c r="BQ928" s="253"/>
      <c r="BR928" s="253"/>
      <c r="BS928" s="253"/>
      <c r="BT928" s="253"/>
      <c r="BU928" s="253"/>
      <c r="BV928" s="253"/>
      <c r="BW928" s="253"/>
      <c r="BX928" s="253"/>
      <c r="BY928" s="253"/>
      <c r="BZ928" s="253"/>
      <c r="CA928" s="253"/>
      <c r="CB928" s="253"/>
      <c r="CC928" s="253"/>
      <c r="CD928" s="253"/>
      <c r="CE928" s="253"/>
      <c r="CF928" s="253"/>
      <c r="CG928" s="253"/>
      <c r="CH928" s="253"/>
      <c r="CI928" s="253"/>
      <c r="CJ928" s="253"/>
      <c r="CK928" s="253"/>
      <c r="CL928" s="253"/>
      <c r="CM928" s="253"/>
      <c r="CN928" s="253"/>
      <c r="CO928" s="253"/>
      <c r="CP928" s="253"/>
      <c r="CQ928" s="253"/>
      <c r="CR928" s="253"/>
      <c r="CS928" s="253"/>
      <c r="CT928" s="253"/>
      <c r="CU928" s="253"/>
      <c r="CV928" s="253"/>
      <c r="CW928" s="253"/>
      <c r="CX928" s="253"/>
      <c r="CY928" s="253"/>
      <c r="CZ928" s="253"/>
      <c r="DA928" s="253"/>
      <c r="DB928" s="253"/>
      <c r="DC928" s="253"/>
      <c r="DD928" s="253"/>
      <c r="DE928" s="253"/>
      <c r="DF928" s="253"/>
      <c r="DG928" s="253"/>
      <c r="DH928" s="253"/>
      <c r="DI928" s="253"/>
      <c r="DJ928" s="253"/>
      <c r="DK928" s="253"/>
      <c r="DL928" s="253"/>
      <c r="DM928" s="253"/>
      <c r="DN928" s="253"/>
      <c r="DO928" s="253"/>
      <c r="DP928" s="253"/>
      <c r="DQ928" s="253"/>
      <c r="DR928" s="253"/>
      <c r="DS928" s="253"/>
      <c r="DT928" s="253"/>
      <c r="DU928" s="253"/>
      <c r="DV928" s="253"/>
      <c r="DW928" s="253"/>
      <c r="DX928" s="253"/>
      <c r="DY928" s="253"/>
      <c r="DZ928" s="253"/>
      <c r="EA928" s="253"/>
      <c r="EB928" s="253"/>
      <c r="EC928" s="253"/>
      <c r="ED928" s="253"/>
      <c r="EE928" s="253"/>
      <c r="EF928" s="253"/>
      <c r="EG928" s="253"/>
      <c r="EH928" s="253"/>
      <c r="EI928" s="253"/>
      <c r="EJ928" s="253"/>
      <c r="EK928" s="253"/>
      <c r="EL928" s="253"/>
      <c r="EM928" s="253"/>
      <c r="EN928" s="253"/>
      <c r="EO928" s="253"/>
      <c r="EP928" s="253"/>
      <c r="EQ928" s="253"/>
      <c r="ER928" s="253"/>
      <c r="ES928" s="253"/>
      <c r="ET928" s="253"/>
      <c r="EU928" s="253"/>
      <c r="EV928" s="253"/>
      <c r="EW928" s="253"/>
      <c r="EX928" s="253"/>
      <c r="EY928" s="253"/>
      <c r="EZ928" s="253"/>
      <c r="FA928" s="253"/>
      <c r="FB928" s="253"/>
      <c r="FC928" s="253"/>
      <c r="FD928" s="253"/>
      <c r="FE928" s="253"/>
      <c r="FF928" s="253"/>
      <c r="FG928" s="253"/>
      <c r="FH928" s="253"/>
      <c r="FI928" s="253"/>
      <c r="FJ928" s="253"/>
      <c r="FK928" s="253"/>
      <c r="FL928" s="253"/>
      <c r="FM928" s="253"/>
      <c r="FN928" s="253"/>
      <c r="FO928" s="253"/>
      <c r="FP928" s="253"/>
      <c r="FQ928" s="253"/>
      <c r="FR928" s="253"/>
      <c r="FS928" s="253"/>
      <c r="FT928" s="253"/>
      <c r="FU928" s="253"/>
      <c r="FV928" s="253"/>
      <c r="FW928" s="253"/>
      <c r="FX928" s="253"/>
      <c r="FY928" s="253"/>
      <c r="FZ928" s="253"/>
      <c r="GA928" s="253"/>
      <c r="GB928" s="253"/>
      <c r="GC928" s="253"/>
      <c r="GD928" s="253"/>
      <c r="GE928" s="253"/>
      <c r="GF928" s="253"/>
      <c r="GG928" s="253"/>
      <c r="GH928" s="253"/>
      <c r="GI928" s="253"/>
      <c r="GJ928" s="253"/>
      <c r="GK928" s="253"/>
      <c r="GL928" s="253"/>
      <c r="GM928" s="253"/>
      <c r="GN928" s="253"/>
      <c r="GO928" s="253"/>
      <c r="GP928" s="253"/>
      <c r="GQ928" s="253"/>
      <c r="GR928" s="253"/>
      <c r="GS928" s="253"/>
      <c r="GT928" s="253"/>
      <c r="GU928" s="253"/>
      <c r="GV928" s="253"/>
      <c r="GW928" s="253"/>
      <c r="GX928" s="253"/>
      <c r="GY928" s="253"/>
      <c r="GZ928" s="253"/>
      <c r="HA928" s="253"/>
      <c r="HB928" s="253"/>
      <c r="HC928" s="253"/>
      <c r="HD928" s="253"/>
      <c r="HE928" s="253"/>
      <c r="HF928" s="253"/>
      <c r="HG928" s="253"/>
      <c r="HH928" s="253"/>
      <c r="HI928" s="253"/>
      <c r="HJ928" s="253"/>
      <c r="HK928" s="253"/>
      <c r="HL928" s="253"/>
      <c r="HM928" s="253"/>
      <c r="HN928" s="253"/>
      <c r="HO928" s="253"/>
      <c r="HP928" s="253"/>
      <c r="HQ928" s="253"/>
      <c r="HR928" s="253"/>
      <c r="HS928" s="253"/>
      <c r="HT928" s="253"/>
      <c r="HU928" s="253"/>
      <c r="HV928" s="253"/>
      <c r="HW928" s="253"/>
      <c r="HX928" s="253"/>
      <c r="HY928" s="253"/>
      <c r="HZ928" s="253"/>
      <c r="IA928" s="253"/>
      <c r="IB928" s="253"/>
      <c r="IC928" s="253"/>
      <c r="ID928" s="253"/>
      <c r="IE928" s="253"/>
      <c r="IF928" s="253"/>
      <c r="IG928" s="253"/>
      <c r="IH928" s="253"/>
      <c r="II928" s="253"/>
      <c r="IJ928" s="253"/>
      <c r="IK928" s="253"/>
      <c r="IL928" s="253"/>
      <c r="IM928" s="253"/>
      <c r="IN928" s="253"/>
      <c r="IO928" s="253"/>
      <c r="IP928" s="253"/>
      <c r="IQ928" s="253"/>
      <c r="IR928" s="253"/>
      <c r="IS928" s="253"/>
      <c r="IT928" s="253"/>
      <c r="IU928" s="253"/>
      <c r="IV928" s="253"/>
      <c r="IW928" s="253"/>
      <c r="IX928" s="253"/>
      <c r="IY928" s="253"/>
      <c r="IZ928" s="253"/>
      <c r="JA928" s="253"/>
      <c r="JB928" s="253"/>
      <c r="JC928" s="253"/>
      <c r="JD928" s="253"/>
      <c r="JE928" s="253"/>
      <c r="JF928" s="253"/>
      <c r="JG928" s="253"/>
      <c r="JH928" s="253"/>
      <c r="JI928" s="253"/>
      <c r="JJ928" s="253"/>
      <c r="JK928" s="253"/>
      <c r="JL928" s="253"/>
      <c r="JM928" s="253"/>
      <c r="JN928" s="253"/>
      <c r="JO928" s="253"/>
      <c r="JP928" s="253"/>
      <c r="JQ928" s="253"/>
      <c r="JR928" s="253"/>
      <c r="JS928" s="253"/>
      <c r="JT928" s="253"/>
      <c r="JU928" s="253"/>
    </row>
    <row r="929" spans="1:281" s="252" customFormat="1" ht="15" customHeight="1" x14ac:dyDescent="0.25">
      <c r="A929" s="253"/>
      <c r="B929" s="253"/>
      <c r="C929" s="253"/>
      <c r="D929" s="253"/>
      <c r="E929" s="253"/>
      <c r="F929" s="253"/>
      <c r="G929" s="253"/>
      <c r="H929" s="253"/>
      <c r="I929" s="253"/>
      <c r="J929" s="253"/>
      <c r="K929" s="253"/>
      <c r="L929" s="253"/>
      <c r="M929" s="253"/>
      <c r="N929" s="253"/>
      <c r="O929" s="253"/>
      <c r="P929" s="253"/>
      <c r="Q929" s="253"/>
      <c r="R929" s="253"/>
      <c r="S929" s="253"/>
      <c r="T929" s="253"/>
      <c r="U929" s="253" t="s">
        <v>1081</v>
      </c>
      <c r="V929" s="253"/>
      <c r="W929" s="253"/>
      <c r="X929" s="253"/>
      <c r="Y929" s="253"/>
      <c r="Z929" s="253"/>
      <c r="AA929" s="253"/>
      <c r="AB929" s="253"/>
      <c r="AC929" s="253" t="s">
        <v>320</v>
      </c>
      <c r="AD929" s="253"/>
      <c r="AE929" s="253"/>
      <c r="AF929" s="253"/>
      <c r="AG929" s="253"/>
      <c r="AH929" s="253"/>
      <c r="AI929" s="253"/>
      <c r="AJ929" s="253"/>
      <c r="AK929" s="253"/>
      <c r="AL929" s="253"/>
      <c r="AM929" s="253"/>
      <c r="AN929" s="253"/>
      <c r="AO929" s="253"/>
      <c r="AP929" s="253"/>
      <c r="AQ929" s="253"/>
      <c r="AR929" s="253"/>
      <c r="AS929" s="253"/>
      <c r="AT929" s="253"/>
      <c r="AU929" s="253"/>
      <c r="AV929" s="253"/>
      <c r="AW929" s="253"/>
      <c r="AX929" s="253"/>
      <c r="AY929" s="253"/>
      <c r="AZ929" s="253"/>
      <c r="BA929" s="253"/>
      <c r="BB929" s="253"/>
      <c r="BC929" s="253"/>
      <c r="BD929" s="253"/>
      <c r="BE929" s="253"/>
      <c r="BF929" s="253"/>
      <c r="BG929" s="253"/>
      <c r="BH929" s="253"/>
      <c r="BI929" s="253"/>
      <c r="BJ929" s="253"/>
      <c r="BK929" s="253"/>
      <c r="BL929" s="253"/>
      <c r="BM929" s="253"/>
      <c r="BN929" s="253"/>
      <c r="BO929" s="253"/>
      <c r="BP929" s="253"/>
      <c r="BQ929" s="253"/>
      <c r="BR929" s="253"/>
      <c r="BS929" s="253"/>
      <c r="BT929" s="253"/>
      <c r="BU929" s="253"/>
      <c r="BV929" s="253"/>
      <c r="BW929" s="253"/>
      <c r="BX929" s="253"/>
      <c r="BY929" s="253"/>
      <c r="BZ929" s="253"/>
      <c r="CA929" s="253"/>
      <c r="CB929" s="253"/>
      <c r="CC929" s="253"/>
      <c r="CD929" s="253"/>
      <c r="CE929" s="253"/>
      <c r="CF929" s="253"/>
      <c r="CG929" s="253"/>
      <c r="CH929" s="253"/>
      <c r="CI929" s="253"/>
      <c r="CJ929" s="253"/>
      <c r="CK929" s="253"/>
      <c r="CL929" s="253"/>
      <c r="CM929" s="253"/>
      <c r="CN929" s="253"/>
      <c r="CO929" s="253"/>
      <c r="CP929" s="253"/>
      <c r="CQ929" s="253"/>
      <c r="CR929" s="253"/>
      <c r="CS929" s="253"/>
      <c r="CT929" s="253"/>
      <c r="CU929" s="253"/>
      <c r="CV929" s="253"/>
      <c r="CW929" s="253"/>
      <c r="CX929" s="253"/>
      <c r="CY929" s="253"/>
      <c r="CZ929" s="253"/>
      <c r="DA929" s="253"/>
      <c r="DB929" s="253"/>
      <c r="DC929" s="253"/>
      <c r="DD929" s="253"/>
      <c r="DE929" s="253"/>
      <c r="DF929" s="253"/>
      <c r="DG929" s="253"/>
      <c r="DH929" s="253"/>
      <c r="DI929" s="253"/>
      <c r="DJ929" s="253"/>
      <c r="DK929" s="253"/>
      <c r="DL929" s="253"/>
      <c r="DM929" s="253"/>
      <c r="DN929" s="253"/>
      <c r="DO929" s="253"/>
      <c r="DP929" s="253"/>
      <c r="DQ929" s="253"/>
      <c r="DR929" s="253"/>
      <c r="DS929" s="253"/>
      <c r="DT929" s="253"/>
      <c r="DU929" s="253"/>
      <c r="DV929" s="253"/>
      <c r="DW929" s="253"/>
      <c r="DX929" s="253"/>
      <c r="DY929" s="253"/>
      <c r="DZ929" s="253"/>
      <c r="EA929" s="253"/>
      <c r="EB929" s="253"/>
      <c r="EC929" s="253"/>
      <c r="ED929" s="253"/>
      <c r="EE929" s="253"/>
      <c r="EF929" s="253"/>
      <c r="EG929" s="253"/>
      <c r="EH929" s="253"/>
      <c r="EI929" s="253"/>
      <c r="EJ929" s="253"/>
      <c r="EK929" s="253"/>
      <c r="EL929" s="253"/>
      <c r="EM929" s="253"/>
      <c r="EN929" s="253"/>
      <c r="EO929" s="253"/>
      <c r="EP929" s="253"/>
      <c r="EQ929" s="253"/>
      <c r="ER929" s="253"/>
      <c r="ES929" s="253"/>
      <c r="ET929" s="253"/>
      <c r="EU929" s="253"/>
      <c r="EV929" s="253"/>
      <c r="EW929" s="253"/>
      <c r="EX929" s="253"/>
      <c r="EY929" s="253"/>
      <c r="EZ929" s="253"/>
      <c r="FA929" s="253"/>
      <c r="FB929" s="253"/>
      <c r="FC929" s="253"/>
      <c r="FD929" s="253"/>
      <c r="FE929" s="253"/>
      <c r="FF929" s="253"/>
      <c r="FG929" s="253"/>
      <c r="FH929" s="253"/>
      <c r="FI929" s="253"/>
      <c r="FJ929" s="253"/>
      <c r="FK929" s="253"/>
      <c r="FL929" s="253"/>
      <c r="FM929" s="253"/>
      <c r="FN929" s="253"/>
      <c r="FO929" s="253"/>
      <c r="FP929" s="253"/>
      <c r="FQ929" s="253"/>
      <c r="FR929" s="253"/>
      <c r="FS929" s="253"/>
      <c r="FT929" s="253"/>
      <c r="FU929" s="253"/>
      <c r="FV929" s="253"/>
      <c r="FW929" s="253"/>
      <c r="FX929" s="253"/>
      <c r="FY929" s="253"/>
      <c r="FZ929" s="253"/>
      <c r="GA929" s="253"/>
      <c r="GB929" s="253"/>
      <c r="GC929" s="253"/>
      <c r="GD929" s="253"/>
      <c r="GE929" s="253"/>
      <c r="GF929" s="253"/>
      <c r="GG929" s="253"/>
      <c r="GH929" s="253"/>
      <c r="GI929" s="253"/>
      <c r="GJ929" s="253"/>
      <c r="GK929" s="253"/>
      <c r="GL929" s="253"/>
      <c r="GM929" s="253"/>
      <c r="GN929" s="253"/>
      <c r="GO929" s="253"/>
      <c r="GP929" s="253"/>
      <c r="GQ929" s="253"/>
      <c r="GR929" s="253"/>
      <c r="GS929" s="253"/>
      <c r="GT929" s="253"/>
      <c r="GU929" s="253"/>
      <c r="GV929" s="253"/>
      <c r="GW929" s="253"/>
      <c r="GX929" s="253"/>
      <c r="GY929" s="253"/>
      <c r="GZ929" s="253"/>
      <c r="HA929" s="253"/>
      <c r="HB929" s="253"/>
      <c r="HC929" s="253"/>
      <c r="HD929" s="253"/>
      <c r="HE929" s="253"/>
      <c r="HF929" s="253"/>
      <c r="HG929" s="253"/>
      <c r="HH929" s="253"/>
      <c r="HI929" s="253"/>
      <c r="HJ929" s="253"/>
      <c r="HK929" s="253"/>
      <c r="HL929" s="253"/>
      <c r="HM929" s="253"/>
      <c r="HN929" s="253"/>
      <c r="HO929" s="253"/>
      <c r="HP929" s="253"/>
      <c r="HQ929" s="253"/>
      <c r="HR929" s="253"/>
      <c r="HS929" s="253"/>
      <c r="HT929" s="253"/>
      <c r="HU929" s="253"/>
      <c r="HV929" s="253"/>
      <c r="HW929" s="253"/>
      <c r="HX929" s="253"/>
      <c r="HY929" s="253"/>
      <c r="HZ929" s="253"/>
      <c r="IA929" s="253"/>
      <c r="IB929" s="253"/>
      <c r="IC929" s="253"/>
      <c r="ID929" s="253"/>
      <c r="IE929" s="253"/>
      <c r="IF929" s="253"/>
      <c r="IG929" s="253"/>
      <c r="IH929" s="253"/>
      <c r="II929" s="253"/>
      <c r="IJ929" s="253"/>
      <c r="IK929" s="253"/>
      <c r="IL929" s="253"/>
      <c r="IM929" s="253"/>
      <c r="IN929" s="253"/>
      <c r="IO929" s="253"/>
      <c r="IP929" s="253"/>
      <c r="IQ929" s="253"/>
      <c r="IR929" s="253"/>
      <c r="IS929" s="253"/>
      <c r="IT929" s="253"/>
      <c r="IU929" s="253"/>
      <c r="IV929" s="253"/>
      <c r="IW929" s="253"/>
      <c r="IX929" s="253"/>
      <c r="IY929" s="253"/>
      <c r="IZ929" s="253"/>
      <c r="JA929" s="253"/>
      <c r="JB929" s="253"/>
      <c r="JC929" s="253"/>
      <c r="JD929" s="253"/>
      <c r="JE929" s="253"/>
      <c r="JF929" s="253"/>
      <c r="JG929" s="253"/>
      <c r="JH929" s="253"/>
      <c r="JI929" s="253"/>
      <c r="JJ929" s="253"/>
      <c r="JK929" s="253"/>
      <c r="JL929" s="253"/>
      <c r="JM929" s="253"/>
      <c r="JN929" s="253"/>
      <c r="JO929" s="253"/>
      <c r="JP929" s="253"/>
      <c r="JQ929" s="253"/>
      <c r="JR929" s="253"/>
      <c r="JS929" s="253"/>
      <c r="JT929" s="253"/>
      <c r="JU929" s="253"/>
    </row>
    <row r="930" spans="1:281" s="252" customFormat="1" ht="15" customHeight="1" x14ac:dyDescent="0.25">
      <c r="A930" s="253"/>
      <c r="B930" s="253"/>
      <c r="C930" s="253"/>
      <c r="D930" s="253"/>
      <c r="E930" s="253"/>
      <c r="F930" s="253"/>
      <c r="G930" s="253"/>
      <c r="H930" s="253"/>
      <c r="I930" s="253"/>
      <c r="J930" s="253"/>
      <c r="K930" s="253"/>
      <c r="L930" s="253"/>
      <c r="M930" s="253"/>
      <c r="N930" s="253"/>
      <c r="O930" s="253"/>
      <c r="P930" s="253"/>
      <c r="Q930" s="253"/>
      <c r="R930" s="253"/>
      <c r="S930" s="253"/>
      <c r="T930" s="253"/>
      <c r="U930" s="253" t="s">
        <v>1082</v>
      </c>
      <c r="V930" s="253"/>
      <c r="W930" s="253"/>
      <c r="X930" s="253"/>
      <c r="Y930" s="253"/>
      <c r="Z930" s="253"/>
      <c r="AA930" s="253"/>
      <c r="AB930" s="253"/>
      <c r="AC930" s="253" t="s">
        <v>323</v>
      </c>
      <c r="AD930" s="253"/>
      <c r="AE930" s="253"/>
      <c r="AF930" s="253"/>
      <c r="AG930" s="253"/>
      <c r="AH930" s="253"/>
      <c r="AI930" s="253"/>
      <c r="AJ930" s="253"/>
      <c r="AK930" s="253"/>
      <c r="AL930" s="253"/>
      <c r="AM930" s="253"/>
      <c r="AN930" s="253"/>
      <c r="AO930" s="253"/>
      <c r="AP930" s="253"/>
      <c r="AQ930" s="253"/>
      <c r="AR930" s="253"/>
      <c r="AS930" s="253"/>
      <c r="AT930" s="253"/>
      <c r="AU930" s="253"/>
      <c r="AV930" s="253"/>
      <c r="AW930" s="253"/>
      <c r="AX930" s="253"/>
      <c r="AY930" s="253"/>
      <c r="AZ930" s="253"/>
      <c r="BA930" s="253"/>
      <c r="BB930" s="253"/>
      <c r="BC930" s="253"/>
      <c r="BD930" s="253"/>
      <c r="BE930" s="253"/>
      <c r="BF930" s="253"/>
      <c r="BG930" s="253"/>
      <c r="BH930" s="253"/>
      <c r="BI930" s="253"/>
      <c r="BJ930" s="253"/>
      <c r="BK930" s="253"/>
      <c r="BL930" s="253"/>
      <c r="BM930" s="253"/>
      <c r="BN930" s="253"/>
      <c r="BO930" s="253"/>
      <c r="BP930" s="253"/>
      <c r="BQ930" s="253"/>
      <c r="BR930" s="253"/>
      <c r="BS930" s="253"/>
      <c r="BT930" s="253"/>
      <c r="BU930" s="253"/>
      <c r="BV930" s="253"/>
      <c r="BW930" s="253"/>
      <c r="BX930" s="253"/>
      <c r="BY930" s="253"/>
      <c r="BZ930" s="253"/>
      <c r="CA930" s="253"/>
      <c r="CB930" s="253"/>
      <c r="CC930" s="253"/>
      <c r="CD930" s="253"/>
      <c r="CE930" s="253"/>
      <c r="CF930" s="253"/>
      <c r="CG930" s="253"/>
      <c r="CH930" s="253"/>
      <c r="CI930" s="253"/>
      <c r="CJ930" s="253"/>
      <c r="CK930" s="253"/>
      <c r="CL930" s="253"/>
      <c r="CM930" s="253"/>
      <c r="CN930" s="253"/>
      <c r="CO930" s="253"/>
      <c r="CP930" s="253"/>
      <c r="CQ930" s="253"/>
      <c r="CR930" s="253"/>
      <c r="CS930" s="253"/>
      <c r="CT930" s="253"/>
      <c r="CU930" s="253"/>
      <c r="CV930" s="253"/>
      <c r="CW930" s="253"/>
      <c r="CX930" s="253"/>
      <c r="CY930" s="253"/>
      <c r="CZ930" s="253"/>
      <c r="DA930" s="253"/>
      <c r="DB930" s="253"/>
      <c r="DC930" s="253"/>
      <c r="DD930" s="253"/>
      <c r="DE930" s="253"/>
      <c r="DF930" s="253"/>
      <c r="DG930" s="253"/>
      <c r="DH930" s="253"/>
      <c r="DI930" s="253"/>
      <c r="DJ930" s="253"/>
      <c r="DK930" s="253"/>
      <c r="DL930" s="253"/>
      <c r="DM930" s="253"/>
      <c r="DN930" s="253"/>
      <c r="DO930" s="253"/>
      <c r="DP930" s="253"/>
      <c r="DQ930" s="253"/>
      <c r="DR930" s="253"/>
      <c r="DS930" s="253"/>
      <c r="DT930" s="253"/>
      <c r="DU930" s="253"/>
      <c r="DV930" s="253"/>
      <c r="DW930" s="253"/>
      <c r="DX930" s="253"/>
      <c r="DY930" s="253"/>
      <c r="DZ930" s="253"/>
      <c r="EA930" s="253"/>
      <c r="EB930" s="253"/>
      <c r="EC930" s="253"/>
      <c r="ED930" s="253"/>
      <c r="EE930" s="253"/>
      <c r="EF930" s="253"/>
      <c r="EG930" s="253"/>
      <c r="EH930" s="253"/>
      <c r="EI930" s="253"/>
      <c r="EJ930" s="253"/>
      <c r="EK930" s="253"/>
      <c r="EL930" s="253"/>
      <c r="EM930" s="253"/>
      <c r="EN930" s="253"/>
      <c r="EO930" s="253"/>
      <c r="EP930" s="253"/>
      <c r="EQ930" s="253"/>
      <c r="ER930" s="253"/>
      <c r="ES930" s="253"/>
      <c r="ET930" s="253"/>
      <c r="EU930" s="253"/>
      <c r="EV930" s="253"/>
      <c r="EW930" s="253"/>
      <c r="EX930" s="253"/>
      <c r="EY930" s="253"/>
      <c r="EZ930" s="253"/>
      <c r="FA930" s="253"/>
      <c r="FB930" s="253"/>
      <c r="FC930" s="253"/>
      <c r="FD930" s="253"/>
      <c r="FE930" s="253"/>
      <c r="FF930" s="253"/>
      <c r="FG930" s="253"/>
      <c r="FH930" s="253"/>
      <c r="FI930" s="253"/>
      <c r="FJ930" s="253"/>
      <c r="FK930" s="253"/>
      <c r="FL930" s="253"/>
      <c r="FM930" s="253"/>
      <c r="FN930" s="253"/>
      <c r="FO930" s="253"/>
      <c r="FP930" s="253"/>
      <c r="FQ930" s="253"/>
      <c r="FR930" s="253"/>
      <c r="FS930" s="253"/>
      <c r="FT930" s="253"/>
      <c r="FU930" s="253"/>
      <c r="FV930" s="253"/>
      <c r="FW930" s="253"/>
      <c r="FX930" s="253"/>
      <c r="FY930" s="253"/>
      <c r="FZ930" s="253"/>
      <c r="GA930" s="253"/>
      <c r="GB930" s="253"/>
      <c r="GC930" s="253"/>
      <c r="GD930" s="253"/>
      <c r="GE930" s="253"/>
      <c r="GF930" s="253"/>
      <c r="GG930" s="253"/>
      <c r="GH930" s="253"/>
      <c r="GI930" s="253"/>
      <c r="GJ930" s="253"/>
      <c r="GK930" s="253"/>
      <c r="GL930" s="253"/>
      <c r="GM930" s="253"/>
      <c r="GN930" s="253"/>
      <c r="GO930" s="253"/>
      <c r="GP930" s="253"/>
      <c r="GQ930" s="253"/>
      <c r="GR930" s="253"/>
      <c r="GS930" s="253"/>
      <c r="GT930" s="253"/>
      <c r="GU930" s="253"/>
      <c r="GV930" s="253"/>
      <c r="GW930" s="253"/>
      <c r="GX930" s="253"/>
      <c r="GY930" s="253"/>
      <c r="GZ930" s="253"/>
      <c r="HA930" s="253"/>
      <c r="HB930" s="253"/>
      <c r="HC930" s="253"/>
      <c r="HD930" s="253"/>
      <c r="HE930" s="253"/>
      <c r="HF930" s="253"/>
      <c r="HG930" s="253"/>
      <c r="HH930" s="253"/>
      <c r="HI930" s="253"/>
      <c r="HJ930" s="253"/>
      <c r="HK930" s="253"/>
      <c r="HL930" s="253"/>
      <c r="HM930" s="253"/>
      <c r="HN930" s="253"/>
      <c r="HO930" s="253"/>
      <c r="HP930" s="253"/>
      <c r="HQ930" s="253"/>
      <c r="HR930" s="253"/>
      <c r="HS930" s="253"/>
      <c r="HT930" s="253"/>
      <c r="HU930" s="253"/>
      <c r="HV930" s="253"/>
      <c r="HW930" s="253"/>
      <c r="HX930" s="253"/>
      <c r="HY930" s="253"/>
      <c r="HZ930" s="253"/>
      <c r="IA930" s="253"/>
      <c r="IB930" s="253"/>
      <c r="IC930" s="253"/>
      <c r="ID930" s="253"/>
      <c r="IE930" s="253"/>
      <c r="IF930" s="253"/>
      <c r="IG930" s="253"/>
      <c r="IH930" s="253"/>
      <c r="II930" s="253"/>
      <c r="IJ930" s="253"/>
      <c r="IK930" s="253"/>
      <c r="IL930" s="253"/>
      <c r="IM930" s="253"/>
      <c r="IN930" s="253"/>
      <c r="IO930" s="253"/>
      <c r="IP930" s="253"/>
      <c r="IQ930" s="253"/>
      <c r="IR930" s="253"/>
      <c r="IS930" s="253"/>
      <c r="IT930" s="253"/>
      <c r="IU930" s="253"/>
      <c r="IV930" s="253"/>
      <c r="IW930" s="253"/>
      <c r="IX930" s="253"/>
      <c r="IY930" s="253"/>
      <c r="IZ930" s="253"/>
      <c r="JA930" s="253"/>
      <c r="JB930" s="253"/>
      <c r="JC930" s="253"/>
      <c r="JD930" s="253"/>
      <c r="JE930" s="253"/>
      <c r="JF930" s="253"/>
      <c r="JG930" s="253"/>
      <c r="JH930" s="253"/>
      <c r="JI930" s="253"/>
      <c r="JJ930" s="253"/>
      <c r="JK930" s="253"/>
      <c r="JL930" s="253"/>
      <c r="JM930" s="253"/>
      <c r="JN930" s="253"/>
      <c r="JO930" s="253"/>
      <c r="JP930" s="253"/>
      <c r="JQ930" s="253"/>
      <c r="JR930" s="253"/>
      <c r="JS930" s="253"/>
      <c r="JT930" s="253"/>
      <c r="JU930" s="253"/>
    </row>
    <row r="931" spans="1:281" s="252" customFormat="1" ht="15" customHeight="1" x14ac:dyDescent="0.25">
      <c r="A931" s="253"/>
      <c r="B931" s="253"/>
      <c r="C931" s="253"/>
      <c r="D931" s="253"/>
      <c r="E931" s="253"/>
      <c r="F931" s="253"/>
      <c r="G931" s="253"/>
      <c r="H931" s="253"/>
      <c r="I931" s="253"/>
      <c r="J931" s="253"/>
      <c r="K931" s="253"/>
      <c r="L931" s="253"/>
      <c r="M931" s="253"/>
      <c r="N931" s="253"/>
      <c r="O931" s="253"/>
      <c r="P931" s="253"/>
      <c r="Q931" s="253"/>
      <c r="R931" s="253"/>
      <c r="S931" s="253"/>
      <c r="T931" s="253"/>
      <c r="U931" s="253" t="s">
        <v>1083</v>
      </c>
      <c r="V931" s="253"/>
      <c r="W931" s="253"/>
      <c r="X931" s="253"/>
      <c r="Y931" s="253"/>
      <c r="Z931" s="253"/>
      <c r="AA931" s="253"/>
      <c r="AB931" s="253"/>
      <c r="AC931" s="253" t="s">
        <v>320</v>
      </c>
      <c r="AD931" s="253"/>
      <c r="AE931" s="253"/>
      <c r="AF931" s="253"/>
      <c r="AG931" s="253"/>
      <c r="AH931" s="253"/>
      <c r="AI931" s="253"/>
      <c r="AJ931" s="253"/>
      <c r="AK931" s="253"/>
      <c r="AL931" s="253"/>
      <c r="AM931" s="253"/>
      <c r="AN931" s="253"/>
      <c r="AO931" s="253"/>
      <c r="AP931" s="253"/>
      <c r="AQ931" s="253"/>
      <c r="AR931" s="253"/>
      <c r="AS931" s="253"/>
      <c r="AT931" s="253"/>
      <c r="AU931" s="253"/>
      <c r="AV931" s="253"/>
      <c r="AW931" s="253"/>
      <c r="AX931" s="253"/>
      <c r="AY931" s="253"/>
      <c r="AZ931" s="253"/>
      <c r="BA931" s="253"/>
      <c r="BB931" s="253"/>
      <c r="BC931" s="253"/>
      <c r="BD931" s="253"/>
      <c r="BE931" s="253"/>
      <c r="BF931" s="253"/>
      <c r="BG931" s="253"/>
      <c r="BH931" s="253"/>
      <c r="BI931" s="253"/>
      <c r="BJ931" s="253"/>
      <c r="BK931" s="253"/>
      <c r="BL931" s="253"/>
      <c r="BM931" s="253"/>
      <c r="BN931" s="253"/>
      <c r="BO931" s="253"/>
      <c r="BP931" s="253"/>
      <c r="BQ931" s="253"/>
      <c r="BR931" s="253"/>
      <c r="BS931" s="253"/>
      <c r="BT931" s="253"/>
      <c r="BU931" s="253"/>
      <c r="BV931" s="253"/>
      <c r="BW931" s="253"/>
      <c r="BX931" s="253"/>
      <c r="BY931" s="253"/>
      <c r="BZ931" s="253"/>
      <c r="CA931" s="253"/>
      <c r="CB931" s="253"/>
      <c r="CC931" s="253"/>
      <c r="CD931" s="253"/>
      <c r="CE931" s="253"/>
      <c r="CF931" s="253"/>
      <c r="CG931" s="253"/>
      <c r="CH931" s="253"/>
      <c r="CI931" s="253"/>
      <c r="CJ931" s="253"/>
      <c r="CK931" s="253"/>
      <c r="CL931" s="253"/>
      <c r="CM931" s="253"/>
      <c r="CN931" s="253"/>
      <c r="CO931" s="253"/>
      <c r="CP931" s="253"/>
      <c r="CQ931" s="253"/>
      <c r="CR931" s="253"/>
      <c r="CS931" s="253"/>
      <c r="CT931" s="253"/>
      <c r="CU931" s="253"/>
      <c r="CV931" s="253"/>
      <c r="CW931" s="253"/>
      <c r="CX931" s="253"/>
      <c r="CY931" s="253"/>
      <c r="CZ931" s="253"/>
      <c r="DA931" s="253"/>
      <c r="DB931" s="253"/>
      <c r="DC931" s="253"/>
      <c r="DD931" s="253"/>
      <c r="DE931" s="253"/>
      <c r="DF931" s="253"/>
      <c r="DG931" s="253"/>
      <c r="DH931" s="253"/>
      <c r="DI931" s="253"/>
      <c r="DJ931" s="253"/>
      <c r="DK931" s="253"/>
      <c r="DL931" s="253"/>
      <c r="DM931" s="253"/>
      <c r="DN931" s="253"/>
      <c r="DO931" s="253"/>
      <c r="DP931" s="253"/>
      <c r="DQ931" s="253"/>
      <c r="DR931" s="253"/>
      <c r="DS931" s="253"/>
      <c r="DT931" s="253"/>
      <c r="DU931" s="253"/>
      <c r="DV931" s="253"/>
      <c r="DW931" s="253"/>
      <c r="DX931" s="253"/>
      <c r="DY931" s="253"/>
      <c r="DZ931" s="253"/>
      <c r="EA931" s="253"/>
      <c r="EB931" s="253"/>
      <c r="EC931" s="253"/>
      <c r="ED931" s="253"/>
      <c r="EE931" s="253"/>
      <c r="EF931" s="253"/>
      <c r="EG931" s="253"/>
      <c r="EH931" s="253"/>
      <c r="EI931" s="253"/>
      <c r="EJ931" s="253"/>
      <c r="EK931" s="253"/>
      <c r="EL931" s="253"/>
      <c r="EM931" s="253"/>
      <c r="EN931" s="253"/>
      <c r="EO931" s="253"/>
      <c r="EP931" s="253"/>
      <c r="EQ931" s="253"/>
      <c r="ER931" s="253"/>
      <c r="ES931" s="253"/>
      <c r="ET931" s="253"/>
      <c r="EU931" s="253"/>
      <c r="EV931" s="253"/>
      <c r="EW931" s="253"/>
      <c r="EX931" s="253"/>
      <c r="EY931" s="253"/>
      <c r="EZ931" s="253"/>
      <c r="FA931" s="253"/>
      <c r="FB931" s="253"/>
      <c r="FC931" s="253"/>
      <c r="FD931" s="253"/>
      <c r="FE931" s="253"/>
      <c r="FF931" s="253"/>
      <c r="FG931" s="253"/>
      <c r="FH931" s="253"/>
      <c r="FI931" s="253"/>
      <c r="FJ931" s="253"/>
      <c r="FK931" s="253"/>
      <c r="FL931" s="253"/>
      <c r="FM931" s="253"/>
      <c r="FN931" s="253"/>
      <c r="FO931" s="253"/>
      <c r="FP931" s="253"/>
      <c r="FQ931" s="253"/>
      <c r="FR931" s="253"/>
      <c r="FS931" s="253"/>
      <c r="FT931" s="253"/>
      <c r="FU931" s="253"/>
      <c r="FV931" s="253"/>
      <c r="FW931" s="253"/>
      <c r="FX931" s="253"/>
      <c r="FY931" s="253"/>
      <c r="FZ931" s="253"/>
      <c r="GA931" s="253"/>
      <c r="GB931" s="253"/>
      <c r="GC931" s="253"/>
      <c r="GD931" s="253"/>
      <c r="GE931" s="253"/>
      <c r="GF931" s="253"/>
      <c r="GG931" s="253"/>
      <c r="GH931" s="253"/>
      <c r="GI931" s="253"/>
      <c r="GJ931" s="253"/>
      <c r="GK931" s="253"/>
      <c r="GL931" s="253"/>
      <c r="GM931" s="253"/>
      <c r="GN931" s="253"/>
      <c r="GO931" s="253"/>
      <c r="GP931" s="253"/>
      <c r="GQ931" s="253"/>
      <c r="GR931" s="253"/>
      <c r="GS931" s="253"/>
      <c r="GT931" s="253"/>
      <c r="GU931" s="253"/>
      <c r="GV931" s="253"/>
      <c r="GW931" s="253"/>
      <c r="GX931" s="253"/>
      <c r="GY931" s="253"/>
      <c r="GZ931" s="253"/>
      <c r="HA931" s="253"/>
      <c r="HB931" s="253"/>
      <c r="HC931" s="253"/>
      <c r="HD931" s="253"/>
      <c r="HE931" s="253"/>
      <c r="HF931" s="253"/>
      <c r="HG931" s="253"/>
      <c r="HH931" s="253"/>
      <c r="HI931" s="253"/>
      <c r="HJ931" s="253"/>
      <c r="HK931" s="253"/>
      <c r="HL931" s="253"/>
      <c r="HM931" s="253"/>
      <c r="HN931" s="253"/>
      <c r="HO931" s="253"/>
      <c r="HP931" s="253"/>
      <c r="HQ931" s="253"/>
      <c r="HR931" s="253"/>
      <c r="HS931" s="253"/>
      <c r="HT931" s="253"/>
      <c r="HU931" s="253"/>
      <c r="HV931" s="253"/>
      <c r="HW931" s="253"/>
      <c r="HX931" s="253"/>
      <c r="HY931" s="253"/>
      <c r="HZ931" s="253"/>
      <c r="IA931" s="253"/>
      <c r="IB931" s="253"/>
      <c r="IC931" s="253"/>
      <c r="ID931" s="253"/>
      <c r="IE931" s="253"/>
      <c r="IF931" s="253"/>
      <c r="IG931" s="253"/>
      <c r="IH931" s="253"/>
      <c r="II931" s="253"/>
      <c r="IJ931" s="253"/>
      <c r="IK931" s="253"/>
      <c r="IL931" s="253"/>
      <c r="IM931" s="253"/>
      <c r="IN931" s="253"/>
      <c r="IO931" s="253"/>
      <c r="IP931" s="253"/>
      <c r="IQ931" s="253"/>
      <c r="IR931" s="253"/>
      <c r="IS931" s="253"/>
      <c r="IT931" s="253"/>
      <c r="IU931" s="253"/>
      <c r="IV931" s="253"/>
      <c r="IW931" s="253"/>
      <c r="IX931" s="253"/>
      <c r="IY931" s="253"/>
      <c r="IZ931" s="253"/>
      <c r="JA931" s="253"/>
      <c r="JB931" s="253"/>
      <c r="JC931" s="253"/>
      <c r="JD931" s="253"/>
      <c r="JE931" s="253"/>
      <c r="JF931" s="253"/>
      <c r="JG931" s="253"/>
      <c r="JH931" s="253"/>
      <c r="JI931" s="253"/>
      <c r="JJ931" s="253"/>
      <c r="JK931" s="253"/>
      <c r="JL931" s="253"/>
      <c r="JM931" s="253"/>
      <c r="JN931" s="253"/>
      <c r="JO931" s="253"/>
      <c r="JP931" s="253"/>
      <c r="JQ931" s="253"/>
      <c r="JR931" s="253"/>
      <c r="JS931" s="253"/>
      <c r="JT931" s="253"/>
      <c r="JU931" s="253"/>
    </row>
    <row r="932" spans="1:281" s="252" customFormat="1" ht="15" customHeight="1" x14ac:dyDescent="0.25">
      <c r="A932" s="253"/>
      <c r="B932" s="253"/>
      <c r="C932" s="253"/>
      <c r="D932" s="253"/>
      <c r="E932" s="253"/>
      <c r="F932" s="253"/>
      <c r="G932" s="253"/>
      <c r="H932" s="253"/>
      <c r="I932" s="253"/>
      <c r="J932" s="253"/>
      <c r="K932" s="253"/>
      <c r="L932" s="253"/>
      <c r="M932" s="253"/>
      <c r="N932" s="253"/>
      <c r="O932" s="253"/>
      <c r="P932" s="253"/>
      <c r="Q932" s="253"/>
      <c r="R932" s="253"/>
      <c r="S932" s="253"/>
      <c r="T932" s="253"/>
      <c r="U932" s="253" t="s">
        <v>1084</v>
      </c>
      <c r="V932" s="253"/>
      <c r="W932" s="253"/>
      <c r="X932" s="253"/>
      <c r="Y932" s="253"/>
      <c r="Z932" s="253"/>
      <c r="AA932" s="253"/>
      <c r="AB932" s="253"/>
      <c r="AC932" s="253" t="s">
        <v>320</v>
      </c>
      <c r="AD932" s="253"/>
      <c r="AE932" s="253"/>
      <c r="AF932" s="253"/>
      <c r="AG932" s="253"/>
      <c r="AH932" s="253"/>
      <c r="AI932" s="253"/>
      <c r="AJ932" s="253"/>
      <c r="AK932" s="253"/>
      <c r="AL932" s="253"/>
      <c r="AM932" s="253"/>
      <c r="AN932" s="253"/>
      <c r="AO932" s="253"/>
      <c r="AP932" s="253"/>
      <c r="AQ932" s="253"/>
      <c r="AR932" s="253"/>
      <c r="AS932" s="253"/>
      <c r="AT932" s="253"/>
      <c r="AU932" s="253"/>
      <c r="AV932" s="253"/>
      <c r="AW932" s="253"/>
      <c r="AX932" s="253"/>
      <c r="AY932" s="253"/>
      <c r="AZ932" s="253"/>
      <c r="BA932" s="253"/>
      <c r="BB932" s="253"/>
      <c r="BC932" s="253"/>
      <c r="BD932" s="253"/>
      <c r="BE932" s="253"/>
      <c r="BF932" s="253"/>
      <c r="BG932" s="253"/>
      <c r="BH932" s="253"/>
      <c r="BI932" s="253"/>
      <c r="BJ932" s="253"/>
      <c r="BK932" s="253"/>
      <c r="BL932" s="253"/>
      <c r="BM932" s="253"/>
      <c r="BN932" s="253"/>
      <c r="BO932" s="253"/>
      <c r="BP932" s="253"/>
      <c r="BQ932" s="253"/>
      <c r="BR932" s="253"/>
      <c r="BS932" s="253"/>
      <c r="BT932" s="253"/>
      <c r="BU932" s="253"/>
      <c r="BV932" s="253"/>
      <c r="BW932" s="253"/>
      <c r="BX932" s="253"/>
      <c r="BY932" s="253"/>
      <c r="BZ932" s="253"/>
      <c r="CA932" s="253"/>
      <c r="CB932" s="253"/>
      <c r="CC932" s="253"/>
      <c r="CD932" s="253"/>
      <c r="CE932" s="253"/>
      <c r="CF932" s="253"/>
      <c r="CG932" s="253"/>
      <c r="CH932" s="253"/>
      <c r="CI932" s="253"/>
      <c r="CJ932" s="253"/>
      <c r="CK932" s="253"/>
      <c r="CL932" s="253"/>
      <c r="CM932" s="253"/>
      <c r="CN932" s="253"/>
      <c r="CO932" s="253"/>
      <c r="CP932" s="253"/>
      <c r="CQ932" s="253"/>
      <c r="CR932" s="253"/>
      <c r="CS932" s="253"/>
      <c r="CT932" s="253"/>
      <c r="CU932" s="253"/>
      <c r="CV932" s="253"/>
      <c r="CW932" s="253"/>
      <c r="CX932" s="253"/>
      <c r="CY932" s="253"/>
      <c r="CZ932" s="253"/>
      <c r="DA932" s="253"/>
      <c r="DB932" s="253"/>
      <c r="DC932" s="253"/>
      <c r="DD932" s="253"/>
      <c r="DE932" s="253"/>
      <c r="DF932" s="253"/>
      <c r="DG932" s="253"/>
      <c r="DH932" s="253"/>
      <c r="DI932" s="253"/>
      <c r="DJ932" s="253"/>
      <c r="DK932" s="253"/>
      <c r="DL932" s="253"/>
      <c r="DM932" s="253"/>
      <c r="DN932" s="253"/>
      <c r="DO932" s="253"/>
      <c r="DP932" s="253"/>
      <c r="DQ932" s="253"/>
      <c r="DR932" s="253"/>
      <c r="DS932" s="253"/>
      <c r="DT932" s="253"/>
      <c r="DU932" s="253"/>
      <c r="DV932" s="253"/>
      <c r="DW932" s="253"/>
      <c r="DX932" s="253"/>
      <c r="DY932" s="253"/>
      <c r="DZ932" s="253"/>
      <c r="EA932" s="253"/>
      <c r="EB932" s="253"/>
      <c r="EC932" s="253"/>
      <c r="ED932" s="253"/>
      <c r="EE932" s="253"/>
      <c r="EF932" s="253"/>
      <c r="EG932" s="253"/>
      <c r="EH932" s="253"/>
      <c r="EI932" s="253"/>
      <c r="EJ932" s="253"/>
      <c r="EK932" s="253"/>
      <c r="EL932" s="253"/>
      <c r="EM932" s="253"/>
      <c r="EN932" s="253"/>
      <c r="EO932" s="253"/>
      <c r="EP932" s="253"/>
      <c r="EQ932" s="253"/>
      <c r="ER932" s="253"/>
      <c r="ES932" s="253"/>
      <c r="ET932" s="253"/>
      <c r="EU932" s="253"/>
      <c r="EV932" s="253"/>
      <c r="EW932" s="253"/>
      <c r="EX932" s="253"/>
      <c r="EY932" s="253"/>
      <c r="EZ932" s="253"/>
      <c r="FA932" s="253"/>
      <c r="FB932" s="253"/>
      <c r="FC932" s="253"/>
      <c r="FD932" s="253"/>
      <c r="FE932" s="253"/>
      <c r="FF932" s="253"/>
      <c r="FG932" s="253"/>
      <c r="FH932" s="253"/>
      <c r="FI932" s="253"/>
      <c r="FJ932" s="253"/>
      <c r="FK932" s="253"/>
      <c r="FL932" s="253"/>
      <c r="FM932" s="253"/>
      <c r="FN932" s="253"/>
      <c r="FO932" s="253"/>
      <c r="FP932" s="253"/>
      <c r="FQ932" s="253"/>
      <c r="FR932" s="253"/>
      <c r="FS932" s="253"/>
      <c r="FT932" s="253"/>
      <c r="FU932" s="253"/>
      <c r="FV932" s="253"/>
      <c r="FW932" s="253"/>
      <c r="FX932" s="253"/>
      <c r="FY932" s="253"/>
      <c r="FZ932" s="253"/>
      <c r="GA932" s="253"/>
      <c r="GB932" s="253"/>
      <c r="GC932" s="253"/>
      <c r="GD932" s="253"/>
      <c r="GE932" s="253"/>
      <c r="GF932" s="253"/>
      <c r="GG932" s="253"/>
      <c r="GH932" s="253"/>
      <c r="GI932" s="253"/>
      <c r="GJ932" s="253"/>
      <c r="GK932" s="253"/>
      <c r="GL932" s="253"/>
      <c r="GM932" s="253"/>
      <c r="GN932" s="253"/>
      <c r="GO932" s="253"/>
      <c r="GP932" s="253"/>
      <c r="GQ932" s="253"/>
      <c r="GR932" s="253"/>
      <c r="GS932" s="253"/>
      <c r="GT932" s="253"/>
      <c r="GU932" s="253"/>
      <c r="GV932" s="253"/>
      <c r="GW932" s="253"/>
      <c r="GX932" s="253"/>
      <c r="GY932" s="253"/>
      <c r="GZ932" s="253"/>
      <c r="HA932" s="253"/>
      <c r="HB932" s="253"/>
      <c r="HC932" s="253"/>
      <c r="HD932" s="253"/>
      <c r="HE932" s="253"/>
      <c r="HF932" s="253"/>
      <c r="HG932" s="253"/>
      <c r="HH932" s="253"/>
      <c r="HI932" s="253"/>
      <c r="HJ932" s="253"/>
      <c r="HK932" s="253"/>
      <c r="HL932" s="253"/>
      <c r="HM932" s="253"/>
      <c r="HN932" s="253"/>
      <c r="HO932" s="253"/>
      <c r="HP932" s="253"/>
      <c r="HQ932" s="253"/>
      <c r="HR932" s="253"/>
      <c r="HS932" s="253"/>
      <c r="HT932" s="253"/>
      <c r="HU932" s="253"/>
      <c r="HV932" s="253"/>
      <c r="HW932" s="253"/>
      <c r="HX932" s="253"/>
      <c r="HY932" s="253"/>
      <c r="HZ932" s="253"/>
      <c r="IA932" s="253"/>
      <c r="IB932" s="253"/>
      <c r="IC932" s="253"/>
      <c r="ID932" s="253"/>
      <c r="IE932" s="253"/>
      <c r="IF932" s="253"/>
      <c r="IG932" s="253"/>
      <c r="IH932" s="253"/>
      <c r="II932" s="253"/>
      <c r="IJ932" s="253"/>
      <c r="IK932" s="253"/>
      <c r="IL932" s="253"/>
      <c r="IM932" s="253"/>
      <c r="IN932" s="253"/>
      <c r="IO932" s="253"/>
      <c r="IP932" s="253"/>
      <c r="IQ932" s="253"/>
      <c r="IR932" s="253"/>
      <c r="IS932" s="253"/>
      <c r="IT932" s="253"/>
      <c r="IU932" s="253"/>
      <c r="IV932" s="253"/>
      <c r="IW932" s="253"/>
      <c r="IX932" s="253"/>
      <c r="IY932" s="253"/>
      <c r="IZ932" s="253"/>
      <c r="JA932" s="253"/>
      <c r="JB932" s="253"/>
      <c r="JC932" s="253"/>
      <c r="JD932" s="253"/>
      <c r="JE932" s="253"/>
      <c r="JF932" s="253"/>
      <c r="JG932" s="253"/>
      <c r="JH932" s="253"/>
      <c r="JI932" s="253"/>
      <c r="JJ932" s="253"/>
      <c r="JK932" s="253"/>
      <c r="JL932" s="253"/>
      <c r="JM932" s="253"/>
      <c r="JN932" s="253"/>
      <c r="JO932" s="253"/>
      <c r="JP932" s="253"/>
      <c r="JQ932" s="253"/>
      <c r="JR932" s="253"/>
      <c r="JS932" s="253"/>
      <c r="JT932" s="253"/>
      <c r="JU932" s="253"/>
    </row>
    <row r="933" spans="1:281" s="252" customFormat="1" ht="15" customHeight="1" x14ac:dyDescent="0.25">
      <c r="A933" s="253"/>
      <c r="B933" s="253"/>
      <c r="C933" s="253"/>
      <c r="D933" s="253"/>
      <c r="E933" s="253"/>
      <c r="F933" s="253"/>
      <c r="G933" s="253"/>
      <c r="H933" s="253"/>
      <c r="I933" s="253"/>
      <c r="J933" s="253"/>
      <c r="K933" s="253"/>
      <c r="L933" s="253"/>
      <c r="M933" s="253"/>
      <c r="N933" s="253"/>
      <c r="O933" s="253"/>
      <c r="P933" s="253"/>
      <c r="Q933" s="253"/>
      <c r="R933" s="253"/>
      <c r="S933" s="253"/>
      <c r="T933" s="253"/>
      <c r="U933" s="253" t="s">
        <v>1085</v>
      </c>
      <c r="V933" s="253"/>
      <c r="W933" s="253"/>
      <c r="X933" s="253"/>
      <c r="Y933" s="253"/>
      <c r="Z933" s="253"/>
      <c r="AA933" s="253"/>
      <c r="AB933" s="253"/>
      <c r="AC933" s="253" t="s">
        <v>332</v>
      </c>
      <c r="AD933" s="253"/>
      <c r="AE933" s="253"/>
      <c r="AF933" s="253"/>
      <c r="AG933" s="253"/>
      <c r="AH933" s="253"/>
      <c r="AI933" s="253"/>
      <c r="AJ933" s="253"/>
      <c r="AK933" s="253"/>
      <c r="AL933" s="253"/>
      <c r="AM933" s="253"/>
      <c r="AN933" s="253"/>
      <c r="AO933" s="253"/>
      <c r="AP933" s="253"/>
      <c r="AQ933" s="253"/>
      <c r="AR933" s="253"/>
      <c r="AS933" s="253"/>
      <c r="AT933" s="253"/>
      <c r="AU933" s="253"/>
      <c r="AV933" s="253"/>
      <c r="AW933" s="253"/>
      <c r="AX933" s="253"/>
      <c r="AY933" s="253"/>
      <c r="AZ933" s="253"/>
      <c r="BA933" s="253"/>
      <c r="BB933" s="253"/>
      <c r="BC933" s="253"/>
      <c r="BD933" s="253"/>
      <c r="BE933" s="253"/>
      <c r="BF933" s="253"/>
      <c r="BG933" s="253"/>
      <c r="BH933" s="253"/>
      <c r="BI933" s="253"/>
      <c r="BJ933" s="253"/>
      <c r="BK933" s="253"/>
      <c r="BL933" s="253"/>
      <c r="BM933" s="253"/>
      <c r="BN933" s="253"/>
      <c r="BO933" s="253"/>
      <c r="BP933" s="253"/>
      <c r="BQ933" s="253"/>
      <c r="BR933" s="253"/>
      <c r="BS933" s="253"/>
      <c r="BT933" s="253"/>
      <c r="BU933" s="253"/>
      <c r="BV933" s="253"/>
      <c r="BW933" s="253"/>
      <c r="BX933" s="253"/>
      <c r="BY933" s="253"/>
      <c r="BZ933" s="253"/>
      <c r="CA933" s="253"/>
      <c r="CB933" s="253"/>
      <c r="CC933" s="253"/>
      <c r="CD933" s="253"/>
      <c r="CE933" s="253"/>
      <c r="CF933" s="253"/>
      <c r="CG933" s="253"/>
      <c r="CH933" s="253"/>
      <c r="CI933" s="253"/>
      <c r="CJ933" s="253"/>
      <c r="CK933" s="253"/>
      <c r="CL933" s="253"/>
      <c r="CM933" s="253"/>
      <c r="CN933" s="253"/>
      <c r="CO933" s="253"/>
      <c r="CP933" s="253"/>
      <c r="CQ933" s="253"/>
      <c r="CR933" s="253"/>
      <c r="CS933" s="253"/>
      <c r="CT933" s="253"/>
      <c r="CU933" s="253"/>
      <c r="CV933" s="253"/>
      <c r="CW933" s="253"/>
      <c r="CX933" s="253"/>
      <c r="CY933" s="253"/>
      <c r="CZ933" s="253"/>
      <c r="DA933" s="253"/>
      <c r="DB933" s="253"/>
      <c r="DC933" s="253"/>
      <c r="DD933" s="253"/>
      <c r="DE933" s="253"/>
      <c r="DF933" s="253"/>
      <c r="DG933" s="253"/>
      <c r="DH933" s="253"/>
      <c r="DI933" s="253"/>
      <c r="DJ933" s="253"/>
      <c r="DK933" s="253"/>
      <c r="DL933" s="253"/>
      <c r="DM933" s="253"/>
      <c r="DN933" s="253"/>
      <c r="DO933" s="253"/>
      <c r="DP933" s="253"/>
      <c r="DQ933" s="253"/>
      <c r="DR933" s="253"/>
      <c r="DS933" s="253"/>
      <c r="DT933" s="253"/>
      <c r="DU933" s="253"/>
      <c r="DV933" s="253"/>
      <c r="DW933" s="253"/>
      <c r="DX933" s="253"/>
      <c r="DY933" s="253"/>
      <c r="DZ933" s="253"/>
      <c r="EA933" s="253"/>
      <c r="EB933" s="253"/>
      <c r="EC933" s="253"/>
      <c r="ED933" s="253"/>
      <c r="EE933" s="253"/>
      <c r="EF933" s="253"/>
      <c r="EG933" s="253"/>
      <c r="EH933" s="253"/>
      <c r="EI933" s="253"/>
      <c r="EJ933" s="253"/>
      <c r="EK933" s="253"/>
      <c r="EL933" s="253"/>
      <c r="EM933" s="253"/>
      <c r="EN933" s="253"/>
      <c r="EO933" s="253"/>
      <c r="EP933" s="253"/>
      <c r="EQ933" s="253"/>
      <c r="ER933" s="253"/>
      <c r="ES933" s="253"/>
      <c r="ET933" s="253"/>
      <c r="EU933" s="253"/>
      <c r="EV933" s="253"/>
      <c r="EW933" s="253"/>
      <c r="EX933" s="253"/>
      <c r="EY933" s="253"/>
      <c r="EZ933" s="253"/>
      <c r="FA933" s="253"/>
      <c r="FB933" s="253"/>
      <c r="FC933" s="253"/>
      <c r="FD933" s="253"/>
      <c r="FE933" s="253"/>
      <c r="FF933" s="253"/>
      <c r="FG933" s="253"/>
      <c r="FH933" s="253"/>
      <c r="FI933" s="253"/>
      <c r="FJ933" s="253"/>
      <c r="FK933" s="253"/>
      <c r="FL933" s="253"/>
      <c r="FM933" s="253"/>
      <c r="FN933" s="253"/>
      <c r="FO933" s="253"/>
      <c r="FP933" s="253"/>
      <c r="FQ933" s="253"/>
      <c r="FR933" s="253"/>
      <c r="FS933" s="253"/>
      <c r="FT933" s="253"/>
      <c r="FU933" s="253"/>
      <c r="FV933" s="253"/>
      <c r="FW933" s="253"/>
      <c r="FX933" s="253"/>
      <c r="FY933" s="253"/>
      <c r="FZ933" s="253"/>
      <c r="GA933" s="253"/>
      <c r="GB933" s="253"/>
      <c r="GC933" s="253"/>
      <c r="GD933" s="253"/>
      <c r="GE933" s="253"/>
      <c r="GF933" s="253"/>
      <c r="GG933" s="253"/>
      <c r="GH933" s="253"/>
      <c r="GI933" s="253"/>
      <c r="GJ933" s="253"/>
      <c r="GK933" s="253"/>
      <c r="GL933" s="253"/>
      <c r="GM933" s="253"/>
      <c r="GN933" s="253"/>
      <c r="GO933" s="253"/>
      <c r="GP933" s="253"/>
      <c r="GQ933" s="253"/>
      <c r="GR933" s="253"/>
      <c r="GS933" s="253"/>
      <c r="GT933" s="253"/>
      <c r="GU933" s="253"/>
      <c r="GV933" s="253"/>
      <c r="GW933" s="253"/>
      <c r="GX933" s="253"/>
      <c r="GY933" s="253"/>
      <c r="GZ933" s="253"/>
      <c r="HA933" s="253"/>
      <c r="HB933" s="253"/>
      <c r="HC933" s="253"/>
      <c r="HD933" s="253"/>
      <c r="HE933" s="253"/>
      <c r="HF933" s="253"/>
      <c r="HG933" s="253"/>
      <c r="HH933" s="253"/>
      <c r="HI933" s="253"/>
      <c r="HJ933" s="253"/>
      <c r="HK933" s="253"/>
      <c r="HL933" s="253"/>
      <c r="HM933" s="253"/>
      <c r="HN933" s="253"/>
      <c r="HO933" s="253"/>
      <c r="HP933" s="253"/>
      <c r="HQ933" s="253"/>
      <c r="HR933" s="253"/>
      <c r="HS933" s="253"/>
      <c r="HT933" s="253"/>
      <c r="HU933" s="253"/>
      <c r="HV933" s="253"/>
      <c r="HW933" s="253"/>
      <c r="HX933" s="253"/>
      <c r="HY933" s="253"/>
      <c r="HZ933" s="253"/>
      <c r="IA933" s="253"/>
      <c r="IB933" s="253"/>
      <c r="IC933" s="253"/>
      <c r="ID933" s="253"/>
      <c r="IE933" s="253"/>
      <c r="IF933" s="253"/>
      <c r="IG933" s="253"/>
      <c r="IH933" s="253"/>
      <c r="II933" s="253"/>
      <c r="IJ933" s="253"/>
      <c r="IK933" s="253"/>
      <c r="IL933" s="253"/>
      <c r="IM933" s="253"/>
      <c r="IN933" s="253"/>
      <c r="IO933" s="253"/>
      <c r="IP933" s="253"/>
      <c r="IQ933" s="253"/>
      <c r="IR933" s="253"/>
      <c r="IS933" s="253"/>
      <c r="IT933" s="253"/>
      <c r="IU933" s="253"/>
      <c r="IV933" s="253"/>
      <c r="IW933" s="253"/>
      <c r="IX933" s="253"/>
      <c r="IY933" s="253"/>
      <c r="IZ933" s="253"/>
      <c r="JA933" s="253"/>
      <c r="JB933" s="253"/>
      <c r="JC933" s="253"/>
      <c r="JD933" s="253"/>
      <c r="JE933" s="253"/>
      <c r="JF933" s="253"/>
      <c r="JG933" s="253"/>
      <c r="JH933" s="253"/>
      <c r="JI933" s="253"/>
      <c r="JJ933" s="253"/>
      <c r="JK933" s="253"/>
      <c r="JL933" s="253"/>
      <c r="JM933" s="253"/>
      <c r="JN933" s="253"/>
      <c r="JO933" s="253"/>
      <c r="JP933" s="253"/>
      <c r="JQ933" s="253"/>
      <c r="JR933" s="253"/>
      <c r="JS933" s="253"/>
      <c r="JT933" s="253"/>
      <c r="JU933" s="253"/>
    </row>
    <row r="934" spans="1:281" s="252" customFormat="1" ht="15" customHeight="1" x14ac:dyDescent="0.25">
      <c r="A934" s="253"/>
      <c r="B934" s="253"/>
      <c r="C934" s="253"/>
      <c r="D934" s="253"/>
      <c r="E934" s="253"/>
      <c r="F934" s="253"/>
      <c r="G934" s="253"/>
      <c r="H934" s="253"/>
      <c r="I934" s="253"/>
      <c r="J934" s="253"/>
      <c r="K934" s="253"/>
      <c r="L934" s="253"/>
      <c r="M934" s="253"/>
      <c r="N934" s="253"/>
      <c r="O934" s="253"/>
      <c r="P934" s="253"/>
      <c r="Q934" s="253"/>
      <c r="R934" s="253"/>
      <c r="S934" s="253"/>
      <c r="T934" s="253"/>
      <c r="U934" s="253" t="s">
        <v>1086</v>
      </c>
      <c r="V934" s="253"/>
      <c r="W934" s="253"/>
      <c r="X934" s="253"/>
      <c r="Y934" s="253"/>
      <c r="Z934" s="253"/>
      <c r="AA934" s="253"/>
      <c r="AB934" s="253"/>
      <c r="AC934" s="253" t="s">
        <v>329</v>
      </c>
      <c r="AD934" s="253"/>
      <c r="AE934" s="253"/>
      <c r="AF934" s="253"/>
      <c r="AG934" s="253"/>
      <c r="AH934" s="253"/>
      <c r="AI934" s="253"/>
      <c r="AJ934" s="253"/>
      <c r="AK934" s="253"/>
      <c r="AL934" s="253"/>
      <c r="AM934" s="253"/>
      <c r="AN934" s="253"/>
      <c r="AO934" s="253"/>
      <c r="AP934" s="253"/>
      <c r="AQ934" s="253"/>
      <c r="AR934" s="253"/>
      <c r="AS934" s="253"/>
      <c r="AT934" s="253"/>
      <c r="AU934" s="253"/>
      <c r="AV934" s="253"/>
      <c r="AW934" s="253"/>
      <c r="AX934" s="253"/>
      <c r="AY934" s="253"/>
      <c r="AZ934" s="253"/>
      <c r="BA934" s="253"/>
      <c r="BB934" s="253"/>
      <c r="BC934" s="253"/>
      <c r="BD934" s="253"/>
      <c r="BE934" s="253"/>
      <c r="BF934" s="253"/>
      <c r="BG934" s="253"/>
      <c r="BH934" s="253"/>
      <c r="BI934" s="253"/>
      <c r="BJ934" s="253"/>
      <c r="BK934" s="253"/>
      <c r="BL934" s="253"/>
      <c r="BM934" s="253"/>
      <c r="BN934" s="253"/>
      <c r="BO934" s="253"/>
      <c r="BP934" s="253"/>
      <c r="BQ934" s="253"/>
      <c r="BR934" s="253"/>
      <c r="BS934" s="253"/>
      <c r="BT934" s="253"/>
      <c r="BU934" s="253"/>
      <c r="BV934" s="253"/>
      <c r="BW934" s="253"/>
      <c r="BX934" s="253"/>
      <c r="BY934" s="253"/>
      <c r="BZ934" s="253"/>
      <c r="CA934" s="253"/>
      <c r="CB934" s="253"/>
      <c r="CC934" s="253"/>
      <c r="CD934" s="253"/>
      <c r="CE934" s="253"/>
      <c r="CF934" s="253"/>
      <c r="CG934" s="253"/>
      <c r="CH934" s="253"/>
      <c r="CI934" s="253"/>
      <c r="CJ934" s="253"/>
      <c r="CK934" s="253"/>
      <c r="CL934" s="253"/>
      <c r="CM934" s="253"/>
      <c r="CN934" s="253"/>
      <c r="CO934" s="253"/>
      <c r="CP934" s="253"/>
      <c r="CQ934" s="253"/>
      <c r="CR934" s="253"/>
      <c r="CS934" s="253"/>
      <c r="CT934" s="253"/>
      <c r="CU934" s="253"/>
      <c r="CV934" s="253"/>
      <c r="CW934" s="253"/>
      <c r="CX934" s="253"/>
      <c r="CY934" s="253"/>
      <c r="CZ934" s="253"/>
      <c r="DA934" s="253"/>
      <c r="DB934" s="253"/>
      <c r="DC934" s="253"/>
      <c r="DD934" s="253"/>
      <c r="DE934" s="253"/>
      <c r="DF934" s="253"/>
      <c r="DG934" s="253"/>
      <c r="DH934" s="253"/>
      <c r="DI934" s="253"/>
      <c r="DJ934" s="253"/>
      <c r="DK934" s="253"/>
      <c r="DL934" s="253"/>
      <c r="DM934" s="253"/>
      <c r="DN934" s="253"/>
      <c r="DO934" s="253"/>
      <c r="DP934" s="253"/>
      <c r="DQ934" s="253"/>
      <c r="DR934" s="253"/>
      <c r="DS934" s="253"/>
      <c r="DT934" s="253"/>
      <c r="DU934" s="253"/>
      <c r="DV934" s="253"/>
      <c r="DW934" s="253"/>
      <c r="DX934" s="253"/>
      <c r="DY934" s="253"/>
      <c r="DZ934" s="253"/>
      <c r="EA934" s="253"/>
      <c r="EB934" s="253"/>
      <c r="EC934" s="253"/>
      <c r="ED934" s="253"/>
      <c r="EE934" s="253"/>
      <c r="EF934" s="253"/>
      <c r="EG934" s="253"/>
      <c r="EH934" s="253"/>
      <c r="EI934" s="253"/>
      <c r="EJ934" s="253"/>
      <c r="EK934" s="253"/>
      <c r="EL934" s="253"/>
      <c r="EM934" s="253"/>
      <c r="EN934" s="253"/>
      <c r="EO934" s="253"/>
      <c r="EP934" s="253"/>
      <c r="EQ934" s="253"/>
      <c r="ER934" s="253"/>
      <c r="ES934" s="253"/>
      <c r="ET934" s="253"/>
      <c r="EU934" s="253"/>
      <c r="EV934" s="253"/>
      <c r="EW934" s="253"/>
      <c r="EX934" s="253"/>
      <c r="EY934" s="253"/>
      <c r="EZ934" s="253"/>
      <c r="FA934" s="253"/>
      <c r="FB934" s="253"/>
      <c r="FC934" s="253"/>
      <c r="FD934" s="253"/>
      <c r="FE934" s="253"/>
      <c r="FF934" s="253"/>
      <c r="FG934" s="253"/>
      <c r="FH934" s="253"/>
      <c r="FI934" s="253"/>
      <c r="FJ934" s="253"/>
      <c r="FK934" s="253"/>
      <c r="FL934" s="253"/>
      <c r="FM934" s="253"/>
      <c r="FN934" s="253"/>
      <c r="FO934" s="253"/>
      <c r="FP934" s="253"/>
      <c r="FQ934" s="253"/>
      <c r="FR934" s="253"/>
      <c r="FS934" s="253"/>
      <c r="FT934" s="253"/>
      <c r="FU934" s="253"/>
      <c r="FV934" s="253"/>
      <c r="FW934" s="253"/>
      <c r="FX934" s="253"/>
      <c r="FY934" s="253"/>
      <c r="FZ934" s="253"/>
      <c r="GA934" s="253"/>
      <c r="GB934" s="253"/>
      <c r="GC934" s="253"/>
      <c r="GD934" s="253"/>
      <c r="GE934" s="253"/>
      <c r="GF934" s="253"/>
      <c r="GG934" s="253"/>
      <c r="GH934" s="253"/>
      <c r="GI934" s="253"/>
      <c r="GJ934" s="253"/>
      <c r="GK934" s="253"/>
      <c r="GL934" s="253"/>
      <c r="GM934" s="253"/>
      <c r="GN934" s="253"/>
      <c r="GO934" s="253"/>
      <c r="GP934" s="253"/>
      <c r="GQ934" s="253"/>
      <c r="GR934" s="253"/>
      <c r="GS934" s="253"/>
      <c r="GT934" s="253"/>
      <c r="GU934" s="253"/>
      <c r="GV934" s="253"/>
      <c r="GW934" s="253"/>
      <c r="GX934" s="253"/>
      <c r="GY934" s="253"/>
      <c r="GZ934" s="253"/>
      <c r="HA934" s="253"/>
      <c r="HB934" s="253"/>
      <c r="HC934" s="253"/>
      <c r="HD934" s="253"/>
      <c r="HE934" s="253"/>
      <c r="HF934" s="253"/>
      <c r="HG934" s="253"/>
      <c r="HH934" s="253"/>
      <c r="HI934" s="253"/>
      <c r="HJ934" s="253"/>
      <c r="HK934" s="253"/>
      <c r="HL934" s="253"/>
      <c r="HM934" s="253"/>
      <c r="HN934" s="253"/>
      <c r="HO934" s="253"/>
      <c r="HP934" s="253"/>
      <c r="HQ934" s="253"/>
      <c r="HR934" s="253"/>
      <c r="HS934" s="253"/>
      <c r="HT934" s="253"/>
      <c r="HU934" s="253"/>
      <c r="HV934" s="253"/>
      <c r="HW934" s="253"/>
      <c r="HX934" s="253"/>
      <c r="HY934" s="253"/>
      <c r="HZ934" s="253"/>
      <c r="IA934" s="253"/>
      <c r="IB934" s="253"/>
      <c r="IC934" s="253"/>
      <c r="ID934" s="253"/>
      <c r="IE934" s="253"/>
      <c r="IF934" s="253"/>
      <c r="IG934" s="253"/>
      <c r="IH934" s="253"/>
      <c r="II934" s="253"/>
      <c r="IJ934" s="253"/>
      <c r="IK934" s="253"/>
      <c r="IL934" s="253"/>
      <c r="IM934" s="253"/>
      <c r="IN934" s="253"/>
      <c r="IO934" s="253"/>
      <c r="IP934" s="253"/>
      <c r="IQ934" s="253"/>
      <c r="IR934" s="253"/>
      <c r="IS934" s="253"/>
      <c r="IT934" s="253"/>
      <c r="IU934" s="253"/>
      <c r="IV934" s="253"/>
      <c r="IW934" s="253"/>
      <c r="IX934" s="253"/>
      <c r="IY934" s="253"/>
      <c r="IZ934" s="253"/>
      <c r="JA934" s="253"/>
      <c r="JB934" s="253"/>
      <c r="JC934" s="253"/>
      <c r="JD934" s="253"/>
      <c r="JE934" s="253"/>
      <c r="JF934" s="253"/>
      <c r="JG934" s="253"/>
      <c r="JH934" s="253"/>
      <c r="JI934" s="253"/>
      <c r="JJ934" s="253"/>
      <c r="JK934" s="253"/>
      <c r="JL934" s="253"/>
      <c r="JM934" s="253"/>
      <c r="JN934" s="253"/>
      <c r="JO934" s="253"/>
      <c r="JP934" s="253"/>
      <c r="JQ934" s="253"/>
      <c r="JR934" s="253"/>
      <c r="JS934" s="253"/>
      <c r="JT934" s="253"/>
      <c r="JU934" s="253"/>
    </row>
    <row r="935" spans="1:281" s="252" customFormat="1" ht="15" customHeight="1" x14ac:dyDescent="0.25">
      <c r="A935" s="253"/>
      <c r="B935" s="253"/>
      <c r="C935" s="253"/>
      <c r="D935" s="253"/>
      <c r="E935" s="253"/>
      <c r="F935" s="253"/>
      <c r="G935" s="253"/>
      <c r="H935" s="253"/>
      <c r="I935" s="253"/>
      <c r="J935" s="253"/>
      <c r="K935" s="253"/>
      <c r="L935" s="253"/>
      <c r="M935" s="253"/>
      <c r="N935" s="253"/>
      <c r="O935" s="253"/>
      <c r="P935" s="253"/>
      <c r="Q935" s="253"/>
      <c r="R935" s="253"/>
      <c r="S935" s="253"/>
      <c r="T935" s="253"/>
      <c r="U935" s="253" t="s">
        <v>1087</v>
      </c>
      <c r="V935" s="253"/>
      <c r="W935" s="253"/>
      <c r="X935" s="253"/>
      <c r="Y935" s="253"/>
      <c r="Z935" s="253"/>
      <c r="AA935" s="253"/>
      <c r="AB935" s="253"/>
      <c r="AC935" s="253" t="s">
        <v>318</v>
      </c>
      <c r="AD935" s="253"/>
      <c r="AE935" s="253"/>
      <c r="AF935" s="253"/>
      <c r="AG935" s="253"/>
      <c r="AH935" s="253"/>
      <c r="AI935" s="253"/>
      <c r="AJ935" s="253"/>
      <c r="AK935" s="253"/>
      <c r="AL935" s="253"/>
      <c r="AM935" s="253"/>
      <c r="AN935" s="253"/>
      <c r="AO935" s="253"/>
      <c r="AP935" s="253"/>
      <c r="AQ935" s="253"/>
      <c r="AR935" s="253"/>
      <c r="AS935" s="253"/>
      <c r="AT935" s="253"/>
      <c r="AU935" s="253"/>
      <c r="AV935" s="253"/>
      <c r="AW935" s="253"/>
      <c r="AX935" s="253"/>
      <c r="AY935" s="253"/>
      <c r="AZ935" s="253"/>
      <c r="BA935" s="253"/>
      <c r="BB935" s="253"/>
      <c r="BC935" s="253"/>
      <c r="BD935" s="253"/>
      <c r="BE935" s="253"/>
      <c r="BF935" s="253"/>
      <c r="BG935" s="253"/>
      <c r="BH935" s="253"/>
      <c r="BI935" s="253"/>
      <c r="BJ935" s="253"/>
      <c r="BK935" s="253"/>
      <c r="BL935" s="253"/>
      <c r="BM935" s="253"/>
      <c r="BN935" s="253"/>
      <c r="BO935" s="253"/>
      <c r="BP935" s="253"/>
      <c r="BQ935" s="253"/>
      <c r="BR935" s="253"/>
      <c r="BS935" s="253"/>
      <c r="BT935" s="253"/>
      <c r="BU935" s="253"/>
      <c r="BV935" s="253"/>
      <c r="BW935" s="253"/>
      <c r="BX935" s="253"/>
      <c r="BY935" s="253"/>
      <c r="BZ935" s="253"/>
      <c r="CA935" s="253"/>
      <c r="CB935" s="253"/>
      <c r="CC935" s="253"/>
      <c r="CD935" s="253"/>
      <c r="CE935" s="253"/>
      <c r="CF935" s="253"/>
      <c r="CG935" s="253"/>
      <c r="CH935" s="253"/>
      <c r="CI935" s="253"/>
      <c r="CJ935" s="253"/>
      <c r="CK935" s="253"/>
      <c r="CL935" s="253"/>
      <c r="CM935" s="253"/>
      <c r="CN935" s="253"/>
      <c r="CO935" s="253"/>
      <c r="CP935" s="253"/>
      <c r="CQ935" s="253"/>
      <c r="CR935" s="253"/>
      <c r="CS935" s="253"/>
      <c r="CT935" s="253"/>
      <c r="CU935" s="253"/>
      <c r="CV935" s="253"/>
      <c r="CW935" s="253"/>
      <c r="CX935" s="253"/>
      <c r="CY935" s="253"/>
      <c r="CZ935" s="253"/>
      <c r="DA935" s="253"/>
      <c r="DB935" s="253"/>
      <c r="DC935" s="253"/>
      <c r="DD935" s="253"/>
      <c r="DE935" s="253"/>
      <c r="DF935" s="253"/>
      <c r="DG935" s="253"/>
      <c r="DH935" s="253"/>
      <c r="DI935" s="253"/>
      <c r="DJ935" s="253"/>
      <c r="DK935" s="253"/>
      <c r="DL935" s="253"/>
      <c r="DM935" s="253"/>
      <c r="DN935" s="253"/>
      <c r="DO935" s="253"/>
      <c r="DP935" s="253"/>
      <c r="DQ935" s="253"/>
      <c r="DR935" s="253"/>
      <c r="DS935" s="253"/>
      <c r="DT935" s="253"/>
      <c r="DU935" s="253"/>
      <c r="DV935" s="253"/>
      <c r="DW935" s="253"/>
      <c r="DX935" s="253"/>
      <c r="DY935" s="253"/>
      <c r="DZ935" s="253"/>
      <c r="EA935" s="253"/>
      <c r="EB935" s="253"/>
      <c r="EC935" s="253"/>
      <c r="ED935" s="253"/>
      <c r="EE935" s="253"/>
      <c r="EF935" s="253"/>
      <c r="EG935" s="253"/>
      <c r="EH935" s="253"/>
      <c r="EI935" s="253"/>
      <c r="EJ935" s="253"/>
      <c r="EK935" s="253"/>
      <c r="EL935" s="253"/>
      <c r="EM935" s="253"/>
      <c r="EN935" s="253"/>
      <c r="EO935" s="253"/>
      <c r="EP935" s="253"/>
      <c r="EQ935" s="253"/>
      <c r="ER935" s="253"/>
      <c r="ES935" s="253"/>
      <c r="ET935" s="253"/>
      <c r="EU935" s="253"/>
      <c r="EV935" s="253"/>
      <c r="EW935" s="253"/>
      <c r="EX935" s="253"/>
      <c r="EY935" s="253"/>
      <c r="EZ935" s="253"/>
      <c r="FA935" s="253"/>
      <c r="FB935" s="253"/>
      <c r="FC935" s="253"/>
      <c r="FD935" s="253"/>
      <c r="FE935" s="253"/>
      <c r="FF935" s="253"/>
      <c r="FG935" s="253"/>
      <c r="FH935" s="253"/>
      <c r="FI935" s="253"/>
      <c r="FJ935" s="253"/>
      <c r="FK935" s="253"/>
      <c r="FL935" s="253"/>
      <c r="FM935" s="253"/>
      <c r="FN935" s="253"/>
      <c r="FO935" s="253"/>
      <c r="FP935" s="253"/>
      <c r="FQ935" s="253"/>
      <c r="FR935" s="253"/>
      <c r="FS935" s="253"/>
      <c r="FT935" s="253"/>
      <c r="FU935" s="253"/>
      <c r="FV935" s="253"/>
      <c r="FW935" s="253"/>
      <c r="FX935" s="253"/>
      <c r="FY935" s="253"/>
      <c r="FZ935" s="253"/>
      <c r="GA935" s="253"/>
      <c r="GB935" s="253"/>
      <c r="GC935" s="253"/>
      <c r="GD935" s="253"/>
      <c r="GE935" s="253"/>
      <c r="GF935" s="253"/>
      <c r="GG935" s="253"/>
      <c r="GH935" s="253"/>
      <c r="GI935" s="253"/>
      <c r="GJ935" s="253"/>
      <c r="GK935" s="253"/>
      <c r="GL935" s="253"/>
      <c r="GM935" s="253"/>
      <c r="GN935" s="253"/>
      <c r="GO935" s="253"/>
      <c r="GP935" s="253"/>
      <c r="GQ935" s="253"/>
      <c r="GR935" s="253"/>
      <c r="GS935" s="253"/>
      <c r="GT935" s="253"/>
      <c r="GU935" s="253"/>
      <c r="GV935" s="253"/>
      <c r="GW935" s="253"/>
      <c r="GX935" s="253"/>
      <c r="GY935" s="253"/>
      <c r="GZ935" s="253"/>
      <c r="HA935" s="253"/>
      <c r="HB935" s="253"/>
      <c r="HC935" s="253"/>
      <c r="HD935" s="253"/>
      <c r="HE935" s="253"/>
      <c r="HF935" s="253"/>
      <c r="HG935" s="253"/>
      <c r="HH935" s="253"/>
      <c r="HI935" s="253"/>
      <c r="HJ935" s="253"/>
      <c r="HK935" s="253"/>
      <c r="HL935" s="253"/>
      <c r="HM935" s="253"/>
      <c r="HN935" s="253"/>
      <c r="HO935" s="253"/>
      <c r="HP935" s="253"/>
      <c r="HQ935" s="253"/>
      <c r="HR935" s="253"/>
      <c r="HS935" s="253"/>
      <c r="HT935" s="253"/>
      <c r="HU935" s="253"/>
      <c r="HV935" s="253"/>
      <c r="HW935" s="253"/>
      <c r="HX935" s="253"/>
      <c r="HY935" s="253"/>
      <c r="HZ935" s="253"/>
      <c r="IA935" s="253"/>
      <c r="IB935" s="253"/>
      <c r="IC935" s="253"/>
      <c r="ID935" s="253"/>
      <c r="IE935" s="253"/>
      <c r="IF935" s="253"/>
      <c r="IG935" s="253"/>
      <c r="IH935" s="253"/>
      <c r="II935" s="253"/>
      <c r="IJ935" s="253"/>
      <c r="IK935" s="253"/>
      <c r="IL935" s="253"/>
      <c r="IM935" s="253"/>
      <c r="IN935" s="253"/>
      <c r="IO935" s="253"/>
      <c r="IP935" s="253"/>
      <c r="IQ935" s="253"/>
      <c r="IR935" s="253"/>
      <c r="IS935" s="253"/>
      <c r="IT935" s="253"/>
      <c r="IU935" s="253"/>
      <c r="IV935" s="253"/>
      <c r="IW935" s="253"/>
      <c r="IX935" s="253"/>
      <c r="IY935" s="253"/>
      <c r="IZ935" s="253"/>
      <c r="JA935" s="253"/>
      <c r="JB935" s="253"/>
      <c r="JC935" s="253"/>
      <c r="JD935" s="253"/>
      <c r="JE935" s="253"/>
      <c r="JF935" s="253"/>
      <c r="JG935" s="253"/>
      <c r="JH935" s="253"/>
      <c r="JI935" s="253"/>
      <c r="JJ935" s="253"/>
      <c r="JK935" s="253"/>
      <c r="JL935" s="253"/>
      <c r="JM935" s="253"/>
      <c r="JN935" s="253"/>
      <c r="JO935" s="253"/>
      <c r="JP935" s="253"/>
      <c r="JQ935" s="253"/>
      <c r="JR935" s="253"/>
      <c r="JS935" s="253"/>
      <c r="JT935" s="253"/>
      <c r="JU935" s="253"/>
    </row>
    <row r="936" spans="1:281" s="252" customFormat="1" ht="15" customHeight="1" x14ac:dyDescent="0.25">
      <c r="A936" s="253"/>
      <c r="B936" s="253"/>
      <c r="C936" s="253"/>
      <c r="D936" s="253"/>
      <c r="E936" s="253"/>
      <c r="F936" s="253"/>
      <c r="G936" s="253"/>
      <c r="H936" s="253"/>
      <c r="I936" s="253"/>
      <c r="J936" s="253"/>
      <c r="K936" s="253"/>
      <c r="L936" s="253"/>
      <c r="M936" s="253"/>
      <c r="N936" s="253"/>
      <c r="O936" s="253"/>
      <c r="P936" s="253"/>
      <c r="Q936" s="253"/>
      <c r="R936" s="253"/>
      <c r="S936" s="253"/>
      <c r="T936" s="253"/>
      <c r="U936" s="253" t="s">
        <v>1088</v>
      </c>
      <c r="V936" s="253"/>
      <c r="W936" s="253"/>
      <c r="X936" s="253"/>
      <c r="Y936" s="253"/>
      <c r="Z936" s="253"/>
      <c r="AA936" s="253"/>
      <c r="AB936" s="253"/>
      <c r="AC936" s="253" t="s">
        <v>316</v>
      </c>
      <c r="AD936" s="253"/>
      <c r="AE936" s="253"/>
      <c r="AF936" s="253"/>
      <c r="AG936" s="253"/>
      <c r="AH936" s="253"/>
      <c r="AI936" s="253"/>
      <c r="AJ936" s="253"/>
      <c r="AK936" s="253"/>
      <c r="AL936" s="253"/>
      <c r="AM936" s="253"/>
      <c r="AN936" s="253"/>
      <c r="AO936" s="253"/>
      <c r="AP936" s="253"/>
      <c r="AQ936" s="253"/>
      <c r="AR936" s="253"/>
      <c r="AS936" s="253"/>
      <c r="AT936" s="253"/>
      <c r="AU936" s="253"/>
      <c r="AV936" s="253"/>
      <c r="AW936" s="253"/>
      <c r="AX936" s="253"/>
      <c r="AY936" s="253"/>
      <c r="AZ936" s="253"/>
      <c r="BA936" s="253"/>
      <c r="BB936" s="253"/>
      <c r="BC936" s="253"/>
      <c r="BD936" s="253"/>
      <c r="BE936" s="253"/>
      <c r="BF936" s="253"/>
      <c r="BG936" s="253"/>
      <c r="BH936" s="253"/>
      <c r="BI936" s="253"/>
      <c r="BJ936" s="253"/>
      <c r="BK936" s="253"/>
      <c r="BL936" s="253"/>
      <c r="BM936" s="253"/>
      <c r="BN936" s="253"/>
      <c r="BO936" s="253"/>
      <c r="BP936" s="253"/>
      <c r="BQ936" s="253"/>
      <c r="BR936" s="253"/>
      <c r="BS936" s="253"/>
      <c r="BT936" s="253"/>
      <c r="BU936" s="253"/>
      <c r="BV936" s="253"/>
      <c r="BW936" s="253"/>
      <c r="BX936" s="253"/>
      <c r="BY936" s="253"/>
      <c r="BZ936" s="253"/>
      <c r="CA936" s="253"/>
      <c r="CB936" s="253"/>
      <c r="CC936" s="253"/>
      <c r="CD936" s="253"/>
      <c r="CE936" s="253"/>
      <c r="CF936" s="253"/>
      <c r="CG936" s="253"/>
      <c r="CH936" s="253"/>
      <c r="CI936" s="253"/>
      <c r="CJ936" s="253"/>
      <c r="CK936" s="253"/>
      <c r="CL936" s="253"/>
      <c r="CM936" s="253"/>
      <c r="CN936" s="253"/>
      <c r="CO936" s="253"/>
      <c r="CP936" s="253"/>
      <c r="CQ936" s="253"/>
      <c r="CR936" s="253"/>
      <c r="CS936" s="253"/>
      <c r="CT936" s="253"/>
      <c r="CU936" s="253"/>
      <c r="CV936" s="253"/>
      <c r="CW936" s="253"/>
      <c r="CX936" s="253"/>
      <c r="CY936" s="253"/>
      <c r="CZ936" s="253"/>
      <c r="DA936" s="253"/>
      <c r="DB936" s="253"/>
      <c r="DC936" s="253"/>
      <c r="DD936" s="253"/>
      <c r="DE936" s="253"/>
      <c r="DF936" s="253"/>
      <c r="DG936" s="253"/>
      <c r="DH936" s="253"/>
      <c r="DI936" s="253"/>
      <c r="DJ936" s="253"/>
      <c r="DK936" s="253"/>
      <c r="DL936" s="253"/>
      <c r="DM936" s="253"/>
      <c r="DN936" s="253"/>
      <c r="DO936" s="253"/>
      <c r="DP936" s="253"/>
      <c r="DQ936" s="253"/>
      <c r="DR936" s="253"/>
      <c r="DS936" s="253"/>
      <c r="DT936" s="253"/>
      <c r="DU936" s="253"/>
      <c r="DV936" s="253"/>
      <c r="DW936" s="253"/>
      <c r="DX936" s="253"/>
      <c r="DY936" s="253"/>
      <c r="DZ936" s="253"/>
      <c r="EA936" s="253"/>
      <c r="EB936" s="253"/>
      <c r="EC936" s="253"/>
      <c r="ED936" s="253"/>
      <c r="EE936" s="253"/>
      <c r="EF936" s="253"/>
      <c r="EG936" s="253"/>
      <c r="EH936" s="253"/>
      <c r="EI936" s="253"/>
      <c r="EJ936" s="253"/>
      <c r="EK936" s="253"/>
      <c r="EL936" s="253"/>
      <c r="EM936" s="253"/>
      <c r="EN936" s="253"/>
      <c r="EO936" s="253"/>
      <c r="EP936" s="253"/>
      <c r="EQ936" s="253"/>
      <c r="ER936" s="253"/>
      <c r="ES936" s="253"/>
      <c r="ET936" s="253"/>
      <c r="EU936" s="253"/>
      <c r="EV936" s="253"/>
      <c r="EW936" s="253"/>
      <c r="EX936" s="253"/>
      <c r="EY936" s="253"/>
      <c r="EZ936" s="253"/>
      <c r="FA936" s="253"/>
      <c r="FB936" s="253"/>
      <c r="FC936" s="253"/>
      <c r="FD936" s="253"/>
      <c r="FE936" s="253"/>
      <c r="FF936" s="253"/>
      <c r="FG936" s="253"/>
      <c r="FH936" s="253"/>
      <c r="FI936" s="253"/>
      <c r="FJ936" s="253"/>
      <c r="FK936" s="253"/>
      <c r="FL936" s="253"/>
      <c r="FM936" s="253"/>
      <c r="FN936" s="253"/>
      <c r="FO936" s="253"/>
      <c r="FP936" s="253"/>
      <c r="FQ936" s="253"/>
      <c r="FR936" s="253"/>
      <c r="FS936" s="253"/>
      <c r="FT936" s="253"/>
      <c r="FU936" s="253"/>
      <c r="FV936" s="253"/>
      <c r="FW936" s="253"/>
      <c r="FX936" s="253"/>
      <c r="FY936" s="253"/>
      <c r="FZ936" s="253"/>
      <c r="GA936" s="253"/>
      <c r="GB936" s="253"/>
      <c r="GC936" s="253"/>
      <c r="GD936" s="253"/>
      <c r="GE936" s="253"/>
      <c r="GF936" s="253"/>
      <c r="GG936" s="253"/>
      <c r="GH936" s="253"/>
      <c r="GI936" s="253"/>
      <c r="GJ936" s="253"/>
      <c r="GK936" s="253"/>
      <c r="GL936" s="253"/>
      <c r="GM936" s="253"/>
      <c r="GN936" s="253"/>
      <c r="GO936" s="253"/>
      <c r="GP936" s="253"/>
      <c r="GQ936" s="253"/>
      <c r="GR936" s="253"/>
      <c r="GS936" s="253"/>
      <c r="GT936" s="253"/>
      <c r="GU936" s="253"/>
      <c r="GV936" s="253"/>
      <c r="GW936" s="253"/>
      <c r="GX936" s="253"/>
      <c r="GY936" s="253"/>
      <c r="GZ936" s="253"/>
      <c r="HA936" s="253"/>
      <c r="HB936" s="253"/>
      <c r="HC936" s="253"/>
      <c r="HD936" s="253"/>
      <c r="HE936" s="253"/>
      <c r="HF936" s="253"/>
      <c r="HG936" s="253"/>
      <c r="HH936" s="253"/>
      <c r="HI936" s="253"/>
      <c r="HJ936" s="253"/>
      <c r="HK936" s="253"/>
      <c r="HL936" s="253"/>
      <c r="HM936" s="253"/>
      <c r="HN936" s="253"/>
      <c r="HO936" s="253"/>
      <c r="HP936" s="253"/>
      <c r="HQ936" s="253"/>
      <c r="HR936" s="253"/>
      <c r="HS936" s="253"/>
      <c r="HT936" s="253"/>
      <c r="HU936" s="253"/>
      <c r="HV936" s="253"/>
      <c r="HW936" s="253"/>
      <c r="HX936" s="253"/>
      <c r="HY936" s="253"/>
      <c r="HZ936" s="253"/>
      <c r="IA936" s="253"/>
      <c r="IB936" s="253"/>
      <c r="IC936" s="253"/>
      <c r="ID936" s="253"/>
      <c r="IE936" s="253"/>
      <c r="IF936" s="253"/>
      <c r="IG936" s="253"/>
      <c r="IH936" s="253"/>
      <c r="II936" s="253"/>
      <c r="IJ936" s="253"/>
      <c r="IK936" s="253"/>
      <c r="IL936" s="253"/>
      <c r="IM936" s="253"/>
      <c r="IN936" s="253"/>
      <c r="IO936" s="253"/>
      <c r="IP936" s="253"/>
      <c r="IQ936" s="253"/>
      <c r="IR936" s="253"/>
      <c r="IS936" s="253"/>
      <c r="IT936" s="253"/>
      <c r="IU936" s="253"/>
      <c r="IV936" s="253"/>
      <c r="IW936" s="253"/>
      <c r="IX936" s="253"/>
      <c r="IY936" s="253"/>
      <c r="IZ936" s="253"/>
      <c r="JA936" s="253"/>
      <c r="JB936" s="253"/>
      <c r="JC936" s="253"/>
      <c r="JD936" s="253"/>
      <c r="JE936" s="253"/>
      <c r="JF936" s="253"/>
      <c r="JG936" s="253"/>
      <c r="JH936" s="253"/>
      <c r="JI936" s="253"/>
      <c r="JJ936" s="253"/>
      <c r="JK936" s="253"/>
      <c r="JL936" s="253"/>
      <c r="JM936" s="253"/>
      <c r="JN936" s="253"/>
      <c r="JO936" s="253"/>
      <c r="JP936" s="253"/>
      <c r="JQ936" s="253"/>
      <c r="JR936" s="253"/>
      <c r="JS936" s="253"/>
      <c r="JT936" s="253"/>
      <c r="JU936" s="253"/>
    </row>
    <row r="937" spans="1:281" s="252" customFormat="1" ht="15" customHeight="1" x14ac:dyDescent="0.25">
      <c r="A937" s="253"/>
      <c r="B937" s="253"/>
      <c r="C937" s="253"/>
      <c r="D937" s="253"/>
      <c r="E937" s="253"/>
      <c r="F937" s="253"/>
      <c r="G937" s="253"/>
      <c r="H937" s="253"/>
      <c r="I937" s="253"/>
      <c r="J937" s="253"/>
      <c r="K937" s="253"/>
      <c r="L937" s="253"/>
      <c r="M937" s="253"/>
      <c r="N937" s="253"/>
      <c r="O937" s="253"/>
      <c r="P937" s="253"/>
      <c r="Q937" s="253"/>
      <c r="R937" s="253"/>
      <c r="S937" s="253"/>
      <c r="T937" s="253"/>
      <c r="U937" s="253" t="s">
        <v>1089</v>
      </c>
      <c r="V937" s="253"/>
      <c r="W937" s="253"/>
      <c r="X937" s="253"/>
      <c r="Y937" s="253"/>
      <c r="Z937" s="253"/>
      <c r="AA937" s="253"/>
      <c r="AB937" s="253"/>
      <c r="AC937" s="253" t="s">
        <v>323</v>
      </c>
      <c r="AD937" s="253"/>
      <c r="AE937" s="253"/>
      <c r="AF937" s="253"/>
      <c r="AG937" s="253"/>
      <c r="AH937" s="253"/>
      <c r="AI937" s="253"/>
      <c r="AJ937" s="253"/>
      <c r="AK937" s="253"/>
      <c r="AL937" s="253"/>
      <c r="AM937" s="253"/>
      <c r="AN937" s="253"/>
      <c r="AO937" s="253"/>
      <c r="AP937" s="253"/>
      <c r="AQ937" s="253"/>
      <c r="AR937" s="253"/>
      <c r="AS937" s="253"/>
      <c r="AT937" s="253"/>
      <c r="AU937" s="253"/>
      <c r="AV937" s="253"/>
      <c r="AW937" s="253"/>
      <c r="AX937" s="253"/>
      <c r="AY937" s="253"/>
      <c r="AZ937" s="253"/>
      <c r="BA937" s="253"/>
      <c r="BB937" s="253"/>
      <c r="BC937" s="253"/>
      <c r="BD937" s="253"/>
      <c r="BE937" s="253"/>
      <c r="BF937" s="253"/>
      <c r="BG937" s="253"/>
      <c r="BH937" s="253"/>
      <c r="BI937" s="253"/>
      <c r="BJ937" s="253"/>
      <c r="BK937" s="253"/>
      <c r="BL937" s="253"/>
      <c r="BM937" s="253"/>
      <c r="BN937" s="253"/>
      <c r="BO937" s="253"/>
      <c r="BP937" s="253"/>
      <c r="BQ937" s="253"/>
      <c r="BR937" s="253"/>
      <c r="BS937" s="253"/>
      <c r="BT937" s="253"/>
      <c r="BU937" s="253"/>
      <c r="BV937" s="253"/>
      <c r="BW937" s="253"/>
      <c r="BX937" s="253"/>
      <c r="BY937" s="253"/>
      <c r="BZ937" s="253"/>
      <c r="CA937" s="253"/>
      <c r="CB937" s="253"/>
      <c r="CC937" s="253"/>
      <c r="CD937" s="253"/>
      <c r="CE937" s="253"/>
      <c r="CF937" s="253"/>
      <c r="CG937" s="253"/>
      <c r="CH937" s="253"/>
      <c r="CI937" s="253"/>
      <c r="CJ937" s="253"/>
      <c r="CK937" s="253"/>
      <c r="CL937" s="253"/>
      <c r="CM937" s="253"/>
      <c r="CN937" s="253"/>
      <c r="CO937" s="253"/>
      <c r="CP937" s="253"/>
      <c r="CQ937" s="253"/>
      <c r="CR937" s="253"/>
      <c r="CS937" s="253"/>
      <c r="CT937" s="253"/>
      <c r="CU937" s="253"/>
      <c r="CV937" s="253"/>
      <c r="CW937" s="253"/>
      <c r="CX937" s="253"/>
      <c r="CY937" s="253"/>
      <c r="CZ937" s="253"/>
      <c r="DA937" s="253"/>
      <c r="DB937" s="253"/>
      <c r="DC937" s="253"/>
      <c r="DD937" s="253"/>
      <c r="DE937" s="253"/>
      <c r="DF937" s="253"/>
      <c r="DG937" s="253"/>
      <c r="DH937" s="253"/>
      <c r="DI937" s="253"/>
      <c r="DJ937" s="253"/>
      <c r="DK937" s="253"/>
      <c r="DL937" s="253"/>
      <c r="DM937" s="253"/>
      <c r="DN937" s="253"/>
      <c r="DO937" s="253"/>
      <c r="DP937" s="253"/>
      <c r="DQ937" s="253"/>
      <c r="DR937" s="253"/>
      <c r="DS937" s="253"/>
      <c r="DT937" s="253"/>
      <c r="DU937" s="253"/>
      <c r="DV937" s="253"/>
      <c r="DW937" s="253"/>
      <c r="DX937" s="253"/>
      <c r="DY937" s="253"/>
      <c r="DZ937" s="253"/>
      <c r="EA937" s="253"/>
      <c r="EB937" s="253"/>
      <c r="EC937" s="253"/>
      <c r="ED937" s="253"/>
      <c r="EE937" s="253"/>
      <c r="EF937" s="253"/>
      <c r="EG937" s="253"/>
      <c r="EH937" s="253"/>
      <c r="EI937" s="253"/>
      <c r="EJ937" s="253"/>
      <c r="EK937" s="253"/>
      <c r="EL937" s="253"/>
      <c r="EM937" s="253"/>
      <c r="EN937" s="253"/>
      <c r="EO937" s="253"/>
      <c r="EP937" s="253"/>
      <c r="EQ937" s="253"/>
      <c r="ER937" s="253"/>
      <c r="ES937" s="253"/>
      <c r="ET937" s="253"/>
      <c r="EU937" s="253"/>
      <c r="EV937" s="253"/>
      <c r="EW937" s="253"/>
      <c r="EX937" s="253"/>
      <c r="EY937" s="253"/>
      <c r="EZ937" s="253"/>
      <c r="FA937" s="253"/>
      <c r="FB937" s="253"/>
      <c r="FC937" s="253"/>
      <c r="FD937" s="253"/>
      <c r="FE937" s="253"/>
      <c r="FF937" s="253"/>
      <c r="FG937" s="253"/>
      <c r="FH937" s="253"/>
      <c r="FI937" s="253"/>
      <c r="FJ937" s="253"/>
      <c r="FK937" s="253"/>
      <c r="FL937" s="253"/>
      <c r="FM937" s="253"/>
      <c r="FN937" s="253"/>
      <c r="FO937" s="253"/>
      <c r="FP937" s="253"/>
      <c r="FQ937" s="253"/>
      <c r="FR937" s="253"/>
      <c r="FS937" s="253"/>
      <c r="FT937" s="253"/>
      <c r="FU937" s="253"/>
      <c r="FV937" s="253"/>
      <c r="FW937" s="253"/>
      <c r="FX937" s="253"/>
      <c r="FY937" s="253"/>
      <c r="FZ937" s="253"/>
      <c r="GA937" s="253"/>
      <c r="GB937" s="253"/>
      <c r="GC937" s="253"/>
      <c r="GD937" s="253"/>
      <c r="GE937" s="253"/>
      <c r="GF937" s="253"/>
      <c r="GG937" s="253"/>
      <c r="GH937" s="253"/>
      <c r="GI937" s="253"/>
      <c r="GJ937" s="253"/>
      <c r="GK937" s="253"/>
      <c r="GL937" s="253"/>
      <c r="GM937" s="253"/>
      <c r="GN937" s="253"/>
      <c r="GO937" s="253"/>
      <c r="GP937" s="253"/>
      <c r="GQ937" s="253"/>
      <c r="GR937" s="253"/>
      <c r="GS937" s="253"/>
      <c r="GT937" s="253"/>
      <c r="GU937" s="253"/>
      <c r="GV937" s="253"/>
      <c r="GW937" s="253"/>
      <c r="GX937" s="253"/>
      <c r="GY937" s="253"/>
      <c r="GZ937" s="253"/>
      <c r="HA937" s="253"/>
      <c r="HB937" s="253"/>
      <c r="HC937" s="253"/>
      <c r="HD937" s="253"/>
      <c r="HE937" s="253"/>
      <c r="HF937" s="253"/>
      <c r="HG937" s="253"/>
      <c r="HH937" s="253"/>
      <c r="HI937" s="253"/>
      <c r="HJ937" s="253"/>
      <c r="HK937" s="253"/>
      <c r="HL937" s="253"/>
      <c r="HM937" s="253"/>
      <c r="HN937" s="253"/>
      <c r="HO937" s="253"/>
      <c r="HP937" s="253"/>
      <c r="HQ937" s="253"/>
      <c r="HR937" s="253"/>
      <c r="HS937" s="253"/>
      <c r="HT937" s="253"/>
      <c r="HU937" s="253"/>
      <c r="HV937" s="253"/>
      <c r="HW937" s="253"/>
      <c r="HX937" s="253"/>
      <c r="HY937" s="253"/>
      <c r="HZ937" s="253"/>
      <c r="IA937" s="253"/>
      <c r="IB937" s="253"/>
      <c r="IC937" s="253"/>
      <c r="ID937" s="253"/>
      <c r="IE937" s="253"/>
      <c r="IF937" s="253"/>
      <c r="IG937" s="253"/>
      <c r="IH937" s="253"/>
      <c r="II937" s="253"/>
      <c r="IJ937" s="253"/>
      <c r="IK937" s="253"/>
      <c r="IL937" s="253"/>
      <c r="IM937" s="253"/>
      <c r="IN937" s="253"/>
      <c r="IO937" s="253"/>
      <c r="IP937" s="253"/>
      <c r="IQ937" s="253"/>
      <c r="IR937" s="253"/>
      <c r="IS937" s="253"/>
      <c r="IT937" s="253"/>
      <c r="IU937" s="253"/>
      <c r="IV937" s="253"/>
      <c r="IW937" s="253"/>
      <c r="IX937" s="253"/>
      <c r="IY937" s="253"/>
      <c r="IZ937" s="253"/>
      <c r="JA937" s="253"/>
      <c r="JB937" s="253"/>
      <c r="JC937" s="253"/>
      <c r="JD937" s="253"/>
      <c r="JE937" s="253"/>
      <c r="JF937" s="253"/>
      <c r="JG937" s="253"/>
      <c r="JH937" s="253"/>
      <c r="JI937" s="253"/>
      <c r="JJ937" s="253"/>
      <c r="JK937" s="253"/>
      <c r="JL937" s="253"/>
      <c r="JM937" s="253"/>
      <c r="JN937" s="253"/>
      <c r="JO937" s="253"/>
      <c r="JP937" s="253"/>
      <c r="JQ937" s="253"/>
      <c r="JR937" s="253"/>
      <c r="JS937" s="253"/>
      <c r="JT937" s="253"/>
      <c r="JU937" s="253"/>
    </row>
    <row r="938" spans="1:281" s="252" customFormat="1" ht="15" customHeight="1" x14ac:dyDescent="0.25">
      <c r="A938" s="253"/>
      <c r="B938" s="253"/>
      <c r="C938" s="253"/>
      <c r="D938" s="253"/>
      <c r="E938" s="253"/>
      <c r="F938" s="253"/>
      <c r="G938" s="253"/>
      <c r="H938" s="253"/>
      <c r="I938" s="253"/>
      <c r="J938" s="253"/>
      <c r="K938" s="253"/>
      <c r="L938" s="253"/>
      <c r="M938" s="253"/>
      <c r="N938" s="253"/>
      <c r="O938" s="253"/>
      <c r="P938" s="253"/>
      <c r="Q938" s="253"/>
      <c r="R938" s="253"/>
      <c r="S938" s="253"/>
      <c r="T938" s="253"/>
      <c r="U938" s="253" t="s">
        <v>1090</v>
      </c>
      <c r="V938" s="253"/>
      <c r="W938" s="253"/>
      <c r="X938" s="253"/>
      <c r="Y938" s="253"/>
      <c r="Z938" s="253"/>
      <c r="AA938" s="253"/>
      <c r="AB938" s="253"/>
      <c r="AC938" s="253" t="s">
        <v>332</v>
      </c>
      <c r="AD938" s="253"/>
      <c r="AE938" s="253"/>
      <c r="AF938" s="253"/>
      <c r="AG938" s="253"/>
      <c r="AH938" s="253"/>
      <c r="AI938" s="253"/>
      <c r="AJ938" s="253"/>
      <c r="AK938" s="253"/>
      <c r="AL938" s="253"/>
      <c r="AM938" s="253"/>
      <c r="AN938" s="253"/>
      <c r="AO938" s="253"/>
      <c r="AP938" s="253"/>
      <c r="AQ938" s="253"/>
      <c r="AR938" s="253"/>
      <c r="AS938" s="253"/>
      <c r="AT938" s="253"/>
      <c r="AU938" s="253"/>
      <c r="AV938" s="253"/>
      <c r="AW938" s="253"/>
      <c r="AX938" s="253"/>
      <c r="AY938" s="253"/>
      <c r="AZ938" s="253"/>
      <c r="BA938" s="253"/>
      <c r="BB938" s="253"/>
      <c r="BC938" s="253"/>
      <c r="BD938" s="253"/>
      <c r="BE938" s="253"/>
      <c r="BF938" s="253"/>
      <c r="BG938" s="253"/>
      <c r="BH938" s="253"/>
      <c r="BI938" s="253"/>
      <c r="BJ938" s="253"/>
      <c r="BK938" s="253"/>
      <c r="BL938" s="253"/>
      <c r="BM938" s="253"/>
      <c r="BN938" s="253"/>
      <c r="BO938" s="253"/>
      <c r="BP938" s="253"/>
      <c r="BQ938" s="253"/>
      <c r="BR938" s="253"/>
      <c r="BS938" s="253"/>
      <c r="BT938" s="253"/>
      <c r="BU938" s="253"/>
      <c r="BV938" s="253"/>
      <c r="BW938" s="253"/>
      <c r="BX938" s="253"/>
      <c r="BY938" s="253"/>
      <c r="BZ938" s="253"/>
      <c r="CA938" s="253"/>
      <c r="CB938" s="253"/>
      <c r="CC938" s="253"/>
      <c r="CD938" s="253"/>
      <c r="CE938" s="253"/>
      <c r="CF938" s="253"/>
      <c r="CG938" s="253"/>
      <c r="CH938" s="253"/>
      <c r="CI938" s="253"/>
      <c r="CJ938" s="253"/>
      <c r="CK938" s="253"/>
      <c r="CL938" s="253"/>
      <c r="CM938" s="253"/>
      <c r="CN938" s="253"/>
      <c r="CO938" s="253"/>
      <c r="CP938" s="253"/>
      <c r="CQ938" s="253"/>
      <c r="CR938" s="253"/>
      <c r="CS938" s="253"/>
      <c r="CT938" s="253"/>
      <c r="CU938" s="253"/>
      <c r="CV938" s="253"/>
      <c r="CW938" s="253"/>
      <c r="CX938" s="253"/>
      <c r="CY938" s="253"/>
      <c r="CZ938" s="253"/>
      <c r="DA938" s="253"/>
      <c r="DB938" s="253"/>
      <c r="DC938" s="253"/>
      <c r="DD938" s="253"/>
      <c r="DE938" s="253"/>
      <c r="DF938" s="253"/>
      <c r="DG938" s="253"/>
      <c r="DH938" s="253"/>
      <c r="DI938" s="253"/>
      <c r="DJ938" s="253"/>
      <c r="DK938" s="253"/>
      <c r="DL938" s="253"/>
      <c r="DM938" s="253"/>
      <c r="DN938" s="253"/>
      <c r="DO938" s="253"/>
      <c r="DP938" s="253"/>
      <c r="DQ938" s="253"/>
      <c r="DR938" s="253"/>
      <c r="DS938" s="253"/>
      <c r="DT938" s="253"/>
      <c r="DU938" s="253"/>
      <c r="DV938" s="253"/>
      <c r="DW938" s="253"/>
      <c r="DX938" s="253"/>
      <c r="DY938" s="253"/>
      <c r="DZ938" s="253"/>
      <c r="EA938" s="253"/>
      <c r="EB938" s="253"/>
      <c r="EC938" s="253"/>
      <c r="ED938" s="253"/>
      <c r="EE938" s="253"/>
      <c r="EF938" s="253"/>
      <c r="EG938" s="253"/>
      <c r="EH938" s="253"/>
      <c r="EI938" s="253"/>
      <c r="EJ938" s="253"/>
      <c r="EK938" s="253"/>
      <c r="EL938" s="253"/>
      <c r="EM938" s="253"/>
      <c r="EN938" s="253"/>
      <c r="EO938" s="253"/>
      <c r="EP938" s="253"/>
      <c r="EQ938" s="253"/>
      <c r="ER938" s="253"/>
      <c r="ES938" s="253"/>
      <c r="ET938" s="253"/>
      <c r="EU938" s="253"/>
      <c r="EV938" s="253"/>
      <c r="EW938" s="253"/>
      <c r="EX938" s="253"/>
      <c r="EY938" s="253"/>
      <c r="EZ938" s="253"/>
      <c r="FA938" s="253"/>
      <c r="FB938" s="253"/>
      <c r="FC938" s="253"/>
      <c r="FD938" s="253"/>
      <c r="FE938" s="253"/>
      <c r="FF938" s="253"/>
      <c r="FG938" s="253"/>
      <c r="FH938" s="253"/>
      <c r="FI938" s="253"/>
      <c r="FJ938" s="253"/>
      <c r="FK938" s="253"/>
      <c r="FL938" s="253"/>
      <c r="FM938" s="253"/>
      <c r="FN938" s="253"/>
      <c r="FO938" s="253"/>
      <c r="FP938" s="253"/>
      <c r="FQ938" s="253"/>
      <c r="FR938" s="253"/>
      <c r="FS938" s="253"/>
      <c r="FT938" s="253"/>
      <c r="FU938" s="253"/>
      <c r="FV938" s="253"/>
      <c r="FW938" s="253"/>
      <c r="FX938" s="253"/>
      <c r="FY938" s="253"/>
      <c r="FZ938" s="253"/>
      <c r="GA938" s="253"/>
      <c r="GB938" s="253"/>
      <c r="GC938" s="253"/>
      <c r="GD938" s="253"/>
      <c r="GE938" s="253"/>
      <c r="GF938" s="253"/>
      <c r="GG938" s="253"/>
      <c r="GH938" s="253"/>
      <c r="GI938" s="253"/>
      <c r="GJ938" s="253"/>
      <c r="GK938" s="253"/>
      <c r="GL938" s="253"/>
      <c r="GM938" s="253"/>
      <c r="GN938" s="253"/>
      <c r="GO938" s="253"/>
      <c r="GP938" s="253"/>
      <c r="GQ938" s="253"/>
      <c r="GR938" s="253"/>
      <c r="GS938" s="253"/>
      <c r="GT938" s="253"/>
      <c r="GU938" s="253"/>
      <c r="GV938" s="253"/>
      <c r="GW938" s="253"/>
      <c r="GX938" s="253"/>
      <c r="GY938" s="253"/>
      <c r="GZ938" s="253"/>
      <c r="HA938" s="253"/>
      <c r="HB938" s="253"/>
      <c r="HC938" s="253"/>
      <c r="HD938" s="253"/>
      <c r="HE938" s="253"/>
      <c r="HF938" s="253"/>
      <c r="HG938" s="253"/>
      <c r="HH938" s="253"/>
      <c r="HI938" s="253"/>
      <c r="HJ938" s="253"/>
      <c r="HK938" s="253"/>
      <c r="HL938" s="253"/>
      <c r="HM938" s="253"/>
      <c r="HN938" s="253"/>
      <c r="HO938" s="253"/>
      <c r="HP938" s="253"/>
      <c r="HQ938" s="253"/>
      <c r="HR938" s="253"/>
      <c r="HS938" s="253"/>
      <c r="HT938" s="253"/>
      <c r="HU938" s="253"/>
      <c r="HV938" s="253"/>
      <c r="HW938" s="253"/>
      <c r="HX938" s="253"/>
      <c r="HY938" s="253"/>
      <c r="HZ938" s="253"/>
      <c r="IA938" s="253"/>
      <c r="IB938" s="253"/>
      <c r="IC938" s="253"/>
      <c r="ID938" s="253"/>
      <c r="IE938" s="253"/>
      <c r="IF938" s="253"/>
      <c r="IG938" s="253"/>
      <c r="IH938" s="253"/>
      <c r="II938" s="253"/>
      <c r="IJ938" s="253"/>
      <c r="IK938" s="253"/>
      <c r="IL938" s="253"/>
      <c r="IM938" s="253"/>
      <c r="IN938" s="253"/>
      <c r="IO938" s="253"/>
      <c r="IP938" s="253"/>
      <c r="IQ938" s="253"/>
      <c r="IR938" s="253"/>
      <c r="IS938" s="253"/>
      <c r="IT938" s="253"/>
      <c r="IU938" s="253"/>
      <c r="IV938" s="253"/>
      <c r="IW938" s="253"/>
      <c r="IX938" s="253"/>
      <c r="IY938" s="253"/>
      <c r="IZ938" s="253"/>
      <c r="JA938" s="253"/>
      <c r="JB938" s="253"/>
      <c r="JC938" s="253"/>
      <c r="JD938" s="253"/>
      <c r="JE938" s="253"/>
      <c r="JF938" s="253"/>
      <c r="JG938" s="253"/>
      <c r="JH938" s="253"/>
      <c r="JI938" s="253"/>
      <c r="JJ938" s="253"/>
      <c r="JK938" s="253"/>
      <c r="JL938" s="253"/>
      <c r="JM938" s="253"/>
      <c r="JN938" s="253"/>
      <c r="JO938" s="253"/>
      <c r="JP938" s="253"/>
      <c r="JQ938" s="253"/>
      <c r="JR938" s="253"/>
      <c r="JS938" s="253"/>
      <c r="JT938" s="253"/>
      <c r="JU938" s="253"/>
    </row>
    <row r="939" spans="1:281" s="252" customFormat="1" ht="15" customHeight="1" x14ac:dyDescent="0.25">
      <c r="A939" s="253"/>
      <c r="B939" s="253"/>
      <c r="C939" s="253"/>
      <c r="D939" s="253"/>
      <c r="E939" s="253"/>
      <c r="F939" s="253"/>
      <c r="G939" s="253"/>
      <c r="H939" s="253"/>
      <c r="I939" s="253"/>
      <c r="J939" s="253"/>
      <c r="K939" s="253"/>
      <c r="L939" s="253"/>
      <c r="M939" s="253"/>
      <c r="N939" s="253"/>
      <c r="O939" s="253"/>
      <c r="P939" s="253"/>
      <c r="Q939" s="253"/>
      <c r="R939" s="253"/>
      <c r="S939" s="253"/>
      <c r="T939" s="253"/>
      <c r="U939" s="253" t="s">
        <v>1091</v>
      </c>
      <c r="V939" s="253"/>
      <c r="W939" s="253"/>
      <c r="X939" s="253"/>
      <c r="Y939" s="253"/>
      <c r="Z939" s="253"/>
      <c r="AA939" s="253"/>
      <c r="AB939" s="253"/>
      <c r="AC939" s="253" t="s">
        <v>393</v>
      </c>
      <c r="AD939" s="253"/>
      <c r="AE939" s="253"/>
      <c r="AF939" s="253"/>
      <c r="AG939" s="253"/>
      <c r="AH939" s="253"/>
      <c r="AI939" s="253"/>
      <c r="AJ939" s="253"/>
      <c r="AK939" s="253"/>
      <c r="AL939" s="253"/>
      <c r="AM939" s="253"/>
      <c r="AN939" s="253"/>
      <c r="AO939" s="253"/>
      <c r="AP939" s="253"/>
      <c r="AQ939" s="253"/>
      <c r="AR939" s="253"/>
      <c r="AS939" s="253"/>
      <c r="AT939" s="253"/>
      <c r="AU939" s="253"/>
      <c r="AV939" s="253"/>
      <c r="AW939" s="253"/>
      <c r="AX939" s="253"/>
      <c r="AY939" s="253"/>
      <c r="AZ939" s="253"/>
      <c r="BA939" s="253"/>
      <c r="BB939" s="253"/>
      <c r="BC939" s="253"/>
      <c r="BD939" s="253"/>
      <c r="BE939" s="253"/>
      <c r="BF939" s="253"/>
      <c r="BG939" s="253"/>
      <c r="BH939" s="253"/>
      <c r="BI939" s="253"/>
      <c r="BJ939" s="253"/>
      <c r="BK939" s="253"/>
      <c r="BL939" s="253"/>
      <c r="BM939" s="253"/>
      <c r="BN939" s="253"/>
      <c r="BO939" s="253"/>
      <c r="BP939" s="253"/>
      <c r="BQ939" s="253"/>
      <c r="BR939" s="253"/>
      <c r="BS939" s="253"/>
      <c r="BT939" s="253"/>
      <c r="BU939" s="253"/>
      <c r="BV939" s="253"/>
      <c r="BW939" s="253"/>
      <c r="BX939" s="253"/>
      <c r="BY939" s="253"/>
      <c r="BZ939" s="253"/>
      <c r="CA939" s="253"/>
      <c r="CB939" s="253"/>
      <c r="CC939" s="253"/>
      <c r="CD939" s="253"/>
      <c r="CE939" s="253"/>
      <c r="CF939" s="253"/>
      <c r="CG939" s="253"/>
      <c r="CH939" s="253"/>
      <c r="CI939" s="253"/>
      <c r="CJ939" s="253"/>
      <c r="CK939" s="253"/>
      <c r="CL939" s="253"/>
      <c r="CM939" s="253"/>
      <c r="CN939" s="253"/>
      <c r="CO939" s="253"/>
      <c r="CP939" s="253"/>
      <c r="CQ939" s="253"/>
      <c r="CR939" s="253"/>
      <c r="CS939" s="253"/>
      <c r="CT939" s="253"/>
      <c r="CU939" s="253"/>
      <c r="CV939" s="253"/>
      <c r="CW939" s="253"/>
      <c r="CX939" s="253"/>
      <c r="CY939" s="253"/>
      <c r="CZ939" s="253"/>
      <c r="DA939" s="253"/>
      <c r="DB939" s="253"/>
      <c r="DC939" s="253"/>
      <c r="DD939" s="253"/>
      <c r="DE939" s="253"/>
      <c r="DF939" s="253"/>
      <c r="DG939" s="253"/>
      <c r="DH939" s="253"/>
      <c r="DI939" s="253"/>
      <c r="DJ939" s="253"/>
      <c r="DK939" s="253"/>
      <c r="DL939" s="253"/>
      <c r="DM939" s="253"/>
      <c r="DN939" s="253"/>
      <c r="DO939" s="253"/>
      <c r="DP939" s="253"/>
      <c r="DQ939" s="253"/>
      <c r="DR939" s="253"/>
      <c r="DS939" s="253"/>
      <c r="DT939" s="253"/>
      <c r="DU939" s="253"/>
      <c r="DV939" s="253"/>
      <c r="DW939" s="253"/>
      <c r="DX939" s="253"/>
      <c r="DY939" s="253"/>
      <c r="DZ939" s="253"/>
      <c r="EA939" s="253"/>
      <c r="EB939" s="253"/>
      <c r="EC939" s="253"/>
      <c r="ED939" s="253"/>
      <c r="EE939" s="253"/>
      <c r="EF939" s="253"/>
      <c r="EG939" s="253"/>
      <c r="EH939" s="253"/>
      <c r="EI939" s="253"/>
      <c r="EJ939" s="253"/>
      <c r="EK939" s="253"/>
      <c r="EL939" s="253"/>
      <c r="EM939" s="253"/>
      <c r="EN939" s="253"/>
      <c r="EO939" s="253"/>
      <c r="EP939" s="253"/>
      <c r="EQ939" s="253"/>
      <c r="ER939" s="253"/>
      <c r="ES939" s="253"/>
      <c r="ET939" s="253"/>
      <c r="EU939" s="253"/>
      <c r="EV939" s="253"/>
      <c r="EW939" s="253"/>
      <c r="EX939" s="253"/>
      <c r="EY939" s="253"/>
      <c r="EZ939" s="253"/>
      <c r="FA939" s="253"/>
      <c r="FB939" s="253"/>
      <c r="FC939" s="253"/>
      <c r="FD939" s="253"/>
      <c r="FE939" s="253"/>
      <c r="FF939" s="253"/>
      <c r="FG939" s="253"/>
      <c r="FH939" s="253"/>
      <c r="FI939" s="253"/>
      <c r="FJ939" s="253"/>
      <c r="FK939" s="253"/>
      <c r="FL939" s="253"/>
      <c r="FM939" s="253"/>
      <c r="FN939" s="253"/>
      <c r="FO939" s="253"/>
      <c r="FP939" s="253"/>
      <c r="FQ939" s="253"/>
      <c r="FR939" s="253"/>
      <c r="FS939" s="253"/>
      <c r="FT939" s="253"/>
      <c r="FU939" s="253"/>
      <c r="FV939" s="253"/>
      <c r="FW939" s="253"/>
      <c r="FX939" s="253"/>
      <c r="FY939" s="253"/>
      <c r="FZ939" s="253"/>
      <c r="GA939" s="253"/>
      <c r="GB939" s="253"/>
      <c r="GC939" s="253"/>
      <c r="GD939" s="253"/>
      <c r="GE939" s="253"/>
      <c r="GF939" s="253"/>
      <c r="GG939" s="253"/>
      <c r="GH939" s="253"/>
      <c r="GI939" s="253"/>
      <c r="GJ939" s="253"/>
      <c r="GK939" s="253"/>
      <c r="GL939" s="253"/>
      <c r="GM939" s="253"/>
      <c r="GN939" s="253"/>
      <c r="GO939" s="253"/>
      <c r="GP939" s="253"/>
      <c r="GQ939" s="253"/>
      <c r="GR939" s="253"/>
      <c r="GS939" s="253"/>
      <c r="GT939" s="253"/>
      <c r="GU939" s="253"/>
      <c r="GV939" s="253"/>
      <c r="GW939" s="253"/>
      <c r="GX939" s="253"/>
      <c r="GY939" s="253"/>
      <c r="GZ939" s="253"/>
      <c r="HA939" s="253"/>
      <c r="HB939" s="253"/>
      <c r="HC939" s="253"/>
      <c r="HD939" s="253"/>
      <c r="HE939" s="253"/>
      <c r="HF939" s="253"/>
      <c r="HG939" s="253"/>
      <c r="HH939" s="253"/>
      <c r="HI939" s="253"/>
      <c r="HJ939" s="253"/>
      <c r="HK939" s="253"/>
      <c r="HL939" s="253"/>
      <c r="HM939" s="253"/>
      <c r="HN939" s="253"/>
      <c r="HO939" s="253"/>
      <c r="HP939" s="253"/>
      <c r="HQ939" s="253"/>
      <c r="HR939" s="253"/>
      <c r="HS939" s="253"/>
      <c r="HT939" s="253"/>
      <c r="HU939" s="253"/>
      <c r="HV939" s="253"/>
      <c r="HW939" s="253"/>
      <c r="HX939" s="253"/>
      <c r="HY939" s="253"/>
      <c r="HZ939" s="253"/>
      <c r="IA939" s="253"/>
      <c r="IB939" s="253"/>
      <c r="IC939" s="253"/>
      <c r="ID939" s="253"/>
      <c r="IE939" s="253"/>
      <c r="IF939" s="253"/>
      <c r="IG939" s="253"/>
      <c r="IH939" s="253"/>
      <c r="II939" s="253"/>
      <c r="IJ939" s="253"/>
      <c r="IK939" s="253"/>
      <c r="IL939" s="253"/>
      <c r="IM939" s="253"/>
      <c r="IN939" s="253"/>
      <c r="IO939" s="253"/>
      <c r="IP939" s="253"/>
      <c r="IQ939" s="253"/>
      <c r="IR939" s="253"/>
      <c r="IS939" s="253"/>
      <c r="IT939" s="253"/>
      <c r="IU939" s="253"/>
      <c r="IV939" s="253"/>
      <c r="IW939" s="253"/>
      <c r="IX939" s="253"/>
      <c r="IY939" s="253"/>
      <c r="IZ939" s="253"/>
      <c r="JA939" s="253"/>
      <c r="JB939" s="253"/>
      <c r="JC939" s="253"/>
      <c r="JD939" s="253"/>
      <c r="JE939" s="253"/>
      <c r="JF939" s="253"/>
      <c r="JG939" s="253"/>
      <c r="JH939" s="253"/>
      <c r="JI939" s="253"/>
      <c r="JJ939" s="253"/>
      <c r="JK939" s="253"/>
      <c r="JL939" s="253"/>
      <c r="JM939" s="253"/>
      <c r="JN939" s="253"/>
      <c r="JO939" s="253"/>
      <c r="JP939" s="253"/>
      <c r="JQ939" s="253"/>
      <c r="JR939" s="253"/>
      <c r="JS939" s="253"/>
      <c r="JT939" s="253"/>
      <c r="JU939" s="253"/>
    </row>
    <row r="940" spans="1:281" s="252" customFormat="1" ht="15" customHeight="1" x14ac:dyDescent="0.25">
      <c r="A940" s="253"/>
      <c r="B940" s="253"/>
      <c r="C940" s="253"/>
      <c r="D940" s="253"/>
      <c r="E940" s="253"/>
      <c r="F940" s="253"/>
      <c r="G940" s="253"/>
      <c r="H940" s="253"/>
      <c r="I940" s="253"/>
      <c r="J940" s="253"/>
      <c r="K940" s="253"/>
      <c r="L940" s="253"/>
      <c r="M940" s="253"/>
      <c r="N940" s="253"/>
      <c r="O940" s="253"/>
      <c r="P940" s="253"/>
      <c r="Q940" s="253"/>
      <c r="R940" s="253"/>
      <c r="S940" s="253"/>
      <c r="T940" s="253"/>
      <c r="U940" s="253" t="s">
        <v>1092</v>
      </c>
      <c r="V940" s="253"/>
      <c r="W940" s="253"/>
      <c r="X940" s="253"/>
      <c r="Y940" s="253"/>
      <c r="Z940" s="253"/>
      <c r="AA940" s="253"/>
      <c r="AB940" s="253"/>
      <c r="AC940" s="253" t="s">
        <v>332</v>
      </c>
      <c r="AD940" s="253"/>
      <c r="AE940" s="253"/>
      <c r="AF940" s="253"/>
      <c r="AG940" s="253"/>
      <c r="AH940" s="253"/>
      <c r="AI940" s="253"/>
      <c r="AJ940" s="253"/>
      <c r="AK940" s="253"/>
      <c r="AL940" s="253"/>
      <c r="AM940" s="253"/>
      <c r="AN940" s="253"/>
      <c r="AO940" s="253"/>
      <c r="AP940" s="253"/>
      <c r="AQ940" s="253"/>
      <c r="AR940" s="253"/>
      <c r="AS940" s="253"/>
      <c r="AT940" s="253"/>
      <c r="AU940" s="253"/>
      <c r="AV940" s="253"/>
      <c r="AW940" s="253"/>
      <c r="AX940" s="253"/>
      <c r="AY940" s="253"/>
      <c r="AZ940" s="253"/>
      <c r="BA940" s="253"/>
      <c r="BB940" s="253"/>
      <c r="BC940" s="253"/>
      <c r="BD940" s="253"/>
      <c r="BE940" s="253"/>
      <c r="BF940" s="253"/>
      <c r="BG940" s="253"/>
      <c r="BH940" s="253"/>
      <c r="BI940" s="253"/>
      <c r="BJ940" s="253"/>
      <c r="BK940" s="253"/>
      <c r="BL940" s="253"/>
      <c r="BM940" s="253"/>
      <c r="BN940" s="253"/>
      <c r="BO940" s="253"/>
      <c r="BP940" s="253"/>
      <c r="BQ940" s="253"/>
      <c r="BR940" s="253"/>
      <c r="BS940" s="253"/>
      <c r="BT940" s="253"/>
      <c r="BU940" s="253"/>
      <c r="BV940" s="253"/>
      <c r="BW940" s="253"/>
      <c r="BX940" s="253"/>
      <c r="BY940" s="253"/>
      <c r="BZ940" s="253"/>
      <c r="CA940" s="253"/>
      <c r="CB940" s="253"/>
      <c r="CC940" s="253"/>
      <c r="CD940" s="253"/>
      <c r="CE940" s="253"/>
      <c r="CF940" s="253"/>
      <c r="CG940" s="253"/>
      <c r="CH940" s="253"/>
      <c r="CI940" s="253"/>
      <c r="CJ940" s="253"/>
      <c r="CK940" s="253"/>
      <c r="CL940" s="253"/>
      <c r="CM940" s="253"/>
      <c r="CN940" s="253"/>
      <c r="CO940" s="253"/>
      <c r="CP940" s="253"/>
      <c r="CQ940" s="253"/>
      <c r="CR940" s="253"/>
      <c r="CS940" s="253"/>
      <c r="CT940" s="253"/>
      <c r="CU940" s="253"/>
      <c r="CV940" s="253"/>
      <c r="CW940" s="253"/>
      <c r="CX940" s="253"/>
      <c r="CY940" s="253"/>
      <c r="CZ940" s="253"/>
      <c r="DA940" s="253"/>
      <c r="DB940" s="253"/>
      <c r="DC940" s="253"/>
      <c r="DD940" s="253"/>
      <c r="DE940" s="253"/>
      <c r="DF940" s="253"/>
      <c r="DG940" s="253"/>
      <c r="DH940" s="253"/>
      <c r="DI940" s="253"/>
      <c r="DJ940" s="253"/>
      <c r="DK940" s="253"/>
      <c r="DL940" s="253"/>
      <c r="DM940" s="253"/>
      <c r="DN940" s="253"/>
      <c r="DO940" s="253"/>
      <c r="DP940" s="253"/>
      <c r="DQ940" s="253"/>
      <c r="DR940" s="253"/>
      <c r="DS940" s="253"/>
      <c r="DT940" s="253"/>
      <c r="DU940" s="253"/>
      <c r="DV940" s="253"/>
      <c r="DW940" s="253"/>
      <c r="DX940" s="253"/>
      <c r="DY940" s="253"/>
      <c r="DZ940" s="253"/>
      <c r="EA940" s="253"/>
      <c r="EB940" s="253"/>
      <c r="EC940" s="253"/>
      <c r="ED940" s="253"/>
      <c r="EE940" s="253"/>
      <c r="EF940" s="253"/>
      <c r="EG940" s="253"/>
      <c r="EH940" s="253"/>
      <c r="EI940" s="253"/>
      <c r="EJ940" s="253"/>
      <c r="EK940" s="253"/>
      <c r="EL940" s="253"/>
      <c r="EM940" s="253"/>
      <c r="EN940" s="253"/>
      <c r="EO940" s="253"/>
      <c r="EP940" s="253"/>
      <c r="EQ940" s="253"/>
      <c r="ER940" s="253"/>
      <c r="ES940" s="253"/>
      <c r="ET940" s="253"/>
      <c r="EU940" s="253"/>
      <c r="EV940" s="253"/>
      <c r="EW940" s="253"/>
      <c r="EX940" s="253"/>
      <c r="EY940" s="253"/>
      <c r="EZ940" s="253"/>
      <c r="FA940" s="253"/>
      <c r="FB940" s="253"/>
      <c r="FC940" s="253"/>
      <c r="FD940" s="253"/>
      <c r="FE940" s="253"/>
      <c r="FF940" s="253"/>
      <c r="FG940" s="253"/>
      <c r="FH940" s="253"/>
      <c r="FI940" s="253"/>
      <c r="FJ940" s="253"/>
      <c r="FK940" s="253"/>
      <c r="FL940" s="253"/>
      <c r="FM940" s="253"/>
      <c r="FN940" s="253"/>
      <c r="FO940" s="253"/>
      <c r="FP940" s="253"/>
      <c r="FQ940" s="253"/>
      <c r="FR940" s="253"/>
      <c r="FS940" s="253"/>
      <c r="FT940" s="253"/>
      <c r="FU940" s="253"/>
      <c r="FV940" s="253"/>
      <c r="FW940" s="253"/>
      <c r="FX940" s="253"/>
      <c r="FY940" s="253"/>
      <c r="FZ940" s="253"/>
      <c r="GA940" s="253"/>
      <c r="GB940" s="253"/>
      <c r="GC940" s="253"/>
      <c r="GD940" s="253"/>
      <c r="GE940" s="253"/>
      <c r="GF940" s="253"/>
      <c r="GG940" s="253"/>
      <c r="GH940" s="253"/>
      <c r="GI940" s="253"/>
      <c r="GJ940" s="253"/>
      <c r="GK940" s="253"/>
      <c r="GL940" s="253"/>
      <c r="GM940" s="253"/>
      <c r="GN940" s="253"/>
      <c r="GO940" s="253"/>
      <c r="GP940" s="253"/>
      <c r="GQ940" s="253"/>
      <c r="GR940" s="253"/>
      <c r="GS940" s="253"/>
      <c r="GT940" s="253"/>
      <c r="GU940" s="253"/>
      <c r="GV940" s="253"/>
      <c r="GW940" s="253"/>
      <c r="GX940" s="253"/>
      <c r="GY940" s="253"/>
      <c r="GZ940" s="253"/>
      <c r="HA940" s="253"/>
      <c r="HB940" s="253"/>
      <c r="HC940" s="253"/>
      <c r="HD940" s="253"/>
      <c r="HE940" s="253"/>
      <c r="HF940" s="253"/>
      <c r="HG940" s="253"/>
      <c r="HH940" s="253"/>
      <c r="HI940" s="253"/>
      <c r="HJ940" s="253"/>
      <c r="HK940" s="253"/>
      <c r="HL940" s="253"/>
      <c r="HM940" s="253"/>
      <c r="HN940" s="253"/>
      <c r="HO940" s="253"/>
      <c r="HP940" s="253"/>
      <c r="HQ940" s="253"/>
      <c r="HR940" s="253"/>
      <c r="HS940" s="253"/>
      <c r="HT940" s="253"/>
      <c r="HU940" s="253"/>
      <c r="HV940" s="253"/>
      <c r="HW940" s="253"/>
      <c r="HX940" s="253"/>
      <c r="HY940" s="253"/>
      <c r="HZ940" s="253"/>
      <c r="IA940" s="253"/>
      <c r="IB940" s="253"/>
      <c r="IC940" s="253"/>
      <c r="ID940" s="253"/>
      <c r="IE940" s="253"/>
      <c r="IF940" s="253"/>
      <c r="IG940" s="253"/>
      <c r="IH940" s="253"/>
      <c r="II940" s="253"/>
      <c r="IJ940" s="253"/>
      <c r="IK940" s="253"/>
      <c r="IL940" s="253"/>
      <c r="IM940" s="253"/>
      <c r="IN940" s="253"/>
      <c r="IO940" s="253"/>
      <c r="IP940" s="253"/>
      <c r="IQ940" s="253"/>
      <c r="IR940" s="253"/>
      <c r="IS940" s="253"/>
      <c r="IT940" s="253"/>
      <c r="IU940" s="253"/>
      <c r="IV940" s="253"/>
      <c r="IW940" s="253"/>
      <c r="IX940" s="253"/>
      <c r="IY940" s="253"/>
      <c r="IZ940" s="253"/>
      <c r="JA940" s="253"/>
      <c r="JB940" s="253"/>
      <c r="JC940" s="253"/>
      <c r="JD940" s="253"/>
      <c r="JE940" s="253"/>
      <c r="JF940" s="253"/>
      <c r="JG940" s="253"/>
      <c r="JH940" s="253"/>
      <c r="JI940" s="253"/>
      <c r="JJ940" s="253"/>
      <c r="JK940" s="253"/>
      <c r="JL940" s="253"/>
      <c r="JM940" s="253"/>
      <c r="JN940" s="253"/>
      <c r="JO940" s="253"/>
      <c r="JP940" s="253"/>
      <c r="JQ940" s="253"/>
      <c r="JR940" s="253"/>
      <c r="JS940" s="253"/>
      <c r="JT940" s="253"/>
      <c r="JU940" s="253"/>
    </row>
    <row r="941" spans="1:281" s="252" customFormat="1" ht="15" customHeight="1" x14ac:dyDescent="0.25">
      <c r="A941" s="253"/>
      <c r="B941" s="253"/>
      <c r="C941" s="253"/>
      <c r="D941" s="253"/>
      <c r="E941" s="253"/>
      <c r="F941" s="253"/>
      <c r="G941" s="253"/>
      <c r="H941" s="253"/>
      <c r="I941" s="253"/>
      <c r="J941" s="253"/>
      <c r="K941" s="253"/>
      <c r="L941" s="253"/>
      <c r="M941" s="253"/>
      <c r="N941" s="253"/>
      <c r="O941" s="253"/>
      <c r="P941" s="253"/>
      <c r="Q941" s="253"/>
      <c r="R941" s="253"/>
      <c r="S941" s="253"/>
      <c r="T941" s="253"/>
      <c r="U941" s="253" t="s">
        <v>1093</v>
      </c>
      <c r="V941" s="253"/>
      <c r="W941" s="253"/>
      <c r="X941" s="253"/>
      <c r="Y941" s="253"/>
      <c r="Z941" s="253"/>
      <c r="AA941" s="253"/>
      <c r="AB941" s="253"/>
      <c r="AC941" s="253" t="s">
        <v>329</v>
      </c>
      <c r="AD941" s="253"/>
      <c r="AE941" s="253"/>
      <c r="AF941" s="253"/>
      <c r="AG941" s="253"/>
      <c r="AH941" s="253"/>
      <c r="AI941" s="253"/>
      <c r="AJ941" s="253"/>
      <c r="AK941" s="253"/>
      <c r="AL941" s="253"/>
      <c r="AM941" s="253"/>
      <c r="AN941" s="253"/>
      <c r="AO941" s="253"/>
      <c r="AP941" s="253"/>
      <c r="AQ941" s="253"/>
      <c r="AR941" s="253"/>
      <c r="AS941" s="253"/>
      <c r="AT941" s="253"/>
      <c r="AU941" s="253"/>
      <c r="AV941" s="253"/>
      <c r="AW941" s="253"/>
      <c r="AX941" s="253"/>
      <c r="AY941" s="253"/>
      <c r="AZ941" s="253"/>
      <c r="BA941" s="253"/>
      <c r="BB941" s="253"/>
      <c r="BC941" s="253"/>
      <c r="BD941" s="253"/>
      <c r="BE941" s="253"/>
      <c r="BF941" s="253"/>
      <c r="BG941" s="253"/>
      <c r="BH941" s="253"/>
      <c r="BI941" s="253"/>
      <c r="BJ941" s="253"/>
      <c r="BK941" s="253"/>
      <c r="BL941" s="253"/>
      <c r="BM941" s="253"/>
      <c r="BN941" s="253"/>
      <c r="BO941" s="253"/>
      <c r="BP941" s="253"/>
      <c r="BQ941" s="253"/>
      <c r="BR941" s="253"/>
      <c r="BS941" s="253"/>
      <c r="BT941" s="253"/>
      <c r="BU941" s="253"/>
      <c r="BV941" s="253"/>
      <c r="BW941" s="253"/>
      <c r="BX941" s="253"/>
      <c r="BY941" s="253"/>
      <c r="BZ941" s="253"/>
      <c r="CA941" s="253"/>
      <c r="CB941" s="253"/>
      <c r="CC941" s="253"/>
      <c r="CD941" s="253"/>
      <c r="CE941" s="253"/>
      <c r="CF941" s="253"/>
      <c r="CG941" s="253"/>
      <c r="CH941" s="253"/>
      <c r="CI941" s="253"/>
      <c r="CJ941" s="253"/>
      <c r="CK941" s="253"/>
      <c r="CL941" s="253"/>
      <c r="CM941" s="253"/>
      <c r="CN941" s="253"/>
      <c r="CO941" s="253"/>
      <c r="CP941" s="253"/>
      <c r="CQ941" s="253"/>
      <c r="CR941" s="253"/>
      <c r="CS941" s="253"/>
      <c r="CT941" s="253"/>
      <c r="CU941" s="253"/>
      <c r="CV941" s="253"/>
      <c r="CW941" s="253"/>
      <c r="CX941" s="253"/>
      <c r="CY941" s="253"/>
      <c r="CZ941" s="253"/>
      <c r="DA941" s="253"/>
      <c r="DB941" s="253"/>
      <c r="DC941" s="253"/>
      <c r="DD941" s="253"/>
      <c r="DE941" s="253"/>
      <c r="DF941" s="253"/>
      <c r="DG941" s="253"/>
      <c r="DH941" s="253"/>
      <c r="DI941" s="253"/>
      <c r="DJ941" s="253"/>
      <c r="DK941" s="253"/>
      <c r="DL941" s="253"/>
      <c r="DM941" s="253"/>
      <c r="DN941" s="253"/>
      <c r="DO941" s="253"/>
      <c r="DP941" s="253"/>
      <c r="DQ941" s="253"/>
      <c r="DR941" s="253"/>
      <c r="DS941" s="253"/>
      <c r="DT941" s="253"/>
      <c r="DU941" s="253"/>
      <c r="DV941" s="253"/>
      <c r="DW941" s="253"/>
      <c r="DX941" s="253"/>
      <c r="DY941" s="253"/>
      <c r="DZ941" s="253"/>
      <c r="EA941" s="253"/>
      <c r="EB941" s="253"/>
      <c r="EC941" s="253"/>
      <c r="ED941" s="253"/>
      <c r="EE941" s="253"/>
      <c r="EF941" s="253"/>
      <c r="EG941" s="253"/>
      <c r="EH941" s="253"/>
      <c r="EI941" s="253"/>
      <c r="EJ941" s="253"/>
      <c r="EK941" s="253"/>
      <c r="EL941" s="253"/>
      <c r="EM941" s="253"/>
      <c r="EN941" s="253"/>
      <c r="EO941" s="253"/>
      <c r="EP941" s="253"/>
      <c r="EQ941" s="253"/>
      <c r="ER941" s="253"/>
      <c r="ES941" s="253"/>
      <c r="ET941" s="253"/>
      <c r="EU941" s="253"/>
      <c r="EV941" s="253"/>
      <c r="EW941" s="253"/>
      <c r="EX941" s="253"/>
      <c r="EY941" s="253"/>
      <c r="EZ941" s="253"/>
      <c r="FA941" s="253"/>
      <c r="FB941" s="253"/>
      <c r="FC941" s="253"/>
      <c r="FD941" s="253"/>
      <c r="FE941" s="253"/>
      <c r="FF941" s="253"/>
      <c r="FG941" s="253"/>
      <c r="FH941" s="253"/>
      <c r="FI941" s="253"/>
      <c r="FJ941" s="253"/>
      <c r="FK941" s="253"/>
      <c r="FL941" s="253"/>
      <c r="FM941" s="253"/>
      <c r="FN941" s="253"/>
      <c r="FO941" s="253"/>
      <c r="FP941" s="253"/>
      <c r="FQ941" s="253"/>
      <c r="FR941" s="253"/>
      <c r="FS941" s="253"/>
      <c r="FT941" s="253"/>
      <c r="FU941" s="253"/>
      <c r="FV941" s="253"/>
      <c r="FW941" s="253"/>
      <c r="FX941" s="253"/>
      <c r="FY941" s="253"/>
      <c r="FZ941" s="253"/>
      <c r="GA941" s="253"/>
      <c r="GB941" s="253"/>
      <c r="GC941" s="253"/>
      <c r="GD941" s="253"/>
      <c r="GE941" s="253"/>
      <c r="GF941" s="253"/>
      <c r="GG941" s="253"/>
      <c r="GH941" s="253"/>
      <c r="GI941" s="253"/>
      <c r="GJ941" s="253"/>
      <c r="GK941" s="253"/>
      <c r="GL941" s="253"/>
      <c r="GM941" s="253"/>
      <c r="GN941" s="253"/>
      <c r="GO941" s="253"/>
      <c r="GP941" s="253"/>
      <c r="GQ941" s="253"/>
      <c r="GR941" s="253"/>
      <c r="GS941" s="253"/>
      <c r="GT941" s="253"/>
      <c r="GU941" s="253"/>
      <c r="GV941" s="253"/>
      <c r="GW941" s="253"/>
      <c r="GX941" s="253"/>
      <c r="GY941" s="253"/>
      <c r="GZ941" s="253"/>
      <c r="HA941" s="253"/>
      <c r="HB941" s="253"/>
      <c r="HC941" s="253"/>
      <c r="HD941" s="253"/>
      <c r="HE941" s="253"/>
      <c r="HF941" s="253"/>
      <c r="HG941" s="253"/>
      <c r="HH941" s="253"/>
      <c r="HI941" s="253"/>
      <c r="HJ941" s="253"/>
      <c r="HK941" s="253"/>
      <c r="HL941" s="253"/>
      <c r="HM941" s="253"/>
      <c r="HN941" s="253"/>
      <c r="HO941" s="253"/>
      <c r="HP941" s="253"/>
      <c r="HQ941" s="253"/>
      <c r="HR941" s="253"/>
      <c r="HS941" s="253"/>
      <c r="HT941" s="253"/>
      <c r="HU941" s="253"/>
      <c r="HV941" s="253"/>
      <c r="HW941" s="253"/>
      <c r="HX941" s="253"/>
      <c r="HY941" s="253"/>
      <c r="HZ941" s="253"/>
      <c r="IA941" s="253"/>
      <c r="IB941" s="253"/>
      <c r="IC941" s="253"/>
      <c r="ID941" s="253"/>
      <c r="IE941" s="253"/>
      <c r="IF941" s="253"/>
      <c r="IG941" s="253"/>
      <c r="IH941" s="253"/>
      <c r="II941" s="253"/>
      <c r="IJ941" s="253"/>
      <c r="IK941" s="253"/>
      <c r="IL941" s="253"/>
      <c r="IM941" s="253"/>
      <c r="IN941" s="253"/>
      <c r="IO941" s="253"/>
      <c r="IP941" s="253"/>
      <c r="IQ941" s="253"/>
      <c r="IR941" s="253"/>
      <c r="IS941" s="253"/>
      <c r="IT941" s="253"/>
      <c r="IU941" s="253"/>
      <c r="IV941" s="253"/>
      <c r="IW941" s="253"/>
      <c r="IX941" s="253"/>
      <c r="IY941" s="253"/>
      <c r="IZ941" s="253"/>
      <c r="JA941" s="253"/>
      <c r="JB941" s="253"/>
      <c r="JC941" s="253"/>
      <c r="JD941" s="253"/>
      <c r="JE941" s="253"/>
      <c r="JF941" s="253"/>
      <c r="JG941" s="253"/>
      <c r="JH941" s="253"/>
      <c r="JI941" s="253"/>
      <c r="JJ941" s="253"/>
      <c r="JK941" s="253"/>
      <c r="JL941" s="253"/>
      <c r="JM941" s="253"/>
      <c r="JN941" s="253"/>
      <c r="JO941" s="253"/>
      <c r="JP941" s="253"/>
      <c r="JQ941" s="253"/>
      <c r="JR941" s="253"/>
      <c r="JS941" s="253"/>
      <c r="JT941" s="253"/>
      <c r="JU941" s="253"/>
    </row>
    <row r="942" spans="1:281" s="252" customFormat="1" ht="15" customHeight="1" x14ac:dyDescent="0.25">
      <c r="A942" s="253"/>
      <c r="B942" s="253"/>
      <c r="C942" s="253"/>
      <c r="D942" s="253"/>
      <c r="E942" s="253"/>
      <c r="F942" s="253"/>
      <c r="G942" s="253"/>
      <c r="H942" s="253"/>
      <c r="I942" s="253"/>
      <c r="J942" s="253"/>
      <c r="K942" s="253"/>
      <c r="L942" s="253"/>
      <c r="M942" s="253"/>
      <c r="N942" s="253"/>
      <c r="O942" s="253"/>
      <c r="P942" s="253"/>
      <c r="Q942" s="253"/>
      <c r="R942" s="253"/>
      <c r="S942" s="253"/>
      <c r="T942" s="253"/>
      <c r="U942" s="253" t="s">
        <v>1094</v>
      </c>
      <c r="V942" s="253"/>
      <c r="W942" s="253"/>
      <c r="X942" s="253"/>
      <c r="Y942" s="253"/>
      <c r="Z942" s="253"/>
      <c r="AA942" s="253"/>
      <c r="AB942" s="253"/>
      <c r="AC942" s="253" t="s">
        <v>357</v>
      </c>
      <c r="AD942" s="253"/>
      <c r="AE942" s="253"/>
      <c r="AF942" s="253"/>
      <c r="AG942" s="253"/>
      <c r="AH942" s="253"/>
      <c r="AI942" s="253"/>
      <c r="AJ942" s="253"/>
      <c r="AK942" s="253"/>
      <c r="AL942" s="253"/>
      <c r="AM942" s="253"/>
      <c r="AN942" s="253"/>
      <c r="AO942" s="253"/>
      <c r="AP942" s="253"/>
      <c r="AQ942" s="253"/>
      <c r="AR942" s="253"/>
      <c r="AS942" s="253"/>
      <c r="AT942" s="253"/>
      <c r="AU942" s="253"/>
      <c r="AV942" s="253"/>
      <c r="AW942" s="253"/>
      <c r="AX942" s="253"/>
      <c r="AY942" s="253"/>
      <c r="AZ942" s="253"/>
      <c r="BA942" s="253"/>
      <c r="BB942" s="253"/>
      <c r="BC942" s="253"/>
      <c r="BD942" s="253"/>
      <c r="BE942" s="253"/>
      <c r="BF942" s="253"/>
      <c r="BG942" s="253"/>
      <c r="BH942" s="253"/>
      <c r="BI942" s="253"/>
      <c r="BJ942" s="253"/>
      <c r="BK942" s="253"/>
      <c r="BL942" s="253"/>
      <c r="BM942" s="253"/>
      <c r="BN942" s="253"/>
      <c r="BO942" s="253"/>
      <c r="BP942" s="253"/>
      <c r="BQ942" s="253"/>
      <c r="BR942" s="253"/>
      <c r="BS942" s="253"/>
      <c r="BT942" s="253"/>
      <c r="BU942" s="253"/>
      <c r="BV942" s="253"/>
      <c r="BW942" s="253"/>
      <c r="BX942" s="253"/>
      <c r="BY942" s="253"/>
      <c r="BZ942" s="253"/>
      <c r="CA942" s="253"/>
      <c r="CB942" s="253"/>
      <c r="CC942" s="253"/>
      <c r="CD942" s="253"/>
      <c r="CE942" s="253"/>
      <c r="CF942" s="253"/>
      <c r="CG942" s="253"/>
      <c r="CH942" s="253"/>
      <c r="CI942" s="253"/>
      <c r="CJ942" s="253"/>
      <c r="CK942" s="253"/>
      <c r="CL942" s="253"/>
      <c r="CM942" s="253"/>
      <c r="CN942" s="253"/>
      <c r="CO942" s="253"/>
      <c r="CP942" s="253"/>
      <c r="CQ942" s="253"/>
      <c r="CR942" s="253"/>
      <c r="CS942" s="253"/>
      <c r="CT942" s="253"/>
      <c r="CU942" s="253"/>
      <c r="CV942" s="253"/>
      <c r="CW942" s="253"/>
      <c r="CX942" s="253"/>
      <c r="CY942" s="253"/>
      <c r="CZ942" s="253"/>
      <c r="DA942" s="253"/>
      <c r="DB942" s="253"/>
      <c r="DC942" s="253"/>
      <c r="DD942" s="253"/>
      <c r="DE942" s="253"/>
      <c r="DF942" s="253"/>
      <c r="DG942" s="253"/>
      <c r="DH942" s="253"/>
      <c r="DI942" s="253"/>
      <c r="DJ942" s="253"/>
      <c r="DK942" s="253"/>
      <c r="DL942" s="253"/>
      <c r="DM942" s="253"/>
      <c r="DN942" s="253"/>
      <c r="DO942" s="253"/>
      <c r="DP942" s="253"/>
      <c r="DQ942" s="253"/>
      <c r="DR942" s="253"/>
      <c r="DS942" s="253"/>
      <c r="DT942" s="253"/>
      <c r="DU942" s="253"/>
      <c r="DV942" s="253"/>
      <c r="DW942" s="253"/>
      <c r="DX942" s="253"/>
      <c r="DY942" s="253"/>
      <c r="DZ942" s="253"/>
      <c r="EA942" s="253"/>
      <c r="EB942" s="253"/>
      <c r="EC942" s="253"/>
      <c r="ED942" s="253"/>
      <c r="EE942" s="253"/>
      <c r="EF942" s="253"/>
      <c r="EG942" s="253"/>
      <c r="EH942" s="253"/>
      <c r="EI942" s="253"/>
      <c r="EJ942" s="253"/>
      <c r="EK942" s="253"/>
      <c r="EL942" s="253"/>
      <c r="EM942" s="253"/>
      <c r="EN942" s="253"/>
      <c r="EO942" s="253"/>
      <c r="EP942" s="253"/>
      <c r="EQ942" s="253"/>
      <c r="ER942" s="253"/>
      <c r="ES942" s="253"/>
      <c r="ET942" s="253"/>
      <c r="EU942" s="253"/>
      <c r="EV942" s="253"/>
      <c r="EW942" s="253"/>
      <c r="EX942" s="253"/>
      <c r="EY942" s="253"/>
      <c r="EZ942" s="253"/>
      <c r="FA942" s="253"/>
      <c r="FB942" s="253"/>
      <c r="FC942" s="253"/>
      <c r="FD942" s="253"/>
      <c r="FE942" s="253"/>
      <c r="FF942" s="253"/>
      <c r="FG942" s="253"/>
      <c r="FH942" s="253"/>
      <c r="FI942" s="253"/>
      <c r="FJ942" s="253"/>
      <c r="FK942" s="253"/>
      <c r="FL942" s="253"/>
      <c r="FM942" s="253"/>
      <c r="FN942" s="253"/>
      <c r="FO942" s="253"/>
      <c r="FP942" s="253"/>
      <c r="FQ942" s="253"/>
      <c r="FR942" s="253"/>
      <c r="FS942" s="253"/>
      <c r="FT942" s="253"/>
      <c r="FU942" s="253"/>
      <c r="FV942" s="253"/>
      <c r="FW942" s="253"/>
      <c r="FX942" s="253"/>
      <c r="FY942" s="253"/>
      <c r="FZ942" s="253"/>
      <c r="GA942" s="253"/>
      <c r="GB942" s="253"/>
      <c r="GC942" s="253"/>
      <c r="GD942" s="253"/>
      <c r="GE942" s="253"/>
      <c r="GF942" s="253"/>
      <c r="GG942" s="253"/>
      <c r="GH942" s="253"/>
      <c r="GI942" s="253"/>
      <c r="GJ942" s="253"/>
      <c r="GK942" s="253"/>
      <c r="GL942" s="253"/>
      <c r="GM942" s="253"/>
      <c r="GN942" s="253"/>
      <c r="GO942" s="253"/>
      <c r="GP942" s="253"/>
      <c r="GQ942" s="253"/>
      <c r="GR942" s="253"/>
      <c r="GS942" s="253"/>
      <c r="GT942" s="253"/>
      <c r="GU942" s="253"/>
      <c r="GV942" s="253"/>
      <c r="GW942" s="253"/>
      <c r="GX942" s="253"/>
      <c r="GY942" s="253"/>
      <c r="GZ942" s="253"/>
      <c r="HA942" s="253"/>
      <c r="HB942" s="253"/>
      <c r="HC942" s="253"/>
      <c r="HD942" s="253"/>
      <c r="HE942" s="253"/>
      <c r="HF942" s="253"/>
      <c r="HG942" s="253"/>
      <c r="HH942" s="253"/>
      <c r="HI942" s="253"/>
      <c r="HJ942" s="253"/>
      <c r="HK942" s="253"/>
      <c r="HL942" s="253"/>
      <c r="HM942" s="253"/>
      <c r="HN942" s="253"/>
      <c r="HO942" s="253"/>
      <c r="HP942" s="253"/>
      <c r="HQ942" s="253"/>
      <c r="HR942" s="253"/>
      <c r="HS942" s="253"/>
      <c r="HT942" s="253"/>
      <c r="HU942" s="253"/>
      <c r="HV942" s="253"/>
      <c r="HW942" s="253"/>
      <c r="HX942" s="253"/>
      <c r="HY942" s="253"/>
      <c r="HZ942" s="253"/>
      <c r="IA942" s="253"/>
      <c r="IB942" s="253"/>
      <c r="IC942" s="253"/>
      <c r="ID942" s="253"/>
      <c r="IE942" s="253"/>
      <c r="IF942" s="253"/>
      <c r="IG942" s="253"/>
      <c r="IH942" s="253"/>
      <c r="II942" s="253"/>
      <c r="IJ942" s="253"/>
      <c r="IK942" s="253"/>
      <c r="IL942" s="253"/>
      <c r="IM942" s="253"/>
      <c r="IN942" s="253"/>
      <c r="IO942" s="253"/>
      <c r="IP942" s="253"/>
      <c r="IQ942" s="253"/>
      <c r="IR942" s="253"/>
      <c r="IS942" s="253"/>
      <c r="IT942" s="253"/>
      <c r="IU942" s="253"/>
      <c r="IV942" s="253"/>
      <c r="IW942" s="253"/>
      <c r="IX942" s="253"/>
      <c r="IY942" s="253"/>
      <c r="IZ942" s="253"/>
      <c r="JA942" s="253"/>
      <c r="JB942" s="253"/>
      <c r="JC942" s="253"/>
      <c r="JD942" s="253"/>
      <c r="JE942" s="253"/>
      <c r="JF942" s="253"/>
      <c r="JG942" s="253"/>
      <c r="JH942" s="253"/>
      <c r="JI942" s="253"/>
      <c r="JJ942" s="253"/>
      <c r="JK942" s="253"/>
      <c r="JL942" s="253"/>
      <c r="JM942" s="253"/>
      <c r="JN942" s="253"/>
      <c r="JO942" s="253"/>
      <c r="JP942" s="253"/>
      <c r="JQ942" s="253"/>
      <c r="JR942" s="253"/>
      <c r="JS942" s="253"/>
      <c r="JT942" s="253"/>
      <c r="JU942" s="253"/>
    </row>
    <row r="943" spans="1:281" s="252" customFormat="1" ht="15" customHeight="1" x14ac:dyDescent="0.25">
      <c r="A943" s="253"/>
      <c r="B943" s="253"/>
      <c r="C943" s="253"/>
      <c r="D943" s="253"/>
      <c r="E943" s="253"/>
      <c r="F943" s="253"/>
      <c r="G943" s="253"/>
      <c r="H943" s="253"/>
      <c r="I943" s="253"/>
      <c r="J943" s="253"/>
      <c r="K943" s="253"/>
      <c r="L943" s="253"/>
      <c r="M943" s="253"/>
      <c r="N943" s="253"/>
      <c r="O943" s="253"/>
      <c r="P943" s="253"/>
      <c r="Q943" s="253"/>
      <c r="R943" s="253"/>
      <c r="S943" s="253"/>
      <c r="T943" s="253"/>
      <c r="U943" s="253" t="s">
        <v>1095</v>
      </c>
      <c r="V943" s="253"/>
      <c r="W943" s="253"/>
      <c r="X943" s="253"/>
      <c r="Y943" s="253"/>
      <c r="Z943" s="253"/>
      <c r="AA943" s="253"/>
      <c r="AB943" s="253"/>
      <c r="AC943" s="253" t="s">
        <v>329</v>
      </c>
      <c r="AD943" s="253"/>
      <c r="AE943" s="253"/>
      <c r="AF943" s="253"/>
      <c r="AG943" s="253"/>
      <c r="AH943" s="253"/>
      <c r="AI943" s="253"/>
      <c r="AJ943" s="253"/>
      <c r="AK943" s="253"/>
      <c r="AL943" s="253"/>
      <c r="AM943" s="253"/>
      <c r="AN943" s="253"/>
      <c r="AO943" s="253"/>
      <c r="AP943" s="253"/>
      <c r="AQ943" s="253"/>
      <c r="AR943" s="253"/>
      <c r="AS943" s="253"/>
      <c r="AT943" s="253"/>
      <c r="AU943" s="253"/>
      <c r="AV943" s="253"/>
      <c r="AW943" s="253"/>
      <c r="AX943" s="253"/>
      <c r="AY943" s="253"/>
      <c r="AZ943" s="253"/>
      <c r="BA943" s="253"/>
      <c r="BB943" s="253"/>
      <c r="BC943" s="253"/>
      <c r="BD943" s="253"/>
      <c r="BE943" s="253"/>
      <c r="BF943" s="253"/>
      <c r="BG943" s="253"/>
      <c r="BH943" s="253"/>
      <c r="BI943" s="253"/>
      <c r="BJ943" s="253"/>
      <c r="BK943" s="253"/>
      <c r="BL943" s="253"/>
      <c r="BM943" s="253"/>
      <c r="BN943" s="253"/>
      <c r="BO943" s="253"/>
      <c r="BP943" s="253"/>
      <c r="BQ943" s="253"/>
      <c r="BR943" s="253"/>
      <c r="BS943" s="253"/>
      <c r="BT943" s="253"/>
      <c r="BU943" s="253"/>
      <c r="BV943" s="253"/>
      <c r="BW943" s="253"/>
      <c r="BX943" s="253"/>
      <c r="BY943" s="253"/>
      <c r="BZ943" s="253"/>
      <c r="CA943" s="253"/>
      <c r="CB943" s="253"/>
      <c r="CC943" s="253"/>
      <c r="CD943" s="253"/>
      <c r="CE943" s="253"/>
      <c r="CF943" s="253"/>
      <c r="CG943" s="253"/>
      <c r="CH943" s="253"/>
      <c r="CI943" s="253"/>
      <c r="CJ943" s="253"/>
      <c r="CK943" s="253"/>
      <c r="CL943" s="253"/>
      <c r="CM943" s="253"/>
      <c r="CN943" s="253"/>
      <c r="CO943" s="253"/>
      <c r="CP943" s="253"/>
      <c r="CQ943" s="253"/>
      <c r="CR943" s="253"/>
      <c r="CS943" s="253"/>
      <c r="CT943" s="253"/>
      <c r="CU943" s="253"/>
      <c r="CV943" s="253"/>
      <c r="CW943" s="253"/>
      <c r="CX943" s="253"/>
      <c r="CY943" s="253"/>
      <c r="CZ943" s="253"/>
      <c r="DA943" s="253"/>
      <c r="DB943" s="253"/>
      <c r="DC943" s="253"/>
      <c r="DD943" s="253"/>
      <c r="DE943" s="253"/>
      <c r="DF943" s="253"/>
      <c r="DG943" s="253"/>
      <c r="DH943" s="253"/>
      <c r="DI943" s="253"/>
      <c r="DJ943" s="253"/>
      <c r="DK943" s="253"/>
      <c r="DL943" s="253"/>
      <c r="DM943" s="253"/>
      <c r="DN943" s="253"/>
      <c r="DO943" s="253"/>
      <c r="DP943" s="253"/>
      <c r="DQ943" s="253"/>
      <c r="DR943" s="253"/>
      <c r="DS943" s="253"/>
      <c r="DT943" s="253"/>
      <c r="DU943" s="253"/>
      <c r="DV943" s="253"/>
      <c r="DW943" s="253"/>
      <c r="DX943" s="253"/>
      <c r="DY943" s="253"/>
      <c r="DZ943" s="253"/>
      <c r="EA943" s="253"/>
      <c r="EB943" s="253"/>
      <c r="EC943" s="253"/>
      <c r="ED943" s="253"/>
      <c r="EE943" s="253"/>
      <c r="EF943" s="253"/>
      <c r="EG943" s="253"/>
      <c r="EH943" s="253"/>
      <c r="EI943" s="253"/>
      <c r="EJ943" s="253"/>
      <c r="EK943" s="253"/>
      <c r="EL943" s="253"/>
      <c r="EM943" s="253"/>
      <c r="EN943" s="253"/>
      <c r="EO943" s="253"/>
      <c r="EP943" s="253"/>
      <c r="EQ943" s="253"/>
      <c r="ER943" s="253"/>
      <c r="ES943" s="253"/>
      <c r="ET943" s="253"/>
      <c r="EU943" s="253"/>
      <c r="EV943" s="253"/>
      <c r="EW943" s="253"/>
      <c r="EX943" s="253"/>
      <c r="EY943" s="253"/>
      <c r="EZ943" s="253"/>
      <c r="FA943" s="253"/>
      <c r="FB943" s="253"/>
      <c r="FC943" s="253"/>
      <c r="FD943" s="253"/>
      <c r="FE943" s="253"/>
      <c r="FF943" s="253"/>
      <c r="FG943" s="253"/>
      <c r="FH943" s="253"/>
      <c r="FI943" s="253"/>
      <c r="FJ943" s="253"/>
      <c r="FK943" s="253"/>
      <c r="FL943" s="253"/>
      <c r="FM943" s="253"/>
      <c r="FN943" s="253"/>
      <c r="FO943" s="253"/>
      <c r="FP943" s="253"/>
      <c r="FQ943" s="253"/>
      <c r="FR943" s="253"/>
      <c r="FS943" s="253"/>
      <c r="FT943" s="253"/>
      <c r="FU943" s="253"/>
      <c r="FV943" s="253"/>
      <c r="FW943" s="253"/>
      <c r="FX943" s="253"/>
      <c r="FY943" s="253"/>
      <c r="FZ943" s="253"/>
      <c r="GA943" s="253"/>
      <c r="GB943" s="253"/>
      <c r="GC943" s="253"/>
      <c r="GD943" s="253"/>
      <c r="GE943" s="253"/>
      <c r="GF943" s="253"/>
      <c r="GG943" s="253"/>
      <c r="GH943" s="253"/>
      <c r="GI943" s="253"/>
      <c r="GJ943" s="253"/>
      <c r="GK943" s="253"/>
      <c r="GL943" s="253"/>
      <c r="GM943" s="253"/>
      <c r="GN943" s="253"/>
      <c r="GO943" s="253"/>
      <c r="GP943" s="253"/>
      <c r="GQ943" s="253"/>
      <c r="GR943" s="253"/>
      <c r="GS943" s="253"/>
      <c r="GT943" s="253"/>
      <c r="GU943" s="253"/>
      <c r="GV943" s="253"/>
      <c r="GW943" s="253"/>
      <c r="GX943" s="253"/>
      <c r="GY943" s="253"/>
      <c r="GZ943" s="253"/>
      <c r="HA943" s="253"/>
      <c r="HB943" s="253"/>
      <c r="HC943" s="253"/>
      <c r="HD943" s="253"/>
      <c r="HE943" s="253"/>
      <c r="HF943" s="253"/>
      <c r="HG943" s="253"/>
      <c r="HH943" s="253"/>
      <c r="HI943" s="253"/>
      <c r="HJ943" s="253"/>
      <c r="HK943" s="253"/>
      <c r="HL943" s="253"/>
      <c r="HM943" s="253"/>
      <c r="HN943" s="253"/>
      <c r="HO943" s="253"/>
      <c r="HP943" s="253"/>
      <c r="HQ943" s="253"/>
      <c r="HR943" s="253"/>
      <c r="HS943" s="253"/>
      <c r="HT943" s="253"/>
      <c r="HU943" s="253"/>
      <c r="HV943" s="253"/>
      <c r="HW943" s="253"/>
      <c r="HX943" s="253"/>
      <c r="HY943" s="253"/>
      <c r="HZ943" s="253"/>
      <c r="IA943" s="253"/>
      <c r="IB943" s="253"/>
      <c r="IC943" s="253"/>
      <c r="ID943" s="253"/>
      <c r="IE943" s="253"/>
      <c r="IF943" s="253"/>
      <c r="IG943" s="253"/>
      <c r="IH943" s="253"/>
      <c r="II943" s="253"/>
      <c r="IJ943" s="253"/>
      <c r="IK943" s="253"/>
      <c r="IL943" s="253"/>
      <c r="IM943" s="253"/>
      <c r="IN943" s="253"/>
      <c r="IO943" s="253"/>
      <c r="IP943" s="253"/>
      <c r="IQ943" s="253"/>
      <c r="IR943" s="253"/>
      <c r="IS943" s="253"/>
      <c r="IT943" s="253"/>
      <c r="IU943" s="253"/>
      <c r="IV943" s="253"/>
      <c r="IW943" s="253"/>
      <c r="IX943" s="253"/>
      <c r="IY943" s="253"/>
      <c r="IZ943" s="253"/>
      <c r="JA943" s="253"/>
      <c r="JB943" s="253"/>
      <c r="JC943" s="253"/>
      <c r="JD943" s="253"/>
      <c r="JE943" s="253"/>
      <c r="JF943" s="253"/>
      <c r="JG943" s="253"/>
      <c r="JH943" s="253"/>
      <c r="JI943" s="253"/>
      <c r="JJ943" s="253"/>
      <c r="JK943" s="253"/>
      <c r="JL943" s="253"/>
      <c r="JM943" s="253"/>
      <c r="JN943" s="253"/>
      <c r="JO943" s="253"/>
      <c r="JP943" s="253"/>
      <c r="JQ943" s="253"/>
      <c r="JR943" s="253"/>
      <c r="JS943" s="253"/>
      <c r="JT943" s="253"/>
      <c r="JU943" s="253"/>
    </row>
    <row r="944" spans="1:281" s="252" customFormat="1" ht="15" customHeight="1" x14ac:dyDescent="0.25">
      <c r="A944" s="253"/>
      <c r="B944" s="253"/>
      <c r="C944" s="253"/>
      <c r="D944" s="253"/>
      <c r="E944" s="253"/>
      <c r="F944" s="253"/>
      <c r="G944" s="253"/>
      <c r="H944" s="253"/>
      <c r="I944" s="253"/>
      <c r="J944" s="253"/>
      <c r="K944" s="253"/>
      <c r="L944" s="253"/>
      <c r="M944" s="253"/>
      <c r="N944" s="253"/>
      <c r="O944" s="253"/>
      <c r="P944" s="253"/>
      <c r="Q944" s="253"/>
      <c r="R944" s="253"/>
      <c r="S944" s="253"/>
      <c r="T944" s="253"/>
      <c r="U944" s="253" t="s">
        <v>1096</v>
      </c>
      <c r="V944" s="253"/>
      <c r="W944" s="253"/>
      <c r="X944" s="253"/>
      <c r="Y944" s="253"/>
      <c r="Z944" s="253"/>
      <c r="AA944" s="253"/>
      <c r="AB944" s="253"/>
      <c r="AC944" s="253" t="s">
        <v>320</v>
      </c>
      <c r="AD944" s="253"/>
      <c r="AE944" s="253"/>
      <c r="AF944" s="253"/>
      <c r="AG944" s="253"/>
      <c r="AH944" s="253"/>
      <c r="AI944" s="253"/>
      <c r="AJ944" s="253"/>
      <c r="AK944" s="253"/>
      <c r="AL944" s="253"/>
      <c r="AM944" s="253"/>
      <c r="AN944" s="253"/>
      <c r="AO944" s="253"/>
      <c r="AP944" s="253"/>
      <c r="AQ944" s="253"/>
      <c r="AR944" s="253"/>
      <c r="AS944" s="253"/>
      <c r="AT944" s="253"/>
      <c r="AU944" s="253"/>
      <c r="AV944" s="253"/>
      <c r="AW944" s="253"/>
      <c r="AX944" s="253"/>
      <c r="AY944" s="253"/>
      <c r="AZ944" s="253"/>
      <c r="BA944" s="253"/>
      <c r="BB944" s="253"/>
      <c r="BC944" s="253"/>
      <c r="BD944" s="253"/>
      <c r="BE944" s="253"/>
      <c r="BF944" s="253"/>
      <c r="BG944" s="253"/>
      <c r="BH944" s="253"/>
      <c r="BI944" s="253"/>
      <c r="BJ944" s="253"/>
      <c r="BK944" s="253"/>
      <c r="BL944" s="253"/>
      <c r="BM944" s="253"/>
      <c r="BN944" s="253"/>
      <c r="BO944" s="253"/>
      <c r="BP944" s="253"/>
      <c r="BQ944" s="253"/>
      <c r="BR944" s="253"/>
      <c r="BS944" s="253"/>
      <c r="BT944" s="253"/>
      <c r="BU944" s="253"/>
      <c r="BV944" s="253"/>
      <c r="BW944" s="253"/>
      <c r="BX944" s="253"/>
      <c r="BY944" s="253"/>
      <c r="BZ944" s="253"/>
      <c r="CA944" s="253"/>
      <c r="CB944" s="253"/>
      <c r="CC944" s="253"/>
      <c r="CD944" s="253"/>
      <c r="CE944" s="253"/>
      <c r="CF944" s="253"/>
      <c r="CG944" s="253"/>
      <c r="CH944" s="253"/>
      <c r="CI944" s="253"/>
      <c r="CJ944" s="253"/>
      <c r="CK944" s="253"/>
      <c r="CL944" s="253"/>
      <c r="CM944" s="253"/>
      <c r="CN944" s="253"/>
      <c r="CO944" s="253"/>
      <c r="CP944" s="253"/>
      <c r="CQ944" s="253"/>
      <c r="CR944" s="253"/>
      <c r="CS944" s="253"/>
      <c r="CT944" s="253"/>
      <c r="CU944" s="253"/>
      <c r="CV944" s="253"/>
      <c r="CW944" s="253"/>
      <c r="CX944" s="253"/>
      <c r="CY944" s="253"/>
      <c r="CZ944" s="253"/>
      <c r="DA944" s="253"/>
      <c r="DB944" s="253"/>
      <c r="DC944" s="253"/>
      <c r="DD944" s="253"/>
      <c r="DE944" s="253"/>
      <c r="DF944" s="253"/>
      <c r="DG944" s="253"/>
      <c r="DH944" s="253"/>
      <c r="DI944" s="253"/>
      <c r="DJ944" s="253"/>
      <c r="DK944" s="253"/>
      <c r="DL944" s="253"/>
      <c r="DM944" s="253"/>
      <c r="DN944" s="253"/>
      <c r="DO944" s="253"/>
      <c r="DP944" s="253"/>
      <c r="DQ944" s="253"/>
      <c r="DR944" s="253"/>
      <c r="DS944" s="253"/>
      <c r="DT944" s="253"/>
      <c r="DU944" s="253"/>
      <c r="DV944" s="253"/>
      <c r="DW944" s="253"/>
      <c r="DX944" s="253"/>
      <c r="DY944" s="253"/>
      <c r="DZ944" s="253"/>
      <c r="EA944" s="253"/>
      <c r="EB944" s="253"/>
      <c r="EC944" s="253"/>
      <c r="ED944" s="253"/>
      <c r="EE944" s="253"/>
      <c r="EF944" s="253"/>
      <c r="EG944" s="253"/>
      <c r="EH944" s="253"/>
      <c r="EI944" s="253"/>
      <c r="EJ944" s="253"/>
      <c r="EK944" s="253"/>
      <c r="EL944" s="253"/>
      <c r="EM944" s="253"/>
      <c r="EN944" s="253"/>
      <c r="EO944" s="253"/>
      <c r="EP944" s="253"/>
      <c r="EQ944" s="253"/>
      <c r="ER944" s="253"/>
      <c r="ES944" s="253"/>
      <c r="ET944" s="253"/>
      <c r="EU944" s="253"/>
      <c r="EV944" s="253"/>
      <c r="EW944" s="253"/>
      <c r="EX944" s="253"/>
      <c r="EY944" s="253"/>
      <c r="EZ944" s="253"/>
      <c r="FA944" s="253"/>
      <c r="FB944" s="253"/>
      <c r="FC944" s="253"/>
      <c r="FD944" s="253"/>
      <c r="FE944" s="253"/>
      <c r="FF944" s="253"/>
      <c r="FG944" s="253"/>
      <c r="FH944" s="253"/>
      <c r="FI944" s="253"/>
      <c r="FJ944" s="253"/>
      <c r="FK944" s="253"/>
      <c r="FL944" s="253"/>
      <c r="FM944" s="253"/>
      <c r="FN944" s="253"/>
      <c r="FO944" s="253"/>
      <c r="FP944" s="253"/>
      <c r="FQ944" s="253"/>
      <c r="FR944" s="253"/>
      <c r="FS944" s="253"/>
      <c r="FT944" s="253"/>
      <c r="FU944" s="253"/>
      <c r="FV944" s="253"/>
      <c r="FW944" s="253"/>
      <c r="FX944" s="253"/>
      <c r="FY944" s="253"/>
      <c r="FZ944" s="253"/>
      <c r="GA944" s="253"/>
      <c r="GB944" s="253"/>
      <c r="GC944" s="253"/>
      <c r="GD944" s="253"/>
      <c r="GE944" s="253"/>
      <c r="GF944" s="253"/>
      <c r="GG944" s="253"/>
      <c r="GH944" s="253"/>
      <c r="GI944" s="253"/>
      <c r="GJ944" s="253"/>
      <c r="GK944" s="253"/>
      <c r="GL944" s="253"/>
      <c r="GM944" s="253"/>
      <c r="GN944" s="253"/>
      <c r="GO944" s="253"/>
      <c r="GP944" s="253"/>
      <c r="GQ944" s="253"/>
      <c r="GR944" s="253"/>
      <c r="GS944" s="253"/>
      <c r="GT944" s="253"/>
      <c r="GU944" s="253"/>
      <c r="GV944" s="253"/>
      <c r="GW944" s="253"/>
      <c r="GX944" s="253"/>
      <c r="GY944" s="253"/>
      <c r="GZ944" s="253"/>
      <c r="HA944" s="253"/>
      <c r="HB944" s="253"/>
      <c r="HC944" s="253"/>
      <c r="HD944" s="253"/>
      <c r="HE944" s="253"/>
      <c r="HF944" s="253"/>
      <c r="HG944" s="253"/>
      <c r="HH944" s="253"/>
      <c r="HI944" s="253"/>
      <c r="HJ944" s="253"/>
      <c r="HK944" s="253"/>
      <c r="HL944" s="253"/>
      <c r="HM944" s="253"/>
      <c r="HN944" s="253"/>
      <c r="HO944" s="253"/>
      <c r="HP944" s="253"/>
      <c r="HQ944" s="253"/>
      <c r="HR944" s="253"/>
      <c r="HS944" s="253"/>
      <c r="HT944" s="253"/>
      <c r="HU944" s="253"/>
      <c r="HV944" s="253"/>
      <c r="HW944" s="253"/>
      <c r="HX944" s="253"/>
      <c r="HY944" s="253"/>
      <c r="HZ944" s="253"/>
      <c r="IA944" s="253"/>
      <c r="IB944" s="253"/>
      <c r="IC944" s="253"/>
      <c r="ID944" s="253"/>
      <c r="IE944" s="253"/>
      <c r="IF944" s="253"/>
      <c r="IG944" s="253"/>
      <c r="IH944" s="253"/>
      <c r="II944" s="253"/>
      <c r="IJ944" s="253"/>
      <c r="IK944" s="253"/>
      <c r="IL944" s="253"/>
      <c r="IM944" s="253"/>
      <c r="IN944" s="253"/>
      <c r="IO944" s="253"/>
      <c r="IP944" s="253"/>
      <c r="IQ944" s="253"/>
      <c r="IR944" s="253"/>
      <c r="IS944" s="253"/>
      <c r="IT944" s="253"/>
      <c r="IU944" s="253"/>
      <c r="IV944" s="253"/>
      <c r="IW944" s="253"/>
      <c r="IX944" s="253"/>
      <c r="IY944" s="253"/>
      <c r="IZ944" s="253"/>
      <c r="JA944" s="253"/>
      <c r="JB944" s="253"/>
      <c r="JC944" s="253"/>
      <c r="JD944" s="253"/>
      <c r="JE944" s="253"/>
      <c r="JF944" s="253"/>
      <c r="JG944" s="253"/>
      <c r="JH944" s="253"/>
      <c r="JI944" s="253"/>
      <c r="JJ944" s="253"/>
      <c r="JK944" s="253"/>
      <c r="JL944" s="253"/>
      <c r="JM944" s="253"/>
      <c r="JN944" s="253"/>
      <c r="JO944" s="253"/>
      <c r="JP944" s="253"/>
      <c r="JQ944" s="253"/>
      <c r="JR944" s="253"/>
      <c r="JS944" s="253"/>
      <c r="JT944" s="253"/>
      <c r="JU944" s="253"/>
    </row>
    <row r="945" spans="1:281" s="252" customFormat="1" ht="15" customHeight="1" x14ac:dyDescent="0.25">
      <c r="A945" s="253"/>
      <c r="B945" s="253"/>
      <c r="C945" s="253"/>
      <c r="D945" s="253"/>
      <c r="E945" s="253"/>
      <c r="F945" s="253"/>
      <c r="G945" s="253"/>
      <c r="H945" s="253"/>
      <c r="I945" s="253"/>
      <c r="J945" s="253"/>
      <c r="K945" s="253"/>
      <c r="L945" s="253"/>
      <c r="M945" s="253"/>
      <c r="N945" s="253"/>
      <c r="O945" s="253"/>
      <c r="P945" s="253"/>
      <c r="Q945" s="253"/>
      <c r="R945" s="253"/>
      <c r="S945" s="253"/>
      <c r="T945" s="253"/>
      <c r="U945" s="253" t="s">
        <v>1097</v>
      </c>
      <c r="V945" s="253"/>
      <c r="W945" s="253"/>
      <c r="X945" s="253"/>
      <c r="Y945" s="253"/>
      <c r="Z945" s="253"/>
      <c r="AA945" s="253"/>
      <c r="AB945" s="253"/>
      <c r="AC945" s="253" t="s">
        <v>332</v>
      </c>
      <c r="AD945" s="253"/>
      <c r="AE945" s="253"/>
      <c r="AF945" s="253"/>
      <c r="AG945" s="253"/>
      <c r="AH945" s="253"/>
      <c r="AI945" s="253"/>
      <c r="AJ945" s="253"/>
      <c r="AK945" s="253"/>
      <c r="AL945" s="253"/>
      <c r="AM945" s="253"/>
      <c r="AN945" s="253"/>
      <c r="AO945" s="253"/>
      <c r="AP945" s="253"/>
      <c r="AQ945" s="253"/>
      <c r="AR945" s="253"/>
      <c r="AS945" s="253"/>
      <c r="AT945" s="253"/>
      <c r="AU945" s="253"/>
      <c r="AV945" s="253"/>
      <c r="AW945" s="253"/>
      <c r="AX945" s="253"/>
      <c r="AY945" s="253"/>
      <c r="AZ945" s="253"/>
      <c r="BA945" s="253"/>
      <c r="BB945" s="253"/>
      <c r="BC945" s="253"/>
      <c r="BD945" s="253"/>
      <c r="BE945" s="253"/>
      <c r="BF945" s="253"/>
      <c r="BG945" s="253"/>
      <c r="BH945" s="253"/>
      <c r="BI945" s="253"/>
      <c r="BJ945" s="253"/>
      <c r="BK945" s="253"/>
      <c r="BL945" s="253"/>
      <c r="BM945" s="253"/>
      <c r="BN945" s="253"/>
      <c r="BO945" s="253"/>
      <c r="BP945" s="253"/>
      <c r="BQ945" s="253"/>
      <c r="BR945" s="253"/>
      <c r="BS945" s="253"/>
      <c r="BT945" s="253"/>
      <c r="BU945" s="253"/>
      <c r="BV945" s="253"/>
      <c r="BW945" s="253"/>
      <c r="BX945" s="253"/>
      <c r="BY945" s="253"/>
      <c r="BZ945" s="253"/>
      <c r="CA945" s="253"/>
      <c r="CB945" s="253"/>
      <c r="CC945" s="253"/>
      <c r="CD945" s="253"/>
      <c r="CE945" s="253"/>
      <c r="CF945" s="253"/>
      <c r="CG945" s="253"/>
      <c r="CH945" s="253"/>
      <c r="CI945" s="253"/>
      <c r="CJ945" s="253"/>
      <c r="CK945" s="253"/>
      <c r="CL945" s="253"/>
      <c r="CM945" s="253"/>
      <c r="CN945" s="253"/>
      <c r="CO945" s="253"/>
      <c r="CP945" s="253"/>
      <c r="CQ945" s="253"/>
      <c r="CR945" s="253"/>
      <c r="CS945" s="253"/>
      <c r="CT945" s="253"/>
      <c r="CU945" s="253"/>
      <c r="CV945" s="253"/>
      <c r="CW945" s="253"/>
      <c r="CX945" s="253"/>
      <c r="CY945" s="253"/>
      <c r="CZ945" s="253"/>
      <c r="DA945" s="253"/>
      <c r="DB945" s="253"/>
      <c r="DC945" s="253"/>
      <c r="DD945" s="253"/>
      <c r="DE945" s="253"/>
      <c r="DF945" s="253"/>
      <c r="DG945" s="253"/>
      <c r="DH945" s="253"/>
      <c r="DI945" s="253"/>
      <c r="DJ945" s="253"/>
      <c r="DK945" s="253"/>
      <c r="DL945" s="253"/>
      <c r="DM945" s="253"/>
      <c r="DN945" s="253"/>
      <c r="DO945" s="253"/>
      <c r="DP945" s="253"/>
      <c r="DQ945" s="253"/>
      <c r="DR945" s="253"/>
      <c r="DS945" s="253"/>
      <c r="DT945" s="253"/>
      <c r="DU945" s="253"/>
      <c r="DV945" s="253"/>
      <c r="DW945" s="253"/>
      <c r="DX945" s="253"/>
      <c r="DY945" s="253"/>
      <c r="DZ945" s="253"/>
      <c r="EA945" s="253"/>
      <c r="EB945" s="253"/>
      <c r="EC945" s="253"/>
      <c r="ED945" s="253"/>
      <c r="EE945" s="253"/>
      <c r="EF945" s="253"/>
      <c r="EG945" s="253"/>
      <c r="EH945" s="253"/>
      <c r="EI945" s="253"/>
      <c r="EJ945" s="253"/>
      <c r="EK945" s="253"/>
      <c r="EL945" s="253"/>
      <c r="EM945" s="253"/>
      <c r="EN945" s="253"/>
      <c r="EO945" s="253"/>
      <c r="EP945" s="253"/>
      <c r="EQ945" s="253"/>
      <c r="ER945" s="253"/>
      <c r="ES945" s="253"/>
      <c r="ET945" s="253"/>
      <c r="EU945" s="253"/>
      <c r="EV945" s="253"/>
      <c r="EW945" s="253"/>
      <c r="EX945" s="253"/>
      <c r="EY945" s="253"/>
      <c r="EZ945" s="253"/>
      <c r="FA945" s="253"/>
      <c r="FB945" s="253"/>
      <c r="FC945" s="253"/>
      <c r="FD945" s="253"/>
      <c r="FE945" s="253"/>
      <c r="FF945" s="253"/>
      <c r="FG945" s="253"/>
      <c r="FH945" s="253"/>
      <c r="FI945" s="253"/>
      <c r="FJ945" s="253"/>
      <c r="FK945" s="253"/>
      <c r="FL945" s="253"/>
      <c r="FM945" s="253"/>
      <c r="FN945" s="253"/>
      <c r="FO945" s="253"/>
      <c r="FP945" s="253"/>
      <c r="FQ945" s="253"/>
      <c r="FR945" s="253"/>
      <c r="FS945" s="253"/>
      <c r="FT945" s="253"/>
      <c r="FU945" s="253"/>
      <c r="FV945" s="253"/>
      <c r="FW945" s="253"/>
      <c r="FX945" s="253"/>
      <c r="FY945" s="253"/>
      <c r="FZ945" s="253"/>
      <c r="GA945" s="253"/>
      <c r="GB945" s="253"/>
      <c r="GC945" s="253"/>
      <c r="GD945" s="253"/>
      <c r="GE945" s="253"/>
      <c r="GF945" s="253"/>
      <c r="GG945" s="253"/>
      <c r="GH945" s="253"/>
      <c r="GI945" s="253"/>
      <c r="GJ945" s="253"/>
      <c r="GK945" s="253"/>
      <c r="GL945" s="253"/>
      <c r="GM945" s="253"/>
      <c r="GN945" s="253"/>
      <c r="GO945" s="253"/>
      <c r="GP945" s="253"/>
      <c r="GQ945" s="253"/>
      <c r="GR945" s="253"/>
      <c r="GS945" s="253"/>
      <c r="GT945" s="253"/>
      <c r="GU945" s="253"/>
      <c r="GV945" s="253"/>
      <c r="GW945" s="253"/>
      <c r="GX945" s="253"/>
      <c r="GY945" s="253"/>
      <c r="GZ945" s="253"/>
      <c r="HA945" s="253"/>
      <c r="HB945" s="253"/>
      <c r="HC945" s="253"/>
      <c r="HD945" s="253"/>
      <c r="HE945" s="253"/>
      <c r="HF945" s="253"/>
      <c r="HG945" s="253"/>
      <c r="HH945" s="253"/>
      <c r="HI945" s="253"/>
      <c r="HJ945" s="253"/>
      <c r="HK945" s="253"/>
      <c r="HL945" s="253"/>
      <c r="HM945" s="253"/>
      <c r="HN945" s="253"/>
      <c r="HO945" s="253"/>
      <c r="HP945" s="253"/>
      <c r="HQ945" s="253"/>
      <c r="HR945" s="253"/>
      <c r="HS945" s="253"/>
      <c r="HT945" s="253"/>
      <c r="HU945" s="253"/>
      <c r="HV945" s="253"/>
      <c r="HW945" s="253"/>
      <c r="HX945" s="253"/>
      <c r="HY945" s="253"/>
      <c r="HZ945" s="253"/>
      <c r="IA945" s="253"/>
      <c r="IB945" s="253"/>
      <c r="IC945" s="253"/>
      <c r="ID945" s="253"/>
      <c r="IE945" s="253"/>
      <c r="IF945" s="253"/>
      <c r="IG945" s="253"/>
      <c r="IH945" s="253"/>
      <c r="II945" s="253"/>
      <c r="IJ945" s="253"/>
      <c r="IK945" s="253"/>
      <c r="IL945" s="253"/>
      <c r="IM945" s="253"/>
      <c r="IN945" s="253"/>
      <c r="IO945" s="253"/>
      <c r="IP945" s="253"/>
      <c r="IQ945" s="253"/>
      <c r="IR945" s="253"/>
      <c r="IS945" s="253"/>
      <c r="IT945" s="253"/>
      <c r="IU945" s="253"/>
      <c r="IV945" s="253"/>
      <c r="IW945" s="253"/>
      <c r="IX945" s="253"/>
      <c r="IY945" s="253"/>
      <c r="IZ945" s="253"/>
      <c r="JA945" s="253"/>
      <c r="JB945" s="253"/>
      <c r="JC945" s="253"/>
      <c r="JD945" s="253"/>
      <c r="JE945" s="253"/>
      <c r="JF945" s="253"/>
      <c r="JG945" s="253"/>
      <c r="JH945" s="253"/>
      <c r="JI945" s="253"/>
      <c r="JJ945" s="253"/>
      <c r="JK945" s="253"/>
      <c r="JL945" s="253"/>
      <c r="JM945" s="253"/>
      <c r="JN945" s="253"/>
      <c r="JO945" s="253"/>
      <c r="JP945" s="253"/>
      <c r="JQ945" s="253"/>
      <c r="JR945" s="253"/>
      <c r="JS945" s="253"/>
      <c r="JT945" s="253"/>
      <c r="JU945" s="253"/>
    </row>
    <row r="946" spans="1:281" s="252" customFormat="1" ht="15" customHeight="1" x14ac:dyDescent="0.25">
      <c r="A946" s="253"/>
      <c r="B946" s="253"/>
      <c r="C946" s="253"/>
      <c r="D946" s="253"/>
      <c r="E946" s="253"/>
      <c r="F946" s="253"/>
      <c r="G946" s="253"/>
      <c r="H946" s="253"/>
      <c r="I946" s="253"/>
      <c r="J946" s="253"/>
      <c r="K946" s="253"/>
      <c r="L946" s="253"/>
      <c r="M946" s="253"/>
      <c r="N946" s="253"/>
      <c r="O946" s="253"/>
      <c r="P946" s="253"/>
      <c r="Q946" s="253"/>
      <c r="R946" s="253"/>
      <c r="S946" s="253"/>
      <c r="T946" s="253"/>
      <c r="U946" s="253" t="s">
        <v>1098</v>
      </c>
      <c r="V946" s="253"/>
      <c r="W946" s="253"/>
      <c r="X946" s="253"/>
      <c r="Y946" s="253"/>
      <c r="Z946" s="253"/>
      <c r="AA946" s="253"/>
      <c r="AB946" s="253"/>
      <c r="AC946" s="253" t="s">
        <v>320</v>
      </c>
      <c r="AD946" s="253"/>
      <c r="AE946" s="253"/>
      <c r="AF946" s="253"/>
      <c r="AG946" s="253"/>
      <c r="AH946" s="253"/>
      <c r="AI946" s="253"/>
      <c r="AJ946" s="253"/>
      <c r="AK946" s="253"/>
      <c r="AL946" s="253"/>
      <c r="AM946" s="253"/>
      <c r="AN946" s="253"/>
      <c r="AO946" s="253"/>
      <c r="AP946" s="253"/>
      <c r="AQ946" s="253"/>
      <c r="AR946" s="253"/>
      <c r="AS946" s="253"/>
      <c r="AT946" s="253"/>
      <c r="AU946" s="253"/>
      <c r="AV946" s="253"/>
      <c r="AW946" s="253"/>
      <c r="AX946" s="253"/>
      <c r="AY946" s="253"/>
      <c r="AZ946" s="253"/>
      <c r="BA946" s="253"/>
      <c r="BB946" s="253"/>
      <c r="BC946" s="253"/>
      <c r="BD946" s="253"/>
      <c r="BE946" s="253"/>
      <c r="BF946" s="253"/>
      <c r="BG946" s="253"/>
      <c r="BH946" s="253"/>
      <c r="BI946" s="253"/>
      <c r="BJ946" s="253"/>
      <c r="BK946" s="253"/>
      <c r="BL946" s="253"/>
      <c r="BM946" s="253"/>
      <c r="BN946" s="253"/>
      <c r="BO946" s="253"/>
      <c r="BP946" s="253"/>
      <c r="BQ946" s="253"/>
      <c r="BR946" s="253"/>
      <c r="BS946" s="253"/>
      <c r="BT946" s="253"/>
      <c r="BU946" s="253"/>
      <c r="BV946" s="253"/>
      <c r="BW946" s="253"/>
      <c r="BX946" s="253"/>
      <c r="BY946" s="253"/>
      <c r="BZ946" s="253"/>
      <c r="CA946" s="253"/>
      <c r="CB946" s="253"/>
      <c r="CC946" s="253"/>
      <c r="CD946" s="253"/>
      <c r="CE946" s="253"/>
      <c r="CF946" s="253"/>
      <c r="CG946" s="253"/>
      <c r="CH946" s="253"/>
      <c r="CI946" s="253"/>
      <c r="CJ946" s="253"/>
      <c r="CK946" s="253"/>
      <c r="CL946" s="253"/>
      <c r="CM946" s="253"/>
      <c r="CN946" s="253"/>
      <c r="CO946" s="253"/>
      <c r="CP946" s="253"/>
      <c r="CQ946" s="253"/>
      <c r="CR946" s="253"/>
      <c r="CS946" s="253"/>
      <c r="CT946" s="253"/>
      <c r="CU946" s="253"/>
      <c r="CV946" s="253"/>
      <c r="CW946" s="253"/>
      <c r="CX946" s="253"/>
      <c r="CY946" s="253"/>
      <c r="CZ946" s="253"/>
      <c r="DA946" s="253"/>
      <c r="DB946" s="253"/>
      <c r="DC946" s="253"/>
      <c r="DD946" s="253"/>
      <c r="DE946" s="253"/>
      <c r="DF946" s="253"/>
      <c r="DG946" s="253"/>
      <c r="DH946" s="253"/>
      <c r="DI946" s="253"/>
      <c r="DJ946" s="253"/>
      <c r="DK946" s="253"/>
      <c r="DL946" s="253"/>
      <c r="DM946" s="253"/>
      <c r="DN946" s="253"/>
      <c r="DO946" s="253"/>
      <c r="DP946" s="253"/>
      <c r="DQ946" s="253"/>
      <c r="DR946" s="253"/>
      <c r="DS946" s="253"/>
      <c r="DT946" s="253"/>
      <c r="DU946" s="253"/>
      <c r="DV946" s="253"/>
      <c r="DW946" s="253"/>
      <c r="DX946" s="253"/>
      <c r="DY946" s="253"/>
      <c r="DZ946" s="253"/>
      <c r="EA946" s="253"/>
      <c r="EB946" s="253"/>
      <c r="EC946" s="253"/>
      <c r="ED946" s="253"/>
      <c r="EE946" s="253"/>
      <c r="EF946" s="253"/>
      <c r="EG946" s="253"/>
      <c r="EH946" s="253"/>
      <c r="EI946" s="253"/>
      <c r="EJ946" s="253"/>
      <c r="EK946" s="253"/>
      <c r="EL946" s="253"/>
      <c r="EM946" s="253"/>
      <c r="EN946" s="253"/>
      <c r="EO946" s="253"/>
      <c r="EP946" s="253"/>
      <c r="EQ946" s="253"/>
      <c r="ER946" s="253"/>
      <c r="ES946" s="253"/>
      <c r="ET946" s="253"/>
      <c r="EU946" s="253"/>
      <c r="EV946" s="253"/>
      <c r="EW946" s="253"/>
      <c r="EX946" s="253"/>
      <c r="EY946" s="253"/>
      <c r="EZ946" s="253"/>
      <c r="FA946" s="253"/>
      <c r="FB946" s="253"/>
      <c r="FC946" s="253"/>
      <c r="FD946" s="253"/>
      <c r="FE946" s="253"/>
      <c r="FF946" s="253"/>
      <c r="FG946" s="253"/>
      <c r="FH946" s="253"/>
      <c r="FI946" s="253"/>
      <c r="FJ946" s="253"/>
      <c r="FK946" s="253"/>
      <c r="FL946" s="253"/>
      <c r="FM946" s="253"/>
      <c r="FN946" s="253"/>
      <c r="FO946" s="253"/>
      <c r="FP946" s="253"/>
      <c r="FQ946" s="253"/>
      <c r="FR946" s="253"/>
      <c r="FS946" s="253"/>
      <c r="FT946" s="253"/>
      <c r="FU946" s="253"/>
      <c r="FV946" s="253"/>
      <c r="FW946" s="253"/>
      <c r="FX946" s="253"/>
      <c r="FY946" s="253"/>
      <c r="FZ946" s="253"/>
      <c r="GA946" s="253"/>
      <c r="GB946" s="253"/>
      <c r="GC946" s="253"/>
      <c r="GD946" s="253"/>
      <c r="GE946" s="253"/>
      <c r="GF946" s="253"/>
      <c r="GG946" s="253"/>
      <c r="GH946" s="253"/>
      <c r="GI946" s="253"/>
      <c r="GJ946" s="253"/>
      <c r="GK946" s="253"/>
      <c r="GL946" s="253"/>
      <c r="GM946" s="253"/>
      <c r="GN946" s="253"/>
      <c r="GO946" s="253"/>
      <c r="GP946" s="253"/>
      <c r="GQ946" s="253"/>
      <c r="GR946" s="253"/>
      <c r="GS946" s="253"/>
      <c r="GT946" s="253"/>
      <c r="GU946" s="253"/>
      <c r="GV946" s="253"/>
      <c r="GW946" s="253"/>
      <c r="GX946" s="253"/>
      <c r="GY946" s="253"/>
      <c r="GZ946" s="253"/>
      <c r="HA946" s="253"/>
      <c r="HB946" s="253"/>
      <c r="HC946" s="253"/>
      <c r="HD946" s="253"/>
      <c r="HE946" s="253"/>
      <c r="HF946" s="253"/>
      <c r="HG946" s="253"/>
      <c r="HH946" s="253"/>
      <c r="HI946" s="253"/>
      <c r="HJ946" s="253"/>
      <c r="HK946" s="253"/>
      <c r="HL946" s="253"/>
      <c r="HM946" s="253"/>
      <c r="HN946" s="253"/>
      <c r="HO946" s="253"/>
      <c r="HP946" s="253"/>
      <c r="HQ946" s="253"/>
      <c r="HR946" s="253"/>
      <c r="HS946" s="253"/>
      <c r="HT946" s="253"/>
      <c r="HU946" s="253"/>
      <c r="HV946" s="253"/>
      <c r="HW946" s="253"/>
      <c r="HX946" s="253"/>
      <c r="HY946" s="253"/>
      <c r="HZ946" s="253"/>
      <c r="IA946" s="253"/>
      <c r="IB946" s="253"/>
      <c r="IC946" s="253"/>
      <c r="ID946" s="253"/>
      <c r="IE946" s="253"/>
      <c r="IF946" s="253"/>
      <c r="IG946" s="253"/>
      <c r="IH946" s="253"/>
      <c r="II946" s="253"/>
      <c r="IJ946" s="253"/>
      <c r="IK946" s="253"/>
      <c r="IL946" s="253"/>
      <c r="IM946" s="253"/>
      <c r="IN946" s="253"/>
      <c r="IO946" s="253"/>
      <c r="IP946" s="253"/>
      <c r="IQ946" s="253"/>
      <c r="IR946" s="253"/>
      <c r="IS946" s="253"/>
      <c r="IT946" s="253"/>
      <c r="IU946" s="253"/>
      <c r="IV946" s="253"/>
      <c r="IW946" s="253"/>
      <c r="IX946" s="253"/>
      <c r="IY946" s="253"/>
      <c r="IZ946" s="253"/>
      <c r="JA946" s="253"/>
      <c r="JB946" s="253"/>
      <c r="JC946" s="253"/>
      <c r="JD946" s="253"/>
      <c r="JE946" s="253"/>
      <c r="JF946" s="253"/>
      <c r="JG946" s="253"/>
      <c r="JH946" s="253"/>
      <c r="JI946" s="253"/>
      <c r="JJ946" s="253"/>
      <c r="JK946" s="253"/>
      <c r="JL946" s="253"/>
      <c r="JM946" s="253"/>
      <c r="JN946" s="253"/>
      <c r="JO946" s="253"/>
      <c r="JP946" s="253"/>
      <c r="JQ946" s="253"/>
      <c r="JR946" s="253"/>
      <c r="JS946" s="253"/>
      <c r="JT946" s="253"/>
      <c r="JU946" s="253"/>
    </row>
    <row r="947" spans="1:281" s="252" customFormat="1" ht="15" customHeight="1" x14ac:dyDescent="0.25">
      <c r="A947" s="253"/>
      <c r="B947" s="253"/>
      <c r="C947" s="253"/>
      <c r="D947" s="253"/>
      <c r="E947" s="253"/>
      <c r="F947" s="253"/>
      <c r="G947" s="253"/>
      <c r="H947" s="253"/>
      <c r="I947" s="253"/>
      <c r="J947" s="253"/>
      <c r="K947" s="253"/>
      <c r="L947" s="253"/>
      <c r="M947" s="253"/>
      <c r="N947" s="253"/>
      <c r="O947" s="253"/>
      <c r="P947" s="253"/>
      <c r="Q947" s="253"/>
      <c r="R947" s="253"/>
      <c r="S947" s="253"/>
      <c r="T947" s="253"/>
      <c r="U947" s="253" t="s">
        <v>1099</v>
      </c>
      <c r="V947" s="253"/>
      <c r="W947" s="253"/>
      <c r="X947" s="253"/>
      <c r="Y947" s="253"/>
      <c r="Z947" s="253"/>
      <c r="AA947" s="253"/>
      <c r="AB947" s="253"/>
      <c r="AC947" s="253" t="s">
        <v>320</v>
      </c>
      <c r="AD947" s="253"/>
      <c r="AE947" s="253"/>
      <c r="AF947" s="253"/>
      <c r="AG947" s="253"/>
      <c r="AH947" s="253"/>
      <c r="AI947" s="253"/>
      <c r="AJ947" s="253"/>
      <c r="AK947" s="253"/>
      <c r="AL947" s="253"/>
      <c r="AM947" s="253"/>
      <c r="AN947" s="253"/>
      <c r="AO947" s="253"/>
      <c r="AP947" s="253"/>
      <c r="AQ947" s="253"/>
      <c r="AR947" s="253"/>
      <c r="AS947" s="253"/>
      <c r="AT947" s="253"/>
      <c r="AU947" s="253"/>
      <c r="AV947" s="253"/>
      <c r="AW947" s="253"/>
      <c r="AX947" s="253"/>
      <c r="AY947" s="253"/>
      <c r="AZ947" s="253"/>
      <c r="BA947" s="253"/>
      <c r="BB947" s="253"/>
      <c r="BC947" s="253"/>
      <c r="BD947" s="253"/>
      <c r="BE947" s="253"/>
      <c r="BF947" s="253"/>
      <c r="BG947" s="253"/>
      <c r="BH947" s="253"/>
      <c r="BI947" s="253"/>
      <c r="BJ947" s="253"/>
      <c r="BK947" s="253"/>
      <c r="BL947" s="253"/>
      <c r="BM947" s="253"/>
      <c r="BN947" s="253"/>
      <c r="BO947" s="253"/>
      <c r="BP947" s="253"/>
      <c r="BQ947" s="253"/>
      <c r="BR947" s="253"/>
      <c r="BS947" s="253"/>
      <c r="BT947" s="253"/>
      <c r="BU947" s="253"/>
      <c r="BV947" s="253"/>
      <c r="BW947" s="253"/>
      <c r="BX947" s="253"/>
      <c r="BY947" s="253"/>
      <c r="BZ947" s="253"/>
      <c r="CA947" s="253"/>
      <c r="CB947" s="253"/>
      <c r="CC947" s="253"/>
      <c r="CD947" s="253"/>
      <c r="CE947" s="253"/>
      <c r="CF947" s="253"/>
      <c r="CG947" s="253"/>
      <c r="CH947" s="253"/>
      <c r="CI947" s="253"/>
      <c r="CJ947" s="253"/>
      <c r="CK947" s="253"/>
      <c r="CL947" s="253"/>
      <c r="CM947" s="253"/>
      <c r="CN947" s="253"/>
      <c r="CO947" s="253"/>
      <c r="CP947" s="253"/>
      <c r="CQ947" s="253"/>
      <c r="CR947" s="253"/>
      <c r="CS947" s="253"/>
      <c r="CT947" s="253"/>
      <c r="CU947" s="253"/>
      <c r="CV947" s="253"/>
      <c r="CW947" s="253"/>
      <c r="CX947" s="253"/>
      <c r="CY947" s="253"/>
      <c r="CZ947" s="253"/>
      <c r="DA947" s="253"/>
      <c r="DB947" s="253"/>
      <c r="DC947" s="253"/>
      <c r="DD947" s="253"/>
      <c r="DE947" s="253"/>
      <c r="DF947" s="253"/>
      <c r="DG947" s="253"/>
      <c r="DH947" s="253"/>
      <c r="DI947" s="253"/>
      <c r="DJ947" s="253"/>
      <c r="DK947" s="253"/>
      <c r="DL947" s="253"/>
      <c r="DM947" s="253"/>
      <c r="DN947" s="253"/>
      <c r="DO947" s="253"/>
      <c r="DP947" s="253"/>
      <c r="DQ947" s="253"/>
      <c r="DR947" s="253"/>
      <c r="DS947" s="253"/>
      <c r="DT947" s="253"/>
      <c r="DU947" s="253"/>
      <c r="DV947" s="253"/>
      <c r="DW947" s="253"/>
      <c r="DX947" s="253"/>
      <c r="DY947" s="253"/>
      <c r="DZ947" s="253"/>
      <c r="EA947" s="253"/>
      <c r="EB947" s="253"/>
      <c r="EC947" s="253"/>
      <c r="ED947" s="253"/>
      <c r="EE947" s="253"/>
      <c r="EF947" s="253"/>
      <c r="EG947" s="253"/>
      <c r="EH947" s="253"/>
      <c r="EI947" s="253"/>
      <c r="EJ947" s="253"/>
      <c r="EK947" s="253"/>
      <c r="EL947" s="253"/>
      <c r="EM947" s="253"/>
      <c r="EN947" s="253"/>
      <c r="EO947" s="253"/>
      <c r="EP947" s="253"/>
      <c r="EQ947" s="253"/>
      <c r="ER947" s="253"/>
      <c r="ES947" s="253"/>
      <c r="ET947" s="253"/>
      <c r="EU947" s="253"/>
      <c r="EV947" s="253"/>
      <c r="EW947" s="253"/>
      <c r="EX947" s="253"/>
      <c r="EY947" s="253"/>
      <c r="EZ947" s="253"/>
      <c r="FA947" s="253"/>
      <c r="FB947" s="253"/>
      <c r="FC947" s="253"/>
      <c r="FD947" s="253"/>
      <c r="FE947" s="253"/>
      <c r="FF947" s="253"/>
      <c r="FG947" s="253"/>
      <c r="FH947" s="253"/>
      <c r="FI947" s="253"/>
      <c r="FJ947" s="253"/>
      <c r="FK947" s="253"/>
      <c r="FL947" s="253"/>
      <c r="FM947" s="253"/>
      <c r="FN947" s="253"/>
      <c r="FO947" s="253"/>
      <c r="FP947" s="253"/>
      <c r="FQ947" s="253"/>
      <c r="FR947" s="253"/>
      <c r="FS947" s="253"/>
      <c r="FT947" s="253"/>
      <c r="FU947" s="253"/>
      <c r="FV947" s="253"/>
      <c r="FW947" s="253"/>
      <c r="FX947" s="253"/>
      <c r="FY947" s="253"/>
      <c r="FZ947" s="253"/>
      <c r="GA947" s="253"/>
      <c r="GB947" s="253"/>
      <c r="GC947" s="253"/>
      <c r="GD947" s="253"/>
      <c r="GE947" s="253"/>
      <c r="GF947" s="253"/>
      <c r="GG947" s="253"/>
      <c r="GH947" s="253"/>
      <c r="GI947" s="253"/>
      <c r="GJ947" s="253"/>
      <c r="GK947" s="253"/>
      <c r="GL947" s="253"/>
      <c r="GM947" s="253"/>
      <c r="GN947" s="253"/>
      <c r="GO947" s="253"/>
      <c r="GP947" s="253"/>
      <c r="GQ947" s="253"/>
      <c r="GR947" s="253"/>
      <c r="GS947" s="253"/>
      <c r="GT947" s="253"/>
      <c r="GU947" s="253"/>
      <c r="GV947" s="253"/>
      <c r="GW947" s="253"/>
      <c r="GX947" s="253"/>
      <c r="GY947" s="253"/>
      <c r="GZ947" s="253"/>
      <c r="HA947" s="253"/>
      <c r="HB947" s="253"/>
      <c r="HC947" s="253"/>
      <c r="HD947" s="253"/>
      <c r="HE947" s="253"/>
      <c r="HF947" s="253"/>
      <c r="HG947" s="253"/>
      <c r="HH947" s="253"/>
      <c r="HI947" s="253"/>
      <c r="HJ947" s="253"/>
      <c r="HK947" s="253"/>
      <c r="HL947" s="253"/>
      <c r="HM947" s="253"/>
      <c r="HN947" s="253"/>
      <c r="HO947" s="253"/>
      <c r="HP947" s="253"/>
      <c r="HQ947" s="253"/>
      <c r="HR947" s="253"/>
      <c r="HS947" s="253"/>
      <c r="HT947" s="253"/>
      <c r="HU947" s="253"/>
      <c r="HV947" s="253"/>
      <c r="HW947" s="253"/>
      <c r="HX947" s="253"/>
      <c r="HY947" s="253"/>
      <c r="HZ947" s="253"/>
      <c r="IA947" s="253"/>
      <c r="IB947" s="253"/>
      <c r="IC947" s="253"/>
      <c r="ID947" s="253"/>
      <c r="IE947" s="253"/>
      <c r="IF947" s="253"/>
      <c r="IG947" s="253"/>
      <c r="IH947" s="253"/>
      <c r="II947" s="253"/>
      <c r="IJ947" s="253"/>
      <c r="IK947" s="253"/>
      <c r="IL947" s="253"/>
      <c r="IM947" s="253"/>
      <c r="IN947" s="253"/>
      <c r="IO947" s="253"/>
      <c r="IP947" s="253"/>
      <c r="IQ947" s="253"/>
      <c r="IR947" s="253"/>
      <c r="IS947" s="253"/>
      <c r="IT947" s="253"/>
      <c r="IU947" s="253"/>
      <c r="IV947" s="253"/>
      <c r="IW947" s="253"/>
      <c r="IX947" s="253"/>
      <c r="IY947" s="253"/>
      <c r="IZ947" s="253"/>
      <c r="JA947" s="253"/>
      <c r="JB947" s="253"/>
      <c r="JC947" s="253"/>
      <c r="JD947" s="253"/>
      <c r="JE947" s="253"/>
      <c r="JF947" s="253"/>
      <c r="JG947" s="253"/>
      <c r="JH947" s="253"/>
      <c r="JI947" s="253"/>
      <c r="JJ947" s="253"/>
      <c r="JK947" s="253"/>
      <c r="JL947" s="253"/>
      <c r="JM947" s="253"/>
      <c r="JN947" s="253"/>
      <c r="JO947" s="253"/>
      <c r="JP947" s="253"/>
      <c r="JQ947" s="253"/>
      <c r="JR947" s="253"/>
      <c r="JS947" s="253"/>
      <c r="JT947" s="253"/>
      <c r="JU947" s="253"/>
    </row>
    <row r="948" spans="1:281" s="252" customFormat="1" ht="15" customHeight="1" x14ac:dyDescent="0.25">
      <c r="A948" s="253"/>
      <c r="B948" s="253"/>
      <c r="C948" s="253"/>
      <c r="D948" s="253"/>
      <c r="E948" s="253"/>
      <c r="F948" s="253"/>
      <c r="G948" s="253"/>
      <c r="H948" s="253"/>
      <c r="I948" s="253"/>
      <c r="J948" s="253"/>
      <c r="K948" s="253"/>
      <c r="L948" s="253"/>
      <c r="M948" s="253"/>
      <c r="N948" s="253"/>
      <c r="O948" s="253"/>
      <c r="P948" s="253"/>
      <c r="Q948" s="253"/>
      <c r="R948" s="253"/>
      <c r="S948" s="253"/>
      <c r="T948" s="253"/>
      <c r="U948" s="253" t="s">
        <v>1100</v>
      </c>
      <c r="V948" s="253"/>
      <c r="W948" s="253"/>
      <c r="X948" s="253"/>
      <c r="Y948" s="253"/>
      <c r="Z948" s="253"/>
      <c r="AA948" s="253"/>
      <c r="AB948" s="253"/>
      <c r="AC948" s="253" t="s">
        <v>323</v>
      </c>
      <c r="AD948" s="253"/>
      <c r="AE948" s="253"/>
      <c r="AF948" s="253"/>
      <c r="AG948" s="253"/>
      <c r="AH948" s="253"/>
      <c r="AI948" s="253"/>
      <c r="AJ948" s="253"/>
      <c r="AK948" s="253"/>
      <c r="AL948" s="253"/>
      <c r="AM948" s="253"/>
      <c r="AN948" s="253"/>
      <c r="AO948" s="253"/>
      <c r="AP948" s="253"/>
      <c r="AQ948" s="253"/>
      <c r="AR948" s="253"/>
      <c r="AS948" s="253"/>
      <c r="AT948" s="253"/>
      <c r="AU948" s="253"/>
      <c r="AV948" s="253"/>
      <c r="AW948" s="253"/>
      <c r="AX948" s="253"/>
      <c r="AY948" s="253"/>
      <c r="AZ948" s="253"/>
      <c r="BA948" s="253"/>
      <c r="BB948" s="253"/>
      <c r="BC948" s="253"/>
      <c r="BD948" s="253"/>
      <c r="BE948" s="253"/>
      <c r="BF948" s="253"/>
      <c r="BG948" s="253"/>
      <c r="BH948" s="253"/>
      <c r="BI948" s="253"/>
      <c r="BJ948" s="253"/>
      <c r="BK948" s="253"/>
      <c r="BL948" s="253"/>
      <c r="BM948" s="253"/>
      <c r="BN948" s="253"/>
      <c r="BO948" s="253"/>
      <c r="BP948" s="253"/>
      <c r="BQ948" s="253"/>
      <c r="BR948" s="253"/>
      <c r="BS948" s="253"/>
      <c r="BT948" s="253"/>
      <c r="BU948" s="253"/>
      <c r="BV948" s="253"/>
      <c r="BW948" s="253"/>
      <c r="BX948" s="253"/>
      <c r="BY948" s="253"/>
      <c r="BZ948" s="253"/>
      <c r="CA948" s="253"/>
      <c r="CB948" s="253"/>
      <c r="CC948" s="253"/>
      <c r="CD948" s="253"/>
      <c r="CE948" s="253"/>
      <c r="CF948" s="253"/>
      <c r="CG948" s="253"/>
      <c r="CH948" s="253"/>
      <c r="CI948" s="253"/>
      <c r="CJ948" s="253"/>
      <c r="CK948" s="253"/>
      <c r="CL948" s="253"/>
      <c r="CM948" s="253"/>
      <c r="CN948" s="253"/>
      <c r="CO948" s="253"/>
      <c r="CP948" s="253"/>
      <c r="CQ948" s="253"/>
      <c r="CR948" s="253"/>
      <c r="CS948" s="253"/>
      <c r="CT948" s="253"/>
      <c r="CU948" s="253"/>
      <c r="CV948" s="253"/>
      <c r="CW948" s="253"/>
      <c r="CX948" s="253"/>
      <c r="CY948" s="253"/>
      <c r="CZ948" s="253"/>
      <c r="DA948" s="253"/>
      <c r="DB948" s="253"/>
      <c r="DC948" s="253"/>
      <c r="DD948" s="253"/>
      <c r="DE948" s="253"/>
      <c r="DF948" s="253"/>
      <c r="DG948" s="253"/>
      <c r="DH948" s="253"/>
      <c r="DI948" s="253"/>
      <c r="DJ948" s="253"/>
      <c r="DK948" s="253"/>
      <c r="DL948" s="253"/>
      <c r="DM948" s="253"/>
      <c r="DN948" s="253"/>
      <c r="DO948" s="253"/>
      <c r="DP948" s="253"/>
      <c r="DQ948" s="253"/>
      <c r="DR948" s="253"/>
      <c r="DS948" s="253"/>
      <c r="DT948" s="253"/>
      <c r="DU948" s="253"/>
      <c r="DV948" s="253"/>
      <c r="DW948" s="253"/>
      <c r="DX948" s="253"/>
      <c r="DY948" s="253"/>
      <c r="DZ948" s="253"/>
      <c r="EA948" s="253"/>
      <c r="EB948" s="253"/>
      <c r="EC948" s="253"/>
      <c r="ED948" s="253"/>
      <c r="EE948" s="253"/>
      <c r="EF948" s="253"/>
      <c r="EG948" s="253"/>
      <c r="EH948" s="253"/>
      <c r="EI948" s="253"/>
      <c r="EJ948" s="253"/>
      <c r="EK948" s="253"/>
      <c r="EL948" s="253"/>
      <c r="EM948" s="253"/>
      <c r="EN948" s="253"/>
      <c r="EO948" s="253"/>
      <c r="EP948" s="253"/>
      <c r="EQ948" s="253"/>
      <c r="ER948" s="253"/>
      <c r="ES948" s="253"/>
      <c r="ET948" s="253"/>
      <c r="EU948" s="253"/>
      <c r="EV948" s="253"/>
      <c r="EW948" s="253"/>
      <c r="EX948" s="253"/>
      <c r="EY948" s="253"/>
      <c r="EZ948" s="253"/>
      <c r="FA948" s="253"/>
      <c r="FB948" s="253"/>
      <c r="FC948" s="253"/>
      <c r="FD948" s="253"/>
      <c r="FE948" s="253"/>
      <c r="FF948" s="253"/>
      <c r="FG948" s="253"/>
      <c r="FH948" s="253"/>
      <c r="FI948" s="253"/>
      <c r="FJ948" s="253"/>
      <c r="FK948" s="253"/>
      <c r="FL948" s="253"/>
      <c r="FM948" s="253"/>
      <c r="FN948" s="253"/>
      <c r="FO948" s="253"/>
      <c r="FP948" s="253"/>
      <c r="FQ948" s="253"/>
      <c r="FR948" s="253"/>
      <c r="FS948" s="253"/>
      <c r="FT948" s="253"/>
      <c r="FU948" s="253"/>
      <c r="FV948" s="253"/>
      <c r="FW948" s="253"/>
      <c r="FX948" s="253"/>
      <c r="FY948" s="253"/>
      <c r="FZ948" s="253"/>
      <c r="GA948" s="253"/>
      <c r="GB948" s="253"/>
      <c r="GC948" s="253"/>
      <c r="GD948" s="253"/>
      <c r="GE948" s="253"/>
      <c r="GF948" s="253"/>
      <c r="GG948" s="253"/>
      <c r="GH948" s="253"/>
      <c r="GI948" s="253"/>
      <c r="GJ948" s="253"/>
      <c r="GK948" s="253"/>
      <c r="GL948" s="253"/>
      <c r="GM948" s="253"/>
      <c r="GN948" s="253"/>
      <c r="GO948" s="253"/>
      <c r="GP948" s="253"/>
      <c r="GQ948" s="253"/>
      <c r="GR948" s="253"/>
      <c r="GS948" s="253"/>
      <c r="GT948" s="253"/>
      <c r="GU948" s="253"/>
      <c r="GV948" s="253"/>
      <c r="GW948" s="253"/>
      <c r="GX948" s="253"/>
      <c r="GY948" s="253"/>
      <c r="GZ948" s="253"/>
      <c r="HA948" s="253"/>
      <c r="HB948" s="253"/>
      <c r="HC948" s="253"/>
      <c r="HD948" s="253"/>
      <c r="HE948" s="253"/>
      <c r="HF948" s="253"/>
      <c r="HG948" s="253"/>
      <c r="HH948" s="253"/>
      <c r="HI948" s="253"/>
      <c r="HJ948" s="253"/>
      <c r="HK948" s="253"/>
      <c r="HL948" s="253"/>
      <c r="HM948" s="253"/>
      <c r="HN948" s="253"/>
      <c r="HO948" s="253"/>
      <c r="HP948" s="253"/>
      <c r="HQ948" s="253"/>
      <c r="HR948" s="253"/>
      <c r="HS948" s="253"/>
      <c r="HT948" s="253"/>
      <c r="HU948" s="253"/>
      <c r="HV948" s="253"/>
      <c r="HW948" s="253"/>
      <c r="HX948" s="253"/>
      <c r="HY948" s="253"/>
      <c r="HZ948" s="253"/>
      <c r="IA948" s="253"/>
      <c r="IB948" s="253"/>
      <c r="IC948" s="253"/>
      <c r="ID948" s="253"/>
      <c r="IE948" s="253"/>
      <c r="IF948" s="253"/>
      <c r="IG948" s="253"/>
      <c r="IH948" s="253"/>
      <c r="II948" s="253"/>
      <c r="IJ948" s="253"/>
      <c r="IK948" s="253"/>
      <c r="IL948" s="253"/>
      <c r="IM948" s="253"/>
      <c r="IN948" s="253"/>
      <c r="IO948" s="253"/>
      <c r="IP948" s="253"/>
      <c r="IQ948" s="253"/>
      <c r="IR948" s="253"/>
      <c r="IS948" s="253"/>
      <c r="IT948" s="253"/>
      <c r="IU948" s="253"/>
      <c r="IV948" s="253"/>
      <c r="IW948" s="253"/>
      <c r="IX948" s="253"/>
      <c r="IY948" s="253"/>
      <c r="IZ948" s="253"/>
      <c r="JA948" s="253"/>
      <c r="JB948" s="253"/>
      <c r="JC948" s="253"/>
      <c r="JD948" s="253"/>
      <c r="JE948" s="253"/>
      <c r="JF948" s="253"/>
      <c r="JG948" s="253"/>
      <c r="JH948" s="253"/>
      <c r="JI948" s="253"/>
      <c r="JJ948" s="253"/>
      <c r="JK948" s="253"/>
      <c r="JL948" s="253"/>
      <c r="JM948" s="253"/>
      <c r="JN948" s="253"/>
      <c r="JO948" s="253"/>
      <c r="JP948" s="253"/>
      <c r="JQ948" s="253"/>
      <c r="JR948" s="253"/>
      <c r="JS948" s="253"/>
      <c r="JT948" s="253"/>
      <c r="JU948" s="253"/>
    </row>
    <row r="949" spans="1:281" s="252" customFormat="1" ht="15" customHeight="1" x14ac:dyDescent="0.25">
      <c r="A949" s="253"/>
      <c r="B949" s="253"/>
      <c r="C949" s="253"/>
      <c r="D949" s="253"/>
      <c r="E949" s="253"/>
      <c r="F949" s="253"/>
      <c r="G949" s="253"/>
      <c r="H949" s="253"/>
      <c r="I949" s="253"/>
      <c r="J949" s="253"/>
      <c r="K949" s="253"/>
      <c r="L949" s="253"/>
      <c r="M949" s="253"/>
      <c r="N949" s="253"/>
      <c r="O949" s="253"/>
      <c r="P949" s="253"/>
      <c r="Q949" s="253"/>
      <c r="R949" s="253"/>
      <c r="S949" s="253"/>
      <c r="T949" s="253"/>
      <c r="U949" s="253" t="s">
        <v>1101</v>
      </c>
      <c r="V949" s="253"/>
      <c r="W949" s="253"/>
      <c r="X949" s="253"/>
      <c r="Y949" s="253"/>
      <c r="Z949" s="253"/>
      <c r="AA949" s="253"/>
      <c r="AB949" s="253"/>
      <c r="AC949" s="253" t="s">
        <v>332</v>
      </c>
      <c r="AD949" s="253"/>
      <c r="AE949" s="253"/>
      <c r="AF949" s="253"/>
      <c r="AG949" s="253"/>
      <c r="AH949" s="253"/>
      <c r="AI949" s="253"/>
      <c r="AJ949" s="253"/>
      <c r="AK949" s="253"/>
      <c r="AL949" s="253"/>
      <c r="AM949" s="253"/>
      <c r="AN949" s="253"/>
      <c r="AO949" s="253"/>
      <c r="AP949" s="253"/>
      <c r="AQ949" s="253"/>
      <c r="AR949" s="253"/>
      <c r="AS949" s="253"/>
      <c r="AT949" s="253"/>
      <c r="AU949" s="253"/>
      <c r="AV949" s="253"/>
      <c r="AW949" s="253"/>
      <c r="AX949" s="253"/>
      <c r="AY949" s="253"/>
      <c r="AZ949" s="253"/>
      <c r="BA949" s="253"/>
      <c r="BB949" s="253"/>
      <c r="BC949" s="253"/>
      <c r="BD949" s="253"/>
      <c r="BE949" s="253"/>
      <c r="BF949" s="253"/>
      <c r="BG949" s="253"/>
      <c r="BH949" s="253"/>
      <c r="BI949" s="253"/>
      <c r="BJ949" s="253"/>
      <c r="BK949" s="253"/>
      <c r="BL949" s="253"/>
      <c r="BM949" s="253"/>
      <c r="BN949" s="253"/>
      <c r="BO949" s="253"/>
      <c r="BP949" s="253"/>
      <c r="BQ949" s="253"/>
      <c r="BR949" s="253"/>
      <c r="BS949" s="253"/>
      <c r="BT949" s="253"/>
      <c r="BU949" s="253"/>
      <c r="BV949" s="253"/>
      <c r="BW949" s="253"/>
      <c r="BX949" s="253"/>
      <c r="BY949" s="253"/>
      <c r="BZ949" s="253"/>
      <c r="CA949" s="253"/>
      <c r="CB949" s="253"/>
      <c r="CC949" s="253"/>
      <c r="CD949" s="253"/>
      <c r="CE949" s="253"/>
      <c r="CF949" s="253"/>
      <c r="CG949" s="253"/>
      <c r="CH949" s="253"/>
      <c r="CI949" s="253"/>
      <c r="CJ949" s="253"/>
      <c r="CK949" s="253"/>
      <c r="CL949" s="253"/>
      <c r="CM949" s="253"/>
      <c r="CN949" s="253"/>
      <c r="CO949" s="253"/>
      <c r="CP949" s="253"/>
      <c r="CQ949" s="253"/>
      <c r="CR949" s="253"/>
      <c r="CS949" s="253"/>
      <c r="CT949" s="253"/>
      <c r="CU949" s="253"/>
      <c r="CV949" s="253"/>
      <c r="CW949" s="253"/>
      <c r="CX949" s="253"/>
      <c r="CY949" s="253"/>
      <c r="CZ949" s="253"/>
      <c r="DA949" s="253"/>
      <c r="DB949" s="253"/>
      <c r="DC949" s="253"/>
      <c r="DD949" s="253"/>
      <c r="DE949" s="253"/>
      <c r="DF949" s="253"/>
      <c r="DG949" s="253"/>
      <c r="DH949" s="253"/>
      <c r="DI949" s="253"/>
      <c r="DJ949" s="253"/>
      <c r="DK949" s="253"/>
      <c r="DL949" s="253"/>
      <c r="DM949" s="253"/>
      <c r="DN949" s="253"/>
      <c r="DO949" s="253"/>
      <c r="DP949" s="253"/>
      <c r="DQ949" s="253"/>
      <c r="DR949" s="253"/>
      <c r="DS949" s="253"/>
      <c r="DT949" s="253"/>
      <c r="DU949" s="253"/>
      <c r="DV949" s="253"/>
      <c r="DW949" s="253"/>
      <c r="DX949" s="253"/>
      <c r="DY949" s="253"/>
      <c r="DZ949" s="253"/>
      <c r="EA949" s="253"/>
      <c r="EB949" s="253"/>
      <c r="EC949" s="253"/>
      <c r="ED949" s="253"/>
      <c r="EE949" s="253"/>
      <c r="EF949" s="253"/>
      <c r="EG949" s="253"/>
      <c r="EH949" s="253"/>
      <c r="EI949" s="253"/>
      <c r="EJ949" s="253"/>
      <c r="EK949" s="253"/>
      <c r="EL949" s="253"/>
      <c r="EM949" s="253"/>
      <c r="EN949" s="253"/>
      <c r="EO949" s="253"/>
      <c r="EP949" s="253"/>
      <c r="EQ949" s="253"/>
      <c r="ER949" s="253"/>
      <c r="ES949" s="253"/>
      <c r="ET949" s="253"/>
      <c r="EU949" s="253"/>
      <c r="EV949" s="253"/>
      <c r="EW949" s="253"/>
      <c r="EX949" s="253"/>
      <c r="EY949" s="253"/>
      <c r="EZ949" s="253"/>
      <c r="FA949" s="253"/>
      <c r="FB949" s="253"/>
      <c r="FC949" s="253"/>
      <c r="FD949" s="253"/>
      <c r="FE949" s="253"/>
      <c r="FF949" s="253"/>
      <c r="FG949" s="253"/>
      <c r="FH949" s="253"/>
      <c r="FI949" s="253"/>
      <c r="FJ949" s="253"/>
      <c r="FK949" s="253"/>
      <c r="FL949" s="253"/>
      <c r="FM949" s="253"/>
      <c r="FN949" s="253"/>
      <c r="FO949" s="253"/>
      <c r="FP949" s="253"/>
      <c r="FQ949" s="253"/>
      <c r="FR949" s="253"/>
      <c r="FS949" s="253"/>
      <c r="FT949" s="253"/>
      <c r="FU949" s="253"/>
      <c r="FV949" s="253"/>
      <c r="FW949" s="253"/>
      <c r="FX949" s="253"/>
      <c r="FY949" s="253"/>
      <c r="FZ949" s="253"/>
      <c r="GA949" s="253"/>
      <c r="GB949" s="253"/>
      <c r="GC949" s="253"/>
      <c r="GD949" s="253"/>
      <c r="GE949" s="253"/>
      <c r="GF949" s="253"/>
      <c r="GG949" s="253"/>
      <c r="GH949" s="253"/>
      <c r="GI949" s="253"/>
      <c r="GJ949" s="253"/>
      <c r="GK949" s="253"/>
      <c r="GL949" s="253"/>
      <c r="GM949" s="253"/>
      <c r="GN949" s="253"/>
      <c r="GO949" s="253"/>
      <c r="GP949" s="253"/>
      <c r="GQ949" s="253"/>
      <c r="GR949" s="253"/>
      <c r="GS949" s="253"/>
      <c r="GT949" s="253"/>
      <c r="GU949" s="253"/>
      <c r="GV949" s="253"/>
      <c r="GW949" s="253"/>
      <c r="GX949" s="253"/>
      <c r="GY949" s="253"/>
      <c r="GZ949" s="253"/>
      <c r="HA949" s="253"/>
      <c r="HB949" s="253"/>
      <c r="HC949" s="253"/>
      <c r="HD949" s="253"/>
      <c r="HE949" s="253"/>
      <c r="HF949" s="253"/>
      <c r="HG949" s="253"/>
      <c r="HH949" s="253"/>
      <c r="HI949" s="253"/>
      <c r="HJ949" s="253"/>
      <c r="HK949" s="253"/>
      <c r="HL949" s="253"/>
      <c r="HM949" s="253"/>
      <c r="HN949" s="253"/>
      <c r="HO949" s="253"/>
      <c r="HP949" s="253"/>
      <c r="HQ949" s="253"/>
      <c r="HR949" s="253"/>
      <c r="HS949" s="253"/>
      <c r="HT949" s="253"/>
      <c r="HU949" s="253"/>
      <c r="HV949" s="253"/>
      <c r="HW949" s="253"/>
      <c r="HX949" s="253"/>
      <c r="HY949" s="253"/>
      <c r="HZ949" s="253"/>
      <c r="IA949" s="253"/>
      <c r="IB949" s="253"/>
      <c r="IC949" s="253"/>
      <c r="ID949" s="253"/>
      <c r="IE949" s="253"/>
      <c r="IF949" s="253"/>
      <c r="IG949" s="253"/>
      <c r="IH949" s="253"/>
      <c r="II949" s="253"/>
      <c r="IJ949" s="253"/>
      <c r="IK949" s="253"/>
      <c r="IL949" s="253"/>
      <c r="IM949" s="253"/>
      <c r="IN949" s="253"/>
      <c r="IO949" s="253"/>
      <c r="IP949" s="253"/>
      <c r="IQ949" s="253"/>
      <c r="IR949" s="253"/>
      <c r="IS949" s="253"/>
      <c r="IT949" s="253"/>
      <c r="IU949" s="253"/>
      <c r="IV949" s="253"/>
      <c r="IW949" s="253"/>
      <c r="IX949" s="253"/>
      <c r="IY949" s="253"/>
      <c r="IZ949" s="253"/>
      <c r="JA949" s="253"/>
      <c r="JB949" s="253"/>
      <c r="JC949" s="253"/>
      <c r="JD949" s="253"/>
      <c r="JE949" s="253"/>
      <c r="JF949" s="253"/>
      <c r="JG949" s="253"/>
      <c r="JH949" s="253"/>
      <c r="JI949" s="253"/>
      <c r="JJ949" s="253"/>
      <c r="JK949" s="253"/>
      <c r="JL949" s="253"/>
      <c r="JM949" s="253"/>
      <c r="JN949" s="253"/>
      <c r="JO949" s="253"/>
      <c r="JP949" s="253"/>
      <c r="JQ949" s="253"/>
      <c r="JR949" s="253"/>
      <c r="JS949" s="253"/>
      <c r="JT949" s="253"/>
      <c r="JU949" s="253"/>
    </row>
    <row r="950" spans="1:281" s="252" customFormat="1" ht="15" customHeight="1" x14ac:dyDescent="0.25">
      <c r="A950" s="253"/>
      <c r="B950" s="253"/>
      <c r="C950" s="253"/>
      <c r="D950" s="253"/>
      <c r="E950" s="253"/>
      <c r="F950" s="253"/>
      <c r="G950" s="253"/>
      <c r="H950" s="253"/>
      <c r="I950" s="253"/>
      <c r="J950" s="253"/>
      <c r="K950" s="253"/>
      <c r="L950" s="253"/>
      <c r="M950" s="253"/>
      <c r="N950" s="253"/>
      <c r="O950" s="253"/>
      <c r="P950" s="253"/>
      <c r="Q950" s="253"/>
      <c r="R950" s="253"/>
      <c r="S950" s="253"/>
      <c r="T950" s="253"/>
      <c r="U950" s="253" t="s">
        <v>1102</v>
      </c>
      <c r="V950" s="253"/>
      <c r="W950" s="253"/>
      <c r="X950" s="253"/>
      <c r="Y950" s="253"/>
      <c r="Z950" s="253"/>
      <c r="AA950" s="253"/>
      <c r="AB950" s="253"/>
      <c r="AC950" s="253" t="s">
        <v>320</v>
      </c>
      <c r="AD950" s="253"/>
      <c r="AE950" s="253"/>
      <c r="AF950" s="253"/>
      <c r="AG950" s="253"/>
      <c r="AH950" s="253"/>
      <c r="AI950" s="253"/>
      <c r="AJ950" s="253"/>
      <c r="AK950" s="253"/>
      <c r="AL950" s="253"/>
      <c r="AM950" s="253"/>
      <c r="AN950" s="253"/>
      <c r="AO950" s="253"/>
      <c r="AP950" s="253"/>
      <c r="AQ950" s="253"/>
      <c r="AR950" s="253"/>
      <c r="AS950" s="253"/>
      <c r="AT950" s="253"/>
      <c r="AU950" s="253"/>
      <c r="AV950" s="253"/>
      <c r="AW950" s="253"/>
      <c r="AX950" s="253"/>
      <c r="AY950" s="253"/>
      <c r="AZ950" s="253"/>
      <c r="BA950" s="253"/>
      <c r="BB950" s="253"/>
      <c r="BC950" s="253"/>
      <c r="BD950" s="253"/>
      <c r="BE950" s="253"/>
      <c r="BF950" s="253"/>
      <c r="BG950" s="253"/>
      <c r="BH950" s="253"/>
      <c r="BI950" s="253"/>
      <c r="BJ950" s="253"/>
      <c r="BK950" s="253"/>
      <c r="BL950" s="253"/>
      <c r="BM950" s="253"/>
      <c r="BN950" s="253"/>
      <c r="BO950" s="253"/>
      <c r="BP950" s="253"/>
      <c r="BQ950" s="253"/>
      <c r="BR950" s="253"/>
      <c r="BS950" s="253"/>
      <c r="BT950" s="253"/>
      <c r="BU950" s="253"/>
      <c r="BV950" s="253"/>
      <c r="BW950" s="253"/>
      <c r="BX950" s="253"/>
      <c r="BY950" s="253"/>
      <c r="BZ950" s="253"/>
      <c r="CA950" s="253"/>
      <c r="CB950" s="253"/>
      <c r="CC950" s="253"/>
      <c r="CD950" s="253"/>
      <c r="CE950" s="253"/>
      <c r="CF950" s="253"/>
      <c r="CG950" s="253"/>
      <c r="CH950" s="253"/>
      <c r="CI950" s="253"/>
      <c r="CJ950" s="253"/>
      <c r="CK950" s="253"/>
      <c r="CL950" s="253"/>
      <c r="CM950" s="253"/>
      <c r="CN950" s="253"/>
      <c r="CO950" s="253"/>
      <c r="CP950" s="253"/>
      <c r="CQ950" s="253"/>
      <c r="CR950" s="253"/>
      <c r="CS950" s="253"/>
      <c r="CT950" s="253"/>
      <c r="CU950" s="253"/>
      <c r="CV950" s="253"/>
      <c r="CW950" s="253"/>
      <c r="CX950" s="253"/>
      <c r="CY950" s="253"/>
      <c r="CZ950" s="253"/>
      <c r="DA950" s="253"/>
      <c r="DB950" s="253"/>
      <c r="DC950" s="253"/>
      <c r="DD950" s="253"/>
      <c r="DE950" s="253"/>
      <c r="DF950" s="253"/>
      <c r="DG950" s="253"/>
      <c r="DH950" s="253"/>
      <c r="DI950" s="253"/>
      <c r="DJ950" s="253"/>
      <c r="DK950" s="253"/>
      <c r="DL950" s="253"/>
      <c r="DM950" s="253"/>
      <c r="DN950" s="253"/>
      <c r="DO950" s="253"/>
      <c r="DP950" s="253"/>
      <c r="DQ950" s="253"/>
      <c r="DR950" s="253"/>
      <c r="DS950" s="253"/>
      <c r="DT950" s="253"/>
      <c r="DU950" s="253"/>
      <c r="DV950" s="253"/>
      <c r="DW950" s="253"/>
      <c r="DX950" s="253"/>
      <c r="DY950" s="253"/>
      <c r="DZ950" s="253"/>
      <c r="EA950" s="253"/>
      <c r="EB950" s="253"/>
      <c r="EC950" s="253"/>
      <c r="ED950" s="253"/>
      <c r="EE950" s="253"/>
      <c r="EF950" s="253"/>
      <c r="EG950" s="253"/>
      <c r="EH950" s="253"/>
      <c r="EI950" s="253"/>
      <c r="EJ950" s="253"/>
      <c r="EK950" s="253"/>
      <c r="EL950" s="253"/>
      <c r="EM950" s="253"/>
      <c r="EN950" s="253"/>
      <c r="EO950" s="253"/>
      <c r="EP950" s="253"/>
      <c r="EQ950" s="253"/>
      <c r="ER950" s="253"/>
      <c r="ES950" s="253"/>
      <c r="ET950" s="253"/>
      <c r="EU950" s="253"/>
      <c r="EV950" s="253"/>
      <c r="EW950" s="253"/>
      <c r="EX950" s="253"/>
      <c r="EY950" s="253"/>
      <c r="EZ950" s="253"/>
      <c r="FA950" s="253"/>
      <c r="FB950" s="253"/>
      <c r="FC950" s="253"/>
      <c r="FD950" s="253"/>
      <c r="FE950" s="253"/>
      <c r="FF950" s="253"/>
      <c r="FG950" s="253"/>
      <c r="FH950" s="253"/>
      <c r="FI950" s="253"/>
      <c r="FJ950" s="253"/>
      <c r="FK950" s="253"/>
      <c r="FL950" s="253"/>
      <c r="FM950" s="253"/>
      <c r="FN950" s="253"/>
      <c r="FO950" s="253"/>
      <c r="FP950" s="253"/>
      <c r="FQ950" s="253"/>
      <c r="FR950" s="253"/>
      <c r="FS950" s="253"/>
      <c r="FT950" s="253"/>
      <c r="FU950" s="253"/>
      <c r="FV950" s="253"/>
      <c r="FW950" s="253"/>
      <c r="FX950" s="253"/>
      <c r="FY950" s="253"/>
      <c r="FZ950" s="253"/>
      <c r="GA950" s="253"/>
      <c r="GB950" s="253"/>
      <c r="GC950" s="253"/>
      <c r="GD950" s="253"/>
      <c r="GE950" s="253"/>
      <c r="GF950" s="253"/>
      <c r="GG950" s="253"/>
      <c r="GH950" s="253"/>
      <c r="GI950" s="253"/>
      <c r="GJ950" s="253"/>
      <c r="GK950" s="253"/>
      <c r="GL950" s="253"/>
      <c r="GM950" s="253"/>
      <c r="GN950" s="253"/>
      <c r="GO950" s="253"/>
      <c r="GP950" s="253"/>
      <c r="GQ950" s="253"/>
      <c r="GR950" s="253"/>
      <c r="GS950" s="253"/>
      <c r="GT950" s="253"/>
      <c r="GU950" s="253"/>
      <c r="GV950" s="253"/>
      <c r="GW950" s="253"/>
      <c r="GX950" s="253"/>
      <c r="GY950" s="253"/>
      <c r="GZ950" s="253"/>
      <c r="HA950" s="253"/>
      <c r="HB950" s="253"/>
      <c r="HC950" s="253"/>
      <c r="HD950" s="253"/>
      <c r="HE950" s="253"/>
      <c r="HF950" s="253"/>
      <c r="HG950" s="253"/>
      <c r="HH950" s="253"/>
      <c r="HI950" s="253"/>
      <c r="HJ950" s="253"/>
      <c r="HK950" s="253"/>
      <c r="HL950" s="253"/>
      <c r="HM950" s="253"/>
      <c r="HN950" s="253"/>
      <c r="HO950" s="253"/>
      <c r="HP950" s="253"/>
      <c r="HQ950" s="253"/>
      <c r="HR950" s="253"/>
      <c r="HS950" s="253"/>
      <c r="HT950" s="253"/>
      <c r="HU950" s="253"/>
      <c r="HV950" s="253"/>
      <c r="HW950" s="253"/>
      <c r="HX950" s="253"/>
      <c r="HY950" s="253"/>
      <c r="HZ950" s="253"/>
      <c r="IA950" s="253"/>
      <c r="IB950" s="253"/>
      <c r="IC950" s="253"/>
      <c r="ID950" s="253"/>
      <c r="IE950" s="253"/>
      <c r="IF950" s="253"/>
      <c r="IG950" s="253"/>
      <c r="IH950" s="253"/>
      <c r="II950" s="253"/>
      <c r="IJ950" s="253"/>
      <c r="IK950" s="253"/>
      <c r="IL950" s="253"/>
      <c r="IM950" s="253"/>
      <c r="IN950" s="253"/>
      <c r="IO950" s="253"/>
      <c r="IP950" s="253"/>
      <c r="IQ950" s="253"/>
      <c r="IR950" s="253"/>
      <c r="IS950" s="253"/>
      <c r="IT950" s="253"/>
      <c r="IU950" s="253"/>
      <c r="IV950" s="253"/>
      <c r="IW950" s="253"/>
      <c r="IX950" s="253"/>
      <c r="IY950" s="253"/>
      <c r="IZ950" s="253"/>
      <c r="JA950" s="253"/>
      <c r="JB950" s="253"/>
      <c r="JC950" s="253"/>
      <c r="JD950" s="253"/>
      <c r="JE950" s="253"/>
      <c r="JF950" s="253"/>
      <c r="JG950" s="253"/>
      <c r="JH950" s="253"/>
      <c r="JI950" s="253"/>
      <c r="JJ950" s="253"/>
      <c r="JK950" s="253"/>
      <c r="JL950" s="253"/>
      <c r="JM950" s="253"/>
      <c r="JN950" s="253"/>
      <c r="JO950" s="253"/>
      <c r="JP950" s="253"/>
      <c r="JQ950" s="253"/>
      <c r="JR950" s="253"/>
      <c r="JS950" s="253"/>
      <c r="JT950" s="253"/>
      <c r="JU950" s="253"/>
    </row>
    <row r="951" spans="1:281" s="252" customFormat="1" ht="15" customHeight="1" x14ac:dyDescent="0.25">
      <c r="A951" s="253"/>
      <c r="B951" s="253"/>
      <c r="C951" s="253"/>
      <c r="D951" s="253"/>
      <c r="E951" s="253"/>
      <c r="F951" s="253"/>
      <c r="G951" s="253"/>
      <c r="H951" s="253"/>
      <c r="I951" s="253"/>
      <c r="J951" s="253"/>
      <c r="K951" s="253"/>
      <c r="L951" s="253"/>
      <c r="M951" s="253"/>
      <c r="N951" s="253"/>
      <c r="O951" s="253"/>
      <c r="P951" s="253"/>
      <c r="Q951" s="253"/>
      <c r="R951" s="253"/>
      <c r="S951" s="253"/>
      <c r="T951" s="253"/>
      <c r="U951" s="253" t="s">
        <v>1103</v>
      </c>
      <c r="V951" s="253"/>
      <c r="W951" s="253"/>
      <c r="X951" s="253"/>
      <c r="Y951" s="253"/>
      <c r="Z951" s="253"/>
      <c r="AA951" s="253"/>
      <c r="AB951" s="253"/>
      <c r="AC951" s="253" t="s">
        <v>393</v>
      </c>
      <c r="AD951" s="253"/>
      <c r="AE951" s="253"/>
      <c r="AF951" s="253"/>
      <c r="AG951" s="253"/>
      <c r="AH951" s="253"/>
      <c r="AI951" s="253"/>
      <c r="AJ951" s="253"/>
      <c r="AK951" s="253"/>
      <c r="AL951" s="253"/>
      <c r="AM951" s="253"/>
      <c r="AN951" s="253"/>
      <c r="AO951" s="253"/>
      <c r="AP951" s="253"/>
      <c r="AQ951" s="253"/>
      <c r="AR951" s="253"/>
      <c r="AS951" s="253"/>
      <c r="AT951" s="253"/>
      <c r="AU951" s="253"/>
      <c r="AV951" s="253"/>
      <c r="AW951" s="253"/>
      <c r="AX951" s="253"/>
      <c r="AY951" s="253"/>
      <c r="AZ951" s="253"/>
      <c r="BA951" s="253"/>
      <c r="BB951" s="253"/>
      <c r="BC951" s="253"/>
      <c r="BD951" s="253"/>
      <c r="BE951" s="253"/>
      <c r="BF951" s="253"/>
      <c r="BG951" s="253"/>
      <c r="BH951" s="253"/>
      <c r="BI951" s="253"/>
      <c r="BJ951" s="253"/>
      <c r="BK951" s="253"/>
      <c r="BL951" s="253"/>
      <c r="BM951" s="253"/>
      <c r="BN951" s="253"/>
      <c r="BO951" s="253"/>
      <c r="BP951" s="253"/>
      <c r="BQ951" s="253"/>
      <c r="BR951" s="253"/>
      <c r="BS951" s="253"/>
      <c r="BT951" s="253"/>
      <c r="BU951" s="253"/>
      <c r="BV951" s="253"/>
      <c r="BW951" s="253"/>
      <c r="BX951" s="253"/>
      <c r="BY951" s="253"/>
      <c r="BZ951" s="253"/>
      <c r="CA951" s="253"/>
      <c r="CB951" s="253"/>
      <c r="CC951" s="253"/>
      <c r="CD951" s="253"/>
      <c r="CE951" s="253"/>
      <c r="CF951" s="253"/>
      <c r="CG951" s="253"/>
      <c r="CH951" s="253"/>
      <c r="CI951" s="253"/>
      <c r="CJ951" s="253"/>
      <c r="CK951" s="253"/>
      <c r="CL951" s="253"/>
      <c r="CM951" s="253"/>
      <c r="CN951" s="253"/>
      <c r="CO951" s="253"/>
      <c r="CP951" s="253"/>
      <c r="CQ951" s="253"/>
      <c r="CR951" s="253"/>
      <c r="CS951" s="253"/>
      <c r="CT951" s="253"/>
      <c r="CU951" s="253"/>
      <c r="CV951" s="253"/>
      <c r="CW951" s="253"/>
      <c r="CX951" s="253"/>
      <c r="CY951" s="253"/>
      <c r="CZ951" s="253"/>
      <c r="DA951" s="253"/>
      <c r="DB951" s="253"/>
      <c r="DC951" s="253"/>
      <c r="DD951" s="253"/>
      <c r="DE951" s="253"/>
      <c r="DF951" s="253"/>
      <c r="DG951" s="253"/>
      <c r="DH951" s="253"/>
      <c r="DI951" s="253"/>
      <c r="DJ951" s="253"/>
      <c r="DK951" s="253"/>
      <c r="DL951" s="253"/>
      <c r="DM951" s="253"/>
      <c r="DN951" s="253"/>
      <c r="DO951" s="253"/>
      <c r="DP951" s="253"/>
      <c r="DQ951" s="253"/>
      <c r="DR951" s="253"/>
      <c r="DS951" s="253"/>
      <c r="DT951" s="253"/>
      <c r="DU951" s="253"/>
      <c r="DV951" s="253"/>
      <c r="DW951" s="253"/>
      <c r="DX951" s="253"/>
      <c r="DY951" s="253"/>
      <c r="DZ951" s="253"/>
      <c r="EA951" s="253"/>
      <c r="EB951" s="253"/>
      <c r="EC951" s="253"/>
      <c r="ED951" s="253"/>
      <c r="EE951" s="253"/>
      <c r="EF951" s="253"/>
      <c r="EG951" s="253"/>
      <c r="EH951" s="253"/>
      <c r="EI951" s="253"/>
      <c r="EJ951" s="253"/>
      <c r="EK951" s="253"/>
      <c r="EL951" s="253"/>
      <c r="EM951" s="253"/>
      <c r="EN951" s="253"/>
      <c r="EO951" s="253"/>
      <c r="EP951" s="253"/>
      <c r="EQ951" s="253"/>
      <c r="ER951" s="253"/>
      <c r="ES951" s="253"/>
      <c r="ET951" s="253"/>
      <c r="EU951" s="253"/>
      <c r="EV951" s="253"/>
      <c r="EW951" s="253"/>
      <c r="EX951" s="253"/>
      <c r="EY951" s="253"/>
      <c r="EZ951" s="253"/>
      <c r="FA951" s="253"/>
      <c r="FB951" s="253"/>
      <c r="FC951" s="253"/>
      <c r="FD951" s="253"/>
      <c r="FE951" s="253"/>
      <c r="FF951" s="253"/>
      <c r="FG951" s="253"/>
      <c r="FH951" s="253"/>
      <c r="FI951" s="253"/>
      <c r="FJ951" s="253"/>
      <c r="FK951" s="253"/>
      <c r="FL951" s="253"/>
      <c r="FM951" s="253"/>
      <c r="FN951" s="253"/>
      <c r="FO951" s="253"/>
      <c r="FP951" s="253"/>
      <c r="FQ951" s="253"/>
      <c r="FR951" s="253"/>
      <c r="FS951" s="253"/>
      <c r="FT951" s="253"/>
      <c r="FU951" s="253"/>
      <c r="FV951" s="253"/>
      <c r="FW951" s="253"/>
      <c r="FX951" s="253"/>
      <c r="FY951" s="253"/>
      <c r="FZ951" s="253"/>
      <c r="GA951" s="253"/>
      <c r="GB951" s="253"/>
      <c r="GC951" s="253"/>
      <c r="GD951" s="253"/>
      <c r="GE951" s="253"/>
      <c r="GF951" s="253"/>
      <c r="GG951" s="253"/>
      <c r="GH951" s="253"/>
      <c r="GI951" s="253"/>
      <c r="GJ951" s="253"/>
      <c r="GK951" s="253"/>
      <c r="GL951" s="253"/>
      <c r="GM951" s="253"/>
      <c r="GN951" s="253"/>
      <c r="GO951" s="253"/>
      <c r="GP951" s="253"/>
      <c r="GQ951" s="253"/>
      <c r="GR951" s="253"/>
      <c r="GS951" s="253"/>
      <c r="GT951" s="253"/>
      <c r="GU951" s="253"/>
      <c r="GV951" s="253"/>
      <c r="GW951" s="253"/>
      <c r="GX951" s="253"/>
      <c r="GY951" s="253"/>
      <c r="GZ951" s="253"/>
      <c r="HA951" s="253"/>
      <c r="HB951" s="253"/>
      <c r="HC951" s="253"/>
      <c r="HD951" s="253"/>
      <c r="HE951" s="253"/>
      <c r="HF951" s="253"/>
      <c r="HG951" s="253"/>
      <c r="HH951" s="253"/>
      <c r="HI951" s="253"/>
      <c r="HJ951" s="253"/>
      <c r="HK951" s="253"/>
      <c r="HL951" s="253"/>
      <c r="HM951" s="253"/>
      <c r="HN951" s="253"/>
      <c r="HO951" s="253"/>
      <c r="HP951" s="253"/>
      <c r="HQ951" s="253"/>
      <c r="HR951" s="253"/>
      <c r="HS951" s="253"/>
      <c r="HT951" s="253"/>
      <c r="HU951" s="253"/>
      <c r="HV951" s="253"/>
      <c r="HW951" s="253"/>
      <c r="HX951" s="253"/>
      <c r="HY951" s="253"/>
      <c r="HZ951" s="253"/>
      <c r="IA951" s="253"/>
      <c r="IB951" s="253"/>
      <c r="IC951" s="253"/>
      <c r="ID951" s="253"/>
      <c r="IE951" s="253"/>
      <c r="IF951" s="253"/>
      <c r="IG951" s="253"/>
      <c r="IH951" s="253"/>
      <c r="II951" s="253"/>
      <c r="IJ951" s="253"/>
      <c r="IK951" s="253"/>
      <c r="IL951" s="253"/>
      <c r="IM951" s="253"/>
      <c r="IN951" s="253"/>
      <c r="IO951" s="253"/>
      <c r="IP951" s="253"/>
      <c r="IQ951" s="253"/>
      <c r="IR951" s="253"/>
      <c r="IS951" s="253"/>
      <c r="IT951" s="253"/>
      <c r="IU951" s="253"/>
      <c r="IV951" s="253"/>
      <c r="IW951" s="253"/>
      <c r="IX951" s="253"/>
      <c r="IY951" s="253"/>
      <c r="IZ951" s="253"/>
      <c r="JA951" s="253"/>
      <c r="JB951" s="253"/>
      <c r="JC951" s="253"/>
      <c r="JD951" s="253"/>
      <c r="JE951" s="253"/>
      <c r="JF951" s="253"/>
      <c r="JG951" s="253"/>
      <c r="JH951" s="253"/>
      <c r="JI951" s="253"/>
      <c r="JJ951" s="253"/>
      <c r="JK951" s="253"/>
      <c r="JL951" s="253"/>
      <c r="JM951" s="253"/>
      <c r="JN951" s="253"/>
      <c r="JO951" s="253"/>
      <c r="JP951" s="253"/>
      <c r="JQ951" s="253"/>
      <c r="JR951" s="253"/>
      <c r="JS951" s="253"/>
      <c r="JT951" s="253"/>
      <c r="JU951" s="253"/>
    </row>
    <row r="952" spans="1:281" s="252" customFormat="1" ht="15" customHeight="1" x14ac:dyDescent="0.25">
      <c r="A952" s="253"/>
      <c r="B952" s="253"/>
      <c r="C952" s="253"/>
      <c r="D952" s="253"/>
      <c r="E952" s="253"/>
      <c r="F952" s="253"/>
      <c r="G952" s="253"/>
      <c r="H952" s="253"/>
      <c r="I952" s="253"/>
      <c r="J952" s="253"/>
      <c r="K952" s="253"/>
      <c r="L952" s="253"/>
      <c r="M952" s="253"/>
      <c r="N952" s="253"/>
      <c r="O952" s="253"/>
      <c r="P952" s="253"/>
      <c r="Q952" s="253"/>
      <c r="R952" s="253"/>
      <c r="S952" s="253"/>
      <c r="T952" s="253"/>
      <c r="U952" s="253" t="s">
        <v>1104</v>
      </c>
      <c r="V952" s="253"/>
      <c r="W952" s="253"/>
      <c r="X952" s="253"/>
      <c r="Y952" s="253"/>
      <c r="Z952" s="253"/>
      <c r="AA952" s="253"/>
      <c r="AB952" s="253"/>
      <c r="AC952" s="253" t="s">
        <v>323</v>
      </c>
      <c r="AD952" s="253"/>
      <c r="AE952" s="253"/>
      <c r="AF952" s="253"/>
      <c r="AG952" s="253"/>
      <c r="AH952" s="253"/>
      <c r="AI952" s="253"/>
      <c r="AJ952" s="253"/>
      <c r="AK952" s="253"/>
      <c r="AL952" s="253"/>
      <c r="AM952" s="253"/>
      <c r="AN952" s="253"/>
      <c r="AO952" s="253"/>
      <c r="AP952" s="253"/>
      <c r="AQ952" s="253"/>
      <c r="AR952" s="253"/>
      <c r="AS952" s="253"/>
      <c r="AT952" s="253"/>
      <c r="AU952" s="253"/>
      <c r="AV952" s="253"/>
      <c r="AW952" s="253"/>
      <c r="AX952" s="253"/>
      <c r="AY952" s="253"/>
      <c r="AZ952" s="253"/>
      <c r="BA952" s="253"/>
      <c r="BB952" s="253"/>
      <c r="BC952" s="253"/>
      <c r="BD952" s="253"/>
      <c r="BE952" s="253"/>
      <c r="BF952" s="253"/>
      <c r="BG952" s="253"/>
      <c r="BH952" s="253"/>
      <c r="BI952" s="253"/>
      <c r="BJ952" s="253"/>
      <c r="BK952" s="253"/>
      <c r="BL952" s="253"/>
      <c r="BM952" s="253"/>
      <c r="BN952" s="253"/>
      <c r="BO952" s="253"/>
      <c r="BP952" s="253"/>
      <c r="BQ952" s="253"/>
      <c r="BR952" s="253"/>
      <c r="BS952" s="253"/>
      <c r="BT952" s="253"/>
      <c r="BU952" s="253"/>
      <c r="BV952" s="253"/>
      <c r="BW952" s="253"/>
      <c r="BX952" s="253"/>
      <c r="BY952" s="253"/>
      <c r="BZ952" s="253"/>
      <c r="CA952" s="253"/>
      <c r="CB952" s="253"/>
      <c r="CC952" s="253"/>
      <c r="CD952" s="253"/>
      <c r="CE952" s="253"/>
      <c r="CF952" s="253"/>
      <c r="CG952" s="253"/>
      <c r="CH952" s="253"/>
      <c r="CI952" s="253"/>
      <c r="CJ952" s="253"/>
      <c r="CK952" s="253"/>
      <c r="CL952" s="253"/>
      <c r="CM952" s="253"/>
      <c r="CN952" s="253"/>
      <c r="CO952" s="253"/>
      <c r="CP952" s="253"/>
      <c r="CQ952" s="253"/>
      <c r="CR952" s="253"/>
      <c r="CS952" s="253"/>
      <c r="CT952" s="253"/>
      <c r="CU952" s="253"/>
      <c r="CV952" s="253"/>
      <c r="CW952" s="253"/>
      <c r="CX952" s="253"/>
      <c r="CY952" s="253"/>
      <c r="CZ952" s="253"/>
      <c r="DA952" s="253"/>
      <c r="DB952" s="253"/>
      <c r="DC952" s="253"/>
      <c r="DD952" s="253"/>
      <c r="DE952" s="253"/>
      <c r="DF952" s="253"/>
      <c r="DG952" s="253"/>
      <c r="DH952" s="253"/>
      <c r="DI952" s="253"/>
      <c r="DJ952" s="253"/>
      <c r="DK952" s="253"/>
      <c r="DL952" s="253"/>
      <c r="DM952" s="253"/>
      <c r="DN952" s="253"/>
      <c r="DO952" s="253"/>
      <c r="DP952" s="253"/>
      <c r="DQ952" s="253"/>
      <c r="DR952" s="253"/>
      <c r="DS952" s="253"/>
      <c r="DT952" s="253"/>
      <c r="DU952" s="253"/>
      <c r="DV952" s="253"/>
      <c r="DW952" s="253"/>
      <c r="DX952" s="253"/>
      <c r="DY952" s="253"/>
      <c r="DZ952" s="253"/>
      <c r="EA952" s="253"/>
      <c r="EB952" s="253"/>
      <c r="EC952" s="253"/>
      <c r="ED952" s="253"/>
      <c r="EE952" s="253"/>
      <c r="EF952" s="253"/>
      <c r="EG952" s="253"/>
      <c r="EH952" s="253"/>
      <c r="EI952" s="253"/>
      <c r="EJ952" s="253"/>
      <c r="EK952" s="253"/>
      <c r="EL952" s="253"/>
      <c r="EM952" s="253"/>
      <c r="EN952" s="253"/>
      <c r="EO952" s="253"/>
      <c r="EP952" s="253"/>
      <c r="EQ952" s="253"/>
      <c r="ER952" s="253"/>
      <c r="ES952" s="253"/>
      <c r="ET952" s="253"/>
      <c r="EU952" s="253"/>
      <c r="EV952" s="253"/>
      <c r="EW952" s="253"/>
      <c r="EX952" s="253"/>
      <c r="EY952" s="253"/>
      <c r="EZ952" s="253"/>
      <c r="FA952" s="253"/>
      <c r="FB952" s="253"/>
      <c r="FC952" s="253"/>
      <c r="FD952" s="253"/>
      <c r="FE952" s="253"/>
      <c r="FF952" s="253"/>
      <c r="FG952" s="253"/>
      <c r="FH952" s="253"/>
      <c r="FI952" s="253"/>
      <c r="FJ952" s="253"/>
      <c r="FK952" s="253"/>
      <c r="FL952" s="253"/>
      <c r="FM952" s="253"/>
      <c r="FN952" s="253"/>
      <c r="FO952" s="253"/>
      <c r="FP952" s="253"/>
      <c r="FQ952" s="253"/>
      <c r="FR952" s="253"/>
      <c r="FS952" s="253"/>
      <c r="FT952" s="253"/>
      <c r="FU952" s="253"/>
      <c r="FV952" s="253"/>
      <c r="FW952" s="253"/>
      <c r="FX952" s="253"/>
      <c r="FY952" s="253"/>
      <c r="FZ952" s="253"/>
      <c r="GA952" s="253"/>
      <c r="GB952" s="253"/>
      <c r="GC952" s="253"/>
      <c r="GD952" s="253"/>
      <c r="GE952" s="253"/>
      <c r="GF952" s="253"/>
      <c r="GG952" s="253"/>
      <c r="GH952" s="253"/>
      <c r="GI952" s="253"/>
      <c r="GJ952" s="253"/>
      <c r="GK952" s="253"/>
      <c r="GL952" s="253"/>
      <c r="GM952" s="253"/>
      <c r="GN952" s="253"/>
      <c r="GO952" s="253"/>
      <c r="GP952" s="253"/>
      <c r="GQ952" s="253"/>
      <c r="GR952" s="253"/>
      <c r="GS952" s="253"/>
      <c r="GT952" s="253"/>
      <c r="GU952" s="253"/>
      <c r="GV952" s="253"/>
      <c r="GW952" s="253"/>
      <c r="GX952" s="253"/>
      <c r="GY952" s="253"/>
      <c r="GZ952" s="253"/>
      <c r="HA952" s="253"/>
      <c r="HB952" s="253"/>
      <c r="HC952" s="253"/>
      <c r="HD952" s="253"/>
      <c r="HE952" s="253"/>
      <c r="HF952" s="253"/>
      <c r="HG952" s="253"/>
      <c r="HH952" s="253"/>
      <c r="HI952" s="253"/>
      <c r="HJ952" s="253"/>
      <c r="HK952" s="253"/>
      <c r="HL952" s="253"/>
      <c r="HM952" s="253"/>
      <c r="HN952" s="253"/>
      <c r="HO952" s="253"/>
      <c r="HP952" s="253"/>
      <c r="HQ952" s="253"/>
      <c r="HR952" s="253"/>
      <c r="HS952" s="253"/>
      <c r="HT952" s="253"/>
      <c r="HU952" s="253"/>
      <c r="HV952" s="253"/>
      <c r="HW952" s="253"/>
      <c r="HX952" s="253"/>
      <c r="HY952" s="253"/>
      <c r="HZ952" s="253"/>
      <c r="IA952" s="253"/>
      <c r="IB952" s="253"/>
      <c r="IC952" s="253"/>
      <c r="ID952" s="253"/>
      <c r="IE952" s="253"/>
      <c r="IF952" s="253"/>
      <c r="IG952" s="253"/>
      <c r="IH952" s="253"/>
      <c r="II952" s="253"/>
      <c r="IJ952" s="253"/>
      <c r="IK952" s="253"/>
      <c r="IL952" s="253"/>
      <c r="IM952" s="253"/>
      <c r="IN952" s="253"/>
      <c r="IO952" s="253"/>
      <c r="IP952" s="253"/>
      <c r="IQ952" s="253"/>
      <c r="IR952" s="253"/>
      <c r="IS952" s="253"/>
      <c r="IT952" s="253"/>
      <c r="IU952" s="253"/>
      <c r="IV952" s="253"/>
      <c r="IW952" s="253"/>
      <c r="IX952" s="253"/>
      <c r="IY952" s="253"/>
      <c r="IZ952" s="253"/>
      <c r="JA952" s="253"/>
      <c r="JB952" s="253"/>
      <c r="JC952" s="253"/>
      <c r="JD952" s="253"/>
      <c r="JE952" s="253"/>
      <c r="JF952" s="253"/>
      <c r="JG952" s="253"/>
      <c r="JH952" s="253"/>
      <c r="JI952" s="253"/>
      <c r="JJ952" s="253"/>
      <c r="JK952" s="253"/>
      <c r="JL952" s="253"/>
      <c r="JM952" s="253"/>
      <c r="JN952" s="253"/>
      <c r="JO952" s="253"/>
      <c r="JP952" s="253"/>
      <c r="JQ952" s="253"/>
      <c r="JR952" s="253"/>
      <c r="JS952" s="253"/>
      <c r="JT952" s="253"/>
      <c r="JU952" s="253"/>
    </row>
    <row r="953" spans="1:281" s="252" customFormat="1" ht="15" customHeight="1" x14ac:dyDescent="0.25">
      <c r="A953" s="253"/>
      <c r="B953" s="253"/>
      <c r="C953" s="253"/>
      <c r="D953" s="253"/>
      <c r="E953" s="253"/>
      <c r="F953" s="253"/>
      <c r="G953" s="253"/>
      <c r="H953" s="253"/>
      <c r="I953" s="253"/>
      <c r="J953" s="253"/>
      <c r="K953" s="253"/>
      <c r="L953" s="253"/>
      <c r="M953" s="253"/>
      <c r="N953" s="253"/>
      <c r="O953" s="253"/>
      <c r="P953" s="253"/>
      <c r="Q953" s="253"/>
      <c r="R953" s="253"/>
      <c r="S953" s="253"/>
      <c r="T953" s="253"/>
      <c r="U953" s="253" t="s">
        <v>1105</v>
      </c>
      <c r="V953" s="253"/>
      <c r="W953" s="253"/>
      <c r="X953" s="253"/>
      <c r="Y953" s="253"/>
      <c r="Z953" s="253"/>
      <c r="AA953" s="253"/>
      <c r="AB953" s="253"/>
      <c r="AC953" s="253" t="s">
        <v>316</v>
      </c>
      <c r="AD953" s="253"/>
      <c r="AE953" s="253"/>
      <c r="AF953" s="253"/>
      <c r="AG953" s="253"/>
      <c r="AH953" s="253"/>
      <c r="AI953" s="253"/>
      <c r="AJ953" s="253"/>
      <c r="AK953" s="253"/>
      <c r="AL953" s="253"/>
      <c r="AM953" s="253"/>
      <c r="AN953" s="253"/>
      <c r="AO953" s="253"/>
      <c r="AP953" s="253"/>
      <c r="AQ953" s="253"/>
      <c r="AR953" s="253"/>
      <c r="AS953" s="253"/>
      <c r="AT953" s="253"/>
      <c r="AU953" s="253"/>
      <c r="AV953" s="253"/>
      <c r="AW953" s="253"/>
      <c r="AX953" s="253"/>
      <c r="AY953" s="253"/>
      <c r="AZ953" s="253"/>
      <c r="BA953" s="253"/>
      <c r="BB953" s="253"/>
      <c r="BC953" s="253"/>
      <c r="BD953" s="253"/>
      <c r="BE953" s="253"/>
      <c r="BF953" s="253"/>
      <c r="BG953" s="253"/>
      <c r="BH953" s="253"/>
      <c r="BI953" s="253"/>
      <c r="BJ953" s="253"/>
      <c r="BK953" s="253"/>
      <c r="BL953" s="253"/>
      <c r="BM953" s="253"/>
      <c r="BN953" s="253"/>
      <c r="BO953" s="253"/>
      <c r="BP953" s="253"/>
      <c r="BQ953" s="253"/>
      <c r="BR953" s="253"/>
      <c r="BS953" s="253"/>
      <c r="BT953" s="253"/>
      <c r="BU953" s="253"/>
      <c r="BV953" s="253"/>
      <c r="BW953" s="253"/>
      <c r="BX953" s="253"/>
      <c r="BY953" s="253"/>
      <c r="BZ953" s="253"/>
      <c r="CA953" s="253"/>
      <c r="CB953" s="253"/>
      <c r="CC953" s="253"/>
      <c r="CD953" s="253"/>
      <c r="CE953" s="253"/>
      <c r="CF953" s="253"/>
      <c r="CG953" s="253"/>
      <c r="CH953" s="253"/>
      <c r="CI953" s="253"/>
      <c r="CJ953" s="253"/>
      <c r="CK953" s="253"/>
      <c r="CL953" s="253"/>
      <c r="CM953" s="253"/>
      <c r="CN953" s="253"/>
      <c r="CO953" s="253"/>
      <c r="CP953" s="253"/>
      <c r="CQ953" s="253"/>
      <c r="CR953" s="253"/>
      <c r="CS953" s="253"/>
      <c r="CT953" s="253"/>
      <c r="CU953" s="253"/>
      <c r="CV953" s="253"/>
      <c r="CW953" s="253"/>
      <c r="CX953" s="253"/>
      <c r="CY953" s="253"/>
      <c r="CZ953" s="253"/>
      <c r="DA953" s="253"/>
      <c r="DB953" s="253"/>
      <c r="DC953" s="253"/>
      <c r="DD953" s="253"/>
      <c r="DE953" s="253"/>
      <c r="DF953" s="253"/>
      <c r="DG953" s="253"/>
      <c r="DH953" s="253"/>
      <c r="DI953" s="253"/>
      <c r="DJ953" s="253"/>
      <c r="DK953" s="253"/>
      <c r="DL953" s="253"/>
      <c r="DM953" s="253"/>
      <c r="DN953" s="253"/>
      <c r="DO953" s="253"/>
      <c r="DP953" s="253"/>
      <c r="DQ953" s="253"/>
      <c r="DR953" s="253"/>
      <c r="DS953" s="253"/>
      <c r="DT953" s="253"/>
      <c r="DU953" s="253"/>
      <c r="DV953" s="253"/>
      <c r="DW953" s="253"/>
      <c r="DX953" s="253"/>
      <c r="DY953" s="253"/>
      <c r="DZ953" s="253"/>
      <c r="EA953" s="253"/>
      <c r="EB953" s="253"/>
      <c r="EC953" s="253"/>
      <c r="ED953" s="253"/>
      <c r="EE953" s="253"/>
      <c r="EF953" s="253"/>
      <c r="EG953" s="253"/>
      <c r="EH953" s="253"/>
      <c r="EI953" s="253"/>
      <c r="EJ953" s="253"/>
      <c r="EK953" s="253"/>
      <c r="EL953" s="253"/>
      <c r="EM953" s="253"/>
      <c r="EN953" s="253"/>
      <c r="EO953" s="253"/>
      <c r="EP953" s="253"/>
      <c r="EQ953" s="253"/>
      <c r="ER953" s="253"/>
      <c r="ES953" s="253"/>
      <c r="ET953" s="253"/>
      <c r="EU953" s="253"/>
      <c r="EV953" s="253"/>
      <c r="EW953" s="253"/>
      <c r="EX953" s="253"/>
      <c r="EY953" s="253"/>
      <c r="EZ953" s="253"/>
      <c r="FA953" s="253"/>
      <c r="FB953" s="253"/>
      <c r="FC953" s="253"/>
      <c r="FD953" s="253"/>
      <c r="FE953" s="253"/>
      <c r="FF953" s="253"/>
      <c r="FG953" s="253"/>
      <c r="FH953" s="253"/>
      <c r="FI953" s="253"/>
      <c r="FJ953" s="253"/>
      <c r="FK953" s="253"/>
      <c r="FL953" s="253"/>
      <c r="FM953" s="253"/>
      <c r="FN953" s="253"/>
      <c r="FO953" s="253"/>
      <c r="FP953" s="253"/>
      <c r="FQ953" s="253"/>
      <c r="FR953" s="253"/>
      <c r="FS953" s="253"/>
      <c r="FT953" s="253"/>
      <c r="FU953" s="253"/>
      <c r="FV953" s="253"/>
      <c r="FW953" s="253"/>
      <c r="FX953" s="253"/>
      <c r="FY953" s="253"/>
      <c r="FZ953" s="253"/>
      <c r="GA953" s="253"/>
      <c r="GB953" s="253"/>
      <c r="GC953" s="253"/>
      <c r="GD953" s="253"/>
      <c r="GE953" s="253"/>
      <c r="GF953" s="253"/>
      <c r="GG953" s="253"/>
      <c r="GH953" s="253"/>
      <c r="GI953" s="253"/>
      <c r="GJ953" s="253"/>
      <c r="GK953" s="253"/>
      <c r="GL953" s="253"/>
      <c r="GM953" s="253"/>
      <c r="GN953" s="253"/>
      <c r="GO953" s="253"/>
      <c r="GP953" s="253"/>
      <c r="GQ953" s="253"/>
      <c r="GR953" s="253"/>
      <c r="GS953" s="253"/>
      <c r="GT953" s="253"/>
      <c r="GU953" s="253"/>
      <c r="GV953" s="253"/>
      <c r="GW953" s="253"/>
      <c r="GX953" s="253"/>
      <c r="GY953" s="253"/>
      <c r="GZ953" s="253"/>
      <c r="HA953" s="253"/>
      <c r="HB953" s="253"/>
      <c r="HC953" s="253"/>
      <c r="HD953" s="253"/>
      <c r="HE953" s="253"/>
      <c r="HF953" s="253"/>
      <c r="HG953" s="253"/>
      <c r="HH953" s="253"/>
      <c r="HI953" s="253"/>
      <c r="HJ953" s="253"/>
      <c r="HK953" s="253"/>
      <c r="HL953" s="253"/>
      <c r="HM953" s="253"/>
      <c r="HN953" s="253"/>
      <c r="HO953" s="253"/>
      <c r="HP953" s="253"/>
      <c r="HQ953" s="253"/>
      <c r="HR953" s="253"/>
      <c r="HS953" s="253"/>
      <c r="HT953" s="253"/>
      <c r="HU953" s="253"/>
      <c r="HV953" s="253"/>
      <c r="HW953" s="253"/>
      <c r="HX953" s="253"/>
      <c r="HY953" s="253"/>
      <c r="HZ953" s="253"/>
      <c r="IA953" s="253"/>
      <c r="IB953" s="253"/>
      <c r="IC953" s="253"/>
      <c r="ID953" s="253"/>
      <c r="IE953" s="253"/>
      <c r="IF953" s="253"/>
      <c r="IG953" s="253"/>
      <c r="IH953" s="253"/>
      <c r="II953" s="253"/>
      <c r="IJ953" s="253"/>
      <c r="IK953" s="253"/>
      <c r="IL953" s="253"/>
      <c r="IM953" s="253"/>
      <c r="IN953" s="253"/>
      <c r="IO953" s="253"/>
      <c r="IP953" s="253"/>
      <c r="IQ953" s="253"/>
      <c r="IR953" s="253"/>
      <c r="IS953" s="253"/>
      <c r="IT953" s="253"/>
      <c r="IU953" s="253"/>
      <c r="IV953" s="253"/>
      <c r="IW953" s="253"/>
      <c r="IX953" s="253"/>
      <c r="IY953" s="253"/>
      <c r="IZ953" s="253"/>
      <c r="JA953" s="253"/>
      <c r="JB953" s="253"/>
      <c r="JC953" s="253"/>
      <c r="JD953" s="253"/>
      <c r="JE953" s="253"/>
      <c r="JF953" s="253"/>
      <c r="JG953" s="253"/>
      <c r="JH953" s="253"/>
      <c r="JI953" s="253"/>
      <c r="JJ953" s="253"/>
      <c r="JK953" s="253"/>
      <c r="JL953" s="253"/>
      <c r="JM953" s="253"/>
      <c r="JN953" s="253"/>
      <c r="JO953" s="253"/>
      <c r="JP953" s="253"/>
      <c r="JQ953" s="253"/>
      <c r="JR953" s="253"/>
      <c r="JS953" s="253"/>
      <c r="JT953" s="253"/>
      <c r="JU953" s="253"/>
    </row>
    <row r="954" spans="1:281" s="252" customFormat="1" ht="15" customHeight="1" x14ac:dyDescent="0.25">
      <c r="A954" s="253"/>
      <c r="B954" s="253"/>
      <c r="C954" s="253"/>
      <c r="D954" s="253"/>
      <c r="E954" s="253"/>
      <c r="F954" s="253"/>
      <c r="G954" s="253"/>
      <c r="H954" s="253"/>
      <c r="I954" s="253"/>
      <c r="J954" s="253"/>
      <c r="K954" s="253"/>
      <c r="L954" s="253"/>
      <c r="M954" s="253"/>
      <c r="N954" s="253"/>
      <c r="O954" s="253"/>
      <c r="P954" s="253"/>
      <c r="Q954" s="253"/>
      <c r="R954" s="253"/>
      <c r="S954" s="253"/>
      <c r="T954" s="253"/>
      <c r="U954" s="253" t="s">
        <v>1106</v>
      </c>
      <c r="V954" s="253"/>
      <c r="W954" s="253"/>
      <c r="X954" s="253"/>
      <c r="Y954" s="253"/>
      <c r="Z954" s="253"/>
      <c r="AA954" s="253"/>
      <c r="AB954" s="253"/>
      <c r="AC954" s="253" t="s">
        <v>318</v>
      </c>
      <c r="AD954" s="253"/>
      <c r="AE954" s="253"/>
      <c r="AF954" s="253"/>
      <c r="AG954" s="253"/>
      <c r="AH954" s="253"/>
      <c r="AI954" s="253"/>
      <c r="AJ954" s="253"/>
      <c r="AK954" s="253"/>
      <c r="AL954" s="253"/>
      <c r="AM954" s="253"/>
      <c r="AN954" s="253"/>
      <c r="AO954" s="253"/>
      <c r="AP954" s="253"/>
      <c r="AQ954" s="253"/>
      <c r="AR954" s="253"/>
      <c r="AS954" s="253"/>
      <c r="AT954" s="253"/>
      <c r="AU954" s="253"/>
      <c r="AV954" s="253"/>
      <c r="AW954" s="253"/>
      <c r="AX954" s="253"/>
      <c r="AY954" s="253"/>
      <c r="AZ954" s="253"/>
      <c r="BA954" s="253"/>
      <c r="BB954" s="253"/>
      <c r="BC954" s="253"/>
      <c r="BD954" s="253"/>
      <c r="BE954" s="253"/>
      <c r="BF954" s="253"/>
      <c r="BG954" s="253"/>
      <c r="BH954" s="253"/>
      <c r="BI954" s="253"/>
      <c r="BJ954" s="253"/>
      <c r="BK954" s="253"/>
      <c r="BL954" s="253"/>
      <c r="BM954" s="253"/>
      <c r="BN954" s="253"/>
      <c r="BO954" s="253"/>
      <c r="BP954" s="253"/>
      <c r="BQ954" s="253"/>
      <c r="BR954" s="253"/>
      <c r="BS954" s="253"/>
      <c r="BT954" s="253"/>
      <c r="BU954" s="253"/>
      <c r="BV954" s="253"/>
      <c r="BW954" s="253"/>
      <c r="BX954" s="253"/>
      <c r="BY954" s="253"/>
      <c r="BZ954" s="253"/>
      <c r="CA954" s="253"/>
      <c r="CB954" s="253"/>
      <c r="CC954" s="253"/>
      <c r="CD954" s="253"/>
      <c r="CE954" s="253"/>
      <c r="CF954" s="253"/>
      <c r="CG954" s="253"/>
      <c r="CH954" s="253"/>
      <c r="CI954" s="253"/>
      <c r="CJ954" s="253"/>
      <c r="CK954" s="253"/>
      <c r="CL954" s="253"/>
      <c r="CM954" s="253"/>
      <c r="CN954" s="253"/>
      <c r="CO954" s="253"/>
      <c r="CP954" s="253"/>
      <c r="CQ954" s="253"/>
      <c r="CR954" s="253"/>
      <c r="CS954" s="253"/>
      <c r="CT954" s="253"/>
      <c r="CU954" s="253"/>
      <c r="CV954" s="253"/>
      <c r="CW954" s="253"/>
      <c r="CX954" s="253"/>
      <c r="CY954" s="253"/>
      <c r="CZ954" s="253"/>
      <c r="DA954" s="253"/>
      <c r="DB954" s="253"/>
      <c r="DC954" s="253"/>
      <c r="DD954" s="253"/>
      <c r="DE954" s="253"/>
      <c r="DF954" s="253"/>
      <c r="DG954" s="253"/>
      <c r="DH954" s="253"/>
      <c r="DI954" s="253"/>
      <c r="DJ954" s="253"/>
      <c r="DK954" s="253"/>
      <c r="DL954" s="253"/>
      <c r="DM954" s="253"/>
      <c r="DN954" s="253"/>
      <c r="DO954" s="253"/>
      <c r="DP954" s="253"/>
      <c r="DQ954" s="253"/>
      <c r="DR954" s="253"/>
      <c r="DS954" s="253"/>
      <c r="DT954" s="253"/>
      <c r="DU954" s="253"/>
      <c r="DV954" s="253"/>
      <c r="DW954" s="253"/>
      <c r="DX954" s="253"/>
      <c r="DY954" s="253"/>
      <c r="DZ954" s="253"/>
      <c r="EA954" s="253"/>
      <c r="EB954" s="253"/>
      <c r="EC954" s="253"/>
      <c r="ED954" s="253"/>
      <c r="EE954" s="253"/>
      <c r="EF954" s="253"/>
      <c r="EG954" s="253"/>
      <c r="EH954" s="253"/>
      <c r="EI954" s="253"/>
      <c r="EJ954" s="253"/>
      <c r="EK954" s="253"/>
      <c r="EL954" s="253"/>
      <c r="EM954" s="253"/>
      <c r="EN954" s="253"/>
      <c r="EO954" s="253"/>
      <c r="EP954" s="253"/>
      <c r="EQ954" s="253"/>
      <c r="ER954" s="253"/>
      <c r="ES954" s="253"/>
      <c r="ET954" s="253"/>
      <c r="EU954" s="253"/>
      <c r="EV954" s="253"/>
      <c r="EW954" s="253"/>
      <c r="EX954" s="253"/>
      <c r="EY954" s="253"/>
      <c r="EZ954" s="253"/>
      <c r="FA954" s="253"/>
      <c r="FB954" s="253"/>
      <c r="FC954" s="253"/>
      <c r="FD954" s="253"/>
      <c r="FE954" s="253"/>
      <c r="FF954" s="253"/>
      <c r="FG954" s="253"/>
      <c r="FH954" s="253"/>
      <c r="FI954" s="253"/>
      <c r="FJ954" s="253"/>
      <c r="FK954" s="253"/>
      <c r="FL954" s="253"/>
      <c r="FM954" s="253"/>
      <c r="FN954" s="253"/>
      <c r="FO954" s="253"/>
      <c r="FP954" s="253"/>
      <c r="FQ954" s="253"/>
      <c r="FR954" s="253"/>
      <c r="FS954" s="253"/>
      <c r="FT954" s="253"/>
      <c r="FU954" s="253"/>
      <c r="FV954" s="253"/>
      <c r="FW954" s="253"/>
      <c r="FX954" s="253"/>
      <c r="FY954" s="253"/>
      <c r="FZ954" s="253"/>
      <c r="GA954" s="253"/>
      <c r="GB954" s="253"/>
      <c r="GC954" s="253"/>
      <c r="GD954" s="253"/>
      <c r="GE954" s="253"/>
      <c r="GF954" s="253"/>
      <c r="GG954" s="253"/>
      <c r="GH954" s="253"/>
      <c r="GI954" s="253"/>
      <c r="GJ954" s="253"/>
      <c r="GK954" s="253"/>
      <c r="GL954" s="253"/>
      <c r="GM954" s="253"/>
      <c r="GN954" s="253"/>
      <c r="GO954" s="253"/>
      <c r="GP954" s="253"/>
      <c r="GQ954" s="253"/>
      <c r="GR954" s="253"/>
      <c r="GS954" s="253"/>
      <c r="GT954" s="253"/>
      <c r="GU954" s="253"/>
      <c r="GV954" s="253"/>
      <c r="GW954" s="253"/>
      <c r="GX954" s="253"/>
      <c r="GY954" s="253"/>
      <c r="GZ954" s="253"/>
      <c r="HA954" s="253"/>
      <c r="HB954" s="253"/>
      <c r="HC954" s="253"/>
      <c r="HD954" s="253"/>
      <c r="HE954" s="253"/>
      <c r="HF954" s="253"/>
      <c r="HG954" s="253"/>
      <c r="HH954" s="253"/>
      <c r="HI954" s="253"/>
      <c r="HJ954" s="253"/>
      <c r="HK954" s="253"/>
      <c r="HL954" s="253"/>
      <c r="HM954" s="253"/>
      <c r="HN954" s="253"/>
      <c r="HO954" s="253"/>
      <c r="HP954" s="253"/>
      <c r="HQ954" s="253"/>
      <c r="HR954" s="253"/>
      <c r="HS954" s="253"/>
      <c r="HT954" s="253"/>
      <c r="HU954" s="253"/>
      <c r="HV954" s="253"/>
      <c r="HW954" s="253"/>
      <c r="HX954" s="253"/>
      <c r="HY954" s="253"/>
      <c r="HZ954" s="253"/>
      <c r="IA954" s="253"/>
      <c r="IB954" s="253"/>
      <c r="IC954" s="253"/>
      <c r="ID954" s="253"/>
      <c r="IE954" s="253"/>
      <c r="IF954" s="253"/>
      <c r="IG954" s="253"/>
      <c r="IH954" s="253"/>
      <c r="II954" s="253"/>
      <c r="IJ954" s="253"/>
      <c r="IK954" s="253"/>
      <c r="IL954" s="253"/>
      <c r="IM954" s="253"/>
      <c r="IN954" s="253"/>
      <c r="IO954" s="253"/>
      <c r="IP954" s="253"/>
      <c r="IQ954" s="253"/>
      <c r="IR954" s="253"/>
      <c r="IS954" s="253"/>
      <c r="IT954" s="253"/>
      <c r="IU954" s="253"/>
      <c r="IV954" s="253"/>
      <c r="IW954" s="253"/>
      <c r="IX954" s="253"/>
      <c r="IY954" s="253"/>
      <c r="IZ954" s="253"/>
      <c r="JA954" s="253"/>
      <c r="JB954" s="253"/>
      <c r="JC954" s="253"/>
      <c r="JD954" s="253"/>
      <c r="JE954" s="253"/>
      <c r="JF954" s="253"/>
      <c r="JG954" s="253"/>
      <c r="JH954" s="253"/>
      <c r="JI954" s="253"/>
      <c r="JJ954" s="253"/>
      <c r="JK954" s="253"/>
      <c r="JL954" s="253"/>
      <c r="JM954" s="253"/>
      <c r="JN954" s="253"/>
      <c r="JO954" s="253"/>
      <c r="JP954" s="253"/>
      <c r="JQ954" s="253"/>
      <c r="JR954" s="253"/>
      <c r="JS954" s="253"/>
      <c r="JT954" s="253"/>
      <c r="JU954" s="253"/>
    </row>
    <row r="955" spans="1:281" s="252" customFormat="1" ht="15" customHeight="1" x14ac:dyDescent="0.25">
      <c r="A955" s="253"/>
      <c r="B955" s="253"/>
      <c r="C955" s="253"/>
      <c r="D955" s="253"/>
      <c r="E955" s="253"/>
      <c r="F955" s="253"/>
      <c r="G955" s="253"/>
      <c r="H955" s="253"/>
      <c r="I955" s="253"/>
      <c r="J955" s="253"/>
      <c r="K955" s="253"/>
      <c r="L955" s="253"/>
      <c r="M955" s="253"/>
      <c r="N955" s="253"/>
      <c r="O955" s="253"/>
      <c r="P955" s="253"/>
      <c r="Q955" s="253"/>
      <c r="R955" s="253"/>
      <c r="S955" s="253"/>
      <c r="T955" s="253"/>
      <c r="U955" s="253" t="s">
        <v>291</v>
      </c>
      <c r="V955" s="253"/>
      <c r="W955" s="253"/>
      <c r="X955" s="253"/>
      <c r="Y955" s="253"/>
      <c r="Z955" s="253"/>
      <c r="AA955" s="253"/>
      <c r="AB955" s="253"/>
      <c r="AC955" s="253" t="s">
        <v>357</v>
      </c>
      <c r="AD955" s="253"/>
      <c r="AE955" s="253"/>
      <c r="AF955" s="253"/>
      <c r="AG955" s="253"/>
      <c r="AH955" s="253"/>
      <c r="AI955" s="253"/>
      <c r="AJ955" s="253"/>
      <c r="AK955" s="253"/>
      <c r="AL955" s="253"/>
      <c r="AM955" s="253"/>
      <c r="AN955" s="253"/>
      <c r="AO955" s="253"/>
      <c r="AP955" s="253"/>
      <c r="AQ955" s="253"/>
      <c r="AR955" s="253"/>
      <c r="AS955" s="253"/>
      <c r="AT955" s="253"/>
      <c r="AU955" s="253"/>
      <c r="AV955" s="253"/>
      <c r="AW955" s="253"/>
      <c r="AX955" s="253"/>
      <c r="AY955" s="253"/>
      <c r="AZ955" s="253"/>
      <c r="BA955" s="253"/>
      <c r="BB955" s="253"/>
      <c r="BC955" s="253"/>
      <c r="BD955" s="253"/>
      <c r="BE955" s="253"/>
      <c r="BF955" s="253"/>
      <c r="BG955" s="253"/>
      <c r="BH955" s="253"/>
      <c r="BI955" s="253"/>
      <c r="BJ955" s="253"/>
      <c r="BK955" s="253"/>
      <c r="BL955" s="253"/>
      <c r="BM955" s="253"/>
      <c r="BN955" s="253"/>
      <c r="BO955" s="253"/>
      <c r="BP955" s="253"/>
      <c r="BQ955" s="253"/>
      <c r="BR955" s="253"/>
      <c r="BS955" s="253"/>
      <c r="BT955" s="253"/>
      <c r="BU955" s="253"/>
      <c r="BV955" s="253"/>
      <c r="BW955" s="253"/>
      <c r="BX955" s="253"/>
      <c r="BY955" s="253"/>
      <c r="BZ955" s="253"/>
      <c r="CA955" s="253"/>
      <c r="CB955" s="253"/>
      <c r="CC955" s="253"/>
      <c r="CD955" s="253"/>
      <c r="CE955" s="253"/>
      <c r="CF955" s="253"/>
      <c r="CG955" s="253"/>
      <c r="CH955" s="253"/>
      <c r="CI955" s="253"/>
      <c r="CJ955" s="253"/>
      <c r="CK955" s="253"/>
      <c r="CL955" s="253"/>
      <c r="CM955" s="253"/>
      <c r="CN955" s="253"/>
      <c r="CO955" s="253"/>
      <c r="CP955" s="253"/>
      <c r="CQ955" s="253"/>
      <c r="CR955" s="253"/>
      <c r="CS955" s="253"/>
      <c r="CT955" s="253"/>
      <c r="CU955" s="253"/>
      <c r="CV955" s="253"/>
      <c r="CW955" s="253"/>
      <c r="CX955" s="253"/>
      <c r="CY955" s="253"/>
      <c r="CZ955" s="253"/>
      <c r="DA955" s="253"/>
      <c r="DB955" s="253"/>
      <c r="DC955" s="253"/>
      <c r="DD955" s="253"/>
      <c r="DE955" s="253"/>
      <c r="DF955" s="253"/>
      <c r="DG955" s="253"/>
      <c r="DH955" s="253"/>
      <c r="DI955" s="253"/>
      <c r="DJ955" s="253"/>
      <c r="DK955" s="253"/>
      <c r="DL955" s="253"/>
      <c r="DM955" s="253"/>
      <c r="DN955" s="253"/>
      <c r="DO955" s="253"/>
      <c r="DP955" s="253"/>
      <c r="DQ955" s="253"/>
      <c r="DR955" s="253"/>
      <c r="DS955" s="253"/>
      <c r="DT955" s="253"/>
      <c r="DU955" s="253"/>
      <c r="DV955" s="253"/>
      <c r="DW955" s="253"/>
      <c r="DX955" s="253"/>
      <c r="DY955" s="253"/>
      <c r="DZ955" s="253"/>
      <c r="EA955" s="253"/>
      <c r="EB955" s="253"/>
      <c r="EC955" s="253"/>
      <c r="ED955" s="253"/>
      <c r="EE955" s="253"/>
      <c r="EF955" s="253"/>
      <c r="EG955" s="253"/>
      <c r="EH955" s="253"/>
      <c r="EI955" s="253"/>
      <c r="EJ955" s="253"/>
      <c r="EK955" s="253"/>
      <c r="EL955" s="253"/>
      <c r="EM955" s="253"/>
      <c r="EN955" s="253"/>
      <c r="EO955" s="253"/>
      <c r="EP955" s="253"/>
      <c r="EQ955" s="253"/>
      <c r="ER955" s="253"/>
      <c r="ES955" s="253"/>
      <c r="ET955" s="253"/>
      <c r="EU955" s="253"/>
      <c r="EV955" s="253"/>
      <c r="EW955" s="253"/>
      <c r="EX955" s="253"/>
      <c r="EY955" s="253"/>
      <c r="EZ955" s="253"/>
      <c r="FA955" s="253"/>
      <c r="FB955" s="253"/>
      <c r="FC955" s="253"/>
      <c r="FD955" s="253"/>
      <c r="FE955" s="253"/>
      <c r="FF955" s="253"/>
      <c r="FG955" s="253"/>
      <c r="FH955" s="253"/>
      <c r="FI955" s="253"/>
      <c r="FJ955" s="253"/>
      <c r="FK955" s="253"/>
      <c r="FL955" s="253"/>
      <c r="FM955" s="253"/>
      <c r="FN955" s="253"/>
      <c r="FO955" s="253"/>
      <c r="FP955" s="253"/>
      <c r="FQ955" s="253"/>
      <c r="FR955" s="253"/>
      <c r="FS955" s="253"/>
      <c r="FT955" s="253"/>
      <c r="FU955" s="253"/>
      <c r="FV955" s="253"/>
      <c r="FW955" s="253"/>
      <c r="FX955" s="253"/>
      <c r="FY955" s="253"/>
      <c r="FZ955" s="253"/>
      <c r="GA955" s="253"/>
      <c r="GB955" s="253"/>
      <c r="GC955" s="253"/>
      <c r="GD955" s="253"/>
      <c r="GE955" s="253"/>
      <c r="GF955" s="253"/>
      <c r="GG955" s="253"/>
      <c r="GH955" s="253"/>
      <c r="GI955" s="253"/>
      <c r="GJ955" s="253"/>
      <c r="GK955" s="253"/>
      <c r="GL955" s="253"/>
      <c r="GM955" s="253"/>
      <c r="GN955" s="253"/>
      <c r="GO955" s="253"/>
      <c r="GP955" s="253"/>
      <c r="GQ955" s="253"/>
      <c r="GR955" s="253"/>
      <c r="GS955" s="253"/>
      <c r="GT955" s="253"/>
      <c r="GU955" s="253"/>
      <c r="GV955" s="253"/>
      <c r="GW955" s="253"/>
      <c r="GX955" s="253"/>
      <c r="GY955" s="253"/>
      <c r="GZ955" s="253"/>
      <c r="HA955" s="253"/>
      <c r="HB955" s="253"/>
      <c r="HC955" s="253"/>
      <c r="HD955" s="253"/>
      <c r="HE955" s="253"/>
      <c r="HF955" s="253"/>
      <c r="HG955" s="253"/>
      <c r="HH955" s="253"/>
      <c r="HI955" s="253"/>
      <c r="HJ955" s="253"/>
      <c r="HK955" s="253"/>
      <c r="HL955" s="253"/>
      <c r="HM955" s="253"/>
      <c r="HN955" s="253"/>
      <c r="HO955" s="253"/>
      <c r="HP955" s="253"/>
      <c r="HQ955" s="253"/>
      <c r="HR955" s="253"/>
      <c r="HS955" s="253"/>
      <c r="HT955" s="253"/>
      <c r="HU955" s="253"/>
      <c r="HV955" s="253"/>
      <c r="HW955" s="253"/>
      <c r="HX955" s="253"/>
      <c r="HY955" s="253"/>
      <c r="HZ955" s="253"/>
      <c r="IA955" s="253"/>
      <c r="IB955" s="253"/>
      <c r="IC955" s="253"/>
      <c r="ID955" s="253"/>
      <c r="IE955" s="253"/>
      <c r="IF955" s="253"/>
      <c r="IG955" s="253"/>
      <c r="IH955" s="253"/>
      <c r="II955" s="253"/>
      <c r="IJ955" s="253"/>
      <c r="IK955" s="253"/>
      <c r="IL955" s="253"/>
      <c r="IM955" s="253"/>
      <c r="IN955" s="253"/>
      <c r="IO955" s="253"/>
      <c r="IP955" s="253"/>
      <c r="IQ955" s="253"/>
      <c r="IR955" s="253"/>
      <c r="IS955" s="253"/>
      <c r="IT955" s="253"/>
      <c r="IU955" s="253"/>
      <c r="IV955" s="253"/>
      <c r="IW955" s="253"/>
      <c r="IX955" s="253"/>
      <c r="IY955" s="253"/>
      <c r="IZ955" s="253"/>
      <c r="JA955" s="253"/>
      <c r="JB955" s="253"/>
      <c r="JC955" s="253"/>
      <c r="JD955" s="253"/>
      <c r="JE955" s="253"/>
      <c r="JF955" s="253"/>
      <c r="JG955" s="253"/>
      <c r="JH955" s="253"/>
      <c r="JI955" s="253"/>
      <c r="JJ955" s="253"/>
      <c r="JK955" s="253"/>
      <c r="JL955" s="253"/>
      <c r="JM955" s="253"/>
      <c r="JN955" s="253"/>
      <c r="JO955" s="253"/>
      <c r="JP955" s="253"/>
      <c r="JQ955" s="253"/>
      <c r="JR955" s="253"/>
      <c r="JS955" s="253"/>
      <c r="JT955" s="253"/>
      <c r="JU955" s="253"/>
    </row>
    <row r="956" spans="1:281" s="252" customFormat="1" ht="15" customHeight="1" x14ac:dyDescent="0.25">
      <c r="A956" s="253"/>
      <c r="B956" s="253"/>
      <c r="C956" s="253"/>
      <c r="D956" s="253"/>
      <c r="E956" s="253"/>
      <c r="F956" s="253"/>
      <c r="G956" s="253"/>
      <c r="H956" s="253"/>
      <c r="I956" s="253"/>
      <c r="J956" s="253"/>
      <c r="K956" s="253"/>
      <c r="L956" s="253"/>
      <c r="M956" s="253"/>
      <c r="N956" s="253"/>
      <c r="O956" s="253"/>
      <c r="P956" s="253"/>
      <c r="Q956" s="253"/>
      <c r="R956" s="253"/>
      <c r="S956" s="253"/>
      <c r="T956" s="253"/>
      <c r="U956" s="253" t="s">
        <v>1107</v>
      </c>
      <c r="V956" s="253"/>
      <c r="W956" s="253"/>
      <c r="X956" s="253"/>
      <c r="Y956" s="253"/>
      <c r="Z956" s="253"/>
      <c r="AA956" s="253"/>
      <c r="AB956" s="253"/>
      <c r="AC956" s="253" t="s">
        <v>323</v>
      </c>
      <c r="AD956" s="253"/>
      <c r="AE956" s="253"/>
      <c r="AF956" s="253"/>
      <c r="AG956" s="253"/>
      <c r="AH956" s="253"/>
      <c r="AI956" s="253"/>
      <c r="AJ956" s="253"/>
      <c r="AK956" s="253"/>
      <c r="AL956" s="253"/>
      <c r="AM956" s="253"/>
      <c r="AN956" s="253"/>
      <c r="AO956" s="253"/>
      <c r="AP956" s="253"/>
      <c r="AQ956" s="253"/>
      <c r="AR956" s="253"/>
      <c r="AS956" s="253"/>
      <c r="AT956" s="253"/>
      <c r="AU956" s="253"/>
      <c r="AV956" s="253"/>
      <c r="AW956" s="253"/>
      <c r="AX956" s="253"/>
      <c r="AY956" s="253"/>
      <c r="AZ956" s="253"/>
      <c r="BA956" s="253"/>
      <c r="BB956" s="253"/>
      <c r="BC956" s="253"/>
      <c r="BD956" s="253"/>
      <c r="BE956" s="253"/>
      <c r="BF956" s="253"/>
      <c r="BG956" s="253"/>
      <c r="BH956" s="253"/>
      <c r="BI956" s="253"/>
      <c r="BJ956" s="253"/>
      <c r="BK956" s="253"/>
      <c r="BL956" s="253"/>
      <c r="BM956" s="253"/>
      <c r="BN956" s="253"/>
      <c r="BO956" s="253"/>
      <c r="BP956" s="253"/>
      <c r="BQ956" s="253"/>
      <c r="BR956" s="253"/>
      <c r="BS956" s="253"/>
      <c r="BT956" s="253"/>
      <c r="BU956" s="253"/>
      <c r="BV956" s="253"/>
      <c r="BW956" s="253"/>
      <c r="BX956" s="253"/>
      <c r="BY956" s="253"/>
      <c r="BZ956" s="253"/>
      <c r="CA956" s="253"/>
      <c r="CB956" s="253"/>
      <c r="CC956" s="253"/>
      <c r="CD956" s="253"/>
      <c r="CE956" s="253"/>
      <c r="CF956" s="253"/>
      <c r="CG956" s="253"/>
      <c r="CH956" s="253"/>
      <c r="CI956" s="253"/>
      <c r="CJ956" s="253"/>
      <c r="CK956" s="253"/>
      <c r="CL956" s="253"/>
      <c r="CM956" s="253"/>
      <c r="CN956" s="253"/>
      <c r="CO956" s="253"/>
      <c r="CP956" s="253"/>
      <c r="CQ956" s="253"/>
      <c r="CR956" s="253"/>
      <c r="CS956" s="253"/>
      <c r="CT956" s="253"/>
      <c r="CU956" s="253"/>
      <c r="CV956" s="253"/>
      <c r="CW956" s="253"/>
      <c r="CX956" s="253"/>
      <c r="CY956" s="253"/>
      <c r="CZ956" s="253"/>
      <c r="DA956" s="253"/>
      <c r="DB956" s="253"/>
      <c r="DC956" s="253"/>
      <c r="DD956" s="253"/>
      <c r="DE956" s="253"/>
      <c r="DF956" s="253"/>
      <c r="DG956" s="253"/>
      <c r="DH956" s="253"/>
      <c r="DI956" s="253"/>
      <c r="DJ956" s="253"/>
      <c r="DK956" s="253"/>
      <c r="DL956" s="253"/>
      <c r="DM956" s="253"/>
      <c r="DN956" s="253"/>
      <c r="DO956" s="253"/>
      <c r="DP956" s="253"/>
      <c r="DQ956" s="253"/>
      <c r="DR956" s="253"/>
      <c r="DS956" s="253"/>
      <c r="DT956" s="253"/>
      <c r="DU956" s="253"/>
      <c r="DV956" s="253"/>
      <c r="DW956" s="253"/>
      <c r="DX956" s="253"/>
      <c r="DY956" s="253"/>
      <c r="DZ956" s="253"/>
      <c r="EA956" s="253"/>
      <c r="EB956" s="253"/>
      <c r="EC956" s="253"/>
      <c r="ED956" s="253"/>
      <c r="EE956" s="253"/>
      <c r="EF956" s="253"/>
      <c r="EG956" s="253"/>
      <c r="EH956" s="253"/>
      <c r="EI956" s="253"/>
      <c r="EJ956" s="253"/>
      <c r="EK956" s="253"/>
      <c r="EL956" s="253"/>
      <c r="EM956" s="253"/>
      <c r="EN956" s="253"/>
      <c r="EO956" s="253"/>
      <c r="EP956" s="253"/>
      <c r="EQ956" s="253"/>
      <c r="ER956" s="253"/>
      <c r="ES956" s="253"/>
      <c r="ET956" s="253"/>
      <c r="EU956" s="253"/>
      <c r="EV956" s="253"/>
      <c r="EW956" s="253"/>
      <c r="EX956" s="253"/>
      <c r="EY956" s="253"/>
      <c r="EZ956" s="253"/>
      <c r="FA956" s="253"/>
      <c r="FB956" s="253"/>
      <c r="FC956" s="253"/>
      <c r="FD956" s="253"/>
      <c r="FE956" s="253"/>
      <c r="FF956" s="253"/>
      <c r="FG956" s="253"/>
      <c r="FH956" s="253"/>
      <c r="FI956" s="253"/>
      <c r="FJ956" s="253"/>
      <c r="FK956" s="253"/>
      <c r="FL956" s="253"/>
      <c r="FM956" s="253"/>
      <c r="FN956" s="253"/>
      <c r="FO956" s="253"/>
      <c r="FP956" s="253"/>
      <c r="FQ956" s="253"/>
      <c r="FR956" s="253"/>
      <c r="FS956" s="253"/>
      <c r="FT956" s="253"/>
      <c r="FU956" s="253"/>
      <c r="FV956" s="253"/>
      <c r="FW956" s="253"/>
      <c r="FX956" s="253"/>
      <c r="FY956" s="253"/>
      <c r="FZ956" s="253"/>
      <c r="GA956" s="253"/>
      <c r="GB956" s="253"/>
      <c r="GC956" s="253"/>
      <c r="GD956" s="253"/>
      <c r="GE956" s="253"/>
      <c r="GF956" s="253"/>
      <c r="GG956" s="253"/>
      <c r="GH956" s="253"/>
      <c r="GI956" s="253"/>
      <c r="GJ956" s="253"/>
      <c r="GK956" s="253"/>
      <c r="GL956" s="253"/>
      <c r="GM956" s="253"/>
      <c r="GN956" s="253"/>
      <c r="GO956" s="253"/>
      <c r="GP956" s="253"/>
      <c r="GQ956" s="253"/>
      <c r="GR956" s="253"/>
      <c r="GS956" s="253"/>
      <c r="GT956" s="253"/>
      <c r="GU956" s="253"/>
      <c r="GV956" s="253"/>
      <c r="GW956" s="253"/>
      <c r="GX956" s="253"/>
      <c r="GY956" s="253"/>
      <c r="GZ956" s="253"/>
      <c r="HA956" s="253"/>
      <c r="HB956" s="253"/>
      <c r="HC956" s="253"/>
      <c r="HD956" s="253"/>
      <c r="HE956" s="253"/>
      <c r="HF956" s="253"/>
      <c r="HG956" s="253"/>
      <c r="HH956" s="253"/>
      <c r="HI956" s="253"/>
      <c r="HJ956" s="253"/>
      <c r="HK956" s="253"/>
      <c r="HL956" s="253"/>
      <c r="HM956" s="253"/>
      <c r="HN956" s="253"/>
      <c r="HO956" s="253"/>
      <c r="HP956" s="253"/>
      <c r="HQ956" s="253"/>
      <c r="HR956" s="253"/>
      <c r="HS956" s="253"/>
      <c r="HT956" s="253"/>
      <c r="HU956" s="253"/>
      <c r="HV956" s="253"/>
      <c r="HW956" s="253"/>
      <c r="HX956" s="253"/>
      <c r="HY956" s="253"/>
      <c r="HZ956" s="253"/>
      <c r="IA956" s="253"/>
      <c r="IB956" s="253"/>
      <c r="IC956" s="253"/>
      <c r="ID956" s="253"/>
      <c r="IE956" s="253"/>
      <c r="IF956" s="253"/>
      <c r="IG956" s="253"/>
      <c r="IH956" s="253"/>
      <c r="II956" s="253"/>
      <c r="IJ956" s="253"/>
      <c r="IK956" s="253"/>
      <c r="IL956" s="253"/>
      <c r="IM956" s="253"/>
      <c r="IN956" s="253"/>
      <c r="IO956" s="253"/>
      <c r="IP956" s="253"/>
      <c r="IQ956" s="253"/>
      <c r="IR956" s="253"/>
      <c r="IS956" s="253"/>
      <c r="IT956" s="253"/>
      <c r="IU956" s="253"/>
      <c r="IV956" s="253"/>
      <c r="IW956" s="253"/>
      <c r="IX956" s="253"/>
      <c r="IY956" s="253"/>
      <c r="IZ956" s="253"/>
      <c r="JA956" s="253"/>
      <c r="JB956" s="253"/>
      <c r="JC956" s="253"/>
      <c r="JD956" s="253"/>
      <c r="JE956" s="253"/>
      <c r="JF956" s="253"/>
      <c r="JG956" s="253"/>
      <c r="JH956" s="253"/>
      <c r="JI956" s="253"/>
      <c r="JJ956" s="253"/>
      <c r="JK956" s="253"/>
      <c r="JL956" s="253"/>
      <c r="JM956" s="253"/>
      <c r="JN956" s="253"/>
      <c r="JO956" s="253"/>
      <c r="JP956" s="253"/>
      <c r="JQ956" s="253"/>
      <c r="JR956" s="253"/>
      <c r="JS956" s="253"/>
      <c r="JT956" s="253"/>
      <c r="JU956" s="253"/>
    </row>
    <row r="957" spans="1:281" s="252" customFormat="1" ht="15" customHeight="1" x14ac:dyDescent="0.25">
      <c r="A957" s="253"/>
      <c r="B957" s="253"/>
      <c r="C957" s="253"/>
      <c r="D957" s="253"/>
      <c r="E957" s="253"/>
      <c r="F957" s="253"/>
      <c r="G957" s="253"/>
      <c r="H957" s="253"/>
      <c r="I957" s="253"/>
      <c r="J957" s="253"/>
      <c r="K957" s="253"/>
      <c r="L957" s="253"/>
      <c r="M957" s="253"/>
      <c r="N957" s="253"/>
      <c r="O957" s="253"/>
      <c r="P957" s="253"/>
      <c r="Q957" s="253"/>
      <c r="R957" s="253"/>
      <c r="S957" s="253"/>
      <c r="T957" s="253"/>
      <c r="U957" s="253" t="s">
        <v>1108</v>
      </c>
      <c r="V957" s="253"/>
      <c r="W957" s="253"/>
      <c r="X957" s="253"/>
      <c r="Y957" s="253"/>
      <c r="Z957" s="253"/>
      <c r="AA957" s="253"/>
      <c r="AB957" s="253"/>
      <c r="AC957" s="253" t="s">
        <v>320</v>
      </c>
      <c r="AD957" s="253"/>
      <c r="AE957" s="253"/>
      <c r="AF957" s="253"/>
      <c r="AG957" s="253"/>
      <c r="AH957" s="253"/>
      <c r="AI957" s="253"/>
      <c r="AJ957" s="253"/>
      <c r="AK957" s="253"/>
      <c r="AL957" s="253"/>
      <c r="AM957" s="253"/>
      <c r="AN957" s="253"/>
      <c r="AO957" s="253"/>
      <c r="AP957" s="253"/>
      <c r="AQ957" s="253"/>
      <c r="AR957" s="253"/>
      <c r="AS957" s="253"/>
      <c r="AT957" s="253"/>
      <c r="AU957" s="253"/>
      <c r="AV957" s="253"/>
      <c r="AW957" s="253"/>
      <c r="AX957" s="253"/>
      <c r="AY957" s="253"/>
      <c r="AZ957" s="253"/>
      <c r="BA957" s="253"/>
      <c r="BB957" s="253"/>
      <c r="BC957" s="253"/>
      <c r="BD957" s="253"/>
      <c r="BE957" s="253"/>
      <c r="BF957" s="253"/>
      <c r="BG957" s="253"/>
      <c r="BH957" s="253"/>
      <c r="BI957" s="253"/>
      <c r="BJ957" s="253"/>
      <c r="BK957" s="253"/>
      <c r="BL957" s="253"/>
      <c r="BM957" s="253"/>
      <c r="BN957" s="253"/>
      <c r="BO957" s="253"/>
      <c r="BP957" s="253"/>
      <c r="BQ957" s="253"/>
      <c r="BR957" s="253"/>
      <c r="BS957" s="253"/>
      <c r="BT957" s="253"/>
      <c r="BU957" s="253"/>
      <c r="BV957" s="253"/>
      <c r="BW957" s="253"/>
      <c r="BX957" s="253"/>
      <c r="BY957" s="253"/>
      <c r="BZ957" s="253"/>
      <c r="CA957" s="253"/>
      <c r="CB957" s="253"/>
      <c r="CC957" s="253"/>
      <c r="CD957" s="253"/>
      <c r="CE957" s="253"/>
      <c r="CF957" s="253"/>
      <c r="CG957" s="253"/>
      <c r="CH957" s="253"/>
      <c r="CI957" s="253"/>
      <c r="CJ957" s="253"/>
      <c r="CK957" s="253"/>
      <c r="CL957" s="253"/>
      <c r="CM957" s="253"/>
      <c r="CN957" s="253"/>
      <c r="CO957" s="253"/>
      <c r="CP957" s="253"/>
      <c r="CQ957" s="253"/>
      <c r="CR957" s="253"/>
      <c r="CS957" s="253"/>
      <c r="CT957" s="253"/>
      <c r="CU957" s="253"/>
      <c r="CV957" s="253"/>
      <c r="CW957" s="253"/>
      <c r="CX957" s="253"/>
      <c r="CY957" s="253"/>
      <c r="CZ957" s="253"/>
      <c r="DA957" s="253"/>
      <c r="DB957" s="253"/>
      <c r="DC957" s="253"/>
      <c r="DD957" s="253"/>
      <c r="DE957" s="253"/>
      <c r="DF957" s="253"/>
      <c r="DG957" s="253"/>
      <c r="DH957" s="253"/>
      <c r="DI957" s="253"/>
      <c r="DJ957" s="253"/>
      <c r="DK957" s="253"/>
      <c r="DL957" s="253"/>
      <c r="DM957" s="253"/>
      <c r="DN957" s="253"/>
      <c r="DO957" s="253"/>
      <c r="DP957" s="253"/>
      <c r="DQ957" s="253"/>
      <c r="DR957" s="253"/>
      <c r="DS957" s="253"/>
      <c r="DT957" s="253"/>
      <c r="DU957" s="253"/>
      <c r="DV957" s="253"/>
      <c r="DW957" s="253"/>
      <c r="DX957" s="253"/>
      <c r="DY957" s="253"/>
      <c r="DZ957" s="253"/>
      <c r="EA957" s="253"/>
      <c r="EB957" s="253"/>
      <c r="EC957" s="253"/>
      <c r="ED957" s="253"/>
      <c r="EE957" s="253"/>
      <c r="EF957" s="253"/>
      <c r="EG957" s="253"/>
      <c r="EH957" s="253"/>
      <c r="EI957" s="253"/>
      <c r="EJ957" s="253"/>
      <c r="EK957" s="253"/>
      <c r="EL957" s="253"/>
      <c r="EM957" s="253"/>
      <c r="EN957" s="253"/>
      <c r="EO957" s="253"/>
      <c r="EP957" s="253"/>
      <c r="EQ957" s="253"/>
      <c r="ER957" s="253"/>
      <c r="ES957" s="253"/>
      <c r="ET957" s="253"/>
      <c r="EU957" s="253"/>
      <c r="EV957" s="253"/>
      <c r="EW957" s="253"/>
      <c r="EX957" s="253"/>
      <c r="EY957" s="253"/>
      <c r="EZ957" s="253"/>
      <c r="FA957" s="253"/>
      <c r="FB957" s="253"/>
      <c r="FC957" s="253"/>
      <c r="FD957" s="253"/>
      <c r="FE957" s="253"/>
      <c r="FF957" s="253"/>
      <c r="FG957" s="253"/>
      <c r="FH957" s="253"/>
      <c r="FI957" s="253"/>
      <c r="FJ957" s="253"/>
      <c r="FK957" s="253"/>
      <c r="FL957" s="253"/>
      <c r="FM957" s="253"/>
      <c r="FN957" s="253"/>
      <c r="FO957" s="253"/>
      <c r="FP957" s="253"/>
      <c r="FQ957" s="253"/>
      <c r="FR957" s="253"/>
      <c r="FS957" s="253"/>
      <c r="FT957" s="253"/>
      <c r="FU957" s="253"/>
      <c r="FV957" s="253"/>
      <c r="FW957" s="253"/>
      <c r="FX957" s="253"/>
      <c r="FY957" s="253"/>
      <c r="FZ957" s="253"/>
      <c r="GA957" s="253"/>
      <c r="GB957" s="253"/>
      <c r="GC957" s="253"/>
      <c r="GD957" s="253"/>
      <c r="GE957" s="253"/>
      <c r="GF957" s="253"/>
      <c r="GG957" s="253"/>
      <c r="GH957" s="253"/>
      <c r="GI957" s="253"/>
      <c r="GJ957" s="253"/>
      <c r="GK957" s="253"/>
      <c r="GL957" s="253"/>
      <c r="GM957" s="253"/>
      <c r="GN957" s="253"/>
      <c r="GO957" s="253"/>
      <c r="GP957" s="253"/>
      <c r="GQ957" s="253"/>
      <c r="GR957" s="253"/>
      <c r="GS957" s="253"/>
      <c r="GT957" s="253"/>
      <c r="GU957" s="253"/>
      <c r="GV957" s="253"/>
      <c r="GW957" s="253"/>
      <c r="GX957" s="253"/>
      <c r="GY957" s="253"/>
      <c r="GZ957" s="253"/>
      <c r="HA957" s="253"/>
      <c r="HB957" s="253"/>
      <c r="HC957" s="253"/>
      <c r="HD957" s="253"/>
      <c r="HE957" s="253"/>
      <c r="HF957" s="253"/>
      <c r="HG957" s="253"/>
      <c r="HH957" s="253"/>
      <c r="HI957" s="253"/>
      <c r="HJ957" s="253"/>
      <c r="HK957" s="253"/>
      <c r="HL957" s="253"/>
      <c r="HM957" s="253"/>
      <c r="HN957" s="253"/>
      <c r="HO957" s="253"/>
      <c r="HP957" s="253"/>
      <c r="HQ957" s="253"/>
      <c r="HR957" s="253"/>
      <c r="HS957" s="253"/>
      <c r="HT957" s="253"/>
      <c r="HU957" s="253"/>
      <c r="HV957" s="253"/>
      <c r="HW957" s="253"/>
      <c r="HX957" s="253"/>
      <c r="HY957" s="253"/>
      <c r="HZ957" s="253"/>
      <c r="IA957" s="253"/>
      <c r="IB957" s="253"/>
      <c r="IC957" s="253"/>
      <c r="ID957" s="253"/>
      <c r="IE957" s="253"/>
      <c r="IF957" s="253"/>
      <c r="IG957" s="253"/>
      <c r="IH957" s="253"/>
      <c r="II957" s="253"/>
      <c r="IJ957" s="253"/>
      <c r="IK957" s="253"/>
      <c r="IL957" s="253"/>
      <c r="IM957" s="253"/>
      <c r="IN957" s="253"/>
      <c r="IO957" s="253"/>
      <c r="IP957" s="253"/>
      <c r="IQ957" s="253"/>
      <c r="IR957" s="253"/>
      <c r="IS957" s="253"/>
      <c r="IT957" s="253"/>
      <c r="IU957" s="253"/>
      <c r="IV957" s="253"/>
      <c r="IW957" s="253"/>
      <c r="IX957" s="253"/>
      <c r="IY957" s="253"/>
      <c r="IZ957" s="253"/>
      <c r="JA957" s="253"/>
      <c r="JB957" s="253"/>
      <c r="JC957" s="253"/>
      <c r="JD957" s="253"/>
      <c r="JE957" s="253"/>
      <c r="JF957" s="253"/>
      <c r="JG957" s="253"/>
      <c r="JH957" s="253"/>
      <c r="JI957" s="253"/>
      <c r="JJ957" s="253"/>
      <c r="JK957" s="253"/>
      <c r="JL957" s="253"/>
      <c r="JM957" s="253"/>
      <c r="JN957" s="253"/>
      <c r="JO957" s="253"/>
      <c r="JP957" s="253"/>
      <c r="JQ957" s="253"/>
      <c r="JR957" s="253"/>
      <c r="JS957" s="253"/>
      <c r="JT957" s="253"/>
      <c r="JU957" s="253"/>
    </row>
    <row r="958" spans="1:281" s="252" customFormat="1" ht="15" customHeight="1" x14ac:dyDescent="0.25">
      <c r="A958" s="253"/>
      <c r="B958" s="253"/>
      <c r="C958" s="253"/>
      <c r="D958" s="253"/>
      <c r="E958" s="253"/>
      <c r="F958" s="253"/>
      <c r="G958" s="253"/>
      <c r="H958" s="253"/>
      <c r="I958" s="253"/>
      <c r="J958" s="253"/>
      <c r="K958" s="253"/>
      <c r="L958" s="253"/>
      <c r="M958" s="253"/>
      <c r="N958" s="253"/>
      <c r="O958" s="253"/>
      <c r="P958" s="253"/>
      <c r="Q958" s="253"/>
      <c r="R958" s="253"/>
      <c r="S958" s="253"/>
      <c r="T958" s="253"/>
      <c r="U958" s="253" t="s">
        <v>1109</v>
      </c>
      <c r="V958" s="253"/>
      <c r="W958" s="253"/>
      <c r="X958" s="253"/>
      <c r="Y958" s="253"/>
      <c r="Z958" s="253"/>
      <c r="AA958" s="253"/>
      <c r="AB958" s="253"/>
      <c r="AC958" s="253" t="s">
        <v>323</v>
      </c>
      <c r="AD958" s="253"/>
      <c r="AE958" s="253"/>
      <c r="AF958" s="253"/>
      <c r="AG958" s="253"/>
      <c r="AH958" s="253"/>
      <c r="AI958" s="253"/>
      <c r="AJ958" s="253"/>
      <c r="AK958" s="253"/>
      <c r="AL958" s="253"/>
      <c r="AM958" s="253"/>
      <c r="AN958" s="253"/>
      <c r="AO958" s="253"/>
      <c r="AP958" s="253"/>
      <c r="AQ958" s="253"/>
      <c r="AR958" s="253"/>
      <c r="AS958" s="253"/>
      <c r="AT958" s="253"/>
      <c r="AU958" s="253"/>
      <c r="AV958" s="253"/>
      <c r="AW958" s="253"/>
      <c r="AX958" s="253"/>
      <c r="AY958" s="253"/>
      <c r="AZ958" s="253"/>
      <c r="BA958" s="253"/>
      <c r="BB958" s="253"/>
      <c r="BC958" s="253"/>
      <c r="BD958" s="253"/>
      <c r="BE958" s="253"/>
      <c r="BF958" s="253"/>
      <c r="BG958" s="253"/>
      <c r="BH958" s="253"/>
      <c r="BI958" s="253"/>
      <c r="BJ958" s="253"/>
      <c r="BK958" s="253"/>
      <c r="BL958" s="253"/>
      <c r="BM958" s="253"/>
      <c r="BN958" s="253"/>
      <c r="BO958" s="253"/>
      <c r="BP958" s="253"/>
      <c r="BQ958" s="253"/>
      <c r="BR958" s="253"/>
      <c r="BS958" s="253"/>
      <c r="BT958" s="253"/>
      <c r="BU958" s="253"/>
      <c r="BV958" s="253"/>
      <c r="BW958" s="253"/>
      <c r="BX958" s="253"/>
      <c r="BY958" s="253"/>
      <c r="BZ958" s="253"/>
      <c r="CA958" s="253"/>
      <c r="CB958" s="253"/>
      <c r="CC958" s="253"/>
      <c r="CD958" s="253"/>
      <c r="CE958" s="253"/>
      <c r="CF958" s="253"/>
      <c r="CG958" s="253"/>
      <c r="CH958" s="253"/>
      <c r="CI958" s="253"/>
      <c r="CJ958" s="253"/>
      <c r="CK958" s="253"/>
      <c r="CL958" s="253"/>
      <c r="CM958" s="253"/>
      <c r="CN958" s="253"/>
      <c r="CO958" s="253"/>
      <c r="CP958" s="253"/>
      <c r="CQ958" s="253"/>
      <c r="CR958" s="253"/>
      <c r="CS958" s="253"/>
      <c r="CT958" s="253"/>
      <c r="CU958" s="253"/>
      <c r="CV958" s="253"/>
      <c r="CW958" s="253"/>
      <c r="CX958" s="253"/>
      <c r="CY958" s="253"/>
      <c r="CZ958" s="253"/>
      <c r="DA958" s="253"/>
      <c r="DB958" s="253"/>
      <c r="DC958" s="253"/>
      <c r="DD958" s="253"/>
      <c r="DE958" s="253"/>
      <c r="DF958" s="253"/>
      <c r="DG958" s="253"/>
      <c r="DH958" s="253"/>
      <c r="DI958" s="253"/>
      <c r="DJ958" s="253"/>
      <c r="DK958" s="253"/>
      <c r="DL958" s="253"/>
      <c r="DM958" s="253"/>
      <c r="DN958" s="253"/>
      <c r="DO958" s="253"/>
      <c r="DP958" s="253"/>
      <c r="DQ958" s="253"/>
      <c r="DR958" s="253"/>
      <c r="DS958" s="253"/>
      <c r="DT958" s="253"/>
      <c r="DU958" s="253"/>
      <c r="DV958" s="253"/>
      <c r="DW958" s="253"/>
      <c r="DX958" s="253"/>
      <c r="DY958" s="253"/>
      <c r="DZ958" s="253"/>
      <c r="EA958" s="253"/>
      <c r="EB958" s="253"/>
      <c r="EC958" s="253"/>
      <c r="ED958" s="253"/>
      <c r="EE958" s="253"/>
      <c r="EF958" s="253"/>
      <c r="EG958" s="253"/>
      <c r="EH958" s="253"/>
      <c r="EI958" s="253"/>
      <c r="EJ958" s="253"/>
      <c r="EK958" s="253"/>
      <c r="EL958" s="253"/>
      <c r="EM958" s="253"/>
      <c r="EN958" s="253"/>
      <c r="EO958" s="253"/>
      <c r="EP958" s="253"/>
      <c r="EQ958" s="253"/>
      <c r="ER958" s="253"/>
      <c r="ES958" s="253"/>
      <c r="ET958" s="253"/>
      <c r="EU958" s="253"/>
      <c r="EV958" s="253"/>
      <c r="EW958" s="253"/>
      <c r="EX958" s="253"/>
      <c r="EY958" s="253"/>
      <c r="EZ958" s="253"/>
      <c r="FA958" s="253"/>
      <c r="FB958" s="253"/>
      <c r="FC958" s="253"/>
      <c r="FD958" s="253"/>
      <c r="FE958" s="253"/>
      <c r="FF958" s="253"/>
      <c r="FG958" s="253"/>
      <c r="FH958" s="253"/>
      <c r="FI958" s="253"/>
      <c r="FJ958" s="253"/>
      <c r="FK958" s="253"/>
      <c r="FL958" s="253"/>
      <c r="FM958" s="253"/>
      <c r="FN958" s="253"/>
      <c r="FO958" s="253"/>
      <c r="FP958" s="253"/>
      <c r="FQ958" s="253"/>
      <c r="FR958" s="253"/>
      <c r="FS958" s="253"/>
      <c r="FT958" s="253"/>
      <c r="FU958" s="253"/>
      <c r="FV958" s="253"/>
      <c r="FW958" s="253"/>
      <c r="FX958" s="253"/>
      <c r="FY958" s="253"/>
      <c r="FZ958" s="253"/>
      <c r="GA958" s="253"/>
      <c r="GB958" s="253"/>
      <c r="GC958" s="253"/>
      <c r="GD958" s="253"/>
      <c r="GE958" s="253"/>
      <c r="GF958" s="253"/>
      <c r="GG958" s="253"/>
      <c r="GH958" s="253"/>
      <c r="GI958" s="253"/>
      <c r="GJ958" s="253"/>
      <c r="GK958" s="253"/>
      <c r="GL958" s="253"/>
      <c r="GM958" s="253"/>
      <c r="GN958" s="253"/>
      <c r="GO958" s="253"/>
      <c r="GP958" s="253"/>
      <c r="GQ958" s="253"/>
      <c r="GR958" s="253"/>
      <c r="GS958" s="253"/>
      <c r="GT958" s="253"/>
      <c r="GU958" s="253"/>
      <c r="GV958" s="253"/>
      <c r="GW958" s="253"/>
      <c r="GX958" s="253"/>
      <c r="GY958" s="253"/>
      <c r="GZ958" s="253"/>
      <c r="HA958" s="253"/>
      <c r="HB958" s="253"/>
      <c r="HC958" s="253"/>
      <c r="HD958" s="253"/>
      <c r="HE958" s="253"/>
      <c r="HF958" s="253"/>
      <c r="HG958" s="253"/>
      <c r="HH958" s="253"/>
      <c r="HI958" s="253"/>
      <c r="HJ958" s="253"/>
      <c r="HK958" s="253"/>
      <c r="HL958" s="253"/>
      <c r="HM958" s="253"/>
      <c r="HN958" s="253"/>
      <c r="HO958" s="253"/>
      <c r="HP958" s="253"/>
      <c r="HQ958" s="253"/>
      <c r="HR958" s="253"/>
      <c r="HS958" s="253"/>
      <c r="HT958" s="253"/>
      <c r="HU958" s="253"/>
      <c r="HV958" s="253"/>
      <c r="HW958" s="253"/>
      <c r="HX958" s="253"/>
      <c r="HY958" s="253"/>
      <c r="HZ958" s="253"/>
      <c r="IA958" s="253"/>
      <c r="IB958" s="253"/>
      <c r="IC958" s="253"/>
      <c r="ID958" s="253"/>
      <c r="IE958" s="253"/>
      <c r="IF958" s="253"/>
      <c r="IG958" s="253"/>
      <c r="IH958" s="253"/>
      <c r="II958" s="253"/>
      <c r="IJ958" s="253"/>
      <c r="IK958" s="253"/>
      <c r="IL958" s="253"/>
      <c r="IM958" s="253"/>
      <c r="IN958" s="253"/>
      <c r="IO958" s="253"/>
      <c r="IP958" s="253"/>
      <c r="IQ958" s="253"/>
      <c r="IR958" s="253"/>
      <c r="IS958" s="253"/>
      <c r="IT958" s="253"/>
      <c r="IU958" s="253"/>
      <c r="IV958" s="253"/>
      <c r="IW958" s="253"/>
      <c r="IX958" s="253"/>
      <c r="IY958" s="253"/>
      <c r="IZ958" s="253"/>
      <c r="JA958" s="253"/>
      <c r="JB958" s="253"/>
      <c r="JC958" s="253"/>
      <c r="JD958" s="253"/>
      <c r="JE958" s="253"/>
      <c r="JF958" s="253"/>
      <c r="JG958" s="253"/>
      <c r="JH958" s="253"/>
      <c r="JI958" s="253"/>
      <c r="JJ958" s="253"/>
      <c r="JK958" s="253"/>
      <c r="JL958" s="253"/>
      <c r="JM958" s="253"/>
      <c r="JN958" s="253"/>
      <c r="JO958" s="253"/>
      <c r="JP958" s="253"/>
      <c r="JQ958" s="253"/>
      <c r="JR958" s="253"/>
      <c r="JS958" s="253"/>
      <c r="JT958" s="253"/>
      <c r="JU958" s="253"/>
    </row>
    <row r="959" spans="1:281" s="252" customFormat="1" ht="15" customHeight="1" x14ac:dyDescent="0.25">
      <c r="A959" s="253"/>
      <c r="B959" s="253"/>
      <c r="C959" s="253"/>
      <c r="D959" s="253"/>
      <c r="E959" s="253"/>
      <c r="F959" s="253"/>
      <c r="G959" s="253"/>
      <c r="H959" s="253"/>
      <c r="I959" s="253"/>
      <c r="J959" s="253"/>
      <c r="K959" s="253"/>
      <c r="L959" s="253"/>
      <c r="M959" s="253"/>
      <c r="N959" s="253"/>
      <c r="O959" s="253"/>
      <c r="P959" s="253"/>
      <c r="Q959" s="253"/>
      <c r="R959" s="253"/>
      <c r="S959" s="253"/>
      <c r="T959" s="253"/>
      <c r="U959" s="253" t="s">
        <v>1110</v>
      </c>
      <c r="V959" s="253"/>
      <c r="W959" s="253"/>
      <c r="X959" s="253"/>
      <c r="Y959" s="253"/>
      <c r="Z959" s="253"/>
      <c r="AA959" s="253"/>
      <c r="AB959" s="253"/>
      <c r="AC959" s="253" t="s">
        <v>323</v>
      </c>
      <c r="AD959" s="253"/>
      <c r="AE959" s="253"/>
      <c r="AF959" s="253"/>
      <c r="AG959" s="253"/>
      <c r="AH959" s="253"/>
      <c r="AI959" s="253"/>
      <c r="AJ959" s="253"/>
      <c r="AK959" s="253"/>
      <c r="AL959" s="253"/>
      <c r="AM959" s="253"/>
      <c r="AN959" s="253"/>
      <c r="AO959" s="253"/>
      <c r="AP959" s="253"/>
      <c r="AQ959" s="253"/>
      <c r="AR959" s="253"/>
      <c r="AS959" s="253"/>
      <c r="AT959" s="253"/>
      <c r="AU959" s="253"/>
      <c r="AV959" s="253"/>
      <c r="AW959" s="253"/>
      <c r="AX959" s="253"/>
      <c r="AY959" s="253"/>
      <c r="AZ959" s="253"/>
      <c r="BA959" s="253"/>
      <c r="BB959" s="253"/>
      <c r="BC959" s="253"/>
      <c r="BD959" s="253"/>
      <c r="BE959" s="253"/>
      <c r="BF959" s="253"/>
      <c r="BG959" s="253"/>
      <c r="BH959" s="253"/>
      <c r="BI959" s="253"/>
      <c r="BJ959" s="253"/>
      <c r="BK959" s="253"/>
      <c r="BL959" s="253"/>
      <c r="BM959" s="253"/>
      <c r="BN959" s="253"/>
      <c r="BO959" s="253"/>
      <c r="BP959" s="253"/>
      <c r="BQ959" s="253"/>
      <c r="BR959" s="253"/>
      <c r="BS959" s="253"/>
      <c r="BT959" s="253"/>
      <c r="BU959" s="253"/>
      <c r="BV959" s="253"/>
      <c r="BW959" s="253"/>
      <c r="BX959" s="253"/>
      <c r="BY959" s="253"/>
      <c r="BZ959" s="253"/>
      <c r="CA959" s="253"/>
      <c r="CB959" s="253"/>
      <c r="CC959" s="253"/>
      <c r="CD959" s="253"/>
      <c r="CE959" s="253"/>
      <c r="CF959" s="253"/>
      <c r="CG959" s="253"/>
      <c r="CH959" s="253"/>
      <c r="CI959" s="253"/>
      <c r="CJ959" s="253"/>
      <c r="CK959" s="253"/>
      <c r="CL959" s="253"/>
      <c r="CM959" s="253"/>
      <c r="CN959" s="253"/>
      <c r="CO959" s="253"/>
      <c r="CP959" s="253"/>
      <c r="CQ959" s="253"/>
      <c r="CR959" s="253"/>
      <c r="CS959" s="253"/>
      <c r="CT959" s="253"/>
      <c r="CU959" s="253"/>
      <c r="CV959" s="253"/>
      <c r="CW959" s="253"/>
      <c r="CX959" s="253"/>
      <c r="CY959" s="253"/>
      <c r="CZ959" s="253"/>
      <c r="DA959" s="253"/>
      <c r="DB959" s="253"/>
      <c r="DC959" s="253"/>
      <c r="DD959" s="253"/>
      <c r="DE959" s="253"/>
      <c r="DF959" s="253"/>
      <c r="DG959" s="253"/>
      <c r="DH959" s="253"/>
      <c r="DI959" s="253"/>
      <c r="DJ959" s="253"/>
      <c r="DK959" s="253"/>
      <c r="DL959" s="253"/>
      <c r="DM959" s="253"/>
      <c r="DN959" s="253"/>
      <c r="DO959" s="253"/>
      <c r="DP959" s="253"/>
      <c r="DQ959" s="253"/>
      <c r="DR959" s="253"/>
      <c r="DS959" s="253"/>
      <c r="DT959" s="253"/>
      <c r="DU959" s="253"/>
      <c r="DV959" s="253"/>
      <c r="DW959" s="253"/>
      <c r="DX959" s="253"/>
      <c r="DY959" s="253"/>
      <c r="DZ959" s="253"/>
      <c r="EA959" s="253"/>
      <c r="EB959" s="253"/>
      <c r="EC959" s="253"/>
      <c r="ED959" s="253"/>
      <c r="EE959" s="253"/>
      <c r="EF959" s="253"/>
      <c r="EG959" s="253"/>
      <c r="EH959" s="253"/>
      <c r="EI959" s="253"/>
      <c r="EJ959" s="253"/>
      <c r="EK959" s="253"/>
      <c r="EL959" s="253"/>
      <c r="EM959" s="253"/>
      <c r="EN959" s="253"/>
      <c r="EO959" s="253"/>
      <c r="EP959" s="253"/>
      <c r="EQ959" s="253"/>
      <c r="ER959" s="253"/>
      <c r="ES959" s="253"/>
      <c r="ET959" s="253"/>
      <c r="EU959" s="253"/>
      <c r="EV959" s="253"/>
      <c r="EW959" s="253"/>
      <c r="EX959" s="253"/>
      <c r="EY959" s="253"/>
      <c r="EZ959" s="253"/>
      <c r="FA959" s="253"/>
      <c r="FB959" s="253"/>
      <c r="FC959" s="253"/>
      <c r="FD959" s="253"/>
      <c r="FE959" s="253"/>
      <c r="FF959" s="253"/>
      <c r="FG959" s="253"/>
      <c r="FH959" s="253"/>
      <c r="FI959" s="253"/>
      <c r="FJ959" s="253"/>
      <c r="FK959" s="253"/>
      <c r="FL959" s="253"/>
      <c r="FM959" s="253"/>
      <c r="FN959" s="253"/>
      <c r="FO959" s="253"/>
      <c r="FP959" s="253"/>
      <c r="FQ959" s="253"/>
      <c r="FR959" s="253"/>
      <c r="FS959" s="253"/>
      <c r="FT959" s="253"/>
      <c r="FU959" s="253"/>
      <c r="FV959" s="253"/>
      <c r="FW959" s="253"/>
      <c r="FX959" s="253"/>
      <c r="FY959" s="253"/>
      <c r="FZ959" s="253"/>
      <c r="GA959" s="253"/>
      <c r="GB959" s="253"/>
      <c r="GC959" s="253"/>
      <c r="GD959" s="253"/>
      <c r="GE959" s="253"/>
      <c r="GF959" s="253"/>
      <c r="GG959" s="253"/>
      <c r="GH959" s="253"/>
      <c r="GI959" s="253"/>
      <c r="GJ959" s="253"/>
      <c r="GK959" s="253"/>
      <c r="GL959" s="253"/>
      <c r="GM959" s="253"/>
      <c r="GN959" s="253"/>
      <c r="GO959" s="253"/>
      <c r="GP959" s="253"/>
      <c r="GQ959" s="253"/>
      <c r="GR959" s="253"/>
      <c r="GS959" s="253"/>
      <c r="GT959" s="253"/>
      <c r="GU959" s="253"/>
      <c r="GV959" s="253"/>
      <c r="GW959" s="253"/>
      <c r="GX959" s="253"/>
      <c r="GY959" s="253"/>
      <c r="GZ959" s="253"/>
      <c r="HA959" s="253"/>
      <c r="HB959" s="253"/>
      <c r="HC959" s="253"/>
      <c r="HD959" s="253"/>
      <c r="HE959" s="253"/>
      <c r="HF959" s="253"/>
      <c r="HG959" s="253"/>
      <c r="HH959" s="253"/>
      <c r="HI959" s="253"/>
      <c r="HJ959" s="253"/>
      <c r="HK959" s="253"/>
      <c r="HL959" s="253"/>
      <c r="HM959" s="253"/>
      <c r="HN959" s="253"/>
      <c r="HO959" s="253"/>
      <c r="HP959" s="253"/>
      <c r="HQ959" s="253"/>
      <c r="HR959" s="253"/>
      <c r="HS959" s="253"/>
      <c r="HT959" s="253"/>
      <c r="HU959" s="253"/>
      <c r="HV959" s="253"/>
      <c r="HW959" s="253"/>
      <c r="HX959" s="253"/>
      <c r="HY959" s="253"/>
      <c r="HZ959" s="253"/>
      <c r="IA959" s="253"/>
      <c r="IB959" s="253"/>
      <c r="IC959" s="253"/>
      <c r="ID959" s="253"/>
      <c r="IE959" s="253"/>
      <c r="IF959" s="253"/>
      <c r="IG959" s="253"/>
      <c r="IH959" s="253"/>
      <c r="II959" s="253"/>
      <c r="IJ959" s="253"/>
      <c r="IK959" s="253"/>
      <c r="IL959" s="253"/>
      <c r="IM959" s="253"/>
      <c r="IN959" s="253"/>
      <c r="IO959" s="253"/>
      <c r="IP959" s="253"/>
      <c r="IQ959" s="253"/>
      <c r="IR959" s="253"/>
      <c r="IS959" s="253"/>
      <c r="IT959" s="253"/>
      <c r="IU959" s="253"/>
      <c r="IV959" s="253"/>
      <c r="IW959" s="253"/>
      <c r="IX959" s="253"/>
      <c r="IY959" s="253"/>
      <c r="IZ959" s="253"/>
      <c r="JA959" s="253"/>
      <c r="JB959" s="253"/>
      <c r="JC959" s="253"/>
      <c r="JD959" s="253"/>
      <c r="JE959" s="253"/>
      <c r="JF959" s="253"/>
      <c r="JG959" s="253"/>
      <c r="JH959" s="253"/>
      <c r="JI959" s="253"/>
      <c r="JJ959" s="253"/>
      <c r="JK959" s="253"/>
      <c r="JL959" s="253"/>
      <c r="JM959" s="253"/>
      <c r="JN959" s="253"/>
      <c r="JO959" s="253"/>
      <c r="JP959" s="253"/>
      <c r="JQ959" s="253"/>
      <c r="JR959" s="253"/>
      <c r="JS959" s="253"/>
      <c r="JT959" s="253"/>
      <c r="JU959" s="253"/>
    </row>
    <row r="960" spans="1:281" s="252" customFormat="1" ht="15" customHeight="1" x14ac:dyDescent="0.25">
      <c r="A960" s="253"/>
      <c r="B960" s="253"/>
      <c r="C960" s="253"/>
      <c r="D960" s="253"/>
      <c r="E960" s="253"/>
      <c r="F960" s="253"/>
      <c r="G960" s="253"/>
      <c r="H960" s="253"/>
      <c r="I960" s="253"/>
      <c r="J960" s="253"/>
      <c r="K960" s="253"/>
      <c r="L960" s="253"/>
      <c r="M960" s="253"/>
      <c r="N960" s="253"/>
      <c r="O960" s="253"/>
      <c r="P960" s="253"/>
      <c r="Q960" s="253"/>
      <c r="R960" s="253"/>
      <c r="S960" s="253"/>
      <c r="T960" s="253"/>
      <c r="U960" s="253" t="s">
        <v>1111</v>
      </c>
      <c r="V960" s="253"/>
      <c r="W960" s="253"/>
      <c r="X960" s="253"/>
      <c r="Y960" s="253"/>
      <c r="Z960" s="253"/>
      <c r="AA960" s="253"/>
      <c r="AB960" s="253"/>
      <c r="AC960" s="253" t="s">
        <v>332</v>
      </c>
      <c r="AD960" s="253"/>
      <c r="AE960" s="253"/>
      <c r="AF960" s="253"/>
      <c r="AG960" s="253"/>
      <c r="AH960" s="253"/>
      <c r="AI960" s="253"/>
      <c r="AJ960" s="253"/>
      <c r="AK960" s="253"/>
      <c r="AL960" s="253"/>
      <c r="AM960" s="253"/>
      <c r="AN960" s="253"/>
      <c r="AO960" s="253"/>
      <c r="AP960" s="253"/>
      <c r="AQ960" s="253"/>
      <c r="AR960" s="253"/>
      <c r="AS960" s="253"/>
      <c r="AT960" s="253"/>
      <c r="AU960" s="253"/>
      <c r="AV960" s="253"/>
      <c r="AW960" s="253"/>
      <c r="AX960" s="253"/>
      <c r="AY960" s="253"/>
      <c r="AZ960" s="253"/>
      <c r="BA960" s="253"/>
      <c r="BB960" s="253"/>
      <c r="BC960" s="253"/>
      <c r="BD960" s="253"/>
      <c r="BE960" s="253"/>
      <c r="BF960" s="253"/>
      <c r="BG960" s="253"/>
      <c r="BH960" s="253"/>
      <c r="BI960" s="253"/>
      <c r="BJ960" s="253"/>
      <c r="BK960" s="253"/>
      <c r="BL960" s="253"/>
      <c r="BM960" s="253"/>
      <c r="BN960" s="253"/>
      <c r="BO960" s="253"/>
      <c r="BP960" s="253"/>
      <c r="BQ960" s="253"/>
      <c r="BR960" s="253"/>
      <c r="BS960" s="253"/>
      <c r="BT960" s="253"/>
      <c r="BU960" s="253"/>
      <c r="BV960" s="253"/>
      <c r="BW960" s="253"/>
      <c r="BX960" s="253"/>
      <c r="BY960" s="253"/>
      <c r="BZ960" s="253"/>
      <c r="CA960" s="253"/>
      <c r="CB960" s="253"/>
      <c r="CC960" s="253"/>
      <c r="CD960" s="253"/>
      <c r="CE960" s="253"/>
      <c r="CF960" s="253"/>
      <c r="CG960" s="253"/>
      <c r="CH960" s="253"/>
      <c r="CI960" s="253"/>
      <c r="CJ960" s="253"/>
      <c r="CK960" s="253"/>
      <c r="CL960" s="253"/>
      <c r="CM960" s="253"/>
      <c r="CN960" s="253"/>
      <c r="CO960" s="253"/>
      <c r="CP960" s="253"/>
      <c r="CQ960" s="253"/>
      <c r="CR960" s="253"/>
      <c r="CS960" s="253"/>
      <c r="CT960" s="253"/>
      <c r="CU960" s="253"/>
      <c r="CV960" s="253"/>
      <c r="CW960" s="253"/>
      <c r="CX960" s="253"/>
      <c r="CY960" s="253"/>
      <c r="CZ960" s="253"/>
      <c r="DA960" s="253"/>
      <c r="DB960" s="253"/>
      <c r="DC960" s="253"/>
      <c r="DD960" s="253"/>
      <c r="DE960" s="253"/>
      <c r="DF960" s="253"/>
      <c r="DG960" s="253"/>
      <c r="DH960" s="253"/>
      <c r="DI960" s="253"/>
      <c r="DJ960" s="253"/>
      <c r="DK960" s="253"/>
      <c r="DL960" s="253"/>
      <c r="DM960" s="253"/>
      <c r="DN960" s="253"/>
      <c r="DO960" s="253"/>
      <c r="DP960" s="253"/>
      <c r="DQ960" s="253"/>
      <c r="DR960" s="253"/>
      <c r="DS960" s="253"/>
      <c r="DT960" s="253"/>
      <c r="DU960" s="253"/>
      <c r="DV960" s="253"/>
      <c r="DW960" s="253"/>
      <c r="DX960" s="253"/>
      <c r="DY960" s="253"/>
      <c r="DZ960" s="253"/>
      <c r="EA960" s="253"/>
      <c r="EB960" s="253"/>
      <c r="EC960" s="253"/>
      <c r="ED960" s="253"/>
      <c r="EE960" s="253"/>
      <c r="EF960" s="253"/>
      <c r="EG960" s="253"/>
      <c r="EH960" s="253"/>
      <c r="EI960" s="253"/>
      <c r="EJ960" s="253"/>
      <c r="EK960" s="253"/>
      <c r="EL960" s="253"/>
      <c r="EM960" s="253"/>
      <c r="EN960" s="253"/>
      <c r="EO960" s="253"/>
      <c r="EP960" s="253"/>
      <c r="EQ960" s="253"/>
      <c r="ER960" s="253"/>
      <c r="ES960" s="253"/>
      <c r="ET960" s="253"/>
      <c r="EU960" s="253"/>
      <c r="EV960" s="253"/>
      <c r="EW960" s="253"/>
      <c r="EX960" s="253"/>
      <c r="EY960" s="253"/>
      <c r="EZ960" s="253"/>
      <c r="FA960" s="253"/>
      <c r="FB960" s="253"/>
      <c r="FC960" s="253"/>
      <c r="FD960" s="253"/>
      <c r="FE960" s="253"/>
      <c r="FF960" s="253"/>
      <c r="FG960" s="253"/>
      <c r="FH960" s="253"/>
      <c r="FI960" s="253"/>
      <c r="FJ960" s="253"/>
      <c r="FK960" s="253"/>
      <c r="FL960" s="253"/>
      <c r="FM960" s="253"/>
      <c r="FN960" s="253"/>
      <c r="FO960" s="253"/>
      <c r="FP960" s="253"/>
      <c r="FQ960" s="253"/>
      <c r="FR960" s="253"/>
      <c r="FS960" s="253"/>
      <c r="FT960" s="253"/>
      <c r="FU960" s="253"/>
      <c r="FV960" s="253"/>
      <c r="FW960" s="253"/>
      <c r="FX960" s="253"/>
      <c r="FY960" s="253"/>
      <c r="FZ960" s="253"/>
      <c r="GA960" s="253"/>
      <c r="GB960" s="253"/>
      <c r="GC960" s="253"/>
      <c r="GD960" s="253"/>
      <c r="GE960" s="253"/>
      <c r="GF960" s="253"/>
      <c r="GG960" s="253"/>
      <c r="GH960" s="253"/>
      <c r="GI960" s="253"/>
      <c r="GJ960" s="253"/>
      <c r="GK960" s="253"/>
      <c r="GL960" s="253"/>
      <c r="GM960" s="253"/>
      <c r="GN960" s="253"/>
      <c r="GO960" s="253"/>
      <c r="GP960" s="253"/>
      <c r="GQ960" s="253"/>
      <c r="GR960" s="253"/>
      <c r="GS960" s="253"/>
      <c r="GT960" s="253"/>
      <c r="GU960" s="253"/>
      <c r="GV960" s="253"/>
      <c r="GW960" s="253"/>
      <c r="GX960" s="253"/>
      <c r="GY960" s="253"/>
      <c r="GZ960" s="253"/>
      <c r="HA960" s="253"/>
      <c r="HB960" s="253"/>
      <c r="HC960" s="253"/>
      <c r="HD960" s="253"/>
      <c r="HE960" s="253"/>
      <c r="HF960" s="253"/>
      <c r="HG960" s="253"/>
      <c r="HH960" s="253"/>
      <c r="HI960" s="253"/>
      <c r="HJ960" s="253"/>
      <c r="HK960" s="253"/>
      <c r="HL960" s="253"/>
      <c r="HM960" s="253"/>
      <c r="HN960" s="253"/>
      <c r="HO960" s="253"/>
      <c r="HP960" s="253"/>
      <c r="HQ960" s="253"/>
      <c r="HR960" s="253"/>
      <c r="HS960" s="253"/>
      <c r="HT960" s="253"/>
      <c r="HU960" s="253"/>
      <c r="HV960" s="253"/>
      <c r="HW960" s="253"/>
      <c r="HX960" s="253"/>
      <c r="HY960" s="253"/>
      <c r="HZ960" s="253"/>
      <c r="IA960" s="253"/>
      <c r="IB960" s="253"/>
      <c r="IC960" s="253"/>
      <c r="ID960" s="253"/>
      <c r="IE960" s="253"/>
      <c r="IF960" s="253"/>
      <c r="IG960" s="253"/>
      <c r="IH960" s="253"/>
      <c r="II960" s="253"/>
      <c r="IJ960" s="253"/>
      <c r="IK960" s="253"/>
      <c r="IL960" s="253"/>
      <c r="IM960" s="253"/>
      <c r="IN960" s="253"/>
      <c r="IO960" s="253"/>
      <c r="IP960" s="253"/>
      <c r="IQ960" s="253"/>
      <c r="IR960" s="253"/>
      <c r="IS960" s="253"/>
      <c r="IT960" s="253"/>
      <c r="IU960" s="253"/>
      <c r="IV960" s="253"/>
      <c r="IW960" s="253"/>
      <c r="IX960" s="253"/>
      <c r="IY960" s="253"/>
      <c r="IZ960" s="253"/>
      <c r="JA960" s="253"/>
      <c r="JB960" s="253"/>
      <c r="JC960" s="253"/>
      <c r="JD960" s="253"/>
      <c r="JE960" s="253"/>
      <c r="JF960" s="253"/>
      <c r="JG960" s="253"/>
      <c r="JH960" s="253"/>
      <c r="JI960" s="253"/>
      <c r="JJ960" s="253"/>
      <c r="JK960" s="253"/>
      <c r="JL960" s="253"/>
      <c r="JM960" s="253"/>
      <c r="JN960" s="253"/>
      <c r="JO960" s="253"/>
      <c r="JP960" s="253"/>
      <c r="JQ960" s="253"/>
      <c r="JR960" s="253"/>
      <c r="JS960" s="253"/>
      <c r="JT960" s="253"/>
      <c r="JU960" s="253"/>
    </row>
    <row r="961" spans="1:281" s="252" customFormat="1" ht="15" customHeight="1" x14ac:dyDescent="0.25">
      <c r="A961" s="253"/>
      <c r="B961" s="253"/>
      <c r="C961" s="253"/>
      <c r="D961" s="253"/>
      <c r="E961" s="253"/>
      <c r="F961" s="253"/>
      <c r="G961" s="253"/>
      <c r="H961" s="253"/>
      <c r="I961" s="253"/>
      <c r="J961" s="253"/>
      <c r="K961" s="253"/>
      <c r="L961" s="253"/>
      <c r="M961" s="253"/>
      <c r="N961" s="253"/>
      <c r="O961" s="253"/>
      <c r="P961" s="253"/>
      <c r="Q961" s="253"/>
      <c r="R961" s="253"/>
      <c r="S961" s="253"/>
      <c r="T961" s="253"/>
      <c r="U961" s="253" t="s">
        <v>1112</v>
      </c>
      <c r="V961" s="253"/>
      <c r="W961" s="253"/>
      <c r="X961" s="253"/>
      <c r="Y961" s="253"/>
      <c r="Z961" s="253"/>
      <c r="AA961" s="253"/>
      <c r="AB961" s="253"/>
      <c r="AC961" s="253" t="s">
        <v>316</v>
      </c>
      <c r="AD961" s="253"/>
      <c r="AE961" s="253"/>
      <c r="AF961" s="253"/>
      <c r="AG961" s="253"/>
      <c r="AH961" s="253"/>
      <c r="AI961" s="253"/>
      <c r="AJ961" s="253"/>
      <c r="AK961" s="253"/>
      <c r="AL961" s="253"/>
      <c r="AM961" s="253"/>
      <c r="AN961" s="253"/>
      <c r="AO961" s="253"/>
      <c r="AP961" s="253"/>
      <c r="AQ961" s="253"/>
      <c r="AR961" s="253"/>
      <c r="AS961" s="253"/>
      <c r="AT961" s="253"/>
      <c r="AU961" s="253"/>
      <c r="AV961" s="253"/>
      <c r="AW961" s="253"/>
      <c r="AX961" s="253"/>
      <c r="AY961" s="253"/>
      <c r="AZ961" s="253"/>
      <c r="BA961" s="253"/>
      <c r="BB961" s="253"/>
      <c r="BC961" s="253"/>
      <c r="BD961" s="253"/>
      <c r="BE961" s="253"/>
      <c r="BF961" s="253"/>
      <c r="BG961" s="253"/>
      <c r="BH961" s="253"/>
      <c r="BI961" s="253"/>
      <c r="BJ961" s="253"/>
      <c r="BK961" s="253"/>
      <c r="BL961" s="253"/>
      <c r="BM961" s="253"/>
      <c r="BN961" s="253"/>
      <c r="BO961" s="253"/>
      <c r="BP961" s="253"/>
      <c r="BQ961" s="253"/>
      <c r="BR961" s="253"/>
      <c r="BS961" s="253"/>
      <c r="BT961" s="253"/>
      <c r="BU961" s="253"/>
      <c r="BV961" s="253"/>
      <c r="BW961" s="253"/>
      <c r="BX961" s="253"/>
      <c r="BY961" s="253"/>
      <c r="BZ961" s="253"/>
      <c r="CA961" s="253"/>
      <c r="CB961" s="253"/>
      <c r="CC961" s="253"/>
      <c r="CD961" s="253"/>
      <c r="CE961" s="253"/>
      <c r="CF961" s="253"/>
      <c r="CG961" s="253"/>
      <c r="CH961" s="253"/>
      <c r="CI961" s="253"/>
      <c r="CJ961" s="253"/>
      <c r="CK961" s="253"/>
      <c r="CL961" s="253"/>
      <c r="CM961" s="253"/>
      <c r="CN961" s="253"/>
      <c r="CO961" s="253"/>
      <c r="CP961" s="253"/>
      <c r="CQ961" s="253"/>
      <c r="CR961" s="253"/>
      <c r="CS961" s="253"/>
      <c r="CT961" s="253"/>
      <c r="CU961" s="253"/>
      <c r="CV961" s="253"/>
      <c r="CW961" s="253"/>
      <c r="CX961" s="253"/>
      <c r="CY961" s="253"/>
      <c r="CZ961" s="253"/>
      <c r="DA961" s="253"/>
      <c r="DB961" s="253"/>
      <c r="DC961" s="253"/>
      <c r="DD961" s="253"/>
      <c r="DE961" s="253"/>
      <c r="DF961" s="253"/>
      <c r="DG961" s="253"/>
      <c r="DH961" s="253"/>
      <c r="DI961" s="253"/>
      <c r="DJ961" s="253"/>
      <c r="DK961" s="253"/>
      <c r="DL961" s="253"/>
      <c r="DM961" s="253"/>
      <c r="DN961" s="253"/>
      <c r="DO961" s="253"/>
      <c r="DP961" s="253"/>
      <c r="DQ961" s="253"/>
      <c r="DR961" s="253"/>
      <c r="DS961" s="253"/>
      <c r="DT961" s="253"/>
      <c r="DU961" s="253"/>
      <c r="DV961" s="253"/>
      <c r="DW961" s="253"/>
      <c r="DX961" s="253"/>
      <c r="DY961" s="253"/>
      <c r="DZ961" s="253"/>
      <c r="EA961" s="253"/>
      <c r="EB961" s="253"/>
      <c r="EC961" s="253"/>
      <c r="ED961" s="253"/>
      <c r="EE961" s="253"/>
      <c r="EF961" s="253"/>
      <c r="EG961" s="253"/>
      <c r="EH961" s="253"/>
      <c r="EI961" s="253"/>
      <c r="EJ961" s="253"/>
      <c r="EK961" s="253"/>
      <c r="EL961" s="253"/>
      <c r="EM961" s="253"/>
      <c r="EN961" s="253"/>
      <c r="EO961" s="253"/>
      <c r="EP961" s="253"/>
      <c r="EQ961" s="253"/>
      <c r="ER961" s="253"/>
      <c r="ES961" s="253"/>
      <c r="ET961" s="253"/>
      <c r="EU961" s="253"/>
      <c r="EV961" s="253"/>
      <c r="EW961" s="253"/>
      <c r="EX961" s="253"/>
      <c r="EY961" s="253"/>
      <c r="EZ961" s="253"/>
      <c r="FA961" s="253"/>
      <c r="FB961" s="253"/>
      <c r="FC961" s="253"/>
      <c r="FD961" s="253"/>
      <c r="FE961" s="253"/>
      <c r="FF961" s="253"/>
      <c r="FG961" s="253"/>
      <c r="FH961" s="253"/>
      <c r="FI961" s="253"/>
      <c r="FJ961" s="253"/>
      <c r="FK961" s="253"/>
      <c r="FL961" s="253"/>
      <c r="FM961" s="253"/>
      <c r="FN961" s="253"/>
      <c r="FO961" s="253"/>
      <c r="FP961" s="253"/>
      <c r="FQ961" s="253"/>
      <c r="FR961" s="253"/>
      <c r="FS961" s="253"/>
      <c r="FT961" s="253"/>
      <c r="FU961" s="253"/>
      <c r="FV961" s="253"/>
      <c r="FW961" s="253"/>
      <c r="FX961" s="253"/>
      <c r="FY961" s="253"/>
      <c r="FZ961" s="253"/>
      <c r="GA961" s="253"/>
      <c r="GB961" s="253"/>
      <c r="GC961" s="253"/>
      <c r="GD961" s="253"/>
      <c r="GE961" s="253"/>
      <c r="GF961" s="253"/>
      <c r="GG961" s="253"/>
      <c r="GH961" s="253"/>
      <c r="GI961" s="253"/>
      <c r="GJ961" s="253"/>
      <c r="GK961" s="253"/>
      <c r="GL961" s="253"/>
      <c r="GM961" s="253"/>
      <c r="GN961" s="253"/>
      <c r="GO961" s="253"/>
      <c r="GP961" s="253"/>
      <c r="GQ961" s="253"/>
      <c r="GR961" s="253"/>
      <c r="GS961" s="253"/>
      <c r="GT961" s="253"/>
      <c r="GU961" s="253"/>
      <c r="GV961" s="253"/>
      <c r="GW961" s="253"/>
      <c r="GX961" s="253"/>
      <c r="GY961" s="253"/>
      <c r="GZ961" s="253"/>
      <c r="HA961" s="253"/>
      <c r="HB961" s="253"/>
      <c r="HC961" s="253"/>
      <c r="HD961" s="253"/>
      <c r="HE961" s="253"/>
      <c r="HF961" s="253"/>
      <c r="HG961" s="253"/>
      <c r="HH961" s="253"/>
      <c r="HI961" s="253"/>
      <c r="HJ961" s="253"/>
      <c r="HK961" s="253"/>
      <c r="HL961" s="253"/>
      <c r="HM961" s="253"/>
      <c r="HN961" s="253"/>
      <c r="HO961" s="253"/>
      <c r="HP961" s="253"/>
      <c r="HQ961" s="253"/>
      <c r="HR961" s="253"/>
      <c r="HS961" s="253"/>
      <c r="HT961" s="253"/>
      <c r="HU961" s="253"/>
      <c r="HV961" s="253"/>
      <c r="HW961" s="253"/>
      <c r="HX961" s="253"/>
      <c r="HY961" s="253"/>
      <c r="HZ961" s="253"/>
      <c r="IA961" s="253"/>
      <c r="IB961" s="253"/>
      <c r="IC961" s="253"/>
      <c r="ID961" s="253"/>
      <c r="IE961" s="253"/>
      <c r="IF961" s="253"/>
      <c r="IG961" s="253"/>
      <c r="IH961" s="253"/>
      <c r="II961" s="253"/>
      <c r="IJ961" s="253"/>
      <c r="IK961" s="253"/>
      <c r="IL961" s="253"/>
      <c r="IM961" s="253"/>
      <c r="IN961" s="253"/>
      <c r="IO961" s="253"/>
      <c r="IP961" s="253"/>
      <c r="IQ961" s="253"/>
      <c r="IR961" s="253"/>
      <c r="IS961" s="253"/>
      <c r="IT961" s="253"/>
      <c r="IU961" s="253"/>
      <c r="IV961" s="253"/>
      <c r="IW961" s="253"/>
      <c r="IX961" s="253"/>
      <c r="IY961" s="253"/>
      <c r="IZ961" s="253"/>
      <c r="JA961" s="253"/>
      <c r="JB961" s="253"/>
      <c r="JC961" s="253"/>
      <c r="JD961" s="253"/>
      <c r="JE961" s="253"/>
      <c r="JF961" s="253"/>
      <c r="JG961" s="253"/>
      <c r="JH961" s="253"/>
      <c r="JI961" s="253"/>
      <c r="JJ961" s="253"/>
      <c r="JK961" s="253"/>
      <c r="JL961" s="253"/>
      <c r="JM961" s="253"/>
      <c r="JN961" s="253"/>
      <c r="JO961" s="253"/>
      <c r="JP961" s="253"/>
      <c r="JQ961" s="253"/>
      <c r="JR961" s="253"/>
      <c r="JS961" s="253"/>
      <c r="JT961" s="253"/>
      <c r="JU961" s="253"/>
    </row>
    <row r="962" spans="1:281" s="252" customFormat="1" ht="15" customHeight="1" x14ac:dyDescent="0.25">
      <c r="A962" s="253"/>
      <c r="B962" s="253"/>
      <c r="C962" s="253"/>
      <c r="D962" s="253"/>
      <c r="E962" s="253"/>
      <c r="F962" s="253"/>
      <c r="G962" s="253"/>
      <c r="H962" s="253"/>
      <c r="I962" s="253"/>
      <c r="J962" s="253"/>
      <c r="K962" s="253"/>
      <c r="L962" s="253"/>
      <c r="M962" s="253"/>
      <c r="N962" s="253"/>
      <c r="O962" s="253"/>
      <c r="P962" s="253"/>
      <c r="Q962" s="253"/>
      <c r="R962" s="253"/>
      <c r="S962" s="253"/>
      <c r="T962" s="253"/>
      <c r="U962" s="253" t="s">
        <v>1113</v>
      </c>
      <c r="V962" s="253"/>
      <c r="W962" s="253"/>
      <c r="X962" s="253"/>
      <c r="Y962" s="253"/>
      <c r="Z962" s="253"/>
      <c r="AA962" s="253"/>
      <c r="AB962" s="253"/>
      <c r="AC962" s="253" t="s">
        <v>320</v>
      </c>
      <c r="AD962" s="253"/>
      <c r="AE962" s="253"/>
      <c r="AF962" s="253"/>
      <c r="AG962" s="253"/>
      <c r="AH962" s="253"/>
      <c r="AI962" s="253"/>
      <c r="AJ962" s="253"/>
      <c r="AK962" s="253"/>
      <c r="AL962" s="253"/>
      <c r="AM962" s="253"/>
      <c r="AN962" s="253"/>
      <c r="AO962" s="253"/>
      <c r="AP962" s="253"/>
      <c r="AQ962" s="253"/>
      <c r="AR962" s="253"/>
      <c r="AS962" s="253"/>
      <c r="AT962" s="253"/>
      <c r="AU962" s="253"/>
      <c r="AV962" s="253"/>
      <c r="AW962" s="253"/>
      <c r="AX962" s="253"/>
      <c r="AY962" s="253"/>
      <c r="AZ962" s="253"/>
      <c r="BA962" s="253"/>
      <c r="BB962" s="253"/>
      <c r="BC962" s="253"/>
      <c r="BD962" s="253"/>
      <c r="BE962" s="253"/>
      <c r="BF962" s="253"/>
      <c r="BG962" s="253"/>
      <c r="BH962" s="253"/>
      <c r="BI962" s="253"/>
      <c r="BJ962" s="253"/>
      <c r="BK962" s="253"/>
      <c r="BL962" s="253"/>
      <c r="BM962" s="253"/>
      <c r="BN962" s="253"/>
      <c r="BO962" s="253"/>
      <c r="BP962" s="253"/>
      <c r="BQ962" s="253"/>
      <c r="BR962" s="253"/>
      <c r="BS962" s="253"/>
      <c r="BT962" s="253"/>
      <c r="BU962" s="253"/>
      <c r="BV962" s="253"/>
      <c r="BW962" s="253"/>
      <c r="BX962" s="253"/>
      <c r="BY962" s="253"/>
      <c r="BZ962" s="253"/>
      <c r="CA962" s="253"/>
      <c r="CB962" s="253"/>
      <c r="CC962" s="253"/>
      <c r="CD962" s="253"/>
      <c r="CE962" s="253"/>
      <c r="CF962" s="253"/>
      <c r="CG962" s="253"/>
      <c r="CH962" s="253"/>
      <c r="CI962" s="253"/>
      <c r="CJ962" s="253"/>
      <c r="CK962" s="253"/>
      <c r="CL962" s="253"/>
      <c r="CM962" s="253"/>
      <c r="CN962" s="253"/>
      <c r="CO962" s="253"/>
      <c r="CP962" s="253"/>
      <c r="CQ962" s="253"/>
      <c r="CR962" s="253"/>
      <c r="CS962" s="253"/>
      <c r="CT962" s="253"/>
      <c r="CU962" s="253"/>
      <c r="CV962" s="253"/>
      <c r="CW962" s="253"/>
      <c r="CX962" s="253"/>
      <c r="CY962" s="253"/>
      <c r="CZ962" s="253"/>
      <c r="DA962" s="253"/>
      <c r="DB962" s="253"/>
      <c r="DC962" s="253"/>
      <c r="DD962" s="253"/>
      <c r="DE962" s="253"/>
      <c r="DF962" s="253"/>
      <c r="DG962" s="253"/>
      <c r="DH962" s="253"/>
      <c r="DI962" s="253"/>
      <c r="DJ962" s="253"/>
      <c r="DK962" s="253"/>
      <c r="DL962" s="253"/>
      <c r="DM962" s="253"/>
      <c r="DN962" s="253"/>
      <c r="DO962" s="253"/>
      <c r="DP962" s="253"/>
      <c r="DQ962" s="253"/>
      <c r="DR962" s="253"/>
      <c r="DS962" s="253"/>
      <c r="DT962" s="253"/>
      <c r="DU962" s="253"/>
      <c r="DV962" s="253"/>
      <c r="DW962" s="253"/>
      <c r="DX962" s="253"/>
      <c r="DY962" s="253"/>
      <c r="DZ962" s="253"/>
      <c r="EA962" s="253"/>
      <c r="EB962" s="253"/>
      <c r="EC962" s="253"/>
      <c r="ED962" s="253"/>
      <c r="EE962" s="253"/>
      <c r="EF962" s="253"/>
      <c r="EG962" s="253"/>
      <c r="EH962" s="253"/>
      <c r="EI962" s="253"/>
      <c r="EJ962" s="253"/>
      <c r="EK962" s="253"/>
      <c r="EL962" s="253"/>
      <c r="EM962" s="253"/>
      <c r="EN962" s="253"/>
      <c r="EO962" s="253"/>
      <c r="EP962" s="253"/>
      <c r="EQ962" s="253"/>
      <c r="ER962" s="253"/>
      <c r="ES962" s="253"/>
      <c r="ET962" s="253"/>
      <c r="EU962" s="253"/>
      <c r="EV962" s="253"/>
      <c r="EW962" s="253"/>
      <c r="EX962" s="253"/>
      <c r="EY962" s="253"/>
      <c r="EZ962" s="253"/>
      <c r="FA962" s="253"/>
      <c r="FB962" s="253"/>
      <c r="FC962" s="253"/>
      <c r="FD962" s="253"/>
      <c r="FE962" s="253"/>
      <c r="FF962" s="253"/>
      <c r="FG962" s="253"/>
      <c r="FH962" s="253"/>
      <c r="FI962" s="253"/>
      <c r="FJ962" s="253"/>
      <c r="FK962" s="253"/>
      <c r="FL962" s="253"/>
      <c r="FM962" s="253"/>
      <c r="FN962" s="253"/>
      <c r="FO962" s="253"/>
      <c r="FP962" s="253"/>
      <c r="FQ962" s="253"/>
      <c r="FR962" s="253"/>
      <c r="FS962" s="253"/>
      <c r="FT962" s="253"/>
      <c r="FU962" s="253"/>
      <c r="FV962" s="253"/>
      <c r="FW962" s="253"/>
      <c r="FX962" s="253"/>
      <c r="FY962" s="253"/>
      <c r="FZ962" s="253"/>
      <c r="GA962" s="253"/>
      <c r="GB962" s="253"/>
      <c r="GC962" s="253"/>
      <c r="GD962" s="253"/>
      <c r="GE962" s="253"/>
      <c r="GF962" s="253"/>
      <c r="GG962" s="253"/>
      <c r="GH962" s="253"/>
      <c r="GI962" s="253"/>
      <c r="GJ962" s="253"/>
      <c r="GK962" s="253"/>
      <c r="GL962" s="253"/>
      <c r="GM962" s="253"/>
      <c r="GN962" s="253"/>
      <c r="GO962" s="253"/>
      <c r="GP962" s="253"/>
      <c r="GQ962" s="253"/>
      <c r="GR962" s="253"/>
      <c r="GS962" s="253"/>
      <c r="GT962" s="253"/>
      <c r="GU962" s="253"/>
      <c r="GV962" s="253"/>
      <c r="GW962" s="253"/>
      <c r="GX962" s="253"/>
      <c r="GY962" s="253"/>
      <c r="GZ962" s="253"/>
      <c r="HA962" s="253"/>
      <c r="HB962" s="253"/>
      <c r="HC962" s="253"/>
      <c r="HD962" s="253"/>
      <c r="HE962" s="253"/>
      <c r="HF962" s="253"/>
      <c r="HG962" s="253"/>
      <c r="HH962" s="253"/>
      <c r="HI962" s="253"/>
      <c r="HJ962" s="253"/>
      <c r="HK962" s="253"/>
      <c r="HL962" s="253"/>
      <c r="HM962" s="253"/>
      <c r="HN962" s="253"/>
      <c r="HO962" s="253"/>
      <c r="HP962" s="253"/>
      <c r="HQ962" s="253"/>
      <c r="HR962" s="253"/>
      <c r="HS962" s="253"/>
      <c r="HT962" s="253"/>
      <c r="HU962" s="253"/>
      <c r="HV962" s="253"/>
      <c r="HW962" s="253"/>
      <c r="HX962" s="253"/>
      <c r="HY962" s="253"/>
      <c r="HZ962" s="253"/>
      <c r="IA962" s="253"/>
      <c r="IB962" s="253"/>
      <c r="IC962" s="253"/>
      <c r="ID962" s="253"/>
      <c r="IE962" s="253"/>
      <c r="IF962" s="253"/>
      <c r="IG962" s="253"/>
      <c r="IH962" s="253"/>
      <c r="II962" s="253"/>
      <c r="IJ962" s="253"/>
      <c r="IK962" s="253"/>
      <c r="IL962" s="253"/>
      <c r="IM962" s="253"/>
      <c r="IN962" s="253"/>
      <c r="IO962" s="253"/>
      <c r="IP962" s="253"/>
      <c r="IQ962" s="253"/>
      <c r="IR962" s="253"/>
      <c r="IS962" s="253"/>
      <c r="IT962" s="253"/>
      <c r="IU962" s="253"/>
      <c r="IV962" s="253"/>
      <c r="IW962" s="253"/>
      <c r="IX962" s="253"/>
      <c r="IY962" s="253"/>
      <c r="IZ962" s="253"/>
      <c r="JA962" s="253"/>
      <c r="JB962" s="253"/>
      <c r="JC962" s="253"/>
      <c r="JD962" s="253"/>
      <c r="JE962" s="253"/>
      <c r="JF962" s="253"/>
      <c r="JG962" s="253"/>
      <c r="JH962" s="253"/>
      <c r="JI962" s="253"/>
      <c r="JJ962" s="253"/>
      <c r="JK962" s="253"/>
      <c r="JL962" s="253"/>
      <c r="JM962" s="253"/>
      <c r="JN962" s="253"/>
      <c r="JO962" s="253"/>
      <c r="JP962" s="253"/>
      <c r="JQ962" s="253"/>
      <c r="JR962" s="253"/>
      <c r="JS962" s="253"/>
      <c r="JT962" s="253"/>
      <c r="JU962" s="253"/>
    </row>
    <row r="963" spans="1:281" s="252" customFormat="1" ht="15" customHeight="1" x14ac:dyDescent="0.25">
      <c r="A963" s="253"/>
      <c r="B963" s="253"/>
      <c r="C963" s="253"/>
      <c r="D963" s="253"/>
      <c r="E963" s="253"/>
      <c r="F963" s="253"/>
      <c r="G963" s="253"/>
      <c r="H963" s="253"/>
      <c r="I963" s="253"/>
      <c r="J963" s="253"/>
      <c r="K963" s="253"/>
      <c r="L963" s="253"/>
      <c r="M963" s="253"/>
      <c r="N963" s="253"/>
      <c r="O963" s="253"/>
      <c r="P963" s="253"/>
      <c r="Q963" s="253"/>
      <c r="R963" s="253"/>
      <c r="S963" s="253"/>
      <c r="T963" s="253"/>
      <c r="U963" s="253" t="s">
        <v>1114</v>
      </c>
      <c r="V963" s="253"/>
      <c r="W963" s="253"/>
      <c r="X963" s="253"/>
      <c r="Y963" s="253"/>
      <c r="Z963" s="253"/>
      <c r="AA963" s="253"/>
      <c r="AB963" s="253"/>
      <c r="AC963" s="253" t="s">
        <v>332</v>
      </c>
      <c r="AD963" s="253"/>
      <c r="AE963" s="253"/>
      <c r="AF963" s="253"/>
      <c r="AG963" s="253"/>
      <c r="AH963" s="253"/>
      <c r="AI963" s="253"/>
      <c r="AJ963" s="253"/>
      <c r="AK963" s="253"/>
      <c r="AL963" s="253"/>
      <c r="AM963" s="253"/>
      <c r="AN963" s="253"/>
      <c r="AO963" s="253"/>
      <c r="AP963" s="253"/>
      <c r="AQ963" s="253"/>
      <c r="AR963" s="253"/>
      <c r="AS963" s="253"/>
      <c r="AT963" s="253"/>
      <c r="AU963" s="253"/>
      <c r="AV963" s="253"/>
      <c r="AW963" s="253"/>
      <c r="AX963" s="253"/>
      <c r="AY963" s="253"/>
      <c r="AZ963" s="253"/>
      <c r="BA963" s="253"/>
      <c r="BB963" s="253"/>
      <c r="BC963" s="253"/>
      <c r="BD963" s="253"/>
      <c r="BE963" s="253"/>
      <c r="BF963" s="253"/>
      <c r="BG963" s="253"/>
      <c r="BH963" s="253"/>
      <c r="BI963" s="253"/>
      <c r="BJ963" s="253"/>
      <c r="BK963" s="253"/>
      <c r="BL963" s="253"/>
      <c r="BM963" s="253"/>
      <c r="BN963" s="253"/>
      <c r="BO963" s="253"/>
      <c r="BP963" s="253"/>
      <c r="BQ963" s="253"/>
      <c r="BR963" s="253"/>
      <c r="BS963" s="253"/>
      <c r="BT963" s="253"/>
      <c r="BU963" s="253"/>
      <c r="BV963" s="253"/>
      <c r="BW963" s="253"/>
      <c r="BX963" s="253"/>
      <c r="BY963" s="253"/>
      <c r="BZ963" s="253"/>
      <c r="CA963" s="253"/>
      <c r="CB963" s="253"/>
      <c r="CC963" s="253"/>
      <c r="CD963" s="253"/>
      <c r="CE963" s="253"/>
      <c r="CF963" s="253"/>
      <c r="CG963" s="253"/>
      <c r="CH963" s="253"/>
      <c r="CI963" s="253"/>
      <c r="CJ963" s="253"/>
      <c r="CK963" s="253"/>
      <c r="CL963" s="253"/>
      <c r="CM963" s="253"/>
      <c r="CN963" s="253"/>
      <c r="CO963" s="253"/>
      <c r="CP963" s="253"/>
      <c r="CQ963" s="253"/>
      <c r="CR963" s="253"/>
      <c r="CS963" s="253"/>
      <c r="CT963" s="253"/>
      <c r="CU963" s="253"/>
      <c r="CV963" s="253"/>
      <c r="CW963" s="253"/>
      <c r="CX963" s="253"/>
      <c r="CY963" s="253"/>
      <c r="CZ963" s="253"/>
      <c r="DA963" s="253"/>
      <c r="DB963" s="253"/>
      <c r="DC963" s="253"/>
      <c r="DD963" s="253"/>
      <c r="DE963" s="253"/>
      <c r="DF963" s="253"/>
      <c r="DG963" s="253"/>
      <c r="DH963" s="253"/>
      <c r="DI963" s="253"/>
      <c r="DJ963" s="253"/>
      <c r="DK963" s="253"/>
      <c r="DL963" s="253"/>
      <c r="DM963" s="253"/>
      <c r="DN963" s="253"/>
      <c r="DO963" s="253"/>
      <c r="DP963" s="253"/>
      <c r="DQ963" s="253"/>
      <c r="DR963" s="253"/>
      <c r="DS963" s="253"/>
      <c r="DT963" s="253"/>
      <c r="DU963" s="253"/>
      <c r="DV963" s="253"/>
      <c r="DW963" s="253"/>
      <c r="DX963" s="253"/>
      <c r="DY963" s="253"/>
      <c r="DZ963" s="253"/>
      <c r="EA963" s="253"/>
      <c r="EB963" s="253"/>
      <c r="EC963" s="253"/>
      <c r="ED963" s="253"/>
      <c r="EE963" s="253"/>
      <c r="EF963" s="253"/>
      <c r="EG963" s="253"/>
      <c r="EH963" s="253"/>
      <c r="EI963" s="253"/>
      <c r="EJ963" s="253"/>
      <c r="EK963" s="253"/>
      <c r="EL963" s="253"/>
      <c r="EM963" s="253"/>
      <c r="EN963" s="253"/>
      <c r="EO963" s="253"/>
      <c r="EP963" s="253"/>
      <c r="EQ963" s="253"/>
      <c r="ER963" s="253"/>
      <c r="ES963" s="253"/>
      <c r="ET963" s="253"/>
      <c r="EU963" s="253"/>
      <c r="EV963" s="253"/>
      <c r="EW963" s="253"/>
      <c r="EX963" s="253"/>
      <c r="EY963" s="253"/>
      <c r="EZ963" s="253"/>
      <c r="FA963" s="253"/>
      <c r="FB963" s="253"/>
      <c r="FC963" s="253"/>
      <c r="FD963" s="253"/>
      <c r="FE963" s="253"/>
      <c r="FF963" s="253"/>
      <c r="FG963" s="253"/>
      <c r="FH963" s="253"/>
      <c r="FI963" s="253"/>
      <c r="FJ963" s="253"/>
      <c r="FK963" s="253"/>
      <c r="FL963" s="253"/>
      <c r="FM963" s="253"/>
      <c r="FN963" s="253"/>
      <c r="FO963" s="253"/>
      <c r="FP963" s="253"/>
      <c r="FQ963" s="253"/>
      <c r="FR963" s="253"/>
      <c r="FS963" s="253"/>
      <c r="FT963" s="253"/>
      <c r="FU963" s="253"/>
      <c r="FV963" s="253"/>
      <c r="FW963" s="253"/>
      <c r="FX963" s="253"/>
      <c r="FY963" s="253"/>
      <c r="FZ963" s="253"/>
      <c r="GA963" s="253"/>
      <c r="GB963" s="253"/>
      <c r="GC963" s="253"/>
      <c r="GD963" s="253"/>
      <c r="GE963" s="253"/>
      <c r="GF963" s="253"/>
      <c r="GG963" s="253"/>
      <c r="GH963" s="253"/>
      <c r="GI963" s="253"/>
      <c r="GJ963" s="253"/>
      <c r="GK963" s="253"/>
      <c r="GL963" s="253"/>
      <c r="GM963" s="253"/>
      <c r="GN963" s="253"/>
      <c r="GO963" s="253"/>
      <c r="GP963" s="253"/>
      <c r="GQ963" s="253"/>
      <c r="GR963" s="253"/>
      <c r="GS963" s="253"/>
      <c r="GT963" s="253"/>
      <c r="GU963" s="253"/>
      <c r="GV963" s="253"/>
      <c r="GW963" s="253"/>
      <c r="GX963" s="253"/>
      <c r="GY963" s="253"/>
      <c r="GZ963" s="253"/>
      <c r="HA963" s="253"/>
      <c r="HB963" s="253"/>
      <c r="HC963" s="253"/>
      <c r="HD963" s="253"/>
      <c r="HE963" s="253"/>
      <c r="HF963" s="253"/>
      <c r="HG963" s="253"/>
      <c r="HH963" s="253"/>
      <c r="HI963" s="253"/>
      <c r="HJ963" s="253"/>
      <c r="HK963" s="253"/>
      <c r="HL963" s="253"/>
      <c r="HM963" s="253"/>
      <c r="HN963" s="253"/>
      <c r="HO963" s="253"/>
      <c r="HP963" s="253"/>
      <c r="HQ963" s="253"/>
      <c r="HR963" s="253"/>
      <c r="HS963" s="253"/>
      <c r="HT963" s="253"/>
      <c r="HU963" s="253"/>
      <c r="HV963" s="253"/>
      <c r="HW963" s="253"/>
      <c r="HX963" s="253"/>
      <c r="HY963" s="253"/>
      <c r="HZ963" s="253"/>
      <c r="IA963" s="253"/>
      <c r="IB963" s="253"/>
      <c r="IC963" s="253"/>
      <c r="ID963" s="253"/>
      <c r="IE963" s="253"/>
      <c r="IF963" s="253"/>
      <c r="IG963" s="253"/>
      <c r="IH963" s="253"/>
      <c r="II963" s="253"/>
      <c r="IJ963" s="253"/>
      <c r="IK963" s="253"/>
      <c r="IL963" s="253"/>
      <c r="IM963" s="253"/>
      <c r="IN963" s="253"/>
      <c r="IO963" s="253"/>
      <c r="IP963" s="253"/>
      <c r="IQ963" s="253"/>
      <c r="IR963" s="253"/>
      <c r="IS963" s="253"/>
      <c r="IT963" s="253"/>
      <c r="IU963" s="253"/>
      <c r="IV963" s="253"/>
      <c r="IW963" s="253"/>
      <c r="IX963" s="253"/>
      <c r="IY963" s="253"/>
      <c r="IZ963" s="253"/>
      <c r="JA963" s="253"/>
      <c r="JB963" s="253"/>
      <c r="JC963" s="253"/>
      <c r="JD963" s="253"/>
      <c r="JE963" s="253"/>
      <c r="JF963" s="253"/>
      <c r="JG963" s="253"/>
      <c r="JH963" s="253"/>
      <c r="JI963" s="253"/>
      <c r="JJ963" s="253"/>
      <c r="JK963" s="253"/>
      <c r="JL963" s="253"/>
      <c r="JM963" s="253"/>
      <c r="JN963" s="253"/>
      <c r="JO963" s="253"/>
      <c r="JP963" s="253"/>
      <c r="JQ963" s="253"/>
      <c r="JR963" s="253"/>
      <c r="JS963" s="253"/>
      <c r="JT963" s="253"/>
      <c r="JU963" s="253"/>
    </row>
    <row r="964" spans="1:281" s="252" customFormat="1" ht="15" customHeight="1" x14ac:dyDescent="0.25">
      <c r="A964" s="253"/>
      <c r="B964" s="253"/>
      <c r="C964" s="253"/>
      <c r="D964" s="253"/>
      <c r="E964" s="253"/>
      <c r="F964" s="253"/>
      <c r="G964" s="253"/>
      <c r="H964" s="253"/>
      <c r="I964" s="253"/>
      <c r="J964" s="253"/>
      <c r="K964" s="253"/>
      <c r="L964" s="253"/>
      <c r="M964" s="253"/>
      <c r="N964" s="253"/>
      <c r="O964" s="253"/>
      <c r="P964" s="253"/>
      <c r="Q964" s="253"/>
      <c r="R964" s="253"/>
      <c r="S964" s="253"/>
      <c r="T964" s="253"/>
      <c r="U964" s="253" t="s">
        <v>1115</v>
      </c>
      <c r="V964" s="253"/>
      <c r="W964" s="253"/>
      <c r="X964" s="253"/>
      <c r="Y964" s="253"/>
      <c r="Z964" s="253"/>
      <c r="AA964" s="253"/>
      <c r="AB964" s="253"/>
      <c r="AC964" s="253" t="s">
        <v>332</v>
      </c>
      <c r="AD964" s="253"/>
      <c r="AE964" s="253"/>
      <c r="AF964" s="253"/>
      <c r="AG964" s="253"/>
      <c r="AH964" s="253"/>
      <c r="AI964" s="253"/>
      <c r="AJ964" s="253"/>
      <c r="AK964" s="253"/>
      <c r="AL964" s="253"/>
      <c r="AM964" s="253"/>
      <c r="AN964" s="253"/>
      <c r="AO964" s="253"/>
      <c r="AP964" s="253"/>
      <c r="AQ964" s="253"/>
      <c r="AR964" s="253"/>
      <c r="AS964" s="253"/>
      <c r="AT964" s="253"/>
      <c r="AU964" s="253"/>
      <c r="AV964" s="253"/>
      <c r="AW964" s="253"/>
      <c r="AX964" s="253"/>
      <c r="AY964" s="253"/>
      <c r="AZ964" s="253"/>
      <c r="BA964" s="253"/>
      <c r="BB964" s="253"/>
      <c r="BC964" s="253"/>
      <c r="BD964" s="253"/>
      <c r="BE964" s="253"/>
      <c r="BF964" s="253"/>
      <c r="BG964" s="253"/>
      <c r="BH964" s="253"/>
      <c r="BI964" s="253"/>
      <c r="BJ964" s="253"/>
      <c r="BK964" s="253"/>
      <c r="BL964" s="253"/>
      <c r="BM964" s="253"/>
      <c r="BN964" s="253"/>
      <c r="BO964" s="253"/>
      <c r="BP964" s="253"/>
      <c r="BQ964" s="253"/>
      <c r="BR964" s="253"/>
      <c r="BS964" s="253"/>
      <c r="BT964" s="253"/>
      <c r="BU964" s="253"/>
      <c r="BV964" s="253"/>
      <c r="BW964" s="253"/>
      <c r="BX964" s="253"/>
      <c r="BY964" s="253"/>
      <c r="BZ964" s="253"/>
      <c r="CA964" s="253"/>
      <c r="CB964" s="253"/>
      <c r="CC964" s="253"/>
      <c r="CD964" s="253"/>
      <c r="CE964" s="253"/>
      <c r="CF964" s="253"/>
      <c r="CG964" s="253"/>
      <c r="CH964" s="253"/>
      <c r="CI964" s="253"/>
      <c r="CJ964" s="253"/>
      <c r="CK964" s="253"/>
      <c r="CL964" s="253"/>
      <c r="CM964" s="253"/>
      <c r="CN964" s="253"/>
      <c r="CO964" s="253"/>
      <c r="CP964" s="253"/>
      <c r="CQ964" s="253"/>
      <c r="CR964" s="253"/>
      <c r="CS964" s="253"/>
      <c r="CT964" s="253"/>
      <c r="CU964" s="253"/>
      <c r="CV964" s="253"/>
      <c r="CW964" s="253"/>
      <c r="CX964" s="253"/>
      <c r="CY964" s="253"/>
      <c r="CZ964" s="253"/>
      <c r="DA964" s="253"/>
      <c r="DB964" s="253"/>
      <c r="DC964" s="253"/>
      <c r="DD964" s="253"/>
      <c r="DE964" s="253"/>
      <c r="DF964" s="253"/>
      <c r="DG964" s="253"/>
      <c r="DH964" s="253"/>
      <c r="DI964" s="253"/>
      <c r="DJ964" s="253"/>
      <c r="DK964" s="253"/>
      <c r="DL964" s="253"/>
      <c r="DM964" s="253"/>
      <c r="DN964" s="253"/>
      <c r="DO964" s="253"/>
      <c r="DP964" s="253"/>
      <c r="DQ964" s="253"/>
      <c r="DR964" s="253"/>
      <c r="DS964" s="253"/>
      <c r="DT964" s="253"/>
      <c r="DU964" s="253"/>
      <c r="DV964" s="253"/>
      <c r="DW964" s="253"/>
      <c r="DX964" s="253"/>
      <c r="DY964" s="253"/>
      <c r="DZ964" s="253"/>
      <c r="EA964" s="253"/>
      <c r="EB964" s="253"/>
      <c r="EC964" s="253"/>
      <c r="ED964" s="253"/>
      <c r="EE964" s="253"/>
      <c r="EF964" s="253"/>
      <c r="EG964" s="253"/>
      <c r="EH964" s="253"/>
      <c r="EI964" s="253"/>
      <c r="EJ964" s="253"/>
      <c r="EK964" s="253"/>
      <c r="EL964" s="253"/>
      <c r="EM964" s="253"/>
      <c r="EN964" s="253"/>
      <c r="EO964" s="253"/>
      <c r="EP964" s="253"/>
      <c r="EQ964" s="253"/>
      <c r="ER964" s="253"/>
      <c r="ES964" s="253"/>
      <c r="ET964" s="253"/>
      <c r="EU964" s="253"/>
      <c r="EV964" s="253"/>
      <c r="EW964" s="253"/>
      <c r="EX964" s="253"/>
      <c r="EY964" s="253"/>
      <c r="EZ964" s="253"/>
      <c r="FA964" s="253"/>
      <c r="FB964" s="253"/>
      <c r="FC964" s="253"/>
      <c r="FD964" s="253"/>
      <c r="FE964" s="253"/>
      <c r="FF964" s="253"/>
      <c r="FG964" s="253"/>
      <c r="FH964" s="253"/>
      <c r="FI964" s="253"/>
      <c r="FJ964" s="253"/>
      <c r="FK964" s="253"/>
      <c r="FL964" s="253"/>
      <c r="FM964" s="253"/>
      <c r="FN964" s="253"/>
      <c r="FO964" s="253"/>
      <c r="FP964" s="253"/>
      <c r="FQ964" s="253"/>
      <c r="FR964" s="253"/>
      <c r="FS964" s="253"/>
      <c r="FT964" s="253"/>
      <c r="FU964" s="253"/>
      <c r="FV964" s="253"/>
      <c r="FW964" s="253"/>
      <c r="FX964" s="253"/>
      <c r="FY964" s="253"/>
      <c r="FZ964" s="253"/>
      <c r="GA964" s="253"/>
      <c r="GB964" s="253"/>
      <c r="GC964" s="253"/>
      <c r="GD964" s="253"/>
      <c r="GE964" s="253"/>
      <c r="GF964" s="253"/>
      <c r="GG964" s="253"/>
      <c r="GH964" s="253"/>
      <c r="GI964" s="253"/>
      <c r="GJ964" s="253"/>
      <c r="GK964" s="253"/>
      <c r="GL964" s="253"/>
      <c r="GM964" s="253"/>
      <c r="GN964" s="253"/>
      <c r="GO964" s="253"/>
      <c r="GP964" s="253"/>
      <c r="GQ964" s="253"/>
      <c r="GR964" s="253"/>
      <c r="GS964" s="253"/>
      <c r="GT964" s="253"/>
      <c r="GU964" s="253"/>
      <c r="GV964" s="253"/>
      <c r="GW964" s="253"/>
      <c r="GX964" s="253"/>
      <c r="GY964" s="253"/>
      <c r="GZ964" s="253"/>
      <c r="HA964" s="253"/>
      <c r="HB964" s="253"/>
      <c r="HC964" s="253"/>
      <c r="HD964" s="253"/>
      <c r="HE964" s="253"/>
      <c r="HF964" s="253"/>
      <c r="HG964" s="253"/>
      <c r="HH964" s="253"/>
      <c r="HI964" s="253"/>
      <c r="HJ964" s="253"/>
      <c r="HK964" s="253"/>
      <c r="HL964" s="253"/>
      <c r="HM964" s="253"/>
      <c r="HN964" s="253"/>
      <c r="HO964" s="253"/>
      <c r="HP964" s="253"/>
      <c r="HQ964" s="253"/>
      <c r="HR964" s="253"/>
      <c r="HS964" s="253"/>
      <c r="HT964" s="253"/>
      <c r="HU964" s="253"/>
      <c r="HV964" s="253"/>
      <c r="HW964" s="253"/>
      <c r="HX964" s="253"/>
      <c r="HY964" s="253"/>
      <c r="HZ964" s="253"/>
      <c r="IA964" s="253"/>
      <c r="IB964" s="253"/>
      <c r="IC964" s="253"/>
      <c r="ID964" s="253"/>
      <c r="IE964" s="253"/>
      <c r="IF964" s="253"/>
      <c r="IG964" s="253"/>
      <c r="IH964" s="253"/>
      <c r="II964" s="253"/>
      <c r="IJ964" s="253"/>
      <c r="IK964" s="253"/>
      <c r="IL964" s="253"/>
      <c r="IM964" s="253"/>
      <c r="IN964" s="253"/>
      <c r="IO964" s="253"/>
      <c r="IP964" s="253"/>
      <c r="IQ964" s="253"/>
      <c r="IR964" s="253"/>
      <c r="IS964" s="253"/>
      <c r="IT964" s="253"/>
      <c r="IU964" s="253"/>
      <c r="IV964" s="253"/>
      <c r="IW964" s="253"/>
      <c r="IX964" s="253"/>
      <c r="IY964" s="253"/>
      <c r="IZ964" s="253"/>
      <c r="JA964" s="253"/>
      <c r="JB964" s="253"/>
      <c r="JC964" s="253"/>
      <c r="JD964" s="253"/>
      <c r="JE964" s="253"/>
      <c r="JF964" s="253"/>
      <c r="JG964" s="253"/>
      <c r="JH964" s="253"/>
      <c r="JI964" s="253"/>
      <c r="JJ964" s="253"/>
      <c r="JK964" s="253"/>
      <c r="JL964" s="253"/>
      <c r="JM964" s="253"/>
      <c r="JN964" s="253"/>
      <c r="JO964" s="253"/>
      <c r="JP964" s="253"/>
      <c r="JQ964" s="253"/>
      <c r="JR964" s="253"/>
      <c r="JS964" s="253"/>
      <c r="JT964" s="253"/>
      <c r="JU964" s="253"/>
    </row>
    <row r="965" spans="1:281" s="252" customFormat="1" ht="15" customHeight="1" x14ac:dyDescent="0.25">
      <c r="A965" s="253"/>
      <c r="B965" s="253"/>
      <c r="C965" s="253"/>
      <c r="D965" s="253"/>
      <c r="E965" s="253"/>
      <c r="F965" s="253"/>
      <c r="G965" s="253"/>
      <c r="H965" s="253"/>
      <c r="I965" s="253"/>
      <c r="J965" s="253"/>
      <c r="K965" s="253"/>
      <c r="L965" s="253"/>
      <c r="M965" s="253"/>
      <c r="N965" s="253"/>
      <c r="O965" s="253"/>
      <c r="P965" s="253"/>
      <c r="Q965" s="253"/>
      <c r="R965" s="253"/>
      <c r="S965" s="253"/>
      <c r="T965" s="253"/>
      <c r="U965" s="253" t="s">
        <v>1116</v>
      </c>
      <c r="V965" s="253"/>
      <c r="W965" s="253"/>
      <c r="X965" s="253"/>
      <c r="Y965" s="253"/>
      <c r="Z965" s="253"/>
      <c r="AA965" s="253"/>
      <c r="AB965" s="253"/>
      <c r="AC965" s="253" t="s">
        <v>320</v>
      </c>
      <c r="AD965" s="253"/>
      <c r="AE965" s="253"/>
      <c r="AF965" s="253"/>
      <c r="AG965" s="253"/>
      <c r="AH965" s="253"/>
      <c r="AI965" s="253"/>
      <c r="AJ965" s="253"/>
      <c r="AK965" s="253"/>
      <c r="AL965" s="253"/>
      <c r="AM965" s="253"/>
      <c r="AN965" s="253"/>
      <c r="AO965" s="253"/>
      <c r="AP965" s="253"/>
      <c r="AQ965" s="253"/>
      <c r="AR965" s="253"/>
      <c r="AS965" s="253"/>
      <c r="AT965" s="253"/>
      <c r="AU965" s="253"/>
      <c r="AV965" s="253"/>
      <c r="AW965" s="253"/>
      <c r="AX965" s="253"/>
      <c r="AY965" s="253"/>
      <c r="AZ965" s="253"/>
      <c r="BA965" s="253"/>
      <c r="BB965" s="253"/>
      <c r="BC965" s="253"/>
      <c r="BD965" s="253"/>
      <c r="BE965" s="253"/>
      <c r="BF965" s="253"/>
      <c r="BG965" s="253"/>
      <c r="BH965" s="253"/>
      <c r="BI965" s="253"/>
      <c r="BJ965" s="253"/>
      <c r="BK965" s="253"/>
      <c r="BL965" s="253"/>
      <c r="BM965" s="253"/>
      <c r="BN965" s="253"/>
      <c r="BO965" s="253"/>
      <c r="BP965" s="253"/>
      <c r="BQ965" s="253"/>
      <c r="BR965" s="253"/>
      <c r="BS965" s="253"/>
      <c r="BT965" s="253"/>
      <c r="BU965" s="253"/>
      <c r="BV965" s="253"/>
      <c r="BW965" s="253"/>
      <c r="BX965" s="253"/>
      <c r="BY965" s="253"/>
      <c r="BZ965" s="253"/>
      <c r="CA965" s="253"/>
      <c r="CB965" s="253"/>
      <c r="CC965" s="253"/>
      <c r="CD965" s="253"/>
      <c r="CE965" s="253"/>
      <c r="CF965" s="253"/>
      <c r="CG965" s="253"/>
      <c r="CH965" s="253"/>
      <c r="CI965" s="253"/>
      <c r="CJ965" s="253"/>
      <c r="CK965" s="253"/>
      <c r="CL965" s="253"/>
      <c r="CM965" s="253"/>
      <c r="CN965" s="253"/>
      <c r="CO965" s="253"/>
      <c r="CP965" s="253"/>
      <c r="CQ965" s="253"/>
      <c r="CR965" s="253"/>
      <c r="CS965" s="253"/>
      <c r="CT965" s="253"/>
      <c r="CU965" s="253"/>
      <c r="CV965" s="253"/>
      <c r="CW965" s="253"/>
      <c r="CX965" s="253"/>
      <c r="CY965" s="253"/>
      <c r="CZ965" s="253"/>
      <c r="DA965" s="253"/>
      <c r="DB965" s="253"/>
      <c r="DC965" s="253"/>
      <c r="DD965" s="253"/>
      <c r="DE965" s="253"/>
      <c r="DF965" s="253"/>
      <c r="DG965" s="253"/>
      <c r="DH965" s="253"/>
      <c r="DI965" s="253"/>
      <c r="DJ965" s="253"/>
      <c r="DK965" s="253"/>
      <c r="DL965" s="253"/>
      <c r="DM965" s="253"/>
      <c r="DN965" s="253"/>
      <c r="DO965" s="253"/>
      <c r="DP965" s="253"/>
      <c r="DQ965" s="253"/>
      <c r="DR965" s="253"/>
      <c r="DS965" s="253"/>
      <c r="DT965" s="253"/>
      <c r="DU965" s="253"/>
      <c r="DV965" s="253"/>
      <c r="DW965" s="253"/>
      <c r="DX965" s="253"/>
      <c r="DY965" s="253"/>
      <c r="DZ965" s="253"/>
      <c r="EA965" s="253"/>
      <c r="EB965" s="253"/>
      <c r="EC965" s="253"/>
      <c r="ED965" s="253"/>
      <c r="EE965" s="253"/>
      <c r="EF965" s="253"/>
      <c r="EG965" s="253"/>
      <c r="EH965" s="253"/>
      <c r="EI965" s="253"/>
      <c r="EJ965" s="253"/>
      <c r="EK965" s="253"/>
      <c r="EL965" s="253"/>
      <c r="EM965" s="253"/>
      <c r="EN965" s="253"/>
      <c r="EO965" s="253"/>
      <c r="EP965" s="253"/>
      <c r="EQ965" s="253"/>
      <c r="ER965" s="253"/>
      <c r="ES965" s="253"/>
      <c r="ET965" s="253"/>
      <c r="EU965" s="253"/>
      <c r="EV965" s="253"/>
      <c r="EW965" s="253"/>
      <c r="EX965" s="253"/>
      <c r="EY965" s="253"/>
      <c r="EZ965" s="253"/>
      <c r="FA965" s="253"/>
      <c r="FB965" s="253"/>
      <c r="FC965" s="253"/>
      <c r="FD965" s="253"/>
      <c r="FE965" s="253"/>
      <c r="FF965" s="253"/>
      <c r="FG965" s="253"/>
      <c r="FH965" s="253"/>
      <c r="FI965" s="253"/>
      <c r="FJ965" s="253"/>
      <c r="FK965" s="253"/>
      <c r="FL965" s="253"/>
      <c r="FM965" s="253"/>
      <c r="FN965" s="253"/>
      <c r="FO965" s="253"/>
      <c r="FP965" s="253"/>
      <c r="FQ965" s="253"/>
      <c r="FR965" s="253"/>
      <c r="FS965" s="253"/>
      <c r="FT965" s="253"/>
      <c r="FU965" s="253"/>
      <c r="FV965" s="253"/>
      <c r="FW965" s="253"/>
      <c r="FX965" s="253"/>
      <c r="FY965" s="253"/>
      <c r="FZ965" s="253"/>
      <c r="GA965" s="253"/>
      <c r="GB965" s="253"/>
      <c r="GC965" s="253"/>
      <c r="GD965" s="253"/>
      <c r="GE965" s="253"/>
      <c r="GF965" s="253"/>
      <c r="GG965" s="253"/>
      <c r="GH965" s="253"/>
      <c r="GI965" s="253"/>
      <c r="GJ965" s="253"/>
      <c r="GK965" s="253"/>
      <c r="GL965" s="253"/>
      <c r="GM965" s="253"/>
      <c r="GN965" s="253"/>
      <c r="GO965" s="253"/>
      <c r="GP965" s="253"/>
      <c r="GQ965" s="253"/>
      <c r="GR965" s="253"/>
      <c r="GS965" s="253"/>
      <c r="GT965" s="253"/>
      <c r="GU965" s="253"/>
      <c r="GV965" s="253"/>
      <c r="GW965" s="253"/>
      <c r="GX965" s="253"/>
      <c r="GY965" s="253"/>
      <c r="GZ965" s="253"/>
      <c r="HA965" s="253"/>
      <c r="HB965" s="253"/>
      <c r="HC965" s="253"/>
      <c r="HD965" s="253"/>
      <c r="HE965" s="253"/>
      <c r="HF965" s="253"/>
      <c r="HG965" s="253"/>
      <c r="HH965" s="253"/>
      <c r="HI965" s="253"/>
      <c r="HJ965" s="253"/>
      <c r="HK965" s="253"/>
      <c r="HL965" s="253"/>
      <c r="HM965" s="253"/>
      <c r="HN965" s="253"/>
      <c r="HO965" s="253"/>
      <c r="HP965" s="253"/>
      <c r="HQ965" s="253"/>
      <c r="HR965" s="253"/>
      <c r="HS965" s="253"/>
      <c r="HT965" s="253"/>
      <c r="HU965" s="253"/>
      <c r="HV965" s="253"/>
      <c r="HW965" s="253"/>
      <c r="HX965" s="253"/>
      <c r="HY965" s="253"/>
      <c r="HZ965" s="253"/>
      <c r="IA965" s="253"/>
      <c r="IB965" s="253"/>
      <c r="IC965" s="253"/>
      <c r="ID965" s="253"/>
      <c r="IE965" s="253"/>
      <c r="IF965" s="253"/>
      <c r="IG965" s="253"/>
      <c r="IH965" s="253"/>
      <c r="II965" s="253"/>
      <c r="IJ965" s="253"/>
      <c r="IK965" s="253"/>
      <c r="IL965" s="253"/>
      <c r="IM965" s="253"/>
      <c r="IN965" s="253"/>
      <c r="IO965" s="253"/>
      <c r="IP965" s="253"/>
      <c r="IQ965" s="253"/>
      <c r="IR965" s="253"/>
      <c r="IS965" s="253"/>
      <c r="IT965" s="253"/>
      <c r="IU965" s="253"/>
      <c r="IV965" s="253"/>
      <c r="IW965" s="253"/>
      <c r="IX965" s="253"/>
      <c r="IY965" s="253"/>
      <c r="IZ965" s="253"/>
      <c r="JA965" s="253"/>
      <c r="JB965" s="253"/>
      <c r="JC965" s="253"/>
      <c r="JD965" s="253"/>
      <c r="JE965" s="253"/>
      <c r="JF965" s="253"/>
      <c r="JG965" s="253"/>
      <c r="JH965" s="253"/>
      <c r="JI965" s="253"/>
      <c r="JJ965" s="253"/>
      <c r="JK965" s="253"/>
      <c r="JL965" s="253"/>
      <c r="JM965" s="253"/>
      <c r="JN965" s="253"/>
      <c r="JO965" s="253"/>
      <c r="JP965" s="253"/>
      <c r="JQ965" s="253"/>
      <c r="JR965" s="253"/>
      <c r="JS965" s="253"/>
      <c r="JT965" s="253"/>
      <c r="JU965" s="253"/>
    </row>
    <row r="966" spans="1:281" s="252" customFormat="1" ht="15" customHeight="1" x14ac:dyDescent="0.25">
      <c r="A966" s="253"/>
      <c r="B966" s="253"/>
      <c r="C966" s="253"/>
      <c r="D966" s="253"/>
      <c r="E966" s="253"/>
      <c r="F966" s="253"/>
      <c r="G966" s="253"/>
      <c r="H966" s="253"/>
      <c r="I966" s="253"/>
      <c r="J966" s="253"/>
      <c r="K966" s="253"/>
      <c r="L966" s="253"/>
      <c r="M966" s="253"/>
      <c r="N966" s="253"/>
      <c r="O966" s="253"/>
      <c r="P966" s="253"/>
      <c r="Q966" s="253"/>
      <c r="R966" s="253"/>
      <c r="S966" s="253"/>
      <c r="T966" s="253"/>
      <c r="U966" s="253" t="s">
        <v>1117</v>
      </c>
      <c r="V966" s="253"/>
      <c r="W966" s="253"/>
      <c r="X966" s="253"/>
      <c r="Y966" s="253"/>
      <c r="Z966" s="253"/>
      <c r="AA966" s="253"/>
      <c r="AB966" s="253"/>
      <c r="AC966" s="253" t="s">
        <v>332</v>
      </c>
      <c r="AD966" s="253"/>
      <c r="AE966" s="253"/>
      <c r="AF966" s="253"/>
      <c r="AG966" s="253"/>
      <c r="AH966" s="253"/>
      <c r="AI966" s="253"/>
      <c r="AJ966" s="253"/>
      <c r="AK966" s="253"/>
      <c r="AL966" s="253"/>
      <c r="AM966" s="253"/>
      <c r="AN966" s="253"/>
      <c r="AO966" s="253"/>
      <c r="AP966" s="253"/>
      <c r="AQ966" s="253"/>
      <c r="AR966" s="253"/>
      <c r="AS966" s="253"/>
      <c r="AT966" s="253"/>
      <c r="AU966" s="253"/>
      <c r="AV966" s="253"/>
      <c r="AW966" s="253"/>
      <c r="AX966" s="253"/>
      <c r="AY966" s="253"/>
      <c r="AZ966" s="253"/>
      <c r="BA966" s="253"/>
      <c r="BB966" s="253"/>
      <c r="BC966" s="253"/>
      <c r="BD966" s="253"/>
      <c r="BE966" s="253"/>
      <c r="BF966" s="253"/>
      <c r="BG966" s="253"/>
      <c r="BH966" s="253"/>
      <c r="BI966" s="253"/>
      <c r="BJ966" s="253"/>
      <c r="BK966" s="253"/>
      <c r="BL966" s="253"/>
      <c r="BM966" s="253"/>
      <c r="BN966" s="253"/>
      <c r="BO966" s="253"/>
      <c r="BP966" s="253"/>
      <c r="BQ966" s="253"/>
      <c r="BR966" s="253"/>
      <c r="BS966" s="253"/>
      <c r="BT966" s="253"/>
      <c r="BU966" s="253"/>
      <c r="BV966" s="253"/>
      <c r="BW966" s="253"/>
      <c r="BX966" s="253"/>
      <c r="BY966" s="253"/>
      <c r="BZ966" s="253"/>
      <c r="CA966" s="253"/>
      <c r="CB966" s="253"/>
      <c r="CC966" s="253"/>
      <c r="CD966" s="253"/>
      <c r="CE966" s="253"/>
      <c r="CF966" s="253"/>
      <c r="CG966" s="253"/>
      <c r="CH966" s="253"/>
      <c r="CI966" s="253"/>
      <c r="CJ966" s="253"/>
      <c r="CK966" s="253"/>
      <c r="CL966" s="253"/>
      <c r="CM966" s="253"/>
      <c r="CN966" s="253"/>
      <c r="CO966" s="253"/>
      <c r="CP966" s="253"/>
      <c r="CQ966" s="253"/>
      <c r="CR966" s="253"/>
      <c r="CS966" s="253"/>
      <c r="CT966" s="253"/>
      <c r="CU966" s="253"/>
      <c r="CV966" s="253"/>
      <c r="CW966" s="253"/>
      <c r="CX966" s="253"/>
      <c r="CY966" s="253"/>
      <c r="CZ966" s="253"/>
      <c r="DA966" s="253"/>
      <c r="DB966" s="253"/>
      <c r="DC966" s="253"/>
      <c r="DD966" s="253"/>
      <c r="DE966" s="253"/>
      <c r="DF966" s="253"/>
      <c r="DG966" s="253"/>
      <c r="DH966" s="253"/>
      <c r="DI966" s="253"/>
      <c r="DJ966" s="253"/>
      <c r="DK966" s="253"/>
      <c r="DL966" s="253"/>
      <c r="DM966" s="253"/>
      <c r="DN966" s="253"/>
      <c r="DO966" s="253"/>
      <c r="DP966" s="253"/>
      <c r="DQ966" s="253"/>
      <c r="DR966" s="253"/>
      <c r="DS966" s="253"/>
      <c r="DT966" s="253"/>
      <c r="DU966" s="253"/>
      <c r="DV966" s="253"/>
      <c r="DW966" s="253"/>
      <c r="DX966" s="253"/>
      <c r="DY966" s="253"/>
      <c r="DZ966" s="253"/>
      <c r="EA966" s="253"/>
      <c r="EB966" s="253"/>
      <c r="EC966" s="253"/>
      <c r="ED966" s="253"/>
      <c r="EE966" s="253"/>
      <c r="EF966" s="253"/>
      <c r="EG966" s="253"/>
      <c r="EH966" s="253"/>
      <c r="EI966" s="253"/>
      <c r="EJ966" s="253"/>
      <c r="EK966" s="253"/>
      <c r="EL966" s="253"/>
      <c r="EM966" s="253"/>
      <c r="EN966" s="253"/>
      <c r="EO966" s="253"/>
      <c r="EP966" s="253"/>
      <c r="EQ966" s="253"/>
      <c r="ER966" s="253"/>
      <c r="ES966" s="253"/>
      <c r="ET966" s="253"/>
      <c r="EU966" s="253"/>
      <c r="EV966" s="253"/>
      <c r="EW966" s="253"/>
      <c r="EX966" s="253"/>
      <c r="EY966" s="253"/>
      <c r="EZ966" s="253"/>
      <c r="FA966" s="253"/>
      <c r="FB966" s="253"/>
      <c r="FC966" s="253"/>
      <c r="FD966" s="253"/>
      <c r="FE966" s="253"/>
      <c r="FF966" s="253"/>
      <c r="FG966" s="253"/>
      <c r="FH966" s="253"/>
      <c r="FI966" s="253"/>
      <c r="FJ966" s="253"/>
      <c r="FK966" s="253"/>
      <c r="FL966" s="253"/>
      <c r="FM966" s="253"/>
      <c r="FN966" s="253"/>
      <c r="FO966" s="253"/>
      <c r="FP966" s="253"/>
      <c r="FQ966" s="253"/>
      <c r="FR966" s="253"/>
      <c r="FS966" s="253"/>
      <c r="FT966" s="253"/>
      <c r="FU966" s="253"/>
      <c r="FV966" s="253"/>
      <c r="FW966" s="253"/>
      <c r="FX966" s="253"/>
      <c r="FY966" s="253"/>
      <c r="FZ966" s="253"/>
      <c r="GA966" s="253"/>
      <c r="GB966" s="253"/>
      <c r="GC966" s="253"/>
      <c r="GD966" s="253"/>
      <c r="GE966" s="253"/>
      <c r="GF966" s="253"/>
      <c r="GG966" s="253"/>
      <c r="GH966" s="253"/>
      <c r="GI966" s="253"/>
      <c r="GJ966" s="253"/>
      <c r="GK966" s="253"/>
      <c r="GL966" s="253"/>
      <c r="GM966" s="253"/>
      <c r="GN966" s="253"/>
      <c r="GO966" s="253"/>
      <c r="GP966" s="253"/>
      <c r="GQ966" s="253"/>
      <c r="GR966" s="253"/>
      <c r="GS966" s="253"/>
      <c r="GT966" s="253"/>
      <c r="GU966" s="253"/>
      <c r="GV966" s="253"/>
      <c r="GW966" s="253"/>
      <c r="GX966" s="253"/>
      <c r="GY966" s="253"/>
      <c r="GZ966" s="253"/>
      <c r="HA966" s="253"/>
      <c r="HB966" s="253"/>
      <c r="HC966" s="253"/>
      <c r="HD966" s="253"/>
      <c r="HE966" s="253"/>
      <c r="HF966" s="253"/>
      <c r="HG966" s="253"/>
      <c r="HH966" s="253"/>
      <c r="HI966" s="253"/>
      <c r="HJ966" s="253"/>
      <c r="HK966" s="253"/>
      <c r="HL966" s="253"/>
      <c r="HM966" s="253"/>
      <c r="HN966" s="253"/>
      <c r="HO966" s="253"/>
      <c r="HP966" s="253"/>
      <c r="HQ966" s="253"/>
      <c r="HR966" s="253"/>
      <c r="HS966" s="253"/>
      <c r="HT966" s="253"/>
      <c r="HU966" s="253"/>
      <c r="HV966" s="253"/>
      <c r="HW966" s="253"/>
      <c r="HX966" s="253"/>
      <c r="HY966" s="253"/>
      <c r="HZ966" s="253"/>
      <c r="IA966" s="253"/>
      <c r="IB966" s="253"/>
      <c r="IC966" s="253"/>
      <c r="ID966" s="253"/>
      <c r="IE966" s="253"/>
      <c r="IF966" s="253"/>
      <c r="IG966" s="253"/>
      <c r="IH966" s="253"/>
      <c r="II966" s="253"/>
      <c r="IJ966" s="253"/>
      <c r="IK966" s="253"/>
      <c r="IL966" s="253"/>
      <c r="IM966" s="253"/>
      <c r="IN966" s="253"/>
      <c r="IO966" s="253"/>
      <c r="IP966" s="253"/>
      <c r="IQ966" s="253"/>
      <c r="IR966" s="253"/>
      <c r="IS966" s="253"/>
      <c r="IT966" s="253"/>
      <c r="IU966" s="253"/>
      <c r="IV966" s="253"/>
      <c r="IW966" s="253"/>
      <c r="IX966" s="253"/>
      <c r="IY966" s="253"/>
      <c r="IZ966" s="253"/>
      <c r="JA966" s="253"/>
      <c r="JB966" s="253"/>
      <c r="JC966" s="253"/>
      <c r="JD966" s="253"/>
      <c r="JE966" s="253"/>
      <c r="JF966" s="253"/>
      <c r="JG966" s="253"/>
      <c r="JH966" s="253"/>
      <c r="JI966" s="253"/>
      <c r="JJ966" s="253"/>
      <c r="JK966" s="253"/>
      <c r="JL966" s="253"/>
      <c r="JM966" s="253"/>
      <c r="JN966" s="253"/>
      <c r="JO966" s="253"/>
      <c r="JP966" s="253"/>
      <c r="JQ966" s="253"/>
      <c r="JR966" s="253"/>
      <c r="JS966" s="253"/>
      <c r="JT966" s="253"/>
      <c r="JU966" s="253"/>
    </row>
    <row r="967" spans="1:281" s="252" customFormat="1" ht="15" customHeight="1" x14ac:dyDescent="0.25">
      <c r="A967" s="253"/>
      <c r="B967" s="253"/>
      <c r="C967" s="253"/>
      <c r="D967" s="253"/>
      <c r="E967" s="253"/>
      <c r="F967" s="253"/>
      <c r="G967" s="253"/>
      <c r="H967" s="253"/>
      <c r="I967" s="253"/>
      <c r="J967" s="253"/>
      <c r="K967" s="253"/>
      <c r="L967" s="253"/>
      <c r="M967" s="253"/>
      <c r="N967" s="253"/>
      <c r="O967" s="253"/>
      <c r="P967" s="253"/>
      <c r="Q967" s="253"/>
      <c r="R967" s="253"/>
      <c r="S967" s="253"/>
      <c r="T967" s="253"/>
      <c r="U967" s="253" t="s">
        <v>1118</v>
      </c>
      <c r="V967" s="253"/>
      <c r="W967" s="253"/>
      <c r="X967" s="253"/>
      <c r="Y967" s="253"/>
      <c r="Z967" s="253"/>
      <c r="AA967" s="253"/>
      <c r="AB967" s="253"/>
      <c r="AC967" s="253" t="s">
        <v>357</v>
      </c>
      <c r="AD967" s="253"/>
      <c r="AE967" s="253"/>
      <c r="AF967" s="253"/>
      <c r="AG967" s="253"/>
      <c r="AH967" s="253"/>
      <c r="AI967" s="253"/>
      <c r="AJ967" s="253"/>
      <c r="AK967" s="253"/>
      <c r="AL967" s="253"/>
      <c r="AM967" s="253"/>
      <c r="AN967" s="253"/>
      <c r="AO967" s="253"/>
      <c r="AP967" s="253"/>
      <c r="AQ967" s="253"/>
      <c r="AR967" s="253"/>
      <c r="AS967" s="253"/>
      <c r="AT967" s="253"/>
      <c r="AU967" s="253"/>
      <c r="AV967" s="253"/>
      <c r="AW967" s="253"/>
      <c r="AX967" s="253"/>
      <c r="AY967" s="253"/>
      <c r="AZ967" s="253"/>
      <c r="BA967" s="253"/>
      <c r="BB967" s="253"/>
      <c r="BC967" s="253"/>
      <c r="BD967" s="253"/>
      <c r="BE967" s="253"/>
      <c r="BF967" s="253"/>
      <c r="BG967" s="253"/>
      <c r="BH967" s="253"/>
      <c r="BI967" s="253"/>
      <c r="BJ967" s="253"/>
      <c r="BK967" s="253"/>
      <c r="BL967" s="253"/>
      <c r="BM967" s="253"/>
      <c r="BN967" s="253"/>
      <c r="BO967" s="253"/>
      <c r="BP967" s="253"/>
      <c r="BQ967" s="253"/>
      <c r="BR967" s="253"/>
      <c r="BS967" s="253"/>
      <c r="BT967" s="253"/>
      <c r="BU967" s="253"/>
      <c r="BV967" s="253"/>
      <c r="BW967" s="253"/>
      <c r="BX967" s="253"/>
      <c r="BY967" s="253"/>
      <c r="BZ967" s="253"/>
      <c r="CA967" s="253"/>
      <c r="CB967" s="253"/>
      <c r="CC967" s="253"/>
      <c r="CD967" s="253"/>
      <c r="CE967" s="253"/>
      <c r="CF967" s="253"/>
      <c r="CG967" s="253"/>
      <c r="CH967" s="253"/>
      <c r="CI967" s="253"/>
      <c r="CJ967" s="253"/>
      <c r="CK967" s="253"/>
      <c r="CL967" s="253"/>
      <c r="CM967" s="253"/>
      <c r="CN967" s="253"/>
      <c r="CO967" s="253"/>
      <c r="CP967" s="253"/>
      <c r="CQ967" s="253"/>
      <c r="CR967" s="253"/>
      <c r="CS967" s="253"/>
      <c r="CT967" s="253"/>
      <c r="CU967" s="253"/>
      <c r="CV967" s="253"/>
      <c r="CW967" s="253"/>
      <c r="CX967" s="253"/>
      <c r="CY967" s="253"/>
      <c r="CZ967" s="253"/>
      <c r="DA967" s="253"/>
      <c r="DB967" s="253"/>
      <c r="DC967" s="253"/>
      <c r="DD967" s="253"/>
      <c r="DE967" s="253"/>
      <c r="DF967" s="253"/>
      <c r="DG967" s="253"/>
      <c r="DH967" s="253"/>
      <c r="DI967" s="253"/>
      <c r="DJ967" s="253"/>
      <c r="DK967" s="253"/>
      <c r="DL967" s="253"/>
      <c r="DM967" s="253"/>
      <c r="DN967" s="253"/>
      <c r="DO967" s="253"/>
      <c r="DP967" s="253"/>
      <c r="DQ967" s="253"/>
      <c r="DR967" s="253"/>
      <c r="DS967" s="253"/>
      <c r="DT967" s="253"/>
      <c r="DU967" s="253"/>
      <c r="DV967" s="253"/>
      <c r="DW967" s="253"/>
      <c r="DX967" s="253"/>
      <c r="DY967" s="253"/>
      <c r="DZ967" s="253"/>
      <c r="EA967" s="253"/>
      <c r="EB967" s="253"/>
      <c r="EC967" s="253"/>
      <c r="ED967" s="253"/>
      <c r="EE967" s="253"/>
      <c r="EF967" s="253"/>
      <c r="EG967" s="253"/>
      <c r="EH967" s="253"/>
      <c r="EI967" s="253"/>
      <c r="EJ967" s="253"/>
      <c r="EK967" s="253"/>
      <c r="EL967" s="253"/>
      <c r="EM967" s="253"/>
      <c r="EN967" s="253"/>
      <c r="EO967" s="253"/>
      <c r="EP967" s="253"/>
      <c r="EQ967" s="253"/>
      <c r="ER967" s="253"/>
      <c r="ES967" s="253"/>
      <c r="ET967" s="253"/>
      <c r="EU967" s="253"/>
      <c r="EV967" s="253"/>
      <c r="EW967" s="253"/>
      <c r="EX967" s="253"/>
      <c r="EY967" s="253"/>
      <c r="EZ967" s="253"/>
      <c r="FA967" s="253"/>
      <c r="FB967" s="253"/>
      <c r="FC967" s="253"/>
      <c r="FD967" s="253"/>
      <c r="FE967" s="253"/>
      <c r="FF967" s="253"/>
      <c r="FG967" s="253"/>
      <c r="FH967" s="253"/>
      <c r="FI967" s="253"/>
      <c r="FJ967" s="253"/>
      <c r="FK967" s="253"/>
      <c r="FL967" s="253"/>
      <c r="FM967" s="253"/>
      <c r="FN967" s="253"/>
      <c r="FO967" s="253"/>
      <c r="FP967" s="253"/>
      <c r="FQ967" s="253"/>
      <c r="FR967" s="253"/>
      <c r="FS967" s="253"/>
      <c r="FT967" s="253"/>
      <c r="FU967" s="253"/>
      <c r="FV967" s="253"/>
      <c r="FW967" s="253"/>
      <c r="FX967" s="253"/>
      <c r="FY967" s="253"/>
      <c r="FZ967" s="253"/>
      <c r="GA967" s="253"/>
      <c r="GB967" s="253"/>
      <c r="GC967" s="253"/>
      <c r="GD967" s="253"/>
      <c r="GE967" s="253"/>
      <c r="GF967" s="253"/>
      <c r="GG967" s="253"/>
      <c r="GH967" s="253"/>
      <c r="GI967" s="253"/>
      <c r="GJ967" s="253"/>
      <c r="GK967" s="253"/>
      <c r="GL967" s="253"/>
      <c r="GM967" s="253"/>
      <c r="GN967" s="253"/>
      <c r="GO967" s="253"/>
      <c r="GP967" s="253"/>
      <c r="GQ967" s="253"/>
      <c r="GR967" s="253"/>
      <c r="GS967" s="253"/>
      <c r="GT967" s="253"/>
      <c r="GU967" s="253"/>
      <c r="GV967" s="253"/>
      <c r="GW967" s="253"/>
      <c r="GX967" s="253"/>
      <c r="GY967" s="253"/>
      <c r="GZ967" s="253"/>
      <c r="HA967" s="253"/>
      <c r="HB967" s="253"/>
      <c r="HC967" s="253"/>
      <c r="HD967" s="253"/>
      <c r="HE967" s="253"/>
      <c r="HF967" s="253"/>
      <c r="HG967" s="253"/>
      <c r="HH967" s="253"/>
      <c r="HI967" s="253"/>
      <c r="HJ967" s="253"/>
      <c r="HK967" s="253"/>
      <c r="HL967" s="253"/>
      <c r="HM967" s="253"/>
      <c r="HN967" s="253"/>
      <c r="HO967" s="253"/>
      <c r="HP967" s="253"/>
      <c r="HQ967" s="253"/>
      <c r="HR967" s="253"/>
      <c r="HS967" s="253"/>
      <c r="HT967" s="253"/>
      <c r="HU967" s="253"/>
      <c r="HV967" s="253"/>
      <c r="HW967" s="253"/>
      <c r="HX967" s="253"/>
      <c r="HY967" s="253"/>
      <c r="HZ967" s="253"/>
      <c r="IA967" s="253"/>
      <c r="IB967" s="253"/>
      <c r="IC967" s="253"/>
      <c r="ID967" s="253"/>
      <c r="IE967" s="253"/>
      <c r="IF967" s="253"/>
      <c r="IG967" s="253"/>
      <c r="IH967" s="253"/>
      <c r="II967" s="253"/>
      <c r="IJ967" s="253"/>
      <c r="IK967" s="253"/>
      <c r="IL967" s="253"/>
      <c r="IM967" s="253"/>
      <c r="IN967" s="253"/>
      <c r="IO967" s="253"/>
      <c r="IP967" s="253"/>
      <c r="IQ967" s="253"/>
      <c r="IR967" s="253"/>
      <c r="IS967" s="253"/>
      <c r="IT967" s="253"/>
      <c r="IU967" s="253"/>
      <c r="IV967" s="253"/>
      <c r="IW967" s="253"/>
      <c r="IX967" s="253"/>
      <c r="IY967" s="253"/>
      <c r="IZ967" s="253"/>
      <c r="JA967" s="253"/>
      <c r="JB967" s="253"/>
      <c r="JC967" s="253"/>
      <c r="JD967" s="253"/>
      <c r="JE967" s="253"/>
      <c r="JF967" s="253"/>
      <c r="JG967" s="253"/>
      <c r="JH967" s="253"/>
      <c r="JI967" s="253"/>
      <c r="JJ967" s="253"/>
      <c r="JK967" s="253"/>
      <c r="JL967" s="253"/>
      <c r="JM967" s="253"/>
      <c r="JN967" s="253"/>
      <c r="JO967" s="253"/>
      <c r="JP967" s="253"/>
      <c r="JQ967" s="253"/>
      <c r="JR967" s="253"/>
      <c r="JS967" s="253"/>
      <c r="JT967" s="253"/>
      <c r="JU967" s="253"/>
    </row>
    <row r="968" spans="1:281" s="252" customFormat="1" ht="15" customHeight="1" x14ac:dyDescent="0.25">
      <c r="A968" s="253"/>
      <c r="B968" s="253"/>
      <c r="C968" s="253"/>
      <c r="D968" s="253"/>
      <c r="E968" s="253"/>
      <c r="F968" s="253"/>
      <c r="G968" s="253"/>
      <c r="H968" s="253"/>
      <c r="I968" s="253"/>
      <c r="J968" s="253"/>
      <c r="K968" s="253"/>
      <c r="L968" s="253"/>
      <c r="M968" s="253"/>
      <c r="N968" s="253"/>
      <c r="O968" s="253"/>
      <c r="P968" s="253"/>
      <c r="Q968" s="253"/>
      <c r="R968" s="253"/>
      <c r="S968" s="253"/>
      <c r="T968" s="253"/>
      <c r="U968" s="253" t="s">
        <v>1119</v>
      </c>
      <c r="V968" s="253"/>
      <c r="W968" s="253"/>
      <c r="X968" s="253"/>
      <c r="Y968" s="253"/>
      <c r="Z968" s="253"/>
      <c r="AA968" s="253"/>
      <c r="AB968" s="253"/>
      <c r="AC968" s="253" t="s">
        <v>332</v>
      </c>
      <c r="AD968" s="253"/>
      <c r="AE968" s="253"/>
      <c r="AF968" s="253"/>
      <c r="AG968" s="253"/>
      <c r="AH968" s="253"/>
      <c r="AI968" s="253"/>
      <c r="AJ968" s="253"/>
      <c r="AK968" s="253"/>
      <c r="AL968" s="253"/>
      <c r="AM968" s="253"/>
      <c r="AN968" s="253"/>
      <c r="AO968" s="253"/>
      <c r="AP968" s="253"/>
      <c r="AQ968" s="253"/>
      <c r="AR968" s="253"/>
      <c r="AS968" s="253"/>
      <c r="AT968" s="253"/>
      <c r="AU968" s="253"/>
      <c r="AV968" s="253"/>
      <c r="AW968" s="253"/>
      <c r="AX968" s="253"/>
      <c r="AY968" s="253"/>
      <c r="AZ968" s="253"/>
      <c r="BA968" s="253"/>
      <c r="BB968" s="253"/>
      <c r="BC968" s="253"/>
      <c r="BD968" s="253"/>
      <c r="BE968" s="253"/>
      <c r="BF968" s="253"/>
      <c r="BG968" s="253"/>
      <c r="BH968" s="253"/>
      <c r="BI968" s="253"/>
      <c r="BJ968" s="253"/>
      <c r="BK968" s="253"/>
      <c r="BL968" s="253"/>
      <c r="BM968" s="253"/>
      <c r="BN968" s="253"/>
      <c r="BO968" s="253"/>
      <c r="BP968" s="253"/>
      <c r="BQ968" s="253"/>
      <c r="BR968" s="253"/>
      <c r="BS968" s="253"/>
      <c r="BT968" s="253"/>
      <c r="BU968" s="253"/>
      <c r="BV968" s="253"/>
      <c r="BW968" s="253"/>
      <c r="BX968" s="253"/>
      <c r="BY968" s="253"/>
      <c r="BZ968" s="253"/>
      <c r="CA968" s="253"/>
      <c r="CB968" s="253"/>
      <c r="CC968" s="253"/>
      <c r="CD968" s="253"/>
      <c r="CE968" s="253"/>
      <c r="CF968" s="253"/>
      <c r="CG968" s="253"/>
      <c r="CH968" s="253"/>
      <c r="CI968" s="253"/>
      <c r="CJ968" s="253"/>
      <c r="CK968" s="253"/>
      <c r="CL968" s="253"/>
      <c r="CM968" s="253"/>
      <c r="CN968" s="253"/>
      <c r="CO968" s="253"/>
      <c r="CP968" s="253"/>
      <c r="CQ968" s="253"/>
      <c r="CR968" s="253"/>
      <c r="CS968" s="253"/>
      <c r="CT968" s="253"/>
      <c r="CU968" s="253"/>
      <c r="CV968" s="253"/>
      <c r="CW968" s="253"/>
      <c r="CX968" s="253"/>
      <c r="CY968" s="253"/>
      <c r="CZ968" s="253"/>
      <c r="DA968" s="253"/>
      <c r="DB968" s="253"/>
      <c r="DC968" s="253"/>
      <c r="DD968" s="253"/>
      <c r="DE968" s="253"/>
      <c r="DF968" s="253"/>
      <c r="DG968" s="253"/>
      <c r="DH968" s="253"/>
      <c r="DI968" s="253"/>
      <c r="DJ968" s="253"/>
      <c r="DK968" s="253"/>
      <c r="DL968" s="253"/>
      <c r="DM968" s="253"/>
      <c r="DN968" s="253"/>
      <c r="DO968" s="253"/>
      <c r="DP968" s="253"/>
      <c r="DQ968" s="253"/>
      <c r="DR968" s="253"/>
      <c r="DS968" s="253"/>
      <c r="DT968" s="253"/>
      <c r="DU968" s="253"/>
      <c r="DV968" s="253"/>
      <c r="DW968" s="253"/>
      <c r="DX968" s="253"/>
      <c r="DY968" s="253"/>
      <c r="DZ968" s="253"/>
      <c r="EA968" s="253"/>
      <c r="EB968" s="253"/>
      <c r="EC968" s="253"/>
      <c r="ED968" s="253"/>
      <c r="EE968" s="253"/>
      <c r="EF968" s="253"/>
      <c r="EG968" s="253"/>
      <c r="EH968" s="253"/>
      <c r="EI968" s="253"/>
      <c r="EJ968" s="253"/>
      <c r="EK968" s="253"/>
      <c r="EL968" s="253"/>
      <c r="EM968" s="253"/>
      <c r="EN968" s="253"/>
      <c r="EO968" s="253"/>
      <c r="EP968" s="253"/>
      <c r="EQ968" s="253"/>
      <c r="ER968" s="253"/>
      <c r="ES968" s="253"/>
      <c r="ET968" s="253"/>
      <c r="EU968" s="253"/>
      <c r="EV968" s="253"/>
      <c r="EW968" s="253"/>
      <c r="EX968" s="253"/>
      <c r="EY968" s="253"/>
      <c r="EZ968" s="253"/>
      <c r="FA968" s="253"/>
      <c r="FB968" s="253"/>
      <c r="FC968" s="253"/>
      <c r="FD968" s="253"/>
      <c r="FE968" s="253"/>
      <c r="FF968" s="253"/>
      <c r="FG968" s="253"/>
      <c r="FH968" s="253"/>
      <c r="FI968" s="253"/>
      <c r="FJ968" s="253"/>
      <c r="FK968" s="253"/>
      <c r="FL968" s="253"/>
      <c r="FM968" s="253"/>
      <c r="FN968" s="253"/>
      <c r="FO968" s="253"/>
      <c r="FP968" s="253"/>
      <c r="FQ968" s="253"/>
      <c r="FR968" s="253"/>
      <c r="FS968" s="253"/>
      <c r="FT968" s="253"/>
      <c r="FU968" s="253"/>
      <c r="FV968" s="253"/>
      <c r="FW968" s="253"/>
      <c r="FX968" s="253"/>
      <c r="FY968" s="253"/>
      <c r="FZ968" s="253"/>
      <c r="GA968" s="253"/>
      <c r="GB968" s="253"/>
      <c r="GC968" s="253"/>
      <c r="GD968" s="253"/>
      <c r="GE968" s="253"/>
      <c r="GF968" s="253"/>
      <c r="GG968" s="253"/>
      <c r="GH968" s="253"/>
      <c r="GI968" s="253"/>
      <c r="GJ968" s="253"/>
      <c r="GK968" s="253"/>
      <c r="GL968" s="253"/>
      <c r="GM968" s="253"/>
      <c r="GN968" s="253"/>
      <c r="GO968" s="253"/>
      <c r="GP968" s="253"/>
      <c r="GQ968" s="253"/>
      <c r="GR968" s="253"/>
      <c r="GS968" s="253"/>
      <c r="GT968" s="253"/>
      <c r="GU968" s="253"/>
      <c r="GV968" s="253"/>
      <c r="GW968" s="253"/>
      <c r="GX968" s="253"/>
      <c r="GY968" s="253"/>
      <c r="GZ968" s="253"/>
      <c r="HA968" s="253"/>
      <c r="HB968" s="253"/>
      <c r="HC968" s="253"/>
      <c r="HD968" s="253"/>
      <c r="HE968" s="253"/>
      <c r="HF968" s="253"/>
      <c r="HG968" s="253"/>
      <c r="HH968" s="253"/>
      <c r="HI968" s="253"/>
      <c r="HJ968" s="253"/>
      <c r="HK968" s="253"/>
      <c r="HL968" s="253"/>
      <c r="HM968" s="253"/>
      <c r="HN968" s="253"/>
      <c r="HO968" s="253"/>
      <c r="HP968" s="253"/>
      <c r="HQ968" s="253"/>
      <c r="HR968" s="253"/>
      <c r="HS968" s="253"/>
      <c r="HT968" s="253"/>
      <c r="HU968" s="253"/>
      <c r="HV968" s="253"/>
      <c r="HW968" s="253"/>
      <c r="HX968" s="253"/>
      <c r="HY968" s="253"/>
      <c r="HZ968" s="253"/>
      <c r="IA968" s="253"/>
      <c r="IB968" s="253"/>
      <c r="IC968" s="253"/>
      <c r="ID968" s="253"/>
      <c r="IE968" s="253"/>
      <c r="IF968" s="253"/>
      <c r="IG968" s="253"/>
      <c r="IH968" s="253"/>
      <c r="II968" s="253"/>
      <c r="IJ968" s="253"/>
      <c r="IK968" s="253"/>
      <c r="IL968" s="253"/>
      <c r="IM968" s="253"/>
      <c r="IN968" s="253"/>
      <c r="IO968" s="253"/>
      <c r="IP968" s="253"/>
      <c r="IQ968" s="253"/>
      <c r="IR968" s="253"/>
      <c r="IS968" s="253"/>
      <c r="IT968" s="253"/>
      <c r="IU968" s="253"/>
      <c r="IV968" s="253"/>
      <c r="IW968" s="253"/>
      <c r="IX968" s="253"/>
      <c r="IY968" s="253"/>
      <c r="IZ968" s="253"/>
      <c r="JA968" s="253"/>
      <c r="JB968" s="253"/>
      <c r="JC968" s="253"/>
      <c r="JD968" s="253"/>
      <c r="JE968" s="253"/>
      <c r="JF968" s="253"/>
      <c r="JG968" s="253"/>
      <c r="JH968" s="253"/>
      <c r="JI968" s="253"/>
      <c r="JJ968" s="253"/>
      <c r="JK968" s="253"/>
      <c r="JL968" s="253"/>
      <c r="JM968" s="253"/>
      <c r="JN968" s="253"/>
      <c r="JO968" s="253"/>
      <c r="JP968" s="253"/>
      <c r="JQ968" s="253"/>
      <c r="JR968" s="253"/>
      <c r="JS968" s="253"/>
      <c r="JT968" s="253"/>
      <c r="JU968" s="253"/>
    </row>
    <row r="969" spans="1:281" s="252" customFormat="1" ht="15" customHeight="1" x14ac:dyDescent="0.25">
      <c r="A969" s="253"/>
      <c r="B969" s="253"/>
      <c r="C969" s="253"/>
      <c r="D969" s="253"/>
      <c r="E969" s="253"/>
      <c r="F969" s="253"/>
      <c r="G969" s="253"/>
      <c r="H969" s="253"/>
      <c r="I969" s="253"/>
      <c r="J969" s="253"/>
      <c r="K969" s="253"/>
      <c r="L969" s="253"/>
      <c r="M969" s="253"/>
      <c r="N969" s="253"/>
      <c r="O969" s="253"/>
      <c r="P969" s="253"/>
      <c r="Q969" s="253"/>
      <c r="R969" s="253"/>
      <c r="S969" s="253"/>
      <c r="T969" s="253"/>
      <c r="U969" s="253" t="s">
        <v>1120</v>
      </c>
      <c r="V969" s="253"/>
      <c r="W969" s="253"/>
      <c r="X969" s="253"/>
      <c r="Y969" s="253"/>
      <c r="Z969" s="253"/>
      <c r="AA969" s="253"/>
      <c r="AB969" s="253"/>
      <c r="AC969" s="253" t="s">
        <v>323</v>
      </c>
      <c r="AD969" s="253"/>
      <c r="AE969" s="253"/>
      <c r="AF969" s="253"/>
      <c r="AG969" s="253"/>
      <c r="AH969" s="253"/>
      <c r="AI969" s="253"/>
      <c r="AJ969" s="253"/>
      <c r="AK969" s="253"/>
      <c r="AL969" s="253"/>
      <c r="AM969" s="253"/>
      <c r="AN969" s="253"/>
      <c r="AO969" s="253"/>
      <c r="AP969" s="253"/>
      <c r="AQ969" s="253"/>
      <c r="AR969" s="253"/>
      <c r="AS969" s="253"/>
      <c r="AT969" s="253"/>
      <c r="AU969" s="253"/>
      <c r="AV969" s="253"/>
      <c r="AW969" s="253"/>
      <c r="AX969" s="253"/>
      <c r="AY969" s="253"/>
      <c r="AZ969" s="253"/>
      <c r="BA969" s="253"/>
      <c r="BB969" s="253"/>
      <c r="BC969" s="253"/>
      <c r="BD969" s="253"/>
      <c r="BE969" s="253"/>
      <c r="BF969" s="253"/>
      <c r="BG969" s="253"/>
      <c r="BH969" s="253"/>
      <c r="BI969" s="253"/>
      <c r="BJ969" s="253"/>
      <c r="BK969" s="253"/>
      <c r="BL969" s="253"/>
      <c r="BM969" s="253"/>
      <c r="BN969" s="253"/>
      <c r="BO969" s="253"/>
      <c r="BP969" s="253"/>
      <c r="BQ969" s="253"/>
      <c r="BR969" s="253"/>
      <c r="BS969" s="253"/>
      <c r="BT969" s="253"/>
      <c r="BU969" s="253"/>
      <c r="BV969" s="253"/>
      <c r="BW969" s="253"/>
      <c r="BX969" s="253"/>
      <c r="BY969" s="253"/>
      <c r="BZ969" s="253"/>
      <c r="CA969" s="253"/>
      <c r="CB969" s="253"/>
      <c r="CC969" s="253"/>
      <c r="CD969" s="253"/>
      <c r="CE969" s="253"/>
      <c r="CF969" s="253"/>
      <c r="CG969" s="253"/>
      <c r="CH969" s="253"/>
      <c r="CI969" s="253"/>
      <c r="CJ969" s="253"/>
      <c r="CK969" s="253"/>
      <c r="CL969" s="253"/>
      <c r="CM969" s="253"/>
      <c r="CN969" s="253"/>
      <c r="CO969" s="253"/>
      <c r="CP969" s="253"/>
      <c r="CQ969" s="253"/>
      <c r="CR969" s="253"/>
      <c r="CS969" s="253"/>
      <c r="CT969" s="253"/>
      <c r="CU969" s="253"/>
      <c r="CV969" s="253"/>
      <c r="CW969" s="253"/>
      <c r="CX969" s="253"/>
      <c r="CY969" s="253"/>
      <c r="CZ969" s="253"/>
      <c r="DA969" s="253"/>
      <c r="DB969" s="253"/>
      <c r="DC969" s="253"/>
      <c r="DD969" s="253"/>
      <c r="DE969" s="253"/>
      <c r="DF969" s="253"/>
      <c r="DG969" s="253"/>
      <c r="DH969" s="253"/>
      <c r="DI969" s="253"/>
      <c r="DJ969" s="253"/>
      <c r="DK969" s="253"/>
      <c r="DL969" s="253"/>
      <c r="DM969" s="253"/>
      <c r="DN969" s="253"/>
      <c r="DO969" s="253"/>
      <c r="DP969" s="253"/>
      <c r="DQ969" s="253"/>
      <c r="DR969" s="253"/>
      <c r="DS969" s="253"/>
      <c r="DT969" s="253"/>
      <c r="DU969" s="253"/>
      <c r="DV969" s="253"/>
      <c r="DW969" s="253"/>
      <c r="DX969" s="253"/>
      <c r="DY969" s="253"/>
      <c r="DZ969" s="253"/>
      <c r="EA969" s="253"/>
      <c r="EB969" s="253"/>
      <c r="EC969" s="253"/>
      <c r="ED969" s="253"/>
      <c r="EE969" s="253"/>
      <c r="EF969" s="253"/>
      <c r="EG969" s="253"/>
      <c r="EH969" s="253"/>
      <c r="EI969" s="253"/>
      <c r="EJ969" s="253"/>
      <c r="EK969" s="253"/>
      <c r="EL969" s="253"/>
      <c r="EM969" s="253"/>
      <c r="EN969" s="253"/>
      <c r="EO969" s="253"/>
      <c r="EP969" s="253"/>
      <c r="EQ969" s="253"/>
      <c r="ER969" s="253"/>
      <c r="ES969" s="253"/>
      <c r="ET969" s="253"/>
      <c r="EU969" s="253"/>
      <c r="EV969" s="253"/>
      <c r="EW969" s="253"/>
      <c r="EX969" s="253"/>
      <c r="EY969" s="253"/>
      <c r="EZ969" s="253"/>
      <c r="FA969" s="253"/>
      <c r="FB969" s="253"/>
      <c r="FC969" s="253"/>
      <c r="FD969" s="253"/>
      <c r="FE969" s="253"/>
      <c r="FF969" s="253"/>
      <c r="FG969" s="253"/>
      <c r="FH969" s="253"/>
      <c r="FI969" s="253"/>
      <c r="FJ969" s="253"/>
      <c r="FK969" s="253"/>
      <c r="FL969" s="253"/>
      <c r="FM969" s="253"/>
      <c r="FN969" s="253"/>
      <c r="FO969" s="253"/>
      <c r="FP969" s="253"/>
      <c r="FQ969" s="253"/>
      <c r="FR969" s="253"/>
      <c r="FS969" s="253"/>
      <c r="FT969" s="253"/>
      <c r="FU969" s="253"/>
      <c r="FV969" s="253"/>
      <c r="FW969" s="253"/>
      <c r="FX969" s="253"/>
      <c r="FY969" s="253"/>
      <c r="FZ969" s="253"/>
      <c r="GA969" s="253"/>
      <c r="GB969" s="253"/>
      <c r="GC969" s="253"/>
      <c r="GD969" s="253"/>
      <c r="GE969" s="253"/>
      <c r="GF969" s="253"/>
      <c r="GG969" s="253"/>
      <c r="GH969" s="253"/>
      <c r="GI969" s="253"/>
      <c r="GJ969" s="253"/>
      <c r="GK969" s="253"/>
      <c r="GL969" s="253"/>
      <c r="GM969" s="253"/>
      <c r="GN969" s="253"/>
      <c r="GO969" s="253"/>
      <c r="GP969" s="253"/>
      <c r="GQ969" s="253"/>
      <c r="GR969" s="253"/>
      <c r="GS969" s="253"/>
      <c r="GT969" s="253"/>
      <c r="GU969" s="253"/>
      <c r="GV969" s="253"/>
      <c r="GW969" s="253"/>
      <c r="GX969" s="253"/>
      <c r="GY969" s="253"/>
      <c r="GZ969" s="253"/>
      <c r="HA969" s="253"/>
      <c r="HB969" s="253"/>
      <c r="HC969" s="253"/>
      <c r="HD969" s="253"/>
      <c r="HE969" s="253"/>
      <c r="HF969" s="253"/>
      <c r="HG969" s="253"/>
      <c r="HH969" s="253"/>
      <c r="HI969" s="253"/>
      <c r="HJ969" s="253"/>
      <c r="HK969" s="253"/>
      <c r="HL969" s="253"/>
      <c r="HM969" s="253"/>
      <c r="HN969" s="253"/>
      <c r="HO969" s="253"/>
      <c r="HP969" s="253"/>
      <c r="HQ969" s="253"/>
      <c r="HR969" s="253"/>
      <c r="HS969" s="253"/>
      <c r="HT969" s="253"/>
      <c r="HU969" s="253"/>
      <c r="HV969" s="253"/>
      <c r="HW969" s="253"/>
      <c r="HX969" s="253"/>
      <c r="HY969" s="253"/>
      <c r="HZ969" s="253"/>
      <c r="IA969" s="253"/>
      <c r="IB969" s="253"/>
      <c r="IC969" s="253"/>
      <c r="ID969" s="253"/>
      <c r="IE969" s="253"/>
      <c r="IF969" s="253"/>
      <c r="IG969" s="253"/>
      <c r="IH969" s="253"/>
      <c r="II969" s="253"/>
      <c r="IJ969" s="253"/>
      <c r="IK969" s="253"/>
      <c r="IL969" s="253"/>
      <c r="IM969" s="253"/>
      <c r="IN969" s="253"/>
      <c r="IO969" s="253"/>
      <c r="IP969" s="253"/>
      <c r="IQ969" s="253"/>
      <c r="IR969" s="253"/>
      <c r="IS969" s="253"/>
      <c r="IT969" s="253"/>
      <c r="IU969" s="253"/>
      <c r="IV969" s="253"/>
      <c r="IW969" s="253"/>
      <c r="IX969" s="253"/>
      <c r="IY969" s="253"/>
      <c r="IZ969" s="253"/>
      <c r="JA969" s="253"/>
      <c r="JB969" s="253"/>
      <c r="JC969" s="253"/>
      <c r="JD969" s="253"/>
      <c r="JE969" s="253"/>
      <c r="JF969" s="253"/>
      <c r="JG969" s="253"/>
      <c r="JH969" s="253"/>
      <c r="JI969" s="253"/>
      <c r="JJ969" s="253"/>
      <c r="JK969" s="253"/>
      <c r="JL969" s="253"/>
      <c r="JM969" s="253"/>
      <c r="JN969" s="253"/>
      <c r="JO969" s="253"/>
      <c r="JP969" s="253"/>
      <c r="JQ969" s="253"/>
      <c r="JR969" s="253"/>
      <c r="JS969" s="253"/>
      <c r="JT969" s="253"/>
      <c r="JU969" s="253"/>
    </row>
    <row r="970" spans="1:281" s="252" customFormat="1" ht="15" customHeight="1" x14ac:dyDescent="0.25">
      <c r="A970" s="253"/>
      <c r="B970" s="253"/>
      <c r="C970" s="253"/>
      <c r="D970" s="253"/>
      <c r="E970" s="253"/>
      <c r="F970" s="253"/>
      <c r="G970" s="253"/>
      <c r="H970" s="253"/>
      <c r="I970" s="253"/>
      <c r="J970" s="253"/>
      <c r="K970" s="253"/>
      <c r="L970" s="253"/>
      <c r="M970" s="253"/>
      <c r="N970" s="253"/>
      <c r="O970" s="253"/>
      <c r="P970" s="253"/>
      <c r="Q970" s="253"/>
      <c r="R970" s="253"/>
      <c r="S970" s="253"/>
      <c r="T970" s="253"/>
      <c r="U970" s="253" t="s">
        <v>1121</v>
      </c>
      <c r="V970" s="253"/>
      <c r="W970" s="253"/>
      <c r="X970" s="253"/>
      <c r="Y970" s="253"/>
      <c r="Z970" s="253"/>
      <c r="AA970" s="253"/>
      <c r="AB970" s="253"/>
      <c r="AC970" s="253" t="s">
        <v>316</v>
      </c>
      <c r="AD970" s="253"/>
      <c r="AE970" s="253"/>
      <c r="AF970" s="253"/>
      <c r="AG970" s="253"/>
      <c r="AH970" s="253"/>
      <c r="AI970" s="253"/>
      <c r="AJ970" s="253"/>
      <c r="AK970" s="253"/>
      <c r="AL970" s="253"/>
      <c r="AM970" s="253"/>
      <c r="AN970" s="253"/>
      <c r="AO970" s="253"/>
      <c r="AP970" s="253"/>
      <c r="AQ970" s="253"/>
      <c r="AR970" s="253"/>
      <c r="AS970" s="253"/>
      <c r="AT970" s="253"/>
      <c r="AU970" s="253"/>
      <c r="AV970" s="253"/>
      <c r="AW970" s="253"/>
      <c r="AX970" s="253"/>
      <c r="AY970" s="253"/>
      <c r="AZ970" s="253"/>
      <c r="BA970" s="253"/>
      <c r="BB970" s="253"/>
      <c r="BC970" s="253"/>
      <c r="BD970" s="253"/>
      <c r="BE970" s="253"/>
      <c r="BF970" s="253"/>
      <c r="BG970" s="253"/>
      <c r="BH970" s="253"/>
      <c r="BI970" s="253"/>
      <c r="BJ970" s="253"/>
      <c r="BK970" s="253"/>
      <c r="BL970" s="253"/>
      <c r="BM970" s="253"/>
      <c r="BN970" s="253"/>
      <c r="BO970" s="253"/>
      <c r="BP970" s="253"/>
      <c r="BQ970" s="253"/>
      <c r="BR970" s="253"/>
      <c r="BS970" s="253"/>
      <c r="BT970" s="253"/>
      <c r="BU970" s="253"/>
      <c r="BV970" s="253"/>
      <c r="BW970" s="253"/>
      <c r="BX970" s="253"/>
      <c r="BY970" s="253"/>
      <c r="BZ970" s="253"/>
      <c r="CA970" s="253"/>
      <c r="CB970" s="253"/>
      <c r="CC970" s="253"/>
      <c r="CD970" s="253"/>
      <c r="CE970" s="253"/>
      <c r="CF970" s="253"/>
      <c r="CG970" s="253"/>
      <c r="CH970" s="253"/>
      <c r="CI970" s="253"/>
      <c r="CJ970" s="253"/>
      <c r="CK970" s="253"/>
      <c r="CL970" s="253"/>
      <c r="CM970" s="253"/>
      <c r="CN970" s="253"/>
      <c r="CO970" s="253"/>
      <c r="CP970" s="253"/>
      <c r="CQ970" s="253"/>
      <c r="CR970" s="253"/>
      <c r="CS970" s="253"/>
      <c r="CT970" s="253"/>
      <c r="CU970" s="253"/>
      <c r="CV970" s="253"/>
      <c r="CW970" s="253"/>
      <c r="CX970" s="253"/>
      <c r="CY970" s="253"/>
      <c r="CZ970" s="253"/>
      <c r="DA970" s="253"/>
      <c r="DB970" s="253"/>
      <c r="DC970" s="253"/>
      <c r="DD970" s="253"/>
      <c r="DE970" s="253"/>
      <c r="DF970" s="253"/>
      <c r="DG970" s="253"/>
      <c r="DH970" s="253"/>
      <c r="DI970" s="253"/>
      <c r="DJ970" s="253"/>
      <c r="DK970" s="253"/>
      <c r="DL970" s="253"/>
      <c r="DM970" s="253"/>
      <c r="DN970" s="253"/>
      <c r="DO970" s="253"/>
      <c r="DP970" s="253"/>
      <c r="DQ970" s="253"/>
      <c r="DR970" s="253"/>
      <c r="DS970" s="253"/>
      <c r="DT970" s="253"/>
      <c r="DU970" s="253"/>
      <c r="DV970" s="253"/>
      <c r="DW970" s="253"/>
      <c r="DX970" s="253"/>
      <c r="DY970" s="253"/>
      <c r="DZ970" s="253"/>
      <c r="EA970" s="253"/>
      <c r="EB970" s="253"/>
      <c r="EC970" s="253"/>
      <c r="ED970" s="253"/>
      <c r="EE970" s="253"/>
      <c r="EF970" s="253"/>
      <c r="EG970" s="253"/>
      <c r="EH970" s="253"/>
      <c r="EI970" s="253"/>
      <c r="EJ970" s="253"/>
      <c r="EK970" s="253"/>
      <c r="EL970" s="253"/>
      <c r="EM970" s="253"/>
      <c r="EN970" s="253"/>
      <c r="EO970" s="253"/>
      <c r="EP970" s="253"/>
      <c r="EQ970" s="253"/>
      <c r="ER970" s="253"/>
      <c r="ES970" s="253"/>
      <c r="ET970" s="253"/>
      <c r="EU970" s="253"/>
      <c r="EV970" s="253"/>
      <c r="EW970" s="253"/>
      <c r="EX970" s="253"/>
      <c r="EY970" s="253"/>
      <c r="EZ970" s="253"/>
      <c r="FA970" s="253"/>
      <c r="FB970" s="253"/>
      <c r="FC970" s="253"/>
      <c r="FD970" s="253"/>
      <c r="FE970" s="253"/>
      <c r="FF970" s="253"/>
      <c r="FG970" s="253"/>
      <c r="FH970" s="253"/>
      <c r="FI970" s="253"/>
      <c r="FJ970" s="253"/>
      <c r="FK970" s="253"/>
      <c r="FL970" s="253"/>
      <c r="FM970" s="253"/>
      <c r="FN970" s="253"/>
      <c r="FO970" s="253"/>
      <c r="FP970" s="253"/>
      <c r="FQ970" s="253"/>
      <c r="FR970" s="253"/>
      <c r="FS970" s="253"/>
      <c r="FT970" s="253"/>
      <c r="FU970" s="253"/>
      <c r="FV970" s="253"/>
      <c r="FW970" s="253"/>
      <c r="FX970" s="253"/>
      <c r="FY970" s="253"/>
      <c r="FZ970" s="253"/>
      <c r="GA970" s="253"/>
      <c r="GB970" s="253"/>
      <c r="GC970" s="253"/>
      <c r="GD970" s="253"/>
      <c r="GE970" s="253"/>
      <c r="GF970" s="253"/>
      <c r="GG970" s="253"/>
      <c r="GH970" s="253"/>
      <c r="GI970" s="253"/>
      <c r="GJ970" s="253"/>
      <c r="GK970" s="253"/>
      <c r="GL970" s="253"/>
      <c r="GM970" s="253"/>
      <c r="GN970" s="253"/>
      <c r="GO970" s="253"/>
      <c r="GP970" s="253"/>
      <c r="GQ970" s="253"/>
      <c r="GR970" s="253"/>
      <c r="GS970" s="253"/>
      <c r="GT970" s="253"/>
      <c r="GU970" s="253"/>
      <c r="GV970" s="253"/>
      <c r="GW970" s="253"/>
      <c r="GX970" s="253"/>
      <c r="GY970" s="253"/>
      <c r="GZ970" s="253"/>
      <c r="HA970" s="253"/>
      <c r="HB970" s="253"/>
      <c r="HC970" s="253"/>
      <c r="HD970" s="253"/>
      <c r="HE970" s="253"/>
      <c r="HF970" s="253"/>
      <c r="HG970" s="253"/>
      <c r="HH970" s="253"/>
      <c r="HI970" s="253"/>
      <c r="HJ970" s="253"/>
      <c r="HK970" s="253"/>
      <c r="HL970" s="253"/>
      <c r="HM970" s="253"/>
      <c r="HN970" s="253"/>
      <c r="HO970" s="253"/>
      <c r="HP970" s="253"/>
      <c r="HQ970" s="253"/>
      <c r="HR970" s="253"/>
      <c r="HS970" s="253"/>
      <c r="HT970" s="253"/>
      <c r="HU970" s="253"/>
      <c r="HV970" s="253"/>
      <c r="HW970" s="253"/>
      <c r="HX970" s="253"/>
      <c r="HY970" s="253"/>
      <c r="HZ970" s="253"/>
      <c r="IA970" s="253"/>
      <c r="IB970" s="253"/>
      <c r="IC970" s="253"/>
      <c r="ID970" s="253"/>
      <c r="IE970" s="253"/>
      <c r="IF970" s="253"/>
      <c r="IG970" s="253"/>
      <c r="IH970" s="253"/>
      <c r="II970" s="253"/>
      <c r="IJ970" s="253"/>
      <c r="IK970" s="253"/>
      <c r="IL970" s="253"/>
      <c r="IM970" s="253"/>
      <c r="IN970" s="253"/>
      <c r="IO970" s="253"/>
      <c r="IP970" s="253"/>
      <c r="IQ970" s="253"/>
      <c r="IR970" s="253"/>
      <c r="IS970" s="253"/>
      <c r="IT970" s="253"/>
      <c r="IU970" s="253"/>
      <c r="IV970" s="253"/>
      <c r="IW970" s="253"/>
      <c r="IX970" s="253"/>
      <c r="IY970" s="253"/>
      <c r="IZ970" s="253"/>
      <c r="JA970" s="253"/>
      <c r="JB970" s="253"/>
      <c r="JC970" s="253"/>
      <c r="JD970" s="253"/>
      <c r="JE970" s="253"/>
      <c r="JF970" s="253"/>
      <c r="JG970" s="253"/>
      <c r="JH970" s="253"/>
      <c r="JI970" s="253"/>
      <c r="JJ970" s="253"/>
      <c r="JK970" s="253"/>
      <c r="JL970" s="253"/>
      <c r="JM970" s="253"/>
      <c r="JN970" s="253"/>
      <c r="JO970" s="253"/>
      <c r="JP970" s="253"/>
      <c r="JQ970" s="253"/>
      <c r="JR970" s="253"/>
      <c r="JS970" s="253"/>
      <c r="JT970" s="253"/>
      <c r="JU970" s="253"/>
    </row>
    <row r="971" spans="1:281" s="252" customFormat="1" ht="15" customHeight="1" x14ac:dyDescent="0.25">
      <c r="A971" s="253"/>
      <c r="B971" s="253"/>
      <c r="C971" s="253"/>
      <c r="D971" s="253"/>
      <c r="E971" s="253"/>
      <c r="F971" s="253"/>
      <c r="G971" s="253"/>
      <c r="H971" s="253"/>
      <c r="I971" s="253"/>
      <c r="J971" s="253"/>
      <c r="K971" s="253"/>
      <c r="L971" s="253"/>
      <c r="M971" s="253"/>
      <c r="N971" s="253"/>
      <c r="O971" s="253"/>
      <c r="P971" s="253"/>
      <c r="Q971" s="253"/>
      <c r="R971" s="253"/>
      <c r="S971" s="253"/>
      <c r="T971" s="253"/>
      <c r="U971" s="253" t="s">
        <v>1122</v>
      </c>
      <c r="V971" s="253"/>
      <c r="W971" s="253"/>
      <c r="X971" s="253"/>
      <c r="Y971" s="253"/>
      <c r="Z971" s="253"/>
      <c r="AA971" s="253"/>
      <c r="AB971" s="253"/>
      <c r="AC971" s="253" t="s">
        <v>329</v>
      </c>
      <c r="AD971" s="253"/>
      <c r="AE971" s="253"/>
      <c r="AF971" s="253"/>
      <c r="AG971" s="253"/>
      <c r="AH971" s="253"/>
      <c r="AI971" s="253"/>
      <c r="AJ971" s="253"/>
      <c r="AK971" s="253"/>
      <c r="AL971" s="253"/>
      <c r="AM971" s="253"/>
      <c r="AN971" s="253"/>
      <c r="AO971" s="253"/>
      <c r="AP971" s="253"/>
      <c r="AQ971" s="253"/>
      <c r="AR971" s="253"/>
      <c r="AS971" s="253"/>
      <c r="AT971" s="253"/>
      <c r="AU971" s="253"/>
      <c r="AV971" s="253"/>
      <c r="AW971" s="253"/>
      <c r="AX971" s="253"/>
      <c r="AY971" s="253"/>
      <c r="AZ971" s="253"/>
      <c r="BA971" s="253"/>
      <c r="BB971" s="253"/>
      <c r="BC971" s="253"/>
      <c r="BD971" s="253"/>
      <c r="BE971" s="253"/>
      <c r="BF971" s="253"/>
      <c r="BG971" s="253"/>
      <c r="BH971" s="253"/>
      <c r="BI971" s="253"/>
      <c r="BJ971" s="253"/>
      <c r="BK971" s="253"/>
      <c r="BL971" s="253"/>
      <c r="BM971" s="253"/>
      <c r="BN971" s="253"/>
      <c r="BO971" s="253"/>
      <c r="BP971" s="253"/>
      <c r="BQ971" s="253"/>
      <c r="BR971" s="253"/>
      <c r="BS971" s="253"/>
      <c r="BT971" s="253"/>
      <c r="BU971" s="253"/>
      <c r="BV971" s="253"/>
      <c r="BW971" s="253"/>
      <c r="BX971" s="253"/>
      <c r="BY971" s="253"/>
      <c r="BZ971" s="253"/>
      <c r="CA971" s="253"/>
      <c r="CB971" s="253"/>
      <c r="CC971" s="253"/>
      <c r="CD971" s="253"/>
      <c r="CE971" s="253"/>
      <c r="CF971" s="253"/>
      <c r="CG971" s="253"/>
      <c r="CH971" s="253"/>
      <c r="CI971" s="253"/>
      <c r="CJ971" s="253"/>
      <c r="CK971" s="253"/>
      <c r="CL971" s="253"/>
      <c r="CM971" s="253"/>
      <c r="CN971" s="253"/>
      <c r="CO971" s="253"/>
      <c r="CP971" s="253"/>
      <c r="CQ971" s="253"/>
      <c r="CR971" s="253"/>
      <c r="CS971" s="253"/>
      <c r="CT971" s="253"/>
      <c r="CU971" s="253"/>
      <c r="CV971" s="253"/>
      <c r="CW971" s="253"/>
      <c r="CX971" s="253"/>
      <c r="CY971" s="253"/>
      <c r="CZ971" s="253"/>
      <c r="DA971" s="253"/>
      <c r="DB971" s="253"/>
      <c r="DC971" s="253"/>
      <c r="DD971" s="253"/>
      <c r="DE971" s="253"/>
      <c r="DF971" s="253"/>
      <c r="DG971" s="253"/>
      <c r="DH971" s="253"/>
      <c r="DI971" s="253"/>
      <c r="DJ971" s="253"/>
      <c r="DK971" s="253"/>
      <c r="DL971" s="253"/>
      <c r="DM971" s="253"/>
      <c r="DN971" s="253"/>
      <c r="DO971" s="253"/>
      <c r="DP971" s="253"/>
      <c r="DQ971" s="253"/>
      <c r="DR971" s="253"/>
      <c r="DS971" s="253"/>
      <c r="DT971" s="253"/>
      <c r="DU971" s="253"/>
      <c r="DV971" s="253"/>
      <c r="DW971" s="253"/>
      <c r="DX971" s="253"/>
      <c r="DY971" s="253"/>
      <c r="DZ971" s="253"/>
      <c r="EA971" s="253"/>
      <c r="EB971" s="253"/>
      <c r="EC971" s="253"/>
      <c r="ED971" s="253"/>
      <c r="EE971" s="253"/>
      <c r="EF971" s="253"/>
      <c r="EG971" s="253"/>
      <c r="EH971" s="253"/>
      <c r="EI971" s="253"/>
      <c r="EJ971" s="253"/>
      <c r="EK971" s="253"/>
      <c r="EL971" s="253"/>
      <c r="EM971" s="253"/>
      <c r="EN971" s="253"/>
      <c r="EO971" s="253"/>
      <c r="EP971" s="253"/>
      <c r="EQ971" s="253"/>
      <c r="ER971" s="253"/>
      <c r="ES971" s="253"/>
      <c r="ET971" s="253"/>
      <c r="EU971" s="253"/>
      <c r="EV971" s="253"/>
      <c r="EW971" s="253"/>
      <c r="EX971" s="253"/>
      <c r="EY971" s="253"/>
      <c r="EZ971" s="253"/>
      <c r="FA971" s="253"/>
      <c r="FB971" s="253"/>
      <c r="FC971" s="253"/>
      <c r="FD971" s="253"/>
      <c r="FE971" s="253"/>
      <c r="FF971" s="253"/>
      <c r="FG971" s="253"/>
      <c r="FH971" s="253"/>
      <c r="FI971" s="253"/>
      <c r="FJ971" s="253"/>
      <c r="FK971" s="253"/>
      <c r="FL971" s="253"/>
      <c r="FM971" s="253"/>
      <c r="FN971" s="253"/>
      <c r="FO971" s="253"/>
      <c r="FP971" s="253"/>
      <c r="FQ971" s="253"/>
      <c r="FR971" s="253"/>
      <c r="FS971" s="253"/>
      <c r="FT971" s="253"/>
      <c r="FU971" s="253"/>
      <c r="FV971" s="253"/>
      <c r="FW971" s="253"/>
      <c r="FX971" s="253"/>
      <c r="FY971" s="253"/>
      <c r="FZ971" s="253"/>
      <c r="GA971" s="253"/>
      <c r="GB971" s="253"/>
      <c r="GC971" s="253"/>
      <c r="GD971" s="253"/>
      <c r="GE971" s="253"/>
      <c r="GF971" s="253"/>
      <c r="GG971" s="253"/>
      <c r="GH971" s="253"/>
      <c r="GI971" s="253"/>
      <c r="GJ971" s="253"/>
      <c r="GK971" s="253"/>
      <c r="GL971" s="253"/>
      <c r="GM971" s="253"/>
      <c r="GN971" s="253"/>
      <c r="GO971" s="253"/>
      <c r="GP971" s="253"/>
      <c r="GQ971" s="253"/>
      <c r="GR971" s="253"/>
      <c r="GS971" s="253"/>
      <c r="GT971" s="253"/>
      <c r="GU971" s="253"/>
      <c r="GV971" s="253"/>
      <c r="GW971" s="253"/>
      <c r="GX971" s="253"/>
      <c r="GY971" s="253"/>
      <c r="GZ971" s="253"/>
      <c r="HA971" s="253"/>
      <c r="HB971" s="253"/>
      <c r="HC971" s="253"/>
      <c r="HD971" s="253"/>
      <c r="HE971" s="253"/>
      <c r="HF971" s="253"/>
      <c r="HG971" s="253"/>
      <c r="HH971" s="253"/>
      <c r="HI971" s="253"/>
      <c r="HJ971" s="253"/>
      <c r="HK971" s="253"/>
      <c r="HL971" s="253"/>
      <c r="HM971" s="253"/>
      <c r="HN971" s="253"/>
      <c r="HO971" s="253"/>
      <c r="HP971" s="253"/>
      <c r="HQ971" s="253"/>
      <c r="HR971" s="253"/>
      <c r="HS971" s="253"/>
      <c r="HT971" s="253"/>
      <c r="HU971" s="253"/>
      <c r="HV971" s="253"/>
      <c r="HW971" s="253"/>
      <c r="HX971" s="253"/>
      <c r="HY971" s="253"/>
      <c r="HZ971" s="253"/>
      <c r="IA971" s="253"/>
      <c r="IB971" s="253"/>
      <c r="IC971" s="253"/>
      <c r="ID971" s="253"/>
      <c r="IE971" s="253"/>
      <c r="IF971" s="253"/>
      <c r="IG971" s="253"/>
      <c r="IH971" s="253"/>
      <c r="II971" s="253"/>
      <c r="IJ971" s="253"/>
      <c r="IK971" s="253"/>
      <c r="IL971" s="253"/>
      <c r="IM971" s="253"/>
      <c r="IN971" s="253"/>
      <c r="IO971" s="253"/>
      <c r="IP971" s="253"/>
      <c r="IQ971" s="253"/>
      <c r="IR971" s="253"/>
      <c r="IS971" s="253"/>
      <c r="IT971" s="253"/>
      <c r="IU971" s="253"/>
      <c r="IV971" s="253"/>
      <c r="IW971" s="253"/>
      <c r="IX971" s="253"/>
      <c r="IY971" s="253"/>
      <c r="IZ971" s="253"/>
      <c r="JA971" s="253"/>
      <c r="JB971" s="253"/>
      <c r="JC971" s="253"/>
      <c r="JD971" s="253"/>
      <c r="JE971" s="253"/>
      <c r="JF971" s="253"/>
      <c r="JG971" s="253"/>
      <c r="JH971" s="253"/>
      <c r="JI971" s="253"/>
      <c r="JJ971" s="253"/>
      <c r="JK971" s="253"/>
      <c r="JL971" s="253"/>
      <c r="JM971" s="253"/>
      <c r="JN971" s="253"/>
      <c r="JO971" s="253"/>
      <c r="JP971" s="253"/>
      <c r="JQ971" s="253"/>
      <c r="JR971" s="253"/>
      <c r="JS971" s="253"/>
      <c r="JT971" s="253"/>
      <c r="JU971" s="253"/>
    </row>
    <row r="972" spans="1:281" s="252" customFormat="1" ht="15" customHeight="1" x14ac:dyDescent="0.25">
      <c r="A972" s="253"/>
      <c r="B972" s="253"/>
      <c r="C972" s="253"/>
      <c r="D972" s="253"/>
      <c r="E972" s="253"/>
      <c r="F972" s="253"/>
      <c r="G972" s="253"/>
      <c r="H972" s="253"/>
      <c r="I972" s="253"/>
      <c r="J972" s="253"/>
      <c r="K972" s="253"/>
      <c r="L972" s="253"/>
      <c r="M972" s="253"/>
      <c r="N972" s="253"/>
      <c r="O972" s="253"/>
      <c r="P972" s="253"/>
      <c r="Q972" s="253"/>
      <c r="R972" s="253"/>
      <c r="S972" s="253"/>
      <c r="T972" s="253"/>
      <c r="U972" s="253" t="s">
        <v>1123</v>
      </c>
      <c r="V972" s="253"/>
      <c r="W972" s="253"/>
      <c r="X972" s="253"/>
      <c r="Y972" s="253"/>
      <c r="Z972" s="253"/>
      <c r="AA972" s="253"/>
      <c r="AB972" s="253"/>
      <c r="AC972" s="253" t="s">
        <v>332</v>
      </c>
      <c r="AD972" s="253"/>
      <c r="AE972" s="253"/>
      <c r="AF972" s="253"/>
      <c r="AG972" s="253"/>
      <c r="AH972" s="253"/>
      <c r="AI972" s="253"/>
      <c r="AJ972" s="253"/>
      <c r="AK972" s="253"/>
      <c r="AL972" s="253"/>
      <c r="AM972" s="253"/>
      <c r="AN972" s="253"/>
      <c r="AO972" s="253"/>
      <c r="AP972" s="253"/>
      <c r="AQ972" s="253"/>
      <c r="AR972" s="253"/>
      <c r="AS972" s="253"/>
      <c r="AT972" s="253"/>
      <c r="AU972" s="253"/>
      <c r="AV972" s="253"/>
      <c r="AW972" s="253"/>
      <c r="AX972" s="253"/>
      <c r="AY972" s="253"/>
      <c r="AZ972" s="253"/>
      <c r="BA972" s="253"/>
      <c r="BB972" s="253"/>
      <c r="BC972" s="253"/>
      <c r="BD972" s="253"/>
      <c r="BE972" s="253"/>
      <c r="BF972" s="253"/>
      <c r="BG972" s="253"/>
      <c r="BH972" s="253"/>
      <c r="BI972" s="253"/>
      <c r="BJ972" s="253"/>
      <c r="BK972" s="253"/>
      <c r="BL972" s="253"/>
      <c r="BM972" s="253"/>
      <c r="BN972" s="253"/>
      <c r="BO972" s="253"/>
      <c r="BP972" s="253"/>
      <c r="BQ972" s="253"/>
      <c r="BR972" s="253"/>
      <c r="BS972" s="253"/>
      <c r="BT972" s="253"/>
      <c r="BU972" s="253"/>
      <c r="BV972" s="253"/>
      <c r="BW972" s="253"/>
      <c r="BX972" s="253"/>
      <c r="BY972" s="253"/>
      <c r="BZ972" s="253"/>
      <c r="CA972" s="253"/>
      <c r="CB972" s="253"/>
      <c r="CC972" s="253"/>
      <c r="CD972" s="253"/>
      <c r="CE972" s="253"/>
      <c r="CF972" s="253"/>
      <c r="CG972" s="253"/>
      <c r="CH972" s="253"/>
      <c r="CI972" s="253"/>
      <c r="CJ972" s="253"/>
      <c r="CK972" s="253"/>
      <c r="CL972" s="253"/>
      <c r="CM972" s="253"/>
      <c r="CN972" s="253"/>
      <c r="CO972" s="253"/>
      <c r="CP972" s="253"/>
      <c r="CQ972" s="253"/>
      <c r="CR972" s="253"/>
      <c r="CS972" s="253"/>
      <c r="CT972" s="253"/>
      <c r="CU972" s="253"/>
      <c r="CV972" s="253"/>
      <c r="CW972" s="253"/>
      <c r="CX972" s="253"/>
      <c r="CY972" s="253"/>
      <c r="CZ972" s="253"/>
      <c r="DA972" s="253"/>
      <c r="DB972" s="253"/>
      <c r="DC972" s="253"/>
      <c r="DD972" s="253"/>
      <c r="DE972" s="253"/>
      <c r="DF972" s="253"/>
      <c r="DG972" s="253"/>
      <c r="DH972" s="253"/>
      <c r="DI972" s="253"/>
      <c r="DJ972" s="253"/>
      <c r="DK972" s="253"/>
      <c r="DL972" s="253"/>
      <c r="DM972" s="253"/>
      <c r="DN972" s="253"/>
      <c r="DO972" s="253"/>
      <c r="DP972" s="253"/>
      <c r="DQ972" s="253"/>
      <c r="DR972" s="253"/>
      <c r="DS972" s="253"/>
      <c r="DT972" s="253"/>
      <c r="DU972" s="253"/>
      <c r="DV972" s="253"/>
      <c r="DW972" s="253"/>
      <c r="DX972" s="253"/>
      <c r="DY972" s="253"/>
      <c r="DZ972" s="253"/>
      <c r="EA972" s="253"/>
      <c r="EB972" s="253"/>
      <c r="EC972" s="253"/>
      <c r="ED972" s="253"/>
      <c r="EE972" s="253"/>
      <c r="EF972" s="253"/>
      <c r="EG972" s="253"/>
      <c r="EH972" s="253"/>
      <c r="EI972" s="253"/>
      <c r="EJ972" s="253"/>
      <c r="EK972" s="253"/>
      <c r="EL972" s="253"/>
      <c r="EM972" s="253"/>
      <c r="EN972" s="253"/>
      <c r="EO972" s="253"/>
      <c r="EP972" s="253"/>
      <c r="EQ972" s="253"/>
      <c r="ER972" s="253"/>
      <c r="ES972" s="253"/>
      <c r="ET972" s="253"/>
      <c r="EU972" s="253"/>
      <c r="EV972" s="253"/>
      <c r="EW972" s="253"/>
      <c r="EX972" s="253"/>
      <c r="EY972" s="253"/>
      <c r="EZ972" s="253"/>
      <c r="FA972" s="253"/>
      <c r="FB972" s="253"/>
      <c r="FC972" s="253"/>
      <c r="FD972" s="253"/>
      <c r="FE972" s="253"/>
      <c r="FF972" s="253"/>
      <c r="FG972" s="253"/>
      <c r="FH972" s="253"/>
      <c r="FI972" s="253"/>
      <c r="FJ972" s="253"/>
      <c r="FK972" s="253"/>
      <c r="FL972" s="253"/>
      <c r="FM972" s="253"/>
      <c r="FN972" s="253"/>
      <c r="FO972" s="253"/>
      <c r="FP972" s="253"/>
      <c r="FQ972" s="253"/>
      <c r="FR972" s="253"/>
      <c r="FS972" s="253"/>
      <c r="FT972" s="253"/>
      <c r="FU972" s="253"/>
      <c r="FV972" s="253"/>
      <c r="FW972" s="253"/>
      <c r="FX972" s="253"/>
      <c r="FY972" s="253"/>
      <c r="FZ972" s="253"/>
      <c r="GA972" s="253"/>
      <c r="GB972" s="253"/>
      <c r="GC972" s="253"/>
      <c r="GD972" s="253"/>
      <c r="GE972" s="253"/>
      <c r="GF972" s="253"/>
      <c r="GG972" s="253"/>
      <c r="GH972" s="253"/>
      <c r="GI972" s="253"/>
      <c r="GJ972" s="253"/>
      <c r="GK972" s="253"/>
      <c r="GL972" s="253"/>
      <c r="GM972" s="253"/>
      <c r="GN972" s="253"/>
      <c r="GO972" s="253"/>
      <c r="GP972" s="253"/>
      <c r="GQ972" s="253"/>
      <c r="GR972" s="253"/>
      <c r="GS972" s="253"/>
      <c r="GT972" s="253"/>
      <c r="GU972" s="253"/>
      <c r="GV972" s="253"/>
      <c r="GW972" s="253"/>
      <c r="GX972" s="253"/>
      <c r="GY972" s="253"/>
      <c r="GZ972" s="253"/>
      <c r="HA972" s="253"/>
      <c r="HB972" s="253"/>
      <c r="HC972" s="253"/>
      <c r="HD972" s="253"/>
      <c r="HE972" s="253"/>
      <c r="HF972" s="253"/>
      <c r="HG972" s="253"/>
      <c r="HH972" s="253"/>
      <c r="HI972" s="253"/>
      <c r="HJ972" s="253"/>
      <c r="HK972" s="253"/>
      <c r="HL972" s="253"/>
      <c r="HM972" s="253"/>
      <c r="HN972" s="253"/>
      <c r="HO972" s="253"/>
      <c r="HP972" s="253"/>
      <c r="HQ972" s="253"/>
      <c r="HR972" s="253"/>
      <c r="HS972" s="253"/>
      <c r="HT972" s="253"/>
      <c r="HU972" s="253"/>
      <c r="HV972" s="253"/>
      <c r="HW972" s="253"/>
      <c r="HX972" s="253"/>
      <c r="HY972" s="253"/>
      <c r="HZ972" s="253"/>
      <c r="IA972" s="253"/>
      <c r="IB972" s="253"/>
      <c r="IC972" s="253"/>
      <c r="ID972" s="253"/>
      <c r="IE972" s="253"/>
      <c r="IF972" s="253"/>
      <c r="IG972" s="253"/>
      <c r="IH972" s="253"/>
      <c r="II972" s="253"/>
      <c r="IJ972" s="253"/>
      <c r="IK972" s="253"/>
      <c r="IL972" s="253"/>
      <c r="IM972" s="253"/>
      <c r="IN972" s="253"/>
      <c r="IO972" s="253"/>
      <c r="IP972" s="253"/>
      <c r="IQ972" s="253"/>
      <c r="IR972" s="253"/>
      <c r="IS972" s="253"/>
      <c r="IT972" s="253"/>
      <c r="IU972" s="253"/>
      <c r="IV972" s="253"/>
      <c r="IW972" s="253"/>
      <c r="IX972" s="253"/>
      <c r="IY972" s="253"/>
      <c r="IZ972" s="253"/>
      <c r="JA972" s="253"/>
      <c r="JB972" s="253"/>
      <c r="JC972" s="253"/>
      <c r="JD972" s="253"/>
      <c r="JE972" s="253"/>
      <c r="JF972" s="253"/>
      <c r="JG972" s="253"/>
      <c r="JH972" s="253"/>
      <c r="JI972" s="253"/>
      <c r="JJ972" s="253"/>
      <c r="JK972" s="253"/>
      <c r="JL972" s="253"/>
      <c r="JM972" s="253"/>
      <c r="JN972" s="253"/>
      <c r="JO972" s="253"/>
      <c r="JP972" s="253"/>
      <c r="JQ972" s="253"/>
      <c r="JR972" s="253"/>
      <c r="JS972" s="253"/>
      <c r="JT972" s="253"/>
      <c r="JU972" s="253"/>
    </row>
    <row r="973" spans="1:281" s="252" customFormat="1" ht="15" customHeight="1" x14ac:dyDescent="0.25">
      <c r="A973" s="253"/>
      <c r="B973" s="253"/>
      <c r="C973" s="253"/>
      <c r="D973" s="253"/>
      <c r="E973" s="253"/>
      <c r="F973" s="253"/>
      <c r="G973" s="253"/>
      <c r="H973" s="253"/>
      <c r="I973" s="253"/>
      <c r="J973" s="253"/>
      <c r="K973" s="253"/>
      <c r="L973" s="253"/>
      <c r="M973" s="253"/>
      <c r="N973" s="253"/>
      <c r="O973" s="253"/>
      <c r="P973" s="253"/>
      <c r="Q973" s="253"/>
      <c r="R973" s="253"/>
      <c r="S973" s="253"/>
      <c r="T973" s="253"/>
      <c r="U973" s="253" t="s">
        <v>1124</v>
      </c>
      <c r="V973" s="253"/>
      <c r="W973" s="253"/>
      <c r="X973" s="253"/>
      <c r="Y973" s="253"/>
      <c r="Z973" s="253"/>
      <c r="AA973" s="253"/>
      <c r="AB973" s="253"/>
      <c r="AC973" s="253" t="s">
        <v>393</v>
      </c>
      <c r="AD973" s="253"/>
      <c r="AE973" s="253"/>
      <c r="AF973" s="253"/>
      <c r="AG973" s="253"/>
      <c r="AH973" s="253"/>
      <c r="AI973" s="253"/>
      <c r="AJ973" s="253"/>
      <c r="AK973" s="253"/>
      <c r="AL973" s="253"/>
      <c r="AM973" s="253"/>
      <c r="AN973" s="253"/>
      <c r="AO973" s="253"/>
      <c r="AP973" s="253"/>
      <c r="AQ973" s="253"/>
      <c r="AR973" s="253"/>
      <c r="AS973" s="253"/>
      <c r="AT973" s="253"/>
      <c r="AU973" s="253"/>
      <c r="AV973" s="253"/>
      <c r="AW973" s="253"/>
      <c r="AX973" s="253"/>
      <c r="AY973" s="253"/>
      <c r="AZ973" s="253"/>
      <c r="BA973" s="253"/>
      <c r="BB973" s="253"/>
      <c r="BC973" s="253"/>
      <c r="BD973" s="253"/>
      <c r="BE973" s="253"/>
      <c r="BF973" s="253"/>
      <c r="BG973" s="253"/>
      <c r="BH973" s="253"/>
      <c r="BI973" s="253"/>
      <c r="BJ973" s="253"/>
      <c r="BK973" s="253"/>
      <c r="BL973" s="253"/>
      <c r="BM973" s="253"/>
      <c r="BN973" s="253"/>
      <c r="BO973" s="253"/>
      <c r="BP973" s="253"/>
      <c r="BQ973" s="253"/>
      <c r="BR973" s="253"/>
      <c r="BS973" s="253"/>
      <c r="BT973" s="253"/>
      <c r="BU973" s="253"/>
      <c r="BV973" s="253"/>
      <c r="BW973" s="253"/>
      <c r="BX973" s="253"/>
      <c r="BY973" s="253"/>
      <c r="BZ973" s="253"/>
      <c r="CA973" s="253"/>
      <c r="CB973" s="253"/>
      <c r="CC973" s="253"/>
      <c r="CD973" s="253"/>
      <c r="CE973" s="253"/>
      <c r="CF973" s="253"/>
      <c r="CG973" s="253"/>
      <c r="CH973" s="253"/>
      <c r="CI973" s="253"/>
      <c r="CJ973" s="253"/>
      <c r="CK973" s="253"/>
      <c r="CL973" s="253"/>
      <c r="CM973" s="253"/>
      <c r="CN973" s="253"/>
      <c r="CO973" s="253"/>
      <c r="CP973" s="253"/>
      <c r="CQ973" s="253"/>
      <c r="CR973" s="253"/>
      <c r="CS973" s="253"/>
      <c r="CT973" s="253"/>
      <c r="CU973" s="253"/>
      <c r="CV973" s="253"/>
      <c r="CW973" s="253"/>
      <c r="CX973" s="253"/>
      <c r="CY973" s="253"/>
      <c r="CZ973" s="253"/>
      <c r="DA973" s="253"/>
      <c r="DB973" s="253"/>
      <c r="DC973" s="253"/>
      <c r="DD973" s="253"/>
      <c r="DE973" s="253"/>
      <c r="DF973" s="253"/>
      <c r="DG973" s="253"/>
      <c r="DH973" s="253"/>
      <c r="DI973" s="253"/>
      <c r="DJ973" s="253"/>
      <c r="DK973" s="253"/>
      <c r="DL973" s="253"/>
      <c r="DM973" s="253"/>
      <c r="DN973" s="253"/>
      <c r="DO973" s="253"/>
      <c r="DP973" s="253"/>
      <c r="DQ973" s="253"/>
      <c r="DR973" s="253"/>
      <c r="DS973" s="253"/>
      <c r="DT973" s="253"/>
      <c r="DU973" s="253"/>
      <c r="DV973" s="253"/>
      <c r="DW973" s="253"/>
      <c r="DX973" s="253"/>
      <c r="DY973" s="253"/>
      <c r="DZ973" s="253"/>
      <c r="EA973" s="253"/>
      <c r="EB973" s="253"/>
      <c r="EC973" s="253"/>
      <c r="ED973" s="253"/>
      <c r="EE973" s="253"/>
      <c r="EF973" s="253"/>
      <c r="EG973" s="253"/>
      <c r="EH973" s="253"/>
      <c r="EI973" s="253"/>
      <c r="EJ973" s="253"/>
      <c r="EK973" s="253"/>
      <c r="EL973" s="253"/>
      <c r="EM973" s="253"/>
      <c r="EN973" s="253"/>
      <c r="EO973" s="253"/>
      <c r="EP973" s="253"/>
      <c r="EQ973" s="253"/>
      <c r="ER973" s="253"/>
      <c r="ES973" s="253"/>
      <c r="ET973" s="253"/>
      <c r="EU973" s="253"/>
      <c r="EV973" s="253"/>
      <c r="EW973" s="253"/>
      <c r="EX973" s="253"/>
      <c r="EY973" s="253"/>
      <c r="EZ973" s="253"/>
      <c r="FA973" s="253"/>
      <c r="FB973" s="253"/>
      <c r="FC973" s="253"/>
      <c r="FD973" s="253"/>
      <c r="FE973" s="253"/>
      <c r="FF973" s="253"/>
      <c r="FG973" s="253"/>
      <c r="FH973" s="253"/>
      <c r="FI973" s="253"/>
      <c r="FJ973" s="253"/>
      <c r="FK973" s="253"/>
      <c r="FL973" s="253"/>
      <c r="FM973" s="253"/>
      <c r="FN973" s="253"/>
      <c r="FO973" s="253"/>
      <c r="FP973" s="253"/>
      <c r="FQ973" s="253"/>
      <c r="FR973" s="253"/>
      <c r="FS973" s="253"/>
      <c r="FT973" s="253"/>
      <c r="FU973" s="253"/>
      <c r="FV973" s="253"/>
      <c r="FW973" s="253"/>
      <c r="FX973" s="253"/>
      <c r="FY973" s="253"/>
      <c r="FZ973" s="253"/>
      <c r="GA973" s="253"/>
      <c r="GB973" s="253"/>
      <c r="GC973" s="253"/>
      <c r="GD973" s="253"/>
      <c r="GE973" s="253"/>
      <c r="GF973" s="253"/>
      <c r="GG973" s="253"/>
      <c r="GH973" s="253"/>
      <c r="GI973" s="253"/>
      <c r="GJ973" s="253"/>
      <c r="GK973" s="253"/>
      <c r="GL973" s="253"/>
      <c r="GM973" s="253"/>
      <c r="GN973" s="253"/>
      <c r="GO973" s="253"/>
      <c r="GP973" s="253"/>
      <c r="GQ973" s="253"/>
      <c r="GR973" s="253"/>
      <c r="GS973" s="253"/>
      <c r="GT973" s="253"/>
      <c r="GU973" s="253"/>
      <c r="GV973" s="253"/>
      <c r="GW973" s="253"/>
      <c r="GX973" s="253"/>
      <c r="GY973" s="253"/>
      <c r="GZ973" s="253"/>
      <c r="HA973" s="253"/>
      <c r="HB973" s="253"/>
      <c r="HC973" s="253"/>
      <c r="HD973" s="253"/>
      <c r="HE973" s="253"/>
      <c r="HF973" s="253"/>
      <c r="HG973" s="253"/>
      <c r="HH973" s="253"/>
      <c r="HI973" s="253"/>
      <c r="HJ973" s="253"/>
      <c r="HK973" s="253"/>
      <c r="HL973" s="253"/>
      <c r="HM973" s="253"/>
      <c r="HN973" s="253"/>
      <c r="HO973" s="253"/>
      <c r="HP973" s="253"/>
      <c r="HQ973" s="253"/>
      <c r="HR973" s="253"/>
      <c r="HS973" s="253"/>
      <c r="HT973" s="253"/>
      <c r="HU973" s="253"/>
      <c r="HV973" s="253"/>
      <c r="HW973" s="253"/>
      <c r="HX973" s="253"/>
      <c r="HY973" s="253"/>
      <c r="HZ973" s="253"/>
      <c r="IA973" s="253"/>
      <c r="IB973" s="253"/>
      <c r="IC973" s="253"/>
      <c r="ID973" s="253"/>
      <c r="IE973" s="253"/>
      <c r="IF973" s="253"/>
      <c r="IG973" s="253"/>
      <c r="IH973" s="253"/>
      <c r="II973" s="253"/>
      <c r="IJ973" s="253"/>
      <c r="IK973" s="253"/>
      <c r="IL973" s="253"/>
      <c r="IM973" s="253"/>
      <c r="IN973" s="253"/>
      <c r="IO973" s="253"/>
      <c r="IP973" s="253"/>
      <c r="IQ973" s="253"/>
      <c r="IR973" s="253"/>
      <c r="IS973" s="253"/>
      <c r="IT973" s="253"/>
      <c r="IU973" s="253"/>
      <c r="IV973" s="253"/>
      <c r="IW973" s="253"/>
      <c r="IX973" s="253"/>
      <c r="IY973" s="253"/>
      <c r="IZ973" s="253"/>
      <c r="JA973" s="253"/>
      <c r="JB973" s="253"/>
      <c r="JC973" s="253"/>
      <c r="JD973" s="253"/>
      <c r="JE973" s="253"/>
      <c r="JF973" s="253"/>
      <c r="JG973" s="253"/>
      <c r="JH973" s="253"/>
      <c r="JI973" s="253"/>
      <c r="JJ973" s="253"/>
      <c r="JK973" s="253"/>
      <c r="JL973" s="253"/>
      <c r="JM973" s="253"/>
      <c r="JN973" s="253"/>
      <c r="JO973" s="253"/>
      <c r="JP973" s="253"/>
      <c r="JQ973" s="253"/>
      <c r="JR973" s="253"/>
      <c r="JS973" s="253"/>
      <c r="JT973" s="253"/>
      <c r="JU973" s="253"/>
    </row>
    <row r="974" spans="1:281" s="252" customFormat="1" ht="15" customHeight="1" x14ac:dyDescent="0.25">
      <c r="A974" s="253"/>
      <c r="B974" s="253"/>
      <c r="C974" s="253"/>
      <c r="D974" s="253"/>
      <c r="E974" s="253"/>
      <c r="F974" s="253"/>
      <c r="G974" s="253"/>
      <c r="H974" s="253"/>
      <c r="I974" s="253"/>
      <c r="J974" s="253"/>
      <c r="K974" s="253"/>
      <c r="L974" s="253"/>
      <c r="M974" s="253"/>
      <c r="N974" s="253"/>
      <c r="O974" s="253"/>
      <c r="P974" s="253"/>
      <c r="Q974" s="253"/>
      <c r="R974" s="253"/>
      <c r="S974" s="253"/>
      <c r="T974" s="253"/>
      <c r="U974" s="253" t="s">
        <v>1125</v>
      </c>
      <c r="V974" s="253"/>
      <c r="W974" s="253"/>
      <c r="X974" s="253"/>
      <c r="Y974" s="253"/>
      <c r="Z974" s="253"/>
      <c r="AA974" s="253"/>
      <c r="AB974" s="253"/>
      <c r="AC974" s="253" t="s">
        <v>323</v>
      </c>
      <c r="AD974" s="253"/>
      <c r="AE974" s="253"/>
      <c r="AF974" s="253"/>
      <c r="AG974" s="253"/>
      <c r="AH974" s="253"/>
      <c r="AI974" s="253"/>
      <c r="AJ974" s="253"/>
      <c r="AK974" s="253"/>
      <c r="AL974" s="253"/>
      <c r="AM974" s="253"/>
      <c r="AN974" s="253"/>
      <c r="AO974" s="253"/>
      <c r="AP974" s="253"/>
      <c r="AQ974" s="253"/>
      <c r="AR974" s="253"/>
      <c r="AS974" s="253"/>
      <c r="AT974" s="253"/>
      <c r="AU974" s="253"/>
      <c r="AV974" s="253"/>
      <c r="AW974" s="253"/>
      <c r="AX974" s="253"/>
      <c r="AY974" s="253"/>
      <c r="AZ974" s="253"/>
      <c r="BA974" s="253"/>
      <c r="BB974" s="253"/>
      <c r="BC974" s="253"/>
      <c r="BD974" s="253"/>
      <c r="BE974" s="253"/>
      <c r="BF974" s="253"/>
      <c r="BG974" s="253"/>
      <c r="BH974" s="253"/>
      <c r="BI974" s="253"/>
      <c r="BJ974" s="253"/>
      <c r="BK974" s="253"/>
      <c r="BL974" s="253"/>
      <c r="BM974" s="253"/>
      <c r="BN974" s="253"/>
      <c r="BO974" s="253"/>
      <c r="BP974" s="253"/>
      <c r="BQ974" s="253"/>
      <c r="BR974" s="253"/>
      <c r="BS974" s="253"/>
      <c r="BT974" s="253"/>
      <c r="BU974" s="253"/>
      <c r="BV974" s="253"/>
      <c r="BW974" s="253"/>
      <c r="BX974" s="253"/>
      <c r="BY974" s="253"/>
      <c r="BZ974" s="253"/>
      <c r="CA974" s="253"/>
      <c r="CB974" s="253"/>
      <c r="CC974" s="253"/>
      <c r="CD974" s="253"/>
      <c r="CE974" s="253"/>
      <c r="CF974" s="253"/>
      <c r="CG974" s="253"/>
      <c r="CH974" s="253"/>
      <c r="CI974" s="253"/>
      <c r="CJ974" s="253"/>
      <c r="CK974" s="253"/>
      <c r="CL974" s="253"/>
      <c r="CM974" s="253"/>
      <c r="CN974" s="253"/>
      <c r="CO974" s="253"/>
      <c r="CP974" s="253"/>
      <c r="CQ974" s="253"/>
      <c r="CR974" s="253"/>
      <c r="CS974" s="253"/>
      <c r="CT974" s="253"/>
      <c r="CU974" s="253"/>
      <c r="CV974" s="253"/>
      <c r="CW974" s="253"/>
      <c r="CX974" s="253"/>
      <c r="CY974" s="253"/>
      <c r="CZ974" s="253"/>
      <c r="DA974" s="253"/>
      <c r="DB974" s="253"/>
      <c r="DC974" s="253"/>
      <c r="DD974" s="253"/>
      <c r="DE974" s="253"/>
      <c r="DF974" s="253"/>
      <c r="DG974" s="253"/>
      <c r="DH974" s="253"/>
      <c r="DI974" s="253"/>
      <c r="DJ974" s="253"/>
      <c r="DK974" s="253"/>
      <c r="DL974" s="253"/>
      <c r="DM974" s="253"/>
      <c r="DN974" s="253"/>
      <c r="DO974" s="253"/>
      <c r="DP974" s="253"/>
      <c r="DQ974" s="253"/>
      <c r="DR974" s="253"/>
      <c r="DS974" s="253"/>
      <c r="DT974" s="253"/>
      <c r="DU974" s="253"/>
      <c r="DV974" s="253"/>
      <c r="DW974" s="253"/>
      <c r="DX974" s="253"/>
      <c r="DY974" s="253"/>
      <c r="DZ974" s="253"/>
      <c r="EA974" s="253"/>
      <c r="EB974" s="253"/>
      <c r="EC974" s="253"/>
      <c r="ED974" s="253"/>
      <c r="EE974" s="253"/>
      <c r="EF974" s="253"/>
      <c r="EG974" s="253"/>
      <c r="EH974" s="253"/>
      <c r="EI974" s="253"/>
      <c r="EJ974" s="253"/>
      <c r="EK974" s="253"/>
      <c r="EL974" s="253"/>
      <c r="EM974" s="253"/>
      <c r="EN974" s="253"/>
      <c r="EO974" s="253"/>
      <c r="EP974" s="253"/>
      <c r="EQ974" s="253"/>
      <c r="ER974" s="253"/>
      <c r="ES974" s="253"/>
      <c r="ET974" s="253"/>
      <c r="EU974" s="253"/>
      <c r="EV974" s="253"/>
      <c r="EW974" s="253"/>
      <c r="EX974" s="253"/>
      <c r="EY974" s="253"/>
      <c r="EZ974" s="253"/>
      <c r="FA974" s="253"/>
      <c r="FB974" s="253"/>
      <c r="FC974" s="253"/>
      <c r="FD974" s="253"/>
      <c r="FE974" s="253"/>
      <c r="FF974" s="253"/>
      <c r="FG974" s="253"/>
      <c r="FH974" s="253"/>
      <c r="FI974" s="253"/>
      <c r="FJ974" s="253"/>
      <c r="FK974" s="253"/>
      <c r="FL974" s="253"/>
      <c r="FM974" s="253"/>
      <c r="FN974" s="253"/>
      <c r="FO974" s="253"/>
      <c r="FP974" s="253"/>
      <c r="FQ974" s="253"/>
      <c r="FR974" s="253"/>
      <c r="FS974" s="253"/>
      <c r="FT974" s="253"/>
      <c r="FU974" s="253"/>
      <c r="FV974" s="253"/>
      <c r="FW974" s="253"/>
      <c r="FX974" s="253"/>
      <c r="FY974" s="253"/>
      <c r="FZ974" s="253"/>
      <c r="GA974" s="253"/>
      <c r="GB974" s="253"/>
      <c r="GC974" s="253"/>
      <c r="GD974" s="253"/>
      <c r="GE974" s="253"/>
      <c r="GF974" s="253"/>
      <c r="GG974" s="253"/>
      <c r="GH974" s="253"/>
      <c r="GI974" s="253"/>
      <c r="GJ974" s="253"/>
      <c r="GK974" s="253"/>
      <c r="GL974" s="253"/>
      <c r="GM974" s="253"/>
      <c r="GN974" s="253"/>
      <c r="GO974" s="253"/>
      <c r="GP974" s="253"/>
      <c r="GQ974" s="253"/>
      <c r="GR974" s="253"/>
      <c r="GS974" s="253"/>
      <c r="GT974" s="253"/>
      <c r="GU974" s="253"/>
      <c r="GV974" s="253"/>
      <c r="GW974" s="253"/>
      <c r="GX974" s="253"/>
      <c r="GY974" s="253"/>
      <c r="GZ974" s="253"/>
      <c r="HA974" s="253"/>
      <c r="HB974" s="253"/>
      <c r="HC974" s="253"/>
      <c r="HD974" s="253"/>
      <c r="HE974" s="253"/>
      <c r="HF974" s="253"/>
      <c r="HG974" s="253"/>
      <c r="HH974" s="253"/>
      <c r="HI974" s="253"/>
      <c r="HJ974" s="253"/>
      <c r="HK974" s="253"/>
      <c r="HL974" s="253"/>
      <c r="HM974" s="253"/>
      <c r="HN974" s="253"/>
      <c r="HO974" s="253"/>
      <c r="HP974" s="253"/>
      <c r="HQ974" s="253"/>
      <c r="HR974" s="253"/>
      <c r="HS974" s="253"/>
      <c r="HT974" s="253"/>
      <c r="HU974" s="253"/>
      <c r="HV974" s="253"/>
      <c r="HW974" s="253"/>
      <c r="HX974" s="253"/>
      <c r="HY974" s="253"/>
      <c r="HZ974" s="253"/>
      <c r="IA974" s="253"/>
      <c r="IB974" s="253"/>
      <c r="IC974" s="253"/>
      <c r="ID974" s="253"/>
      <c r="IE974" s="253"/>
      <c r="IF974" s="253"/>
      <c r="IG974" s="253"/>
      <c r="IH974" s="253"/>
      <c r="II974" s="253"/>
      <c r="IJ974" s="253"/>
      <c r="IK974" s="253"/>
      <c r="IL974" s="253"/>
      <c r="IM974" s="253"/>
      <c r="IN974" s="253"/>
      <c r="IO974" s="253"/>
      <c r="IP974" s="253"/>
      <c r="IQ974" s="253"/>
      <c r="IR974" s="253"/>
      <c r="IS974" s="253"/>
      <c r="IT974" s="253"/>
      <c r="IU974" s="253"/>
      <c r="IV974" s="253"/>
      <c r="IW974" s="253"/>
      <c r="IX974" s="253"/>
      <c r="IY974" s="253"/>
      <c r="IZ974" s="253"/>
      <c r="JA974" s="253"/>
      <c r="JB974" s="253"/>
      <c r="JC974" s="253"/>
      <c r="JD974" s="253"/>
      <c r="JE974" s="253"/>
      <c r="JF974" s="253"/>
      <c r="JG974" s="253"/>
      <c r="JH974" s="253"/>
      <c r="JI974" s="253"/>
      <c r="JJ974" s="253"/>
      <c r="JK974" s="253"/>
      <c r="JL974" s="253"/>
      <c r="JM974" s="253"/>
      <c r="JN974" s="253"/>
      <c r="JO974" s="253"/>
      <c r="JP974" s="253"/>
      <c r="JQ974" s="253"/>
      <c r="JR974" s="253"/>
      <c r="JS974" s="253"/>
      <c r="JT974" s="253"/>
      <c r="JU974" s="253"/>
    </row>
    <row r="975" spans="1:281" s="252" customFormat="1" ht="15" customHeight="1" x14ac:dyDescent="0.25">
      <c r="A975" s="253"/>
      <c r="B975" s="253"/>
      <c r="C975" s="253"/>
      <c r="D975" s="253"/>
      <c r="E975" s="253"/>
      <c r="F975" s="253"/>
      <c r="G975" s="253"/>
      <c r="H975" s="253"/>
      <c r="I975" s="253"/>
      <c r="J975" s="253"/>
      <c r="K975" s="253"/>
      <c r="L975" s="253"/>
      <c r="M975" s="253"/>
      <c r="N975" s="253"/>
      <c r="O975" s="253"/>
      <c r="P975" s="253"/>
      <c r="Q975" s="253"/>
      <c r="R975" s="253"/>
      <c r="S975" s="253"/>
      <c r="T975" s="253"/>
      <c r="U975" s="253" t="s">
        <v>1126</v>
      </c>
      <c r="V975" s="253"/>
      <c r="W975" s="253"/>
      <c r="X975" s="253"/>
      <c r="Y975" s="253"/>
      <c r="Z975" s="253"/>
      <c r="AA975" s="253"/>
      <c r="AB975" s="253"/>
      <c r="AC975" s="253" t="s">
        <v>320</v>
      </c>
      <c r="AD975" s="253"/>
      <c r="AE975" s="253"/>
      <c r="AF975" s="253"/>
      <c r="AG975" s="253"/>
      <c r="AH975" s="253"/>
      <c r="AI975" s="253"/>
      <c r="AJ975" s="253"/>
      <c r="AK975" s="253"/>
      <c r="AL975" s="253"/>
      <c r="AM975" s="253"/>
      <c r="AN975" s="253"/>
      <c r="AO975" s="253"/>
      <c r="AP975" s="253"/>
      <c r="AQ975" s="253"/>
      <c r="AR975" s="253"/>
      <c r="AS975" s="253"/>
      <c r="AT975" s="253"/>
      <c r="AU975" s="253"/>
      <c r="AV975" s="253"/>
      <c r="AW975" s="253"/>
      <c r="AX975" s="253"/>
      <c r="AY975" s="253"/>
      <c r="AZ975" s="253"/>
      <c r="BA975" s="253"/>
      <c r="BB975" s="253"/>
      <c r="BC975" s="253"/>
      <c r="BD975" s="253"/>
      <c r="BE975" s="253"/>
      <c r="BF975" s="253"/>
      <c r="BG975" s="253"/>
      <c r="BH975" s="253"/>
      <c r="BI975" s="253"/>
      <c r="BJ975" s="253"/>
      <c r="BK975" s="253"/>
      <c r="BL975" s="253"/>
      <c r="BM975" s="253"/>
      <c r="BN975" s="253"/>
      <c r="BO975" s="253"/>
      <c r="BP975" s="253"/>
      <c r="BQ975" s="253"/>
      <c r="BR975" s="253"/>
      <c r="BS975" s="253"/>
      <c r="BT975" s="253"/>
      <c r="BU975" s="253"/>
      <c r="BV975" s="253"/>
      <c r="BW975" s="253"/>
      <c r="BX975" s="253"/>
      <c r="BY975" s="253"/>
      <c r="BZ975" s="253"/>
      <c r="CA975" s="253"/>
      <c r="CB975" s="253"/>
      <c r="CC975" s="253"/>
      <c r="CD975" s="253"/>
      <c r="CE975" s="253"/>
      <c r="CF975" s="253"/>
      <c r="CG975" s="253"/>
      <c r="CH975" s="253"/>
      <c r="CI975" s="253"/>
      <c r="CJ975" s="253"/>
      <c r="CK975" s="253"/>
      <c r="CL975" s="253"/>
      <c r="CM975" s="253"/>
      <c r="CN975" s="253"/>
      <c r="CO975" s="253"/>
      <c r="CP975" s="253"/>
      <c r="CQ975" s="253"/>
      <c r="CR975" s="253"/>
      <c r="CS975" s="253"/>
      <c r="CT975" s="253"/>
      <c r="CU975" s="253"/>
      <c r="CV975" s="253"/>
      <c r="CW975" s="253"/>
      <c r="CX975" s="253"/>
      <c r="CY975" s="253"/>
      <c r="CZ975" s="253"/>
      <c r="DA975" s="253"/>
      <c r="DB975" s="253"/>
      <c r="DC975" s="253"/>
      <c r="DD975" s="253"/>
      <c r="DE975" s="253"/>
      <c r="DF975" s="253"/>
      <c r="DG975" s="253"/>
      <c r="DH975" s="253"/>
      <c r="DI975" s="253"/>
      <c r="DJ975" s="253"/>
      <c r="DK975" s="253"/>
      <c r="DL975" s="253"/>
      <c r="DM975" s="253"/>
      <c r="DN975" s="253"/>
      <c r="DO975" s="253"/>
      <c r="DP975" s="253"/>
      <c r="DQ975" s="253"/>
      <c r="DR975" s="253"/>
      <c r="DS975" s="253"/>
      <c r="DT975" s="253"/>
      <c r="DU975" s="253"/>
      <c r="DV975" s="253"/>
      <c r="DW975" s="253"/>
      <c r="DX975" s="253"/>
      <c r="DY975" s="253"/>
      <c r="DZ975" s="253"/>
      <c r="EA975" s="253"/>
      <c r="EB975" s="253"/>
      <c r="EC975" s="253"/>
      <c r="ED975" s="253"/>
      <c r="EE975" s="253"/>
      <c r="EF975" s="253"/>
      <c r="EG975" s="253"/>
      <c r="EH975" s="253"/>
      <c r="EI975" s="253"/>
      <c r="EJ975" s="253"/>
      <c r="EK975" s="253"/>
      <c r="EL975" s="253"/>
      <c r="EM975" s="253"/>
      <c r="EN975" s="253"/>
      <c r="EO975" s="253"/>
      <c r="EP975" s="253"/>
      <c r="EQ975" s="253"/>
      <c r="ER975" s="253"/>
      <c r="ES975" s="253"/>
      <c r="ET975" s="253"/>
      <c r="EU975" s="253"/>
      <c r="EV975" s="253"/>
      <c r="EW975" s="253"/>
      <c r="EX975" s="253"/>
      <c r="EY975" s="253"/>
      <c r="EZ975" s="253"/>
      <c r="FA975" s="253"/>
      <c r="FB975" s="253"/>
      <c r="FC975" s="253"/>
      <c r="FD975" s="253"/>
      <c r="FE975" s="253"/>
      <c r="FF975" s="253"/>
      <c r="FG975" s="253"/>
      <c r="FH975" s="253"/>
      <c r="FI975" s="253"/>
      <c r="FJ975" s="253"/>
      <c r="FK975" s="253"/>
      <c r="FL975" s="253"/>
      <c r="FM975" s="253"/>
      <c r="FN975" s="253"/>
      <c r="FO975" s="253"/>
      <c r="FP975" s="253"/>
      <c r="FQ975" s="253"/>
      <c r="FR975" s="253"/>
      <c r="FS975" s="253"/>
      <c r="FT975" s="253"/>
      <c r="FU975" s="253"/>
      <c r="FV975" s="253"/>
      <c r="FW975" s="253"/>
      <c r="FX975" s="253"/>
      <c r="FY975" s="253"/>
      <c r="FZ975" s="253"/>
      <c r="GA975" s="253"/>
      <c r="GB975" s="253"/>
      <c r="GC975" s="253"/>
      <c r="GD975" s="253"/>
      <c r="GE975" s="253"/>
      <c r="GF975" s="253"/>
      <c r="GG975" s="253"/>
      <c r="GH975" s="253"/>
      <c r="GI975" s="253"/>
      <c r="GJ975" s="253"/>
      <c r="GK975" s="253"/>
      <c r="GL975" s="253"/>
      <c r="GM975" s="253"/>
      <c r="GN975" s="253"/>
      <c r="GO975" s="253"/>
      <c r="GP975" s="253"/>
      <c r="GQ975" s="253"/>
      <c r="GR975" s="253"/>
      <c r="GS975" s="253"/>
      <c r="GT975" s="253"/>
      <c r="GU975" s="253"/>
      <c r="GV975" s="253"/>
      <c r="GW975" s="253"/>
      <c r="GX975" s="253"/>
      <c r="GY975" s="253"/>
      <c r="GZ975" s="253"/>
      <c r="HA975" s="253"/>
      <c r="HB975" s="253"/>
      <c r="HC975" s="253"/>
      <c r="HD975" s="253"/>
      <c r="HE975" s="253"/>
      <c r="HF975" s="253"/>
      <c r="HG975" s="253"/>
      <c r="HH975" s="253"/>
      <c r="HI975" s="253"/>
      <c r="HJ975" s="253"/>
      <c r="HK975" s="253"/>
      <c r="HL975" s="253"/>
      <c r="HM975" s="253"/>
      <c r="HN975" s="253"/>
      <c r="HO975" s="253"/>
      <c r="HP975" s="253"/>
      <c r="HQ975" s="253"/>
      <c r="HR975" s="253"/>
      <c r="HS975" s="253"/>
      <c r="HT975" s="253"/>
      <c r="HU975" s="253"/>
      <c r="HV975" s="253"/>
      <c r="HW975" s="253"/>
      <c r="HX975" s="253"/>
      <c r="HY975" s="253"/>
      <c r="HZ975" s="253"/>
      <c r="IA975" s="253"/>
      <c r="IB975" s="253"/>
      <c r="IC975" s="253"/>
      <c r="ID975" s="253"/>
      <c r="IE975" s="253"/>
      <c r="IF975" s="253"/>
      <c r="IG975" s="253"/>
      <c r="IH975" s="253"/>
      <c r="II975" s="253"/>
      <c r="IJ975" s="253"/>
      <c r="IK975" s="253"/>
      <c r="IL975" s="253"/>
      <c r="IM975" s="253"/>
      <c r="IN975" s="253"/>
      <c r="IO975" s="253"/>
      <c r="IP975" s="253"/>
      <c r="IQ975" s="253"/>
      <c r="IR975" s="253"/>
      <c r="IS975" s="253"/>
      <c r="IT975" s="253"/>
      <c r="IU975" s="253"/>
      <c r="IV975" s="253"/>
      <c r="IW975" s="253"/>
      <c r="IX975" s="253"/>
      <c r="IY975" s="253"/>
      <c r="IZ975" s="253"/>
      <c r="JA975" s="253"/>
      <c r="JB975" s="253"/>
      <c r="JC975" s="253"/>
      <c r="JD975" s="253"/>
      <c r="JE975" s="253"/>
      <c r="JF975" s="253"/>
      <c r="JG975" s="253"/>
      <c r="JH975" s="253"/>
      <c r="JI975" s="253"/>
      <c r="JJ975" s="253"/>
      <c r="JK975" s="253"/>
      <c r="JL975" s="253"/>
      <c r="JM975" s="253"/>
      <c r="JN975" s="253"/>
      <c r="JO975" s="253"/>
      <c r="JP975" s="253"/>
      <c r="JQ975" s="253"/>
      <c r="JR975" s="253"/>
      <c r="JS975" s="253"/>
      <c r="JT975" s="253"/>
      <c r="JU975" s="253"/>
    </row>
    <row r="976" spans="1:281" s="252" customFormat="1" ht="15" customHeight="1" x14ac:dyDescent="0.25">
      <c r="A976" s="253"/>
      <c r="B976" s="253"/>
      <c r="C976" s="253"/>
      <c r="D976" s="253"/>
      <c r="E976" s="253"/>
      <c r="F976" s="253"/>
      <c r="G976" s="253"/>
      <c r="H976" s="253"/>
      <c r="I976" s="253"/>
      <c r="J976" s="253"/>
      <c r="K976" s="253"/>
      <c r="L976" s="253"/>
      <c r="M976" s="253"/>
      <c r="N976" s="253"/>
      <c r="O976" s="253"/>
      <c r="P976" s="253"/>
      <c r="Q976" s="253"/>
      <c r="R976" s="253"/>
      <c r="S976" s="253"/>
      <c r="T976" s="253"/>
      <c r="U976" s="253" t="s">
        <v>1127</v>
      </c>
      <c r="V976" s="253"/>
      <c r="W976" s="253"/>
      <c r="X976" s="253"/>
      <c r="Y976" s="253"/>
      <c r="Z976" s="253"/>
      <c r="AA976" s="253"/>
      <c r="AB976" s="253"/>
      <c r="AC976" s="253" t="s">
        <v>316</v>
      </c>
      <c r="AD976" s="253"/>
      <c r="AE976" s="253"/>
      <c r="AF976" s="253"/>
      <c r="AG976" s="253"/>
      <c r="AH976" s="253"/>
      <c r="AI976" s="253"/>
      <c r="AJ976" s="253"/>
      <c r="AK976" s="253"/>
      <c r="AL976" s="253"/>
      <c r="AM976" s="253"/>
      <c r="AN976" s="253"/>
      <c r="AO976" s="253"/>
      <c r="AP976" s="253"/>
      <c r="AQ976" s="253"/>
      <c r="AR976" s="253"/>
      <c r="AS976" s="253"/>
      <c r="AT976" s="253"/>
      <c r="AU976" s="253"/>
      <c r="AV976" s="253"/>
      <c r="AW976" s="253"/>
      <c r="AX976" s="253"/>
      <c r="AY976" s="253"/>
      <c r="AZ976" s="253"/>
      <c r="BA976" s="253"/>
      <c r="BB976" s="253"/>
      <c r="BC976" s="253"/>
      <c r="BD976" s="253"/>
      <c r="BE976" s="253"/>
      <c r="BF976" s="253"/>
      <c r="BG976" s="253"/>
      <c r="BH976" s="253"/>
      <c r="BI976" s="253"/>
      <c r="BJ976" s="253"/>
      <c r="BK976" s="253"/>
      <c r="BL976" s="253"/>
      <c r="BM976" s="253"/>
      <c r="BN976" s="253"/>
      <c r="BO976" s="253"/>
      <c r="BP976" s="253"/>
      <c r="BQ976" s="253"/>
      <c r="BR976" s="253"/>
      <c r="BS976" s="253"/>
      <c r="BT976" s="253"/>
      <c r="BU976" s="253"/>
      <c r="BV976" s="253"/>
      <c r="BW976" s="253"/>
      <c r="BX976" s="253"/>
      <c r="BY976" s="253"/>
      <c r="BZ976" s="253"/>
      <c r="CA976" s="253"/>
      <c r="CB976" s="253"/>
      <c r="CC976" s="253"/>
      <c r="CD976" s="253"/>
      <c r="CE976" s="253"/>
      <c r="CF976" s="253"/>
      <c r="CG976" s="253"/>
      <c r="CH976" s="253"/>
      <c r="CI976" s="253"/>
      <c r="CJ976" s="253"/>
      <c r="CK976" s="253"/>
      <c r="CL976" s="253"/>
      <c r="CM976" s="253"/>
      <c r="CN976" s="253"/>
      <c r="CO976" s="253"/>
      <c r="CP976" s="253"/>
      <c r="CQ976" s="253"/>
      <c r="CR976" s="253"/>
      <c r="CS976" s="253"/>
      <c r="CT976" s="253"/>
      <c r="CU976" s="253"/>
      <c r="CV976" s="253"/>
      <c r="CW976" s="253"/>
      <c r="CX976" s="253"/>
      <c r="CY976" s="253"/>
      <c r="CZ976" s="253"/>
      <c r="DA976" s="253"/>
      <c r="DB976" s="253"/>
      <c r="DC976" s="253"/>
      <c r="DD976" s="253"/>
      <c r="DE976" s="253"/>
      <c r="DF976" s="253"/>
      <c r="DG976" s="253"/>
      <c r="DH976" s="253"/>
      <c r="DI976" s="253"/>
      <c r="DJ976" s="253"/>
      <c r="DK976" s="253"/>
      <c r="DL976" s="253"/>
      <c r="DM976" s="253"/>
      <c r="DN976" s="253"/>
      <c r="DO976" s="253"/>
      <c r="DP976" s="253"/>
      <c r="DQ976" s="253"/>
      <c r="DR976" s="253"/>
      <c r="DS976" s="253"/>
      <c r="DT976" s="253"/>
      <c r="DU976" s="253"/>
      <c r="DV976" s="253"/>
      <c r="DW976" s="253"/>
      <c r="DX976" s="253"/>
      <c r="DY976" s="253"/>
      <c r="DZ976" s="253"/>
      <c r="EA976" s="253"/>
      <c r="EB976" s="253"/>
      <c r="EC976" s="253"/>
      <c r="ED976" s="253"/>
      <c r="EE976" s="253"/>
      <c r="EF976" s="253"/>
      <c r="EG976" s="253"/>
      <c r="EH976" s="253"/>
      <c r="EI976" s="253"/>
      <c r="EJ976" s="253"/>
      <c r="EK976" s="253"/>
      <c r="EL976" s="253"/>
      <c r="EM976" s="253"/>
      <c r="EN976" s="253"/>
      <c r="EO976" s="253"/>
      <c r="EP976" s="253"/>
      <c r="EQ976" s="253"/>
      <c r="ER976" s="253"/>
      <c r="ES976" s="253"/>
      <c r="ET976" s="253"/>
      <c r="EU976" s="253"/>
      <c r="EV976" s="253"/>
      <c r="EW976" s="253"/>
      <c r="EX976" s="253"/>
      <c r="EY976" s="253"/>
      <c r="EZ976" s="253"/>
      <c r="FA976" s="253"/>
      <c r="FB976" s="253"/>
      <c r="FC976" s="253"/>
      <c r="FD976" s="253"/>
      <c r="FE976" s="253"/>
      <c r="FF976" s="253"/>
      <c r="FG976" s="253"/>
      <c r="FH976" s="253"/>
      <c r="FI976" s="253"/>
      <c r="FJ976" s="253"/>
      <c r="FK976" s="253"/>
      <c r="FL976" s="253"/>
      <c r="FM976" s="253"/>
      <c r="FN976" s="253"/>
      <c r="FO976" s="253"/>
      <c r="FP976" s="253"/>
      <c r="FQ976" s="253"/>
      <c r="FR976" s="253"/>
      <c r="FS976" s="253"/>
      <c r="FT976" s="253"/>
      <c r="FU976" s="253"/>
      <c r="FV976" s="253"/>
      <c r="FW976" s="253"/>
      <c r="FX976" s="253"/>
      <c r="FY976" s="253"/>
      <c r="FZ976" s="253"/>
      <c r="GA976" s="253"/>
      <c r="GB976" s="253"/>
      <c r="GC976" s="253"/>
      <c r="GD976" s="253"/>
      <c r="GE976" s="253"/>
      <c r="GF976" s="253"/>
      <c r="GG976" s="253"/>
      <c r="GH976" s="253"/>
      <c r="GI976" s="253"/>
      <c r="GJ976" s="253"/>
      <c r="GK976" s="253"/>
      <c r="GL976" s="253"/>
      <c r="GM976" s="253"/>
      <c r="GN976" s="253"/>
      <c r="GO976" s="253"/>
      <c r="GP976" s="253"/>
      <c r="GQ976" s="253"/>
      <c r="GR976" s="253"/>
      <c r="GS976" s="253"/>
      <c r="GT976" s="253"/>
      <c r="GU976" s="253"/>
      <c r="GV976" s="253"/>
      <c r="GW976" s="253"/>
      <c r="GX976" s="253"/>
      <c r="GY976" s="253"/>
      <c r="GZ976" s="253"/>
      <c r="HA976" s="253"/>
      <c r="HB976" s="253"/>
      <c r="HC976" s="253"/>
      <c r="HD976" s="253"/>
      <c r="HE976" s="253"/>
      <c r="HF976" s="253"/>
      <c r="HG976" s="253"/>
      <c r="HH976" s="253"/>
      <c r="HI976" s="253"/>
      <c r="HJ976" s="253"/>
      <c r="HK976" s="253"/>
      <c r="HL976" s="253"/>
      <c r="HM976" s="253"/>
      <c r="HN976" s="253"/>
      <c r="HO976" s="253"/>
      <c r="HP976" s="253"/>
      <c r="HQ976" s="253"/>
      <c r="HR976" s="253"/>
      <c r="HS976" s="253"/>
      <c r="HT976" s="253"/>
      <c r="HU976" s="253"/>
      <c r="HV976" s="253"/>
      <c r="HW976" s="253"/>
      <c r="HX976" s="253"/>
      <c r="HY976" s="253"/>
      <c r="HZ976" s="253"/>
      <c r="IA976" s="253"/>
      <c r="IB976" s="253"/>
      <c r="IC976" s="253"/>
      <c r="ID976" s="253"/>
      <c r="IE976" s="253"/>
      <c r="IF976" s="253"/>
      <c r="IG976" s="253"/>
      <c r="IH976" s="253"/>
      <c r="II976" s="253"/>
      <c r="IJ976" s="253"/>
      <c r="IK976" s="253"/>
      <c r="IL976" s="253"/>
      <c r="IM976" s="253"/>
      <c r="IN976" s="253"/>
      <c r="IO976" s="253"/>
      <c r="IP976" s="253"/>
      <c r="IQ976" s="253"/>
      <c r="IR976" s="253"/>
      <c r="IS976" s="253"/>
      <c r="IT976" s="253"/>
      <c r="IU976" s="253"/>
      <c r="IV976" s="253"/>
      <c r="IW976" s="253"/>
      <c r="IX976" s="253"/>
      <c r="IY976" s="253"/>
      <c r="IZ976" s="253"/>
      <c r="JA976" s="253"/>
      <c r="JB976" s="253"/>
      <c r="JC976" s="253"/>
      <c r="JD976" s="253"/>
      <c r="JE976" s="253"/>
      <c r="JF976" s="253"/>
      <c r="JG976" s="253"/>
      <c r="JH976" s="253"/>
      <c r="JI976" s="253"/>
      <c r="JJ976" s="253"/>
      <c r="JK976" s="253"/>
      <c r="JL976" s="253"/>
      <c r="JM976" s="253"/>
      <c r="JN976" s="253"/>
      <c r="JO976" s="253"/>
      <c r="JP976" s="253"/>
      <c r="JQ976" s="253"/>
      <c r="JR976" s="253"/>
      <c r="JS976" s="253"/>
      <c r="JT976" s="253"/>
      <c r="JU976" s="253"/>
    </row>
    <row r="977" spans="1:281" s="252" customFormat="1" ht="15" customHeight="1" x14ac:dyDescent="0.25">
      <c r="A977" s="253"/>
      <c r="B977" s="253"/>
      <c r="C977" s="253"/>
      <c r="D977" s="253"/>
      <c r="E977" s="253"/>
      <c r="F977" s="253"/>
      <c r="G977" s="253"/>
      <c r="H977" s="253"/>
      <c r="I977" s="253"/>
      <c r="J977" s="253"/>
      <c r="K977" s="253"/>
      <c r="L977" s="253"/>
      <c r="M977" s="253"/>
      <c r="N977" s="253"/>
      <c r="O977" s="253"/>
      <c r="P977" s="253"/>
      <c r="Q977" s="253"/>
      <c r="R977" s="253"/>
      <c r="S977" s="253"/>
      <c r="T977" s="253"/>
      <c r="U977" s="253" t="s">
        <v>1128</v>
      </c>
      <c r="V977" s="253"/>
      <c r="W977" s="253"/>
      <c r="X977" s="253"/>
      <c r="Y977" s="253"/>
      <c r="Z977" s="253"/>
      <c r="AA977" s="253"/>
      <c r="AB977" s="253"/>
      <c r="AC977" s="253" t="s">
        <v>316</v>
      </c>
      <c r="AD977" s="253"/>
      <c r="AE977" s="253"/>
      <c r="AF977" s="253"/>
      <c r="AG977" s="253"/>
      <c r="AH977" s="253"/>
      <c r="AI977" s="253"/>
      <c r="AJ977" s="253"/>
      <c r="AK977" s="253"/>
      <c r="AL977" s="253"/>
      <c r="AM977" s="253"/>
      <c r="AN977" s="253"/>
      <c r="AO977" s="253"/>
      <c r="AP977" s="253"/>
      <c r="AQ977" s="253"/>
      <c r="AR977" s="253"/>
      <c r="AS977" s="253"/>
      <c r="AT977" s="253"/>
      <c r="AU977" s="253"/>
      <c r="AV977" s="253"/>
      <c r="AW977" s="253"/>
      <c r="AX977" s="253"/>
      <c r="AY977" s="253"/>
      <c r="AZ977" s="253"/>
      <c r="BA977" s="253"/>
      <c r="BB977" s="253"/>
      <c r="BC977" s="253"/>
      <c r="BD977" s="253"/>
      <c r="BE977" s="253"/>
      <c r="BF977" s="253"/>
      <c r="BG977" s="253"/>
      <c r="BH977" s="253"/>
      <c r="BI977" s="253"/>
      <c r="BJ977" s="253"/>
      <c r="BK977" s="253"/>
      <c r="BL977" s="253"/>
      <c r="BM977" s="253"/>
      <c r="BN977" s="253"/>
      <c r="BO977" s="253"/>
      <c r="BP977" s="253"/>
      <c r="BQ977" s="253"/>
      <c r="BR977" s="253"/>
      <c r="BS977" s="253"/>
      <c r="BT977" s="253"/>
      <c r="BU977" s="253"/>
      <c r="BV977" s="253"/>
      <c r="BW977" s="253"/>
      <c r="BX977" s="253"/>
      <c r="BY977" s="253"/>
      <c r="BZ977" s="253"/>
      <c r="CA977" s="253"/>
      <c r="CB977" s="253"/>
      <c r="CC977" s="253"/>
      <c r="CD977" s="253"/>
      <c r="CE977" s="253"/>
      <c r="CF977" s="253"/>
      <c r="CG977" s="253"/>
      <c r="CH977" s="253"/>
      <c r="CI977" s="253"/>
      <c r="CJ977" s="253"/>
      <c r="CK977" s="253"/>
      <c r="CL977" s="253"/>
      <c r="CM977" s="253"/>
      <c r="CN977" s="253"/>
      <c r="CO977" s="253"/>
      <c r="CP977" s="253"/>
      <c r="CQ977" s="253"/>
      <c r="CR977" s="253"/>
      <c r="CS977" s="253"/>
      <c r="CT977" s="253"/>
      <c r="CU977" s="253"/>
      <c r="CV977" s="253"/>
      <c r="CW977" s="253"/>
      <c r="CX977" s="253"/>
      <c r="CY977" s="253"/>
      <c r="CZ977" s="253"/>
      <c r="DA977" s="253"/>
      <c r="DB977" s="253"/>
      <c r="DC977" s="253"/>
      <c r="DD977" s="253"/>
      <c r="DE977" s="253"/>
      <c r="DF977" s="253"/>
      <c r="DG977" s="253"/>
      <c r="DH977" s="253"/>
      <c r="DI977" s="253"/>
      <c r="DJ977" s="253"/>
      <c r="DK977" s="253"/>
      <c r="DL977" s="253"/>
      <c r="DM977" s="253"/>
      <c r="DN977" s="253"/>
      <c r="DO977" s="253"/>
      <c r="DP977" s="253"/>
      <c r="DQ977" s="253"/>
      <c r="DR977" s="253"/>
      <c r="DS977" s="253"/>
      <c r="DT977" s="253"/>
      <c r="DU977" s="253"/>
      <c r="DV977" s="253"/>
      <c r="DW977" s="253"/>
      <c r="DX977" s="253"/>
      <c r="DY977" s="253"/>
      <c r="DZ977" s="253"/>
      <c r="EA977" s="253"/>
      <c r="EB977" s="253"/>
      <c r="EC977" s="253"/>
      <c r="ED977" s="253"/>
      <c r="EE977" s="253"/>
      <c r="EF977" s="253"/>
      <c r="EG977" s="253"/>
      <c r="EH977" s="253"/>
      <c r="EI977" s="253"/>
      <c r="EJ977" s="253"/>
      <c r="EK977" s="253"/>
      <c r="EL977" s="253"/>
      <c r="EM977" s="253"/>
      <c r="EN977" s="253"/>
      <c r="EO977" s="253"/>
      <c r="EP977" s="253"/>
      <c r="EQ977" s="253"/>
      <c r="ER977" s="253"/>
      <c r="ES977" s="253"/>
      <c r="ET977" s="253"/>
      <c r="EU977" s="253"/>
      <c r="EV977" s="253"/>
      <c r="EW977" s="253"/>
      <c r="EX977" s="253"/>
      <c r="EY977" s="253"/>
      <c r="EZ977" s="253"/>
      <c r="FA977" s="253"/>
      <c r="FB977" s="253"/>
      <c r="FC977" s="253"/>
      <c r="FD977" s="253"/>
      <c r="FE977" s="253"/>
      <c r="FF977" s="253"/>
      <c r="FG977" s="253"/>
      <c r="FH977" s="253"/>
      <c r="FI977" s="253"/>
      <c r="FJ977" s="253"/>
      <c r="FK977" s="253"/>
      <c r="FL977" s="253"/>
      <c r="FM977" s="253"/>
      <c r="FN977" s="253"/>
      <c r="FO977" s="253"/>
      <c r="FP977" s="253"/>
      <c r="FQ977" s="253"/>
      <c r="FR977" s="253"/>
      <c r="FS977" s="253"/>
      <c r="FT977" s="253"/>
      <c r="FU977" s="253"/>
      <c r="FV977" s="253"/>
      <c r="FW977" s="253"/>
      <c r="FX977" s="253"/>
      <c r="FY977" s="253"/>
      <c r="FZ977" s="253"/>
      <c r="GA977" s="253"/>
      <c r="GB977" s="253"/>
      <c r="GC977" s="253"/>
      <c r="GD977" s="253"/>
      <c r="GE977" s="253"/>
      <c r="GF977" s="253"/>
      <c r="GG977" s="253"/>
      <c r="GH977" s="253"/>
      <c r="GI977" s="253"/>
      <c r="GJ977" s="253"/>
      <c r="GK977" s="253"/>
      <c r="GL977" s="253"/>
      <c r="GM977" s="253"/>
      <c r="GN977" s="253"/>
      <c r="GO977" s="253"/>
      <c r="GP977" s="253"/>
      <c r="GQ977" s="253"/>
      <c r="GR977" s="253"/>
      <c r="GS977" s="253"/>
      <c r="GT977" s="253"/>
      <c r="GU977" s="253"/>
      <c r="GV977" s="253"/>
      <c r="GW977" s="253"/>
      <c r="GX977" s="253"/>
      <c r="GY977" s="253"/>
      <c r="GZ977" s="253"/>
      <c r="HA977" s="253"/>
      <c r="HB977" s="253"/>
      <c r="HC977" s="253"/>
      <c r="HD977" s="253"/>
      <c r="HE977" s="253"/>
      <c r="HF977" s="253"/>
      <c r="HG977" s="253"/>
      <c r="HH977" s="253"/>
      <c r="HI977" s="253"/>
      <c r="HJ977" s="253"/>
      <c r="HK977" s="253"/>
      <c r="HL977" s="253"/>
      <c r="HM977" s="253"/>
      <c r="HN977" s="253"/>
      <c r="HO977" s="253"/>
      <c r="HP977" s="253"/>
      <c r="HQ977" s="253"/>
      <c r="HR977" s="253"/>
      <c r="HS977" s="253"/>
      <c r="HT977" s="253"/>
      <c r="HU977" s="253"/>
      <c r="HV977" s="253"/>
      <c r="HW977" s="253"/>
      <c r="HX977" s="253"/>
      <c r="HY977" s="253"/>
      <c r="HZ977" s="253"/>
      <c r="IA977" s="253"/>
      <c r="IB977" s="253"/>
      <c r="IC977" s="253"/>
      <c r="ID977" s="253"/>
      <c r="IE977" s="253"/>
      <c r="IF977" s="253"/>
      <c r="IG977" s="253"/>
      <c r="IH977" s="253"/>
      <c r="II977" s="253"/>
      <c r="IJ977" s="253"/>
      <c r="IK977" s="253"/>
      <c r="IL977" s="253"/>
      <c r="IM977" s="253"/>
      <c r="IN977" s="253"/>
      <c r="IO977" s="253"/>
      <c r="IP977" s="253"/>
      <c r="IQ977" s="253"/>
      <c r="IR977" s="253"/>
      <c r="IS977" s="253"/>
      <c r="IT977" s="253"/>
      <c r="IU977" s="253"/>
      <c r="IV977" s="253"/>
      <c r="IW977" s="253"/>
      <c r="IX977" s="253"/>
      <c r="IY977" s="253"/>
      <c r="IZ977" s="253"/>
      <c r="JA977" s="253"/>
      <c r="JB977" s="253"/>
      <c r="JC977" s="253"/>
      <c r="JD977" s="253"/>
      <c r="JE977" s="253"/>
      <c r="JF977" s="253"/>
      <c r="JG977" s="253"/>
      <c r="JH977" s="253"/>
      <c r="JI977" s="253"/>
      <c r="JJ977" s="253"/>
      <c r="JK977" s="253"/>
      <c r="JL977" s="253"/>
      <c r="JM977" s="253"/>
      <c r="JN977" s="253"/>
      <c r="JO977" s="253"/>
      <c r="JP977" s="253"/>
      <c r="JQ977" s="253"/>
      <c r="JR977" s="253"/>
      <c r="JS977" s="253"/>
      <c r="JT977" s="253"/>
      <c r="JU977" s="253"/>
    </row>
    <row r="978" spans="1:281" s="252" customFormat="1" ht="15" customHeight="1" x14ac:dyDescent="0.25">
      <c r="A978" s="253"/>
      <c r="B978" s="253"/>
      <c r="C978" s="253"/>
      <c r="D978" s="253"/>
      <c r="E978" s="253"/>
      <c r="F978" s="253"/>
      <c r="G978" s="253"/>
      <c r="H978" s="253"/>
      <c r="I978" s="253"/>
      <c r="J978" s="253"/>
      <c r="K978" s="253"/>
      <c r="L978" s="253"/>
      <c r="M978" s="253"/>
      <c r="N978" s="253"/>
      <c r="O978" s="253"/>
      <c r="P978" s="253"/>
      <c r="Q978" s="253"/>
      <c r="R978" s="253"/>
      <c r="S978" s="253"/>
      <c r="T978" s="253"/>
      <c r="U978" s="253" t="s">
        <v>1129</v>
      </c>
      <c r="V978" s="253"/>
      <c r="W978" s="253"/>
      <c r="X978" s="253"/>
      <c r="Y978" s="253"/>
      <c r="Z978" s="253"/>
      <c r="AA978" s="253"/>
      <c r="AB978" s="253"/>
      <c r="AC978" s="253" t="s">
        <v>323</v>
      </c>
      <c r="AD978" s="253"/>
      <c r="AE978" s="253"/>
      <c r="AF978" s="253"/>
      <c r="AG978" s="253"/>
      <c r="AH978" s="253"/>
      <c r="AI978" s="253"/>
      <c r="AJ978" s="253"/>
      <c r="AK978" s="253"/>
      <c r="AL978" s="253"/>
      <c r="AM978" s="253"/>
      <c r="AN978" s="253"/>
      <c r="AO978" s="253"/>
      <c r="AP978" s="253"/>
      <c r="AQ978" s="253"/>
      <c r="AR978" s="253"/>
      <c r="AS978" s="253"/>
      <c r="AT978" s="253"/>
      <c r="AU978" s="253"/>
      <c r="AV978" s="253"/>
      <c r="AW978" s="253"/>
      <c r="AX978" s="253"/>
      <c r="AY978" s="253"/>
      <c r="AZ978" s="253"/>
      <c r="BA978" s="253"/>
      <c r="BB978" s="253"/>
      <c r="BC978" s="253"/>
      <c r="BD978" s="253"/>
      <c r="BE978" s="253"/>
      <c r="BF978" s="253"/>
      <c r="BG978" s="253"/>
      <c r="BH978" s="253"/>
      <c r="BI978" s="253"/>
      <c r="BJ978" s="253"/>
      <c r="BK978" s="253"/>
      <c r="BL978" s="253"/>
      <c r="BM978" s="253"/>
      <c r="BN978" s="253"/>
      <c r="BO978" s="253"/>
      <c r="BP978" s="253"/>
      <c r="BQ978" s="253"/>
      <c r="BR978" s="253"/>
      <c r="BS978" s="253"/>
      <c r="BT978" s="253"/>
      <c r="BU978" s="253"/>
      <c r="BV978" s="253"/>
      <c r="BW978" s="253"/>
      <c r="BX978" s="253"/>
      <c r="BY978" s="253"/>
      <c r="BZ978" s="253"/>
      <c r="CA978" s="253"/>
      <c r="CB978" s="253"/>
      <c r="CC978" s="253"/>
      <c r="CD978" s="253"/>
      <c r="CE978" s="253"/>
      <c r="CF978" s="253"/>
      <c r="CG978" s="253"/>
      <c r="CH978" s="253"/>
      <c r="CI978" s="253"/>
      <c r="CJ978" s="253"/>
      <c r="CK978" s="253"/>
      <c r="CL978" s="253"/>
      <c r="CM978" s="253"/>
      <c r="CN978" s="253"/>
      <c r="CO978" s="253"/>
      <c r="CP978" s="253"/>
      <c r="CQ978" s="253"/>
      <c r="CR978" s="253"/>
      <c r="CS978" s="253"/>
      <c r="CT978" s="253"/>
      <c r="CU978" s="253"/>
      <c r="CV978" s="253"/>
      <c r="CW978" s="253"/>
      <c r="CX978" s="253"/>
      <c r="CY978" s="253"/>
      <c r="CZ978" s="253"/>
      <c r="DA978" s="253"/>
      <c r="DB978" s="253"/>
      <c r="DC978" s="253"/>
      <c r="DD978" s="253"/>
      <c r="DE978" s="253"/>
      <c r="DF978" s="253"/>
      <c r="DG978" s="253"/>
      <c r="DH978" s="253"/>
      <c r="DI978" s="253"/>
      <c r="DJ978" s="253"/>
      <c r="DK978" s="253"/>
      <c r="DL978" s="253"/>
      <c r="DM978" s="253"/>
      <c r="DN978" s="253"/>
      <c r="DO978" s="253"/>
      <c r="DP978" s="253"/>
      <c r="DQ978" s="253"/>
      <c r="DR978" s="253"/>
      <c r="DS978" s="253"/>
      <c r="DT978" s="253"/>
      <c r="DU978" s="253"/>
      <c r="DV978" s="253"/>
      <c r="DW978" s="253"/>
      <c r="DX978" s="253"/>
      <c r="DY978" s="253"/>
      <c r="DZ978" s="253"/>
      <c r="EA978" s="253"/>
      <c r="EB978" s="253"/>
      <c r="EC978" s="253"/>
      <c r="ED978" s="253"/>
      <c r="EE978" s="253"/>
      <c r="EF978" s="253"/>
      <c r="EG978" s="253"/>
      <c r="EH978" s="253"/>
      <c r="EI978" s="253"/>
      <c r="EJ978" s="253"/>
      <c r="EK978" s="253"/>
      <c r="EL978" s="253"/>
      <c r="EM978" s="253"/>
      <c r="EN978" s="253"/>
      <c r="EO978" s="253"/>
      <c r="EP978" s="253"/>
      <c r="EQ978" s="253"/>
      <c r="ER978" s="253"/>
      <c r="ES978" s="253"/>
      <c r="ET978" s="253"/>
      <c r="EU978" s="253"/>
      <c r="EV978" s="253"/>
      <c r="EW978" s="253"/>
      <c r="EX978" s="253"/>
      <c r="EY978" s="253"/>
      <c r="EZ978" s="253"/>
      <c r="FA978" s="253"/>
      <c r="FB978" s="253"/>
      <c r="FC978" s="253"/>
      <c r="FD978" s="253"/>
      <c r="FE978" s="253"/>
      <c r="FF978" s="253"/>
      <c r="FG978" s="253"/>
      <c r="FH978" s="253"/>
      <c r="FI978" s="253"/>
      <c r="FJ978" s="253"/>
      <c r="FK978" s="253"/>
      <c r="FL978" s="253"/>
      <c r="FM978" s="253"/>
      <c r="FN978" s="253"/>
      <c r="FO978" s="253"/>
      <c r="FP978" s="253"/>
      <c r="FQ978" s="253"/>
      <c r="FR978" s="253"/>
      <c r="FS978" s="253"/>
      <c r="FT978" s="253"/>
      <c r="FU978" s="253"/>
      <c r="FV978" s="253"/>
      <c r="FW978" s="253"/>
      <c r="FX978" s="253"/>
      <c r="FY978" s="253"/>
      <c r="FZ978" s="253"/>
      <c r="GA978" s="253"/>
      <c r="GB978" s="253"/>
      <c r="GC978" s="253"/>
      <c r="GD978" s="253"/>
      <c r="GE978" s="253"/>
      <c r="GF978" s="253"/>
      <c r="GG978" s="253"/>
      <c r="GH978" s="253"/>
      <c r="GI978" s="253"/>
      <c r="GJ978" s="253"/>
      <c r="GK978" s="253"/>
      <c r="GL978" s="253"/>
      <c r="GM978" s="253"/>
      <c r="GN978" s="253"/>
      <c r="GO978" s="253"/>
      <c r="GP978" s="253"/>
      <c r="GQ978" s="253"/>
      <c r="GR978" s="253"/>
      <c r="GS978" s="253"/>
      <c r="GT978" s="253"/>
      <c r="GU978" s="253"/>
      <c r="GV978" s="253"/>
      <c r="GW978" s="253"/>
      <c r="GX978" s="253"/>
      <c r="GY978" s="253"/>
      <c r="GZ978" s="253"/>
      <c r="HA978" s="253"/>
      <c r="HB978" s="253"/>
      <c r="HC978" s="253"/>
      <c r="HD978" s="253"/>
      <c r="HE978" s="253"/>
      <c r="HF978" s="253"/>
      <c r="HG978" s="253"/>
      <c r="HH978" s="253"/>
      <c r="HI978" s="253"/>
      <c r="HJ978" s="253"/>
      <c r="HK978" s="253"/>
      <c r="HL978" s="253"/>
      <c r="HM978" s="253"/>
      <c r="HN978" s="253"/>
      <c r="HO978" s="253"/>
      <c r="HP978" s="253"/>
      <c r="HQ978" s="253"/>
      <c r="HR978" s="253"/>
      <c r="HS978" s="253"/>
      <c r="HT978" s="253"/>
      <c r="HU978" s="253"/>
      <c r="HV978" s="253"/>
      <c r="HW978" s="253"/>
      <c r="HX978" s="253"/>
      <c r="HY978" s="253"/>
      <c r="HZ978" s="253"/>
      <c r="IA978" s="253"/>
      <c r="IB978" s="253"/>
      <c r="IC978" s="253"/>
      <c r="ID978" s="253"/>
      <c r="IE978" s="253"/>
      <c r="IF978" s="253"/>
      <c r="IG978" s="253"/>
      <c r="IH978" s="253"/>
      <c r="II978" s="253"/>
      <c r="IJ978" s="253"/>
      <c r="IK978" s="253"/>
      <c r="IL978" s="253"/>
      <c r="IM978" s="253"/>
      <c r="IN978" s="253"/>
      <c r="IO978" s="253"/>
      <c r="IP978" s="253"/>
      <c r="IQ978" s="253"/>
      <c r="IR978" s="253"/>
      <c r="IS978" s="253"/>
      <c r="IT978" s="253"/>
      <c r="IU978" s="253"/>
      <c r="IV978" s="253"/>
      <c r="IW978" s="253"/>
      <c r="IX978" s="253"/>
      <c r="IY978" s="253"/>
      <c r="IZ978" s="253"/>
      <c r="JA978" s="253"/>
      <c r="JB978" s="253"/>
      <c r="JC978" s="253"/>
      <c r="JD978" s="253"/>
      <c r="JE978" s="253"/>
      <c r="JF978" s="253"/>
      <c r="JG978" s="253"/>
      <c r="JH978" s="253"/>
      <c r="JI978" s="253"/>
      <c r="JJ978" s="253"/>
      <c r="JK978" s="253"/>
      <c r="JL978" s="253"/>
      <c r="JM978" s="253"/>
      <c r="JN978" s="253"/>
      <c r="JO978" s="253"/>
      <c r="JP978" s="253"/>
      <c r="JQ978" s="253"/>
      <c r="JR978" s="253"/>
      <c r="JS978" s="253"/>
      <c r="JT978" s="253"/>
      <c r="JU978" s="253"/>
    </row>
    <row r="979" spans="1:281" s="252" customFormat="1" ht="15" customHeight="1" x14ac:dyDescent="0.25">
      <c r="A979" s="253"/>
      <c r="B979" s="253"/>
      <c r="C979" s="253"/>
      <c r="D979" s="253"/>
      <c r="E979" s="253"/>
      <c r="F979" s="253"/>
      <c r="G979" s="253"/>
      <c r="H979" s="253"/>
      <c r="I979" s="253"/>
      <c r="J979" s="253"/>
      <c r="K979" s="253"/>
      <c r="L979" s="253"/>
      <c r="M979" s="253"/>
      <c r="N979" s="253"/>
      <c r="O979" s="253"/>
      <c r="P979" s="253"/>
      <c r="Q979" s="253"/>
      <c r="R979" s="253"/>
      <c r="S979" s="253"/>
      <c r="T979" s="253"/>
      <c r="U979" s="253" t="s">
        <v>1130</v>
      </c>
      <c r="V979" s="253"/>
      <c r="W979" s="253"/>
      <c r="X979" s="253"/>
      <c r="Y979" s="253"/>
      <c r="Z979" s="253"/>
      <c r="AA979" s="253"/>
      <c r="AB979" s="253"/>
      <c r="AC979" s="253" t="s">
        <v>373</v>
      </c>
      <c r="AD979" s="253"/>
      <c r="AE979" s="253"/>
      <c r="AF979" s="253"/>
      <c r="AG979" s="253"/>
      <c r="AH979" s="253"/>
      <c r="AI979" s="253"/>
      <c r="AJ979" s="253"/>
      <c r="AK979" s="253"/>
      <c r="AL979" s="253"/>
      <c r="AM979" s="253"/>
      <c r="AN979" s="253"/>
      <c r="AO979" s="253"/>
      <c r="AP979" s="253"/>
      <c r="AQ979" s="253"/>
      <c r="AR979" s="253"/>
      <c r="AS979" s="253"/>
      <c r="AT979" s="253"/>
      <c r="AU979" s="253"/>
      <c r="AV979" s="253"/>
      <c r="AW979" s="253"/>
      <c r="AX979" s="253"/>
      <c r="AY979" s="253"/>
      <c r="AZ979" s="253"/>
      <c r="BA979" s="253"/>
      <c r="BB979" s="253"/>
      <c r="BC979" s="253"/>
      <c r="BD979" s="253"/>
      <c r="BE979" s="253"/>
      <c r="BF979" s="253"/>
      <c r="BG979" s="253"/>
      <c r="BH979" s="253"/>
      <c r="BI979" s="253"/>
      <c r="BJ979" s="253"/>
      <c r="BK979" s="253"/>
      <c r="BL979" s="253"/>
      <c r="BM979" s="253"/>
      <c r="BN979" s="253"/>
      <c r="BO979" s="253"/>
      <c r="BP979" s="253"/>
      <c r="BQ979" s="253"/>
      <c r="BR979" s="253"/>
      <c r="BS979" s="253"/>
      <c r="BT979" s="253"/>
      <c r="BU979" s="253"/>
      <c r="BV979" s="253"/>
      <c r="BW979" s="253"/>
      <c r="BX979" s="253"/>
      <c r="BY979" s="253"/>
      <c r="BZ979" s="253"/>
      <c r="CA979" s="253"/>
      <c r="CB979" s="253"/>
      <c r="CC979" s="253"/>
      <c r="CD979" s="253"/>
      <c r="CE979" s="253"/>
      <c r="CF979" s="253"/>
      <c r="CG979" s="253"/>
      <c r="CH979" s="253"/>
      <c r="CI979" s="253"/>
      <c r="CJ979" s="253"/>
      <c r="CK979" s="253"/>
      <c r="CL979" s="253"/>
      <c r="CM979" s="253"/>
      <c r="CN979" s="253"/>
      <c r="CO979" s="253"/>
      <c r="CP979" s="253"/>
      <c r="CQ979" s="253"/>
      <c r="CR979" s="253"/>
      <c r="CS979" s="253"/>
      <c r="CT979" s="253"/>
      <c r="CU979" s="253"/>
      <c r="CV979" s="253"/>
      <c r="CW979" s="253"/>
      <c r="CX979" s="253"/>
      <c r="CY979" s="253"/>
      <c r="CZ979" s="253"/>
      <c r="DA979" s="253"/>
      <c r="DB979" s="253"/>
      <c r="DC979" s="253"/>
      <c r="DD979" s="253"/>
      <c r="DE979" s="253"/>
      <c r="DF979" s="253"/>
      <c r="DG979" s="253"/>
      <c r="DH979" s="253"/>
      <c r="DI979" s="253"/>
      <c r="DJ979" s="253"/>
      <c r="DK979" s="253"/>
      <c r="DL979" s="253"/>
      <c r="DM979" s="253"/>
      <c r="DN979" s="253"/>
      <c r="DO979" s="253"/>
      <c r="DP979" s="253"/>
      <c r="DQ979" s="253"/>
      <c r="DR979" s="253"/>
      <c r="DS979" s="253"/>
      <c r="DT979" s="253"/>
      <c r="DU979" s="253"/>
      <c r="DV979" s="253"/>
      <c r="DW979" s="253"/>
      <c r="DX979" s="253"/>
      <c r="DY979" s="253"/>
      <c r="DZ979" s="253"/>
      <c r="EA979" s="253"/>
      <c r="EB979" s="253"/>
      <c r="EC979" s="253"/>
      <c r="ED979" s="253"/>
      <c r="EE979" s="253"/>
      <c r="EF979" s="253"/>
      <c r="EG979" s="253"/>
      <c r="EH979" s="253"/>
      <c r="EI979" s="253"/>
      <c r="EJ979" s="253"/>
      <c r="EK979" s="253"/>
      <c r="EL979" s="253"/>
      <c r="EM979" s="253"/>
      <c r="EN979" s="253"/>
      <c r="EO979" s="253"/>
      <c r="EP979" s="253"/>
      <c r="EQ979" s="253"/>
      <c r="ER979" s="253"/>
      <c r="ES979" s="253"/>
      <c r="ET979" s="253"/>
      <c r="EU979" s="253"/>
      <c r="EV979" s="253"/>
      <c r="EW979" s="253"/>
      <c r="EX979" s="253"/>
      <c r="EY979" s="253"/>
      <c r="EZ979" s="253"/>
      <c r="FA979" s="253"/>
      <c r="FB979" s="253"/>
      <c r="FC979" s="253"/>
      <c r="FD979" s="253"/>
      <c r="FE979" s="253"/>
      <c r="FF979" s="253"/>
      <c r="FG979" s="253"/>
      <c r="FH979" s="253"/>
      <c r="FI979" s="253"/>
      <c r="FJ979" s="253"/>
      <c r="FK979" s="253"/>
      <c r="FL979" s="253"/>
      <c r="FM979" s="253"/>
      <c r="FN979" s="253"/>
      <c r="FO979" s="253"/>
      <c r="FP979" s="253"/>
      <c r="FQ979" s="253"/>
      <c r="FR979" s="253"/>
      <c r="FS979" s="253"/>
      <c r="FT979" s="253"/>
      <c r="FU979" s="253"/>
      <c r="FV979" s="253"/>
      <c r="FW979" s="253"/>
      <c r="FX979" s="253"/>
      <c r="FY979" s="253"/>
      <c r="FZ979" s="253"/>
      <c r="GA979" s="253"/>
      <c r="GB979" s="253"/>
      <c r="GC979" s="253"/>
      <c r="GD979" s="253"/>
      <c r="GE979" s="253"/>
      <c r="GF979" s="253"/>
      <c r="GG979" s="253"/>
      <c r="GH979" s="253"/>
      <c r="GI979" s="253"/>
      <c r="GJ979" s="253"/>
      <c r="GK979" s="253"/>
      <c r="GL979" s="253"/>
      <c r="GM979" s="253"/>
      <c r="GN979" s="253"/>
      <c r="GO979" s="253"/>
      <c r="GP979" s="253"/>
      <c r="GQ979" s="253"/>
      <c r="GR979" s="253"/>
      <c r="GS979" s="253"/>
      <c r="GT979" s="253"/>
      <c r="GU979" s="253"/>
      <c r="GV979" s="253"/>
      <c r="GW979" s="253"/>
      <c r="GX979" s="253"/>
      <c r="GY979" s="253"/>
      <c r="GZ979" s="253"/>
      <c r="HA979" s="253"/>
      <c r="HB979" s="253"/>
      <c r="HC979" s="253"/>
      <c r="HD979" s="253"/>
      <c r="HE979" s="253"/>
      <c r="HF979" s="253"/>
      <c r="HG979" s="253"/>
      <c r="HH979" s="253"/>
      <c r="HI979" s="253"/>
      <c r="HJ979" s="253"/>
      <c r="HK979" s="253"/>
      <c r="HL979" s="253"/>
      <c r="HM979" s="253"/>
      <c r="HN979" s="253"/>
      <c r="HO979" s="253"/>
      <c r="HP979" s="253"/>
      <c r="HQ979" s="253"/>
      <c r="HR979" s="253"/>
      <c r="HS979" s="253"/>
      <c r="HT979" s="253"/>
      <c r="HU979" s="253"/>
      <c r="HV979" s="253"/>
      <c r="HW979" s="253"/>
      <c r="HX979" s="253"/>
      <c r="HY979" s="253"/>
      <c r="HZ979" s="253"/>
      <c r="IA979" s="253"/>
      <c r="IB979" s="253"/>
      <c r="IC979" s="253"/>
      <c r="ID979" s="253"/>
      <c r="IE979" s="253"/>
      <c r="IF979" s="253"/>
      <c r="IG979" s="253"/>
      <c r="IH979" s="253"/>
      <c r="II979" s="253"/>
      <c r="IJ979" s="253"/>
      <c r="IK979" s="253"/>
      <c r="IL979" s="253"/>
      <c r="IM979" s="253"/>
      <c r="IN979" s="253"/>
      <c r="IO979" s="253"/>
      <c r="IP979" s="253"/>
      <c r="IQ979" s="253"/>
      <c r="IR979" s="253"/>
      <c r="IS979" s="253"/>
      <c r="IT979" s="253"/>
      <c r="IU979" s="253"/>
      <c r="IV979" s="253"/>
      <c r="IW979" s="253"/>
      <c r="IX979" s="253"/>
      <c r="IY979" s="253"/>
      <c r="IZ979" s="253"/>
      <c r="JA979" s="253"/>
      <c r="JB979" s="253"/>
      <c r="JC979" s="253"/>
      <c r="JD979" s="253"/>
      <c r="JE979" s="253"/>
      <c r="JF979" s="253"/>
      <c r="JG979" s="253"/>
      <c r="JH979" s="253"/>
      <c r="JI979" s="253"/>
      <c r="JJ979" s="253"/>
      <c r="JK979" s="253"/>
      <c r="JL979" s="253"/>
      <c r="JM979" s="253"/>
      <c r="JN979" s="253"/>
      <c r="JO979" s="253"/>
      <c r="JP979" s="253"/>
      <c r="JQ979" s="253"/>
      <c r="JR979" s="253"/>
      <c r="JS979" s="253"/>
      <c r="JT979" s="253"/>
      <c r="JU979" s="253"/>
    </row>
    <row r="980" spans="1:281" s="252" customFormat="1" ht="15" customHeight="1" x14ac:dyDescent="0.25">
      <c r="A980" s="253"/>
      <c r="B980" s="253"/>
      <c r="C980" s="253"/>
      <c r="D980" s="253"/>
      <c r="E980" s="253"/>
      <c r="F980" s="253"/>
      <c r="G980" s="253"/>
      <c r="H980" s="253"/>
      <c r="I980" s="253"/>
      <c r="J980" s="253"/>
      <c r="K980" s="253"/>
      <c r="L980" s="253"/>
      <c r="M980" s="253"/>
      <c r="N980" s="253"/>
      <c r="O980" s="253"/>
      <c r="P980" s="253"/>
      <c r="Q980" s="253"/>
      <c r="R980" s="253"/>
      <c r="S980" s="253"/>
      <c r="T980" s="253"/>
      <c r="U980" s="253" t="s">
        <v>1131</v>
      </c>
      <c r="V980" s="253"/>
      <c r="W980" s="253"/>
      <c r="X980" s="253"/>
      <c r="Y980" s="253"/>
      <c r="Z980" s="253"/>
      <c r="AA980" s="253"/>
      <c r="AB980" s="253"/>
      <c r="AC980" s="253" t="s">
        <v>316</v>
      </c>
      <c r="AD980" s="253"/>
      <c r="AE980" s="253"/>
      <c r="AF980" s="253"/>
      <c r="AG980" s="253"/>
      <c r="AH980" s="253"/>
      <c r="AI980" s="253"/>
      <c r="AJ980" s="253"/>
      <c r="AK980" s="253"/>
      <c r="AL980" s="253"/>
      <c r="AM980" s="253"/>
      <c r="AN980" s="253"/>
      <c r="AO980" s="253"/>
      <c r="AP980" s="253"/>
      <c r="AQ980" s="253"/>
      <c r="AR980" s="253"/>
      <c r="AS980" s="253"/>
      <c r="AT980" s="253"/>
      <c r="AU980" s="253"/>
      <c r="AV980" s="253"/>
      <c r="AW980" s="253"/>
      <c r="AX980" s="253"/>
      <c r="AY980" s="253"/>
      <c r="AZ980" s="253"/>
      <c r="BA980" s="253"/>
      <c r="BB980" s="253"/>
      <c r="BC980" s="253"/>
      <c r="BD980" s="253"/>
      <c r="BE980" s="253"/>
      <c r="BF980" s="253"/>
      <c r="BG980" s="253"/>
      <c r="BH980" s="253"/>
      <c r="BI980" s="253"/>
      <c r="BJ980" s="253"/>
      <c r="BK980" s="253"/>
      <c r="BL980" s="253"/>
      <c r="BM980" s="253"/>
      <c r="BN980" s="253"/>
      <c r="BO980" s="253"/>
      <c r="BP980" s="253"/>
      <c r="BQ980" s="253"/>
      <c r="BR980" s="253"/>
      <c r="BS980" s="253"/>
      <c r="BT980" s="253"/>
      <c r="BU980" s="253"/>
      <c r="BV980" s="253"/>
      <c r="BW980" s="253"/>
      <c r="BX980" s="253"/>
      <c r="BY980" s="253"/>
      <c r="BZ980" s="253"/>
      <c r="CA980" s="253"/>
      <c r="CB980" s="253"/>
      <c r="CC980" s="253"/>
      <c r="CD980" s="253"/>
      <c r="CE980" s="253"/>
      <c r="CF980" s="253"/>
      <c r="CG980" s="253"/>
      <c r="CH980" s="253"/>
      <c r="CI980" s="253"/>
      <c r="CJ980" s="253"/>
      <c r="CK980" s="253"/>
      <c r="CL980" s="253"/>
      <c r="CM980" s="253"/>
      <c r="CN980" s="253"/>
      <c r="CO980" s="253"/>
      <c r="CP980" s="253"/>
      <c r="CQ980" s="253"/>
      <c r="CR980" s="253"/>
      <c r="CS980" s="253"/>
      <c r="CT980" s="253"/>
      <c r="CU980" s="253"/>
      <c r="CV980" s="253"/>
      <c r="CW980" s="253"/>
      <c r="CX980" s="253"/>
      <c r="CY980" s="253"/>
      <c r="CZ980" s="253"/>
      <c r="DA980" s="253"/>
      <c r="DB980" s="253"/>
      <c r="DC980" s="253"/>
      <c r="DD980" s="253"/>
      <c r="DE980" s="253"/>
      <c r="DF980" s="253"/>
      <c r="DG980" s="253"/>
      <c r="DH980" s="253"/>
      <c r="DI980" s="253"/>
      <c r="DJ980" s="253"/>
      <c r="DK980" s="253"/>
      <c r="DL980" s="253"/>
      <c r="DM980" s="253"/>
      <c r="DN980" s="253"/>
      <c r="DO980" s="253"/>
      <c r="DP980" s="253"/>
      <c r="DQ980" s="253"/>
      <c r="DR980" s="253"/>
      <c r="DS980" s="253"/>
      <c r="DT980" s="253"/>
      <c r="DU980" s="253"/>
      <c r="DV980" s="253"/>
      <c r="DW980" s="253"/>
      <c r="DX980" s="253"/>
      <c r="DY980" s="253"/>
      <c r="DZ980" s="253"/>
      <c r="EA980" s="253"/>
      <c r="EB980" s="253"/>
      <c r="EC980" s="253"/>
      <c r="ED980" s="253"/>
      <c r="EE980" s="253"/>
      <c r="EF980" s="253"/>
      <c r="EG980" s="253"/>
      <c r="EH980" s="253"/>
      <c r="EI980" s="253"/>
      <c r="EJ980" s="253"/>
      <c r="EK980" s="253"/>
      <c r="EL980" s="253"/>
      <c r="EM980" s="253"/>
      <c r="EN980" s="253"/>
      <c r="EO980" s="253"/>
      <c r="EP980" s="253"/>
      <c r="EQ980" s="253"/>
      <c r="ER980" s="253"/>
      <c r="ES980" s="253"/>
      <c r="ET980" s="253"/>
      <c r="EU980" s="253"/>
      <c r="EV980" s="253"/>
      <c r="EW980" s="253"/>
      <c r="EX980" s="253"/>
      <c r="EY980" s="253"/>
      <c r="EZ980" s="253"/>
      <c r="FA980" s="253"/>
      <c r="FB980" s="253"/>
      <c r="FC980" s="253"/>
      <c r="FD980" s="253"/>
      <c r="FE980" s="253"/>
      <c r="FF980" s="253"/>
      <c r="FG980" s="253"/>
      <c r="FH980" s="253"/>
      <c r="FI980" s="253"/>
      <c r="FJ980" s="253"/>
      <c r="FK980" s="253"/>
      <c r="FL980" s="253"/>
      <c r="FM980" s="253"/>
      <c r="FN980" s="253"/>
      <c r="FO980" s="253"/>
      <c r="FP980" s="253"/>
      <c r="FQ980" s="253"/>
      <c r="FR980" s="253"/>
      <c r="FS980" s="253"/>
      <c r="FT980" s="253"/>
      <c r="FU980" s="253"/>
      <c r="FV980" s="253"/>
      <c r="FW980" s="253"/>
      <c r="FX980" s="253"/>
      <c r="FY980" s="253"/>
      <c r="FZ980" s="253"/>
      <c r="GA980" s="253"/>
      <c r="GB980" s="253"/>
      <c r="GC980" s="253"/>
      <c r="GD980" s="253"/>
      <c r="GE980" s="253"/>
      <c r="GF980" s="253"/>
      <c r="GG980" s="253"/>
      <c r="GH980" s="253"/>
      <c r="GI980" s="253"/>
      <c r="GJ980" s="253"/>
      <c r="GK980" s="253"/>
      <c r="GL980" s="253"/>
      <c r="GM980" s="253"/>
      <c r="GN980" s="253"/>
      <c r="GO980" s="253"/>
      <c r="GP980" s="253"/>
      <c r="GQ980" s="253"/>
      <c r="GR980" s="253"/>
      <c r="GS980" s="253"/>
      <c r="GT980" s="253"/>
      <c r="GU980" s="253"/>
      <c r="GV980" s="253"/>
      <c r="GW980" s="253"/>
      <c r="GX980" s="253"/>
      <c r="GY980" s="253"/>
      <c r="GZ980" s="253"/>
      <c r="HA980" s="253"/>
      <c r="HB980" s="253"/>
      <c r="HC980" s="253"/>
      <c r="HD980" s="253"/>
      <c r="HE980" s="253"/>
      <c r="HF980" s="253"/>
      <c r="HG980" s="253"/>
      <c r="HH980" s="253"/>
      <c r="HI980" s="253"/>
      <c r="HJ980" s="253"/>
      <c r="HK980" s="253"/>
      <c r="HL980" s="253"/>
      <c r="HM980" s="253"/>
      <c r="HN980" s="253"/>
      <c r="HO980" s="253"/>
      <c r="HP980" s="253"/>
      <c r="HQ980" s="253"/>
      <c r="HR980" s="253"/>
      <c r="HS980" s="253"/>
      <c r="HT980" s="253"/>
      <c r="HU980" s="253"/>
      <c r="HV980" s="253"/>
      <c r="HW980" s="253"/>
      <c r="HX980" s="253"/>
      <c r="HY980" s="253"/>
      <c r="HZ980" s="253"/>
      <c r="IA980" s="253"/>
      <c r="IB980" s="253"/>
      <c r="IC980" s="253"/>
      <c r="ID980" s="253"/>
      <c r="IE980" s="253"/>
      <c r="IF980" s="253"/>
      <c r="IG980" s="253"/>
      <c r="IH980" s="253"/>
      <c r="II980" s="253"/>
      <c r="IJ980" s="253"/>
      <c r="IK980" s="253"/>
      <c r="IL980" s="253"/>
      <c r="IM980" s="253"/>
      <c r="IN980" s="253"/>
      <c r="IO980" s="253"/>
      <c r="IP980" s="253"/>
      <c r="IQ980" s="253"/>
      <c r="IR980" s="253"/>
      <c r="IS980" s="253"/>
      <c r="IT980" s="253"/>
      <c r="IU980" s="253"/>
      <c r="IV980" s="253"/>
      <c r="IW980" s="253"/>
      <c r="IX980" s="253"/>
      <c r="IY980" s="253"/>
      <c r="IZ980" s="253"/>
      <c r="JA980" s="253"/>
      <c r="JB980" s="253"/>
      <c r="JC980" s="253"/>
      <c r="JD980" s="253"/>
      <c r="JE980" s="253"/>
      <c r="JF980" s="253"/>
      <c r="JG980" s="253"/>
      <c r="JH980" s="253"/>
      <c r="JI980" s="253"/>
      <c r="JJ980" s="253"/>
      <c r="JK980" s="253"/>
      <c r="JL980" s="253"/>
      <c r="JM980" s="253"/>
      <c r="JN980" s="253"/>
      <c r="JO980" s="253"/>
      <c r="JP980" s="253"/>
      <c r="JQ980" s="253"/>
      <c r="JR980" s="253"/>
      <c r="JS980" s="253"/>
      <c r="JT980" s="253"/>
      <c r="JU980" s="253"/>
    </row>
    <row r="981" spans="1:281" s="252" customFormat="1" ht="15" customHeight="1" x14ac:dyDescent="0.25">
      <c r="A981" s="253"/>
      <c r="B981" s="253"/>
      <c r="C981" s="253"/>
      <c r="D981" s="253"/>
      <c r="E981" s="253"/>
      <c r="F981" s="253"/>
      <c r="G981" s="253"/>
      <c r="H981" s="253"/>
      <c r="I981" s="253"/>
      <c r="J981" s="253"/>
      <c r="K981" s="253"/>
      <c r="L981" s="253"/>
      <c r="M981" s="253"/>
      <c r="N981" s="253"/>
      <c r="O981" s="253"/>
      <c r="P981" s="253"/>
      <c r="Q981" s="253"/>
      <c r="R981" s="253"/>
      <c r="S981" s="253"/>
      <c r="T981" s="253"/>
      <c r="U981" s="253" t="s">
        <v>1132</v>
      </c>
      <c r="V981" s="253"/>
      <c r="W981" s="253"/>
      <c r="X981" s="253"/>
      <c r="Y981" s="253"/>
      <c r="Z981" s="253"/>
      <c r="AA981" s="253"/>
      <c r="AB981" s="253"/>
      <c r="AC981" s="253" t="s">
        <v>373</v>
      </c>
      <c r="AD981" s="253"/>
      <c r="AE981" s="253"/>
      <c r="AF981" s="253"/>
      <c r="AG981" s="253"/>
      <c r="AH981" s="253"/>
      <c r="AI981" s="253"/>
      <c r="AJ981" s="253"/>
      <c r="AK981" s="253"/>
      <c r="AL981" s="253"/>
      <c r="AM981" s="253"/>
      <c r="AN981" s="253"/>
      <c r="AO981" s="253"/>
      <c r="AP981" s="253"/>
      <c r="AQ981" s="253"/>
      <c r="AR981" s="253"/>
      <c r="AS981" s="253"/>
      <c r="AT981" s="253"/>
      <c r="AU981" s="253"/>
      <c r="AV981" s="253"/>
      <c r="AW981" s="253"/>
      <c r="AX981" s="253"/>
      <c r="AY981" s="253"/>
      <c r="AZ981" s="253"/>
      <c r="BA981" s="253"/>
      <c r="BB981" s="253"/>
      <c r="BC981" s="253"/>
      <c r="BD981" s="253"/>
      <c r="BE981" s="253"/>
      <c r="BF981" s="253"/>
      <c r="BG981" s="253"/>
      <c r="BH981" s="253"/>
      <c r="BI981" s="253"/>
      <c r="BJ981" s="253"/>
      <c r="BK981" s="253"/>
      <c r="BL981" s="253"/>
      <c r="BM981" s="253"/>
      <c r="BN981" s="253"/>
      <c r="BO981" s="253"/>
      <c r="BP981" s="253"/>
      <c r="BQ981" s="253"/>
      <c r="BR981" s="253"/>
      <c r="BS981" s="253"/>
      <c r="BT981" s="253"/>
      <c r="BU981" s="253"/>
      <c r="BV981" s="253"/>
      <c r="BW981" s="253"/>
      <c r="BX981" s="253"/>
      <c r="BY981" s="253"/>
      <c r="BZ981" s="253"/>
      <c r="CA981" s="253"/>
      <c r="CB981" s="253"/>
      <c r="CC981" s="253"/>
      <c r="CD981" s="253"/>
      <c r="CE981" s="253"/>
      <c r="CF981" s="253"/>
      <c r="CG981" s="253"/>
      <c r="CH981" s="253"/>
      <c r="CI981" s="253"/>
      <c r="CJ981" s="253"/>
      <c r="CK981" s="253"/>
      <c r="CL981" s="253"/>
      <c r="CM981" s="253"/>
      <c r="CN981" s="253"/>
      <c r="CO981" s="253"/>
      <c r="CP981" s="253"/>
      <c r="CQ981" s="253"/>
      <c r="CR981" s="253"/>
      <c r="CS981" s="253"/>
      <c r="CT981" s="253"/>
      <c r="CU981" s="253"/>
      <c r="CV981" s="253"/>
      <c r="CW981" s="253"/>
      <c r="CX981" s="253"/>
      <c r="CY981" s="253"/>
      <c r="CZ981" s="253"/>
      <c r="DA981" s="253"/>
      <c r="DB981" s="253"/>
      <c r="DC981" s="253"/>
      <c r="DD981" s="253"/>
      <c r="DE981" s="253"/>
      <c r="DF981" s="253"/>
      <c r="DG981" s="253"/>
      <c r="DH981" s="253"/>
      <c r="DI981" s="253"/>
      <c r="DJ981" s="253"/>
      <c r="DK981" s="253"/>
      <c r="DL981" s="253"/>
      <c r="DM981" s="253"/>
      <c r="DN981" s="253"/>
      <c r="DO981" s="253"/>
      <c r="DP981" s="253"/>
      <c r="DQ981" s="253"/>
      <c r="DR981" s="253"/>
      <c r="DS981" s="253"/>
      <c r="DT981" s="253"/>
      <c r="DU981" s="253"/>
      <c r="DV981" s="253"/>
      <c r="DW981" s="253"/>
      <c r="DX981" s="253"/>
      <c r="DY981" s="253"/>
      <c r="DZ981" s="253"/>
      <c r="EA981" s="253"/>
      <c r="EB981" s="253"/>
      <c r="EC981" s="253"/>
      <c r="ED981" s="253"/>
      <c r="EE981" s="253"/>
      <c r="EF981" s="253"/>
      <c r="EG981" s="253"/>
      <c r="EH981" s="253"/>
      <c r="EI981" s="253"/>
      <c r="EJ981" s="253"/>
      <c r="EK981" s="253"/>
      <c r="EL981" s="253"/>
      <c r="EM981" s="253"/>
      <c r="EN981" s="253"/>
      <c r="EO981" s="253"/>
      <c r="EP981" s="253"/>
      <c r="EQ981" s="253"/>
      <c r="ER981" s="253"/>
      <c r="ES981" s="253"/>
      <c r="ET981" s="253"/>
      <c r="EU981" s="253"/>
      <c r="EV981" s="253"/>
      <c r="EW981" s="253"/>
      <c r="EX981" s="253"/>
      <c r="EY981" s="253"/>
      <c r="EZ981" s="253"/>
      <c r="FA981" s="253"/>
      <c r="FB981" s="253"/>
      <c r="FC981" s="253"/>
      <c r="FD981" s="253"/>
      <c r="FE981" s="253"/>
      <c r="FF981" s="253"/>
      <c r="FG981" s="253"/>
      <c r="FH981" s="253"/>
      <c r="FI981" s="253"/>
      <c r="FJ981" s="253"/>
      <c r="FK981" s="253"/>
      <c r="FL981" s="253"/>
      <c r="FM981" s="253"/>
      <c r="FN981" s="253"/>
      <c r="FO981" s="253"/>
      <c r="FP981" s="253"/>
      <c r="FQ981" s="253"/>
      <c r="FR981" s="253"/>
      <c r="FS981" s="253"/>
      <c r="FT981" s="253"/>
      <c r="FU981" s="253"/>
      <c r="FV981" s="253"/>
      <c r="FW981" s="253"/>
      <c r="FX981" s="253"/>
      <c r="FY981" s="253"/>
      <c r="FZ981" s="253"/>
      <c r="GA981" s="253"/>
      <c r="GB981" s="253"/>
      <c r="GC981" s="253"/>
      <c r="GD981" s="253"/>
      <c r="GE981" s="253"/>
      <c r="GF981" s="253"/>
      <c r="GG981" s="253"/>
      <c r="GH981" s="253"/>
      <c r="GI981" s="253"/>
      <c r="GJ981" s="253"/>
      <c r="GK981" s="253"/>
      <c r="GL981" s="253"/>
      <c r="GM981" s="253"/>
      <c r="GN981" s="253"/>
      <c r="GO981" s="253"/>
      <c r="GP981" s="253"/>
      <c r="GQ981" s="253"/>
      <c r="GR981" s="253"/>
      <c r="GS981" s="253"/>
      <c r="GT981" s="253"/>
      <c r="GU981" s="253"/>
      <c r="GV981" s="253"/>
      <c r="GW981" s="253"/>
      <c r="GX981" s="253"/>
      <c r="GY981" s="253"/>
      <c r="GZ981" s="253"/>
      <c r="HA981" s="253"/>
      <c r="HB981" s="253"/>
      <c r="HC981" s="253"/>
      <c r="HD981" s="253"/>
      <c r="HE981" s="253"/>
      <c r="HF981" s="253"/>
      <c r="HG981" s="253"/>
      <c r="HH981" s="253"/>
      <c r="HI981" s="253"/>
      <c r="HJ981" s="253"/>
      <c r="HK981" s="253"/>
      <c r="HL981" s="253"/>
      <c r="HM981" s="253"/>
      <c r="HN981" s="253"/>
      <c r="HO981" s="253"/>
      <c r="HP981" s="253"/>
      <c r="HQ981" s="253"/>
      <c r="HR981" s="253"/>
      <c r="HS981" s="253"/>
      <c r="HT981" s="253"/>
      <c r="HU981" s="253"/>
      <c r="HV981" s="253"/>
      <c r="HW981" s="253"/>
      <c r="HX981" s="253"/>
      <c r="HY981" s="253"/>
      <c r="HZ981" s="253"/>
      <c r="IA981" s="253"/>
      <c r="IB981" s="253"/>
      <c r="IC981" s="253"/>
      <c r="ID981" s="253"/>
      <c r="IE981" s="253"/>
      <c r="IF981" s="253"/>
      <c r="IG981" s="253"/>
      <c r="IH981" s="253"/>
      <c r="II981" s="253"/>
      <c r="IJ981" s="253"/>
      <c r="IK981" s="253"/>
      <c r="IL981" s="253"/>
      <c r="IM981" s="253"/>
      <c r="IN981" s="253"/>
      <c r="IO981" s="253"/>
      <c r="IP981" s="253"/>
      <c r="IQ981" s="253"/>
      <c r="IR981" s="253"/>
      <c r="IS981" s="253"/>
      <c r="IT981" s="253"/>
      <c r="IU981" s="253"/>
      <c r="IV981" s="253"/>
      <c r="IW981" s="253"/>
      <c r="IX981" s="253"/>
      <c r="IY981" s="253"/>
      <c r="IZ981" s="253"/>
      <c r="JA981" s="253"/>
      <c r="JB981" s="253"/>
      <c r="JC981" s="253"/>
      <c r="JD981" s="253"/>
      <c r="JE981" s="253"/>
      <c r="JF981" s="253"/>
      <c r="JG981" s="253"/>
      <c r="JH981" s="253"/>
      <c r="JI981" s="253"/>
      <c r="JJ981" s="253"/>
      <c r="JK981" s="253"/>
      <c r="JL981" s="253"/>
      <c r="JM981" s="253"/>
      <c r="JN981" s="253"/>
      <c r="JO981" s="253"/>
      <c r="JP981" s="253"/>
      <c r="JQ981" s="253"/>
      <c r="JR981" s="253"/>
      <c r="JS981" s="253"/>
      <c r="JT981" s="253"/>
      <c r="JU981" s="253"/>
    </row>
    <row r="982" spans="1:281" s="252" customFormat="1" ht="15" customHeight="1" x14ac:dyDescent="0.25">
      <c r="A982" s="253"/>
      <c r="B982" s="253"/>
      <c r="C982" s="253"/>
      <c r="D982" s="253"/>
      <c r="E982" s="253"/>
      <c r="F982" s="253"/>
      <c r="G982" s="253"/>
      <c r="H982" s="253"/>
      <c r="I982" s="253"/>
      <c r="J982" s="253"/>
      <c r="K982" s="253"/>
      <c r="L982" s="253"/>
      <c r="M982" s="253"/>
      <c r="N982" s="253"/>
      <c r="O982" s="253"/>
      <c r="P982" s="253"/>
      <c r="Q982" s="253"/>
      <c r="R982" s="253"/>
      <c r="S982" s="253"/>
      <c r="T982" s="253"/>
      <c r="U982" s="253" t="s">
        <v>1133</v>
      </c>
      <c r="V982" s="253"/>
      <c r="W982" s="253"/>
      <c r="X982" s="253"/>
      <c r="Y982" s="253"/>
      <c r="Z982" s="253"/>
      <c r="AA982" s="253"/>
      <c r="AB982" s="253"/>
      <c r="AC982" s="253" t="s">
        <v>320</v>
      </c>
      <c r="AD982" s="253"/>
      <c r="AE982" s="253"/>
      <c r="AF982" s="253"/>
      <c r="AG982" s="253"/>
      <c r="AH982" s="253"/>
      <c r="AI982" s="253"/>
      <c r="AJ982" s="253"/>
      <c r="AK982" s="253"/>
      <c r="AL982" s="253"/>
      <c r="AM982" s="253"/>
      <c r="AN982" s="253"/>
      <c r="AO982" s="253"/>
      <c r="AP982" s="253"/>
      <c r="AQ982" s="253"/>
      <c r="AR982" s="253"/>
      <c r="AS982" s="253"/>
      <c r="AT982" s="253"/>
      <c r="AU982" s="253"/>
      <c r="AV982" s="253"/>
      <c r="AW982" s="253"/>
      <c r="AX982" s="253"/>
      <c r="AY982" s="253"/>
      <c r="AZ982" s="253"/>
      <c r="BA982" s="253"/>
      <c r="BB982" s="253"/>
      <c r="BC982" s="253"/>
      <c r="BD982" s="253"/>
      <c r="BE982" s="253"/>
      <c r="BF982" s="253"/>
      <c r="BG982" s="253"/>
      <c r="BH982" s="253"/>
      <c r="BI982" s="253"/>
      <c r="BJ982" s="253"/>
      <c r="BK982" s="253"/>
      <c r="BL982" s="253"/>
      <c r="BM982" s="253"/>
      <c r="BN982" s="253"/>
      <c r="BO982" s="253"/>
      <c r="BP982" s="253"/>
      <c r="BQ982" s="253"/>
      <c r="BR982" s="253"/>
      <c r="BS982" s="253"/>
      <c r="BT982" s="253"/>
      <c r="BU982" s="253"/>
      <c r="BV982" s="253"/>
      <c r="BW982" s="253"/>
      <c r="BX982" s="253"/>
      <c r="BY982" s="253"/>
      <c r="BZ982" s="253"/>
      <c r="CA982" s="253"/>
      <c r="CB982" s="253"/>
      <c r="CC982" s="253"/>
      <c r="CD982" s="253"/>
      <c r="CE982" s="253"/>
      <c r="CF982" s="253"/>
      <c r="CG982" s="253"/>
      <c r="CH982" s="253"/>
      <c r="CI982" s="253"/>
      <c r="CJ982" s="253"/>
      <c r="CK982" s="253"/>
      <c r="CL982" s="253"/>
      <c r="CM982" s="253"/>
      <c r="CN982" s="253"/>
      <c r="CO982" s="253"/>
      <c r="CP982" s="253"/>
      <c r="CQ982" s="253"/>
      <c r="CR982" s="253"/>
      <c r="CS982" s="253"/>
      <c r="CT982" s="253"/>
      <c r="CU982" s="253"/>
      <c r="CV982" s="253"/>
      <c r="CW982" s="253"/>
      <c r="CX982" s="253"/>
      <c r="CY982" s="253"/>
      <c r="CZ982" s="253"/>
      <c r="DA982" s="253"/>
      <c r="DB982" s="253"/>
      <c r="DC982" s="253"/>
      <c r="DD982" s="253"/>
      <c r="DE982" s="253"/>
      <c r="DF982" s="253"/>
      <c r="DG982" s="253"/>
      <c r="DH982" s="253"/>
      <c r="DI982" s="253"/>
      <c r="DJ982" s="253"/>
      <c r="DK982" s="253"/>
      <c r="DL982" s="253"/>
      <c r="DM982" s="253"/>
      <c r="DN982" s="253"/>
      <c r="DO982" s="253"/>
      <c r="DP982" s="253"/>
      <c r="DQ982" s="253"/>
      <c r="DR982" s="253"/>
      <c r="DS982" s="253"/>
      <c r="DT982" s="253"/>
      <c r="DU982" s="253"/>
      <c r="DV982" s="253"/>
      <c r="DW982" s="253"/>
      <c r="DX982" s="253"/>
      <c r="DY982" s="253"/>
      <c r="DZ982" s="253"/>
      <c r="EA982" s="253"/>
      <c r="EB982" s="253"/>
      <c r="EC982" s="253"/>
      <c r="ED982" s="253"/>
      <c r="EE982" s="253"/>
      <c r="EF982" s="253"/>
      <c r="EG982" s="253"/>
      <c r="EH982" s="253"/>
      <c r="EI982" s="253"/>
      <c r="EJ982" s="253"/>
      <c r="EK982" s="253"/>
      <c r="EL982" s="253"/>
      <c r="EM982" s="253"/>
      <c r="EN982" s="253"/>
      <c r="EO982" s="253"/>
      <c r="EP982" s="253"/>
      <c r="EQ982" s="253"/>
      <c r="ER982" s="253"/>
      <c r="ES982" s="253"/>
      <c r="ET982" s="253"/>
      <c r="EU982" s="253"/>
      <c r="EV982" s="253"/>
      <c r="EW982" s="253"/>
      <c r="EX982" s="253"/>
      <c r="EY982" s="253"/>
      <c r="EZ982" s="253"/>
      <c r="FA982" s="253"/>
      <c r="FB982" s="253"/>
      <c r="FC982" s="253"/>
      <c r="FD982" s="253"/>
      <c r="FE982" s="253"/>
      <c r="FF982" s="253"/>
      <c r="FG982" s="253"/>
      <c r="FH982" s="253"/>
      <c r="FI982" s="253"/>
      <c r="FJ982" s="253"/>
      <c r="FK982" s="253"/>
      <c r="FL982" s="253"/>
      <c r="FM982" s="253"/>
      <c r="FN982" s="253"/>
      <c r="FO982" s="253"/>
      <c r="FP982" s="253"/>
      <c r="FQ982" s="253"/>
      <c r="FR982" s="253"/>
      <c r="FS982" s="253"/>
      <c r="FT982" s="253"/>
      <c r="FU982" s="253"/>
      <c r="FV982" s="253"/>
      <c r="FW982" s="253"/>
      <c r="FX982" s="253"/>
      <c r="FY982" s="253"/>
      <c r="FZ982" s="253"/>
      <c r="GA982" s="253"/>
      <c r="GB982" s="253"/>
      <c r="GC982" s="253"/>
      <c r="GD982" s="253"/>
      <c r="GE982" s="253"/>
      <c r="GF982" s="253"/>
      <c r="GG982" s="253"/>
      <c r="GH982" s="253"/>
      <c r="GI982" s="253"/>
      <c r="GJ982" s="253"/>
      <c r="GK982" s="253"/>
      <c r="GL982" s="253"/>
      <c r="GM982" s="253"/>
      <c r="GN982" s="253"/>
      <c r="GO982" s="253"/>
      <c r="GP982" s="253"/>
      <c r="GQ982" s="253"/>
      <c r="GR982" s="253"/>
      <c r="GS982" s="253"/>
      <c r="GT982" s="253"/>
      <c r="GU982" s="253"/>
      <c r="GV982" s="253"/>
      <c r="GW982" s="253"/>
      <c r="GX982" s="253"/>
      <c r="GY982" s="253"/>
      <c r="GZ982" s="253"/>
      <c r="HA982" s="253"/>
      <c r="HB982" s="253"/>
      <c r="HC982" s="253"/>
      <c r="HD982" s="253"/>
      <c r="HE982" s="253"/>
      <c r="HF982" s="253"/>
      <c r="HG982" s="253"/>
      <c r="HH982" s="253"/>
      <c r="HI982" s="253"/>
      <c r="HJ982" s="253"/>
      <c r="HK982" s="253"/>
      <c r="HL982" s="253"/>
      <c r="HM982" s="253"/>
      <c r="HN982" s="253"/>
      <c r="HO982" s="253"/>
      <c r="HP982" s="253"/>
      <c r="HQ982" s="253"/>
      <c r="HR982" s="253"/>
      <c r="HS982" s="253"/>
      <c r="HT982" s="253"/>
      <c r="HU982" s="253"/>
      <c r="HV982" s="253"/>
      <c r="HW982" s="253"/>
      <c r="HX982" s="253"/>
      <c r="HY982" s="253"/>
      <c r="HZ982" s="253"/>
      <c r="IA982" s="253"/>
      <c r="IB982" s="253"/>
      <c r="IC982" s="253"/>
      <c r="ID982" s="253"/>
      <c r="IE982" s="253"/>
      <c r="IF982" s="253"/>
      <c r="IG982" s="253"/>
      <c r="IH982" s="253"/>
      <c r="II982" s="253"/>
      <c r="IJ982" s="253"/>
      <c r="IK982" s="253"/>
      <c r="IL982" s="253"/>
      <c r="IM982" s="253"/>
      <c r="IN982" s="253"/>
      <c r="IO982" s="253"/>
      <c r="IP982" s="253"/>
      <c r="IQ982" s="253"/>
      <c r="IR982" s="253"/>
      <c r="IS982" s="253"/>
      <c r="IT982" s="253"/>
      <c r="IU982" s="253"/>
      <c r="IV982" s="253"/>
      <c r="IW982" s="253"/>
      <c r="IX982" s="253"/>
      <c r="IY982" s="253"/>
      <c r="IZ982" s="253"/>
      <c r="JA982" s="253"/>
      <c r="JB982" s="253"/>
      <c r="JC982" s="253"/>
      <c r="JD982" s="253"/>
      <c r="JE982" s="253"/>
      <c r="JF982" s="253"/>
      <c r="JG982" s="253"/>
      <c r="JH982" s="253"/>
      <c r="JI982" s="253"/>
      <c r="JJ982" s="253"/>
      <c r="JK982" s="253"/>
      <c r="JL982" s="253"/>
      <c r="JM982" s="253"/>
      <c r="JN982" s="253"/>
      <c r="JO982" s="253"/>
      <c r="JP982" s="253"/>
      <c r="JQ982" s="253"/>
      <c r="JR982" s="253"/>
      <c r="JS982" s="253"/>
      <c r="JT982" s="253"/>
      <c r="JU982" s="253"/>
    </row>
    <row r="983" spans="1:281" s="252" customFormat="1" ht="15" customHeight="1" x14ac:dyDescent="0.25">
      <c r="A983" s="253"/>
      <c r="B983" s="253"/>
      <c r="C983" s="253"/>
      <c r="D983" s="253"/>
      <c r="E983" s="253"/>
      <c r="F983" s="253"/>
      <c r="G983" s="253"/>
      <c r="H983" s="253"/>
      <c r="I983" s="253"/>
      <c r="J983" s="253"/>
      <c r="K983" s="253"/>
      <c r="L983" s="253"/>
      <c r="M983" s="253"/>
      <c r="N983" s="253"/>
      <c r="O983" s="253"/>
      <c r="P983" s="253"/>
      <c r="Q983" s="253"/>
      <c r="R983" s="253"/>
      <c r="S983" s="253"/>
      <c r="T983" s="253"/>
      <c r="U983" s="253" t="s">
        <v>1134</v>
      </c>
      <c r="V983" s="253"/>
      <c r="W983" s="253"/>
      <c r="X983" s="253"/>
      <c r="Y983" s="253"/>
      <c r="Z983" s="253"/>
      <c r="AA983" s="253"/>
      <c r="AB983" s="253"/>
      <c r="AC983" s="253" t="s">
        <v>373</v>
      </c>
      <c r="AD983" s="253"/>
      <c r="AE983" s="253"/>
      <c r="AF983" s="253"/>
      <c r="AG983" s="253"/>
      <c r="AH983" s="253"/>
      <c r="AI983" s="253"/>
      <c r="AJ983" s="253"/>
      <c r="AK983" s="253"/>
      <c r="AL983" s="253"/>
      <c r="AM983" s="253"/>
      <c r="AN983" s="253"/>
      <c r="AO983" s="253"/>
      <c r="AP983" s="253"/>
      <c r="AQ983" s="253"/>
      <c r="AR983" s="253"/>
      <c r="AS983" s="253"/>
      <c r="AT983" s="253"/>
      <c r="AU983" s="253"/>
      <c r="AV983" s="253"/>
      <c r="AW983" s="253"/>
      <c r="AX983" s="253"/>
      <c r="AY983" s="253"/>
      <c r="AZ983" s="253"/>
      <c r="BA983" s="253"/>
      <c r="BB983" s="253"/>
      <c r="BC983" s="253"/>
      <c r="BD983" s="253"/>
      <c r="BE983" s="253"/>
      <c r="BF983" s="253"/>
      <c r="BG983" s="253"/>
      <c r="BH983" s="253"/>
      <c r="BI983" s="253"/>
      <c r="BJ983" s="253"/>
      <c r="BK983" s="253"/>
      <c r="BL983" s="253"/>
      <c r="BM983" s="253"/>
      <c r="BN983" s="253"/>
      <c r="BO983" s="253"/>
      <c r="BP983" s="253"/>
      <c r="BQ983" s="253"/>
      <c r="BR983" s="253"/>
      <c r="BS983" s="253"/>
      <c r="BT983" s="253"/>
      <c r="BU983" s="253"/>
      <c r="BV983" s="253"/>
      <c r="BW983" s="253"/>
      <c r="BX983" s="253"/>
      <c r="BY983" s="253"/>
      <c r="BZ983" s="253"/>
      <c r="CA983" s="253"/>
      <c r="CB983" s="253"/>
      <c r="CC983" s="253"/>
      <c r="CD983" s="253"/>
      <c r="CE983" s="253"/>
      <c r="CF983" s="253"/>
      <c r="CG983" s="253"/>
      <c r="CH983" s="253"/>
      <c r="CI983" s="253"/>
      <c r="CJ983" s="253"/>
      <c r="CK983" s="253"/>
      <c r="CL983" s="253"/>
      <c r="CM983" s="253"/>
      <c r="CN983" s="253"/>
      <c r="CO983" s="253"/>
      <c r="CP983" s="253"/>
      <c r="CQ983" s="253"/>
      <c r="CR983" s="253"/>
      <c r="CS983" s="253"/>
      <c r="CT983" s="253"/>
      <c r="CU983" s="253"/>
      <c r="CV983" s="253"/>
      <c r="CW983" s="253"/>
      <c r="CX983" s="253"/>
      <c r="CY983" s="253"/>
      <c r="CZ983" s="253"/>
      <c r="DA983" s="253"/>
      <c r="DB983" s="253"/>
      <c r="DC983" s="253"/>
      <c r="DD983" s="253"/>
      <c r="DE983" s="253"/>
      <c r="DF983" s="253"/>
      <c r="DG983" s="253"/>
      <c r="DH983" s="253"/>
      <c r="DI983" s="253"/>
      <c r="DJ983" s="253"/>
      <c r="DK983" s="253"/>
      <c r="DL983" s="253"/>
      <c r="DM983" s="253"/>
      <c r="DN983" s="253"/>
      <c r="DO983" s="253"/>
      <c r="DP983" s="253"/>
      <c r="DQ983" s="253"/>
      <c r="DR983" s="253"/>
      <c r="DS983" s="253"/>
      <c r="DT983" s="253"/>
      <c r="DU983" s="253"/>
      <c r="DV983" s="253"/>
      <c r="DW983" s="253"/>
      <c r="DX983" s="253"/>
      <c r="DY983" s="253"/>
      <c r="DZ983" s="253"/>
      <c r="EA983" s="253"/>
      <c r="EB983" s="253"/>
      <c r="EC983" s="253"/>
      <c r="ED983" s="253"/>
      <c r="EE983" s="253"/>
      <c r="EF983" s="253"/>
      <c r="EG983" s="253"/>
      <c r="EH983" s="253"/>
      <c r="EI983" s="253"/>
      <c r="EJ983" s="253"/>
      <c r="EK983" s="253"/>
      <c r="EL983" s="253"/>
      <c r="EM983" s="253"/>
      <c r="EN983" s="253"/>
      <c r="EO983" s="253"/>
      <c r="EP983" s="253"/>
      <c r="EQ983" s="253"/>
      <c r="ER983" s="253"/>
      <c r="ES983" s="253"/>
      <c r="ET983" s="253"/>
      <c r="EU983" s="253"/>
      <c r="EV983" s="253"/>
      <c r="EW983" s="253"/>
      <c r="EX983" s="253"/>
      <c r="EY983" s="253"/>
      <c r="EZ983" s="253"/>
      <c r="FA983" s="253"/>
      <c r="FB983" s="253"/>
      <c r="FC983" s="253"/>
      <c r="FD983" s="253"/>
      <c r="FE983" s="253"/>
      <c r="FF983" s="253"/>
      <c r="FG983" s="253"/>
      <c r="FH983" s="253"/>
      <c r="FI983" s="253"/>
      <c r="FJ983" s="253"/>
      <c r="FK983" s="253"/>
      <c r="FL983" s="253"/>
      <c r="FM983" s="253"/>
      <c r="FN983" s="253"/>
      <c r="FO983" s="253"/>
      <c r="FP983" s="253"/>
      <c r="FQ983" s="253"/>
      <c r="FR983" s="253"/>
      <c r="FS983" s="253"/>
      <c r="FT983" s="253"/>
      <c r="FU983" s="253"/>
      <c r="FV983" s="253"/>
      <c r="FW983" s="253"/>
      <c r="FX983" s="253"/>
      <c r="FY983" s="253"/>
      <c r="FZ983" s="253"/>
      <c r="GA983" s="253"/>
      <c r="GB983" s="253"/>
      <c r="GC983" s="253"/>
      <c r="GD983" s="253"/>
      <c r="GE983" s="253"/>
      <c r="GF983" s="253"/>
      <c r="GG983" s="253"/>
      <c r="GH983" s="253"/>
      <c r="GI983" s="253"/>
      <c r="GJ983" s="253"/>
      <c r="GK983" s="253"/>
      <c r="GL983" s="253"/>
      <c r="GM983" s="253"/>
      <c r="GN983" s="253"/>
      <c r="GO983" s="253"/>
      <c r="GP983" s="253"/>
      <c r="GQ983" s="253"/>
      <c r="GR983" s="253"/>
      <c r="GS983" s="253"/>
      <c r="GT983" s="253"/>
      <c r="GU983" s="253"/>
      <c r="GV983" s="253"/>
      <c r="GW983" s="253"/>
      <c r="GX983" s="253"/>
      <c r="GY983" s="253"/>
      <c r="GZ983" s="253"/>
      <c r="HA983" s="253"/>
      <c r="HB983" s="253"/>
      <c r="HC983" s="253"/>
      <c r="HD983" s="253"/>
      <c r="HE983" s="253"/>
      <c r="HF983" s="253"/>
      <c r="HG983" s="253"/>
      <c r="HH983" s="253"/>
      <c r="HI983" s="253"/>
      <c r="HJ983" s="253"/>
      <c r="HK983" s="253"/>
      <c r="HL983" s="253"/>
      <c r="HM983" s="253"/>
      <c r="HN983" s="253"/>
      <c r="HO983" s="253"/>
      <c r="HP983" s="253"/>
      <c r="HQ983" s="253"/>
      <c r="HR983" s="253"/>
      <c r="HS983" s="253"/>
      <c r="HT983" s="253"/>
      <c r="HU983" s="253"/>
      <c r="HV983" s="253"/>
      <c r="HW983" s="253"/>
      <c r="HX983" s="253"/>
      <c r="HY983" s="253"/>
      <c r="HZ983" s="253"/>
      <c r="IA983" s="253"/>
      <c r="IB983" s="253"/>
      <c r="IC983" s="253"/>
      <c r="ID983" s="253"/>
      <c r="IE983" s="253"/>
      <c r="IF983" s="253"/>
      <c r="IG983" s="253"/>
      <c r="IH983" s="253"/>
      <c r="II983" s="253"/>
      <c r="IJ983" s="253"/>
      <c r="IK983" s="253"/>
      <c r="IL983" s="253"/>
      <c r="IM983" s="253"/>
      <c r="IN983" s="253"/>
      <c r="IO983" s="253"/>
      <c r="IP983" s="253"/>
      <c r="IQ983" s="253"/>
      <c r="IR983" s="253"/>
      <c r="IS983" s="253"/>
      <c r="IT983" s="253"/>
      <c r="IU983" s="253"/>
      <c r="IV983" s="253"/>
      <c r="IW983" s="253"/>
      <c r="IX983" s="253"/>
      <c r="IY983" s="253"/>
      <c r="IZ983" s="253"/>
      <c r="JA983" s="253"/>
      <c r="JB983" s="253"/>
      <c r="JC983" s="253"/>
      <c r="JD983" s="253"/>
      <c r="JE983" s="253"/>
      <c r="JF983" s="253"/>
      <c r="JG983" s="253"/>
      <c r="JH983" s="253"/>
      <c r="JI983" s="253"/>
      <c r="JJ983" s="253"/>
      <c r="JK983" s="253"/>
      <c r="JL983" s="253"/>
      <c r="JM983" s="253"/>
      <c r="JN983" s="253"/>
      <c r="JO983" s="253"/>
      <c r="JP983" s="253"/>
      <c r="JQ983" s="253"/>
      <c r="JR983" s="253"/>
      <c r="JS983" s="253"/>
      <c r="JT983" s="253"/>
      <c r="JU983" s="253"/>
    </row>
    <row r="984" spans="1:281" s="252" customFormat="1" ht="15" customHeight="1" x14ac:dyDescent="0.25">
      <c r="A984" s="253"/>
      <c r="B984" s="253"/>
      <c r="C984" s="253"/>
      <c r="D984" s="253"/>
      <c r="E984" s="253"/>
      <c r="F984" s="253"/>
      <c r="G984" s="253"/>
      <c r="H984" s="253"/>
      <c r="I984" s="253"/>
      <c r="J984" s="253"/>
      <c r="K984" s="253"/>
      <c r="L984" s="253"/>
      <c r="M984" s="253"/>
      <c r="N984" s="253"/>
      <c r="O984" s="253"/>
      <c r="P984" s="253"/>
      <c r="Q984" s="253"/>
      <c r="R984" s="253"/>
      <c r="S984" s="253"/>
      <c r="T984" s="253"/>
      <c r="U984" s="253" t="s">
        <v>1135</v>
      </c>
      <c r="V984" s="253"/>
      <c r="W984" s="253"/>
      <c r="X984" s="253"/>
      <c r="Y984" s="253"/>
      <c r="Z984" s="253"/>
      <c r="AA984" s="253"/>
      <c r="AB984" s="253"/>
      <c r="AC984" s="253" t="s">
        <v>323</v>
      </c>
      <c r="AD984" s="253"/>
      <c r="AE984" s="253"/>
      <c r="AF984" s="253"/>
      <c r="AG984" s="253"/>
      <c r="AH984" s="253"/>
      <c r="AI984" s="253"/>
      <c r="AJ984" s="253"/>
      <c r="AK984" s="253"/>
      <c r="AL984" s="253"/>
      <c r="AM984" s="253"/>
      <c r="AN984" s="253"/>
      <c r="AO984" s="253"/>
      <c r="AP984" s="253"/>
      <c r="AQ984" s="253"/>
      <c r="AR984" s="253"/>
      <c r="AS984" s="253"/>
      <c r="AT984" s="253"/>
      <c r="AU984" s="253"/>
      <c r="AV984" s="253"/>
      <c r="AW984" s="253"/>
      <c r="AX984" s="253"/>
      <c r="AY984" s="253"/>
      <c r="AZ984" s="253"/>
      <c r="BA984" s="253"/>
      <c r="BB984" s="253"/>
      <c r="BC984" s="253"/>
      <c r="BD984" s="253"/>
      <c r="BE984" s="253"/>
      <c r="BF984" s="253"/>
      <c r="BG984" s="253"/>
      <c r="BH984" s="253"/>
      <c r="BI984" s="253"/>
      <c r="BJ984" s="253"/>
      <c r="BK984" s="253"/>
      <c r="BL984" s="253"/>
      <c r="BM984" s="253"/>
      <c r="BN984" s="253"/>
      <c r="BO984" s="253"/>
      <c r="BP984" s="253"/>
      <c r="BQ984" s="253"/>
      <c r="BR984" s="253"/>
      <c r="BS984" s="253"/>
      <c r="BT984" s="253"/>
      <c r="BU984" s="253"/>
      <c r="BV984" s="253"/>
      <c r="BW984" s="253"/>
      <c r="BX984" s="253"/>
      <c r="BY984" s="253"/>
      <c r="BZ984" s="253"/>
      <c r="CA984" s="253"/>
      <c r="CB984" s="253"/>
      <c r="CC984" s="253"/>
      <c r="CD984" s="253"/>
      <c r="CE984" s="253"/>
      <c r="CF984" s="253"/>
      <c r="CG984" s="253"/>
      <c r="CH984" s="253"/>
      <c r="CI984" s="253"/>
      <c r="CJ984" s="253"/>
      <c r="CK984" s="253"/>
      <c r="CL984" s="253"/>
      <c r="CM984" s="253"/>
      <c r="CN984" s="253"/>
      <c r="CO984" s="253"/>
      <c r="CP984" s="253"/>
      <c r="CQ984" s="253"/>
      <c r="CR984" s="253"/>
      <c r="CS984" s="253"/>
      <c r="CT984" s="253"/>
      <c r="CU984" s="253"/>
      <c r="CV984" s="253"/>
      <c r="CW984" s="253"/>
      <c r="CX984" s="253"/>
      <c r="CY984" s="253"/>
      <c r="CZ984" s="253"/>
      <c r="DA984" s="253"/>
      <c r="DB984" s="253"/>
      <c r="DC984" s="253"/>
      <c r="DD984" s="253"/>
      <c r="DE984" s="253"/>
      <c r="DF984" s="253"/>
      <c r="DG984" s="253"/>
      <c r="DH984" s="253"/>
      <c r="DI984" s="253"/>
      <c r="DJ984" s="253"/>
      <c r="DK984" s="253"/>
      <c r="DL984" s="253"/>
      <c r="DM984" s="253"/>
      <c r="DN984" s="253"/>
      <c r="DO984" s="253"/>
      <c r="DP984" s="253"/>
      <c r="DQ984" s="253"/>
      <c r="DR984" s="253"/>
      <c r="DS984" s="253"/>
      <c r="DT984" s="253"/>
      <c r="DU984" s="253"/>
      <c r="DV984" s="253"/>
      <c r="DW984" s="253"/>
      <c r="DX984" s="253"/>
      <c r="DY984" s="253"/>
      <c r="DZ984" s="253"/>
      <c r="EA984" s="253"/>
      <c r="EB984" s="253"/>
      <c r="EC984" s="253"/>
      <c r="ED984" s="253"/>
      <c r="EE984" s="253"/>
      <c r="EF984" s="253"/>
      <c r="EG984" s="253"/>
      <c r="EH984" s="253"/>
      <c r="EI984" s="253"/>
      <c r="EJ984" s="253"/>
      <c r="EK984" s="253"/>
      <c r="EL984" s="253"/>
      <c r="EM984" s="253"/>
      <c r="EN984" s="253"/>
      <c r="EO984" s="253"/>
      <c r="EP984" s="253"/>
      <c r="EQ984" s="253"/>
      <c r="ER984" s="253"/>
      <c r="ES984" s="253"/>
      <c r="ET984" s="253"/>
      <c r="EU984" s="253"/>
      <c r="EV984" s="253"/>
      <c r="EW984" s="253"/>
      <c r="EX984" s="253"/>
      <c r="EY984" s="253"/>
      <c r="EZ984" s="253"/>
      <c r="FA984" s="253"/>
      <c r="FB984" s="253"/>
      <c r="FC984" s="253"/>
      <c r="FD984" s="253"/>
      <c r="FE984" s="253"/>
      <c r="FF984" s="253"/>
      <c r="FG984" s="253"/>
      <c r="FH984" s="253"/>
      <c r="FI984" s="253"/>
      <c r="FJ984" s="253"/>
      <c r="FK984" s="253"/>
      <c r="FL984" s="253"/>
      <c r="FM984" s="253"/>
      <c r="FN984" s="253"/>
      <c r="FO984" s="253"/>
      <c r="FP984" s="253"/>
      <c r="FQ984" s="253"/>
      <c r="FR984" s="253"/>
      <c r="FS984" s="253"/>
      <c r="FT984" s="253"/>
      <c r="FU984" s="253"/>
      <c r="FV984" s="253"/>
      <c r="FW984" s="253"/>
      <c r="FX984" s="253"/>
      <c r="FY984" s="253"/>
      <c r="FZ984" s="253"/>
      <c r="GA984" s="253"/>
      <c r="GB984" s="253"/>
      <c r="GC984" s="253"/>
      <c r="GD984" s="253"/>
      <c r="GE984" s="253"/>
      <c r="GF984" s="253"/>
      <c r="GG984" s="253"/>
      <c r="GH984" s="253"/>
      <c r="GI984" s="253"/>
      <c r="GJ984" s="253"/>
      <c r="GK984" s="253"/>
      <c r="GL984" s="253"/>
      <c r="GM984" s="253"/>
      <c r="GN984" s="253"/>
      <c r="GO984" s="253"/>
      <c r="GP984" s="253"/>
      <c r="GQ984" s="253"/>
      <c r="GR984" s="253"/>
      <c r="GS984" s="253"/>
      <c r="GT984" s="253"/>
      <c r="GU984" s="253"/>
      <c r="GV984" s="253"/>
      <c r="GW984" s="253"/>
      <c r="GX984" s="253"/>
      <c r="GY984" s="253"/>
      <c r="GZ984" s="253"/>
      <c r="HA984" s="253"/>
      <c r="HB984" s="253"/>
      <c r="HC984" s="253"/>
      <c r="HD984" s="253"/>
      <c r="HE984" s="253"/>
      <c r="HF984" s="253"/>
      <c r="HG984" s="253"/>
      <c r="HH984" s="253"/>
      <c r="HI984" s="253"/>
      <c r="HJ984" s="253"/>
      <c r="HK984" s="253"/>
      <c r="HL984" s="253"/>
      <c r="HM984" s="253"/>
      <c r="HN984" s="253"/>
      <c r="HO984" s="253"/>
      <c r="HP984" s="253"/>
      <c r="HQ984" s="253"/>
      <c r="HR984" s="253"/>
      <c r="HS984" s="253"/>
      <c r="HT984" s="253"/>
      <c r="HU984" s="253"/>
      <c r="HV984" s="253"/>
      <c r="HW984" s="253"/>
      <c r="HX984" s="253"/>
      <c r="HY984" s="253"/>
      <c r="HZ984" s="253"/>
      <c r="IA984" s="253"/>
      <c r="IB984" s="253"/>
      <c r="IC984" s="253"/>
      <c r="ID984" s="253"/>
      <c r="IE984" s="253"/>
      <c r="IF984" s="253"/>
      <c r="IG984" s="253"/>
      <c r="IH984" s="253"/>
      <c r="II984" s="253"/>
      <c r="IJ984" s="253"/>
      <c r="IK984" s="253"/>
      <c r="IL984" s="253"/>
      <c r="IM984" s="253"/>
      <c r="IN984" s="253"/>
      <c r="IO984" s="253"/>
      <c r="IP984" s="253"/>
      <c r="IQ984" s="253"/>
      <c r="IR984" s="253"/>
      <c r="IS984" s="253"/>
      <c r="IT984" s="253"/>
      <c r="IU984" s="253"/>
      <c r="IV984" s="253"/>
      <c r="IW984" s="253"/>
      <c r="IX984" s="253"/>
      <c r="IY984" s="253"/>
      <c r="IZ984" s="253"/>
      <c r="JA984" s="253"/>
      <c r="JB984" s="253"/>
      <c r="JC984" s="253"/>
      <c r="JD984" s="253"/>
      <c r="JE984" s="253"/>
      <c r="JF984" s="253"/>
      <c r="JG984" s="253"/>
      <c r="JH984" s="253"/>
      <c r="JI984" s="253"/>
      <c r="JJ984" s="253"/>
      <c r="JK984" s="253"/>
      <c r="JL984" s="253"/>
      <c r="JM984" s="253"/>
      <c r="JN984" s="253"/>
      <c r="JO984" s="253"/>
      <c r="JP984" s="253"/>
      <c r="JQ984" s="253"/>
      <c r="JR984" s="253"/>
      <c r="JS984" s="253"/>
      <c r="JT984" s="253"/>
      <c r="JU984" s="253"/>
    </row>
    <row r="985" spans="1:281" s="252" customFormat="1" ht="15" customHeight="1" x14ac:dyDescent="0.25">
      <c r="A985" s="253"/>
      <c r="B985" s="253"/>
      <c r="C985" s="253"/>
      <c r="D985" s="253"/>
      <c r="E985" s="253"/>
      <c r="F985" s="253"/>
      <c r="G985" s="253"/>
      <c r="H985" s="253"/>
      <c r="I985" s="253"/>
      <c r="J985" s="253"/>
      <c r="K985" s="253"/>
      <c r="L985" s="253"/>
      <c r="M985" s="253"/>
      <c r="N985" s="253"/>
      <c r="O985" s="253"/>
      <c r="P985" s="253"/>
      <c r="Q985" s="253"/>
      <c r="R985" s="253"/>
      <c r="S985" s="253"/>
      <c r="T985" s="253"/>
      <c r="U985" s="253" t="s">
        <v>1136</v>
      </c>
      <c r="V985" s="253"/>
      <c r="W985" s="253"/>
      <c r="X985" s="253"/>
      <c r="Y985" s="253"/>
      <c r="Z985" s="253"/>
      <c r="AA985" s="253"/>
      <c r="AB985" s="253"/>
      <c r="AC985" s="253" t="s">
        <v>318</v>
      </c>
      <c r="AD985" s="253"/>
      <c r="AE985" s="253"/>
      <c r="AF985" s="253"/>
      <c r="AG985" s="253"/>
      <c r="AH985" s="253"/>
      <c r="AI985" s="253"/>
      <c r="AJ985" s="253"/>
      <c r="AK985" s="253"/>
      <c r="AL985" s="253"/>
      <c r="AM985" s="253"/>
      <c r="AN985" s="253"/>
      <c r="AO985" s="253"/>
      <c r="AP985" s="253"/>
      <c r="AQ985" s="253"/>
      <c r="AR985" s="253"/>
      <c r="AS985" s="253"/>
      <c r="AT985" s="253"/>
      <c r="AU985" s="253"/>
      <c r="AV985" s="253"/>
      <c r="AW985" s="253"/>
      <c r="AX985" s="253"/>
      <c r="AY985" s="253"/>
      <c r="AZ985" s="253"/>
      <c r="BA985" s="253"/>
      <c r="BB985" s="253"/>
      <c r="BC985" s="253"/>
      <c r="BD985" s="253"/>
      <c r="BE985" s="253"/>
      <c r="BF985" s="253"/>
      <c r="BG985" s="253"/>
      <c r="BH985" s="253"/>
      <c r="BI985" s="253"/>
      <c r="BJ985" s="253"/>
      <c r="BK985" s="253"/>
      <c r="BL985" s="253"/>
      <c r="BM985" s="253"/>
      <c r="BN985" s="253"/>
      <c r="BO985" s="253"/>
      <c r="BP985" s="253"/>
      <c r="BQ985" s="253"/>
      <c r="BR985" s="253"/>
      <c r="BS985" s="253"/>
      <c r="BT985" s="253"/>
      <c r="BU985" s="253"/>
      <c r="BV985" s="253"/>
      <c r="BW985" s="253"/>
      <c r="BX985" s="253"/>
      <c r="BY985" s="253"/>
      <c r="BZ985" s="253"/>
      <c r="CA985" s="253"/>
      <c r="CB985" s="253"/>
      <c r="CC985" s="253"/>
      <c r="CD985" s="253"/>
      <c r="CE985" s="253"/>
      <c r="CF985" s="253"/>
      <c r="CG985" s="253"/>
      <c r="CH985" s="253"/>
      <c r="CI985" s="253"/>
      <c r="CJ985" s="253"/>
      <c r="CK985" s="253"/>
      <c r="CL985" s="253"/>
      <c r="CM985" s="253"/>
      <c r="CN985" s="253"/>
      <c r="CO985" s="253"/>
      <c r="CP985" s="253"/>
      <c r="CQ985" s="253"/>
      <c r="CR985" s="253"/>
      <c r="CS985" s="253"/>
      <c r="CT985" s="253"/>
      <c r="CU985" s="253"/>
      <c r="CV985" s="253"/>
      <c r="CW985" s="253"/>
      <c r="CX985" s="253"/>
      <c r="CY985" s="253"/>
      <c r="CZ985" s="253"/>
      <c r="DA985" s="253"/>
      <c r="DB985" s="253"/>
      <c r="DC985" s="253"/>
      <c r="DD985" s="253"/>
      <c r="DE985" s="253"/>
      <c r="DF985" s="253"/>
      <c r="DG985" s="253"/>
      <c r="DH985" s="253"/>
      <c r="DI985" s="253"/>
      <c r="DJ985" s="253"/>
      <c r="DK985" s="253"/>
      <c r="DL985" s="253"/>
      <c r="DM985" s="253"/>
      <c r="DN985" s="253"/>
      <c r="DO985" s="253"/>
      <c r="DP985" s="253"/>
      <c r="DQ985" s="253"/>
      <c r="DR985" s="253"/>
      <c r="DS985" s="253"/>
      <c r="DT985" s="253"/>
      <c r="DU985" s="253"/>
      <c r="DV985" s="253"/>
      <c r="DW985" s="253"/>
      <c r="DX985" s="253"/>
      <c r="DY985" s="253"/>
      <c r="DZ985" s="253"/>
      <c r="EA985" s="253"/>
      <c r="EB985" s="253"/>
      <c r="EC985" s="253"/>
      <c r="ED985" s="253"/>
      <c r="EE985" s="253"/>
      <c r="EF985" s="253"/>
      <c r="EG985" s="253"/>
      <c r="EH985" s="253"/>
      <c r="EI985" s="253"/>
      <c r="EJ985" s="253"/>
      <c r="EK985" s="253"/>
      <c r="EL985" s="253"/>
      <c r="EM985" s="253"/>
      <c r="EN985" s="253"/>
      <c r="EO985" s="253"/>
      <c r="EP985" s="253"/>
      <c r="EQ985" s="253"/>
      <c r="ER985" s="253"/>
      <c r="ES985" s="253"/>
      <c r="ET985" s="253"/>
      <c r="EU985" s="253"/>
      <c r="EV985" s="253"/>
      <c r="EW985" s="253"/>
      <c r="EX985" s="253"/>
      <c r="EY985" s="253"/>
      <c r="EZ985" s="253"/>
      <c r="FA985" s="253"/>
      <c r="FB985" s="253"/>
      <c r="FC985" s="253"/>
      <c r="FD985" s="253"/>
      <c r="FE985" s="253"/>
      <c r="FF985" s="253"/>
      <c r="FG985" s="253"/>
      <c r="FH985" s="253"/>
      <c r="FI985" s="253"/>
      <c r="FJ985" s="253"/>
      <c r="FK985" s="253"/>
      <c r="FL985" s="253"/>
      <c r="FM985" s="253"/>
      <c r="FN985" s="253"/>
      <c r="FO985" s="253"/>
      <c r="FP985" s="253"/>
      <c r="FQ985" s="253"/>
      <c r="FR985" s="253"/>
      <c r="FS985" s="253"/>
      <c r="FT985" s="253"/>
      <c r="FU985" s="253"/>
      <c r="FV985" s="253"/>
      <c r="FW985" s="253"/>
      <c r="FX985" s="253"/>
      <c r="FY985" s="253"/>
      <c r="FZ985" s="253"/>
      <c r="GA985" s="253"/>
      <c r="GB985" s="253"/>
      <c r="GC985" s="253"/>
      <c r="GD985" s="253"/>
      <c r="GE985" s="253"/>
      <c r="GF985" s="253"/>
      <c r="GG985" s="253"/>
      <c r="GH985" s="253"/>
      <c r="GI985" s="253"/>
      <c r="GJ985" s="253"/>
      <c r="GK985" s="253"/>
      <c r="GL985" s="253"/>
      <c r="GM985" s="253"/>
      <c r="GN985" s="253"/>
      <c r="GO985" s="253"/>
      <c r="GP985" s="253"/>
      <c r="GQ985" s="253"/>
      <c r="GR985" s="253"/>
      <c r="GS985" s="253"/>
      <c r="GT985" s="253"/>
      <c r="GU985" s="253"/>
      <c r="GV985" s="253"/>
      <c r="GW985" s="253"/>
      <c r="GX985" s="253"/>
      <c r="GY985" s="253"/>
      <c r="GZ985" s="253"/>
      <c r="HA985" s="253"/>
      <c r="HB985" s="253"/>
      <c r="HC985" s="253"/>
      <c r="HD985" s="253"/>
      <c r="HE985" s="253"/>
      <c r="HF985" s="253"/>
      <c r="HG985" s="253"/>
      <c r="HH985" s="253"/>
      <c r="HI985" s="253"/>
      <c r="HJ985" s="253"/>
      <c r="HK985" s="253"/>
      <c r="HL985" s="253"/>
      <c r="HM985" s="253"/>
      <c r="HN985" s="253"/>
      <c r="HO985" s="253"/>
      <c r="HP985" s="253"/>
      <c r="HQ985" s="253"/>
      <c r="HR985" s="253"/>
      <c r="HS985" s="253"/>
      <c r="HT985" s="253"/>
      <c r="HU985" s="253"/>
      <c r="HV985" s="253"/>
      <c r="HW985" s="253"/>
      <c r="HX985" s="253"/>
      <c r="HY985" s="253"/>
      <c r="HZ985" s="253"/>
      <c r="IA985" s="253"/>
      <c r="IB985" s="253"/>
      <c r="IC985" s="253"/>
      <c r="ID985" s="253"/>
      <c r="IE985" s="253"/>
      <c r="IF985" s="253"/>
      <c r="IG985" s="253"/>
      <c r="IH985" s="253"/>
      <c r="II985" s="253"/>
      <c r="IJ985" s="253"/>
      <c r="IK985" s="253"/>
      <c r="IL985" s="253"/>
      <c r="IM985" s="253"/>
      <c r="IN985" s="253"/>
      <c r="IO985" s="253"/>
      <c r="IP985" s="253"/>
      <c r="IQ985" s="253"/>
      <c r="IR985" s="253"/>
      <c r="IS985" s="253"/>
      <c r="IT985" s="253"/>
      <c r="IU985" s="253"/>
      <c r="IV985" s="253"/>
      <c r="IW985" s="253"/>
      <c r="IX985" s="253"/>
      <c r="IY985" s="253"/>
      <c r="IZ985" s="253"/>
      <c r="JA985" s="253"/>
      <c r="JB985" s="253"/>
      <c r="JC985" s="253"/>
      <c r="JD985" s="253"/>
      <c r="JE985" s="253"/>
      <c r="JF985" s="253"/>
      <c r="JG985" s="253"/>
      <c r="JH985" s="253"/>
      <c r="JI985" s="253"/>
      <c r="JJ985" s="253"/>
      <c r="JK985" s="253"/>
      <c r="JL985" s="253"/>
      <c r="JM985" s="253"/>
      <c r="JN985" s="253"/>
      <c r="JO985" s="253"/>
      <c r="JP985" s="253"/>
      <c r="JQ985" s="253"/>
      <c r="JR985" s="253"/>
      <c r="JS985" s="253"/>
      <c r="JT985" s="253"/>
      <c r="JU985" s="253"/>
    </row>
    <row r="986" spans="1:281" s="252" customFormat="1" ht="15" customHeight="1" x14ac:dyDescent="0.25">
      <c r="A986" s="253"/>
      <c r="B986" s="253"/>
      <c r="C986" s="253"/>
      <c r="D986" s="253"/>
      <c r="E986" s="253"/>
      <c r="F986" s="253"/>
      <c r="G986" s="253"/>
      <c r="H986" s="253"/>
      <c r="I986" s="253"/>
      <c r="J986" s="253"/>
      <c r="K986" s="253"/>
      <c r="L986" s="253"/>
      <c r="M986" s="253"/>
      <c r="N986" s="253"/>
      <c r="O986" s="253"/>
      <c r="P986" s="253"/>
      <c r="Q986" s="253"/>
      <c r="R986" s="253"/>
      <c r="S986" s="253"/>
      <c r="T986" s="253"/>
      <c r="U986" s="253" t="s">
        <v>1137</v>
      </c>
      <c r="V986" s="253"/>
      <c r="W986" s="253"/>
      <c r="X986" s="253"/>
      <c r="Y986" s="253"/>
      <c r="Z986" s="253"/>
      <c r="AA986" s="253"/>
      <c r="AB986" s="253"/>
      <c r="AC986" s="253" t="s">
        <v>393</v>
      </c>
      <c r="AD986" s="253"/>
      <c r="AE986" s="253"/>
      <c r="AF986" s="253"/>
      <c r="AG986" s="253"/>
      <c r="AH986" s="253"/>
      <c r="AI986" s="253"/>
      <c r="AJ986" s="253"/>
      <c r="AK986" s="253"/>
      <c r="AL986" s="253"/>
      <c r="AM986" s="253"/>
      <c r="AN986" s="253"/>
      <c r="AO986" s="253"/>
      <c r="AP986" s="253"/>
      <c r="AQ986" s="253"/>
      <c r="AR986" s="253"/>
      <c r="AS986" s="253"/>
      <c r="AT986" s="253"/>
      <c r="AU986" s="253"/>
      <c r="AV986" s="253"/>
      <c r="AW986" s="253"/>
      <c r="AX986" s="253"/>
      <c r="AY986" s="253"/>
      <c r="AZ986" s="253"/>
      <c r="BA986" s="253"/>
      <c r="BB986" s="253"/>
      <c r="BC986" s="253"/>
      <c r="BD986" s="253"/>
      <c r="BE986" s="253"/>
      <c r="BF986" s="253"/>
      <c r="BG986" s="253"/>
      <c r="BH986" s="253"/>
      <c r="BI986" s="253"/>
      <c r="BJ986" s="253"/>
      <c r="BK986" s="253"/>
      <c r="BL986" s="253"/>
      <c r="BM986" s="253"/>
      <c r="BN986" s="253"/>
      <c r="BO986" s="253"/>
      <c r="BP986" s="253"/>
      <c r="BQ986" s="253"/>
      <c r="BR986" s="253"/>
      <c r="BS986" s="253"/>
      <c r="BT986" s="253"/>
      <c r="BU986" s="253"/>
      <c r="BV986" s="253"/>
      <c r="BW986" s="253"/>
      <c r="BX986" s="253"/>
      <c r="BY986" s="253"/>
      <c r="BZ986" s="253"/>
      <c r="CA986" s="253"/>
      <c r="CB986" s="253"/>
      <c r="CC986" s="253"/>
      <c r="CD986" s="253"/>
      <c r="CE986" s="253"/>
      <c r="CF986" s="253"/>
      <c r="CG986" s="253"/>
      <c r="CH986" s="253"/>
      <c r="CI986" s="253"/>
      <c r="CJ986" s="253"/>
      <c r="CK986" s="253"/>
      <c r="CL986" s="253"/>
      <c r="CM986" s="253"/>
      <c r="CN986" s="253"/>
      <c r="CO986" s="253"/>
      <c r="CP986" s="253"/>
      <c r="CQ986" s="253"/>
      <c r="CR986" s="253"/>
      <c r="CS986" s="253"/>
      <c r="CT986" s="253"/>
      <c r="CU986" s="253"/>
      <c r="CV986" s="253"/>
      <c r="CW986" s="253"/>
      <c r="CX986" s="253"/>
      <c r="CY986" s="253"/>
      <c r="CZ986" s="253"/>
      <c r="DA986" s="253"/>
      <c r="DB986" s="253"/>
      <c r="DC986" s="253"/>
      <c r="DD986" s="253"/>
      <c r="DE986" s="253"/>
      <c r="DF986" s="253"/>
      <c r="DG986" s="253"/>
      <c r="DH986" s="253"/>
      <c r="DI986" s="253"/>
      <c r="DJ986" s="253"/>
      <c r="DK986" s="253"/>
      <c r="DL986" s="253"/>
      <c r="DM986" s="253"/>
      <c r="DN986" s="253"/>
      <c r="DO986" s="253"/>
      <c r="DP986" s="253"/>
      <c r="DQ986" s="253"/>
      <c r="DR986" s="253"/>
      <c r="DS986" s="253"/>
      <c r="DT986" s="253"/>
      <c r="DU986" s="253"/>
      <c r="DV986" s="253"/>
      <c r="DW986" s="253"/>
      <c r="DX986" s="253"/>
      <c r="DY986" s="253"/>
      <c r="DZ986" s="253"/>
      <c r="EA986" s="253"/>
      <c r="EB986" s="253"/>
      <c r="EC986" s="253"/>
      <c r="ED986" s="253"/>
      <c r="EE986" s="253"/>
      <c r="EF986" s="253"/>
      <c r="EG986" s="253"/>
      <c r="EH986" s="253"/>
      <c r="EI986" s="253"/>
      <c r="EJ986" s="253"/>
      <c r="EK986" s="253"/>
      <c r="EL986" s="253"/>
      <c r="EM986" s="253"/>
      <c r="EN986" s="253"/>
      <c r="EO986" s="253"/>
      <c r="EP986" s="253"/>
      <c r="EQ986" s="253"/>
      <c r="ER986" s="253"/>
      <c r="ES986" s="253"/>
      <c r="ET986" s="253"/>
      <c r="EU986" s="253"/>
      <c r="EV986" s="253"/>
      <c r="EW986" s="253"/>
      <c r="EX986" s="253"/>
      <c r="EY986" s="253"/>
      <c r="EZ986" s="253"/>
      <c r="FA986" s="253"/>
      <c r="FB986" s="253"/>
      <c r="FC986" s="253"/>
      <c r="FD986" s="253"/>
      <c r="FE986" s="253"/>
      <c r="FF986" s="253"/>
      <c r="FG986" s="253"/>
      <c r="FH986" s="253"/>
      <c r="FI986" s="253"/>
      <c r="FJ986" s="253"/>
      <c r="FK986" s="253"/>
      <c r="FL986" s="253"/>
      <c r="FM986" s="253"/>
      <c r="FN986" s="253"/>
      <c r="FO986" s="253"/>
      <c r="FP986" s="253"/>
      <c r="FQ986" s="253"/>
      <c r="FR986" s="253"/>
      <c r="FS986" s="253"/>
      <c r="FT986" s="253"/>
      <c r="FU986" s="253"/>
      <c r="FV986" s="253"/>
      <c r="FW986" s="253"/>
      <c r="FX986" s="253"/>
      <c r="FY986" s="253"/>
      <c r="FZ986" s="253"/>
      <c r="GA986" s="253"/>
      <c r="GB986" s="253"/>
      <c r="GC986" s="253"/>
      <c r="GD986" s="253"/>
      <c r="GE986" s="253"/>
      <c r="GF986" s="253"/>
      <c r="GG986" s="253"/>
      <c r="GH986" s="253"/>
      <c r="GI986" s="253"/>
      <c r="GJ986" s="253"/>
      <c r="GK986" s="253"/>
      <c r="GL986" s="253"/>
      <c r="GM986" s="253"/>
      <c r="GN986" s="253"/>
      <c r="GO986" s="253"/>
      <c r="GP986" s="253"/>
      <c r="GQ986" s="253"/>
      <c r="GR986" s="253"/>
      <c r="GS986" s="253"/>
      <c r="GT986" s="253"/>
      <c r="GU986" s="253"/>
      <c r="GV986" s="253"/>
      <c r="GW986" s="253"/>
      <c r="GX986" s="253"/>
      <c r="GY986" s="253"/>
      <c r="GZ986" s="253"/>
      <c r="HA986" s="253"/>
      <c r="HB986" s="253"/>
      <c r="HC986" s="253"/>
      <c r="HD986" s="253"/>
      <c r="HE986" s="253"/>
      <c r="HF986" s="253"/>
      <c r="HG986" s="253"/>
      <c r="HH986" s="253"/>
      <c r="HI986" s="253"/>
      <c r="HJ986" s="253"/>
      <c r="HK986" s="253"/>
      <c r="HL986" s="253"/>
      <c r="HM986" s="253"/>
      <c r="HN986" s="253"/>
      <c r="HO986" s="253"/>
      <c r="HP986" s="253"/>
      <c r="HQ986" s="253"/>
      <c r="HR986" s="253"/>
      <c r="HS986" s="253"/>
      <c r="HT986" s="253"/>
      <c r="HU986" s="253"/>
      <c r="HV986" s="253"/>
      <c r="HW986" s="253"/>
      <c r="HX986" s="253"/>
      <c r="HY986" s="253"/>
      <c r="HZ986" s="253"/>
      <c r="IA986" s="253"/>
      <c r="IB986" s="253"/>
      <c r="IC986" s="253"/>
      <c r="ID986" s="253"/>
      <c r="IE986" s="253"/>
      <c r="IF986" s="253"/>
      <c r="IG986" s="253"/>
      <c r="IH986" s="253"/>
      <c r="II986" s="253"/>
      <c r="IJ986" s="253"/>
      <c r="IK986" s="253"/>
      <c r="IL986" s="253"/>
      <c r="IM986" s="253"/>
      <c r="IN986" s="253"/>
      <c r="IO986" s="253"/>
      <c r="IP986" s="253"/>
      <c r="IQ986" s="253"/>
      <c r="IR986" s="253"/>
      <c r="IS986" s="253"/>
      <c r="IT986" s="253"/>
      <c r="IU986" s="253"/>
      <c r="IV986" s="253"/>
      <c r="IW986" s="253"/>
      <c r="IX986" s="253"/>
      <c r="IY986" s="253"/>
      <c r="IZ986" s="253"/>
      <c r="JA986" s="253"/>
      <c r="JB986" s="253"/>
      <c r="JC986" s="253"/>
      <c r="JD986" s="253"/>
      <c r="JE986" s="253"/>
      <c r="JF986" s="253"/>
      <c r="JG986" s="253"/>
      <c r="JH986" s="253"/>
      <c r="JI986" s="253"/>
      <c r="JJ986" s="253"/>
      <c r="JK986" s="253"/>
      <c r="JL986" s="253"/>
      <c r="JM986" s="253"/>
      <c r="JN986" s="253"/>
      <c r="JO986" s="253"/>
      <c r="JP986" s="253"/>
      <c r="JQ986" s="253"/>
      <c r="JR986" s="253"/>
      <c r="JS986" s="253"/>
      <c r="JT986" s="253"/>
      <c r="JU986" s="253"/>
    </row>
    <row r="987" spans="1:281" s="252" customFormat="1" ht="15" customHeight="1" x14ac:dyDescent="0.25">
      <c r="A987" s="253"/>
      <c r="B987" s="253"/>
      <c r="C987" s="253"/>
      <c r="D987" s="253"/>
      <c r="E987" s="253"/>
      <c r="F987" s="253"/>
      <c r="G987" s="253"/>
      <c r="H987" s="253"/>
      <c r="I987" s="253"/>
      <c r="J987" s="253"/>
      <c r="K987" s="253"/>
      <c r="L987" s="253"/>
      <c r="M987" s="253"/>
      <c r="N987" s="253"/>
      <c r="O987" s="253"/>
      <c r="P987" s="253"/>
      <c r="Q987" s="253"/>
      <c r="R987" s="253"/>
      <c r="S987" s="253"/>
      <c r="T987" s="253"/>
      <c r="U987" s="253" t="s">
        <v>1138</v>
      </c>
      <c r="V987" s="253"/>
      <c r="W987" s="253"/>
      <c r="X987" s="253"/>
      <c r="Y987" s="253"/>
      <c r="Z987" s="253"/>
      <c r="AA987" s="253"/>
      <c r="AB987" s="253"/>
      <c r="AC987" s="253" t="s">
        <v>332</v>
      </c>
      <c r="AD987" s="253"/>
      <c r="AE987" s="253"/>
      <c r="AF987" s="253"/>
      <c r="AG987" s="253"/>
      <c r="AH987" s="253"/>
      <c r="AI987" s="253"/>
      <c r="AJ987" s="253"/>
      <c r="AK987" s="253"/>
      <c r="AL987" s="253"/>
      <c r="AM987" s="253"/>
      <c r="AN987" s="253"/>
      <c r="AO987" s="253"/>
      <c r="AP987" s="253"/>
      <c r="AQ987" s="253"/>
      <c r="AR987" s="253"/>
      <c r="AS987" s="253"/>
      <c r="AT987" s="253"/>
      <c r="AU987" s="253"/>
      <c r="AV987" s="253"/>
      <c r="AW987" s="253"/>
      <c r="AX987" s="253"/>
      <c r="AY987" s="253"/>
      <c r="AZ987" s="253"/>
      <c r="BA987" s="253"/>
      <c r="BB987" s="253"/>
      <c r="BC987" s="253"/>
      <c r="BD987" s="253"/>
      <c r="BE987" s="253"/>
      <c r="BF987" s="253"/>
      <c r="BG987" s="253"/>
      <c r="BH987" s="253"/>
      <c r="BI987" s="253"/>
      <c r="BJ987" s="253"/>
      <c r="BK987" s="253"/>
      <c r="BL987" s="253"/>
      <c r="BM987" s="253"/>
      <c r="BN987" s="253"/>
      <c r="BO987" s="253"/>
      <c r="BP987" s="253"/>
      <c r="BQ987" s="253"/>
      <c r="BR987" s="253"/>
      <c r="BS987" s="253"/>
      <c r="BT987" s="253"/>
      <c r="BU987" s="253"/>
      <c r="BV987" s="253"/>
      <c r="BW987" s="253"/>
      <c r="BX987" s="253"/>
      <c r="BY987" s="253"/>
      <c r="BZ987" s="253"/>
      <c r="CA987" s="253"/>
      <c r="CB987" s="253"/>
      <c r="CC987" s="253"/>
      <c r="CD987" s="253"/>
      <c r="CE987" s="253"/>
      <c r="CF987" s="253"/>
      <c r="CG987" s="253"/>
      <c r="CH987" s="253"/>
      <c r="CI987" s="253"/>
      <c r="CJ987" s="253"/>
      <c r="CK987" s="253"/>
      <c r="CL987" s="253"/>
      <c r="CM987" s="253"/>
      <c r="CN987" s="253"/>
      <c r="CO987" s="253"/>
      <c r="CP987" s="253"/>
      <c r="CQ987" s="253"/>
      <c r="CR987" s="253"/>
      <c r="CS987" s="253"/>
      <c r="CT987" s="253"/>
      <c r="CU987" s="253"/>
      <c r="CV987" s="253"/>
      <c r="CW987" s="253"/>
      <c r="CX987" s="253"/>
      <c r="CY987" s="253"/>
      <c r="CZ987" s="253"/>
      <c r="DA987" s="253"/>
      <c r="DB987" s="253"/>
      <c r="DC987" s="253"/>
      <c r="DD987" s="253"/>
      <c r="DE987" s="253"/>
      <c r="DF987" s="253"/>
      <c r="DG987" s="253"/>
      <c r="DH987" s="253"/>
      <c r="DI987" s="253"/>
      <c r="DJ987" s="253"/>
      <c r="DK987" s="253"/>
      <c r="DL987" s="253"/>
      <c r="DM987" s="253"/>
      <c r="DN987" s="253"/>
      <c r="DO987" s="253"/>
      <c r="DP987" s="253"/>
      <c r="DQ987" s="253"/>
      <c r="DR987" s="253"/>
      <c r="DS987" s="253"/>
      <c r="DT987" s="253"/>
      <c r="DU987" s="253"/>
      <c r="DV987" s="253"/>
      <c r="DW987" s="253"/>
      <c r="DX987" s="253"/>
      <c r="DY987" s="253"/>
      <c r="DZ987" s="253"/>
      <c r="EA987" s="253"/>
      <c r="EB987" s="253"/>
      <c r="EC987" s="253"/>
      <c r="ED987" s="253"/>
      <c r="EE987" s="253"/>
      <c r="EF987" s="253"/>
      <c r="EG987" s="253"/>
      <c r="EH987" s="253"/>
      <c r="EI987" s="253"/>
      <c r="EJ987" s="253"/>
      <c r="EK987" s="253"/>
      <c r="EL987" s="253"/>
      <c r="EM987" s="253"/>
      <c r="EN987" s="253"/>
      <c r="EO987" s="253"/>
      <c r="EP987" s="253"/>
      <c r="EQ987" s="253"/>
      <c r="ER987" s="253"/>
      <c r="ES987" s="253"/>
      <c r="ET987" s="253"/>
      <c r="EU987" s="253"/>
      <c r="EV987" s="253"/>
      <c r="EW987" s="253"/>
      <c r="EX987" s="253"/>
      <c r="EY987" s="253"/>
      <c r="EZ987" s="253"/>
      <c r="FA987" s="253"/>
      <c r="FB987" s="253"/>
      <c r="FC987" s="253"/>
      <c r="FD987" s="253"/>
      <c r="FE987" s="253"/>
      <c r="FF987" s="253"/>
      <c r="FG987" s="253"/>
      <c r="FH987" s="253"/>
      <c r="FI987" s="253"/>
      <c r="FJ987" s="253"/>
      <c r="FK987" s="253"/>
      <c r="FL987" s="253"/>
      <c r="FM987" s="253"/>
      <c r="FN987" s="253"/>
      <c r="FO987" s="253"/>
      <c r="FP987" s="253"/>
      <c r="FQ987" s="253"/>
      <c r="FR987" s="253"/>
      <c r="FS987" s="253"/>
      <c r="FT987" s="253"/>
      <c r="FU987" s="253"/>
      <c r="FV987" s="253"/>
      <c r="FW987" s="253"/>
      <c r="FX987" s="253"/>
      <c r="FY987" s="253"/>
      <c r="FZ987" s="253"/>
      <c r="GA987" s="253"/>
      <c r="GB987" s="253"/>
      <c r="GC987" s="253"/>
      <c r="GD987" s="253"/>
      <c r="GE987" s="253"/>
      <c r="GF987" s="253"/>
      <c r="GG987" s="253"/>
      <c r="GH987" s="253"/>
      <c r="GI987" s="253"/>
      <c r="GJ987" s="253"/>
      <c r="GK987" s="253"/>
      <c r="GL987" s="253"/>
      <c r="GM987" s="253"/>
      <c r="GN987" s="253"/>
      <c r="GO987" s="253"/>
      <c r="GP987" s="253"/>
      <c r="GQ987" s="253"/>
      <c r="GR987" s="253"/>
      <c r="GS987" s="253"/>
      <c r="GT987" s="253"/>
      <c r="GU987" s="253"/>
      <c r="GV987" s="253"/>
      <c r="GW987" s="253"/>
      <c r="GX987" s="253"/>
      <c r="GY987" s="253"/>
      <c r="GZ987" s="253"/>
      <c r="HA987" s="253"/>
      <c r="HB987" s="253"/>
      <c r="HC987" s="253"/>
      <c r="HD987" s="253"/>
      <c r="HE987" s="253"/>
      <c r="HF987" s="253"/>
      <c r="HG987" s="253"/>
      <c r="HH987" s="253"/>
      <c r="HI987" s="253"/>
      <c r="HJ987" s="253"/>
      <c r="HK987" s="253"/>
      <c r="HL987" s="253"/>
      <c r="HM987" s="253"/>
      <c r="HN987" s="253"/>
      <c r="HO987" s="253"/>
      <c r="HP987" s="253"/>
      <c r="HQ987" s="253"/>
      <c r="HR987" s="253"/>
      <c r="HS987" s="253"/>
      <c r="HT987" s="253"/>
      <c r="HU987" s="253"/>
      <c r="HV987" s="253"/>
      <c r="HW987" s="253"/>
      <c r="HX987" s="253"/>
      <c r="HY987" s="253"/>
      <c r="HZ987" s="253"/>
      <c r="IA987" s="253"/>
      <c r="IB987" s="253"/>
      <c r="IC987" s="253"/>
      <c r="ID987" s="253"/>
      <c r="IE987" s="253"/>
      <c r="IF987" s="253"/>
      <c r="IG987" s="253"/>
      <c r="IH987" s="253"/>
      <c r="II987" s="253"/>
      <c r="IJ987" s="253"/>
      <c r="IK987" s="253"/>
      <c r="IL987" s="253"/>
      <c r="IM987" s="253"/>
      <c r="IN987" s="253"/>
      <c r="IO987" s="253"/>
      <c r="IP987" s="253"/>
      <c r="IQ987" s="253"/>
      <c r="IR987" s="253"/>
      <c r="IS987" s="253"/>
      <c r="IT987" s="253"/>
      <c r="IU987" s="253"/>
      <c r="IV987" s="253"/>
      <c r="IW987" s="253"/>
      <c r="IX987" s="253"/>
      <c r="IY987" s="253"/>
      <c r="IZ987" s="253"/>
      <c r="JA987" s="253"/>
      <c r="JB987" s="253"/>
      <c r="JC987" s="253"/>
      <c r="JD987" s="253"/>
      <c r="JE987" s="253"/>
      <c r="JF987" s="253"/>
      <c r="JG987" s="253"/>
      <c r="JH987" s="253"/>
      <c r="JI987" s="253"/>
      <c r="JJ987" s="253"/>
      <c r="JK987" s="253"/>
      <c r="JL987" s="253"/>
      <c r="JM987" s="253"/>
      <c r="JN987" s="253"/>
      <c r="JO987" s="253"/>
      <c r="JP987" s="253"/>
      <c r="JQ987" s="253"/>
      <c r="JR987" s="253"/>
      <c r="JS987" s="253"/>
      <c r="JT987" s="253"/>
      <c r="JU987" s="253"/>
    </row>
    <row r="988" spans="1:281" s="252" customFormat="1" ht="15" customHeight="1" x14ac:dyDescent="0.25">
      <c r="A988" s="253"/>
      <c r="B988" s="253"/>
      <c r="C988" s="253"/>
      <c r="D988" s="253"/>
      <c r="E988" s="253"/>
      <c r="F988" s="253"/>
      <c r="G988" s="253"/>
      <c r="H988" s="253"/>
      <c r="I988" s="253"/>
      <c r="J988" s="253"/>
      <c r="K988" s="253"/>
      <c r="L988" s="253"/>
      <c r="M988" s="253"/>
      <c r="N988" s="253"/>
      <c r="O988" s="253"/>
      <c r="P988" s="253"/>
      <c r="Q988" s="253"/>
      <c r="R988" s="253"/>
      <c r="S988" s="253"/>
      <c r="T988" s="253"/>
      <c r="U988" s="253" t="s">
        <v>1139</v>
      </c>
      <c r="V988" s="253"/>
      <c r="W988" s="253"/>
      <c r="X988" s="253"/>
      <c r="Y988" s="253"/>
      <c r="Z988" s="253"/>
      <c r="AA988" s="253"/>
      <c r="AB988" s="253"/>
      <c r="AC988" s="253" t="s">
        <v>373</v>
      </c>
      <c r="AD988" s="253"/>
      <c r="AE988" s="253"/>
      <c r="AF988" s="253"/>
      <c r="AG988" s="253"/>
      <c r="AH988" s="253"/>
      <c r="AI988" s="253"/>
      <c r="AJ988" s="253"/>
      <c r="AK988" s="253"/>
      <c r="AL988" s="253"/>
      <c r="AM988" s="253"/>
      <c r="AN988" s="253"/>
      <c r="AO988" s="253"/>
      <c r="AP988" s="253"/>
      <c r="AQ988" s="253"/>
      <c r="AR988" s="253"/>
      <c r="AS988" s="253"/>
      <c r="AT988" s="253"/>
      <c r="AU988" s="253"/>
      <c r="AV988" s="253"/>
      <c r="AW988" s="253"/>
      <c r="AX988" s="253"/>
      <c r="AY988" s="253"/>
      <c r="AZ988" s="253"/>
      <c r="BA988" s="253"/>
      <c r="BB988" s="253"/>
      <c r="BC988" s="253"/>
      <c r="BD988" s="253"/>
      <c r="BE988" s="253"/>
      <c r="BF988" s="253"/>
      <c r="BG988" s="253"/>
      <c r="BH988" s="253"/>
      <c r="BI988" s="253"/>
      <c r="BJ988" s="253"/>
      <c r="BK988" s="253"/>
      <c r="BL988" s="253"/>
      <c r="BM988" s="253"/>
      <c r="BN988" s="253"/>
      <c r="BO988" s="253"/>
      <c r="BP988" s="253"/>
      <c r="BQ988" s="253"/>
      <c r="BR988" s="253"/>
      <c r="BS988" s="253"/>
      <c r="BT988" s="253"/>
      <c r="BU988" s="253"/>
      <c r="BV988" s="253"/>
      <c r="BW988" s="253"/>
      <c r="BX988" s="253"/>
      <c r="BY988" s="253"/>
      <c r="BZ988" s="253"/>
      <c r="CA988" s="253"/>
      <c r="CB988" s="253"/>
      <c r="CC988" s="253"/>
      <c r="CD988" s="253"/>
      <c r="CE988" s="253"/>
      <c r="CF988" s="253"/>
      <c r="CG988" s="253"/>
      <c r="CH988" s="253"/>
      <c r="CI988" s="253"/>
      <c r="CJ988" s="253"/>
      <c r="CK988" s="253"/>
      <c r="CL988" s="253"/>
      <c r="CM988" s="253"/>
      <c r="CN988" s="253"/>
      <c r="CO988" s="253"/>
      <c r="CP988" s="253"/>
      <c r="CQ988" s="253"/>
      <c r="CR988" s="253"/>
      <c r="CS988" s="253"/>
      <c r="CT988" s="253"/>
      <c r="CU988" s="253"/>
      <c r="CV988" s="253"/>
      <c r="CW988" s="253"/>
      <c r="CX988" s="253"/>
      <c r="CY988" s="253"/>
      <c r="CZ988" s="253"/>
      <c r="DA988" s="253"/>
      <c r="DB988" s="253"/>
      <c r="DC988" s="253"/>
      <c r="DD988" s="253"/>
      <c r="DE988" s="253"/>
      <c r="DF988" s="253"/>
      <c r="DG988" s="253"/>
      <c r="DH988" s="253"/>
      <c r="DI988" s="253"/>
      <c r="DJ988" s="253"/>
      <c r="DK988" s="253"/>
      <c r="DL988" s="253"/>
      <c r="DM988" s="253"/>
      <c r="DN988" s="253"/>
      <c r="DO988" s="253"/>
      <c r="DP988" s="253"/>
      <c r="DQ988" s="253"/>
      <c r="DR988" s="253"/>
      <c r="DS988" s="253"/>
      <c r="DT988" s="253"/>
      <c r="DU988" s="253"/>
      <c r="DV988" s="253"/>
      <c r="DW988" s="253"/>
      <c r="DX988" s="253"/>
      <c r="DY988" s="253"/>
      <c r="DZ988" s="253"/>
      <c r="EA988" s="253"/>
      <c r="EB988" s="253"/>
      <c r="EC988" s="253"/>
      <c r="ED988" s="253"/>
      <c r="EE988" s="253"/>
      <c r="EF988" s="253"/>
      <c r="EG988" s="253"/>
      <c r="EH988" s="253"/>
      <c r="EI988" s="253"/>
      <c r="EJ988" s="253"/>
      <c r="EK988" s="253"/>
      <c r="EL988" s="253"/>
      <c r="EM988" s="253"/>
      <c r="EN988" s="253"/>
      <c r="EO988" s="253"/>
      <c r="EP988" s="253"/>
      <c r="EQ988" s="253"/>
      <c r="ER988" s="253"/>
      <c r="ES988" s="253"/>
      <c r="ET988" s="253"/>
      <c r="EU988" s="253"/>
      <c r="EV988" s="253"/>
      <c r="EW988" s="253"/>
      <c r="EX988" s="253"/>
      <c r="EY988" s="253"/>
      <c r="EZ988" s="253"/>
      <c r="FA988" s="253"/>
      <c r="FB988" s="253"/>
      <c r="FC988" s="253"/>
      <c r="FD988" s="253"/>
      <c r="FE988" s="253"/>
      <c r="FF988" s="253"/>
      <c r="FG988" s="253"/>
      <c r="FH988" s="253"/>
      <c r="FI988" s="253"/>
      <c r="FJ988" s="253"/>
      <c r="FK988" s="253"/>
      <c r="FL988" s="253"/>
      <c r="FM988" s="253"/>
      <c r="FN988" s="253"/>
      <c r="FO988" s="253"/>
      <c r="FP988" s="253"/>
      <c r="FQ988" s="253"/>
      <c r="FR988" s="253"/>
      <c r="FS988" s="253"/>
      <c r="FT988" s="253"/>
      <c r="FU988" s="253"/>
      <c r="FV988" s="253"/>
      <c r="FW988" s="253"/>
      <c r="FX988" s="253"/>
      <c r="FY988" s="253"/>
      <c r="FZ988" s="253"/>
      <c r="GA988" s="253"/>
      <c r="GB988" s="253"/>
      <c r="GC988" s="253"/>
      <c r="GD988" s="253"/>
      <c r="GE988" s="253"/>
      <c r="GF988" s="253"/>
      <c r="GG988" s="253"/>
      <c r="GH988" s="253"/>
      <c r="GI988" s="253"/>
      <c r="GJ988" s="253"/>
      <c r="GK988" s="253"/>
      <c r="GL988" s="253"/>
      <c r="GM988" s="253"/>
      <c r="GN988" s="253"/>
      <c r="GO988" s="253"/>
      <c r="GP988" s="253"/>
      <c r="GQ988" s="253"/>
      <c r="GR988" s="253"/>
      <c r="GS988" s="253"/>
      <c r="GT988" s="253"/>
      <c r="GU988" s="253"/>
      <c r="GV988" s="253"/>
      <c r="GW988" s="253"/>
      <c r="GX988" s="253"/>
      <c r="GY988" s="253"/>
      <c r="GZ988" s="253"/>
      <c r="HA988" s="253"/>
      <c r="HB988" s="253"/>
      <c r="HC988" s="253"/>
      <c r="HD988" s="253"/>
      <c r="HE988" s="253"/>
      <c r="HF988" s="253"/>
      <c r="HG988" s="253"/>
      <c r="HH988" s="253"/>
      <c r="HI988" s="253"/>
      <c r="HJ988" s="253"/>
      <c r="HK988" s="253"/>
      <c r="HL988" s="253"/>
      <c r="HM988" s="253"/>
      <c r="HN988" s="253"/>
      <c r="HO988" s="253"/>
      <c r="HP988" s="253"/>
      <c r="HQ988" s="253"/>
      <c r="HR988" s="253"/>
      <c r="HS988" s="253"/>
      <c r="HT988" s="253"/>
      <c r="HU988" s="253"/>
      <c r="HV988" s="253"/>
      <c r="HW988" s="253"/>
      <c r="HX988" s="253"/>
      <c r="HY988" s="253"/>
      <c r="HZ988" s="253"/>
      <c r="IA988" s="253"/>
      <c r="IB988" s="253"/>
      <c r="IC988" s="253"/>
      <c r="ID988" s="253"/>
      <c r="IE988" s="253"/>
      <c r="IF988" s="253"/>
      <c r="IG988" s="253"/>
      <c r="IH988" s="253"/>
      <c r="II988" s="253"/>
      <c r="IJ988" s="253"/>
      <c r="IK988" s="253"/>
      <c r="IL988" s="253"/>
      <c r="IM988" s="253"/>
      <c r="IN988" s="253"/>
      <c r="IO988" s="253"/>
      <c r="IP988" s="253"/>
      <c r="IQ988" s="253"/>
      <c r="IR988" s="253"/>
      <c r="IS988" s="253"/>
      <c r="IT988" s="253"/>
      <c r="IU988" s="253"/>
      <c r="IV988" s="253"/>
      <c r="IW988" s="253"/>
      <c r="IX988" s="253"/>
      <c r="IY988" s="253"/>
      <c r="IZ988" s="253"/>
      <c r="JA988" s="253"/>
      <c r="JB988" s="253"/>
      <c r="JC988" s="253"/>
      <c r="JD988" s="253"/>
      <c r="JE988" s="253"/>
      <c r="JF988" s="253"/>
      <c r="JG988" s="253"/>
      <c r="JH988" s="253"/>
      <c r="JI988" s="253"/>
      <c r="JJ988" s="253"/>
      <c r="JK988" s="253"/>
      <c r="JL988" s="253"/>
      <c r="JM988" s="253"/>
      <c r="JN988" s="253"/>
      <c r="JO988" s="253"/>
      <c r="JP988" s="253"/>
      <c r="JQ988" s="253"/>
      <c r="JR988" s="253"/>
      <c r="JS988" s="253"/>
      <c r="JT988" s="253"/>
      <c r="JU988" s="253"/>
    </row>
    <row r="989" spans="1:281" s="252" customFormat="1" ht="15" customHeight="1" x14ac:dyDescent="0.25">
      <c r="A989" s="253"/>
      <c r="B989" s="253"/>
      <c r="C989" s="253"/>
      <c r="D989" s="253"/>
      <c r="E989" s="253"/>
      <c r="F989" s="253"/>
      <c r="G989" s="253"/>
      <c r="H989" s="253"/>
      <c r="I989" s="253"/>
      <c r="J989" s="253"/>
      <c r="K989" s="253"/>
      <c r="L989" s="253"/>
      <c r="M989" s="253"/>
      <c r="N989" s="253"/>
      <c r="O989" s="253"/>
      <c r="P989" s="253"/>
      <c r="Q989" s="253"/>
      <c r="R989" s="253"/>
      <c r="S989" s="253"/>
      <c r="T989" s="253"/>
      <c r="U989" s="253" t="s">
        <v>1140</v>
      </c>
      <c r="V989" s="253"/>
      <c r="W989" s="253"/>
      <c r="X989" s="253"/>
      <c r="Y989" s="253"/>
      <c r="Z989" s="253"/>
      <c r="AA989" s="253"/>
      <c r="AB989" s="253"/>
      <c r="AC989" s="253" t="s">
        <v>393</v>
      </c>
      <c r="AD989" s="253"/>
      <c r="AE989" s="253"/>
      <c r="AF989" s="253"/>
      <c r="AG989" s="253"/>
      <c r="AH989" s="253"/>
      <c r="AI989" s="253"/>
      <c r="AJ989" s="253"/>
      <c r="AK989" s="253"/>
      <c r="AL989" s="253"/>
      <c r="AM989" s="253"/>
      <c r="AN989" s="253"/>
      <c r="AO989" s="253"/>
      <c r="AP989" s="253"/>
      <c r="AQ989" s="253"/>
      <c r="AR989" s="253"/>
      <c r="AS989" s="253"/>
      <c r="AT989" s="253"/>
      <c r="AU989" s="253"/>
      <c r="AV989" s="253"/>
      <c r="AW989" s="253"/>
      <c r="AX989" s="253"/>
      <c r="AY989" s="253"/>
      <c r="AZ989" s="253"/>
      <c r="BA989" s="253"/>
      <c r="BB989" s="253"/>
      <c r="BC989" s="253"/>
      <c r="BD989" s="253"/>
      <c r="BE989" s="253"/>
      <c r="BF989" s="253"/>
      <c r="BG989" s="253"/>
      <c r="BH989" s="253"/>
      <c r="BI989" s="253"/>
      <c r="BJ989" s="253"/>
      <c r="BK989" s="253"/>
      <c r="BL989" s="253"/>
      <c r="BM989" s="253"/>
      <c r="BN989" s="253"/>
      <c r="BO989" s="253"/>
      <c r="BP989" s="253"/>
      <c r="BQ989" s="253"/>
      <c r="BR989" s="253"/>
      <c r="BS989" s="253"/>
      <c r="BT989" s="253"/>
      <c r="BU989" s="253"/>
      <c r="BV989" s="253"/>
      <c r="BW989" s="253"/>
      <c r="BX989" s="253"/>
      <c r="BY989" s="253"/>
      <c r="BZ989" s="253"/>
      <c r="CA989" s="253"/>
      <c r="CB989" s="253"/>
      <c r="CC989" s="253"/>
      <c r="CD989" s="253"/>
      <c r="CE989" s="253"/>
      <c r="CF989" s="253"/>
      <c r="CG989" s="253"/>
      <c r="CH989" s="253"/>
      <c r="CI989" s="253"/>
      <c r="CJ989" s="253"/>
      <c r="CK989" s="253"/>
      <c r="CL989" s="253"/>
      <c r="CM989" s="253"/>
      <c r="CN989" s="253"/>
      <c r="CO989" s="253"/>
      <c r="CP989" s="253"/>
      <c r="CQ989" s="253"/>
      <c r="CR989" s="253"/>
      <c r="CS989" s="253"/>
      <c r="CT989" s="253"/>
      <c r="CU989" s="253"/>
      <c r="CV989" s="253"/>
      <c r="CW989" s="253"/>
      <c r="CX989" s="253"/>
      <c r="CY989" s="253"/>
      <c r="CZ989" s="253"/>
      <c r="DA989" s="253"/>
      <c r="DB989" s="253"/>
      <c r="DC989" s="253"/>
      <c r="DD989" s="253"/>
      <c r="DE989" s="253"/>
      <c r="DF989" s="253"/>
      <c r="DG989" s="253"/>
      <c r="DH989" s="253"/>
      <c r="DI989" s="253"/>
      <c r="DJ989" s="253"/>
      <c r="DK989" s="253"/>
      <c r="DL989" s="253"/>
      <c r="DM989" s="253"/>
      <c r="DN989" s="253"/>
      <c r="DO989" s="253"/>
      <c r="DP989" s="253"/>
      <c r="DQ989" s="253"/>
      <c r="DR989" s="253"/>
      <c r="DS989" s="253"/>
      <c r="DT989" s="253"/>
      <c r="DU989" s="253"/>
      <c r="DV989" s="253"/>
      <c r="DW989" s="253"/>
      <c r="DX989" s="253"/>
      <c r="DY989" s="253"/>
      <c r="DZ989" s="253"/>
      <c r="EA989" s="253"/>
      <c r="EB989" s="253"/>
      <c r="EC989" s="253"/>
      <c r="ED989" s="253"/>
      <c r="EE989" s="253"/>
      <c r="EF989" s="253"/>
      <c r="EG989" s="253"/>
      <c r="EH989" s="253"/>
      <c r="EI989" s="253"/>
      <c r="EJ989" s="253"/>
      <c r="EK989" s="253"/>
      <c r="EL989" s="253"/>
      <c r="EM989" s="253"/>
      <c r="EN989" s="253"/>
      <c r="EO989" s="253"/>
      <c r="EP989" s="253"/>
      <c r="EQ989" s="253"/>
      <c r="ER989" s="253"/>
      <c r="ES989" s="253"/>
      <c r="ET989" s="253"/>
      <c r="EU989" s="253"/>
      <c r="EV989" s="253"/>
      <c r="EW989" s="253"/>
      <c r="EX989" s="253"/>
      <c r="EY989" s="253"/>
      <c r="EZ989" s="253"/>
      <c r="FA989" s="253"/>
      <c r="FB989" s="253"/>
      <c r="FC989" s="253"/>
      <c r="FD989" s="253"/>
      <c r="FE989" s="253"/>
      <c r="FF989" s="253"/>
      <c r="FG989" s="253"/>
      <c r="FH989" s="253"/>
      <c r="FI989" s="253"/>
      <c r="FJ989" s="253"/>
      <c r="FK989" s="253"/>
      <c r="FL989" s="253"/>
      <c r="FM989" s="253"/>
      <c r="FN989" s="253"/>
      <c r="FO989" s="253"/>
      <c r="FP989" s="253"/>
      <c r="FQ989" s="253"/>
      <c r="FR989" s="253"/>
      <c r="FS989" s="253"/>
      <c r="FT989" s="253"/>
      <c r="FU989" s="253"/>
      <c r="FV989" s="253"/>
      <c r="FW989" s="253"/>
      <c r="FX989" s="253"/>
      <c r="FY989" s="253"/>
      <c r="FZ989" s="253"/>
      <c r="GA989" s="253"/>
      <c r="GB989" s="253"/>
      <c r="GC989" s="253"/>
      <c r="GD989" s="253"/>
      <c r="GE989" s="253"/>
      <c r="GF989" s="253"/>
      <c r="GG989" s="253"/>
      <c r="GH989" s="253"/>
      <c r="GI989" s="253"/>
      <c r="GJ989" s="253"/>
      <c r="GK989" s="253"/>
      <c r="GL989" s="253"/>
      <c r="GM989" s="253"/>
      <c r="GN989" s="253"/>
      <c r="GO989" s="253"/>
      <c r="GP989" s="253"/>
      <c r="GQ989" s="253"/>
      <c r="GR989" s="253"/>
      <c r="GS989" s="253"/>
      <c r="GT989" s="253"/>
      <c r="GU989" s="253"/>
      <c r="GV989" s="253"/>
      <c r="GW989" s="253"/>
      <c r="GX989" s="253"/>
      <c r="GY989" s="253"/>
      <c r="GZ989" s="253"/>
      <c r="HA989" s="253"/>
      <c r="HB989" s="253"/>
      <c r="HC989" s="253"/>
      <c r="HD989" s="253"/>
      <c r="HE989" s="253"/>
      <c r="HF989" s="253"/>
      <c r="HG989" s="253"/>
      <c r="HH989" s="253"/>
      <c r="HI989" s="253"/>
      <c r="HJ989" s="253"/>
      <c r="HK989" s="253"/>
      <c r="HL989" s="253"/>
      <c r="HM989" s="253"/>
      <c r="HN989" s="253"/>
      <c r="HO989" s="253"/>
      <c r="HP989" s="253"/>
      <c r="HQ989" s="253"/>
      <c r="HR989" s="253"/>
      <c r="HS989" s="253"/>
      <c r="HT989" s="253"/>
      <c r="HU989" s="253"/>
      <c r="HV989" s="253"/>
      <c r="HW989" s="253"/>
      <c r="HX989" s="253"/>
      <c r="HY989" s="253"/>
      <c r="HZ989" s="253"/>
      <c r="IA989" s="253"/>
      <c r="IB989" s="253"/>
      <c r="IC989" s="253"/>
      <c r="ID989" s="253"/>
      <c r="IE989" s="253"/>
      <c r="IF989" s="253"/>
      <c r="IG989" s="253"/>
      <c r="IH989" s="253"/>
      <c r="II989" s="253"/>
      <c r="IJ989" s="253"/>
      <c r="IK989" s="253"/>
      <c r="IL989" s="253"/>
      <c r="IM989" s="253"/>
      <c r="IN989" s="253"/>
      <c r="IO989" s="253"/>
      <c r="IP989" s="253"/>
      <c r="IQ989" s="253"/>
      <c r="IR989" s="253"/>
      <c r="IS989" s="253"/>
      <c r="IT989" s="253"/>
      <c r="IU989" s="253"/>
      <c r="IV989" s="253"/>
      <c r="IW989" s="253"/>
      <c r="IX989" s="253"/>
      <c r="IY989" s="253"/>
      <c r="IZ989" s="253"/>
      <c r="JA989" s="253"/>
      <c r="JB989" s="253"/>
      <c r="JC989" s="253"/>
      <c r="JD989" s="253"/>
      <c r="JE989" s="253"/>
      <c r="JF989" s="253"/>
      <c r="JG989" s="253"/>
      <c r="JH989" s="253"/>
      <c r="JI989" s="253"/>
      <c r="JJ989" s="253"/>
      <c r="JK989" s="253"/>
      <c r="JL989" s="253"/>
      <c r="JM989" s="253"/>
      <c r="JN989" s="253"/>
      <c r="JO989" s="253"/>
      <c r="JP989" s="253"/>
      <c r="JQ989" s="253"/>
      <c r="JR989" s="253"/>
      <c r="JS989" s="253"/>
      <c r="JT989" s="253"/>
      <c r="JU989" s="253"/>
    </row>
    <row r="990" spans="1:281" s="252" customFormat="1" ht="15" customHeight="1" x14ac:dyDescent="0.25">
      <c r="A990" s="253"/>
      <c r="B990" s="253"/>
      <c r="C990" s="253"/>
      <c r="D990" s="253"/>
      <c r="E990" s="253"/>
      <c r="F990" s="253"/>
      <c r="G990" s="253"/>
      <c r="H990" s="253"/>
      <c r="I990" s="253"/>
      <c r="J990" s="253"/>
      <c r="K990" s="253"/>
      <c r="L990" s="253"/>
      <c r="M990" s="253"/>
      <c r="N990" s="253"/>
      <c r="O990" s="253"/>
      <c r="P990" s="253"/>
      <c r="Q990" s="253"/>
      <c r="R990" s="253"/>
      <c r="S990" s="253"/>
      <c r="T990" s="253"/>
      <c r="U990" s="253" t="s">
        <v>1141</v>
      </c>
      <c r="V990" s="253"/>
      <c r="W990" s="253"/>
      <c r="X990" s="253"/>
      <c r="Y990" s="253"/>
      <c r="Z990" s="253"/>
      <c r="AA990" s="253"/>
      <c r="AB990" s="253"/>
      <c r="AC990" s="253" t="s">
        <v>393</v>
      </c>
      <c r="AD990" s="253"/>
      <c r="AE990" s="253"/>
      <c r="AF990" s="253"/>
      <c r="AG990" s="253"/>
      <c r="AH990" s="253"/>
      <c r="AI990" s="253"/>
      <c r="AJ990" s="253"/>
      <c r="AK990" s="253"/>
      <c r="AL990" s="253"/>
      <c r="AM990" s="253"/>
      <c r="AN990" s="253"/>
      <c r="AO990" s="253"/>
      <c r="AP990" s="253"/>
      <c r="AQ990" s="253"/>
      <c r="AR990" s="253"/>
      <c r="AS990" s="253"/>
      <c r="AT990" s="253"/>
      <c r="AU990" s="253"/>
      <c r="AV990" s="253"/>
      <c r="AW990" s="253"/>
      <c r="AX990" s="253"/>
      <c r="AY990" s="253"/>
      <c r="AZ990" s="253"/>
      <c r="BA990" s="253"/>
      <c r="BB990" s="253"/>
      <c r="BC990" s="253"/>
      <c r="BD990" s="253"/>
      <c r="BE990" s="253"/>
      <c r="BF990" s="253"/>
      <c r="BG990" s="253"/>
      <c r="BH990" s="253"/>
      <c r="BI990" s="253"/>
      <c r="BJ990" s="253"/>
      <c r="BK990" s="253"/>
      <c r="BL990" s="253"/>
      <c r="BM990" s="253"/>
      <c r="BN990" s="253"/>
      <c r="BO990" s="253"/>
      <c r="BP990" s="253"/>
      <c r="BQ990" s="253"/>
      <c r="BR990" s="253"/>
      <c r="BS990" s="253"/>
      <c r="BT990" s="253"/>
      <c r="BU990" s="253"/>
      <c r="BV990" s="253"/>
      <c r="BW990" s="253"/>
      <c r="BX990" s="253"/>
      <c r="BY990" s="253"/>
      <c r="BZ990" s="253"/>
      <c r="CA990" s="253"/>
      <c r="CB990" s="253"/>
      <c r="CC990" s="253"/>
      <c r="CD990" s="253"/>
      <c r="CE990" s="253"/>
      <c r="CF990" s="253"/>
      <c r="CG990" s="253"/>
      <c r="CH990" s="253"/>
      <c r="CI990" s="253"/>
      <c r="CJ990" s="253"/>
      <c r="CK990" s="253"/>
      <c r="CL990" s="253"/>
      <c r="CM990" s="253"/>
      <c r="CN990" s="253"/>
      <c r="CO990" s="253"/>
      <c r="CP990" s="253"/>
      <c r="CQ990" s="253"/>
      <c r="CR990" s="253"/>
      <c r="CS990" s="253"/>
      <c r="CT990" s="253"/>
      <c r="CU990" s="253"/>
      <c r="CV990" s="253"/>
      <c r="CW990" s="253"/>
      <c r="CX990" s="253"/>
      <c r="CY990" s="253"/>
      <c r="CZ990" s="253"/>
      <c r="DA990" s="253"/>
      <c r="DB990" s="253"/>
      <c r="DC990" s="253"/>
      <c r="DD990" s="253"/>
      <c r="DE990" s="253"/>
      <c r="DF990" s="253"/>
      <c r="DG990" s="253"/>
      <c r="DH990" s="253"/>
      <c r="DI990" s="253"/>
      <c r="DJ990" s="253"/>
      <c r="DK990" s="253"/>
      <c r="DL990" s="253"/>
      <c r="DM990" s="253"/>
      <c r="DN990" s="253"/>
      <c r="DO990" s="253"/>
      <c r="DP990" s="253"/>
      <c r="DQ990" s="253"/>
      <c r="DR990" s="253"/>
      <c r="DS990" s="253"/>
      <c r="DT990" s="253"/>
      <c r="DU990" s="253"/>
      <c r="DV990" s="253"/>
      <c r="DW990" s="253"/>
      <c r="DX990" s="253"/>
      <c r="DY990" s="253"/>
      <c r="DZ990" s="253"/>
      <c r="EA990" s="253"/>
      <c r="EB990" s="253"/>
      <c r="EC990" s="253"/>
      <c r="ED990" s="253"/>
      <c r="EE990" s="253"/>
      <c r="EF990" s="253"/>
      <c r="EG990" s="253"/>
      <c r="EH990" s="253"/>
      <c r="EI990" s="253"/>
      <c r="EJ990" s="253"/>
      <c r="EK990" s="253"/>
      <c r="EL990" s="253"/>
      <c r="EM990" s="253"/>
      <c r="EN990" s="253"/>
      <c r="EO990" s="253"/>
      <c r="EP990" s="253"/>
      <c r="EQ990" s="253"/>
      <c r="ER990" s="253"/>
      <c r="ES990" s="253"/>
      <c r="ET990" s="253"/>
      <c r="EU990" s="253"/>
      <c r="EV990" s="253"/>
      <c r="EW990" s="253"/>
      <c r="EX990" s="253"/>
      <c r="EY990" s="253"/>
      <c r="EZ990" s="253"/>
      <c r="FA990" s="253"/>
      <c r="FB990" s="253"/>
      <c r="FC990" s="253"/>
      <c r="FD990" s="253"/>
      <c r="FE990" s="253"/>
      <c r="FF990" s="253"/>
      <c r="FG990" s="253"/>
      <c r="FH990" s="253"/>
      <c r="FI990" s="253"/>
      <c r="FJ990" s="253"/>
      <c r="FK990" s="253"/>
      <c r="FL990" s="253"/>
      <c r="FM990" s="253"/>
      <c r="FN990" s="253"/>
      <c r="FO990" s="253"/>
      <c r="FP990" s="253"/>
      <c r="FQ990" s="253"/>
      <c r="FR990" s="253"/>
      <c r="FS990" s="253"/>
      <c r="FT990" s="253"/>
      <c r="FU990" s="253"/>
      <c r="FV990" s="253"/>
      <c r="FW990" s="253"/>
      <c r="FX990" s="253"/>
      <c r="FY990" s="253"/>
      <c r="FZ990" s="253"/>
      <c r="GA990" s="253"/>
      <c r="GB990" s="253"/>
      <c r="GC990" s="253"/>
      <c r="GD990" s="253"/>
      <c r="GE990" s="253"/>
      <c r="GF990" s="253"/>
      <c r="GG990" s="253"/>
      <c r="GH990" s="253"/>
      <c r="GI990" s="253"/>
      <c r="GJ990" s="253"/>
      <c r="GK990" s="253"/>
      <c r="GL990" s="253"/>
      <c r="GM990" s="253"/>
      <c r="GN990" s="253"/>
      <c r="GO990" s="253"/>
      <c r="GP990" s="253"/>
      <c r="GQ990" s="253"/>
      <c r="GR990" s="253"/>
      <c r="GS990" s="253"/>
      <c r="GT990" s="253"/>
      <c r="GU990" s="253"/>
      <c r="GV990" s="253"/>
      <c r="GW990" s="253"/>
      <c r="GX990" s="253"/>
      <c r="GY990" s="253"/>
      <c r="GZ990" s="253"/>
      <c r="HA990" s="253"/>
      <c r="HB990" s="253"/>
      <c r="HC990" s="253"/>
      <c r="HD990" s="253"/>
      <c r="HE990" s="253"/>
      <c r="HF990" s="253"/>
      <c r="HG990" s="253"/>
      <c r="HH990" s="253"/>
      <c r="HI990" s="253"/>
      <c r="HJ990" s="253"/>
      <c r="HK990" s="253"/>
      <c r="HL990" s="253"/>
      <c r="HM990" s="253"/>
      <c r="HN990" s="253"/>
      <c r="HO990" s="253"/>
      <c r="HP990" s="253"/>
      <c r="HQ990" s="253"/>
      <c r="HR990" s="253"/>
      <c r="HS990" s="253"/>
      <c r="HT990" s="253"/>
      <c r="HU990" s="253"/>
      <c r="HV990" s="253"/>
      <c r="HW990" s="253"/>
      <c r="HX990" s="253"/>
      <c r="HY990" s="253"/>
      <c r="HZ990" s="253"/>
      <c r="IA990" s="253"/>
      <c r="IB990" s="253"/>
      <c r="IC990" s="253"/>
      <c r="ID990" s="253"/>
      <c r="IE990" s="253"/>
      <c r="IF990" s="253"/>
      <c r="IG990" s="253"/>
      <c r="IH990" s="253"/>
      <c r="II990" s="253"/>
      <c r="IJ990" s="253"/>
      <c r="IK990" s="253"/>
      <c r="IL990" s="253"/>
      <c r="IM990" s="253"/>
      <c r="IN990" s="253"/>
      <c r="IO990" s="253"/>
      <c r="IP990" s="253"/>
      <c r="IQ990" s="253"/>
      <c r="IR990" s="253"/>
      <c r="IS990" s="253"/>
      <c r="IT990" s="253"/>
      <c r="IU990" s="253"/>
      <c r="IV990" s="253"/>
      <c r="IW990" s="253"/>
      <c r="IX990" s="253"/>
      <c r="IY990" s="253"/>
      <c r="IZ990" s="253"/>
      <c r="JA990" s="253"/>
      <c r="JB990" s="253"/>
      <c r="JC990" s="253"/>
      <c r="JD990" s="253"/>
      <c r="JE990" s="253"/>
      <c r="JF990" s="253"/>
      <c r="JG990" s="253"/>
      <c r="JH990" s="253"/>
      <c r="JI990" s="253"/>
      <c r="JJ990" s="253"/>
      <c r="JK990" s="253"/>
      <c r="JL990" s="253"/>
      <c r="JM990" s="253"/>
      <c r="JN990" s="253"/>
      <c r="JO990" s="253"/>
      <c r="JP990" s="253"/>
      <c r="JQ990" s="253"/>
      <c r="JR990" s="253"/>
      <c r="JS990" s="253"/>
      <c r="JT990" s="253"/>
      <c r="JU990" s="253"/>
    </row>
    <row r="991" spans="1:281" s="252" customFormat="1" ht="15" customHeight="1" x14ac:dyDescent="0.25">
      <c r="A991" s="253"/>
      <c r="B991" s="253"/>
      <c r="C991" s="253"/>
      <c r="D991" s="253"/>
      <c r="E991" s="253"/>
      <c r="F991" s="253"/>
      <c r="G991" s="253"/>
      <c r="H991" s="253"/>
      <c r="I991" s="253"/>
      <c r="J991" s="253"/>
      <c r="K991" s="253"/>
      <c r="L991" s="253"/>
      <c r="M991" s="253"/>
      <c r="N991" s="253"/>
      <c r="O991" s="253"/>
      <c r="P991" s="253"/>
      <c r="Q991" s="253"/>
      <c r="R991" s="253"/>
      <c r="S991" s="253"/>
      <c r="T991" s="253"/>
      <c r="U991" s="253" t="s">
        <v>1142</v>
      </c>
      <c r="V991" s="253"/>
      <c r="W991" s="253"/>
      <c r="X991" s="253"/>
      <c r="Y991" s="253"/>
      <c r="Z991" s="253"/>
      <c r="AA991" s="253"/>
      <c r="AB991" s="253"/>
      <c r="AC991" s="253" t="s">
        <v>373</v>
      </c>
      <c r="AD991" s="253"/>
      <c r="AE991" s="253"/>
      <c r="AF991" s="253"/>
      <c r="AG991" s="253"/>
      <c r="AH991" s="253"/>
      <c r="AI991" s="253"/>
      <c r="AJ991" s="253"/>
      <c r="AK991" s="253"/>
      <c r="AL991" s="253"/>
      <c r="AM991" s="253"/>
      <c r="AN991" s="253"/>
      <c r="AO991" s="253"/>
      <c r="AP991" s="253"/>
      <c r="AQ991" s="253"/>
      <c r="AR991" s="253"/>
      <c r="AS991" s="253"/>
      <c r="AT991" s="253"/>
      <c r="AU991" s="253"/>
      <c r="AV991" s="253"/>
      <c r="AW991" s="253"/>
      <c r="AX991" s="253"/>
      <c r="AY991" s="253"/>
      <c r="AZ991" s="253"/>
      <c r="BA991" s="253"/>
      <c r="BB991" s="253"/>
      <c r="BC991" s="253"/>
      <c r="BD991" s="253"/>
      <c r="BE991" s="253"/>
      <c r="BF991" s="253"/>
      <c r="BG991" s="253"/>
      <c r="BH991" s="253"/>
      <c r="BI991" s="253"/>
      <c r="BJ991" s="253"/>
      <c r="BK991" s="253"/>
      <c r="BL991" s="253"/>
      <c r="BM991" s="253"/>
      <c r="BN991" s="253"/>
      <c r="BO991" s="253"/>
      <c r="BP991" s="253"/>
      <c r="BQ991" s="253"/>
      <c r="BR991" s="253"/>
      <c r="BS991" s="253"/>
      <c r="BT991" s="253"/>
      <c r="BU991" s="253"/>
      <c r="BV991" s="253"/>
      <c r="BW991" s="253"/>
      <c r="BX991" s="253"/>
      <c r="BY991" s="253"/>
      <c r="BZ991" s="253"/>
      <c r="CA991" s="253"/>
      <c r="CB991" s="253"/>
      <c r="CC991" s="253"/>
      <c r="CD991" s="253"/>
      <c r="CE991" s="253"/>
      <c r="CF991" s="253"/>
      <c r="CG991" s="253"/>
      <c r="CH991" s="253"/>
      <c r="CI991" s="253"/>
      <c r="CJ991" s="253"/>
      <c r="CK991" s="253"/>
      <c r="CL991" s="253"/>
      <c r="CM991" s="253"/>
      <c r="CN991" s="253"/>
      <c r="CO991" s="253"/>
      <c r="CP991" s="253"/>
      <c r="CQ991" s="253"/>
      <c r="CR991" s="253"/>
      <c r="CS991" s="253"/>
      <c r="CT991" s="253"/>
      <c r="CU991" s="253"/>
      <c r="CV991" s="253"/>
      <c r="CW991" s="253"/>
      <c r="CX991" s="253"/>
      <c r="CY991" s="253"/>
      <c r="CZ991" s="253"/>
      <c r="DA991" s="253"/>
      <c r="DB991" s="253"/>
      <c r="DC991" s="253"/>
      <c r="DD991" s="253"/>
      <c r="DE991" s="253"/>
      <c r="DF991" s="253"/>
      <c r="DG991" s="253"/>
      <c r="DH991" s="253"/>
      <c r="DI991" s="253"/>
      <c r="DJ991" s="253"/>
      <c r="DK991" s="253"/>
      <c r="DL991" s="253"/>
      <c r="DM991" s="253"/>
      <c r="DN991" s="253"/>
      <c r="DO991" s="253"/>
      <c r="DP991" s="253"/>
      <c r="DQ991" s="253"/>
      <c r="DR991" s="253"/>
      <c r="DS991" s="253"/>
      <c r="DT991" s="253"/>
      <c r="DU991" s="253"/>
      <c r="DV991" s="253"/>
      <c r="DW991" s="253"/>
      <c r="DX991" s="253"/>
      <c r="DY991" s="253"/>
      <c r="DZ991" s="253"/>
      <c r="EA991" s="253"/>
      <c r="EB991" s="253"/>
      <c r="EC991" s="253"/>
      <c r="ED991" s="253"/>
      <c r="EE991" s="253"/>
      <c r="EF991" s="253"/>
      <c r="EG991" s="253"/>
      <c r="EH991" s="253"/>
      <c r="EI991" s="253"/>
      <c r="EJ991" s="253"/>
      <c r="EK991" s="253"/>
      <c r="EL991" s="253"/>
      <c r="EM991" s="253"/>
      <c r="EN991" s="253"/>
      <c r="EO991" s="253"/>
      <c r="EP991" s="253"/>
      <c r="EQ991" s="253"/>
      <c r="ER991" s="253"/>
      <c r="ES991" s="253"/>
      <c r="ET991" s="253"/>
      <c r="EU991" s="253"/>
      <c r="EV991" s="253"/>
      <c r="EW991" s="253"/>
      <c r="EX991" s="253"/>
      <c r="EY991" s="253"/>
      <c r="EZ991" s="253"/>
      <c r="FA991" s="253"/>
      <c r="FB991" s="253"/>
      <c r="FC991" s="253"/>
      <c r="FD991" s="253"/>
      <c r="FE991" s="253"/>
      <c r="FF991" s="253"/>
      <c r="FG991" s="253"/>
      <c r="FH991" s="253"/>
      <c r="FI991" s="253"/>
      <c r="FJ991" s="253"/>
      <c r="FK991" s="253"/>
      <c r="FL991" s="253"/>
      <c r="FM991" s="253"/>
      <c r="FN991" s="253"/>
      <c r="FO991" s="253"/>
      <c r="FP991" s="253"/>
      <c r="FQ991" s="253"/>
      <c r="FR991" s="253"/>
      <c r="FS991" s="253"/>
      <c r="FT991" s="253"/>
      <c r="FU991" s="253"/>
      <c r="FV991" s="253"/>
      <c r="FW991" s="253"/>
      <c r="FX991" s="253"/>
      <c r="FY991" s="253"/>
      <c r="FZ991" s="253"/>
      <c r="GA991" s="253"/>
      <c r="GB991" s="253"/>
      <c r="GC991" s="253"/>
      <c r="GD991" s="253"/>
      <c r="GE991" s="253"/>
      <c r="GF991" s="253"/>
      <c r="GG991" s="253"/>
      <c r="GH991" s="253"/>
      <c r="GI991" s="253"/>
      <c r="GJ991" s="253"/>
      <c r="GK991" s="253"/>
      <c r="GL991" s="253"/>
      <c r="GM991" s="253"/>
      <c r="GN991" s="253"/>
      <c r="GO991" s="253"/>
      <c r="GP991" s="253"/>
      <c r="GQ991" s="253"/>
      <c r="GR991" s="253"/>
      <c r="GS991" s="253"/>
      <c r="GT991" s="253"/>
      <c r="GU991" s="253"/>
      <c r="GV991" s="253"/>
      <c r="GW991" s="253"/>
      <c r="GX991" s="253"/>
      <c r="GY991" s="253"/>
      <c r="GZ991" s="253"/>
      <c r="HA991" s="253"/>
      <c r="HB991" s="253"/>
      <c r="HC991" s="253"/>
      <c r="HD991" s="253"/>
      <c r="HE991" s="253"/>
      <c r="HF991" s="253"/>
      <c r="HG991" s="253"/>
      <c r="HH991" s="253"/>
      <c r="HI991" s="253"/>
      <c r="HJ991" s="253"/>
      <c r="HK991" s="253"/>
      <c r="HL991" s="253"/>
      <c r="HM991" s="253"/>
      <c r="HN991" s="253"/>
      <c r="HO991" s="253"/>
      <c r="HP991" s="253"/>
      <c r="HQ991" s="253"/>
      <c r="HR991" s="253"/>
      <c r="HS991" s="253"/>
      <c r="HT991" s="253"/>
      <c r="HU991" s="253"/>
      <c r="HV991" s="253"/>
      <c r="HW991" s="253"/>
      <c r="HX991" s="253"/>
      <c r="HY991" s="253"/>
      <c r="HZ991" s="253"/>
      <c r="IA991" s="253"/>
      <c r="IB991" s="253"/>
      <c r="IC991" s="253"/>
      <c r="ID991" s="253"/>
      <c r="IE991" s="253"/>
      <c r="IF991" s="253"/>
      <c r="IG991" s="253"/>
      <c r="IH991" s="253"/>
      <c r="II991" s="253"/>
      <c r="IJ991" s="253"/>
      <c r="IK991" s="253"/>
      <c r="IL991" s="253"/>
      <c r="IM991" s="253"/>
      <c r="IN991" s="253"/>
      <c r="IO991" s="253"/>
      <c r="IP991" s="253"/>
      <c r="IQ991" s="253"/>
      <c r="IR991" s="253"/>
      <c r="IS991" s="253"/>
      <c r="IT991" s="253"/>
      <c r="IU991" s="253"/>
      <c r="IV991" s="253"/>
      <c r="IW991" s="253"/>
      <c r="IX991" s="253"/>
      <c r="IY991" s="253"/>
      <c r="IZ991" s="253"/>
      <c r="JA991" s="253"/>
      <c r="JB991" s="253"/>
      <c r="JC991" s="253"/>
      <c r="JD991" s="253"/>
      <c r="JE991" s="253"/>
      <c r="JF991" s="253"/>
      <c r="JG991" s="253"/>
      <c r="JH991" s="253"/>
      <c r="JI991" s="253"/>
      <c r="JJ991" s="253"/>
      <c r="JK991" s="253"/>
      <c r="JL991" s="253"/>
      <c r="JM991" s="253"/>
      <c r="JN991" s="253"/>
      <c r="JO991" s="253"/>
      <c r="JP991" s="253"/>
      <c r="JQ991" s="253"/>
      <c r="JR991" s="253"/>
      <c r="JS991" s="253"/>
      <c r="JT991" s="253"/>
      <c r="JU991" s="253"/>
    </row>
    <row r="992" spans="1:281" s="252" customFormat="1" ht="15" customHeight="1" x14ac:dyDescent="0.25">
      <c r="A992" s="253"/>
      <c r="B992" s="253"/>
      <c r="C992" s="253"/>
      <c r="D992" s="253"/>
      <c r="E992" s="253"/>
      <c r="F992" s="253"/>
      <c r="G992" s="253"/>
      <c r="H992" s="253"/>
      <c r="I992" s="253"/>
      <c r="J992" s="253"/>
      <c r="K992" s="253"/>
      <c r="L992" s="253"/>
      <c r="M992" s="253"/>
      <c r="N992" s="253"/>
      <c r="O992" s="253"/>
      <c r="P992" s="253"/>
      <c r="Q992" s="253"/>
      <c r="R992" s="253"/>
      <c r="S992" s="253"/>
      <c r="T992" s="253"/>
      <c r="U992" s="253" t="s">
        <v>1143</v>
      </c>
      <c r="V992" s="253"/>
      <c r="W992" s="253"/>
      <c r="X992" s="253"/>
      <c r="Y992" s="253"/>
      <c r="Z992" s="253"/>
      <c r="AA992" s="253"/>
      <c r="AB992" s="253"/>
      <c r="AC992" s="253" t="s">
        <v>393</v>
      </c>
      <c r="AD992" s="253"/>
      <c r="AE992" s="253"/>
      <c r="AF992" s="253"/>
      <c r="AG992" s="253"/>
      <c r="AH992" s="253"/>
      <c r="AI992" s="253"/>
      <c r="AJ992" s="253"/>
      <c r="AK992" s="253"/>
      <c r="AL992" s="253"/>
      <c r="AM992" s="253"/>
      <c r="AN992" s="253"/>
      <c r="AO992" s="253"/>
      <c r="AP992" s="253"/>
      <c r="AQ992" s="253"/>
      <c r="AR992" s="253"/>
      <c r="AS992" s="253"/>
      <c r="AT992" s="253"/>
      <c r="AU992" s="253"/>
      <c r="AV992" s="253"/>
      <c r="AW992" s="253"/>
      <c r="AX992" s="253"/>
      <c r="AY992" s="253"/>
      <c r="AZ992" s="253"/>
      <c r="BA992" s="253"/>
      <c r="BB992" s="253"/>
      <c r="BC992" s="253"/>
      <c r="BD992" s="253"/>
      <c r="BE992" s="253"/>
      <c r="BF992" s="253"/>
      <c r="BG992" s="253"/>
      <c r="BH992" s="253"/>
      <c r="BI992" s="253"/>
      <c r="BJ992" s="253"/>
      <c r="BK992" s="253"/>
      <c r="BL992" s="253"/>
      <c r="BM992" s="253"/>
      <c r="BN992" s="253"/>
      <c r="BO992" s="253"/>
      <c r="BP992" s="253"/>
      <c r="BQ992" s="253"/>
      <c r="BR992" s="253"/>
      <c r="BS992" s="253"/>
      <c r="BT992" s="253"/>
      <c r="BU992" s="253"/>
      <c r="BV992" s="253"/>
      <c r="BW992" s="253"/>
      <c r="BX992" s="253"/>
      <c r="BY992" s="253"/>
      <c r="BZ992" s="253"/>
      <c r="CA992" s="253"/>
      <c r="CB992" s="253"/>
      <c r="CC992" s="253"/>
      <c r="CD992" s="253"/>
      <c r="CE992" s="253"/>
      <c r="CF992" s="253"/>
      <c r="CG992" s="253"/>
      <c r="CH992" s="253"/>
      <c r="CI992" s="253"/>
      <c r="CJ992" s="253"/>
      <c r="CK992" s="253"/>
      <c r="CL992" s="253"/>
      <c r="CM992" s="253"/>
      <c r="CN992" s="253"/>
      <c r="CO992" s="253"/>
      <c r="CP992" s="253"/>
      <c r="CQ992" s="253"/>
      <c r="CR992" s="253"/>
      <c r="CS992" s="253"/>
      <c r="CT992" s="253"/>
      <c r="CU992" s="253"/>
      <c r="CV992" s="253"/>
      <c r="CW992" s="253"/>
      <c r="CX992" s="253"/>
      <c r="CY992" s="253"/>
      <c r="CZ992" s="253"/>
      <c r="DA992" s="253"/>
      <c r="DB992" s="253"/>
      <c r="DC992" s="253"/>
      <c r="DD992" s="253"/>
      <c r="DE992" s="253"/>
      <c r="DF992" s="253"/>
      <c r="DG992" s="253"/>
      <c r="DH992" s="253"/>
      <c r="DI992" s="253"/>
      <c r="DJ992" s="253"/>
      <c r="DK992" s="253"/>
      <c r="DL992" s="253"/>
      <c r="DM992" s="253"/>
      <c r="DN992" s="253"/>
      <c r="DO992" s="253"/>
      <c r="DP992" s="253"/>
      <c r="DQ992" s="253"/>
      <c r="DR992" s="253"/>
      <c r="DS992" s="253"/>
      <c r="DT992" s="253"/>
      <c r="DU992" s="253"/>
      <c r="DV992" s="253"/>
      <c r="DW992" s="253"/>
      <c r="DX992" s="253"/>
      <c r="DY992" s="253"/>
      <c r="DZ992" s="253"/>
      <c r="EA992" s="253"/>
      <c r="EB992" s="253"/>
      <c r="EC992" s="253"/>
      <c r="ED992" s="253"/>
      <c r="EE992" s="253"/>
      <c r="EF992" s="253"/>
      <c r="EG992" s="253"/>
      <c r="EH992" s="253"/>
      <c r="EI992" s="253"/>
      <c r="EJ992" s="253"/>
      <c r="EK992" s="253"/>
      <c r="EL992" s="253"/>
      <c r="EM992" s="253"/>
      <c r="EN992" s="253"/>
      <c r="EO992" s="253"/>
      <c r="EP992" s="253"/>
      <c r="EQ992" s="253"/>
      <c r="ER992" s="253"/>
      <c r="ES992" s="253"/>
      <c r="ET992" s="253"/>
      <c r="EU992" s="253"/>
      <c r="EV992" s="253"/>
      <c r="EW992" s="253"/>
      <c r="EX992" s="253"/>
      <c r="EY992" s="253"/>
      <c r="EZ992" s="253"/>
      <c r="FA992" s="253"/>
      <c r="FB992" s="253"/>
      <c r="FC992" s="253"/>
      <c r="FD992" s="253"/>
      <c r="FE992" s="253"/>
      <c r="FF992" s="253"/>
      <c r="FG992" s="253"/>
      <c r="FH992" s="253"/>
      <c r="FI992" s="253"/>
      <c r="FJ992" s="253"/>
      <c r="FK992" s="253"/>
      <c r="FL992" s="253"/>
      <c r="FM992" s="253"/>
      <c r="FN992" s="253"/>
      <c r="FO992" s="253"/>
      <c r="FP992" s="253"/>
      <c r="FQ992" s="253"/>
      <c r="FR992" s="253"/>
      <c r="FS992" s="253"/>
      <c r="FT992" s="253"/>
      <c r="FU992" s="253"/>
      <c r="FV992" s="253"/>
      <c r="FW992" s="253"/>
      <c r="FX992" s="253"/>
      <c r="FY992" s="253"/>
      <c r="FZ992" s="253"/>
      <c r="GA992" s="253"/>
      <c r="GB992" s="253"/>
      <c r="GC992" s="253"/>
      <c r="GD992" s="253"/>
      <c r="GE992" s="253"/>
      <c r="GF992" s="253"/>
      <c r="GG992" s="253"/>
      <c r="GH992" s="253"/>
      <c r="GI992" s="253"/>
      <c r="GJ992" s="253"/>
      <c r="GK992" s="253"/>
      <c r="GL992" s="253"/>
      <c r="GM992" s="253"/>
      <c r="GN992" s="253"/>
      <c r="GO992" s="253"/>
      <c r="GP992" s="253"/>
      <c r="GQ992" s="253"/>
      <c r="GR992" s="253"/>
      <c r="GS992" s="253"/>
      <c r="GT992" s="253"/>
      <c r="GU992" s="253"/>
      <c r="GV992" s="253"/>
      <c r="GW992" s="253"/>
      <c r="GX992" s="253"/>
      <c r="GY992" s="253"/>
      <c r="GZ992" s="253"/>
      <c r="HA992" s="253"/>
      <c r="HB992" s="253"/>
      <c r="HC992" s="253"/>
      <c r="HD992" s="253"/>
      <c r="HE992" s="253"/>
      <c r="HF992" s="253"/>
      <c r="HG992" s="253"/>
      <c r="HH992" s="253"/>
      <c r="HI992" s="253"/>
      <c r="HJ992" s="253"/>
      <c r="HK992" s="253"/>
      <c r="HL992" s="253"/>
      <c r="HM992" s="253"/>
      <c r="HN992" s="253"/>
      <c r="HO992" s="253"/>
      <c r="HP992" s="253"/>
      <c r="HQ992" s="253"/>
      <c r="HR992" s="253"/>
      <c r="HS992" s="253"/>
      <c r="HT992" s="253"/>
      <c r="HU992" s="253"/>
      <c r="HV992" s="253"/>
      <c r="HW992" s="253"/>
      <c r="HX992" s="253"/>
      <c r="HY992" s="253"/>
      <c r="HZ992" s="253"/>
      <c r="IA992" s="253"/>
      <c r="IB992" s="253"/>
      <c r="IC992" s="253"/>
      <c r="ID992" s="253"/>
      <c r="IE992" s="253"/>
      <c r="IF992" s="253"/>
      <c r="IG992" s="253"/>
      <c r="IH992" s="253"/>
      <c r="II992" s="253"/>
      <c r="IJ992" s="253"/>
      <c r="IK992" s="253"/>
      <c r="IL992" s="253"/>
      <c r="IM992" s="253"/>
      <c r="IN992" s="253"/>
      <c r="IO992" s="253"/>
      <c r="IP992" s="253"/>
      <c r="IQ992" s="253"/>
      <c r="IR992" s="253"/>
      <c r="IS992" s="253"/>
      <c r="IT992" s="253"/>
      <c r="IU992" s="253"/>
      <c r="IV992" s="253"/>
      <c r="IW992" s="253"/>
      <c r="IX992" s="253"/>
      <c r="IY992" s="253"/>
      <c r="IZ992" s="253"/>
      <c r="JA992" s="253"/>
      <c r="JB992" s="253"/>
      <c r="JC992" s="253"/>
      <c r="JD992" s="253"/>
      <c r="JE992" s="253"/>
      <c r="JF992" s="253"/>
      <c r="JG992" s="253"/>
      <c r="JH992" s="253"/>
      <c r="JI992" s="253"/>
      <c r="JJ992" s="253"/>
      <c r="JK992" s="253"/>
      <c r="JL992" s="253"/>
      <c r="JM992" s="253"/>
      <c r="JN992" s="253"/>
      <c r="JO992" s="253"/>
      <c r="JP992" s="253"/>
      <c r="JQ992" s="253"/>
      <c r="JR992" s="253"/>
      <c r="JS992" s="253"/>
      <c r="JT992" s="253"/>
      <c r="JU992" s="253"/>
    </row>
    <row r="993" spans="1:281" s="252" customFormat="1" ht="15" customHeight="1" x14ac:dyDescent="0.25">
      <c r="A993" s="253"/>
      <c r="B993" s="253"/>
      <c r="C993" s="253"/>
      <c r="D993" s="253"/>
      <c r="E993" s="253"/>
      <c r="F993" s="253"/>
      <c r="G993" s="253"/>
      <c r="H993" s="253"/>
      <c r="I993" s="253"/>
      <c r="J993" s="253"/>
      <c r="K993" s="253"/>
      <c r="L993" s="253"/>
      <c r="M993" s="253"/>
      <c r="N993" s="253"/>
      <c r="O993" s="253"/>
      <c r="P993" s="253"/>
      <c r="Q993" s="253"/>
      <c r="R993" s="253"/>
      <c r="S993" s="253"/>
      <c r="T993" s="253"/>
      <c r="U993" s="253" t="s">
        <v>1144</v>
      </c>
      <c r="V993" s="253"/>
      <c r="W993" s="253"/>
      <c r="X993" s="253"/>
      <c r="Y993" s="253"/>
      <c r="Z993" s="253"/>
      <c r="AA993" s="253"/>
      <c r="AB993" s="253"/>
      <c r="AC993" s="253" t="s">
        <v>329</v>
      </c>
      <c r="AD993" s="253"/>
      <c r="AE993" s="253"/>
      <c r="AF993" s="253"/>
      <c r="AG993" s="253"/>
      <c r="AH993" s="253"/>
      <c r="AI993" s="253"/>
      <c r="AJ993" s="253"/>
      <c r="AK993" s="253"/>
      <c r="AL993" s="253"/>
      <c r="AM993" s="253"/>
      <c r="AN993" s="253"/>
      <c r="AO993" s="253"/>
      <c r="AP993" s="253"/>
      <c r="AQ993" s="253"/>
      <c r="AR993" s="253"/>
      <c r="AS993" s="253"/>
      <c r="AT993" s="253"/>
      <c r="AU993" s="253"/>
      <c r="AV993" s="253"/>
      <c r="AW993" s="253"/>
      <c r="AX993" s="253"/>
      <c r="AY993" s="253"/>
      <c r="AZ993" s="253"/>
      <c r="BA993" s="253"/>
      <c r="BB993" s="253"/>
      <c r="BC993" s="253"/>
      <c r="BD993" s="253"/>
      <c r="BE993" s="253"/>
      <c r="BF993" s="253"/>
      <c r="BG993" s="253"/>
      <c r="BH993" s="253"/>
      <c r="BI993" s="253"/>
      <c r="BJ993" s="253"/>
      <c r="BK993" s="253"/>
      <c r="BL993" s="253"/>
      <c r="BM993" s="253"/>
      <c r="BN993" s="253"/>
      <c r="BO993" s="253"/>
      <c r="BP993" s="253"/>
      <c r="BQ993" s="253"/>
      <c r="BR993" s="253"/>
      <c r="BS993" s="253"/>
      <c r="BT993" s="253"/>
      <c r="BU993" s="253"/>
      <c r="BV993" s="253"/>
      <c r="BW993" s="253"/>
      <c r="BX993" s="253"/>
      <c r="BY993" s="253"/>
      <c r="BZ993" s="253"/>
      <c r="CA993" s="253"/>
      <c r="CB993" s="253"/>
      <c r="CC993" s="253"/>
      <c r="CD993" s="253"/>
      <c r="CE993" s="253"/>
      <c r="CF993" s="253"/>
      <c r="CG993" s="253"/>
      <c r="CH993" s="253"/>
      <c r="CI993" s="253"/>
      <c r="CJ993" s="253"/>
      <c r="CK993" s="253"/>
      <c r="CL993" s="253"/>
      <c r="CM993" s="253"/>
      <c r="CN993" s="253"/>
      <c r="CO993" s="253"/>
      <c r="CP993" s="253"/>
      <c r="CQ993" s="253"/>
      <c r="CR993" s="253"/>
      <c r="CS993" s="253"/>
      <c r="CT993" s="253"/>
      <c r="CU993" s="253"/>
      <c r="CV993" s="253"/>
      <c r="CW993" s="253"/>
      <c r="CX993" s="253"/>
      <c r="CY993" s="253"/>
      <c r="CZ993" s="253"/>
      <c r="DA993" s="253"/>
      <c r="DB993" s="253"/>
      <c r="DC993" s="253"/>
      <c r="DD993" s="253"/>
      <c r="DE993" s="253"/>
      <c r="DF993" s="253"/>
      <c r="DG993" s="253"/>
      <c r="DH993" s="253"/>
      <c r="DI993" s="253"/>
      <c r="DJ993" s="253"/>
      <c r="DK993" s="253"/>
      <c r="DL993" s="253"/>
      <c r="DM993" s="253"/>
      <c r="DN993" s="253"/>
      <c r="DO993" s="253"/>
      <c r="DP993" s="253"/>
      <c r="DQ993" s="253"/>
      <c r="DR993" s="253"/>
      <c r="DS993" s="253"/>
      <c r="DT993" s="253"/>
      <c r="DU993" s="253"/>
      <c r="DV993" s="253"/>
      <c r="DW993" s="253"/>
      <c r="DX993" s="253"/>
      <c r="DY993" s="253"/>
      <c r="DZ993" s="253"/>
      <c r="EA993" s="253"/>
      <c r="EB993" s="253"/>
      <c r="EC993" s="253"/>
      <c r="ED993" s="253"/>
      <c r="EE993" s="253"/>
      <c r="EF993" s="253"/>
      <c r="EG993" s="253"/>
      <c r="EH993" s="253"/>
      <c r="EI993" s="253"/>
      <c r="EJ993" s="253"/>
      <c r="EK993" s="253"/>
      <c r="EL993" s="253"/>
      <c r="EM993" s="253"/>
      <c r="EN993" s="253"/>
      <c r="EO993" s="253"/>
      <c r="EP993" s="253"/>
      <c r="EQ993" s="253"/>
      <c r="ER993" s="253"/>
      <c r="ES993" s="253"/>
      <c r="ET993" s="253"/>
      <c r="EU993" s="253"/>
      <c r="EV993" s="253"/>
      <c r="EW993" s="253"/>
      <c r="EX993" s="253"/>
      <c r="EY993" s="253"/>
      <c r="EZ993" s="253"/>
      <c r="FA993" s="253"/>
      <c r="FB993" s="253"/>
      <c r="FC993" s="253"/>
      <c r="FD993" s="253"/>
      <c r="FE993" s="253"/>
      <c r="FF993" s="253"/>
      <c r="FG993" s="253"/>
      <c r="FH993" s="253"/>
      <c r="FI993" s="253"/>
      <c r="FJ993" s="253"/>
      <c r="FK993" s="253"/>
      <c r="FL993" s="253"/>
      <c r="FM993" s="253"/>
      <c r="FN993" s="253"/>
      <c r="FO993" s="253"/>
      <c r="FP993" s="253"/>
      <c r="FQ993" s="253"/>
      <c r="FR993" s="253"/>
      <c r="FS993" s="253"/>
      <c r="FT993" s="253"/>
      <c r="FU993" s="253"/>
      <c r="FV993" s="253"/>
      <c r="FW993" s="253"/>
      <c r="FX993" s="253"/>
      <c r="FY993" s="253"/>
      <c r="FZ993" s="253"/>
      <c r="GA993" s="253"/>
      <c r="GB993" s="253"/>
      <c r="GC993" s="253"/>
      <c r="GD993" s="253"/>
      <c r="GE993" s="253"/>
      <c r="GF993" s="253"/>
      <c r="GG993" s="253"/>
      <c r="GH993" s="253"/>
      <c r="GI993" s="253"/>
      <c r="GJ993" s="253"/>
      <c r="GK993" s="253"/>
      <c r="GL993" s="253"/>
      <c r="GM993" s="253"/>
      <c r="GN993" s="253"/>
      <c r="GO993" s="253"/>
      <c r="GP993" s="253"/>
      <c r="GQ993" s="253"/>
      <c r="GR993" s="253"/>
      <c r="GS993" s="253"/>
      <c r="GT993" s="253"/>
      <c r="GU993" s="253"/>
      <c r="GV993" s="253"/>
      <c r="GW993" s="253"/>
      <c r="GX993" s="253"/>
      <c r="GY993" s="253"/>
      <c r="GZ993" s="253"/>
      <c r="HA993" s="253"/>
      <c r="HB993" s="253"/>
      <c r="HC993" s="253"/>
      <c r="HD993" s="253"/>
      <c r="HE993" s="253"/>
      <c r="HF993" s="253"/>
      <c r="HG993" s="253"/>
      <c r="HH993" s="253"/>
      <c r="HI993" s="253"/>
      <c r="HJ993" s="253"/>
      <c r="HK993" s="253"/>
      <c r="HL993" s="253"/>
      <c r="HM993" s="253"/>
      <c r="HN993" s="253"/>
      <c r="HO993" s="253"/>
      <c r="HP993" s="253"/>
      <c r="HQ993" s="253"/>
      <c r="HR993" s="253"/>
      <c r="HS993" s="253"/>
      <c r="HT993" s="253"/>
      <c r="HU993" s="253"/>
      <c r="HV993" s="253"/>
      <c r="HW993" s="253"/>
      <c r="HX993" s="253"/>
      <c r="HY993" s="253"/>
      <c r="HZ993" s="253"/>
      <c r="IA993" s="253"/>
      <c r="IB993" s="253"/>
      <c r="IC993" s="253"/>
      <c r="ID993" s="253"/>
      <c r="IE993" s="253"/>
      <c r="IF993" s="253"/>
      <c r="IG993" s="253"/>
      <c r="IH993" s="253"/>
      <c r="II993" s="253"/>
      <c r="IJ993" s="253"/>
      <c r="IK993" s="253"/>
      <c r="IL993" s="253"/>
      <c r="IM993" s="253"/>
      <c r="IN993" s="253"/>
      <c r="IO993" s="253"/>
      <c r="IP993" s="253"/>
      <c r="IQ993" s="253"/>
      <c r="IR993" s="253"/>
      <c r="IS993" s="253"/>
      <c r="IT993" s="253"/>
      <c r="IU993" s="253"/>
      <c r="IV993" s="253"/>
      <c r="IW993" s="253"/>
      <c r="IX993" s="253"/>
      <c r="IY993" s="253"/>
      <c r="IZ993" s="253"/>
      <c r="JA993" s="253"/>
      <c r="JB993" s="253"/>
      <c r="JC993" s="253"/>
      <c r="JD993" s="253"/>
      <c r="JE993" s="253"/>
      <c r="JF993" s="253"/>
      <c r="JG993" s="253"/>
      <c r="JH993" s="253"/>
      <c r="JI993" s="253"/>
      <c r="JJ993" s="253"/>
      <c r="JK993" s="253"/>
      <c r="JL993" s="253"/>
      <c r="JM993" s="253"/>
      <c r="JN993" s="253"/>
      <c r="JO993" s="253"/>
      <c r="JP993" s="253"/>
      <c r="JQ993" s="253"/>
      <c r="JR993" s="253"/>
      <c r="JS993" s="253"/>
      <c r="JT993" s="253"/>
      <c r="JU993" s="253"/>
    </row>
    <row r="994" spans="1:281" s="252" customFormat="1" ht="15" customHeight="1" x14ac:dyDescent="0.25">
      <c r="A994" s="253"/>
      <c r="B994" s="253"/>
      <c r="C994" s="253"/>
      <c r="D994" s="253"/>
      <c r="E994" s="253"/>
      <c r="F994" s="253"/>
      <c r="G994" s="253"/>
      <c r="H994" s="253"/>
      <c r="I994" s="253"/>
      <c r="J994" s="253"/>
      <c r="K994" s="253"/>
      <c r="L994" s="253"/>
      <c r="M994" s="253"/>
      <c r="N994" s="253"/>
      <c r="O994" s="253"/>
      <c r="P994" s="253"/>
      <c r="Q994" s="253"/>
      <c r="R994" s="253"/>
      <c r="S994" s="253"/>
      <c r="T994" s="253"/>
      <c r="U994" s="253" t="s">
        <v>1145</v>
      </c>
      <c r="V994" s="253"/>
      <c r="W994" s="253"/>
      <c r="X994" s="253"/>
      <c r="Y994" s="253"/>
      <c r="Z994" s="253"/>
      <c r="AA994" s="253"/>
      <c r="AB994" s="253"/>
      <c r="AC994" s="253" t="s">
        <v>316</v>
      </c>
      <c r="AD994" s="253"/>
      <c r="AE994" s="253"/>
      <c r="AF994" s="253"/>
      <c r="AG994" s="253"/>
      <c r="AH994" s="253"/>
      <c r="AI994" s="253"/>
      <c r="AJ994" s="253"/>
      <c r="AK994" s="253"/>
      <c r="AL994" s="253"/>
      <c r="AM994" s="253"/>
      <c r="AN994" s="253"/>
      <c r="AO994" s="253"/>
      <c r="AP994" s="253"/>
      <c r="AQ994" s="253"/>
      <c r="AR994" s="253"/>
      <c r="AS994" s="253"/>
      <c r="AT994" s="253"/>
      <c r="AU994" s="253"/>
      <c r="AV994" s="253"/>
      <c r="AW994" s="253"/>
      <c r="AX994" s="253"/>
      <c r="AY994" s="253"/>
      <c r="AZ994" s="253"/>
      <c r="BA994" s="253"/>
      <c r="BB994" s="253"/>
      <c r="BC994" s="253"/>
      <c r="BD994" s="253"/>
      <c r="BE994" s="253"/>
      <c r="BF994" s="253"/>
      <c r="BG994" s="253"/>
      <c r="BH994" s="253"/>
      <c r="BI994" s="253"/>
      <c r="BJ994" s="253"/>
      <c r="BK994" s="253"/>
      <c r="BL994" s="253"/>
      <c r="BM994" s="253"/>
      <c r="BN994" s="253"/>
      <c r="BO994" s="253"/>
      <c r="BP994" s="253"/>
      <c r="BQ994" s="253"/>
      <c r="BR994" s="253"/>
      <c r="BS994" s="253"/>
      <c r="BT994" s="253"/>
      <c r="BU994" s="253"/>
      <c r="BV994" s="253"/>
      <c r="BW994" s="253"/>
      <c r="BX994" s="253"/>
      <c r="BY994" s="253"/>
      <c r="BZ994" s="253"/>
      <c r="CA994" s="253"/>
      <c r="CB994" s="253"/>
      <c r="CC994" s="253"/>
      <c r="CD994" s="253"/>
      <c r="CE994" s="253"/>
      <c r="CF994" s="253"/>
      <c r="CG994" s="253"/>
      <c r="CH994" s="253"/>
      <c r="CI994" s="253"/>
      <c r="CJ994" s="253"/>
      <c r="CK994" s="253"/>
      <c r="CL994" s="253"/>
      <c r="CM994" s="253"/>
      <c r="CN994" s="253"/>
      <c r="CO994" s="253"/>
      <c r="CP994" s="253"/>
      <c r="CQ994" s="253"/>
      <c r="CR994" s="253"/>
      <c r="CS994" s="253"/>
      <c r="CT994" s="253"/>
      <c r="CU994" s="253"/>
      <c r="CV994" s="253"/>
      <c r="CW994" s="253"/>
      <c r="CX994" s="253"/>
      <c r="CY994" s="253"/>
      <c r="CZ994" s="253"/>
      <c r="DA994" s="253"/>
      <c r="DB994" s="253"/>
      <c r="DC994" s="253"/>
      <c r="DD994" s="253"/>
      <c r="DE994" s="253"/>
      <c r="DF994" s="253"/>
      <c r="DG994" s="253"/>
      <c r="DH994" s="253"/>
      <c r="DI994" s="253"/>
      <c r="DJ994" s="253"/>
      <c r="DK994" s="253"/>
      <c r="DL994" s="253"/>
      <c r="DM994" s="253"/>
      <c r="DN994" s="253"/>
      <c r="DO994" s="253"/>
      <c r="DP994" s="253"/>
      <c r="DQ994" s="253"/>
      <c r="DR994" s="253"/>
      <c r="DS994" s="253"/>
      <c r="DT994" s="253"/>
      <c r="DU994" s="253"/>
      <c r="DV994" s="253"/>
      <c r="DW994" s="253"/>
      <c r="DX994" s="253"/>
      <c r="DY994" s="253"/>
      <c r="DZ994" s="253"/>
      <c r="EA994" s="253"/>
      <c r="EB994" s="253"/>
      <c r="EC994" s="253"/>
      <c r="ED994" s="253"/>
      <c r="EE994" s="253"/>
      <c r="EF994" s="253"/>
      <c r="EG994" s="253"/>
      <c r="EH994" s="253"/>
      <c r="EI994" s="253"/>
      <c r="EJ994" s="253"/>
      <c r="EK994" s="253"/>
      <c r="EL994" s="253"/>
      <c r="EM994" s="253"/>
      <c r="EN994" s="253"/>
      <c r="EO994" s="253"/>
      <c r="EP994" s="253"/>
      <c r="EQ994" s="253"/>
      <c r="ER994" s="253"/>
      <c r="ES994" s="253"/>
      <c r="ET994" s="253"/>
      <c r="EU994" s="253"/>
      <c r="EV994" s="253"/>
      <c r="EW994" s="253"/>
      <c r="EX994" s="253"/>
      <c r="EY994" s="253"/>
      <c r="EZ994" s="253"/>
      <c r="FA994" s="253"/>
      <c r="FB994" s="253"/>
      <c r="FC994" s="253"/>
      <c r="FD994" s="253"/>
      <c r="FE994" s="253"/>
      <c r="FF994" s="253"/>
      <c r="FG994" s="253"/>
      <c r="FH994" s="253"/>
      <c r="FI994" s="253"/>
      <c r="FJ994" s="253"/>
      <c r="FK994" s="253"/>
      <c r="FL994" s="253"/>
      <c r="FM994" s="253"/>
      <c r="FN994" s="253"/>
      <c r="FO994" s="253"/>
      <c r="FP994" s="253"/>
      <c r="FQ994" s="253"/>
      <c r="FR994" s="253"/>
      <c r="FS994" s="253"/>
      <c r="FT994" s="253"/>
      <c r="FU994" s="253"/>
      <c r="FV994" s="253"/>
      <c r="FW994" s="253"/>
      <c r="FX994" s="253"/>
      <c r="FY994" s="253"/>
      <c r="FZ994" s="253"/>
      <c r="GA994" s="253"/>
      <c r="GB994" s="253"/>
      <c r="GC994" s="253"/>
      <c r="GD994" s="253"/>
      <c r="GE994" s="253"/>
      <c r="GF994" s="253"/>
      <c r="GG994" s="253"/>
      <c r="GH994" s="253"/>
      <c r="GI994" s="253"/>
      <c r="GJ994" s="253"/>
      <c r="GK994" s="253"/>
      <c r="GL994" s="253"/>
      <c r="GM994" s="253"/>
      <c r="GN994" s="253"/>
      <c r="GO994" s="253"/>
      <c r="GP994" s="253"/>
      <c r="GQ994" s="253"/>
      <c r="GR994" s="253"/>
      <c r="GS994" s="253"/>
      <c r="GT994" s="253"/>
      <c r="GU994" s="253"/>
      <c r="GV994" s="253"/>
      <c r="GW994" s="253"/>
      <c r="GX994" s="253"/>
      <c r="GY994" s="253"/>
      <c r="GZ994" s="253"/>
      <c r="HA994" s="253"/>
      <c r="HB994" s="253"/>
      <c r="HC994" s="253"/>
      <c r="HD994" s="253"/>
      <c r="HE994" s="253"/>
      <c r="HF994" s="253"/>
      <c r="HG994" s="253"/>
      <c r="HH994" s="253"/>
      <c r="HI994" s="253"/>
      <c r="HJ994" s="253"/>
      <c r="HK994" s="253"/>
      <c r="HL994" s="253"/>
      <c r="HM994" s="253"/>
      <c r="HN994" s="253"/>
      <c r="HO994" s="253"/>
      <c r="HP994" s="253"/>
      <c r="HQ994" s="253"/>
      <c r="HR994" s="253"/>
      <c r="HS994" s="253"/>
      <c r="HT994" s="253"/>
      <c r="HU994" s="253"/>
      <c r="HV994" s="253"/>
      <c r="HW994" s="253"/>
      <c r="HX994" s="253"/>
      <c r="HY994" s="253"/>
      <c r="HZ994" s="253"/>
      <c r="IA994" s="253"/>
      <c r="IB994" s="253"/>
      <c r="IC994" s="253"/>
      <c r="ID994" s="253"/>
      <c r="IE994" s="253"/>
      <c r="IF994" s="253"/>
      <c r="IG994" s="253"/>
      <c r="IH994" s="253"/>
      <c r="II994" s="253"/>
      <c r="IJ994" s="253"/>
      <c r="IK994" s="253"/>
      <c r="IL994" s="253"/>
      <c r="IM994" s="253"/>
      <c r="IN994" s="253"/>
      <c r="IO994" s="253"/>
      <c r="IP994" s="253"/>
      <c r="IQ994" s="253"/>
      <c r="IR994" s="253"/>
      <c r="IS994" s="253"/>
      <c r="IT994" s="253"/>
      <c r="IU994" s="253"/>
      <c r="IV994" s="253"/>
      <c r="IW994" s="253"/>
      <c r="IX994" s="253"/>
      <c r="IY994" s="253"/>
      <c r="IZ994" s="253"/>
      <c r="JA994" s="253"/>
      <c r="JB994" s="253"/>
      <c r="JC994" s="253"/>
      <c r="JD994" s="253"/>
      <c r="JE994" s="253"/>
      <c r="JF994" s="253"/>
      <c r="JG994" s="253"/>
      <c r="JH994" s="253"/>
      <c r="JI994" s="253"/>
      <c r="JJ994" s="253"/>
      <c r="JK994" s="253"/>
      <c r="JL994" s="253"/>
      <c r="JM994" s="253"/>
      <c r="JN994" s="253"/>
      <c r="JO994" s="253"/>
      <c r="JP994" s="253"/>
      <c r="JQ994" s="253"/>
      <c r="JR994" s="253"/>
      <c r="JS994" s="253"/>
      <c r="JT994" s="253"/>
      <c r="JU994" s="253"/>
    </row>
    <row r="995" spans="1:281" s="252" customFormat="1" ht="15" customHeight="1" x14ac:dyDescent="0.25">
      <c r="A995" s="253"/>
      <c r="B995" s="253"/>
      <c r="C995" s="253"/>
      <c r="D995" s="253"/>
      <c r="E995" s="253"/>
      <c r="F995" s="253"/>
      <c r="G995" s="253"/>
      <c r="H995" s="253"/>
      <c r="I995" s="253"/>
      <c r="J995" s="253"/>
      <c r="K995" s="253"/>
      <c r="L995" s="253"/>
      <c r="M995" s="253"/>
      <c r="N995" s="253"/>
      <c r="O995" s="253"/>
      <c r="P995" s="253"/>
      <c r="Q995" s="253"/>
      <c r="R995" s="253"/>
      <c r="S995" s="253"/>
      <c r="T995" s="253"/>
      <c r="U995" s="253" t="s">
        <v>1146</v>
      </c>
      <c r="V995" s="253"/>
      <c r="W995" s="253"/>
      <c r="X995" s="253"/>
      <c r="Y995" s="253"/>
      <c r="Z995" s="253"/>
      <c r="AA995" s="253"/>
      <c r="AB995" s="253"/>
      <c r="AC995" s="253" t="s">
        <v>320</v>
      </c>
      <c r="AD995" s="253"/>
      <c r="AE995" s="253"/>
      <c r="AF995" s="253"/>
      <c r="AG995" s="253"/>
      <c r="AH995" s="253"/>
      <c r="AI995" s="253"/>
      <c r="AJ995" s="253"/>
      <c r="AK995" s="253"/>
      <c r="AL995" s="253"/>
      <c r="AM995" s="253"/>
      <c r="AN995" s="253"/>
      <c r="AO995" s="253"/>
      <c r="AP995" s="253"/>
      <c r="AQ995" s="253"/>
      <c r="AR995" s="253"/>
      <c r="AS995" s="253"/>
      <c r="AT995" s="253"/>
      <c r="AU995" s="253"/>
      <c r="AV995" s="253"/>
      <c r="AW995" s="253"/>
      <c r="AX995" s="253"/>
      <c r="AY995" s="253"/>
      <c r="AZ995" s="253"/>
      <c r="BA995" s="253"/>
      <c r="BB995" s="253"/>
      <c r="BC995" s="253"/>
      <c r="BD995" s="253"/>
      <c r="BE995" s="253"/>
      <c r="BF995" s="253"/>
      <c r="BG995" s="253"/>
      <c r="BH995" s="253"/>
      <c r="BI995" s="253"/>
      <c r="BJ995" s="253"/>
      <c r="BK995" s="253"/>
      <c r="BL995" s="253"/>
      <c r="BM995" s="253"/>
      <c r="BN995" s="253"/>
      <c r="BO995" s="253"/>
      <c r="BP995" s="253"/>
      <c r="BQ995" s="253"/>
      <c r="BR995" s="253"/>
      <c r="BS995" s="253"/>
      <c r="BT995" s="253"/>
      <c r="BU995" s="253"/>
      <c r="BV995" s="253"/>
      <c r="BW995" s="253"/>
      <c r="BX995" s="253"/>
      <c r="BY995" s="253"/>
      <c r="BZ995" s="253"/>
      <c r="CA995" s="253"/>
      <c r="CB995" s="253"/>
      <c r="CC995" s="253"/>
      <c r="CD995" s="253"/>
      <c r="CE995" s="253"/>
      <c r="CF995" s="253"/>
      <c r="CG995" s="253"/>
      <c r="CH995" s="253"/>
      <c r="CI995" s="253"/>
      <c r="CJ995" s="253"/>
      <c r="CK995" s="253"/>
      <c r="CL995" s="253"/>
      <c r="CM995" s="253"/>
      <c r="CN995" s="253"/>
      <c r="CO995" s="253"/>
      <c r="CP995" s="253"/>
      <c r="CQ995" s="253"/>
      <c r="CR995" s="253"/>
      <c r="CS995" s="253"/>
      <c r="CT995" s="253"/>
      <c r="CU995" s="253"/>
      <c r="CV995" s="253"/>
      <c r="CW995" s="253"/>
      <c r="CX995" s="253"/>
      <c r="CY995" s="253"/>
      <c r="CZ995" s="253"/>
      <c r="DA995" s="253"/>
      <c r="DB995" s="253"/>
      <c r="DC995" s="253"/>
      <c r="DD995" s="253"/>
      <c r="DE995" s="253"/>
      <c r="DF995" s="253"/>
      <c r="DG995" s="253"/>
      <c r="DH995" s="253"/>
      <c r="DI995" s="253"/>
      <c r="DJ995" s="253"/>
      <c r="DK995" s="253"/>
      <c r="DL995" s="253"/>
      <c r="DM995" s="253"/>
      <c r="DN995" s="253"/>
      <c r="DO995" s="253"/>
      <c r="DP995" s="253"/>
      <c r="DQ995" s="253"/>
      <c r="DR995" s="253"/>
      <c r="DS995" s="253"/>
      <c r="DT995" s="253"/>
      <c r="DU995" s="253"/>
      <c r="DV995" s="253"/>
      <c r="DW995" s="253"/>
      <c r="DX995" s="253"/>
      <c r="DY995" s="253"/>
      <c r="DZ995" s="253"/>
      <c r="EA995" s="253"/>
      <c r="EB995" s="253"/>
      <c r="EC995" s="253"/>
      <c r="ED995" s="253"/>
      <c r="EE995" s="253"/>
      <c r="EF995" s="253"/>
      <c r="EG995" s="253"/>
      <c r="EH995" s="253"/>
      <c r="EI995" s="253"/>
      <c r="EJ995" s="253"/>
      <c r="EK995" s="253"/>
      <c r="EL995" s="253"/>
      <c r="EM995" s="253"/>
      <c r="EN995" s="253"/>
      <c r="EO995" s="253"/>
      <c r="EP995" s="253"/>
      <c r="EQ995" s="253"/>
      <c r="ER995" s="253"/>
      <c r="ES995" s="253"/>
      <c r="ET995" s="253"/>
      <c r="EU995" s="253"/>
      <c r="EV995" s="253"/>
      <c r="EW995" s="253"/>
      <c r="EX995" s="253"/>
      <c r="EY995" s="253"/>
      <c r="EZ995" s="253"/>
      <c r="FA995" s="253"/>
      <c r="FB995" s="253"/>
      <c r="FC995" s="253"/>
      <c r="FD995" s="253"/>
      <c r="FE995" s="253"/>
      <c r="FF995" s="253"/>
      <c r="FG995" s="253"/>
      <c r="FH995" s="253"/>
      <c r="FI995" s="253"/>
      <c r="FJ995" s="253"/>
      <c r="FK995" s="253"/>
      <c r="FL995" s="253"/>
      <c r="FM995" s="253"/>
      <c r="FN995" s="253"/>
      <c r="FO995" s="253"/>
      <c r="FP995" s="253"/>
      <c r="FQ995" s="253"/>
      <c r="FR995" s="253"/>
      <c r="FS995" s="253"/>
      <c r="FT995" s="253"/>
      <c r="FU995" s="253"/>
      <c r="FV995" s="253"/>
      <c r="FW995" s="253"/>
      <c r="FX995" s="253"/>
      <c r="FY995" s="253"/>
      <c r="FZ995" s="253"/>
      <c r="GA995" s="253"/>
      <c r="GB995" s="253"/>
      <c r="GC995" s="253"/>
      <c r="GD995" s="253"/>
      <c r="GE995" s="253"/>
      <c r="GF995" s="253"/>
      <c r="GG995" s="253"/>
      <c r="GH995" s="253"/>
      <c r="GI995" s="253"/>
      <c r="GJ995" s="253"/>
      <c r="GK995" s="253"/>
      <c r="GL995" s="253"/>
      <c r="GM995" s="253"/>
      <c r="GN995" s="253"/>
      <c r="GO995" s="253"/>
      <c r="GP995" s="253"/>
      <c r="GQ995" s="253"/>
      <c r="GR995" s="253"/>
      <c r="GS995" s="253"/>
      <c r="GT995" s="253"/>
      <c r="GU995" s="253"/>
      <c r="GV995" s="253"/>
      <c r="GW995" s="253"/>
      <c r="GX995" s="253"/>
      <c r="GY995" s="253"/>
      <c r="GZ995" s="253"/>
      <c r="HA995" s="253"/>
      <c r="HB995" s="253"/>
      <c r="HC995" s="253"/>
      <c r="HD995" s="253"/>
      <c r="HE995" s="253"/>
      <c r="HF995" s="253"/>
      <c r="HG995" s="253"/>
      <c r="HH995" s="253"/>
      <c r="HI995" s="253"/>
      <c r="HJ995" s="253"/>
      <c r="HK995" s="253"/>
      <c r="HL995" s="253"/>
      <c r="HM995" s="253"/>
      <c r="HN995" s="253"/>
      <c r="HO995" s="253"/>
      <c r="HP995" s="253"/>
      <c r="HQ995" s="253"/>
      <c r="HR995" s="253"/>
      <c r="HS995" s="253"/>
      <c r="HT995" s="253"/>
      <c r="HU995" s="253"/>
      <c r="HV995" s="253"/>
      <c r="HW995" s="253"/>
      <c r="HX995" s="253"/>
      <c r="HY995" s="253"/>
      <c r="HZ995" s="253"/>
      <c r="IA995" s="253"/>
      <c r="IB995" s="253"/>
      <c r="IC995" s="253"/>
      <c r="ID995" s="253"/>
      <c r="IE995" s="253"/>
      <c r="IF995" s="253"/>
      <c r="IG995" s="253"/>
      <c r="IH995" s="253"/>
      <c r="II995" s="253"/>
      <c r="IJ995" s="253"/>
      <c r="IK995" s="253"/>
      <c r="IL995" s="253"/>
      <c r="IM995" s="253"/>
      <c r="IN995" s="253"/>
      <c r="IO995" s="253"/>
      <c r="IP995" s="253"/>
      <c r="IQ995" s="253"/>
      <c r="IR995" s="253"/>
      <c r="IS995" s="253"/>
      <c r="IT995" s="253"/>
      <c r="IU995" s="253"/>
      <c r="IV995" s="253"/>
      <c r="IW995" s="253"/>
      <c r="IX995" s="253"/>
      <c r="IY995" s="253"/>
      <c r="IZ995" s="253"/>
      <c r="JA995" s="253"/>
      <c r="JB995" s="253"/>
      <c r="JC995" s="253"/>
      <c r="JD995" s="253"/>
      <c r="JE995" s="253"/>
      <c r="JF995" s="253"/>
      <c r="JG995" s="253"/>
      <c r="JH995" s="253"/>
      <c r="JI995" s="253"/>
      <c r="JJ995" s="253"/>
      <c r="JK995" s="253"/>
      <c r="JL995" s="253"/>
      <c r="JM995" s="253"/>
      <c r="JN995" s="253"/>
      <c r="JO995" s="253"/>
      <c r="JP995" s="253"/>
      <c r="JQ995" s="253"/>
      <c r="JR995" s="253"/>
      <c r="JS995" s="253"/>
      <c r="JT995" s="253"/>
      <c r="JU995" s="253"/>
    </row>
    <row r="996" spans="1:281" s="252" customFormat="1" ht="15" customHeight="1" x14ac:dyDescent="0.25">
      <c r="A996" s="253"/>
      <c r="B996" s="253"/>
      <c r="C996" s="253"/>
      <c r="D996" s="253"/>
      <c r="E996" s="253"/>
      <c r="F996" s="253"/>
      <c r="G996" s="253"/>
      <c r="H996" s="253"/>
      <c r="I996" s="253"/>
      <c r="J996" s="253"/>
      <c r="K996" s="253"/>
      <c r="L996" s="253"/>
      <c r="M996" s="253"/>
      <c r="N996" s="253"/>
      <c r="O996" s="253"/>
      <c r="P996" s="253"/>
      <c r="Q996" s="253"/>
      <c r="R996" s="253"/>
      <c r="S996" s="253"/>
      <c r="T996" s="253"/>
      <c r="U996" s="253" t="s">
        <v>296</v>
      </c>
      <c r="V996" s="253"/>
      <c r="W996" s="253"/>
      <c r="X996" s="253"/>
      <c r="Y996" s="253"/>
      <c r="Z996" s="253"/>
      <c r="AA996" s="253"/>
      <c r="AB996" s="253"/>
      <c r="AC996" s="253" t="s">
        <v>357</v>
      </c>
      <c r="AD996" s="253"/>
      <c r="AE996" s="253"/>
      <c r="AF996" s="253"/>
      <c r="AG996" s="253"/>
      <c r="AH996" s="253"/>
      <c r="AI996" s="253"/>
      <c r="AJ996" s="253"/>
      <c r="AK996" s="253"/>
      <c r="AL996" s="253"/>
      <c r="AM996" s="253"/>
      <c r="AN996" s="253"/>
      <c r="AO996" s="253"/>
      <c r="AP996" s="253"/>
      <c r="AQ996" s="253"/>
      <c r="AR996" s="253"/>
      <c r="AS996" s="253"/>
      <c r="AT996" s="253"/>
      <c r="AU996" s="253"/>
      <c r="AV996" s="253"/>
      <c r="AW996" s="253"/>
      <c r="AX996" s="253"/>
      <c r="AY996" s="253"/>
      <c r="AZ996" s="253"/>
      <c r="BA996" s="253"/>
      <c r="BB996" s="253"/>
      <c r="BC996" s="253"/>
      <c r="BD996" s="253"/>
      <c r="BE996" s="253"/>
      <c r="BF996" s="253"/>
      <c r="BG996" s="253"/>
      <c r="BH996" s="253"/>
      <c r="BI996" s="253"/>
      <c r="BJ996" s="253"/>
      <c r="BK996" s="253"/>
      <c r="BL996" s="253"/>
      <c r="BM996" s="253"/>
      <c r="BN996" s="253"/>
      <c r="BO996" s="253"/>
      <c r="BP996" s="253"/>
      <c r="BQ996" s="253"/>
      <c r="BR996" s="253"/>
      <c r="BS996" s="253"/>
      <c r="BT996" s="253"/>
      <c r="BU996" s="253"/>
      <c r="BV996" s="253"/>
      <c r="BW996" s="253"/>
      <c r="BX996" s="253"/>
      <c r="BY996" s="253"/>
      <c r="BZ996" s="253"/>
      <c r="CA996" s="253"/>
      <c r="CB996" s="253"/>
      <c r="CC996" s="253"/>
      <c r="CD996" s="253"/>
      <c r="CE996" s="253"/>
      <c r="CF996" s="253"/>
      <c r="CG996" s="253"/>
      <c r="CH996" s="253"/>
      <c r="CI996" s="253"/>
      <c r="CJ996" s="253"/>
      <c r="CK996" s="253"/>
      <c r="CL996" s="253"/>
      <c r="CM996" s="253"/>
      <c r="CN996" s="253"/>
      <c r="CO996" s="253"/>
      <c r="CP996" s="253"/>
      <c r="CQ996" s="253"/>
      <c r="CR996" s="253"/>
      <c r="CS996" s="253"/>
      <c r="CT996" s="253"/>
      <c r="CU996" s="253"/>
      <c r="CV996" s="253"/>
      <c r="CW996" s="253"/>
      <c r="CX996" s="253"/>
      <c r="CY996" s="253"/>
      <c r="CZ996" s="253"/>
      <c r="DA996" s="253"/>
      <c r="DB996" s="253"/>
      <c r="DC996" s="253"/>
      <c r="DD996" s="253"/>
      <c r="DE996" s="253"/>
      <c r="DF996" s="253"/>
      <c r="DG996" s="253"/>
      <c r="DH996" s="253"/>
      <c r="DI996" s="253"/>
      <c r="DJ996" s="253"/>
      <c r="DK996" s="253"/>
      <c r="DL996" s="253"/>
      <c r="DM996" s="253"/>
      <c r="DN996" s="253"/>
      <c r="DO996" s="253"/>
      <c r="DP996" s="253"/>
      <c r="DQ996" s="253"/>
      <c r="DR996" s="253"/>
      <c r="DS996" s="253"/>
      <c r="DT996" s="253"/>
      <c r="DU996" s="253"/>
      <c r="DV996" s="253"/>
      <c r="DW996" s="253"/>
      <c r="DX996" s="253"/>
      <c r="DY996" s="253"/>
      <c r="DZ996" s="253"/>
      <c r="EA996" s="253"/>
      <c r="EB996" s="253"/>
      <c r="EC996" s="253"/>
      <c r="ED996" s="253"/>
      <c r="EE996" s="253"/>
      <c r="EF996" s="253"/>
      <c r="EG996" s="253"/>
      <c r="EH996" s="253"/>
      <c r="EI996" s="253"/>
      <c r="EJ996" s="253"/>
      <c r="EK996" s="253"/>
      <c r="EL996" s="253"/>
      <c r="EM996" s="253"/>
      <c r="EN996" s="253"/>
      <c r="EO996" s="253"/>
      <c r="EP996" s="253"/>
      <c r="EQ996" s="253"/>
      <c r="ER996" s="253"/>
      <c r="ES996" s="253"/>
      <c r="ET996" s="253"/>
      <c r="EU996" s="253"/>
      <c r="EV996" s="253"/>
      <c r="EW996" s="253"/>
      <c r="EX996" s="253"/>
      <c r="EY996" s="253"/>
      <c r="EZ996" s="253"/>
      <c r="FA996" s="253"/>
      <c r="FB996" s="253"/>
      <c r="FC996" s="253"/>
      <c r="FD996" s="253"/>
      <c r="FE996" s="253"/>
      <c r="FF996" s="253"/>
      <c r="FG996" s="253"/>
      <c r="FH996" s="253"/>
      <c r="FI996" s="253"/>
      <c r="FJ996" s="253"/>
      <c r="FK996" s="253"/>
      <c r="FL996" s="253"/>
      <c r="FM996" s="253"/>
      <c r="FN996" s="253"/>
      <c r="FO996" s="253"/>
      <c r="FP996" s="253"/>
      <c r="FQ996" s="253"/>
      <c r="FR996" s="253"/>
      <c r="FS996" s="253"/>
      <c r="FT996" s="253"/>
      <c r="FU996" s="253"/>
      <c r="FV996" s="253"/>
      <c r="FW996" s="253"/>
      <c r="FX996" s="253"/>
      <c r="FY996" s="253"/>
      <c r="FZ996" s="253"/>
      <c r="GA996" s="253"/>
      <c r="GB996" s="253"/>
      <c r="GC996" s="253"/>
      <c r="GD996" s="253"/>
      <c r="GE996" s="253"/>
      <c r="GF996" s="253"/>
      <c r="GG996" s="253"/>
      <c r="GH996" s="253"/>
      <c r="GI996" s="253"/>
      <c r="GJ996" s="253"/>
      <c r="GK996" s="253"/>
      <c r="GL996" s="253"/>
      <c r="GM996" s="253"/>
      <c r="GN996" s="253"/>
      <c r="GO996" s="253"/>
      <c r="GP996" s="253"/>
      <c r="GQ996" s="253"/>
      <c r="GR996" s="253"/>
      <c r="GS996" s="253"/>
      <c r="GT996" s="253"/>
      <c r="GU996" s="253"/>
      <c r="GV996" s="253"/>
      <c r="GW996" s="253"/>
      <c r="GX996" s="253"/>
      <c r="GY996" s="253"/>
      <c r="GZ996" s="253"/>
      <c r="HA996" s="253"/>
      <c r="HB996" s="253"/>
      <c r="HC996" s="253"/>
      <c r="HD996" s="253"/>
      <c r="HE996" s="253"/>
      <c r="HF996" s="253"/>
      <c r="HG996" s="253"/>
      <c r="HH996" s="253"/>
      <c r="HI996" s="253"/>
      <c r="HJ996" s="253"/>
      <c r="HK996" s="253"/>
      <c r="HL996" s="253"/>
      <c r="HM996" s="253"/>
      <c r="HN996" s="253"/>
      <c r="HO996" s="253"/>
      <c r="HP996" s="253"/>
      <c r="HQ996" s="253"/>
      <c r="HR996" s="253"/>
      <c r="HS996" s="253"/>
      <c r="HT996" s="253"/>
      <c r="HU996" s="253"/>
      <c r="HV996" s="253"/>
      <c r="HW996" s="253"/>
      <c r="HX996" s="253"/>
      <c r="HY996" s="253"/>
      <c r="HZ996" s="253"/>
      <c r="IA996" s="253"/>
      <c r="IB996" s="253"/>
      <c r="IC996" s="253"/>
      <c r="ID996" s="253"/>
      <c r="IE996" s="253"/>
      <c r="IF996" s="253"/>
      <c r="IG996" s="253"/>
      <c r="IH996" s="253"/>
      <c r="II996" s="253"/>
      <c r="IJ996" s="253"/>
      <c r="IK996" s="253"/>
      <c r="IL996" s="253"/>
      <c r="IM996" s="253"/>
      <c r="IN996" s="253"/>
      <c r="IO996" s="253"/>
      <c r="IP996" s="253"/>
      <c r="IQ996" s="253"/>
      <c r="IR996" s="253"/>
      <c r="IS996" s="253"/>
      <c r="IT996" s="253"/>
      <c r="IU996" s="253"/>
      <c r="IV996" s="253"/>
      <c r="IW996" s="253"/>
      <c r="IX996" s="253"/>
      <c r="IY996" s="253"/>
      <c r="IZ996" s="253"/>
      <c r="JA996" s="253"/>
      <c r="JB996" s="253"/>
      <c r="JC996" s="253"/>
      <c r="JD996" s="253"/>
      <c r="JE996" s="253"/>
      <c r="JF996" s="253"/>
      <c r="JG996" s="253"/>
      <c r="JH996" s="253"/>
      <c r="JI996" s="253"/>
      <c r="JJ996" s="253"/>
      <c r="JK996" s="253"/>
      <c r="JL996" s="253"/>
      <c r="JM996" s="253"/>
      <c r="JN996" s="253"/>
      <c r="JO996" s="253"/>
      <c r="JP996" s="253"/>
      <c r="JQ996" s="253"/>
      <c r="JR996" s="253"/>
      <c r="JS996" s="253"/>
      <c r="JT996" s="253"/>
      <c r="JU996" s="253"/>
    </row>
    <row r="997" spans="1:281" s="252" customFormat="1" ht="15" customHeight="1" x14ac:dyDescent="0.25">
      <c r="A997" s="253"/>
      <c r="B997" s="253"/>
      <c r="C997" s="253"/>
      <c r="D997" s="253"/>
      <c r="E997" s="253"/>
      <c r="F997" s="253"/>
      <c r="G997" s="253"/>
      <c r="H997" s="253"/>
      <c r="I997" s="253"/>
      <c r="J997" s="253"/>
      <c r="K997" s="253"/>
      <c r="L997" s="253"/>
      <c r="M997" s="253"/>
      <c r="N997" s="253"/>
      <c r="O997" s="253"/>
      <c r="P997" s="253"/>
      <c r="Q997" s="253"/>
      <c r="R997" s="253"/>
      <c r="S997" s="253"/>
      <c r="T997" s="253"/>
      <c r="U997" s="253" t="s">
        <v>1147</v>
      </c>
      <c r="V997" s="253"/>
      <c r="W997" s="253"/>
      <c r="X997" s="253"/>
      <c r="Y997" s="253"/>
      <c r="Z997" s="253"/>
      <c r="AA997" s="253"/>
      <c r="AB997" s="253"/>
      <c r="AC997" s="253" t="s">
        <v>320</v>
      </c>
      <c r="AD997" s="253"/>
      <c r="AE997" s="253"/>
      <c r="AF997" s="253"/>
      <c r="AG997" s="253"/>
      <c r="AH997" s="253"/>
      <c r="AI997" s="253"/>
      <c r="AJ997" s="253"/>
      <c r="AK997" s="253"/>
      <c r="AL997" s="253"/>
      <c r="AM997" s="253"/>
      <c r="AN997" s="253"/>
      <c r="AO997" s="253"/>
      <c r="AP997" s="253"/>
      <c r="AQ997" s="253"/>
      <c r="AR997" s="253"/>
      <c r="AS997" s="253"/>
      <c r="AT997" s="253"/>
      <c r="AU997" s="253"/>
      <c r="AV997" s="253"/>
      <c r="AW997" s="253"/>
      <c r="AX997" s="253"/>
      <c r="AY997" s="253"/>
      <c r="AZ997" s="253"/>
      <c r="BA997" s="253"/>
      <c r="BB997" s="253"/>
      <c r="BC997" s="253"/>
      <c r="BD997" s="253"/>
      <c r="BE997" s="253"/>
      <c r="BF997" s="253"/>
      <c r="BG997" s="253"/>
      <c r="BH997" s="253"/>
      <c r="BI997" s="253"/>
      <c r="BJ997" s="253"/>
      <c r="BK997" s="253"/>
      <c r="BL997" s="253"/>
      <c r="BM997" s="253"/>
      <c r="BN997" s="253"/>
      <c r="BO997" s="253"/>
      <c r="BP997" s="253"/>
      <c r="BQ997" s="253"/>
      <c r="BR997" s="253"/>
      <c r="BS997" s="253"/>
      <c r="BT997" s="253"/>
      <c r="BU997" s="253"/>
      <c r="BV997" s="253"/>
      <c r="BW997" s="253"/>
      <c r="BX997" s="253"/>
      <c r="BY997" s="253"/>
      <c r="BZ997" s="253"/>
      <c r="CA997" s="253"/>
      <c r="CB997" s="253"/>
      <c r="CC997" s="253"/>
      <c r="CD997" s="253"/>
      <c r="CE997" s="253"/>
      <c r="CF997" s="253"/>
      <c r="CG997" s="253"/>
      <c r="CH997" s="253"/>
      <c r="CI997" s="253"/>
      <c r="CJ997" s="253"/>
      <c r="CK997" s="253"/>
      <c r="CL997" s="253"/>
      <c r="CM997" s="253"/>
      <c r="CN997" s="253"/>
      <c r="CO997" s="253"/>
      <c r="CP997" s="253"/>
      <c r="CQ997" s="253"/>
      <c r="CR997" s="253"/>
      <c r="CS997" s="253"/>
      <c r="CT997" s="253"/>
      <c r="CU997" s="253"/>
      <c r="CV997" s="253"/>
      <c r="CW997" s="253"/>
      <c r="CX997" s="253"/>
      <c r="CY997" s="253"/>
      <c r="CZ997" s="253"/>
      <c r="DA997" s="253"/>
      <c r="DB997" s="253"/>
      <c r="DC997" s="253"/>
      <c r="DD997" s="253"/>
      <c r="DE997" s="253"/>
      <c r="DF997" s="253"/>
      <c r="DG997" s="253"/>
      <c r="DH997" s="253"/>
      <c r="DI997" s="253"/>
      <c r="DJ997" s="253"/>
      <c r="DK997" s="253"/>
      <c r="DL997" s="253"/>
      <c r="DM997" s="253"/>
      <c r="DN997" s="253"/>
      <c r="DO997" s="253"/>
      <c r="DP997" s="253"/>
      <c r="DQ997" s="253"/>
      <c r="DR997" s="253"/>
      <c r="DS997" s="253"/>
      <c r="DT997" s="253"/>
      <c r="DU997" s="253"/>
      <c r="DV997" s="253"/>
      <c r="DW997" s="253"/>
      <c r="DX997" s="253"/>
      <c r="DY997" s="253"/>
      <c r="DZ997" s="253"/>
      <c r="EA997" s="253"/>
      <c r="EB997" s="253"/>
      <c r="EC997" s="253"/>
      <c r="ED997" s="253"/>
      <c r="EE997" s="253"/>
      <c r="EF997" s="253"/>
      <c r="EG997" s="253"/>
      <c r="EH997" s="253"/>
      <c r="EI997" s="253"/>
      <c r="EJ997" s="253"/>
      <c r="EK997" s="253"/>
      <c r="EL997" s="253"/>
      <c r="EM997" s="253"/>
      <c r="EN997" s="253"/>
      <c r="EO997" s="253"/>
      <c r="EP997" s="253"/>
      <c r="EQ997" s="253"/>
      <c r="ER997" s="253"/>
      <c r="ES997" s="253"/>
      <c r="ET997" s="253"/>
      <c r="EU997" s="253"/>
      <c r="EV997" s="253"/>
      <c r="EW997" s="253"/>
      <c r="EX997" s="253"/>
      <c r="EY997" s="253"/>
      <c r="EZ997" s="253"/>
      <c r="FA997" s="253"/>
      <c r="FB997" s="253"/>
      <c r="FC997" s="253"/>
      <c r="FD997" s="253"/>
      <c r="FE997" s="253"/>
      <c r="FF997" s="253"/>
      <c r="FG997" s="253"/>
      <c r="FH997" s="253"/>
      <c r="FI997" s="253"/>
      <c r="FJ997" s="253"/>
      <c r="FK997" s="253"/>
      <c r="FL997" s="253"/>
      <c r="FM997" s="253"/>
      <c r="FN997" s="253"/>
      <c r="FO997" s="253"/>
      <c r="FP997" s="253"/>
      <c r="FQ997" s="253"/>
      <c r="FR997" s="253"/>
      <c r="FS997" s="253"/>
      <c r="FT997" s="253"/>
      <c r="FU997" s="253"/>
      <c r="FV997" s="253"/>
      <c r="FW997" s="253"/>
      <c r="FX997" s="253"/>
      <c r="FY997" s="253"/>
      <c r="FZ997" s="253"/>
      <c r="GA997" s="253"/>
      <c r="GB997" s="253"/>
      <c r="GC997" s="253"/>
      <c r="GD997" s="253"/>
      <c r="GE997" s="253"/>
      <c r="GF997" s="253"/>
      <c r="GG997" s="253"/>
      <c r="GH997" s="253"/>
      <c r="GI997" s="253"/>
      <c r="GJ997" s="253"/>
      <c r="GK997" s="253"/>
      <c r="GL997" s="253"/>
      <c r="GM997" s="253"/>
      <c r="GN997" s="253"/>
      <c r="GO997" s="253"/>
      <c r="GP997" s="253"/>
      <c r="GQ997" s="253"/>
      <c r="GR997" s="253"/>
      <c r="GS997" s="253"/>
      <c r="GT997" s="253"/>
      <c r="GU997" s="253"/>
      <c r="GV997" s="253"/>
      <c r="GW997" s="253"/>
      <c r="GX997" s="253"/>
      <c r="GY997" s="253"/>
      <c r="GZ997" s="253"/>
      <c r="HA997" s="253"/>
      <c r="HB997" s="253"/>
      <c r="HC997" s="253"/>
      <c r="HD997" s="253"/>
      <c r="HE997" s="253"/>
      <c r="HF997" s="253"/>
      <c r="HG997" s="253"/>
      <c r="HH997" s="253"/>
      <c r="HI997" s="253"/>
      <c r="HJ997" s="253"/>
      <c r="HK997" s="253"/>
      <c r="HL997" s="253"/>
      <c r="HM997" s="253"/>
      <c r="HN997" s="253"/>
      <c r="HO997" s="253"/>
      <c r="HP997" s="253"/>
      <c r="HQ997" s="253"/>
      <c r="HR997" s="253"/>
      <c r="HS997" s="253"/>
      <c r="HT997" s="253"/>
      <c r="HU997" s="253"/>
      <c r="HV997" s="253"/>
      <c r="HW997" s="253"/>
      <c r="HX997" s="253"/>
      <c r="HY997" s="253"/>
      <c r="HZ997" s="253"/>
      <c r="IA997" s="253"/>
      <c r="IB997" s="253"/>
      <c r="IC997" s="253"/>
      <c r="ID997" s="253"/>
      <c r="IE997" s="253"/>
      <c r="IF997" s="253"/>
      <c r="IG997" s="253"/>
      <c r="IH997" s="253"/>
      <c r="II997" s="253"/>
      <c r="IJ997" s="253"/>
      <c r="IK997" s="253"/>
      <c r="IL997" s="253"/>
      <c r="IM997" s="253"/>
      <c r="IN997" s="253"/>
      <c r="IO997" s="253"/>
      <c r="IP997" s="253"/>
      <c r="IQ997" s="253"/>
      <c r="IR997" s="253"/>
      <c r="IS997" s="253"/>
      <c r="IT997" s="253"/>
      <c r="IU997" s="253"/>
      <c r="IV997" s="253"/>
      <c r="IW997" s="253"/>
      <c r="IX997" s="253"/>
      <c r="IY997" s="253"/>
      <c r="IZ997" s="253"/>
      <c r="JA997" s="253"/>
      <c r="JB997" s="253"/>
      <c r="JC997" s="253"/>
      <c r="JD997" s="253"/>
      <c r="JE997" s="253"/>
      <c r="JF997" s="253"/>
      <c r="JG997" s="253"/>
      <c r="JH997" s="253"/>
      <c r="JI997" s="253"/>
      <c r="JJ997" s="253"/>
      <c r="JK997" s="253"/>
      <c r="JL997" s="253"/>
      <c r="JM997" s="253"/>
      <c r="JN997" s="253"/>
      <c r="JO997" s="253"/>
      <c r="JP997" s="253"/>
      <c r="JQ997" s="253"/>
      <c r="JR997" s="253"/>
      <c r="JS997" s="253"/>
      <c r="JT997" s="253"/>
      <c r="JU997" s="253"/>
    </row>
    <row r="998" spans="1:281" s="252" customFormat="1" ht="15" customHeight="1" x14ac:dyDescent="0.25">
      <c r="A998" s="253"/>
      <c r="B998" s="253"/>
      <c r="C998" s="253"/>
      <c r="D998" s="253"/>
      <c r="E998" s="253"/>
      <c r="F998" s="253"/>
      <c r="G998" s="253"/>
      <c r="H998" s="253"/>
      <c r="I998" s="253"/>
      <c r="J998" s="253"/>
      <c r="K998" s="253"/>
      <c r="L998" s="253"/>
      <c r="M998" s="253"/>
      <c r="N998" s="253"/>
      <c r="O998" s="253"/>
      <c r="P998" s="253"/>
      <c r="Q998" s="253"/>
      <c r="R998" s="253"/>
      <c r="S998" s="253"/>
      <c r="T998" s="253"/>
      <c r="U998" s="253" t="s">
        <v>1148</v>
      </c>
      <c r="V998" s="253"/>
      <c r="W998" s="253"/>
      <c r="X998" s="253"/>
      <c r="Y998" s="253"/>
      <c r="Z998" s="253"/>
      <c r="AA998" s="253"/>
      <c r="AB998" s="253"/>
      <c r="AC998" s="253" t="s">
        <v>320</v>
      </c>
      <c r="AD998" s="253"/>
      <c r="AE998" s="253"/>
      <c r="AF998" s="253"/>
      <c r="AG998" s="253"/>
      <c r="AH998" s="253"/>
      <c r="AI998" s="253"/>
      <c r="AJ998" s="253"/>
      <c r="AK998" s="253"/>
      <c r="AL998" s="253"/>
      <c r="AM998" s="253"/>
      <c r="AN998" s="253"/>
      <c r="AO998" s="253"/>
      <c r="AP998" s="253"/>
      <c r="AQ998" s="253"/>
      <c r="AR998" s="253"/>
      <c r="AS998" s="253"/>
      <c r="AT998" s="253"/>
      <c r="AU998" s="253"/>
      <c r="AV998" s="253"/>
      <c r="AW998" s="253"/>
      <c r="AX998" s="253"/>
      <c r="AY998" s="253"/>
      <c r="AZ998" s="253"/>
      <c r="BA998" s="253"/>
      <c r="BB998" s="253"/>
      <c r="BC998" s="253"/>
      <c r="BD998" s="253"/>
      <c r="BE998" s="253"/>
      <c r="BF998" s="253"/>
      <c r="BG998" s="253"/>
      <c r="BH998" s="253"/>
      <c r="BI998" s="253"/>
      <c r="BJ998" s="253"/>
      <c r="BK998" s="253"/>
      <c r="BL998" s="253"/>
      <c r="BM998" s="253"/>
      <c r="BN998" s="253"/>
      <c r="BO998" s="253"/>
      <c r="BP998" s="253"/>
      <c r="BQ998" s="253"/>
      <c r="BR998" s="253"/>
      <c r="BS998" s="253"/>
      <c r="BT998" s="253"/>
      <c r="BU998" s="253"/>
      <c r="BV998" s="253"/>
      <c r="BW998" s="253"/>
      <c r="BX998" s="253"/>
      <c r="BY998" s="253"/>
      <c r="BZ998" s="253"/>
      <c r="CA998" s="253"/>
      <c r="CB998" s="253"/>
      <c r="CC998" s="253"/>
      <c r="CD998" s="253"/>
      <c r="CE998" s="253"/>
      <c r="CF998" s="253"/>
      <c r="CG998" s="253"/>
      <c r="CH998" s="253"/>
      <c r="CI998" s="253"/>
      <c r="CJ998" s="253"/>
      <c r="CK998" s="253"/>
      <c r="CL998" s="253"/>
      <c r="CM998" s="253"/>
      <c r="CN998" s="253"/>
      <c r="CO998" s="253"/>
      <c r="CP998" s="253"/>
      <c r="CQ998" s="253"/>
      <c r="CR998" s="253"/>
      <c r="CS998" s="253"/>
      <c r="CT998" s="253"/>
      <c r="CU998" s="253"/>
      <c r="CV998" s="253"/>
      <c r="CW998" s="253"/>
      <c r="CX998" s="253"/>
      <c r="CY998" s="253"/>
      <c r="CZ998" s="253"/>
      <c r="DA998" s="253"/>
      <c r="DB998" s="253"/>
      <c r="DC998" s="253"/>
      <c r="DD998" s="253"/>
      <c r="DE998" s="253"/>
      <c r="DF998" s="253"/>
      <c r="DG998" s="253"/>
      <c r="DH998" s="253"/>
      <c r="DI998" s="253"/>
      <c r="DJ998" s="253"/>
      <c r="DK998" s="253"/>
      <c r="DL998" s="253"/>
      <c r="DM998" s="253"/>
      <c r="DN998" s="253"/>
      <c r="DO998" s="253"/>
      <c r="DP998" s="253"/>
      <c r="DQ998" s="253"/>
      <c r="DR998" s="253"/>
      <c r="DS998" s="253"/>
      <c r="DT998" s="253"/>
      <c r="DU998" s="253"/>
      <c r="DV998" s="253"/>
      <c r="DW998" s="253"/>
      <c r="DX998" s="253"/>
      <c r="DY998" s="253"/>
      <c r="DZ998" s="253"/>
      <c r="EA998" s="253"/>
      <c r="EB998" s="253"/>
      <c r="EC998" s="253"/>
      <c r="ED998" s="253"/>
      <c r="EE998" s="253"/>
      <c r="EF998" s="253"/>
      <c r="EG998" s="253"/>
      <c r="EH998" s="253"/>
      <c r="EI998" s="253"/>
      <c r="EJ998" s="253"/>
      <c r="EK998" s="253"/>
      <c r="EL998" s="253"/>
      <c r="EM998" s="253"/>
      <c r="EN998" s="253"/>
      <c r="EO998" s="253"/>
      <c r="EP998" s="253"/>
      <c r="EQ998" s="253"/>
      <c r="ER998" s="253"/>
      <c r="ES998" s="253"/>
      <c r="ET998" s="253"/>
      <c r="EU998" s="253"/>
      <c r="EV998" s="253"/>
      <c r="EW998" s="253"/>
      <c r="EX998" s="253"/>
      <c r="EY998" s="253"/>
      <c r="EZ998" s="253"/>
      <c r="FA998" s="253"/>
      <c r="FB998" s="253"/>
      <c r="FC998" s="253"/>
      <c r="FD998" s="253"/>
      <c r="FE998" s="253"/>
      <c r="FF998" s="253"/>
      <c r="FG998" s="253"/>
      <c r="FH998" s="253"/>
      <c r="FI998" s="253"/>
      <c r="FJ998" s="253"/>
      <c r="FK998" s="253"/>
      <c r="FL998" s="253"/>
      <c r="FM998" s="253"/>
      <c r="FN998" s="253"/>
      <c r="FO998" s="253"/>
      <c r="FP998" s="253"/>
      <c r="FQ998" s="253"/>
      <c r="FR998" s="253"/>
      <c r="FS998" s="253"/>
      <c r="FT998" s="253"/>
      <c r="FU998" s="253"/>
      <c r="FV998" s="253"/>
      <c r="FW998" s="253"/>
      <c r="FX998" s="253"/>
      <c r="FY998" s="253"/>
      <c r="FZ998" s="253"/>
      <c r="GA998" s="253"/>
      <c r="GB998" s="253"/>
      <c r="GC998" s="253"/>
      <c r="GD998" s="253"/>
      <c r="GE998" s="253"/>
      <c r="GF998" s="253"/>
      <c r="GG998" s="253"/>
      <c r="GH998" s="253"/>
      <c r="GI998" s="253"/>
      <c r="GJ998" s="253"/>
      <c r="GK998" s="253"/>
      <c r="GL998" s="253"/>
      <c r="GM998" s="253"/>
      <c r="GN998" s="253"/>
      <c r="GO998" s="253"/>
      <c r="GP998" s="253"/>
      <c r="GQ998" s="253"/>
      <c r="GR998" s="253"/>
      <c r="GS998" s="253"/>
      <c r="GT998" s="253"/>
      <c r="GU998" s="253"/>
      <c r="GV998" s="253"/>
      <c r="GW998" s="253"/>
      <c r="GX998" s="253"/>
      <c r="GY998" s="253"/>
      <c r="GZ998" s="253"/>
      <c r="HA998" s="253"/>
      <c r="HB998" s="253"/>
      <c r="HC998" s="253"/>
      <c r="HD998" s="253"/>
      <c r="HE998" s="253"/>
      <c r="HF998" s="253"/>
      <c r="HG998" s="253"/>
      <c r="HH998" s="253"/>
      <c r="HI998" s="253"/>
      <c r="HJ998" s="253"/>
      <c r="HK998" s="253"/>
      <c r="HL998" s="253"/>
      <c r="HM998" s="253"/>
      <c r="HN998" s="253"/>
      <c r="HO998" s="253"/>
      <c r="HP998" s="253"/>
      <c r="HQ998" s="253"/>
      <c r="HR998" s="253"/>
      <c r="HS998" s="253"/>
      <c r="HT998" s="253"/>
      <c r="HU998" s="253"/>
      <c r="HV998" s="253"/>
      <c r="HW998" s="253"/>
      <c r="HX998" s="253"/>
      <c r="HY998" s="253"/>
      <c r="HZ998" s="253"/>
      <c r="IA998" s="253"/>
      <c r="IB998" s="253"/>
      <c r="IC998" s="253"/>
      <c r="ID998" s="253"/>
      <c r="IE998" s="253"/>
      <c r="IF998" s="253"/>
      <c r="IG998" s="253"/>
      <c r="IH998" s="253"/>
      <c r="II998" s="253"/>
      <c r="IJ998" s="253"/>
      <c r="IK998" s="253"/>
      <c r="IL998" s="253"/>
      <c r="IM998" s="253"/>
      <c r="IN998" s="253"/>
      <c r="IO998" s="253"/>
      <c r="IP998" s="253"/>
      <c r="IQ998" s="253"/>
      <c r="IR998" s="253"/>
      <c r="IS998" s="253"/>
      <c r="IT998" s="253"/>
      <c r="IU998" s="253"/>
      <c r="IV998" s="253"/>
      <c r="IW998" s="253"/>
      <c r="IX998" s="253"/>
      <c r="IY998" s="253"/>
      <c r="IZ998" s="253"/>
      <c r="JA998" s="253"/>
      <c r="JB998" s="253"/>
      <c r="JC998" s="253"/>
      <c r="JD998" s="253"/>
      <c r="JE998" s="253"/>
      <c r="JF998" s="253"/>
      <c r="JG998" s="253"/>
      <c r="JH998" s="253"/>
      <c r="JI998" s="253"/>
      <c r="JJ998" s="253"/>
      <c r="JK998" s="253"/>
      <c r="JL998" s="253"/>
      <c r="JM998" s="253"/>
      <c r="JN998" s="253"/>
      <c r="JO998" s="253"/>
      <c r="JP998" s="253"/>
      <c r="JQ998" s="253"/>
      <c r="JR998" s="253"/>
      <c r="JS998" s="253"/>
      <c r="JT998" s="253"/>
      <c r="JU998" s="253"/>
    </row>
    <row r="999" spans="1:281" s="252" customFormat="1" ht="15" customHeight="1" x14ac:dyDescent="0.25">
      <c r="A999" s="253"/>
      <c r="B999" s="253"/>
      <c r="C999" s="253"/>
      <c r="D999" s="253"/>
      <c r="E999" s="253"/>
      <c r="F999" s="253"/>
      <c r="G999" s="253"/>
      <c r="H999" s="253"/>
      <c r="I999" s="253"/>
      <c r="J999" s="253"/>
      <c r="K999" s="253"/>
      <c r="L999" s="253"/>
      <c r="M999" s="253"/>
      <c r="N999" s="253"/>
      <c r="O999" s="253"/>
      <c r="P999" s="253"/>
      <c r="Q999" s="253"/>
      <c r="R999" s="253"/>
      <c r="S999" s="253"/>
      <c r="T999" s="253"/>
      <c r="U999" s="253" t="s">
        <v>1149</v>
      </c>
      <c r="V999" s="253"/>
      <c r="W999" s="253"/>
      <c r="X999" s="253"/>
      <c r="Y999" s="253"/>
      <c r="Z999" s="253"/>
      <c r="AA999" s="253"/>
      <c r="AB999" s="253"/>
      <c r="AC999" s="253" t="s">
        <v>329</v>
      </c>
      <c r="AD999" s="253"/>
      <c r="AE999" s="253"/>
      <c r="AF999" s="253"/>
      <c r="AG999" s="253"/>
      <c r="AH999" s="253"/>
      <c r="AI999" s="253"/>
      <c r="AJ999" s="253"/>
      <c r="AK999" s="253"/>
      <c r="AL999" s="253"/>
      <c r="AM999" s="253"/>
      <c r="AN999" s="253"/>
      <c r="AO999" s="253"/>
      <c r="AP999" s="253"/>
      <c r="AQ999" s="253"/>
      <c r="AR999" s="253"/>
      <c r="AS999" s="253"/>
      <c r="AT999" s="253"/>
      <c r="AU999" s="253"/>
      <c r="AV999" s="253"/>
      <c r="AW999" s="253"/>
      <c r="AX999" s="253"/>
      <c r="AY999" s="253"/>
      <c r="AZ999" s="253"/>
      <c r="BA999" s="253"/>
      <c r="BB999" s="253"/>
      <c r="BC999" s="253"/>
      <c r="BD999" s="253"/>
      <c r="BE999" s="253"/>
      <c r="BF999" s="253"/>
      <c r="BG999" s="253"/>
      <c r="BH999" s="253"/>
      <c r="BI999" s="253"/>
      <c r="BJ999" s="253"/>
      <c r="BK999" s="253"/>
      <c r="BL999" s="253"/>
      <c r="BM999" s="253"/>
      <c r="BN999" s="253"/>
      <c r="BO999" s="253"/>
      <c r="BP999" s="253"/>
      <c r="BQ999" s="253"/>
      <c r="BR999" s="253"/>
      <c r="BS999" s="253"/>
      <c r="BT999" s="253"/>
      <c r="BU999" s="253"/>
      <c r="BV999" s="253"/>
      <c r="BW999" s="253"/>
      <c r="BX999" s="253"/>
      <c r="BY999" s="253"/>
      <c r="BZ999" s="253"/>
      <c r="CA999" s="253"/>
      <c r="CB999" s="253"/>
      <c r="CC999" s="253"/>
      <c r="CD999" s="253"/>
      <c r="CE999" s="253"/>
      <c r="CF999" s="253"/>
      <c r="CG999" s="253"/>
      <c r="CH999" s="253"/>
      <c r="CI999" s="253"/>
      <c r="CJ999" s="253"/>
      <c r="CK999" s="253"/>
      <c r="CL999" s="253"/>
      <c r="CM999" s="253"/>
      <c r="CN999" s="253"/>
      <c r="CO999" s="253"/>
      <c r="CP999" s="253"/>
      <c r="CQ999" s="253"/>
      <c r="CR999" s="253"/>
      <c r="CS999" s="253"/>
      <c r="CT999" s="253"/>
      <c r="CU999" s="253"/>
      <c r="CV999" s="253"/>
      <c r="CW999" s="253"/>
      <c r="CX999" s="253"/>
      <c r="CY999" s="253"/>
      <c r="CZ999" s="253"/>
      <c r="DA999" s="253"/>
      <c r="DB999" s="253"/>
      <c r="DC999" s="253"/>
      <c r="DD999" s="253"/>
      <c r="DE999" s="253"/>
      <c r="DF999" s="253"/>
      <c r="DG999" s="253"/>
      <c r="DH999" s="253"/>
      <c r="DI999" s="253"/>
      <c r="DJ999" s="253"/>
      <c r="DK999" s="253"/>
      <c r="DL999" s="253"/>
      <c r="DM999" s="253"/>
      <c r="DN999" s="253"/>
      <c r="DO999" s="253"/>
      <c r="DP999" s="253"/>
      <c r="DQ999" s="253"/>
      <c r="DR999" s="253"/>
      <c r="DS999" s="253"/>
      <c r="DT999" s="253"/>
      <c r="DU999" s="253"/>
      <c r="DV999" s="253"/>
      <c r="DW999" s="253"/>
      <c r="DX999" s="253"/>
      <c r="DY999" s="253"/>
      <c r="DZ999" s="253"/>
      <c r="EA999" s="253"/>
      <c r="EB999" s="253"/>
      <c r="EC999" s="253"/>
      <c r="ED999" s="253"/>
      <c r="EE999" s="253"/>
      <c r="EF999" s="253"/>
      <c r="EG999" s="253"/>
      <c r="EH999" s="253"/>
      <c r="EI999" s="253"/>
      <c r="EJ999" s="253"/>
      <c r="EK999" s="253"/>
      <c r="EL999" s="253"/>
      <c r="EM999" s="253"/>
      <c r="EN999" s="253"/>
      <c r="EO999" s="253"/>
      <c r="EP999" s="253"/>
      <c r="EQ999" s="253"/>
      <c r="ER999" s="253"/>
      <c r="ES999" s="253"/>
      <c r="ET999" s="253"/>
      <c r="EU999" s="253"/>
      <c r="EV999" s="253"/>
      <c r="EW999" s="253"/>
      <c r="EX999" s="253"/>
      <c r="EY999" s="253"/>
      <c r="EZ999" s="253"/>
      <c r="FA999" s="253"/>
      <c r="FB999" s="253"/>
      <c r="FC999" s="253"/>
      <c r="FD999" s="253"/>
      <c r="FE999" s="253"/>
      <c r="FF999" s="253"/>
      <c r="FG999" s="253"/>
      <c r="FH999" s="253"/>
      <c r="FI999" s="253"/>
      <c r="FJ999" s="253"/>
      <c r="FK999" s="253"/>
      <c r="FL999" s="253"/>
      <c r="FM999" s="253"/>
      <c r="FN999" s="253"/>
      <c r="FO999" s="253"/>
      <c r="FP999" s="253"/>
      <c r="FQ999" s="253"/>
      <c r="FR999" s="253"/>
      <c r="FS999" s="253"/>
      <c r="FT999" s="253"/>
      <c r="FU999" s="253"/>
      <c r="FV999" s="253"/>
      <c r="FW999" s="253"/>
      <c r="FX999" s="253"/>
      <c r="FY999" s="253"/>
      <c r="FZ999" s="253"/>
      <c r="GA999" s="253"/>
      <c r="GB999" s="253"/>
      <c r="GC999" s="253"/>
      <c r="GD999" s="253"/>
      <c r="GE999" s="253"/>
      <c r="GF999" s="253"/>
      <c r="GG999" s="253"/>
      <c r="GH999" s="253"/>
      <c r="GI999" s="253"/>
      <c r="GJ999" s="253"/>
      <c r="GK999" s="253"/>
      <c r="GL999" s="253"/>
      <c r="GM999" s="253"/>
      <c r="GN999" s="253"/>
      <c r="GO999" s="253"/>
      <c r="GP999" s="253"/>
      <c r="GQ999" s="253"/>
      <c r="GR999" s="253"/>
      <c r="GS999" s="253"/>
      <c r="GT999" s="253"/>
      <c r="GU999" s="253"/>
      <c r="GV999" s="253"/>
      <c r="GW999" s="253"/>
      <c r="GX999" s="253"/>
      <c r="GY999" s="253"/>
      <c r="GZ999" s="253"/>
      <c r="HA999" s="253"/>
      <c r="HB999" s="253"/>
      <c r="HC999" s="253"/>
      <c r="HD999" s="253"/>
      <c r="HE999" s="253"/>
      <c r="HF999" s="253"/>
      <c r="HG999" s="253"/>
      <c r="HH999" s="253"/>
      <c r="HI999" s="253"/>
      <c r="HJ999" s="253"/>
      <c r="HK999" s="253"/>
      <c r="HL999" s="253"/>
      <c r="HM999" s="253"/>
      <c r="HN999" s="253"/>
      <c r="HO999" s="253"/>
      <c r="HP999" s="253"/>
      <c r="HQ999" s="253"/>
      <c r="HR999" s="253"/>
      <c r="HS999" s="253"/>
      <c r="HT999" s="253"/>
      <c r="HU999" s="253"/>
      <c r="HV999" s="253"/>
      <c r="HW999" s="253"/>
      <c r="HX999" s="253"/>
      <c r="HY999" s="253"/>
      <c r="HZ999" s="253"/>
      <c r="IA999" s="253"/>
      <c r="IB999" s="253"/>
      <c r="IC999" s="253"/>
      <c r="ID999" s="253"/>
      <c r="IE999" s="253"/>
      <c r="IF999" s="253"/>
      <c r="IG999" s="253"/>
      <c r="IH999" s="253"/>
      <c r="II999" s="253"/>
      <c r="IJ999" s="253"/>
      <c r="IK999" s="253"/>
      <c r="IL999" s="253"/>
      <c r="IM999" s="253"/>
      <c r="IN999" s="253"/>
      <c r="IO999" s="253"/>
      <c r="IP999" s="253"/>
      <c r="IQ999" s="253"/>
      <c r="IR999" s="253"/>
      <c r="IS999" s="253"/>
      <c r="IT999" s="253"/>
      <c r="IU999" s="253"/>
      <c r="IV999" s="253"/>
      <c r="IW999" s="253"/>
      <c r="IX999" s="253"/>
      <c r="IY999" s="253"/>
      <c r="IZ999" s="253"/>
      <c r="JA999" s="253"/>
      <c r="JB999" s="253"/>
      <c r="JC999" s="253"/>
      <c r="JD999" s="253"/>
      <c r="JE999" s="253"/>
      <c r="JF999" s="253"/>
      <c r="JG999" s="253"/>
      <c r="JH999" s="253"/>
      <c r="JI999" s="253"/>
      <c r="JJ999" s="253"/>
      <c r="JK999" s="253"/>
      <c r="JL999" s="253"/>
      <c r="JM999" s="253"/>
      <c r="JN999" s="253"/>
      <c r="JO999" s="253"/>
      <c r="JP999" s="253"/>
      <c r="JQ999" s="253"/>
      <c r="JR999" s="253"/>
      <c r="JS999" s="253"/>
      <c r="JT999" s="253"/>
      <c r="JU999" s="253"/>
    </row>
    <row r="1000" spans="1:281" s="252" customFormat="1" ht="15" customHeight="1" x14ac:dyDescent="0.25">
      <c r="A1000" s="253"/>
      <c r="B1000" s="253"/>
      <c r="C1000" s="253"/>
      <c r="D1000" s="253"/>
      <c r="E1000" s="253"/>
      <c r="F1000" s="253"/>
      <c r="G1000" s="253"/>
      <c r="H1000" s="253"/>
      <c r="I1000" s="253"/>
      <c r="J1000" s="253"/>
      <c r="K1000" s="253"/>
      <c r="L1000" s="253"/>
      <c r="M1000" s="253"/>
      <c r="N1000" s="253"/>
      <c r="O1000" s="253"/>
      <c r="P1000" s="253"/>
      <c r="Q1000" s="253"/>
      <c r="R1000" s="253"/>
      <c r="S1000" s="253"/>
      <c r="T1000" s="253"/>
      <c r="U1000" s="253" t="s">
        <v>1150</v>
      </c>
      <c r="V1000" s="253"/>
      <c r="W1000" s="253"/>
      <c r="X1000" s="253"/>
      <c r="Y1000" s="253"/>
      <c r="Z1000" s="253"/>
      <c r="AA1000" s="253"/>
      <c r="AB1000" s="253"/>
      <c r="AC1000" s="253" t="s">
        <v>332</v>
      </c>
      <c r="AD1000" s="253"/>
      <c r="AE1000" s="253"/>
      <c r="AF1000" s="253"/>
      <c r="AG1000" s="253"/>
      <c r="AH1000" s="253"/>
      <c r="AI1000" s="253"/>
      <c r="AJ1000" s="253"/>
      <c r="AK1000" s="253"/>
      <c r="AL1000" s="253"/>
      <c r="AM1000" s="253"/>
      <c r="AN1000" s="253"/>
      <c r="AO1000" s="253"/>
      <c r="AP1000" s="253"/>
      <c r="AQ1000" s="253"/>
      <c r="AR1000" s="253"/>
      <c r="AS1000" s="253"/>
      <c r="AT1000" s="253"/>
      <c r="AU1000" s="253"/>
      <c r="AV1000" s="253"/>
      <c r="AW1000" s="253"/>
      <c r="AX1000" s="253"/>
      <c r="AY1000" s="253"/>
      <c r="AZ1000" s="253"/>
      <c r="BA1000" s="253"/>
      <c r="BB1000" s="253"/>
      <c r="BC1000" s="253"/>
      <c r="BD1000" s="253"/>
      <c r="BE1000" s="253"/>
      <c r="BF1000" s="253"/>
      <c r="BG1000" s="253"/>
      <c r="BH1000" s="253"/>
      <c r="BI1000" s="253"/>
      <c r="BJ1000" s="253"/>
      <c r="BK1000" s="253"/>
      <c r="BL1000" s="253"/>
      <c r="BM1000" s="253"/>
      <c r="BN1000" s="253"/>
      <c r="BO1000" s="253"/>
      <c r="BP1000" s="253"/>
      <c r="BQ1000" s="253"/>
      <c r="BR1000" s="253"/>
      <c r="BS1000" s="253"/>
      <c r="BT1000" s="253"/>
      <c r="BU1000" s="253"/>
      <c r="BV1000" s="253"/>
      <c r="BW1000" s="253"/>
      <c r="BX1000" s="253"/>
      <c r="BY1000" s="253"/>
      <c r="BZ1000" s="253"/>
      <c r="CA1000" s="253"/>
      <c r="CB1000" s="253"/>
      <c r="CC1000" s="253"/>
      <c r="CD1000" s="253"/>
      <c r="CE1000" s="253"/>
      <c r="CF1000" s="253"/>
      <c r="CG1000" s="253"/>
      <c r="CH1000" s="253"/>
      <c r="CI1000" s="253"/>
      <c r="CJ1000" s="253"/>
      <c r="CK1000" s="253"/>
      <c r="CL1000" s="253"/>
      <c r="CM1000" s="253"/>
      <c r="CN1000" s="253"/>
      <c r="CO1000" s="253"/>
      <c r="CP1000" s="253"/>
      <c r="CQ1000" s="253"/>
      <c r="CR1000" s="253"/>
      <c r="CS1000" s="253"/>
      <c r="CT1000" s="253"/>
      <c r="CU1000" s="253"/>
      <c r="CV1000" s="253"/>
      <c r="CW1000" s="253"/>
      <c r="CX1000" s="253"/>
      <c r="CY1000" s="253"/>
      <c r="CZ1000" s="253"/>
      <c r="DA1000" s="253"/>
      <c r="DB1000" s="253"/>
      <c r="DC1000" s="253"/>
      <c r="DD1000" s="253"/>
      <c r="DE1000" s="253"/>
      <c r="DF1000" s="253"/>
      <c r="DG1000" s="253"/>
      <c r="DH1000" s="253"/>
      <c r="DI1000" s="253"/>
      <c r="DJ1000" s="253"/>
      <c r="DK1000" s="253"/>
      <c r="DL1000" s="253"/>
      <c r="DM1000" s="253"/>
      <c r="DN1000" s="253"/>
      <c r="DO1000" s="253"/>
      <c r="DP1000" s="253"/>
      <c r="DQ1000" s="253"/>
      <c r="DR1000" s="253"/>
      <c r="DS1000" s="253"/>
      <c r="DT1000" s="253"/>
      <c r="DU1000" s="253"/>
      <c r="DV1000" s="253"/>
      <c r="DW1000" s="253"/>
      <c r="DX1000" s="253"/>
      <c r="DY1000" s="253"/>
      <c r="DZ1000" s="253"/>
      <c r="EA1000" s="253"/>
      <c r="EB1000" s="253"/>
      <c r="EC1000" s="253"/>
      <c r="ED1000" s="253"/>
      <c r="EE1000" s="253"/>
      <c r="EF1000" s="253"/>
      <c r="EG1000" s="253"/>
      <c r="EH1000" s="253"/>
      <c r="EI1000" s="253"/>
      <c r="EJ1000" s="253"/>
      <c r="EK1000" s="253"/>
      <c r="EL1000" s="253"/>
      <c r="EM1000" s="253"/>
      <c r="EN1000" s="253"/>
      <c r="EO1000" s="253"/>
      <c r="EP1000" s="253"/>
      <c r="EQ1000" s="253"/>
      <c r="ER1000" s="253"/>
      <c r="ES1000" s="253"/>
      <c r="ET1000" s="253"/>
      <c r="EU1000" s="253"/>
      <c r="EV1000" s="253"/>
      <c r="EW1000" s="253"/>
      <c r="EX1000" s="253"/>
      <c r="EY1000" s="253"/>
      <c r="EZ1000" s="253"/>
      <c r="FA1000" s="253"/>
      <c r="FB1000" s="253"/>
      <c r="FC1000" s="253"/>
      <c r="FD1000" s="253"/>
      <c r="FE1000" s="253"/>
      <c r="FF1000" s="253"/>
      <c r="FG1000" s="253"/>
      <c r="FH1000" s="253"/>
      <c r="FI1000" s="253"/>
      <c r="FJ1000" s="253"/>
      <c r="FK1000" s="253"/>
      <c r="FL1000" s="253"/>
      <c r="FM1000" s="253"/>
      <c r="FN1000" s="253"/>
      <c r="FO1000" s="253"/>
      <c r="FP1000" s="253"/>
      <c r="FQ1000" s="253"/>
      <c r="FR1000" s="253"/>
      <c r="FS1000" s="253"/>
      <c r="FT1000" s="253"/>
      <c r="FU1000" s="253"/>
      <c r="FV1000" s="253"/>
      <c r="FW1000" s="253"/>
      <c r="FX1000" s="253"/>
      <c r="FY1000" s="253"/>
      <c r="FZ1000" s="253"/>
      <c r="GA1000" s="253"/>
      <c r="GB1000" s="253"/>
      <c r="GC1000" s="253"/>
      <c r="GD1000" s="253"/>
      <c r="GE1000" s="253"/>
      <c r="GF1000" s="253"/>
      <c r="GG1000" s="253"/>
      <c r="GH1000" s="253"/>
      <c r="GI1000" s="253"/>
      <c r="GJ1000" s="253"/>
      <c r="GK1000" s="253"/>
      <c r="GL1000" s="253"/>
      <c r="GM1000" s="253"/>
      <c r="GN1000" s="253"/>
      <c r="GO1000" s="253"/>
      <c r="GP1000" s="253"/>
      <c r="GQ1000" s="253"/>
      <c r="GR1000" s="253"/>
      <c r="GS1000" s="253"/>
      <c r="GT1000" s="253"/>
      <c r="GU1000" s="253"/>
      <c r="GV1000" s="253"/>
      <c r="GW1000" s="253"/>
      <c r="GX1000" s="253"/>
      <c r="GY1000" s="253"/>
      <c r="GZ1000" s="253"/>
      <c r="HA1000" s="253"/>
      <c r="HB1000" s="253"/>
      <c r="HC1000" s="253"/>
      <c r="HD1000" s="253"/>
      <c r="HE1000" s="253"/>
      <c r="HF1000" s="253"/>
      <c r="HG1000" s="253"/>
      <c r="HH1000" s="253"/>
      <c r="HI1000" s="253"/>
      <c r="HJ1000" s="253"/>
      <c r="HK1000" s="253"/>
      <c r="HL1000" s="253"/>
      <c r="HM1000" s="253"/>
      <c r="HN1000" s="253"/>
      <c r="HO1000" s="253"/>
      <c r="HP1000" s="253"/>
      <c r="HQ1000" s="253"/>
      <c r="HR1000" s="253"/>
      <c r="HS1000" s="253"/>
      <c r="HT1000" s="253"/>
      <c r="HU1000" s="253"/>
      <c r="HV1000" s="253"/>
      <c r="HW1000" s="253"/>
      <c r="HX1000" s="253"/>
      <c r="HY1000" s="253"/>
      <c r="HZ1000" s="253"/>
      <c r="IA1000" s="253"/>
      <c r="IB1000" s="253"/>
      <c r="IC1000" s="253"/>
      <c r="ID1000" s="253"/>
      <c r="IE1000" s="253"/>
      <c r="IF1000" s="253"/>
      <c r="IG1000" s="253"/>
      <c r="IH1000" s="253"/>
      <c r="II1000" s="253"/>
      <c r="IJ1000" s="253"/>
      <c r="IK1000" s="253"/>
      <c r="IL1000" s="253"/>
      <c r="IM1000" s="253"/>
      <c r="IN1000" s="253"/>
      <c r="IO1000" s="253"/>
      <c r="IP1000" s="253"/>
      <c r="IQ1000" s="253"/>
      <c r="IR1000" s="253"/>
      <c r="IS1000" s="253"/>
      <c r="IT1000" s="253"/>
      <c r="IU1000" s="253"/>
      <c r="IV1000" s="253"/>
      <c r="IW1000" s="253"/>
      <c r="IX1000" s="253"/>
      <c r="IY1000" s="253"/>
      <c r="IZ1000" s="253"/>
      <c r="JA1000" s="253"/>
      <c r="JB1000" s="253"/>
      <c r="JC1000" s="253"/>
      <c r="JD1000" s="253"/>
      <c r="JE1000" s="253"/>
      <c r="JF1000" s="253"/>
      <c r="JG1000" s="253"/>
      <c r="JH1000" s="253"/>
      <c r="JI1000" s="253"/>
      <c r="JJ1000" s="253"/>
      <c r="JK1000" s="253"/>
      <c r="JL1000" s="253"/>
      <c r="JM1000" s="253"/>
      <c r="JN1000" s="253"/>
      <c r="JO1000" s="253"/>
      <c r="JP1000" s="253"/>
      <c r="JQ1000" s="253"/>
      <c r="JR1000" s="253"/>
      <c r="JS1000" s="253"/>
      <c r="JT1000" s="253"/>
      <c r="JU1000" s="253"/>
    </row>
    <row r="1001" spans="1:281" s="252" customFormat="1" ht="15" customHeight="1" x14ac:dyDescent="0.25">
      <c r="A1001" s="253"/>
      <c r="B1001" s="253"/>
      <c r="C1001" s="253"/>
      <c r="D1001" s="253"/>
      <c r="E1001" s="253"/>
      <c r="F1001" s="253"/>
      <c r="G1001" s="253"/>
      <c r="H1001" s="253"/>
      <c r="I1001" s="253"/>
      <c r="J1001" s="253"/>
      <c r="K1001" s="253"/>
      <c r="L1001" s="253"/>
      <c r="M1001" s="253"/>
      <c r="N1001" s="253"/>
      <c r="O1001" s="253"/>
      <c r="P1001" s="253"/>
      <c r="Q1001" s="253"/>
      <c r="R1001" s="253"/>
      <c r="S1001" s="253"/>
      <c r="T1001" s="253"/>
      <c r="U1001" s="253" t="s">
        <v>1151</v>
      </c>
      <c r="V1001" s="253"/>
      <c r="W1001" s="253"/>
      <c r="X1001" s="253"/>
      <c r="Y1001" s="253"/>
      <c r="Z1001" s="253"/>
      <c r="AA1001" s="253"/>
      <c r="AB1001" s="253"/>
      <c r="AC1001" s="253" t="s">
        <v>323</v>
      </c>
      <c r="AD1001" s="253"/>
      <c r="AE1001" s="253"/>
      <c r="AF1001" s="253"/>
      <c r="AG1001" s="253"/>
      <c r="AH1001" s="253"/>
      <c r="AI1001" s="253"/>
      <c r="AJ1001" s="253"/>
      <c r="AK1001" s="253"/>
      <c r="AL1001" s="253"/>
      <c r="AM1001" s="253"/>
      <c r="AN1001" s="253"/>
      <c r="AO1001" s="253"/>
      <c r="AP1001" s="253"/>
      <c r="AQ1001" s="253"/>
      <c r="AR1001" s="253"/>
      <c r="AS1001" s="253"/>
      <c r="AT1001" s="253"/>
      <c r="AU1001" s="253"/>
      <c r="AV1001" s="253"/>
      <c r="AW1001" s="253"/>
      <c r="AX1001" s="253"/>
      <c r="AY1001" s="253"/>
      <c r="AZ1001" s="253"/>
      <c r="BA1001" s="253"/>
      <c r="BB1001" s="253"/>
      <c r="BC1001" s="253"/>
      <c r="BD1001" s="253"/>
      <c r="BE1001" s="253"/>
      <c r="BF1001" s="253"/>
      <c r="BG1001" s="253"/>
      <c r="BH1001" s="253"/>
      <c r="BI1001" s="253"/>
      <c r="BJ1001" s="253"/>
      <c r="BK1001" s="253"/>
      <c r="BL1001" s="253"/>
      <c r="BM1001" s="253"/>
      <c r="BN1001" s="253"/>
      <c r="BO1001" s="253"/>
      <c r="BP1001" s="253"/>
      <c r="BQ1001" s="253"/>
      <c r="BR1001" s="253"/>
      <c r="BS1001" s="253"/>
      <c r="BT1001" s="253"/>
      <c r="BU1001" s="253"/>
      <c r="BV1001" s="253"/>
      <c r="BW1001" s="253"/>
      <c r="BX1001" s="253"/>
      <c r="BY1001" s="253"/>
      <c r="BZ1001" s="253"/>
      <c r="CA1001" s="253"/>
      <c r="CB1001" s="253"/>
      <c r="CC1001" s="253"/>
      <c r="CD1001" s="253"/>
      <c r="CE1001" s="253"/>
      <c r="CF1001" s="253"/>
      <c r="CG1001" s="253"/>
      <c r="CH1001" s="253"/>
      <c r="CI1001" s="253"/>
      <c r="CJ1001" s="253"/>
      <c r="CK1001" s="253"/>
      <c r="CL1001" s="253"/>
      <c r="CM1001" s="253"/>
      <c r="CN1001" s="253"/>
      <c r="CO1001" s="253"/>
      <c r="CP1001" s="253"/>
      <c r="CQ1001" s="253"/>
      <c r="CR1001" s="253"/>
      <c r="CS1001" s="253"/>
      <c r="CT1001" s="253"/>
      <c r="CU1001" s="253"/>
      <c r="CV1001" s="253"/>
      <c r="CW1001" s="253"/>
      <c r="CX1001" s="253"/>
      <c r="CY1001" s="253"/>
      <c r="CZ1001" s="253"/>
      <c r="DA1001" s="253"/>
      <c r="DB1001" s="253"/>
      <c r="DC1001" s="253"/>
      <c r="DD1001" s="253"/>
      <c r="DE1001" s="253"/>
      <c r="DF1001" s="253"/>
      <c r="DG1001" s="253"/>
      <c r="DH1001" s="253"/>
      <c r="DI1001" s="253"/>
      <c r="DJ1001" s="253"/>
      <c r="DK1001" s="253"/>
      <c r="DL1001" s="253"/>
      <c r="DM1001" s="253"/>
      <c r="DN1001" s="253"/>
      <c r="DO1001" s="253"/>
      <c r="DP1001" s="253"/>
      <c r="DQ1001" s="253"/>
      <c r="DR1001" s="253"/>
      <c r="DS1001" s="253"/>
      <c r="DT1001" s="253"/>
      <c r="DU1001" s="253"/>
      <c r="DV1001" s="253"/>
      <c r="DW1001" s="253"/>
      <c r="DX1001" s="253"/>
      <c r="DY1001" s="253"/>
      <c r="DZ1001" s="253"/>
      <c r="EA1001" s="253"/>
      <c r="EB1001" s="253"/>
      <c r="EC1001" s="253"/>
      <c r="ED1001" s="253"/>
      <c r="EE1001" s="253"/>
      <c r="EF1001" s="253"/>
      <c r="EG1001" s="253"/>
      <c r="EH1001" s="253"/>
      <c r="EI1001" s="253"/>
      <c r="EJ1001" s="253"/>
      <c r="EK1001" s="253"/>
      <c r="EL1001" s="253"/>
      <c r="EM1001" s="253"/>
      <c r="EN1001" s="253"/>
      <c r="EO1001" s="253"/>
      <c r="EP1001" s="253"/>
      <c r="EQ1001" s="253"/>
      <c r="ER1001" s="253"/>
      <c r="ES1001" s="253"/>
      <c r="ET1001" s="253"/>
      <c r="EU1001" s="253"/>
      <c r="EV1001" s="253"/>
      <c r="EW1001" s="253"/>
      <c r="EX1001" s="253"/>
      <c r="EY1001" s="253"/>
      <c r="EZ1001" s="253"/>
      <c r="FA1001" s="253"/>
      <c r="FB1001" s="253"/>
      <c r="FC1001" s="253"/>
      <c r="FD1001" s="253"/>
      <c r="FE1001" s="253"/>
      <c r="FF1001" s="253"/>
      <c r="FG1001" s="253"/>
      <c r="FH1001" s="253"/>
      <c r="FI1001" s="253"/>
      <c r="FJ1001" s="253"/>
      <c r="FK1001" s="253"/>
      <c r="FL1001" s="253"/>
      <c r="FM1001" s="253"/>
      <c r="FN1001" s="253"/>
      <c r="FO1001" s="253"/>
      <c r="FP1001" s="253"/>
      <c r="FQ1001" s="253"/>
      <c r="FR1001" s="253"/>
      <c r="FS1001" s="253"/>
      <c r="FT1001" s="253"/>
      <c r="FU1001" s="253"/>
      <c r="FV1001" s="253"/>
      <c r="FW1001" s="253"/>
      <c r="FX1001" s="253"/>
      <c r="FY1001" s="253"/>
      <c r="FZ1001" s="253"/>
      <c r="GA1001" s="253"/>
      <c r="GB1001" s="253"/>
      <c r="GC1001" s="253"/>
      <c r="GD1001" s="253"/>
      <c r="GE1001" s="253"/>
      <c r="GF1001" s="253"/>
      <c r="GG1001" s="253"/>
      <c r="GH1001" s="253"/>
      <c r="GI1001" s="253"/>
      <c r="GJ1001" s="253"/>
      <c r="GK1001" s="253"/>
      <c r="GL1001" s="253"/>
      <c r="GM1001" s="253"/>
      <c r="GN1001" s="253"/>
      <c r="GO1001" s="253"/>
      <c r="GP1001" s="253"/>
      <c r="GQ1001" s="253"/>
      <c r="GR1001" s="253"/>
      <c r="GS1001" s="253"/>
      <c r="GT1001" s="253"/>
      <c r="GU1001" s="253"/>
      <c r="GV1001" s="253"/>
      <c r="GW1001" s="253"/>
      <c r="GX1001" s="253"/>
      <c r="GY1001" s="253"/>
      <c r="GZ1001" s="253"/>
      <c r="HA1001" s="253"/>
      <c r="HB1001" s="253"/>
      <c r="HC1001" s="253"/>
      <c r="HD1001" s="253"/>
      <c r="HE1001" s="253"/>
      <c r="HF1001" s="253"/>
      <c r="HG1001" s="253"/>
      <c r="HH1001" s="253"/>
      <c r="HI1001" s="253"/>
      <c r="HJ1001" s="253"/>
      <c r="HK1001" s="253"/>
      <c r="HL1001" s="253"/>
      <c r="HM1001" s="253"/>
      <c r="HN1001" s="253"/>
      <c r="HO1001" s="253"/>
      <c r="HP1001" s="253"/>
      <c r="HQ1001" s="253"/>
      <c r="HR1001" s="253"/>
      <c r="HS1001" s="253"/>
      <c r="HT1001" s="253"/>
      <c r="HU1001" s="253"/>
      <c r="HV1001" s="253"/>
      <c r="HW1001" s="253"/>
      <c r="HX1001" s="253"/>
      <c r="HY1001" s="253"/>
      <c r="HZ1001" s="253"/>
      <c r="IA1001" s="253"/>
      <c r="IB1001" s="253"/>
      <c r="IC1001" s="253"/>
      <c r="ID1001" s="253"/>
      <c r="IE1001" s="253"/>
      <c r="IF1001" s="253"/>
      <c r="IG1001" s="253"/>
      <c r="IH1001" s="253"/>
      <c r="II1001" s="253"/>
      <c r="IJ1001" s="253"/>
      <c r="IK1001" s="253"/>
      <c r="IL1001" s="253"/>
      <c r="IM1001" s="253"/>
      <c r="IN1001" s="253"/>
      <c r="IO1001" s="253"/>
      <c r="IP1001" s="253"/>
      <c r="IQ1001" s="253"/>
      <c r="IR1001" s="253"/>
      <c r="IS1001" s="253"/>
      <c r="IT1001" s="253"/>
      <c r="IU1001" s="253"/>
      <c r="IV1001" s="253"/>
      <c r="IW1001" s="253"/>
      <c r="IX1001" s="253"/>
      <c r="IY1001" s="253"/>
      <c r="IZ1001" s="253"/>
      <c r="JA1001" s="253"/>
      <c r="JB1001" s="253"/>
      <c r="JC1001" s="253"/>
      <c r="JD1001" s="253"/>
      <c r="JE1001" s="253"/>
      <c r="JF1001" s="253"/>
      <c r="JG1001" s="253"/>
      <c r="JH1001" s="253"/>
      <c r="JI1001" s="253"/>
      <c r="JJ1001" s="253"/>
      <c r="JK1001" s="253"/>
      <c r="JL1001" s="253"/>
      <c r="JM1001" s="253"/>
      <c r="JN1001" s="253"/>
      <c r="JO1001" s="253"/>
      <c r="JP1001" s="253"/>
      <c r="JQ1001" s="253"/>
      <c r="JR1001" s="253"/>
      <c r="JS1001" s="253"/>
      <c r="JT1001" s="253"/>
      <c r="JU1001" s="253"/>
    </row>
    <row r="1002" spans="1:281" s="252" customFormat="1" ht="15" customHeight="1" x14ac:dyDescent="0.25">
      <c r="A1002" s="253"/>
      <c r="B1002" s="253"/>
      <c r="C1002" s="253"/>
      <c r="D1002" s="253"/>
      <c r="E1002" s="253"/>
      <c r="F1002" s="253"/>
      <c r="G1002" s="253"/>
      <c r="H1002" s="253"/>
      <c r="I1002" s="253"/>
      <c r="J1002" s="253"/>
      <c r="K1002" s="253"/>
      <c r="L1002" s="253"/>
      <c r="M1002" s="253"/>
      <c r="N1002" s="253"/>
      <c r="O1002" s="253"/>
      <c r="P1002" s="253"/>
      <c r="Q1002" s="253"/>
      <c r="R1002" s="253"/>
      <c r="S1002" s="253"/>
      <c r="T1002" s="253"/>
      <c r="U1002" s="253" t="s">
        <v>1152</v>
      </c>
      <c r="V1002" s="253"/>
      <c r="W1002" s="253"/>
      <c r="X1002" s="253"/>
      <c r="Y1002" s="253"/>
      <c r="Z1002" s="253"/>
      <c r="AA1002" s="253"/>
      <c r="AB1002" s="253"/>
      <c r="AC1002" s="253" t="s">
        <v>323</v>
      </c>
      <c r="AD1002" s="253"/>
      <c r="AE1002" s="253"/>
      <c r="AF1002" s="253"/>
      <c r="AG1002" s="253"/>
      <c r="AH1002" s="253"/>
      <c r="AI1002" s="253"/>
      <c r="AJ1002" s="253"/>
      <c r="AK1002" s="253"/>
      <c r="AL1002" s="253"/>
      <c r="AM1002" s="253"/>
      <c r="AN1002" s="253"/>
      <c r="AO1002" s="253"/>
      <c r="AP1002" s="253"/>
      <c r="AQ1002" s="253"/>
      <c r="AR1002" s="253"/>
      <c r="AS1002" s="253"/>
      <c r="AT1002" s="253"/>
      <c r="AU1002" s="253"/>
      <c r="AV1002" s="253"/>
      <c r="AW1002" s="253"/>
      <c r="AX1002" s="253"/>
      <c r="AY1002" s="253"/>
      <c r="AZ1002" s="253"/>
      <c r="BA1002" s="253"/>
      <c r="BB1002" s="253"/>
      <c r="BC1002" s="253"/>
      <c r="BD1002" s="253"/>
      <c r="BE1002" s="253"/>
      <c r="BF1002" s="253"/>
      <c r="BG1002" s="253"/>
      <c r="BH1002" s="253"/>
      <c r="BI1002" s="253"/>
      <c r="BJ1002" s="253"/>
      <c r="BK1002" s="253"/>
      <c r="BL1002" s="253"/>
      <c r="BM1002" s="253"/>
      <c r="BN1002" s="253"/>
      <c r="BO1002" s="253"/>
      <c r="BP1002" s="253"/>
      <c r="BQ1002" s="253"/>
      <c r="BR1002" s="253"/>
      <c r="BS1002" s="253"/>
      <c r="BT1002" s="253"/>
      <c r="BU1002" s="253"/>
      <c r="BV1002" s="253"/>
      <c r="BW1002" s="253"/>
      <c r="BX1002" s="253"/>
      <c r="BY1002" s="253"/>
      <c r="BZ1002" s="253"/>
      <c r="CA1002" s="253"/>
      <c r="CB1002" s="253"/>
      <c r="CC1002" s="253"/>
      <c r="CD1002" s="253"/>
      <c r="CE1002" s="253"/>
      <c r="CF1002" s="253"/>
      <c r="CG1002" s="253"/>
      <c r="CH1002" s="253"/>
      <c r="CI1002" s="253"/>
      <c r="CJ1002" s="253"/>
      <c r="CK1002" s="253"/>
      <c r="CL1002" s="253"/>
      <c r="CM1002" s="253"/>
      <c r="CN1002" s="253"/>
      <c r="CO1002" s="253"/>
      <c r="CP1002" s="253"/>
      <c r="CQ1002" s="253"/>
      <c r="CR1002" s="253"/>
      <c r="CS1002" s="253"/>
      <c r="CT1002" s="253"/>
      <c r="CU1002" s="253"/>
      <c r="CV1002" s="253"/>
      <c r="CW1002" s="253"/>
      <c r="CX1002" s="253"/>
      <c r="CY1002" s="253"/>
      <c r="CZ1002" s="253"/>
      <c r="DA1002" s="253"/>
      <c r="DB1002" s="253"/>
      <c r="DC1002" s="253"/>
      <c r="DD1002" s="253"/>
      <c r="DE1002" s="253"/>
      <c r="DF1002" s="253"/>
      <c r="DG1002" s="253"/>
      <c r="DH1002" s="253"/>
      <c r="DI1002" s="253"/>
      <c r="DJ1002" s="253"/>
      <c r="DK1002" s="253"/>
      <c r="DL1002" s="253"/>
      <c r="DM1002" s="253"/>
      <c r="DN1002" s="253"/>
      <c r="DO1002" s="253"/>
      <c r="DP1002" s="253"/>
      <c r="DQ1002" s="253"/>
      <c r="DR1002" s="253"/>
      <c r="DS1002" s="253"/>
      <c r="DT1002" s="253"/>
      <c r="DU1002" s="253"/>
      <c r="DV1002" s="253"/>
      <c r="DW1002" s="253"/>
      <c r="DX1002" s="253"/>
      <c r="DY1002" s="253"/>
      <c r="DZ1002" s="253"/>
      <c r="EA1002" s="253"/>
      <c r="EB1002" s="253"/>
      <c r="EC1002" s="253"/>
      <c r="ED1002" s="253"/>
      <c r="EE1002" s="253"/>
      <c r="EF1002" s="253"/>
      <c r="EG1002" s="253"/>
      <c r="EH1002" s="253"/>
      <c r="EI1002" s="253"/>
      <c r="EJ1002" s="253"/>
      <c r="EK1002" s="253"/>
      <c r="EL1002" s="253"/>
      <c r="EM1002" s="253"/>
      <c r="EN1002" s="253"/>
      <c r="EO1002" s="253"/>
      <c r="EP1002" s="253"/>
      <c r="EQ1002" s="253"/>
      <c r="ER1002" s="253"/>
      <c r="ES1002" s="253"/>
      <c r="ET1002" s="253"/>
      <c r="EU1002" s="253"/>
      <c r="EV1002" s="253"/>
      <c r="EW1002" s="253"/>
      <c r="EX1002" s="253"/>
      <c r="EY1002" s="253"/>
      <c r="EZ1002" s="253"/>
      <c r="FA1002" s="253"/>
      <c r="FB1002" s="253"/>
      <c r="FC1002" s="253"/>
      <c r="FD1002" s="253"/>
      <c r="FE1002" s="253"/>
      <c r="FF1002" s="253"/>
      <c r="FG1002" s="253"/>
      <c r="FH1002" s="253"/>
      <c r="FI1002" s="253"/>
      <c r="FJ1002" s="253"/>
      <c r="FK1002" s="253"/>
      <c r="FL1002" s="253"/>
      <c r="FM1002" s="253"/>
      <c r="FN1002" s="253"/>
      <c r="FO1002" s="253"/>
      <c r="FP1002" s="253"/>
      <c r="FQ1002" s="253"/>
      <c r="FR1002" s="253"/>
      <c r="FS1002" s="253"/>
      <c r="FT1002" s="253"/>
      <c r="FU1002" s="253"/>
      <c r="FV1002" s="253"/>
      <c r="FW1002" s="253"/>
      <c r="FX1002" s="253"/>
      <c r="FY1002" s="253"/>
      <c r="FZ1002" s="253"/>
      <c r="GA1002" s="253"/>
      <c r="GB1002" s="253"/>
      <c r="GC1002" s="253"/>
      <c r="GD1002" s="253"/>
      <c r="GE1002" s="253"/>
      <c r="GF1002" s="253"/>
      <c r="GG1002" s="253"/>
      <c r="GH1002" s="253"/>
      <c r="GI1002" s="253"/>
      <c r="GJ1002" s="253"/>
      <c r="GK1002" s="253"/>
      <c r="GL1002" s="253"/>
      <c r="GM1002" s="253"/>
      <c r="GN1002" s="253"/>
      <c r="GO1002" s="253"/>
      <c r="GP1002" s="253"/>
      <c r="GQ1002" s="253"/>
      <c r="GR1002" s="253"/>
      <c r="GS1002" s="253"/>
      <c r="GT1002" s="253"/>
      <c r="GU1002" s="253"/>
      <c r="GV1002" s="253"/>
      <c r="GW1002" s="253"/>
      <c r="GX1002" s="253"/>
      <c r="GY1002" s="253"/>
      <c r="GZ1002" s="253"/>
      <c r="HA1002" s="253"/>
      <c r="HB1002" s="253"/>
      <c r="HC1002" s="253"/>
      <c r="HD1002" s="253"/>
      <c r="HE1002" s="253"/>
      <c r="HF1002" s="253"/>
      <c r="HG1002" s="253"/>
      <c r="HH1002" s="253"/>
      <c r="HI1002" s="253"/>
      <c r="HJ1002" s="253"/>
      <c r="HK1002" s="253"/>
      <c r="HL1002" s="253"/>
      <c r="HM1002" s="253"/>
      <c r="HN1002" s="253"/>
      <c r="HO1002" s="253"/>
      <c r="HP1002" s="253"/>
      <c r="HQ1002" s="253"/>
      <c r="HR1002" s="253"/>
      <c r="HS1002" s="253"/>
      <c r="HT1002" s="253"/>
      <c r="HU1002" s="253"/>
      <c r="HV1002" s="253"/>
      <c r="HW1002" s="253"/>
      <c r="HX1002" s="253"/>
      <c r="HY1002" s="253"/>
      <c r="HZ1002" s="253"/>
      <c r="IA1002" s="253"/>
      <c r="IB1002" s="253"/>
      <c r="IC1002" s="253"/>
      <c r="ID1002" s="253"/>
      <c r="IE1002" s="253"/>
      <c r="IF1002" s="253"/>
      <c r="IG1002" s="253"/>
      <c r="IH1002" s="253"/>
      <c r="II1002" s="253"/>
      <c r="IJ1002" s="253"/>
      <c r="IK1002" s="253"/>
      <c r="IL1002" s="253"/>
      <c r="IM1002" s="253"/>
      <c r="IN1002" s="253"/>
      <c r="IO1002" s="253"/>
      <c r="IP1002" s="253"/>
      <c r="IQ1002" s="253"/>
      <c r="IR1002" s="253"/>
      <c r="IS1002" s="253"/>
      <c r="IT1002" s="253"/>
      <c r="IU1002" s="253"/>
      <c r="IV1002" s="253"/>
      <c r="IW1002" s="253"/>
      <c r="IX1002" s="253"/>
      <c r="IY1002" s="253"/>
      <c r="IZ1002" s="253"/>
      <c r="JA1002" s="253"/>
      <c r="JB1002" s="253"/>
      <c r="JC1002" s="253"/>
      <c r="JD1002" s="253"/>
      <c r="JE1002" s="253"/>
      <c r="JF1002" s="253"/>
      <c r="JG1002" s="253"/>
      <c r="JH1002" s="253"/>
      <c r="JI1002" s="253"/>
      <c r="JJ1002" s="253"/>
      <c r="JK1002" s="253"/>
      <c r="JL1002" s="253"/>
      <c r="JM1002" s="253"/>
      <c r="JN1002" s="253"/>
      <c r="JO1002" s="253"/>
      <c r="JP1002" s="253"/>
      <c r="JQ1002" s="253"/>
      <c r="JR1002" s="253"/>
      <c r="JS1002" s="253"/>
      <c r="JT1002" s="253"/>
      <c r="JU1002" s="253"/>
    </row>
    <row r="1003" spans="1:281" s="252" customFormat="1" ht="15" customHeight="1" x14ac:dyDescent="0.25">
      <c r="A1003" s="253"/>
      <c r="B1003" s="253"/>
      <c r="C1003" s="253"/>
      <c r="D1003" s="253"/>
      <c r="E1003" s="253"/>
      <c r="F1003" s="253"/>
      <c r="G1003" s="253"/>
      <c r="H1003" s="253"/>
      <c r="I1003" s="253"/>
      <c r="J1003" s="253"/>
      <c r="K1003" s="253"/>
      <c r="L1003" s="253"/>
      <c r="M1003" s="253"/>
      <c r="N1003" s="253"/>
      <c r="O1003" s="253"/>
      <c r="P1003" s="253"/>
      <c r="Q1003" s="253"/>
      <c r="R1003" s="253"/>
      <c r="S1003" s="253"/>
      <c r="T1003" s="253"/>
      <c r="U1003" s="253" t="s">
        <v>1153</v>
      </c>
      <c r="V1003" s="253"/>
      <c r="W1003" s="253"/>
      <c r="X1003" s="253"/>
      <c r="Y1003" s="253"/>
      <c r="Z1003" s="253"/>
      <c r="AA1003" s="253"/>
      <c r="AB1003" s="253"/>
      <c r="AC1003" s="253" t="s">
        <v>320</v>
      </c>
      <c r="AD1003" s="253"/>
      <c r="AE1003" s="253"/>
      <c r="AF1003" s="253"/>
      <c r="AG1003" s="253"/>
      <c r="AH1003" s="253"/>
      <c r="AI1003" s="253"/>
      <c r="AJ1003" s="253"/>
      <c r="AK1003" s="253"/>
      <c r="AL1003" s="253"/>
      <c r="AM1003" s="253"/>
      <c r="AN1003" s="253"/>
      <c r="AO1003" s="253"/>
      <c r="AP1003" s="253"/>
      <c r="AQ1003" s="253"/>
      <c r="AR1003" s="253"/>
      <c r="AS1003" s="253"/>
      <c r="AT1003" s="253"/>
      <c r="AU1003" s="253"/>
      <c r="AV1003" s="253"/>
      <c r="AW1003" s="253"/>
      <c r="AX1003" s="253"/>
      <c r="AY1003" s="253"/>
      <c r="AZ1003" s="253"/>
      <c r="BA1003" s="253"/>
      <c r="BB1003" s="253"/>
      <c r="BC1003" s="253"/>
      <c r="BD1003" s="253"/>
      <c r="BE1003" s="253"/>
      <c r="BF1003" s="253"/>
      <c r="BG1003" s="253"/>
      <c r="BH1003" s="253"/>
      <c r="BI1003" s="253"/>
      <c r="BJ1003" s="253"/>
      <c r="BK1003" s="253"/>
      <c r="BL1003" s="253"/>
      <c r="BM1003" s="253"/>
      <c r="BN1003" s="253"/>
      <c r="BO1003" s="253"/>
      <c r="BP1003" s="253"/>
      <c r="BQ1003" s="253"/>
      <c r="BR1003" s="253"/>
      <c r="BS1003" s="253"/>
      <c r="BT1003" s="253"/>
      <c r="BU1003" s="253"/>
      <c r="BV1003" s="253"/>
      <c r="BW1003" s="253"/>
      <c r="BX1003" s="253"/>
      <c r="BY1003" s="253"/>
      <c r="BZ1003" s="253"/>
      <c r="CA1003" s="253"/>
      <c r="CB1003" s="253"/>
      <c r="CC1003" s="253"/>
      <c r="CD1003" s="253"/>
      <c r="CE1003" s="253"/>
      <c r="CF1003" s="253"/>
      <c r="CG1003" s="253"/>
      <c r="CH1003" s="253"/>
      <c r="CI1003" s="253"/>
      <c r="CJ1003" s="253"/>
      <c r="CK1003" s="253"/>
      <c r="CL1003" s="253"/>
      <c r="CM1003" s="253"/>
      <c r="CN1003" s="253"/>
      <c r="CO1003" s="253"/>
      <c r="CP1003" s="253"/>
      <c r="CQ1003" s="253"/>
      <c r="CR1003" s="253"/>
      <c r="CS1003" s="253"/>
      <c r="CT1003" s="253"/>
      <c r="CU1003" s="253"/>
      <c r="CV1003" s="253"/>
      <c r="CW1003" s="253"/>
      <c r="CX1003" s="253"/>
      <c r="CY1003" s="253"/>
      <c r="CZ1003" s="253"/>
      <c r="DA1003" s="253"/>
      <c r="DB1003" s="253"/>
      <c r="DC1003" s="253"/>
      <c r="DD1003" s="253"/>
      <c r="DE1003" s="253"/>
      <c r="DF1003" s="253"/>
      <c r="DG1003" s="253"/>
      <c r="DH1003" s="253"/>
      <c r="DI1003" s="253"/>
      <c r="DJ1003" s="253"/>
      <c r="DK1003" s="253"/>
      <c r="DL1003" s="253"/>
      <c r="DM1003" s="253"/>
      <c r="DN1003" s="253"/>
      <c r="DO1003" s="253"/>
      <c r="DP1003" s="253"/>
      <c r="DQ1003" s="253"/>
      <c r="DR1003" s="253"/>
      <c r="DS1003" s="253"/>
      <c r="DT1003" s="253"/>
      <c r="DU1003" s="253"/>
      <c r="DV1003" s="253"/>
      <c r="DW1003" s="253"/>
      <c r="DX1003" s="253"/>
      <c r="DY1003" s="253"/>
      <c r="DZ1003" s="253"/>
      <c r="EA1003" s="253"/>
      <c r="EB1003" s="253"/>
      <c r="EC1003" s="253"/>
      <c r="ED1003" s="253"/>
      <c r="EE1003" s="253"/>
      <c r="EF1003" s="253"/>
      <c r="EG1003" s="253"/>
      <c r="EH1003" s="253"/>
      <c r="EI1003" s="253"/>
      <c r="EJ1003" s="253"/>
      <c r="EK1003" s="253"/>
      <c r="EL1003" s="253"/>
      <c r="EM1003" s="253"/>
      <c r="EN1003" s="253"/>
      <c r="EO1003" s="253"/>
      <c r="EP1003" s="253"/>
      <c r="EQ1003" s="253"/>
      <c r="ER1003" s="253"/>
      <c r="ES1003" s="253"/>
      <c r="ET1003" s="253"/>
      <c r="EU1003" s="253"/>
      <c r="EV1003" s="253"/>
      <c r="EW1003" s="253"/>
      <c r="EX1003" s="253"/>
      <c r="EY1003" s="253"/>
      <c r="EZ1003" s="253"/>
      <c r="FA1003" s="253"/>
      <c r="FB1003" s="253"/>
      <c r="FC1003" s="253"/>
      <c r="FD1003" s="253"/>
      <c r="FE1003" s="253"/>
      <c r="FF1003" s="253"/>
      <c r="FG1003" s="253"/>
      <c r="FH1003" s="253"/>
      <c r="FI1003" s="253"/>
      <c r="FJ1003" s="253"/>
      <c r="FK1003" s="253"/>
      <c r="FL1003" s="253"/>
      <c r="FM1003" s="253"/>
      <c r="FN1003" s="253"/>
      <c r="FO1003" s="253"/>
      <c r="FP1003" s="253"/>
      <c r="FQ1003" s="253"/>
      <c r="FR1003" s="253"/>
      <c r="FS1003" s="253"/>
      <c r="FT1003" s="253"/>
      <c r="FU1003" s="253"/>
      <c r="FV1003" s="253"/>
      <c r="FW1003" s="253"/>
      <c r="FX1003" s="253"/>
      <c r="FY1003" s="253"/>
      <c r="FZ1003" s="253"/>
      <c r="GA1003" s="253"/>
      <c r="GB1003" s="253"/>
      <c r="GC1003" s="253"/>
      <c r="GD1003" s="253"/>
      <c r="GE1003" s="253"/>
      <c r="GF1003" s="253"/>
      <c r="GG1003" s="253"/>
      <c r="GH1003" s="253"/>
      <c r="GI1003" s="253"/>
      <c r="GJ1003" s="253"/>
      <c r="GK1003" s="253"/>
      <c r="GL1003" s="253"/>
      <c r="GM1003" s="253"/>
      <c r="GN1003" s="253"/>
      <c r="GO1003" s="253"/>
      <c r="GP1003" s="253"/>
      <c r="GQ1003" s="253"/>
      <c r="GR1003" s="253"/>
      <c r="GS1003" s="253"/>
      <c r="GT1003" s="253"/>
      <c r="GU1003" s="253"/>
      <c r="GV1003" s="253"/>
      <c r="GW1003" s="253"/>
      <c r="GX1003" s="253"/>
      <c r="GY1003" s="253"/>
      <c r="GZ1003" s="253"/>
      <c r="HA1003" s="253"/>
      <c r="HB1003" s="253"/>
      <c r="HC1003" s="253"/>
      <c r="HD1003" s="253"/>
      <c r="HE1003" s="253"/>
      <c r="HF1003" s="253"/>
      <c r="HG1003" s="253"/>
      <c r="HH1003" s="253"/>
      <c r="HI1003" s="253"/>
      <c r="HJ1003" s="253"/>
      <c r="HK1003" s="253"/>
      <c r="HL1003" s="253"/>
      <c r="HM1003" s="253"/>
      <c r="HN1003" s="253"/>
      <c r="HO1003" s="253"/>
      <c r="HP1003" s="253"/>
      <c r="HQ1003" s="253"/>
      <c r="HR1003" s="253"/>
      <c r="HS1003" s="253"/>
      <c r="HT1003" s="253"/>
      <c r="HU1003" s="253"/>
      <c r="HV1003" s="253"/>
      <c r="HW1003" s="253"/>
      <c r="HX1003" s="253"/>
      <c r="HY1003" s="253"/>
      <c r="HZ1003" s="253"/>
      <c r="IA1003" s="253"/>
      <c r="IB1003" s="253"/>
      <c r="IC1003" s="253"/>
      <c r="ID1003" s="253"/>
      <c r="IE1003" s="253"/>
      <c r="IF1003" s="253"/>
      <c r="IG1003" s="253"/>
      <c r="IH1003" s="253"/>
      <c r="II1003" s="253"/>
      <c r="IJ1003" s="253"/>
      <c r="IK1003" s="253"/>
      <c r="IL1003" s="253"/>
      <c r="IM1003" s="253"/>
      <c r="IN1003" s="253"/>
      <c r="IO1003" s="253"/>
      <c r="IP1003" s="253"/>
      <c r="IQ1003" s="253"/>
      <c r="IR1003" s="253"/>
      <c r="IS1003" s="253"/>
      <c r="IT1003" s="253"/>
      <c r="IU1003" s="253"/>
      <c r="IV1003" s="253"/>
      <c r="IW1003" s="253"/>
      <c r="IX1003" s="253"/>
      <c r="IY1003" s="253"/>
      <c r="IZ1003" s="253"/>
      <c r="JA1003" s="253"/>
      <c r="JB1003" s="253"/>
      <c r="JC1003" s="253"/>
      <c r="JD1003" s="253"/>
      <c r="JE1003" s="253"/>
      <c r="JF1003" s="253"/>
      <c r="JG1003" s="253"/>
      <c r="JH1003" s="253"/>
      <c r="JI1003" s="253"/>
      <c r="JJ1003" s="253"/>
      <c r="JK1003" s="253"/>
      <c r="JL1003" s="253"/>
      <c r="JM1003" s="253"/>
      <c r="JN1003" s="253"/>
      <c r="JO1003" s="253"/>
      <c r="JP1003" s="253"/>
      <c r="JQ1003" s="253"/>
      <c r="JR1003" s="253"/>
      <c r="JS1003" s="253"/>
      <c r="JT1003" s="253"/>
      <c r="JU1003" s="253"/>
    </row>
    <row r="1004" spans="1:281" s="252" customFormat="1" ht="15" customHeight="1" x14ac:dyDescent="0.25">
      <c r="A1004" s="253"/>
      <c r="B1004" s="253"/>
      <c r="C1004" s="253"/>
      <c r="D1004" s="253"/>
      <c r="E1004" s="253"/>
      <c r="F1004" s="253"/>
      <c r="G1004" s="253"/>
      <c r="H1004" s="253"/>
      <c r="I1004" s="253"/>
      <c r="J1004" s="253"/>
      <c r="K1004" s="253"/>
      <c r="L1004" s="253"/>
      <c r="M1004" s="253"/>
      <c r="N1004" s="253"/>
      <c r="O1004" s="253"/>
      <c r="P1004" s="253"/>
      <c r="Q1004" s="253"/>
      <c r="R1004" s="253"/>
      <c r="S1004" s="253"/>
      <c r="T1004" s="253"/>
      <c r="U1004" s="253" t="s">
        <v>1154</v>
      </c>
      <c r="V1004" s="253"/>
      <c r="W1004" s="253"/>
      <c r="X1004" s="253"/>
      <c r="Y1004" s="253"/>
      <c r="Z1004" s="253"/>
      <c r="AA1004" s="253"/>
      <c r="AB1004" s="253"/>
      <c r="AC1004" s="253" t="s">
        <v>320</v>
      </c>
      <c r="AD1004" s="253"/>
      <c r="AE1004" s="253"/>
      <c r="AF1004" s="253"/>
      <c r="AG1004" s="253"/>
      <c r="AH1004" s="253"/>
      <c r="AI1004" s="253"/>
      <c r="AJ1004" s="253"/>
      <c r="AK1004" s="253"/>
      <c r="AL1004" s="253"/>
      <c r="AM1004" s="253"/>
      <c r="AN1004" s="253"/>
      <c r="AO1004" s="253"/>
      <c r="AP1004" s="253"/>
      <c r="AQ1004" s="253"/>
      <c r="AR1004" s="253"/>
      <c r="AS1004" s="253"/>
      <c r="AT1004" s="253"/>
      <c r="AU1004" s="253"/>
      <c r="AV1004" s="253"/>
      <c r="AW1004" s="253"/>
      <c r="AX1004" s="253"/>
      <c r="AY1004" s="253"/>
      <c r="AZ1004" s="253"/>
      <c r="BA1004" s="253"/>
      <c r="BB1004" s="253"/>
      <c r="BC1004" s="253"/>
      <c r="BD1004" s="253"/>
      <c r="BE1004" s="253"/>
      <c r="BF1004" s="253"/>
      <c r="BG1004" s="253"/>
      <c r="BH1004" s="253"/>
      <c r="BI1004" s="253"/>
      <c r="BJ1004" s="253"/>
      <c r="BK1004" s="253"/>
      <c r="BL1004" s="253"/>
      <c r="BM1004" s="253"/>
      <c r="BN1004" s="253"/>
      <c r="BO1004" s="253"/>
      <c r="BP1004" s="253"/>
      <c r="BQ1004" s="253"/>
      <c r="BR1004" s="253"/>
      <c r="BS1004" s="253"/>
      <c r="BT1004" s="253"/>
      <c r="BU1004" s="253"/>
      <c r="BV1004" s="253"/>
      <c r="BW1004" s="253"/>
      <c r="BX1004" s="253"/>
      <c r="BY1004" s="253"/>
      <c r="BZ1004" s="253"/>
      <c r="CA1004" s="253"/>
      <c r="CB1004" s="253"/>
      <c r="CC1004" s="253"/>
      <c r="CD1004" s="253"/>
      <c r="CE1004" s="253"/>
      <c r="CF1004" s="253"/>
      <c r="CG1004" s="253"/>
      <c r="CH1004" s="253"/>
      <c r="CI1004" s="253"/>
      <c r="CJ1004" s="253"/>
      <c r="CK1004" s="253"/>
      <c r="CL1004" s="253"/>
      <c r="CM1004" s="253"/>
      <c r="CN1004" s="253"/>
      <c r="CO1004" s="253"/>
      <c r="CP1004" s="253"/>
      <c r="CQ1004" s="253"/>
      <c r="CR1004" s="253"/>
      <c r="CS1004" s="253"/>
      <c r="CT1004" s="253"/>
      <c r="CU1004" s="253"/>
      <c r="CV1004" s="253"/>
      <c r="CW1004" s="253"/>
      <c r="CX1004" s="253"/>
      <c r="CY1004" s="253"/>
      <c r="CZ1004" s="253"/>
      <c r="DA1004" s="253"/>
      <c r="DB1004" s="253"/>
      <c r="DC1004" s="253"/>
      <c r="DD1004" s="253"/>
      <c r="DE1004" s="253"/>
      <c r="DF1004" s="253"/>
      <c r="DG1004" s="253"/>
      <c r="DH1004" s="253"/>
      <c r="DI1004" s="253"/>
      <c r="DJ1004" s="253"/>
      <c r="DK1004" s="253"/>
      <c r="DL1004" s="253"/>
      <c r="DM1004" s="253"/>
      <c r="DN1004" s="253"/>
      <c r="DO1004" s="253"/>
      <c r="DP1004" s="253"/>
      <c r="DQ1004" s="253"/>
      <c r="DR1004" s="253"/>
      <c r="DS1004" s="253"/>
      <c r="DT1004" s="253"/>
      <c r="DU1004" s="253"/>
      <c r="DV1004" s="253"/>
      <c r="DW1004" s="253"/>
      <c r="DX1004" s="253"/>
      <c r="DY1004" s="253"/>
      <c r="DZ1004" s="253"/>
      <c r="EA1004" s="253"/>
      <c r="EB1004" s="253"/>
      <c r="EC1004" s="253"/>
      <c r="ED1004" s="253"/>
      <c r="EE1004" s="253"/>
      <c r="EF1004" s="253"/>
      <c r="EG1004" s="253"/>
      <c r="EH1004" s="253"/>
      <c r="EI1004" s="253"/>
      <c r="EJ1004" s="253"/>
      <c r="EK1004" s="253"/>
      <c r="EL1004" s="253"/>
      <c r="EM1004" s="253"/>
      <c r="EN1004" s="253"/>
      <c r="EO1004" s="253"/>
      <c r="EP1004" s="253"/>
      <c r="EQ1004" s="253"/>
      <c r="ER1004" s="253"/>
      <c r="ES1004" s="253"/>
      <c r="ET1004" s="253"/>
      <c r="EU1004" s="253"/>
      <c r="EV1004" s="253"/>
      <c r="EW1004" s="253"/>
      <c r="EX1004" s="253"/>
      <c r="EY1004" s="253"/>
      <c r="EZ1004" s="253"/>
      <c r="FA1004" s="253"/>
      <c r="FB1004" s="253"/>
      <c r="FC1004" s="253"/>
      <c r="FD1004" s="253"/>
      <c r="FE1004" s="253"/>
      <c r="FF1004" s="253"/>
      <c r="FG1004" s="253"/>
      <c r="FH1004" s="253"/>
      <c r="FI1004" s="253"/>
      <c r="FJ1004" s="253"/>
      <c r="FK1004" s="253"/>
      <c r="FL1004" s="253"/>
      <c r="FM1004" s="253"/>
      <c r="FN1004" s="253"/>
      <c r="FO1004" s="253"/>
      <c r="FP1004" s="253"/>
      <c r="FQ1004" s="253"/>
      <c r="FR1004" s="253"/>
      <c r="FS1004" s="253"/>
      <c r="FT1004" s="253"/>
      <c r="FU1004" s="253"/>
      <c r="FV1004" s="253"/>
      <c r="FW1004" s="253"/>
      <c r="FX1004" s="253"/>
      <c r="FY1004" s="253"/>
      <c r="FZ1004" s="253"/>
      <c r="GA1004" s="253"/>
      <c r="GB1004" s="253"/>
      <c r="GC1004" s="253"/>
      <c r="GD1004" s="253"/>
      <c r="GE1004" s="253"/>
      <c r="GF1004" s="253"/>
      <c r="GG1004" s="253"/>
      <c r="GH1004" s="253"/>
      <c r="GI1004" s="253"/>
      <c r="GJ1004" s="253"/>
      <c r="GK1004" s="253"/>
      <c r="GL1004" s="253"/>
      <c r="GM1004" s="253"/>
      <c r="GN1004" s="253"/>
      <c r="GO1004" s="253"/>
      <c r="GP1004" s="253"/>
      <c r="GQ1004" s="253"/>
      <c r="GR1004" s="253"/>
      <c r="GS1004" s="253"/>
      <c r="GT1004" s="253"/>
      <c r="GU1004" s="253"/>
      <c r="GV1004" s="253"/>
      <c r="GW1004" s="253"/>
      <c r="GX1004" s="253"/>
      <c r="GY1004" s="253"/>
      <c r="GZ1004" s="253"/>
      <c r="HA1004" s="253"/>
      <c r="HB1004" s="253"/>
      <c r="HC1004" s="253"/>
      <c r="HD1004" s="253"/>
      <c r="HE1004" s="253"/>
      <c r="HF1004" s="253"/>
      <c r="HG1004" s="253"/>
      <c r="HH1004" s="253"/>
      <c r="HI1004" s="253"/>
      <c r="HJ1004" s="253"/>
      <c r="HK1004" s="253"/>
      <c r="HL1004" s="253"/>
      <c r="HM1004" s="253"/>
      <c r="HN1004" s="253"/>
      <c r="HO1004" s="253"/>
      <c r="HP1004" s="253"/>
      <c r="HQ1004" s="253"/>
      <c r="HR1004" s="253"/>
      <c r="HS1004" s="253"/>
      <c r="HT1004" s="253"/>
      <c r="HU1004" s="253"/>
      <c r="HV1004" s="253"/>
      <c r="HW1004" s="253"/>
      <c r="HX1004" s="253"/>
      <c r="HY1004" s="253"/>
      <c r="HZ1004" s="253"/>
      <c r="IA1004" s="253"/>
      <c r="IB1004" s="253"/>
      <c r="IC1004" s="253"/>
      <c r="ID1004" s="253"/>
      <c r="IE1004" s="253"/>
      <c r="IF1004" s="253"/>
      <c r="IG1004" s="253"/>
      <c r="IH1004" s="253"/>
      <c r="II1004" s="253"/>
      <c r="IJ1004" s="253"/>
      <c r="IK1004" s="253"/>
      <c r="IL1004" s="253"/>
      <c r="IM1004" s="253"/>
      <c r="IN1004" s="253"/>
      <c r="IO1004" s="253"/>
      <c r="IP1004" s="253"/>
      <c r="IQ1004" s="253"/>
      <c r="IR1004" s="253"/>
      <c r="IS1004" s="253"/>
      <c r="IT1004" s="253"/>
      <c r="IU1004" s="253"/>
      <c r="IV1004" s="253"/>
      <c r="IW1004" s="253"/>
      <c r="IX1004" s="253"/>
      <c r="IY1004" s="253"/>
      <c r="IZ1004" s="253"/>
      <c r="JA1004" s="253"/>
      <c r="JB1004" s="253"/>
      <c r="JC1004" s="253"/>
      <c r="JD1004" s="253"/>
      <c r="JE1004" s="253"/>
      <c r="JF1004" s="253"/>
      <c r="JG1004" s="253"/>
      <c r="JH1004" s="253"/>
      <c r="JI1004" s="253"/>
      <c r="JJ1004" s="253"/>
      <c r="JK1004" s="253"/>
      <c r="JL1004" s="253"/>
      <c r="JM1004" s="253"/>
      <c r="JN1004" s="253"/>
      <c r="JO1004" s="253"/>
      <c r="JP1004" s="253"/>
      <c r="JQ1004" s="253"/>
      <c r="JR1004" s="253"/>
      <c r="JS1004" s="253"/>
      <c r="JT1004" s="253"/>
      <c r="JU1004" s="253"/>
    </row>
    <row r="1005" spans="1:281" s="252" customFormat="1" ht="15" customHeight="1" x14ac:dyDescent="0.25">
      <c r="A1005" s="253"/>
      <c r="B1005" s="253"/>
      <c r="C1005" s="253"/>
      <c r="D1005" s="253"/>
      <c r="E1005" s="253"/>
      <c r="F1005" s="253"/>
      <c r="G1005" s="253"/>
      <c r="H1005" s="253"/>
      <c r="I1005" s="253"/>
      <c r="J1005" s="253"/>
      <c r="K1005" s="253"/>
      <c r="L1005" s="253"/>
      <c r="M1005" s="253"/>
      <c r="N1005" s="253"/>
      <c r="O1005" s="253"/>
      <c r="P1005" s="253"/>
      <c r="Q1005" s="253"/>
      <c r="R1005" s="253"/>
      <c r="S1005" s="253"/>
      <c r="T1005" s="253"/>
      <c r="U1005" s="253" t="s">
        <v>1155</v>
      </c>
      <c r="V1005" s="253"/>
      <c r="W1005" s="253"/>
      <c r="X1005" s="253"/>
      <c r="Y1005" s="253"/>
      <c r="Z1005" s="253"/>
      <c r="AA1005" s="253"/>
      <c r="AB1005" s="253"/>
      <c r="AC1005" s="253" t="s">
        <v>332</v>
      </c>
      <c r="AD1005" s="253"/>
      <c r="AE1005" s="253"/>
      <c r="AF1005" s="253"/>
      <c r="AG1005" s="253"/>
      <c r="AH1005" s="253"/>
      <c r="AI1005" s="253"/>
      <c r="AJ1005" s="253"/>
      <c r="AK1005" s="253"/>
      <c r="AL1005" s="253"/>
      <c r="AM1005" s="253"/>
      <c r="AN1005" s="253"/>
      <c r="AO1005" s="253"/>
      <c r="AP1005" s="253"/>
      <c r="AQ1005" s="253"/>
      <c r="AR1005" s="253"/>
      <c r="AS1005" s="253"/>
      <c r="AT1005" s="253"/>
      <c r="AU1005" s="253"/>
      <c r="AV1005" s="253"/>
      <c r="AW1005" s="253"/>
      <c r="AX1005" s="253"/>
      <c r="AY1005" s="253"/>
      <c r="AZ1005" s="253"/>
      <c r="BA1005" s="253"/>
      <c r="BB1005" s="253"/>
      <c r="BC1005" s="253"/>
      <c r="BD1005" s="253"/>
      <c r="BE1005" s="253"/>
      <c r="BF1005" s="253"/>
      <c r="BG1005" s="253"/>
      <c r="BH1005" s="253"/>
      <c r="BI1005" s="253"/>
      <c r="BJ1005" s="253"/>
      <c r="BK1005" s="253"/>
      <c r="BL1005" s="253"/>
      <c r="BM1005" s="253"/>
      <c r="BN1005" s="253"/>
      <c r="BO1005" s="253"/>
      <c r="BP1005" s="253"/>
      <c r="BQ1005" s="253"/>
      <c r="BR1005" s="253"/>
      <c r="BS1005" s="253"/>
      <c r="BT1005" s="253"/>
      <c r="BU1005" s="253"/>
      <c r="BV1005" s="253"/>
      <c r="BW1005" s="253"/>
      <c r="BX1005" s="253"/>
      <c r="BY1005" s="253"/>
      <c r="BZ1005" s="253"/>
      <c r="CA1005" s="253"/>
      <c r="CB1005" s="253"/>
      <c r="CC1005" s="253"/>
      <c r="CD1005" s="253"/>
      <c r="CE1005" s="253"/>
      <c r="CF1005" s="253"/>
      <c r="CG1005" s="253"/>
      <c r="CH1005" s="253"/>
      <c r="CI1005" s="253"/>
      <c r="CJ1005" s="253"/>
      <c r="CK1005" s="253"/>
      <c r="CL1005" s="253"/>
      <c r="CM1005" s="253"/>
      <c r="CN1005" s="253"/>
      <c r="CO1005" s="253"/>
      <c r="CP1005" s="253"/>
      <c r="CQ1005" s="253"/>
      <c r="CR1005" s="253"/>
      <c r="CS1005" s="253"/>
      <c r="CT1005" s="253"/>
      <c r="CU1005" s="253"/>
      <c r="CV1005" s="253"/>
      <c r="CW1005" s="253"/>
      <c r="CX1005" s="253"/>
      <c r="CY1005" s="253"/>
      <c r="CZ1005" s="253"/>
      <c r="DA1005" s="253"/>
      <c r="DB1005" s="253"/>
      <c r="DC1005" s="253"/>
      <c r="DD1005" s="253"/>
      <c r="DE1005" s="253"/>
      <c r="DF1005" s="253"/>
      <c r="DG1005" s="253"/>
      <c r="DH1005" s="253"/>
      <c r="DI1005" s="253"/>
      <c r="DJ1005" s="253"/>
      <c r="DK1005" s="253"/>
      <c r="DL1005" s="253"/>
      <c r="DM1005" s="253"/>
      <c r="DN1005" s="253"/>
      <c r="DO1005" s="253"/>
      <c r="DP1005" s="253"/>
      <c r="DQ1005" s="253"/>
      <c r="DR1005" s="253"/>
      <c r="DS1005" s="253"/>
      <c r="DT1005" s="253"/>
      <c r="DU1005" s="253"/>
      <c r="DV1005" s="253"/>
      <c r="DW1005" s="253"/>
      <c r="DX1005" s="253"/>
      <c r="DY1005" s="253"/>
      <c r="DZ1005" s="253"/>
      <c r="EA1005" s="253"/>
      <c r="EB1005" s="253"/>
      <c r="EC1005" s="253"/>
      <c r="ED1005" s="253"/>
      <c r="EE1005" s="253"/>
      <c r="EF1005" s="253"/>
      <c r="EG1005" s="253"/>
      <c r="EH1005" s="253"/>
      <c r="EI1005" s="253"/>
      <c r="EJ1005" s="253"/>
      <c r="EK1005" s="253"/>
      <c r="EL1005" s="253"/>
      <c r="EM1005" s="253"/>
      <c r="EN1005" s="253"/>
      <c r="EO1005" s="253"/>
      <c r="EP1005" s="253"/>
      <c r="EQ1005" s="253"/>
      <c r="ER1005" s="253"/>
      <c r="ES1005" s="253"/>
      <c r="ET1005" s="253"/>
      <c r="EU1005" s="253"/>
      <c r="EV1005" s="253"/>
      <c r="EW1005" s="253"/>
      <c r="EX1005" s="253"/>
      <c r="EY1005" s="253"/>
      <c r="EZ1005" s="253"/>
      <c r="FA1005" s="253"/>
      <c r="FB1005" s="253"/>
      <c r="FC1005" s="253"/>
      <c r="FD1005" s="253"/>
      <c r="FE1005" s="253"/>
      <c r="FF1005" s="253"/>
      <c r="FG1005" s="253"/>
      <c r="FH1005" s="253"/>
      <c r="FI1005" s="253"/>
      <c r="FJ1005" s="253"/>
      <c r="FK1005" s="253"/>
      <c r="FL1005" s="253"/>
      <c r="FM1005" s="253"/>
      <c r="FN1005" s="253"/>
      <c r="FO1005" s="253"/>
      <c r="FP1005" s="253"/>
      <c r="FQ1005" s="253"/>
      <c r="FR1005" s="253"/>
      <c r="FS1005" s="253"/>
      <c r="FT1005" s="253"/>
      <c r="FU1005" s="253"/>
      <c r="FV1005" s="253"/>
      <c r="FW1005" s="253"/>
      <c r="FX1005" s="253"/>
      <c r="FY1005" s="253"/>
      <c r="FZ1005" s="253"/>
      <c r="GA1005" s="253"/>
      <c r="GB1005" s="253"/>
      <c r="GC1005" s="253"/>
      <c r="GD1005" s="253"/>
      <c r="GE1005" s="253"/>
      <c r="GF1005" s="253"/>
      <c r="GG1005" s="253"/>
      <c r="GH1005" s="253"/>
      <c r="GI1005" s="253"/>
      <c r="GJ1005" s="253"/>
      <c r="GK1005" s="253"/>
      <c r="GL1005" s="253"/>
      <c r="GM1005" s="253"/>
      <c r="GN1005" s="253"/>
      <c r="GO1005" s="253"/>
      <c r="GP1005" s="253"/>
      <c r="GQ1005" s="253"/>
      <c r="GR1005" s="253"/>
      <c r="GS1005" s="253"/>
      <c r="GT1005" s="253"/>
      <c r="GU1005" s="253"/>
      <c r="GV1005" s="253"/>
      <c r="GW1005" s="253"/>
      <c r="GX1005" s="253"/>
      <c r="GY1005" s="253"/>
      <c r="GZ1005" s="253"/>
      <c r="HA1005" s="253"/>
      <c r="HB1005" s="253"/>
      <c r="HC1005" s="253"/>
      <c r="HD1005" s="253"/>
      <c r="HE1005" s="253"/>
      <c r="HF1005" s="253"/>
      <c r="HG1005" s="253"/>
      <c r="HH1005" s="253"/>
      <c r="HI1005" s="253"/>
      <c r="HJ1005" s="253"/>
      <c r="HK1005" s="253"/>
      <c r="HL1005" s="253"/>
      <c r="HM1005" s="253"/>
      <c r="HN1005" s="253"/>
      <c r="HO1005" s="253"/>
      <c r="HP1005" s="253"/>
      <c r="HQ1005" s="253"/>
      <c r="HR1005" s="253"/>
      <c r="HS1005" s="253"/>
      <c r="HT1005" s="253"/>
      <c r="HU1005" s="253"/>
      <c r="HV1005" s="253"/>
      <c r="HW1005" s="253"/>
      <c r="HX1005" s="253"/>
      <c r="HY1005" s="253"/>
      <c r="HZ1005" s="253"/>
      <c r="IA1005" s="253"/>
      <c r="IB1005" s="253"/>
      <c r="IC1005" s="253"/>
      <c r="ID1005" s="253"/>
      <c r="IE1005" s="253"/>
      <c r="IF1005" s="253"/>
      <c r="IG1005" s="253"/>
      <c r="IH1005" s="253"/>
      <c r="II1005" s="253"/>
      <c r="IJ1005" s="253"/>
      <c r="IK1005" s="253"/>
      <c r="IL1005" s="253"/>
      <c r="IM1005" s="253"/>
      <c r="IN1005" s="253"/>
      <c r="IO1005" s="253"/>
      <c r="IP1005" s="253"/>
      <c r="IQ1005" s="253"/>
      <c r="IR1005" s="253"/>
      <c r="IS1005" s="253"/>
      <c r="IT1005" s="253"/>
      <c r="IU1005" s="253"/>
      <c r="IV1005" s="253"/>
      <c r="IW1005" s="253"/>
      <c r="IX1005" s="253"/>
      <c r="IY1005" s="253"/>
      <c r="IZ1005" s="253"/>
      <c r="JA1005" s="253"/>
      <c r="JB1005" s="253"/>
      <c r="JC1005" s="253"/>
      <c r="JD1005" s="253"/>
      <c r="JE1005" s="253"/>
      <c r="JF1005" s="253"/>
      <c r="JG1005" s="253"/>
      <c r="JH1005" s="253"/>
      <c r="JI1005" s="253"/>
      <c r="JJ1005" s="253"/>
      <c r="JK1005" s="253"/>
      <c r="JL1005" s="253"/>
      <c r="JM1005" s="253"/>
      <c r="JN1005" s="253"/>
      <c r="JO1005" s="253"/>
      <c r="JP1005" s="253"/>
      <c r="JQ1005" s="253"/>
      <c r="JR1005" s="253"/>
      <c r="JS1005" s="253"/>
      <c r="JT1005" s="253"/>
      <c r="JU1005" s="253"/>
    </row>
    <row r="1006" spans="1:281" s="252" customFormat="1" ht="15" customHeight="1" x14ac:dyDescent="0.25">
      <c r="A1006" s="253"/>
      <c r="B1006" s="253"/>
      <c r="C1006" s="253"/>
      <c r="D1006" s="253"/>
      <c r="E1006" s="253"/>
      <c r="F1006" s="253"/>
      <c r="G1006" s="253"/>
      <c r="H1006" s="253"/>
      <c r="I1006" s="253"/>
      <c r="J1006" s="253"/>
      <c r="K1006" s="253"/>
      <c r="L1006" s="253"/>
      <c r="M1006" s="253"/>
      <c r="N1006" s="253"/>
      <c r="O1006" s="253"/>
      <c r="P1006" s="253"/>
      <c r="Q1006" s="253"/>
      <c r="R1006" s="253"/>
      <c r="S1006" s="253"/>
      <c r="T1006" s="253"/>
      <c r="U1006" s="253"/>
      <c r="V1006" s="253"/>
      <c r="W1006" s="253"/>
      <c r="X1006" s="253"/>
      <c r="Y1006" s="253"/>
      <c r="Z1006" s="253"/>
      <c r="AA1006" s="253"/>
      <c r="AB1006" s="253"/>
      <c r="AC1006" s="253"/>
      <c r="AD1006" s="253"/>
      <c r="AE1006" s="253"/>
      <c r="AF1006" s="253"/>
      <c r="AG1006" s="253"/>
      <c r="AH1006" s="253"/>
      <c r="AI1006" s="253"/>
      <c r="AJ1006" s="253"/>
      <c r="AK1006" s="253"/>
      <c r="AL1006" s="253"/>
      <c r="AM1006" s="253"/>
      <c r="AN1006" s="253"/>
      <c r="AO1006" s="253"/>
      <c r="AP1006" s="253"/>
      <c r="AQ1006" s="253"/>
      <c r="AR1006" s="253"/>
      <c r="AS1006" s="253"/>
      <c r="AT1006" s="253"/>
      <c r="AU1006" s="253"/>
      <c r="AV1006" s="253"/>
      <c r="AW1006" s="253"/>
      <c r="AX1006" s="253"/>
      <c r="AY1006" s="253"/>
      <c r="AZ1006" s="253"/>
      <c r="BA1006" s="253"/>
      <c r="BB1006" s="253"/>
      <c r="BC1006" s="253"/>
      <c r="BD1006" s="253"/>
      <c r="BE1006" s="253"/>
      <c r="BF1006" s="253"/>
      <c r="BG1006" s="253"/>
      <c r="BH1006" s="253"/>
      <c r="BI1006" s="253"/>
      <c r="BJ1006" s="253"/>
      <c r="BK1006" s="253"/>
      <c r="BL1006" s="253"/>
      <c r="BM1006" s="253"/>
      <c r="BN1006" s="253"/>
      <c r="BO1006" s="253"/>
      <c r="BP1006" s="253"/>
      <c r="BQ1006" s="253"/>
      <c r="BR1006" s="253"/>
      <c r="BS1006" s="253"/>
      <c r="BT1006" s="253"/>
      <c r="BU1006" s="253"/>
      <c r="BV1006" s="253"/>
      <c r="BW1006" s="253"/>
      <c r="BX1006" s="253"/>
      <c r="BY1006" s="253"/>
      <c r="BZ1006" s="253"/>
      <c r="CA1006" s="253"/>
      <c r="CB1006" s="253"/>
      <c r="CC1006" s="253"/>
      <c r="CD1006" s="253"/>
      <c r="CE1006" s="253"/>
      <c r="CF1006" s="253"/>
      <c r="CG1006" s="253"/>
      <c r="CH1006" s="253"/>
      <c r="CI1006" s="253"/>
      <c r="CJ1006" s="253"/>
      <c r="CK1006" s="253"/>
      <c r="CL1006" s="253"/>
      <c r="CM1006" s="253"/>
      <c r="CN1006" s="253"/>
      <c r="CO1006" s="253"/>
      <c r="CP1006" s="253"/>
      <c r="CQ1006" s="253"/>
      <c r="CR1006" s="253"/>
      <c r="CS1006" s="253"/>
      <c r="CT1006" s="253"/>
      <c r="CU1006" s="253"/>
      <c r="CV1006" s="253"/>
      <c r="CW1006" s="253"/>
      <c r="CX1006" s="253"/>
      <c r="CY1006" s="253"/>
      <c r="CZ1006" s="253"/>
      <c r="DA1006" s="253"/>
      <c r="DB1006" s="253"/>
      <c r="DC1006" s="253"/>
      <c r="DD1006" s="253"/>
      <c r="DE1006" s="253"/>
      <c r="DF1006" s="253"/>
      <c r="DG1006" s="253"/>
      <c r="DH1006" s="253"/>
      <c r="DI1006" s="253"/>
      <c r="DJ1006" s="253"/>
      <c r="DK1006" s="253"/>
      <c r="DL1006" s="253"/>
      <c r="DM1006" s="253"/>
      <c r="DN1006" s="253"/>
      <c r="DO1006" s="253"/>
      <c r="DP1006" s="253"/>
      <c r="DQ1006" s="253"/>
      <c r="DR1006" s="253"/>
      <c r="DS1006" s="253"/>
      <c r="DT1006" s="253"/>
      <c r="DU1006" s="253"/>
      <c r="DV1006" s="253"/>
      <c r="DW1006" s="253"/>
      <c r="DX1006" s="253"/>
      <c r="DY1006" s="253"/>
      <c r="DZ1006" s="253"/>
      <c r="EA1006" s="253"/>
      <c r="EB1006" s="253"/>
      <c r="EC1006" s="253"/>
      <c r="ED1006" s="253"/>
      <c r="EE1006" s="253"/>
      <c r="EF1006" s="253"/>
      <c r="EG1006" s="253"/>
      <c r="EH1006" s="253"/>
      <c r="EI1006" s="253"/>
      <c r="EJ1006" s="253"/>
      <c r="EK1006" s="253"/>
      <c r="EL1006" s="253"/>
      <c r="EM1006" s="253"/>
      <c r="EN1006" s="253"/>
      <c r="EO1006" s="253"/>
      <c r="EP1006" s="253"/>
      <c r="EQ1006" s="253"/>
      <c r="ER1006" s="253"/>
      <c r="ES1006" s="253"/>
      <c r="ET1006" s="253"/>
      <c r="EU1006" s="253"/>
      <c r="EV1006" s="253"/>
      <c r="EW1006" s="253"/>
      <c r="EX1006" s="253"/>
      <c r="EY1006" s="253"/>
      <c r="EZ1006" s="253"/>
      <c r="FA1006" s="253"/>
      <c r="FB1006" s="253"/>
      <c r="FC1006" s="253"/>
      <c r="FD1006" s="253"/>
      <c r="FE1006" s="253"/>
      <c r="FF1006" s="253"/>
      <c r="FG1006" s="253"/>
      <c r="FH1006" s="253"/>
      <c r="FI1006" s="253"/>
      <c r="FJ1006" s="253"/>
      <c r="FK1006" s="253"/>
      <c r="FL1006" s="253"/>
      <c r="FM1006" s="253"/>
      <c r="FN1006" s="253"/>
      <c r="FO1006" s="253"/>
      <c r="FP1006" s="253"/>
      <c r="FQ1006" s="253"/>
      <c r="FR1006" s="253"/>
      <c r="FS1006" s="253"/>
      <c r="FT1006" s="253"/>
      <c r="FU1006" s="253"/>
      <c r="FV1006" s="253"/>
      <c r="FW1006" s="253"/>
      <c r="FX1006" s="253"/>
      <c r="FY1006" s="253"/>
      <c r="FZ1006" s="253"/>
      <c r="GA1006" s="253"/>
      <c r="GB1006" s="253"/>
      <c r="GC1006" s="253"/>
      <c r="GD1006" s="253"/>
      <c r="GE1006" s="253"/>
      <c r="GF1006" s="253"/>
      <c r="GG1006" s="253"/>
      <c r="GH1006" s="253"/>
      <c r="GI1006" s="253"/>
      <c r="GJ1006" s="253"/>
      <c r="GK1006" s="253"/>
      <c r="GL1006" s="253"/>
      <c r="GM1006" s="253"/>
      <c r="GN1006" s="253"/>
      <c r="GO1006" s="253"/>
      <c r="GP1006" s="253"/>
      <c r="GQ1006" s="253"/>
      <c r="GR1006" s="253"/>
      <c r="GS1006" s="253"/>
      <c r="GT1006" s="253"/>
      <c r="GU1006" s="253"/>
      <c r="GV1006" s="253"/>
      <c r="GW1006" s="253"/>
      <c r="GX1006" s="253"/>
      <c r="GY1006" s="253"/>
      <c r="GZ1006" s="253"/>
      <c r="HA1006" s="253"/>
      <c r="HB1006" s="253"/>
      <c r="HC1006" s="253"/>
      <c r="HD1006" s="253"/>
      <c r="HE1006" s="253"/>
      <c r="HF1006" s="253"/>
      <c r="HG1006" s="253"/>
      <c r="HH1006" s="253"/>
      <c r="HI1006" s="253"/>
      <c r="HJ1006" s="253"/>
      <c r="HK1006" s="253"/>
      <c r="HL1006" s="253"/>
      <c r="HM1006" s="253"/>
      <c r="HN1006" s="253"/>
      <c r="HO1006" s="253"/>
      <c r="HP1006" s="253"/>
      <c r="HQ1006" s="253"/>
      <c r="HR1006" s="253"/>
      <c r="HS1006" s="253"/>
      <c r="HT1006" s="253"/>
      <c r="HU1006" s="253"/>
      <c r="HV1006" s="253"/>
      <c r="HW1006" s="253"/>
      <c r="HX1006" s="253"/>
      <c r="HY1006" s="253"/>
      <c r="HZ1006" s="253"/>
      <c r="IA1006" s="253"/>
      <c r="IB1006" s="253"/>
      <c r="IC1006" s="253"/>
      <c r="ID1006" s="253"/>
      <c r="IE1006" s="253"/>
      <c r="IF1006" s="253"/>
      <c r="IG1006" s="253"/>
      <c r="IH1006" s="253"/>
      <c r="II1006" s="253"/>
      <c r="IJ1006" s="253"/>
      <c r="IK1006" s="253"/>
      <c r="IL1006" s="253"/>
      <c r="IM1006" s="253"/>
      <c r="IN1006" s="253"/>
      <c r="IO1006" s="253"/>
      <c r="IP1006" s="253"/>
      <c r="IQ1006" s="253"/>
      <c r="IR1006" s="253"/>
      <c r="IS1006" s="253"/>
      <c r="IT1006" s="253"/>
      <c r="IU1006" s="253"/>
      <c r="IV1006" s="253"/>
      <c r="IW1006" s="253"/>
      <c r="IX1006" s="253"/>
      <c r="IY1006" s="253"/>
      <c r="IZ1006" s="253"/>
      <c r="JA1006" s="253"/>
      <c r="JB1006" s="253"/>
      <c r="JC1006" s="253"/>
      <c r="JD1006" s="253"/>
      <c r="JE1006" s="253"/>
      <c r="JF1006" s="253"/>
      <c r="JG1006" s="253"/>
      <c r="JH1006" s="253"/>
      <c r="JI1006" s="253"/>
      <c r="JJ1006" s="253"/>
      <c r="JK1006" s="253"/>
      <c r="JL1006" s="253"/>
      <c r="JM1006" s="253"/>
      <c r="JN1006" s="253"/>
      <c r="JO1006" s="253"/>
      <c r="JP1006" s="253"/>
      <c r="JQ1006" s="253"/>
      <c r="JR1006" s="253"/>
      <c r="JS1006" s="253"/>
      <c r="JT1006" s="253"/>
      <c r="JU1006" s="253"/>
    </row>
    <row r="1007" spans="1:281" s="252" customFormat="1" ht="15" customHeight="1" x14ac:dyDescent="0.25">
      <c r="A1007" s="253"/>
      <c r="B1007" s="253"/>
      <c r="C1007" s="253"/>
      <c r="D1007" s="253"/>
      <c r="E1007" s="253"/>
      <c r="F1007" s="253"/>
      <c r="G1007" s="253"/>
      <c r="H1007" s="253"/>
      <c r="I1007" s="253"/>
      <c r="J1007" s="253"/>
      <c r="K1007" s="253"/>
      <c r="L1007" s="253"/>
      <c r="M1007" s="253"/>
      <c r="N1007" s="253"/>
      <c r="O1007" s="253"/>
      <c r="P1007" s="253"/>
      <c r="Q1007" s="253"/>
      <c r="R1007" s="253"/>
      <c r="S1007" s="253"/>
      <c r="T1007" s="253"/>
      <c r="U1007" s="253"/>
      <c r="V1007" s="253"/>
      <c r="W1007" s="253"/>
      <c r="X1007" s="253"/>
      <c r="Y1007" s="253"/>
      <c r="Z1007" s="253"/>
      <c r="AA1007" s="253"/>
      <c r="AB1007" s="253"/>
      <c r="AC1007" s="253"/>
      <c r="AD1007" s="253"/>
      <c r="AE1007" s="253"/>
      <c r="AF1007" s="253"/>
      <c r="AG1007" s="253"/>
      <c r="AH1007" s="253"/>
      <c r="AI1007" s="253"/>
      <c r="AJ1007" s="253"/>
      <c r="AK1007" s="253"/>
      <c r="AL1007" s="253"/>
      <c r="AM1007" s="253"/>
      <c r="AN1007" s="253"/>
      <c r="AO1007" s="253"/>
      <c r="AP1007" s="253"/>
      <c r="AQ1007" s="253"/>
      <c r="AR1007" s="253"/>
      <c r="AS1007" s="253"/>
      <c r="AT1007" s="253"/>
      <c r="AU1007" s="253"/>
      <c r="AV1007" s="253"/>
      <c r="AW1007" s="253"/>
      <c r="AX1007" s="253"/>
      <c r="AY1007" s="253"/>
      <c r="AZ1007" s="253"/>
      <c r="BA1007" s="253"/>
      <c r="BB1007" s="253"/>
      <c r="BC1007" s="253"/>
      <c r="BD1007" s="253"/>
      <c r="BE1007" s="253"/>
      <c r="BF1007" s="253"/>
      <c r="BG1007" s="253"/>
      <c r="BH1007" s="253"/>
      <c r="BI1007" s="253"/>
      <c r="BJ1007" s="253"/>
      <c r="BK1007" s="253"/>
      <c r="BL1007" s="253"/>
      <c r="BM1007" s="253"/>
      <c r="BN1007" s="253"/>
      <c r="BO1007" s="253"/>
      <c r="BP1007" s="253"/>
      <c r="BQ1007" s="253"/>
      <c r="BR1007" s="253"/>
      <c r="BS1007" s="253"/>
      <c r="BT1007" s="253"/>
      <c r="BU1007" s="253"/>
      <c r="BV1007" s="253"/>
      <c r="BW1007" s="253"/>
      <c r="BX1007" s="253"/>
      <c r="BY1007" s="253"/>
      <c r="BZ1007" s="253"/>
      <c r="CA1007" s="253"/>
      <c r="CB1007" s="253"/>
      <c r="CC1007" s="253"/>
      <c r="CD1007" s="253"/>
      <c r="CE1007" s="253"/>
      <c r="CF1007" s="253"/>
      <c r="CG1007" s="253"/>
      <c r="CH1007" s="253"/>
      <c r="CI1007" s="253"/>
      <c r="CJ1007" s="253"/>
      <c r="CK1007" s="253"/>
      <c r="CL1007" s="253"/>
      <c r="CM1007" s="253"/>
      <c r="CN1007" s="253"/>
      <c r="CO1007" s="253"/>
      <c r="CP1007" s="253"/>
      <c r="CQ1007" s="253"/>
      <c r="CR1007" s="253"/>
      <c r="CS1007" s="253"/>
      <c r="CT1007" s="253"/>
      <c r="CU1007" s="253"/>
      <c r="CV1007" s="253"/>
      <c r="CW1007" s="253"/>
      <c r="CX1007" s="253"/>
      <c r="CY1007" s="253"/>
      <c r="CZ1007" s="253"/>
      <c r="DA1007" s="253"/>
      <c r="DB1007" s="253"/>
      <c r="DC1007" s="253"/>
      <c r="DD1007" s="253"/>
      <c r="DE1007" s="253"/>
      <c r="DF1007" s="253"/>
      <c r="DG1007" s="253"/>
      <c r="DH1007" s="253"/>
      <c r="DI1007" s="253"/>
      <c r="DJ1007" s="253"/>
      <c r="DK1007" s="253"/>
      <c r="DL1007" s="253"/>
      <c r="DM1007" s="253"/>
      <c r="DN1007" s="253"/>
      <c r="DO1007" s="253"/>
      <c r="DP1007" s="253"/>
      <c r="DQ1007" s="253"/>
      <c r="DR1007" s="253"/>
      <c r="DS1007" s="253"/>
      <c r="DT1007" s="253"/>
      <c r="DU1007" s="253"/>
      <c r="DV1007" s="253"/>
      <c r="DW1007" s="253"/>
      <c r="DX1007" s="253"/>
      <c r="DY1007" s="253"/>
      <c r="DZ1007" s="253"/>
      <c r="EA1007" s="253"/>
      <c r="EB1007" s="253"/>
      <c r="EC1007" s="253"/>
      <c r="ED1007" s="253"/>
      <c r="EE1007" s="253"/>
      <c r="EF1007" s="253"/>
      <c r="EG1007" s="253"/>
      <c r="EH1007" s="253"/>
      <c r="EI1007" s="253"/>
      <c r="EJ1007" s="253"/>
      <c r="EK1007" s="253"/>
      <c r="EL1007" s="253"/>
      <c r="EM1007" s="253"/>
      <c r="EN1007" s="253"/>
      <c r="EO1007" s="253"/>
      <c r="EP1007" s="253"/>
      <c r="EQ1007" s="253"/>
      <c r="ER1007" s="253"/>
      <c r="ES1007" s="253"/>
      <c r="ET1007" s="253"/>
      <c r="EU1007" s="253"/>
      <c r="EV1007" s="253"/>
      <c r="EW1007" s="253"/>
      <c r="EX1007" s="253"/>
      <c r="EY1007" s="253"/>
      <c r="EZ1007" s="253"/>
      <c r="FA1007" s="253"/>
      <c r="FB1007" s="253"/>
      <c r="FC1007" s="253"/>
      <c r="FD1007" s="253"/>
      <c r="FE1007" s="253"/>
      <c r="FF1007" s="253"/>
      <c r="FG1007" s="253"/>
      <c r="FH1007" s="253"/>
      <c r="FI1007" s="253"/>
      <c r="FJ1007" s="253"/>
      <c r="FK1007" s="253"/>
      <c r="FL1007" s="253"/>
      <c r="FM1007" s="253"/>
      <c r="FN1007" s="253"/>
      <c r="FO1007" s="253"/>
      <c r="FP1007" s="253"/>
      <c r="FQ1007" s="253"/>
      <c r="FR1007" s="253"/>
      <c r="FS1007" s="253"/>
      <c r="FT1007" s="253"/>
      <c r="FU1007" s="253"/>
      <c r="FV1007" s="253"/>
      <c r="FW1007" s="253"/>
      <c r="FX1007" s="253"/>
      <c r="FY1007" s="253"/>
      <c r="FZ1007" s="253"/>
      <c r="GA1007" s="253"/>
      <c r="GB1007" s="253"/>
      <c r="GC1007" s="253"/>
      <c r="GD1007" s="253"/>
      <c r="GE1007" s="253"/>
      <c r="GF1007" s="253"/>
      <c r="GG1007" s="253"/>
      <c r="GH1007" s="253"/>
      <c r="GI1007" s="253"/>
      <c r="GJ1007" s="253"/>
      <c r="GK1007" s="253"/>
      <c r="GL1007" s="253"/>
      <c r="GM1007" s="253"/>
      <c r="GN1007" s="253"/>
      <c r="GO1007" s="253"/>
      <c r="GP1007" s="253"/>
      <c r="GQ1007" s="253"/>
      <c r="GR1007" s="253"/>
      <c r="GS1007" s="253"/>
      <c r="GT1007" s="253"/>
      <c r="GU1007" s="253"/>
      <c r="GV1007" s="253"/>
      <c r="GW1007" s="253"/>
      <c r="GX1007" s="253"/>
      <c r="GY1007" s="253"/>
      <c r="GZ1007" s="253"/>
      <c r="HA1007" s="253"/>
      <c r="HB1007" s="253"/>
      <c r="HC1007" s="253"/>
      <c r="HD1007" s="253"/>
      <c r="HE1007" s="253"/>
      <c r="HF1007" s="253"/>
      <c r="HG1007" s="253"/>
      <c r="HH1007" s="253"/>
      <c r="HI1007" s="253"/>
      <c r="HJ1007" s="253"/>
      <c r="HK1007" s="253"/>
      <c r="HL1007" s="253"/>
      <c r="HM1007" s="253"/>
      <c r="HN1007" s="253"/>
      <c r="HO1007" s="253"/>
      <c r="HP1007" s="253"/>
      <c r="HQ1007" s="253"/>
      <c r="HR1007" s="253"/>
      <c r="HS1007" s="253"/>
      <c r="HT1007" s="253"/>
      <c r="HU1007" s="253"/>
      <c r="HV1007" s="253"/>
      <c r="HW1007" s="253"/>
      <c r="HX1007" s="253"/>
      <c r="HY1007" s="253"/>
      <c r="HZ1007" s="253"/>
      <c r="IA1007" s="253"/>
      <c r="IB1007" s="253"/>
      <c r="IC1007" s="253"/>
      <c r="ID1007" s="253"/>
      <c r="IE1007" s="253"/>
      <c r="IF1007" s="253"/>
      <c r="IG1007" s="253"/>
      <c r="IH1007" s="253"/>
      <c r="II1007" s="253"/>
      <c r="IJ1007" s="253"/>
      <c r="IK1007" s="253"/>
      <c r="IL1007" s="253"/>
      <c r="IM1007" s="253"/>
      <c r="IN1007" s="253"/>
      <c r="IO1007" s="253"/>
      <c r="IP1007" s="253"/>
      <c r="IQ1007" s="253"/>
      <c r="IR1007" s="253"/>
      <c r="IS1007" s="253"/>
      <c r="IT1007" s="253"/>
      <c r="IU1007" s="253"/>
      <c r="IV1007" s="253"/>
      <c r="IW1007" s="253"/>
      <c r="IX1007" s="253"/>
      <c r="IY1007" s="253"/>
      <c r="IZ1007" s="253"/>
      <c r="JA1007" s="253"/>
      <c r="JB1007" s="253"/>
      <c r="JC1007" s="253"/>
      <c r="JD1007" s="253"/>
      <c r="JE1007" s="253"/>
      <c r="JF1007" s="253"/>
      <c r="JG1007" s="253"/>
      <c r="JH1007" s="253"/>
      <c r="JI1007" s="253"/>
      <c r="JJ1007" s="253"/>
      <c r="JK1007" s="253"/>
      <c r="JL1007" s="253"/>
      <c r="JM1007" s="253"/>
      <c r="JN1007" s="253"/>
      <c r="JO1007" s="253"/>
      <c r="JP1007" s="253"/>
      <c r="JQ1007" s="253"/>
      <c r="JR1007" s="253"/>
      <c r="JS1007" s="253"/>
      <c r="JT1007" s="253"/>
      <c r="JU1007" s="253"/>
    </row>
    <row r="1008" spans="1:281" s="252" customFormat="1" ht="15" customHeight="1" x14ac:dyDescent="0.25">
      <c r="A1008" s="253"/>
      <c r="B1008" s="253"/>
      <c r="C1008" s="253"/>
      <c r="D1008" s="253"/>
      <c r="E1008" s="253"/>
      <c r="F1008" s="253"/>
      <c r="G1008" s="253"/>
      <c r="H1008" s="253"/>
      <c r="I1008" s="253"/>
      <c r="J1008" s="253"/>
      <c r="K1008" s="253"/>
      <c r="L1008" s="253"/>
      <c r="M1008" s="253"/>
      <c r="N1008" s="253"/>
      <c r="O1008" s="253"/>
      <c r="P1008" s="253"/>
      <c r="Q1008" s="253"/>
      <c r="R1008" s="253"/>
      <c r="S1008" s="253"/>
      <c r="T1008" s="253"/>
      <c r="U1008" s="253"/>
      <c r="V1008" s="253"/>
      <c r="W1008" s="253"/>
      <c r="X1008" s="253"/>
      <c r="Y1008" s="253"/>
      <c r="Z1008" s="253"/>
      <c r="AA1008" s="253"/>
      <c r="AB1008" s="253"/>
      <c r="AC1008" s="253"/>
      <c r="AD1008" s="253"/>
      <c r="AE1008" s="253"/>
      <c r="AF1008" s="253"/>
      <c r="AG1008" s="253"/>
      <c r="AH1008" s="253"/>
      <c r="AI1008" s="253"/>
      <c r="AJ1008" s="253"/>
      <c r="AK1008" s="253"/>
      <c r="AL1008" s="253"/>
      <c r="AM1008" s="253"/>
      <c r="AN1008" s="253"/>
      <c r="AO1008" s="253"/>
      <c r="AP1008" s="253"/>
      <c r="AQ1008" s="253"/>
      <c r="AR1008" s="253"/>
      <c r="AS1008" s="253"/>
      <c r="AT1008" s="253"/>
      <c r="AU1008" s="253"/>
      <c r="AV1008" s="253"/>
      <c r="AW1008" s="253"/>
      <c r="AX1008" s="253"/>
      <c r="AY1008" s="253"/>
      <c r="AZ1008" s="253"/>
      <c r="BA1008" s="253"/>
      <c r="BB1008" s="253"/>
      <c r="BC1008" s="253"/>
      <c r="BD1008" s="253"/>
      <c r="BE1008" s="253"/>
      <c r="BF1008" s="253"/>
      <c r="BG1008" s="253"/>
      <c r="BH1008" s="253"/>
      <c r="BI1008" s="253"/>
      <c r="BJ1008" s="253"/>
      <c r="BK1008" s="253"/>
      <c r="BL1008" s="253"/>
      <c r="BM1008" s="253"/>
      <c r="BN1008" s="253"/>
      <c r="BO1008" s="253"/>
      <c r="BP1008" s="253"/>
      <c r="BQ1008" s="253"/>
      <c r="BR1008" s="253"/>
      <c r="BS1008" s="253"/>
      <c r="BT1008" s="253"/>
      <c r="BU1008" s="253"/>
      <c r="BV1008" s="253"/>
      <c r="BW1008" s="253"/>
      <c r="BX1008" s="253"/>
      <c r="BY1008" s="253"/>
      <c r="BZ1008" s="253"/>
      <c r="CA1008" s="253"/>
      <c r="CB1008" s="253"/>
      <c r="CC1008" s="253"/>
      <c r="CD1008" s="253"/>
      <c r="CE1008" s="253"/>
      <c r="CF1008" s="253"/>
      <c r="CG1008" s="253"/>
      <c r="CH1008" s="253"/>
      <c r="CI1008" s="253"/>
      <c r="CJ1008" s="253"/>
      <c r="CK1008" s="253"/>
      <c r="CL1008" s="253"/>
      <c r="CM1008" s="253"/>
      <c r="CN1008" s="253"/>
      <c r="CO1008" s="253"/>
      <c r="CP1008" s="253"/>
      <c r="CQ1008" s="253"/>
      <c r="CR1008" s="253"/>
      <c r="CS1008" s="253"/>
      <c r="CT1008" s="253"/>
      <c r="CU1008" s="253"/>
      <c r="CV1008" s="253"/>
      <c r="CW1008" s="253"/>
      <c r="CX1008" s="253"/>
      <c r="CY1008" s="253"/>
      <c r="CZ1008" s="253"/>
      <c r="DA1008" s="253"/>
      <c r="DB1008" s="253"/>
      <c r="DC1008" s="253"/>
      <c r="DD1008" s="253"/>
      <c r="DE1008" s="253"/>
      <c r="DF1008" s="253"/>
      <c r="DG1008" s="253"/>
      <c r="DH1008" s="253"/>
      <c r="DI1008" s="253"/>
      <c r="DJ1008" s="253"/>
      <c r="DK1008" s="253"/>
      <c r="DL1008" s="253"/>
      <c r="DM1008" s="253"/>
      <c r="DN1008" s="253"/>
      <c r="DO1008" s="253"/>
      <c r="DP1008" s="253"/>
      <c r="DQ1008" s="253"/>
      <c r="DR1008" s="253"/>
      <c r="DS1008" s="253"/>
      <c r="DT1008" s="253"/>
      <c r="DU1008" s="253"/>
      <c r="DV1008" s="253"/>
      <c r="DW1008" s="253"/>
      <c r="DX1008" s="253"/>
      <c r="DY1008" s="253"/>
      <c r="DZ1008" s="253"/>
      <c r="EA1008" s="253"/>
      <c r="EB1008" s="253"/>
      <c r="EC1008" s="253"/>
      <c r="ED1008" s="253"/>
      <c r="EE1008" s="253"/>
      <c r="EF1008" s="253"/>
      <c r="EG1008" s="253"/>
      <c r="EH1008" s="253"/>
      <c r="EI1008" s="253"/>
      <c r="EJ1008" s="253"/>
      <c r="EK1008" s="253"/>
      <c r="EL1008" s="253"/>
      <c r="EM1008" s="253"/>
      <c r="EN1008" s="253"/>
      <c r="EO1008" s="253"/>
      <c r="EP1008" s="253"/>
      <c r="EQ1008" s="253"/>
      <c r="ER1008" s="253"/>
      <c r="ES1008" s="253"/>
      <c r="ET1008" s="253"/>
      <c r="EU1008" s="253"/>
      <c r="EV1008" s="253"/>
      <c r="EW1008" s="253"/>
      <c r="EX1008" s="253"/>
      <c r="EY1008" s="253"/>
      <c r="EZ1008" s="253"/>
      <c r="FA1008" s="253"/>
      <c r="FB1008" s="253"/>
      <c r="FC1008" s="253"/>
      <c r="FD1008" s="253"/>
      <c r="FE1008" s="253"/>
      <c r="FF1008" s="253"/>
      <c r="FG1008" s="253"/>
      <c r="FH1008" s="253"/>
      <c r="FI1008" s="253"/>
      <c r="FJ1008" s="253"/>
      <c r="FK1008" s="253"/>
      <c r="FL1008" s="253"/>
      <c r="FM1008" s="253"/>
      <c r="FN1008" s="253"/>
      <c r="FO1008" s="253"/>
      <c r="FP1008" s="253"/>
      <c r="FQ1008" s="253"/>
      <c r="FR1008" s="253"/>
      <c r="FS1008" s="253"/>
      <c r="FT1008" s="253"/>
      <c r="FU1008" s="253"/>
      <c r="FV1008" s="253"/>
      <c r="FW1008" s="253"/>
      <c r="FX1008" s="253"/>
      <c r="FY1008" s="253"/>
      <c r="FZ1008" s="253"/>
      <c r="GA1008" s="253"/>
      <c r="GB1008" s="253"/>
      <c r="GC1008" s="253"/>
      <c r="GD1008" s="253"/>
      <c r="GE1008" s="253"/>
      <c r="GF1008" s="253"/>
      <c r="GG1008" s="253"/>
      <c r="GH1008" s="253"/>
      <c r="GI1008" s="253"/>
      <c r="GJ1008" s="253"/>
      <c r="GK1008" s="253"/>
      <c r="GL1008" s="253"/>
      <c r="GM1008" s="253"/>
      <c r="GN1008" s="253"/>
      <c r="GO1008" s="253"/>
      <c r="GP1008" s="253"/>
      <c r="GQ1008" s="253"/>
      <c r="GR1008" s="253"/>
      <c r="GS1008" s="253"/>
      <c r="GT1008" s="253"/>
      <c r="GU1008" s="253"/>
      <c r="GV1008" s="253"/>
      <c r="GW1008" s="253"/>
      <c r="GX1008" s="253"/>
      <c r="GY1008" s="253"/>
      <c r="GZ1008" s="253"/>
      <c r="HA1008" s="253"/>
      <c r="HB1008" s="253"/>
      <c r="HC1008" s="253"/>
      <c r="HD1008" s="253"/>
      <c r="HE1008" s="253"/>
      <c r="HF1008" s="253"/>
      <c r="HG1008" s="253"/>
      <c r="HH1008" s="253"/>
      <c r="HI1008" s="253"/>
      <c r="HJ1008" s="253"/>
      <c r="HK1008" s="253"/>
      <c r="HL1008" s="253"/>
      <c r="HM1008" s="253"/>
      <c r="HN1008" s="253"/>
      <c r="HO1008" s="253"/>
      <c r="HP1008" s="253"/>
      <c r="HQ1008" s="253"/>
      <c r="HR1008" s="253"/>
      <c r="HS1008" s="253"/>
      <c r="HT1008" s="253"/>
      <c r="HU1008" s="253"/>
      <c r="HV1008" s="253"/>
      <c r="HW1008" s="253"/>
      <c r="HX1008" s="253"/>
      <c r="HY1008" s="253"/>
      <c r="HZ1008" s="253"/>
      <c r="IA1008" s="253"/>
      <c r="IB1008" s="253"/>
      <c r="IC1008" s="253"/>
      <c r="ID1008" s="253"/>
      <c r="IE1008" s="253"/>
      <c r="IF1008" s="253"/>
      <c r="IG1008" s="253"/>
      <c r="IH1008" s="253"/>
      <c r="II1008" s="253"/>
      <c r="IJ1008" s="253"/>
      <c r="IK1008" s="253"/>
      <c r="IL1008" s="253"/>
      <c r="IM1008" s="253"/>
      <c r="IN1008" s="253"/>
      <c r="IO1008" s="253"/>
      <c r="IP1008" s="253"/>
      <c r="IQ1008" s="253"/>
      <c r="IR1008" s="253"/>
      <c r="IS1008" s="253"/>
      <c r="IT1008" s="253"/>
      <c r="IU1008" s="253"/>
      <c r="IV1008" s="253"/>
      <c r="IW1008" s="253"/>
      <c r="IX1008" s="253"/>
      <c r="IY1008" s="253"/>
      <c r="IZ1008" s="253"/>
      <c r="JA1008" s="253"/>
      <c r="JB1008" s="253"/>
      <c r="JC1008" s="253"/>
      <c r="JD1008" s="253"/>
      <c r="JE1008" s="253"/>
      <c r="JF1008" s="253"/>
      <c r="JG1008" s="253"/>
      <c r="JH1008" s="253"/>
      <c r="JI1008" s="253"/>
      <c r="JJ1008" s="253"/>
      <c r="JK1008" s="253"/>
      <c r="JL1008" s="253"/>
      <c r="JM1008" s="253"/>
      <c r="JN1008" s="253"/>
      <c r="JO1008" s="253"/>
      <c r="JP1008" s="253"/>
      <c r="JQ1008" s="253"/>
      <c r="JR1008" s="253"/>
      <c r="JS1008" s="253"/>
      <c r="JT1008" s="253"/>
      <c r="JU1008" s="253"/>
    </row>
    <row r="1009" spans="4:281" s="252" customFormat="1" ht="15" customHeight="1" x14ac:dyDescent="0.25">
      <c r="D1009" s="253"/>
      <c r="E1009" s="253"/>
      <c r="F1009" s="253"/>
      <c r="G1009" s="253"/>
      <c r="H1009" s="253"/>
      <c r="I1009" s="253"/>
      <c r="J1009" s="253"/>
      <c r="K1009" s="253"/>
      <c r="L1009" s="253"/>
      <c r="M1009" s="253"/>
      <c r="N1009" s="253"/>
      <c r="O1009" s="253"/>
      <c r="P1009" s="253"/>
      <c r="Q1009" s="253"/>
      <c r="R1009" s="253"/>
      <c r="S1009" s="253"/>
      <c r="T1009" s="253"/>
      <c r="U1009" s="253"/>
      <c r="V1009" s="253"/>
      <c r="W1009" s="253"/>
      <c r="X1009" s="253"/>
      <c r="Y1009" s="253"/>
      <c r="Z1009" s="253"/>
      <c r="AA1009" s="253"/>
      <c r="AB1009" s="253"/>
      <c r="AC1009" s="253"/>
      <c r="AD1009" s="253"/>
      <c r="AE1009" s="253"/>
      <c r="AF1009" s="253"/>
      <c r="AG1009" s="253"/>
      <c r="AH1009" s="253"/>
      <c r="AI1009" s="253"/>
      <c r="AJ1009" s="253"/>
      <c r="AK1009" s="253"/>
      <c r="AL1009" s="253"/>
      <c r="AM1009" s="253"/>
      <c r="AN1009" s="253"/>
      <c r="AO1009" s="253"/>
      <c r="AP1009" s="253"/>
      <c r="AQ1009" s="253"/>
      <c r="AR1009" s="253"/>
      <c r="AS1009" s="253"/>
      <c r="AT1009" s="253"/>
      <c r="AU1009" s="253"/>
      <c r="AV1009" s="253"/>
      <c r="AW1009" s="253"/>
      <c r="AX1009" s="253"/>
      <c r="AY1009" s="253"/>
      <c r="AZ1009" s="253"/>
      <c r="BA1009" s="253"/>
      <c r="BB1009" s="253"/>
      <c r="BC1009" s="253"/>
      <c r="BD1009" s="253"/>
      <c r="BE1009" s="253"/>
      <c r="BF1009" s="253"/>
      <c r="BG1009" s="253"/>
      <c r="BH1009" s="253"/>
      <c r="BI1009" s="253"/>
      <c r="BJ1009" s="253"/>
      <c r="BK1009" s="253"/>
      <c r="BL1009" s="253"/>
      <c r="BM1009" s="253"/>
      <c r="BN1009" s="253"/>
      <c r="BO1009" s="253"/>
      <c r="BP1009" s="253"/>
      <c r="BQ1009" s="253"/>
      <c r="BR1009" s="253"/>
      <c r="BS1009" s="253"/>
      <c r="BT1009" s="253"/>
      <c r="BU1009" s="253"/>
      <c r="BV1009" s="253"/>
      <c r="BW1009" s="253"/>
      <c r="BX1009" s="253"/>
      <c r="BY1009" s="253"/>
      <c r="BZ1009" s="253"/>
      <c r="CA1009" s="253"/>
      <c r="CB1009" s="253"/>
      <c r="CC1009" s="253"/>
      <c r="CD1009" s="253"/>
      <c r="CE1009" s="253"/>
      <c r="CF1009" s="253"/>
      <c r="CG1009" s="253"/>
      <c r="CH1009" s="253"/>
      <c r="CI1009" s="253"/>
      <c r="CJ1009" s="253"/>
      <c r="CK1009" s="253"/>
      <c r="CL1009" s="253"/>
      <c r="CM1009" s="253"/>
      <c r="CN1009" s="253"/>
      <c r="CO1009" s="253"/>
      <c r="CP1009" s="253"/>
      <c r="CQ1009" s="253"/>
      <c r="CR1009" s="253"/>
      <c r="CS1009" s="253"/>
      <c r="CT1009" s="253"/>
      <c r="CU1009" s="253"/>
      <c r="CV1009" s="253"/>
      <c r="CW1009" s="253"/>
      <c r="CX1009" s="253"/>
      <c r="CY1009" s="253"/>
      <c r="CZ1009" s="253"/>
      <c r="DA1009" s="253"/>
      <c r="DB1009" s="253"/>
      <c r="DC1009" s="253"/>
      <c r="DD1009" s="253"/>
      <c r="DE1009" s="253"/>
      <c r="DF1009" s="253"/>
      <c r="DG1009" s="253"/>
      <c r="DH1009" s="253"/>
      <c r="DI1009" s="253"/>
      <c r="DJ1009" s="253"/>
      <c r="DK1009" s="253"/>
      <c r="DL1009" s="253"/>
      <c r="DM1009" s="253"/>
      <c r="DN1009" s="253"/>
      <c r="DO1009" s="253"/>
      <c r="DP1009" s="253"/>
      <c r="DQ1009" s="253"/>
      <c r="DR1009" s="253"/>
      <c r="DS1009" s="253"/>
      <c r="DT1009" s="253"/>
      <c r="DU1009" s="253"/>
      <c r="DV1009" s="253"/>
      <c r="DW1009" s="253"/>
      <c r="DX1009" s="253"/>
      <c r="DY1009" s="253"/>
      <c r="DZ1009" s="253"/>
      <c r="EA1009" s="253"/>
      <c r="EB1009" s="253"/>
      <c r="EC1009" s="253"/>
      <c r="ED1009" s="253"/>
      <c r="EE1009" s="253"/>
      <c r="EF1009" s="253"/>
      <c r="EG1009" s="253"/>
      <c r="EH1009" s="253"/>
      <c r="EI1009" s="253"/>
      <c r="EJ1009" s="253"/>
      <c r="EK1009" s="253"/>
      <c r="EL1009" s="253"/>
      <c r="EM1009" s="253"/>
      <c r="EN1009" s="253"/>
      <c r="EO1009" s="253"/>
      <c r="EP1009" s="253"/>
      <c r="EQ1009" s="253"/>
      <c r="ER1009" s="253"/>
      <c r="ES1009" s="253"/>
      <c r="ET1009" s="253"/>
      <c r="EU1009" s="253"/>
      <c r="EV1009" s="253"/>
      <c r="EW1009" s="253"/>
      <c r="EX1009" s="253"/>
      <c r="EY1009" s="253"/>
      <c r="EZ1009" s="253"/>
      <c r="FA1009" s="253"/>
      <c r="FB1009" s="253"/>
      <c r="FC1009" s="253"/>
      <c r="FD1009" s="253"/>
      <c r="FE1009" s="253"/>
      <c r="FF1009" s="253"/>
      <c r="FG1009" s="253"/>
      <c r="FH1009" s="253"/>
      <c r="FI1009" s="253"/>
      <c r="FJ1009" s="253"/>
      <c r="FK1009" s="253"/>
      <c r="FL1009" s="253"/>
      <c r="FM1009" s="253"/>
      <c r="FN1009" s="253"/>
      <c r="FO1009" s="253"/>
      <c r="FP1009" s="253"/>
      <c r="FQ1009" s="253"/>
      <c r="FR1009" s="253"/>
      <c r="FS1009" s="253"/>
      <c r="FT1009" s="253"/>
      <c r="FU1009" s="253"/>
      <c r="FV1009" s="253"/>
      <c r="FW1009" s="253"/>
      <c r="FX1009" s="253"/>
      <c r="FY1009" s="253"/>
      <c r="FZ1009" s="253"/>
      <c r="GA1009" s="253"/>
      <c r="GB1009" s="253"/>
      <c r="GC1009" s="253"/>
      <c r="GD1009" s="253"/>
      <c r="GE1009" s="253"/>
      <c r="GF1009" s="253"/>
      <c r="GG1009" s="253"/>
      <c r="GH1009" s="253"/>
      <c r="GI1009" s="253"/>
      <c r="GJ1009" s="253"/>
      <c r="GK1009" s="253"/>
      <c r="GL1009" s="253"/>
      <c r="GM1009" s="253"/>
      <c r="GN1009" s="253"/>
      <c r="GO1009" s="253"/>
      <c r="GP1009" s="253"/>
      <c r="GQ1009" s="253"/>
      <c r="GR1009" s="253"/>
      <c r="GS1009" s="253"/>
      <c r="GT1009" s="253"/>
      <c r="GU1009" s="253"/>
      <c r="GV1009" s="253"/>
      <c r="GW1009" s="253"/>
      <c r="GX1009" s="253"/>
      <c r="GY1009" s="253"/>
      <c r="GZ1009" s="253"/>
      <c r="HA1009" s="253"/>
      <c r="HB1009" s="253"/>
      <c r="HC1009" s="253"/>
      <c r="HD1009" s="253"/>
      <c r="HE1009" s="253"/>
      <c r="HF1009" s="253"/>
      <c r="HG1009" s="253"/>
      <c r="HH1009" s="253"/>
      <c r="HI1009" s="253"/>
      <c r="HJ1009" s="253"/>
      <c r="HK1009" s="253"/>
      <c r="HL1009" s="253"/>
      <c r="HM1009" s="253"/>
      <c r="HN1009" s="253"/>
      <c r="HO1009" s="253"/>
      <c r="HP1009" s="253"/>
      <c r="HQ1009" s="253"/>
      <c r="HR1009" s="253"/>
      <c r="HS1009" s="253"/>
      <c r="HT1009" s="253"/>
      <c r="HU1009" s="253"/>
      <c r="HV1009" s="253"/>
      <c r="HW1009" s="253"/>
      <c r="HX1009" s="253"/>
      <c r="HY1009" s="253"/>
      <c r="HZ1009" s="253"/>
      <c r="IA1009" s="253"/>
      <c r="IB1009" s="253"/>
      <c r="IC1009" s="253"/>
      <c r="ID1009" s="253"/>
      <c r="IE1009" s="253"/>
      <c r="IF1009" s="253"/>
      <c r="IG1009" s="253"/>
      <c r="IH1009" s="253"/>
      <c r="II1009" s="253"/>
      <c r="IJ1009" s="253"/>
      <c r="IK1009" s="253"/>
      <c r="IL1009" s="253"/>
      <c r="IM1009" s="253"/>
      <c r="IN1009" s="253"/>
      <c r="IO1009" s="253"/>
      <c r="IP1009" s="253"/>
      <c r="IQ1009" s="253"/>
      <c r="IR1009" s="253"/>
      <c r="IS1009" s="253"/>
      <c r="IT1009" s="253"/>
      <c r="IU1009" s="253"/>
      <c r="IV1009" s="253"/>
      <c r="IW1009" s="253"/>
      <c r="IX1009" s="253"/>
      <c r="IY1009" s="253"/>
      <c r="IZ1009" s="253"/>
      <c r="JA1009" s="253"/>
      <c r="JB1009" s="253"/>
      <c r="JC1009" s="253"/>
      <c r="JD1009" s="253"/>
      <c r="JE1009" s="253"/>
      <c r="JF1009" s="253"/>
      <c r="JG1009" s="253"/>
      <c r="JH1009" s="253"/>
      <c r="JI1009" s="253"/>
      <c r="JJ1009" s="253"/>
      <c r="JK1009" s="253"/>
      <c r="JL1009" s="253"/>
      <c r="JM1009" s="253"/>
      <c r="JN1009" s="253"/>
      <c r="JO1009" s="253"/>
      <c r="JP1009" s="253"/>
      <c r="JQ1009" s="253"/>
      <c r="JR1009" s="253"/>
      <c r="JS1009" s="253"/>
      <c r="JT1009" s="253"/>
      <c r="JU1009" s="253"/>
    </row>
    <row r="1010" spans="4:281" s="252" customFormat="1" ht="15" customHeight="1" x14ac:dyDescent="0.25">
      <c r="D1010" s="253"/>
      <c r="E1010" s="253"/>
      <c r="F1010" s="253"/>
      <c r="G1010" s="253"/>
      <c r="H1010" s="253"/>
      <c r="I1010" s="253"/>
      <c r="J1010" s="253"/>
      <c r="K1010" s="253"/>
      <c r="L1010" s="253"/>
      <c r="M1010" s="253"/>
      <c r="N1010" s="253"/>
      <c r="O1010" s="253"/>
      <c r="P1010" s="253"/>
      <c r="Q1010" s="253"/>
      <c r="R1010" s="253"/>
      <c r="S1010" s="253"/>
      <c r="T1010" s="253"/>
      <c r="U1010" s="253"/>
      <c r="V1010" s="253"/>
      <c r="W1010" s="253"/>
      <c r="X1010" s="253"/>
      <c r="Y1010" s="253"/>
      <c r="Z1010" s="253"/>
      <c r="AA1010" s="253"/>
      <c r="AB1010" s="253"/>
      <c r="AC1010" s="253"/>
      <c r="AD1010" s="253"/>
      <c r="AE1010" s="253"/>
      <c r="AF1010" s="253"/>
      <c r="AG1010" s="253"/>
      <c r="AH1010" s="253"/>
      <c r="AI1010" s="253"/>
      <c r="AJ1010" s="253"/>
      <c r="AK1010" s="253"/>
      <c r="AL1010" s="253"/>
      <c r="AM1010" s="253"/>
      <c r="AN1010" s="253"/>
      <c r="AO1010" s="253"/>
      <c r="AP1010" s="253"/>
      <c r="AQ1010" s="253"/>
      <c r="AR1010" s="253"/>
      <c r="AS1010" s="253"/>
      <c r="AT1010" s="253"/>
      <c r="AU1010" s="253"/>
      <c r="AV1010" s="253"/>
      <c r="AW1010" s="253"/>
      <c r="AX1010" s="253"/>
      <c r="AY1010" s="253"/>
      <c r="AZ1010" s="253"/>
      <c r="BA1010" s="253"/>
      <c r="BB1010" s="253"/>
      <c r="BC1010" s="253"/>
      <c r="BD1010" s="253"/>
      <c r="BE1010" s="253"/>
      <c r="BF1010" s="253"/>
      <c r="BG1010" s="253"/>
      <c r="BH1010" s="253"/>
      <c r="BI1010" s="253"/>
      <c r="BJ1010" s="253"/>
      <c r="BK1010" s="253"/>
      <c r="BL1010" s="253"/>
      <c r="BM1010" s="253"/>
      <c r="BN1010" s="253"/>
      <c r="BO1010" s="253"/>
      <c r="BP1010" s="253"/>
      <c r="BQ1010" s="253"/>
      <c r="BR1010" s="253"/>
      <c r="BS1010" s="253"/>
      <c r="BT1010" s="253"/>
      <c r="BU1010" s="253"/>
      <c r="BV1010" s="253"/>
      <c r="BW1010" s="253"/>
      <c r="BX1010" s="253"/>
      <c r="BY1010" s="253"/>
      <c r="BZ1010" s="253"/>
      <c r="CA1010" s="253"/>
      <c r="CB1010" s="253"/>
      <c r="CC1010" s="253"/>
      <c r="CD1010" s="253"/>
      <c r="CE1010" s="253"/>
      <c r="CF1010" s="253"/>
      <c r="CG1010" s="253"/>
      <c r="CH1010" s="253"/>
      <c r="CI1010" s="253"/>
      <c r="CJ1010" s="253"/>
      <c r="CK1010" s="253"/>
      <c r="CL1010" s="253"/>
      <c r="CM1010" s="253"/>
      <c r="CN1010" s="253"/>
      <c r="CO1010" s="253"/>
      <c r="CP1010" s="253"/>
      <c r="CQ1010" s="253"/>
      <c r="CR1010" s="253"/>
      <c r="CS1010" s="253"/>
      <c r="CT1010" s="253"/>
      <c r="CU1010" s="253"/>
      <c r="CV1010" s="253"/>
      <c r="CW1010" s="253"/>
      <c r="CX1010" s="253"/>
      <c r="CY1010" s="253"/>
      <c r="CZ1010" s="253"/>
      <c r="DA1010" s="253"/>
      <c r="DB1010" s="253"/>
      <c r="DC1010" s="253"/>
      <c r="DD1010" s="253"/>
      <c r="DE1010" s="253"/>
      <c r="DF1010" s="253"/>
      <c r="DG1010" s="253"/>
      <c r="DH1010" s="253"/>
      <c r="DI1010" s="253"/>
      <c r="DJ1010" s="253"/>
      <c r="DK1010" s="253"/>
      <c r="DL1010" s="253"/>
      <c r="DM1010" s="253"/>
      <c r="DN1010" s="253"/>
      <c r="DO1010" s="253"/>
      <c r="DP1010" s="253"/>
      <c r="DQ1010" s="253"/>
      <c r="DR1010" s="253"/>
      <c r="DS1010" s="253"/>
      <c r="DT1010" s="253"/>
      <c r="DU1010" s="253"/>
      <c r="DV1010" s="253"/>
      <c r="DW1010" s="253"/>
      <c r="DX1010" s="253"/>
      <c r="DY1010" s="253"/>
      <c r="DZ1010" s="253"/>
      <c r="EA1010" s="253"/>
      <c r="EB1010" s="253"/>
      <c r="EC1010" s="253"/>
      <c r="ED1010" s="253"/>
      <c r="EE1010" s="253"/>
      <c r="EF1010" s="253"/>
      <c r="EG1010" s="253"/>
      <c r="EH1010" s="253"/>
      <c r="EI1010" s="253"/>
      <c r="EJ1010" s="253"/>
      <c r="EK1010" s="253"/>
      <c r="EL1010" s="253"/>
      <c r="EM1010" s="253"/>
      <c r="EN1010" s="253"/>
      <c r="EO1010" s="253"/>
      <c r="EP1010" s="253"/>
      <c r="EQ1010" s="253"/>
      <c r="ER1010" s="253"/>
      <c r="ES1010" s="253"/>
      <c r="ET1010" s="253"/>
      <c r="EU1010" s="253"/>
      <c r="EV1010" s="253"/>
      <c r="EW1010" s="253"/>
      <c r="EX1010" s="253"/>
      <c r="EY1010" s="253"/>
      <c r="EZ1010" s="253"/>
      <c r="FA1010" s="253"/>
      <c r="FB1010" s="253"/>
      <c r="FC1010" s="253"/>
      <c r="FD1010" s="253"/>
      <c r="FE1010" s="253"/>
      <c r="FF1010" s="253"/>
      <c r="FG1010" s="253"/>
      <c r="FH1010" s="253"/>
      <c r="FI1010" s="253"/>
      <c r="FJ1010" s="253"/>
      <c r="FK1010" s="253"/>
      <c r="FL1010" s="253"/>
      <c r="FM1010" s="253"/>
      <c r="FN1010" s="253"/>
      <c r="FO1010" s="253"/>
      <c r="FP1010" s="253"/>
      <c r="FQ1010" s="253"/>
      <c r="FR1010" s="253"/>
      <c r="FS1010" s="253"/>
      <c r="FT1010" s="253"/>
      <c r="FU1010" s="253"/>
      <c r="FV1010" s="253"/>
      <c r="FW1010" s="253"/>
      <c r="FX1010" s="253"/>
      <c r="FY1010" s="253"/>
      <c r="FZ1010" s="253"/>
      <c r="GA1010" s="253"/>
      <c r="GB1010" s="253"/>
      <c r="GC1010" s="253"/>
      <c r="GD1010" s="253"/>
      <c r="GE1010" s="253"/>
      <c r="GF1010" s="253"/>
      <c r="GG1010" s="253"/>
      <c r="GH1010" s="253"/>
      <c r="GI1010" s="253"/>
      <c r="GJ1010" s="253"/>
      <c r="GK1010" s="253"/>
      <c r="GL1010" s="253"/>
      <c r="GM1010" s="253"/>
      <c r="GN1010" s="253"/>
      <c r="GO1010" s="253"/>
      <c r="GP1010" s="253"/>
      <c r="GQ1010" s="253"/>
      <c r="GR1010" s="253"/>
      <c r="GS1010" s="253"/>
      <c r="GT1010" s="253"/>
      <c r="GU1010" s="253"/>
      <c r="GV1010" s="253"/>
      <c r="GW1010" s="253"/>
      <c r="GX1010" s="253"/>
      <c r="GY1010" s="253"/>
      <c r="GZ1010" s="253"/>
      <c r="HA1010" s="253"/>
      <c r="HB1010" s="253"/>
      <c r="HC1010" s="253"/>
      <c r="HD1010" s="253"/>
      <c r="HE1010" s="253"/>
      <c r="HF1010" s="253"/>
      <c r="HG1010" s="253"/>
      <c r="HH1010" s="253"/>
      <c r="HI1010" s="253"/>
      <c r="HJ1010" s="253"/>
      <c r="HK1010" s="253"/>
      <c r="HL1010" s="253"/>
      <c r="HM1010" s="253"/>
      <c r="HN1010" s="253"/>
      <c r="HO1010" s="253"/>
      <c r="HP1010" s="253"/>
      <c r="HQ1010" s="253"/>
      <c r="HR1010" s="253"/>
      <c r="HS1010" s="253"/>
      <c r="HT1010" s="253"/>
      <c r="HU1010" s="253"/>
      <c r="HV1010" s="253"/>
      <c r="HW1010" s="253"/>
      <c r="HX1010" s="253"/>
      <c r="HY1010" s="253"/>
      <c r="HZ1010" s="253"/>
      <c r="IA1010" s="253"/>
      <c r="IB1010" s="253"/>
      <c r="IC1010" s="253"/>
      <c r="ID1010" s="253"/>
      <c r="IE1010" s="253"/>
      <c r="IF1010" s="253"/>
      <c r="IG1010" s="253"/>
      <c r="IH1010" s="253"/>
      <c r="II1010" s="253"/>
      <c r="IJ1010" s="253"/>
      <c r="IK1010" s="253"/>
      <c r="IL1010" s="253"/>
      <c r="IM1010" s="253"/>
      <c r="IN1010" s="253"/>
      <c r="IO1010" s="253"/>
      <c r="IP1010" s="253"/>
      <c r="IQ1010" s="253"/>
      <c r="IR1010" s="253"/>
      <c r="IS1010" s="253"/>
      <c r="IT1010" s="253"/>
      <c r="IU1010" s="253"/>
      <c r="IV1010" s="253"/>
      <c r="IW1010" s="253"/>
      <c r="IX1010" s="253"/>
      <c r="IY1010" s="253"/>
      <c r="IZ1010" s="253"/>
      <c r="JA1010" s="253"/>
      <c r="JB1010" s="253"/>
      <c r="JC1010" s="253"/>
      <c r="JD1010" s="253"/>
      <c r="JE1010" s="253"/>
      <c r="JF1010" s="253"/>
      <c r="JG1010" s="253"/>
      <c r="JH1010" s="253"/>
      <c r="JI1010" s="253"/>
      <c r="JJ1010" s="253"/>
      <c r="JK1010" s="253"/>
      <c r="JL1010" s="253"/>
      <c r="JM1010" s="253"/>
      <c r="JN1010" s="253"/>
      <c r="JO1010" s="253"/>
      <c r="JP1010" s="253"/>
      <c r="JQ1010" s="253"/>
      <c r="JR1010" s="253"/>
      <c r="JS1010" s="253"/>
      <c r="JT1010" s="253"/>
      <c r="JU1010" s="253"/>
    </row>
    <row r="1011" spans="4:281" s="252" customFormat="1" ht="15" customHeight="1" x14ac:dyDescent="0.25">
      <c r="D1011" s="253"/>
      <c r="E1011" s="253"/>
      <c r="F1011" s="253"/>
      <c r="G1011" s="253"/>
      <c r="H1011" s="253"/>
      <c r="I1011" s="253"/>
      <c r="J1011" s="253"/>
      <c r="K1011" s="253"/>
      <c r="L1011" s="253"/>
      <c r="M1011" s="253"/>
      <c r="N1011" s="253"/>
      <c r="O1011" s="253"/>
      <c r="P1011" s="253"/>
      <c r="Q1011" s="253"/>
      <c r="R1011" s="253"/>
      <c r="S1011" s="253"/>
      <c r="T1011" s="253"/>
      <c r="U1011" s="253"/>
      <c r="V1011" s="253"/>
      <c r="W1011" s="253"/>
      <c r="X1011" s="253"/>
      <c r="Y1011" s="253"/>
      <c r="Z1011" s="253"/>
      <c r="AA1011" s="253"/>
      <c r="AB1011" s="253"/>
      <c r="AC1011" s="253"/>
      <c r="AD1011" s="253"/>
      <c r="AE1011" s="253"/>
      <c r="AF1011" s="253"/>
      <c r="AG1011" s="253"/>
      <c r="AH1011" s="253"/>
      <c r="AI1011" s="253"/>
      <c r="AJ1011" s="253"/>
      <c r="AK1011" s="253"/>
      <c r="AL1011" s="253"/>
      <c r="AM1011" s="253"/>
      <c r="AN1011" s="253"/>
      <c r="AO1011" s="253"/>
      <c r="AP1011" s="253"/>
      <c r="AQ1011" s="253"/>
      <c r="AR1011" s="253"/>
      <c r="AS1011" s="253"/>
      <c r="AT1011" s="253"/>
      <c r="AU1011" s="253"/>
      <c r="AV1011" s="253"/>
      <c r="AW1011" s="253"/>
      <c r="AX1011" s="253"/>
      <c r="AY1011" s="253"/>
      <c r="AZ1011" s="253"/>
      <c r="BA1011" s="253"/>
      <c r="BB1011" s="253"/>
      <c r="BC1011" s="253"/>
      <c r="BD1011" s="253"/>
      <c r="BE1011" s="253"/>
      <c r="BF1011" s="253"/>
      <c r="BG1011" s="253"/>
      <c r="BH1011" s="253"/>
      <c r="BI1011" s="253"/>
      <c r="BJ1011" s="253"/>
      <c r="BK1011" s="253"/>
      <c r="BL1011" s="253"/>
      <c r="BM1011" s="253"/>
      <c r="BN1011" s="253"/>
      <c r="BO1011" s="253"/>
      <c r="BP1011" s="253"/>
      <c r="BQ1011" s="253"/>
      <c r="BR1011" s="253"/>
      <c r="BS1011" s="253"/>
      <c r="BT1011" s="253"/>
      <c r="BU1011" s="253"/>
      <c r="BV1011" s="253"/>
      <c r="BW1011" s="253"/>
      <c r="BX1011" s="253"/>
      <c r="BY1011" s="253"/>
      <c r="BZ1011" s="253"/>
      <c r="CA1011" s="253"/>
      <c r="CB1011" s="253"/>
      <c r="CC1011" s="253"/>
      <c r="CD1011" s="253"/>
      <c r="CE1011" s="253"/>
      <c r="CF1011" s="253"/>
      <c r="CG1011" s="253"/>
      <c r="CH1011" s="253"/>
      <c r="CI1011" s="253"/>
      <c r="CJ1011" s="253"/>
      <c r="CK1011" s="253"/>
      <c r="CL1011" s="253"/>
      <c r="CM1011" s="253"/>
      <c r="CN1011" s="253"/>
      <c r="CO1011" s="253"/>
      <c r="CP1011" s="253"/>
      <c r="CQ1011" s="253"/>
      <c r="CR1011" s="253"/>
      <c r="CS1011" s="253"/>
      <c r="CT1011" s="253"/>
      <c r="CU1011" s="253"/>
      <c r="CV1011" s="253"/>
      <c r="CW1011" s="253"/>
      <c r="CX1011" s="253"/>
      <c r="CY1011" s="253"/>
      <c r="CZ1011" s="253"/>
      <c r="DA1011" s="253"/>
      <c r="DB1011" s="253"/>
      <c r="DC1011" s="253"/>
      <c r="DD1011" s="253"/>
      <c r="DE1011" s="253"/>
      <c r="DF1011" s="253"/>
      <c r="DG1011" s="253"/>
      <c r="DH1011" s="253"/>
      <c r="DI1011" s="253"/>
      <c r="DJ1011" s="253"/>
      <c r="DK1011" s="253"/>
      <c r="DL1011" s="253"/>
      <c r="DM1011" s="253"/>
      <c r="DN1011" s="253"/>
      <c r="DO1011" s="253"/>
      <c r="DP1011" s="253"/>
      <c r="DQ1011" s="253"/>
      <c r="DR1011" s="253"/>
      <c r="DS1011" s="253"/>
      <c r="DT1011" s="253"/>
      <c r="DU1011" s="253"/>
      <c r="DV1011" s="253"/>
      <c r="DW1011" s="253"/>
      <c r="DX1011" s="253"/>
      <c r="DY1011" s="253"/>
      <c r="DZ1011" s="253"/>
      <c r="EA1011" s="253"/>
      <c r="EB1011" s="253"/>
      <c r="EC1011" s="253"/>
      <c r="ED1011" s="253"/>
      <c r="EE1011" s="253"/>
      <c r="EF1011" s="253"/>
      <c r="EG1011" s="253"/>
      <c r="EH1011" s="253"/>
      <c r="EI1011" s="253"/>
      <c r="EJ1011" s="253"/>
      <c r="EK1011" s="253"/>
      <c r="EL1011" s="253"/>
      <c r="EM1011" s="253"/>
      <c r="EN1011" s="253"/>
      <c r="EO1011" s="253"/>
      <c r="EP1011" s="253"/>
      <c r="EQ1011" s="253"/>
      <c r="ER1011" s="253"/>
      <c r="ES1011" s="253"/>
      <c r="ET1011" s="253"/>
      <c r="EU1011" s="253"/>
      <c r="EV1011" s="253"/>
      <c r="EW1011" s="253"/>
      <c r="EX1011" s="253"/>
      <c r="EY1011" s="253"/>
      <c r="EZ1011" s="253"/>
      <c r="FA1011" s="253"/>
      <c r="FB1011" s="253"/>
      <c r="FC1011" s="253"/>
      <c r="FD1011" s="253"/>
      <c r="FE1011" s="253"/>
      <c r="FF1011" s="253"/>
      <c r="FG1011" s="253"/>
      <c r="FH1011" s="253"/>
      <c r="FI1011" s="253"/>
      <c r="FJ1011" s="253"/>
      <c r="FK1011" s="253"/>
      <c r="FL1011" s="253"/>
      <c r="FM1011" s="253"/>
      <c r="FN1011" s="253"/>
      <c r="FO1011" s="253"/>
      <c r="FP1011" s="253"/>
      <c r="FQ1011" s="253"/>
      <c r="FR1011" s="253"/>
      <c r="FS1011" s="253"/>
      <c r="FT1011" s="253"/>
      <c r="FU1011" s="253"/>
      <c r="FV1011" s="253"/>
      <c r="FW1011" s="253"/>
      <c r="FX1011" s="253"/>
      <c r="FY1011" s="253"/>
      <c r="FZ1011" s="253"/>
      <c r="GA1011" s="253"/>
      <c r="GB1011" s="253"/>
      <c r="GC1011" s="253"/>
      <c r="GD1011" s="253"/>
      <c r="GE1011" s="253"/>
      <c r="GF1011" s="253"/>
      <c r="GG1011" s="253"/>
      <c r="GH1011" s="253"/>
      <c r="GI1011" s="253"/>
      <c r="GJ1011" s="253"/>
      <c r="GK1011" s="253"/>
      <c r="GL1011" s="253"/>
      <c r="GM1011" s="253"/>
      <c r="GN1011" s="253"/>
      <c r="GO1011" s="253"/>
      <c r="GP1011" s="253"/>
      <c r="GQ1011" s="253"/>
      <c r="GR1011" s="253"/>
      <c r="GS1011" s="253"/>
      <c r="GT1011" s="253"/>
      <c r="GU1011" s="253"/>
      <c r="GV1011" s="253"/>
      <c r="GW1011" s="253"/>
      <c r="GX1011" s="253"/>
      <c r="GY1011" s="253"/>
      <c r="GZ1011" s="253"/>
      <c r="HA1011" s="253"/>
      <c r="HB1011" s="253"/>
      <c r="HC1011" s="253"/>
      <c r="HD1011" s="253"/>
      <c r="HE1011" s="253"/>
      <c r="HF1011" s="253"/>
      <c r="HG1011" s="253"/>
      <c r="HH1011" s="253"/>
      <c r="HI1011" s="253"/>
      <c r="HJ1011" s="253"/>
      <c r="HK1011" s="253"/>
      <c r="HL1011" s="253"/>
      <c r="HM1011" s="253"/>
      <c r="HN1011" s="253"/>
      <c r="HO1011" s="253"/>
      <c r="HP1011" s="253"/>
      <c r="HQ1011" s="253"/>
      <c r="HR1011" s="253"/>
      <c r="HS1011" s="253"/>
      <c r="HT1011" s="253"/>
      <c r="HU1011" s="253"/>
      <c r="HV1011" s="253"/>
      <c r="HW1011" s="253"/>
      <c r="HX1011" s="253"/>
      <c r="HY1011" s="253"/>
      <c r="HZ1011" s="253"/>
      <c r="IA1011" s="253"/>
      <c r="IB1011" s="253"/>
      <c r="IC1011" s="253"/>
      <c r="ID1011" s="253"/>
      <c r="IE1011" s="253"/>
      <c r="IF1011" s="253"/>
      <c r="IG1011" s="253"/>
      <c r="IH1011" s="253"/>
      <c r="II1011" s="253"/>
      <c r="IJ1011" s="253"/>
      <c r="IK1011" s="253"/>
      <c r="IL1011" s="253"/>
      <c r="IM1011" s="253"/>
      <c r="IN1011" s="253"/>
      <c r="IO1011" s="253"/>
      <c r="IP1011" s="253"/>
      <c r="IQ1011" s="253"/>
      <c r="IR1011" s="253"/>
      <c r="IS1011" s="253"/>
      <c r="IT1011" s="253"/>
      <c r="IU1011" s="253"/>
      <c r="IV1011" s="253"/>
      <c r="IW1011" s="253"/>
      <c r="IX1011" s="253"/>
      <c r="IY1011" s="253"/>
      <c r="IZ1011" s="253"/>
      <c r="JA1011" s="253"/>
      <c r="JB1011" s="253"/>
      <c r="JC1011" s="253"/>
      <c r="JD1011" s="253"/>
      <c r="JE1011" s="253"/>
      <c r="JF1011" s="253"/>
      <c r="JG1011" s="253"/>
      <c r="JH1011" s="253"/>
      <c r="JI1011" s="253"/>
      <c r="JJ1011" s="253"/>
      <c r="JK1011" s="253"/>
      <c r="JL1011" s="253"/>
      <c r="JM1011" s="253"/>
      <c r="JN1011" s="253"/>
      <c r="JO1011" s="253"/>
      <c r="JP1011" s="253"/>
      <c r="JQ1011" s="253"/>
      <c r="JR1011" s="253"/>
      <c r="JS1011" s="253"/>
      <c r="JT1011" s="253"/>
      <c r="JU1011" s="253"/>
    </row>
    <row r="1012" spans="4:281" s="252" customFormat="1" ht="15" customHeight="1" x14ac:dyDescent="0.25">
      <c r="D1012" s="253"/>
      <c r="E1012" s="253"/>
      <c r="F1012" s="253"/>
      <c r="G1012" s="253"/>
      <c r="H1012" s="253"/>
      <c r="I1012" s="253"/>
      <c r="J1012" s="253"/>
      <c r="K1012" s="253"/>
      <c r="L1012" s="253"/>
      <c r="M1012" s="253"/>
      <c r="N1012" s="253"/>
      <c r="O1012" s="253"/>
      <c r="P1012" s="253"/>
      <c r="Q1012" s="253"/>
      <c r="R1012" s="253"/>
      <c r="S1012" s="253"/>
      <c r="T1012" s="253"/>
      <c r="U1012" s="253"/>
      <c r="V1012" s="253"/>
      <c r="W1012" s="253"/>
      <c r="X1012" s="253"/>
      <c r="Y1012" s="253"/>
      <c r="Z1012" s="253"/>
      <c r="AA1012" s="253"/>
      <c r="AB1012" s="253"/>
      <c r="AC1012" s="253"/>
      <c r="AD1012" s="253"/>
      <c r="AE1012" s="253"/>
      <c r="AF1012" s="253"/>
      <c r="AG1012" s="253"/>
      <c r="AH1012" s="253"/>
      <c r="AI1012" s="253"/>
      <c r="AJ1012" s="253"/>
      <c r="AK1012" s="253"/>
      <c r="AL1012" s="253"/>
      <c r="AM1012" s="253"/>
      <c r="AN1012" s="253"/>
      <c r="AO1012" s="253"/>
      <c r="AP1012" s="253"/>
      <c r="AQ1012" s="253"/>
      <c r="AR1012" s="253"/>
      <c r="AS1012" s="253"/>
      <c r="AT1012" s="253"/>
      <c r="AU1012" s="253"/>
      <c r="AV1012" s="253"/>
      <c r="AW1012" s="253"/>
      <c r="AX1012" s="253"/>
      <c r="AY1012" s="253"/>
      <c r="AZ1012" s="253"/>
      <c r="BA1012" s="253"/>
      <c r="BB1012" s="253"/>
      <c r="BC1012" s="253"/>
      <c r="BD1012" s="253"/>
      <c r="BE1012" s="253"/>
      <c r="BF1012" s="253"/>
      <c r="BG1012" s="253"/>
      <c r="BH1012" s="253"/>
      <c r="BI1012" s="253"/>
      <c r="BJ1012" s="253"/>
      <c r="BK1012" s="253"/>
      <c r="BL1012" s="253"/>
      <c r="BM1012" s="253"/>
      <c r="BN1012" s="253"/>
      <c r="BO1012" s="253"/>
      <c r="BP1012" s="253"/>
      <c r="BQ1012" s="253"/>
      <c r="BR1012" s="253"/>
      <c r="BS1012" s="253"/>
      <c r="BT1012" s="253"/>
      <c r="BU1012" s="253"/>
      <c r="BV1012" s="253"/>
      <c r="BW1012" s="253"/>
      <c r="BX1012" s="253"/>
      <c r="BY1012" s="253"/>
      <c r="BZ1012" s="253"/>
      <c r="CA1012" s="253"/>
      <c r="CB1012" s="253"/>
      <c r="CC1012" s="253"/>
      <c r="CD1012" s="253"/>
      <c r="CE1012" s="253"/>
      <c r="CF1012" s="253"/>
      <c r="CG1012" s="253"/>
      <c r="CH1012" s="253"/>
      <c r="CI1012" s="253"/>
      <c r="CJ1012" s="253"/>
      <c r="CK1012" s="253"/>
      <c r="CL1012" s="253"/>
      <c r="CM1012" s="253"/>
      <c r="CN1012" s="253"/>
      <c r="CO1012" s="253"/>
      <c r="CP1012" s="253"/>
      <c r="CQ1012" s="253"/>
      <c r="CR1012" s="253"/>
      <c r="CS1012" s="253"/>
      <c r="CT1012" s="253"/>
      <c r="CU1012" s="253"/>
      <c r="CV1012" s="253"/>
      <c r="CW1012" s="253"/>
      <c r="CX1012" s="253"/>
      <c r="CY1012" s="253"/>
      <c r="CZ1012" s="253"/>
      <c r="DA1012" s="253"/>
      <c r="DB1012" s="253"/>
      <c r="DC1012" s="253"/>
      <c r="DD1012" s="253"/>
      <c r="DE1012" s="253"/>
      <c r="DF1012" s="253"/>
      <c r="DG1012" s="253"/>
      <c r="DH1012" s="253"/>
      <c r="DI1012" s="253"/>
      <c r="DJ1012" s="253"/>
      <c r="DK1012" s="253"/>
      <c r="DL1012" s="253"/>
      <c r="DM1012" s="253"/>
      <c r="DN1012" s="253"/>
      <c r="DO1012" s="253"/>
      <c r="DP1012" s="253"/>
      <c r="DQ1012" s="253"/>
      <c r="DR1012" s="253"/>
      <c r="DS1012" s="253"/>
      <c r="DT1012" s="253"/>
      <c r="DU1012" s="253"/>
      <c r="DV1012" s="253"/>
      <c r="DW1012" s="253"/>
      <c r="DX1012" s="253"/>
      <c r="DY1012" s="253"/>
      <c r="DZ1012" s="253"/>
      <c r="EA1012" s="253"/>
      <c r="EB1012" s="253"/>
      <c r="EC1012" s="253"/>
      <c r="ED1012" s="253"/>
      <c r="EE1012" s="253"/>
      <c r="EF1012" s="253"/>
      <c r="EG1012" s="253"/>
      <c r="EH1012" s="253"/>
      <c r="EI1012" s="253"/>
      <c r="EJ1012" s="253"/>
      <c r="EK1012" s="253"/>
      <c r="EL1012" s="253"/>
      <c r="EM1012" s="253"/>
      <c r="EN1012" s="253"/>
      <c r="EO1012" s="253"/>
      <c r="EP1012" s="253"/>
      <c r="EQ1012" s="253"/>
      <c r="ER1012" s="253"/>
      <c r="ES1012" s="253"/>
      <c r="ET1012" s="253"/>
      <c r="EU1012" s="253"/>
      <c r="EV1012" s="253"/>
      <c r="EW1012" s="253"/>
      <c r="EX1012" s="253"/>
      <c r="EY1012" s="253"/>
      <c r="EZ1012" s="253"/>
      <c r="FA1012" s="253"/>
      <c r="FB1012" s="253"/>
      <c r="FC1012" s="253"/>
      <c r="FD1012" s="253"/>
      <c r="FE1012" s="253"/>
      <c r="FF1012" s="253"/>
      <c r="FG1012" s="253"/>
      <c r="FH1012" s="253"/>
      <c r="FI1012" s="253"/>
      <c r="FJ1012" s="253"/>
      <c r="FK1012" s="253"/>
      <c r="FL1012" s="253"/>
      <c r="FM1012" s="253"/>
      <c r="FN1012" s="253"/>
      <c r="FO1012" s="253"/>
      <c r="FP1012" s="253"/>
      <c r="FQ1012" s="253"/>
      <c r="FR1012" s="253"/>
      <c r="FS1012" s="253"/>
      <c r="FT1012" s="253"/>
      <c r="FU1012" s="253"/>
      <c r="FV1012" s="253"/>
      <c r="FW1012" s="253"/>
      <c r="FX1012" s="253"/>
      <c r="FY1012" s="253"/>
      <c r="FZ1012" s="253"/>
      <c r="GA1012" s="253"/>
      <c r="GB1012" s="253"/>
      <c r="GC1012" s="253"/>
      <c r="GD1012" s="253"/>
      <c r="GE1012" s="253"/>
      <c r="GF1012" s="253"/>
      <c r="GG1012" s="253"/>
      <c r="GH1012" s="253"/>
      <c r="GI1012" s="253"/>
      <c r="GJ1012" s="253"/>
      <c r="GK1012" s="253"/>
      <c r="GL1012" s="253"/>
      <c r="GM1012" s="253"/>
      <c r="GN1012" s="253"/>
      <c r="GO1012" s="253"/>
      <c r="GP1012" s="253"/>
      <c r="GQ1012" s="253"/>
      <c r="GR1012" s="253"/>
      <c r="GS1012" s="253"/>
      <c r="GT1012" s="253"/>
      <c r="GU1012" s="253"/>
      <c r="GV1012" s="253"/>
      <c r="GW1012" s="253"/>
      <c r="GX1012" s="253"/>
      <c r="GY1012" s="253"/>
      <c r="GZ1012" s="253"/>
      <c r="HA1012" s="253"/>
      <c r="HB1012" s="253"/>
      <c r="HC1012" s="253"/>
      <c r="HD1012" s="253"/>
      <c r="HE1012" s="253"/>
      <c r="HF1012" s="253"/>
      <c r="HG1012" s="253"/>
      <c r="HH1012" s="253"/>
      <c r="HI1012" s="253"/>
      <c r="HJ1012" s="253"/>
      <c r="HK1012" s="253"/>
      <c r="HL1012" s="253"/>
      <c r="HM1012" s="253"/>
      <c r="HN1012" s="253"/>
      <c r="HO1012" s="253"/>
      <c r="HP1012" s="253"/>
      <c r="HQ1012" s="253"/>
      <c r="HR1012" s="253"/>
      <c r="HS1012" s="253"/>
      <c r="HT1012" s="253"/>
      <c r="HU1012" s="253"/>
      <c r="HV1012" s="253"/>
      <c r="HW1012" s="253"/>
      <c r="HX1012" s="253"/>
      <c r="HY1012" s="253"/>
      <c r="HZ1012" s="253"/>
      <c r="IA1012" s="253"/>
      <c r="IB1012" s="253"/>
      <c r="IC1012" s="253"/>
      <c r="ID1012" s="253"/>
      <c r="IE1012" s="253"/>
      <c r="IF1012" s="253"/>
      <c r="IG1012" s="253"/>
      <c r="IH1012" s="253"/>
      <c r="II1012" s="253"/>
      <c r="IJ1012" s="253"/>
      <c r="IK1012" s="253"/>
      <c r="IL1012" s="253"/>
      <c r="IM1012" s="253"/>
      <c r="IN1012" s="253"/>
      <c r="IO1012" s="253"/>
      <c r="IP1012" s="253"/>
      <c r="IQ1012" s="253"/>
      <c r="IR1012" s="253"/>
      <c r="IS1012" s="253"/>
      <c r="IT1012" s="253"/>
      <c r="IU1012" s="253"/>
      <c r="IV1012" s="253"/>
      <c r="IW1012" s="253"/>
      <c r="IX1012" s="253"/>
      <c r="IY1012" s="253"/>
      <c r="IZ1012" s="253"/>
      <c r="JA1012" s="253"/>
      <c r="JB1012" s="253"/>
      <c r="JC1012" s="253"/>
      <c r="JD1012" s="253"/>
      <c r="JE1012" s="253"/>
      <c r="JF1012" s="253"/>
      <c r="JG1012" s="253"/>
      <c r="JH1012" s="253"/>
      <c r="JI1012" s="253"/>
      <c r="JJ1012" s="253"/>
      <c r="JK1012" s="253"/>
      <c r="JL1012" s="253"/>
      <c r="JM1012" s="253"/>
      <c r="JN1012" s="253"/>
      <c r="JO1012" s="253"/>
      <c r="JP1012" s="253"/>
      <c r="JQ1012" s="253"/>
      <c r="JR1012" s="253"/>
      <c r="JS1012" s="253"/>
      <c r="JT1012" s="253"/>
      <c r="JU1012" s="253"/>
    </row>
    <row r="1013" spans="4:281" s="252" customFormat="1" ht="15" customHeight="1" x14ac:dyDescent="0.25">
      <c r="D1013" s="253"/>
      <c r="E1013" s="253"/>
      <c r="F1013" s="253"/>
      <c r="G1013" s="253"/>
      <c r="H1013" s="253"/>
      <c r="I1013" s="253"/>
      <c r="J1013" s="253"/>
      <c r="K1013" s="253"/>
      <c r="L1013" s="253"/>
      <c r="M1013" s="253"/>
      <c r="N1013" s="253"/>
      <c r="O1013" s="253"/>
      <c r="P1013" s="253"/>
      <c r="Q1013" s="253"/>
      <c r="R1013" s="253"/>
      <c r="S1013" s="253"/>
      <c r="T1013" s="253"/>
      <c r="U1013" s="253"/>
      <c r="V1013" s="253"/>
      <c r="W1013" s="253"/>
      <c r="X1013" s="253"/>
      <c r="Y1013" s="253"/>
      <c r="Z1013" s="253"/>
      <c r="AA1013" s="253"/>
      <c r="AB1013" s="253"/>
      <c r="AC1013" s="253"/>
      <c r="AD1013" s="253"/>
      <c r="AE1013" s="253"/>
      <c r="AF1013" s="253"/>
      <c r="AG1013" s="253"/>
      <c r="AH1013" s="253"/>
      <c r="AI1013" s="253"/>
      <c r="AJ1013" s="253"/>
      <c r="AK1013" s="253"/>
      <c r="AL1013" s="253"/>
      <c r="AM1013" s="253"/>
      <c r="AN1013" s="253"/>
      <c r="AO1013" s="253"/>
      <c r="AP1013" s="253"/>
      <c r="AQ1013" s="253"/>
      <c r="AR1013" s="253"/>
      <c r="AS1013" s="253"/>
      <c r="AT1013" s="253"/>
      <c r="AU1013" s="253"/>
      <c r="AV1013" s="253"/>
      <c r="AW1013" s="253"/>
      <c r="AX1013" s="253"/>
      <c r="AY1013" s="253"/>
      <c r="AZ1013" s="253"/>
      <c r="BA1013" s="253"/>
      <c r="BB1013" s="253"/>
      <c r="BC1013" s="253"/>
      <c r="BD1013" s="253"/>
      <c r="BE1013" s="253"/>
      <c r="BF1013" s="253"/>
      <c r="BG1013" s="253"/>
      <c r="BH1013" s="253"/>
      <c r="BI1013" s="253"/>
      <c r="BJ1013" s="253"/>
      <c r="BK1013" s="253"/>
      <c r="BL1013" s="253"/>
      <c r="BM1013" s="253"/>
      <c r="BN1013" s="253"/>
      <c r="BO1013" s="253"/>
      <c r="BP1013" s="253"/>
      <c r="BQ1013" s="253"/>
      <c r="BR1013" s="253"/>
      <c r="BS1013" s="253"/>
      <c r="BT1013" s="253"/>
      <c r="BU1013" s="253"/>
      <c r="BV1013" s="253"/>
      <c r="BW1013" s="253"/>
      <c r="BX1013" s="253"/>
      <c r="BY1013" s="253"/>
      <c r="BZ1013" s="253"/>
      <c r="CA1013" s="253"/>
      <c r="CB1013" s="253"/>
      <c r="CC1013" s="253"/>
      <c r="CD1013" s="253"/>
      <c r="CE1013" s="253"/>
      <c r="CF1013" s="253"/>
      <c r="CG1013" s="253"/>
      <c r="CH1013" s="253"/>
      <c r="CI1013" s="253"/>
      <c r="CJ1013" s="253"/>
      <c r="CK1013" s="253"/>
      <c r="CL1013" s="253"/>
      <c r="CM1013" s="253"/>
      <c r="CN1013" s="253"/>
      <c r="CO1013" s="253"/>
      <c r="CP1013" s="253"/>
      <c r="CQ1013" s="253"/>
      <c r="CR1013" s="253"/>
      <c r="CS1013" s="253"/>
      <c r="CT1013" s="253"/>
      <c r="CU1013" s="253"/>
      <c r="CV1013" s="253"/>
      <c r="CW1013" s="253"/>
      <c r="CX1013" s="253"/>
      <c r="CY1013" s="253"/>
      <c r="CZ1013" s="253"/>
      <c r="DA1013" s="253"/>
      <c r="DB1013" s="253"/>
      <c r="DC1013" s="253"/>
      <c r="DD1013" s="253"/>
      <c r="DE1013" s="253"/>
      <c r="DF1013" s="253"/>
      <c r="DG1013" s="253"/>
      <c r="DH1013" s="253"/>
      <c r="DI1013" s="253"/>
      <c r="DJ1013" s="253"/>
      <c r="DK1013" s="253"/>
      <c r="DL1013" s="253"/>
      <c r="DM1013" s="253"/>
      <c r="DN1013" s="253"/>
      <c r="DO1013" s="253"/>
      <c r="DP1013" s="253"/>
      <c r="DQ1013" s="253"/>
      <c r="DR1013" s="253"/>
      <c r="DS1013" s="253"/>
      <c r="DT1013" s="253"/>
      <c r="DU1013" s="253"/>
      <c r="DV1013" s="253"/>
      <c r="DW1013" s="253"/>
      <c r="DX1013" s="253"/>
      <c r="DY1013" s="253"/>
      <c r="DZ1013" s="253"/>
      <c r="EA1013" s="253"/>
      <c r="EB1013" s="253"/>
      <c r="EC1013" s="253"/>
      <c r="ED1013" s="253"/>
      <c r="EE1013" s="253"/>
      <c r="EF1013" s="253"/>
      <c r="EG1013" s="253"/>
      <c r="EH1013" s="253"/>
      <c r="EI1013" s="253"/>
      <c r="EJ1013" s="253"/>
      <c r="EK1013" s="253"/>
      <c r="EL1013" s="253"/>
      <c r="EM1013" s="253"/>
      <c r="EN1013" s="253"/>
      <c r="EO1013" s="253"/>
      <c r="EP1013" s="253"/>
      <c r="EQ1013" s="253"/>
      <c r="ER1013" s="253"/>
      <c r="ES1013" s="253"/>
      <c r="ET1013" s="253"/>
      <c r="EU1013" s="253"/>
      <c r="EV1013" s="253"/>
      <c r="EW1013" s="253"/>
      <c r="EX1013" s="253"/>
      <c r="EY1013" s="253"/>
      <c r="EZ1013" s="253"/>
      <c r="FA1013" s="253"/>
      <c r="FB1013" s="253"/>
      <c r="FC1013" s="253"/>
      <c r="FD1013" s="253"/>
      <c r="FE1013" s="253"/>
      <c r="FF1013" s="253"/>
      <c r="FG1013" s="253"/>
      <c r="FH1013" s="253"/>
      <c r="FI1013" s="253"/>
      <c r="FJ1013" s="253"/>
      <c r="FK1013" s="253"/>
      <c r="FL1013" s="253"/>
      <c r="FM1013" s="253"/>
      <c r="FN1013" s="253"/>
      <c r="FO1013" s="253"/>
      <c r="FP1013" s="253"/>
      <c r="FQ1013" s="253"/>
      <c r="FR1013" s="253"/>
      <c r="FS1013" s="253"/>
      <c r="FT1013" s="253"/>
      <c r="FU1013" s="253"/>
      <c r="FV1013" s="253"/>
      <c r="FW1013" s="253"/>
      <c r="FX1013" s="253"/>
      <c r="FY1013" s="253"/>
      <c r="FZ1013" s="253"/>
      <c r="GA1013" s="253"/>
      <c r="GB1013" s="253"/>
      <c r="GC1013" s="253"/>
      <c r="GD1013" s="253"/>
      <c r="GE1013" s="253"/>
      <c r="GF1013" s="253"/>
      <c r="GG1013" s="253"/>
      <c r="GH1013" s="253"/>
      <c r="GI1013" s="253"/>
      <c r="GJ1013" s="253"/>
      <c r="GK1013" s="253"/>
      <c r="GL1013" s="253"/>
      <c r="GM1013" s="253"/>
      <c r="GN1013" s="253"/>
      <c r="GO1013" s="253"/>
      <c r="GP1013" s="253"/>
      <c r="GQ1013" s="253"/>
      <c r="GR1013" s="253"/>
      <c r="GS1013" s="253"/>
      <c r="GT1013" s="253"/>
      <c r="GU1013" s="253"/>
      <c r="GV1013" s="253"/>
      <c r="GW1013" s="253"/>
      <c r="GX1013" s="253"/>
      <c r="GY1013" s="253"/>
      <c r="GZ1013" s="253"/>
      <c r="HA1013" s="253"/>
      <c r="HB1013" s="253"/>
      <c r="HC1013" s="253"/>
      <c r="HD1013" s="253"/>
      <c r="HE1013" s="253"/>
      <c r="HF1013" s="253"/>
      <c r="HG1013" s="253"/>
      <c r="HH1013" s="253"/>
      <c r="HI1013" s="253"/>
      <c r="HJ1013" s="253"/>
      <c r="HK1013" s="253"/>
      <c r="HL1013" s="253"/>
      <c r="HM1013" s="253"/>
      <c r="HN1013" s="253"/>
      <c r="HO1013" s="253"/>
      <c r="HP1013" s="253"/>
      <c r="HQ1013" s="253"/>
      <c r="HR1013" s="253"/>
      <c r="HS1013" s="253"/>
      <c r="HT1013" s="253"/>
      <c r="HU1013" s="253"/>
      <c r="HV1013" s="253"/>
      <c r="HW1013" s="253"/>
      <c r="HX1013" s="253"/>
      <c r="HY1013" s="253"/>
      <c r="HZ1013" s="253"/>
      <c r="IA1013" s="253"/>
      <c r="IB1013" s="253"/>
      <c r="IC1013" s="253"/>
      <c r="ID1013" s="253"/>
      <c r="IE1013" s="253"/>
      <c r="IF1013" s="253"/>
      <c r="IG1013" s="253"/>
      <c r="IH1013" s="253"/>
      <c r="II1013" s="253"/>
      <c r="IJ1013" s="253"/>
      <c r="IK1013" s="253"/>
      <c r="IL1013" s="253"/>
      <c r="IM1013" s="253"/>
      <c r="IN1013" s="253"/>
      <c r="IO1013" s="253"/>
      <c r="IP1013" s="253"/>
      <c r="IQ1013" s="253"/>
      <c r="IR1013" s="253"/>
      <c r="IS1013" s="253"/>
      <c r="IT1013" s="253"/>
      <c r="IU1013" s="253"/>
      <c r="IV1013" s="253"/>
      <c r="IW1013" s="253"/>
      <c r="IX1013" s="253"/>
      <c r="IY1013" s="253"/>
      <c r="IZ1013" s="253"/>
      <c r="JA1013" s="253"/>
      <c r="JB1013" s="253"/>
      <c r="JC1013" s="253"/>
      <c r="JD1013" s="253"/>
      <c r="JE1013" s="253"/>
      <c r="JF1013" s="253"/>
      <c r="JG1013" s="253"/>
      <c r="JH1013" s="253"/>
      <c r="JI1013" s="253"/>
      <c r="JJ1013" s="253"/>
      <c r="JK1013" s="253"/>
      <c r="JL1013" s="253"/>
      <c r="JM1013" s="253"/>
      <c r="JN1013" s="253"/>
      <c r="JO1013" s="253"/>
      <c r="JP1013" s="253"/>
      <c r="JQ1013" s="253"/>
      <c r="JR1013" s="253"/>
      <c r="JS1013" s="253"/>
      <c r="JT1013" s="253"/>
      <c r="JU1013" s="253"/>
    </row>
    <row r="1014" spans="4:281" s="252" customFormat="1" ht="15" customHeight="1" x14ac:dyDescent="0.25">
      <c r="D1014" s="253"/>
      <c r="E1014" s="253"/>
      <c r="F1014" s="253"/>
      <c r="G1014" s="253"/>
      <c r="H1014" s="253"/>
      <c r="I1014" s="253"/>
      <c r="J1014" s="253"/>
      <c r="K1014" s="253"/>
      <c r="L1014" s="253"/>
      <c r="M1014" s="253"/>
      <c r="N1014" s="253"/>
      <c r="O1014" s="253"/>
      <c r="P1014" s="253"/>
      <c r="Q1014" s="253"/>
      <c r="R1014" s="253"/>
      <c r="S1014" s="253"/>
      <c r="T1014" s="253"/>
      <c r="U1014" s="253"/>
      <c r="V1014" s="253"/>
      <c r="W1014" s="253"/>
      <c r="X1014" s="253"/>
      <c r="Y1014" s="253"/>
      <c r="Z1014" s="253"/>
      <c r="AA1014" s="253"/>
      <c r="AB1014" s="253"/>
      <c r="AC1014" s="253"/>
      <c r="AD1014" s="253"/>
      <c r="AE1014" s="253"/>
      <c r="AF1014" s="253"/>
      <c r="AG1014" s="253"/>
      <c r="AH1014" s="253"/>
      <c r="AI1014" s="253"/>
      <c r="AJ1014" s="253"/>
      <c r="AK1014" s="253"/>
      <c r="AL1014" s="253"/>
      <c r="AM1014" s="253"/>
      <c r="AN1014" s="253"/>
      <c r="AO1014" s="253"/>
      <c r="AP1014" s="253"/>
      <c r="AQ1014" s="253"/>
      <c r="AR1014" s="253"/>
      <c r="AS1014" s="253"/>
      <c r="AT1014" s="253"/>
      <c r="AU1014" s="253"/>
      <c r="AV1014" s="253"/>
      <c r="AW1014" s="253"/>
      <c r="AX1014" s="253"/>
      <c r="AY1014" s="253"/>
      <c r="AZ1014" s="253"/>
      <c r="BA1014" s="253"/>
      <c r="BB1014" s="253"/>
      <c r="BC1014" s="253"/>
      <c r="BD1014" s="253"/>
      <c r="BE1014" s="253"/>
      <c r="BF1014" s="253"/>
      <c r="BG1014" s="253"/>
      <c r="BH1014" s="253"/>
      <c r="BI1014" s="253"/>
      <c r="BJ1014" s="253"/>
      <c r="BK1014" s="253"/>
      <c r="BL1014" s="253"/>
      <c r="BM1014" s="253"/>
      <c r="BN1014" s="253"/>
      <c r="BO1014" s="253"/>
      <c r="BP1014" s="253"/>
      <c r="BQ1014" s="253"/>
      <c r="BR1014" s="253"/>
      <c r="BS1014" s="253"/>
      <c r="BT1014" s="253"/>
      <c r="BU1014" s="253"/>
      <c r="BV1014" s="253"/>
      <c r="BW1014" s="253"/>
      <c r="BX1014" s="253"/>
      <c r="BY1014" s="253"/>
      <c r="BZ1014" s="253"/>
      <c r="CA1014" s="253"/>
      <c r="CB1014" s="253"/>
      <c r="CC1014" s="253"/>
      <c r="CD1014" s="253"/>
      <c r="CE1014" s="253"/>
      <c r="CF1014" s="253"/>
      <c r="CG1014" s="253"/>
      <c r="CH1014" s="253"/>
      <c r="CI1014" s="253"/>
      <c r="CJ1014" s="253"/>
      <c r="CK1014" s="253"/>
      <c r="CL1014" s="253"/>
      <c r="CM1014" s="253"/>
      <c r="CN1014" s="253"/>
      <c r="CO1014" s="253"/>
      <c r="CP1014" s="253"/>
      <c r="CQ1014" s="253"/>
      <c r="CR1014" s="253"/>
      <c r="CS1014" s="253"/>
      <c r="CT1014" s="253"/>
      <c r="CU1014" s="253"/>
      <c r="CV1014" s="253"/>
      <c r="CW1014" s="253"/>
      <c r="CX1014" s="253"/>
      <c r="CY1014" s="253"/>
      <c r="CZ1014" s="253"/>
      <c r="DA1014" s="253"/>
      <c r="DB1014" s="253"/>
      <c r="DC1014" s="253"/>
      <c r="DD1014" s="253"/>
      <c r="DE1014" s="253"/>
      <c r="DF1014" s="253"/>
      <c r="DG1014" s="253"/>
      <c r="DH1014" s="253"/>
      <c r="DI1014" s="253"/>
      <c r="DJ1014" s="253"/>
      <c r="DK1014" s="253"/>
      <c r="DL1014" s="253"/>
      <c r="DM1014" s="253"/>
      <c r="DN1014" s="253"/>
      <c r="DO1014" s="253"/>
      <c r="DP1014" s="253"/>
      <c r="DQ1014" s="253"/>
      <c r="DR1014" s="253"/>
      <c r="DS1014" s="253"/>
      <c r="DT1014" s="253"/>
      <c r="DU1014" s="253"/>
      <c r="DV1014" s="253"/>
      <c r="DW1014" s="253"/>
      <c r="DX1014" s="253"/>
      <c r="DY1014" s="253"/>
      <c r="DZ1014" s="253"/>
      <c r="EA1014" s="253"/>
      <c r="EB1014" s="253"/>
      <c r="EC1014" s="253"/>
      <c r="ED1014" s="253"/>
      <c r="EE1014" s="253"/>
      <c r="EF1014" s="253"/>
      <c r="EG1014" s="253"/>
      <c r="EH1014" s="253"/>
      <c r="EI1014" s="253"/>
      <c r="EJ1014" s="253"/>
      <c r="EK1014" s="253"/>
      <c r="EL1014" s="253"/>
      <c r="EM1014" s="253"/>
      <c r="EN1014" s="253"/>
      <c r="EO1014" s="253"/>
      <c r="EP1014" s="253"/>
      <c r="EQ1014" s="253"/>
      <c r="ER1014" s="253"/>
      <c r="ES1014" s="253"/>
      <c r="ET1014" s="253"/>
      <c r="EU1014" s="253"/>
      <c r="EV1014" s="253"/>
      <c r="EW1014" s="253"/>
      <c r="EX1014" s="253"/>
      <c r="EY1014" s="253"/>
      <c r="EZ1014" s="253"/>
      <c r="FA1014" s="253"/>
      <c r="FB1014" s="253"/>
      <c r="FC1014" s="253"/>
      <c r="FD1014" s="253"/>
      <c r="FE1014" s="253"/>
      <c r="FF1014" s="253"/>
      <c r="FG1014" s="253"/>
      <c r="FH1014" s="253"/>
      <c r="FI1014" s="253"/>
      <c r="FJ1014" s="253"/>
      <c r="FK1014" s="253"/>
      <c r="FL1014" s="253"/>
      <c r="FM1014" s="253"/>
      <c r="FN1014" s="253"/>
      <c r="FO1014" s="253"/>
      <c r="FP1014" s="253"/>
      <c r="FQ1014" s="253"/>
      <c r="FR1014" s="253"/>
      <c r="FS1014" s="253"/>
      <c r="FT1014" s="253"/>
      <c r="FU1014" s="253"/>
      <c r="FV1014" s="253"/>
      <c r="FW1014" s="253"/>
      <c r="FX1014" s="253"/>
      <c r="FY1014" s="253"/>
      <c r="FZ1014" s="253"/>
      <c r="GA1014" s="253"/>
      <c r="GB1014" s="253"/>
      <c r="GC1014" s="253"/>
      <c r="GD1014" s="253"/>
      <c r="GE1014" s="253"/>
      <c r="GF1014" s="253"/>
      <c r="GG1014" s="253"/>
      <c r="GH1014" s="253"/>
      <c r="GI1014" s="253"/>
      <c r="GJ1014" s="253"/>
      <c r="GK1014" s="253"/>
      <c r="GL1014" s="253"/>
      <c r="GM1014" s="253"/>
      <c r="GN1014" s="253"/>
      <c r="GO1014" s="253"/>
      <c r="GP1014" s="253"/>
      <c r="GQ1014" s="253"/>
      <c r="GR1014" s="253"/>
      <c r="GS1014" s="253"/>
      <c r="GT1014" s="253"/>
      <c r="GU1014" s="253"/>
      <c r="GV1014" s="253"/>
      <c r="GW1014" s="253"/>
      <c r="GX1014" s="253"/>
      <c r="GY1014" s="253"/>
      <c r="GZ1014" s="253"/>
      <c r="HA1014" s="253"/>
      <c r="HB1014" s="253"/>
      <c r="HC1014" s="253"/>
      <c r="HD1014" s="253"/>
      <c r="HE1014" s="253"/>
      <c r="HF1014" s="253"/>
      <c r="HG1014" s="253"/>
      <c r="HH1014" s="253"/>
      <c r="HI1014" s="253"/>
      <c r="HJ1014" s="253"/>
      <c r="HK1014" s="253"/>
      <c r="HL1014" s="253"/>
      <c r="HM1014" s="253"/>
      <c r="HN1014" s="253"/>
      <c r="HO1014" s="253"/>
      <c r="HP1014" s="253"/>
      <c r="HQ1014" s="253"/>
      <c r="HR1014" s="253"/>
      <c r="HS1014" s="253"/>
      <c r="HT1014" s="253"/>
      <c r="HU1014" s="253"/>
      <c r="HV1014" s="253"/>
      <c r="HW1014" s="253"/>
      <c r="HX1014" s="253"/>
      <c r="HY1014" s="253"/>
      <c r="HZ1014" s="253"/>
      <c r="IA1014" s="253"/>
      <c r="IB1014" s="253"/>
      <c r="IC1014" s="253"/>
      <c r="ID1014" s="253"/>
      <c r="IE1014" s="253"/>
      <c r="IF1014" s="253"/>
      <c r="IG1014" s="253"/>
      <c r="IH1014" s="253"/>
      <c r="II1014" s="253"/>
      <c r="IJ1014" s="253"/>
      <c r="IK1014" s="253"/>
      <c r="IL1014" s="253"/>
      <c r="IM1014" s="253"/>
      <c r="IN1014" s="253"/>
      <c r="IO1014" s="253"/>
      <c r="IP1014" s="253"/>
      <c r="IQ1014" s="253"/>
      <c r="IR1014" s="253"/>
      <c r="IS1014" s="253"/>
      <c r="IT1014" s="253"/>
      <c r="IU1014" s="253"/>
      <c r="IV1014" s="253"/>
      <c r="IW1014" s="253"/>
      <c r="IX1014" s="253"/>
      <c r="IY1014" s="253"/>
      <c r="IZ1014" s="253"/>
      <c r="JA1014" s="253"/>
      <c r="JB1014" s="253"/>
      <c r="JC1014" s="253"/>
      <c r="JD1014" s="253"/>
      <c r="JE1014" s="253"/>
      <c r="JF1014" s="253"/>
      <c r="JG1014" s="253"/>
      <c r="JH1014" s="253"/>
      <c r="JI1014" s="253"/>
      <c r="JJ1014" s="253"/>
      <c r="JK1014" s="253"/>
      <c r="JL1014" s="253"/>
      <c r="JM1014" s="253"/>
      <c r="JN1014" s="253"/>
      <c r="JO1014" s="253"/>
      <c r="JP1014" s="253"/>
      <c r="JQ1014" s="253"/>
      <c r="JR1014" s="253"/>
      <c r="JS1014" s="253"/>
      <c r="JT1014" s="253"/>
      <c r="JU1014" s="253"/>
    </row>
    <row r="1015" spans="4:281" s="252" customFormat="1" ht="15" customHeight="1" x14ac:dyDescent="0.25">
      <c r="D1015" s="253"/>
      <c r="E1015" s="253"/>
      <c r="F1015" s="253"/>
      <c r="G1015" s="253"/>
      <c r="H1015" s="253"/>
      <c r="I1015" s="253"/>
      <c r="J1015" s="253"/>
      <c r="K1015" s="253"/>
      <c r="L1015" s="253"/>
      <c r="M1015" s="253"/>
      <c r="N1015" s="253"/>
      <c r="O1015" s="253"/>
      <c r="P1015" s="253"/>
      <c r="Q1015" s="253"/>
      <c r="R1015" s="253"/>
      <c r="S1015" s="253"/>
      <c r="T1015" s="253"/>
      <c r="U1015" s="253"/>
      <c r="V1015" s="253"/>
      <c r="W1015" s="253"/>
      <c r="X1015" s="253"/>
      <c r="Y1015" s="253"/>
      <c r="Z1015" s="253"/>
      <c r="AA1015" s="253"/>
      <c r="AB1015" s="253"/>
      <c r="AC1015" s="253"/>
      <c r="AD1015" s="253"/>
      <c r="AE1015" s="253"/>
      <c r="AF1015" s="253"/>
      <c r="AG1015" s="253"/>
      <c r="AH1015" s="253"/>
      <c r="AI1015" s="253"/>
      <c r="AJ1015" s="253"/>
      <c r="AK1015" s="253"/>
      <c r="AL1015" s="253"/>
      <c r="AM1015" s="253"/>
      <c r="AN1015" s="253"/>
      <c r="AO1015" s="253"/>
      <c r="AP1015" s="253"/>
      <c r="AQ1015" s="253"/>
      <c r="AR1015" s="253"/>
      <c r="AS1015" s="253"/>
      <c r="AT1015" s="253"/>
      <c r="AU1015" s="253"/>
      <c r="AV1015" s="253"/>
      <c r="AW1015" s="253"/>
      <c r="AX1015" s="253"/>
      <c r="AY1015" s="253"/>
      <c r="AZ1015" s="253"/>
      <c r="BA1015" s="253"/>
      <c r="BB1015" s="253"/>
      <c r="BC1015" s="253"/>
      <c r="BD1015" s="253"/>
      <c r="BE1015" s="253"/>
      <c r="BF1015" s="253"/>
      <c r="BG1015" s="253"/>
      <c r="BH1015" s="253"/>
      <c r="BI1015" s="253"/>
      <c r="BJ1015" s="253"/>
      <c r="BK1015" s="253"/>
      <c r="BL1015" s="253"/>
      <c r="BM1015" s="253"/>
      <c r="BN1015" s="253"/>
      <c r="BO1015" s="253"/>
      <c r="BP1015" s="253"/>
      <c r="BQ1015" s="253"/>
      <c r="BR1015" s="253"/>
      <c r="BS1015" s="253"/>
      <c r="BT1015" s="253"/>
      <c r="BU1015" s="253"/>
      <c r="BV1015" s="253"/>
      <c r="BW1015" s="253"/>
      <c r="BX1015" s="253"/>
      <c r="BY1015" s="253"/>
      <c r="BZ1015" s="253"/>
      <c r="CA1015" s="253"/>
      <c r="CB1015" s="253"/>
      <c r="CC1015" s="253"/>
      <c r="CD1015" s="253"/>
      <c r="CE1015" s="253"/>
      <c r="CF1015" s="253"/>
      <c r="CG1015" s="253"/>
      <c r="CH1015" s="253"/>
      <c r="CI1015" s="253"/>
      <c r="CJ1015" s="253"/>
      <c r="CK1015" s="253"/>
      <c r="CL1015" s="253"/>
      <c r="CM1015" s="253"/>
      <c r="CN1015" s="253"/>
      <c r="CO1015" s="253"/>
      <c r="CP1015" s="253"/>
      <c r="CQ1015" s="253"/>
      <c r="CR1015" s="253"/>
      <c r="CS1015" s="253"/>
      <c r="CT1015" s="253"/>
      <c r="CU1015" s="253"/>
      <c r="CV1015" s="253"/>
      <c r="CW1015" s="253"/>
      <c r="CX1015" s="253"/>
      <c r="CY1015" s="253"/>
      <c r="CZ1015" s="253"/>
      <c r="DA1015" s="253"/>
      <c r="DB1015" s="253"/>
      <c r="DC1015" s="253"/>
      <c r="DD1015" s="253"/>
      <c r="DE1015" s="253"/>
      <c r="DF1015" s="253"/>
      <c r="DG1015" s="253"/>
      <c r="DH1015" s="253"/>
      <c r="DI1015" s="253"/>
      <c r="DJ1015" s="253"/>
      <c r="DK1015" s="253"/>
      <c r="DL1015" s="253"/>
      <c r="DM1015" s="253"/>
      <c r="DN1015" s="253"/>
      <c r="DO1015" s="253"/>
      <c r="DP1015" s="253"/>
      <c r="DQ1015" s="253"/>
      <c r="DR1015" s="253"/>
      <c r="DS1015" s="253"/>
      <c r="DT1015" s="253"/>
      <c r="DU1015" s="253"/>
      <c r="DV1015" s="253"/>
      <c r="DW1015" s="253"/>
      <c r="DX1015" s="253"/>
      <c r="DY1015" s="253"/>
      <c r="DZ1015" s="253"/>
      <c r="EA1015" s="253"/>
      <c r="EB1015" s="253"/>
      <c r="EC1015" s="253"/>
      <c r="ED1015" s="253"/>
      <c r="EE1015" s="253"/>
      <c r="EF1015" s="253"/>
      <c r="EG1015" s="253"/>
      <c r="EH1015" s="253"/>
      <c r="EI1015" s="253"/>
      <c r="EJ1015" s="253"/>
      <c r="EK1015" s="253"/>
      <c r="EL1015" s="253"/>
      <c r="EM1015" s="253"/>
      <c r="EN1015" s="253"/>
      <c r="EO1015" s="253"/>
      <c r="EP1015" s="253"/>
      <c r="EQ1015" s="253"/>
      <c r="ER1015" s="253"/>
      <c r="ES1015" s="253"/>
      <c r="ET1015" s="253"/>
      <c r="EU1015" s="253"/>
      <c r="EV1015" s="253"/>
      <c r="EW1015" s="253"/>
      <c r="EX1015" s="253"/>
      <c r="EY1015" s="253"/>
      <c r="EZ1015" s="253"/>
      <c r="FA1015" s="253"/>
      <c r="FB1015" s="253"/>
      <c r="FC1015" s="253"/>
      <c r="FD1015" s="253"/>
      <c r="FE1015" s="253"/>
      <c r="FF1015" s="253"/>
      <c r="FG1015" s="253"/>
      <c r="FH1015" s="253"/>
      <c r="FI1015" s="253"/>
      <c r="FJ1015" s="253"/>
      <c r="FK1015" s="253"/>
      <c r="FL1015" s="253"/>
      <c r="FM1015" s="253"/>
      <c r="FN1015" s="253"/>
      <c r="FO1015" s="253"/>
      <c r="FP1015" s="253"/>
      <c r="FQ1015" s="253"/>
      <c r="FR1015" s="253"/>
      <c r="FS1015" s="253"/>
      <c r="FT1015" s="253"/>
      <c r="FU1015" s="253"/>
      <c r="FV1015" s="253"/>
      <c r="FW1015" s="253"/>
      <c r="FX1015" s="253"/>
      <c r="FY1015" s="253"/>
      <c r="FZ1015" s="253"/>
      <c r="GA1015" s="253"/>
      <c r="GB1015" s="253"/>
      <c r="GC1015" s="253"/>
      <c r="GD1015" s="253"/>
      <c r="GE1015" s="253"/>
      <c r="GF1015" s="253"/>
      <c r="GG1015" s="253"/>
      <c r="GH1015" s="253"/>
      <c r="GI1015" s="253"/>
      <c r="GJ1015" s="253"/>
      <c r="GK1015" s="253"/>
      <c r="GL1015" s="253"/>
      <c r="GM1015" s="253"/>
      <c r="GN1015" s="253"/>
      <c r="GO1015" s="253"/>
      <c r="GP1015" s="253"/>
      <c r="GQ1015" s="253"/>
      <c r="GR1015" s="253"/>
      <c r="GS1015" s="253"/>
      <c r="GT1015" s="253"/>
      <c r="GU1015" s="253"/>
      <c r="GV1015" s="253"/>
      <c r="GW1015" s="253"/>
      <c r="GX1015" s="253"/>
      <c r="GY1015" s="253"/>
      <c r="GZ1015" s="253"/>
      <c r="HA1015" s="253"/>
      <c r="HB1015" s="253"/>
      <c r="HC1015" s="253"/>
      <c r="HD1015" s="253"/>
      <c r="HE1015" s="253"/>
      <c r="HF1015" s="253"/>
      <c r="HG1015" s="253"/>
      <c r="HH1015" s="253"/>
      <c r="HI1015" s="253"/>
      <c r="HJ1015" s="253"/>
      <c r="HK1015" s="253"/>
      <c r="HL1015" s="253"/>
      <c r="HM1015" s="253"/>
      <c r="HN1015" s="253"/>
      <c r="HO1015" s="253"/>
      <c r="HP1015" s="253"/>
      <c r="HQ1015" s="253"/>
      <c r="HR1015" s="253"/>
      <c r="HS1015" s="253"/>
      <c r="HT1015" s="253"/>
      <c r="HU1015" s="253"/>
      <c r="HV1015" s="253"/>
      <c r="HW1015" s="253"/>
      <c r="HX1015" s="253"/>
      <c r="HY1015" s="253"/>
      <c r="HZ1015" s="253"/>
      <c r="IA1015" s="253"/>
      <c r="IB1015" s="253"/>
      <c r="IC1015" s="253"/>
      <c r="ID1015" s="253"/>
      <c r="IE1015" s="253"/>
      <c r="IF1015" s="253"/>
      <c r="IG1015" s="253"/>
      <c r="IH1015" s="253"/>
      <c r="II1015" s="253"/>
      <c r="IJ1015" s="253"/>
      <c r="IK1015" s="253"/>
      <c r="IL1015" s="253"/>
      <c r="IM1015" s="253"/>
      <c r="IN1015" s="253"/>
      <c r="IO1015" s="253"/>
      <c r="IP1015" s="253"/>
      <c r="IQ1015" s="253"/>
      <c r="IR1015" s="253"/>
      <c r="IS1015" s="253"/>
      <c r="IT1015" s="253"/>
      <c r="IU1015" s="253"/>
      <c r="IV1015" s="253"/>
      <c r="IW1015" s="253"/>
      <c r="IX1015" s="253"/>
      <c r="IY1015" s="253"/>
      <c r="IZ1015" s="253"/>
      <c r="JA1015" s="253"/>
      <c r="JB1015" s="253"/>
      <c r="JC1015" s="253"/>
      <c r="JD1015" s="253"/>
      <c r="JE1015" s="253"/>
      <c r="JF1015" s="253"/>
      <c r="JG1015" s="253"/>
      <c r="JH1015" s="253"/>
      <c r="JI1015" s="253"/>
      <c r="JJ1015" s="253"/>
      <c r="JK1015" s="253"/>
      <c r="JL1015" s="253"/>
      <c r="JM1015" s="253"/>
      <c r="JN1015" s="253"/>
      <c r="JO1015" s="253"/>
      <c r="JP1015" s="253"/>
      <c r="JQ1015" s="253"/>
      <c r="JR1015" s="253"/>
      <c r="JS1015" s="253"/>
      <c r="JT1015" s="253"/>
      <c r="JU1015" s="253"/>
    </row>
    <row r="1016" spans="4:281" s="252" customFormat="1" ht="15" customHeight="1" x14ac:dyDescent="0.25">
      <c r="D1016" s="253"/>
      <c r="E1016" s="253"/>
      <c r="F1016" s="253"/>
      <c r="G1016" s="253"/>
      <c r="H1016" s="253"/>
      <c r="I1016" s="253"/>
      <c r="J1016" s="253"/>
      <c r="K1016" s="253"/>
      <c r="L1016" s="253"/>
      <c r="M1016" s="253"/>
      <c r="N1016" s="253"/>
      <c r="O1016" s="253"/>
      <c r="P1016" s="253"/>
      <c r="Q1016" s="253"/>
      <c r="R1016" s="253"/>
      <c r="S1016" s="253"/>
      <c r="T1016" s="253"/>
      <c r="U1016" s="253"/>
      <c r="V1016" s="253"/>
      <c r="W1016" s="253"/>
      <c r="X1016" s="253"/>
      <c r="Y1016" s="253"/>
      <c r="Z1016" s="253"/>
      <c r="AA1016" s="253"/>
      <c r="AB1016" s="253"/>
      <c r="AC1016" s="253"/>
      <c r="AD1016" s="253"/>
      <c r="AE1016" s="253"/>
      <c r="AF1016" s="253"/>
      <c r="AG1016" s="253"/>
      <c r="AH1016" s="253"/>
      <c r="AI1016" s="253"/>
      <c r="AJ1016" s="253"/>
      <c r="AK1016" s="253"/>
      <c r="AL1016" s="253"/>
      <c r="AM1016" s="253"/>
      <c r="AN1016" s="253"/>
      <c r="AO1016" s="253"/>
      <c r="AP1016" s="253"/>
      <c r="AQ1016" s="253"/>
      <c r="AR1016" s="253"/>
      <c r="AS1016" s="253"/>
      <c r="AT1016" s="253"/>
      <c r="AU1016" s="253"/>
      <c r="AV1016" s="253"/>
      <c r="AW1016" s="253"/>
      <c r="AX1016" s="253"/>
      <c r="AY1016" s="253"/>
      <c r="AZ1016" s="253"/>
      <c r="BA1016" s="253"/>
      <c r="BB1016" s="253"/>
      <c r="BC1016" s="253"/>
      <c r="BD1016" s="253"/>
      <c r="BE1016" s="253"/>
      <c r="BF1016" s="253"/>
      <c r="BG1016" s="253"/>
      <c r="BH1016" s="253"/>
      <c r="BI1016" s="253"/>
      <c r="BJ1016" s="253"/>
      <c r="BK1016" s="253"/>
      <c r="BL1016" s="253"/>
      <c r="BM1016" s="253"/>
      <c r="BN1016" s="253"/>
      <c r="BO1016" s="253"/>
      <c r="BP1016" s="253"/>
      <c r="BQ1016" s="253"/>
      <c r="BR1016" s="253"/>
      <c r="BS1016" s="253"/>
      <c r="BT1016" s="253"/>
      <c r="BU1016" s="253"/>
      <c r="BV1016" s="253"/>
      <c r="BW1016" s="253"/>
      <c r="BX1016" s="253"/>
      <c r="BY1016" s="253"/>
      <c r="BZ1016" s="253"/>
      <c r="CA1016" s="253"/>
      <c r="CB1016" s="253"/>
      <c r="CC1016" s="253"/>
      <c r="CD1016" s="253"/>
      <c r="CE1016" s="253"/>
      <c r="CF1016" s="253"/>
      <c r="CG1016" s="253"/>
      <c r="CH1016" s="253"/>
      <c r="CI1016" s="253"/>
      <c r="CJ1016" s="253"/>
      <c r="CK1016" s="253"/>
      <c r="CL1016" s="253"/>
      <c r="CM1016" s="253"/>
      <c r="CN1016" s="253"/>
      <c r="CO1016" s="253"/>
      <c r="CP1016" s="253"/>
      <c r="CQ1016" s="253"/>
      <c r="CR1016" s="253"/>
      <c r="CS1016" s="253"/>
      <c r="CT1016" s="253"/>
      <c r="CU1016" s="253"/>
      <c r="CV1016" s="253"/>
      <c r="CW1016" s="253"/>
      <c r="CX1016" s="253"/>
      <c r="CY1016" s="253"/>
      <c r="CZ1016" s="253"/>
      <c r="DA1016" s="253"/>
      <c r="DB1016" s="253"/>
      <c r="DC1016" s="253"/>
      <c r="DD1016" s="253"/>
      <c r="DE1016" s="253"/>
      <c r="DF1016" s="253"/>
      <c r="DG1016" s="253"/>
      <c r="DH1016" s="253"/>
      <c r="DI1016" s="253"/>
      <c r="DJ1016" s="253"/>
      <c r="DK1016" s="253"/>
      <c r="DL1016" s="253"/>
      <c r="DM1016" s="253"/>
      <c r="DN1016" s="253"/>
      <c r="DO1016" s="253"/>
      <c r="DP1016" s="253"/>
      <c r="DQ1016" s="253"/>
      <c r="DR1016" s="253"/>
      <c r="DS1016" s="253"/>
      <c r="DT1016" s="253"/>
      <c r="DU1016" s="253"/>
      <c r="DV1016" s="253"/>
      <c r="DW1016" s="253"/>
      <c r="DX1016" s="253"/>
      <c r="DY1016" s="253"/>
      <c r="DZ1016" s="253"/>
      <c r="EA1016" s="253"/>
      <c r="EB1016" s="253"/>
      <c r="EC1016" s="253"/>
      <c r="ED1016" s="253"/>
      <c r="EE1016" s="253"/>
      <c r="EF1016" s="253"/>
      <c r="EG1016" s="253"/>
      <c r="EH1016" s="253"/>
      <c r="EI1016" s="253"/>
      <c r="EJ1016" s="253"/>
      <c r="EK1016" s="253"/>
      <c r="EL1016" s="253"/>
      <c r="EM1016" s="253"/>
      <c r="EN1016" s="253"/>
      <c r="EO1016" s="253"/>
      <c r="EP1016" s="253"/>
      <c r="EQ1016" s="253"/>
      <c r="ER1016" s="253"/>
      <c r="ES1016" s="253"/>
      <c r="ET1016" s="253"/>
      <c r="EU1016" s="253"/>
      <c r="EV1016" s="253"/>
      <c r="EW1016" s="253"/>
      <c r="EX1016" s="253"/>
      <c r="EY1016" s="253"/>
      <c r="EZ1016" s="253"/>
      <c r="FA1016" s="253"/>
      <c r="FB1016" s="253"/>
      <c r="FC1016" s="253"/>
      <c r="FD1016" s="253"/>
      <c r="FE1016" s="253"/>
      <c r="FF1016" s="253"/>
      <c r="FG1016" s="253"/>
      <c r="FH1016" s="253"/>
      <c r="FI1016" s="253"/>
      <c r="FJ1016" s="253"/>
      <c r="FK1016" s="253"/>
      <c r="FL1016" s="253"/>
      <c r="FM1016" s="253"/>
      <c r="FN1016" s="253"/>
      <c r="FO1016" s="253"/>
      <c r="FP1016" s="253"/>
      <c r="FQ1016" s="253"/>
      <c r="FR1016" s="253"/>
      <c r="FS1016" s="253"/>
      <c r="FT1016" s="253"/>
      <c r="FU1016" s="253"/>
      <c r="FV1016" s="253"/>
      <c r="FW1016" s="253"/>
      <c r="FX1016" s="253"/>
      <c r="FY1016" s="253"/>
      <c r="FZ1016" s="253"/>
      <c r="GA1016" s="253"/>
      <c r="GB1016" s="253"/>
      <c r="GC1016" s="253"/>
      <c r="GD1016" s="253"/>
      <c r="GE1016" s="253"/>
      <c r="GF1016" s="253"/>
      <c r="GG1016" s="253"/>
      <c r="GH1016" s="253"/>
      <c r="GI1016" s="253"/>
      <c r="GJ1016" s="253"/>
      <c r="GK1016" s="253"/>
      <c r="GL1016" s="253"/>
      <c r="GM1016" s="253"/>
      <c r="GN1016" s="253"/>
      <c r="GO1016" s="253"/>
      <c r="GP1016" s="253"/>
      <c r="GQ1016" s="253"/>
      <c r="GR1016" s="253"/>
      <c r="GS1016" s="253"/>
      <c r="GT1016" s="253"/>
      <c r="GU1016" s="253"/>
      <c r="GV1016" s="253"/>
      <c r="GW1016" s="253"/>
      <c r="GX1016" s="253"/>
      <c r="GY1016" s="253"/>
      <c r="GZ1016" s="253"/>
      <c r="HA1016" s="253"/>
      <c r="HB1016" s="253"/>
      <c r="HC1016" s="253"/>
      <c r="HD1016" s="253"/>
      <c r="HE1016" s="253"/>
      <c r="HF1016" s="253"/>
      <c r="HG1016" s="253"/>
      <c r="HH1016" s="253"/>
      <c r="HI1016" s="253"/>
      <c r="HJ1016" s="253"/>
      <c r="HK1016" s="253"/>
      <c r="HL1016" s="253"/>
      <c r="HM1016" s="253"/>
      <c r="HN1016" s="253"/>
      <c r="HO1016" s="253"/>
      <c r="HP1016" s="253"/>
      <c r="HQ1016" s="253"/>
      <c r="HR1016" s="253"/>
      <c r="HS1016" s="253"/>
      <c r="HT1016" s="253"/>
      <c r="HU1016" s="253"/>
      <c r="HV1016" s="253"/>
      <c r="HW1016" s="253"/>
      <c r="HX1016" s="253"/>
      <c r="HY1016" s="253"/>
      <c r="HZ1016" s="253"/>
      <c r="IA1016" s="253"/>
      <c r="IB1016" s="253"/>
      <c r="IC1016" s="253"/>
      <c r="ID1016" s="253"/>
      <c r="IE1016" s="253"/>
      <c r="IF1016" s="253"/>
      <c r="IG1016" s="253"/>
      <c r="IH1016" s="253"/>
      <c r="II1016" s="253"/>
      <c r="IJ1016" s="253"/>
      <c r="IK1016" s="253"/>
      <c r="IL1016" s="253"/>
      <c r="IM1016" s="253"/>
      <c r="IN1016" s="253"/>
      <c r="IO1016" s="253"/>
      <c r="IP1016" s="253"/>
      <c r="IQ1016" s="253"/>
      <c r="IR1016" s="253"/>
      <c r="IS1016" s="253"/>
      <c r="IT1016" s="253"/>
      <c r="IU1016" s="253"/>
      <c r="IV1016" s="253"/>
      <c r="IW1016" s="253"/>
      <c r="IX1016" s="253"/>
      <c r="IY1016" s="253"/>
      <c r="IZ1016" s="253"/>
      <c r="JA1016" s="253"/>
      <c r="JB1016" s="253"/>
      <c r="JC1016" s="253"/>
      <c r="JD1016" s="253"/>
      <c r="JE1016" s="253"/>
      <c r="JF1016" s="253"/>
      <c r="JG1016" s="253"/>
      <c r="JH1016" s="253"/>
      <c r="JI1016" s="253"/>
      <c r="JJ1016" s="253"/>
      <c r="JK1016" s="253"/>
      <c r="JL1016" s="253"/>
      <c r="JM1016" s="253"/>
      <c r="JN1016" s="253"/>
      <c r="JO1016" s="253"/>
      <c r="JP1016" s="253"/>
      <c r="JQ1016" s="253"/>
      <c r="JR1016" s="253"/>
      <c r="JS1016" s="253"/>
      <c r="JT1016" s="253"/>
      <c r="JU1016" s="253"/>
    </row>
    <row r="1017" spans="4:281" s="252" customFormat="1" ht="15" customHeight="1" x14ac:dyDescent="0.25">
      <c r="D1017" s="253"/>
      <c r="E1017" s="253"/>
      <c r="F1017" s="253"/>
      <c r="G1017" s="253"/>
      <c r="H1017" s="253"/>
      <c r="I1017" s="253"/>
      <c r="J1017" s="253"/>
      <c r="K1017" s="253"/>
      <c r="L1017" s="253"/>
      <c r="M1017" s="253"/>
      <c r="N1017" s="253"/>
      <c r="O1017" s="253"/>
      <c r="P1017" s="253"/>
      <c r="Q1017" s="253"/>
      <c r="R1017" s="253"/>
      <c r="S1017" s="253"/>
      <c r="T1017" s="253"/>
      <c r="U1017" s="253"/>
      <c r="V1017" s="253"/>
      <c r="W1017" s="253"/>
      <c r="X1017" s="253"/>
      <c r="Y1017" s="253"/>
      <c r="Z1017" s="253"/>
      <c r="AA1017" s="253"/>
      <c r="AB1017" s="253"/>
      <c r="AC1017" s="253"/>
      <c r="AD1017" s="253"/>
      <c r="AE1017" s="253"/>
      <c r="AF1017" s="253"/>
      <c r="AG1017" s="253"/>
      <c r="AH1017" s="253"/>
      <c r="AI1017" s="253"/>
      <c r="AJ1017" s="253"/>
      <c r="AK1017" s="253"/>
      <c r="AL1017" s="253"/>
      <c r="AM1017" s="253"/>
      <c r="AN1017" s="253"/>
      <c r="AO1017" s="253"/>
      <c r="AP1017" s="253"/>
      <c r="AQ1017" s="253"/>
      <c r="AR1017" s="253"/>
      <c r="AS1017" s="253"/>
      <c r="AT1017" s="253"/>
      <c r="AU1017" s="253"/>
      <c r="AV1017" s="253"/>
      <c r="AW1017" s="253"/>
      <c r="AX1017" s="253"/>
      <c r="AY1017" s="253"/>
      <c r="AZ1017" s="253"/>
      <c r="BA1017" s="253"/>
      <c r="BB1017" s="253"/>
      <c r="BC1017" s="253"/>
      <c r="BD1017" s="253"/>
      <c r="BE1017" s="253"/>
      <c r="BF1017" s="253"/>
      <c r="BG1017" s="253"/>
      <c r="BH1017" s="253"/>
      <c r="BI1017" s="253"/>
      <c r="BJ1017" s="253"/>
      <c r="BK1017" s="253"/>
      <c r="BL1017" s="253"/>
      <c r="BM1017" s="253"/>
      <c r="BN1017" s="253"/>
      <c r="BO1017" s="253"/>
      <c r="BP1017" s="253"/>
      <c r="BQ1017" s="253"/>
      <c r="BR1017" s="253"/>
      <c r="BS1017" s="253"/>
      <c r="BT1017" s="253"/>
      <c r="BU1017" s="253"/>
      <c r="BV1017" s="253"/>
      <c r="BW1017" s="253"/>
      <c r="BX1017" s="253"/>
      <c r="BY1017" s="253"/>
      <c r="BZ1017" s="253"/>
      <c r="CA1017" s="253"/>
      <c r="CB1017" s="253"/>
      <c r="CC1017" s="253"/>
      <c r="CD1017" s="253"/>
      <c r="CE1017" s="253"/>
      <c r="CF1017" s="253"/>
      <c r="CG1017" s="253"/>
      <c r="CH1017" s="253"/>
      <c r="CI1017" s="253"/>
      <c r="CJ1017" s="253"/>
      <c r="CK1017" s="253"/>
      <c r="CL1017" s="253"/>
      <c r="CM1017" s="253"/>
      <c r="CN1017" s="253"/>
      <c r="CO1017" s="253"/>
      <c r="CP1017" s="253"/>
      <c r="CQ1017" s="253"/>
      <c r="CR1017" s="253"/>
      <c r="CS1017" s="253"/>
      <c r="CT1017" s="253"/>
      <c r="CU1017" s="253"/>
      <c r="CV1017" s="253"/>
      <c r="CW1017" s="253"/>
      <c r="CX1017" s="253"/>
      <c r="CY1017" s="253"/>
      <c r="CZ1017" s="253"/>
      <c r="DA1017" s="253"/>
      <c r="DB1017" s="253"/>
      <c r="DC1017" s="253"/>
      <c r="DD1017" s="253"/>
      <c r="DE1017" s="253"/>
      <c r="DF1017" s="253"/>
      <c r="DG1017" s="253"/>
      <c r="DH1017" s="253"/>
      <c r="DI1017" s="253"/>
      <c r="DJ1017" s="253"/>
      <c r="DK1017" s="253"/>
      <c r="DL1017" s="253"/>
      <c r="DM1017" s="253"/>
      <c r="DN1017" s="253"/>
      <c r="DO1017" s="253"/>
      <c r="DP1017" s="253"/>
      <c r="DQ1017" s="253"/>
      <c r="DR1017" s="253"/>
      <c r="DS1017" s="253"/>
      <c r="DT1017" s="253"/>
      <c r="DU1017" s="253"/>
      <c r="DV1017" s="253"/>
      <c r="DW1017" s="253"/>
      <c r="DX1017" s="253"/>
      <c r="DY1017" s="253"/>
      <c r="DZ1017" s="253"/>
      <c r="EA1017" s="253"/>
      <c r="EB1017" s="253"/>
      <c r="EC1017" s="253"/>
      <c r="ED1017" s="253"/>
      <c r="EE1017" s="253"/>
      <c r="EF1017" s="253"/>
      <c r="EG1017" s="253"/>
      <c r="EH1017" s="253"/>
      <c r="EI1017" s="253"/>
      <c r="EJ1017" s="253"/>
      <c r="EK1017" s="253"/>
      <c r="EL1017" s="253"/>
      <c r="EM1017" s="253"/>
      <c r="EN1017" s="253"/>
      <c r="EO1017" s="253"/>
      <c r="EP1017" s="253"/>
      <c r="EQ1017" s="253"/>
      <c r="ER1017" s="253"/>
      <c r="ES1017" s="253"/>
      <c r="ET1017" s="253"/>
      <c r="EU1017" s="253"/>
      <c r="EV1017" s="253"/>
      <c r="EW1017" s="253"/>
      <c r="EX1017" s="253"/>
      <c r="EY1017" s="253"/>
      <c r="EZ1017" s="253"/>
      <c r="FA1017" s="253"/>
      <c r="FB1017" s="253"/>
      <c r="FC1017" s="253"/>
      <c r="FD1017" s="253"/>
      <c r="FE1017" s="253"/>
      <c r="FF1017" s="253"/>
      <c r="FG1017" s="253"/>
      <c r="FH1017" s="253"/>
      <c r="FI1017" s="253"/>
      <c r="FJ1017" s="253"/>
      <c r="FK1017" s="253"/>
      <c r="FL1017" s="253"/>
      <c r="FM1017" s="253"/>
      <c r="FN1017" s="253"/>
      <c r="FO1017" s="253"/>
      <c r="FP1017" s="253"/>
      <c r="FQ1017" s="253"/>
      <c r="FR1017" s="253"/>
      <c r="FS1017" s="253"/>
      <c r="FT1017" s="253"/>
      <c r="FU1017" s="253"/>
      <c r="FV1017" s="253"/>
      <c r="FW1017" s="253"/>
      <c r="FX1017" s="253"/>
      <c r="FY1017" s="253"/>
      <c r="FZ1017" s="253"/>
      <c r="GA1017" s="253"/>
      <c r="GB1017" s="253"/>
      <c r="GC1017" s="253"/>
      <c r="GD1017" s="253"/>
      <c r="GE1017" s="253"/>
      <c r="GF1017" s="253"/>
      <c r="GG1017" s="253"/>
      <c r="GH1017" s="253"/>
      <c r="GI1017" s="253"/>
      <c r="GJ1017" s="253"/>
      <c r="GK1017" s="253"/>
      <c r="GL1017" s="253"/>
      <c r="GM1017" s="253"/>
      <c r="GN1017" s="253"/>
      <c r="GO1017" s="253"/>
      <c r="GP1017" s="253"/>
      <c r="GQ1017" s="253"/>
      <c r="GR1017" s="253"/>
      <c r="GS1017" s="253"/>
      <c r="GT1017" s="253"/>
      <c r="GU1017" s="253"/>
      <c r="GV1017" s="253"/>
      <c r="GW1017" s="253"/>
      <c r="GX1017" s="253"/>
      <c r="GY1017" s="253"/>
      <c r="GZ1017" s="253"/>
      <c r="HA1017" s="253"/>
      <c r="HB1017" s="253"/>
      <c r="HC1017" s="253"/>
      <c r="HD1017" s="253"/>
      <c r="HE1017" s="253"/>
      <c r="HF1017" s="253"/>
      <c r="HG1017" s="253"/>
      <c r="HH1017" s="253"/>
      <c r="HI1017" s="253"/>
      <c r="HJ1017" s="253"/>
      <c r="HK1017" s="253"/>
      <c r="HL1017" s="253"/>
      <c r="HM1017" s="253"/>
      <c r="HN1017" s="253"/>
      <c r="HO1017" s="253"/>
      <c r="HP1017" s="253"/>
      <c r="HQ1017" s="253"/>
      <c r="HR1017" s="253"/>
      <c r="HS1017" s="253"/>
      <c r="HT1017" s="253"/>
      <c r="HU1017" s="253"/>
      <c r="HV1017" s="253"/>
      <c r="HW1017" s="253"/>
      <c r="HX1017" s="253"/>
      <c r="HY1017" s="253"/>
      <c r="HZ1017" s="253"/>
      <c r="IA1017" s="253"/>
      <c r="IB1017" s="253"/>
      <c r="IC1017" s="253"/>
      <c r="ID1017" s="253"/>
      <c r="IE1017" s="253"/>
      <c r="IF1017" s="253"/>
      <c r="IG1017" s="253"/>
      <c r="IH1017" s="253"/>
      <c r="II1017" s="253"/>
      <c r="IJ1017" s="253"/>
      <c r="IK1017" s="253"/>
      <c r="IL1017" s="253"/>
      <c r="IM1017" s="253"/>
      <c r="IN1017" s="253"/>
      <c r="IO1017" s="253"/>
      <c r="IP1017" s="253"/>
      <c r="IQ1017" s="253"/>
      <c r="IR1017" s="253"/>
      <c r="IS1017" s="253"/>
      <c r="IT1017" s="253"/>
      <c r="IU1017" s="253"/>
      <c r="IV1017" s="253"/>
      <c r="IW1017" s="253"/>
      <c r="IX1017" s="253"/>
      <c r="IY1017" s="253"/>
      <c r="IZ1017" s="253"/>
      <c r="JA1017" s="253"/>
      <c r="JB1017" s="253"/>
      <c r="JC1017" s="253"/>
      <c r="JD1017" s="253"/>
      <c r="JE1017" s="253"/>
      <c r="JF1017" s="253"/>
      <c r="JG1017" s="253"/>
      <c r="JH1017" s="253"/>
      <c r="JI1017" s="253"/>
      <c r="JJ1017" s="253"/>
      <c r="JK1017" s="253"/>
      <c r="JL1017" s="253"/>
      <c r="JM1017" s="253"/>
      <c r="JN1017" s="253"/>
      <c r="JO1017" s="253"/>
      <c r="JP1017" s="253"/>
      <c r="JQ1017" s="253"/>
      <c r="JR1017" s="253"/>
      <c r="JS1017" s="253"/>
      <c r="JT1017" s="253"/>
      <c r="JU1017" s="253"/>
    </row>
    <row r="1018" spans="4:281" s="252" customFormat="1" ht="15" customHeight="1" x14ac:dyDescent="0.25">
      <c r="D1018" s="253"/>
      <c r="E1018" s="253"/>
      <c r="F1018" s="253"/>
      <c r="G1018" s="253"/>
      <c r="H1018" s="253"/>
      <c r="I1018" s="253"/>
      <c r="J1018" s="253"/>
      <c r="K1018" s="253"/>
      <c r="L1018" s="253"/>
      <c r="M1018" s="253"/>
      <c r="N1018" s="253"/>
      <c r="O1018" s="253"/>
      <c r="P1018" s="253"/>
      <c r="Q1018" s="253"/>
      <c r="R1018" s="253"/>
      <c r="S1018" s="253"/>
      <c r="T1018" s="253"/>
      <c r="U1018" s="253"/>
      <c r="V1018" s="253"/>
      <c r="W1018" s="253"/>
      <c r="X1018" s="253"/>
      <c r="Y1018" s="253"/>
      <c r="Z1018" s="253"/>
      <c r="AA1018" s="253"/>
      <c r="AB1018" s="253"/>
      <c r="AC1018" s="253"/>
      <c r="AD1018" s="253"/>
      <c r="AE1018" s="253"/>
      <c r="AF1018" s="253"/>
      <c r="AG1018" s="253"/>
      <c r="AH1018" s="253"/>
      <c r="AI1018" s="253"/>
      <c r="AJ1018" s="253"/>
      <c r="AK1018" s="253"/>
      <c r="AL1018" s="253"/>
      <c r="AM1018" s="253"/>
      <c r="AN1018" s="253"/>
      <c r="AO1018" s="253"/>
      <c r="AP1018" s="253"/>
      <c r="AQ1018" s="253"/>
      <c r="AR1018" s="253"/>
      <c r="AS1018" s="253"/>
      <c r="AT1018" s="253"/>
      <c r="AU1018" s="253"/>
      <c r="AV1018" s="253"/>
      <c r="AW1018" s="253"/>
      <c r="AX1018" s="253"/>
      <c r="AY1018" s="253"/>
      <c r="AZ1018" s="253"/>
      <c r="BA1018" s="253"/>
      <c r="BB1018" s="253"/>
      <c r="BC1018" s="253"/>
      <c r="BD1018" s="253"/>
      <c r="BE1018" s="253"/>
      <c r="BF1018" s="253"/>
      <c r="BG1018" s="253"/>
      <c r="BH1018" s="253"/>
      <c r="BI1018" s="253"/>
      <c r="BJ1018" s="253"/>
      <c r="BK1018" s="253"/>
      <c r="BL1018" s="253"/>
      <c r="BM1018" s="253"/>
      <c r="BN1018" s="253"/>
      <c r="BO1018" s="253"/>
      <c r="BP1018" s="253"/>
      <c r="BQ1018" s="253"/>
      <c r="BR1018" s="253"/>
      <c r="BS1018" s="253"/>
      <c r="BT1018" s="253"/>
      <c r="BU1018" s="253"/>
      <c r="BV1018" s="253"/>
      <c r="BW1018" s="253"/>
      <c r="BX1018" s="253"/>
      <c r="BY1018" s="253"/>
      <c r="BZ1018" s="253"/>
      <c r="CA1018" s="253"/>
      <c r="CB1018" s="253"/>
      <c r="CC1018" s="253"/>
      <c r="CD1018" s="253"/>
      <c r="CE1018" s="253"/>
      <c r="CF1018" s="253"/>
      <c r="CG1018" s="253"/>
      <c r="CH1018" s="253"/>
      <c r="CI1018" s="253"/>
      <c r="CJ1018" s="253"/>
      <c r="CK1018" s="253"/>
      <c r="CL1018" s="253"/>
      <c r="CM1018" s="253"/>
      <c r="CN1018" s="253"/>
      <c r="CO1018" s="253"/>
      <c r="CP1018" s="253"/>
      <c r="CQ1018" s="253"/>
      <c r="CR1018" s="253"/>
      <c r="CS1018" s="253"/>
      <c r="CT1018" s="253"/>
      <c r="CU1018" s="253"/>
      <c r="CV1018" s="253"/>
      <c r="CW1018" s="253"/>
      <c r="CX1018" s="253"/>
      <c r="CY1018" s="253"/>
      <c r="CZ1018" s="253"/>
      <c r="DA1018" s="253"/>
      <c r="DB1018" s="253"/>
      <c r="DC1018" s="253"/>
      <c r="DD1018" s="253"/>
      <c r="DE1018" s="253"/>
      <c r="DF1018" s="253"/>
      <c r="DG1018" s="253"/>
      <c r="DH1018" s="253"/>
      <c r="DI1018" s="253"/>
      <c r="DJ1018" s="253"/>
      <c r="DK1018" s="253"/>
      <c r="DL1018" s="253"/>
      <c r="DM1018" s="253"/>
      <c r="DN1018" s="253"/>
      <c r="DO1018" s="253"/>
      <c r="DP1018" s="253"/>
      <c r="DQ1018" s="253"/>
      <c r="DR1018" s="253"/>
      <c r="DS1018" s="253"/>
      <c r="DT1018" s="253"/>
      <c r="DU1018" s="253"/>
      <c r="DV1018" s="253"/>
      <c r="DW1018" s="253"/>
      <c r="DX1018" s="253"/>
      <c r="DY1018" s="253"/>
      <c r="DZ1018" s="253"/>
      <c r="EA1018" s="253"/>
      <c r="EB1018" s="253"/>
      <c r="EC1018" s="253"/>
      <c r="ED1018" s="253"/>
      <c r="EE1018" s="253"/>
      <c r="EF1018" s="253"/>
      <c r="EG1018" s="253"/>
      <c r="EH1018" s="253"/>
      <c r="EI1018" s="253"/>
      <c r="EJ1018" s="253"/>
      <c r="EK1018" s="253"/>
      <c r="EL1018" s="253"/>
      <c r="EM1018" s="253"/>
      <c r="EN1018" s="253"/>
      <c r="EO1018" s="253"/>
      <c r="EP1018" s="253"/>
      <c r="EQ1018" s="253"/>
      <c r="ER1018" s="253"/>
      <c r="ES1018" s="253"/>
      <c r="ET1018" s="253"/>
      <c r="EU1018" s="253"/>
      <c r="EV1018" s="253"/>
      <c r="EW1018" s="253"/>
      <c r="EX1018" s="253"/>
      <c r="EY1018" s="253"/>
      <c r="EZ1018" s="253"/>
      <c r="FA1018" s="253"/>
      <c r="FB1018" s="253"/>
      <c r="FC1018" s="253"/>
      <c r="FD1018" s="253"/>
      <c r="FE1018" s="253"/>
      <c r="FF1018" s="253"/>
      <c r="FG1018" s="253"/>
      <c r="FH1018" s="253"/>
      <c r="FI1018" s="253"/>
      <c r="FJ1018" s="253"/>
      <c r="FK1018" s="253"/>
      <c r="FL1018" s="253"/>
      <c r="FM1018" s="253"/>
      <c r="FN1018" s="253"/>
      <c r="FO1018" s="253"/>
      <c r="FP1018" s="253"/>
      <c r="FQ1018" s="253"/>
      <c r="FR1018" s="253"/>
      <c r="FS1018" s="253"/>
      <c r="FT1018" s="253"/>
      <c r="FU1018" s="253"/>
      <c r="FV1018" s="253"/>
      <c r="FW1018" s="253"/>
      <c r="FX1018" s="253"/>
      <c r="FY1018" s="253"/>
      <c r="FZ1018" s="253"/>
      <c r="GA1018" s="253"/>
      <c r="GB1018" s="253"/>
      <c r="GC1018" s="253"/>
      <c r="GD1018" s="253"/>
      <c r="GE1018" s="253"/>
      <c r="GF1018" s="253"/>
      <c r="GG1018" s="253"/>
      <c r="GH1018" s="253"/>
      <c r="GI1018" s="253"/>
      <c r="GJ1018" s="253"/>
      <c r="GK1018" s="253"/>
      <c r="GL1018" s="253"/>
      <c r="GM1018" s="253"/>
      <c r="GN1018" s="253"/>
      <c r="GO1018" s="253"/>
      <c r="GP1018" s="253"/>
      <c r="GQ1018" s="253"/>
      <c r="GR1018" s="253"/>
      <c r="GS1018" s="253"/>
      <c r="GT1018" s="253"/>
      <c r="GU1018" s="253"/>
      <c r="GV1018" s="253"/>
      <c r="GW1018" s="253"/>
      <c r="GX1018" s="253"/>
      <c r="GY1018" s="253"/>
      <c r="GZ1018" s="253"/>
      <c r="HA1018" s="253"/>
      <c r="HB1018" s="253"/>
      <c r="HC1018" s="253"/>
      <c r="HD1018" s="253"/>
      <c r="HE1018" s="253"/>
      <c r="HF1018" s="253"/>
      <c r="HG1018" s="253"/>
      <c r="HH1018" s="253"/>
      <c r="HI1018" s="253"/>
      <c r="HJ1018" s="253"/>
      <c r="HK1018" s="253"/>
      <c r="HL1018" s="253"/>
      <c r="HM1018" s="253"/>
      <c r="HN1018" s="253"/>
      <c r="HO1018" s="253"/>
      <c r="HP1018" s="253"/>
      <c r="HQ1018" s="253"/>
      <c r="HR1018" s="253"/>
      <c r="HS1018" s="253"/>
      <c r="HT1018" s="253"/>
      <c r="HU1018" s="253"/>
      <c r="HV1018" s="253"/>
      <c r="HW1018" s="253"/>
      <c r="HX1018" s="253"/>
      <c r="HY1018" s="253"/>
      <c r="HZ1018" s="253"/>
      <c r="IA1018" s="253"/>
      <c r="IB1018" s="253"/>
      <c r="IC1018" s="253"/>
      <c r="ID1018" s="253"/>
      <c r="IE1018" s="253"/>
      <c r="IF1018" s="253"/>
      <c r="IG1018" s="253"/>
      <c r="IH1018" s="253"/>
      <c r="II1018" s="253"/>
      <c r="IJ1018" s="253"/>
      <c r="IK1018" s="253"/>
      <c r="IL1018" s="253"/>
      <c r="IM1018" s="253"/>
      <c r="IN1018" s="253"/>
      <c r="IO1018" s="253"/>
      <c r="IP1018" s="253"/>
      <c r="IQ1018" s="253"/>
      <c r="IR1018" s="253"/>
      <c r="IS1018" s="253"/>
      <c r="IT1018" s="253"/>
      <c r="IU1018" s="253"/>
      <c r="IV1018" s="253"/>
      <c r="IW1018" s="253"/>
      <c r="IX1018" s="253"/>
      <c r="IY1018" s="253"/>
      <c r="IZ1018" s="253"/>
      <c r="JA1018" s="253"/>
      <c r="JB1018" s="253"/>
      <c r="JC1018" s="253"/>
      <c r="JD1018" s="253"/>
      <c r="JE1018" s="253"/>
      <c r="JF1018" s="253"/>
      <c r="JG1018" s="253"/>
      <c r="JH1018" s="253"/>
      <c r="JI1018" s="253"/>
      <c r="JJ1018" s="253"/>
      <c r="JK1018" s="253"/>
      <c r="JL1018" s="253"/>
      <c r="JM1018" s="253"/>
      <c r="JN1018" s="253"/>
      <c r="JO1018" s="253"/>
      <c r="JP1018" s="253"/>
      <c r="JQ1018" s="253"/>
      <c r="JR1018" s="253"/>
      <c r="JS1018" s="253"/>
      <c r="JT1018" s="253"/>
      <c r="JU1018" s="253"/>
    </row>
    <row r="1019" spans="4:281" s="252" customFormat="1" ht="15" customHeight="1" x14ac:dyDescent="0.25">
      <c r="D1019" s="253"/>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J1019" s="253"/>
      <c r="AK1019" s="253"/>
      <c r="AL1019" s="253"/>
      <c r="AM1019" s="253"/>
      <c r="AN1019" s="253"/>
      <c r="AO1019" s="253"/>
      <c r="AP1019" s="253"/>
      <c r="AQ1019" s="253"/>
      <c r="AR1019" s="253"/>
      <c r="AS1019" s="253"/>
      <c r="AT1019" s="253"/>
      <c r="AU1019" s="253"/>
      <c r="AV1019" s="253"/>
      <c r="AW1019" s="253"/>
      <c r="AX1019" s="253"/>
      <c r="AY1019" s="253"/>
      <c r="AZ1019" s="253"/>
      <c r="BA1019" s="253"/>
      <c r="BB1019" s="253"/>
      <c r="BC1019" s="253"/>
      <c r="BD1019" s="253"/>
      <c r="BE1019" s="253"/>
      <c r="BF1019" s="253"/>
      <c r="BG1019" s="253"/>
      <c r="BH1019" s="253"/>
      <c r="BI1019" s="253"/>
      <c r="BJ1019" s="253"/>
      <c r="BK1019" s="253"/>
      <c r="BL1019" s="253"/>
      <c r="BM1019" s="253"/>
      <c r="BN1019" s="253"/>
      <c r="BO1019" s="253"/>
      <c r="BP1019" s="253"/>
      <c r="BQ1019" s="253"/>
      <c r="BR1019" s="253"/>
      <c r="BS1019" s="253"/>
      <c r="BT1019" s="253"/>
      <c r="BU1019" s="253"/>
      <c r="BV1019" s="253"/>
      <c r="BW1019" s="253"/>
      <c r="BX1019" s="253"/>
      <c r="BY1019" s="253"/>
      <c r="BZ1019" s="253"/>
      <c r="CA1019" s="253"/>
      <c r="CB1019" s="253"/>
      <c r="CC1019" s="253"/>
      <c r="CD1019" s="253"/>
      <c r="CE1019" s="253"/>
      <c r="CF1019" s="253"/>
      <c r="CG1019" s="253"/>
      <c r="CH1019" s="253"/>
      <c r="CI1019" s="253"/>
      <c r="CJ1019" s="253"/>
      <c r="CK1019" s="253"/>
      <c r="CL1019" s="253"/>
      <c r="CM1019" s="253"/>
      <c r="CN1019" s="253"/>
      <c r="CO1019" s="253"/>
      <c r="CP1019" s="253"/>
      <c r="CQ1019" s="253"/>
      <c r="CR1019" s="253"/>
      <c r="CS1019" s="253"/>
      <c r="CT1019" s="253"/>
      <c r="CU1019" s="253"/>
      <c r="CV1019" s="253"/>
      <c r="CW1019" s="253"/>
      <c r="CX1019" s="253"/>
      <c r="CY1019" s="253"/>
      <c r="CZ1019" s="253"/>
      <c r="DA1019" s="253"/>
      <c r="DB1019" s="253"/>
      <c r="DC1019" s="253"/>
      <c r="DD1019" s="253"/>
      <c r="DE1019" s="253"/>
      <c r="DF1019" s="253"/>
      <c r="DG1019" s="253"/>
      <c r="DH1019" s="253"/>
      <c r="DI1019" s="253"/>
      <c r="DJ1019" s="253"/>
      <c r="DK1019" s="253"/>
      <c r="DL1019" s="253"/>
      <c r="DM1019" s="253"/>
      <c r="DN1019" s="253"/>
      <c r="DO1019" s="253"/>
      <c r="DP1019" s="253"/>
      <c r="DQ1019" s="253"/>
      <c r="DR1019" s="253"/>
      <c r="DS1019" s="253"/>
      <c r="DT1019" s="253"/>
      <c r="DU1019" s="253"/>
      <c r="DV1019" s="253"/>
      <c r="DW1019" s="253"/>
      <c r="DX1019" s="253"/>
      <c r="DY1019" s="253"/>
      <c r="DZ1019" s="253"/>
      <c r="EA1019" s="253"/>
      <c r="EB1019" s="253"/>
      <c r="EC1019" s="253"/>
      <c r="ED1019" s="253"/>
      <c r="EE1019" s="253"/>
      <c r="EF1019" s="253"/>
      <c r="EG1019" s="253"/>
      <c r="EH1019" s="253"/>
      <c r="EI1019" s="253"/>
      <c r="EJ1019" s="253"/>
      <c r="EK1019" s="253"/>
      <c r="EL1019" s="253"/>
      <c r="EM1019" s="253"/>
      <c r="EN1019" s="253"/>
      <c r="EO1019" s="253"/>
      <c r="EP1019" s="253"/>
      <c r="EQ1019" s="253"/>
      <c r="ER1019" s="253"/>
      <c r="ES1019" s="253"/>
      <c r="ET1019" s="253"/>
      <c r="EU1019" s="253"/>
      <c r="EV1019" s="253"/>
      <c r="EW1019" s="253"/>
      <c r="EX1019" s="253"/>
      <c r="EY1019" s="253"/>
      <c r="EZ1019" s="253"/>
      <c r="FA1019" s="253"/>
      <c r="FB1019" s="253"/>
      <c r="FC1019" s="253"/>
      <c r="FD1019" s="253"/>
      <c r="FE1019" s="253"/>
      <c r="FF1019" s="253"/>
      <c r="FG1019" s="253"/>
      <c r="FH1019" s="253"/>
      <c r="FI1019" s="253"/>
      <c r="FJ1019" s="253"/>
      <c r="FK1019" s="253"/>
      <c r="FL1019" s="253"/>
      <c r="FM1019" s="253"/>
      <c r="FN1019" s="253"/>
      <c r="FO1019" s="253"/>
      <c r="FP1019" s="253"/>
      <c r="FQ1019" s="253"/>
      <c r="FR1019" s="253"/>
      <c r="FS1019" s="253"/>
      <c r="FT1019" s="253"/>
      <c r="FU1019" s="253"/>
      <c r="FV1019" s="253"/>
      <c r="FW1019" s="253"/>
      <c r="FX1019" s="253"/>
      <c r="FY1019" s="253"/>
      <c r="FZ1019" s="253"/>
      <c r="GA1019" s="253"/>
      <c r="GB1019" s="253"/>
      <c r="GC1019" s="253"/>
      <c r="GD1019" s="253"/>
      <c r="GE1019" s="253"/>
      <c r="GF1019" s="253"/>
      <c r="GG1019" s="253"/>
      <c r="GH1019" s="253"/>
      <c r="GI1019" s="253"/>
      <c r="GJ1019" s="253"/>
      <c r="GK1019" s="253"/>
      <c r="GL1019" s="253"/>
      <c r="GM1019" s="253"/>
      <c r="GN1019" s="253"/>
      <c r="GO1019" s="253"/>
      <c r="GP1019" s="253"/>
      <c r="GQ1019" s="253"/>
      <c r="GR1019" s="253"/>
      <c r="GS1019" s="253"/>
      <c r="GT1019" s="253"/>
      <c r="GU1019" s="253"/>
      <c r="GV1019" s="253"/>
      <c r="GW1019" s="253"/>
      <c r="GX1019" s="253"/>
      <c r="GY1019" s="253"/>
      <c r="GZ1019" s="253"/>
      <c r="HA1019" s="253"/>
      <c r="HB1019" s="253"/>
      <c r="HC1019" s="253"/>
      <c r="HD1019" s="253"/>
      <c r="HE1019" s="253"/>
      <c r="HF1019" s="253"/>
      <c r="HG1019" s="253"/>
      <c r="HH1019" s="253"/>
      <c r="HI1019" s="253"/>
      <c r="HJ1019" s="253"/>
      <c r="HK1019" s="253"/>
      <c r="HL1019" s="253"/>
      <c r="HM1019" s="253"/>
      <c r="HN1019" s="253"/>
      <c r="HO1019" s="253"/>
      <c r="HP1019" s="253"/>
      <c r="HQ1019" s="253"/>
      <c r="HR1019" s="253"/>
      <c r="HS1019" s="253"/>
      <c r="HT1019" s="253"/>
      <c r="HU1019" s="253"/>
      <c r="HV1019" s="253"/>
      <c r="HW1019" s="253"/>
      <c r="HX1019" s="253"/>
      <c r="HY1019" s="253"/>
      <c r="HZ1019" s="253"/>
      <c r="IA1019" s="253"/>
      <c r="IB1019" s="253"/>
      <c r="IC1019" s="253"/>
      <c r="ID1019" s="253"/>
      <c r="IE1019" s="253"/>
      <c r="IF1019" s="253"/>
      <c r="IG1019" s="253"/>
      <c r="IH1019" s="253"/>
      <c r="II1019" s="253"/>
      <c r="IJ1019" s="253"/>
      <c r="IK1019" s="253"/>
      <c r="IL1019" s="253"/>
      <c r="IM1019" s="253"/>
      <c r="IN1019" s="253"/>
      <c r="IO1019" s="253"/>
      <c r="IP1019" s="253"/>
      <c r="IQ1019" s="253"/>
      <c r="IR1019" s="253"/>
      <c r="IS1019" s="253"/>
      <c r="IT1019" s="253"/>
      <c r="IU1019" s="253"/>
      <c r="IV1019" s="253"/>
      <c r="IW1019" s="253"/>
      <c r="IX1019" s="253"/>
      <c r="IY1019" s="253"/>
      <c r="IZ1019" s="253"/>
      <c r="JA1019" s="253"/>
      <c r="JB1019" s="253"/>
      <c r="JC1019" s="253"/>
      <c r="JD1019" s="253"/>
      <c r="JE1019" s="253"/>
      <c r="JF1019" s="253"/>
      <c r="JG1019" s="253"/>
      <c r="JH1019" s="253"/>
      <c r="JI1019" s="253"/>
      <c r="JJ1019" s="253"/>
      <c r="JK1019" s="253"/>
      <c r="JL1019" s="253"/>
      <c r="JM1019" s="253"/>
      <c r="JN1019" s="253"/>
      <c r="JO1019" s="253"/>
      <c r="JP1019" s="253"/>
      <c r="JQ1019" s="253"/>
      <c r="JR1019" s="253"/>
      <c r="JS1019" s="253"/>
      <c r="JT1019" s="253"/>
      <c r="JU1019" s="253"/>
    </row>
    <row r="1020" spans="4:281" s="252" customFormat="1" ht="15" customHeight="1" x14ac:dyDescent="0.25">
      <c r="D1020" s="253"/>
      <c r="E1020" s="253"/>
      <c r="F1020" s="253"/>
      <c r="G1020" s="253"/>
      <c r="H1020" s="253"/>
      <c r="I1020" s="253"/>
      <c r="J1020" s="253"/>
      <c r="K1020" s="253"/>
      <c r="L1020" s="253"/>
      <c r="M1020" s="253"/>
      <c r="N1020" s="253"/>
      <c r="O1020" s="253"/>
      <c r="P1020" s="253"/>
      <c r="Q1020" s="253"/>
      <c r="R1020" s="253"/>
      <c r="S1020" s="253"/>
      <c r="T1020" s="253"/>
      <c r="U1020" s="253"/>
      <c r="V1020" s="253"/>
      <c r="W1020" s="253"/>
      <c r="X1020" s="253"/>
      <c r="Y1020" s="253"/>
      <c r="Z1020" s="253"/>
      <c r="AA1020" s="253"/>
      <c r="AB1020" s="253"/>
      <c r="AC1020" s="253"/>
      <c r="AD1020" s="253"/>
      <c r="AE1020" s="253"/>
      <c r="AF1020" s="253"/>
      <c r="AG1020" s="253"/>
      <c r="AH1020" s="253"/>
      <c r="AI1020" s="253"/>
      <c r="AJ1020" s="253"/>
      <c r="AK1020" s="253"/>
      <c r="AL1020" s="253"/>
      <c r="AM1020" s="253"/>
      <c r="AN1020" s="253"/>
      <c r="AO1020" s="253"/>
      <c r="AP1020" s="253"/>
      <c r="AQ1020" s="253"/>
      <c r="AR1020" s="253"/>
      <c r="AS1020" s="253"/>
      <c r="AT1020" s="253"/>
      <c r="AU1020" s="253"/>
      <c r="AV1020" s="253"/>
      <c r="AW1020" s="253"/>
      <c r="AX1020" s="253"/>
      <c r="AY1020" s="253"/>
      <c r="AZ1020" s="253"/>
      <c r="BA1020" s="253"/>
      <c r="BB1020" s="253"/>
      <c r="BC1020" s="253"/>
      <c r="BD1020" s="253"/>
      <c r="BE1020" s="253"/>
      <c r="BF1020" s="253"/>
      <c r="BG1020" s="253"/>
      <c r="BH1020" s="253"/>
      <c r="BI1020" s="253"/>
      <c r="BJ1020" s="253"/>
      <c r="BK1020" s="253"/>
      <c r="BL1020" s="253"/>
      <c r="BM1020" s="253"/>
      <c r="BN1020" s="253"/>
      <c r="BO1020" s="253"/>
      <c r="BP1020" s="253"/>
      <c r="BQ1020" s="253"/>
      <c r="BR1020" s="253"/>
      <c r="BS1020" s="253"/>
      <c r="BT1020" s="253"/>
      <c r="BU1020" s="253"/>
      <c r="BV1020" s="253"/>
      <c r="BW1020" s="253"/>
      <c r="BX1020" s="253"/>
      <c r="BY1020" s="253"/>
      <c r="BZ1020" s="253"/>
      <c r="CA1020" s="253"/>
      <c r="CB1020" s="253"/>
      <c r="CC1020" s="253"/>
      <c r="CD1020" s="253"/>
      <c r="CE1020" s="253"/>
      <c r="CF1020" s="253"/>
      <c r="CG1020" s="253"/>
      <c r="CH1020" s="253"/>
      <c r="CI1020" s="253"/>
      <c r="CJ1020" s="253"/>
      <c r="CK1020" s="253"/>
      <c r="CL1020" s="253"/>
      <c r="CM1020" s="253"/>
      <c r="CN1020" s="253"/>
      <c r="CO1020" s="253"/>
      <c r="CP1020" s="253"/>
      <c r="CQ1020" s="253"/>
      <c r="CR1020" s="253"/>
      <c r="CS1020" s="253"/>
      <c r="CT1020" s="253"/>
      <c r="CU1020" s="253"/>
      <c r="CV1020" s="253"/>
      <c r="CW1020" s="253"/>
      <c r="CX1020" s="253"/>
      <c r="CY1020" s="253"/>
      <c r="CZ1020" s="253"/>
      <c r="DA1020" s="253"/>
      <c r="DB1020" s="253"/>
      <c r="DC1020" s="253"/>
      <c r="DD1020" s="253"/>
      <c r="DE1020" s="253"/>
      <c r="DF1020" s="253"/>
      <c r="DG1020" s="253"/>
      <c r="DH1020" s="253"/>
      <c r="DI1020" s="253"/>
      <c r="DJ1020" s="253"/>
      <c r="DK1020" s="253"/>
      <c r="DL1020" s="253"/>
      <c r="DM1020" s="253"/>
      <c r="DN1020" s="253"/>
      <c r="DO1020" s="253"/>
      <c r="DP1020" s="253"/>
      <c r="DQ1020" s="253"/>
      <c r="DR1020" s="253"/>
      <c r="DS1020" s="253"/>
      <c r="DT1020" s="253"/>
      <c r="DU1020" s="253"/>
      <c r="DV1020" s="253"/>
      <c r="DW1020" s="253"/>
      <c r="DX1020" s="253"/>
      <c r="DY1020" s="253"/>
      <c r="DZ1020" s="253"/>
      <c r="EA1020" s="253"/>
      <c r="EB1020" s="253"/>
      <c r="EC1020" s="253"/>
      <c r="ED1020" s="253"/>
      <c r="EE1020" s="253"/>
      <c r="EF1020" s="253"/>
      <c r="EG1020" s="253"/>
      <c r="EH1020" s="253"/>
      <c r="EI1020" s="253"/>
      <c r="EJ1020" s="253"/>
      <c r="EK1020" s="253"/>
      <c r="EL1020" s="253"/>
      <c r="EM1020" s="253"/>
      <c r="EN1020" s="253"/>
      <c r="EO1020" s="253"/>
      <c r="EP1020" s="253"/>
      <c r="EQ1020" s="253"/>
      <c r="ER1020" s="253"/>
      <c r="ES1020" s="253"/>
      <c r="ET1020" s="253"/>
      <c r="EU1020" s="253"/>
      <c r="EV1020" s="253"/>
      <c r="EW1020" s="253"/>
      <c r="EX1020" s="253"/>
      <c r="EY1020" s="253"/>
      <c r="EZ1020" s="253"/>
      <c r="FA1020" s="253"/>
      <c r="FB1020" s="253"/>
      <c r="FC1020" s="253"/>
      <c r="FD1020" s="253"/>
      <c r="FE1020" s="253"/>
      <c r="FF1020" s="253"/>
      <c r="FG1020" s="253"/>
      <c r="FH1020" s="253"/>
      <c r="FI1020" s="253"/>
      <c r="FJ1020" s="253"/>
      <c r="FK1020" s="253"/>
      <c r="FL1020" s="253"/>
      <c r="FM1020" s="253"/>
      <c r="FN1020" s="253"/>
      <c r="FO1020" s="253"/>
      <c r="FP1020" s="253"/>
      <c r="FQ1020" s="253"/>
      <c r="FR1020" s="253"/>
      <c r="FS1020" s="253"/>
      <c r="FT1020" s="253"/>
      <c r="FU1020" s="253"/>
      <c r="FV1020" s="253"/>
      <c r="FW1020" s="253"/>
      <c r="FX1020" s="253"/>
      <c r="FY1020" s="253"/>
      <c r="FZ1020" s="253"/>
      <c r="GA1020" s="253"/>
      <c r="GB1020" s="253"/>
      <c r="GC1020" s="253"/>
      <c r="GD1020" s="253"/>
      <c r="GE1020" s="253"/>
      <c r="GF1020" s="253"/>
      <c r="GG1020" s="253"/>
      <c r="GH1020" s="253"/>
      <c r="GI1020" s="253"/>
      <c r="GJ1020" s="253"/>
      <c r="GK1020" s="253"/>
      <c r="GL1020" s="253"/>
      <c r="GM1020" s="253"/>
      <c r="GN1020" s="253"/>
      <c r="GO1020" s="253"/>
      <c r="GP1020" s="253"/>
      <c r="GQ1020" s="253"/>
      <c r="GR1020" s="253"/>
      <c r="GS1020" s="253"/>
      <c r="GT1020" s="253"/>
      <c r="GU1020" s="253"/>
      <c r="GV1020" s="253"/>
      <c r="GW1020" s="253"/>
      <c r="GX1020" s="253"/>
      <c r="GY1020" s="253"/>
      <c r="GZ1020" s="253"/>
      <c r="HA1020" s="253"/>
      <c r="HB1020" s="253"/>
      <c r="HC1020" s="253"/>
      <c r="HD1020" s="253"/>
      <c r="HE1020" s="253"/>
      <c r="HF1020" s="253"/>
      <c r="HG1020" s="253"/>
      <c r="HH1020" s="253"/>
      <c r="HI1020" s="253"/>
      <c r="HJ1020" s="253"/>
      <c r="HK1020" s="253"/>
      <c r="HL1020" s="253"/>
      <c r="HM1020" s="253"/>
      <c r="HN1020" s="253"/>
      <c r="HO1020" s="253"/>
      <c r="HP1020" s="253"/>
      <c r="HQ1020" s="253"/>
      <c r="HR1020" s="253"/>
      <c r="HS1020" s="253"/>
      <c r="HT1020" s="253"/>
      <c r="HU1020" s="253"/>
      <c r="HV1020" s="253"/>
      <c r="HW1020" s="253"/>
      <c r="HX1020" s="253"/>
      <c r="HY1020" s="253"/>
      <c r="HZ1020" s="253"/>
      <c r="IA1020" s="253"/>
      <c r="IB1020" s="253"/>
      <c r="IC1020" s="253"/>
      <c r="ID1020" s="253"/>
      <c r="IE1020" s="253"/>
      <c r="IF1020" s="253"/>
      <c r="IG1020" s="253"/>
      <c r="IH1020" s="253"/>
      <c r="II1020" s="253"/>
      <c r="IJ1020" s="253"/>
      <c r="IK1020" s="253"/>
      <c r="IL1020" s="253"/>
      <c r="IM1020" s="253"/>
      <c r="IN1020" s="253"/>
      <c r="IO1020" s="253"/>
      <c r="IP1020" s="253"/>
      <c r="IQ1020" s="253"/>
      <c r="IR1020" s="253"/>
      <c r="IS1020" s="253"/>
      <c r="IT1020" s="253"/>
      <c r="IU1020" s="253"/>
      <c r="IV1020" s="253"/>
      <c r="IW1020" s="253"/>
      <c r="IX1020" s="253"/>
      <c r="IY1020" s="253"/>
      <c r="IZ1020" s="253"/>
      <c r="JA1020" s="253"/>
      <c r="JB1020" s="253"/>
      <c r="JC1020" s="253"/>
      <c r="JD1020" s="253"/>
      <c r="JE1020" s="253"/>
      <c r="JF1020" s="253"/>
      <c r="JG1020" s="253"/>
      <c r="JH1020" s="253"/>
      <c r="JI1020" s="253"/>
      <c r="JJ1020" s="253"/>
      <c r="JK1020" s="253"/>
      <c r="JL1020" s="253"/>
      <c r="JM1020" s="253"/>
      <c r="JN1020" s="253"/>
      <c r="JO1020" s="253"/>
      <c r="JP1020" s="253"/>
      <c r="JQ1020" s="253"/>
      <c r="JR1020" s="253"/>
      <c r="JS1020" s="253"/>
      <c r="JT1020" s="253"/>
      <c r="JU1020" s="253"/>
    </row>
    <row r="1021" spans="4:281" s="252" customFormat="1" ht="15" customHeight="1" x14ac:dyDescent="0.25">
      <c r="D1021" s="253"/>
      <c r="E1021" s="253"/>
      <c r="F1021" s="253"/>
      <c r="G1021" s="253"/>
      <c r="H1021" s="253"/>
      <c r="I1021" s="253"/>
      <c r="J1021" s="253"/>
      <c r="K1021" s="253"/>
      <c r="L1021" s="253"/>
      <c r="M1021" s="253"/>
      <c r="N1021" s="253"/>
      <c r="O1021" s="253"/>
      <c r="P1021" s="253"/>
      <c r="Q1021" s="253"/>
      <c r="R1021" s="253"/>
      <c r="S1021" s="253"/>
      <c r="T1021" s="253"/>
      <c r="U1021" s="253"/>
      <c r="V1021" s="253"/>
      <c r="W1021" s="253"/>
      <c r="X1021" s="253"/>
      <c r="Y1021" s="253"/>
      <c r="Z1021" s="253"/>
      <c r="AA1021" s="253"/>
      <c r="AB1021" s="253"/>
      <c r="AC1021" s="253"/>
      <c r="AD1021" s="253"/>
      <c r="AE1021" s="253"/>
      <c r="AF1021" s="253"/>
      <c r="AG1021" s="253"/>
      <c r="AH1021" s="253"/>
      <c r="AI1021" s="253"/>
      <c r="AJ1021" s="253"/>
      <c r="AK1021" s="253"/>
      <c r="AL1021" s="253"/>
      <c r="AM1021" s="253"/>
      <c r="AN1021" s="253"/>
      <c r="AO1021" s="253"/>
      <c r="AP1021" s="253"/>
      <c r="AQ1021" s="253"/>
      <c r="AR1021" s="253"/>
      <c r="AS1021" s="253"/>
      <c r="AT1021" s="253"/>
      <c r="AU1021" s="253"/>
      <c r="AV1021" s="253"/>
      <c r="AW1021" s="253"/>
      <c r="AX1021" s="253"/>
      <c r="AY1021" s="253"/>
      <c r="AZ1021" s="253"/>
      <c r="BA1021" s="253"/>
      <c r="BB1021" s="253"/>
      <c r="BC1021" s="253"/>
      <c r="BD1021" s="253"/>
      <c r="BE1021" s="253"/>
      <c r="BF1021" s="253"/>
      <c r="BG1021" s="253"/>
      <c r="BH1021" s="253"/>
      <c r="BI1021" s="253"/>
      <c r="BJ1021" s="253"/>
      <c r="BK1021" s="253"/>
      <c r="BL1021" s="253"/>
      <c r="BM1021" s="253"/>
      <c r="BN1021" s="253"/>
      <c r="BO1021" s="253"/>
      <c r="BP1021" s="253"/>
      <c r="BQ1021" s="253"/>
      <c r="BR1021" s="253"/>
      <c r="BS1021" s="253"/>
      <c r="BT1021" s="253"/>
      <c r="BU1021" s="253"/>
      <c r="BV1021" s="253"/>
      <c r="BW1021" s="253"/>
      <c r="BX1021" s="253"/>
      <c r="BY1021" s="253"/>
      <c r="BZ1021" s="253"/>
      <c r="CA1021" s="253"/>
      <c r="CB1021" s="253"/>
      <c r="CC1021" s="253"/>
      <c r="CD1021" s="253"/>
      <c r="CE1021" s="253"/>
      <c r="CF1021" s="253"/>
      <c r="CG1021" s="253"/>
      <c r="CH1021" s="253"/>
      <c r="CI1021" s="253"/>
      <c r="CJ1021" s="253"/>
      <c r="CK1021" s="253"/>
      <c r="CL1021" s="253"/>
      <c r="CM1021" s="253"/>
      <c r="CN1021" s="253"/>
      <c r="CO1021" s="253"/>
      <c r="CP1021" s="253"/>
      <c r="CQ1021" s="253"/>
      <c r="CR1021" s="253"/>
      <c r="CS1021" s="253"/>
      <c r="CT1021" s="253"/>
      <c r="CU1021" s="253"/>
      <c r="CV1021" s="253"/>
      <c r="CW1021" s="253"/>
      <c r="CX1021" s="253"/>
      <c r="CY1021" s="253"/>
      <c r="CZ1021" s="253"/>
      <c r="DA1021" s="253"/>
      <c r="DB1021" s="253"/>
      <c r="DC1021" s="253"/>
      <c r="DD1021" s="253"/>
      <c r="DE1021" s="253"/>
      <c r="DF1021" s="253"/>
      <c r="DG1021" s="253"/>
      <c r="DH1021" s="253"/>
      <c r="DI1021" s="253"/>
      <c r="DJ1021" s="253"/>
      <c r="DK1021" s="253"/>
      <c r="DL1021" s="253"/>
      <c r="DM1021" s="253"/>
      <c r="DN1021" s="253"/>
      <c r="DO1021" s="253"/>
      <c r="DP1021" s="253"/>
      <c r="DQ1021" s="253"/>
      <c r="DR1021" s="253"/>
      <c r="DS1021" s="253"/>
      <c r="DT1021" s="253"/>
      <c r="DU1021" s="253"/>
      <c r="DV1021" s="253"/>
      <c r="DW1021" s="253"/>
      <c r="DX1021" s="253"/>
      <c r="DY1021" s="253"/>
      <c r="DZ1021" s="253"/>
      <c r="EA1021" s="253"/>
      <c r="EB1021" s="253"/>
      <c r="EC1021" s="253"/>
      <c r="ED1021" s="253"/>
      <c r="EE1021" s="253"/>
      <c r="EF1021" s="253"/>
      <c r="EG1021" s="253"/>
      <c r="EH1021" s="253"/>
      <c r="EI1021" s="253"/>
      <c r="EJ1021" s="253"/>
      <c r="EK1021" s="253"/>
      <c r="EL1021" s="253"/>
      <c r="EM1021" s="253"/>
      <c r="EN1021" s="253"/>
      <c r="EO1021" s="253"/>
      <c r="EP1021" s="253"/>
      <c r="EQ1021" s="253"/>
      <c r="ER1021" s="253"/>
      <c r="ES1021" s="253"/>
      <c r="ET1021" s="253"/>
      <c r="EU1021" s="253"/>
      <c r="EV1021" s="253"/>
      <c r="EW1021" s="253"/>
      <c r="EX1021" s="253"/>
      <c r="EY1021" s="253"/>
      <c r="EZ1021" s="253"/>
      <c r="FA1021" s="253"/>
      <c r="FB1021" s="253"/>
      <c r="FC1021" s="253"/>
      <c r="FD1021" s="253"/>
      <c r="FE1021" s="253"/>
      <c r="FF1021" s="253"/>
      <c r="FG1021" s="253"/>
      <c r="FH1021" s="253"/>
      <c r="FI1021" s="253"/>
      <c r="FJ1021" s="253"/>
      <c r="FK1021" s="253"/>
      <c r="FL1021" s="253"/>
      <c r="FM1021" s="253"/>
      <c r="FN1021" s="253"/>
      <c r="FO1021" s="253"/>
      <c r="FP1021" s="253"/>
      <c r="FQ1021" s="253"/>
      <c r="FR1021" s="253"/>
      <c r="FS1021" s="253"/>
      <c r="FT1021" s="253"/>
      <c r="FU1021" s="253"/>
      <c r="FV1021" s="253"/>
      <c r="FW1021" s="253"/>
      <c r="FX1021" s="253"/>
      <c r="FY1021" s="253"/>
      <c r="FZ1021" s="253"/>
      <c r="GA1021" s="253"/>
      <c r="GB1021" s="253"/>
      <c r="GC1021" s="253"/>
      <c r="GD1021" s="253"/>
      <c r="GE1021" s="253"/>
      <c r="GF1021" s="253"/>
      <c r="GG1021" s="253"/>
      <c r="GH1021" s="253"/>
      <c r="GI1021" s="253"/>
      <c r="GJ1021" s="253"/>
      <c r="GK1021" s="253"/>
      <c r="GL1021" s="253"/>
      <c r="GM1021" s="253"/>
      <c r="GN1021" s="253"/>
      <c r="GO1021" s="253"/>
      <c r="GP1021" s="253"/>
      <c r="GQ1021" s="253"/>
      <c r="GR1021" s="253"/>
      <c r="GS1021" s="253"/>
      <c r="GT1021" s="253"/>
      <c r="GU1021" s="253"/>
      <c r="GV1021" s="253"/>
      <c r="GW1021" s="253"/>
      <c r="GX1021" s="253"/>
      <c r="GY1021" s="253"/>
      <c r="GZ1021" s="253"/>
      <c r="HA1021" s="253"/>
      <c r="HB1021" s="253"/>
      <c r="HC1021" s="253"/>
      <c r="HD1021" s="253"/>
      <c r="HE1021" s="253"/>
      <c r="HF1021" s="253"/>
      <c r="HG1021" s="253"/>
      <c r="HH1021" s="253"/>
      <c r="HI1021" s="253"/>
      <c r="HJ1021" s="253"/>
      <c r="HK1021" s="253"/>
      <c r="HL1021" s="253"/>
      <c r="HM1021" s="253"/>
      <c r="HN1021" s="253"/>
      <c r="HO1021" s="253"/>
      <c r="HP1021" s="253"/>
      <c r="HQ1021" s="253"/>
      <c r="HR1021" s="253"/>
      <c r="HS1021" s="253"/>
      <c r="HT1021" s="253"/>
      <c r="HU1021" s="253"/>
      <c r="HV1021" s="253"/>
      <c r="HW1021" s="253"/>
      <c r="HX1021" s="253"/>
      <c r="HY1021" s="253"/>
      <c r="HZ1021" s="253"/>
      <c r="IA1021" s="253"/>
      <c r="IB1021" s="253"/>
      <c r="IC1021" s="253"/>
      <c r="ID1021" s="253"/>
      <c r="IE1021" s="253"/>
      <c r="IF1021" s="253"/>
      <c r="IG1021" s="253"/>
      <c r="IH1021" s="253"/>
      <c r="II1021" s="253"/>
      <c r="IJ1021" s="253"/>
      <c r="IK1021" s="253"/>
      <c r="IL1021" s="253"/>
      <c r="IM1021" s="253"/>
      <c r="IN1021" s="253"/>
      <c r="IO1021" s="253"/>
      <c r="IP1021" s="253"/>
      <c r="IQ1021" s="253"/>
      <c r="IR1021" s="253"/>
      <c r="IS1021" s="253"/>
      <c r="IT1021" s="253"/>
      <c r="IU1021" s="253"/>
      <c r="IV1021" s="253"/>
      <c r="IW1021" s="253"/>
      <c r="IX1021" s="253"/>
      <c r="IY1021" s="253"/>
      <c r="IZ1021" s="253"/>
      <c r="JA1021" s="253"/>
      <c r="JB1021" s="253"/>
      <c r="JC1021" s="253"/>
      <c r="JD1021" s="253"/>
      <c r="JE1021" s="253"/>
      <c r="JF1021" s="253"/>
      <c r="JG1021" s="253"/>
      <c r="JH1021" s="253"/>
      <c r="JI1021" s="253"/>
      <c r="JJ1021" s="253"/>
      <c r="JK1021" s="253"/>
      <c r="JL1021" s="253"/>
      <c r="JM1021" s="253"/>
      <c r="JN1021" s="253"/>
      <c r="JO1021" s="253"/>
      <c r="JP1021" s="253"/>
      <c r="JQ1021" s="253"/>
      <c r="JR1021" s="253"/>
      <c r="JS1021" s="253"/>
      <c r="JT1021" s="253"/>
      <c r="JU1021" s="253"/>
    </row>
    <row r="1022" spans="4:281" s="252" customFormat="1" ht="15" customHeight="1" x14ac:dyDescent="0.25">
      <c r="D1022" s="253"/>
      <c r="E1022" s="253"/>
      <c r="F1022" s="253"/>
      <c r="G1022" s="253"/>
      <c r="H1022" s="253"/>
      <c r="I1022" s="253"/>
      <c r="J1022" s="253"/>
      <c r="K1022" s="253"/>
      <c r="L1022" s="253"/>
      <c r="M1022" s="253"/>
      <c r="N1022" s="253"/>
      <c r="O1022" s="253"/>
      <c r="P1022" s="253"/>
      <c r="Q1022" s="253"/>
      <c r="R1022" s="253"/>
      <c r="S1022" s="253"/>
      <c r="T1022" s="253"/>
      <c r="U1022" s="253"/>
      <c r="V1022" s="253"/>
      <c r="W1022" s="253"/>
      <c r="X1022" s="253"/>
      <c r="Y1022" s="253"/>
      <c r="Z1022" s="253"/>
      <c r="AA1022" s="253"/>
      <c r="AB1022" s="253"/>
      <c r="AC1022" s="253"/>
      <c r="AD1022" s="253"/>
      <c r="AE1022" s="253"/>
      <c r="AF1022" s="253"/>
      <c r="AG1022" s="253"/>
      <c r="AH1022" s="253"/>
      <c r="AI1022" s="253"/>
      <c r="AJ1022" s="253"/>
      <c r="AK1022" s="253"/>
      <c r="AL1022" s="253"/>
      <c r="AM1022" s="253"/>
      <c r="AN1022" s="253"/>
      <c r="AO1022" s="253"/>
      <c r="AP1022" s="253"/>
      <c r="AQ1022" s="253"/>
      <c r="AR1022" s="253"/>
      <c r="AS1022" s="253"/>
      <c r="AT1022" s="253"/>
      <c r="AU1022" s="253"/>
      <c r="AV1022" s="253"/>
      <c r="AW1022" s="253"/>
      <c r="AX1022" s="253"/>
      <c r="AY1022" s="253"/>
      <c r="AZ1022" s="253"/>
      <c r="BA1022" s="253"/>
      <c r="BB1022" s="253"/>
      <c r="BC1022" s="253"/>
      <c r="BD1022" s="253"/>
      <c r="BE1022" s="253"/>
      <c r="BF1022" s="253"/>
      <c r="BG1022" s="253"/>
      <c r="BH1022" s="253"/>
      <c r="BI1022" s="253"/>
      <c r="BJ1022" s="253"/>
      <c r="BK1022" s="253"/>
      <c r="BL1022" s="253"/>
      <c r="BM1022" s="253"/>
      <c r="BN1022" s="253"/>
      <c r="BO1022" s="253"/>
      <c r="BP1022" s="253"/>
      <c r="BQ1022" s="253"/>
      <c r="BR1022" s="253"/>
      <c r="BS1022" s="253"/>
      <c r="BT1022" s="253"/>
      <c r="BU1022" s="253"/>
      <c r="BV1022" s="253"/>
      <c r="BW1022" s="253"/>
      <c r="BX1022" s="253"/>
      <c r="BY1022" s="253"/>
      <c r="BZ1022" s="253"/>
      <c r="CA1022" s="253"/>
      <c r="CB1022" s="253"/>
      <c r="CC1022" s="253"/>
      <c r="CD1022" s="253"/>
      <c r="CE1022" s="253"/>
      <c r="CF1022" s="253"/>
      <c r="CG1022" s="253"/>
      <c r="CH1022" s="253"/>
      <c r="CI1022" s="253"/>
      <c r="CJ1022" s="253"/>
      <c r="CK1022" s="253"/>
      <c r="CL1022" s="253"/>
      <c r="CM1022" s="253"/>
      <c r="CN1022" s="253"/>
      <c r="CO1022" s="253"/>
      <c r="CP1022" s="253"/>
      <c r="CQ1022" s="253"/>
      <c r="CR1022" s="253"/>
      <c r="CS1022" s="253"/>
      <c r="CT1022" s="253"/>
      <c r="CU1022" s="253"/>
      <c r="CV1022" s="253"/>
      <c r="CW1022" s="253"/>
      <c r="CX1022" s="253"/>
      <c r="CY1022" s="253"/>
      <c r="CZ1022" s="253"/>
      <c r="DA1022" s="253"/>
      <c r="DB1022" s="253"/>
      <c r="DC1022" s="253"/>
      <c r="DD1022" s="253"/>
      <c r="DE1022" s="253"/>
      <c r="DF1022" s="253"/>
      <c r="DG1022" s="253"/>
      <c r="DH1022" s="253"/>
      <c r="DI1022" s="253"/>
      <c r="DJ1022" s="253"/>
      <c r="DK1022" s="253"/>
      <c r="DL1022" s="253"/>
      <c r="DM1022" s="253"/>
      <c r="DN1022" s="253"/>
      <c r="DO1022" s="253"/>
      <c r="DP1022" s="253"/>
      <c r="DQ1022" s="253"/>
      <c r="DR1022" s="253"/>
      <c r="DS1022" s="253"/>
      <c r="DT1022" s="253"/>
      <c r="DU1022" s="253"/>
      <c r="DV1022" s="253"/>
      <c r="DW1022" s="253"/>
      <c r="DX1022" s="253"/>
      <c r="DY1022" s="253"/>
      <c r="DZ1022" s="253"/>
      <c r="EA1022" s="253"/>
      <c r="EB1022" s="253"/>
      <c r="EC1022" s="253"/>
      <c r="ED1022" s="253"/>
      <c r="EE1022" s="253"/>
      <c r="EF1022" s="253"/>
      <c r="EG1022" s="253"/>
      <c r="EH1022" s="253"/>
      <c r="EI1022" s="253"/>
      <c r="EJ1022" s="253"/>
      <c r="EK1022" s="253"/>
      <c r="EL1022" s="253"/>
      <c r="EM1022" s="253"/>
      <c r="EN1022" s="253"/>
      <c r="EO1022" s="253"/>
      <c r="EP1022" s="253"/>
      <c r="EQ1022" s="253"/>
      <c r="ER1022" s="253"/>
      <c r="ES1022" s="253"/>
      <c r="ET1022" s="253"/>
      <c r="EU1022" s="253"/>
      <c r="EV1022" s="253"/>
      <c r="EW1022" s="253"/>
      <c r="EX1022" s="253"/>
      <c r="EY1022" s="253"/>
      <c r="EZ1022" s="253"/>
      <c r="FA1022" s="253"/>
      <c r="FB1022" s="253"/>
      <c r="FC1022" s="253"/>
      <c r="FD1022" s="253"/>
      <c r="FE1022" s="253"/>
      <c r="FF1022" s="253"/>
      <c r="FG1022" s="253"/>
      <c r="FH1022" s="253"/>
      <c r="FI1022" s="253"/>
      <c r="FJ1022" s="253"/>
      <c r="FK1022" s="253"/>
      <c r="FL1022" s="253"/>
      <c r="FM1022" s="253"/>
      <c r="FN1022" s="253"/>
      <c r="FO1022" s="253"/>
      <c r="FP1022" s="253"/>
      <c r="FQ1022" s="253"/>
      <c r="FR1022" s="253"/>
      <c r="FS1022" s="253"/>
      <c r="FT1022" s="253"/>
      <c r="FU1022" s="253"/>
      <c r="FV1022" s="253"/>
      <c r="FW1022" s="253"/>
      <c r="FX1022" s="253"/>
      <c r="FY1022" s="253"/>
      <c r="FZ1022" s="253"/>
      <c r="GA1022" s="253"/>
      <c r="GB1022" s="253"/>
      <c r="GC1022" s="253"/>
      <c r="GD1022" s="253"/>
      <c r="GE1022" s="253"/>
      <c r="GF1022" s="253"/>
      <c r="GG1022" s="253"/>
      <c r="GH1022" s="253"/>
      <c r="GI1022" s="253"/>
      <c r="GJ1022" s="253"/>
      <c r="GK1022" s="253"/>
      <c r="GL1022" s="253"/>
      <c r="GM1022" s="253"/>
      <c r="GN1022" s="253"/>
      <c r="GO1022" s="253"/>
      <c r="GP1022" s="253"/>
      <c r="GQ1022" s="253"/>
      <c r="GR1022" s="253"/>
      <c r="GS1022" s="253"/>
      <c r="GT1022" s="253"/>
      <c r="GU1022" s="253"/>
      <c r="GV1022" s="253"/>
      <c r="GW1022" s="253"/>
      <c r="GX1022" s="253"/>
      <c r="GY1022" s="253"/>
      <c r="GZ1022" s="253"/>
      <c r="HA1022" s="253"/>
      <c r="HB1022" s="253"/>
      <c r="HC1022" s="253"/>
      <c r="HD1022" s="253"/>
      <c r="HE1022" s="253"/>
      <c r="HF1022" s="253"/>
      <c r="HG1022" s="253"/>
      <c r="HH1022" s="253"/>
      <c r="HI1022" s="253"/>
      <c r="HJ1022" s="253"/>
      <c r="HK1022" s="253"/>
      <c r="HL1022" s="253"/>
      <c r="HM1022" s="253"/>
      <c r="HN1022" s="253"/>
      <c r="HO1022" s="253"/>
      <c r="HP1022" s="253"/>
      <c r="HQ1022" s="253"/>
      <c r="HR1022" s="253"/>
      <c r="HS1022" s="253"/>
      <c r="HT1022" s="253"/>
      <c r="HU1022" s="253"/>
      <c r="HV1022" s="253"/>
      <c r="HW1022" s="253"/>
      <c r="HX1022" s="253"/>
      <c r="HY1022" s="253"/>
      <c r="HZ1022" s="253"/>
      <c r="IA1022" s="253"/>
      <c r="IB1022" s="253"/>
      <c r="IC1022" s="253"/>
      <c r="ID1022" s="253"/>
      <c r="IE1022" s="253"/>
      <c r="IF1022" s="253"/>
      <c r="IG1022" s="253"/>
      <c r="IH1022" s="253"/>
      <c r="II1022" s="253"/>
      <c r="IJ1022" s="253"/>
      <c r="IK1022" s="253"/>
      <c r="IL1022" s="253"/>
      <c r="IM1022" s="253"/>
      <c r="IN1022" s="253"/>
      <c r="IO1022" s="253"/>
      <c r="IP1022" s="253"/>
      <c r="IQ1022" s="253"/>
      <c r="IR1022" s="253"/>
      <c r="IS1022" s="253"/>
      <c r="IT1022" s="253"/>
      <c r="IU1022" s="253"/>
      <c r="IV1022" s="253"/>
      <c r="IW1022" s="253"/>
      <c r="IX1022" s="253"/>
      <c r="IY1022" s="253"/>
      <c r="IZ1022" s="253"/>
      <c r="JA1022" s="253"/>
      <c r="JB1022" s="253"/>
      <c r="JC1022" s="253"/>
      <c r="JD1022" s="253"/>
      <c r="JE1022" s="253"/>
      <c r="JF1022" s="253"/>
      <c r="JG1022" s="253"/>
      <c r="JH1022" s="253"/>
      <c r="JI1022" s="253"/>
      <c r="JJ1022" s="253"/>
      <c r="JK1022" s="253"/>
      <c r="JL1022" s="253"/>
      <c r="JM1022" s="253"/>
      <c r="JN1022" s="253"/>
      <c r="JO1022" s="253"/>
      <c r="JP1022" s="253"/>
      <c r="JQ1022" s="253"/>
      <c r="JR1022" s="253"/>
      <c r="JS1022" s="253"/>
      <c r="JT1022" s="253"/>
      <c r="JU1022" s="253"/>
    </row>
    <row r="1023" spans="4:281" s="252" customFormat="1" ht="15" customHeight="1" x14ac:dyDescent="0.25">
      <c r="D1023" s="253"/>
      <c r="E1023" s="253"/>
      <c r="F1023" s="253"/>
      <c r="G1023" s="253"/>
      <c r="H1023" s="253"/>
      <c r="I1023" s="253"/>
      <c r="J1023" s="253"/>
      <c r="K1023" s="253"/>
      <c r="L1023" s="253"/>
      <c r="M1023" s="253"/>
      <c r="N1023" s="253"/>
      <c r="O1023" s="253"/>
      <c r="P1023" s="253"/>
      <c r="Q1023" s="253"/>
      <c r="R1023" s="253"/>
      <c r="S1023" s="253"/>
      <c r="T1023" s="253"/>
      <c r="U1023" s="253"/>
      <c r="V1023" s="253"/>
      <c r="W1023" s="253"/>
      <c r="X1023" s="253"/>
      <c r="Y1023" s="253"/>
      <c r="Z1023" s="253"/>
      <c r="AA1023" s="253"/>
      <c r="AB1023" s="253"/>
      <c r="AC1023" s="253"/>
      <c r="AD1023" s="253"/>
      <c r="AE1023" s="253"/>
      <c r="AF1023" s="253"/>
      <c r="AG1023" s="253"/>
      <c r="AH1023" s="253"/>
      <c r="AI1023" s="253"/>
      <c r="AJ1023" s="253"/>
      <c r="AK1023" s="253"/>
      <c r="AL1023" s="253"/>
      <c r="AM1023" s="253"/>
      <c r="AN1023" s="253"/>
      <c r="AO1023" s="253"/>
      <c r="AP1023" s="253"/>
      <c r="AQ1023" s="253"/>
      <c r="AR1023" s="253"/>
      <c r="AS1023" s="253"/>
      <c r="AT1023" s="253"/>
      <c r="AU1023" s="253"/>
      <c r="AV1023" s="253"/>
      <c r="AW1023" s="253"/>
      <c r="AX1023" s="253"/>
      <c r="AY1023" s="253"/>
      <c r="AZ1023" s="253"/>
      <c r="BA1023" s="253"/>
      <c r="BB1023" s="253"/>
      <c r="BC1023" s="253"/>
      <c r="BD1023" s="253"/>
      <c r="BE1023" s="253"/>
      <c r="BF1023" s="253"/>
      <c r="BG1023" s="253"/>
      <c r="BH1023" s="253"/>
      <c r="BI1023" s="253"/>
      <c r="BJ1023" s="253"/>
      <c r="BK1023" s="253"/>
      <c r="BL1023" s="253"/>
      <c r="BM1023" s="253"/>
      <c r="BN1023" s="253"/>
      <c r="BO1023" s="253"/>
      <c r="BP1023" s="253"/>
      <c r="BQ1023" s="253"/>
      <c r="BR1023" s="253"/>
      <c r="BS1023" s="253"/>
      <c r="BT1023" s="253"/>
      <c r="BU1023" s="253"/>
      <c r="BV1023" s="253"/>
      <c r="BW1023" s="253"/>
      <c r="BX1023" s="253"/>
      <c r="BY1023" s="253"/>
      <c r="BZ1023" s="253"/>
      <c r="CA1023" s="253"/>
      <c r="CB1023" s="253"/>
      <c r="CC1023" s="253"/>
      <c r="CD1023" s="253"/>
      <c r="CE1023" s="253"/>
      <c r="CF1023" s="253"/>
      <c r="CG1023" s="253"/>
      <c r="CH1023" s="253"/>
      <c r="CI1023" s="253"/>
      <c r="CJ1023" s="253"/>
      <c r="CK1023" s="253"/>
      <c r="CL1023" s="253"/>
      <c r="CM1023" s="253"/>
      <c r="CN1023" s="253"/>
      <c r="CO1023" s="253"/>
      <c r="CP1023" s="253"/>
      <c r="CQ1023" s="253"/>
      <c r="CR1023" s="253"/>
      <c r="CS1023" s="253"/>
      <c r="CT1023" s="253"/>
      <c r="CU1023" s="253"/>
      <c r="CV1023" s="253"/>
      <c r="CW1023" s="253"/>
      <c r="CX1023" s="253"/>
      <c r="CY1023" s="253"/>
      <c r="CZ1023" s="253"/>
      <c r="DA1023" s="253"/>
      <c r="DB1023" s="253"/>
      <c r="DC1023" s="253"/>
      <c r="DD1023" s="253"/>
      <c r="DE1023" s="253"/>
      <c r="DF1023" s="253"/>
      <c r="DG1023" s="253"/>
      <c r="DH1023" s="253"/>
      <c r="DI1023" s="253"/>
      <c r="DJ1023" s="253"/>
      <c r="DK1023" s="253"/>
      <c r="DL1023" s="253"/>
      <c r="DM1023" s="253"/>
      <c r="DN1023" s="253"/>
      <c r="DO1023" s="253"/>
      <c r="DP1023" s="253"/>
      <c r="DQ1023" s="253"/>
      <c r="DR1023" s="253"/>
      <c r="DS1023" s="253"/>
      <c r="DT1023" s="253"/>
      <c r="DU1023" s="253"/>
      <c r="DV1023" s="253"/>
      <c r="DW1023" s="253"/>
      <c r="DX1023" s="253"/>
      <c r="DY1023" s="253"/>
      <c r="DZ1023" s="253"/>
      <c r="EA1023" s="253"/>
      <c r="EB1023" s="253"/>
      <c r="EC1023" s="253"/>
      <c r="ED1023" s="253"/>
      <c r="EE1023" s="253"/>
      <c r="EF1023" s="253"/>
      <c r="EG1023" s="253"/>
      <c r="EH1023" s="253"/>
      <c r="EI1023" s="253"/>
      <c r="EJ1023" s="253"/>
      <c r="EK1023" s="253"/>
      <c r="EL1023" s="253"/>
      <c r="EM1023" s="253"/>
      <c r="EN1023" s="253"/>
      <c r="EO1023" s="253"/>
      <c r="EP1023" s="253"/>
      <c r="EQ1023" s="253"/>
      <c r="ER1023" s="253"/>
      <c r="ES1023" s="253"/>
      <c r="ET1023" s="253"/>
      <c r="EU1023" s="253"/>
      <c r="EV1023" s="253"/>
      <c r="EW1023" s="253"/>
      <c r="EX1023" s="253"/>
      <c r="EY1023" s="253"/>
      <c r="EZ1023" s="253"/>
      <c r="FA1023" s="253"/>
      <c r="FB1023" s="253"/>
      <c r="FC1023" s="253"/>
      <c r="FD1023" s="253"/>
      <c r="FE1023" s="253"/>
      <c r="FF1023" s="253"/>
      <c r="FG1023" s="253"/>
      <c r="FH1023" s="253"/>
      <c r="FI1023" s="253"/>
      <c r="FJ1023" s="253"/>
      <c r="FK1023" s="253"/>
      <c r="FL1023" s="253"/>
      <c r="FM1023" s="253"/>
      <c r="FN1023" s="253"/>
      <c r="FO1023" s="253"/>
      <c r="FP1023" s="253"/>
      <c r="FQ1023" s="253"/>
      <c r="FR1023" s="253"/>
      <c r="FS1023" s="253"/>
      <c r="FT1023" s="253"/>
      <c r="FU1023" s="253"/>
      <c r="FV1023" s="253"/>
      <c r="FW1023" s="253"/>
      <c r="FX1023" s="253"/>
      <c r="FY1023" s="253"/>
      <c r="FZ1023" s="253"/>
      <c r="GA1023" s="253"/>
      <c r="GB1023" s="253"/>
      <c r="GC1023" s="253"/>
      <c r="GD1023" s="253"/>
      <c r="GE1023" s="253"/>
      <c r="GF1023" s="253"/>
      <c r="GG1023" s="253"/>
      <c r="GH1023" s="253"/>
      <c r="GI1023" s="253"/>
      <c r="GJ1023" s="253"/>
      <c r="GK1023" s="253"/>
      <c r="GL1023" s="253"/>
      <c r="GM1023" s="253"/>
      <c r="GN1023" s="253"/>
      <c r="GO1023" s="253"/>
      <c r="GP1023" s="253"/>
      <c r="GQ1023" s="253"/>
      <c r="GR1023" s="253"/>
      <c r="GS1023" s="253"/>
      <c r="GT1023" s="253"/>
      <c r="GU1023" s="253"/>
      <c r="GV1023" s="253"/>
      <c r="GW1023" s="253"/>
      <c r="GX1023" s="253"/>
      <c r="GY1023" s="253"/>
      <c r="GZ1023" s="253"/>
      <c r="HA1023" s="253"/>
      <c r="HB1023" s="253"/>
      <c r="HC1023" s="253"/>
      <c r="HD1023" s="253"/>
      <c r="HE1023" s="253"/>
      <c r="HF1023" s="253"/>
      <c r="HG1023" s="253"/>
      <c r="HH1023" s="253"/>
      <c r="HI1023" s="253"/>
      <c r="HJ1023" s="253"/>
      <c r="HK1023" s="253"/>
      <c r="HL1023" s="253"/>
      <c r="HM1023" s="253"/>
      <c r="HN1023" s="253"/>
      <c r="HO1023" s="253"/>
      <c r="HP1023" s="253"/>
      <c r="HQ1023" s="253"/>
      <c r="HR1023" s="253"/>
      <c r="HS1023" s="253"/>
      <c r="HT1023" s="253"/>
      <c r="HU1023" s="253"/>
      <c r="HV1023" s="253"/>
      <c r="HW1023" s="253"/>
      <c r="HX1023" s="253"/>
      <c r="HY1023" s="253"/>
      <c r="HZ1023" s="253"/>
      <c r="IA1023" s="253"/>
      <c r="IB1023" s="253"/>
      <c r="IC1023" s="253"/>
      <c r="ID1023" s="253"/>
      <c r="IE1023" s="253"/>
      <c r="IF1023" s="253"/>
      <c r="IG1023" s="253"/>
      <c r="IH1023" s="253"/>
      <c r="II1023" s="253"/>
      <c r="IJ1023" s="253"/>
      <c r="IK1023" s="253"/>
      <c r="IL1023" s="253"/>
      <c r="IM1023" s="253"/>
      <c r="IN1023" s="253"/>
      <c r="IO1023" s="253"/>
      <c r="IP1023" s="253"/>
      <c r="IQ1023" s="253"/>
      <c r="IR1023" s="253"/>
      <c r="IS1023" s="253"/>
      <c r="IT1023" s="253"/>
      <c r="IU1023" s="253"/>
      <c r="IV1023" s="253"/>
      <c r="IW1023" s="253"/>
      <c r="IX1023" s="253"/>
      <c r="IY1023" s="253"/>
      <c r="IZ1023" s="253"/>
      <c r="JA1023" s="253"/>
      <c r="JB1023" s="253"/>
      <c r="JC1023" s="253"/>
      <c r="JD1023" s="253"/>
      <c r="JE1023" s="253"/>
      <c r="JF1023" s="253"/>
      <c r="JG1023" s="253"/>
      <c r="JH1023" s="253"/>
      <c r="JI1023" s="253"/>
      <c r="JJ1023" s="253"/>
      <c r="JK1023" s="253"/>
      <c r="JL1023" s="253"/>
      <c r="JM1023" s="253"/>
      <c r="JN1023" s="253"/>
      <c r="JO1023" s="253"/>
      <c r="JP1023" s="253"/>
      <c r="JQ1023" s="253"/>
      <c r="JR1023" s="253"/>
      <c r="JS1023" s="253"/>
      <c r="JT1023" s="253"/>
      <c r="JU1023" s="253"/>
    </row>
    <row r="1024" spans="4:281" s="252" customFormat="1" ht="15" customHeight="1" x14ac:dyDescent="0.25">
      <c r="D1024" s="253"/>
      <c r="E1024" s="253"/>
      <c r="F1024" s="253"/>
      <c r="G1024" s="253"/>
      <c r="H1024" s="253"/>
      <c r="I1024" s="253"/>
      <c r="J1024" s="253"/>
      <c r="K1024" s="253"/>
      <c r="L1024" s="253"/>
      <c r="M1024" s="253"/>
      <c r="N1024" s="253"/>
      <c r="O1024" s="253"/>
      <c r="P1024" s="253"/>
      <c r="Q1024" s="253"/>
      <c r="R1024" s="253"/>
      <c r="S1024" s="253"/>
      <c r="T1024" s="253"/>
      <c r="U1024" s="253"/>
      <c r="V1024" s="253"/>
      <c r="W1024" s="253"/>
      <c r="X1024" s="253"/>
      <c r="Y1024" s="253"/>
      <c r="Z1024" s="253"/>
      <c r="AA1024" s="253"/>
      <c r="AB1024" s="253"/>
      <c r="AC1024" s="253"/>
      <c r="AD1024" s="253"/>
      <c r="AE1024" s="253"/>
      <c r="AF1024" s="253"/>
      <c r="AG1024" s="253"/>
      <c r="AH1024" s="253"/>
      <c r="AI1024" s="253"/>
      <c r="AJ1024" s="253"/>
      <c r="AK1024" s="253"/>
      <c r="AL1024" s="253"/>
      <c r="AM1024" s="253"/>
      <c r="AN1024" s="253"/>
      <c r="AO1024" s="253"/>
      <c r="AP1024" s="253"/>
      <c r="AQ1024" s="253"/>
      <c r="AR1024" s="253"/>
      <c r="AS1024" s="253"/>
      <c r="AT1024" s="253"/>
      <c r="AU1024" s="253"/>
      <c r="AV1024" s="253"/>
      <c r="AW1024" s="253"/>
      <c r="AX1024" s="253"/>
      <c r="AY1024" s="253"/>
      <c r="AZ1024" s="253"/>
      <c r="BA1024" s="253"/>
      <c r="BB1024" s="253"/>
      <c r="BC1024" s="253"/>
      <c r="BD1024" s="253"/>
      <c r="BE1024" s="253"/>
      <c r="BF1024" s="253"/>
      <c r="BG1024" s="253"/>
      <c r="BH1024" s="253"/>
      <c r="BI1024" s="253"/>
      <c r="BJ1024" s="253"/>
      <c r="BK1024" s="253"/>
      <c r="BL1024" s="253"/>
      <c r="BM1024" s="253"/>
      <c r="BN1024" s="253"/>
      <c r="BO1024" s="253"/>
      <c r="BP1024" s="253"/>
      <c r="BQ1024" s="253"/>
      <c r="BR1024" s="253"/>
      <c r="BS1024" s="253"/>
      <c r="BT1024" s="253"/>
      <c r="BU1024" s="253"/>
      <c r="BV1024" s="253"/>
      <c r="BW1024" s="253"/>
      <c r="BX1024" s="253"/>
      <c r="BY1024" s="253"/>
      <c r="BZ1024" s="253"/>
      <c r="CA1024" s="253"/>
      <c r="CB1024" s="253"/>
      <c r="CC1024" s="253"/>
      <c r="CD1024" s="253"/>
      <c r="CE1024" s="253"/>
      <c r="CF1024" s="253"/>
      <c r="CG1024" s="253"/>
      <c r="CH1024" s="253"/>
      <c r="CI1024" s="253"/>
      <c r="CJ1024" s="253"/>
      <c r="CK1024" s="253"/>
      <c r="CL1024" s="253"/>
      <c r="CM1024" s="253"/>
      <c r="CN1024" s="253"/>
      <c r="CO1024" s="253"/>
      <c r="CP1024" s="253"/>
      <c r="CQ1024" s="253"/>
      <c r="CR1024" s="253"/>
      <c r="CS1024" s="253"/>
      <c r="CT1024" s="253"/>
      <c r="CU1024" s="253"/>
      <c r="CV1024" s="253"/>
      <c r="CW1024" s="253"/>
      <c r="CX1024" s="253"/>
      <c r="CY1024" s="253"/>
      <c r="CZ1024" s="253"/>
      <c r="DA1024" s="253"/>
      <c r="DB1024" s="253"/>
      <c r="DC1024" s="253"/>
      <c r="DD1024" s="253"/>
      <c r="DE1024" s="253"/>
      <c r="DF1024" s="253"/>
      <c r="DG1024" s="253"/>
      <c r="DH1024" s="253"/>
      <c r="DI1024" s="253"/>
      <c r="DJ1024" s="253"/>
      <c r="DK1024" s="253"/>
      <c r="DL1024" s="253"/>
      <c r="DM1024" s="253"/>
      <c r="DN1024" s="253"/>
      <c r="DO1024" s="253"/>
      <c r="DP1024" s="253"/>
      <c r="DQ1024" s="253"/>
      <c r="DR1024" s="253"/>
      <c r="DS1024" s="253"/>
      <c r="DT1024" s="253"/>
      <c r="DU1024" s="253"/>
      <c r="DV1024" s="253"/>
      <c r="DW1024" s="253"/>
      <c r="DX1024" s="253"/>
      <c r="DY1024" s="253"/>
      <c r="DZ1024" s="253"/>
      <c r="EA1024" s="253"/>
      <c r="EB1024" s="253"/>
      <c r="EC1024" s="253"/>
      <c r="ED1024" s="253"/>
      <c r="EE1024" s="253"/>
      <c r="EF1024" s="253"/>
      <c r="EG1024" s="253"/>
      <c r="EH1024" s="253"/>
      <c r="EI1024" s="253"/>
      <c r="EJ1024" s="253"/>
      <c r="EK1024" s="253"/>
      <c r="EL1024" s="253"/>
      <c r="EM1024" s="253"/>
      <c r="EN1024" s="253"/>
      <c r="EO1024" s="253"/>
      <c r="EP1024" s="253"/>
      <c r="EQ1024" s="253"/>
      <c r="ER1024" s="253"/>
      <c r="ES1024" s="253"/>
      <c r="ET1024" s="253"/>
      <c r="EU1024" s="253"/>
      <c r="EV1024" s="253"/>
      <c r="EW1024" s="253"/>
      <c r="EX1024" s="253"/>
      <c r="EY1024" s="253"/>
      <c r="EZ1024" s="253"/>
      <c r="FA1024" s="253"/>
      <c r="FB1024" s="253"/>
      <c r="FC1024" s="253"/>
      <c r="FD1024" s="253"/>
      <c r="FE1024" s="253"/>
      <c r="FF1024" s="253"/>
      <c r="FG1024" s="253"/>
      <c r="FH1024" s="253"/>
      <c r="FI1024" s="253"/>
      <c r="FJ1024" s="253"/>
      <c r="FK1024" s="253"/>
      <c r="FL1024" s="253"/>
      <c r="FM1024" s="253"/>
      <c r="FN1024" s="253"/>
      <c r="FO1024" s="253"/>
      <c r="FP1024" s="253"/>
      <c r="FQ1024" s="253"/>
      <c r="FR1024" s="253"/>
      <c r="FS1024" s="253"/>
      <c r="FT1024" s="253"/>
      <c r="FU1024" s="253"/>
      <c r="FV1024" s="253"/>
      <c r="FW1024" s="253"/>
      <c r="FX1024" s="253"/>
      <c r="FY1024" s="253"/>
      <c r="FZ1024" s="253"/>
      <c r="GA1024" s="253"/>
      <c r="GB1024" s="253"/>
      <c r="GC1024" s="253"/>
      <c r="GD1024" s="253"/>
      <c r="GE1024" s="253"/>
      <c r="GF1024" s="253"/>
      <c r="GG1024" s="253"/>
      <c r="GH1024" s="253"/>
      <c r="GI1024" s="253"/>
      <c r="GJ1024" s="253"/>
      <c r="GK1024" s="253"/>
      <c r="GL1024" s="253"/>
      <c r="GM1024" s="253"/>
      <c r="GN1024" s="253"/>
      <c r="GO1024" s="253"/>
      <c r="GP1024" s="253"/>
      <c r="GQ1024" s="253"/>
      <c r="GR1024" s="253"/>
      <c r="GS1024" s="253"/>
      <c r="GT1024" s="253"/>
      <c r="GU1024" s="253"/>
      <c r="GV1024" s="253"/>
      <c r="GW1024" s="253"/>
      <c r="GX1024" s="253"/>
      <c r="GY1024" s="253"/>
      <c r="GZ1024" s="253"/>
      <c r="HA1024" s="253"/>
      <c r="HB1024" s="253"/>
      <c r="HC1024" s="253"/>
      <c r="HD1024" s="253"/>
      <c r="HE1024" s="253"/>
      <c r="HF1024" s="253"/>
      <c r="HG1024" s="253"/>
      <c r="HH1024" s="253"/>
      <c r="HI1024" s="253"/>
      <c r="HJ1024" s="253"/>
      <c r="HK1024" s="253"/>
      <c r="HL1024" s="253"/>
      <c r="HM1024" s="253"/>
      <c r="HN1024" s="253"/>
      <c r="HO1024" s="253"/>
      <c r="HP1024" s="253"/>
      <c r="HQ1024" s="253"/>
      <c r="HR1024" s="253"/>
      <c r="HS1024" s="253"/>
      <c r="HT1024" s="253"/>
      <c r="HU1024" s="253"/>
      <c r="HV1024" s="253"/>
      <c r="HW1024" s="253"/>
      <c r="HX1024" s="253"/>
      <c r="HY1024" s="253"/>
      <c r="HZ1024" s="253"/>
      <c r="IA1024" s="253"/>
      <c r="IB1024" s="253"/>
      <c r="IC1024" s="253"/>
      <c r="ID1024" s="253"/>
      <c r="IE1024" s="253"/>
      <c r="IF1024" s="253"/>
      <c r="IG1024" s="253"/>
      <c r="IH1024" s="253"/>
      <c r="II1024" s="253"/>
      <c r="IJ1024" s="253"/>
      <c r="IK1024" s="253"/>
      <c r="IL1024" s="253"/>
      <c r="IM1024" s="253"/>
      <c r="IN1024" s="253"/>
      <c r="IO1024" s="253"/>
      <c r="IP1024" s="253"/>
      <c r="IQ1024" s="253"/>
      <c r="IR1024" s="253"/>
      <c r="IS1024" s="253"/>
      <c r="IT1024" s="253"/>
      <c r="IU1024" s="253"/>
      <c r="IV1024" s="253"/>
      <c r="IW1024" s="253"/>
      <c r="IX1024" s="253"/>
      <c r="IY1024" s="253"/>
      <c r="IZ1024" s="253"/>
      <c r="JA1024" s="253"/>
      <c r="JB1024" s="253"/>
      <c r="JC1024" s="253"/>
      <c r="JD1024" s="253"/>
      <c r="JE1024" s="253"/>
      <c r="JF1024" s="253"/>
      <c r="JG1024" s="253"/>
      <c r="JH1024" s="253"/>
      <c r="JI1024" s="253"/>
      <c r="JJ1024" s="253"/>
      <c r="JK1024" s="253"/>
      <c r="JL1024" s="253"/>
      <c r="JM1024" s="253"/>
      <c r="JN1024" s="253"/>
      <c r="JO1024" s="253"/>
      <c r="JP1024" s="253"/>
      <c r="JQ1024" s="253"/>
      <c r="JR1024" s="253"/>
      <c r="JS1024" s="253"/>
      <c r="JT1024" s="253"/>
      <c r="JU1024" s="253"/>
    </row>
    <row r="1025" spans="4:281" s="252" customFormat="1" ht="15" customHeight="1" x14ac:dyDescent="0.25">
      <c r="D1025" s="253"/>
      <c r="E1025" s="253"/>
      <c r="F1025" s="253"/>
      <c r="G1025" s="253"/>
      <c r="H1025" s="253"/>
      <c r="I1025" s="253"/>
      <c r="J1025" s="253"/>
      <c r="K1025" s="253"/>
      <c r="L1025" s="253"/>
      <c r="M1025" s="253"/>
      <c r="N1025" s="253"/>
      <c r="O1025" s="253"/>
      <c r="P1025" s="253"/>
      <c r="Q1025" s="253"/>
      <c r="R1025" s="253"/>
      <c r="S1025" s="253"/>
      <c r="T1025" s="253"/>
      <c r="U1025" s="253"/>
      <c r="V1025" s="253"/>
      <c r="W1025" s="253"/>
      <c r="X1025" s="253"/>
      <c r="Y1025" s="253"/>
      <c r="Z1025" s="253"/>
      <c r="AA1025" s="253"/>
      <c r="AB1025" s="253"/>
      <c r="AC1025" s="253"/>
      <c r="AD1025" s="253"/>
      <c r="AE1025" s="253"/>
      <c r="AF1025" s="253"/>
      <c r="AG1025" s="253"/>
      <c r="AH1025" s="253"/>
      <c r="AI1025" s="253"/>
      <c r="AJ1025" s="253"/>
      <c r="AK1025" s="253"/>
      <c r="AL1025" s="253"/>
      <c r="AM1025" s="253"/>
      <c r="AN1025" s="253"/>
      <c r="AO1025" s="253"/>
      <c r="AP1025" s="253"/>
      <c r="AQ1025" s="253"/>
      <c r="AR1025" s="253"/>
      <c r="AS1025" s="253"/>
      <c r="AT1025" s="253"/>
      <c r="AU1025" s="253"/>
      <c r="AV1025" s="253"/>
      <c r="AW1025" s="253"/>
      <c r="AX1025" s="253"/>
      <c r="AY1025" s="253"/>
      <c r="AZ1025" s="253"/>
      <c r="BA1025" s="253"/>
      <c r="BB1025" s="253"/>
      <c r="BC1025" s="253"/>
      <c r="BD1025" s="253"/>
      <c r="BE1025" s="253"/>
      <c r="BF1025" s="253"/>
      <c r="BG1025" s="253"/>
      <c r="BH1025" s="253"/>
      <c r="BI1025" s="253"/>
      <c r="BJ1025" s="253"/>
      <c r="BK1025" s="253"/>
      <c r="BL1025" s="253"/>
      <c r="BM1025" s="253"/>
      <c r="BN1025" s="253"/>
      <c r="BO1025" s="253"/>
      <c r="BP1025" s="253"/>
      <c r="BQ1025" s="253"/>
      <c r="BR1025" s="253"/>
      <c r="BS1025" s="253"/>
      <c r="BT1025" s="253"/>
      <c r="BU1025" s="253"/>
      <c r="BV1025" s="253"/>
      <c r="BW1025" s="253"/>
      <c r="BX1025" s="253"/>
      <c r="BY1025" s="253"/>
      <c r="BZ1025" s="253"/>
      <c r="CA1025" s="253"/>
      <c r="CB1025" s="253"/>
      <c r="CC1025" s="253"/>
      <c r="CD1025" s="253"/>
      <c r="CE1025" s="253"/>
      <c r="CF1025" s="253"/>
      <c r="CG1025" s="253"/>
      <c r="CH1025" s="253"/>
      <c r="CI1025" s="253"/>
      <c r="CJ1025" s="253"/>
      <c r="CK1025" s="253"/>
      <c r="CL1025" s="253"/>
      <c r="CM1025" s="253"/>
      <c r="CN1025" s="253"/>
      <c r="CO1025" s="253"/>
      <c r="CP1025" s="253"/>
      <c r="CQ1025" s="253"/>
      <c r="CR1025" s="253"/>
      <c r="CS1025" s="253"/>
      <c r="CT1025" s="253"/>
      <c r="CU1025" s="253"/>
      <c r="CV1025" s="253"/>
      <c r="CW1025" s="253"/>
      <c r="CX1025" s="253"/>
      <c r="CY1025" s="253"/>
      <c r="CZ1025" s="253"/>
      <c r="DA1025" s="253"/>
      <c r="DB1025" s="253"/>
      <c r="DC1025" s="253"/>
      <c r="DD1025" s="253"/>
      <c r="DE1025" s="253"/>
      <c r="DF1025" s="253"/>
      <c r="DG1025" s="253"/>
      <c r="DH1025" s="253"/>
      <c r="DI1025" s="253"/>
      <c r="DJ1025" s="253"/>
      <c r="DK1025" s="253"/>
      <c r="DL1025" s="253"/>
      <c r="DM1025" s="253"/>
      <c r="DN1025" s="253"/>
      <c r="DO1025" s="253"/>
      <c r="DP1025" s="253"/>
      <c r="DQ1025" s="253"/>
      <c r="DR1025" s="253"/>
      <c r="DS1025" s="253"/>
      <c r="DT1025" s="253"/>
      <c r="DU1025" s="253"/>
      <c r="DV1025" s="253"/>
      <c r="DW1025" s="253"/>
      <c r="DX1025" s="253"/>
      <c r="DY1025" s="253"/>
      <c r="DZ1025" s="253"/>
      <c r="EA1025" s="253"/>
      <c r="EB1025" s="253"/>
      <c r="EC1025" s="253"/>
      <c r="ED1025" s="253"/>
      <c r="EE1025" s="253"/>
      <c r="EF1025" s="253"/>
      <c r="EG1025" s="253"/>
      <c r="EH1025" s="253"/>
      <c r="EI1025" s="253"/>
      <c r="EJ1025" s="253"/>
      <c r="EK1025" s="253"/>
      <c r="EL1025" s="253"/>
      <c r="EM1025" s="253"/>
      <c r="EN1025" s="253"/>
      <c r="EO1025" s="253"/>
      <c r="EP1025" s="253"/>
      <c r="EQ1025" s="253"/>
      <c r="ER1025" s="253"/>
      <c r="ES1025" s="253"/>
      <c r="ET1025" s="253"/>
      <c r="EU1025" s="253"/>
      <c r="EV1025" s="253"/>
      <c r="EW1025" s="253"/>
      <c r="EX1025" s="253"/>
      <c r="EY1025" s="253"/>
      <c r="EZ1025" s="253"/>
      <c r="FA1025" s="253"/>
      <c r="FB1025" s="253"/>
      <c r="FC1025" s="253"/>
      <c r="FD1025" s="253"/>
      <c r="FE1025" s="253"/>
      <c r="FF1025" s="253"/>
      <c r="FG1025" s="253"/>
      <c r="FH1025" s="253"/>
      <c r="FI1025" s="253"/>
      <c r="FJ1025" s="253"/>
      <c r="FK1025" s="253"/>
      <c r="FL1025" s="253"/>
      <c r="FM1025" s="253"/>
      <c r="FN1025" s="253"/>
      <c r="FO1025" s="253"/>
      <c r="FP1025" s="253"/>
      <c r="FQ1025" s="253"/>
      <c r="FR1025" s="253"/>
      <c r="FS1025" s="253"/>
      <c r="FT1025" s="253"/>
      <c r="FU1025" s="253"/>
      <c r="FV1025" s="253"/>
      <c r="FW1025" s="253"/>
      <c r="FX1025" s="253"/>
      <c r="FY1025" s="253"/>
      <c r="FZ1025" s="253"/>
      <c r="GA1025" s="253"/>
      <c r="GB1025" s="253"/>
      <c r="GC1025" s="253"/>
      <c r="GD1025" s="253"/>
      <c r="GE1025" s="253"/>
      <c r="GF1025" s="253"/>
      <c r="GG1025" s="253"/>
      <c r="GH1025" s="253"/>
      <c r="GI1025" s="253"/>
      <c r="GJ1025" s="253"/>
      <c r="GK1025" s="253"/>
      <c r="GL1025" s="253"/>
      <c r="GM1025" s="253"/>
      <c r="GN1025" s="253"/>
      <c r="GO1025" s="253"/>
      <c r="GP1025" s="253"/>
      <c r="GQ1025" s="253"/>
      <c r="GR1025" s="253"/>
      <c r="GS1025" s="253"/>
      <c r="GT1025" s="253"/>
      <c r="GU1025" s="253"/>
      <c r="GV1025" s="253"/>
      <c r="GW1025" s="253"/>
      <c r="GX1025" s="253"/>
      <c r="GY1025" s="253"/>
      <c r="GZ1025" s="253"/>
      <c r="HA1025" s="253"/>
      <c r="HB1025" s="253"/>
      <c r="HC1025" s="253"/>
      <c r="HD1025" s="253"/>
      <c r="HE1025" s="253"/>
      <c r="HF1025" s="253"/>
      <c r="HG1025" s="253"/>
      <c r="HH1025" s="253"/>
      <c r="HI1025" s="253"/>
      <c r="HJ1025" s="253"/>
      <c r="HK1025" s="253"/>
      <c r="HL1025" s="253"/>
      <c r="HM1025" s="253"/>
      <c r="HN1025" s="253"/>
      <c r="HO1025" s="253"/>
      <c r="HP1025" s="253"/>
      <c r="HQ1025" s="253"/>
      <c r="HR1025" s="253"/>
      <c r="HS1025" s="253"/>
      <c r="HT1025" s="253"/>
      <c r="HU1025" s="253"/>
      <c r="HV1025" s="253"/>
      <c r="HW1025" s="253"/>
      <c r="HX1025" s="253"/>
      <c r="HY1025" s="253"/>
      <c r="HZ1025" s="253"/>
      <c r="IA1025" s="253"/>
      <c r="IB1025" s="253"/>
      <c r="IC1025" s="253"/>
      <c r="ID1025" s="253"/>
      <c r="IE1025" s="253"/>
      <c r="IF1025" s="253"/>
      <c r="IG1025" s="253"/>
      <c r="IH1025" s="253"/>
      <c r="II1025" s="253"/>
      <c r="IJ1025" s="253"/>
      <c r="IK1025" s="253"/>
      <c r="IL1025" s="253"/>
      <c r="IM1025" s="253"/>
      <c r="IN1025" s="253"/>
      <c r="IO1025" s="253"/>
      <c r="IP1025" s="253"/>
      <c r="IQ1025" s="253"/>
      <c r="IR1025" s="253"/>
      <c r="IS1025" s="253"/>
      <c r="IT1025" s="253"/>
      <c r="IU1025" s="253"/>
      <c r="IV1025" s="253"/>
      <c r="IW1025" s="253"/>
      <c r="IX1025" s="253"/>
      <c r="IY1025" s="253"/>
      <c r="IZ1025" s="253"/>
      <c r="JA1025" s="253"/>
      <c r="JB1025" s="253"/>
      <c r="JC1025" s="253"/>
      <c r="JD1025" s="253"/>
      <c r="JE1025" s="253"/>
      <c r="JF1025" s="253"/>
      <c r="JG1025" s="253"/>
      <c r="JH1025" s="253"/>
      <c r="JI1025" s="253"/>
      <c r="JJ1025" s="253"/>
      <c r="JK1025" s="253"/>
      <c r="JL1025" s="253"/>
      <c r="JM1025" s="253"/>
      <c r="JN1025" s="253"/>
      <c r="JO1025" s="253"/>
      <c r="JP1025" s="253"/>
      <c r="JQ1025" s="253"/>
      <c r="JR1025" s="253"/>
      <c r="JS1025" s="253"/>
      <c r="JT1025" s="253"/>
      <c r="JU1025" s="253"/>
    </row>
    <row r="1026" spans="4:281" s="252" customFormat="1" ht="15" customHeight="1" x14ac:dyDescent="0.25">
      <c r="D1026" s="253"/>
      <c r="E1026" s="253"/>
      <c r="F1026" s="253"/>
      <c r="G1026" s="253"/>
      <c r="H1026" s="253"/>
      <c r="I1026" s="253"/>
      <c r="J1026" s="253"/>
      <c r="K1026" s="253"/>
      <c r="L1026" s="253"/>
      <c r="M1026" s="253"/>
      <c r="N1026" s="253"/>
      <c r="O1026" s="253"/>
      <c r="P1026" s="253"/>
      <c r="Q1026" s="253"/>
      <c r="R1026" s="253"/>
      <c r="S1026" s="253"/>
      <c r="T1026" s="253"/>
      <c r="U1026" s="253"/>
      <c r="V1026" s="253"/>
      <c r="W1026" s="253"/>
      <c r="X1026" s="253"/>
      <c r="Y1026" s="253"/>
      <c r="Z1026" s="253"/>
      <c r="AA1026" s="253"/>
      <c r="AB1026" s="253"/>
      <c r="AC1026" s="253"/>
      <c r="AD1026" s="253"/>
      <c r="AE1026" s="253"/>
      <c r="AF1026" s="253"/>
      <c r="AG1026" s="253"/>
      <c r="AH1026" s="253"/>
      <c r="AI1026" s="253"/>
      <c r="AJ1026" s="253"/>
      <c r="AK1026" s="253"/>
      <c r="AL1026" s="253"/>
      <c r="AM1026" s="253"/>
      <c r="AN1026" s="253"/>
      <c r="AO1026" s="253"/>
      <c r="AP1026" s="253"/>
      <c r="AQ1026" s="253"/>
      <c r="AR1026" s="253"/>
      <c r="AS1026" s="253"/>
      <c r="AT1026" s="253"/>
      <c r="AU1026" s="253"/>
      <c r="AV1026" s="253"/>
      <c r="AW1026" s="253"/>
      <c r="AX1026" s="253"/>
      <c r="AY1026" s="253"/>
      <c r="AZ1026" s="253"/>
      <c r="BA1026" s="253"/>
      <c r="BB1026" s="253"/>
      <c r="BC1026" s="253"/>
      <c r="BD1026" s="253"/>
      <c r="BE1026" s="253"/>
      <c r="BF1026" s="253"/>
      <c r="BG1026" s="253"/>
      <c r="BH1026" s="253"/>
      <c r="BI1026" s="253"/>
      <c r="BJ1026" s="253"/>
      <c r="BK1026" s="253"/>
      <c r="BL1026" s="253"/>
      <c r="BM1026" s="253"/>
      <c r="BN1026" s="253"/>
      <c r="BO1026" s="253"/>
      <c r="BP1026" s="253"/>
      <c r="BQ1026" s="253"/>
      <c r="BR1026" s="253"/>
      <c r="BS1026" s="253"/>
      <c r="BT1026" s="253"/>
      <c r="BU1026" s="253"/>
      <c r="BV1026" s="253"/>
      <c r="BW1026" s="253"/>
      <c r="BX1026" s="253"/>
      <c r="BY1026" s="253"/>
      <c r="BZ1026" s="253"/>
      <c r="CA1026" s="253"/>
      <c r="CB1026" s="253"/>
      <c r="CC1026" s="253"/>
      <c r="CD1026" s="253"/>
      <c r="CE1026" s="253"/>
      <c r="CF1026" s="253"/>
      <c r="CG1026" s="253"/>
      <c r="CH1026" s="253"/>
      <c r="CI1026" s="253"/>
      <c r="CJ1026" s="253"/>
      <c r="CK1026" s="253"/>
      <c r="CL1026" s="253"/>
      <c r="CM1026" s="253"/>
      <c r="CN1026" s="253"/>
      <c r="CO1026" s="253"/>
      <c r="CP1026" s="253"/>
      <c r="CQ1026" s="253"/>
      <c r="CR1026" s="253"/>
      <c r="CS1026" s="253"/>
      <c r="CT1026" s="253"/>
      <c r="CU1026" s="253"/>
      <c r="CV1026" s="253"/>
      <c r="CW1026" s="253"/>
      <c r="CX1026" s="253"/>
      <c r="CY1026" s="253"/>
      <c r="CZ1026" s="253"/>
      <c r="DA1026" s="253"/>
      <c r="DB1026" s="253"/>
      <c r="DC1026" s="253"/>
      <c r="DD1026" s="253"/>
      <c r="DE1026" s="253"/>
      <c r="DF1026" s="253"/>
      <c r="DG1026" s="253"/>
      <c r="DH1026" s="253"/>
      <c r="DI1026" s="253"/>
      <c r="DJ1026" s="253"/>
      <c r="DK1026" s="253"/>
      <c r="DL1026" s="253"/>
      <c r="DM1026" s="253"/>
      <c r="DN1026" s="253"/>
      <c r="DO1026" s="253"/>
      <c r="DP1026" s="253"/>
      <c r="DQ1026" s="253"/>
      <c r="DR1026" s="253"/>
      <c r="DS1026" s="253"/>
      <c r="DT1026" s="253"/>
      <c r="DU1026" s="253"/>
      <c r="DV1026" s="253"/>
      <c r="DW1026" s="253"/>
      <c r="DX1026" s="253"/>
      <c r="DY1026" s="253"/>
      <c r="DZ1026" s="253"/>
      <c r="EA1026" s="253"/>
      <c r="EB1026" s="253"/>
      <c r="EC1026" s="253"/>
      <c r="ED1026" s="253"/>
      <c r="EE1026" s="253"/>
      <c r="EF1026" s="253"/>
      <c r="EG1026" s="253"/>
      <c r="EH1026" s="253"/>
      <c r="EI1026" s="253"/>
      <c r="EJ1026" s="253"/>
      <c r="EK1026" s="253"/>
      <c r="EL1026" s="253"/>
      <c r="EM1026" s="253"/>
      <c r="EN1026" s="253"/>
      <c r="EO1026" s="253"/>
      <c r="EP1026" s="253"/>
      <c r="EQ1026" s="253"/>
      <c r="ER1026" s="253"/>
      <c r="ES1026" s="253"/>
      <c r="ET1026" s="253"/>
      <c r="EU1026" s="253"/>
      <c r="EV1026" s="253"/>
      <c r="EW1026" s="253"/>
      <c r="EX1026" s="253"/>
      <c r="EY1026" s="253"/>
      <c r="EZ1026" s="253"/>
      <c r="FA1026" s="253"/>
      <c r="FB1026" s="253"/>
      <c r="FC1026" s="253"/>
      <c r="FD1026" s="253"/>
      <c r="FE1026" s="253"/>
      <c r="FF1026" s="253"/>
      <c r="FG1026" s="253"/>
      <c r="FH1026" s="253"/>
      <c r="FI1026" s="253"/>
      <c r="FJ1026" s="253"/>
      <c r="FK1026" s="253"/>
      <c r="FL1026" s="253"/>
      <c r="FM1026" s="253"/>
      <c r="FN1026" s="253"/>
      <c r="FO1026" s="253"/>
      <c r="FP1026" s="253"/>
      <c r="FQ1026" s="253"/>
      <c r="FR1026" s="253"/>
      <c r="FS1026" s="253"/>
      <c r="FT1026" s="253"/>
      <c r="FU1026" s="253"/>
      <c r="FV1026" s="253"/>
      <c r="FW1026" s="253"/>
      <c r="FX1026" s="253"/>
      <c r="FY1026" s="253"/>
      <c r="FZ1026" s="253"/>
      <c r="GA1026" s="253"/>
      <c r="GB1026" s="253"/>
      <c r="GC1026" s="253"/>
      <c r="GD1026" s="253"/>
      <c r="GE1026" s="253"/>
      <c r="GF1026" s="253"/>
      <c r="GG1026" s="253"/>
      <c r="GH1026" s="253"/>
      <c r="GI1026" s="253"/>
      <c r="GJ1026" s="253"/>
      <c r="GK1026" s="253"/>
      <c r="GL1026" s="253"/>
      <c r="GM1026" s="253"/>
      <c r="GN1026" s="253"/>
      <c r="GO1026" s="253"/>
      <c r="GP1026" s="253"/>
      <c r="GQ1026" s="253"/>
      <c r="GR1026" s="253"/>
      <c r="GS1026" s="253"/>
      <c r="GT1026" s="253"/>
      <c r="GU1026" s="253"/>
      <c r="GV1026" s="253"/>
      <c r="GW1026" s="253"/>
      <c r="GX1026" s="253"/>
      <c r="GY1026" s="253"/>
      <c r="GZ1026" s="253"/>
      <c r="HA1026" s="253"/>
      <c r="HB1026" s="253"/>
      <c r="HC1026" s="253"/>
      <c r="HD1026" s="253"/>
      <c r="HE1026" s="253"/>
      <c r="HF1026" s="253"/>
      <c r="HG1026" s="253"/>
      <c r="HH1026" s="253"/>
      <c r="HI1026" s="253"/>
      <c r="HJ1026" s="253"/>
      <c r="HK1026" s="253"/>
      <c r="HL1026" s="253"/>
      <c r="HM1026" s="253"/>
      <c r="HN1026" s="253"/>
      <c r="HO1026" s="253"/>
      <c r="HP1026" s="253"/>
      <c r="HQ1026" s="253"/>
      <c r="HR1026" s="253"/>
      <c r="HS1026" s="253"/>
      <c r="HT1026" s="253"/>
      <c r="HU1026" s="253"/>
      <c r="HV1026" s="253"/>
      <c r="HW1026" s="253"/>
      <c r="HX1026" s="253"/>
      <c r="HY1026" s="253"/>
      <c r="HZ1026" s="253"/>
      <c r="IA1026" s="253"/>
      <c r="IB1026" s="253"/>
      <c r="IC1026" s="253"/>
      <c r="ID1026" s="253"/>
      <c r="IE1026" s="253"/>
      <c r="IF1026" s="253"/>
      <c r="IG1026" s="253"/>
      <c r="IH1026" s="253"/>
      <c r="II1026" s="253"/>
      <c r="IJ1026" s="253"/>
      <c r="IK1026" s="253"/>
      <c r="IL1026" s="253"/>
      <c r="IM1026" s="253"/>
      <c r="IN1026" s="253"/>
      <c r="IO1026" s="253"/>
      <c r="IP1026" s="253"/>
      <c r="IQ1026" s="253"/>
      <c r="IR1026" s="253"/>
      <c r="IS1026" s="253"/>
      <c r="IT1026" s="253"/>
      <c r="IU1026" s="253"/>
      <c r="IV1026" s="253"/>
      <c r="IW1026" s="253"/>
      <c r="IX1026" s="253"/>
      <c r="IY1026" s="253"/>
      <c r="IZ1026" s="253"/>
      <c r="JA1026" s="253"/>
      <c r="JB1026" s="253"/>
      <c r="JC1026" s="253"/>
      <c r="JD1026" s="253"/>
      <c r="JE1026" s="253"/>
      <c r="JF1026" s="253"/>
      <c r="JG1026" s="253"/>
      <c r="JH1026" s="253"/>
      <c r="JI1026" s="253"/>
      <c r="JJ1026" s="253"/>
      <c r="JK1026" s="253"/>
      <c r="JL1026" s="253"/>
      <c r="JM1026" s="253"/>
      <c r="JN1026" s="253"/>
      <c r="JO1026" s="253"/>
      <c r="JP1026" s="253"/>
      <c r="JQ1026" s="253"/>
      <c r="JR1026" s="253"/>
      <c r="JS1026" s="253"/>
      <c r="JT1026" s="253"/>
      <c r="JU1026" s="253"/>
    </row>
    <row r="1027" spans="4:281" s="252" customFormat="1" ht="15" customHeight="1" x14ac:dyDescent="0.25">
      <c r="D1027" s="253"/>
      <c r="E1027" s="253"/>
      <c r="F1027" s="253"/>
      <c r="G1027" s="253"/>
      <c r="H1027" s="253"/>
      <c r="I1027" s="253"/>
      <c r="J1027" s="253"/>
      <c r="K1027" s="253"/>
      <c r="L1027" s="253"/>
      <c r="M1027" s="253"/>
      <c r="N1027" s="253"/>
      <c r="O1027" s="253"/>
      <c r="P1027" s="253"/>
      <c r="Q1027" s="253"/>
      <c r="R1027" s="253"/>
      <c r="S1027" s="253"/>
      <c r="T1027" s="253"/>
      <c r="U1027" s="253"/>
      <c r="V1027" s="253"/>
      <c r="W1027" s="253"/>
      <c r="X1027" s="253"/>
      <c r="Y1027" s="253"/>
      <c r="Z1027" s="253"/>
      <c r="AA1027" s="253"/>
      <c r="AB1027" s="253"/>
      <c r="AC1027" s="253"/>
      <c r="AD1027" s="253"/>
      <c r="AE1027" s="253"/>
      <c r="AF1027" s="253"/>
      <c r="AG1027" s="253"/>
      <c r="AH1027" s="253"/>
      <c r="AI1027" s="253"/>
      <c r="AJ1027" s="253"/>
      <c r="AK1027" s="253"/>
      <c r="AL1027" s="253"/>
      <c r="AM1027" s="253"/>
      <c r="AN1027" s="253"/>
      <c r="AO1027" s="253"/>
      <c r="AP1027" s="253"/>
      <c r="AQ1027" s="253"/>
      <c r="AR1027" s="253"/>
      <c r="AS1027" s="253"/>
      <c r="AT1027" s="253"/>
      <c r="AU1027" s="253"/>
      <c r="AV1027" s="253"/>
      <c r="AW1027" s="253"/>
      <c r="AX1027" s="253"/>
      <c r="AY1027" s="253"/>
      <c r="AZ1027" s="253"/>
      <c r="BA1027" s="253"/>
      <c r="BB1027" s="253"/>
      <c r="BC1027" s="253"/>
      <c r="BD1027" s="253"/>
      <c r="BE1027" s="253"/>
      <c r="BF1027" s="253"/>
      <c r="BG1027" s="253"/>
      <c r="BH1027" s="253"/>
      <c r="BI1027" s="253"/>
      <c r="BJ1027" s="253"/>
      <c r="BK1027" s="253"/>
      <c r="BL1027" s="253"/>
      <c r="BM1027" s="253"/>
      <c r="BN1027" s="253"/>
      <c r="BO1027" s="253"/>
      <c r="BP1027" s="253"/>
      <c r="BQ1027" s="253"/>
      <c r="BR1027" s="253"/>
      <c r="BS1027" s="253"/>
      <c r="BT1027" s="253"/>
      <c r="BU1027" s="253"/>
      <c r="BV1027" s="253"/>
      <c r="BW1027" s="253"/>
      <c r="BX1027" s="253"/>
      <c r="BY1027" s="253"/>
      <c r="BZ1027" s="253"/>
      <c r="CA1027" s="253"/>
      <c r="CB1027" s="253"/>
      <c r="CC1027" s="253"/>
      <c r="CD1027" s="253"/>
      <c r="CE1027" s="253"/>
      <c r="CF1027" s="253"/>
      <c r="CG1027" s="253"/>
      <c r="CH1027" s="253"/>
      <c r="CI1027" s="253"/>
      <c r="CJ1027" s="253"/>
      <c r="CK1027" s="253"/>
      <c r="CL1027" s="253"/>
      <c r="CM1027" s="253"/>
      <c r="CN1027" s="253"/>
      <c r="CO1027" s="253"/>
      <c r="CP1027" s="253"/>
      <c r="CQ1027" s="253"/>
      <c r="CR1027" s="253"/>
      <c r="CS1027" s="253"/>
      <c r="CT1027" s="253"/>
      <c r="CU1027" s="253"/>
      <c r="CV1027" s="253"/>
      <c r="CW1027" s="253"/>
      <c r="CX1027" s="253"/>
      <c r="CY1027" s="253"/>
      <c r="CZ1027" s="253"/>
      <c r="DA1027" s="253"/>
      <c r="DB1027" s="253"/>
      <c r="DC1027" s="253"/>
      <c r="DD1027" s="253"/>
      <c r="DE1027" s="253"/>
      <c r="DF1027" s="253"/>
      <c r="DG1027" s="253"/>
      <c r="DH1027" s="253"/>
      <c r="DI1027" s="253"/>
      <c r="DJ1027" s="253"/>
      <c r="DK1027" s="253"/>
      <c r="DL1027" s="253"/>
      <c r="DM1027" s="253"/>
      <c r="DN1027" s="253"/>
      <c r="DO1027" s="253"/>
      <c r="DP1027" s="253"/>
      <c r="DQ1027" s="253"/>
      <c r="DR1027" s="253"/>
      <c r="DS1027" s="253"/>
      <c r="DT1027" s="253"/>
      <c r="DU1027" s="253"/>
      <c r="DV1027" s="253"/>
      <c r="DW1027" s="253"/>
      <c r="DX1027" s="253"/>
      <c r="DY1027" s="253"/>
      <c r="DZ1027" s="253"/>
      <c r="EA1027" s="253"/>
      <c r="EB1027" s="253"/>
      <c r="EC1027" s="253"/>
      <c r="ED1027" s="253"/>
      <c r="EE1027" s="253"/>
      <c r="EF1027" s="253"/>
      <c r="EG1027" s="253"/>
      <c r="EH1027" s="253"/>
      <c r="EI1027" s="253"/>
      <c r="EJ1027" s="253"/>
      <c r="EK1027" s="253"/>
      <c r="EL1027" s="253"/>
      <c r="EM1027" s="253"/>
      <c r="EN1027" s="253"/>
      <c r="EO1027" s="253"/>
      <c r="EP1027" s="253"/>
      <c r="EQ1027" s="253"/>
      <c r="ER1027" s="253"/>
      <c r="ES1027" s="253"/>
      <c r="ET1027" s="253"/>
      <c r="EU1027" s="253"/>
      <c r="EV1027" s="253"/>
      <c r="EW1027" s="253"/>
      <c r="EX1027" s="253"/>
      <c r="EY1027" s="253"/>
      <c r="EZ1027" s="253"/>
      <c r="FA1027" s="253"/>
      <c r="FB1027" s="253"/>
      <c r="FC1027" s="253"/>
      <c r="FD1027" s="253"/>
      <c r="FE1027" s="253"/>
      <c r="FF1027" s="253"/>
      <c r="FG1027" s="253"/>
      <c r="FH1027" s="253"/>
      <c r="FI1027" s="253"/>
      <c r="FJ1027" s="253"/>
      <c r="FK1027" s="253"/>
      <c r="FL1027" s="253"/>
      <c r="FM1027" s="253"/>
      <c r="FN1027" s="253"/>
      <c r="FO1027" s="253"/>
      <c r="FP1027" s="253"/>
      <c r="FQ1027" s="253"/>
      <c r="FR1027" s="253"/>
      <c r="FS1027" s="253"/>
      <c r="FT1027" s="253"/>
      <c r="FU1027" s="253"/>
      <c r="FV1027" s="253"/>
      <c r="FW1027" s="253"/>
      <c r="FX1027" s="253"/>
      <c r="FY1027" s="253"/>
      <c r="FZ1027" s="253"/>
      <c r="GA1027" s="253"/>
      <c r="GB1027" s="253"/>
      <c r="GC1027" s="253"/>
      <c r="GD1027" s="253"/>
      <c r="GE1027" s="253"/>
      <c r="GF1027" s="253"/>
      <c r="GG1027" s="253"/>
      <c r="GH1027" s="253"/>
      <c r="GI1027" s="253"/>
      <c r="GJ1027" s="253"/>
      <c r="GK1027" s="253"/>
      <c r="GL1027" s="253"/>
      <c r="GM1027" s="253"/>
      <c r="GN1027" s="253"/>
      <c r="GO1027" s="253"/>
      <c r="GP1027" s="253"/>
      <c r="GQ1027" s="253"/>
      <c r="GR1027" s="253"/>
      <c r="GS1027" s="253"/>
      <c r="GT1027" s="253"/>
      <c r="GU1027" s="253"/>
      <c r="GV1027" s="253"/>
      <c r="GW1027" s="253"/>
      <c r="GX1027" s="253"/>
      <c r="GY1027" s="253"/>
      <c r="GZ1027" s="253"/>
      <c r="HA1027" s="253"/>
      <c r="HB1027" s="253"/>
      <c r="HC1027" s="253"/>
      <c r="HD1027" s="253"/>
      <c r="HE1027" s="253"/>
      <c r="HF1027" s="253"/>
      <c r="HG1027" s="253"/>
      <c r="HH1027" s="253"/>
      <c r="HI1027" s="253"/>
      <c r="HJ1027" s="253"/>
      <c r="HK1027" s="253"/>
      <c r="HL1027" s="253"/>
      <c r="HM1027" s="253"/>
      <c r="HN1027" s="253"/>
      <c r="HO1027" s="253"/>
      <c r="HP1027" s="253"/>
      <c r="HQ1027" s="253"/>
      <c r="HR1027" s="253"/>
      <c r="HS1027" s="253"/>
      <c r="HT1027" s="253"/>
      <c r="HU1027" s="253"/>
      <c r="HV1027" s="253"/>
      <c r="HW1027" s="253"/>
      <c r="HX1027" s="253"/>
      <c r="HY1027" s="253"/>
      <c r="HZ1027" s="253"/>
      <c r="IA1027" s="253"/>
      <c r="IB1027" s="253"/>
      <c r="IC1027" s="253"/>
      <c r="ID1027" s="253"/>
      <c r="IE1027" s="253"/>
      <c r="IF1027" s="253"/>
      <c r="IG1027" s="253"/>
      <c r="IH1027" s="253"/>
      <c r="II1027" s="253"/>
      <c r="IJ1027" s="253"/>
      <c r="IK1027" s="253"/>
      <c r="IL1027" s="253"/>
      <c r="IM1027" s="253"/>
      <c r="IN1027" s="253"/>
      <c r="IO1027" s="253"/>
      <c r="IP1027" s="253"/>
      <c r="IQ1027" s="253"/>
      <c r="IR1027" s="253"/>
      <c r="IS1027" s="253"/>
      <c r="IT1027" s="253"/>
      <c r="IU1027" s="253"/>
      <c r="IV1027" s="253"/>
      <c r="IW1027" s="253"/>
      <c r="IX1027" s="253"/>
      <c r="IY1027" s="253"/>
      <c r="IZ1027" s="253"/>
      <c r="JA1027" s="253"/>
      <c r="JB1027" s="253"/>
      <c r="JC1027" s="253"/>
      <c r="JD1027" s="253"/>
      <c r="JE1027" s="253"/>
      <c r="JF1027" s="253"/>
      <c r="JG1027" s="253"/>
      <c r="JH1027" s="253"/>
      <c r="JI1027" s="253"/>
      <c r="JJ1027" s="253"/>
      <c r="JK1027" s="253"/>
      <c r="JL1027" s="253"/>
      <c r="JM1027" s="253"/>
      <c r="JN1027" s="253"/>
      <c r="JO1027" s="253"/>
      <c r="JP1027" s="253"/>
      <c r="JQ1027" s="253"/>
      <c r="JR1027" s="253"/>
      <c r="JS1027" s="253"/>
      <c r="JT1027" s="253"/>
      <c r="JU1027" s="253"/>
    </row>
    <row r="1028" spans="4:281" s="252" customFormat="1" ht="15" customHeight="1" x14ac:dyDescent="0.25">
      <c r="AQ1028" s="253"/>
      <c r="AR1028" s="253"/>
      <c r="AS1028" s="253"/>
      <c r="AT1028" s="253"/>
    </row>
    <row r="1029" spans="4:281" s="252" customFormat="1" ht="15" customHeight="1" x14ac:dyDescent="0.25">
      <c r="AQ1029" s="253"/>
      <c r="AR1029" s="253"/>
      <c r="AS1029" s="253"/>
      <c r="AT1029" s="253"/>
    </row>
    <row r="1030" spans="4:281" s="252" customFormat="1" ht="15" customHeight="1" x14ac:dyDescent="0.25">
      <c r="AQ1030" s="253"/>
      <c r="AR1030" s="253"/>
      <c r="AS1030" s="253"/>
      <c r="AT1030" s="253"/>
    </row>
    <row r="1031" spans="4:281" s="252" customFormat="1" ht="15" customHeight="1" x14ac:dyDescent="0.25">
      <c r="AQ1031" s="253"/>
      <c r="AR1031" s="253"/>
      <c r="AS1031" s="253"/>
      <c r="AT1031" s="253"/>
    </row>
    <row r="1032" spans="4:281" s="252" customFormat="1" ht="15" customHeight="1" x14ac:dyDescent="0.25">
      <c r="AQ1032" s="253"/>
      <c r="AR1032" s="253"/>
      <c r="AS1032" s="253"/>
      <c r="AT1032" s="253"/>
    </row>
    <row r="1033" spans="4:281" s="252" customFormat="1" ht="15" customHeight="1" x14ac:dyDescent="0.25">
      <c r="AQ1033" s="253"/>
      <c r="AR1033" s="253"/>
      <c r="AS1033" s="253"/>
      <c r="AT1033" s="253"/>
    </row>
    <row r="1034" spans="4:281" s="252" customFormat="1" ht="15" customHeight="1" x14ac:dyDescent="0.25">
      <c r="AQ1034" s="253"/>
      <c r="AR1034" s="253"/>
      <c r="AS1034" s="253"/>
      <c r="AT1034" s="253"/>
    </row>
    <row r="1035" spans="4:281" s="252" customFormat="1" ht="15" customHeight="1" x14ac:dyDescent="0.25">
      <c r="AQ1035" s="253"/>
      <c r="AR1035" s="253"/>
      <c r="AS1035" s="253"/>
      <c r="AT1035" s="253"/>
    </row>
    <row r="1036" spans="4:281" s="252" customFormat="1" ht="15" customHeight="1" x14ac:dyDescent="0.25">
      <c r="AQ1036" s="253"/>
      <c r="AR1036" s="253"/>
      <c r="AS1036" s="253"/>
      <c r="AT1036" s="253"/>
    </row>
    <row r="1037" spans="4:281" s="252" customFormat="1" ht="15" customHeight="1" x14ac:dyDescent="0.25">
      <c r="AQ1037" s="253"/>
      <c r="AR1037" s="253"/>
      <c r="AS1037" s="253"/>
      <c r="AT1037" s="253"/>
    </row>
    <row r="1038" spans="4:281" s="252" customFormat="1" ht="15" customHeight="1" x14ac:dyDescent="0.25">
      <c r="AQ1038" s="253"/>
      <c r="AR1038" s="253"/>
      <c r="AS1038" s="253"/>
      <c r="AT1038" s="253"/>
    </row>
    <row r="1039" spans="4:281" s="252" customFormat="1" ht="15" customHeight="1" x14ac:dyDescent="0.25">
      <c r="AQ1039" s="253"/>
      <c r="AR1039" s="253"/>
      <c r="AS1039" s="253"/>
      <c r="AT1039" s="253"/>
    </row>
    <row r="1040" spans="4:281" s="252" customFormat="1" ht="15" customHeight="1" x14ac:dyDescent="0.25">
      <c r="AQ1040" s="253"/>
      <c r="AR1040" s="253"/>
      <c r="AS1040" s="253"/>
      <c r="AT1040" s="253"/>
    </row>
    <row r="1041" spans="43:46" s="252" customFormat="1" ht="15" customHeight="1" x14ac:dyDescent="0.25">
      <c r="AQ1041" s="253"/>
      <c r="AR1041" s="253"/>
      <c r="AS1041" s="253"/>
      <c r="AT1041" s="253"/>
    </row>
    <row r="1042" spans="43:46" s="252" customFormat="1" ht="15" customHeight="1" x14ac:dyDescent="0.25">
      <c r="AQ1042" s="253"/>
      <c r="AR1042" s="253"/>
      <c r="AS1042" s="253"/>
      <c r="AT1042" s="253"/>
    </row>
    <row r="1043" spans="43:46" s="252" customFormat="1" ht="15" customHeight="1" x14ac:dyDescent="0.25">
      <c r="AQ1043" s="253"/>
      <c r="AR1043" s="253"/>
      <c r="AS1043" s="253"/>
      <c r="AT1043" s="253"/>
    </row>
    <row r="1044" spans="43:46" s="252" customFormat="1" ht="15" customHeight="1" x14ac:dyDescent="0.25">
      <c r="AQ1044" s="253"/>
      <c r="AR1044" s="253"/>
      <c r="AS1044" s="253"/>
      <c r="AT1044" s="253"/>
    </row>
    <row r="1045" spans="43:46" s="252" customFormat="1" ht="15" customHeight="1" x14ac:dyDescent="0.25">
      <c r="AQ1045" s="253"/>
      <c r="AR1045" s="253"/>
      <c r="AS1045" s="253"/>
      <c r="AT1045" s="253"/>
    </row>
    <row r="1046" spans="43:46" s="252" customFormat="1" ht="15" customHeight="1" x14ac:dyDescent="0.25">
      <c r="AQ1046" s="253"/>
      <c r="AR1046" s="253"/>
      <c r="AS1046" s="253"/>
      <c r="AT1046" s="253"/>
    </row>
    <row r="1047" spans="43:46" s="252" customFormat="1" ht="15" customHeight="1" x14ac:dyDescent="0.25">
      <c r="AQ1047" s="253"/>
      <c r="AR1047" s="253"/>
      <c r="AS1047" s="253"/>
      <c r="AT1047" s="253"/>
    </row>
    <row r="1048" spans="43:46" s="252" customFormat="1" ht="15" customHeight="1" x14ac:dyDescent="0.25">
      <c r="AQ1048" s="253"/>
      <c r="AR1048" s="253"/>
      <c r="AS1048" s="253"/>
      <c r="AT1048" s="253"/>
    </row>
    <row r="1049" spans="43:46" s="252" customFormat="1" ht="15" customHeight="1" x14ac:dyDescent="0.25">
      <c r="AQ1049" s="253"/>
      <c r="AR1049" s="253"/>
      <c r="AS1049" s="253"/>
      <c r="AT1049" s="253"/>
    </row>
    <row r="1050" spans="43:46" s="252" customFormat="1" ht="15" customHeight="1" x14ac:dyDescent="0.25">
      <c r="AQ1050" s="253"/>
      <c r="AR1050" s="253"/>
      <c r="AS1050" s="253"/>
      <c r="AT1050" s="253"/>
    </row>
    <row r="1051" spans="43:46" s="252" customFormat="1" ht="15" customHeight="1" x14ac:dyDescent="0.25">
      <c r="AQ1051" s="253"/>
      <c r="AR1051" s="253"/>
      <c r="AS1051" s="253"/>
      <c r="AT1051" s="253"/>
    </row>
    <row r="1052" spans="43:46" s="252" customFormat="1" ht="15" customHeight="1" x14ac:dyDescent="0.25">
      <c r="AQ1052" s="253"/>
      <c r="AR1052" s="253"/>
      <c r="AS1052" s="253"/>
      <c r="AT1052" s="253"/>
    </row>
    <row r="1053" spans="43:46" s="252" customFormat="1" ht="15" customHeight="1" x14ac:dyDescent="0.25">
      <c r="AQ1053" s="253"/>
      <c r="AR1053" s="253"/>
      <c r="AS1053" s="253"/>
      <c r="AT1053" s="253"/>
    </row>
    <row r="1054" spans="43:46" s="252" customFormat="1" ht="15" customHeight="1" x14ac:dyDescent="0.25">
      <c r="AQ1054" s="253"/>
      <c r="AR1054" s="253"/>
      <c r="AS1054" s="253"/>
      <c r="AT1054" s="253"/>
    </row>
    <row r="1055" spans="43:46" s="252" customFormat="1" ht="15" customHeight="1" x14ac:dyDescent="0.25">
      <c r="AQ1055" s="253"/>
      <c r="AR1055" s="253"/>
      <c r="AS1055" s="253"/>
      <c r="AT1055" s="253"/>
    </row>
    <row r="1056" spans="43:46" s="252" customFormat="1" ht="15" customHeight="1" x14ac:dyDescent="0.25">
      <c r="AQ1056" s="253"/>
      <c r="AR1056" s="253"/>
      <c r="AS1056" s="253"/>
      <c r="AT1056" s="253"/>
    </row>
    <row r="1057" spans="43:46" s="252" customFormat="1" ht="15" customHeight="1" x14ac:dyDescent="0.25">
      <c r="AQ1057" s="253"/>
      <c r="AR1057" s="253"/>
      <c r="AS1057" s="253"/>
      <c r="AT1057" s="253"/>
    </row>
    <row r="1058" spans="43:46" s="252" customFormat="1" ht="15" customHeight="1" x14ac:dyDescent="0.25">
      <c r="AQ1058" s="253"/>
      <c r="AR1058" s="253"/>
      <c r="AS1058" s="253"/>
      <c r="AT1058" s="253"/>
    </row>
    <row r="1059" spans="43:46" s="252" customFormat="1" ht="15" customHeight="1" x14ac:dyDescent="0.25">
      <c r="AQ1059" s="253"/>
      <c r="AR1059" s="253"/>
      <c r="AS1059" s="253"/>
      <c r="AT1059" s="253"/>
    </row>
    <row r="1060" spans="43:46" s="252" customFormat="1" ht="15" customHeight="1" x14ac:dyDescent="0.25">
      <c r="AQ1060" s="253"/>
      <c r="AR1060" s="253"/>
      <c r="AS1060" s="253"/>
      <c r="AT1060" s="253"/>
    </row>
    <row r="1061" spans="43:46" s="252" customFormat="1" ht="15" customHeight="1" x14ac:dyDescent="0.25">
      <c r="AQ1061" s="253"/>
      <c r="AR1061" s="253"/>
      <c r="AS1061" s="253"/>
      <c r="AT1061" s="253"/>
    </row>
    <row r="1062" spans="43:46" s="252" customFormat="1" ht="15" customHeight="1" x14ac:dyDescent="0.25">
      <c r="AQ1062" s="253"/>
      <c r="AR1062" s="253"/>
      <c r="AS1062" s="253"/>
      <c r="AT1062" s="253"/>
    </row>
    <row r="1063" spans="43:46" s="252" customFormat="1" ht="15" customHeight="1" x14ac:dyDescent="0.25">
      <c r="AQ1063" s="253"/>
      <c r="AR1063" s="253"/>
      <c r="AS1063" s="253"/>
      <c r="AT1063" s="253"/>
    </row>
    <row r="1064" spans="43:46" s="252" customFormat="1" ht="15" customHeight="1" x14ac:dyDescent="0.25">
      <c r="AQ1064" s="253"/>
      <c r="AR1064" s="253"/>
      <c r="AS1064" s="253"/>
      <c r="AT1064" s="253"/>
    </row>
    <row r="1065" spans="43:46" s="252" customFormat="1" ht="15" customHeight="1" x14ac:dyDescent="0.25">
      <c r="AQ1065" s="253"/>
      <c r="AR1065" s="253"/>
      <c r="AS1065" s="253"/>
      <c r="AT1065" s="253"/>
    </row>
    <row r="1066" spans="43:46" s="252" customFormat="1" ht="15" customHeight="1" x14ac:dyDescent="0.25">
      <c r="AQ1066" s="253"/>
      <c r="AR1066" s="253"/>
      <c r="AS1066" s="253"/>
      <c r="AT1066" s="253"/>
    </row>
    <row r="1067" spans="43:46" s="252" customFormat="1" ht="15" customHeight="1" x14ac:dyDescent="0.25">
      <c r="AQ1067" s="253"/>
      <c r="AR1067" s="253"/>
      <c r="AS1067" s="253"/>
      <c r="AT1067" s="253"/>
    </row>
    <row r="1068" spans="43:46" s="252" customFormat="1" ht="15" customHeight="1" x14ac:dyDescent="0.25">
      <c r="AQ1068" s="253"/>
      <c r="AR1068" s="253"/>
      <c r="AS1068" s="253"/>
      <c r="AT1068" s="253"/>
    </row>
    <row r="1069" spans="43:46" s="252" customFormat="1" ht="15" customHeight="1" x14ac:dyDescent="0.25">
      <c r="AQ1069" s="253"/>
      <c r="AR1069" s="253"/>
      <c r="AS1069" s="253"/>
      <c r="AT1069" s="253"/>
    </row>
    <row r="1070" spans="43:46" s="252" customFormat="1" ht="15" customHeight="1" x14ac:dyDescent="0.25">
      <c r="AQ1070" s="253"/>
      <c r="AR1070" s="253"/>
      <c r="AS1070" s="253"/>
      <c r="AT1070" s="253"/>
    </row>
    <row r="1071" spans="43:46" s="252" customFormat="1" ht="15" customHeight="1" x14ac:dyDescent="0.25">
      <c r="AQ1071" s="253"/>
      <c r="AR1071" s="253"/>
      <c r="AS1071" s="253"/>
      <c r="AT1071" s="253"/>
    </row>
    <row r="1072" spans="43:46" s="252" customFormat="1" ht="15" customHeight="1" x14ac:dyDescent="0.25">
      <c r="AQ1072" s="253"/>
      <c r="AR1072" s="253"/>
      <c r="AS1072" s="253"/>
      <c r="AT1072" s="253"/>
    </row>
    <row r="1073" spans="43:46" s="252" customFormat="1" ht="15" customHeight="1" x14ac:dyDescent="0.25">
      <c r="AQ1073" s="253"/>
      <c r="AR1073" s="253"/>
      <c r="AS1073" s="253"/>
      <c r="AT1073" s="253"/>
    </row>
    <row r="1074" spans="43:46" s="252" customFormat="1" ht="15" customHeight="1" x14ac:dyDescent="0.25">
      <c r="AQ1074" s="253"/>
      <c r="AR1074" s="253"/>
      <c r="AS1074" s="253"/>
      <c r="AT1074" s="253"/>
    </row>
    <row r="1075" spans="43:46" s="252" customFormat="1" ht="15" customHeight="1" x14ac:dyDescent="0.25">
      <c r="AQ1075" s="253"/>
      <c r="AR1075" s="253"/>
      <c r="AS1075" s="253"/>
      <c r="AT1075" s="253"/>
    </row>
    <row r="1076" spans="43:46" s="252" customFormat="1" ht="15" customHeight="1" x14ac:dyDescent="0.25">
      <c r="AQ1076" s="253"/>
      <c r="AR1076" s="253"/>
      <c r="AS1076" s="253"/>
      <c r="AT1076" s="253"/>
    </row>
    <row r="1077" spans="43:46" s="252" customFormat="1" ht="15" customHeight="1" x14ac:dyDescent="0.25">
      <c r="AQ1077" s="253"/>
      <c r="AR1077" s="253"/>
      <c r="AS1077" s="253"/>
      <c r="AT1077" s="253"/>
    </row>
    <row r="1078" spans="43:46" s="252" customFormat="1" ht="15" customHeight="1" x14ac:dyDescent="0.25">
      <c r="AQ1078" s="253"/>
      <c r="AR1078" s="253"/>
      <c r="AS1078" s="253"/>
      <c r="AT1078" s="253"/>
    </row>
    <row r="1079" spans="43:46" s="252" customFormat="1" ht="15" customHeight="1" x14ac:dyDescent="0.25">
      <c r="AQ1079" s="253"/>
      <c r="AR1079" s="253"/>
      <c r="AS1079" s="253"/>
      <c r="AT1079" s="253"/>
    </row>
    <row r="1080" spans="43:46" s="252" customFormat="1" ht="15" customHeight="1" x14ac:dyDescent="0.25">
      <c r="AQ1080" s="253"/>
      <c r="AR1080" s="253"/>
      <c r="AS1080" s="253"/>
      <c r="AT1080" s="253"/>
    </row>
    <row r="1081" spans="43:46" s="252" customFormat="1" ht="15" customHeight="1" x14ac:dyDescent="0.25">
      <c r="AQ1081" s="253"/>
      <c r="AR1081" s="253"/>
      <c r="AS1081" s="253"/>
      <c r="AT1081" s="253"/>
    </row>
    <row r="1082" spans="43:46" s="252" customFormat="1" ht="15" customHeight="1" x14ac:dyDescent="0.25">
      <c r="AQ1082" s="253"/>
      <c r="AR1082" s="253"/>
      <c r="AS1082" s="253"/>
      <c r="AT1082" s="253"/>
    </row>
    <row r="1083" spans="43:46" s="252" customFormat="1" ht="15" customHeight="1" x14ac:dyDescent="0.25">
      <c r="AQ1083" s="253"/>
      <c r="AR1083" s="253"/>
      <c r="AS1083" s="253"/>
      <c r="AT1083" s="253"/>
    </row>
    <row r="1084" spans="43:46" s="252" customFormat="1" ht="15" customHeight="1" x14ac:dyDescent="0.25">
      <c r="AQ1084" s="253"/>
      <c r="AR1084" s="253"/>
      <c r="AS1084" s="253"/>
      <c r="AT1084" s="253"/>
    </row>
    <row r="1085" spans="43:46" s="252" customFormat="1" ht="15" customHeight="1" x14ac:dyDescent="0.25">
      <c r="AQ1085" s="253"/>
      <c r="AR1085" s="253"/>
      <c r="AS1085" s="253"/>
      <c r="AT1085" s="253"/>
    </row>
    <row r="1086" spans="43:46" s="252" customFormat="1" ht="15" customHeight="1" x14ac:dyDescent="0.25">
      <c r="AQ1086" s="253"/>
      <c r="AR1086" s="253"/>
      <c r="AS1086" s="253"/>
      <c r="AT1086" s="253"/>
    </row>
    <row r="1087" spans="43:46" s="252" customFormat="1" ht="15" customHeight="1" x14ac:dyDescent="0.25">
      <c r="AQ1087" s="253"/>
      <c r="AR1087" s="253"/>
      <c r="AS1087" s="253"/>
      <c r="AT1087" s="253"/>
    </row>
    <row r="1088" spans="43:46" s="252" customFormat="1" ht="15" customHeight="1" x14ac:dyDescent="0.25">
      <c r="AQ1088" s="253"/>
      <c r="AR1088" s="253"/>
      <c r="AS1088" s="253"/>
      <c r="AT1088" s="253"/>
    </row>
    <row r="1089" spans="43:46" s="252" customFormat="1" ht="15" customHeight="1" x14ac:dyDescent="0.25">
      <c r="AQ1089" s="253"/>
      <c r="AR1089" s="253"/>
      <c r="AS1089" s="253"/>
      <c r="AT1089" s="253"/>
    </row>
    <row r="1090" spans="43:46" s="252" customFormat="1" ht="15" customHeight="1" x14ac:dyDescent="0.25">
      <c r="AQ1090" s="253"/>
      <c r="AR1090" s="253"/>
      <c r="AS1090" s="253"/>
      <c r="AT1090" s="253"/>
    </row>
    <row r="1091" spans="43:46" s="252" customFormat="1" ht="15" customHeight="1" x14ac:dyDescent="0.25">
      <c r="AQ1091" s="253"/>
      <c r="AR1091" s="253"/>
      <c r="AS1091" s="253"/>
      <c r="AT1091" s="253"/>
    </row>
    <row r="1092" spans="43:46" s="252" customFormat="1" ht="15" customHeight="1" x14ac:dyDescent="0.25">
      <c r="AQ1092" s="253"/>
      <c r="AR1092" s="253"/>
      <c r="AS1092" s="253"/>
      <c r="AT1092" s="253"/>
    </row>
    <row r="1093" spans="43:46" s="252" customFormat="1" ht="15" customHeight="1" x14ac:dyDescent="0.25">
      <c r="AQ1093" s="253"/>
      <c r="AR1093" s="253"/>
      <c r="AS1093" s="253"/>
      <c r="AT1093" s="253"/>
    </row>
    <row r="1094" spans="43:46" s="252" customFormat="1" ht="15" customHeight="1" x14ac:dyDescent="0.25">
      <c r="AQ1094" s="253"/>
      <c r="AR1094" s="253"/>
      <c r="AS1094" s="253"/>
      <c r="AT1094" s="253"/>
    </row>
    <row r="1095" spans="43:46" s="252" customFormat="1" ht="15" customHeight="1" x14ac:dyDescent="0.25">
      <c r="AQ1095" s="253"/>
      <c r="AR1095" s="253"/>
      <c r="AS1095" s="253"/>
      <c r="AT1095" s="253"/>
    </row>
    <row r="1096" spans="43:46" s="252" customFormat="1" ht="15" customHeight="1" x14ac:dyDescent="0.25">
      <c r="AQ1096" s="253"/>
      <c r="AR1096" s="253"/>
      <c r="AS1096" s="253"/>
      <c r="AT1096" s="253"/>
    </row>
    <row r="1097" spans="43:46" s="252" customFormat="1" ht="15" customHeight="1" x14ac:dyDescent="0.25">
      <c r="AQ1097" s="253"/>
      <c r="AR1097" s="253"/>
      <c r="AS1097" s="253"/>
      <c r="AT1097" s="253"/>
    </row>
    <row r="1098" spans="43:46" s="252" customFormat="1" ht="15" customHeight="1" x14ac:dyDescent="0.25">
      <c r="AQ1098" s="253"/>
      <c r="AR1098" s="253"/>
      <c r="AS1098" s="253"/>
      <c r="AT1098" s="253"/>
    </row>
    <row r="1099" spans="43:46" s="252" customFormat="1" ht="15" customHeight="1" x14ac:dyDescent="0.25">
      <c r="AQ1099" s="253"/>
      <c r="AR1099" s="253"/>
      <c r="AS1099" s="253"/>
      <c r="AT1099" s="253"/>
    </row>
    <row r="1100" spans="43:46" s="252" customFormat="1" ht="15" customHeight="1" x14ac:dyDescent="0.25">
      <c r="AQ1100" s="253"/>
      <c r="AR1100" s="253"/>
      <c r="AS1100" s="253"/>
      <c r="AT1100" s="253"/>
    </row>
    <row r="1101" spans="43:46" s="252" customFormat="1" ht="15" customHeight="1" x14ac:dyDescent="0.25">
      <c r="AQ1101" s="253"/>
      <c r="AR1101" s="253"/>
      <c r="AS1101" s="253"/>
      <c r="AT1101" s="253"/>
    </row>
    <row r="1102" spans="43:46" s="252" customFormat="1" ht="15" customHeight="1" x14ac:dyDescent="0.25">
      <c r="AQ1102" s="253"/>
      <c r="AR1102" s="253"/>
      <c r="AS1102" s="253"/>
      <c r="AT1102" s="253"/>
    </row>
    <row r="1103" spans="43:46" s="252" customFormat="1" ht="15" customHeight="1" x14ac:dyDescent="0.25">
      <c r="AQ1103" s="253"/>
      <c r="AR1103" s="253"/>
      <c r="AS1103" s="253"/>
      <c r="AT1103" s="253"/>
    </row>
    <row r="1104" spans="43:46" s="252" customFormat="1" ht="15" customHeight="1" x14ac:dyDescent="0.25">
      <c r="AQ1104" s="253"/>
      <c r="AR1104" s="253"/>
      <c r="AS1104" s="253"/>
      <c r="AT1104" s="253"/>
    </row>
    <row r="1105" spans="43:46" s="252" customFormat="1" ht="15" customHeight="1" x14ac:dyDescent="0.25">
      <c r="AQ1105" s="253"/>
      <c r="AR1105" s="253"/>
      <c r="AS1105" s="253"/>
      <c r="AT1105" s="253"/>
    </row>
    <row r="1106" spans="43:46" s="252" customFormat="1" ht="15" customHeight="1" x14ac:dyDescent="0.25">
      <c r="AQ1106" s="253"/>
      <c r="AR1106" s="253"/>
      <c r="AS1106" s="253"/>
      <c r="AT1106" s="253"/>
    </row>
    <row r="1107" spans="43:46" s="252" customFormat="1" ht="15" customHeight="1" x14ac:dyDescent="0.25">
      <c r="AQ1107" s="253"/>
      <c r="AR1107" s="253"/>
      <c r="AS1107" s="253"/>
      <c r="AT1107" s="253"/>
    </row>
    <row r="1108" spans="43:46" s="252" customFormat="1" ht="15" customHeight="1" x14ac:dyDescent="0.25">
      <c r="AQ1108" s="253"/>
      <c r="AR1108" s="253"/>
      <c r="AS1108" s="253"/>
      <c r="AT1108" s="253"/>
    </row>
    <row r="1109" spans="43:46" s="252" customFormat="1" ht="15" customHeight="1" x14ac:dyDescent="0.25">
      <c r="AQ1109" s="253"/>
      <c r="AR1109" s="253"/>
      <c r="AS1109" s="253"/>
      <c r="AT1109" s="253"/>
    </row>
    <row r="1110" spans="43:46" s="252" customFormat="1" ht="15" customHeight="1" x14ac:dyDescent="0.25">
      <c r="AQ1110" s="253"/>
      <c r="AR1110" s="253"/>
      <c r="AS1110" s="253"/>
      <c r="AT1110" s="253"/>
    </row>
    <row r="1111" spans="43:46" s="252" customFormat="1" ht="15" customHeight="1" x14ac:dyDescent="0.25">
      <c r="AQ1111" s="253"/>
      <c r="AR1111" s="253"/>
      <c r="AS1111" s="253"/>
      <c r="AT1111" s="253"/>
    </row>
    <row r="1112" spans="43:46" s="252" customFormat="1" ht="15" customHeight="1" x14ac:dyDescent="0.25">
      <c r="AQ1112" s="253"/>
      <c r="AR1112" s="253"/>
      <c r="AS1112" s="253"/>
      <c r="AT1112" s="253"/>
    </row>
    <row r="1113" spans="43:46" s="252" customFormat="1" ht="15" customHeight="1" x14ac:dyDescent="0.25">
      <c r="AQ1113" s="253"/>
      <c r="AR1113" s="253"/>
      <c r="AS1113" s="253"/>
      <c r="AT1113" s="253"/>
    </row>
    <row r="1114" spans="43:46" s="252" customFormat="1" ht="15" customHeight="1" x14ac:dyDescent="0.25">
      <c r="AQ1114" s="253"/>
      <c r="AR1114" s="253"/>
      <c r="AS1114" s="253"/>
      <c r="AT1114" s="253"/>
    </row>
    <row r="1115" spans="43:46" s="252" customFormat="1" ht="15" customHeight="1" x14ac:dyDescent="0.25">
      <c r="AQ1115" s="253"/>
      <c r="AR1115" s="253"/>
      <c r="AS1115" s="253"/>
      <c r="AT1115" s="253"/>
    </row>
    <row r="1116" spans="43:46" s="252" customFormat="1" ht="15" customHeight="1" x14ac:dyDescent="0.25">
      <c r="AQ1116" s="253"/>
      <c r="AR1116" s="253"/>
      <c r="AS1116" s="253"/>
      <c r="AT1116" s="253"/>
    </row>
    <row r="1117" spans="43:46" s="252" customFormat="1" ht="15" customHeight="1" x14ac:dyDescent="0.25">
      <c r="AQ1117" s="253"/>
      <c r="AR1117" s="253"/>
      <c r="AS1117" s="253"/>
      <c r="AT1117" s="253"/>
    </row>
    <row r="1118" spans="43:46" s="252" customFormat="1" ht="15" customHeight="1" x14ac:dyDescent="0.25">
      <c r="AQ1118" s="253"/>
      <c r="AR1118" s="253"/>
      <c r="AS1118" s="253"/>
      <c r="AT1118" s="253"/>
    </row>
    <row r="1119" spans="43:46" s="252" customFormat="1" ht="15" customHeight="1" x14ac:dyDescent="0.25">
      <c r="AQ1119" s="253"/>
      <c r="AR1119" s="253"/>
      <c r="AS1119" s="253"/>
      <c r="AT1119" s="253"/>
    </row>
    <row r="1120" spans="43:46" s="252" customFormat="1" ht="15" customHeight="1" x14ac:dyDescent="0.25">
      <c r="AQ1120" s="253"/>
      <c r="AR1120" s="253"/>
      <c r="AS1120" s="253"/>
      <c r="AT1120" s="253"/>
    </row>
    <row r="1121" spans="43:46" s="252" customFormat="1" ht="15" customHeight="1" x14ac:dyDescent="0.25">
      <c r="AQ1121" s="253"/>
      <c r="AR1121" s="253"/>
      <c r="AS1121" s="253"/>
      <c r="AT1121" s="253"/>
    </row>
    <row r="1122" spans="43:46" s="252" customFormat="1" ht="15" customHeight="1" x14ac:dyDescent="0.25">
      <c r="AQ1122" s="253"/>
      <c r="AR1122" s="253"/>
      <c r="AS1122" s="253"/>
      <c r="AT1122" s="253"/>
    </row>
    <row r="1123" spans="43:46" s="252" customFormat="1" ht="15" customHeight="1" x14ac:dyDescent="0.25">
      <c r="AQ1123" s="253"/>
      <c r="AR1123" s="253"/>
      <c r="AS1123" s="253"/>
      <c r="AT1123" s="253"/>
    </row>
    <row r="1124" spans="43:46" s="252" customFormat="1" ht="15" customHeight="1" x14ac:dyDescent="0.25">
      <c r="AQ1124" s="253"/>
      <c r="AR1124" s="253"/>
      <c r="AS1124" s="253"/>
      <c r="AT1124" s="253"/>
    </row>
    <row r="1125" spans="43:46" s="252" customFormat="1" ht="15" customHeight="1" x14ac:dyDescent="0.25">
      <c r="AQ1125" s="253"/>
      <c r="AR1125" s="253"/>
      <c r="AS1125" s="253"/>
      <c r="AT1125" s="253"/>
    </row>
    <row r="1126" spans="43:46" s="252" customFormat="1" ht="15" customHeight="1" x14ac:dyDescent="0.25">
      <c r="AQ1126" s="253"/>
      <c r="AR1126" s="253"/>
      <c r="AS1126" s="253"/>
      <c r="AT1126" s="253"/>
    </row>
    <row r="1127" spans="43:46" s="252" customFormat="1" ht="15" customHeight="1" x14ac:dyDescent="0.25">
      <c r="AQ1127" s="253"/>
      <c r="AR1127" s="253"/>
      <c r="AS1127" s="253"/>
      <c r="AT1127" s="253"/>
    </row>
    <row r="1128" spans="43:46" s="252" customFormat="1" ht="15" customHeight="1" x14ac:dyDescent="0.25">
      <c r="AQ1128" s="253"/>
      <c r="AR1128" s="253"/>
      <c r="AS1128" s="253"/>
      <c r="AT1128" s="253"/>
    </row>
    <row r="1129" spans="43:46" s="252" customFormat="1" ht="15" customHeight="1" x14ac:dyDescent="0.25">
      <c r="AQ1129" s="253"/>
      <c r="AR1129" s="253"/>
      <c r="AS1129" s="253"/>
      <c r="AT1129" s="253"/>
    </row>
    <row r="1130" spans="43:46" s="252" customFormat="1" ht="15" customHeight="1" x14ac:dyDescent="0.25">
      <c r="AQ1130" s="253"/>
      <c r="AR1130" s="253"/>
      <c r="AS1130" s="253"/>
      <c r="AT1130" s="253"/>
    </row>
    <row r="1131" spans="43:46" s="252" customFormat="1" ht="15" customHeight="1" x14ac:dyDescent="0.25">
      <c r="AQ1131" s="253"/>
      <c r="AR1131" s="253"/>
      <c r="AS1131" s="253"/>
      <c r="AT1131" s="253"/>
    </row>
    <row r="1132" spans="43:46" s="252" customFormat="1" ht="15" customHeight="1" x14ac:dyDescent="0.25">
      <c r="AQ1132" s="253"/>
      <c r="AR1132" s="253"/>
      <c r="AS1132" s="253"/>
      <c r="AT1132" s="253"/>
    </row>
    <row r="1133" spans="43:46" s="252" customFormat="1" ht="15" customHeight="1" x14ac:dyDescent="0.25">
      <c r="AQ1133" s="253"/>
      <c r="AR1133" s="253"/>
      <c r="AS1133" s="253"/>
      <c r="AT1133" s="253"/>
    </row>
    <row r="1134" spans="43:46" s="252" customFormat="1" ht="15" customHeight="1" x14ac:dyDescent="0.25">
      <c r="AQ1134" s="253"/>
      <c r="AR1134" s="253"/>
      <c r="AS1134" s="253"/>
      <c r="AT1134" s="253"/>
    </row>
    <row r="1135" spans="43:46" s="252" customFormat="1" ht="15" customHeight="1" x14ac:dyDescent="0.25">
      <c r="AQ1135" s="253"/>
      <c r="AR1135" s="253"/>
      <c r="AS1135" s="253"/>
      <c r="AT1135" s="253"/>
    </row>
    <row r="1136" spans="43:46" s="252" customFormat="1" ht="15" customHeight="1" x14ac:dyDescent="0.25">
      <c r="AQ1136" s="253"/>
      <c r="AR1136" s="253"/>
      <c r="AS1136" s="253"/>
      <c r="AT1136" s="253"/>
    </row>
    <row r="1137" spans="43:46" s="252" customFormat="1" ht="15" customHeight="1" x14ac:dyDescent="0.25">
      <c r="AQ1137" s="253"/>
      <c r="AR1137" s="253"/>
      <c r="AS1137" s="253"/>
      <c r="AT1137" s="253"/>
    </row>
    <row r="1138" spans="43:46" s="252" customFormat="1" ht="15" customHeight="1" x14ac:dyDescent="0.25">
      <c r="AQ1138" s="253"/>
      <c r="AR1138" s="253"/>
      <c r="AS1138" s="253"/>
      <c r="AT1138" s="253"/>
    </row>
    <row r="1139" spans="43:46" s="252" customFormat="1" ht="15" customHeight="1" x14ac:dyDescent="0.25">
      <c r="AQ1139" s="253"/>
      <c r="AR1139" s="253"/>
      <c r="AS1139" s="253"/>
      <c r="AT1139" s="253"/>
    </row>
    <row r="1140" spans="43:46" s="252" customFormat="1" ht="15" customHeight="1" x14ac:dyDescent="0.25">
      <c r="AQ1140" s="253"/>
      <c r="AR1140" s="253"/>
      <c r="AS1140" s="253"/>
      <c r="AT1140" s="253"/>
    </row>
    <row r="1141" spans="43:46" s="252" customFormat="1" ht="15" customHeight="1" x14ac:dyDescent="0.25">
      <c r="AQ1141" s="253"/>
      <c r="AR1141" s="253"/>
      <c r="AS1141" s="253"/>
      <c r="AT1141" s="253"/>
    </row>
    <row r="1142" spans="43:46" s="252" customFormat="1" ht="15" customHeight="1" x14ac:dyDescent="0.25">
      <c r="AQ1142" s="253"/>
      <c r="AR1142" s="253"/>
      <c r="AS1142" s="253"/>
      <c r="AT1142" s="253"/>
    </row>
    <row r="1143" spans="43:46" s="252" customFormat="1" ht="15" customHeight="1" x14ac:dyDescent="0.25">
      <c r="AQ1143" s="253"/>
      <c r="AR1143" s="253"/>
      <c r="AS1143" s="253"/>
      <c r="AT1143" s="253"/>
    </row>
    <row r="1144" spans="43:46" s="252" customFormat="1" ht="15" customHeight="1" x14ac:dyDescent="0.25">
      <c r="AQ1144" s="253"/>
      <c r="AR1144" s="253"/>
      <c r="AS1144" s="253"/>
      <c r="AT1144" s="253"/>
    </row>
    <row r="1145" spans="43:46" s="252" customFormat="1" ht="15" customHeight="1" x14ac:dyDescent="0.25"/>
    <row r="1146" spans="43:46" s="252" customFormat="1" ht="15" customHeight="1" x14ac:dyDescent="0.25"/>
    <row r="1147" spans="43:46" s="252" customFormat="1" ht="15" customHeight="1" x14ac:dyDescent="0.25"/>
    <row r="1148" spans="43:46" s="252" customFormat="1" ht="15" customHeight="1" x14ac:dyDescent="0.25"/>
    <row r="1149" spans="43:46" s="252" customFormat="1" ht="15" customHeight="1" x14ac:dyDescent="0.25"/>
    <row r="1150" spans="43:46" s="252" customFormat="1" ht="15" customHeight="1" x14ac:dyDescent="0.25"/>
    <row r="1151" spans="43:46" s="252" customFormat="1" ht="15" customHeight="1" x14ac:dyDescent="0.25"/>
    <row r="1152" spans="43:46" s="252" customFormat="1" ht="15" customHeight="1" x14ac:dyDescent="0.25"/>
    <row r="1153" s="252" customFormat="1" ht="15" customHeight="1" x14ac:dyDescent="0.25"/>
    <row r="1154" s="252" customFormat="1" ht="15" customHeight="1" x14ac:dyDescent="0.25"/>
    <row r="1155" s="252" customFormat="1" ht="15" customHeight="1" x14ac:dyDescent="0.25"/>
    <row r="1156" s="252" customFormat="1" ht="15" customHeight="1" x14ac:dyDescent="0.25"/>
    <row r="1157" s="252" customFormat="1" ht="15" customHeight="1" x14ac:dyDescent="0.25"/>
    <row r="1158" s="252" customFormat="1" ht="15" customHeight="1" x14ac:dyDescent="0.25"/>
    <row r="1159" s="252" customFormat="1" ht="15" customHeight="1" x14ac:dyDescent="0.25"/>
    <row r="1160" s="252" customFormat="1" ht="15" customHeight="1" x14ac:dyDescent="0.25"/>
    <row r="1161" s="252" customFormat="1" ht="15" customHeight="1" x14ac:dyDescent="0.25"/>
    <row r="1162" s="252" customFormat="1" ht="15" customHeight="1" x14ac:dyDescent="0.25"/>
    <row r="1163" s="252" customFormat="1" ht="15" customHeight="1" x14ac:dyDescent="0.25"/>
    <row r="1164" s="252" customFormat="1" ht="15" customHeight="1" x14ac:dyDescent="0.25"/>
    <row r="1165" s="252" customFormat="1" ht="15" customHeight="1" x14ac:dyDescent="0.25"/>
    <row r="1166" s="252" customFormat="1" ht="15" customHeight="1" x14ac:dyDescent="0.25"/>
    <row r="1167" s="252" customFormat="1" ht="15" customHeight="1" x14ac:dyDescent="0.25"/>
    <row r="1168" s="252" customFormat="1" ht="15" customHeight="1" x14ac:dyDescent="0.25"/>
    <row r="1169" s="252" customFormat="1" ht="15" customHeight="1" x14ac:dyDescent="0.25"/>
    <row r="1170" s="252" customFormat="1" ht="15" customHeight="1" x14ac:dyDescent="0.25"/>
    <row r="1171" s="252" customFormat="1" ht="15" customHeight="1" x14ac:dyDescent="0.25"/>
    <row r="1172" s="252" customFormat="1" ht="15" customHeight="1" x14ac:dyDescent="0.25"/>
    <row r="1173" s="252" customFormat="1" ht="15" customHeight="1" x14ac:dyDescent="0.25"/>
    <row r="1174" s="252" customFormat="1" ht="15" customHeight="1" x14ac:dyDescent="0.25"/>
    <row r="1175" s="252" customFormat="1" ht="15" customHeight="1" x14ac:dyDescent="0.25"/>
    <row r="1176" s="252" customFormat="1" ht="15" customHeight="1" x14ac:dyDescent="0.25"/>
    <row r="1177" s="252" customFormat="1" ht="15" customHeight="1" x14ac:dyDescent="0.25"/>
    <row r="1178" s="252" customFormat="1" ht="15" customHeight="1" x14ac:dyDescent="0.25"/>
    <row r="1179" s="252" customFormat="1" ht="15" customHeight="1" x14ac:dyDescent="0.25"/>
    <row r="1180" s="252" customFormat="1" ht="15" customHeight="1" x14ac:dyDescent="0.25"/>
    <row r="1181" s="252" customFormat="1" ht="15" customHeight="1" x14ac:dyDescent="0.25"/>
    <row r="1182" s="252" customFormat="1" ht="15" customHeight="1" x14ac:dyDescent="0.25"/>
    <row r="1183" s="252" customFormat="1" ht="15" customHeight="1" x14ac:dyDescent="0.25"/>
    <row r="1184" s="252" customFormat="1" ht="15" customHeight="1" x14ac:dyDescent="0.25"/>
    <row r="1185" s="252" customFormat="1" ht="15" customHeight="1" x14ac:dyDescent="0.25"/>
    <row r="1186" s="252" customFormat="1" ht="15" customHeight="1" x14ac:dyDescent="0.25"/>
    <row r="1187" s="252" customFormat="1" ht="15" customHeight="1" x14ac:dyDescent="0.25"/>
    <row r="1188" s="252" customFormat="1" ht="15" customHeight="1" x14ac:dyDescent="0.25"/>
    <row r="1189" s="252" customFormat="1" ht="15" customHeight="1" x14ac:dyDescent="0.25"/>
    <row r="1190" s="252" customFormat="1" ht="15" customHeight="1" x14ac:dyDescent="0.25"/>
    <row r="1191" s="252" customFormat="1" ht="15" customHeight="1" x14ac:dyDescent="0.25"/>
    <row r="1192" s="252" customFormat="1" ht="15" customHeight="1" x14ac:dyDescent="0.25"/>
    <row r="1193" s="252" customFormat="1" ht="15" customHeight="1" x14ac:dyDescent="0.25"/>
    <row r="1194" s="252" customFormat="1" ht="15" customHeight="1" x14ac:dyDescent="0.25"/>
    <row r="1195" s="252" customFormat="1" ht="15" customHeight="1" x14ac:dyDescent="0.25"/>
    <row r="1196" s="252" customFormat="1" ht="15" customHeight="1" x14ac:dyDescent="0.25"/>
    <row r="1197" s="252" customFormat="1" ht="15" customHeight="1" x14ac:dyDescent="0.25"/>
    <row r="1198" s="252" customFormat="1" ht="15" customHeight="1" x14ac:dyDescent="0.25"/>
    <row r="1199" s="252" customFormat="1" ht="15" customHeight="1" x14ac:dyDescent="0.25"/>
    <row r="1200" s="252" customFormat="1" ht="15" customHeight="1" x14ac:dyDescent="0.25"/>
    <row r="1201" s="252" customFormat="1" ht="15" customHeight="1" x14ac:dyDescent="0.25"/>
    <row r="1202" s="252" customFormat="1" ht="15" customHeight="1" x14ac:dyDescent="0.25"/>
    <row r="1203" s="252" customFormat="1" ht="15" customHeight="1" x14ac:dyDescent="0.25"/>
    <row r="1204" s="252" customFormat="1" ht="15" customHeight="1" x14ac:dyDescent="0.25"/>
    <row r="1205" s="252" customFormat="1" ht="15" customHeight="1" x14ac:dyDescent="0.25"/>
    <row r="1206" s="252" customFormat="1" ht="15" customHeight="1" x14ac:dyDescent="0.25"/>
    <row r="1207" s="252" customFormat="1" ht="15" customHeight="1" x14ac:dyDescent="0.25"/>
    <row r="1208" s="252" customFormat="1" ht="15" customHeight="1" x14ac:dyDescent="0.25"/>
    <row r="1209" s="252" customFormat="1" ht="15" customHeight="1" x14ac:dyDescent="0.25"/>
    <row r="1210" s="252" customFormat="1" ht="15" customHeight="1" x14ac:dyDescent="0.25"/>
    <row r="1211" s="252" customFormat="1" ht="15" customHeight="1" x14ac:dyDescent="0.25"/>
    <row r="1212" s="252" customFormat="1" ht="15" customHeight="1" x14ac:dyDescent="0.25"/>
    <row r="1213" s="252" customFormat="1" ht="15" customHeight="1" x14ac:dyDescent="0.25"/>
    <row r="1214" s="252" customFormat="1" ht="15" customHeight="1" x14ac:dyDescent="0.25"/>
    <row r="1215" s="252" customFormat="1" ht="15" customHeight="1" x14ac:dyDescent="0.25"/>
    <row r="1216" s="252" customFormat="1" ht="15" customHeight="1" x14ac:dyDescent="0.25"/>
    <row r="1217" s="252" customFormat="1" ht="15" customHeight="1" x14ac:dyDescent="0.25"/>
    <row r="1218" s="252" customFormat="1" ht="15" customHeight="1" x14ac:dyDescent="0.25"/>
    <row r="1219" s="252" customFormat="1" ht="15" customHeight="1" x14ac:dyDescent="0.25"/>
    <row r="1220" s="252" customFormat="1" ht="15" customHeight="1" x14ac:dyDescent="0.25"/>
    <row r="1221" s="252" customFormat="1" ht="15" customHeight="1" x14ac:dyDescent="0.25"/>
    <row r="1222" s="252" customFormat="1" ht="15" customHeight="1" x14ac:dyDescent="0.25"/>
    <row r="1223" s="252" customFormat="1" ht="15" customHeight="1" x14ac:dyDescent="0.25"/>
    <row r="1224" s="252" customFormat="1" ht="15" customHeight="1" x14ac:dyDescent="0.25"/>
    <row r="1225" s="252" customFormat="1" ht="15" customHeight="1" x14ac:dyDescent="0.25"/>
    <row r="1226" s="252" customFormat="1" ht="15" customHeight="1" x14ac:dyDescent="0.25"/>
    <row r="1227" s="252" customFormat="1" ht="15" customHeight="1" x14ac:dyDescent="0.25"/>
    <row r="1228" s="252" customFormat="1" ht="15" customHeight="1" x14ac:dyDescent="0.25"/>
    <row r="1229" s="252" customFormat="1" ht="15" customHeight="1" x14ac:dyDescent="0.25"/>
    <row r="1230" s="252" customFormat="1" ht="15" customHeight="1" x14ac:dyDescent="0.25"/>
    <row r="1231" s="252" customFormat="1" ht="15" customHeight="1" x14ac:dyDescent="0.25"/>
    <row r="1232" s="252" customFormat="1" ht="15" customHeight="1" x14ac:dyDescent="0.25"/>
    <row r="1233" s="252" customFormat="1" ht="15" customHeight="1" x14ac:dyDescent="0.25"/>
    <row r="1234" s="252" customFormat="1" ht="15" customHeight="1" x14ac:dyDescent="0.25"/>
    <row r="1235" s="252" customFormat="1" ht="15" customHeight="1" x14ac:dyDescent="0.25"/>
    <row r="1236" s="252" customFormat="1" ht="15" customHeight="1" x14ac:dyDescent="0.25"/>
    <row r="1237" s="252" customFormat="1" ht="15" customHeight="1" x14ac:dyDescent="0.25"/>
    <row r="1238" s="252" customFormat="1" ht="15" customHeight="1" x14ac:dyDescent="0.25"/>
    <row r="1239" s="252" customFormat="1" ht="15" customHeight="1" x14ac:dyDescent="0.25"/>
    <row r="1240" s="252" customFormat="1" ht="15" customHeight="1" x14ac:dyDescent="0.25"/>
    <row r="1241" s="252" customFormat="1" ht="15" customHeight="1" x14ac:dyDescent="0.25"/>
    <row r="1242" s="252" customFormat="1" ht="15" customHeight="1" x14ac:dyDescent="0.25"/>
    <row r="1243" s="252" customFormat="1" ht="15" customHeight="1" x14ac:dyDescent="0.25"/>
    <row r="1244" s="252" customFormat="1" ht="15" customHeight="1" x14ac:dyDescent="0.25"/>
    <row r="1245" s="252" customFormat="1" ht="15" customHeight="1" x14ac:dyDescent="0.25"/>
    <row r="1246" s="252" customFormat="1" ht="15" customHeight="1" x14ac:dyDescent="0.25"/>
    <row r="1247" s="252" customFormat="1" ht="15" customHeight="1" x14ac:dyDescent="0.25"/>
    <row r="1248" s="252" customFormat="1" ht="15" customHeight="1" x14ac:dyDescent="0.25"/>
    <row r="1249" s="252" customFormat="1" ht="15" customHeight="1" x14ac:dyDescent="0.25"/>
    <row r="1250" s="252" customFormat="1" ht="15" customHeight="1" x14ac:dyDescent="0.25"/>
    <row r="1251" s="252" customFormat="1" ht="15" customHeight="1" x14ac:dyDescent="0.25"/>
    <row r="1252" s="252" customFormat="1" ht="15" customHeight="1" x14ac:dyDescent="0.25"/>
    <row r="1253" s="252" customFormat="1" ht="15" customHeight="1" x14ac:dyDescent="0.25"/>
    <row r="1254" s="252" customFormat="1" ht="15" customHeight="1" x14ac:dyDescent="0.25"/>
    <row r="1255" s="252" customFormat="1" ht="15" customHeight="1" x14ac:dyDescent="0.25"/>
    <row r="1256" s="252" customFormat="1" ht="15" customHeight="1" x14ac:dyDescent="0.25"/>
    <row r="1257" s="252" customFormat="1" ht="15" customHeight="1" x14ac:dyDescent="0.25"/>
    <row r="1258" s="252" customFormat="1" ht="15" customHeight="1" x14ac:dyDescent="0.25"/>
    <row r="1259" s="252" customFormat="1" ht="15" customHeight="1" x14ac:dyDescent="0.25"/>
    <row r="1260" s="252" customFormat="1" ht="15" customHeight="1" x14ac:dyDescent="0.25"/>
    <row r="1261" s="252" customFormat="1" ht="15" customHeight="1" x14ac:dyDescent="0.25"/>
    <row r="1262" s="252" customFormat="1" ht="15" customHeight="1" x14ac:dyDescent="0.25"/>
    <row r="1263" s="252" customFormat="1" ht="15" customHeight="1" x14ac:dyDescent="0.25"/>
    <row r="1264" s="252" customFormat="1" ht="15" customHeight="1" x14ac:dyDescent="0.25"/>
    <row r="1265" s="252" customFormat="1" ht="15" customHeight="1" x14ac:dyDescent="0.25"/>
    <row r="1266" s="252" customFormat="1" ht="15" customHeight="1" x14ac:dyDescent="0.25"/>
    <row r="1267" s="252" customFormat="1" ht="15" customHeight="1" x14ac:dyDescent="0.25"/>
    <row r="1268" s="252" customFormat="1" ht="15" customHeight="1" x14ac:dyDescent="0.25"/>
    <row r="1269" s="252" customFormat="1" ht="15" customHeight="1" x14ac:dyDescent="0.25"/>
    <row r="1270" s="252" customFormat="1" ht="15" customHeight="1" x14ac:dyDescent="0.25"/>
    <row r="1271" s="252" customFormat="1" ht="15" customHeight="1" x14ac:dyDescent="0.25"/>
    <row r="1272" s="252" customFormat="1" ht="15" customHeight="1" x14ac:dyDescent="0.25"/>
    <row r="1273" s="252" customFormat="1" ht="15" customHeight="1" x14ac:dyDescent="0.25"/>
    <row r="1274" s="252" customFormat="1" ht="15" customHeight="1" x14ac:dyDescent="0.25"/>
    <row r="1275" s="252" customFormat="1" ht="15" customHeight="1" x14ac:dyDescent="0.25"/>
    <row r="1276" s="252" customFormat="1" ht="15" customHeight="1" x14ac:dyDescent="0.25"/>
    <row r="1277" s="252" customFormat="1" ht="15" customHeight="1" x14ac:dyDescent="0.25"/>
    <row r="1278" s="252" customFormat="1" ht="15" customHeight="1" x14ac:dyDescent="0.25"/>
    <row r="1279" s="252" customFormat="1" ht="15" customHeight="1" x14ac:dyDescent="0.25"/>
    <row r="1280" s="252" customFormat="1" ht="15" customHeight="1" x14ac:dyDescent="0.25"/>
    <row r="1281" s="252" customFormat="1" ht="15" customHeight="1" x14ac:dyDescent="0.25"/>
    <row r="1282" s="252" customFormat="1" ht="15" customHeight="1" x14ac:dyDescent="0.25"/>
    <row r="1283" s="252" customFormat="1" ht="15" customHeight="1" x14ac:dyDescent="0.25"/>
    <row r="1284" s="252" customFormat="1" ht="15" customHeight="1" x14ac:dyDescent="0.25"/>
    <row r="1285" s="252" customFormat="1" ht="15" customHeight="1" x14ac:dyDescent="0.25"/>
    <row r="1286" s="252" customFormat="1" ht="15" customHeight="1" x14ac:dyDescent="0.25"/>
    <row r="1287" s="252" customFormat="1" ht="15" customHeight="1" x14ac:dyDescent="0.25"/>
    <row r="1288" s="252" customFormat="1" ht="15" customHeight="1" x14ac:dyDescent="0.25"/>
    <row r="1289" s="252" customFormat="1" ht="15" customHeight="1" x14ac:dyDescent="0.25"/>
    <row r="1290" s="252" customFormat="1" ht="15" customHeight="1" x14ac:dyDescent="0.25"/>
    <row r="1291" s="252" customFormat="1" ht="15" customHeight="1" x14ac:dyDescent="0.25"/>
    <row r="1292" s="252" customFormat="1" ht="15" customHeight="1" x14ac:dyDescent="0.25"/>
    <row r="1293" s="252" customFormat="1" ht="15" customHeight="1" x14ac:dyDescent="0.25"/>
    <row r="1294" s="252" customFormat="1" ht="15" customHeight="1" x14ac:dyDescent="0.25"/>
    <row r="1295" s="252" customFormat="1" ht="15" customHeight="1" x14ac:dyDescent="0.25"/>
    <row r="1296" s="252" customFormat="1" ht="15" customHeight="1" x14ac:dyDescent="0.25"/>
    <row r="1297" s="252" customFormat="1" ht="15" customHeight="1" x14ac:dyDescent="0.25"/>
    <row r="1298" s="252" customFormat="1" ht="15" customHeight="1" x14ac:dyDescent="0.25"/>
    <row r="1299" s="252" customFormat="1" ht="15" customHeight="1" x14ac:dyDescent="0.25"/>
    <row r="1300" s="252" customFormat="1" ht="15" customHeight="1" x14ac:dyDescent="0.25"/>
    <row r="1301" s="252" customFormat="1" ht="15" customHeight="1" x14ac:dyDescent="0.25"/>
    <row r="1302" s="252" customFormat="1" ht="15" customHeight="1" x14ac:dyDescent="0.25"/>
    <row r="1303" s="252" customFormat="1" ht="15" customHeight="1" x14ac:dyDescent="0.25"/>
    <row r="1304" s="252" customFormat="1" ht="15" customHeight="1" x14ac:dyDescent="0.25"/>
    <row r="1305" s="252" customFormat="1" ht="15" customHeight="1" x14ac:dyDescent="0.25"/>
    <row r="1306" s="252" customFormat="1" ht="15" customHeight="1" x14ac:dyDescent="0.25"/>
    <row r="1307" s="252" customFormat="1" ht="15" customHeight="1" x14ac:dyDescent="0.25"/>
    <row r="1308" s="252" customFormat="1" ht="15" customHeight="1" x14ac:dyDescent="0.25"/>
    <row r="1309" s="252" customFormat="1" ht="15" customHeight="1" x14ac:dyDescent="0.25"/>
    <row r="1310" s="252" customFormat="1" ht="15" customHeight="1" x14ac:dyDescent="0.25"/>
    <row r="1311" s="252" customFormat="1" ht="15" customHeight="1" x14ac:dyDescent="0.25"/>
    <row r="1312" s="252" customFormat="1" ht="15" customHeight="1" x14ac:dyDescent="0.25"/>
    <row r="1313" s="252" customFormat="1" ht="15" customHeight="1" x14ac:dyDescent="0.25"/>
    <row r="1314" s="252" customFormat="1" ht="15" customHeight="1" x14ac:dyDescent="0.25"/>
    <row r="1315" s="252" customFormat="1" ht="15" customHeight="1" x14ac:dyDescent="0.25"/>
    <row r="1316" s="252" customFormat="1" ht="15" customHeight="1" x14ac:dyDescent="0.25"/>
    <row r="1317" s="252" customFormat="1" ht="15" customHeight="1" x14ac:dyDescent="0.25"/>
    <row r="1318" s="252" customFormat="1" ht="15" customHeight="1" x14ac:dyDescent="0.25"/>
    <row r="1319" s="252" customFormat="1" ht="15" customHeight="1" x14ac:dyDescent="0.25"/>
    <row r="1320" s="252" customFormat="1" ht="15" customHeight="1" x14ac:dyDescent="0.25"/>
    <row r="1321" s="252" customFormat="1" ht="15" customHeight="1" x14ac:dyDescent="0.25"/>
    <row r="1322" s="252" customFormat="1" ht="15" customHeight="1" x14ac:dyDescent="0.25"/>
    <row r="1323" s="252" customFormat="1" ht="15" customHeight="1" x14ac:dyDescent="0.25"/>
    <row r="1324" s="252" customFormat="1" ht="15" customHeight="1" x14ac:dyDescent="0.25"/>
    <row r="1325" s="252" customFormat="1" ht="15" customHeight="1" x14ac:dyDescent="0.25"/>
    <row r="1326" s="252" customFormat="1" ht="15" customHeight="1" x14ac:dyDescent="0.25"/>
    <row r="1327" s="252" customFormat="1" ht="15" customHeight="1" x14ac:dyDescent="0.25"/>
    <row r="1328" s="252" customFormat="1" ht="15" customHeight="1" x14ac:dyDescent="0.25"/>
    <row r="1329" s="252" customFormat="1" ht="15" customHeight="1" x14ac:dyDescent="0.25"/>
    <row r="1330" s="252" customFormat="1" ht="15" customHeight="1" x14ac:dyDescent="0.25"/>
    <row r="1331" s="252" customFormat="1" ht="15" customHeight="1" x14ac:dyDescent="0.25"/>
    <row r="1332" s="252" customFormat="1" ht="15" customHeight="1" x14ac:dyDescent="0.25"/>
    <row r="1333" s="252" customFormat="1" ht="15" customHeight="1" x14ac:dyDescent="0.25"/>
    <row r="1334" s="252" customFormat="1" ht="15" customHeight="1" x14ac:dyDescent="0.25"/>
    <row r="1335" s="252" customFormat="1" ht="15" customHeight="1" x14ac:dyDescent="0.25"/>
    <row r="1336" s="252" customFormat="1" ht="15" customHeight="1" x14ac:dyDescent="0.25"/>
    <row r="1337" s="252" customFormat="1" ht="15" customHeight="1" x14ac:dyDescent="0.25"/>
    <row r="1338" s="252" customFormat="1" ht="15" customHeight="1" x14ac:dyDescent="0.25"/>
    <row r="1339" s="252" customFormat="1" ht="15" customHeight="1" x14ac:dyDescent="0.25"/>
    <row r="1340" s="252" customFormat="1" ht="15" customHeight="1" x14ac:dyDescent="0.25"/>
    <row r="1341" s="252" customFormat="1" ht="15" customHeight="1" x14ac:dyDescent="0.25"/>
    <row r="1342" s="252" customFormat="1" ht="15" customHeight="1" x14ac:dyDescent="0.25"/>
    <row r="1343" s="252" customFormat="1" ht="15" customHeight="1" x14ac:dyDescent="0.25"/>
    <row r="1344" s="252" customFormat="1" ht="15" customHeight="1" x14ac:dyDescent="0.25"/>
    <row r="1345" s="252" customFormat="1" ht="15" customHeight="1" x14ac:dyDescent="0.25"/>
    <row r="1346" s="252" customFormat="1" ht="15" customHeight="1" x14ac:dyDescent="0.25"/>
    <row r="1347" s="252" customFormat="1" ht="15" customHeight="1" x14ac:dyDescent="0.25"/>
    <row r="1348" s="252" customFormat="1" ht="15" customHeight="1" x14ac:dyDescent="0.25"/>
    <row r="1349" s="252" customFormat="1" ht="15" customHeight="1" x14ac:dyDescent="0.25"/>
    <row r="1350" s="252" customFormat="1" ht="15" customHeight="1" x14ac:dyDescent="0.25"/>
    <row r="1351" s="252" customFormat="1" ht="15" customHeight="1" x14ac:dyDescent="0.25"/>
    <row r="1352" s="252" customFormat="1" ht="15" customHeight="1" x14ac:dyDescent="0.25"/>
    <row r="1353" s="252" customFormat="1" ht="15" customHeight="1" x14ac:dyDescent="0.25"/>
    <row r="1354" s="252" customFormat="1" ht="15" customHeight="1" x14ac:dyDescent="0.25"/>
    <row r="1355" s="252" customFormat="1" ht="15" customHeight="1" x14ac:dyDescent="0.25"/>
    <row r="1356" s="252" customFormat="1" ht="15" customHeight="1" x14ac:dyDescent="0.25"/>
    <row r="1357" s="252" customFormat="1" ht="15" customHeight="1" x14ac:dyDescent="0.25"/>
    <row r="1358" s="252" customFormat="1" ht="15" customHeight="1" x14ac:dyDescent="0.25"/>
    <row r="1359" s="252" customFormat="1" ht="15" customHeight="1" x14ac:dyDescent="0.25"/>
    <row r="1360" s="252" customFormat="1" ht="15" customHeight="1" x14ac:dyDescent="0.25"/>
    <row r="1361" s="252" customFormat="1" ht="15" customHeight="1" x14ac:dyDescent="0.25"/>
    <row r="1362" s="252" customFormat="1" ht="15" customHeight="1" x14ac:dyDescent="0.25"/>
    <row r="1363" s="252" customFormat="1" ht="15" customHeight="1" x14ac:dyDescent="0.25"/>
    <row r="1364" s="252" customFormat="1" ht="15" customHeight="1" x14ac:dyDescent="0.25"/>
    <row r="1365" s="252" customFormat="1" ht="15" customHeight="1" x14ac:dyDescent="0.25"/>
    <row r="1366" s="252" customFormat="1" ht="15" customHeight="1" x14ac:dyDescent="0.25"/>
    <row r="1367" s="252" customFormat="1" ht="15" customHeight="1" x14ac:dyDescent="0.25"/>
    <row r="1368" s="252" customFormat="1" ht="15" customHeight="1" x14ac:dyDescent="0.25"/>
    <row r="1369" s="252" customFormat="1" ht="15" customHeight="1" x14ac:dyDescent="0.25"/>
    <row r="1370" s="252" customFormat="1" ht="15" customHeight="1" x14ac:dyDescent="0.25"/>
    <row r="1371" s="252" customFormat="1" ht="15" customHeight="1" x14ac:dyDescent="0.25"/>
    <row r="1372" s="252" customFormat="1" ht="15" customHeight="1" x14ac:dyDescent="0.25"/>
    <row r="1373" s="252" customFormat="1" ht="15" customHeight="1" x14ac:dyDescent="0.25"/>
    <row r="1374" s="252" customFormat="1" ht="15" customHeight="1" x14ac:dyDescent="0.25"/>
    <row r="1375" s="252" customFormat="1" ht="15" customHeight="1" x14ac:dyDescent="0.25"/>
    <row r="1376" s="252" customFormat="1" ht="15" customHeight="1" x14ac:dyDescent="0.25"/>
    <row r="1377" s="252" customFormat="1" ht="15" customHeight="1" x14ac:dyDescent="0.25"/>
    <row r="1378" s="252" customFormat="1" ht="15" customHeight="1" x14ac:dyDescent="0.25"/>
    <row r="1379" s="252" customFormat="1" ht="15" customHeight="1" x14ac:dyDescent="0.25"/>
    <row r="1380" s="252" customFormat="1" ht="15" customHeight="1" x14ac:dyDescent="0.25"/>
    <row r="1381" s="252" customFormat="1" ht="15" customHeight="1" x14ac:dyDescent="0.25"/>
    <row r="1382" s="252" customFormat="1" ht="15" customHeight="1" x14ac:dyDescent="0.25"/>
    <row r="1383" s="252" customFormat="1" ht="15" customHeight="1" x14ac:dyDescent="0.25"/>
    <row r="1384" s="252" customFormat="1" ht="15" customHeight="1" x14ac:dyDescent="0.25"/>
    <row r="1385" s="252" customFormat="1" ht="15" customHeight="1" x14ac:dyDescent="0.25"/>
    <row r="1386" s="252" customFormat="1" ht="15" customHeight="1" x14ac:dyDescent="0.25"/>
    <row r="1387" s="252" customFormat="1" ht="15" customHeight="1" x14ac:dyDescent="0.25"/>
    <row r="1388" s="252" customFormat="1" ht="15" customHeight="1" x14ac:dyDescent="0.25"/>
    <row r="1389" s="252" customFormat="1" ht="15" customHeight="1" x14ac:dyDescent="0.25"/>
    <row r="1390" s="252" customFormat="1" ht="15" customHeight="1" x14ac:dyDescent="0.25"/>
    <row r="1391" s="252" customFormat="1" ht="15" customHeight="1" x14ac:dyDescent="0.25"/>
    <row r="1392" s="252" customFormat="1" ht="15" customHeight="1" x14ac:dyDescent="0.25"/>
    <row r="1393" s="252" customFormat="1" ht="15" customHeight="1" x14ac:dyDescent="0.25"/>
    <row r="1394" s="252" customFormat="1" ht="15" customHeight="1" x14ac:dyDescent="0.25"/>
    <row r="1395" s="252" customFormat="1" ht="15" customHeight="1" x14ac:dyDescent="0.25"/>
    <row r="1396" s="252" customFormat="1" ht="15" customHeight="1" x14ac:dyDescent="0.25"/>
    <row r="1397" s="252" customFormat="1" ht="15" customHeight="1" x14ac:dyDescent="0.25"/>
    <row r="1398" s="252" customFormat="1" ht="15" customHeight="1" x14ac:dyDescent="0.25"/>
    <row r="1399" s="252" customFormat="1" ht="15" customHeight="1" x14ac:dyDescent="0.25"/>
    <row r="1400" s="252" customFormat="1" ht="15" customHeight="1" x14ac:dyDescent="0.25"/>
    <row r="1401" s="252" customFormat="1" ht="15" customHeight="1" x14ac:dyDescent="0.25"/>
    <row r="1402" s="252" customFormat="1" ht="15" customHeight="1" x14ac:dyDescent="0.25"/>
    <row r="1403" s="252" customFormat="1" ht="15" customHeight="1" x14ac:dyDescent="0.25"/>
    <row r="1404" s="252" customFormat="1" ht="15" customHeight="1" x14ac:dyDescent="0.25"/>
    <row r="1405" s="252" customFormat="1" ht="15" customHeight="1" x14ac:dyDescent="0.25"/>
    <row r="1406" s="252" customFormat="1" ht="15" customHeight="1" x14ac:dyDescent="0.25"/>
    <row r="1407" s="252" customFormat="1" ht="15" customHeight="1" x14ac:dyDescent="0.25"/>
    <row r="1408" s="252" customFormat="1" ht="15" customHeight="1" x14ac:dyDescent="0.25"/>
    <row r="1409" s="252" customFormat="1" ht="15" customHeight="1" x14ac:dyDescent="0.25"/>
    <row r="1410" s="252" customFormat="1" ht="15" customHeight="1" x14ac:dyDescent="0.25"/>
    <row r="1411" s="252" customFormat="1" ht="15" customHeight="1" x14ac:dyDescent="0.25"/>
    <row r="1412" s="252" customFormat="1" ht="15" customHeight="1" x14ac:dyDescent="0.25"/>
    <row r="1413" s="252" customFormat="1" ht="15" customHeight="1" x14ac:dyDescent="0.25"/>
    <row r="1414" s="252" customFormat="1" ht="15" customHeight="1" x14ac:dyDescent="0.25"/>
    <row r="1415" s="252" customFormat="1" ht="15" customHeight="1" x14ac:dyDescent="0.25"/>
    <row r="1416" s="252" customFormat="1" ht="15" customHeight="1" x14ac:dyDescent="0.25"/>
    <row r="1417" s="252" customFormat="1" ht="15" customHeight="1" x14ac:dyDescent="0.25"/>
    <row r="1418" s="252" customFormat="1" ht="15" customHeight="1" x14ac:dyDescent="0.25"/>
    <row r="1419" s="252" customFormat="1" ht="15" customHeight="1" x14ac:dyDescent="0.25"/>
    <row r="1420" s="252" customFormat="1" ht="15" customHeight="1" x14ac:dyDescent="0.25"/>
    <row r="1421" s="252" customFormat="1" ht="15" customHeight="1" x14ac:dyDescent="0.25"/>
    <row r="1422" s="252" customFormat="1" ht="15" customHeight="1" x14ac:dyDescent="0.25"/>
    <row r="1423" s="252" customFormat="1" ht="15" customHeight="1" x14ac:dyDescent="0.25"/>
    <row r="1424" s="252" customFormat="1" ht="15" customHeight="1" x14ac:dyDescent="0.25"/>
    <row r="1425" s="252" customFormat="1" ht="15" customHeight="1" x14ac:dyDescent="0.25"/>
    <row r="1426" s="252" customFormat="1" ht="15" customHeight="1" x14ac:dyDescent="0.25"/>
    <row r="1427" s="252" customFormat="1" ht="15" customHeight="1" x14ac:dyDescent="0.25"/>
    <row r="1428" s="252" customFormat="1" ht="15" customHeight="1" x14ac:dyDescent="0.25"/>
    <row r="1429" s="252" customFormat="1" ht="15" customHeight="1" x14ac:dyDescent="0.25"/>
    <row r="1430" s="252" customFormat="1" ht="15" customHeight="1" x14ac:dyDescent="0.25"/>
    <row r="1431" s="252" customFormat="1" ht="15" customHeight="1" x14ac:dyDescent="0.25"/>
    <row r="1432" s="252" customFormat="1" ht="15" customHeight="1" x14ac:dyDescent="0.25"/>
    <row r="1433" s="252" customFormat="1" ht="15" customHeight="1" x14ac:dyDescent="0.25"/>
    <row r="1434" s="252" customFormat="1" ht="15" customHeight="1" x14ac:dyDescent="0.25"/>
    <row r="1435" s="252" customFormat="1" ht="15" customHeight="1" x14ac:dyDescent="0.25"/>
    <row r="1436" s="252" customFormat="1" ht="15" customHeight="1" x14ac:dyDescent="0.25"/>
    <row r="1437" s="252" customFormat="1" ht="15" customHeight="1" x14ac:dyDescent="0.25"/>
    <row r="1438" s="252" customFormat="1" ht="15" customHeight="1" x14ac:dyDescent="0.25"/>
    <row r="1439" s="252" customFormat="1" ht="15" customHeight="1" x14ac:dyDescent="0.25"/>
    <row r="1440" s="252" customFormat="1" ht="15" customHeight="1" x14ac:dyDescent="0.25"/>
    <row r="1441" s="252" customFormat="1" ht="15" customHeight="1" x14ac:dyDescent="0.25"/>
    <row r="1442" s="252" customFormat="1" ht="15" customHeight="1" x14ac:dyDescent="0.25"/>
    <row r="1443" s="252" customFormat="1" ht="15" customHeight="1" x14ac:dyDescent="0.25"/>
    <row r="1444" s="252" customFormat="1" ht="15" customHeight="1" x14ac:dyDescent="0.25"/>
    <row r="1445" s="252" customFormat="1" ht="15" customHeight="1" x14ac:dyDescent="0.25"/>
    <row r="1446" s="252" customFormat="1" ht="15" customHeight="1" x14ac:dyDescent="0.25"/>
    <row r="1447" s="252" customFormat="1" ht="15" customHeight="1" x14ac:dyDescent="0.25"/>
    <row r="1448" s="252" customFormat="1" ht="15" customHeight="1" x14ac:dyDescent="0.25"/>
    <row r="1449" s="252" customFormat="1" ht="15" customHeight="1" x14ac:dyDescent="0.25"/>
    <row r="1450" s="252" customFormat="1" ht="15" customHeight="1" x14ac:dyDescent="0.25"/>
    <row r="1451" s="252" customFormat="1" ht="15" customHeight="1" x14ac:dyDescent="0.25"/>
    <row r="1452" s="252" customFormat="1" ht="15" customHeight="1" x14ac:dyDescent="0.25"/>
    <row r="1453" s="252" customFormat="1" ht="15" customHeight="1" x14ac:dyDescent="0.25"/>
    <row r="1454" s="252" customFormat="1" ht="15" customHeight="1" x14ac:dyDescent="0.25"/>
    <row r="1455" s="252" customFormat="1" ht="15" customHeight="1" x14ac:dyDescent="0.25"/>
    <row r="1456" s="252" customFormat="1" ht="15" customHeight="1" x14ac:dyDescent="0.25"/>
    <row r="1457" s="252" customFormat="1" ht="15" customHeight="1" x14ac:dyDescent="0.25"/>
    <row r="1458" s="252" customFormat="1" ht="15" customHeight="1" x14ac:dyDescent="0.25"/>
    <row r="1459" s="252" customFormat="1" ht="15" customHeight="1" x14ac:dyDescent="0.25"/>
    <row r="1460" s="252" customFormat="1" ht="15" customHeight="1" x14ac:dyDescent="0.25"/>
    <row r="1461" s="252" customFormat="1" ht="15" customHeight="1" x14ac:dyDescent="0.25"/>
    <row r="1462" s="252" customFormat="1" ht="15" customHeight="1" x14ac:dyDescent="0.25"/>
    <row r="1463" s="252" customFormat="1" ht="15" customHeight="1" x14ac:dyDescent="0.25"/>
    <row r="1464" s="252" customFormat="1" ht="15" customHeight="1" x14ac:dyDescent="0.25"/>
    <row r="1465" s="252" customFormat="1" ht="15" customHeight="1" x14ac:dyDescent="0.25"/>
    <row r="1466" s="252" customFormat="1" ht="15" customHeight="1" x14ac:dyDescent="0.25"/>
    <row r="1467" s="252" customFormat="1" ht="15" customHeight="1" x14ac:dyDescent="0.25"/>
    <row r="1468" s="252" customFormat="1" ht="15" customHeight="1" x14ac:dyDescent="0.25"/>
    <row r="1469" s="252" customFormat="1" ht="15" customHeight="1" x14ac:dyDescent="0.25"/>
    <row r="1470" s="252" customFormat="1" ht="15" customHeight="1" x14ac:dyDescent="0.25"/>
    <row r="1471" s="252" customFormat="1" ht="15" customHeight="1" x14ac:dyDescent="0.25"/>
    <row r="1472" s="252" customFormat="1" ht="15" customHeight="1" x14ac:dyDescent="0.25"/>
    <row r="1473" s="252" customFormat="1" ht="15" customHeight="1" x14ac:dyDescent="0.25"/>
    <row r="1474" s="252" customFormat="1" ht="15" customHeight="1" x14ac:dyDescent="0.25"/>
    <row r="1475" s="252" customFormat="1" ht="15" customHeight="1" x14ac:dyDescent="0.25"/>
    <row r="1476" s="252" customFormat="1" ht="15" customHeight="1" x14ac:dyDescent="0.25"/>
    <row r="1477" s="252" customFormat="1" ht="15" customHeight="1" x14ac:dyDescent="0.25"/>
    <row r="1478" s="252" customFormat="1" ht="15" customHeight="1" x14ac:dyDescent="0.25"/>
    <row r="1479" s="252" customFormat="1" ht="15" customHeight="1" x14ac:dyDescent="0.25"/>
    <row r="1480" s="252" customFormat="1" ht="15" customHeight="1" x14ac:dyDescent="0.25"/>
    <row r="1481" s="252" customFormat="1" ht="15" customHeight="1" x14ac:dyDescent="0.25"/>
    <row r="1482" s="252" customFormat="1" ht="15" customHeight="1" x14ac:dyDescent="0.25"/>
    <row r="1483" s="252" customFormat="1" ht="15" customHeight="1" x14ac:dyDescent="0.25"/>
    <row r="1484" s="252" customFormat="1" ht="15" customHeight="1" x14ac:dyDescent="0.25"/>
    <row r="1485" s="252" customFormat="1" ht="15" customHeight="1" x14ac:dyDescent="0.25"/>
    <row r="1486" s="252" customFormat="1" ht="15" customHeight="1" x14ac:dyDescent="0.25"/>
    <row r="1487" s="252" customFormat="1" ht="15" customHeight="1" x14ac:dyDescent="0.25"/>
    <row r="1488" s="252" customFormat="1" ht="15" customHeight="1" x14ac:dyDescent="0.25"/>
    <row r="1489" s="252" customFormat="1" ht="15" customHeight="1" x14ac:dyDescent="0.25"/>
    <row r="1490" s="252" customFormat="1" ht="15" customHeight="1" x14ac:dyDescent="0.25"/>
    <row r="1491" s="252" customFormat="1" ht="15" customHeight="1" x14ac:dyDescent="0.25"/>
    <row r="1492" s="252" customFormat="1" ht="15" customHeight="1" x14ac:dyDescent="0.25"/>
    <row r="1493" s="252" customFormat="1" ht="15" customHeight="1" x14ac:dyDescent="0.25"/>
    <row r="1494" s="252" customFormat="1" ht="15" customHeight="1" x14ac:dyDescent="0.25"/>
    <row r="1495" s="252" customFormat="1" ht="15" customHeight="1" x14ac:dyDescent="0.25"/>
    <row r="1496" s="252" customFormat="1" ht="15" customHeight="1" x14ac:dyDescent="0.25"/>
    <row r="1497" s="252" customFormat="1" ht="15" customHeight="1" x14ac:dyDescent="0.25"/>
    <row r="1498" s="252" customFormat="1" ht="15" customHeight="1" x14ac:dyDescent="0.25"/>
    <row r="1499" s="252" customFormat="1" ht="15" customHeight="1" x14ac:dyDescent="0.25"/>
    <row r="1500" s="252" customFormat="1" ht="15" customHeight="1" x14ac:dyDescent="0.25"/>
    <row r="1501" s="252" customFormat="1" ht="15" customHeight="1" x14ac:dyDescent="0.25"/>
    <row r="1502" s="252" customFormat="1" ht="15" customHeight="1" x14ac:dyDescent="0.25"/>
    <row r="1503" s="252" customFormat="1" ht="15" customHeight="1" x14ac:dyDescent="0.25"/>
    <row r="1504" s="252" customFormat="1" ht="15" customHeight="1" x14ac:dyDescent="0.25"/>
    <row r="1505" s="252" customFormat="1" ht="15" customHeight="1" x14ac:dyDescent="0.25"/>
    <row r="1506" s="252" customFormat="1" ht="15" customHeight="1" x14ac:dyDescent="0.25"/>
    <row r="1507" s="252" customFormat="1" ht="15" customHeight="1" x14ac:dyDescent="0.25"/>
    <row r="1508" s="252" customFormat="1" ht="15" customHeight="1" x14ac:dyDescent="0.25"/>
    <row r="1509" s="252" customFormat="1" ht="15" customHeight="1" x14ac:dyDescent="0.25"/>
    <row r="1510" s="252" customFormat="1" ht="15" customHeight="1" x14ac:dyDescent="0.25"/>
    <row r="1511" s="252" customFormat="1" ht="15" customHeight="1" x14ac:dyDescent="0.25"/>
    <row r="1512" s="252" customFormat="1" ht="15" customHeight="1" x14ac:dyDescent="0.25"/>
    <row r="1513" s="252" customFormat="1" ht="15" customHeight="1" x14ac:dyDescent="0.25"/>
    <row r="1514" s="252" customFormat="1" ht="15" customHeight="1" x14ac:dyDescent="0.25"/>
    <row r="1515" s="252" customFormat="1" ht="15" customHeight="1" x14ac:dyDescent="0.25"/>
    <row r="1516" s="252" customFormat="1" ht="15" customHeight="1" x14ac:dyDescent="0.25"/>
    <row r="1517" s="252" customFormat="1" ht="15" customHeight="1" x14ac:dyDescent="0.25"/>
    <row r="1518" s="252" customFormat="1" ht="15" customHeight="1" x14ac:dyDescent="0.25"/>
    <row r="1519" s="252" customFormat="1" ht="15" customHeight="1" x14ac:dyDescent="0.25"/>
    <row r="1520" s="252" customFormat="1" ht="15" customHeight="1" x14ac:dyDescent="0.25"/>
    <row r="1521" s="252" customFormat="1" ht="15" customHeight="1" x14ac:dyDescent="0.25"/>
    <row r="1522" s="252" customFormat="1" ht="15" customHeight="1" x14ac:dyDescent="0.25"/>
    <row r="1523" s="252" customFormat="1" ht="15" customHeight="1" x14ac:dyDescent="0.25"/>
    <row r="1524" s="252" customFormat="1" ht="15" customHeight="1" x14ac:dyDescent="0.25"/>
    <row r="1525" s="252" customFormat="1" ht="15" customHeight="1" x14ac:dyDescent="0.25"/>
    <row r="1526" s="252" customFormat="1" ht="15" customHeight="1" x14ac:dyDescent="0.25"/>
    <row r="1527" s="252" customFormat="1" ht="15" customHeight="1" x14ac:dyDescent="0.25"/>
    <row r="1528" s="252" customFormat="1" ht="15" customHeight="1" x14ac:dyDescent="0.25"/>
    <row r="1529" s="252" customFormat="1" ht="15" customHeight="1" x14ac:dyDescent="0.25"/>
    <row r="1530" s="252" customFormat="1" ht="15" customHeight="1" x14ac:dyDescent="0.25"/>
    <row r="1531" s="252" customFormat="1" ht="15" customHeight="1" x14ac:dyDescent="0.25"/>
    <row r="1532" s="252" customFormat="1" ht="15" customHeight="1" x14ac:dyDescent="0.25"/>
    <row r="1533" s="252" customFormat="1" ht="15" customHeight="1" x14ac:dyDescent="0.25"/>
    <row r="1534" s="252" customFormat="1" ht="15" customHeight="1" x14ac:dyDescent="0.25"/>
    <row r="1535" s="252" customFormat="1" ht="15" customHeight="1" x14ac:dyDescent="0.25"/>
    <row r="1536" s="252" customFormat="1" ht="15" customHeight="1" x14ac:dyDescent="0.25"/>
    <row r="1537" s="252" customFormat="1" ht="15" customHeight="1" x14ac:dyDescent="0.25"/>
    <row r="1538" s="252" customFormat="1" ht="15" customHeight="1" x14ac:dyDescent="0.25"/>
    <row r="1539" s="252" customFormat="1" ht="15" customHeight="1" x14ac:dyDescent="0.25"/>
    <row r="1540" s="252" customFormat="1" ht="15" customHeight="1" x14ac:dyDescent="0.25"/>
    <row r="1541" s="252" customFormat="1" ht="15" customHeight="1" x14ac:dyDescent="0.25"/>
    <row r="1542" s="252" customFormat="1" ht="15" customHeight="1" x14ac:dyDescent="0.25"/>
    <row r="1543" s="252" customFormat="1" ht="15" customHeight="1" x14ac:dyDescent="0.25"/>
    <row r="1544" s="252" customFormat="1" ht="15" customHeight="1" x14ac:dyDescent="0.25"/>
    <row r="1545" s="252" customFormat="1" ht="15" customHeight="1" x14ac:dyDescent="0.25"/>
    <row r="1546" s="252" customFormat="1" ht="15" customHeight="1" x14ac:dyDescent="0.25"/>
    <row r="1547" s="252" customFormat="1" ht="15" customHeight="1" x14ac:dyDescent="0.25"/>
    <row r="1548" s="252" customFormat="1" ht="15" customHeight="1" x14ac:dyDescent="0.25"/>
    <row r="1549" s="252" customFormat="1" ht="15" customHeight="1" x14ac:dyDescent="0.25"/>
    <row r="1550" s="252" customFormat="1" ht="15" customHeight="1" x14ac:dyDescent="0.25"/>
    <row r="1551" s="252" customFormat="1" ht="15" customHeight="1" x14ac:dyDescent="0.25"/>
    <row r="1552" s="252" customFormat="1" ht="15" customHeight="1" x14ac:dyDescent="0.25"/>
    <row r="1553" s="252" customFormat="1" ht="15" customHeight="1" x14ac:dyDescent="0.25"/>
    <row r="1554" s="252" customFormat="1" ht="15" customHeight="1" x14ac:dyDescent="0.25"/>
    <row r="1555" s="252" customFormat="1" ht="15" customHeight="1" x14ac:dyDescent="0.25"/>
    <row r="1556" s="252" customFormat="1" ht="15" customHeight="1" x14ac:dyDescent="0.25"/>
    <row r="1557" s="252" customFormat="1" ht="15" customHeight="1" x14ac:dyDescent="0.25"/>
    <row r="1558" s="252" customFormat="1" ht="15" customHeight="1" x14ac:dyDescent="0.25"/>
    <row r="1559" s="252" customFormat="1" ht="15" customHeight="1" x14ac:dyDescent="0.25"/>
    <row r="1560" s="252" customFormat="1" ht="15" customHeight="1" x14ac:dyDescent="0.25"/>
    <row r="1561" s="252" customFormat="1" ht="15" customHeight="1" x14ac:dyDescent="0.25"/>
    <row r="1562" s="252" customFormat="1" ht="15" customHeight="1" x14ac:dyDescent="0.25"/>
    <row r="1563" s="252" customFormat="1" ht="15" customHeight="1" x14ac:dyDescent="0.25"/>
    <row r="1564" s="252" customFormat="1" ht="15" customHeight="1" x14ac:dyDescent="0.25"/>
    <row r="1565" s="252" customFormat="1" ht="15" customHeight="1" x14ac:dyDescent="0.25"/>
    <row r="1566" s="252" customFormat="1" ht="15" customHeight="1" x14ac:dyDescent="0.25"/>
    <row r="1567" s="252" customFormat="1" ht="15" customHeight="1" x14ac:dyDescent="0.25"/>
    <row r="1568" s="252" customFormat="1" ht="15" customHeight="1" x14ac:dyDescent="0.25"/>
    <row r="1569" s="252" customFormat="1" ht="15" customHeight="1" x14ac:dyDescent="0.25"/>
    <row r="1570" s="252" customFormat="1" ht="15" customHeight="1" x14ac:dyDescent="0.25"/>
    <row r="1571" s="252" customFormat="1" ht="15" customHeight="1" x14ac:dyDescent="0.25"/>
    <row r="1572" s="252" customFormat="1" ht="15" customHeight="1" x14ac:dyDescent="0.25"/>
    <row r="1573" s="252" customFormat="1" ht="15" customHeight="1" x14ac:dyDescent="0.25"/>
    <row r="1574" s="252" customFormat="1" ht="15" customHeight="1" x14ac:dyDescent="0.25"/>
    <row r="1575" s="252" customFormat="1" ht="15" customHeight="1" x14ac:dyDescent="0.25"/>
    <row r="1576" s="252" customFormat="1" ht="15" customHeight="1" x14ac:dyDescent="0.25"/>
    <row r="1577" s="252" customFormat="1" ht="15" customHeight="1" x14ac:dyDescent="0.25"/>
    <row r="1578" s="252" customFormat="1" ht="15" customHeight="1" x14ac:dyDescent="0.25"/>
    <row r="1579" s="252" customFormat="1" ht="15" customHeight="1" x14ac:dyDescent="0.25"/>
    <row r="1580" s="252" customFormat="1" ht="15" customHeight="1" x14ac:dyDescent="0.25"/>
    <row r="1581" s="252" customFormat="1" ht="15" customHeight="1" x14ac:dyDescent="0.25"/>
    <row r="1582" s="252" customFormat="1" ht="15" customHeight="1" x14ac:dyDescent="0.25"/>
    <row r="1583" s="252" customFormat="1" ht="15" customHeight="1" x14ac:dyDescent="0.25"/>
    <row r="1584" s="252" customFormat="1" ht="15" customHeight="1" x14ac:dyDescent="0.25"/>
    <row r="1585" s="252" customFormat="1" ht="15" customHeight="1" x14ac:dyDescent="0.25"/>
    <row r="1586" s="252" customFormat="1" ht="15" customHeight="1" x14ac:dyDescent="0.25"/>
    <row r="1587" s="252" customFormat="1" ht="15" customHeight="1" x14ac:dyDescent="0.25"/>
    <row r="1588" s="252" customFormat="1" ht="15" customHeight="1" x14ac:dyDescent="0.25"/>
    <row r="1589" s="252" customFormat="1" ht="15" customHeight="1" x14ac:dyDescent="0.25"/>
    <row r="1590" s="252" customFormat="1" ht="15" customHeight="1" x14ac:dyDescent="0.25"/>
    <row r="1591" s="252" customFormat="1" ht="15" customHeight="1" x14ac:dyDescent="0.25"/>
    <row r="1592" s="252" customFormat="1" ht="15" customHeight="1" x14ac:dyDescent="0.25"/>
    <row r="1593" s="252" customFormat="1" ht="15" customHeight="1" x14ac:dyDescent="0.25"/>
    <row r="1594" s="252" customFormat="1" ht="15" customHeight="1" x14ac:dyDescent="0.25"/>
    <row r="1595" s="252" customFormat="1" ht="15" customHeight="1" x14ac:dyDescent="0.25"/>
    <row r="1596" s="252" customFormat="1" ht="15" customHeight="1" x14ac:dyDescent="0.25"/>
    <row r="1597" s="252" customFormat="1" ht="15" customHeight="1" x14ac:dyDescent="0.25"/>
    <row r="1598" s="252" customFormat="1" ht="15" customHeight="1" x14ac:dyDescent="0.25"/>
    <row r="1599" s="252" customFormat="1" ht="15" customHeight="1" x14ac:dyDescent="0.25"/>
    <row r="1600" s="252" customFormat="1" ht="15" customHeight="1" x14ac:dyDescent="0.25"/>
    <row r="1601" s="252" customFormat="1" ht="15" customHeight="1" x14ac:dyDescent="0.25"/>
    <row r="1602" s="252" customFormat="1" ht="15" customHeight="1" x14ac:dyDescent="0.25"/>
    <row r="1603" s="252" customFormat="1" ht="15" customHeight="1" x14ac:dyDescent="0.25"/>
    <row r="1604" s="252" customFormat="1" ht="15" customHeight="1" x14ac:dyDescent="0.25"/>
    <row r="1605" s="252" customFormat="1" ht="15" customHeight="1" x14ac:dyDescent="0.25"/>
    <row r="1606" s="252" customFormat="1" ht="15" customHeight="1" x14ac:dyDescent="0.25"/>
    <row r="1607" s="252" customFormat="1" ht="15" customHeight="1" x14ac:dyDescent="0.25"/>
    <row r="1608" s="252" customFormat="1" ht="15" customHeight="1" x14ac:dyDescent="0.25"/>
    <row r="1609" s="252" customFormat="1" ht="15" customHeight="1" x14ac:dyDescent="0.25"/>
    <row r="1610" s="252" customFormat="1" ht="15" customHeight="1" x14ac:dyDescent="0.25"/>
    <row r="1611" s="252" customFormat="1" ht="15" customHeight="1" x14ac:dyDescent="0.25"/>
    <row r="1612" s="252" customFormat="1" ht="15" customHeight="1" x14ac:dyDescent="0.25"/>
    <row r="1613" s="252" customFormat="1" ht="15" customHeight="1" x14ac:dyDescent="0.25"/>
    <row r="1614" s="252" customFormat="1" ht="15" customHeight="1" x14ac:dyDescent="0.25"/>
    <row r="1615" s="252" customFormat="1" ht="15" customHeight="1" x14ac:dyDescent="0.25"/>
    <row r="1616" s="252" customFormat="1" ht="15" customHeight="1" x14ac:dyDescent="0.25"/>
    <row r="1617" s="252" customFormat="1" ht="15" customHeight="1" x14ac:dyDescent="0.25"/>
    <row r="1618" s="252" customFormat="1" ht="15" customHeight="1" x14ac:dyDescent="0.25"/>
    <row r="1619" s="252" customFormat="1" ht="15" customHeight="1" x14ac:dyDescent="0.25"/>
    <row r="1620" s="252" customFormat="1" ht="15" customHeight="1" x14ac:dyDescent="0.25"/>
    <row r="1621" s="252" customFormat="1" ht="15" customHeight="1" x14ac:dyDescent="0.25"/>
    <row r="1622" s="252" customFormat="1" ht="15" customHeight="1" x14ac:dyDescent="0.25"/>
    <row r="1623" s="252" customFormat="1" ht="15" customHeight="1" x14ac:dyDescent="0.25"/>
    <row r="1624" s="252" customFormat="1" ht="15" customHeight="1" x14ac:dyDescent="0.25"/>
    <row r="1625" s="252" customFormat="1" ht="15" customHeight="1" x14ac:dyDescent="0.25"/>
    <row r="1626" s="252" customFormat="1" ht="15" customHeight="1" x14ac:dyDescent="0.25"/>
    <row r="1627" s="252" customFormat="1" ht="15" customHeight="1" x14ac:dyDescent="0.25"/>
    <row r="1628" s="252" customFormat="1" ht="15" customHeight="1" x14ac:dyDescent="0.25"/>
    <row r="1629" s="252" customFormat="1" ht="15" customHeight="1" x14ac:dyDescent="0.25"/>
    <row r="1630" s="252" customFormat="1" ht="15" customHeight="1" x14ac:dyDescent="0.25"/>
    <row r="1631" s="252" customFormat="1" ht="15" customHeight="1" x14ac:dyDescent="0.25"/>
    <row r="1632" s="252" customFormat="1" ht="15" customHeight="1" x14ac:dyDescent="0.25"/>
    <row r="1633" s="252" customFormat="1" ht="15" customHeight="1" x14ac:dyDescent="0.25"/>
    <row r="1634" s="252" customFormat="1" ht="15" customHeight="1" x14ac:dyDescent="0.25"/>
    <row r="1635" s="252" customFormat="1" ht="15" customHeight="1" x14ac:dyDescent="0.25"/>
    <row r="1636" s="252" customFormat="1" ht="15" customHeight="1" x14ac:dyDescent="0.25"/>
    <row r="1637" s="252" customFormat="1" ht="15" customHeight="1" x14ac:dyDescent="0.25"/>
    <row r="1638" s="252" customFormat="1" ht="15" customHeight="1" x14ac:dyDescent="0.25"/>
    <row r="1639" s="252" customFormat="1" ht="15" customHeight="1" x14ac:dyDescent="0.25"/>
    <row r="1640" s="252" customFormat="1" ht="15" customHeight="1" x14ac:dyDescent="0.25"/>
    <row r="1641" s="252" customFormat="1" ht="15" customHeight="1" x14ac:dyDescent="0.25"/>
    <row r="1642" s="252" customFormat="1" ht="15" customHeight="1" x14ac:dyDescent="0.25"/>
    <row r="1643" s="252" customFormat="1" ht="15" customHeight="1" x14ac:dyDescent="0.25"/>
    <row r="1644" s="252" customFormat="1" ht="15" customHeight="1" x14ac:dyDescent="0.25"/>
    <row r="1645" s="252" customFormat="1" ht="15" customHeight="1" x14ac:dyDescent="0.25"/>
    <row r="1646" s="252" customFormat="1" ht="15" customHeight="1" x14ac:dyDescent="0.25"/>
    <row r="1647" s="252" customFormat="1" ht="15" customHeight="1" x14ac:dyDescent="0.25"/>
    <row r="1648" s="252" customFormat="1" ht="15" customHeight="1" x14ac:dyDescent="0.25"/>
    <row r="1649" s="252" customFormat="1" ht="15" customHeight="1" x14ac:dyDescent="0.25"/>
    <row r="1650" s="252" customFormat="1" ht="15" customHeight="1" x14ac:dyDescent="0.25"/>
    <row r="1651" s="252" customFormat="1" ht="15" customHeight="1" x14ac:dyDescent="0.25"/>
    <row r="1652" s="252" customFormat="1" ht="15" customHeight="1" x14ac:dyDescent="0.25"/>
    <row r="1653" s="252" customFormat="1" ht="15" customHeight="1" x14ac:dyDescent="0.25"/>
    <row r="1654" s="252" customFormat="1" ht="15" customHeight="1" x14ac:dyDescent="0.25"/>
    <row r="1655" s="252" customFormat="1" ht="15" customHeight="1" x14ac:dyDescent="0.25"/>
    <row r="1656" s="252" customFormat="1" ht="15" customHeight="1" x14ac:dyDescent="0.25"/>
    <row r="1657" s="252" customFormat="1" ht="15" customHeight="1" x14ac:dyDescent="0.25"/>
    <row r="1658" s="252" customFormat="1" ht="15" customHeight="1" x14ac:dyDescent="0.25"/>
    <row r="1659" s="252" customFormat="1" ht="15" customHeight="1" x14ac:dyDescent="0.25"/>
    <row r="1660" s="252" customFormat="1" ht="15" customHeight="1" x14ac:dyDescent="0.25"/>
  </sheetData>
  <sheetProtection algorithmName="SHA-512" hashValue="yw4e7VxtFJQU2SvaYBG+sJ2IVWYFZKEkQZU+4qSA3fX81PomHglzvvsG3A8dhLljd1j00xgM0ktHV3zT+0xcTw==" saltValue="hEpubdoA31xKqdvf6uBfgQ==" spinCount="100000" sheet="1" objects="1" scenarios="1"/>
  <mergeCells count="226">
    <mergeCell ref="J63:O63"/>
    <mergeCell ref="P63:U63"/>
    <mergeCell ref="V63:AA63"/>
    <mergeCell ref="C71:AI71"/>
    <mergeCell ref="I73:AI73"/>
    <mergeCell ref="AD68:AI68"/>
    <mergeCell ref="AF79:AI79"/>
    <mergeCell ref="C64:I64"/>
    <mergeCell ref="J64:O64"/>
    <mergeCell ref="P64:U64"/>
    <mergeCell ref="V64:AA64"/>
    <mergeCell ref="AB64:AI64"/>
    <mergeCell ref="C65:I65"/>
    <mergeCell ref="J65:O65"/>
    <mergeCell ref="P65:U65"/>
    <mergeCell ref="V65:AA65"/>
    <mergeCell ref="AB65:AI65"/>
    <mergeCell ref="X74:AI74"/>
    <mergeCell ref="C81:G81"/>
    <mergeCell ref="H81:K81"/>
    <mergeCell ref="M81:T81"/>
    <mergeCell ref="U81:W81"/>
    <mergeCell ref="Y81:AF81"/>
    <mergeCell ref="AG81:AI81"/>
    <mergeCell ref="C86:AI86"/>
    <mergeCell ref="C96:AI96"/>
    <mergeCell ref="I97:P97"/>
    <mergeCell ref="Q97:AI97"/>
    <mergeCell ref="AA95:AD95"/>
    <mergeCell ref="Q83:AI83"/>
    <mergeCell ref="X84:AI84"/>
    <mergeCell ref="C88:Y88"/>
    <mergeCell ref="C89:Y89"/>
    <mergeCell ref="I91:P91"/>
    <mergeCell ref="Q91:AI91"/>
    <mergeCell ref="C93:AI93"/>
    <mergeCell ref="AA94:AD94"/>
    <mergeCell ref="AE94:AG94"/>
    <mergeCell ref="C95:G95"/>
    <mergeCell ref="H95:J95"/>
    <mergeCell ref="K95:N95"/>
    <mergeCell ref="O95:Q95"/>
    <mergeCell ref="C57:U57"/>
    <mergeCell ref="V57:AI57"/>
    <mergeCell ref="C58:AI58"/>
    <mergeCell ref="AG51:AI51"/>
    <mergeCell ref="AA55:AI55"/>
    <mergeCell ref="H50:V51"/>
    <mergeCell ref="L80:O80"/>
    <mergeCell ref="P80:S80"/>
    <mergeCell ref="T80:W80"/>
    <mergeCell ref="X80:AA80"/>
    <mergeCell ref="C75:V75"/>
    <mergeCell ref="X75:AI75"/>
    <mergeCell ref="C78:K80"/>
    <mergeCell ref="L78:W78"/>
    <mergeCell ref="X78:AI78"/>
    <mergeCell ref="L79:O79"/>
    <mergeCell ref="P79:S79"/>
    <mergeCell ref="T79:W79"/>
    <mergeCell ref="X79:AA79"/>
    <mergeCell ref="AB79:AE79"/>
    <mergeCell ref="AB80:AE80"/>
    <mergeCell ref="AF80:AI80"/>
    <mergeCell ref="AB63:AI63"/>
    <mergeCell ref="C63:I63"/>
    <mergeCell ref="C125:AI125"/>
    <mergeCell ref="O124:AI124"/>
    <mergeCell ref="S99:W99"/>
    <mergeCell ref="X99:Z99"/>
    <mergeCell ref="AA99:AD99"/>
    <mergeCell ref="AE99:AG99"/>
    <mergeCell ref="C105:AI105"/>
    <mergeCell ref="W50:AA50"/>
    <mergeCell ref="AB50:AF50"/>
    <mergeCell ref="W51:AA51"/>
    <mergeCell ref="AB51:AF51"/>
    <mergeCell ref="H52:V53"/>
    <mergeCell ref="W52:AA52"/>
    <mergeCell ref="AB52:AF52"/>
    <mergeCell ref="W53:AA53"/>
    <mergeCell ref="AB53:AF53"/>
    <mergeCell ref="C52:G53"/>
    <mergeCell ref="AG52:AI52"/>
    <mergeCell ref="AG53:AI53"/>
    <mergeCell ref="C50:G51"/>
    <mergeCell ref="C62:I62"/>
    <mergeCell ref="J62:O62"/>
    <mergeCell ref="P62:U62"/>
    <mergeCell ref="V62:AA62"/>
    <mergeCell ref="C145:AI145"/>
    <mergeCell ref="C147:AI147"/>
    <mergeCell ref="C134:AI134"/>
    <mergeCell ref="C136:AI139"/>
    <mergeCell ref="C142:J142"/>
    <mergeCell ref="L142:AI142"/>
    <mergeCell ref="C143:J143"/>
    <mergeCell ref="L143:AI143"/>
    <mergeCell ref="C126:AI127"/>
    <mergeCell ref="C146:AI146"/>
    <mergeCell ref="C117:AI117"/>
    <mergeCell ref="C118:AI119"/>
    <mergeCell ref="C120:AI120"/>
    <mergeCell ref="C108:AI108"/>
    <mergeCell ref="C110:AI111"/>
    <mergeCell ref="C99:G99"/>
    <mergeCell ref="H99:J99"/>
    <mergeCell ref="K99:N99"/>
    <mergeCell ref="O99:Q99"/>
    <mergeCell ref="C104:I104"/>
    <mergeCell ref="J104:AI104"/>
    <mergeCell ref="C107:I107"/>
    <mergeCell ref="J107:AI107"/>
    <mergeCell ref="C102:AI102"/>
    <mergeCell ref="C113:AI113"/>
    <mergeCell ref="C115:AI116"/>
    <mergeCell ref="AG48:AI48"/>
    <mergeCell ref="AG49:AI49"/>
    <mergeCell ref="H48:V49"/>
    <mergeCell ref="W48:AA48"/>
    <mergeCell ref="AB48:AF48"/>
    <mergeCell ref="W49:AA49"/>
    <mergeCell ref="AB49:AF49"/>
    <mergeCell ref="C101:I101"/>
    <mergeCell ref="J101:AI101"/>
    <mergeCell ref="C66:I66"/>
    <mergeCell ref="J66:O66"/>
    <mergeCell ref="P66:U66"/>
    <mergeCell ref="V66:AA66"/>
    <mergeCell ref="AB66:AI66"/>
    <mergeCell ref="AB62:AI62"/>
    <mergeCell ref="AG50:AI50"/>
    <mergeCell ref="C60:I60"/>
    <mergeCell ref="J60:O60"/>
    <mergeCell ref="P60:U60"/>
    <mergeCell ref="V60:AA60"/>
    <mergeCell ref="AB60:AI60"/>
    <mergeCell ref="C61:I61"/>
    <mergeCell ref="V61:AA61"/>
    <mergeCell ref="AB61:AI61"/>
    <mergeCell ref="J61:O61"/>
    <mergeCell ref="P61:U61"/>
    <mergeCell ref="AL43:BB44"/>
    <mergeCell ref="C44:G45"/>
    <mergeCell ref="AG43:AI43"/>
    <mergeCell ref="AG44:AI44"/>
    <mergeCell ref="AG45:AI45"/>
    <mergeCell ref="H43:V43"/>
    <mergeCell ref="W43:AA43"/>
    <mergeCell ref="AB43:AF43"/>
    <mergeCell ref="H44:V45"/>
    <mergeCell ref="W44:AA44"/>
    <mergeCell ref="AB44:AF44"/>
    <mergeCell ref="W45:AA45"/>
    <mergeCell ref="AB45:AF45"/>
    <mergeCell ref="C46:G47"/>
    <mergeCell ref="AG46:AI46"/>
    <mergeCell ref="AG47:AI47"/>
    <mergeCell ref="H46:V47"/>
    <mergeCell ref="W46:AA46"/>
    <mergeCell ref="AB46:AF46"/>
    <mergeCell ref="W47:AA47"/>
    <mergeCell ref="AB47:AF47"/>
    <mergeCell ref="C48:G49"/>
    <mergeCell ref="C26:I26"/>
    <mergeCell ref="J26:AI26"/>
    <mergeCell ref="C33:AI33"/>
    <mergeCell ref="G35:AB35"/>
    <mergeCell ref="AD35:AI35"/>
    <mergeCell ref="H24:I24"/>
    <mergeCell ref="M24:P24"/>
    <mergeCell ref="AG24:AI24"/>
    <mergeCell ref="H36:S36"/>
    <mergeCell ref="W36:AI36"/>
    <mergeCell ref="V24:AC24"/>
    <mergeCell ref="G25:M25"/>
    <mergeCell ref="R25:AI25"/>
    <mergeCell ref="BA7:BC7"/>
    <mergeCell ref="G8:AI8"/>
    <mergeCell ref="G9:AB9"/>
    <mergeCell ref="G20:AI20"/>
    <mergeCell ref="AE22:AI22"/>
    <mergeCell ref="W23:AI23"/>
    <mergeCell ref="G12:M12"/>
    <mergeCell ref="C17:AI17"/>
    <mergeCell ref="D18:V18"/>
    <mergeCell ref="C21:I21"/>
    <mergeCell ref="J21:AI21"/>
    <mergeCell ref="AE9:AI9"/>
    <mergeCell ref="R12:AI12"/>
    <mergeCell ref="M11:P11"/>
    <mergeCell ref="G22:AB22"/>
    <mergeCell ref="H23:S23"/>
    <mergeCell ref="M19:AI19"/>
    <mergeCell ref="R15:AI15"/>
    <mergeCell ref="B2:AJ2"/>
    <mergeCell ref="B4:AJ4"/>
    <mergeCell ref="C6:AI6"/>
    <mergeCell ref="W10:AI10"/>
    <mergeCell ref="V11:AC11"/>
    <mergeCell ref="L7:AI7"/>
    <mergeCell ref="H10:S10"/>
    <mergeCell ref="H11:I11"/>
    <mergeCell ref="AG11:AI11"/>
    <mergeCell ref="C40:AI40"/>
    <mergeCell ref="C43:G43"/>
    <mergeCell ref="V37:AC37"/>
    <mergeCell ref="AE37:AI37"/>
    <mergeCell ref="C38:F38"/>
    <mergeCell ref="G38:N38"/>
    <mergeCell ref="O38:Q38"/>
    <mergeCell ref="R38:AI38"/>
    <mergeCell ref="G37:I37"/>
    <mergeCell ref="L37:P37"/>
    <mergeCell ref="C41:T41"/>
    <mergeCell ref="U41:AI41"/>
    <mergeCell ref="C92:AI92"/>
    <mergeCell ref="S95:W95"/>
    <mergeCell ref="X95:Z95"/>
    <mergeCell ref="AE95:AG95"/>
    <mergeCell ref="S94:W94"/>
    <mergeCell ref="X94:Z94"/>
    <mergeCell ref="C94:G94"/>
    <mergeCell ref="H94:J94"/>
    <mergeCell ref="K94:N94"/>
    <mergeCell ref="O94:Q94"/>
  </mergeCells>
  <conditionalFormatting sqref="J21:AI21">
    <cfRule type="expression" dxfId="37" priority="4">
      <formula>$J$21="Informar"</formula>
    </cfRule>
  </conditionalFormatting>
  <conditionalFormatting sqref="V11">
    <cfRule type="expression" dxfId="36" priority="5" stopIfTrue="1">
      <formula>$V$37="Selecionar"</formula>
    </cfRule>
  </conditionalFormatting>
  <conditionalFormatting sqref="V24">
    <cfRule type="expression" dxfId="35" priority="3" stopIfTrue="1">
      <formula>$V$37="Selecionar"</formula>
    </cfRule>
  </conditionalFormatting>
  <conditionalFormatting sqref="V37:AC37">
    <cfRule type="expression" dxfId="34" priority="21" stopIfTrue="1">
      <formula>$V$37="Selecionar"</formula>
    </cfRule>
  </conditionalFormatting>
  <conditionalFormatting sqref="X74:AI74">
    <cfRule type="expression" dxfId="33" priority="31">
      <formula>$X$74="Selecionar"</formula>
    </cfRule>
  </conditionalFormatting>
  <conditionalFormatting sqref="AP19:BQ19">
    <cfRule type="expression" dxfId="32" priority="40" stopIfTrue="1">
      <formula>$BA$7="OCULTAR"</formula>
    </cfRule>
  </conditionalFormatting>
  <conditionalFormatting sqref="AP8:FI13">
    <cfRule type="expression" dxfId="31" priority="6" stopIfTrue="1">
      <formula>$BA$7="OCULTAR"</formula>
    </cfRule>
  </conditionalFormatting>
  <conditionalFormatting sqref="AP14:FI16 AP18:FI18 BU19:FI34 AP20:BT34 BC43:FI44 AV424:FI424">
    <cfRule type="expression" dxfId="30" priority="43" stopIfTrue="1">
      <formula>$BA$7="OCULTAR"</formula>
    </cfRule>
  </conditionalFormatting>
  <conditionalFormatting sqref="AP35:FI42">
    <cfRule type="expression" dxfId="29" priority="34" stopIfTrue="1">
      <formula>$BA$7="OCULTAR"</formula>
    </cfRule>
  </conditionalFormatting>
  <conditionalFormatting sqref="AP45:FI423">
    <cfRule type="expression" dxfId="28" priority="1" stopIfTrue="1">
      <formula>$BA$7="OCULTAR"</formula>
    </cfRule>
  </conditionalFormatting>
  <conditionalFormatting sqref="AT8:AT15">
    <cfRule type="expression" dxfId="27" priority="7" stopIfTrue="1">
      <formula>#REF!="OCULTAR"</formula>
    </cfRule>
  </conditionalFormatting>
  <conditionalFormatting sqref="AT16 AT18 AT20:AT34">
    <cfRule type="expression" dxfId="26" priority="44" stopIfTrue="1">
      <formula>#REF!="OCULTAR"</formula>
    </cfRule>
  </conditionalFormatting>
  <conditionalFormatting sqref="AT19">
    <cfRule type="expression" dxfId="25" priority="41" stopIfTrue="1">
      <formula>#REF!="OCULTAR"</formula>
    </cfRule>
  </conditionalFormatting>
  <conditionalFormatting sqref="AT35:AT42">
    <cfRule type="expression" dxfId="24" priority="35" stopIfTrue="1">
      <formula>#REF!="OCULTAR"</formula>
    </cfRule>
  </conditionalFormatting>
  <dataValidations count="13">
    <dataValidation type="list" allowBlank="1" showInputMessage="1" showErrorMessage="1" error="Selecionar!" prompt="Selecionar código DN 74/2004" sqref="WVQ983166:WVT983166 G65662:J65662 JE65662:JH65662 TA65662:TD65662 ACW65662:ACZ65662 AMS65662:AMV65662 AWO65662:AWR65662 BGK65662:BGN65662 BQG65662:BQJ65662 CAC65662:CAF65662 CJY65662:CKB65662 CTU65662:CTX65662 DDQ65662:DDT65662 DNM65662:DNP65662 DXI65662:DXL65662 EHE65662:EHH65662 ERA65662:ERD65662 FAW65662:FAZ65662 FKS65662:FKV65662 FUO65662:FUR65662 GEK65662:GEN65662 GOG65662:GOJ65662 GYC65662:GYF65662 HHY65662:HIB65662 HRU65662:HRX65662 IBQ65662:IBT65662 ILM65662:ILP65662 IVI65662:IVL65662 JFE65662:JFH65662 JPA65662:JPD65662 JYW65662:JYZ65662 KIS65662:KIV65662 KSO65662:KSR65662 LCK65662:LCN65662 LMG65662:LMJ65662 LWC65662:LWF65662 MFY65662:MGB65662 MPU65662:MPX65662 MZQ65662:MZT65662 NJM65662:NJP65662 NTI65662:NTL65662 ODE65662:ODH65662 ONA65662:OND65662 OWW65662:OWZ65662 PGS65662:PGV65662 PQO65662:PQR65662 QAK65662:QAN65662 QKG65662:QKJ65662 QUC65662:QUF65662 RDY65662:REB65662 RNU65662:RNX65662 RXQ65662:RXT65662 SHM65662:SHP65662 SRI65662:SRL65662 TBE65662:TBH65662 TLA65662:TLD65662 TUW65662:TUZ65662 UES65662:UEV65662 UOO65662:UOR65662 UYK65662:UYN65662 VIG65662:VIJ65662 VSC65662:VSF65662 WBY65662:WCB65662 WLU65662:WLX65662 WVQ65662:WVT65662 G131198:J131198 JE131198:JH131198 TA131198:TD131198 ACW131198:ACZ131198 AMS131198:AMV131198 AWO131198:AWR131198 BGK131198:BGN131198 BQG131198:BQJ131198 CAC131198:CAF131198 CJY131198:CKB131198 CTU131198:CTX131198 DDQ131198:DDT131198 DNM131198:DNP131198 DXI131198:DXL131198 EHE131198:EHH131198 ERA131198:ERD131198 FAW131198:FAZ131198 FKS131198:FKV131198 FUO131198:FUR131198 GEK131198:GEN131198 GOG131198:GOJ131198 GYC131198:GYF131198 HHY131198:HIB131198 HRU131198:HRX131198 IBQ131198:IBT131198 ILM131198:ILP131198 IVI131198:IVL131198 JFE131198:JFH131198 JPA131198:JPD131198 JYW131198:JYZ131198 KIS131198:KIV131198 KSO131198:KSR131198 LCK131198:LCN131198 LMG131198:LMJ131198 LWC131198:LWF131198 MFY131198:MGB131198 MPU131198:MPX131198 MZQ131198:MZT131198 NJM131198:NJP131198 NTI131198:NTL131198 ODE131198:ODH131198 ONA131198:OND131198 OWW131198:OWZ131198 PGS131198:PGV131198 PQO131198:PQR131198 QAK131198:QAN131198 QKG131198:QKJ131198 QUC131198:QUF131198 RDY131198:REB131198 RNU131198:RNX131198 RXQ131198:RXT131198 SHM131198:SHP131198 SRI131198:SRL131198 TBE131198:TBH131198 TLA131198:TLD131198 TUW131198:TUZ131198 UES131198:UEV131198 UOO131198:UOR131198 UYK131198:UYN131198 VIG131198:VIJ131198 VSC131198:VSF131198 WBY131198:WCB131198 WLU131198:WLX131198 WVQ131198:WVT131198 G196734:J196734 JE196734:JH196734 TA196734:TD196734 ACW196734:ACZ196734 AMS196734:AMV196734 AWO196734:AWR196734 BGK196734:BGN196734 BQG196734:BQJ196734 CAC196734:CAF196734 CJY196734:CKB196734 CTU196734:CTX196734 DDQ196734:DDT196734 DNM196734:DNP196734 DXI196734:DXL196734 EHE196734:EHH196734 ERA196734:ERD196734 FAW196734:FAZ196734 FKS196734:FKV196734 FUO196734:FUR196734 GEK196734:GEN196734 GOG196734:GOJ196734 GYC196734:GYF196734 HHY196734:HIB196734 HRU196734:HRX196734 IBQ196734:IBT196734 ILM196734:ILP196734 IVI196734:IVL196734 JFE196734:JFH196734 JPA196734:JPD196734 JYW196734:JYZ196734 KIS196734:KIV196734 KSO196734:KSR196734 LCK196734:LCN196734 LMG196734:LMJ196734 LWC196734:LWF196734 MFY196734:MGB196734 MPU196734:MPX196734 MZQ196734:MZT196734 NJM196734:NJP196734 NTI196734:NTL196734 ODE196734:ODH196734 ONA196734:OND196734 OWW196734:OWZ196734 PGS196734:PGV196734 PQO196734:PQR196734 QAK196734:QAN196734 QKG196734:QKJ196734 QUC196734:QUF196734 RDY196734:REB196734 RNU196734:RNX196734 RXQ196734:RXT196734 SHM196734:SHP196734 SRI196734:SRL196734 TBE196734:TBH196734 TLA196734:TLD196734 TUW196734:TUZ196734 UES196734:UEV196734 UOO196734:UOR196734 UYK196734:UYN196734 VIG196734:VIJ196734 VSC196734:VSF196734 WBY196734:WCB196734 WLU196734:WLX196734 WVQ196734:WVT196734 G262270:J262270 JE262270:JH262270 TA262270:TD262270 ACW262270:ACZ262270 AMS262270:AMV262270 AWO262270:AWR262270 BGK262270:BGN262270 BQG262270:BQJ262270 CAC262270:CAF262270 CJY262270:CKB262270 CTU262270:CTX262270 DDQ262270:DDT262270 DNM262270:DNP262270 DXI262270:DXL262270 EHE262270:EHH262270 ERA262270:ERD262270 FAW262270:FAZ262270 FKS262270:FKV262270 FUO262270:FUR262270 GEK262270:GEN262270 GOG262270:GOJ262270 GYC262270:GYF262270 HHY262270:HIB262270 HRU262270:HRX262270 IBQ262270:IBT262270 ILM262270:ILP262270 IVI262270:IVL262270 JFE262270:JFH262270 JPA262270:JPD262270 JYW262270:JYZ262270 KIS262270:KIV262270 KSO262270:KSR262270 LCK262270:LCN262270 LMG262270:LMJ262270 LWC262270:LWF262270 MFY262270:MGB262270 MPU262270:MPX262270 MZQ262270:MZT262270 NJM262270:NJP262270 NTI262270:NTL262270 ODE262270:ODH262270 ONA262270:OND262270 OWW262270:OWZ262270 PGS262270:PGV262270 PQO262270:PQR262270 QAK262270:QAN262270 QKG262270:QKJ262270 QUC262270:QUF262270 RDY262270:REB262270 RNU262270:RNX262270 RXQ262270:RXT262270 SHM262270:SHP262270 SRI262270:SRL262270 TBE262270:TBH262270 TLA262270:TLD262270 TUW262270:TUZ262270 UES262270:UEV262270 UOO262270:UOR262270 UYK262270:UYN262270 VIG262270:VIJ262270 VSC262270:VSF262270 WBY262270:WCB262270 WLU262270:WLX262270 WVQ262270:WVT262270 G327806:J327806 JE327806:JH327806 TA327806:TD327806 ACW327806:ACZ327806 AMS327806:AMV327806 AWO327806:AWR327806 BGK327806:BGN327806 BQG327806:BQJ327806 CAC327806:CAF327806 CJY327806:CKB327806 CTU327806:CTX327806 DDQ327806:DDT327806 DNM327806:DNP327806 DXI327806:DXL327806 EHE327806:EHH327806 ERA327806:ERD327806 FAW327806:FAZ327806 FKS327806:FKV327806 FUO327806:FUR327806 GEK327806:GEN327806 GOG327806:GOJ327806 GYC327806:GYF327806 HHY327806:HIB327806 HRU327806:HRX327806 IBQ327806:IBT327806 ILM327806:ILP327806 IVI327806:IVL327806 JFE327806:JFH327806 JPA327806:JPD327806 JYW327806:JYZ327806 KIS327806:KIV327806 KSO327806:KSR327806 LCK327806:LCN327806 LMG327806:LMJ327806 LWC327806:LWF327806 MFY327806:MGB327806 MPU327806:MPX327806 MZQ327806:MZT327806 NJM327806:NJP327806 NTI327806:NTL327806 ODE327806:ODH327806 ONA327806:OND327806 OWW327806:OWZ327806 PGS327806:PGV327806 PQO327806:PQR327806 QAK327806:QAN327806 QKG327806:QKJ327806 QUC327806:QUF327806 RDY327806:REB327806 RNU327806:RNX327806 RXQ327806:RXT327806 SHM327806:SHP327806 SRI327806:SRL327806 TBE327806:TBH327806 TLA327806:TLD327806 TUW327806:TUZ327806 UES327806:UEV327806 UOO327806:UOR327806 UYK327806:UYN327806 VIG327806:VIJ327806 VSC327806:VSF327806 WBY327806:WCB327806 WLU327806:WLX327806 WVQ327806:WVT327806 G393342:J393342 JE393342:JH393342 TA393342:TD393342 ACW393342:ACZ393342 AMS393342:AMV393342 AWO393342:AWR393342 BGK393342:BGN393342 BQG393342:BQJ393342 CAC393342:CAF393342 CJY393342:CKB393342 CTU393342:CTX393342 DDQ393342:DDT393342 DNM393342:DNP393342 DXI393342:DXL393342 EHE393342:EHH393342 ERA393342:ERD393342 FAW393342:FAZ393342 FKS393342:FKV393342 FUO393342:FUR393342 GEK393342:GEN393342 GOG393342:GOJ393342 GYC393342:GYF393342 HHY393342:HIB393342 HRU393342:HRX393342 IBQ393342:IBT393342 ILM393342:ILP393342 IVI393342:IVL393342 JFE393342:JFH393342 JPA393342:JPD393342 JYW393342:JYZ393342 KIS393342:KIV393342 KSO393342:KSR393342 LCK393342:LCN393342 LMG393342:LMJ393342 LWC393342:LWF393342 MFY393342:MGB393342 MPU393342:MPX393342 MZQ393342:MZT393342 NJM393342:NJP393342 NTI393342:NTL393342 ODE393342:ODH393342 ONA393342:OND393342 OWW393342:OWZ393342 PGS393342:PGV393342 PQO393342:PQR393342 QAK393342:QAN393342 QKG393342:QKJ393342 QUC393342:QUF393342 RDY393342:REB393342 RNU393342:RNX393342 RXQ393342:RXT393342 SHM393342:SHP393342 SRI393342:SRL393342 TBE393342:TBH393342 TLA393342:TLD393342 TUW393342:TUZ393342 UES393342:UEV393342 UOO393342:UOR393342 UYK393342:UYN393342 VIG393342:VIJ393342 VSC393342:VSF393342 WBY393342:WCB393342 WLU393342:WLX393342 WVQ393342:WVT393342 G458878:J458878 JE458878:JH458878 TA458878:TD458878 ACW458878:ACZ458878 AMS458878:AMV458878 AWO458878:AWR458878 BGK458878:BGN458878 BQG458878:BQJ458878 CAC458878:CAF458878 CJY458878:CKB458878 CTU458878:CTX458878 DDQ458878:DDT458878 DNM458878:DNP458878 DXI458878:DXL458878 EHE458878:EHH458878 ERA458878:ERD458878 FAW458878:FAZ458878 FKS458878:FKV458878 FUO458878:FUR458878 GEK458878:GEN458878 GOG458878:GOJ458878 GYC458878:GYF458878 HHY458878:HIB458878 HRU458878:HRX458878 IBQ458878:IBT458878 ILM458878:ILP458878 IVI458878:IVL458878 JFE458878:JFH458878 JPA458878:JPD458878 JYW458878:JYZ458878 KIS458878:KIV458878 KSO458878:KSR458878 LCK458878:LCN458878 LMG458878:LMJ458878 LWC458878:LWF458878 MFY458878:MGB458878 MPU458878:MPX458878 MZQ458878:MZT458878 NJM458878:NJP458878 NTI458878:NTL458878 ODE458878:ODH458878 ONA458878:OND458878 OWW458878:OWZ458878 PGS458878:PGV458878 PQO458878:PQR458878 QAK458878:QAN458878 QKG458878:QKJ458878 QUC458878:QUF458878 RDY458878:REB458878 RNU458878:RNX458878 RXQ458878:RXT458878 SHM458878:SHP458878 SRI458878:SRL458878 TBE458878:TBH458878 TLA458878:TLD458878 TUW458878:TUZ458878 UES458878:UEV458878 UOO458878:UOR458878 UYK458878:UYN458878 VIG458878:VIJ458878 VSC458878:VSF458878 WBY458878:WCB458878 WLU458878:WLX458878 WVQ458878:WVT458878 G524414:J524414 JE524414:JH524414 TA524414:TD524414 ACW524414:ACZ524414 AMS524414:AMV524414 AWO524414:AWR524414 BGK524414:BGN524414 BQG524414:BQJ524414 CAC524414:CAF524414 CJY524414:CKB524414 CTU524414:CTX524414 DDQ524414:DDT524414 DNM524414:DNP524414 DXI524414:DXL524414 EHE524414:EHH524414 ERA524414:ERD524414 FAW524414:FAZ524414 FKS524414:FKV524414 FUO524414:FUR524414 GEK524414:GEN524414 GOG524414:GOJ524414 GYC524414:GYF524414 HHY524414:HIB524414 HRU524414:HRX524414 IBQ524414:IBT524414 ILM524414:ILP524414 IVI524414:IVL524414 JFE524414:JFH524414 JPA524414:JPD524414 JYW524414:JYZ524414 KIS524414:KIV524414 KSO524414:KSR524414 LCK524414:LCN524414 LMG524414:LMJ524414 LWC524414:LWF524414 MFY524414:MGB524414 MPU524414:MPX524414 MZQ524414:MZT524414 NJM524414:NJP524414 NTI524414:NTL524414 ODE524414:ODH524414 ONA524414:OND524414 OWW524414:OWZ524414 PGS524414:PGV524414 PQO524414:PQR524414 QAK524414:QAN524414 QKG524414:QKJ524414 QUC524414:QUF524414 RDY524414:REB524414 RNU524414:RNX524414 RXQ524414:RXT524414 SHM524414:SHP524414 SRI524414:SRL524414 TBE524414:TBH524414 TLA524414:TLD524414 TUW524414:TUZ524414 UES524414:UEV524414 UOO524414:UOR524414 UYK524414:UYN524414 VIG524414:VIJ524414 VSC524414:VSF524414 WBY524414:WCB524414 WLU524414:WLX524414 WVQ524414:WVT524414 G589950:J589950 JE589950:JH589950 TA589950:TD589950 ACW589950:ACZ589950 AMS589950:AMV589950 AWO589950:AWR589950 BGK589950:BGN589950 BQG589950:BQJ589950 CAC589950:CAF589950 CJY589950:CKB589950 CTU589950:CTX589950 DDQ589950:DDT589950 DNM589950:DNP589950 DXI589950:DXL589950 EHE589950:EHH589950 ERA589950:ERD589950 FAW589950:FAZ589950 FKS589950:FKV589950 FUO589950:FUR589950 GEK589950:GEN589950 GOG589950:GOJ589950 GYC589950:GYF589950 HHY589950:HIB589950 HRU589950:HRX589950 IBQ589950:IBT589950 ILM589950:ILP589950 IVI589950:IVL589950 JFE589950:JFH589950 JPA589950:JPD589950 JYW589950:JYZ589950 KIS589950:KIV589950 KSO589950:KSR589950 LCK589950:LCN589950 LMG589950:LMJ589950 LWC589950:LWF589950 MFY589950:MGB589950 MPU589950:MPX589950 MZQ589950:MZT589950 NJM589950:NJP589950 NTI589950:NTL589950 ODE589950:ODH589950 ONA589950:OND589950 OWW589950:OWZ589950 PGS589950:PGV589950 PQO589950:PQR589950 QAK589950:QAN589950 QKG589950:QKJ589950 QUC589950:QUF589950 RDY589950:REB589950 RNU589950:RNX589950 RXQ589950:RXT589950 SHM589950:SHP589950 SRI589950:SRL589950 TBE589950:TBH589950 TLA589950:TLD589950 TUW589950:TUZ589950 UES589950:UEV589950 UOO589950:UOR589950 UYK589950:UYN589950 VIG589950:VIJ589950 VSC589950:VSF589950 WBY589950:WCB589950 WLU589950:WLX589950 WVQ589950:WVT589950 G655486:J655486 JE655486:JH655486 TA655486:TD655486 ACW655486:ACZ655486 AMS655486:AMV655486 AWO655486:AWR655486 BGK655486:BGN655486 BQG655486:BQJ655486 CAC655486:CAF655486 CJY655486:CKB655486 CTU655486:CTX655486 DDQ655486:DDT655486 DNM655486:DNP655486 DXI655486:DXL655486 EHE655486:EHH655486 ERA655486:ERD655486 FAW655486:FAZ655486 FKS655486:FKV655486 FUO655486:FUR655486 GEK655486:GEN655486 GOG655486:GOJ655486 GYC655486:GYF655486 HHY655486:HIB655486 HRU655486:HRX655486 IBQ655486:IBT655486 ILM655486:ILP655486 IVI655486:IVL655486 JFE655486:JFH655486 JPA655486:JPD655486 JYW655486:JYZ655486 KIS655486:KIV655486 KSO655486:KSR655486 LCK655486:LCN655486 LMG655486:LMJ655486 LWC655486:LWF655486 MFY655486:MGB655486 MPU655486:MPX655486 MZQ655486:MZT655486 NJM655486:NJP655486 NTI655486:NTL655486 ODE655486:ODH655486 ONA655486:OND655486 OWW655486:OWZ655486 PGS655486:PGV655486 PQO655486:PQR655486 QAK655486:QAN655486 QKG655486:QKJ655486 QUC655486:QUF655486 RDY655486:REB655486 RNU655486:RNX655486 RXQ655486:RXT655486 SHM655486:SHP655486 SRI655486:SRL655486 TBE655486:TBH655486 TLA655486:TLD655486 TUW655486:TUZ655486 UES655486:UEV655486 UOO655486:UOR655486 UYK655486:UYN655486 VIG655486:VIJ655486 VSC655486:VSF655486 WBY655486:WCB655486 WLU655486:WLX655486 WVQ655486:WVT655486 G721022:J721022 JE721022:JH721022 TA721022:TD721022 ACW721022:ACZ721022 AMS721022:AMV721022 AWO721022:AWR721022 BGK721022:BGN721022 BQG721022:BQJ721022 CAC721022:CAF721022 CJY721022:CKB721022 CTU721022:CTX721022 DDQ721022:DDT721022 DNM721022:DNP721022 DXI721022:DXL721022 EHE721022:EHH721022 ERA721022:ERD721022 FAW721022:FAZ721022 FKS721022:FKV721022 FUO721022:FUR721022 GEK721022:GEN721022 GOG721022:GOJ721022 GYC721022:GYF721022 HHY721022:HIB721022 HRU721022:HRX721022 IBQ721022:IBT721022 ILM721022:ILP721022 IVI721022:IVL721022 JFE721022:JFH721022 JPA721022:JPD721022 JYW721022:JYZ721022 KIS721022:KIV721022 KSO721022:KSR721022 LCK721022:LCN721022 LMG721022:LMJ721022 LWC721022:LWF721022 MFY721022:MGB721022 MPU721022:MPX721022 MZQ721022:MZT721022 NJM721022:NJP721022 NTI721022:NTL721022 ODE721022:ODH721022 ONA721022:OND721022 OWW721022:OWZ721022 PGS721022:PGV721022 PQO721022:PQR721022 QAK721022:QAN721022 QKG721022:QKJ721022 QUC721022:QUF721022 RDY721022:REB721022 RNU721022:RNX721022 RXQ721022:RXT721022 SHM721022:SHP721022 SRI721022:SRL721022 TBE721022:TBH721022 TLA721022:TLD721022 TUW721022:TUZ721022 UES721022:UEV721022 UOO721022:UOR721022 UYK721022:UYN721022 VIG721022:VIJ721022 VSC721022:VSF721022 WBY721022:WCB721022 WLU721022:WLX721022 WVQ721022:WVT721022 G786558:J786558 JE786558:JH786558 TA786558:TD786558 ACW786558:ACZ786558 AMS786558:AMV786558 AWO786558:AWR786558 BGK786558:BGN786558 BQG786558:BQJ786558 CAC786558:CAF786558 CJY786558:CKB786558 CTU786558:CTX786558 DDQ786558:DDT786558 DNM786558:DNP786558 DXI786558:DXL786558 EHE786558:EHH786558 ERA786558:ERD786558 FAW786558:FAZ786558 FKS786558:FKV786558 FUO786558:FUR786558 GEK786558:GEN786558 GOG786558:GOJ786558 GYC786558:GYF786558 HHY786558:HIB786558 HRU786558:HRX786558 IBQ786558:IBT786558 ILM786558:ILP786558 IVI786558:IVL786558 JFE786558:JFH786558 JPA786558:JPD786558 JYW786558:JYZ786558 KIS786558:KIV786558 KSO786558:KSR786558 LCK786558:LCN786558 LMG786558:LMJ786558 LWC786558:LWF786558 MFY786558:MGB786558 MPU786558:MPX786558 MZQ786558:MZT786558 NJM786558:NJP786558 NTI786558:NTL786558 ODE786558:ODH786558 ONA786558:OND786558 OWW786558:OWZ786558 PGS786558:PGV786558 PQO786558:PQR786558 QAK786558:QAN786558 QKG786558:QKJ786558 QUC786558:QUF786558 RDY786558:REB786558 RNU786558:RNX786558 RXQ786558:RXT786558 SHM786558:SHP786558 SRI786558:SRL786558 TBE786558:TBH786558 TLA786558:TLD786558 TUW786558:TUZ786558 UES786558:UEV786558 UOO786558:UOR786558 UYK786558:UYN786558 VIG786558:VIJ786558 VSC786558:VSF786558 WBY786558:WCB786558 WLU786558:WLX786558 WVQ786558:WVT786558 G852094:J852094 JE852094:JH852094 TA852094:TD852094 ACW852094:ACZ852094 AMS852094:AMV852094 AWO852094:AWR852094 BGK852094:BGN852094 BQG852094:BQJ852094 CAC852094:CAF852094 CJY852094:CKB852094 CTU852094:CTX852094 DDQ852094:DDT852094 DNM852094:DNP852094 DXI852094:DXL852094 EHE852094:EHH852094 ERA852094:ERD852094 FAW852094:FAZ852094 FKS852094:FKV852094 FUO852094:FUR852094 GEK852094:GEN852094 GOG852094:GOJ852094 GYC852094:GYF852094 HHY852094:HIB852094 HRU852094:HRX852094 IBQ852094:IBT852094 ILM852094:ILP852094 IVI852094:IVL852094 JFE852094:JFH852094 JPA852094:JPD852094 JYW852094:JYZ852094 KIS852094:KIV852094 KSO852094:KSR852094 LCK852094:LCN852094 LMG852094:LMJ852094 LWC852094:LWF852094 MFY852094:MGB852094 MPU852094:MPX852094 MZQ852094:MZT852094 NJM852094:NJP852094 NTI852094:NTL852094 ODE852094:ODH852094 ONA852094:OND852094 OWW852094:OWZ852094 PGS852094:PGV852094 PQO852094:PQR852094 QAK852094:QAN852094 QKG852094:QKJ852094 QUC852094:QUF852094 RDY852094:REB852094 RNU852094:RNX852094 RXQ852094:RXT852094 SHM852094:SHP852094 SRI852094:SRL852094 TBE852094:TBH852094 TLA852094:TLD852094 TUW852094:TUZ852094 UES852094:UEV852094 UOO852094:UOR852094 UYK852094:UYN852094 VIG852094:VIJ852094 VSC852094:VSF852094 WBY852094:WCB852094 WLU852094:WLX852094 WVQ852094:WVT852094 G917630:J917630 JE917630:JH917630 TA917630:TD917630 ACW917630:ACZ917630 AMS917630:AMV917630 AWO917630:AWR917630 BGK917630:BGN917630 BQG917630:BQJ917630 CAC917630:CAF917630 CJY917630:CKB917630 CTU917630:CTX917630 DDQ917630:DDT917630 DNM917630:DNP917630 DXI917630:DXL917630 EHE917630:EHH917630 ERA917630:ERD917630 FAW917630:FAZ917630 FKS917630:FKV917630 FUO917630:FUR917630 GEK917630:GEN917630 GOG917630:GOJ917630 GYC917630:GYF917630 HHY917630:HIB917630 HRU917630:HRX917630 IBQ917630:IBT917630 ILM917630:ILP917630 IVI917630:IVL917630 JFE917630:JFH917630 JPA917630:JPD917630 JYW917630:JYZ917630 KIS917630:KIV917630 KSO917630:KSR917630 LCK917630:LCN917630 LMG917630:LMJ917630 LWC917630:LWF917630 MFY917630:MGB917630 MPU917630:MPX917630 MZQ917630:MZT917630 NJM917630:NJP917630 NTI917630:NTL917630 ODE917630:ODH917630 ONA917630:OND917630 OWW917630:OWZ917630 PGS917630:PGV917630 PQO917630:PQR917630 QAK917630:QAN917630 QKG917630:QKJ917630 QUC917630:QUF917630 RDY917630:REB917630 RNU917630:RNX917630 RXQ917630:RXT917630 SHM917630:SHP917630 SRI917630:SRL917630 TBE917630:TBH917630 TLA917630:TLD917630 TUW917630:TUZ917630 UES917630:UEV917630 UOO917630:UOR917630 UYK917630:UYN917630 VIG917630:VIJ917630 VSC917630:VSF917630 WBY917630:WCB917630 WLU917630:WLX917630 WVQ917630:WVT917630 G983166:J983166 JE983166:JH983166 TA983166:TD983166 ACW983166:ACZ983166 AMS983166:AMV983166 AWO983166:AWR983166 BGK983166:BGN983166 BQG983166:BQJ983166 CAC983166:CAF983166 CJY983166:CKB983166 CTU983166:CTX983166 DDQ983166:DDT983166 DNM983166:DNP983166 DXI983166:DXL983166 EHE983166:EHH983166 ERA983166:ERD983166 FAW983166:FAZ983166 FKS983166:FKV983166 FUO983166:FUR983166 GEK983166:GEN983166 GOG983166:GOJ983166 GYC983166:GYF983166 HHY983166:HIB983166 HRU983166:HRX983166 IBQ983166:IBT983166 ILM983166:ILP983166 IVI983166:IVL983166 JFE983166:JFH983166 JPA983166:JPD983166 JYW983166:JYZ983166 KIS983166:KIV983166 KSO983166:KSR983166 LCK983166:LCN983166 LMG983166:LMJ983166 LWC983166:LWF983166 MFY983166:MGB983166 MPU983166:MPX983166 MZQ983166:MZT983166 NJM983166:NJP983166 NTI983166:NTL983166 ODE983166:ODH983166 ONA983166:OND983166 OWW983166:OWZ983166 PGS983166:PGV983166 PQO983166:PQR983166 QAK983166:QAN983166 QKG983166:QKJ983166 QUC983166:QUF983166 RDY983166:REB983166 RNU983166:RNX983166 RXQ983166:RXT983166 SHM983166:SHP983166 SRI983166:SRL983166 TBE983166:TBH983166 TLA983166:TLD983166 TUW983166:TUZ983166 UES983166:UEV983166 UOO983166:UOR983166 UYK983166:UYN983166 VIG983166:VIJ983166 VSC983166:VSF983166 WBY983166:WCB983166 WLU983166:WLX983166" xr:uid="{00000000-0002-0000-0700-000000000000}">
      <formula1>$AP$7:$AP$423</formula1>
    </dataValidation>
    <dataValidation allowBlank="1" showInputMessage="1" showErrorMessage="1" error="SOMENTE NUMEROS INTEIROS DE 0 A 59" sqref="N65651:O65651 JL65651:JM65651 TH65651:TI65651 ADD65651:ADE65651 AMZ65651:ANA65651 AWV65651:AWW65651 BGR65651:BGS65651 BQN65651:BQO65651 CAJ65651:CAK65651 CKF65651:CKG65651 CUB65651:CUC65651 DDX65651:DDY65651 DNT65651:DNU65651 DXP65651:DXQ65651 EHL65651:EHM65651 ERH65651:ERI65651 FBD65651:FBE65651 FKZ65651:FLA65651 FUV65651:FUW65651 GER65651:GES65651 GON65651:GOO65651 GYJ65651:GYK65651 HIF65651:HIG65651 HSB65651:HSC65651 IBX65651:IBY65651 ILT65651:ILU65651 IVP65651:IVQ65651 JFL65651:JFM65651 JPH65651:JPI65651 JZD65651:JZE65651 KIZ65651:KJA65651 KSV65651:KSW65651 LCR65651:LCS65651 LMN65651:LMO65651 LWJ65651:LWK65651 MGF65651:MGG65651 MQB65651:MQC65651 MZX65651:MZY65651 NJT65651:NJU65651 NTP65651:NTQ65651 ODL65651:ODM65651 ONH65651:ONI65651 OXD65651:OXE65651 PGZ65651:PHA65651 PQV65651:PQW65651 QAR65651:QAS65651 QKN65651:QKO65651 QUJ65651:QUK65651 REF65651:REG65651 ROB65651:ROC65651 RXX65651:RXY65651 SHT65651:SHU65651 SRP65651:SRQ65651 TBL65651:TBM65651 TLH65651:TLI65651 TVD65651:TVE65651 UEZ65651:UFA65651 UOV65651:UOW65651 UYR65651:UYS65651 VIN65651:VIO65651 VSJ65651:VSK65651 WCF65651:WCG65651 WMB65651:WMC65651 WVX65651:WVY65651 N131187:O131187 JL131187:JM131187 TH131187:TI131187 ADD131187:ADE131187 AMZ131187:ANA131187 AWV131187:AWW131187 BGR131187:BGS131187 BQN131187:BQO131187 CAJ131187:CAK131187 CKF131187:CKG131187 CUB131187:CUC131187 DDX131187:DDY131187 DNT131187:DNU131187 DXP131187:DXQ131187 EHL131187:EHM131187 ERH131187:ERI131187 FBD131187:FBE131187 FKZ131187:FLA131187 FUV131187:FUW131187 GER131187:GES131187 GON131187:GOO131187 GYJ131187:GYK131187 HIF131187:HIG131187 HSB131187:HSC131187 IBX131187:IBY131187 ILT131187:ILU131187 IVP131187:IVQ131187 JFL131187:JFM131187 JPH131187:JPI131187 JZD131187:JZE131187 KIZ131187:KJA131187 KSV131187:KSW131187 LCR131187:LCS131187 LMN131187:LMO131187 LWJ131187:LWK131187 MGF131187:MGG131187 MQB131187:MQC131187 MZX131187:MZY131187 NJT131187:NJU131187 NTP131187:NTQ131187 ODL131187:ODM131187 ONH131187:ONI131187 OXD131187:OXE131187 PGZ131187:PHA131187 PQV131187:PQW131187 QAR131187:QAS131187 QKN131187:QKO131187 QUJ131187:QUK131187 REF131187:REG131187 ROB131187:ROC131187 RXX131187:RXY131187 SHT131187:SHU131187 SRP131187:SRQ131187 TBL131187:TBM131187 TLH131187:TLI131187 TVD131187:TVE131187 UEZ131187:UFA131187 UOV131187:UOW131187 UYR131187:UYS131187 VIN131187:VIO131187 VSJ131187:VSK131187 WCF131187:WCG131187 WMB131187:WMC131187 WVX131187:WVY131187 N196723:O196723 JL196723:JM196723 TH196723:TI196723 ADD196723:ADE196723 AMZ196723:ANA196723 AWV196723:AWW196723 BGR196723:BGS196723 BQN196723:BQO196723 CAJ196723:CAK196723 CKF196723:CKG196723 CUB196723:CUC196723 DDX196723:DDY196723 DNT196723:DNU196723 DXP196723:DXQ196723 EHL196723:EHM196723 ERH196723:ERI196723 FBD196723:FBE196723 FKZ196723:FLA196723 FUV196723:FUW196723 GER196723:GES196723 GON196723:GOO196723 GYJ196723:GYK196723 HIF196723:HIG196723 HSB196723:HSC196723 IBX196723:IBY196723 ILT196723:ILU196723 IVP196723:IVQ196723 JFL196723:JFM196723 JPH196723:JPI196723 JZD196723:JZE196723 KIZ196723:KJA196723 KSV196723:KSW196723 LCR196723:LCS196723 LMN196723:LMO196723 LWJ196723:LWK196723 MGF196723:MGG196723 MQB196723:MQC196723 MZX196723:MZY196723 NJT196723:NJU196723 NTP196723:NTQ196723 ODL196723:ODM196723 ONH196723:ONI196723 OXD196723:OXE196723 PGZ196723:PHA196723 PQV196723:PQW196723 QAR196723:QAS196723 QKN196723:QKO196723 QUJ196723:QUK196723 REF196723:REG196723 ROB196723:ROC196723 RXX196723:RXY196723 SHT196723:SHU196723 SRP196723:SRQ196723 TBL196723:TBM196723 TLH196723:TLI196723 TVD196723:TVE196723 UEZ196723:UFA196723 UOV196723:UOW196723 UYR196723:UYS196723 VIN196723:VIO196723 VSJ196723:VSK196723 WCF196723:WCG196723 WMB196723:WMC196723 WVX196723:WVY196723 N262259:O262259 JL262259:JM262259 TH262259:TI262259 ADD262259:ADE262259 AMZ262259:ANA262259 AWV262259:AWW262259 BGR262259:BGS262259 BQN262259:BQO262259 CAJ262259:CAK262259 CKF262259:CKG262259 CUB262259:CUC262259 DDX262259:DDY262259 DNT262259:DNU262259 DXP262259:DXQ262259 EHL262259:EHM262259 ERH262259:ERI262259 FBD262259:FBE262259 FKZ262259:FLA262259 FUV262259:FUW262259 GER262259:GES262259 GON262259:GOO262259 GYJ262259:GYK262259 HIF262259:HIG262259 HSB262259:HSC262259 IBX262259:IBY262259 ILT262259:ILU262259 IVP262259:IVQ262259 JFL262259:JFM262259 JPH262259:JPI262259 JZD262259:JZE262259 KIZ262259:KJA262259 KSV262259:KSW262259 LCR262259:LCS262259 LMN262259:LMO262259 LWJ262259:LWK262259 MGF262259:MGG262259 MQB262259:MQC262259 MZX262259:MZY262259 NJT262259:NJU262259 NTP262259:NTQ262259 ODL262259:ODM262259 ONH262259:ONI262259 OXD262259:OXE262259 PGZ262259:PHA262259 PQV262259:PQW262259 QAR262259:QAS262259 QKN262259:QKO262259 QUJ262259:QUK262259 REF262259:REG262259 ROB262259:ROC262259 RXX262259:RXY262259 SHT262259:SHU262259 SRP262259:SRQ262259 TBL262259:TBM262259 TLH262259:TLI262259 TVD262259:TVE262259 UEZ262259:UFA262259 UOV262259:UOW262259 UYR262259:UYS262259 VIN262259:VIO262259 VSJ262259:VSK262259 WCF262259:WCG262259 WMB262259:WMC262259 WVX262259:WVY262259 N327795:O327795 JL327795:JM327795 TH327795:TI327795 ADD327795:ADE327795 AMZ327795:ANA327795 AWV327795:AWW327795 BGR327795:BGS327795 BQN327795:BQO327795 CAJ327795:CAK327795 CKF327795:CKG327795 CUB327795:CUC327795 DDX327795:DDY327795 DNT327795:DNU327795 DXP327795:DXQ327795 EHL327795:EHM327795 ERH327795:ERI327795 FBD327795:FBE327795 FKZ327795:FLA327795 FUV327795:FUW327795 GER327795:GES327795 GON327795:GOO327795 GYJ327795:GYK327795 HIF327795:HIG327795 HSB327795:HSC327795 IBX327795:IBY327795 ILT327795:ILU327795 IVP327795:IVQ327795 JFL327795:JFM327795 JPH327795:JPI327795 JZD327795:JZE327795 KIZ327795:KJA327795 KSV327795:KSW327795 LCR327795:LCS327795 LMN327795:LMO327795 LWJ327795:LWK327795 MGF327795:MGG327795 MQB327795:MQC327795 MZX327795:MZY327795 NJT327795:NJU327795 NTP327795:NTQ327795 ODL327795:ODM327795 ONH327795:ONI327795 OXD327795:OXE327795 PGZ327795:PHA327795 PQV327795:PQW327795 QAR327795:QAS327795 QKN327795:QKO327795 QUJ327795:QUK327795 REF327795:REG327795 ROB327795:ROC327795 RXX327795:RXY327795 SHT327795:SHU327795 SRP327795:SRQ327795 TBL327795:TBM327795 TLH327795:TLI327795 TVD327795:TVE327795 UEZ327795:UFA327795 UOV327795:UOW327795 UYR327795:UYS327795 VIN327795:VIO327795 VSJ327795:VSK327795 WCF327795:WCG327795 WMB327795:WMC327795 WVX327795:WVY327795 N393331:O393331 JL393331:JM393331 TH393331:TI393331 ADD393331:ADE393331 AMZ393331:ANA393331 AWV393331:AWW393331 BGR393331:BGS393331 BQN393331:BQO393331 CAJ393331:CAK393331 CKF393331:CKG393331 CUB393331:CUC393331 DDX393331:DDY393331 DNT393331:DNU393331 DXP393331:DXQ393331 EHL393331:EHM393331 ERH393331:ERI393331 FBD393331:FBE393331 FKZ393331:FLA393331 FUV393331:FUW393331 GER393331:GES393331 GON393331:GOO393331 GYJ393331:GYK393331 HIF393331:HIG393331 HSB393331:HSC393331 IBX393331:IBY393331 ILT393331:ILU393331 IVP393331:IVQ393331 JFL393331:JFM393331 JPH393331:JPI393331 JZD393331:JZE393331 KIZ393331:KJA393331 KSV393331:KSW393331 LCR393331:LCS393331 LMN393331:LMO393331 LWJ393331:LWK393331 MGF393331:MGG393331 MQB393331:MQC393331 MZX393331:MZY393331 NJT393331:NJU393331 NTP393331:NTQ393331 ODL393331:ODM393331 ONH393331:ONI393331 OXD393331:OXE393331 PGZ393331:PHA393331 PQV393331:PQW393331 QAR393331:QAS393331 QKN393331:QKO393331 QUJ393331:QUK393331 REF393331:REG393331 ROB393331:ROC393331 RXX393331:RXY393331 SHT393331:SHU393331 SRP393331:SRQ393331 TBL393331:TBM393331 TLH393331:TLI393331 TVD393331:TVE393331 UEZ393331:UFA393331 UOV393331:UOW393331 UYR393331:UYS393331 VIN393331:VIO393331 VSJ393331:VSK393331 WCF393331:WCG393331 WMB393331:WMC393331 WVX393331:WVY393331 N458867:O458867 JL458867:JM458867 TH458867:TI458867 ADD458867:ADE458867 AMZ458867:ANA458867 AWV458867:AWW458867 BGR458867:BGS458867 BQN458867:BQO458867 CAJ458867:CAK458867 CKF458867:CKG458867 CUB458867:CUC458867 DDX458867:DDY458867 DNT458867:DNU458867 DXP458867:DXQ458867 EHL458867:EHM458867 ERH458867:ERI458867 FBD458867:FBE458867 FKZ458867:FLA458867 FUV458867:FUW458867 GER458867:GES458867 GON458867:GOO458867 GYJ458867:GYK458867 HIF458867:HIG458867 HSB458867:HSC458867 IBX458867:IBY458867 ILT458867:ILU458867 IVP458867:IVQ458867 JFL458867:JFM458867 JPH458867:JPI458867 JZD458867:JZE458867 KIZ458867:KJA458867 KSV458867:KSW458867 LCR458867:LCS458867 LMN458867:LMO458867 LWJ458867:LWK458867 MGF458867:MGG458867 MQB458867:MQC458867 MZX458867:MZY458867 NJT458867:NJU458867 NTP458867:NTQ458867 ODL458867:ODM458867 ONH458867:ONI458867 OXD458867:OXE458867 PGZ458867:PHA458867 PQV458867:PQW458867 QAR458867:QAS458867 QKN458867:QKO458867 QUJ458867:QUK458867 REF458867:REG458867 ROB458867:ROC458867 RXX458867:RXY458867 SHT458867:SHU458867 SRP458867:SRQ458867 TBL458867:TBM458867 TLH458867:TLI458867 TVD458867:TVE458867 UEZ458867:UFA458867 UOV458867:UOW458867 UYR458867:UYS458867 VIN458867:VIO458867 VSJ458867:VSK458867 WCF458867:WCG458867 WMB458867:WMC458867 WVX458867:WVY458867 N524403:O524403 JL524403:JM524403 TH524403:TI524403 ADD524403:ADE524403 AMZ524403:ANA524403 AWV524403:AWW524403 BGR524403:BGS524403 BQN524403:BQO524403 CAJ524403:CAK524403 CKF524403:CKG524403 CUB524403:CUC524403 DDX524403:DDY524403 DNT524403:DNU524403 DXP524403:DXQ524403 EHL524403:EHM524403 ERH524403:ERI524403 FBD524403:FBE524403 FKZ524403:FLA524403 FUV524403:FUW524403 GER524403:GES524403 GON524403:GOO524403 GYJ524403:GYK524403 HIF524403:HIG524403 HSB524403:HSC524403 IBX524403:IBY524403 ILT524403:ILU524403 IVP524403:IVQ524403 JFL524403:JFM524403 JPH524403:JPI524403 JZD524403:JZE524403 KIZ524403:KJA524403 KSV524403:KSW524403 LCR524403:LCS524403 LMN524403:LMO524403 LWJ524403:LWK524403 MGF524403:MGG524403 MQB524403:MQC524403 MZX524403:MZY524403 NJT524403:NJU524403 NTP524403:NTQ524403 ODL524403:ODM524403 ONH524403:ONI524403 OXD524403:OXE524403 PGZ524403:PHA524403 PQV524403:PQW524403 QAR524403:QAS524403 QKN524403:QKO524403 QUJ524403:QUK524403 REF524403:REG524403 ROB524403:ROC524403 RXX524403:RXY524403 SHT524403:SHU524403 SRP524403:SRQ524403 TBL524403:TBM524403 TLH524403:TLI524403 TVD524403:TVE524403 UEZ524403:UFA524403 UOV524403:UOW524403 UYR524403:UYS524403 VIN524403:VIO524403 VSJ524403:VSK524403 WCF524403:WCG524403 WMB524403:WMC524403 WVX524403:WVY524403 N589939:O589939 JL589939:JM589939 TH589939:TI589939 ADD589939:ADE589939 AMZ589939:ANA589939 AWV589939:AWW589939 BGR589939:BGS589939 BQN589939:BQO589939 CAJ589939:CAK589939 CKF589939:CKG589939 CUB589939:CUC589939 DDX589939:DDY589939 DNT589939:DNU589939 DXP589939:DXQ589939 EHL589939:EHM589939 ERH589939:ERI589939 FBD589939:FBE589939 FKZ589939:FLA589939 FUV589939:FUW589939 GER589939:GES589939 GON589939:GOO589939 GYJ589939:GYK589939 HIF589939:HIG589939 HSB589939:HSC589939 IBX589939:IBY589939 ILT589939:ILU589939 IVP589939:IVQ589939 JFL589939:JFM589939 JPH589939:JPI589939 JZD589939:JZE589939 KIZ589939:KJA589939 KSV589939:KSW589939 LCR589939:LCS589939 LMN589939:LMO589939 LWJ589939:LWK589939 MGF589939:MGG589939 MQB589939:MQC589939 MZX589939:MZY589939 NJT589939:NJU589939 NTP589939:NTQ589939 ODL589939:ODM589939 ONH589939:ONI589939 OXD589939:OXE589939 PGZ589939:PHA589939 PQV589939:PQW589939 QAR589939:QAS589939 QKN589939:QKO589939 QUJ589939:QUK589939 REF589939:REG589939 ROB589939:ROC589939 RXX589939:RXY589939 SHT589939:SHU589939 SRP589939:SRQ589939 TBL589939:TBM589939 TLH589939:TLI589939 TVD589939:TVE589939 UEZ589939:UFA589939 UOV589939:UOW589939 UYR589939:UYS589939 VIN589939:VIO589939 VSJ589939:VSK589939 WCF589939:WCG589939 WMB589939:WMC589939 WVX589939:WVY589939 N655475:O655475 JL655475:JM655475 TH655475:TI655475 ADD655475:ADE655475 AMZ655475:ANA655475 AWV655475:AWW655475 BGR655475:BGS655475 BQN655475:BQO655475 CAJ655475:CAK655475 CKF655475:CKG655475 CUB655475:CUC655475 DDX655475:DDY655475 DNT655475:DNU655475 DXP655475:DXQ655475 EHL655475:EHM655475 ERH655475:ERI655475 FBD655475:FBE655475 FKZ655475:FLA655475 FUV655475:FUW655475 GER655475:GES655475 GON655475:GOO655475 GYJ655475:GYK655475 HIF655475:HIG655475 HSB655475:HSC655475 IBX655475:IBY655475 ILT655475:ILU655475 IVP655475:IVQ655475 JFL655475:JFM655475 JPH655475:JPI655475 JZD655475:JZE655475 KIZ655475:KJA655475 KSV655475:KSW655475 LCR655475:LCS655475 LMN655475:LMO655475 LWJ655475:LWK655475 MGF655475:MGG655475 MQB655475:MQC655475 MZX655475:MZY655475 NJT655475:NJU655475 NTP655475:NTQ655475 ODL655475:ODM655475 ONH655475:ONI655475 OXD655475:OXE655475 PGZ655475:PHA655475 PQV655475:PQW655475 QAR655475:QAS655475 QKN655475:QKO655475 QUJ655475:QUK655475 REF655475:REG655475 ROB655475:ROC655475 RXX655475:RXY655475 SHT655475:SHU655475 SRP655475:SRQ655475 TBL655475:TBM655475 TLH655475:TLI655475 TVD655475:TVE655475 UEZ655475:UFA655475 UOV655475:UOW655475 UYR655475:UYS655475 VIN655475:VIO655475 VSJ655475:VSK655475 WCF655475:WCG655475 WMB655475:WMC655475 WVX655475:WVY655475 N721011:O721011 JL721011:JM721011 TH721011:TI721011 ADD721011:ADE721011 AMZ721011:ANA721011 AWV721011:AWW721011 BGR721011:BGS721011 BQN721011:BQO721011 CAJ721011:CAK721011 CKF721011:CKG721011 CUB721011:CUC721011 DDX721011:DDY721011 DNT721011:DNU721011 DXP721011:DXQ721011 EHL721011:EHM721011 ERH721011:ERI721011 FBD721011:FBE721011 FKZ721011:FLA721011 FUV721011:FUW721011 GER721011:GES721011 GON721011:GOO721011 GYJ721011:GYK721011 HIF721011:HIG721011 HSB721011:HSC721011 IBX721011:IBY721011 ILT721011:ILU721011 IVP721011:IVQ721011 JFL721011:JFM721011 JPH721011:JPI721011 JZD721011:JZE721011 KIZ721011:KJA721011 KSV721011:KSW721011 LCR721011:LCS721011 LMN721011:LMO721011 LWJ721011:LWK721011 MGF721011:MGG721011 MQB721011:MQC721011 MZX721011:MZY721011 NJT721011:NJU721011 NTP721011:NTQ721011 ODL721011:ODM721011 ONH721011:ONI721011 OXD721011:OXE721011 PGZ721011:PHA721011 PQV721011:PQW721011 QAR721011:QAS721011 QKN721011:QKO721011 QUJ721011:QUK721011 REF721011:REG721011 ROB721011:ROC721011 RXX721011:RXY721011 SHT721011:SHU721011 SRP721011:SRQ721011 TBL721011:TBM721011 TLH721011:TLI721011 TVD721011:TVE721011 UEZ721011:UFA721011 UOV721011:UOW721011 UYR721011:UYS721011 VIN721011:VIO721011 VSJ721011:VSK721011 WCF721011:WCG721011 WMB721011:WMC721011 WVX721011:WVY721011 N786547:O786547 JL786547:JM786547 TH786547:TI786547 ADD786547:ADE786547 AMZ786547:ANA786547 AWV786547:AWW786547 BGR786547:BGS786547 BQN786547:BQO786547 CAJ786547:CAK786547 CKF786547:CKG786547 CUB786547:CUC786547 DDX786547:DDY786547 DNT786547:DNU786547 DXP786547:DXQ786547 EHL786547:EHM786547 ERH786547:ERI786547 FBD786547:FBE786547 FKZ786547:FLA786547 FUV786547:FUW786547 GER786547:GES786547 GON786547:GOO786547 GYJ786547:GYK786547 HIF786547:HIG786547 HSB786547:HSC786547 IBX786547:IBY786547 ILT786547:ILU786547 IVP786547:IVQ786547 JFL786547:JFM786547 JPH786547:JPI786547 JZD786547:JZE786547 KIZ786547:KJA786547 KSV786547:KSW786547 LCR786547:LCS786547 LMN786547:LMO786547 LWJ786547:LWK786547 MGF786547:MGG786547 MQB786547:MQC786547 MZX786547:MZY786547 NJT786547:NJU786547 NTP786547:NTQ786547 ODL786547:ODM786547 ONH786547:ONI786547 OXD786547:OXE786547 PGZ786547:PHA786547 PQV786547:PQW786547 QAR786547:QAS786547 QKN786547:QKO786547 QUJ786547:QUK786547 REF786547:REG786547 ROB786547:ROC786547 RXX786547:RXY786547 SHT786547:SHU786547 SRP786547:SRQ786547 TBL786547:TBM786547 TLH786547:TLI786547 TVD786547:TVE786547 UEZ786547:UFA786547 UOV786547:UOW786547 UYR786547:UYS786547 VIN786547:VIO786547 VSJ786547:VSK786547 WCF786547:WCG786547 WMB786547:WMC786547 WVX786547:WVY786547 N852083:O852083 JL852083:JM852083 TH852083:TI852083 ADD852083:ADE852083 AMZ852083:ANA852083 AWV852083:AWW852083 BGR852083:BGS852083 BQN852083:BQO852083 CAJ852083:CAK852083 CKF852083:CKG852083 CUB852083:CUC852083 DDX852083:DDY852083 DNT852083:DNU852083 DXP852083:DXQ852083 EHL852083:EHM852083 ERH852083:ERI852083 FBD852083:FBE852083 FKZ852083:FLA852083 FUV852083:FUW852083 GER852083:GES852083 GON852083:GOO852083 GYJ852083:GYK852083 HIF852083:HIG852083 HSB852083:HSC852083 IBX852083:IBY852083 ILT852083:ILU852083 IVP852083:IVQ852083 JFL852083:JFM852083 JPH852083:JPI852083 JZD852083:JZE852083 KIZ852083:KJA852083 KSV852083:KSW852083 LCR852083:LCS852083 LMN852083:LMO852083 LWJ852083:LWK852083 MGF852083:MGG852083 MQB852083:MQC852083 MZX852083:MZY852083 NJT852083:NJU852083 NTP852083:NTQ852083 ODL852083:ODM852083 ONH852083:ONI852083 OXD852083:OXE852083 PGZ852083:PHA852083 PQV852083:PQW852083 QAR852083:QAS852083 QKN852083:QKO852083 QUJ852083:QUK852083 REF852083:REG852083 ROB852083:ROC852083 RXX852083:RXY852083 SHT852083:SHU852083 SRP852083:SRQ852083 TBL852083:TBM852083 TLH852083:TLI852083 TVD852083:TVE852083 UEZ852083:UFA852083 UOV852083:UOW852083 UYR852083:UYS852083 VIN852083:VIO852083 VSJ852083:VSK852083 WCF852083:WCG852083 WMB852083:WMC852083 WVX852083:WVY852083 N917619:O917619 JL917619:JM917619 TH917619:TI917619 ADD917619:ADE917619 AMZ917619:ANA917619 AWV917619:AWW917619 BGR917619:BGS917619 BQN917619:BQO917619 CAJ917619:CAK917619 CKF917619:CKG917619 CUB917619:CUC917619 DDX917619:DDY917619 DNT917619:DNU917619 DXP917619:DXQ917619 EHL917619:EHM917619 ERH917619:ERI917619 FBD917619:FBE917619 FKZ917619:FLA917619 FUV917619:FUW917619 GER917619:GES917619 GON917619:GOO917619 GYJ917619:GYK917619 HIF917619:HIG917619 HSB917619:HSC917619 IBX917619:IBY917619 ILT917619:ILU917619 IVP917619:IVQ917619 JFL917619:JFM917619 JPH917619:JPI917619 JZD917619:JZE917619 KIZ917619:KJA917619 KSV917619:KSW917619 LCR917619:LCS917619 LMN917619:LMO917619 LWJ917619:LWK917619 MGF917619:MGG917619 MQB917619:MQC917619 MZX917619:MZY917619 NJT917619:NJU917619 NTP917619:NTQ917619 ODL917619:ODM917619 ONH917619:ONI917619 OXD917619:OXE917619 PGZ917619:PHA917619 PQV917619:PQW917619 QAR917619:QAS917619 QKN917619:QKO917619 QUJ917619:QUK917619 REF917619:REG917619 ROB917619:ROC917619 RXX917619:RXY917619 SHT917619:SHU917619 SRP917619:SRQ917619 TBL917619:TBM917619 TLH917619:TLI917619 TVD917619:TVE917619 UEZ917619:UFA917619 UOV917619:UOW917619 UYR917619:UYS917619 VIN917619:VIO917619 VSJ917619:VSK917619 WCF917619:WCG917619 WMB917619:WMC917619 WVX917619:WVY917619 N983155:O983155 JL983155:JM983155 TH983155:TI983155 ADD983155:ADE983155 AMZ983155:ANA983155 AWV983155:AWW983155 BGR983155:BGS983155 BQN983155:BQO983155 CAJ983155:CAK983155 CKF983155:CKG983155 CUB983155:CUC983155 DDX983155:DDY983155 DNT983155:DNU983155 DXP983155:DXQ983155 EHL983155:EHM983155 ERH983155:ERI983155 FBD983155:FBE983155 FKZ983155:FLA983155 FUV983155:FUW983155 GER983155:GES983155 GON983155:GOO983155 GYJ983155:GYK983155 HIF983155:HIG983155 HSB983155:HSC983155 IBX983155:IBY983155 ILT983155:ILU983155 IVP983155:IVQ983155 JFL983155:JFM983155 JPH983155:JPI983155 JZD983155:JZE983155 KIZ983155:KJA983155 KSV983155:KSW983155 LCR983155:LCS983155 LMN983155:LMO983155 LWJ983155:LWK983155 MGF983155:MGG983155 MQB983155:MQC983155 MZX983155:MZY983155 NJT983155:NJU983155 NTP983155:NTQ983155 ODL983155:ODM983155 ONH983155:ONI983155 OXD983155:OXE983155 PGZ983155:PHA983155 PQV983155:PQW983155 QAR983155:QAS983155 QKN983155:QKO983155 QUJ983155:QUK983155 REF983155:REG983155 ROB983155:ROC983155 RXX983155:RXY983155 SHT983155:SHU983155 SRP983155:SRQ983155 TBL983155:TBM983155 TLH983155:TLI983155 TVD983155:TVE983155 UEZ983155:UFA983155 UOV983155:UOW983155 UYR983155:UYS983155 VIN983155:VIO983155 VSJ983155:VSK983155 WCF983155:WCG983155 WMB983155:WMC983155 WVX983155:WVY983155 AA65651:AB65651 JY65651:JZ65651 TU65651:TV65651 ADQ65651:ADR65651 ANM65651:ANN65651 AXI65651:AXJ65651 BHE65651:BHF65651 BRA65651:BRB65651 CAW65651:CAX65651 CKS65651:CKT65651 CUO65651:CUP65651 DEK65651:DEL65651 DOG65651:DOH65651 DYC65651:DYD65651 EHY65651:EHZ65651 ERU65651:ERV65651 FBQ65651:FBR65651 FLM65651:FLN65651 FVI65651:FVJ65651 GFE65651:GFF65651 GPA65651:GPB65651 GYW65651:GYX65651 HIS65651:HIT65651 HSO65651:HSP65651 ICK65651:ICL65651 IMG65651:IMH65651 IWC65651:IWD65651 JFY65651:JFZ65651 JPU65651:JPV65651 JZQ65651:JZR65651 KJM65651:KJN65651 KTI65651:KTJ65651 LDE65651:LDF65651 LNA65651:LNB65651 LWW65651:LWX65651 MGS65651:MGT65651 MQO65651:MQP65651 NAK65651:NAL65651 NKG65651:NKH65651 NUC65651:NUD65651 ODY65651:ODZ65651 ONU65651:ONV65651 OXQ65651:OXR65651 PHM65651:PHN65651 PRI65651:PRJ65651 QBE65651:QBF65651 QLA65651:QLB65651 QUW65651:QUX65651 RES65651:RET65651 ROO65651:ROP65651 RYK65651:RYL65651 SIG65651:SIH65651 SSC65651:SSD65651 TBY65651:TBZ65651 TLU65651:TLV65651 TVQ65651:TVR65651 UFM65651:UFN65651 UPI65651:UPJ65651 UZE65651:UZF65651 VJA65651:VJB65651 VSW65651:VSX65651 WCS65651:WCT65651 WMO65651:WMP65651 WWK65651:WWL65651 AA131187:AB131187 JY131187:JZ131187 TU131187:TV131187 ADQ131187:ADR131187 ANM131187:ANN131187 AXI131187:AXJ131187 BHE131187:BHF131187 BRA131187:BRB131187 CAW131187:CAX131187 CKS131187:CKT131187 CUO131187:CUP131187 DEK131187:DEL131187 DOG131187:DOH131187 DYC131187:DYD131187 EHY131187:EHZ131187 ERU131187:ERV131187 FBQ131187:FBR131187 FLM131187:FLN131187 FVI131187:FVJ131187 GFE131187:GFF131187 GPA131187:GPB131187 GYW131187:GYX131187 HIS131187:HIT131187 HSO131187:HSP131187 ICK131187:ICL131187 IMG131187:IMH131187 IWC131187:IWD131187 JFY131187:JFZ131187 JPU131187:JPV131187 JZQ131187:JZR131187 KJM131187:KJN131187 KTI131187:KTJ131187 LDE131187:LDF131187 LNA131187:LNB131187 LWW131187:LWX131187 MGS131187:MGT131187 MQO131187:MQP131187 NAK131187:NAL131187 NKG131187:NKH131187 NUC131187:NUD131187 ODY131187:ODZ131187 ONU131187:ONV131187 OXQ131187:OXR131187 PHM131187:PHN131187 PRI131187:PRJ131187 QBE131187:QBF131187 QLA131187:QLB131187 QUW131187:QUX131187 RES131187:RET131187 ROO131187:ROP131187 RYK131187:RYL131187 SIG131187:SIH131187 SSC131187:SSD131187 TBY131187:TBZ131187 TLU131187:TLV131187 TVQ131187:TVR131187 UFM131187:UFN131187 UPI131187:UPJ131187 UZE131187:UZF131187 VJA131187:VJB131187 VSW131187:VSX131187 WCS131187:WCT131187 WMO131187:WMP131187 WWK131187:WWL131187 AA196723:AB196723 JY196723:JZ196723 TU196723:TV196723 ADQ196723:ADR196723 ANM196723:ANN196723 AXI196723:AXJ196723 BHE196723:BHF196723 BRA196723:BRB196723 CAW196723:CAX196723 CKS196723:CKT196723 CUO196723:CUP196723 DEK196723:DEL196723 DOG196723:DOH196723 DYC196723:DYD196723 EHY196723:EHZ196723 ERU196723:ERV196723 FBQ196723:FBR196723 FLM196723:FLN196723 FVI196723:FVJ196723 GFE196723:GFF196723 GPA196723:GPB196723 GYW196723:GYX196723 HIS196723:HIT196723 HSO196723:HSP196723 ICK196723:ICL196723 IMG196723:IMH196723 IWC196723:IWD196723 JFY196723:JFZ196723 JPU196723:JPV196723 JZQ196723:JZR196723 KJM196723:KJN196723 KTI196723:KTJ196723 LDE196723:LDF196723 LNA196723:LNB196723 LWW196723:LWX196723 MGS196723:MGT196723 MQO196723:MQP196723 NAK196723:NAL196723 NKG196723:NKH196723 NUC196723:NUD196723 ODY196723:ODZ196723 ONU196723:ONV196723 OXQ196723:OXR196723 PHM196723:PHN196723 PRI196723:PRJ196723 QBE196723:QBF196723 QLA196723:QLB196723 QUW196723:QUX196723 RES196723:RET196723 ROO196723:ROP196723 RYK196723:RYL196723 SIG196723:SIH196723 SSC196723:SSD196723 TBY196723:TBZ196723 TLU196723:TLV196723 TVQ196723:TVR196723 UFM196723:UFN196723 UPI196723:UPJ196723 UZE196723:UZF196723 VJA196723:VJB196723 VSW196723:VSX196723 WCS196723:WCT196723 WMO196723:WMP196723 WWK196723:WWL196723 AA262259:AB262259 JY262259:JZ262259 TU262259:TV262259 ADQ262259:ADR262259 ANM262259:ANN262259 AXI262259:AXJ262259 BHE262259:BHF262259 BRA262259:BRB262259 CAW262259:CAX262259 CKS262259:CKT262259 CUO262259:CUP262259 DEK262259:DEL262259 DOG262259:DOH262259 DYC262259:DYD262259 EHY262259:EHZ262259 ERU262259:ERV262259 FBQ262259:FBR262259 FLM262259:FLN262259 FVI262259:FVJ262259 GFE262259:GFF262259 GPA262259:GPB262259 GYW262259:GYX262259 HIS262259:HIT262259 HSO262259:HSP262259 ICK262259:ICL262259 IMG262259:IMH262259 IWC262259:IWD262259 JFY262259:JFZ262259 JPU262259:JPV262259 JZQ262259:JZR262259 KJM262259:KJN262259 KTI262259:KTJ262259 LDE262259:LDF262259 LNA262259:LNB262259 LWW262259:LWX262259 MGS262259:MGT262259 MQO262259:MQP262259 NAK262259:NAL262259 NKG262259:NKH262259 NUC262259:NUD262259 ODY262259:ODZ262259 ONU262259:ONV262259 OXQ262259:OXR262259 PHM262259:PHN262259 PRI262259:PRJ262259 QBE262259:QBF262259 QLA262259:QLB262259 QUW262259:QUX262259 RES262259:RET262259 ROO262259:ROP262259 RYK262259:RYL262259 SIG262259:SIH262259 SSC262259:SSD262259 TBY262259:TBZ262259 TLU262259:TLV262259 TVQ262259:TVR262259 UFM262259:UFN262259 UPI262259:UPJ262259 UZE262259:UZF262259 VJA262259:VJB262259 VSW262259:VSX262259 WCS262259:WCT262259 WMO262259:WMP262259 WWK262259:WWL262259 AA327795:AB327795 JY327795:JZ327795 TU327795:TV327795 ADQ327795:ADR327795 ANM327795:ANN327795 AXI327795:AXJ327795 BHE327795:BHF327795 BRA327795:BRB327795 CAW327795:CAX327795 CKS327795:CKT327795 CUO327795:CUP327795 DEK327795:DEL327795 DOG327795:DOH327795 DYC327795:DYD327795 EHY327795:EHZ327795 ERU327795:ERV327795 FBQ327795:FBR327795 FLM327795:FLN327795 FVI327795:FVJ327795 GFE327795:GFF327795 GPA327795:GPB327795 GYW327795:GYX327795 HIS327795:HIT327795 HSO327795:HSP327795 ICK327795:ICL327795 IMG327795:IMH327795 IWC327795:IWD327795 JFY327795:JFZ327795 JPU327795:JPV327795 JZQ327795:JZR327795 KJM327795:KJN327795 KTI327795:KTJ327795 LDE327795:LDF327795 LNA327795:LNB327795 LWW327795:LWX327795 MGS327795:MGT327795 MQO327795:MQP327795 NAK327795:NAL327795 NKG327795:NKH327795 NUC327795:NUD327795 ODY327795:ODZ327795 ONU327795:ONV327795 OXQ327795:OXR327795 PHM327795:PHN327795 PRI327795:PRJ327795 QBE327795:QBF327795 QLA327795:QLB327795 QUW327795:QUX327795 RES327795:RET327795 ROO327795:ROP327795 RYK327795:RYL327795 SIG327795:SIH327795 SSC327795:SSD327795 TBY327795:TBZ327795 TLU327795:TLV327795 TVQ327795:TVR327795 UFM327795:UFN327795 UPI327795:UPJ327795 UZE327795:UZF327795 VJA327795:VJB327795 VSW327795:VSX327795 WCS327795:WCT327795 WMO327795:WMP327795 WWK327795:WWL327795 AA393331:AB393331 JY393331:JZ393331 TU393331:TV393331 ADQ393331:ADR393331 ANM393331:ANN393331 AXI393331:AXJ393331 BHE393331:BHF393331 BRA393331:BRB393331 CAW393331:CAX393331 CKS393331:CKT393331 CUO393331:CUP393331 DEK393331:DEL393331 DOG393331:DOH393331 DYC393331:DYD393331 EHY393331:EHZ393331 ERU393331:ERV393331 FBQ393331:FBR393331 FLM393331:FLN393331 FVI393331:FVJ393331 GFE393331:GFF393331 GPA393331:GPB393331 GYW393331:GYX393331 HIS393331:HIT393331 HSO393331:HSP393331 ICK393331:ICL393331 IMG393331:IMH393331 IWC393331:IWD393331 JFY393331:JFZ393331 JPU393331:JPV393331 JZQ393331:JZR393331 KJM393331:KJN393331 KTI393331:KTJ393331 LDE393331:LDF393331 LNA393331:LNB393331 LWW393331:LWX393331 MGS393331:MGT393331 MQO393331:MQP393331 NAK393331:NAL393331 NKG393331:NKH393331 NUC393331:NUD393331 ODY393331:ODZ393331 ONU393331:ONV393331 OXQ393331:OXR393331 PHM393331:PHN393331 PRI393331:PRJ393331 QBE393331:QBF393331 QLA393331:QLB393331 QUW393331:QUX393331 RES393331:RET393331 ROO393331:ROP393331 RYK393331:RYL393331 SIG393331:SIH393331 SSC393331:SSD393331 TBY393331:TBZ393331 TLU393331:TLV393331 TVQ393331:TVR393331 UFM393331:UFN393331 UPI393331:UPJ393331 UZE393331:UZF393331 VJA393331:VJB393331 VSW393331:VSX393331 WCS393331:WCT393331 WMO393331:WMP393331 WWK393331:WWL393331 AA458867:AB458867 JY458867:JZ458867 TU458867:TV458867 ADQ458867:ADR458867 ANM458867:ANN458867 AXI458867:AXJ458867 BHE458867:BHF458867 BRA458867:BRB458867 CAW458867:CAX458867 CKS458867:CKT458867 CUO458867:CUP458867 DEK458867:DEL458867 DOG458867:DOH458867 DYC458867:DYD458867 EHY458867:EHZ458867 ERU458867:ERV458867 FBQ458867:FBR458867 FLM458867:FLN458867 FVI458867:FVJ458867 GFE458867:GFF458867 GPA458867:GPB458867 GYW458867:GYX458867 HIS458867:HIT458867 HSO458867:HSP458867 ICK458867:ICL458867 IMG458867:IMH458867 IWC458867:IWD458867 JFY458867:JFZ458867 JPU458867:JPV458867 JZQ458867:JZR458867 KJM458867:KJN458867 KTI458867:KTJ458867 LDE458867:LDF458867 LNA458867:LNB458867 LWW458867:LWX458867 MGS458867:MGT458867 MQO458867:MQP458867 NAK458867:NAL458867 NKG458867:NKH458867 NUC458867:NUD458867 ODY458867:ODZ458867 ONU458867:ONV458867 OXQ458867:OXR458867 PHM458867:PHN458867 PRI458867:PRJ458867 QBE458867:QBF458867 QLA458867:QLB458867 QUW458867:QUX458867 RES458867:RET458867 ROO458867:ROP458867 RYK458867:RYL458867 SIG458867:SIH458867 SSC458867:SSD458867 TBY458867:TBZ458867 TLU458867:TLV458867 TVQ458867:TVR458867 UFM458867:UFN458867 UPI458867:UPJ458867 UZE458867:UZF458867 VJA458867:VJB458867 VSW458867:VSX458867 WCS458867:WCT458867 WMO458867:WMP458867 WWK458867:WWL458867 AA524403:AB524403 JY524403:JZ524403 TU524403:TV524403 ADQ524403:ADR524403 ANM524403:ANN524403 AXI524403:AXJ524403 BHE524403:BHF524403 BRA524403:BRB524403 CAW524403:CAX524403 CKS524403:CKT524403 CUO524403:CUP524403 DEK524403:DEL524403 DOG524403:DOH524403 DYC524403:DYD524403 EHY524403:EHZ524403 ERU524403:ERV524403 FBQ524403:FBR524403 FLM524403:FLN524403 FVI524403:FVJ524403 GFE524403:GFF524403 GPA524403:GPB524403 GYW524403:GYX524403 HIS524403:HIT524403 HSO524403:HSP524403 ICK524403:ICL524403 IMG524403:IMH524403 IWC524403:IWD524403 JFY524403:JFZ524403 JPU524403:JPV524403 JZQ524403:JZR524403 KJM524403:KJN524403 KTI524403:KTJ524403 LDE524403:LDF524403 LNA524403:LNB524403 LWW524403:LWX524403 MGS524403:MGT524403 MQO524403:MQP524403 NAK524403:NAL524403 NKG524403:NKH524403 NUC524403:NUD524403 ODY524403:ODZ524403 ONU524403:ONV524403 OXQ524403:OXR524403 PHM524403:PHN524403 PRI524403:PRJ524403 QBE524403:QBF524403 QLA524403:QLB524403 QUW524403:QUX524403 RES524403:RET524403 ROO524403:ROP524403 RYK524403:RYL524403 SIG524403:SIH524403 SSC524403:SSD524403 TBY524403:TBZ524403 TLU524403:TLV524403 TVQ524403:TVR524403 UFM524403:UFN524403 UPI524403:UPJ524403 UZE524403:UZF524403 VJA524403:VJB524403 VSW524403:VSX524403 WCS524403:WCT524403 WMO524403:WMP524403 WWK524403:WWL524403 AA589939:AB589939 JY589939:JZ589939 TU589939:TV589939 ADQ589939:ADR589939 ANM589939:ANN589939 AXI589939:AXJ589939 BHE589939:BHF589939 BRA589939:BRB589939 CAW589939:CAX589939 CKS589939:CKT589939 CUO589939:CUP589939 DEK589939:DEL589939 DOG589939:DOH589939 DYC589939:DYD589939 EHY589939:EHZ589939 ERU589939:ERV589939 FBQ589939:FBR589939 FLM589939:FLN589939 FVI589939:FVJ589939 GFE589939:GFF589939 GPA589939:GPB589939 GYW589939:GYX589939 HIS589939:HIT589939 HSO589939:HSP589939 ICK589939:ICL589939 IMG589939:IMH589939 IWC589939:IWD589939 JFY589939:JFZ589939 JPU589939:JPV589939 JZQ589939:JZR589939 KJM589939:KJN589939 KTI589939:KTJ589939 LDE589939:LDF589939 LNA589939:LNB589939 LWW589939:LWX589939 MGS589939:MGT589939 MQO589939:MQP589939 NAK589939:NAL589939 NKG589939:NKH589939 NUC589939:NUD589939 ODY589939:ODZ589939 ONU589939:ONV589939 OXQ589939:OXR589939 PHM589939:PHN589939 PRI589939:PRJ589939 QBE589939:QBF589939 QLA589939:QLB589939 QUW589939:QUX589939 RES589939:RET589939 ROO589939:ROP589939 RYK589939:RYL589939 SIG589939:SIH589939 SSC589939:SSD589939 TBY589939:TBZ589939 TLU589939:TLV589939 TVQ589939:TVR589939 UFM589939:UFN589939 UPI589939:UPJ589939 UZE589939:UZF589939 VJA589939:VJB589939 VSW589939:VSX589939 WCS589939:WCT589939 WMO589939:WMP589939 WWK589939:WWL589939 AA655475:AB655475 JY655475:JZ655475 TU655475:TV655475 ADQ655475:ADR655475 ANM655475:ANN655475 AXI655475:AXJ655475 BHE655475:BHF655475 BRA655475:BRB655475 CAW655475:CAX655475 CKS655475:CKT655475 CUO655475:CUP655475 DEK655475:DEL655475 DOG655475:DOH655475 DYC655475:DYD655475 EHY655475:EHZ655475 ERU655475:ERV655475 FBQ655475:FBR655475 FLM655475:FLN655475 FVI655475:FVJ655475 GFE655475:GFF655475 GPA655475:GPB655475 GYW655475:GYX655475 HIS655475:HIT655475 HSO655475:HSP655475 ICK655475:ICL655475 IMG655475:IMH655475 IWC655475:IWD655475 JFY655475:JFZ655475 JPU655475:JPV655475 JZQ655475:JZR655475 KJM655475:KJN655475 KTI655475:KTJ655475 LDE655475:LDF655475 LNA655475:LNB655475 LWW655475:LWX655475 MGS655475:MGT655475 MQO655475:MQP655475 NAK655475:NAL655475 NKG655475:NKH655475 NUC655475:NUD655475 ODY655475:ODZ655475 ONU655475:ONV655475 OXQ655475:OXR655475 PHM655475:PHN655475 PRI655475:PRJ655475 QBE655475:QBF655475 QLA655475:QLB655475 QUW655475:QUX655475 RES655475:RET655475 ROO655475:ROP655475 RYK655475:RYL655475 SIG655475:SIH655475 SSC655475:SSD655475 TBY655475:TBZ655475 TLU655475:TLV655475 TVQ655475:TVR655475 UFM655475:UFN655475 UPI655475:UPJ655475 UZE655475:UZF655475 VJA655475:VJB655475 VSW655475:VSX655475 WCS655475:WCT655475 WMO655475:WMP655475 WWK655475:WWL655475 AA721011:AB721011 JY721011:JZ721011 TU721011:TV721011 ADQ721011:ADR721011 ANM721011:ANN721011 AXI721011:AXJ721011 BHE721011:BHF721011 BRA721011:BRB721011 CAW721011:CAX721011 CKS721011:CKT721011 CUO721011:CUP721011 DEK721011:DEL721011 DOG721011:DOH721011 DYC721011:DYD721011 EHY721011:EHZ721011 ERU721011:ERV721011 FBQ721011:FBR721011 FLM721011:FLN721011 FVI721011:FVJ721011 GFE721011:GFF721011 GPA721011:GPB721011 GYW721011:GYX721011 HIS721011:HIT721011 HSO721011:HSP721011 ICK721011:ICL721011 IMG721011:IMH721011 IWC721011:IWD721011 JFY721011:JFZ721011 JPU721011:JPV721011 JZQ721011:JZR721011 KJM721011:KJN721011 KTI721011:KTJ721011 LDE721011:LDF721011 LNA721011:LNB721011 LWW721011:LWX721011 MGS721011:MGT721011 MQO721011:MQP721011 NAK721011:NAL721011 NKG721011:NKH721011 NUC721011:NUD721011 ODY721011:ODZ721011 ONU721011:ONV721011 OXQ721011:OXR721011 PHM721011:PHN721011 PRI721011:PRJ721011 QBE721011:QBF721011 QLA721011:QLB721011 QUW721011:QUX721011 RES721011:RET721011 ROO721011:ROP721011 RYK721011:RYL721011 SIG721011:SIH721011 SSC721011:SSD721011 TBY721011:TBZ721011 TLU721011:TLV721011 TVQ721011:TVR721011 UFM721011:UFN721011 UPI721011:UPJ721011 UZE721011:UZF721011 VJA721011:VJB721011 VSW721011:VSX721011 WCS721011:WCT721011 WMO721011:WMP721011 WWK721011:WWL721011 AA786547:AB786547 JY786547:JZ786547 TU786547:TV786547 ADQ786547:ADR786547 ANM786547:ANN786547 AXI786547:AXJ786547 BHE786547:BHF786547 BRA786547:BRB786547 CAW786547:CAX786547 CKS786547:CKT786547 CUO786547:CUP786547 DEK786547:DEL786547 DOG786547:DOH786547 DYC786547:DYD786547 EHY786547:EHZ786547 ERU786547:ERV786547 FBQ786547:FBR786547 FLM786547:FLN786547 FVI786547:FVJ786547 GFE786547:GFF786547 GPA786547:GPB786547 GYW786547:GYX786547 HIS786547:HIT786547 HSO786547:HSP786547 ICK786547:ICL786547 IMG786547:IMH786547 IWC786547:IWD786547 JFY786547:JFZ786547 JPU786547:JPV786547 JZQ786547:JZR786547 KJM786547:KJN786547 KTI786547:KTJ786547 LDE786547:LDF786547 LNA786547:LNB786547 LWW786547:LWX786547 MGS786547:MGT786547 MQO786547:MQP786547 NAK786547:NAL786547 NKG786547:NKH786547 NUC786547:NUD786547 ODY786547:ODZ786547 ONU786547:ONV786547 OXQ786547:OXR786547 PHM786547:PHN786547 PRI786547:PRJ786547 QBE786547:QBF786547 QLA786547:QLB786547 QUW786547:QUX786547 RES786547:RET786547 ROO786547:ROP786547 RYK786547:RYL786547 SIG786547:SIH786547 SSC786547:SSD786547 TBY786547:TBZ786547 TLU786547:TLV786547 TVQ786547:TVR786547 UFM786547:UFN786547 UPI786547:UPJ786547 UZE786547:UZF786547 VJA786547:VJB786547 VSW786547:VSX786547 WCS786547:WCT786547 WMO786547:WMP786547 WWK786547:WWL786547 AA852083:AB852083 JY852083:JZ852083 TU852083:TV852083 ADQ852083:ADR852083 ANM852083:ANN852083 AXI852083:AXJ852083 BHE852083:BHF852083 BRA852083:BRB852083 CAW852083:CAX852083 CKS852083:CKT852083 CUO852083:CUP852083 DEK852083:DEL852083 DOG852083:DOH852083 DYC852083:DYD852083 EHY852083:EHZ852083 ERU852083:ERV852083 FBQ852083:FBR852083 FLM852083:FLN852083 FVI852083:FVJ852083 GFE852083:GFF852083 GPA852083:GPB852083 GYW852083:GYX852083 HIS852083:HIT852083 HSO852083:HSP852083 ICK852083:ICL852083 IMG852083:IMH852083 IWC852083:IWD852083 JFY852083:JFZ852083 JPU852083:JPV852083 JZQ852083:JZR852083 KJM852083:KJN852083 KTI852083:KTJ852083 LDE852083:LDF852083 LNA852083:LNB852083 LWW852083:LWX852083 MGS852083:MGT852083 MQO852083:MQP852083 NAK852083:NAL852083 NKG852083:NKH852083 NUC852083:NUD852083 ODY852083:ODZ852083 ONU852083:ONV852083 OXQ852083:OXR852083 PHM852083:PHN852083 PRI852083:PRJ852083 QBE852083:QBF852083 QLA852083:QLB852083 QUW852083:QUX852083 RES852083:RET852083 ROO852083:ROP852083 RYK852083:RYL852083 SIG852083:SIH852083 SSC852083:SSD852083 TBY852083:TBZ852083 TLU852083:TLV852083 TVQ852083:TVR852083 UFM852083:UFN852083 UPI852083:UPJ852083 UZE852083:UZF852083 VJA852083:VJB852083 VSW852083:VSX852083 WCS852083:WCT852083 WMO852083:WMP852083 WWK852083:WWL852083 AA917619:AB917619 JY917619:JZ917619 TU917619:TV917619 ADQ917619:ADR917619 ANM917619:ANN917619 AXI917619:AXJ917619 BHE917619:BHF917619 BRA917619:BRB917619 CAW917619:CAX917619 CKS917619:CKT917619 CUO917619:CUP917619 DEK917619:DEL917619 DOG917619:DOH917619 DYC917619:DYD917619 EHY917619:EHZ917619 ERU917619:ERV917619 FBQ917619:FBR917619 FLM917619:FLN917619 FVI917619:FVJ917619 GFE917619:GFF917619 GPA917619:GPB917619 GYW917619:GYX917619 HIS917619:HIT917619 HSO917619:HSP917619 ICK917619:ICL917619 IMG917619:IMH917619 IWC917619:IWD917619 JFY917619:JFZ917619 JPU917619:JPV917619 JZQ917619:JZR917619 KJM917619:KJN917619 KTI917619:KTJ917619 LDE917619:LDF917619 LNA917619:LNB917619 LWW917619:LWX917619 MGS917619:MGT917619 MQO917619:MQP917619 NAK917619:NAL917619 NKG917619:NKH917619 NUC917619:NUD917619 ODY917619:ODZ917619 ONU917619:ONV917619 OXQ917619:OXR917619 PHM917619:PHN917619 PRI917619:PRJ917619 QBE917619:QBF917619 QLA917619:QLB917619 QUW917619:QUX917619 RES917619:RET917619 ROO917619:ROP917619 RYK917619:RYL917619 SIG917619:SIH917619 SSC917619:SSD917619 TBY917619:TBZ917619 TLU917619:TLV917619 TVQ917619:TVR917619 UFM917619:UFN917619 UPI917619:UPJ917619 UZE917619:UZF917619 VJA917619:VJB917619 VSW917619:VSX917619 WCS917619:WCT917619 WMO917619:WMP917619 WWK917619:WWL917619 AA983155:AB983155 JY983155:JZ983155 TU983155:TV983155 ADQ983155:ADR983155 ANM983155:ANN983155 AXI983155:AXJ983155 BHE983155:BHF983155 BRA983155:BRB983155 CAW983155:CAX983155 CKS983155:CKT983155 CUO983155:CUP983155 DEK983155:DEL983155 DOG983155:DOH983155 DYC983155:DYD983155 EHY983155:EHZ983155 ERU983155:ERV983155 FBQ983155:FBR983155 FLM983155:FLN983155 FVI983155:FVJ983155 GFE983155:GFF983155 GPA983155:GPB983155 GYW983155:GYX983155 HIS983155:HIT983155 HSO983155:HSP983155 ICK983155:ICL983155 IMG983155:IMH983155 IWC983155:IWD983155 JFY983155:JFZ983155 JPU983155:JPV983155 JZQ983155:JZR983155 KJM983155:KJN983155 KTI983155:KTJ983155 LDE983155:LDF983155 LNA983155:LNB983155 LWW983155:LWX983155 MGS983155:MGT983155 MQO983155:MQP983155 NAK983155:NAL983155 NKG983155:NKH983155 NUC983155:NUD983155 ODY983155:ODZ983155 ONU983155:ONV983155 OXQ983155:OXR983155 PHM983155:PHN983155 PRI983155:PRJ983155 QBE983155:QBF983155 QLA983155:QLB983155 QUW983155:QUX983155 RES983155:RET983155 ROO983155:ROP983155 RYK983155:RYL983155 SIG983155:SIH983155 SSC983155:SSD983155 TBY983155:TBZ983155 TLU983155:TLV983155 TVQ983155:TVR983155 UFM983155:UFN983155 UPI983155:UPJ983155 UZE983155:UZF983155 VJA983155:VJB983155 VSW983155:VSX983155 WCS983155:WCT983155 WMO983155:WMP983155 WWK983155:WWL983155" xr:uid="{00000000-0002-0000-0700-000001000000}"/>
    <dataValidation type="list" allowBlank="1" showInputMessage="1" showErrorMessage="1" error="Motivo não listado. Escolher &quot;Outro&quot; e especificar." prompt="Escolha a opção para o não lançar efluente líquido no ano base." sqref="WVP983174:WWE983174 F65670:U65670 JD65670:JS65670 SZ65670:TO65670 ACV65670:ADK65670 AMR65670:ANG65670 AWN65670:AXC65670 BGJ65670:BGY65670 BQF65670:BQU65670 CAB65670:CAQ65670 CJX65670:CKM65670 CTT65670:CUI65670 DDP65670:DEE65670 DNL65670:DOA65670 DXH65670:DXW65670 EHD65670:EHS65670 EQZ65670:ERO65670 FAV65670:FBK65670 FKR65670:FLG65670 FUN65670:FVC65670 GEJ65670:GEY65670 GOF65670:GOU65670 GYB65670:GYQ65670 HHX65670:HIM65670 HRT65670:HSI65670 IBP65670:ICE65670 ILL65670:IMA65670 IVH65670:IVW65670 JFD65670:JFS65670 JOZ65670:JPO65670 JYV65670:JZK65670 KIR65670:KJG65670 KSN65670:KTC65670 LCJ65670:LCY65670 LMF65670:LMU65670 LWB65670:LWQ65670 MFX65670:MGM65670 MPT65670:MQI65670 MZP65670:NAE65670 NJL65670:NKA65670 NTH65670:NTW65670 ODD65670:ODS65670 OMZ65670:ONO65670 OWV65670:OXK65670 PGR65670:PHG65670 PQN65670:PRC65670 QAJ65670:QAY65670 QKF65670:QKU65670 QUB65670:QUQ65670 RDX65670:REM65670 RNT65670:ROI65670 RXP65670:RYE65670 SHL65670:SIA65670 SRH65670:SRW65670 TBD65670:TBS65670 TKZ65670:TLO65670 TUV65670:TVK65670 UER65670:UFG65670 UON65670:UPC65670 UYJ65670:UYY65670 VIF65670:VIU65670 VSB65670:VSQ65670 WBX65670:WCM65670 WLT65670:WMI65670 WVP65670:WWE65670 F131206:U131206 JD131206:JS131206 SZ131206:TO131206 ACV131206:ADK131206 AMR131206:ANG131206 AWN131206:AXC131206 BGJ131206:BGY131206 BQF131206:BQU131206 CAB131206:CAQ131206 CJX131206:CKM131206 CTT131206:CUI131206 DDP131206:DEE131206 DNL131206:DOA131206 DXH131206:DXW131206 EHD131206:EHS131206 EQZ131206:ERO131206 FAV131206:FBK131206 FKR131206:FLG131206 FUN131206:FVC131206 GEJ131206:GEY131206 GOF131206:GOU131206 GYB131206:GYQ131206 HHX131206:HIM131206 HRT131206:HSI131206 IBP131206:ICE131206 ILL131206:IMA131206 IVH131206:IVW131206 JFD131206:JFS131206 JOZ131206:JPO131206 JYV131206:JZK131206 KIR131206:KJG131206 KSN131206:KTC131206 LCJ131206:LCY131206 LMF131206:LMU131206 LWB131206:LWQ131206 MFX131206:MGM131206 MPT131206:MQI131206 MZP131206:NAE131206 NJL131206:NKA131206 NTH131206:NTW131206 ODD131206:ODS131206 OMZ131206:ONO131206 OWV131206:OXK131206 PGR131206:PHG131206 PQN131206:PRC131206 QAJ131206:QAY131206 QKF131206:QKU131206 QUB131206:QUQ131206 RDX131206:REM131206 RNT131206:ROI131206 RXP131206:RYE131206 SHL131206:SIA131206 SRH131206:SRW131206 TBD131206:TBS131206 TKZ131206:TLO131206 TUV131206:TVK131206 UER131206:UFG131206 UON131206:UPC131206 UYJ131206:UYY131206 VIF131206:VIU131206 VSB131206:VSQ131206 WBX131206:WCM131206 WLT131206:WMI131206 WVP131206:WWE131206 F196742:U196742 JD196742:JS196742 SZ196742:TO196742 ACV196742:ADK196742 AMR196742:ANG196742 AWN196742:AXC196742 BGJ196742:BGY196742 BQF196742:BQU196742 CAB196742:CAQ196742 CJX196742:CKM196742 CTT196742:CUI196742 DDP196742:DEE196742 DNL196742:DOA196742 DXH196742:DXW196742 EHD196742:EHS196742 EQZ196742:ERO196742 FAV196742:FBK196742 FKR196742:FLG196742 FUN196742:FVC196742 GEJ196742:GEY196742 GOF196742:GOU196742 GYB196742:GYQ196742 HHX196742:HIM196742 HRT196742:HSI196742 IBP196742:ICE196742 ILL196742:IMA196742 IVH196742:IVW196742 JFD196742:JFS196742 JOZ196742:JPO196742 JYV196742:JZK196742 KIR196742:KJG196742 KSN196742:KTC196742 LCJ196742:LCY196742 LMF196742:LMU196742 LWB196742:LWQ196742 MFX196742:MGM196742 MPT196742:MQI196742 MZP196742:NAE196742 NJL196742:NKA196742 NTH196742:NTW196742 ODD196742:ODS196742 OMZ196742:ONO196742 OWV196742:OXK196742 PGR196742:PHG196742 PQN196742:PRC196742 QAJ196742:QAY196742 QKF196742:QKU196742 QUB196742:QUQ196742 RDX196742:REM196742 RNT196742:ROI196742 RXP196742:RYE196742 SHL196742:SIA196742 SRH196742:SRW196742 TBD196742:TBS196742 TKZ196742:TLO196742 TUV196742:TVK196742 UER196742:UFG196742 UON196742:UPC196742 UYJ196742:UYY196742 VIF196742:VIU196742 VSB196742:VSQ196742 WBX196742:WCM196742 WLT196742:WMI196742 WVP196742:WWE196742 F262278:U262278 JD262278:JS262278 SZ262278:TO262278 ACV262278:ADK262278 AMR262278:ANG262278 AWN262278:AXC262278 BGJ262278:BGY262278 BQF262278:BQU262278 CAB262278:CAQ262278 CJX262278:CKM262278 CTT262278:CUI262278 DDP262278:DEE262278 DNL262278:DOA262278 DXH262278:DXW262278 EHD262278:EHS262278 EQZ262278:ERO262278 FAV262278:FBK262278 FKR262278:FLG262278 FUN262278:FVC262278 GEJ262278:GEY262278 GOF262278:GOU262278 GYB262278:GYQ262278 HHX262278:HIM262278 HRT262278:HSI262278 IBP262278:ICE262278 ILL262278:IMA262278 IVH262278:IVW262278 JFD262278:JFS262278 JOZ262278:JPO262278 JYV262278:JZK262278 KIR262278:KJG262278 KSN262278:KTC262278 LCJ262278:LCY262278 LMF262278:LMU262278 LWB262278:LWQ262278 MFX262278:MGM262278 MPT262278:MQI262278 MZP262278:NAE262278 NJL262278:NKA262278 NTH262278:NTW262278 ODD262278:ODS262278 OMZ262278:ONO262278 OWV262278:OXK262278 PGR262278:PHG262278 PQN262278:PRC262278 QAJ262278:QAY262278 QKF262278:QKU262278 QUB262278:QUQ262278 RDX262278:REM262278 RNT262278:ROI262278 RXP262278:RYE262278 SHL262278:SIA262278 SRH262278:SRW262278 TBD262278:TBS262278 TKZ262278:TLO262278 TUV262278:TVK262278 UER262278:UFG262278 UON262278:UPC262278 UYJ262278:UYY262278 VIF262278:VIU262278 VSB262278:VSQ262278 WBX262278:WCM262278 WLT262278:WMI262278 WVP262278:WWE262278 F327814:U327814 JD327814:JS327814 SZ327814:TO327814 ACV327814:ADK327814 AMR327814:ANG327814 AWN327814:AXC327814 BGJ327814:BGY327814 BQF327814:BQU327814 CAB327814:CAQ327814 CJX327814:CKM327814 CTT327814:CUI327814 DDP327814:DEE327814 DNL327814:DOA327814 DXH327814:DXW327814 EHD327814:EHS327814 EQZ327814:ERO327814 FAV327814:FBK327814 FKR327814:FLG327814 FUN327814:FVC327814 GEJ327814:GEY327814 GOF327814:GOU327814 GYB327814:GYQ327814 HHX327814:HIM327814 HRT327814:HSI327814 IBP327814:ICE327814 ILL327814:IMA327814 IVH327814:IVW327814 JFD327814:JFS327814 JOZ327814:JPO327814 JYV327814:JZK327814 KIR327814:KJG327814 KSN327814:KTC327814 LCJ327814:LCY327814 LMF327814:LMU327814 LWB327814:LWQ327814 MFX327814:MGM327814 MPT327814:MQI327814 MZP327814:NAE327814 NJL327814:NKA327814 NTH327814:NTW327814 ODD327814:ODS327814 OMZ327814:ONO327814 OWV327814:OXK327814 PGR327814:PHG327814 PQN327814:PRC327814 QAJ327814:QAY327814 QKF327814:QKU327814 QUB327814:QUQ327814 RDX327814:REM327814 RNT327814:ROI327814 RXP327814:RYE327814 SHL327814:SIA327814 SRH327814:SRW327814 TBD327814:TBS327814 TKZ327814:TLO327814 TUV327814:TVK327814 UER327814:UFG327814 UON327814:UPC327814 UYJ327814:UYY327814 VIF327814:VIU327814 VSB327814:VSQ327814 WBX327814:WCM327814 WLT327814:WMI327814 WVP327814:WWE327814 F393350:U393350 JD393350:JS393350 SZ393350:TO393350 ACV393350:ADK393350 AMR393350:ANG393350 AWN393350:AXC393350 BGJ393350:BGY393350 BQF393350:BQU393350 CAB393350:CAQ393350 CJX393350:CKM393350 CTT393350:CUI393350 DDP393350:DEE393350 DNL393350:DOA393350 DXH393350:DXW393350 EHD393350:EHS393350 EQZ393350:ERO393350 FAV393350:FBK393350 FKR393350:FLG393350 FUN393350:FVC393350 GEJ393350:GEY393350 GOF393350:GOU393350 GYB393350:GYQ393350 HHX393350:HIM393350 HRT393350:HSI393350 IBP393350:ICE393350 ILL393350:IMA393350 IVH393350:IVW393350 JFD393350:JFS393350 JOZ393350:JPO393350 JYV393350:JZK393350 KIR393350:KJG393350 KSN393350:KTC393350 LCJ393350:LCY393350 LMF393350:LMU393350 LWB393350:LWQ393350 MFX393350:MGM393350 MPT393350:MQI393350 MZP393350:NAE393350 NJL393350:NKA393350 NTH393350:NTW393350 ODD393350:ODS393350 OMZ393350:ONO393350 OWV393350:OXK393350 PGR393350:PHG393350 PQN393350:PRC393350 QAJ393350:QAY393350 QKF393350:QKU393350 QUB393350:QUQ393350 RDX393350:REM393350 RNT393350:ROI393350 RXP393350:RYE393350 SHL393350:SIA393350 SRH393350:SRW393350 TBD393350:TBS393350 TKZ393350:TLO393350 TUV393350:TVK393350 UER393350:UFG393350 UON393350:UPC393350 UYJ393350:UYY393350 VIF393350:VIU393350 VSB393350:VSQ393350 WBX393350:WCM393350 WLT393350:WMI393350 WVP393350:WWE393350 F458886:U458886 JD458886:JS458886 SZ458886:TO458886 ACV458886:ADK458886 AMR458886:ANG458886 AWN458886:AXC458886 BGJ458886:BGY458886 BQF458886:BQU458886 CAB458886:CAQ458886 CJX458886:CKM458886 CTT458886:CUI458886 DDP458886:DEE458886 DNL458886:DOA458886 DXH458886:DXW458886 EHD458886:EHS458886 EQZ458886:ERO458886 FAV458886:FBK458886 FKR458886:FLG458886 FUN458886:FVC458886 GEJ458886:GEY458886 GOF458886:GOU458886 GYB458886:GYQ458886 HHX458886:HIM458886 HRT458886:HSI458886 IBP458886:ICE458886 ILL458886:IMA458886 IVH458886:IVW458886 JFD458886:JFS458886 JOZ458886:JPO458886 JYV458886:JZK458886 KIR458886:KJG458886 KSN458886:KTC458886 LCJ458886:LCY458886 LMF458886:LMU458886 LWB458886:LWQ458886 MFX458886:MGM458886 MPT458886:MQI458886 MZP458886:NAE458886 NJL458886:NKA458886 NTH458886:NTW458886 ODD458886:ODS458886 OMZ458886:ONO458886 OWV458886:OXK458886 PGR458886:PHG458886 PQN458886:PRC458886 QAJ458886:QAY458886 QKF458886:QKU458886 QUB458886:QUQ458886 RDX458886:REM458886 RNT458886:ROI458886 RXP458886:RYE458886 SHL458886:SIA458886 SRH458886:SRW458886 TBD458886:TBS458886 TKZ458886:TLO458886 TUV458886:TVK458886 UER458886:UFG458886 UON458886:UPC458886 UYJ458886:UYY458886 VIF458886:VIU458886 VSB458886:VSQ458886 WBX458886:WCM458886 WLT458886:WMI458886 WVP458886:WWE458886 F524422:U524422 JD524422:JS524422 SZ524422:TO524422 ACV524422:ADK524422 AMR524422:ANG524422 AWN524422:AXC524422 BGJ524422:BGY524422 BQF524422:BQU524422 CAB524422:CAQ524422 CJX524422:CKM524422 CTT524422:CUI524422 DDP524422:DEE524422 DNL524422:DOA524422 DXH524422:DXW524422 EHD524422:EHS524422 EQZ524422:ERO524422 FAV524422:FBK524422 FKR524422:FLG524422 FUN524422:FVC524422 GEJ524422:GEY524422 GOF524422:GOU524422 GYB524422:GYQ524422 HHX524422:HIM524422 HRT524422:HSI524422 IBP524422:ICE524422 ILL524422:IMA524422 IVH524422:IVW524422 JFD524422:JFS524422 JOZ524422:JPO524422 JYV524422:JZK524422 KIR524422:KJG524422 KSN524422:KTC524422 LCJ524422:LCY524422 LMF524422:LMU524422 LWB524422:LWQ524422 MFX524422:MGM524422 MPT524422:MQI524422 MZP524422:NAE524422 NJL524422:NKA524422 NTH524422:NTW524422 ODD524422:ODS524422 OMZ524422:ONO524422 OWV524422:OXK524422 PGR524422:PHG524422 PQN524422:PRC524422 QAJ524422:QAY524422 QKF524422:QKU524422 QUB524422:QUQ524422 RDX524422:REM524422 RNT524422:ROI524422 RXP524422:RYE524422 SHL524422:SIA524422 SRH524422:SRW524422 TBD524422:TBS524422 TKZ524422:TLO524422 TUV524422:TVK524422 UER524422:UFG524422 UON524422:UPC524422 UYJ524422:UYY524422 VIF524422:VIU524422 VSB524422:VSQ524422 WBX524422:WCM524422 WLT524422:WMI524422 WVP524422:WWE524422 F589958:U589958 JD589958:JS589958 SZ589958:TO589958 ACV589958:ADK589958 AMR589958:ANG589958 AWN589958:AXC589958 BGJ589958:BGY589958 BQF589958:BQU589958 CAB589958:CAQ589958 CJX589958:CKM589958 CTT589958:CUI589958 DDP589958:DEE589958 DNL589958:DOA589958 DXH589958:DXW589958 EHD589958:EHS589958 EQZ589958:ERO589958 FAV589958:FBK589958 FKR589958:FLG589958 FUN589958:FVC589958 GEJ589958:GEY589958 GOF589958:GOU589958 GYB589958:GYQ589958 HHX589958:HIM589958 HRT589958:HSI589958 IBP589958:ICE589958 ILL589958:IMA589958 IVH589958:IVW589958 JFD589958:JFS589958 JOZ589958:JPO589958 JYV589958:JZK589958 KIR589958:KJG589958 KSN589958:KTC589958 LCJ589958:LCY589958 LMF589958:LMU589958 LWB589958:LWQ589958 MFX589958:MGM589958 MPT589958:MQI589958 MZP589958:NAE589958 NJL589958:NKA589958 NTH589958:NTW589958 ODD589958:ODS589958 OMZ589958:ONO589958 OWV589958:OXK589958 PGR589958:PHG589958 PQN589958:PRC589958 QAJ589958:QAY589958 QKF589958:QKU589958 QUB589958:QUQ589958 RDX589958:REM589958 RNT589958:ROI589958 RXP589958:RYE589958 SHL589958:SIA589958 SRH589958:SRW589958 TBD589958:TBS589958 TKZ589958:TLO589958 TUV589958:TVK589958 UER589958:UFG589958 UON589958:UPC589958 UYJ589958:UYY589958 VIF589958:VIU589958 VSB589958:VSQ589958 WBX589958:WCM589958 WLT589958:WMI589958 WVP589958:WWE589958 F655494:U655494 JD655494:JS655494 SZ655494:TO655494 ACV655494:ADK655494 AMR655494:ANG655494 AWN655494:AXC655494 BGJ655494:BGY655494 BQF655494:BQU655494 CAB655494:CAQ655494 CJX655494:CKM655494 CTT655494:CUI655494 DDP655494:DEE655494 DNL655494:DOA655494 DXH655494:DXW655494 EHD655494:EHS655494 EQZ655494:ERO655494 FAV655494:FBK655494 FKR655494:FLG655494 FUN655494:FVC655494 GEJ655494:GEY655494 GOF655494:GOU655494 GYB655494:GYQ655494 HHX655494:HIM655494 HRT655494:HSI655494 IBP655494:ICE655494 ILL655494:IMA655494 IVH655494:IVW655494 JFD655494:JFS655494 JOZ655494:JPO655494 JYV655494:JZK655494 KIR655494:KJG655494 KSN655494:KTC655494 LCJ655494:LCY655494 LMF655494:LMU655494 LWB655494:LWQ655494 MFX655494:MGM655494 MPT655494:MQI655494 MZP655494:NAE655494 NJL655494:NKA655494 NTH655494:NTW655494 ODD655494:ODS655494 OMZ655494:ONO655494 OWV655494:OXK655494 PGR655494:PHG655494 PQN655494:PRC655494 QAJ655494:QAY655494 QKF655494:QKU655494 QUB655494:QUQ655494 RDX655494:REM655494 RNT655494:ROI655494 RXP655494:RYE655494 SHL655494:SIA655494 SRH655494:SRW655494 TBD655494:TBS655494 TKZ655494:TLO655494 TUV655494:TVK655494 UER655494:UFG655494 UON655494:UPC655494 UYJ655494:UYY655494 VIF655494:VIU655494 VSB655494:VSQ655494 WBX655494:WCM655494 WLT655494:WMI655494 WVP655494:WWE655494 F721030:U721030 JD721030:JS721030 SZ721030:TO721030 ACV721030:ADK721030 AMR721030:ANG721030 AWN721030:AXC721030 BGJ721030:BGY721030 BQF721030:BQU721030 CAB721030:CAQ721030 CJX721030:CKM721030 CTT721030:CUI721030 DDP721030:DEE721030 DNL721030:DOA721030 DXH721030:DXW721030 EHD721030:EHS721030 EQZ721030:ERO721030 FAV721030:FBK721030 FKR721030:FLG721030 FUN721030:FVC721030 GEJ721030:GEY721030 GOF721030:GOU721030 GYB721030:GYQ721030 HHX721030:HIM721030 HRT721030:HSI721030 IBP721030:ICE721030 ILL721030:IMA721030 IVH721030:IVW721030 JFD721030:JFS721030 JOZ721030:JPO721030 JYV721030:JZK721030 KIR721030:KJG721030 KSN721030:KTC721030 LCJ721030:LCY721030 LMF721030:LMU721030 LWB721030:LWQ721030 MFX721030:MGM721030 MPT721030:MQI721030 MZP721030:NAE721030 NJL721030:NKA721030 NTH721030:NTW721030 ODD721030:ODS721030 OMZ721030:ONO721030 OWV721030:OXK721030 PGR721030:PHG721030 PQN721030:PRC721030 QAJ721030:QAY721030 QKF721030:QKU721030 QUB721030:QUQ721030 RDX721030:REM721030 RNT721030:ROI721030 RXP721030:RYE721030 SHL721030:SIA721030 SRH721030:SRW721030 TBD721030:TBS721030 TKZ721030:TLO721030 TUV721030:TVK721030 UER721030:UFG721030 UON721030:UPC721030 UYJ721030:UYY721030 VIF721030:VIU721030 VSB721030:VSQ721030 WBX721030:WCM721030 WLT721030:WMI721030 WVP721030:WWE721030 F786566:U786566 JD786566:JS786566 SZ786566:TO786566 ACV786566:ADK786566 AMR786566:ANG786566 AWN786566:AXC786566 BGJ786566:BGY786566 BQF786566:BQU786566 CAB786566:CAQ786566 CJX786566:CKM786566 CTT786566:CUI786566 DDP786566:DEE786566 DNL786566:DOA786566 DXH786566:DXW786566 EHD786566:EHS786566 EQZ786566:ERO786566 FAV786566:FBK786566 FKR786566:FLG786566 FUN786566:FVC786566 GEJ786566:GEY786566 GOF786566:GOU786566 GYB786566:GYQ786566 HHX786566:HIM786566 HRT786566:HSI786566 IBP786566:ICE786566 ILL786566:IMA786566 IVH786566:IVW786566 JFD786566:JFS786566 JOZ786566:JPO786566 JYV786566:JZK786566 KIR786566:KJG786566 KSN786566:KTC786566 LCJ786566:LCY786566 LMF786566:LMU786566 LWB786566:LWQ786566 MFX786566:MGM786566 MPT786566:MQI786566 MZP786566:NAE786566 NJL786566:NKA786566 NTH786566:NTW786566 ODD786566:ODS786566 OMZ786566:ONO786566 OWV786566:OXK786566 PGR786566:PHG786566 PQN786566:PRC786566 QAJ786566:QAY786566 QKF786566:QKU786566 QUB786566:QUQ786566 RDX786566:REM786566 RNT786566:ROI786566 RXP786566:RYE786566 SHL786566:SIA786566 SRH786566:SRW786566 TBD786566:TBS786566 TKZ786566:TLO786566 TUV786566:TVK786566 UER786566:UFG786566 UON786566:UPC786566 UYJ786566:UYY786566 VIF786566:VIU786566 VSB786566:VSQ786566 WBX786566:WCM786566 WLT786566:WMI786566 WVP786566:WWE786566 F852102:U852102 JD852102:JS852102 SZ852102:TO852102 ACV852102:ADK852102 AMR852102:ANG852102 AWN852102:AXC852102 BGJ852102:BGY852102 BQF852102:BQU852102 CAB852102:CAQ852102 CJX852102:CKM852102 CTT852102:CUI852102 DDP852102:DEE852102 DNL852102:DOA852102 DXH852102:DXW852102 EHD852102:EHS852102 EQZ852102:ERO852102 FAV852102:FBK852102 FKR852102:FLG852102 FUN852102:FVC852102 GEJ852102:GEY852102 GOF852102:GOU852102 GYB852102:GYQ852102 HHX852102:HIM852102 HRT852102:HSI852102 IBP852102:ICE852102 ILL852102:IMA852102 IVH852102:IVW852102 JFD852102:JFS852102 JOZ852102:JPO852102 JYV852102:JZK852102 KIR852102:KJG852102 KSN852102:KTC852102 LCJ852102:LCY852102 LMF852102:LMU852102 LWB852102:LWQ852102 MFX852102:MGM852102 MPT852102:MQI852102 MZP852102:NAE852102 NJL852102:NKA852102 NTH852102:NTW852102 ODD852102:ODS852102 OMZ852102:ONO852102 OWV852102:OXK852102 PGR852102:PHG852102 PQN852102:PRC852102 QAJ852102:QAY852102 QKF852102:QKU852102 QUB852102:QUQ852102 RDX852102:REM852102 RNT852102:ROI852102 RXP852102:RYE852102 SHL852102:SIA852102 SRH852102:SRW852102 TBD852102:TBS852102 TKZ852102:TLO852102 TUV852102:TVK852102 UER852102:UFG852102 UON852102:UPC852102 UYJ852102:UYY852102 VIF852102:VIU852102 VSB852102:VSQ852102 WBX852102:WCM852102 WLT852102:WMI852102 WVP852102:WWE852102 F917638:U917638 JD917638:JS917638 SZ917638:TO917638 ACV917638:ADK917638 AMR917638:ANG917638 AWN917638:AXC917638 BGJ917638:BGY917638 BQF917638:BQU917638 CAB917638:CAQ917638 CJX917638:CKM917638 CTT917638:CUI917638 DDP917638:DEE917638 DNL917638:DOA917638 DXH917638:DXW917638 EHD917638:EHS917638 EQZ917638:ERO917638 FAV917638:FBK917638 FKR917638:FLG917638 FUN917638:FVC917638 GEJ917638:GEY917638 GOF917638:GOU917638 GYB917638:GYQ917638 HHX917638:HIM917638 HRT917638:HSI917638 IBP917638:ICE917638 ILL917638:IMA917638 IVH917638:IVW917638 JFD917638:JFS917638 JOZ917638:JPO917638 JYV917638:JZK917638 KIR917638:KJG917638 KSN917638:KTC917638 LCJ917638:LCY917638 LMF917638:LMU917638 LWB917638:LWQ917638 MFX917638:MGM917638 MPT917638:MQI917638 MZP917638:NAE917638 NJL917638:NKA917638 NTH917638:NTW917638 ODD917638:ODS917638 OMZ917638:ONO917638 OWV917638:OXK917638 PGR917638:PHG917638 PQN917638:PRC917638 QAJ917638:QAY917638 QKF917638:QKU917638 QUB917638:QUQ917638 RDX917638:REM917638 RNT917638:ROI917638 RXP917638:RYE917638 SHL917638:SIA917638 SRH917638:SRW917638 TBD917638:TBS917638 TKZ917638:TLO917638 TUV917638:TVK917638 UER917638:UFG917638 UON917638:UPC917638 UYJ917638:UYY917638 VIF917638:VIU917638 VSB917638:VSQ917638 WBX917638:WCM917638 WLT917638:WMI917638 WVP917638:WWE917638 F983174:U983174 JD983174:JS983174 SZ983174:TO983174 ACV983174:ADK983174 AMR983174:ANG983174 AWN983174:AXC983174 BGJ983174:BGY983174 BQF983174:BQU983174 CAB983174:CAQ983174 CJX983174:CKM983174 CTT983174:CUI983174 DDP983174:DEE983174 DNL983174:DOA983174 DXH983174:DXW983174 EHD983174:EHS983174 EQZ983174:ERO983174 FAV983174:FBK983174 FKR983174:FLG983174 FUN983174:FVC983174 GEJ983174:GEY983174 GOF983174:GOU983174 GYB983174:GYQ983174 HHX983174:HIM983174 HRT983174:HSI983174 IBP983174:ICE983174 ILL983174:IMA983174 IVH983174:IVW983174 JFD983174:JFS983174 JOZ983174:JPO983174 JYV983174:JZK983174 KIR983174:KJG983174 KSN983174:KTC983174 LCJ983174:LCY983174 LMF983174:LMU983174 LWB983174:LWQ983174 MFX983174:MGM983174 MPT983174:MQI983174 MZP983174:NAE983174 NJL983174:NKA983174 NTH983174:NTW983174 ODD983174:ODS983174 OMZ983174:ONO983174 OWV983174:OXK983174 PGR983174:PHG983174 PQN983174:PRC983174 QAJ983174:QAY983174 QKF983174:QKU983174 QUB983174:QUQ983174 RDX983174:REM983174 RNT983174:ROI983174 RXP983174:RYE983174 SHL983174:SIA983174 SRH983174:SRW983174 TBD983174:TBS983174 TKZ983174:TLO983174 TUV983174:TVK983174 UER983174:UFG983174 UON983174:UPC983174 UYJ983174:UYY983174 VIF983174:VIU983174 VSB983174:VSQ983174 WBX983174:WCM983174 WLT983174:WMI983174" xr:uid="{00000000-0002-0000-0700-000002000000}">
      <formula1>$B$157:$B$165</formula1>
    </dataValidation>
    <dataValidation type="list" allowBlank="1" showInputMessage="1" showErrorMessage="1" sqref="BA7:BC7 KW7:KY7 US7:UU7 AEO7:AEQ7 AOK7:AOM7 AYG7:AYI7 BIC7:BIE7 BRY7:BSA7 CBU7:CBW7 CLQ7:CLS7 CVM7:CVO7 DFI7:DFK7 DPE7:DPG7 DZA7:DZC7 EIW7:EIY7 ESS7:ESU7 FCO7:FCQ7 FMK7:FMM7 FWG7:FWI7 GGC7:GGE7 GPY7:GQA7 GZU7:GZW7 HJQ7:HJS7 HTM7:HTO7 IDI7:IDK7 INE7:ING7 IXA7:IXC7 JGW7:JGY7 JQS7:JQU7 KAO7:KAQ7 KKK7:KKM7 KUG7:KUI7 LEC7:LEE7 LNY7:LOA7 LXU7:LXW7 MHQ7:MHS7 MRM7:MRO7 NBI7:NBK7 NLE7:NLG7 NVA7:NVC7 OEW7:OEY7 OOS7:OOU7 OYO7:OYQ7 PIK7:PIM7 PSG7:PSI7 QCC7:QCE7 QLY7:QMA7 QVU7:QVW7 RFQ7:RFS7 RPM7:RPO7 RZI7:RZK7 SJE7:SJG7 STA7:STC7 TCW7:TCY7 TMS7:TMU7 TWO7:TWQ7 UGK7:UGM7 UQG7:UQI7 VAC7:VAE7 VJY7:VKA7 VTU7:VTW7 WDQ7:WDS7 WNM7:WNO7 WXI7:WXK7 BA65628:BC65628 KW65628:KY65628 US65628:UU65628 AEO65628:AEQ65628 AOK65628:AOM65628 AYG65628:AYI65628 BIC65628:BIE65628 BRY65628:BSA65628 CBU65628:CBW65628 CLQ65628:CLS65628 CVM65628:CVO65628 DFI65628:DFK65628 DPE65628:DPG65628 DZA65628:DZC65628 EIW65628:EIY65628 ESS65628:ESU65628 FCO65628:FCQ65628 FMK65628:FMM65628 FWG65628:FWI65628 GGC65628:GGE65628 GPY65628:GQA65628 GZU65628:GZW65628 HJQ65628:HJS65628 HTM65628:HTO65628 IDI65628:IDK65628 INE65628:ING65628 IXA65628:IXC65628 JGW65628:JGY65628 JQS65628:JQU65628 KAO65628:KAQ65628 KKK65628:KKM65628 KUG65628:KUI65628 LEC65628:LEE65628 LNY65628:LOA65628 LXU65628:LXW65628 MHQ65628:MHS65628 MRM65628:MRO65628 NBI65628:NBK65628 NLE65628:NLG65628 NVA65628:NVC65628 OEW65628:OEY65628 OOS65628:OOU65628 OYO65628:OYQ65628 PIK65628:PIM65628 PSG65628:PSI65628 QCC65628:QCE65628 QLY65628:QMA65628 QVU65628:QVW65628 RFQ65628:RFS65628 RPM65628:RPO65628 RZI65628:RZK65628 SJE65628:SJG65628 STA65628:STC65628 TCW65628:TCY65628 TMS65628:TMU65628 TWO65628:TWQ65628 UGK65628:UGM65628 UQG65628:UQI65628 VAC65628:VAE65628 VJY65628:VKA65628 VTU65628:VTW65628 WDQ65628:WDS65628 WNM65628:WNO65628 WXI65628:WXK65628 BA131164:BC131164 KW131164:KY131164 US131164:UU131164 AEO131164:AEQ131164 AOK131164:AOM131164 AYG131164:AYI131164 BIC131164:BIE131164 BRY131164:BSA131164 CBU131164:CBW131164 CLQ131164:CLS131164 CVM131164:CVO131164 DFI131164:DFK131164 DPE131164:DPG131164 DZA131164:DZC131164 EIW131164:EIY131164 ESS131164:ESU131164 FCO131164:FCQ131164 FMK131164:FMM131164 FWG131164:FWI131164 GGC131164:GGE131164 GPY131164:GQA131164 GZU131164:GZW131164 HJQ131164:HJS131164 HTM131164:HTO131164 IDI131164:IDK131164 INE131164:ING131164 IXA131164:IXC131164 JGW131164:JGY131164 JQS131164:JQU131164 KAO131164:KAQ131164 KKK131164:KKM131164 KUG131164:KUI131164 LEC131164:LEE131164 LNY131164:LOA131164 LXU131164:LXW131164 MHQ131164:MHS131164 MRM131164:MRO131164 NBI131164:NBK131164 NLE131164:NLG131164 NVA131164:NVC131164 OEW131164:OEY131164 OOS131164:OOU131164 OYO131164:OYQ131164 PIK131164:PIM131164 PSG131164:PSI131164 QCC131164:QCE131164 QLY131164:QMA131164 QVU131164:QVW131164 RFQ131164:RFS131164 RPM131164:RPO131164 RZI131164:RZK131164 SJE131164:SJG131164 STA131164:STC131164 TCW131164:TCY131164 TMS131164:TMU131164 TWO131164:TWQ131164 UGK131164:UGM131164 UQG131164:UQI131164 VAC131164:VAE131164 VJY131164:VKA131164 VTU131164:VTW131164 WDQ131164:WDS131164 WNM131164:WNO131164 WXI131164:WXK131164 BA196700:BC196700 KW196700:KY196700 US196700:UU196700 AEO196700:AEQ196700 AOK196700:AOM196700 AYG196700:AYI196700 BIC196700:BIE196700 BRY196700:BSA196700 CBU196700:CBW196700 CLQ196700:CLS196700 CVM196700:CVO196700 DFI196700:DFK196700 DPE196700:DPG196700 DZA196700:DZC196700 EIW196700:EIY196700 ESS196700:ESU196700 FCO196700:FCQ196700 FMK196700:FMM196700 FWG196700:FWI196700 GGC196700:GGE196700 GPY196700:GQA196700 GZU196700:GZW196700 HJQ196700:HJS196700 HTM196700:HTO196700 IDI196700:IDK196700 INE196700:ING196700 IXA196700:IXC196700 JGW196700:JGY196700 JQS196700:JQU196700 KAO196700:KAQ196700 KKK196700:KKM196700 KUG196700:KUI196700 LEC196700:LEE196700 LNY196700:LOA196700 LXU196700:LXW196700 MHQ196700:MHS196700 MRM196700:MRO196700 NBI196700:NBK196700 NLE196700:NLG196700 NVA196700:NVC196700 OEW196700:OEY196700 OOS196700:OOU196700 OYO196700:OYQ196700 PIK196700:PIM196700 PSG196700:PSI196700 QCC196700:QCE196700 QLY196700:QMA196700 QVU196700:QVW196700 RFQ196700:RFS196700 RPM196700:RPO196700 RZI196700:RZK196700 SJE196700:SJG196700 STA196700:STC196700 TCW196700:TCY196700 TMS196700:TMU196700 TWO196700:TWQ196700 UGK196700:UGM196700 UQG196700:UQI196700 VAC196700:VAE196700 VJY196700:VKA196700 VTU196700:VTW196700 WDQ196700:WDS196700 WNM196700:WNO196700 WXI196700:WXK196700 BA262236:BC262236 KW262236:KY262236 US262236:UU262236 AEO262236:AEQ262236 AOK262236:AOM262236 AYG262236:AYI262236 BIC262236:BIE262236 BRY262236:BSA262236 CBU262236:CBW262236 CLQ262236:CLS262236 CVM262236:CVO262236 DFI262236:DFK262236 DPE262236:DPG262236 DZA262236:DZC262236 EIW262236:EIY262236 ESS262236:ESU262236 FCO262236:FCQ262236 FMK262236:FMM262236 FWG262236:FWI262236 GGC262236:GGE262236 GPY262236:GQA262236 GZU262236:GZW262236 HJQ262236:HJS262236 HTM262236:HTO262236 IDI262236:IDK262236 INE262236:ING262236 IXA262236:IXC262236 JGW262236:JGY262236 JQS262236:JQU262236 KAO262236:KAQ262236 KKK262236:KKM262236 KUG262236:KUI262236 LEC262236:LEE262236 LNY262236:LOA262236 LXU262236:LXW262236 MHQ262236:MHS262236 MRM262236:MRO262236 NBI262236:NBK262236 NLE262236:NLG262236 NVA262236:NVC262236 OEW262236:OEY262236 OOS262236:OOU262236 OYO262236:OYQ262236 PIK262236:PIM262236 PSG262236:PSI262236 QCC262236:QCE262236 QLY262236:QMA262236 QVU262236:QVW262236 RFQ262236:RFS262236 RPM262236:RPO262236 RZI262236:RZK262236 SJE262236:SJG262236 STA262236:STC262236 TCW262236:TCY262236 TMS262236:TMU262236 TWO262236:TWQ262236 UGK262236:UGM262236 UQG262236:UQI262236 VAC262236:VAE262236 VJY262236:VKA262236 VTU262236:VTW262236 WDQ262236:WDS262236 WNM262236:WNO262236 WXI262236:WXK262236 BA327772:BC327772 KW327772:KY327772 US327772:UU327772 AEO327772:AEQ327772 AOK327772:AOM327772 AYG327772:AYI327772 BIC327772:BIE327772 BRY327772:BSA327772 CBU327772:CBW327772 CLQ327772:CLS327772 CVM327772:CVO327772 DFI327772:DFK327772 DPE327772:DPG327772 DZA327772:DZC327772 EIW327772:EIY327772 ESS327772:ESU327772 FCO327772:FCQ327772 FMK327772:FMM327772 FWG327772:FWI327772 GGC327772:GGE327772 GPY327772:GQA327772 GZU327772:GZW327772 HJQ327772:HJS327772 HTM327772:HTO327772 IDI327772:IDK327772 INE327772:ING327772 IXA327772:IXC327772 JGW327772:JGY327772 JQS327772:JQU327772 KAO327772:KAQ327772 KKK327772:KKM327772 KUG327772:KUI327772 LEC327772:LEE327772 LNY327772:LOA327772 LXU327772:LXW327772 MHQ327772:MHS327772 MRM327772:MRO327772 NBI327772:NBK327772 NLE327772:NLG327772 NVA327772:NVC327772 OEW327772:OEY327772 OOS327772:OOU327772 OYO327772:OYQ327772 PIK327772:PIM327772 PSG327772:PSI327772 QCC327772:QCE327772 QLY327772:QMA327772 QVU327772:QVW327772 RFQ327772:RFS327772 RPM327772:RPO327772 RZI327772:RZK327772 SJE327772:SJG327772 STA327772:STC327772 TCW327772:TCY327772 TMS327772:TMU327772 TWO327772:TWQ327772 UGK327772:UGM327772 UQG327772:UQI327772 VAC327772:VAE327772 VJY327772:VKA327772 VTU327772:VTW327772 WDQ327772:WDS327772 WNM327772:WNO327772 WXI327772:WXK327772 BA393308:BC393308 KW393308:KY393308 US393308:UU393308 AEO393308:AEQ393308 AOK393308:AOM393308 AYG393308:AYI393308 BIC393308:BIE393308 BRY393308:BSA393308 CBU393308:CBW393308 CLQ393308:CLS393308 CVM393308:CVO393308 DFI393308:DFK393308 DPE393308:DPG393308 DZA393308:DZC393308 EIW393308:EIY393308 ESS393308:ESU393308 FCO393308:FCQ393308 FMK393308:FMM393308 FWG393308:FWI393308 GGC393308:GGE393308 GPY393308:GQA393308 GZU393308:GZW393308 HJQ393308:HJS393308 HTM393308:HTO393308 IDI393308:IDK393308 INE393308:ING393308 IXA393308:IXC393308 JGW393308:JGY393308 JQS393308:JQU393308 KAO393308:KAQ393308 KKK393308:KKM393308 KUG393308:KUI393308 LEC393308:LEE393308 LNY393308:LOA393308 LXU393308:LXW393308 MHQ393308:MHS393308 MRM393308:MRO393308 NBI393308:NBK393308 NLE393308:NLG393308 NVA393308:NVC393308 OEW393308:OEY393308 OOS393308:OOU393308 OYO393308:OYQ393308 PIK393308:PIM393308 PSG393308:PSI393308 QCC393308:QCE393308 QLY393308:QMA393308 QVU393308:QVW393308 RFQ393308:RFS393308 RPM393308:RPO393308 RZI393308:RZK393308 SJE393308:SJG393308 STA393308:STC393308 TCW393308:TCY393308 TMS393308:TMU393308 TWO393308:TWQ393308 UGK393308:UGM393308 UQG393308:UQI393308 VAC393308:VAE393308 VJY393308:VKA393308 VTU393308:VTW393308 WDQ393308:WDS393308 WNM393308:WNO393308 WXI393308:WXK393308 BA458844:BC458844 KW458844:KY458844 US458844:UU458844 AEO458844:AEQ458844 AOK458844:AOM458844 AYG458844:AYI458844 BIC458844:BIE458844 BRY458844:BSA458844 CBU458844:CBW458844 CLQ458844:CLS458844 CVM458844:CVO458844 DFI458844:DFK458844 DPE458844:DPG458844 DZA458844:DZC458844 EIW458844:EIY458844 ESS458844:ESU458844 FCO458844:FCQ458844 FMK458844:FMM458844 FWG458844:FWI458844 GGC458844:GGE458844 GPY458844:GQA458844 GZU458844:GZW458844 HJQ458844:HJS458844 HTM458844:HTO458844 IDI458844:IDK458844 INE458844:ING458844 IXA458844:IXC458844 JGW458844:JGY458844 JQS458844:JQU458844 KAO458844:KAQ458844 KKK458844:KKM458844 KUG458844:KUI458844 LEC458844:LEE458844 LNY458844:LOA458844 LXU458844:LXW458844 MHQ458844:MHS458844 MRM458844:MRO458844 NBI458844:NBK458844 NLE458844:NLG458844 NVA458844:NVC458844 OEW458844:OEY458844 OOS458844:OOU458844 OYO458844:OYQ458844 PIK458844:PIM458844 PSG458844:PSI458844 QCC458844:QCE458844 QLY458844:QMA458844 QVU458844:QVW458844 RFQ458844:RFS458844 RPM458844:RPO458844 RZI458844:RZK458844 SJE458844:SJG458844 STA458844:STC458844 TCW458844:TCY458844 TMS458844:TMU458844 TWO458844:TWQ458844 UGK458844:UGM458844 UQG458844:UQI458844 VAC458844:VAE458844 VJY458844:VKA458844 VTU458844:VTW458844 WDQ458844:WDS458844 WNM458844:WNO458844 WXI458844:WXK458844 BA524380:BC524380 KW524380:KY524380 US524380:UU524380 AEO524380:AEQ524380 AOK524380:AOM524380 AYG524380:AYI524380 BIC524380:BIE524380 BRY524380:BSA524380 CBU524380:CBW524380 CLQ524380:CLS524380 CVM524380:CVO524380 DFI524380:DFK524380 DPE524380:DPG524380 DZA524380:DZC524380 EIW524380:EIY524380 ESS524380:ESU524380 FCO524380:FCQ524380 FMK524380:FMM524380 FWG524380:FWI524380 GGC524380:GGE524380 GPY524380:GQA524380 GZU524380:GZW524380 HJQ524380:HJS524380 HTM524380:HTO524380 IDI524380:IDK524380 INE524380:ING524380 IXA524380:IXC524380 JGW524380:JGY524380 JQS524380:JQU524380 KAO524380:KAQ524380 KKK524380:KKM524380 KUG524380:KUI524380 LEC524380:LEE524380 LNY524380:LOA524380 LXU524380:LXW524380 MHQ524380:MHS524380 MRM524380:MRO524380 NBI524380:NBK524380 NLE524380:NLG524380 NVA524380:NVC524380 OEW524380:OEY524380 OOS524380:OOU524380 OYO524380:OYQ524380 PIK524380:PIM524380 PSG524380:PSI524380 QCC524380:QCE524380 QLY524380:QMA524380 QVU524380:QVW524380 RFQ524380:RFS524380 RPM524380:RPO524380 RZI524380:RZK524380 SJE524380:SJG524380 STA524380:STC524380 TCW524380:TCY524380 TMS524380:TMU524380 TWO524380:TWQ524380 UGK524380:UGM524380 UQG524380:UQI524380 VAC524380:VAE524380 VJY524380:VKA524380 VTU524380:VTW524380 WDQ524380:WDS524380 WNM524380:WNO524380 WXI524380:WXK524380 BA589916:BC589916 KW589916:KY589916 US589916:UU589916 AEO589916:AEQ589916 AOK589916:AOM589916 AYG589916:AYI589916 BIC589916:BIE589916 BRY589916:BSA589916 CBU589916:CBW589916 CLQ589916:CLS589916 CVM589916:CVO589916 DFI589916:DFK589916 DPE589916:DPG589916 DZA589916:DZC589916 EIW589916:EIY589916 ESS589916:ESU589916 FCO589916:FCQ589916 FMK589916:FMM589916 FWG589916:FWI589916 GGC589916:GGE589916 GPY589916:GQA589916 GZU589916:GZW589916 HJQ589916:HJS589916 HTM589916:HTO589916 IDI589916:IDK589916 INE589916:ING589916 IXA589916:IXC589916 JGW589916:JGY589916 JQS589916:JQU589916 KAO589916:KAQ589916 KKK589916:KKM589916 KUG589916:KUI589916 LEC589916:LEE589916 LNY589916:LOA589916 LXU589916:LXW589916 MHQ589916:MHS589916 MRM589916:MRO589916 NBI589916:NBK589916 NLE589916:NLG589916 NVA589916:NVC589916 OEW589916:OEY589916 OOS589916:OOU589916 OYO589916:OYQ589916 PIK589916:PIM589916 PSG589916:PSI589916 QCC589916:QCE589916 QLY589916:QMA589916 QVU589916:QVW589916 RFQ589916:RFS589916 RPM589916:RPO589916 RZI589916:RZK589916 SJE589916:SJG589916 STA589916:STC589916 TCW589916:TCY589916 TMS589916:TMU589916 TWO589916:TWQ589916 UGK589916:UGM589916 UQG589916:UQI589916 VAC589916:VAE589916 VJY589916:VKA589916 VTU589916:VTW589916 WDQ589916:WDS589916 WNM589916:WNO589916 WXI589916:WXK589916 BA655452:BC655452 KW655452:KY655452 US655452:UU655452 AEO655452:AEQ655452 AOK655452:AOM655452 AYG655452:AYI655452 BIC655452:BIE655452 BRY655452:BSA655452 CBU655452:CBW655452 CLQ655452:CLS655452 CVM655452:CVO655452 DFI655452:DFK655452 DPE655452:DPG655452 DZA655452:DZC655452 EIW655452:EIY655452 ESS655452:ESU655452 FCO655452:FCQ655452 FMK655452:FMM655452 FWG655452:FWI655452 GGC655452:GGE655452 GPY655452:GQA655452 GZU655452:GZW655452 HJQ655452:HJS655452 HTM655452:HTO655452 IDI655452:IDK655452 INE655452:ING655452 IXA655452:IXC655452 JGW655452:JGY655452 JQS655452:JQU655452 KAO655452:KAQ655452 KKK655452:KKM655452 KUG655452:KUI655452 LEC655452:LEE655452 LNY655452:LOA655452 LXU655452:LXW655452 MHQ655452:MHS655452 MRM655452:MRO655452 NBI655452:NBK655452 NLE655452:NLG655452 NVA655452:NVC655452 OEW655452:OEY655452 OOS655452:OOU655452 OYO655452:OYQ655452 PIK655452:PIM655452 PSG655452:PSI655452 QCC655452:QCE655452 QLY655452:QMA655452 QVU655452:QVW655452 RFQ655452:RFS655452 RPM655452:RPO655452 RZI655452:RZK655452 SJE655452:SJG655452 STA655452:STC655452 TCW655452:TCY655452 TMS655452:TMU655452 TWO655452:TWQ655452 UGK655452:UGM655452 UQG655452:UQI655452 VAC655452:VAE655452 VJY655452:VKA655452 VTU655452:VTW655452 WDQ655452:WDS655452 WNM655452:WNO655452 WXI655452:WXK655452 BA720988:BC720988 KW720988:KY720988 US720988:UU720988 AEO720988:AEQ720988 AOK720988:AOM720988 AYG720988:AYI720988 BIC720988:BIE720988 BRY720988:BSA720988 CBU720988:CBW720988 CLQ720988:CLS720988 CVM720988:CVO720988 DFI720988:DFK720988 DPE720988:DPG720988 DZA720988:DZC720988 EIW720988:EIY720988 ESS720988:ESU720988 FCO720988:FCQ720988 FMK720988:FMM720988 FWG720988:FWI720988 GGC720988:GGE720988 GPY720988:GQA720988 GZU720988:GZW720988 HJQ720988:HJS720988 HTM720988:HTO720988 IDI720988:IDK720988 INE720988:ING720988 IXA720988:IXC720988 JGW720988:JGY720988 JQS720988:JQU720988 KAO720988:KAQ720988 KKK720988:KKM720988 KUG720988:KUI720988 LEC720988:LEE720988 LNY720988:LOA720988 LXU720988:LXW720988 MHQ720988:MHS720988 MRM720988:MRO720988 NBI720988:NBK720988 NLE720988:NLG720988 NVA720988:NVC720988 OEW720988:OEY720988 OOS720988:OOU720988 OYO720988:OYQ720988 PIK720988:PIM720988 PSG720988:PSI720988 QCC720988:QCE720988 QLY720988:QMA720988 QVU720988:QVW720988 RFQ720988:RFS720988 RPM720988:RPO720988 RZI720988:RZK720988 SJE720988:SJG720988 STA720988:STC720988 TCW720988:TCY720988 TMS720988:TMU720988 TWO720988:TWQ720988 UGK720988:UGM720988 UQG720988:UQI720988 VAC720988:VAE720988 VJY720988:VKA720988 VTU720988:VTW720988 WDQ720988:WDS720988 WNM720988:WNO720988 WXI720988:WXK720988 BA786524:BC786524 KW786524:KY786524 US786524:UU786524 AEO786524:AEQ786524 AOK786524:AOM786524 AYG786524:AYI786524 BIC786524:BIE786524 BRY786524:BSA786524 CBU786524:CBW786524 CLQ786524:CLS786524 CVM786524:CVO786524 DFI786524:DFK786524 DPE786524:DPG786524 DZA786524:DZC786524 EIW786524:EIY786524 ESS786524:ESU786524 FCO786524:FCQ786524 FMK786524:FMM786524 FWG786524:FWI786524 GGC786524:GGE786524 GPY786524:GQA786524 GZU786524:GZW786524 HJQ786524:HJS786524 HTM786524:HTO786524 IDI786524:IDK786524 INE786524:ING786524 IXA786524:IXC786524 JGW786524:JGY786524 JQS786524:JQU786524 KAO786524:KAQ786524 KKK786524:KKM786524 KUG786524:KUI786524 LEC786524:LEE786524 LNY786524:LOA786524 LXU786524:LXW786524 MHQ786524:MHS786524 MRM786524:MRO786524 NBI786524:NBK786524 NLE786524:NLG786524 NVA786524:NVC786524 OEW786524:OEY786524 OOS786524:OOU786524 OYO786524:OYQ786524 PIK786524:PIM786524 PSG786524:PSI786524 QCC786524:QCE786524 QLY786524:QMA786524 QVU786524:QVW786524 RFQ786524:RFS786524 RPM786524:RPO786524 RZI786524:RZK786524 SJE786524:SJG786524 STA786524:STC786524 TCW786524:TCY786524 TMS786524:TMU786524 TWO786524:TWQ786524 UGK786524:UGM786524 UQG786524:UQI786524 VAC786524:VAE786524 VJY786524:VKA786524 VTU786524:VTW786524 WDQ786524:WDS786524 WNM786524:WNO786524 WXI786524:WXK786524 BA852060:BC852060 KW852060:KY852060 US852060:UU852060 AEO852060:AEQ852060 AOK852060:AOM852060 AYG852060:AYI852060 BIC852060:BIE852060 BRY852060:BSA852060 CBU852060:CBW852060 CLQ852060:CLS852060 CVM852060:CVO852060 DFI852060:DFK852060 DPE852060:DPG852060 DZA852060:DZC852060 EIW852060:EIY852060 ESS852060:ESU852060 FCO852060:FCQ852060 FMK852060:FMM852060 FWG852060:FWI852060 GGC852060:GGE852060 GPY852060:GQA852060 GZU852060:GZW852060 HJQ852060:HJS852060 HTM852060:HTO852060 IDI852060:IDK852060 INE852060:ING852060 IXA852060:IXC852060 JGW852060:JGY852060 JQS852060:JQU852060 KAO852060:KAQ852060 KKK852060:KKM852060 KUG852060:KUI852060 LEC852060:LEE852060 LNY852060:LOA852060 LXU852060:LXW852060 MHQ852060:MHS852060 MRM852060:MRO852060 NBI852060:NBK852060 NLE852060:NLG852060 NVA852060:NVC852060 OEW852060:OEY852060 OOS852060:OOU852060 OYO852060:OYQ852060 PIK852060:PIM852060 PSG852060:PSI852060 QCC852060:QCE852060 QLY852060:QMA852060 QVU852060:QVW852060 RFQ852060:RFS852060 RPM852060:RPO852060 RZI852060:RZK852060 SJE852060:SJG852060 STA852060:STC852060 TCW852060:TCY852060 TMS852060:TMU852060 TWO852060:TWQ852060 UGK852060:UGM852060 UQG852060:UQI852060 VAC852060:VAE852060 VJY852060:VKA852060 VTU852060:VTW852060 WDQ852060:WDS852060 WNM852060:WNO852060 WXI852060:WXK852060 BA917596:BC917596 KW917596:KY917596 US917596:UU917596 AEO917596:AEQ917596 AOK917596:AOM917596 AYG917596:AYI917596 BIC917596:BIE917596 BRY917596:BSA917596 CBU917596:CBW917596 CLQ917596:CLS917596 CVM917596:CVO917596 DFI917596:DFK917596 DPE917596:DPG917596 DZA917596:DZC917596 EIW917596:EIY917596 ESS917596:ESU917596 FCO917596:FCQ917596 FMK917596:FMM917596 FWG917596:FWI917596 GGC917596:GGE917596 GPY917596:GQA917596 GZU917596:GZW917596 HJQ917596:HJS917596 HTM917596:HTO917596 IDI917596:IDK917596 INE917596:ING917596 IXA917596:IXC917596 JGW917596:JGY917596 JQS917596:JQU917596 KAO917596:KAQ917596 KKK917596:KKM917596 KUG917596:KUI917596 LEC917596:LEE917596 LNY917596:LOA917596 LXU917596:LXW917596 MHQ917596:MHS917596 MRM917596:MRO917596 NBI917596:NBK917596 NLE917596:NLG917596 NVA917596:NVC917596 OEW917596:OEY917596 OOS917596:OOU917596 OYO917596:OYQ917596 PIK917596:PIM917596 PSG917596:PSI917596 QCC917596:QCE917596 QLY917596:QMA917596 QVU917596:QVW917596 RFQ917596:RFS917596 RPM917596:RPO917596 RZI917596:RZK917596 SJE917596:SJG917596 STA917596:STC917596 TCW917596:TCY917596 TMS917596:TMU917596 TWO917596:TWQ917596 UGK917596:UGM917596 UQG917596:UQI917596 VAC917596:VAE917596 VJY917596:VKA917596 VTU917596:VTW917596 WDQ917596:WDS917596 WNM917596:WNO917596 WXI917596:WXK917596 BA983132:BC983132 KW983132:KY983132 US983132:UU983132 AEO983132:AEQ983132 AOK983132:AOM983132 AYG983132:AYI983132 BIC983132:BIE983132 BRY983132:BSA983132 CBU983132:CBW983132 CLQ983132:CLS983132 CVM983132:CVO983132 DFI983132:DFK983132 DPE983132:DPG983132 DZA983132:DZC983132 EIW983132:EIY983132 ESS983132:ESU983132 FCO983132:FCQ983132 FMK983132:FMM983132 FWG983132:FWI983132 GGC983132:GGE983132 GPY983132:GQA983132 GZU983132:GZW983132 HJQ983132:HJS983132 HTM983132:HTO983132 IDI983132:IDK983132 INE983132:ING983132 IXA983132:IXC983132 JGW983132:JGY983132 JQS983132:JQU983132 KAO983132:KAQ983132 KKK983132:KKM983132 KUG983132:KUI983132 LEC983132:LEE983132 LNY983132:LOA983132 LXU983132:LXW983132 MHQ983132:MHS983132 MRM983132:MRO983132 NBI983132:NBK983132 NLE983132:NLG983132 NVA983132:NVC983132 OEW983132:OEY983132 OOS983132:OOU983132 OYO983132:OYQ983132 PIK983132:PIM983132 PSG983132:PSI983132 QCC983132:QCE983132 QLY983132:QMA983132 QVU983132:QVW983132 RFQ983132:RFS983132 RPM983132:RPO983132 RZI983132:RZK983132 SJE983132:SJG983132 STA983132:STC983132 TCW983132:TCY983132 TMS983132:TMU983132 TWO983132:TWQ983132 UGK983132:UGM983132 UQG983132:UQI983132 VAC983132:VAE983132 VJY983132:VKA983132 VTU983132:VTW983132 WDQ983132:WDS983132 WNM983132:WNO983132 WXI983132:WXK983132" xr:uid="{00000000-0002-0000-0700-000003000000}">
      <formula1>$B$168:$B$169</formula1>
    </dataValidation>
    <dataValidation type="list" allowBlank="1" showInputMessage="1" showErrorMessage="1" sqref="WVW983152 M65648 JK65648 TG65648 ADC65648 AMY65648 AWU65648 BGQ65648 BQM65648 CAI65648 CKE65648 CUA65648 DDW65648 DNS65648 DXO65648 EHK65648 ERG65648 FBC65648 FKY65648 FUU65648 GEQ65648 GOM65648 GYI65648 HIE65648 HSA65648 IBW65648 ILS65648 IVO65648 JFK65648 JPG65648 JZC65648 KIY65648 KSU65648 LCQ65648 LMM65648 LWI65648 MGE65648 MQA65648 MZW65648 NJS65648 NTO65648 ODK65648 ONG65648 OXC65648 PGY65648 PQU65648 QAQ65648 QKM65648 QUI65648 REE65648 ROA65648 RXW65648 SHS65648 SRO65648 TBK65648 TLG65648 TVC65648 UEY65648 UOU65648 UYQ65648 VIM65648 VSI65648 WCE65648 WMA65648 WVW65648 M131184 JK131184 TG131184 ADC131184 AMY131184 AWU131184 BGQ131184 BQM131184 CAI131184 CKE131184 CUA131184 DDW131184 DNS131184 DXO131184 EHK131184 ERG131184 FBC131184 FKY131184 FUU131184 GEQ131184 GOM131184 GYI131184 HIE131184 HSA131184 IBW131184 ILS131184 IVO131184 JFK131184 JPG131184 JZC131184 KIY131184 KSU131184 LCQ131184 LMM131184 LWI131184 MGE131184 MQA131184 MZW131184 NJS131184 NTO131184 ODK131184 ONG131184 OXC131184 PGY131184 PQU131184 QAQ131184 QKM131184 QUI131184 REE131184 ROA131184 RXW131184 SHS131184 SRO131184 TBK131184 TLG131184 TVC131184 UEY131184 UOU131184 UYQ131184 VIM131184 VSI131184 WCE131184 WMA131184 WVW131184 M196720 JK196720 TG196720 ADC196720 AMY196720 AWU196720 BGQ196720 BQM196720 CAI196720 CKE196720 CUA196720 DDW196720 DNS196720 DXO196720 EHK196720 ERG196720 FBC196720 FKY196720 FUU196720 GEQ196720 GOM196720 GYI196720 HIE196720 HSA196720 IBW196720 ILS196720 IVO196720 JFK196720 JPG196720 JZC196720 KIY196720 KSU196720 LCQ196720 LMM196720 LWI196720 MGE196720 MQA196720 MZW196720 NJS196720 NTO196720 ODK196720 ONG196720 OXC196720 PGY196720 PQU196720 QAQ196720 QKM196720 QUI196720 REE196720 ROA196720 RXW196720 SHS196720 SRO196720 TBK196720 TLG196720 TVC196720 UEY196720 UOU196720 UYQ196720 VIM196720 VSI196720 WCE196720 WMA196720 WVW196720 M262256 JK262256 TG262256 ADC262256 AMY262256 AWU262256 BGQ262256 BQM262256 CAI262256 CKE262256 CUA262256 DDW262256 DNS262256 DXO262256 EHK262256 ERG262256 FBC262256 FKY262256 FUU262256 GEQ262256 GOM262256 GYI262256 HIE262256 HSA262256 IBW262256 ILS262256 IVO262256 JFK262256 JPG262256 JZC262256 KIY262256 KSU262256 LCQ262256 LMM262256 LWI262256 MGE262256 MQA262256 MZW262256 NJS262256 NTO262256 ODK262256 ONG262256 OXC262256 PGY262256 PQU262256 QAQ262256 QKM262256 QUI262256 REE262256 ROA262256 RXW262256 SHS262256 SRO262256 TBK262256 TLG262256 TVC262256 UEY262256 UOU262256 UYQ262256 VIM262256 VSI262256 WCE262256 WMA262256 WVW262256 M327792 JK327792 TG327792 ADC327792 AMY327792 AWU327792 BGQ327792 BQM327792 CAI327792 CKE327792 CUA327792 DDW327792 DNS327792 DXO327792 EHK327792 ERG327792 FBC327792 FKY327792 FUU327792 GEQ327792 GOM327792 GYI327792 HIE327792 HSA327792 IBW327792 ILS327792 IVO327792 JFK327792 JPG327792 JZC327792 KIY327792 KSU327792 LCQ327792 LMM327792 LWI327792 MGE327792 MQA327792 MZW327792 NJS327792 NTO327792 ODK327792 ONG327792 OXC327792 PGY327792 PQU327792 QAQ327792 QKM327792 QUI327792 REE327792 ROA327792 RXW327792 SHS327792 SRO327792 TBK327792 TLG327792 TVC327792 UEY327792 UOU327792 UYQ327792 VIM327792 VSI327792 WCE327792 WMA327792 WVW327792 M393328 JK393328 TG393328 ADC393328 AMY393328 AWU393328 BGQ393328 BQM393328 CAI393328 CKE393328 CUA393328 DDW393328 DNS393328 DXO393328 EHK393328 ERG393328 FBC393328 FKY393328 FUU393328 GEQ393328 GOM393328 GYI393328 HIE393328 HSA393328 IBW393328 ILS393328 IVO393328 JFK393328 JPG393328 JZC393328 KIY393328 KSU393328 LCQ393328 LMM393328 LWI393328 MGE393328 MQA393328 MZW393328 NJS393328 NTO393328 ODK393328 ONG393328 OXC393328 PGY393328 PQU393328 QAQ393328 QKM393328 QUI393328 REE393328 ROA393328 RXW393328 SHS393328 SRO393328 TBK393328 TLG393328 TVC393328 UEY393328 UOU393328 UYQ393328 VIM393328 VSI393328 WCE393328 WMA393328 WVW393328 M458864 JK458864 TG458864 ADC458864 AMY458864 AWU458864 BGQ458864 BQM458864 CAI458864 CKE458864 CUA458864 DDW458864 DNS458864 DXO458864 EHK458864 ERG458864 FBC458864 FKY458864 FUU458864 GEQ458864 GOM458864 GYI458864 HIE458864 HSA458864 IBW458864 ILS458864 IVO458864 JFK458864 JPG458864 JZC458864 KIY458864 KSU458864 LCQ458864 LMM458864 LWI458864 MGE458864 MQA458864 MZW458864 NJS458864 NTO458864 ODK458864 ONG458864 OXC458864 PGY458864 PQU458864 QAQ458864 QKM458864 QUI458864 REE458864 ROA458864 RXW458864 SHS458864 SRO458864 TBK458864 TLG458864 TVC458864 UEY458864 UOU458864 UYQ458864 VIM458864 VSI458864 WCE458864 WMA458864 WVW458864 M524400 JK524400 TG524400 ADC524400 AMY524400 AWU524400 BGQ524400 BQM524400 CAI524400 CKE524400 CUA524400 DDW524400 DNS524400 DXO524400 EHK524400 ERG524400 FBC524400 FKY524400 FUU524400 GEQ524400 GOM524400 GYI524400 HIE524400 HSA524400 IBW524400 ILS524400 IVO524400 JFK524400 JPG524400 JZC524400 KIY524400 KSU524400 LCQ524400 LMM524400 LWI524400 MGE524400 MQA524400 MZW524400 NJS524400 NTO524400 ODK524400 ONG524400 OXC524400 PGY524400 PQU524400 QAQ524400 QKM524400 QUI524400 REE524400 ROA524400 RXW524400 SHS524400 SRO524400 TBK524400 TLG524400 TVC524400 UEY524400 UOU524400 UYQ524400 VIM524400 VSI524400 WCE524400 WMA524400 WVW524400 M589936 JK589936 TG589936 ADC589936 AMY589936 AWU589936 BGQ589936 BQM589936 CAI589936 CKE589936 CUA589936 DDW589936 DNS589936 DXO589936 EHK589936 ERG589936 FBC589936 FKY589936 FUU589936 GEQ589936 GOM589936 GYI589936 HIE589936 HSA589936 IBW589936 ILS589936 IVO589936 JFK589936 JPG589936 JZC589936 KIY589936 KSU589936 LCQ589936 LMM589936 LWI589936 MGE589936 MQA589936 MZW589936 NJS589936 NTO589936 ODK589936 ONG589936 OXC589936 PGY589936 PQU589936 QAQ589936 QKM589936 QUI589936 REE589936 ROA589936 RXW589936 SHS589936 SRO589936 TBK589936 TLG589936 TVC589936 UEY589936 UOU589936 UYQ589936 VIM589936 VSI589936 WCE589936 WMA589936 WVW589936 M655472 JK655472 TG655472 ADC655472 AMY655472 AWU655472 BGQ655472 BQM655472 CAI655472 CKE655472 CUA655472 DDW655472 DNS655472 DXO655472 EHK655472 ERG655472 FBC655472 FKY655472 FUU655472 GEQ655472 GOM655472 GYI655472 HIE655472 HSA655472 IBW655472 ILS655472 IVO655472 JFK655472 JPG655472 JZC655472 KIY655472 KSU655472 LCQ655472 LMM655472 LWI655472 MGE655472 MQA655472 MZW655472 NJS655472 NTO655472 ODK655472 ONG655472 OXC655472 PGY655472 PQU655472 QAQ655472 QKM655472 QUI655472 REE655472 ROA655472 RXW655472 SHS655472 SRO655472 TBK655472 TLG655472 TVC655472 UEY655472 UOU655472 UYQ655472 VIM655472 VSI655472 WCE655472 WMA655472 WVW655472 M721008 JK721008 TG721008 ADC721008 AMY721008 AWU721008 BGQ721008 BQM721008 CAI721008 CKE721008 CUA721008 DDW721008 DNS721008 DXO721008 EHK721008 ERG721008 FBC721008 FKY721008 FUU721008 GEQ721008 GOM721008 GYI721008 HIE721008 HSA721008 IBW721008 ILS721008 IVO721008 JFK721008 JPG721008 JZC721008 KIY721008 KSU721008 LCQ721008 LMM721008 LWI721008 MGE721008 MQA721008 MZW721008 NJS721008 NTO721008 ODK721008 ONG721008 OXC721008 PGY721008 PQU721008 QAQ721008 QKM721008 QUI721008 REE721008 ROA721008 RXW721008 SHS721008 SRO721008 TBK721008 TLG721008 TVC721008 UEY721008 UOU721008 UYQ721008 VIM721008 VSI721008 WCE721008 WMA721008 WVW721008 M786544 JK786544 TG786544 ADC786544 AMY786544 AWU786544 BGQ786544 BQM786544 CAI786544 CKE786544 CUA786544 DDW786544 DNS786544 DXO786544 EHK786544 ERG786544 FBC786544 FKY786544 FUU786544 GEQ786544 GOM786544 GYI786544 HIE786544 HSA786544 IBW786544 ILS786544 IVO786544 JFK786544 JPG786544 JZC786544 KIY786544 KSU786544 LCQ786544 LMM786544 LWI786544 MGE786544 MQA786544 MZW786544 NJS786544 NTO786544 ODK786544 ONG786544 OXC786544 PGY786544 PQU786544 QAQ786544 QKM786544 QUI786544 REE786544 ROA786544 RXW786544 SHS786544 SRO786544 TBK786544 TLG786544 TVC786544 UEY786544 UOU786544 UYQ786544 VIM786544 VSI786544 WCE786544 WMA786544 WVW786544 M852080 JK852080 TG852080 ADC852080 AMY852080 AWU852080 BGQ852080 BQM852080 CAI852080 CKE852080 CUA852080 DDW852080 DNS852080 DXO852080 EHK852080 ERG852080 FBC852080 FKY852080 FUU852080 GEQ852080 GOM852080 GYI852080 HIE852080 HSA852080 IBW852080 ILS852080 IVO852080 JFK852080 JPG852080 JZC852080 KIY852080 KSU852080 LCQ852080 LMM852080 LWI852080 MGE852080 MQA852080 MZW852080 NJS852080 NTO852080 ODK852080 ONG852080 OXC852080 PGY852080 PQU852080 QAQ852080 QKM852080 QUI852080 REE852080 ROA852080 RXW852080 SHS852080 SRO852080 TBK852080 TLG852080 TVC852080 UEY852080 UOU852080 UYQ852080 VIM852080 VSI852080 WCE852080 WMA852080 WVW852080 M917616 JK917616 TG917616 ADC917616 AMY917616 AWU917616 BGQ917616 BQM917616 CAI917616 CKE917616 CUA917616 DDW917616 DNS917616 DXO917616 EHK917616 ERG917616 FBC917616 FKY917616 FUU917616 GEQ917616 GOM917616 GYI917616 HIE917616 HSA917616 IBW917616 ILS917616 IVO917616 JFK917616 JPG917616 JZC917616 KIY917616 KSU917616 LCQ917616 LMM917616 LWI917616 MGE917616 MQA917616 MZW917616 NJS917616 NTO917616 ODK917616 ONG917616 OXC917616 PGY917616 PQU917616 QAQ917616 QKM917616 QUI917616 REE917616 ROA917616 RXW917616 SHS917616 SRO917616 TBK917616 TLG917616 TVC917616 UEY917616 UOU917616 UYQ917616 VIM917616 VSI917616 WCE917616 WMA917616 WVW917616 M983152 JK983152 TG983152 ADC983152 AMY983152 AWU983152 BGQ983152 BQM983152 CAI983152 CKE983152 CUA983152 DDW983152 DNS983152 DXO983152 EHK983152 ERG983152 FBC983152 FKY983152 FUU983152 GEQ983152 GOM983152 GYI983152 HIE983152 HSA983152 IBW983152 ILS983152 IVO983152 JFK983152 JPG983152 JZC983152 KIY983152 KSU983152 LCQ983152 LMM983152 LWI983152 MGE983152 MQA983152 MZW983152 NJS983152 NTO983152 ODK983152 ONG983152 OXC983152 PGY983152 PQU983152 QAQ983152 QKM983152 QUI983152 REE983152 ROA983152 RXW983152 SHS983152 SRO983152 TBK983152 TLG983152 TVC983152 UEY983152 UOU983152 UYQ983152 VIM983152 VSI983152 WCE983152 WMA983152" xr:uid="{00000000-0002-0000-0700-000004000000}">
      <formula1>$M$152:$M$155</formula1>
    </dataValidation>
    <dataValidation type="whole" allowBlank="1" showInputMessage="1" showErrorMessage="1" error="SOMENTE NÚMEROS INTEIROS ATÉ 6 (SEIS) DIGITOS" sqref="N65655:R65655 JL65655:JP65655 TH65655:TL65655 ADD65655:ADH65655 AMZ65655:AND65655 AWV65655:AWZ65655 BGR65655:BGV65655 BQN65655:BQR65655 CAJ65655:CAN65655 CKF65655:CKJ65655 CUB65655:CUF65655 DDX65655:DEB65655 DNT65655:DNX65655 DXP65655:DXT65655 EHL65655:EHP65655 ERH65655:ERL65655 FBD65655:FBH65655 FKZ65655:FLD65655 FUV65655:FUZ65655 GER65655:GEV65655 GON65655:GOR65655 GYJ65655:GYN65655 HIF65655:HIJ65655 HSB65655:HSF65655 IBX65655:ICB65655 ILT65655:ILX65655 IVP65655:IVT65655 JFL65655:JFP65655 JPH65655:JPL65655 JZD65655:JZH65655 KIZ65655:KJD65655 KSV65655:KSZ65655 LCR65655:LCV65655 LMN65655:LMR65655 LWJ65655:LWN65655 MGF65655:MGJ65655 MQB65655:MQF65655 MZX65655:NAB65655 NJT65655:NJX65655 NTP65655:NTT65655 ODL65655:ODP65655 ONH65655:ONL65655 OXD65655:OXH65655 PGZ65655:PHD65655 PQV65655:PQZ65655 QAR65655:QAV65655 QKN65655:QKR65655 QUJ65655:QUN65655 REF65655:REJ65655 ROB65655:ROF65655 RXX65655:RYB65655 SHT65655:SHX65655 SRP65655:SRT65655 TBL65655:TBP65655 TLH65655:TLL65655 TVD65655:TVH65655 UEZ65655:UFD65655 UOV65655:UOZ65655 UYR65655:UYV65655 VIN65655:VIR65655 VSJ65655:VSN65655 WCF65655:WCJ65655 WMB65655:WMF65655 WVX65655:WWB65655 N131191:R131191 JL131191:JP131191 TH131191:TL131191 ADD131191:ADH131191 AMZ131191:AND131191 AWV131191:AWZ131191 BGR131191:BGV131191 BQN131191:BQR131191 CAJ131191:CAN131191 CKF131191:CKJ131191 CUB131191:CUF131191 DDX131191:DEB131191 DNT131191:DNX131191 DXP131191:DXT131191 EHL131191:EHP131191 ERH131191:ERL131191 FBD131191:FBH131191 FKZ131191:FLD131191 FUV131191:FUZ131191 GER131191:GEV131191 GON131191:GOR131191 GYJ131191:GYN131191 HIF131191:HIJ131191 HSB131191:HSF131191 IBX131191:ICB131191 ILT131191:ILX131191 IVP131191:IVT131191 JFL131191:JFP131191 JPH131191:JPL131191 JZD131191:JZH131191 KIZ131191:KJD131191 KSV131191:KSZ131191 LCR131191:LCV131191 LMN131191:LMR131191 LWJ131191:LWN131191 MGF131191:MGJ131191 MQB131191:MQF131191 MZX131191:NAB131191 NJT131191:NJX131191 NTP131191:NTT131191 ODL131191:ODP131191 ONH131191:ONL131191 OXD131191:OXH131191 PGZ131191:PHD131191 PQV131191:PQZ131191 QAR131191:QAV131191 QKN131191:QKR131191 QUJ131191:QUN131191 REF131191:REJ131191 ROB131191:ROF131191 RXX131191:RYB131191 SHT131191:SHX131191 SRP131191:SRT131191 TBL131191:TBP131191 TLH131191:TLL131191 TVD131191:TVH131191 UEZ131191:UFD131191 UOV131191:UOZ131191 UYR131191:UYV131191 VIN131191:VIR131191 VSJ131191:VSN131191 WCF131191:WCJ131191 WMB131191:WMF131191 WVX131191:WWB131191 N196727:R196727 JL196727:JP196727 TH196727:TL196727 ADD196727:ADH196727 AMZ196727:AND196727 AWV196727:AWZ196727 BGR196727:BGV196727 BQN196727:BQR196727 CAJ196727:CAN196727 CKF196727:CKJ196727 CUB196727:CUF196727 DDX196727:DEB196727 DNT196727:DNX196727 DXP196727:DXT196727 EHL196727:EHP196727 ERH196727:ERL196727 FBD196727:FBH196727 FKZ196727:FLD196727 FUV196727:FUZ196727 GER196727:GEV196727 GON196727:GOR196727 GYJ196727:GYN196727 HIF196727:HIJ196727 HSB196727:HSF196727 IBX196727:ICB196727 ILT196727:ILX196727 IVP196727:IVT196727 JFL196727:JFP196727 JPH196727:JPL196727 JZD196727:JZH196727 KIZ196727:KJD196727 KSV196727:KSZ196727 LCR196727:LCV196727 LMN196727:LMR196727 LWJ196727:LWN196727 MGF196727:MGJ196727 MQB196727:MQF196727 MZX196727:NAB196727 NJT196727:NJX196727 NTP196727:NTT196727 ODL196727:ODP196727 ONH196727:ONL196727 OXD196727:OXH196727 PGZ196727:PHD196727 PQV196727:PQZ196727 QAR196727:QAV196727 QKN196727:QKR196727 QUJ196727:QUN196727 REF196727:REJ196727 ROB196727:ROF196727 RXX196727:RYB196727 SHT196727:SHX196727 SRP196727:SRT196727 TBL196727:TBP196727 TLH196727:TLL196727 TVD196727:TVH196727 UEZ196727:UFD196727 UOV196727:UOZ196727 UYR196727:UYV196727 VIN196727:VIR196727 VSJ196727:VSN196727 WCF196727:WCJ196727 WMB196727:WMF196727 WVX196727:WWB196727 N262263:R262263 JL262263:JP262263 TH262263:TL262263 ADD262263:ADH262263 AMZ262263:AND262263 AWV262263:AWZ262263 BGR262263:BGV262263 BQN262263:BQR262263 CAJ262263:CAN262263 CKF262263:CKJ262263 CUB262263:CUF262263 DDX262263:DEB262263 DNT262263:DNX262263 DXP262263:DXT262263 EHL262263:EHP262263 ERH262263:ERL262263 FBD262263:FBH262263 FKZ262263:FLD262263 FUV262263:FUZ262263 GER262263:GEV262263 GON262263:GOR262263 GYJ262263:GYN262263 HIF262263:HIJ262263 HSB262263:HSF262263 IBX262263:ICB262263 ILT262263:ILX262263 IVP262263:IVT262263 JFL262263:JFP262263 JPH262263:JPL262263 JZD262263:JZH262263 KIZ262263:KJD262263 KSV262263:KSZ262263 LCR262263:LCV262263 LMN262263:LMR262263 LWJ262263:LWN262263 MGF262263:MGJ262263 MQB262263:MQF262263 MZX262263:NAB262263 NJT262263:NJX262263 NTP262263:NTT262263 ODL262263:ODP262263 ONH262263:ONL262263 OXD262263:OXH262263 PGZ262263:PHD262263 PQV262263:PQZ262263 QAR262263:QAV262263 QKN262263:QKR262263 QUJ262263:QUN262263 REF262263:REJ262263 ROB262263:ROF262263 RXX262263:RYB262263 SHT262263:SHX262263 SRP262263:SRT262263 TBL262263:TBP262263 TLH262263:TLL262263 TVD262263:TVH262263 UEZ262263:UFD262263 UOV262263:UOZ262263 UYR262263:UYV262263 VIN262263:VIR262263 VSJ262263:VSN262263 WCF262263:WCJ262263 WMB262263:WMF262263 WVX262263:WWB262263 N327799:R327799 JL327799:JP327799 TH327799:TL327799 ADD327799:ADH327799 AMZ327799:AND327799 AWV327799:AWZ327799 BGR327799:BGV327799 BQN327799:BQR327799 CAJ327799:CAN327799 CKF327799:CKJ327799 CUB327799:CUF327799 DDX327799:DEB327799 DNT327799:DNX327799 DXP327799:DXT327799 EHL327799:EHP327799 ERH327799:ERL327799 FBD327799:FBH327799 FKZ327799:FLD327799 FUV327799:FUZ327799 GER327799:GEV327799 GON327799:GOR327799 GYJ327799:GYN327799 HIF327799:HIJ327799 HSB327799:HSF327799 IBX327799:ICB327799 ILT327799:ILX327799 IVP327799:IVT327799 JFL327799:JFP327799 JPH327799:JPL327799 JZD327799:JZH327799 KIZ327799:KJD327799 KSV327799:KSZ327799 LCR327799:LCV327799 LMN327799:LMR327799 LWJ327799:LWN327799 MGF327799:MGJ327799 MQB327799:MQF327799 MZX327799:NAB327799 NJT327799:NJX327799 NTP327799:NTT327799 ODL327799:ODP327799 ONH327799:ONL327799 OXD327799:OXH327799 PGZ327799:PHD327799 PQV327799:PQZ327799 QAR327799:QAV327799 QKN327799:QKR327799 QUJ327799:QUN327799 REF327799:REJ327799 ROB327799:ROF327799 RXX327799:RYB327799 SHT327799:SHX327799 SRP327799:SRT327799 TBL327799:TBP327799 TLH327799:TLL327799 TVD327799:TVH327799 UEZ327799:UFD327799 UOV327799:UOZ327799 UYR327799:UYV327799 VIN327799:VIR327799 VSJ327799:VSN327799 WCF327799:WCJ327799 WMB327799:WMF327799 WVX327799:WWB327799 N393335:R393335 JL393335:JP393335 TH393335:TL393335 ADD393335:ADH393335 AMZ393335:AND393335 AWV393335:AWZ393335 BGR393335:BGV393335 BQN393335:BQR393335 CAJ393335:CAN393335 CKF393335:CKJ393335 CUB393335:CUF393335 DDX393335:DEB393335 DNT393335:DNX393335 DXP393335:DXT393335 EHL393335:EHP393335 ERH393335:ERL393335 FBD393335:FBH393335 FKZ393335:FLD393335 FUV393335:FUZ393335 GER393335:GEV393335 GON393335:GOR393335 GYJ393335:GYN393335 HIF393335:HIJ393335 HSB393335:HSF393335 IBX393335:ICB393335 ILT393335:ILX393335 IVP393335:IVT393335 JFL393335:JFP393335 JPH393335:JPL393335 JZD393335:JZH393335 KIZ393335:KJD393335 KSV393335:KSZ393335 LCR393335:LCV393335 LMN393335:LMR393335 LWJ393335:LWN393335 MGF393335:MGJ393335 MQB393335:MQF393335 MZX393335:NAB393335 NJT393335:NJX393335 NTP393335:NTT393335 ODL393335:ODP393335 ONH393335:ONL393335 OXD393335:OXH393335 PGZ393335:PHD393335 PQV393335:PQZ393335 QAR393335:QAV393335 QKN393335:QKR393335 QUJ393335:QUN393335 REF393335:REJ393335 ROB393335:ROF393335 RXX393335:RYB393335 SHT393335:SHX393335 SRP393335:SRT393335 TBL393335:TBP393335 TLH393335:TLL393335 TVD393335:TVH393335 UEZ393335:UFD393335 UOV393335:UOZ393335 UYR393335:UYV393335 VIN393335:VIR393335 VSJ393335:VSN393335 WCF393335:WCJ393335 WMB393335:WMF393335 WVX393335:WWB393335 N458871:R458871 JL458871:JP458871 TH458871:TL458871 ADD458871:ADH458871 AMZ458871:AND458871 AWV458871:AWZ458871 BGR458871:BGV458871 BQN458871:BQR458871 CAJ458871:CAN458871 CKF458871:CKJ458871 CUB458871:CUF458871 DDX458871:DEB458871 DNT458871:DNX458871 DXP458871:DXT458871 EHL458871:EHP458871 ERH458871:ERL458871 FBD458871:FBH458871 FKZ458871:FLD458871 FUV458871:FUZ458871 GER458871:GEV458871 GON458871:GOR458871 GYJ458871:GYN458871 HIF458871:HIJ458871 HSB458871:HSF458871 IBX458871:ICB458871 ILT458871:ILX458871 IVP458871:IVT458871 JFL458871:JFP458871 JPH458871:JPL458871 JZD458871:JZH458871 KIZ458871:KJD458871 KSV458871:KSZ458871 LCR458871:LCV458871 LMN458871:LMR458871 LWJ458871:LWN458871 MGF458871:MGJ458871 MQB458871:MQF458871 MZX458871:NAB458871 NJT458871:NJX458871 NTP458871:NTT458871 ODL458871:ODP458871 ONH458871:ONL458871 OXD458871:OXH458871 PGZ458871:PHD458871 PQV458871:PQZ458871 QAR458871:QAV458871 QKN458871:QKR458871 QUJ458871:QUN458871 REF458871:REJ458871 ROB458871:ROF458871 RXX458871:RYB458871 SHT458871:SHX458871 SRP458871:SRT458871 TBL458871:TBP458871 TLH458871:TLL458871 TVD458871:TVH458871 UEZ458871:UFD458871 UOV458871:UOZ458871 UYR458871:UYV458871 VIN458871:VIR458871 VSJ458871:VSN458871 WCF458871:WCJ458871 WMB458871:WMF458871 WVX458871:WWB458871 N524407:R524407 JL524407:JP524407 TH524407:TL524407 ADD524407:ADH524407 AMZ524407:AND524407 AWV524407:AWZ524407 BGR524407:BGV524407 BQN524407:BQR524407 CAJ524407:CAN524407 CKF524407:CKJ524407 CUB524407:CUF524407 DDX524407:DEB524407 DNT524407:DNX524407 DXP524407:DXT524407 EHL524407:EHP524407 ERH524407:ERL524407 FBD524407:FBH524407 FKZ524407:FLD524407 FUV524407:FUZ524407 GER524407:GEV524407 GON524407:GOR524407 GYJ524407:GYN524407 HIF524407:HIJ524407 HSB524407:HSF524407 IBX524407:ICB524407 ILT524407:ILX524407 IVP524407:IVT524407 JFL524407:JFP524407 JPH524407:JPL524407 JZD524407:JZH524407 KIZ524407:KJD524407 KSV524407:KSZ524407 LCR524407:LCV524407 LMN524407:LMR524407 LWJ524407:LWN524407 MGF524407:MGJ524407 MQB524407:MQF524407 MZX524407:NAB524407 NJT524407:NJX524407 NTP524407:NTT524407 ODL524407:ODP524407 ONH524407:ONL524407 OXD524407:OXH524407 PGZ524407:PHD524407 PQV524407:PQZ524407 QAR524407:QAV524407 QKN524407:QKR524407 QUJ524407:QUN524407 REF524407:REJ524407 ROB524407:ROF524407 RXX524407:RYB524407 SHT524407:SHX524407 SRP524407:SRT524407 TBL524407:TBP524407 TLH524407:TLL524407 TVD524407:TVH524407 UEZ524407:UFD524407 UOV524407:UOZ524407 UYR524407:UYV524407 VIN524407:VIR524407 VSJ524407:VSN524407 WCF524407:WCJ524407 WMB524407:WMF524407 WVX524407:WWB524407 N589943:R589943 JL589943:JP589943 TH589943:TL589943 ADD589943:ADH589943 AMZ589943:AND589943 AWV589943:AWZ589943 BGR589943:BGV589943 BQN589943:BQR589943 CAJ589943:CAN589943 CKF589943:CKJ589943 CUB589943:CUF589943 DDX589943:DEB589943 DNT589943:DNX589943 DXP589943:DXT589943 EHL589943:EHP589943 ERH589943:ERL589943 FBD589943:FBH589943 FKZ589943:FLD589943 FUV589943:FUZ589943 GER589943:GEV589943 GON589943:GOR589943 GYJ589943:GYN589943 HIF589943:HIJ589943 HSB589943:HSF589943 IBX589943:ICB589943 ILT589943:ILX589943 IVP589943:IVT589943 JFL589943:JFP589943 JPH589943:JPL589943 JZD589943:JZH589943 KIZ589943:KJD589943 KSV589943:KSZ589943 LCR589943:LCV589943 LMN589943:LMR589943 LWJ589943:LWN589943 MGF589943:MGJ589943 MQB589943:MQF589943 MZX589943:NAB589943 NJT589943:NJX589943 NTP589943:NTT589943 ODL589943:ODP589943 ONH589943:ONL589943 OXD589943:OXH589943 PGZ589943:PHD589943 PQV589943:PQZ589943 QAR589943:QAV589943 QKN589943:QKR589943 QUJ589943:QUN589943 REF589943:REJ589943 ROB589943:ROF589943 RXX589943:RYB589943 SHT589943:SHX589943 SRP589943:SRT589943 TBL589943:TBP589943 TLH589943:TLL589943 TVD589943:TVH589943 UEZ589943:UFD589943 UOV589943:UOZ589943 UYR589943:UYV589943 VIN589943:VIR589943 VSJ589943:VSN589943 WCF589943:WCJ589943 WMB589943:WMF589943 WVX589943:WWB589943 N655479:R655479 JL655479:JP655479 TH655479:TL655479 ADD655479:ADH655479 AMZ655479:AND655479 AWV655479:AWZ655479 BGR655479:BGV655479 BQN655479:BQR655479 CAJ655479:CAN655479 CKF655479:CKJ655479 CUB655479:CUF655479 DDX655479:DEB655479 DNT655479:DNX655479 DXP655479:DXT655479 EHL655479:EHP655479 ERH655479:ERL655479 FBD655479:FBH655479 FKZ655479:FLD655479 FUV655479:FUZ655479 GER655479:GEV655479 GON655479:GOR655479 GYJ655479:GYN655479 HIF655479:HIJ655479 HSB655479:HSF655479 IBX655479:ICB655479 ILT655479:ILX655479 IVP655479:IVT655479 JFL655479:JFP655479 JPH655479:JPL655479 JZD655479:JZH655479 KIZ655479:KJD655479 KSV655479:KSZ655479 LCR655479:LCV655479 LMN655479:LMR655479 LWJ655479:LWN655479 MGF655479:MGJ655479 MQB655479:MQF655479 MZX655479:NAB655479 NJT655479:NJX655479 NTP655479:NTT655479 ODL655479:ODP655479 ONH655479:ONL655479 OXD655479:OXH655479 PGZ655479:PHD655479 PQV655479:PQZ655479 QAR655479:QAV655479 QKN655479:QKR655479 QUJ655479:QUN655479 REF655479:REJ655479 ROB655479:ROF655479 RXX655479:RYB655479 SHT655479:SHX655479 SRP655479:SRT655479 TBL655479:TBP655479 TLH655479:TLL655479 TVD655479:TVH655479 UEZ655479:UFD655479 UOV655479:UOZ655479 UYR655479:UYV655479 VIN655479:VIR655479 VSJ655479:VSN655479 WCF655479:WCJ655479 WMB655479:WMF655479 WVX655479:WWB655479 N721015:R721015 JL721015:JP721015 TH721015:TL721015 ADD721015:ADH721015 AMZ721015:AND721015 AWV721015:AWZ721015 BGR721015:BGV721015 BQN721015:BQR721015 CAJ721015:CAN721015 CKF721015:CKJ721015 CUB721015:CUF721015 DDX721015:DEB721015 DNT721015:DNX721015 DXP721015:DXT721015 EHL721015:EHP721015 ERH721015:ERL721015 FBD721015:FBH721015 FKZ721015:FLD721015 FUV721015:FUZ721015 GER721015:GEV721015 GON721015:GOR721015 GYJ721015:GYN721015 HIF721015:HIJ721015 HSB721015:HSF721015 IBX721015:ICB721015 ILT721015:ILX721015 IVP721015:IVT721015 JFL721015:JFP721015 JPH721015:JPL721015 JZD721015:JZH721015 KIZ721015:KJD721015 KSV721015:KSZ721015 LCR721015:LCV721015 LMN721015:LMR721015 LWJ721015:LWN721015 MGF721015:MGJ721015 MQB721015:MQF721015 MZX721015:NAB721015 NJT721015:NJX721015 NTP721015:NTT721015 ODL721015:ODP721015 ONH721015:ONL721015 OXD721015:OXH721015 PGZ721015:PHD721015 PQV721015:PQZ721015 QAR721015:QAV721015 QKN721015:QKR721015 QUJ721015:QUN721015 REF721015:REJ721015 ROB721015:ROF721015 RXX721015:RYB721015 SHT721015:SHX721015 SRP721015:SRT721015 TBL721015:TBP721015 TLH721015:TLL721015 TVD721015:TVH721015 UEZ721015:UFD721015 UOV721015:UOZ721015 UYR721015:UYV721015 VIN721015:VIR721015 VSJ721015:VSN721015 WCF721015:WCJ721015 WMB721015:WMF721015 WVX721015:WWB721015 N786551:R786551 JL786551:JP786551 TH786551:TL786551 ADD786551:ADH786551 AMZ786551:AND786551 AWV786551:AWZ786551 BGR786551:BGV786551 BQN786551:BQR786551 CAJ786551:CAN786551 CKF786551:CKJ786551 CUB786551:CUF786551 DDX786551:DEB786551 DNT786551:DNX786551 DXP786551:DXT786551 EHL786551:EHP786551 ERH786551:ERL786551 FBD786551:FBH786551 FKZ786551:FLD786551 FUV786551:FUZ786551 GER786551:GEV786551 GON786551:GOR786551 GYJ786551:GYN786551 HIF786551:HIJ786551 HSB786551:HSF786551 IBX786551:ICB786551 ILT786551:ILX786551 IVP786551:IVT786551 JFL786551:JFP786551 JPH786551:JPL786551 JZD786551:JZH786551 KIZ786551:KJD786551 KSV786551:KSZ786551 LCR786551:LCV786551 LMN786551:LMR786551 LWJ786551:LWN786551 MGF786551:MGJ786551 MQB786551:MQF786551 MZX786551:NAB786551 NJT786551:NJX786551 NTP786551:NTT786551 ODL786551:ODP786551 ONH786551:ONL786551 OXD786551:OXH786551 PGZ786551:PHD786551 PQV786551:PQZ786551 QAR786551:QAV786551 QKN786551:QKR786551 QUJ786551:QUN786551 REF786551:REJ786551 ROB786551:ROF786551 RXX786551:RYB786551 SHT786551:SHX786551 SRP786551:SRT786551 TBL786551:TBP786551 TLH786551:TLL786551 TVD786551:TVH786551 UEZ786551:UFD786551 UOV786551:UOZ786551 UYR786551:UYV786551 VIN786551:VIR786551 VSJ786551:VSN786551 WCF786551:WCJ786551 WMB786551:WMF786551 WVX786551:WWB786551 N852087:R852087 JL852087:JP852087 TH852087:TL852087 ADD852087:ADH852087 AMZ852087:AND852087 AWV852087:AWZ852087 BGR852087:BGV852087 BQN852087:BQR852087 CAJ852087:CAN852087 CKF852087:CKJ852087 CUB852087:CUF852087 DDX852087:DEB852087 DNT852087:DNX852087 DXP852087:DXT852087 EHL852087:EHP852087 ERH852087:ERL852087 FBD852087:FBH852087 FKZ852087:FLD852087 FUV852087:FUZ852087 GER852087:GEV852087 GON852087:GOR852087 GYJ852087:GYN852087 HIF852087:HIJ852087 HSB852087:HSF852087 IBX852087:ICB852087 ILT852087:ILX852087 IVP852087:IVT852087 JFL852087:JFP852087 JPH852087:JPL852087 JZD852087:JZH852087 KIZ852087:KJD852087 KSV852087:KSZ852087 LCR852087:LCV852087 LMN852087:LMR852087 LWJ852087:LWN852087 MGF852087:MGJ852087 MQB852087:MQF852087 MZX852087:NAB852087 NJT852087:NJX852087 NTP852087:NTT852087 ODL852087:ODP852087 ONH852087:ONL852087 OXD852087:OXH852087 PGZ852087:PHD852087 PQV852087:PQZ852087 QAR852087:QAV852087 QKN852087:QKR852087 QUJ852087:QUN852087 REF852087:REJ852087 ROB852087:ROF852087 RXX852087:RYB852087 SHT852087:SHX852087 SRP852087:SRT852087 TBL852087:TBP852087 TLH852087:TLL852087 TVD852087:TVH852087 UEZ852087:UFD852087 UOV852087:UOZ852087 UYR852087:UYV852087 VIN852087:VIR852087 VSJ852087:VSN852087 WCF852087:WCJ852087 WMB852087:WMF852087 WVX852087:WWB852087 N917623:R917623 JL917623:JP917623 TH917623:TL917623 ADD917623:ADH917623 AMZ917623:AND917623 AWV917623:AWZ917623 BGR917623:BGV917623 BQN917623:BQR917623 CAJ917623:CAN917623 CKF917623:CKJ917623 CUB917623:CUF917623 DDX917623:DEB917623 DNT917623:DNX917623 DXP917623:DXT917623 EHL917623:EHP917623 ERH917623:ERL917623 FBD917623:FBH917623 FKZ917623:FLD917623 FUV917623:FUZ917623 GER917623:GEV917623 GON917623:GOR917623 GYJ917623:GYN917623 HIF917623:HIJ917623 HSB917623:HSF917623 IBX917623:ICB917623 ILT917623:ILX917623 IVP917623:IVT917623 JFL917623:JFP917623 JPH917623:JPL917623 JZD917623:JZH917623 KIZ917623:KJD917623 KSV917623:KSZ917623 LCR917623:LCV917623 LMN917623:LMR917623 LWJ917623:LWN917623 MGF917623:MGJ917623 MQB917623:MQF917623 MZX917623:NAB917623 NJT917623:NJX917623 NTP917623:NTT917623 ODL917623:ODP917623 ONH917623:ONL917623 OXD917623:OXH917623 PGZ917623:PHD917623 PQV917623:PQZ917623 QAR917623:QAV917623 QKN917623:QKR917623 QUJ917623:QUN917623 REF917623:REJ917623 ROB917623:ROF917623 RXX917623:RYB917623 SHT917623:SHX917623 SRP917623:SRT917623 TBL917623:TBP917623 TLH917623:TLL917623 TVD917623:TVH917623 UEZ917623:UFD917623 UOV917623:UOZ917623 UYR917623:UYV917623 VIN917623:VIR917623 VSJ917623:VSN917623 WCF917623:WCJ917623 WMB917623:WMF917623 WVX917623:WWB917623 N983159:R983159 JL983159:JP983159 TH983159:TL983159 ADD983159:ADH983159 AMZ983159:AND983159 AWV983159:AWZ983159 BGR983159:BGV983159 BQN983159:BQR983159 CAJ983159:CAN983159 CKF983159:CKJ983159 CUB983159:CUF983159 DDX983159:DEB983159 DNT983159:DNX983159 DXP983159:DXT983159 EHL983159:EHP983159 ERH983159:ERL983159 FBD983159:FBH983159 FKZ983159:FLD983159 FUV983159:FUZ983159 GER983159:GEV983159 GON983159:GOR983159 GYJ983159:GYN983159 HIF983159:HIJ983159 HSB983159:HSF983159 IBX983159:ICB983159 ILT983159:ILX983159 IVP983159:IVT983159 JFL983159:JFP983159 JPH983159:JPL983159 JZD983159:JZH983159 KIZ983159:KJD983159 KSV983159:KSZ983159 LCR983159:LCV983159 LMN983159:LMR983159 LWJ983159:LWN983159 MGF983159:MGJ983159 MQB983159:MQF983159 MZX983159:NAB983159 NJT983159:NJX983159 NTP983159:NTT983159 ODL983159:ODP983159 ONH983159:ONL983159 OXD983159:OXH983159 PGZ983159:PHD983159 PQV983159:PQZ983159 QAR983159:QAV983159 QKN983159:QKR983159 QUJ983159:QUN983159 REF983159:REJ983159 ROB983159:ROF983159 RXX983159:RYB983159 SHT983159:SHX983159 SRP983159:SRT983159 TBL983159:TBP983159 TLH983159:TLL983159 TVD983159:TVH983159 UEZ983159:UFD983159 UOV983159:UOZ983159 UYR983159:UYV983159 VIN983159:VIR983159 VSJ983159:VSN983159 WCF983159:WCJ983159 WMB983159:WMF983159 WVX983159:WWB983159" xr:uid="{00000000-0002-0000-0700-000005000000}">
      <formula1>0</formula1>
      <formula2>999999</formula2>
    </dataValidation>
    <dataValidation type="list" allowBlank="1" showInputMessage="1" showErrorMessage="1" error="Selecionar classe de acordo com DN COPAM nº 74/2004 (classes 3, 4, 5 e 6)" prompt="Selecionar classe do empreendimento" sqref="WVU983167:WWA983167 K65663:Q65663 JI65663:JO65663 TE65663:TK65663 ADA65663:ADG65663 AMW65663:ANC65663 AWS65663:AWY65663 BGO65663:BGU65663 BQK65663:BQQ65663 CAG65663:CAM65663 CKC65663:CKI65663 CTY65663:CUE65663 DDU65663:DEA65663 DNQ65663:DNW65663 DXM65663:DXS65663 EHI65663:EHO65663 ERE65663:ERK65663 FBA65663:FBG65663 FKW65663:FLC65663 FUS65663:FUY65663 GEO65663:GEU65663 GOK65663:GOQ65663 GYG65663:GYM65663 HIC65663:HII65663 HRY65663:HSE65663 IBU65663:ICA65663 ILQ65663:ILW65663 IVM65663:IVS65663 JFI65663:JFO65663 JPE65663:JPK65663 JZA65663:JZG65663 KIW65663:KJC65663 KSS65663:KSY65663 LCO65663:LCU65663 LMK65663:LMQ65663 LWG65663:LWM65663 MGC65663:MGI65663 MPY65663:MQE65663 MZU65663:NAA65663 NJQ65663:NJW65663 NTM65663:NTS65663 ODI65663:ODO65663 ONE65663:ONK65663 OXA65663:OXG65663 PGW65663:PHC65663 PQS65663:PQY65663 QAO65663:QAU65663 QKK65663:QKQ65663 QUG65663:QUM65663 REC65663:REI65663 RNY65663:ROE65663 RXU65663:RYA65663 SHQ65663:SHW65663 SRM65663:SRS65663 TBI65663:TBO65663 TLE65663:TLK65663 TVA65663:TVG65663 UEW65663:UFC65663 UOS65663:UOY65663 UYO65663:UYU65663 VIK65663:VIQ65663 VSG65663:VSM65663 WCC65663:WCI65663 WLY65663:WME65663 WVU65663:WWA65663 K131199:Q131199 JI131199:JO131199 TE131199:TK131199 ADA131199:ADG131199 AMW131199:ANC131199 AWS131199:AWY131199 BGO131199:BGU131199 BQK131199:BQQ131199 CAG131199:CAM131199 CKC131199:CKI131199 CTY131199:CUE131199 DDU131199:DEA131199 DNQ131199:DNW131199 DXM131199:DXS131199 EHI131199:EHO131199 ERE131199:ERK131199 FBA131199:FBG131199 FKW131199:FLC131199 FUS131199:FUY131199 GEO131199:GEU131199 GOK131199:GOQ131199 GYG131199:GYM131199 HIC131199:HII131199 HRY131199:HSE131199 IBU131199:ICA131199 ILQ131199:ILW131199 IVM131199:IVS131199 JFI131199:JFO131199 JPE131199:JPK131199 JZA131199:JZG131199 KIW131199:KJC131199 KSS131199:KSY131199 LCO131199:LCU131199 LMK131199:LMQ131199 LWG131199:LWM131199 MGC131199:MGI131199 MPY131199:MQE131199 MZU131199:NAA131199 NJQ131199:NJW131199 NTM131199:NTS131199 ODI131199:ODO131199 ONE131199:ONK131199 OXA131199:OXG131199 PGW131199:PHC131199 PQS131199:PQY131199 QAO131199:QAU131199 QKK131199:QKQ131199 QUG131199:QUM131199 REC131199:REI131199 RNY131199:ROE131199 RXU131199:RYA131199 SHQ131199:SHW131199 SRM131199:SRS131199 TBI131199:TBO131199 TLE131199:TLK131199 TVA131199:TVG131199 UEW131199:UFC131199 UOS131199:UOY131199 UYO131199:UYU131199 VIK131199:VIQ131199 VSG131199:VSM131199 WCC131199:WCI131199 WLY131199:WME131199 WVU131199:WWA131199 K196735:Q196735 JI196735:JO196735 TE196735:TK196735 ADA196735:ADG196735 AMW196735:ANC196735 AWS196735:AWY196735 BGO196735:BGU196735 BQK196735:BQQ196735 CAG196735:CAM196735 CKC196735:CKI196735 CTY196735:CUE196735 DDU196735:DEA196735 DNQ196735:DNW196735 DXM196735:DXS196735 EHI196735:EHO196735 ERE196735:ERK196735 FBA196735:FBG196735 FKW196735:FLC196735 FUS196735:FUY196735 GEO196735:GEU196735 GOK196735:GOQ196735 GYG196735:GYM196735 HIC196735:HII196735 HRY196735:HSE196735 IBU196735:ICA196735 ILQ196735:ILW196735 IVM196735:IVS196735 JFI196735:JFO196735 JPE196735:JPK196735 JZA196735:JZG196735 KIW196735:KJC196735 KSS196735:KSY196735 LCO196735:LCU196735 LMK196735:LMQ196735 LWG196735:LWM196735 MGC196735:MGI196735 MPY196735:MQE196735 MZU196735:NAA196735 NJQ196735:NJW196735 NTM196735:NTS196735 ODI196735:ODO196735 ONE196735:ONK196735 OXA196735:OXG196735 PGW196735:PHC196735 PQS196735:PQY196735 QAO196735:QAU196735 QKK196735:QKQ196735 QUG196735:QUM196735 REC196735:REI196735 RNY196735:ROE196735 RXU196735:RYA196735 SHQ196735:SHW196735 SRM196735:SRS196735 TBI196735:TBO196735 TLE196735:TLK196735 TVA196735:TVG196735 UEW196735:UFC196735 UOS196735:UOY196735 UYO196735:UYU196735 VIK196735:VIQ196735 VSG196735:VSM196735 WCC196735:WCI196735 WLY196735:WME196735 WVU196735:WWA196735 K262271:Q262271 JI262271:JO262271 TE262271:TK262271 ADA262271:ADG262271 AMW262271:ANC262271 AWS262271:AWY262271 BGO262271:BGU262271 BQK262271:BQQ262271 CAG262271:CAM262271 CKC262271:CKI262271 CTY262271:CUE262271 DDU262271:DEA262271 DNQ262271:DNW262271 DXM262271:DXS262271 EHI262271:EHO262271 ERE262271:ERK262271 FBA262271:FBG262271 FKW262271:FLC262271 FUS262271:FUY262271 GEO262271:GEU262271 GOK262271:GOQ262271 GYG262271:GYM262271 HIC262271:HII262271 HRY262271:HSE262271 IBU262271:ICA262271 ILQ262271:ILW262271 IVM262271:IVS262271 JFI262271:JFO262271 JPE262271:JPK262271 JZA262271:JZG262271 KIW262271:KJC262271 KSS262271:KSY262271 LCO262271:LCU262271 LMK262271:LMQ262271 LWG262271:LWM262271 MGC262271:MGI262271 MPY262271:MQE262271 MZU262271:NAA262271 NJQ262271:NJW262271 NTM262271:NTS262271 ODI262271:ODO262271 ONE262271:ONK262271 OXA262271:OXG262271 PGW262271:PHC262271 PQS262271:PQY262271 QAO262271:QAU262271 QKK262271:QKQ262271 QUG262271:QUM262271 REC262271:REI262271 RNY262271:ROE262271 RXU262271:RYA262271 SHQ262271:SHW262271 SRM262271:SRS262271 TBI262271:TBO262271 TLE262271:TLK262271 TVA262271:TVG262271 UEW262271:UFC262271 UOS262271:UOY262271 UYO262271:UYU262271 VIK262271:VIQ262271 VSG262271:VSM262271 WCC262271:WCI262271 WLY262271:WME262271 WVU262271:WWA262271 K327807:Q327807 JI327807:JO327807 TE327807:TK327807 ADA327807:ADG327807 AMW327807:ANC327807 AWS327807:AWY327807 BGO327807:BGU327807 BQK327807:BQQ327807 CAG327807:CAM327807 CKC327807:CKI327807 CTY327807:CUE327807 DDU327807:DEA327807 DNQ327807:DNW327807 DXM327807:DXS327807 EHI327807:EHO327807 ERE327807:ERK327807 FBA327807:FBG327807 FKW327807:FLC327807 FUS327807:FUY327807 GEO327807:GEU327807 GOK327807:GOQ327807 GYG327807:GYM327807 HIC327807:HII327807 HRY327807:HSE327807 IBU327807:ICA327807 ILQ327807:ILW327807 IVM327807:IVS327807 JFI327807:JFO327807 JPE327807:JPK327807 JZA327807:JZG327807 KIW327807:KJC327807 KSS327807:KSY327807 LCO327807:LCU327807 LMK327807:LMQ327807 LWG327807:LWM327807 MGC327807:MGI327807 MPY327807:MQE327807 MZU327807:NAA327807 NJQ327807:NJW327807 NTM327807:NTS327807 ODI327807:ODO327807 ONE327807:ONK327807 OXA327807:OXG327807 PGW327807:PHC327807 PQS327807:PQY327807 QAO327807:QAU327807 QKK327807:QKQ327807 QUG327807:QUM327807 REC327807:REI327807 RNY327807:ROE327807 RXU327807:RYA327807 SHQ327807:SHW327807 SRM327807:SRS327807 TBI327807:TBO327807 TLE327807:TLK327807 TVA327807:TVG327807 UEW327807:UFC327807 UOS327807:UOY327807 UYO327807:UYU327807 VIK327807:VIQ327807 VSG327807:VSM327807 WCC327807:WCI327807 WLY327807:WME327807 WVU327807:WWA327807 K393343:Q393343 JI393343:JO393343 TE393343:TK393343 ADA393343:ADG393343 AMW393343:ANC393343 AWS393343:AWY393343 BGO393343:BGU393343 BQK393343:BQQ393343 CAG393343:CAM393343 CKC393343:CKI393343 CTY393343:CUE393343 DDU393343:DEA393343 DNQ393343:DNW393343 DXM393343:DXS393343 EHI393343:EHO393343 ERE393343:ERK393343 FBA393343:FBG393343 FKW393343:FLC393343 FUS393343:FUY393343 GEO393343:GEU393343 GOK393343:GOQ393343 GYG393343:GYM393343 HIC393343:HII393343 HRY393343:HSE393343 IBU393343:ICA393343 ILQ393343:ILW393343 IVM393343:IVS393343 JFI393343:JFO393343 JPE393343:JPK393343 JZA393343:JZG393343 KIW393343:KJC393343 KSS393343:KSY393343 LCO393343:LCU393343 LMK393343:LMQ393343 LWG393343:LWM393343 MGC393343:MGI393343 MPY393343:MQE393343 MZU393343:NAA393343 NJQ393343:NJW393343 NTM393343:NTS393343 ODI393343:ODO393343 ONE393343:ONK393343 OXA393343:OXG393343 PGW393343:PHC393343 PQS393343:PQY393343 QAO393343:QAU393343 QKK393343:QKQ393343 QUG393343:QUM393343 REC393343:REI393343 RNY393343:ROE393343 RXU393343:RYA393343 SHQ393343:SHW393343 SRM393343:SRS393343 TBI393343:TBO393343 TLE393343:TLK393343 TVA393343:TVG393343 UEW393343:UFC393343 UOS393343:UOY393343 UYO393343:UYU393343 VIK393343:VIQ393343 VSG393343:VSM393343 WCC393343:WCI393343 WLY393343:WME393343 WVU393343:WWA393343 K458879:Q458879 JI458879:JO458879 TE458879:TK458879 ADA458879:ADG458879 AMW458879:ANC458879 AWS458879:AWY458879 BGO458879:BGU458879 BQK458879:BQQ458879 CAG458879:CAM458879 CKC458879:CKI458879 CTY458879:CUE458879 DDU458879:DEA458879 DNQ458879:DNW458879 DXM458879:DXS458879 EHI458879:EHO458879 ERE458879:ERK458879 FBA458879:FBG458879 FKW458879:FLC458879 FUS458879:FUY458879 GEO458879:GEU458879 GOK458879:GOQ458879 GYG458879:GYM458879 HIC458879:HII458879 HRY458879:HSE458879 IBU458879:ICA458879 ILQ458879:ILW458879 IVM458879:IVS458879 JFI458879:JFO458879 JPE458879:JPK458879 JZA458879:JZG458879 KIW458879:KJC458879 KSS458879:KSY458879 LCO458879:LCU458879 LMK458879:LMQ458879 LWG458879:LWM458879 MGC458879:MGI458879 MPY458879:MQE458879 MZU458879:NAA458879 NJQ458879:NJW458879 NTM458879:NTS458879 ODI458879:ODO458879 ONE458879:ONK458879 OXA458879:OXG458879 PGW458879:PHC458879 PQS458879:PQY458879 QAO458879:QAU458879 QKK458879:QKQ458879 QUG458879:QUM458879 REC458879:REI458879 RNY458879:ROE458879 RXU458879:RYA458879 SHQ458879:SHW458879 SRM458879:SRS458879 TBI458879:TBO458879 TLE458879:TLK458879 TVA458879:TVG458879 UEW458879:UFC458879 UOS458879:UOY458879 UYO458879:UYU458879 VIK458879:VIQ458879 VSG458879:VSM458879 WCC458879:WCI458879 WLY458879:WME458879 WVU458879:WWA458879 K524415:Q524415 JI524415:JO524415 TE524415:TK524415 ADA524415:ADG524415 AMW524415:ANC524415 AWS524415:AWY524415 BGO524415:BGU524415 BQK524415:BQQ524415 CAG524415:CAM524415 CKC524415:CKI524415 CTY524415:CUE524415 DDU524415:DEA524415 DNQ524415:DNW524415 DXM524415:DXS524415 EHI524415:EHO524415 ERE524415:ERK524415 FBA524415:FBG524415 FKW524415:FLC524415 FUS524415:FUY524415 GEO524415:GEU524415 GOK524415:GOQ524415 GYG524415:GYM524415 HIC524415:HII524415 HRY524415:HSE524415 IBU524415:ICA524415 ILQ524415:ILW524415 IVM524415:IVS524415 JFI524415:JFO524415 JPE524415:JPK524415 JZA524415:JZG524415 KIW524415:KJC524415 KSS524415:KSY524415 LCO524415:LCU524415 LMK524415:LMQ524415 LWG524415:LWM524415 MGC524415:MGI524415 MPY524415:MQE524415 MZU524415:NAA524415 NJQ524415:NJW524415 NTM524415:NTS524415 ODI524415:ODO524415 ONE524415:ONK524415 OXA524415:OXG524415 PGW524415:PHC524415 PQS524415:PQY524415 QAO524415:QAU524415 QKK524415:QKQ524415 QUG524415:QUM524415 REC524415:REI524415 RNY524415:ROE524415 RXU524415:RYA524415 SHQ524415:SHW524415 SRM524415:SRS524415 TBI524415:TBO524415 TLE524415:TLK524415 TVA524415:TVG524415 UEW524415:UFC524415 UOS524415:UOY524415 UYO524415:UYU524415 VIK524415:VIQ524415 VSG524415:VSM524415 WCC524415:WCI524415 WLY524415:WME524415 WVU524415:WWA524415 K589951:Q589951 JI589951:JO589951 TE589951:TK589951 ADA589951:ADG589951 AMW589951:ANC589951 AWS589951:AWY589951 BGO589951:BGU589951 BQK589951:BQQ589951 CAG589951:CAM589951 CKC589951:CKI589951 CTY589951:CUE589951 DDU589951:DEA589951 DNQ589951:DNW589951 DXM589951:DXS589951 EHI589951:EHO589951 ERE589951:ERK589951 FBA589951:FBG589951 FKW589951:FLC589951 FUS589951:FUY589951 GEO589951:GEU589951 GOK589951:GOQ589951 GYG589951:GYM589951 HIC589951:HII589951 HRY589951:HSE589951 IBU589951:ICA589951 ILQ589951:ILW589951 IVM589951:IVS589951 JFI589951:JFO589951 JPE589951:JPK589951 JZA589951:JZG589951 KIW589951:KJC589951 KSS589951:KSY589951 LCO589951:LCU589951 LMK589951:LMQ589951 LWG589951:LWM589951 MGC589951:MGI589951 MPY589951:MQE589951 MZU589951:NAA589951 NJQ589951:NJW589951 NTM589951:NTS589951 ODI589951:ODO589951 ONE589951:ONK589951 OXA589951:OXG589951 PGW589951:PHC589951 PQS589951:PQY589951 QAO589951:QAU589951 QKK589951:QKQ589951 QUG589951:QUM589951 REC589951:REI589951 RNY589951:ROE589951 RXU589951:RYA589951 SHQ589951:SHW589951 SRM589951:SRS589951 TBI589951:TBO589951 TLE589951:TLK589951 TVA589951:TVG589951 UEW589951:UFC589951 UOS589951:UOY589951 UYO589951:UYU589951 VIK589951:VIQ589951 VSG589951:VSM589951 WCC589951:WCI589951 WLY589951:WME589951 WVU589951:WWA589951 K655487:Q655487 JI655487:JO655487 TE655487:TK655487 ADA655487:ADG655487 AMW655487:ANC655487 AWS655487:AWY655487 BGO655487:BGU655487 BQK655487:BQQ655487 CAG655487:CAM655487 CKC655487:CKI655487 CTY655487:CUE655487 DDU655487:DEA655487 DNQ655487:DNW655487 DXM655487:DXS655487 EHI655487:EHO655487 ERE655487:ERK655487 FBA655487:FBG655487 FKW655487:FLC655487 FUS655487:FUY655487 GEO655487:GEU655487 GOK655487:GOQ655487 GYG655487:GYM655487 HIC655487:HII655487 HRY655487:HSE655487 IBU655487:ICA655487 ILQ655487:ILW655487 IVM655487:IVS655487 JFI655487:JFO655487 JPE655487:JPK655487 JZA655487:JZG655487 KIW655487:KJC655487 KSS655487:KSY655487 LCO655487:LCU655487 LMK655487:LMQ655487 LWG655487:LWM655487 MGC655487:MGI655487 MPY655487:MQE655487 MZU655487:NAA655487 NJQ655487:NJW655487 NTM655487:NTS655487 ODI655487:ODO655487 ONE655487:ONK655487 OXA655487:OXG655487 PGW655487:PHC655487 PQS655487:PQY655487 QAO655487:QAU655487 QKK655487:QKQ655487 QUG655487:QUM655487 REC655487:REI655487 RNY655487:ROE655487 RXU655487:RYA655487 SHQ655487:SHW655487 SRM655487:SRS655487 TBI655487:TBO655487 TLE655487:TLK655487 TVA655487:TVG655487 UEW655487:UFC655487 UOS655487:UOY655487 UYO655487:UYU655487 VIK655487:VIQ655487 VSG655487:VSM655487 WCC655487:WCI655487 WLY655487:WME655487 WVU655487:WWA655487 K721023:Q721023 JI721023:JO721023 TE721023:TK721023 ADA721023:ADG721023 AMW721023:ANC721023 AWS721023:AWY721023 BGO721023:BGU721023 BQK721023:BQQ721023 CAG721023:CAM721023 CKC721023:CKI721023 CTY721023:CUE721023 DDU721023:DEA721023 DNQ721023:DNW721023 DXM721023:DXS721023 EHI721023:EHO721023 ERE721023:ERK721023 FBA721023:FBG721023 FKW721023:FLC721023 FUS721023:FUY721023 GEO721023:GEU721023 GOK721023:GOQ721023 GYG721023:GYM721023 HIC721023:HII721023 HRY721023:HSE721023 IBU721023:ICA721023 ILQ721023:ILW721023 IVM721023:IVS721023 JFI721023:JFO721023 JPE721023:JPK721023 JZA721023:JZG721023 KIW721023:KJC721023 KSS721023:KSY721023 LCO721023:LCU721023 LMK721023:LMQ721023 LWG721023:LWM721023 MGC721023:MGI721023 MPY721023:MQE721023 MZU721023:NAA721023 NJQ721023:NJW721023 NTM721023:NTS721023 ODI721023:ODO721023 ONE721023:ONK721023 OXA721023:OXG721023 PGW721023:PHC721023 PQS721023:PQY721023 QAO721023:QAU721023 QKK721023:QKQ721023 QUG721023:QUM721023 REC721023:REI721023 RNY721023:ROE721023 RXU721023:RYA721023 SHQ721023:SHW721023 SRM721023:SRS721023 TBI721023:TBO721023 TLE721023:TLK721023 TVA721023:TVG721023 UEW721023:UFC721023 UOS721023:UOY721023 UYO721023:UYU721023 VIK721023:VIQ721023 VSG721023:VSM721023 WCC721023:WCI721023 WLY721023:WME721023 WVU721023:WWA721023 K786559:Q786559 JI786559:JO786559 TE786559:TK786559 ADA786559:ADG786559 AMW786559:ANC786559 AWS786559:AWY786559 BGO786559:BGU786559 BQK786559:BQQ786559 CAG786559:CAM786559 CKC786559:CKI786559 CTY786559:CUE786559 DDU786559:DEA786559 DNQ786559:DNW786559 DXM786559:DXS786559 EHI786559:EHO786559 ERE786559:ERK786559 FBA786559:FBG786559 FKW786559:FLC786559 FUS786559:FUY786559 GEO786559:GEU786559 GOK786559:GOQ786559 GYG786559:GYM786559 HIC786559:HII786559 HRY786559:HSE786559 IBU786559:ICA786559 ILQ786559:ILW786559 IVM786559:IVS786559 JFI786559:JFO786559 JPE786559:JPK786559 JZA786559:JZG786559 KIW786559:KJC786559 KSS786559:KSY786559 LCO786559:LCU786559 LMK786559:LMQ786559 LWG786559:LWM786559 MGC786559:MGI786559 MPY786559:MQE786559 MZU786559:NAA786559 NJQ786559:NJW786559 NTM786559:NTS786559 ODI786559:ODO786559 ONE786559:ONK786559 OXA786559:OXG786559 PGW786559:PHC786559 PQS786559:PQY786559 QAO786559:QAU786559 QKK786559:QKQ786559 QUG786559:QUM786559 REC786559:REI786559 RNY786559:ROE786559 RXU786559:RYA786559 SHQ786559:SHW786559 SRM786559:SRS786559 TBI786559:TBO786559 TLE786559:TLK786559 TVA786559:TVG786559 UEW786559:UFC786559 UOS786559:UOY786559 UYO786559:UYU786559 VIK786559:VIQ786559 VSG786559:VSM786559 WCC786559:WCI786559 WLY786559:WME786559 WVU786559:WWA786559 K852095:Q852095 JI852095:JO852095 TE852095:TK852095 ADA852095:ADG852095 AMW852095:ANC852095 AWS852095:AWY852095 BGO852095:BGU852095 BQK852095:BQQ852095 CAG852095:CAM852095 CKC852095:CKI852095 CTY852095:CUE852095 DDU852095:DEA852095 DNQ852095:DNW852095 DXM852095:DXS852095 EHI852095:EHO852095 ERE852095:ERK852095 FBA852095:FBG852095 FKW852095:FLC852095 FUS852095:FUY852095 GEO852095:GEU852095 GOK852095:GOQ852095 GYG852095:GYM852095 HIC852095:HII852095 HRY852095:HSE852095 IBU852095:ICA852095 ILQ852095:ILW852095 IVM852095:IVS852095 JFI852095:JFO852095 JPE852095:JPK852095 JZA852095:JZG852095 KIW852095:KJC852095 KSS852095:KSY852095 LCO852095:LCU852095 LMK852095:LMQ852095 LWG852095:LWM852095 MGC852095:MGI852095 MPY852095:MQE852095 MZU852095:NAA852095 NJQ852095:NJW852095 NTM852095:NTS852095 ODI852095:ODO852095 ONE852095:ONK852095 OXA852095:OXG852095 PGW852095:PHC852095 PQS852095:PQY852095 QAO852095:QAU852095 QKK852095:QKQ852095 QUG852095:QUM852095 REC852095:REI852095 RNY852095:ROE852095 RXU852095:RYA852095 SHQ852095:SHW852095 SRM852095:SRS852095 TBI852095:TBO852095 TLE852095:TLK852095 TVA852095:TVG852095 UEW852095:UFC852095 UOS852095:UOY852095 UYO852095:UYU852095 VIK852095:VIQ852095 VSG852095:VSM852095 WCC852095:WCI852095 WLY852095:WME852095 WVU852095:WWA852095 K917631:Q917631 JI917631:JO917631 TE917631:TK917631 ADA917631:ADG917631 AMW917631:ANC917631 AWS917631:AWY917631 BGO917631:BGU917631 BQK917631:BQQ917631 CAG917631:CAM917631 CKC917631:CKI917631 CTY917631:CUE917631 DDU917631:DEA917631 DNQ917631:DNW917631 DXM917631:DXS917631 EHI917631:EHO917631 ERE917631:ERK917631 FBA917631:FBG917631 FKW917631:FLC917631 FUS917631:FUY917631 GEO917631:GEU917631 GOK917631:GOQ917631 GYG917631:GYM917631 HIC917631:HII917631 HRY917631:HSE917631 IBU917631:ICA917631 ILQ917631:ILW917631 IVM917631:IVS917631 JFI917631:JFO917631 JPE917631:JPK917631 JZA917631:JZG917631 KIW917631:KJC917631 KSS917631:KSY917631 LCO917631:LCU917631 LMK917631:LMQ917631 LWG917631:LWM917631 MGC917631:MGI917631 MPY917631:MQE917631 MZU917631:NAA917631 NJQ917631:NJW917631 NTM917631:NTS917631 ODI917631:ODO917631 ONE917631:ONK917631 OXA917631:OXG917631 PGW917631:PHC917631 PQS917631:PQY917631 QAO917631:QAU917631 QKK917631:QKQ917631 QUG917631:QUM917631 REC917631:REI917631 RNY917631:ROE917631 RXU917631:RYA917631 SHQ917631:SHW917631 SRM917631:SRS917631 TBI917631:TBO917631 TLE917631:TLK917631 TVA917631:TVG917631 UEW917631:UFC917631 UOS917631:UOY917631 UYO917631:UYU917631 VIK917631:VIQ917631 VSG917631:VSM917631 WCC917631:WCI917631 WLY917631:WME917631 WVU917631:WWA917631 K983167:Q983167 JI983167:JO983167 TE983167:TK983167 ADA983167:ADG983167 AMW983167:ANC983167 AWS983167:AWY983167 BGO983167:BGU983167 BQK983167:BQQ983167 CAG983167:CAM983167 CKC983167:CKI983167 CTY983167:CUE983167 DDU983167:DEA983167 DNQ983167:DNW983167 DXM983167:DXS983167 EHI983167:EHO983167 ERE983167:ERK983167 FBA983167:FBG983167 FKW983167:FLC983167 FUS983167:FUY983167 GEO983167:GEU983167 GOK983167:GOQ983167 GYG983167:GYM983167 HIC983167:HII983167 HRY983167:HSE983167 IBU983167:ICA983167 ILQ983167:ILW983167 IVM983167:IVS983167 JFI983167:JFO983167 JPE983167:JPK983167 JZA983167:JZG983167 KIW983167:KJC983167 KSS983167:KSY983167 LCO983167:LCU983167 LMK983167:LMQ983167 LWG983167:LWM983167 MGC983167:MGI983167 MPY983167:MQE983167 MZU983167:NAA983167 NJQ983167:NJW983167 NTM983167:NTS983167 ODI983167:ODO983167 ONE983167:ONK983167 OXA983167:OXG983167 PGW983167:PHC983167 PQS983167:PQY983167 QAO983167:QAU983167 QKK983167:QKQ983167 QUG983167:QUM983167 REC983167:REI983167 RNY983167:ROE983167 RXU983167:RYA983167 SHQ983167:SHW983167 SRM983167:SRS983167 TBI983167:TBO983167 TLE983167:TLK983167 TVA983167:TVG983167 UEW983167:UFC983167 UOS983167:UOY983167 UYO983167:UYU983167 VIK983167:VIQ983167 VSG983167:VSM983167 WCC983167:WCI983167 WLY983167:WME983167" xr:uid="{00000000-0002-0000-0700-000006000000}">
      <formula1>$B$151:$B$155</formula1>
    </dataValidation>
    <dataValidation type="list" allowBlank="1" showInputMessage="1" showErrorMessage="1" error="SELECIONE UM MUNICÍPIO DA LISTA!" sqref="JT11:KA11 TP11:TW11 ADL11:ADS11 ANH11:ANO11 AXD11:AXK11 BGZ11:BHG11 BQV11:BRC11 CAR11:CAY11 CKN11:CKU11 CUJ11:CUQ11 DEF11:DEM11 DOB11:DOI11 DXX11:DYE11 EHT11:EIA11 ERP11:ERW11 FBL11:FBS11 FLH11:FLO11 FVD11:FVK11 GEZ11:GFG11 GOV11:GPC11 GYR11:GYY11 HIN11:HIU11 HSJ11:HSQ11 ICF11:ICM11 IMB11:IMI11 IVX11:IWE11 JFT11:JGA11 JPP11:JPW11 JZL11:JZS11 KJH11:KJO11 KTD11:KTK11 LCZ11:LDG11 LMV11:LNC11 LWR11:LWY11 MGN11:MGU11 MQJ11:MQQ11 NAF11:NAM11 NKB11:NKI11 NTX11:NUE11 ODT11:OEA11 ONP11:ONW11 OXL11:OXS11 PHH11:PHO11 PRD11:PRK11 QAZ11:QBG11 QKV11:QLC11 QUR11:QUY11 REN11:REU11 ROJ11:ROQ11 RYF11:RYM11 SIB11:SII11 SRX11:SSE11 TBT11:TCA11 TLP11:TLW11 TVL11:TVS11 UFH11:UFO11 UPD11:UPK11 UYZ11:UZG11 VIV11:VJC11 VSR11:VSY11 WCN11:WCU11 WMJ11:WMQ11 WWF11:WWM11 TP24:TW24 ADL24:ADS24 ANH24:ANO24 AXD24:AXK24 BGZ24:BHG24 BQV24:BRC24 CAR24:CAY24 CKN24:CKU24 CUJ24:CUQ24 DEF24:DEM24 DOB24:DOI24 DXX24:DYE24 EHT24:EIA24 ERP24:ERW24 FBL24:FBS24 FLH24:FLO24 FVD24:FVK24 GEZ24:GFG24 GOV24:GPC24 GYR24:GYY24 HIN24:HIU24 HSJ24:HSQ24 ICF24:ICM24 IMB24:IMI24 IVX24:IWE24 JFT24:JGA24 JPP24:JPW24 JZL24:JZS24 KJH24:KJO24 KTD24:KTK24 LCZ24:LDG24 LMV24:LNC24 LWR24:LWY24 MGN24:MGU24 MQJ24:MQQ24 NAF24:NAM24 NKB24:NKI24 NTX24:NUE24 ODT24:OEA24 ONP24:ONW24 OXL24:OXS24 PHH24:PHO24 PRD24:PRK24 QAZ24:QBG24 QKV24:QLC24 QUR24:QUY24 REN24:REU24 ROJ24:ROQ24 RYF24:RYM24 SIB24:SII24 SRX24:SSE24 TBT24:TCA24 TLP24:TLW24 TVL24:TVS24 UFH24:UFO24 UPD24:UPK24 UYZ24:UZG24 VIV24:VJC24 VSR24:VSY24 WCN24:WCU24 WMJ24:WMQ24 WWF24:WWM24 V65641:AC65641 JT65641:KA65641 TP65641:TW65641 ADL65641:ADS65641 ANH65641:ANO65641 AXD65641:AXK65641 BGZ65641:BHG65641 BQV65641:BRC65641 CAR65641:CAY65641 CKN65641:CKU65641 CUJ65641:CUQ65641 DEF65641:DEM65641 DOB65641:DOI65641 DXX65641:DYE65641 EHT65641:EIA65641 ERP65641:ERW65641 FBL65641:FBS65641 FLH65641:FLO65641 FVD65641:FVK65641 GEZ65641:GFG65641 GOV65641:GPC65641 GYR65641:GYY65641 HIN65641:HIU65641 HSJ65641:HSQ65641 ICF65641:ICM65641 IMB65641:IMI65641 IVX65641:IWE65641 JFT65641:JGA65641 JPP65641:JPW65641 JZL65641:JZS65641 KJH65641:KJO65641 KTD65641:KTK65641 LCZ65641:LDG65641 LMV65641:LNC65641 LWR65641:LWY65641 MGN65641:MGU65641 MQJ65641:MQQ65641 NAF65641:NAM65641 NKB65641:NKI65641 NTX65641:NUE65641 ODT65641:OEA65641 ONP65641:ONW65641 OXL65641:OXS65641 PHH65641:PHO65641 PRD65641:PRK65641 QAZ65641:QBG65641 QKV65641:QLC65641 QUR65641:QUY65641 REN65641:REU65641 ROJ65641:ROQ65641 RYF65641:RYM65641 SIB65641:SII65641 SRX65641:SSE65641 TBT65641:TCA65641 TLP65641:TLW65641 TVL65641:TVS65641 UFH65641:UFO65641 UPD65641:UPK65641 UYZ65641:UZG65641 VIV65641:VJC65641 VSR65641:VSY65641 WCN65641:WCU65641 WMJ65641:WMQ65641 WWF65641:WWM65641 V131177:AC131177 JT131177:KA131177 TP131177:TW131177 ADL131177:ADS131177 ANH131177:ANO131177 AXD131177:AXK131177 BGZ131177:BHG131177 BQV131177:BRC131177 CAR131177:CAY131177 CKN131177:CKU131177 CUJ131177:CUQ131177 DEF131177:DEM131177 DOB131177:DOI131177 DXX131177:DYE131177 EHT131177:EIA131177 ERP131177:ERW131177 FBL131177:FBS131177 FLH131177:FLO131177 FVD131177:FVK131177 GEZ131177:GFG131177 GOV131177:GPC131177 GYR131177:GYY131177 HIN131177:HIU131177 HSJ131177:HSQ131177 ICF131177:ICM131177 IMB131177:IMI131177 IVX131177:IWE131177 JFT131177:JGA131177 JPP131177:JPW131177 JZL131177:JZS131177 KJH131177:KJO131177 KTD131177:KTK131177 LCZ131177:LDG131177 LMV131177:LNC131177 LWR131177:LWY131177 MGN131177:MGU131177 MQJ131177:MQQ131177 NAF131177:NAM131177 NKB131177:NKI131177 NTX131177:NUE131177 ODT131177:OEA131177 ONP131177:ONW131177 OXL131177:OXS131177 PHH131177:PHO131177 PRD131177:PRK131177 QAZ131177:QBG131177 QKV131177:QLC131177 QUR131177:QUY131177 REN131177:REU131177 ROJ131177:ROQ131177 RYF131177:RYM131177 SIB131177:SII131177 SRX131177:SSE131177 TBT131177:TCA131177 TLP131177:TLW131177 TVL131177:TVS131177 UFH131177:UFO131177 UPD131177:UPK131177 UYZ131177:UZG131177 VIV131177:VJC131177 VSR131177:VSY131177 WCN131177:WCU131177 WMJ131177:WMQ131177 WWF131177:WWM131177 V196713:AC196713 JT196713:KA196713 TP196713:TW196713 ADL196713:ADS196713 ANH196713:ANO196713 AXD196713:AXK196713 BGZ196713:BHG196713 BQV196713:BRC196713 CAR196713:CAY196713 CKN196713:CKU196713 CUJ196713:CUQ196713 DEF196713:DEM196713 DOB196713:DOI196713 DXX196713:DYE196713 EHT196713:EIA196713 ERP196713:ERW196713 FBL196713:FBS196713 FLH196713:FLO196713 FVD196713:FVK196713 GEZ196713:GFG196713 GOV196713:GPC196713 GYR196713:GYY196713 HIN196713:HIU196713 HSJ196713:HSQ196713 ICF196713:ICM196713 IMB196713:IMI196713 IVX196713:IWE196713 JFT196713:JGA196713 JPP196713:JPW196713 JZL196713:JZS196713 KJH196713:KJO196713 KTD196713:KTK196713 LCZ196713:LDG196713 LMV196713:LNC196713 LWR196713:LWY196713 MGN196713:MGU196713 MQJ196713:MQQ196713 NAF196713:NAM196713 NKB196713:NKI196713 NTX196713:NUE196713 ODT196713:OEA196713 ONP196713:ONW196713 OXL196713:OXS196713 PHH196713:PHO196713 PRD196713:PRK196713 QAZ196713:QBG196713 QKV196713:QLC196713 QUR196713:QUY196713 REN196713:REU196713 ROJ196713:ROQ196713 RYF196713:RYM196713 SIB196713:SII196713 SRX196713:SSE196713 TBT196713:TCA196713 TLP196713:TLW196713 TVL196713:TVS196713 UFH196713:UFO196713 UPD196713:UPK196713 UYZ196713:UZG196713 VIV196713:VJC196713 VSR196713:VSY196713 WCN196713:WCU196713 WMJ196713:WMQ196713 WWF196713:WWM196713 V262249:AC262249 JT262249:KA262249 TP262249:TW262249 ADL262249:ADS262249 ANH262249:ANO262249 AXD262249:AXK262249 BGZ262249:BHG262249 BQV262249:BRC262249 CAR262249:CAY262249 CKN262249:CKU262249 CUJ262249:CUQ262249 DEF262249:DEM262249 DOB262249:DOI262249 DXX262249:DYE262249 EHT262249:EIA262249 ERP262249:ERW262249 FBL262249:FBS262249 FLH262249:FLO262249 FVD262249:FVK262249 GEZ262249:GFG262249 GOV262249:GPC262249 GYR262249:GYY262249 HIN262249:HIU262249 HSJ262249:HSQ262249 ICF262249:ICM262249 IMB262249:IMI262249 IVX262249:IWE262249 JFT262249:JGA262249 JPP262249:JPW262249 JZL262249:JZS262249 KJH262249:KJO262249 KTD262249:KTK262249 LCZ262249:LDG262249 LMV262249:LNC262249 LWR262249:LWY262249 MGN262249:MGU262249 MQJ262249:MQQ262249 NAF262249:NAM262249 NKB262249:NKI262249 NTX262249:NUE262249 ODT262249:OEA262249 ONP262249:ONW262249 OXL262249:OXS262249 PHH262249:PHO262249 PRD262249:PRK262249 QAZ262249:QBG262249 QKV262249:QLC262249 QUR262249:QUY262249 REN262249:REU262249 ROJ262249:ROQ262249 RYF262249:RYM262249 SIB262249:SII262249 SRX262249:SSE262249 TBT262249:TCA262249 TLP262249:TLW262249 TVL262249:TVS262249 UFH262249:UFO262249 UPD262249:UPK262249 UYZ262249:UZG262249 VIV262249:VJC262249 VSR262249:VSY262249 WCN262249:WCU262249 WMJ262249:WMQ262249 WWF262249:WWM262249 V327785:AC327785 JT327785:KA327785 TP327785:TW327785 ADL327785:ADS327785 ANH327785:ANO327785 AXD327785:AXK327785 BGZ327785:BHG327785 BQV327785:BRC327785 CAR327785:CAY327785 CKN327785:CKU327785 CUJ327785:CUQ327785 DEF327785:DEM327785 DOB327785:DOI327785 DXX327785:DYE327785 EHT327785:EIA327785 ERP327785:ERW327785 FBL327785:FBS327785 FLH327785:FLO327785 FVD327785:FVK327785 GEZ327785:GFG327785 GOV327785:GPC327785 GYR327785:GYY327785 HIN327785:HIU327785 HSJ327785:HSQ327785 ICF327785:ICM327785 IMB327785:IMI327785 IVX327785:IWE327785 JFT327785:JGA327785 JPP327785:JPW327785 JZL327785:JZS327785 KJH327785:KJO327785 KTD327785:KTK327785 LCZ327785:LDG327785 LMV327785:LNC327785 LWR327785:LWY327785 MGN327785:MGU327785 MQJ327785:MQQ327785 NAF327785:NAM327785 NKB327785:NKI327785 NTX327785:NUE327785 ODT327785:OEA327785 ONP327785:ONW327785 OXL327785:OXS327785 PHH327785:PHO327785 PRD327785:PRK327785 QAZ327785:QBG327785 QKV327785:QLC327785 QUR327785:QUY327785 REN327785:REU327785 ROJ327785:ROQ327785 RYF327785:RYM327785 SIB327785:SII327785 SRX327785:SSE327785 TBT327785:TCA327785 TLP327785:TLW327785 TVL327785:TVS327785 UFH327785:UFO327785 UPD327785:UPK327785 UYZ327785:UZG327785 VIV327785:VJC327785 VSR327785:VSY327785 WCN327785:WCU327785 WMJ327785:WMQ327785 WWF327785:WWM327785 V393321:AC393321 JT393321:KA393321 TP393321:TW393321 ADL393321:ADS393321 ANH393321:ANO393321 AXD393321:AXK393321 BGZ393321:BHG393321 BQV393321:BRC393321 CAR393321:CAY393321 CKN393321:CKU393321 CUJ393321:CUQ393321 DEF393321:DEM393321 DOB393321:DOI393321 DXX393321:DYE393321 EHT393321:EIA393321 ERP393321:ERW393321 FBL393321:FBS393321 FLH393321:FLO393321 FVD393321:FVK393321 GEZ393321:GFG393321 GOV393321:GPC393321 GYR393321:GYY393321 HIN393321:HIU393321 HSJ393321:HSQ393321 ICF393321:ICM393321 IMB393321:IMI393321 IVX393321:IWE393321 JFT393321:JGA393321 JPP393321:JPW393321 JZL393321:JZS393321 KJH393321:KJO393321 KTD393321:KTK393321 LCZ393321:LDG393321 LMV393321:LNC393321 LWR393321:LWY393321 MGN393321:MGU393321 MQJ393321:MQQ393321 NAF393321:NAM393321 NKB393321:NKI393321 NTX393321:NUE393321 ODT393321:OEA393321 ONP393321:ONW393321 OXL393321:OXS393321 PHH393321:PHO393321 PRD393321:PRK393321 QAZ393321:QBG393321 QKV393321:QLC393321 QUR393321:QUY393321 REN393321:REU393321 ROJ393321:ROQ393321 RYF393321:RYM393321 SIB393321:SII393321 SRX393321:SSE393321 TBT393321:TCA393321 TLP393321:TLW393321 TVL393321:TVS393321 UFH393321:UFO393321 UPD393321:UPK393321 UYZ393321:UZG393321 VIV393321:VJC393321 VSR393321:VSY393321 WCN393321:WCU393321 WMJ393321:WMQ393321 WWF393321:WWM393321 V458857:AC458857 JT458857:KA458857 TP458857:TW458857 ADL458857:ADS458857 ANH458857:ANO458857 AXD458857:AXK458857 BGZ458857:BHG458857 BQV458857:BRC458857 CAR458857:CAY458857 CKN458857:CKU458857 CUJ458857:CUQ458857 DEF458857:DEM458857 DOB458857:DOI458857 DXX458857:DYE458857 EHT458857:EIA458857 ERP458857:ERW458857 FBL458857:FBS458857 FLH458857:FLO458857 FVD458857:FVK458857 GEZ458857:GFG458857 GOV458857:GPC458857 GYR458857:GYY458857 HIN458857:HIU458857 HSJ458857:HSQ458857 ICF458857:ICM458857 IMB458857:IMI458857 IVX458857:IWE458857 JFT458857:JGA458857 JPP458857:JPW458857 JZL458857:JZS458857 KJH458857:KJO458857 KTD458857:KTK458857 LCZ458857:LDG458857 LMV458857:LNC458857 LWR458857:LWY458857 MGN458857:MGU458857 MQJ458857:MQQ458857 NAF458857:NAM458857 NKB458857:NKI458857 NTX458857:NUE458857 ODT458857:OEA458857 ONP458857:ONW458857 OXL458857:OXS458857 PHH458857:PHO458857 PRD458857:PRK458857 QAZ458857:QBG458857 QKV458857:QLC458857 QUR458857:QUY458857 REN458857:REU458857 ROJ458857:ROQ458857 RYF458857:RYM458857 SIB458857:SII458857 SRX458857:SSE458857 TBT458857:TCA458857 TLP458857:TLW458857 TVL458857:TVS458857 UFH458857:UFO458857 UPD458857:UPK458857 UYZ458857:UZG458857 VIV458857:VJC458857 VSR458857:VSY458857 WCN458857:WCU458857 WMJ458857:WMQ458857 WWF458857:WWM458857 V524393:AC524393 JT524393:KA524393 TP524393:TW524393 ADL524393:ADS524393 ANH524393:ANO524393 AXD524393:AXK524393 BGZ524393:BHG524393 BQV524393:BRC524393 CAR524393:CAY524393 CKN524393:CKU524393 CUJ524393:CUQ524393 DEF524393:DEM524393 DOB524393:DOI524393 DXX524393:DYE524393 EHT524393:EIA524393 ERP524393:ERW524393 FBL524393:FBS524393 FLH524393:FLO524393 FVD524393:FVK524393 GEZ524393:GFG524393 GOV524393:GPC524393 GYR524393:GYY524393 HIN524393:HIU524393 HSJ524393:HSQ524393 ICF524393:ICM524393 IMB524393:IMI524393 IVX524393:IWE524393 JFT524393:JGA524393 JPP524393:JPW524393 JZL524393:JZS524393 KJH524393:KJO524393 KTD524393:KTK524393 LCZ524393:LDG524393 LMV524393:LNC524393 LWR524393:LWY524393 MGN524393:MGU524393 MQJ524393:MQQ524393 NAF524393:NAM524393 NKB524393:NKI524393 NTX524393:NUE524393 ODT524393:OEA524393 ONP524393:ONW524393 OXL524393:OXS524393 PHH524393:PHO524393 PRD524393:PRK524393 QAZ524393:QBG524393 QKV524393:QLC524393 QUR524393:QUY524393 REN524393:REU524393 ROJ524393:ROQ524393 RYF524393:RYM524393 SIB524393:SII524393 SRX524393:SSE524393 TBT524393:TCA524393 TLP524393:TLW524393 TVL524393:TVS524393 UFH524393:UFO524393 UPD524393:UPK524393 UYZ524393:UZG524393 VIV524393:VJC524393 VSR524393:VSY524393 WCN524393:WCU524393 WMJ524393:WMQ524393 WWF524393:WWM524393 V589929:AC589929 JT589929:KA589929 TP589929:TW589929 ADL589929:ADS589929 ANH589929:ANO589929 AXD589929:AXK589929 BGZ589929:BHG589929 BQV589929:BRC589929 CAR589929:CAY589929 CKN589929:CKU589929 CUJ589929:CUQ589929 DEF589929:DEM589929 DOB589929:DOI589929 DXX589929:DYE589929 EHT589929:EIA589929 ERP589929:ERW589929 FBL589929:FBS589929 FLH589929:FLO589929 FVD589929:FVK589929 GEZ589929:GFG589929 GOV589929:GPC589929 GYR589929:GYY589929 HIN589929:HIU589929 HSJ589929:HSQ589929 ICF589929:ICM589929 IMB589929:IMI589929 IVX589929:IWE589929 JFT589929:JGA589929 JPP589929:JPW589929 JZL589929:JZS589929 KJH589929:KJO589929 KTD589929:KTK589929 LCZ589929:LDG589929 LMV589929:LNC589929 LWR589929:LWY589929 MGN589929:MGU589929 MQJ589929:MQQ589929 NAF589929:NAM589929 NKB589929:NKI589929 NTX589929:NUE589929 ODT589929:OEA589929 ONP589929:ONW589929 OXL589929:OXS589929 PHH589929:PHO589929 PRD589929:PRK589929 QAZ589929:QBG589929 QKV589929:QLC589929 QUR589929:QUY589929 REN589929:REU589929 ROJ589929:ROQ589929 RYF589929:RYM589929 SIB589929:SII589929 SRX589929:SSE589929 TBT589929:TCA589929 TLP589929:TLW589929 TVL589929:TVS589929 UFH589929:UFO589929 UPD589929:UPK589929 UYZ589929:UZG589929 VIV589929:VJC589929 VSR589929:VSY589929 WCN589929:WCU589929 WMJ589929:WMQ589929 WWF589929:WWM589929 V655465:AC655465 JT655465:KA655465 TP655465:TW655465 ADL655465:ADS655465 ANH655465:ANO655465 AXD655465:AXK655465 BGZ655465:BHG655465 BQV655465:BRC655465 CAR655465:CAY655465 CKN655465:CKU655465 CUJ655465:CUQ655465 DEF655465:DEM655465 DOB655465:DOI655465 DXX655465:DYE655465 EHT655465:EIA655465 ERP655465:ERW655465 FBL655465:FBS655465 FLH655465:FLO655465 FVD655465:FVK655465 GEZ655465:GFG655465 GOV655465:GPC655465 GYR655465:GYY655465 HIN655465:HIU655465 HSJ655465:HSQ655465 ICF655465:ICM655465 IMB655465:IMI655465 IVX655465:IWE655465 JFT655465:JGA655465 JPP655465:JPW655465 JZL655465:JZS655465 KJH655465:KJO655465 KTD655465:KTK655465 LCZ655465:LDG655465 LMV655465:LNC655465 LWR655465:LWY655465 MGN655465:MGU655465 MQJ655465:MQQ655465 NAF655465:NAM655465 NKB655465:NKI655465 NTX655465:NUE655465 ODT655465:OEA655465 ONP655465:ONW655465 OXL655465:OXS655465 PHH655465:PHO655465 PRD655465:PRK655465 QAZ655465:QBG655465 QKV655465:QLC655465 QUR655465:QUY655465 REN655465:REU655465 ROJ655465:ROQ655465 RYF655465:RYM655465 SIB655465:SII655465 SRX655465:SSE655465 TBT655465:TCA655465 TLP655465:TLW655465 TVL655465:TVS655465 UFH655465:UFO655465 UPD655465:UPK655465 UYZ655465:UZG655465 VIV655465:VJC655465 VSR655465:VSY655465 WCN655465:WCU655465 WMJ655465:WMQ655465 WWF655465:WWM655465 V721001:AC721001 JT721001:KA721001 TP721001:TW721001 ADL721001:ADS721001 ANH721001:ANO721001 AXD721001:AXK721001 BGZ721001:BHG721001 BQV721001:BRC721001 CAR721001:CAY721001 CKN721001:CKU721001 CUJ721001:CUQ721001 DEF721001:DEM721001 DOB721001:DOI721001 DXX721001:DYE721001 EHT721001:EIA721001 ERP721001:ERW721001 FBL721001:FBS721001 FLH721001:FLO721001 FVD721001:FVK721001 GEZ721001:GFG721001 GOV721001:GPC721001 GYR721001:GYY721001 HIN721001:HIU721001 HSJ721001:HSQ721001 ICF721001:ICM721001 IMB721001:IMI721001 IVX721001:IWE721001 JFT721001:JGA721001 JPP721001:JPW721001 JZL721001:JZS721001 KJH721001:KJO721001 KTD721001:KTK721001 LCZ721001:LDG721001 LMV721001:LNC721001 LWR721001:LWY721001 MGN721001:MGU721001 MQJ721001:MQQ721001 NAF721001:NAM721001 NKB721001:NKI721001 NTX721001:NUE721001 ODT721001:OEA721001 ONP721001:ONW721001 OXL721001:OXS721001 PHH721001:PHO721001 PRD721001:PRK721001 QAZ721001:QBG721001 QKV721001:QLC721001 QUR721001:QUY721001 REN721001:REU721001 ROJ721001:ROQ721001 RYF721001:RYM721001 SIB721001:SII721001 SRX721001:SSE721001 TBT721001:TCA721001 TLP721001:TLW721001 TVL721001:TVS721001 UFH721001:UFO721001 UPD721001:UPK721001 UYZ721001:UZG721001 VIV721001:VJC721001 VSR721001:VSY721001 WCN721001:WCU721001 WMJ721001:WMQ721001 WWF721001:WWM721001 V786537:AC786537 JT786537:KA786537 TP786537:TW786537 ADL786537:ADS786537 ANH786537:ANO786537 AXD786537:AXK786537 BGZ786537:BHG786537 BQV786537:BRC786537 CAR786537:CAY786537 CKN786537:CKU786537 CUJ786537:CUQ786537 DEF786537:DEM786537 DOB786537:DOI786537 DXX786537:DYE786537 EHT786537:EIA786537 ERP786537:ERW786537 FBL786537:FBS786537 FLH786537:FLO786537 FVD786537:FVK786537 GEZ786537:GFG786537 GOV786537:GPC786537 GYR786537:GYY786537 HIN786537:HIU786537 HSJ786537:HSQ786537 ICF786537:ICM786537 IMB786537:IMI786537 IVX786537:IWE786537 JFT786537:JGA786537 JPP786537:JPW786537 JZL786537:JZS786537 KJH786537:KJO786537 KTD786537:KTK786537 LCZ786537:LDG786537 LMV786537:LNC786537 LWR786537:LWY786537 MGN786537:MGU786537 MQJ786537:MQQ786537 NAF786537:NAM786537 NKB786537:NKI786537 NTX786537:NUE786537 ODT786537:OEA786537 ONP786537:ONW786537 OXL786537:OXS786537 PHH786537:PHO786537 PRD786537:PRK786537 QAZ786537:QBG786537 QKV786537:QLC786537 QUR786537:QUY786537 REN786537:REU786537 ROJ786537:ROQ786537 RYF786537:RYM786537 SIB786537:SII786537 SRX786537:SSE786537 TBT786537:TCA786537 TLP786537:TLW786537 TVL786537:TVS786537 UFH786537:UFO786537 UPD786537:UPK786537 UYZ786537:UZG786537 VIV786537:VJC786537 VSR786537:VSY786537 WCN786537:WCU786537 WMJ786537:WMQ786537 WWF786537:WWM786537 V852073:AC852073 JT852073:KA852073 TP852073:TW852073 ADL852073:ADS852073 ANH852073:ANO852073 AXD852073:AXK852073 BGZ852073:BHG852073 BQV852073:BRC852073 CAR852073:CAY852073 CKN852073:CKU852073 CUJ852073:CUQ852073 DEF852073:DEM852073 DOB852073:DOI852073 DXX852073:DYE852073 EHT852073:EIA852073 ERP852073:ERW852073 FBL852073:FBS852073 FLH852073:FLO852073 FVD852073:FVK852073 GEZ852073:GFG852073 GOV852073:GPC852073 GYR852073:GYY852073 HIN852073:HIU852073 HSJ852073:HSQ852073 ICF852073:ICM852073 IMB852073:IMI852073 IVX852073:IWE852073 JFT852073:JGA852073 JPP852073:JPW852073 JZL852073:JZS852073 KJH852073:KJO852073 KTD852073:KTK852073 LCZ852073:LDG852073 LMV852073:LNC852073 LWR852073:LWY852073 MGN852073:MGU852073 MQJ852073:MQQ852073 NAF852073:NAM852073 NKB852073:NKI852073 NTX852073:NUE852073 ODT852073:OEA852073 ONP852073:ONW852073 OXL852073:OXS852073 PHH852073:PHO852073 PRD852073:PRK852073 QAZ852073:QBG852073 QKV852073:QLC852073 QUR852073:QUY852073 REN852073:REU852073 ROJ852073:ROQ852073 RYF852073:RYM852073 SIB852073:SII852073 SRX852073:SSE852073 TBT852073:TCA852073 TLP852073:TLW852073 TVL852073:TVS852073 UFH852073:UFO852073 UPD852073:UPK852073 UYZ852073:UZG852073 VIV852073:VJC852073 VSR852073:VSY852073 WCN852073:WCU852073 WMJ852073:WMQ852073 WWF852073:WWM852073 V917609:AC917609 JT917609:KA917609 TP917609:TW917609 ADL917609:ADS917609 ANH917609:ANO917609 AXD917609:AXK917609 BGZ917609:BHG917609 BQV917609:BRC917609 CAR917609:CAY917609 CKN917609:CKU917609 CUJ917609:CUQ917609 DEF917609:DEM917609 DOB917609:DOI917609 DXX917609:DYE917609 EHT917609:EIA917609 ERP917609:ERW917609 FBL917609:FBS917609 FLH917609:FLO917609 FVD917609:FVK917609 GEZ917609:GFG917609 GOV917609:GPC917609 GYR917609:GYY917609 HIN917609:HIU917609 HSJ917609:HSQ917609 ICF917609:ICM917609 IMB917609:IMI917609 IVX917609:IWE917609 JFT917609:JGA917609 JPP917609:JPW917609 JZL917609:JZS917609 KJH917609:KJO917609 KTD917609:KTK917609 LCZ917609:LDG917609 LMV917609:LNC917609 LWR917609:LWY917609 MGN917609:MGU917609 MQJ917609:MQQ917609 NAF917609:NAM917609 NKB917609:NKI917609 NTX917609:NUE917609 ODT917609:OEA917609 ONP917609:ONW917609 OXL917609:OXS917609 PHH917609:PHO917609 PRD917609:PRK917609 QAZ917609:QBG917609 QKV917609:QLC917609 QUR917609:QUY917609 REN917609:REU917609 ROJ917609:ROQ917609 RYF917609:RYM917609 SIB917609:SII917609 SRX917609:SSE917609 TBT917609:TCA917609 TLP917609:TLW917609 TVL917609:TVS917609 UFH917609:UFO917609 UPD917609:UPK917609 UYZ917609:UZG917609 VIV917609:VJC917609 VSR917609:VSY917609 WCN917609:WCU917609 WMJ917609:WMQ917609 WWF917609:WWM917609 V983145:AC983145 JT983145:KA983145 TP983145:TW983145 ADL983145:ADS983145 ANH983145:ANO983145 AXD983145:AXK983145 BGZ983145:BHG983145 BQV983145:BRC983145 CAR983145:CAY983145 CKN983145:CKU983145 CUJ983145:CUQ983145 DEF983145:DEM983145 DOB983145:DOI983145 DXX983145:DYE983145 EHT983145:EIA983145 ERP983145:ERW983145 FBL983145:FBS983145 FLH983145:FLO983145 FVD983145:FVK983145 GEZ983145:GFG983145 GOV983145:GPC983145 GYR983145:GYY983145 HIN983145:HIU983145 HSJ983145:HSQ983145 ICF983145:ICM983145 IMB983145:IMI983145 IVX983145:IWE983145 JFT983145:JGA983145 JPP983145:JPW983145 JZL983145:JZS983145 KJH983145:KJO983145 KTD983145:KTK983145 LCZ983145:LDG983145 LMV983145:LNC983145 LWR983145:LWY983145 MGN983145:MGU983145 MQJ983145:MQQ983145 NAF983145:NAM983145 NKB983145:NKI983145 NTX983145:NUE983145 ODT983145:OEA983145 ONP983145:ONW983145 OXL983145:OXS983145 PHH983145:PHO983145 PRD983145:PRK983145 QAZ983145:QBG983145 QKV983145:QLC983145 QUR983145:QUY983145 REN983145:REU983145 ROJ983145:ROQ983145 RYF983145:RYM983145 SIB983145:SII983145 SRX983145:SSE983145 TBT983145:TCA983145 TLP983145:TLW983145 TVL983145:TVS983145 UFH983145:UFO983145 UPD983145:UPK983145 UYZ983145:UZG983145 VIV983145:VJC983145 VSR983145:VSY983145 WCN983145:WCU983145 WMJ983145:WMQ983145 WWF983145:WWM983145 JT24:KA24 JT37:KA37 TP37:TW37 ADL37:ADS37 ANH37:ANO37 AXD37:AXK37 BGZ37:BHG37 BQV37:BRC37 CAR37:CAY37 CKN37:CKU37 CUJ37:CUQ37 DEF37:DEM37 DOB37:DOI37 DXX37:DYE37 EHT37:EIA37 ERP37:ERW37 FBL37:FBS37 FLH37:FLO37 FVD37:FVK37 GEZ37:GFG37 GOV37:GPC37 GYR37:GYY37 HIN37:HIU37 HSJ37:HSQ37 ICF37:ICM37 IMB37:IMI37 IVX37:IWE37 JFT37:JGA37 JPP37:JPW37 JZL37:JZS37 KJH37:KJO37 KTD37:KTK37 LCZ37:LDG37 LMV37:LNC37 LWR37:LWY37 MGN37:MGU37 MQJ37:MQQ37 NAF37:NAM37 NKB37:NKI37 NTX37:NUE37 ODT37:OEA37 ONP37:ONW37 OXL37:OXS37 PHH37:PHO37 PRD37:PRK37 QAZ37:QBG37 QKV37:QLC37 QUR37:QUY37 REN37:REU37 ROJ37:ROQ37 RYF37:RYM37 SIB37:SII37 SRX37:SSE37 TBT37:TCA37 TLP37:TLW37 TVL37:TVS37 UFH37:UFO37 UPD37:UPK37 UYZ37:UZG37 VIV37:VJC37 VSR37:VSY37 WCN37:WCU37 WMJ37:WMQ37 WWF37:WWM37" xr:uid="{00000000-0002-0000-0700-000007000000}">
      <formula1>$U$152:$U$1005</formula1>
    </dataValidation>
    <dataValidation type="whole" allowBlank="1" showInputMessage="1" showErrorMessage="1" error="SOMENTE NUMEROS INTEIROS DE 0 A 59" sqref="J65651:K65651 JH65651:JI65651 TD65651:TE65651 ACZ65651:ADA65651 AMV65651:AMW65651 AWR65651:AWS65651 BGN65651:BGO65651 BQJ65651:BQK65651 CAF65651:CAG65651 CKB65651:CKC65651 CTX65651:CTY65651 DDT65651:DDU65651 DNP65651:DNQ65651 DXL65651:DXM65651 EHH65651:EHI65651 ERD65651:ERE65651 FAZ65651:FBA65651 FKV65651:FKW65651 FUR65651:FUS65651 GEN65651:GEO65651 GOJ65651:GOK65651 GYF65651:GYG65651 HIB65651:HIC65651 HRX65651:HRY65651 IBT65651:IBU65651 ILP65651:ILQ65651 IVL65651:IVM65651 JFH65651:JFI65651 JPD65651:JPE65651 JYZ65651:JZA65651 KIV65651:KIW65651 KSR65651:KSS65651 LCN65651:LCO65651 LMJ65651:LMK65651 LWF65651:LWG65651 MGB65651:MGC65651 MPX65651:MPY65651 MZT65651:MZU65651 NJP65651:NJQ65651 NTL65651:NTM65651 ODH65651:ODI65651 OND65651:ONE65651 OWZ65651:OXA65651 PGV65651:PGW65651 PQR65651:PQS65651 QAN65651:QAO65651 QKJ65651:QKK65651 QUF65651:QUG65651 REB65651:REC65651 RNX65651:RNY65651 RXT65651:RXU65651 SHP65651:SHQ65651 SRL65651:SRM65651 TBH65651:TBI65651 TLD65651:TLE65651 TUZ65651:TVA65651 UEV65651:UEW65651 UOR65651:UOS65651 UYN65651:UYO65651 VIJ65651:VIK65651 VSF65651:VSG65651 WCB65651:WCC65651 WLX65651:WLY65651 WVT65651:WVU65651 J131187:K131187 JH131187:JI131187 TD131187:TE131187 ACZ131187:ADA131187 AMV131187:AMW131187 AWR131187:AWS131187 BGN131187:BGO131187 BQJ131187:BQK131187 CAF131187:CAG131187 CKB131187:CKC131187 CTX131187:CTY131187 DDT131187:DDU131187 DNP131187:DNQ131187 DXL131187:DXM131187 EHH131187:EHI131187 ERD131187:ERE131187 FAZ131187:FBA131187 FKV131187:FKW131187 FUR131187:FUS131187 GEN131187:GEO131187 GOJ131187:GOK131187 GYF131187:GYG131187 HIB131187:HIC131187 HRX131187:HRY131187 IBT131187:IBU131187 ILP131187:ILQ131187 IVL131187:IVM131187 JFH131187:JFI131187 JPD131187:JPE131187 JYZ131187:JZA131187 KIV131187:KIW131187 KSR131187:KSS131187 LCN131187:LCO131187 LMJ131187:LMK131187 LWF131187:LWG131187 MGB131187:MGC131187 MPX131187:MPY131187 MZT131187:MZU131187 NJP131187:NJQ131187 NTL131187:NTM131187 ODH131187:ODI131187 OND131187:ONE131187 OWZ131187:OXA131187 PGV131187:PGW131187 PQR131187:PQS131187 QAN131187:QAO131187 QKJ131187:QKK131187 QUF131187:QUG131187 REB131187:REC131187 RNX131187:RNY131187 RXT131187:RXU131187 SHP131187:SHQ131187 SRL131187:SRM131187 TBH131187:TBI131187 TLD131187:TLE131187 TUZ131187:TVA131187 UEV131187:UEW131187 UOR131187:UOS131187 UYN131187:UYO131187 VIJ131187:VIK131187 VSF131187:VSG131187 WCB131187:WCC131187 WLX131187:WLY131187 WVT131187:WVU131187 J196723:K196723 JH196723:JI196723 TD196723:TE196723 ACZ196723:ADA196723 AMV196723:AMW196723 AWR196723:AWS196723 BGN196723:BGO196723 BQJ196723:BQK196723 CAF196723:CAG196723 CKB196723:CKC196723 CTX196723:CTY196723 DDT196723:DDU196723 DNP196723:DNQ196723 DXL196723:DXM196723 EHH196723:EHI196723 ERD196723:ERE196723 FAZ196723:FBA196723 FKV196723:FKW196723 FUR196723:FUS196723 GEN196723:GEO196723 GOJ196723:GOK196723 GYF196723:GYG196723 HIB196723:HIC196723 HRX196723:HRY196723 IBT196723:IBU196723 ILP196723:ILQ196723 IVL196723:IVM196723 JFH196723:JFI196723 JPD196723:JPE196723 JYZ196723:JZA196723 KIV196723:KIW196723 KSR196723:KSS196723 LCN196723:LCO196723 LMJ196723:LMK196723 LWF196723:LWG196723 MGB196723:MGC196723 MPX196723:MPY196723 MZT196723:MZU196723 NJP196723:NJQ196723 NTL196723:NTM196723 ODH196723:ODI196723 OND196723:ONE196723 OWZ196723:OXA196723 PGV196723:PGW196723 PQR196723:PQS196723 QAN196723:QAO196723 QKJ196723:QKK196723 QUF196723:QUG196723 REB196723:REC196723 RNX196723:RNY196723 RXT196723:RXU196723 SHP196723:SHQ196723 SRL196723:SRM196723 TBH196723:TBI196723 TLD196723:TLE196723 TUZ196723:TVA196723 UEV196723:UEW196723 UOR196723:UOS196723 UYN196723:UYO196723 VIJ196723:VIK196723 VSF196723:VSG196723 WCB196723:WCC196723 WLX196723:WLY196723 WVT196723:WVU196723 J262259:K262259 JH262259:JI262259 TD262259:TE262259 ACZ262259:ADA262259 AMV262259:AMW262259 AWR262259:AWS262259 BGN262259:BGO262259 BQJ262259:BQK262259 CAF262259:CAG262259 CKB262259:CKC262259 CTX262259:CTY262259 DDT262259:DDU262259 DNP262259:DNQ262259 DXL262259:DXM262259 EHH262259:EHI262259 ERD262259:ERE262259 FAZ262259:FBA262259 FKV262259:FKW262259 FUR262259:FUS262259 GEN262259:GEO262259 GOJ262259:GOK262259 GYF262259:GYG262259 HIB262259:HIC262259 HRX262259:HRY262259 IBT262259:IBU262259 ILP262259:ILQ262259 IVL262259:IVM262259 JFH262259:JFI262259 JPD262259:JPE262259 JYZ262259:JZA262259 KIV262259:KIW262259 KSR262259:KSS262259 LCN262259:LCO262259 LMJ262259:LMK262259 LWF262259:LWG262259 MGB262259:MGC262259 MPX262259:MPY262259 MZT262259:MZU262259 NJP262259:NJQ262259 NTL262259:NTM262259 ODH262259:ODI262259 OND262259:ONE262259 OWZ262259:OXA262259 PGV262259:PGW262259 PQR262259:PQS262259 QAN262259:QAO262259 QKJ262259:QKK262259 QUF262259:QUG262259 REB262259:REC262259 RNX262259:RNY262259 RXT262259:RXU262259 SHP262259:SHQ262259 SRL262259:SRM262259 TBH262259:TBI262259 TLD262259:TLE262259 TUZ262259:TVA262259 UEV262259:UEW262259 UOR262259:UOS262259 UYN262259:UYO262259 VIJ262259:VIK262259 VSF262259:VSG262259 WCB262259:WCC262259 WLX262259:WLY262259 WVT262259:WVU262259 J327795:K327795 JH327795:JI327795 TD327795:TE327795 ACZ327795:ADA327795 AMV327795:AMW327795 AWR327795:AWS327795 BGN327795:BGO327795 BQJ327795:BQK327795 CAF327795:CAG327795 CKB327795:CKC327795 CTX327795:CTY327795 DDT327795:DDU327795 DNP327795:DNQ327795 DXL327795:DXM327795 EHH327795:EHI327795 ERD327795:ERE327795 FAZ327795:FBA327795 FKV327795:FKW327795 FUR327795:FUS327795 GEN327795:GEO327795 GOJ327795:GOK327795 GYF327795:GYG327795 HIB327795:HIC327795 HRX327795:HRY327795 IBT327795:IBU327795 ILP327795:ILQ327795 IVL327795:IVM327795 JFH327795:JFI327795 JPD327795:JPE327795 JYZ327795:JZA327795 KIV327795:KIW327795 KSR327795:KSS327795 LCN327795:LCO327795 LMJ327795:LMK327795 LWF327795:LWG327795 MGB327795:MGC327795 MPX327795:MPY327795 MZT327795:MZU327795 NJP327795:NJQ327795 NTL327795:NTM327795 ODH327795:ODI327795 OND327795:ONE327795 OWZ327795:OXA327795 PGV327795:PGW327795 PQR327795:PQS327795 QAN327795:QAO327795 QKJ327795:QKK327795 QUF327795:QUG327795 REB327795:REC327795 RNX327795:RNY327795 RXT327795:RXU327795 SHP327795:SHQ327795 SRL327795:SRM327795 TBH327795:TBI327795 TLD327795:TLE327795 TUZ327795:TVA327795 UEV327795:UEW327795 UOR327795:UOS327795 UYN327795:UYO327795 VIJ327795:VIK327795 VSF327795:VSG327795 WCB327795:WCC327795 WLX327795:WLY327795 WVT327795:WVU327795 J393331:K393331 JH393331:JI393331 TD393331:TE393331 ACZ393331:ADA393331 AMV393331:AMW393331 AWR393331:AWS393331 BGN393331:BGO393331 BQJ393331:BQK393331 CAF393331:CAG393331 CKB393331:CKC393331 CTX393331:CTY393331 DDT393331:DDU393331 DNP393331:DNQ393331 DXL393331:DXM393331 EHH393331:EHI393331 ERD393331:ERE393331 FAZ393331:FBA393331 FKV393331:FKW393331 FUR393331:FUS393331 GEN393331:GEO393331 GOJ393331:GOK393331 GYF393331:GYG393331 HIB393331:HIC393331 HRX393331:HRY393331 IBT393331:IBU393331 ILP393331:ILQ393331 IVL393331:IVM393331 JFH393331:JFI393331 JPD393331:JPE393331 JYZ393331:JZA393331 KIV393331:KIW393331 KSR393331:KSS393331 LCN393331:LCO393331 LMJ393331:LMK393331 LWF393331:LWG393331 MGB393331:MGC393331 MPX393331:MPY393331 MZT393331:MZU393331 NJP393331:NJQ393331 NTL393331:NTM393331 ODH393331:ODI393331 OND393331:ONE393331 OWZ393331:OXA393331 PGV393331:PGW393331 PQR393331:PQS393331 QAN393331:QAO393331 QKJ393331:QKK393331 QUF393331:QUG393331 REB393331:REC393331 RNX393331:RNY393331 RXT393331:RXU393331 SHP393331:SHQ393331 SRL393331:SRM393331 TBH393331:TBI393331 TLD393331:TLE393331 TUZ393331:TVA393331 UEV393331:UEW393331 UOR393331:UOS393331 UYN393331:UYO393331 VIJ393331:VIK393331 VSF393331:VSG393331 WCB393331:WCC393331 WLX393331:WLY393331 WVT393331:WVU393331 J458867:K458867 JH458867:JI458867 TD458867:TE458867 ACZ458867:ADA458867 AMV458867:AMW458867 AWR458867:AWS458867 BGN458867:BGO458867 BQJ458867:BQK458867 CAF458867:CAG458867 CKB458867:CKC458867 CTX458867:CTY458867 DDT458867:DDU458867 DNP458867:DNQ458867 DXL458867:DXM458867 EHH458867:EHI458867 ERD458867:ERE458867 FAZ458867:FBA458867 FKV458867:FKW458867 FUR458867:FUS458867 GEN458867:GEO458867 GOJ458867:GOK458867 GYF458867:GYG458867 HIB458867:HIC458867 HRX458867:HRY458867 IBT458867:IBU458867 ILP458867:ILQ458867 IVL458867:IVM458867 JFH458867:JFI458867 JPD458867:JPE458867 JYZ458867:JZA458867 KIV458867:KIW458867 KSR458867:KSS458867 LCN458867:LCO458867 LMJ458867:LMK458867 LWF458867:LWG458867 MGB458867:MGC458867 MPX458867:MPY458867 MZT458867:MZU458867 NJP458867:NJQ458867 NTL458867:NTM458867 ODH458867:ODI458867 OND458867:ONE458867 OWZ458867:OXA458867 PGV458867:PGW458867 PQR458867:PQS458867 QAN458867:QAO458867 QKJ458867:QKK458867 QUF458867:QUG458867 REB458867:REC458867 RNX458867:RNY458867 RXT458867:RXU458867 SHP458867:SHQ458867 SRL458867:SRM458867 TBH458867:TBI458867 TLD458867:TLE458867 TUZ458867:TVA458867 UEV458867:UEW458867 UOR458867:UOS458867 UYN458867:UYO458867 VIJ458867:VIK458867 VSF458867:VSG458867 WCB458867:WCC458867 WLX458867:WLY458867 WVT458867:WVU458867 J524403:K524403 JH524403:JI524403 TD524403:TE524403 ACZ524403:ADA524403 AMV524403:AMW524403 AWR524403:AWS524403 BGN524403:BGO524403 BQJ524403:BQK524403 CAF524403:CAG524403 CKB524403:CKC524403 CTX524403:CTY524403 DDT524403:DDU524403 DNP524403:DNQ524403 DXL524403:DXM524403 EHH524403:EHI524403 ERD524403:ERE524403 FAZ524403:FBA524403 FKV524403:FKW524403 FUR524403:FUS524403 GEN524403:GEO524403 GOJ524403:GOK524403 GYF524403:GYG524403 HIB524403:HIC524403 HRX524403:HRY524403 IBT524403:IBU524403 ILP524403:ILQ524403 IVL524403:IVM524403 JFH524403:JFI524403 JPD524403:JPE524403 JYZ524403:JZA524403 KIV524403:KIW524403 KSR524403:KSS524403 LCN524403:LCO524403 LMJ524403:LMK524403 LWF524403:LWG524403 MGB524403:MGC524403 MPX524403:MPY524403 MZT524403:MZU524403 NJP524403:NJQ524403 NTL524403:NTM524403 ODH524403:ODI524403 OND524403:ONE524403 OWZ524403:OXA524403 PGV524403:PGW524403 PQR524403:PQS524403 QAN524403:QAO524403 QKJ524403:QKK524403 QUF524403:QUG524403 REB524403:REC524403 RNX524403:RNY524403 RXT524403:RXU524403 SHP524403:SHQ524403 SRL524403:SRM524403 TBH524403:TBI524403 TLD524403:TLE524403 TUZ524403:TVA524403 UEV524403:UEW524403 UOR524403:UOS524403 UYN524403:UYO524403 VIJ524403:VIK524403 VSF524403:VSG524403 WCB524403:WCC524403 WLX524403:WLY524403 WVT524403:WVU524403 J589939:K589939 JH589939:JI589939 TD589939:TE589939 ACZ589939:ADA589939 AMV589939:AMW589939 AWR589939:AWS589939 BGN589939:BGO589939 BQJ589939:BQK589939 CAF589939:CAG589939 CKB589939:CKC589939 CTX589939:CTY589939 DDT589939:DDU589939 DNP589939:DNQ589939 DXL589939:DXM589939 EHH589939:EHI589939 ERD589939:ERE589939 FAZ589939:FBA589939 FKV589939:FKW589939 FUR589939:FUS589939 GEN589939:GEO589939 GOJ589939:GOK589939 GYF589939:GYG589939 HIB589939:HIC589939 HRX589939:HRY589939 IBT589939:IBU589939 ILP589939:ILQ589939 IVL589939:IVM589939 JFH589939:JFI589939 JPD589939:JPE589939 JYZ589939:JZA589939 KIV589939:KIW589939 KSR589939:KSS589939 LCN589939:LCO589939 LMJ589939:LMK589939 LWF589939:LWG589939 MGB589939:MGC589939 MPX589939:MPY589939 MZT589939:MZU589939 NJP589939:NJQ589939 NTL589939:NTM589939 ODH589939:ODI589939 OND589939:ONE589939 OWZ589939:OXA589939 PGV589939:PGW589939 PQR589939:PQS589939 QAN589939:QAO589939 QKJ589939:QKK589939 QUF589939:QUG589939 REB589939:REC589939 RNX589939:RNY589939 RXT589939:RXU589939 SHP589939:SHQ589939 SRL589939:SRM589939 TBH589939:TBI589939 TLD589939:TLE589939 TUZ589939:TVA589939 UEV589939:UEW589939 UOR589939:UOS589939 UYN589939:UYO589939 VIJ589939:VIK589939 VSF589939:VSG589939 WCB589939:WCC589939 WLX589939:WLY589939 WVT589939:WVU589939 J655475:K655475 JH655475:JI655475 TD655475:TE655475 ACZ655475:ADA655475 AMV655475:AMW655475 AWR655475:AWS655475 BGN655475:BGO655475 BQJ655475:BQK655475 CAF655475:CAG655475 CKB655475:CKC655475 CTX655475:CTY655475 DDT655475:DDU655475 DNP655475:DNQ655475 DXL655475:DXM655475 EHH655475:EHI655475 ERD655475:ERE655475 FAZ655475:FBA655475 FKV655475:FKW655475 FUR655475:FUS655475 GEN655475:GEO655475 GOJ655475:GOK655475 GYF655475:GYG655475 HIB655475:HIC655475 HRX655475:HRY655475 IBT655475:IBU655475 ILP655475:ILQ655475 IVL655475:IVM655475 JFH655475:JFI655475 JPD655475:JPE655475 JYZ655475:JZA655475 KIV655475:KIW655475 KSR655475:KSS655475 LCN655475:LCO655475 LMJ655475:LMK655475 LWF655475:LWG655475 MGB655475:MGC655475 MPX655475:MPY655475 MZT655475:MZU655475 NJP655475:NJQ655475 NTL655475:NTM655475 ODH655475:ODI655475 OND655475:ONE655475 OWZ655475:OXA655475 PGV655475:PGW655475 PQR655475:PQS655475 QAN655475:QAO655475 QKJ655475:QKK655475 QUF655475:QUG655475 REB655475:REC655475 RNX655475:RNY655475 RXT655475:RXU655475 SHP655475:SHQ655475 SRL655475:SRM655475 TBH655475:TBI655475 TLD655475:TLE655475 TUZ655475:TVA655475 UEV655475:UEW655475 UOR655475:UOS655475 UYN655475:UYO655475 VIJ655475:VIK655475 VSF655475:VSG655475 WCB655475:WCC655475 WLX655475:WLY655475 WVT655475:WVU655475 J721011:K721011 JH721011:JI721011 TD721011:TE721011 ACZ721011:ADA721011 AMV721011:AMW721011 AWR721011:AWS721011 BGN721011:BGO721011 BQJ721011:BQK721011 CAF721011:CAG721011 CKB721011:CKC721011 CTX721011:CTY721011 DDT721011:DDU721011 DNP721011:DNQ721011 DXL721011:DXM721011 EHH721011:EHI721011 ERD721011:ERE721011 FAZ721011:FBA721011 FKV721011:FKW721011 FUR721011:FUS721011 GEN721011:GEO721011 GOJ721011:GOK721011 GYF721011:GYG721011 HIB721011:HIC721011 HRX721011:HRY721011 IBT721011:IBU721011 ILP721011:ILQ721011 IVL721011:IVM721011 JFH721011:JFI721011 JPD721011:JPE721011 JYZ721011:JZA721011 KIV721011:KIW721011 KSR721011:KSS721011 LCN721011:LCO721011 LMJ721011:LMK721011 LWF721011:LWG721011 MGB721011:MGC721011 MPX721011:MPY721011 MZT721011:MZU721011 NJP721011:NJQ721011 NTL721011:NTM721011 ODH721011:ODI721011 OND721011:ONE721011 OWZ721011:OXA721011 PGV721011:PGW721011 PQR721011:PQS721011 QAN721011:QAO721011 QKJ721011:QKK721011 QUF721011:QUG721011 REB721011:REC721011 RNX721011:RNY721011 RXT721011:RXU721011 SHP721011:SHQ721011 SRL721011:SRM721011 TBH721011:TBI721011 TLD721011:TLE721011 TUZ721011:TVA721011 UEV721011:UEW721011 UOR721011:UOS721011 UYN721011:UYO721011 VIJ721011:VIK721011 VSF721011:VSG721011 WCB721011:WCC721011 WLX721011:WLY721011 WVT721011:WVU721011 J786547:K786547 JH786547:JI786547 TD786547:TE786547 ACZ786547:ADA786547 AMV786547:AMW786547 AWR786547:AWS786547 BGN786547:BGO786547 BQJ786547:BQK786547 CAF786547:CAG786547 CKB786547:CKC786547 CTX786547:CTY786547 DDT786547:DDU786547 DNP786547:DNQ786547 DXL786547:DXM786547 EHH786547:EHI786547 ERD786547:ERE786547 FAZ786547:FBA786547 FKV786547:FKW786547 FUR786547:FUS786547 GEN786547:GEO786547 GOJ786547:GOK786547 GYF786547:GYG786547 HIB786547:HIC786547 HRX786547:HRY786547 IBT786547:IBU786547 ILP786547:ILQ786547 IVL786547:IVM786547 JFH786547:JFI786547 JPD786547:JPE786547 JYZ786547:JZA786547 KIV786547:KIW786547 KSR786547:KSS786547 LCN786547:LCO786547 LMJ786547:LMK786547 LWF786547:LWG786547 MGB786547:MGC786547 MPX786547:MPY786547 MZT786547:MZU786547 NJP786547:NJQ786547 NTL786547:NTM786547 ODH786547:ODI786547 OND786547:ONE786547 OWZ786547:OXA786547 PGV786547:PGW786547 PQR786547:PQS786547 QAN786547:QAO786547 QKJ786547:QKK786547 QUF786547:QUG786547 REB786547:REC786547 RNX786547:RNY786547 RXT786547:RXU786547 SHP786547:SHQ786547 SRL786547:SRM786547 TBH786547:TBI786547 TLD786547:TLE786547 TUZ786547:TVA786547 UEV786547:UEW786547 UOR786547:UOS786547 UYN786547:UYO786547 VIJ786547:VIK786547 VSF786547:VSG786547 WCB786547:WCC786547 WLX786547:WLY786547 WVT786547:WVU786547 J852083:K852083 JH852083:JI852083 TD852083:TE852083 ACZ852083:ADA852083 AMV852083:AMW852083 AWR852083:AWS852083 BGN852083:BGO852083 BQJ852083:BQK852083 CAF852083:CAG852083 CKB852083:CKC852083 CTX852083:CTY852083 DDT852083:DDU852083 DNP852083:DNQ852083 DXL852083:DXM852083 EHH852083:EHI852083 ERD852083:ERE852083 FAZ852083:FBA852083 FKV852083:FKW852083 FUR852083:FUS852083 GEN852083:GEO852083 GOJ852083:GOK852083 GYF852083:GYG852083 HIB852083:HIC852083 HRX852083:HRY852083 IBT852083:IBU852083 ILP852083:ILQ852083 IVL852083:IVM852083 JFH852083:JFI852083 JPD852083:JPE852083 JYZ852083:JZA852083 KIV852083:KIW852083 KSR852083:KSS852083 LCN852083:LCO852083 LMJ852083:LMK852083 LWF852083:LWG852083 MGB852083:MGC852083 MPX852083:MPY852083 MZT852083:MZU852083 NJP852083:NJQ852083 NTL852083:NTM852083 ODH852083:ODI852083 OND852083:ONE852083 OWZ852083:OXA852083 PGV852083:PGW852083 PQR852083:PQS852083 QAN852083:QAO852083 QKJ852083:QKK852083 QUF852083:QUG852083 REB852083:REC852083 RNX852083:RNY852083 RXT852083:RXU852083 SHP852083:SHQ852083 SRL852083:SRM852083 TBH852083:TBI852083 TLD852083:TLE852083 TUZ852083:TVA852083 UEV852083:UEW852083 UOR852083:UOS852083 UYN852083:UYO852083 VIJ852083:VIK852083 VSF852083:VSG852083 WCB852083:WCC852083 WLX852083:WLY852083 WVT852083:WVU852083 J917619:K917619 JH917619:JI917619 TD917619:TE917619 ACZ917619:ADA917619 AMV917619:AMW917619 AWR917619:AWS917619 BGN917619:BGO917619 BQJ917619:BQK917619 CAF917619:CAG917619 CKB917619:CKC917619 CTX917619:CTY917619 DDT917619:DDU917619 DNP917619:DNQ917619 DXL917619:DXM917619 EHH917619:EHI917619 ERD917619:ERE917619 FAZ917619:FBA917619 FKV917619:FKW917619 FUR917619:FUS917619 GEN917619:GEO917619 GOJ917619:GOK917619 GYF917619:GYG917619 HIB917619:HIC917619 HRX917619:HRY917619 IBT917619:IBU917619 ILP917619:ILQ917619 IVL917619:IVM917619 JFH917619:JFI917619 JPD917619:JPE917619 JYZ917619:JZA917619 KIV917619:KIW917619 KSR917619:KSS917619 LCN917619:LCO917619 LMJ917619:LMK917619 LWF917619:LWG917619 MGB917619:MGC917619 MPX917619:MPY917619 MZT917619:MZU917619 NJP917619:NJQ917619 NTL917619:NTM917619 ODH917619:ODI917619 OND917619:ONE917619 OWZ917619:OXA917619 PGV917619:PGW917619 PQR917619:PQS917619 QAN917619:QAO917619 QKJ917619:QKK917619 QUF917619:QUG917619 REB917619:REC917619 RNX917619:RNY917619 RXT917619:RXU917619 SHP917619:SHQ917619 SRL917619:SRM917619 TBH917619:TBI917619 TLD917619:TLE917619 TUZ917619:TVA917619 UEV917619:UEW917619 UOR917619:UOS917619 UYN917619:UYO917619 VIJ917619:VIK917619 VSF917619:VSG917619 WCB917619:WCC917619 WLX917619:WLY917619 WVT917619:WVU917619 J983155:K983155 JH983155:JI983155 TD983155:TE983155 ACZ983155:ADA983155 AMV983155:AMW983155 AWR983155:AWS983155 BGN983155:BGO983155 BQJ983155:BQK983155 CAF983155:CAG983155 CKB983155:CKC983155 CTX983155:CTY983155 DDT983155:DDU983155 DNP983155:DNQ983155 DXL983155:DXM983155 EHH983155:EHI983155 ERD983155:ERE983155 FAZ983155:FBA983155 FKV983155:FKW983155 FUR983155:FUS983155 GEN983155:GEO983155 GOJ983155:GOK983155 GYF983155:GYG983155 HIB983155:HIC983155 HRX983155:HRY983155 IBT983155:IBU983155 ILP983155:ILQ983155 IVL983155:IVM983155 JFH983155:JFI983155 JPD983155:JPE983155 JYZ983155:JZA983155 KIV983155:KIW983155 KSR983155:KSS983155 LCN983155:LCO983155 LMJ983155:LMK983155 LWF983155:LWG983155 MGB983155:MGC983155 MPX983155:MPY983155 MZT983155:MZU983155 NJP983155:NJQ983155 NTL983155:NTM983155 ODH983155:ODI983155 OND983155:ONE983155 OWZ983155:OXA983155 PGV983155:PGW983155 PQR983155:PQS983155 QAN983155:QAO983155 QKJ983155:QKK983155 QUF983155:QUG983155 REB983155:REC983155 RNX983155:RNY983155 RXT983155:RXU983155 SHP983155:SHQ983155 SRL983155:SRM983155 TBH983155:TBI983155 TLD983155:TLE983155 TUZ983155:TVA983155 UEV983155:UEW983155 UOR983155:UOS983155 UYN983155:UYO983155 VIJ983155:VIK983155 VSF983155:VSG983155 WCB983155:WCC983155 WLX983155:WLY983155 WVT983155:WVU983155 W65651:X65651 JU65651:JV65651 TQ65651:TR65651 ADM65651:ADN65651 ANI65651:ANJ65651 AXE65651:AXF65651 BHA65651:BHB65651 BQW65651:BQX65651 CAS65651:CAT65651 CKO65651:CKP65651 CUK65651:CUL65651 DEG65651:DEH65651 DOC65651:DOD65651 DXY65651:DXZ65651 EHU65651:EHV65651 ERQ65651:ERR65651 FBM65651:FBN65651 FLI65651:FLJ65651 FVE65651:FVF65651 GFA65651:GFB65651 GOW65651:GOX65651 GYS65651:GYT65651 HIO65651:HIP65651 HSK65651:HSL65651 ICG65651:ICH65651 IMC65651:IMD65651 IVY65651:IVZ65651 JFU65651:JFV65651 JPQ65651:JPR65651 JZM65651:JZN65651 KJI65651:KJJ65651 KTE65651:KTF65651 LDA65651:LDB65651 LMW65651:LMX65651 LWS65651:LWT65651 MGO65651:MGP65651 MQK65651:MQL65651 NAG65651:NAH65651 NKC65651:NKD65651 NTY65651:NTZ65651 ODU65651:ODV65651 ONQ65651:ONR65651 OXM65651:OXN65651 PHI65651:PHJ65651 PRE65651:PRF65651 QBA65651:QBB65651 QKW65651:QKX65651 QUS65651:QUT65651 REO65651:REP65651 ROK65651:ROL65651 RYG65651:RYH65651 SIC65651:SID65651 SRY65651:SRZ65651 TBU65651:TBV65651 TLQ65651:TLR65651 TVM65651:TVN65651 UFI65651:UFJ65651 UPE65651:UPF65651 UZA65651:UZB65651 VIW65651:VIX65651 VSS65651:VST65651 WCO65651:WCP65651 WMK65651:WML65651 WWG65651:WWH65651 W131187:X131187 JU131187:JV131187 TQ131187:TR131187 ADM131187:ADN131187 ANI131187:ANJ131187 AXE131187:AXF131187 BHA131187:BHB131187 BQW131187:BQX131187 CAS131187:CAT131187 CKO131187:CKP131187 CUK131187:CUL131187 DEG131187:DEH131187 DOC131187:DOD131187 DXY131187:DXZ131187 EHU131187:EHV131187 ERQ131187:ERR131187 FBM131187:FBN131187 FLI131187:FLJ131187 FVE131187:FVF131187 GFA131187:GFB131187 GOW131187:GOX131187 GYS131187:GYT131187 HIO131187:HIP131187 HSK131187:HSL131187 ICG131187:ICH131187 IMC131187:IMD131187 IVY131187:IVZ131187 JFU131187:JFV131187 JPQ131187:JPR131187 JZM131187:JZN131187 KJI131187:KJJ131187 KTE131187:KTF131187 LDA131187:LDB131187 LMW131187:LMX131187 LWS131187:LWT131187 MGO131187:MGP131187 MQK131187:MQL131187 NAG131187:NAH131187 NKC131187:NKD131187 NTY131187:NTZ131187 ODU131187:ODV131187 ONQ131187:ONR131187 OXM131187:OXN131187 PHI131187:PHJ131187 PRE131187:PRF131187 QBA131187:QBB131187 QKW131187:QKX131187 QUS131187:QUT131187 REO131187:REP131187 ROK131187:ROL131187 RYG131187:RYH131187 SIC131187:SID131187 SRY131187:SRZ131187 TBU131187:TBV131187 TLQ131187:TLR131187 TVM131187:TVN131187 UFI131187:UFJ131187 UPE131187:UPF131187 UZA131187:UZB131187 VIW131187:VIX131187 VSS131187:VST131187 WCO131187:WCP131187 WMK131187:WML131187 WWG131187:WWH131187 W196723:X196723 JU196723:JV196723 TQ196723:TR196723 ADM196723:ADN196723 ANI196723:ANJ196723 AXE196723:AXF196723 BHA196723:BHB196723 BQW196723:BQX196723 CAS196723:CAT196723 CKO196723:CKP196723 CUK196723:CUL196723 DEG196723:DEH196723 DOC196723:DOD196723 DXY196723:DXZ196723 EHU196723:EHV196723 ERQ196723:ERR196723 FBM196723:FBN196723 FLI196723:FLJ196723 FVE196723:FVF196723 GFA196723:GFB196723 GOW196723:GOX196723 GYS196723:GYT196723 HIO196723:HIP196723 HSK196723:HSL196723 ICG196723:ICH196723 IMC196723:IMD196723 IVY196723:IVZ196723 JFU196723:JFV196723 JPQ196723:JPR196723 JZM196723:JZN196723 KJI196723:KJJ196723 KTE196723:KTF196723 LDA196723:LDB196723 LMW196723:LMX196723 LWS196723:LWT196723 MGO196723:MGP196723 MQK196723:MQL196723 NAG196723:NAH196723 NKC196723:NKD196723 NTY196723:NTZ196723 ODU196723:ODV196723 ONQ196723:ONR196723 OXM196723:OXN196723 PHI196723:PHJ196723 PRE196723:PRF196723 QBA196723:QBB196723 QKW196723:QKX196723 QUS196723:QUT196723 REO196723:REP196723 ROK196723:ROL196723 RYG196723:RYH196723 SIC196723:SID196723 SRY196723:SRZ196723 TBU196723:TBV196723 TLQ196723:TLR196723 TVM196723:TVN196723 UFI196723:UFJ196723 UPE196723:UPF196723 UZA196723:UZB196723 VIW196723:VIX196723 VSS196723:VST196723 WCO196723:WCP196723 WMK196723:WML196723 WWG196723:WWH196723 W262259:X262259 JU262259:JV262259 TQ262259:TR262259 ADM262259:ADN262259 ANI262259:ANJ262259 AXE262259:AXF262259 BHA262259:BHB262259 BQW262259:BQX262259 CAS262259:CAT262259 CKO262259:CKP262259 CUK262259:CUL262259 DEG262259:DEH262259 DOC262259:DOD262259 DXY262259:DXZ262259 EHU262259:EHV262259 ERQ262259:ERR262259 FBM262259:FBN262259 FLI262259:FLJ262259 FVE262259:FVF262259 GFA262259:GFB262259 GOW262259:GOX262259 GYS262259:GYT262259 HIO262259:HIP262259 HSK262259:HSL262259 ICG262259:ICH262259 IMC262259:IMD262259 IVY262259:IVZ262259 JFU262259:JFV262259 JPQ262259:JPR262259 JZM262259:JZN262259 KJI262259:KJJ262259 KTE262259:KTF262259 LDA262259:LDB262259 LMW262259:LMX262259 LWS262259:LWT262259 MGO262259:MGP262259 MQK262259:MQL262259 NAG262259:NAH262259 NKC262259:NKD262259 NTY262259:NTZ262259 ODU262259:ODV262259 ONQ262259:ONR262259 OXM262259:OXN262259 PHI262259:PHJ262259 PRE262259:PRF262259 QBA262259:QBB262259 QKW262259:QKX262259 QUS262259:QUT262259 REO262259:REP262259 ROK262259:ROL262259 RYG262259:RYH262259 SIC262259:SID262259 SRY262259:SRZ262259 TBU262259:TBV262259 TLQ262259:TLR262259 TVM262259:TVN262259 UFI262259:UFJ262259 UPE262259:UPF262259 UZA262259:UZB262259 VIW262259:VIX262259 VSS262259:VST262259 WCO262259:WCP262259 WMK262259:WML262259 WWG262259:WWH262259 W327795:X327795 JU327795:JV327795 TQ327795:TR327795 ADM327795:ADN327795 ANI327795:ANJ327795 AXE327795:AXF327795 BHA327795:BHB327795 BQW327795:BQX327795 CAS327795:CAT327795 CKO327795:CKP327795 CUK327795:CUL327795 DEG327795:DEH327795 DOC327795:DOD327795 DXY327795:DXZ327795 EHU327795:EHV327795 ERQ327795:ERR327795 FBM327795:FBN327795 FLI327795:FLJ327795 FVE327795:FVF327795 GFA327795:GFB327795 GOW327795:GOX327795 GYS327795:GYT327795 HIO327795:HIP327795 HSK327795:HSL327795 ICG327795:ICH327795 IMC327795:IMD327795 IVY327795:IVZ327795 JFU327795:JFV327795 JPQ327795:JPR327795 JZM327795:JZN327795 KJI327795:KJJ327795 KTE327795:KTF327795 LDA327795:LDB327795 LMW327795:LMX327795 LWS327795:LWT327795 MGO327795:MGP327795 MQK327795:MQL327795 NAG327795:NAH327795 NKC327795:NKD327795 NTY327795:NTZ327795 ODU327795:ODV327795 ONQ327795:ONR327795 OXM327795:OXN327795 PHI327795:PHJ327795 PRE327795:PRF327795 QBA327795:QBB327795 QKW327795:QKX327795 QUS327795:QUT327795 REO327795:REP327795 ROK327795:ROL327795 RYG327795:RYH327795 SIC327795:SID327795 SRY327795:SRZ327795 TBU327795:TBV327795 TLQ327795:TLR327795 TVM327795:TVN327795 UFI327795:UFJ327795 UPE327795:UPF327795 UZA327795:UZB327795 VIW327795:VIX327795 VSS327795:VST327795 WCO327795:WCP327795 WMK327795:WML327795 WWG327795:WWH327795 W393331:X393331 JU393331:JV393331 TQ393331:TR393331 ADM393331:ADN393331 ANI393331:ANJ393331 AXE393331:AXF393331 BHA393331:BHB393331 BQW393331:BQX393331 CAS393331:CAT393331 CKO393331:CKP393331 CUK393331:CUL393331 DEG393331:DEH393331 DOC393331:DOD393331 DXY393331:DXZ393331 EHU393331:EHV393331 ERQ393331:ERR393331 FBM393331:FBN393331 FLI393331:FLJ393331 FVE393331:FVF393331 GFA393331:GFB393331 GOW393331:GOX393331 GYS393331:GYT393331 HIO393331:HIP393331 HSK393331:HSL393331 ICG393331:ICH393331 IMC393331:IMD393331 IVY393331:IVZ393331 JFU393331:JFV393331 JPQ393331:JPR393331 JZM393331:JZN393331 KJI393331:KJJ393331 KTE393331:KTF393331 LDA393331:LDB393331 LMW393331:LMX393331 LWS393331:LWT393331 MGO393331:MGP393331 MQK393331:MQL393331 NAG393331:NAH393331 NKC393331:NKD393331 NTY393331:NTZ393331 ODU393331:ODV393331 ONQ393331:ONR393331 OXM393331:OXN393331 PHI393331:PHJ393331 PRE393331:PRF393331 QBA393331:QBB393331 QKW393331:QKX393331 QUS393331:QUT393331 REO393331:REP393331 ROK393331:ROL393331 RYG393331:RYH393331 SIC393331:SID393331 SRY393331:SRZ393331 TBU393331:TBV393331 TLQ393331:TLR393331 TVM393331:TVN393331 UFI393331:UFJ393331 UPE393331:UPF393331 UZA393331:UZB393331 VIW393331:VIX393331 VSS393331:VST393331 WCO393331:WCP393331 WMK393331:WML393331 WWG393331:WWH393331 W458867:X458867 JU458867:JV458867 TQ458867:TR458867 ADM458867:ADN458867 ANI458867:ANJ458867 AXE458867:AXF458867 BHA458867:BHB458867 BQW458867:BQX458867 CAS458867:CAT458867 CKO458867:CKP458867 CUK458867:CUL458867 DEG458867:DEH458867 DOC458867:DOD458867 DXY458867:DXZ458867 EHU458867:EHV458867 ERQ458867:ERR458867 FBM458867:FBN458867 FLI458867:FLJ458867 FVE458867:FVF458867 GFA458867:GFB458867 GOW458867:GOX458867 GYS458867:GYT458867 HIO458867:HIP458867 HSK458867:HSL458867 ICG458867:ICH458867 IMC458867:IMD458867 IVY458867:IVZ458867 JFU458867:JFV458867 JPQ458867:JPR458867 JZM458867:JZN458867 KJI458867:KJJ458867 KTE458867:KTF458867 LDA458867:LDB458867 LMW458867:LMX458867 LWS458867:LWT458867 MGO458867:MGP458867 MQK458867:MQL458867 NAG458867:NAH458867 NKC458867:NKD458867 NTY458867:NTZ458867 ODU458867:ODV458867 ONQ458867:ONR458867 OXM458867:OXN458867 PHI458867:PHJ458867 PRE458867:PRF458867 QBA458867:QBB458867 QKW458867:QKX458867 QUS458867:QUT458867 REO458867:REP458867 ROK458867:ROL458867 RYG458867:RYH458867 SIC458867:SID458867 SRY458867:SRZ458867 TBU458867:TBV458867 TLQ458867:TLR458867 TVM458867:TVN458867 UFI458867:UFJ458867 UPE458867:UPF458867 UZA458867:UZB458867 VIW458867:VIX458867 VSS458867:VST458867 WCO458867:WCP458867 WMK458867:WML458867 WWG458867:WWH458867 W524403:X524403 JU524403:JV524403 TQ524403:TR524403 ADM524403:ADN524403 ANI524403:ANJ524403 AXE524403:AXF524403 BHA524403:BHB524403 BQW524403:BQX524403 CAS524403:CAT524403 CKO524403:CKP524403 CUK524403:CUL524403 DEG524403:DEH524403 DOC524403:DOD524403 DXY524403:DXZ524403 EHU524403:EHV524403 ERQ524403:ERR524403 FBM524403:FBN524403 FLI524403:FLJ524403 FVE524403:FVF524403 GFA524403:GFB524403 GOW524403:GOX524403 GYS524403:GYT524403 HIO524403:HIP524403 HSK524403:HSL524403 ICG524403:ICH524403 IMC524403:IMD524403 IVY524403:IVZ524403 JFU524403:JFV524403 JPQ524403:JPR524403 JZM524403:JZN524403 KJI524403:KJJ524403 KTE524403:KTF524403 LDA524403:LDB524403 LMW524403:LMX524403 LWS524403:LWT524403 MGO524403:MGP524403 MQK524403:MQL524403 NAG524403:NAH524403 NKC524403:NKD524403 NTY524403:NTZ524403 ODU524403:ODV524403 ONQ524403:ONR524403 OXM524403:OXN524403 PHI524403:PHJ524403 PRE524403:PRF524403 QBA524403:QBB524403 QKW524403:QKX524403 QUS524403:QUT524403 REO524403:REP524403 ROK524403:ROL524403 RYG524403:RYH524403 SIC524403:SID524403 SRY524403:SRZ524403 TBU524403:TBV524403 TLQ524403:TLR524403 TVM524403:TVN524403 UFI524403:UFJ524403 UPE524403:UPF524403 UZA524403:UZB524403 VIW524403:VIX524403 VSS524403:VST524403 WCO524403:WCP524403 WMK524403:WML524403 WWG524403:WWH524403 W589939:X589939 JU589939:JV589939 TQ589939:TR589939 ADM589939:ADN589939 ANI589939:ANJ589939 AXE589939:AXF589939 BHA589939:BHB589939 BQW589939:BQX589939 CAS589939:CAT589939 CKO589939:CKP589939 CUK589939:CUL589939 DEG589939:DEH589939 DOC589939:DOD589939 DXY589939:DXZ589939 EHU589939:EHV589939 ERQ589939:ERR589939 FBM589939:FBN589939 FLI589939:FLJ589939 FVE589939:FVF589939 GFA589939:GFB589939 GOW589939:GOX589939 GYS589939:GYT589939 HIO589939:HIP589939 HSK589939:HSL589939 ICG589939:ICH589939 IMC589939:IMD589939 IVY589939:IVZ589939 JFU589939:JFV589939 JPQ589939:JPR589939 JZM589939:JZN589939 KJI589939:KJJ589939 KTE589939:KTF589939 LDA589939:LDB589939 LMW589939:LMX589939 LWS589939:LWT589939 MGO589939:MGP589939 MQK589939:MQL589939 NAG589939:NAH589939 NKC589939:NKD589939 NTY589939:NTZ589939 ODU589939:ODV589939 ONQ589939:ONR589939 OXM589939:OXN589939 PHI589939:PHJ589939 PRE589939:PRF589939 QBA589939:QBB589939 QKW589939:QKX589939 QUS589939:QUT589939 REO589939:REP589939 ROK589939:ROL589939 RYG589939:RYH589939 SIC589939:SID589939 SRY589939:SRZ589939 TBU589939:TBV589939 TLQ589939:TLR589939 TVM589939:TVN589939 UFI589939:UFJ589939 UPE589939:UPF589939 UZA589939:UZB589939 VIW589939:VIX589939 VSS589939:VST589939 WCO589939:WCP589939 WMK589939:WML589939 WWG589939:WWH589939 W655475:X655475 JU655475:JV655475 TQ655475:TR655475 ADM655475:ADN655475 ANI655475:ANJ655475 AXE655475:AXF655475 BHA655475:BHB655475 BQW655475:BQX655475 CAS655475:CAT655475 CKO655475:CKP655475 CUK655475:CUL655475 DEG655475:DEH655475 DOC655475:DOD655475 DXY655475:DXZ655475 EHU655475:EHV655475 ERQ655475:ERR655475 FBM655475:FBN655475 FLI655475:FLJ655475 FVE655475:FVF655475 GFA655475:GFB655475 GOW655475:GOX655475 GYS655475:GYT655475 HIO655475:HIP655475 HSK655475:HSL655475 ICG655475:ICH655475 IMC655475:IMD655475 IVY655475:IVZ655475 JFU655475:JFV655475 JPQ655475:JPR655475 JZM655475:JZN655475 KJI655475:KJJ655475 KTE655475:KTF655475 LDA655475:LDB655475 LMW655475:LMX655475 LWS655475:LWT655475 MGO655475:MGP655475 MQK655475:MQL655475 NAG655475:NAH655475 NKC655475:NKD655475 NTY655475:NTZ655475 ODU655475:ODV655475 ONQ655475:ONR655475 OXM655475:OXN655475 PHI655475:PHJ655475 PRE655475:PRF655475 QBA655475:QBB655475 QKW655475:QKX655475 QUS655475:QUT655475 REO655475:REP655475 ROK655475:ROL655475 RYG655475:RYH655475 SIC655475:SID655475 SRY655475:SRZ655475 TBU655475:TBV655475 TLQ655475:TLR655475 TVM655475:TVN655475 UFI655475:UFJ655475 UPE655475:UPF655475 UZA655475:UZB655475 VIW655475:VIX655475 VSS655475:VST655475 WCO655475:WCP655475 WMK655475:WML655475 WWG655475:WWH655475 W721011:X721011 JU721011:JV721011 TQ721011:TR721011 ADM721011:ADN721011 ANI721011:ANJ721011 AXE721011:AXF721011 BHA721011:BHB721011 BQW721011:BQX721011 CAS721011:CAT721011 CKO721011:CKP721011 CUK721011:CUL721011 DEG721011:DEH721011 DOC721011:DOD721011 DXY721011:DXZ721011 EHU721011:EHV721011 ERQ721011:ERR721011 FBM721011:FBN721011 FLI721011:FLJ721011 FVE721011:FVF721011 GFA721011:GFB721011 GOW721011:GOX721011 GYS721011:GYT721011 HIO721011:HIP721011 HSK721011:HSL721011 ICG721011:ICH721011 IMC721011:IMD721011 IVY721011:IVZ721011 JFU721011:JFV721011 JPQ721011:JPR721011 JZM721011:JZN721011 KJI721011:KJJ721011 KTE721011:KTF721011 LDA721011:LDB721011 LMW721011:LMX721011 LWS721011:LWT721011 MGO721011:MGP721011 MQK721011:MQL721011 NAG721011:NAH721011 NKC721011:NKD721011 NTY721011:NTZ721011 ODU721011:ODV721011 ONQ721011:ONR721011 OXM721011:OXN721011 PHI721011:PHJ721011 PRE721011:PRF721011 QBA721011:QBB721011 QKW721011:QKX721011 QUS721011:QUT721011 REO721011:REP721011 ROK721011:ROL721011 RYG721011:RYH721011 SIC721011:SID721011 SRY721011:SRZ721011 TBU721011:TBV721011 TLQ721011:TLR721011 TVM721011:TVN721011 UFI721011:UFJ721011 UPE721011:UPF721011 UZA721011:UZB721011 VIW721011:VIX721011 VSS721011:VST721011 WCO721011:WCP721011 WMK721011:WML721011 WWG721011:WWH721011 W786547:X786547 JU786547:JV786547 TQ786547:TR786547 ADM786547:ADN786547 ANI786547:ANJ786547 AXE786547:AXF786547 BHA786547:BHB786547 BQW786547:BQX786547 CAS786547:CAT786547 CKO786547:CKP786547 CUK786547:CUL786547 DEG786547:DEH786547 DOC786547:DOD786547 DXY786547:DXZ786547 EHU786547:EHV786547 ERQ786547:ERR786547 FBM786547:FBN786547 FLI786547:FLJ786547 FVE786547:FVF786547 GFA786547:GFB786547 GOW786547:GOX786547 GYS786547:GYT786547 HIO786547:HIP786547 HSK786547:HSL786547 ICG786547:ICH786547 IMC786547:IMD786547 IVY786547:IVZ786547 JFU786547:JFV786547 JPQ786547:JPR786547 JZM786547:JZN786547 KJI786547:KJJ786547 KTE786547:KTF786547 LDA786547:LDB786547 LMW786547:LMX786547 LWS786547:LWT786547 MGO786547:MGP786547 MQK786547:MQL786547 NAG786547:NAH786547 NKC786547:NKD786547 NTY786547:NTZ786547 ODU786547:ODV786547 ONQ786547:ONR786547 OXM786547:OXN786547 PHI786547:PHJ786547 PRE786547:PRF786547 QBA786547:QBB786547 QKW786547:QKX786547 QUS786547:QUT786547 REO786547:REP786547 ROK786547:ROL786547 RYG786547:RYH786547 SIC786547:SID786547 SRY786547:SRZ786547 TBU786547:TBV786547 TLQ786547:TLR786547 TVM786547:TVN786547 UFI786547:UFJ786547 UPE786547:UPF786547 UZA786547:UZB786547 VIW786547:VIX786547 VSS786547:VST786547 WCO786547:WCP786547 WMK786547:WML786547 WWG786547:WWH786547 W852083:X852083 JU852083:JV852083 TQ852083:TR852083 ADM852083:ADN852083 ANI852083:ANJ852083 AXE852083:AXF852083 BHA852083:BHB852083 BQW852083:BQX852083 CAS852083:CAT852083 CKO852083:CKP852083 CUK852083:CUL852083 DEG852083:DEH852083 DOC852083:DOD852083 DXY852083:DXZ852083 EHU852083:EHV852083 ERQ852083:ERR852083 FBM852083:FBN852083 FLI852083:FLJ852083 FVE852083:FVF852083 GFA852083:GFB852083 GOW852083:GOX852083 GYS852083:GYT852083 HIO852083:HIP852083 HSK852083:HSL852083 ICG852083:ICH852083 IMC852083:IMD852083 IVY852083:IVZ852083 JFU852083:JFV852083 JPQ852083:JPR852083 JZM852083:JZN852083 KJI852083:KJJ852083 KTE852083:KTF852083 LDA852083:LDB852083 LMW852083:LMX852083 LWS852083:LWT852083 MGO852083:MGP852083 MQK852083:MQL852083 NAG852083:NAH852083 NKC852083:NKD852083 NTY852083:NTZ852083 ODU852083:ODV852083 ONQ852083:ONR852083 OXM852083:OXN852083 PHI852083:PHJ852083 PRE852083:PRF852083 QBA852083:QBB852083 QKW852083:QKX852083 QUS852083:QUT852083 REO852083:REP852083 ROK852083:ROL852083 RYG852083:RYH852083 SIC852083:SID852083 SRY852083:SRZ852083 TBU852083:TBV852083 TLQ852083:TLR852083 TVM852083:TVN852083 UFI852083:UFJ852083 UPE852083:UPF852083 UZA852083:UZB852083 VIW852083:VIX852083 VSS852083:VST852083 WCO852083:WCP852083 WMK852083:WML852083 WWG852083:WWH852083 W917619:X917619 JU917619:JV917619 TQ917619:TR917619 ADM917619:ADN917619 ANI917619:ANJ917619 AXE917619:AXF917619 BHA917619:BHB917619 BQW917619:BQX917619 CAS917619:CAT917619 CKO917619:CKP917619 CUK917619:CUL917619 DEG917619:DEH917619 DOC917619:DOD917619 DXY917619:DXZ917619 EHU917619:EHV917619 ERQ917619:ERR917619 FBM917619:FBN917619 FLI917619:FLJ917619 FVE917619:FVF917619 GFA917619:GFB917619 GOW917619:GOX917619 GYS917619:GYT917619 HIO917619:HIP917619 HSK917619:HSL917619 ICG917619:ICH917619 IMC917619:IMD917619 IVY917619:IVZ917619 JFU917619:JFV917619 JPQ917619:JPR917619 JZM917619:JZN917619 KJI917619:KJJ917619 KTE917619:KTF917619 LDA917619:LDB917619 LMW917619:LMX917619 LWS917619:LWT917619 MGO917619:MGP917619 MQK917619:MQL917619 NAG917619:NAH917619 NKC917619:NKD917619 NTY917619:NTZ917619 ODU917619:ODV917619 ONQ917619:ONR917619 OXM917619:OXN917619 PHI917619:PHJ917619 PRE917619:PRF917619 QBA917619:QBB917619 QKW917619:QKX917619 QUS917619:QUT917619 REO917619:REP917619 ROK917619:ROL917619 RYG917619:RYH917619 SIC917619:SID917619 SRY917619:SRZ917619 TBU917619:TBV917619 TLQ917619:TLR917619 TVM917619:TVN917619 UFI917619:UFJ917619 UPE917619:UPF917619 UZA917619:UZB917619 VIW917619:VIX917619 VSS917619:VST917619 WCO917619:WCP917619 WMK917619:WML917619 WWG917619:WWH917619 W983155:X983155 JU983155:JV983155 TQ983155:TR983155 ADM983155:ADN983155 ANI983155:ANJ983155 AXE983155:AXF983155 BHA983155:BHB983155 BQW983155:BQX983155 CAS983155:CAT983155 CKO983155:CKP983155 CUK983155:CUL983155 DEG983155:DEH983155 DOC983155:DOD983155 DXY983155:DXZ983155 EHU983155:EHV983155 ERQ983155:ERR983155 FBM983155:FBN983155 FLI983155:FLJ983155 FVE983155:FVF983155 GFA983155:GFB983155 GOW983155:GOX983155 GYS983155:GYT983155 HIO983155:HIP983155 HSK983155:HSL983155 ICG983155:ICH983155 IMC983155:IMD983155 IVY983155:IVZ983155 JFU983155:JFV983155 JPQ983155:JPR983155 JZM983155:JZN983155 KJI983155:KJJ983155 KTE983155:KTF983155 LDA983155:LDB983155 LMW983155:LMX983155 LWS983155:LWT983155 MGO983155:MGP983155 MQK983155:MQL983155 NAG983155:NAH983155 NKC983155:NKD983155 NTY983155:NTZ983155 ODU983155:ODV983155 ONQ983155:ONR983155 OXM983155:OXN983155 PHI983155:PHJ983155 PRE983155:PRF983155 QBA983155:QBB983155 QKW983155:QKX983155 QUS983155:QUT983155 REO983155:REP983155 ROK983155:ROL983155 RYG983155:RYH983155 SIC983155:SID983155 SRY983155:SRZ983155 TBU983155:TBV983155 TLQ983155:TLR983155 TVM983155:TVN983155 UFI983155:UFJ983155 UPE983155:UPF983155 UZA983155:UZB983155 VIW983155:VIX983155 VSS983155:VST983155 WCO983155:WCP983155 WMK983155:WML983155 WWG983155:WWH983155" xr:uid="{00000000-0002-0000-0700-000008000000}">
      <formula1>0</formula1>
      <formula2>59</formula2>
    </dataValidation>
    <dataValidation type="whole" allowBlank="1" showInputMessage="1" showErrorMessage="1" error="SOMENTE NÚMEROS INTEIROS ATÉ 7 (SETE) DÍGITOS" sqref="Y65655:AC65655 JW65655:KA65655 TS65655:TW65655 ADO65655:ADS65655 ANK65655:ANO65655 AXG65655:AXK65655 BHC65655:BHG65655 BQY65655:BRC65655 CAU65655:CAY65655 CKQ65655:CKU65655 CUM65655:CUQ65655 DEI65655:DEM65655 DOE65655:DOI65655 DYA65655:DYE65655 EHW65655:EIA65655 ERS65655:ERW65655 FBO65655:FBS65655 FLK65655:FLO65655 FVG65655:FVK65655 GFC65655:GFG65655 GOY65655:GPC65655 GYU65655:GYY65655 HIQ65655:HIU65655 HSM65655:HSQ65655 ICI65655:ICM65655 IME65655:IMI65655 IWA65655:IWE65655 JFW65655:JGA65655 JPS65655:JPW65655 JZO65655:JZS65655 KJK65655:KJO65655 KTG65655:KTK65655 LDC65655:LDG65655 LMY65655:LNC65655 LWU65655:LWY65655 MGQ65655:MGU65655 MQM65655:MQQ65655 NAI65655:NAM65655 NKE65655:NKI65655 NUA65655:NUE65655 ODW65655:OEA65655 ONS65655:ONW65655 OXO65655:OXS65655 PHK65655:PHO65655 PRG65655:PRK65655 QBC65655:QBG65655 QKY65655:QLC65655 QUU65655:QUY65655 REQ65655:REU65655 ROM65655:ROQ65655 RYI65655:RYM65655 SIE65655:SII65655 SSA65655:SSE65655 TBW65655:TCA65655 TLS65655:TLW65655 TVO65655:TVS65655 UFK65655:UFO65655 UPG65655:UPK65655 UZC65655:UZG65655 VIY65655:VJC65655 VSU65655:VSY65655 WCQ65655:WCU65655 WMM65655:WMQ65655 WWI65655:WWM65655 Y131191:AC131191 JW131191:KA131191 TS131191:TW131191 ADO131191:ADS131191 ANK131191:ANO131191 AXG131191:AXK131191 BHC131191:BHG131191 BQY131191:BRC131191 CAU131191:CAY131191 CKQ131191:CKU131191 CUM131191:CUQ131191 DEI131191:DEM131191 DOE131191:DOI131191 DYA131191:DYE131191 EHW131191:EIA131191 ERS131191:ERW131191 FBO131191:FBS131191 FLK131191:FLO131191 FVG131191:FVK131191 GFC131191:GFG131191 GOY131191:GPC131191 GYU131191:GYY131191 HIQ131191:HIU131191 HSM131191:HSQ131191 ICI131191:ICM131191 IME131191:IMI131191 IWA131191:IWE131191 JFW131191:JGA131191 JPS131191:JPW131191 JZO131191:JZS131191 KJK131191:KJO131191 KTG131191:KTK131191 LDC131191:LDG131191 LMY131191:LNC131191 LWU131191:LWY131191 MGQ131191:MGU131191 MQM131191:MQQ131191 NAI131191:NAM131191 NKE131191:NKI131191 NUA131191:NUE131191 ODW131191:OEA131191 ONS131191:ONW131191 OXO131191:OXS131191 PHK131191:PHO131191 PRG131191:PRK131191 QBC131191:QBG131191 QKY131191:QLC131191 QUU131191:QUY131191 REQ131191:REU131191 ROM131191:ROQ131191 RYI131191:RYM131191 SIE131191:SII131191 SSA131191:SSE131191 TBW131191:TCA131191 TLS131191:TLW131191 TVO131191:TVS131191 UFK131191:UFO131191 UPG131191:UPK131191 UZC131191:UZG131191 VIY131191:VJC131191 VSU131191:VSY131191 WCQ131191:WCU131191 WMM131191:WMQ131191 WWI131191:WWM131191 Y196727:AC196727 JW196727:KA196727 TS196727:TW196727 ADO196727:ADS196727 ANK196727:ANO196727 AXG196727:AXK196727 BHC196727:BHG196727 BQY196727:BRC196727 CAU196727:CAY196727 CKQ196727:CKU196727 CUM196727:CUQ196727 DEI196727:DEM196727 DOE196727:DOI196727 DYA196727:DYE196727 EHW196727:EIA196727 ERS196727:ERW196727 FBO196727:FBS196727 FLK196727:FLO196727 FVG196727:FVK196727 GFC196727:GFG196727 GOY196727:GPC196727 GYU196727:GYY196727 HIQ196727:HIU196727 HSM196727:HSQ196727 ICI196727:ICM196727 IME196727:IMI196727 IWA196727:IWE196727 JFW196727:JGA196727 JPS196727:JPW196727 JZO196727:JZS196727 KJK196727:KJO196727 KTG196727:KTK196727 LDC196727:LDG196727 LMY196727:LNC196727 LWU196727:LWY196727 MGQ196727:MGU196727 MQM196727:MQQ196727 NAI196727:NAM196727 NKE196727:NKI196727 NUA196727:NUE196727 ODW196727:OEA196727 ONS196727:ONW196727 OXO196727:OXS196727 PHK196727:PHO196727 PRG196727:PRK196727 QBC196727:QBG196727 QKY196727:QLC196727 QUU196727:QUY196727 REQ196727:REU196727 ROM196727:ROQ196727 RYI196727:RYM196727 SIE196727:SII196727 SSA196727:SSE196727 TBW196727:TCA196727 TLS196727:TLW196727 TVO196727:TVS196727 UFK196727:UFO196727 UPG196727:UPK196727 UZC196727:UZG196727 VIY196727:VJC196727 VSU196727:VSY196727 WCQ196727:WCU196727 WMM196727:WMQ196727 WWI196727:WWM196727 Y262263:AC262263 JW262263:KA262263 TS262263:TW262263 ADO262263:ADS262263 ANK262263:ANO262263 AXG262263:AXK262263 BHC262263:BHG262263 BQY262263:BRC262263 CAU262263:CAY262263 CKQ262263:CKU262263 CUM262263:CUQ262263 DEI262263:DEM262263 DOE262263:DOI262263 DYA262263:DYE262263 EHW262263:EIA262263 ERS262263:ERW262263 FBO262263:FBS262263 FLK262263:FLO262263 FVG262263:FVK262263 GFC262263:GFG262263 GOY262263:GPC262263 GYU262263:GYY262263 HIQ262263:HIU262263 HSM262263:HSQ262263 ICI262263:ICM262263 IME262263:IMI262263 IWA262263:IWE262263 JFW262263:JGA262263 JPS262263:JPW262263 JZO262263:JZS262263 KJK262263:KJO262263 KTG262263:KTK262263 LDC262263:LDG262263 LMY262263:LNC262263 LWU262263:LWY262263 MGQ262263:MGU262263 MQM262263:MQQ262263 NAI262263:NAM262263 NKE262263:NKI262263 NUA262263:NUE262263 ODW262263:OEA262263 ONS262263:ONW262263 OXO262263:OXS262263 PHK262263:PHO262263 PRG262263:PRK262263 QBC262263:QBG262263 QKY262263:QLC262263 QUU262263:QUY262263 REQ262263:REU262263 ROM262263:ROQ262263 RYI262263:RYM262263 SIE262263:SII262263 SSA262263:SSE262263 TBW262263:TCA262263 TLS262263:TLW262263 TVO262263:TVS262263 UFK262263:UFO262263 UPG262263:UPK262263 UZC262263:UZG262263 VIY262263:VJC262263 VSU262263:VSY262263 WCQ262263:WCU262263 WMM262263:WMQ262263 WWI262263:WWM262263 Y327799:AC327799 JW327799:KA327799 TS327799:TW327799 ADO327799:ADS327799 ANK327799:ANO327799 AXG327799:AXK327799 BHC327799:BHG327799 BQY327799:BRC327799 CAU327799:CAY327799 CKQ327799:CKU327799 CUM327799:CUQ327799 DEI327799:DEM327799 DOE327799:DOI327799 DYA327799:DYE327799 EHW327799:EIA327799 ERS327799:ERW327799 FBO327799:FBS327799 FLK327799:FLO327799 FVG327799:FVK327799 GFC327799:GFG327799 GOY327799:GPC327799 GYU327799:GYY327799 HIQ327799:HIU327799 HSM327799:HSQ327799 ICI327799:ICM327799 IME327799:IMI327799 IWA327799:IWE327799 JFW327799:JGA327799 JPS327799:JPW327799 JZO327799:JZS327799 KJK327799:KJO327799 KTG327799:KTK327799 LDC327799:LDG327799 LMY327799:LNC327799 LWU327799:LWY327799 MGQ327799:MGU327799 MQM327799:MQQ327799 NAI327799:NAM327799 NKE327799:NKI327799 NUA327799:NUE327799 ODW327799:OEA327799 ONS327799:ONW327799 OXO327799:OXS327799 PHK327799:PHO327799 PRG327799:PRK327799 QBC327799:QBG327799 QKY327799:QLC327799 QUU327799:QUY327799 REQ327799:REU327799 ROM327799:ROQ327799 RYI327799:RYM327799 SIE327799:SII327799 SSA327799:SSE327799 TBW327799:TCA327799 TLS327799:TLW327799 TVO327799:TVS327799 UFK327799:UFO327799 UPG327799:UPK327799 UZC327799:UZG327799 VIY327799:VJC327799 VSU327799:VSY327799 WCQ327799:WCU327799 WMM327799:WMQ327799 WWI327799:WWM327799 Y393335:AC393335 JW393335:KA393335 TS393335:TW393335 ADO393335:ADS393335 ANK393335:ANO393335 AXG393335:AXK393335 BHC393335:BHG393335 BQY393335:BRC393335 CAU393335:CAY393335 CKQ393335:CKU393335 CUM393335:CUQ393335 DEI393335:DEM393335 DOE393335:DOI393335 DYA393335:DYE393335 EHW393335:EIA393335 ERS393335:ERW393335 FBO393335:FBS393335 FLK393335:FLO393335 FVG393335:FVK393335 GFC393335:GFG393335 GOY393335:GPC393335 GYU393335:GYY393335 HIQ393335:HIU393335 HSM393335:HSQ393335 ICI393335:ICM393335 IME393335:IMI393335 IWA393335:IWE393335 JFW393335:JGA393335 JPS393335:JPW393335 JZO393335:JZS393335 KJK393335:KJO393335 KTG393335:KTK393335 LDC393335:LDG393335 LMY393335:LNC393335 LWU393335:LWY393335 MGQ393335:MGU393335 MQM393335:MQQ393335 NAI393335:NAM393335 NKE393335:NKI393335 NUA393335:NUE393335 ODW393335:OEA393335 ONS393335:ONW393335 OXO393335:OXS393335 PHK393335:PHO393335 PRG393335:PRK393335 QBC393335:QBG393335 QKY393335:QLC393335 QUU393335:QUY393335 REQ393335:REU393335 ROM393335:ROQ393335 RYI393335:RYM393335 SIE393335:SII393335 SSA393335:SSE393335 TBW393335:TCA393335 TLS393335:TLW393335 TVO393335:TVS393335 UFK393335:UFO393335 UPG393335:UPK393335 UZC393335:UZG393335 VIY393335:VJC393335 VSU393335:VSY393335 WCQ393335:WCU393335 WMM393335:WMQ393335 WWI393335:WWM393335 Y458871:AC458871 JW458871:KA458871 TS458871:TW458871 ADO458871:ADS458871 ANK458871:ANO458871 AXG458871:AXK458871 BHC458871:BHG458871 BQY458871:BRC458871 CAU458871:CAY458871 CKQ458871:CKU458871 CUM458871:CUQ458871 DEI458871:DEM458871 DOE458871:DOI458871 DYA458871:DYE458871 EHW458871:EIA458871 ERS458871:ERW458871 FBO458871:FBS458871 FLK458871:FLO458871 FVG458871:FVK458871 GFC458871:GFG458871 GOY458871:GPC458871 GYU458871:GYY458871 HIQ458871:HIU458871 HSM458871:HSQ458871 ICI458871:ICM458871 IME458871:IMI458871 IWA458871:IWE458871 JFW458871:JGA458871 JPS458871:JPW458871 JZO458871:JZS458871 KJK458871:KJO458871 KTG458871:KTK458871 LDC458871:LDG458871 LMY458871:LNC458871 LWU458871:LWY458871 MGQ458871:MGU458871 MQM458871:MQQ458871 NAI458871:NAM458871 NKE458871:NKI458871 NUA458871:NUE458871 ODW458871:OEA458871 ONS458871:ONW458871 OXO458871:OXS458871 PHK458871:PHO458871 PRG458871:PRK458871 QBC458871:QBG458871 QKY458871:QLC458871 QUU458871:QUY458871 REQ458871:REU458871 ROM458871:ROQ458871 RYI458871:RYM458871 SIE458871:SII458871 SSA458871:SSE458871 TBW458871:TCA458871 TLS458871:TLW458871 TVO458871:TVS458871 UFK458871:UFO458871 UPG458871:UPK458871 UZC458871:UZG458871 VIY458871:VJC458871 VSU458871:VSY458871 WCQ458871:WCU458871 WMM458871:WMQ458871 WWI458871:WWM458871 Y524407:AC524407 JW524407:KA524407 TS524407:TW524407 ADO524407:ADS524407 ANK524407:ANO524407 AXG524407:AXK524407 BHC524407:BHG524407 BQY524407:BRC524407 CAU524407:CAY524407 CKQ524407:CKU524407 CUM524407:CUQ524407 DEI524407:DEM524407 DOE524407:DOI524407 DYA524407:DYE524407 EHW524407:EIA524407 ERS524407:ERW524407 FBO524407:FBS524407 FLK524407:FLO524407 FVG524407:FVK524407 GFC524407:GFG524407 GOY524407:GPC524407 GYU524407:GYY524407 HIQ524407:HIU524407 HSM524407:HSQ524407 ICI524407:ICM524407 IME524407:IMI524407 IWA524407:IWE524407 JFW524407:JGA524407 JPS524407:JPW524407 JZO524407:JZS524407 KJK524407:KJO524407 KTG524407:KTK524407 LDC524407:LDG524407 LMY524407:LNC524407 LWU524407:LWY524407 MGQ524407:MGU524407 MQM524407:MQQ524407 NAI524407:NAM524407 NKE524407:NKI524407 NUA524407:NUE524407 ODW524407:OEA524407 ONS524407:ONW524407 OXO524407:OXS524407 PHK524407:PHO524407 PRG524407:PRK524407 QBC524407:QBG524407 QKY524407:QLC524407 QUU524407:QUY524407 REQ524407:REU524407 ROM524407:ROQ524407 RYI524407:RYM524407 SIE524407:SII524407 SSA524407:SSE524407 TBW524407:TCA524407 TLS524407:TLW524407 TVO524407:TVS524407 UFK524407:UFO524407 UPG524407:UPK524407 UZC524407:UZG524407 VIY524407:VJC524407 VSU524407:VSY524407 WCQ524407:WCU524407 WMM524407:WMQ524407 WWI524407:WWM524407 Y589943:AC589943 JW589943:KA589943 TS589943:TW589943 ADO589943:ADS589943 ANK589943:ANO589943 AXG589943:AXK589943 BHC589943:BHG589943 BQY589943:BRC589943 CAU589943:CAY589943 CKQ589943:CKU589943 CUM589943:CUQ589943 DEI589943:DEM589943 DOE589943:DOI589943 DYA589943:DYE589943 EHW589943:EIA589943 ERS589943:ERW589943 FBO589943:FBS589943 FLK589943:FLO589943 FVG589943:FVK589943 GFC589943:GFG589943 GOY589943:GPC589943 GYU589943:GYY589943 HIQ589943:HIU589943 HSM589943:HSQ589943 ICI589943:ICM589943 IME589943:IMI589943 IWA589943:IWE589943 JFW589943:JGA589943 JPS589943:JPW589943 JZO589943:JZS589943 KJK589943:KJO589943 KTG589943:KTK589943 LDC589943:LDG589943 LMY589943:LNC589943 LWU589943:LWY589943 MGQ589943:MGU589943 MQM589943:MQQ589943 NAI589943:NAM589943 NKE589943:NKI589943 NUA589943:NUE589943 ODW589943:OEA589943 ONS589943:ONW589943 OXO589943:OXS589943 PHK589943:PHO589943 PRG589943:PRK589943 QBC589943:QBG589943 QKY589943:QLC589943 QUU589943:QUY589943 REQ589943:REU589943 ROM589943:ROQ589943 RYI589943:RYM589943 SIE589943:SII589943 SSA589943:SSE589943 TBW589943:TCA589943 TLS589943:TLW589943 TVO589943:TVS589943 UFK589943:UFO589943 UPG589943:UPK589943 UZC589943:UZG589943 VIY589943:VJC589943 VSU589943:VSY589943 WCQ589943:WCU589943 WMM589943:WMQ589943 WWI589943:WWM589943 Y655479:AC655479 JW655479:KA655479 TS655479:TW655479 ADO655479:ADS655479 ANK655479:ANO655479 AXG655479:AXK655479 BHC655479:BHG655479 BQY655479:BRC655479 CAU655479:CAY655479 CKQ655479:CKU655479 CUM655479:CUQ655479 DEI655479:DEM655479 DOE655479:DOI655479 DYA655479:DYE655479 EHW655479:EIA655479 ERS655479:ERW655479 FBO655479:FBS655479 FLK655479:FLO655479 FVG655479:FVK655479 GFC655479:GFG655479 GOY655479:GPC655479 GYU655479:GYY655479 HIQ655479:HIU655479 HSM655479:HSQ655479 ICI655479:ICM655479 IME655479:IMI655479 IWA655479:IWE655479 JFW655479:JGA655479 JPS655479:JPW655479 JZO655479:JZS655479 KJK655479:KJO655479 KTG655479:KTK655479 LDC655479:LDG655479 LMY655479:LNC655479 LWU655479:LWY655479 MGQ655479:MGU655479 MQM655479:MQQ655479 NAI655479:NAM655479 NKE655479:NKI655479 NUA655479:NUE655479 ODW655479:OEA655479 ONS655479:ONW655479 OXO655479:OXS655479 PHK655479:PHO655479 PRG655479:PRK655479 QBC655479:QBG655479 QKY655479:QLC655479 QUU655479:QUY655479 REQ655479:REU655479 ROM655479:ROQ655479 RYI655479:RYM655479 SIE655479:SII655479 SSA655479:SSE655479 TBW655479:TCA655479 TLS655479:TLW655479 TVO655479:TVS655479 UFK655479:UFO655479 UPG655479:UPK655479 UZC655479:UZG655479 VIY655479:VJC655479 VSU655479:VSY655479 WCQ655479:WCU655479 WMM655479:WMQ655479 WWI655479:WWM655479 Y721015:AC721015 JW721015:KA721015 TS721015:TW721015 ADO721015:ADS721015 ANK721015:ANO721015 AXG721015:AXK721015 BHC721015:BHG721015 BQY721015:BRC721015 CAU721015:CAY721015 CKQ721015:CKU721015 CUM721015:CUQ721015 DEI721015:DEM721015 DOE721015:DOI721015 DYA721015:DYE721015 EHW721015:EIA721015 ERS721015:ERW721015 FBO721015:FBS721015 FLK721015:FLO721015 FVG721015:FVK721015 GFC721015:GFG721015 GOY721015:GPC721015 GYU721015:GYY721015 HIQ721015:HIU721015 HSM721015:HSQ721015 ICI721015:ICM721015 IME721015:IMI721015 IWA721015:IWE721015 JFW721015:JGA721015 JPS721015:JPW721015 JZO721015:JZS721015 KJK721015:KJO721015 KTG721015:KTK721015 LDC721015:LDG721015 LMY721015:LNC721015 LWU721015:LWY721015 MGQ721015:MGU721015 MQM721015:MQQ721015 NAI721015:NAM721015 NKE721015:NKI721015 NUA721015:NUE721015 ODW721015:OEA721015 ONS721015:ONW721015 OXO721015:OXS721015 PHK721015:PHO721015 PRG721015:PRK721015 QBC721015:QBG721015 QKY721015:QLC721015 QUU721015:QUY721015 REQ721015:REU721015 ROM721015:ROQ721015 RYI721015:RYM721015 SIE721015:SII721015 SSA721015:SSE721015 TBW721015:TCA721015 TLS721015:TLW721015 TVO721015:TVS721015 UFK721015:UFO721015 UPG721015:UPK721015 UZC721015:UZG721015 VIY721015:VJC721015 VSU721015:VSY721015 WCQ721015:WCU721015 WMM721015:WMQ721015 WWI721015:WWM721015 Y786551:AC786551 JW786551:KA786551 TS786551:TW786551 ADO786551:ADS786551 ANK786551:ANO786551 AXG786551:AXK786551 BHC786551:BHG786551 BQY786551:BRC786551 CAU786551:CAY786551 CKQ786551:CKU786551 CUM786551:CUQ786551 DEI786551:DEM786551 DOE786551:DOI786551 DYA786551:DYE786551 EHW786551:EIA786551 ERS786551:ERW786551 FBO786551:FBS786551 FLK786551:FLO786551 FVG786551:FVK786551 GFC786551:GFG786551 GOY786551:GPC786551 GYU786551:GYY786551 HIQ786551:HIU786551 HSM786551:HSQ786551 ICI786551:ICM786551 IME786551:IMI786551 IWA786551:IWE786551 JFW786551:JGA786551 JPS786551:JPW786551 JZO786551:JZS786551 KJK786551:KJO786551 KTG786551:KTK786551 LDC786551:LDG786551 LMY786551:LNC786551 LWU786551:LWY786551 MGQ786551:MGU786551 MQM786551:MQQ786551 NAI786551:NAM786551 NKE786551:NKI786551 NUA786551:NUE786551 ODW786551:OEA786551 ONS786551:ONW786551 OXO786551:OXS786551 PHK786551:PHO786551 PRG786551:PRK786551 QBC786551:QBG786551 QKY786551:QLC786551 QUU786551:QUY786551 REQ786551:REU786551 ROM786551:ROQ786551 RYI786551:RYM786551 SIE786551:SII786551 SSA786551:SSE786551 TBW786551:TCA786551 TLS786551:TLW786551 TVO786551:TVS786551 UFK786551:UFO786551 UPG786551:UPK786551 UZC786551:UZG786551 VIY786551:VJC786551 VSU786551:VSY786551 WCQ786551:WCU786551 WMM786551:WMQ786551 WWI786551:WWM786551 Y852087:AC852087 JW852087:KA852087 TS852087:TW852087 ADO852087:ADS852087 ANK852087:ANO852087 AXG852087:AXK852087 BHC852087:BHG852087 BQY852087:BRC852087 CAU852087:CAY852087 CKQ852087:CKU852087 CUM852087:CUQ852087 DEI852087:DEM852087 DOE852087:DOI852087 DYA852087:DYE852087 EHW852087:EIA852087 ERS852087:ERW852087 FBO852087:FBS852087 FLK852087:FLO852087 FVG852087:FVK852087 GFC852087:GFG852087 GOY852087:GPC852087 GYU852087:GYY852087 HIQ852087:HIU852087 HSM852087:HSQ852087 ICI852087:ICM852087 IME852087:IMI852087 IWA852087:IWE852087 JFW852087:JGA852087 JPS852087:JPW852087 JZO852087:JZS852087 KJK852087:KJO852087 KTG852087:KTK852087 LDC852087:LDG852087 LMY852087:LNC852087 LWU852087:LWY852087 MGQ852087:MGU852087 MQM852087:MQQ852087 NAI852087:NAM852087 NKE852087:NKI852087 NUA852087:NUE852087 ODW852087:OEA852087 ONS852087:ONW852087 OXO852087:OXS852087 PHK852087:PHO852087 PRG852087:PRK852087 QBC852087:QBG852087 QKY852087:QLC852087 QUU852087:QUY852087 REQ852087:REU852087 ROM852087:ROQ852087 RYI852087:RYM852087 SIE852087:SII852087 SSA852087:SSE852087 TBW852087:TCA852087 TLS852087:TLW852087 TVO852087:TVS852087 UFK852087:UFO852087 UPG852087:UPK852087 UZC852087:UZG852087 VIY852087:VJC852087 VSU852087:VSY852087 WCQ852087:WCU852087 WMM852087:WMQ852087 WWI852087:WWM852087 Y917623:AC917623 JW917623:KA917623 TS917623:TW917623 ADO917623:ADS917623 ANK917623:ANO917623 AXG917623:AXK917623 BHC917623:BHG917623 BQY917623:BRC917623 CAU917623:CAY917623 CKQ917623:CKU917623 CUM917623:CUQ917623 DEI917623:DEM917623 DOE917623:DOI917623 DYA917623:DYE917623 EHW917623:EIA917623 ERS917623:ERW917623 FBO917623:FBS917623 FLK917623:FLO917623 FVG917623:FVK917623 GFC917623:GFG917623 GOY917623:GPC917623 GYU917623:GYY917623 HIQ917623:HIU917623 HSM917623:HSQ917623 ICI917623:ICM917623 IME917623:IMI917623 IWA917623:IWE917623 JFW917623:JGA917623 JPS917623:JPW917623 JZO917623:JZS917623 KJK917623:KJO917623 KTG917623:KTK917623 LDC917623:LDG917623 LMY917623:LNC917623 LWU917623:LWY917623 MGQ917623:MGU917623 MQM917623:MQQ917623 NAI917623:NAM917623 NKE917623:NKI917623 NUA917623:NUE917623 ODW917623:OEA917623 ONS917623:ONW917623 OXO917623:OXS917623 PHK917623:PHO917623 PRG917623:PRK917623 QBC917623:QBG917623 QKY917623:QLC917623 QUU917623:QUY917623 REQ917623:REU917623 ROM917623:ROQ917623 RYI917623:RYM917623 SIE917623:SII917623 SSA917623:SSE917623 TBW917623:TCA917623 TLS917623:TLW917623 TVO917623:TVS917623 UFK917623:UFO917623 UPG917623:UPK917623 UZC917623:UZG917623 VIY917623:VJC917623 VSU917623:VSY917623 WCQ917623:WCU917623 WMM917623:WMQ917623 WWI917623:WWM917623 Y983159:AC983159 JW983159:KA983159 TS983159:TW983159 ADO983159:ADS983159 ANK983159:ANO983159 AXG983159:AXK983159 BHC983159:BHG983159 BQY983159:BRC983159 CAU983159:CAY983159 CKQ983159:CKU983159 CUM983159:CUQ983159 DEI983159:DEM983159 DOE983159:DOI983159 DYA983159:DYE983159 EHW983159:EIA983159 ERS983159:ERW983159 FBO983159:FBS983159 FLK983159:FLO983159 FVG983159:FVK983159 GFC983159:GFG983159 GOY983159:GPC983159 GYU983159:GYY983159 HIQ983159:HIU983159 HSM983159:HSQ983159 ICI983159:ICM983159 IME983159:IMI983159 IWA983159:IWE983159 JFW983159:JGA983159 JPS983159:JPW983159 JZO983159:JZS983159 KJK983159:KJO983159 KTG983159:KTK983159 LDC983159:LDG983159 LMY983159:LNC983159 LWU983159:LWY983159 MGQ983159:MGU983159 MQM983159:MQQ983159 NAI983159:NAM983159 NKE983159:NKI983159 NUA983159:NUE983159 ODW983159:OEA983159 ONS983159:ONW983159 OXO983159:OXS983159 PHK983159:PHO983159 PRG983159:PRK983159 QBC983159:QBG983159 QKY983159:QLC983159 QUU983159:QUY983159 REQ983159:REU983159 ROM983159:ROQ983159 RYI983159:RYM983159 SIE983159:SII983159 SSA983159:SSE983159 TBW983159:TCA983159 TLS983159:TLW983159 TVO983159:TVS983159 UFK983159:UFO983159 UPG983159:UPK983159 UZC983159:UZG983159 VIY983159:VJC983159 VSU983159:VSY983159 WCQ983159:WCU983159 WMM983159:WMQ983159 WWI983159:WWM983159" xr:uid="{00000000-0002-0000-0700-000009000000}">
      <formula1>0</formula1>
      <formula2>9999999</formula2>
    </dataValidation>
    <dataValidation type="list" allowBlank="1" showInputMessage="1" showErrorMessage="1" sqref="WWG983161:WWI983161 V65656:V65657 JT65656:JT65657 TP65656:TP65657 ADL65656:ADL65657 ANH65656:ANH65657 AXD65656:AXD65657 BGZ65656:BGZ65657 BQV65656:BQV65657 CAR65656:CAR65657 CKN65656:CKN65657 CUJ65656:CUJ65657 DEF65656:DEF65657 DOB65656:DOB65657 DXX65656:DXX65657 EHT65656:EHT65657 ERP65656:ERP65657 FBL65656:FBL65657 FLH65656:FLH65657 FVD65656:FVD65657 GEZ65656:GEZ65657 GOV65656:GOV65657 GYR65656:GYR65657 HIN65656:HIN65657 HSJ65656:HSJ65657 ICF65656:ICF65657 IMB65656:IMB65657 IVX65656:IVX65657 JFT65656:JFT65657 JPP65656:JPP65657 JZL65656:JZL65657 KJH65656:KJH65657 KTD65656:KTD65657 LCZ65656:LCZ65657 LMV65656:LMV65657 LWR65656:LWR65657 MGN65656:MGN65657 MQJ65656:MQJ65657 NAF65656:NAF65657 NKB65656:NKB65657 NTX65656:NTX65657 ODT65656:ODT65657 ONP65656:ONP65657 OXL65656:OXL65657 PHH65656:PHH65657 PRD65656:PRD65657 QAZ65656:QAZ65657 QKV65656:QKV65657 QUR65656:QUR65657 REN65656:REN65657 ROJ65656:ROJ65657 RYF65656:RYF65657 SIB65656:SIB65657 SRX65656:SRX65657 TBT65656:TBT65657 TLP65656:TLP65657 TVL65656:TVL65657 UFH65656:UFH65657 UPD65656:UPD65657 UYZ65656:UYZ65657 VIV65656:VIV65657 VSR65656:VSR65657 WCN65656:WCN65657 WMJ65656:WMJ65657 WWF65656:WWF65657 V131192:V131193 JT131192:JT131193 TP131192:TP131193 ADL131192:ADL131193 ANH131192:ANH131193 AXD131192:AXD131193 BGZ131192:BGZ131193 BQV131192:BQV131193 CAR131192:CAR131193 CKN131192:CKN131193 CUJ131192:CUJ131193 DEF131192:DEF131193 DOB131192:DOB131193 DXX131192:DXX131193 EHT131192:EHT131193 ERP131192:ERP131193 FBL131192:FBL131193 FLH131192:FLH131193 FVD131192:FVD131193 GEZ131192:GEZ131193 GOV131192:GOV131193 GYR131192:GYR131193 HIN131192:HIN131193 HSJ131192:HSJ131193 ICF131192:ICF131193 IMB131192:IMB131193 IVX131192:IVX131193 JFT131192:JFT131193 JPP131192:JPP131193 JZL131192:JZL131193 KJH131192:KJH131193 KTD131192:KTD131193 LCZ131192:LCZ131193 LMV131192:LMV131193 LWR131192:LWR131193 MGN131192:MGN131193 MQJ131192:MQJ131193 NAF131192:NAF131193 NKB131192:NKB131193 NTX131192:NTX131193 ODT131192:ODT131193 ONP131192:ONP131193 OXL131192:OXL131193 PHH131192:PHH131193 PRD131192:PRD131193 QAZ131192:QAZ131193 QKV131192:QKV131193 QUR131192:QUR131193 REN131192:REN131193 ROJ131192:ROJ131193 RYF131192:RYF131193 SIB131192:SIB131193 SRX131192:SRX131193 TBT131192:TBT131193 TLP131192:TLP131193 TVL131192:TVL131193 UFH131192:UFH131193 UPD131192:UPD131193 UYZ131192:UYZ131193 VIV131192:VIV131193 VSR131192:VSR131193 WCN131192:WCN131193 WMJ131192:WMJ131193 WWF131192:WWF131193 V196728:V196729 JT196728:JT196729 TP196728:TP196729 ADL196728:ADL196729 ANH196728:ANH196729 AXD196728:AXD196729 BGZ196728:BGZ196729 BQV196728:BQV196729 CAR196728:CAR196729 CKN196728:CKN196729 CUJ196728:CUJ196729 DEF196728:DEF196729 DOB196728:DOB196729 DXX196728:DXX196729 EHT196728:EHT196729 ERP196728:ERP196729 FBL196728:FBL196729 FLH196728:FLH196729 FVD196728:FVD196729 GEZ196728:GEZ196729 GOV196728:GOV196729 GYR196728:GYR196729 HIN196728:HIN196729 HSJ196728:HSJ196729 ICF196728:ICF196729 IMB196728:IMB196729 IVX196728:IVX196729 JFT196728:JFT196729 JPP196728:JPP196729 JZL196728:JZL196729 KJH196728:KJH196729 KTD196728:KTD196729 LCZ196728:LCZ196729 LMV196728:LMV196729 LWR196728:LWR196729 MGN196728:MGN196729 MQJ196728:MQJ196729 NAF196728:NAF196729 NKB196728:NKB196729 NTX196728:NTX196729 ODT196728:ODT196729 ONP196728:ONP196729 OXL196728:OXL196729 PHH196728:PHH196729 PRD196728:PRD196729 QAZ196728:QAZ196729 QKV196728:QKV196729 QUR196728:QUR196729 REN196728:REN196729 ROJ196728:ROJ196729 RYF196728:RYF196729 SIB196728:SIB196729 SRX196728:SRX196729 TBT196728:TBT196729 TLP196728:TLP196729 TVL196728:TVL196729 UFH196728:UFH196729 UPD196728:UPD196729 UYZ196728:UYZ196729 VIV196728:VIV196729 VSR196728:VSR196729 WCN196728:WCN196729 WMJ196728:WMJ196729 WWF196728:WWF196729 V262264:V262265 JT262264:JT262265 TP262264:TP262265 ADL262264:ADL262265 ANH262264:ANH262265 AXD262264:AXD262265 BGZ262264:BGZ262265 BQV262264:BQV262265 CAR262264:CAR262265 CKN262264:CKN262265 CUJ262264:CUJ262265 DEF262264:DEF262265 DOB262264:DOB262265 DXX262264:DXX262265 EHT262264:EHT262265 ERP262264:ERP262265 FBL262264:FBL262265 FLH262264:FLH262265 FVD262264:FVD262265 GEZ262264:GEZ262265 GOV262264:GOV262265 GYR262264:GYR262265 HIN262264:HIN262265 HSJ262264:HSJ262265 ICF262264:ICF262265 IMB262264:IMB262265 IVX262264:IVX262265 JFT262264:JFT262265 JPP262264:JPP262265 JZL262264:JZL262265 KJH262264:KJH262265 KTD262264:KTD262265 LCZ262264:LCZ262265 LMV262264:LMV262265 LWR262264:LWR262265 MGN262264:MGN262265 MQJ262264:MQJ262265 NAF262264:NAF262265 NKB262264:NKB262265 NTX262264:NTX262265 ODT262264:ODT262265 ONP262264:ONP262265 OXL262264:OXL262265 PHH262264:PHH262265 PRD262264:PRD262265 QAZ262264:QAZ262265 QKV262264:QKV262265 QUR262264:QUR262265 REN262264:REN262265 ROJ262264:ROJ262265 RYF262264:RYF262265 SIB262264:SIB262265 SRX262264:SRX262265 TBT262264:TBT262265 TLP262264:TLP262265 TVL262264:TVL262265 UFH262264:UFH262265 UPD262264:UPD262265 UYZ262264:UYZ262265 VIV262264:VIV262265 VSR262264:VSR262265 WCN262264:WCN262265 WMJ262264:WMJ262265 WWF262264:WWF262265 V327800:V327801 JT327800:JT327801 TP327800:TP327801 ADL327800:ADL327801 ANH327800:ANH327801 AXD327800:AXD327801 BGZ327800:BGZ327801 BQV327800:BQV327801 CAR327800:CAR327801 CKN327800:CKN327801 CUJ327800:CUJ327801 DEF327800:DEF327801 DOB327800:DOB327801 DXX327800:DXX327801 EHT327800:EHT327801 ERP327800:ERP327801 FBL327800:FBL327801 FLH327800:FLH327801 FVD327800:FVD327801 GEZ327800:GEZ327801 GOV327800:GOV327801 GYR327800:GYR327801 HIN327800:HIN327801 HSJ327800:HSJ327801 ICF327800:ICF327801 IMB327800:IMB327801 IVX327800:IVX327801 JFT327800:JFT327801 JPP327800:JPP327801 JZL327800:JZL327801 KJH327800:KJH327801 KTD327800:KTD327801 LCZ327800:LCZ327801 LMV327800:LMV327801 LWR327800:LWR327801 MGN327800:MGN327801 MQJ327800:MQJ327801 NAF327800:NAF327801 NKB327800:NKB327801 NTX327800:NTX327801 ODT327800:ODT327801 ONP327800:ONP327801 OXL327800:OXL327801 PHH327800:PHH327801 PRD327800:PRD327801 QAZ327800:QAZ327801 QKV327800:QKV327801 QUR327800:QUR327801 REN327800:REN327801 ROJ327800:ROJ327801 RYF327800:RYF327801 SIB327800:SIB327801 SRX327800:SRX327801 TBT327800:TBT327801 TLP327800:TLP327801 TVL327800:TVL327801 UFH327800:UFH327801 UPD327800:UPD327801 UYZ327800:UYZ327801 VIV327800:VIV327801 VSR327800:VSR327801 WCN327800:WCN327801 WMJ327800:WMJ327801 WWF327800:WWF327801 V393336:V393337 JT393336:JT393337 TP393336:TP393337 ADL393336:ADL393337 ANH393336:ANH393337 AXD393336:AXD393337 BGZ393336:BGZ393337 BQV393336:BQV393337 CAR393336:CAR393337 CKN393336:CKN393337 CUJ393336:CUJ393337 DEF393336:DEF393337 DOB393336:DOB393337 DXX393336:DXX393337 EHT393336:EHT393337 ERP393336:ERP393337 FBL393336:FBL393337 FLH393336:FLH393337 FVD393336:FVD393337 GEZ393336:GEZ393337 GOV393336:GOV393337 GYR393336:GYR393337 HIN393336:HIN393337 HSJ393336:HSJ393337 ICF393336:ICF393337 IMB393336:IMB393337 IVX393336:IVX393337 JFT393336:JFT393337 JPP393336:JPP393337 JZL393336:JZL393337 KJH393336:KJH393337 KTD393336:KTD393337 LCZ393336:LCZ393337 LMV393336:LMV393337 LWR393336:LWR393337 MGN393336:MGN393337 MQJ393336:MQJ393337 NAF393336:NAF393337 NKB393336:NKB393337 NTX393336:NTX393337 ODT393336:ODT393337 ONP393336:ONP393337 OXL393336:OXL393337 PHH393336:PHH393337 PRD393336:PRD393337 QAZ393336:QAZ393337 QKV393336:QKV393337 QUR393336:QUR393337 REN393336:REN393337 ROJ393336:ROJ393337 RYF393336:RYF393337 SIB393336:SIB393337 SRX393336:SRX393337 TBT393336:TBT393337 TLP393336:TLP393337 TVL393336:TVL393337 UFH393336:UFH393337 UPD393336:UPD393337 UYZ393336:UYZ393337 VIV393336:VIV393337 VSR393336:VSR393337 WCN393336:WCN393337 WMJ393336:WMJ393337 WWF393336:WWF393337 V458872:V458873 JT458872:JT458873 TP458872:TP458873 ADL458872:ADL458873 ANH458872:ANH458873 AXD458872:AXD458873 BGZ458872:BGZ458873 BQV458872:BQV458873 CAR458872:CAR458873 CKN458872:CKN458873 CUJ458872:CUJ458873 DEF458872:DEF458873 DOB458872:DOB458873 DXX458872:DXX458873 EHT458872:EHT458873 ERP458872:ERP458873 FBL458872:FBL458873 FLH458872:FLH458873 FVD458872:FVD458873 GEZ458872:GEZ458873 GOV458872:GOV458873 GYR458872:GYR458873 HIN458872:HIN458873 HSJ458872:HSJ458873 ICF458872:ICF458873 IMB458872:IMB458873 IVX458872:IVX458873 JFT458872:JFT458873 JPP458872:JPP458873 JZL458872:JZL458873 KJH458872:KJH458873 KTD458872:KTD458873 LCZ458872:LCZ458873 LMV458872:LMV458873 LWR458872:LWR458873 MGN458872:MGN458873 MQJ458872:MQJ458873 NAF458872:NAF458873 NKB458872:NKB458873 NTX458872:NTX458873 ODT458872:ODT458873 ONP458872:ONP458873 OXL458872:OXL458873 PHH458872:PHH458873 PRD458872:PRD458873 QAZ458872:QAZ458873 QKV458872:QKV458873 QUR458872:QUR458873 REN458872:REN458873 ROJ458872:ROJ458873 RYF458872:RYF458873 SIB458872:SIB458873 SRX458872:SRX458873 TBT458872:TBT458873 TLP458872:TLP458873 TVL458872:TVL458873 UFH458872:UFH458873 UPD458872:UPD458873 UYZ458872:UYZ458873 VIV458872:VIV458873 VSR458872:VSR458873 WCN458872:WCN458873 WMJ458872:WMJ458873 WWF458872:WWF458873 V524408:V524409 JT524408:JT524409 TP524408:TP524409 ADL524408:ADL524409 ANH524408:ANH524409 AXD524408:AXD524409 BGZ524408:BGZ524409 BQV524408:BQV524409 CAR524408:CAR524409 CKN524408:CKN524409 CUJ524408:CUJ524409 DEF524408:DEF524409 DOB524408:DOB524409 DXX524408:DXX524409 EHT524408:EHT524409 ERP524408:ERP524409 FBL524408:FBL524409 FLH524408:FLH524409 FVD524408:FVD524409 GEZ524408:GEZ524409 GOV524408:GOV524409 GYR524408:GYR524409 HIN524408:HIN524409 HSJ524408:HSJ524409 ICF524408:ICF524409 IMB524408:IMB524409 IVX524408:IVX524409 JFT524408:JFT524409 JPP524408:JPP524409 JZL524408:JZL524409 KJH524408:KJH524409 KTD524408:KTD524409 LCZ524408:LCZ524409 LMV524408:LMV524409 LWR524408:LWR524409 MGN524408:MGN524409 MQJ524408:MQJ524409 NAF524408:NAF524409 NKB524408:NKB524409 NTX524408:NTX524409 ODT524408:ODT524409 ONP524408:ONP524409 OXL524408:OXL524409 PHH524408:PHH524409 PRD524408:PRD524409 QAZ524408:QAZ524409 QKV524408:QKV524409 QUR524408:QUR524409 REN524408:REN524409 ROJ524408:ROJ524409 RYF524408:RYF524409 SIB524408:SIB524409 SRX524408:SRX524409 TBT524408:TBT524409 TLP524408:TLP524409 TVL524408:TVL524409 UFH524408:UFH524409 UPD524408:UPD524409 UYZ524408:UYZ524409 VIV524408:VIV524409 VSR524408:VSR524409 WCN524408:WCN524409 WMJ524408:WMJ524409 WWF524408:WWF524409 V589944:V589945 JT589944:JT589945 TP589944:TP589945 ADL589944:ADL589945 ANH589944:ANH589945 AXD589944:AXD589945 BGZ589944:BGZ589945 BQV589944:BQV589945 CAR589944:CAR589945 CKN589944:CKN589945 CUJ589944:CUJ589945 DEF589944:DEF589945 DOB589944:DOB589945 DXX589944:DXX589945 EHT589944:EHT589945 ERP589944:ERP589945 FBL589944:FBL589945 FLH589944:FLH589945 FVD589944:FVD589945 GEZ589944:GEZ589945 GOV589944:GOV589945 GYR589944:GYR589945 HIN589944:HIN589945 HSJ589944:HSJ589945 ICF589944:ICF589945 IMB589944:IMB589945 IVX589944:IVX589945 JFT589944:JFT589945 JPP589944:JPP589945 JZL589944:JZL589945 KJH589944:KJH589945 KTD589944:KTD589945 LCZ589944:LCZ589945 LMV589944:LMV589945 LWR589944:LWR589945 MGN589944:MGN589945 MQJ589944:MQJ589945 NAF589944:NAF589945 NKB589944:NKB589945 NTX589944:NTX589945 ODT589944:ODT589945 ONP589944:ONP589945 OXL589944:OXL589945 PHH589944:PHH589945 PRD589944:PRD589945 QAZ589944:QAZ589945 QKV589944:QKV589945 QUR589944:QUR589945 REN589944:REN589945 ROJ589944:ROJ589945 RYF589944:RYF589945 SIB589944:SIB589945 SRX589944:SRX589945 TBT589944:TBT589945 TLP589944:TLP589945 TVL589944:TVL589945 UFH589944:UFH589945 UPD589944:UPD589945 UYZ589944:UYZ589945 VIV589944:VIV589945 VSR589944:VSR589945 WCN589944:WCN589945 WMJ589944:WMJ589945 WWF589944:WWF589945 V655480:V655481 JT655480:JT655481 TP655480:TP655481 ADL655480:ADL655481 ANH655480:ANH655481 AXD655480:AXD655481 BGZ655480:BGZ655481 BQV655480:BQV655481 CAR655480:CAR655481 CKN655480:CKN655481 CUJ655480:CUJ655481 DEF655480:DEF655481 DOB655480:DOB655481 DXX655480:DXX655481 EHT655480:EHT655481 ERP655480:ERP655481 FBL655480:FBL655481 FLH655480:FLH655481 FVD655480:FVD655481 GEZ655480:GEZ655481 GOV655480:GOV655481 GYR655480:GYR655481 HIN655480:HIN655481 HSJ655480:HSJ655481 ICF655480:ICF655481 IMB655480:IMB655481 IVX655480:IVX655481 JFT655480:JFT655481 JPP655480:JPP655481 JZL655480:JZL655481 KJH655480:KJH655481 KTD655480:KTD655481 LCZ655480:LCZ655481 LMV655480:LMV655481 LWR655480:LWR655481 MGN655480:MGN655481 MQJ655480:MQJ655481 NAF655480:NAF655481 NKB655480:NKB655481 NTX655480:NTX655481 ODT655480:ODT655481 ONP655480:ONP655481 OXL655480:OXL655481 PHH655480:PHH655481 PRD655480:PRD655481 QAZ655480:QAZ655481 QKV655480:QKV655481 QUR655480:QUR655481 REN655480:REN655481 ROJ655480:ROJ655481 RYF655480:RYF655481 SIB655480:SIB655481 SRX655480:SRX655481 TBT655480:TBT655481 TLP655480:TLP655481 TVL655480:TVL655481 UFH655480:UFH655481 UPD655480:UPD655481 UYZ655480:UYZ655481 VIV655480:VIV655481 VSR655480:VSR655481 WCN655480:WCN655481 WMJ655480:WMJ655481 WWF655480:WWF655481 V721016:V721017 JT721016:JT721017 TP721016:TP721017 ADL721016:ADL721017 ANH721016:ANH721017 AXD721016:AXD721017 BGZ721016:BGZ721017 BQV721016:BQV721017 CAR721016:CAR721017 CKN721016:CKN721017 CUJ721016:CUJ721017 DEF721016:DEF721017 DOB721016:DOB721017 DXX721016:DXX721017 EHT721016:EHT721017 ERP721016:ERP721017 FBL721016:FBL721017 FLH721016:FLH721017 FVD721016:FVD721017 GEZ721016:GEZ721017 GOV721016:GOV721017 GYR721016:GYR721017 HIN721016:HIN721017 HSJ721016:HSJ721017 ICF721016:ICF721017 IMB721016:IMB721017 IVX721016:IVX721017 JFT721016:JFT721017 JPP721016:JPP721017 JZL721016:JZL721017 KJH721016:KJH721017 KTD721016:KTD721017 LCZ721016:LCZ721017 LMV721016:LMV721017 LWR721016:LWR721017 MGN721016:MGN721017 MQJ721016:MQJ721017 NAF721016:NAF721017 NKB721016:NKB721017 NTX721016:NTX721017 ODT721016:ODT721017 ONP721016:ONP721017 OXL721016:OXL721017 PHH721016:PHH721017 PRD721016:PRD721017 QAZ721016:QAZ721017 QKV721016:QKV721017 QUR721016:QUR721017 REN721016:REN721017 ROJ721016:ROJ721017 RYF721016:RYF721017 SIB721016:SIB721017 SRX721016:SRX721017 TBT721016:TBT721017 TLP721016:TLP721017 TVL721016:TVL721017 UFH721016:UFH721017 UPD721016:UPD721017 UYZ721016:UYZ721017 VIV721016:VIV721017 VSR721016:VSR721017 WCN721016:WCN721017 WMJ721016:WMJ721017 WWF721016:WWF721017 V786552:V786553 JT786552:JT786553 TP786552:TP786553 ADL786552:ADL786553 ANH786552:ANH786553 AXD786552:AXD786553 BGZ786552:BGZ786553 BQV786552:BQV786553 CAR786552:CAR786553 CKN786552:CKN786553 CUJ786552:CUJ786553 DEF786552:DEF786553 DOB786552:DOB786553 DXX786552:DXX786553 EHT786552:EHT786553 ERP786552:ERP786553 FBL786552:FBL786553 FLH786552:FLH786553 FVD786552:FVD786553 GEZ786552:GEZ786553 GOV786552:GOV786553 GYR786552:GYR786553 HIN786552:HIN786553 HSJ786552:HSJ786553 ICF786552:ICF786553 IMB786552:IMB786553 IVX786552:IVX786553 JFT786552:JFT786553 JPP786552:JPP786553 JZL786552:JZL786553 KJH786552:KJH786553 KTD786552:KTD786553 LCZ786552:LCZ786553 LMV786552:LMV786553 LWR786552:LWR786553 MGN786552:MGN786553 MQJ786552:MQJ786553 NAF786552:NAF786553 NKB786552:NKB786553 NTX786552:NTX786553 ODT786552:ODT786553 ONP786552:ONP786553 OXL786552:OXL786553 PHH786552:PHH786553 PRD786552:PRD786553 QAZ786552:QAZ786553 QKV786552:QKV786553 QUR786552:QUR786553 REN786552:REN786553 ROJ786552:ROJ786553 RYF786552:RYF786553 SIB786552:SIB786553 SRX786552:SRX786553 TBT786552:TBT786553 TLP786552:TLP786553 TVL786552:TVL786553 UFH786552:UFH786553 UPD786552:UPD786553 UYZ786552:UYZ786553 VIV786552:VIV786553 VSR786552:VSR786553 WCN786552:WCN786553 WMJ786552:WMJ786553 WWF786552:WWF786553 V852088:V852089 JT852088:JT852089 TP852088:TP852089 ADL852088:ADL852089 ANH852088:ANH852089 AXD852088:AXD852089 BGZ852088:BGZ852089 BQV852088:BQV852089 CAR852088:CAR852089 CKN852088:CKN852089 CUJ852088:CUJ852089 DEF852088:DEF852089 DOB852088:DOB852089 DXX852088:DXX852089 EHT852088:EHT852089 ERP852088:ERP852089 FBL852088:FBL852089 FLH852088:FLH852089 FVD852088:FVD852089 GEZ852088:GEZ852089 GOV852088:GOV852089 GYR852088:GYR852089 HIN852088:HIN852089 HSJ852088:HSJ852089 ICF852088:ICF852089 IMB852088:IMB852089 IVX852088:IVX852089 JFT852088:JFT852089 JPP852088:JPP852089 JZL852088:JZL852089 KJH852088:KJH852089 KTD852088:KTD852089 LCZ852088:LCZ852089 LMV852088:LMV852089 LWR852088:LWR852089 MGN852088:MGN852089 MQJ852088:MQJ852089 NAF852088:NAF852089 NKB852088:NKB852089 NTX852088:NTX852089 ODT852088:ODT852089 ONP852088:ONP852089 OXL852088:OXL852089 PHH852088:PHH852089 PRD852088:PRD852089 QAZ852088:QAZ852089 QKV852088:QKV852089 QUR852088:QUR852089 REN852088:REN852089 ROJ852088:ROJ852089 RYF852088:RYF852089 SIB852088:SIB852089 SRX852088:SRX852089 TBT852088:TBT852089 TLP852088:TLP852089 TVL852088:TVL852089 UFH852088:UFH852089 UPD852088:UPD852089 UYZ852088:UYZ852089 VIV852088:VIV852089 VSR852088:VSR852089 WCN852088:WCN852089 WMJ852088:WMJ852089 WWF852088:WWF852089 V917624:V917625 JT917624:JT917625 TP917624:TP917625 ADL917624:ADL917625 ANH917624:ANH917625 AXD917624:AXD917625 BGZ917624:BGZ917625 BQV917624:BQV917625 CAR917624:CAR917625 CKN917624:CKN917625 CUJ917624:CUJ917625 DEF917624:DEF917625 DOB917624:DOB917625 DXX917624:DXX917625 EHT917624:EHT917625 ERP917624:ERP917625 FBL917624:FBL917625 FLH917624:FLH917625 FVD917624:FVD917625 GEZ917624:GEZ917625 GOV917624:GOV917625 GYR917624:GYR917625 HIN917624:HIN917625 HSJ917624:HSJ917625 ICF917624:ICF917625 IMB917624:IMB917625 IVX917624:IVX917625 JFT917624:JFT917625 JPP917624:JPP917625 JZL917624:JZL917625 KJH917624:KJH917625 KTD917624:KTD917625 LCZ917624:LCZ917625 LMV917624:LMV917625 LWR917624:LWR917625 MGN917624:MGN917625 MQJ917624:MQJ917625 NAF917624:NAF917625 NKB917624:NKB917625 NTX917624:NTX917625 ODT917624:ODT917625 ONP917624:ONP917625 OXL917624:OXL917625 PHH917624:PHH917625 PRD917624:PRD917625 QAZ917624:QAZ917625 QKV917624:QKV917625 QUR917624:QUR917625 REN917624:REN917625 ROJ917624:ROJ917625 RYF917624:RYF917625 SIB917624:SIB917625 SRX917624:SRX917625 TBT917624:TBT917625 TLP917624:TLP917625 TVL917624:TVL917625 UFH917624:UFH917625 UPD917624:UPD917625 UYZ917624:UYZ917625 VIV917624:VIV917625 VSR917624:VSR917625 WCN917624:WCN917625 WMJ917624:WMJ917625 WWF917624:WWF917625 V983160:V983161 JT983160:JT983161 TP983160:TP983161 ADL983160:ADL983161 ANH983160:ANH983161 AXD983160:AXD983161 BGZ983160:BGZ983161 BQV983160:BQV983161 CAR983160:CAR983161 CKN983160:CKN983161 CUJ983160:CUJ983161 DEF983160:DEF983161 DOB983160:DOB983161 DXX983160:DXX983161 EHT983160:EHT983161 ERP983160:ERP983161 FBL983160:FBL983161 FLH983160:FLH983161 FVD983160:FVD983161 GEZ983160:GEZ983161 GOV983160:GOV983161 GYR983160:GYR983161 HIN983160:HIN983161 HSJ983160:HSJ983161 ICF983160:ICF983161 IMB983160:IMB983161 IVX983160:IVX983161 JFT983160:JFT983161 JPP983160:JPP983161 JZL983160:JZL983161 KJH983160:KJH983161 KTD983160:KTD983161 LCZ983160:LCZ983161 LMV983160:LMV983161 LWR983160:LWR983161 MGN983160:MGN983161 MQJ983160:MQJ983161 NAF983160:NAF983161 NKB983160:NKB983161 NTX983160:NTX983161 ODT983160:ODT983161 ONP983160:ONP983161 OXL983160:OXL983161 PHH983160:PHH983161 PRD983160:PRD983161 QAZ983160:QAZ983161 QKV983160:QKV983161 QUR983160:QUR983161 REN983160:REN983161 ROJ983160:ROJ983161 RYF983160:RYF983161 SIB983160:SIB983161 SRX983160:SRX983161 TBT983160:TBT983161 TLP983160:TLP983161 TVL983160:TVL983161 UFH983160:UFH983161 UPD983160:UPD983161 UYZ983160:UYZ983161 VIV983160:VIV983161 VSR983160:VSR983161 WCN983160:WCN983161 WMJ983160:WMJ983161 WWF983160:WWF983161 W65657:Y65657 JU65657:JW65657 TQ65657:TS65657 ADM65657:ADO65657 ANI65657:ANK65657 AXE65657:AXG65657 BHA65657:BHC65657 BQW65657:BQY65657 CAS65657:CAU65657 CKO65657:CKQ65657 CUK65657:CUM65657 DEG65657:DEI65657 DOC65657:DOE65657 DXY65657:DYA65657 EHU65657:EHW65657 ERQ65657:ERS65657 FBM65657:FBO65657 FLI65657:FLK65657 FVE65657:FVG65657 GFA65657:GFC65657 GOW65657:GOY65657 GYS65657:GYU65657 HIO65657:HIQ65657 HSK65657:HSM65657 ICG65657:ICI65657 IMC65657:IME65657 IVY65657:IWA65657 JFU65657:JFW65657 JPQ65657:JPS65657 JZM65657:JZO65657 KJI65657:KJK65657 KTE65657:KTG65657 LDA65657:LDC65657 LMW65657:LMY65657 LWS65657:LWU65657 MGO65657:MGQ65657 MQK65657:MQM65657 NAG65657:NAI65657 NKC65657:NKE65657 NTY65657:NUA65657 ODU65657:ODW65657 ONQ65657:ONS65657 OXM65657:OXO65657 PHI65657:PHK65657 PRE65657:PRG65657 QBA65657:QBC65657 QKW65657:QKY65657 QUS65657:QUU65657 REO65657:REQ65657 ROK65657:ROM65657 RYG65657:RYI65657 SIC65657:SIE65657 SRY65657:SSA65657 TBU65657:TBW65657 TLQ65657:TLS65657 TVM65657:TVO65657 UFI65657:UFK65657 UPE65657:UPG65657 UZA65657:UZC65657 VIW65657:VIY65657 VSS65657:VSU65657 WCO65657:WCQ65657 WMK65657:WMM65657 WWG65657:WWI65657 W131193:Y131193 JU131193:JW131193 TQ131193:TS131193 ADM131193:ADO131193 ANI131193:ANK131193 AXE131193:AXG131193 BHA131193:BHC131193 BQW131193:BQY131193 CAS131193:CAU131193 CKO131193:CKQ131193 CUK131193:CUM131193 DEG131193:DEI131193 DOC131193:DOE131193 DXY131193:DYA131193 EHU131193:EHW131193 ERQ131193:ERS131193 FBM131193:FBO131193 FLI131193:FLK131193 FVE131193:FVG131193 GFA131193:GFC131193 GOW131193:GOY131193 GYS131193:GYU131193 HIO131193:HIQ131193 HSK131193:HSM131193 ICG131193:ICI131193 IMC131193:IME131193 IVY131193:IWA131193 JFU131193:JFW131193 JPQ131193:JPS131193 JZM131193:JZO131193 KJI131193:KJK131193 KTE131193:KTG131193 LDA131193:LDC131193 LMW131193:LMY131193 LWS131193:LWU131193 MGO131193:MGQ131193 MQK131193:MQM131193 NAG131193:NAI131193 NKC131193:NKE131193 NTY131193:NUA131193 ODU131193:ODW131193 ONQ131193:ONS131193 OXM131193:OXO131193 PHI131193:PHK131193 PRE131193:PRG131193 QBA131193:QBC131193 QKW131193:QKY131193 QUS131193:QUU131193 REO131193:REQ131193 ROK131193:ROM131193 RYG131193:RYI131193 SIC131193:SIE131193 SRY131193:SSA131193 TBU131193:TBW131193 TLQ131193:TLS131193 TVM131193:TVO131193 UFI131193:UFK131193 UPE131193:UPG131193 UZA131193:UZC131193 VIW131193:VIY131193 VSS131193:VSU131193 WCO131193:WCQ131193 WMK131193:WMM131193 WWG131193:WWI131193 W196729:Y196729 JU196729:JW196729 TQ196729:TS196729 ADM196729:ADO196729 ANI196729:ANK196729 AXE196729:AXG196729 BHA196729:BHC196729 BQW196729:BQY196729 CAS196729:CAU196729 CKO196729:CKQ196729 CUK196729:CUM196729 DEG196729:DEI196729 DOC196729:DOE196729 DXY196729:DYA196729 EHU196729:EHW196729 ERQ196729:ERS196729 FBM196729:FBO196729 FLI196729:FLK196729 FVE196729:FVG196729 GFA196729:GFC196729 GOW196729:GOY196729 GYS196729:GYU196729 HIO196729:HIQ196729 HSK196729:HSM196729 ICG196729:ICI196729 IMC196729:IME196729 IVY196729:IWA196729 JFU196729:JFW196729 JPQ196729:JPS196729 JZM196729:JZO196729 KJI196729:KJK196729 KTE196729:KTG196729 LDA196729:LDC196729 LMW196729:LMY196729 LWS196729:LWU196729 MGO196729:MGQ196729 MQK196729:MQM196729 NAG196729:NAI196729 NKC196729:NKE196729 NTY196729:NUA196729 ODU196729:ODW196729 ONQ196729:ONS196729 OXM196729:OXO196729 PHI196729:PHK196729 PRE196729:PRG196729 QBA196729:QBC196729 QKW196729:QKY196729 QUS196729:QUU196729 REO196729:REQ196729 ROK196729:ROM196729 RYG196729:RYI196729 SIC196729:SIE196729 SRY196729:SSA196729 TBU196729:TBW196729 TLQ196729:TLS196729 TVM196729:TVO196729 UFI196729:UFK196729 UPE196729:UPG196729 UZA196729:UZC196729 VIW196729:VIY196729 VSS196729:VSU196729 WCO196729:WCQ196729 WMK196729:WMM196729 WWG196729:WWI196729 W262265:Y262265 JU262265:JW262265 TQ262265:TS262265 ADM262265:ADO262265 ANI262265:ANK262265 AXE262265:AXG262265 BHA262265:BHC262265 BQW262265:BQY262265 CAS262265:CAU262265 CKO262265:CKQ262265 CUK262265:CUM262265 DEG262265:DEI262265 DOC262265:DOE262265 DXY262265:DYA262265 EHU262265:EHW262265 ERQ262265:ERS262265 FBM262265:FBO262265 FLI262265:FLK262265 FVE262265:FVG262265 GFA262265:GFC262265 GOW262265:GOY262265 GYS262265:GYU262265 HIO262265:HIQ262265 HSK262265:HSM262265 ICG262265:ICI262265 IMC262265:IME262265 IVY262265:IWA262265 JFU262265:JFW262265 JPQ262265:JPS262265 JZM262265:JZO262265 KJI262265:KJK262265 KTE262265:KTG262265 LDA262265:LDC262265 LMW262265:LMY262265 LWS262265:LWU262265 MGO262265:MGQ262265 MQK262265:MQM262265 NAG262265:NAI262265 NKC262265:NKE262265 NTY262265:NUA262265 ODU262265:ODW262265 ONQ262265:ONS262265 OXM262265:OXO262265 PHI262265:PHK262265 PRE262265:PRG262265 QBA262265:QBC262265 QKW262265:QKY262265 QUS262265:QUU262265 REO262265:REQ262265 ROK262265:ROM262265 RYG262265:RYI262265 SIC262265:SIE262265 SRY262265:SSA262265 TBU262265:TBW262265 TLQ262265:TLS262265 TVM262265:TVO262265 UFI262265:UFK262265 UPE262265:UPG262265 UZA262265:UZC262265 VIW262265:VIY262265 VSS262265:VSU262265 WCO262265:WCQ262265 WMK262265:WMM262265 WWG262265:WWI262265 W327801:Y327801 JU327801:JW327801 TQ327801:TS327801 ADM327801:ADO327801 ANI327801:ANK327801 AXE327801:AXG327801 BHA327801:BHC327801 BQW327801:BQY327801 CAS327801:CAU327801 CKO327801:CKQ327801 CUK327801:CUM327801 DEG327801:DEI327801 DOC327801:DOE327801 DXY327801:DYA327801 EHU327801:EHW327801 ERQ327801:ERS327801 FBM327801:FBO327801 FLI327801:FLK327801 FVE327801:FVG327801 GFA327801:GFC327801 GOW327801:GOY327801 GYS327801:GYU327801 HIO327801:HIQ327801 HSK327801:HSM327801 ICG327801:ICI327801 IMC327801:IME327801 IVY327801:IWA327801 JFU327801:JFW327801 JPQ327801:JPS327801 JZM327801:JZO327801 KJI327801:KJK327801 KTE327801:KTG327801 LDA327801:LDC327801 LMW327801:LMY327801 LWS327801:LWU327801 MGO327801:MGQ327801 MQK327801:MQM327801 NAG327801:NAI327801 NKC327801:NKE327801 NTY327801:NUA327801 ODU327801:ODW327801 ONQ327801:ONS327801 OXM327801:OXO327801 PHI327801:PHK327801 PRE327801:PRG327801 QBA327801:QBC327801 QKW327801:QKY327801 QUS327801:QUU327801 REO327801:REQ327801 ROK327801:ROM327801 RYG327801:RYI327801 SIC327801:SIE327801 SRY327801:SSA327801 TBU327801:TBW327801 TLQ327801:TLS327801 TVM327801:TVO327801 UFI327801:UFK327801 UPE327801:UPG327801 UZA327801:UZC327801 VIW327801:VIY327801 VSS327801:VSU327801 WCO327801:WCQ327801 WMK327801:WMM327801 WWG327801:WWI327801 W393337:Y393337 JU393337:JW393337 TQ393337:TS393337 ADM393337:ADO393337 ANI393337:ANK393337 AXE393337:AXG393337 BHA393337:BHC393337 BQW393337:BQY393337 CAS393337:CAU393337 CKO393337:CKQ393337 CUK393337:CUM393337 DEG393337:DEI393337 DOC393337:DOE393337 DXY393337:DYA393337 EHU393337:EHW393337 ERQ393337:ERS393337 FBM393337:FBO393337 FLI393337:FLK393337 FVE393337:FVG393337 GFA393337:GFC393337 GOW393337:GOY393337 GYS393337:GYU393337 HIO393337:HIQ393337 HSK393337:HSM393337 ICG393337:ICI393337 IMC393337:IME393337 IVY393337:IWA393337 JFU393337:JFW393337 JPQ393337:JPS393337 JZM393337:JZO393337 KJI393337:KJK393337 KTE393337:KTG393337 LDA393337:LDC393337 LMW393337:LMY393337 LWS393337:LWU393337 MGO393337:MGQ393337 MQK393337:MQM393337 NAG393337:NAI393337 NKC393337:NKE393337 NTY393337:NUA393337 ODU393337:ODW393337 ONQ393337:ONS393337 OXM393337:OXO393337 PHI393337:PHK393337 PRE393337:PRG393337 QBA393337:QBC393337 QKW393337:QKY393337 QUS393337:QUU393337 REO393337:REQ393337 ROK393337:ROM393337 RYG393337:RYI393337 SIC393337:SIE393337 SRY393337:SSA393337 TBU393337:TBW393337 TLQ393337:TLS393337 TVM393337:TVO393337 UFI393337:UFK393337 UPE393337:UPG393337 UZA393337:UZC393337 VIW393337:VIY393337 VSS393337:VSU393337 WCO393337:WCQ393337 WMK393337:WMM393337 WWG393337:WWI393337 W458873:Y458873 JU458873:JW458873 TQ458873:TS458873 ADM458873:ADO458873 ANI458873:ANK458873 AXE458873:AXG458873 BHA458873:BHC458873 BQW458873:BQY458873 CAS458873:CAU458873 CKO458873:CKQ458873 CUK458873:CUM458873 DEG458873:DEI458873 DOC458873:DOE458873 DXY458873:DYA458873 EHU458873:EHW458873 ERQ458873:ERS458873 FBM458873:FBO458873 FLI458873:FLK458873 FVE458873:FVG458873 GFA458873:GFC458873 GOW458873:GOY458873 GYS458873:GYU458873 HIO458873:HIQ458873 HSK458873:HSM458873 ICG458873:ICI458873 IMC458873:IME458873 IVY458873:IWA458873 JFU458873:JFW458873 JPQ458873:JPS458873 JZM458873:JZO458873 KJI458873:KJK458873 KTE458873:KTG458873 LDA458873:LDC458873 LMW458873:LMY458873 LWS458873:LWU458873 MGO458873:MGQ458873 MQK458873:MQM458873 NAG458873:NAI458873 NKC458873:NKE458873 NTY458873:NUA458873 ODU458873:ODW458873 ONQ458873:ONS458873 OXM458873:OXO458873 PHI458873:PHK458873 PRE458873:PRG458873 QBA458873:QBC458873 QKW458873:QKY458873 QUS458873:QUU458873 REO458873:REQ458873 ROK458873:ROM458873 RYG458873:RYI458873 SIC458873:SIE458873 SRY458873:SSA458873 TBU458873:TBW458873 TLQ458873:TLS458873 TVM458873:TVO458873 UFI458873:UFK458873 UPE458873:UPG458873 UZA458873:UZC458873 VIW458873:VIY458873 VSS458873:VSU458873 WCO458873:WCQ458873 WMK458873:WMM458873 WWG458873:WWI458873 W524409:Y524409 JU524409:JW524409 TQ524409:TS524409 ADM524409:ADO524409 ANI524409:ANK524409 AXE524409:AXG524409 BHA524409:BHC524409 BQW524409:BQY524409 CAS524409:CAU524409 CKO524409:CKQ524409 CUK524409:CUM524409 DEG524409:DEI524409 DOC524409:DOE524409 DXY524409:DYA524409 EHU524409:EHW524409 ERQ524409:ERS524409 FBM524409:FBO524409 FLI524409:FLK524409 FVE524409:FVG524409 GFA524409:GFC524409 GOW524409:GOY524409 GYS524409:GYU524409 HIO524409:HIQ524409 HSK524409:HSM524409 ICG524409:ICI524409 IMC524409:IME524409 IVY524409:IWA524409 JFU524409:JFW524409 JPQ524409:JPS524409 JZM524409:JZO524409 KJI524409:KJK524409 KTE524409:KTG524409 LDA524409:LDC524409 LMW524409:LMY524409 LWS524409:LWU524409 MGO524409:MGQ524409 MQK524409:MQM524409 NAG524409:NAI524409 NKC524409:NKE524409 NTY524409:NUA524409 ODU524409:ODW524409 ONQ524409:ONS524409 OXM524409:OXO524409 PHI524409:PHK524409 PRE524409:PRG524409 QBA524409:QBC524409 QKW524409:QKY524409 QUS524409:QUU524409 REO524409:REQ524409 ROK524409:ROM524409 RYG524409:RYI524409 SIC524409:SIE524409 SRY524409:SSA524409 TBU524409:TBW524409 TLQ524409:TLS524409 TVM524409:TVO524409 UFI524409:UFK524409 UPE524409:UPG524409 UZA524409:UZC524409 VIW524409:VIY524409 VSS524409:VSU524409 WCO524409:WCQ524409 WMK524409:WMM524409 WWG524409:WWI524409 W589945:Y589945 JU589945:JW589945 TQ589945:TS589945 ADM589945:ADO589945 ANI589945:ANK589945 AXE589945:AXG589945 BHA589945:BHC589945 BQW589945:BQY589945 CAS589945:CAU589945 CKO589945:CKQ589945 CUK589945:CUM589945 DEG589945:DEI589945 DOC589945:DOE589945 DXY589945:DYA589945 EHU589945:EHW589945 ERQ589945:ERS589945 FBM589945:FBO589945 FLI589945:FLK589945 FVE589945:FVG589945 GFA589945:GFC589945 GOW589945:GOY589945 GYS589945:GYU589945 HIO589945:HIQ589945 HSK589945:HSM589945 ICG589945:ICI589945 IMC589945:IME589945 IVY589945:IWA589945 JFU589945:JFW589945 JPQ589945:JPS589945 JZM589945:JZO589945 KJI589945:KJK589945 KTE589945:KTG589945 LDA589945:LDC589945 LMW589945:LMY589945 LWS589945:LWU589945 MGO589945:MGQ589945 MQK589945:MQM589945 NAG589945:NAI589945 NKC589945:NKE589945 NTY589945:NUA589945 ODU589945:ODW589945 ONQ589945:ONS589945 OXM589945:OXO589945 PHI589945:PHK589945 PRE589945:PRG589945 QBA589945:QBC589945 QKW589945:QKY589945 QUS589945:QUU589945 REO589945:REQ589945 ROK589945:ROM589945 RYG589945:RYI589945 SIC589945:SIE589945 SRY589945:SSA589945 TBU589945:TBW589945 TLQ589945:TLS589945 TVM589945:TVO589945 UFI589945:UFK589945 UPE589945:UPG589945 UZA589945:UZC589945 VIW589945:VIY589945 VSS589945:VSU589945 WCO589945:WCQ589945 WMK589945:WMM589945 WWG589945:WWI589945 W655481:Y655481 JU655481:JW655481 TQ655481:TS655481 ADM655481:ADO655481 ANI655481:ANK655481 AXE655481:AXG655481 BHA655481:BHC655481 BQW655481:BQY655481 CAS655481:CAU655481 CKO655481:CKQ655481 CUK655481:CUM655481 DEG655481:DEI655481 DOC655481:DOE655481 DXY655481:DYA655481 EHU655481:EHW655481 ERQ655481:ERS655481 FBM655481:FBO655481 FLI655481:FLK655481 FVE655481:FVG655481 GFA655481:GFC655481 GOW655481:GOY655481 GYS655481:GYU655481 HIO655481:HIQ655481 HSK655481:HSM655481 ICG655481:ICI655481 IMC655481:IME655481 IVY655481:IWA655481 JFU655481:JFW655481 JPQ655481:JPS655481 JZM655481:JZO655481 KJI655481:KJK655481 KTE655481:KTG655481 LDA655481:LDC655481 LMW655481:LMY655481 LWS655481:LWU655481 MGO655481:MGQ655481 MQK655481:MQM655481 NAG655481:NAI655481 NKC655481:NKE655481 NTY655481:NUA655481 ODU655481:ODW655481 ONQ655481:ONS655481 OXM655481:OXO655481 PHI655481:PHK655481 PRE655481:PRG655481 QBA655481:QBC655481 QKW655481:QKY655481 QUS655481:QUU655481 REO655481:REQ655481 ROK655481:ROM655481 RYG655481:RYI655481 SIC655481:SIE655481 SRY655481:SSA655481 TBU655481:TBW655481 TLQ655481:TLS655481 TVM655481:TVO655481 UFI655481:UFK655481 UPE655481:UPG655481 UZA655481:UZC655481 VIW655481:VIY655481 VSS655481:VSU655481 WCO655481:WCQ655481 WMK655481:WMM655481 WWG655481:WWI655481 W721017:Y721017 JU721017:JW721017 TQ721017:TS721017 ADM721017:ADO721017 ANI721017:ANK721017 AXE721017:AXG721017 BHA721017:BHC721017 BQW721017:BQY721017 CAS721017:CAU721017 CKO721017:CKQ721017 CUK721017:CUM721017 DEG721017:DEI721017 DOC721017:DOE721017 DXY721017:DYA721017 EHU721017:EHW721017 ERQ721017:ERS721017 FBM721017:FBO721017 FLI721017:FLK721017 FVE721017:FVG721017 GFA721017:GFC721017 GOW721017:GOY721017 GYS721017:GYU721017 HIO721017:HIQ721017 HSK721017:HSM721017 ICG721017:ICI721017 IMC721017:IME721017 IVY721017:IWA721017 JFU721017:JFW721017 JPQ721017:JPS721017 JZM721017:JZO721017 KJI721017:KJK721017 KTE721017:KTG721017 LDA721017:LDC721017 LMW721017:LMY721017 LWS721017:LWU721017 MGO721017:MGQ721017 MQK721017:MQM721017 NAG721017:NAI721017 NKC721017:NKE721017 NTY721017:NUA721017 ODU721017:ODW721017 ONQ721017:ONS721017 OXM721017:OXO721017 PHI721017:PHK721017 PRE721017:PRG721017 QBA721017:QBC721017 QKW721017:QKY721017 QUS721017:QUU721017 REO721017:REQ721017 ROK721017:ROM721017 RYG721017:RYI721017 SIC721017:SIE721017 SRY721017:SSA721017 TBU721017:TBW721017 TLQ721017:TLS721017 TVM721017:TVO721017 UFI721017:UFK721017 UPE721017:UPG721017 UZA721017:UZC721017 VIW721017:VIY721017 VSS721017:VSU721017 WCO721017:WCQ721017 WMK721017:WMM721017 WWG721017:WWI721017 W786553:Y786553 JU786553:JW786553 TQ786553:TS786553 ADM786553:ADO786553 ANI786553:ANK786553 AXE786553:AXG786553 BHA786553:BHC786553 BQW786553:BQY786553 CAS786553:CAU786553 CKO786553:CKQ786553 CUK786553:CUM786553 DEG786553:DEI786553 DOC786553:DOE786553 DXY786553:DYA786553 EHU786553:EHW786553 ERQ786553:ERS786553 FBM786553:FBO786553 FLI786553:FLK786553 FVE786553:FVG786553 GFA786553:GFC786553 GOW786553:GOY786553 GYS786553:GYU786553 HIO786553:HIQ786553 HSK786553:HSM786553 ICG786553:ICI786553 IMC786553:IME786553 IVY786553:IWA786553 JFU786553:JFW786553 JPQ786553:JPS786553 JZM786553:JZO786553 KJI786553:KJK786553 KTE786553:KTG786553 LDA786553:LDC786553 LMW786553:LMY786553 LWS786553:LWU786553 MGO786553:MGQ786553 MQK786553:MQM786553 NAG786553:NAI786553 NKC786553:NKE786553 NTY786553:NUA786553 ODU786553:ODW786553 ONQ786553:ONS786553 OXM786553:OXO786553 PHI786553:PHK786553 PRE786553:PRG786553 QBA786553:QBC786553 QKW786553:QKY786553 QUS786553:QUU786553 REO786553:REQ786553 ROK786553:ROM786553 RYG786553:RYI786553 SIC786553:SIE786553 SRY786553:SSA786553 TBU786553:TBW786553 TLQ786553:TLS786553 TVM786553:TVO786553 UFI786553:UFK786553 UPE786553:UPG786553 UZA786553:UZC786553 VIW786553:VIY786553 VSS786553:VSU786553 WCO786553:WCQ786553 WMK786553:WMM786553 WWG786553:WWI786553 W852089:Y852089 JU852089:JW852089 TQ852089:TS852089 ADM852089:ADO852089 ANI852089:ANK852089 AXE852089:AXG852089 BHA852089:BHC852089 BQW852089:BQY852089 CAS852089:CAU852089 CKO852089:CKQ852089 CUK852089:CUM852089 DEG852089:DEI852089 DOC852089:DOE852089 DXY852089:DYA852089 EHU852089:EHW852089 ERQ852089:ERS852089 FBM852089:FBO852089 FLI852089:FLK852089 FVE852089:FVG852089 GFA852089:GFC852089 GOW852089:GOY852089 GYS852089:GYU852089 HIO852089:HIQ852089 HSK852089:HSM852089 ICG852089:ICI852089 IMC852089:IME852089 IVY852089:IWA852089 JFU852089:JFW852089 JPQ852089:JPS852089 JZM852089:JZO852089 KJI852089:KJK852089 KTE852089:KTG852089 LDA852089:LDC852089 LMW852089:LMY852089 LWS852089:LWU852089 MGO852089:MGQ852089 MQK852089:MQM852089 NAG852089:NAI852089 NKC852089:NKE852089 NTY852089:NUA852089 ODU852089:ODW852089 ONQ852089:ONS852089 OXM852089:OXO852089 PHI852089:PHK852089 PRE852089:PRG852089 QBA852089:QBC852089 QKW852089:QKY852089 QUS852089:QUU852089 REO852089:REQ852089 ROK852089:ROM852089 RYG852089:RYI852089 SIC852089:SIE852089 SRY852089:SSA852089 TBU852089:TBW852089 TLQ852089:TLS852089 TVM852089:TVO852089 UFI852089:UFK852089 UPE852089:UPG852089 UZA852089:UZC852089 VIW852089:VIY852089 VSS852089:VSU852089 WCO852089:WCQ852089 WMK852089:WMM852089 WWG852089:WWI852089 W917625:Y917625 JU917625:JW917625 TQ917625:TS917625 ADM917625:ADO917625 ANI917625:ANK917625 AXE917625:AXG917625 BHA917625:BHC917625 BQW917625:BQY917625 CAS917625:CAU917625 CKO917625:CKQ917625 CUK917625:CUM917625 DEG917625:DEI917625 DOC917625:DOE917625 DXY917625:DYA917625 EHU917625:EHW917625 ERQ917625:ERS917625 FBM917625:FBO917625 FLI917625:FLK917625 FVE917625:FVG917625 GFA917625:GFC917625 GOW917625:GOY917625 GYS917625:GYU917625 HIO917625:HIQ917625 HSK917625:HSM917625 ICG917625:ICI917625 IMC917625:IME917625 IVY917625:IWA917625 JFU917625:JFW917625 JPQ917625:JPS917625 JZM917625:JZO917625 KJI917625:KJK917625 KTE917625:KTG917625 LDA917625:LDC917625 LMW917625:LMY917625 LWS917625:LWU917625 MGO917625:MGQ917625 MQK917625:MQM917625 NAG917625:NAI917625 NKC917625:NKE917625 NTY917625:NUA917625 ODU917625:ODW917625 ONQ917625:ONS917625 OXM917625:OXO917625 PHI917625:PHK917625 PRE917625:PRG917625 QBA917625:QBC917625 QKW917625:QKY917625 QUS917625:QUU917625 REO917625:REQ917625 ROK917625:ROM917625 RYG917625:RYI917625 SIC917625:SIE917625 SRY917625:SSA917625 TBU917625:TBW917625 TLQ917625:TLS917625 TVM917625:TVO917625 UFI917625:UFK917625 UPE917625:UPG917625 UZA917625:UZC917625 VIW917625:VIY917625 VSS917625:VSU917625 WCO917625:WCQ917625 WMK917625:WMM917625 WWG917625:WWI917625 W983161:Y983161 JU983161:JW983161 TQ983161:TS983161 ADM983161:ADO983161 ANI983161:ANK983161 AXE983161:AXG983161 BHA983161:BHC983161 BQW983161:BQY983161 CAS983161:CAU983161 CKO983161:CKQ983161 CUK983161:CUM983161 DEG983161:DEI983161 DOC983161:DOE983161 DXY983161:DYA983161 EHU983161:EHW983161 ERQ983161:ERS983161 FBM983161:FBO983161 FLI983161:FLK983161 FVE983161:FVG983161 GFA983161:GFC983161 GOW983161:GOY983161 GYS983161:GYU983161 HIO983161:HIQ983161 HSK983161:HSM983161 ICG983161:ICI983161 IMC983161:IME983161 IVY983161:IWA983161 JFU983161:JFW983161 JPQ983161:JPS983161 JZM983161:JZO983161 KJI983161:KJK983161 KTE983161:KTG983161 LDA983161:LDC983161 LMW983161:LMY983161 LWS983161:LWU983161 MGO983161:MGQ983161 MQK983161:MQM983161 NAG983161:NAI983161 NKC983161:NKE983161 NTY983161:NUA983161 ODU983161:ODW983161 ONQ983161:ONS983161 OXM983161:OXO983161 PHI983161:PHK983161 PRE983161:PRG983161 QBA983161:QBC983161 QKW983161:QKY983161 QUS983161:QUU983161 REO983161:REQ983161 ROK983161:ROM983161 RYG983161:RYI983161 SIC983161:SIE983161 SRY983161:SSA983161 TBU983161:TBW983161 TLQ983161:TLS983161 TVM983161:TVO983161 UFI983161:UFK983161 UPE983161:UPG983161 UZA983161:UZC983161 VIW983161:VIY983161 VSS983161:VSU983161 WCO983161:WCQ983161 WMK983161:WMM983161" xr:uid="{00000000-0002-0000-0700-00000A000000}">
      <formula1>$M$157:$M$160</formula1>
    </dataValidation>
    <dataValidation type="list" allowBlank="1" showInputMessage="1" showErrorMessage="1" prompt="Escolher município com maior percentual da área do empreendimento" sqref="X74:AI74" xr:uid="{00000000-0002-0000-0700-00000B000000}">
      <formula1>$U$152:$U$1005</formula1>
    </dataValidation>
    <dataValidation type="list" allowBlank="1" showInputMessage="1" showErrorMessage="1" sqref="H81:K82" xr:uid="{00000000-0002-0000-0700-00000C000000}">
      <formula1>$I$163:$I$166</formula1>
    </dataValidation>
  </dataValidations>
  <hyperlinks>
    <hyperlink ref="C146:AI146" location="'Tela 8 - Documentos'!Area_de_impressao" display="Os documentos listados na Tela 8 tem caráter orientativo e a listagem definitiva será encaminhada pela Supram responsável para o e-mail informado no sistema de requerimento." xr:uid="{00000000-0004-0000-0700-000000000000}"/>
    <hyperlink ref="AA55" location="'Tela 10 - Adicionais'!A1" display="Sim. Utilizar quadro na Tela 10." xr:uid="{00000000-0004-0000-0700-000001000000}"/>
  </hyperlinks>
  <pageMargins left="0.51181102362204722" right="0.51181102362204722" top="0.59055118110236227" bottom="0.59055118110236227" header="0.31496062992125984" footer="0.31496062992125984"/>
  <pageSetup paperSize="9" scale="96" orientation="portrait" r:id="rId1"/>
  <headerFooter>
    <oddFooter>&amp;R&amp;P</oddFooter>
  </headerFooter>
  <rowBreaks count="1" manualBreakCount="1">
    <brk id="112" min="1" max="35"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F1626"/>
  <sheetViews>
    <sheetView showGridLines="0" workbookViewId="0">
      <selection activeCell="L50" sqref="L50:T50"/>
    </sheetView>
  </sheetViews>
  <sheetFormatPr defaultColWidth="2.85546875" defaultRowHeight="15" customHeight="1" x14ac:dyDescent="0.25"/>
  <cols>
    <col min="1" max="1" width="2.85546875" style="252"/>
    <col min="2" max="2" width="0.85546875" style="252" customWidth="1"/>
    <col min="3" max="8" width="2.85546875" style="252"/>
    <col min="9" max="9" width="2.85546875" style="252" customWidth="1"/>
    <col min="10" max="20" width="2.85546875" style="252"/>
    <col min="21" max="21" width="2.85546875" style="252" customWidth="1"/>
    <col min="22" max="35" width="2.85546875" style="252"/>
    <col min="36" max="36" width="0.85546875" style="252" customWidth="1"/>
    <col min="37" max="42" width="2.85546875" style="252"/>
    <col min="43" max="258" width="2.85546875" style="253"/>
    <col min="259" max="259" width="1.7109375" style="253" customWidth="1"/>
    <col min="260" max="266" width="2.85546875" style="253"/>
    <col min="267" max="267" width="2.85546875" style="253" customWidth="1"/>
    <col min="268" max="291" width="2.85546875" style="253"/>
    <col min="292" max="292" width="1.7109375" style="253" customWidth="1"/>
    <col min="293" max="514" width="2.85546875" style="253"/>
    <col min="515" max="515" width="1.7109375" style="253" customWidth="1"/>
    <col min="516" max="522" width="2.85546875" style="253"/>
    <col min="523" max="523" width="2.85546875" style="253" customWidth="1"/>
    <col min="524" max="547" width="2.85546875" style="253"/>
    <col min="548" max="548" width="1.7109375" style="253" customWidth="1"/>
    <col min="549" max="770" width="2.85546875" style="253"/>
    <col min="771" max="771" width="1.7109375" style="253" customWidth="1"/>
    <col min="772" max="778" width="2.85546875" style="253"/>
    <col min="779" max="779" width="2.85546875" style="253" customWidth="1"/>
    <col min="780" max="803" width="2.85546875" style="253"/>
    <col min="804" max="804" width="1.7109375" style="253" customWidth="1"/>
    <col min="805" max="1026" width="2.85546875" style="253"/>
    <col min="1027" max="1027" width="1.7109375" style="253" customWidth="1"/>
    <col min="1028" max="1034" width="2.85546875" style="253"/>
    <col min="1035" max="1035" width="2.85546875" style="253" customWidth="1"/>
    <col min="1036" max="1059" width="2.85546875" style="253"/>
    <col min="1060" max="1060" width="1.7109375" style="253" customWidth="1"/>
    <col min="1061" max="1282" width="2.85546875" style="253"/>
    <col min="1283" max="1283" width="1.7109375" style="253" customWidth="1"/>
    <col min="1284" max="1290" width="2.85546875" style="253"/>
    <col min="1291" max="1291" width="2.85546875" style="253" customWidth="1"/>
    <col min="1292" max="1315" width="2.85546875" style="253"/>
    <col min="1316" max="1316" width="1.7109375" style="253" customWidth="1"/>
    <col min="1317" max="1538" width="2.85546875" style="253"/>
    <col min="1539" max="1539" width="1.7109375" style="253" customWidth="1"/>
    <col min="1540" max="1546" width="2.85546875" style="253"/>
    <col min="1547" max="1547" width="2.85546875" style="253" customWidth="1"/>
    <col min="1548" max="1571" width="2.85546875" style="253"/>
    <col min="1572" max="1572" width="1.7109375" style="253" customWidth="1"/>
    <col min="1573" max="1794" width="2.85546875" style="253"/>
    <col min="1795" max="1795" width="1.7109375" style="253" customWidth="1"/>
    <col min="1796" max="1802" width="2.85546875" style="253"/>
    <col min="1803" max="1803" width="2.85546875" style="253" customWidth="1"/>
    <col min="1804" max="1827" width="2.85546875" style="253"/>
    <col min="1828" max="1828" width="1.7109375" style="253" customWidth="1"/>
    <col min="1829" max="2050" width="2.85546875" style="253"/>
    <col min="2051" max="2051" width="1.7109375" style="253" customWidth="1"/>
    <col min="2052" max="2058" width="2.85546875" style="253"/>
    <col min="2059" max="2059" width="2.85546875" style="253" customWidth="1"/>
    <col min="2060" max="2083" width="2.85546875" style="253"/>
    <col min="2084" max="2084" width="1.7109375" style="253" customWidth="1"/>
    <col min="2085" max="2306" width="2.85546875" style="253"/>
    <col min="2307" max="2307" width="1.7109375" style="253" customWidth="1"/>
    <col min="2308" max="2314" width="2.85546875" style="253"/>
    <col min="2315" max="2315" width="2.85546875" style="253" customWidth="1"/>
    <col min="2316" max="2339" width="2.85546875" style="253"/>
    <col min="2340" max="2340" width="1.7109375" style="253" customWidth="1"/>
    <col min="2341" max="2562" width="2.85546875" style="253"/>
    <col min="2563" max="2563" width="1.7109375" style="253" customWidth="1"/>
    <col min="2564" max="2570" width="2.85546875" style="253"/>
    <col min="2571" max="2571" width="2.85546875" style="253" customWidth="1"/>
    <col min="2572" max="2595" width="2.85546875" style="253"/>
    <col min="2596" max="2596" width="1.7109375" style="253" customWidth="1"/>
    <col min="2597" max="2818" width="2.85546875" style="253"/>
    <col min="2819" max="2819" width="1.7109375" style="253" customWidth="1"/>
    <col min="2820" max="2826" width="2.85546875" style="253"/>
    <col min="2827" max="2827" width="2.85546875" style="253" customWidth="1"/>
    <col min="2828" max="2851" width="2.85546875" style="253"/>
    <col min="2852" max="2852" width="1.7109375" style="253" customWidth="1"/>
    <col min="2853" max="3074" width="2.85546875" style="253"/>
    <col min="3075" max="3075" width="1.7109375" style="253" customWidth="1"/>
    <col min="3076" max="3082" width="2.85546875" style="253"/>
    <col min="3083" max="3083" width="2.85546875" style="253" customWidth="1"/>
    <col min="3084" max="3107" width="2.85546875" style="253"/>
    <col min="3108" max="3108" width="1.7109375" style="253" customWidth="1"/>
    <col min="3109" max="3330" width="2.85546875" style="253"/>
    <col min="3331" max="3331" width="1.7109375" style="253" customWidth="1"/>
    <col min="3332" max="3338" width="2.85546875" style="253"/>
    <col min="3339" max="3339" width="2.85546875" style="253" customWidth="1"/>
    <col min="3340" max="3363" width="2.85546875" style="253"/>
    <col min="3364" max="3364" width="1.7109375" style="253" customWidth="1"/>
    <col min="3365" max="3586" width="2.85546875" style="253"/>
    <col min="3587" max="3587" width="1.7109375" style="253" customWidth="1"/>
    <col min="3588" max="3594" width="2.85546875" style="253"/>
    <col min="3595" max="3595" width="2.85546875" style="253" customWidth="1"/>
    <col min="3596" max="3619" width="2.85546875" style="253"/>
    <col min="3620" max="3620" width="1.7109375" style="253" customWidth="1"/>
    <col min="3621" max="3842" width="2.85546875" style="253"/>
    <col min="3843" max="3843" width="1.7109375" style="253" customWidth="1"/>
    <col min="3844" max="3850" width="2.85546875" style="253"/>
    <col min="3851" max="3851" width="2.85546875" style="253" customWidth="1"/>
    <col min="3852" max="3875" width="2.85546875" style="253"/>
    <col min="3876" max="3876" width="1.7109375" style="253" customWidth="1"/>
    <col min="3877" max="4098" width="2.85546875" style="253"/>
    <col min="4099" max="4099" width="1.7109375" style="253" customWidth="1"/>
    <col min="4100" max="4106" width="2.85546875" style="253"/>
    <col min="4107" max="4107" width="2.85546875" style="253" customWidth="1"/>
    <col min="4108" max="4131" width="2.85546875" style="253"/>
    <col min="4132" max="4132" width="1.7109375" style="253" customWidth="1"/>
    <col min="4133" max="4354" width="2.85546875" style="253"/>
    <col min="4355" max="4355" width="1.7109375" style="253" customWidth="1"/>
    <col min="4356" max="4362" width="2.85546875" style="253"/>
    <col min="4363" max="4363" width="2.85546875" style="253" customWidth="1"/>
    <col min="4364" max="4387" width="2.85546875" style="253"/>
    <col min="4388" max="4388" width="1.7109375" style="253" customWidth="1"/>
    <col min="4389" max="4610" width="2.85546875" style="253"/>
    <col min="4611" max="4611" width="1.7109375" style="253" customWidth="1"/>
    <col min="4612" max="4618" width="2.85546875" style="253"/>
    <col min="4619" max="4619" width="2.85546875" style="253" customWidth="1"/>
    <col min="4620" max="4643" width="2.85546875" style="253"/>
    <col min="4644" max="4644" width="1.7109375" style="253" customWidth="1"/>
    <col min="4645" max="4866" width="2.85546875" style="253"/>
    <col min="4867" max="4867" width="1.7109375" style="253" customWidth="1"/>
    <col min="4868" max="4874" width="2.85546875" style="253"/>
    <col min="4875" max="4875" width="2.85546875" style="253" customWidth="1"/>
    <col min="4876" max="4899" width="2.85546875" style="253"/>
    <col min="4900" max="4900" width="1.7109375" style="253" customWidth="1"/>
    <col min="4901" max="5122" width="2.85546875" style="253"/>
    <col min="5123" max="5123" width="1.7109375" style="253" customWidth="1"/>
    <col min="5124" max="5130" width="2.85546875" style="253"/>
    <col min="5131" max="5131" width="2.85546875" style="253" customWidth="1"/>
    <col min="5132" max="5155" width="2.85546875" style="253"/>
    <col min="5156" max="5156" width="1.7109375" style="253" customWidth="1"/>
    <col min="5157" max="5378" width="2.85546875" style="253"/>
    <col min="5379" max="5379" width="1.7109375" style="253" customWidth="1"/>
    <col min="5380" max="5386" width="2.85546875" style="253"/>
    <col min="5387" max="5387" width="2.85546875" style="253" customWidth="1"/>
    <col min="5388" max="5411" width="2.85546875" style="253"/>
    <col min="5412" max="5412" width="1.7109375" style="253" customWidth="1"/>
    <col min="5413" max="5634" width="2.85546875" style="253"/>
    <col min="5635" max="5635" width="1.7109375" style="253" customWidth="1"/>
    <col min="5636" max="5642" width="2.85546875" style="253"/>
    <col min="5643" max="5643" width="2.85546875" style="253" customWidth="1"/>
    <col min="5644" max="5667" width="2.85546875" style="253"/>
    <col min="5668" max="5668" width="1.7109375" style="253" customWidth="1"/>
    <col min="5669" max="5890" width="2.85546875" style="253"/>
    <col min="5891" max="5891" width="1.7109375" style="253" customWidth="1"/>
    <col min="5892" max="5898" width="2.85546875" style="253"/>
    <col min="5899" max="5899" width="2.85546875" style="253" customWidth="1"/>
    <col min="5900" max="5923" width="2.85546875" style="253"/>
    <col min="5924" max="5924" width="1.7109375" style="253" customWidth="1"/>
    <col min="5925" max="6146" width="2.85546875" style="253"/>
    <col min="6147" max="6147" width="1.7109375" style="253" customWidth="1"/>
    <col min="6148" max="6154" width="2.85546875" style="253"/>
    <col min="6155" max="6155" width="2.85546875" style="253" customWidth="1"/>
    <col min="6156" max="6179" width="2.85546875" style="253"/>
    <col min="6180" max="6180" width="1.7109375" style="253" customWidth="1"/>
    <col min="6181" max="6402" width="2.85546875" style="253"/>
    <col min="6403" max="6403" width="1.7109375" style="253" customWidth="1"/>
    <col min="6404" max="6410" width="2.85546875" style="253"/>
    <col min="6411" max="6411" width="2.85546875" style="253" customWidth="1"/>
    <col min="6412" max="6435" width="2.85546875" style="253"/>
    <col min="6436" max="6436" width="1.7109375" style="253" customWidth="1"/>
    <col min="6437" max="6658" width="2.85546875" style="253"/>
    <col min="6659" max="6659" width="1.7109375" style="253" customWidth="1"/>
    <col min="6660" max="6666" width="2.85546875" style="253"/>
    <col min="6667" max="6667" width="2.85546875" style="253" customWidth="1"/>
    <col min="6668" max="6691" width="2.85546875" style="253"/>
    <col min="6692" max="6692" width="1.7109375" style="253" customWidth="1"/>
    <col min="6693" max="6914" width="2.85546875" style="253"/>
    <col min="6915" max="6915" width="1.7109375" style="253" customWidth="1"/>
    <col min="6916" max="6922" width="2.85546875" style="253"/>
    <col min="6923" max="6923" width="2.85546875" style="253" customWidth="1"/>
    <col min="6924" max="6947" width="2.85546875" style="253"/>
    <col min="6948" max="6948" width="1.7109375" style="253" customWidth="1"/>
    <col min="6949" max="7170" width="2.85546875" style="253"/>
    <col min="7171" max="7171" width="1.7109375" style="253" customWidth="1"/>
    <col min="7172" max="7178" width="2.85546875" style="253"/>
    <col min="7179" max="7179" width="2.85546875" style="253" customWidth="1"/>
    <col min="7180" max="7203" width="2.85546875" style="253"/>
    <col min="7204" max="7204" width="1.7109375" style="253" customWidth="1"/>
    <col min="7205" max="7426" width="2.85546875" style="253"/>
    <col min="7427" max="7427" width="1.7109375" style="253" customWidth="1"/>
    <col min="7428" max="7434" width="2.85546875" style="253"/>
    <col min="7435" max="7435" width="2.85546875" style="253" customWidth="1"/>
    <col min="7436" max="7459" width="2.85546875" style="253"/>
    <col min="7460" max="7460" width="1.7109375" style="253" customWidth="1"/>
    <col min="7461" max="7682" width="2.85546875" style="253"/>
    <col min="7683" max="7683" width="1.7109375" style="253" customWidth="1"/>
    <col min="7684" max="7690" width="2.85546875" style="253"/>
    <col min="7691" max="7691" width="2.85546875" style="253" customWidth="1"/>
    <col min="7692" max="7715" width="2.85546875" style="253"/>
    <col min="7716" max="7716" width="1.7109375" style="253" customWidth="1"/>
    <col min="7717" max="7938" width="2.85546875" style="253"/>
    <col min="7939" max="7939" width="1.7109375" style="253" customWidth="1"/>
    <col min="7940" max="7946" width="2.85546875" style="253"/>
    <col min="7947" max="7947" width="2.85546875" style="253" customWidth="1"/>
    <col min="7948" max="7971" width="2.85546875" style="253"/>
    <col min="7972" max="7972" width="1.7109375" style="253" customWidth="1"/>
    <col min="7973" max="8194" width="2.85546875" style="253"/>
    <col min="8195" max="8195" width="1.7109375" style="253" customWidth="1"/>
    <col min="8196" max="8202" width="2.85546875" style="253"/>
    <col min="8203" max="8203" width="2.85546875" style="253" customWidth="1"/>
    <col min="8204" max="8227" width="2.85546875" style="253"/>
    <col min="8228" max="8228" width="1.7109375" style="253" customWidth="1"/>
    <col min="8229" max="8450" width="2.85546875" style="253"/>
    <col min="8451" max="8451" width="1.7109375" style="253" customWidth="1"/>
    <col min="8452" max="8458" width="2.85546875" style="253"/>
    <col min="8459" max="8459" width="2.85546875" style="253" customWidth="1"/>
    <col min="8460" max="8483" width="2.85546875" style="253"/>
    <col min="8484" max="8484" width="1.7109375" style="253" customWidth="1"/>
    <col min="8485" max="8706" width="2.85546875" style="253"/>
    <col min="8707" max="8707" width="1.7109375" style="253" customWidth="1"/>
    <col min="8708" max="8714" width="2.85546875" style="253"/>
    <col min="8715" max="8715" width="2.85546875" style="253" customWidth="1"/>
    <col min="8716" max="8739" width="2.85546875" style="253"/>
    <col min="8740" max="8740" width="1.7109375" style="253" customWidth="1"/>
    <col min="8741" max="8962" width="2.85546875" style="253"/>
    <col min="8963" max="8963" width="1.7109375" style="253" customWidth="1"/>
    <col min="8964" max="8970" width="2.85546875" style="253"/>
    <col min="8971" max="8971" width="2.85546875" style="253" customWidth="1"/>
    <col min="8972" max="8995" width="2.85546875" style="253"/>
    <col min="8996" max="8996" width="1.7109375" style="253" customWidth="1"/>
    <col min="8997" max="9218" width="2.85546875" style="253"/>
    <col min="9219" max="9219" width="1.7109375" style="253" customWidth="1"/>
    <col min="9220" max="9226" width="2.85546875" style="253"/>
    <col min="9227" max="9227" width="2.85546875" style="253" customWidth="1"/>
    <col min="9228" max="9251" width="2.85546875" style="253"/>
    <col min="9252" max="9252" width="1.7109375" style="253" customWidth="1"/>
    <col min="9253" max="9474" width="2.85546875" style="253"/>
    <col min="9475" max="9475" width="1.7109375" style="253" customWidth="1"/>
    <col min="9476" max="9482" width="2.85546875" style="253"/>
    <col min="9483" max="9483" width="2.85546875" style="253" customWidth="1"/>
    <col min="9484" max="9507" width="2.85546875" style="253"/>
    <col min="9508" max="9508" width="1.7109375" style="253" customWidth="1"/>
    <col min="9509" max="9730" width="2.85546875" style="253"/>
    <col min="9731" max="9731" width="1.7109375" style="253" customWidth="1"/>
    <col min="9732" max="9738" width="2.85546875" style="253"/>
    <col min="9739" max="9739" width="2.85546875" style="253" customWidth="1"/>
    <col min="9740" max="9763" width="2.85546875" style="253"/>
    <col min="9764" max="9764" width="1.7109375" style="253" customWidth="1"/>
    <col min="9765" max="9986" width="2.85546875" style="253"/>
    <col min="9987" max="9987" width="1.7109375" style="253" customWidth="1"/>
    <col min="9988" max="9994" width="2.85546875" style="253"/>
    <col min="9995" max="9995" width="2.85546875" style="253" customWidth="1"/>
    <col min="9996" max="10019" width="2.85546875" style="253"/>
    <col min="10020" max="10020" width="1.7109375" style="253" customWidth="1"/>
    <col min="10021" max="10242" width="2.85546875" style="253"/>
    <col min="10243" max="10243" width="1.7109375" style="253" customWidth="1"/>
    <col min="10244" max="10250" width="2.85546875" style="253"/>
    <col min="10251" max="10251" width="2.85546875" style="253" customWidth="1"/>
    <col min="10252" max="10275" width="2.85546875" style="253"/>
    <col min="10276" max="10276" width="1.7109375" style="253" customWidth="1"/>
    <col min="10277" max="10498" width="2.85546875" style="253"/>
    <col min="10499" max="10499" width="1.7109375" style="253" customWidth="1"/>
    <col min="10500" max="10506" width="2.85546875" style="253"/>
    <col min="10507" max="10507" width="2.85546875" style="253" customWidth="1"/>
    <col min="10508" max="10531" width="2.85546875" style="253"/>
    <col min="10532" max="10532" width="1.7109375" style="253" customWidth="1"/>
    <col min="10533" max="10754" width="2.85546875" style="253"/>
    <col min="10755" max="10755" width="1.7109375" style="253" customWidth="1"/>
    <col min="10756" max="10762" width="2.85546875" style="253"/>
    <col min="10763" max="10763" width="2.85546875" style="253" customWidth="1"/>
    <col min="10764" max="10787" width="2.85546875" style="253"/>
    <col min="10788" max="10788" width="1.7109375" style="253" customWidth="1"/>
    <col min="10789" max="11010" width="2.85546875" style="253"/>
    <col min="11011" max="11011" width="1.7109375" style="253" customWidth="1"/>
    <col min="11012" max="11018" width="2.85546875" style="253"/>
    <col min="11019" max="11019" width="2.85546875" style="253" customWidth="1"/>
    <col min="11020" max="11043" width="2.85546875" style="253"/>
    <col min="11044" max="11044" width="1.7109375" style="253" customWidth="1"/>
    <col min="11045" max="11266" width="2.85546875" style="253"/>
    <col min="11267" max="11267" width="1.7109375" style="253" customWidth="1"/>
    <col min="11268" max="11274" width="2.85546875" style="253"/>
    <col min="11275" max="11275" width="2.85546875" style="253" customWidth="1"/>
    <col min="11276" max="11299" width="2.85546875" style="253"/>
    <col min="11300" max="11300" width="1.7109375" style="253" customWidth="1"/>
    <col min="11301" max="11522" width="2.85546875" style="253"/>
    <col min="11523" max="11523" width="1.7109375" style="253" customWidth="1"/>
    <col min="11524" max="11530" width="2.85546875" style="253"/>
    <col min="11531" max="11531" width="2.85546875" style="253" customWidth="1"/>
    <col min="11532" max="11555" width="2.85546875" style="253"/>
    <col min="11556" max="11556" width="1.7109375" style="253" customWidth="1"/>
    <col min="11557" max="11778" width="2.85546875" style="253"/>
    <col min="11779" max="11779" width="1.7109375" style="253" customWidth="1"/>
    <col min="11780" max="11786" width="2.85546875" style="253"/>
    <col min="11787" max="11787" width="2.85546875" style="253" customWidth="1"/>
    <col min="11788" max="11811" width="2.85546875" style="253"/>
    <col min="11812" max="11812" width="1.7109375" style="253" customWidth="1"/>
    <col min="11813" max="12034" width="2.85546875" style="253"/>
    <col min="12035" max="12035" width="1.7109375" style="253" customWidth="1"/>
    <col min="12036" max="12042" width="2.85546875" style="253"/>
    <col min="12043" max="12043" width="2.85546875" style="253" customWidth="1"/>
    <col min="12044" max="12067" width="2.85546875" style="253"/>
    <col min="12068" max="12068" width="1.7109375" style="253" customWidth="1"/>
    <col min="12069" max="12290" width="2.85546875" style="253"/>
    <col min="12291" max="12291" width="1.7109375" style="253" customWidth="1"/>
    <col min="12292" max="12298" width="2.85546875" style="253"/>
    <col min="12299" max="12299" width="2.85546875" style="253" customWidth="1"/>
    <col min="12300" max="12323" width="2.85546875" style="253"/>
    <col min="12324" max="12324" width="1.7109375" style="253" customWidth="1"/>
    <col min="12325" max="12546" width="2.85546875" style="253"/>
    <col min="12547" max="12547" width="1.7109375" style="253" customWidth="1"/>
    <col min="12548" max="12554" width="2.85546875" style="253"/>
    <col min="12555" max="12555" width="2.85546875" style="253" customWidth="1"/>
    <col min="12556" max="12579" width="2.85546875" style="253"/>
    <col min="12580" max="12580" width="1.7109375" style="253" customWidth="1"/>
    <col min="12581" max="12802" width="2.85546875" style="253"/>
    <col min="12803" max="12803" width="1.7109375" style="253" customWidth="1"/>
    <col min="12804" max="12810" width="2.85546875" style="253"/>
    <col min="12811" max="12811" width="2.85546875" style="253" customWidth="1"/>
    <col min="12812" max="12835" width="2.85546875" style="253"/>
    <col min="12836" max="12836" width="1.7109375" style="253" customWidth="1"/>
    <col min="12837" max="13058" width="2.85546875" style="253"/>
    <col min="13059" max="13059" width="1.7109375" style="253" customWidth="1"/>
    <col min="13060" max="13066" width="2.85546875" style="253"/>
    <col min="13067" max="13067" width="2.85546875" style="253" customWidth="1"/>
    <col min="13068" max="13091" width="2.85546875" style="253"/>
    <col min="13092" max="13092" width="1.7109375" style="253" customWidth="1"/>
    <col min="13093" max="13314" width="2.85546875" style="253"/>
    <col min="13315" max="13315" width="1.7109375" style="253" customWidth="1"/>
    <col min="13316" max="13322" width="2.85546875" style="253"/>
    <col min="13323" max="13323" width="2.85546875" style="253" customWidth="1"/>
    <col min="13324" max="13347" width="2.85546875" style="253"/>
    <col min="13348" max="13348" width="1.7109375" style="253" customWidth="1"/>
    <col min="13349" max="13570" width="2.85546875" style="253"/>
    <col min="13571" max="13571" width="1.7109375" style="253" customWidth="1"/>
    <col min="13572" max="13578" width="2.85546875" style="253"/>
    <col min="13579" max="13579" width="2.85546875" style="253" customWidth="1"/>
    <col min="13580" max="13603" width="2.85546875" style="253"/>
    <col min="13604" max="13604" width="1.7109375" style="253" customWidth="1"/>
    <col min="13605" max="13826" width="2.85546875" style="253"/>
    <col min="13827" max="13827" width="1.7109375" style="253" customWidth="1"/>
    <col min="13828" max="13834" width="2.85546875" style="253"/>
    <col min="13835" max="13835" width="2.85546875" style="253" customWidth="1"/>
    <col min="13836" max="13859" width="2.85546875" style="253"/>
    <col min="13860" max="13860" width="1.7109375" style="253" customWidth="1"/>
    <col min="13861" max="14082" width="2.85546875" style="253"/>
    <col min="14083" max="14083" width="1.7109375" style="253" customWidth="1"/>
    <col min="14084" max="14090" width="2.85546875" style="253"/>
    <col min="14091" max="14091" width="2.85546875" style="253" customWidth="1"/>
    <col min="14092" max="14115" width="2.85546875" style="253"/>
    <col min="14116" max="14116" width="1.7109375" style="253" customWidth="1"/>
    <col min="14117" max="14338" width="2.85546875" style="253"/>
    <col min="14339" max="14339" width="1.7109375" style="253" customWidth="1"/>
    <col min="14340" max="14346" width="2.85546875" style="253"/>
    <col min="14347" max="14347" width="2.85546875" style="253" customWidth="1"/>
    <col min="14348" max="14371" width="2.85546875" style="253"/>
    <col min="14372" max="14372" width="1.7109375" style="253" customWidth="1"/>
    <col min="14373" max="14594" width="2.85546875" style="253"/>
    <col min="14595" max="14595" width="1.7109375" style="253" customWidth="1"/>
    <col min="14596" max="14602" width="2.85546875" style="253"/>
    <col min="14603" max="14603" width="2.85546875" style="253" customWidth="1"/>
    <col min="14604" max="14627" width="2.85546875" style="253"/>
    <col min="14628" max="14628" width="1.7109375" style="253" customWidth="1"/>
    <col min="14629" max="14850" width="2.85546875" style="253"/>
    <col min="14851" max="14851" width="1.7109375" style="253" customWidth="1"/>
    <col min="14852" max="14858" width="2.85546875" style="253"/>
    <col min="14859" max="14859" width="2.85546875" style="253" customWidth="1"/>
    <col min="14860" max="14883" width="2.85546875" style="253"/>
    <col min="14884" max="14884" width="1.7109375" style="253" customWidth="1"/>
    <col min="14885" max="15106" width="2.85546875" style="253"/>
    <col min="15107" max="15107" width="1.7109375" style="253" customWidth="1"/>
    <col min="15108" max="15114" width="2.85546875" style="253"/>
    <col min="15115" max="15115" width="2.85546875" style="253" customWidth="1"/>
    <col min="15116" max="15139" width="2.85546875" style="253"/>
    <col min="15140" max="15140" width="1.7109375" style="253" customWidth="1"/>
    <col min="15141" max="15362" width="2.85546875" style="253"/>
    <col min="15363" max="15363" width="1.7109375" style="253" customWidth="1"/>
    <col min="15364" max="15370" width="2.85546875" style="253"/>
    <col min="15371" max="15371" width="2.85546875" style="253" customWidth="1"/>
    <col min="15372" max="15395" width="2.85546875" style="253"/>
    <col min="15396" max="15396" width="1.7109375" style="253" customWidth="1"/>
    <col min="15397" max="15618" width="2.85546875" style="253"/>
    <col min="15619" max="15619" width="1.7109375" style="253" customWidth="1"/>
    <col min="15620" max="15626" width="2.85546875" style="253"/>
    <col min="15627" max="15627" width="2.85546875" style="253" customWidth="1"/>
    <col min="15628" max="15651" width="2.85546875" style="253"/>
    <col min="15652" max="15652" width="1.7109375" style="253" customWidth="1"/>
    <col min="15653" max="15874" width="2.85546875" style="253"/>
    <col min="15875" max="15875" width="1.7109375" style="253" customWidth="1"/>
    <col min="15876" max="15882" width="2.85546875" style="253"/>
    <col min="15883" max="15883" width="2.85546875" style="253" customWidth="1"/>
    <col min="15884" max="15907" width="2.85546875" style="253"/>
    <col min="15908" max="15908" width="1.7109375" style="253" customWidth="1"/>
    <col min="15909" max="16130" width="2.85546875" style="253"/>
    <col min="16131" max="16131" width="1.7109375" style="253" customWidth="1"/>
    <col min="16132" max="16138" width="2.85546875" style="253"/>
    <col min="16139" max="16139" width="2.85546875" style="253" customWidth="1"/>
    <col min="16140" max="16163" width="2.85546875" style="253"/>
    <col min="16164" max="16164" width="1.7109375" style="253" customWidth="1"/>
    <col min="16165" max="16384" width="2.85546875" style="253"/>
  </cols>
  <sheetData>
    <row r="1" spans="2:111" s="130" customFormat="1" ht="15" customHeight="1" thickBot="1" x14ac:dyDescent="0.3">
      <c r="U1" s="131"/>
      <c r="V1" s="131"/>
      <c r="W1" s="131"/>
      <c r="X1" s="131"/>
      <c r="Y1" s="131"/>
      <c r="Z1" s="131"/>
      <c r="AA1" s="131"/>
      <c r="AB1" s="131"/>
      <c r="AC1" s="131"/>
      <c r="AD1" s="131"/>
      <c r="AE1" s="131"/>
      <c r="AF1" s="131"/>
      <c r="AG1" s="131"/>
      <c r="AH1" s="131"/>
      <c r="AI1" s="131"/>
      <c r="AJ1" s="131"/>
      <c r="AK1" s="131"/>
      <c r="AL1" s="131"/>
      <c r="AM1" s="131"/>
    </row>
    <row r="2" spans="2:111" s="130" customFormat="1" ht="15" customHeight="1" x14ac:dyDescent="0.25">
      <c r="B2" s="619" t="s">
        <v>2119</v>
      </c>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1"/>
      <c r="AK2" s="131"/>
      <c r="AL2" s="131"/>
      <c r="AM2" s="131"/>
    </row>
    <row r="3" spans="2:111" s="130" customFormat="1" ht="5.0999999999999996" customHeight="1" x14ac:dyDescent="0.25">
      <c r="B3" s="246"/>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8"/>
      <c r="AK3" s="131"/>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row>
    <row r="4" spans="2:111" s="130" customFormat="1" ht="15" customHeight="1" x14ac:dyDescent="0.25">
      <c r="B4" s="776" t="s">
        <v>1986</v>
      </c>
      <c r="C4" s="777"/>
      <c r="D4" s="777"/>
      <c r="E4" s="777"/>
      <c r="F4" s="777"/>
      <c r="G4" s="777"/>
      <c r="H4" s="777"/>
      <c r="I4" s="777"/>
      <c r="J4" s="777"/>
      <c r="K4" s="777"/>
      <c r="L4" s="777"/>
      <c r="M4" s="777"/>
      <c r="N4" s="777"/>
      <c r="O4" s="777"/>
      <c r="P4" s="777"/>
      <c r="Q4" s="777"/>
      <c r="R4" s="777"/>
      <c r="S4" s="777"/>
      <c r="T4" s="777"/>
      <c r="U4" s="777"/>
      <c r="V4" s="777"/>
      <c r="W4" s="777"/>
      <c r="X4" s="777"/>
      <c r="Y4" s="777"/>
      <c r="Z4" s="777"/>
      <c r="AA4" s="777"/>
      <c r="AB4" s="777"/>
      <c r="AC4" s="777"/>
      <c r="AD4" s="777"/>
      <c r="AE4" s="777"/>
      <c r="AF4" s="777"/>
      <c r="AG4" s="777"/>
      <c r="AH4" s="777"/>
      <c r="AI4" s="777"/>
      <c r="AJ4" s="778"/>
      <c r="AK4" s="131"/>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2:111" s="130" customFormat="1" ht="15" customHeight="1" x14ac:dyDescent="0.25">
      <c r="B5" s="485"/>
      <c r="C5" s="777" t="s">
        <v>2307</v>
      </c>
      <c r="D5" s="777"/>
      <c r="E5" s="777"/>
      <c r="F5" s="777"/>
      <c r="G5" s="777"/>
      <c r="H5" s="777"/>
      <c r="I5" s="777"/>
      <c r="J5" s="777"/>
      <c r="K5" s="777"/>
      <c r="L5" s="777"/>
      <c r="M5" s="777"/>
      <c r="N5" s="777"/>
      <c r="O5" s="777"/>
      <c r="P5" s="777"/>
      <c r="Q5" s="777"/>
      <c r="R5" s="777"/>
      <c r="S5" s="777"/>
      <c r="T5" s="777"/>
      <c r="U5" s="777"/>
      <c r="V5" s="777"/>
      <c r="W5" s="777"/>
      <c r="X5" s="777"/>
      <c r="Y5" s="777"/>
      <c r="Z5" s="777"/>
      <c r="AA5" s="777"/>
      <c r="AB5" s="777"/>
      <c r="AC5" s="777"/>
      <c r="AD5" s="777"/>
      <c r="AE5" s="777"/>
      <c r="AF5" s="777"/>
      <c r="AG5" s="777"/>
      <c r="AH5" s="777"/>
      <c r="AI5" s="777"/>
      <c r="AJ5" s="486"/>
      <c r="AK5" s="131"/>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row>
    <row r="6" spans="2:111" s="130" customFormat="1" ht="6.75" customHeight="1" x14ac:dyDescent="0.25">
      <c r="B6" s="246"/>
      <c r="C6" s="247"/>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8"/>
      <c r="AK6" s="131"/>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row>
    <row r="7" spans="2:111" s="242" customFormat="1" ht="15" customHeight="1" x14ac:dyDescent="0.25">
      <c r="B7" s="249"/>
      <c r="C7" s="719" t="s">
        <v>2264</v>
      </c>
      <c r="D7" s="720"/>
      <c r="E7" s="720"/>
      <c r="F7" s="720"/>
      <c r="G7" s="720"/>
      <c r="H7" s="720"/>
      <c r="I7" s="720"/>
      <c r="J7" s="720"/>
      <c r="K7" s="720"/>
      <c r="L7" s="720"/>
      <c r="M7" s="720"/>
      <c r="N7" s="720"/>
      <c r="O7" s="720"/>
      <c r="P7" s="720"/>
      <c r="Q7" s="720"/>
      <c r="R7" s="720"/>
      <c r="S7" s="720"/>
      <c r="T7" s="720"/>
      <c r="U7" s="720"/>
      <c r="V7" s="720"/>
      <c r="W7" s="720"/>
      <c r="X7" s="720"/>
      <c r="Y7" s="720"/>
      <c r="Z7" s="720"/>
      <c r="AA7" s="720"/>
      <c r="AB7" s="720"/>
      <c r="AC7" s="720"/>
      <c r="AD7" s="720"/>
      <c r="AE7" s="720"/>
      <c r="AF7" s="720"/>
      <c r="AG7" s="720"/>
      <c r="AH7" s="720"/>
      <c r="AI7" s="721"/>
      <c r="AJ7" s="250"/>
      <c r="AK7" s="251"/>
      <c r="AL7" s="252"/>
      <c r="AM7" s="253"/>
      <c r="AN7" s="253"/>
      <c r="AO7" s="253"/>
      <c r="AP7" s="253"/>
      <c r="AQ7" s="253"/>
      <c r="AR7" s="253"/>
      <c r="AS7" s="253"/>
      <c r="AT7" s="253"/>
      <c r="AU7" s="253"/>
      <c r="AV7" s="253"/>
      <c r="AW7" s="253"/>
      <c r="AX7" s="253"/>
      <c r="AY7" s="253"/>
      <c r="AZ7" s="253"/>
      <c r="BA7" s="253"/>
      <c r="BB7" s="253"/>
      <c r="BC7" s="253"/>
      <c r="BD7" s="253"/>
      <c r="BE7" s="252"/>
      <c r="BF7" s="252"/>
      <c r="BG7" s="252"/>
      <c r="BH7" s="252"/>
      <c r="BI7" s="252"/>
      <c r="BJ7" s="252"/>
      <c r="BK7" s="252"/>
      <c r="BL7" s="252"/>
      <c r="BM7" s="252"/>
      <c r="BN7" s="252"/>
      <c r="BO7" s="252"/>
      <c r="BP7" s="252"/>
      <c r="BQ7" s="252"/>
      <c r="BR7" s="252"/>
      <c r="BS7" s="252"/>
      <c r="BT7" s="252"/>
      <c r="BU7" s="252"/>
      <c r="BV7" s="252"/>
      <c r="BW7" s="252"/>
      <c r="BX7" s="252"/>
      <c r="BY7" s="252"/>
      <c r="BZ7" s="252"/>
      <c r="CA7" s="252"/>
      <c r="CB7" s="252"/>
      <c r="CC7" s="252"/>
      <c r="CD7" s="252"/>
      <c r="CE7" s="252"/>
      <c r="CF7" s="252"/>
      <c r="CG7" s="252"/>
      <c r="CH7" s="252"/>
      <c r="CI7" s="252"/>
      <c r="CJ7" s="252"/>
      <c r="CK7" s="252"/>
      <c r="CL7" s="252"/>
      <c r="CM7" s="252"/>
      <c r="CN7" s="252"/>
      <c r="CO7" s="252"/>
      <c r="CP7" s="252"/>
      <c r="CQ7" s="252"/>
      <c r="CR7" s="252"/>
      <c r="CS7" s="252"/>
      <c r="CT7" s="252"/>
      <c r="CU7" s="252"/>
      <c r="CV7" s="252"/>
      <c r="CW7" s="252"/>
      <c r="CX7" s="252"/>
      <c r="CY7" s="252"/>
      <c r="CZ7" s="252"/>
      <c r="DA7" s="252"/>
      <c r="DB7" s="252"/>
      <c r="DC7" s="252"/>
      <c r="DD7" s="252"/>
      <c r="DE7" s="252"/>
      <c r="DF7" s="252"/>
      <c r="DG7" s="252"/>
    </row>
    <row r="8" spans="2:111" s="242" customFormat="1" ht="15" customHeight="1" x14ac:dyDescent="0.25">
      <c r="B8" s="249"/>
      <c r="C8" s="133" t="s">
        <v>2265</v>
      </c>
      <c r="D8" s="318"/>
      <c r="E8" s="318"/>
      <c r="F8" s="318"/>
      <c r="G8" s="318"/>
      <c r="H8" s="908"/>
      <c r="I8" s="908"/>
      <c r="J8" s="908"/>
      <c r="K8" s="908"/>
      <c r="L8" s="908"/>
      <c r="M8" s="908"/>
      <c r="N8" s="908"/>
      <c r="O8" s="908"/>
      <c r="P8" s="908"/>
      <c r="Q8" s="908"/>
      <c r="R8" s="908"/>
      <c r="S8" s="908"/>
      <c r="T8" s="908"/>
      <c r="U8" s="908"/>
      <c r="V8" s="908"/>
      <c r="W8" s="908"/>
      <c r="X8" s="908"/>
      <c r="Y8" s="908"/>
      <c r="Z8" s="908"/>
      <c r="AA8" s="908"/>
      <c r="AB8" s="908"/>
      <c r="AC8" s="908"/>
      <c r="AD8" s="908"/>
      <c r="AE8" s="908"/>
      <c r="AF8" s="908"/>
      <c r="AG8" s="908"/>
      <c r="AH8" s="908"/>
      <c r="AI8" s="908"/>
      <c r="AJ8" s="254"/>
      <c r="AK8" s="251"/>
      <c r="AL8" s="252"/>
      <c r="AM8" s="253"/>
      <c r="AN8" s="253"/>
      <c r="AO8" s="253"/>
      <c r="AP8" s="255"/>
      <c r="AQ8" s="255"/>
      <c r="AR8" s="255"/>
      <c r="AS8" s="255"/>
      <c r="AT8" s="256"/>
      <c r="AU8" s="27"/>
      <c r="AV8" s="165"/>
      <c r="AW8" s="27"/>
      <c r="AX8" s="27"/>
      <c r="AY8" s="27"/>
      <c r="AZ8" s="27"/>
      <c r="BA8" s="772"/>
      <c r="BB8" s="772"/>
      <c r="BC8" s="772"/>
      <c r="BD8" s="253"/>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2"/>
      <c r="CZ8" s="252"/>
      <c r="DA8" s="252"/>
      <c r="DB8" s="252"/>
      <c r="DC8" s="252"/>
      <c r="DD8" s="252"/>
      <c r="DE8" s="252"/>
      <c r="DF8" s="252"/>
      <c r="DG8" s="252"/>
    </row>
    <row r="9" spans="2:111" s="242" customFormat="1" ht="15" customHeight="1" x14ac:dyDescent="0.25">
      <c r="B9" s="249"/>
      <c r="C9" s="166" t="s">
        <v>2266</v>
      </c>
      <c r="D9" s="166"/>
      <c r="E9" s="166"/>
      <c r="F9" s="732"/>
      <c r="G9" s="732"/>
      <c r="H9" s="732"/>
      <c r="I9" s="732"/>
      <c r="J9" s="732"/>
      <c r="K9" s="732"/>
      <c r="L9" s="732"/>
      <c r="M9" s="732"/>
      <c r="N9" s="732"/>
      <c r="O9" s="732"/>
      <c r="P9" s="732"/>
      <c r="Q9" s="732"/>
      <c r="R9" s="732"/>
      <c r="S9" s="909" t="s">
        <v>2267</v>
      </c>
      <c r="T9" s="909"/>
      <c r="U9" s="909"/>
      <c r="V9" s="909"/>
      <c r="W9" s="909"/>
      <c r="X9" s="909"/>
      <c r="Y9" s="909"/>
      <c r="Z9" s="918"/>
      <c r="AA9" s="918"/>
      <c r="AB9" s="918"/>
      <c r="AC9" s="918"/>
      <c r="AD9" s="918"/>
      <c r="AE9" s="918"/>
      <c r="AF9" s="918"/>
      <c r="AG9" s="918"/>
      <c r="AH9" s="918"/>
      <c r="AI9" s="918"/>
      <c r="AJ9" s="257"/>
      <c r="AK9" s="251"/>
      <c r="AL9" s="252"/>
      <c r="AM9" s="253"/>
      <c r="AN9" s="253"/>
      <c r="AO9" s="253"/>
      <c r="AP9" s="258"/>
      <c r="AQ9" s="253"/>
      <c r="AR9" s="253"/>
      <c r="AS9" s="253"/>
      <c r="AT9" s="256"/>
      <c r="AU9" s="27"/>
      <c r="AV9" s="27"/>
      <c r="AW9" s="27"/>
      <c r="AX9" s="27"/>
      <c r="AY9" s="27"/>
      <c r="AZ9" s="27"/>
      <c r="BA9" s="27"/>
      <c r="BB9" s="27"/>
      <c r="BC9" s="27"/>
      <c r="BD9" s="253"/>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2"/>
      <c r="CT9" s="252"/>
      <c r="CU9" s="252"/>
      <c r="CV9" s="252"/>
      <c r="CW9" s="252"/>
      <c r="CX9" s="252"/>
      <c r="CY9" s="252"/>
      <c r="CZ9" s="252"/>
      <c r="DA9" s="252"/>
      <c r="DB9" s="252"/>
      <c r="DC9" s="252"/>
      <c r="DD9" s="252"/>
      <c r="DE9" s="252"/>
      <c r="DF9" s="252"/>
      <c r="DG9" s="252"/>
    </row>
    <row r="10" spans="2:111" s="242" customFormat="1" ht="15" customHeight="1" x14ac:dyDescent="0.25">
      <c r="B10" s="249"/>
      <c r="C10" s="166" t="s">
        <v>2268</v>
      </c>
      <c r="D10" s="166"/>
      <c r="E10" s="166"/>
      <c r="F10" s="166"/>
      <c r="G10" s="729"/>
      <c r="H10" s="729"/>
      <c r="I10" s="729"/>
      <c r="J10" s="729"/>
      <c r="K10" s="729"/>
      <c r="L10" s="729"/>
      <c r="M10" s="729"/>
      <c r="N10" s="729"/>
      <c r="O10" s="729"/>
      <c r="P10" s="729"/>
      <c r="Q10" s="729"/>
      <c r="R10" s="729"/>
      <c r="S10" s="729"/>
      <c r="T10" s="729"/>
      <c r="U10" s="729"/>
      <c r="V10" s="729"/>
      <c r="W10" s="729"/>
      <c r="X10" s="729"/>
      <c r="Y10" s="729"/>
      <c r="Z10" s="799"/>
      <c r="AA10" s="799"/>
      <c r="AB10" s="799"/>
      <c r="AC10" s="259" t="s">
        <v>2269</v>
      </c>
      <c r="AD10" s="326"/>
      <c r="AE10" s="799"/>
      <c r="AF10" s="799"/>
      <c r="AG10" s="799"/>
      <c r="AH10" s="799"/>
      <c r="AI10" s="799"/>
      <c r="AJ10" s="254"/>
      <c r="AK10" s="251"/>
      <c r="AL10" s="252"/>
      <c r="AM10" s="252"/>
      <c r="AN10" s="252"/>
      <c r="AO10" s="252"/>
      <c r="AP10" s="260"/>
      <c r="AQ10" s="252"/>
      <c r="AR10" s="252"/>
      <c r="AS10" s="252"/>
      <c r="AT10" s="260"/>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row>
    <row r="11" spans="2:111" s="242" customFormat="1" ht="15" customHeight="1" x14ac:dyDescent="0.25">
      <c r="B11" s="249"/>
      <c r="C11" s="166" t="s">
        <v>2270</v>
      </c>
      <c r="D11" s="166"/>
      <c r="E11" s="166"/>
      <c r="F11" s="166"/>
      <c r="G11" s="319"/>
      <c r="H11" s="799"/>
      <c r="I11" s="799"/>
      <c r="J11" s="799"/>
      <c r="K11" s="799"/>
      <c r="L11" s="799"/>
      <c r="M11" s="799"/>
      <c r="N11" s="799"/>
      <c r="O11" s="799"/>
      <c r="P11" s="799"/>
      <c r="Q11" s="799"/>
      <c r="R11" s="799"/>
      <c r="S11" s="799"/>
      <c r="T11" s="166"/>
      <c r="U11" s="259"/>
      <c r="V11" s="261" t="s">
        <v>2271</v>
      </c>
      <c r="W11" s="729"/>
      <c r="X11" s="729"/>
      <c r="Y11" s="729"/>
      <c r="Z11" s="729"/>
      <c r="AA11" s="729"/>
      <c r="AB11" s="729"/>
      <c r="AC11" s="729"/>
      <c r="AD11" s="729"/>
      <c r="AE11" s="729"/>
      <c r="AF11" s="729"/>
      <c r="AG11" s="729"/>
      <c r="AH11" s="729"/>
      <c r="AI11" s="729"/>
      <c r="AJ11" s="254"/>
      <c r="AK11" s="251"/>
      <c r="AL11" s="252"/>
      <c r="AM11" s="252"/>
      <c r="AN11" s="252"/>
      <c r="AO11" s="252"/>
      <c r="AP11" s="260"/>
      <c r="AQ11" s="252"/>
      <c r="AR11" s="252"/>
      <c r="AS11" s="252"/>
      <c r="AT11" s="260"/>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row>
    <row r="12" spans="2:111" s="242" customFormat="1" ht="15" customHeight="1" x14ac:dyDescent="0.25">
      <c r="B12" s="249"/>
      <c r="C12" s="166" t="s">
        <v>2046</v>
      </c>
      <c r="D12" s="133"/>
      <c r="E12" s="166"/>
      <c r="F12" s="729"/>
      <c r="G12" s="920"/>
      <c r="H12" s="920"/>
      <c r="I12" s="920"/>
      <c r="J12" s="920"/>
      <c r="K12" s="920"/>
      <c r="L12" s="920"/>
      <c r="M12" s="920"/>
      <c r="N12" s="921" t="s">
        <v>2047</v>
      </c>
      <c r="O12" s="921"/>
      <c r="P12" s="921"/>
      <c r="Q12" s="921"/>
      <c r="R12" s="921"/>
      <c r="S12" s="711"/>
      <c r="T12" s="711"/>
      <c r="U12" s="711"/>
      <c r="V12" s="711"/>
      <c r="W12" s="711"/>
      <c r="X12" s="711"/>
      <c r="Y12" s="711"/>
      <c r="Z12" s="711"/>
      <c r="AA12" s="711"/>
      <c r="AB12" s="711"/>
      <c r="AC12" s="711"/>
      <c r="AD12" s="259" t="s">
        <v>2048</v>
      </c>
      <c r="AE12" s="326"/>
      <c r="AF12" s="326"/>
      <c r="AG12" s="764"/>
      <c r="AH12" s="764"/>
      <c r="AI12" s="764"/>
      <c r="AJ12" s="257"/>
      <c r="AK12" s="251"/>
      <c r="AL12" s="252"/>
      <c r="AM12" s="252"/>
      <c r="AN12" s="252"/>
      <c r="AO12" s="252"/>
      <c r="AP12" s="260"/>
      <c r="AQ12" s="252"/>
      <c r="AR12" s="252"/>
      <c r="AS12" s="252"/>
      <c r="AT12" s="260"/>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row>
    <row r="13" spans="2:111" s="242" customFormat="1" ht="15" customHeight="1" x14ac:dyDescent="0.25">
      <c r="B13" s="249"/>
      <c r="C13" s="166" t="s">
        <v>2049</v>
      </c>
      <c r="D13" s="166"/>
      <c r="E13" s="166"/>
      <c r="F13" s="133"/>
      <c r="G13" s="729"/>
      <c r="H13" s="729"/>
      <c r="I13" s="729"/>
      <c r="J13" s="729"/>
      <c r="K13" s="729"/>
      <c r="L13" s="729"/>
      <c r="M13" s="729"/>
      <c r="N13" s="166" t="s">
        <v>2050</v>
      </c>
      <c r="O13" s="166"/>
      <c r="P13" s="265"/>
      <c r="Q13" s="352"/>
      <c r="R13" s="919"/>
      <c r="S13" s="919"/>
      <c r="T13" s="919"/>
      <c r="U13" s="919"/>
      <c r="V13" s="919"/>
      <c r="W13" s="919"/>
      <c r="X13" s="919"/>
      <c r="Y13" s="919"/>
      <c r="Z13" s="919"/>
      <c r="AA13" s="919"/>
      <c r="AB13" s="919"/>
      <c r="AC13" s="919"/>
      <c r="AD13" s="919"/>
      <c r="AE13" s="919"/>
      <c r="AF13" s="919"/>
      <c r="AG13" s="919"/>
      <c r="AH13" s="919"/>
      <c r="AI13" s="919"/>
      <c r="AJ13" s="254"/>
      <c r="AK13" s="251"/>
      <c r="AL13" s="252"/>
      <c r="AM13" s="252"/>
      <c r="AN13" s="252"/>
      <c r="AO13" s="252"/>
      <c r="AP13" s="260"/>
      <c r="AQ13" s="252"/>
      <c r="AR13" s="252"/>
      <c r="AS13" s="252"/>
      <c r="AT13" s="260"/>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252"/>
      <c r="BW13" s="252"/>
      <c r="BX13" s="252"/>
      <c r="BY13" s="252"/>
      <c r="BZ13" s="252"/>
      <c r="CA13" s="252"/>
      <c r="CB13" s="252"/>
      <c r="CC13" s="252"/>
      <c r="CD13" s="252"/>
      <c r="CE13" s="252"/>
      <c r="CF13" s="252"/>
      <c r="CG13" s="252"/>
      <c r="CH13" s="252"/>
      <c r="CI13" s="252"/>
      <c r="CJ13" s="252"/>
      <c r="CK13" s="252"/>
      <c r="CL13" s="252"/>
      <c r="CM13" s="252"/>
      <c r="CN13" s="252"/>
      <c r="CO13" s="252"/>
      <c r="CP13" s="252"/>
      <c r="CQ13" s="252"/>
      <c r="CR13" s="252"/>
      <c r="CS13" s="252"/>
      <c r="CT13" s="252"/>
      <c r="CU13" s="252"/>
      <c r="CV13" s="252"/>
      <c r="CW13" s="252"/>
      <c r="CX13" s="252"/>
      <c r="CY13" s="252"/>
      <c r="CZ13" s="252"/>
      <c r="DA13" s="252"/>
      <c r="DB13" s="252"/>
      <c r="DC13" s="252"/>
      <c r="DD13" s="252"/>
      <c r="DE13" s="252"/>
      <c r="DF13" s="252"/>
      <c r="DG13" s="252"/>
    </row>
    <row r="14" spans="2:111" s="242" customFormat="1" ht="15" customHeight="1" x14ac:dyDescent="0.25">
      <c r="B14" s="249"/>
      <c r="C14" s="166" t="s">
        <v>2359</v>
      </c>
      <c r="D14" s="166"/>
      <c r="E14" s="166"/>
      <c r="F14" s="166"/>
      <c r="G14" s="166"/>
      <c r="H14" s="166"/>
      <c r="I14" s="269"/>
      <c r="J14" s="269"/>
      <c r="K14" s="269"/>
      <c r="L14" s="269"/>
      <c r="M14" s="269"/>
      <c r="N14" s="269"/>
      <c r="O14" s="269"/>
      <c r="P14" s="269"/>
      <c r="Q14" s="269"/>
      <c r="R14" s="269"/>
      <c r="S14" s="133"/>
      <c r="T14" s="133"/>
      <c r="U14" s="133"/>
      <c r="V14" s="133"/>
      <c r="W14" s="460"/>
      <c r="X14" s="259" t="s">
        <v>197</v>
      </c>
      <c r="Y14" s="259"/>
      <c r="Z14" s="460"/>
      <c r="AA14" s="259" t="s">
        <v>196</v>
      </c>
      <c r="AB14" s="133"/>
      <c r="AC14" s="269"/>
      <c r="AD14" s="489"/>
      <c r="AE14" s="489"/>
      <c r="AF14" s="489"/>
      <c r="AG14" s="489"/>
      <c r="AH14" s="489"/>
      <c r="AI14" s="489"/>
      <c r="AJ14" s="254"/>
      <c r="AK14" s="251"/>
      <c r="AL14" s="252"/>
      <c r="AM14" s="252"/>
      <c r="AN14" s="252"/>
      <c r="AO14" s="252"/>
      <c r="AP14" s="260"/>
      <c r="AQ14" s="252"/>
      <c r="AR14" s="252"/>
      <c r="AS14" s="252"/>
      <c r="AT14" s="260"/>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252"/>
      <c r="DG14" s="252"/>
    </row>
    <row r="15" spans="2:111" s="242" customFormat="1" ht="15" customHeight="1" x14ac:dyDescent="0.25">
      <c r="B15" s="249"/>
      <c r="C15" s="166" t="s">
        <v>2412</v>
      </c>
      <c r="D15" s="166"/>
      <c r="E15" s="166"/>
      <c r="F15" s="166"/>
      <c r="G15" s="166"/>
      <c r="H15" s="166"/>
      <c r="I15" s="269"/>
      <c r="J15" s="269"/>
      <c r="K15" s="269"/>
      <c r="L15" s="269"/>
      <c r="M15" s="269"/>
      <c r="N15" s="269"/>
      <c r="O15" s="269"/>
      <c r="P15" s="269"/>
      <c r="Q15" s="269"/>
      <c r="R15" s="269"/>
      <c r="S15" s="133"/>
      <c r="T15" s="133"/>
      <c r="U15" s="133"/>
      <c r="V15" s="133"/>
      <c r="W15" s="460"/>
      <c r="X15" s="259" t="s">
        <v>1698</v>
      </c>
      <c r="Y15" s="266"/>
      <c r="Z15" s="266"/>
      <c r="AA15" s="266"/>
      <c r="AB15" s="266"/>
      <c r="AC15" s="266"/>
      <c r="AD15" s="460"/>
      <c r="AE15" s="259" t="s">
        <v>1699</v>
      </c>
      <c r="AF15" s="266"/>
      <c r="AG15" s="166"/>
      <c r="AH15" s="166"/>
      <c r="AI15" s="267"/>
      <c r="AJ15" s="254"/>
      <c r="AK15" s="251"/>
      <c r="AL15" s="252"/>
      <c r="AM15" s="252"/>
      <c r="AN15" s="252"/>
      <c r="AO15" s="252"/>
      <c r="AP15" s="260"/>
      <c r="AQ15" s="252"/>
      <c r="AR15" s="252"/>
      <c r="AS15" s="252"/>
      <c r="AT15" s="260"/>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row>
    <row r="16" spans="2:111" s="242" customFormat="1" ht="8.1" customHeight="1" x14ac:dyDescent="0.25">
      <c r="B16" s="249"/>
      <c r="C16" s="166"/>
      <c r="D16" s="166"/>
      <c r="E16" s="166"/>
      <c r="F16" s="166"/>
      <c r="G16" s="166"/>
      <c r="H16" s="166"/>
      <c r="I16" s="264"/>
      <c r="J16" s="264"/>
      <c r="K16" s="264"/>
      <c r="L16" s="264"/>
      <c r="M16" s="264"/>
      <c r="N16" s="264"/>
      <c r="O16" s="264"/>
      <c r="P16" s="264"/>
      <c r="Q16" s="264"/>
      <c r="R16" s="264"/>
      <c r="S16" s="264"/>
      <c r="T16" s="264"/>
      <c r="U16" s="259"/>
      <c r="V16" s="259"/>
      <c r="W16" s="259"/>
      <c r="X16" s="259"/>
      <c r="Y16" s="259"/>
      <c r="Z16" s="259"/>
      <c r="AA16" s="259"/>
      <c r="AB16" s="259"/>
      <c r="AC16" s="259"/>
      <c r="AD16" s="259"/>
      <c r="AE16" s="259"/>
      <c r="AF16" s="259"/>
      <c r="AG16" s="259"/>
      <c r="AH16" s="259"/>
      <c r="AI16" s="259"/>
      <c r="AJ16" s="257"/>
      <c r="AK16" s="251"/>
      <c r="AL16" s="252"/>
      <c r="AM16" s="252"/>
      <c r="AN16" s="252"/>
      <c r="AO16" s="252"/>
      <c r="AP16" s="260"/>
      <c r="AQ16" s="252"/>
      <c r="AR16" s="252"/>
      <c r="AS16" s="252"/>
      <c r="AT16" s="260"/>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row>
    <row r="17" spans="2:111" s="242" customFormat="1" ht="15" customHeight="1" x14ac:dyDescent="0.25">
      <c r="B17" s="249"/>
      <c r="C17" s="719" t="s">
        <v>2272</v>
      </c>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1"/>
      <c r="AJ17" s="250"/>
      <c r="AK17" s="251"/>
      <c r="AL17" s="252"/>
      <c r="AM17" s="253"/>
      <c r="AN17" s="253"/>
      <c r="AO17" s="253"/>
      <c r="AP17" s="253"/>
      <c r="AQ17" s="253"/>
      <c r="AR17" s="253"/>
      <c r="AS17" s="253"/>
      <c r="AT17" s="253"/>
      <c r="AU17" s="253"/>
      <c r="AV17" s="253"/>
      <c r="AW17" s="253"/>
      <c r="AX17" s="253"/>
      <c r="AY17" s="253"/>
      <c r="AZ17" s="253"/>
      <c r="BA17" s="253"/>
      <c r="BB17" s="253"/>
      <c r="BC17" s="253"/>
      <c r="BD17" s="253"/>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c r="CW17" s="252"/>
      <c r="CX17" s="252"/>
      <c r="CY17" s="252"/>
      <c r="CZ17" s="252"/>
      <c r="DA17" s="252"/>
      <c r="DB17" s="252"/>
      <c r="DC17" s="252"/>
      <c r="DD17" s="252"/>
      <c r="DE17" s="252"/>
      <c r="DF17" s="252"/>
      <c r="DG17" s="252"/>
    </row>
    <row r="18" spans="2:111" s="242" customFormat="1" ht="15" customHeight="1" x14ac:dyDescent="0.25">
      <c r="B18" s="249"/>
      <c r="C18" s="133" t="s">
        <v>2273</v>
      </c>
      <c r="D18" s="133"/>
      <c r="E18" s="133"/>
      <c r="F18" s="910"/>
      <c r="G18" s="910"/>
      <c r="H18" s="910"/>
      <c r="I18" s="910"/>
      <c r="J18" s="910"/>
      <c r="K18" s="910"/>
      <c r="L18" s="910"/>
      <c r="M18" s="910"/>
      <c r="N18" s="910"/>
      <c r="O18" s="910"/>
      <c r="P18" s="910"/>
      <c r="Q18" s="910"/>
      <c r="R18" s="910"/>
      <c r="S18" s="910"/>
      <c r="T18" s="910"/>
      <c r="U18" s="910"/>
      <c r="V18" s="910"/>
      <c r="W18" s="910"/>
      <c r="X18" s="910"/>
      <c r="Y18" s="910"/>
      <c r="Z18" s="910"/>
      <c r="AA18" s="910"/>
      <c r="AB18" s="910"/>
      <c r="AC18" s="910"/>
      <c r="AD18" s="910"/>
      <c r="AE18" s="910"/>
      <c r="AF18" s="910"/>
      <c r="AG18" s="910"/>
      <c r="AH18" s="910"/>
      <c r="AI18" s="910"/>
      <c r="AJ18" s="254"/>
      <c r="AK18" s="251"/>
      <c r="AL18" s="252"/>
      <c r="AM18" s="252"/>
      <c r="AN18" s="252"/>
      <c r="AO18" s="252"/>
      <c r="AP18" s="260"/>
      <c r="AQ18" s="252"/>
      <c r="AR18" s="252"/>
      <c r="AS18" s="252"/>
      <c r="AT18" s="260"/>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60"/>
      <c r="BQ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row>
    <row r="19" spans="2:111" s="242" customFormat="1" ht="15" customHeight="1" x14ac:dyDescent="0.25">
      <c r="B19" s="249"/>
      <c r="C19" s="166" t="s">
        <v>2274</v>
      </c>
      <c r="D19" s="166"/>
      <c r="E19" s="166"/>
      <c r="F19" s="166"/>
      <c r="G19" s="773"/>
      <c r="H19" s="773"/>
      <c r="I19" s="773"/>
      <c r="J19" s="773"/>
      <c r="K19" s="773"/>
      <c r="L19" s="773"/>
      <c r="M19" s="773"/>
      <c r="N19" s="773"/>
      <c r="O19" s="773"/>
      <c r="P19" s="773"/>
      <c r="Q19" s="773"/>
      <c r="R19" s="773"/>
      <c r="S19" s="773"/>
      <c r="T19" s="773"/>
      <c r="U19" s="773"/>
      <c r="V19" s="773"/>
      <c r="W19" s="773"/>
      <c r="X19" s="773"/>
      <c r="Y19" s="773"/>
      <c r="Z19" s="773"/>
      <c r="AA19" s="773"/>
      <c r="AB19" s="773"/>
      <c r="AC19" s="773"/>
      <c r="AD19" s="773"/>
      <c r="AE19" s="773"/>
      <c r="AF19" s="773"/>
      <c r="AG19" s="773"/>
      <c r="AH19" s="773"/>
      <c r="AI19" s="773"/>
      <c r="AJ19" s="257"/>
      <c r="AK19" s="251"/>
      <c r="AL19" s="252"/>
      <c r="AM19" s="252"/>
      <c r="AN19" s="252"/>
      <c r="AO19" s="252"/>
      <c r="AP19" s="260"/>
      <c r="AQ19" s="252"/>
      <c r="AR19" s="252"/>
      <c r="AS19" s="252"/>
      <c r="AT19" s="260"/>
      <c r="AU19" s="252"/>
      <c r="AV19" s="252"/>
      <c r="AW19" s="252"/>
      <c r="AX19" s="252"/>
      <c r="AY19" s="252"/>
      <c r="AZ19" s="252"/>
      <c r="BA19" s="252"/>
      <c r="BB19" s="252"/>
      <c r="BC19" s="252"/>
      <c r="BD19" s="252"/>
      <c r="BE19" s="252"/>
      <c r="BF19" s="252"/>
      <c r="BG19" s="252"/>
      <c r="BH19" s="252"/>
      <c r="BI19" s="252"/>
      <c r="BJ19" s="252"/>
      <c r="BK19" s="252"/>
      <c r="BL19" s="252"/>
      <c r="BM19" s="252"/>
      <c r="BN19" s="252"/>
      <c r="BO19" s="252"/>
      <c r="BP19" s="252"/>
      <c r="BQ19" s="252"/>
      <c r="BR19" s="252"/>
      <c r="BS19" s="252"/>
      <c r="BT19" s="252"/>
      <c r="BU19" s="252"/>
      <c r="BV19" s="252"/>
      <c r="BW19" s="252"/>
      <c r="BX19" s="252"/>
      <c r="BY19" s="252"/>
      <c r="BZ19" s="252"/>
      <c r="CA19" s="252"/>
      <c r="CB19" s="252"/>
      <c r="CC19" s="252"/>
      <c r="CD19" s="252"/>
      <c r="CE19" s="252"/>
      <c r="CF19" s="252"/>
      <c r="CG19" s="252"/>
      <c r="CH19" s="252"/>
      <c r="CI19" s="252"/>
      <c r="CJ19" s="252"/>
      <c r="CK19" s="252"/>
      <c r="CL19" s="252"/>
      <c r="CM19" s="252"/>
      <c r="CN19" s="252"/>
      <c r="CO19" s="252"/>
      <c r="CP19" s="252"/>
      <c r="CQ19" s="252"/>
      <c r="CR19" s="252"/>
      <c r="CS19" s="252"/>
      <c r="CT19" s="252"/>
      <c r="CU19" s="252"/>
      <c r="CV19" s="252"/>
      <c r="CW19" s="252"/>
      <c r="CX19" s="252"/>
      <c r="CY19" s="252"/>
      <c r="CZ19" s="252"/>
      <c r="DA19" s="252"/>
      <c r="DB19" s="252"/>
      <c r="DC19" s="252"/>
      <c r="DD19" s="252"/>
      <c r="DE19" s="252"/>
      <c r="DF19" s="252"/>
      <c r="DG19" s="252"/>
    </row>
    <row r="20" spans="2:111" s="242" customFormat="1" ht="15" customHeight="1" x14ac:dyDescent="0.25">
      <c r="B20" s="249"/>
      <c r="C20" s="650" t="s">
        <v>2275</v>
      </c>
      <c r="D20" s="650"/>
      <c r="E20" s="650"/>
      <c r="F20" s="650"/>
      <c r="G20" s="650"/>
      <c r="H20" s="650"/>
      <c r="I20" s="650"/>
      <c r="J20" s="650"/>
      <c r="K20" s="764"/>
      <c r="L20" s="764"/>
      <c r="M20" s="764"/>
      <c r="N20" s="764"/>
      <c r="O20" s="764"/>
      <c r="P20" s="764"/>
      <c r="Q20" s="764"/>
      <c r="R20" s="764"/>
      <c r="S20" s="764"/>
      <c r="T20" s="764"/>
      <c r="U20" s="764"/>
      <c r="V20" s="909" t="s">
        <v>2276</v>
      </c>
      <c r="W20" s="909"/>
      <c r="X20" s="909"/>
      <c r="Y20" s="909"/>
      <c r="Z20" s="909"/>
      <c r="AA20" s="909"/>
      <c r="AB20" s="909"/>
      <c r="AC20" s="916"/>
      <c r="AD20" s="916"/>
      <c r="AE20" s="916"/>
      <c r="AF20" s="916"/>
      <c r="AG20" s="916"/>
      <c r="AH20" s="916"/>
      <c r="AI20" s="916"/>
      <c r="AJ20" s="268"/>
      <c r="AK20" s="251"/>
      <c r="AL20" s="252"/>
      <c r="AM20" s="252"/>
      <c r="AN20" s="252"/>
      <c r="AO20" s="252"/>
      <c r="AP20" s="260"/>
      <c r="AQ20" s="252"/>
      <c r="AR20" s="252"/>
      <c r="AS20" s="252"/>
      <c r="AT20" s="260"/>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2"/>
      <c r="CZ20" s="252"/>
      <c r="DA20" s="252"/>
      <c r="DB20" s="252"/>
      <c r="DC20" s="252"/>
      <c r="DD20" s="252"/>
      <c r="DE20" s="252"/>
      <c r="DF20" s="252"/>
      <c r="DG20" s="252"/>
    </row>
    <row r="21" spans="2:111" s="242" customFormat="1" ht="15" customHeight="1" x14ac:dyDescent="0.25">
      <c r="B21" s="249"/>
      <c r="C21" s="166" t="s">
        <v>1936</v>
      </c>
      <c r="D21" s="166"/>
      <c r="E21" s="166"/>
      <c r="F21" s="166"/>
      <c r="G21" s="711"/>
      <c r="H21" s="711"/>
      <c r="I21" s="711"/>
      <c r="J21" s="711"/>
      <c r="K21" s="711"/>
      <c r="L21" s="711"/>
      <c r="M21" s="711"/>
      <c r="N21" s="711"/>
      <c r="O21" s="711"/>
      <c r="P21" s="711"/>
      <c r="Q21" s="711"/>
      <c r="R21" s="711"/>
      <c r="S21" s="711"/>
      <c r="T21" s="711"/>
      <c r="U21" s="711"/>
      <c r="V21" s="711"/>
      <c r="W21" s="711"/>
      <c r="X21" s="711"/>
      <c r="Y21" s="711"/>
      <c r="Z21" s="711"/>
      <c r="AA21" s="711"/>
      <c r="AB21" s="711"/>
      <c r="AC21" s="259" t="s">
        <v>2051</v>
      </c>
      <c r="AD21" s="326"/>
      <c r="AE21" s="711"/>
      <c r="AF21" s="711"/>
      <c r="AG21" s="711"/>
      <c r="AH21" s="711"/>
      <c r="AI21" s="711"/>
      <c r="AJ21" s="254"/>
      <c r="AK21" s="251"/>
      <c r="AL21" s="252"/>
      <c r="AM21" s="252"/>
      <c r="AN21" s="252"/>
      <c r="AO21" s="252"/>
      <c r="AP21" s="260"/>
      <c r="AQ21" s="252"/>
      <c r="AR21" s="252"/>
      <c r="AS21" s="252"/>
      <c r="AT21" s="260"/>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2"/>
      <c r="CR21" s="252"/>
      <c r="CS21" s="252"/>
      <c r="CT21" s="252"/>
      <c r="CU21" s="252"/>
      <c r="CV21" s="252"/>
      <c r="CW21" s="252"/>
      <c r="CX21" s="252"/>
      <c r="CY21" s="252"/>
      <c r="CZ21" s="252"/>
      <c r="DA21" s="252"/>
      <c r="DB21" s="252"/>
      <c r="DC21" s="252"/>
      <c r="DD21" s="252"/>
      <c r="DE21" s="252"/>
      <c r="DF21" s="252"/>
      <c r="DG21" s="252"/>
    </row>
    <row r="22" spans="2:111" s="242" customFormat="1" ht="15" customHeight="1" x14ac:dyDescent="0.25">
      <c r="B22" s="249"/>
      <c r="C22" s="166" t="s">
        <v>2052</v>
      </c>
      <c r="D22" s="166"/>
      <c r="E22" s="166"/>
      <c r="F22" s="166"/>
      <c r="G22" s="319"/>
      <c r="H22" s="764"/>
      <c r="I22" s="764"/>
      <c r="J22" s="764"/>
      <c r="K22" s="764"/>
      <c r="L22" s="764"/>
      <c r="M22" s="764"/>
      <c r="N22" s="764"/>
      <c r="O22" s="764"/>
      <c r="P22" s="764"/>
      <c r="Q22" s="764"/>
      <c r="R22" s="764"/>
      <c r="S22" s="764"/>
      <c r="T22" s="166"/>
      <c r="U22" s="259"/>
      <c r="V22" s="261" t="s">
        <v>2053</v>
      </c>
      <c r="W22" s="711"/>
      <c r="X22" s="711"/>
      <c r="Y22" s="711"/>
      <c r="Z22" s="711"/>
      <c r="AA22" s="711"/>
      <c r="AB22" s="711"/>
      <c r="AC22" s="711"/>
      <c r="AD22" s="711"/>
      <c r="AE22" s="711"/>
      <c r="AF22" s="711"/>
      <c r="AG22" s="711"/>
      <c r="AH22" s="711"/>
      <c r="AI22" s="711"/>
      <c r="AJ22" s="254"/>
      <c r="AK22" s="251"/>
      <c r="AL22" s="252"/>
      <c r="AM22" s="252"/>
      <c r="AN22" s="252"/>
      <c r="AO22" s="252"/>
      <c r="AP22" s="260"/>
      <c r="AQ22" s="252"/>
      <c r="AR22" s="252"/>
      <c r="AS22" s="252"/>
      <c r="AT22" s="260"/>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c r="CW22" s="252"/>
      <c r="CX22" s="252"/>
      <c r="CY22" s="252"/>
      <c r="CZ22" s="252"/>
      <c r="DA22" s="252"/>
      <c r="DB22" s="252"/>
      <c r="DC22" s="252"/>
      <c r="DD22" s="252"/>
      <c r="DE22" s="252"/>
      <c r="DF22" s="252"/>
      <c r="DG22" s="252"/>
    </row>
    <row r="23" spans="2:111" s="242" customFormat="1" ht="15" customHeight="1" x14ac:dyDescent="0.25">
      <c r="B23" s="249"/>
      <c r="C23" s="166" t="s">
        <v>2054</v>
      </c>
      <c r="D23" s="166"/>
      <c r="E23" s="166"/>
      <c r="F23" s="166"/>
      <c r="G23" s="319"/>
      <c r="H23" s="917"/>
      <c r="I23" s="917"/>
      <c r="J23" s="322"/>
      <c r="K23" s="322"/>
      <c r="L23" s="263" t="s">
        <v>2055</v>
      </c>
      <c r="M23" s="809"/>
      <c r="N23" s="809"/>
      <c r="O23" s="809"/>
      <c r="P23" s="809"/>
      <c r="Q23" s="530"/>
      <c r="R23" s="264"/>
      <c r="S23" s="166"/>
      <c r="T23" s="166"/>
      <c r="U23" s="261" t="s">
        <v>2056</v>
      </c>
      <c r="V23" s="711"/>
      <c r="W23" s="711"/>
      <c r="X23" s="711"/>
      <c r="Y23" s="711"/>
      <c r="Z23" s="711"/>
      <c r="AA23" s="711"/>
      <c r="AB23" s="711"/>
      <c r="AC23" s="711"/>
      <c r="AD23" s="259" t="s">
        <v>2057</v>
      </c>
      <c r="AE23" s="326"/>
      <c r="AF23" s="326"/>
      <c r="AG23" s="764"/>
      <c r="AH23" s="764"/>
      <c r="AI23" s="764"/>
      <c r="AJ23" s="257"/>
      <c r="AK23" s="251"/>
      <c r="AL23" s="252"/>
      <c r="AM23" s="252"/>
      <c r="AN23" s="252"/>
      <c r="AO23" s="252"/>
      <c r="AP23" s="260"/>
      <c r="AQ23" s="252"/>
      <c r="AR23" s="252"/>
      <c r="AS23" s="252"/>
      <c r="AT23" s="260"/>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row>
    <row r="24" spans="2:111" s="242" customFormat="1" ht="15" customHeight="1" x14ac:dyDescent="0.25">
      <c r="B24" s="249"/>
      <c r="C24" s="166" t="s">
        <v>2058</v>
      </c>
      <c r="D24" s="166"/>
      <c r="E24" s="166"/>
      <c r="F24" s="133"/>
      <c r="G24" s="711"/>
      <c r="H24" s="711"/>
      <c r="I24" s="711"/>
      <c r="J24" s="711"/>
      <c r="K24" s="711"/>
      <c r="L24" s="711"/>
      <c r="M24" s="711"/>
      <c r="N24" s="166" t="s">
        <v>2059</v>
      </c>
      <c r="O24" s="166"/>
      <c r="P24" s="265"/>
      <c r="Q24" s="320"/>
      <c r="R24" s="767"/>
      <c r="S24" s="767"/>
      <c r="T24" s="767"/>
      <c r="U24" s="767"/>
      <c r="V24" s="767"/>
      <c r="W24" s="767"/>
      <c r="X24" s="767"/>
      <c r="Y24" s="767"/>
      <c r="Z24" s="767"/>
      <c r="AA24" s="767"/>
      <c r="AB24" s="767"/>
      <c r="AC24" s="767"/>
      <c r="AD24" s="767"/>
      <c r="AE24" s="767"/>
      <c r="AF24" s="767"/>
      <c r="AG24" s="767"/>
      <c r="AH24" s="767"/>
      <c r="AI24" s="767"/>
      <c r="AJ24" s="254"/>
      <c r="AK24" s="251"/>
      <c r="AL24" s="252"/>
      <c r="AM24" s="252"/>
      <c r="AN24" s="252"/>
      <c r="AO24" s="252"/>
      <c r="AP24" s="260"/>
      <c r="AQ24" s="252"/>
      <c r="AR24" s="252"/>
      <c r="AS24" s="252"/>
      <c r="AT24" s="260"/>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row>
    <row r="25" spans="2:111" s="242" customFormat="1" ht="5.0999999999999996" customHeight="1" x14ac:dyDescent="0.25">
      <c r="B25" s="249"/>
      <c r="C25" s="166"/>
      <c r="D25" s="166"/>
      <c r="E25" s="166"/>
      <c r="F25" s="166"/>
      <c r="G25" s="166"/>
      <c r="H25" s="166"/>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54"/>
      <c r="AK25" s="251"/>
      <c r="AL25" s="252"/>
      <c r="AM25" s="252"/>
      <c r="AN25" s="252"/>
      <c r="AO25" s="252"/>
      <c r="AP25" s="260"/>
      <c r="AQ25" s="252"/>
      <c r="AR25" s="252"/>
      <c r="AS25" s="252"/>
      <c r="AT25" s="260"/>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c r="CW25" s="252"/>
      <c r="CX25" s="252"/>
      <c r="CY25" s="252"/>
      <c r="CZ25" s="252"/>
      <c r="DA25" s="252"/>
      <c r="DB25" s="252"/>
      <c r="DC25" s="252"/>
      <c r="DD25" s="252"/>
      <c r="DE25" s="252"/>
      <c r="DF25" s="252"/>
      <c r="DG25" s="252"/>
    </row>
    <row r="26" spans="2:111" s="242" customFormat="1" ht="5.0999999999999996" customHeight="1" x14ac:dyDescent="0.25">
      <c r="B26" s="249"/>
      <c r="C26" s="166"/>
      <c r="D26" s="166"/>
      <c r="E26" s="166"/>
      <c r="F26" s="166"/>
      <c r="G26" s="166"/>
      <c r="H26" s="166"/>
      <c r="I26" s="166"/>
      <c r="J26" s="166"/>
      <c r="K26" s="166"/>
      <c r="L26" s="166"/>
      <c r="M26" s="166"/>
      <c r="N26" s="166"/>
      <c r="O26" s="166"/>
      <c r="P26" s="166"/>
      <c r="Q26" s="166"/>
      <c r="R26" s="166"/>
      <c r="S26" s="166"/>
      <c r="T26" s="166"/>
      <c r="U26" s="259"/>
      <c r="V26" s="259"/>
      <c r="W26" s="259"/>
      <c r="X26" s="259"/>
      <c r="Y26" s="259"/>
      <c r="Z26" s="259"/>
      <c r="AA26" s="259"/>
      <c r="AB26" s="259"/>
      <c r="AC26" s="259"/>
      <c r="AD26" s="259"/>
      <c r="AE26" s="259"/>
      <c r="AF26" s="259"/>
      <c r="AG26" s="259"/>
      <c r="AH26" s="259"/>
      <c r="AI26" s="259"/>
      <c r="AJ26" s="257"/>
      <c r="AK26" s="251"/>
      <c r="AL26" s="252"/>
      <c r="AM26" s="252"/>
      <c r="AN26" s="252"/>
      <c r="AO26" s="252"/>
      <c r="AP26" s="260"/>
      <c r="AQ26" s="252"/>
      <c r="AR26" s="252"/>
      <c r="AS26" s="252"/>
      <c r="AT26" s="260"/>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row>
    <row r="27" spans="2:111" s="242" customFormat="1" ht="15" customHeight="1" x14ac:dyDescent="0.25">
      <c r="B27" s="249"/>
      <c r="C27" s="719" t="s">
        <v>1755</v>
      </c>
      <c r="D27" s="720"/>
      <c r="E27" s="720"/>
      <c r="F27" s="720"/>
      <c r="G27" s="720"/>
      <c r="H27" s="720"/>
      <c r="I27" s="720"/>
      <c r="J27" s="720"/>
      <c r="K27" s="720"/>
      <c r="L27" s="720"/>
      <c r="M27" s="720"/>
      <c r="N27" s="720"/>
      <c r="O27" s="720"/>
      <c r="P27" s="720"/>
      <c r="Q27" s="720"/>
      <c r="R27" s="720"/>
      <c r="S27" s="720"/>
      <c r="T27" s="720"/>
      <c r="U27" s="720"/>
      <c r="V27" s="720"/>
      <c r="W27" s="720"/>
      <c r="X27" s="720"/>
      <c r="Y27" s="720"/>
      <c r="Z27" s="720"/>
      <c r="AA27" s="720"/>
      <c r="AB27" s="720"/>
      <c r="AC27" s="720"/>
      <c r="AD27" s="720"/>
      <c r="AE27" s="720"/>
      <c r="AF27" s="720"/>
      <c r="AG27" s="720"/>
      <c r="AH27" s="720"/>
      <c r="AI27" s="721"/>
      <c r="AJ27" s="250"/>
      <c r="AK27" s="251"/>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2"/>
      <c r="CR27" s="252"/>
      <c r="CS27" s="252"/>
      <c r="CT27" s="252"/>
      <c r="CU27" s="252"/>
      <c r="CV27" s="252"/>
      <c r="CW27" s="252"/>
      <c r="CX27" s="252"/>
      <c r="CY27" s="252"/>
      <c r="CZ27" s="252"/>
      <c r="DA27" s="252"/>
      <c r="DB27" s="252"/>
      <c r="DC27" s="252"/>
      <c r="DD27" s="252"/>
      <c r="DE27" s="252"/>
      <c r="DF27" s="252"/>
      <c r="DG27" s="252"/>
    </row>
    <row r="28" spans="2:111" s="242" customFormat="1" ht="15" customHeight="1" x14ac:dyDescent="0.25">
      <c r="B28" s="249"/>
      <c r="C28" s="166" t="s">
        <v>311</v>
      </c>
      <c r="D28" s="166"/>
      <c r="E28" s="166"/>
      <c r="F28" s="166"/>
      <c r="G28" s="263"/>
      <c r="H28" s="133"/>
      <c r="I28" s="460"/>
      <c r="J28" s="259" t="s">
        <v>312</v>
      </c>
      <c r="K28" s="138"/>
      <c r="L28" s="259"/>
      <c r="M28" s="259"/>
      <c r="N28" s="133"/>
      <c r="O28" s="270" t="s">
        <v>313</v>
      </c>
      <c r="P28" s="133"/>
      <c r="Q28" s="460"/>
      <c r="R28" s="259" t="s">
        <v>2277</v>
      </c>
      <c r="S28" s="259"/>
      <c r="T28" s="259"/>
      <c r="U28" s="133"/>
      <c r="V28" s="133"/>
      <c r="W28" s="133"/>
      <c r="X28" s="460"/>
      <c r="Y28" s="259" t="s">
        <v>1156</v>
      </c>
      <c r="Z28" s="261"/>
      <c r="AA28" s="271"/>
      <c r="AB28" s="271"/>
      <c r="AC28" s="271"/>
      <c r="AD28" s="271"/>
      <c r="AE28" s="271"/>
      <c r="AF28" s="271"/>
      <c r="AG28" s="271"/>
      <c r="AH28" s="271"/>
      <c r="AI28" s="271"/>
      <c r="AJ28" s="272"/>
      <c r="AK28" s="251"/>
      <c r="AL28" s="252"/>
      <c r="AM28" s="252"/>
      <c r="AN28" s="252"/>
      <c r="AO28" s="252"/>
      <c r="AP28" s="260"/>
      <c r="AQ28" s="252"/>
      <c r="AR28" s="252"/>
      <c r="AS28" s="252"/>
      <c r="AT28" s="260"/>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row>
    <row r="29" spans="2:111" s="242" customFormat="1" ht="15" customHeight="1" x14ac:dyDescent="0.25">
      <c r="B29" s="249"/>
      <c r="C29" s="166" t="s">
        <v>1935</v>
      </c>
      <c r="D29" s="166"/>
      <c r="E29" s="166"/>
      <c r="F29" s="166"/>
      <c r="G29" s="711"/>
      <c r="H29" s="711"/>
      <c r="I29" s="711"/>
      <c r="J29" s="711"/>
      <c r="K29" s="711"/>
      <c r="L29" s="711"/>
      <c r="M29" s="711"/>
      <c r="N29" s="711"/>
      <c r="O29" s="711"/>
      <c r="P29" s="711"/>
      <c r="Q29" s="711"/>
      <c r="R29" s="711"/>
      <c r="S29" s="711"/>
      <c r="T29" s="711"/>
      <c r="U29" s="711"/>
      <c r="V29" s="711"/>
      <c r="W29" s="711"/>
      <c r="X29" s="711"/>
      <c r="Y29" s="711"/>
      <c r="Z29" s="711"/>
      <c r="AA29" s="711"/>
      <c r="AB29" s="711"/>
      <c r="AC29" s="259" t="s">
        <v>303</v>
      </c>
      <c r="AD29" s="711"/>
      <c r="AE29" s="711"/>
      <c r="AF29" s="711"/>
      <c r="AG29" s="711"/>
      <c r="AH29" s="711"/>
      <c r="AI29" s="711"/>
      <c r="AJ29" s="254"/>
      <c r="AK29" s="251"/>
      <c r="AL29" s="252"/>
      <c r="AM29" s="252"/>
      <c r="AN29" s="252"/>
      <c r="AO29" s="252"/>
      <c r="AP29" s="260"/>
      <c r="AQ29" s="252"/>
      <c r="AR29" s="252"/>
      <c r="AS29" s="252"/>
      <c r="AT29" s="260"/>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row>
    <row r="30" spans="2:111" s="242" customFormat="1" ht="15" customHeight="1" x14ac:dyDescent="0.25">
      <c r="B30" s="249"/>
      <c r="C30" s="166" t="s">
        <v>1933</v>
      </c>
      <c r="D30" s="166"/>
      <c r="E30" s="166"/>
      <c r="F30" s="166"/>
      <c r="G30" s="799"/>
      <c r="H30" s="799"/>
      <c r="I30" s="799"/>
      <c r="J30" s="799"/>
      <c r="K30" s="799"/>
      <c r="L30" s="799"/>
      <c r="M30" s="799"/>
      <c r="N30" s="799"/>
      <c r="O30" s="799"/>
      <c r="P30" s="799"/>
      <c r="Q30" s="799"/>
      <c r="R30" s="799"/>
      <c r="S30" s="799"/>
      <c r="T30" s="166"/>
      <c r="U30" s="259"/>
      <c r="V30" s="261" t="s">
        <v>304</v>
      </c>
      <c r="W30" s="711"/>
      <c r="X30" s="711"/>
      <c r="Y30" s="711"/>
      <c r="Z30" s="711"/>
      <c r="AA30" s="711"/>
      <c r="AB30" s="711"/>
      <c r="AC30" s="711"/>
      <c r="AD30" s="711"/>
      <c r="AE30" s="711"/>
      <c r="AF30" s="711"/>
      <c r="AG30" s="711"/>
      <c r="AH30" s="711"/>
      <c r="AI30" s="711"/>
      <c r="AJ30" s="254"/>
      <c r="AK30" s="251"/>
      <c r="AL30" s="252"/>
      <c r="AM30" s="252"/>
      <c r="AN30" s="252"/>
      <c r="AO30" s="252"/>
      <c r="AP30" s="260"/>
      <c r="AQ30" s="252"/>
      <c r="AR30" s="252"/>
      <c r="AS30" s="252"/>
      <c r="AT30" s="260"/>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c r="CD30" s="252"/>
      <c r="CE30" s="252"/>
      <c r="CF30" s="252"/>
      <c r="CG30" s="252"/>
      <c r="CH30" s="252"/>
      <c r="CI30" s="252"/>
      <c r="CJ30" s="252"/>
      <c r="CK30" s="252"/>
      <c r="CL30" s="252"/>
      <c r="CM30" s="252"/>
      <c r="CN30" s="252"/>
      <c r="CO30" s="252"/>
      <c r="CP30" s="252"/>
      <c r="CQ30" s="252"/>
      <c r="CR30" s="252"/>
      <c r="CS30" s="252"/>
      <c r="CT30" s="252"/>
      <c r="CU30" s="252"/>
      <c r="CV30" s="252"/>
      <c r="CW30" s="252"/>
      <c r="CX30" s="252"/>
      <c r="CY30" s="252"/>
      <c r="CZ30" s="252"/>
      <c r="DA30" s="252"/>
      <c r="DB30" s="252"/>
      <c r="DC30" s="252"/>
      <c r="DD30" s="252"/>
      <c r="DE30" s="252"/>
      <c r="DF30" s="252"/>
      <c r="DG30" s="252"/>
    </row>
    <row r="31" spans="2:111" s="242" customFormat="1" ht="15" customHeight="1" x14ac:dyDescent="0.25">
      <c r="B31" s="249"/>
      <c r="C31" s="166" t="s">
        <v>305</v>
      </c>
      <c r="D31" s="166"/>
      <c r="E31" s="166"/>
      <c r="F31" s="166"/>
      <c r="G31" s="711"/>
      <c r="H31" s="711"/>
      <c r="I31" s="711"/>
      <c r="J31" s="711"/>
      <c r="K31" s="262"/>
      <c r="L31" s="263" t="s">
        <v>306</v>
      </c>
      <c r="M31" s="801"/>
      <c r="N31" s="801"/>
      <c r="O31" s="801"/>
      <c r="P31" s="801"/>
      <c r="Q31" s="801"/>
      <c r="R31" s="264"/>
      <c r="S31" s="166"/>
      <c r="T31" s="166"/>
      <c r="U31" s="261" t="s">
        <v>1757</v>
      </c>
      <c r="V31" s="711"/>
      <c r="W31" s="711"/>
      <c r="X31" s="711"/>
      <c r="Y31" s="711"/>
      <c r="Z31" s="711"/>
      <c r="AA31" s="711"/>
      <c r="AB31" s="711"/>
      <c r="AC31" s="711"/>
      <c r="AD31" s="259" t="s">
        <v>308</v>
      </c>
      <c r="AE31" s="764"/>
      <c r="AF31" s="764"/>
      <c r="AG31" s="764"/>
      <c r="AH31" s="764"/>
      <c r="AI31" s="764"/>
      <c r="AJ31" s="257"/>
      <c r="AK31" s="251"/>
      <c r="AL31" s="252"/>
      <c r="AM31" s="252"/>
      <c r="AN31" s="252"/>
      <c r="AO31" s="252"/>
      <c r="AP31" s="260"/>
      <c r="AQ31" s="252"/>
      <c r="AR31" s="252"/>
      <c r="AS31" s="252"/>
      <c r="AT31" s="260"/>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2"/>
      <c r="CC31" s="252"/>
      <c r="CD31" s="252"/>
      <c r="CE31" s="252"/>
      <c r="CF31" s="252"/>
      <c r="CG31" s="252"/>
      <c r="CH31" s="252"/>
      <c r="CI31" s="252"/>
      <c r="CJ31" s="252"/>
      <c r="CK31" s="252"/>
      <c r="CL31" s="252"/>
      <c r="CM31" s="252"/>
      <c r="CN31" s="252"/>
      <c r="CO31" s="252"/>
      <c r="CP31" s="252"/>
      <c r="CQ31" s="252"/>
      <c r="CR31" s="252"/>
      <c r="CS31" s="252"/>
      <c r="CT31" s="252"/>
      <c r="CU31" s="252"/>
      <c r="CV31" s="252"/>
      <c r="CW31" s="252"/>
      <c r="CX31" s="252"/>
      <c r="CY31" s="252"/>
      <c r="CZ31" s="252"/>
      <c r="DA31" s="252"/>
      <c r="DB31" s="252"/>
      <c r="DC31" s="252"/>
      <c r="DD31" s="252"/>
      <c r="DE31" s="252"/>
      <c r="DF31" s="252"/>
      <c r="DG31" s="252"/>
    </row>
    <row r="32" spans="2:111" s="242" customFormat="1" ht="15" customHeight="1" x14ac:dyDescent="0.25">
      <c r="B32" s="249"/>
      <c r="C32" s="650" t="s">
        <v>1758</v>
      </c>
      <c r="D32" s="650"/>
      <c r="E32" s="650"/>
      <c r="F32" s="650"/>
      <c r="G32" s="711"/>
      <c r="H32" s="711"/>
      <c r="I32" s="711"/>
      <c r="J32" s="711"/>
      <c r="K32" s="711"/>
      <c r="L32" s="711"/>
      <c r="M32" s="711"/>
      <c r="N32" s="711"/>
      <c r="O32" s="766" t="s">
        <v>1759</v>
      </c>
      <c r="P32" s="766"/>
      <c r="Q32" s="766"/>
      <c r="R32" s="767"/>
      <c r="S32" s="767"/>
      <c r="T32" s="767"/>
      <c r="U32" s="767"/>
      <c r="V32" s="767"/>
      <c r="W32" s="767"/>
      <c r="X32" s="767"/>
      <c r="Y32" s="767"/>
      <c r="Z32" s="767"/>
      <c r="AA32" s="767"/>
      <c r="AB32" s="767"/>
      <c r="AC32" s="767"/>
      <c r="AD32" s="767"/>
      <c r="AE32" s="767"/>
      <c r="AF32" s="767"/>
      <c r="AG32" s="767"/>
      <c r="AH32" s="767"/>
      <c r="AI32" s="767"/>
      <c r="AJ32" s="254"/>
      <c r="AK32" s="251"/>
      <c r="AL32" s="252"/>
      <c r="AM32" s="252"/>
      <c r="AN32" s="252"/>
      <c r="AO32" s="252"/>
      <c r="AP32" s="260"/>
      <c r="AQ32" s="252"/>
      <c r="AR32" s="252"/>
      <c r="AS32" s="252"/>
      <c r="AT32" s="260"/>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c r="CD32" s="252"/>
      <c r="CE32" s="252"/>
      <c r="CF32" s="252"/>
      <c r="CG32" s="252"/>
      <c r="CH32" s="252"/>
      <c r="CI32" s="252"/>
      <c r="CJ32" s="252"/>
      <c r="CK32" s="252"/>
      <c r="CL32" s="252"/>
      <c r="CM32" s="252"/>
      <c r="CN32" s="252"/>
      <c r="CO32" s="252"/>
      <c r="CP32" s="252"/>
      <c r="CQ32" s="252"/>
      <c r="CR32" s="252"/>
      <c r="CS32" s="252"/>
      <c r="CT32" s="252"/>
      <c r="CU32" s="252"/>
      <c r="CV32" s="252"/>
      <c r="CW32" s="252"/>
      <c r="CX32" s="252"/>
      <c r="CY32" s="252"/>
      <c r="CZ32" s="252"/>
      <c r="DA32" s="252"/>
      <c r="DB32" s="252"/>
      <c r="DC32" s="252"/>
      <c r="DD32" s="252"/>
      <c r="DE32" s="252"/>
      <c r="DF32" s="252"/>
      <c r="DG32" s="252"/>
    </row>
    <row r="33" spans="2:111" s="242" customFormat="1" ht="5.0999999999999996" customHeight="1" x14ac:dyDescent="0.25">
      <c r="B33" s="249"/>
      <c r="C33" s="133"/>
      <c r="D33" s="133"/>
      <c r="E33" s="133"/>
      <c r="F33" s="133"/>
      <c r="G33" s="133"/>
      <c r="H33" s="133"/>
      <c r="I33" s="133"/>
      <c r="J33" s="133"/>
      <c r="K33" s="266"/>
      <c r="L33" s="266"/>
      <c r="M33" s="266"/>
      <c r="N33" s="133"/>
      <c r="O33" s="263"/>
      <c r="P33" s="266"/>
      <c r="Q33" s="266"/>
      <c r="R33" s="266"/>
      <c r="S33" s="266"/>
      <c r="T33" s="266"/>
      <c r="U33" s="138"/>
      <c r="V33" s="271"/>
      <c r="W33" s="271"/>
      <c r="X33" s="138"/>
      <c r="Y33" s="138"/>
      <c r="Z33" s="261"/>
      <c r="AA33" s="271"/>
      <c r="AB33" s="271"/>
      <c r="AC33" s="271"/>
      <c r="AD33" s="271"/>
      <c r="AE33" s="271"/>
      <c r="AF33" s="271"/>
      <c r="AG33" s="271"/>
      <c r="AH33" s="271"/>
      <c r="AI33" s="271"/>
      <c r="AJ33" s="272"/>
      <c r="AK33" s="251"/>
      <c r="AL33" s="252"/>
      <c r="AM33" s="252"/>
      <c r="AN33" s="252"/>
      <c r="AO33" s="252"/>
      <c r="AP33" s="260"/>
      <c r="AQ33" s="252"/>
      <c r="AR33" s="252"/>
      <c r="AS33" s="252"/>
      <c r="AT33" s="260"/>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row>
    <row r="34" spans="2:111" s="242" customFormat="1" ht="15" customHeight="1" x14ac:dyDescent="0.25">
      <c r="B34" s="249"/>
      <c r="C34" s="719" t="s">
        <v>2278</v>
      </c>
      <c r="D34" s="720"/>
      <c r="E34" s="720"/>
      <c r="F34" s="720"/>
      <c r="G34" s="720"/>
      <c r="H34" s="720"/>
      <c r="I34" s="720"/>
      <c r="J34" s="720"/>
      <c r="K34" s="720"/>
      <c r="L34" s="720"/>
      <c r="M34" s="720"/>
      <c r="N34" s="720"/>
      <c r="O34" s="720"/>
      <c r="P34" s="720"/>
      <c r="Q34" s="720"/>
      <c r="R34" s="720"/>
      <c r="S34" s="720"/>
      <c r="T34" s="720"/>
      <c r="U34" s="720"/>
      <c r="V34" s="720"/>
      <c r="W34" s="720"/>
      <c r="X34" s="720"/>
      <c r="Y34" s="720"/>
      <c r="Z34" s="720"/>
      <c r="AA34" s="720"/>
      <c r="AB34" s="720"/>
      <c r="AC34" s="720"/>
      <c r="AD34" s="720"/>
      <c r="AE34" s="720"/>
      <c r="AF34" s="720"/>
      <c r="AG34" s="720"/>
      <c r="AH34" s="720"/>
      <c r="AI34" s="721"/>
      <c r="AJ34" s="250"/>
      <c r="AK34" s="251"/>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row>
    <row r="35" spans="2:111" s="242" customFormat="1" ht="5.0999999999999996" customHeight="1" x14ac:dyDescent="0.25">
      <c r="B35" s="249"/>
      <c r="C35" s="133"/>
      <c r="D35" s="133"/>
      <c r="E35" s="133"/>
      <c r="F35" s="133"/>
      <c r="G35" s="133"/>
      <c r="H35" s="133"/>
      <c r="I35" s="133"/>
      <c r="J35" s="133"/>
      <c r="K35" s="266"/>
      <c r="L35" s="266"/>
      <c r="M35" s="266"/>
      <c r="N35" s="133"/>
      <c r="O35" s="263"/>
      <c r="P35" s="266"/>
      <c r="Q35" s="266"/>
      <c r="R35" s="266"/>
      <c r="S35" s="266"/>
      <c r="T35" s="266"/>
      <c r="U35" s="138"/>
      <c r="V35" s="271"/>
      <c r="W35" s="271"/>
      <c r="X35" s="138"/>
      <c r="Y35" s="138"/>
      <c r="Z35" s="261"/>
      <c r="AA35" s="271"/>
      <c r="AB35" s="271"/>
      <c r="AC35" s="271"/>
      <c r="AD35" s="271"/>
      <c r="AE35" s="271"/>
      <c r="AF35" s="271"/>
      <c r="AG35" s="271"/>
      <c r="AH35" s="271"/>
      <c r="AI35" s="271"/>
      <c r="AJ35" s="272"/>
      <c r="AK35" s="251"/>
      <c r="AL35" s="252"/>
      <c r="AM35" s="252"/>
      <c r="AN35" s="252"/>
      <c r="AO35" s="252"/>
      <c r="AP35" s="260"/>
      <c r="AQ35" s="252"/>
      <c r="AR35" s="252"/>
      <c r="AS35" s="252"/>
      <c r="AT35" s="260"/>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row>
    <row r="36" spans="2:111" s="242" customFormat="1" ht="15" customHeight="1" x14ac:dyDescent="0.25">
      <c r="B36" s="249"/>
      <c r="C36" s="697" t="s">
        <v>2280</v>
      </c>
      <c r="D36" s="697"/>
      <c r="E36" s="697"/>
      <c r="F36" s="697"/>
      <c r="G36" s="697"/>
      <c r="H36" s="697"/>
      <c r="I36" s="697"/>
      <c r="J36" s="697"/>
      <c r="K36" s="912"/>
      <c r="L36" s="912"/>
      <c r="M36" s="912"/>
      <c r="N36" s="912"/>
      <c r="O36" s="912"/>
      <c r="P36" s="912"/>
      <c r="Q36" s="912"/>
      <c r="R36" s="912"/>
      <c r="S36" s="912"/>
      <c r="T36" s="913" t="s">
        <v>2279</v>
      </c>
      <c r="U36" s="913"/>
      <c r="V36" s="913"/>
      <c r="W36" s="913"/>
      <c r="X36" s="913"/>
      <c r="Y36" s="913"/>
      <c r="Z36" s="912"/>
      <c r="AA36" s="912"/>
      <c r="AB36" s="912"/>
      <c r="AC36" s="912"/>
      <c r="AD36" s="912"/>
      <c r="AE36" s="912"/>
      <c r="AF36" s="912"/>
      <c r="AG36" s="912"/>
      <c r="AH36" s="912"/>
      <c r="AI36" s="912"/>
      <c r="AJ36" s="272"/>
      <c r="AK36" s="251"/>
      <c r="AL36" s="252"/>
      <c r="AM36" s="252"/>
      <c r="AN36" s="252"/>
      <c r="AO36" s="252"/>
      <c r="AP36" s="260"/>
      <c r="AQ36" s="252"/>
      <c r="AR36" s="252"/>
      <c r="AS36" s="252"/>
      <c r="AT36" s="260"/>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row>
    <row r="37" spans="2:111" s="242" customFormat="1" ht="5.0999999999999996" customHeight="1" x14ac:dyDescent="0.25">
      <c r="B37" s="249"/>
      <c r="C37" s="235"/>
      <c r="D37" s="235"/>
      <c r="E37" s="235"/>
      <c r="F37" s="235"/>
      <c r="G37" s="235"/>
      <c r="H37" s="235"/>
      <c r="I37" s="235"/>
      <c r="J37" s="235"/>
      <c r="K37" s="497"/>
      <c r="L37" s="497"/>
      <c r="M37" s="497"/>
      <c r="N37" s="235"/>
      <c r="O37" s="498"/>
      <c r="P37" s="497"/>
      <c r="Q37" s="497"/>
      <c r="R37" s="497"/>
      <c r="S37" s="497"/>
      <c r="T37" s="497"/>
      <c r="U37" s="437"/>
      <c r="V37" s="499"/>
      <c r="W37" s="499"/>
      <c r="X37" s="437"/>
      <c r="Y37" s="437"/>
      <c r="Z37" s="500"/>
      <c r="AA37" s="499"/>
      <c r="AB37" s="499"/>
      <c r="AC37" s="499"/>
      <c r="AD37" s="499"/>
      <c r="AE37" s="499"/>
      <c r="AF37" s="499"/>
      <c r="AG37" s="499"/>
      <c r="AH37" s="499"/>
      <c r="AI37" s="499"/>
      <c r="AJ37" s="272"/>
      <c r="AK37" s="251"/>
      <c r="AL37" s="252"/>
      <c r="AM37" s="252"/>
      <c r="AN37" s="252"/>
      <c r="AO37" s="252"/>
      <c r="AP37" s="260"/>
      <c r="AQ37" s="252"/>
      <c r="AR37" s="252"/>
      <c r="AS37" s="252"/>
      <c r="AT37" s="260"/>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row>
    <row r="38" spans="2:111" s="242" customFormat="1" ht="36.75" customHeight="1" x14ac:dyDescent="0.25">
      <c r="B38" s="249"/>
      <c r="C38" s="642" t="s">
        <v>2453</v>
      </c>
      <c r="D38" s="642"/>
      <c r="E38" s="642"/>
      <c r="F38" s="642"/>
      <c r="G38" s="642"/>
      <c r="H38" s="642"/>
      <c r="I38" s="642"/>
      <c r="J38" s="642"/>
      <c r="K38" s="642"/>
      <c r="L38" s="642"/>
      <c r="M38" s="642"/>
      <c r="N38" s="642"/>
      <c r="O38" s="642"/>
      <c r="P38" s="642"/>
      <c r="Q38" s="642"/>
      <c r="R38" s="642"/>
      <c r="S38" s="642"/>
      <c r="T38" s="642"/>
      <c r="U38" s="642"/>
      <c r="V38" s="642"/>
      <c r="W38" s="642"/>
      <c r="X38" s="642"/>
      <c r="Y38" s="642"/>
      <c r="Z38" s="642"/>
      <c r="AA38" s="642"/>
      <c r="AB38" s="642"/>
      <c r="AC38" s="642"/>
      <c r="AD38" s="642"/>
      <c r="AE38" s="642"/>
      <c r="AF38" s="642"/>
      <c r="AG38" s="642"/>
      <c r="AH38" s="642"/>
      <c r="AI38" s="642"/>
      <c r="AJ38" s="272"/>
      <c r="AK38" s="251"/>
      <c r="AL38" s="252"/>
      <c r="AM38" s="252"/>
      <c r="AN38" s="252"/>
      <c r="AO38" s="252"/>
      <c r="AP38" s="260"/>
      <c r="AQ38" s="252"/>
      <c r="AR38" s="252"/>
      <c r="AS38" s="252"/>
      <c r="AT38" s="260"/>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row>
    <row r="39" spans="2:111" s="242" customFormat="1" ht="15" customHeight="1" x14ac:dyDescent="0.25">
      <c r="B39" s="249"/>
      <c r="C39" s="914" t="s">
        <v>2281</v>
      </c>
      <c r="D39" s="914"/>
      <c r="E39" s="914"/>
      <c r="F39" s="914"/>
      <c r="G39" s="914"/>
      <c r="H39" s="914"/>
      <c r="I39" s="914" t="s">
        <v>2282</v>
      </c>
      <c r="J39" s="914"/>
      <c r="K39" s="914"/>
      <c r="L39" s="914"/>
      <c r="M39" s="914"/>
      <c r="N39" s="914"/>
      <c r="O39" s="914" t="s">
        <v>2283</v>
      </c>
      <c r="P39" s="914"/>
      <c r="Q39" s="914"/>
      <c r="R39" s="914"/>
      <c r="S39" s="914"/>
      <c r="T39" s="914"/>
      <c r="U39" s="727" t="s">
        <v>2284</v>
      </c>
      <c r="V39" s="727"/>
      <c r="W39" s="727"/>
      <c r="X39" s="727" t="s">
        <v>2285</v>
      </c>
      <c r="Y39" s="727"/>
      <c r="Z39" s="727"/>
      <c r="AA39" s="727"/>
      <c r="AB39" s="727"/>
      <c r="AC39" s="727"/>
      <c r="AD39" s="727"/>
      <c r="AE39" s="727"/>
      <c r="AF39" s="727"/>
      <c r="AG39" s="727"/>
      <c r="AH39" s="727"/>
      <c r="AI39" s="727"/>
      <c r="AJ39" s="272"/>
      <c r="AK39" s="251"/>
      <c r="AL39" s="252"/>
      <c r="AM39" s="252"/>
      <c r="AN39" s="252"/>
      <c r="AO39" s="252"/>
      <c r="AP39" s="260"/>
      <c r="AQ39" s="252"/>
      <c r="AR39" s="252"/>
      <c r="AS39" s="252"/>
      <c r="AT39" s="260"/>
      <c r="AU39" s="252"/>
      <c r="AV39" s="252"/>
      <c r="AW39" s="252"/>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2"/>
      <c r="CR39" s="252"/>
      <c r="CS39" s="252"/>
      <c r="CT39" s="252"/>
      <c r="CU39" s="252"/>
      <c r="CV39" s="252"/>
      <c r="CW39" s="252"/>
      <c r="CX39" s="252"/>
      <c r="CY39" s="252"/>
      <c r="CZ39" s="252"/>
      <c r="DA39" s="252"/>
      <c r="DB39" s="252"/>
      <c r="DC39" s="252"/>
      <c r="DD39" s="252"/>
      <c r="DE39" s="252"/>
      <c r="DF39" s="252"/>
      <c r="DG39" s="252"/>
    </row>
    <row r="40" spans="2:111" s="242" customFormat="1" ht="15" customHeight="1" x14ac:dyDescent="0.25">
      <c r="B40" s="249"/>
      <c r="C40" s="914"/>
      <c r="D40" s="914"/>
      <c r="E40" s="914"/>
      <c r="F40" s="914"/>
      <c r="G40" s="914"/>
      <c r="H40" s="914"/>
      <c r="I40" s="914"/>
      <c r="J40" s="914"/>
      <c r="K40" s="914"/>
      <c r="L40" s="914"/>
      <c r="M40" s="914"/>
      <c r="N40" s="914"/>
      <c r="O40" s="914"/>
      <c r="P40" s="914"/>
      <c r="Q40" s="914"/>
      <c r="R40" s="914"/>
      <c r="S40" s="914"/>
      <c r="T40" s="914"/>
      <c r="U40" s="727"/>
      <c r="V40" s="727"/>
      <c r="W40" s="727"/>
      <c r="X40" s="727" t="s">
        <v>2286</v>
      </c>
      <c r="Y40" s="727"/>
      <c r="Z40" s="727"/>
      <c r="AA40" s="727"/>
      <c r="AB40" s="727"/>
      <c r="AC40" s="727"/>
      <c r="AD40" s="727" t="s">
        <v>2287</v>
      </c>
      <c r="AE40" s="727"/>
      <c r="AF40" s="727"/>
      <c r="AG40" s="727"/>
      <c r="AH40" s="727"/>
      <c r="AI40" s="727"/>
      <c r="AJ40" s="272"/>
      <c r="AK40" s="251"/>
      <c r="AL40" s="252"/>
      <c r="AM40" s="252"/>
      <c r="AN40" s="252"/>
      <c r="AO40" s="252"/>
      <c r="AP40" s="260"/>
      <c r="AQ40" s="252"/>
      <c r="AR40" s="252"/>
      <c r="AS40" s="252"/>
      <c r="AT40" s="260"/>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252"/>
      <c r="CL40" s="252"/>
      <c r="CM40" s="252"/>
      <c r="CN40" s="252"/>
      <c r="CO40" s="252"/>
      <c r="CP40" s="252"/>
      <c r="CQ40" s="252"/>
      <c r="CR40" s="252"/>
      <c r="CS40" s="252"/>
      <c r="CT40" s="252"/>
      <c r="CU40" s="252"/>
      <c r="CV40" s="252"/>
      <c r="CW40" s="252"/>
      <c r="CX40" s="252"/>
      <c r="CY40" s="252"/>
      <c r="CZ40" s="252"/>
      <c r="DA40" s="252"/>
      <c r="DB40" s="252"/>
      <c r="DC40" s="252"/>
      <c r="DD40" s="252"/>
      <c r="DE40" s="252"/>
      <c r="DF40" s="252"/>
      <c r="DG40" s="252"/>
    </row>
    <row r="41" spans="2:111" s="242" customFormat="1" ht="15" customHeight="1" x14ac:dyDescent="0.25">
      <c r="B41" s="249"/>
      <c r="C41" s="886"/>
      <c r="D41" s="887"/>
      <c r="E41" s="887"/>
      <c r="F41" s="887"/>
      <c r="G41" s="887"/>
      <c r="H41" s="888"/>
      <c r="I41" s="886"/>
      <c r="J41" s="887"/>
      <c r="K41" s="887"/>
      <c r="L41" s="887"/>
      <c r="M41" s="887"/>
      <c r="N41" s="888"/>
      <c r="O41" s="886"/>
      <c r="P41" s="887"/>
      <c r="Q41" s="887"/>
      <c r="R41" s="887"/>
      <c r="S41" s="887"/>
      <c r="T41" s="888"/>
      <c r="U41" s="883"/>
      <c r="V41" s="884"/>
      <c r="W41" s="885"/>
      <c r="X41" s="883"/>
      <c r="Y41" s="884"/>
      <c r="Z41" s="884"/>
      <c r="AA41" s="884"/>
      <c r="AB41" s="884"/>
      <c r="AC41" s="885"/>
      <c r="AD41" s="883"/>
      <c r="AE41" s="884"/>
      <c r="AF41" s="884"/>
      <c r="AG41" s="884"/>
      <c r="AH41" s="884"/>
      <c r="AI41" s="885"/>
      <c r="AJ41" s="272"/>
      <c r="AK41" s="251"/>
      <c r="AL41" s="252"/>
      <c r="AM41" s="252"/>
      <c r="AN41" s="252"/>
      <c r="AO41" s="252"/>
      <c r="AP41" s="260"/>
      <c r="AQ41" s="252"/>
      <c r="AR41" s="252"/>
      <c r="AS41" s="252"/>
      <c r="AT41" s="260"/>
      <c r="AU41" s="252"/>
      <c r="AV41" s="252"/>
      <c r="AW41" s="252"/>
      <c r="AX41" s="252"/>
      <c r="AY41" s="252"/>
      <c r="AZ41" s="252"/>
      <c r="BA41" s="252"/>
      <c r="BB41" s="252"/>
      <c r="BC41" s="252"/>
      <c r="BD41" s="252"/>
      <c r="BE41" s="252"/>
      <c r="BF41" s="252"/>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252"/>
      <c r="CF41" s="252"/>
      <c r="CG41" s="252"/>
      <c r="CH41" s="252"/>
      <c r="CI41" s="252"/>
      <c r="CJ41" s="252"/>
      <c r="CK41" s="252"/>
      <c r="CL41" s="252"/>
      <c r="CM41" s="252"/>
      <c r="CN41" s="252"/>
      <c r="CO41" s="252"/>
      <c r="CP41" s="252"/>
      <c r="CQ41" s="252"/>
      <c r="CR41" s="252"/>
      <c r="CS41" s="252"/>
      <c r="CT41" s="252"/>
      <c r="CU41" s="252"/>
      <c r="CV41" s="252"/>
      <c r="CW41" s="252"/>
      <c r="CX41" s="252"/>
      <c r="CY41" s="252"/>
      <c r="CZ41" s="252"/>
      <c r="DA41" s="252"/>
      <c r="DB41" s="252"/>
      <c r="DC41" s="252"/>
      <c r="DD41" s="252"/>
      <c r="DE41" s="252"/>
      <c r="DF41" s="252"/>
      <c r="DG41" s="252"/>
    </row>
    <row r="42" spans="2:111" s="242" customFormat="1" ht="15" customHeight="1" x14ac:dyDescent="0.25">
      <c r="B42" s="249"/>
      <c r="C42" s="886"/>
      <c r="D42" s="887"/>
      <c r="E42" s="887"/>
      <c r="F42" s="887"/>
      <c r="G42" s="887"/>
      <c r="H42" s="888"/>
      <c r="I42" s="886"/>
      <c r="J42" s="887"/>
      <c r="K42" s="887"/>
      <c r="L42" s="887"/>
      <c r="M42" s="887"/>
      <c r="N42" s="888"/>
      <c r="O42" s="886"/>
      <c r="P42" s="887"/>
      <c r="Q42" s="887"/>
      <c r="R42" s="887"/>
      <c r="S42" s="887"/>
      <c r="T42" s="888"/>
      <c r="U42" s="883"/>
      <c r="V42" s="884"/>
      <c r="W42" s="885"/>
      <c r="X42" s="883"/>
      <c r="Y42" s="884"/>
      <c r="Z42" s="884"/>
      <c r="AA42" s="884"/>
      <c r="AB42" s="884"/>
      <c r="AC42" s="885"/>
      <c r="AD42" s="883"/>
      <c r="AE42" s="884"/>
      <c r="AF42" s="884"/>
      <c r="AG42" s="884"/>
      <c r="AH42" s="884"/>
      <c r="AI42" s="885"/>
      <c r="AJ42" s="272"/>
      <c r="AK42" s="251"/>
      <c r="AL42" s="252"/>
      <c r="AM42" s="252"/>
      <c r="AN42" s="252"/>
      <c r="AO42" s="252"/>
      <c r="AP42" s="260"/>
      <c r="AQ42" s="252"/>
      <c r="AR42" s="252"/>
      <c r="AS42" s="252"/>
      <c r="AT42" s="260"/>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c r="CD42" s="252"/>
      <c r="CE42" s="252"/>
      <c r="CF42" s="252"/>
      <c r="CG42" s="252"/>
      <c r="CH42" s="252"/>
      <c r="CI42" s="252"/>
      <c r="CJ42" s="252"/>
      <c r="CK42" s="252"/>
      <c r="CL42" s="252"/>
      <c r="CM42" s="252"/>
      <c r="CN42" s="252"/>
      <c r="CO42" s="252"/>
      <c r="CP42" s="252"/>
      <c r="CQ42" s="252"/>
      <c r="CR42" s="252"/>
      <c r="CS42" s="252"/>
      <c r="CT42" s="252"/>
      <c r="CU42" s="252"/>
      <c r="CV42" s="252"/>
      <c r="CW42" s="252"/>
      <c r="CX42" s="252"/>
      <c r="CY42" s="252"/>
      <c r="CZ42" s="252"/>
      <c r="DA42" s="252"/>
      <c r="DB42" s="252"/>
      <c r="DC42" s="252"/>
      <c r="DD42" s="252"/>
      <c r="DE42" s="252"/>
      <c r="DF42" s="252"/>
      <c r="DG42" s="252"/>
    </row>
    <row r="43" spans="2:111" s="242" customFormat="1" ht="15" customHeight="1" x14ac:dyDescent="0.25">
      <c r="B43" s="249"/>
      <c r="C43" s="886"/>
      <c r="D43" s="887"/>
      <c r="E43" s="887"/>
      <c r="F43" s="887"/>
      <c r="G43" s="887"/>
      <c r="H43" s="888"/>
      <c r="I43" s="886"/>
      <c r="J43" s="887"/>
      <c r="K43" s="887"/>
      <c r="L43" s="887"/>
      <c r="M43" s="887"/>
      <c r="N43" s="888"/>
      <c r="O43" s="886"/>
      <c r="P43" s="887"/>
      <c r="Q43" s="887"/>
      <c r="R43" s="887"/>
      <c r="S43" s="887"/>
      <c r="T43" s="888"/>
      <c r="U43" s="883"/>
      <c r="V43" s="884"/>
      <c r="W43" s="885"/>
      <c r="X43" s="883"/>
      <c r="Y43" s="884"/>
      <c r="Z43" s="884"/>
      <c r="AA43" s="884"/>
      <c r="AB43" s="884"/>
      <c r="AC43" s="885"/>
      <c r="AD43" s="883"/>
      <c r="AE43" s="884"/>
      <c r="AF43" s="884"/>
      <c r="AG43" s="884"/>
      <c r="AH43" s="884"/>
      <c r="AI43" s="885"/>
      <c r="AJ43" s="272"/>
      <c r="AK43" s="251"/>
      <c r="AL43" s="252"/>
      <c r="AM43" s="252"/>
      <c r="AN43" s="252"/>
      <c r="AO43" s="252"/>
      <c r="AP43" s="260"/>
      <c r="AQ43" s="252"/>
      <c r="AR43" s="252"/>
      <c r="AS43" s="252"/>
      <c r="AT43" s="260"/>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c r="CW43" s="252"/>
      <c r="CX43" s="252"/>
      <c r="CY43" s="252"/>
      <c r="CZ43" s="252"/>
      <c r="DA43" s="252"/>
      <c r="DB43" s="252"/>
      <c r="DC43" s="252"/>
      <c r="DD43" s="252"/>
      <c r="DE43" s="252"/>
      <c r="DF43" s="252"/>
      <c r="DG43" s="252"/>
    </row>
    <row r="44" spans="2:111" s="242" customFormat="1" ht="15" customHeight="1" x14ac:dyDescent="0.25">
      <c r="B44" s="249"/>
      <c r="C44" s="886"/>
      <c r="D44" s="887"/>
      <c r="E44" s="887"/>
      <c r="F44" s="887"/>
      <c r="G44" s="887"/>
      <c r="H44" s="888"/>
      <c r="I44" s="886"/>
      <c r="J44" s="887"/>
      <c r="K44" s="887"/>
      <c r="L44" s="887"/>
      <c r="M44" s="887"/>
      <c r="N44" s="888"/>
      <c r="O44" s="886"/>
      <c r="P44" s="887"/>
      <c r="Q44" s="887"/>
      <c r="R44" s="887"/>
      <c r="S44" s="887"/>
      <c r="T44" s="888"/>
      <c r="U44" s="883"/>
      <c r="V44" s="884"/>
      <c r="W44" s="885"/>
      <c r="X44" s="883"/>
      <c r="Y44" s="884"/>
      <c r="Z44" s="884"/>
      <c r="AA44" s="884"/>
      <c r="AB44" s="884"/>
      <c r="AC44" s="885"/>
      <c r="AD44" s="883"/>
      <c r="AE44" s="884"/>
      <c r="AF44" s="884"/>
      <c r="AG44" s="884"/>
      <c r="AH44" s="884"/>
      <c r="AI44" s="885"/>
      <c r="AJ44" s="272"/>
      <c r="AK44" s="251"/>
      <c r="AL44" s="252"/>
      <c r="AM44" s="252"/>
      <c r="AN44" s="252"/>
      <c r="AO44" s="252"/>
      <c r="AP44" s="260"/>
      <c r="AQ44" s="252"/>
      <c r="AR44" s="252"/>
      <c r="AS44" s="252"/>
      <c r="AT44" s="260"/>
      <c r="AU44" s="252"/>
      <c r="AV44" s="252"/>
      <c r="AW44" s="252"/>
      <c r="AX44" s="252"/>
      <c r="AY44" s="252"/>
      <c r="AZ44" s="252"/>
      <c r="BA44" s="252"/>
      <c r="BB44" s="252"/>
      <c r="BC44" s="252"/>
      <c r="BD44" s="252"/>
      <c r="BE44" s="252"/>
      <c r="BF44" s="252"/>
      <c r="BG44" s="252"/>
      <c r="BH44" s="252"/>
      <c r="BI44" s="252"/>
      <c r="BJ44" s="252"/>
      <c r="BK44" s="252"/>
      <c r="BL44" s="252"/>
      <c r="BM44" s="252"/>
      <c r="BN44" s="252"/>
      <c r="BO44" s="252"/>
      <c r="BP44" s="252"/>
      <c r="BQ44" s="252"/>
      <c r="BR44" s="252"/>
      <c r="BS44" s="252"/>
      <c r="BT44" s="252"/>
      <c r="BU44" s="252"/>
      <c r="BV44" s="252"/>
      <c r="BW44" s="252"/>
      <c r="BX44" s="252"/>
      <c r="BY44" s="252"/>
      <c r="BZ44" s="252"/>
      <c r="CA44" s="252"/>
      <c r="CB44" s="252"/>
      <c r="CC44" s="252"/>
      <c r="CD44" s="252"/>
      <c r="CE44" s="252"/>
      <c r="CF44" s="252"/>
      <c r="CG44" s="252"/>
      <c r="CH44" s="252"/>
      <c r="CI44" s="252"/>
      <c r="CJ44" s="252"/>
      <c r="CK44" s="252"/>
      <c r="CL44" s="252"/>
      <c r="CM44" s="252"/>
      <c r="CN44" s="252"/>
      <c r="CO44" s="252"/>
      <c r="CP44" s="252"/>
      <c r="CQ44" s="252"/>
      <c r="CR44" s="252"/>
      <c r="CS44" s="252"/>
      <c r="CT44" s="252"/>
      <c r="CU44" s="252"/>
      <c r="CV44" s="252"/>
      <c r="CW44" s="252"/>
      <c r="CX44" s="252"/>
      <c r="CY44" s="252"/>
      <c r="CZ44" s="252"/>
      <c r="DA44" s="252"/>
      <c r="DB44" s="252"/>
      <c r="DC44" s="252"/>
      <c r="DD44" s="252"/>
      <c r="DE44" s="252"/>
      <c r="DF44" s="252"/>
      <c r="DG44" s="252"/>
    </row>
    <row r="45" spans="2:111" s="242" customFormat="1" ht="15" customHeight="1" x14ac:dyDescent="0.25">
      <c r="B45" s="249"/>
      <c r="C45" s="886"/>
      <c r="D45" s="887"/>
      <c r="E45" s="887"/>
      <c r="F45" s="887"/>
      <c r="G45" s="887"/>
      <c r="H45" s="888"/>
      <c r="I45" s="886"/>
      <c r="J45" s="887"/>
      <c r="K45" s="887"/>
      <c r="L45" s="887"/>
      <c r="M45" s="887"/>
      <c r="N45" s="888"/>
      <c r="O45" s="886"/>
      <c r="P45" s="887"/>
      <c r="Q45" s="887"/>
      <c r="R45" s="887"/>
      <c r="S45" s="887"/>
      <c r="T45" s="888"/>
      <c r="U45" s="883"/>
      <c r="V45" s="884"/>
      <c r="W45" s="885"/>
      <c r="X45" s="883"/>
      <c r="Y45" s="884"/>
      <c r="Z45" s="884"/>
      <c r="AA45" s="884"/>
      <c r="AB45" s="884"/>
      <c r="AC45" s="885"/>
      <c r="AD45" s="883"/>
      <c r="AE45" s="884"/>
      <c r="AF45" s="884"/>
      <c r="AG45" s="884"/>
      <c r="AH45" s="884"/>
      <c r="AI45" s="885"/>
      <c r="AJ45" s="272"/>
      <c r="AK45" s="251"/>
      <c r="AL45" s="252"/>
      <c r="AM45" s="252"/>
      <c r="AN45" s="252"/>
      <c r="AO45" s="252"/>
      <c r="AP45" s="260"/>
      <c r="AQ45" s="252"/>
      <c r="AR45" s="252"/>
      <c r="AS45" s="252"/>
      <c r="AT45" s="260"/>
      <c r="AU45" s="252"/>
      <c r="AV45" s="252"/>
      <c r="AW45" s="252"/>
      <c r="AX45" s="252"/>
      <c r="AY45" s="252"/>
      <c r="AZ45" s="252"/>
      <c r="BA45" s="252"/>
      <c r="BB45" s="252"/>
      <c r="BC45" s="252"/>
      <c r="BD45" s="252"/>
      <c r="BE45" s="252"/>
      <c r="BF45" s="252"/>
      <c r="BG45" s="252"/>
      <c r="BH45" s="252"/>
      <c r="BI45" s="252"/>
      <c r="BJ45" s="252"/>
      <c r="BK45" s="252"/>
      <c r="BL45" s="252"/>
      <c r="BM45" s="252"/>
      <c r="BN45" s="252"/>
      <c r="BO45" s="252"/>
      <c r="BP45" s="252"/>
      <c r="BQ45" s="252"/>
      <c r="BR45" s="252"/>
      <c r="BS45" s="252"/>
      <c r="BT45" s="252"/>
      <c r="BU45" s="252"/>
      <c r="BV45" s="252"/>
      <c r="BW45" s="252"/>
      <c r="BX45" s="252"/>
      <c r="BY45" s="252"/>
      <c r="BZ45" s="252"/>
      <c r="CA45" s="252"/>
      <c r="CB45" s="252"/>
      <c r="CC45" s="252"/>
      <c r="CD45" s="252"/>
      <c r="CE45" s="252"/>
      <c r="CF45" s="252"/>
      <c r="CG45" s="252"/>
      <c r="CH45" s="252"/>
      <c r="CI45" s="252"/>
      <c r="CJ45" s="252"/>
      <c r="CK45" s="252"/>
      <c r="CL45" s="252"/>
      <c r="CM45" s="252"/>
      <c r="CN45" s="252"/>
      <c r="CO45" s="252"/>
      <c r="CP45" s="252"/>
      <c r="CQ45" s="252"/>
      <c r="CR45" s="252"/>
      <c r="CS45" s="252"/>
      <c r="CT45" s="252"/>
      <c r="CU45" s="252"/>
      <c r="CV45" s="252"/>
      <c r="CW45" s="252"/>
      <c r="CX45" s="252"/>
      <c r="CY45" s="252"/>
      <c r="CZ45" s="252"/>
      <c r="DA45" s="252"/>
      <c r="DB45" s="252"/>
      <c r="DC45" s="252"/>
      <c r="DD45" s="252"/>
      <c r="DE45" s="252"/>
      <c r="DF45" s="252"/>
      <c r="DG45" s="252"/>
    </row>
    <row r="46" spans="2:111" s="242" customFormat="1" ht="5.0999999999999996" customHeight="1" x14ac:dyDescent="0.25">
      <c r="B46" s="249"/>
      <c r="C46" s="490"/>
      <c r="D46" s="491"/>
      <c r="E46" s="491"/>
      <c r="F46" s="491"/>
      <c r="G46" s="491"/>
      <c r="H46" s="491"/>
      <c r="I46" s="491"/>
      <c r="J46" s="491"/>
      <c r="K46" s="491"/>
      <c r="L46" s="491"/>
      <c r="M46" s="491"/>
      <c r="N46" s="491"/>
      <c r="O46" s="491"/>
      <c r="P46" s="491"/>
      <c r="Q46" s="491"/>
      <c r="R46" s="491"/>
      <c r="S46" s="491"/>
      <c r="T46" s="491"/>
      <c r="U46" s="492"/>
      <c r="V46" s="492"/>
      <c r="W46" s="492"/>
      <c r="X46" s="492"/>
      <c r="Y46" s="492"/>
      <c r="Z46" s="492"/>
      <c r="AA46" s="492"/>
      <c r="AB46" s="492"/>
      <c r="AC46" s="492"/>
      <c r="AD46" s="492"/>
      <c r="AE46" s="492"/>
      <c r="AF46" s="492"/>
      <c r="AG46" s="492"/>
      <c r="AH46" s="492"/>
      <c r="AI46" s="492"/>
      <c r="AJ46" s="272"/>
      <c r="AK46" s="251"/>
      <c r="AL46" s="252"/>
      <c r="AM46" s="252"/>
      <c r="AN46" s="252"/>
      <c r="AO46" s="252"/>
      <c r="AP46" s="260"/>
      <c r="AQ46" s="252"/>
      <c r="AR46" s="252"/>
      <c r="AS46" s="252"/>
      <c r="AT46" s="260"/>
      <c r="AU46" s="252"/>
      <c r="AV46" s="252"/>
      <c r="AW46" s="252"/>
      <c r="AX46" s="252"/>
      <c r="AY46" s="252"/>
      <c r="AZ46" s="252"/>
      <c r="BA46" s="252"/>
      <c r="BB46" s="252"/>
      <c r="BC46" s="252"/>
      <c r="BD46" s="252"/>
      <c r="BE46" s="252"/>
      <c r="BF46" s="252"/>
      <c r="BG46" s="252"/>
      <c r="BH46" s="252"/>
      <c r="BI46" s="252"/>
      <c r="BJ46" s="252"/>
      <c r="BK46" s="252"/>
      <c r="BL46" s="252"/>
      <c r="BM46" s="252"/>
      <c r="BN46" s="252"/>
      <c r="BO46" s="252"/>
      <c r="BP46" s="252"/>
      <c r="BQ46" s="252"/>
      <c r="BR46" s="252"/>
      <c r="BS46" s="252"/>
      <c r="BT46" s="252"/>
      <c r="BU46" s="252"/>
      <c r="BV46" s="252"/>
      <c r="BW46" s="252"/>
      <c r="BX46" s="252"/>
      <c r="BY46" s="252"/>
      <c r="BZ46" s="252"/>
      <c r="CA46" s="252"/>
      <c r="CB46" s="252"/>
      <c r="CC46" s="252"/>
      <c r="CD46" s="252"/>
      <c r="CE46" s="252"/>
      <c r="CF46" s="252"/>
      <c r="CG46" s="252"/>
      <c r="CH46" s="252"/>
      <c r="CI46" s="252"/>
      <c r="CJ46" s="252"/>
      <c r="CK46" s="252"/>
      <c r="CL46" s="252"/>
      <c r="CM46" s="252"/>
      <c r="CN46" s="252"/>
      <c r="CO46" s="252"/>
      <c r="CP46" s="252"/>
      <c r="CQ46" s="252"/>
      <c r="CR46" s="252"/>
      <c r="CS46" s="252"/>
      <c r="CT46" s="252"/>
      <c r="CU46" s="252"/>
      <c r="CV46" s="252"/>
      <c r="CW46" s="252"/>
      <c r="CX46" s="252"/>
      <c r="CY46" s="252"/>
      <c r="CZ46" s="252"/>
      <c r="DA46" s="252"/>
      <c r="DB46" s="252"/>
      <c r="DC46" s="252"/>
      <c r="DD46" s="252"/>
      <c r="DE46" s="252"/>
      <c r="DF46" s="252"/>
      <c r="DG46" s="252"/>
    </row>
    <row r="47" spans="2:111" s="242" customFormat="1" ht="15" customHeight="1" x14ac:dyDescent="0.25">
      <c r="B47" s="249"/>
      <c r="C47" s="907" t="s">
        <v>2426</v>
      </c>
      <c r="D47" s="907"/>
      <c r="E47" s="907"/>
      <c r="F47" s="907"/>
      <c r="G47" s="907"/>
      <c r="H47" s="907"/>
      <c r="I47" s="907"/>
      <c r="J47" s="907"/>
      <c r="K47" s="907"/>
      <c r="L47" s="907"/>
      <c r="M47" s="907"/>
      <c r="N47" s="907"/>
      <c r="O47" s="907"/>
      <c r="P47" s="907"/>
      <c r="Q47" s="907"/>
      <c r="R47" s="907"/>
      <c r="S47" s="907"/>
      <c r="T47" s="907"/>
      <c r="U47" s="907"/>
      <c r="V47" s="907"/>
      <c r="W47" s="907"/>
      <c r="X47" s="907"/>
      <c r="Y47" s="907"/>
      <c r="Z47" s="907"/>
      <c r="AA47" s="907"/>
      <c r="AB47" s="907"/>
      <c r="AC47" s="907"/>
      <c r="AD47" s="907"/>
      <c r="AE47" s="907"/>
      <c r="AF47" s="907"/>
      <c r="AG47" s="907"/>
      <c r="AH47" s="907"/>
      <c r="AI47" s="907"/>
      <c r="AJ47" s="272"/>
      <c r="AK47" s="251"/>
      <c r="AL47" s="252"/>
      <c r="AM47" s="252"/>
      <c r="AN47" s="252"/>
      <c r="AO47" s="252"/>
      <c r="AP47" s="260"/>
      <c r="AQ47" s="252"/>
      <c r="AR47" s="252"/>
      <c r="AS47" s="252"/>
      <c r="AT47" s="260"/>
      <c r="AU47" s="252"/>
      <c r="AV47" s="252"/>
      <c r="AW47" s="252"/>
      <c r="AX47" s="252"/>
      <c r="AY47" s="252"/>
      <c r="AZ47" s="252"/>
      <c r="BA47" s="252"/>
      <c r="BB47" s="252"/>
      <c r="BC47" s="252"/>
      <c r="BD47" s="252"/>
      <c r="BE47" s="252"/>
      <c r="BF47" s="252"/>
      <c r="BG47" s="252"/>
      <c r="BH47" s="252"/>
      <c r="BI47" s="252"/>
      <c r="BJ47" s="252"/>
      <c r="BK47" s="252"/>
      <c r="BL47" s="252"/>
      <c r="BM47" s="252"/>
      <c r="BN47" s="252"/>
      <c r="BO47" s="252"/>
      <c r="BP47" s="252"/>
      <c r="BQ47" s="252"/>
      <c r="BR47" s="252"/>
      <c r="BS47" s="252"/>
      <c r="BT47" s="252"/>
      <c r="BU47" s="252"/>
      <c r="BV47" s="252"/>
      <c r="BW47" s="252"/>
      <c r="BX47" s="252"/>
      <c r="BY47" s="252"/>
      <c r="BZ47" s="252"/>
      <c r="CA47" s="252"/>
      <c r="CB47" s="252"/>
      <c r="CC47" s="252"/>
      <c r="CD47" s="252"/>
      <c r="CE47" s="252"/>
      <c r="CF47" s="252"/>
      <c r="CG47" s="252"/>
      <c r="CH47" s="252"/>
      <c r="CI47" s="252"/>
      <c r="CJ47" s="252"/>
      <c r="CK47" s="252"/>
      <c r="CL47" s="252"/>
      <c r="CM47" s="252"/>
      <c r="CN47" s="252"/>
      <c r="CO47" s="252"/>
      <c r="CP47" s="252"/>
      <c r="CQ47" s="252"/>
      <c r="CR47" s="252"/>
      <c r="CS47" s="252"/>
      <c r="CT47" s="252"/>
      <c r="CU47" s="252"/>
      <c r="CV47" s="252"/>
      <c r="CW47" s="252"/>
      <c r="CX47" s="252"/>
      <c r="CY47" s="252"/>
      <c r="CZ47" s="252"/>
      <c r="DA47" s="252"/>
      <c r="DB47" s="252"/>
      <c r="DC47" s="252"/>
      <c r="DD47" s="252"/>
      <c r="DE47" s="252"/>
      <c r="DF47" s="252"/>
      <c r="DG47" s="252"/>
    </row>
    <row r="48" spans="2:111" s="242" customFormat="1" ht="30" customHeight="1" x14ac:dyDescent="0.25">
      <c r="B48" s="249"/>
      <c r="C48" s="753" t="s">
        <v>2288</v>
      </c>
      <c r="D48" s="753"/>
      <c r="E48" s="753"/>
      <c r="F48" s="753"/>
      <c r="G48" s="753"/>
      <c r="H48" s="753"/>
      <c r="I48" s="753"/>
      <c r="J48" s="753"/>
      <c r="K48" s="753"/>
      <c r="L48" s="753" t="s">
        <v>2292</v>
      </c>
      <c r="M48" s="753"/>
      <c r="N48" s="753"/>
      <c r="O48" s="753"/>
      <c r="P48" s="753"/>
      <c r="Q48" s="753"/>
      <c r="R48" s="753"/>
      <c r="S48" s="753"/>
      <c r="T48" s="753"/>
      <c r="U48" s="915" t="s">
        <v>2289</v>
      </c>
      <c r="V48" s="915"/>
      <c r="W48" s="915"/>
      <c r="X48" s="915"/>
      <c r="Y48" s="915"/>
      <c r="Z48" s="901" t="s">
        <v>2339</v>
      </c>
      <c r="AA48" s="902"/>
      <c r="AB48" s="902"/>
      <c r="AC48" s="903"/>
      <c r="AD48" s="922" t="s">
        <v>2293</v>
      </c>
      <c r="AE48" s="923"/>
      <c r="AF48" s="923"/>
      <c r="AG48" s="923"/>
      <c r="AH48" s="923"/>
      <c r="AI48" s="924"/>
      <c r="AJ48" s="272"/>
      <c r="AK48" s="251"/>
      <c r="AL48" s="252"/>
      <c r="AM48" s="252"/>
      <c r="AN48" s="252"/>
      <c r="AO48" s="252"/>
      <c r="AP48" s="260"/>
      <c r="AQ48" s="252"/>
      <c r="AR48" s="252"/>
      <c r="AS48" s="252"/>
      <c r="AT48" s="260"/>
      <c r="AU48" s="252"/>
      <c r="AV48" s="252"/>
      <c r="AW48" s="252"/>
      <c r="AX48" s="252"/>
      <c r="AY48" s="252"/>
      <c r="AZ48" s="252"/>
      <c r="BA48" s="252"/>
      <c r="BB48" s="252"/>
      <c r="BC48" s="252"/>
      <c r="BD48" s="252"/>
      <c r="BE48" s="252"/>
      <c r="BF48" s="252"/>
      <c r="BG48" s="252"/>
      <c r="BH48" s="252"/>
      <c r="BI48" s="252"/>
      <c r="BJ48" s="252"/>
      <c r="BK48" s="252"/>
      <c r="BL48" s="252"/>
      <c r="BM48" s="252"/>
      <c r="BN48" s="252"/>
      <c r="BO48" s="252"/>
      <c r="BP48" s="252"/>
      <c r="BQ48" s="252"/>
      <c r="BR48" s="252"/>
      <c r="BS48" s="252"/>
      <c r="BT48" s="252"/>
      <c r="BU48" s="252"/>
      <c r="BV48" s="252"/>
      <c r="BW48" s="252"/>
      <c r="BX48" s="252"/>
      <c r="BY48" s="252"/>
      <c r="BZ48" s="252"/>
      <c r="CA48" s="252"/>
      <c r="CB48" s="252"/>
      <c r="CC48" s="252"/>
      <c r="CD48" s="252"/>
      <c r="CE48" s="252"/>
      <c r="CF48" s="252"/>
      <c r="CG48" s="252"/>
      <c r="CH48" s="252"/>
      <c r="CI48" s="252"/>
      <c r="CJ48" s="252"/>
      <c r="CK48" s="252"/>
      <c r="CL48" s="252"/>
      <c r="CM48" s="252"/>
      <c r="CN48" s="252"/>
      <c r="CO48" s="252"/>
      <c r="CP48" s="252"/>
      <c r="CQ48" s="252"/>
      <c r="CR48" s="252"/>
      <c r="CS48" s="252"/>
      <c r="CT48" s="252"/>
      <c r="CU48" s="252"/>
      <c r="CV48" s="252"/>
      <c r="CW48" s="252"/>
      <c r="CX48" s="252"/>
      <c r="CY48" s="252"/>
      <c r="CZ48" s="252"/>
      <c r="DA48" s="252"/>
      <c r="DB48" s="252"/>
      <c r="DC48" s="252"/>
      <c r="DD48" s="252"/>
      <c r="DE48" s="252"/>
      <c r="DF48" s="252"/>
      <c r="DG48" s="252"/>
    </row>
    <row r="49" spans="2:111" s="242" customFormat="1" ht="18.75" customHeight="1" x14ac:dyDescent="0.25">
      <c r="B49" s="249"/>
      <c r="C49" s="900"/>
      <c r="D49" s="900"/>
      <c r="E49" s="900"/>
      <c r="F49" s="900"/>
      <c r="G49" s="900"/>
      <c r="H49" s="900"/>
      <c r="I49" s="900"/>
      <c r="J49" s="900"/>
      <c r="K49" s="900"/>
      <c r="L49" s="900"/>
      <c r="M49" s="900"/>
      <c r="N49" s="900"/>
      <c r="O49" s="900"/>
      <c r="P49" s="900"/>
      <c r="Q49" s="900"/>
      <c r="R49" s="900"/>
      <c r="S49" s="900"/>
      <c r="T49" s="900"/>
      <c r="U49" s="900"/>
      <c r="V49" s="900"/>
      <c r="W49" s="900"/>
      <c r="X49" s="900"/>
      <c r="Y49" s="900"/>
      <c r="Z49" s="901"/>
      <c r="AA49" s="902"/>
      <c r="AB49" s="902"/>
      <c r="AC49" s="903"/>
      <c r="AD49" s="904"/>
      <c r="AE49" s="905"/>
      <c r="AF49" s="905"/>
      <c r="AG49" s="905"/>
      <c r="AH49" s="905"/>
      <c r="AI49" s="906"/>
      <c r="AJ49" s="272"/>
      <c r="AK49" s="251"/>
      <c r="AL49" s="252"/>
      <c r="AM49" s="252"/>
      <c r="AN49" s="252"/>
      <c r="AO49" s="252"/>
      <c r="AP49" s="260"/>
      <c r="AQ49" s="252"/>
      <c r="AR49" s="252"/>
      <c r="AS49" s="252"/>
      <c r="AT49" s="260"/>
      <c r="AU49" s="252"/>
      <c r="AV49" s="252"/>
      <c r="AW49" s="252"/>
      <c r="AX49" s="252"/>
      <c r="AY49" s="252"/>
      <c r="AZ49" s="252"/>
      <c r="BA49" s="252"/>
      <c r="BB49" s="252"/>
      <c r="BC49" s="252"/>
      <c r="BD49" s="252"/>
      <c r="BE49" s="252"/>
      <c r="BF49" s="252"/>
      <c r="BG49" s="252"/>
      <c r="BH49" s="252"/>
      <c r="BI49" s="252"/>
      <c r="BJ49" s="252"/>
      <c r="BK49" s="252"/>
      <c r="BL49" s="252"/>
      <c r="BM49" s="252"/>
      <c r="BN49" s="252"/>
      <c r="BO49" s="252"/>
      <c r="BP49" s="252"/>
      <c r="BQ49" s="252"/>
      <c r="BR49" s="252"/>
      <c r="BS49" s="252"/>
      <c r="BT49" s="252"/>
      <c r="BU49" s="252"/>
      <c r="BV49" s="252"/>
      <c r="BW49" s="252"/>
      <c r="BX49" s="252"/>
      <c r="BY49" s="252"/>
      <c r="BZ49" s="252"/>
      <c r="CA49" s="252"/>
      <c r="CB49" s="252"/>
      <c r="CC49" s="252"/>
      <c r="CD49" s="252"/>
      <c r="CE49" s="252"/>
      <c r="CF49" s="252"/>
      <c r="CG49" s="252"/>
      <c r="CH49" s="252"/>
      <c r="CI49" s="252"/>
      <c r="CJ49" s="252"/>
      <c r="CK49" s="252"/>
      <c r="CL49" s="252"/>
      <c r="CM49" s="252"/>
      <c r="CN49" s="252"/>
      <c r="CO49" s="252"/>
      <c r="CP49" s="252"/>
      <c r="CQ49" s="252"/>
      <c r="CR49" s="252"/>
      <c r="CS49" s="252"/>
      <c r="CT49" s="252"/>
      <c r="CU49" s="252"/>
      <c r="CV49" s="252"/>
      <c r="CW49" s="252"/>
      <c r="CX49" s="252"/>
      <c r="CY49" s="252"/>
      <c r="CZ49" s="252"/>
      <c r="DA49" s="252"/>
      <c r="DB49" s="252"/>
      <c r="DC49" s="252"/>
      <c r="DD49" s="252"/>
      <c r="DE49" s="252"/>
      <c r="DF49" s="252"/>
      <c r="DG49" s="252"/>
    </row>
    <row r="50" spans="2:111" s="242" customFormat="1" ht="18.75" customHeight="1" x14ac:dyDescent="0.25">
      <c r="B50" s="249"/>
      <c r="C50" s="900"/>
      <c r="D50" s="900"/>
      <c r="E50" s="900"/>
      <c r="F50" s="900"/>
      <c r="G50" s="900"/>
      <c r="H50" s="900"/>
      <c r="I50" s="900"/>
      <c r="J50" s="900"/>
      <c r="K50" s="900"/>
      <c r="L50" s="900"/>
      <c r="M50" s="900"/>
      <c r="N50" s="900"/>
      <c r="O50" s="900"/>
      <c r="P50" s="900"/>
      <c r="Q50" s="900"/>
      <c r="R50" s="900"/>
      <c r="S50" s="900"/>
      <c r="T50" s="900"/>
      <c r="U50" s="900"/>
      <c r="V50" s="900"/>
      <c r="W50" s="900"/>
      <c r="X50" s="900"/>
      <c r="Y50" s="900"/>
      <c r="Z50" s="901"/>
      <c r="AA50" s="902"/>
      <c r="AB50" s="902"/>
      <c r="AC50" s="903"/>
      <c r="AD50" s="904"/>
      <c r="AE50" s="905"/>
      <c r="AF50" s="905"/>
      <c r="AG50" s="905"/>
      <c r="AH50" s="905"/>
      <c r="AI50" s="906"/>
      <c r="AJ50" s="272"/>
      <c r="AK50" s="251"/>
      <c r="AL50" s="252"/>
      <c r="AM50" s="252"/>
      <c r="AN50" s="252"/>
      <c r="AO50" s="252"/>
      <c r="AP50" s="260"/>
      <c r="AQ50" s="252"/>
      <c r="AR50" s="252"/>
      <c r="AS50" s="252"/>
      <c r="AT50" s="260"/>
      <c r="AU50" s="252"/>
      <c r="AV50" s="252"/>
      <c r="AW50" s="252"/>
      <c r="AX50" s="252"/>
      <c r="AY50" s="252"/>
      <c r="AZ50" s="252"/>
      <c r="BA50" s="252"/>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52"/>
      <c r="BY50" s="252"/>
      <c r="BZ50" s="252"/>
      <c r="CA50" s="252"/>
      <c r="CB50" s="252"/>
      <c r="CC50" s="252"/>
      <c r="CD50" s="252"/>
      <c r="CE50" s="252"/>
      <c r="CF50" s="252"/>
      <c r="CG50" s="252"/>
      <c r="CH50" s="252"/>
      <c r="CI50" s="252"/>
      <c r="CJ50" s="252"/>
      <c r="CK50" s="252"/>
      <c r="CL50" s="252"/>
      <c r="CM50" s="252"/>
      <c r="CN50" s="252"/>
      <c r="CO50" s="252"/>
      <c r="CP50" s="252"/>
      <c r="CQ50" s="252"/>
      <c r="CR50" s="252"/>
      <c r="CS50" s="252"/>
      <c r="CT50" s="252"/>
      <c r="CU50" s="252"/>
      <c r="CV50" s="252"/>
      <c r="CW50" s="252"/>
      <c r="CX50" s="252"/>
      <c r="CY50" s="252"/>
      <c r="CZ50" s="252"/>
      <c r="DA50" s="252"/>
      <c r="DB50" s="252"/>
      <c r="DC50" s="252"/>
      <c r="DD50" s="252"/>
      <c r="DE50" s="252"/>
      <c r="DF50" s="252"/>
      <c r="DG50" s="252"/>
    </row>
    <row r="51" spans="2:111" s="242" customFormat="1" ht="18.75" customHeight="1" x14ac:dyDescent="0.25">
      <c r="B51" s="249"/>
      <c r="C51" s="900"/>
      <c r="D51" s="900"/>
      <c r="E51" s="900"/>
      <c r="F51" s="900"/>
      <c r="G51" s="900"/>
      <c r="H51" s="900"/>
      <c r="I51" s="900"/>
      <c r="J51" s="900"/>
      <c r="K51" s="900"/>
      <c r="L51" s="900"/>
      <c r="M51" s="900"/>
      <c r="N51" s="900"/>
      <c r="O51" s="900"/>
      <c r="P51" s="900"/>
      <c r="Q51" s="900"/>
      <c r="R51" s="900"/>
      <c r="S51" s="900"/>
      <c r="T51" s="900"/>
      <c r="U51" s="900"/>
      <c r="V51" s="900"/>
      <c r="W51" s="900"/>
      <c r="X51" s="900"/>
      <c r="Y51" s="900"/>
      <c r="Z51" s="901"/>
      <c r="AA51" s="902"/>
      <c r="AB51" s="902"/>
      <c r="AC51" s="903"/>
      <c r="AD51" s="904"/>
      <c r="AE51" s="905"/>
      <c r="AF51" s="905"/>
      <c r="AG51" s="905"/>
      <c r="AH51" s="905"/>
      <c r="AI51" s="906"/>
      <c r="AJ51" s="272"/>
      <c r="AK51" s="251"/>
      <c r="AL51" s="252"/>
      <c r="AM51" s="252"/>
      <c r="AN51" s="252"/>
      <c r="AO51" s="252"/>
      <c r="AP51" s="260"/>
      <c r="AQ51" s="252"/>
      <c r="AR51" s="252"/>
      <c r="AS51" s="252"/>
      <c r="AT51" s="260"/>
      <c r="AU51" s="252"/>
      <c r="AV51" s="252"/>
      <c r="AW51" s="252"/>
      <c r="AX51" s="252"/>
      <c r="AY51" s="252"/>
      <c r="AZ51" s="252"/>
      <c r="BA51" s="252"/>
      <c r="BB51" s="252"/>
      <c r="BC51" s="252"/>
      <c r="BD51" s="252"/>
      <c r="BE51" s="252"/>
      <c r="BF51" s="252"/>
      <c r="BG51" s="252"/>
      <c r="BH51" s="252"/>
      <c r="BI51" s="252"/>
      <c r="BJ51" s="252"/>
      <c r="BK51" s="252"/>
      <c r="BL51" s="252"/>
      <c r="BM51" s="252"/>
      <c r="BN51" s="252"/>
      <c r="BO51" s="252"/>
      <c r="BP51" s="252"/>
      <c r="BQ51" s="252"/>
      <c r="BR51" s="252"/>
      <c r="BS51" s="252"/>
      <c r="BT51" s="252"/>
      <c r="BU51" s="252"/>
      <c r="BV51" s="252"/>
      <c r="BW51" s="252"/>
      <c r="BX51" s="252"/>
      <c r="BY51" s="252"/>
      <c r="BZ51" s="252"/>
      <c r="CA51" s="252"/>
      <c r="CB51" s="252"/>
      <c r="CC51" s="252"/>
      <c r="CD51" s="252"/>
      <c r="CE51" s="252"/>
      <c r="CF51" s="252"/>
      <c r="CG51" s="252"/>
      <c r="CH51" s="252"/>
      <c r="CI51" s="252"/>
      <c r="CJ51" s="252"/>
      <c r="CK51" s="252"/>
      <c r="CL51" s="252"/>
      <c r="CM51" s="252"/>
      <c r="CN51" s="252"/>
      <c r="CO51" s="252"/>
      <c r="CP51" s="252"/>
      <c r="CQ51" s="252"/>
      <c r="CR51" s="252"/>
      <c r="CS51" s="252"/>
      <c r="CT51" s="252"/>
      <c r="CU51" s="252"/>
      <c r="CV51" s="252"/>
      <c r="CW51" s="252"/>
      <c r="CX51" s="252"/>
      <c r="CY51" s="252"/>
      <c r="CZ51" s="252"/>
      <c r="DA51" s="252"/>
      <c r="DB51" s="252"/>
      <c r="DC51" s="252"/>
      <c r="DD51" s="252"/>
      <c r="DE51" s="252"/>
      <c r="DF51" s="252"/>
      <c r="DG51" s="252"/>
    </row>
    <row r="52" spans="2:111" s="242" customFormat="1" ht="18.75" customHeight="1" x14ac:dyDescent="0.25">
      <c r="B52" s="249"/>
      <c r="C52" s="900"/>
      <c r="D52" s="900"/>
      <c r="E52" s="900"/>
      <c r="F52" s="900"/>
      <c r="G52" s="900"/>
      <c r="H52" s="900"/>
      <c r="I52" s="900"/>
      <c r="J52" s="900"/>
      <c r="K52" s="900"/>
      <c r="L52" s="900"/>
      <c r="M52" s="900"/>
      <c r="N52" s="900"/>
      <c r="O52" s="900"/>
      <c r="P52" s="900"/>
      <c r="Q52" s="900"/>
      <c r="R52" s="900"/>
      <c r="S52" s="900"/>
      <c r="T52" s="900"/>
      <c r="U52" s="900"/>
      <c r="V52" s="900"/>
      <c r="W52" s="900"/>
      <c r="X52" s="900"/>
      <c r="Y52" s="900"/>
      <c r="Z52" s="901"/>
      <c r="AA52" s="902"/>
      <c r="AB52" s="902"/>
      <c r="AC52" s="903"/>
      <c r="AD52" s="904"/>
      <c r="AE52" s="905"/>
      <c r="AF52" s="905"/>
      <c r="AG52" s="905"/>
      <c r="AH52" s="905"/>
      <c r="AI52" s="906"/>
      <c r="AJ52" s="272"/>
      <c r="AK52" s="251"/>
      <c r="AL52" s="252"/>
      <c r="AM52" s="252"/>
      <c r="AN52" s="252"/>
      <c r="AO52" s="252"/>
      <c r="AP52" s="260"/>
      <c r="AQ52" s="252"/>
      <c r="AR52" s="252"/>
      <c r="AS52" s="252"/>
      <c r="AT52" s="260"/>
      <c r="AU52" s="252"/>
      <c r="AV52" s="252"/>
      <c r="AW52" s="252"/>
      <c r="AX52" s="252"/>
      <c r="AY52" s="252"/>
      <c r="AZ52" s="252"/>
      <c r="BA52" s="252"/>
      <c r="BB52" s="252"/>
      <c r="BC52" s="252"/>
      <c r="BD52" s="252"/>
      <c r="BE52" s="252"/>
      <c r="BF52" s="252"/>
      <c r="BG52" s="252"/>
      <c r="BH52" s="252"/>
      <c r="BI52" s="252"/>
      <c r="BJ52" s="252"/>
      <c r="BK52" s="252"/>
      <c r="BL52" s="252"/>
      <c r="BM52" s="252"/>
      <c r="BN52" s="252"/>
      <c r="BO52" s="252"/>
      <c r="BP52" s="252"/>
      <c r="BQ52" s="252"/>
      <c r="BR52" s="252"/>
      <c r="BS52" s="252"/>
      <c r="BT52" s="252"/>
      <c r="BU52" s="252"/>
      <c r="BV52" s="252"/>
      <c r="BW52" s="252"/>
      <c r="BX52" s="252"/>
      <c r="BY52" s="252"/>
      <c r="BZ52" s="252"/>
      <c r="CA52" s="252"/>
      <c r="CB52" s="252"/>
      <c r="CC52" s="252"/>
      <c r="CD52" s="252"/>
      <c r="CE52" s="252"/>
      <c r="CF52" s="252"/>
      <c r="CG52" s="252"/>
      <c r="CH52" s="252"/>
      <c r="CI52" s="252"/>
      <c r="CJ52" s="252"/>
      <c r="CK52" s="252"/>
      <c r="CL52" s="252"/>
      <c r="CM52" s="252"/>
      <c r="CN52" s="252"/>
      <c r="CO52" s="252"/>
      <c r="CP52" s="252"/>
      <c r="CQ52" s="252"/>
      <c r="CR52" s="252"/>
      <c r="CS52" s="252"/>
      <c r="CT52" s="252"/>
      <c r="CU52" s="252"/>
      <c r="CV52" s="252"/>
      <c r="CW52" s="252"/>
      <c r="CX52" s="252"/>
      <c r="CY52" s="252"/>
      <c r="CZ52" s="252"/>
      <c r="DA52" s="252"/>
      <c r="DB52" s="252"/>
      <c r="DC52" s="252"/>
      <c r="DD52" s="252"/>
      <c r="DE52" s="252"/>
      <c r="DF52" s="252"/>
      <c r="DG52" s="252"/>
    </row>
    <row r="53" spans="2:111" s="242" customFormat="1" ht="18.75" customHeight="1" x14ac:dyDescent="0.25">
      <c r="B53" s="249"/>
      <c r="C53" s="900"/>
      <c r="D53" s="900"/>
      <c r="E53" s="900"/>
      <c r="F53" s="900"/>
      <c r="G53" s="900"/>
      <c r="H53" s="900"/>
      <c r="I53" s="900"/>
      <c r="J53" s="900"/>
      <c r="K53" s="900"/>
      <c r="L53" s="900"/>
      <c r="M53" s="900"/>
      <c r="N53" s="900"/>
      <c r="O53" s="900"/>
      <c r="P53" s="900"/>
      <c r="Q53" s="900"/>
      <c r="R53" s="900"/>
      <c r="S53" s="900"/>
      <c r="T53" s="900"/>
      <c r="U53" s="900"/>
      <c r="V53" s="900"/>
      <c r="W53" s="900"/>
      <c r="X53" s="900"/>
      <c r="Y53" s="900"/>
      <c r="Z53" s="901"/>
      <c r="AA53" s="902"/>
      <c r="AB53" s="902"/>
      <c r="AC53" s="903"/>
      <c r="AD53" s="904"/>
      <c r="AE53" s="905"/>
      <c r="AF53" s="905"/>
      <c r="AG53" s="905"/>
      <c r="AH53" s="905"/>
      <c r="AI53" s="906"/>
      <c r="AJ53" s="272"/>
      <c r="AK53" s="251"/>
      <c r="AL53" s="252"/>
      <c r="AM53" s="252"/>
      <c r="AN53" s="252"/>
      <c r="AO53" s="252"/>
      <c r="AP53" s="260"/>
      <c r="AQ53" s="252"/>
      <c r="AR53" s="252"/>
      <c r="AS53" s="252"/>
      <c r="AT53" s="260"/>
      <c r="AU53" s="252"/>
      <c r="AV53" s="252"/>
      <c r="AW53" s="252"/>
      <c r="AX53" s="252"/>
      <c r="AY53" s="252"/>
      <c r="AZ53" s="252"/>
      <c r="BA53" s="252"/>
      <c r="BB53" s="252"/>
      <c r="BC53" s="252"/>
      <c r="BD53" s="252"/>
      <c r="BE53" s="252"/>
      <c r="BF53" s="252"/>
      <c r="BG53" s="252"/>
      <c r="BH53" s="252"/>
      <c r="BI53" s="252"/>
      <c r="BJ53" s="252"/>
      <c r="BK53" s="252"/>
      <c r="BL53" s="252"/>
      <c r="BM53" s="252"/>
      <c r="BN53" s="252"/>
      <c r="BO53" s="252"/>
      <c r="BP53" s="252"/>
      <c r="BQ53" s="252"/>
      <c r="BR53" s="252"/>
      <c r="BS53" s="252"/>
      <c r="BT53" s="252"/>
      <c r="BU53" s="252"/>
      <c r="BV53" s="252"/>
      <c r="BW53" s="252"/>
      <c r="BX53" s="252"/>
      <c r="BY53" s="252"/>
      <c r="BZ53" s="252"/>
      <c r="CA53" s="252"/>
      <c r="CB53" s="252"/>
      <c r="CC53" s="252"/>
      <c r="CD53" s="252"/>
      <c r="CE53" s="252"/>
      <c r="CF53" s="252"/>
      <c r="CG53" s="252"/>
      <c r="CH53" s="252"/>
      <c r="CI53" s="252"/>
      <c r="CJ53" s="252"/>
      <c r="CK53" s="252"/>
      <c r="CL53" s="252"/>
      <c r="CM53" s="252"/>
      <c r="CN53" s="252"/>
      <c r="CO53" s="252"/>
      <c r="CP53" s="252"/>
      <c r="CQ53" s="252"/>
      <c r="CR53" s="252"/>
      <c r="CS53" s="252"/>
      <c r="CT53" s="252"/>
      <c r="CU53" s="252"/>
      <c r="CV53" s="252"/>
      <c r="CW53" s="252"/>
      <c r="CX53" s="252"/>
      <c r="CY53" s="252"/>
      <c r="CZ53" s="252"/>
      <c r="DA53" s="252"/>
      <c r="DB53" s="252"/>
      <c r="DC53" s="252"/>
      <c r="DD53" s="252"/>
      <c r="DE53" s="252"/>
      <c r="DF53" s="252"/>
      <c r="DG53" s="252"/>
    </row>
    <row r="54" spans="2:111" s="242" customFormat="1" ht="18.75" customHeight="1" x14ac:dyDescent="0.25">
      <c r="B54" s="249"/>
      <c r="C54" s="900"/>
      <c r="D54" s="900"/>
      <c r="E54" s="900"/>
      <c r="F54" s="900"/>
      <c r="G54" s="900"/>
      <c r="H54" s="900"/>
      <c r="I54" s="900"/>
      <c r="J54" s="900"/>
      <c r="K54" s="900"/>
      <c r="L54" s="900"/>
      <c r="M54" s="900"/>
      <c r="N54" s="900"/>
      <c r="O54" s="900"/>
      <c r="P54" s="900"/>
      <c r="Q54" s="900"/>
      <c r="R54" s="900"/>
      <c r="S54" s="900"/>
      <c r="T54" s="900"/>
      <c r="U54" s="900"/>
      <c r="V54" s="900"/>
      <c r="W54" s="900"/>
      <c r="X54" s="900"/>
      <c r="Y54" s="900"/>
      <c r="Z54" s="901"/>
      <c r="AA54" s="902"/>
      <c r="AB54" s="902"/>
      <c r="AC54" s="903"/>
      <c r="AD54" s="904"/>
      <c r="AE54" s="905"/>
      <c r="AF54" s="905"/>
      <c r="AG54" s="905"/>
      <c r="AH54" s="905"/>
      <c r="AI54" s="906"/>
      <c r="AJ54" s="272"/>
      <c r="AK54" s="251"/>
      <c r="AL54" s="252"/>
      <c r="AM54" s="252"/>
      <c r="AN54" s="252"/>
      <c r="AO54" s="252"/>
      <c r="AP54" s="260"/>
      <c r="AQ54" s="252"/>
      <c r="AR54" s="252"/>
      <c r="AS54" s="252"/>
      <c r="AT54" s="260"/>
      <c r="AU54" s="252"/>
      <c r="AV54" s="252"/>
      <c r="AW54" s="252"/>
      <c r="AX54" s="252"/>
      <c r="AY54" s="252"/>
      <c r="AZ54" s="252"/>
      <c r="BA54" s="252"/>
      <c r="BB54" s="252"/>
      <c r="BC54" s="252"/>
      <c r="BD54" s="252"/>
      <c r="BE54" s="252"/>
      <c r="BF54" s="252"/>
      <c r="BG54" s="252"/>
      <c r="BH54" s="252"/>
      <c r="BI54" s="252"/>
      <c r="BJ54" s="252"/>
      <c r="BK54" s="252"/>
      <c r="BL54" s="252"/>
      <c r="BM54" s="252"/>
      <c r="BN54" s="252"/>
      <c r="BO54" s="252"/>
      <c r="BP54" s="252"/>
      <c r="BQ54" s="252"/>
      <c r="BR54" s="252"/>
      <c r="BS54" s="252"/>
      <c r="BT54" s="252"/>
      <c r="BU54" s="252"/>
      <c r="BV54" s="252"/>
      <c r="BW54" s="252"/>
      <c r="BX54" s="252"/>
      <c r="BY54" s="252"/>
      <c r="BZ54" s="252"/>
      <c r="CA54" s="252"/>
      <c r="CB54" s="252"/>
      <c r="CC54" s="252"/>
      <c r="CD54" s="252"/>
      <c r="CE54" s="252"/>
      <c r="CF54" s="252"/>
      <c r="CG54" s="252"/>
      <c r="CH54" s="252"/>
      <c r="CI54" s="252"/>
      <c r="CJ54" s="252"/>
      <c r="CK54" s="252"/>
      <c r="CL54" s="252"/>
      <c r="CM54" s="252"/>
      <c r="CN54" s="252"/>
      <c r="CO54" s="252"/>
      <c r="CP54" s="252"/>
      <c r="CQ54" s="252"/>
      <c r="CR54" s="252"/>
      <c r="CS54" s="252"/>
      <c r="CT54" s="252"/>
      <c r="CU54" s="252"/>
      <c r="CV54" s="252"/>
      <c r="CW54" s="252"/>
      <c r="CX54" s="252"/>
      <c r="CY54" s="252"/>
      <c r="CZ54" s="252"/>
      <c r="DA54" s="252"/>
      <c r="DB54" s="252"/>
      <c r="DC54" s="252"/>
      <c r="DD54" s="252"/>
      <c r="DE54" s="252"/>
      <c r="DF54" s="252"/>
      <c r="DG54" s="252"/>
    </row>
    <row r="55" spans="2:111" s="242" customFormat="1" ht="18.75" customHeight="1" x14ac:dyDescent="0.25">
      <c r="B55" s="249"/>
      <c r="C55" s="900"/>
      <c r="D55" s="900"/>
      <c r="E55" s="900"/>
      <c r="F55" s="900"/>
      <c r="G55" s="900"/>
      <c r="H55" s="900"/>
      <c r="I55" s="900"/>
      <c r="J55" s="900"/>
      <c r="K55" s="900"/>
      <c r="L55" s="900"/>
      <c r="M55" s="900"/>
      <c r="N55" s="900"/>
      <c r="O55" s="900"/>
      <c r="P55" s="900"/>
      <c r="Q55" s="900"/>
      <c r="R55" s="900"/>
      <c r="S55" s="900"/>
      <c r="T55" s="900"/>
      <c r="U55" s="900"/>
      <c r="V55" s="900"/>
      <c r="W55" s="900"/>
      <c r="X55" s="900"/>
      <c r="Y55" s="900"/>
      <c r="Z55" s="901"/>
      <c r="AA55" s="902"/>
      <c r="AB55" s="902"/>
      <c r="AC55" s="903"/>
      <c r="AD55" s="904"/>
      <c r="AE55" s="905"/>
      <c r="AF55" s="905"/>
      <c r="AG55" s="905"/>
      <c r="AH55" s="905"/>
      <c r="AI55" s="906"/>
      <c r="AJ55" s="272"/>
      <c r="AK55" s="251"/>
      <c r="AL55" s="252"/>
      <c r="AM55" s="252"/>
      <c r="AN55" s="252"/>
      <c r="AO55" s="252"/>
      <c r="AP55" s="260"/>
      <c r="AQ55" s="252"/>
      <c r="AR55" s="252"/>
      <c r="AS55" s="252"/>
      <c r="AT55" s="260"/>
      <c r="AU55" s="252"/>
      <c r="AV55" s="252"/>
      <c r="AW55" s="252"/>
      <c r="AX55" s="252"/>
      <c r="AY55" s="252"/>
      <c r="AZ55" s="252"/>
      <c r="BA55" s="252"/>
      <c r="BB55" s="252"/>
      <c r="BC55" s="252"/>
      <c r="BD55" s="252"/>
      <c r="BE55" s="252"/>
      <c r="BF55" s="252"/>
      <c r="BG55" s="252"/>
      <c r="BH55" s="252"/>
      <c r="BI55" s="252"/>
      <c r="BJ55" s="252"/>
      <c r="BK55" s="252"/>
      <c r="BL55" s="252"/>
      <c r="BM55" s="252"/>
      <c r="BN55" s="252"/>
      <c r="BO55" s="252"/>
      <c r="BP55" s="252"/>
      <c r="BQ55" s="252"/>
      <c r="BR55" s="252"/>
      <c r="BS55" s="252"/>
      <c r="BT55" s="252"/>
      <c r="BU55" s="252"/>
      <c r="BV55" s="252"/>
      <c r="BW55" s="252"/>
      <c r="BX55" s="252"/>
      <c r="BY55" s="252"/>
      <c r="BZ55" s="252"/>
      <c r="CA55" s="252"/>
      <c r="CB55" s="252"/>
      <c r="CC55" s="252"/>
      <c r="CD55" s="252"/>
      <c r="CE55" s="252"/>
      <c r="CF55" s="252"/>
      <c r="CG55" s="252"/>
      <c r="CH55" s="252"/>
      <c r="CI55" s="252"/>
      <c r="CJ55" s="252"/>
      <c r="CK55" s="252"/>
      <c r="CL55" s="252"/>
      <c r="CM55" s="252"/>
      <c r="CN55" s="252"/>
      <c r="CO55" s="252"/>
      <c r="CP55" s="252"/>
      <c r="CQ55" s="252"/>
      <c r="CR55" s="252"/>
      <c r="CS55" s="252"/>
      <c r="CT55" s="252"/>
      <c r="CU55" s="252"/>
      <c r="CV55" s="252"/>
      <c r="CW55" s="252"/>
      <c r="CX55" s="252"/>
      <c r="CY55" s="252"/>
      <c r="CZ55" s="252"/>
      <c r="DA55" s="252"/>
      <c r="DB55" s="252"/>
      <c r="DC55" s="252"/>
      <c r="DD55" s="252"/>
      <c r="DE55" s="252"/>
      <c r="DF55" s="252"/>
      <c r="DG55" s="252"/>
    </row>
    <row r="56" spans="2:111" s="242" customFormat="1" ht="5.0999999999999996" customHeight="1" x14ac:dyDescent="0.25">
      <c r="B56" s="249"/>
      <c r="C56" s="495"/>
      <c r="D56" s="495"/>
      <c r="E56" s="495"/>
      <c r="F56" s="495"/>
      <c r="G56" s="495"/>
      <c r="H56" s="495"/>
      <c r="I56" s="495"/>
      <c r="J56" s="495"/>
      <c r="K56" s="495"/>
      <c r="L56" s="495"/>
      <c r="M56" s="495"/>
      <c r="N56" s="495"/>
      <c r="O56" s="495"/>
      <c r="P56" s="495"/>
      <c r="Q56" s="495"/>
      <c r="R56" s="495"/>
      <c r="S56" s="495"/>
      <c r="T56" s="495"/>
      <c r="U56" s="496"/>
      <c r="V56" s="496"/>
      <c r="W56" s="496"/>
      <c r="X56" s="496"/>
      <c r="Y56" s="496"/>
      <c r="Z56" s="496"/>
      <c r="AA56" s="496"/>
      <c r="AB56" s="496"/>
      <c r="AC56" s="496"/>
      <c r="AD56" s="496"/>
      <c r="AE56" s="496"/>
      <c r="AF56" s="496"/>
      <c r="AG56" s="496"/>
      <c r="AH56" s="496"/>
      <c r="AI56" s="496"/>
      <c r="AJ56" s="272"/>
      <c r="AK56" s="251"/>
      <c r="AL56" s="252"/>
      <c r="AM56" s="252"/>
      <c r="AN56" s="252"/>
      <c r="AO56" s="252"/>
      <c r="AP56" s="260"/>
      <c r="AQ56" s="252"/>
      <c r="AR56" s="252"/>
      <c r="AS56" s="252"/>
      <c r="AT56" s="260"/>
      <c r="AU56" s="252"/>
      <c r="AV56" s="252"/>
      <c r="AW56" s="252"/>
      <c r="AX56" s="252"/>
      <c r="AY56" s="252"/>
      <c r="AZ56" s="252"/>
      <c r="BA56" s="252"/>
      <c r="BB56" s="252"/>
      <c r="BC56" s="252"/>
      <c r="BD56" s="252"/>
      <c r="BE56" s="252"/>
      <c r="BF56" s="252"/>
      <c r="BG56" s="252"/>
      <c r="BH56" s="252"/>
      <c r="BI56" s="252"/>
      <c r="BJ56" s="252"/>
      <c r="BK56" s="252"/>
      <c r="BL56" s="252"/>
      <c r="BM56" s="252"/>
      <c r="BN56" s="252"/>
      <c r="BO56" s="252"/>
      <c r="BP56" s="252"/>
      <c r="BQ56" s="252"/>
      <c r="BR56" s="252"/>
      <c r="BS56" s="252"/>
      <c r="BT56" s="252"/>
      <c r="BU56" s="252"/>
      <c r="BV56" s="252"/>
      <c r="BW56" s="252"/>
      <c r="BX56" s="252"/>
      <c r="BY56" s="252"/>
      <c r="BZ56" s="252"/>
      <c r="CA56" s="252"/>
      <c r="CB56" s="252"/>
      <c r="CC56" s="252"/>
      <c r="CD56" s="252"/>
      <c r="CE56" s="252"/>
      <c r="CF56" s="252"/>
      <c r="CG56" s="252"/>
      <c r="CH56" s="252"/>
      <c r="CI56" s="252"/>
      <c r="CJ56" s="252"/>
      <c r="CK56" s="252"/>
      <c r="CL56" s="252"/>
      <c r="CM56" s="252"/>
      <c r="CN56" s="252"/>
      <c r="CO56" s="252"/>
      <c r="CP56" s="252"/>
      <c r="CQ56" s="252"/>
      <c r="CR56" s="252"/>
      <c r="CS56" s="252"/>
      <c r="CT56" s="252"/>
      <c r="CU56" s="252"/>
      <c r="CV56" s="252"/>
      <c r="CW56" s="252"/>
      <c r="CX56" s="252"/>
      <c r="CY56" s="252"/>
      <c r="CZ56" s="252"/>
      <c r="DA56" s="252"/>
      <c r="DB56" s="252"/>
      <c r="DC56" s="252"/>
      <c r="DD56" s="252"/>
      <c r="DE56" s="252"/>
      <c r="DF56" s="252"/>
      <c r="DG56" s="252"/>
    </row>
    <row r="57" spans="2:111" s="242" customFormat="1" ht="15" customHeight="1" x14ac:dyDescent="0.25">
      <c r="B57" s="249"/>
      <c r="C57" s="907" t="s">
        <v>2294</v>
      </c>
      <c r="D57" s="907"/>
      <c r="E57" s="907"/>
      <c r="F57" s="907"/>
      <c r="G57" s="907"/>
      <c r="H57" s="907"/>
      <c r="I57" s="907"/>
      <c r="J57" s="907"/>
      <c r="K57" s="907"/>
      <c r="L57" s="907"/>
      <c r="M57" s="907"/>
      <c r="N57" s="907"/>
      <c r="O57" s="907"/>
      <c r="P57" s="907"/>
      <c r="Q57" s="907"/>
      <c r="R57" s="907"/>
      <c r="S57" s="907"/>
      <c r="T57" s="907"/>
      <c r="U57" s="907"/>
      <c r="V57" s="907"/>
      <c r="W57" s="907"/>
      <c r="X57" s="907"/>
      <c r="Y57" s="907"/>
      <c r="Z57" s="907"/>
      <c r="AA57" s="907"/>
      <c r="AB57" s="907"/>
      <c r="AC57" s="907"/>
      <c r="AD57" s="907"/>
      <c r="AE57" s="907"/>
      <c r="AF57" s="907"/>
      <c r="AG57" s="907"/>
      <c r="AH57" s="907"/>
      <c r="AI57" s="907"/>
      <c r="AJ57" s="272"/>
      <c r="AK57" s="251"/>
      <c r="AL57" s="252"/>
      <c r="AM57" s="252"/>
      <c r="AN57" s="252"/>
      <c r="AO57" s="252"/>
      <c r="AP57" s="260"/>
      <c r="AQ57" s="252"/>
      <c r="AR57" s="252"/>
      <c r="AS57" s="252"/>
      <c r="AT57" s="260"/>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row>
    <row r="58" spans="2:111" s="242" customFormat="1" ht="15" customHeight="1" x14ac:dyDescent="0.25">
      <c r="B58" s="249"/>
      <c r="C58" s="893" t="s">
        <v>2295</v>
      </c>
      <c r="D58" s="894"/>
      <c r="E58" s="894"/>
      <c r="F58" s="894"/>
      <c r="G58" s="894"/>
      <c r="H58" s="894"/>
      <c r="I58" s="894"/>
      <c r="J58" s="894"/>
      <c r="K58" s="895"/>
      <c r="L58" s="727" t="s">
        <v>2296</v>
      </c>
      <c r="M58" s="727"/>
      <c r="N58" s="727"/>
      <c r="O58" s="727"/>
      <c r="P58" s="727"/>
      <c r="Q58" s="727"/>
      <c r="R58" s="727"/>
      <c r="S58" s="727"/>
      <c r="T58" s="727"/>
      <c r="U58" s="727"/>
      <c r="V58" s="727"/>
      <c r="W58" s="727"/>
      <c r="X58" s="727" t="s">
        <v>2299</v>
      </c>
      <c r="Y58" s="727"/>
      <c r="Z58" s="727"/>
      <c r="AA58" s="727"/>
      <c r="AB58" s="727"/>
      <c r="AC58" s="727"/>
      <c r="AD58" s="727"/>
      <c r="AE58" s="727"/>
      <c r="AF58" s="727"/>
      <c r="AG58" s="727"/>
      <c r="AH58" s="727"/>
      <c r="AI58" s="727"/>
      <c r="AJ58" s="272"/>
      <c r="AK58" s="251"/>
      <c r="AL58" s="252"/>
      <c r="AM58" s="252"/>
      <c r="AN58" s="252"/>
      <c r="AO58" s="252"/>
      <c r="AP58" s="260"/>
      <c r="AQ58" s="252"/>
      <c r="AR58" s="252"/>
      <c r="AS58" s="252"/>
      <c r="AT58" s="260"/>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row>
    <row r="59" spans="2:111" s="242" customFormat="1" ht="15" customHeight="1" x14ac:dyDescent="0.25">
      <c r="B59" s="249"/>
      <c r="C59" s="896"/>
      <c r="D59" s="897"/>
      <c r="E59" s="897"/>
      <c r="F59" s="897"/>
      <c r="G59" s="897"/>
      <c r="H59" s="897"/>
      <c r="I59" s="897"/>
      <c r="J59" s="897"/>
      <c r="K59" s="898"/>
      <c r="L59" s="727" t="s">
        <v>2297</v>
      </c>
      <c r="M59" s="727"/>
      <c r="N59" s="727"/>
      <c r="O59" s="727"/>
      <c r="P59" s="727"/>
      <c r="Q59" s="727"/>
      <c r="R59" s="727" t="s">
        <v>2298</v>
      </c>
      <c r="S59" s="727"/>
      <c r="T59" s="727"/>
      <c r="U59" s="727"/>
      <c r="V59" s="727"/>
      <c r="W59" s="727"/>
      <c r="X59" s="727" t="s">
        <v>2297</v>
      </c>
      <c r="Y59" s="727"/>
      <c r="Z59" s="727"/>
      <c r="AA59" s="727"/>
      <c r="AB59" s="727"/>
      <c r="AC59" s="727"/>
      <c r="AD59" s="727" t="s">
        <v>2298</v>
      </c>
      <c r="AE59" s="727"/>
      <c r="AF59" s="727"/>
      <c r="AG59" s="727"/>
      <c r="AH59" s="727"/>
      <c r="AI59" s="727"/>
      <c r="AJ59" s="272"/>
      <c r="AK59" s="251"/>
      <c r="AL59" s="252"/>
      <c r="AM59" s="252"/>
      <c r="AN59" s="252"/>
      <c r="AO59" s="252"/>
      <c r="AP59" s="260"/>
      <c r="AQ59" s="252"/>
      <c r="AR59" s="252"/>
      <c r="AS59" s="252"/>
      <c r="AT59" s="260"/>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row>
    <row r="60" spans="2:111" s="242" customFormat="1" ht="15" customHeight="1" x14ac:dyDescent="0.25">
      <c r="B60" s="249"/>
      <c r="C60" s="889"/>
      <c r="D60" s="806"/>
      <c r="E60" s="806"/>
      <c r="F60" s="806"/>
      <c r="G60" s="806"/>
      <c r="H60" s="806"/>
      <c r="I60" s="806"/>
      <c r="J60" s="806"/>
      <c r="K60" s="890"/>
      <c r="L60" s="891"/>
      <c r="M60" s="891"/>
      <c r="N60" s="891"/>
      <c r="O60" s="891"/>
      <c r="P60" s="891"/>
      <c r="Q60" s="891"/>
      <c r="R60" s="891"/>
      <c r="S60" s="891"/>
      <c r="T60" s="891"/>
      <c r="U60" s="891"/>
      <c r="V60" s="891"/>
      <c r="W60" s="891"/>
      <c r="X60" s="891"/>
      <c r="Y60" s="891"/>
      <c r="Z60" s="891"/>
      <c r="AA60" s="891"/>
      <c r="AB60" s="891"/>
      <c r="AC60" s="891"/>
      <c r="AD60" s="891"/>
      <c r="AE60" s="891"/>
      <c r="AF60" s="891"/>
      <c r="AG60" s="891"/>
      <c r="AH60" s="891"/>
      <c r="AI60" s="891"/>
      <c r="AJ60" s="272"/>
      <c r="AK60" s="251"/>
      <c r="AL60" s="252"/>
      <c r="AM60" s="252"/>
      <c r="AN60" s="252"/>
      <c r="AO60" s="252"/>
      <c r="AP60" s="260"/>
      <c r="AQ60" s="252"/>
      <c r="AR60" s="252"/>
      <c r="AS60" s="252"/>
      <c r="AT60" s="260"/>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row>
    <row r="61" spans="2:111" s="242" customFormat="1" ht="15" customHeight="1" x14ac:dyDescent="0.25">
      <c r="B61" s="249"/>
      <c r="C61" s="889"/>
      <c r="D61" s="806"/>
      <c r="E61" s="806"/>
      <c r="F61" s="806"/>
      <c r="G61" s="806"/>
      <c r="H61" s="806"/>
      <c r="I61" s="806"/>
      <c r="J61" s="806"/>
      <c r="K61" s="890"/>
      <c r="L61" s="891"/>
      <c r="M61" s="891"/>
      <c r="N61" s="891"/>
      <c r="O61" s="891"/>
      <c r="P61" s="891"/>
      <c r="Q61" s="891"/>
      <c r="R61" s="891"/>
      <c r="S61" s="891"/>
      <c r="T61" s="891"/>
      <c r="U61" s="891"/>
      <c r="V61" s="891"/>
      <c r="W61" s="891"/>
      <c r="X61" s="891"/>
      <c r="Y61" s="891"/>
      <c r="Z61" s="891"/>
      <c r="AA61" s="891"/>
      <c r="AB61" s="891"/>
      <c r="AC61" s="891"/>
      <c r="AD61" s="891"/>
      <c r="AE61" s="891"/>
      <c r="AF61" s="891"/>
      <c r="AG61" s="891"/>
      <c r="AH61" s="891"/>
      <c r="AI61" s="891"/>
      <c r="AJ61" s="272"/>
      <c r="AK61" s="251"/>
      <c r="AL61" s="252"/>
      <c r="AM61" s="252"/>
      <c r="AN61" s="252"/>
      <c r="AO61" s="252"/>
      <c r="AP61" s="260"/>
      <c r="AQ61" s="252"/>
      <c r="AR61" s="252"/>
      <c r="AS61" s="252"/>
      <c r="AT61" s="260"/>
      <c r="AU61" s="252"/>
      <c r="AV61" s="252"/>
      <c r="AW61" s="252"/>
      <c r="AX61" s="252"/>
      <c r="AY61" s="252"/>
      <c r="AZ61" s="252"/>
      <c r="BA61" s="252"/>
      <c r="BB61" s="252"/>
      <c r="BC61" s="252"/>
      <c r="BD61" s="252"/>
      <c r="BE61" s="252"/>
      <c r="BF61" s="252"/>
      <c r="BG61" s="252"/>
      <c r="BH61" s="252"/>
      <c r="BI61" s="252"/>
      <c r="BJ61" s="252"/>
      <c r="BK61" s="252"/>
      <c r="BL61" s="252"/>
      <c r="BM61" s="252"/>
      <c r="BN61" s="252"/>
      <c r="BO61" s="252"/>
      <c r="BP61" s="252"/>
      <c r="BQ61" s="252"/>
      <c r="BR61" s="252"/>
      <c r="BS61" s="252"/>
      <c r="BT61" s="252"/>
      <c r="BU61" s="252"/>
      <c r="BV61" s="252"/>
      <c r="BW61" s="252"/>
      <c r="BX61" s="252"/>
      <c r="BY61" s="252"/>
      <c r="BZ61" s="252"/>
      <c r="CA61" s="252"/>
      <c r="CB61" s="252"/>
      <c r="CC61" s="252"/>
      <c r="CD61" s="252"/>
      <c r="CE61" s="252"/>
      <c r="CF61" s="252"/>
      <c r="CG61" s="252"/>
      <c r="CH61" s="252"/>
      <c r="CI61" s="252"/>
      <c r="CJ61" s="252"/>
      <c r="CK61" s="252"/>
      <c r="CL61" s="252"/>
      <c r="CM61" s="252"/>
      <c r="CN61" s="252"/>
      <c r="CO61" s="252"/>
      <c r="CP61" s="252"/>
      <c r="CQ61" s="252"/>
      <c r="CR61" s="252"/>
      <c r="CS61" s="252"/>
      <c r="CT61" s="252"/>
      <c r="CU61" s="252"/>
      <c r="CV61" s="252"/>
      <c r="CW61" s="252"/>
      <c r="CX61" s="252"/>
      <c r="CY61" s="252"/>
      <c r="CZ61" s="252"/>
      <c r="DA61" s="252"/>
      <c r="DB61" s="252"/>
      <c r="DC61" s="252"/>
      <c r="DD61" s="252"/>
      <c r="DE61" s="252"/>
      <c r="DF61" s="252"/>
      <c r="DG61" s="252"/>
    </row>
    <row r="62" spans="2:111" s="242" customFormat="1" ht="15" customHeight="1" x14ac:dyDescent="0.25">
      <c r="B62" s="249"/>
      <c r="C62" s="889"/>
      <c r="D62" s="806"/>
      <c r="E62" s="806"/>
      <c r="F62" s="806"/>
      <c r="G62" s="806"/>
      <c r="H62" s="806"/>
      <c r="I62" s="806"/>
      <c r="J62" s="806"/>
      <c r="K62" s="890"/>
      <c r="L62" s="891"/>
      <c r="M62" s="891"/>
      <c r="N62" s="891"/>
      <c r="O62" s="891"/>
      <c r="P62" s="891"/>
      <c r="Q62" s="891"/>
      <c r="R62" s="891"/>
      <c r="S62" s="891"/>
      <c r="T62" s="891"/>
      <c r="U62" s="891"/>
      <c r="V62" s="891"/>
      <c r="W62" s="891"/>
      <c r="X62" s="891"/>
      <c r="Y62" s="891"/>
      <c r="Z62" s="891"/>
      <c r="AA62" s="891"/>
      <c r="AB62" s="891"/>
      <c r="AC62" s="891"/>
      <c r="AD62" s="891"/>
      <c r="AE62" s="891"/>
      <c r="AF62" s="891"/>
      <c r="AG62" s="891"/>
      <c r="AH62" s="891"/>
      <c r="AI62" s="891"/>
      <c r="AJ62" s="272"/>
      <c r="AK62" s="251"/>
      <c r="AL62" s="252"/>
      <c r="AM62" s="252"/>
      <c r="AN62" s="252"/>
      <c r="AO62" s="252"/>
      <c r="AP62" s="260"/>
      <c r="AQ62" s="252"/>
      <c r="AR62" s="252"/>
      <c r="AS62" s="252"/>
      <c r="AT62" s="260"/>
      <c r="AU62" s="252"/>
      <c r="AV62" s="252"/>
      <c r="AW62" s="252"/>
      <c r="AX62" s="252"/>
      <c r="AY62" s="252"/>
      <c r="AZ62" s="252"/>
      <c r="BA62" s="252"/>
      <c r="BB62" s="252"/>
      <c r="BC62" s="252"/>
      <c r="BD62" s="252"/>
      <c r="BE62" s="252"/>
      <c r="BF62" s="252"/>
      <c r="BG62" s="252"/>
      <c r="BH62" s="252"/>
      <c r="BI62" s="252"/>
      <c r="BJ62" s="252"/>
      <c r="BK62" s="252"/>
      <c r="BL62" s="252"/>
      <c r="BM62" s="252"/>
      <c r="BN62" s="252"/>
      <c r="BO62" s="252"/>
      <c r="BP62" s="252"/>
      <c r="BQ62" s="252"/>
      <c r="BR62" s="252"/>
      <c r="BS62" s="252"/>
      <c r="BT62" s="252"/>
      <c r="BU62" s="252"/>
      <c r="BV62" s="252"/>
      <c r="BW62" s="252"/>
      <c r="BX62" s="252"/>
      <c r="BY62" s="252"/>
      <c r="BZ62" s="252"/>
      <c r="CA62" s="252"/>
      <c r="CB62" s="252"/>
      <c r="CC62" s="252"/>
      <c r="CD62" s="252"/>
      <c r="CE62" s="252"/>
      <c r="CF62" s="252"/>
      <c r="CG62" s="252"/>
      <c r="CH62" s="252"/>
      <c r="CI62" s="252"/>
      <c r="CJ62" s="252"/>
      <c r="CK62" s="252"/>
      <c r="CL62" s="252"/>
      <c r="CM62" s="252"/>
      <c r="CN62" s="252"/>
      <c r="CO62" s="252"/>
      <c r="CP62" s="252"/>
      <c r="CQ62" s="252"/>
      <c r="CR62" s="252"/>
      <c r="CS62" s="252"/>
      <c r="CT62" s="252"/>
      <c r="CU62" s="252"/>
      <c r="CV62" s="252"/>
      <c r="CW62" s="252"/>
      <c r="CX62" s="252"/>
      <c r="CY62" s="252"/>
      <c r="CZ62" s="252"/>
      <c r="DA62" s="252"/>
      <c r="DB62" s="252"/>
      <c r="DC62" s="252"/>
      <c r="DD62" s="252"/>
      <c r="DE62" s="252"/>
      <c r="DF62" s="252"/>
      <c r="DG62" s="252"/>
    </row>
    <row r="63" spans="2:111" s="242" customFormat="1" ht="15" customHeight="1" x14ac:dyDescent="0.25">
      <c r="B63" s="249"/>
      <c r="C63" s="889"/>
      <c r="D63" s="806"/>
      <c r="E63" s="806"/>
      <c r="F63" s="806"/>
      <c r="G63" s="806"/>
      <c r="H63" s="806"/>
      <c r="I63" s="806"/>
      <c r="J63" s="806"/>
      <c r="K63" s="890"/>
      <c r="L63" s="891"/>
      <c r="M63" s="891"/>
      <c r="N63" s="891"/>
      <c r="O63" s="891"/>
      <c r="P63" s="891"/>
      <c r="Q63" s="891"/>
      <c r="R63" s="891"/>
      <c r="S63" s="891"/>
      <c r="T63" s="891"/>
      <c r="U63" s="891"/>
      <c r="V63" s="891"/>
      <c r="W63" s="891"/>
      <c r="X63" s="891"/>
      <c r="Y63" s="891"/>
      <c r="Z63" s="891"/>
      <c r="AA63" s="891"/>
      <c r="AB63" s="891"/>
      <c r="AC63" s="891"/>
      <c r="AD63" s="891"/>
      <c r="AE63" s="891"/>
      <c r="AF63" s="891"/>
      <c r="AG63" s="891"/>
      <c r="AH63" s="891"/>
      <c r="AI63" s="891"/>
      <c r="AJ63" s="272"/>
      <c r="AK63" s="251"/>
      <c r="AL63" s="252"/>
      <c r="AM63" s="252"/>
      <c r="AN63" s="252"/>
      <c r="AO63" s="252"/>
      <c r="AP63" s="260"/>
      <c r="AQ63" s="252"/>
      <c r="AR63" s="252"/>
      <c r="AS63" s="252"/>
      <c r="AT63" s="260"/>
      <c r="AU63" s="252"/>
      <c r="AV63" s="252"/>
      <c r="AW63" s="252"/>
      <c r="AX63" s="252"/>
      <c r="AY63" s="252"/>
      <c r="AZ63" s="252"/>
      <c r="BA63" s="252"/>
      <c r="BB63" s="252"/>
      <c r="BC63" s="252"/>
      <c r="BD63" s="252"/>
      <c r="BE63" s="252"/>
      <c r="BF63" s="252"/>
      <c r="BG63" s="252"/>
      <c r="BH63" s="252"/>
      <c r="BI63" s="252"/>
      <c r="BJ63" s="252"/>
      <c r="BK63" s="252"/>
      <c r="BL63" s="252"/>
      <c r="BM63" s="252"/>
      <c r="BN63" s="252"/>
      <c r="BO63" s="252"/>
      <c r="BP63" s="252"/>
      <c r="BQ63" s="252"/>
      <c r="BR63" s="252"/>
      <c r="BS63" s="252"/>
      <c r="BT63" s="252"/>
      <c r="BU63" s="252"/>
      <c r="BV63" s="252"/>
      <c r="BW63" s="252"/>
      <c r="BX63" s="252"/>
      <c r="BY63" s="252"/>
      <c r="BZ63" s="252"/>
      <c r="CA63" s="252"/>
      <c r="CB63" s="252"/>
      <c r="CC63" s="252"/>
      <c r="CD63" s="252"/>
      <c r="CE63" s="252"/>
      <c r="CF63" s="252"/>
      <c r="CG63" s="252"/>
      <c r="CH63" s="252"/>
      <c r="CI63" s="252"/>
      <c r="CJ63" s="252"/>
      <c r="CK63" s="252"/>
      <c r="CL63" s="252"/>
      <c r="CM63" s="252"/>
      <c r="CN63" s="252"/>
      <c r="CO63" s="252"/>
      <c r="CP63" s="252"/>
      <c r="CQ63" s="252"/>
      <c r="CR63" s="252"/>
      <c r="CS63" s="252"/>
      <c r="CT63" s="252"/>
      <c r="CU63" s="252"/>
      <c r="CV63" s="252"/>
      <c r="CW63" s="252"/>
      <c r="CX63" s="252"/>
      <c r="CY63" s="252"/>
      <c r="CZ63" s="252"/>
      <c r="DA63" s="252"/>
      <c r="DB63" s="252"/>
      <c r="DC63" s="252"/>
      <c r="DD63" s="252"/>
      <c r="DE63" s="252"/>
      <c r="DF63" s="252"/>
      <c r="DG63" s="252"/>
    </row>
    <row r="64" spans="2:111" s="242" customFormat="1" ht="15" customHeight="1" x14ac:dyDescent="0.25">
      <c r="B64" s="249"/>
      <c r="C64" s="889"/>
      <c r="D64" s="806"/>
      <c r="E64" s="806"/>
      <c r="F64" s="806"/>
      <c r="G64" s="806"/>
      <c r="H64" s="806"/>
      <c r="I64" s="806"/>
      <c r="J64" s="806"/>
      <c r="K64" s="890"/>
      <c r="L64" s="891"/>
      <c r="M64" s="891"/>
      <c r="N64" s="891"/>
      <c r="O64" s="891"/>
      <c r="P64" s="891"/>
      <c r="Q64" s="891"/>
      <c r="R64" s="891"/>
      <c r="S64" s="891"/>
      <c r="T64" s="891"/>
      <c r="U64" s="891"/>
      <c r="V64" s="891"/>
      <c r="W64" s="891"/>
      <c r="X64" s="891"/>
      <c r="Y64" s="891"/>
      <c r="Z64" s="891"/>
      <c r="AA64" s="891"/>
      <c r="AB64" s="891"/>
      <c r="AC64" s="891"/>
      <c r="AD64" s="891"/>
      <c r="AE64" s="891"/>
      <c r="AF64" s="891"/>
      <c r="AG64" s="891"/>
      <c r="AH64" s="891"/>
      <c r="AI64" s="891"/>
      <c r="AJ64" s="272"/>
      <c r="AK64" s="251"/>
      <c r="AL64" s="252"/>
      <c r="AM64" s="252"/>
      <c r="AN64" s="252"/>
      <c r="AO64" s="252"/>
      <c r="AP64" s="260"/>
      <c r="AQ64" s="252"/>
      <c r="AR64" s="252"/>
      <c r="AS64" s="252"/>
      <c r="AT64" s="260"/>
      <c r="AU64" s="252"/>
      <c r="AV64" s="252"/>
      <c r="AW64" s="252"/>
      <c r="AX64" s="252"/>
      <c r="AY64" s="252"/>
      <c r="AZ64" s="252"/>
      <c r="BA64" s="252"/>
      <c r="BB64" s="252"/>
      <c r="BC64" s="252"/>
      <c r="BD64" s="252"/>
      <c r="BE64" s="252"/>
      <c r="BF64" s="252"/>
      <c r="BG64" s="252"/>
      <c r="BH64" s="252"/>
      <c r="BI64" s="252"/>
      <c r="BJ64" s="252"/>
      <c r="BK64" s="252"/>
      <c r="BL64" s="252"/>
      <c r="BM64" s="252"/>
      <c r="BN64" s="252"/>
      <c r="BO64" s="252"/>
      <c r="BP64" s="252"/>
      <c r="BQ64" s="252"/>
      <c r="BR64" s="252"/>
      <c r="BS64" s="252"/>
      <c r="BT64" s="252"/>
      <c r="BU64" s="252"/>
      <c r="BV64" s="252"/>
      <c r="BW64" s="252"/>
      <c r="BX64" s="252"/>
      <c r="BY64" s="252"/>
      <c r="BZ64" s="252"/>
      <c r="CA64" s="252"/>
      <c r="CB64" s="252"/>
      <c r="CC64" s="252"/>
      <c r="CD64" s="252"/>
      <c r="CE64" s="252"/>
      <c r="CF64" s="252"/>
      <c r="CG64" s="252"/>
      <c r="CH64" s="252"/>
      <c r="CI64" s="252"/>
      <c r="CJ64" s="252"/>
      <c r="CK64" s="252"/>
      <c r="CL64" s="252"/>
      <c r="CM64" s="252"/>
      <c r="CN64" s="252"/>
      <c r="CO64" s="252"/>
      <c r="CP64" s="252"/>
      <c r="CQ64" s="252"/>
      <c r="CR64" s="252"/>
      <c r="CS64" s="252"/>
      <c r="CT64" s="252"/>
      <c r="CU64" s="252"/>
      <c r="CV64" s="252"/>
      <c r="CW64" s="252"/>
      <c r="CX64" s="252"/>
      <c r="CY64" s="252"/>
      <c r="CZ64" s="252"/>
      <c r="DA64" s="252"/>
      <c r="DB64" s="252"/>
      <c r="DC64" s="252"/>
      <c r="DD64" s="252"/>
      <c r="DE64" s="252"/>
      <c r="DF64" s="252"/>
      <c r="DG64" s="252"/>
    </row>
    <row r="65" spans="2:111" s="242" customFormat="1" ht="5.0999999999999996" customHeight="1" x14ac:dyDescent="0.25">
      <c r="B65" s="249"/>
      <c r="C65" s="899"/>
      <c r="D65" s="899"/>
      <c r="E65" s="899"/>
      <c r="F65" s="899"/>
      <c r="G65" s="899"/>
      <c r="H65" s="899"/>
      <c r="I65" s="899"/>
      <c r="J65" s="899"/>
      <c r="K65" s="899"/>
      <c r="L65" s="899"/>
      <c r="M65" s="899"/>
      <c r="N65" s="899"/>
      <c r="O65" s="899"/>
      <c r="P65" s="899"/>
      <c r="Q65" s="899"/>
      <c r="R65" s="899"/>
      <c r="S65" s="899"/>
      <c r="T65" s="899"/>
      <c r="U65" s="899"/>
      <c r="V65" s="899"/>
      <c r="W65" s="899"/>
      <c r="X65" s="899"/>
      <c r="Y65" s="899"/>
      <c r="Z65" s="899"/>
      <c r="AA65" s="899"/>
      <c r="AB65" s="899"/>
      <c r="AC65" s="899"/>
      <c r="AD65" s="899"/>
      <c r="AE65" s="899"/>
      <c r="AF65" s="899"/>
      <c r="AG65" s="899"/>
      <c r="AH65" s="899"/>
      <c r="AI65" s="899"/>
      <c r="AJ65" s="272"/>
      <c r="AK65" s="251"/>
      <c r="AL65" s="252"/>
      <c r="AM65" s="252"/>
      <c r="AN65" s="252"/>
      <c r="AO65" s="252"/>
      <c r="AP65" s="260"/>
      <c r="AQ65" s="252"/>
      <c r="AR65" s="252"/>
      <c r="AS65" s="252"/>
      <c r="AT65" s="260"/>
      <c r="AU65" s="252"/>
      <c r="AV65" s="252"/>
      <c r="AW65" s="252"/>
      <c r="AX65" s="252"/>
      <c r="AY65" s="252"/>
      <c r="AZ65" s="252"/>
      <c r="BA65" s="252"/>
      <c r="BB65" s="252"/>
      <c r="BC65" s="252"/>
      <c r="BD65" s="252"/>
      <c r="BE65" s="252"/>
      <c r="BF65" s="252"/>
      <c r="BG65" s="252"/>
      <c r="BH65" s="252"/>
      <c r="BI65" s="252"/>
      <c r="BJ65" s="252"/>
      <c r="BK65" s="252"/>
      <c r="BL65" s="252"/>
      <c r="BM65" s="252"/>
      <c r="BN65" s="252"/>
      <c r="BO65" s="252"/>
      <c r="BP65" s="252"/>
      <c r="BQ65" s="252"/>
      <c r="BR65" s="252"/>
      <c r="BS65" s="252"/>
      <c r="BT65" s="252"/>
      <c r="BU65" s="252"/>
      <c r="BV65" s="252"/>
      <c r="BW65" s="252"/>
      <c r="BX65" s="252"/>
      <c r="BY65" s="252"/>
      <c r="BZ65" s="252"/>
      <c r="CA65" s="252"/>
      <c r="CB65" s="252"/>
      <c r="CC65" s="252"/>
      <c r="CD65" s="252"/>
      <c r="CE65" s="252"/>
      <c r="CF65" s="252"/>
      <c r="CG65" s="252"/>
      <c r="CH65" s="252"/>
      <c r="CI65" s="252"/>
      <c r="CJ65" s="252"/>
      <c r="CK65" s="252"/>
      <c r="CL65" s="252"/>
      <c r="CM65" s="252"/>
      <c r="CN65" s="252"/>
      <c r="CO65" s="252"/>
      <c r="CP65" s="252"/>
      <c r="CQ65" s="252"/>
      <c r="CR65" s="252"/>
      <c r="CS65" s="252"/>
      <c r="CT65" s="252"/>
      <c r="CU65" s="252"/>
      <c r="CV65" s="252"/>
      <c r="CW65" s="252"/>
      <c r="CX65" s="252"/>
      <c r="CY65" s="252"/>
      <c r="CZ65" s="252"/>
      <c r="DA65" s="252"/>
      <c r="DB65" s="252"/>
      <c r="DC65" s="252"/>
      <c r="DD65" s="252"/>
      <c r="DE65" s="252"/>
      <c r="DF65" s="252"/>
      <c r="DG65" s="252"/>
    </row>
    <row r="66" spans="2:111" s="242" customFormat="1" ht="15" customHeight="1" x14ac:dyDescent="0.25">
      <c r="B66" s="249"/>
      <c r="C66" s="893" t="s">
        <v>2300</v>
      </c>
      <c r="D66" s="894"/>
      <c r="E66" s="894"/>
      <c r="F66" s="894"/>
      <c r="G66" s="894"/>
      <c r="H66" s="894"/>
      <c r="I66" s="894"/>
      <c r="J66" s="894"/>
      <c r="K66" s="895"/>
      <c r="L66" s="727" t="s">
        <v>2296</v>
      </c>
      <c r="M66" s="727"/>
      <c r="N66" s="727"/>
      <c r="O66" s="727"/>
      <c r="P66" s="727"/>
      <c r="Q66" s="727"/>
      <c r="R66" s="727"/>
      <c r="S66" s="727"/>
      <c r="T66" s="727"/>
      <c r="U66" s="727"/>
      <c r="V66" s="727"/>
      <c r="W66" s="727"/>
      <c r="X66" s="727" t="s">
        <v>2299</v>
      </c>
      <c r="Y66" s="727"/>
      <c r="Z66" s="727"/>
      <c r="AA66" s="727"/>
      <c r="AB66" s="727"/>
      <c r="AC66" s="727"/>
      <c r="AD66" s="727"/>
      <c r="AE66" s="727"/>
      <c r="AF66" s="727"/>
      <c r="AG66" s="727"/>
      <c r="AH66" s="727"/>
      <c r="AI66" s="727"/>
      <c r="AJ66" s="272"/>
      <c r="AK66" s="251"/>
      <c r="AL66" s="252"/>
      <c r="AM66" s="252"/>
      <c r="AN66" s="252"/>
      <c r="AO66" s="252"/>
      <c r="AP66" s="260"/>
      <c r="AQ66" s="252"/>
      <c r="AR66" s="252"/>
      <c r="AS66" s="252"/>
      <c r="AT66" s="260"/>
      <c r="AU66" s="252"/>
      <c r="AV66" s="252"/>
      <c r="AW66" s="252"/>
      <c r="AX66" s="252"/>
      <c r="AY66" s="252"/>
      <c r="AZ66" s="252"/>
      <c r="BA66" s="252"/>
      <c r="BB66" s="252"/>
      <c r="BC66" s="252"/>
      <c r="BD66" s="252"/>
      <c r="BE66" s="252"/>
      <c r="BF66" s="252"/>
      <c r="BG66" s="252"/>
      <c r="BH66" s="252"/>
      <c r="BI66" s="252"/>
      <c r="BJ66" s="252"/>
      <c r="BK66" s="252"/>
      <c r="BL66" s="252"/>
      <c r="BM66" s="252"/>
      <c r="BN66" s="252"/>
      <c r="BO66" s="252"/>
      <c r="BP66" s="252"/>
      <c r="BQ66" s="252"/>
      <c r="BR66" s="252"/>
      <c r="BS66" s="252"/>
      <c r="BT66" s="252"/>
      <c r="BU66" s="252"/>
      <c r="BV66" s="252"/>
      <c r="BW66" s="252"/>
      <c r="BX66" s="252"/>
      <c r="BY66" s="252"/>
      <c r="BZ66" s="252"/>
      <c r="CA66" s="252"/>
      <c r="CB66" s="252"/>
      <c r="CC66" s="252"/>
      <c r="CD66" s="252"/>
      <c r="CE66" s="252"/>
      <c r="CF66" s="252"/>
      <c r="CG66" s="252"/>
      <c r="CH66" s="252"/>
      <c r="CI66" s="252"/>
      <c r="CJ66" s="252"/>
      <c r="CK66" s="252"/>
      <c r="CL66" s="252"/>
      <c r="CM66" s="252"/>
      <c r="CN66" s="252"/>
      <c r="CO66" s="252"/>
      <c r="CP66" s="252"/>
      <c r="CQ66" s="252"/>
      <c r="CR66" s="252"/>
      <c r="CS66" s="252"/>
      <c r="CT66" s="252"/>
      <c r="CU66" s="252"/>
      <c r="CV66" s="252"/>
      <c r="CW66" s="252"/>
      <c r="CX66" s="252"/>
      <c r="CY66" s="252"/>
      <c r="CZ66" s="252"/>
      <c r="DA66" s="252"/>
      <c r="DB66" s="252"/>
      <c r="DC66" s="252"/>
      <c r="DD66" s="252"/>
      <c r="DE66" s="252"/>
      <c r="DF66" s="252"/>
      <c r="DG66" s="252"/>
    </row>
    <row r="67" spans="2:111" s="242" customFormat="1" ht="15" customHeight="1" x14ac:dyDescent="0.25">
      <c r="B67" s="249"/>
      <c r="C67" s="896"/>
      <c r="D67" s="897"/>
      <c r="E67" s="897"/>
      <c r="F67" s="897"/>
      <c r="G67" s="897"/>
      <c r="H67" s="897"/>
      <c r="I67" s="897"/>
      <c r="J67" s="897"/>
      <c r="K67" s="898"/>
      <c r="L67" s="727" t="s">
        <v>2297</v>
      </c>
      <c r="M67" s="727"/>
      <c r="N67" s="727"/>
      <c r="O67" s="727"/>
      <c r="P67" s="727"/>
      <c r="Q67" s="727"/>
      <c r="R67" s="727" t="s">
        <v>2298</v>
      </c>
      <c r="S67" s="727"/>
      <c r="T67" s="727"/>
      <c r="U67" s="727"/>
      <c r="V67" s="727"/>
      <c r="W67" s="727"/>
      <c r="X67" s="727" t="s">
        <v>2297</v>
      </c>
      <c r="Y67" s="727"/>
      <c r="Z67" s="727"/>
      <c r="AA67" s="727"/>
      <c r="AB67" s="727"/>
      <c r="AC67" s="727"/>
      <c r="AD67" s="727" t="s">
        <v>2298</v>
      </c>
      <c r="AE67" s="727"/>
      <c r="AF67" s="727"/>
      <c r="AG67" s="727"/>
      <c r="AH67" s="727"/>
      <c r="AI67" s="727"/>
      <c r="AJ67" s="272"/>
      <c r="AK67" s="251"/>
      <c r="AL67" s="252"/>
      <c r="AM67" s="252"/>
      <c r="AN67" s="252"/>
      <c r="AO67" s="252"/>
      <c r="AP67" s="260"/>
      <c r="AQ67" s="252"/>
      <c r="AR67" s="252"/>
      <c r="AS67" s="252"/>
      <c r="AT67" s="260"/>
      <c r="AU67" s="252"/>
      <c r="AV67" s="252"/>
      <c r="AW67" s="252"/>
      <c r="AX67" s="252"/>
      <c r="AY67" s="252"/>
      <c r="AZ67" s="252"/>
      <c r="BA67" s="252"/>
      <c r="BB67" s="252"/>
      <c r="BC67" s="252"/>
      <c r="BD67" s="252"/>
      <c r="BE67" s="252"/>
      <c r="BF67" s="252"/>
      <c r="BG67" s="252"/>
      <c r="BH67" s="252"/>
      <c r="BI67" s="252"/>
      <c r="BJ67" s="252"/>
      <c r="BK67" s="252"/>
      <c r="BL67" s="252"/>
      <c r="BM67" s="252"/>
      <c r="BN67" s="252"/>
      <c r="BO67" s="252"/>
      <c r="BP67" s="252"/>
      <c r="BQ67" s="252"/>
      <c r="BR67" s="252"/>
      <c r="BS67" s="252"/>
      <c r="BT67" s="252"/>
      <c r="BU67" s="252"/>
      <c r="BV67" s="252"/>
      <c r="BW67" s="252"/>
      <c r="BX67" s="252"/>
      <c r="BY67" s="252"/>
      <c r="BZ67" s="252"/>
      <c r="CA67" s="252"/>
      <c r="CB67" s="252"/>
      <c r="CC67" s="252"/>
      <c r="CD67" s="252"/>
      <c r="CE67" s="252"/>
      <c r="CF67" s="252"/>
      <c r="CG67" s="252"/>
      <c r="CH67" s="252"/>
      <c r="CI67" s="252"/>
      <c r="CJ67" s="252"/>
      <c r="CK67" s="252"/>
      <c r="CL67" s="252"/>
      <c r="CM67" s="252"/>
      <c r="CN67" s="252"/>
      <c r="CO67" s="252"/>
      <c r="CP67" s="252"/>
      <c r="CQ67" s="252"/>
      <c r="CR67" s="252"/>
      <c r="CS67" s="252"/>
      <c r="CT67" s="252"/>
      <c r="CU67" s="252"/>
      <c r="CV67" s="252"/>
      <c r="CW67" s="252"/>
      <c r="CX67" s="252"/>
      <c r="CY67" s="252"/>
      <c r="CZ67" s="252"/>
      <c r="DA67" s="252"/>
      <c r="DB67" s="252"/>
      <c r="DC67" s="252"/>
      <c r="DD67" s="252"/>
      <c r="DE67" s="252"/>
      <c r="DF67" s="252"/>
      <c r="DG67" s="252"/>
    </row>
    <row r="68" spans="2:111" s="242" customFormat="1" ht="15" customHeight="1" x14ac:dyDescent="0.25">
      <c r="B68" s="249"/>
      <c r="C68" s="889"/>
      <c r="D68" s="806"/>
      <c r="E68" s="806"/>
      <c r="F68" s="806"/>
      <c r="G68" s="806"/>
      <c r="H68" s="806"/>
      <c r="I68" s="806"/>
      <c r="J68" s="806"/>
      <c r="K68" s="890"/>
      <c r="L68" s="891"/>
      <c r="M68" s="891"/>
      <c r="N68" s="891"/>
      <c r="O68" s="891"/>
      <c r="P68" s="891"/>
      <c r="Q68" s="891"/>
      <c r="R68" s="891"/>
      <c r="S68" s="891"/>
      <c r="T68" s="891"/>
      <c r="U68" s="891"/>
      <c r="V68" s="891"/>
      <c r="W68" s="891"/>
      <c r="X68" s="891"/>
      <c r="Y68" s="891"/>
      <c r="Z68" s="891"/>
      <c r="AA68" s="891"/>
      <c r="AB68" s="891"/>
      <c r="AC68" s="891"/>
      <c r="AD68" s="891"/>
      <c r="AE68" s="891"/>
      <c r="AF68" s="891"/>
      <c r="AG68" s="891"/>
      <c r="AH68" s="891"/>
      <c r="AI68" s="891"/>
      <c r="AJ68" s="272"/>
      <c r="AK68" s="251"/>
      <c r="AL68" s="252"/>
      <c r="AM68" s="252"/>
      <c r="AN68" s="252"/>
      <c r="AO68" s="252"/>
      <c r="AP68" s="260"/>
      <c r="AQ68" s="252"/>
      <c r="AR68" s="252"/>
      <c r="AS68" s="252"/>
      <c r="AT68" s="260"/>
      <c r="AU68" s="252"/>
      <c r="AV68" s="252"/>
      <c r="AW68" s="252"/>
      <c r="AX68" s="252"/>
      <c r="AY68" s="252"/>
      <c r="AZ68" s="252"/>
      <c r="BA68" s="252"/>
      <c r="BB68" s="252"/>
      <c r="BC68" s="252"/>
      <c r="BD68" s="252"/>
      <c r="BE68" s="252"/>
      <c r="BF68" s="252"/>
      <c r="BG68" s="252"/>
      <c r="BH68" s="252"/>
      <c r="BI68" s="252"/>
      <c r="BJ68" s="252"/>
      <c r="BK68" s="252"/>
      <c r="BL68" s="252"/>
      <c r="BM68" s="252"/>
      <c r="BN68" s="252"/>
      <c r="BO68" s="252"/>
      <c r="BP68" s="252"/>
      <c r="BQ68" s="252"/>
      <c r="BR68" s="252"/>
      <c r="BS68" s="252"/>
      <c r="BT68" s="252"/>
      <c r="BU68" s="252"/>
      <c r="BV68" s="252"/>
      <c r="BW68" s="252"/>
      <c r="BX68" s="252"/>
      <c r="BY68" s="252"/>
      <c r="BZ68" s="252"/>
      <c r="CA68" s="252"/>
      <c r="CB68" s="252"/>
      <c r="CC68" s="252"/>
      <c r="CD68" s="252"/>
      <c r="CE68" s="252"/>
      <c r="CF68" s="252"/>
      <c r="CG68" s="252"/>
      <c r="CH68" s="252"/>
      <c r="CI68" s="252"/>
      <c r="CJ68" s="252"/>
      <c r="CK68" s="252"/>
      <c r="CL68" s="252"/>
      <c r="CM68" s="252"/>
      <c r="CN68" s="252"/>
      <c r="CO68" s="252"/>
      <c r="CP68" s="252"/>
      <c r="CQ68" s="252"/>
      <c r="CR68" s="252"/>
      <c r="CS68" s="252"/>
      <c r="CT68" s="252"/>
      <c r="CU68" s="252"/>
      <c r="CV68" s="252"/>
      <c r="CW68" s="252"/>
      <c r="CX68" s="252"/>
      <c r="CY68" s="252"/>
      <c r="CZ68" s="252"/>
      <c r="DA68" s="252"/>
      <c r="DB68" s="252"/>
      <c r="DC68" s="252"/>
      <c r="DD68" s="252"/>
      <c r="DE68" s="252"/>
      <c r="DF68" s="252"/>
      <c r="DG68" s="252"/>
    </row>
    <row r="69" spans="2:111" s="242" customFormat="1" ht="15" customHeight="1" x14ac:dyDescent="0.25">
      <c r="B69" s="249"/>
      <c r="C69" s="889"/>
      <c r="D69" s="806"/>
      <c r="E69" s="806"/>
      <c r="F69" s="806"/>
      <c r="G69" s="806"/>
      <c r="H69" s="806"/>
      <c r="I69" s="806"/>
      <c r="J69" s="806"/>
      <c r="K69" s="890"/>
      <c r="L69" s="891"/>
      <c r="M69" s="891"/>
      <c r="N69" s="891"/>
      <c r="O69" s="891"/>
      <c r="P69" s="891"/>
      <c r="Q69" s="891"/>
      <c r="R69" s="891"/>
      <c r="S69" s="891"/>
      <c r="T69" s="891"/>
      <c r="U69" s="891"/>
      <c r="V69" s="891"/>
      <c r="W69" s="891"/>
      <c r="X69" s="891"/>
      <c r="Y69" s="891"/>
      <c r="Z69" s="891"/>
      <c r="AA69" s="891"/>
      <c r="AB69" s="891"/>
      <c r="AC69" s="891"/>
      <c r="AD69" s="891"/>
      <c r="AE69" s="891"/>
      <c r="AF69" s="891"/>
      <c r="AG69" s="891"/>
      <c r="AH69" s="891"/>
      <c r="AI69" s="891"/>
      <c r="AJ69" s="272"/>
      <c r="AK69" s="251"/>
      <c r="AL69" s="252"/>
      <c r="AM69" s="252"/>
      <c r="AN69" s="252"/>
      <c r="AO69" s="252"/>
      <c r="AP69" s="260"/>
      <c r="AQ69" s="252"/>
      <c r="AR69" s="252"/>
      <c r="AS69" s="252"/>
      <c r="AT69" s="260"/>
      <c r="AU69" s="252"/>
      <c r="AV69" s="252"/>
      <c r="AW69" s="252"/>
      <c r="AX69" s="252"/>
      <c r="AY69" s="252"/>
      <c r="AZ69" s="252"/>
      <c r="BA69" s="252"/>
      <c r="BB69" s="252"/>
      <c r="BC69" s="252"/>
      <c r="BD69" s="252"/>
      <c r="BE69" s="252"/>
      <c r="BF69" s="252"/>
      <c r="BG69" s="252"/>
      <c r="BH69" s="252"/>
      <c r="BI69" s="252"/>
      <c r="BJ69" s="252"/>
      <c r="BK69" s="252"/>
      <c r="BL69" s="252"/>
      <c r="BM69" s="252"/>
      <c r="BN69" s="252"/>
      <c r="BO69" s="252"/>
      <c r="BP69" s="252"/>
      <c r="BQ69" s="252"/>
      <c r="BR69" s="252"/>
      <c r="BS69" s="252"/>
      <c r="BT69" s="252"/>
      <c r="BU69" s="252"/>
      <c r="BV69" s="252"/>
      <c r="BW69" s="252"/>
      <c r="BX69" s="252"/>
      <c r="BY69" s="252"/>
      <c r="BZ69" s="252"/>
      <c r="CA69" s="252"/>
      <c r="CB69" s="252"/>
      <c r="CC69" s="252"/>
      <c r="CD69" s="252"/>
      <c r="CE69" s="252"/>
      <c r="CF69" s="252"/>
      <c r="CG69" s="252"/>
      <c r="CH69" s="252"/>
      <c r="CI69" s="252"/>
      <c r="CJ69" s="252"/>
      <c r="CK69" s="252"/>
      <c r="CL69" s="252"/>
      <c r="CM69" s="252"/>
      <c r="CN69" s="252"/>
      <c r="CO69" s="252"/>
      <c r="CP69" s="252"/>
      <c r="CQ69" s="252"/>
      <c r="CR69" s="252"/>
      <c r="CS69" s="252"/>
      <c r="CT69" s="252"/>
      <c r="CU69" s="252"/>
      <c r="CV69" s="252"/>
      <c r="CW69" s="252"/>
      <c r="CX69" s="252"/>
      <c r="CY69" s="252"/>
      <c r="CZ69" s="252"/>
      <c r="DA69" s="252"/>
      <c r="DB69" s="252"/>
      <c r="DC69" s="252"/>
      <c r="DD69" s="252"/>
      <c r="DE69" s="252"/>
      <c r="DF69" s="252"/>
      <c r="DG69" s="252"/>
    </row>
    <row r="70" spans="2:111" s="242" customFormat="1" ht="15" customHeight="1" x14ac:dyDescent="0.25">
      <c r="B70" s="249"/>
      <c r="C70" s="889"/>
      <c r="D70" s="806"/>
      <c r="E70" s="806"/>
      <c r="F70" s="806"/>
      <c r="G70" s="806"/>
      <c r="H70" s="806"/>
      <c r="I70" s="806"/>
      <c r="J70" s="806"/>
      <c r="K70" s="890"/>
      <c r="L70" s="891"/>
      <c r="M70" s="891"/>
      <c r="N70" s="891"/>
      <c r="O70" s="891"/>
      <c r="P70" s="891"/>
      <c r="Q70" s="891"/>
      <c r="R70" s="891"/>
      <c r="S70" s="891"/>
      <c r="T70" s="891"/>
      <c r="U70" s="891"/>
      <c r="V70" s="891"/>
      <c r="W70" s="891"/>
      <c r="X70" s="891"/>
      <c r="Y70" s="891"/>
      <c r="Z70" s="891"/>
      <c r="AA70" s="891"/>
      <c r="AB70" s="891"/>
      <c r="AC70" s="891"/>
      <c r="AD70" s="891"/>
      <c r="AE70" s="891"/>
      <c r="AF70" s="891"/>
      <c r="AG70" s="891"/>
      <c r="AH70" s="891"/>
      <c r="AI70" s="891"/>
      <c r="AJ70" s="272"/>
      <c r="AK70" s="251"/>
      <c r="AL70" s="252"/>
      <c r="AM70" s="252"/>
      <c r="AN70" s="252"/>
      <c r="AO70" s="252"/>
      <c r="AP70" s="260"/>
      <c r="AQ70" s="252"/>
      <c r="AR70" s="252"/>
      <c r="AS70" s="252"/>
      <c r="AT70" s="260"/>
      <c r="AU70" s="252"/>
      <c r="AV70" s="252"/>
      <c r="AW70" s="252"/>
      <c r="AX70" s="252"/>
      <c r="AY70" s="252"/>
      <c r="AZ70" s="252"/>
      <c r="BA70" s="252"/>
      <c r="BB70" s="252"/>
      <c r="BC70" s="252"/>
      <c r="BD70" s="252"/>
      <c r="BE70" s="252"/>
      <c r="BF70" s="252"/>
      <c r="BG70" s="252"/>
      <c r="BH70" s="252"/>
      <c r="BI70" s="252"/>
      <c r="BJ70" s="252"/>
      <c r="BK70" s="252"/>
      <c r="BL70" s="252"/>
      <c r="BM70" s="252"/>
      <c r="BN70" s="252"/>
      <c r="BO70" s="252"/>
      <c r="BP70" s="252"/>
      <c r="BQ70" s="252"/>
      <c r="BR70" s="252"/>
      <c r="BS70" s="252"/>
      <c r="BT70" s="252"/>
      <c r="BU70" s="252"/>
      <c r="BV70" s="252"/>
      <c r="BW70" s="252"/>
      <c r="BX70" s="252"/>
      <c r="BY70" s="252"/>
      <c r="BZ70" s="252"/>
      <c r="CA70" s="252"/>
      <c r="CB70" s="252"/>
      <c r="CC70" s="252"/>
      <c r="CD70" s="252"/>
      <c r="CE70" s="252"/>
      <c r="CF70" s="252"/>
      <c r="CG70" s="252"/>
      <c r="CH70" s="252"/>
      <c r="CI70" s="252"/>
      <c r="CJ70" s="252"/>
      <c r="CK70" s="252"/>
      <c r="CL70" s="252"/>
      <c r="CM70" s="252"/>
      <c r="CN70" s="252"/>
      <c r="CO70" s="252"/>
      <c r="CP70" s="252"/>
      <c r="CQ70" s="252"/>
      <c r="CR70" s="252"/>
      <c r="CS70" s="252"/>
      <c r="CT70" s="252"/>
      <c r="CU70" s="252"/>
      <c r="CV70" s="252"/>
      <c r="CW70" s="252"/>
      <c r="CX70" s="252"/>
      <c r="CY70" s="252"/>
      <c r="CZ70" s="252"/>
      <c r="DA70" s="252"/>
      <c r="DB70" s="252"/>
      <c r="DC70" s="252"/>
      <c r="DD70" s="252"/>
      <c r="DE70" s="252"/>
      <c r="DF70" s="252"/>
      <c r="DG70" s="252"/>
    </row>
    <row r="71" spans="2:111" s="242" customFormat="1" ht="15" customHeight="1" x14ac:dyDescent="0.25">
      <c r="B71" s="249"/>
      <c r="C71" s="889"/>
      <c r="D71" s="806"/>
      <c r="E71" s="806"/>
      <c r="F71" s="806"/>
      <c r="G71" s="806"/>
      <c r="H71" s="806"/>
      <c r="I71" s="806"/>
      <c r="J71" s="806"/>
      <c r="K71" s="890"/>
      <c r="L71" s="891"/>
      <c r="M71" s="891"/>
      <c r="N71" s="891"/>
      <c r="O71" s="891"/>
      <c r="P71" s="891"/>
      <c r="Q71" s="891"/>
      <c r="R71" s="891"/>
      <c r="S71" s="891"/>
      <c r="T71" s="891"/>
      <c r="U71" s="891"/>
      <c r="V71" s="891"/>
      <c r="W71" s="891"/>
      <c r="X71" s="891"/>
      <c r="Y71" s="891"/>
      <c r="Z71" s="891"/>
      <c r="AA71" s="891"/>
      <c r="AB71" s="891"/>
      <c r="AC71" s="891"/>
      <c r="AD71" s="891"/>
      <c r="AE71" s="891"/>
      <c r="AF71" s="891"/>
      <c r="AG71" s="891"/>
      <c r="AH71" s="891"/>
      <c r="AI71" s="891"/>
      <c r="AJ71" s="272"/>
      <c r="AK71" s="251"/>
      <c r="AL71" s="252"/>
      <c r="AM71" s="252"/>
      <c r="AN71" s="252"/>
      <c r="AO71" s="252"/>
      <c r="AP71" s="260"/>
      <c r="AQ71" s="252"/>
      <c r="AR71" s="252"/>
      <c r="AS71" s="252"/>
      <c r="AT71" s="260"/>
      <c r="AU71" s="252"/>
      <c r="AV71" s="252"/>
      <c r="AW71" s="252"/>
      <c r="AX71" s="252"/>
      <c r="AY71" s="252"/>
      <c r="AZ71" s="252"/>
      <c r="BA71" s="252"/>
      <c r="BB71" s="252"/>
      <c r="BC71" s="252"/>
      <c r="BD71" s="252"/>
      <c r="BE71" s="252"/>
      <c r="BF71" s="252"/>
      <c r="BG71" s="252"/>
      <c r="BH71" s="252"/>
      <c r="BI71" s="252"/>
      <c r="BJ71" s="252"/>
      <c r="BK71" s="252"/>
      <c r="BL71" s="252"/>
      <c r="BM71" s="252"/>
      <c r="BN71" s="252"/>
      <c r="BO71" s="252"/>
      <c r="BP71" s="252"/>
      <c r="BQ71" s="252"/>
      <c r="BR71" s="252"/>
      <c r="BS71" s="252"/>
      <c r="BT71" s="252"/>
      <c r="BU71" s="252"/>
      <c r="BV71" s="252"/>
      <c r="BW71" s="252"/>
      <c r="BX71" s="252"/>
      <c r="BY71" s="252"/>
      <c r="BZ71" s="252"/>
      <c r="CA71" s="252"/>
      <c r="CB71" s="252"/>
      <c r="CC71" s="252"/>
      <c r="CD71" s="252"/>
      <c r="CE71" s="252"/>
      <c r="CF71" s="252"/>
      <c r="CG71" s="252"/>
      <c r="CH71" s="252"/>
      <c r="CI71" s="252"/>
      <c r="CJ71" s="252"/>
      <c r="CK71" s="252"/>
      <c r="CL71" s="252"/>
      <c r="CM71" s="252"/>
      <c r="CN71" s="252"/>
      <c r="CO71" s="252"/>
      <c r="CP71" s="252"/>
      <c r="CQ71" s="252"/>
      <c r="CR71" s="252"/>
      <c r="CS71" s="252"/>
      <c r="CT71" s="252"/>
      <c r="CU71" s="252"/>
      <c r="CV71" s="252"/>
      <c r="CW71" s="252"/>
      <c r="CX71" s="252"/>
      <c r="CY71" s="252"/>
      <c r="CZ71" s="252"/>
      <c r="DA71" s="252"/>
      <c r="DB71" s="252"/>
      <c r="DC71" s="252"/>
      <c r="DD71" s="252"/>
      <c r="DE71" s="252"/>
      <c r="DF71" s="252"/>
      <c r="DG71" s="252"/>
    </row>
    <row r="72" spans="2:111" s="242" customFormat="1" ht="15" customHeight="1" x14ac:dyDescent="0.25">
      <c r="B72" s="249"/>
      <c r="C72" s="889"/>
      <c r="D72" s="806"/>
      <c r="E72" s="806"/>
      <c r="F72" s="806"/>
      <c r="G72" s="806"/>
      <c r="H72" s="806"/>
      <c r="I72" s="806"/>
      <c r="J72" s="806"/>
      <c r="K72" s="890"/>
      <c r="L72" s="891"/>
      <c r="M72" s="891"/>
      <c r="N72" s="891"/>
      <c r="O72" s="891"/>
      <c r="P72" s="891"/>
      <c r="Q72" s="891"/>
      <c r="R72" s="891"/>
      <c r="S72" s="891"/>
      <c r="T72" s="891"/>
      <c r="U72" s="891"/>
      <c r="V72" s="891"/>
      <c r="W72" s="891"/>
      <c r="X72" s="891"/>
      <c r="Y72" s="891"/>
      <c r="Z72" s="891"/>
      <c r="AA72" s="891"/>
      <c r="AB72" s="891"/>
      <c r="AC72" s="891"/>
      <c r="AD72" s="891"/>
      <c r="AE72" s="891"/>
      <c r="AF72" s="891"/>
      <c r="AG72" s="891"/>
      <c r="AH72" s="891"/>
      <c r="AI72" s="891"/>
      <c r="AJ72" s="272"/>
      <c r="AK72" s="251"/>
      <c r="AL72" s="252"/>
      <c r="AM72" s="252"/>
      <c r="AN72" s="252"/>
      <c r="AO72" s="252"/>
      <c r="AP72" s="260"/>
      <c r="AQ72" s="252"/>
      <c r="AR72" s="252"/>
      <c r="AS72" s="252"/>
      <c r="AT72" s="260"/>
      <c r="AU72" s="252"/>
      <c r="AV72" s="252"/>
      <c r="AW72" s="252"/>
      <c r="AX72" s="252"/>
      <c r="AY72" s="252"/>
      <c r="AZ72" s="252"/>
      <c r="BA72" s="252"/>
      <c r="BB72" s="252"/>
      <c r="BC72" s="252"/>
      <c r="BD72" s="252"/>
      <c r="BE72" s="252"/>
      <c r="BF72" s="252"/>
      <c r="BG72" s="252"/>
      <c r="BH72" s="252"/>
      <c r="BI72" s="252"/>
      <c r="BJ72" s="252"/>
      <c r="BK72" s="252"/>
      <c r="BL72" s="252"/>
      <c r="BM72" s="252"/>
      <c r="BN72" s="252"/>
      <c r="BO72" s="252"/>
      <c r="BP72" s="252"/>
      <c r="BQ72" s="252"/>
      <c r="BR72" s="252"/>
      <c r="BS72" s="252"/>
      <c r="BT72" s="252"/>
      <c r="BU72" s="252"/>
      <c r="BV72" s="252"/>
      <c r="BW72" s="252"/>
      <c r="BX72" s="252"/>
      <c r="BY72" s="252"/>
      <c r="BZ72" s="252"/>
      <c r="CA72" s="252"/>
      <c r="CB72" s="252"/>
      <c r="CC72" s="252"/>
      <c r="CD72" s="252"/>
      <c r="CE72" s="252"/>
      <c r="CF72" s="252"/>
      <c r="CG72" s="252"/>
      <c r="CH72" s="252"/>
      <c r="CI72" s="252"/>
      <c r="CJ72" s="252"/>
      <c r="CK72" s="252"/>
      <c r="CL72" s="252"/>
      <c r="CM72" s="252"/>
      <c r="CN72" s="252"/>
      <c r="CO72" s="252"/>
      <c r="CP72" s="252"/>
      <c r="CQ72" s="252"/>
      <c r="CR72" s="252"/>
      <c r="CS72" s="252"/>
      <c r="CT72" s="252"/>
      <c r="CU72" s="252"/>
      <c r="CV72" s="252"/>
      <c r="CW72" s="252"/>
      <c r="CX72" s="252"/>
      <c r="CY72" s="252"/>
      <c r="CZ72" s="252"/>
      <c r="DA72" s="252"/>
      <c r="DB72" s="252"/>
      <c r="DC72" s="252"/>
      <c r="DD72" s="252"/>
      <c r="DE72" s="252"/>
      <c r="DF72" s="252"/>
      <c r="DG72" s="252"/>
    </row>
    <row r="73" spans="2:111" s="252" customFormat="1" ht="5.0999999999999996" customHeight="1" x14ac:dyDescent="0.25">
      <c r="B73" s="275"/>
      <c r="C73" s="911"/>
      <c r="D73" s="911"/>
      <c r="E73" s="911"/>
      <c r="F73" s="911"/>
      <c r="G73" s="911"/>
      <c r="H73" s="911"/>
      <c r="I73" s="911"/>
      <c r="J73" s="911"/>
      <c r="K73" s="911"/>
      <c r="L73" s="911"/>
      <c r="M73" s="911"/>
      <c r="N73" s="911"/>
      <c r="O73" s="911"/>
      <c r="P73" s="911"/>
      <c r="Q73" s="911"/>
      <c r="R73" s="911"/>
      <c r="S73" s="911"/>
      <c r="T73" s="911"/>
      <c r="U73" s="911"/>
      <c r="V73" s="911"/>
      <c r="W73" s="911"/>
      <c r="X73" s="911"/>
      <c r="Y73" s="911"/>
      <c r="Z73" s="911"/>
      <c r="AA73" s="911"/>
      <c r="AB73" s="911"/>
      <c r="AC73" s="911"/>
      <c r="AD73" s="911"/>
      <c r="AE73" s="911"/>
      <c r="AF73" s="911"/>
      <c r="AG73" s="911"/>
      <c r="AH73" s="911"/>
      <c r="AI73" s="911"/>
      <c r="AJ73" s="276"/>
      <c r="AP73" s="260"/>
      <c r="AT73" s="260"/>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row>
    <row r="74" spans="2:111" s="252" customFormat="1" ht="30.75" customHeight="1" x14ac:dyDescent="0.25">
      <c r="B74" s="275"/>
      <c r="C74" s="892" t="s">
        <v>2373</v>
      </c>
      <c r="D74" s="892"/>
      <c r="E74" s="892"/>
      <c r="F74" s="892"/>
      <c r="G74" s="892"/>
      <c r="H74" s="892"/>
      <c r="I74" s="892"/>
      <c r="J74" s="892"/>
      <c r="K74" s="892"/>
      <c r="L74" s="892"/>
      <c r="M74" s="892"/>
      <c r="N74" s="892"/>
      <c r="O74" s="892"/>
      <c r="P74" s="892"/>
      <c r="Q74" s="892"/>
      <c r="R74" s="892"/>
      <c r="S74" s="892"/>
      <c r="T74" s="892"/>
      <c r="U74" s="892"/>
      <c r="V74" s="892"/>
      <c r="W74" s="892"/>
      <c r="X74" s="892"/>
      <c r="Y74" s="892"/>
      <c r="Z74" s="892"/>
      <c r="AA74" s="892"/>
      <c r="AB74" s="892"/>
      <c r="AC74" s="892"/>
      <c r="AD74" s="892"/>
      <c r="AE74" s="892"/>
      <c r="AF74" s="892"/>
      <c r="AG74" s="892"/>
      <c r="AH74" s="892"/>
      <c r="AI74" s="892"/>
      <c r="AJ74" s="276"/>
      <c r="AP74" s="260"/>
      <c r="AT74" s="260"/>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row>
    <row r="75" spans="2:111" s="252" customFormat="1" ht="5.0999999999999996" customHeight="1" x14ac:dyDescent="0.25">
      <c r="B75" s="275"/>
      <c r="C75" s="501"/>
      <c r="D75" s="501"/>
      <c r="E75" s="501"/>
      <c r="F75" s="501"/>
      <c r="G75" s="501"/>
      <c r="H75" s="501"/>
      <c r="I75" s="501"/>
      <c r="J75" s="501"/>
      <c r="K75" s="501"/>
      <c r="L75" s="501"/>
      <c r="M75" s="501"/>
      <c r="N75" s="501"/>
      <c r="O75" s="501"/>
      <c r="P75" s="501"/>
      <c r="Q75" s="501"/>
      <c r="R75" s="501"/>
      <c r="S75" s="501"/>
      <c r="T75" s="501"/>
      <c r="U75" s="501"/>
      <c r="V75" s="501"/>
      <c r="W75" s="501"/>
      <c r="X75" s="501"/>
      <c r="Y75" s="501"/>
      <c r="Z75" s="501"/>
      <c r="AA75" s="501"/>
      <c r="AB75" s="501"/>
      <c r="AC75" s="501"/>
      <c r="AD75" s="501"/>
      <c r="AE75" s="501"/>
      <c r="AF75" s="501"/>
      <c r="AG75" s="501"/>
      <c r="AH75" s="501"/>
      <c r="AI75" s="501"/>
      <c r="AJ75" s="276"/>
      <c r="AP75" s="260"/>
      <c r="AT75" s="260"/>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row>
    <row r="76" spans="2:111" s="252" customFormat="1" ht="15" customHeight="1" x14ac:dyDescent="0.25">
      <c r="B76" s="275"/>
      <c r="C76" s="719" t="s">
        <v>2302</v>
      </c>
      <c r="D76" s="720"/>
      <c r="E76" s="720"/>
      <c r="F76" s="720"/>
      <c r="G76" s="720"/>
      <c r="H76" s="720"/>
      <c r="I76" s="720"/>
      <c r="J76" s="720"/>
      <c r="K76" s="720"/>
      <c r="L76" s="720"/>
      <c r="M76" s="720"/>
      <c r="N76" s="720"/>
      <c r="O76" s="720"/>
      <c r="P76" s="720"/>
      <c r="Q76" s="720"/>
      <c r="R76" s="720"/>
      <c r="S76" s="720"/>
      <c r="T76" s="720"/>
      <c r="U76" s="720"/>
      <c r="V76" s="720"/>
      <c r="W76" s="720"/>
      <c r="X76" s="720"/>
      <c r="Y76" s="720"/>
      <c r="Z76" s="720"/>
      <c r="AA76" s="720"/>
      <c r="AB76" s="720"/>
      <c r="AC76" s="720"/>
      <c r="AD76" s="720"/>
      <c r="AE76" s="720"/>
      <c r="AF76" s="720"/>
      <c r="AG76" s="720"/>
      <c r="AH76" s="720"/>
      <c r="AI76" s="721"/>
      <c r="AJ76" s="276"/>
      <c r="AP76" s="260"/>
      <c r="AT76" s="260"/>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row>
    <row r="77" spans="2:111" s="252" customFormat="1" ht="5.0999999999999996" customHeight="1" x14ac:dyDescent="0.25">
      <c r="B77" s="275"/>
      <c r="C77" s="501"/>
      <c r="D77" s="501"/>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1"/>
      <c r="AD77" s="501"/>
      <c r="AE77" s="501"/>
      <c r="AF77" s="501"/>
      <c r="AG77" s="501"/>
      <c r="AH77" s="501"/>
      <c r="AI77" s="501"/>
      <c r="AJ77" s="276"/>
      <c r="AP77" s="260"/>
      <c r="AT77" s="260"/>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row>
    <row r="78" spans="2:111" s="252" customFormat="1" ht="15" customHeight="1" x14ac:dyDescent="0.25">
      <c r="B78" s="275"/>
      <c r="C78" s="166" t="s">
        <v>2303</v>
      </c>
      <c r="D78" s="166"/>
      <c r="E78" s="166"/>
      <c r="F78" s="166"/>
      <c r="G78" s="166"/>
      <c r="H78" s="166"/>
      <c r="I78" s="269"/>
      <c r="J78" s="269"/>
      <c r="K78" s="269"/>
      <c r="L78" s="269"/>
      <c r="M78" s="269"/>
      <c r="N78" s="269"/>
      <c r="O78" s="269"/>
      <c r="P78" s="269"/>
      <c r="Q78" s="269"/>
      <c r="R78" s="269"/>
      <c r="S78" s="460"/>
      <c r="T78" s="259" t="s">
        <v>196</v>
      </c>
      <c r="U78" s="259"/>
      <c r="V78" s="460"/>
      <c r="W78" s="259" t="s">
        <v>197</v>
      </c>
      <c r="X78" s="134"/>
      <c r="Y78" s="134"/>
      <c r="Z78" s="134"/>
      <c r="AA78" s="134"/>
      <c r="AB78" s="134"/>
      <c r="AC78" s="134"/>
      <c r="AD78" s="134"/>
      <c r="AE78" s="134"/>
      <c r="AF78" s="134"/>
      <c r="AG78" s="134"/>
      <c r="AH78" s="134"/>
      <c r="AI78" s="277"/>
      <c r="AJ78" s="276"/>
      <c r="AP78" s="260"/>
      <c r="AT78" s="260"/>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row>
    <row r="79" spans="2:111" s="252" customFormat="1" ht="15" customHeight="1" thickBot="1" x14ac:dyDescent="0.3">
      <c r="B79" s="275"/>
      <c r="C79" s="166" t="s">
        <v>2301</v>
      </c>
      <c r="D79" s="166"/>
      <c r="E79" s="166"/>
      <c r="F79" s="166"/>
      <c r="G79" s="166"/>
      <c r="H79" s="166"/>
      <c r="I79" s="269"/>
      <c r="J79" s="269"/>
      <c r="K79" s="269"/>
      <c r="L79" s="269"/>
      <c r="M79" s="269"/>
      <c r="N79" s="480" t="s">
        <v>2238</v>
      </c>
      <c r="O79" s="269"/>
      <c r="P79" s="269"/>
      <c r="Q79" s="269"/>
      <c r="R79" s="269"/>
      <c r="S79" s="133"/>
      <c r="T79" s="133"/>
      <c r="U79" s="775"/>
      <c r="V79" s="775"/>
      <c r="W79" s="775"/>
      <c r="X79" s="775"/>
      <c r="Y79" s="480" t="s">
        <v>2239</v>
      </c>
      <c r="Z79" s="134"/>
      <c r="AA79" s="134"/>
      <c r="AB79" s="134"/>
      <c r="AC79" s="134"/>
      <c r="AD79" s="134"/>
      <c r="AE79" s="134"/>
      <c r="AF79" s="730"/>
      <c r="AG79" s="730"/>
      <c r="AH79" s="730"/>
      <c r="AI79" s="730"/>
      <c r="AJ79" s="276"/>
      <c r="AP79" s="260"/>
      <c r="AT79" s="260"/>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2:111" s="252" customFormat="1" ht="15" customHeight="1" x14ac:dyDescent="0.25">
      <c r="B80" s="275"/>
      <c r="C80" s="166" t="s">
        <v>2445</v>
      </c>
      <c r="D80" s="166"/>
      <c r="E80" s="166"/>
      <c r="F80" s="166"/>
      <c r="G80" s="166"/>
      <c r="H80" s="166"/>
      <c r="I80" s="269"/>
      <c r="J80" s="269"/>
      <c r="K80" s="269"/>
      <c r="L80" s="269"/>
      <c r="M80" s="269"/>
      <c r="N80" s="269"/>
      <c r="O80" s="269"/>
      <c r="P80" s="269"/>
      <c r="Q80" s="269"/>
      <c r="R80" s="269"/>
      <c r="S80" s="133"/>
      <c r="T80" s="133"/>
      <c r="U80" s="133"/>
      <c r="V80" s="150"/>
      <c r="W80" s="259"/>
      <c r="X80" s="259"/>
      <c r="Y80" s="150"/>
      <c r="Z80" s="259"/>
      <c r="AA80" s="134"/>
      <c r="AB80" s="461"/>
      <c r="AC80" s="259" t="s">
        <v>196</v>
      </c>
      <c r="AD80" s="259"/>
      <c r="AE80" s="461"/>
      <c r="AF80" s="259" t="s">
        <v>197</v>
      </c>
      <c r="AG80" s="277"/>
      <c r="AH80" s="277"/>
      <c r="AI80" s="277"/>
      <c r="AJ80" s="276"/>
      <c r="AP80" s="260"/>
      <c r="AT80" s="260"/>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row>
    <row r="81" spans="2:71" s="252" customFormat="1" ht="24.75" customHeight="1" x14ac:dyDescent="0.25">
      <c r="B81" s="275"/>
      <c r="C81" s="795" t="s">
        <v>1937</v>
      </c>
      <c r="D81" s="795"/>
      <c r="E81" s="795"/>
      <c r="F81" s="795"/>
      <c r="G81" s="795"/>
      <c r="H81" s="795"/>
      <c r="I81" s="795"/>
      <c r="J81" s="795"/>
      <c r="K81" s="795"/>
      <c r="L81" s="795"/>
      <c r="M81" s="795"/>
      <c r="N81" s="795"/>
      <c r="O81" s="795"/>
      <c r="P81" s="795"/>
      <c r="Q81" s="795"/>
      <c r="R81" s="795"/>
      <c r="S81" s="795"/>
      <c r="T81" s="795"/>
      <c r="U81" s="795"/>
      <c r="V81" s="795"/>
      <c r="W81" s="795"/>
      <c r="X81" s="795"/>
      <c r="Y81" s="795"/>
      <c r="Z81" s="795"/>
      <c r="AA81" s="795"/>
      <c r="AB81" s="795"/>
      <c r="AC81" s="795"/>
      <c r="AD81" s="795"/>
      <c r="AE81" s="795"/>
      <c r="AF81" s="795"/>
      <c r="AG81" s="795"/>
      <c r="AH81" s="795"/>
      <c r="AI81" s="795"/>
      <c r="AJ81" s="276"/>
      <c r="AP81" s="260"/>
      <c r="AT81" s="260"/>
      <c r="AU81" s="116"/>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row>
    <row r="82" spans="2:71" s="252" customFormat="1" ht="5.0999999999999996" customHeight="1" x14ac:dyDescent="0.25">
      <c r="B82" s="275"/>
      <c r="C82" s="134"/>
      <c r="D82" s="134"/>
      <c r="E82" s="134"/>
      <c r="F82" s="134"/>
      <c r="G82" s="134"/>
      <c r="H82" s="134"/>
      <c r="I82" s="134"/>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276"/>
      <c r="AP82" s="260"/>
      <c r="AT82" s="260"/>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row>
    <row r="83" spans="2:71" s="252" customFormat="1" x14ac:dyDescent="0.25">
      <c r="B83" s="275"/>
      <c r="C83" s="753" t="s">
        <v>2304</v>
      </c>
      <c r="D83" s="753"/>
      <c r="E83" s="753"/>
      <c r="F83" s="753"/>
      <c r="G83" s="753"/>
      <c r="H83" s="753"/>
      <c r="I83" s="753"/>
      <c r="J83" s="753"/>
      <c r="K83" s="753"/>
      <c r="L83" s="753"/>
      <c r="M83" s="753"/>
      <c r="N83" s="753"/>
      <c r="O83" s="753"/>
      <c r="P83" s="753"/>
      <c r="Q83" s="753"/>
      <c r="R83" s="753"/>
      <c r="S83" s="753"/>
      <c r="T83" s="753"/>
      <c r="U83" s="753"/>
      <c r="V83" s="753"/>
      <c r="W83" s="753"/>
      <c r="X83" s="753"/>
      <c r="Y83" s="753"/>
      <c r="Z83" s="753"/>
      <c r="AA83" s="753"/>
      <c r="AB83" s="753"/>
      <c r="AC83" s="753"/>
      <c r="AD83" s="753"/>
      <c r="AE83" s="753"/>
      <c r="AF83" s="753"/>
      <c r="AG83" s="753"/>
      <c r="AH83" s="753"/>
      <c r="AI83" s="753"/>
      <c r="AJ83" s="276"/>
      <c r="AP83" s="260"/>
      <c r="AT83" s="260"/>
      <c r="AU83" s="24"/>
      <c r="AV83" s="24"/>
      <c r="AW83" s="24"/>
      <c r="AX83" s="24"/>
      <c r="AY83" s="24"/>
      <c r="AZ83" s="24"/>
      <c r="BA83" s="24"/>
      <c r="BB83" s="24"/>
      <c r="BC83" s="24"/>
    </row>
    <row r="84" spans="2:71" s="252" customFormat="1" ht="15" customHeight="1" x14ac:dyDescent="0.25">
      <c r="B84" s="275"/>
      <c r="C84" s="792" t="s">
        <v>1157</v>
      </c>
      <c r="D84" s="792"/>
      <c r="E84" s="792"/>
      <c r="F84" s="792"/>
      <c r="G84" s="792"/>
      <c r="H84" s="792"/>
      <c r="I84" s="792"/>
      <c r="J84" s="793" t="s">
        <v>1176</v>
      </c>
      <c r="K84" s="793"/>
      <c r="L84" s="793"/>
      <c r="M84" s="793"/>
      <c r="N84" s="793"/>
      <c r="O84" s="793"/>
      <c r="P84" s="793" t="s">
        <v>1158</v>
      </c>
      <c r="Q84" s="793"/>
      <c r="R84" s="793"/>
      <c r="S84" s="793"/>
      <c r="T84" s="793"/>
      <c r="U84" s="793"/>
      <c r="V84" s="793"/>
      <c r="W84" s="793"/>
      <c r="X84" s="793"/>
      <c r="Y84" s="793" t="s">
        <v>1159</v>
      </c>
      <c r="Z84" s="793"/>
      <c r="AA84" s="793"/>
      <c r="AB84" s="793"/>
      <c r="AC84" s="793"/>
      <c r="AD84" s="793"/>
      <c r="AE84" s="794" t="s">
        <v>1160</v>
      </c>
      <c r="AF84" s="794"/>
      <c r="AG84" s="794"/>
      <c r="AH84" s="794"/>
      <c r="AI84" s="794"/>
      <c r="AJ84" s="276"/>
      <c r="AP84" s="260"/>
      <c r="AT84" s="260"/>
      <c r="AV84" s="24"/>
      <c r="AW84" s="24"/>
      <c r="AX84" s="24"/>
      <c r="AY84" s="24"/>
      <c r="AZ84" s="24"/>
      <c r="BA84" s="24"/>
      <c r="BB84" s="24"/>
      <c r="BC84" s="24"/>
    </row>
    <row r="85" spans="2:71" s="252" customFormat="1" ht="15" customHeight="1" x14ac:dyDescent="0.25">
      <c r="B85" s="275"/>
      <c r="C85" s="749"/>
      <c r="D85" s="749"/>
      <c r="E85" s="749"/>
      <c r="F85" s="749"/>
      <c r="G85" s="749"/>
      <c r="H85" s="749"/>
      <c r="I85" s="749"/>
      <c r="J85" s="752"/>
      <c r="K85" s="752"/>
      <c r="L85" s="752"/>
      <c r="M85" s="752"/>
      <c r="N85" s="752"/>
      <c r="O85" s="752"/>
      <c r="P85" s="752"/>
      <c r="Q85" s="752"/>
      <c r="R85" s="752"/>
      <c r="S85" s="752"/>
      <c r="T85" s="752"/>
      <c r="U85" s="752"/>
      <c r="V85" s="752"/>
      <c r="W85" s="752"/>
      <c r="X85" s="752"/>
      <c r="Y85" s="752"/>
      <c r="Z85" s="752"/>
      <c r="AA85" s="752"/>
      <c r="AB85" s="752"/>
      <c r="AC85" s="752"/>
      <c r="AD85" s="752"/>
      <c r="AE85" s="725"/>
      <c r="AF85" s="725"/>
      <c r="AG85" s="725"/>
      <c r="AH85" s="725"/>
      <c r="AI85" s="725"/>
      <c r="AJ85" s="276"/>
      <c r="AP85" s="260"/>
      <c r="AT85" s="260"/>
      <c r="AV85" s="24"/>
      <c r="AW85" s="24"/>
      <c r="AX85" s="24"/>
      <c r="AY85" s="24"/>
      <c r="AZ85" s="24"/>
      <c r="BA85" s="24"/>
      <c r="BB85" s="24"/>
      <c r="BC85" s="24"/>
    </row>
    <row r="86" spans="2:71" s="252" customFormat="1" ht="15" customHeight="1" x14ac:dyDescent="0.25">
      <c r="B86" s="275"/>
      <c r="C86" s="749"/>
      <c r="D86" s="749"/>
      <c r="E86" s="749"/>
      <c r="F86" s="749"/>
      <c r="G86" s="749"/>
      <c r="H86" s="749"/>
      <c r="I86" s="749"/>
      <c r="J86" s="752"/>
      <c r="K86" s="752"/>
      <c r="L86" s="752"/>
      <c r="M86" s="752"/>
      <c r="N86" s="752"/>
      <c r="O86" s="752"/>
      <c r="P86" s="752"/>
      <c r="Q86" s="752"/>
      <c r="R86" s="752"/>
      <c r="S86" s="752"/>
      <c r="T86" s="752"/>
      <c r="U86" s="752"/>
      <c r="V86" s="752"/>
      <c r="W86" s="752"/>
      <c r="X86" s="752"/>
      <c r="Y86" s="752"/>
      <c r="Z86" s="752"/>
      <c r="AA86" s="752"/>
      <c r="AB86" s="752"/>
      <c r="AC86" s="752"/>
      <c r="AD86" s="752"/>
      <c r="AE86" s="725"/>
      <c r="AF86" s="725"/>
      <c r="AG86" s="725"/>
      <c r="AH86" s="725"/>
      <c r="AI86" s="725"/>
      <c r="AJ86" s="276"/>
      <c r="AP86" s="260"/>
      <c r="AT86" s="260"/>
      <c r="AV86" s="24"/>
      <c r="AW86" s="24"/>
      <c r="AX86" s="24"/>
      <c r="AY86" s="24"/>
      <c r="AZ86" s="24"/>
      <c r="BA86" s="24"/>
      <c r="BB86" s="24"/>
      <c r="BC86" s="24"/>
    </row>
    <row r="87" spans="2:71" s="252" customFormat="1" ht="15" customHeight="1" x14ac:dyDescent="0.25">
      <c r="B87" s="275"/>
      <c r="C87" s="749"/>
      <c r="D87" s="749"/>
      <c r="E87" s="749"/>
      <c r="F87" s="749"/>
      <c r="G87" s="749"/>
      <c r="H87" s="749"/>
      <c r="I87" s="749"/>
      <c r="J87" s="752"/>
      <c r="K87" s="752"/>
      <c r="L87" s="752"/>
      <c r="M87" s="752"/>
      <c r="N87" s="752"/>
      <c r="O87" s="752"/>
      <c r="P87" s="752"/>
      <c r="Q87" s="752"/>
      <c r="R87" s="752"/>
      <c r="S87" s="752"/>
      <c r="T87" s="752"/>
      <c r="U87" s="752"/>
      <c r="V87" s="752"/>
      <c r="W87" s="752"/>
      <c r="X87" s="752"/>
      <c r="Y87" s="752"/>
      <c r="Z87" s="752"/>
      <c r="AA87" s="752"/>
      <c r="AB87" s="752"/>
      <c r="AC87" s="752"/>
      <c r="AD87" s="752"/>
      <c r="AE87" s="725"/>
      <c r="AF87" s="725"/>
      <c r="AG87" s="725"/>
      <c r="AH87" s="725"/>
      <c r="AI87" s="725"/>
      <c r="AJ87" s="276"/>
      <c r="AP87" s="260"/>
      <c r="AT87" s="260"/>
      <c r="AV87" s="24"/>
      <c r="AW87" s="24"/>
      <c r="AX87" s="24"/>
      <c r="AY87" s="24"/>
      <c r="AZ87" s="24"/>
      <c r="BA87" s="24"/>
      <c r="BB87" s="24"/>
      <c r="BC87" s="24"/>
    </row>
    <row r="88" spans="2:71" s="252" customFormat="1" ht="15" customHeight="1" x14ac:dyDescent="0.25">
      <c r="B88" s="275"/>
      <c r="C88" s="749"/>
      <c r="D88" s="749"/>
      <c r="E88" s="749"/>
      <c r="F88" s="749"/>
      <c r="G88" s="749"/>
      <c r="H88" s="749"/>
      <c r="I88" s="749"/>
      <c r="J88" s="752"/>
      <c r="K88" s="752"/>
      <c r="L88" s="752"/>
      <c r="M88" s="752"/>
      <c r="N88" s="752"/>
      <c r="O88" s="752"/>
      <c r="P88" s="752"/>
      <c r="Q88" s="752"/>
      <c r="R88" s="752"/>
      <c r="S88" s="752"/>
      <c r="T88" s="752"/>
      <c r="U88" s="752"/>
      <c r="V88" s="752"/>
      <c r="W88" s="752"/>
      <c r="X88" s="752"/>
      <c r="Y88" s="752"/>
      <c r="Z88" s="752"/>
      <c r="AA88" s="752"/>
      <c r="AB88" s="752"/>
      <c r="AC88" s="752"/>
      <c r="AD88" s="752"/>
      <c r="AE88" s="725"/>
      <c r="AF88" s="725"/>
      <c r="AG88" s="725"/>
      <c r="AH88" s="725"/>
      <c r="AI88" s="725"/>
      <c r="AJ88" s="276"/>
      <c r="AP88" s="260"/>
      <c r="AT88" s="260"/>
      <c r="AV88" s="24"/>
      <c r="AW88" s="24"/>
      <c r="AX88" s="24"/>
      <c r="AY88" s="24"/>
      <c r="AZ88" s="24"/>
      <c r="BA88" s="24"/>
      <c r="BB88" s="24"/>
      <c r="BC88" s="24"/>
    </row>
    <row r="89" spans="2:71" s="252" customFormat="1" ht="15" customHeight="1" x14ac:dyDescent="0.25">
      <c r="B89" s="275"/>
      <c r="C89" s="749"/>
      <c r="D89" s="749"/>
      <c r="E89" s="749"/>
      <c r="F89" s="749"/>
      <c r="G89" s="749"/>
      <c r="H89" s="749"/>
      <c r="I89" s="749"/>
      <c r="J89" s="752"/>
      <c r="K89" s="752"/>
      <c r="L89" s="752"/>
      <c r="M89" s="752"/>
      <c r="N89" s="752"/>
      <c r="O89" s="752"/>
      <c r="P89" s="752"/>
      <c r="Q89" s="752"/>
      <c r="R89" s="752"/>
      <c r="S89" s="752"/>
      <c r="T89" s="752"/>
      <c r="U89" s="752"/>
      <c r="V89" s="752"/>
      <c r="W89" s="752"/>
      <c r="X89" s="752"/>
      <c r="Y89" s="752"/>
      <c r="Z89" s="752"/>
      <c r="AA89" s="752"/>
      <c r="AB89" s="752"/>
      <c r="AC89" s="752"/>
      <c r="AD89" s="752"/>
      <c r="AE89" s="725"/>
      <c r="AF89" s="725"/>
      <c r="AG89" s="725"/>
      <c r="AH89" s="725"/>
      <c r="AI89" s="725"/>
      <c r="AJ89" s="276"/>
      <c r="AP89" s="260"/>
      <c r="AT89" s="260"/>
      <c r="AV89" s="24"/>
      <c r="AW89" s="24"/>
      <c r="AX89" s="24"/>
      <c r="AY89" s="24"/>
      <c r="AZ89" s="24"/>
      <c r="BA89" s="24"/>
      <c r="BB89" s="24"/>
      <c r="BC89" s="24"/>
    </row>
    <row r="90" spans="2:71" s="252" customFormat="1" ht="5.0999999999999996" customHeight="1" x14ac:dyDescent="0.25">
      <c r="B90" s="275"/>
      <c r="C90" s="287"/>
      <c r="D90" s="287"/>
      <c r="E90" s="287"/>
      <c r="F90" s="287"/>
      <c r="G90" s="287"/>
      <c r="H90" s="287"/>
      <c r="I90" s="287"/>
      <c r="J90" s="288"/>
      <c r="K90" s="288"/>
      <c r="L90" s="288"/>
      <c r="M90" s="288"/>
      <c r="N90" s="288"/>
      <c r="O90" s="288"/>
      <c r="P90" s="288"/>
      <c r="Q90" s="288"/>
      <c r="R90" s="288"/>
      <c r="S90" s="288"/>
      <c r="T90" s="288"/>
      <c r="U90" s="288"/>
      <c r="V90" s="288"/>
      <c r="W90" s="288"/>
      <c r="X90" s="288"/>
      <c r="Y90" s="288"/>
      <c r="Z90" s="288"/>
      <c r="AA90" s="288"/>
      <c r="AB90" s="288"/>
      <c r="AC90" s="288"/>
      <c r="AD90" s="288"/>
      <c r="AE90" s="289"/>
      <c r="AF90" s="289"/>
      <c r="AG90" s="289"/>
      <c r="AH90" s="289"/>
      <c r="AI90" s="289"/>
      <c r="AJ90" s="276"/>
      <c r="AP90" s="260"/>
      <c r="AT90" s="260"/>
      <c r="AV90" s="24"/>
      <c r="AW90" s="24"/>
      <c r="AX90" s="24"/>
      <c r="AY90" s="24"/>
      <c r="AZ90" s="24"/>
      <c r="BA90" s="24"/>
      <c r="BB90" s="24"/>
      <c r="BC90" s="24"/>
    </row>
    <row r="91" spans="2:71" s="252" customFormat="1" ht="15" customHeight="1" x14ac:dyDescent="0.25">
      <c r="B91" s="275"/>
      <c r="C91" s="731" t="s">
        <v>2374</v>
      </c>
      <c r="D91" s="731"/>
      <c r="E91" s="731"/>
      <c r="F91" s="731"/>
      <c r="G91" s="731"/>
      <c r="H91" s="731"/>
      <c r="I91" s="460"/>
      <c r="J91" s="290" t="s">
        <v>2256</v>
      </c>
      <c r="K91" s="134"/>
      <c r="L91" s="305"/>
      <c r="M91" s="306"/>
      <c r="N91" s="460"/>
      <c r="O91" s="290" t="s">
        <v>1162</v>
      </c>
      <c r="P91" s="134"/>
      <c r="Q91" s="134"/>
      <c r="R91" s="134"/>
      <c r="S91" s="134"/>
      <c r="T91" s="134"/>
      <c r="U91" s="460"/>
      <c r="V91" s="290" t="s">
        <v>1163</v>
      </c>
      <c r="W91" s="134"/>
      <c r="X91" s="134"/>
      <c r="Y91" s="460"/>
      <c r="Z91" s="133" t="s">
        <v>1926</v>
      </c>
      <c r="AA91" s="269"/>
      <c r="AB91" s="269"/>
      <c r="AC91" s="134"/>
      <c r="AD91" s="732"/>
      <c r="AE91" s="732"/>
      <c r="AF91" s="732"/>
      <c r="AG91" s="732"/>
      <c r="AH91" s="732"/>
      <c r="AI91" s="732"/>
      <c r="AJ91" s="276"/>
      <c r="AP91" s="260"/>
      <c r="AT91" s="260"/>
      <c r="AV91" s="24"/>
      <c r="AW91" s="24"/>
      <c r="AX91" s="24"/>
      <c r="AY91" s="24"/>
      <c r="AZ91" s="24"/>
      <c r="BA91" s="24"/>
      <c r="BB91" s="24"/>
      <c r="BC91" s="24"/>
    </row>
    <row r="92" spans="2:71" s="252" customFormat="1" ht="15" customHeight="1" x14ac:dyDescent="0.25">
      <c r="B92" s="275"/>
      <c r="C92" s="731"/>
      <c r="D92" s="731"/>
      <c r="E92" s="731"/>
      <c r="F92" s="731"/>
      <c r="G92" s="731"/>
      <c r="H92" s="731"/>
      <c r="I92" s="305"/>
      <c r="J92" s="305"/>
      <c r="K92" s="305"/>
      <c r="L92" s="305"/>
      <c r="M92" s="306"/>
      <c r="N92" s="460"/>
      <c r="O92" s="290" t="s">
        <v>1164</v>
      </c>
      <c r="P92" s="134"/>
      <c r="Q92" s="134"/>
      <c r="R92" s="134"/>
      <c r="S92" s="134"/>
      <c r="T92" s="134"/>
      <c r="U92" s="460"/>
      <c r="V92" s="290" t="s">
        <v>1163</v>
      </c>
      <c r="W92" s="134"/>
      <c r="X92" s="134"/>
      <c r="Y92" s="460"/>
      <c r="Z92" s="133" t="s">
        <v>1926</v>
      </c>
      <c r="AA92" s="269"/>
      <c r="AB92" s="269"/>
      <c r="AC92" s="134"/>
      <c r="AD92" s="732"/>
      <c r="AE92" s="732"/>
      <c r="AF92" s="732"/>
      <c r="AG92" s="732"/>
      <c r="AH92" s="732"/>
      <c r="AI92" s="732"/>
      <c r="AJ92" s="276"/>
      <c r="AP92" s="260"/>
      <c r="AT92" s="260"/>
      <c r="AV92" s="24"/>
      <c r="AW92" s="24"/>
      <c r="AX92" s="24"/>
      <c r="AY92" s="24"/>
      <c r="AZ92" s="24"/>
      <c r="BA92" s="24"/>
      <c r="BB92" s="24"/>
      <c r="BC92" s="24"/>
    </row>
    <row r="93" spans="2:71" s="252" customFormat="1" ht="15" customHeight="1" x14ac:dyDescent="0.25">
      <c r="B93" s="275"/>
      <c r="C93" s="731"/>
      <c r="D93" s="731"/>
      <c r="E93" s="731"/>
      <c r="F93" s="731"/>
      <c r="G93" s="731"/>
      <c r="H93" s="731"/>
      <c r="I93" s="460"/>
      <c r="J93" s="290" t="s">
        <v>1967</v>
      </c>
      <c r="K93" s="134"/>
      <c r="L93" s="305"/>
      <c r="M93" s="305"/>
      <c r="N93" s="532" t="s">
        <v>2343</v>
      </c>
      <c r="O93" s="134"/>
      <c r="P93" s="134"/>
      <c r="Q93" s="134"/>
      <c r="R93" s="134"/>
      <c r="S93" s="732"/>
      <c r="T93" s="732"/>
      <c r="U93" s="732"/>
      <c r="V93" s="732"/>
      <c r="W93" s="732"/>
      <c r="X93" s="732"/>
      <c r="Y93" s="732"/>
      <c r="Z93" s="732"/>
      <c r="AA93" s="732"/>
      <c r="AB93" s="732"/>
      <c r="AC93" s="732"/>
      <c r="AD93" s="732"/>
      <c r="AE93" s="732"/>
      <c r="AF93" s="732"/>
      <c r="AG93" s="732"/>
      <c r="AH93" s="732"/>
      <c r="AI93" s="732"/>
      <c r="AJ93" s="276"/>
      <c r="AP93" s="260"/>
      <c r="AT93" s="260"/>
      <c r="AV93" s="24"/>
      <c r="AW93" s="24"/>
      <c r="AX93" s="24"/>
      <c r="AY93" s="24"/>
      <c r="AZ93" s="24"/>
      <c r="BA93" s="24"/>
      <c r="BB93" s="24"/>
      <c r="BC93" s="24"/>
    </row>
    <row r="94" spans="2:71" s="252" customFormat="1" ht="15" customHeight="1" x14ac:dyDescent="0.25">
      <c r="B94" s="275"/>
      <c r="C94" s="138" t="s">
        <v>2375</v>
      </c>
      <c r="D94" s="21"/>
      <c r="E94" s="134"/>
      <c r="F94" s="533"/>
      <c r="G94" s="21"/>
      <c r="H94" s="295"/>
      <c r="I94" s="259"/>
      <c r="J94" s="259"/>
      <c r="K94" s="259"/>
      <c r="L94" s="259"/>
      <c r="M94" s="259"/>
      <c r="N94" s="259"/>
      <c r="O94" s="259"/>
      <c r="P94" s="539"/>
      <c r="Q94" s="732"/>
      <c r="R94" s="732"/>
      <c r="S94" s="732"/>
      <c r="T94" s="732"/>
      <c r="U94" s="732"/>
      <c r="V94" s="732"/>
      <c r="W94" s="732"/>
      <c r="X94" s="732"/>
      <c r="Y94" s="732"/>
      <c r="Z94" s="732"/>
      <c r="AA94" s="732"/>
      <c r="AB94" s="732"/>
      <c r="AC94" s="732"/>
      <c r="AD94" s="732"/>
      <c r="AE94" s="732"/>
      <c r="AF94" s="732"/>
      <c r="AG94" s="732"/>
      <c r="AH94" s="732"/>
      <c r="AI94" s="732"/>
      <c r="AJ94" s="276"/>
      <c r="AP94" s="260"/>
      <c r="AT94" s="260"/>
      <c r="AV94" s="24"/>
      <c r="AW94" s="24"/>
      <c r="AX94" s="24"/>
      <c r="AY94" s="24"/>
      <c r="AZ94" s="24"/>
      <c r="BA94" s="24"/>
      <c r="BB94" s="24"/>
      <c r="BC94" s="24"/>
    </row>
    <row r="95" spans="2:71" s="252" customFormat="1" ht="15" customHeight="1" x14ac:dyDescent="0.25">
      <c r="B95" s="275"/>
      <c r="C95" s="138" t="s">
        <v>2376</v>
      </c>
      <c r="D95" s="21"/>
      <c r="E95" s="134"/>
      <c r="F95" s="533"/>
      <c r="G95" s="21"/>
      <c r="H95" s="295"/>
      <c r="I95" s="259"/>
      <c r="J95" s="259"/>
      <c r="K95" s="259"/>
      <c r="L95" s="259"/>
      <c r="M95" s="259"/>
      <c r="N95" s="259"/>
      <c r="O95" s="259"/>
      <c r="P95" s="539"/>
      <c r="Q95" s="539"/>
      <c r="R95" s="539"/>
      <c r="S95" s="539"/>
      <c r="T95" s="539"/>
      <c r="U95" s="539"/>
      <c r="V95" s="539"/>
      <c r="W95" s="539"/>
      <c r="X95" s="817"/>
      <c r="Y95" s="817"/>
      <c r="Z95" s="817"/>
      <c r="AA95" s="817"/>
      <c r="AB95" s="817"/>
      <c r="AC95" s="817"/>
      <c r="AD95" s="817"/>
      <c r="AE95" s="817"/>
      <c r="AF95" s="817"/>
      <c r="AG95" s="817"/>
      <c r="AH95" s="817"/>
      <c r="AI95" s="817"/>
      <c r="AJ95" s="276"/>
      <c r="AP95" s="260"/>
      <c r="AT95" s="260"/>
      <c r="AV95" s="24"/>
      <c r="AW95" s="24"/>
      <c r="AX95" s="24"/>
      <c r="AY95" s="24"/>
      <c r="AZ95" s="24"/>
      <c r="BA95" s="24"/>
      <c r="BB95" s="24"/>
      <c r="BC95" s="24"/>
    </row>
    <row r="96" spans="2:71" s="252" customFormat="1" ht="5.0999999999999996" customHeight="1" x14ac:dyDescent="0.25">
      <c r="B96" s="275"/>
      <c r="C96" s="138"/>
      <c r="D96" s="166"/>
      <c r="E96" s="136"/>
      <c r="F96" s="136"/>
      <c r="G96" s="137"/>
      <c r="H96" s="137"/>
      <c r="I96" s="137"/>
      <c r="J96" s="137"/>
      <c r="K96" s="137"/>
      <c r="L96" s="137"/>
      <c r="M96" s="137"/>
      <c r="N96" s="137"/>
      <c r="O96" s="137"/>
      <c r="P96" s="137"/>
      <c r="Q96" s="137"/>
      <c r="R96" s="134"/>
      <c r="S96" s="138"/>
      <c r="T96" s="136"/>
      <c r="U96" s="134"/>
      <c r="V96" s="134"/>
      <c r="W96" s="134"/>
      <c r="X96" s="136"/>
      <c r="Y96" s="137"/>
      <c r="Z96" s="137"/>
      <c r="AA96" s="137"/>
      <c r="AB96" s="137"/>
      <c r="AC96" s="137"/>
      <c r="AD96" s="137"/>
      <c r="AE96" s="137"/>
      <c r="AF96" s="137"/>
      <c r="AG96" s="137"/>
      <c r="AH96" s="137"/>
      <c r="AI96" s="137"/>
      <c r="AJ96" s="276"/>
      <c r="AP96" s="260"/>
      <c r="AT96" s="260"/>
      <c r="AV96" s="24"/>
      <c r="AW96" s="24"/>
      <c r="AX96" s="24"/>
      <c r="AY96" s="24"/>
      <c r="AZ96" s="24"/>
      <c r="BA96" s="24"/>
      <c r="BB96" s="24"/>
      <c r="BC96" s="24"/>
    </row>
    <row r="97" spans="2:55" s="252" customFormat="1" ht="15" customHeight="1" x14ac:dyDescent="0.25">
      <c r="B97" s="275"/>
      <c r="C97" s="719" t="s">
        <v>2305</v>
      </c>
      <c r="D97" s="720"/>
      <c r="E97" s="720"/>
      <c r="F97" s="720"/>
      <c r="G97" s="720"/>
      <c r="H97" s="720"/>
      <c r="I97" s="720"/>
      <c r="J97" s="720"/>
      <c r="K97" s="720"/>
      <c r="L97" s="720"/>
      <c r="M97" s="720"/>
      <c r="N97" s="720"/>
      <c r="O97" s="720"/>
      <c r="P97" s="720"/>
      <c r="Q97" s="720"/>
      <c r="R97" s="720"/>
      <c r="S97" s="720"/>
      <c r="T97" s="720"/>
      <c r="U97" s="720"/>
      <c r="V97" s="720"/>
      <c r="W97" s="720"/>
      <c r="X97" s="720"/>
      <c r="Y97" s="720"/>
      <c r="Z97" s="720"/>
      <c r="AA97" s="720"/>
      <c r="AB97" s="720"/>
      <c r="AC97" s="720"/>
      <c r="AD97" s="720"/>
      <c r="AE97" s="720"/>
      <c r="AF97" s="720"/>
      <c r="AG97" s="720"/>
      <c r="AH97" s="720"/>
      <c r="AI97" s="721"/>
      <c r="AJ97" s="276"/>
      <c r="AP97" s="260"/>
      <c r="AT97" s="260"/>
      <c r="AV97" s="24"/>
      <c r="AW97" s="24"/>
      <c r="AX97" s="24"/>
      <c r="AY97" s="24"/>
      <c r="AZ97" s="24"/>
      <c r="BA97" s="24"/>
      <c r="BB97" s="24"/>
      <c r="BC97" s="24"/>
    </row>
    <row r="98" spans="2:55" s="252" customFormat="1" ht="5.0999999999999996" customHeight="1" x14ac:dyDescent="0.25">
      <c r="B98" s="27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76"/>
      <c r="AP98" s="260"/>
      <c r="AT98" s="260"/>
      <c r="AV98" s="24"/>
      <c r="AW98" s="24"/>
      <c r="AX98" s="24"/>
      <c r="AY98" s="24"/>
      <c r="AZ98" s="24"/>
      <c r="BA98" s="24"/>
      <c r="BB98" s="24"/>
      <c r="BC98" s="24"/>
    </row>
    <row r="99" spans="2:55" s="252" customFormat="1" ht="5.0999999999999996" customHeight="1" x14ac:dyDescent="0.25">
      <c r="B99" s="275"/>
      <c r="C99" s="502"/>
      <c r="D99" s="488"/>
      <c r="E99" s="503"/>
      <c r="F99" s="503"/>
      <c r="G99" s="504"/>
      <c r="H99" s="504"/>
      <c r="I99" s="504"/>
      <c r="J99" s="504"/>
      <c r="K99" s="504"/>
      <c r="L99" s="504"/>
      <c r="M99" s="504"/>
      <c r="N99" s="504"/>
      <c r="O99" s="504"/>
      <c r="P99" s="504"/>
      <c r="Q99" s="504"/>
      <c r="R99" s="505"/>
      <c r="S99" s="487"/>
      <c r="T99" s="503"/>
      <c r="U99" s="505"/>
      <c r="V99" s="505"/>
      <c r="W99" s="505"/>
      <c r="X99" s="503"/>
      <c r="Y99" s="504"/>
      <c r="Z99" s="504"/>
      <c r="AA99" s="504"/>
      <c r="AB99" s="504"/>
      <c r="AC99" s="504"/>
      <c r="AD99" s="504"/>
      <c r="AE99" s="504"/>
      <c r="AF99" s="504"/>
      <c r="AG99" s="504"/>
      <c r="AH99" s="504"/>
      <c r="AI99" s="506"/>
      <c r="AJ99" s="276"/>
      <c r="AP99" s="260"/>
      <c r="AT99" s="260"/>
      <c r="AV99" s="24"/>
      <c r="AW99" s="24"/>
      <c r="AX99" s="24"/>
      <c r="AY99" s="24"/>
      <c r="AZ99" s="24"/>
      <c r="BA99" s="24"/>
      <c r="BB99" s="24"/>
      <c r="BC99" s="24"/>
    </row>
    <row r="100" spans="2:55" s="252" customFormat="1" ht="39.950000000000003" customHeight="1" x14ac:dyDescent="0.25">
      <c r="B100" s="275"/>
      <c r="C100" s="722" t="str">
        <f>IF(municipal!C6="","",auxiliar!A54)</f>
        <v>- DECLARO, sob as penas da lei, que, na data de hoje, consultei o Cadastro dos Sistemas Municipais de Meio Ambiente de Minas Gerais – SIMMA e o município no qual o empreendimento está localizado não está apto a exercer a atribuição originária de licenciamento das atividades acima.</v>
      </c>
      <c r="D100" s="723"/>
      <c r="E100" s="723"/>
      <c r="F100" s="723"/>
      <c r="G100" s="723"/>
      <c r="H100" s="723"/>
      <c r="I100" s="723"/>
      <c r="J100" s="723"/>
      <c r="K100" s="723"/>
      <c r="L100" s="723"/>
      <c r="M100" s="723"/>
      <c r="N100" s="723"/>
      <c r="O100" s="723"/>
      <c r="P100" s="723"/>
      <c r="Q100" s="723"/>
      <c r="R100" s="723"/>
      <c r="S100" s="723"/>
      <c r="T100" s="723"/>
      <c r="U100" s="723"/>
      <c r="V100" s="723"/>
      <c r="W100" s="723"/>
      <c r="X100" s="723"/>
      <c r="Y100" s="723"/>
      <c r="Z100" s="723"/>
      <c r="AA100" s="723"/>
      <c r="AB100" s="723"/>
      <c r="AC100" s="723"/>
      <c r="AD100" s="723"/>
      <c r="AE100" s="723"/>
      <c r="AF100" s="723"/>
      <c r="AG100" s="723"/>
      <c r="AH100" s="723"/>
      <c r="AI100" s="724"/>
      <c r="AJ100" s="276"/>
      <c r="AP100" s="260"/>
      <c r="AT100" s="260"/>
      <c r="AV100" s="24"/>
      <c r="AW100" s="24"/>
      <c r="AX100" s="24"/>
      <c r="AY100" s="24"/>
      <c r="AZ100" s="24"/>
      <c r="BA100" s="24"/>
      <c r="BB100" s="24"/>
      <c r="BC100" s="24"/>
    </row>
    <row r="101" spans="2:55" s="252" customFormat="1" ht="5.0999999999999996" customHeight="1" x14ac:dyDescent="0.25">
      <c r="B101" s="275"/>
      <c r="C101" s="135"/>
      <c r="D101" s="166"/>
      <c r="E101" s="136"/>
      <c r="F101" s="136"/>
      <c r="G101" s="137"/>
      <c r="H101" s="137"/>
      <c r="I101" s="137"/>
      <c r="J101" s="137"/>
      <c r="K101" s="137"/>
      <c r="L101" s="137"/>
      <c r="M101" s="137"/>
      <c r="N101" s="137"/>
      <c r="O101" s="137"/>
      <c r="P101" s="137"/>
      <c r="Q101" s="137"/>
      <c r="R101" s="134"/>
      <c r="S101" s="138"/>
      <c r="T101" s="136"/>
      <c r="U101" s="134"/>
      <c r="V101" s="134"/>
      <c r="W101" s="134"/>
      <c r="X101" s="136"/>
      <c r="Y101" s="137"/>
      <c r="Z101" s="137"/>
      <c r="AA101" s="137"/>
      <c r="AB101" s="137"/>
      <c r="AC101" s="137"/>
      <c r="AD101" s="137"/>
      <c r="AE101" s="137"/>
      <c r="AF101" s="137"/>
      <c r="AG101" s="137"/>
      <c r="AH101" s="137"/>
      <c r="AI101" s="139"/>
      <c r="AJ101" s="276"/>
      <c r="AP101" s="260"/>
      <c r="AT101" s="260"/>
      <c r="AV101" s="24"/>
      <c r="AW101" s="24"/>
      <c r="AX101" s="24"/>
      <c r="AY101" s="24"/>
      <c r="AZ101" s="24"/>
      <c r="BA101" s="24"/>
      <c r="BB101" s="24"/>
      <c r="BC101" s="24"/>
    </row>
    <row r="102" spans="2:55" s="252" customFormat="1" ht="15" customHeight="1" x14ac:dyDescent="0.25">
      <c r="B102" s="275"/>
      <c r="C102" s="722" t="str">
        <f>auxiliar!A55</f>
        <v>- DECLARO, sob as penas da lei, que as informações prestadas são verdadeiras e que estou ciente de que a falsidade na prestação destas informações constitui crime, na forma do artigo 299, do código penal (pena de reclusão de 1 a 5 anos e multa), c/c artigo 3º da Lei de crimes ambientais, c/c artigo 111 do Decreto nº 47.383/18, c/c artigo 19 da Resolução Conama nº 237/97.</v>
      </c>
      <c r="D102" s="723"/>
      <c r="E102" s="723"/>
      <c r="F102" s="723"/>
      <c r="G102" s="723"/>
      <c r="H102" s="723"/>
      <c r="I102" s="723"/>
      <c r="J102" s="723"/>
      <c r="K102" s="723"/>
      <c r="L102" s="723"/>
      <c r="M102" s="723"/>
      <c r="N102" s="723"/>
      <c r="O102" s="723"/>
      <c r="P102" s="723"/>
      <c r="Q102" s="723"/>
      <c r="R102" s="723"/>
      <c r="S102" s="723"/>
      <c r="T102" s="723"/>
      <c r="U102" s="723"/>
      <c r="V102" s="723"/>
      <c r="W102" s="723"/>
      <c r="X102" s="723"/>
      <c r="Y102" s="723"/>
      <c r="Z102" s="723"/>
      <c r="AA102" s="723"/>
      <c r="AB102" s="723"/>
      <c r="AC102" s="723"/>
      <c r="AD102" s="723"/>
      <c r="AE102" s="723"/>
      <c r="AF102" s="723"/>
      <c r="AG102" s="723"/>
      <c r="AH102" s="723"/>
      <c r="AI102" s="724"/>
      <c r="AJ102" s="276"/>
      <c r="AP102" s="260"/>
      <c r="AT102" s="260"/>
      <c r="AV102" s="24"/>
      <c r="AW102" s="24"/>
      <c r="AX102" s="24"/>
      <c r="AY102" s="24"/>
      <c r="AZ102" s="24"/>
      <c r="BA102" s="24"/>
      <c r="BB102" s="24"/>
      <c r="BC102" s="24"/>
    </row>
    <row r="103" spans="2:55" s="252" customFormat="1" ht="15" customHeight="1" x14ac:dyDescent="0.25">
      <c r="B103" s="275"/>
      <c r="C103" s="722"/>
      <c r="D103" s="723"/>
      <c r="E103" s="723"/>
      <c r="F103" s="723"/>
      <c r="G103" s="723"/>
      <c r="H103" s="723"/>
      <c r="I103" s="723"/>
      <c r="J103" s="723"/>
      <c r="K103" s="723"/>
      <c r="L103" s="723"/>
      <c r="M103" s="723"/>
      <c r="N103" s="723"/>
      <c r="O103" s="723"/>
      <c r="P103" s="723"/>
      <c r="Q103" s="723"/>
      <c r="R103" s="723"/>
      <c r="S103" s="723"/>
      <c r="T103" s="723"/>
      <c r="U103" s="723"/>
      <c r="V103" s="723"/>
      <c r="W103" s="723"/>
      <c r="X103" s="723"/>
      <c r="Y103" s="723"/>
      <c r="Z103" s="723"/>
      <c r="AA103" s="723"/>
      <c r="AB103" s="723"/>
      <c r="AC103" s="723"/>
      <c r="AD103" s="723"/>
      <c r="AE103" s="723"/>
      <c r="AF103" s="723"/>
      <c r="AG103" s="723"/>
      <c r="AH103" s="723"/>
      <c r="AI103" s="724"/>
      <c r="AJ103" s="276"/>
      <c r="AP103" s="260"/>
      <c r="AT103" s="260"/>
      <c r="AV103" s="24"/>
      <c r="AW103" s="24"/>
      <c r="AX103" s="24"/>
      <c r="AY103" s="24"/>
      <c r="AZ103" s="24"/>
      <c r="BA103" s="24"/>
      <c r="BB103" s="24"/>
      <c r="BC103" s="24"/>
    </row>
    <row r="104" spans="2:55" s="252" customFormat="1" ht="15" customHeight="1" x14ac:dyDescent="0.25">
      <c r="B104" s="275"/>
      <c r="C104" s="722"/>
      <c r="D104" s="723"/>
      <c r="E104" s="723"/>
      <c r="F104" s="723"/>
      <c r="G104" s="723"/>
      <c r="H104" s="723"/>
      <c r="I104" s="723"/>
      <c r="J104" s="723"/>
      <c r="K104" s="723"/>
      <c r="L104" s="723"/>
      <c r="M104" s="723"/>
      <c r="N104" s="723"/>
      <c r="O104" s="723"/>
      <c r="P104" s="723"/>
      <c r="Q104" s="723"/>
      <c r="R104" s="723"/>
      <c r="S104" s="723"/>
      <c r="T104" s="723"/>
      <c r="U104" s="723"/>
      <c r="V104" s="723"/>
      <c r="W104" s="723"/>
      <c r="X104" s="723"/>
      <c r="Y104" s="723"/>
      <c r="Z104" s="723"/>
      <c r="AA104" s="723"/>
      <c r="AB104" s="723"/>
      <c r="AC104" s="723"/>
      <c r="AD104" s="723"/>
      <c r="AE104" s="723"/>
      <c r="AF104" s="723"/>
      <c r="AG104" s="723"/>
      <c r="AH104" s="723"/>
      <c r="AI104" s="724"/>
      <c r="AJ104" s="276"/>
      <c r="AP104" s="260"/>
      <c r="AT104" s="260"/>
      <c r="AV104" s="24"/>
      <c r="AW104" s="24"/>
      <c r="AX104" s="24"/>
      <c r="AY104" s="24"/>
      <c r="AZ104" s="24"/>
      <c r="BA104" s="24"/>
      <c r="BB104" s="24"/>
      <c r="BC104" s="24"/>
    </row>
    <row r="105" spans="2:55" s="252" customFormat="1" ht="15" customHeight="1" x14ac:dyDescent="0.25">
      <c r="B105" s="275"/>
      <c r="C105" s="743"/>
      <c r="D105" s="744"/>
      <c r="E105" s="744"/>
      <c r="F105" s="744"/>
      <c r="G105" s="744"/>
      <c r="H105" s="744"/>
      <c r="I105" s="744"/>
      <c r="J105" s="744"/>
      <c r="K105" s="744"/>
      <c r="L105" s="744"/>
      <c r="M105" s="744"/>
      <c r="N105" s="744"/>
      <c r="O105" s="744"/>
      <c r="P105" s="744"/>
      <c r="Q105" s="744"/>
      <c r="R105" s="744"/>
      <c r="S105" s="744"/>
      <c r="T105" s="744"/>
      <c r="U105" s="744"/>
      <c r="V105" s="744"/>
      <c r="W105" s="744"/>
      <c r="X105" s="744"/>
      <c r="Y105" s="744"/>
      <c r="Z105" s="744"/>
      <c r="AA105" s="744"/>
      <c r="AB105" s="744"/>
      <c r="AC105" s="744"/>
      <c r="AD105" s="744"/>
      <c r="AE105" s="744"/>
      <c r="AF105" s="744"/>
      <c r="AG105" s="744"/>
      <c r="AH105" s="744"/>
      <c r="AI105" s="745"/>
      <c r="AJ105" s="276"/>
      <c r="AP105" s="260"/>
      <c r="AT105" s="260"/>
      <c r="AV105" s="24"/>
      <c r="AW105" s="24"/>
      <c r="AX105" s="24"/>
      <c r="AY105" s="24"/>
      <c r="AZ105" s="24"/>
      <c r="BA105" s="24"/>
      <c r="BB105" s="24"/>
      <c r="BC105" s="24"/>
    </row>
    <row r="106" spans="2:55" s="252" customFormat="1" ht="5.0999999999999996" customHeight="1" x14ac:dyDescent="0.25">
      <c r="B106" s="275"/>
      <c r="C106" s="138"/>
      <c r="D106" s="166"/>
      <c r="E106" s="136"/>
      <c r="F106" s="136"/>
      <c r="G106" s="137"/>
      <c r="H106" s="137"/>
      <c r="I106" s="137"/>
      <c r="J106" s="137"/>
      <c r="K106" s="137"/>
      <c r="L106" s="137"/>
      <c r="M106" s="137"/>
      <c r="N106" s="137"/>
      <c r="O106" s="137"/>
      <c r="P106" s="137"/>
      <c r="Q106" s="137"/>
      <c r="R106" s="134"/>
      <c r="S106" s="138"/>
      <c r="T106" s="136"/>
      <c r="U106" s="134"/>
      <c r="V106" s="134"/>
      <c r="W106" s="134"/>
      <c r="X106" s="136"/>
      <c r="Y106" s="137"/>
      <c r="Z106" s="137"/>
      <c r="AA106" s="137"/>
      <c r="AB106" s="137"/>
      <c r="AC106" s="137"/>
      <c r="AD106" s="137"/>
      <c r="AE106" s="137"/>
      <c r="AF106" s="137"/>
      <c r="AG106" s="137"/>
      <c r="AH106" s="137"/>
      <c r="AI106" s="137"/>
      <c r="AJ106" s="276"/>
      <c r="AP106" s="260"/>
      <c r="AT106" s="260"/>
      <c r="AV106" s="24"/>
      <c r="AW106" s="24"/>
      <c r="AX106" s="24"/>
      <c r="AY106" s="24"/>
      <c r="AZ106" s="24"/>
      <c r="BA106" s="24"/>
      <c r="BB106" s="24"/>
      <c r="BC106" s="24"/>
    </row>
    <row r="107" spans="2:55" s="252" customFormat="1" ht="5.0999999999999996" customHeight="1" x14ac:dyDescent="0.25">
      <c r="B107" s="275"/>
      <c r="C107" s="138"/>
      <c r="D107" s="166"/>
      <c r="E107" s="136"/>
      <c r="F107" s="136"/>
      <c r="G107" s="137"/>
      <c r="H107" s="137"/>
      <c r="I107" s="137"/>
      <c r="J107" s="137"/>
      <c r="K107" s="137"/>
      <c r="L107" s="137"/>
      <c r="M107" s="137"/>
      <c r="N107" s="137"/>
      <c r="O107" s="137"/>
      <c r="P107" s="137"/>
      <c r="Q107" s="137"/>
      <c r="R107" s="134"/>
      <c r="S107" s="138"/>
      <c r="T107" s="136"/>
      <c r="U107" s="134"/>
      <c r="V107" s="134"/>
      <c r="W107" s="134"/>
      <c r="X107" s="136"/>
      <c r="Y107" s="137"/>
      <c r="Z107" s="137"/>
      <c r="AA107" s="137"/>
      <c r="AB107" s="137"/>
      <c r="AC107" s="137"/>
      <c r="AD107" s="137"/>
      <c r="AE107" s="137"/>
      <c r="AF107" s="137"/>
      <c r="AG107" s="137"/>
      <c r="AH107" s="137"/>
      <c r="AI107" s="137"/>
      <c r="AJ107" s="276"/>
      <c r="AP107" s="260"/>
      <c r="AT107" s="260"/>
      <c r="AV107" s="24"/>
      <c r="AW107" s="24"/>
      <c r="AX107" s="24"/>
      <c r="AY107" s="24"/>
      <c r="AZ107" s="24"/>
      <c r="BA107" s="24"/>
      <c r="BB107" s="24"/>
      <c r="BC107" s="24"/>
    </row>
    <row r="108" spans="2:55" s="252" customFormat="1" ht="15" customHeight="1" x14ac:dyDescent="0.25">
      <c r="B108" s="275"/>
      <c r="C108" s="700"/>
      <c r="D108" s="700"/>
      <c r="E108" s="700"/>
      <c r="F108" s="700"/>
      <c r="G108" s="700"/>
      <c r="H108" s="700"/>
      <c r="I108" s="700"/>
      <c r="J108" s="700"/>
      <c r="K108" s="132"/>
      <c r="L108" s="730"/>
      <c r="M108" s="730"/>
      <c r="N108" s="730"/>
      <c r="O108" s="730"/>
      <c r="P108" s="730"/>
      <c r="Q108" s="730"/>
      <c r="R108" s="730"/>
      <c r="S108" s="730"/>
      <c r="T108" s="730"/>
      <c r="U108" s="730"/>
      <c r="V108" s="730"/>
      <c r="W108" s="730"/>
      <c r="X108" s="730"/>
      <c r="Y108" s="730"/>
      <c r="Z108" s="730"/>
      <c r="AA108" s="730"/>
      <c r="AB108" s="730"/>
      <c r="AC108" s="730"/>
      <c r="AD108" s="730"/>
      <c r="AE108" s="730"/>
      <c r="AF108" s="730"/>
      <c r="AG108" s="730"/>
      <c r="AH108" s="730"/>
      <c r="AI108" s="730"/>
      <c r="AJ108" s="276"/>
      <c r="AP108" s="260"/>
      <c r="AT108" s="260"/>
      <c r="AV108" s="24"/>
      <c r="AW108" s="24"/>
      <c r="AX108" s="24"/>
      <c r="AY108" s="24"/>
      <c r="AZ108" s="24"/>
      <c r="BA108" s="24"/>
      <c r="BB108" s="24"/>
      <c r="BC108" s="24"/>
    </row>
    <row r="109" spans="2:55" s="252" customFormat="1" ht="15" customHeight="1" x14ac:dyDescent="0.25">
      <c r="B109" s="275"/>
      <c r="C109" s="747" t="s">
        <v>1794</v>
      </c>
      <c r="D109" s="747"/>
      <c r="E109" s="747"/>
      <c r="F109" s="747"/>
      <c r="G109" s="747"/>
      <c r="H109" s="747"/>
      <c r="I109" s="747"/>
      <c r="J109" s="747"/>
      <c r="K109" s="137"/>
      <c r="L109" s="747" t="s">
        <v>1993</v>
      </c>
      <c r="M109" s="747"/>
      <c r="N109" s="747"/>
      <c r="O109" s="747"/>
      <c r="P109" s="747"/>
      <c r="Q109" s="747"/>
      <c r="R109" s="747"/>
      <c r="S109" s="747"/>
      <c r="T109" s="747"/>
      <c r="U109" s="747"/>
      <c r="V109" s="747"/>
      <c r="W109" s="747"/>
      <c r="X109" s="747"/>
      <c r="Y109" s="747"/>
      <c r="Z109" s="747"/>
      <c r="AA109" s="747"/>
      <c r="AB109" s="747"/>
      <c r="AC109" s="747"/>
      <c r="AD109" s="747"/>
      <c r="AE109" s="747"/>
      <c r="AF109" s="747"/>
      <c r="AG109" s="747"/>
      <c r="AH109" s="747"/>
      <c r="AI109" s="747"/>
      <c r="AJ109" s="276"/>
      <c r="AP109" s="260"/>
      <c r="AT109" s="260"/>
      <c r="AV109" s="24"/>
      <c r="AW109" s="24"/>
      <c r="AX109" s="24"/>
      <c r="AY109" s="24"/>
      <c r="AZ109" s="24"/>
      <c r="BA109" s="24"/>
      <c r="BB109" s="24"/>
      <c r="BC109" s="24"/>
    </row>
    <row r="110" spans="2:55" s="252" customFormat="1" ht="5.0999999999999996" customHeight="1" x14ac:dyDescent="0.25">
      <c r="B110" s="275"/>
      <c r="C110" s="138"/>
      <c r="D110" s="166"/>
      <c r="E110" s="136"/>
      <c r="F110" s="136"/>
      <c r="G110" s="137"/>
      <c r="H110" s="137"/>
      <c r="I110" s="137"/>
      <c r="J110" s="137"/>
      <c r="K110" s="137"/>
      <c r="L110" s="137"/>
      <c r="M110" s="137"/>
      <c r="N110" s="137"/>
      <c r="O110" s="137"/>
      <c r="P110" s="137"/>
      <c r="Q110" s="137"/>
      <c r="R110" s="134"/>
      <c r="S110" s="138"/>
      <c r="T110" s="136"/>
      <c r="U110" s="134"/>
      <c r="V110" s="134"/>
      <c r="W110" s="134"/>
      <c r="X110" s="136"/>
      <c r="Y110" s="137"/>
      <c r="Z110" s="137"/>
      <c r="AA110" s="137"/>
      <c r="AB110" s="137"/>
      <c r="AC110" s="137"/>
      <c r="AD110" s="137"/>
      <c r="AE110" s="137"/>
      <c r="AF110" s="137"/>
      <c r="AG110" s="137"/>
      <c r="AH110" s="137"/>
      <c r="AI110" s="137"/>
      <c r="AJ110" s="276"/>
      <c r="AP110" s="260"/>
      <c r="AT110" s="260"/>
      <c r="AV110" s="24"/>
      <c r="AW110" s="24"/>
      <c r="AX110" s="24"/>
      <c r="AY110" s="24"/>
      <c r="AZ110" s="24"/>
      <c r="BA110" s="24"/>
      <c r="BB110" s="24"/>
      <c r="BC110" s="24"/>
    </row>
    <row r="111" spans="2:55" s="252" customFormat="1" ht="15" customHeight="1" x14ac:dyDescent="0.25">
      <c r="B111" s="275"/>
      <c r="C111" s="719" t="s">
        <v>2306</v>
      </c>
      <c r="D111" s="720"/>
      <c r="E111" s="720"/>
      <c r="F111" s="720"/>
      <c r="G111" s="720"/>
      <c r="H111" s="720"/>
      <c r="I111" s="720"/>
      <c r="J111" s="720"/>
      <c r="K111" s="720"/>
      <c r="L111" s="720"/>
      <c r="M111" s="720"/>
      <c r="N111" s="720"/>
      <c r="O111" s="720"/>
      <c r="P111" s="720"/>
      <c r="Q111" s="720"/>
      <c r="R111" s="720"/>
      <c r="S111" s="720"/>
      <c r="T111" s="720"/>
      <c r="U111" s="720"/>
      <c r="V111" s="720"/>
      <c r="W111" s="720"/>
      <c r="X111" s="720"/>
      <c r="Y111" s="720"/>
      <c r="Z111" s="720"/>
      <c r="AA111" s="720"/>
      <c r="AB111" s="720"/>
      <c r="AC111" s="720"/>
      <c r="AD111" s="720"/>
      <c r="AE111" s="720"/>
      <c r="AF111" s="720"/>
      <c r="AG111" s="720"/>
      <c r="AH111" s="720"/>
      <c r="AI111" s="721"/>
      <c r="AJ111" s="276"/>
      <c r="AP111" s="260"/>
      <c r="AT111" s="260"/>
      <c r="AV111" s="24"/>
      <c r="AW111" s="24"/>
      <c r="AX111" s="24"/>
      <c r="AY111" s="24"/>
      <c r="AZ111" s="24"/>
      <c r="BA111" s="24"/>
      <c r="BB111" s="24"/>
      <c r="BC111" s="24"/>
    </row>
    <row r="112" spans="2:55" s="252" customFormat="1" ht="15" customHeight="1" x14ac:dyDescent="0.25">
      <c r="B112" s="275"/>
      <c r="C112" s="707" t="s">
        <v>2308</v>
      </c>
      <c r="D112" s="707"/>
      <c r="E112" s="707"/>
      <c r="F112" s="707"/>
      <c r="G112" s="707"/>
      <c r="H112" s="707"/>
      <c r="I112" s="707"/>
      <c r="J112" s="707"/>
      <c r="K112" s="707"/>
      <c r="L112" s="707"/>
      <c r="M112" s="707"/>
      <c r="N112" s="707"/>
      <c r="O112" s="707"/>
      <c r="P112" s="707"/>
      <c r="Q112" s="707"/>
      <c r="R112" s="707"/>
      <c r="S112" s="707"/>
      <c r="T112" s="707"/>
      <c r="U112" s="707"/>
      <c r="V112" s="707"/>
      <c r="W112" s="707"/>
      <c r="X112" s="707"/>
      <c r="Y112" s="707"/>
      <c r="Z112" s="707"/>
      <c r="AA112" s="707"/>
      <c r="AB112" s="707"/>
      <c r="AC112" s="707"/>
      <c r="AD112" s="707"/>
      <c r="AE112" s="707"/>
      <c r="AF112" s="707"/>
      <c r="AG112" s="707"/>
      <c r="AH112" s="707"/>
      <c r="AI112" s="707"/>
      <c r="AJ112" s="276"/>
      <c r="AP112" s="260"/>
      <c r="AT112" s="260"/>
      <c r="AV112" s="24"/>
      <c r="AW112" s="24"/>
      <c r="AX112" s="24"/>
      <c r="AY112" s="24"/>
      <c r="AZ112" s="24"/>
      <c r="BA112" s="24"/>
      <c r="BB112" s="24"/>
      <c r="BC112" s="24"/>
    </row>
    <row r="113" spans="1:214" s="252" customFormat="1" ht="5.0999999999999996" customHeight="1" thickBot="1" x14ac:dyDescent="0.3">
      <c r="B113" s="280"/>
      <c r="C113" s="741"/>
      <c r="D113" s="741"/>
      <c r="E113" s="741"/>
      <c r="F113" s="741"/>
      <c r="G113" s="741"/>
      <c r="H113" s="741"/>
      <c r="I113" s="741"/>
      <c r="J113" s="741"/>
      <c r="K113" s="741"/>
      <c r="L113" s="741"/>
      <c r="M113" s="741"/>
      <c r="N113" s="741"/>
      <c r="O113" s="741"/>
      <c r="P113" s="741"/>
      <c r="Q113" s="741"/>
      <c r="R113" s="741"/>
      <c r="S113" s="741"/>
      <c r="T113" s="741"/>
      <c r="U113" s="741"/>
      <c r="V113" s="741"/>
      <c r="W113" s="741"/>
      <c r="X113" s="741"/>
      <c r="Y113" s="741"/>
      <c r="Z113" s="741"/>
      <c r="AA113" s="741"/>
      <c r="AB113" s="741"/>
      <c r="AC113" s="741"/>
      <c r="AD113" s="741"/>
      <c r="AE113" s="741"/>
      <c r="AF113" s="741"/>
      <c r="AG113" s="741"/>
      <c r="AH113" s="741"/>
      <c r="AI113" s="741"/>
      <c r="AJ113" s="283"/>
      <c r="AP113" s="260"/>
      <c r="AT113" s="260"/>
      <c r="AV113" s="24"/>
      <c r="AW113" s="24"/>
      <c r="AX113" s="24"/>
      <c r="AY113" s="24"/>
      <c r="AZ113" s="24"/>
      <c r="BA113" s="24"/>
      <c r="BB113" s="24"/>
      <c r="BC113" s="24"/>
    </row>
    <row r="114" spans="1:214" s="252" customFormat="1" ht="15" customHeight="1" x14ac:dyDescent="0.25">
      <c r="A114" s="297"/>
      <c r="B114" s="297"/>
      <c r="C114" s="475"/>
      <c r="D114" s="476"/>
      <c r="E114" s="476"/>
      <c r="F114" s="477"/>
      <c r="G114" s="312"/>
      <c r="H114" s="312"/>
      <c r="I114" s="312"/>
      <c r="J114" s="312"/>
      <c r="K114" s="312"/>
      <c r="L114" s="312"/>
      <c r="M114" s="312"/>
      <c r="N114" s="312"/>
      <c r="O114" s="312"/>
      <c r="P114" s="312"/>
      <c r="Q114" s="312"/>
      <c r="R114" s="312"/>
      <c r="S114" s="312"/>
      <c r="T114" s="312"/>
      <c r="U114" s="312"/>
      <c r="V114" s="312"/>
      <c r="W114" s="312"/>
      <c r="X114" s="312"/>
      <c r="Y114" s="312"/>
      <c r="Z114" s="312"/>
      <c r="AA114" s="312"/>
      <c r="AB114" s="312"/>
      <c r="AC114" s="312"/>
      <c r="AD114" s="312"/>
      <c r="AE114" s="312"/>
      <c r="AF114" s="312"/>
      <c r="AG114" s="312"/>
      <c r="AH114" s="312"/>
      <c r="AI114" s="312"/>
      <c r="AJ114" s="312"/>
      <c r="AK114" s="312"/>
      <c r="AL114" s="312"/>
      <c r="AM114" s="312"/>
      <c r="AN114" s="312"/>
      <c r="AP114" s="260"/>
      <c r="AT114" s="260"/>
      <c r="AV114" s="24"/>
      <c r="AW114" s="24"/>
      <c r="AX114" s="24"/>
      <c r="AY114" s="24"/>
      <c r="AZ114" s="24"/>
      <c r="BA114" s="24"/>
      <c r="BB114" s="24"/>
      <c r="BC114" s="24"/>
    </row>
    <row r="115" spans="1:214" s="252" customFormat="1" ht="15" customHeight="1" x14ac:dyDescent="0.25">
      <c r="A115" s="297"/>
      <c r="B115" s="297"/>
      <c r="C115" s="311"/>
      <c r="D115" s="298"/>
      <c r="E115" s="298"/>
      <c r="F115" s="27"/>
      <c r="G115" s="253"/>
      <c r="H115" s="253"/>
      <c r="I115" s="253"/>
      <c r="J115" s="253"/>
      <c r="K115" s="253"/>
      <c r="L115" s="253"/>
      <c r="M115" s="253"/>
      <c r="N115" s="253"/>
      <c r="O115" s="253"/>
      <c r="P115" s="253"/>
      <c r="Q115" s="253"/>
      <c r="R115" s="253"/>
      <c r="S115" s="253"/>
      <c r="T115" s="253"/>
      <c r="U115" s="253"/>
      <c r="V115" s="253"/>
      <c r="W115" s="253"/>
      <c r="X115" s="253"/>
      <c r="Y115" s="253"/>
      <c r="Z115" s="253"/>
      <c r="AA115" s="253"/>
      <c r="AB115" s="253"/>
      <c r="AC115" s="253"/>
      <c r="AD115" s="253"/>
      <c r="AE115" s="253"/>
      <c r="AF115" s="253"/>
      <c r="AG115" s="253"/>
      <c r="AH115" s="253"/>
      <c r="AI115" s="253"/>
      <c r="AJ115" s="312"/>
      <c r="AK115" s="312"/>
      <c r="AL115" s="312"/>
      <c r="AM115" s="312"/>
      <c r="AN115" s="312"/>
      <c r="AP115" s="260"/>
      <c r="AT115" s="260"/>
      <c r="AV115" s="27"/>
      <c r="AW115" s="27"/>
      <c r="AX115" s="27"/>
      <c r="AY115" s="27"/>
      <c r="AZ115" s="27"/>
      <c r="BA115" s="27"/>
      <c r="BB115" s="24"/>
      <c r="BC115" s="24"/>
    </row>
    <row r="116" spans="1:214" s="252" customFormat="1" ht="15" customHeight="1" x14ac:dyDescent="0.25">
      <c r="A116" s="297"/>
      <c r="B116" s="297"/>
      <c r="C116" s="311"/>
      <c r="D116" s="298"/>
      <c r="E116" s="298"/>
      <c r="F116" s="27"/>
      <c r="G116" s="253"/>
      <c r="H116" s="253"/>
      <c r="I116" s="253"/>
      <c r="J116" s="253"/>
      <c r="K116" s="253"/>
      <c r="L116" s="253"/>
      <c r="M116" s="253"/>
      <c r="N116" s="253"/>
      <c r="O116" s="253"/>
      <c r="P116" s="253"/>
      <c r="Q116" s="253"/>
      <c r="R116" s="253"/>
      <c r="S116" s="253"/>
      <c r="T116" s="253"/>
      <c r="U116" s="253"/>
      <c r="V116" s="253"/>
      <c r="W116" s="253"/>
      <c r="X116" s="253"/>
      <c r="Y116" s="253"/>
      <c r="Z116" s="253"/>
      <c r="AA116" s="253"/>
      <c r="AB116" s="253"/>
      <c r="AC116" s="253"/>
      <c r="AD116" s="253"/>
      <c r="AE116" s="253"/>
      <c r="AF116" s="253"/>
      <c r="AG116" s="253"/>
      <c r="AH116" s="253"/>
      <c r="AI116" s="253"/>
      <c r="AJ116" s="253"/>
      <c r="AK116" s="253"/>
      <c r="AL116" s="312"/>
      <c r="AM116" s="312"/>
      <c r="AN116" s="312"/>
      <c r="AO116" s="253"/>
      <c r="AP116" s="256"/>
      <c r="AQ116" s="253"/>
      <c r="AR116" s="253"/>
      <c r="AS116" s="253"/>
      <c r="AT116" s="256"/>
      <c r="AU116" s="253"/>
      <c r="AV116" s="27"/>
      <c r="AW116" s="27"/>
      <c r="AX116" s="27"/>
      <c r="AY116" s="27"/>
      <c r="AZ116" s="27"/>
      <c r="BA116" s="27"/>
      <c r="BB116" s="24"/>
      <c r="BC116" s="24"/>
    </row>
    <row r="117" spans="1:214" s="252" customFormat="1" ht="15" customHeight="1" x14ac:dyDescent="0.25">
      <c r="A117" s="297"/>
      <c r="B117" s="29"/>
      <c r="C117" s="298"/>
      <c r="D117" s="298"/>
      <c r="E117" s="298"/>
      <c r="F117" s="27"/>
      <c r="G117" s="253"/>
      <c r="H117" s="253"/>
      <c r="I117" s="253"/>
      <c r="J117" s="253"/>
      <c r="K117" s="253"/>
      <c r="L117" s="253"/>
      <c r="M117" s="253"/>
      <c r="N117" s="253"/>
      <c r="O117" s="253"/>
      <c r="P117" s="253"/>
      <c r="Q117" s="253"/>
      <c r="R117" s="253"/>
      <c r="S117" s="253"/>
      <c r="T117" s="253"/>
      <c r="U117" s="253"/>
      <c r="V117" s="253"/>
      <c r="W117" s="253"/>
      <c r="X117" s="253"/>
      <c r="Y117" s="253"/>
      <c r="Z117" s="253"/>
      <c r="AA117" s="253"/>
      <c r="AB117" s="253"/>
      <c r="AC117" s="253"/>
      <c r="AD117" s="253"/>
      <c r="AE117" s="253"/>
      <c r="AF117" s="253"/>
      <c r="AG117" s="253"/>
      <c r="AH117" s="253"/>
      <c r="AI117" s="253"/>
      <c r="AJ117" s="253"/>
      <c r="AK117" s="253"/>
      <c r="AL117" s="312"/>
      <c r="AM117" s="312"/>
      <c r="AN117" s="312"/>
      <c r="AO117" s="253"/>
      <c r="AP117" s="256"/>
      <c r="AQ117" s="253"/>
      <c r="AR117" s="253"/>
      <c r="AS117" s="253"/>
      <c r="AT117" s="256"/>
      <c r="AU117" s="253"/>
      <c r="AV117" s="27"/>
      <c r="AW117" s="27"/>
      <c r="AX117" s="27"/>
      <c r="AY117" s="27"/>
      <c r="AZ117" s="27"/>
      <c r="BA117" s="27"/>
      <c r="BB117" s="24"/>
      <c r="BC117" s="24"/>
    </row>
    <row r="118" spans="1:214" s="312" customFormat="1" ht="15" customHeight="1" x14ac:dyDescent="0.25">
      <c r="A118" s="297"/>
      <c r="B118" s="29"/>
      <c r="C118" s="298"/>
      <c r="D118" s="298"/>
      <c r="E118" s="298"/>
      <c r="F118" s="27"/>
      <c r="G118" s="253"/>
      <c r="H118" s="253"/>
      <c r="I118" s="253"/>
      <c r="J118" s="253"/>
      <c r="K118" s="253"/>
      <c r="L118" s="253"/>
      <c r="M118" s="299"/>
      <c r="N118" s="253"/>
      <c r="O118" s="253"/>
      <c r="P118" s="253"/>
      <c r="Q118" s="253"/>
      <c r="R118" s="253"/>
      <c r="S118" s="253"/>
      <c r="T118" s="253"/>
      <c r="U118" s="253" t="s">
        <v>310</v>
      </c>
      <c r="V118" s="253"/>
      <c r="W118" s="253"/>
      <c r="X118" s="253"/>
      <c r="Y118" s="253"/>
      <c r="Z118" s="253"/>
      <c r="AA118" s="253"/>
      <c r="AB118" s="253"/>
      <c r="AC118" s="253"/>
      <c r="AD118" s="253"/>
      <c r="AE118" s="253"/>
      <c r="AF118" s="253"/>
      <c r="AG118" s="253"/>
      <c r="AH118" s="253"/>
      <c r="AI118" s="253"/>
      <c r="AJ118" s="253"/>
      <c r="AK118" s="253"/>
      <c r="AL118" s="493"/>
      <c r="AM118" s="493"/>
      <c r="AN118" s="493"/>
      <c r="AO118" s="493"/>
      <c r="AP118" s="494"/>
      <c r="AQ118" s="493"/>
      <c r="AR118" s="493"/>
      <c r="AS118" s="493"/>
      <c r="AT118" s="313"/>
    </row>
    <row r="119" spans="1:214" s="312" customFormat="1" ht="15" customHeight="1" x14ac:dyDescent="0.25">
      <c r="A119" s="297"/>
      <c r="B119" s="29"/>
      <c r="C119" s="253"/>
      <c r="D119" s="253"/>
      <c r="E119" s="253"/>
      <c r="F119" s="253"/>
      <c r="G119" s="253" t="s">
        <v>1957</v>
      </c>
      <c r="H119" s="253"/>
      <c r="I119" s="253"/>
      <c r="J119" s="253"/>
      <c r="K119" s="253"/>
      <c r="L119" s="253"/>
      <c r="M119" s="253" t="s">
        <v>1177</v>
      </c>
      <c r="N119" s="253"/>
      <c r="O119" s="253"/>
      <c r="P119" s="253"/>
      <c r="Q119" s="253"/>
      <c r="R119" s="253"/>
      <c r="S119" s="253"/>
      <c r="T119" s="253"/>
      <c r="U119" s="253" t="s">
        <v>315</v>
      </c>
      <c r="V119" s="253"/>
      <c r="W119" s="253"/>
      <c r="X119" s="253"/>
      <c r="Y119" s="253"/>
      <c r="Z119" s="253"/>
      <c r="AA119" s="253"/>
      <c r="AB119" s="253"/>
      <c r="AC119" s="253" t="s">
        <v>316</v>
      </c>
      <c r="AD119" s="253"/>
      <c r="AE119" s="253"/>
      <c r="AF119" s="253"/>
      <c r="AG119" s="253"/>
      <c r="AH119" s="253"/>
      <c r="AI119" s="253"/>
      <c r="AJ119" s="253"/>
      <c r="AK119" s="253"/>
      <c r="AL119" s="493"/>
      <c r="AM119" s="493"/>
      <c r="AN119" s="493"/>
      <c r="AO119" s="493"/>
      <c r="AP119" s="494"/>
      <c r="AQ119" s="493"/>
      <c r="AR119" s="493"/>
      <c r="AS119" s="493"/>
      <c r="AT119" s="313"/>
    </row>
    <row r="120" spans="1:214" s="312" customFormat="1" ht="15" customHeight="1" x14ac:dyDescent="0.25">
      <c r="A120" s="297"/>
      <c r="B120" s="29"/>
      <c r="C120" s="253"/>
      <c r="D120" s="253"/>
      <c r="E120" s="253"/>
      <c r="F120" s="253"/>
      <c r="G120" s="253">
        <v>22</v>
      </c>
      <c r="H120" s="253"/>
      <c r="I120" s="253"/>
      <c r="J120" s="253"/>
      <c r="K120" s="253"/>
      <c r="L120" s="253"/>
      <c r="M120" s="253" t="s">
        <v>1178</v>
      </c>
      <c r="N120" s="253"/>
      <c r="O120" s="253"/>
      <c r="P120" s="253"/>
      <c r="Q120" s="253"/>
      <c r="R120" s="253"/>
      <c r="S120" s="253"/>
      <c r="T120" s="253"/>
      <c r="U120" s="253" t="s">
        <v>317</v>
      </c>
      <c r="V120" s="253"/>
      <c r="W120" s="253"/>
      <c r="X120" s="253"/>
      <c r="Y120" s="253"/>
      <c r="Z120" s="253"/>
      <c r="AA120" s="253"/>
      <c r="AB120" s="253"/>
      <c r="AC120" s="253" t="s">
        <v>318</v>
      </c>
      <c r="AD120" s="253"/>
      <c r="AE120" s="253"/>
      <c r="AF120" s="253"/>
      <c r="AG120" s="253"/>
      <c r="AH120" s="253"/>
      <c r="AI120" s="253"/>
      <c r="AJ120" s="253"/>
      <c r="AK120" s="253"/>
      <c r="AL120" s="493"/>
      <c r="AM120" s="493"/>
      <c r="AN120" s="493"/>
      <c r="AO120" s="493"/>
      <c r="AP120" s="494"/>
      <c r="AQ120" s="493"/>
      <c r="AR120" s="493"/>
      <c r="AS120" s="493"/>
      <c r="AT120" s="313"/>
    </row>
    <row r="121" spans="1:214" s="312" customFormat="1" ht="15" customHeight="1" x14ac:dyDescent="0.25">
      <c r="A121" s="297"/>
      <c r="B121" s="29"/>
      <c r="C121" s="253"/>
      <c r="D121" s="253"/>
      <c r="E121" s="253"/>
      <c r="F121" s="253"/>
      <c r="G121" s="253">
        <v>23</v>
      </c>
      <c r="H121" s="253"/>
      <c r="I121" s="253"/>
      <c r="J121" s="253"/>
      <c r="K121" s="253"/>
      <c r="L121" s="253"/>
      <c r="M121" s="253" t="s">
        <v>1179</v>
      </c>
      <c r="N121" s="253"/>
      <c r="O121" s="253"/>
      <c r="P121" s="253"/>
      <c r="Q121" s="253"/>
      <c r="R121" s="253"/>
      <c r="S121" s="253"/>
      <c r="T121" s="253"/>
      <c r="U121" s="253" t="s">
        <v>319</v>
      </c>
      <c r="V121" s="253"/>
      <c r="W121" s="253"/>
      <c r="X121" s="253"/>
      <c r="Y121" s="253"/>
      <c r="Z121" s="253"/>
      <c r="AA121" s="253"/>
      <c r="AB121" s="253"/>
      <c r="AC121" s="253" t="s">
        <v>320</v>
      </c>
      <c r="AD121" s="253"/>
      <c r="AE121" s="253"/>
      <c r="AF121" s="253"/>
      <c r="AG121" s="253"/>
      <c r="AH121" s="253"/>
      <c r="AI121" s="253"/>
      <c r="AJ121" s="253"/>
      <c r="AK121" s="253"/>
      <c r="AL121" s="493"/>
      <c r="AM121" s="493"/>
      <c r="AN121" s="493"/>
      <c r="AO121" s="493"/>
      <c r="AP121" s="494"/>
      <c r="AQ121" s="493"/>
      <c r="AR121" s="493"/>
      <c r="AS121" s="493"/>
      <c r="AT121" s="313"/>
    </row>
    <row r="122" spans="1:214" s="312" customFormat="1" ht="15" customHeight="1" x14ac:dyDescent="0.25">
      <c r="A122" s="297"/>
      <c r="B122" s="29"/>
      <c r="C122" s="253"/>
      <c r="D122" s="253"/>
      <c r="E122" s="253"/>
      <c r="F122" s="253"/>
      <c r="G122" s="253">
        <v>24</v>
      </c>
      <c r="H122" s="253"/>
      <c r="I122" s="253"/>
      <c r="J122" s="253"/>
      <c r="K122" s="253"/>
      <c r="L122" s="253"/>
      <c r="M122" s="253" t="s">
        <v>1180</v>
      </c>
      <c r="N122" s="253"/>
      <c r="O122" s="253"/>
      <c r="P122" s="253"/>
      <c r="Q122" s="253"/>
      <c r="R122" s="253"/>
      <c r="S122" s="253"/>
      <c r="T122" s="253"/>
      <c r="U122" s="253" t="s">
        <v>321</v>
      </c>
      <c r="V122" s="253"/>
      <c r="W122" s="253"/>
      <c r="X122" s="253"/>
      <c r="Y122" s="253"/>
      <c r="Z122" s="253"/>
      <c r="AA122" s="253"/>
      <c r="AB122" s="253"/>
      <c r="AC122" s="253" t="s">
        <v>320</v>
      </c>
      <c r="AD122" s="253"/>
      <c r="AE122" s="253"/>
      <c r="AF122" s="253"/>
      <c r="AG122" s="253"/>
      <c r="AH122" s="253"/>
      <c r="AI122" s="253"/>
      <c r="AJ122" s="253"/>
      <c r="AK122" s="253"/>
      <c r="AL122" s="493"/>
      <c r="AM122" s="493"/>
      <c r="AN122" s="493"/>
      <c r="AO122" s="493"/>
      <c r="AP122" s="494"/>
      <c r="AQ122" s="493"/>
      <c r="AR122" s="493"/>
      <c r="AS122" s="493"/>
      <c r="AT122" s="313"/>
    </row>
    <row r="123" spans="1:214" s="312" customFormat="1" ht="15" customHeight="1" x14ac:dyDescent="0.25">
      <c r="A123" s="297"/>
      <c r="B123" s="29"/>
      <c r="C123" s="253"/>
      <c r="D123" s="253"/>
      <c r="E123" s="253"/>
      <c r="F123" s="253"/>
      <c r="G123" s="253"/>
      <c r="H123" s="253"/>
      <c r="I123" s="253"/>
      <c r="J123" s="253"/>
      <c r="K123" s="253"/>
      <c r="L123" s="253"/>
      <c r="M123" s="253" t="s">
        <v>1181</v>
      </c>
      <c r="N123" s="253"/>
      <c r="O123" s="253"/>
      <c r="P123" s="253"/>
      <c r="Q123" s="253"/>
      <c r="R123" s="253"/>
      <c r="S123" s="253"/>
      <c r="T123" s="253"/>
      <c r="U123" s="253" t="s">
        <v>322</v>
      </c>
      <c r="V123" s="253"/>
      <c r="W123" s="253"/>
      <c r="X123" s="253"/>
      <c r="Y123" s="253"/>
      <c r="Z123" s="253"/>
      <c r="AA123" s="253"/>
      <c r="AB123" s="253"/>
      <c r="AC123" s="253" t="s">
        <v>323</v>
      </c>
      <c r="AD123" s="253"/>
      <c r="AE123" s="253"/>
      <c r="AF123" s="253"/>
      <c r="AG123" s="253"/>
      <c r="AH123" s="253"/>
      <c r="AI123" s="253"/>
      <c r="AJ123" s="253"/>
      <c r="AK123" s="253"/>
      <c r="AL123" s="253"/>
      <c r="AM123" s="253"/>
      <c r="AN123" s="253"/>
      <c r="AO123" s="253"/>
      <c r="AP123" s="256"/>
      <c r="AQ123" s="253"/>
      <c r="AR123" s="253"/>
      <c r="AS123" s="253"/>
      <c r="AT123" s="256"/>
      <c r="AU123" s="253"/>
      <c r="AV123" s="253"/>
      <c r="AW123" s="253"/>
      <c r="AX123" s="253"/>
      <c r="AY123" s="253"/>
      <c r="AZ123" s="253"/>
      <c r="BA123" s="253"/>
      <c r="BB123" s="253"/>
      <c r="BC123" s="253"/>
      <c r="BD123" s="253"/>
      <c r="BE123" s="253"/>
      <c r="BF123" s="253"/>
      <c r="BG123" s="253"/>
      <c r="BH123" s="253"/>
      <c r="BI123" s="253"/>
      <c r="BJ123" s="253"/>
      <c r="BK123" s="253"/>
      <c r="BL123" s="253"/>
      <c r="BM123" s="253"/>
      <c r="BN123" s="253"/>
      <c r="BO123" s="253"/>
      <c r="BP123" s="253"/>
      <c r="BQ123" s="253"/>
      <c r="BR123" s="253"/>
      <c r="BS123" s="253"/>
      <c r="BT123" s="253"/>
      <c r="BU123" s="253"/>
      <c r="BV123" s="253"/>
      <c r="BW123" s="253"/>
      <c r="BX123" s="253"/>
      <c r="BY123" s="253"/>
      <c r="BZ123" s="253"/>
      <c r="CA123" s="253"/>
      <c r="CB123" s="253"/>
      <c r="CC123" s="253"/>
      <c r="CD123" s="253"/>
      <c r="CE123" s="253"/>
      <c r="CF123" s="253"/>
      <c r="CG123" s="253"/>
      <c r="CH123" s="253"/>
      <c r="CI123" s="253"/>
      <c r="CJ123" s="253"/>
      <c r="CK123" s="253"/>
      <c r="CL123" s="253"/>
      <c r="CM123" s="253"/>
      <c r="CN123" s="253"/>
      <c r="CO123" s="253"/>
      <c r="CP123" s="253"/>
      <c r="CQ123" s="253"/>
      <c r="CR123" s="253"/>
      <c r="CS123" s="253"/>
      <c r="CT123" s="253"/>
      <c r="CU123" s="253"/>
      <c r="CV123" s="253"/>
      <c r="CW123" s="253"/>
      <c r="CX123" s="253"/>
      <c r="CY123" s="253"/>
      <c r="CZ123" s="253"/>
      <c r="DA123" s="253"/>
      <c r="DB123" s="253"/>
      <c r="DC123" s="253"/>
      <c r="DD123" s="253"/>
      <c r="DE123" s="253"/>
      <c r="DF123" s="253"/>
      <c r="DG123" s="253"/>
      <c r="DH123" s="253"/>
      <c r="DI123" s="253"/>
      <c r="DJ123" s="253"/>
      <c r="DK123" s="253"/>
      <c r="DL123" s="253"/>
      <c r="DM123" s="253"/>
      <c r="DN123" s="253"/>
      <c r="DO123" s="253"/>
      <c r="DP123" s="253"/>
      <c r="DQ123" s="253"/>
      <c r="DR123" s="253"/>
      <c r="DS123" s="253"/>
      <c r="DT123" s="253"/>
      <c r="DU123" s="253"/>
      <c r="DV123" s="253"/>
      <c r="DW123" s="253"/>
      <c r="DX123" s="253"/>
      <c r="DY123" s="253"/>
      <c r="DZ123" s="253"/>
      <c r="EA123" s="253"/>
      <c r="EB123" s="253"/>
      <c r="EC123" s="253"/>
      <c r="ED123" s="253"/>
      <c r="EE123" s="253"/>
      <c r="EF123" s="253"/>
      <c r="EG123" s="253"/>
      <c r="EH123" s="253"/>
      <c r="EI123" s="253"/>
      <c r="EJ123" s="253"/>
      <c r="EK123" s="253"/>
      <c r="EL123" s="253"/>
      <c r="EM123" s="253"/>
      <c r="EN123" s="253"/>
      <c r="EO123" s="253"/>
      <c r="EP123" s="253"/>
      <c r="EQ123" s="253"/>
      <c r="ER123" s="253"/>
      <c r="ES123" s="253"/>
      <c r="ET123" s="253"/>
      <c r="EU123" s="253"/>
      <c r="EV123" s="253"/>
      <c r="EW123" s="253"/>
      <c r="EX123" s="253"/>
      <c r="EY123" s="253"/>
      <c r="EZ123" s="253"/>
      <c r="FA123" s="253"/>
      <c r="FB123" s="253"/>
      <c r="FC123" s="253"/>
      <c r="FD123" s="253"/>
      <c r="FE123" s="253"/>
      <c r="FF123" s="253"/>
      <c r="FG123" s="253"/>
      <c r="FH123" s="253"/>
      <c r="FI123" s="253"/>
      <c r="FJ123" s="253"/>
      <c r="FK123" s="253"/>
      <c r="FL123" s="253"/>
      <c r="FM123" s="253"/>
      <c r="FN123" s="253"/>
      <c r="FO123" s="253"/>
      <c r="FP123" s="253"/>
      <c r="FQ123" s="253"/>
      <c r="FR123" s="253"/>
      <c r="FS123" s="253"/>
      <c r="FT123" s="253"/>
      <c r="FU123" s="253"/>
      <c r="FV123" s="253"/>
      <c r="FW123" s="253"/>
      <c r="FX123" s="253"/>
      <c r="FY123" s="253"/>
      <c r="FZ123" s="253"/>
      <c r="GA123" s="253"/>
      <c r="GB123" s="253"/>
      <c r="GC123" s="253"/>
      <c r="GD123" s="253"/>
      <c r="GE123" s="253"/>
      <c r="GF123" s="253"/>
      <c r="GG123" s="253"/>
      <c r="GH123" s="253"/>
      <c r="GI123" s="253"/>
      <c r="GJ123" s="253"/>
      <c r="GK123" s="253"/>
      <c r="GL123" s="253"/>
      <c r="GM123" s="253"/>
      <c r="GN123" s="253"/>
      <c r="GO123" s="253"/>
      <c r="GP123" s="253"/>
      <c r="GQ123" s="253"/>
      <c r="GR123" s="253"/>
      <c r="GS123" s="253"/>
      <c r="GT123" s="253"/>
      <c r="GU123" s="253"/>
      <c r="GV123" s="253"/>
      <c r="GW123" s="253"/>
      <c r="GX123" s="253"/>
      <c r="GY123" s="253"/>
      <c r="GZ123" s="253"/>
      <c r="HA123" s="253"/>
      <c r="HB123" s="253"/>
      <c r="HC123" s="253"/>
      <c r="HD123" s="253"/>
      <c r="HE123" s="253"/>
      <c r="HF123" s="253"/>
    </row>
    <row r="124" spans="1:214" s="312" customFormat="1" ht="15" customHeight="1" x14ac:dyDescent="0.25">
      <c r="A124" s="297"/>
      <c r="B124" s="29"/>
      <c r="C124" s="253"/>
      <c r="D124" s="253"/>
      <c r="E124" s="253"/>
      <c r="F124" s="253"/>
      <c r="G124" s="253" t="s">
        <v>2290</v>
      </c>
      <c r="H124" s="253"/>
      <c r="I124" s="253"/>
      <c r="J124" s="253"/>
      <c r="K124" s="253"/>
      <c r="L124" s="253"/>
      <c r="M124" s="253" t="s">
        <v>1182</v>
      </c>
      <c r="N124" s="253"/>
      <c r="O124" s="253"/>
      <c r="P124" s="253"/>
      <c r="Q124" s="253"/>
      <c r="R124" s="253"/>
      <c r="S124" s="253"/>
      <c r="T124" s="253"/>
      <c r="U124" s="253" t="s">
        <v>324</v>
      </c>
      <c r="V124" s="253"/>
      <c r="W124" s="253"/>
      <c r="X124" s="253"/>
      <c r="Y124" s="253"/>
      <c r="Z124" s="253"/>
      <c r="AA124" s="253"/>
      <c r="AB124" s="253"/>
      <c r="AC124" s="253" t="s">
        <v>323</v>
      </c>
      <c r="AD124" s="253"/>
      <c r="AE124" s="253"/>
      <c r="AF124" s="253"/>
      <c r="AG124" s="253"/>
      <c r="AH124" s="253"/>
      <c r="AI124" s="253"/>
      <c r="AJ124" s="253"/>
      <c r="AK124" s="253"/>
      <c r="AL124" s="253"/>
      <c r="AM124" s="253"/>
      <c r="AN124" s="253"/>
      <c r="AO124" s="253"/>
      <c r="AP124" s="256"/>
      <c r="AQ124" s="253"/>
      <c r="AR124" s="253"/>
      <c r="AS124" s="253"/>
      <c r="AT124" s="256"/>
      <c r="AU124" s="253"/>
      <c r="AV124" s="253"/>
      <c r="AW124" s="253"/>
      <c r="AX124" s="253"/>
      <c r="AY124" s="253"/>
      <c r="AZ124" s="253"/>
      <c r="BA124" s="253"/>
      <c r="BB124" s="253"/>
      <c r="BC124" s="253"/>
      <c r="BD124" s="253"/>
      <c r="BE124" s="253"/>
      <c r="BF124" s="253"/>
      <c r="BG124" s="253"/>
      <c r="BH124" s="253"/>
      <c r="BI124" s="253"/>
      <c r="BJ124" s="253"/>
      <c r="BK124" s="253"/>
      <c r="BL124" s="253"/>
      <c r="BM124" s="253"/>
      <c r="BN124" s="253"/>
      <c r="BO124" s="253"/>
      <c r="BP124" s="253"/>
      <c r="BQ124" s="253"/>
      <c r="BR124" s="253"/>
      <c r="BS124" s="253"/>
      <c r="BT124" s="253"/>
      <c r="BU124" s="253"/>
      <c r="BV124" s="253"/>
      <c r="BW124" s="253"/>
      <c r="BX124" s="253"/>
      <c r="BY124" s="253"/>
      <c r="BZ124" s="253"/>
      <c r="CA124" s="253"/>
      <c r="CB124" s="253"/>
      <c r="CC124" s="253"/>
      <c r="CD124" s="253"/>
      <c r="CE124" s="253"/>
      <c r="CF124" s="253"/>
      <c r="CG124" s="253"/>
      <c r="CH124" s="253"/>
      <c r="CI124" s="253"/>
      <c r="CJ124" s="253"/>
      <c r="CK124" s="253"/>
      <c r="CL124" s="253"/>
      <c r="CM124" s="253"/>
      <c r="CN124" s="253"/>
      <c r="CO124" s="253"/>
      <c r="CP124" s="253"/>
      <c r="CQ124" s="253"/>
      <c r="CR124" s="253"/>
      <c r="CS124" s="253"/>
      <c r="CT124" s="253"/>
      <c r="CU124" s="253"/>
      <c r="CV124" s="253"/>
      <c r="CW124" s="253"/>
      <c r="CX124" s="253"/>
      <c r="CY124" s="253"/>
      <c r="CZ124" s="253"/>
      <c r="DA124" s="253"/>
      <c r="DB124" s="253"/>
      <c r="DC124" s="253"/>
      <c r="DD124" s="253"/>
      <c r="DE124" s="253"/>
      <c r="DF124" s="253"/>
      <c r="DG124" s="253"/>
      <c r="DH124" s="253"/>
      <c r="DI124" s="253"/>
      <c r="DJ124" s="253"/>
      <c r="DK124" s="253"/>
      <c r="DL124" s="253"/>
      <c r="DM124" s="253"/>
      <c r="DN124" s="253"/>
      <c r="DO124" s="253"/>
      <c r="DP124" s="253"/>
      <c r="DQ124" s="253"/>
      <c r="DR124" s="253"/>
      <c r="DS124" s="253"/>
      <c r="DT124" s="253"/>
      <c r="DU124" s="253"/>
      <c r="DV124" s="253"/>
      <c r="DW124" s="253"/>
      <c r="DX124" s="253"/>
      <c r="DY124" s="253"/>
      <c r="DZ124" s="253"/>
      <c r="EA124" s="253"/>
      <c r="EB124" s="253"/>
      <c r="EC124" s="253"/>
      <c r="ED124" s="253"/>
      <c r="EE124" s="253"/>
      <c r="EF124" s="253"/>
      <c r="EG124" s="253"/>
      <c r="EH124" s="253"/>
      <c r="EI124" s="253"/>
      <c r="EJ124" s="253"/>
      <c r="EK124" s="253"/>
      <c r="EL124" s="253"/>
      <c r="EM124" s="253"/>
      <c r="EN124" s="253"/>
      <c r="EO124" s="253"/>
      <c r="EP124" s="253"/>
      <c r="EQ124" s="253"/>
      <c r="ER124" s="253"/>
      <c r="ES124" s="253"/>
      <c r="ET124" s="253"/>
      <c r="EU124" s="253"/>
      <c r="EV124" s="253"/>
      <c r="EW124" s="253"/>
      <c r="EX124" s="253"/>
      <c r="EY124" s="253"/>
      <c r="EZ124" s="253"/>
      <c r="FA124" s="253"/>
      <c r="FB124" s="253"/>
      <c r="FC124" s="253"/>
      <c r="FD124" s="253"/>
      <c r="FE124" s="253"/>
      <c r="FF124" s="253"/>
      <c r="FG124" s="253"/>
      <c r="FH124" s="253"/>
      <c r="FI124" s="253"/>
      <c r="FJ124" s="253"/>
      <c r="FK124" s="253"/>
      <c r="FL124" s="253"/>
      <c r="FM124" s="253"/>
      <c r="FN124" s="253"/>
      <c r="FO124" s="253"/>
      <c r="FP124" s="253"/>
      <c r="FQ124" s="253"/>
      <c r="FR124" s="253"/>
      <c r="FS124" s="253"/>
      <c r="FT124" s="253"/>
      <c r="FU124" s="253"/>
      <c r="FV124" s="253"/>
      <c r="FW124" s="253"/>
      <c r="FX124" s="253"/>
      <c r="FY124" s="253"/>
      <c r="FZ124" s="253"/>
      <c r="GA124" s="253"/>
      <c r="GB124" s="253"/>
      <c r="GC124" s="253"/>
      <c r="GD124" s="253"/>
      <c r="GE124" s="253"/>
      <c r="GF124" s="253"/>
      <c r="GG124" s="253"/>
      <c r="GH124" s="253"/>
      <c r="GI124" s="253"/>
      <c r="GJ124" s="253"/>
      <c r="GK124" s="253"/>
      <c r="GL124" s="253"/>
      <c r="GM124" s="253"/>
      <c r="GN124" s="253"/>
      <c r="GO124" s="253"/>
      <c r="GP124" s="253"/>
      <c r="GQ124" s="253"/>
      <c r="GR124" s="253"/>
      <c r="GS124" s="253"/>
      <c r="GT124" s="253"/>
      <c r="GU124" s="253"/>
      <c r="GV124" s="253"/>
      <c r="GW124" s="253"/>
      <c r="GX124" s="253"/>
      <c r="GY124" s="253"/>
      <c r="GZ124" s="253"/>
      <c r="HA124" s="253"/>
      <c r="HB124" s="253"/>
      <c r="HC124" s="253"/>
      <c r="HD124" s="253"/>
      <c r="HE124" s="253"/>
      <c r="HF124" s="253"/>
    </row>
    <row r="125" spans="1:214" s="312" customFormat="1" ht="15" customHeight="1" x14ac:dyDescent="0.25">
      <c r="A125" s="297"/>
      <c r="B125" s="29"/>
      <c r="C125" s="253"/>
      <c r="D125" s="253"/>
      <c r="E125" s="253"/>
      <c r="F125" s="253"/>
      <c r="G125" s="253" t="s">
        <v>2291</v>
      </c>
      <c r="H125" s="253"/>
      <c r="I125" s="253"/>
      <c r="J125" s="253"/>
      <c r="K125" s="253"/>
      <c r="L125" s="253"/>
      <c r="M125" s="253" t="s">
        <v>1183</v>
      </c>
      <c r="N125" s="253"/>
      <c r="O125" s="253"/>
      <c r="P125" s="253"/>
      <c r="Q125" s="253"/>
      <c r="R125" s="253"/>
      <c r="S125" s="253"/>
      <c r="T125" s="253"/>
      <c r="U125" s="253" t="s">
        <v>325</v>
      </c>
      <c r="V125" s="253"/>
      <c r="W125" s="253"/>
      <c r="X125" s="253"/>
      <c r="Y125" s="253"/>
      <c r="Z125" s="253"/>
      <c r="AA125" s="253"/>
      <c r="AB125" s="253"/>
      <c r="AC125" s="253" t="s">
        <v>316</v>
      </c>
      <c r="AD125" s="253"/>
      <c r="AE125" s="253"/>
      <c r="AF125" s="253"/>
      <c r="AG125" s="253"/>
      <c r="AH125" s="253"/>
      <c r="AI125" s="253"/>
      <c r="AJ125" s="253"/>
      <c r="AK125" s="253"/>
      <c r="AL125" s="253"/>
      <c r="AM125" s="253"/>
      <c r="AN125" s="253"/>
      <c r="AO125" s="253"/>
      <c r="AP125" s="256"/>
      <c r="AQ125" s="253"/>
      <c r="AR125" s="253"/>
      <c r="AS125" s="253"/>
      <c r="AT125" s="256"/>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c r="BT125" s="253"/>
      <c r="BU125" s="253"/>
      <c r="BV125" s="253"/>
      <c r="BW125" s="253"/>
      <c r="BX125" s="253"/>
      <c r="BY125" s="253"/>
      <c r="BZ125" s="253"/>
      <c r="CA125" s="253"/>
      <c r="CB125" s="253"/>
      <c r="CC125" s="253"/>
      <c r="CD125" s="253"/>
      <c r="CE125" s="253"/>
      <c r="CF125" s="253"/>
      <c r="CG125" s="253"/>
      <c r="CH125" s="253"/>
      <c r="CI125" s="253"/>
      <c r="CJ125" s="253"/>
      <c r="CK125" s="253"/>
      <c r="CL125" s="253"/>
      <c r="CM125" s="253"/>
      <c r="CN125" s="253"/>
      <c r="CO125" s="253"/>
      <c r="CP125" s="253"/>
      <c r="CQ125" s="253"/>
      <c r="CR125" s="253"/>
      <c r="CS125" s="253"/>
      <c r="CT125" s="253"/>
      <c r="CU125" s="253"/>
      <c r="CV125" s="253"/>
      <c r="CW125" s="253"/>
      <c r="CX125" s="253"/>
      <c r="CY125" s="253"/>
      <c r="CZ125" s="253"/>
      <c r="DA125" s="253"/>
      <c r="DB125" s="253"/>
      <c r="DC125" s="253"/>
      <c r="DD125" s="253"/>
      <c r="DE125" s="253"/>
      <c r="DF125" s="253"/>
      <c r="DG125" s="253"/>
      <c r="DH125" s="253"/>
      <c r="DI125" s="253"/>
      <c r="DJ125" s="253"/>
      <c r="DK125" s="253"/>
      <c r="DL125" s="253"/>
      <c r="DM125" s="253"/>
      <c r="DN125" s="253"/>
      <c r="DO125" s="253"/>
      <c r="DP125" s="253"/>
      <c r="DQ125" s="253"/>
      <c r="DR125" s="253"/>
      <c r="DS125" s="253"/>
      <c r="DT125" s="253"/>
      <c r="DU125" s="253"/>
      <c r="DV125" s="253"/>
      <c r="DW125" s="253"/>
      <c r="DX125" s="253"/>
      <c r="DY125" s="253"/>
      <c r="DZ125" s="253"/>
      <c r="EA125" s="253"/>
      <c r="EB125" s="253"/>
      <c r="EC125" s="253"/>
      <c r="ED125" s="253"/>
      <c r="EE125" s="253"/>
      <c r="EF125" s="253"/>
      <c r="EG125" s="253"/>
      <c r="EH125" s="253"/>
      <c r="EI125" s="253"/>
      <c r="EJ125" s="253"/>
      <c r="EK125" s="253"/>
      <c r="EL125" s="253"/>
      <c r="EM125" s="253"/>
      <c r="EN125" s="253"/>
      <c r="EO125" s="253"/>
      <c r="EP125" s="253"/>
      <c r="EQ125" s="253"/>
      <c r="ER125" s="253"/>
      <c r="ES125" s="253"/>
      <c r="ET125" s="253"/>
      <c r="EU125" s="253"/>
      <c r="EV125" s="253"/>
      <c r="EW125" s="253"/>
      <c r="EX125" s="253"/>
      <c r="EY125" s="253"/>
      <c r="EZ125" s="253"/>
      <c r="FA125" s="253"/>
      <c r="FB125" s="253"/>
      <c r="FC125" s="253"/>
      <c r="FD125" s="253"/>
      <c r="FE125" s="253"/>
      <c r="FF125" s="253"/>
      <c r="FG125" s="253"/>
      <c r="FH125" s="253"/>
      <c r="FI125" s="253"/>
      <c r="FJ125" s="253"/>
      <c r="FK125" s="253"/>
      <c r="FL125" s="253"/>
      <c r="FM125" s="253"/>
      <c r="FN125" s="253"/>
      <c r="FO125" s="253"/>
      <c r="FP125" s="253"/>
      <c r="FQ125" s="253"/>
      <c r="FR125" s="253"/>
      <c r="FS125" s="253"/>
      <c r="FT125" s="253"/>
      <c r="FU125" s="253"/>
      <c r="FV125" s="253"/>
      <c r="FW125" s="253"/>
      <c r="FX125" s="253"/>
      <c r="FY125" s="253"/>
      <c r="FZ125" s="253"/>
      <c r="GA125" s="253"/>
      <c r="GB125" s="253"/>
      <c r="GC125" s="253"/>
      <c r="GD125" s="253"/>
      <c r="GE125" s="253"/>
      <c r="GF125" s="253"/>
      <c r="GG125" s="253"/>
      <c r="GH125" s="253"/>
      <c r="GI125" s="253"/>
      <c r="GJ125" s="253"/>
      <c r="GK125" s="253"/>
      <c r="GL125" s="253"/>
      <c r="GM125" s="253"/>
      <c r="GN125" s="253"/>
      <c r="GO125" s="253"/>
      <c r="GP125" s="253"/>
      <c r="GQ125" s="253"/>
      <c r="GR125" s="253"/>
      <c r="GS125" s="253"/>
      <c r="GT125" s="253"/>
      <c r="GU125" s="253"/>
      <c r="GV125" s="253"/>
      <c r="GW125" s="253"/>
      <c r="GX125" s="253"/>
      <c r="GY125" s="253"/>
      <c r="GZ125" s="253"/>
      <c r="HA125" s="253"/>
      <c r="HB125" s="253"/>
      <c r="HC125" s="253"/>
      <c r="HD125" s="253"/>
      <c r="HE125" s="253"/>
      <c r="HF125" s="253"/>
    </row>
    <row r="126" spans="1:214" s="312" customFormat="1" ht="15" customHeight="1" x14ac:dyDescent="0.25">
      <c r="A126" s="297"/>
      <c r="B126" s="29"/>
      <c r="C126" s="253"/>
      <c r="D126" s="253"/>
      <c r="E126" s="253"/>
      <c r="F126" s="253"/>
      <c r="G126" s="253"/>
      <c r="H126" s="253"/>
      <c r="I126" s="253"/>
      <c r="J126" s="253"/>
      <c r="K126" s="253"/>
      <c r="L126" s="253"/>
      <c r="M126" s="253" t="s">
        <v>1184</v>
      </c>
      <c r="N126" s="253"/>
      <c r="O126" s="253"/>
      <c r="P126" s="253"/>
      <c r="Q126" s="253"/>
      <c r="R126" s="253"/>
      <c r="S126" s="253"/>
      <c r="T126" s="253"/>
      <c r="U126" s="253" t="s">
        <v>326</v>
      </c>
      <c r="V126" s="253"/>
      <c r="W126" s="253"/>
      <c r="X126" s="253"/>
      <c r="Y126" s="253"/>
      <c r="Z126" s="253"/>
      <c r="AA126" s="253"/>
      <c r="AB126" s="253"/>
      <c r="AC126" s="253" t="s">
        <v>332</v>
      </c>
      <c r="AD126" s="253"/>
      <c r="AE126" s="253"/>
      <c r="AF126" s="253"/>
      <c r="AG126" s="253"/>
      <c r="AH126" s="253"/>
      <c r="AI126" s="253"/>
      <c r="AJ126" s="253"/>
      <c r="AK126" s="253"/>
      <c r="AL126" s="253"/>
      <c r="AM126" s="253"/>
      <c r="AN126" s="253"/>
      <c r="AO126" s="253"/>
      <c r="AP126" s="256"/>
      <c r="AQ126" s="253"/>
      <c r="AR126" s="253"/>
      <c r="AS126" s="253"/>
      <c r="AT126" s="256"/>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c r="BT126" s="253"/>
      <c r="BU126" s="253"/>
      <c r="BV126" s="253"/>
      <c r="BW126" s="253"/>
      <c r="BX126" s="253"/>
      <c r="BY126" s="253"/>
      <c r="BZ126" s="253"/>
      <c r="CA126" s="253"/>
      <c r="CB126" s="253"/>
      <c r="CC126" s="253"/>
      <c r="CD126" s="253"/>
      <c r="CE126" s="253"/>
      <c r="CF126" s="253"/>
      <c r="CG126" s="253"/>
      <c r="CH126" s="253"/>
      <c r="CI126" s="253"/>
      <c r="CJ126" s="253"/>
      <c r="CK126" s="253"/>
      <c r="CL126" s="253"/>
      <c r="CM126" s="253"/>
      <c r="CN126" s="253"/>
      <c r="CO126" s="253"/>
      <c r="CP126" s="253"/>
      <c r="CQ126" s="253"/>
      <c r="CR126" s="253"/>
      <c r="CS126" s="253"/>
      <c r="CT126" s="253"/>
      <c r="CU126" s="253"/>
      <c r="CV126" s="253"/>
      <c r="CW126" s="253"/>
      <c r="CX126" s="253"/>
      <c r="CY126" s="253"/>
      <c r="CZ126" s="253"/>
      <c r="DA126" s="253"/>
      <c r="DB126" s="253"/>
      <c r="DC126" s="253"/>
      <c r="DD126" s="253"/>
      <c r="DE126" s="253"/>
      <c r="DF126" s="253"/>
      <c r="DG126" s="253"/>
      <c r="DH126" s="253"/>
      <c r="DI126" s="253"/>
      <c r="DJ126" s="253"/>
      <c r="DK126" s="253"/>
      <c r="DL126" s="253"/>
      <c r="DM126" s="253"/>
      <c r="DN126" s="253"/>
      <c r="DO126" s="253"/>
      <c r="DP126" s="253"/>
      <c r="DQ126" s="253"/>
      <c r="DR126" s="253"/>
      <c r="DS126" s="253"/>
      <c r="DT126" s="253"/>
      <c r="DU126" s="253"/>
      <c r="DV126" s="253"/>
      <c r="DW126" s="253"/>
      <c r="DX126" s="253"/>
      <c r="DY126" s="253"/>
      <c r="DZ126" s="253"/>
      <c r="EA126" s="253"/>
      <c r="EB126" s="253"/>
      <c r="EC126" s="253"/>
      <c r="ED126" s="253"/>
      <c r="EE126" s="253"/>
      <c r="EF126" s="253"/>
      <c r="EG126" s="253"/>
      <c r="EH126" s="253"/>
      <c r="EI126" s="253"/>
      <c r="EJ126" s="253"/>
      <c r="EK126" s="253"/>
      <c r="EL126" s="253"/>
      <c r="EM126" s="253"/>
      <c r="EN126" s="253"/>
      <c r="EO126" s="253"/>
      <c r="EP126" s="253"/>
      <c r="EQ126" s="253"/>
      <c r="ER126" s="253"/>
      <c r="ES126" s="253"/>
      <c r="ET126" s="253"/>
      <c r="EU126" s="253"/>
      <c r="EV126" s="253"/>
      <c r="EW126" s="253"/>
      <c r="EX126" s="253"/>
      <c r="EY126" s="253"/>
      <c r="EZ126" s="253"/>
      <c r="FA126" s="253"/>
      <c r="FB126" s="253"/>
      <c r="FC126" s="253"/>
      <c r="FD126" s="253"/>
      <c r="FE126" s="253"/>
      <c r="FF126" s="253"/>
      <c r="FG126" s="253"/>
      <c r="FH126" s="253"/>
      <c r="FI126" s="253"/>
      <c r="FJ126" s="253"/>
      <c r="FK126" s="253"/>
      <c r="FL126" s="253"/>
      <c r="FM126" s="253"/>
      <c r="FN126" s="253"/>
      <c r="FO126" s="253"/>
      <c r="FP126" s="253"/>
      <c r="FQ126" s="253"/>
      <c r="FR126" s="253"/>
      <c r="FS126" s="253"/>
      <c r="FT126" s="253"/>
      <c r="FU126" s="253"/>
      <c r="FV126" s="253"/>
      <c r="FW126" s="253"/>
      <c r="FX126" s="253"/>
      <c r="FY126" s="253"/>
      <c r="FZ126" s="253"/>
      <c r="GA126" s="253"/>
      <c r="GB126" s="253"/>
      <c r="GC126" s="253"/>
      <c r="GD126" s="253"/>
      <c r="GE126" s="253"/>
      <c r="GF126" s="253"/>
      <c r="GG126" s="253"/>
      <c r="GH126" s="253"/>
      <c r="GI126" s="253"/>
      <c r="GJ126" s="253"/>
      <c r="GK126" s="253"/>
      <c r="GL126" s="253"/>
      <c r="GM126" s="253"/>
      <c r="GN126" s="253"/>
      <c r="GO126" s="253"/>
      <c r="GP126" s="253"/>
      <c r="GQ126" s="253"/>
      <c r="GR126" s="253"/>
      <c r="GS126" s="253"/>
      <c r="GT126" s="253"/>
      <c r="GU126" s="253"/>
      <c r="GV126" s="253"/>
      <c r="GW126" s="253"/>
      <c r="GX126" s="253"/>
      <c r="GY126" s="253"/>
      <c r="GZ126" s="253"/>
      <c r="HA126" s="253"/>
      <c r="HB126" s="253"/>
      <c r="HC126" s="253"/>
      <c r="HD126" s="253"/>
      <c r="HE126" s="253"/>
      <c r="HF126" s="253"/>
    </row>
    <row r="127" spans="1:214" s="312" customFormat="1" ht="15" customHeight="1" x14ac:dyDescent="0.25">
      <c r="A127" s="297"/>
      <c r="B127" s="29"/>
      <c r="C127" s="253"/>
      <c r="D127" s="253"/>
      <c r="E127" s="253"/>
      <c r="F127" s="253"/>
      <c r="G127" s="253"/>
      <c r="H127" s="253"/>
      <c r="I127" s="253"/>
      <c r="J127" s="253"/>
      <c r="K127" s="253"/>
      <c r="L127" s="253"/>
      <c r="M127" s="253" t="s">
        <v>1185</v>
      </c>
      <c r="N127" s="253"/>
      <c r="O127" s="253"/>
      <c r="P127" s="253"/>
      <c r="Q127" s="253"/>
      <c r="R127" s="253"/>
      <c r="S127" s="253"/>
      <c r="T127" s="253"/>
      <c r="U127" s="253" t="s">
        <v>327</v>
      </c>
      <c r="V127" s="253"/>
      <c r="W127" s="253"/>
      <c r="X127" s="253"/>
      <c r="Y127" s="253"/>
      <c r="Z127" s="253"/>
      <c r="AA127" s="253"/>
      <c r="AB127" s="253"/>
      <c r="AC127" s="253" t="s">
        <v>323</v>
      </c>
      <c r="AD127" s="253"/>
      <c r="AE127" s="253"/>
      <c r="AF127" s="253"/>
      <c r="AG127" s="253"/>
      <c r="AH127" s="253"/>
      <c r="AI127" s="253"/>
      <c r="AJ127" s="253"/>
      <c r="AK127" s="253"/>
      <c r="AL127" s="253"/>
      <c r="AM127" s="253"/>
      <c r="AN127" s="253"/>
      <c r="AO127" s="253"/>
      <c r="AP127" s="256"/>
      <c r="AQ127" s="253"/>
      <c r="AR127" s="253"/>
      <c r="AS127" s="253"/>
      <c r="AT127" s="256"/>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c r="BT127" s="253"/>
      <c r="BU127" s="253"/>
      <c r="BV127" s="253"/>
      <c r="BW127" s="253"/>
      <c r="BX127" s="253"/>
      <c r="BY127" s="253"/>
      <c r="BZ127" s="253"/>
      <c r="CA127" s="253"/>
      <c r="CB127" s="253"/>
      <c r="CC127" s="253"/>
      <c r="CD127" s="253"/>
      <c r="CE127" s="253"/>
      <c r="CF127" s="253"/>
      <c r="CG127" s="253"/>
      <c r="CH127" s="253"/>
      <c r="CI127" s="253"/>
      <c r="CJ127" s="253"/>
      <c r="CK127" s="253"/>
      <c r="CL127" s="253"/>
      <c r="CM127" s="253"/>
      <c r="CN127" s="253"/>
      <c r="CO127" s="253"/>
      <c r="CP127" s="253"/>
      <c r="CQ127" s="253"/>
      <c r="CR127" s="253"/>
      <c r="CS127" s="253"/>
      <c r="CT127" s="253"/>
      <c r="CU127" s="253"/>
      <c r="CV127" s="253"/>
      <c r="CW127" s="253"/>
      <c r="CX127" s="253"/>
      <c r="CY127" s="253"/>
      <c r="CZ127" s="253"/>
      <c r="DA127" s="253"/>
      <c r="DB127" s="253"/>
      <c r="DC127" s="253"/>
      <c r="DD127" s="253"/>
      <c r="DE127" s="253"/>
      <c r="DF127" s="253"/>
      <c r="DG127" s="253"/>
      <c r="DH127" s="253"/>
      <c r="DI127" s="253"/>
      <c r="DJ127" s="253"/>
      <c r="DK127" s="253"/>
      <c r="DL127" s="253"/>
      <c r="DM127" s="253"/>
      <c r="DN127" s="253"/>
      <c r="DO127" s="253"/>
      <c r="DP127" s="253"/>
      <c r="DQ127" s="253"/>
      <c r="DR127" s="253"/>
      <c r="DS127" s="253"/>
      <c r="DT127" s="253"/>
      <c r="DU127" s="253"/>
      <c r="DV127" s="253"/>
      <c r="DW127" s="253"/>
      <c r="DX127" s="253"/>
      <c r="DY127" s="253"/>
      <c r="DZ127" s="253"/>
      <c r="EA127" s="253"/>
      <c r="EB127" s="253"/>
      <c r="EC127" s="253"/>
      <c r="ED127" s="253"/>
      <c r="EE127" s="253"/>
      <c r="EF127" s="253"/>
      <c r="EG127" s="253"/>
      <c r="EH127" s="253"/>
      <c r="EI127" s="253"/>
      <c r="EJ127" s="253"/>
      <c r="EK127" s="253"/>
      <c r="EL127" s="253"/>
      <c r="EM127" s="253"/>
      <c r="EN127" s="253"/>
      <c r="EO127" s="253"/>
      <c r="EP127" s="253"/>
      <c r="EQ127" s="253"/>
      <c r="ER127" s="253"/>
      <c r="ES127" s="253"/>
      <c r="ET127" s="253"/>
      <c r="EU127" s="253"/>
      <c r="EV127" s="253"/>
      <c r="EW127" s="253"/>
      <c r="EX127" s="253"/>
      <c r="EY127" s="253"/>
      <c r="EZ127" s="253"/>
      <c r="FA127" s="253"/>
      <c r="FB127" s="253"/>
      <c r="FC127" s="253"/>
      <c r="FD127" s="253"/>
      <c r="FE127" s="253"/>
      <c r="FF127" s="253"/>
      <c r="FG127" s="253"/>
      <c r="FH127" s="253"/>
      <c r="FI127" s="253"/>
      <c r="FJ127" s="253"/>
      <c r="FK127" s="253"/>
      <c r="FL127" s="253"/>
      <c r="FM127" s="253"/>
      <c r="FN127" s="253"/>
      <c r="FO127" s="253"/>
      <c r="FP127" s="253"/>
      <c r="FQ127" s="253"/>
      <c r="FR127" s="253"/>
      <c r="FS127" s="253"/>
      <c r="FT127" s="253"/>
      <c r="FU127" s="253"/>
      <c r="FV127" s="253"/>
      <c r="FW127" s="253"/>
      <c r="FX127" s="253"/>
      <c r="FY127" s="253"/>
      <c r="FZ127" s="253"/>
      <c r="GA127" s="253"/>
      <c r="GB127" s="253"/>
      <c r="GC127" s="253"/>
      <c r="GD127" s="253"/>
      <c r="GE127" s="253"/>
      <c r="GF127" s="253"/>
      <c r="GG127" s="253"/>
      <c r="GH127" s="253"/>
      <c r="GI127" s="253"/>
      <c r="GJ127" s="253"/>
      <c r="GK127" s="253"/>
      <c r="GL127" s="253"/>
      <c r="GM127" s="253"/>
      <c r="GN127" s="253"/>
      <c r="GO127" s="253"/>
      <c r="GP127" s="253"/>
      <c r="GQ127" s="253"/>
      <c r="GR127" s="253"/>
      <c r="GS127" s="253"/>
      <c r="GT127" s="253"/>
      <c r="GU127" s="253"/>
      <c r="GV127" s="253"/>
      <c r="GW127" s="253"/>
      <c r="GX127" s="253"/>
      <c r="GY127" s="253"/>
      <c r="GZ127" s="253"/>
      <c r="HA127" s="253"/>
      <c r="HB127" s="253"/>
      <c r="HC127" s="253"/>
      <c r="HD127" s="253"/>
      <c r="HE127" s="253"/>
      <c r="HF127" s="253"/>
    </row>
    <row r="128" spans="1:214" s="312" customFormat="1" ht="15" customHeight="1" x14ac:dyDescent="0.25">
      <c r="A128" s="297"/>
      <c r="B128" s="29"/>
      <c r="C128" s="253"/>
      <c r="D128" s="253"/>
      <c r="E128" s="253"/>
      <c r="F128" s="253"/>
      <c r="G128" s="253"/>
      <c r="H128" s="253"/>
      <c r="I128" s="253"/>
      <c r="J128" s="253"/>
      <c r="K128" s="253"/>
      <c r="L128" s="253"/>
      <c r="M128" s="253" t="s">
        <v>1186</v>
      </c>
      <c r="N128" s="253"/>
      <c r="O128" s="253"/>
      <c r="P128" s="253"/>
      <c r="Q128" s="253"/>
      <c r="R128" s="253"/>
      <c r="S128" s="253"/>
      <c r="T128" s="253"/>
      <c r="U128" s="253" t="s">
        <v>328</v>
      </c>
      <c r="V128" s="253"/>
      <c r="W128" s="253"/>
      <c r="X128" s="253"/>
      <c r="Y128" s="253"/>
      <c r="Z128" s="253"/>
      <c r="AA128" s="253"/>
      <c r="AB128" s="253"/>
      <c r="AC128" s="253" t="s">
        <v>329</v>
      </c>
      <c r="AD128" s="253"/>
      <c r="AE128" s="253"/>
      <c r="AF128" s="253"/>
      <c r="AG128" s="253"/>
      <c r="AH128" s="253"/>
      <c r="AI128" s="253"/>
      <c r="AJ128" s="253"/>
      <c r="AK128" s="253"/>
      <c r="AL128" s="253"/>
      <c r="AM128" s="253"/>
      <c r="AN128" s="253"/>
      <c r="AO128" s="253"/>
      <c r="AP128" s="256"/>
      <c r="AQ128" s="253"/>
      <c r="AR128" s="253"/>
      <c r="AS128" s="253"/>
      <c r="AT128" s="256"/>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c r="BT128" s="253"/>
      <c r="BU128" s="253"/>
      <c r="BV128" s="253"/>
      <c r="BW128" s="253"/>
      <c r="BX128" s="253"/>
      <c r="BY128" s="253"/>
      <c r="BZ128" s="253"/>
      <c r="CA128" s="253"/>
      <c r="CB128" s="253"/>
      <c r="CC128" s="253"/>
      <c r="CD128" s="253"/>
      <c r="CE128" s="253"/>
      <c r="CF128" s="253"/>
      <c r="CG128" s="253"/>
      <c r="CH128" s="253"/>
      <c r="CI128" s="253"/>
      <c r="CJ128" s="253"/>
      <c r="CK128" s="253"/>
      <c r="CL128" s="253"/>
      <c r="CM128" s="253"/>
      <c r="CN128" s="253"/>
      <c r="CO128" s="253"/>
      <c r="CP128" s="253"/>
      <c r="CQ128" s="253"/>
      <c r="CR128" s="253"/>
      <c r="CS128" s="253"/>
      <c r="CT128" s="253"/>
      <c r="CU128" s="253"/>
      <c r="CV128" s="253"/>
      <c r="CW128" s="253"/>
      <c r="CX128" s="253"/>
      <c r="CY128" s="253"/>
      <c r="CZ128" s="253"/>
      <c r="DA128" s="253"/>
      <c r="DB128" s="253"/>
      <c r="DC128" s="253"/>
      <c r="DD128" s="253"/>
      <c r="DE128" s="253"/>
      <c r="DF128" s="253"/>
      <c r="DG128" s="253"/>
      <c r="DH128" s="253"/>
      <c r="DI128" s="253"/>
      <c r="DJ128" s="253"/>
      <c r="DK128" s="253"/>
      <c r="DL128" s="253"/>
      <c r="DM128" s="253"/>
      <c r="DN128" s="253"/>
      <c r="DO128" s="253"/>
      <c r="DP128" s="253"/>
      <c r="DQ128" s="253"/>
      <c r="DR128" s="253"/>
      <c r="DS128" s="253"/>
      <c r="DT128" s="253"/>
      <c r="DU128" s="253"/>
      <c r="DV128" s="253"/>
      <c r="DW128" s="253"/>
      <c r="DX128" s="253"/>
      <c r="DY128" s="253"/>
      <c r="DZ128" s="253"/>
      <c r="EA128" s="253"/>
      <c r="EB128" s="253"/>
      <c r="EC128" s="253"/>
      <c r="ED128" s="253"/>
      <c r="EE128" s="253"/>
      <c r="EF128" s="253"/>
      <c r="EG128" s="253"/>
      <c r="EH128" s="253"/>
      <c r="EI128" s="253"/>
      <c r="EJ128" s="253"/>
      <c r="EK128" s="253"/>
      <c r="EL128" s="253"/>
      <c r="EM128" s="253"/>
      <c r="EN128" s="253"/>
      <c r="EO128" s="253"/>
      <c r="EP128" s="253"/>
      <c r="EQ128" s="253"/>
      <c r="ER128" s="253"/>
      <c r="ES128" s="253"/>
      <c r="ET128" s="253"/>
      <c r="EU128" s="253"/>
      <c r="EV128" s="253"/>
      <c r="EW128" s="253"/>
      <c r="EX128" s="253"/>
      <c r="EY128" s="253"/>
      <c r="EZ128" s="253"/>
      <c r="FA128" s="253"/>
      <c r="FB128" s="253"/>
      <c r="FC128" s="253"/>
      <c r="FD128" s="253"/>
      <c r="FE128" s="253"/>
      <c r="FF128" s="253"/>
      <c r="FG128" s="253"/>
      <c r="FH128" s="253"/>
      <c r="FI128" s="253"/>
      <c r="FJ128" s="253"/>
      <c r="FK128" s="253"/>
      <c r="FL128" s="253"/>
      <c r="FM128" s="253"/>
      <c r="FN128" s="253"/>
      <c r="FO128" s="253"/>
      <c r="FP128" s="253"/>
      <c r="FQ128" s="253"/>
      <c r="FR128" s="253"/>
      <c r="FS128" s="253"/>
      <c r="FT128" s="253"/>
      <c r="FU128" s="253"/>
      <c r="FV128" s="253"/>
      <c r="FW128" s="253"/>
      <c r="FX128" s="253"/>
      <c r="FY128" s="253"/>
      <c r="FZ128" s="253"/>
      <c r="GA128" s="253"/>
      <c r="GB128" s="253"/>
      <c r="GC128" s="253"/>
      <c r="GD128" s="253"/>
      <c r="GE128" s="253"/>
      <c r="GF128" s="253"/>
      <c r="GG128" s="253"/>
      <c r="GH128" s="253"/>
      <c r="GI128" s="253"/>
      <c r="GJ128" s="253"/>
      <c r="GK128" s="253"/>
      <c r="GL128" s="253"/>
      <c r="GM128" s="253"/>
      <c r="GN128" s="253"/>
      <c r="GO128" s="253"/>
      <c r="GP128" s="253"/>
      <c r="GQ128" s="253"/>
      <c r="GR128" s="253"/>
      <c r="GS128" s="253"/>
      <c r="GT128" s="253"/>
      <c r="GU128" s="253"/>
      <c r="GV128" s="253"/>
      <c r="GW128" s="253"/>
      <c r="GX128" s="253"/>
      <c r="GY128" s="253"/>
      <c r="GZ128" s="253"/>
      <c r="HA128" s="253"/>
      <c r="HB128" s="253"/>
      <c r="HC128" s="253"/>
      <c r="HD128" s="253"/>
      <c r="HE128" s="253"/>
      <c r="HF128" s="253"/>
    </row>
    <row r="129" spans="1:214" s="312" customFormat="1" ht="15" customHeight="1" x14ac:dyDescent="0.25">
      <c r="A129" s="297"/>
      <c r="B129" s="29"/>
      <c r="C129" s="253"/>
      <c r="D129" s="253"/>
      <c r="E129" s="253"/>
      <c r="F129" s="253"/>
      <c r="G129" s="253"/>
      <c r="H129" s="253"/>
      <c r="I129" s="253"/>
      <c r="J129" s="253"/>
      <c r="K129" s="253"/>
      <c r="L129" s="253"/>
      <c r="M129" s="253" t="s">
        <v>1187</v>
      </c>
      <c r="N129" s="253"/>
      <c r="O129" s="253"/>
      <c r="P129" s="253"/>
      <c r="Q129" s="253"/>
      <c r="R129" s="253"/>
      <c r="S129" s="253"/>
      <c r="T129" s="253"/>
      <c r="U129" s="253" t="s">
        <v>330</v>
      </c>
      <c r="V129" s="253"/>
      <c r="W129" s="253"/>
      <c r="X129" s="253"/>
      <c r="Y129" s="253"/>
      <c r="Z129" s="253"/>
      <c r="AA129" s="253"/>
      <c r="AB129" s="253"/>
      <c r="AC129" s="253" t="s">
        <v>323</v>
      </c>
      <c r="AD129" s="253"/>
      <c r="AE129" s="253"/>
      <c r="AF129" s="253"/>
      <c r="AG129" s="253"/>
      <c r="AH129" s="253"/>
      <c r="AI129" s="253"/>
      <c r="AJ129" s="253"/>
      <c r="AK129" s="253"/>
      <c r="AL129" s="253"/>
      <c r="AM129" s="253"/>
      <c r="AN129" s="253"/>
      <c r="AO129" s="253"/>
      <c r="AP129" s="256"/>
      <c r="AQ129" s="253"/>
      <c r="AR129" s="253"/>
      <c r="AS129" s="253"/>
      <c r="AT129" s="256"/>
      <c r="AU129" s="253"/>
      <c r="AV129" s="253"/>
      <c r="AW129" s="253"/>
      <c r="AX129" s="253"/>
      <c r="AY129" s="253"/>
      <c r="AZ129" s="253"/>
      <c r="BA129" s="253"/>
      <c r="BB129" s="253"/>
      <c r="BC129" s="253"/>
      <c r="BD129" s="253"/>
      <c r="BE129" s="253"/>
      <c r="BF129" s="253"/>
      <c r="BG129" s="253"/>
      <c r="BH129" s="253"/>
      <c r="BI129" s="253"/>
      <c r="BJ129" s="253"/>
      <c r="BK129" s="253"/>
      <c r="BL129" s="253"/>
      <c r="BM129" s="253"/>
      <c r="BN129" s="253"/>
      <c r="BO129" s="253"/>
      <c r="BP129" s="253"/>
      <c r="BQ129" s="253"/>
      <c r="BR129" s="253"/>
      <c r="BS129" s="253"/>
      <c r="BT129" s="253"/>
      <c r="BU129" s="253"/>
      <c r="BV129" s="253"/>
      <c r="BW129" s="253"/>
      <c r="BX129" s="253"/>
      <c r="BY129" s="253"/>
      <c r="BZ129" s="253"/>
      <c r="CA129" s="253"/>
      <c r="CB129" s="253"/>
      <c r="CC129" s="253"/>
      <c r="CD129" s="253"/>
      <c r="CE129" s="253"/>
      <c r="CF129" s="253"/>
      <c r="CG129" s="253"/>
      <c r="CH129" s="253"/>
      <c r="CI129" s="253"/>
      <c r="CJ129" s="253"/>
      <c r="CK129" s="253"/>
      <c r="CL129" s="253"/>
      <c r="CM129" s="253"/>
      <c r="CN129" s="253"/>
      <c r="CO129" s="253"/>
      <c r="CP129" s="253"/>
      <c r="CQ129" s="253"/>
      <c r="CR129" s="253"/>
      <c r="CS129" s="253"/>
      <c r="CT129" s="253"/>
      <c r="CU129" s="253"/>
      <c r="CV129" s="253"/>
      <c r="CW129" s="253"/>
      <c r="CX129" s="253"/>
      <c r="CY129" s="253"/>
      <c r="CZ129" s="253"/>
      <c r="DA129" s="253"/>
      <c r="DB129" s="253"/>
      <c r="DC129" s="253"/>
      <c r="DD129" s="253"/>
      <c r="DE129" s="253"/>
      <c r="DF129" s="253"/>
      <c r="DG129" s="253"/>
      <c r="DH129" s="253"/>
      <c r="DI129" s="253"/>
      <c r="DJ129" s="253"/>
      <c r="DK129" s="253"/>
      <c r="DL129" s="253"/>
      <c r="DM129" s="253"/>
      <c r="DN129" s="253"/>
      <c r="DO129" s="253"/>
      <c r="DP129" s="253"/>
      <c r="DQ129" s="253"/>
      <c r="DR129" s="253"/>
      <c r="DS129" s="253"/>
      <c r="DT129" s="253"/>
      <c r="DU129" s="253"/>
      <c r="DV129" s="253"/>
      <c r="DW129" s="253"/>
      <c r="DX129" s="253"/>
      <c r="DY129" s="253"/>
      <c r="DZ129" s="253"/>
      <c r="EA129" s="253"/>
      <c r="EB129" s="253"/>
      <c r="EC129" s="253"/>
      <c r="ED129" s="253"/>
      <c r="EE129" s="253"/>
      <c r="EF129" s="253"/>
      <c r="EG129" s="253"/>
      <c r="EH129" s="253"/>
      <c r="EI129" s="253"/>
      <c r="EJ129" s="253"/>
      <c r="EK129" s="253"/>
      <c r="EL129" s="253"/>
      <c r="EM129" s="253"/>
      <c r="EN129" s="253"/>
      <c r="EO129" s="253"/>
      <c r="EP129" s="253"/>
      <c r="EQ129" s="253"/>
      <c r="ER129" s="253"/>
      <c r="ES129" s="253"/>
      <c r="ET129" s="253"/>
      <c r="EU129" s="253"/>
      <c r="EV129" s="253"/>
      <c r="EW129" s="253"/>
      <c r="EX129" s="253"/>
      <c r="EY129" s="253"/>
      <c r="EZ129" s="253"/>
      <c r="FA129" s="253"/>
      <c r="FB129" s="253"/>
      <c r="FC129" s="253"/>
      <c r="FD129" s="253"/>
      <c r="FE129" s="253"/>
      <c r="FF129" s="253"/>
      <c r="FG129" s="253"/>
      <c r="FH129" s="253"/>
      <c r="FI129" s="253"/>
      <c r="FJ129" s="253"/>
      <c r="FK129" s="253"/>
      <c r="FL129" s="253"/>
      <c r="FM129" s="253"/>
      <c r="FN129" s="253"/>
      <c r="FO129" s="253"/>
      <c r="FP129" s="253"/>
      <c r="FQ129" s="253"/>
      <c r="FR129" s="253"/>
      <c r="FS129" s="253"/>
      <c r="FT129" s="253"/>
      <c r="FU129" s="253"/>
      <c r="FV129" s="253"/>
      <c r="FW129" s="253"/>
      <c r="FX129" s="253"/>
      <c r="FY129" s="253"/>
      <c r="FZ129" s="253"/>
      <c r="GA129" s="253"/>
      <c r="GB129" s="253"/>
      <c r="GC129" s="253"/>
      <c r="GD129" s="253"/>
      <c r="GE129" s="253"/>
      <c r="GF129" s="253"/>
      <c r="GG129" s="253"/>
      <c r="GH129" s="253"/>
      <c r="GI129" s="253"/>
      <c r="GJ129" s="253"/>
      <c r="GK129" s="253"/>
      <c r="GL129" s="253"/>
      <c r="GM129" s="253"/>
      <c r="GN129" s="253"/>
      <c r="GO129" s="253"/>
      <c r="GP129" s="253"/>
      <c r="GQ129" s="253"/>
      <c r="GR129" s="253"/>
      <c r="GS129" s="253"/>
      <c r="GT129" s="253"/>
      <c r="GU129" s="253"/>
      <c r="GV129" s="253"/>
      <c r="GW129" s="253"/>
      <c r="GX129" s="253"/>
      <c r="GY129" s="253"/>
      <c r="GZ129" s="253"/>
      <c r="HA129" s="253"/>
      <c r="HB129" s="253"/>
      <c r="HC129" s="253"/>
      <c r="HD129" s="253"/>
      <c r="HE129" s="253"/>
      <c r="HF129" s="253"/>
    </row>
    <row r="130" spans="1:214" s="312" customFormat="1" ht="15" customHeight="1" x14ac:dyDescent="0.25">
      <c r="A130" s="297"/>
      <c r="B130" s="297"/>
      <c r="C130" s="253"/>
      <c r="D130" s="253"/>
      <c r="E130" s="253"/>
      <c r="F130" s="253"/>
      <c r="G130" s="253"/>
      <c r="H130" s="253"/>
      <c r="I130" s="253"/>
      <c r="J130" s="253"/>
      <c r="K130" s="253"/>
      <c r="L130" s="253"/>
      <c r="M130" s="253" t="s">
        <v>1188</v>
      </c>
      <c r="N130" s="253"/>
      <c r="O130" s="253"/>
      <c r="P130" s="253"/>
      <c r="Q130" s="253"/>
      <c r="R130" s="253"/>
      <c r="S130" s="253"/>
      <c r="T130" s="253"/>
      <c r="U130" s="253" t="s">
        <v>331</v>
      </c>
      <c r="V130" s="253"/>
      <c r="W130" s="253"/>
      <c r="X130" s="253"/>
      <c r="Y130" s="253"/>
      <c r="Z130" s="253"/>
      <c r="AA130" s="253"/>
      <c r="AB130" s="253"/>
      <c r="AC130" s="253" t="s">
        <v>332</v>
      </c>
      <c r="AD130" s="253"/>
      <c r="AE130" s="253"/>
      <c r="AF130" s="253"/>
      <c r="AG130" s="253"/>
      <c r="AH130" s="253"/>
      <c r="AI130" s="253"/>
      <c r="AJ130" s="253"/>
      <c r="AK130" s="253"/>
      <c r="AL130" s="253"/>
      <c r="AM130" s="253"/>
      <c r="AN130" s="253"/>
      <c r="AO130" s="253"/>
      <c r="AP130" s="256"/>
      <c r="AQ130" s="253"/>
      <c r="AR130" s="253"/>
      <c r="AS130" s="253"/>
      <c r="AT130" s="256"/>
      <c r="AU130" s="253"/>
      <c r="AV130" s="253"/>
      <c r="AW130" s="253"/>
      <c r="AX130" s="253"/>
      <c r="AY130" s="253"/>
      <c r="AZ130" s="253"/>
      <c r="BA130" s="253"/>
      <c r="BB130" s="253"/>
      <c r="BC130" s="253"/>
      <c r="BD130" s="253"/>
      <c r="BE130" s="253"/>
      <c r="BF130" s="253"/>
      <c r="BG130" s="253"/>
      <c r="BH130" s="253"/>
      <c r="BI130" s="253"/>
      <c r="BJ130" s="253"/>
      <c r="BK130" s="253"/>
      <c r="BL130" s="253"/>
      <c r="BM130" s="253"/>
      <c r="BN130" s="253"/>
      <c r="BO130" s="253"/>
      <c r="BP130" s="253"/>
      <c r="BQ130" s="253"/>
      <c r="BR130" s="253"/>
      <c r="BS130" s="253"/>
      <c r="BT130" s="253"/>
      <c r="BU130" s="253"/>
      <c r="BV130" s="253"/>
      <c r="BW130" s="253"/>
      <c r="BX130" s="253"/>
      <c r="BY130" s="253"/>
      <c r="BZ130" s="253"/>
      <c r="CA130" s="253"/>
      <c r="CB130" s="253"/>
      <c r="CC130" s="253"/>
      <c r="CD130" s="253"/>
      <c r="CE130" s="253"/>
      <c r="CF130" s="253"/>
      <c r="CG130" s="253"/>
      <c r="CH130" s="253"/>
      <c r="CI130" s="253"/>
      <c r="CJ130" s="253"/>
      <c r="CK130" s="253"/>
      <c r="CL130" s="253"/>
      <c r="CM130" s="253"/>
      <c r="CN130" s="253"/>
      <c r="CO130" s="253"/>
      <c r="CP130" s="253"/>
      <c r="CQ130" s="253"/>
      <c r="CR130" s="253"/>
      <c r="CS130" s="253"/>
      <c r="CT130" s="253"/>
      <c r="CU130" s="253"/>
      <c r="CV130" s="253"/>
      <c r="CW130" s="253"/>
      <c r="CX130" s="253"/>
      <c r="CY130" s="253"/>
      <c r="CZ130" s="253"/>
      <c r="DA130" s="253"/>
      <c r="DB130" s="253"/>
      <c r="DC130" s="253"/>
      <c r="DD130" s="253"/>
      <c r="DE130" s="253"/>
      <c r="DF130" s="253"/>
      <c r="DG130" s="253"/>
      <c r="DH130" s="253"/>
      <c r="DI130" s="253"/>
      <c r="DJ130" s="253"/>
      <c r="DK130" s="253"/>
      <c r="DL130" s="253"/>
      <c r="DM130" s="253"/>
      <c r="DN130" s="253"/>
      <c r="DO130" s="253"/>
      <c r="DP130" s="253"/>
      <c r="DQ130" s="253"/>
      <c r="DR130" s="253"/>
      <c r="DS130" s="253"/>
      <c r="DT130" s="253"/>
      <c r="DU130" s="253"/>
      <c r="DV130" s="253"/>
      <c r="DW130" s="253"/>
      <c r="DX130" s="253"/>
      <c r="DY130" s="253"/>
      <c r="DZ130" s="253"/>
      <c r="EA130" s="253"/>
      <c r="EB130" s="253"/>
      <c r="EC130" s="253"/>
      <c r="ED130" s="253"/>
      <c r="EE130" s="253"/>
      <c r="EF130" s="253"/>
      <c r="EG130" s="253"/>
      <c r="EH130" s="253"/>
      <c r="EI130" s="253"/>
      <c r="EJ130" s="253"/>
      <c r="EK130" s="253"/>
      <c r="EL130" s="253"/>
      <c r="EM130" s="253"/>
      <c r="EN130" s="253"/>
      <c r="EO130" s="253"/>
      <c r="EP130" s="253"/>
      <c r="EQ130" s="253"/>
      <c r="ER130" s="253"/>
      <c r="ES130" s="253"/>
      <c r="ET130" s="253"/>
      <c r="EU130" s="253"/>
      <c r="EV130" s="253"/>
      <c r="EW130" s="253"/>
      <c r="EX130" s="253"/>
      <c r="EY130" s="253"/>
      <c r="EZ130" s="253"/>
      <c r="FA130" s="253"/>
      <c r="FB130" s="253"/>
      <c r="FC130" s="253"/>
      <c r="FD130" s="253"/>
      <c r="FE130" s="253"/>
      <c r="FF130" s="253"/>
      <c r="FG130" s="253"/>
      <c r="FH130" s="253"/>
      <c r="FI130" s="253"/>
      <c r="FJ130" s="253"/>
      <c r="FK130" s="253"/>
      <c r="FL130" s="253"/>
      <c r="FM130" s="253"/>
      <c r="FN130" s="253"/>
      <c r="FO130" s="253"/>
      <c r="FP130" s="253"/>
      <c r="FQ130" s="253"/>
      <c r="FR130" s="253"/>
      <c r="FS130" s="253"/>
      <c r="FT130" s="253"/>
      <c r="FU130" s="253"/>
      <c r="FV130" s="253"/>
      <c r="FW130" s="253"/>
      <c r="FX130" s="253"/>
      <c r="FY130" s="253"/>
      <c r="FZ130" s="253"/>
      <c r="GA130" s="253"/>
      <c r="GB130" s="253"/>
      <c r="GC130" s="253"/>
      <c r="GD130" s="253"/>
      <c r="GE130" s="253"/>
      <c r="GF130" s="253"/>
      <c r="GG130" s="253"/>
      <c r="GH130" s="253"/>
      <c r="GI130" s="253"/>
      <c r="GJ130" s="253"/>
      <c r="GK130" s="253"/>
      <c r="GL130" s="253"/>
      <c r="GM130" s="253"/>
      <c r="GN130" s="253"/>
      <c r="GO130" s="253"/>
      <c r="GP130" s="253"/>
      <c r="GQ130" s="253"/>
      <c r="GR130" s="253"/>
      <c r="GS130" s="253"/>
      <c r="GT130" s="253"/>
      <c r="GU130" s="253"/>
      <c r="GV130" s="253"/>
      <c r="GW130" s="253"/>
      <c r="GX130" s="253"/>
      <c r="GY130" s="253"/>
      <c r="GZ130" s="253"/>
      <c r="HA130" s="253"/>
      <c r="HB130" s="253"/>
      <c r="HC130" s="253"/>
      <c r="HD130" s="253"/>
      <c r="HE130" s="253"/>
      <c r="HF130" s="253"/>
    </row>
    <row r="131" spans="1:214" s="312" customFormat="1" ht="15" customHeight="1" x14ac:dyDescent="0.25">
      <c r="A131" s="297"/>
      <c r="B131" s="29"/>
      <c r="C131" s="253"/>
      <c r="D131" s="253"/>
      <c r="E131" s="253"/>
      <c r="F131" s="253"/>
      <c r="G131" s="253"/>
      <c r="H131" s="253"/>
      <c r="I131" s="253"/>
      <c r="J131" s="27"/>
      <c r="K131" s="27"/>
      <c r="L131" s="27"/>
      <c r="M131" s="27"/>
      <c r="N131" s="27"/>
      <c r="O131" s="27"/>
      <c r="P131" s="253"/>
      <c r="Q131" s="253"/>
      <c r="R131" s="253"/>
      <c r="S131" s="253"/>
      <c r="T131" s="253"/>
      <c r="U131" s="253" t="s">
        <v>333</v>
      </c>
      <c r="V131" s="253"/>
      <c r="W131" s="253"/>
      <c r="X131" s="253"/>
      <c r="Y131" s="253"/>
      <c r="Z131" s="253"/>
      <c r="AA131" s="253"/>
      <c r="AB131" s="253"/>
      <c r="AC131" s="253" t="s">
        <v>332</v>
      </c>
      <c r="AD131" s="253"/>
      <c r="AE131" s="253"/>
      <c r="AF131" s="253"/>
      <c r="AG131" s="253"/>
      <c r="AH131" s="253"/>
      <c r="AI131" s="253"/>
      <c r="AJ131" s="253"/>
      <c r="AK131" s="253"/>
      <c r="AL131" s="253"/>
      <c r="AM131" s="253"/>
      <c r="AN131" s="253"/>
      <c r="AO131" s="253"/>
      <c r="AP131" s="256"/>
      <c r="AQ131" s="253"/>
      <c r="AR131" s="253"/>
      <c r="AS131" s="253"/>
      <c r="AT131" s="256"/>
      <c r="AU131" s="253"/>
      <c r="AV131" s="253"/>
      <c r="AW131" s="253"/>
      <c r="AX131" s="253"/>
      <c r="AY131" s="253"/>
      <c r="AZ131" s="253"/>
      <c r="BA131" s="253"/>
      <c r="BB131" s="253"/>
      <c r="BC131" s="253"/>
      <c r="BD131" s="253"/>
      <c r="BE131" s="253"/>
      <c r="BF131" s="253"/>
      <c r="BG131" s="253"/>
      <c r="BH131" s="253"/>
      <c r="BI131" s="253"/>
      <c r="BJ131" s="253"/>
      <c r="BK131" s="253"/>
      <c r="BL131" s="253"/>
      <c r="BM131" s="253"/>
      <c r="BN131" s="253"/>
      <c r="BO131" s="253"/>
      <c r="BP131" s="253"/>
      <c r="BQ131" s="253"/>
      <c r="BR131" s="253"/>
      <c r="BS131" s="253"/>
      <c r="BT131" s="253"/>
      <c r="BU131" s="253"/>
      <c r="BV131" s="253"/>
      <c r="BW131" s="253"/>
      <c r="BX131" s="253"/>
      <c r="BY131" s="253"/>
      <c r="BZ131" s="253"/>
      <c r="CA131" s="253"/>
      <c r="CB131" s="253"/>
      <c r="CC131" s="253"/>
      <c r="CD131" s="253"/>
      <c r="CE131" s="253"/>
      <c r="CF131" s="253"/>
      <c r="CG131" s="253"/>
      <c r="CH131" s="253"/>
      <c r="CI131" s="253"/>
      <c r="CJ131" s="253"/>
      <c r="CK131" s="253"/>
      <c r="CL131" s="253"/>
      <c r="CM131" s="253"/>
      <c r="CN131" s="253"/>
      <c r="CO131" s="253"/>
      <c r="CP131" s="253"/>
      <c r="CQ131" s="253"/>
      <c r="CR131" s="253"/>
      <c r="CS131" s="253"/>
      <c r="CT131" s="253"/>
      <c r="CU131" s="253"/>
      <c r="CV131" s="253"/>
      <c r="CW131" s="253"/>
      <c r="CX131" s="253"/>
      <c r="CY131" s="253"/>
      <c r="CZ131" s="253"/>
      <c r="DA131" s="253"/>
      <c r="DB131" s="253"/>
      <c r="DC131" s="253"/>
      <c r="DD131" s="253"/>
      <c r="DE131" s="253"/>
      <c r="DF131" s="253"/>
      <c r="DG131" s="253"/>
      <c r="DH131" s="253"/>
      <c r="DI131" s="253"/>
      <c r="DJ131" s="253"/>
      <c r="DK131" s="253"/>
      <c r="DL131" s="253"/>
      <c r="DM131" s="253"/>
      <c r="DN131" s="253"/>
      <c r="DO131" s="253"/>
      <c r="DP131" s="253"/>
      <c r="DQ131" s="253"/>
      <c r="DR131" s="253"/>
      <c r="DS131" s="253"/>
      <c r="DT131" s="253"/>
      <c r="DU131" s="253"/>
      <c r="DV131" s="253"/>
      <c r="DW131" s="253"/>
      <c r="DX131" s="253"/>
      <c r="DY131" s="253"/>
      <c r="DZ131" s="253"/>
      <c r="EA131" s="253"/>
      <c r="EB131" s="253"/>
      <c r="EC131" s="253"/>
      <c r="ED131" s="253"/>
      <c r="EE131" s="253"/>
      <c r="EF131" s="253"/>
      <c r="EG131" s="253"/>
      <c r="EH131" s="253"/>
      <c r="EI131" s="253"/>
      <c r="EJ131" s="253"/>
      <c r="EK131" s="253"/>
      <c r="EL131" s="253"/>
      <c r="EM131" s="253"/>
      <c r="EN131" s="253"/>
      <c r="EO131" s="253"/>
      <c r="EP131" s="253"/>
      <c r="EQ131" s="253"/>
      <c r="ER131" s="253"/>
      <c r="ES131" s="253"/>
      <c r="ET131" s="253"/>
      <c r="EU131" s="253"/>
      <c r="EV131" s="253"/>
      <c r="EW131" s="253"/>
      <c r="EX131" s="253"/>
      <c r="EY131" s="253"/>
      <c r="EZ131" s="253"/>
      <c r="FA131" s="253"/>
      <c r="FB131" s="253"/>
      <c r="FC131" s="253"/>
      <c r="FD131" s="253"/>
      <c r="FE131" s="253"/>
      <c r="FF131" s="253"/>
      <c r="FG131" s="253"/>
      <c r="FH131" s="253"/>
      <c r="FI131" s="253"/>
      <c r="FJ131" s="253"/>
      <c r="FK131" s="253"/>
      <c r="FL131" s="253"/>
      <c r="FM131" s="253"/>
      <c r="FN131" s="253"/>
      <c r="FO131" s="253"/>
      <c r="FP131" s="253"/>
      <c r="FQ131" s="253"/>
      <c r="FR131" s="253"/>
      <c r="FS131" s="253"/>
      <c r="FT131" s="253"/>
      <c r="FU131" s="253"/>
      <c r="FV131" s="253"/>
      <c r="FW131" s="253"/>
      <c r="FX131" s="253"/>
      <c r="FY131" s="253"/>
      <c r="FZ131" s="253"/>
      <c r="GA131" s="253"/>
      <c r="GB131" s="253"/>
      <c r="GC131" s="253"/>
      <c r="GD131" s="253"/>
      <c r="GE131" s="253"/>
      <c r="GF131" s="253"/>
      <c r="GG131" s="253"/>
      <c r="GH131" s="253"/>
      <c r="GI131" s="253"/>
      <c r="GJ131" s="253"/>
      <c r="GK131" s="253"/>
      <c r="GL131" s="253"/>
      <c r="GM131" s="253"/>
      <c r="GN131" s="253"/>
      <c r="GO131" s="253"/>
      <c r="GP131" s="253"/>
      <c r="GQ131" s="253"/>
      <c r="GR131" s="253"/>
      <c r="GS131" s="253"/>
      <c r="GT131" s="253"/>
      <c r="GU131" s="253"/>
      <c r="GV131" s="253"/>
      <c r="GW131" s="253"/>
      <c r="GX131" s="253"/>
      <c r="GY131" s="253"/>
      <c r="GZ131" s="253"/>
      <c r="HA131" s="253"/>
      <c r="HB131" s="253"/>
      <c r="HC131" s="253"/>
      <c r="HD131" s="253"/>
      <c r="HE131" s="253"/>
      <c r="HF131" s="253"/>
    </row>
    <row r="132" spans="1:214" s="312" customFormat="1" ht="15" customHeight="1" x14ac:dyDescent="0.25">
      <c r="A132" s="297"/>
      <c r="B132" s="297"/>
      <c r="C132" s="253"/>
      <c r="D132" s="253"/>
      <c r="E132" s="253"/>
      <c r="F132" s="253"/>
      <c r="G132" s="253"/>
      <c r="H132" s="253"/>
      <c r="I132" s="300" t="s">
        <v>272</v>
      </c>
      <c r="J132" s="27"/>
      <c r="K132" s="27"/>
      <c r="L132" s="27"/>
      <c r="M132" s="27"/>
      <c r="N132" s="27"/>
      <c r="O132" s="27"/>
      <c r="P132" s="27" t="s">
        <v>273</v>
      </c>
      <c r="Q132" s="253"/>
      <c r="R132" s="253"/>
      <c r="S132" s="253"/>
      <c r="T132" s="253"/>
      <c r="U132" s="253" t="s">
        <v>334</v>
      </c>
      <c r="V132" s="253"/>
      <c r="W132" s="253"/>
      <c r="X132" s="253"/>
      <c r="Y132" s="253"/>
      <c r="Z132" s="253"/>
      <c r="AA132" s="253"/>
      <c r="AB132" s="253"/>
      <c r="AC132" s="253" t="s">
        <v>332</v>
      </c>
      <c r="AD132" s="253"/>
      <c r="AE132" s="253"/>
      <c r="AF132" s="253"/>
      <c r="AG132" s="253"/>
      <c r="AH132" s="253"/>
      <c r="AI132" s="253"/>
      <c r="AJ132" s="253"/>
      <c r="AK132" s="253"/>
      <c r="AL132" s="253"/>
      <c r="AM132" s="253"/>
      <c r="AN132" s="253"/>
      <c r="AO132" s="253"/>
      <c r="AP132" s="256"/>
      <c r="AQ132" s="253"/>
      <c r="AR132" s="253"/>
      <c r="AS132" s="253"/>
      <c r="AT132" s="256"/>
      <c r="AU132" s="253"/>
      <c r="AV132" s="253"/>
      <c r="AW132" s="253"/>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3"/>
      <c r="BT132" s="253"/>
      <c r="BU132" s="253"/>
      <c r="BV132" s="253"/>
      <c r="BW132" s="253"/>
      <c r="BX132" s="253"/>
      <c r="BY132" s="253"/>
      <c r="BZ132" s="253"/>
      <c r="CA132" s="253"/>
      <c r="CB132" s="253"/>
      <c r="CC132" s="253"/>
      <c r="CD132" s="253"/>
      <c r="CE132" s="253"/>
      <c r="CF132" s="253"/>
      <c r="CG132" s="253"/>
      <c r="CH132" s="253"/>
      <c r="CI132" s="253"/>
      <c r="CJ132" s="253"/>
      <c r="CK132" s="253"/>
      <c r="CL132" s="253"/>
      <c r="CM132" s="253"/>
      <c r="CN132" s="253"/>
      <c r="CO132" s="253"/>
      <c r="CP132" s="253"/>
      <c r="CQ132" s="253"/>
      <c r="CR132" s="253"/>
      <c r="CS132" s="253"/>
      <c r="CT132" s="253"/>
      <c r="CU132" s="253"/>
      <c r="CV132" s="253"/>
      <c r="CW132" s="253"/>
      <c r="CX132" s="253"/>
      <c r="CY132" s="253"/>
      <c r="CZ132" s="253"/>
      <c r="DA132" s="253"/>
      <c r="DB132" s="253"/>
      <c r="DC132" s="253"/>
      <c r="DD132" s="253"/>
      <c r="DE132" s="253"/>
      <c r="DF132" s="253"/>
      <c r="DG132" s="253"/>
      <c r="DH132" s="253"/>
      <c r="DI132" s="253"/>
      <c r="DJ132" s="253"/>
      <c r="DK132" s="253"/>
      <c r="DL132" s="253"/>
      <c r="DM132" s="253"/>
      <c r="DN132" s="253"/>
      <c r="DO132" s="253"/>
      <c r="DP132" s="253"/>
      <c r="DQ132" s="253"/>
      <c r="DR132" s="253"/>
      <c r="DS132" s="253"/>
      <c r="DT132" s="253"/>
      <c r="DU132" s="253"/>
      <c r="DV132" s="253"/>
      <c r="DW132" s="253"/>
      <c r="DX132" s="253"/>
      <c r="DY132" s="253"/>
      <c r="DZ132" s="253"/>
      <c r="EA132" s="253"/>
      <c r="EB132" s="253"/>
      <c r="EC132" s="253"/>
      <c r="ED132" s="253"/>
      <c r="EE132" s="253"/>
      <c r="EF132" s="253"/>
      <c r="EG132" s="253"/>
      <c r="EH132" s="253"/>
      <c r="EI132" s="253"/>
      <c r="EJ132" s="253"/>
      <c r="EK132" s="253"/>
      <c r="EL132" s="253"/>
      <c r="EM132" s="253"/>
      <c r="EN132" s="253"/>
      <c r="EO132" s="253"/>
      <c r="EP132" s="253"/>
      <c r="EQ132" s="253"/>
      <c r="ER132" s="253"/>
      <c r="ES132" s="253"/>
      <c r="ET132" s="253"/>
      <c r="EU132" s="253"/>
      <c r="EV132" s="253"/>
      <c r="EW132" s="253"/>
      <c r="EX132" s="253"/>
      <c r="EY132" s="253"/>
      <c r="EZ132" s="253"/>
      <c r="FA132" s="253"/>
      <c r="FB132" s="253"/>
      <c r="FC132" s="253"/>
      <c r="FD132" s="253"/>
      <c r="FE132" s="253"/>
      <c r="FF132" s="253"/>
      <c r="FG132" s="253"/>
      <c r="FH132" s="253"/>
      <c r="FI132" s="253"/>
      <c r="FJ132" s="253"/>
      <c r="FK132" s="253"/>
      <c r="FL132" s="253"/>
      <c r="FM132" s="253"/>
      <c r="FN132" s="253"/>
      <c r="FO132" s="253"/>
      <c r="FP132" s="253"/>
      <c r="FQ132" s="253"/>
      <c r="FR132" s="253"/>
      <c r="FS132" s="253"/>
      <c r="FT132" s="253"/>
      <c r="FU132" s="253"/>
      <c r="FV132" s="253"/>
      <c r="FW132" s="253"/>
      <c r="FX132" s="253"/>
      <c r="FY132" s="253"/>
      <c r="FZ132" s="253"/>
      <c r="GA132" s="253"/>
      <c r="GB132" s="253"/>
      <c r="GC132" s="253"/>
      <c r="GD132" s="253"/>
      <c r="GE132" s="253"/>
      <c r="GF132" s="253"/>
      <c r="GG132" s="253"/>
      <c r="GH132" s="253"/>
      <c r="GI132" s="253"/>
      <c r="GJ132" s="253"/>
      <c r="GK132" s="253"/>
      <c r="GL132" s="253"/>
      <c r="GM132" s="253"/>
      <c r="GN132" s="253"/>
      <c r="GO132" s="253"/>
      <c r="GP132" s="253"/>
      <c r="GQ132" s="253"/>
      <c r="GR132" s="253"/>
      <c r="GS132" s="253"/>
      <c r="GT132" s="253"/>
      <c r="GU132" s="253"/>
      <c r="GV132" s="253"/>
      <c r="GW132" s="253"/>
      <c r="GX132" s="253"/>
      <c r="GY132" s="253"/>
      <c r="GZ132" s="253"/>
      <c r="HA132" s="253"/>
      <c r="HB132" s="253"/>
      <c r="HC132" s="253"/>
      <c r="HD132" s="253"/>
      <c r="HE132" s="253"/>
      <c r="HF132" s="253"/>
    </row>
    <row r="133" spans="1:214" s="312" customFormat="1" ht="15" customHeight="1" x14ac:dyDescent="0.25">
      <c r="A133" s="297"/>
      <c r="B133" s="29"/>
      <c r="C133" s="253"/>
      <c r="D133" s="253"/>
      <c r="E133" s="253"/>
      <c r="F133" s="253"/>
      <c r="G133" s="253"/>
      <c r="H133" s="253"/>
      <c r="I133" s="300" t="s">
        <v>274</v>
      </c>
      <c r="J133" s="27"/>
      <c r="K133" s="27"/>
      <c r="L133" s="27"/>
      <c r="M133" s="27"/>
      <c r="N133" s="27"/>
      <c r="O133" s="27"/>
      <c r="P133" s="27" t="s">
        <v>273</v>
      </c>
      <c r="Q133" s="253"/>
      <c r="R133" s="253"/>
      <c r="S133" s="253"/>
      <c r="T133" s="253"/>
      <c r="U133" s="253" t="s">
        <v>335</v>
      </c>
      <c r="V133" s="253"/>
      <c r="W133" s="253"/>
      <c r="X133" s="253"/>
      <c r="Y133" s="253"/>
      <c r="Z133" s="253"/>
      <c r="AA133" s="253"/>
      <c r="AB133" s="253"/>
      <c r="AC133" s="253" t="s">
        <v>320</v>
      </c>
      <c r="AD133" s="253"/>
      <c r="AE133" s="253"/>
      <c r="AF133" s="253"/>
      <c r="AG133" s="253"/>
      <c r="AH133" s="253"/>
      <c r="AI133" s="253"/>
      <c r="AJ133" s="253"/>
      <c r="AK133" s="253"/>
      <c r="AL133" s="253"/>
      <c r="AM133" s="253"/>
      <c r="AN133" s="253"/>
      <c r="AO133" s="253"/>
      <c r="AP133" s="256"/>
      <c r="AQ133" s="253"/>
      <c r="AR133" s="253"/>
      <c r="AS133" s="253"/>
      <c r="AT133" s="256"/>
      <c r="AU133" s="253"/>
      <c r="AV133" s="253"/>
      <c r="AW133" s="253"/>
      <c r="AX133" s="253"/>
      <c r="AY133" s="253"/>
      <c r="AZ133" s="253"/>
      <c r="BA133" s="253"/>
      <c r="BB133" s="253"/>
      <c r="BC133" s="253"/>
      <c r="BD133" s="253"/>
      <c r="BE133" s="253"/>
      <c r="BF133" s="253"/>
      <c r="BG133" s="253"/>
      <c r="BH133" s="253"/>
      <c r="BI133" s="253"/>
      <c r="BJ133" s="253"/>
      <c r="BK133" s="253"/>
      <c r="BL133" s="253"/>
      <c r="BM133" s="253"/>
      <c r="BN133" s="253"/>
      <c r="BO133" s="253"/>
      <c r="BP133" s="253"/>
      <c r="BQ133" s="253"/>
      <c r="BR133" s="253"/>
      <c r="BS133" s="253"/>
      <c r="BT133" s="253"/>
      <c r="BU133" s="253"/>
      <c r="BV133" s="253"/>
      <c r="BW133" s="253"/>
      <c r="BX133" s="253"/>
      <c r="BY133" s="253"/>
      <c r="BZ133" s="253"/>
      <c r="CA133" s="253"/>
      <c r="CB133" s="253"/>
      <c r="CC133" s="253"/>
      <c r="CD133" s="253"/>
      <c r="CE133" s="253"/>
      <c r="CF133" s="253"/>
      <c r="CG133" s="253"/>
      <c r="CH133" s="253"/>
      <c r="CI133" s="253"/>
      <c r="CJ133" s="253"/>
      <c r="CK133" s="253"/>
      <c r="CL133" s="253"/>
      <c r="CM133" s="253"/>
      <c r="CN133" s="253"/>
      <c r="CO133" s="253"/>
      <c r="CP133" s="253"/>
      <c r="CQ133" s="253"/>
      <c r="CR133" s="253"/>
      <c r="CS133" s="253"/>
      <c r="CT133" s="253"/>
      <c r="CU133" s="253"/>
      <c r="CV133" s="253"/>
      <c r="CW133" s="253"/>
      <c r="CX133" s="253"/>
      <c r="CY133" s="253"/>
      <c r="CZ133" s="253"/>
      <c r="DA133" s="253"/>
      <c r="DB133" s="253"/>
      <c r="DC133" s="253"/>
      <c r="DD133" s="253"/>
      <c r="DE133" s="253"/>
      <c r="DF133" s="253"/>
      <c r="DG133" s="253"/>
      <c r="DH133" s="253"/>
      <c r="DI133" s="253"/>
      <c r="DJ133" s="253"/>
      <c r="DK133" s="253"/>
      <c r="DL133" s="253"/>
      <c r="DM133" s="253"/>
      <c r="DN133" s="253"/>
      <c r="DO133" s="253"/>
      <c r="DP133" s="253"/>
      <c r="DQ133" s="253"/>
      <c r="DR133" s="253"/>
      <c r="DS133" s="253"/>
      <c r="DT133" s="253"/>
      <c r="DU133" s="253"/>
      <c r="DV133" s="253"/>
      <c r="DW133" s="253"/>
      <c r="DX133" s="253"/>
      <c r="DY133" s="253"/>
      <c r="DZ133" s="253"/>
      <c r="EA133" s="253"/>
      <c r="EB133" s="253"/>
      <c r="EC133" s="253"/>
      <c r="ED133" s="253"/>
      <c r="EE133" s="253"/>
      <c r="EF133" s="253"/>
      <c r="EG133" s="253"/>
      <c r="EH133" s="253"/>
      <c r="EI133" s="253"/>
      <c r="EJ133" s="253"/>
      <c r="EK133" s="253"/>
      <c r="EL133" s="253"/>
      <c r="EM133" s="253"/>
      <c r="EN133" s="253"/>
      <c r="EO133" s="253"/>
      <c r="EP133" s="253"/>
      <c r="EQ133" s="253"/>
      <c r="ER133" s="253"/>
      <c r="ES133" s="253"/>
      <c r="ET133" s="253"/>
      <c r="EU133" s="253"/>
      <c r="EV133" s="253"/>
      <c r="EW133" s="253"/>
      <c r="EX133" s="253"/>
      <c r="EY133" s="253"/>
      <c r="EZ133" s="253"/>
      <c r="FA133" s="253"/>
      <c r="FB133" s="253"/>
      <c r="FC133" s="253"/>
      <c r="FD133" s="253"/>
      <c r="FE133" s="253"/>
      <c r="FF133" s="253"/>
      <c r="FG133" s="253"/>
      <c r="FH133" s="253"/>
      <c r="FI133" s="253"/>
      <c r="FJ133" s="253"/>
      <c r="FK133" s="253"/>
      <c r="FL133" s="253"/>
      <c r="FM133" s="253"/>
      <c r="FN133" s="253"/>
      <c r="FO133" s="253"/>
      <c r="FP133" s="253"/>
      <c r="FQ133" s="253"/>
      <c r="FR133" s="253"/>
      <c r="FS133" s="253"/>
      <c r="FT133" s="253"/>
      <c r="FU133" s="253"/>
      <c r="FV133" s="253"/>
      <c r="FW133" s="253"/>
      <c r="FX133" s="253"/>
      <c r="FY133" s="253"/>
      <c r="FZ133" s="253"/>
      <c r="GA133" s="253"/>
      <c r="GB133" s="253"/>
      <c r="GC133" s="253"/>
      <c r="GD133" s="253"/>
      <c r="GE133" s="253"/>
      <c r="GF133" s="253"/>
      <c r="GG133" s="253"/>
      <c r="GH133" s="253"/>
      <c r="GI133" s="253"/>
      <c r="GJ133" s="253"/>
      <c r="GK133" s="253"/>
      <c r="GL133" s="253"/>
      <c r="GM133" s="253"/>
      <c r="GN133" s="253"/>
      <c r="GO133" s="253"/>
      <c r="GP133" s="253"/>
      <c r="GQ133" s="253"/>
      <c r="GR133" s="253"/>
      <c r="GS133" s="253"/>
      <c r="GT133" s="253"/>
      <c r="GU133" s="253"/>
      <c r="GV133" s="253"/>
      <c r="GW133" s="253"/>
      <c r="GX133" s="253"/>
      <c r="GY133" s="253"/>
      <c r="GZ133" s="253"/>
      <c r="HA133" s="253"/>
      <c r="HB133" s="253"/>
      <c r="HC133" s="253"/>
      <c r="HD133" s="253"/>
      <c r="HE133" s="253"/>
      <c r="HF133" s="253"/>
    </row>
    <row r="134" spans="1:214" s="312" customFormat="1" ht="15" customHeight="1" x14ac:dyDescent="0.25">
      <c r="A134" s="297"/>
      <c r="B134" s="29" t="s">
        <v>336</v>
      </c>
      <c r="C134" s="253"/>
      <c r="D134" s="253"/>
      <c r="E134" s="253"/>
      <c r="F134" s="253"/>
      <c r="G134" s="253"/>
      <c r="H134" s="253"/>
      <c r="I134" s="300" t="s">
        <v>270</v>
      </c>
      <c r="J134" s="27"/>
      <c r="K134" s="27"/>
      <c r="L134" s="27"/>
      <c r="M134" s="300"/>
      <c r="N134" s="27"/>
      <c r="O134" s="27"/>
      <c r="P134" s="27" t="s">
        <v>271</v>
      </c>
      <c r="Q134" s="253"/>
      <c r="R134" s="253"/>
      <c r="S134" s="253"/>
      <c r="T134" s="253"/>
      <c r="U134" s="253" t="s">
        <v>337</v>
      </c>
      <c r="V134" s="253"/>
      <c r="W134" s="253"/>
      <c r="X134" s="253"/>
      <c r="Y134" s="253"/>
      <c r="Z134" s="253"/>
      <c r="AA134" s="253"/>
      <c r="AB134" s="253"/>
      <c r="AC134" s="253" t="s">
        <v>332</v>
      </c>
      <c r="AD134" s="253"/>
      <c r="AE134" s="253"/>
      <c r="AF134" s="253"/>
      <c r="AG134" s="253"/>
      <c r="AH134" s="253"/>
      <c r="AI134" s="253"/>
      <c r="AJ134" s="253"/>
      <c r="AK134" s="253"/>
      <c r="AL134" s="253"/>
      <c r="AM134" s="253"/>
      <c r="AN134" s="253"/>
      <c r="AO134" s="253"/>
      <c r="AP134" s="256"/>
      <c r="AQ134" s="253"/>
      <c r="AR134" s="253"/>
      <c r="AS134" s="253"/>
      <c r="AT134" s="256"/>
      <c r="AU134" s="253"/>
      <c r="AV134" s="253"/>
      <c r="AW134" s="253"/>
      <c r="AX134" s="253"/>
      <c r="AY134" s="253"/>
      <c r="AZ134" s="253"/>
      <c r="BA134" s="253"/>
      <c r="BB134" s="253"/>
      <c r="BC134" s="253"/>
      <c r="BD134" s="253"/>
      <c r="BE134" s="253"/>
      <c r="BF134" s="253"/>
      <c r="BG134" s="253"/>
      <c r="BH134" s="253"/>
      <c r="BI134" s="253"/>
      <c r="BJ134" s="253"/>
      <c r="BK134" s="253"/>
      <c r="BL134" s="253"/>
      <c r="BM134" s="253"/>
      <c r="BN134" s="253"/>
      <c r="BO134" s="253"/>
      <c r="BP134" s="253"/>
      <c r="BQ134" s="253"/>
      <c r="BR134" s="253"/>
      <c r="BS134" s="253"/>
      <c r="BT134" s="253"/>
      <c r="BU134" s="253"/>
      <c r="BV134" s="253"/>
      <c r="BW134" s="253"/>
      <c r="BX134" s="253"/>
      <c r="BY134" s="253"/>
      <c r="BZ134" s="253"/>
      <c r="CA134" s="253"/>
      <c r="CB134" s="253"/>
      <c r="CC134" s="253"/>
      <c r="CD134" s="253"/>
      <c r="CE134" s="253"/>
      <c r="CF134" s="253"/>
      <c r="CG134" s="253"/>
      <c r="CH134" s="253"/>
      <c r="CI134" s="253"/>
      <c r="CJ134" s="253"/>
      <c r="CK134" s="253"/>
      <c r="CL134" s="253"/>
      <c r="CM134" s="253"/>
      <c r="CN134" s="253"/>
      <c r="CO134" s="253"/>
      <c r="CP134" s="253"/>
      <c r="CQ134" s="253"/>
      <c r="CR134" s="253"/>
      <c r="CS134" s="253"/>
      <c r="CT134" s="253"/>
      <c r="CU134" s="253"/>
      <c r="CV134" s="253"/>
      <c r="CW134" s="253"/>
      <c r="CX134" s="253"/>
      <c r="CY134" s="253"/>
      <c r="CZ134" s="253"/>
      <c r="DA134" s="253"/>
      <c r="DB134" s="253"/>
      <c r="DC134" s="253"/>
      <c r="DD134" s="253"/>
      <c r="DE134" s="253"/>
      <c r="DF134" s="253"/>
      <c r="DG134" s="253"/>
      <c r="DH134" s="253"/>
      <c r="DI134" s="253"/>
      <c r="DJ134" s="253"/>
      <c r="DK134" s="253"/>
      <c r="DL134" s="253"/>
      <c r="DM134" s="253"/>
      <c r="DN134" s="253"/>
      <c r="DO134" s="253"/>
      <c r="DP134" s="253"/>
      <c r="DQ134" s="253"/>
      <c r="DR134" s="253"/>
      <c r="DS134" s="253"/>
      <c r="DT134" s="253"/>
      <c r="DU134" s="253"/>
      <c r="DV134" s="253"/>
      <c r="DW134" s="253"/>
      <c r="DX134" s="253"/>
      <c r="DY134" s="253"/>
      <c r="DZ134" s="253"/>
      <c r="EA134" s="253"/>
      <c r="EB134" s="253"/>
      <c r="EC134" s="253"/>
      <c r="ED134" s="253"/>
      <c r="EE134" s="253"/>
      <c r="EF134" s="253"/>
      <c r="EG134" s="253"/>
      <c r="EH134" s="253"/>
      <c r="EI134" s="253"/>
      <c r="EJ134" s="253"/>
      <c r="EK134" s="253"/>
      <c r="EL134" s="253"/>
      <c r="EM134" s="253"/>
      <c r="EN134" s="253"/>
      <c r="EO134" s="253"/>
      <c r="EP134" s="253"/>
      <c r="EQ134" s="253"/>
      <c r="ER134" s="253"/>
      <c r="ES134" s="253"/>
      <c r="ET134" s="253"/>
      <c r="EU134" s="253"/>
      <c r="EV134" s="253"/>
      <c r="EW134" s="253"/>
      <c r="EX134" s="253"/>
      <c r="EY134" s="253"/>
      <c r="EZ134" s="253"/>
      <c r="FA134" s="253"/>
      <c r="FB134" s="253"/>
      <c r="FC134" s="253"/>
      <c r="FD134" s="253"/>
      <c r="FE134" s="253"/>
      <c r="FF134" s="253"/>
      <c r="FG134" s="253"/>
      <c r="FH134" s="253"/>
      <c r="FI134" s="253"/>
      <c r="FJ134" s="253"/>
      <c r="FK134" s="253"/>
      <c r="FL134" s="253"/>
      <c r="FM134" s="253"/>
      <c r="FN134" s="253"/>
      <c r="FO134" s="253"/>
      <c r="FP134" s="253"/>
      <c r="FQ134" s="253"/>
      <c r="FR134" s="253"/>
      <c r="FS134" s="253"/>
      <c r="FT134" s="253"/>
      <c r="FU134" s="253"/>
      <c r="FV134" s="253"/>
      <c r="FW134" s="253"/>
      <c r="FX134" s="253"/>
      <c r="FY134" s="253"/>
      <c r="FZ134" s="253"/>
      <c r="GA134" s="253"/>
      <c r="GB134" s="253"/>
      <c r="GC134" s="253"/>
      <c r="GD134" s="253"/>
      <c r="GE134" s="253"/>
      <c r="GF134" s="253"/>
      <c r="GG134" s="253"/>
      <c r="GH134" s="253"/>
      <c r="GI134" s="253"/>
      <c r="GJ134" s="253"/>
      <c r="GK134" s="253"/>
      <c r="GL134" s="253"/>
      <c r="GM134" s="253"/>
      <c r="GN134" s="253"/>
      <c r="GO134" s="253"/>
      <c r="GP134" s="253"/>
      <c r="GQ134" s="253"/>
      <c r="GR134" s="253"/>
      <c r="GS134" s="253"/>
      <c r="GT134" s="253"/>
      <c r="GU134" s="253"/>
      <c r="GV134" s="253"/>
      <c r="GW134" s="253"/>
      <c r="GX134" s="253"/>
      <c r="GY134" s="253"/>
      <c r="GZ134" s="253"/>
      <c r="HA134" s="253"/>
      <c r="HB134" s="253"/>
      <c r="HC134" s="253"/>
      <c r="HD134" s="253"/>
      <c r="HE134" s="253"/>
      <c r="HF134" s="253"/>
    </row>
    <row r="135" spans="1:214" s="312" customFormat="1" ht="15" customHeight="1" x14ac:dyDescent="0.25">
      <c r="A135" s="297"/>
      <c r="B135" s="29" t="s">
        <v>302</v>
      </c>
      <c r="C135" s="253"/>
      <c r="D135" s="253"/>
      <c r="E135" s="253"/>
      <c r="F135" s="253"/>
      <c r="G135" s="253"/>
      <c r="H135" s="253"/>
      <c r="I135" s="300" t="s">
        <v>269</v>
      </c>
      <c r="J135" s="253"/>
      <c r="K135" s="253"/>
      <c r="L135" s="253"/>
      <c r="M135" s="253"/>
      <c r="N135" s="253"/>
      <c r="O135" s="253"/>
      <c r="P135" s="27" t="s">
        <v>1193</v>
      </c>
      <c r="Q135" s="253"/>
      <c r="R135" s="253"/>
      <c r="S135" s="253"/>
      <c r="T135" s="253"/>
      <c r="U135" s="253" t="s">
        <v>338</v>
      </c>
      <c r="V135" s="253"/>
      <c r="W135" s="253"/>
      <c r="X135" s="253"/>
      <c r="Y135" s="253"/>
      <c r="Z135" s="253"/>
      <c r="AA135" s="253"/>
      <c r="AB135" s="253"/>
      <c r="AC135" s="253" t="s">
        <v>320</v>
      </c>
      <c r="AD135" s="253"/>
      <c r="AE135" s="253"/>
      <c r="AF135" s="253"/>
      <c r="AG135" s="253"/>
      <c r="AH135" s="253"/>
      <c r="AI135" s="253"/>
      <c r="AJ135" s="253"/>
      <c r="AK135" s="253"/>
      <c r="AL135" s="253"/>
      <c r="AM135" s="253"/>
      <c r="AN135" s="253"/>
      <c r="AO135" s="253"/>
      <c r="AP135" s="256"/>
      <c r="AQ135" s="253"/>
      <c r="AR135" s="253"/>
      <c r="AS135" s="253"/>
      <c r="AT135" s="256"/>
      <c r="AU135" s="253"/>
      <c r="AV135" s="253"/>
      <c r="AW135" s="253"/>
      <c r="AX135" s="253"/>
      <c r="AY135" s="253"/>
      <c r="AZ135" s="253"/>
      <c r="BA135" s="253"/>
      <c r="BB135" s="253"/>
      <c r="BC135" s="253"/>
      <c r="BD135" s="253"/>
      <c r="BE135" s="253"/>
      <c r="BF135" s="253"/>
      <c r="BG135" s="253"/>
      <c r="BH135" s="253"/>
      <c r="BI135" s="253"/>
      <c r="BJ135" s="253"/>
      <c r="BK135" s="253"/>
      <c r="BL135" s="253"/>
      <c r="BM135" s="253"/>
      <c r="BN135" s="253"/>
      <c r="BO135" s="253"/>
      <c r="BP135" s="253"/>
      <c r="BQ135" s="253"/>
      <c r="BR135" s="253"/>
      <c r="BS135" s="253"/>
      <c r="BT135" s="253"/>
      <c r="BU135" s="253"/>
      <c r="BV135" s="253"/>
      <c r="BW135" s="253"/>
      <c r="BX135" s="253"/>
      <c r="BY135" s="253"/>
      <c r="BZ135" s="253"/>
      <c r="CA135" s="253"/>
      <c r="CB135" s="253"/>
      <c r="CC135" s="253"/>
      <c r="CD135" s="253"/>
      <c r="CE135" s="253"/>
      <c r="CF135" s="253"/>
      <c r="CG135" s="253"/>
      <c r="CH135" s="253"/>
      <c r="CI135" s="253"/>
      <c r="CJ135" s="253"/>
      <c r="CK135" s="253"/>
      <c r="CL135" s="253"/>
      <c r="CM135" s="253"/>
      <c r="CN135" s="253"/>
      <c r="CO135" s="253"/>
      <c r="CP135" s="253"/>
      <c r="CQ135" s="253"/>
      <c r="CR135" s="253"/>
      <c r="CS135" s="253"/>
      <c r="CT135" s="253"/>
      <c r="CU135" s="253"/>
      <c r="CV135" s="253"/>
      <c r="CW135" s="253"/>
      <c r="CX135" s="253"/>
      <c r="CY135" s="253"/>
      <c r="CZ135" s="253"/>
      <c r="DA135" s="253"/>
      <c r="DB135" s="253"/>
      <c r="DC135" s="253"/>
      <c r="DD135" s="253"/>
      <c r="DE135" s="253"/>
      <c r="DF135" s="253"/>
      <c r="DG135" s="253"/>
      <c r="DH135" s="253"/>
      <c r="DI135" s="253"/>
      <c r="DJ135" s="253"/>
      <c r="DK135" s="253"/>
      <c r="DL135" s="253"/>
      <c r="DM135" s="253"/>
      <c r="DN135" s="253"/>
      <c r="DO135" s="253"/>
      <c r="DP135" s="253"/>
      <c r="DQ135" s="253"/>
      <c r="DR135" s="253"/>
      <c r="DS135" s="253"/>
      <c r="DT135" s="253"/>
      <c r="DU135" s="253"/>
      <c r="DV135" s="253"/>
      <c r="DW135" s="253"/>
      <c r="DX135" s="253"/>
      <c r="DY135" s="253"/>
      <c r="DZ135" s="253"/>
      <c r="EA135" s="253"/>
      <c r="EB135" s="253"/>
      <c r="EC135" s="253"/>
      <c r="ED135" s="253"/>
      <c r="EE135" s="253"/>
      <c r="EF135" s="253"/>
      <c r="EG135" s="253"/>
      <c r="EH135" s="253"/>
      <c r="EI135" s="253"/>
      <c r="EJ135" s="253"/>
      <c r="EK135" s="253"/>
      <c r="EL135" s="253"/>
      <c r="EM135" s="253"/>
      <c r="EN135" s="253"/>
      <c r="EO135" s="253"/>
      <c r="EP135" s="253"/>
      <c r="EQ135" s="253"/>
      <c r="ER135" s="253"/>
      <c r="ES135" s="253"/>
      <c r="ET135" s="253"/>
      <c r="EU135" s="253"/>
      <c r="EV135" s="253"/>
      <c r="EW135" s="253"/>
      <c r="EX135" s="253"/>
      <c r="EY135" s="253"/>
      <c r="EZ135" s="253"/>
      <c r="FA135" s="253"/>
      <c r="FB135" s="253"/>
      <c r="FC135" s="253"/>
      <c r="FD135" s="253"/>
      <c r="FE135" s="253"/>
      <c r="FF135" s="253"/>
      <c r="FG135" s="253"/>
      <c r="FH135" s="253"/>
      <c r="FI135" s="253"/>
      <c r="FJ135" s="253"/>
      <c r="FK135" s="253"/>
      <c r="FL135" s="253"/>
      <c r="FM135" s="253"/>
      <c r="FN135" s="253"/>
      <c r="FO135" s="253"/>
      <c r="FP135" s="253"/>
      <c r="FQ135" s="253"/>
      <c r="FR135" s="253"/>
      <c r="FS135" s="253"/>
      <c r="FT135" s="253"/>
      <c r="FU135" s="253"/>
      <c r="FV135" s="253"/>
      <c r="FW135" s="253"/>
      <c r="FX135" s="253"/>
      <c r="FY135" s="253"/>
      <c r="FZ135" s="253"/>
      <c r="GA135" s="253"/>
      <c r="GB135" s="253"/>
      <c r="GC135" s="253"/>
      <c r="GD135" s="253"/>
      <c r="GE135" s="253"/>
      <c r="GF135" s="253"/>
      <c r="GG135" s="253"/>
      <c r="GH135" s="253"/>
      <c r="GI135" s="253"/>
      <c r="GJ135" s="253"/>
      <c r="GK135" s="253"/>
      <c r="GL135" s="253"/>
      <c r="GM135" s="253"/>
      <c r="GN135" s="253"/>
      <c r="GO135" s="253"/>
      <c r="GP135" s="253"/>
      <c r="GQ135" s="253"/>
      <c r="GR135" s="253"/>
      <c r="GS135" s="253"/>
      <c r="GT135" s="253"/>
      <c r="GU135" s="253"/>
      <c r="GV135" s="253"/>
      <c r="GW135" s="253"/>
      <c r="GX135" s="253"/>
      <c r="GY135" s="253"/>
      <c r="GZ135" s="253"/>
      <c r="HA135" s="253"/>
      <c r="HB135" s="253"/>
      <c r="HC135" s="253"/>
      <c r="HD135" s="253"/>
      <c r="HE135" s="253"/>
      <c r="HF135" s="253"/>
    </row>
    <row r="136" spans="1:214" s="312" customFormat="1" ht="15" customHeight="1" x14ac:dyDescent="0.25">
      <c r="A136" s="297"/>
      <c r="B136" s="297"/>
      <c r="C136" s="253"/>
      <c r="D136" s="253"/>
      <c r="E136" s="253"/>
      <c r="F136" s="253"/>
      <c r="G136" s="253"/>
      <c r="H136" s="253"/>
      <c r="I136" s="253"/>
      <c r="J136" s="253"/>
      <c r="K136" s="253"/>
      <c r="L136" s="253"/>
      <c r="M136" s="253"/>
      <c r="N136" s="253"/>
      <c r="O136" s="253"/>
      <c r="P136" s="253"/>
      <c r="Q136" s="253"/>
      <c r="R136" s="253"/>
      <c r="S136" s="253"/>
      <c r="T136" s="253"/>
      <c r="U136" s="253" t="s">
        <v>339</v>
      </c>
      <c r="V136" s="253"/>
      <c r="W136" s="253"/>
      <c r="X136" s="253"/>
      <c r="Y136" s="253"/>
      <c r="Z136" s="253"/>
      <c r="AA136" s="253"/>
      <c r="AB136" s="253"/>
      <c r="AC136" s="253" t="s">
        <v>329</v>
      </c>
      <c r="AD136" s="253"/>
      <c r="AE136" s="253"/>
      <c r="AF136" s="253"/>
      <c r="AG136" s="253"/>
      <c r="AH136" s="253"/>
      <c r="AI136" s="253"/>
      <c r="AJ136" s="253"/>
      <c r="AK136" s="253"/>
      <c r="AL136" s="253"/>
      <c r="AM136" s="253"/>
      <c r="AN136" s="253"/>
      <c r="AO136" s="253"/>
      <c r="AP136" s="256"/>
      <c r="AQ136" s="253"/>
      <c r="AR136" s="253"/>
      <c r="AS136" s="253"/>
      <c r="AT136" s="256"/>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c r="BT136" s="253"/>
      <c r="BU136" s="253"/>
      <c r="BV136" s="253"/>
      <c r="BW136" s="253"/>
      <c r="BX136" s="253"/>
      <c r="BY136" s="253"/>
      <c r="BZ136" s="253"/>
      <c r="CA136" s="253"/>
      <c r="CB136" s="253"/>
      <c r="CC136" s="253"/>
      <c r="CD136" s="253"/>
      <c r="CE136" s="253"/>
      <c r="CF136" s="253"/>
      <c r="CG136" s="253"/>
      <c r="CH136" s="253"/>
      <c r="CI136" s="253"/>
      <c r="CJ136" s="253"/>
      <c r="CK136" s="253"/>
      <c r="CL136" s="253"/>
      <c r="CM136" s="253"/>
      <c r="CN136" s="253"/>
      <c r="CO136" s="253"/>
      <c r="CP136" s="253"/>
      <c r="CQ136" s="253"/>
      <c r="CR136" s="253"/>
      <c r="CS136" s="253"/>
      <c r="CT136" s="253"/>
      <c r="CU136" s="253"/>
      <c r="CV136" s="253"/>
      <c r="CW136" s="253"/>
      <c r="CX136" s="253"/>
      <c r="CY136" s="253"/>
      <c r="CZ136" s="253"/>
      <c r="DA136" s="253"/>
      <c r="DB136" s="253"/>
      <c r="DC136" s="253"/>
      <c r="DD136" s="253"/>
      <c r="DE136" s="253"/>
      <c r="DF136" s="253"/>
      <c r="DG136" s="253"/>
      <c r="DH136" s="253"/>
      <c r="DI136" s="253"/>
      <c r="DJ136" s="253"/>
      <c r="DK136" s="253"/>
      <c r="DL136" s="253"/>
      <c r="DM136" s="253"/>
      <c r="DN136" s="253"/>
      <c r="DO136" s="253"/>
      <c r="DP136" s="253"/>
      <c r="DQ136" s="253"/>
      <c r="DR136" s="253"/>
      <c r="DS136" s="253"/>
      <c r="DT136" s="253"/>
      <c r="DU136" s="253"/>
      <c r="DV136" s="253"/>
      <c r="DW136" s="253"/>
      <c r="DX136" s="253"/>
      <c r="DY136" s="253"/>
      <c r="DZ136" s="253"/>
      <c r="EA136" s="253"/>
      <c r="EB136" s="253"/>
      <c r="EC136" s="253"/>
      <c r="ED136" s="253"/>
      <c r="EE136" s="253"/>
      <c r="EF136" s="253"/>
      <c r="EG136" s="253"/>
      <c r="EH136" s="253"/>
      <c r="EI136" s="253"/>
      <c r="EJ136" s="253"/>
      <c r="EK136" s="253"/>
      <c r="EL136" s="253"/>
      <c r="EM136" s="253"/>
      <c r="EN136" s="253"/>
      <c r="EO136" s="253"/>
      <c r="EP136" s="253"/>
      <c r="EQ136" s="253"/>
      <c r="ER136" s="253"/>
      <c r="ES136" s="253"/>
      <c r="ET136" s="253"/>
      <c r="EU136" s="253"/>
      <c r="EV136" s="253"/>
      <c r="EW136" s="253"/>
      <c r="EX136" s="253"/>
      <c r="EY136" s="253"/>
      <c r="EZ136" s="253"/>
      <c r="FA136" s="253"/>
      <c r="FB136" s="253"/>
      <c r="FC136" s="253"/>
      <c r="FD136" s="253"/>
      <c r="FE136" s="253"/>
      <c r="FF136" s="253"/>
      <c r="FG136" s="253"/>
      <c r="FH136" s="253"/>
      <c r="FI136" s="253"/>
      <c r="FJ136" s="253"/>
      <c r="FK136" s="253"/>
      <c r="FL136" s="253"/>
      <c r="FM136" s="253"/>
      <c r="FN136" s="253"/>
      <c r="FO136" s="253"/>
      <c r="FP136" s="253"/>
      <c r="FQ136" s="253"/>
      <c r="FR136" s="253"/>
      <c r="FS136" s="253"/>
      <c r="FT136" s="253"/>
      <c r="FU136" s="253"/>
      <c r="FV136" s="253"/>
      <c r="FW136" s="253"/>
      <c r="FX136" s="253"/>
      <c r="FY136" s="253"/>
      <c r="FZ136" s="253"/>
      <c r="GA136" s="253"/>
      <c r="GB136" s="253"/>
      <c r="GC136" s="253"/>
      <c r="GD136" s="253"/>
      <c r="GE136" s="253"/>
      <c r="GF136" s="253"/>
      <c r="GG136" s="253"/>
      <c r="GH136" s="253"/>
      <c r="GI136" s="253"/>
      <c r="GJ136" s="253"/>
      <c r="GK136" s="253"/>
      <c r="GL136" s="253"/>
      <c r="GM136" s="253"/>
      <c r="GN136" s="253"/>
      <c r="GO136" s="253"/>
      <c r="GP136" s="253"/>
      <c r="GQ136" s="253"/>
      <c r="GR136" s="253"/>
      <c r="GS136" s="253"/>
      <c r="GT136" s="253"/>
      <c r="GU136" s="253"/>
      <c r="GV136" s="253"/>
      <c r="GW136" s="253"/>
      <c r="GX136" s="253"/>
      <c r="GY136" s="253"/>
      <c r="GZ136" s="253"/>
      <c r="HA136" s="253"/>
      <c r="HB136" s="253"/>
      <c r="HC136" s="253"/>
      <c r="HD136" s="253"/>
      <c r="HE136" s="253"/>
      <c r="HF136" s="253"/>
    </row>
    <row r="137" spans="1:214" s="312" customFormat="1" ht="15" customHeight="1" x14ac:dyDescent="0.25">
      <c r="A137" s="297"/>
      <c r="B137" s="297"/>
      <c r="C137" s="253"/>
      <c r="D137" s="253"/>
      <c r="E137" s="253"/>
      <c r="F137" s="253"/>
      <c r="G137" s="253"/>
      <c r="H137" s="253"/>
      <c r="I137" s="253"/>
      <c r="J137" s="253"/>
      <c r="K137" s="253"/>
      <c r="L137" s="253"/>
      <c r="M137" s="253"/>
      <c r="N137" s="253"/>
      <c r="O137" s="253"/>
      <c r="P137" s="253"/>
      <c r="Q137" s="253"/>
      <c r="R137" s="253"/>
      <c r="S137" s="253"/>
      <c r="T137" s="253"/>
      <c r="U137" s="253" t="s">
        <v>340</v>
      </c>
      <c r="V137" s="253"/>
      <c r="W137" s="253"/>
      <c r="X137" s="253"/>
      <c r="Y137" s="253"/>
      <c r="Z137" s="253"/>
      <c r="AA137" s="253"/>
      <c r="AB137" s="253"/>
      <c r="AC137" s="253" t="s">
        <v>323</v>
      </c>
      <c r="AD137" s="253"/>
      <c r="AE137" s="253"/>
      <c r="AF137" s="253"/>
      <c r="AG137" s="253"/>
      <c r="AH137" s="253"/>
      <c r="AI137" s="253"/>
      <c r="AJ137" s="253"/>
      <c r="AK137" s="253"/>
      <c r="AL137" s="253"/>
      <c r="AM137" s="253"/>
      <c r="AN137" s="253"/>
      <c r="AO137" s="253"/>
      <c r="AP137" s="256"/>
      <c r="AQ137" s="253"/>
      <c r="AR137" s="253"/>
      <c r="AS137" s="253"/>
      <c r="AT137" s="256"/>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c r="BT137" s="253"/>
      <c r="BU137" s="253"/>
      <c r="BV137" s="253"/>
      <c r="BW137" s="253"/>
      <c r="BX137" s="253"/>
      <c r="BY137" s="253"/>
      <c r="BZ137" s="253"/>
      <c r="CA137" s="253"/>
      <c r="CB137" s="253"/>
      <c r="CC137" s="253"/>
      <c r="CD137" s="253"/>
      <c r="CE137" s="253"/>
      <c r="CF137" s="253"/>
      <c r="CG137" s="253"/>
      <c r="CH137" s="253"/>
      <c r="CI137" s="253"/>
      <c r="CJ137" s="253"/>
      <c r="CK137" s="253"/>
      <c r="CL137" s="253"/>
      <c r="CM137" s="253"/>
      <c r="CN137" s="253"/>
      <c r="CO137" s="253"/>
      <c r="CP137" s="253"/>
      <c r="CQ137" s="253"/>
      <c r="CR137" s="253"/>
      <c r="CS137" s="253"/>
      <c r="CT137" s="253"/>
      <c r="CU137" s="253"/>
      <c r="CV137" s="253"/>
      <c r="CW137" s="253"/>
      <c r="CX137" s="253"/>
      <c r="CY137" s="253"/>
      <c r="CZ137" s="253"/>
      <c r="DA137" s="253"/>
      <c r="DB137" s="253"/>
      <c r="DC137" s="253"/>
      <c r="DD137" s="253"/>
      <c r="DE137" s="253"/>
      <c r="DF137" s="253"/>
      <c r="DG137" s="253"/>
      <c r="DH137" s="253"/>
      <c r="DI137" s="253"/>
      <c r="DJ137" s="253"/>
      <c r="DK137" s="253"/>
      <c r="DL137" s="253"/>
      <c r="DM137" s="253"/>
      <c r="DN137" s="253"/>
      <c r="DO137" s="253"/>
      <c r="DP137" s="253"/>
      <c r="DQ137" s="253"/>
      <c r="DR137" s="253"/>
      <c r="DS137" s="253"/>
      <c r="DT137" s="253"/>
      <c r="DU137" s="253"/>
      <c r="DV137" s="253"/>
      <c r="DW137" s="253"/>
      <c r="DX137" s="253"/>
      <c r="DY137" s="253"/>
      <c r="DZ137" s="253"/>
      <c r="EA137" s="253"/>
      <c r="EB137" s="253"/>
      <c r="EC137" s="253"/>
      <c r="ED137" s="253"/>
      <c r="EE137" s="253"/>
      <c r="EF137" s="253"/>
      <c r="EG137" s="253"/>
      <c r="EH137" s="253"/>
      <c r="EI137" s="253"/>
      <c r="EJ137" s="253"/>
      <c r="EK137" s="253"/>
      <c r="EL137" s="253"/>
      <c r="EM137" s="253"/>
      <c r="EN137" s="253"/>
      <c r="EO137" s="253"/>
      <c r="EP137" s="253"/>
      <c r="EQ137" s="253"/>
      <c r="ER137" s="253"/>
      <c r="ES137" s="253"/>
      <c r="ET137" s="253"/>
      <c r="EU137" s="253"/>
      <c r="EV137" s="253"/>
      <c r="EW137" s="253"/>
      <c r="EX137" s="253"/>
      <c r="EY137" s="253"/>
      <c r="EZ137" s="253"/>
      <c r="FA137" s="253"/>
      <c r="FB137" s="253"/>
      <c r="FC137" s="253"/>
      <c r="FD137" s="253"/>
      <c r="FE137" s="253"/>
      <c r="FF137" s="253"/>
      <c r="FG137" s="253"/>
      <c r="FH137" s="253"/>
      <c r="FI137" s="253"/>
      <c r="FJ137" s="253"/>
      <c r="FK137" s="253"/>
      <c r="FL137" s="253"/>
      <c r="FM137" s="253"/>
      <c r="FN137" s="253"/>
      <c r="FO137" s="253"/>
      <c r="FP137" s="253"/>
      <c r="FQ137" s="253"/>
      <c r="FR137" s="253"/>
      <c r="FS137" s="253"/>
      <c r="FT137" s="253"/>
      <c r="FU137" s="253"/>
      <c r="FV137" s="253"/>
      <c r="FW137" s="253"/>
      <c r="FX137" s="253"/>
      <c r="FY137" s="253"/>
      <c r="FZ137" s="253"/>
      <c r="GA137" s="253"/>
      <c r="GB137" s="253"/>
      <c r="GC137" s="253"/>
      <c r="GD137" s="253"/>
      <c r="GE137" s="253"/>
      <c r="GF137" s="253"/>
      <c r="GG137" s="253"/>
      <c r="GH137" s="253"/>
      <c r="GI137" s="253"/>
      <c r="GJ137" s="253"/>
      <c r="GK137" s="253"/>
      <c r="GL137" s="253"/>
      <c r="GM137" s="253"/>
      <c r="GN137" s="253"/>
      <c r="GO137" s="253"/>
      <c r="GP137" s="253"/>
      <c r="GQ137" s="253"/>
      <c r="GR137" s="253"/>
      <c r="GS137" s="253"/>
      <c r="GT137" s="253"/>
      <c r="GU137" s="253"/>
      <c r="GV137" s="253"/>
      <c r="GW137" s="253"/>
      <c r="GX137" s="253"/>
      <c r="GY137" s="253"/>
      <c r="GZ137" s="253"/>
      <c r="HA137" s="253"/>
      <c r="HB137" s="253"/>
      <c r="HC137" s="253"/>
      <c r="HD137" s="253"/>
      <c r="HE137" s="253"/>
      <c r="HF137" s="253"/>
    </row>
    <row r="138" spans="1:214" s="312" customFormat="1" ht="15" customHeight="1" x14ac:dyDescent="0.25">
      <c r="A138" s="297"/>
      <c r="B138" s="297"/>
      <c r="C138" s="253"/>
      <c r="D138" s="253"/>
      <c r="E138" s="253"/>
      <c r="F138" s="253"/>
      <c r="G138" s="253"/>
      <c r="H138" s="253"/>
      <c r="I138" s="253"/>
      <c r="J138" s="253"/>
      <c r="K138" s="253"/>
      <c r="L138" s="253"/>
      <c r="M138" s="253"/>
      <c r="N138" s="253"/>
      <c r="O138" s="253"/>
      <c r="P138" s="253"/>
      <c r="Q138" s="253"/>
      <c r="R138" s="253"/>
      <c r="S138" s="253"/>
      <c r="T138" s="253"/>
      <c r="U138" s="253" t="s">
        <v>341</v>
      </c>
      <c r="V138" s="253"/>
      <c r="W138" s="253"/>
      <c r="X138" s="253"/>
      <c r="Y138" s="253"/>
      <c r="Z138" s="253"/>
      <c r="AA138" s="253"/>
      <c r="AB138" s="253"/>
      <c r="AC138" s="253" t="s">
        <v>332</v>
      </c>
      <c r="AD138" s="253"/>
      <c r="AE138" s="253"/>
      <c r="AF138" s="253"/>
      <c r="AG138" s="253"/>
      <c r="AH138" s="253"/>
      <c r="AI138" s="253"/>
      <c r="AJ138" s="253"/>
      <c r="AK138" s="253"/>
      <c r="AL138" s="253"/>
      <c r="AM138" s="253"/>
      <c r="AN138" s="253"/>
      <c r="AO138" s="253"/>
      <c r="AP138" s="256"/>
      <c r="AQ138" s="253"/>
      <c r="AR138" s="253"/>
      <c r="AS138" s="253"/>
      <c r="AT138" s="256"/>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c r="BT138" s="253"/>
      <c r="BU138" s="253"/>
      <c r="BV138" s="253"/>
      <c r="BW138" s="253"/>
      <c r="BX138" s="253"/>
      <c r="BY138" s="253"/>
      <c r="BZ138" s="253"/>
      <c r="CA138" s="253"/>
      <c r="CB138" s="253"/>
      <c r="CC138" s="253"/>
      <c r="CD138" s="253"/>
      <c r="CE138" s="253"/>
      <c r="CF138" s="253"/>
      <c r="CG138" s="253"/>
      <c r="CH138" s="253"/>
      <c r="CI138" s="253"/>
      <c r="CJ138" s="253"/>
      <c r="CK138" s="253"/>
      <c r="CL138" s="253"/>
      <c r="CM138" s="253"/>
      <c r="CN138" s="253"/>
      <c r="CO138" s="253"/>
      <c r="CP138" s="253"/>
      <c r="CQ138" s="253"/>
      <c r="CR138" s="253"/>
      <c r="CS138" s="253"/>
      <c r="CT138" s="253"/>
      <c r="CU138" s="253"/>
      <c r="CV138" s="253"/>
      <c r="CW138" s="253"/>
      <c r="CX138" s="253"/>
      <c r="CY138" s="253"/>
      <c r="CZ138" s="253"/>
      <c r="DA138" s="253"/>
      <c r="DB138" s="253"/>
      <c r="DC138" s="253"/>
      <c r="DD138" s="253"/>
      <c r="DE138" s="253"/>
      <c r="DF138" s="253"/>
      <c r="DG138" s="253"/>
      <c r="DH138" s="253"/>
      <c r="DI138" s="253"/>
      <c r="DJ138" s="253"/>
      <c r="DK138" s="253"/>
      <c r="DL138" s="253"/>
      <c r="DM138" s="253"/>
      <c r="DN138" s="253"/>
      <c r="DO138" s="253"/>
      <c r="DP138" s="253"/>
      <c r="DQ138" s="253"/>
      <c r="DR138" s="253"/>
      <c r="DS138" s="253"/>
      <c r="DT138" s="253"/>
      <c r="DU138" s="253"/>
      <c r="DV138" s="253"/>
      <c r="DW138" s="253"/>
      <c r="DX138" s="253"/>
      <c r="DY138" s="253"/>
      <c r="DZ138" s="253"/>
      <c r="EA138" s="253"/>
      <c r="EB138" s="253"/>
      <c r="EC138" s="253"/>
      <c r="ED138" s="253"/>
      <c r="EE138" s="253"/>
      <c r="EF138" s="253"/>
      <c r="EG138" s="253"/>
      <c r="EH138" s="253"/>
      <c r="EI138" s="253"/>
      <c r="EJ138" s="253"/>
      <c r="EK138" s="253"/>
      <c r="EL138" s="253"/>
      <c r="EM138" s="253"/>
      <c r="EN138" s="253"/>
      <c r="EO138" s="253"/>
      <c r="EP138" s="253"/>
      <c r="EQ138" s="253"/>
      <c r="ER138" s="253"/>
      <c r="ES138" s="253"/>
      <c r="ET138" s="253"/>
      <c r="EU138" s="253"/>
      <c r="EV138" s="253"/>
      <c r="EW138" s="253"/>
      <c r="EX138" s="253"/>
      <c r="EY138" s="253"/>
      <c r="EZ138" s="253"/>
      <c r="FA138" s="253"/>
      <c r="FB138" s="253"/>
      <c r="FC138" s="253"/>
      <c r="FD138" s="253"/>
      <c r="FE138" s="253"/>
      <c r="FF138" s="253"/>
      <c r="FG138" s="253"/>
      <c r="FH138" s="253"/>
      <c r="FI138" s="253"/>
      <c r="FJ138" s="253"/>
      <c r="FK138" s="253"/>
      <c r="FL138" s="253"/>
      <c r="FM138" s="253"/>
      <c r="FN138" s="253"/>
      <c r="FO138" s="253"/>
      <c r="FP138" s="253"/>
      <c r="FQ138" s="253"/>
      <c r="FR138" s="253"/>
      <c r="FS138" s="253"/>
      <c r="FT138" s="253"/>
      <c r="FU138" s="253"/>
      <c r="FV138" s="253"/>
      <c r="FW138" s="253"/>
      <c r="FX138" s="253"/>
      <c r="FY138" s="253"/>
      <c r="FZ138" s="253"/>
      <c r="GA138" s="253"/>
      <c r="GB138" s="253"/>
      <c r="GC138" s="253"/>
      <c r="GD138" s="253"/>
      <c r="GE138" s="253"/>
      <c r="GF138" s="253"/>
      <c r="GG138" s="253"/>
      <c r="GH138" s="253"/>
      <c r="GI138" s="253"/>
      <c r="GJ138" s="253"/>
      <c r="GK138" s="253"/>
      <c r="GL138" s="253"/>
      <c r="GM138" s="253"/>
      <c r="GN138" s="253"/>
      <c r="GO138" s="253"/>
      <c r="GP138" s="253"/>
      <c r="GQ138" s="253"/>
      <c r="GR138" s="253"/>
      <c r="GS138" s="253"/>
      <c r="GT138" s="253"/>
      <c r="GU138" s="253"/>
      <c r="GV138" s="253"/>
      <c r="GW138" s="253"/>
      <c r="GX138" s="253"/>
      <c r="GY138" s="253"/>
      <c r="GZ138" s="253"/>
      <c r="HA138" s="253"/>
      <c r="HB138" s="253"/>
      <c r="HC138" s="253"/>
      <c r="HD138" s="253"/>
      <c r="HE138" s="253"/>
      <c r="HF138" s="253"/>
    </row>
    <row r="139" spans="1:214" s="312" customFormat="1" ht="15" customHeight="1" x14ac:dyDescent="0.25">
      <c r="A139" s="297"/>
      <c r="B139" s="297"/>
      <c r="C139" s="253"/>
      <c r="D139" s="253"/>
      <c r="E139" s="253"/>
      <c r="F139" s="253"/>
      <c r="G139" s="253"/>
      <c r="H139" s="253"/>
      <c r="I139" s="253"/>
      <c r="J139" s="253"/>
      <c r="K139" s="253"/>
      <c r="L139" s="253"/>
      <c r="M139" s="253"/>
      <c r="N139" s="253"/>
      <c r="O139" s="253"/>
      <c r="P139" s="253"/>
      <c r="Q139" s="253"/>
      <c r="R139" s="253"/>
      <c r="S139" s="253"/>
      <c r="T139" s="253"/>
      <c r="U139" s="253" t="s">
        <v>342</v>
      </c>
      <c r="V139" s="253"/>
      <c r="W139" s="253"/>
      <c r="X139" s="253"/>
      <c r="Y139" s="253"/>
      <c r="Z139" s="253"/>
      <c r="AA139" s="253"/>
      <c r="AB139" s="253"/>
      <c r="AC139" s="253" t="s">
        <v>332</v>
      </c>
      <c r="AD139" s="253"/>
      <c r="AE139" s="253"/>
      <c r="AF139" s="253"/>
      <c r="AG139" s="253"/>
      <c r="AH139" s="253"/>
      <c r="AI139" s="253"/>
      <c r="AJ139" s="253"/>
      <c r="AK139" s="253"/>
      <c r="AL139" s="253"/>
      <c r="AM139" s="253"/>
      <c r="AN139" s="253"/>
      <c r="AO139" s="253"/>
      <c r="AP139" s="256"/>
      <c r="AQ139" s="253"/>
      <c r="AR139" s="253"/>
      <c r="AS139" s="253"/>
      <c r="AT139" s="256"/>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c r="BT139" s="253"/>
      <c r="BU139" s="253"/>
      <c r="BV139" s="253"/>
      <c r="BW139" s="253"/>
      <c r="BX139" s="253"/>
      <c r="BY139" s="253"/>
      <c r="BZ139" s="253"/>
      <c r="CA139" s="253"/>
      <c r="CB139" s="253"/>
      <c r="CC139" s="253"/>
      <c r="CD139" s="253"/>
      <c r="CE139" s="253"/>
      <c r="CF139" s="253"/>
      <c r="CG139" s="253"/>
      <c r="CH139" s="253"/>
      <c r="CI139" s="253"/>
      <c r="CJ139" s="253"/>
      <c r="CK139" s="253"/>
      <c r="CL139" s="253"/>
      <c r="CM139" s="253"/>
      <c r="CN139" s="253"/>
      <c r="CO139" s="253"/>
      <c r="CP139" s="253"/>
      <c r="CQ139" s="253"/>
      <c r="CR139" s="253"/>
      <c r="CS139" s="253"/>
      <c r="CT139" s="253"/>
      <c r="CU139" s="253"/>
      <c r="CV139" s="253"/>
      <c r="CW139" s="253"/>
      <c r="CX139" s="253"/>
      <c r="CY139" s="253"/>
      <c r="CZ139" s="253"/>
      <c r="DA139" s="253"/>
      <c r="DB139" s="253"/>
      <c r="DC139" s="253"/>
      <c r="DD139" s="253"/>
      <c r="DE139" s="253"/>
      <c r="DF139" s="253"/>
      <c r="DG139" s="253"/>
      <c r="DH139" s="253"/>
      <c r="DI139" s="253"/>
      <c r="DJ139" s="253"/>
      <c r="DK139" s="253"/>
      <c r="DL139" s="253"/>
      <c r="DM139" s="253"/>
      <c r="DN139" s="253"/>
      <c r="DO139" s="253"/>
      <c r="DP139" s="253"/>
      <c r="DQ139" s="253"/>
      <c r="DR139" s="253"/>
      <c r="DS139" s="253"/>
      <c r="DT139" s="253"/>
      <c r="DU139" s="253"/>
      <c r="DV139" s="253"/>
      <c r="DW139" s="253"/>
      <c r="DX139" s="253"/>
      <c r="DY139" s="253"/>
      <c r="DZ139" s="253"/>
      <c r="EA139" s="253"/>
      <c r="EB139" s="253"/>
      <c r="EC139" s="253"/>
      <c r="ED139" s="253"/>
      <c r="EE139" s="253"/>
      <c r="EF139" s="253"/>
      <c r="EG139" s="253"/>
      <c r="EH139" s="253"/>
      <c r="EI139" s="253"/>
      <c r="EJ139" s="253"/>
      <c r="EK139" s="253"/>
      <c r="EL139" s="253"/>
      <c r="EM139" s="253"/>
      <c r="EN139" s="253"/>
      <c r="EO139" s="253"/>
      <c r="EP139" s="253"/>
      <c r="EQ139" s="253"/>
      <c r="ER139" s="253"/>
      <c r="ES139" s="253"/>
      <c r="ET139" s="253"/>
      <c r="EU139" s="253"/>
      <c r="EV139" s="253"/>
      <c r="EW139" s="253"/>
      <c r="EX139" s="253"/>
      <c r="EY139" s="253"/>
      <c r="EZ139" s="253"/>
      <c r="FA139" s="253"/>
      <c r="FB139" s="253"/>
      <c r="FC139" s="253"/>
      <c r="FD139" s="253"/>
      <c r="FE139" s="253"/>
      <c r="FF139" s="253"/>
      <c r="FG139" s="253"/>
      <c r="FH139" s="253"/>
      <c r="FI139" s="253"/>
      <c r="FJ139" s="253"/>
      <c r="FK139" s="253"/>
      <c r="FL139" s="253"/>
      <c r="FM139" s="253"/>
      <c r="FN139" s="253"/>
      <c r="FO139" s="253"/>
      <c r="FP139" s="253"/>
      <c r="FQ139" s="253"/>
      <c r="FR139" s="253"/>
      <c r="FS139" s="253"/>
      <c r="FT139" s="253"/>
      <c r="FU139" s="253"/>
      <c r="FV139" s="253"/>
      <c r="FW139" s="253"/>
      <c r="FX139" s="253"/>
      <c r="FY139" s="253"/>
      <c r="FZ139" s="253"/>
      <c r="GA139" s="253"/>
      <c r="GB139" s="253"/>
      <c r="GC139" s="253"/>
      <c r="GD139" s="253"/>
      <c r="GE139" s="253"/>
      <c r="GF139" s="253"/>
      <c r="GG139" s="253"/>
      <c r="GH139" s="253"/>
      <c r="GI139" s="253"/>
      <c r="GJ139" s="253"/>
      <c r="GK139" s="253"/>
      <c r="GL139" s="253"/>
      <c r="GM139" s="253"/>
      <c r="GN139" s="253"/>
      <c r="GO139" s="253"/>
      <c r="GP139" s="253"/>
      <c r="GQ139" s="253"/>
      <c r="GR139" s="253"/>
      <c r="GS139" s="253"/>
      <c r="GT139" s="253"/>
      <c r="GU139" s="253"/>
      <c r="GV139" s="253"/>
      <c r="GW139" s="253"/>
      <c r="GX139" s="253"/>
      <c r="GY139" s="253"/>
      <c r="GZ139" s="253"/>
      <c r="HA139" s="253"/>
      <c r="HB139" s="253"/>
      <c r="HC139" s="253"/>
      <c r="HD139" s="253"/>
      <c r="HE139" s="253"/>
      <c r="HF139" s="253"/>
    </row>
    <row r="140" spans="1:214" s="312" customFormat="1" ht="15" customHeight="1" x14ac:dyDescent="0.25">
      <c r="A140" s="297"/>
      <c r="B140" s="297"/>
      <c r="C140" s="253"/>
      <c r="D140" s="253"/>
      <c r="E140" s="253"/>
      <c r="F140" s="253"/>
      <c r="G140" s="253"/>
      <c r="H140" s="253"/>
      <c r="I140" s="253"/>
      <c r="J140" s="253"/>
      <c r="K140" s="253"/>
      <c r="L140" s="253"/>
      <c r="M140" s="253"/>
      <c r="N140" s="253"/>
      <c r="O140" s="253"/>
      <c r="P140" s="253"/>
      <c r="Q140" s="253"/>
      <c r="R140" s="253"/>
      <c r="S140" s="253"/>
      <c r="T140" s="253"/>
      <c r="U140" s="253" t="s">
        <v>343</v>
      </c>
      <c r="V140" s="253"/>
      <c r="W140" s="253"/>
      <c r="X140" s="253"/>
      <c r="Y140" s="253"/>
      <c r="Z140" s="253"/>
      <c r="AA140" s="253"/>
      <c r="AB140" s="253"/>
      <c r="AC140" s="253" t="s">
        <v>320</v>
      </c>
      <c r="AD140" s="253"/>
      <c r="AE140" s="253"/>
      <c r="AF140" s="253"/>
      <c r="AG140" s="253"/>
      <c r="AH140" s="253"/>
      <c r="AI140" s="253"/>
      <c r="AJ140" s="253"/>
      <c r="AK140" s="253"/>
      <c r="AL140" s="253"/>
      <c r="AM140" s="253"/>
      <c r="AN140" s="253"/>
      <c r="AO140" s="253"/>
      <c r="AP140" s="256"/>
      <c r="AQ140" s="253"/>
      <c r="AR140" s="253"/>
      <c r="AS140" s="253"/>
      <c r="AT140" s="256"/>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c r="BT140" s="253"/>
      <c r="BU140" s="253"/>
      <c r="BV140" s="253"/>
      <c r="BW140" s="253"/>
      <c r="BX140" s="253"/>
      <c r="BY140" s="253"/>
      <c r="BZ140" s="253"/>
      <c r="CA140" s="253"/>
      <c r="CB140" s="253"/>
      <c r="CC140" s="253"/>
      <c r="CD140" s="253"/>
      <c r="CE140" s="253"/>
      <c r="CF140" s="253"/>
      <c r="CG140" s="253"/>
      <c r="CH140" s="253"/>
      <c r="CI140" s="253"/>
      <c r="CJ140" s="253"/>
      <c r="CK140" s="253"/>
      <c r="CL140" s="253"/>
      <c r="CM140" s="253"/>
      <c r="CN140" s="253"/>
      <c r="CO140" s="253"/>
      <c r="CP140" s="253"/>
      <c r="CQ140" s="253"/>
      <c r="CR140" s="253"/>
      <c r="CS140" s="253"/>
      <c r="CT140" s="253"/>
      <c r="CU140" s="253"/>
      <c r="CV140" s="253"/>
      <c r="CW140" s="253"/>
      <c r="CX140" s="253"/>
      <c r="CY140" s="253"/>
      <c r="CZ140" s="253"/>
      <c r="DA140" s="253"/>
      <c r="DB140" s="253"/>
      <c r="DC140" s="253"/>
      <c r="DD140" s="253"/>
      <c r="DE140" s="253"/>
      <c r="DF140" s="253"/>
      <c r="DG140" s="253"/>
      <c r="DH140" s="253"/>
      <c r="DI140" s="253"/>
      <c r="DJ140" s="253"/>
      <c r="DK140" s="253"/>
      <c r="DL140" s="253"/>
      <c r="DM140" s="253"/>
      <c r="DN140" s="253"/>
      <c r="DO140" s="253"/>
      <c r="DP140" s="253"/>
      <c r="DQ140" s="253"/>
      <c r="DR140" s="253"/>
      <c r="DS140" s="253"/>
      <c r="DT140" s="253"/>
      <c r="DU140" s="253"/>
      <c r="DV140" s="253"/>
      <c r="DW140" s="253"/>
      <c r="DX140" s="253"/>
      <c r="DY140" s="253"/>
      <c r="DZ140" s="253"/>
      <c r="EA140" s="253"/>
      <c r="EB140" s="253"/>
      <c r="EC140" s="253"/>
      <c r="ED140" s="253"/>
      <c r="EE140" s="253"/>
      <c r="EF140" s="253"/>
      <c r="EG140" s="253"/>
      <c r="EH140" s="253"/>
      <c r="EI140" s="253"/>
      <c r="EJ140" s="253"/>
      <c r="EK140" s="253"/>
      <c r="EL140" s="253"/>
      <c r="EM140" s="253"/>
      <c r="EN140" s="253"/>
      <c r="EO140" s="253"/>
      <c r="EP140" s="253"/>
      <c r="EQ140" s="253"/>
      <c r="ER140" s="253"/>
      <c r="ES140" s="253"/>
      <c r="ET140" s="253"/>
      <c r="EU140" s="253"/>
      <c r="EV140" s="253"/>
      <c r="EW140" s="253"/>
      <c r="EX140" s="253"/>
      <c r="EY140" s="253"/>
      <c r="EZ140" s="253"/>
      <c r="FA140" s="253"/>
      <c r="FB140" s="253"/>
      <c r="FC140" s="253"/>
      <c r="FD140" s="253"/>
      <c r="FE140" s="253"/>
      <c r="FF140" s="253"/>
      <c r="FG140" s="253"/>
      <c r="FH140" s="253"/>
      <c r="FI140" s="253"/>
      <c r="FJ140" s="253"/>
      <c r="FK140" s="253"/>
      <c r="FL140" s="253"/>
      <c r="FM140" s="253"/>
      <c r="FN140" s="253"/>
      <c r="FO140" s="253"/>
      <c r="FP140" s="253"/>
      <c r="FQ140" s="253"/>
      <c r="FR140" s="253"/>
      <c r="FS140" s="253"/>
      <c r="FT140" s="253"/>
      <c r="FU140" s="253"/>
      <c r="FV140" s="253"/>
      <c r="FW140" s="253"/>
      <c r="FX140" s="253"/>
      <c r="FY140" s="253"/>
      <c r="FZ140" s="253"/>
      <c r="GA140" s="253"/>
      <c r="GB140" s="253"/>
      <c r="GC140" s="253"/>
      <c r="GD140" s="253"/>
      <c r="GE140" s="253"/>
      <c r="GF140" s="253"/>
      <c r="GG140" s="253"/>
      <c r="GH140" s="253"/>
      <c r="GI140" s="253"/>
      <c r="GJ140" s="253"/>
      <c r="GK140" s="253"/>
      <c r="GL140" s="253"/>
      <c r="GM140" s="253"/>
      <c r="GN140" s="253"/>
      <c r="GO140" s="253"/>
      <c r="GP140" s="253"/>
      <c r="GQ140" s="253"/>
      <c r="GR140" s="253"/>
      <c r="GS140" s="253"/>
      <c r="GT140" s="253"/>
      <c r="GU140" s="253"/>
      <c r="GV140" s="253"/>
      <c r="GW140" s="253"/>
      <c r="GX140" s="253"/>
      <c r="GY140" s="253"/>
      <c r="GZ140" s="253"/>
      <c r="HA140" s="253"/>
      <c r="HB140" s="253"/>
      <c r="HC140" s="253"/>
      <c r="HD140" s="253"/>
      <c r="HE140" s="253"/>
      <c r="HF140" s="253"/>
    </row>
    <row r="141" spans="1:214" s="312" customFormat="1" ht="15" customHeight="1" x14ac:dyDescent="0.25">
      <c r="A141" s="297"/>
      <c r="B141" s="297"/>
      <c r="C141" s="253"/>
      <c r="D141" s="253"/>
      <c r="E141" s="253"/>
      <c r="F141" s="253"/>
      <c r="G141" s="253"/>
      <c r="H141" s="253"/>
      <c r="I141" s="253"/>
      <c r="J141" s="253"/>
      <c r="K141" s="253"/>
      <c r="L141" s="253"/>
      <c r="M141" s="253"/>
      <c r="N141" s="253"/>
      <c r="O141" s="253"/>
      <c r="P141" s="253"/>
      <c r="Q141" s="253"/>
      <c r="R141" s="253"/>
      <c r="S141" s="253"/>
      <c r="T141" s="253"/>
      <c r="U141" s="253" t="s">
        <v>344</v>
      </c>
      <c r="V141" s="253"/>
      <c r="W141" s="253"/>
      <c r="X141" s="253"/>
      <c r="Y141" s="253"/>
      <c r="Z141" s="253"/>
      <c r="AA141" s="253"/>
      <c r="AB141" s="253"/>
      <c r="AC141" s="253" t="s">
        <v>320</v>
      </c>
      <c r="AD141" s="253"/>
      <c r="AE141" s="253"/>
      <c r="AF141" s="253"/>
      <c r="AG141" s="253"/>
      <c r="AH141" s="253"/>
      <c r="AI141" s="253"/>
      <c r="AJ141" s="253"/>
      <c r="AK141" s="253"/>
      <c r="AL141" s="253"/>
      <c r="AM141" s="253"/>
      <c r="AN141" s="253"/>
      <c r="AO141" s="253"/>
      <c r="AP141" s="256"/>
      <c r="AQ141" s="253"/>
      <c r="AR141" s="253"/>
      <c r="AS141" s="253"/>
      <c r="AT141" s="256"/>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c r="BT141" s="253"/>
      <c r="BU141" s="253"/>
      <c r="BV141" s="253"/>
      <c r="BW141" s="253"/>
      <c r="BX141" s="253"/>
      <c r="BY141" s="253"/>
      <c r="BZ141" s="253"/>
      <c r="CA141" s="253"/>
      <c r="CB141" s="253"/>
      <c r="CC141" s="253"/>
      <c r="CD141" s="253"/>
      <c r="CE141" s="253"/>
      <c r="CF141" s="253"/>
      <c r="CG141" s="253"/>
      <c r="CH141" s="253"/>
      <c r="CI141" s="253"/>
      <c r="CJ141" s="253"/>
      <c r="CK141" s="253"/>
      <c r="CL141" s="253"/>
      <c r="CM141" s="253"/>
      <c r="CN141" s="253"/>
      <c r="CO141" s="253"/>
      <c r="CP141" s="253"/>
      <c r="CQ141" s="253"/>
      <c r="CR141" s="253"/>
      <c r="CS141" s="253"/>
      <c r="CT141" s="253"/>
      <c r="CU141" s="253"/>
      <c r="CV141" s="253"/>
      <c r="CW141" s="253"/>
      <c r="CX141" s="253"/>
      <c r="CY141" s="253"/>
      <c r="CZ141" s="253"/>
      <c r="DA141" s="253"/>
      <c r="DB141" s="253"/>
      <c r="DC141" s="253"/>
      <c r="DD141" s="253"/>
      <c r="DE141" s="253"/>
      <c r="DF141" s="253"/>
      <c r="DG141" s="253"/>
      <c r="DH141" s="253"/>
      <c r="DI141" s="253"/>
      <c r="DJ141" s="253"/>
      <c r="DK141" s="253"/>
      <c r="DL141" s="253"/>
      <c r="DM141" s="253"/>
      <c r="DN141" s="253"/>
      <c r="DO141" s="253"/>
      <c r="DP141" s="253"/>
      <c r="DQ141" s="253"/>
      <c r="DR141" s="253"/>
      <c r="DS141" s="253"/>
      <c r="DT141" s="253"/>
      <c r="DU141" s="253"/>
      <c r="DV141" s="253"/>
      <c r="DW141" s="253"/>
      <c r="DX141" s="253"/>
      <c r="DY141" s="253"/>
      <c r="DZ141" s="253"/>
      <c r="EA141" s="253"/>
      <c r="EB141" s="253"/>
      <c r="EC141" s="253"/>
      <c r="ED141" s="253"/>
      <c r="EE141" s="253"/>
      <c r="EF141" s="253"/>
      <c r="EG141" s="253"/>
      <c r="EH141" s="253"/>
      <c r="EI141" s="253"/>
      <c r="EJ141" s="253"/>
      <c r="EK141" s="253"/>
      <c r="EL141" s="253"/>
      <c r="EM141" s="253"/>
      <c r="EN141" s="253"/>
      <c r="EO141" s="253"/>
      <c r="EP141" s="253"/>
      <c r="EQ141" s="253"/>
      <c r="ER141" s="253"/>
      <c r="ES141" s="253"/>
      <c r="ET141" s="253"/>
      <c r="EU141" s="253"/>
      <c r="EV141" s="253"/>
      <c r="EW141" s="253"/>
      <c r="EX141" s="253"/>
      <c r="EY141" s="253"/>
      <c r="EZ141" s="253"/>
      <c r="FA141" s="253"/>
      <c r="FB141" s="253"/>
      <c r="FC141" s="253"/>
      <c r="FD141" s="253"/>
      <c r="FE141" s="253"/>
      <c r="FF141" s="253"/>
      <c r="FG141" s="253"/>
      <c r="FH141" s="253"/>
      <c r="FI141" s="253"/>
      <c r="FJ141" s="253"/>
      <c r="FK141" s="253"/>
      <c r="FL141" s="253"/>
      <c r="FM141" s="253"/>
      <c r="FN141" s="253"/>
      <c r="FO141" s="253"/>
      <c r="FP141" s="253"/>
      <c r="FQ141" s="253"/>
      <c r="FR141" s="253"/>
      <c r="FS141" s="253"/>
      <c r="FT141" s="253"/>
      <c r="FU141" s="253"/>
      <c r="FV141" s="253"/>
      <c r="FW141" s="253"/>
      <c r="FX141" s="253"/>
      <c r="FY141" s="253"/>
      <c r="FZ141" s="253"/>
      <c r="GA141" s="253"/>
      <c r="GB141" s="253"/>
      <c r="GC141" s="253"/>
      <c r="GD141" s="253"/>
      <c r="GE141" s="253"/>
      <c r="GF141" s="253"/>
      <c r="GG141" s="253"/>
      <c r="GH141" s="253"/>
      <c r="GI141" s="253"/>
      <c r="GJ141" s="253"/>
      <c r="GK141" s="253"/>
      <c r="GL141" s="253"/>
      <c r="GM141" s="253"/>
      <c r="GN141" s="253"/>
      <c r="GO141" s="253"/>
      <c r="GP141" s="253"/>
      <c r="GQ141" s="253"/>
      <c r="GR141" s="253"/>
      <c r="GS141" s="253"/>
      <c r="GT141" s="253"/>
      <c r="GU141" s="253"/>
      <c r="GV141" s="253"/>
      <c r="GW141" s="253"/>
      <c r="GX141" s="253"/>
      <c r="GY141" s="253"/>
      <c r="GZ141" s="253"/>
      <c r="HA141" s="253"/>
      <c r="HB141" s="253"/>
      <c r="HC141" s="253"/>
      <c r="HD141" s="253"/>
      <c r="HE141" s="253"/>
      <c r="HF141" s="253"/>
    </row>
    <row r="142" spans="1:214" s="312" customFormat="1" ht="15" customHeight="1" x14ac:dyDescent="0.25">
      <c r="A142" s="297"/>
      <c r="B142" s="297"/>
      <c r="C142" s="253"/>
      <c r="D142" s="253"/>
      <c r="E142" s="253"/>
      <c r="F142" s="253"/>
      <c r="G142" s="253"/>
      <c r="H142" s="253"/>
      <c r="I142" s="253"/>
      <c r="J142" s="253"/>
      <c r="K142" s="253"/>
      <c r="L142" s="253"/>
      <c r="M142" s="253"/>
      <c r="N142" s="253"/>
      <c r="O142" s="253"/>
      <c r="P142" s="253"/>
      <c r="Q142" s="253"/>
      <c r="R142" s="253"/>
      <c r="S142" s="253"/>
      <c r="T142" s="253"/>
      <c r="U142" s="253" t="s">
        <v>345</v>
      </c>
      <c r="V142" s="253"/>
      <c r="W142" s="253"/>
      <c r="X142" s="253"/>
      <c r="Y142" s="253"/>
      <c r="Z142" s="253"/>
      <c r="AA142" s="253"/>
      <c r="AB142" s="253"/>
      <c r="AC142" s="253" t="s">
        <v>320</v>
      </c>
      <c r="AD142" s="253"/>
      <c r="AE142" s="253"/>
      <c r="AF142" s="253"/>
      <c r="AG142" s="253"/>
      <c r="AH142" s="253"/>
      <c r="AI142" s="253"/>
      <c r="AJ142" s="253"/>
      <c r="AK142" s="253"/>
      <c r="AL142" s="253"/>
      <c r="AM142" s="253"/>
      <c r="AN142" s="253"/>
      <c r="AO142" s="253"/>
      <c r="AP142" s="256"/>
      <c r="AQ142" s="253"/>
      <c r="AR142" s="253"/>
      <c r="AS142" s="253"/>
      <c r="AT142" s="256"/>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c r="BT142" s="253"/>
      <c r="BU142" s="253"/>
      <c r="BV142" s="253"/>
      <c r="BW142" s="253"/>
      <c r="BX142" s="253"/>
      <c r="BY142" s="253"/>
      <c r="BZ142" s="253"/>
      <c r="CA142" s="253"/>
      <c r="CB142" s="253"/>
      <c r="CC142" s="253"/>
      <c r="CD142" s="253"/>
      <c r="CE142" s="253"/>
      <c r="CF142" s="253"/>
      <c r="CG142" s="253"/>
      <c r="CH142" s="253"/>
      <c r="CI142" s="253"/>
      <c r="CJ142" s="253"/>
      <c r="CK142" s="253"/>
      <c r="CL142" s="253"/>
      <c r="CM142" s="253"/>
      <c r="CN142" s="253"/>
      <c r="CO142" s="253"/>
      <c r="CP142" s="253"/>
      <c r="CQ142" s="253"/>
      <c r="CR142" s="253"/>
      <c r="CS142" s="253"/>
      <c r="CT142" s="253"/>
      <c r="CU142" s="253"/>
      <c r="CV142" s="253"/>
      <c r="CW142" s="253"/>
      <c r="CX142" s="253"/>
      <c r="CY142" s="253"/>
      <c r="CZ142" s="253"/>
      <c r="DA142" s="253"/>
      <c r="DB142" s="253"/>
      <c r="DC142" s="253"/>
      <c r="DD142" s="253"/>
      <c r="DE142" s="253"/>
      <c r="DF142" s="253"/>
      <c r="DG142" s="253"/>
      <c r="DH142" s="253"/>
      <c r="DI142" s="253"/>
      <c r="DJ142" s="253"/>
      <c r="DK142" s="253"/>
      <c r="DL142" s="253"/>
      <c r="DM142" s="253"/>
      <c r="DN142" s="253"/>
      <c r="DO142" s="253"/>
      <c r="DP142" s="253"/>
      <c r="DQ142" s="253"/>
      <c r="DR142" s="253"/>
      <c r="DS142" s="253"/>
      <c r="DT142" s="253"/>
      <c r="DU142" s="253"/>
      <c r="DV142" s="253"/>
      <c r="DW142" s="253"/>
      <c r="DX142" s="253"/>
      <c r="DY142" s="253"/>
      <c r="DZ142" s="253"/>
      <c r="EA142" s="253"/>
      <c r="EB142" s="253"/>
      <c r="EC142" s="253"/>
      <c r="ED142" s="253"/>
      <c r="EE142" s="253"/>
      <c r="EF142" s="253"/>
      <c r="EG142" s="253"/>
      <c r="EH142" s="253"/>
      <c r="EI142" s="253"/>
      <c r="EJ142" s="253"/>
      <c r="EK142" s="253"/>
      <c r="EL142" s="253"/>
      <c r="EM142" s="253"/>
      <c r="EN142" s="253"/>
      <c r="EO142" s="253"/>
      <c r="EP142" s="253"/>
      <c r="EQ142" s="253"/>
      <c r="ER142" s="253"/>
      <c r="ES142" s="253"/>
      <c r="ET142" s="253"/>
      <c r="EU142" s="253"/>
      <c r="EV142" s="253"/>
      <c r="EW142" s="253"/>
      <c r="EX142" s="253"/>
      <c r="EY142" s="253"/>
      <c r="EZ142" s="253"/>
      <c r="FA142" s="253"/>
      <c r="FB142" s="253"/>
      <c r="FC142" s="253"/>
      <c r="FD142" s="253"/>
      <c r="FE142" s="253"/>
      <c r="FF142" s="253"/>
      <c r="FG142" s="253"/>
      <c r="FH142" s="253"/>
      <c r="FI142" s="253"/>
      <c r="FJ142" s="253"/>
      <c r="FK142" s="253"/>
      <c r="FL142" s="253"/>
      <c r="FM142" s="253"/>
      <c r="FN142" s="253"/>
      <c r="FO142" s="253"/>
      <c r="FP142" s="253"/>
      <c r="FQ142" s="253"/>
      <c r="FR142" s="253"/>
      <c r="FS142" s="253"/>
      <c r="FT142" s="253"/>
      <c r="FU142" s="253"/>
      <c r="FV142" s="253"/>
      <c r="FW142" s="253"/>
      <c r="FX142" s="253"/>
      <c r="FY142" s="253"/>
      <c r="FZ142" s="253"/>
      <c r="GA142" s="253"/>
      <c r="GB142" s="253"/>
      <c r="GC142" s="253"/>
      <c r="GD142" s="253"/>
      <c r="GE142" s="253"/>
      <c r="GF142" s="253"/>
      <c r="GG142" s="253"/>
      <c r="GH142" s="253"/>
      <c r="GI142" s="253"/>
      <c r="GJ142" s="253"/>
      <c r="GK142" s="253"/>
      <c r="GL142" s="253"/>
      <c r="GM142" s="253"/>
      <c r="GN142" s="253"/>
      <c r="GO142" s="253"/>
      <c r="GP142" s="253"/>
      <c r="GQ142" s="253"/>
      <c r="GR142" s="253"/>
      <c r="GS142" s="253"/>
      <c r="GT142" s="253"/>
      <c r="GU142" s="253"/>
      <c r="GV142" s="253"/>
      <c r="GW142" s="253"/>
      <c r="GX142" s="253"/>
      <c r="GY142" s="253"/>
      <c r="GZ142" s="253"/>
      <c r="HA142" s="253"/>
      <c r="HB142" s="253"/>
      <c r="HC142" s="253"/>
      <c r="HD142" s="253"/>
      <c r="HE142" s="253"/>
      <c r="HF142" s="253"/>
    </row>
    <row r="143" spans="1:214" s="312" customFormat="1" ht="15" customHeight="1" x14ac:dyDescent="0.25">
      <c r="A143" s="297"/>
      <c r="B143" s="297"/>
      <c r="C143" s="253"/>
      <c r="D143" s="253"/>
      <c r="E143" s="253"/>
      <c r="F143" s="253"/>
      <c r="G143" s="253"/>
      <c r="H143" s="253"/>
      <c r="I143" s="253"/>
      <c r="J143" s="253"/>
      <c r="K143" s="253"/>
      <c r="L143" s="253"/>
      <c r="M143" s="253"/>
      <c r="N143" s="253"/>
      <c r="O143" s="253"/>
      <c r="P143" s="253"/>
      <c r="Q143" s="253"/>
      <c r="R143" s="253"/>
      <c r="S143" s="253"/>
      <c r="T143" s="253"/>
      <c r="U143" s="253" t="s">
        <v>346</v>
      </c>
      <c r="V143" s="253"/>
      <c r="W143" s="253"/>
      <c r="X143" s="253"/>
      <c r="Y143" s="253"/>
      <c r="Z143" s="253"/>
      <c r="AA143" s="253"/>
      <c r="AB143" s="253"/>
      <c r="AC143" s="253" t="s">
        <v>323</v>
      </c>
      <c r="AD143" s="253"/>
      <c r="AE143" s="253"/>
      <c r="AF143" s="253"/>
      <c r="AG143" s="253"/>
      <c r="AH143" s="253"/>
      <c r="AI143" s="253"/>
      <c r="AJ143" s="253"/>
      <c r="AK143" s="253"/>
      <c r="AL143" s="253"/>
      <c r="AM143" s="253"/>
      <c r="AN143" s="253"/>
      <c r="AO143" s="253"/>
      <c r="AP143" s="256"/>
      <c r="AQ143" s="253"/>
      <c r="AR143" s="253"/>
      <c r="AS143" s="253"/>
      <c r="AT143" s="256"/>
      <c r="AU143" s="253"/>
      <c r="AV143" s="253"/>
      <c r="AW143" s="253"/>
      <c r="AX143" s="253"/>
      <c r="AY143" s="253"/>
      <c r="AZ143" s="253"/>
      <c r="BA143" s="253"/>
      <c r="BB143" s="253"/>
      <c r="BC143" s="253"/>
      <c r="BD143" s="253"/>
      <c r="BE143" s="253"/>
      <c r="BF143" s="253"/>
      <c r="BG143" s="253"/>
      <c r="BH143" s="253"/>
      <c r="BI143" s="253"/>
      <c r="BJ143" s="253"/>
      <c r="BK143" s="253"/>
      <c r="BL143" s="253"/>
      <c r="BM143" s="253"/>
      <c r="BN143" s="253"/>
      <c r="BO143" s="253"/>
      <c r="BP143" s="253"/>
      <c r="BQ143" s="253"/>
      <c r="BR143" s="253"/>
      <c r="BS143" s="253"/>
      <c r="BT143" s="253"/>
      <c r="BU143" s="253"/>
      <c r="BV143" s="253"/>
      <c r="BW143" s="253"/>
      <c r="BX143" s="253"/>
      <c r="BY143" s="253"/>
      <c r="BZ143" s="253"/>
      <c r="CA143" s="253"/>
      <c r="CB143" s="253"/>
      <c r="CC143" s="253"/>
      <c r="CD143" s="253"/>
      <c r="CE143" s="253"/>
      <c r="CF143" s="253"/>
      <c r="CG143" s="253"/>
      <c r="CH143" s="253"/>
      <c r="CI143" s="253"/>
      <c r="CJ143" s="253"/>
      <c r="CK143" s="253"/>
      <c r="CL143" s="253"/>
      <c r="CM143" s="253"/>
      <c r="CN143" s="253"/>
      <c r="CO143" s="253"/>
      <c r="CP143" s="253"/>
      <c r="CQ143" s="253"/>
      <c r="CR143" s="253"/>
      <c r="CS143" s="253"/>
      <c r="CT143" s="253"/>
      <c r="CU143" s="253"/>
      <c r="CV143" s="253"/>
      <c r="CW143" s="253"/>
      <c r="CX143" s="253"/>
      <c r="CY143" s="253"/>
      <c r="CZ143" s="253"/>
      <c r="DA143" s="253"/>
      <c r="DB143" s="253"/>
      <c r="DC143" s="253"/>
      <c r="DD143" s="253"/>
      <c r="DE143" s="253"/>
      <c r="DF143" s="253"/>
      <c r="DG143" s="253"/>
      <c r="DH143" s="253"/>
      <c r="DI143" s="253"/>
      <c r="DJ143" s="253"/>
      <c r="DK143" s="253"/>
      <c r="DL143" s="253"/>
      <c r="DM143" s="253"/>
      <c r="DN143" s="253"/>
      <c r="DO143" s="253"/>
      <c r="DP143" s="253"/>
      <c r="DQ143" s="253"/>
      <c r="DR143" s="253"/>
      <c r="DS143" s="253"/>
      <c r="DT143" s="253"/>
      <c r="DU143" s="253"/>
      <c r="DV143" s="253"/>
      <c r="DW143" s="253"/>
      <c r="DX143" s="253"/>
      <c r="DY143" s="253"/>
      <c r="DZ143" s="253"/>
      <c r="EA143" s="253"/>
      <c r="EB143" s="253"/>
      <c r="EC143" s="253"/>
      <c r="ED143" s="253"/>
      <c r="EE143" s="253"/>
      <c r="EF143" s="253"/>
      <c r="EG143" s="253"/>
      <c r="EH143" s="253"/>
      <c r="EI143" s="253"/>
      <c r="EJ143" s="253"/>
      <c r="EK143" s="253"/>
      <c r="EL143" s="253"/>
      <c r="EM143" s="253"/>
      <c r="EN143" s="253"/>
      <c r="EO143" s="253"/>
      <c r="EP143" s="253"/>
      <c r="EQ143" s="253"/>
      <c r="ER143" s="253"/>
      <c r="ES143" s="253"/>
      <c r="ET143" s="253"/>
      <c r="EU143" s="253"/>
      <c r="EV143" s="253"/>
      <c r="EW143" s="253"/>
      <c r="EX143" s="253"/>
      <c r="EY143" s="253"/>
      <c r="EZ143" s="253"/>
      <c r="FA143" s="253"/>
      <c r="FB143" s="253"/>
      <c r="FC143" s="253"/>
      <c r="FD143" s="253"/>
      <c r="FE143" s="253"/>
      <c r="FF143" s="253"/>
      <c r="FG143" s="253"/>
      <c r="FH143" s="253"/>
      <c r="FI143" s="253"/>
      <c r="FJ143" s="253"/>
      <c r="FK143" s="253"/>
      <c r="FL143" s="253"/>
      <c r="FM143" s="253"/>
      <c r="FN143" s="253"/>
      <c r="FO143" s="253"/>
      <c r="FP143" s="253"/>
      <c r="FQ143" s="253"/>
      <c r="FR143" s="253"/>
      <c r="FS143" s="253"/>
      <c r="FT143" s="253"/>
      <c r="FU143" s="253"/>
      <c r="FV143" s="253"/>
      <c r="FW143" s="253"/>
      <c r="FX143" s="253"/>
      <c r="FY143" s="253"/>
      <c r="FZ143" s="253"/>
      <c r="GA143" s="253"/>
      <c r="GB143" s="253"/>
      <c r="GC143" s="253"/>
      <c r="GD143" s="253"/>
      <c r="GE143" s="253"/>
      <c r="GF143" s="253"/>
      <c r="GG143" s="253"/>
      <c r="GH143" s="253"/>
      <c r="GI143" s="253"/>
      <c r="GJ143" s="253"/>
      <c r="GK143" s="253"/>
      <c r="GL143" s="253"/>
      <c r="GM143" s="253"/>
      <c r="GN143" s="253"/>
      <c r="GO143" s="253"/>
      <c r="GP143" s="253"/>
      <c r="GQ143" s="253"/>
      <c r="GR143" s="253"/>
      <c r="GS143" s="253"/>
      <c r="GT143" s="253"/>
      <c r="GU143" s="253"/>
      <c r="GV143" s="253"/>
      <c r="GW143" s="253"/>
      <c r="GX143" s="253"/>
      <c r="GY143" s="253"/>
      <c r="GZ143" s="253"/>
      <c r="HA143" s="253"/>
      <c r="HB143" s="253"/>
      <c r="HC143" s="253"/>
      <c r="HD143" s="253"/>
      <c r="HE143" s="253"/>
      <c r="HF143" s="253"/>
    </row>
    <row r="144" spans="1:214" s="312" customFormat="1" ht="15" customHeight="1" x14ac:dyDescent="0.25">
      <c r="A144" s="297"/>
      <c r="B144" s="297"/>
      <c r="C144" s="253"/>
      <c r="D144" s="253"/>
      <c r="E144" s="253"/>
      <c r="F144" s="253"/>
      <c r="G144" s="253"/>
      <c r="H144" s="253"/>
      <c r="I144" s="253"/>
      <c r="J144" s="253"/>
      <c r="K144" s="253"/>
      <c r="L144" s="253"/>
      <c r="M144" s="253"/>
      <c r="N144" s="253"/>
      <c r="O144" s="253"/>
      <c r="P144" s="253"/>
      <c r="Q144" s="253"/>
      <c r="R144" s="253"/>
      <c r="S144" s="253"/>
      <c r="T144" s="253"/>
      <c r="U144" s="253" t="s">
        <v>347</v>
      </c>
      <c r="V144" s="253"/>
      <c r="W144" s="253"/>
      <c r="X144" s="253"/>
      <c r="Y144" s="253"/>
      <c r="Z144" s="253"/>
      <c r="AA144" s="253"/>
      <c r="AB144" s="253"/>
      <c r="AC144" s="253" t="s">
        <v>323</v>
      </c>
      <c r="AD144" s="253"/>
      <c r="AE144" s="253"/>
      <c r="AF144" s="253"/>
      <c r="AG144" s="253"/>
      <c r="AH144" s="253"/>
      <c r="AI144" s="253"/>
      <c r="AJ144" s="253"/>
      <c r="AK144" s="253"/>
      <c r="AL144" s="253"/>
      <c r="AM144" s="253"/>
      <c r="AN144" s="253"/>
      <c r="AO144" s="253"/>
      <c r="AP144" s="256"/>
      <c r="AQ144" s="253"/>
      <c r="AR144" s="253"/>
      <c r="AS144" s="253"/>
      <c r="AT144" s="256"/>
      <c r="AU144" s="253"/>
      <c r="AV144" s="253"/>
      <c r="AW144" s="253"/>
      <c r="AX144" s="253"/>
      <c r="AY144" s="253"/>
      <c r="AZ144" s="253"/>
      <c r="BA144" s="253"/>
      <c r="BB144" s="253"/>
      <c r="BC144" s="253"/>
      <c r="BD144" s="253"/>
      <c r="BE144" s="253"/>
      <c r="BF144" s="253"/>
      <c r="BG144" s="253"/>
      <c r="BH144" s="253"/>
      <c r="BI144" s="253"/>
      <c r="BJ144" s="253"/>
      <c r="BK144" s="253"/>
      <c r="BL144" s="253"/>
      <c r="BM144" s="253"/>
      <c r="BN144" s="253"/>
      <c r="BO144" s="253"/>
      <c r="BP144" s="253"/>
      <c r="BQ144" s="253"/>
      <c r="BR144" s="253"/>
      <c r="BS144" s="253"/>
      <c r="BT144" s="253"/>
      <c r="BU144" s="253"/>
      <c r="BV144" s="253"/>
      <c r="BW144" s="253"/>
      <c r="BX144" s="253"/>
      <c r="BY144" s="253"/>
      <c r="BZ144" s="253"/>
      <c r="CA144" s="253"/>
      <c r="CB144" s="253"/>
      <c r="CC144" s="253"/>
      <c r="CD144" s="253"/>
      <c r="CE144" s="253"/>
      <c r="CF144" s="253"/>
      <c r="CG144" s="253"/>
      <c r="CH144" s="253"/>
      <c r="CI144" s="253"/>
      <c r="CJ144" s="253"/>
      <c r="CK144" s="253"/>
      <c r="CL144" s="253"/>
      <c r="CM144" s="253"/>
      <c r="CN144" s="253"/>
      <c r="CO144" s="253"/>
      <c r="CP144" s="253"/>
      <c r="CQ144" s="253"/>
      <c r="CR144" s="253"/>
      <c r="CS144" s="253"/>
      <c r="CT144" s="253"/>
      <c r="CU144" s="253"/>
      <c r="CV144" s="253"/>
      <c r="CW144" s="253"/>
      <c r="CX144" s="253"/>
      <c r="CY144" s="253"/>
      <c r="CZ144" s="253"/>
      <c r="DA144" s="253"/>
      <c r="DB144" s="253"/>
      <c r="DC144" s="253"/>
      <c r="DD144" s="253"/>
      <c r="DE144" s="253"/>
      <c r="DF144" s="253"/>
      <c r="DG144" s="253"/>
      <c r="DH144" s="253"/>
      <c r="DI144" s="253"/>
      <c r="DJ144" s="253"/>
      <c r="DK144" s="253"/>
      <c r="DL144" s="253"/>
      <c r="DM144" s="253"/>
      <c r="DN144" s="253"/>
      <c r="DO144" s="253"/>
      <c r="DP144" s="253"/>
      <c r="DQ144" s="253"/>
      <c r="DR144" s="253"/>
      <c r="DS144" s="253"/>
      <c r="DT144" s="253"/>
      <c r="DU144" s="253"/>
      <c r="DV144" s="253"/>
      <c r="DW144" s="253"/>
      <c r="DX144" s="253"/>
      <c r="DY144" s="253"/>
      <c r="DZ144" s="253"/>
      <c r="EA144" s="253"/>
      <c r="EB144" s="253"/>
      <c r="EC144" s="253"/>
      <c r="ED144" s="253"/>
      <c r="EE144" s="253"/>
      <c r="EF144" s="253"/>
      <c r="EG144" s="253"/>
      <c r="EH144" s="253"/>
      <c r="EI144" s="253"/>
      <c r="EJ144" s="253"/>
      <c r="EK144" s="253"/>
      <c r="EL144" s="253"/>
      <c r="EM144" s="253"/>
      <c r="EN144" s="253"/>
      <c r="EO144" s="253"/>
      <c r="EP144" s="253"/>
      <c r="EQ144" s="253"/>
      <c r="ER144" s="253"/>
      <c r="ES144" s="253"/>
      <c r="ET144" s="253"/>
      <c r="EU144" s="253"/>
      <c r="EV144" s="253"/>
      <c r="EW144" s="253"/>
      <c r="EX144" s="253"/>
      <c r="EY144" s="253"/>
      <c r="EZ144" s="253"/>
      <c r="FA144" s="253"/>
      <c r="FB144" s="253"/>
      <c r="FC144" s="253"/>
      <c r="FD144" s="253"/>
      <c r="FE144" s="253"/>
      <c r="FF144" s="253"/>
      <c r="FG144" s="253"/>
      <c r="FH144" s="253"/>
      <c r="FI144" s="253"/>
      <c r="FJ144" s="253"/>
      <c r="FK144" s="253"/>
      <c r="FL144" s="253"/>
      <c r="FM144" s="253"/>
      <c r="FN144" s="253"/>
      <c r="FO144" s="253"/>
      <c r="FP144" s="253"/>
      <c r="FQ144" s="253"/>
      <c r="FR144" s="253"/>
      <c r="FS144" s="253"/>
      <c r="FT144" s="253"/>
      <c r="FU144" s="253"/>
      <c r="FV144" s="253"/>
      <c r="FW144" s="253"/>
      <c r="FX144" s="253"/>
      <c r="FY144" s="253"/>
      <c r="FZ144" s="253"/>
      <c r="GA144" s="253"/>
      <c r="GB144" s="253"/>
      <c r="GC144" s="253"/>
      <c r="GD144" s="253"/>
      <c r="GE144" s="253"/>
      <c r="GF144" s="253"/>
      <c r="GG144" s="253"/>
      <c r="GH144" s="253"/>
      <c r="GI144" s="253"/>
      <c r="GJ144" s="253"/>
      <c r="GK144" s="253"/>
      <c r="GL144" s="253"/>
      <c r="GM144" s="253"/>
      <c r="GN144" s="253"/>
      <c r="GO144" s="253"/>
      <c r="GP144" s="253"/>
      <c r="GQ144" s="253"/>
      <c r="GR144" s="253"/>
      <c r="GS144" s="253"/>
      <c r="GT144" s="253"/>
      <c r="GU144" s="253"/>
      <c r="GV144" s="253"/>
      <c r="GW144" s="253"/>
      <c r="GX144" s="253"/>
      <c r="GY144" s="253"/>
      <c r="GZ144" s="253"/>
      <c r="HA144" s="253"/>
      <c r="HB144" s="253"/>
      <c r="HC144" s="253"/>
      <c r="HD144" s="253"/>
      <c r="HE144" s="253"/>
      <c r="HF144" s="253"/>
    </row>
    <row r="145" spans="1:214" s="312" customFormat="1" ht="15" customHeight="1" x14ac:dyDescent="0.25">
      <c r="A145" s="297"/>
      <c r="B145" s="297"/>
      <c r="C145" s="253"/>
      <c r="D145" s="253"/>
      <c r="E145" s="253"/>
      <c r="F145" s="253"/>
      <c r="G145" s="253"/>
      <c r="H145" s="253"/>
      <c r="I145" s="253"/>
      <c r="J145" s="253"/>
      <c r="K145" s="253"/>
      <c r="L145" s="253"/>
      <c r="M145" s="253"/>
      <c r="N145" s="253"/>
      <c r="O145" s="253"/>
      <c r="P145" s="253"/>
      <c r="Q145" s="253"/>
      <c r="R145" s="253"/>
      <c r="S145" s="253"/>
      <c r="T145" s="253"/>
      <c r="U145" s="253" t="s">
        <v>348</v>
      </c>
      <c r="V145" s="253"/>
      <c r="W145" s="253"/>
      <c r="X145" s="253"/>
      <c r="Y145" s="253"/>
      <c r="Z145" s="253"/>
      <c r="AA145" s="253"/>
      <c r="AB145" s="253"/>
      <c r="AC145" s="253" t="s">
        <v>329</v>
      </c>
      <c r="AD145" s="253"/>
      <c r="AE145" s="253"/>
      <c r="AF145" s="253"/>
      <c r="AG145" s="253"/>
      <c r="AH145" s="253"/>
      <c r="AI145" s="253"/>
      <c r="AJ145" s="253"/>
      <c r="AK145" s="253"/>
      <c r="AL145" s="253"/>
      <c r="AM145" s="253"/>
      <c r="AN145" s="253"/>
      <c r="AO145" s="253"/>
      <c r="AP145" s="256"/>
      <c r="AQ145" s="253"/>
      <c r="AR145" s="253"/>
      <c r="AS145" s="253"/>
      <c r="AT145" s="256"/>
      <c r="AU145" s="253"/>
      <c r="AV145" s="253"/>
      <c r="AW145" s="253"/>
      <c r="AX145" s="253"/>
      <c r="AY145" s="253"/>
      <c r="AZ145" s="253"/>
      <c r="BA145" s="253"/>
      <c r="BB145" s="253"/>
      <c r="BC145" s="253"/>
      <c r="BD145" s="253"/>
      <c r="BE145" s="253"/>
      <c r="BF145" s="253"/>
      <c r="BG145" s="253"/>
      <c r="BH145" s="253"/>
      <c r="BI145" s="253"/>
      <c r="BJ145" s="253"/>
      <c r="BK145" s="253"/>
      <c r="BL145" s="253"/>
      <c r="BM145" s="253"/>
      <c r="BN145" s="253"/>
      <c r="BO145" s="253"/>
      <c r="BP145" s="253"/>
      <c r="BQ145" s="253"/>
      <c r="BR145" s="253"/>
      <c r="BS145" s="253"/>
      <c r="BT145" s="253"/>
      <c r="BU145" s="253"/>
      <c r="BV145" s="253"/>
      <c r="BW145" s="253"/>
      <c r="BX145" s="253"/>
      <c r="BY145" s="253"/>
      <c r="BZ145" s="253"/>
      <c r="CA145" s="253"/>
      <c r="CB145" s="253"/>
      <c r="CC145" s="253"/>
      <c r="CD145" s="253"/>
      <c r="CE145" s="253"/>
      <c r="CF145" s="253"/>
      <c r="CG145" s="253"/>
      <c r="CH145" s="253"/>
      <c r="CI145" s="253"/>
      <c r="CJ145" s="253"/>
      <c r="CK145" s="253"/>
      <c r="CL145" s="253"/>
      <c r="CM145" s="253"/>
      <c r="CN145" s="253"/>
      <c r="CO145" s="253"/>
      <c r="CP145" s="253"/>
      <c r="CQ145" s="253"/>
      <c r="CR145" s="253"/>
      <c r="CS145" s="253"/>
      <c r="CT145" s="253"/>
      <c r="CU145" s="253"/>
      <c r="CV145" s="253"/>
      <c r="CW145" s="253"/>
      <c r="CX145" s="253"/>
      <c r="CY145" s="253"/>
      <c r="CZ145" s="253"/>
      <c r="DA145" s="253"/>
      <c r="DB145" s="253"/>
      <c r="DC145" s="253"/>
      <c r="DD145" s="253"/>
      <c r="DE145" s="253"/>
      <c r="DF145" s="253"/>
      <c r="DG145" s="253"/>
      <c r="DH145" s="253"/>
      <c r="DI145" s="253"/>
      <c r="DJ145" s="253"/>
      <c r="DK145" s="253"/>
      <c r="DL145" s="253"/>
      <c r="DM145" s="253"/>
      <c r="DN145" s="253"/>
      <c r="DO145" s="253"/>
      <c r="DP145" s="253"/>
      <c r="DQ145" s="253"/>
      <c r="DR145" s="253"/>
      <c r="DS145" s="253"/>
      <c r="DT145" s="253"/>
      <c r="DU145" s="253"/>
      <c r="DV145" s="253"/>
      <c r="DW145" s="253"/>
      <c r="DX145" s="253"/>
      <c r="DY145" s="253"/>
      <c r="DZ145" s="253"/>
      <c r="EA145" s="253"/>
      <c r="EB145" s="253"/>
      <c r="EC145" s="253"/>
      <c r="ED145" s="253"/>
      <c r="EE145" s="253"/>
      <c r="EF145" s="253"/>
      <c r="EG145" s="253"/>
      <c r="EH145" s="253"/>
      <c r="EI145" s="253"/>
      <c r="EJ145" s="253"/>
      <c r="EK145" s="253"/>
      <c r="EL145" s="253"/>
      <c r="EM145" s="253"/>
      <c r="EN145" s="253"/>
      <c r="EO145" s="253"/>
      <c r="EP145" s="253"/>
      <c r="EQ145" s="253"/>
      <c r="ER145" s="253"/>
      <c r="ES145" s="253"/>
      <c r="ET145" s="253"/>
      <c r="EU145" s="253"/>
      <c r="EV145" s="253"/>
      <c r="EW145" s="253"/>
      <c r="EX145" s="253"/>
      <c r="EY145" s="253"/>
      <c r="EZ145" s="253"/>
      <c r="FA145" s="253"/>
      <c r="FB145" s="253"/>
      <c r="FC145" s="253"/>
      <c r="FD145" s="253"/>
      <c r="FE145" s="253"/>
      <c r="FF145" s="253"/>
      <c r="FG145" s="253"/>
      <c r="FH145" s="253"/>
      <c r="FI145" s="253"/>
      <c r="FJ145" s="253"/>
      <c r="FK145" s="253"/>
      <c r="FL145" s="253"/>
      <c r="FM145" s="253"/>
      <c r="FN145" s="253"/>
      <c r="FO145" s="253"/>
      <c r="FP145" s="253"/>
      <c r="FQ145" s="253"/>
      <c r="FR145" s="253"/>
      <c r="FS145" s="253"/>
      <c r="FT145" s="253"/>
      <c r="FU145" s="253"/>
      <c r="FV145" s="253"/>
      <c r="FW145" s="253"/>
      <c r="FX145" s="253"/>
      <c r="FY145" s="253"/>
      <c r="FZ145" s="253"/>
      <c r="GA145" s="253"/>
      <c r="GB145" s="253"/>
      <c r="GC145" s="253"/>
      <c r="GD145" s="253"/>
      <c r="GE145" s="253"/>
      <c r="GF145" s="253"/>
      <c r="GG145" s="253"/>
      <c r="GH145" s="253"/>
      <c r="GI145" s="253"/>
      <c r="GJ145" s="253"/>
      <c r="GK145" s="253"/>
      <c r="GL145" s="253"/>
      <c r="GM145" s="253"/>
      <c r="GN145" s="253"/>
      <c r="GO145" s="253"/>
      <c r="GP145" s="253"/>
      <c r="GQ145" s="253"/>
      <c r="GR145" s="253"/>
      <c r="GS145" s="253"/>
      <c r="GT145" s="253"/>
      <c r="GU145" s="253"/>
      <c r="GV145" s="253"/>
      <c r="GW145" s="253"/>
      <c r="GX145" s="253"/>
      <c r="GY145" s="253"/>
      <c r="GZ145" s="253"/>
      <c r="HA145" s="253"/>
      <c r="HB145" s="253"/>
      <c r="HC145" s="253"/>
      <c r="HD145" s="253"/>
      <c r="HE145" s="253"/>
      <c r="HF145" s="253"/>
    </row>
    <row r="146" spans="1:214" s="312" customFormat="1" ht="15" customHeight="1" x14ac:dyDescent="0.25">
      <c r="A146" s="297"/>
      <c r="B146" s="297"/>
      <c r="C146" s="253"/>
      <c r="D146" s="253"/>
      <c r="E146" s="253"/>
      <c r="F146" s="253"/>
      <c r="G146" s="253"/>
      <c r="H146" s="253"/>
      <c r="I146" s="253"/>
      <c r="J146" s="253"/>
      <c r="K146" s="253"/>
      <c r="L146" s="253"/>
      <c r="M146" s="253"/>
      <c r="N146" s="253"/>
      <c r="O146" s="253"/>
      <c r="P146" s="253"/>
      <c r="Q146" s="253"/>
      <c r="R146" s="253"/>
      <c r="S146" s="253"/>
      <c r="T146" s="253"/>
      <c r="U146" s="253" t="s">
        <v>349</v>
      </c>
      <c r="V146" s="253"/>
      <c r="W146" s="253"/>
      <c r="X146" s="253"/>
      <c r="Y146" s="253"/>
      <c r="Z146" s="253"/>
      <c r="AA146" s="253"/>
      <c r="AB146" s="253"/>
      <c r="AC146" s="253" t="s">
        <v>320</v>
      </c>
      <c r="AD146" s="253"/>
      <c r="AE146" s="253"/>
      <c r="AF146" s="253"/>
      <c r="AG146" s="253"/>
      <c r="AH146" s="253"/>
      <c r="AI146" s="253"/>
      <c r="AJ146" s="253"/>
      <c r="AK146" s="253"/>
      <c r="AL146" s="253"/>
      <c r="AM146" s="253"/>
      <c r="AN146" s="253"/>
      <c r="AO146" s="253"/>
      <c r="AP146" s="256"/>
      <c r="AQ146" s="253"/>
      <c r="AR146" s="253"/>
      <c r="AS146" s="253"/>
      <c r="AT146" s="256"/>
      <c r="AU146" s="253"/>
      <c r="AV146" s="253"/>
      <c r="AW146" s="253"/>
      <c r="AX146" s="253"/>
      <c r="AY146" s="253"/>
      <c r="AZ146" s="253"/>
      <c r="BA146" s="253"/>
      <c r="BB146" s="253"/>
      <c r="BC146" s="253"/>
      <c r="BD146" s="253"/>
      <c r="BE146" s="253"/>
      <c r="BF146" s="253"/>
      <c r="BG146" s="253"/>
      <c r="BH146" s="253"/>
      <c r="BI146" s="253"/>
      <c r="BJ146" s="253"/>
      <c r="BK146" s="253"/>
      <c r="BL146" s="253"/>
      <c r="BM146" s="253"/>
      <c r="BN146" s="253"/>
      <c r="BO146" s="253"/>
      <c r="BP146" s="253"/>
      <c r="BQ146" s="253"/>
      <c r="BR146" s="253"/>
      <c r="BS146" s="253"/>
      <c r="BT146" s="253"/>
      <c r="BU146" s="253"/>
      <c r="BV146" s="253"/>
      <c r="BW146" s="253"/>
      <c r="BX146" s="253"/>
      <c r="BY146" s="253"/>
      <c r="BZ146" s="253"/>
      <c r="CA146" s="253"/>
      <c r="CB146" s="253"/>
      <c r="CC146" s="253"/>
      <c r="CD146" s="253"/>
      <c r="CE146" s="253"/>
      <c r="CF146" s="253"/>
      <c r="CG146" s="253"/>
      <c r="CH146" s="253"/>
      <c r="CI146" s="253"/>
      <c r="CJ146" s="253"/>
      <c r="CK146" s="253"/>
      <c r="CL146" s="253"/>
      <c r="CM146" s="253"/>
      <c r="CN146" s="253"/>
      <c r="CO146" s="253"/>
      <c r="CP146" s="253"/>
      <c r="CQ146" s="253"/>
      <c r="CR146" s="253"/>
      <c r="CS146" s="253"/>
      <c r="CT146" s="253"/>
      <c r="CU146" s="253"/>
      <c r="CV146" s="253"/>
      <c r="CW146" s="253"/>
      <c r="CX146" s="253"/>
      <c r="CY146" s="253"/>
      <c r="CZ146" s="253"/>
      <c r="DA146" s="253"/>
      <c r="DB146" s="253"/>
      <c r="DC146" s="253"/>
      <c r="DD146" s="253"/>
      <c r="DE146" s="253"/>
      <c r="DF146" s="253"/>
      <c r="DG146" s="253"/>
      <c r="DH146" s="253"/>
      <c r="DI146" s="253"/>
      <c r="DJ146" s="253"/>
      <c r="DK146" s="253"/>
      <c r="DL146" s="253"/>
      <c r="DM146" s="253"/>
      <c r="DN146" s="253"/>
      <c r="DO146" s="253"/>
      <c r="DP146" s="253"/>
      <c r="DQ146" s="253"/>
      <c r="DR146" s="253"/>
      <c r="DS146" s="253"/>
      <c r="DT146" s="253"/>
      <c r="DU146" s="253"/>
      <c r="DV146" s="253"/>
      <c r="DW146" s="253"/>
      <c r="DX146" s="253"/>
      <c r="DY146" s="253"/>
      <c r="DZ146" s="253"/>
      <c r="EA146" s="253"/>
      <c r="EB146" s="253"/>
      <c r="EC146" s="253"/>
      <c r="ED146" s="253"/>
      <c r="EE146" s="253"/>
      <c r="EF146" s="253"/>
      <c r="EG146" s="253"/>
      <c r="EH146" s="253"/>
      <c r="EI146" s="253"/>
      <c r="EJ146" s="253"/>
      <c r="EK146" s="253"/>
      <c r="EL146" s="253"/>
      <c r="EM146" s="253"/>
      <c r="EN146" s="253"/>
      <c r="EO146" s="253"/>
      <c r="EP146" s="253"/>
      <c r="EQ146" s="253"/>
      <c r="ER146" s="253"/>
      <c r="ES146" s="253"/>
      <c r="ET146" s="253"/>
      <c r="EU146" s="253"/>
      <c r="EV146" s="253"/>
      <c r="EW146" s="253"/>
      <c r="EX146" s="253"/>
      <c r="EY146" s="253"/>
      <c r="EZ146" s="253"/>
      <c r="FA146" s="253"/>
      <c r="FB146" s="253"/>
      <c r="FC146" s="253"/>
      <c r="FD146" s="253"/>
      <c r="FE146" s="253"/>
      <c r="FF146" s="253"/>
      <c r="FG146" s="253"/>
      <c r="FH146" s="253"/>
      <c r="FI146" s="253"/>
      <c r="FJ146" s="253"/>
      <c r="FK146" s="253"/>
      <c r="FL146" s="253"/>
      <c r="FM146" s="253"/>
      <c r="FN146" s="253"/>
      <c r="FO146" s="253"/>
      <c r="FP146" s="253"/>
      <c r="FQ146" s="253"/>
      <c r="FR146" s="253"/>
      <c r="FS146" s="253"/>
      <c r="FT146" s="253"/>
      <c r="FU146" s="253"/>
      <c r="FV146" s="253"/>
      <c r="FW146" s="253"/>
      <c r="FX146" s="253"/>
      <c r="FY146" s="253"/>
      <c r="FZ146" s="253"/>
      <c r="GA146" s="253"/>
      <c r="GB146" s="253"/>
      <c r="GC146" s="253"/>
      <c r="GD146" s="253"/>
      <c r="GE146" s="253"/>
      <c r="GF146" s="253"/>
      <c r="GG146" s="253"/>
      <c r="GH146" s="253"/>
      <c r="GI146" s="253"/>
      <c r="GJ146" s="253"/>
      <c r="GK146" s="253"/>
      <c r="GL146" s="253"/>
      <c r="GM146" s="253"/>
      <c r="GN146" s="253"/>
      <c r="GO146" s="253"/>
      <c r="GP146" s="253"/>
      <c r="GQ146" s="253"/>
      <c r="GR146" s="253"/>
      <c r="GS146" s="253"/>
      <c r="GT146" s="253"/>
      <c r="GU146" s="253"/>
      <c r="GV146" s="253"/>
      <c r="GW146" s="253"/>
      <c r="GX146" s="253"/>
      <c r="GY146" s="253"/>
      <c r="GZ146" s="253"/>
      <c r="HA146" s="253"/>
      <c r="HB146" s="253"/>
      <c r="HC146" s="253"/>
      <c r="HD146" s="253"/>
      <c r="HE146" s="253"/>
      <c r="HF146" s="253"/>
    </row>
    <row r="147" spans="1:214" s="312" customFormat="1" ht="15" customHeight="1" x14ac:dyDescent="0.25">
      <c r="A147" s="297"/>
      <c r="B147" s="297"/>
      <c r="C147" s="253"/>
      <c r="D147" s="253"/>
      <c r="E147" s="253"/>
      <c r="F147" s="253"/>
      <c r="G147" s="253"/>
      <c r="H147" s="253"/>
      <c r="I147" s="253"/>
      <c r="J147" s="253"/>
      <c r="K147" s="253"/>
      <c r="L147" s="253"/>
      <c r="M147" s="253"/>
      <c r="N147" s="253"/>
      <c r="O147" s="253"/>
      <c r="P147" s="253"/>
      <c r="Q147" s="253"/>
      <c r="R147" s="253"/>
      <c r="S147" s="253"/>
      <c r="T147" s="253"/>
      <c r="U147" s="253" t="s">
        <v>350</v>
      </c>
      <c r="V147" s="253"/>
      <c r="W147" s="253"/>
      <c r="X147" s="253"/>
      <c r="Y147" s="253"/>
      <c r="Z147" s="253"/>
      <c r="AA147" s="253"/>
      <c r="AB147" s="253"/>
      <c r="AC147" s="253" t="s">
        <v>332</v>
      </c>
      <c r="AD147" s="253"/>
      <c r="AE147" s="253"/>
      <c r="AF147" s="253"/>
      <c r="AG147" s="253"/>
      <c r="AH147" s="253"/>
      <c r="AI147" s="253"/>
      <c r="AJ147" s="253"/>
      <c r="AK147" s="253"/>
      <c r="AL147" s="253"/>
      <c r="AM147" s="253"/>
      <c r="AN147" s="253"/>
      <c r="AO147" s="253"/>
      <c r="AP147" s="256"/>
      <c r="AQ147" s="253"/>
      <c r="AR147" s="253"/>
      <c r="AS147" s="253"/>
      <c r="AT147" s="256"/>
      <c r="AU147" s="253"/>
      <c r="AV147" s="253"/>
      <c r="AW147" s="253"/>
      <c r="AX147" s="253"/>
      <c r="AY147" s="253"/>
      <c r="AZ147" s="253"/>
      <c r="BA147" s="253"/>
      <c r="BB147" s="253"/>
      <c r="BC147" s="253"/>
      <c r="BD147" s="253"/>
      <c r="BE147" s="253"/>
      <c r="BF147" s="253"/>
      <c r="BG147" s="253"/>
      <c r="BH147" s="253"/>
      <c r="BI147" s="253"/>
      <c r="BJ147" s="253"/>
      <c r="BK147" s="253"/>
      <c r="BL147" s="253"/>
      <c r="BM147" s="253"/>
      <c r="BN147" s="253"/>
      <c r="BO147" s="253"/>
      <c r="BP147" s="253"/>
      <c r="BQ147" s="253"/>
      <c r="BR147" s="253"/>
      <c r="BS147" s="253"/>
      <c r="BT147" s="253"/>
      <c r="BU147" s="253"/>
      <c r="BV147" s="253"/>
      <c r="BW147" s="253"/>
      <c r="BX147" s="253"/>
      <c r="BY147" s="253"/>
      <c r="BZ147" s="253"/>
      <c r="CA147" s="253"/>
      <c r="CB147" s="253"/>
      <c r="CC147" s="253"/>
      <c r="CD147" s="253"/>
      <c r="CE147" s="253"/>
      <c r="CF147" s="253"/>
      <c r="CG147" s="253"/>
      <c r="CH147" s="253"/>
      <c r="CI147" s="253"/>
      <c r="CJ147" s="253"/>
      <c r="CK147" s="253"/>
      <c r="CL147" s="253"/>
      <c r="CM147" s="253"/>
      <c r="CN147" s="253"/>
      <c r="CO147" s="253"/>
      <c r="CP147" s="253"/>
      <c r="CQ147" s="253"/>
      <c r="CR147" s="253"/>
      <c r="CS147" s="253"/>
      <c r="CT147" s="253"/>
      <c r="CU147" s="253"/>
      <c r="CV147" s="253"/>
      <c r="CW147" s="253"/>
      <c r="CX147" s="253"/>
      <c r="CY147" s="253"/>
      <c r="CZ147" s="253"/>
      <c r="DA147" s="253"/>
      <c r="DB147" s="253"/>
      <c r="DC147" s="253"/>
      <c r="DD147" s="253"/>
      <c r="DE147" s="253"/>
      <c r="DF147" s="253"/>
      <c r="DG147" s="253"/>
      <c r="DH147" s="253"/>
      <c r="DI147" s="253"/>
      <c r="DJ147" s="253"/>
      <c r="DK147" s="253"/>
      <c r="DL147" s="253"/>
      <c r="DM147" s="253"/>
      <c r="DN147" s="253"/>
      <c r="DO147" s="253"/>
      <c r="DP147" s="253"/>
      <c r="DQ147" s="253"/>
      <c r="DR147" s="253"/>
      <c r="DS147" s="253"/>
      <c r="DT147" s="253"/>
      <c r="DU147" s="253"/>
      <c r="DV147" s="253"/>
      <c r="DW147" s="253"/>
      <c r="DX147" s="253"/>
      <c r="DY147" s="253"/>
      <c r="DZ147" s="253"/>
      <c r="EA147" s="253"/>
      <c r="EB147" s="253"/>
      <c r="EC147" s="253"/>
      <c r="ED147" s="253"/>
      <c r="EE147" s="253"/>
      <c r="EF147" s="253"/>
      <c r="EG147" s="253"/>
      <c r="EH147" s="253"/>
      <c r="EI147" s="253"/>
      <c r="EJ147" s="253"/>
      <c r="EK147" s="253"/>
      <c r="EL147" s="253"/>
      <c r="EM147" s="253"/>
      <c r="EN147" s="253"/>
      <c r="EO147" s="253"/>
      <c r="EP147" s="253"/>
      <c r="EQ147" s="253"/>
      <c r="ER147" s="253"/>
      <c r="ES147" s="253"/>
      <c r="ET147" s="253"/>
      <c r="EU147" s="253"/>
      <c r="EV147" s="253"/>
      <c r="EW147" s="253"/>
      <c r="EX147" s="253"/>
      <c r="EY147" s="253"/>
      <c r="EZ147" s="253"/>
      <c r="FA147" s="253"/>
      <c r="FB147" s="253"/>
      <c r="FC147" s="253"/>
      <c r="FD147" s="253"/>
      <c r="FE147" s="253"/>
      <c r="FF147" s="253"/>
      <c r="FG147" s="253"/>
      <c r="FH147" s="253"/>
      <c r="FI147" s="253"/>
      <c r="FJ147" s="253"/>
      <c r="FK147" s="253"/>
      <c r="FL147" s="253"/>
      <c r="FM147" s="253"/>
      <c r="FN147" s="253"/>
      <c r="FO147" s="253"/>
      <c r="FP147" s="253"/>
      <c r="FQ147" s="253"/>
      <c r="FR147" s="253"/>
      <c r="FS147" s="253"/>
      <c r="FT147" s="253"/>
      <c r="FU147" s="253"/>
      <c r="FV147" s="253"/>
      <c r="FW147" s="253"/>
      <c r="FX147" s="253"/>
      <c r="FY147" s="253"/>
      <c r="FZ147" s="253"/>
      <c r="GA147" s="253"/>
      <c r="GB147" s="253"/>
      <c r="GC147" s="253"/>
      <c r="GD147" s="253"/>
      <c r="GE147" s="253"/>
      <c r="GF147" s="253"/>
      <c r="GG147" s="253"/>
      <c r="GH147" s="253"/>
      <c r="GI147" s="253"/>
      <c r="GJ147" s="253"/>
      <c r="GK147" s="253"/>
      <c r="GL147" s="253"/>
      <c r="GM147" s="253"/>
      <c r="GN147" s="253"/>
      <c r="GO147" s="253"/>
      <c r="GP147" s="253"/>
      <c r="GQ147" s="253"/>
      <c r="GR147" s="253"/>
      <c r="GS147" s="253"/>
      <c r="GT147" s="253"/>
      <c r="GU147" s="253"/>
      <c r="GV147" s="253"/>
      <c r="GW147" s="253"/>
      <c r="GX147" s="253"/>
      <c r="GY147" s="253"/>
      <c r="GZ147" s="253"/>
      <c r="HA147" s="253"/>
      <c r="HB147" s="253"/>
      <c r="HC147" s="253"/>
      <c r="HD147" s="253"/>
      <c r="HE147" s="253"/>
      <c r="HF147" s="253"/>
    </row>
    <row r="148" spans="1:214" s="312" customFormat="1" ht="15" customHeight="1" x14ac:dyDescent="0.25">
      <c r="A148" s="297"/>
      <c r="B148" s="297"/>
      <c r="C148" s="253"/>
      <c r="D148" s="253"/>
      <c r="E148" s="253"/>
      <c r="F148" s="253"/>
      <c r="G148" s="253"/>
      <c r="H148" s="253"/>
      <c r="I148" s="253"/>
      <c r="J148" s="253"/>
      <c r="K148" s="253"/>
      <c r="L148" s="253"/>
      <c r="M148" s="253"/>
      <c r="N148" s="253"/>
      <c r="O148" s="253"/>
      <c r="P148" s="253"/>
      <c r="Q148" s="253"/>
      <c r="R148" s="253"/>
      <c r="S148" s="253"/>
      <c r="T148" s="253"/>
      <c r="U148" s="253" t="s">
        <v>351</v>
      </c>
      <c r="V148" s="253"/>
      <c r="W148" s="253"/>
      <c r="X148" s="253"/>
      <c r="Y148" s="253"/>
      <c r="Z148" s="253"/>
      <c r="AA148" s="253"/>
      <c r="AB148" s="253"/>
      <c r="AC148" s="253" t="s">
        <v>332</v>
      </c>
      <c r="AD148" s="253"/>
      <c r="AE148" s="253"/>
      <c r="AF148" s="253"/>
      <c r="AG148" s="253"/>
      <c r="AH148" s="253"/>
      <c r="AI148" s="253"/>
      <c r="AJ148" s="253"/>
      <c r="AK148" s="253"/>
      <c r="AL148" s="253"/>
      <c r="AM148" s="253"/>
      <c r="AN148" s="253"/>
      <c r="AO148" s="253"/>
      <c r="AP148" s="256"/>
      <c r="AQ148" s="253"/>
      <c r="AR148" s="253"/>
      <c r="AS148" s="253"/>
      <c r="AT148" s="256"/>
      <c r="AU148" s="253"/>
      <c r="AV148" s="253"/>
      <c r="AW148" s="253"/>
      <c r="AX148" s="253"/>
      <c r="AY148" s="253"/>
      <c r="AZ148" s="253"/>
      <c r="BA148" s="253"/>
      <c r="BB148" s="253"/>
      <c r="BC148" s="253"/>
      <c r="BD148" s="253"/>
      <c r="BE148" s="253"/>
      <c r="BF148" s="253"/>
      <c r="BG148" s="253"/>
      <c r="BH148" s="253"/>
      <c r="BI148" s="253"/>
      <c r="BJ148" s="253"/>
      <c r="BK148" s="253"/>
      <c r="BL148" s="253"/>
      <c r="BM148" s="253"/>
      <c r="BN148" s="253"/>
      <c r="BO148" s="253"/>
      <c r="BP148" s="253"/>
      <c r="BQ148" s="253"/>
      <c r="BR148" s="253"/>
      <c r="BS148" s="253"/>
      <c r="BT148" s="253"/>
      <c r="BU148" s="253"/>
      <c r="BV148" s="253"/>
      <c r="BW148" s="253"/>
      <c r="BX148" s="253"/>
      <c r="BY148" s="253"/>
      <c r="BZ148" s="253"/>
      <c r="CA148" s="253"/>
      <c r="CB148" s="253"/>
      <c r="CC148" s="253"/>
      <c r="CD148" s="253"/>
      <c r="CE148" s="253"/>
      <c r="CF148" s="253"/>
      <c r="CG148" s="253"/>
      <c r="CH148" s="253"/>
      <c r="CI148" s="253"/>
      <c r="CJ148" s="253"/>
      <c r="CK148" s="253"/>
      <c r="CL148" s="253"/>
      <c r="CM148" s="253"/>
      <c r="CN148" s="253"/>
      <c r="CO148" s="253"/>
      <c r="CP148" s="253"/>
      <c r="CQ148" s="253"/>
      <c r="CR148" s="253"/>
      <c r="CS148" s="253"/>
      <c r="CT148" s="253"/>
      <c r="CU148" s="253"/>
      <c r="CV148" s="253"/>
      <c r="CW148" s="253"/>
      <c r="CX148" s="253"/>
      <c r="CY148" s="253"/>
      <c r="CZ148" s="253"/>
      <c r="DA148" s="253"/>
      <c r="DB148" s="253"/>
      <c r="DC148" s="253"/>
      <c r="DD148" s="253"/>
      <c r="DE148" s="253"/>
      <c r="DF148" s="253"/>
      <c r="DG148" s="253"/>
      <c r="DH148" s="253"/>
      <c r="DI148" s="253"/>
      <c r="DJ148" s="253"/>
      <c r="DK148" s="253"/>
      <c r="DL148" s="253"/>
      <c r="DM148" s="253"/>
      <c r="DN148" s="253"/>
      <c r="DO148" s="253"/>
      <c r="DP148" s="253"/>
      <c r="DQ148" s="253"/>
      <c r="DR148" s="253"/>
      <c r="DS148" s="253"/>
      <c r="DT148" s="253"/>
      <c r="DU148" s="253"/>
      <c r="DV148" s="253"/>
      <c r="DW148" s="253"/>
      <c r="DX148" s="253"/>
      <c r="DY148" s="253"/>
      <c r="DZ148" s="253"/>
      <c r="EA148" s="253"/>
      <c r="EB148" s="253"/>
      <c r="EC148" s="253"/>
      <c r="ED148" s="253"/>
      <c r="EE148" s="253"/>
      <c r="EF148" s="253"/>
      <c r="EG148" s="253"/>
      <c r="EH148" s="253"/>
      <c r="EI148" s="253"/>
      <c r="EJ148" s="253"/>
      <c r="EK148" s="253"/>
      <c r="EL148" s="253"/>
      <c r="EM148" s="253"/>
      <c r="EN148" s="253"/>
      <c r="EO148" s="253"/>
      <c r="EP148" s="253"/>
      <c r="EQ148" s="253"/>
      <c r="ER148" s="253"/>
      <c r="ES148" s="253"/>
      <c r="ET148" s="253"/>
      <c r="EU148" s="253"/>
      <c r="EV148" s="253"/>
      <c r="EW148" s="253"/>
      <c r="EX148" s="253"/>
      <c r="EY148" s="253"/>
      <c r="EZ148" s="253"/>
      <c r="FA148" s="253"/>
      <c r="FB148" s="253"/>
      <c r="FC148" s="253"/>
      <c r="FD148" s="253"/>
      <c r="FE148" s="253"/>
      <c r="FF148" s="253"/>
      <c r="FG148" s="253"/>
      <c r="FH148" s="253"/>
      <c r="FI148" s="253"/>
      <c r="FJ148" s="253"/>
      <c r="FK148" s="253"/>
      <c r="FL148" s="253"/>
      <c r="FM148" s="253"/>
      <c r="FN148" s="253"/>
      <c r="FO148" s="253"/>
      <c r="FP148" s="253"/>
      <c r="FQ148" s="253"/>
      <c r="FR148" s="253"/>
      <c r="FS148" s="253"/>
      <c r="FT148" s="253"/>
      <c r="FU148" s="253"/>
      <c r="FV148" s="253"/>
      <c r="FW148" s="253"/>
      <c r="FX148" s="253"/>
      <c r="FY148" s="253"/>
      <c r="FZ148" s="253"/>
      <c r="GA148" s="253"/>
      <c r="GB148" s="253"/>
      <c r="GC148" s="253"/>
      <c r="GD148" s="253"/>
      <c r="GE148" s="253"/>
      <c r="GF148" s="253"/>
      <c r="GG148" s="253"/>
      <c r="GH148" s="253"/>
      <c r="GI148" s="253"/>
      <c r="GJ148" s="253"/>
      <c r="GK148" s="253"/>
      <c r="GL148" s="253"/>
      <c r="GM148" s="253"/>
      <c r="GN148" s="253"/>
      <c r="GO148" s="253"/>
      <c r="GP148" s="253"/>
      <c r="GQ148" s="253"/>
      <c r="GR148" s="253"/>
      <c r="GS148" s="253"/>
      <c r="GT148" s="253"/>
      <c r="GU148" s="253"/>
      <c r="GV148" s="253"/>
      <c r="GW148" s="253"/>
      <c r="GX148" s="253"/>
      <c r="GY148" s="253"/>
      <c r="GZ148" s="253"/>
      <c r="HA148" s="253"/>
      <c r="HB148" s="253"/>
      <c r="HC148" s="253"/>
      <c r="HD148" s="253"/>
      <c r="HE148" s="253"/>
      <c r="HF148" s="253"/>
    </row>
    <row r="149" spans="1:214" s="312" customFormat="1" ht="15" customHeight="1" x14ac:dyDescent="0.25">
      <c r="A149" s="297"/>
      <c r="B149" s="297"/>
      <c r="C149" s="253"/>
      <c r="D149" s="253"/>
      <c r="E149" s="253"/>
      <c r="F149" s="253"/>
      <c r="G149" s="253"/>
      <c r="H149" s="253"/>
      <c r="I149" s="253"/>
      <c r="J149" s="253"/>
      <c r="K149" s="253"/>
      <c r="L149" s="253"/>
      <c r="M149" s="253"/>
      <c r="N149" s="253"/>
      <c r="O149" s="253"/>
      <c r="P149" s="253"/>
      <c r="Q149" s="253"/>
      <c r="R149" s="253"/>
      <c r="S149" s="253"/>
      <c r="T149" s="253"/>
      <c r="U149" s="253" t="s">
        <v>352</v>
      </c>
      <c r="V149" s="253"/>
      <c r="W149" s="253"/>
      <c r="X149" s="253"/>
      <c r="Y149" s="253"/>
      <c r="Z149" s="253"/>
      <c r="AA149" s="253"/>
      <c r="AB149" s="253"/>
      <c r="AC149" s="253" t="s">
        <v>329</v>
      </c>
      <c r="AD149" s="253"/>
      <c r="AE149" s="253"/>
      <c r="AF149" s="253"/>
      <c r="AG149" s="253"/>
      <c r="AH149" s="253"/>
      <c r="AI149" s="253"/>
      <c r="AJ149" s="253"/>
      <c r="AK149" s="253"/>
      <c r="AL149" s="253"/>
      <c r="AM149" s="253"/>
      <c r="AN149" s="253"/>
      <c r="AO149" s="253"/>
      <c r="AP149" s="256"/>
      <c r="AQ149" s="253"/>
      <c r="AR149" s="253"/>
      <c r="AS149" s="253"/>
      <c r="AT149" s="256"/>
      <c r="AU149" s="253"/>
      <c r="AV149" s="253"/>
      <c r="AW149" s="253"/>
      <c r="AX149" s="253"/>
      <c r="AY149" s="253"/>
      <c r="AZ149" s="253"/>
      <c r="BA149" s="253"/>
      <c r="BB149" s="253"/>
      <c r="BC149" s="253"/>
      <c r="BD149" s="253"/>
      <c r="BE149" s="253"/>
      <c r="BF149" s="253"/>
      <c r="BG149" s="253"/>
      <c r="BH149" s="253"/>
      <c r="BI149" s="253"/>
      <c r="BJ149" s="253"/>
      <c r="BK149" s="253"/>
      <c r="BL149" s="253"/>
      <c r="BM149" s="253"/>
      <c r="BN149" s="253"/>
      <c r="BO149" s="253"/>
      <c r="BP149" s="253"/>
      <c r="BQ149" s="253"/>
      <c r="BR149" s="253"/>
      <c r="BS149" s="253"/>
      <c r="BT149" s="253"/>
      <c r="BU149" s="253"/>
      <c r="BV149" s="253"/>
      <c r="BW149" s="253"/>
      <c r="BX149" s="253"/>
      <c r="BY149" s="253"/>
      <c r="BZ149" s="253"/>
      <c r="CA149" s="253"/>
      <c r="CB149" s="253"/>
      <c r="CC149" s="253"/>
      <c r="CD149" s="253"/>
      <c r="CE149" s="253"/>
      <c r="CF149" s="253"/>
      <c r="CG149" s="253"/>
      <c r="CH149" s="253"/>
      <c r="CI149" s="253"/>
      <c r="CJ149" s="253"/>
      <c r="CK149" s="253"/>
      <c r="CL149" s="253"/>
      <c r="CM149" s="253"/>
      <c r="CN149" s="253"/>
      <c r="CO149" s="253"/>
      <c r="CP149" s="253"/>
      <c r="CQ149" s="253"/>
      <c r="CR149" s="253"/>
      <c r="CS149" s="253"/>
      <c r="CT149" s="253"/>
      <c r="CU149" s="253"/>
      <c r="CV149" s="253"/>
      <c r="CW149" s="253"/>
      <c r="CX149" s="253"/>
      <c r="CY149" s="253"/>
      <c r="CZ149" s="253"/>
      <c r="DA149" s="253"/>
      <c r="DB149" s="253"/>
      <c r="DC149" s="253"/>
      <c r="DD149" s="253"/>
      <c r="DE149" s="253"/>
      <c r="DF149" s="253"/>
      <c r="DG149" s="253"/>
      <c r="DH149" s="253"/>
      <c r="DI149" s="253"/>
      <c r="DJ149" s="253"/>
      <c r="DK149" s="253"/>
      <c r="DL149" s="253"/>
      <c r="DM149" s="253"/>
      <c r="DN149" s="253"/>
      <c r="DO149" s="253"/>
      <c r="DP149" s="253"/>
      <c r="DQ149" s="253"/>
      <c r="DR149" s="253"/>
      <c r="DS149" s="253"/>
      <c r="DT149" s="253"/>
      <c r="DU149" s="253"/>
      <c r="DV149" s="253"/>
      <c r="DW149" s="253"/>
      <c r="DX149" s="253"/>
      <c r="DY149" s="253"/>
      <c r="DZ149" s="253"/>
      <c r="EA149" s="253"/>
      <c r="EB149" s="253"/>
      <c r="EC149" s="253"/>
      <c r="ED149" s="253"/>
      <c r="EE149" s="253"/>
      <c r="EF149" s="253"/>
      <c r="EG149" s="253"/>
      <c r="EH149" s="253"/>
      <c r="EI149" s="253"/>
      <c r="EJ149" s="253"/>
      <c r="EK149" s="253"/>
      <c r="EL149" s="253"/>
      <c r="EM149" s="253"/>
      <c r="EN149" s="253"/>
      <c r="EO149" s="253"/>
      <c r="EP149" s="253"/>
      <c r="EQ149" s="253"/>
      <c r="ER149" s="253"/>
      <c r="ES149" s="253"/>
      <c r="ET149" s="253"/>
      <c r="EU149" s="253"/>
      <c r="EV149" s="253"/>
      <c r="EW149" s="253"/>
      <c r="EX149" s="253"/>
      <c r="EY149" s="253"/>
      <c r="EZ149" s="253"/>
      <c r="FA149" s="253"/>
      <c r="FB149" s="253"/>
      <c r="FC149" s="253"/>
      <c r="FD149" s="253"/>
      <c r="FE149" s="253"/>
      <c r="FF149" s="253"/>
      <c r="FG149" s="253"/>
      <c r="FH149" s="253"/>
      <c r="FI149" s="253"/>
      <c r="FJ149" s="253"/>
      <c r="FK149" s="253"/>
      <c r="FL149" s="253"/>
      <c r="FM149" s="253"/>
      <c r="FN149" s="253"/>
      <c r="FO149" s="253"/>
      <c r="FP149" s="253"/>
      <c r="FQ149" s="253"/>
      <c r="FR149" s="253"/>
      <c r="FS149" s="253"/>
      <c r="FT149" s="253"/>
      <c r="FU149" s="253"/>
      <c r="FV149" s="253"/>
      <c r="FW149" s="253"/>
      <c r="FX149" s="253"/>
      <c r="FY149" s="253"/>
      <c r="FZ149" s="253"/>
      <c r="GA149" s="253"/>
      <c r="GB149" s="253"/>
      <c r="GC149" s="253"/>
      <c r="GD149" s="253"/>
      <c r="GE149" s="253"/>
      <c r="GF149" s="253"/>
      <c r="GG149" s="253"/>
      <c r="GH149" s="253"/>
      <c r="GI149" s="253"/>
      <c r="GJ149" s="253"/>
      <c r="GK149" s="253"/>
      <c r="GL149" s="253"/>
      <c r="GM149" s="253"/>
      <c r="GN149" s="253"/>
      <c r="GO149" s="253"/>
      <c r="GP149" s="253"/>
      <c r="GQ149" s="253"/>
      <c r="GR149" s="253"/>
      <c r="GS149" s="253"/>
      <c r="GT149" s="253"/>
      <c r="GU149" s="253"/>
      <c r="GV149" s="253"/>
      <c r="GW149" s="253"/>
      <c r="GX149" s="253"/>
      <c r="GY149" s="253"/>
      <c r="GZ149" s="253"/>
      <c r="HA149" s="253"/>
      <c r="HB149" s="253"/>
      <c r="HC149" s="253"/>
      <c r="HD149" s="253"/>
      <c r="HE149" s="253"/>
      <c r="HF149" s="253"/>
    </row>
    <row r="150" spans="1:214" s="312" customFormat="1" ht="15" customHeight="1" x14ac:dyDescent="0.25">
      <c r="A150" s="297"/>
      <c r="B150" s="297"/>
      <c r="C150" s="253"/>
      <c r="D150" s="253"/>
      <c r="E150" s="253"/>
      <c r="F150" s="253"/>
      <c r="G150" s="253"/>
      <c r="H150" s="253"/>
      <c r="I150" s="253"/>
      <c r="J150" s="253"/>
      <c r="K150" s="253"/>
      <c r="L150" s="253"/>
      <c r="M150" s="253"/>
      <c r="N150" s="253"/>
      <c r="O150" s="253"/>
      <c r="P150" s="253"/>
      <c r="Q150" s="253"/>
      <c r="R150" s="253"/>
      <c r="S150" s="253"/>
      <c r="T150" s="253"/>
      <c r="U150" s="253" t="s">
        <v>353</v>
      </c>
      <c r="V150" s="253"/>
      <c r="W150" s="253"/>
      <c r="X150" s="253"/>
      <c r="Y150" s="253"/>
      <c r="Z150" s="253"/>
      <c r="AA150" s="253"/>
      <c r="AB150" s="253"/>
      <c r="AC150" s="253" t="s">
        <v>320</v>
      </c>
      <c r="AD150" s="253"/>
      <c r="AE150" s="253"/>
      <c r="AF150" s="253"/>
      <c r="AG150" s="253"/>
      <c r="AH150" s="253"/>
      <c r="AI150" s="253"/>
      <c r="AJ150" s="253"/>
      <c r="AK150" s="253"/>
      <c r="AL150" s="253"/>
      <c r="AM150" s="253"/>
      <c r="AN150" s="253"/>
      <c r="AO150" s="253"/>
      <c r="AP150" s="256"/>
      <c r="AQ150" s="253"/>
      <c r="AR150" s="253"/>
      <c r="AS150" s="253"/>
      <c r="AT150" s="256"/>
      <c r="AU150" s="253"/>
      <c r="AV150" s="253"/>
      <c r="AW150" s="253"/>
      <c r="AX150" s="253"/>
      <c r="AY150" s="253"/>
      <c r="AZ150" s="253"/>
      <c r="BA150" s="253"/>
      <c r="BB150" s="253"/>
      <c r="BC150" s="253"/>
      <c r="BD150" s="253"/>
      <c r="BE150" s="253"/>
      <c r="BF150" s="253"/>
      <c r="BG150" s="253"/>
      <c r="BH150" s="253"/>
      <c r="BI150" s="253"/>
      <c r="BJ150" s="253"/>
      <c r="BK150" s="253"/>
      <c r="BL150" s="253"/>
      <c r="BM150" s="253"/>
      <c r="BN150" s="253"/>
      <c r="BO150" s="253"/>
      <c r="BP150" s="253"/>
      <c r="BQ150" s="253"/>
      <c r="BR150" s="253"/>
      <c r="BS150" s="253"/>
      <c r="BT150" s="253"/>
      <c r="BU150" s="253"/>
      <c r="BV150" s="253"/>
      <c r="BW150" s="253"/>
      <c r="BX150" s="253"/>
      <c r="BY150" s="253"/>
      <c r="BZ150" s="253"/>
      <c r="CA150" s="253"/>
      <c r="CB150" s="253"/>
      <c r="CC150" s="253"/>
      <c r="CD150" s="253"/>
      <c r="CE150" s="253"/>
      <c r="CF150" s="253"/>
      <c r="CG150" s="253"/>
      <c r="CH150" s="253"/>
      <c r="CI150" s="253"/>
      <c r="CJ150" s="253"/>
      <c r="CK150" s="253"/>
      <c r="CL150" s="253"/>
      <c r="CM150" s="253"/>
      <c r="CN150" s="253"/>
      <c r="CO150" s="253"/>
      <c r="CP150" s="253"/>
      <c r="CQ150" s="253"/>
      <c r="CR150" s="253"/>
      <c r="CS150" s="253"/>
      <c r="CT150" s="253"/>
      <c r="CU150" s="253"/>
      <c r="CV150" s="253"/>
      <c r="CW150" s="253"/>
      <c r="CX150" s="253"/>
      <c r="CY150" s="253"/>
      <c r="CZ150" s="253"/>
      <c r="DA150" s="253"/>
      <c r="DB150" s="253"/>
      <c r="DC150" s="253"/>
      <c r="DD150" s="253"/>
      <c r="DE150" s="253"/>
      <c r="DF150" s="253"/>
      <c r="DG150" s="253"/>
      <c r="DH150" s="253"/>
      <c r="DI150" s="253"/>
      <c r="DJ150" s="253"/>
      <c r="DK150" s="253"/>
      <c r="DL150" s="253"/>
      <c r="DM150" s="253"/>
      <c r="DN150" s="253"/>
      <c r="DO150" s="253"/>
      <c r="DP150" s="253"/>
      <c r="DQ150" s="253"/>
      <c r="DR150" s="253"/>
      <c r="DS150" s="253"/>
      <c r="DT150" s="253"/>
      <c r="DU150" s="253"/>
      <c r="DV150" s="253"/>
      <c r="DW150" s="253"/>
      <c r="DX150" s="253"/>
      <c r="DY150" s="253"/>
      <c r="DZ150" s="253"/>
      <c r="EA150" s="253"/>
      <c r="EB150" s="253"/>
      <c r="EC150" s="253"/>
      <c r="ED150" s="253"/>
      <c r="EE150" s="253"/>
      <c r="EF150" s="253"/>
      <c r="EG150" s="253"/>
      <c r="EH150" s="253"/>
      <c r="EI150" s="253"/>
      <c r="EJ150" s="253"/>
      <c r="EK150" s="253"/>
      <c r="EL150" s="253"/>
      <c r="EM150" s="253"/>
      <c r="EN150" s="253"/>
      <c r="EO150" s="253"/>
      <c r="EP150" s="253"/>
      <c r="EQ150" s="253"/>
      <c r="ER150" s="253"/>
      <c r="ES150" s="253"/>
      <c r="ET150" s="253"/>
      <c r="EU150" s="253"/>
      <c r="EV150" s="253"/>
      <c r="EW150" s="253"/>
      <c r="EX150" s="253"/>
      <c r="EY150" s="253"/>
      <c r="EZ150" s="253"/>
      <c r="FA150" s="253"/>
      <c r="FB150" s="253"/>
      <c r="FC150" s="253"/>
      <c r="FD150" s="253"/>
      <c r="FE150" s="253"/>
      <c r="FF150" s="253"/>
      <c r="FG150" s="253"/>
      <c r="FH150" s="253"/>
      <c r="FI150" s="253"/>
      <c r="FJ150" s="253"/>
      <c r="FK150" s="253"/>
      <c r="FL150" s="253"/>
      <c r="FM150" s="253"/>
      <c r="FN150" s="253"/>
      <c r="FO150" s="253"/>
      <c r="FP150" s="253"/>
      <c r="FQ150" s="253"/>
      <c r="FR150" s="253"/>
      <c r="FS150" s="253"/>
      <c r="FT150" s="253"/>
      <c r="FU150" s="253"/>
      <c r="FV150" s="253"/>
      <c r="FW150" s="253"/>
      <c r="FX150" s="253"/>
      <c r="FY150" s="253"/>
      <c r="FZ150" s="253"/>
      <c r="GA150" s="253"/>
      <c r="GB150" s="253"/>
      <c r="GC150" s="253"/>
      <c r="GD150" s="253"/>
      <c r="GE150" s="253"/>
      <c r="GF150" s="253"/>
      <c r="GG150" s="253"/>
      <c r="GH150" s="253"/>
      <c r="GI150" s="253"/>
      <c r="GJ150" s="253"/>
      <c r="GK150" s="253"/>
      <c r="GL150" s="253"/>
      <c r="GM150" s="253"/>
      <c r="GN150" s="253"/>
      <c r="GO150" s="253"/>
      <c r="GP150" s="253"/>
      <c r="GQ150" s="253"/>
      <c r="GR150" s="253"/>
      <c r="GS150" s="253"/>
      <c r="GT150" s="253"/>
      <c r="GU150" s="253"/>
      <c r="GV150" s="253"/>
      <c r="GW150" s="253"/>
      <c r="GX150" s="253"/>
      <c r="GY150" s="253"/>
      <c r="GZ150" s="253"/>
      <c r="HA150" s="253"/>
      <c r="HB150" s="253"/>
      <c r="HC150" s="253"/>
      <c r="HD150" s="253"/>
      <c r="HE150" s="253"/>
      <c r="HF150" s="253"/>
    </row>
    <row r="151" spans="1:214" s="312" customFormat="1" ht="15" customHeight="1" x14ac:dyDescent="0.25">
      <c r="A151" s="297"/>
      <c r="B151" s="297"/>
      <c r="C151" s="253"/>
      <c r="D151" s="253"/>
      <c r="E151" s="253"/>
      <c r="F151" s="253"/>
      <c r="G151" s="253"/>
      <c r="H151" s="253"/>
      <c r="I151" s="253"/>
      <c r="J151" s="253"/>
      <c r="K151" s="253"/>
      <c r="L151" s="253"/>
      <c r="M151" s="253"/>
      <c r="N151" s="253"/>
      <c r="O151" s="253"/>
      <c r="P151" s="253"/>
      <c r="Q151" s="253"/>
      <c r="R151" s="253"/>
      <c r="S151" s="253"/>
      <c r="T151" s="253"/>
      <c r="U151" s="253" t="s">
        <v>354</v>
      </c>
      <c r="V151" s="253"/>
      <c r="W151" s="253"/>
      <c r="X151" s="253"/>
      <c r="Y151" s="253"/>
      <c r="Z151" s="253"/>
      <c r="AA151" s="253"/>
      <c r="AB151" s="253"/>
      <c r="AC151" s="253" t="s">
        <v>323</v>
      </c>
      <c r="AD151" s="253"/>
      <c r="AE151" s="253"/>
      <c r="AF151" s="253"/>
      <c r="AG151" s="253"/>
      <c r="AH151" s="253"/>
      <c r="AI151" s="253"/>
      <c r="AJ151" s="253"/>
      <c r="AK151" s="253"/>
      <c r="AL151" s="253"/>
      <c r="AM151" s="253"/>
      <c r="AN151" s="253"/>
      <c r="AO151" s="253"/>
      <c r="AP151" s="256"/>
      <c r="AQ151" s="253"/>
      <c r="AR151" s="253"/>
      <c r="AS151" s="253"/>
      <c r="AT151" s="256"/>
      <c r="AU151" s="253"/>
      <c r="AV151" s="253"/>
      <c r="AW151" s="253"/>
      <c r="AX151" s="253"/>
      <c r="AY151" s="253"/>
      <c r="AZ151" s="253"/>
      <c r="BA151" s="253"/>
      <c r="BB151" s="253"/>
      <c r="BC151" s="253"/>
      <c r="BD151" s="253"/>
      <c r="BE151" s="253"/>
      <c r="BF151" s="253"/>
      <c r="BG151" s="253"/>
      <c r="BH151" s="253"/>
      <c r="BI151" s="253"/>
      <c r="BJ151" s="253"/>
      <c r="BK151" s="253"/>
      <c r="BL151" s="253"/>
      <c r="BM151" s="253"/>
      <c r="BN151" s="253"/>
      <c r="BO151" s="253"/>
      <c r="BP151" s="253"/>
      <c r="BQ151" s="253"/>
      <c r="BR151" s="253"/>
      <c r="BS151" s="253"/>
      <c r="BT151" s="253"/>
      <c r="BU151" s="253"/>
      <c r="BV151" s="253"/>
      <c r="BW151" s="253"/>
      <c r="BX151" s="253"/>
      <c r="BY151" s="253"/>
      <c r="BZ151" s="253"/>
      <c r="CA151" s="253"/>
      <c r="CB151" s="253"/>
      <c r="CC151" s="253"/>
      <c r="CD151" s="253"/>
      <c r="CE151" s="253"/>
      <c r="CF151" s="253"/>
      <c r="CG151" s="253"/>
      <c r="CH151" s="253"/>
      <c r="CI151" s="253"/>
      <c r="CJ151" s="253"/>
      <c r="CK151" s="253"/>
      <c r="CL151" s="253"/>
      <c r="CM151" s="253"/>
      <c r="CN151" s="253"/>
      <c r="CO151" s="253"/>
      <c r="CP151" s="253"/>
      <c r="CQ151" s="253"/>
      <c r="CR151" s="253"/>
      <c r="CS151" s="253"/>
      <c r="CT151" s="253"/>
      <c r="CU151" s="253"/>
      <c r="CV151" s="253"/>
      <c r="CW151" s="253"/>
      <c r="CX151" s="253"/>
      <c r="CY151" s="253"/>
      <c r="CZ151" s="253"/>
      <c r="DA151" s="253"/>
      <c r="DB151" s="253"/>
      <c r="DC151" s="253"/>
      <c r="DD151" s="253"/>
      <c r="DE151" s="253"/>
      <c r="DF151" s="253"/>
      <c r="DG151" s="253"/>
      <c r="DH151" s="253"/>
      <c r="DI151" s="253"/>
      <c r="DJ151" s="253"/>
      <c r="DK151" s="253"/>
      <c r="DL151" s="253"/>
      <c r="DM151" s="253"/>
      <c r="DN151" s="253"/>
      <c r="DO151" s="253"/>
      <c r="DP151" s="253"/>
      <c r="DQ151" s="253"/>
      <c r="DR151" s="253"/>
      <c r="DS151" s="253"/>
      <c r="DT151" s="253"/>
      <c r="DU151" s="253"/>
      <c r="DV151" s="253"/>
      <c r="DW151" s="253"/>
      <c r="DX151" s="253"/>
      <c r="DY151" s="253"/>
      <c r="DZ151" s="253"/>
      <c r="EA151" s="253"/>
      <c r="EB151" s="253"/>
      <c r="EC151" s="253"/>
      <c r="ED151" s="253"/>
      <c r="EE151" s="253"/>
      <c r="EF151" s="253"/>
      <c r="EG151" s="253"/>
      <c r="EH151" s="253"/>
      <c r="EI151" s="253"/>
      <c r="EJ151" s="253"/>
      <c r="EK151" s="253"/>
      <c r="EL151" s="253"/>
      <c r="EM151" s="253"/>
      <c r="EN151" s="253"/>
      <c r="EO151" s="253"/>
      <c r="EP151" s="253"/>
      <c r="EQ151" s="253"/>
      <c r="ER151" s="253"/>
      <c r="ES151" s="253"/>
      <c r="ET151" s="253"/>
      <c r="EU151" s="253"/>
      <c r="EV151" s="253"/>
      <c r="EW151" s="253"/>
      <c r="EX151" s="253"/>
      <c r="EY151" s="253"/>
      <c r="EZ151" s="253"/>
      <c r="FA151" s="253"/>
      <c r="FB151" s="253"/>
      <c r="FC151" s="253"/>
      <c r="FD151" s="253"/>
      <c r="FE151" s="253"/>
      <c r="FF151" s="253"/>
      <c r="FG151" s="253"/>
      <c r="FH151" s="253"/>
      <c r="FI151" s="253"/>
      <c r="FJ151" s="253"/>
      <c r="FK151" s="253"/>
      <c r="FL151" s="253"/>
      <c r="FM151" s="253"/>
      <c r="FN151" s="253"/>
      <c r="FO151" s="253"/>
      <c r="FP151" s="253"/>
      <c r="FQ151" s="253"/>
      <c r="FR151" s="253"/>
      <c r="FS151" s="253"/>
      <c r="FT151" s="253"/>
      <c r="FU151" s="253"/>
      <c r="FV151" s="253"/>
      <c r="FW151" s="253"/>
      <c r="FX151" s="253"/>
      <c r="FY151" s="253"/>
      <c r="FZ151" s="253"/>
      <c r="GA151" s="253"/>
      <c r="GB151" s="253"/>
      <c r="GC151" s="253"/>
      <c r="GD151" s="253"/>
      <c r="GE151" s="253"/>
      <c r="GF151" s="253"/>
      <c r="GG151" s="253"/>
      <c r="GH151" s="253"/>
      <c r="GI151" s="253"/>
      <c r="GJ151" s="253"/>
      <c r="GK151" s="253"/>
      <c r="GL151" s="253"/>
      <c r="GM151" s="253"/>
      <c r="GN151" s="253"/>
      <c r="GO151" s="253"/>
      <c r="GP151" s="253"/>
      <c r="GQ151" s="253"/>
      <c r="GR151" s="253"/>
      <c r="GS151" s="253"/>
      <c r="GT151" s="253"/>
      <c r="GU151" s="253"/>
      <c r="GV151" s="253"/>
      <c r="GW151" s="253"/>
      <c r="GX151" s="253"/>
      <c r="GY151" s="253"/>
      <c r="GZ151" s="253"/>
      <c r="HA151" s="253"/>
      <c r="HB151" s="253"/>
      <c r="HC151" s="253"/>
      <c r="HD151" s="253"/>
      <c r="HE151" s="253"/>
      <c r="HF151" s="253"/>
    </row>
    <row r="152" spans="1:214" s="312" customFormat="1" ht="15" customHeight="1" x14ac:dyDescent="0.25">
      <c r="A152" s="297"/>
      <c r="B152" s="297"/>
      <c r="C152" s="253"/>
      <c r="D152" s="253"/>
      <c r="E152" s="253"/>
      <c r="F152" s="253"/>
      <c r="G152" s="253"/>
      <c r="H152" s="253"/>
      <c r="I152" s="253"/>
      <c r="J152" s="253"/>
      <c r="K152" s="253"/>
      <c r="L152" s="253"/>
      <c r="M152" s="253"/>
      <c r="N152" s="253"/>
      <c r="O152" s="253"/>
      <c r="P152" s="253"/>
      <c r="Q152" s="253"/>
      <c r="R152" s="253"/>
      <c r="S152" s="253"/>
      <c r="T152" s="253"/>
      <c r="U152" s="253" t="s">
        <v>355</v>
      </c>
      <c r="V152" s="253"/>
      <c r="W152" s="253"/>
      <c r="X152" s="253"/>
      <c r="Y152" s="253"/>
      <c r="Z152" s="253"/>
      <c r="AA152" s="253"/>
      <c r="AB152" s="253"/>
      <c r="AC152" s="253" t="s">
        <v>320</v>
      </c>
      <c r="AD152" s="253"/>
      <c r="AE152" s="253"/>
      <c r="AF152" s="253"/>
      <c r="AG152" s="253"/>
      <c r="AH152" s="253"/>
      <c r="AI152" s="253"/>
      <c r="AJ152" s="253"/>
      <c r="AK152" s="253"/>
      <c r="AL152" s="253"/>
      <c r="AM152" s="253"/>
      <c r="AN152" s="253"/>
      <c r="AO152" s="253"/>
      <c r="AP152" s="256"/>
      <c r="AQ152" s="253"/>
      <c r="AR152" s="253"/>
      <c r="AS152" s="253"/>
      <c r="AT152" s="256"/>
      <c r="AU152" s="253"/>
      <c r="AV152" s="253"/>
      <c r="AW152" s="253"/>
      <c r="AX152" s="253"/>
      <c r="AY152" s="253"/>
      <c r="AZ152" s="253"/>
      <c r="BA152" s="253"/>
      <c r="BB152" s="253"/>
      <c r="BC152" s="253"/>
      <c r="BD152" s="253"/>
      <c r="BE152" s="253"/>
      <c r="BF152" s="253"/>
      <c r="BG152" s="253"/>
      <c r="BH152" s="253"/>
      <c r="BI152" s="253"/>
      <c r="BJ152" s="253"/>
      <c r="BK152" s="253"/>
      <c r="BL152" s="253"/>
      <c r="BM152" s="253"/>
      <c r="BN152" s="253"/>
      <c r="BO152" s="253"/>
      <c r="BP152" s="253"/>
      <c r="BQ152" s="253"/>
      <c r="BR152" s="253"/>
      <c r="BS152" s="253"/>
      <c r="BT152" s="253"/>
      <c r="BU152" s="253"/>
      <c r="BV152" s="253"/>
      <c r="BW152" s="253"/>
      <c r="BX152" s="253"/>
      <c r="BY152" s="253"/>
      <c r="BZ152" s="253"/>
      <c r="CA152" s="253"/>
      <c r="CB152" s="253"/>
      <c r="CC152" s="253"/>
      <c r="CD152" s="253"/>
      <c r="CE152" s="253"/>
      <c r="CF152" s="253"/>
      <c r="CG152" s="253"/>
      <c r="CH152" s="253"/>
      <c r="CI152" s="253"/>
      <c r="CJ152" s="253"/>
      <c r="CK152" s="253"/>
      <c r="CL152" s="253"/>
      <c r="CM152" s="253"/>
      <c r="CN152" s="253"/>
      <c r="CO152" s="253"/>
      <c r="CP152" s="253"/>
      <c r="CQ152" s="253"/>
      <c r="CR152" s="253"/>
      <c r="CS152" s="253"/>
      <c r="CT152" s="253"/>
      <c r="CU152" s="253"/>
      <c r="CV152" s="253"/>
      <c r="CW152" s="253"/>
      <c r="CX152" s="253"/>
      <c r="CY152" s="253"/>
      <c r="CZ152" s="253"/>
      <c r="DA152" s="253"/>
      <c r="DB152" s="253"/>
      <c r="DC152" s="253"/>
      <c r="DD152" s="253"/>
      <c r="DE152" s="253"/>
      <c r="DF152" s="253"/>
      <c r="DG152" s="253"/>
      <c r="DH152" s="253"/>
      <c r="DI152" s="253"/>
      <c r="DJ152" s="253"/>
      <c r="DK152" s="253"/>
      <c r="DL152" s="253"/>
      <c r="DM152" s="253"/>
      <c r="DN152" s="253"/>
      <c r="DO152" s="253"/>
      <c r="DP152" s="253"/>
      <c r="DQ152" s="253"/>
      <c r="DR152" s="253"/>
      <c r="DS152" s="253"/>
      <c r="DT152" s="253"/>
      <c r="DU152" s="253"/>
      <c r="DV152" s="253"/>
      <c r="DW152" s="253"/>
      <c r="DX152" s="253"/>
      <c r="DY152" s="253"/>
      <c r="DZ152" s="253"/>
      <c r="EA152" s="253"/>
      <c r="EB152" s="253"/>
      <c r="EC152" s="253"/>
      <c r="ED152" s="253"/>
      <c r="EE152" s="253"/>
      <c r="EF152" s="253"/>
      <c r="EG152" s="253"/>
      <c r="EH152" s="253"/>
      <c r="EI152" s="253"/>
      <c r="EJ152" s="253"/>
      <c r="EK152" s="253"/>
      <c r="EL152" s="253"/>
      <c r="EM152" s="253"/>
      <c r="EN152" s="253"/>
      <c r="EO152" s="253"/>
      <c r="EP152" s="253"/>
      <c r="EQ152" s="253"/>
      <c r="ER152" s="253"/>
      <c r="ES152" s="253"/>
      <c r="ET152" s="253"/>
      <c r="EU152" s="253"/>
      <c r="EV152" s="253"/>
      <c r="EW152" s="253"/>
      <c r="EX152" s="253"/>
      <c r="EY152" s="253"/>
      <c r="EZ152" s="253"/>
      <c r="FA152" s="253"/>
      <c r="FB152" s="253"/>
      <c r="FC152" s="253"/>
      <c r="FD152" s="253"/>
      <c r="FE152" s="253"/>
      <c r="FF152" s="253"/>
      <c r="FG152" s="253"/>
      <c r="FH152" s="253"/>
      <c r="FI152" s="253"/>
      <c r="FJ152" s="253"/>
      <c r="FK152" s="253"/>
      <c r="FL152" s="253"/>
      <c r="FM152" s="253"/>
      <c r="FN152" s="253"/>
      <c r="FO152" s="253"/>
      <c r="FP152" s="253"/>
      <c r="FQ152" s="253"/>
      <c r="FR152" s="253"/>
      <c r="FS152" s="253"/>
      <c r="FT152" s="253"/>
      <c r="FU152" s="253"/>
      <c r="FV152" s="253"/>
      <c r="FW152" s="253"/>
      <c r="FX152" s="253"/>
      <c r="FY152" s="253"/>
      <c r="FZ152" s="253"/>
      <c r="GA152" s="253"/>
      <c r="GB152" s="253"/>
      <c r="GC152" s="253"/>
      <c r="GD152" s="253"/>
      <c r="GE152" s="253"/>
      <c r="GF152" s="253"/>
      <c r="GG152" s="253"/>
      <c r="GH152" s="253"/>
      <c r="GI152" s="253"/>
      <c r="GJ152" s="253"/>
      <c r="GK152" s="253"/>
      <c r="GL152" s="253"/>
      <c r="GM152" s="253"/>
      <c r="GN152" s="253"/>
      <c r="GO152" s="253"/>
      <c r="GP152" s="253"/>
      <c r="GQ152" s="253"/>
      <c r="GR152" s="253"/>
      <c r="GS152" s="253"/>
      <c r="GT152" s="253"/>
      <c r="GU152" s="253"/>
      <c r="GV152" s="253"/>
      <c r="GW152" s="253"/>
      <c r="GX152" s="253"/>
      <c r="GY152" s="253"/>
      <c r="GZ152" s="253"/>
      <c r="HA152" s="253"/>
      <c r="HB152" s="253"/>
      <c r="HC152" s="253"/>
      <c r="HD152" s="253"/>
      <c r="HE152" s="253"/>
      <c r="HF152" s="253"/>
    </row>
    <row r="153" spans="1:214" s="312" customFormat="1" ht="15" customHeight="1" x14ac:dyDescent="0.25">
      <c r="A153" s="297"/>
      <c r="B153" s="297"/>
      <c r="C153" s="253"/>
      <c r="D153" s="253"/>
      <c r="E153" s="253"/>
      <c r="F153" s="253"/>
      <c r="G153" s="253"/>
      <c r="H153" s="253"/>
      <c r="I153" s="253"/>
      <c r="J153" s="253"/>
      <c r="K153" s="253"/>
      <c r="L153" s="253"/>
      <c r="M153" s="253"/>
      <c r="N153" s="253"/>
      <c r="O153" s="253"/>
      <c r="P153" s="253"/>
      <c r="Q153" s="253"/>
      <c r="R153" s="253"/>
      <c r="S153" s="253"/>
      <c r="T153" s="253"/>
      <c r="U153" s="253" t="s">
        <v>356</v>
      </c>
      <c r="V153" s="253"/>
      <c r="W153" s="253"/>
      <c r="X153" s="253"/>
      <c r="Y153" s="253"/>
      <c r="Z153" s="253"/>
      <c r="AA153" s="253"/>
      <c r="AB153" s="253"/>
      <c r="AC153" s="253" t="s">
        <v>357</v>
      </c>
      <c r="AD153" s="253"/>
      <c r="AE153" s="253"/>
      <c r="AF153" s="253"/>
      <c r="AG153" s="253"/>
      <c r="AH153" s="253"/>
      <c r="AI153" s="253"/>
      <c r="AJ153" s="253"/>
      <c r="AK153" s="253"/>
      <c r="AL153" s="253"/>
      <c r="AM153" s="253"/>
      <c r="AN153" s="253"/>
      <c r="AO153" s="253"/>
      <c r="AP153" s="256"/>
      <c r="AQ153" s="253"/>
      <c r="AR153" s="253"/>
      <c r="AS153" s="253"/>
      <c r="AT153" s="256"/>
      <c r="AU153" s="253"/>
      <c r="AV153" s="253"/>
      <c r="AW153" s="253"/>
      <c r="AX153" s="253"/>
      <c r="AY153" s="253"/>
      <c r="AZ153" s="253"/>
      <c r="BA153" s="253"/>
      <c r="BB153" s="253"/>
      <c r="BC153" s="253"/>
      <c r="BD153" s="253"/>
      <c r="BE153" s="253"/>
      <c r="BF153" s="253"/>
      <c r="BG153" s="253"/>
      <c r="BH153" s="253"/>
      <c r="BI153" s="253"/>
      <c r="BJ153" s="253"/>
      <c r="BK153" s="253"/>
      <c r="BL153" s="253"/>
      <c r="BM153" s="253"/>
      <c r="BN153" s="253"/>
      <c r="BO153" s="253"/>
      <c r="BP153" s="253"/>
      <c r="BQ153" s="253"/>
      <c r="BR153" s="253"/>
      <c r="BS153" s="253"/>
      <c r="BT153" s="253"/>
      <c r="BU153" s="253"/>
      <c r="BV153" s="253"/>
      <c r="BW153" s="253"/>
      <c r="BX153" s="253"/>
      <c r="BY153" s="253"/>
      <c r="BZ153" s="253"/>
      <c r="CA153" s="253"/>
      <c r="CB153" s="253"/>
      <c r="CC153" s="253"/>
      <c r="CD153" s="253"/>
      <c r="CE153" s="253"/>
      <c r="CF153" s="253"/>
      <c r="CG153" s="253"/>
      <c r="CH153" s="253"/>
      <c r="CI153" s="253"/>
      <c r="CJ153" s="253"/>
      <c r="CK153" s="253"/>
      <c r="CL153" s="253"/>
      <c r="CM153" s="253"/>
      <c r="CN153" s="253"/>
      <c r="CO153" s="253"/>
      <c r="CP153" s="253"/>
      <c r="CQ153" s="253"/>
      <c r="CR153" s="253"/>
      <c r="CS153" s="253"/>
      <c r="CT153" s="253"/>
      <c r="CU153" s="253"/>
      <c r="CV153" s="253"/>
      <c r="CW153" s="253"/>
      <c r="CX153" s="253"/>
      <c r="CY153" s="253"/>
      <c r="CZ153" s="253"/>
      <c r="DA153" s="253"/>
      <c r="DB153" s="253"/>
      <c r="DC153" s="253"/>
      <c r="DD153" s="253"/>
      <c r="DE153" s="253"/>
      <c r="DF153" s="253"/>
      <c r="DG153" s="253"/>
      <c r="DH153" s="253"/>
      <c r="DI153" s="253"/>
      <c r="DJ153" s="253"/>
      <c r="DK153" s="253"/>
      <c r="DL153" s="253"/>
      <c r="DM153" s="253"/>
      <c r="DN153" s="253"/>
      <c r="DO153" s="253"/>
      <c r="DP153" s="253"/>
      <c r="DQ153" s="253"/>
      <c r="DR153" s="253"/>
      <c r="DS153" s="253"/>
      <c r="DT153" s="253"/>
      <c r="DU153" s="253"/>
      <c r="DV153" s="253"/>
      <c r="DW153" s="253"/>
      <c r="DX153" s="253"/>
      <c r="DY153" s="253"/>
      <c r="DZ153" s="253"/>
      <c r="EA153" s="253"/>
      <c r="EB153" s="253"/>
      <c r="EC153" s="253"/>
      <c r="ED153" s="253"/>
      <c r="EE153" s="253"/>
      <c r="EF153" s="253"/>
      <c r="EG153" s="253"/>
      <c r="EH153" s="253"/>
      <c r="EI153" s="253"/>
      <c r="EJ153" s="253"/>
      <c r="EK153" s="253"/>
      <c r="EL153" s="253"/>
      <c r="EM153" s="253"/>
      <c r="EN153" s="253"/>
      <c r="EO153" s="253"/>
      <c r="EP153" s="253"/>
      <c r="EQ153" s="253"/>
      <c r="ER153" s="253"/>
      <c r="ES153" s="253"/>
      <c r="ET153" s="253"/>
      <c r="EU153" s="253"/>
      <c r="EV153" s="253"/>
      <c r="EW153" s="253"/>
      <c r="EX153" s="253"/>
      <c r="EY153" s="253"/>
      <c r="EZ153" s="253"/>
      <c r="FA153" s="253"/>
      <c r="FB153" s="253"/>
      <c r="FC153" s="253"/>
      <c r="FD153" s="253"/>
      <c r="FE153" s="253"/>
      <c r="FF153" s="253"/>
      <c r="FG153" s="253"/>
      <c r="FH153" s="253"/>
      <c r="FI153" s="253"/>
      <c r="FJ153" s="253"/>
      <c r="FK153" s="253"/>
      <c r="FL153" s="253"/>
      <c r="FM153" s="253"/>
      <c r="FN153" s="253"/>
      <c r="FO153" s="253"/>
      <c r="FP153" s="253"/>
      <c r="FQ153" s="253"/>
      <c r="FR153" s="253"/>
      <c r="FS153" s="253"/>
      <c r="FT153" s="253"/>
      <c r="FU153" s="253"/>
      <c r="FV153" s="253"/>
      <c r="FW153" s="253"/>
      <c r="FX153" s="253"/>
      <c r="FY153" s="253"/>
      <c r="FZ153" s="253"/>
      <c r="GA153" s="253"/>
      <c r="GB153" s="253"/>
      <c r="GC153" s="253"/>
      <c r="GD153" s="253"/>
      <c r="GE153" s="253"/>
      <c r="GF153" s="253"/>
      <c r="GG153" s="253"/>
      <c r="GH153" s="253"/>
      <c r="GI153" s="253"/>
      <c r="GJ153" s="253"/>
      <c r="GK153" s="253"/>
      <c r="GL153" s="253"/>
      <c r="GM153" s="253"/>
      <c r="GN153" s="253"/>
      <c r="GO153" s="253"/>
      <c r="GP153" s="253"/>
      <c r="GQ153" s="253"/>
      <c r="GR153" s="253"/>
      <c r="GS153" s="253"/>
      <c r="GT153" s="253"/>
      <c r="GU153" s="253"/>
      <c r="GV153" s="253"/>
      <c r="GW153" s="253"/>
      <c r="GX153" s="253"/>
      <c r="GY153" s="253"/>
      <c r="GZ153" s="253"/>
      <c r="HA153" s="253"/>
      <c r="HB153" s="253"/>
      <c r="HC153" s="253"/>
      <c r="HD153" s="253"/>
      <c r="HE153" s="253"/>
      <c r="HF153" s="253"/>
    </row>
    <row r="154" spans="1:214" s="312" customFormat="1" ht="15" customHeight="1" x14ac:dyDescent="0.25">
      <c r="A154" s="297"/>
      <c r="B154" s="297"/>
      <c r="C154" s="253"/>
      <c r="D154" s="253"/>
      <c r="E154" s="253"/>
      <c r="F154" s="253"/>
      <c r="G154" s="253"/>
      <c r="H154" s="253"/>
      <c r="I154" s="253"/>
      <c r="J154" s="253"/>
      <c r="K154" s="253"/>
      <c r="L154" s="253"/>
      <c r="M154" s="253"/>
      <c r="N154" s="253"/>
      <c r="O154" s="253"/>
      <c r="P154" s="253"/>
      <c r="Q154" s="253"/>
      <c r="R154" s="253"/>
      <c r="S154" s="253"/>
      <c r="T154" s="253"/>
      <c r="U154" s="253" t="s">
        <v>358</v>
      </c>
      <c r="V154" s="253"/>
      <c r="W154" s="253"/>
      <c r="X154" s="253"/>
      <c r="Y154" s="253"/>
      <c r="Z154" s="253"/>
      <c r="AA154" s="253"/>
      <c r="AB154" s="253"/>
      <c r="AC154" s="253" t="s">
        <v>320</v>
      </c>
      <c r="AD154" s="253"/>
      <c r="AE154" s="253"/>
      <c r="AF154" s="253"/>
      <c r="AG154" s="253"/>
      <c r="AH154" s="253"/>
      <c r="AI154" s="253"/>
      <c r="AJ154" s="253"/>
      <c r="AK154" s="253"/>
      <c r="AL154" s="253"/>
      <c r="AM154" s="253"/>
      <c r="AN154" s="253"/>
      <c r="AO154" s="253"/>
      <c r="AP154" s="256"/>
      <c r="AQ154" s="253"/>
      <c r="AR154" s="253"/>
      <c r="AS154" s="253"/>
      <c r="AT154" s="256"/>
      <c r="AU154" s="253"/>
      <c r="AV154" s="253"/>
      <c r="AW154" s="253"/>
      <c r="AX154" s="253"/>
      <c r="AY154" s="253"/>
      <c r="AZ154" s="253"/>
      <c r="BA154" s="253"/>
      <c r="BB154" s="253"/>
      <c r="BC154" s="253"/>
      <c r="BD154" s="253"/>
      <c r="BE154" s="253"/>
      <c r="BF154" s="253"/>
      <c r="BG154" s="253"/>
      <c r="BH154" s="253"/>
      <c r="BI154" s="253"/>
      <c r="BJ154" s="253"/>
      <c r="BK154" s="253"/>
      <c r="BL154" s="253"/>
      <c r="BM154" s="253"/>
      <c r="BN154" s="253"/>
      <c r="BO154" s="253"/>
      <c r="BP154" s="253"/>
      <c r="BQ154" s="253"/>
      <c r="BR154" s="253"/>
      <c r="BS154" s="253"/>
      <c r="BT154" s="253"/>
      <c r="BU154" s="253"/>
      <c r="BV154" s="253"/>
      <c r="BW154" s="253"/>
      <c r="BX154" s="253"/>
      <c r="BY154" s="253"/>
      <c r="BZ154" s="253"/>
      <c r="CA154" s="253"/>
      <c r="CB154" s="253"/>
      <c r="CC154" s="253"/>
      <c r="CD154" s="253"/>
      <c r="CE154" s="253"/>
      <c r="CF154" s="253"/>
      <c r="CG154" s="253"/>
      <c r="CH154" s="253"/>
      <c r="CI154" s="253"/>
      <c r="CJ154" s="253"/>
      <c r="CK154" s="253"/>
      <c r="CL154" s="253"/>
      <c r="CM154" s="253"/>
      <c r="CN154" s="253"/>
      <c r="CO154" s="253"/>
      <c r="CP154" s="253"/>
      <c r="CQ154" s="253"/>
      <c r="CR154" s="253"/>
      <c r="CS154" s="253"/>
      <c r="CT154" s="253"/>
      <c r="CU154" s="253"/>
      <c r="CV154" s="253"/>
      <c r="CW154" s="253"/>
      <c r="CX154" s="253"/>
      <c r="CY154" s="253"/>
      <c r="CZ154" s="253"/>
      <c r="DA154" s="253"/>
      <c r="DB154" s="253"/>
      <c r="DC154" s="253"/>
      <c r="DD154" s="253"/>
      <c r="DE154" s="253"/>
      <c r="DF154" s="253"/>
      <c r="DG154" s="253"/>
      <c r="DH154" s="253"/>
      <c r="DI154" s="253"/>
      <c r="DJ154" s="253"/>
      <c r="DK154" s="253"/>
      <c r="DL154" s="253"/>
      <c r="DM154" s="253"/>
      <c r="DN154" s="253"/>
      <c r="DO154" s="253"/>
      <c r="DP154" s="253"/>
      <c r="DQ154" s="253"/>
      <c r="DR154" s="253"/>
      <c r="DS154" s="253"/>
      <c r="DT154" s="253"/>
      <c r="DU154" s="253"/>
      <c r="DV154" s="253"/>
      <c r="DW154" s="253"/>
      <c r="DX154" s="253"/>
      <c r="DY154" s="253"/>
      <c r="DZ154" s="253"/>
      <c r="EA154" s="253"/>
      <c r="EB154" s="253"/>
      <c r="EC154" s="253"/>
      <c r="ED154" s="253"/>
      <c r="EE154" s="253"/>
      <c r="EF154" s="253"/>
      <c r="EG154" s="253"/>
      <c r="EH154" s="253"/>
      <c r="EI154" s="253"/>
      <c r="EJ154" s="253"/>
      <c r="EK154" s="253"/>
      <c r="EL154" s="253"/>
      <c r="EM154" s="253"/>
      <c r="EN154" s="253"/>
      <c r="EO154" s="253"/>
      <c r="EP154" s="253"/>
      <c r="EQ154" s="253"/>
      <c r="ER154" s="253"/>
      <c r="ES154" s="253"/>
      <c r="ET154" s="253"/>
      <c r="EU154" s="253"/>
      <c r="EV154" s="253"/>
      <c r="EW154" s="253"/>
      <c r="EX154" s="253"/>
      <c r="EY154" s="253"/>
      <c r="EZ154" s="253"/>
      <c r="FA154" s="253"/>
      <c r="FB154" s="253"/>
      <c r="FC154" s="253"/>
      <c r="FD154" s="253"/>
      <c r="FE154" s="253"/>
      <c r="FF154" s="253"/>
      <c r="FG154" s="253"/>
      <c r="FH154" s="253"/>
      <c r="FI154" s="253"/>
      <c r="FJ154" s="253"/>
      <c r="FK154" s="253"/>
      <c r="FL154" s="253"/>
      <c r="FM154" s="253"/>
      <c r="FN154" s="253"/>
      <c r="FO154" s="253"/>
      <c r="FP154" s="253"/>
      <c r="FQ154" s="253"/>
      <c r="FR154" s="253"/>
      <c r="FS154" s="253"/>
      <c r="FT154" s="253"/>
      <c r="FU154" s="253"/>
      <c r="FV154" s="253"/>
      <c r="FW154" s="253"/>
      <c r="FX154" s="253"/>
      <c r="FY154" s="253"/>
      <c r="FZ154" s="253"/>
      <c r="GA154" s="253"/>
      <c r="GB154" s="253"/>
      <c r="GC154" s="253"/>
      <c r="GD154" s="253"/>
      <c r="GE154" s="253"/>
      <c r="GF154" s="253"/>
      <c r="GG154" s="253"/>
      <c r="GH154" s="253"/>
      <c r="GI154" s="253"/>
      <c r="GJ154" s="253"/>
      <c r="GK154" s="253"/>
      <c r="GL154" s="253"/>
      <c r="GM154" s="253"/>
      <c r="GN154" s="253"/>
      <c r="GO154" s="253"/>
      <c r="GP154" s="253"/>
      <c r="GQ154" s="253"/>
      <c r="GR154" s="253"/>
      <c r="GS154" s="253"/>
      <c r="GT154" s="253"/>
      <c r="GU154" s="253"/>
      <c r="GV154" s="253"/>
      <c r="GW154" s="253"/>
      <c r="GX154" s="253"/>
      <c r="GY154" s="253"/>
      <c r="GZ154" s="253"/>
      <c r="HA154" s="253"/>
      <c r="HB154" s="253"/>
      <c r="HC154" s="253"/>
      <c r="HD154" s="253"/>
      <c r="HE154" s="253"/>
      <c r="HF154" s="253"/>
    </row>
    <row r="155" spans="1:214" s="312" customFormat="1" ht="15" customHeight="1" x14ac:dyDescent="0.25">
      <c r="A155" s="297"/>
      <c r="B155" s="297"/>
      <c r="C155" s="253"/>
      <c r="D155" s="253"/>
      <c r="E155" s="253"/>
      <c r="F155" s="253"/>
      <c r="G155" s="253"/>
      <c r="H155" s="253"/>
      <c r="I155" s="253"/>
      <c r="J155" s="253"/>
      <c r="K155" s="253"/>
      <c r="L155" s="253"/>
      <c r="M155" s="253"/>
      <c r="N155" s="253"/>
      <c r="O155" s="253"/>
      <c r="P155" s="253"/>
      <c r="Q155" s="253"/>
      <c r="R155" s="253"/>
      <c r="S155" s="253"/>
      <c r="T155" s="253"/>
      <c r="U155" s="253" t="s">
        <v>359</v>
      </c>
      <c r="V155" s="253"/>
      <c r="W155" s="253"/>
      <c r="X155" s="253"/>
      <c r="Y155" s="253"/>
      <c r="Z155" s="253"/>
      <c r="AA155" s="253"/>
      <c r="AB155" s="253"/>
      <c r="AC155" s="253" t="s">
        <v>329</v>
      </c>
      <c r="AD155" s="253"/>
      <c r="AE155" s="253"/>
      <c r="AF155" s="253"/>
      <c r="AG155" s="253"/>
      <c r="AH155" s="253"/>
      <c r="AI155" s="253"/>
      <c r="AJ155" s="253"/>
      <c r="AK155" s="253"/>
      <c r="AL155" s="253"/>
      <c r="AM155" s="253"/>
      <c r="AN155" s="253"/>
      <c r="AO155" s="253"/>
      <c r="AP155" s="256"/>
      <c r="AQ155" s="253"/>
      <c r="AR155" s="253"/>
      <c r="AS155" s="253"/>
      <c r="AT155" s="256"/>
      <c r="AU155" s="253"/>
      <c r="AV155" s="253"/>
      <c r="AW155" s="253"/>
      <c r="AX155" s="253"/>
      <c r="AY155" s="253"/>
      <c r="AZ155" s="253"/>
      <c r="BA155" s="253"/>
      <c r="BB155" s="253"/>
      <c r="BC155" s="253"/>
      <c r="BD155" s="253"/>
      <c r="BE155" s="253"/>
      <c r="BF155" s="253"/>
      <c r="BG155" s="253"/>
      <c r="BH155" s="253"/>
      <c r="BI155" s="253"/>
      <c r="BJ155" s="253"/>
      <c r="BK155" s="253"/>
      <c r="BL155" s="253"/>
      <c r="BM155" s="253"/>
      <c r="BN155" s="253"/>
      <c r="BO155" s="253"/>
      <c r="BP155" s="253"/>
      <c r="BQ155" s="253"/>
      <c r="BR155" s="253"/>
      <c r="BS155" s="253"/>
      <c r="BT155" s="253"/>
      <c r="BU155" s="253"/>
      <c r="BV155" s="253"/>
      <c r="BW155" s="253"/>
      <c r="BX155" s="253"/>
      <c r="BY155" s="253"/>
      <c r="BZ155" s="253"/>
      <c r="CA155" s="253"/>
      <c r="CB155" s="253"/>
      <c r="CC155" s="253"/>
      <c r="CD155" s="253"/>
      <c r="CE155" s="253"/>
      <c r="CF155" s="253"/>
      <c r="CG155" s="253"/>
      <c r="CH155" s="253"/>
      <c r="CI155" s="253"/>
      <c r="CJ155" s="253"/>
      <c r="CK155" s="253"/>
      <c r="CL155" s="253"/>
      <c r="CM155" s="253"/>
      <c r="CN155" s="253"/>
      <c r="CO155" s="253"/>
      <c r="CP155" s="253"/>
      <c r="CQ155" s="253"/>
      <c r="CR155" s="253"/>
      <c r="CS155" s="253"/>
      <c r="CT155" s="253"/>
      <c r="CU155" s="253"/>
      <c r="CV155" s="253"/>
      <c r="CW155" s="253"/>
      <c r="CX155" s="253"/>
      <c r="CY155" s="253"/>
      <c r="CZ155" s="253"/>
      <c r="DA155" s="253"/>
      <c r="DB155" s="253"/>
      <c r="DC155" s="253"/>
      <c r="DD155" s="253"/>
      <c r="DE155" s="253"/>
      <c r="DF155" s="253"/>
      <c r="DG155" s="253"/>
      <c r="DH155" s="253"/>
      <c r="DI155" s="253"/>
      <c r="DJ155" s="253"/>
      <c r="DK155" s="253"/>
      <c r="DL155" s="253"/>
      <c r="DM155" s="253"/>
      <c r="DN155" s="253"/>
      <c r="DO155" s="253"/>
      <c r="DP155" s="253"/>
      <c r="DQ155" s="253"/>
      <c r="DR155" s="253"/>
      <c r="DS155" s="253"/>
      <c r="DT155" s="253"/>
      <c r="DU155" s="253"/>
      <c r="DV155" s="253"/>
      <c r="DW155" s="253"/>
      <c r="DX155" s="253"/>
      <c r="DY155" s="253"/>
      <c r="DZ155" s="253"/>
      <c r="EA155" s="253"/>
      <c r="EB155" s="253"/>
      <c r="EC155" s="253"/>
      <c r="ED155" s="253"/>
      <c r="EE155" s="253"/>
      <c r="EF155" s="253"/>
      <c r="EG155" s="253"/>
      <c r="EH155" s="253"/>
      <c r="EI155" s="253"/>
      <c r="EJ155" s="253"/>
      <c r="EK155" s="253"/>
      <c r="EL155" s="253"/>
      <c r="EM155" s="253"/>
      <c r="EN155" s="253"/>
      <c r="EO155" s="253"/>
      <c r="EP155" s="253"/>
      <c r="EQ155" s="253"/>
      <c r="ER155" s="253"/>
      <c r="ES155" s="253"/>
      <c r="ET155" s="253"/>
      <c r="EU155" s="253"/>
      <c r="EV155" s="253"/>
      <c r="EW155" s="253"/>
      <c r="EX155" s="253"/>
      <c r="EY155" s="253"/>
      <c r="EZ155" s="253"/>
      <c r="FA155" s="253"/>
      <c r="FB155" s="253"/>
      <c r="FC155" s="253"/>
      <c r="FD155" s="253"/>
      <c r="FE155" s="253"/>
      <c r="FF155" s="253"/>
      <c r="FG155" s="253"/>
      <c r="FH155" s="253"/>
      <c r="FI155" s="253"/>
      <c r="FJ155" s="253"/>
      <c r="FK155" s="253"/>
      <c r="FL155" s="253"/>
      <c r="FM155" s="253"/>
      <c r="FN155" s="253"/>
      <c r="FO155" s="253"/>
      <c r="FP155" s="253"/>
      <c r="FQ155" s="253"/>
      <c r="FR155" s="253"/>
      <c r="FS155" s="253"/>
      <c r="FT155" s="253"/>
      <c r="FU155" s="253"/>
      <c r="FV155" s="253"/>
      <c r="FW155" s="253"/>
      <c r="FX155" s="253"/>
      <c r="FY155" s="253"/>
      <c r="FZ155" s="253"/>
      <c r="GA155" s="253"/>
      <c r="GB155" s="253"/>
      <c r="GC155" s="253"/>
      <c r="GD155" s="253"/>
      <c r="GE155" s="253"/>
      <c r="GF155" s="253"/>
      <c r="GG155" s="253"/>
      <c r="GH155" s="253"/>
      <c r="GI155" s="253"/>
      <c r="GJ155" s="253"/>
      <c r="GK155" s="253"/>
      <c r="GL155" s="253"/>
      <c r="GM155" s="253"/>
      <c r="GN155" s="253"/>
      <c r="GO155" s="253"/>
      <c r="GP155" s="253"/>
      <c r="GQ155" s="253"/>
      <c r="GR155" s="253"/>
      <c r="GS155" s="253"/>
      <c r="GT155" s="253"/>
      <c r="GU155" s="253"/>
      <c r="GV155" s="253"/>
      <c r="GW155" s="253"/>
      <c r="GX155" s="253"/>
      <c r="GY155" s="253"/>
      <c r="GZ155" s="253"/>
      <c r="HA155" s="253"/>
      <c r="HB155" s="253"/>
      <c r="HC155" s="253"/>
      <c r="HD155" s="253"/>
      <c r="HE155" s="253"/>
      <c r="HF155" s="253"/>
    </row>
    <row r="156" spans="1:214" s="312" customFormat="1" ht="15" customHeight="1" x14ac:dyDescent="0.25">
      <c r="A156" s="297"/>
      <c r="B156" s="297"/>
      <c r="C156" s="253"/>
      <c r="D156" s="253"/>
      <c r="E156" s="253"/>
      <c r="F156" s="253"/>
      <c r="G156" s="253"/>
      <c r="H156" s="253"/>
      <c r="I156" s="253"/>
      <c r="J156" s="253"/>
      <c r="K156" s="253"/>
      <c r="L156" s="253"/>
      <c r="M156" s="253"/>
      <c r="N156" s="253"/>
      <c r="O156" s="253"/>
      <c r="P156" s="253"/>
      <c r="Q156" s="253"/>
      <c r="R156" s="253"/>
      <c r="S156" s="253"/>
      <c r="T156" s="253"/>
      <c r="U156" s="253" t="s">
        <v>360</v>
      </c>
      <c r="V156" s="253"/>
      <c r="W156" s="253"/>
      <c r="X156" s="253"/>
      <c r="Y156" s="253"/>
      <c r="Z156" s="253"/>
      <c r="AA156" s="253"/>
      <c r="AB156" s="253"/>
      <c r="AC156" s="253" t="s">
        <v>316</v>
      </c>
      <c r="AD156" s="253"/>
      <c r="AE156" s="253"/>
      <c r="AF156" s="253"/>
      <c r="AG156" s="253"/>
      <c r="AH156" s="253"/>
      <c r="AI156" s="253"/>
      <c r="AJ156" s="253"/>
      <c r="AK156" s="253"/>
      <c r="AL156" s="253"/>
      <c r="AM156" s="253"/>
      <c r="AN156" s="253"/>
      <c r="AO156" s="253"/>
      <c r="AP156" s="256"/>
      <c r="AQ156" s="253"/>
      <c r="AR156" s="253"/>
      <c r="AS156" s="253"/>
      <c r="AT156" s="256"/>
      <c r="AU156" s="253"/>
      <c r="AV156" s="253"/>
      <c r="AW156" s="253"/>
      <c r="AX156" s="253"/>
      <c r="AY156" s="253"/>
      <c r="AZ156" s="253"/>
      <c r="BA156" s="253"/>
      <c r="BB156" s="253"/>
      <c r="BC156" s="253"/>
      <c r="BD156" s="253"/>
      <c r="BE156" s="253"/>
      <c r="BF156" s="253"/>
      <c r="BG156" s="253"/>
      <c r="BH156" s="253"/>
      <c r="BI156" s="253"/>
      <c r="BJ156" s="253"/>
      <c r="BK156" s="253"/>
      <c r="BL156" s="253"/>
      <c r="BM156" s="253"/>
      <c r="BN156" s="253"/>
      <c r="BO156" s="253"/>
      <c r="BP156" s="253"/>
      <c r="BQ156" s="253"/>
      <c r="BR156" s="253"/>
      <c r="BS156" s="253"/>
      <c r="BT156" s="253"/>
      <c r="BU156" s="253"/>
      <c r="BV156" s="253"/>
      <c r="BW156" s="253"/>
      <c r="BX156" s="253"/>
      <c r="BY156" s="253"/>
      <c r="BZ156" s="253"/>
      <c r="CA156" s="253"/>
      <c r="CB156" s="253"/>
      <c r="CC156" s="253"/>
      <c r="CD156" s="253"/>
      <c r="CE156" s="253"/>
      <c r="CF156" s="253"/>
      <c r="CG156" s="253"/>
      <c r="CH156" s="253"/>
      <c r="CI156" s="253"/>
      <c r="CJ156" s="253"/>
      <c r="CK156" s="253"/>
      <c r="CL156" s="253"/>
      <c r="CM156" s="253"/>
      <c r="CN156" s="253"/>
      <c r="CO156" s="253"/>
      <c r="CP156" s="253"/>
      <c r="CQ156" s="253"/>
      <c r="CR156" s="253"/>
      <c r="CS156" s="253"/>
      <c r="CT156" s="253"/>
      <c r="CU156" s="253"/>
      <c r="CV156" s="253"/>
      <c r="CW156" s="253"/>
      <c r="CX156" s="253"/>
      <c r="CY156" s="253"/>
      <c r="CZ156" s="253"/>
      <c r="DA156" s="253"/>
      <c r="DB156" s="253"/>
      <c r="DC156" s="253"/>
      <c r="DD156" s="253"/>
      <c r="DE156" s="253"/>
      <c r="DF156" s="253"/>
      <c r="DG156" s="253"/>
      <c r="DH156" s="253"/>
      <c r="DI156" s="253"/>
      <c r="DJ156" s="253"/>
      <c r="DK156" s="253"/>
      <c r="DL156" s="253"/>
      <c r="DM156" s="253"/>
      <c r="DN156" s="253"/>
      <c r="DO156" s="253"/>
      <c r="DP156" s="253"/>
      <c r="DQ156" s="253"/>
      <c r="DR156" s="253"/>
      <c r="DS156" s="253"/>
      <c r="DT156" s="253"/>
      <c r="DU156" s="253"/>
      <c r="DV156" s="253"/>
      <c r="DW156" s="253"/>
      <c r="DX156" s="253"/>
      <c r="DY156" s="253"/>
      <c r="DZ156" s="253"/>
      <c r="EA156" s="253"/>
      <c r="EB156" s="253"/>
      <c r="EC156" s="253"/>
      <c r="ED156" s="253"/>
      <c r="EE156" s="253"/>
      <c r="EF156" s="253"/>
      <c r="EG156" s="253"/>
      <c r="EH156" s="253"/>
      <c r="EI156" s="253"/>
      <c r="EJ156" s="253"/>
      <c r="EK156" s="253"/>
      <c r="EL156" s="253"/>
      <c r="EM156" s="253"/>
      <c r="EN156" s="253"/>
      <c r="EO156" s="253"/>
      <c r="EP156" s="253"/>
      <c r="EQ156" s="253"/>
      <c r="ER156" s="253"/>
      <c r="ES156" s="253"/>
      <c r="ET156" s="253"/>
      <c r="EU156" s="253"/>
      <c r="EV156" s="253"/>
      <c r="EW156" s="253"/>
      <c r="EX156" s="253"/>
      <c r="EY156" s="253"/>
      <c r="EZ156" s="253"/>
      <c r="FA156" s="253"/>
      <c r="FB156" s="253"/>
      <c r="FC156" s="253"/>
      <c r="FD156" s="253"/>
      <c r="FE156" s="253"/>
      <c r="FF156" s="253"/>
      <c r="FG156" s="253"/>
      <c r="FH156" s="253"/>
      <c r="FI156" s="253"/>
      <c r="FJ156" s="253"/>
      <c r="FK156" s="253"/>
      <c r="FL156" s="253"/>
      <c r="FM156" s="253"/>
      <c r="FN156" s="253"/>
      <c r="FO156" s="253"/>
      <c r="FP156" s="253"/>
      <c r="FQ156" s="253"/>
      <c r="FR156" s="253"/>
      <c r="FS156" s="253"/>
      <c r="FT156" s="253"/>
      <c r="FU156" s="253"/>
      <c r="FV156" s="253"/>
      <c r="FW156" s="253"/>
      <c r="FX156" s="253"/>
      <c r="FY156" s="253"/>
      <c r="FZ156" s="253"/>
      <c r="GA156" s="253"/>
      <c r="GB156" s="253"/>
      <c r="GC156" s="253"/>
      <c r="GD156" s="253"/>
      <c r="GE156" s="253"/>
      <c r="GF156" s="253"/>
      <c r="GG156" s="253"/>
      <c r="GH156" s="253"/>
      <c r="GI156" s="253"/>
      <c r="GJ156" s="253"/>
      <c r="GK156" s="253"/>
      <c r="GL156" s="253"/>
      <c r="GM156" s="253"/>
      <c r="GN156" s="253"/>
      <c r="GO156" s="253"/>
      <c r="GP156" s="253"/>
      <c r="GQ156" s="253"/>
      <c r="GR156" s="253"/>
      <c r="GS156" s="253"/>
      <c r="GT156" s="253"/>
      <c r="GU156" s="253"/>
      <c r="GV156" s="253"/>
      <c r="GW156" s="253"/>
      <c r="GX156" s="253"/>
      <c r="GY156" s="253"/>
      <c r="GZ156" s="253"/>
      <c r="HA156" s="253"/>
      <c r="HB156" s="253"/>
      <c r="HC156" s="253"/>
      <c r="HD156" s="253"/>
      <c r="HE156" s="253"/>
      <c r="HF156" s="253"/>
    </row>
    <row r="157" spans="1:214" s="312" customFormat="1" ht="15" customHeight="1" x14ac:dyDescent="0.25">
      <c r="A157" s="297"/>
      <c r="B157" s="297"/>
      <c r="C157" s="253"/>
      <c r="D157" s="253"/>
      <c r="E157" s="253"/>
      <c r="F157" s="253"/>
      <c r="G157" s="253"/>
      <c r="H157" s="253"/>
      <c r="I157" s="253"/>
      <c r="J157" s="253"/>
      <c r="K157" s="253"/>
      <c r="L157" s="253"/>
      <c r="M157" s="253"/>
      <c r="N157" s="253"/>
      <c r="O157" s="253"/>
      <c r="P157" s="253"/>
      <c r="Q157" s="253"/>
      <c r="R157" s="253"/>
      <c r="S157" s="253"/>
      <c r="T157" s="253"/>
      <c r="U157" s="253" t="s">
        <v>361</v>
      </c>
      <c r="V157" s="253"/>
      <c r="W157" s="253"/>
      <c r="X157" s="253"/>
      <c r="Y157" s="253"/>
      <c r="Z157" s="253"/>
      <c r="AA157" s="253"/>
      <c r="AB157" s="253"/>
      <c r="AC157" s="253" t="s">
        <v>332</v>
      </c>
      <c r="AD157" s="253"/>
      <c r="AE157" s="253"/>
      <c r="AF157" s="253"/>
      <c r="AG157" s="253"/>
      <c r="AH157" s="253"/>
      <c r="AI157" s="253"/>
      <c r="AJ157" s="253"/>
      <c r="AK157" s="253"/>
      <c r="AL157" s="253"/>
      <c r="AM157" s="253"/>
      <c r="AN157" s="253"/>
      <c r="AO157" s="253"/>
      <c r="AP157" s="256"/>
      <c r="AQ157" s="253"/>
      <c r="AR157" s="253"/>
      <c r="AS157" s="253"/>
      <c r="AT157" s="256"/>
      <c r="AU157" s="253"/>
      <c r="AV157" s="253"/>
      <c r="AW157" s="253"/>
      <c r="AX157" s="253"/>
      <c r="AY157" s="253"/>
      <c r="AZ157" s="253"/>
      <c r="BA157" s="253"/>
      <c r="BB157" s="253"/>
      <c r="BC157" s="253"/>
      <c r="BD157" s="253"/>
      <c r="BE157" s="253"/>
      <c r="BF157" s="253"/>
      <c r="BG157" s="253"/>
      <c r="BH157" s="253"/>
      <c r="BI157" s="253"/>
      <c r="BJ157" s="253"/>
      <c r="BK157" s="253"/>
      <c r="BL157" s="253"/>
      <c r="BM157" s="253"/>
      <c r="BN157" s="253"/>
      <c r="BO157" s="253"/>
      <c r="BP157" s="253"/>
      <c r="BQ157" s="253"/>
      <c r="BR157" s="253"/>
      <c r="BS157" s="253"/>
      <c r="BT157" s="253"/>
      <c r="BU157" s="253"/>
      <c r="BV157" s="253"/>
      <c r="BW157" s="253"/>
      <c r="BX157" s="253"/>
      <c r="BY157" s="253"/>
      <c r="BZ157" s="253"/>
      <c r="CA157" s="253"/>
      <c r="CB157" s="253"/>
      <c r="CC157" s="253"/>
      <c r="CD157" s="253"/>
      <c r="CE157" s="253"/>
      <c r="CF157" s="253"/>
      <c r="CG157" s="253"/>
      <c r="CH157" s="253"/>
      <c r="CI157" s="253"/>
      <c r="CJ157" s="253"/>
      <c r="CK157" s="253"/>
      <c r="CL157" s="253"/>
      <c r="CM157" s="253"/>
      <c r="CN157" s="253"/>
      <c r="CO157" s="253"/>
      <c r="CP157" s="253"/>
      <c r="CQ157" s="253"/>
      <c r="CR157" s="253"/>
      <c r="CS157" s="253"/>
      <c r="CT157" s="253"/>
      <c r="CU157" s="253"/>
      <c r="CV157" s="253"/>
      <c r="CW157" s="253"/>
      <c r="CX157" s="253"/>
      <c r="CY157" s="253"/>
      <c r="CZ157" s="253"/>
      <c r="DA157" s="253"/>
      <c r="DB157" s="253"/>
      <c r="DC157" s="253"/>
      <c r="DD157" s="253"/>
      <c r="DE157" s="253"/>
      <c r="DF157" s="253"/>
      <c r="DG157" s="253"/>
      <c r="DH157" s="253"/>
      <c r="DI157" s="253"/>
      <c r="DJ157" s="253"/>
      <c r="DK157" s="253"/>
      <c r="DL157" s="253"/>
      <c r="DM157" s="253"/>
      <c r="DN157" s="253"/>
      <c r="DO157" s="253"/>
      <c r="DP157" s="253"/>
      <c r="DQ157" s="253"/>
      <c r="DR157" s="253"/>
      <c r="DS157" s="253"/>
      <c r="DT157" s="253"/>
      <c r="DU157" s="253"/>
      <c r="DV157" s="253"/>
      <c r="DW157" s="253"/>
      <c r="DX157" s="253"/>
      <c r="DY157" s="253"/>
      <c r="DZ157" s="253"/>
      <c r="EA157" s="253"/>
      <c r="EB157" s="253"/>
      <c r="EC157" s="253"/>
      <c r="ED157" s="253"/>
      <c r="EE157" s="253"/>
      <c r="EF157" s="253"/>
      <c r="EG157" s="253"/>
      <c r="EH157" s="253"/>
      <c r="EI157" s="253"/>
      <c r="EJ157" s="253"/>
      <c r="EK157" s="253"/>
      <c r="EL157" s="253"/>
      <c r="EM157" s="253"/>
      <c r="EN157" s="253"/>
      <c r="EO157" s="253"/>
      <c r="EP157" s="253"/>
      <c r="EQ157" s="253"/>
      <c r="ER157" s="253"/>
      <c r="ES157" s="253"/>
      <c r="ET157" s="253"/>
      <c r="EU157" s="253"/>
      <c r="EV157" s="253"/>
      <c r="EW157" s="253"/>
      <c r="EX157" s="253"/>
      <c r="EY157" s="253"/>
      <c r="EZ157" s="253"/>
      <c r="FA157" s="253"/>
      <c r="FB157" s="253"/>
      <c r="FC157" s="253"/>
      <c r="FD157" s="253"/>
      <c r="FE157" s="253"/>
      <c r="FF157" s="253"/>
      <c r="FG157" s="253"/>
      <c r="FH157" s="253"/>
      <c r="FI157" s="253"/>
      <c r="FJ157" s="253"/>
      <c r="FK157" s="253"/>
      <c r="FL157" s="253"/>
      <c r="FM157" s="253"/>
      <c r="FN157" s="253"/>
      <c r="FO157" s="253"/>
      <c r="FP157" s="253"/>
      <c r="FQ157" s="253"/>
      <c r="FR157" s="253"/>
      <c r="FS157" s="253"/>
      <c r="FT157" s="253"/>
      <c r="FU157" s="253"/>
      <c r="FV157" s="253"/>
      <c r="FW157" s="253"/>
      <c r="FX157" s="253"/>
      <c r="FY157" s="253"/>
      <c r="FZ157" s="253"/>
      <c r="GA157" s="253"/>
      <c r="GB157" s="253"/>
      <c r="GC157" s="253"/>
      <c r="GD157" s="253"/>
      <c r="GE157" s="253"/>
      <c r="GF157" s="253"/>
      <c r="GG157" s="253"/>
      <c r="GH157" s="253"/>
      <c r="GI157" s="253"/>
      <c r="GJ157" s="253"/>
      <c r="GK157" s="253"/>
      <c r="GL157" s="253"/>
      <c r="GM157" s="253"/>
      <c r="GN157" s="253"/>
      <c r="GO157" s="253"/>
      <c r="GP157" s="253"/>
      <c r="GQ157" s="253"/>
      <c r="GR157" s="253"/>
      <c r="GS157" s="253"/>
      <c r="GT157" s="253"/>
      <c r="GU157" s="253"/>
      <c r="GV157" s="253"/>
      <c r="GW157" s="253"/>
      <c r="GX157" s="253"/>
      <c r="GY157" s="253"/>
      <c r="GZ157" s="253"/>
      <c r="HA157" s="253"/>
      <c r="HB157" s="253"/>
      <c r="HC157" s="253"/>
      <c r="HD157" s="253"/>
      <c r="HE157" s="253"/>
      <c r="HF157" s="253"/>
    </row>
    <row r="158" spans="1:214" s="312" customFormat="1" ht="15" customHeight="1" x14ac:dyDescent="0.25">
      <c r="A158" s="297"/>
      <c r="B158" s="297"/>
      <c r="C158" s="253"/>
      <c r="D158" s="253"/>
      <c r="E158" s="253"/>
      <c r="F158" s="253"/>
      <c r="G158" s="253"/>
      <c r="H158" s="253"/>
      <c r="I158" s="253"/>
      <c r="J158" s="253"/>
      <c r="K158" s="253"/>
      <c r="L158" s="253"/>
      <c r="M158" s="253"/>
      <c r="N158" s="253"/>
      <c r="O158" s="253"/>
      <c r="P158" s="253"/>
      <c r="Q158" s="253"/>
      <c r="R158" s="253"/>
      <c r="S158" s="253"/>
      <c r="T158" s="253"/>
      <c r="U158" s="253" t="s">
        <v>362</v>
      </c>
      <c r="V158" s="253"/>
      <c r="W158" s="253"/>
      <c r="X158" s="253"/>
      <c r="Y158" s="253"/>
      <c r="Z158" s="253"/>
      <c r="AA158" s="253"/>
      <c r="AB158" s="253"/>
      <c r="AC158" s="253" t="s">
        <v>320</v>
      </c>
      <c r="AD158" s="253"/>
      <c r="AE158" s="253"/>
      <c r="AF158" s="253"/>
      <c r="AG158" s="253"/>
      <c r="AH158" s="253"/>
      <c r="AI158" s="253"/>
      <c r="AJ158" s="253"/>
      <c r="AK158" s="253"/>
      <c r="AL158" s="253"/>
      <c r="AM158" s="253"/>
      <c r="AN158" s="253"/>
      <c r="AO158" s="253"/>
      <c r="AP158" s="256"/>
      <c r="AQ158" s="253"/>
      <c r="AR158" s="253"/>
      <c r="AS158" s="253"/>
      <c r="AT158" s="256"/>
      <c r="AU158" s="253"/>
      <c r="AV158" s="253"/>
      <c r="AW158" s="253"/>
      <c r="AX158" s="253"/>
      <c r="AY158" s="253"/>
      <c r="AZ158" s="253"/>
      <c r="BA158" s="253"/>
      <c r="BB158" s="253"/>
      <c r="BC158" s="253"/>
      <c r="BD158" s="253"/>
      <c r="BE158" s="253"/>
      <c r="BF158" s="253"/>
      <c r="BG158" s="253"/>
      <c r="BH158" s="253"/>
      <c r="BI158" s="253"/>
      <c r="BJ158" s="253"/>
      <c r="BK158" s="253"/>
      <c r="BL158" s="253"/>
      <c r="BM158" s="253"/>
      <c r="BN158" s="253"/>
      <c r="BO158" s="253"/>
      <c r="BP158" s="253"/>
      <c r="BQ158" s="253"/>
      <c r="BR158" s="253"/>
      <c r="BS158" s="253"/>
      <c r="BT158" s="253"/>
      <c r="BU158" s="253"/>
      <c r="BV158" s="253"/>
      <c r="BW158" s="253"/>
      <c r="BX158" s="253"/>
      <c r="BY158" s="253"/>
      <c r="BZ158" s="253"/>
      <c r="CA158" s="253"/>
      <c r="CB158" s="253"/>
      <c r="CC158" s="253"/>
      <c r="CD158" s="253"/>
      <c r="CE158" s="253"/>
      <c r="CF158" s="253"/>
      <c r="CG158" s="253"/>
      <c r="CH158" s="253"/>
      <c r="CI158" s="253"/>
      <c r="CJ158" s="253"/>
      <c r="CK158" s="253"/>
      <c r="CL158" s="253"/>
      <c r="CM158" s="253"/>
      <c r="CN158" s="253"/>
      <c r="CO158" s="253"/>
      <c r="CP158" s="253"/>
      <c r="CQ158" s="253"/>
      <c r="CR158" s="253"/>
      <c r="CS158" s="253"/>
      <c r="CT158" s="253"/>
      <c r="CU158" s="253"/>
      <c r="CV158" s="253"/>
      <c r="CW158" s="253"/>
      <c r="CX158" s="253"/>
      <c r="CY158" s="253"/>
      <c r="CZ158" s="253"/>
      <c r="DA158" s="253"/>
      <c r="DB158" s="253"/>
      <c r="DC158" s="253"/>
      <c r="DD158" s="253"/>
      <c r="DE158" s="253"/>
      <c r="DF158" s="253"/>
      <c r="DG158" s="253"/>
      <c r="DH158" s="253"/>
      <c r="DI158" s="253"/>
      <c r="DJ158" s="253"/>
      <c r="DK158" s="253"/>
      <c r="DL158" s="253"/>
      <c r="DM158" s="253"/>
      <c r="DN158" s="253"/>
      <c r="DO158" s="253"/>
      <c r="DP158" s="253"/>
      <c r="DQ158" s="253"/>
      <c r="DR158" s="253"/>
      <c r="DS158" s="253"/>
      <c r="DT158" s="253"/>
      <c r="DU158" s="253"/>
      <c r="DV158" s="253"/>
      <c r="DW158" s="253"/>
      <c r="DX158" s="253"/>
      <c r="DY158" s="253"/>
      <c r="DZ158" s="253"/>
      <c r="EA158" s="253"/>
      <c r="EB158" s="253"/>
      <c r="EC158" s="253"/>
      <c r="ED158" s="253"/>
      <c r="EE158" s="253"/>
      <c r="EF158" s="253"/>
      <c r="EG158" s="253"/>
      <c r="EH158" s="253"/>
      <c r="EI158" s="253"/>
      <c r="EJ158" s="253"/>
      <c r="EK158" s="253"/>
      <c r="EL158" s="253"/>
      <c r="EM158" s="253"/>
      <c r="EN158" s="253"/>
      <c r="EO158" s="253"/>
      <c r="EP158" s="253"/>
      <c r="EQ158" s="253"/>
      <c r="ER158" s="253"/>
      <c r="ES158" s="253"/>
      <c r="ET158" s="253"/>
      <c r="EU158" s="253"/>
      <c r="EV158" s="253"/>
      <c r="EW158" s="253"/>
      <c r="EX158" s="253"/>
      <c r="EY158" s="253"/>
      <c r="EZ158" s="253"/>
      <c r="FA158" s="253"/>
      <c r="FB158" s="253"/>
      <c r="FC158" s="253"/>
      <c r="FD158" s="253"/>
      <c r="FE158" s="253"/>
      <c r="FF158" s="253"/>
      <c r="FG158" s="253"/>
      <c r="FH158" s="253"/>
      <c r="FI158" s="253"/>
      <c r="FJ158" s="253"/>
      <c r="FK158" s="253"/>
      <c r="FL158" s="253"/>
      <c r="FM158" s="253"/>
      <c r="FN158" s="253"/>
      <c r="FO158" s="253"/>
      <c r="FP158" s="253"/>
      <c r="FQ158" s="253"/>
      <c r="FR158" s="253"/>
      <c r="FS158" s="253"/>
      <c r="FT158" s="253"/>
      <c r="FU158" s="253"/>
      <c r="FV158" s="253"/>
      <c r="FW158" s="253"/>
      <c r="FX158" s="253"/>
      <c r="FY158" s="253"/>
      <c r="FZ158" s="253"/>
      <c r="GA158" s="253"/>
      <c r="GB158" s="253"/>
      <c r="GC158" s="253"/>
      <c r="GD158" s="253"/>
      <c r="GE158" s="253"/>
      <c r="GF158" s="253"/>
      <c r="GG158" s="253"/>
      <c r="GH158" s="253"/>
      <c r="GI158" s="253"/>
      <c r="GJ158" s="253"/>
      <c r="GK158" s="253"/>
      <c r="GL158" s="253"/>
      <c r="GM158" s="253"/>
      <c r="GN158" s="253"/>
      <c r="GO158" s="253"/>
      <c r="GP158" s="253"/>
      <c r="GQ158" s="253"/>
      <c r="GR158" s="253"/>
      <c r="GS158" s="253"/>
      <c r="GT158" s="253"/>
      <c r="GU158" s="253"/>
      <c r="GV158" s="253"/>
      <c r="GW158" s="253"/>
      <c r="GX158" s="253"/>
      <c r="GY158" s="253"/>
      <c r="GZ158" s="253"/>
      <c r="HA158" s="253"/>
      <c r="HB158" s="253"/>
      <c r="HC158" s="253"/>
      <c r="HD158" s="253"/>
      <c r="HE158" s="253"/>
      <c r="HF158" s="253"/>
    </row>
    <row r="159" spans="1:214" s="312" customFormat="1" ht="15" customHeight="1" x14ac:dyDescent="0.25">
      <c r="A159" s="297"/>
      <c r="B159" s="297"/>
      <c r="C159" s="253"/>
      <c r="D159" s="253"/>
      <c r="E159" s="253"/>
      <c r="F159" s="253"/>
      <c r="G159" s="253"/>
      <c r="H159" s="253"/>
      <c r="I159" s="253"/>
      <c r="J159" s="253"/>
      <c r="K159" s="253"/>
      <c r="L159" s="253"/>
      <c r="M159" s="253"/>
      <c r="N159" s="253"/>
      <c r="O159" s="253"/>
      <c r="P159" s="253"/>
      <c r="Q159" s="253"/>
      <c r="R159" s="253"/>
      <c r="S159" s="253"/>
      <c r="T159" s="253"/>
      <c r="U159" s="253" t="s">
        <v>363</v>
      </c>
      <c r="V159" s="253"/>
      <c r="W159" s="253"/>
      <c r="X159" s="253"/>
      <c r="Y159" s="253"/>
      <c r="Z159" s="253"/>
      <c r="AA159" s="253"/>
      <c r="AB159" s="253"/>
      <c r="AC159" s="253" t="s">
        <v>316</v>
      </c>
      <c r="AD159" s="253"/>
      <c r="AE159" s="253"/>
      <c r="AF159" s="253"/>
      <c r="AG159" s="253"/>
      <c r="AH159" s="253"/>
      <c r="AI159" s="253"/>
      <c r="AJ159" s="253"/>
      <c r="AK159" s="253"/>
      <c r="AL159" s="253"/>
      <c r="AM159" s="253"/>
      <c r="AN159" s="253"/>
      <c r="AO159" s="253"/>
      <c r="AP159" s="256"/>
      <c r="AQ159" s="253"/>
      <c r="AR159" s="253"/>
      <c r="AS159" s="253"/>
      <c r="AT159" s="256"/>
      <c r="AU159" s="253"/>
      <c r="AV159" s="253"/>
      <c r="AW159" s="253"/>
      <c r="AX159" s="253"/>
      <c r="AY159" s="253"/>
      <c r="AZ159" s="253"/>
      <c r="BA159" s="253"/>
      <c r="BB159" s="253"/>
      <c r="BC159" s="253"/>
      <c r="BD159" s="253"/>
      <c r="BE159" s="253"/>
      <c r="BF159" s="253"/>
      <c r="BG159" s="253"/>
      <c r="BH159" s="253"/>
      <c r="BI159" s="253"/>
      <c r="BJ159" s="253"/>
      <c r="BK159" s="253"/>
      <c r="BL159" s="253"/>
      <c r="BM159" s="253"/>
      <c r="BN159" s="253"/>
      <c r="BO159" s="253"/>
      <c r="BP159" s="253"/>
      <c r="BQ159" s="253"/>
      <c r="BR159" s="253"/>
      <c r="BS159" s="253"/>
      <c r="BT159" s="253"/>
      <c r="BU159" s="253"/>
      <c r="BV159" s="253"/>
      <c r="BW159" s="253"/>
      <c r="BX159" s="253"/>
      <c r="BY159" s="253"/>
      <c r="BZ159" s="253"/>
      <c r="CA159" s="253"/>
      <c r="CB159" s="253"/>
      <c r="CC159" s="253"/>
      <c r="CD159" s="253"/>
      <c r="CE159" s="253"/>
      <c r="CF159" s="253"/>
      <c r="CG159" s="253"/>
      <c r="CH159" s="253"/>
      <c r="CI159" s="253"/>
      <c r="CJ159" s="253"/>
      <c r="CK159" s="253"/>
      <c r="CL159" s="253"/>
      <c r="CM159" s="253"/>
      <c r="CN159" s="253"/>
      <c r="CO159" s="253"/>
      <c r="CP159" s="253"/>
      <c r="CQ159" s="253"/>
      <c r="CR159" s="253"/>
      <c r="CS159" s="253"/>
      <c r="CT159" s="253"/>
      <c r="CU159" s="253"/>
      <c r="CV159" s="253"/>
      <c r="CW159" s="253"/>
      <c r="CX159" s="253"/>
      <c r="CY159" s="253"/>
      <c r="CZ159" s="253"/>
      <c r="DA159" s="253"/>
      <c r="DB159" s="253"/>
      <c r="DC159" s="253"/>
      <c r="DD159" s="253"/>
      <c r="DE159" s="253"/>
      <c r="DF159" s="253"/>
      <c r="DG159" s="253"/>
      <c r="DH159" s="253"/>
      <c r="DI159" s="253"/>
      <c r="DJ159" s="253"/>
      <c r="DK159" s="253"/>
      <c r="DL159" s="253"/>
      <c r="DM159" s="253"/>
      <c r="DN159" s="253"/>
      <c r="DO159" s="253"/>
      <c r="DP159" s="253"/>
      <c r="DQ159" s="253"/>
      <c r="DR159" s="253"/>
      <c r="DS159" s="253"/>
      <c r="DT159" s="253"/>
      <c r="DU159" s="253"/>
      <c r="DV159" s="253"/>
      <c r="DW159" s="253"/>
      <c r="DX159" s="253"/>
      <c r="DY159" s="253"/>
      <c r="DZ159" s="253"/>
      <c r="EA159" s="253"/>
      <c r="EB159" s="253"/>
      <c r="EC159" s="253"/>
      <c r="ED159" s="253"/>
      <c r="EE159" s="253"/>
      <c r="EF159" s="253"/>
      <c r="EG159" s="253"/>
      <c r="EH159" s="253"/>
      <c r="EI159" s="253"/>
      <c r="EJ159" s="253"/>
      <c r="EK159" s="253"/>
      <c r="EL159" s="253"/>
      <c r="EM159" s="253"/>
      <c r="EN159" s="253"/>
      <c r="EO159" s="253"/>
      <c r="EP159" s="253"/>
      <c r="EQ159" s="253"/>
      <c r="ER159" s="253"/>
      <c r="ES159" s="253"/>
      <c r="ET159" s="253"/>
      <c r="EU159" s="253"/>
      <c r="EV159" s="253"/>
      <c r="EW159" s="253"/>
      <c r="EX159" s="253"/>
      <c r="EY159" s="253"/>
      <c r="EZ159" s="253"/>
      <c r="FA159" s="253"/>
      <c r="FB159" s="253"/>
      <c r="FC159" s="253"/>
      <c r="FD159" s="253"/>
      <c r="FE159" s="253"/>
      <c r="FF159" s="253"/>
      <c r="FG159" s="253"/>
      <c r="FH159" s="253"/>
      <c r="FI159" s="253"/>
      <c r="FJ159" s="253"/>
      <c r="FK159" s="253"/>
      <c r="FL159" s="253"/>
      <c r="FM159" s="253"/>
      <c r="FN159" s="253"/>
      <c r="FO159" s="253"/>
      <c r="FP159" s="253"/>
      <c r="FQ159" s="253"/>
      <c r="FR159" s="253"/>
      <c r="FS159" s="253"/>
      <c r="FT159" s="253"/>
      <c r="FU159" s="253"/>
      <c r="FV159" s="253"/>
      <c r="FW159" s="253"/>
      <c r="FX159" s="253"/>
      <c r="FY159" s="253"/>
      <c r="FZ159" s="253"/>
      <c r="GA159" s="253"/>
      <c r="GB159" s="253"/>
      <c r="GC159" s="253"/>
      <c r="GD159" s="253"/>
      <c r="GE159" s="253"/>
      <c r="GF159" s="253"/>
      <c r="GG159" s="253"/>
      <c r="GH159" s="253"/>
      <c r="GI159" s="253"/>
      <c r="GJ159" s="253"/>
      <c r="GK159" s="253"/>
      <c r="GL159" s="253"/>
      <c r="GM159" s="253"/>
      <c r="GN159" s="253"/>
      <c r="GO159" s="253"/>
      <c r="GP159" s="253"/>
      <c r="GQ159" s="253"/>
      <c r="GR159" s="253"/>
      <c r="GS159" s="253"/>
      <c r="GT159" s="253"/>
      <c r="GU159" s="253"/>
      <c r="GV159" s="253"/>
      <c r="GW159" s="253"/>
      <c r="GX159" s="253"/>
      <c r="GY159" s="253"/>
      <c r="GZ159" s="253"/>
      <c r="HA159" s="253"/>
      <c r="HB159" s="253"/>
      <c r="HC159" s="253"/>
      <c r="HD159" s="253"/>
      <c r="HE159" s="253"/>
      <c r="HF159" s="253"/>
    </row>
    <row r="160" spans="1:214" s="312" customFormat="1" ht="15" customHeight="1" x14ac:dyDescent="0.25">
      <c r="A160" s="297"/>
      <c r="B160" s="297"/>
      <c r="C160" s="253"/>
      <c r="D160" s="253"/>
      <c r="E160" s="253"/>
      <c r="F160" s="253"/>
      <c r="G160" s="253"/>
      <c r="H160" s="253"/>
      <c r="I160" s="253"/>
      <c r="J160" s="253"/>
      <c r="K160" s="253"/>
      <c r="L160" s="253"/>
      <c r="M160" s="253"/>
      <c r="N160" s="253"/>
      <c r="O160" s="253"/>
      <c r="P160" s="253"/>
      <c r="Q160" s="253"/>
      <c r="R160" s="253"/>
      <c r="S160" s="253"/>
      <c r="T160" s="253"/>
      <c r="U160" s="253" t="s">
        <v>364</v>
      </c>
      <c r="V160" s="253"/>
      <c r="W160" s="253"/>
      <c r="X160" s="253"/>
      <c r="Y160" s="253"/>
      <c r="Z160" s="253"/>
      <c r="AA160" s="253"/>
      <c r="AB160" s="253"/>
      <c r="AC160" s="253" t="s">
        <v>316</v>
      </c>
      <c r="AD160" s="253"/>
      <c r="AE160" s="253"/>
      <c r="AF160" s="253"/>
      <c r="AG160" s="253"/>
      <c r="AH160" s="253"/>
      <c r="AI160" s="253"/>
      <c r="AJ160" s="253"/>
      <c r="AK160" s="253"/>
      <c r="AL160" s="253"/>
      <c r="AM160" s="253"/>
      <c r="AN160" s="253"/>
      <c r="AO160" s="253"/>
      <c r="AP160" s="256"/>
      <c r="AQ160" s="253"/>
      <c r="AR160" s="253"/>
      <c r="AS160" s="253"/>
      <c r="AT160" s="256"/>
      <c r="AU160" s="253"/>
      <c r="AV160" s="253"/>
      <c r="AW160" s="253"/>
      <c r="AX160" s="253"/>
      <c r="AY160" s="253"/>
      <c r="AZ160" s="253"/>
      <c r="BA160" s="253"/>
      <c r="BB160" s="253"/>
      <c r="BC160" s="253"/>
      <c r="BD160" s="253"/>
      <c r="BE160" s="253"/>
      <c r="BF160" s="253"/>
      <c r="BG160" s="253"/>
      <c r="BH160" s="253"/>
      <c r="BI160" s="253"/>
      <c r="BJ160" s="253"/>
      <c r="BK160" s="253"/>
      <c r="BL160" s="253"/>
      <c r="BM160" s="253"/>
      <c r="BN160" s="253"/>
      <c r="BO160" s="253"/>
      <c r="BP160" s="253"/>
      <c r="BQ160" s="253"/>
      <c r="BR160" s="253"/>
      <c r="BS160" s="253"/>
      <c r="BT160" s="253"/>
      <c r="BU160" s="253"/>
      <c r="BV160" s="253"/>
      <c r="BW160" s="253"/>
      <c r="BX160" s="253"/>
      <c r="BY160" s="253"/>
      <c r="BZ160" s="253"/>
      <c r="CA160" s="253"/>
      <c r="CB160" s="253"/>
      <c r="CC160" s="253"/>
      <c r="CD160" s="253"/>
      <c r="CE160" s="253"/>
      <c r="CF160" s="253"/>
      <c r="CG160" s="253"/>
      <c r="CH160" s="253"/>
      <c r="CI160" s="253"/>
      <c r="CJ160" s="253"/>
      <c r="CK160" s="253"/>
      <c r="CL160" s="253"/>
      <c r="CM160" s="253"/>
      <c r="CN160" s="253"/>
      <c r="CO160" s="253"/>
      <c r="CP160" s="253"/>
      <c r="CQ160" s="253"/>
      <c r="CR160" s="253"/>
      <c r="CS160" s="253"/>
      <c r="CT160" s="253"/>
      <c r="CU160" s="253"/>
      <c r="CV160" s="253"/>
      <c r="CW160" s="253"/>
      <c r="CX160" s="253"/>
      <c r="CY160" s="253"/>
      <c r="CZ160" s="253"/>
      <c r="DA160" s="253"/>
      <c r="DB160" s="253"/>
      <c r="DC160" s="253"/>
      <c r="DD160" s="253"/>
      <c r="DE160" s="253"/>
      <c r="DF160" s="253"/>
      <c r="DG160" s="253"/>
      <c r="DH160" s="253"/>
      <c r="DI160" s="253"/>
      <c r="DJ160" s="253"/>
      <c r="DK160" s="253"/>
      <c r="DL160" s="253"/>
      <c r="DM160" s="253"/>
      <c r="DN160" s="253"/>
      <c r="DO160" s="253"/>
      <c r="DP160" s="253"/>
      <c r="DQ160" s="253"/>
      <c r="DR160" s="253"/>
      <c r="DS160" s="253"/>
      <c r="DT160" s="253"/>
      <c r="DU160" s="253"/>
      <c r="DV160" s="253"/>
      <c r="DW160" s="253"/>
      <c r="DX160" s="253"/>
      <c r="DY160" s="253"/>
      <c r="DZ160" s="253"/>
      <c r="EA160" s="253"/>
      <c r="EB160" s="253"/>
      <c r="EC160" s="253"/>
      <c r="ED160" s="253"/>
      <c r="EE160" s="253"/>
      <c r="EF160" s="253"/>
      <c r="EG160" s="253"/>
      <c r="EH160" s="253"/>
      <c r="EI160" s="253"/>
      <c r="EJ160" s="253"/>
      <c r="EK160" s="253"/>
      <c r="EL160" s="253"/>
      <c r="EM160" s="253"/>
      <c r="EN160" s="253"/>
      <c r="EO160" s="253"/>
      <c r="EP160" s="253"/>
      <c r="EQ160" s="253"/>
      <c r="ER160" s="253"/>
      <c r="ES160" s="253"/>
      <c r="ET160" s="253"/>
      <c r="EU160" s="253"/>
      <c r="EV160" s="253"/>
      <c r="EW160" s="253"/>
      <c r="EX160" s="253"/>
      <c r="EY160" s="253"/>
      <c r="EZ160" s="253"/>
      <c r="FA160" s="253"/>
      <c r="FB160" s="253"/>
      <c r="FC160" s="253"/>
      <c r="FD160" s="253"/>
      <c r="FE160" s="253"/>
      <c r="FF160" s="253"/>
      <c r="FG160" s="253"/>
      <c r="FH160" s="253"/>
      <c r="FI160" s="253"/>
      <c r="FJ160" s="253"/>
      <c r="FK160" s="253"/>
      <c r="FL160" s="253"/>
      <c r="FM160" s="253"/>
      <c r="FN160" s="253"/>
      <c r="FO160" s="253"/>
      <c r="FP160" s="253"/>
      <c r="FQ160" s="253"/>
      <c r="FR160" s="253"/>
      <c r="FS160" s="253"/>
      <c r="FT160" s="253"/>
      <c r="FU160" s="253"/>
      <c r="FV160" s="253"/>
      <c r="FW160" s="253"/>
      <c r="FX160" s="253"/>
      <c r="FY160" s="253"/>
      <c r="FZ160" s="253"/>
      <c r="GA160" s="253"/>
      <c r="GB160" s="253"/>
      <c r="GC160" s="253"/>
      <c r="GD160" s="253"/>
      <c r="GE160" s="253"/>
      <c r="GF160" s="253"/>
      <c r="GG160" s="253"/>
      <c r="GH160" s="253"/>
      <c r="GI160" s="253"/>
      <c r="GJ160" s="253"/>
      <c r="GK160" s="253"/>
      <c r="GL160" s="253"/>
      <c r="GM160" s="253"/>
      <c r="GN160" s="253"/>
      <c r="GO160" s="253"/>
      <c r="GP160" s="253"/>
      <c r="GQ160" s="253"/>
      <c r="GR160" s="253"/>
      <c r="GS160" s="253"/>
      <c r="GT160" s="253"/>
      <c r="GU160" s="253"/>
      <c r="GV160" s="253"/>
      <c r="GW160" s="253"/>
      <c r="GX160" s="253"/>
      <c r="GY160" s="253"/>
      <c r="GZ160" s="253"/>
      <c r="HA160" s="253"/>
      <c r="HB160" s="253"/>
      <c r="HC160" s="253"/>
      <c r="HD160" s="253"/>
      <c r="HE160" s="253"/>
      <c r="HF160" s="253"/>
    </row>
    <row r="161" spans="1:214" s="312" customFormat="1" ht="15" customHeight="1" x14ac:dyDescent="0.25">
      <c r="A161" s="297"/>
      <c r="B161" s="297"/>
      <c r="C161" s="253"/>
      <c r="D161" s="253"/>
      <c r="E161" s="253"/>
      <c r="F161" s="253"/>
      <c r="G161" s="253"/>
      <c r="H161" s="253"/>
      <c r="I161" s="253"/>
      <c r="J161" s="253"/>
      <c r="K161" s="253"/>
      <c r="L161" s="253"/>
      <c r="M161" s="253"/>
      <c r="N161" s="253"/>
      <c r="O161" s="253"/>
      <c r="P161" s="253"/>
      <c r="Q161" s="253"/>
      <c r="R161" s="253"/>
      <c r="S161" s="253"/>
      <c r="T161" s="253"/>
      <c r="U161" s="253" t="s">
        <v>365</v>
      </c>
      <c r="V161" s="253"/>
      <c r="W161" s="253"/>
      <c r="X161" s="253"/>
      <c r="Y161" s="253"/>
      <c r="Z161" s="253"/>
      <c r="AA161" s="253"/>
      <c r="AB161" s="253"/>
      <c r="AC161" s="253" t="s">
        <v>318</v>
      </c>
      <c r="AD161" s="253"/>
      <c r="AE161" s="253"/>
      <c r="AF161" s="253"/>
      <c r="AG161" s="253"/>
      <c r="AH161" s="253"/>
      <c r="AI161" s="253"/>
      <c r="AJ161" s="253"/>
      <c r="AK161" s="253"/>
      <c r="AL161" s="253"/>
      <c r="AM161" s="253"/>
      <c r="AN161" s="253"/>
      <c r="AO161" s="253"/>
      <c r="AP161" s="256"/>
      <c r="AQ161" s="253"/>
      <c r="AR161" s="253"/>
      <c r="AS161" s="253"/>
      <c r="AT161" s="256"/>
      <c r="AU161" s="253"/>
      <c r="AV161" s="253"/>
      <c r="AW161" s="253"/>
      <c r="AX161" s="253"/>
      <c r="AY161" s="253"/>
      <c r="AZ161" s="253"/>
      <c r="BA161" s="253"/>
      <c r="BB161" s="253"/>
      <c r="BC161" s="253"/>
      <c r="BD161" s="253"/>
      <c r="BE161" s="253"/>
      <c r="BF161" s="253"/>
      <c r="BG161" s="253"/>
      <c r="BH161" s="253"/>
      <c r="BI161" s="253"/>
      <c r="BJ161" s="253"/>
      <c r="BK161" s="253"/>
      <c r="BL161" s="253"/>
      <c r="BM161" s="253"/>
      <c r="BN161" s="253"/>
      <c r="BO161" s="253"/>
      <c r="BP161" s="253"/>
      <c r="BQ161" s="253"/>
      <c r="BR161" s="253"/>
      <c r="BS161" s="253"/>
      <c r="BT161" s="253"/>
      <c r="BU161" s="253"/>
      <c r="BV161" s="253"/>
      <c r="BW161" s="253"/>
      <c r="BX161" s="253"/>
      <c r="BY161" s="253"/>
      <c r="BZ161" s="253"/>
      <c r="CA161" s="253"/>
      <c r="CB161" s="253"/>
      <c r="CC161" s="253"/>
      <c r="CD161" s="253"/>
      <c r="CE161" s="253"/>
      <c r="CF161" s="253"/>
      <c r="CG161" s="253"/>
      <c r="CH161" s="253"/>
      <c r="CI161" s="253"/>
      <c r="CJ161" s="253"/>
      <c r="CK161" s="253"/>
      <c r="CL161" s="253"/>
      <c r="CM161" s="253"/>
      <c r="CN161" s="253"/>
      <c r="CO161" s="253"/>
      <c r="CP161" s="253"/>
      <c r="CQ161" s="253"/>
      <c r="CR161" s="253"/>
      <c r="CS161" s="253"/>
      <c r="CT161" s="253"/>
      <c r="CU161" s="253"/>
      <c r="CV161" s="253"/>
      <c r="CW161" s="253"/>
      <c r="CX161" s="253"/>
      <c r="CY161" s="253"/>
      <c r="CZ161" s="253"/>
      <c r="DA161" s="253"/>
      <c r="DB161" s="253"/>
      <c r="DC161" s="253"/>
      <c r="DD161" s="253"/>
      <c r="DE161" s="253"/>
      <c r="DF161" s="253"/>
      <c r="DG161" s="253"/>
      <c r="DH161" s="253"/>
      <c r="DI161" s="253"/>
      <c r="DJ161" s="253"/>
      <c r="DK161" s="253"/>
      <c r="DL161" s="253"/>
      <c r="DM161" s="253"/>
      <c r="DN161" s="253"/>
      <c r="DO161" s="253"/>
      <c r="DP161" s="253"/>
      <c r="DQ161" s="253"/>
      <c r="DR161" s="253"/>
      <c r="DS161" s="253"/>
      <c r="DT161" s="253"/>
      <c r="DU161" s="253"/>
      <c r="DV161" s="253"/>
      <c r="DW161" s="253"/>
      <c r="DX161" s="253"/>
      <c r="DY161" s="253"/>
      <c r="DZ161" s="253"/>
      <c r="EA161" s="253"/>
      <c r="EB161" s="253"/>
      <c r="EC161" s="253"/>
      <c r="ED161" s="253"/>
      <c r="EE161" s="253"/>
      <c r="EF161" s="253"/>
      <c r="EG161" s="253"/>
      <c r="EH161" s="253"/>
      <c r="EI161" s="253"/>
      <c r="EJ161" s="253"/>
      <c r="EK161" s="253"/>
      <c r="EL161" s="253"/>
      <c r="EM161" s="253"/>
      <c r="EN161" s="253"/>
      <c r="EO161" s="253"/>
      <c r="EP161" s="253"/>
      <c r="EQ161" s="253"/>
      <c r="ER161" s="253"/>
      <c r="ES161" s="253"/>
      <c r="ET161" s="253"/>
      <c r="EU161" s="253"/>
      <c r="EV161" s="253"/>
      <c r="EW161" s="253"/>
      <c r="EX161" s="253"/>
      <c r="EY161" s="253"/>
      <c r="EZ161" s="253"/>
      <c r="FA161" s="253"/>
      <c r="FB161" s="253"/>
      <c r="FC161" s="253"/>
      <c r="FD161" s="253"/>
      <c r="FE161" s="253"/>
      <c r="FF161" s="253"/>
      <c r="FG161" s="253"/>
      <c r="FH161" s="253"/>
      <c r="FI161" s="253"/>
      <c r="FJ161" s="253"/>
      <c r="FK161" s="253"/>
      <c r="FL161" s="253"/>
      <c r="FM161" s="253"/>
      <c r="FN161" s="253"/>
      <c r="FO161" s="253"/>
      <c r="FP161" s="253"/>
      <c r="FQ161" s="253"/>
      <c r="FR161" s="253"/>
      <c r="FS161" s="253"/>
      <c r="FT161" s="253"/>
      <c r="FU161" s="253"/>
      <c r="FV161" s="253"/>
      <c r="FW161" s="253"/>
      <c r="FX161" s="253"/>
      <c r="FY161" s="253"/>
      <c r="FZ161" s="253"/>
      <c r="GA161" s="253"/>
      <c r="GB161" s="253"/>
      <c r="GC161" s="253"/>
      <c r="GD161" s="253"/>
      <c r="GE161" s="253"/>
      <c r="GF161" s="253"/>
      <c r="GG161" s="253"/>
      <c r="GH161" s="253"/>
      <c r="GI161" s="253"/>
      <c r="GJ161" s="253"/>
      <c r="GK161" s="253"/>
      <c r="GL161" s="253"/>
      <c r="GM161" s="253"/>
      <c r="GN161" s="253"/>
      <c r="GO161" s="253"/>
      <c r="GP161" s="253"/>
      <c r="GQ161" s="253"/>
      <c r="GR161" s="253"/>
      <c r="GS161" s="253"/>
      <c r="GT161" s="253"/>
      <c r="GU161" s="253"/>
      <c r="GV161" s="253"/>
      <c r="GW161" s="253"/>
      <c r="GX161" s="253"/>
      <c r="GY161" s="253"/>
      <c r="GZ161" s="253"/>
      <c r="HA161" s="253"/>
      <c r="HB161" s="253"/>
      <c r="HC161" s="253"/>
      <c r="HD161" s="253"/>
      <c r="HE161" s="253"/>
      <c r="HF161" s="253"/>
    </row>
    <row r="162" spans="1:214" s="312" customFormat="1" ht="15" customHeight="1" x14ac:dyDescent="0.25">
      <c r="A162" s="297"/>
      <c r="B162" s="297"/>
      <c r="C162" s="253"/>
      <c r="D162" s="253"/>
      <c r="E162" s="253"/>
      <c r="F162" s="253"/>
      <c r="G162" s="253"/>
      <c r="H162" s="253"/>
      <c r="I162" s="253"/>
      <c r="J162" s="253"/>
      <c r="K162" s="253"/>
      <c r="L162" s="253"/>
      <c r="M162" s="253"/>
      <c r="N162" s="253"/>
      <c r="O162" s="253"/>
      <c r="P162" s="253"/>
      <c r="Q162" s="253"/>
      <c r="R162" s="253"/>
      <c r="S162" s="253"/>
      <c r="T162" s="253"/>
      <c r="U162" s="253" t="s">
        <v>366</v>
      </c>
      <c r="V162" s="253"/>
      <c r="W162" s="253"/>
      <c r="X162" s="253"/>
      <c r="Y162" s="253"/>
      <c r="Z162" s="253"/>
      <c r="AA162" s="253"/>
      <c r="AB162" s="253"/>
      <c r="AC162" s="253" t="s">
        <v>316</v>
      </c>
      <c r="AD162" s="253"/>
      <c r="AE162" s="253"/>
      <c r="AF162" s="253"/>
      <c r="AG162" s="253"/>
      <c r="AH162" s="253"/>
      <c r="AI162" s="253"/>
      <c r="AJ162" s="253"/>
      <c r="AK162" s="253"/>
      <c r="AL162" s="253"/>
      <c r="AM162" s="253"/>
      <c r="AN162" s="253"/>
      <c r="AO162" s="253"/>
      <c r="AP162" s="256"/>
      <c r="AQ162" s="253"/>
      <c r="AR162" s="253"/>
      <c r="AS162" s="253"/>
      <c r="AT162" s="256"/>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3"/>
      <c r="DL162" s="253"/>
      <c r="DM162" s="253"/>
      <c r="DN162" s="253"/>
      <c r="DO162" s="253"/>
      <c r="DP162" s="253"/>
      <c r="DQ162" s="253"/>
      <c r="DR162" s="253"/>
      <c r="DS162" s="253"/>
      <c r="DT162" s="253"/>
      <c r="DU162" s="253"/>
      <c r="DV162" s="253"/>
      <c r="DW162" s="253"/>
      <c r="DX162" s="253"/>
      <c r="DY162" s="253"/>
      <c r="DZ162" s="253"/>
      <c r="EA162" s="253"/>
      <c r="EB162" s="253"/>
      <c r="EC162" s="253"/>
      <c r="ED162" s="253"/>
      <c r="EE162" s="253"/>
      <c r="EF162" s="253"/>
      <c r="EG162" s="253"/>
      <c r="EH162" s="253"/>
      <c r="EI162" s="253"/>
      <c r="EJ162" s="253"/>
      <c r="EK162" s="253"/>
      <c r="EL162" s="253"/>
      <c r="EM162" s="253"/>
      <c r="EN162" s="253"/>
      <c r="EO162" s="253"/>
      <c r="EP162" s="253"/>
      <c r="EQ162" s="253"/>
      <c r="ER162" s="253"/>
      <c r="ES162" s="253"/>
      <c r="ET162" s="253"/>
      <c r="EU162" s="253"/>
      <c r="EV162" s="253"/>
      <c r="EW162" s="253"/>
      <c r="EX162" s="253"/>
      <c r="EY162" s="253"/>
      <c r="EZ162" s="253"/>
      <c r="FA162" s="253"/>
      <c r="FB162" s="253"/>
      <c r="FC162" s="253"/>
      <c r="FD162" s="253"/>
      <c r="FE162" s="253"/>
      <c r="FF162" s="253"/>
      <c r="FG162" s="253"/>
      <c r="FH162" s="253"/>
      <c r="FI162" s="253"/>
      <c r="FJ162" s="253"/>
      <c r="FK162" s="253"/>
      <c r="FL162" s="253"/>
      <c r="FM162" s="253"/>
      <c r="FN162" s="253"/>
      <c r="FO162" s="253"/>
      <c r="FP162" s="253"/>
      <c r="FQ162" s="253"/>
      <c r="FR162" s="253"/>
      <c r="FS162" s="253"/>
      <c r="FT162" s="253"/>
      <c r="FU162" s="253"/>
      <c r="FV162" s="253"/>
      <c r="FW162" s="253"/>
      <c r="FX162" s="253"/>
      <c r="FY162" s="253"/>
      <c r="FZ162" s="253"/>
      <c r="GA162" s="253"/>
      <c r="GB162" s="253"/>
      <c r="GC162" s="253"/>
      <c r="GD162" s="253"/>
      <c r="GE162" s="253"/>
      <c r="GF162" s="253"/>
      <c r="GG162" s="253"/>
      <c r="GH162" s="253"/>
      <c r="GI162" s="253"/>
      <c r="GJ162" s="253"/>
      <c r="GK162" s="253"/>
      <c r="GL162" s="253"/>
      <c r="GM162" s="253"/>
      <c r="GN162" s="253"/>
      <c r="GO162" s="253"/>
      <c r="GP162" s="253"/>
      <c r="GQ162" s="253"/>
      <c r="GR162" s="253"/>
      <c r="GS162" s="253"/>
      <c r="GT162" s="253"/>
      <c r="GU162" s="253"/>
      <c r="GV162" s="253"/>
      <c r="GW162" s="253"/>
      <c r="GX162" s="253"/>
      <c r="GY162" s="253"/>
      <c r="GZ162" s="253"/>
      <c r="HA162" s="253"/>
      <c r="HB162" s="253"/>
      <c r="HC162" s="253"/>
      <c r="HD162" s="253"/>
      <c r="HE162" s="253"/>
      <c r="HF162" s="253"/>
    </row>
    <row r="163" spans="1:214" s="312" customFormat="1" ht="15" customHeight="1" x14ac:dyDescent="0.25">
      <c r="A163" s="297"/>
      <c r="B163" s="297"/>
      <c r="C163" s="253"/>
      <c r="D163" s="253"/>
      <c r="E163" s="253"/>
      <c r="F163" s="253"/>
      <c r="G163" s="253"/>
      <c r="H163" s="253"/>
      <c r="I163" s="253"/>
      <c r="J163" s="253"/>
      <c r="K163" s="253"/>
      <c r="L163" s="253"/>
      <c r="M163" s="253"/>
      <c r="N163" s="253"/>
      <c r="O163" s="253"/>
      <c r="P163" s="253"/>
      <c r="Q163" s="253"/>
      <c r="R163" s="253"/>
      <c r="S163" s="253"/>
      <c r="T163" s="253"/>
      <c r="U163" s="253" t="s">
        <v>367</v>
      </c>
      <c r="V163" s="253"/>
      <c r="W163" s="253"/>
      <c r="X163" s="253"/>
      <c r="Y163" s="253"/>
      <c r="Z163" s="253"/>
      <c r="AA163" s="253"/>
      <c r="AB163" s="253"/>
      <c r="AC163" s="253" t="s">
        <v>332</v>
      </c>
      <c r="AD163" s="253"/>
      <c r="AE163" s="253"/>
      <c r="AF163" s="253"/>
      <c r="AG163" s="253"/>
      <c r="AH163" s="253"/>
      <c r="AI163" s="253"/>
      <c r="AJ163" s="253"/>
      <c r="AK163" s="253"/>
      <c r="AL163" s="253"/>
      <c r="AM163" s="253"/>
      <c r="AN163" s="253"/>
      <c r="AO163" s="253"/>
      <c r="AP163" s="256"/>
      <c r="AQ163" s="253"/>
      <c r="AR163" s="253"/>
      <c r="AS163" s="253"/>
      <c r="AT163" s="256"/>
      <c r="AU163" s="253"/>
      <c r="AV163" s="253"/>
      <c r="AW163" s="253"/>
      <c r="AX163" s="253"/>
      <c r="AY163" s="253"/>
      <c r="AZ163" s="253"/>
      <c r="BA163" s="253"/>
      <c r="BB163" s="253"/>
      <c r="BC163" s="253"/>
      <c r="BD163" s="253"/>
      <c r="BE163" s="253"/>
      <c r="BF163" s="253"/>
      <c r="BG163" s="253"/>
      <c r="BH163" s="253"/>
      <c r="BI163" s="253"/>
      <c r="BJ163" s="253"/>
      <c r="BK163" s="253"/>
      <c r="BL163" s="253"/>
      <c r="BM163" s="253"/>
      <c r="BN163" s="253"/>
      <c r="BO163" s="253"/>
      <c r="BP163" s="253"/>
      <c r="BQ163" s="253"/>
      <c r="BR163" s="253"/>
      <c r="BS163" s="253"/>
      <c r="BT163" s="253"/>
      <c r="BU163" s="253"/>
      <c r="BV163" s="253"/>
      <c r="BW163" s="253"/>
      <c r="BX163" s="253"/>
      <c r="BY163" s="253"/>
      <c r="BZ163" s="253"/>
      <c r="CA163" s="253"/>
      <c r="CB163" s="253"/>
      <c r="CC163" s="253"/>
      <c r="CD163" s="253"/>
      <c r="CE163" s="253"/>
      <c r="CF163" s="253"/>
      <c r="CG163" s="253"/>
      <c r="CH163" s="253"/>
      <c r="CI163" s="253"/>
      <c r="CJ163" s="253"/>
      <c r="CK163" s="253"/>
      <c r="CL163" s="253"/>
      <c r="CM163" s="253"/>
      <c r="CN163" s="253"/>
      <c r="CO163" s="253"/>
      <c r="CP163" s="253"/>
      <c r="CQ163" s="253"/>
      <c r="CR163" s="253"/>
      <c r="CS163" s="253"/>
      <c r="CT163" s="253"/>
      <c r="CU163" s="253"/>
      <c r="CV163" s="253"/>
      <c r="CW163" s="253"/>
      <c r="CX163" s="253"/>
      <c r="CY163" s="253"/>
      <c r="CZ163" s="253"/>
      <c r="DA163" s="253"/>
      <c r="DB163" s="253"/>
      <c r="DC163" s="253"/>
      <c r="DD163" s="253"/>
      <c r="DE163" s="253"/>
      <c r="DF163" s="253"/>
      <c r="DG163" s="253"/>
      <c r="DH163" s="253"/>
      <c r="DI163" s="253"/>
      <c r="DJ163" s="253"/>
      <c r="DK163" s="253"/>
      <c r="DL163" s="253"/>
      <c r="DM163" s="253"/>
      <c r="DN163" s="253"/>
      <c r="DO163" s="253"/>
      <c r="DP163" s="253"/>
      <c r="DQ163" s="253"/>
      <c r="DR163" s="253"/>
      <c r="DS163" s="253"/>
      <c r="DT163" s="253"/>
      <c r="DU163" s="253"/>
      <c r="DV163" s="253"/>
      <c r="DW163" s="253"/>
      <c r="DX163" s="253"/>
      <c r="DY163" s="253"/>
      <c r="DZ163" s="253"/>
      <c r="EA163" s="253"/>
      <c r="EB163" s="253"/>
      <c r="EC163" s="253"/>
      <c r="ED163" s="253"/>
      <c r="EE163" s="253"/>
      <c r="EF163" s="253"/>
      <c r="EG163" s="253"/>
      <c r="EH163" s="253"/>
      <c r="EI163" s="253"/>
      <c r="EJ163" s="253"/>
      <c r="EK163" s="253"/>
      <c r="EL163" s="253"/>
      <c r="EM163" s="253"/>
      <c r="EN163" s="253"/>
      <c r="EO163" s="253"/>
      <c r="EP163" s="253"/>
      <c r="EQ163" s="253"/>
      <c r="ER163" s="253"/>
      <c r="ES163" s="253"/>
      <c r="ET163" s="253"/>
      <c r="EU163" s="253"/>
      <c r="EV163" s="253"/>
      <c r="EW163" s="253"/>
      <c r="EX163" s="253"/>
      <c r="EY163" s="253"/>
      <c r="EZ163" s="253"/>
      <c r="FA163" s="253"/>
      <c r="FB163" s="253"/>
      <c r="FC163" s="253"/>
      <c r="FD163" s="253"/>
      <c r="FE163" s="253"/>
      <c r="FF163" s="253"/>
      <c r="FG163" s="253"/>
      <c r="FH163" s="253"/>
      <c r="FI163" s="253"/>
      <c r="FJ163" s="253"/>
      <c r="FK163" s="253"/>
      <c r="FL163" s="253"/>
      <c r="FM163" s="253"/>
      <c r="FN163" s="253"/>
      <c r="FO163" s="253"/>
      <c r="FP163" s="253"/>
      <c r="FQ163" s="253"/>
      <c r="FR163" s="253"/>
      <c r="FS163" s="253"/>
      <c r="FT163" s="253"/>
      <c r="FU163" s="253"/>
      <c r="FV163" s="253"/>
      <c r="FW163" s="253"/>
      <c r="FX163" s="253"/>
      <c r="FY163" s="253"/>
      <c r="FZ163" s="253"/>
      <c r="GA163" s="253"/>
      <c r="GB163" s="253"/>
      <c r="GC163" s="253"/>
      <c r="GD163" s="253"/>
      <c r="GE163" s="253"/>
      <c r="GF163" s="253"/>
      <c r="GG163" s="253"/>
      <c r="GH163" s="253"/>
      <c r="GI163" s="253"/>
      <c r="GJ163" s="253"/>
      <c r="GK163" s="253"/>
      <c r="GL163" s="253"/>
      <c r="GM163" s="253"/>
      <c r="GN163" s="253"/>
      <c r="GO163" s="253"/>
      <c r="GP163" s="253"/>
      <c r="GQ163" s="253"/>
      <c r="GR163" s="253"/>
      <c r="GS163" s="253"/>
      <c r="GT163" s="253"/>
      <c r="GU163" s="253"/>
      <c r="GV163" s="253"/>
      <c r="GW163" s="253"/>
      <c r="GX163" s="253"/>
      <c r="GY163" s="253"/>
      <c r="GZ163" s="253"/>
      <c r="HA163" s="253"/>
      <c r="HB163" s="253"/>
      <c r="HC163" s="253"/>
      <c r="HD163" s="253"/>
      <c r="HE163" s="253"/>
      <c r="HF163" s="253"/>
    </row>
    <row r="164" spans="1:214" s="312" customFormat="1" ht="15" customHeight="1" x14ac:dyDescent="0.25">
      <c r="A164" s="297"/>
      <c r="B164" s="297"/>
      <c r="C164" s="253"/>
      <c r="D164" s="253"/>
      <c r="E164" s="253"/>
      <c r="F164" s="253"/>
      <c r="G164" s="253"/>
      <c r="H164" s="253"/>
      <c r="I164" s="253"/>
      <c r="J164" s="253"/>
      <c r="K164" s="253"/>
      <c r="L164" s="253"/>
      <c r="M164" s="253"/>
      <c r="N164" s="253"/>
      <c r="O164" s="253"/>
      <c r="P164" s="253"/>
      <c r="Q164" s="253"/>
      <c r="R164" s="253"/>
      <c r="S164" s="253"/>
      <c r="T164" s="253"/>
      <c r="U164" s="253" t="s">
        <v>368</v>
      </c>
      <c r="V164" s="253"/>
      <c r="W164" s="253"/>
      <c r="X164" s="253"/>
      <c r="Y164" s="253"/>
      <c r="Z164" s="253"/>
      <c r="AA164" s="253"/>
      <c r="AB164" s="253"/>
      <c r="AC164" s="253" t="s">
        <v>318</v>
      </c>
      <c r="AD164" s="253"/>
      <c r="AE164" s="253"/>
      <c r="AF164" s="253"/>
      <c r="AG164" s="253"/>
      <c r="AH164" s="253"/>
      <c r="AI164" s="253"/>
      <c r="AJ164" s="253"/>
      <c r="AK164" s="253"/>
      <c r="AL164" s="253"/>
      <c r="AM164" s="253"/>
      <c r="AN164" s="253"/>
      <c r="AO164" s="253"/>
      <c r="AP164" s="256"/>
      <c r="AQ164" s="253"/>
      <c r="AR164" s="253"/>
      <c r="AS164" s="253"/>
      <c r="AT164" s="256"/>
      <c r="AU164" s="253"/>
      <c r="AV164" s="253"/>
      <c r="AW164" s="253"/>
      <c r="AX164" s="253"/>
      <c r="AY164" s="253"/>
      <c r="AZ164" s="253"/>
      <c r="BA164" s="253"/>
      <c r="BB164" s="253"/>
      <c r="BC164" s="253"/>
      <c r="BD164" s="253"/>
      <c r="BE164" s="253"/>
      <c r="BF164" s="253"/>
      <c r="BG164" s="253"/>
      <c r="BH164" s="253"/>
      <c r="BI164" s="253"/>
      <c r="BJ164" s="253"/>
      <c r="BK164" s="253"/>
      <c r="BL164" s="253"/>
      <c r="BM164" s="253"/>
      <c r="BN164" s="253"/>
      <c r="BO164" s="253"/>
      <c r="BP164" s="253"/>
      <c r="BQ164" s="253"/>
      <c r="BR164" s="253"/>
      <c r="BS164" s="253"/>
      <c r="BT164" s="253"/>
      <c r="BU164" s="253"/>
      <c r="BV164" s="253"/>
      <c r="BW164" s="253"/>
      <c r="BX164" s="253"/>
      <c r="BY164" s="253"/>
      <c r="BZ164" s="253"/>
      <c r="CA164" s="253"/>
      <c r="CB164" s="253"/>
      <c r="CC164" s="253"/>
      <c r="CD164" s="253"/>
      <c r="CE164" s="253"/>
      <c r="CF164" s="253"/>
      <c r="CG164" s="253"/>
      <c r="CH164" s="253"/>
      <c r="CI164" s="253"/>
      <c r="CJ164" s="253"/>
      <c r="CK164" s="253"/>
      <c r="CL164" s="253"/>
      <c r="CM164" s="253"/>
      <c r="CN164" s="253"/>
      <c r="CO164" s="253"/>
      <c r="CP164" s="253"/>
      <c r="CQ164" s="253"/>
      <c r="CR164" s="253"/>
      <c r="CS164" s="253"/>
      <c r="CT164" s="253"/>
      <c r="CU164" s="253"/>
      <c r="CV164" s="253"/>
      <c r="CW164" s="253"/>
      <c r="CX164" s="253"/>
      <c r="CY164" s="253"/>
      <c r="CZ164" s="253"/>
      <c r="DA164" s="253"/>
      <c r="DB164" s="253"/>
      <c r="DC164" s="253"/>
      <c r="DD164" s="253"/>
      <c r="DE164" s="253"/>
      <c r="DF164" s="253"/>
      <c r="DG164" s="253"/>
      <c r="DH164" s="253"/>
      <c r="DI164" s="253"/>
      <c r="DJ164" s="253"/>
      <c r="DK164" s="253"/>
      <c r="DL164" s="253"/>
      <c r="DM164" s="253"/>
      <c r="DN164" s="253"/>
      <c r="DO164" s="253"/>
      <c r="DP164" s="253"/>
      <c r="DQ164" s="253"/>
      <c r="DR164" s="253"/>
      <c r="DS164" s="253"/>
      <c r="DT164" s="253"/>
      <c r="DU164" s="253"/>
      <c r="DV164" s="253"/>
      <c r="DW164" s="253"/>
      <c r="DX164" s="253"/>
      <c r="DY164" s="253"/>
      <c r="DZ164" s="253"/>
      <c r="EA164" s="253"/>
      <c r="EB164" s="253"/>
      <c r="EC164" s="253"/>
      <c r="ED164" s="253"/>
      <c r="EE164" s="253"/>
      <c r="EF164" s="253"/>
      <c r="EG164" s="253"/>
      <c r="EH164" s="253"/>
      <c r="EI164" s="253"/>
      <c r="EJ164" s="253"/>
      <c r="EK164" s="253"/>
      <c r="EL164" s="253"/>
      <c r="EM164" s="253"/>
      <c r="EN164" s="253"/>
      <c r="EO164" s="253"/>
      <c r="EP164" s="253"/>
      <c r="EQ164" s="253"/>
      <c r="ER164" s="253"/>
      <c r="ES164" s="253"/>
      <c r="ET164" s="253"/>
      <c r="EU164" s="253"/>
      <c r="EV164" s="253"/>
      <c r="EW164" s="253"/>
      <c r="EX164" s="253"/>
      <c r="EY164" s="253"/>
      <c r="EZ164" s="253"/>
      <c r="FA164" s="253"/>
      <c r="FB164" s="253"/>
      <c r="FC164" s="253"/>
      <c r="FD164" s="253"/>
      <c r="FE164" s="253"/>
      <c r="FF164" s="253"/>
      <c r="FG164" s="253"/>
      <c r="FH164" s="253"/>
      <c r="FI164" s="253"/>
      <c r="FJ164" s="253"/>
      <c r="FK164" s="253"/>
      <c r="FL164" s="253"/>
      <c r="FM164" s="253"/>
      <c r="FN164" s="253"/>
      <c r="FO164" s="253"/>
      <c r="FP164" s="253"/>
      <c r="FQ164" s="253"/>
      <c r="FR164" s="253"/>
      <c r="FS164" s="253"/>
      <c r="FT164" s="253"/>
      <c r="FU164" s="253"/>
      <c r="FV164" s="253"/>
      <c r="FW164" s="253"/>
      <c r="FX164" s="253"/>
      <c r="FY164" s="253"/>
      <c r="FZ164" s="253"/>
      <c r="GA164" s="253"/>
      <c r="GB164" s="253"/>
      <c r="GC164" s="253"/>
      <c r="GD164" s="253"/>
      <c r="GE164" s="253"/>
      <c r="GF164" s="253"/>
      <c r="GG164" s="253"/>
      <c r="GH164" s="253"/>
      <c r="GI164" s="253"/>
      <c r="GJ164" s="253"/>
      <c r="GK164" s="253"/>
      <c r="GL164" s="253"/>
      <c r="GM164" s="253"/>
      <c r="GN164" s="253"/>
      <c r="GO164" s="253"/>
      <c r="GP164" s="253"/>
      <c r="GQ164" s="253"/>
      <c r="GR164" s="253"/>
      <c r="GS164" s="253"/>
      <c r="GT164" s="253"/>
      <c r="GU164" s="253"/>
      <c r="GV164" s="253"/>
      <c r="GW164" s="253"/>
      <c r="GX164" s="253"/>
      <c r="GY164" s="253"/>
      <c r="GZ164" s="253"/>
      <c r="HA164" s="253"/>
      <c r="HB164" s="253"/>
      <c r="HC164" s="253"/>
      <c r="HD164" s="253"/>
      <c r="HE164" s="253"/>
      <c r="HF164" s="253"/>
    </row>
    <row r="165" spans="1:214" s="312" customFormat="1" ht="15" customHeight="1" x14ac:dyDescent="0.25">
      <c r="A165" s="297"/>
      <c r="B165" s="297"/>
      <c r="C165" s="253"/>
      <c r="D165" s="253"/>
      <c r="E165" s="253"/>
      <c r="F165" s="253"/>
      <c r="G165" s="253"/>
      <c r="H165" s="253"/>
      <c r="I165" s="253"/>
      <c r="J165" s="253"/>
      <c r="K165" s="253"/>
      <c r="L165" s="253"/>
      <c r="M165" s="253"/>
      <c r="N165" s="253"/>
      <c r="O165" s="253"/>
      <c r="P165" s="253"/>
      <c r="Q165" s="253"/>
      <c r="R165" s="253"/>
      <c r="S165" s="253"/>
      <c r="T165" s="253"/>
      <c r="U165" s="253" t="s">
        <v>369</v>
      </c>
      <c r="V165" s="253"/>
      <c r="W165" s="253"/>
      <c r="X165" s="253"/>
      <c r="Y165" s="253"/>
      <c r="Z165" s="253"/>
      <c r="AA165" s="253"/>
      <c r="AB165" s="253"/>
      <c r="AC165" s="253" t="s">
        <v>332</v>
      </c>
      <c r="AD165" s="253"/>
      <c r="AE165" s="253"/>
      <c r="AF165" s="253"/>
      <c r="AG165" s="253"/>
      <c r="AH165" s="253"/>
      <c r="AI165" s="253"/>
      <c r="AJ165" s="253"/>
      <c r="AK165" s="253"/>
      <c r="AL165" s="253"/>
      <c r="AM165" s="253"/>
      <c r="AN165" s="253"/>
      <c r="AO165" s="253"/>
      <c r="AP165" s="256"/>
      <c r="AQ165" s="253"/>
      <c r="AR165" s="253"/>
      <c r="AS165" s="253"/>
      <c r="AT165" s="256"/>
      <c r="AU165" s="253"/>
      <c r="AV165" s="253"/>
      <c r="AW165" s="253"/>
      <c r="AX165" s="253"/>
      <c r="AY165" s="253"/>
      <c r="AZ165" s="253"/>
      <c r="BA165" s="253"/>
      <c r="BB165" s="253"/>
      <c r="BC165" s="253"/>
      <c r="BD165" s="253"/>
      <c r="BE165" s="253"/>
      <c r="BF165" s="253"/>
      <c r="BG165" s="253"/>
      <c r="BH165" s="253"/>
      <c r="BI165" s="253"/>
      <c r="BJ165" s="253"/>
      <c r="BK165" s="253"/>
      <c r="BL165" s="253"/>
      <c r="BM165" s="253"/>
      <c r="BN165" s="253"/>
      <c r="BO165" s="253"/>
      <c r="BP165" s="253"/>
      <c r="BQ165" s="253"/>
      <c r="BR165" s="253"/>
      <c r="BS165" s="253"/>
      <c r="BT165" s="253"/>
      <c r="BU165" s="253"/>
      <c r="BV165" s="253"/>
      <c r="BW165" s="253"/>
      <c r="BX165" s="253"/>
      <c r="BY165" s="253"/>
      <c r="BZ165" s="253"/>
      <c r="CA165" s="253"/>
      <c r="CB165" s="253"/>
      <c r="CC165" s="253"/>
      <c r="CD165" s="253"/>
      <c r="CE165" s="253"/>
      <c r="CF165" s="253"/>
      <c r="CG165" s="253"/>
      <c r="CH165" s="253"/>
      <c r="CI165" s="253"/>
      <c r="CJ165" s="253"/>
      <c r="CK165" s="253"/>
      <c r="CL165" s="253"/>
      <c r="CM165" s="253"/>
      <c r="CN165" s="253"/>
      <c r="CO165" s="253"/>
      <c r="CP165" s="253"/>
      <c r="CQ165" s="253"/>
      <c r="CR165" s="253"/>
      <c r="CS165" s="253"/>
      <c r="CT165" s="253"/>
      <c r="CU165" s="253"/>
      <c r="CV165" s="253"/>
      <c r="CW165" s="253"/>
      <c r="CX165" s="253"/>
      <c r="CY165" s="253"/>
      <c r="CZ165" s="253"/>
      <c r="DA165" s="253"/>
      <c r="DB165" s="253"/>
      <c r="DC165" s="253"/>
      <c r="DD165" s="253"/>
      <c r="DE165" s="253"/>
      <c r="DF165" s="253"/>
      <c r="DG165" s="253"/>
      <c r="DH165" s="253"/>
      <c r="DI165" s="253"/>
      <c r="DJ165" s="253"/>
      <c r="DK165" s="253"/>
      <c r="DL165" s="253"/>
      <c r="DM165" s="253"/>
      <c r="DN165" s="253"/>
      <c r="DO165" s="253"/>
      <c r="DP165" s="253"/>
      <c r="DQ165" s="253"/>
      <c r="DR165" s="253"/>
      <c r="DS165" s="253"/>
      <c r="DT165" s="253"/>
      <c r="DU165" s="253"/>
      <c r="DV165" s="253"/>
      <c r="DW165" s="253"/>
      <c r="DX165" s="253"/>
      <c r="DY165" s="253"/>
      <c r="DZ165" s="253"/>
      <c r="EA165" s="253"/>
      <c r="EB165" s="253"/>
      <c r="EC165" s="253"/>
      <c r="ED165" s="253"/>
      <c r="EE165" s="253"/>
      <c r="EF165" s="253"/>
      <c r="EG165" s="253"/>
      <c r="EH165" s="253"/>
      <c r="EI165" s="253"/>
      <c r="EJ165" s="253"/>
      <c r="EK165" s="253"/>
      <c r="EL165" s="253"/>
      <c r="EM165" s="253"/>
      <c r="EN165" s="253"/>
      <c r="EO165" s="253"/>
      <c r="EP165" s="253"/>
      <c r="EQ165" s="253"/>
      <c r="ER165" s="253"/>
      <c r="ES165" s="253"/>
      <c r="ET165" s="253"/>
      <c r="EU165" s="253"/>
      <c r="EV165" s="253"/>
      <c r="EW165" s="253"/>
      <c r="EX165" s="253"/>
      <c r="EY165" s="253"/>
      <c r="EZ165" s="253"/>
      <c r="FA165" s="253"/>
      <c r="FB165" s="253"/>
      <c r="FC165" s="253"/>
      <c r="FD165" s="253"/>
      <c r="FE165" s="253"/>
      <c r="FF165" s="253"/>
      <c r="FG165" s="253"/>
      <c r="FH165" s="253"/>
      <c r="FI165" s="253"/>
      <c r="FJ165" s="253"/>
      <c r="FK165" s="253"/>
      <c r="FL165" s="253"/>
      <c r="FM165" s="253"/>
      <c r="FN165" s="253"/>
      <c r="FO165" s="253"/>
      <c r="FP165" s="253"/>
      <c r="FQ165" s="253"/>
      <c r="FR165" s="253"/>
      <c r="FS165" s="253"/>
      <c r="FT165" s="253"/>
      <c r="FU165" s="253"/>
      <c r="FV165" s="253"/>
      <c r="FW165" s="253"/>
      <c r="FX165" s="253"/>
      <c r="FY165" s="253"/>
      <c r="FZ165" s="253"/>
      <c r="GA165" s="253"/>
      <c r="GB165" s="253"/>
      <c r="GC165" s="253"/>
      <c r="GD165" s="253"/>
      <c r="GE165" s="253"/>
      <c r="GF165" s="253"/>
      <c r="GG165" s="253"/>
      <c r="GH165" s="253"/>
      <c r="GI165" s="253"/>
      <c r="GJ165" s="253"/>
      <c r="GK165" s="253"/>
      <c r="GL165" s="253"/>
      <c r="GM165" s="253"/>
      <c r="GN165" s="253"/>
      <c r="GO165" s="253"/>
      <c r="GP165" s="253"/>
      <c r="GQ165" s="253"/>
      <c r="GR165" s="253"/>
      <c r="GS165" s="253"/>
      <c r="GT165" s="253"/>
      <c r="GU165" s="253"/>
      <c r="GV165" s="253"/>
      <c r="GW165" s="253"/>
      <c r="GX165" s="253"/>
      <c r="GY165" s="253"/>
      <c r="GZ165" s="253"/>
      <c r="HA165" s="253"/>
      <c r="HB165" s="253"/>
      <c r="HC165" s="253"/>
      <c r="HD165" s="253"/>
      <c r="HE165" s="253"/>
      <c r="HF165" s="253"/>
    </row>
    <row r="166" spans="1:214" s="312" customFormat="1" ht="15" customHeight="1" x14ac:dyDescent="0.25">
      <c r="A166" s="297"/>
      <c r="B166" s="297"/>
      <c r="C166" s="253"/>
      <c r="D166" s="253"/>
      <c r="E166" s="253"/>
      <c r="F166" s="253"/>
      <c r="G166" s="253"/>
      <c r="H166" s="253"/>
      <c r="I166" s="253"/>
      <c r="J166" s="253"/>
      <c r="K166" s="253"/>
      <c r="L166" s="253"/>
      <c r="M166" s="253"/>
      <c r="N166" s="253"/>
      <c r="O166" s="253"/>
      <c r="P166" s="253"/>
      <c r="Q166" s="253"/>
      <c r="R166" s="253"/>
      <c r="S166" s="253"/>
      <c r="T166" s="253"/>
      <c r="U166" s="253" t="s">
        <v>370</v>
      </c>
      <c r="V166" s="253"/>
      <c r="W166" s="253"/>
      <c r="X166" s="253"/>
      <c r="Y166" s="253"/>
      <c r="Z166" s="253"/>
      <c r="AA166" s="253"/>
      <c r="AB166" s="253"/>
      <c r="AC166" s="253" t="s">
        <v>320</v>
      </c>
      <c r="AD166" s="253"/>
      <c r="AE166" s="253"/>
      <c r="AF166" s="253"/>
      <c r="AG166" s="253"/>
      <c r="AH166" s="253"/>
      <c r="AI166" s="253"/>
      <c r="AJ166" s="253"/>
      <c r="AK166" s="253"/>
      <c r="AL166" s="253"/>
      <c r="AM166" s="253"/>
      <c r="AN166" s="253"/>
      <c r="AO166" s="253"/>
      <c r="AP166" s="256"/>
      <c r="AQ166" s="253"/>
      <c r="AR166" s="253"/>
      <c r="AS166" s="253"/>
      <c r="AT166" s="256"/>
      <c r="AU166" s="253"/>
      <c r="AV166" s="253"/>
      <c r="AW166" s="253"/>
      <c r="AX166" s="253"/>
      <c r="AY166" s="253"/>
      <c r="AZ166" s="253"/>
      <c r="BA166" s="253"/>
      <c r="BB166" s="253"/>
      <c r="BC166" s="253"/>
      <c r="BD166" s="253"/>
      <c r="BE166" s="253"/>
      <c r="BF166" s="253"/>
      <c r="BG166" s="253"/>
      <c r="BH166" s="253"/>
      <c r="BI166" s="253"/>
      <c r="BJ166" s="253"/>
      <c r="BK166" s="253"/>
      <c r="BL166" s="253"/>
      <c r="BM166" s="253"/>
      <c r="BN166" s="253"/>
      <c r="BO166" s="253"/>
      <c r="BP166" s="253"/>
      <c r="BQ166" s="253"/>
      <c r="BR166" s="253"/>
      <c r="BS166" s="253"/>
      <c r="BT166" s="253"/>
      <c r="BU166" s="253"/>
      <c r="BV166" s="253"/>
      <c r="BW166" s="253"/>
      <c r="BX166" s="253"/>
      <c r="BY166" s="253"/>
      <c r="BZ166" s="253"/>
      <c r="CA166" s="253"/>
      <c r="CB166" s="253"/>
      <c r="CC166" s="253"/>
      <c r="CD166" s="253"/>
      <c r="CE166" s="253"/>
      <c r="CF166" s="253"/>
      <c r="CG166" s="253"/>
      <c r="CH166" s="253"/>
      <c r="CI166" s="253"/>
      <c r="CJ166" s="253"/>
      <c r="CK166" s="253"/>
      <c r="CL166" s="253"/>
      <c r="CM166" s="253"/>
      <c r="CN166" s="253"/>
      <c r="CO166" s="253"/>
      <c r="CP166" s="253"/>
      <c r="CQ166" s="253"/>
      <c r="CR166" s="253"/>
      <c r="CS166" s="253"/>
      <c r="CT166" s="253"/>
      <c r="CU166" s="253"/>
      <c r="CV166" s="253"/>
      <c r="CW166" s="253"/>
      <c r="CX166" s="253"/>
      <c r="CY166" s="253"/>
      <c r="CZ166" s="253"/>
      <c r="DA166" s="253"/>
      <c r="DB166" s="253"/>
      <c r="DC166" s="253"/>
      <c r="DD166" s="253"/>
      <c r="DE166" s="253"/>
      <c r="DF166" s="253"/>
      <c r="DG166" s="253"/>
      <c r="DH166" s="253"/>
      <c r="DI166" s="253"/>
      <c r="DJ166" s="253"/>
      <c r="DK166" s="253"/>
      <c r="DL166" s="253"/>
      <c r="DM166" s="253"/>
      <c r="DN166" s="253"/>
      <c r="DO166" s="253"/>
      <c r="DP166" s="253"/>
      <c r="DQ166" s="253"/>
      <c r="DR166" s="253"/>
      <c r="DS166" s="253"/>
      <c r="DT166" s="253"/>
      <c r="DU166" s="253"/>
      <c r="DV166" s="253"/>
      <c r="DW166" s="253"/>
      <c r="DX166" s="253"/>
      <c r="DY166" s="253"/>
      <c r="DZ166" s="253"/>
      <c r="EA166" s="253"/>
      <c r="EB166" s="253"/>
      <c r="EC166" s="253"/>
      <c r="ED166" s="253"/>
      <c r="EE166" s="253"/>
      <c r="EF166" s="253"/>
      <c r="EG166" s="253"/>
      <c r="EH166" s="253"/>
      <c r="EI166" s="253"/>
      <c r="EJ166" s="253"/>
      <c r="EK166" s="253"/>
      <c r="EL166" s="253"/>
      <c r="EM166" s="253"/>
      <c r="EN166" s="253"/>
      <c r="EO166" s="253"/>
      <c r="EP166" s="253"/>
      <c r="EQ166" s="253"/>
      <c r="ER166" s="253"/>
      <c r="ES166" s="253"/>
      <c r="ET166" s="253"/>
      <c r="EU166" s="253"/>
      <c r="EV166" s="253"/>
      <c r="EW166" s="253"/>
      <c r="EX166" s="253"/>
      <c r="EY166" s="253"/>
      <c r="EZ166" s="253"/>
      <c r="FA166" s="253"/>
      <c r="FB166" s="253"/>
      <c r="FC166" s="253"/>
      <c r="FD166" s="253"/>
      <c r="FE166" s="253"/>
      <c r="FF166" s="253"/>
      <c r="FG166" s="253"/>
      <c r="FH166" s="253"/>
      <c r="FI166" s="253"/>
      <c r="FJ166" s="253"/>
      <c r="FK166" s="253"/>
      <c r="FL166" s="253"/>
      <c r="FM166" s="253"/>
      <c r="FN166" s="253"/>
      <c r="FO166" s="253"/>
      <c r="FP166" s="253"/>
      <c r="FQ166" s="253"/>
      <c r="FR166" s="253"/>
      <c r="FS166" s="253"/>
      <c r="FT166" s="253"/>
      <c r="FU166" s="253"/>
      <c r="FV166" s="253"/>
      <c r="FW166" s="253"/>
      <c r="FX166" s="253"/>
      <c r="FY166" s="253"/>
      <c r="FZ166" s="253"/>
      <c r="GA166" s="253"/>
      <c r="GB166" s="253"/>
      <c r="GC166" s="253"/>
      <c r="GD166" s="253"/>
      <c r="GE166" s="253"/>
      <c r="GF166" s="253"/>
      <c r="GG166" s="253"/>
      <c r="GH166" s="253"/>
      <c r="GI166" s="253"/>
      <c r="GJ166" s="253"/>
      <c r="GK166" s="253"/>
      <c r="GL166" s="253"/>
      <c r="GM166" s="253"/>
      <c r="GN166" s="253"/>
      <c r="GO166" s="253"/>
      <c r="GP166" s="253"/>
      <c r="GQ166" s="253"/>
      <c r="GR166" s="253"/>
      <c r="GS166" s="253"/>
      <c r="GT166" s="253"/>
      <c r="GU166" s="253"/>
      <c r="GV166" s="253"/>
      <c r="GW166" s="253"/>
      <c r="GX166" s="253"/>
      <c r="GY166" s="253"/>
      <c r="GZ166" s="253"/>
      <c r="HA166" s="253"/>
      <c r="HB166" s="253"/>
      <c r="HC166" s="253"/>
      <c r="HD166" s="253"/>
      <c r="HE166" s="253"/>
      <c r="HF166" s="253"/>
    </row>
    <row r="167" spans="1:214" s="312" customFormat="1" ht="15" customHeight="1" x14ac:dyDescent="0.25">
      <c r="A167" s="297"/>
      <c r="B167" s="297"/>
      <c r="C167" s="253"/>
      <c r="D167" s="253"/>
      <c r="E167" s="253"/>
      <c r="F167" s="253"/>
      <c r="G167" s="253"/>
      <c r="H167" s="253"/>
      <c r="I167" s="253"/>
      <c r="J167" s="253"/>
      <c r="K167" s="253"/>
      <c r="L167" s="253"/>
      <c r="M167" s="253"/>
      <c r="N167" s="253"/>
      <c r="O167" s="253"/>
      <c r="P167" s="253"/>
      <c r="Q167" s="253"/>
      <c r="R167" s="253"/>
      <c r="S167" s="253"/>
      <c r="T167" s="253"/>
      <c r="U167" s="253" t="s">
        <v>371</v>
      </c>
      <c r="V167" s="253"/>
      <c r="W167" s="253"/>
      <c r="X167" s="253"/>
      <c r="Y167" s="253"/>
      <c r="Z167" s="253"/>
      <c r="AA167" s="253"/>
      <c r="AB167" s="253"/>
      <c r="AC167" s="253" t="s">
        <v>329</v>
      </c>
      <c r="AD167" s="253"/>
      <c r="AE167" s="253"/>
      <c r="AF167" s="253"/>
      <c r="AG167" s="253"/>
      <c r="AH167" s="253"/>
      <c r="AI167" s="253"/>
      <c r="AJ167" s="253"/>
      <c r="AK167" s="253"/>
      <c r="AL167" s="253"/>
      <c r="AM167" s="253"/>
      <c r="AN167" s="253"/>
      <c r="AO167" s="253"/>
      <c r="AP167" s="256"/>
      <c r="AQ167" s="253"/>
      <c r="AR167" s="253"/>
      <c r="AS167" s="253"/>
      <c r="AT167" s="256"/>
      <c r="AU167" s="253"/>
      <c r="AV167" s="253"/>
      <c r="AW167" s="253"/>
      <c r="AX167" s="253"/>
      <c r="AY167" s="253"/>
      <c r="AZ167" s="253"/>
      <c r="BA167" s="253"/>
      <c r="BB167" s="253"/>
      <c r="BC167" s="253"/>
      <c r="BD167" s="253"/>
      <c r="BE167" s="253"/>
      <c r="BF167" s="253"/>
      <c r="BG167" s="253"/>
      <c r="BH167" s="253"/>
      <c r="BI167" s="253"/>
      <c r="BJ167" s="253"/>
      <c r="BK167" s="253"/>
      <c r="BL167" s="253"/>
      <c r="BM167" s="253"/>
      <c r="BN167" s="253"/>
      <c r="BO167" s="253"/>
      <c r="BP167" s="253"/>
      <c r="BQ167" s="253"/>
      <c r="BR167" s="253"/>
      <c r="BS167" s="253"/>
      <c r="BT167" s="253"/>
      <c r="BU167" s="253"/>
      <c r="BV167" s="253"/>
      <c r="BW167" s="253"/>
      <c r="BX167" s="253"/>
      <c r="BY167" s="253"/>
      <c r="BZ167" s="253"/>
      <c r="CA167" s="253"/>
      <c r="CB167" s="253"/>
      <c r="CC167" s="253"/>
      <c r="CD167" s="253"/>
      <c r="CE167" s="253"/>
      <c r="CF167" s="253"/>
      <c r="CG167" s="253"/>
      <c r="CH167" s="253"/>
      <c r="CI167" s="253"/>
      <c r="CJ167" s="253"/>
      <c r="CK167" s="253"/>
      <c r="CL167" s="253"/>
      <c r="CM167" s="253"/>
      <c r="CN167" s="253"/>
      <c r="CO167" s="253"/>
      <c r="CP167" s="253"/>
      <c r="CQ167" s="253"/>
      <c r="CR167" s="253"/>
      <c r="CS167" s="253"/>
      <c r="CT167" s="253"/>
      <c r="CU167" s="253"/>
      <c r="CV167" s="253"/>
      <c r="CW167" s="253"/>
      <c r="CX167" s="253"/>
      <c r="CY167" s="253"/>
      <c r="CZ167" s="253"/>
      <c r="DA167" s="253"/>
      <c r="DB167" s="253"/>
      <c r="DC167" s="253"/>
      <c r="DD167" s="253"/>
      <c r="DE167" s="253"/>
      <c r="DF167" s="253"/>
      <c r="DG167" s="253"/>
      <c r="DH167" s="253"/>
      <c r="DI167" s="253"/>
      <c r="DJ167" s="253"/>
      <c r="DK167" s="253"/>
      <c r="DL167" s="253"/>
      <c r="DM167" s="253"/>
      <c r="DN167" s="253"/>
      <c r="DO167" s="253"/>
      <c r="DP167" s="253"/>
      <c r="DQ167" s="253"/>
      <c r="DR167" s="253"/>
      <c r="DS167" s="253"/>
      <c r="DT167" s="253"/>
      <c r="DU167" s="253"/>
      <c r="DV167" s="253"/>
      <c r="DW167" s="253"/>
      <c r="DX167" s="253"/>
      <c r="DY167" s="253"/>
      <c r="DZ167" s="253"/>
      <c r="EA167" s="253"/>
      <c r="EB167" s="253"/>
      <c r="EC167" s="253"/>
      <c r="ED167" s="253"/>
      <c r="EE167" s="253"/>
      <c r="EF167" s="253"/>
      <c r="EG167" s="253"/>
      <c r="EH167" s="253"/>
      <c r="EI167" s="253"/>
      <c r="EJ167" s="253"/>
      <c r="EK167" s="253"/>
      <c r="EL167" s="253"/>
      <c r="EM167" s="253"/>
      <c r="EN167" s="253"/>
      <c r="EO167" s="253"/>
      <c r="EP167" s="253"/>
      <c r="EQ167" s="253"/>
      <c r="ER167" s="253"/>
      <c r="ES167" s="253"/>
      <c r="ET167" s="253"/>
      <c r="EU167" s="253"/>
      <c r="EV167" s="253"/>
      <c r="EW167" s="253"/>
      <c r="EX167" s="253"/>
      <c r="EY167" s="253"/>
      <c r="EZ167" s="253"/>
      <c r="FA167" s="253"/>
      <c r="FB167" s="253"/>
      <c r="FC167" s="253"/>
      <c r="FD167" s="253"/>
      <c r="FE167" s="253"/>
      <c r="FF167" s="253"/>
      <c r="FG167" s="253"/>
      <c r="FH167" s="253"/>
      <c r="FI167" s="253"/>
      <c r="FJ167" s="253"/>
      <c r="FK167" s="253"/>
      <c r="FL167" s="253"/>
      <c r="FM167" s="253"/>
      <c r="FN167" s="253"/>
      <c r="FO167" s="253"/>
      <c r="FP167" s="253"/>
      <c r="FQ167" s="253"/>
      <c r="FR167" s="253"/>
      <c r="FS167" s="253"/>
      <c r="FT167" s="253"/>
      <c r="FU167" s="253"/>
      <c r="FV167" s="253"/>
      <c r="FW167" s="253"/>
      <c r="FX167" s="253"/>
      <c r="FY167" s="253"/>
      <c r="FZ167" s="253"/>
      <c r="GA167" s="253"/>
      <c r="GB167" s="253"/>
      <c r="GC167" s="253"/>
      <c r="GD167" s="253"/>
      <c r="GE167" s="253"/>
      <c r="GF167" s="253"/>
      <c r="GG167" s="253"/>
      <c r="GH167" s="253"/>
      <c r="GI167" s="253"/>
      <c r="GJ167" s="253"/>
      <c r="GK167" s="253"/>
      <c r="GL167" s="253"/>
      <c r="GM167" s="253"/>
      <c r="GN167" s="253"/>
      <c r="GO167" s="253"/>
      <c r="GP167" s="253"/>
      <c r="GQ167" s="253"/>
      <c r="GR167" s="253"/>
      <c r="GS167" s="253"/>
      <c r="GT167" s="253"/>
      <c r="GU167" s="253"/>
      <c r="GV167" s="253"/>
      <c r="GW167" s="253"/>
      <c r="GX167" s="253"/>
      <c r="GY167" s="253"/>
      <c r="GZ167" s="253"/>
      <c r="HA167" s="253"/>
      <c r="HB167" s="253"/>
      <c r="HC167" s="253"/>
      <c r="HD167" s="253"/>
      <c r="HE167" s="253"/>
      <c r="HF167" s="253"/>
    </row>
    <row r="168" spans="1:214" s="312" customFormat="1" ht="15" customHeight="1" x14ac:dyDescent="0.25">
      <c r="A168" s="297"/>
      <c r="B168" s="297"/>
      <c r="C168" s="253"/>
      <c r="D168" s="253"/>
      <c r="E168" s="253"/>
      <c r="F168" s="253"/>
      <c r="G168" s="253"/>
      <c r="H168" s="253"/>
      <c r="I168" s="253"/>
      <c r="J168" s="253"/>
      <c r="K168" s="253"/>
      <c r="L168" s="253"/>
      <c r="M168" s="253"/>
      <c r="N168" s="253"/>
      <c r="O168" s="253"/>
      <c r="P168" s="253"/>
      <c r="Q168" s="253"/>
      <c r="R168" s="253"/>
      <c r="S168" s="253"/>
      <c r="T168" s="253"/>
      <c r="U168" s="253" t="s">
        <v>372</v>
      </c>
      <c r="V168" s="253"/>
      <c r="W168" s="253"/>
      <c r="X168" s="253"/>
      <c r="Y168" s="253"/>
      <c r="Z168" s="253"/>
      <c r="AA168" s="253"/>
      <c r="AB168" s="253"/>
      <c r="AC168" s="253" t="s">
        <v>373</v>
      </c>
      <c r="AD168" s="253"/>
      <c r="AE168" s="253"/>
      <c r="AF168" s="253"/>
      <c r="AG168" s="253"/>
      <c r="AH168" s="253"/>
      <c r="AI168" s="253"/>
      <c r="AJ168" s="253"/>
      <c r="AK168" s="253"/>
      <c r="AL168" s="253"/>
      <c r="AM168" s="253"/>
      <c r="AN168" s="253"/>
      <c r="AO168" s="253"/>
      <c r="AP168" s="256"/>
      <c r="AQ168" s="253"/>
      <c r="AR168" s="253"/>
      <c r="AS168" s="253"/>
      <c r="AT168" s="256"/>
      <c r="AU168" s="253"/>
      <c r="AV168" s="253"/>
      <c r="AW168" s="253"/>
      <c r="AX168" s="253"/>
      <c r="AY168" s="253"/>
      <c r="AZ168" s="253"/>
      <c r="BA168" s="253"/>
      <c r="BB168" s="253"/>
      <c r="BC168" s="253"/>
      <c r="BD168" s="253"/>
      <c r="BE168" s="253"/>
      <c r="BF168" s="253"/>
      <c r="BG168" s="253"/>
      <c r="BH168" s="253"/>
      <c r="BI168" s="253"/>
      <c r="BJ168" s="253"/>
      <c r="BK168" s="253"/>
      <c r="BL168" s="253"/>
      <c r="BM168" s="253"/>
      <c r="BN168" s="253"/>
      <c r="BO168" s="253"/>
      <c r="BP168" s="253"/>
      <c r="BQ168" s="253"/>
      <c r="BR168" s="253"/>
      <c r="BS168" s="253"/>
      <c r="BT168" s="253"/>
      <c r="BU168" s="253"/>
      <c r="BV168" s="253"/>
      <c r="BW168" s="253"/>
      <c r="BX168" s="253"/>
      <c r="BY168" s="253"/>
      <c r="BZ168" s="253"/>
      <c r="CA168" s="253"/>
      <c r="CB168" s="253"/>
      <c r="CC168" s="253"/>
      <c r="CD168" s="253"/>
      <c r="CE168" s="253"/>
      <c r="CF168" s="253"/>
      <c r="CG168" s="253"/>
      <c r="CH168" s="253"/>
      <c r="CI168" s="253"/>
      <c r="CJ168" s="253"/>
      <c r="CK168" s="253"/>
      <c r="CL168" s="253"/>
      <c r="CM168" s="253"/>
      <c r="CN168" s="253"/>
      <c r="CO168" s="253"/>
      <c r="CP168" s="253"/>
      <c r="CQ168" s="253"/>
      <c r="CR168" s="253"/>
      <c r="CS168" s="253"/>
      <c r="CT168" s="253"/>
      <c r="CU168" s="253"/>
      <c r="CV168" s="253"/>
      <c r="CW168" s="253"/>
      <c r="CX168" s="253"/>
      <c r="CY168" s="253"/>
      <c r="CZ168" s="253"/>
      <c r="DA168" s="253"/>
      <c r="DB168" s="253"/>
      <c r="DC168" s="253"/>
      <c r="DD168" s="253"/>
      <c r="DE168" s="253"/>
      <c r="DF168" s="253"/>
      <c r="DG168" s="253"/>
      <c r="DH168" s="253"/>
      <c r="DI168" s="253"/>
      <c r="DJ168" s="253"/>
      <c r="DK168" s="253"/>
      <c r="DL168" s="253"/>
      <c r="DM168" s="253"/>
      <c r="DN168" s="253"/>
      <c r="DO168" s="253"/>
      <c r="DP168" s="253"/>
      <c r="DQ168" s="253"/>
      <c r="DR168" s="253"/>
      <c r="DS168" s="253"/>
      <c r="DT168" s="253"/>
      <c r="DU168" s="253"/>
      <c r="DV168" s="253"/>
      <c r="DW168" s="253"/>
      <c r="DX168" s="253"/>
      <c r="DY168" s="253"/>
      <c r="DZ168" s="253"/>
      <c r="EA168" s="253"/>
      <c r="EB168" s="253"/>
      <c r="EC168" s="253"/>
      <c r="ED168" s="253"/>
      <c r="EE168" s="253"/>
      <c r="EF168" s="253"/>
      <c r="EG168" s="253"/>
      <c r="EH168" s="253"/>
      <c r="EI168" s="253"/>
      <c r="EJ168" s="253"/>
      <c r="EK168" s="253"/>
      <c r="EL168" s="253"/>
      <c r="EM168" s="253"/>
      <c r="EN168" s="253"/>
      <c r="EO168" s="253"/>
      <c r="EP168" s="253"/>
      <c r="EQ168" s="253"/>
      <c r="ER168" s="253"/>
      <c r="ES168" s="253"/>
      <c r="ET168" s="253"/>
      <c r="EU168" s="253"/>
      <c r="EV168" s="253"/>
      <c r="EW168" s="253"/>
      <c r="EX168" s="253"/>
      <c r="EY168" s="253"/>
      <c r="EZ168" s="253"/>
      <c r="FA168" s="253"/>
      <c r="FB168" s="253"/>
      <c r="FC168" s="253"/>
      <c r="FD168" s="253"/>
      <c r="FE168" s="253"/>
      <c r="FF168" s="253"/>
      <c r="FG168" s="253"/>
      <c r="FH168" s="253"/>
      <c r="FI168" s="253"/>
      <c r="FJ168" s="253"/>
      <c r="FK168" s="253"/>
      <c r="FL168" s="253"/>
      <c r="FM168" s="253"/>
      <c r="FN168" s="253"/>
      <c r="FO168" s="253"/>
      <c r="FP168" s="253"/>
      <c r="FQ168" s="253"/>
      <c r="FR168" s="253"/>
      <c r="FS168" s="253"/>
      <c r="FT168" s="253"/>
      <c r="FU168" s="253"/>
      <c r="FV168" s="253"/>
      <c r="FW168" s="253"/>
      <c r="FX168" s="253"/>
      <c r="FY168" s="253"/>
      <c r="FZ168" s="253"/>
      <c r="GA168" s="253"/>
      <c r="GB168" s="253"/>
      <c r="GC168" s="253"/>
      <c r="GD168" s="253"/>
      <c r="GE168" s="253"/>
      <c r="GF168" s="253"/>
      <c r="GG168" s="253"/>
      <c r="GH168" s="253"/>
      <c r="GI168" s="253"/>
      <c r="GJ168" s="253"/>
      <c r="GK168" s="253"/>
      <c r="GL168" s="253"/>
      <c r="GM168" s="253"/>
      <c r="GN168" s="253"/>
      <c r="GO168" s="253"/>
      <c r="GP168" s="253"/>
      <c r="GQ168" s="253"/>
      <c r="GR168" s="253"/>
      <c r="GS168" s="253"/>
      <c r="GT168" s="253"/>
      <c r="GU168" s="253"/>
      <c r="GV168" s="253"/>
      <c r="GW168" s="253"/>
      <c r="GX168" s="253"/>
      <c r="GY168" s="253"/>
      <c r="GZ168" s="253"/>
      <c r="HA168" s="253"/>
      <c r="HB168" s="253"/>
      <c r="HC168" s="253"/>
      <c r="HD168" s="253"/>
      <c r="HE168" s="253"/>
      <c r="HF168" s="253"/>
    </row>
    <row r="169" spans="1:214" s="312" customFormat="1" ht="15" customHeight="1" x14ac:dyDescent="0.25">
      <c r="A169" s="297"/>
      <c r="B169" s="297"/>
      <c r="C169" s="253"/>
      <c r="D169" s="253"/>
      <c r="E169" s="253"/>
      <c r="F169" s="253"/>
      <c r="G169" s="253"/>
      <c r="H169" s="253"/>
      <c r="I169" s="253"/>
      <c r="J169" s="253"/>
      <c r="K169" s="253"/>
      <c r="L169" s="253"/>
      <c r="M169" s="253"/>
      <c r="N169" s="253"/>
      <c r="O169" s="253"/>
      <c r="P169" s="253"/>
      <c r="Q169" s="253"/>
      <c r="R169" s="253"/>
      <c r="S169" s="253"/>
      <c r="T169" s="253"/>
      <c r="U169" s="253" t="s">
        <v>374</v>
      </c>
      <c r="V169" s="253"/>
      <c r="W169" s="253"/>
      <c r="X169" s="253"/>
      <c r="Y169" s="253"/>
      <c r="Z169" s="253"/>
      <c r="AA169" s="253"/>
      <c r="AB169" s="253"/>
      <c r="AC169" s="253" t="s">
        <v>320</v>
      </c>
      <c r="AD169" s="253"/>
      <c r="AE169" s="253"/>
      <c r="AF169" s="253"/>
      <c r="AG169" s="253"/>
      <c r="AH169" s="253"/>
      <c r="AI169" s="253"/>
      <c r="AJ169" s="253"/>
      <c r="AK169" s="253"/>
      <c r="AL169" s="253"/>
      <c r="AM169" s="253"/>
      <c r="AN169" s="253"/>
      <c r="AO169" s="253"/>
      <c r="AP169" s="256"/>
      <c r="AQ169" s="253"/>
      <c r="AR169" s="253"/>
      <c r="AS169" s="253"/>
      <c r="AT169" s="256"/>
      <c r="AU169" s="253"/>
      <c r="AV169" s="253"/>
      <c r="AW169" s="253"/>
      <c r="AX169" s="253"/>
      <c r="AY169" s="253"/>
      <c r="AZ169" s="253"/>
      <c r="BA169" s="253"/>
      <c r="BB169" s="253"/>
      <c r="BC169" s="253"/>
      <c r="BD169" s="253"/>
      <c r="BE169" s="253"/>
      <c r="BF169" s="253"/>
      <c r="BG169" s="253"/>
      <c r="BH169" s="253"/>
      <c r="BI169" s="253"/>
      <c r="BJ169" s="253"/>
      <c r="BK169" s="253"/>
      <c r="BL169" s="253"/>
      <c r="BM169" s="253"/>
      <c r="BN169" s="253"/>
      <c r="BO169" s="253"/>
      <c r="BP169" s="253"/>
      <c r="BQ169" s="253"/>
      <c r="BR169" s="253"/>
      <c r="BS169" s="253"/>
      <c r="BT169" s="253"/>
      <c r="BU169" s="253"/>
      <c r="BV169" s="253"/>
      <c r="BW169" s="253"/>
      <c r="BX169" s="253"/>
      <c r="BY169" s="253"/>
      <c r="BZ169" s="253"/>
      <c r="CA169" s="253"/>
      <c r="CB169" s="253"/>
      <c r="CC169" s="253"/>
      <c r="CD169" s="253"/>
      <c r="CE169" s="253"/>
      <c r="CF169" s="253"/>
      <c r="CG169" s="253"/>
      <c r="CH169" s="253"/>
      <c r="CI169" s="253"/>
      <c r="CJ169" s="253"/>
      <c r="CK169" s="253"/>
      <c r="CL169" s="253"/>
      <c r="CM169" s="253"/>
      <c r="CN169" s="253"/>
      <c r="CO169" s="253"/>
      <c r="CP169" s="253"/>
      <c r="CQ169" s="253"/>
      <c r="CR169" s="253"/>
      <c r="CS169" s="253"/>
      <c r="CT169" s="253"/>
      <c r="CU169" s="253"/>
      <c r="CV169" s="253"/>
      <c r="CW169" s="253"/>
      <c r="CX169" s="253"/>
      <c r="CY169" s="253"/>
      <c r="CZ169" s="253"/>
      <c r="DA169" s="253"/>
      <c r="DB169" s="253"/>
      <c r="DC169" s="253"/>
      <c r="DD169" s="253"/>
      <c r="DE169" s="253"/>
      <c r="DF169" s="253"/>
      <c r="DG169" s="253"/>
      <c r="DH169" s="253"/>
      <c r="DI169" s="253"/>
      <c r="DJ169" s="253"/>
      <c r="DK169" s="253"/>
      <c r="DL169" s="253"/>
      <c r="DM169" s="253"/>
      <c r="DN169" s="253"/>
      <c r="DO169" s="253"/>
      <c r="DP169" s="253"/>
      <c r="DQ169" s="253"/>
      <c r="DR169" s="253"/>
      <c r="DS169" s="253"/>
      <c r="DT169" s="253"/>
      <c r="DU169" s="253"/>
      <c r="DV169" s="253"/>
      <c r="DW169" s="253"/>
      <c r="DX169" s="253"/>
      <c r="DY169" s="253"/>
      <c r="DZ169" s="253"/>
      <c r="EA169" s="253"/>
      <c r="EB169" s="253"/>
      <c r="EC169" s="253"/>
      <c r="ED169" s="253"/>
      <c r="EE169" s="253"/>
      <c r="EF169" s="253"/>
      <c r="EG169" s="253"/>
      <c r="EH169" s="253"/>
      <c r="EI169" s="253"/>
      <c r="EJ169" s="253"/>
      <c r="EK169" s="253"/>
      <c r="EL169" s="253"/>
      <c r="EM169" s="253"/>
      <c r="EN169" s="253"/>
      <c r="EO169" s="253"/>
      <c r="EP169" s="253"/>
      <c r="EQ169" s="253"/>
      <c r="ER169" s="253"/>
      <c r="ES169" s="253"/>
      <c r="ET169" s="253"/>
      <c r="EU169" s="253"/>
      <c r="EV169" s="253"/>
      <c r="EW169" s="253"/>
      <c r="EX169" s="253"/>
      <c r="EY169" s="253"/>
      <c r="EZ169" s="253"/>
      <c r="FA169" s="253"/>
      <c r="FB169" s="253"/>
      <c r="FC169" s="253"/>
      <c r="FD169" s="253"/>
      <c r="FE169" s="253"/>
      <c r="FF169" s="253"/>
      <c r="FG169" s="253"/>
      <c r="FH169" s="253"/>
      <c r="FI169" s="253"/>
      <c r="FJ169" s="253"/>
      <c r="FK169" s="253"/>
      <c r="FL169" s="253"/>
      <c r="FM169" s="253"/>
      <c r="FN169" s="253"/>
      <c r="FO169" s="253"/>
      <c r="FP169" s="253"/>
      <c r="FQ169" s="253"/>
      <c r="FR169" s="253"/>
      <c r="FS169" s="253"/>
      <c r="FT169" s="253"/>
      <c r="FU169" s="253"/>
      <c r="FV169" s="253"/>
      <c r="FW169" s="253"/>
      <c r="FX169" s="253"/>
      <c r="FY169" s="253"/>
      <c r="FZ169" s="253"/>
      <c r="GA169" s="253"/>
      <c r="GB169" s="253"/>
      <c r="GC169" s="253"/>
      <c r="GD169" s="253"/>
      <c r="GE169" s="253"/>
      <c r="GF169" s="253"/>
      <c r="GG169" s="253"/>
      <c r="GH169" s="253"/>
      <c r="GI169" s="253"/>
      <c r="GJ169" s="253"/>
      <c r="GK169" s="253"/>
      <c r="GL169" s="253"/>
      <c r="GM169" s="253"/>
      <c r="GN169" s="253"/>
      <c r="GO169" s="253"/>
      <c r="GP169" s="253"/>
      <c r="GQ169" s="253"/>
      <c r="GR169" s="253"/>
      <c r="GS169" s="253"/>
      <c r="GT169" s="253"/>
      <c r="GU169" s="253"/>
      <c r="GV169" s="253"/>
      <c r="GW169" s="253"/>
      <c r="GX169" s="253"/>
      <c r="GY169" s="253"/>
      <c r="GZ169" s="253"/>
      <c r="HA169" s="253"/>
      <c r="HB169" s="253"/>
      <c r="HC169" s="253"/>
      <c r="HD169" s="253"/>
      <c r="HE169" s="253"/>
      <c r="HF169" s="253"/>
    </row>
    <row r="170" spans="1:214" s="312" customFormat="1" ht="15" customHeight="1" x14ac:dyDescent="0.25">
      <c r="A170" s="297"/>
      <c r="B170" s="297"/>
      <c r="C170" s="253"/>
      <c r="D170" s="253"/>
      <c r="E170" s="253"/>
      <c r="F170" s="253"/>
      <c r="G170" s="253"/>
      <c r="H170" s="253"/>
      <c r="I170" s="253"/>
      <c r="J170" s="253"/>
      <c r="K170" s="253"/>
      <c r="L170" s="253"/>
      <c r="M170" s="253"/>
      <c r="N170" s="253"/>
      <c r="O170" s="253"/>
      <c r="P170" s="253"/>
      <c r="Q170" s="253"/>
      <c r="R170" s="253"/>
      <c r="S170" s="253"/>
      <c r="T170" s="253"/>
      <c r="U170" s="253" t="s">
        <v>375</v>
      </c>
      <c r="V170" s="253"/>
      <c r="W170" s="253"/>
      <c r="X170" s="253"/>
      <c r="Y170" s="253"/>
      <c r="Z170" s="253"/>
      <c r="AA170" s="253"/>
      <c r="AB170" s="253"/>
      <c r="AC170" s="253" t="s">
        <v>323</v>
      </c>
      <c r="AD170" s="253"/>
      <c r="AE170" s="253"/>
      <c r="AF170" s="253"/>
      <c r="AG170" s="253"/>
      <c r="AH170" s="253"/>
      <c r="AI170" s="253"/>
      <c r="AJ170" s="253"/>
      <c r="AK170" s="253"/>
      <c r="AL170" s="253"/>
      <c r="AM170" s="253"/>
      <c r="AN170" s="253"/>
      <c r="AO170" s="253"/>
      <c r="AP170" s="256"/>
      <c r="AQ170" s="253"/>
      <c r="AR170" s="253"/>
      <c r="AS170" s="253"/>
      <c r="AT170" s="256"/>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row>
    <row r="171" spans="1:214" s="312" customFormat="1" ht="15" customHeight="1" x14ac:dyDescent="0.25">
      <c r="A171" s="297"/>
      <c r="B171" s="297"/>
      <c r="C171" s="253"/>
      <c r="D171" s="253"/>
      <c r="E171" s="253"/>
      <c r="F171" s="253"/>
      <c r="G171" s="253"/>
      <c r="H171" s="253"/>
      <c r="I171" s="253"/>
      <c r="J171" s="253"/>
      <c r="K171" s="253"/>
      <c r="L171" s="253"/>
      <c r="M171" s="253"/>
      <c r="N171" s="253"/>
      <c r="O171" s="253"/>
      <c r="P171" s="253"/>
      <c r="Q171" s="253"/>
      <c r="R171" s="253"/>
      <c r="S171" s="253"/>
      <c r="T171" s="253"/>
      <c r="U171" s="253" t="s">
        <v>376</v>
      </c>
      <c r="V171" s="253"/>
      <c r="W171" s="253"/>
      <c r="X171" s="253"/>
      <c r="Y171" s="253"/>
      <c r="Z171" s="253"/>
      <c r="AA171" s="253"/>
      <c r="AB171" s="253"/>
      <c r="AC171" s="253" t="s">
        <v>357</v>
      </c>
      <c r="AD171" s="253"/>
      <c r="AE171" s="253"/>
      <c r="AF171" s="253"/>
      <c r="AG171" s="253"/>
      <c r="AH171" s="253"/>
      <c r="AI171" s="253"/>
      <c r="AJ171" s="253"/>
      <c r="AK171" s="253"/>
      <c r="AL171" s="253"/>
      <c r="AM171" s="253"/>
      <c r="AN171" s="253"/>
      <c r="AO171" s="253"/>
      <c r="AP171" s="256"/>
      <c r="AQ171" s="253"/>
      <c r="AR171" s="253"/>
      <c r="AS171" s="253"/>
      <c r="AT171" s="256"/>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row>
    <row r="172" spans="1:214" s="312" customFormat="1" ht="15" customHeight="1" x14ac:dyDescent="0.25">
      <c r="A172" s="297"/>
      <c r="B172" s="297"/>
      <c r="C172" s="253"/>
      <c r="D172" s="253"/>
      <c r="E172" s="253"/>
      <c r="F172" s="253"/>
      <c r="G172" s="253"/>
      <c r="H172" s="253"/>
      <c r="I172" s="253"/>
      <c r="J172" s="253"/>
      <c r="K172" s="253"/>
      <c r="L172" s="253"/>
      <c r="M172" s="253"/>
      <c r="N172" s="253"/>
      <c r="O172" s="253"/>
      <c r="P172" s="253"/>
      <c r="Q172" s="253"/>
      <c r="R172" s="253"/>
      <c r="S172" s="253"/>
      <c r="T172" s="253"/>
      <c r="U172" s="253" t="s">
        <v>377</v>
      </c>
      <c r="V172" s="253"/>
      <c r="W172" s="253"/>
      <c r="X172" s="253"/>
      <c r="Y172" s="253"/>
      <c r="Z172" s="253"/>
      <c r="AA172" s="253"/>
      <c r="AB172" s="253"/>
      <c r="AC172" s="253" t="s">
        <v>332</v>
      </c>
      <c r="AD172" s="253"/>
      <c r="AE172" s="253"/>
      <c r="AF172" s="253"/>
      <c r="AG172" s="253"/>
      <c r="AH172" s="253"/>
      <c r="AI172" s="253"/>
      <c r="AJ172" s="253"/>
      <c r="AK172" s="253"/>
      <c r="AL172" s="253"/>
      <c r="AM172" s="253"/>
      <c r="AN172" s="253"/>
      <c r="AO172" s="253"/>
      <c r="AP172" s="256"/>
      <c r="AQ172" s="253"/>
      <c r="AR172" s="253"/>
      <c r="AS172" s="253"/>
      <c r="AT172" s="256"/>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row>
    <row r="173" spans="1:214" s="312" customFormat="1" ht="15" customHeight="1" x14ac:dyDescent="0.25">
      <c r="A173" s="297"/>
      <c r="B173" s="297"/>
      <c r="C173" s="253"/>
      <c r="D173" s="253"/>
      <c r="E173" s="253"/>
      <c r="F173" s="253"/>
      <c r="G173" s="253"/>
      <c r="H173" s="253"/>
      <c r="I173" s="253"/>
      <c r="J173" s="253"/>
      <c r="K173" s="253"/>
      <c r="L173" s="253"/>
      <c r="M173" s="253"/>
      <c r="N173" s="253"/>
      <c r="O173" s="253"/>
      <c r="P173" s="253"/>
      <c r="Q173" s="253"/>
      <c r="R173" s="253"/>
      <c r="S173" s="253"/>
      <c r="T173" s="253"/>
      <c r="U173" s="253" t="s">
        <v>275</v>
      </c>
      <c r="V173" s="253"/>
      <c r="W173" s="253"/>
      <c r="X173" s="253"/>
      <c r="Y173" s="253"/>
      <c r="Z173" s="253"/>
      <c r="AA173" s="253"/>
      <c r="AB173" s="253"/>
      <c r="AC173" s="253" t="s">
        <v>357</v>
      </c>
      <c r="AD173" s="253"/>
      <c r="AE173" s="253"/>
      <c r="AF173" s="253"/>
      <c r="AG173" s="253"/>
      <c r="AH173" s="253"/>
      <c r="AI173" s="253"/>
      <c r="AJ173" s="253"/>
      <c r="AK173" s="253"/>
      <c r="AL173" s="253"/>
      <c r="AM173" s="253"/>
      <c r="AN173" s="253"/>
      <c r="AO173" s="253"/>
      <c r="AP173" s="256"/>
      <c r="AQ173" s="253"/>
      <c r="AR173" s="253"/>
      <c r="AS173" s="253"/>
      <c r="AT173" s="256"/>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row>
    <row r="174" spans="1:214" s="312" customFormat="1" ht="15" customHeight="1" x14ac:dyDescent="0.25">
      <c r="A174" s="297"/>
      <c r="B174" s="297"/>
      <c r="C174" s="253"/>
      <c r="D174" s="253"/>
      <c r="E174" s="253"/>
      <c r="F174" s="253"/>
      <c r="G174" s="253"/>
      <c r="H174" s="253"/>
      <c r="I174" s="253"/>
      <c r="J174" s="253"/>
      <c r="K174" s="253"/>
      <c r="L174" s="253"/>
      <c r="M174" s="253"/>
      <c r="N174" s="253"/>
      <c r="O174" s="253"/>
      <c r="P174" s="253"/>
      <c r="Q174" s="253"/>
      <c r="R174" s="253"/>
      <c r="S174" s="253"/>
      <c r="T174" s="253"/>
      <c r="U174" s="253" t="s">
        <v>378</v>
      </c>
      <c r="V174" s="253"/>
      <c r="W174" s="253"/>
      <c r="X174" s="253"/>
      <c r="Y174" s="253"/>
      <c r="Z174" s="253"/>
      <c r="AA174" s="253"/>
      <c r="AB174" s="253"/>
      <c r="AC174" s="253" t="s">
        <v>318</v>
      </c>
      <c r="AD174" s="253"/>
      <c r="AE174" s="253"/>
      <c r="AF174" s="253"/>
      <c r="AG174" s="253"/>
      <c r="AH174" s="253"/>
      <c r="AI174" s="253"/>
      <c r="AJ174" s="253"/>
      <c r="AK174" s="253"/>
      <c r="AL174" s="253"/>
      <c r="AM174" s="253"/>
      <c r="AN174" s="253"/>
      <c r="AO174" s="253"/>
      <c r="AP174" s="256"/>
      <c r="AQ174" s="253"/>
      <c r="AR174" s="253"/>
      <c r="AS174" s="253"/>
      <c r="AT174" s="256"/>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row>
    <row r="175" spans="1:214" s="312" customFormat="1" ht="15" customHeight="1" x14ac:dyDescent="0.25">
      <c r="A175" s="297"/>
      <c r="B175" s="297"/>
      <c r="C175" s="253"/>
      <c r="D175" s="253"/>
      <c r="E175" s="253"/>
      <c r="F175" s="253"/>
      <c r="G175" s="253"/>
      <c r="H175" s="253"/>
      <c r="I175" s="253"/>
      <c r="J175" s="253"/>
      <c r="K175" s="253"/>
      <c r="L175" s="253"/>
      <c r="M175" s="253"/>
      <c r="N175" s="253"/>
      <c r="O175" s="253"/>
      <c r="P175" s="253"/>
      <c r="Q175" s="253"/>
      <c r="R175" s="253"/>
      <c r="S175" s="253"/>
      <c r="T175" s="253"/>
      <c r="U175" s="253" t="s">
        <v>379</v>
      </c>
      <c r="V175" s="253"/>
      <c r="W175" s="253"/>
      <c r="X175" s="253"/>
      <c r="Y175" s="253"/>
      <c r="Z175" s="253"/>
      <c r="AA175" s="253"/>
      <c r="AB175" s="253"/>
      <c r="AC175" s="253" t="s">
        <v>329</v>
      </c>
      <c r="AD175" s="253"/>
      <c r="AE175" s="253"/>
      <c r="AF175" s="253"/>
      <c r="AG175" s="253"/>
      <c r="AH175" s="253"/>
      <c r="AI175" s="253"/>
      <c r="AJ175" s="253"/>
      <c r="AK175" s="253"/>
      <c r="AL175" s="253"/>
      <c r="AM175" s="253"/>
      <c r="AN175" s="253"/>
      <c r="AO175" s="253"/>
      <c r="AP175" s="256"/>
      <c r="AQ175" s="253"/>
      <c r="AR175" s="253"/>
      <c r="AS175" s="253"/>
      <c r="AT175" s="256"/>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row>
    <row r="176" spans="1:214" s="312" customFormat="1" ht="15" customHeight="1" x14ac:dyDescent="0.25">
      <c r="A176" s="297"/>
      <c r="B176" s="297"/>
      <c r="C176" s="253"/>
      <c r="D176" s="253"/>
      <c r="E176" s="253"/>
      <c r="F176" s="253"/>
      <c r="G176" s="253"/>
      <c r="H176" s="253"/>
      <c r="I176" s="253"/>
      <c r="J176" s="253"/>
      <c r="K176" s="253"/>
      <c r="L176" s="253"/>
      <c r="M176" s="253"/>
      <c r="N176" s="253"/>
      <c r="O176" s="253"/>
      <c r="P176" s="253"/>
      <c r="Q176" s="253"/>
      <c r="R176" s="253"/>
      <c r="S176" s="253"/>
      <c r="T176" s="253"/>
      <c r="U176" s="253" t="s">
        <v>380</v>
      </c>
      <c r="V176" s="253"/>
      <c r="W176" s="253"/>
      <c r="X176" s="253"/>
      <c r="Y176" s="253"/>
      <c r="Z176" s="253"/>
      <c r="AA176" s="253"/>
      <c r="AB176" s="253"/>
      <c r="AC176" s="253" t="s">
        <v>332</v>
      </c>
      <c r="AD176" s="253"/>
      <c r="AE176" s="253"/>
      <c r="AF176" s="253"/>
      <c r="AG176" s="253"/>
      <c r="AH176" s="253"/>
      <c r="AI176" s="253"/>
      <c r="AJ176" s="253"/>
      <c r="AK176" s="253"/>
      <c r="AL176" s="253"/>
      <c r="AM176" s="253"/>
      <c r="AN176" s="253"/>
      <c r="AO176" s="253"/>
      <c r="AP176" s="256"/>
      <c r="AQ176" s="253"/>
      <c r="AR176" s="253"/>
      <c r="AS176" s="253"/>
      <c r="AT176" s="256"/>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row>
    <row r="177" spans="1:214" s="312" customFormat="1" ht="15" customHeight="1" x14ac:dyDescent="0.25">
      <c r="A177" s="297"/>
      <c r="B177" s="297"/>
      <c r="C177" s="253"/>
      <c r="D177" s="253"/>
      <c r="E177" s="253"/>
      <c r="F177" s="253"/>
      <c r="G177" s="253"/>
      <c r="H177" s="253"/>
      <c r="I177" s="253"/>
      <c r="J177" s="253"/>
      <c r="K177" s="253"/>
      <c r="L177" s="253"/>
      <c r="M177" s="253"/>
      <c r="N177" s="253"/>
      <c r="O177" s="253"/>
      <c r="P177" s="253"/>
      <c r="Q177" s="253"/>
      <c r="R177" s="253"/>
      <c r="S177" s="253"/>
      <c r="T177" s="253"/>
      <c r="U177" s="253" t="s">
        <v>381</v>
      </c>
      <c r="V177" s="253"/>
      <c r="W177" s="253"/>
      <c r="X177" s="253"/>
      <c r="Y177" s="253"/>
      <c r="Z177" s="253"/>
      <c r="AA177" s="253"/>
      <c r="AB177" s="253"/>
      <c r="AC177" s="253" t="s">
        <v>323</v>
      </c>
      <c r="AD177" s="253"/>
      <c r="AE177" s="253"/>
      <c r="AF177" s="253"/>
      <c r="AG177" s="253"/>
      <c r="AH177" s="253"/>
      <c r="AI177" s="253"/>
      <c r="AJ177" s="253"/>
      <c r="AK177" s="253"/>
      <c r="AL177" s="253"/>
      <c r="AM177" s="253"/>
      <c r="AN177" s="253"/>
      <c r="AO177" s="253"/>
      <c r="AP177" s="256"/>
      <c r="AQ177" s="253"/>
      <c r="AR177" s="253"/>
      <c r="AS177" s="253"/>
      <c r="AT177" s="256"/>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row>
    <row r="178" spans="1:214" s="312" customFormat="1" ht="15" customHeight="1" x14ac:dyDescent="0.25">
      <c r="A178" s="297"/>
      <c r="B178" s="297"/>
      <c r="C178" s="253"/>
      <c r="D178" s="253"/>
      <c r="E178" s="253"/>
      <c r="F178" s="253"/>
      <c r="G178" s="253"/>
      <c r="H178" s="253"/>
      <c r="I178" s="253"/>
      <c r="J178" s="253"/>
      <c r="K178" s="253"/>
      <c r="L178" s="253"/>
      <c r="M178" s="253"/>
      <c r="N178" s="253"/>
      <c r="O178" s="253"/>
      <c r="P178" s="253"/>
      <c r="Q178" s="253"/>
      <c r="R178" s="253"/>
      <c r="S178" s="253"/>
      <c r="T178" s="253"/>
      <c r="U178" s="253" t="s">
        <v>382</v>
      </c>
      <c r="V178" s="253"/>
      <c r="W178" s="253"/>
      <c r="X178" s="253"/>
      <c r="Y178" s="253"/>
      <c r="Z178" s="253"/>
      <c r="AA178" s="253"/>
      <c r="AB178" s="253"/>
      <c r="AC178" s="253" t="s">
        <v>320</v>
      </c>
      <c r="AD178" s="253"/>
      <c r="AE178" s="253"/>
      <c r="AF178" s="253"/>
      <c r="AG178" s="253"/>
      <c r="AH178" s="253"/>
      <c r="AI178" s="253"/>
      <c r="AJ178" s="253"/>
      <c r="AK178" s="253"/>
      <c r="AL178" s="253"/>
      <c r="AM178" s="253"/>
      <c r="AN178" s="253"/>
      <c r="AO178" s="253"/>
      <c r="AP178" s="256"/>
      <c r="AQ178" s="253"/>
      <c r="AR178" s="253"/>
      <c r="AS178" s="253"/>
      <c r="AT178" s="256"/>
      <c r="AU178" s="253"/>
      <c r="AV178" s="253"/>
      <c r="AW178" s="253"/>
      <c r="AX178" s="253"/>
      <c r="AY178" s="253"/>
      <c r="AZ178" s="253"/>
      <c r="BA178" s="253"/>
      <c r="BB178" s="253"/>
      <c r="BC178" s="253"/>
      <c r="BD178" s="253"/>
      <c r="BE178" s="253"/>
      <c r="BF178" s="253"/>
      <c r="BG178" s="253"/>
      <c r="BH178" s="253"/>
      <c r="BI178" s="253"/>
      <c r="BJ178" s="253"/>
      <c r="BK178" s="253"/>
      <c r="BL178" s="253"/>
      <c r="BM178" s="253"/>
      <c r="BN178" s="253"/>
      <c r="BO178" s="253"/>
      <c r="BP178" s="253"/>
      <c r="BQ178" s="253"/>
      <c r="BR178" s="253"/>
      <c r="BS178" s="253"/>
      <c r="BT178" s="253"/>
      <c r="BU178" s="253"/>
      <c r="BV178" s="253"/>
      <c r="BW178" s="253"/>
      <c r="BX178" s="253"/>
      <c r="BY178" s="253"/>
      <c r="BZ178" s="253"/>
      <c r="CA178" s="253"/>
      <c r="CB178" s="253"/>
      <c r="CC178" s="253"/>
      <c r="CD178" s="253"/>
      <c r="CE178" s="253"/>
      <c r="CF178" s="253"/>
      <c r="CG178" s="253"/>
      <c r="CH178" s="253"/>
      <c r="CI178" s="253"/>
      <c r="CJ178" s="253"/>
      <c r="CK178" s="253"/>
      <c r="CL178" s="253"/>
      <c r="CM178" s="253"/>
      <c r="CN178" s="253"/>
      <c r="CO178" s="253"/>
      <c r="CP178" s="253"/>
      <c r="CQ178" s="253"/>
      <c r="CR178" s="253"/>
      <c r="CS178" s="253"/>
      <c r="CT178" s="253"/>
      <c r="CU178" s="253"/>
      <c r="CV178" s="253"/>
      <c r="CW178" s="253"/>
      <c r="CX178" s="253"/>
      <c r="CY178" s="253"/>
      <c r="CZ178" s="253"/>
      <c r="DA178" s="253"/>
      <c r="DB178" s="253"/>
      <c r="DC178" s="253"/>
      <c r="DD178" s="253"/>
      <c r="DE178" s="253"/>
      <c r="DF178" s="253"/>
      <c r="DG178" s="253"/>
      <c r="DH178" s="253"/>
      <c r="DI178" s="253"/>
      <c r="DJ178" s="253"/>
      <c r="DK178" s="253"/>
      <c r="DL178" s="253"/>
      <c r="DM178" s="253"/>
      <c r="DN178" s="253"/>
      <c r="DO178" s="253"/>
      <c r="DP178" s="253"/>
      <c r="DQ178" s="253"/>
      <c r="DR178" s="253"/>
      <c r="DS178" s="253"/>
      <c r="DT178" s="253"/>
      <c r="DU178" s="253"/>
      <c r="DV178" s="253"/>
      <c r="DW178" s="253"/>
      <c r="DX178" s="253"/>
      <c r="DY178" s="253"/>
      <c r="DZ178" s="253"/>
      <c r="EA178" s="253"/>
      <c r="EB178" s="253"/>
      <c r="EC178" s="253"/>
      <c r="ED178" s="253"/>
      <c r="EE178" s="253"/>
      <c r="EF178" s="253"/>
      <c r="EG178" s="253"/>
      <c r="EH178" s="253"/>
      <c r="EI178" s="253"/>
      <c r="EJ178" s="253"/>
      <c r="EK178" s="253"/>
      <c r="EL178" s="253"/>
      <c r="EM178" s="253"/>
      <c r="EN178" s="253"/>
      <c r="EO178" s="253"/>
      <c r="EP178" s="253"/>
      <c r="EQ178" s="253"/>
      <c r="ER178" s="253"/>
      <c r="ES178" s="253"/>
      <c r="ET178" s="253"/>
      <c r="EU178" s="253"/>
      <c r="EV178" s="253"/>
      <c r="EW178" s="253"/>
      <c r="EX178" s="253"/>
      <c r="EY178" s="253"/>
      <c r="EZ178" s="253"/>
      <c r="FA178" s="253"/>
      <c r="FB178" s="253"/>
      <c r="FC178" s="253"/>
      <c r="FD178" s="253"/>
      <c r="FE178" s="253"/>
      <c r="FF178" s="253"/>
      <c r="FG178" s="253"/>
      <c r="FH178" s="253"/>
      <c r="FI178" s="253"/>
      <c r="FJ178" s="253"/>
      <c r="FK178" s="253"/>
      <c r="FL178" s="253"/>
      <c r="FM178" s="253"/>
      <c r="FN178" s="253"/>
      <c r="FO178" s="253"/>
      <c r="FP178" s="253"/>
      <c r="FQ178" s="253"/>
      <c r="FR178" s="253"/>
      <c r="FS178" s="253"/>
      <c r="FT178" s="253"/>
      <c r="FU178" s="253"/>
      <c r="FV178" s="253"/>
      <c r="FW178" s="253"/>
      <c r="FX178" s="253"/>
      <c r="FY178" s="253"/>
      <c r="FZ178" s="253"/>
      <c r="GA178" s="253"/>
      <c r="GB178" s="253"/>
      <c r="GC178" s="253"/>
      <c r="GD178" s="253"/>
      <c r="GE178" s="253"/>
      <c r="GF178" s="253"/>
      <c r="GG178" s="253"/>
      <c r="GH178" s="253"/>
      <c r="GI178" s="253"/>
      <c r="GJ178" s="253"/>
      <c r="GK178" s="253"/>
      <c r="GL178" s="253"/>
      <c r="GM178" s="253"/>
      <c r="GN178" s="253"/>
      <c r="GO178" s="253"/>
      <c r="GP178" s="253"/>
      <c r="GQ178" s="253"/>
      <c r="GR178" s="253"/>
      <c r="GS178" s="253"/>
      <c r="GT178" s="253"/>
      <c r="GU178" s="253"/>
      <c r="GV178" s="253"/>
      <c r="GW178" s="253"/>
      <c r="GX178" s="253"/>
      <c r="GY178" s="253"/>
      <c r="GZ178" s="253"/>
      <c r="HA178" s="253"/>
      <c r="HB178" s="253"/>
      <c r="HC178" s="253"/>
      <c r="HD178" s="253"/>
      <c r="HE178" s="253"/>
      <c r="HF178" s="253"/>
    </row>
    <row r="179" spans="1:214" s="312" customFormat="1" ht="15" customHeight="1" x14ac:dyDescent="0.25">
      <c r="A179" s="297"/>
      <c r="B179" s="297"/>
      <c r="C179" s="253"/>
      <c r="D179" s="253"/>
      <c r="E179" s="253"/>
      <c r="F179" s="253"/>
      <c r="G179" s="253"/>
      <c r="H179" s="253"/>
      <c r="I179" s="253"/>
      <c r="J179" s="253"/>
      <c r="K179" s="253"/>
      <c r="L179" s="253"/>
      <c r="M179" s="253"/>
      <c r="N179" s="253"/>
      <c r="O179" s="253"/>
      <c r="P179" s="253"/>
      <c r="Q179" s="253"/>
      <c r="R179" s="253"/>
      <c r="S179" s="253"/>
      <c r="T179" s="253"/>
      <c r="U179" s="253" t="s">
        <v>383</v>
      </c>
      <c r="V179" s="253"/>
      <c r="W179" s="253"/>
      <c r="X179" s="253"/>
      <c r="Y179" s="253"/>
      <c r="Z179" s="253"/>
      <c r="AA179" s="253"/>
      <c r="AB179" s="253"/>
      <c r="AC179" s="253" t="s">
        <v>320</v>
      </c>
      <c r="AD179" s="253"/>
      <c r="AE179" s="253"/>
      <c r="AF179" s="253"/>
      <c r="AG179" s="253"/>
      <c r="AH179" s="253"/>
      <c r="AI179" s="253"/>
      <c r="AJ179" s="253"/>
      <c r="AK179" s="253"/>
      <c r="AL179" s="253"/>
      <c r="AM179" s="253"/>
      <c r="AN179" s="253"/>
      <c r="AO179" s="253"/>
      <c r="AP179" s="256"/>
      <c r="AQ179" s="253"/>
      <c r="AR179" s="253"/>
      <c r="AS179" s="253"/>
      <c r="AT179" s="256"/>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row>
    <row r="180" spans="1:214" s="312" customFormat="1" ht="15" customHeight="1" x14ac:dyDescent="0.25">
      <c r="A180" s="297"/>
      <c r="B180" s="297"/>
      <c r="C180" s="253"/>
      <c r="D180" s="253"/>
      <c r="E180" s="253"/>
      <c r="F180" s="253"/>
      <c r="G180" s="253"/>
      <c r="H180" s="253"/>
      <c r="I180" s="253"/>
      <c r="J180" s="253"/>
      <c r="K180" s="253"/>
      <c r="L180" s="253"/>
      <c r="M180" s="253"/>
      <c r="N180" s="253"/>
      <c r="O180" s="253"/>
      <c r="P180" s="253"/>
      <c r="Q180" s="253"/>
      <c r="R180" s="253"/>
      <c r="S180" s="253"/>
      <c r="T180" s="253"/>
      <c r="U180" s="253" t="s">
        <v>384</v>
      </c>
      <c r="V180" s="253"/>
      <c r="W180" s="253"/>
      <c r="X180" s="253"/>
      <c r="Y180" s="253"/>
      <c r="Z180" s="253"/>
      <c r="AA180" s="253"/>
      <c r="AB180" s="253"/>
      <c r="AC180" s="253" t="s">
        <v>320</v>
      </c>
      <c r="AD180" s="253"/>
      <c r="AE180" s="253"/>
      <c r="AF180" s="253"/>
      <c r="AG180" s="253"/>
      <c r="AH180" s="253"/>
      <c r="AI180" s="253"/>
      <c r="AJ180" s="253"/>
      <c r="AK180" s="253"/>
      <c r="AL180" s="253"/>
      <c r="AM180" s="253"/>
      <c r="AN180" s="253"/>
      <c r="AO180" s="253"/>
      <c r="AP180" s="256"/>
      <c r="AQ180" s="253"/>
      <c r="AR180" s="253"/>
      <c r="AS180" s="253"/>
      <c r="AT180" s="256"/>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row>
    <row r="181" spans="1:214" s="312" customFormat="1" ht="15" customHeight="1" x14ac:dyDescent="0.25">
      <c r="A181" s="297"/>
      <c r="B181" s="297"/>
      <c r="C181" s="253"/>
      <c r="D181" s="253"/>
      <c r="E181" s="253"/>
      <c r="F181" s="253"/>
      <c r="G181" s="253"/>
      <c r="H181" s="253"/>
      <c r="I181" s="253"/>
      <c r="J181" s="253"/>
      <c r="K181" s="253"/>
      <c r="L181" s="253"/>
      <c r="M181" s="253"/>
      <c r="N181" s="253"/>
      <c r="O181" s="253"/>
      <c r="P181" s="253"/>
      <c r="Q181" s="253"/>
      <c r="R181" s="253"/>
      <c r="S181" s="253"/>
      <c r="T181" s="253"/>
      <c r="U181" s="253" t="s">
        <v>385</v>
      </c>
      <c r="V181" s="253"/>
      <c r="W181" s="253"/>
      <c r="X181" s="253"/>
      <c r="Y181" s="253"/>
      <c r="Z181" s="253"/>
      <c r="AA181" s="253"/>
      <c r="AB181" s="253"/>
      <c r="AC181" s="253" t="s">
        <v>320</v>
      </c>
      <c r="AD181" s="253"/>
      <c r="AE181" s="253"/>
      <c r="AF181" s="253"/>
      <c r="AG181" s="253"/>
      <c r="AH181" s="253"/>
      <c r="AI181" s="253"/>
      <c r="AJ181" s="253"/>
      <c r="AK181" s="253"/>
      <c r="AL181" s="253"/>
      <c r="AM181" s="253"/>
      <c r="AN181" s="253"/>
      <c r="AO181" s="253"/>
      <c r="AP181" s="256"/>
      <c r="AQ181" s="253"/>
      <c r="AR181" s="253"/>
      <c r="AS181" s="253"/>
      <c r="AT181" s="256"/>
      <c r="AU181" s="253"/>
      <c r="AV181" s="253"/>
      <c r="AW181" s="253"/>
      <c r="AX181" s="253"/>
      <c r="AY181" s="253"/>
      <c r="AZ181" s="253"/>
      <c r="BA181" s="253"/>
      <c r="BB181" s="253"/>
      <c r="BC181" s="253"/>
      <c r="BD181" s="253"/>
      <c r="BE181" s="253"/>
      <c r="BF181" s="253"/>
      <c r="BG181" s="253"/>
      <c r="BH181" s="253"/>
      <c r="BI181" s="253"/>
      <c r="BJ181" s="253"/>
      <c r="BK181" s="253"/>
      <c r="BL181" s="253"/>
      <c r="BM181" s="253"/>
      <c r="BN181" s="253"/>
      <c r="BO181" s="253"/>
      <c r="BP181" s="253"/>
      <c r="BQ181" s="253"/>
      <c r="BR181" s="253"/>
      <c r="BS181" s="253"/>
      <c r="BT181" s="253"/>
      <c r="BU181" s="253"/>
      <c r="BV181" s="253"/>
      <c r="BW181" s="253"/>
      <c r="BX181" s="253"/>
      <c r="BY181" s="253"/>
      <c r="BZ181" s="253"/>
      <c r="CA181" s="253"/>
      <c r="CB181" s="253"/>
      <c r="CC181" s="253"/>
      <c r="CD181" s="253"/>
      <c r="CE181" s="253"/>
      <c r="CF181" s="253"/>
      <c r="CG181" s="253"/>
      <c r="CH181" s="253"/>
      <c r="CI181" s="253"/>
      <c r="CJ181" s="253"/>
      <c r="CK181" s="253"/>
      <c r="CL181" s="253"/>
      <c r="CM181" s="253"/>
      <c r="CN181" s="253"/>
      <c r="CO181" s="253"/>
      <c r="CP181" s="253"/>
      <c r="CQ181" s="253"/>
      <c r="CR181" s="253"/>
      <c r="CS181" s="253"/>
      <c r="CT181" s="253"/>
      <c r="CU181" s="253"/>
      <c r="CV181" s="253"/>
      <c r="CW181" s="253"/>
      <c r="CX181" s="253"/>
      <c r="CY181" s="253"/>
      <c r="CZ181" s="253"/>
      <c r="DA181" s="253"/>
      <c r="DB181" s="253"/>
      <c r="DC181" s="253"/>
      <c r="DD181" s="253"/>
      <c r="DE181" s="253"/>
      <c r="DF181" s="253"/>
      <c r="DG181" s="253"/>
      <c r="DH181" s="253"/>
      <c r="DI181" s="253"/>
      <c r="DJ181" s="253"/>
      <c r="DK181" s="253"/>
      <c r="DL181" s="253"/>
      <c r="DM181" s="253"/>
      <c r="DN181" s="253"/>
      <c r="DO181" s="253"/>
      <c r="DP181" s="253"/>
      <c r="DQ181" s="253"/>
      <c r="DR181" s="253"/>
      <c r="DS181" s="253"/>
      <c r="DT181" s="253"/>
      <c r="DU181" s="253"/>
      <c r="DV181" s="253"/>
      <c r="DW181" s="253"/>
      <c r="DX181" s="253"/>
      <c r="DY181" s="253"/>
      <c r="DZ181" s="253"/>
      <c r="EA181" s="253"/>
      <c r="EB181" s="253"/>
      <c r="EC181" s="253"/>
      <c r="ED181" s="253"/>
      <c r="EE181" s="253"/>
      <c r="EF181" s="253"/>
      <c r="EG181" s="253"/>
      <c r="EH181" s="253"/>
      <c r="EI181" s="253"/>
      <c r="EJ181" s="253"/>
      <c r="EK181" s="253"/>
      <c r="EL181" s="253"/>
      <c r="EM181" s="253"/>
      <c r="EN181" s="253"/>
      <c r="EO181" s="253"/>
      <c r="EP181" s="253"/>
      <c r="EQ181" s="253"/>
      <c r="ER181" s="253"/>
      <c r="ES181" s="253"/>
      <c r="ET181" s="253"/>
      <c r="EU181" s="253"/>
      <c r="EV181" s="253"/>
      <c r="EW181" s="253"/>
      <c r="EX181" s="253"/>
      <c r="EY181" s="253"/>
      <c r="EZ181" s="253"/>
      <c r="FA181" s="253"/>
      <c r="FB181" s="253"/>
      <c r="FC181" s="253"/>
      <c r="FD181" s="253"/>
      <c r="FE181" s="253"/>
      <c r="FF181" s="253"/>
      <c r="FG181" s="253"/>
      <c r="FH181" s="253"/>
      <c r="FI181" s="253"/>
      <c r="FJ181" s="253"/>
      <c r="FK181" s="253"/>
      <c r="FL181" s="253"/>
      <c r="FM181" s="253"/>
      <c r="FN181" s="253"/>
      <c r="FO181" s="253"/>
      <c r="FP181" s="253"/>
      <c r="FQ181" s="253"/>
      <c r="FR181" s="253"/>
      <c r="FS181" s="253"/>
      <c r="FT181" s="253"/>
      <c r="FU181" s="253"/>
      <c r="FV181" s="253"/>
      <c r="FW181" s="253"/>
      <c r="FX181" s="253"/>
      <c r="FY181" s="253"/>
      <c r="FZ181" s="253"/>
      <c r="GA181" s="253"/>
      <c r="GB181" s="253"/>
      <c r="GC181" s="253"/>
      <c r="GD181" s="253"/>
      <c r="GE181" s="253"/>
      <c r="GF181" s="253"/>
      <c r="GG181" s="253"/>
      <c r="GH181" s="253"/>
      <c r="GI181" s="253"/>
      <c r="GJ181" s="253"/>
      <c r="GK181" s="253"/>
      <c r="GL181" s="253"/>
      <c r="GM181" s="253"/>
      <c r="GN181" s="253"/>
      <c r="GO181" s="253"/>
      <c r="GP181" s="253"/>
      <c r="GQ181" s="253"/>
      <c r="GR181" s="253"/>
      <c r="GS181" s="253"/>
      <c r="GT181" s="253"/>
      <c r="GU181" s="253"/>
      <c r="GV181" s="253"/>
      <c r="GW181" s="253"/>
      <c r="GX181" s="253"/>
      <c r="GY181" s="253"/>
      <c r="GZ181" s="253"/>
      <c r="HA181" s="253"/>
      <c r="HB181" s="253"/>
      <c r="HC181" s="253"/>
      <c r="HD181" s="253"/>
      <c r="HE181" s="253"/>
      <c r="HF181" s="253"/>
    </row>
    <row r="182" spans="1:214" s="312" customFormat="1" ht="15" customHeight="1" x14ac:dyDescent="0.25">
      <c r="A182" s="297"/>
      <c r="B182" s="297"/>
      <c r="C182" s="253"/>
      <c r="D182" s="253"/>
      <c r="E182" s="253"/>
      <c r="F182" s="253"/>
      <c r="G182" s="253"/>
      <c r="H182" s="253"/>
      <c r="I182" s="253"/>
      <c r="J182" s="253"/>
      <c r="K182" s="253"/>
      <c r="L182" s="253"/>
      <c r="M182" s="253"/>
      <c r="N182" s="253"/>
      <c r="O182" s="253"/>
      <c r="P182" s="253"/>
      <c r="Q182" s="253"/>
      <c r="R182" s="253"/>
      <c r="S182" s="253"/>
      <c r="T182" s="253"/>
      <c r="U182" s="253" t="s">
        <v>386</v>
      </c>
      <c r="V182" s="253"/>
      <c r="W182" s="253"/>
      <c r="X182" s="253"/>
      <c r="Y182" s="253"/>
      <c r="Z182" s="253"/>
      <c r="AA182" s="253"/>
      <c r="AB182" s="253"/>
      <c r="AC182" s="253" t="s">
        <v>323</v>
      </c>
      <c r="AD182" s="253"/>
      <c r="AE182" s="253"/>
      <c r="AF182" s="253"/>
      <c r="AG182" s="253"/>
      <c r="AH182" s="253"/>
      <c r="AI182" s="253"/>
      <c r="AJ182" s="253"/>
      <c r="AK182" s="253"/>
      <c r="AL182" s="253"/>
      <c r="AM182" s="253"/>
      <c r="AN182" s="253"/>
      <c r="AO182" s="253"/>
      <c r="AP182" s="256"/>
      <c r="AQ182" s="253"/>
      <c r="AR182" s="253"/>
      <c r="AS182" s="253"/>
      <c r="AT182" s="256"/>
      <c r="AU182" s="253"/>
      <c r="AV182" s="253"/>
      <c r="AW182" s="253"/>
      <c r="AX182" s="253"/>
      <c r="AY182" s="253"/>
      <c r="AZ182" s="253"/>
      <c r="BA182" s="253"/>
      <c r="BB182" s="253"/>
      <c r="BC182" s="253"/>
      <c r="BD182" s="253"/>
      <c r="BE182" s="253"/>
      <c r="BF182" s="253"/>
      <c r="BG182" s="253"/>
      <c r="BH182" s="253"/>
      <c r="BI182" s="253"/>
      <c r="BJ182" s="253"/>
      <c r="BK182" s="253"/>
      <c r="BL182" s="253"/>
      <c r="BM182" s="253"/>
      <c r="BN182" s="253"/>
      <c r="BO182" s="253"/>
      <c r="BP182" s="253"/>
      <c r="BQ182" s="253"/>
      <c r="BR182" s="253"/>
      <c r="BS182" s="253"/>
      <c r="BT182" s="253"/>
      <c r="BU182" s="253"/>
      <c r="BV182" s="253"/>
      <c r="BW182" s="253"/>
      <c r="BX182" s="253"/>
      <c r="BY182" s="253"/>
      <c r="BZ182" s="253"/>
      <c r="CA182" s="253"/>
      <c r="CB182" s="253"/>
      <c r="CC182" s="253"/>
      <c r="CD182" s="253"/>
      <c r="CE182" s="253"/>
      <c r="CF182" s="253"/>
      <c r="CG182" s="253"/>
      <c r="CH182" s="253"/>
      <c r="CI182" s="253"/>
      <c r="CJ182" s="253"/>
      <c r="CK182" s="253"/>
      <c r="CL182" s="253"/>
      <c r="CM182" s="253"/>
      <c r="CN182" s="253"/>
      <c r="CO182" s="253"/>
      <c r="CP182" s="253"/>
      <c r="CQ182" s="253"/>
      <c r="CR182" s="253"/>
      <c r="CS182" s="253"/>
      <c r="CT182" s="253"/>
      <c r="CU182" s="253"/>
      <c r="CV182" s="253"/>
      <c r="CW182" s="253"/>
      <c r="CX182" s="253"/>
      <c r="CY182" s="253"/>
      <c r="CZ182" s="253"/>
      <c r="DA182" s="253"/>
      <c r="DB182" s="253"/>
      <c r="DC182" s="253"/>
      <c r="DD182" s="253"/>
      <c r="DE182" s="253"/>
      <c r="DF182" s="253"/>
      <c r="DG182" s="253"/>
      <c r="DH182" s="253"/>
      <c r="DI182" s="253"/>
      <c r="DJ182" s="253"/>
      <c r="DK182" s="253"/>
      <c r="DL182" s="253"/>
      <c r="DM182" s="253"/>
      <c r="DN182" s="253"/>
      <c r="DO182" s="253"/>
      <c r="DP182" s="253"/>
      <c r="DQ182" s="253"/>
      <c r="DR182" s="253"/>
      <c r="DS182" s="253"/>
      <c r="DT182" s="253"/>
      <c r="DU182" s="253"/>
      <c r="DV182" s="253"/>
      <c r="DW182" s="253"/>
      <c r="DX182" s="253"/>
      <c r="DY182" s="253"/>
      <c r="DZ182" s="253"/>
      <c r="EA182" s="253"/>
      <c r="EB182" s="253"/>
      <c r="EC182" s="253"/>
      <c r="ED182" s="253"/>
      <c r="EE182" s="253"/>
      <c r="EF182" s="253"/>
      <c r="EG182" s="253"/>
      <c r="EH182" s="253"/>
      <c r="EI182" s="253"/>
      <c r="EJ182" s="253"/>
      <c r="EK182" s="253"/>
      <c r="EL182" s="253"/>
      <c r="EM182" s="253"/>
      <c r="EN182" s="253"/>
      <c r="EO182" s="253"/>
      <c r="EP182" s="253"/>
      <c r="EQ182" s="253"/>
      <c r="ER182" s="253"/>
      <c r="ES182" s="253"/>
      <c r="ET182" s="253"/>
      <c r="EU182" s="253"/>
      <c r="EV182" s="253"/>
      <c r="EW182" s="253"/>
      <c r="EX182" s="253"/>
      <c r="EY182" s="253"/>
      <c r="EZ182" s="253"/>
      <c r="FA182" s="253"/>
      <c r="FB182" s="253"/>
      <c r="FC182" s="253"/>
      <c r="FD182" s="253"/>
      <c r="FE182" s="253"/>
      <c r="FF182" s="253"/>
      <c r="FG182" s="253"/>
      <c r="FH182" s="253"/>
      <c r="FI182" s="253"/>
      <c r="FJ182" s="253"/>
      <c r="FK182" s="253"/>
      <c r="FL182" s="253"/>
      <c r="FM182" s="253"/>
      <c r="FN182" s="253"/>
      <c r="FO182" s="253"/>
      <c r="FP182" s="253"/>
      <c r="FQ182" s="253"/>
      <c r="FR182" s="253"/>
      <c r="FS182" s="253"/>
      <c r="FT182" s="253"/>
      <c r="FU182" s="253"/>
      <c r="FV182" s="253"/>
      <c r="FW182" s="253"/>
      <c r="FX182" s="253"/>
      <c r="FY182" s="253"/>
      <c r="FZ182" s="253"/>
      <c r="GA182" s="253"/>
      <c r="GB182" s="253"/>
      <c r="GC182" s="253"/>
      <c r="GD182" s="253"/>
      <c r="GE182" s="253"/>
      <c r="GF182" s="253"/>
      <c r="GG182" s="253"/>
      <c r="GH182" s="253"/>
      <c r="GI182" s="253"/>
      <c r="GJ182" s="253"/>
      <c r="GK182" s="253"/>
      <c r="GL182" s="253"/>
      <c r="GM182" s="253"/>
      <c r="GN182" s="253"/>
      <c r="GO182" s="253"/>
      <c r="GP182" s="253"/>
      <c r="GQ182" s="253"/>
      <c r="GR182" s="253"/>
      <c r="GS182" s="253"/>
      <c r="GT182" s="253"/>
      <c r="GU182" s="253"/>
      <c r="GV182" s="253"/>
      <c r="GW182" s="253"/>
      <c r="GX182" s="253"/>
      <c r="GY182" s="253"/>
      <c r="GZ182" s="253"/>
      <c r="HA182" s="253"/>
      <c r="HB182" s="253"/>
      <c r="HC182" s="253"/>
      <c r="HD182" s="253"/>
      <c r="HE182" s="253"/>
      <c r="HF182" s="253"/>
    </row>
    <row r="183" spans="1:214" s="312" customFormat="1" ht="15" customHeight="1" x14ac:dyDescent="0.25">
      <c r="A183" s="297"/>
      <c r="B183" s="297"/>
      <c r="C183" s="253"/>
      <c r="D183" s="253"/>
      <c r="E183" s="253"/>
      <c r="F183" s="253"/>
      <c r="G183" s="253"/>
      <c r="H183" s="253"/>
      <c r="I183" s="253"/>
      <c r="J183" s="253"/>
      <c r="K183" s="253"/>
      <c r="L183" s="253"/>
      <c r="M183" s="253"/>
      <c r="N183" s="253"/>
      <c r="O183" s="253"/>
      <c r="P183" s="253"/>
      <c r="Q183" s="253"/>
      <c r="R183" s="253"/>
      <c r="S183" s="253"/>
      <c r="T183" s="253"/>
      <c r="U183" s="253" t="s">
        <v>387</v>
      </c>
      <c r="V183" s="253"/>
      <c r="W183" s="253"/>
      <c r="X183" s="253"/>
      <c r="Y183" s="253"/>
      <c r="Z183" s="253"/>
      <c r="AA183" s="253"/>
      <c r="AB183" s="253"/>
      <c r="AC183" s="253" t="s">
        <v>320</v>
      </c>
      <c r="AD183" s="253"/>
      <c r="AE183" s="253"/>
      <c r="AF183" s="253"/>
      <c r="AG183" s="253"/>
      <c r="AH183" s="253"/>
      <c r="AI183" s="253"/>
      <c r="AJ183" s="253"/>
      <c r="AK183" s="253"/>
      <c r="AL183" s="253"/>
      <c r="AM183" s="253"/>
      <c r="AN183" s="253"/>
      <c r="AO183" s="253"/>
      <c r="AP183" s="256"/>
      <c r="AQ183" s="253"/>
      <c r="AR183" s="253"/>
      <c r="AS183" s="253"/>
      <c r="AT183" s="256"/>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row>
    <row r="184" spans="1:214" s="312" customFormat="1" ht="15" customHeight="1" x14ac:dyDescent="0.25">
      <c r="A184" s="297"/>
      <c r="B184" s="297"/>
      <c r="C184" s="253"/>
      <c r="D184" s="253"/>
      <c r="E184" s="253"/>
      <c r="F184" s="253"/>
      <c r="G184" s="253"/>
      <c r="H184" s="253"/>
      <c r="I184" s="253"/>
      <c r="J184" s="253"/>
      <c r="K184" s="253"/>
      <c r="L184" s="253"/>
      <c r="M184" s="253"/>
      <c r="N184" s="253"/>
      <c r="O184" s="253"/>
      <c r="P184" s="253"/>
      <c r="Q184" s="253"/>
      <c r="R184" s="253"/>
      <c r="S184" s="253"/>
      <c r="T184" s="253"/>
      <c r="U184" s="253" t="s">
        <v>388</v>
      </c>
      <c r="V184" s="253"/>
      <c r="W184" s="253"/>
      <c r="X184" s="253"/>
      <c r="Y184" s="253"/>
      <c r="Z184" s="253"/>
      <c r="AA184" s="253"/>
      <c r="AB184" s="253"/>
      <c r="AC184" s="253" t="s">
        <v>357</v>
      </c>
      <c r="AD184" s="253"/>
      <c r="AE184" s="253"/>
      <c r="AF184" s="253"/>
      <c r="AG184" s="253"/>
      <c r="AH184" s="253"/>
      <c r="AI184" s="253"/>
      <c r="AJ184" s="253"/>
      <c r="AK184" s="253"/>
      <c r="AL184" s="253"/>
      <c r="AM184" s="253"/>
      <c r="AN184" s="253"/>
      <c r="AO184" s="253"/>
      <c r="AP184" s="256"/>
      <c r="AQ184" s="253"/>
      <c r="AR184" s="253"/>
      <c r="AS184" s="253"/>
      <c r="AT184" s="256"/>
      <c r="AU184" s="253"/>
      <c r="AV184" s="253"/>
      <c r="AW184" s="253"/>
      <c r="AX184" s="253"/>
      <c r="AY184" s="253"/>
      <c r="AZ184" s="253"/>
      <c r="BA184" s="253"/>
      <c r="BB184" s="253"/>
      <c r="BC184" s="253"/>
      <c r="BD184" s="253"/>
      <c r="BE184" s="253"/>
      <c r="BF184" s="253"/>
      <c r="BG184" s="253"/>
      <c r="BH184" s="253"/>
      <c r="BI184" s="253"/>
      <c r="BJ184" s="253"/>
      <c r="BK184" s="253"/>
      <c r="BL184" s="253"/>
      <c r="BM184" s="253"/>
      <c r="BN184" s="253"/>
      <c r="BO184" s="253"/>
      <c r="BP184" s="253"/>
      <c r="BQ184" s="253"/>
      <c r="BR184" s="253"/>
      <c r="BS184" s="253"/>
      <c r="BT184" s="253"/>
      <c r="BU184" s="253"/>
      <c r="BV184" s="253"/>
      <c r="BW184" s="253"/>
      <c r="BX184" s="253"/>
      <c r="BY184" s="253"/>
      <c r="BZ184" s="253"/>
      <c r="CA184" s="253"/>
      <c r="CB184" s="253"/>
      <c r="CC184" s="253"/>
      <c r="CD184" s="253"/>
      <c r="CE184" s="253"/>
      <c r="CF184" s="253"/>
      <c r="CG184" s="253"/>
      <c r="CH184" s="253"/>
      <c r="CI184" s="253"/>
      <c r="CJ184" s="253"/>
      <c r="CK184" s="253"/>
      <c r="CL184" s="253"/>
      <c r="CM184" s="253"/>
      <c r="CN184" s="253"/>
      <c r="CO184" s="253"/>
      <c r="CP184" s="253"/>
      <c r="CQ184" s="253"/>
      <c r="CR184" s="253"/>
      <c r="CS184" s="253"/>
      <c r="CT184" s="253"/>
      <c r="CU184" s="253"/>
      <c r="CV184" s="253"/>
      <c r="CW184" s="253"/>
      <c r="CX184" s="253"/>
      <c r="CY184" s="253"/>
      <c r="CZ184" s="253"/>
      <c r="DA184" s="253"/>
      <c r="DB184" s="253"/>
      <c r="DC184" s="253"/>
      <c r="DD184" s="253"/>
      <c r="DE184" s="253"/>
      <c r="DF184" s="253"/>
      <c r="DG184" s="253"/>
      <c r="DH184" s="253"/>
      <c r="DI184" s="253"/>
      <c r="DJ184" s="253"/>
      <c r="DK184" s="253"/>
      <c r="DL184" s="253"/>
      <c r="DM184" s="253"/>
      <c r="DN184" s="253"/>
      <c r="DO184" s="253"/>
      <c r="DP184" s="253"/>
      <c r="DQ184" s="253"/>
      <c r="DR184" s="253"/>
      <c r="DS184" s="253"/>
      <c r="DT184" s="253"/>
      <c r="DU184" s="253"/>
      <c r="DV184" s="253"/>
      <c r="DW184" s="253"/>
      <c r="DX184" s="253"/>
      <c r="DY184" s="253"/>
      <c r="DZ184" s="253"/>
      <c r="EA184" s="253"/>
      <c r="EB184" s="253"/>
      <c r="EC184" s="253"/>
      <c r="ED184" s="253"/>
      <c r="EE184" s="253"/>
      <c r="EF184" s="253"/>
      <c r="EG184" s="253"/>
      <c r="EH184" s="253"/>
      <c r="EI184" s="253"/>
      <c r="EJ184" s="253"/>
      <c r="EK184" s="253"/>
      <c r="EL184" s="253"/>
      <c r="EM184" s="253"/>
      <c r="EN184" s="253"/>
      <c r="EO184" s="253"/>
      <c r="EP184" s="253"/>
      <c r="EQ184" s="253"/>
      <c r="ER184" s="253"/>
      <c r="ES184" s="253"/>
      <c r="ET184" s="253"/>
      <c r="EU184" s="253"/>
      <c r="EV184" s="253"/>
      <c r="EW184" s="253"/>
      <c r="EX184" s="253"/>
      <c r="EY184" s="253"/>
      <c r="EZ184" s="253"/>
      <c r="FA184" s="253"/>
      <c r="FB184" s="253"/>
      <c r="FC184" s="253"/>
      <c r="FD184" s="253"/>
      <c r="FE184" s="253"/>
      <c r="FF184" s="253"/>
      <c r="FG184" s="253"/>
      <c r="FH184" s="253"/>
      <c r="FI184" s="253"/>
      <c r="FJ184" s="253"/>
      <c r="FK184" s="253"/>
      <c r="FL184" s="253"/>
      <c r="FM184" s="253"/>
      <c r="FN184" s="253"/>
      <c r="FO184" s="253"/>
      <c r="FP184" s="253"/>
      <c r="FQ184" s="253"/>
      <c r="FR184" s="253"/>
      <c r="FS184" s="253"/>
      <c r="FT184" s="253"/>
      <c r="FU184" s="253"/>
      <c r="FV184" s="253"/>
      <c r="FW184" s="253"/>
      <c r="FX184" s="253"/>
      <c r="FY184" s="253"/>
      <c r="FZ184" s="253"/>
      <c r="GA184" s="253"/>
      <c r="GB184" s="253"/>
      <c r="GC184" s="253"/>
      <c r="GD184" s="253"/>
      <c r="GE184" s="253"/>
      <c r="GF184" s="253"/>
      <c r="GG184" s="253"/>
      <c r="GH184" s="253"/>
      <c r="GI184" s="253"/>
      <c r="GJ184" s="253"/>
      <c r="GK184" s="253"/>
      <c r="GL184" s="253"/>
      <c r="GM184" s="253"/>
      <c r="GN184" s="253"/>
      <c r="GO184" s="253"/>
      <c r="GP184" s="253"/>
      <c r="GQ184" s="253"/>
      <c r="GR184" s="253"/>
      <c r="GS184" s="253"/>
      <c r="GT184" s="253"/>
      <c r="GU184" s="253"/>
      <c r="GV184" s="253"/>
      <c r="GW184" s="253"/>
      <c r="GX184" s="253"/>
      <c r="GY184" s="253"/>
      <c r="GZ184" s="253"/>
      <c r="HA184" s="253"/>
      <c r="HB184" s="253"/>
      <c r="HC184" s="253"/>
      <c r="HD184" s="253"/>
      <c r="HE184" s="253"/>
      <c r="HF184" s="253"/>
    </row>
    <row r="185" spans="1:214" s="312" customFormat="1" ht="15" customHeight="1" x14ac:dyDescent="0.25">
      <c r="A185" s="297"/>
      <c r="B185" s="297"/>
      <c r="C185" s="253"/>
      <c r="D185" s="253"/>
      <c r="E185" s="253"/>
      <c r="F185" s="253"/>
      <c r="G185" s="253"/>
      <c r="H185" s="253"/>
      <c r="I185" s="253"/>
      <c r="J185" s="253"/>
      <c r="K185" s="253"/>
      <c r="L185" s="253"/>
      <c r="M185" s="253"/>
      <c r="N185" s="253"/>
      <c r="O185" s="253"/>
      <c r="P185" s="253"/>
      <c r="Q185" s="253"/>
      <c r="R185" s="253"/>
      <c r="S185" s="253"/>
      <c r="T185" s="253"/>
      <c r="U185" s="253" t="s">
        <v>389</v>
      </c>
      <c r="V185" s="253"/>
      <c r="W185" s="253"/>
      <c r="X185" s="253"/>
      <c r="Y185" s="253"/>
      <c r="Z185" s="253"/>
      <c r="AA185" s="253"/>
      <c r="AB185" s="253"/>
      <c r="AC185" s="253" t="s">
        <v>323</v>
      </c>
      <c r="AD185" s="253"/>
      <c r="AE185" s="253"/>
      <c r="AF185" s="253"/>
      <c r="AG185" s="253"/>
      <c r="AH185" s="253"/>
      <c r="AI185" s="253"/>
      <c r="AJ185" s="253"/>
      <c r="AK185" s="253"/>
      <c r="AL185" s="253"/>
      <c r="AM185" s="253"/>
      <c r="AN185" s="253"/>
      <c r="AO185" s="253"/>
      <c r="AP185" s="256"/>
      <c r="AQ185" s="253"/>
      <c r="AR185" s="253"/>
      <c r="AS185" s="253"/>
      <c r="AT185" s="256"/>
      <c r="AU185" s="253"/>
      <c r="AV185" s="253"/>
      <c r="AW185" s="253"/>
      <c r="AX185" s="253"/>
      <c r="AY185" s="253"/>
      <c r="AZ185" s="253"/>
      <c r="BA185" s="253"/>
      <c r="BB185" s="253"/>
      <c r="BC185" s="253"/>
      <c r="BD185" s="253"/>
      <c r="BE185" s="253"/>
      <c r="BF185" s="253"/>
      <c r="BG185" s="253"/>
      <c r="BH185" s="253"/>
      <c r="BI185" s="253"/>
      <c r="BJ185" s="253"/>
      <c r="BK185" s="253"/>
      <c r="BL185" s="253"/>
      <c r="BM185" s="253"/>
      <c r="BN185" s="253"/>
      <c r="BO185" s="253"/>
      <c r="BP185" s="253"/>
      <c r="BQ185" s="253"/>
      <c r="BR185" s="253"/>
      <c r="BS185" s="253"/>
      <c r="BT185" s="253"/>
      <c r="BU185" s="253"/>
      <c r="BV185" s="253"/>
      <c r="BW185" s="253"/>
      <c r="BX185" s="253"/>
      <c r="BY185" s="253"/>
      <c r="BZ185" s="253"/>
      <c r="CA185" s="253"/>
      <c r="CB185" s="253"/>
      <c r="CC185" s="253"/>
      <c r="CD185" s="253"/>
      <c r="CE185" s="253"/>
      <c r="CF185" s="253"/>
      <c r="CG185" s="253"/>
      <c r="CH185" s="253"/>
      <c r="CI185" s="253"/>
      <c r="CJ185" s="253"/>
      <c r="CK185" s="253"/>
      <c r="CL185" s="253"/>
      <c r="CM185" s="253"/>
      <c r="CN185" s="253"/>
      <c r="CO185" s="253"/>
      <c r="CP185" s="253"/>
      <c r="CQ185" s="253"/>
      <c r="CR185" s="253"/>
      <c r="CS185" s="253"/>
      <c r="CT185" s="253"/>
      <c r="CU185" s="253"/>
      <c r="CV185" s="253"/>
      <c r="CW185" s="253"/>
      <c r="CX185" s="253"/>
      <c r="CY185" s="253"/>
      <c r="CZ185" s="253"/>
      <c r="DA185" s="253"/>
      <c r="DB185" s="253"/>
      <c r="DC185" s="253"/>
      <c r="DD185" s="253"/>
      <c r="DE185" s="253"/>
      <c r="DF185" s="253"/>
      <c r="DG185" s="253"/>
      <c r="DH185" s="253"/>
      <c r="DI185" s="253"/>
      <c r="DJ185" s="253"/>
      <c r="DK185" s="253"/>
      <c r="DL185" s="253"/>
      <c r="DM185" s="253"/>
      <c r="DN185" s="253"/>
      <c r="DO185" s="253"/>
      <c r="DP185" s="253"/>
      <c r="DQ185" s="253"/>
      <c r="DR185" s="253"/>
      <c r="DS185" s="253"/>
      <c r="DT185" s="253"/>
      <c r="DU185" s="253"/>
      <c r="DV185" s="253"/>
      <c r="DW185" s="253"/>
      <c r="DX185" s="253"/>
      <c r="DY185" s="253"/>
      <c r="DZ185" s="253"/>
      <c r="EA185" s="253"/>
      <c r="EB185" s="253"/>
      <c r="EC185" s="253"/>
      <c r="ED185" s="253"/>
      <c r="EE185" s="253"/>
      <c r="EF185" s="253"/>
      <c r="EG185" s="253"/>
      <c r="EH185" s="253"/>
      <c r="EI185" s="253"/>
      <c r="EJ185" s="253"/>
      <c r="EK185" s="253"/>
      <c r="EL185" s="253"/>
      <c r="EM185" s="253"/>
      <c r="EN185" s="253"/>
      <c r="EO185" s="253"/>
      <c r="EP185" s="253"/>
      <c r="EQ185" s="253"/>
      <c r="ER185" s="253"/>
      <c r="ES185" s="253"/>
      <c r="ET185" s="253"/>
      <c r="EU185" s="253"/>
      <c r="EV185" s="253"/>
      <c r="EW185" s="253"/>
      <c r="EX185" s="253"/>
      <c r="EY185" s="253"/>
      <c r="EZ185" s="253"/>
      <c r="FA185" s="253"/>
      <c r="FB185" s="253"/>
      <c r="FC185" s="253"/>
      <c r="FD185" s="253"/>
      <c r="FE185" s="253"/>
      <c r="FF185" s="253"/>
      <c r="FG185" s="253"/>
      <c r="FH185" s="253"/>
      <c r="FI185" s="253"/>
      <c r="FJ185" s="253"/>
      <c r="FK185" s="253"/>
      <c r="FL185" s="253"/>
      <c r="FM185" s="253"/>
      <c r="FN185" s="253"/>
      <c r="FO185" s="253"/>
      <c r="FP185" s="253"/>
      <c r="FQ185" s="253"/>
      <c r="FR185" s="253"/>
      <c r="FS185" s="253"/>
      <c r="FT185" s="253"/>
      <c r="FU185" s="253"/>
      <c r="FV185" s="253"/>
      <c r="FW185" s="253"/>
      <c r="FX185" s="253"/>
      <c r="FY185" s="253"/>
      <c r="FZ185" s="253"/>
      <c r="GA185" s="253"/>
      <c r="GB185" s="253"/>
      <c r="GC185" s="253"/>
      <c r="GD185" s="253"/>
      <c r="GE185" s="253"/>
      <c r="GF185" s="253"/>
      <c r="GG185" s="253"/>
      <c r="GH185" s="253"/>
      <c r="GI185" s="253"/>
      <c r="GJ185" s="253"/>
      <c r="GK185" s="253"/>
      <c r="GL185" s="253"/>
      <c r="GM185" s="253"/>
      <c r="GN185" s="253"/>
      <c r="GO185" s="253"/>
      <c r="GP185" s="253"/>
      <c r="GQ185" s="253"/>
      <c r="GR185" s="253"/>
      <c r="GS185" s="253"/>
      <c r="GT185" s="253"/>
      <c r="GU185" s="253"/>
      <c r="GV185" s="253"/>
      <c r="GW185" s="253"/>
      <c r="GX185" s="253"/>
      <c r="GY185" s="253"/>
      <c r="GZ185" s="253"/>
      <c r="HA185" s="253"/>
      <c r="HB185" s="253"/>
      <c r="HC185" s="253"/>
      <c r="HD185" s="253"/>
      <c r="HE185" s="253"/>
      <c r="HF185" s="253"/>
    </row>
    <row r="186" spans="1:214" s="312" customFormat="1" ht="15" customHeight="1" x14ac:dyDescent="0.25">
      <c r="A186" s="297"/>
      <c r="B186" s="297"/>
      <c r="C186" s="253"/>
      <c r="D186" s="253"/>
      <c r="E186" s="253"/>
      <c r="F186" s="253"/>
      <c r="G186" s="253"/>
      <c r="H186" s="253"/>
      <c r="I186" s="253"/>
      <c r="J186" s="253"/>
      <c r="K186" s="253"/>
      <c r="L186" s="253"/>
      <c r="M186" s="253"/>
      <c r="N186" s="253"/>
      <c r="O186" s="253"/>
      <c r="P186" s="253"/>
      <c r="Q186" s="253"/>
      <c r="R186" s="253"/>
      <c r="S186" s="253"/>
      <c r="T186" s="253"/>
      <c r="U186" s="253" t="s">
        <v>390</v>
      </c>
      <c r="V186" s="253"/>
      <c r="W186" s="253"/>
      <c r="X186" s="253"/>
      <c r="Y186" s="253"/>
      <c r="Z186" s="253"/>
      <c r="AA186" s="253"/>
      <c r="AB186" s="253"/>
      <c r="AC186" s="253" t="s">
        <v>357</v>
      </c>
      <c r="AD186" s="253"/>
      <c r="AE186" s="253"/>
      <c r="AF186" s="253"/>
      <c r="AG186" s="253"/>
      <c r="AH186" s="253"/>
      <c r="AI186" s="253"/>
      <c r="AJ186" s="253"/>
      <c r="AK186" s="253"/>
      <c r="AL186" s="253"/>
      <c r="AM186" s="253"/>
      <c r="AN186" s="253"/>
      <c r="AO186" s="253"/>
      <c r="AP186" s="256"/>
      <c r="AQ186" s="253"/>
      <c r="AR186" s="253"/>
      <c r="AS186" s="253"/>
      <c r="AT186" s="256"/>
      <c r="AU186" s="253"/>
      <c r="AV186" s="253"/>
      <c r="AW186" s="253"/>
      <c r="AX186" s="253"/>
      <c r="AY186" s="253"/>
      <c r="AZ186" s="253"/>
      <c r="BA186" s="253"/>
      <c r="BB186" s="253"/>
      <c r="BC186" s="253"/>
      <c r="BD186" s="253"/>
      <c r="BE186" s="253"/>
      <c r="BF186" s="253"/>
      <c r="BG186" s="253"/>
      <c r="BH186" s="253"/>
      <c r="BI186" s="253"/>
      <c r="BJ186" s="253"/>
      <c r="BK186" s="253"/>
      <c r="BL186" s="253"/>
      <c r="BM186" s="253"/>
      <c r="BN186" s="253"/>
      <c r="BO186" s="253"/>
      <c r="BP186" s="253"/>
      <c r="BQ186" s="253"/>
      <c r="BR186" s="253"/>
      <c r="BS186" s="253"/>
      <c r="BT186" s="253"/>
      <c r="BU186" s="253"/>
      <c r="BV186" s="253"/>
      <c r="BW186" s="253"/>
      <c r="BX186" s="253"/>
      <c r="BY186" s="253"/>
      <c r="BZ186" s="253"/>
      <c r="CA186" s="253"/>
      <c r="CB186" s="253"/>
      <c r="CC186" s="253"/>
      <c r="CD186" s="253"/>
      <c r="CE186" s="253"/>
      <c r="CF186" s="253"/>
      <c r="CG186" s="253"/>
      <c r="CH186" s="253"/>
      <c r="CI186" s="253"/>
      <c r="CJ186" s="253"/>
      <c r="CK186" s="253"/>
      <c r="CL186" s="253"/>
      <c r="CM186" s="253"/>
      <c r="CN186" s="253"/>
      <c r="CO186" s="253"/>
      <c r="CP186" s="253"/>
      <c r="CQ186" s="253"/>
      <c r="CR186" s="253"/>
      <c r="CS186" s="253"/>
      <c r="CT186" s="253"/>
      <c r="CU186" s="253"/>
      <c r="CV186" s="253"/>
      <c r="CW186" s="253"/>
      <c r="CX186" s="253"/>
      <c r="CY186" s="253"/>
      <c r="CZ186" s="253"/>
      <c r="DA186" s="253"/>
      <c r="DB186" s="253"/>
      <c r="DC186" s="253"/>
      <c r="DD186" s="253"/>
      <c r="DE186" s="253"/>
      <c r="DF186" s="253"/>
      <c r="DG186" s="253"/>
      <c r="DH186" s="253"/>
      <c r="DI186" s="253"/>
      <c r="DJ186" s="253"/>
      <c r="DK186" s="253"/>
      <c r="DL186" s="253"/>
      <c r="DM186" s="253"/>
      <c r="DN186" s="253"/>
      <c r="DO186" s="253"/>
      <c r="DP186" s="253"/>
      <c r="DQ186" s="253"/>
      <c r="DR186" s="253"/>
      <c r="DS186" s="253"/>
      <c r="DT186" s="253"/>
      <c r="DU186" s="253"/>
      <c r="DV186" s="253"/>
      <c r="DW186" s="253"/>
      <c r="DX186" s="253"/>
      <c r="DY186" s="253"/>
      <c r="DZ186" s="253"/>
      <c r="EA186" s="253"/>
      <c r="EB186" s="253"/>
      <c r="EC186" s="253"/>
      <c r="ED186" s="253"/>
      <c r="EE186" s="253"/>
      <c r="EF186" s="253"/>
      <c r="EG186" s="253"/>
      <c r="EH186" s="253"/>
      <c r="EI186" s="253"/>
      <c r="EJ186" s="253"/>
      <c r="EK186" s="253"/>
      <c r="EL186" s="253"/>
      <c r="EM186" s="253"/>
      <c r="EN186" s="253"/>
      <c r="EO186" s="253"/>
      <c r="EP186" s="253"/>
      <c r="EQ186" s="253"/>
      <c r="ER186" s="253"/>
      <c r="ES186" s="253"/>
      <c r="ET186" s="253"/>
      <c r="EU186" s="253"/>
      <c r="EV186" s="253"/>
      <c r="EW186" s="253"/>
      <c r="EX186" s="253"/>
      <c r="EY186" s="253"/>
      <c r="EZ186" s="253"/>
      <c r="FA186" s="253"/>
      <c r="FB186" s="253"/>
      <c r="FC186" s="253"/>
      <c r="FD186" s="253"/>
      <c r="FE186" s="253"/>
      <c r="FF186" s="253"/>
      <c r="FG186" s="253"/>
      <c r="FH186" s="253"/>
      <c r="FI186" s="253"/>
      <c r="FJ186" s="253"/>
      <c r="FK186" s="253"/>
      <c r="FL186" s="253"/>
      <c r="FM186" s="253"/>
      <c r="FN186" s="253"/>
      <c r="FO186" s="253"/>
      <c r="FP186" s="253"/>
      <c r="FQ186" s="253"/>
      <c r="FR186" s="253"/>
      <c r="FS186" s="253"/>
      <c r="FT186" s="253"/>
      <c r="FU186" s="253"/>
      <c r="FV186" s="253"/>
      <c r="FW186" s="253"/>
      <c r="FX186" s="253"/>
      <c r="FY186" s="253"/>
      <c r="FZ186" s="253"/>
      <c r="GA186" s="253"/>
      <c r="GB186" s="253"/>
      <c r="GC186" s="253"/>
      <c r="GD186" s="253"/>
      <c r="GE186" s="253"/>
      <c r="GF186" s="253"/>
      <c r="GG186" s="253"/>
      <c r="GH186" s="253"/>
      <c r="GI186" s="253"/>
      <c r="GJ186" s="253"/>
      <c r="GK186" s="253"/>
      <c r="GL186" s="253"/>
      <c r="GM186" s="253"/>
      <c r="GN186" s="253"/>
      <c r="GO186" s="253"/>
      <c r="GP186" s="253"/>
      <c r="GQ186" s="253"/>
      <c r="GR186" s="253"/>
      <c r="GS186" s="253"/>
      <c r="GT186" s="253"/>
      <c r="GU186" s="253"/>
      <c r="GV186" s="253"/>
      <c r="GW186" s="253"/>
      <c r="GX186" s="253"/>
      <c r="GY186" s="253"/>
      <c r="GZ186" s="253"/>
      <c r="HA186" s="253"/>
      <c r="HB186" s="253"/>
      <c r="HC186" s="253"/>
      <c r="HD186" s="253"/>
      <c r="HE186" s="253"/>
      <c r="HF186" s="253"/>
    </row>
    <row r="187" spans="1:214" s="312" customFormat="1" ht="15" customHeight="1" x14ac:dyDescent="0.25">
      <c r="A187" s="297"/>
      <c r="B187" s="297"/>
      <c r="C187" s="253"/>
      <c r="D187" s="253"/>
      <c r="E187" s="253"/>
      <c r="F187" s="253"/>
      <c r="G187" s="253"/>
      <c r="H187" s="253"/>
      <c r="I187" s="253"/>
      <c r="J187" s="253"/>
      <c r="K187" s="253"/>
      <c r="L187" s="253"/>
      <c r="M187" s="253"/>
      <c r="N187" s="253"/>
      <c r="O187" s="253"/>
      <c r="P187" s="253"/>
      <c r="Q187" s="253"/>
      <c r="R187" s="253"/>
      <c r="S187" s="253"/>
      <c r="T187" s="253"/>
      <c r="U187" s="253" t="s">
        <v>391</v>
      </c>
      <c r="V187" s="253"/>
      <c r="W187" s="253"/>
      <c r="X187" s="253"/>
      <c r="Y187" s="253"/>
      <c r="Z187" s="253"/>
      <c r="AA187" s="253"/>
      <c r="AB187" s="253"/>
      <c r="AC187" s="253" t="s">
        <v>329</v>
      </c>
      <c r="AD187" s="253"/>
      <c r="AE187" s="253"/>
      <c r="AF187" s="253"/>
      <c r="AG187" s="253"/>
      <c r="AH187" s="253"/>
      <c r="AI187" s="253"/>
      <c r="AJ187" s="253"/>
      <c r="AK187" s="253"/>
      <c r="AL187" s="253"/>
      <c r="AM187" s="253"/>
      <c r="AN187" s="253"/>
      <c r="AO187" s="253"/>
      <c r="AP187" s="256"/>
      <c r="AQ187" s="253"/>
      <c r="AR187" s="253"/>
      <c r="AS187" s="253"/>
      <c r="AT187" s="256"/>
      <c r="AU187" s="253"/>
      <c r="AV187" s="253"/>
      <c r="AW187" s="253"/>
      <c r="AX187" s="253"/>
      <c r="AY187" s="253"/>
      <c r="AZ187" s="253"/>
      <c r="BA187" s="253"/>
      <c r="BB187" s="253"/>
      <c r="BC187" s="253"/>
      <c r="BD187" s="253"/>
      <c r="BE187" s="253"/>
      <c r="BF187" s="253"/>
      <c r="BG187" s="253"/>
      <c r="BH187" s="253"/>
      <c r="BI187" s="253"/>
      <c r="BJ187" s="253"/>
      <c r="BK187" s="253"/>
      <c r="BL187" s="253"/>
      <c r="BM187" s="253"/>
      <c r="BN187" s="253"/>
      <c r="BO187" s="253"/>
      <c r="BP187" s="253"/>
      <c r="BQ187" s="253"/>
      <c r="BR187" s="253"/>
      <c r="BS187" s="253"/>
      <c r="BT187" s="253"/>
      <c r="BU187" s="253"/>
      <c r="BV187" s="253"/>
      <c r="BW187" s="253"/>
      <c r="BX187" s="253"/>
      <c r="BY187" s="253"/>
      <c r="BZ187" s="253"/>
      <c r="CA187" s="253"/>
      <c r="CB187" s="253"/>
      <c r="CC187" s="253"/>
      <c r="CD187" s="253"/>
      <c r="CE187" s="253"/>
      <c r="CF187" s="253"/>
      <c r="CG187" s="253"/>
      <c r="CH187" s="253"/>
      <c r="CI187" s="253"/>
      <c r="CJ187" s="253"/>
      <c r="CK187" s="253"/>
      <c r="CL187" s="253"/>
      <c r="CM187" s="253"/>
      <c r="CN187" s="253"/>
      <c r="CO187" s="253"/>
      <c r="CP187" s="253"/>
      <c r="CQ187" s="253"/>
      <c r="CR187" s="253"/>
      <c r="CS187" s="253"/>
      <c r="CT187" s="253"/>
      <c r="CU187" s="253"/>
      <c r="CV187" s="253"/>
      <c r="CW187" s="253"/>
      <c r="CX187" s="253"/>
      <c r="CY187" s="253"/>
      <c r="CZ187" s="253"/>
      <c r="DA187" s="253"/>
      <c r="DB187" s="253"/>
      <c r="DC187" s="253"/>
      <c r="DD187" s="253"/>
      <c r="DE187" s="253"/>
      <c r="DF187" s="253"/>
      <c r="DG187" s="253"/>
      <c r="DH187" s="253"/>
      <c r="DI187" s="253"/>
      <c r="DJ187" s="253"/>
      <c r="DK187" s="253"/>
      <c r="DL187" s="253"/>
      <c r="DM187" s="253"/>
      <c r="DN187" s="253"/>
      <c r="DO187" s="253"/>
      <c r="DP187" s="253"/>
      <c r="DQ187" s="253"/>
      <c r="DR187" s="253"/>
      <c r="DS187" s="253"/>
      <c r="DT187" s="253"/>
      <c r="DU187" s="253"/>
      <c r="DV187" s="253"/>
      <c r="DW187" s="253"/>
      <c r="DX187" s="253"/>
      <c r="DY187" s="253"/>
      <c r="DZ187" s="253"/>
      <c r="EA187" s="253"/>
      <c r="EB187" s="253"/>
      <c r="EC187" s="253"/>
      <c r="ED187" s="253"/>
      <c r="EE187" s="253"/>
      <c r="EF187" s="253"/>
      <c r="EG187" s="253"/>
      <c r="EH187" s="253"/>
      <c r="EI187" s="253"/>
      <c r="EJ187" s="253"/>
      <c r="EK187" s="253"/>
      <c r="EL187" s="253"/>
      <c r="EM187" s="253"/>
      <c r="EN187" s="253"/>
      <c r="EO187" s="253"/>
      <c r="EP187" s="253"/>
      <c r="EQ187" s="253"/>
      <c r="ER187" s="253"/>
      <c r="ES187" s="253"/>
      <c r="ET187" s="253"/>
      <c r="EU187" s="253"/>
      <c r="EV187" s="253"/>
      <c r="EW187" s="253"/>
      <c r="EX187" s="253"/>
      <c r="EY187" s="253"/>
      <c r="EZ187" s="253"/>
      <c r="FA187" s="253"/>
      <c r="FB187" s="253"/>
      <c r="FC187" s="253"/>
      <c r="FD187" s="253"/>
      <c r="FE187" s="253"/>
      <c r="FF187" s="253"/>
      <c r="FG187" s="253"/>
      <c r="FH187" s="253"/>
      <c r="FI187" s="253"/>
      <c r="FJ187" s="253"/>
      <c r="FK187" s="253"/>
      <c r="FL187" s="253"/>
      <c r="FM187" s="253"/>
      <c r="FN187" s="253"/>
      <c r="FO187" s="253"/>
      <c r="FP187" s="253"/>
      <c r="FQ187" s="253"/>
      <c r="FR187" s="253"/>
      <c r="FS187" s="253"/>
      <c r="FT187" s="253"/>
      <c r="FU187" s="253"/>
      <c r="FV187" s="253"/>
      <c r="FW187" s="253"/>
      <c r="FX187" s="253"/>
      <c r="FY187" s="253"/>
      <c r="FZ187" s="253"/>
      <c r="GA187" s="253"/>
      <c r="GB187" s="253"/>
      <c r="GC187" s="253"/>
      <c r="GD187" s="253"/>
      <c r="GE187" s="253"/>
      <c r="GF187" s="253"/>
      <c r="GG187" s="253"/>
      <c r="GH187" s="253"/>
      <c r="GI187" s="253"/>
      <c r="GJ187" s="253"/>
      <c r="GK187" s="253"/>
      <c r="GL187" s="253"/>
      <c r="GM187" s="253"/>
      <c r="GN187" s="253"/>
      <c r="GO187" s="253"/>
      <c r="GP187" s="253"/>
      <c r="GQ187" s="253"/>
      <c r="GR187" s="253"/>
      <c r="GS187" s="253"/>
      <c r="GT187" s="253"/>
      <c r="GU187" s="253"/>
      <c r="GV187" s="253"/>
      <c r="GW187" s="253"/>
      <c r="GX187" s="253"/>
      <c r="GY187" s="253"/>
      <c r="GZ187" s="253"/>
      <c r="HA187" s="253"/>
      <c r="HB187" s="253"/>
      <c r="HC187" s="253"/>
      <c r="HD187" s="253"/>
      <c r="HE187" s="253"/>
      <c r="HF187" s="253"/>
    </row>
    <row r="188" spans="1:214" s="312" customFormat="1" ht="15" customHeight="1" x14ac:dyDescent="0.25">
      <c r="A188" s="297"/>
      <c r="B188" s="297"/>
      <c r="C188" s="253"/>
      <c r="D188" s="253"/>
      <c r="E188" s="253"/>
      <c r="F188" s="253"/>
      <c r="G188" s="253"/>
      <c r="H188" s="253"/>
      <c r="I188" s="253"/>
      <c r="J188" s="253"/>
      <c r="K188" s="253"/>
      <c r="L188" s="253"/>
      <c r="M188" s="253"/>
      <c r="N188" s="253"/>
      <c r="O188" s="253"/>
      <c r="P188" s="253"/>
      <c r="Q188" s="253"/>
      <c r="R188" s="253"/>
      <c r="S188" s="253"/>
      <c r="T188" s="253"/>
      <c r="U188" s="253" t="s">
        <v>392</v>
      </c>
      <c r="V188" s="253"/>
      <c r="W188" s="253"/>
      <c r="X188" s="253"/>
      <c r="Y188" s="253"/>
      <c r="Z188" s="253"/>
      <c r="AA188" s="253"/>
      <c r="AB188" s="253"/>
      <c r="AC188" s="253" t="s">
        <v>393</v>
      </c>
      <c r="AD188" s="253"/>
      <c r="AE188" s="253"/>
      <c r="AF188" s="253"/>
      <c r="AG188" s="253"/>
      <c r="AH188" s="253"/>
      <c r="AI188" s="253"/>
      <c r="AJ188" s="253"/>
      <c r="AK188" s="253"/>
      <c r="AL188" s="253"/>
      <c r="AM188" s="253"/>
      <c r="AN188" s="253"/>
      <c r="AO188" s="253"/>
      <c r="AP188" s="256"/>
      <c r="AQ188" s="253"/>
      <c r="AR188" s="253"/>
      <c r="AS188" s="253"/>
      <c r="AT188" s="256"/>
      <c r="AU188" s="253"/>
      <c r="AV188" s="253"/>
      <c r="AW188" s="253"/>
      <c r="AX188" s="253"/>
      <c r="AY188" s="253"/>
      <c r="AZ188" s="253"/>
      <c r="BA188" s="253"/>
      <c r="BB188" s="253"/>
      <c r="BC188" s="253"/>
      <c r="BD188" s="253"/>
      <c r="BE188" s="253"/>
      <c r="BF188" s="253"/>
      <c r="BG188" s="253"/>
      <c r="BH188" s="253"/>
      <c r="BI188" s="253"/>
      <c r="BJ188" s="253"/>
      <c r="BK188" s="253"/>
      <c r="BL188" s="253"/>
      <c r="BM188" s="253"/>
      <c r="BN188" s="253"/>
      <c r="BO188" s="253"/>
      <c r="BP188" s="253"/>
      <c r="BQ188" s="253"/>
      <c r="BR188" s="253"/>
      <c r="BS188" s="253"/>
      <c r="BT188" s="253"/>
      <c r="BU188" s="253"/>
      <c r="BV188" s="253"/>
      <c r="BW188" s="253"/>
      <c r="BX188" s="253"/>
      <c r="BY188" s="253"/>
      <c r="BZ188" s="253"/>
      <c r="CA188" s="253"/>
      <c r="CB188" s="253"/>
      <c r="CC188" s="253"/>
      <c r="CD188" s="253"/>
      <c r="CE188" s="253"/>
      <c r="CF188" s="253"/>
      <c r="CG188" s="253"/>
      <c r="CH188" s="253"/>
      <c r="CI188" s="253"/>
      <c r="CJ188" s="253"/>
      <c r="CK188" s="253"/>
      <c r="CL188" s="253"/>
      <c r="CM188" s="253"/>
      <c r="CN188" s="253"/>
      <c r="CO188" s="253"/>
      <c r="CP188" s="253"/>
      <c r="CQ188" s="253"/>
      <c r="CR188" s="253"/>
      <c r="CS188" s="253"/>
      <c r="CT188" s="253"/>
      <c r="CU188" s="253"/>
      <c r="CV188" s="253"/>
      <c r="CW188" s="253"/>
      <c r="CX188" s="253"/>
      <c r="CY188" s="253"/>
      <c r="CZ188" s="253"/>
      <c r="DA188" s="253"/>
      <c r="DB188" s="253"/>
      <c r="DC188" s="253"/>
      <c r="DD188" s="253"/>
      <c r="DE188" s="253"/>
      <c r="DF188" s="253"/>
      <c r="DG188" s="253"/>
      <c r="DH188" s="253"/>
      <c r="DI188" s="253"/>
      <c r="DJ188" s="253"/>
      <c r="DK188" s="253"/>
      <c r="DL188" s="253"/>
      <c r="DM188" s="253"/>
      <c r="DN188" s="253"/>
      <c r="DO188" s="253"/>
      <c r="DP188" s="253"/>
      <c r="DQ188" s="253"/>
      <c r="DR188" s="253"/>
      <c r="DS188" s="253"/>
      <c r="DT188" s="253"/>
      <c r="DU188" s="253"/>
      <c r="DV188" s="253"/>
      <c r="DW188" s="253"/>
      <c r="DX188" s="253"/>
      <c r="DY188" s="253"/>
      <c r="DZ188" s="253"/>
      <c r="EA188" s="253"/>
      <c r="EB188" s="253"/>
      <c r="EC188" s="253"/>
      <c r="ED188" s="253"/>
      <c r="EE188" s="253"/>
      <c r="EF188" s="253"/>
      <c r="EG188" s="253"/>
      <c r="EH188" s="253"/>
      <c r="EI188" s="253"/>
      <c r="EJ188" s="253"/>
      <c r="EK188" s="253"/>
      <c r="EL188" s="253"/>
      <c r="EM188" s="253"/>
      <c r="EN188" s="253"/>
      <c r="EO188" s="253"/>
      <c r="EP188" s="253"/>
      <c r="EQ188" s="253"/>
      <c r="ER188" s="253"/>
      <c r="ES188" s="253"/>
      <c r="ET188" s="253"/>
      <c r="EU188" s="253"/>
      <c r="EV188" s="253"/>
      <c r="EW188" s="253"/>
      <c r="EX188" s="253"/>
      <c r="EY188" s="253"/>
      <c r="EZ188" s="253"/>
      <c r="FA188" s="253"/>
      <c r="FB188" s="253"/>
      <c r="FC188" s="253"/>
      <c r="FD188" s="253"/>
      <c r="FE188" s="253"/>
      <c r="FF188" s="253"/>
      <c r="FG188" s="253"/>
      <c r="FH188" s="253"/>
      <c r="FI188" s="253"/>
      <c r="FJ188" s="253"/>
      <c r="FK188" s="253"/>
      <c r="FL188" s="253"/>
      <c r="FM188" s="253"/>
      <c r="FN188" s="253"/>
      <c r="FO188" s="253"/>
      <c r="FP188" s="253"/>
      <c r="FQ188" s="253"/>
      <c r="FR188" s="253"/>
      <c r="FS188" s="253"/>
      <c r="FT188" s="253"/>
      <c r="FU188" s="253"/>
      <c r="FV188" s="253"/>
      <c r="FW188" s="253"/>
      <c r="FX188" s="253"/>
      <c r="FY188" s="253"/>
      <c r="FZ188" s="253"/>
      <c r="GA188" s="253"/>
      <c r="GB188" s="253"/>
      <c r="GC188" s="253"/>
      <c r="GD188" s="253"/>
      <c r="GE188" s="253"/>
      <c r="GF188" s="253"/>
      <c r="GG188" s="253"/>
      <c r="GH188" s="253"/>
      <c r="GI188" s="253"/>
      <c r="GJ188" s="253"/>
      <c r="GK188" s="253"/>
      <c r="GL188" s="253"/>
      <c r="GM188" s="253"/>
      <c r="GN188" s="253"/>
      <c r="GO188" s="253"/>
      <c r="GP188" s="253"/>
      <c r="GQ188" s="253"/>
      <c r="GR188" s="253"/>
      <c r="GS188" s="253"/>
      <c r="GT188" s="253"/>
      <c r="GU188" s="253"/>
      <c r="GV188" s="253"/>
      <c r="GW188" s="253"/>
      <c r="GX188" s="253"/>
      <c r="GY188" s="253"/>
      <c r="GZ188" s="253"/>
      <c r="HA188" s="253"/>
      <c r="HB188" s="253"/>
      <c r="HC188" s="253"/>
      <c r="HD188" s="253"/>
      <c r="HE188" s="253"/>
      <c r="HF188" s="253"/>
    </row>
    <row r="189" spans="1:214" s="312" customFormat="1" ht="15" customHeight="1" x14ac:dyDescent="0.25">
      <c r="A189" s="297"/>
      <c r="B189" s="297"/>
      <c r="C189" s="253"/>
      <c r="D189" s="253"/>
      <c r="E189" s="253"/>
      <c r="F189" s="253"/>
      <c r="G189" s="253"/>
      <c r="H189" s="253"/>
      <c r="I189" s="253"/>
      <c r="J189" s="253"/>
      <c r="K189" s="253"/>
      <c r="L189" s="253"/>
      <c r="M189" s="253"/>
      <c r="N189" s="253"/>
      <c r="O189" s="253"/>
      <c r="P189" s="253"/>
      <c r="Q189" s="253"/>
      <c r="R189" s="253"/>
      <c r="S189" s="253"/>
      <c r="T189" s="253"/>
      <c r="U189" s="253" t="s">
        <v>394</v>
      </c>
      <c r="V189" s="253"/>
      <c r="W189" s="253"/>
      <c r="X189" s="253"/>
      <c r="Y189" s="253"/>
      <c r="Z189" s="253"/>
      <c r="AA189" s="253"/>
      <c r="AB189" s="253"/>
      <c r="AC189" s="253" t="s">
        <v>323</v>
      </c>
      <c r="AD189" s="253"/>
      <c r="AE189" s="253"/>
      <c r="AF189" s="253"/>
      <c r="AG189" s="253"/>
      <c r="AH189" s="253"/>
      <c r="AI189" s="253"/>
      <c r="AJ189" s="253"/>
      <c r="AK189" s="253"/>
      <c r="AL189" s="253"/>
      <c r="AM189" s="253"/>
      <c r="AN189" s="253"/>
      <c r="AO189" s="253"/>
      <c r="AP189" s="256"/>
      <c r="AQ189" s="253"/>
      <c r="AR189" s="253"/>
      <c r="AS189" s="253"/>
      <c r="AT189" s="256"/>
      <c r="AU189" s="253"/>
      <c r="AV189" s="253"/>
      <c r="AW189" s="253"/>
      <c r="AX189" s="253"/>
      <c r="AY189" s="253"/>
      <c r="AZ189" s="253"/>
      <c r="BA189" s="253"/>
      <c r="BB189" s="253"/>
      <c r="BC189" s="253"/>
      <c r="BD189" s="253"/>
      <c r="BE189" s="253"/>
      <c r="BF189" s="253"/>
      <c r="BG189" s="253"/>
      <c r="BH189" s="253"/>
      <c r="BI189" s="253"/>
      <c r="BJ189" s="253"/>
      <c r="BK189" s="253"/>
      <c r="BL189" s="253"/>
      <c r="BM189" s="253"/>
      <c r="BN189" s="253"/>
      <c r="BO189" s="253"/>
      <c r="BP189" s="253"/>
      <c r="BQ189" s="253"/>
      <c r="BR189" s="253"/>
      <c r="BS189" s="253"/>
      <c r="BT189" s="253"/>
      <c r="BU189" s="253"/>
      <c r="BV189" s="253"/>
      <c r="BW189" s="253"/>
      <c r="BX189" s="253"/>
      <c r="BY189" s="253"/>
      <c r="BZ189" s="253"/>
      <c r="CA189" s="253"/>
      <c r="CB189" s="253"/>
      <c r="CC189" s="253"/>
      <c r="CD189" s="253"/>
      <c r="CE189" s="253"/>
      <c r="CF189" s="253"/>
      <c r="CG189" s="253"/>
      <c r="CH189" s="253"/>
      <c r="CI189" s="253"/>
      <c r="CJ189" s="253"/>
      <c r="CK189" s="253"/>
      <c r="CL189" s="253"/>
      <c r="CM189" s="253"/>
      <c r="CN189" s="253"/>
      <c r="CO189" s="253"/>
      <c r="CP189" s="253"/>
      <c r="CQ189" s="253"/>
      <c r="CR189" s="253"/>
      <c r="CS189" s="253"/>
      <c r="CT189" s="253"/>
      <c r="CU189" s="253"/>
      <c r="CV189" s="253"/>
      <c r="CW189" s="253"/>
      <c r="CX189" s="253"/>
      <c r="CY189" s="253"/>
      <c r="CZ189" s="253"/>
      <c r="DA189" s="253"/>
      <c r="DB189" s="253"/>
      <c r="DC189" s="253"/>
      <c r="DD189" s="253"/>
      <c r="DE189" s="253"/>
      <c r="DF189" s="253"/>
      <c r="DG189" s="253"/>
      <c r="DH189" s="253"/>
      <c r="DI189" s="253"/>
      <c r="DJ189" s="253"/>
      <c r="DK189" s="253"/>
      <c r="DL189" s="253"/>
      <c r="DM189" s="253"/>
      <c r="DN189" s="253"/>
      <c r="DO189" s="253"/>
      <c r="DP189" s="253"/>
      <c r="DQ189" s="253"/>
      <c r="DR189" s="253"/>
      <c r="DS189" s="253"/>
      <c r="DT189" s="253"/>
      <c r="DU189" s="253"/>
      <c r="DV189" s="253"/>
      <c r="DW189" s="253"/>
      <c r="DX189" s="253"/>
      <c r="DY189" s="253"/>
      <c r="DZ189" s="253"/>
      <c r="EA189" s="253"/>
      <c r="EB189" s="253"/>
      <c r="EC189" s="253"/>
      <c r="ED189" s="253"/>
      <c r="EE189" s="253"/>
      <c r="EF189" s="253"/>
      <c r="EG189" s="253"/>
      <c r="EH189" s="253"/>
      <c r="EI189" s="253"/>
      <c r="EJ189" s="253"/>
      <c r="EK189" s="253"/>
      <c r="EL189" s="253"/>
      <c r="EM189" s="253"/>
      <c r="EN189" s="253"/>
      <c r="EO189" s="253"/>
      <c r="EP189" s="253"/>
      <c r="EQ189" s="253"/>
      <c r="ER189" s="253"/>
      <c r="ES189" s="253"/>
      <c r="ET189" s="253"/>
      <c r="EU189" s="253"/>
      <c r="EV189" s="253"/>
      <c r="EW189" s="253"/>
      <c r="EX189" s="253"/>
      <c r="EY189" s="253"/>
      <c r="EZ189" s="253"/>
      <c r="FA189" s="253"/>
      <c r="FB189" s="253"/>
      <c r="FC189" s="253"/>
      <c r="FD189" s="253"/>
      <c r="FE189" s="253"/>
      <c r="FF189" s="253"/>
      <c r="FG189" s="253"/>
      <c r="FH189" s="253"/>
      <c r="FI189" s="253"/>
      <c r="FJ189" s="253"/>
      <c r="FK189" s="253"/>
      <c r="FL189" s="253"/>
      <c r="FM189" s="253"/>
      <c r="FN189" s="253"/>
      <c r="FO189" s="253"/>
      <c r="FP189" s="253"/>
      <c r="FQ189" s="253"/>
      <c r="FR189" s="253"/>
      <c r="FS189" s="253"/>
      <c r="FT189" s="253"/>
      <c r="FU189" s="253"/>
      <c r="FV189" s="253"/>
      <c r="FW189" s="253"/>
      <c r="FX189" s="253"/>
      <c r="FY189" s="253"/>
      <c r="FZ189" s="253"/>
      <c r="GA189" s="253"/>
      <c r="GB189" s="253"/>
      <c r="GC189" s="253"/>
      <c r="GD189" s="253"/>
      <c r="GE189" s="253"/>
      <c r="GF189" s="253"/>
      <c r="GG189" s="253"/>
      <c r="GH189" s="253"/>
      <c r="GI189" s="253"/>
      <c r="GJ189" s="253"/>
      <c r="GK189" s="253"/>
      <c r="GL189" s="253"/>
      <c r="GM189" s="253"/>
      <c r="GN189" s="253"/>
      <c r="GO189" s="253"/>
      <c r="GP189" s="253"/>
      <c r="GQ189" s="253"/>
      <c r="GR189" s="253"/>
      <c r="GS189" s="253"/>
      <c r="GT189" s="253"/>
      <c r="GU189" s="253"/>
      <c r="GV189" s="253"/>
      <c r="GW189" s="253"/>
      <c r="GX189" s="253"/>
      <c r="GY189" s="253"/>
      <c r="GZ189" s="253"/>
      <c r="HA189" s="253"/>
      <c r="HB189" s="253"/>
      <c r="HC189" s="253"/>
      <c r="HD189" s="253"/>
      <c r="HE189" s="253"/>
      <c r="HF189" s="253"/>
    </row>
    <row r="190" spans="1:214" s="312" customFormat="1" ht="15" customHeight="1" x14ac:dyDescent="0.25">
      <c r="A190" s="297"/>
      <c r="B190" s="297"/>
      <c r="C190" s="253"/>
      <c r="D190" s="253"/>
      <c r="E190" s="253"/>
      <c r="F190" s="253"/>
      <c r="G190" s="253"/>
      <c r="H190" s="253"/>
      <c r="I190" s="253"/>
      <c r="J190" s="253"/>
      <c r="K190" s="253"/>
      <c r="L190" s="253"/>
      <c r="M190" s="253"/>
      <c r="N190" s="253"/>
      <c r="O190" s="253"/>
      <c r="P190" s="253"/>
      <c r="Q190" s="253"/>
      <c r="R190" s="253"/>
      <c r="S190" s="253"/>
      <c r="T190" s="253"/>
      <c r="U190" s="253" t="s">
        <v>278</v>
      </c>
      <c r="V190" s="253"/>
      <c r="W190" s="253"/>
      <c r="X190" s="253"/>
      <c r="Y190" s="253"/>
      <c r="Z190" s="253"/>
      <c r="AA190" s="253"/>
      <c r="AB190" s="253"/>
      <c r="AC190" s="253" t="s">
        <v>357</v>
      </c>
      <c r="AD190" s="253"/>
      <c r="AE190" s="253"/>
      <c r="AF190" s="253"/>
      <c r="AG190" s="253"/>
      <c r="AH190" s="253"/>
      <c r="AI190" s="253"/>
      <c r="AJ190" s="253"/>
      <c r="AK190" s="253"/>
      <c r="AL190" s="253"/>
      <c r="AM190" s="253"/>
      <c r="AN190" s="253"/>
      <c r="AO190" s="253"/>
      <c r="AP190" s="256"/>
      <c r="AQ190" s="253"/>
      <c r="AR190" s="253"/>
      <c r="AS190" s="253"/>
      <c r="AT190" s="256"/>
      <c r="AU190" s="253"/>
      <c r="AV190" s="253"/>
      <c r="AW190" s="253"/>
      <c r="AX190" s="253"/>
      <c r="AY190" s="253"/>
      <c r="AZ190" s="253"/>
      <c r="BA190" s="253"/>
      <c r="BB190" s="253"/>
      <c r="BC190" s="253"/>
      <c r="BD190" s="253"/>
      <c r="BE190" s="253"/>
      <c r="BF190" s="253"/>
      <c r="BG190" s="253"/>
      <c r="BH190" s="253"/>
      <c r="BI190" s="253"/>
      <c r="BJ190" s="253"/>
      <c r="BK190" s="253"/>
      <c r="BL190" s="253"/>
      <c r="BM190" s="253"/>
      <c r="BN190" s="253"/>
      <c r="BO190" s="253"/>
      <c r="BP190" s="253"/>
      <c r="BQ190" s="253"/>
      <c r="BR190" s="253"/>
      <c r="BS190" s="253"/>
      <c r="BT190" s="253"/>
      <c r="BU190" s="253"/>
      <c r="BV190" s="253"/>
      <c r="BW190" s="253"/>
      <c r="BX190" s="253"/>
      <c r="BY190" s="253"/>
      <c r="BZ190" s="253"/>
      <c r="CA190" s="253"/>
      <c r="CB190" s="253"/>
      <c r="CC190" s="253"/>
      <c r="CD190" s="253"/>
      <c r="CE190" s="253"/>
      <c r="CF190" s="253"/>
      <c r="CG190" s="253"/>
      <c r="CH190" s="253"/>
      <c r="CI190" s="253"/>
      <c r="CJ190" s="253"/>
      <c r="CK190" s="253"/>
      <c r="CL190" s="253"/>
      <c r="CM190" s="253"/>
      <c r="CN190" s="253"/>
      <c r="CO190" s="253"/>
      <c r="CP190" s="253"/>
      <c r="CQ190" s="253"/>
      <c r="CR190" s="253"/>
      <c r="CS190" s="253"/>
      <c r="CT190" s="253"/>
      <c r="CU190" s="253"/>
      <c r="CV190" s="253"/>
      <c r="CW190" s="253"/>
      <c r="CX190" s="253"/>
      <c r="CY190" s="253"/>
      <c r="CZ190" s="253"/>
      <c r="DA190" s="253"/>
      <c r="DB190" s="253"/>
      <c r="DC190" s="253"/>
      <c r="DD190" s="253"/>
      <c r="DE190" s="253"/>
      <c r="DF190" s="253"/>
      <c r="DG190" s="253"/>
      <c r="DH190" s="253"/>
      <c r="DI190" s="253"/>
      <c r="DJ190" s="253"/>
      <c r="DK190" s="253"/>
      <c r="DL190" s="253"/>
      <c r="DM190" s="253"/>
      <c r="DN190" s="253"/>
      <c r="DO190" s="253"/>
      <c r="DP190" s="253"/>
      <c r="DQ190" s="253"/>
      <c r="DR190" s="253"/>
      <c r="DS190" s="253"/>
      <c r="DT190" s="253"/>
      <c r="DU190" s="253"/>
      <c r="DV190" s="253"/>
      <c r="DW190" s="253"/>
      <c r="DX190" s="253"/>
      <c r="DY190" s="253"/>
      <c r="DZ190" s="253"/>
      <c r="EA190" s="253"/>
      <c r="EB190" s="253"/>
      <c r="EC190" s="253"/>
      <c r="ED190" s="253"/>
      <c r="EE190" s="253"/>
      <c r="EF190" s="253"/>
      <c r="EG190" s="253"/>
      <c r="EH190" s="253"/>
      <c r="EI190" s="253"/>
      <c r="EJ190" s="253"/>
      <c r="EK190" s="253"/>
      <c r="EL190" s="253"/>
      <c r="EM190" s="253"/>
      <c r="EN190" s="253"/>
      <c r="EO190" s="253"/>
      <c r="EP190" s="253"/>
      <c r="EQ190" s="253"/>
      <c r="ER190" s="253"/>
      <c r="ES190" s="253"/>
      <c r="ET190" s="253"/>
      <c r="EU190" s="253"/>
      <c r="EV190" s="253"/>
      <c r="EW190" s="253"/>
      <c r="EX190" s="253"/>
      <c r="EY190" s="253"/>
      <c r="EZ190" s="253"/>
      <c r="FA190" s="253"/>
      <c r="FB190" s="253"/>
      <c r="FC190" s="253"/>
      <c r="FD190" s="253"/>
      <c r="FE190" s="253"/>
      <c r="FF190" s="253"/>
      <c r="FG190" s="253"/>
      <c r="FH190" s="253"/>
      <c r="FI190" s="253"/>
      <c r="FJ190" s="253"/>
      <c r="FK190" s="253"/>
      <c r="FL190" s="253"/>
      <c r="FM190" s="253"/>
      <c r="FN190" s="253"/>
      <c r="FO190" s="253"/>
      <c r="FP190" s="253"/>
      <c r="FQ190" s="253"/>
      <c r="FR190" s="253"/>
      <c r="FS190" s="253"/>
      <c r="FT190" s="253"/>
      <c r="FU190" s="253"/>
      <c r="FV190" s="253"/>
      <c r="FW190" s="253"/>
      <c r="FX190" s="253"/>
      <c r="FY190" s="253"/>
      <c r="FZ190" s="253"/>
      <c r="GA190" s="253"/>
      <c r="GB190" s="253"/>
      <c r="GC190" s="253"/>
      <c r="GD190" s="253"/>
      <c r="GE190" s="253"/>
      <c r="GF190" s="253"/>
      <c r="GG190" s="253"/>
      <c r="GH190" s="253"/>
      <c r="GI190" s="253"/>
      <c r="GJ190" s="253"/>
      <c r="GK190" s="253"/>
      <c r="GL190" s="253"/>
      <c r="GM190" s="253"/>
      <c r="GN190" s="253"/>
      <c r="GO190" s="253"/>
      <c r="GP190" s="253"/>
      <c r="GQ190" s="253"/>
      <c r="GR190" s="253"/>
      <c r="GS190" s="253"/>
      <c r="GT190" s="253"/>
      <c r="GU190" s="253"/>
      <c r="GV190" s="253"/>
      <c r="GW190" s="253"/>
      <c r="GX190" s="253"/>
      <c r="GY190" s="253"/>
      <c r="GZ190" s="253"/>
      <c r="HA190" s="253"/>
      <c r="HB190" s="253"/>
      <c r="HC190" s="253"/>
      <c r="HD190" s="253"/>
      <c r="HE190" s="253"/>
      <c r="HF190" s="253"/>
    </row>
    <row r="191" spans="1:214" s="312" customFormat="1" ht="15" customHeight="1" x14ac:dyDescent="0.25">
      <c r="A191" s="297"/>
      <c r="B191" s="297"/>
      <c r="C191" s="253"/>
      <c r="D191" s="253"/>
      <c r="E191" s="253"/>
      <c r="F191" s="253"/>
      <c r="G191" s="253"/>
      <c r="H191" s="253"/>
      <c r="I191" s="253"/>
      <c r="J191" s="253"/>
      <c r="K191" s="253"/>
      <c r="L191" s="253"/>
      <c r="M191" s="253"/>
      <c r="N191" s="253"/>
      <c r="O191" s="253"/>
      <c r="P191" s="253"/>
      <c r="Q191" s="253"/>
      <c r="R191" s="253"/>
      <c r="S191" s="253"/>
      <c r="T191" s="253"/>
      <c r="U191" s="253" t="s">
        <v>395</v>
      </c>
      <c r="V191" s="253"/>
      <c r="W191" s="253"/>
      <c r="X191" s="253"/>
      <c r="Y191" s="253"/>
      <c r="Z191" s="253"/>
      <c r="AA191" s="253"/>
      <c r="AB191" s="253"/>
      <c r="AC191" s="253" t="s">
        <v>320</v>
      </c>
      <c r="AD191" s="253"/>
      <c r="AE191" s="253"/>
      <c r="AF191" s="253"/>
      <c r="AG191" s="253"/>
      <c r="AH191" s="253"/>
      <c r="AI191" s="253"/>
      <c r="AJ191" s="253"/>
      <c r="AK191" s="253"/>
      <c r="AL191" s="253"/>
      <c r="AM191" s="253"/>
      <c r="AN191" s="253"/>
      <c r="AO191" s="253"/>
      <c r="AP191" s="256"/>
      <c r="AQ191" s="253"/>
      <c r="AR191" s="253"/>
      <c r="AS191" s="253"/>
      <c r="AT191" s="256"/>
      <c r="AU191" s="253"/>
      <c r="AV191" s="253"/>
      <c r="AW191" s="253"/>
      <c r="AX191" s="253"/>
      <c r="AY191" s="253"/>
      <c r="AZ191" s="253"/>
      <c r="BA191" s="253"/>
      <c r="BB191" s="253"/>
      <c r="BC191" s="253"/>
      <c r="BD191" s="253"/>
      <c r="BE191" s="253"/>
      <c r="BF191" s="253"/>
      <c r="BG191" s="253"/>
      <c r="BH191" s="253"/>
      <c r="BI191" s="253"/>
      <c r="BJ191" s="253"/>
      <c r="BK191" s="253"/>
      <c r="BL191" s="253"/>
      <c r="BM191" s="253"/>
      <c r="BN191" s="253"/>
      <c r="BO191" s="253"/>
      <c r="BP191" s="253"/>
      <c r="BQ191" s="253"/>
      <c r="BR191" s="253"/>
      <c r="BS191" s="253"/>
      <c r="BT191" s="253"/>
      <c r="BU191" s="253"/>
      <c r="BV191" s="253"/>
      <c r="BW191" s="253"/>
      <c r="BX191" s="253"/>
      <c r="BY191" s="253"/>
      <c r="BZ191" s="253"/>
      <c r="CA191" s="253"/>
      <c r="CB191" s="253"/>
      <c r="CC191" s="253"/>
      <c r="CD191" s="253"/>
      <c r="CE191" s="253"/>
      <c r="CF191" s="253"/>
      <c r="CG191" s="253"/>
      <c r="CH191" s="253"/>
      <c r="CI191" s="253"/>
      <c r="CJ191" s="253"/>
      <c r="CK191" s="253"/>
      <c r="CL191" s="253"/>
      <c r="CM191" s="253"/>
      <c r="CN191" s="253"/>
      <c r="CO191" s="253"/>
      <c r="CP191" s="253"/>
      <c r="CQ191" s="253"/>
      <c r="CR191" s="253"/>
      <c r="CS191" s="253"/>
      <c r="CT191" s="253"/>
      <c r="CU191" s="253"/>
      <c r="CV191" s="253"/>
      <c r="CW191" s="253"/>
      <c r="CX191" s="253"/>
      <c r="CY191" s="253"/>
      <c r="CZ191" s="253"/>
      <c r="DA191" s="253"/>
      <c r="DB191" s="253"/>
      <c r="DC191" s="253"/>
      <c r="DD191" s="253"/>
      <c r="DE191" s="253"/>
      <c r="DF191" s="253"/>
      <c r="DG191" s="253"/>
      <c r="DH191" s="253"/>
      <c r="DI191" s="253"/>
      <c r="DJ191" s="253"/>
      <c r="DK191" s="253"/>
      <c r="DL191" s="253"/>
      <c r="DM191" s="253"/>
      <c r="DN191" s="253"/>
      <c r="DO191" s="253"/>
      <c r="DP191" s="253"/>
      <c r="DQ191" s="253"/>
      <c r="DR191" s="253"/>
      <c r="DS191" s="253"/>
      <c r="DT191" s="253"/>
      <c r="DU191" s="253"/>
      <c r="DV191" s="253"/>
      <c r="DW191" s="253"/>
      <c r="DX191" s="253"/>
      <c r="DY191" s="253"/>
      <c r="DZ191" s="253"/>
      <c r="EA191" s="253"/>
      <c r="EB191" s="253"/>
      <c r="EC191" s="253"/>
      <c r="ED191" s="253"/>
      <c r="EE191" s="253"/>
      <c r="EF191" s="253"/>
      <c r="EG191" s="253"/>
      <c r="EH191" s="253"/>
      <c r="EI191" s="253"/>
      <c r="EJ191" s="253"/>
      <c r="EK191" s="253"/>
      <c r="EL191" s="253"/>
      <c r="EM191" s="253"/>
      <c r="EN191" s="253"/>
      <c r="EO191" s="253"/>
      <c r="EP191" s="253"/>
      <c r="EQ191" s="253"/>
      <c r="ER191" s="253"/>
      <c r="ES191" s="253"/>
      <c r="ET191" s="253"/>
      <c r="EU191" s="253"/>
      <c r="EV191" s="253"/>
      <c r="EW191" s="253"/>
      <c r="EX191" s="253"/>
      <c r="EY191" s="253"/>
      <c r="EZ191" s="253"/>
      <c r="FA191" s="253"/>
      <c r="FB191" s="253"/>
      <c r="FC191" s="253"/>
      <c r="FD191" s="253"/>
      <c r="FE191" s="253"/>
      <c r="FF191" s="253"/>
      <c r="FG191" s="253"/>
      <c r="FH191" s="253"/>
      <c r="FI191" s="253"/>
      <c r="FJ191" s="253"/>
      <c r="FK191" s="253"/>
      <c r="FL191" s="253"/>
      <c r="FM191" s="253"/>
      <c r="FN191" s="253"/>
      <c r="FO191" s="253"/>
      <c r="FP191" s="253"/>
      <c r="FQ191" s="253"/>
      <c r="FR191" s="253"/>
      <c r="FS191" s="253"/>
      <c r="FT191" s="253"/>
      <c r="FU191" s="253"/>
      <c r="FV191" s="253"/>
      <c r="FW191" s="253"/>
      <c r="FX191" s="253"/>
      <c r="FY191" s="253"/>
      <c r="FZ191" s="253"/>
      <c r="GA191" s="253"/>
      <c r="GB191" s="253"/>
      <c r="GC191" s="253"/>
      <c r="GD191" s="253"/>
      <c r="GE191" s="253"/>
      <c r="GF191" s="253"/>
      <c r="GG191" s="253"/>
      <c r="GH191" s="253"/>
      <c r="GI191" s="253"/>
      <c r="GJ191" s="253"/>
      <c r="GK191" s="253"/>
      <c r="GL191" s="253"/>
      <c r="GM191" s="253"/>
      <c r="GN191" s="253"/>
      <c r="GO191" s="253"/>
      <c r="GP191" s="253"/>
      <c r="GQ191" s="253"/>
      <c r="GR191" s="253"/>
      <c r="GS191" s="253"/>
      <c r="GT191" s="253"/>
      <c r="GU191" s="253"/>
      <c r="GV191" s="253"/>
      <c r="GW191" s="253"/>
      <c r="GX191" s="253"/>
      <c r="GY191" s="253"/>
      <c r="GZ191" s="253"/>
      <c r="HA191" s="253"/>
      <c r="HB191" s="253"/>
      <c r="HC191" s="253"/>
      <c r="HD191" s="253"/>
      <c r="HE191" s="253"/>
      <c r="HF191" s="253"/>
    </row>
    <row r="192" spans="1:214" s="312" customFormat="1" ht="15" customHeight="1" x14ac:dyDescent="0.25">
      <c r="A192" s="297"/>
      <c r="B192" s="297"/>
      <c r="C192" s="253"/>
      <c r="D192" s="253"/>
      <c r="E192" s="253"/>
      <c r="F192" s="253"/>
      <c r="G192" s="253"/>
      <c r="H192" s="253"/>
      <c r="I192" s="253"/>
      <c r="J192" s="253"/>
      <c r="K192" s="253"/>
      <c r="L192" s="253"/>
      <c r="M192" s="253"/>
      <c r="N192" s="253"/>
      <c r="O192" s="253"/>
      <c r="P192" s="253"/>
      <c r="Q192" s="253"/>
      <c r="R192" s="253"/>
      <c r="S192" s="253"/>
      <c r="T192" s="253"/>
      <c r="U192" s="253" t="s">
        <v>396</v>
      </c>
      <c r="V192" s="253"/>
      <c r="W192" s="253"/>
      <c r="X192" s="253"/>
      <c r="Y192" s="253"/>
      <c r="Z192" s="253"/>
      <c r="AA192" s="253"/>
      <c r="AB192" s="253"/>
      <c r="AC192" s="253" t="s">
        <v>320</v>
      </c>
      <c r="AD192" s="253"/>
      <c r="AE192" s="253"/>
      <c r="AF192" s="253"/>
      <c r="AG192" s="253"/>
      <c r="AH192" s="253"/>
      <c r="AI192" s="253"/>
      <c r="AJ192" s="253"/>
      <c r="AK192" s="253"/>
      <c r="AL192" s="253"/>
      <c r="AM192" s="253"/>
      <c r="AN192" s="253"/>
      <c r="AO192" s="253"/>
      <c r="AP192" s="256"/>
      <c r="AQ192" s="253"/>
      <c r="AR192" s="253"/>
      <c r="AS192" s="253"/>
      <c r="AT192" s="256"/>
      <c r="AU192" s="253"/>
      <c r="AV192" s="253"/>
      <c r="AW192" s="253"/>
      <c r="AX192" s="253"/>
      <c r="AY192" s="253"/>
      <c r="AZ192" s="253"/>
      <c r="BA192" s="253"/>
      <c r="BB192" s="253"/>
      <c r="BC192" s="253"/>
      <c r="BD192" s="253"/>
      <c r="BE192" s="253"/>
      <c r="BF192" s="253"/>
      <c r="BG192" s="253"/>
      <c r="BH192" s="253"/>
      <c r="BI192" s="253"/>
      <c r="BJ192" s="253"/>
      <c r="BK192" s="253"/>
      <c r="BL192" s="253"/>
      <c r="BM192" s="253"/>
      <c r="BN192" s="253"/>
      <c r="BO192" s="253"/>
      <c r="BP192" s="253"/>
      <c r="BQ192" s="253"/>
      <c r="BR192" s="253"/>
      <c r="BS192" s="253"/>
      <c r="BT192" s="253"/>
      <c r="BU192" s="253"/>
      <c r="BV192" s="253"/>
      <c r="BW192" s="253"/>
      <c r="BX192" s="253"/>
      <c r="BY192" s="253"/>
      <c r="BZ192" s="253"/>
      <c r="CA192" s="253"/>
      <c r="CB192" s="253"/>
      <c r="CC192" s="253"/>
      <c r="CD192" s="253"/>
      <c r="CE192" s="253"/>
      <c r="CF192" s="253"/>
      <c r="CG192" s="253"/>
      <c r="CH192" s="253"/>
      <c r="CI192" s="253"/>
      <c r="CJ192" s="253"/>
      <c r="CK192" s="253"/>
      <c r="CL192" s="253"/>
      <c r="CM192" s="253"/>
      <c r="CN192" s="253"/>
      <c r="CO192" s="253"/>
      <c r="CP192" s="253"/>
      <c r="CQ192" s="253"/>
      <c r="CR192" s="253"/>
      <c r="CS192" s="253"/>
      <c r="CT192" s="253"/>
      <c r="CU192" s="253"/>
      <c r="CV192" s="253"/>
      <c r="CW192" s="253"/>
      <c r="CX192" s="253"/>
      <c r="CY192" s="253"/>
      <c r="CZ192" s="253"/>
      <c r="DA192" s="253"/>
      <c r="DB192" s="253"/>
      <c r="DC192" s="253"/>
      <c r="DD192" s="253"/>
      <c r="DE192" s="253"/>
      <c r="DF192" s="253"/>
      <c r="DG192" s="253"/>
      <c r="DH192" s="253"/>
      <c r="DI192" s="253"/>
      <c r="DJ192" s="253"/>
      <c r="DK192" s="253"/>
      <c r="DL192" s="253"/>
      <c r="DM192" s="253"/>
      <c r="DN192" s="253"/>
      <c r="DO192" s="253"/>
      <c r="DP192" s="253"/>
      <c r="DQ192" s="253"/>
      <c r="DR192" s="253"/>
      <c r="DS192" s="253"/>
      <c r="DT192" s="253"/>
      <c r="DU192" s="253"/>
      <c r="DV192" s="253"/>
      <c r="DW192" s="253"/>
      <c r="DX192" s="253"/>
      <c r="DY192" s="253"/>
      <c r="DZ192" s="253"/>
      <c r="EA192" s="253"/>
      <c r="EB192" s="253"/>
      <c r="EC192" s="253"/>
      <c r="ED192" s="253"/>
      <c r="EE192" s="253"/>
      <c r="EF192" s="253"/>
      <c r="EG192" s="253"/>
      <c r="EH192" s="253"/>
      <c r="EI192" s="253"/>
      <c r="EJ192" s="253"/>
      <c r="EK192" s="253"/>
      <c r="EL192" s="253"/>
      <c r="EM192" s="253"/>
      <c r="EN192" s="253"/>
      <c r="EO192" s="253"/>
      <c r="EP192" s="253"/>
      <c r="EQ192" s="253"/>
      <c r="ER192" s="253"/>
      <c r="ES192" s="253"/>
      <c r="ET192" s="253"/>
      <c r="EU192" s="253"/>
      <c r="EV192" s="253"/>
      <c r="EW192" s="253"/>
      <c r="EX192" s="253"/>
      <c r="EY192" s="253"/>
      <c r="EZ192" s="253"/>
      <c r="FA192" s="253"/>
      <c r="FB192" s="253"/>
      <c r="FC192" s="253"/>
      <c r="FD192" s="253"/>
      <c r="FE192" s="253"/>
      <c r="FF192" s="253"/>
      <c r="FG192" s="253"/>
      <c r="FH192" s="253"/>
      <c r="FI192" s="253"/>
      <c r="FJ192" s="253"/>
      <c r="FK192" s="253"/>
      <c r="FL192" s="253"/>
      <c r="FM192" s="253"/>
      <c r="FN192" s="253"/>
      <c r="FO192" s="253"/>
      <c r="FP192" s="253"/>
      <c r="FQ192" s="253"/>
      <c r="FR192" s="253"/>
      <c r="FS192" s="253"/>
      <c r="FT192" s="253"/>
      <c r="FU192" s="253"/>
      <c r="FV192" s="253"/>
      <c r="FW192" s="253"/>
      <c r="FX192" s="253"/>
      <c r="FY192" s="253"/>
      <c r="FZ192" s="253"/>
      <c r="GA192" s="253"/>
      <c r="GB192" s="253"/>
      <c r="GC192" s="253"/>
      <c r="GD192" s="253"/>
      <c r="GE192" s="253"/>
      <c r="GF192" s="253"/>
      <c r="GG192" s="253"/>
      <c r="GH192" s="253"/>
      <c r="GI192" s="253"/>
      <c r="GJ192" s="253"/>
      <c r="GK192" s="253"/>
      <c r="GL192" s="253"/>
      <c r="GM192" s="253"/>
      <c r="GN192" s="253"/>
      <c r="GO192" s="253"/>
      <c r="GP192" s="253"/>
      <c r="GQ192" s="253"/>
      <c r="GR192" s="253"/>
      <c r="GS192" s="253"/>
      <c r="GT192" s="253"/>
      <c r="GU192" s="253"/>
      <c r="GV192" s="253"/>
      <c r="GW192" s="253"/>
      <c r="GX192" s="253"/>
      <c r="GY192" s="253"/>
      <c r="GZ192" s="253"/>
      <c r="HA192" s="253"/>
      <c r="HB192" s="253"/>
      <c r="HC192" s="253"/>
      <c r="HD192" s="253"/>
      <c r="HE192" s="253"/>
      <c r="HF192" s="253"/>
    </row>
    <row r="193" spans="1:214" s="312" customFormat="1" ht="15" customHeight="1" x14ac:dyDescent="0.25">
      <c r="A193" s="297"/>
      <c r="B193" s="297"/>
      <c r="C193" s="253"/>
      <c r="D193" s="253"/>
      <c r="E193" s="253"/>
      <c r="F193" s="253"/>
      <c r="G193" s="253"/>
      <c r="H193" s="253"/>
      <c r="I193" s="253"/>
      <c r="J193" s="253"/>
      <c r="K193" s="253"/>
      <c r="L193" s="253"/>
      <c r="M193" s="253"/>
      <c r="N193" s="253"/>
      <c r="O193" s="253"/>
      <c r="P193" s="253"/>
      <c r="Q193" s="253"/>
      <c r="R193" s="253"/>
      <c r="S193" s="253"/>
      <c r="T193" s="253"/>
      <c r="U193" s="253" t="s">
        <v>397</v>
      </c>
      <c r="V193" s="253"/>
      <c r="W193" s="253"/>
      <c r="X193" s="253"/>
      <c r="Y193" s="253"/>
      <c r="Z193" s="253"/>
      <c r="AA193" s="253"/>
      <c r="AB193" s="253"/>
      <c r="AC193" s="253" t="s">
        <v>318</v>
      </c>
      <c r="AD193" s="253"/>
      <c r="AE193" s="253"/>
      <c r="AF193" s="253"/>
      <c r="AG193" s="253"/>
      <c r="AH193" s="253"/>
      <c r="AI193" s="253"/>
      <c r="AJ193" s="253"/>
      <c r="AK193" s="253"/>
      <c r="AL193" s="253"/>
      <c r="AM193" s="253"/>
      <c r="AN193" s="253"/>
      <c r="AO193" s="253"/>
      <c r="AP193" s="256"/>
      <c r="AQ193" s="253"/>
      <c r="AR193" s="253"/>
      <c r="AS193" s="253"/>
      <c r="AT193" s="256"/>
      <c r="AU193" s="253"/>
      <c r="AV193" s="253"/>
      <c r="AW193" s="253"/>
      <c r="AX193" s="253"/>
      <c r="AY193" s="253"/>
      <c r="AZ193" s="253"/>
      <c r="BA193" s="253"/>
      <c r="BB193" s="253"/>
      <c r="BC193" s="253"/>
      <c r="BD193" s="253"/>
      <c r="BE193" s="253"/>
      <c r="BF193" s="253"/>
      <c r="BG193" s="253"/>
      <c r="BH193" s="253"/>
      <c r="BI193" s="253"/>
      <c r="BJ193" s="253"/>
      <c r="BK193" s="253"/>
      <c r="BL193" s="253"/>
      <c r="BM193" s="253"/>
      <c r="BN193" s="253"/>
      <c r="BO193" s="253"/>
      <c r="BP193" s="253"/>
      <c r="BQ193" s="253"/>
      <c r="BR193" s="253"/>
      <c r="BS193" s="253"/>
      <c r="BT193" s="253"/>
      <c r="BU193" s="253"/>
      <c r="BV193" s="253"/>
      <c r="BW193" s="253"/>
      <c r="BX193" s="253"/>
      <c r="BY193" s="253"/>
      <c r="BZ193" s="253"/>
      <c r="CA193" s="253"/>
      <c r="CB193" s="253"/>
      <c r="CC193" s="253"/>
      <c r="CD193" s="253"/>
      <c r="CE193" s="253"/>
      <c r="CF193" s="253"/>
      <c r="CG193" s="253"/>
      <c r="CH193" s="253"/>
      <c r="CI193" s="253"/>
      <c r="CJ193" s="253"/>
      <c r="CK193" s="253"/>
      <c r="CL193" s="253"/>
      <c r="CM193" s="253"/>
      <c r="CN193" s="253"/>
      <c r="CO193" s="253"/>
      <c r="CP193" s="253"/>
      <c r="CQ193" s="253"/>
      <c r="CR193" s="253"/>
      <c r="CS193" s="253"/>
      <c r="CT193" s="253"/>
      <c r="CU193" s="253"/>
      <c r="CV193" s="253"/>
      <c r="CW193" s="253"/>
      <c r="CX193" s="253"/>
      <c r="CY193" s="253"/>
      <c r="CZ193" s="253"/>
      <c r="DA193" s="253"/>
      <c r="DB193" s="253"/>
      <c r="DC193" s="253"/>
      <c r="DD193" s="253"/>
      <c r="DE193" s="253"/>
      <c r="DF193" s="253"/>
      <c r="DG193" s="253"/>
      <c r="DH193" s="253"/>
      <c r="DI193" s="253"/>
      <c r="DJ193" s="253"/>
      <c r="DK193" s="253"/>
      <c r="DL193" s="253"/>
      <c r="DM193" s="253"/>
      <c r="DN193" s="253"/>
      <c r="DO193" s="253"/>
      <c r="DP193" s="253"/>
      <c r="DQ193" s="253"/>
      <c r="DR193" s="253"/>
      <c r="DS193" s="253"/>
      <c r="DT193" s="253"/>
      <c r="DU193" s="253"/>
      <c r="DV193" s="253"/>
      <c r="DW193" s="253"/>
      <c r="DX193" s="253"/>
      <c r="DY193" s="253"/>
      <c r="DZ193" s="253"/>
      <c r="EA193" s="253"/>
      <c r="EB193" s="253"/>
      <c r="EC193" s="253"/>
      <c r="ED193" s="253"/>
      <c r="EE193" s="253"/>
      <c r="EF193" s="253"/>
      <c r="EG193" s="253"/>
      <c r="EH193" s="253"/>
      <c r="EI193" s="253"/>
      <c r="EJ193" s="253"/>
      <c r="EK193" s="253"/>
      <c r="EL193" s="253"/>
      <c r="EM193" s="253"/>
      <c r="EN193" s="253"/>
      <c r="EO193" s="253"/>
      <c r="EP193" s="253"/>
      <c r="EQ193" s="253"/>
      <c r="ER193" s="253"/>
      <c r="ES193" s="253"/>
      <c r="ET193" s="253"/>
      <c r="EU193" s="253"/>
      <c r="EV193" s="253"/>
      <c r="EW193" s="253"/>
      <c r="EX193" s="253"/>
      <c r="EY193" s="253"/>
      <c r="EZ193" s="253"/>
      <c r="FA193" s="253"/>
      <c r="FB193" s="253"/>
      <c r="FC193" s="253"/>
      <c r="FD193" s="253"/>
      <c r="FE193" s="253"/>
      <c r="FF193" s="253"/>
      <c r="FG193" s="253"/>
      <c r="FH193" s="253"/>
      <c r="FI193" s="253"/>
      <c r="FJ193" s="253"/>
      <c r="FK193" s="253"/>
      <c r="FL193" s="253"/>
      <c r="FM193" s="253"/>
      <c r="FN193" s="253"/>
      <c r="FO193" s="253"/>
      <c r="FP193" s="253"/>
      <c r="FQ193" s="253"/>
      <c r="FR193" s="253"/>
      <c r="FS193" s="253"/>
      <c r="FT193" s="253"/>
      <c r="FU193" s="253"/>
      <c r="FV193" s="253"/>
      <c r="FW193" s="253"/>
      <c r="FX193" s="253"/>
      <c r="FY193" s="253"/>
      <c r="FZ193" s="253"/>
      <c r="GA193" s="253"/>
      <c r="GB193" s="253"/>
      <c r="GC193" s="253"/>
      <c r="GD193" s="253"/>
      <c r="GE193" s="253"/>
      <c r="GF193" s="253"/>
      <c r="GG193" s="253"/>
      <c r="GH193" s="253"/>
      <c r="GI193" s="253"/>
      <c r="GJ193" s="253"/>
      <c r="GK193" s="253"/>
      <c r="GL193" s="253"/>
      <c r="GM193" s="253"/>
      <c r="GN193" s="253"/>
      <c r="GO193" s="253"/>
      <c r="GP193" s="253"/>
      <c r="GQ193" s="253"/>
      <c r="GR193" s="253"/>
      <c r="GS193" s="253"/>
      <c r="GT193" s="253"/>
      <c r="GU193" s="253"/>
      <c r="GV193" s="253"/>
      <c r="GW193" s="253"/>
      <c r="GX193" s="253"/>
      <c r="GY193" s="253"/>
      <c r="GZ193" s="253"/>
      <c r="HA193" s="253"/>
      <c r="HB193" s="253"/>
      <c r="HC193" s="253"/>
      <c r="HD193" s="253"/>
      <c r="HE193" s="253"/>
      <c r="HF193" s="253"/>
    </row>
    <row r="194" spans="1:214" s="312" customFormat="1" ht="15" customHeight="1" x14ac:dyDescent="0.25">
      <c r="A194" s="297"/>
      <c r="B194" s="297"/>
      <c r="C194" s="253"/>
      <c r="D194" s="253"/>
      <c r="E194" s="253"/>
      <c r="F194" s="253"/>
      <c r="G194" s="253"/>
      <c r="H194" s="253"/>
      <c r="I194" s="253"/>
      <c r="J194" s="253"/>
      <c r="K194" s="253"/>
      <c r="L194" s="253"/>
      <c r="M194" s="253"/>
      <c r="N194" s="253"/>
      <c r="O194" s="253"/>
      <c r="P194" s="253"/>
      <c r="Q194" s="253"/>
      <c r="R194" s="253"/>
      <c r="S194" s="253"/>
      <c r="T194" s="253"/>
      <c r="U194" s="253" t="s">
        <v>398</v>
      </c>
      <c r="V194" s="253"/>
      <c r="W194" s="253"/>
      <c r="X194" s="253"/>
      <c r="Y194" s="253"/>
      <c r="Z194" s="253"/>
      <c r="AA194" s="253"/>
      <c r="AB194" s="253"/>
      <c r="AC194" s="253" t="s">
        <v>332</v>
      </c>
      <c r="AD194" s="253"/>
      <c r="AE194" s="253"/>
      <c r="AF194" s="253"/>
      <c r="AG194" s="253"/>
      <c r="AH194" s="253"/>
      <c r="AI194" s="253"/>
      <c r="AJ194" s="253"/>
      <c r="AK194" s="253"/>
      <c r="AL194" s="253"/>
      <c r="AM194" s="253"/>
      <c r="AN194" s="253"/>
      <c r="AO194" s="253"/>
      <c r="AP194" s="256"/>
      <c r="AQ194" s="253"/>
      <c r="AR194" s="253"/>
      <c r="AS194" s="253"/>
      <c r="AT194" s="256"/>
      <c r="AU194" s="253"/>
      <c r="AV194" s="253"/>
      <c r="AW194" s="253"/>
      <c r="AX194" s="253"/>
      <c r="AY194" s="253"/>
      <c r="AZ194" s="253"/>
      <c r="BA194" s="253"/>
      <c r="BB194" s="253"/>
      <c r="BC194" s="253"/>
      <c r="BD194" s="253"/>
      <c r="BE194" s="253"/>
      <c r="BF194" s="253"/>
      <c r="BG194" s="253"/>
      <c r="BH194" s="253"/>
      <c r="BI194" s="253"/>
      <c r="BJ194" s="253"/>
      <c r="BK194" s="253"/>
      <c r="BL194" s="253"/>
      <c r="BM194" s="253"/>
      <c r="BN194" s="253"/>
      <c r="BO194" s="253"/>
      <c r="BP194" s="253"/>
      <c r="BQ194" s="253"/>
      <c r="BR194" s="253"/>
      <c r="BS194" s="253"/>
      <c r="BT194" s="253"/>
      <c r="BU194" s="253"/>
      <c r="BV194" s="253"/>
      <c r="BW194" s="253"/>
      <c r="BX194" s="253"/>
      <c r="BY194" s="253"/>
      <c r="BZ194" s="253"/>
      <c r="CA194" s="253"/>
      <c r="CB194" s="253"/>
      <c r="CC194" s="253"/>
      <c r="CD194" s="253"/>
      <c r="CE194" s="253"/>
      <c r="CF194" s="253"/>
      <c r="CG194" s="253"/>
      <c r="CH194" s="253"/>
      <c r="CI194" s="253"/>
      <c r="CJ194" s="253"/>
      <c r="CK194" s="253"/>
      <c r="CL194" s="253"/>
      <c r="CM194" s="253"/>
      <c r="CN194" s="253"/>
      <c r="CO194" s="253"/>
      <c r="CP194" s="253"/>
      <c r="CQ194" s="253"/>
      <c r="CR194" s="253"/>
      <c r="CS194" s="253"/>
      <c r="CT194" s="253"/>
      <c r="CU194" s="253"/>
      <c r="CV194" s="253"/>
      <c r="CW194" s="253"/>
      <c r="CX194" s="253"/>
      <c r="CY194" s="253"/>
      <c r="CZ194" s="253"/>
      <c r="DA194" s="253"/>
      <c r="DB194" s="253"/>
      <c r="DC194" s="253"/>
      <c r="DD194" s="253"/>
      <c r="DE194" s="253"/>
      <c r="DF194" s="253"/>
      <c r="DG194" s="253"/>
      <c r="DH194" s="253"/>
      <c r="DI194" s="253"/>
      <c r="DJ194" s="253"/>
      <c r="DK194" s="253"/>
      <c r="DL194" s="253"/>
      <c r="DM194" s="253"/>
      <c r="DN194" s="253"/>
      <c r="DO194" s="253"/>
      <c r="DP194" s="253"/>
      <c r="DQ194" s="253"/>
      <c r="DR194" s="253"/>
      <c r="DS194" s="253"/>
      <c r="DT194" s="253"/>
      <c r="DU194" s="253"/>
      <c r="DV194" s="253"/>
      <c r="DW194" s="253"/>
      <c r="DX194" s="253"/>
      <c r="DY194" s="253"/>
      <c r="DZ194" s="253"/>
      <c r="EA194" s="253"/>
      <c r="EB194" s="253"/>
      <c r="EC194" s="253"/>
      <c r="ED194" s="253"/>
      <c r="EE194" s="253"/>
      <c r="EF194" s="253"/>
      <c r="EG194" s="253"/>
      <c r="EH194" s="253"/>
      <c r="EI194" s="253"/>
      <c r="EJ194" s="253"/>
      <c r="EK194" s="253"/>
      <c r="EL194" s="253"/>
      <c r="EM194" s="253"/>
      <c r="EN194" s="253"/>
      <c r="EO194" s="253"/>
      <c r="EP194" s="253"/>
      <c r="EQ194" s="253"/>
      <c r="ER194" s="253"/>
      <c r="ES194" s="253"/>
      <c r="ET194" s="253"/>
      <c r="EU194" s="253"/>
      <c r="EV194" s="253"/>
      <c r="EW194" s="253"/>
      <c r="EX194" s="253"/>
      <c r="EY194" s="253"/>
      <c r="EZ194" s="253"/>
      <c r="FA194" s="253"/>
      <c r="FB194" s="253"/>
      <c r="FC194" s="253"/>
      <c r="FD194" s="253"/>
      <c r="FE194" s="253"/>
      <c r="FF194" s="253"/>
      <c r="FG194" s="253"/>
      <c r="FH194" s="253"/>
      <c r="FI194" s="253"/>
      <c r="FJ194" s="253"/>
      <c r="FK194" s="253"/>
      <c r="FL194" s="253"/>
      <c r="FM194" s="253"/>
      <c r="FN194" s="253"/>
      <c r="FO194" s="253"/>
      <c r="FP194" s="253"/>
      <c r="FQ194" s="253"/>
      <c r="FR194" s="253"/>
      <c r="FS194" s="253"/>
      <c r="FT194" s="253"/>
      <c r="FU194" s="253"/>
      <c r="FV194" s="253"/>
      <c r="FW194" s="253"/>
      <c r="FX194" s="253"/>
      <c r="FY194" s="253"/>
      <c r="FZ194" s="253"/>
      <c r="GA194" s="253"/>
      <c r="GB194" s="253"/>
      <c r="GC194" s="253"/>
      <c r="GD194" s="253"/>
      <c r="GE194" s="253"/>
      <c r="GF194" s="253"/>
      <c r="GG194" s="253"/>
      <c r="GH194" s="253"/>
      <c r="GI194" s="253"/>
      <c r="GJ194" s="253"/>
      <c r="GK194" s="253"/>
      <c r="GL194" s="253"/>
      <c r="GM194" s="253"/>
      <c r="GN194" s="253"/>
      <c r="GO194" s="253"/>
      <c r="GP194" s="253"/>
      <c r="GQ194" s="253"/>
      <c r="GR194" s="253"/>
      <c r="GS194" s="253"/>
      <c r="GT194" s="253"/>
      <c r="GU194" s="253"/>
      <c r="GV194" s="253"/>
      <c r="GW194" s="253"/>
      <c r="GX194" s="253"/>
      <c r="GY194" s="253"/>
      <c r="GZ194" s="253"/>
      <c r="HA194" s="253"/>
      <c r="HB194" s="253"/>
      <c r="HC194" s="253"/>
      <c r="HD194" s="253"/>
      <c r="HE194" s="253"/>
      <c r="HF194" s="253"/>
    </row>
    <row r="195" spans="1:214" s="312" customFormat="1" ht="15" customHeight="1" x14ac:dyDescent="0.25">
      <c r="A195" s="297"/>
      <c r="B195" s="297"/>
      <c r="C195" s="253"/>
      <c r="D195" s="253"/>
      <c r="E195" s="253"/>
      <c r="F195" s="253"/>
      <c r="G195" s="253"/>
      <c r="H195" s="253"/>
      <c r="I195" s="253"/>
      <c r="J195" s="253"/>
      <c r="K195" s="253"/>
      <c r="L195" s="253"/>
      <c r="M195" s="253"/>
      <c r="N195" s="253"/>
      <c r="O195" s="253"/>
      <c r="P195" s="253"/>
      <c r="Q195" s="253"/>
      <c r="R195" s="253"/>
      <c r="S195" s="253"/>
      <c r="T195" s="253"/>
      <c r="U195" s="253" t="s">
        <v>399</v>
      </c>
      <c r="V195" s="253"/>
      <c r="W195" s="253"/>
      <c r="X195" s="253"/>
      <c r="Y195" s="253"/>
      <c r="Z195" s="253"/>
      <c r="AA195" s="253"/>
      <c r="AB195" s="253"/>
      <c r="AC195" s="253" t="s">
        <v>332</v>
      </c>
      <c r="AD195" s="253"/>
      <c r="AE195" s="253"/>
      <c r="AF195" s="253"/>
      <c r="AG195" s="253"/>
      <c r="AH195" s="253"/>
      <c r="AI195" s="253"/>
      <c r="AJ195" s="253"/>
      <c r="AK195" s="253"/>
      <c r="AL195" s="253"/>
      <c r="AM195" s="253"/>
      <c r="AN195" s="253"/>
      <c r="AO195" s="253"/>
      <c r="AP195" s="256"/>
      <c r="AQ195" s="253"/>
      <c r="AR195" s="253"/>
      <c r="AS195" s="253"/>
      <c r="AT195" s="256"/>
      <c r="AU195" s="253"/>
      <c r="AV195" s="253"/>
      <c r="AW195" s="253"/>
      <c r="AX195" s="253"/>
      <c r="AY195" s="253"/>
      <c r="AZ195" s="253"/>
      <c r="BA195" s="253"/>
      <c r="BB195" s="253"/>
      <c r="BC195" s="253"/>
      <c r="BD195" s="253"/>
      <c r="BE195" s="253"/>
      <c r="BF195" s="253"/>
      <c r="BG195" s="253"/>
      <c r="BH195" s="253"/>
      <c r="BI195" s="253"/>
      <c r="BJ195" s="253"/>
      <c r="BK195" s="253"/>
      <c r="BL195" s="253"/>
      <c r="BM195" s="253"/>
      <c r="BN195" s="253"/>
      <c r="BO195" s="253"/>
      <c r="BP195" s="253"/>
      <c r="BQ195" s="253"/>
      <c r="BR195" s="253"/>
      <c r="BS195" s="253"/>
      <c r="BT195" s="253"/>
      <c r="BU195" s="253"/>
      <c r="BV195" s="253"/>
      <c r="BW195" s="253"/>
      <c r="BX195" s="253"/>
      <c r="BY195" s="253"/>
      <c r="BZ195" s="253"/>
      <c r="CA195" s="253"/>
      <c r="CB195" s="253"/>
      <c r="CC195" s="253"/>
      <c r="CD195" s="253"/>
      <c r="CE195" s="253"/>
      <c r="CF195" s="253"/>
      <c r="CG195" s="253"/>
      <c r="CH195" s="253"/>
      <c r="CI195" s="253"/>
      <c r="CJ195" s="253"/>
      <c r="CK195" s="253"/>
      <c r="CL195" s="253"/>
      <c r="CM195" s="253"/>
      <c r="CN195" s="253"/>
      <c r="CO195" s="253"/>
      <c r="CP195" s="253"/>
      <c r="CQ195" s="253"/>
      <c r="CR195" s="253"/>
      <c r="CS195" s="253"/>
      <c r="CT195" s="253"/>
      <c r="CU195" s="253"/>
      <c r="CV195" s="253"/>
      <c r="CW195" s="253"/>
      <c r="CX195" s="253"/>
      <c r="CY195" s="253"/>
      <c r="CZ195" s="253"/>
      <c r="DA195" s="253"/>
      <c r="DB195" s="253"/>
      <c r="DC195" s="253"/>
      <c r="DD195" s="253"/>
      <c r="DE195" s="253"/>
      <c r="DF195" s="253"/>
      <c r="DG195" s="253"/>
      <c r="DH195" s="253"/>
      <c r="DI195" s="253"/>
      <c r="DJ195" s="253"/>
      <c r="DK195" s="253"/>
      <c r="DL195" s="253"/>
      <c r="DM195" s="253"/>
      <c r="DN195" s="253"/>
      <c r="DO195" s="253"/>
      <c r="DP195" s="253"/>
      <c r="DQ195" s="253"/>
      <c r="DR195" s="253"/>
      <c r="DS195" s="253"/>
      <c r="DT195" s="253"/>
      <c r="DU195" s="253"/>
      <c r="DV195" s="253"/>
      <c r="DW195" s="253"/>
      <c r="DX195" s="253"/>
      <c r="DY195" s="253"/>
      <c r="DZ195" s="253"/>
      <c r="EA195" s="253"/>
      <c r="EB195" s="253"/>
      <c r="EC195" s="253"/>
      <c r="ED195" s="253"/>
      <c r="EE195" s="253"/>
      <c r="EF195" s="253"/>
      <c r="EG195" s="253"/>
      <c r="EH195" s="253"/>
      <c r="EI195" s="253"/>
      <c r="EJ195" s="253"/>
      <c r="EK195" s="253"/>
      <c r="EL195" s="253"/>
      <c r="EM195" s="253"/>
      <c r="EN195" s="253"/>
      <c r="EO195" s="253"/>
      <c r="EP195" s="253"/>
      <c r="EQ195" s="253"/>
      <c r="ER195" s="253"/>
      <c r="ES195" s="253"/>
      <c r="ET195" s="253"/>
      <c r="EU195" s="253"/>
      <c r="EV195" s="253"/>
      <c r="EW195" s="253"/>
      <c r="EX195" s="253"/>
      <c r="EY195" s="253"/>
      <c r="EZ195" s="253"/>
      <c r="FA195" s="253"/>
      <c r="FB195" s="253"/>
      <c r="FC195" s="253"/>
      <c r="FD195" s="253"/>
      <c r="FE195" s="253"/>
      <c r="FF195" s="253"/>
      <c r="FG195" s="253"/>
      <c r="FH195" s="253"/>
      <c r="FI195" s="253"/>
      <c r="FJ195" s="253"/>
      <c r="FK195" s="253"/>
      <c r="FL195" s="253"/>
      <c r="FM195" s="253"/>
      <c r="FN195" s="253"/>
      <c r="FO195" s="253"/>
      <c r="FP195" s="253"/>
      <c r="FQ195" s="253"/>
      <c r="FR195" s="253"/>
      <c r="FS195" s="253"/>
      <c r="FT195" s="253"/>
      <c r="FU195" s="253"/>
      <c r="FV195" s="253"/>
      <c r="FW195" s="253"/>
      <c r="FX195" s="253"/>
      <c r="FY195" s="253"/>
      <c r="FZ195" s="253"/>
      <c r="GA195" s="253"/>
      <c r="GB195" s="253"/>
      <c r="GC195" s="253"/>
      <c r="GD195" s="253"/>
      <c r="GE195" s="253"/>
      <c r="GF195" s="253"/>
      <c r="GG195" s="253"/>
      <c r="GH195" s="253"/>
      <c r="GI195" s="253"/>
      <c r="GJ195" s="253"/>
      <c r="GK195" s="253"/>
      <c r="GL195" s="253"/>
      <c r="GM195" s="253"/>
      <c r="GN195" s="253"/>
      <c r="GO195" s="253"/>
      <c r="GP195" s="253"/>
      <c r="GQ195" s="253"/>
      <c r="GR195" s="253"/>
      <c r="GS195" s="253"/>
      <c r="GT195" s="253"/>
      <c r="GU195" s="253"/>
      <c r="GV195" s="253"/>
      <c r="GW195" s="253"/>
      <c r="GX195" s="253"/>
      <c r="GY195" s="253"/>
      <c r="GZ195" s="253"/>
      <c r="HA195" s="253"/>
      <c r="HB195" s="253"/>
      <c r="HC195" s="253"/>
      <c r="HD195" s="253"/>
      <c r="HE195" s="253"/>
      <c r="HF195" s="253"/>
    </row>
    <row r="196" spans="1:214" s="312" customFormat="1" ht="15" customHeight="1" x14ac:dyDescent="0.25">
      <c r="A196" s="297"/>
      <c r="B196" s="297"/>
      <c r="C196" s="253"/>
      <c r="D196" s="253"/>
      <c r="E196" s="253"/>
      <c r="F196" s="253"/>
      <c r="G196" s="253"/>
      <c r="H196" s="253"/>
      <c r="I196" s="253"/>
      <c r="J196" s="253"/>
      <c r="K196" s="253"/>
      <c r="L196" s="253"/>
      <c r="M196" s="253"/>
      <c r="N196" s="253"/>
      <c r="O196" s="253"/>
      <c r="P196" s="253"/>
      <c r="Q196" s="253"/>
      <c r="R196" s="253"/>
      <c r="S196" s="253"/>
      <c r="T196" s="253"/>
      <c r="U196" s="253" t="s">
        <v>400</v>
      </c>
      <c r="V196" s="253"/>
      <c r="W196" s="253"/>
      <c r="X196" s="253"/>
      <c r="Y196" s="253"/>
      <c r="Z196" s="253"/>
      <c r="AA196" s="253"/>
      <c r="AB196" s="253"/>
      <c r="AC196" s="253" t="s">
        <v>393</v>
      </c>
      <c r="AD196" s="253"/>
      <c r="AE196" s="253"/>
      <c r="AF196" s="253"/>
      <c r="AG196" s="253"/>
      <c r="AH196" s="253"/>
      <c r="AI196" s="253"/>
      <c r="AJ196" s="253"/>
      <c r="AK196" s="253"/>
      <c r="AL196" s="253"/>
      <c r="AM196" s="253"/>
      <c r="AN196" s="253"/>
      <c r="AO196" s="253"/>
      <c r="AP196" s="256"/>
      <c r="AQ196" s="253"/>
      <c r="AR196" s="253"/>
      <c r="AS196" s="253"/>
      <c r="AT196" s="256"/>
      <c r="AU196" s="253"/>
      <c r="AV196" s="253"/>
      <c r="AW196" s="253"/>
      <c r="AX196" s="253"/>
      <c r="AY196" s="253"/>
      <c r="AZ196" s="253"/>
      <c r="BA196" s="253"/>
      <c r="BB196" s="253"/>
      <c r="BC196" s="253"/>
      <c r="BD196" s="253"/>
      <c r="BE196" s="253"/>
      <c r="BF196" s="253"/>
      <c r="BG196" s="253"/>
      <c r="BH196" s="253"/>
      <c r="BI196" s="253"/>
      <c r="BJ196" s="253"/>
      <c r="BK196" s="253"/>
      <c r="BL196" s="253"/>
      <c r="BM196" s="253"/>
      <c r="BN196" s="253"/>
      <c r="BO196" s="253"/>
      <c r="BP196" s="253"/>
      <c r="BQ196" s="253"/>
      <c r="BR196" s="253"/>
      <c r="BS196" s="253"/>
      <c r="BT196" s="253"/>
      <c r="BU196" s="253"/>
      <c r="BV196" s="253"/>
      <c r="BW196" s="253"/>
      <c r="BX196" s="253"/>
      <c r="BY196" s="253"/>
      <c r="BZ196" s="253"/>
      <c r="CA196" s="253"/>
      <c r="CB196" s="253"/>
      <c r="CC196" s="253"/>
      <c r="CD196" s="253"/>
      <c r="CE196" s="253"/>
      <c r="CF196" s="253"/>
      <c r="CG196" s="253"/>
      <c r="CH196" s="253"/>
      <c r="CI196" s="253"/>
      <c r="CJ196" s="253"/>
      <c r="CK196" s="253"/>
      <c r="CL196" s="253"/>
      <c r="CM196" s="253"/>
      <c r="CN196" s="253"/>
      <c r="CO196" s="253"/>
      <c r="CP196" s="253"/>
      <c r="CQ196" s="253"/>
      <c r="CR196" s="253"/>
      <c r="CS196" s="253"/>
      <c r="CT196" s="253"/>
      <c r="CU196" s="253"/>
      <c r="CV196" s="253"/>
      <c r="CW196" s="253"/>
      <c r="CX196" s="253"/>
      <c r="CY196" s="253"/>
      <c r="CZ196" s="253"/>
      <c r="DA196" s="253"/>
      <c r="DB196" s="253"/>
      <c r="DC196" s="253"/>
      <c r="DD196" s="253"/>
      <c r="DE196" s="253"/>
      <c r="DF196" s="253"/>
      <c r="DG196" s="253"/>
      <c r="DH196" s="253"/>
      <c r="DI196" s="253"/>
      <c r="DJ196" s="253"/>
      <c r="DK196" s="253"/>
      <c r="DL196" s="253"/>
      <c r="DM196" s="253"/>
      <c r="DN196" s="253"/>
      <c r="DO196" s="253"/>
      <c r="DP196" s="253"/>
      <c r="DQ196" s="253"/>
      <c r="DR196" s="253"/>
      <c r="DS196" s="253"/>
      <c r="DT196" s="253"/>
      <c r="DU196" s="253"/>
      <c r="DV196" s="253"/>
      <c r="DW196" s="253"/>
      <c r="DX196" s="253"/>
      <c r="DY196" s="253"/>
      <c r="DZ196" s="253"/>
      <c r="EA196" s="253"/>
      <c r="EB196" s="253"/>
      <c r="EC196" s="253"/>
      <c r="ED196" s="253"/>
      <c r="EE196" s="253"/>
      <c r="EF196" s="253"/>
      <c r="EG196" s="253"/>
      <c r="EH196" s="253"/>
      <c r="EI196" s="253"/>
      <c r="EJ196" s="253"/>
      <c r="EK196" s="253"/>
      <c r="EL196" s="253"/>
      <c r="EM196" s="253"/>
      <c r="EN196" s="253"/>
      <c r="EO196" s="253"/>
      <c r="EP196" s="253"/>
      <c r="EQ196" s="253"/>
      <c r="ER196" s="253"/>
      <c r="ES196" s="253"/>
      <c r="ET196" s="253"/>
      <c r="EU196" s="253"/>
      <c r="EV196" s="253"/>
      <c r="EW196" s="253"/>
      <c r="EX196" s="253"/>
      <c r="EY196" s="253"/>
      <c r="EZ196" s="253"/>
      <c r="FA196" s="253"/>
      <c r="FB196" s="253"/>
      <c r="FC196" s="253"/>
      <c r="FD196" s="253"/>
      <c r="FE196" s="253"/>
      <c r="FF196" s="253"/>
      <c r="FG196" s="253"/>
      <c r="FH196" s="253"/>
      <c r="FI196" s="253"/>
      <c r="FJ196" s="253"/>
      <c r="FK196" s="253"/>
      <c r="FL196" s="253"/>
      <c r="FM196" s="253"/>
      <c r="FN196" s="253"/>
      <c r="FO196" s="253"/>
      <c r="FP196" s="253"/>
      <c r="FQ196" s="253"/>
      <c r="FR196" s="253"/>
      <c r="FS196" s="253"/>
      <c r="FT196" s="253"/>
      <c r="FU196" s="253"/>
      <c r="FV196" s="253"/>
      <c r="FW196" s="253"/>
      <c r="FX196" s="253"/>
      <c r="FY196" s="253"/>
      <c r="FZ196" s="253"/>
      <c r="GA196" s="253"/>
      <c r="GB196" s="253"/>
      <c r="GC196" s="253"/>
      <c r="GD196" s="253"/>
      <c r="GE196" s="253"/>
      <c r="GF196" s="253"/>
      <c r="GG196" s="253"/>
      <c r="GH196" s="253"/>
      <c r="GI196" s="253"/>
      <c r="GJ196" s="253"/>
      <c r="GK196" s="253"/>
      <c r="GL196" s="253"/>
      <c r="GM196" s="253"/>
      <c r="GN196" s="253"/>
      <c r="GO196" s="253"/>
      <c r="GP196" s="253"/>
      <c r="GQ196" s="253"/>
      <c r="GR196" s="253"/>
      <c r="GS196" s="253"/>
      <c r="GT196" s="253"/>
      <c r="GU196" s="253"/>
      <c r="GV196" s="253"/>
      <c r="GW196" s="253"/>
      <c r="GX196" s="253"/>
      <c r="GY196" s="253"/>
      <c r="GZ196" s="253"/>
      <c r="HA196" s="253"/>
      <c r="HB196" s="253"/>
      <c r="HC196" s="253"/>
      <c r="HD196" s="253"/>
      <c r="HE196" s="253"/>
      <c r="HF196" s="253"/>
    </row>
    <row r="197" spans="1:214" s="312" customFormat="1" ht="15" customHeight="1" x14ac:dyDescent="0.25">
      <c r="A197" s="297"/>
      <c r="B197" s="297"/>
      <c r="C197" s="253"/>
      <c r="D197" s="253"/>
      <c r="E197" s="253"/>
      <c r="F197" s="253"/>
      <c r="G197" s="253"/>
      <c r="H197" s="253"/>
      <c r="I197" s="253"/>
      <c r="J197" s="253"/>
      <c r="K197" s="253"/>
      <c r="L197" s="253"/>
      <c r="M197" s="253"/>
      <c r="N197" s="253"/>
      <c r="O197" s="253"/>
      <c r="P197" s="253"/>
      <c r="Q197" s="253"/>
      <c r="R197" s="253"/>
      <c r="S197" s="253"/>
      <c r="T197" s="253"/>
      <c r="U197" s="253" t="s">
        <v>401</v>
      </c>
      <c r="V197" s="253"/>
      <c r="W197" s="253"/>
      <c r="X197" s="253"/>
      <c r="Y197" s="253"/>
      <c r="Z197" s="253"/>
      <c r="AA197" s="253"/>
      <c r="AB197" s="253"/>
      <c r="AC197" s="253" t="s">
        <v>318</v>
      </c>
      <c r="AD197" s="253"/>
      <c r="AE197" s="253"/>
      <c r="AF197" s="253"/>
      <c r="AG197" s="253"/>
      <c r="AH197" s="253"/>
      <c r="AI197" s="253"/>
      <c r="AJ197" s="253"/>
      <c r="AK197" s="253"/>
      <c r="AL197" s="253"/>
      <c r="AM197" s="253"/>
      <c r="AN197" s="253"/>
      <c r="AO197" s="253"/>
      <c r="AP197" s="256"/>
      <c r="AQ197" s="253"/>
      <c r="AR197" s="253"/>
      <c r="AS197" s="253"/>
      <c r="AT197" s="256"/>
      <c r="AU197" s="253"/>
      <c r="AV197" s="253"/>
      <c r="AW197" s="253"/>
      <c r="AX197" s="253"/>
      <c r="AY197" s="253"/>
      <c r="AZ197" s="253"/>
      <c r="BA197" s="253"/>
      <c r="BB197" s="253"/>
      <c r="BC197" s="253"/>
      <c r="BD197" s="253"/>
      <c r="BE197" s="253"/>
      <c r="BF197" s="253"/>
      <c r="BG197" s="253"/>
      <c r="BH197" s="253"/>
      <c r="BI197" s="253"/>
      <c r="BJ197" s="253"/>
      <c r="BK197" s="253"/>
      <c r="BL197" s="253"/>
      <c r="BM197" s="253"/>
      <c r="BN197" s="253"/>
      <c r="BO197" s="253"/>
      <c r="BP197" s="253"/>
      <c r="BQ197" s="253"/>
      <c r="BR197" s="253"/>
      <c r="BS197" s="253"/>
      <c r="BT197" s="253"/>
      <c r="BU197" s="253"/>
      <c r="BV197" s="253"/>
      <c r="BW197" s="253"/>
      <c r="BX197" s="253"/>
      <c r="BY197" s="253"/>
      <c r="BZ197" s="253"/>
      <c r="CA197" s="253"/>
      <c r="CB197" s="253"/>
      <c r="CC197" s="253"/>
      <c r="CD197" s="253"/>
      <c r="CE197" s="253"/>
      <c r="CF197" s="253"/>
      <c r="CG197" s="253"/>
      <c r="CH197" s="253"/>
      <c r="CI197" s="253"/>
      <c r="CJ197" s="253"/>
      <c r="CK197" s="253"/>
      <c r="CL197" s="253"/>
      <c r="CM197" s="253"/>
      <c r="CN197" s="253"/>
      <c r="CO197" s="253"/>
      <c r="CP197" s="253"/>
      <c r="CQ197" s="253"/>
      <c r="CR197" s="253"/>
      <c r="CS197" s="253"/>
      <c r="CT197" s="253"/>
      <c r="CU197" s="253"/>
      <c r="CV197" s="253"/>
      <c r="CW197" s="253"/>
      <c r="CX197" s="253"/>
      <c r="CY197" s="253"/>
      <c r="CZ197" s="253"/>
      <c r="DA197" s="253"/>
      <c r="DB197" s="253"/>
      <c r="DC197" s="253"/>
      <c r="DD197" s="253"/>
      <c r="DE197" s="253"/>
      <c r="DF197" s="253"/>
      <c r="DG197" s="253"/>
      <c r="DH197" s="253"/>
      <c r="DI197" s="253"/>
      <c r="DJ197" s="253"/>
      <c r="DK197" s="253"/>
      <c r="DL197" s="253"/>
      <c r="DM197" s="253"/>
      <c r="DN197" s="253"/>
      <c r="DO197" s="253"/>
      <c r="DP197" s="253"/>
      <c r="DQ197" s="253"/>
      <c r="DR197" s="253"/>
      <c r="DS197" s="253"/>
      <c r="DT197" s="253"/>
      <c r="DU197" s="253"/>
      <c r="DV197" s="253"/>
      <c r="DW197" s="253"/>
      <c r="DX197" s="253"/>
      <c r="DY197" s="253"/>
      <c r="DZ197" s="253"/>
      <c r="EA197" s="253"/>
      <c r="EB197" s="253"/>
      <c r="EC197" s="253"/>
      <c r="ED197" s="253"/>
      <c r="EE197" s="253"/>
      <c r="EF197" s="253"/>
      <c r="EG197" s="253"/>
      <c r="EH197" s="253"/>
      <c r="EI197" s="253"/>
      <c r="EJ197" s="253"/>
      <c r="EK197" s="253"/>
      <c r="EL197" s="253"/>
      <c r="EM197" s="253"/>
      <c r="EN197" s="253"/>
      <c r="EO197" s="253"/>
      <c r="EP197" s="253"/>
      <c r="EQ197" s="253"/>
      <c r="ER197" s="253"/>
      <c r="ES197" s="253"/>
      <c r="ET197" s="253"/>
      <c r="EU197" s="253"/>
      <c r="EV197" s="253"/>
      <c r="EW197" s="253"/>
      <c r="EX197" s="253"/>
      <c r="EY197" s="253"/>
      <c r="EZ197" s="253"/>
      <c r="FA197" s="253"/>
      <c r="FB197" s="253"/>
      <c r="FC197" s="253"/>
      <c r="FD197" s="253"/>
      <c r="FE197" s="253"/>
      <c r="FF197" s="253"/>
      <c r="FG197" s="253"/>
      <c r="FH197" s="253"/>
      <c r="FI197" s="253"/>
      <c r="FJ197" s="253"/>
      <c r="FK197" s="253"/>
      <c r="FL197" s="253"/>
      <c r="FM197" s="253"/>
      <c r="FN197" s="253"/>
      <c r="FO197" s="253"/>
      <c r="FP197" s="253"/>
      <c r="FQ197" s="253"/>
      <c r="FR197" s="253"/>
      <c r="FS197" s="253"/>
      <c r="FT197" s="253"/>
      <c r="FU197" s="253"/>
      <c r="FV197" s="253"/>
      <c r="FW197" s="253"/>
      <c r="FX197" s="253"/>
      <c r="FY197" s="253"/>
      <c r="FZ197" s="253"/>
      <c r="GA197" s="253"/>
      <c r="GB197" s="253"/>
      <c r="GC197" s="253"/>
      <c r="GD197" s="253"/>
      <c r="GE197" s="253"/>
      <c r="GF197" s="253"/>
      <c r="GG197" s="253"/>
      <c r="GH197" s="253"/>
      <c r="GI197" s="253"/>
      <c r="GJ197" s="253"/>
      <c r="GK197" s="253"/>
      <c r="GL197" s="253"/>
      <c r="GM197" s="253"/>
      <c r="GN197" s="253"/>
      <c r="GO197" s="253"/>
      <c r="GP197" s="253"/>
      <c r="GQ197" s="253"/>
      <c r="GR197" s="253"/>
      <c r="GS197" s="253"/>
      <c r="GT197" s="253"/>
      <c r="GU197" s="253"/>
      <c r="GV197" s="253"/>
      <c r="GW197" s="253"/>
      <c r="GX197" s="253"/>
      <c r="GY197" s="253"/>
      <c r="GZ197" s="253"/>
      <c r="HA197" s="253"/>
      <c r="HB197" s="253"/>
      <c r="HC197" s="253"/>
      <c r="HD197" s="253"/>
      <c r="HE197" s="253"/>
      <c r="HF197" s="253"/>
    </row>
    <row r="198" spans="1:214" s="312" customFormat="1" ht="15" customHeight="1" x14ac:dyDescent="0.25">
      <c r="A198" s="297"/>
      <c r="B198" s="297"/>
      <c r="C198" s="253"/>
      <c r="D198" s="253"/>
      <c r="E198" s="253"/>
      <c r="F198" s="253"/>
      <c r="G198" s="253"/>
      <c r="H198" s="253"/>
      <c r="I198" s="253"/>
      <c r="J198" s="253"/>
      <c r="K198" s="253"/>
      <c r="L198" s="253"/>
      <c r="M198" s="253"/>
      <c r="N198" s="253"/>
      <c r="O198" s="253"/>
      <c r="P198" s="253"/>
      <c r="Q198" s="253"/>
      <c r="R198" s="253"/>
      <c r="S198" s="253"/>
      <c r="T198" s="253"/>
      <c r="U198" s="253" t="s">
        <v>402</v>
      </c>
      <c r="V198" s="253"/>
      <c r="W198" s="253"/>
      <c r="X198" s="253"/>
      <c r="Y198" s="253"/>
      <c r="Z198" s="253"/>
      <c r="AA198" s="253"/>
      <c r="AB198" s="253"/>
      <c r="AC198" s="253" t="s">
        <v>332</v>
      </c>
      <c r="AD198" s="253"/>
      <c r="AE198" s="253"/>
      <c r="AF198" s="253"/>
      <c r="AG198" s="253"/>
      <c r="AH198" s="253"/>
      <c r="AI198" s="253"/>
      <c r="AJ198" s="253"/>
      <c r="AK198" s="253"/>
      <c r="AL198" s="253"/>
      <c r="AM198" s="253"/>
      <c r="AN198" s="253"/>
      <c r="AO198" s="253"/>
      <c r="AP198" s="256"/>
      <c r="AQ198" s="253"/>
      <c r="AR198" s="253"/>
      <c r="AS198" s="253"/>
      <c r="AT198" s="256"/>
      <c r="AU198" s="253"/>
      <c r="AV198" s="253"/>
      <c r="AW198" s="253"/>
      <c r="AX198" s="253"/>
      <c r="AY198" s="253"/>
      <c r="AZ198" s="253"/>
      <c r="BA198" s="253"/>
      <c r="BB198" s="253"/>
      <c r="BC198" s="253"/>
      <c r="BD198" s="253"/>
      <c r="BE198" s="253"/>
      <c r="BF198" s="253"/>
      <c r="BG198" s="253"/>
      <c r="BH198" s="253"/>
      <c r="BI198" s="253"/>
      <c r="BJ198" s="253"/>
      <c r="BK198" s="253"/>
      <c r="BL198" s="253"/>
      <c r="BM198" s="253"/>
      <c r="BN198" s="253"/>
      <c r="BO198" s="253"/>
      <c r="BP198" s="253"/>
      <c r="BQ198" s="253"/>
      <c r="BR198" s="253"/>
      <c r="BS198" s="253"/>
      <c r="BT198" s="253"/>
      <c r="BU198" s="253"/>
      <c r="BV198" s="253"/>
      <c r="BW198" s="253"/>
      <c r="BX198" s="253"/>
      <c r="BY198" s="253"/>
      <c r="BZ198" s="253"/>
      <c r="CA198" s="253"/>
      <c r="CB198" s="253"/>
      <c r="CC198" s="253"/>
      <c r="CD198" s="253"/>
      <c r="CE198" s="253"/>
      <c r="CF198" s="253"/>
      <c r="CG198" s="253"/>
      <c r="CH198" s="253"/>
      <c r="CI198" s="253"/>
      <c r="CJ198" s="253"/>
      <c r="CK198" s="253"/>
      <c r="CL198" s="253"/>
      <c r="CM198" s="253"/>
      <c r="CN198" s="253"/>
      <c r="CO198" s="253"/>
      <c r="CP198" s="253"/>
      <c r="CQ198" s="253"/>
      <c r="CR198" s="253"/>
      <c r="CS198" s="253"/>
      <c r="CT198" s="253"/>
      <c r="CU198" s="253"/>
      <c r="CV198" s="253"/>
      <c r="CW198" s="253"/>
      <c r="CX198" s="253"/>
      <c r="CY198" s="253"/>
      <c r="CZ198" s="253"/>
      <c r="DA198" s="253"/>
      <c r="DB198" s="253"/>
      <c r="DC198" s="253"/>
      <c r="DD198" s="253"/>
      <c r="DE198" s="253"/>
      <c r="DF198" s="253"/>
      <c r="DG198" s="253"/>
      <c r="DH198" s="253"/>
      <c r="DI198" s="253"/>
      <c r="DJ198" s="253"/>
      <c r="DK198" s="253"/>
      <c r="DL198" s="253"/>
      <c r="DM198" s="253"/>
      <c r="DN198" s="253"/>
      <c r="DO198" s="253"/>
      <c r="DP198" s="253"/>
      <c r="DQ198" s="253"/>
      <c r="DR198" s="253"/>
      <c r="DS198" s="253"/>
      <c r="DT198" s="253"/>
      <c r="DU198" s="253"/>
      <c r="DV198" s="253"/>
      <c r="DW198" s="253"/>
      <c r="DX198" s="253"/>
      <c r="DY198" s="253"/>
      <c r="DZ198" s="253"/>
      <c r="EA198" s="253"/>
      <c r="EB198" s="253"/>
      <c r="EC198" s="253"/>
      <c r="ED198" s="253"/>
      <c r="EE198" s="253"/>
      <c r="EF198" s="253"/>
      <c r="EG198" s="253"/>
      <c r="EH198" s="253"/>
      <c r="EI198" s="253"/>
      <c r="EJ198" s="253"/>
      <c r="EK198" s="253"/>
      <c r="EL198" s="253"/>
      <c r="EM198" s="253"/>
      <c r="EN198" s="253"/>
      <c r="EO198" s="253"/>
      <c r="EP198" s="253"/>
      <c r="EQ198" s="253"/>
      <c r="ER198" s="253"/>
      <c r="ES198" s="253"/>
      <c r="ET198" s="253"/>
      <c r="EU198" s="253"/>
      <c r="EV198" s="253"/>
      <c r="EW198" s="253"/>
      <c r="EX198" s="253"/>
      <c r="EY198" s="253"/>
      <c r="EZ198" s="253"/>
      <c r="FA198" s="253"/>
      <c r="FB198" s="253"/>
      <c r="FC198" s="253"/>
      <c r="FD198" s="253"/>
      <c r="FE198" s="253"/>
      <c r="FF198" s="253"/>
      <c r="FG198" s="253"/>
      <c r="FH198" s="253"/>
      <c r="FI198" s="253"/>
      <c r="FJ198" s="253"/>
      <c r="FK198" s="253"/>
      <c r="FL198" s="253"/>
      <c r="FM198" s="253"/>
      <c r="FN198" s="253"/>
      <c r="FO198" s="253"/>
      <c r="FP198" s="253"/>
      <c r="FQ198" s="253"/>
      <c r="FR198" s="253"/>
      <c r="FS198" s="253"/>
      <c r="FT198" s="253"/>
      <c r="FU198" s="253"/>
      <c r="FV198" s="253"/>
      <c r="FW198" s="253"/>
      <c r="FX198" s="253"/>
      <c r="FY198" s="253"/>
      <c r="FZ198" s="253"/>
      <c r="GA198" s="253"/>
      <c r="GB198" s="253"/>
      <c r="GC198" s="253"/>
      <c r="GD198" s="253"/>
      <c r="GE198" s="253"/>
      <c r="GF198" s="253"/>
      <c r="GG198" s="253"/>
      <c r="GH198" s="253"/>
      <c r="GI198" s="253"/>
      <c r="GJ198" s="253"/>
      <c r="GK198" s="253"/>
      <c r="GL198" s="253"/>
      <c r="GM198" s="253"/>
      <c r="GN198" s="253"/>
      <c r="GO198" s="253"/>
      <c r="GP198" s="253"/>
      <c r="GQ198" s="253"/>
      <c r="GR198" s="253"/>
      <c r="GS198" s="253"/>
      <c r="GT198" s="253"/>
      <c r="GU198" s="253"/>
      <c r="GV198" s="253"/>
      <c r="GW198" s="253"/>
      <c r="GX198" s="253"/>
      <c r="GY198" s="253"/>
      <c r="GZ198" s="253"/>
      <c r="HA198" s="253"/>
      <c r="HB198" s="253"/>
      <c r="HC198" s="253"/>
      <c r="HD198" s="253"/>
      <c r="HE198" s="253"/>
      <c r="HF198" s="253"/>
    </row>
    <row r="199" spans="1:214" s="312" customFormat="1" ht="15" customHeight="1" x14ac:dyDescent="0.25">
      <c r="A199" s="297"/>
      <c r="B199" s="297"/>
      <c r="C199" s="253"/>
      <c r="D199" s="253"/>
      <c r="E199" s="253"/>
      <c r="F199" s="253"/>
      <c r="G199" s="253"/>
      <c r="H199" s="253"/>
      <c r="I199" s="253"/>
      <c r="J199" s="253"/>
      <c r="K199" s="253"/>
      <c r="L199" s="253"/>
      <c r="M199" s="253"/>
      <c r="N199" s="253"/>
      <c r="O199" s="253"/>
      <c r="P199" s="253"/>
      <c r="Q199" s="253"/>
      <c r="R199" s="253"/>
      <c r="S199" s="253"/>
      <c r="T199" s="253"/>
      <c r="U199" s="253" t="s">
        <v>403</v>
      </c>
      <c r="V199" s="253"/>
      <c r="W199" s="253"/>
      <c r="X199" s="253"/>
      <c r="Y199" s="253"/>
      <c r="Z199" s="253"/>
      <c r="AA199" s="253"/>
      <c r="AB199" s="253"/>
      <c r="AC199" s="253" t="s">
        <v>332</v>
      </c>
      <c r="AD199" s="253"/>
      <c r="AE199" s="253"/>
      <c r="AF199" s="253"/>
      <c r="AG199" s="253"/>
      <c r="AH199" s="253"/>
      <c r="AI199" s="253"/>
      <c r="AJ199" s="253"/>
      <c r="AK199" s="253"/>
      <c r="AL199" s="253"/>
      <c r="AM199" s="253"/>
      <c r="AN199" s="253"/>
      <c r="AO199" s="253"/>
      <c r="AP199" s="256"/>
      <c r="AQ199" s="253"/>
      <c r="AR199" s="253"/>
      <c r="AS199" s="253"/>
      <c r="AT199" s="256"/>
      <c r="AU199" s="253"/>
      <c r="AV199" s="253"/>
      <c r="AW199" s="253"/>
      <c r="AX199" s="253"/>
      <c r="AY199" s="253"/>
      <c r="AZ199" s="253"/>
      <c r="BA199" s="253"/>
      <c r="BB199" s="253"/>
      <c r="BC199" s="253"/>
      <c r="BD199" s="253"/>
      <c r="BE199" s="253"/>
      <c r="BF199" s="253"/>
      <c r="BG199" s="253"/>
      <c r="BH199" s="253"/>
      <c r="BI199" s="253"/>
      <c r="BJ199" s="253"/>
      <c r="BK199" s="253"/>
      <c r="BL199" s="253"/>
      <c r="BM199" s="253"/>
      <c r="BN199" s="253"/>
      <c r="BO199" s="253"/>
      <c r="BP199" s="253"/>
      <c r="BQ199" s="253"/>
      <c r="BR199" s="253"/>
      <c r="BS199" s="253"/>
      <c r="BT199" s="253"/>
      <c r="BU199" s="253"/>
      <c r="BV199" s="253"/>
      <c r="BW199" s="253"/>
      <c r="BX199" s="253"/>
      <c r="BY199" s="253"/>
      <c r="BZ199" s="253"/>
      <c r="CA199" s="253"/>
      <c r="CB199" s="253"/>
      <c r="CC199" s="253"/>
      <c r="CD199" s="253"/>
      <c r="CE199" s="253"/>
      <c r="CF199" s="253"/>
      <c r="CG199" s="253"/>
      <c r="CH199" s="253"/>
      <c r="CI199" s="253"/>
      <c r="CJ199" s="253"/>
      <c r="CK199" s="253"/>
      <c r="CL199" s="253"/>
      <c r="CM199" s="253"/>
      <c r="CN199" s="253"/>
      <c r="CO199" s="253"/>
      <c r="CP199" s="253"/>
      <c r="CQ199" s="253"/>
      <c r="CR199" s="253"/>
      <c r="CS199" s="253"/>
      <c r="CT199" s="253"/>
      <c r="CU199" s="253"/>
      <c r="CV199" s="253"/>
      <c r="CW199" s="253"/>
      <c r="CX199" s="253"/>
      <c r="CY199" s="253"/>
      <c r="CZ199" s="253"/>
      <c r="DA199" s="253"/>
      <c r="DB199" s="253"/>
      <c r="DC199" s="253"/>
      <c r="DD199" s="253"/>
      <c r="DE199" s="253"/>
      <c r="DF199" s="253"/>
      <c r="DG199" s="253"/>
      <c r="DH199" s="253"/>
      <c r="DI199" s="253"/>
      <c r="DJ199" s="253"/>
      <c r="DK199" s="253"/>
      <c r="DL199" s="253"/>
      <c r="DM199" s="253"/>
      <c r="DN199" s="253"/>
      <c r="DO199" s="253"/>
      <c r="DP199" s="253"/>
      <c r="DQ199" s="253"/>
      <c r="DR199" s="253"/>
      <c r="DS199" s="253"/>
      <c r="DT199" s="253"/>
      <c r="DU199" s="253"/>
      <c r="DV199" s="253"/>
      <c r="DW199" s="253"/>
      <c r="DX199" s="253"/>
      <c r="DY199" s="253"/>
      <c r="DZ199" s="253"/>
      <c r="EA199" s="253"/>
      <c r="EB199" s="253"/>
      <c r="EC199" s="253"/>
      <c r="ED199" s="253"/>
      <c r="EE199" s="253"/>
      <c r="EF199" s="253"/>
      <c r="EG199" s="253"/>
      <c r="EH199" s="253"/>
      <c r="EI199" s="253"/>
      <c r="EJ199" s="253"/>
      <c r="EK199" s="253"/>
      <c r="EL199" s="253"/>
      <c r="EM199" s="253"/>
      <c r="EN199" s="253"/>
      <c r="EO199" s="253"/>
      <c r="EP199" s="253"/>
      <c r="EQ199" s="253"/>
      <c r="ER199" s="253"/>
      <c r="ES199" s="253"/>
      <c r="ET199" s="253"/>
      <c r="EU199" s="253"/>
      <c r="EV199" s="253"/>
      <c r="EW199" s="253"/>
      <c r="EX199" s="253"/>
      <c r="EY199" s="253"/>
      <c r="EZ199" s="253"/>
      <c r="FA199" s="253"/>
      <c r="FB199" s="253"/>
      <c r="FC199" s="253"/>
      <c r="FD199" s="253"/>
      <c r="FE199" s="253"/>
      <c r="FF199" s="253"/>
      <c r="FG199" s="253"/>
      <c r="FH199" s="253"/>
      <c r="FI199" s="253"/>
      <c r="FJ199" s="253"/>
      <c r="FK199" s="253"/>
      <c r="FL199" s="253"/>
      <c r="FM199" s="253"/>
      <c r="FN199" s="253"/>
      <c r="FO199" s="253"/>
      <c r="FP199" s="253"/>
      <c r="FQ199" s="253"/>
      <c r="FR199" s="253"/>
      <c r="FS199" s="253"/>
      <c r="FT199" s="253"/>
      <c r="FU199" s="253"/>
      <c r="FV199" s="253"/>
      <c r="FW199" s="253"/>
      <c r="FX199" s="253"/>
      <c r="FY199" s="253"/>
      <c r="FZ199" s="253"/>
      <c r="GA199" s="253"/>
      <c r="GB199" s="253"/>
      <c r="GC199" s="253"/>
      <c r="GD199" s="253"/>
      <c r="GE199" s="253"/>
      <c r="GF199" s="253"/>
      <c r="GG199" s="253"/>
      <c r="GH199" s="253"/>
      <c r="GI199" s="253"/>
      <c r="GJ199" s="253"/>
      <c r="GK199" s="253"/>
      <c r="GL199" s="253"/>
      <c r="GM199" s="253"/>
      <c r="GN199" s="253"/>
      <c r="GO199" s="253"/>
      <c r="GP199" s="253"/>
      <c r="GQ199" s="253"/>
      <c r="GR199" s="253"/>
      <c r="GS199" s="253"/>
      <c r="GT199" s="253"/>
      <c r="GU199" s="253"/>
      <c r="GV199" s="253"/>
      <c r="GW199" s="253"/>
      <c r="GX199" s="253"/>
      <c r="GY199" s="253"/>
      <c r="GZ199" s="253"/>
      <c r="HA199" s="253"/>
      <c r="HB199" s="253"/>
      <c r="HC199" s="253"/>
      <c r="HD199" s="253"/>
      <c r="HE199" s="253"/>
      <c r="HF199" s="253"/>
    </row>
    <row r="200" spans="1:214" s="312" customFormat="1" ht="15" customHeight="1" x14ac:dyDescent="0.25">
      <c r="A200" s="297"/>
      <c r="B200" s="297"/>
      <c r="C200" s="253"/>
      <c r="D200" s="253"/>
      <c r="E200" s="253"/>
      <c r="F200" s="253"/>
      <c r="G200" s="253"/>
      <c r="H200" s="253"/>
      <c r="I200" s="253"/>
      <c r="J200" s="253"/>
      <c r="K200" s="253"/>
      <c r="L200" s="253"/>
      <c r="M200" s="253"/>
      <c r="N200" s="253"/>
      <c r="O200" s="253"/>
      <c r="P200" s="253"/>
      <c r="Q200" s="253"/>
      <c r="R200" s="253"/>
      <c r="S200" s="253"/>
      <c r="T200" s="253"/>
      <c r="U200" s="253" t="s">
        <v>404</v>
      </c>
      <c r="V200" s="253"/>
      <c r="W200" s="253"/>
      <c r="X200" s="253"/>
      <c r="Y200" s="253"/>
      <c r="Z200" s="253"/>
      <c r="AA200" s="253"/>
      <c r="AB200" s="253"/>
      <c r="AC200" s="253" t="s">
        <v>323</v>
      </c>
      <c r="AD200" s="253"/>
      <c r="AE200" s="253"/>
      <c r="AF200" s="253"/>
      <c r="AG200" s="253"/>
      <c r="AH200" s="253"/>
      <c r="AI200" s="253"/>
      <c r="AJ200" s="253"/>
      <c r="AK200" s="253"/>
      <c r="AL200" s="253"/>
      <c r="AM200" s="253"/>
      <c r="AN200" s="253"/>
      <c r="AO200" s="253"/>
      <c r="AP200" s="256"/>
      <c r="AQ200" s="253"/>
      <c r="AR200" s="253"/>
      <c r="AS200" s="253"/>
      <c r="AT200" s="256"/>
      <c r="AU200" s="253"/>
      <c r="AV200" s="253"/>
      <c r="AW200" s="253"/>
      <c r="AX200" s="253"/>
      <c r="AY200" s="253"/>
      <c r="AZ200" s="253"/>
      <c r="BA200" s="253"/>
      <c r="BB200" s="253"/>
      <c r="BC200" s="253"/>
      <c r="BD200" s="253"/>
      <c r="BE200" s="253"/>
      <c r="BF200" s="253"/>
      <c r="BG200" s="253"/>
      <c r="BH200" s="253"/>
      <c r="BI200" s="253"/>
      <c r="BJ200" s="253"/>
      <c r="BK200" s="253"/>
      <c r="BL200" s="253"/>
      <c r="BM200" s="253"/>
      <c r="BN200" s="253"/>
      <c r="BO200" s="253"/>
      <c r="BP200" s="253"/>
      <c r="BQ200" s="253"/>
      <c r="BR200" s="253"/>
      <c r="BS200" s="253"/>
      <c r="BT200" s="253"/>
      <c r="BU200" s="253"/>
      <c r="BV200" s="253"/>
      <c r="BW200" s="253"/>
      <c r="BX200" s="253"/>
      <c r="BY200" s="253"/>
      <c r="BZ200" s="253"/>
      <c r="CA200" s="253"/>
      <c r="CB200" s="253"/>
      <c r="CC200" s="253"/>
      <c r="CD200" s="253"/>
      <c r="CE200" s="253"/>
      <c r="CF200" s="253"/>
      <c r="CG200" s="253"/>
      <c r="CH200" s="253"/>
      <c r="CI200" s="253"/>
      <c r="CJ200" s="253"/>
      <c r="CK200" s="253"/>
      <c r="CL200" s="253"/>
      <c r="CM200" s="253"/>
      <c r="CN200" s="253"/>
      <c r="CO200" s="253"/>
      <c r="CP200" s="253"/>
      <c r="CQ200" s="253"/>
      <c r="CR200" s="253"/>
      <c r="CS200" s="253"/>
      <c r="CT200" s="253"/>
      <c r="CU200" s="253"/>
      <c r="CV200" s="253"/>
      <c r="CW200" s="253"/>
      <c r="CX200" s="253"/>
      <c r="CY200" s="253"/>
      <c r="CZ200" s="253"/>
      <c r="DA200" s="253"/>
      <c r="DB200" s="253"/>
      <c r="DC200" s="253"/>
      <c r="DD200" s="253"/>
      <c r="DE200" s="253"/>
      <c r="DF200" s="253"/>
      <c r="DG200" s="253"/>
      <c r="DH200" s="253"/>
      <c r="DI200" s="253"/>
      <c r="DJ200" s="253"/>
      <c r="DK200" s="253"/>
      <c r="DL200" s="253"/>
      <c r="DM200" s="253"/>
      <c r="DN200" s="253"/>
      <c r="DO200" s="253"/>
      <c r="DP200" s="253"/>
      <c r="DQ200" s="253"/>
      <c r="DR200" s="253"/>
      <c r="DS200" s="253"/>
      <c r="DT200" s="253"/>
      <c r="DU200" s="253"/>
      <c r="DV200" s="253"/>
      <c r="DW200" s="253"/>
      <c r="DX200" s="253"/>
      <c r="DY200" s="253"/>
      <c r="DZ200" s="253"/>
      <c r="EA200" s="253"/>
      <c r="EB200" s="253"/>
      <c r="EC200" s="253"/>
      <c r="ED200" s="253"/>
      <c r="EE200" s="253"/>
      <c r="EF200" s="253"/>
      <c r="EG200" s="253"/>
      <c r="EH200" s="253"/>
      <c r="EI200" s="253"/>
      <c r="EJ200" s="253"/>
      <c r="EK200" s="253"/>
      <c r="EL200" s="253"/>
      <c r="EM200" s="253"/>
      <c r="EN200" s="253"/>
      <c r="EO200" s="253"/>
      <c r="EP200" s="253"/>
      <c r="EQ200" s="253"/>
      <c r="ER200" s="253"/>
      <c r="ES200" s="253"/>
      <c r="ET200" s="253"/>
      <c r="EU200" s="253"/>
      <c r="EV200" s="253"/>
      <c r="EW200" s="253"/>
      <c r="EX200" s="253"/>
      <c r="EY200" s="253"/>
      <c r="EZ200" s="253"/>
      <c r="FA200" s="253"/>
      <c r="FB200" s="253"/>
      <c r="FC200" s="253"/>
      <c r="FD200" s="253"/>
      <c r="FE200" s="253"/>
      <c r="FF200" s="253"/>
      <c r="FG200" s="253"/>
      <c r="FH200" s="253"/>
      <c r="FI200" s="253"/>
      <c r="FJ200" s="253"/>
      <c r="FK200" s="253"/>
      <c r="FL200" s="253"/>
      <c r="FM200" s="253"/>
      <c r="FN200" s="253"/>
      <c r="FO200" s="253"/>
      <c r="FP200" s="253"/>
      <c r="FQ200" s="253"/>
      <c r="FR200" s="253"/>
      <c r="FS200" s="253"/>
      <c r="FT200" s="253"/>
      <c r="FU200" s="253"/>
      <c r="FV200" s="253"/>
      <c r="FW200" s="253"/>
      <c r="FX200" s="253"/>
      <c r="FY200" s="253"/>
      <c r="FZ200" s="253"/>
      <c r="GA200" s="253"/>
      <c r="GB200" s="253"/>
      <c r="GC200" s="253"/>
      <c r="GD200" s="253"/>
      <c r="GE200" s="253"/>
      <c r="GF200" s="253"/>
      <c r="GG200" s="253"/>
      <c r="GH200" s="253"/>
      <c r="GI200" s="253"/>
      <c r="GJ200" s="253"/>
      <c r="GK200" s="253"/>
      <c r="GL200" s="253"/>
      <c r="GM200" s="253"/>
      <c r="GN200" s="253"/>
      <c r="GO200" s="253"/>
      <c r="GP200" s="253"/>
      <c r="GQ200" s="253"/>
      <c r="GR200" s="253"/>
      <c r="GS200" s="253"/>
      <c r="GT200" s="253"/>
      <c r="GU200" s="253"/>
      <c r="GV200" s="253"/>
      <c r="GW200" s="253"/>
      <c r="GX200" s="253"/>
      <c r="GY200" s="253"/>
      <c r="GZ200" s="253"/>
      <c r="HA200" s="253"/>
      <c r="HB200" s="253"/>
      <c r="HC200" s="253"/>
      <c r="HD200" s="253"/>
      <c r="HE200" s="253"/>
      <c r="HF200" s="253"/>
    </row>
    <row r="201" spans="1:214" s="312" customFormat="1" ht="15" customHeight="1" x14ac:dyDescent="0.25">
      <c r="A201" s="297"/>
      <c r="B201" s="297"/>
      <c r="C201" s="253"/>
      <c r="D201" s="253"/>
      <c r="E201" s="253"/>
      <c r="F201" s="253"/>
      <c r="G201" s="253"/>
      <c r="H201" s="253"/>
      <c r="I201" s="253"/>
      <c r="J201" s="253"/>
      <c r="K201" s="253"/>
      <c r="L201" s="253"/>
      <c r="M201" s="253"/>
      <c r="N201" s="253"/>
      <c r="O201" s="253"/>
      <c r="P201" s="253"/>
      <c r="Q201" s="253"/>
      <c r="R201" s="253"/>
      <c r="S201" s="253"/>
      <c r="T201" s="253"/>
      <c r="U201" s="253" t="s">
        <v>405</v>
      </c>
      <c r="V201" s="253"/>
      <c r="W201" s="253"/>
      <c r="X201" s="253"/>
      <c r="Y201" s="253"/>
      <c r="Z201" s="253"/>
      <c r="AA201" s="253"/>
      <c r="AB201" s="253"/>
      <c r="AC201" s="253" t="s">
        <v>323</v>
      </c>
      <c r="AD201" s="253"/>
      <c r="AE201" s="253"/>
      <c r="AF201" s="253"/>
      <c r="AG201" s="253"/>
      <c r="AH201" s="253"/>
      <c r="AI201" s="253"/>
      <c r="AJ201" s="253"/>
      <c r="AK201" s="253"/>
      <c r="AL201" s="253"/>
      <c r="AM201" s="253"/>
      <c r="AN201" s="253"/>
      <c r="AO201" s="253"/>
      <c r="AP201" s="256"/>
      <c r="AQ201" s="253"/>
      <c r="AR201" s="253"/>
      <c r="AS201" s="253"/>
      <c r="AT201" s="256"/>
      <c r="AU201" s="253"/>
      <c r="AV201" s="253"/>
      <c r="AW201" s="253"/>
      <c r="AX201" s="253"/>
      <c r="AY201" s="253"/>
      <c r="AZ201" s="253"/>
      <c r="BA201" s="253"/>
      <c r="BB201" s="253"/>
      <c r="BC201" s="253"/>
      <c r="BD201" s="253"/>
      <c r="BE201" s="253"/>
      <c r="BF201" s="253"/>
      <c r="BG201" s="253"/>
      <c r="BH201" s="253"/>
      <c r="BI201" s="253"/>
      <c r="BJ201" s="253"/>
      <c r="BK201" s="253"/>
      <c r="BL201" s="253"/>
      <c r="BM201" s="253"/>
      <c r="BN201" s="253"/>
      <c r="BO201" s="253"/>
      <c r="BP201" s="253"/>
      <c r="BQ201" s="253"/>
      <c r="BR201" s="253"/>
      <c r="BS201" s="253"/>
      <c r="BT201" s="253"/>
      <c r="BU201" s="253"/>
      <c r="BV201" s="253"/>
      <c r="BW201" s="253"/>
      <c r="BX201" s="253"/>
      <c r="BY201" s="253"/>
      <c r="BZ201" s="253"/>
      <c r="CA201" s="253"/>
      <c r="CB201" s="253"/>
      <c r="CC201" s="253"/>
      <c r="CD201" s="253"/>
      <c r="CE201" s="253"/>
      <c r="CF201" s="253"/>
      <c r="CG201" s="253"/>
      <c r="CH201" s="253"/>
      <c r="CI201" s="253"/>
      <c r="CJ201" s="253"/>
      <c r="CK201" s="253"/>
      <c r="CL201" s="253"/>
      <c r="CM201" s="253"/>
      <c r="CN201" s="253"/>
      <c r="CO201" s="253"/>
      <c r="CP201" s="253"/>
      <c r="CQ201" s="253"/>
      <c r="CR201" s="253"/>
      <c r="CS201" s="253"/>
      <c r="CT201" s="253"/>
      <c r="CU201" s="253"/>
      <c r="CV201" s="253"/>
      <c r="CW201" s="253"/>
      <c r="CX201" s="253"/>
      <c r="CY201" s="253"/>
      <c r="CZ201" s="253"/>
      <c r="DA201" s="253"/>
      <c r="DB201" s="253"/>
      <c r="DC201" s="253"/>
      <c r="DD201" s="253"/>
      <c r="DE201" s="253"/>
      <c r="DF201" s="253"/>
      <c r="DG201" s="253"/>
      <c r="DH201" s="253"/>
      <c r="DI201" s="253"/>
      <c r="DJ201" s="253"/>
      <c r="DK201" s="253"/>
      <c r="DL201" s="253"/>
      <c r="DM201" s="253"/>
      <c r="DN201" s="253"/>
      <c r="DO201" s="253"/>
      <c r="DP201" s="253"/>
      <c r="DQ201" s="253"/>
      <c r="DR201" s="253"/>
      <c r="DS201" s="253"/>
      <c r="DT201" s="253"/>
      <c r="DU201" s="253"/>
      <c r="DV201" s="253"/>
      <c r="DW201" s="253"/>
      <c r="DX201" s="253"/>
      <c r="DY201" s="253"/>
      <c r="DZ201" s="253"/>
      <c r="EA201" s="253"/>
      <c r="EB201" s="253"/>
      <c r="EC201" s="253"/>
      <c r="ED201" s="253"/>
      <c r="EE201" s="253"/>
      <c r="EF201" s="253"/>
      <c r="EG201" s="253"/>
      <c r="EH201" s="253"/>
      <c r="EI201" s="253"/>
      <c r="EJ201" s="253"/>
      <c r="EK201" s="253"/>
      <c r="EL201" s="253"/>
      <c r="EM201" s="253"/>
      <c r="EN201" s="253"/>
      <c r="EO201" s="253"/>
      <c r="EP201" s="253"/>
      <c r="EQ201" s="253"/>
      <c r="ER201" s="253"/>
      <c r="ES201" s="253"/>
      <c r="ET201" s="253"/>
      <c r="EU201" s="253"/>
      <c r="EV201" s="253"/>
      <c r="EW201" s="253"/>
      <c r="EX201" s="253"/>
      <c r="EY201" s="253"/>
      <c r="EZ201" s="253"/>
      <c r="FA201" s="253"/>
      <c r="FB201" s="253"/>
      <c r="FC201" s="253"/>
      <c r="FD201" s="253"/>
      <c r="FE201" s="253"/>
      <c r="FF201" s="253"/>
      <c r="FG201" s="253"/>
      <c r="FH201" s="253"/>
      <c r="FI201" s="253"/>
      <c r="FJ201" s="253"/>
      <c r="FK201" s="253"/>
      <c r="FL201" s="253"/>
      <c r="FM201" s="253"/>
      <c r="FN201" s="253"/>
      <c r="FO201" s="253"/>
      <c r="FP201" s="253"/>
      <c r="FQ201" s="253"/>
      <c r="FR201" s="253"/>
      <c r="FS201" s="253"/>
      <c r="FT201" s="253"/>
      <c r="FU201" s="253"/>
      <c r="FV201" s="253"/>
      <c r="FW201" s="253"/>
      <c r="FX201" s="253"/>
      <c r="FY201" s="253"/>
      <c r="FZ201" s="253"/>
      <c r="GA201" s="253"/>
      <c r="GB201" s="253"/>
      <c r="GC201" s="253"/>
      <c r="GD201" s="253"/>
      <c r="GE201" s="253"/>
      <c r="GF201" s="253"/>
      <c r="GG201" s="253"/>
      <c r="GH201" s="253"/>
      <c r="GI201" s="253"/>
      <c r="GJ201" s="253"/>
      <c r="GK201" s="253"/>
      <c r="GL201" s="253"/>
      <c r="GM201" s="253"/>
      <c r="GN201" s="253"/>
      <c r="GO201" s="253"/>
      <c r="GP201" s="253"/>
      <c r="GQ201" s="253"/>
      <c r="GR201" s="253"/>
      <c r="GS201" s="253"/>
      <c r="GT201" s="253"/>
      <c r="GU201" s="253"/>
      <c r="GV201" s="253"/>
      <c r="GW201" s="253"/>
      <c r="GX201" s="253"/>
      <c r="GY201" s="253"/>
      <c r="GZ201" s="253"/>
      <c r="HA201" s="253"/>
      <c r="HB201" s="253"/>
      <c r="HC201" s="253"/>
      <c r="HD201" s="253"/>
      <c r="HE201" s="253"/>
      <c r="HF201" s="253"/>
    </row>
    <row r="202" spans="1:214" s="312" customFormat="1" ht="15" customHeight="1" x14ac:dyDescent="0.25">
      <c r="A202" s="297"/>
      <c r="B202" s="297"/>
      <c r="C202" s="253"/>
      <c r="D202" s="253"/>
      <c r="E202" s="253"/>
      <c r="F202" s="253"/>
      <c r="G202" s="253"/>
      <c r="H202" s="253"/>
      <c r="I202" s="253"/>
      <c r="J202" s="253"/>
      <c r="K202" s="253"/>
      <c r="L202" s="253"/>
      <c r="M202" s="253"/>
      <c r="N202" s="253"/>
      <c r="O202" s="253"/>
      <c r="P202" s="253"/>
      <c r="Q202" s="253"/>
      <c r="R202" s="253"/>
      <c r="S202" s="253"/>
      <c r="T202" s="253"/>
      <c r="U202" s="253" t="s">
        <v>406</v>
      </c>
      <c r="V202" s="253"/>
      <c r="W202" s="253"/>
      <c r="X202" s="253"/>
      <c r="Y202" s="253"/>
      <c r="Z202" s="253"/>
      <c r="AA202" s="253"/>
      <c r="AB202" s="253"/>
      <c r="AC202" s="253" t="s">
        <v>332</v>
      </c>
      <c r="AD202" s="253"/>
      <c r="AE202" s="253"/>
      <c r="AF202" s="253"/>
      <c r="AG202" s="253"/>
      <c r="AH202" s="253"/>
      <c r="AI202" s="253"/>
      <c r="AJ202" s="253"/>
      <c r="AK202" s="253"/>
      <c r="AL202" s="253"/>
      <c r="AM202" s="253"/>
      <c r="AN202" s="253"/>
      <c r="AO202" s="253"/>
      <c r="AP202" s="256"/>
      <c r="AQ202" s="253"/>
      <c r="AR202" s="253"/>
      <c r="AS202" s="253"/>
      <c r="AT202" s="256"/>
      <c r="AU202" s="253"/>
      <c r="AV202" s="253"/>
      <c r="AW202" s="253"/>
      <c r="AX202" s="253"/>
      <c r="AY202" s="253"/>
      <c r="AZ202" s="253"/>
      <c r="BA202" s="253"/>
      <c r="BB202" s="253"/>
      <c r="BC202" s="253"/>
      <c r="BD202" s="253"/>
      <c r="BE202" s="253"/>
      <c r="BF202" s="253"/>
      <c r="BG202" s="253"/>
      <c r="BH202" s="253"/>
      <c r="BI202" s="253"/>
      <c r="BJ202" s="253"/>
      <c r="BK202" s="253"/>
      <c r="BL202" s="253"/>
      <c r="BM202" s="253"/>
      <c r="BN202" s="253"/>
      <c r="BO202" s="253"/>
      <c r="BP202" s="253"/>
      <c r="BQ202" s="253"/>
      <c r="BR202" s="253"/>
      <c r="BS202" s="253"/>
      <c r="BT202" s="253"/>
      <c r="BU202" s="253"/>
      <c r="BV202" s="253"/>
      <c r="BW202" s="253"/>
      <c r="BX202" s="253"/>
      <c r="BY202" s="253"/>
      <c r="BZ202" s="253"/>
      <c r="CA202" s="253"/>
      <c r="CB202" s="253"/>
      <c r="CC202" s="253"/>
      <c r="CD202" s="253"/>
      <c r="CE202" s="253"/>
      <c r="CF202" s="253"/>
      <c r="CG202" s="253"/>
      <c r="CH202" s="253"/>
      <c r="CI202" s="253"/>
      <c r="CJ202" s="253"/>
      <c r="CK202" s="253"/>
      <c r="CL202" s="253"/>
      <c r="CM202" s="253"/>
      <c r="CN202" s="253"/>
      <c r="CO202" s="253"/>
      <c r="CP202" s="253"/>
      <c r="CQ202" s="253"/>
      <c r="CR202" s="253"/>
      <c r="CS202" s="253"/>
      <c r="CT202" s="253"/>
      <c r="CU202" s="253"/>
      <c r="CV202" s="253"/>
      <c r="CW202" s="253"/>
      <c r="CX202" s="253"/>
      <c r="CY202" s="253"/>
      <c r="CZ202" s="253"/>
      <c r="DA202" s="253"/>
      <c r="DB202" s="253"/>
      <c r="DC202" s="253"/>
      <c r="DD202" s="253"/>
      <c r="DE202" s="253"/>
      <c r="DF202" s="253"/>
      <c r="DG202" s="253"/>
      <c r="DH202" s="253"/>
      <c r="DI202" s="253"/>
      <c r="DJ202" s="253"/>
      <c r="DK202" s="253"/>
      <c r="DL202" s="253"/>
      <c r="DM202" s="253"/>
      <c r="DN202" s="253"/>
      <c r="DO202" s="253"/>
      <c r="DP202" s="253"/>
      <c r="DQ202" s="253"/>
      <c r="DR202" s="253"/>
      <c r="DS202" s="253"/>
      <c r="DT202" s="253"/>
      <c r="DU202" s="253"/>
      <c r="DV202" s="253"/>
      <c r="DW202" s="253"/>
      <c r="DX202" s="253"/>
      <c r="DY202" s="253"/>
      <c r="DZ202" s="253"/>
      <c r="EA202" s="253"/>
      <c r="EB202" s="253"/>
      <c r="EC202" s="253"/>
      <c r="ED202" s="253"/>
      <c r="EE202" s="253"/>
      <c r="EF202" s="253"/>
      <c r="EG202" s="253"/>
      <c r="EH202" s="253"/>
      <c r="EI202" s="253"/>
      <c r="EJ202" s="253"/>
      <c r="EK202" s="253"/>
      <c r="EL202" s="253"/>
      <c r="EM202" s="253"/>
      <c r="EN202" s="253"/>
      <c r="EO202" s="253"/>
      <c r="EP202" s="253"/>
      <c r="EQ202" s="253"/>
      <c r="ER202" s="253"/>
      <c r="ES202" s="253"/>
      <c r="ET202" s="253"/>
      <c r="EU202" s="253"/>
      <c r="EV202" s="253"/>
      <c r="EW202" s="253"/>
      <c r="EX202" s="253"/>
      <c r="EY202" s="253"/>
      <c r="EZ202" s="253"/>
      <c r="FA202" s="253"/>
      <c r="FB202" s="253"/>
      <c r="FC202" s="253"/>
      <c r="FD202" s="253"/>
      <c r="FE202" s="253"/>
      <c r="FF202" s="253"/>
      <c r="FG202" s="253"/>
      <c r="FH202" s="253"/>
      <c r="FI202" s="253"/>
      <c r="FJ202" s="253"/>
      <c r="FK202" s="253"/>
      <c r="FL202" s="253"/>
      <c r="FM202" s="253"/>
      <c r="FN202" s="253"/>
      <c r="FO202" s="253"/>
      <c r="FP202" s="253"/>
      <c r="FQ202" s="253"/>
      <c r="FR202" s="253"/>
      <c r="FS202" s="253"/>
      <c r="FT202" s="253"/>
      <c r="FU202" s="253"/>
      <c r="FV202" s="253"/>
      <c r="FW202" s="253"/>
      <c r="FX202" s="253"/>
      <c r="FY202" s="253"/>
      <c r="FZ202" s="253"/>
      <c r="GA202" s="253"/>
      <c r="GB202" s="253"/>
      <c r="GC202" s="253"/>
      <c r="GD202" s="253"/>
      <c r="GE202" s="253"/>
      <c r="GF202" s="253"/>
      <c r="GG202" s="253"/>
      <c r="GH202" s="253"/>
      <c r="GI202" s="253"/>
      <c r="GJ202" s="253"/>
      <c r="GK202" s="253"/>
      <c r="GL202" s="253"/>
      <c r="GM202" s="253"/>
      <c r="GN202" s="253"/>
      <c r="GO202" s="253"/>
      <c r="GP202" s="253"/>
      <c r="GQ202" s="253"/>
      <c r="GR202" s="253"/>
      <c r="GS202" s="253"/>
      <c r="GT202" s="253"/>
      <c r="GU202" s="253"/>
      <c r="GV202" s="253"/>
      <c r="GW202" s="253"/>
      <c r="GX202" s="253"/>
      <c r="GY202" s="253"/>
      <c r="GZ202" s="253"/>
      <c r="HA202" s="253"/>
      <c r="HB202" s="253"/>
      <c r="HC202" s="253"/>
      <c r="HD202" s="253"/>
      <c r="HE202" s="253"/>
      <c r="HF202" s="253"/>
    </row>
    <row r="203" spans="1:214" s="312" customFormat="1" ht="15" customHeight="1" x14ac:dyDescent="0.25">
      <c r="A203" s="297"/>
      <c r="B203" s="297"/>
      <c r="C203" s="253"/>
      <c r="D203" s="253"/>
      <c r="E203" s="253"/>
      <c r="F203" s="253"/>
      <c r="G203" s="253"/>
      <c r="H203" s="253"/>
      <c r="I203" s="253"/>
      <c r="J203" s="253"/>
      <c r="K203" s="253"/>
      <c r="L203" s="253"/>
      <c r="M203" s="253"/>
      <c r="N203" s="253"/>
      <c r="O203" s="253"/>
      <c r="P203" s="253"/>
      <c r="Q203" s="253"/>
      <c r="R203" s="253"/>
      <c r="S203" s="253"/>
      <c r="T203" s="253"/>
      <c r="U203" s="253" t="s">
        <v>407</v>
      </c>
      <c r="V203" s="253"/>
      <c r="W203" s="253"/>
      <c r="X203" s="253"/>
      <c r="Y203" s="253"/>
      <c r="Z203" s="253"/>
      <c r="AA203" s="253"/>
      <c r="AB203" s="253"/>
      <c r="AC203" s="253" t="s">
        <v>332</v>
      </c>
      <c r="AD203" s="253"/>
      <c r="AE203" s="253"/>
      <c r="AF203" s="253"/>
      <c r="AG203" s="253"/>
      <c r="AH203" s="253"/>
      <c r="AI203" s="253"/>
      <c r="AJ203" s="253"/>
      <c r="AK203" s="253"/>
      <c r="AL203" s="253"/>
      <c r="AM203" s="253"/>
      <c r="AN203" s="253"/>
      <c r="AO203" s="253"/>
      <c r="AP203" s="256"/>
      <c r="AQ203" s="253"/>
      <c r="AR203" s="253"/>
      <c r="AS203" s="253"/>
      <c r="AT203" s="256"/>
      <c r="AU203" s="253"/>
      <c r="AV203" s="253"/>
      <c r="AW203" s="253"/>
      <c r="AX203" s="253"/>
      <c r="AY203" s="253"/>
      <c r="AZ203" s="253"/>
      <c r="BA203" s="253"/>
      <c r="BB203" s="253"/>
      <c r="BC203" s="253"/>
      <c r="BD203" s="253"/>
      <c r="BE203" s="253"/>
      <c r="BF203" s="253"/>
      <c r="BG203" s="253"/>
      <c r="BH203" s="253"/>
      <c r="BI203" s="253"/>
      <c r="BJ203" s="253"/>
      <c r="BK203" s="253"/>
      <c r="BL203" s="253"/>
      <c r="BM203" s="253"/>
      <c r="BN203" s="253"/>
      <c r="BO203" s="253"/>
      <c r="BP203" s="253"/>
      <c r="BQ203" s="253"/>
      <c r="BR203" s="253"/>
      <c r="BS203" s="253"/>
      <c r="BT203" s="253"/>
      <c r="BU203" s="253"/>
      <c r="BV203" s="253"/>
      <c r="BW203" s="253"/>
      <c r="BX203" s="253"/>
      <c r="BY203" s="253"/>
      <c r="BZ203" s="253"/>
      <c r="CA203" s="253"/>
      <c r="CB203" s="253"/>
      <c r="CC203" s="253"/>
      <c r="CD203" s="253"/>
      <c r="CE203" s="253"/>
      <c r="CF203" s="253"/>
      <c r="CG203" s="253"/>
      <c r="CH203" s="253"/>
      <c r="CI203" s="253"/>
      <c r="CJ203" s="253"/>
      <c r="CK203" s="253"/>
      <c r="CL203" s="253"/>
      <c r="CM203" s="253"/>
      <c r="CN203" s="253"/>
      <c r="CO203" s="253"/>
      <c r="CP203" s="253"/>
      <c r="CQ203" s="253"/>
      <c r="CR203" s="253"/>
      <c r="CS203" s="253"/>
      <c r="CT203" s="253"/>
      <c r="CU203" s="253"/>
      <c r="CV203" s="253"/>
      <c r="CW203" s="253"/>
      <c r="CX203" s="253"/>
      <c r="CY203" s="253"/>
      <c r="CZ203" s="253"/>
      <c r="DA203" s="253"/>
      <c r="DB203" s="253"/>
      <c r="DC203" s="253"/>
      <c r="DD203" s="253"/>
      <c r="DE203" s="253"/>
      <c r="DF203" s="253"/>
      <c r="DG203" s="253"/>
      <c r="DH203" s="253"/>
      <c r="DI203" s="253"/>
      <c r="DJ203" s="253"/>
      <c r="DK203" s="253"/>
      <c r="DL203" s="253"/>
      <c r="DM203" s="253"/>
      <c r="DN203" s="253"/>
      <c r="DO203" s="253"/>
      <c r="DP203" s="253"/>
      <c r="DQ203" s="253"/>
      <c r="DR203" s="253"/>
      <c r="DS203" s="253"/>
      <c r="DT203" s="253"/>
      <c r="DU203" s="253"/>
      <c r="DV203" s="253"/>
      <c r="DW203" s="253"/>
      <c r="DX203" s="253"/>
      <c r="DY203" s="253"/>
      <c r="DZ203" s="253"/>
      <c r="EA203" s="253"/>
      <c r="EB203" s="253"/>
      <c r="EC203" s="253"/>
      <c r="ED203" s="253"/>
      <c r="EE203" s="253"/>
      <c r="EF203" s="253"/>
      <c r="EG203" s="253"/>
      <c r="EH203" s="253"/>
      <c r="EI203" s="253"/>
      <c r="EJ203" s="253"/>
      <c r="EK203" s="253"/>
      <c r="EL203" s="253"/>
      <c r="EM203" s="253"/>
      <c r="EN203" s="253"/>
      <c r="EO203" s="253"/>
      <c r="EP203" s="253"/>
      <c r="EQ203" s="253"/>
      <c r="ER203" s="253"/>
      <c r="ES203" s="253"/>
      <c r="ET203" s="253"/>
      <c r="EU203" s="253"/>
      <c r="EV203" s="253"/>
      <c r="EW203" s="253"/>
      <c r="EX203" s="253"/>
      <c r="EY203" s="253"/>
      <c r="EZ203" s="253"/>
      <c r="FA203" s="253"/>
      <c r="FB203" s="253"/>
      <c r="FC203" s="253"/>
      <c r="FD203" s="253"/>
      <c r="FE203" s="253"/>
      <c r="FF203" s="253"/>
      <c r="FG203" s="253"/>
      <c r="FH203" s="253"/>
      <c r="FI203" s="253"/>
      <c r="FJ203" s="253"/>
      <c r="FK203" s="253"/>
      <c r="FL203" s="253"/>
      <c r="FM203" s="253"/>
      <c r="FN203" s="253"/>
      <c r="FO203" s="253"/>
      <c r="FP203" s="253"/>
      <c r="FQ203" s="253"/>
      <c r="FR203" s="253"/>
      <c r="FS203" s="253"/>
      <c r="FT203" s="253"/>
      <c r="FU203" s="253"/>
      <c r="FV203" s="253"/>
      <c r="FW203" s="253"/>
      <c r="FX203" s="253"/>
      <c r="FY203" s="253"/>
      <c r="FZ203" s="253"/>
      <c r="GA203" s="253"/>
      <c r="GB203" s="253"/>
      <c r="GC203" s="253"/>
      <c r="GD203" s="253"/>
      <c r="GE203" s="253"/>
      <c r="GF203" s="253"/>
      <c r="GG203" s="253"/>
      <c r="GH203" s="253"/>
      <c r="GI203" s="253"/>
      <c r="GJ203" s="253"/>
      <c r="GK203" s="253"/>
      <c r="GL203" s="253"/>
      <c r="GM203" s="253"/>
      <c r="GN203" s="253"/>
      <c r="GO203" s="253"/>
      <c r="GP203" s="253"/>
      <c r="GQ203" s="253"/>
      <c r="GR203" s="253"/>
      <c r="GS203" s="253"/>
      <c r="GT203" s="253"/>
      <c r="GU203" s="253"/>
      <c r="GV203" s="253"/>
      <c r="GW203" s="253"/>
      <c r="GX203" s="253"/>
      <c r="GY203" s="253"/>
      <c r="GZ203" s="253"/>
      <c r="HA203" s="253"/>
      <c r="HB203" s="253"/>
      <c r="HC203" s="253"/>
      <c r="HD203" s="253"/>
      <c r="HE203" s="253"/>
      <c r="HF203" s="253"/>
    </row>
    <row r="204" spans="1:214" s="312" customFormat="1" ht="15" customHeight="1" x14ac:dyDescent="0.25">
      <c r="A204" s="297"/>
      <c r="B204" s="297"/>
      <c r="C204" s="253"/>
      <c r="D204" s="253"/>
      <c r="E204" s="253"/>
      <c r="F204" s="253"/>
      <c r="G204" s="253"/>
      <c r="H204" s="253"/>
      <c r="I204" s="253"/>
      <c r="J204" s="253"/>
      <c r="K204" s="253"/>
      <c r="L204" s="253"/>
      <c r="M204" s="253"/>
      <c r="N204" s="253"/>
      <c r="O204" s="253"/>
      <c r="P204" s="253"/>
      <c r="Q204" s="253"/>
      <c r="R204" s="253"/>
      <c r="S204" s="253"/>
      <c r="T204" s="253"/>
      <c r="U204" s="253" t="s">
        <v>408</v>
      </c>
      <c r="V204" s="253"/>
      <c r="W204" s="253"/>
      <c r="X204" s="253"/>
      <c r="Y204" s="253"/>
      <c r="Z204" s="253"/>
      <c r="AA204" s="253"/>
      <c r="AB204" s="253"/>
      <c r="AC204" s="253" t="s">
        <v>357</v>
      </c>
      <c r="AD204" s="253"/>
      <c r="AE204" s="253"/>
      <c r="AF204" s="253"/>
      <c r="AG204" s="253"/>
      <c r="AH204" s="253"/>
      <c r="AI204" s="253"/>
      <c r="AJ204" s="253"/>
      <c r="AK204" s="253"/>
      <c r="AL204" s="253"/>
      <c r="AM204" s="253"/>
      <c r="AN204" s="253"/>
      <c r="AO204" s="253"/>
      <c r="AP204" s="256"/>
      <c r="AQ204" s="253"/>
      <c r="AR204" s="253"/>
      <c r="AS204" s="253"/>
      <c r="AT204" s="256"/>
      <c r="AU204" s="253"/>
      <c r="AV204" s="253"/>
      <c r="AW204" s="253"/>
      <c r="AX204" s="253"/>
      <c r="AY204" s="253"/>
      <c r="AZ204" s="253"/>
      <c r="BA204" s="253"/>
      <c r="BB204" s="253"/>
      <c r="BC204" s="253"/>
      <c r="BD204" s="253"/>
      <c r="BE204" s="253"/>
      <c r="BF204" s="253"/>
      <c r="BG204" s="253"/>
      <c r="BH204" s="253"/>
      <c r="BI204" s="253"/>
      <c r="BJ204" s="253"/>
      <c r="BK204" s="253"/>
      <c r="BL204" s="253"/>
      <c r="BM204" s="253"/>
      <c r="BN204" s="253"/>
      <c r="BO204" s="253"/>
      <c r="BP204" s="253"/>
      <c r="BQ204" s="253"/>
      <c r="BR204" s="253"/>
      <c r="BS204" s="253"/>
      <c r="BT204" s="253"/>
      <c r="BU204" s="253"/>
      <c r="BV204" s="253"/>
      <c r="BW204" s="253"/>
      <c r="BX204" s="253"/>
      <c r="BY204" s="253"/>
      <c r="BZ204" s="253"/>
      <c r="CA204" s="253"/>
      <c r="CB204" s="253"/>
      <c r="CC204" s="253"/>
      <c r="CD204" s="253"/>
      <c r="CE204" s="253"/>
      <c r="CF204" s="253"/>
      <c r="CG204" s="253"/>
      <c r="CH204" s="253"/>
      <c r="CI204" s="253"/>
      <c r="CJ204" s="253"/>
      <c r="CK204" s="253"/>
      <c r="CL204" s="253"/>
      <c r="CM204" s="253"/>
      <c r="CN204" s="253"/>
      <c r="CO204" s="253"/>
      <c r="CP204" s="253"/>
      <c r="CQ204" s="253"/>
      <c r="CR204" s="253"/>
      <c r="CS204" s="253"/>
      <c r="CT204" s="253"/>
      <c r="CU204" s="253"/>
      <c r="CV204" s="253"/>
      <c r="CW204" s="253"/>
      <c r="CX204" s="253"/>
      <c r="CY204" s="253"/>
      <c r="CZ204" s="253"/>
      <c r="DA204" s="253"/>
      <c r="DB204" s="253"/>
      <c r="DC204" s="253"/>
      <c r="DD204" s="253"/>
      <c r="DE204" s="253"/>
      <c r="DF204" s="253"/>
      <c r="DG204" s="253"/>
      <c r="DH204" s="253"/>
      <c r="DI204" s="253"/>
      <c r="DJ204" s="253"/>
      <c r="DK204" s="253"/>
      <c r="DL204" s="253"/>
      <c r="DM204" s="253"/>
      <c r="DN204" s="253"/>
      <c r="DO204" s="253"/>
      <c r="DP204" s="253"/>
      <c r="DQ204" s="253"/>
      <c r="DR204" s="253"/>
      <c r="DS204" s="253"/>
      <c r="DT204" s="253"/>
      <c r="DU204" s="253"/>
      <c r="DV204" s="253"/>
      <c r="DW204" s="253"/>
      <c r="DX204" s="253"/>
      <c r="DY204" s="253"/>
      <c r="DZ204" s="253"/>
      <c r="EA204" s="253"/>
      <c r="EB204" s="253"/>
      <c r="EC204" s="253"/>
      <c r="ED204" s="253"/>
      <c r="EE204" s="253"/>
      <c r="EF204" s="253"/>
      <c r="EG204" s="253"/>
      <c r="EH204" s="253"/>
      <c r="EI204" s="253"/>
      <c r="EJ204" s="253"/>
      <c r="EK204" s="253"/>
      <c r="EL204" s="253"/>
      <c r="EM204" s="253"/>
      <c r="EN204" s="253"/>
      <c r="EO204" s="253"/>
      <c r="EP204" s="253"/>
      <c r="EQ204" s="253"/>
      <c r="ER204" s="253"/>
      <c r="ES204" s="253"/>
      <c r="ET204" s="253"/>
      <c r="EU204" s="253"/>
      <c r="EV204" s="253"/>
      <c r="EW204" s="253"/>
      <c r="EX204" s="253"/>
      <c r="EY204" s="253"/>
      <c r="EZ204" s="253"/>
      <c r="FA204" s="253"/>
      <c r="FB204" s="253"/>
      <c r="FC204" s="253"/>
      <c r="FD204" s="253"/>
      <c r="FE204" s="253"/>
      <c r="FF204" s="253"/>
      <c r="FG204" s="253"/>
      <c r="FH204" s="253"/>
      <c r="FI204" s="253"/>
      <c r="FJ204" s="253"/>
      <c r="FK204" s="253"/>
      <c r="FL204" s="253"/>
      <c r="FM204" s="253"/>
      <c r="FN204" s="253"/>
      <c r="FO204" s="253"/>
      <c r="FP204" s="253"/>
      <c r="FQ204" s="253"/>
      <c r="FR204" s="253"/>
      <c r="FS204" s="253"/>
      <c r="FT204" s="253"/>
      <c r="FU204" s="253"/>
      <c r="FV204" s="253"/>
      <c r="FW204" s="253"/>
      <c r="FX204" s="253"/>
      <c r="FY204" s="253"/>
      <c r="FZ204" s="253"/>
      <c r="GA204" s="253"/>
      <c r="GB204" s="253"/>
      <c r="GC204" s="253"/>
      <c r="GD204" s="253"/>
      <c r="GE204" s="253"/>
      <c r="GF204" s="253"/>
      <c r="GG204" s="253"/>
      <c r="GH204" s="253"/>
      <c r="GI204" s="253"/>
      <c r="GJ204" s="253"/>
      <c r="GK204" s="253"/>
      <c r="GL204" s="253"/>
      <c r="GM204" s="253"/>
      <c r="GN204" s="253"/>
      <c r="GO204" s="253"/>
      <c r="GP204" s="253"/>
      <c r="GQ204" s="253"/>
      <c r="GR204" s="253"/>
      <c r="GS204" s="253"/>
      <c r="GT204" s="253"/>
      <c r="GU204" s="253"/>
      <c r="GV204" s="253"/>
      <c r="GW204" s="253"/>
      <c r="GX204" s="253"/>
      <c r="GY204" s="253"/>
      <c r="GZ204" s="253"/>
      <c r="HA204" s="253"/>
      <c r="HB204" s="253"/>
      <c r="HC204" s="253"/>
      <c r="HD204" s="253"/>
      <c r="HE204" s="253"/>
      <c r="HF204" s="253"/>
    </row>
    <row r="205" spans="1:214" s="312" customFormat="1" ht="15" customHeight="1" x14ac:dyDescent="0.25">
      <c r="A205" s="297"/>
      <c r="B205" s="297"/>
      <c r="C205" s="253"/>
      <c r="D205" s="253"/>
      <c r="E205" s="253"/>
      <c r="F205" s="253"/>
      <c r="G205" s="253"/>
      <c r="H205" s="253"/>
      <c r="I205" s="253"/>
      <c r="J205" s="253"/>
      <c r="K205" s="253"/>
      <c r="L205" s="253"/>
      <c r="M205" s="253"/>
      <c r="N205" s="253"/>
      <c r="O205" s="253"/>
      <c r="P205" s="253"/>
      <c r="Q205" s="253"/>
      <c r="R205" s="253"/>
      <c r="S205" s="253"/>
      <c r="T205" s="253"/>
      <c r="U205" s="253" t="s">
        <v>409</v>
      </c>
      <c r="V205" s="253"/>
      <c r="W205" s="253"/>
      <c r="X205" s="253"/>
      <c r="Y205" s="253"/>
      <c r="Z205" s="253"/>
      <c r="AA205" s="253"/>
      <c r="AB205" s="253"/>
      <c r="AC205" s="253" t="s">
        <v>373</v>
      </c>
      <c r="AD205" s="253"/>
      <c r="AE205" s="253"/>
      <c r="AF205" s="253"/>
      <c r="AG205" s="253"/>
      <c r="AH205" s="253"/>
      <c r="AI205" s="253"/>
      <c r="AJ205" s="253"/>
      <c r="AK205" s="253"/>
      <c r="AL205" s="253"/>
      <c r="AM205" s="253"/>
      <c r="AN205" s="253"/>
      <c r="AO205" s="253"/>
      <c r="AP205" s="256"/>
      <c r="AQ205" s="253"/>
      <c r="AR205" s="253"/>
      <c r="AS205" s="253"/>
      <c r="AT205" s="256"/>
      <c r="AU205" s="253"/>
      <c r="AV205" s="253"/>
      <c r="AW205" s="253"/>
      <c r="AX205" s="253"/>
      <c r="AY205" s="253"/>
      <c r="AZ205" s="253"/>
      <c r="BA205" s="253"/>
      <c r="BB205" s="253"/>
      <c r="BC205" s="253"/>
      <c r="BD205" s="253"/>
      <c r="BE205" s="253"/>
      <c r="BF205" s="253"/>
      <c r="BG205" s="253"/>
      <c r="BH205" s="253"/>
      <c r="BI205" s="253"/>
      <c r="BJ205" s="253"/>
      <c r="BK205" s="253"/>
      <c r="BL205" s="253"/>
      <c r="BM205" s="253"/>
      <c r="BN205" s="253"/>
      <c r="BO205" s="253"/>
      <c r="BP205" s="253"/>
      <c r="BQ205" s="253"/>
      <c r="BR205" s="253"/>
      <c r="BS205" s="253"/>
      <c r="BT205" s="253"/>
      <c r="BU205" s="253"/>
      <c r="BV205" s="253"/>
      <c r="BW205" s="253"/>
      <c r="BX205" s="253"/>
      <c r="BY205" s="253"/>
      <c r="BZ205" s="253"/>
      <c r="CA205" s="253"/>
      <c r="CB205" s="253"/>
      <c r="CC205" s="253"/>
      <c r="CD205" s="253"/>
      <c r="CE205" s="253"/>
      <c r="CF205" s="253"/>
      <c r="CG205" s="253"/>
      <c r="CH205" s="253"/>
      <c r="CI205" s="253"/>
      <c r="CJ205" s="253"/>
      <c r="CK205" s="253"/>
      <c r="CL205" s="253"/>
      <c r="CM205" s="253"/>
      <c r="CN205" s="253"/>
      <c r="CO205" s="253"/>
      <c r="CP205" s="253"/>
      <c r="CQ205" s="253"/>
      <c r="CR205" s="253"/>
      <c r="CS205" s="253"/>
      <c r="CT205" s="253"/>
      <c r="CU205" s="253"/>
      <c r="CV205" s="253"/>
      <c r="CW205" s="253"/>
      <c r="CX205" s="253"/>
      <c r="CY205" s="253"/>
      <c r="CZ205" s="253"/>
      <c r="DA205" s="253"/>
      <c r="DB205" s="253"/>
      <c r="DC205" s="253"/>
      <c r="DD205" s="253"/>
      <c r="DE205" s="253"/>
      <c r="DF205" s="253"/>
      <c r="DG205" s="253"/>
      <c r="DH205" s="253"/>
      <c r="DI205" s="253"/>
      <c r="DJ205" s="253"/>
      <c r="DK205" s="253"/>
      <c r="DL205" s="253"/>
      <c r="DM205" s="253"/>
      <c r="DN205" s="253"/>
      <c r="DO205" s="253"/>
      <c r="DP205" s="253"/>
      <c r="DQ205" s="253"/>
      <c r="DR205" s="253"/>
      <c r="DS205" s="253"/>
      <c r="DT205" s="253"/>
      <c r="DU205" s="253"/>
      <c r="DV205" s="253"/>
      <c r="DW205" s="253"/>
      <c r="DX205" s="253"/>
      <c r="DY205" s="253"/>
      <c r="DZ205" s="253"/>
      <c r="EA205" s="253"/>
      <c r="EB205" s="253"/>
      <c r="EC205" s="253"/>
      <c r="ED205" s="253"/>
      <c r="EE205" s="253"/>
      <c r="EF205" s="253"/>
      <c r="EG205" s="253"/>
      <c r="EH205" s="253"/>
      <c r="EI205" s="253"/>
      <c r="EJ205" s="253"/>
      <c r="EK205" s="253"/>
      <c r="EL205" s="253"/>
      <c r="EM205" s="253"/>
      <c r="EN205" s="253"/>
      <c r="EO205" s="253"/>
      <c r="EP205" s="253"/>
      <c r="EQ205" s="253"/>
      <c r="ER205" s="253"/>
      <c r="ES205" s="253"/>
      <c r="ET205" s="253"/>
      <c r="EU205" s="253"/>
      <c r="EV205" s="253"/>
      <c r="EW205" s="253"/>
      <c r="EX205" s="253"/>
      <c r="EY205" s="253"/>
      <c r="EZ205" s="253"/>
      <c r="FA205" s="253"/>
      <c r="FB205" s="253"/>
      <c r="FC205" s="253"/>
      <c r="FD205" s="253"/>
      <c r="FE205" s="253"/>
      <c r="FF205" s="253"/>
      <c r="FG205" s="253"/>
      <c r="FH205" s="253"/>
      <c r="FI205" s="253"/>
      <c r="FJ205" s="253"/>
      <c r="FK205" s="253"/>
      <c r="FL205" s="253"/>
      <c r="FM205" s="253"/>
      <c r="FN205" s="253"/>
      <c r="FO205" s="253"/>
      <c r="FP205" s="253"/>
      <c r="FQ205" s="253"/>
      <c r="FR205" s="253"/>
      <c r="FS205" s="253"/>
      <c r="FT205" s="253"/>
      <c r="FU205" s="253"/>
      <c r="FV205" s="253"/>
      <c r="FW205" s="253"/>
      <c r="FX205" s="253"/>
      <c r="FY205" s="253"/>
      <c r="FZ205" s="253"/>
      <c r="GA205" s="253"/>
      <c r="GB205" s="253"/>
      <c r="GC205" s="253"/>
      <c r="GD205" s="253"/>
      <c r="GE205" s="253"/>
      <c r="GF205" s="253"/>
      <c r="GG205" s="253"/>
      <c r="GH205" s="253"/>
      <c r="GI205" s="253"/>
      <c r="GJ205" s="253"/>
      <c r="GK205" s="253"/>
      <c r="GL205" s="253"/>
      <c r="GM205" s="253"/>
      <c r="GN205" s="253"/>
      <c r="GO205" s="253"/>
      <c r="GP205" s="253"/>
      <c r="GQ205" s="253"/>
      <c r="GR205" s="253"/>
      <c r="GS205" s="253"/>
      <c r="GT205" s="253"/>
      <c r="GU205" s="253"/>
      <c r="GV205" s="253"/>
      <c r="GW205" s="253"/>
      <c r="GX205" s="253"/>
      <c r="GY205" s="253"/>
      <c r="GZ205" s="253"/>
      <c r="HA205" s="253"/>
      <c r="HB205" s="253"/>
      <c r="HC205" s="253"/>
      <c r="HD205" s="253"/>
      <c r="HE205" s="253"/>
      <c r="HF205" s="253"/>
    </row>
    <row r="206" spans="1:214" s="312" customFormat="1" ht="15" customHeight="1" x14ac:dyDescent="0.25">
      <c r="A206" s="297"/>
      <c r="B206" s="297"/>
      <c r="C206" s="253"/>
      <c r="D206" s="253"/>
      <c r="E206" s="253"/>
      <c r="F206" s="253"/>
      <c r="G206" s="253"/>
      <c r="H206" s="253"/>
      <c r="I206" s="253"/>
      <c r="J206" s="253"/>
      <c r="K206" s="253"/>
      <c r="L206" s="253"/>
      <c r="M206" s="253"/>
      <c r="N206" s="253"/>
      <c r="O206" s="253"/>
      <c r="P206" s="253"/>
      <c r="Q206" s="253"/>
      <c r="R206" s="253"/>
      <c r="S206" s="253"/>
      <c r="T206" s="253"/>
      <c r="U206" s="253" t="s">
        <v>410</v>
      </c>
      <c r="V206" s="253"/>
      <c r="W206" s="253"/>
      <c r="X206" s="253"/>
      <c r="Y206" s="253"/>
      <c r="Z206" s="253"/>
      <c r="AA206" s="253"/>
      <c r="AB206" s="253"/>
      <c r="AC206" s="253" t="s">
        <v>393</v>
      </c>
      <c r="AD206" s="253"/>
      <c r="AE206" s="253"/>
      <c r="AF206" s="253"/>
      <c r="AG206" s="253"/>
      <c r="AH206" s="253"/>
      <c r="AI206" s="253"/>
      <c r="AJ206" s="253"/>
      <c r="AK206" s="253"/>
      <c r="AL206" s="253"/>
      <c r="AM206" s="253"/>
      <c r="AN206" s="253"/>
      <c r="AO206" s="253"/>
      <c r="AP206" s="256"/>
      <c r="AQ206" s="253"/>
      <c r="AR206" s="253"/>
      <c r="AS206" s="253"/>
      <c r="AT206" s="256"/>
      <c r="AU206" s="253"/>
      <c r="AV206" s="253"/>
      <c r="AW206" s="253"/>
      <c r="AX206" s="253"/>
      <c r="AY206" s="253"/>
      <c r="AZ206" s="253"/>
      <c r="BA206" s="253"/>
      <c r="BB206" s="253"/>
      <c r="BC206" s="253"/>
      <c r="BD206" s="253"/>
      <c r="BE206" s="253"/>
      <c r="BF206" s="253"/>
      <c r="BG206" s="253"/>
      <c r="BH206" s="253"/>
      <c r="BI206" s="253"/>
      <c r="BJ206" s="253"/>
      <c r="BK206" s="253"/>
      <c r="BL206" s="253"/>
      <c r="BM206" s="253"/>
      <c r="BN206" s="253"/>
      <c r="BO206" s="253"/>
      <c r="BP206" s="253"/>
      <c r="BQ206" s="253"/>
      <c r="BR206" s="253"/>
      <c r="BS206" s="253"/>
      <c r="BT206" s="253"/>
      <c r="BU206" s="253"/>
      <c r="BV206" s="253"/>
      <c r="BW206" s="253"/>
      <c r="BX206" s="253"/>
      <c r="BY206" s="253"/>
      <c r="BZ206" s="253"/>
      <c r="CA206" s="253"/>
      <c r="CB206" s="253"/>
      <c r="CC206" s="253"/>
      <c r="CD206" s="253"/>
      <c r="CE206" s="253"/>
      <c r="CF206" s="253"/>
      <c r="CG206" s="253"/>
      <c r="CH206" s="253"/>
      <c r="CI206" s="253"/>
      <c r="CJ206" s="253"/>
      <c r="CK206" s="253"/>
      <c r="CL206" s="253"/>
      <c r="CM206" s="253"/>
      <c r="CN206" s="253"/>
      <c r="CO206" s="253"/>
      <c r="CP206" s="253"/>
      <c r="CQ206" s="253"/>
      <c r="CR206" s="253"/>
      <c r="CS206" s="253"/>
      <c r="CT206" s="253"/>
      <c r="CU206" s="253"/>
      <c r="CV206" s="253"/>
      <c r="CW206" s="253"/>
      <c r="CX206" s="253"/>
      <c r="CY206" s="253"/>
      <c r="CZ206" s="253"/>
      <c r="DA206" s="253"/>
      <c r="DB206" s="253"/>
      <c r="DC206" s="253"/>
      <c r="DD206" s="253"/>
      <c r="DE206" s="253"/>
      <c r="DF206" s="253"/>
      <c r="DG206" s="253"/>
      <c r="DH206" s="253"/>
      <c r="DI206" s="253"/>
      <c r="DJ206" s="253"/>
      <c r="DK206" s="253"/>
      <c r="DL206" s="253"/>
      <c r="DM206" s="253"/>
      <c r="DN206" s="253"/>
      <c r="DO206" s="253"/>
      <c r="DP206" s="253"/>
      <c r="DQ206" s="253"/>
      <c r="DR206" s="253"/>
      <c r="DS206" s="253"/>
      <c r="DT206" s="253"/>
      <c r="DU206" s="253"/>
      <c r="DV206" s="253"/>
      <c r="DW206" s="253"/>
      <c r="DX206" s="253"/>
      <c r="DY206" s="253"/>
      <c r="DZ206" s="253"/>
      <c r="EA206" s="253"/>
      <c r="EB206" s="253"/>
      <c r="EC206" s="253"/>
      <c r="ED206" s="253"/>
      <c r="EE206" s="253"/>
      <c r="EF206" s="253"/>
      <c r="EG206" s="253"/>
      <c r="EH206" s="253"/>
      <c r="EI206" s="253"/>
      <c r="EJ206" s="253"/>
      <c r="EK206" s="253"/>
      <c r="EL206" s="253"/>
      <c r="EM206" s="253"/>
      <c r="EN206" s="253"/>
      <c r="EO206" s="253"/>
      <c r="EP206" s="253"/>
      <c r="EQ206" s="253"/>
      <c r="ER206" s="253"/>
      <c r="ES206" s="253"/>
      <c r="ET206" s="253"/>
      <c r="EU206" s="253"/>
      <c r="EV206" s="253"/>
      <c r="EW206" s="253"/>
      <c r="EX206" s="253"/>
      <c r="EY206" s="253"/>
      <c r="EZ206" s="253"/>
      <c r="FA206" s="253"/>
      <c r="FB206" s="253"/>
      <c r="FC206" s="253"/>
      <c r="FD206" s="253"/>
      <c r="FE206" s="253"/>
      <c r="FF206" s="253"/>
      <c r="FG206" s="253"/>
      <c r="FH206" s="253"/>
      <c r="FI206" s="253"/>
      <c r="FJ206" s="253"/>
      <c r="FK206" s="253"/>
      <c r="FL206" s="253"/>
      <c r="FM206" s="253"/>
      <c r="FN206" s="253"/>
      <c r="FO206" s="253"/>
      <c r="FP206" s="253"/>
      <c r="FQ206" s="253"/>
      <c r="FR206" s="253"/>
      <c r="FS206" s="253"/>
      <c r="FT206" s="253"/>
      <c r="FU206" s="253"/>
      <c r="FV206" s="253"/>
      <c r="FW206" s="253"/>
      <c r="FX206" s="253"/>
      <c r="FY206" s="253"/>
      <c r="FZ206" s="253"/>
      <c r="GA206" s="253"/>
      <c r="GB206" s="253"/>
      <c r="GC206" s="253"/>
      <c r="GD206" s="253"/>
      <c r="GE206" s="253"/>
      <c r="GF206" s="253"/>
      <c r="GG206" s="253"/>
      <c r="GH206" s="253"/>
      <c r="GI206" s="253"/>
      <c r="GJ206" s="253"/>
      <c r="GK206" s="253"/>
      <c r="GL206" s="253"/>
      <c r="GM206" s="253"/>
      <c r="GN206" s="253"/>
      <c r="GO206" s="253"/>
      <c r="GP206" s="253"/>
      <c r="GQ206" s="253"/>
      <c r="GR206" s="253"/>
      <c r="GS206" s="253"/>
      <c r="GT206" s="253"/>
      <c r="GU206" s="253"/>
      <c r="GV206" s="253"/>
      <c r="GW206" s="253"/>
      <c r="GX206" s="253"/>
      <c r="GY206" s="253"/>
      <c r="GZ206" s="253"/>
      <c r="HA206" s="253"/>
      <c r="HB206" s="253"/>
      <c r="HC206" s="253"/>
      <c r="HD206" s="253"/>
      <c r="HE206" s="253"/>
      <c r="HF206" s="253"/>
    </row>
    <row r="207" spans="1:214" s="312" customFormat="1" ht="15" customHeight="1" x14ac:dyDescent="0.25">
      <c r="A207" s="297"/>
      <c r="B207" s="297"/>
      <c r="C207" s="253"/>
      <c r="D207" s="253"/>
      <c r="E207" s="253"/>
      <c r="F207" s="253"/>
      <c r="G207" s="253"/>
      <c r="H207" s="253"/>
      <c r="I207" s="253"/>
      <c r="J207" s="253"/>
      <c r="K207" s="253"/>
      <c r="L207" s="253"/>
      <c r="M207" s="253"/>
      <c r="N207" s="253"/>
      <c r="O207" s="253"/>
      <c r="P207" s="253"/>
      <c r="Q207" s="253"/>
      <c r="R207" s="253"/>
      <c r="S207" s="253"/>
      <c r="T207" s="253"/>
      <c r="U207" s="253" t="s">
        <v>411</v>
      </c>
      <c r="V207" s="253"/>
      <c r="W207" s="253"/>
      <c r="X207" s="253"/>
      <c r="Y207" s="253"/>
      <c r="Z207" s="253"/>
      <c r="AA207" s="253"/>
      <c r="AB207" s="253"/>
      <c r="AC207" s="253" t="s">
        <v>332</v>
      </c>
      <c r="AD207" s="253"/>
      <c r="AE207" s="253"/>
      <c r="AF207" s="253"/>
      <c r="AG207" s="253"/>
      <c r="AH207" s="253"/>
      <c r="AI207" s="253"/>
      <c r="AJ207" s="253"/>
      <c r="AK207" s="253"/>
      <c r="AL207" s="253"/>
      <c r="AM207" s="253"/>
      <c r="AN207" s="253"/>
      <c r="AO207" s="253"/>
      <c r="AP207" s="256"/>
      <c r="AQ207" s="253"/>
      <c r="AR207" s="253"/>
      <c r="AS207" s="253"/>
      <c r="AT207" s="256"/>
      <c r="AU207" s="253"/>
      <c r="AV207" s="253"/>
      <c r="AW207" s="253"/>
      <c r="AX207" s="253"/>
      <c r="AY207" s="253"/>
      <c r="AZ207" s="253"/>
      <c r="BA207" s="253"/>
      <c r="BB207" s="253"/>
      <c r="BC207" s="253"/>
      <c r="BD207" s="253"/>
      <c r="BE207" s="253"/>
      <c r="BF207" s="253"/>
      <c r="BG207" s="253"/>
      <c r="BH207" s="253"/>
      <c r="BI207" s="253"/>
      <c r="BJ207" s="253"/>
      <c r="BK207" s="253"/>
      <c r="BL207" s="253"/>
      <c r="BM207" s="253"/>
      <c r="BN207" s="253"/>
      <c r="BO207" s="253"/>
      <c r="BP207" s="253"/>
      <c r="BQ207" s="253"/>
      <c r="BR207" s="253"/>
      <c r="BS207" s="253"/>
      <c r="BT207" s="253"/>
      <c r="BU207" s="253"/>
      <c r="BV207" s="253"/>
      <c r="BW207" s="253"/>
      <c r="BX207" s="253"/>
      <c r="BY207" s="253"/>
      <c r="BZ207" s="253"/>
      <c r="CA207" s="253"/>
      <c r="CB207" s="253"/>
      <c r="CC207" s="253"/>
      <c r="CD207" s="253"/>
      <c r="CE207" s="253"/>
      <c r="CF207" s="253"/>
      <c r="CG207" s="253"/>
      <c r="CH207" s="253"/>
      <c r="CI207" s="253"/>
      <c r="CJ207" s="253"/>
      <c r="CK207" s="253"/>
      <c r="CL207" s="253"/>
      <c r="CM207" s="253"/>
      <c r="CN207" s="253"/>
      <c r="CO207" s="253"/>
      <c r="CP207" s="253"/>
      <c r="CQ207" s="253"/>
      <c r="CR207" s="253"/>
      <c r="CS207" s="253"/>
      <c r="CT207" s="253"/>
      <c r="CU207" s="253"/>
      <c r="CV207" s="253"/>
      <c r="CW207" s="253"/>
      <c r="CX207" s="253"/>
      <c r="CY207" s="253"/>
      <c r="CZ207" s="253"/>
      <c r="DA207" s="253"/>
      <c r="DB207" s="253"/>
      <c r="DC207" s="253"/>
      <c r="DD207" s="253"/>
      <c r="DE207" s="253"/>
      <c r="DF207" s="253"/>
      <c r="DG207" s="253"/>
      <c r="DH207" s="253"/>
      <c r="DI207" s="253"/>
      <c r="DJ207" s="253"/>
      <c r="DK207" s="253"/>
      <c r="DL207" s="253"/>
      <c r="DM207" s="253"/>
      <c r="DN207" s="253"/>
      <c r="DO207" s="253"/>
      <c r="DP207" s="253"/>
      <c r="DQ207" s="253"/>
      <c r="DR207" s="253"/>
      <c r="DS207" s="253"/>
      <c r="DT207" s="253"/>
      <c r="DU207" s="253"/>
      <c r="DV207" s="253"/>
      <c r="DW207" s="253"/>
      <c r="DX207" s="253"/>
      <c r="DY207" s="253"/>
      <c r="DZ207" s="253"/>
      <c r="EA207" s="253"/>
      <c r="EB207" s="253"/>
      <c r="EC207" s="253"/>
      <c r="ED207" s="253"/>
      <c r="EE207" s="253"/>
      <c r="EF207" s="253"/>
      <c r="EG207" s="253"/>
      <c r="EH207" s="253"/>
      <c r="EI207" s="253"/>
      <c r="EJ207" s="253"/>
      <c r="EK207" s="253"/>
      <c r="EL207" s="253"/>
      <c r="EM207" s="253"/>
      <c r="EN207" s="253"/>
      <c r="EO207" s="253"/>
      <c r="EP207" s="253"/>
      <c r="EQ207" s="253"/>
      <c r="ER207" s="253"/>
      <c r="ES207" s="253"/>
      <c r="ET207" s="253"/>
      <c r="EU207" s="253"/>
      <c r="EV207" s="253"/>
      <c r="EW207" s="253"/>
      <c r="EX207" s="253"/>
      <c r="EY207" s="253"/>
      <c r="EZ207" s="253"/>
      <c r="FA207" s="253"/>
      <c r="FB207" s="253"/>
      <c r="FC207" s="253"/>
      <c r="FD207" s="253"/>
      <c r="FE207" s="253"/>
      <c r="FF207" s="253"/>
      <c r="FG207" s="253"/>
      <c r="FH207" s="253"/>
      <c r="FI207" s="253"/>
      <c r="FJ207" s="253"/>
      <c r="FK207" s="253"/>
      <c r="FL207" s="253"/>
      <c r="FM207" s="253"/>
      <c r="FN207" s="253"/>
      <c r="FO207" s="253"/>
      <c r="FP207" s="253"/>
      <c r="FQ207" s="253"/>
      <c r="FR207" s="253"/>
      <c r="FS207" s="253"/>
      <c r="FT207" s="253"/>
      <c r="FU207" s="253"/>
      <c r="FV207" s="253"/>
      <c r="FW207" s="253"/>
      <c r="FX207" s="253"/>
      <c r="FY207" s="253"/>
      <c r="FZ207" s="253"/>
      <c r="GA207" s="253"/>
      <c r="GB207" s="253"/>
      <c r="GC207" s="253"/>
      <c r="GD207" s="253"/>
      <c r="GE207" s="253"/>
      <c r="GF207" s="253"/>
      <c r="GG207" s="253"/>
      <c r="GH207" s="253"/>
      <c r="GI207" s="253"/>
      <c r="GJ207" s="253"/>
      <c r="GK207" s="253"/>
      <c r="GL207" s="253"/>
      <c r="GM207" s="253"/>
      <c r="GN207" s="253"/>
      <c r="GO207" s="253"/>
      <c r="GP207" s="253"/>
      <c r="GQ207" s="253"/>
      <c r="GR207" s="253"/>
      <c r="GS207" s="253"/>
      <c r="GT207" s="253"/>
      <c r="GU207" s="253"/>
      <c r="GV207" s="253"/>
      <c r="GW207" s="253"/>
      <c r="GX207" s="253"/>
      <c r="GY207" s="253"/>
      <c r="GZ207" s="253"/>
      <c r="HA207" s="253"/>
      <c r="HB207" s="253"/>
      <c r="HC207" s="253"/>
      <c r="HD207" s="253"/>
      <c r="HE207" s="253"/>
      <c r="HF207" s="253"/>
    </row>
    <row r="208" spans="1:214" s="312" customFormat="1" ht="15" customHeight="1" x14ac:dyDescent="0.25">
      <c r="A208" s="297"/>
      <c r="B208" s="297"/>
      <c r="C208" s="253"/>
      <c r="D208" s="253"/>
      <c r="E208" s="253"/>
      <c r="F208" s="253"/>
      <c r="G208" s="253"/>
      <c r="H208" s="253"/>
      <c r="I208" s="253"/>
      <c r="J208" s="253"/>
      <c r="K208" s="253"/>
      <c r="L208" s="253"/>
      <c r="M208" s="253"/>
      <c r="N208" s="253"/>
      <c r="O208" s="253"/>
      <c r="P208" s="253"/>
      <c r="Q208" s="253"/>
      <c r="R208" s="253"/>
      <c r="S208" s="253"/>
      <c r="T208" s="253"/>
      <c r="U208" s="253" t="s">
        <v>412</v>
      </c>
      <c r="V208" s="253"/>
      <c r="W208" s="253"/>
      <c r="X208" s="253"/>
      <c r="Y208" s="253"/>
      <c r="Z208" s="253"/>
      <c r="AA208" s="253"/>
      <c r="AB208" s="253"/>
      <c r="AC208" s="253" t="s">
        <v>332</v>
      </c>
      <c r="AD208" s="253"/>
      <c r="AE208" s="253"/>
      <c r="AF208" s="253"/>
      <c r="AG208" s="253"/>
      <c r="AH208" s="253"/>
      <c r="AI208" s="253"/>
      <c r="AJ208" s="253"/>
      <c r="AK208" s="253"/>
      <c r="AL208" s="253"/>
      <c r="AM208" s="253"/>
      <c r="AN208" s="253"/>
      <c r="AO208" s="253"/>
      <c r="AP208" s="256"/>
      <c r="AQ208" s="253"/>
      <c r="AR208" s="253"/>
      <c r="AS208" s="253"/>
      <c r="AT208" s="256"/>
      <c r="AU208" s="253"/>
      <c r="AV208" s="253"/>
      <c r="AW208" s="253"/>
      <c r="AX208" s="253"/>
      <c r="AY208" s="253"/>
      <c r="AZ208" s="253"/>
      <c r="BA208" s="253"/>
      <c r="BB208" s="253"/>
      <c r="BC208" s="253"/>
      <c r="BD208" s="253"/>
      <c r="BE208" s="253"/>
      <c r="BF208" s="253"/>
      <c r="BG208" s="253"/>
      <c r="BH208" s="253"/>
      <c r="BI208" s="253"/>
      <c r="BJ208" s="253"/>
      <c r="BK208" s="253"/>
      <c r="BL208" s="253"/>
      <c r="BM208" s="253"/>
      <c r="BN208" s="253"/>
      <c r="BO208" s="253"/>
      <c r="BP208" s="253"/>
      <c r="BQ208" s="253"/>
      <c r="BR208" s="253"/>
      <c r="BS208" s="253"/>
      <c r="BT208" s="253"/>
      <c r="BU208" s="253"/>
      <c r="BV208" s="253"/>
      <c r="BW208" s="253"/>
      <c r="BX208" s="253"/>
      <c r="BY208" s="253"/>
      <c r="BZ208" s="253"/>
      <c r="CA208" s="253"/>
      <c r="CB208" s="253"/>
      <c r="CC208" s="253"/>
      <c r="CD208" s="253"/>
      <c r="CE208" s="253"/>
      <c r="CF208" s="253"/>
      <c r="CG208" s="253"/>
      <c r="CH208" s="253"/>
      <c r="CI208" s="253"/>
      <c r="CJ208" s="253"/>
      <c r="CK208" s="253"/>
      <c r="CL208" s="253"/>
      <c r="CM208" s="253"/>
      <c r="CN208" s="253"/>
      <c r="CO208" s="253"/>
      <c r="CP208" s="253"/>
      <c r="CQ208" s="253"/>
      <c r="CR208" s="253"/>
      <c r="CS208" s="253"/>
      <c r="CT208" s="253"/>
      <c r="CU208" s="253"/>
      <c r="CV208" s="253"/>
      <c r="CW208" s="253"/>
      <c r="CX208" s="253"/>
      <c r="CY208" s="253"/>
      <c r="CZ208" s="253"/>
      <c r="DA208" s="253"/>
      <c r="DB208" s="253"/>
      <c r="DC208" s="253"/>
      <c r="DD208" s="253"/>
      <c r="DE208" s="253"/>
      <c r="DF208" s="253"/>
      <c r="DG208" s="253"/>
      <c r="DH208" s="253"/>
      <c r="DI208" s="253"/>
      <c r="DJ208" s="253"/>
      <c r="DK208" s="253"/>
      <c r="DL208" s="253"/>
      <c r="DM208" s="253"/>
      <c r="DN208" s="253"/>
      <c r="DO208" s="253"/>
      <c r="DP208" s="253"/>
      <c r="DQ208" s="253"/>
      <c r="DR208" s="253"/>
      <c r="DS208" s="253"/>
      <c r="DT208" s="253"/>
      <c r="DU208" s="253"/>
      <c r="DV208" s="253"/>
      <c r="DW208" s="253"/>
      <c r="DX208" s="253"/>
      <c r="DY208" s="253"/>
      <c r="DZ208" s="253"/>
      <c r="EA208" s="253"/>
      <c r="EB208" s="253"/>
      <c r="EC208" s="253"/>
      <c r="ED208" s="253"/>
      <c r="EE208" s="253"/>
      <c r="EF208" s="253"/>
      <c r="EG208" s="253"/>
      <c r="EH208" s="253"/>
      <c r="EI208" s="253"/>
      <c r="EJ208" s="253"/>
      <c r="EK208" s="253"/>
      <c r="EL208" s="253"/>
      <c r="EM208" s="253"/>
      <c r="EN208" s="253"/>
      <c r="EO208" s="253"/>
      <c r="EP208" s="253"/>
      <c r="EQ208" s="253"/>
      <c r="ER208" s="253"/>
      <c r="ES208" s="253"/>
      <c r="ET208" s="253"/>
      <c r="EU208" s="253"/>
      <c r="EV208" s="253"/>
      <c r="EW208" s="253"/>
      <c r="EX208" s="253"/>
      <c r="EY208" s="253"/>
      <c r="EZ208" s="253"/>
      <c r="FA208" s="253"/>
      <c r="FB208" s="253"/>
      <c r="FC208" s="253"/>
      <c r="FD208" s="253"/>
      <c r="FE208" s="253"/>
      <c r="FF208" s="253"/>
      <c r="FG208" s="253"/>
      <c r="FH208" s="253"/>
      <c r="FI208" s="253"/>
      <c r="FJ208" s="253"/>
      <c r="FK208" s="253"/>
      <c r="FL208" s="253"/>
      <c r="FM208" s="253"/>
      <c r="FN208" s="253"/>
      <c r="FO208" s="253"/>
      <c r="FP208" s="253"/>
      <c r="FQ208" s="253"/>
      <c r="FR208" s="253"/>
      <c r="FS208" s="253"/>
      <c r="FT208" s="253"/>
      <c r="FU208" s="253"/>
      <c r="FV208" s="253"/>
      <c r="FW208" s="253"/>
      <c r="FX208" s="253"/>
      <c r="FY208" s="253"/>
      <c r="FZ208" s="253"/>
      <c r="GA208" s="253"/>
      <c r="GB208" s="253"/>
      <c r="GC208" s="253"/>
      <c r="GD208" s="253"/>
      <c r="GE208" s="253"/>
      <c r="GF208" s="253"/>
      <c r="GG208" s="253"/>
      <c r="GH208" s="253"/>
      <c r="GI208" s="253"/>
      <c r="GJ208" s="253"/>
      <c r="GK208" s="253"/>
      <c r="GL208" s="253"/>
      <c r="GM208" s="253"/>
      <c r="GN208" s="253"/>
      <c r="GO208" s="253"/>
      <c r="GP208" s="253"/>
      <c r="GQ208" s="253"/>
      <c r="GR208" s="253"/>
      <c r="GS208" s="253"/>
      <c r="GT208" s="253"/>
      <c r="GU208" s="253"/>
      <c r="GV208" s="253"/>
      <c r="GW208" s="253"/>
      <c r="GX208" s="253"/>
      <c r="GY208" s="253"/>
      <c r="GZ208" s="253"/>
      <c r="HA208" s="253"/>
      <c r="HB208" s="253"/>
      <c r="HC208" s="253"/>
      <c r="HD208" s="253"/>
      <c r="HE208" s="253"/>
      <c r="HF208" s="253"/>
    </row>
    <row r="209" spans="1:214" s="312" customFormat="1" ht="15" customHeight="1" x14ac:dyDescent="0.25">
      <c r="A209" s="297"/>
      <c r="B209" s="297"/>
      <c r="C209" s="253"/>
      <c r="D209" s="253"/>
      <c r="E209" s="253"/>
      <c r="F209" s="253"/>
      <c r="G209" s="253"/>
      <c r="H209" s="253"/>
      <c r="I209" s="253"/>
      <c r="J209" s="253"/>
      <c r="K209" s="253"/>
      <c r="L209" s="253"/>
      <c r="M209" s="253"/>
      <c r="N209" s="253"/>
      <c r="O209" s="253"/>
      <c r="P209" s="253"/>
      <c r="Q209" s="253"/>
      <c r="R209" s="253"/>
      <c r="S209" s="253"/>
      <c r="T209" s="253"/>
      <c r="U209" s="253" t="s">
        <v>413</v>
      </c>
      <c r="V209" s="253"/>
      <c r="W209" s="253"/>
      <c r="X209" s="253"/>
      <c r="Y209" s="253"/>
      <c r="Z209" s="253"/>
      <c r="AA209" s="253"/>
      <c r="AB209" s="253"/>
      <c r="AC209" s="253" t="s">
        <v>393</v>
      </c>
      <c r="AD209" s="253"/>
      <c r="AE209" s="253"/>
      <c r="AF209" s="253"/>
      <c r="AG209" s="253"/>
      <c r="AH209" s="253"/>
      <c r="AI209" s="253"/>
      <c r="AJ209" s="253"/>
      <c r="AK209" s="253"/>
      <c r="AL209" s="253"/>
      <c r="AM209" s="253"/>
      <c r="AN209" s="253"/>
      <c r="AO209" s="253"/>
      <c r="AP209" s="256"/>
      <c r="AQ209" s="253"/>
      <c r="AR209" s="253"/>
      <c r="AS209" s="253"/>
      <c r="AT209" s="256"/>
      <c r="AU209" s="253"/>
      <c r="AV209" s="253"/>
      <c r="AW209" s="253"/>
      <c r="AX209" s="253"/>
      <c r="AY209" s="253"/>
      <c r="AZ209" s="253"/>
      <c r="BA209" s="253"/>
      <c r="BB209" s="253"/>
      <c r="BC209" s="253"/>
      <c r="BD209" s="253"/>
      <c r="BE209" s="253"/>
      <c r="BF209" s="253"/>
      <c r="BG209" s="253"/>
      <c r="BH209" s="253"/>
      <c r="BI209" s="253"/>
      <c r="BJ209" s="253"/>
      <c r="BK209" s="253"/>
      <c r="BL209" s="253"/>
      <c r="BM209" s="253"/>
      <c r="BN209" s="253"/>
      <c r="BO209" s="253"/>
      <c r="BP209" s="253"/>
      <c r="BQ209" s="253"/>
      <c r="BR209" s="253"/>
      <c r="BS209" s="253"/>
      <c r="BT209" s="253"/>
      <c r="BU209" s="253"/>
      <c r="BV209" s="253"/>
      <c r="BW209" s="253"/>
      <c r="BX209" s="253"/>
      <c r="BY209" s="253"/>
      <c r="BZ209" s="253"/>
      <c r="CA209" s="253"/>
      <c r="CB209" s="253"/>
      <c r="CC209" s="253"/>
      <c r="CD209" s="253"/>
      <c r="CE209" s="253"/>
      <c r="CF209" s="253"/>
      <c r="CG209" s="253"/>
      <c r="CH209" s="253"/>
      <c r="CI209" s="253"/>
      <c r="CJ209" s="253"/>
      <c r="CK209" s="253"/>
      <c r="CL209" s="253"/>
      <c r="CM209" s="253"/>
      <c r="CN209" s="253"/>
      <c r="CO209" s="253"/>
      <c r="CP209" s="253"/>
      <c r="CQ209" s="253"/>
      <c r="CR209" s="253"/>
      <c r="CS209" s="253"/>
      <c r="CT209" s="253"/>
      <c r="CU209" s="253"/>
      <c r="CV209" s="253"/>
      <c r="CW209" s="253"/>
      <c r="CX209" s="253"/>
      <c r="CY209" s="253"/>
      <c r="CZ209" s="253"/>
      <c r="DA209" s="253"/>
      <c r="DB209" s="253"/>
      <c r="DC209" s="253"/>
      <c r="DD209" s="253"/>
      <c r="DE209" s="253"/>
      <c r="DF209" s="253"/>
      <c r="DG209" s="253"/>
      <c r="DH209" s="253"/>
      <c r="DI209" s="253"/>
      <c r="DJ209" s="253"/>
      <c r="DK209" s="253"/>
      <c r="DL209" s="253"/>
      <c r="DM209" s="253"/>
      <c r="DN209" s="253"/>
      <c r="DO209" s="253"/>
      <c r="DP209" s="253"/>
      <c r="DQ209" s="253"/>
      <c r="DR209" s="253"/>
      <c r="DS209" s="253"/>
      <c r="DT209" s="253"/>
      <c r="DU209" s="253"/>
      <c r="DV209" s="253"/>
      <c r="DW209" s="253"/>
      <c r="DX209" s="253"/>
      <c r="DY209" s="253"/>
      <c r="DZ209" s="253"/>
      <c r="EA209" s="253"/>
      <c r="EB209" s="253"/>
      <c r="EC209" s="253"/>
      <c r="ED209" s="253"/>
      <c r="EE209" s="253"/>
      <c r="EF209" s="253"/>
      <c r="EG209" s="253"/>
      <c r="EH209" s="253"/>
      <c r="EI209" s="253"/>
      <c r="EJ209" s="253"/>
      <c r="EK209" s="253"/>
      <c r="EL209" s="253"/>
      <c r="EM209" s="253"/>
      <c r="EN209" s="253"/>
      <c r="EO209" s="253"/>
      <c r="EP209" s="253"/>
      <c r="EQ209" s="253"/>
      <c r="ER209" s="253"/>
      <c r="ES209" s="253"/>
      <c r="ET209" s="253"/>
      <c r="EU209" s="253"/>
      <c r="EV209" s="253"/>
      <c r="EW209" s="253"/>
      <c r="EX209" s="253"/>
      <c r="EY209" s="253"/>
      <c r="EZ209" s="253"/>
      <c r="FA209" s="253"/>
      <c r="FB209" s="253"/>
      <c r="FC209" s="253"/>
      <c r="FD209" s="253"/>
      <c r="FE209" s="253"/>
      <c r="FF209" s="253"/>
      <c r="FG209" s="253"/>
      <c r="FH209" s="253"/>
      <c r="FI209" s="253"/>
      <c r="FJ209" s="253"/>
      <c r="FK209" s="253"/>
      <c r="FL209" s="253"/>
      <c r="FM209" s="253"/>
      <c r="FN209" s="253"/>
      <c r="FO209" s="253"/>
      <c r="FP209" s="253"/>
      <c r="FQ209" s="253"/>
      <c r="FR209" s="253"/>
      <c r="FS209" s="253"/>
      <c r="FT209" s="253"/>
      <c r="FU209" s="253"/>
      <c r="FV209" s="253"/>
      <c r="FW209" s="253"/>
      <c r="FX209" s="253"/>
      <c r="FY209" s="253"/>
      <c r="FZ209" s="253"/>
      <c r="GA209" s="253"/>
      <c r="GB209" s="253"/>
      <c r="GC209" s="253"/>
      <c r="GD209" s="253"/>
      <c r="GE209" s="253"/>
      <c r="GF209" s="253"/>
      <c r="GG209" s="253"/>
      <c r="GH209" s="253"/>
      <c r="GI209" s="253"/>
      <c r="GJ209" s="253"/>
      <c r="GK209" s="253"/>
      <c r="GL209" s="253"/>
      <c r="GM209" s="253"/>
      <c r="GN209" s="253"/>
      <c r="GO209" s="253"/>
      <c r="GP209" s="253"/>
      <c r="GQ209" s="253"/>
      <c r="GR209" s="253"/>
      <c r="GS209" s="253"/>
      <c r="GT209" s="253"/>
      <c r="GU209" s="253"/>
      <c r="GV209" s="253"/>
      <c r="GW209" s="253"/>
      <c r="GX209" s="253"/>
      <c r="GY209" s="253"/>
      <c r="GZ209" s="253"/>
      <c r="HA209" s="253"/>
      <c r="HB209" s="253"/>
      <c r="HC209" s="253"/>
      <c r="HD209" s="253"/>
      <c r="HE209" s="253"/>
      <c r="HF209" s="253"/>
    </row>
    <row r="210" spans="1:214" s="312" customFormat="1" ht="15" customHeight="1" x14ac:dyDescent="0.25">
      <c r="A210" s="297"/>
      <c r="B210" s="297"/>
      <c r="C210" s="253"/>
      <c r="D210" s="253"/>
      <c r="E210" s="253"/>
      <c r="F210" s="253"/>
      <c r="G210" s="253"/>
      <c r="H210" s="253"/>
      <c r="I210" s="253"/>
      <c r="J210" s="253"/>
      <c r="K210" s="253"/>
      <c r="L210" s="253"/>
      <c r="M210" s="253"/>
      <c r="N210" s="253"/>
      <c r="O210" s="253"/>
      <c r="P210" s="253"/>
      <c r="Q210" s="253"/>
      <c r="R210" s="253"/>
      <c r="S210" s="253"/>
      <c r="T210" s="253"/>
      <c r="U210" s="253" t="s">
        <v>414</v>
      </c>
      <c r="V210" s="253"/>
      <c r="W210" s="253"/>
      <c r="X210" s="253"/>
      <c r="Y210" s="253"/>
      <c r="Z210" s="253"/>
      <c r="AA210" s="253"/>
      <c r="AB210" s="253"/>
      <c r="AC210" s="253" t="s">
        <v>320</v>
      </c>
      <c r="AD210" s="253"/>
      <c r="AE210" s="253"/>
      <c r="AF210" s="253"/>
      <c r="AG210" s="253"/>
      <c r="AH210" s="253"/>
      <c r="AI210" s="253"/>
      <c r="AJ210" s="253"/>
      <c r="AK210" s="253"/>
      <c r="AL210" s="253"/>
      <c r="AM210" s="253"/>
      <c r="AN210" s="253"/>
      <c r="AO210" s="253"/>
      <c r="AP210" s="256"/>
      <c r="AQ210" s="253"/>
      <c r="AR210" s="253"/>
      <c r="AS210" s="253"/>
      <c r="AT210" s="256"/>
      <c r="AU210" s="253"/>
      <c r="AV210" s="253"/>
      <c r="AW210" s="253"/>
      <c r="AX210" s="253"/>
      <c r="AY210" s="253"/>
      <c r="AZ210" s="253"/>
      <c r="BA210" s="253"/>
      <c r="BB210" s="253"/>
      <c r="BC210" s="253"/>
      <c r="BD210" s="253"/>
      <c r="BE210" s="253"/>
      <c r="BF210" s="253"/>
      <c r="BG210" s="253"/>
      <c r="BH210" s="253"/>
      <c r="BI210" s="253"/>
      <c r="BJ210" s="253"/>
      <c r="BK210" s="253"/>
      <c r="BL210" s="253"/>
      <c r="BM210" s="253"/>
      <c r="BN210" s="253"/>
      <c r="BO210" s="253"/>
      <c r="BP210" s="253"/>
      <c r="BQ210" s="253"/>
      <c r="BR210" s="253"/>
      <c r="BS210" s="253"/>
      <c r="BT210" s="253"/>
      <c r="BU210" s="253"/>
      <c r="BV210" s="253"/>
      <c r="BW210" s="253"/>
      <c r="BX210" s="253"/>
      <c r="BY210" s="253"/>
      <c r="BZ210" s="253"/>
      <c r="CA210" s="253"/>
      <c r="CB210" s="253"/>
      <c r="CC210" s="253"/>
      <c r="CD210" s="253"/>
      <c r="CE210" s="253"/>
      <c r="CF210" s="253"/>
      <c r="CG210" s="253"/>
      <c r="CH210" s="253"/>
      <c r="CI210" s="253"/>
      <c r="CJ210" s="253"/>
      <c r="CK210" s="253"/>
      <c r="CL210" s="253"/>
      <c r="CM210" s="253"/>
      <c r="CN210" s="253"/>
      <c r="CO210" s="253"/>
      <c r="CP210" s="253"/>
      <c r="CQ210" s="253"/>
      <c r="CR210" s="253"/>
      <c r="CS210" s="253"/>
      <c r="CT210" s="253"/>
      <c r="CU210" s="253"/>
      <c r="CV210" s="253"/>
      <c r="CW210" s="253"/>
      <c r="CX210" s="253"/>
      <c r="CY210" s="253"/>
      <c r="CZ210" s="253"/>
      <c r="DA210" s="253"/>
      <c r="DB210" s="253"/>
      <c r="DC210" s="253"/>
      <c r="DD210" s="253"/>
      <c r="DE210" s="253"/>
      <c r="DF210" s="253"/>
      <c r="DG210" s="253"/>
      <c r="DH210" s="253"/>
      <c r="DI210" s="253"/>
      <c r="DJ210" s="253"/>
      <c r="DK210" s="253"/>
      <c r="DL210" s="253"/>
      <c r="DM210" s="253"/>
      <c r="DN210" s="253"/>
      <c r="DO210" s="253"/>
      <c r="DP210" s="253"/>
      <c r="DQ210" s="253"/>
      <c r="DR210" s="253"/>
      <c r="DS210" s="253"/>
      <c r="DT210" s="253"/>
      <c r="DU210" s="253"/>
      <c r="DV210" s="253"/>
      <c r="DW210" s="253"/>
      <c r="DX210" s="253"/>
      <c r="DY210" s="253"/>
      <c r="DZ210" s="253"/>
      <c r="EA210" s="253"/>
      <c r="EB210" s="253"/>
      <c r="EC210" s="253"/>
      <c r="ED210" s="253"/>
      <c r="EE210" s="253"/>
      <c r="EF210" s="253"/>
      <c r="EG210" s="253"/>
      <c r="EH210" s="253"/>
      <c r="EI210" s="253"/>
      <c r="EJ210" s="253"/>
      <c r="EK210" s="253"/>
      <c r="EL210" s="253"/>
      <c r="EM210" s="253"/>
      <c r="EN210" s="253"/>
      <c r="EO210" s="253"/>
      <c r="EP210" s="253"/>
      <c r="EQ210" s="253"/>
      <c r="ER210" s="253"/>
      <c r="ES210" s="253"/>
      <c r="ET210" s="253"/>
      <c r="EU210" s="253"/>
      <c r="EV210" s="253"/>
      <c r="EW210" s="253"/>
      <c r="EX210" s="253"/>
      <c r="EY210" s="253"/>
      <c r="EZ210" s="253"/>
      <c r="FA210" s="253"/>
      <c r="FB210" s="253"/>
      <c r="FC210" s="253"/>
      <c r="FD210" s="253"/>
      <c r="FE210" s="253"/>
      <c r="FF210" s="253"/>
      <c r="FG210" s="253"/>
      <c r="FH210" s="253"/>
      <c r="FI210" s="253"/>
      <c r="FJ210" s="253"/>
      <c r="FK210" s="253"/>
      <c r="FL210" s="253"/>
      <c r="FM210" s="253"/>
      <c r="FN210" s="253"/>
      <c r="FO210" s="253"/>
      <c r="FP210" s="253"/>
      <c r="FQ210" s="253"/>
      <c r="FR210" s="253"/>
      <c r="FS210" s="253"/>
      <c r="FT210" s="253"/>
      <c r="FU210" s="253"/>
      <c r="FV210" s="253"/>
      <c r="FW210" s="253"/>
      <c r="FX210" s="253"/>
      <c r="FY210" s="253"/>
      <c r="FZ210" s="253"/>
      <c r="GA210" s="253"/>
      <c r="GB210" s="253"/>
      <c r="GC210" s="253"/>
      <c r="GD210" s="253"/>
      <c r="GE210" s="253"/>
      <c r="GF210" s="253"/>
      <c r="GG210" s="253"/>
      <c r="GH210" s="253"/>
      <c r="GI210" s="253"/>
      <c r="GJ210" s="253"/>
      <c r="GK210" s="253"/>
      <c r="GL210" s="253"/>
      <c r="GM210" s="253"/>
      <c r="GN210" s="253"/>
      <c r="GO210" s="253"/>
      <c r="GP210" s="253"/>
      <c r="GQ210" s="253"/>
      <c r="GR210" s="253"/>
      <c r="GS210" s="253"/>
      <c r="GT210" s="253"/>
      <c r="GU210" s="253"/>
      <c r="GV210" s="253"/>
      <c r="GW210" s="253"/>
      <c r="GX210" s="253"/>
      <c r="GY210" s="253"/>
      <c r="GZ210" s="253"/>
      <c r="HA210" s="253"/>
      <c r="HB210" s="253"/>
      <c r="HC210" s="253"/>
      <c r="HD210" s="253"/>
      <c r="HE210" s="253"/>
      <c r="HF210" s="253"/>
    </row>
    <row r="211" spans="1:214" s="312" customFormat="1" ht="15" customHeight="1" x14ac:dyDescent="0.25">
      <c r="A211" s="297"/>
      <c r="B211" s="297"/>
      <c r="C211" s="253"/>
      <c r="D211" s="253"/>
      <c r="E211" s="253"/>
      <c r="F211" s="253"/>
      <c r="G211" s="253"/>
      <c r="H211" s="253"/>
      <c r="I211" s="253"/>
      <c r="J211" s="253"/>
      <c r="K211" s="253"/>
      <c r="L211" s="253"/>
      <c r="M211" s="253"/>
      <c r="N211" s="253"/>
      <c r="O211" s="253"/>
      <c r="P211" s="253"/>
      <c r="Q211" s="253"/>
      <c r="R211" s="253"/>
      <c r="S211" s="253"/>
      <c r="T211" s="253"/>
      <c r="U211" s="253" t="s">
        <v>415</v>
      </c>
      <c r="V211" s="253"/>
      <c r="W211" s="253"/>
      <c r="X211" s="253"/>
      <c r="Y211" s="253"/>
      <c r="Z211" s="253"/>
      <c r="AA211" s="253"/>
      <c r="AB211" s="253"/>
      <c r="AC211" s="253" t="s">
        <v>373</v>
      </c>
      <c r="AD211" s="253"/>
      <c r="AE211" s="253"/>
      <c r="AF211" s="253"/>
      <c r="AG211" s="253"/>
      <c r="AH211" s="253"/>
      <c r="AI211" s="253"/>
      <c r="AJ211" s="253"/>
      <c r="AK211" s="253"/>
      <c r="AL211" s="253"/>
      <c r="AM211" s="253"/>
      <c r="AN211" s="253"/>
      <c r="AO211" s="253"/>
      <c r="AP211" s="256"/>
      <c r="AQ211" s="253"/>
      <c r="AR211" s="253"/>
      <c r="AS211" s="253"/>
      <c r="AT211" s="256"/>
      <c r="AU211" s="253"/>
      <c r="AV211" s="253"/>
      <c r="AW211" s="253"/>
      <c r="AX211" s="253"/>
      <c r="AY211" s="253"/>
      <c r="AZ211" s="253"/>
      <c r="BA211" s="253"/>
      <c r="BB211" s="253"/>
      <c r="BC211" s="253"/>
      <c r="BD211" s="253"/>
      <c r="BE211" s="253"/>
      <c r="BF211" s="253"/>
      <c r="BG211" s="253"/>
      <c r="BH211" s="253"/>
      <c r="BI211" s="253"/>
      <c r="BJ211" s="253"/>
      <c r="BK211" s="253"/>
      <c r="BL211" s="253"/>
      <c r="BM211" s="253"/>
      <c r="BN211" s="253"/>
      <c r="BO211" s="253"/>
      <c r="BP211" s="253"/>
      <c r="BQ211" s="253"/>
      <c r="BR211" s="253"/>
      <c r="BS211" s="253"/>
      <c r="BT211" s="253"/>
      <c r="BU211" s="253"/>
      <c r="BV211" s="253"/>
      <c r="BW211" s="253"/>
      <c r="BX211" s="253"/>
      <c r="BY211" s="253"/>
      <c r="BZ211" s="253"/>
      <c r="CA211" s="253"/>
      <c r="CB211" s="253"/>
      <c r="CC211" s="253"/>
      <c r="CD211" s="253"/>
      <c r="CE211" s="253"/>
      <c r="CF211" s="253"/>
      <c r="CG211" s="253"/>
      <c r="CH211" s="253"/>
      <c r="CI211" s="253"/>
      <c r="CJ211" s="253"/>
      <c r="CK211" s="253"/>
      <c r="CL211" s="253"/>
      <c r="CM211" s="253"/>
      <c r="CN211" s="253"/>
      <c r="CO211" s="253"/>
      <c r="CP211" s="253"/>
      <c r="CQ211" s="253"/>
      <c r="CR211" s="253"/>
      <c r="CS211" s="253"/>
      <c r="CT211" s="253"/>
      <c r="CU211" s="253"/>
      <c r="CV211" s="253"/>
      <c r="CW211" s="253"/>
      <c r="CX211" s="253"/>
      <c r="CY211" s="253"/>
      <c r="CZ211" s="253"/>
      <c r="DA211" s="253"/>
      <c r="DB211" s="253"/>
      <c r="DC211" s="253"/>
      <c r="DD211" s="253"/>
      <c r="DE211" s="253"/>
      <c r="DF211" s="253"/>
      <c r="DG211" s="253"/>
      <c r="DH211" s="253"/>
      <c r="DI211" s="253"/>
      <c r="DJ211" s="253"/>
      <c r="DK211" s="253"/>
      <c r="DL211" s="253"/>
      <c r="DM211" s="253"/>
      <c r="DN211" s="253"/>
      <c r="DO211" s="253"/>
      <c r="DP211" s="253"/>
      <c r="DQ211" s="253"/>
      <c r="DR211" s="253"/>
      <c r="DS211" s="253"/>
      <c r="DT211" s="253"/>
      <c r="DU211" s="253"/>
      <c r="DV211" s="253"/>
      <c r="DW211" s="253"/>
      <c r="DX211" s="253"/>
      <c r="DY211" s="253"/>
      <c r="DZ211" s="253"/>
      <c r="EA211" s="253"/>
      <c r="EB211" s="253"/>
      <c r="EC211" s="253"/>
      <c r="ED211" s="253"/>
      <c r="EE211" s="253"/>
      <c r="EF211" s="253"/>
      <c r="EG211" s="253"/>
      <c r="EH211" s="253"/>
      <c r="EI211" s="253"/>
      <c r="EJ211" s="253"/>
      <c r="EK211" s="253"/>
      <c r="EL211" s="253"/>
      <c r="EM211" s="253"/>
      <c r="EN211" s="253"/>
      <c r="EO211" s="253"/>
      <c r="EP211" s="253"/>
      <c r="EQ211" s="253"/>
      <c r="ER211" s="253"/>
      <c r="ES211" s="253"/>
      <c r="ET211" s="253"/>
      <c r="EU211" s="253"/>
      <c r="EV211" s="253"/>
      <c r="EW211" s="253"/>
      <c r="EX211" s="253"/>
      <c r="EY211" s="253"/>
      <c r="EZ211" s="253"/>
      <c r="FA211" s="253"/>
      <c r="FB211" s="253"/>
      <c r="FC211" s="253"/>
      <c r="FD211" s="253"/>
      <c r="FE211" s="253"/>
      <c r="FF211" s="253"/>
      <c r="FG211" s="253"/>
      <c r="FH211" s="253"/>
      <c r="FI211" s="253"/>
      <c r="FJ211" s="253"/>
      <c r="FK211" s="253"/>
      <c r="FL211" s="253"/>
      <c r="FM211" s="253"/>
      <c r="FN211" s="253"/>
      <c r="FO211" s="253"/>
      <c r="FP211" s="253"/>
      <c r="FQ211" s="253"/>
      <c r="FR211" s="253"/>
      <c r="FS211" s="253"/>
      <c r="FT211" s="253"/>
      <c r="FU211" s="253"/>
      <c r="FV211" s="253"/>
      <c r="FW211" s="253"/>
      <c r="FX211" s="253"/>
      <c r="FY211" s="253"/>
      <c r="FZ211" s="253"/>
      <c r="GA211" s="253"/>
      <c r="GB211" s="253"/>
      <c r="GC211" s="253"/>
      <c r="GD211" s="253"/>
      <c r="GE211" s="253"/>
      <c r="GF211" s="253"/>
      <c r="GG211" s="253"/>
      <c r="GH211" s="253"/>
      <c r="GI211" s="253"/>
      <c r="GJ211" s="253"/>
      <c r="GK211" s="253"/>
      <c r="GL211" s="253"/>
      <c r="GM211" s="253"/>
      <c r="GN211" s="253"/>
      <c r="GO211" s="253"/>
      <c r="GP211" s="253"/>
      <c r="GQ211" s="253"/>
      <c r="GR211" s="253"/>
      <c r="GS211" s="253"/>
      <c r="GT211" s="253"/>
      <c r="GU211" s="253"/>
      <c r="GV211" s="253"/>
      <c r="GW211" s="253"/>
      <c r="GX211" s="253"/>
      <c r="GY211" s="253"/>
      <c r="GZ211" s="253"/>
      <c r="HA211" s="253"/>
      <c r="HB211" s="253"/>
      <c r="HC211" s="253"/>
      <c r="HD211" s="253"/>
      <c r="HE211" s="253"/>
      <c r="HF211" s="253"/>
    </row>
    <row r="212" spans="1:214" s="312" customFormat="1" ht="15" customHeight="1" x14ac:dyDescent="0.25">
      <c r="A212" s="297"/>
      <c r="B212" s="297"/>
      <c r="C212" s="253"/>
      <c r="D212" s="253"/>
      <c r="E212" s="253"/>
      <c r="F212" s="253"/>
      <c r="G212" s="253"/>
      <c r="H212" s="253"/>
      <c r="I212" s="253"/>
      <c r="J212" s="253"/>
      <c r="K212" s="253"/>
      <c r="L212" s="253"/>
      <c r="M212" s="253"/>
      <c r="N212" s="253"/>
      <c r="O212" s="253"/>
      <c r="P212" s="253"/>
      <c r="Q212" s="253"/>
      <c r="R212" s="253"/>
      <c r="S212" s="253"/>
      <c r="T212" s="253"/>
      <c r="U212" s="253" t="s">
        <v>416</v>
      </c>
      <c r="V212" s="253"/>
      <c r="W212" s="253"/>
      <c r="X212" s="253"/>
      <c r="Y212" s="253"/>
      <c r="Z212" s="253"/>
      <c r="AA212" s="253"/>
      <c r="AB212" s="253"/>
      <c r="AC212" s="253" t="s">
        <v>393</v>
      </c>
      <c r="AD212" s="253"/>
      <c r="AE212" s="253"/>
      <c r="AF212" s="253"/>
      <c r="AG212" s="253"/>
      <c r="AH212" s="253"/>
      <c r="AI212" s="253"/>
      <c r="AJ212" s="253"/>
      <c r="AK212" s="253"/>
      <c r="AL212" s="253"/>
      <c r="AM212" s="253"/>
      <c r="AN212" s="253"/>
      <c r="AO212" s="253"/>
      <c r="AP212" s="256"/>
      <c r="AQ212" s="253"/>
      <c r="AR212" s="253"/>
      <c r="AS212" s="253"/>
      <c r="AT212" s="256"/>
      <c r="AU212" s="253"/>
      <c r="AV212" s="253"/>
      <c r="AW212" s="253"/>
      <c r="AX212" s="253"/>
      <c r="AY212" s="253"/>
      <c r="AZ212" s="253"/>
      <c r="BA212" s="253"/>
      <c r="BB212" s="253"/>
      <c r="BC212" s="253"/>
      <c r="BD212" s="253"/>
      <c r="BE212" s="253"/>
      <c r="BF212" s="253"/>
      <c r="BG212" s="253"/>
      <c r="BH212" s="253"/>
      <c r="BI212" s="253"/>
      <c r="BJ212" s="253"/>
      <c r="BK212" s="253"/>
      <c r="BL212" s="253"/>
      <c r="BM212" s="253"/>
      <c r="BN212" s="253"/>
      <c r="BO212" s="253"/>
      <c r="BP212" s="253"/>
      <c r="BQ212" s="253"/>
      <c r="BR212" s="253"/>
      <c r="BS212" s="253"/>
      <c r="BT212" s="253"/>
      <c r="BU212" s="253"/>
      <c r="BV212" s="253"/>
      <c r="BW212" s="253"/>
      <c r="BX212" s="253"/>
      <c r="BY212" s="253"/>
      <c r="BZ212" s="253"/>
      <c r="CA212" s="253"/>
      <c r="CB212" s="253"/>
      <c r="CC212" s="253"/>
      <c r="CD212" s="253"/>
      <c r="CE212" s="253"/>
      <c r="CF212" s="253"/>
      <c r="CG212" s="253"/>
      <c r="CH212" s="253"/>
      <c r="CI212" s="253"/>
      <c r="CJ212" s="253"/>
      <c r="CK212" s="253"/>
      <c r="CL212" s="253"/>
      <c r="CM212" s="253"/>
      <c r="CN212" s="253"/>
      <c r="CO212" s="253"/>
      <c r="CP212" s="253"/>
      <c r="CQ212" s="253"/>
      <c r="CR212" s="253"/>
      <c r="CS212" s="253"/>
      <c r="CT212" s="253"/>
      <c r="CU212" s="253"/>
      <c r="CV212" s="253"/>
      <c r="CW212" s="253"/>
      <c r="CX212" s="253"/>
      <c r="CY212" s="253"/>
      <c r="CZ212" s="253"/>
      <c r="DA212" s="253"/>
      <c r="DB212" s="253"/>
      <c r="DC212" s="253"/>
      <c r="DD212" s="253"/>
      <c r="DE212" s="253"/>
      <c r="DF212" s="253"/>
      <c r="DG212" s="253"/>
      <c r="DH212" s="253"/>
      <c r="DI212" s="253"/>
      <c r="DJ212" s="253"/>
      <c r="DK212" s="253"/>
      <c r="DL212" s="253"/>
      <c r="DM212" s="253"/>
      <c r="DN212" s="253"/>
      <c r="DO212" s="253"/>
      <c r="DP212" s="253"/>
      <c r="DQ212" s="253"/>
      <c r="DR212" s="253"/>
      <c r="DS212" s="253"/>
      <c r="DT212" s="253"/>
      <c r="DU212" s="253"/>
      <c r="DV212" s="253"/>
      <c r="DW212" s="253"/>
      <c r="DX212" s="253"/>
      <c r="DY212" s="253"/>
      <c r="DZ212" s="253"/>
      <c r="EA212" s="253"/>
      <c r="EB212" s="253"/>
      <c r="EC212" s="253"/>
      <c r="ED212" s="253"/>
      <c r="EE212" s="253"/>
      <c r="EF212" s="253"/>
      <c r="EG212" s="253"/>
      <c r="EH212" s="253"/>
      <c r="EI212" s="253"/>
      <c r="EJ212" s="253"/>
      <c r="EK212" s="253"/>
      <c r="EL212" s="253"/>
      <c r="EM212" s="253"/>
      <c r="EN212" s="253"/>
      <c r="EO212" s="253"/>
      <c r="EP212" s="253"/>
      <c r="EQ212" s="253"/>
      <c r="ER212" s="253"/>
      <c r="ES212" s="253"/>
      <c r="ET212" s="253"/>
      <c r="EU212" s="253"/>
      <c r="EV212" s="253"/>
      <c r="EW212" s="253"/>
      <c r="EX212" s="253"/>
      <c r="EY212" s="253"/>
      <c r="EZ212" s="253"/>
      <c r="FA212" s="253"/>
      <c r="FB212" s="253"/>
      <c r="FC212" s="253"/>
      <c r="FD212" s="253"/>
      <c r="FE212" s="253"/>
      <c r="FF212" s="253"/>
      <c r="FG212" s="253"/>
      <c r="FH212" s="253"/>
      <c r="FI212" s="253"/>
      <c r="FJ212" s="253"/>
      <c r="FK212" s="253"/>
      <c r="FL212" s="253"/>
      <c r="FM212" s="253"/>
      <c r="FN212" s="253"/>
      <c r="FO212" s="253"/>
      <c r="FP212" s="253"/>
      <c r="FQ212" s="253"/>
      <c r="FR212" s="253"/>
      <c r="FS212" s="253"/>
      <c r="FT212" s="253"/>
      <c r="FU212" s="253"/>
      <c r="FV212" s="253"/>
      <c r="FW212" s="253"/>
      <c r="FX212" s="253"/>
      <c r="FY212" s="253"/>
      <c r="FZ212" s="253"/>
      <c r="GA212" s="253"/>
      <c r="GB212" s="253"/>
      <c r="GC212" s="253"/>
      <c r="GD212" s="253"/>
      <c r="GE212" s="253"/>
      <c r="GF212" s="253"/>
      <c r="GG212" s="253"/>
      <c r="GH212" s="253"/>
      <c r="GI212" s="253"/>
      <c r="GJ212" s="253"/>
      <c r="GK212" s="253"/>
      <c r="GL212" s="253"/>
      <c r="GM212" s="253"/>
      <c r="GN212" s="253"/>
      <c r="GO212" s="253"/>
      <c r="GP212" s="253"/>
      <c r="GQ212" s="253"/>
      <c r="GR212" s="253"/>
      <c r="GS212" s="253"/>
      <c r="GT212" s="253"/>
      <c r="GU212" s="253"/>
      <c r="GV212" s="253"/>
      <c r="GW212" s="253"/>
      <c r="GX212" s="253"/>
      <c r="GY212" s="253"/>
      <c r="GZ212" s="253"/>
      <c r="HA212" s="253"/>
      <c r="HB212" s="253"/>
      <c r="HC212" s="253"/>
      <c r="HD212" s="253"/>
      <c r="HE212" s="253"/>
      <c r="HF212" s="253"/>
    </row>
    <row r="213" spans="1:214" s="312" customFormat="1" ht="15" customHeight="1" x14ac:dyDescent="0.25">
      <c r="A213" s="297"/>
      <c r="B213" s="297"/>
      <c r="C213" s="253"/>
      <c r="D213" s="253"/>
      <c r="E213" s="253"/>
      <c r="F213" s="253"/>
      <c r="G213" s="253"/>
      <c r="H213" s="253"/>
      <c r="I213" s="253"/>
      <c r="J213" s="253"/>
      <c r="K213" s="253"/>
      <c r="L213" s="253"/>
      <c r="M213" s="253"/>
      <c r="N213" s="253"/>
      <c r="O213" s="253"/>
      <c r="P213" s="253"/>
      <c r="Q213" s="253"/>
      <c r="R213" s="253"/>
      <c r="S213" s="253"/>
      <c r="T213" s="253"/>
      <c r="U213" s="253" t="s">
        <v>417</v>
      </c>
      <c r="V213" s="253"/>
      <c r="W213" s="253"/>
      <c r="X213" s="253"/>
      <c r="Y213" s="253"/>
      <c r="Z213" s="253"/>
      <c r="AA213" s="253"/>
      <c r="AB213" s="253"/>
      <c r="AC213" s="253" t="s">
        <v>332</v>
      </c>
      <c r="AD213" s="253"/>
      <c r="AE213" s="253"/>
      <c r="AF213" s="253"/>
      <c r="AG213" s="253"/>
      <c r="AH213" s="253"/>
      <c r="AI213" s="253"/>
      <c r="AJ213" s="253"/>
      <c r="AK213" s="253"/>
      <c r="AL213" s="253"/>
      <c r="AM213" s="253"/>
      <c r="AN213" s="253"/>
      <c r="AO213" s="253"/>
      <c r="AP213" s="256"/>
      <c r="AQ213" s="253"/>
      <c r="AR213" s="253"/>
      <c r="AS213" s="253"/>
      <c r="AT213" s="256"/>
      <c r="AU213" s="253"/>
      <c r="AV213" s="253"/>
      <c r="AW213" s="253"/>
      <c r="AX213" s="253"/>
      <c r="AY213" s="253"/>
      <c r="AZ213" s="253"/>
      <c r="BA213" s="253"/>
      <c r="BB213" s="253"/>
      <c r="BC213" s="253"/>
      <c r="BD213" s="253"/>
      <c r="BE213" s="253"/>
      <c r="BF213" s="253"/>
      <c r="BG213" s="253"/>
      <c r="BH213" s="253"/>
      <c r="BI213" s="253"/>
      <c r="BJ213" s="253"/>
      <c r="BK213" s="253"/>
      <c r="BL213" s="253"/>
      <c r="BM213" s="253"/>
      <c r="BN213" s="253"/>
      <c r="BO213" s="253"/>
      <c r="BP213" s="253"/>
      <c r="BQ213" s="253"/>
      <c r="BR213" s="253"/>
      <c r="BS213" s="253"/>
      <c r="BT213" s="253"/>
      <c r="BU213" s="253"/>
      <c r="BV213" s="253"/>
      <c r="BW213" s="253"/>
      <c r="BX213" s="253"/>
      <c r="BY213" s="253"/>
      <c r="BZ213" s="253"/>
      <c r="CA213" s="253"/>
      <c r="CB213" s="253"/>
      <c r="CC213" s="253"/>
      <c r="CD213" s="253"/>
      <c r="CE213" s="253"/>
      <c r="CF213" s="253"/>
      <c r="CG213" s="253"/>
      <c r="CH213" s="253"/>
      <c r="CI213" s="253"/>
      <c r="CJ213" s="253"/>
      <c r="CK213" s="253"/>
      <c r="CL213" s="253"/>
      <c r="CM213" s="253"/>
      <c r="CN213" s="253"/>
      <c r="CO213" s="253"/>
      <c r="CP213" s="253"/>
      <c r="CQ213" s="253"/>
      <c r="CR213" s="253"/>
      <c r="CS213" s="253"/>
      <c r="CT213" s="253"/>
      <c r="CU213" s="253"/>
      <c r="CV213" s="253"/>
      <c r="CW213" s="253"/>
      <c r="CX213" s="253"/>
      <c r="CY213" s="253"/>
      <c r="CZ213" s="253"/>
      <c r="DA213" s="253"/>
      <c r="DB213" s="253"/>
      <c r="DC213" s="253"/>
      <c r="DD213" s="253"/>
      <c r="DE213" s="253"/>
      <c r="DF213" s="253"/>
      <c r="DG213" s="253"/>
      <c r="DH213" s="253"/>
      <c r="DI213" s="253"/>
      <c r="DJ213" s="253"/>
      <c r="DK213" s="253"/>
      <c r="DL213" s="253"/>
      <c r="DM213" s="253"/>
      <c r="DN213" s="253"/>
      <c r="DO213" s="253"/>
      <c r="DP213" s="253"/>
      <c r="DQ213" s="253"/>
      <c r="DR213" s="253"/>
      <c r="DS213" s="253"/>
      <c r="DT213" s="253"/>
      <c r="DU213" s="253"/>
      <c r="DV213" s="253"/>
      <c r="DW213" s="253"/>
      <c r="DX213" s="253"/>
      <c r="DY213" s="253"/>
      <c r="DZ213" s="253"/>
      <c r="EA213" s="253"/>
      <c r="EB213" s="253"/>
      <c r="EC213" s="253"/>
      <c r="ED213" s="253"/>
      <c r="EE213" s="253"/>
      <c r="EF213" s="253"/>
      <c r="EG213" s="253"/>
      <c r="EH213" s="253"/>
      <c r="EI213" s="253"/>
      <c r="EJ213" s="253"/>
      <c r="EK213" s="253"/>
      <c r="EL213" s="253"/>
      <c r="EM213" s="253"/>
      <c r="EN213" s="253"/>
      <c r="EO213" s="253"/>
      <c r="EP213" s="253"/>
      <c r="EQ213" s="253"/>
      <c r="ER213" s="253"/>
      <c r="ES213" s="253"/>
      <c r="ET213" s="253"/>
      <c r="EU213" s="253"/>
      <c r="EV213" s="253"/>
      <c r="EW213" s="253"/>
      <c r="EX213" s="253"/>
      <c r="EY213" s="253"/>
      <c r="EZ213" s="253"/>
      <c r="FA213" s="253"/>
      <c r="FB213" s="253"/>
      <c r="FC213" s="253"/>
      <c r="FD213" s="253"/>
      <c r="FE213" s="253"/>
      <c r="FF213" s="253"/>
      <c r="FG213" s="253"/>
      <c r="FH213" s="253"/>
      <c r="FI213" s="253"/>
      <c r="FJ213" s="253"/>
      <c r="FK213" s="253"/>
      <c r="FL213" s="253"/>
      <c r="FM213" s="253"/>
      <c r="FN213" s="253"/>
      <c r="FO213" s="253"/>
      <c r="FP213" s="253"/>
      <c r="FQ213" s="253"/>
      <c r="FR213" s="253"/>
      <c r="FS213" s="253"/>
      <c r="FT213" s="253"/>
      <c r="FU213" s="253"/>
      <c r="FV213" s="253"/>
      <c r="FW213" s="253"/>
      <c r="FX213" s="253"/>
      <c r="FY213" s="253"/>
      <c r="FZ213" s="253"/>
      <c r="GA213" s="253"/>
      <c r="GB213" s="253"/>
      <c r="GC213" s="253"/>
      <c r="GD213" s="253"/>
      <c r="GE213" s="253"/>
      <c r="GF213" s="253"/>
      <c r="GG213" s="253"/>
      <c r="GH213" s="253"/>
      <c r="GI213" s="253"/>
      <c r="GJ213" s="253"/>
      <c r="GK213" s="253"/>
      <c r="GL213" s="253"/>
      <c r="GM213" s="253"/>
      <c r="GN213" s="253"/>
      <c r="GO213" s="253"/>
      <c r="GP213" s="253"/>
      <c r="GQ213" s="253"/>
      <c r="GR213" s="253"/>
      <c r="GS213" s="253"/>
      <c r="GT213" s="253"/>
      <c r="GU213" s="253"/>
      <c r="GV213" s="253"/>
      <c r="GW213" s="253"/>
      <c r="GX213" s="253"/>
      <c r="GY213" s="253"/>
      <c r="GZ213" s="253"/>
      <c r="HA213" s="253"/>
      <c r="HB213" s="253"/>
      <c r="HC213" s="253"/>
      <c r="HD213" s="253"/>
      <c r="HE213" s="253"/>
      <c r="HF213" s="253"/>
    </row>
    <row r="214" spans="1:214" s="312" customFormat="1" ht="15" customHeight="1" x14ac:dyDescent="0.25">
      <c r="A214" s="297"/>
      <c r="B214" s="297"/>
      <c r="C214" s="253"/>
      <c r="D214" s="253"/>
      <c r="E214" s="253"/>
      <c r="F214" s="253"/>
      <c r="G214" s="253"/>
      <c r="H214" s="253"/>
      <c r="I214" s="253"/>
      <c r="J214" s="253"/>
      <c r="K214" s="253"/>
      <c r="L214" s="253"/>
      <c r="M214" s="253"/>
      <c r="N214" s="253"/>
      <c r="O214" s="253"/>
      <c r="P214" s="253"/>
      <c r="Q214" s="253"/>
      <c r="R214" s="253"/>
      <c r="S214" s="253"/>
      <c r="T214" s="253"/>
      <c r="U214" s="253" t="s">
        <v>418</v>
      </c>
      <c r="V214" s="253"/>
      <c r="W214" s="253"/>
      <c r="X214" s="253"/>
      <c r="Y214" s="253"/>
      <c r="Z214" s="253"/>
      <c r="AA214" s="253"/>
      <c r="AB214" s="253"/>
      <c r="AC214" s="253" t="s">
        <v>323</v>
      </c>
      <c r="AD214" s="253"/>
      <c r="AE214" s="253"/>
      <c r="AF214" s="253"/>
      <c r="AG214" s="253"/>
      <c r="AH214" s="253"/>
      <c r="AI214" s="253"/>
      <c r="AJ214" s="253"/>
      <c r="AK214" s="253"/>
      <c r="AL214" s="253"/>
      <c r="AM214" s="253"/>
      <c r="AN214" s="253"/>
      <c r="AO214" s="253"/>
      <c r="AP214" s="256"/>
      <c r="AQ214" s="253"/>
      <c r="AR214" s="253"/>
      <c r="AS214" s="253"/>
      <c r="AT214" s="256"/>
      <c r="AU214" s="253"/>
      <c r="AV214" s="253"/>
      <c r="AW214" s="253"/>
      <c r="AX214" s="253"/>
      <c r="AY214" s="253"/>
      <c r="AZ214" s="253"/>
      <c r="BA214" s="253"/>
      <c r="BB214" s="253"/>
      <c r="BC214" s="253"/>
      <c r="BD214" s="253"/>
      <c r="BE214" s="253"/>
      <c r="BF214" s="253"/>
      <c r="BG214" s="253"/>
      <c r="BH214" s="253"/>
      <c r="BI214" s="253"/>
      <c r="BJ214" s="253"/>
      <c r="BK214" s="253"/>
      <c r="BL214" s="253"/>
      <c r="BM214" s="253"/>
      <c r="BN214" s="253"/>
      <c r="BO214" s="253"/>
      <c r="BP214" s="253"/>
      <c r="BQ214" s="253"/>
      <c r="BR214" s="253"/>
      <c r="BS214" s="253"/>
      <c r="BT214" s="253"/>
      <c r="BU214" s="253"/>
      <c r="BV214" s="253"/>
      <c r="BW214" s="253"/>
      <c r="BX214" s="253"/>
      <c r="BY214" s="253"/>
      <c r="BZ214" s="253"/>
      <c r="CA214" s="253"/>
      <c r="CB214" s="253"/>
      <c r="CC214" s="253"/>
      <c r="CD214" s="253"/>
      <c r="CE214" s="253"/>
      <c r="CF214" s="253"/>
      <c r="CG214" s="253"/>
      <c r="CH214" s="253"/>
      <c r="CI214" s="253"/>
      <c r="CJ214" s="253"/>
      <c r="CK214" s="253"/>
      <c r="CL214" s="253"/>
      <c r="CM214" s="253"/>
      <c r="CN214" s="253"/>
      <c r="CO214" s="253"/>
      <c r="CP214" s="253"/>
      <c r="CQ214" s="253"/>
      <c r="CR214" s="253"/>
      <c r="CS214" s="253"/>
      <c r="CT214" s="253"/>
      <c r="CU214" s="253"/>
      <c r="CV214" s="253"/>
      <c r="CW214" s="253"/>
      <c r="CX214" s="253"/>
      <c r="CY214" s="253"/>
      <c r="CZ214" s="253"/>
      <c r="DA214" s="253"/>
      <c r="DB214" s="253"/>
      <c r="DC214" s="253"/>
      <c r="DD214" s="253"/>
      <c r="DE214" s="253"/>
      <c r="DF214" s="253"/>
      <c r="DG214" s="253"/>
      <c r="DH214" s="253"/>
      <c r="DI214" s="253"/>
      <c r="DJ214" s="253"/>
      <c r="DK214" s="253"/>
      <c r="DL214" s="253"/>
      <c r="DM214" s="253"/>
      <c r="DN214" s="253"/>
      <c r="DO214" s="253"/>
      <c r="DP214" s="253"/>
      <c r="DQ214" s="253"/>
      <c r="DR214" s="253"/>
      <c r="DS214" s="253"/>
      <c r="DT214" s="253"/>
      <c r="DU214" s="253"/>
      <c r="DV214" s="253"/>
      <c r="DW214" s="253"/>
      <c r="DX214" s="253"/>
      <c r="DY214" s="253"/>
      <c r="DZ214" s="253"/>
      <c r="EA214" s="253"/>
      <c r="EB214" s="253"/>
      <c r="EC214" s="253"/>
      <c r="ED214" s="253"/>
      <c r="EE214" s="253"/>
      <c r="EF214" s="253"/>
      <c r="EG214" s="253"/>
      <c r="EH214" s="253"/>
      <c r="EI214" s="253"/>
      <c r="EJ214" s="253"/>
      <c r="EK214" s="253"/>
      <c r="EL214" s="253"/>
      <c r="EM214" s="253"/>
      <c r="EN214" s="253"/>
      <c r="EO214" s="253"/>
      <c r="EP214" s="253"/>
      <c r="EQ214" s="253"/>
      <c r="ER214" s="253"/>
      <c r="ES214" s="253"/>
      <c r="ET214" s="253"/>
      <c r="EU214" s="253"/>
      <c r="EV214" s="253"/>
      <c r="EW214" s="253"/>
      <c r="EX214" s="253"/>
      <c r="EY214" s="253"/>
      <c r="EZ214" s="253"/>
      <c r="FA214" s="253"/>
      <c r="FB214" s="253"/>
      <c r="FC214" s="253"/>
      <c r="FD214" s="253"/>
      <c r="FE214" s="253"/>
      <c r="FF214" s="253"/>
      <c r="FG214" s="253"/>
      <c r="FH214" s="253"/>
      <c r="FI214" s="253"/>
      <c r="FJ214" s="253"/>
      <c r="FK214" s="253"/>
      <c r="FL214" s="253"/>
      <c r="FM214" s="253"/>
      <c r="FN214" s="253"/>
      <c r="FO214" s="253"/>
      <c r="FP214" s="253"/>
      <c r="FQ214" s="253"/>
      <c r="FR214" s="253"/>
      <c r="FS214" s="253"/>
      <c r="FT214" s="253"/>
      <c r="FU214" s="253"/>
      <c r="FV214" s="253"/>
      <c r="FW214" s="253"/>
      <c r="FX214" s="253"/>
      <c r="FY214" s="253"/>
      <c r="FZ214" s="253"/>
      <c r="GA214" s="253"/>
      <c r="GB214" s="253"/>
      <c r="GC214" s="253"/>
      <c r="GD214" s="253"/>
      <c r="GE214" s="253"/>
      <c r="GF214" s="253"/>
      <c r="GG214" s="253"/>
      <c r="GH214" s="253"/>
      <c r="GI214" s="253"/>
      <c r="GJ214" s="253"/>
      <c r="GK214" s="253"/>
      <c r="GL214" s="253"/>
      <c r="GM214" s="253"/>
      <c r="GN214" s="253"/>
      <c r="GO214" s="253"/>
      <c r="GP214" s="253"/>
      <c r="GQ214" s="253"/>
      <c r="GR214" s="253"/>
      <c r="GS214" s="253"/>
      <c r="GT214" s="253"/>
      <c r="GU214" s="253"/>
      <c r="GV214" s="253"/>
      <c r="GW214" s="253"/>
      <c r="GX214" s="253"/>
      <c r="GY214" s="253"/>
      <c r="GZ214" s="253"/>
      <c r="HA214" s="253"/>
      <c r="HB214" s="253"/>
      <c r="HC214" s="253"/>
      <c r="HD214" s="253"/>
      <c r="HE214" s="253"/>
      <c r="HF214" s="253"/>
    </row>
    <row r="215" spans="1:214" s="312" customFormat="1" ht="15" customHeight="1" x14ac:dyDescent="0.25">
      <c r="A215" s="297"/>
      <c r="B215" s="297"/>
      <c r="C215" s="253"/>
      <c r="D215" s="253"/>
      <c r="E215" s="253"/>
      <c r="F215" s="253"/>
      <c r="G215" s="253"/>
      <c r="H215" s="253"/>
      <c r="I215" s="253"/>
      <c r="J215" s="253"/>
      <c r="K215" s="253"/>
      <c r="L215" s="253"/>
      <c r="M215" s="253"/>
      <c r="N215" s="253"/>
      <c r="O215" s="253"/>
      <c r="P215" s="253"/>
      <c r="Q215" s="253"/>
      <c r="R215" s="253"/>
      <c r="S215" s="253"/>
      <c r="T215" s="253"/>
      <c r="U215" s="253" t="s">
        <v>419</v>
      </c>
      <c r="V215" s="253"/>
      <c r="W215" s="253"/>
      <c r="X215" s="253"/>
      <c r="Y215" s="253"/>
      <c r="Z215" s="253"/>
      <c r="AA215" s="253"/>
      <c r="AB215" s="253"/>
      <c r="AC215" s="253" t="s">
        <v>357</v>
      </c>
      <c r="AD215" s="253"/>
      <c r="AE215" s="253"/>
      <c r="AF215" s="253"/>
      <c r="AG215" s="253"/>
      <c r="AH215" s="253"/>
      <c r="AI215" s="253"/>
      <c r="AJ215" s="253"/>
      <c r="AK215" s="253"/>
      <c r="AL215" s="253"/>
      <c r="AM215" s="253"/>
      <c r="AN215" s="253"/>
      <c r="AO215" s="253"/>
      <c r="AP215" s="256"/>
      <c r="AQ215" s="253"/>
      <c r="AR215" s="253"/>
      <c r="AS215" s="253"/>
      <c r="AT215" s="256"/>
      <c r="AU215" s="253"/>
      <c r="AV215" s="253"/>
      <c r="AW215" s="253"/>
      <c r="AX215" s="253"/>
      <c r="AY215" s="253"/>
      <c r="AZ215" s="253"/>
      <c r="BA215" s="253"/>
      <c r="BB215" s="253"/>
      <c r="BC215" s="253"/>
      <c r="BD215" s="253"/>
      <c r="BE215" s="253"/>
      <c r="BF215" s="253"/>
      <c r="BG215" s="253"/>
      <c r="BH215" s="253"/>
      <c r="BI215" s="253"/>
      <c r="BJ215" s="253"/>
      <c r="BK215" s="253"/>
      <c r="BL215" s="253"/>
      <c r="BM215" s="253"/>
      <c r="BN215" s="253"/>
      <c r="BO215" s="253"/>
      <c r="BP215" s="253"/>
      <c r="BQ215" s="253"/>
      <c r="BR215" s="253"/>
      <c r="BS215" s="253"/>
      <c r="BT215" s="253"/>
      <c r="BU215" s="253"/>
      <c r="BV215" s="253"/>
      <c r="BW215" s="253"/>
      <c r="BX215" s="253"/>
      <c r="BY215" s="253"/>
      <c r="BZ215" s="253"/>
      <c r="CA215" s="253"/>
      <c r="CB215" s="253"/>
      <c r="CC215" s="253"/>
      <c r="CD215" s="253"/>
      <c r="CE215" s="253"/>
      <c r="CF215" s="253"/>
      <c r="CG215" s="253"/>
      <c r="CH215" s="253"/>
      <c r="CI215" s="253"/>
      <c r="CJ215" s="253"/>
      <c r="CK215" s="253"/>
      <c r="CL215" s="253"/>
      <c r="CM215" s="253"/>
      <c r="CN215" s="253"/>
      <c r="CO215" s="253"/>
      <c r="CP215" s="253"/>
      <c r="CQ215" s="253"/>
      <c r="CR215" s="253"/>
      <c r="CS215" s="253"/>
      <c r="CT215" s="253"/>
      <c r="CU215" s="253"/>
      <c r="CV215" s="253"/>
      <c r="CW215" s="253"/>
      <c r="CX215" s="253"/>
      <c r="CY215" s="253"/>
      <c r="CZ215" s="253"/>
      <c r="DA215" s="253"/>
      <c r="DB215" s="253"/>
      <c r="DC215" s="253"/>
      <c r="DD215" s="253"/>
      <c r="DE215" s="253"/>
      <c r="DF215" s="253"/>
      <c r="DG215" s="253"/>
      <c r="DH215" s="253"/>
      <c r="DI215" s="253"/>
      <c r="DJ215" s="253"/>
      <c r="DK215" s="253"/>
      <c r="DL215" s="253"/>
      <c r="DM215" s="253"/>
      <c r="DN215" s="253"/>
      <c r="DO215" s="253"/>
      <c r="DP215" s="253"/>
      <c r="DQ215" s="253"/>
      <c r="DR215" s="253"/>
      <c r="DS215" s="253"/>
      <c r="DT215" s="253"/>
      <c r="DU215" s="253"/>
      <c r="DV215" s="253"/>
      <c r="DW215" s="253"/>
      <c r="DX215" s="253"/>
      <c r="DY215" s="253"/>
      <c r="DZ215" s="253"/>
      <c r="EA215" s="253"/>
      <c r="EB215" s="253"/>
      <c r="EC215" s="253"/>
      <c r="ED215" s="253"/>
      <c r="EE215" s="253"/>
      <c r="EF215" s="253"/>
      <c r="EG215" s="253"/>
      <c r="EH215" s="253"/>
      <c r="EI215" s="253"/>
      <c r="EJ215" s="253"/>
      <c r="EK215" s="253"/>
      <c r="EL215" s="253"/>
      <c r="EM215" s="253"/>
      <c r="EN215" s="253"/>
      <c r="EO215" s="253"/>
      <c r="EP215" s="253"/>
      <c r="EQ215" s="253"/>
      <c r="ER215" s="253"/>
      <c r="ES215" s="253"/>
      <c r="ET215" s="253"/>
      <c r="EU215" s="253"/>
      <c r="EV215" s="253"/>
      <c r="EW215" s="253"/>
      <c r="EX215" s="253"/>
      <c r="EY215" s="253"/>
      <c r="EZ215" s="253"/>
      <c r="FA215" s="253"/>
      <c r="FB215" s="253"/>
      <c r="FC215" s="253"/>
      <c r="FD215" s="253"/>
      <c r="FE215" s="253"/>
      <c r="FF215" s="253"/>
      <c r="FG215" s="253"/>
      <c r="FH215" s="253"/>
      <c r="FI215" s="253"/>
      <c r="FJ215" s="253"/>
      <c r="FK215" s="253"/>
      <c r="FL215" s="253"/>
      <c r="FM215" s="253"/>
      <c r="FN215" s="253"/>
      <c r="FO215" s="253"/>
      <c r="FP215" s="253"/>
      <c r="FQ215" s="253"/>
      <c r="FR215" s="253"/>
      <c r="FS215" s="253"/>
      <c r="FT215" s="253"/>
      <c r="FU215" s="253"/>
      <c r="FV215" s="253"/>
      <c r="FW215" s="253"/>
      <c r="FX215" s="253"/>
      <c r="FY215" s="253"/>
      <c r="FZ215" s="253"/>
      <c r="GA215" s="253"/>
      <c r="GB215" s="253"/>
      <c r="GC215" s="253"/>
      <c r="GD215" s="253"/>
      <c r="GE215" s="253"/>
      <c r="GF215" s="253"/>
      <c r="GG215" s="253"/>
      <c r="GH215" s="253"/>
      <c r="GI215" s="253"/>
      <c r="GJ215" s="253"/>
      <c r="GK215" s="253"/>
      <c r="GL215" s="253"/>
      <c r="GM215" s="253"/>
      <c r="GN215" s="253"/>
      <c r="GO215" s="253"/>
      <c r="GP215" s="253"/>
      <c r="GQ215" s="253"/>
      <c r="GR215" s="253"/>
      <c r="GS215" s="253"/>
      <c r="GT215" s="253"/>
      <c r="GU215" s="253"/>
      <c r="GV215" s="253"/>
      <c r="GW215" s="253"/>
      <c r="GX215" s="253"/>
      <c r="GY215" s="253"/>
      <c r="GZ215" s="253"/>
      <c r="HA215" s="253"/>
      <c r="HB215" s="253"/>
      <c r="HC215" s="253"/>
      <c r="HD215" s="253"/>
      <c r="HE215" s="253"/>
      <c r="HF215" s="253"/>
    </row>
    <row r="216" spans="1:214" s="252" customFormat="1" ht="15" customHeight="1" x14ac:dyDescent="0.25">
      <c r="E216" s="253"/>
      <c r="F216" s="253"/>
      <c r="G216" s="253"/>
      <c r="H216" s="253"/>
      <c r="I216" s="253"/>
      <c r="J216" s="253"/>
      <c r="K216" s="253"/>
      <c r="L216" s="253"/>
      <c r="M216" s="253"/>
      <c r="N216" s="253"/>
      <c r="O216" s="253"/>
      <c r="P216" s="253"/>
      <c r="Q216" s="253"/>
      <c r="R216" s="253"/>
      <c r="S216" s="253"/>
      <c r="T216" s="253"/>
      <c r="U216" s="253" t="s">
        <v>420</v>
      </c>
      <c r="V216" s="253"/>
      <c r="W216" s="253"/>
      <c r="X216" s="253"/>
      <c r="Y216" s="253"/>
      <c r="Z216" s="253"/>
      <c r="AA216" s="253"/>
      <c r="AB216" s="253"/>
      <c r="AC216" s="253" t="s">
        <v>332</v>
      </c>
      <c r="AD216" s="253"/>
      <c r="AE216" s="253"/>
      <c r="AF216" s="253"/>
      <c r="AG216" s="253"/>
      <c r="AH216" s="253"/>
      <c r="AI216" s="253"/>
      <c r="AJ216" s="253"/>
      <c r="AK216" s="253"/>
      <c r="AL216" s="253"/>
      <c r="AM216" s="253"/>
      <c r="AN216" s="253"/>
      <c r="AO216" s="253"/>
      <c r="AP216" s="256"/>
      <c r="AQ216" s="253"/>
      <c r="AR216" s="253"/>
      <c r="AS216" s="253"/>
      <c r="AT216" s="256"/>
      <c r="AU216" s="253"/>
      <c r="AV216" s="253"/>
      <c r="AW216" s="253"/>
      <c r="AX216" s="253"/>
      <c r="AY216" s="253"/>
      <c r="AZ216" s="253"/>
      <c r="BA216" s="253"/>
      <c r="BB216" s="253"/>
      <c r="BC216" s="253"/>
      <c r="BD216" s="253"/>
      <c r="BE216" s="253"/>
      <c r="BF216" s="253"/>
      <c r="BG216" s="253"/>
      <c r="BH216" s="253"/>
      <c r="BI216" s="253"/>
      <c r="BJ216" s="253"/>
      <c r="BK216" s="253"/>
      <c r="BL216" s="253"/>
      <c r="BM216" s="253"/>
      <c r="BN216" s="253"/>
      <c r="BO216" s="253"/>
      <c r="BP216" s="253"/>
      <c r="BQ216" s="253"/>
      <c r="BR216" s="253"/>
      <c r="BS216" s="253"/>
      <c r="BT216" s="253"/>
      <c r="BU216" s="253"/>
      <c r="BV216" s="253"/>
      <c r="BW216" s="253"/>
      <c r="BX216" s="253"/>
      <c r="BY216" s="253"/>
      <c r="BZ216" s="253"/>
      <c r="CA216" s="253"/>
      <c r="CB216" s="253"/>
      <c r="CC216" s="253"/>
      <c r="CD216" s="253"/>
      <c r="CE216" s="253"/>
      <c r="CF216" s="253"/>
      <c r="CG216" s="253"/>
      <c r="CH216" s="253"/>
      <c r="CI216" s="253"/>
      <c r="CJ216" s="253"/>
      <c r="CK216" s="253"/>
      <c r="CL216" s="253"/>
      <c r="CM216" s="253"/>
      <c r="CN216" s="253"/>
      <c r="CO216" s="253"/>
      <c r="CP216" s="253"/>
      <c r="CQ216" s="253"/>
      <c r="CR216" s="253"/>
      <c r="CS216" s="253"/>
      <c r="CT216" s="253"/>
      <c r="CU216" s="253"/>
      <c r="CV216" s="253"/>
      <c r="CW216" s="253"/>
      <c r="CX216" s="253"/>
      <c r="CY216" s="253"/>
      <c r="CZ216" s="253"/>
      <c r="DA216" s="253"/>
      <c r="DB216" s="253"/>
      <c r="DC216" s="253"/>
      <c r="DD216" s="253"/>
      <c r="DE216" s="253"/>
      <c r="DF216" s="253"/>
      <c r="DG216" s="253"/>
      <c r="DH216" s="253"/>
      <c r="DI216" s="253"/>
      <c r="DJ216" s="253"/>
      <c r="DK216" s="253"/>
      <c r="DL216" s="253"/>
      <c r="DM216" s="253"/>
      <c r="DN216" s="253"/>
      <c r="DO216" s="253"/>
      <c r="DP216" s="253"/>
      <c r="DQ216" s="253"/>
      <c r="DR216" s="253"/>
      <c r="DS216" s="253"/>
      <c r="DT216" s="253"/>
      <c r="DU216" s="253"/>
      <c r="DV216" s="253"/>
      <c r="DW216" s="253"/>
      <c r="DX216" s="253"/>
      <c r="DY216" s="253"/>
      <c r="DZ216" s="253"/>
      <c r="EA216" s="253"/>
      <c r="EB216" s="253"/>
      <c r="EC216" s="253"/>
      <c r="ED216" s="253"/>
      <c r="EE216" s="253"/>
      <c r="EF216" s="253"/>
      <c r="EG216" s="253"/>
      <c r="EH216" s="253"/>
      <c r="EI216" s="253"/>
      <c r="EJ216" s="253"/>
      <c r="EK216" s="253"/>
      <c r="EL216" s="253"/>
      <c r="EM216" s="253"/>
      <c r="EN216" s="253"/>
      <c r="EO216" s="253"/>
      <c r="EP216" s="253"/>
      <c r="EQ216" s="253"/>
      <c r="ER216" s="253"/>
      <c r="ES216" s="253"/>
      <c r="ET216" s="253"/>
      <c r="EU216" s="253"/>
      <c r="EV216" s="253"/>
      <c r="EW216" s="253"/>
      <c r="EX216" s="253"/>
      <c r="EY216" s="253"/>
      <c r="EZ216" s="253"/>
      <c r="FA216" s="253"/>
      <c r="FB216" s="253"/>
      <c r="FC216" s="253"/>
      <c r="FD216" s="253"/>
      <c r="FE216" s="253"/>
      <c r="FF216" s="253"/>
      <c r="FG216" s="253"/>
      <c r="FH216" s="253"/>
      <c r="FI216" s="253"/>
      <c r="FJ216" s="253"/>
      <c r="FK216" s="253"/>
      <c r="FL216" s="253"/>
      <c r="FM216" s="253"/>
      <c r="FN216" s="253"/>
      <c r="FO216" s="253"/>
      <c r="FP216" s="253"/>
      <c r="FQ216" s="253"/>
      <c r="FR216" s="253"/>
      <c r="FS216" s="253"/>
      <c r="FT216" s="253"/>
      <c r="FU216" s="253"/>
      <c r="FV216" s="253"/>
      <c r="FW216" s="253"/>
      <c r="FX216" s="253"/>
      <c r="FY216" s="253"/>
      <c r="FZ216" s="253"/>
      <c r="GA216" s="253"/>
      <c r="GB216" s="253"/>
      <c r="GC216" s="253"/>
      <c r="GD216" s="253"/>
      <c r="GE216" s="253"/>
      <c r="GF216" s="253"/>
      <c r="GG216" s="253"/>
      <c r="GH216" s="253"/>
      <c r="GI216" s="253"/>
      <c r="GJ216" s="253"/>
      <c r="GK216" s="253"/>
      <c r="GL216" s="253"/>
      <c r="GM216" s="253"/>
      <c r="GN216" s="253"/>
      <c r="GO216" s="253"/>
      <c r="GP216" s="253"/>
      <c r="GQ216" s="253"/>
      <c r="GR216" s="253"/>
      <c r="GS216" s="253"/>
      <c r="GT216" s="253"/>
      <c r="GU216" s="253"/>
      <c r="GV216" s="253"/>
      <c r="GW216" s="253"/>
      <c r="GX216" s="253"/>
      <c r="GY216" s="253"/>
      <c r="GZ216" s="253"/>
      <c r="HA216" s="253"/>
      <c r="HB216" s="253"/>
      <c r="HC216" s="253"/>
      <c r="HD216" s="253"/>
      <c r="HE216" s="253"/>
      <c r="HF216" s="253"/>
    </row>
    <row r="217" spans="1:214" s="252" customFormat="1" ht="15" customHeight="1" x14ac:dyDescent="0.25">
      <c r="E217" s="253"/>
      <c r="F217" s="253"/>
      <c r="G217" s="253"/>
      <c r="H217" s="253"/>
      <c r="I217" s="253"/>
      <c r="J217" s="253"/>
      <c r="K217" s="253"/>
      <c r="L217" s="253"/>
      <c r="M217" s="253"/>
      <c r="N217" s="253"/>
      <c r="O217" s="253"/>
      <c r="P217" s="253"/>
      <c r="Q217" s="253"/>
      <c r="R217" s="253"/>
      <c r="S217" s="253"/>
      <c r="T217" s="253"/>
      <c r="U217" s="253" t="s">
        <v>421</v>
      </c>
      <c r="V217" s="253"/>
      <c r="W217" s="253"/>
      <c r="X217" s="253"/>
      <c r="Y217" s="253"/>
      <c r="Z217" s="253"/>
      <c r="AA217" s="253"/>
      <c r="AB217" s="253"/>
      <c r="AC217" s="253" t="s">
        <v>393</v>
      </c>
      <c r="AD217" s="253"/>
      <c r="AE217" s="253"/>
      <c r="AF217" s="253"/>
      <c r="AG217" s="253"/>
      <c r="AH217" s="253"/>
      <c r="AI217" s="253"/>
      <c r="AJ217" s="253"/>
      <c r="AK217" s="253"/>
      <c r="AL217" s="253"/>
      <c r="AM217" s="253"/>
      <c r="AN217" s="253"/>
      <c r="AO217" s="253"/>
      <c r="AP217" s="256"/>
      <c r="AQ217" s="253"/>
      <c r="AR217" s="253"/>
      <c r="AS217" s="253"/>
      <c r="AT217" s="256"/>
      <c r="AU217" s="253"/>
      <c r="AV217" s="253"/>
      <c r="AW217" s="253"/>
      <c r="AX217" s="253"/>
      <c r="AY217" s="253"/>
      <c r="AZ217" s="253"/>
      <c r="BA217" s="253"/>
      <c r="BB217" s="253"/>
      <c r="BC217" s="253"/>
      <c r="BD217" s="253"/>
      <c r="BE217" s="253"/>
      <c r="BF217" s="253"/>
      <c r="BG217" s="253"/>
      <c r="BH217" s="253"/>
      <c r="BI217" s="253"/>
      <c r="BJ217" s="253"/>
      <c r="BK217" s="253"/>
      <c r="BL217" s="253"/>
      <c r="BM217" s="253"/>
      <c r="BN217" s="253"/>
      <c r="BO217" s="253"/>
      <c r="BP217" s="253"/>
      <c r="BQ217" s="253"/>
      <c r="BR217" s="253"/>
      <c r="BS217" s="253"/>
      <c r="BT217" s="253"/>
      <c r="BU217" s="253"/>
      <c r="BV217" s="253"/>
      <c r="BW217" s="253"/>
      <c r="BX217" s="253"/>
      <c r="BY217" s="253"/>
      <c r="BZ217" s="253"/>
      <c r="CA217" s="253"/>
      <c r="CB217" s="253"/>
      <c r="CC217" s="253"/>
      <c r="CD217" s="253"/>
      <c r="CE217" s="253"/>
      <c r="CF217" s="253"/>
      <c r="CG217" s="253"/>
      <c r="CH217" s="253"/>
      <c r="CI217" s="253"/>
      <c r="CJ217" s="253"/>
      <c r="CK217" s="253"/>
      <c r="CL217" s="253"/>
      <c r="CM217" s="253"/>
      <c r="CN217" s="253"/>
      <c r="CO217" s="253"/>
      <c r="CP217" s="253"/>
      <c r="CQ217" s="253"/>
      <c r="CR217" s="253"/>
      <c r="CS217" s="253"/>
      <c r="CT217" s="253"/>
      <c r="CU217" s="253"/>
      <c r="CV217" s="253"/>
      <c r="CW217" s="253"/>
      <c r="CX217" s="253"/>
      <c r="CY217" s="253"/>
      <c r="CZ217" s="253"/>
      <c r="DA217" s="253"/>
      <c r="DB217" s="253"/>
      <c r="DC217" s="253"/>
      <c r="DD217" s="253"/>
      <c r="DE217" s="253"/>
      <c r="DF217" s="253"/>
      <c r="DG217" s="253"/>
      <c r="DH217" s="253"/>
      <c r="DI217" s="253"/>
      <c r="DJ217" s="253"/>
      <c r="DK217" s="253"/>
      <c r="DL217" s="253"/>
      <c r="DM217" s="253"/>
      <c r="DN217" s="253"/>
      <c r="DO217" s="253"/>
      <c r="DP217" s="253"/>
      <c r="DQ217" s="253"/>
      <c r="DR217" s="253"/>
      <c r="DS217" s="253"/>
      <c r="DT217" s="253"/>
      <c r="DU217" s="253"/>
      <c r="DV217" s="253"/>
      <c r="DW217" s="253"/>
      <c r="DX217" s="253"/>
      <c r="DY217" s="253"/>
      <c r="DZ217" s="253"/>
      <c r="EA217" s="253"/>
      <c r="EB217" s="253"/>
      <c r="EC217" s="253"/>
      <c r="ED217" s="253"/>
      <c r="EE217" s="253"/>
      <c r="EF217" s="253"/>
      <c r="EG217" s="253"/>
      <c r="EH217" s="253"/>
      <c r="EI217" s="253"/>
      <c r="EJ217" s="253"/>
      <c r="EK217" s="253"/>
      <c r="EL217" s="253"/>
      <c r="EM217" s="253"/>
      <c r="EN217" s="253"/>
      <c r="EO217" s="253"/>
      <c r="EP217" s="253"/>
      <c r="EQ217" s="253"/>
      <c r="ER217" s="253"/>
      <c r="ES217" s="253"/>
      <c r="ET217" s="253"/>
      <c r="EU217" s="253"/>
      <c r="EV217" s="253"/>
      <c r="EW217" s="253"/>
      <c r="EX217" s="253"/>
      <c r="EY217" s="253"/>
      <c r="EZ217" s="253"/>
      <c r="FA217" s="253"/>
      <c r="FB217" s="253"/>
      <c r="FC217" s="253"/>
      <c r="FD217" s="253"/>
      <c r="FE217" s="253"/>
      <c r="FF217" s="253"/>
      <c r="FG217" s="253"/>
      <c r="FH217" s="253"/>
      <c r="FI217" s="253"/>
      <c r="FJ217" s="253"/>
      <c r="FK217" s="253"/>
      <c r="FL217" s="253"/>
      <c r="FM217" s="253"/>
      <c r="FN217" s="253"/>
      <c r="FO217" s="253"/>
      <c r="FP217" s="253"/>
      <c r="FQ217" s="253"/>
      <c r="FR217" s="253"/>
      <c r="FS217" s="253"/>
      <c r="FT217" s="253"/>
      <c r="FU217" s="253"/>
      <c r="FV217" s="253"/>
      <c r="FW217" s="253"/>
      <c r="FX217" s="253"/>
      <c r="FY217" s="253"/>
      <c r="FZ217" s="253"/>
      <c r="GA217" s="253"/>
      <c r="GB217" s="253"/>
      <c r="GC217" s="253"/>
      <c r="GD217" s="253"/>
      <c r="GE217" s="253"/>
      <c r="GF217" s="253"/>
      <c r="GG217" s="253"/>
      <c r="GH217" s="253"/>
      <c r="GI217" s="253"/>
      <c r="GJ217" s="253"/>
      <c r="GK217" s="253"/>
      <c r="GL217" s="253"/>
      <c r="GM217" s="253"/>
      <c r="GN217" s="253"/>
      <c r="GO217" s="253"/>
      <c r="GP217" s="253"/>
      <c r="GQ217" s="253"/>
      <c r="GR217" s="253"/>
      <c r="GS217" s="253"/>
      <c r="GT217" s="253"/>
      <c r="GU217" s="253"/>
      <c r="GV217" s="253"/>
      <c r="GW217" s="253"/>
      <c r="GX217" s="253"/>
      <c r="GY217" s="253"/>
      <c r="GZ217" s="253"/>
      <c r="HA217" s="253"/>
      <c r="HB217" s="253"/>
      <c r="HC217" s="253"/>
      <c r="HD217" s="253"/>
      <c r="HE217" s="253"/>
      <c r="HF217" s="253"/>
    </row>
    <row r="218" spans="1:214" s="312" customFormat="1" ht="15" customHeight="1" x14ac:dyDescent="0.25">
      <c r="A218" s="297"/>
      <c r="B218" s="297"/>
      <c r="C218" s="253"/>
      <c r="D218" s="253"/>
      <c r="E218" s="253"/>
      <c r="F218" s="253"/>
      <c r="G218" s="253"/>
      <c r="H218" s="253"/>
      <c r="I218" s="253"/>
      <c r="J218" s="253"/>
      <c r="K218" s="253"/>
      <c r="L218" s="253"/>
      <c r="M218" s="253"/>
      <c r="N218" s="253"/>
      <c r="O218" s="253"/>
      <c r="P218" s="253"/>
      <c r="Q218" s="253"/>
      <c r="R218" s="253"/>
      <c r="S218" s="253"/>
      <c r="T218" s="253"/>
      <c r="U218" s="253" t="s">
        <v>422</v>
      </c>
      <c r="V218" s="253"/>
      <c r="W218" s="253"/>
      <c r="X218" s="253"/>
      <c r="Y218" s="253"/>
      <c r="Z218" s="253"/>
      <c r="AA218" s="253"/>
      <c r="AB218" s="253"/>
      <c r="AC218" s="253" t="s">
        <v>323</v>
      </c>
      <c r="AD218" s="253"/>
      <c r="AE218" s="253"/>
      <c r="AF218" s="253"/>
      <c r="AG218" s="253"/>
      <c r="AH218" s="253"/>
      <c r="AI218" s="253"/>
      <c r="AJ218" s="253"/>
      <c r="AK218" s="253"/>
      <c r="AL218" s="253"/>
      <c r="AM218" s="253"/>
      <c r="AN218" s="253"/>
      <c r="AO218" s="253"/>
      <c r="AP218" s="256"/>
      <c r="AQ218" s="253"/>
      <c r="AR218" s="253"/>
      <c r="AS218" s="253"/>
      <c r="AT218" s="256"/>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row>
    <row r="219" spans="1:214" s="312" customFormat="1" ht="15" customHeight="1" x14ac:dyDescent="0.25">
      <c r="A219" s="297"/>
      <c r="B219" s="297"/>
      <c r="C219" s="253"/>
      <c r="D219" s="253"/>
      <c r="E219" s="253"/>
      <c r="F219" s="253"/>
      <c r="G219" s="253"/>
      <c r="H219" s="253"/>
      <c r="I219" s="253"/>
      <c r="J219" s="253"/>
      <c r="K219" s="253"/>
      <c r="L219" s="253"/>
      <c r="M219" s="253"/>
      <c r="N219" s="253"/>
      <c r="O219" s="253"/>
      <c r="P219" s="253"/>
      <c r="Q219" s="253"/>
      <c r="R219" s="253"/>
      <c r="S219" s="253"/>
      <c r="T219" s="253"/>
      <c r="U219" s="253" t="s">
        <v>423</v>
      </c>
      <c r="V219" s="253"/>
      <c r="W219" s="253"/>
      <c r="X219" s="253"/>
      <c r="Y219" s="253"/>
      <c r="Z219" s="253"/>
      <c r="AA219" s="253"/>
      <c r="AB219" s="253"/>
      <c r="AC219" s="253" t="s">
        <v>373</v>
      </c>
      <c r="AD219" s="253"/>
      <c r="AE219" s="253"/>
      <c r="AF219" s="253"/>
      <c r="AG219" s="253"/>
      <c r="AH219" s="253"/>
      <c r="AI219" s="253"/>
      <c r="AJ219" s="253"/>
      <c r="AK219" s="253"/>
      <c r="AL219" s="253"/>
      <c r="AM219" s="253"/>
      <c r="AN219" s="253"/>
      <c r="AO219" s="253"/>
      <c r="AP219" s="256"/>
      <c r="AQ219" s="253"/>
      <c r="AR219" s="253"/>
      <c r="AS219" s="253"/>
      <c r="AT219" s="256"/>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row>
    <row r="220" spans="1:214" s="312" customFormat="1" ht="15" customHeight="1" x14ac:dyDescent="0.25">
      <c r="A220" s="297"/>
      <c r="B220" s="297"/>
      <c r="C220" s="253"/>
      <c r="D220" s="253"/>
      <c r="E220" s="253"/>
      <c r="F220" s="253"/>
      <c r="G220" s="253"/>
      <c r="H220" s="253"/>
      <c r="I220" s="253"/>
      <c r="J220" s="253"/>
      <c r="K220" s="253"/>
      <c r="L220" s="253"/>
      <c r="M220" s="253"/>
      <c r="N220" s="253"/>
      <c r="O220" s="253"/>
      <c r="P220" s="253"/>
      <c r="Q220" s="253"/>
      <c r="R220" s="253"/>
      <c r="S220" s="253"/>
      <c r="T220" s="253"/>
      <c r="U220" s="253" t="s">
        <v>424</v>
      </c>
      <c r="V220" s="253"/>
      <c r="W220" s="253"/>
      <c r="X220" s="253"/>
      <c r="Y220" s="253"/>
      <c r="Z220" s="253"/>
      <c r="AA220" s="253"/>
      <c r="AB220" s="253"/>
      <c r="AC220" s="253" t="s">
        <v>393</v>
      </c>
      <c r="AD220" s="253"/>
      <c r="AE220" s="253"/>
      <c r="AF220" s="253"/>
      <c r="AG220" s="253"/>
      <c r="AH220" s="253"/>
      <c r="AI220" s="253"/>
      <c r="AJ220" s="253"/>
      <c r="AK220" s="253"/>
      <c r="AL220" s="253"/>
      <c r="AM220" s="253"/>
      <c r="AN220" s="253"/>
      <c r="AO220" s="253"/>
      <c r="AP220" s="256"/>
      <c r="AQ220" s="253"/>
      <c r="AR220" s="253"/>
      <c r="AS220" s="253"/>
      <c r="AT220" s="256"/>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row>
    <row r="221" spans="1:214" s="312" customFormat="1" ht="15" customHeight="1" x14ac:dyDescent="0.25">
      <c r="A221" s="297"/>
      <c r="B221" s="297"/>
      <c r="C221" s="253"/>
      <c r="D221" s="253"/>
      <c r="E221" s="253"/>
      <c r="F221" s="253"/>
      <c r="G221" s="253"/>
      <c r="H221" s="253"/>
      <c r="I221" s="253"/>
      <c r="J221" s="253"/>
      <c r="K221" s="253"/>
      <c r="L221" s="253"/>
      <c r="M221" s="253"/>
      <c r="N221" s="253"/>
      <c r="O221" s="253"/>
      <c r="P221" s="253"/>
      <c r="Q221" s="253"/>
      <c r="R221" s="253"/>
      <c r="S221" s="253"/>
      <c r="T221" s="253"/>
      <c r="U221" s="253" t="s">
        <v>425</v>
      </c>
      <c r="V221" s="253"/>
      <c r="W221" s="253"/>
      <c r="X221" s="253"/>
      <c r="Y221" s="253"/>
      <c r="Z221" s="253"/>
      <c r="AA221" s="253"/>
      <c r="AB221" s="253"/>
      <c r="AC221" s="253" t="s">
        <v>373</v>
      </c>
      <c r="AD221" s="253"/>
      <c r="AE221" s="253"/>
      <c r="AF221" s="253"/>
      <c r="AG221" s="253"/>
      <c r="AH221" s="253"/>
      <c r="AI221" s="253"/>
      <c r="AJ221" s="253"/>
      <c r="AK221" s="253"/>
      <c r="AL221" s="253"/>
      <c r="AM221" s="253"/>
      <c r="AN221" s="253"/>
      <c r="AO221" s="253"/>
      <c r="AP221" s="256"/>
      <c r="AQ221" s="253"/>
      <c r="AR221" s="253"/>
      <c r="AS221" s="253"/>
      <c r="AT221" s="256"/>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row>
    <row r="222" spans="1:214" s="312" customFormat="1" ht="15" customHeight="1" x14ac:dyDescent="0.25">
      <c r="A222" s="297"/>
      <c r="B222" s="297"/>
      <c r="C222" s="253"/>
      <c r="D222" s="253"/>
      <c r="E222" s="253"/>
      <c r="F222" s="253"/>
      <c r="G222" s="253"/>
      <c r="H222" s="253"/>
      <c r="I222" s="253"/>
      <c r="J222" s="253"/>
      <c r="K222" s="253"/>
      <c r="L222" s="253"/>
      <c r="M222" s="253"/>
      <c r="N222" s="253"/>
      <c r="O222" s="253"/>
      <c r="P222" s="253"/>
      <c r="Q222" s="253"/>
      <c r="R222" s="253"/>
      <c r="S222" s="253"/>
      <c r="T222" s="253"/>
      <c r="U222" s="253" t="s">
        <v>426</v>
      </c>
      <c r="V222" s="253"/>
      <c r="W222" s="253"/>
      <c r="X222" s="253"/>
      <c r="Y222" s="253"/>
      <c r="Z222" s="253"/>
      <c r="AA222" s="253"/>
      <c r="AB222" s="253"/>
      <c r="AC222" s="253" t="s">
        <v>332</v>
      </c>
      <c r="AD222" s="253"/>
      <c r="AE222" s="253"/>
      <c r="AF222" s="253"/>
      <c r="AG222" s="253"/>
      <c r="AH222" s="253"/>
      <c r="AI222" s="253"/>
      <c r="AJ222" s="253"/>
      <c r="AK222" s="253"/>
      <c r="AL222" s="253"/>
      <c r="AM222" s="253"/>
      <c r="AN222" s="253"/>
      <c r="AO222" s="253"/>
      <c r="AP222" s="256"/>
      <c r="AQ222" s="253"/>
      <c r="AR222" s="253"/>
      <c r="AS222" s="253"/>
      <c r="AT222" s="256"/>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row>
    <row r="223" spans="1:214" s="312" customFormat="1" ht="15" customHeight="1" x14ac:dyDescent="0.25">
      <c r="A223" s="297"/>
      <c r="B223" s="297"/>
      <c r="C223" s="253"/>
      <c r="D223" s="253"/>
      <c r="E223" s="253"/>
      <c r="F223" s="253"/>
      <c r="G223" s="253"/>
      <c r="H223" s="253"/>
      <c r="I223" s="253"/>
      <c r="J223" s="253"/>
      <c r="K223" s="253"/>
      <c r="L223" s="253"/>
      <c r="M223" s="253"/>
      <c r="N223" s="253"/>
      <c r="O223" s="253"/>
      <c r="P223" s="253"/>
      <c r="Q223" s="253"/>
      <c r="R223" s="253"/>
      <c r="S223" s="253"/>
      <c r="T223" s="253"/>
      <c r="U223" s="253" t="s">
        <v>427</v>
      </c>
      <c r="V223" s="253"/>
      <c r="W223" s="253"/>
      <c r="X223" s="253"/>
      <c r="Y223" s="253"/>
      <c r="Z223" s="253"/>
      <c r="AA223" s="253"/>
      <c r="AB223" s="253"/>
      <c r="AC223" s="253" t="s">
        <v>357</v>
      </c>
      <c r="AD223" s="253"/>
      <c r="AE223" s="253"/>
      <c r="AF223" s="253"/>
      <c r="AG223" s="253"/>
      <c r="AH223" s="253"/>
      <c r="AI223" s="253"/>
      <c r="AJ223" s="253"/>
      <c r="AK223" s="253"/>
      <c r="AL223" s="253"/>
      <c r="AM223" s="253"/>
      <c r="AN223" s="253"/>
      <c r="AO223" s="253"/>
      <c r="AP223" s="256"/>
      <c r="AQ223" s="253"/>
      <c r="AR223" s="253"/>
      <c r="AS223" s="253"/>
      <c r="AT223" s="256"/>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row>
    <row r="224" spans="1:214" s="312" customFormat="1" ht="15" customHeight="1" x14ac:dyDescent="0.25">
      <c r="A224" s="297"/>
      <c r="B224" s="297"/>
      <c r="C224" s="253"/>
      <c r="D224" s="253"/>
      <c r="E224" s="253"/>
      <c r="F224" s="253"/>
      <c r="G224" s="253"/>
      <c r="H224" s="253"/>
      <c r="I224" s="253"/>
      <c r="J224" s="253"/>
      <c r="K224" s="253"/>
      <c r="L224" s="253"/>
      <c r="M224" s="253"/>
      <c r="N224" s="253"/>
      <c r="O224" s="253"/>
      <c r="P224" s="253"/>
      <c r="Q224" s="253"/>
      <c r="R224" s="253"/>
      <c r="S224" s="253"/>
      <c r="T224" s="253"/>
      <c r="U224" s="253" t="s">
        <v>428</v>
      </c>
      <c r="V224" s="253"/>
      <c r="W224" s="253"/>
      <c r="X224" s="253"/>
      <c r="Y224" s="253"/>
      <c r="Z224" s="253"/>
      <c r="AA224" s="253"/>
      <c r="AB224" s="253"/>
      <c r="AC224" s="253" t="s">
        <v>332</v>
      </c>
      <c r="AD224" s="253"/>
      <c r="AE224" s="253"/>
      <c r="AF224" s="253"/>
      <c r="AG224" s="253"/>
      <c r="AH224" s="253"/>
      <c r="AI224" s="253"/>
      <c r="AJ224" s="253"/>
      <c r="AK224" s="253"/>
      <c r="AL224" s="253"/>
      <c r="AM224" s="253"/>
      <c r="AN224" s="253"/>
      <c r="AO224" s="253"/>
      <c r="AP224" s="256"/>
      <c r="AQ224" s="253"/>
      <c r="AR224" s="253"/>
      <c r="AS224" s="253"/>
      <c r="AT224" s="256"/>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row>
    <row r="225" spans="1:214" s="312" customFormat="1" ht="15" customHeight="1" x14ac:dyDescent="0.25">
      <c r="A225" s="297"/>
      <c r="B225" s="297"/>
      <c r="C225" s="253"/>
      <c r="D225" s="253"/>
      <c r="E225" s="253"/>
      <c r="F225" s="253"/>
      <c r="G225" s="253"/>
      <c r="H225" s="253"/>
      <c r="I225" s="253"/>
      <c r="J225" s="253"/>
      <c r="K225" s="253"/>
      <c r="L225" s="253"/>
      <c r="M225" s="253"/>
      <c r="N225" s="253"/>
      <c r="O225" s="253"/>
      <c r="P225" s="253"/>
      <c r="Q225" s="253"/>
      <c r="R225" s="253"/>
      <c r="S225" s="253"/>
      <c r="T225" s="253"/>
      <c r="U225" s="253" t="s">
        <v>429</v>
      </c>
      <c r="V225" s="253"/>
      <c r="W225" s="253"/>
      <c r="X225" s="253"/>
      <c r="Y225" s="253"/>
      <c r="Z225" s="253"/>
      <c r="AA225" s="253"/>
      <c r="AB225" s="253"/>
      <c r="AC225" s="253" t="s">
        <v>329</v>
      </c>
      <c r="AD225" s="253"/>
      <c r="AE225" s="253"/>
      <c r="AF225" s="253"/>
      <c r="AG225" s="253"/>
      <c r="AH225" s="253"/>
      <c r="AI225" s="253"/>
      <c r="AJ225" s="253"/>
      <c r="AK225" s="253"/>
      <c r="AL225" s="253"/>
      <c r="AM225" s="253"/>
      <c r="AN225" s="253"/>
      <c r="AO225" s="253"/>
      <c r="AP225" s="256"/>
      <c r="AQ225" s="253"/>
      <c r="AR225" s="253"/>
      <c r="AS225" s="253"/>
      <c r="AT225" s="256"/>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row>
    <row r="226" spans="1:214" s="312" customFormat="1" ht="15" customHeight="1" x14ac:dyDescent="0.25">
      <c r="A226" s="297"/>
      <c r="B226" s="297"/>
      <c r="C226" s="253"/>
      <c r="D226" s="253"/>
      <c r="E226" s="253"/>
      <c r="F226" s="253"/>
      <c r="G226" s="253"/>
      <c r="H226" s="253"/>
      <c r="I226" s="253"/>
      <c r="J226" s="253"/>
      <c r="K226" s="253"/>
      <c r="L226" s="253"/>
      <c r="M226" s="253"/>
      <c r="N226" s="253"/>
      <c r="O226" s="253"/>
      <c r="P226" s="253"/>
      <c r="Q226" s="253"/>
      <c r="R226" s="253"/>
      <c r="S226" s="253"/>
      <c r="T226" s="253"/>
      <c r="U226" s="253" t="s">
        <v>430</v>
      </c>
      <c r="V226" s="253"/>
      <c r="W226" s="253"/>
      <c r="X226" s="253"/>
      <c r="Y226" s="253"/>
      <c r="Z226" s="253"/>
      <c r="AA226" s="253"/>
      <c r="AB226" s="253"/>
      <c r="AC226" s="253" t="s">
        <v>316</v>
      </c>
      <c r="AD226" s="253"/>
      <c r="AE226" s="253"/>
      <c r="AF226" s="253"/>
      <c r="AG226" s="253"/>
      <c r="AH226" s="253"/>
      <c r="AI226" s="253"/>
      <c r="AJ226" s="253"/>
      <c r="AK226" s="253"/>
      <c r="AL226" s="253"/>
      <c r="AM226" s="253"/>
      <c r="AN226" s="253"/>
      <c r="AO226" s="253"/>
      <c r="AP226" s="256"/>
      <c r="AQ226" s="253"/>
      <c r="AR226" s="253"/>
      <c r="AS226" s="253"/>
      <c r="AT226" s="256"/>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row>
    <row r="227" spans="1:214" s="312" customFormat="1" ht="15" customHeight="1" x14ac:dyDescent="0.25">
      <c r="A227" s="297"/>
      <c r="B227" s="297"/>
      <c r="C227" s="253"/>
      <c r="D227" s="253"/>
      <c r="E227" s="253"/>
      <c r="F227" s="253"/>
      <c r="G227" s="253"/>
      <c r="H227" s="253"/>
      <c r="I227" s="253"/>
      <c r="J227" s="253"/>
      <c r="K227" s="253"/>
      <c r="L227" s="253"/>
      <c r="M227" s="253"/>
      <c r="N227" s="253"/>
      <c r="O227" s="253"/>
      <c r="P227" s="253"/>
      <c r="Q227" s="253"/>
      <c r="R227" s="253"/>
      <c r="S227" s="253"/>
      <c r="T227" s="253"/>
      <c r="U227" s="253" t="s">
        <v>431</v>
      </c>
      <c r="V227" s="253"/>
      <c r="W227" s="253"/>
      <c r="X227" s="253"/>
      <c r="Y227" s="253"/>
      <c r="Z227" s="253"/>
      <c r="AA227" s="253"/>
      <c r="AB227" s="253"/>
      <c r="AC227" s="253" t="s">
        <v>357</v>
      </c>
      <c r="AD227" s="253"/>
      <c r="AE227" s="253"/>
      <c r="AF227" s="253"/>
      <c r="AG227" s="253"/>
      <c r="AH227" s="253"/>
      <c r="AI227" s="253"/>
      <c r="AJ227" s="253"/>
      <c r="AK227" s="253"/>
      <c r="AL227" s="253"/>
      <c r="AM227" s="253"/>
      <c r="AN227" s="253"/>
      <c r="AO227" s="253"/>
      <c r="AP227" s="256"/>
      <c r="AQ227" s="253"/>
      <c r="AR227" s="253"/>
      <c r="AS227" s="253"/>
      <c r="AT227" s="256"/>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row>
    <row r="228" spans="1:214" s="312" customFormat="1" ht="15" customHeight="1" x14ac:dyDescent="0.25">
      <c r="A228" s="297"/>
      <c r="B228" s="297"/>
      <c r="C228" s="253"/>
      <c r="D228" s="253"/>
      <c r="E228" s="253"/>
      <c r="F228" s="253"/>
      <c r="G228" s="253"/>
      <c r="H228" s="253"/>
      <c r="I228" s="253"/>
      <c r="J228" s="253"/>
      <c r="K228" s="253"/>
      <c r="L228" s="253"/>
      <c r="M228" s="253"/>
      <c r="N228" s="253"/>
      <c r="O228" s="253"/>
      <c r="P228" s="253"/>
      <c r="Q228" s="253"/>
      <c r="R228" s="253"/>
      <c r="S228" s="253"/>
      <c r="T228" s="253"/>
      <c r="U228" s="253" t="s">
        <v>432</v>
      </c>
      <c r="V228" s="253"/>
      <c r="W228" s="253"/>
      <c r="X228" s="253"/>
      <c r="Y228" s="253"/>
      <c r="Z228" s="253"/>
      <c r="AA228" s="253"/>
      <c r="AB228" s="253"/>
      <c r="AC228" s="253" t="s">
        <v>357</v>
      </c>
      <c r="AD228" s="253"/>
      <c r="AE228" s="253"/>
      <c r="AF228" s="253"/>
      <c r="AG228" s="253"/>
      <c r="AH228" s="253"/>
      <c r="AI228" s="253"/>
      <c r="AJ228" s="253"/>
      <c r="AK228" s="253"/>
      <c r="AL228" s="253"/>
      <c r="AM228" s="253"/>
      <c r="AN228" s="253"/>
      <c r="AO228" s="253"/>
      <c r="AP228" s="256"/>
      <c r="AQ228" s="253"/>
      <c r="AR228" s="253"/>
      <c r="AS228" s="253"/>
      <c r="AT228" s="256"/>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row>
    <row r="229" spans="1:214" s="312" customFormat="1" ht="15" customHeight="1" x14ac:dyDescent="0.25">
      <c r="A229" s="297"/>
      <c r="B229" s="297"/>
      <c r="C229" s="253"/>
      <c r="D229" s="253"/>
      <c r="E229" s="253"/>
      <c r="F229" s="253"/>
      <c r="G229" s="253"/>
      <c r="H229" s="253"/>
      <c r="I229" s="253"/>
      <c r="J229" s="253"/>
      <c r="K229" s="253"/>
      <c r="L229" s="253"/>
      <c r="M229" s="253"/>
      <c r="N229" s="253"/>
      <c r="O229" s="253"/>
      <c r="P229" s="253"/>
      <c r="Q229" s="253"/>
      <c r="R229" s="253"/>
      <c r="S229" s="253"/>
      <c r="T229" s="253"/>
      <c r="U229" s="253" t="s">
        <v>433</v>
      </c>
      <c r="V229" s="253"/>
      <c r="W229" s="253"/>
      <c r="X229" s="253"/>
      <c r="Y229" s="253"/>
      <c r="Z229" s="253"/>
      <c r="AA229" s="253"/>
      <c r="AB229" s="253"/>
      <c r="AC229" s="253" t="s">
        <v>320</v>
      </c>
      <c r="AD229" s="253"/>
      <c r="AE229" s="253"/>
      <c r="AF229" s="253"/>
      <c r="AG229" s="253"/>
      <c r="AH229" s="253"/>
      <c r="AI229" s="253"/>
      <c r="AJ229" s="253"/>
      <c r="AK229" s="253"/>
      <c r="AL229" s="253"/>
      <c r="AM229" s="253"/>
      <c r="AN229" s="253"/>
      <c r="AO229" s="253"/>
      <c r="AP229" s="256"/>
      <c r="AQ229" s="253"/>
      <c r="AR229" s="253"/>
      <c r="AS229" s="253"/>
      <c r="AT229" s="256"/>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row>
    <row r="230" spans="1:214" s="312" customFormat="1" ht="15" customHeight="1" x14ac:dyDescent="0.25">
      <c r="A230" s="297"/>
      <c r="B230" s="297"/>
      <c r="C230" s="253"/>
      <c r="D230" s="253"/>
      <c r="E230" s="253"/>
      <c r="F230" s="253"/>
      <c r="G230" s="253"/>
      <c r="H230" s="253"/>
      <c r="I230" s="253"/>
      <c r="J230" s="253"/>
      <c r="K230" s="253"/>
      <c r="L230" s="253"/>
      <c r="M230" s="253"/>
      <c r="N230" s="253"/>
      <c r="O230" s="253"/>
      <c r="P230" s="253"/>
      <c r="Q230" s="253"/>
      <c r="R230" s="253"/>
      <c r="S230" s="253"/>
      <c r="T230" s="253"/>
      <c r="U230" s="253" t="s">
        <v>434</v>
      </c>
      <c r="V230" s="253"/>
      <c r="W230" s="253"/>
      <c r="X230" s="253"/>
      <c r="Y230" s="253"/>
      <c r="Z230" s="253"/>
      <c r="AA230" s="253"/>
      <c r="AB230" s="253"/>
      <c r="AC230" s="253" t="s">
        <v>320</v>
      </c>
      <c r="AD230" s="253"/>
      <c r="AE230" s="253"/>
      <c r="AF230" s="253"/>
      <c r="AG230" s="253"/>
      <c r="AH230" s="253"/>
      <c r="AI230" s="253"/>
      <c r="AJ230" s="253"/>
      <c r="AK230" s="253"/>
      <c r="AL230" s="253"/>
      <c r="AM230" s="253"/>
      <c r="AN230" s="253"/>
      <c r="AO230" s="253"/>
      <c r="AP230" s="256"/>
      <c r="AQ230" s="253"/>
      <c r="AR230" s="253"/>
      <c r="AS230" s="253"/>
      <c r="AT230" s="256"/>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row>
    <row r="231" spans="1:214" s="312" customFormat="1" ht="15" customHeight="1" x14ac:dyDescent="0.25">
      <c r="A231" s="297"/>
      <c r="B231" s="297"/>
      <c r="C231" s="253"/>
      <c r="D231" s="253"/>
      <c r="E231" s="253"/>
      <c r="F231" s="253"/>
      <c r="G231" s="253"/>
      <c r="H231" s="253"/>
      <c r="I231" s="253"/>
      <c r="J231" s="253"/>
      <c r="K231" s="253"/>
      <c r="L231" s="253"/>
      <c r="M231" s="253"/>
      <c r="N231" s="253"/>
      <c r="O231" s="253"/>
      <c r="P231" s="253"/>
      <c r="Q231" s="253"/>
      <c r="R231" s="253"/>
      <c r="S231" s="253"/>
      <c r="T231" s="253"/>
      <c r="U231" s="253" t="s">
        <v>435</v>
      </c>
      <c r="V231" s="253"/>
      <c r="W231" s="253"/>
      <c r="X231" s="253"/>
      <c r="Y231" s="253"/>
      <c r="Z231" s="253"/>
      <c r="AA231" s="253"/>
      <c r="AB231" s="253"/>
      <c r="AC231" s="253" t="s">
        <v>332</v>
      </c>
      <c r="AD231" s="253"/>
      <c r="AE231" s="253"/>
      <c r="AF231" s="253"/>
      <c r="AG231" s="253"/>
      <c r="AH231" s="253"/>
      <c r="AI231" s="253"/>
      <c r="AJ231" s="253"/>
      <c r="AK231" s="253"/>
      <c r="AL231" s="253"/>
      <c r="AM231" s="253"/>
      <c r="AN231" s="253"/>
      <c r="AO231" s="253"/>
      <c r="AP231" s="256"/>
      <c r="AQ231" s="253"/>
      <c r="AR231" s="253"/>
      <c r="AS231" s="253"/>
      <c r="AT231" s="256"/>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row>
    <row r="232" spans="1:214" s="312" customFormat="1" ht="15" customHeight="1" x14ac:dyDescent="0.25">
      <c r="A232" s="297"/>
      <c r="B232" s="297"/>
      <c r="C232" s="253"/>
      <c r="D232" s="253"/>
      <c r="E232" s="253"/>
      <c r="F232" s="253"/>
      <c r="G232" s="253"/>
      <c r="H232" s="253"/>
      <c r="I232" s="253"/>
      <c r="J232" s="253"/>
      <c r="K232" s="253"/>
      <c r="L232" s="253"/>
      <c r="M232" s="253"/>
      <c r="N232" s="253"/>
      <c r="O232" s="253"/>
      <c r="P232" s="253"/>
      <c r="Q232" s="253"/>
      <c r="R232" s="253"/>
      <c r="S232" s="253"/>
      <c r="T232" s="253"/>
      <c r="U232" s="253" t="s">
        <v>436</v>
      </c>
      <c r="V232" s="253"/>
      <c r="W232" s="253"/>
      <c r="X232" s="253"/>
      <c r="Y232" s="253"/>
      <c r="Z232" s="253"/>
      <c r="AA232" s="253"/>
      <c r="AB232" s="253"/>
      <c r="AC232" s="253" t="s">
        <v>318</v>
      </c>
      <c r="AD232" s="253"/>
      <c r="AE232" s="253"/>
      <c r="AF232" s="253"/>
      <c r="AG232" s="253"/>
      <c r="AH232" s="253"/>
      <c r="AI232" s="253"/>
      <c r="AJ232" s="253"/>
      <c r="AK232" s="253"/>
      <c r="AL232" s="253"/>
      <c r="AM232" s="253"/>
      <c r="AN232" s="253"/>
      <c r="AO232" s="253"/>
      <c r="AP232" s="256"/>
      <c r="AQ232" s="253"/>
      <c r="AR232" s="253"/>
      <c r="AS232" s="253"/>
      <c r="AT232" s="256"/>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row>
    <row r="233" spans="1:214" s="312" customFormat="1" ht="15" customHeight="1" x14ac:dyDescent="0.25">
      <c r="A233" s="297"/>
      <c r="B233" s="297"/>
      <c r="C233" s="253"/>
      <c r="D233" s="253"/>
      <c r="E233" s="253"/>
      <c r="F233" s="253"/>
      <c r="G233" s="253"/>
      <c r="H233" s="253"/>
      <c r="I233" s="253"/>
      <c r="J233" s="253"/>
      <c r="K233" s="253"/>
      <c r="L233" s="253"/>
      <c r="M233" s="253"/>
      <c r="N233" s="253"/>
      <c r="O233" s="253"/>
      <c r="P233" s="253"/>
      <c r="Q233" s="253"/>
      <c r="R233" s="253"/>
      <c r="S233" s="253"/>
      <c r="T233" s="253"/>
      <c r="U233" s="253" t="s">
        <v>437</v>
      </c>
      <c r="V233" s="253"/>
      <c r="W233" s="253"/>
      <c r="X233" s="253"/>
      <c r="Y233" s="253"/>
      <c r="Z233" s="253"/>
      <c r="AA233" s="253"/>
      <c r="AB233" s="253"/>
      <c r="AC233" s="253" t="s">
        <v>332</v>
      </c>
      <c r="AD233" s="253"/>
      <c r="AE233" s="253"/>
      <c r="AF233" s="253"/>
      <c r="AG233" s="253"/>
      <c r="AH233" s="253"/>
      <c r="AI233" s="253"/>
      <c r="AJ233" s="253"/>
      <c r="AK233" s="253"/>
      <c r="AL233" s="253"/>
      <c r="AM233" s="253"/>
      <c r="AN233" s="253"/>
      <c r="AO233" s="253"/>
      <c r="AP233" s="256"/>
      <c r="AQ233" s="253"/>
      <c r="AR233" s="253"/>
      <c r="AS233" s="253"/>
      <c r="AT233" s="256"/>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row>
    <row r="234" spans="1:214" s="312" customFormat="1" ht="15" customHeight="1" x14ac:dyDescent="0.25">
      <c r="A234" s="297"/>
      <c r="B234" s="297"/>
      <c r="C234" s="253"/>
      <c r="D234" s="253"/>
      <c r="E234" s="253"/>
      <c r="F234" s="253"/>
      <c r="G234" s="253"/>
      <c r="H234" s="253"/>
      <c r="I234" s="253"/>
      <c r="J234" s="253"/>
      <c r="K234" s="253"/>
      <c r="L234" s="253"/>
      <c r="M234" s="253"/>
      <c r="N234" s="253"/>
      <c r="O234" s="253"/>
      <c r="P234" s="253"/>
      <c r="Q234" s="253"/>
      <c r="R234" s="253"/>
      <c r="S234" s="253"/>
      <c r="T234" s="253"/>
      <c r="U234" s="253" t="s">
        <v>438</v>
      </c>
      <c r="V234" s="253"/>
      <c r="W234" s="253"/>
      <c r="X234" s="253"/>
      <c r="Y234" s="253"/>
      <c r="Z234" s="253"/>
      <c r="AA234" s="253"/>
      <c r="AB234" s="253"/>
      <c r="AC234" s="253" t="s">
        <v>332</v>
      </c>
      <c r="AD234" s="253"/>
      <c r="AE234" s="253"/>
      <c r="AF234" s="253"/>
      <c r="AG234" s="253"/>
      <c r="AH234" s="253"/>
      <c r="AI234" s="253"/>
      <c r="AJ234" s="253"/>
      <c r="AK234" s="253"/>
      <c r="AL234" s="253"/>
      <c r="AM234" s="253"/>
      <c r="AN234" s="253"/>
      <c r="AO234" s="253"/>
      <c r="AP234" s="256"/>
      <c r="AQ234" s="253"/>
      <c r="AR234" s="253"/>
      <c r="AS234" s="253"/>
      <c r="AT234" s="256"/>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row>
    <row r="235" spans="1:214" s="312" customFormat="1" ht="15" customHeight="1" x14ac:dyDescent="0.25">
      <c r="A235" s="297"/>
      <c r="B235" s="297"/>
      <c r="C235" s="253"/>
      <c r="D235" s="253"/>
      <c r="E235" s="253"/>
      <c r="F235" s="253"/>
      <c r="G235" s="253"/>
      <c r="H235" s="253"/>
      <c r="I235" s="253"/>
      <c r="J235" s="253"/>
      <c r="K235" s="253"/>
      <c r="L235" s="253"/>
      <c r="M235" s="253"/>
      <c r="N235" s="253"/>
      <c r="O235" s="253"/>
      <c r="P235" s="253"/>
      <c r="Q235" s="253"/>
      <c r="R235" s="253"/>
      <c r="S235" s="253"/>
      <c r="T235" s="253"/>
      <c r="U235" s="253" t="s">
        <v>439</v>
      </c>
      <c r="V235" s="253"/>
      <c r="W235" s="253"/>
      <c r="X235" s="253"/>
      <c r="Y235" s="253"/>
      <c r="Z235" s="253"/>
      <c r="AA235" s="253"/>
      <c r="AB235" s="253"/>
      <c r="AC235" s="253" t="s">
        <v>332</v>
      </c>
      <c r="AD235" s="253"/>
      <c r="AE235" s="253"/>
      <c r="AF235" s="253"/>
      <c r="AG235" s="253"/>
      <c r="AH235" s="253"/>
      <c r="AI235" s="253"/>
      <c r="AJ235" s="253"/>
      <c r="AK235" s="253"/>
      <c r="AL235" s="253"/>
      <c r="AM235" s="253"/>
      <c r="AN235" s="253"/>
      <c r="AO235" s="253"/>
      <c r="AP235" s="256"/>
      <c r="AQ235" s="253"/>
      <c r="AR235" s="253"/>
      <c r="AS235" s="253"/>
      <c r="AT235" s="256"/>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row>
    <row r="236" spans="1:214" s="312" customFormat="1" ht="15" customHeight="1" x14ac:dyDescent="0.25">
      <c r="A236" s="297"/>
      <c r="B236" s="297"/>
      <c r="C236" s="253"/>
      <c r="D236" s="253"/>
      <c r="E236" s="253"/>
      <c r="F236" s="253"/>
      <c r="G236" s="253"/>
      <c r="H236" s="253"/>
      <c r="I236" s="253"/>
      <c r="J236" s="253"/>
      <c r="K236" s="253"/>
      <c r="L236" s="253"/>
      <c r="M236" s="253"/>
      <c r="N236" s="253"/>
      <c r="O236" s="253"/>
      <c r="P236" s="253"/>
      <c r="Q236" s="253"/>
      <c r="R236" s="253"/>
      <c r="S236" s="253"/>
      <c r="T236" s="253"/>
      <c r="U236" s="253" t="s">
        <v>440</v>
      </c>
      <c r="V236" s="253"/>
      <c r="W236" s="253"/>
      <c r="X236" s="253"/>
      <c r="Y236" s="253"/>
      <c r="Z236" s="253"/>
      <c r="AA236" s="253"/>
      <c r="AB236" s="253"/>
      <c r="AC236" s="253" t="s">
        <v>323</v>
      </c>
      <c r="AD236" s="253"/>
      <c r="AE236" s="253"/>
      <c r="AF236" s="253"/>
      <c r="AG236" s="253"/>
      <c r="AH236" s="253"/>
      <c r="AI236" s="253"/>
      <c r="AJ236" s="253"/>
      <c r="AK236" s="253"/>
      <c r="AL236" s="253"/>
      <c r="AM236" s="253"/>
      <c r="AN236" s="253"/>
      <c r="AO236" s="253"/>
      <c r="AP236" s="256"/>
      <c r="AQ236" s="253"/>
      <c r="AR236" s="253"/>
      <c r="AS236" s="253"/>
      <c r="AT236" s="256"/>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row>
    <row r="237" spans="1:214" s="312" customFormat="1" ht="15" customHeight="1" x14ac:dyDescent="0.25">
      <c r="A237" s="297"/>
      <c r="B237" s="297"/>
      <c r="C237" s="253"/>
      <c r="D237" s="253"/>
      <c r="E237" s="253"/>
      <c r="F237" s="253"/>
      <c r="G237" s="253"/>
      <c r="H237" s="253"/>
      <c r="I237" s="253"/>
      <c r="J237" s="253"/>
      <c r="K237" s="253"/>
      <c r="L237" s="253"/>
      <c r="M237" s="253"/>
      <c r="N237" s="253"/>
      <c r="O237" s="253"/>
      <c r="P237" s="253"/>
      <c r="Q237" s="253"/>
      <c r="R237" s="253"/>
      <c r="S237" s="253"/>
      <c r="T237" s="253"/>
      <c r="U237" s="253" t="s">
        <v>441</v>
      </c>
      <c r="V237" s="253"/>
      <c r="W237" s="253"/>
      <c r="X237" s="253"/>
      <c r="Y237" s="253"/>
      <c r="Z237" s="253"/>
      <c r="AA237" s="253"/>
      <c r="AB237" s="253"/>
      <c r="AC237" s="253" t="s">
        <v>332</v>
      </c>
      <c r="AD237" s="253"/>
      <c r="AE237" s="253"/>
      <c r="AF237" s="253"/>
      <c r="AG237" s="253"/>
      <c r="AH237" s="253"/>
      <c r="AI237" s="253"/>
      <c r="AJ237" s="253"/>
      <c r="AK237" s="253"/>
      <c r="AL237" s="253"/>
      <c r="AM237" s="253"/>
      <c r="AN237" s="253"/>
      <c r="AO237" s="253"/>
      <c r="AP237" s="256"/>
      <c r="AQ237" s="253"/>
      <c r="AR237" s="253"/>
      <c r="AS237" s="253"/>
      <c r="AT237" s="256"/>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row>
    <row r="238" spans="1:214" s="312" customFormat="1" ht="15" customHeight="1" x14ac:dyDescent="0.25">
      <c r="A238" s="297"/>
      <c r="B238" s="297"/>
      <c r="C238" s="253"/>
      <c r="D238" s="253"/>
      <c r="E238" s="253"/>
      <c r="F238" s="253"/>
      <c r="G238" s="253"/>
      <c r="H238" s="253"/>
      <c r="I238" s="253"/>
      <c r="J238" s="253"/>
      <c r="K238" s="253"/>
      <c r="L238" s="253"/>
      <c r="M238" s="253"/>
      <c r="N238" s="253"/>
      <c r="O238" s="253"/>
      <c r="P238" s="253"/>
      <c r="Q238" s="253"/>
      <c r="R238" s="253"/>
      <c r="S238" s="253"/>
      <c r="T238" s="253"/>
      <c r="U238" s="253" t="s">
        <v>442</v>
      </c>
      <c r="V238" s="253"/>
      <c r="W238" s="253"/>
      <c r="X238" s="253"/>
      <c r="Y238" s="253"/>
      <c r="Z238" s="253"/>
      <c r="AA238" s="253"/>
      <c r="AB238" s="253"/>
      <c r="AC238" s="253" t="s">
        <v>332</v>
      </c>
      <c r="AD238" s="253"/>
      <c r="AE238" s="253"/>
      <c r="AF238" s="253"/>
      <c r="AG238" s="253"/>
      <c r="AH238" s="253"/>
      <c r="AI238" s="253"/>
      <c r="AJ238" s="253"/>
      <c r="AK238" s="253"/>
      <c r="AL238" s="253"/>
      <c r="AM238" s="253"/>
      <c r="AN238" s="253"/>
      <c r="AO238" s="253"/>
      <c r="AP238" s="256"/>
      <c r="AQ238" s="253"/>
      <c r="AR238" s="253"/>
      <c r="AS238" s="253"/>
      <c r="AT238" s="256"/>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row>
    <row r="239" spans="1:214" s="312" customFormat="1" ht="15" customHeight="1" x14ac:dyDescent="0.25">
      <c r="A239" s="297"/>
      <c r="B239" s="297"/>
      <c r="C239" s="253"/>
      <c r="D239" s="253"/>
      <c r="E239" s="253"/>
      <c r="F239" s="253"/>
      <c r="G239" s="253"/>
      <c r="H239" s="253"/>
      <c r="I239" s="253"/>
      <c r="J239" s="253"/>
      <c r="K239" s="253"/>
      <c r="L239" s="253"/>
      <c r="M239" s="253"/>
      <c r="N239" s="253"/>
      <c r="O239" s="253"/>
      <c r="P239" s="253"/>
      <c r="Q239" s="253"/>
      <c r="R239" s="253"/>
      <c r="S239" s="253"/>
      <c r="T239" s="253"/>
      <c r="U239" s="253" t="s">
        <v>443</v>
      </c>
      <c r="V239" s="253"/>
      <c r="W239" s="253"/>
      <c r="X239" s="253"/>
      <c r="Y239" s="253"/>
      <c r="Z239" s="253"/>
      <c r="AA239" s="253"/>
      <c r="AB239" s="253"/>
      <c r="AC239" s="253" t="s">
        <v>316</v>
      </c>
      <c r="AD239" s="253"/>
      <c r="AE239" s="253"/>
      <c r="AF239" s="253"/>
      <c r="AG239" s="253"/>
      <c r="AH239" s="253"/>
      <c r="AI239" s="253"/>
      <c r="AJ239" s="253"/>
      <c r="AK239" s="253"/>
      <c r="AL239" s="253"/>
      <c r="AM239" s="253"/>
      <c r="AN239" s="253"/>
      <c r="AO239" s="253"/>
      <c r="AP239" s="256"/>
      <c r="AQ239" s="253"/>
      <c r="AR239" s="253"/>
      <c r="AS239" s="253"/>
      <c r="AT239" s="256"/>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row>
    <row r="240" spans="1:214" s="312" customFormat="1" ht="15" customHeight="1" x14ac:dyDescent="0.25">
      <c r="A240" s="297"/>
      <c r="B240" s="297"/>
      <c r="C240" s="253"/>
      <c r="D240" s="253"/>
      <c r="E240" s="253"/>
      <c r="F240" s="253"/>
      <c r="G240" s="253"/>
      <c r="H240" s="253"/>
      <c r="I240" s="253"/>
      <c r="J240" s="253"/>
      <c r="K240" s="253"/>
      <c r="L240" s="253"/>
      <c r="M240" s="253"/>
      <c r="N240" s="253"/>
      <c r="O240" s="253"/>
      <c r="P240" s="253"/>
      <c r="Q240" s="253"/>
      <c r="R240" s="253"/>
      <c r="S240" s="253"/>
      <c r="T240" s="253"/>
      <c r="U240" s="253" t="s">
        <v>444</v>
      </c>
      <c r="V240" s="253"/>
      <c r="W240" s="253"/>
      <c r="X240" s="253"/>
      <c r="Y240" s="253"/>
      <c r="Z240" s="253"/>
      <c r="AA240" s="253"/>
      <c r="AB240" s="253"/>
      <c r="AC240" s="253" t="s">
        <v>393</v>
      </c>
      <c r="AD240" s="253"/>
      <c r="AE240" s="253"/>
      <c r="AF240" s="253"/>
      <c r="AG240" s="253"/>
      <c r="AH240" s="253"/>
      <c r="AI240" s="253"/>
      <c r="AJ240" s="253"/>
      <c r="AK240" s="253"/>
      <c r="AL240" s="253"/>
      <c r="AM240" s="253"/>
      <c r="AN240" s="253"/>
      <c r="AO240" s="253"/>
      <c r="AP240" s="256"/>
      <c r="AQ240" s="253"/>
      <c r="AR240" s="253"/>
      <c r="AS240" s="253"/>
      <c r="AT240" s="256"/>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row>
    <row r="241" spans="1:214" s="312" customFormat="1" ht="15" customHeight="1" x14ac:dyDescent="0.25">
      <c r="A241" s="297"/>
      <c r="B241" s="297"/>
      <c r="C241" s="253"/>
      <c r="D241" s="253"/>
      <c r="E241" s="253"/>
      <c r="F241" s="253"/>
      <c r="G241" s="253"/>
      <c r="H241" s="253"/>
      <c r="I241" s="253"/>
      <c r="J241" s="253"/>
      <c r="K241" s="253"/>
      <c r="L241" s="253"/>
      <c r="M241" s="253"/>
      <c r="N241" s="253"/>
      <c r="O241" s="253"/>
      <c r="P241" s="253"/>
      <c r="Q241" s="253"/>
      <c r="R241" s="253"/>
      <c r="S241" s="253"/>
      <c r="T241" s="253"/>
      <c r="U241" s="253" t="s">
        <v>445</v>
      </c>
      <c r="V241" s="253"/>
      <c r="W241" s="253"/>
      <c r="X241" s="253"/>
      <c r="Y241" s="253"/>
      <c r="Z241" s="253"/>
      <c r="AA241" s="253"/>
      <c r="AB241" s="253"/>
      <c r="AC241" s="253" t="s">
        <v>332</v>
      </c>
      <c r="AD241" s="253"/>
      <c r="AE241" s="253"/>
      <c r="AF241" s="253"/>
      <c r="AG241" s="253"/>
      <c r="AH241" s="253"/>
      <c r="AI241" s="253"/>
      <c r="AJ241" s="253"/>
      <c r="AK241" s="253"/>
      <c r="AL241" s="253"/>
      <c r="AM241" s="253"/>
      <c r="AN241" s="253"/>
      <c r="AO241" s="253"/>
      <c r="AP241" s="256"/>
      <c r="AQ241" s="253"/>
      <c r="AR241" s="253"/>
      <c r="AS241" s="253"/>
      <c r="AT241" s="256"/>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row>
    <row r="242" spans="1:214" s="312" customFormat="1" ht="15" customHeight="1" x14ac:dyDescent="0.25">
      <c r="A242" s="297"/>
      <c r="B242" s="297"/>
      <c r="C242" s="253"/>
      <c r="D242" s="253"/>
      <c r="E242" s="253"/>
      <c r="F242" s="253"/>
      <c r="G242" s="253"/>
      <c r="H242" s="253"/>
      <c r="I242" s="253"/>
      <c r="J242" s="253"/>
      <c r="K242" s="253"/>
      <c r="L242" s="253"/>
      <c r="M242" s="253"/>
      <c r="N242" s="253"/>
      <c r="O242" s="253"/>
      <c r="P242" s="253"/>
      <c r="Q242" s="253"/>
      <c r="R242" s="253"/>
      <c r="S242" s="253"/>
      <c r="T242" s="253"/>
      <c r="U242" s="253" t="s">
        <v>446</v>
      </c>
      <c r="V242" s="253"/>
      <c r="W242" s="253"/>
      <c r="X242" s="253"/>
      <c r="Y242" s="253"/>
      <c r="Z242" s="253"/>
      <c r="AA242" s="253"/>
      <c r="AB242" s="253"/>
      <c r="AC242" s="253" t="s">
        <v>332</v>
      </c>
      <c r="AD242" s="253"/>
      <c r="AE242" s="253"/>
      <c r="AF242" s="253"/>
      <c r="AG242" s="253"/>
      <c r="AH242" s="253"/>
      <c r="AI242" s="253"/>
      <c r="AJ242" s="253"/>
      <c r="AK242" s="253"/>
      <c r="AL242" s="253"/>
      <c r="AM242" s="253"/>
      <c r="AN242" s="253"/>
      <c r="AO242" s="253"/>
      <c r="AP242" s="256"/>
      <c r="AQ242" s="253"/>
      <c r="AR242" s="253"/>
      <c r="AS242" s="253"/>
      <c r="AT242" s="256"/>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row>
    <row r="243" spans="1:214" s="312" customFormat="1" ht="15" customHeight="1" x14ac:dyDescent="0.25">
      <c r="A243" s="297"/>
      <c r="B243" s="297"/>
      <c r="C243" s="253"/>
      <c r="D243" s="253"/>
      <c r="E243" s="253"/>
      <c r="F243" s="253"/>
      <c r="G243" s="253"/>
      <c r="H243" s="253"/>
      <c r="I243" s="253"/>
      <c r="J243" s="253"/>
      <c r="K243" s="253"/>
      <c r="L243" s="253"/>
      <c r="M243" s="253"/>
      <c r="N243" s="253"/>
      <c r="O243" s="253"/>
      <c r="P243" s="253"/>
      <c r="Q243" s="253"/>
      <c r="R243" s="253"/>
      <c r="S243" s="253"/>
      <c r="T243" s="253"/>
      <c r="U243" s="253" t="s">
        <v>447</v>
      </c>
      <c r="V243" s="253"/>
      <c r="W243" s="253"/>
      <c r="X243" s="253"/>
      <c r="Y243" s="253"/>
      <c r="Z243" s="253"/>
      <c r="AA243" s="253"/>
      <c r="AB243" s="253"/>
      <c r="AC243" s="253" t="s">
        <v>316</v>
      </c>
      <c r="AD243" s="253"/>
      <c r="AE243" s="253"/>
      <c r="AF243" s="253"/>
      <c r="AG243" s="253"/>
      <c r="AH243" s="253"/>
      <c r="AI243" s="253"/>
      <c r="AJ243" s="253"/>
      <c r="AK243" s="253"/>
      <c r="AL243" s="253"/>
      <c r="AM243" s="253"/>
      <c r="AN243" s="253"/>
      <c r="AO243" s="253"/>
      <c r="AP243" s="256"/>
      <c r="AQ243" s="253"/>
      <c r="AR243" s="253"/>
      <c r="AS243" s="253"/>
      <c r="AT243" s="256"/>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row>
    <row r="244" spans="1:214" s="312" customFormat="1" ht="15" customHeight="1" x14ac:dyDescent="0.25">
      <c r="A244" s="297"/>
      <c r="B244" s="297"/>
      <c r="C244" s="253"/>
      <c r="D244" s="253"/>
      <c r="E244" s="253"/>
      <c r="F244" s="253"/>
      <c r="G244" s="253"/>
      <c r="H244" s="253"/>
      <c r="I244" s="253"/>
      <c r="J244" s="253"/>
      <c r="K244" s="253"/>
      <c r="L244" s="253"/>
      <c r="M244" s="253"/>
      <c r="N244" s="253"/>
      <c r="O244" s="253"/>
      <c r="P244" s="253"/>
      <c r="Q244" s="253"/>
      <c r="R244" s="253"/>
      <c r="S244" s="253"/>
      <c r="T244" s="253"/>
      <c r="U244" s="253" t="s">
        <v>448</v>
      </c>
      <c r="V244" s="253"/>
      <c r="W244" s="253"/>
      <c r="X244" s="253"/>
      <c r="Y244" s="253"/>
      <c r="Z244" s="253"/>
      <c r="AA244" s="253"/>
      <c r="AB244" s="253"/>
      <c r="AC244" s="253" t="s">
        <v>316</v>
      </c>
      <c r="AD244" s="253"/>
      <c r="AE244" s="253"/>
      <c r="AF244" s="253"/>
      <c r="AG244" s="253"/>
      <c r="AH244" s="253"/>
      <c r="AI244" s="253"/>
      <c r="AJ244" s="253"/>
      <c r="AK244" s="253"/>
      <c r="AL244" s="253"/>
      <c r="AM244" s="253"/>
      <c r="AN244" s="253"/>
      <c r="AO244" s="253"/>
      <c r="AP244" s="256"/>
      <c r="AQ244" s="253"/>
      <c r="AR244" s="253"/>
      <c r="AS244" s="253"/>
      <c r="AT244" s="256"/>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row>
    <row r="245" spans="1:214" s="312" customFormat="1" ht="15" customHeight="1" x14ac:dyDescent="0.25">
      <c r="A245" s="297"/>
      <c r="B245" s="297"/>
      <c r="C245" s="253"/>
      <c r="D245" s="253"/>
      <c r="E245" s="253"/>
      <c r="F245" s="253"/>
      <c r="G245" s="253"/>
      <c r="H245" s="253"/>
      <c r="I245" s="253"/>
      <c r="J245" s="253"/>
      <c r="K245" s="253"/>
      <c r="L245" s="253"/>
      <c r="M245" s="253"/>
      <c r="N245" s="253"/>
      <c r="O245" s="253"/>
      <c r="P245" s="253"/>
      <c r="Q245" s="253"/>
      <c r="R245" s="253"/>
      <c r="S245" s="253"/>
      <c r="T245" s="253"/>
      <c r="U245" s="253" t="s">
        <v>449</v>
      </c>
      <c r="V245" s="253"/>
      <c r="W245" s="253"/>
      <c r="X245" s="253"/>
      <c r="Y245" s="253"/>
      <c r="Z245" s="253"/>
      <c r="AA245" s="253"/>
      <c r="AB245" s="253"/>
      <c r="AC245" s="253" t="s">
        <v>332</v>
      </c>
      <c r="AD245" s="253"/>
      <c r="AE245" s="253"/>
      <c r="AF245" s="253"/>
      <c r="AG245" s="253"/>
      <c r="AH245" s="253"/>
      <c r="AI245" s="253"/>
      <c r="AJ245" s="253"/>
      <c r="AK245" s="253"/>
      <c r="AL245" s="253"/>
      <c r="AM245" s="253"/>
      <c r="AN245" s="253"/>
      <c r="AO245" s="253"/>
      <c r="AP245" s="256"/>
      <c r="AQ245" s="253"/>
      <c r="AR245" s="253"/>
      <c r="AS245" s="253"/>
      <c r="AT245" s="256"/>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row>
    <row r="246" spans="1:214" s="312" customFormat="1" ht="15" customHeight="1" x14ac:dyDescent="0.25">
      <c r="A246" s="297"/>
      <c r="B246" s="297"/>
      <c r="C246" s="253"/>
      <c r="D246" s="253"/>
      <c r="E246" s="253"/>
      <c r="F246" s="253"/>
      <c r="G246" s="253"/>
      <c r="H246" s="253"/>
      <c r="I246" s="253"/>
      <c r="J246" s="253"/>
      <c r="K246" s="253"/>
      <c r="L246" s="253"/>
      <c r="M246" s="253"/>
      <c r="N246" s="253"/>
      <c r="O246" s="253"/>
      <c r="P246" s="253"/>
      <c r="Q246" s="253"/>
      <c r="R246" s="253"/>
      <c r="S246" s="253"/>
      <c r="T246" s="253"/>
      <c r="U246" s="253" t="s">
        <v>450</v>
      </c>
      <c r="V246" s="253"/>
      <c r="W246" s="253"/>
      <c r="X246" s="253"/>
      <c r="Y246" s="253"/>
      <c r="Z246" s="253"/>
      <c r="AA246" s="253"/>
      <c r="AB246" s="253"/>
      <c r="AC246" s="253" t="s">
        <v>332</v>
      </c>
      <c r="AD246" s="253"/>
      <c r="AE246" s="253"/>
      <c r="AF246" s="253"/>
      <c r="AG246" s="253"/>
      <c r="AH246" s="253"/>
      <c r="AI246" s="253"/>
      <c r="AJ246" s="253"/>
      <c r="AK246" s="253"/>
      <c r="AL246" s="253"/>
      <c r="AM246" s="253"/>
      <c r="AN246" s="253"/>
      <c r="AO246" s="253"/>
      <c r="AP246" s="256"/>
      <c r="AQ246" s="253"/>
      <c r="AR246" s="253"/>
      <c r="AS246" s="253"/>
      <c r="AT246" s="256"/>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row>
    <row r="247" spans="1:214" s="312" customFormat="1" ht="15" customHeight="1" x14ac:dyDescent="0.25">
      <c r="A247" s="297"/>
      <c r="B247" s="297"/>
      <c r="C247" s="253"/>
      <c r="D247" s="253"/>
      <c r="E247" s="253"/>
      <c r="F247" s="253"/>
      <c r="G247" s="253"/>
      <c r="H247" s="253"/>
      <c r="I247" s="253"/>
      <c r="J247" s="253"/>
      <c r="K247" s="253"/>
      <c r="L247" s="253"/>
      <c r="M247" s="253"/>
      <c r="N247" s="253"/>
      <c r="O247" s="253"/>
      <c r="P247" s="253"/>
      <c r="Q247" s="253"/>
      <c r="R247" s="253"/>
      <c r="S247" s="253"/>
      <c r="T247" s="253"/>
      <c r="U247" s="253" t="s">
        <v>451</v>
      </c>
      <c r="V247" s="253"/>
      <c r="W247" s="253"/>
      <c r="X247" s="253"/>
      <c r="Y247" s="253"/>
      <c r="Z247" s="253"/>
      <c r="AA247" s="253"/>
      <c r="AB247" s="253"/>
      <c r="AC247" s="253" t="s">
        <v>320</v>
      </c>
      <c r="AD247" s="253"/>
      <c r="AE247" s="253"/>
      <c r="AF247" s="253"/>
      <c r="AG247" s="253"/>
      <c r="AH247" s="253"/>
      <c r="AI247" s="253"/>
      <c r="AJ247" s="253"/>
      <c r="AK247" s="253"/>
      <c r="AL247" s="253"/>
      <c r="AM247" s="253"/>
      <c r="AN247" s="253"/>
      <c r="AO247" s="253"/>
      <c r="AP247" s="256"/>
      <c r="AQ247" s="253"/>
      <c r="AR247" s="253"/>
      <c r="AS247" s="253"/>
      <c r="AT247" s="256"/>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row>
    <row r="248" spans="1:214" s="312" customFormat="1" ht="15" customHeight="1" x14ac:dyDescent="0.25">
      <c r="A248" s="297"/>
      <c r="B248" s="297"/>
      <c r="C248" s="253"/>
      <c r="D248" s="253"/>
      <c r="E248" s="253"/>
      <c r="F248" s="253"/>
      <c r="G248" s="253"/>
      <c r="H248" s="253"/>
      <c r="I248" s="253"/>
      <c r="J248" s="253"/>
      <c r="K248" s="253"/>
      <c r="L248" s="253"/>
      <c r="M248" s="253"/>
      <c r="N248" s="253"/>
      <c r="O248" s="253"/>
      <c r="P248" s="253"/>
      <c r="Q248" s="253"/>
      <c r="R248" s="253"/>
      <c r="S248" s="253"/>
      <c r="T248" s="253"/>
      <c r="U248" s="253" t="s">
        <v>452</v>
      </c>
      <c r="V248" s="253"/>
      <c r="W248" s="253"/>
      <c r="X248" s="253"/>
      <c r="Y248" s="253"/>
      <c r="Z248" s="253"/>
      <c r="AA248" s="253"/>
      <c r="AB248" s="253"/>
      <c r="AC248" s="253" t="s">
        <v>316</v>
      </c>
      <c r="AD248" s="253"/>
      <c r="AE248" s="253"/>
      <c r="AF248" s="253"/>
      <c r="AG248" s="253"/>
      <c r="AH248" s="253"/>
      <c r="AI248" s="253"/>
      <c r="AJ248" s="253"/>
      <c r="AK248" s="253"/>
      <c r="AL248" s="253"/>
      <c r="AM248" s="253"/>
      <c r="AN248" s="253"/>
      <c r="AO248" s="253"/>
      <c r="AP248" s="256"/>
      <c r="AQ248" s="253"/>
      <c r="AR248" s="253"/>
      <c r="AS248" s="253"/>
      <c r="AT248" s="256"/>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row>
    <row r="249" spans="1:214" s="312" customFormat="1" ht="15" customHeight="1" x14ac:dyDescent="0.25">
      <c r="A249" s="297"/>
      <c r="B249" s="297"/>
      <c r="C249" s="253"/>
      <c r="D249" s="253"/>
      <c r="E249" s="253"/>
      <c r="F249" s="253"/>
      <c r="G249" s="253"/>
      <c r="H249" s="253"/>
      <c r="I249" s="253"/>
      <c r="J249" s="253"/>
      <c r="K249" s="253"/>
      <c r="L249" s="253"/>
      <c r="M249" s="253"/>
      <c r="N249" s="253"/>
      <c r="O249" s="253"/>
      <c r="P249" s="253"/>
      <c r="Q249" s="253"/>
      <c r="R249" s="253"/>
      <c r="S249" s="253"/>
      <c r="T249" s="253"/>
      <c r="U249" s="253" t="s">
        <v>453</v>
      </c>
      <c r="V249" s="253"/>
      <c r="W249" s="253"/>
      <c r="X249" s="253"/>
      <c r="Y249" s="253"/>
      <c r="Z249" s="253"/>
      <c r="AA249" s="253"/>
      <c r="AB249" s="253"/>
      <c r="AC249" s="253" t="s">
        <v>332</v>
      </c>
      <c r="AD249" s="253"/>
      <c r="AE249" s="253"/>
      <c r="AF249" s="253"/>
      <c r="AG249" s="253"/>
      <c r="AH249" s="253"/>
      <c r="AI249" s="253"/>
      <c r="AJ249" s="253"/>
      <c r="AK249" s="253"/>
      <c r="AL249" s="253"/>
      <c r="AM249" s="253"/>
      <c r="AN249" s="253"/>
      <c r="AO249" s="253"/>
      <c r="AP249" s="256"/>
      <c r="AQ249" s="253"/>
      <c r="AR249" s="253"/>
      <c r="AS249" s="253"/>
      <c r="AT249" s="256"/>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row>
    <row r="250" spans="1:214" s="312" customFormat="1" ht="15" customHeight="1" x14ac:dyDescent="0.25">
      <c r="A250" s="297"/>
      <c r="B250" s="297"/>
      <c r="C250" s="253"/>
      <c r="D250" s="253"/>
      <c r="E250" s="253"/>
      <c r="F250" s="253"/>
      <c r="G250" s="253"/>
      <c r="H250" s="253"/>
      <c r="I250" s="253"/>
      <c r="J250" s="253"/>
      <c r="K250" s="253"/>
      <c r="L250" s="253"/>
      <c r="M250" s="253"/>
      <c r="N250" s="253"/>
      <c r="O250" s="253"/>
      <c r="P250" s="253"/>
      <c r="Q250" s="253"/>
      <c r="R250" s="253"/>
      <c r="S250" s="253"/>
      <c r="T250" s="253"/>
      <c r="U250" s="253" t="s">
        <v>454</v>
      </c>
      <c r="V250" s="253"/>
      <c r="W250" s="253"/>
      <c r="X250" s="253"/>
      <c r="Y250" s="253"/>
      <c r="Z250" s="253"/>
      <c r="AA250" s="253"/>
      <c r="AB250" s="253"/>
      <c r="AC250" s="253" t="s">
        <v>323</v>
      </c>
      <c r="AD250" s="253"/>
      <c r="AE250" s="253"/>
      <c r="AF250" s="253"/>
      <c r="AG250" s="253"/>
      <c r="AH250" s="253"/>
      <c r="AI250" s="253"/>
      <c r="AJ250" s="253"/>
      <c r="AK250" s="253"/>
      <c r="AL250" s="253"/>
      <c r="AM250" s="253"/>
      <c r="AN250" s="253"/>
      <c r="AO250" s="253"/>
      <c r="AP250" s="256"/>
      <c r="AQ250" s="253"/>
      <c r="AR250" s="253"/>
      <c r="AS250" s="253"/>
      <c r="AT250" s="256"/>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row>
    <row r="251" spans="1:214" s="312" customFormat="1" ht="15" customHeight="1" x14ac:dyDescent="0.25">
      <c r="A251" s="297"/>
      <c r="B251" s="297"/>
      <c r="C251" s="253"/>
      <c r="D251" s="253"/>
      <c r="E251" s="253"/>
      <c r="F251" s="253"/>
      <c r="G251" s="253"/>
      <c r="H251" s="253"/>
      <c r="I251" s="253"/>
      <c r="J251" s="253"/>
      <c r="K251" s="253"/>
      <c r="L251" s="253"/>
      <c r="M251" s="253"/>
      <c r="N251" s="253"/>
      <c r="O251" s="253"/>
      <c r="P251" s="253"/>
      <c r="Q251" s="253"/>
      <c r="R251" s="253"/>
      <c r="S251" s="253"/>
      <c r="T251" s="253"/>
      <c r="U251" s="253" t="s">
        <v>455</v>
      </c>
      <c r="V251" s="253"/>
      <c r="W251" s="253"/>
      <c r="X251" s="253"/>
      <c r="Y251" s="253"/>
      <c r="Z251" s="253"/>
      <c r="AA251" s="253"/>
      <c r="AB251" s="253"/>
      <c r="AC251" s="253" t="s">
        <v>320</v>
      </c>
      <c r="AD251" s="253"/>
      <c r="AE251" s="253"/>
      <c r="AF251" s="253"/>
      <c r="AG251" s="253"/>
      <c r="AH251" s="253"/>
      <c r="AI251" s="253"/>
      <c r="AJ251" s="253"/>
      <c r="AK251" s="253"/>
      <c r="AL251" s="253"/>
      <c r="AM251" s="253"/>
      <c r="AN251" s="253"/>
      <c r="AO251" s="253"/>
      <c r="AP251" s="256"/>
      <c r="AQ251" s="253"/>
      <c r="AR251" s="253"/>
      <c r="AS251" s="253"/>
      <c r="AT251" s="256"/>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row>
    <row r="252" spans="1:214" s="312" customFormat="1" ht="15" customHeight="1" x14ac:dyDescent="0.25">
      <c r="A252" s="297"/>
      <c r="B252" s="297"/>
      <c r="C252" s="253"/>
      <c r="D252" s="253"/>
      <c r="E252" s="253"/>
      <c r="F252" s="253"/>
      <c r="G252" s="253"/>
      <c r="H252" s="253"/>
      <c r="I252" s="253"/>
      <c r="J252" s="253"/>
      <c r="K252" s="253"/>
      <c r="L252" s="253"/>
      <c r="M252" s="253"/>
      <c r="N252" s="253"/>
      <c r="O252" s="253"/>
      <c r="P252" s="253"/>
      <c r="Q252" s="253"/>
      <c r="R252" s="253"/>
      <c r="S252" s="253"/>
      <c r="T252" s="253"/>
      <c r="U252" s="253" t="s">
        <v>456</v>
      </c>
      <c r="V252" s="253"/>
      <c r="W252" s="253"/>
      <c r="X252" s="253"/>
      <c r="Y252" s="253"/>
      <c r="Z252" s="253"/>
      <c r="AA252" s="253"/>
      <c r="AB252" s="253"/>
      <c r="AC252" s="253" t="s">
        <v>320</v>
      </c>
      <c r="AD252" s="253"/>
      <c r="AE252" s="253"/>
      <c r="AF252" s="253"/>
      <c r="AG252" s="253"/>
      <c r="AH252" s="253"/>
      <c r="AI252" s="253"/>
      <c r="AJ252" s="253"/>
      <c r="AK252" s="253"/>
      <c r="AL252" s="253"/>
      <c r="AM252" s="253"/>
      <c r="AN252" s="253"/>
      <c r="AO252" s="253"/>
      <c r="AP252" s="256"/>
      <c r="AQ252" s="253"/>
      <c r="AR252" s="253"/>
      <c r="AS252" s="253"/>
      <c r="AT252" s="256"/>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row>
    <row r="253" spans="1:214" s="312" customFormat="1" ht="15" customHeight="1" x14ac:dyDescent="0.25">
      <c r="A253" s="297"/>
      <c r="B253" s="297"/>
      <c r="C253" s="253"/>
      <c r="D253" s="253"/>
      <c r="E253" s="253"/>
      <c r="F253" s="253"/>
      <c r="G253" s="253"/>
      <c r="H253" s="253"/>
      <c r="I253" s="253"/>
      <c r="J253" s="253"/>
      <c r="K253" s="253"/>
      <c r="L253" s="253"/>
      <c r="M253" s="253"/>
      <c r="N253" s="253"/>
      <c r="O253" s="253"/>
      <c r="P253" s="253"/>
      <c r="Q253" s="253"/>
      <c r="R253" s="253"/>
      <c r="S253" s="253"/>
      <c r="T253" s="253"/>
      <c r="U253" s="253" t="s">
        <v>457</v>
      </c>
      <c r="V253" s="253"/>
      <c r="W253" s="253"/>
      <c r="X253" s="253"/>
      <c r="Y253" s="253"/>
      <c r="Z253" s="253"/>
      <c r="AA253" s="253"/>
      <c r="AB253" s="253"/>
      <c r="AC253" s="253" t="s">
        <v>329</v>
      </c>
      <c r="AD253" s="253"/>
      <c r="AE253" s="253"/>
      <c r="AF253" s="253"/>
      <c r="AG253" s="253"/>
      <c r="AH253" s="253"/>
      <c r="AI253" s="253"/>
      <c r="AJ253" s="253"/>
      <c r="AK253" s="253"/>
      <c r="AL253" s="253"/>
      <c r="AM253" s="253"/>
      <c r="AN253" s="253"/>
      <c r="AO253" s="253"/>
      <c r="AP253" s="256"/>
      <c r="AQ253" s="253"/>
      <c r="AR253" s="253"/>
      <c r="AS253" s="253"/>
      <c r="AT253" s="256"/>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row>
    <row r="254" spans="1:214" s="312" customFormat="1" ht="15" customHeight="1" x14ac:dyDescent="0.25">
      <c r="A254" s="297"/>
      <c r="B254" s="297"/>
      <c r="C254" s="253"/>
      <c r="D254" s="253"/>
      <c r="E254" s="253"/>
      <c r="F254" s="253"/>
      <c r="G254" s="253"/>
      <c r="H254" s="253"/>
      <c r="I254" s="253"/>
      <c r="J254" s="253"/>
      <c r="K254" s="253"/>
      <c r="L254" s="253"/>
      <c r="M254" s="253"/>
      <c r="N254" s="253"/>
      <c r="O254" s="253"/>
      <c r="P254" s="253"/>
      <c r="Q254" s="253"/>
      <c r="R254" s="253"/>
      <c r="S254" s="253"/>
      <c r="T254" s="253"/>
      <c r="U254" s="253" t="s">
        <v>458</v>
      </c>
      <c r="V254" s="253"/>
      <c r="W254" s="253"/>
      <c r="X254" s="253"/>
      <c r="Y254" s="253"/>
      <c r="Z254" s="253"/>
      <c r="AA254" s="253"/>
      <c r="AB254" s="253"/>
      <c r="AC254" s="253" t="s">
        <v>332</v>
      </c>
      <c r="AD254" s="253"/>
      <c r="AE254" s="253"/>
      <c r="AF254" s="253"/>
      <c r="AG254" s="253"/>
      <c r="AH254" s="253"/>
      <c r="AI254" s="253"/>
      <c r="AJ254" s="253"/>
      <c r="AK254" s="253"/>
      <c r="AL254" s="253"/>
      <c r="AM254" s="253"/>
      <c r="AN254" s="253"/>
      <c r="AO254" s="253"/>
      <c r="AP254" s="256"/>
      <c r="AQ254" s="253"/>
      <c r="AR254" s="253"/>
      <c r="AS254" s="253"/>
      <c r="AT254" s="256"/>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row>
    <row r="255" spans="1:214" s="312" customFormat="1" ht="15" customHeight="1" x14ac:dyDescent="0.25">
      <c r="A255" s="297"/>
      <c r="B255" s="297"/>
      <c r="C255" s="253"/>
      <c r="D255" s="253"/>
      <c r="E255" s="253"/>
      <c r="F255" s="253"/>
      <c r="G255" s="253"/>
      <c r="H255" s="253"/>
      <c r="I255" s="253"/>
      <c r="J255" s="253"/>
      <c r="K255" s="253"/>
      <c r="L255" s="253"/>
      <c r="M255" s="253"/>
      <c r="N255" s="253"/>
      <c r="O255" s="253"/>
      <c r="P255" s="253"/>
      <c r="Q255" s="253"/>
      <c r="R255" s="253"/>
      <c r="S255" s="253"/>
      <c r="T255" s="253"/>
      <c r="U255" s="253" t="s">
        <v>281</v>
      </c>
      <c r="V255" s="253"/>
      <c r="W255" s="253"/>
      <c r="X255" s="253"/>
      <c r="Y255" s="253"/>
      <c r="Z255" s="253"/>
      <c r="AA255" s="253"/>
      <c r="AB255" s="253"/>
      <c r="AC255" s="253" t="s">
        <v>357</v>
      </c>
      <c r="AD255" s="253"/>
      <c r="AE255" s="253"/>
      <c r="AF255" s="253"/>
      <c r="AG255" s="253"/>
      <c r="AH255" s="253"/>
      <c r="AI255" s="253"/>
      <c r="AJ255" s="253"/>
      <c r="AK255" s="253"/>
      <c r="AL255" s="253"/>
      <c r="AM255" s="253"/>
      <c r="AN255" s="253"/>
      <c r="AO255" s="253"/>
      <c r="AP255" s="256"/>
      <c r="AQ255" s="253"/>
      <c r="AR255" s="253"/>
      <c r="AS255" s="253"/>
      <c r="AT255" s="256"/>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row>
    <row r="256" spans="1:214" s="312" customFormat="1" ht="15" customHeight="1" x14ac:dyDescent="0.25">
      <c r="A256" s="297"/>
      <c r="B256" s="297"/>
      <c r="C256" s="253"/>
      <c r="D256" s="253"/>
      <c r="E256" s="253"/>
      <c r="F256" s="253"/>
      <c r="G256" s="253"/>
      <c r="H256" s="253"/>
      <c r="I256" s="253"/>
      <c r="J256" s="253"/>
      <c r="K256" s="253"/>
      <c r="L256" s="253"/>
      <c r="M256" s="253"/>
      <c r="N256" s="253"/>
      <c r="O256" s="253"/>
      <c r="P256" s="253"/>
      <c r="Q256" s="253"/>
      <c r="R256" s="253"/>
      <c r="S256" s="253"/>
      <c r="T256" s="253"/>
      <c r="U256" s="253" t="s">
        <v>459</v>
      </c>
      <c r="V256" s="253"/>
      <c r="W256" s="253"/>
      <c r="X256" s="253"/>
      <c r="Y256" s="253"/>
      <c r="Z256" s="253"/>
      <c r="AA256" s="253"/>
      <c r="AB256" s="253"/>
      <c r="AC256" s="253" t="s">
        <v>316</v>
      </c>
      <c r="AD256" s="253"/>
      <c r="AE256" s="253"/>
      <c r="AF256" s="253"/>
      <c r="AG256" s="253"/>
      <c r="AH256" s="253"/>
      <c r="AI256" s="253"/>
      <c r="AJ256" s="253"/>
      <c r="AK256" s="253"/>
      <c r="AL256" s="253"/>
      <c r="AM256" s="253"/>
      <c r="AN256" s="253"/>
      <c r="AO256" s="253"/>
      <c r="AP256" s="256"/>
      <c r="AQ256" s="253"/>
      <c r="AR256" s="253"/>
      <c r="AS256" s="253"/>
      <c r="AT256" s="256"/>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row>
    <row r="257" spans="1:214" s="312" customFormat="1" ht="15" customHeight="1" x14ac:dyDescent="0.25">
      <c r="A257" s="297"/>
      <c r="B257" s="297"/>
      <c r="C257" s="253"/>
      <c r="D257" s="253"/>
      <c r="E257" s="253"/>
      <c r="F257" s="253"/>
      <c r="G257" s="253"/>
      <c r="H257" s="253"/>
      <c r="I257" s="253"/>
      <c r="J257" s="253"/>
      <c r="K257" s="253"/>
      <c r="L257" s="253"/>
      <c r="M257" s="253"/>
      <c r="N257" s="253"/>
      <c r="O257" s="253"/>
      <c r="P257" s="253"/>
      <c r="Q257" s="253"/>
      <c r="R257" s="253"/>
      <c r="S257" s="253"/>
      <c r="T257" s="253"/>
      <c r="U257" s="253" t="s">
        <v>460</v>
      </c>
      <c r="V257" s="253"/>
      <c r="W257" s="253"/>
      <c r="X257" s="253"/>
      <c r="Y257" s="253"/>
      <c r="Z257" s="253"/>
      <c r="AA257" s="253"/>
      <c r="AB257" s="253"/>
      <c r="AC257" s="253" t="s">
        <v>323</v>
      </c>
      <c r="AD257" s="253"/>
      <c r="AE257" s="253"/>
      <c r="AF257" s="253"/>
      <c r="AG257" s="253"/>
      <c r="AH257" s="253"/>
      <c r="AI257" s="253"/>
      <c r="AJ257" s="253"/>
      <c r="AK257" s="253"/>
      <c r="AL257" s="253"/>
      <c r="AM257" s="253"/>
      <c r="AN257" s="253"/>
      <c r="AO257" s="253"/>
      <c r="AP257" s="256"/>
      <c r="AQ257" s="253"/>
      <c r="AR257" s="253"/>
      <c r="AS257" s="253"/>
      <c r="AT257" s="256"/>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row>
    <row r="258" spans="1:214" s="312" customFormat="1" ht="15" customHeight="1" x14ac:dyDescent="0.25">
      <c r="A258" s="297"/>
      <c r="B258" s="297"/>
      <c r="C258" s="253"/>
      <c r="D258" s="253"/>
      <c r="E258" s="253"/>
      <c r="F258" s="253"/>
      <c r="G258" s="253"/>
      <c r="H258" s="253"/>
      <c r="I258" s="253"/>
      <c r="J258" s="253"/>
      <c r="K258" s="253"/>
      <c r="L258" s="253"/>
      <c r="M258" s="253"/>
      <c r="N258" s="253"/>
      <c r="O258" s="253"/>
      <c r="P258" s="253"/>
      <c r="Q258" s="253"/>
      <c r="R258" s="253"/>
      <c r="S258" s="253"/>
      <c r="T258" s="253"/>
      <c r="U258" s="253" t="s">
        <v>461</v>
      </c>
      <c r="V258" s="253"/>
      <c r="W258" s="253"/>
      <c r="X258" s="253"/>
      <c r="Y258" s="253"/>
      <c r="Z258" s="253"/>
      <c r="AA258" s="253"/>
      <c r="AB258" s="253"/>
      <c r="AC258" s="253" t="s">
        <v>393</v>
      </c>
      <c r="AD258" s="253"/>
      <c r="AE258" s="253"/>
      <c r="AF258" s="253"/>
      <c r="AG258" s="253"/>
      <c r="AH258" s="253"/>
      <c r="AI258" s="253"/>
      <c r="AJ258" s="253"/>
      <c r="AK258" s="253"/>
      <c r="AL258" s="253"/>
      <c r="AM258" s="253"/>
      <c r="AN258" s="253"/>
      <c r="AO258" s="253"/>
      <c r="AP258" s="256"/>
      <c r="AQ258" s="253"/>
      <c r="AR258" s="253"/>
      <c r="AS258" s="253"/>
      <c r="AT258" s="256"/>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row>
    <row r="259" spans="1:214" s="312" customFormat="1" ht="15" customHeight="1" x14ac:dyDescent="0.25">
      <c r="A259" s="297"/>
      <c r="B259" s="297"/>
      <c r="C259" s="253"/>
      <c r="D259" s="253"/>
      <c r="E259" s="253"/>
      <c r="F259" s="253"/>
      <c r="G259" s="253"/>
      <c r="H259" s="253"/>
      <c r="I259" s="253"/>
      <c r="J259" s="253"/>
      <c r="K259" s="253"/>
      <c r="L259" s="253"/>
      <c r="M259" s="253"/>
      <c r="N259" s="253"/>
      <c r="O259" s="253"/>
      <c r="P259" s="253"/>
      <c r="Q259" s="253"/>
      <c r="R259" s="253"/>
      <c r="S259" s="253"/>
      <c r="T259" s="253"/>
      <c r="U259" s="253" t="s">
        <v>462</v>
      </c>
      <c r="V259" s="253"/>
      <c r="W259" s="253"/>
      <c r="X259" s="253"/>
      <c r="Y259" s="253"/>
      <c r="Z259" s="253"/>
      <c r="AA259" s="253"/>
      <c r="AB259" s="253"/>
      <c r="AC259" s="253" t="s">
        <v>318</v>
      </c>
      <c r="AD259" s="253"/>
      <c r="AE259" s="253"/>
      <c r="AF259" s="253"/>
      <c r="AG259" s="253"/>
      <c r="AH259" s="253"/>
      <c r="AI259" s="253"/>
      <c r="AJ259" s="253"/>
      <c r="AK259" s="253"/>
      <c r="AL259" s="253"/>
      <c r="AM259" s="253"/>
      <c r="AN259" s="253"/>
      <c r="AO259" s="253"/>
      <c r="AP259" s="256"/>
      <c r="AQ259" s="253"/>
      <c r="AR259" s="253"/>
      <c r="AS259" s="253"/>
      <c r="AT259" s="256"/>
      <c r="AU259" s="253"/>
      <c r="AV259" s="253"/>
      <c r="AW259" s="253"/>
      <c r="AX259" s="253"/>
      <c r="AY259" s="253"/>
      <c r="AZ259" s="253"/>
      <c r="BA259" s="253"/>
      <c r="BB259" s="253"/>
      <c r="BC259" s="253"/>
      <c r="BD259" s="253"/>
      <c r="BE259" s="253"/>
      <c r="BF259" s="253"/>
      <c r="BG259" s="253"/>
      <c r="BH259" s="253"/>
      <c r="BI259" s="253"/>
      <c r="BJ259" s="253"/>
      <c r="BK259" s="253"/>
      <c r="BL259" s="253"/>
      <c r="BM259" s="253"/>
      <c r="BN259" s="253"/>
      <c r="BO259" s="253"/>
      <c r="BP259" s="253"/>
      <c r="BQ259" s="253"/>
      <c r="BR259" s="253"/>
      <c r="BS259" s="253"/>
      <c r="BT259" s="253"/>
      <c r="BU259" s="253"/>
      <c r="BV259" s="253"/>
      <c r="BW259" s="253"/>
      <c r="BX259" s="253"/>
      <c r="BY259" s="253"/>
      <c r="BZ259" s="253"/>
      <c r="CA259" s="253"/>
      <c r="CB259" s="253"/>
      <c r="CC259" s="253"/>
      <c r="CD259" s="253"/>
      <c r="CE259" s="253"/>
      <c r="CF259" s="253"/>
      <c r="CG259" s="253"/>
      <c r="CH259" s="253"/>
      <c r="CI259" s="253"/>
      <c r="CJ259" s="253"/>
      <c r="CK259" s="253"/>
      <c r="CL259" s="253"/>
      <c r="CM259" s="253"/>
      <c r="CN259" s="253"/>
      <c r="CO259" s="253"/>
      <c r="CP259" s="253"/>
      <c r="CQ259" s="253"/>
      <c r="CR259" s="253"/>
      <c r="CS259" s="253"/>
      <c r="CT259" s="253"/>
      <c r="CU259" s="253"/>
      <c r="CV259" s="253"/>
      <c r="CW259" s="253"/>
      <c r="CX259" s="253"/>
      <c r="CY259" s="253"/>
      <c r="CZ259" s="253"/>
      <c r="DA259" s="253"/>
      <c r="DB259" s="253"/>
      <c r="DC259" s="253"/>
      <c r="DD259" s="253"/>
      <c r="DE259" s="253"/>
      <c r="DF259" s="253"/>
      <c r="DG259" s="253"/>
      <c r="DH259" s="253"/>
      <c r="DI259" s="253"/>
      <c r="DJ259" s="253"/>
      <c r="DK259" s="253"/>
      <c r="DL259" s="253"/>
      <c r="DM259" s="253"/>
      <c r="DN259" s="253"/>
      <c r="DO259" s="253"/>
      <c r="DP259" s="253"/>
      <c r="DQ259" s="253"/>
      <c r="DR259" s="253"/>
      <c r="DS259" s="253"/>
      <c r="DT259" s="253"/>
      <c r="DU259" s="253"/>
      <c r="DV259" s="253"/>
      <c r="DW259" s="253"/>
      <c r="DX259" s="253"/>
      <c r="DY259" s="253"/>
      <c r="DZ259" s="253"/>
      <c r="EA259" s="253"/>
      <c r="EB259" s="253"/>
      <c r="EC259" s="253"/>
      <c r="ED259" s="253"/>
      <c r="EE259" s="253"/>
      <c r="EF259" s="253"/>
      <c r="EG259" s="253"/>
      <c r="EH259" s="253"/>
      <c r="EI259" s="253"/>
      <c r="EJ259" s="253"/>
      <c r="EK259" s="253"/>
      <c r="EL259" s="253"/>
      <c r="EM259" s="253"/>
      <c r="EN259" s="253"/>
      <c r="EO259" s="253"/>
      <c r="EP259" s="253"/>
      <c r="EQ259" s="253"/>
      <c r="ER259" s="253"/>
      <c r="ES259" s="253"/>
      <c r="ET259" s="253"/>
      <c r="EU259" s="253"/>
      <c r="EV259" s="253"/>
      <c r="EW259" s="253"/>
      <c r="EX259" s="253"/>
      <c r="EY259" s="253"/>
      <c r="EZ259" s="253"/>
      <c r="FA259" s="253"/>
      <c r="FB259" s="253"/>
      <c r="FC259" s="253"/>
      <c r="FD259" s="253"/>
      <c r="FE259" s="253"/>
      <c r="FF259" s="253"/>
      <c r="FG259" s="253"/>
      <c r="FH259" s="253"/>
      <c r="FI259" s="253"/>
      <c r="FJ259" s="253"/>
      <c r="FK259" s="253"/>
      <c r="FL259" s="253"/>
      <c r="FM259" s="253"/>
      <c r="FN259" s="253"/>
      <c r="FO259" s="253"/>
      <c r="FP259" s="253"/>
      <c r="FQ259" s="253"/>
      <c r="FR259" s="253"/>
      <c r="FS259" s="253"/>
      <c r="FT259" s="253"/>
      <c r="FU259" s="253"/>
      <c r="FV259" s="253"/>
      <c r="FW259" s="253"/>
      <c r="FX259" s="253"/>
      <c r="FY259" s="253"/>
      <c r="FZ259" s="253"/>
      <c r="GA259" s="253"/>
      <c r="GB259" s="253"/>
      <c r="GC259" s="253"/>
      <c r="GD259" s="253"/>
      <c r="GE259" s="253"/>
      <c r="GF259" s="253"/>
      <c r="GG259" s="253"/>
      <c r="GH259" s="253"/>
      <c r="GI259" s="253"/>
      <c r="GJ259" s="253"/>
      <c r="GK259" s="253"/>
      <c r="GL259" s="253"/>
      <c r="GM259" s="253"/>
      <c r="GN259" s="253"/>
      <c r="GO259" s="253"/>
      <c r="GP259" s="253"/>
      <c r="GQ259" s="253"/>
      <c r="GR259" s="253"/>
      <c r="GS259" s="253"/>
      <c r="GT259" s="253"/>
      <c r="GU259" s="253"/>
      <c r="GV259" s="253"/>
      <c r="GW259" s="253"/>
      <c r="GX259" s="253"/>
      <c r="GY259" s="253"/>
      <c r="GZ259" s="253"/>
      <c r="HA259" s="253"/>
      <c r="HB259" s="253"/>
      <c r="HC259" s="253"/>
      <c r="HD259" s="253"/>
      <c r="HE259" s="253"/>
      <c r="HF259" s="253"/>
    </row>
    <row r="260" spans="1:214" s="312" customFormat="1" ht="15" customHeight="1" x14ac:dyDescent="0.25">
      <c r="A260" s="297"/>
      <c r="B260" s="297"/>
      <c r="C260" s="253"/>
      <c r="D260" s="253"/>
      <c r="E260" s="253"/>
      <c r="F260" s="253"/>
      <c r="G260" s="253"/>
      <c r="H260" s="253"/>
      <c r="I260" s="253"/>
      <c r="J260" s="253"/>
      <c r="K260" s="253"/>
      <c r="L260" s="253"/>
      <c r="M260" s="253"/>
      <c r="N260" s="253"/>
      <c r="O260" s="253"/>
      <c r="P260" s="253"/>
      <c r="Q260" s="253"/>
      <c r="R260" s="253"/>
      <c r="S260" s="253"/>
      <c r="T260" s="253"/>
      <c r="U260" s="253" t="s">
        <v>463</v>
      </c>
      <c r="V260" s="253"/>
      <c r="W260" s="253"/>
      <c r="X260" s="253"/>
      <c r="Y260" s="253"/>
      <c r="Z260" s="253"/>
      <c r="AA260" s="253"/>
      <c r="AB260" s="253"/>
      <c r="AC260" s="253" t="s">
        <v>320</v>
      </c>
      <c r="AD260" s="253"/>
      <c r="AE260" s="253"/>
      <c r="AF260" s="253"/>
      <c r="AG260" s="253"/>
      <c r="AH260" s="253"/>
      <c r="AI260" s="253"/>
      <c r="AJ260" s="253"/>
      <c r="AK260" s="253"/>
      <c r="AL260" s="253"/>
      <c r="AM260" s="253"/>
      <c r="AN260" s="253"/>
      <c r="AO260" s="253"/>
      <c r="AP260" s="256"/>
      <c r="AQ260" s="253"/>
      <c r="AR260" s="253"/>
      <c r="AS260" s="253"/>
      <c r="AT260" s="256"/>
      <c r="AU260" s="253"/>
      <c r="AV260" s="253"/>
      <c r="AW260" s="253"/>
      <c r="AX260" s="253"/>
      <c r="AY260" s="253"/>
      <c r="AZ260" s="253"/>
      <c r="BA260" s="253"/>
      <c r="BB260" s="253"/>
      <c r="BC260" s="253"/>
      <c r="BD260" s="253"/>
      <c r="BE260" s="253"/>
      <c r="BF260" s="253"/>
      <c r="BG260" s="253"/>
      <c r="BH260" s="253"/>
      <c r="BI260" s="253"/>
      <c r="BJ260" s="253"/>
      <c r="BK260" s="253"/>
      <c r="BL260" s="253"/>
      <c r="BM260" s="253"/>
      <c r="BN260" s="253"/>
      <c r="BO260" s="253"/>
      <c r="BP260" s="253"/>
      <c r="BQ260" s="253"/>
      <c r="BR260" s="253"/>
      <c r="BS260" s="253"/>
      <c r="BT260" s="253"/>
      <c r="BU260" s="253"/>
      <c r="BV260" s="253"/>
      <c r="BW260" s="253"/>
      <c r="BX260" s="253"/>
      <c r="BY260" s="253"/>
      <c r="BZ260" s="253"/>
      <c r="CA260" s="253"/>
      <c r="CB260" s="253"/>
      <c r="CC260" s="253"/>
      <c r="CD260" s="253"/>
      <c r="CE260" s="253"/>
      <c r="CF260" s="253"/>
      <c r="CG260" s="253"/>
      <c r="CH260" s="253"/>
      <c r="CI260" s="253"/>
      <c r="CJ260" s="253"/>
      <c r="CK260" s="253"/>
      <c r="CL260" s="253"/>
      <c r="CM260" s="253"/>
      <c r="CN260" s="253"/>
      <c r="CO260" s="253"/>
      <c r="CP260" s="253"/>
      <c r="CQ260" s="253"/>
      <c r="CR260" s="253"/>
      <c r="CS260" s="253"/>
      <c r="CT260" s="253"/>
      <c r="CU260" s="253"/>
      <c r="CV260" s="253"/>
      <c r="CW260" s="253"/>
      <c r="CX260" s="253"/>
      <c r="CY260" s="253"/>
      <c r="CZ260" s="253"/>
      <c r="DA260" s="253"/>
      <c r="DB260" s="253"/>
      <c r="DC260" s="253"/>
      <c r="DD260" s="253"/>
      <c r="DE260" s="253"/>
      <c r="DF260" s="253"/>
      <c r="DG260" s="253"/>
      <c r="DH260" s="253"/>
      <c r="DI260" s="253"/>
      <c r="DJ260" s="253"/>
      <c r="DK260" s="253"/>
      <c r="DL260" s="253"/>
      <c r="DM260" s="253"/>
      <c r="DN260" s="253"/>
      <c r="DO260" s="253"/>
      <c r="DP260" s="253"/>
      <c r="DQ260" s="253"/>
      <c r="DR260" s="253"/>
      <c r="DS260" s="253"/>
      <c r="DT260" s="253"/>
      <c r="DU260" s="253"/>
      <c r="DV260" s="253"/>
      <c r="DW260" s="253"/>
      <c r="DX260" s="253"/>
      <c r="DY260" s="253"/>
      <c r="DZ260" s="253"/>
      <c r="EA260" s="253"/>
      <c r="EB260" s="253"/>
      <c r="EC260" s="253"/>
      <c r="ED260" s="253"/>
      <c r="EE260" s="253"/>
      <c r="EF260" s="253"/>
      <c r="EG260" s="253"/>
      <c r="EH260" s="253"/>
      <c r="EI260" s="253"/>
      <c r="EJ260" s="253"/>
      <c r="EK260" s="253"/>
      <c r="EL260" s="253"/>
      <c r="EM260" s="253"/>
      <c r="EN260" s="253"/>
      <c r="EO260" s="253"/>
      <c r="EP260" s="253"/>
      <c r="EQ260" s="253"/>
      <c r="ER260" s="253"/>
      <c r="ES260" s="253"/>
      <c r="ET260" s="253"/>
      <c r="EU260" s="253"/>
      <c r="EV260" s="253"/>
      <c r="EW260" s="253"/>
      <c r="EX260" s="253"/>
      <c r="EY260" s="253"/>
      <c r="EZ260" s="253"/>
      <c r="FA260" s="253"/>
      <c r="FB260" s="253"/>
      <c r="FC260" s="253"/>
      <c r="FD260" s="253"/>
      <c r="FE260" s="253"/>
      <c r="FF260" s="253"/>
      <c r="FG260" s="253"/>
      <c r="FH260" s="253"/>
      <c r="FI260" s="253"/>
      <c r="FJ260" s="253"/>
      <c r="FK260" s="253"/>
      <c r="FL260" s="253"/>
      <c r="FM260" s="253"/>
      <c r="FN260" s="253"/>
      <c r="FO260" s="253"/>
      <c r="FP260" s="253"/>
      <c r="FQ260" s="253"/>
      <c r="FR260" s="253"/>
      <c r="FS260" s="253"/>
      <c r="FT260" s="253"/>
      <c r="FU260" s="253"/>
      <c r="FV260" s="253"/>
      <c r="FW260" s="253"/>
      <c r="FX260" s="253"/>
      <c r="FY260" s="253"/>
      <c r="FZ260" s="253"/>
      <c r="GA260" s="253"/>
      <c r="GB260" s="253"/>
      <c r="GC260" s="253"/>
      <c r="GD260" s="253"/>
      <c r="GE260" s="253"/>
      <c r="GF260" s="253"/>
      <c r="GG260" s="253"/>
      <c r="GH260" s="253"/>
      <c r="GI260" s="253"/>
      <c r="GJ260" s="253"/>
      <c r="GK260" s="253"/>
      <c r="GL260" s="253"/>
      <c r="GM260" s="253"/>
      <c r="GN260" s="253"/>
      <c r="GO260" s="253"/>
      <c r="GP260" s="253"/>
      <c r="GQ260" s="253"/>
      <c r="GR260" s="253"/>
      <c r="GS260" s="253"/>
      <c r="GT260" s="253"/>
      <c r="GU260" s="253"/>
      <c r="GV260" s="253"/>
      <c r="GW260" s="253"/>
      <c r="GX260" s="253"/>
      <c r="GY260" s="253"/>
      <c r="GZ260" s="253"/>
      <c r="HA260" s="253"/>
      <c r="HB260" s="253"/>
      <c r="HC260" s="253"/>
      <c r="HD260" s="253"/>
      <c r="HE260" s="253"/>
      <c r="HF260" s="253"/>
    </row>
    <row r="261" spans="1:214" s="312" customFormat="1" ht="15" customHeight="1" x14ac:dyDescent="0.25">
      <c r="A261" s="297"/>
      <c r="B261" s="297"/>
      <c r="C261" s="253"/>
      <c r="D261" s="253"/>
      <c r="E261" s="253"/>
      <c r="F261" s="253"/>
      <c r="G261" s="253"/>
      <c r="H261" s="253"/>
      <c r="I261" s="253"/>
      <c r="J261" s="253"/>
      <c r="K261" s="253"/>
      <c r="L261" s="253"/>
      <c r="M261" s="253"/>
      <c r="N261" s="253"/>
      <c r="O261" s="253"/>
      <c r="P261" s="253"/>
      <c r="Q261" s="253"/>
      <c r="R261" s="253"/>
      <c r="S261" s="253"/>
      <c r="T261" s="253"/>
      <c r="U261" s="253" t="s">
        <v>464</v>
      </c>
      <c r="V261" s="253"/>
      <c r="W261" s="253"/>
      <c r="X261" s="253"/>
      <c r="Y261" s="253"/>
      <c r="Z261" s="253"/>
      <c r="AA261" s="253"/>
      <c r="AB261" s="253"/>
      <c r="AC261" s="253" t="s">
        <v>323</v>
      </c>
      <c r="AD261" s="253"/>
      <c r="AE261" s="253"/>
      <c r="AF261" s="253"/>
      <c r="AG261" s="253"/>
      <c r="AH261" s="253"/>
      <c r="AI261" s="253"/>
      <c r="AJ261" s="253"/>
      <c r="AK261" s="253"/>
      <c r="AL261" s="253"/>
      <c r="AM261" s="253"/>
      <c r="AN261" s="253"/>
      <c r="AO261" s="253"/>
      <c r="AP261" s="256"/>
      <c r="AQ261" s="253"/>
      <c r="AR261" s="253"/>
      <c r="AS261" s="253"/>
      <c r="AT261" s="256"/>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row>
    <row r="262" spans="1:214" s="312" customFormat="1" ht="15" customHeight="1" x14ac:dyDescent="0.25">
      <c r="A262" s="297"/>
      <c r="B262" s="297"/>
      <c r="C262" s="253"/>
      <c r="D262" s="253"/>
      <c r="E262" s="253"/>
      <c r="F262" s="253"/>
      <c r="G262" s="253"/>
      <c r="H262" s="253"/>
      <c r="I262" s="253"/>
      <c r="J262" s="253"/>
      <c r="K262" s="253"/>
      <c r="L262" s="253"/>
      <c r="M262" s="253"/>
      <c r="N262" s="253"/>
      <c r="O262" s="253"/>
      <c r="P262" s="253"/>
      <c r="Q262" s="253"/>
      <c r="R262" s="253"/>
      <c r="S262" s="253"/>
      <c r="T262" s="253"/>
      <c r="U262" s="253" t="s">
        <v>465</v>
      </c>
      <c r="V262" s="253"/>
      <c r="W262" s="253"/>
      <c r="X262" s="253"/>
      <c r="Y262" s="253"/>
      <c r="Z262" s="253"/>
      <c r="AA262" s="253"/>
      <c r="AB262" s="253"/>
      <c r="AC262" s="253" t="s">
        <v>357</v>
      </c>
      <c r="AD262" s="253"/>
      <c r="AE262" s="253"/>
      <c r="AF262" s="253"/>
      <c r="AG262" s="253"/>
      <c r="AH262" s="253"/>
      <c r="AI262" s="253"/>
      <c r="AJ262" s="253"/>
      <c r="AK262" s="253"/>
      <c r="AL262" s="253"/>
      <c r="AM262" s="253"/>
      <c r="AN262" s="253"/>
      <c r="AO262" s="253"/>
      <c r="AP262" s="256"/>
      <c r="AQ262" s="253"/>
      <c r="AR262" s="253"/>
      <c r="AS262" s="253"/>
      <c r="AT262" s="256"/>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row>
    <row r="263" spans="1:214" s="312" customFormat="1" ht="15" customHeight="1" x14ac:dyDescent="0.25">
      <c r="A263" s="297"/>
      <c r="B263" s="297"/>
      <c r="C263" s="253"/>
      <c r="D263" s="253"/>
      <c r="E263" s="253"/>
      <c r="F263" s="253"/>
      <c r="G263" s="253"/>
      <c r="H263" s="253"/>
      <c r="I263" s="253"/>
      <c r="J263" s="253"/>
      <c r="K263" s="253"/>
      <c r="L263" s="253"/>
      <c r="M263" s="253"/>
      <c r="N263" s="253"/>
      <c r="O263" s="253"/>
      <c r="P263" s="253"/>
      <c r="Q263" s="253"/>
      <c r="R263" s="253"/>
      <c r="S263" s="253"/>
      <c r="T263" s="253"/>
      <c r="U263" s="253" t="s">
        <v>466</v>
      </c>
      <c r="V263" s="253"/>
      <c r="W263" s="253"/>
      <c r="X263" s="253"/>
      <c r="Y263" s="253"/>
      <c r="Z263" s="253"/>
      <c r="AA263" s="253"/>
      <c r="AB263" s="253"/>
      <c r="AC263" s="253" t="s">
        <v>320</v>
      </c>
      <c r="AD263" s="253"/>
      <c r="AE263" s="253"/>
      <c r="AF263" s="253"/>
      <c r="AG263" s="253"/>
      <c r="AH263" s="253"/>
      <c r="AI263" s="253"/>
      <c r="AJ263" s="253"/>
      <c r="AK263" s="253"/>
      <c r="AL263" s="253"/>
      <c r="AM263" s="253"/>
      <c r="AN263" s="253"/>
      <c r="AO263" s="253"/>
      <c r="AP263" s="256"/>
      <c r="AQ263" s="253"/>
      <c r="AR263" s="253"/>
      <c r="AS263" s="253"/>
      <c r="AT263" s="256"/>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row>
    <row r="264" spans="1:214" s="312" customFormat="1" ht="15" customHeight="1" x14ac:dyDescent="0.25">
      <c r="A264" s="297"/>
      <c r="B264" s="297"/>
      <c r="C264" s="253"/>
      <c r="D264" s="253"/>
      <c r="E264" s="253"/>
      <c r="F264" s="253"/>
      <c r="G264" s="253"/>
      <c r="H264" s="253"/>
      <c r="I264" s="253"/>
      <c r="J264" s="253"/>
      <c r="K264" s="253"/>
      <c r="L264" s="253"/>
      <c r="M264" s="253"/>
      <c r="N264" s="253"/>
      <c r="O264" s="253"/>
      <c r="P264" s="253"/>
      <c r="Q264" s="253"/>
      <c r="R264" s="253"/>
      <c r="S264" s="253"/>
      <c r="T264" s="253"/>
      <c r="U264" s="253" t="s">
        <v>467</v>
      </c>
      <c r="V264" s="253"/>
      <c r="W264" s="253"/>
      <c r="X264" s="253"/>
      <c r="Y264" s="253"/>
      <c r="Z264" s="253"/>
      <c r="AA264" s="253"/>
      <c r="AB264" s="253"/>
      <c r="AC264" s="253" t="s">
        <v>320</v>
      </c>
      <c r="AD264" s="253"/>
      <c r="AE264" s="253"/>
      <c r="AF264" s="253"/>
      <c r="AG264" s="253"/>
      <c r="AH264" s="253"/>
      <c r="AI264" s="253"/>
      <c r="AJ264" s="253"/>
      <c r="AK264" s="253"/>
      <c r="AL264" s="253"/>
      <c r="AM264" s="253"/>
      <c r="AN264" s="253"/>
      <c r="AO264" s="253"/>
      <c r="AP264" s="256"/>
      <c r="AQ264" s="253"/>
      <c r="AR264" s="253"/>
      <c r="AS264" s="253"/>
      <c r="AT264" s="256"/>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row>
    <row r="265" spans="1:214" s="312" customFormat="1" ht="15" customHeight="1" x14ac:dyDescent="0.25">
      <c r="A265" s="297"/>
      <c r="B265" s="297"/>
      <c r="C265" s="253"/>
      <c r="D265" s="253"/>
      <c r="E265" s="253"/>
      <c r="F265" s="253"/>
      <c r="G265" s="253"/>
      <c r="H265" s="253"/>
      <c r="I265" s="253"/>
      <c r="J265" s="253"/>
      <c r="K265" s="253"/>
      <c r="L265" s="253"/>
      <c r="M265" s="253"/>
      <c r="N265" s="253"/>
      <c r="O265" s="253"/>
      <c r="P265" s="253"/>
      <c r="Q265" s="253"/>
      <c r="R265" s="253"/>
      <c r="S265" s="253"/>
      <c r="T265" s="253"/>
      <c r="U265" s="253" t="s">
        <v>468</v>
      </c>
      <c r="V265" s="253"/>
      <c r="W265" s="253"/>
      <c r="X265" s="253"/>
      <c r="Y265" s="253"/>
      <c r="Z265" s="253"/>
      <c r="AA265" s="253"/>
      <c r="AB265" s="253"/>
      <c r="AC265" s="253" t="s">
        <v>323</v>
      </c>
      <c r="AD265" s="253"/>
      <c r="AE265" s="253"/>
      <c r="AF265" s="253"/>
      <c r="AG265" s="253"/>
      <c r="AH265" s="253"/>
      <c r="AI265" s="253"/>
      <c r="AJ265" s="253"/>
      <c r="AK265" s="253"/>
      <c r="AL265" s="253"/>
      <c r="AM265" s="253"/>
      <c r="AN265" s="253"/>
      <c r="AO265" s="253"/>
      <c r="AP265" s="256"/>
      <c r="AQ265" s="253"/>
      <c r="AR265" s="253"/>
      <c r="AS265" s="253"/>
      <c r="AT265" s="256"/>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row>
    <row r="266" spans="1:214" s="312" customFormat="1" ht="15" customHeight="1" x14ac:dyDescent="0.25">
      <c r="A266" s="297"/>
      <c r="B266" s="297"/>
      <c r="C266" s="253"/>
      <c r="D266" s="253"/>
      <c r="E266" s="253"/>
      <c r="F266" s="253"/>
      <c r="G266" s="253"/>
      <c r="H266" s="253"/>
      <c r="I266" s="253"/>
      <c r="J266" s="253"/>
      <c r="K266" s="253"/>
      <c r="L266" s="253"/>
      <c r="M266" s="253"/>
      <c r="N266" s="253"/>
      <c r="O266" s="253"/>
      <c r="P266" s="253"/>
      <c r="Q266" s="253"/>
      <c r="R266" s="253"/>
      <c r="S266" s="253"/>
      <c r="T266" s="253"/>
      <c r="U266" s="253" t="s">
        <v>469</v>
      </c>
      <c r="V266" s="253"/>
      <c r="W266" s="253"/>
      <c r="X266" s="253"/>
      <c r="Y266" s="253"/>
      <c r="Z266" s="253"/>
      <c r="AA266" s="253"/>
      <c r="AB266" s="253"/>
      <c r="AC266" s="253" t="s">
        <v>329</v>
      </c>
      <c r="AD266" s="253"/>
      <c r="AE266" s="253"/>
      <c r="AF266" s="253"/>
      <c r="AG266" s="253"/>
      <c r="AH266" s="253"/>
      <c r="AI266" s="253"/>
      <c r="AJ266" s="253"/>
      <c r="AK266" s="253"/>
      <c r="AL266" s="253"/>
      <c r="AM266" s="253"/>
      <c r="AN266" s="253"/>
      <c r="AO266" s="253"/>
      <c r="AP266" s="256"/>
      <c r="AQ266" s="253"/>
      <c r="AR266" s="253"/>
      <c r="AS266" s="253"/>
      <c r="AT266" s="256"/>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row>
    <row r="267" spans="1:214" s="312" customFormat="1" ht="15" customHeight="1" x14ac:dyDescent="0.25">
      <c r="A267" s="297"/>
      <c r="B267" s="297"/>
      <c r="C267" s="253"/>
      <c r="D267" s="253"/>
      <c r="E267" s="253"/>
      <c r="F267" s="253"/>
      <c r="G267" s="253"/>
      <c r="H267" s="253"/>
      <c r="I267" s="253"/>
      <c r="J267" s="253"/>
      <c r="K267" s="253"/>
      <c r="L267" s="253"/>
      <c r="M267" s="253"/>
      <c r="N267" s="253"/>
      <c r="O267" s="253"/>
      <c r="P267" s="253"/>
      <c r="Q267" s="253"/>
      <c r="R267" s="253"/>
      <c r="S267" s="253"/>
      <c r="T267" s="253"/>
      <c r="U267" s="253" t="s">
        <v>470</v>
      </c>
      <c r="V267" s="253"/>
      <c r="W267" s="253"/>
      <c r="X267" s="253"/>
      <c r="Y267" s="253"/>
      <c r="Z267" s="253"/>
      <c r="AA267" s="253"/>
      <c r="AB267" s="253"/>
      <c r="AC267" s="253" t="s">
        <v>332</v>
      </c>
      <c r="AD267" s="253"/>
      <c r="AE267" s="253"/>
      <c r="AF267" s="253"/>
      <c r="AG267" s="253"/>
      <c r="AH267" s="253"/>
      <c r="AI267" s="253"/>
      <c r="AJ267" s="253"/>
      <c r="AK267" s="253"/>
      <c r="AL267" s="253"/>
      <c r="AM267" s="253"/>
      <c r="AN267" s="253"/>
      <c r="AO267" s="253"/>
      <c r="AP267" s="256"/>
      <c r="AQ267" s="253"/>
      <c r="AR267" s="253"/>
      <c r="AS267" s="253"/>
      <c r="AT267" s="256"/>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row>
    <row r="268" spans="1:214" s="312" customFormat="1" ht="15" customHeight="1" x14ac:dyDescent="0.25">
      <c r="A268" s="297"/>
      <c r="B268" s="297"/>
      <c r="C268" s="253"/>
      <c r="D268" s="253"/>
      <c r="E268" s="253"/>
      <c r="F268" s="253"/>
      <c r="G268" s="253"/>
      <c r="H268" s="253"/>
      <c r="I268" s="253"/>
      <c r="J268" s="253"/>
      <c r="K268" s="253"/>
      <c r="L268" s="253"/>
      <c r="M268" s="253"/>
      <c r="N268" s="253"/>
      <c r="O268" s="253"/>
      <c r="P268" s="253"/>
      <c r="Q268" s="253"/>
      <c r="R268" s="253"/>
      <c r="S268" s="253"/>
      <c r="T268" s="253"/>
      <c r="U268" s="253" t="s">
        <v>471</v>
      </c>
      <c r="V268" s="253"/>
      <c r="W268" s="253"/>
      <c r="X268" s="253"/>
      <c r="Y268" s="253"/>
      <c r="Z268" s="253"/>
      <c r="AA268" s="253"/>
      <c r="AB268" s="253"/>
      <c r="AC268" s="253" t="s">
        <v>323</v>
      </c>
      <c r="AD268" s="253"/>
      <c r="AE268" s="253"/>
      <c r="AF268" s="253"/>
      <c r="AG268" s="253"/>
      <c r="AH268" s="253"/>
      <c r="AI268" s="253"/>
      <c r="AJ268" s="253"/>
      <c r="AK268" s="253"/>
      <c r="AL268" s="253"/>
      <c r="AM268" s="253"/>
      <c r="AN268" s="253"/>
      <c r="AO268" s="253"/>
      <c r="AP268" s="256"/>
      <c r="AQ268" s="253"/>
      <c r="AR268" s="253"/>
      <c r="AS268" s="253"/>
      <c r="AT268" s="256"/>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row>
    <row r="269" spans="1:214" s="312" customFormat="1" ht="15" customHeight="1" x14ac:dyDescent="0.25">
      <c r="A269" s="297"/>
      <c r="B269" s="297"/>
      <c r="C269" s="253"/>
      <c r="D269" s="253"/>
      <c r="E269" s="253"/>
      <c r="F269" s="253"/>
      <c r="G269" s="253"/>
      <c r="H269" s="253"/>
      <c r="I269" s="253"/>
      <c r="J269" s="253"/>
      <c r="K269" s="253"/>
      <c r="L269" s="253"/>
      <c r="M269" s="253"/>
      <c r="N269" s="253"/>
      <c r="O269" s="253"/>
      <c r="P269" s="253"/>
      <c r="Q269" s="253"/>
      <c r="R269" s="253"/>
      <c r="S269" s="253"/>
      <c r="T269" s="253"/>
      <c r="U269" s="253" t="s">
        <v>472</v>
      </c>
      <c r="V269" s="253"/>
      <c r="W269" s="253"/>
      <c r="X269" s="253"/>
      <c r="Y269" s="253"/>
      <c r="Z269" s="253"/>
      <c r="AA269" s="253"/>
      <c r="AB269" s="253"/>
      <c r="AC269" s="253" t="s">
        <v>323</v>
      </c>
      <c r="AD269" s="253"/>
      <c r="AE269" s="253"/>
      <c r="AF269" s="253"/>
      <c r="AG269" s="253"/>
      <c r="AH269" s="253"/>
      <c r="AI269" s="253"/>
      <c r="AJ269" s="253"/>
      <c r="AK269" s="253"/>
      <c r="AL269" s="253"/>
      <c r="AM269" s="253"/>
      <c r="AN269" s="253"/>
      <c r="AO269" s="253"/>
      <c r="AP269" s="256"/>
      <c r="AQ269" s="253"/>
      <c r="AR269" s="253"/>
      <c r="AS269" s="253"/>
      <c r="AT269" s="256"/>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row>
    <row r="270" spans="1:214" s="312" customFormat="1" ht="15" customHeight="1" x14ac:dyDescent="0.25">
      <c r="A270" s="297"/>
      <c r="B270" s="297"/>
      <c r="C270" s="253"/>
      <c r="D270" s="253"/>
      <c r="E270" s="253"/>
      <c r="F270" s="253"/>
      <c r="G270" s="253"/>
      <c r="H270" s="253"/>
      <c r="I270" s="253"/>
      <c r="J270" s="253"/>
      <c r="K270" s="253"/>
      <c r="L270" s="253"/>
      <c r="M270" s="253"/>
      <c r="N270" s="253"/>
      <c r="O270" s="253"/>
      <c r="P270" s="253"/>
      <c r="Q270" s="253"/>
      <c r="R270" s="253"/>
      <c r="S270" s="253"/>
      <c r="T270" s="253"/>
      <c r="U270" s="253" t="s">
        <v>473</v>
      </c>
      <c r="V270" s="253"/>
      <c r="W270" s="253"/>
      <c r="X270" s="253"/>
      <c r="Y270" s="253"/>
      <c r="Z270" s="253"/>
      <c r="AA270" s="253"/>
      <c r="AB270" s="253"/>
      <c r="AC270" s="253" t="s">
        <v>332</v>
      </c>
      <c r="AD270" s="253"/>
      <c r="AE270" s="253"/>
      <c r="AF270" s="253"/>
      <c r="AG270" s="253"/>
      <c r="AH270" s="253"/>
      <c r="AI270" s="253"/>
      <c r="AJ270" s="253"/>
      <c r="AK270" s="253"/>
      <c r="AL270" s="253"/>
      <c r="AM270" s="253"/>
      <c r="AN270" s="253"/>
      <c r="AO270" s="253"/>
      <c r="AP270" s="256"/>
      <c r="AQ270" s="253"/>
      <c r="AR270" s="253"/>
      <c r="AS270" s="253"/>
      <c r="AT270" s="256"/>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row>
    <row r="271" spans="1:214" s="312" customFormat="1" ht="15" customHeight="1" x14ac:dyDescent="0.25">
      <c r="A271" s="297"/>
      <c r="B271" s="297"/>
      <c r="C271" s="253"/>
      <c r="D271" s="253"/>
      <c r="E271" s="253"/>
      <c r="F271" s="253"/>
      <c r="G271" s="253"/>
      <c r="H271" s="253"/>
      <c r="I271" s="253"/>
      <c r="J271" s="253"/>
      <c r="K271" s="253"/>
      <c r="L271" s="253"/>
      <c r="M271" s="253"/>
      <c r="N271" s="253"/>
      <c r="O271" s="253"/>
      <c r="P271" s="253"/>
      <c r="Q271" s="253"/>
      <c r="R271" s="253"/>
      <c r="S271" s="253"/>
      <c r="T271" s="253"/>
      <c r="U271" s="253" t="s">
        <v>474</v>
      </c>
      <c r="V271" s="253"/>
      <c r="W271" s="253"/>
      <c r="X271" s="253"/>
      <c r="Y271" s="253"/>
      <c r="Z271" s="253"/>
      <c r="AA271" s="253"/>
      <c r="AB271" s="253"/>
      <c r="AC271" s="253" t="s">
        <v>318</v>
      </c>
      <c r="AD271" s="253"/>
      <c r="AE271" s="253"/>
      <c r="AF271" s="253"/>
      <c r="AG271" s="253"/>
      <c r="AH271" s="253"/>
      <c r="AI271" s="253"/>
      <c r="AJ271" s="253"/>
      <c r="AK271" s="253"/>
      <c r="AL271" s="253"/>
      <c r="AM271" s="253"/>
      <c r="AN271" s="253"/>
      <c r="AO271" s="253"/>
      <c r="AP271" s="256"/>
      <c r="AQ271" s="253"/>
      <c r="AR271" s="253"/>
      <c r="AS271" s="253"/>
      <c r="AT271" s="256"/>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row>
    <row r="272" spans="1:214" s="312" customFormat="1" ht="15" customHeight="1" x14ac:dyDescent="0.25">
      <c r="A272" s="297"/>
      <c r="B272" s="297"/>
      <c r="C272" s="253"/>
      <c r="D272" s="253"/>
      <c r="E272" s="253"/>
      <c r="F272" s="253"/>
      <c r="G272" s="253"/>
      <c r="H272" s="253"/>
      <c r="I272" s="253"/>
      <c r="J272" s="253"/>
      <c r="K272" s="253"/>
      <c r="L272" s="253"/>
      <c r="M272" s="253"/>
      <c r="N272" s="253"/>
      <c r="O272" s="253"/>
      <c r="P272" s="253"/>
      <c r="Q272" s="253"/>
      <c r="R272" s="253"/>
      <c r="S272" s="253"/>
      <c r="T272" s="253"/>
      <c r="U272" s="253" t="s">
        <v>475</v>
      </c>
      <c r="V272" s="253"/>
      <c r="W272" s="253"/>
      <c r="X272" s="253"/>
      <c r="Y272" s="253"/>
      <c r="Z272" s="253"/>
      <c r="AA272" s="253"/>
      <c r="AB272" s="253"/>
      <c r="AC272" s="253" t="s">
        <v>332</v>
      </c>
      <c r="AD272" s="253"/>
      <c r="AE272" s="253"/>
      <c r="AF272" s="253"/>
      <c r="AG272" s="253"/>
      <c r="AH272" s="253"/>
      <c r="AI272" s="253"/>
      <c r="AJ272" s="253"/>
      <c r="AK272" s="253"/>
      <c r="AL272" s="253"/>
      <c r="AM272" s="253"/>
      <c r="AN272" s="253"/>
      <c r="AO272" s="253"/>
      <c r="AP272" s="256"/>
      <c r="AQ272" s="253"/>
      <c r="AR272" s="253"/>
      <c r="AS272" s="253"/>
      <c r="AT272" s="256"/>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row>
    <row r="273" spans="1:214" s="312" customFormat="1" ht="15" customHeight="1" x14ac:dyDescent="0.25">
      <c r="A273" s="297"/>
      <c r="B273" s="297"/>
      <c r="C273" s="253"/>
      <c r="D273" s="253"/>
      <c r="E273" s="253"/>
      <c r="F273" s="253"/>
      <c r="G273" s="253"/>
      <c r="H273" s="253"/>
      <c r="I273" s="253"/>
      <c r="J273" s="253"/>
      <c r="K273" s="253"/>
      <c r="L273" s="253"/>
      <c r="M273" s="253"/>
      <c r="N273" s="253"/>
      <c r="O273" s="253"/>
      <c r="P273" s="253"/>
      <c r="Q273" s="253"/>
      <c r="R273" s="253"/>
      <c r="S273" s="253"/>
      <c r="T273" s="253"/>
      <c r="U273" s="253" t="s">
        <v>476</v>
      </c>
      <c r="V273" s="253"/>
      <c r="W273" s="253"/>
      <c r="X273" s="253"/>
      <c r="Y273" s="253"/>
      <c r="Z273" s="253"/>
      <c r="AA273" s="253"/>
      <c r="AB273" s="253"/>
      <c r="AC273" s="253" t="s">
        <v>318</v>
      </c>
      <c r="AD273" s="253"/>
      <c r="AE273" s="253"/>
      <c r="AF273" s="253"/>
      <c r="AG273" s="253"/>
      <c r="AH273" s="253"/>
      <c r="AI273" s="253"/>
      <c r="AJ273" s="253"/>
      <c r="AK273" s="253"/>
      <c r="AL273" s="253"/>
      <c r="AM273" s="253"/>
      <c r="AN273" s="253"/>
      <c r="AO273" s="253"/>
      <c r="AP273" s="256"/>
      <c r="AQ273" s="253"/>
      <c r="AR273" s="253"/>
      <c r="AS273" s="253"/>
      <c r="AT273" s="256"/>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row>
    <row r="274" spans="1:214" s="312" customFormat="1" ht="15" customHeight="1" x14ac:dyDescent="0.25">
      <c r="A274" s="297"/>
      <c r="B274" s="297"/>
      <c r="C274" s="253"/>
      <c r="D274" s="253"/>
      <c r="E274" s="253"/>
      <c r="F274" s="253"/>
      <c r="G274" s="253"/>
      <c r="H274" s="253"/>
      <c r="I274" s="253"/>
      <c r="J274" s="253"/>
      <c r="K274" s="253"/>
      <c r="L274" s="253"/>
      <c r="M274" s="253"/>
      <c r="N274" s="253"/>
      <c r="O274" s="253"/>
      <c r="P274" s="253"/>
      <c r="Q274" s="253"/>
      <c r="R274" s="253"/>
      <c r="S274" s="253"/>
      <c r="T274" s="253"/>
      <c r="U274" s="253" t="s">
        <v>477</v>
      </c>
      <c r="V274" s="253"/>
      <c r="W274" s="253"/>
      <c r="X274" s="253"/>
      <c r="Y274" s="253"/>
      <c r="Z274" s="253"/>
      <c r="AA274" s="253"/>
      <c r="AB274" s="253"/>
      <c r="AC274" s="253" t="s">
        <v>316</v>
      </c>
      <c r="AD274" s="253"/>
      <c r="AE274" s="253"/>
      <c r="AF274" s="253"/>
      <c r="AG274" s="253"/>
      <c r="AH274" s="253"/>
      <c r="AI274" s="253"/>
      <c r="AJ274" s="253"/>
      <c r="AK274" s="253"/>
      <c r="AL274" s="253"/>
      <c r="AM274" s="253"/>
      <c r="AN274" s="253"/>
      <c r="AO274" s="253"/>
      <c r="AP274" s="256"/>
      <c r="AQ274" s="253"/>
      <c r="AR274" s="253"/>
      <c r="AS274" s="253"/>
      <c r="AT274" s="256"/>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row>
    <row r="275" spans="1:214" s="312" customFormat="1" ht="15" customHeight="1" x14ac:dyDescent="0.25">
      <c r="A275" s="297"/>
      <c r="B275" s="297"/>
      <c r="C275" s="253"/>
      <c r="D275" s="253"/>
      <c r="E275" s="253"/>
      <c r="F275" s="253"/>
      <c r="G275" s="253"/>
      <c r="H275" s="253"/>
      <c r="I275" s="253"/>
      <c r="J275" s="253"/>
      <c r="K275" s="253"/>
      <c r="L275" s="253"/>
      <c r="M275" s="253"/>
      <c r="N275" s="253"/>
      <c r="O275" s="253"/>
      <c r="P275" s="253"/>
      <c r="Q275" s="253"/>
      <c r="R275" s="253"/>
      <c r="S275" s="253"/>
      <c r="T275" s="253"/>
      <c r="U275" s="253" t="s">
        <v>478</v>
      </c>
      <c r="V275" s="253"/>
      <c r="W275" s="253"/>
      <c r="X275" s="253"/>
      <c r="Y275" s="253"/>
      <c r="Z275" s="253"/>
      <c r="AA275" s="253"/>
      <c r="AB275" s="253"/>
      <c r="AC275" s="253" t="s">
        <v>332</v>
      </c>
      <c r="AD275" s="253"/>
      <c r="AE275" s="253"/>
      <c r="AF275" s="253"/>
      <c r="AG275" s="253"/>
      <c r="AH275" s="253"/>
      <c r="AI275" s="253"/>
      <c r="AJ275" s="253"/>
      <c r="AK275" s="253"/>
      <c r="AL275" s="253"/>
      <c r="AM275" s="253"/>
      <c r="AN275" s="253"/>
      <c r="AO275" s="253"/>
      <c r="AP275" s="256"/>
      <c r="AQ275" s="253"/>
      <c r="AR275" s="253"/>
      <c r="AS275" s="253"/>
      <c r="AT275" s="256"/>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row>
    <row r="276" spans="1:214" s="312" customFormat="1" ht="15" customHeight="1" x14ac:dyDescent="0.25">
      <c r="A276" s="297"/>
      <c r="B276" s="297"/>
      <c r="C276" s="253"/>
      <c r="D276" s="253"/>
      <c r="E276" s="253"/>
      <c r="F276" s="253"/>
      <c r="G276" s="253"/>
      <c r="H276" s="253"/>
      <c r="I276" s="253"/>
      <c r="J276" s="253"/>
      <c r="K276" s="253"/>
      <c r="L276" s="253"/>
      <c r="M276" s="253"/>
      <c r="N276" s="253"/>
      <c r="O276" s="253"/>
      <c r="P276" s="253"/>
      <c r="Q276" s="253"/>
      <c r="R276" s="253"/>
      <c r="S276" s="253"/>
      <c r="T276" s="253"/>
      <c r="U276" s="253" t="s">
        <v>479</v>
      </c>
      <c r="V276" s="253"/>
      <c r="W276" s="253"/>
      <c r="X276" s="253"/>
      <c r="Y276" s="253"/>
      <c r="Z276" s="253"/>
      <c r="AA276" s="253"/>
      <c r="AB276" s="253"/>
      <c r="AC276" s="253" t="s">
        <v>318</v>
      </c>
      <c r="AD276" s="253"/>
      <c r="AE276" s="253"/>
      <c r="AF276" s="253"/>
      <c r="AG276" s="253"/>
      <c r="AH276" s="253"/>
      <c r="AI276" s="253"/>
      <c r="AJ276" s="253"/>
      <c r="AK276" s="253"/>
      <c r="AL276" s="253"/>
      <c r="AM276" s="253"/>
      <c r="AN276" s="253"/>
      <c r="AO276" s="253"/>
      <c r="AP276" s="256"/>
      <c r="AQ276" s="253"/>
      <c r="AR276" s="253"/>
      <c r="AS276" s="253"/>
      <c r="AT276" s="256"/>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row>
    <row r="277" spans="1:214" s="312" customFormat="1" ht="15" customHeight="1" x14ac:dyDescent="0.25">
      <c r="A277" s="297"/>
      <c r="B277" s="297"/>
      <c r="C277" s="253"/>
      <c r="D277" s="253"/>
      <c r="E277" s="253"/>
      <c r="F277" s="253"/>
      <c r="G277" s="253"/>
      <c r="H277" s="253"/>
      <c r="I277" s="253"/>
      <c r="J277" s="253"/>
      <c r="K277" s="253"/>
      <c r="L277" s="253"/>
      <c r="M277" s="253"/>
      <c r="N277" s="253"/>
      <c r="O277" s="253"/>
      <c r="P277" s="253"/>
      <c r="Q277" s="253"/>
      <c r="R277" s="253"/>
      <c r="S277" s="253"/>
      <c r="T277" s="253"/>
      <c r="U277" s="253" t="s">
        <v>480</v>
      </c>
      <c r="V277" s="253"/>
      <c r="W277" s="253"/>
      <c r="X277" s="253"/>
      <c r="Y277" s="253"/>
      <c r="Z277" s="253"/>
      <c r="AA277" s="253"/>
      <c r="AB277" s="253"/>
      <c r="AC277" s="253" t="s">
        <v>316</v>
      </c>
      <c r="AD277" s="253"/>
      <c r="AE277" s="253"/>
      <c r="AF277" s="253"/>
      <c r="AG277" s="253"/>
      <c r="AH277" s="253"/>
      <c r="AI277" s="253"/>
      <c r="AJ277" s="253"/>
      <c r="AK277" s="253"/>
      <c r="AL277" s="253"/>
      <c r="AM277" s="253"/>
      <c r="AN277" s="253"/>
      <c r="AO277" s="253"/>
      <c r="AP277" s="256"/>
      <c r="AQ277" s="253"/>
      <c r="AR277" s="253"/>
      <c r="AS277" s="253"/>
      <c r="AT277" s="256"/>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row>
    <row r="278" spans="1:214" s="312" customFormat="1" ht="15" customHeight="1" x14ac:dyDescent="0.25">
      <c r="A278" s="297"/>
      <c r="B278" s="297"/>
      <c r="C278" s="253"/>
      <c r="D278" s="253"/>
      <c r="E278" s="253"/>
      <c r="F278" s="253"/>
      <c r="G278" s="253"/>
      <c r="H278" s="253"/>
      <c r="I278" s="253"/>
      <c r="J278" s="253"/>
      <c r="K278" s="253"/>
      <c r="L278" s="253"/>
      <c r="M278" s="253"/>
      <c r="N278" s="253"/>
      <c r="O278" s="253"/>
      <c r="P278" s="253"/>
      <c r="Q278" s="253"/>
      <c r="R278" s="253"/>
      <c r="S278" s="253"/>
      <c r="T278" s="253"/>
      <c r="U278" s="253" t="s">
        <v>481</v>
      </c>
      <c r="V278" s="253"/>
      <c r="W278" s="253"/>
      <c r="X278" s="253"/>
      <c r="Y278" s="253"/>
      <c r="Z278" s="253"/>
      <c r="AA278" s="253"/>
      <c r="AB278" s="253"/>
      <c r="AC278" s="253" t="s">
        <v>332</v>
      </c>
      <c r="AD278" s="253"/>
      <c r="AE278" s="253"/>
      <c r="AF278" s="253"/>
      <c r="AG278" s="253"/>
      <c r="AH278" s="253"/>
      <c r="AI278" s="253"/>
      <c r="AJ278" s="253"/>
      <c r="AK278" s="253"/>
      <c r="AL278" s="253"/>
      <c r="AM278" s="253"/>
      <c r="AN278" s="253"/>
      <c r="AO278" s="253"/>
      <c r="AP278" s="256"/>
      <c r="AQ278" s="253"/>
      <c r="AR278" s="253"/>
      <c r="AS278" s="253"/>
      <c r="AT278" s="256"/>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row>
    <row r="279" spans="1:214" s="312" customFormat="1" ht="15" customHeight="1" x14ac:dyDescent="0.25">
      <c r="A279" s="297"/>
      <c r="B279" s="297"/>
      <c r="C279" s="253"/>
      <c r="D279" s="253"/>
      <c r="E279" s="253"/>
      <c r="F279" s="253"/>
      <c r="G279" s="253"/>
      <c r="H279" s="253"/>
      <c r="I279" s="253"/>
      <c r="J279" s="253"/>
      <c r="K279" s="253"/>
      <c r="L279" s="253"/>
      <c r="M279" s="253"/>
      <c r="N279" s="253"/>
      <c r="O279" s="253"/>
      <c r="P279" s="253"/>
      <c r="Q279" s="253"/>
      <c r="R279" s="253"/>
      <c r="S279" s="253"/>
      <c r="T279" s="253"/>
      <c r="U279" s="253" t="s">
        <v>482</v>
      </c>
      <c r="V279" s="253"/>
      <c r="W279" s="253"/>
      <c r="X279" s="253"/>
      <c r="Y279" s="253"/>
      <c r="Z279" s="253"/>
      <c r="AA279" s="253"/>
      <c r="AB279" s="253"/>
      <c r="AC279" s="253" t="s">
        <v>332</v>
      </c>
      <c r="AD279" s="253"/>
      <c r="AE279" s="253"/>
      <c r="AF279" s="253"/>
      <c r="AG279" s="253"/>
      <c r="AH279" s="253"/>
      <c r="AI279" s="253"/>
      <c r="AJ279" s="253"/>
      <c r="AK279" s="253"/>
      <c r="AL279" s="253"/>
      <c r="AM279" s="253"/>
      <c r="AN279" s="253"/>
      <c r="AO279" s="253"/>
      <c r="AP279" s="256"/>
      <c r="AQ279" s="253"/>
      <c r="AR279" s="253"/>
      <c r="AS279" s="253"/>
      <c r="AT279" s="256"/>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row>
    <row r="280" spans="1:214" s="312" customFormat="1" ht="15" customHeight="1" x14ac:dyDescent="0.25">
      <c r="A280" s="297"/>
      <c r="B280" s="297"/>
      <c r="C280" s="253"/>
      <c r="D280" s="253"/>
      <c r="E280" s="253"/>
      <c r="F280" s="253"/>
      <c r="G280" s="253"/>
      <c r="H280" s="253"/>
      <c r="I280" s="253"/>
      <c r="J280" s="253"/>
      <c r="K280" s="253"/>
      <c r="L280" s="253"/>
      <c r="M280" s="253"/>
      <c r="N280" s="253"/>
      <c r="O280" s="253"/>
      <c r="P280" s="253"/>
      <c r="Q280" s="253"/>
      <c r="R280" s="253"/>
      <c r="S280" s="253"/>
      <c r="T280" s="253"/>
      <c r="U280" s="253" t="s">
        <v>483</v>
      </c>
      <c r="V280" s="253"/>
      <c r="W280" s="253"/>
      <c r="X280" s="253"/>
      <c r="Y280" s="253"/>
      <c r="Z280" s="253"/>
      <c r="AA280" s="253"/>
      <c r="AB280" s="253"/>
      <c r="AC280" s="253" t="s">
        <v>332</v>
      </c>
      <c r="AD280" s="253"/>
      <c r="AE280" s="253"/>
      <c r="AF280" s="253"/>
      <c r="AG280" s="253"/>
      <c r="AH280" s="253"/>
      <c r="AI280" s="253"/>
      <c r="AJ280" s="253"/>
      <c r="AK280" s="253"/>
      <c r="AL280" s="253"/>
      <c r="AM280" s="253"/>
      <c r="AN280" s="253"/>
      <c r="AO280" s="253"/>
      <c r="AP280" s="256"/>
      <c r="AQ280" s="253"/>
      <c r="AR280" s="253"/>
      <c r="AS280" s="253"/>
      <c r="AT280" s="256"/>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row>
    <row r="281" spans="1:214" s="312" customFormat="1" ht="15" customHeight="1" x14ac:dyDescent="0.25">
      <c r="A281" s="297"/>
      <c r="B281" s="297"/>
      <c r="C281" s="253"/>
      <c r="D281" s="253"/>
      <c r="E281" s="253"/>
      <c r="F281" s="253"/>
      <c r="G281" s="253"/>
      <c r="H281" s="253"/>
      <c r="I281" s="253"/>
      <c r="J281" s="253"/>
      <c r="K281" s="253"/>
      <c r="L281" s="253"/>
      <c r="M281" s="253"/>
      <c r="N281" s="253"/>
      <c r="O281" s="253"/>
      <c r="P281" s="253"/>
      <c r="Q281" s="253"/>
      <c r="R281" s="253"/>
      <c r="S281" s="253"/>
      <c r="T281" s="253"/>
      <c r="U281" s="253" t="s">
        <v>484</v>
      </c>
      <c r="V281" s="253"/>
      <c r="W281" s="253"/>
      <c r="X281" s="253"/>
      <c r="Y281" s="253"/>
      <c r="Z281" s="253"/>
      <c r="AA281" s="253"/>
      <c r="AB281" s="253"/>
      <c r="AC281" s="253" t="s">
        <v>357</v>
      </c>
      <c r="AD281" s="253"/>
      <c r="AE281" s="253"/>
      <c r="AF281" s="253"/>
      <c r="AG281" s="253"/>
      <c r="AH281" s="253"/>
      <c r="AI281" s="253"/>
      <c r="AJ281" s="253"/>
      <c r="AK281" s="253"/>
      <c r="AL281" s="253"/>
      <c r="AM281" s="253"/>
      <c r="AN281" s="253"/>
      <c r="AO281" s="253"/>
      <c r="AP281" s="256"/>
      <c r="AQ281" s="253"/>
      <c r="AR281" s="253"/>
      <c r="AS281" s="253"/>
      <c r="AT281" s="256"/>
      <c r="AU281" s="253"/>
      <c r="AV281" s="253"/>
      <c r="AW281" s="253"/>
      <c r="AX281" s="253"/>
      <c r="AY281" s="253"/>
      <c r="AZ281" s="253"/>
      <c r="BA281" s="253"/>
      <c r="BB281" s="253"/>
      <c r="BC281" s="253"/>
      <c r="BD281" s="253"/>
      <c r="BE281" s="253"/>
      <c r="BF281" s="253"/>
      <c r="BG281" s="253"/>
      <c r="BH281" s="253"/>
      <c r="BI281" s="253"/>
      <c r="BJ281" s="253"/>
      <c r="BK281" s="253"/>
      <c r="BL281" s="253"/>
      <c r="BM281" s="253"/>
      <c r="BN281" s="253"/>
      <c r="BO281" s="253"/>
      <c r="BP281" s="253"/>
      <c r="BQ281" s="253"/>
      <c r="BR281" s="253"/>
      <c r="BS281" s="253"/>
      <c r="BT281" s="253"/>
      <c r="BU281" s="253"/>
      <c r="BV281" s="253"/>
      <c r="BW281" s="253"/>
      <c r="BX281" s="253"/>
      <c r="BY281" s="253"/>
      <c r="BZ281" s="253"/>
      <c r="CA281" s="253"/>
      <c r="CB281" s="253"/>
      <c r="CC281" s="253"/>
      <c r="CD281" s="253"/>
      <c r="CE281" s="253"/>
      <c r="CF281" s="253"/>
      <c r="CG281" s="253"/>
      <c r="CH281" s="253"/>
      <c r="CI281" s="253"/>
      <c r="CJ281" s="253"/>
      <c r="CK281" s="253"/>
      <c r="CL281" s="253"/>
      <c r="CM281" s="253"/>
      <c r="CN281" s="253"/>
      <c r="CO281" s="253"/>
      <c r="CP281" s="253"/>
      <c r="CQ281" s="253"/>
      <c r="CR281" s="253"/>
      <c r="CS281" s="253"/>
      <c r="CT281" s="253"/>
      <c r="CU281" s="253"/>
      <c r="CV281" s="253"/>
      <c r="CW281" s="253"/>
      <c r="CX281" s="253"/>
      <c r="CY281" s="253"/>
      <c r="CZ281" s="253"/>
      <c r="DA281" s="253"/>
      <c r="DB281" s="253"/>
      <c r="DC281" s="253"/>
      <c r="DD281" s="253"/>
      <c r="DE281" s="253"/>
      <c r="DF281" s="253"/>
      <c r="DG281" s="253"/>
      <c r="DH281" s="253"/>
      <c r="DI281" s="253"/>
      <c r="DJ281" s="253"/>
      <c r="DK281" s="253"/>
      <c r="DL281" s="253"/>
      <c r="DM281" s="253"/>
      <c r="DN281" s="253"/>
      <c r="DO281" s="253"/>
      <c r="DP281" s="253"/>
      <c r="DQ281" s="253"/>
      <c r="DR281" s="253"/>
      <c r="DS281" s="253"/>
      <c r="DT281" s="253"/>
      <c r="DU281" s="253"/>
      <c r="DV281" s="253"/>
      <c r="DW281" s="253"/>
      <c r="DX281" s="253"/>
      <c r="DY281" s="253"/>
      <c r="DZ281" s="253"/>
      <c r="EA281" s="253"/>
      <c r="EB281" s="253"/>
      <c r="EC281" s="253"/>
      <c r="ED281" s="253"/>
      <c r="EE281" s="253"/>
      <c r="EF281" s="253"/>
      <c r="EG281" s="253"/>
      <c r="EH281" s="253"/>
      <c r="EI281" s="253"/>
      <c r="EJ281" s="253"/>
      <c r="EK281" s="253"/>
      <c r="EL281" s="253"/>
      <c r="EM281" s="253"/>
      <c r="EN281" s="253"/>
      <c r="EO281" s="253"/>
      <c r="EP281" s="253"/>
      <c r="EQ281" s="253"/>
      <c r="ER281" s="253"/>
      <c r="ES281" s="253"/>
      <c r="ET281" s="253"/>
      <c r="EU281" s="253"/>
      <c r="EV281" s="253"/>
      <c r="EW281" s="253"/>
      <c r="EX281" s="253"/>
      <c r="EY281" s="253"/>
      <c r="EZ281" s="253"/>
      <c r="FA281" s="253"/>
      <c r="FB281" s="253"/>
      <c r="FC281" s="253"/>
      <c r="FD281" s="253"/>
      <c r="FE281" s="253"/>
      <c r="FF281" s="253"/>
      <c r="FG281" s="253"/>
      <c r="FH281" s="253"/>
      <c r="FI281" s="253"/>
      <c r="FJ281" s="253"/>
      <c r="FK281" s="253"/>
      <c r="FL281" s="253"/>
      <c r="FM281" s="253"/>
      <c r="FN281" s="253"/>
      <c r="FO281" s="253"/>
      <c r="FP281" s="253"/>
      <c r="FQ281" s="253"/>
      <c r="FR281" s="253"/>
      <c r="FS281" s="253"/>
      <c r="FT281" s="253"/>
      <c r="FU281" s="253"/>
      <c r="FV281" s="253"/>
      <c r="FW281" s="253"/>
      <c r="FX281" s="253"/>
      <c r="FY281" s="253"/>
      <c r="FZ281" s="253"/>
      <c r="GA281" s="253"/>
      <c r="GB281" s="253"/>
      <c r="GC281" s="253"/>
      <c r="GD281" s="253"/>
      <c r="GE281" s="253"/>
      <c r="GF281" s="253"/>
      <c r="GG281" s="253"/>
      <c r="GH281" s="253"/>
      <c r="GI281" s="253"/>
      <c r="GJ281" s="253"/>
      <c r="GK281" s="253"/>
      <c r="GL281" s="253"/>
      <c r="GM281" s="253"/>
      <c r="GN281" s="253"/>
      <c r="GO281" s="253"/>
      <c r="GP281" s="253"/>
      <c r="GQ281" s="253"/>
      <c r="GR281" s="253"/>
      <c r="GS281" s="253"/>
      <c r="GT281" s="253"/>
      <c r="GU281" s="253"/>
      <c r="GV281" s="253"/>
      <c r="GW281" s="253"/>
      <c r="GX281" s="253"/>
      <c r="GY281" s="253"/>
      <c r="GZ281" s="253"/>
      <c r="HA281" s="253"/>
      <c r="HB281" s="253"/>
      <c r="HC281" s="253"/>
      <c r="HD281" s="253"/>
      <c r="HE281" s="253"/>
      <c r="HF281" s="253"/>
    </row>
    <row r="282" spans="1:214" s="312" customFormat="1" ht="15" customHeight="1" x14ac:dyDescent="0.25">
      <c r="A282" s="297"/>
      <c r="B282" s="297"/>
      <c r="C282" s="253"/>
      <c r="D282" s="253"/>
      <c r="E282" s="253"/>
      <c r="F282" s="253"/>
      <c r="G282" s="253"/>
      <c r="H282" s="253"/>
      <c r="I282" s="253"/>
      <c r="J282" s="253"/>
      <c r="K282" s="253"/>
      <c r="L282" s="253"/>
      <c r="M282" s="253"/>
      <c r="N282" s="253"/>
      <c r="O282" s="253"/>
      <c r="P282" s="253"/>
      <c r="Q282" s="253"/>
      <c r="R282" s="253"/>
      <c r="S282" s="253"/>
      <c r="T282" s="253"/>
      <c r="U282" s="253" t="s">
        <v>485</v>
      </c>
      <c r="V282" s="253"/>
      <c r="W282" s="253"/>
      <c r="X282" s="253"/>
      <c r="Y282" s="253"/>
      <c r="Z282" s="253"/>
      <c r="AA282" s="253"/>
      <c r="AB282" s="253"/>
      <c r="AC282" s="253" t="s">
        <v>316</v>
      </c>
      <c r="AD282" s="253"/>
      <c r="AE282" s="253"/>
      <c r="AF282" s="253"/>
      <c r="AG282" s="253"/>
      <c r="AH282" s="253"/>
      <c r="AI282" s="253"/>
      <c r="AJ282" s="253"/>
      <c r="AK282" s="253"/>
      <c r="AL282" s="253"/>
      <c r="AM282" s="253"/>
      <c r="AN282" s="253"/>
      <c r="AO282" s="253"/>
      <c r="AP282" s="256"/>
      <c r="AQ282" s="253"/>
      <c r="AR282" s="253"/>
      <c r="AS282" s="253"/>
      <c r="AT282" s="256"/>
      <c r="AU282" s="253"/>
      <c r="AV282" s="253"/>
      <c r="AW282" s="253"/>
      <c r="AX282" s="253"/>
      <c r="AY282" s="253"/>
      <c r="AZ282" s="253"/>
      <c r="BA282" s="253"/>
      <c r="BB282" s="253"/>
      <c r="BC282" s="253"/>
      <c r="BD282" s="253"/>
      <c r="BE282" s="253"/>
      <c r="BF282" s="253"/>
      <c r="BG282" s="253"/>
      <c r="BH282" s="253"/>
      <c r="BI282" s="253"/>
      <c r="BJ282" s="253"/>
      <c r="BK282" s="253"/>
      <c r="BL282" s="253"/>
      <c r="BM282" s="253"/>
      <c r="BN282" s="253"/>
      <c r="BO282" s="253"/>
      <c r="BP282" s="253"/>
      <c r="BQ282" s="253"/>
      <c r="BR282" s="253"/>
      <c r="BS282" s="253"/>
      <c r="BT282" s="253"/>
      <c r="BU282" s="253"/>
      <c r="BV282" s="253"/>
      <c r="BW282" s="253"/>
      <c r="BX282" s="253"/>
      <c r="BY282" s="253"/>
      <c r="BZ282" s="253"/>
      <c r="CA282" s="253"/>
      <c r="CB282" s="253"/>
      <c r="CC282" s="253"/>
      <c r="CD282" s="253"/>
      <c r="CE282" s="253"/>
      <c r="CF282" s="253"/>
      <c r="CG282" s="253"/>
      <c r="CH282" s="253"/>
      <c r="CI282" s="253"/>
      <c r="CJ282" s="253"/>
      <c r="CK282" s="253"/>
      <c r="CL282" s="253"/>
      <c r="CM282" s="253"/>
      <c r="CN282" s="253"/>
      <c r="CO282" s="253"/>
      <c r="CP282" s="253"/>
      <c r="CQ282" s="253"/>
      <c r="CR282" s="253"/>
      <c r="CS282" s="253"/>
      <c r="CT282" s="253"/>
      <c r="CU282" s="253"/>
      <c r="CV282" s="253"/>
      <c r="CW282" s="253"/>
      <c r="CX282" s="253"/>
      <c r="CY282" s="253"/>
      <c r="CZ282" s="253"/>
      <c r="DA282" s="253"/>
      <c r="DB282" s="253"/>
      <c r="DC282" s="253"/>
      <c r="DD282" s="253"/>
      <c r="DE282" s="253"/>
      <c r="DF282" s="253"/>
      <c r="DG282" s="253"/>
      <c r="DH282" s="253"/>
      <c r="DI282" s="253"/>
      <c r="DJ282" s="253"/>
      <c r="DK282" s="253"/>
      <c r="DL282" s="253"/>
      <c r="DM282" s="253"/>
      <c r="DN282" s="253"/>
      <c r="DO282" s="253"/>
      <c r="DP282" s="253"/>
      <c r="DQ282" s="253"/>
      <c r="DR282" s="253"/>
      <c r="DS282" s="253"/>
      <c r="DT282" s="253"/>
      <c r="DU282" s="253"/>
      <c r="DV282" s="253"/>
      <c r="DW282" s="253"/>
      <c r="DX282" s="253"/>
      <c r="DY282" s="253"/>
      <c r="DZ282" s="253"/>
      <c r="EA282" s="253"/>
      <c r="EB282" s="253"/>
      <c r="EC282" s="253"/>
      <c r="ED282" s="253"/>
      <c r="EE282" s="253"/>
      <c r="EF282" s="253"/>
      <c r="EG282" s="253"/>
      <c r="EH282" s="253"/>
      <c r="EI282" s="253"/>
      <c r="EJ282" s="253"/>
      <c r="EK282" s="253"/>
      <c r="EL282" s="253"/>
      <c r="EM282" s="253"/>
      <c r="EN282" s="253"/>
      <c r="EO282" s="253"/>
      <c r="EP282" s="253"/>
      <c r="EQ282" s="253"/>
      <c r="ER282" s="253"/>
      <c r="ES282" s="253"/>
      <c r="ET282" s="253"/>
      <c r="EU282" s="253"/>
      <c r="EV282" s="253"/>
      <c r="EW282" s="253"/>
      <c r="EX282" s="253"/>
      <c r="EY282" s="253"/>
      <c r="EZ282" s="253"/>
      <c r="FA282" s="253"/>
      <c r="FB282" s="253"/>
      <c r="FC282" s="253"/>
      <c r="FD282" s="253"/>
      <c r="FE282" s="253"/>
      <c r="FF282" s="253"/>
      <c r="FG282" s="253"/>
      <c r="FH282" s="253"/>
      <c r="FI282" s="253"/>
      <c r="FJ282" s="253"/>
      <c r="FK282" s="253"/>
      <c r="FL282" s="253"/>
      <c r="FM282" s="253"/>
      <c r="FN282" s="253"/>
      <c r="FO282" s="253"/>
      <c r="FP282" s="253"/>
      <c r="FQ282" s="253"/>
      <c r="FR282" s="253"/>
      <c r="FS282" s="253"/>
      <c r="FT282" s="253"/>
      <c r="FU282" s="253"/>
      <c r="FV282" s="253"/>
      <c r="FW282" s="253"/>
      <c r="FX282" s="253"/>
      <c r="FY282" s="253"/>
      <c r="FZ282" s="253"/>
      <c r="GA282" s="253"/>
      <c r="GB282" s="253"/>
      <c r="GC282" s="253"/>
      <c r="GD282" s="253"/>
      <c r="GE282" s="253"/>
      <c r="GF282" s="253"/>
      <c r="GG282" s="253"/>
      <c r="GH282" s="253"/>
      <c r="GI282" s="253"/>
      <c r="GJ282" s="253"/>
      <c r="GK282" s="253"/>
      <c r="GL282" s="253"/>
      <c r="GM282" s="253"/>
      <c r="GN282" s="253"/>
      <c r="GO282" s="253"/>
      <c r="GP282" s="253"/>
      <c r="GQ282" s="253"/>
      <c r="GR282" s="253"/>
      <c r="GS282" s="253"/>
      <c r="GT282" s="253"/>
      <c r="GU282" s="253"/>
      <c r="GV282" s="253"/>
      <c r="GW282" s="253"/>
      <c r="GX282" s="253"/>
      <c r="GY282" s="253"/>
      <c r="GZ282" s="253"/>
      <c r="HA282" s="253"/>
      <c r="HB282" s="253"/>
      <c r="HC282" s="253"/>
      <c r="HD282" s="253"/>
      <c r="HE282" s="253"/>
      <c r="HF282" s="253"/>
    </row>
    <row r="283" spans="1:214" s="312" customFormat="1" ht="15" customHeight="1" x14ac:dyDescent="0.25">
      <c r="A283" s="297"/>
      <c r="B283" s="297"/>
      <c r="C283" s="253"/>
      <c r="D283" s="253"/>
      <c r="E283" s="253"/>
      <c r="F283" s="253"/>
      <c r="G283" s="253"/>
      <c r="H283" s="253"/>
      <c r="I283" s="253"/>
      <c r="J283" s="253"/>
      <c r="K283" s="253"/>
      <c r="L283" s="253"/>
      <c r="M283" s="253"/>
      <c r="N283" s="253"/>
      <c r="O283" s="253"/>
      <c r="P283" s="253"/>
      <c r="Q283" s="253"/>
      <c r="R283" s="253"/>
      <c r="S283" s="253"/>
      <c r="T283" s="253"/>
      <c r="U283" s="253" t="s">
        <v>486</v>
      </c>
      <c r="V283" s="253"/>
      <c r="W283" s="253"/>
      <c r="X283" s="253"/>
      <c r="Y283" s="253"/>
      <c r="Z283" s="253"/>
      <c r="AA283" s="253"/>
      <c r="AB283" s="253"/>
      <c r="AC283" s="253" t="s">
        <v>332</v>
      </c>
      <c r="AD283" s="253"/>
      <c r="AE283" s="253"/>
      <c r="AF283" s="253"/>
      <c r="AG283" s="253"/>
      <c r="AH283" s="253"/>
      <c r="AI283" s="253"/>
      <c r="AJ283" s="253"/>
      <c r="AK283" s="253"/>
      <c r="AL283" s="253"/>
      <c r="AM283" s="253"/>
      <c r="AN283" s="253"/>
      <c r="AO283" s="253"/>
      <c r="AP283" s="256"/>
      <c r="AQ283" s="253"/>
      <c r="AR283" s="253"/>
      <c r="AS283" s="253"/>
      <c r="AT283" s="256"/>
      <c r="AU283" s="253"/>
      <c r="AV283" s="253"/>
      <c r="AW283" s="253"/>
      <c r="AX283" s="253"/>
      <c r="AY283" s="253"/>
      <c r="AZ283" s="253"/>
      <c r="BA283" s="253"/>
      <c r="BB283" s="253"/>
      <c r="BC283" s="253"/>
      <c r="BD283" s="253"/>
      <c r="BE283" s="253"/>
      <c r="BF283" s="253"/>
      <c r="BG283" s="253"/>
      <c r="BH283" s="253"/>
      <c r="BI283" s="253"/>
      <c r="BJ283" s="253"/>
      <c r="BK283" s="253"/>
      <c r="BL283" s="253"/>
      <c r="BM283" s="253"/>
      <c r="BN283" s="253"/>
      <c r="BO283" s="253"/>
      <c r="BP283" s="253"/>
      <c r="BQ283" s="253"/>
      <c r="BR283" s="253"/>
      <c r="BS283" s="253"/>
      <c r="BT283" s="253"/>
      <c r="BU283" s="253"/>
      <c r="BV283" s="253"/>
      <c r="BW283" s="253"/>
      <c r="BX283" s="253"/>
      <c r="BY283" s="253"/>
      <c r="BZ283" s="253"/>
      <c r="CA283" s="253"/>
      <c r="CB283" s="253"/>
      <c r="CC283" s="253"/>
      <c r="CD283" s="253"/>
      <c r="CE283" s="253"/>
      <c r="CF283" s="253"/>
      <c r="CG283" s="253"/>
      <c r="CH283" s="253"/>
      <c r="CI283" s="253"/>
      <c r="CJ283" s="253"/>
      <c r="CK283" s="253"/>
      <c r="CL283" s="253"/>
      <c r="CM283" s="253"/>
      <c r="CN283" s="253"/>
      <c r="CO283" s="253"/>
      <c r="CP283" s="253"/>
      <c r="CQ283" s="253"/>
      <c r="CR283" s="253"/>
      <c r="CS283" s="253"/>
      <c r="CT283" s="253"/>
      <c r="CU283" s="253"/>
      <c r="CV283" s="253"/>
      <c r="CW283" s="253"/>
      <c r="CX283" s="253"/>
      <c r="CY283" s="253"/>
      <c r="CZ283" s="253"/>
      <c r="DA283" s="253"/>
      <c r="DB283" s="253"/>
      <c r="DC283" s="253"/>
      <c r="DD283" s="253"/>
      <c r="DE283" s="253"/>
      <c r="DF283" s="253"/>
      <c r="DG283" s="253"/>
      <c r="DH283" s="253"/>
      <c r="DI283" s="253"/>
      <c r="DJ283" s="253"/>
      <c r="DK283" s="253"/>
      <c r="DL283" s="253"/>
      <c r="DM283" s="253"/>
      <c r="DN283" s="253"/>
      <c r="DO283" s="253"/>
      <c r="DP283" s="253"/>
      <c r="DQ283" s="253"/>
      <c r="DR283" s="253"/>
      <c r="DS283" s="253"/>
      <c r="DT283" s="253"/>
      <c r="DU283" s="253"/>
      <c r="DV283" s="253"/>
      <c r="DW283" s="253"/>
      <c r="DX283" s="253"/>
      <c r="DY283" s="253"/>
      <c r="DZ283" s="253"/>
      <c r="EA283" s="253"/>
      <c r="EB283" s="253"/>
      <c r="EC283" s="253"/>
      <c r="ED283" s="253"/>
      <c r="EE283" s="253"/>
      <c r="EF283" s="253"/>
      <c r="EG283" s="253"/>
      <c r="EH283" s="253"/>
      <c r="EI283" s="253"/>
      <c r="EJ283" s="253"/>
      <c r="EK283" s="253"/>
      <c r="EL283" s="253"/>
      <c r="EM283" s="253"/>
      <c r="EN283" s="253"/>
      <c r="EO283" s="253"/>
      <c r="EP283" s="253"/>
      <c r="EQ283" s="253"/>
      <c r="ER283" s="253"/>
      <c r="ES283" s="253"/>
      <c r="ET283" s="253"/>
      <c r="EU283" s="253"/>
      <c r="EV283" s="253"/>
      <c r="EW283" s="253"/>
      <c r="EX283" s="253"/>
      <c r="EY283" s="253"/>
      <c r="EZ283" s="253"/>
      <c r="FA283" s="253"/>
      <c r="FB283" s="253"/>
      <c r="FC283" s="253"/>
      <c r="FD283" s="253"/>
      <c r="FE283" s="253"/>
      <c r="FF283" s="253"/>
      <c r="FG283" s="253"/>
      <c r="FH283" s="253"/>
      <c r="FI283" s="253"/>
      <c r="FJ283" s="253"/>
      <c r="FK283" s="253"/>
      <c r="FL283" s="253"/>
      <c r="FM283" s="253"/>
      <c r="FN283" s="253"/>
      <c r="FO283" s="253"/>
      <c r="FP283" s="253"/>
      <c r="FQ283" s="253"/>
      <c r="FR283" s="253"/>
      <c r="FS283" s="253"/>
      <c r="FT283" s="253"/>
      <c r="FU283" s="253"/>
      <c r="FV283" s="253"/>
      <c r="FW283" s="253"/>
      <c r="FX283" s="253"/>
      <c r="FY283" s="253"/>
      <c r="FZ283" s="253"/>
      <c r="GA283" s="253"/>
      <c r="GB283" s="253"/>
      <c r="GC283" s="253"/>
      <c r="GD283" s="253"/>
      <c r="GE283" s="253"/>
      <c r="GF283" s="253"/>
      <c r="GG283" s="253"/>
      <c r="GH283" s="253"/>
      <c r="GI283" s="253"/>
      <c r="GJ283" s="253"/>
      <c r="GK283" s="253"/>
      <c r="GL283" s="253"/>
      <c r="GM283" s="253"/>
      <c r="GN283" s="253"/>
      <c r="GO283" s="253"/>
      <c r="GP283" s="253"/>
      <c r="GQ283" s="253"/>
      <c r="GR283" s="253"/>
      <c r="GS283" s="253"/>
      <c r="GT283" s="253"/>
      <c r="GU283" s="253"/>
      <c r="GV283" s="253"/>
      <c r="GW283" s="253"/>
      <c r="GX283" s="253"/>
      <c r="GY283" s="253"/>
      <c r="GZ283" s="253"/>
      <c r="HA283" s="253"/>
      <c r="HB283" s="253"/>
      <c r="HC283" s="253"/>
      <c r="HD283" s="253"/>
      <c r="HE283" s="253"/>
      <c r="HF283" s="253"/>
    </row>
    <row r="284" spans="1:214" s="312" customFormat="1" ht="15" customHeight="1" x14ac:dyDescent="0.25">
      <c r="A284" s="297"/>
      <c r="B284" s="297"/>
      <c r="C284" s="253"/>
      <c r="D284" s="253"/>
      <c r="E284" s="253"/>
      <c r="F284" s="253"/>
      <c r="G284" s="253"/>
      <c r="H284" s="253"/>
      <c r="I284" s="253"/>
      <c r="J284" s="253"/>
      <c r="K284" s="253"/>
      <c r="L284" s="253"/>
      <c r="M284" s="253"/>
      <c r="N284" s="253"/>
      <c r="O284" s="253"/>
      <c r="P284" s="253"/>
      <c r="Q284" s="253"/>
      <c r="R284" s="253"/>
      <c r="S284" s="253"/>
      <c r="T284" s="253"/>
      <c r="U284" s="253" t="s">
        <v>487</v>
      </c>
      <c r="V284" s="253"/>
      <c r="W284" s="253"/>
      <c r="X284" s="253"/>
      <c r="Y284" s="253"/>
      <c r="Z284" s="253"/>
      <c r="AA284" s="253"/>
      <c r="AB284" s="253"/>
      <c r="AC284" s="253" t="s">
        <v>320</v>
      </c>
      <c r="AD284" s="253"/>
      <c r="AE284" s="253"/>
      <c r="AF284" s="253"/>
      <c r="AG284" s="253"/>
      <c r="AH284" s="253"/>
      <c r="AI284" s="253"/>
      <c r="AJ284" s="253"/>
      <c r="AK284" s="253"/>
      <c r="AL284" s="253"/>
      <c r="AM284" s="253"/>
      <c r="AN284" s="253"/>
      <c r="AO284" s="253"/>
      <c r="AP284" s="256"/>
      <c r="AQ284" s="253"/>
      <c r="AR284" s="253"/>
      <c r="AS284" s="253"/>
      <c r="AT284" s="256"/>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row>
    <row r="285" spans="1:214" s="312" customFormat="1" ht="15" customHeight="1" x14ac:dyDescent="0.25">
      <c r="A285" s="297"/>
      <c r="B285" s="297"/>
      <c r="C285" s="253"/>
      <c r="D285" s="253"/>
      <c r="E285" s="253"/>
      <c r="F285" s="253"/>
      <c r="G285" s="253"/>
      <c r="H285" s="253"/>
      <c r="I285" s="253"/>
      <c r="J285" s="253"/>
      <c r="K285" s="253"/>
      <c r="L285" s="253"/>
      <c r="M285" s="253"/>
      <c r="N285" s="253"/>
      <c r="O285" s="253"/>
      <c r="P285" s="253"/>
      <c r="Q285" s="253"/>
      <c r="R285" s="253"/>
      <c r="S285" s="253"/>
      <c r="T285" s="253"/>
      <c r="U285" s="253" t="s">
        <v>488</v>
      </c>
      <c r="V285" s="253"/>
      <c r="W285" s="253"/>
      <c r="X285" s="253"/>
      <c r="Y285" s="253"/>
      <c r="Z285" s="253"/>
      <c r="AA285" s="253"/>
      <c r="AB285" s="253"/>
      <c r="AC285" s="253" t="s">
        <v>323</v>
      </c>
      <c r="AD285" s="253"/>
      <c r="AE285" s="253"/>
      <c r="AF285" s="253"/>
      <c r="AG285" s="253"/>
      <c r="AH285" s="253"/>
      <c r="AI285" s="253"/>
      <c r="AJ285" s="253"/>
      <c r="AK285" s="253"/>
      <c r="AL285" s="253"/>
      <c r="AM285" s="253"/>
      <c r="AN285" s="253"/>
      <c r="AO285" s="253"/>
      <c r="AP285" s="256"/>
      <c r="AQ285" s="253"/>
      <c r="AR285" s="253"/>
      <c r="AS285" s="253"/>
      <c r="AT285" s="256"/>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row>
    <row r="286" spans="1:214" s="312" customFormat="1" ht="15" customHeight="1" x14ac:dyDescent="0.25">
      <c r="A286" s="297"/>
      <c r="B286" s="297"/>
      <c r="C286" s="253"/>
      <c r="D286" s="253"/>
      <c r="E286" s="253"/>
      <c r="F286" s="253"/>
      <c r="G286" s="253"/>
      <c r="H286" s="253"/>
      <c r="I286" s="253"/>
      <c r="J286" s="253"/>
      <c r="K286" s="253"/>
      <c r="L286" s="253"/>
      <c r="M286" s="253"/>
      <c r="N286" s="253"/>
      <c r="O286" s="253"/>
      <c r="P286" s="253"/>
      <c r="Q286" s="253"/>
      <c r="R286" s="253"/>
      <c r="S286" s="253"/>
      <c r="T286" s="253"/>
      <c r="U286" s="253" t="s">
        <v>489</v>
      </c>
      <c r="V286" s="253"/>
      <c r="W286" s="253"/>
      <c r="X286" s="253"/>
      <c r="Y286" s="253"/>
      <c r="Z286" s="253"/>
      <c r="AA286" s="253"/>
      <c r="AB286" s="253"/>
      <c r="AC286" s="253" t="s">
        <v>357</v>
      </c>
      <c r="AD286" s="253"/>
      <c r="AE286" s="253"/>
      <c r="AF286" s="253"/>
      <c r="AG286" s="253"/>
      <c r="AH286" s="253"/>
      <c r="AI286" s="253"/>
      <c r="AJ286" s="253"/>
      <c r="AK286" s="253"/>
      <c r="AL286" s="253"/>
      <c r="AM286" s="253"/>
      <c r="AN286" s="253"/>
      <c r="AO286" s="253"/>
      <c r="AP286" s="256"/>
      <c r="AQ286" s="253"/>
      <c r="AR286" s="253"/>
      <c r="AS286" s="253"/>
      <c r="AT286" s="256"/>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row>
    <row r="287" spans="1:214" s="312" customFormat="1" ht="15" customHeight="1" x14ac:dyDescent="0.25">
      <c r="A287" s="297"/>
      <c r="B287" s="297"/>
      <c r="C287" s="253"/>
      <c r="D287" s="253"/>
      <c r="E287" s="253"/>
      <c r="F287" s="253"/>
      <c r="G287" s="253"/>
      <c r="H287" s="253"/>
      <c r="I287" s="253"/>
      <c r="J287" s="253"/>
      <c r="K287" s="253"/>
      <c r="L287" s="253"/>
      <c r="M287" s="253"/>
      <c r="N287" s="253"/>
      <c r="O287" s="253"/>
      <c r="P287" s="253"/>
      <c r="Q287" s="253"/>
      <c r="R287" s="253"/>
      <c r="S287" s="253"/>
      <c r="T287" s="253"/>
      <c r="U287" s="253" t="s">
        <v>490</v>
      </c>
      <c r="V287" s="253"/>
      <c r="W287" s="253"/>
      <c r="X287" s="253"/>
      <c r="Y287" s="253"/>
      <c r="Z287" s="253"/>
      <c r="AA287" s="253"/>
      <c r="AB287" s="253"/>
      <c r="AC287" s="253" t="s">
        <v>323</v>
      </c>
      <c r="AD287" s="253"/>
      <c r="AE287" s="253"/>
      <c r="AF287" s="253"/>
      <c r="AG287" s="253"/>
      <c r="AH287" s="253"/>
      <c r="AI287" s="253"/>
      <c r="AJ287" s="253"/>
      <c r="AK287" s="253"/>
      <c r="AL287" s="253"/>
      <c r="AM287" s="253"/>
      <c r="AN287" s="253"/>
      <c r="AO287" s="253"/>
      <c r="AP287" s="256"/>
      <c r="AQ287" s="253"/>
      <c r="AR287" s="253"/>
      <c r="AS287" s="253"/>
      <c r="AT287" s="256"/>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row>
    <row r="288" spans="1:214" s="312" customFormat="1" ht="15" customHeight="1" x14ac:dyDescent="0.25">
      <c r="A288" s="297"/>
      <c r="B288" s="297"/>
      <c r="C288" s="253"/>
      <c r="D288" s="253"/>
      <c r="E288" s="253"/>
      <c r="F288" s="253"/>
      <c r="G288" s="253"/>
      <c r="H288" s="253"/>
      <c r="I288" s="253"/>
      <c r="J288" s="253"/>
      <c r="K288" s="253"/>
      <c r="L288" s="253"/>
      <c r="M288" s="253"/>
      <c r="N288" s="253"/>
      <c r="O288" s="253"/>
      <c r="P288" s="253"/>
      <c r="Q288" s="253"/>
      <c r="R288" s="253"/>
      <c r="S288" s="253"/>
      <c r="T288" s="253"/>
      <c r="U288" s="253" t="s">
        <v>491</v>
      </c>
      <c r="V288" s="253"/>
      <c r="W288" s="253"/>
      <c r="X288" s="253"/>
      <c r="Y288" s="253"/>
      <c r="Z288" s="253"/>
      <c r="AA288" s="253"/>
      <c r="AB288" s="253"/>
      <c r="AC288" s="253" t="s">
        <v>393</v>
      </c>
      <c r="AD288" s="253"/>
      <c r="AE288" s="253"/>
      <c r="AF288" s="253"/>
      <c r="AG288" s="253"/>
      <c r="AH288" s="253"/>
      <c r="AI288" s="253"/>
      <c r="AJ288" s="253"/>
      <c r="AK288" s="253"/>
      <c r="AL288" s="253"/>
      <c r="AM288" s="253"/>
      <c r="AN288" s="253"/>
      <c r="AO288" s="253"/>
      <c r="AP288" s="256"/>
      <c r="AQ288" s="253"/>
      <c r="AR288" s="253"/>
      <c r="AS288" s="253"/>
      <c r="AT288" s="256"/>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row>
    <row r="289" spans="1:214" s="312" customFormat="1" ht="15" customHeight="1" x14ac:dyDescent="0.25">
      <c r="A289" s="297"/>
      <c r="B289" s="297"/>
      <c r="C289" s="253"/>
      <c r="D289" s="253"/>
      <c r="E289" s="253"/>
      <c r="F289" s="253"/>
      <c r="G289" s="253"/>
      <c r="H289" s="253"/>
      <c r="I289" s="253"/>
      <c r="J289" s="253"/>
      <c r="K289" s="253"/>
      <c r="L289" s="253"/>
      <c r="M289" s="253"/>
      <c r="N289" s="253"/>
      <c r="O289" s="253"/>
      <c r="P289" s="253"/>
      <c r="Q289" s="253"/>
      <c r="R289" s="253"/>
      <c r="S289" s="253"/>
      <c r="T289" s="253"/>
      <c r="U289" s="253" t="s">
        <v>492</v>
      </c>
      <c r="V289" s="253"/>
      <c r="W289" s="253"/>
      <c r="X289" s="253"/>
      <c r="Y289" s="253"/>
      <c r="Z289" s="253"/>
      <c r="AA289" s="253"/>
      <c r="AB289" s="253"/>
      <c r="AC289" s="253" t="s">
        <v>332</v>
      </c>
      <c r="AD289" s="253"/>
      <c r="AE289" s="253"/>
      <c r="AF289" s="253"/>
      <c r="AG289" s="253"/>
      <c r="AH289" s="253"/>
      <c r="AI289" s="253"/>
      <c r="AJ289" s="253"/>
      <c r="AK289" s="253"/>
      <c r="AL289" s="253"/>
      <c r="AM289" s="253"/>
      <c r="AN289" s="253"/>
      <c r="AO289" s="253"/>
      <c r="AP289" s="256"/>
      <c r="AQ289" s="253"/>
      <c r="AR289" s="253"/>
      <c r="AS289" s="253"/>
      <c r="AT289" s="256"/>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row>
    <row r="290" spans="1:214" s="312" customFormat="1" ht="15" customHeight="1" x14ac:dyDescent="0.25">
      <c r="A290" s="297"/>
      <c r="B290" s="297"/>
      <c r="C290" s="253"/>
      <c r="D290" s="253"/>
      <c r="E290" s="253"/>
      <c r="F290" s="253"/>
      <c r="G290" s="253"/>
      <c r="H290" s="253"/>
      <c r="I290" s="253"/>
      <c r="J290" s="253"/>
      <c r="K290" s="253"/>
      <c r="L290" s="253"/>
      <c r="M290" s="253"/>
      <c r="N290" s="253"/>
      <c r="O290" s="253"/>
      <c r="P290" s="253"/>
      <c r="Q290" s="253"/>
      <c r="R290" s="253"/>
      <c r="S290" s="253"/>
      <c r="T290" s="253"/>
      <c r="U290" s="253" t="s">
        <v>493</v>
      </c>
      <c r="V290" s="253"/>
      <c r="W290" s="253"/>
      <c r="X290" s="253"/>
      <c r="Y290" s="253"/>
      <c r="Z290" s="253"/>
      <c r="AA290" s="253"/>
      <c r="AB290" s="253"/>
      <c r="AC290" s="253" t="s">
        <v>318</v>
      </c>
      <c r="AD290" s="253"/>
      <c r="AE290" s="253"/>
      <c r="AF290" s="253"/>
      <c r="AG290" s="253"/>
      <c r="AH290" s="253"/>
      <c r="AI290" s="253"/>
      <c r="AJ290" s="253"/>
      <c r="AK290" s="253"/>
      <c r="AL290" s="253"/>
      <c r="AM290" s="253"/>
      <c r="AN290" s="253"/>
      <c r="AO290" s="253"/>
      <c r="AP290" s="256"/>
      <c r="AQ290" s="253"/>
      <c r="AR290" s="253"/>
      <c r="AS290" s="253"/>
      <c r="AT290" s="256"/>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row>
    <row r="291" spans="1:214" s="312" customFormat="1" ht="15" customHeight="1" x14ac:dyDescent="0.25">
      <c r="A291" s="297"/>
      <c r="B291" s="297"/>
      <c r="C291" s="253"/>
      <c r="D291" s="253"/>
      <c r="E291" s="253"/>
      <c r="F291" s="253"/>
      <c r="G291" s="253"/>
      <c r="H291" s="253"/>
      <c r="I291" s="253"/>
      <c r="J291" s="253"/>
      <c r="K291" s="253"/>
      <c r="L291" s="253"/>
      <c r="M291" s="253"/>
      <c r="N291" s="253"/>
      <c r="O291" s="253"/>
      <c r="P291" s="253"/>
      <c r="Q291" s="253"/>
      <c r="R291" s="253"/>
      <c r="S291" s="253"/>
      <c r="T291" s="253"/>
      <c r="U291" s="253" t="s">
        <v>494</v>
      </c>
      <c r="V291" s="253"/>
      <c r="W291" s="253"/>
      <c r="X291" s="253"/>
      <c r="Y291" s="253"/>
      <c r="Z291" s="253"/>
      <c r="AA291" s="253"/>
      <c r="AB291" s="253"/>
      <c r="AC291" s="253" t="s">
        <v>323</v>
      </c>
      <c r="AD291" s="253"/>
      <c r="AE291" s="253"/>
      <c r="AF291" s="253"/>
      <c r="AG291" s="253"/>
      <c r="AH291" s="253"/>
      <c r="AI291" s="253"/>
      <c r="AJ291" s="253"/>
      <c r="AK291" s="253"/>
      <c r="AL291" s="253"/>
      <c r="AM291" s="253"/>
      <c r="AN291" s="253"/>
      <c r="AO291" s="253"/>
      <c r="AP291" s="256"/>
      <c r="AQ291" s="253"/>
      <c r="AR291" s="253"/>
      <c r="AS291" s="253"/>
      <c r="AT291" s="256"/>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row>
    <row r="292" spans="1:214" s="312" customFormat="1" ht="15" customHeight="1" x14ac:dyDescent="0.25">
      <c r="A292" s="297"/>
      <c r="B292" s="297"/>
      <c r="C292" s="253"/>
      <c r="D292" s="253"/>
      <c r="E292" s="253"/>
      <c r="F292" s="253"/>
      <c r="G292" s="253"/>
      <c r="H292" s="253"/>
      <c r="I292" s="253"/>
      <c r="J292" s="253"/>
      <c r="K292" s="253"/>
      <c r="L292" s="253"/>
      <c r="M292" s="253"/>
      <c r="N292" s="253"/>
      <c r="O292" s="253"/>
      <c r="P292" s="253"/>
      <c r="Q292" s="253"/>
      <c r="R292" s="253"/>
      <c r="S292" s="253"/>
      <c r="T292" s="253"/>
      <c r="U292" s="253" t="s">
        <v>495</v>
      </c>
      <c r="V292" s="253"/>
      <c r="W292" s="253"/>
      <c r="X292" s="253"/>
      <c r="Y292" s="253"/>
      <c r="Z292" s="253"/>
      <c r="AA292" s="253"/>
      <c r="AB292" s="253"/>
      <c r="AC292" s="253" t="s">
        <v>316</v>
      </c>
      <c r="AD292" s="253"/>
      <c r="AE292" s="253"/>
      <c r="AF292" s="253"/>
      <c r="AG292" s="253"/>
      <c r="AH292" s="253"/>
      <c r="AI292" s="253"/>
      <c r="AJ292" s="253"/>
      <c r="AK292" s="253"/>
      <c r="AL292" s="253"/>
      <c r="AM292" s="253"/>
      <c r="AN292" s="253"/>
      <c r="AO292" s="253"/>
      <c r="AP292" s="256"/>
      <c r="AQ292" s="253"/>
      <c r="AR292" s="253"/>
      <c r="AS292" s="253"/>
      <c r="AT292" s="256"/>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row>
    <row r="293" spans="1:214" s="312" customFormat="1" ht="15" customHeight="1" x14ac:dyDescent="0.25">
      <c r="A293" s="297"/>
      <c r="B293" s="297"/>
      <c r="C293" s="253"/>
      <c r="D293" s="253"/>
      <c r="E293" s="253"/>
      <c r="F293" s="253"/>
      <c r="G293" s="253"/>
      <c r="H293" s="253"/>
      <c r="I293" s="253"/>
      <c r="J293" s="253"/>
      <c r="K293" s="253"/>
      <c r="L293" s="253"/>
      <c r="M293" s="253"/>
      <c r="N293" s="253"/>
      <c r="O293" s="253"/>
      <c r="P293" s="253"/>
      <c r="Q293" s="253"/>
      <c r="R293" s="253"/>
      <c r="S293" s="253"/>
      <c r="T293" s="253"/>
      <c r="U293" s="253" t="s">
        <v>496</v>
      </c>
      <c r="V293" s="253"/>
      <c r="W293" s="253"/>
      <c r="X293" s="253"/>
      <c r="Y293" s="253"/>
      <c r="Z293" s="253"/>
      <c r="AA293" s="253"/>
      <c r="AB293" s="253"/>
      <c r="AC293" s="253" t="s">
        <v>320</v>
      </c>
      <c r="AD293" s="253"/>
      <c r="AE293" s="253"/>
      <c r="AF293" s="253"/>
      <c r="AG293" s="253"/>
      <c r="AH293" s="253"/>
      <c r="AI293" s="253"/>
      <c r="AJ293" s="253"/>
      <c r="AK293" s="253"/>
      <c r="AL293" s="253"/>
      <c r="AM293" s="253"/>
      <c r="AN293" s="253"/>
      <c r="AO293" s="253"/>
      <c r="AP293" s="256"/>
      <c r="AQ293" s="253"/>
      <c r="AR293" s="253"/>
      <c r="AS293" s="253"/>
      <c r="AT293" s="256"/>
      <c r="AU293" s="253"/>
      <c r="AV293" s="253"/>
      <c r="AW293" s="253"/>
      <c r="AX293" s="253"/>
      <c r="AY293" s="253"/>
      <c r="AZ293" s="253"/>
      <c r="BA293" s="253"/>
      <c r="BB293" s="253"/>
      <c r="BC293" s="253"/>
      <c r="BD293" s="253"/>
      <c r="BE293" s="253"/>
      <c r="BF293" s="253"/>
      <c r="BG293" s="253"/>
      <c r="BH293" s="253"/>
      <c r="BI293" s="253"/>
      <c r="BJ293" s="253"/>
      <c r="BK293" s="253"/>
      <c r="BL293" s="253"/>
      <c r="BM293" s="253"/>
      <c r="BN293" s="253"/>
      <c r="BO293" s="253"/>
      <c r="BP293" s="253"/>
      <c r="BQ293" s="253"/>
      <c r="BR293" s="253"/>
      <c r="BS293" s="253"/>
      <c r="BT293" s="253"/>
      <c r="BU293" s="253"/>
      <c r="BV293" s="253"/>
      <c r="BW293" s="253"/>
      <c r="BX293" s="253"/>
      <c r="BY293" s="253"/>
      <c r="BZ293" s="253"/>
      <c r="CA293" s="253"/>
      <c r="CB293" s="253"/>
      <c r="CC293" s="253"/>
      <c r="CD293" s="253"/>
      <c r="CE293" s="253"/>
      <c r="CF293" s="253"/>
      <c r="CG293" s="253"/>
      <c r="CH293" s="253"/>
      <c r="CI293" s="253"/>
      <c r="CJ293" s="253"/>
      <c r="CK293" s="253"/>
      <c r="CL293" s="253"/>
      <c r="CM293" s="253"/>
      <c r="CN293" s="253"/>
      <c r="CO293" s="253"/>
      <c r="CP293" s="253"/>
      <c r="CQ293" s="253"/>
      <c r="CR293" s="253"/>
      <c r="CS293" s="253"/>
      <c r="CT293" s="253"/>
      <c r="CU293" s="253"/>
      <c r="CV293" s="253"/>
      <c r="CW293" s="253"/>
      <c r="CX293" s="253"/>
      <c r="CY293" s="253"/>
      <c r="CZ293" s="253"/>
      <c r="DA293" s="253"/>
      <c r="DB293" s="253"/>
      <c r="DC293" s="253"/>
      <c r="DD293" s="253"/>
      <c r="DE293" s="253"/>
      <c r="DF293" s="253"/>
      <c r="DG293" s="253"/>
      <c r="DH293" s="253"/>
      <c r="DI293" s="253"/>
      <c r="DJ293" s="253"/>
      <c r="DK293" s="253"/>
      <c r="DL293" s="253"/>
      <c r="DM293" s="253"/>
      <c r="DN293" s="253"/>
      <c r="DO293" s="253"/>
      <c r="DP293" s="253"/>
      <c r="DQ293" s="253"/>
      <c r="DR293" s="253"/>
      <c r="DS293" s="253"/>
      <c r="DT293" s="253"/>
      <c r="DU293" s="253"/>
      <c r="DV293" s="253"/>
      <c r="DW293" s="253"/>
      <c r="DX293" s="253"/>
      <c r="DY293" s="253"/>
      <c r="DZ293" s="253"/>
      <c r="EA293" s="253"/>
      <c r="EB293" s="253"/>
      <c r="EC293" s="253"/>
      <c r="ED293" s="253"/>
      <c r="EE293" s="253"/>
      <c r="EF293" s="253"/>
      <c r="EG293" s="253"/>
      <c r="EH293" s="253"/>
      <c r="EI293" s="253"/>
      <c r="EJ293" s="253"/>
      <c r="EK293" s="253"/>
      <c r="EL293" s="253"/>
      <c r="EM293" s="253"/>
      <c r="EN293" s="253"/>
      <c r="EO293" s="253"/>
      <c r="EP293" s="253"/>
      <c r="EQ293" s="253"/>
      <c r="ER293" s="253"/>
      <c r="ES293" s="253"/>
      <c r="ET293" s="253"/>
      <c r="EU293" s="253"/>
      <c r="EV293" s="253"/>
      <c r="EW293" s="253"/>
      <c r="EX293" s="253"/>
      <c r="EY293" s="253"/>
      <c r="EZ293" s="253"/>
      <c r="FA293" s="253"/>
      <c r="FB293" s="253"/>
      <c r="FC293" s="253"/>
      <c r="FD293" s="253"/>
      <c r="FE293" s="253"/>
      <c r="FF293" s="253"/>
      <c r="FG293" s="253"/>
      <c r="FH293" s="253"/>
      <c r="FI293" s="253"/>
      <c r="FJ293" s="253"/>
      <c r="FK293" s="253"/>
      <c r="FL293" s="253"/>
      <c r="FM293" s="253"/>
      <c r="FN293" s="253"/>
      <c r="FO293" s="253"/>
      <c r="FP293" s="253"/>
      <c r="FQ293" s="253"/>
      <c r="FR293" s="253"/>
      <c r="FS293" s="253"/>
      <c r="FT293" s="253"/>
      <c r="FU293" s="253"/>
      <c r="FV293" s="253"/>
      <c r="FW293" s="253"/>
      <c r="FX293" s="253"/>
      <c r="FY293" s="253"/>
      <c r="FZ293" s="253"/>
      <c r="GA293" s="253"/>
      <c r="GB293" s="253"/>
      <c r="GC293" s="253"/>
      <c r="GD293" s="253"/>
      <c r="GE293" s="253"/>
      <c r="GF293" s="253"/>
      <c r="GG293" s="253"/>
      <c r="GH293" s="253"/>
      <c r="GI293" s="253"/>
      <c r="GJ293" s="253"/>
      <c r="GK293" s="253"/>
      <c r="GL293" s="253"/>
      <c r="GM293" s="253"/>
      <c r="GN293" s="253"/>
      <c r="GO293" s="253"/>
      <c r="GP293" s="253"/>
      <c r="GQ293" s="253"/>
      <c r="GR293" s="253"/>
      <c r="GS293" s="253"/>
      <c r="GT293" s="253"/>
      <c r="GU293" s="253"/>
      <c r="GV293" s="253"/>
      <c r="GW293" s="253"/>
      <c r="GX293" s="253"/>
      <c r="GY293" s="253"/>
      <c r="GZ293" s="253"/>
      <c r="HA293" s="253"/>
      <c r="HB293" s="253"/>
      <c r="HC293" s="253"/>
      <c r="HD293" s="253"/>
      <c r="HE293" s="253"/>
      <c r="HF293" s="253"/>
    </row>
    <row r="294" spans="1:214" s="312" customFormat="1" ht="15" customHeight="1" x14ac:dyDescent="0.25">
      <c r="A294" s="297"/>
      <c r="B294" s="297"/>
      <c r="C294" s="253"/>
      <c r="D294" s="253"/>
      <c r="E294" s="253"/>
      <c r="F294" s="253"/>
      <c r="G294" s="253"/>
      <c r="H294" s="253"/>
      <c r="I294" s="253"/>
      <c r="J294" s="253"/>
      <c r="K294" s="253"/>
      <c r="L294" s="253"/>
      <c r="M294" s="253"/>
      <c r="N294" s="253"/>
      <c r="O294" s="253"/>
      <c r="P294" s="253"/>
      <c r="Q294" s="253"/>
      <c r="R294" s="253"/>
      <c r="S294" s="253"/>
      <c r="T294" s="253"/>
      <c r="U294" s="253" t="s">
        <v>497</v>
      </c>
      <c r="V294" s="253"/>
      <c r="W294" s="253"/>
      <c r="X294" s="253"/>
      <c r="Y294" s="253"/>
      <c r="Z294" s="253"/>
      <c r="AA294" s="253"/>
      <c r="AB294" s="253"/>
      <c r="AC294" s="253" t="s">
        <v>320</v>
      </c>
      <c r="AD294" s="253"/>
      <c r="AE294" s="253"/>
      <c r="AF294" s="253"/>
      <c r="AG294" s="253"/>
      <c r="AH294" s="253"/>
      <c r="AI294" s="253"/>
      <c r="AJ294" s="253"/>
      <c r="AK294" s="253"/>
      <c r="AL294" s="253"/>
      <c r="AM294" s="253"/>
      <c r="AN294" s="253"/>
      <c r="AO294" s="253"/>
      <c r="AP294" s="256"/>
      <c r="AQ294" s="253"/>
      <c r="AR294" s="253"/>
      <c r="AS294" s="253"/>
      <c r="AT294" s="256"/>
      <c r="AU294" s="253"/>
      <c r="AV294" s="253"/>
      <c r="AW294" s="253"/>
      <c r="AX294" s="253"/>
      <c r="AY294" s="253"/>
      <c r="AZ294" s="253"/>
      <c r="BA294" s="253"/>
      <c r="BB294" s="253"/>
      <c r="BC294" s="253"/>
      <c r="BD294" s="253"/>
      <c r="BE294" s="253"/>
      <c r="BF294" s="253"/>
      <c r="BG294" s="253"/>
      <c r="BH294" s="253"/>
      <c r="BI294" s="253"/>
      <c r="BJ294" s="253"/>
      <c r="BK294" s="253"/>
      <c r="BL294" s="253"/>
      <c r="BM294" s="253"/>
      <c r="BN294" s="253"/>
      <c r="BO294" s="253"/>
      <c r="BP294" s="253"/>
      <c r="BQ294" s="253"/>
      <c r="BR294" s="253"/>
      <c r="BS294" s="253"/>
      <c r="BT294" s="253"/>
      <c r="BU294" s="253"/>
      <c r="BV294" s="253"/>
      <c r="BW294" s="253"/>
      <c r="BX294" s="253"/>
      <c r="BY294" s="253"/>
      <c r="BZ294" s="253"/>
      <c r="CA294" s="253"/>
      <c r="CB294" s="253"/>
      <c r="CC294" s="253"/>
      <c r="CD294" s="253"/>
      <c r="CE294" s="253"/>
      <c r="CF294" s="253"/>
      <c r="CG294" s="253"/>
      <c r="CH294" s="253"/>
      <c r="CI294" s="253"/>
      <c r="CJ294" s="253"/>
      <c r="CK294" s="253"/>
      <c r="CL294" s="253"/>
      <c r="CM294" s="253"/>
      <c r="CN294" s="253"/>
      <c r="CO294" s="253"/>
      <c r="CP294" s="253"/>
      <c r="CQ294" s="253"/>
      <c r="CR294" s="253"/>
      <c r="CS294" s="253"/>
      <c r="CT294" s="253"/>
      <c r="CU294" s="253"/>
      <c r="CV294" s="253"/>
      <c r="CW294" s="253"/>
      <c r="CX294" s="253"/>
      <c r="CY294" s="253"/>
      <c r="CZ294" s="253"/>
      <c r="DA294" s="253"/>
      <c r="DB294" s="253"/>
      <c r="DC294" s="253"/>
      <c r="DD294" s="253"/>
      <c r="DE294" s="253"/>
      <c r="DF294" s="253"/>
      <c r="DG294" s="253"/>
      <c r="DH294" s="253"/>
      <c r="DI294" s="253"/>
      <c r="DJ294" s="253"/>
      <c r="DK294" s="253"/>
      <c r="DL294" s="253"/>
      <c r="DM294" s="253"/>
      <c r="DN294" s="253"/>
      <c r="DO294" s="253"/>
      <c r="DP294" s="253"/>
      <c r="DQ294" s="253"/>
      <c r="DR294" s="253"/>
      <c r="DS294" s="253"/>
      <c r="DT294" s="253"/>
      <c r="DU294" s="253"/>
      <c r="DV294" s="253"/>
      <c r="DW294" s="253"/>
      <c r="DX294" s="253"/>
      <c r="DY294" s="253"/>
      <c r="DZ294" s="253"/>
      <c r="EA294" s="253"/>
      <c r="EB294" s="253"/>
      <c r="EC294" s="253"/>
      <c r="ED294" s="253"/>
      <c r="EE294" s="253"/>
      <c r="EF294" s="253"/>
      <c r="EG294" s="253"/>
      <c r="EH294" s="253"/>
      <c r="EI294" s="253"/>
      <c r="EJ294" s="253"/>
      <c r="EK294" s="253"/>
      <c r="EL294" s="253"/>
      <c r="EM294" s="253"/>
      <c r="EN294" s="253"/>
      <c r="EO294" s="253"/>
      <c r="EP294" s="253"/>
      <c r="EQ294" s="253"/>
      <c r="ER294" s="253"/>
      <c r="ES294" s="253"/>
      <c r="ET294" s="253"/>
      <c r="EU294" s="253"/>
      <c r="EV294" s="253"/>
      <c r="EW294" s="253"/>
      <c r="EX294" s="253"/>
      <c r="EY294" s="253"/>
      <c r="EZ294" s="253"/>
      <c r="FA294" s="253"/>
      <c r="FB294" s="253"/>
      <c r="FC294" s="253"/>
      <c r="FD294" s="253"/>
      <c r="FE294" s="253"/>
      <c r="FF294" s="253"/>
      <c r="FG294" s="253"/>
      <c r="FH294" s="253"/>
      <c r="FI294" s="253"/>
      <c r="FJ294" s="253"/>
      <c r="FK294" s="253"/>
      <c r="FL294" s="253"/>
      <c r="FM294" s="253"/>
      <c r="FN294" s="253"/>
      <c r="FO294" s="253"/>
      <c r="FP294" s="253"/>
      <c r="FQ294" s="253"/>
      <c r="FR294" s="253"/>
      <c r="FS294" s="253"/>
      <c r="FT294" s="253"/>
      <c r="FU294" s="253"/>
      <c r="FV294" s="253"/>
      <c r="FW294" s="253"/>
      <c r="FX294" s="253"/>
      <c r="FY294" s="253"/>
      <c r="FZ294" s="253"/>
      <c r="GA294" s="253"/>
      <c r="GB294" s="253"/>
      <c r="GC294" s="253"/>
      <c r="GD294" s="253"/>
      <c r="GE294" s="253"/>
      <c r="GF294" s="253"/>
      <c r="GG294" s="253"/>
      <c r="GH294" s="253"/>
      <c r="GI294" s="253"/>
      <c r="GJ294" s="253"/>
      <c r="GK294" s="253"/>
      <c r="GL294" s="253"/>
      <c r="GM294" s="253"/>
      <c r="GN294" s="253"/>
      <c r="GO294" s="253"/>
      <c r="GP294" s="253"/>
      <c r="GQ294" s="253"/>
      <c r="GR294" s="253"/>
      <c r="GS294" s="253"/>
      <c r="GT294" s="253"/>
      <c r="GU294" s="253"/>
      <c r="GV294" s="253"/>
      <c r="GW294" s="253"/>
      <c r="GX294" s="253"/>
      <c r="GY294" s="253"/>
      <c r="GZ294" s="253"/>
      <c r="HA294" s="253"/>
      <c r="HB294" s="253"/>
      <c r="HC294" s="253"/>
      <c r="HD294" s="253"/>
      <c r="HE294" s="253"/>
      <c r="HF294" s="253"/>
    </row>
    <row r="295" spans="1:214" s="312" customFormat="1" ht="15" customHeight="1" x14ac:dyDescent="0.25">
      <c r="A295" s="297"/>
      <c r="B295" s="297"/>
      <c r="C295" s="253"/>
      <c r="D295" s="253"/>
      <c r="E295" s="253"/>
      <c r="F295" s="253"/>
      <c r="G295" s="253"/>
      <c r="H295" s="253"/>
      <c r="I295" s="253"/>
      <c r="J295" s="253"/>
      <c r="K295" s="253"/>
      <c r="L295" s="253"/>
      <c r="M295" s="253"/>
      <c r="N295" s="253"/>
      <c r="O295" s="253"/>
      <c r="P295" s="253"/>
      <c r="Q295" s="253"/>
      <c r="R295" s="253"/>
      <c r="S295" s="253"/>
      <c r="T295" s="253"/>
      <c r="U295" s="253" t="s">
        <v>498</v>
      </c>
      <c r="V295" s="253"/>
      <c r="W295" s="253"/>
      <c r="X295" s="253"/>
      <c r="Y295" s="253"/>
      <c r="Z295" s="253"/>
      <c r="AA295" s="253"/>
      <c r="AB295" s="253"/>
      <c r="AC295" s="253" t="s">
        <v>329</v>
      </c>
      <c r="AD295" s="253"/>
      <c r="AE295" s="253"/>
      <c r="AF295" s="253"/>
      <c r="AG295" s="253"/>
      <c r="AH295" s="253"/>
      <c r="AI295" s="253"/>
      <c r="AJ295" s="253"/>
      <c r="AK295" s="253"/>
      <c r="AL295" s="253"/>
      <c r="AM295" s="253"/>
      <c r="AN295" s="253"/>
      <c r="AO295" s="253"/>
      <c r="AP295" s="256"/>
      <c r="AQ295" s="253"/>
      <c r="AR295" s="253"/>
      <c r="AS295" s="253"/>
      <c r="AT295" s="256"/>
      <c r="AU295" s="253"/>
      <c r="AV295" s="253"/>
      <c r="AW295" s="253"/>
      <c r="AX295" s="253"/>
      <c r="AY295" s="253"/>
      <c r="AZ295" s="253"/>
      <c r="BA295" s="253"/>
      <c r="BB295" s="253"/>
      <c r="BC295" s="253"/>
      <c r="BD295" s="253"/>
      <c r="BE295" s="253"/>
      <c r="BF295" s="253"/>
      <c r="BG295" s="253"/>
      <c r="BH295" s="253"/>
      <c r="BI295" s="253"/>
      <c r="BJ295" s="253"/>
      <c r="BK295" s="253"/>
      <c r="BL295" s="253"/>
      <c r="BM295" s="253"/>
      <c r="BN295" s="253"/>
      <c r="BO295" s="253"/>
      <c r="BP295" s="253"/>
      <c r="BQ295" s="253"/>
      <c r="BR295" s="253"/>
      <c r="BS295" s="253"/>
      <c r="BT295" s="253"/>
      <c r="BU295" s="253"/>
      <c r="BV295" s="253"/>
      <c r="BW295" s="253"/>
      <c r="BX295" s="253"/>
      <c r="BY295" s="253"/>
      <c r="BZ295" s="253"/>
      <c r="CA295" s="253"/>
      <c r="CB295" s="253"/>
      <c r="CC295" s="253"/>
      <c r="CD295" s="253"/>
      <c r="CE295" s="253"/>
      <c r="CF295" s="253"/>
      <c r="CG295" s="253"/>
      <c r="CH295" s="253"/>
      <c r="CI295" s="253"/>
      <c r="CJ295" s="253"/>
      <c r="CK295" s="253"/>
      <c r="CL295" s="253"/>
      <c r="CM295" s="253"/>
      <c r="CN295" s="253"/>
      <c r="CO295" s="253"/>
      <c r="CP295" s="253"/>
      <c r="CQ295" s="253"/>
      <c r="CR295" s="253"/>
      <c r="CS295" s="253"/>
      <c r="CT295" s="253"/>
      <c r="CU295" s="253"/>
      <c r="CV295" s="253"/>
      <c r="CW295" s="253"/>
      <c r="CX295" s="253"/>
      <c r="CY295" s="253"/>
      <c r="CZ295" s="253"/>
      <c r="DA295" s="253"/>
      <c r="DB295" s="253"/>
      <c r="DC295" s="253"/>
      <c r="DD295" s="253"/>
      <c r="DE295" s="253"/>
      <c r="DF295" s="253"/>
      <c r="DG295" s="253"/>
      <c r="DH295" s="253"/>
      <c r="DI295" s="253"/>
      <c r="DJ295" s="253"/>
      <c r="DK295" s="253"/>
      <c r="DL295" s="253"/>
      <c r="DM295" s="253"/>
      <c r="DN295" s="253"/>
      <c r="DO295" s="253"/>
      <c r="DP295" s="253"/>
      <c r="DQ295" s="253"/>
      <c r="DR295" s="253"/>
      <c r="DS295" s="253"/>
      <c r="DT295" s="253"/>
      <c r="DU295" s="253"/>
      <c r="DV295" s="253"/>
      <c r="DW295" s="253"/>
      <c r="DX295" s="253"/>
      <c r="DY295" s="253"/>
      <c r="DZ295" s="253"/>
      <c r="EA295" s="253"/>
      <c r="EB295" s="253"/>
      <c r="EC295" s="253"/>
      <c r="ED295" s="253"/>
      <c r="EE295" s="253"/>
      <c r="EF295" s="253"/>
      <c r="EG295" s="253"/>
      <c r="EH295" s="253"/>
      <c r="EI295" s="253"/>
      <c r="EJ295" s="253"/>
      <c r="EK295" s="253"/>
      <c r="EL295" s="253"/>
      <c r="EM295" s="253"/>
      <c r="EN295" s="253"/>
      <c r="EO295" s="253"/>
      <c r="EP295" s="253"/>
      <c r="EQ295" s="253"/>
      <c r="ER295" s="253"/>
      <c r="ES295" s="253"/>
      <c r="ET295" s="253"/>
      <c r="EU295" s="253"/>
      <c r="EV295" s="253"/>
      <c r="EW295" s="253"/>
      <c r="EX295" s="253"/>
      <c r="EY295" s="253"/>
      <c r="EZ295" s="253"/>
      <c r="FA295" s="253"/>
      <c r="FB295" s="253"/>
      <c r="FC295" s="253"/>
      <c r="FD295" s="253"/>
      <c r="FE295" s="253"/>
      <c r="FF295" s="253"/>
      <c r="FG295" s="253"/>
      <c r="FH295" s="253"/>
      <c r="FI295" s="253"/>
      <c r="FJ295" s="253"/>
      <c r="FK295" s="253"/>
      <c r="FL295" s="253"/>
      <c r="FM295" s="253"/>
      <c r="FN295" s="253"/>
      <c r="FO295" s="253"/>
      <c r="FP295" s="253"/>
      <c r="FQ295" s="253"/>
      <c r="FR295" s="253"/>
      <c r="FS295" s="253"/>
      <c r="FT295" s="253"/>
      <c r="FU295" s="253"/>
      <c r="FV295" s="253"/>
      <c r="FW295" s="253"/>
      <c r="FX295" s="253"/>
      <c r="FY295" s="253"/>
      <c r="FZ295" s="253"/>
      <c r="GA295" s="253"/>
      <c r="GB295" s="253"/>
      <c r="GC295" s="253"/>
      <c r="GD295" s="253"/>
      <c r="GE295" s="253"/>
      <c r="GF295" s="253"/>
      <c r="GG295" s="253"/>
      <c r="GH295" s="253"/>
      <c r="GI295" s="253"/>
      <c r="GJ295" s="253"/>
      <c r="GK295" s="253"/>
      <c r="GL295" s="253"/>
      <c r="GM295" s="253"/>
      <c r="GN295" s="253"/>
      <c r="GO295" s="253"/>
      <c r="GP295" s="253"/>
      <c r="GQ295" s="253"/>
      <c r="GR295" s="253"/>
      <c r="GS295" s="253"/>
      <c r="GT295" s="253"/>
      <c r="GU295" s="253"/>
      <c r="GV295" s="253"/>
      <c r="GW295" s="253"/>
      <c r="GX295" s="253"/>
      <c r="GY295" s="253"/>
      <c r="GZ295" s="253"/>
      <c r="HA295" s="253"/>
      <c r="HB295" s="253"/>
      <c r="HC295" s="253"/>
      <c r="HD295" s="253"/>
      <c r="HE295" s="253"/>
      <c r="HF295" s="253"/>
    </row>
    <row r="296" spans="1:214" s="312" customFormat="1" ht="15" customHeight="1" x14ac:dyDescent="0.25">
      <c r="A296" s="297"/>
      <c r="B296" s="297"/>
      <c r="C296" s="253"/>
      <c r="D296" s="253"/>
      <c r="E296" s="253"/>
      <c r="F296" s="253"/>
      <c r="G296" s="253"/>
      <c r="H296" s="253"/>
      <c r="I296" s="253"/>
      <c r="J296" s="253"/>
      <c r="K296" s="253"/>
      <c r="L296" s="253"/>
      <c r="M296" s="253"/>
      <c r="N296" s="253"/>
      <c r="O296" s="253"/>
      <c r="P296" s="253"/>
      <c r="Q296" s="253"/>
      <c r="R296" s="253"/>
      <c r="S296" s="253"/>
      <c r="T296" s="253"/>
      <c r="U296" s="253" t="s">
        <v>499</v>
      </c>
      <c r="V296" s="253"/>
      <c r="W296" s="253"/>
      <c r="X296" s="253"/>
      <c r="Y296" s="253"/>
      <c r="Z296" s="253"/>
      <c r="AA296" s="253"/>
      <c r="AB296" s="253"/>
      <c r="AC296" s="253" t="s">
        <v>393</v>
      </c>
      <c r="AD296" s="253"/>
      <c r="AE296" s="253"/>
      <c r="AF296" s="253"/>
      <c r="AG296" s="253"/>
      <c r="AH296" s="253"/>
      <c r="AI296" s="253"/>
      <c r="AJ296" s="253"/>
      <c r="AK296" s="253"/>
      <c r="AL296" s="253"/>
      <c r="AM296" s="253"/>
      <c r="AN296" s="253"/>
      <c r="AO296" s="253"/>
      <c r="AP296" s="256"/>
      <c r="AQ296" s="253"/>
      <c r="AR296" s="253"/>
      <c r="AS296" s="253"/>
      <c r="AT296" s="256"/>
      <c r="AU296" s="253"/>
      <c r="AV296" s="253"/>
      <c r="AW296" s="253"/>
      <c r="AX296" s="253"/>
      <c r="AY296" s="253"/>
      <c r="AZ296" s="253"/>
      <c r="BA296" s="253"/>
      <c r="BB296" s="253"/>
      <c r="BC296" s="253"/>
      <c r="BD296" s="253"/>
      <c r="BE296" s="253"/>
      <c r="BF296" s="253"/>
      <c r="BG296" s="253"/>
      <c r="BH296" s="253"/>
      <c r="BI296" s="253"/>
      <c r="BJ296" s="253"/>
      <c r="BK296" s="253"/>
      <c r="BL296" s="253"/>
      <c r="BM296" s="253"/>
      <c r="BN296" s="253"/>
      <c r="BO296" s="253"/>
      <c r="BP296" s="253"/>
      <c r="BQ296" s="253"/>
      <c r="BR296" s="253"/>
      <c r="BS296" s="253"/>
      <c r="BT296" s="253"/>
      <c r="BU296" s="253"/>
      <c r="BV296" s="253"/>
      <c r="BW296" s="253"/>
      <c r="BX296" s="253"/>
      <c r="BY296" s="253"/>
      <c r="BZ296" s="253"/>
      <c r="CA296" s="253"/>
      <c r="CB296" s="253"/>
      <c r="CC296" s="253"/>
      <c r="CD296" s="253"/>
      <c r="CE296" s="253"/>
      <c r="CF296" s="253"/>
      <c r="CG296" s="253"/>
      <c r="CH296" s="253"/>
      <c r="CI296" s="253"/>
      <c r="CJ296" s="253"/>
      <c r="CK296" s="253"/>
      <c r="CL296" s="253"/>
      <c r="CM296" s="253"/>
      <c r="CN296" s="253"/>
      <c r="CO296" s="253"/>
      <c r="CP296" s="253"/>
      <c r="CQ296" s="253"/>
      <c r="CR296" s="253"/>
      <c r="CS296" s="253"/>
      <c r="CT296" s="253"/>
      <c r="CU296" s="253"/>
      <c r="CV296" s="253"/>
      <c r="CW296" s="253"/>
      <c r="CX296" s="253"/>
      <c r="CY296" s="253"/>
      <c r="CZ296" s="253"/>
      <c r="DA296" s="253"/>
      <c r="DB296" s="253"/>
      <c r="DC296" s="253"/>
      <c r="DD296" s="253"/>
      <c r="DE296" s="253"/>
      <c r="DF296" s="253"/>
      <c r="DG296" s="253"/>
      <c r="DH296" s="253"/>
      <c r="DI296" s="253"/>
      <c r="DJ296" s="253"/>
      <c r="DK296" s="253"/>
      <c r="DL296" s="253"/>
      <c r="DM296" s="253"/>
      <c r="DN296" s="253"/>
      <c r="DO296" s="253"/>
      <c r="DP296" s="253"/>
      <c r="DQ296" s="253"/>
      <c r="DR296" s="253"/>
      <c r="DS296" s="253"/>
      <c r="DT296" s="253"/>
      <c r="DU296" s="253"/>
      <c r="DV296" s="253"/>
      <c r="DW296" s="253"/>
      <c r="DX296" s="253"/>
      <c r="DY296" s="253"/>
      <c r="DZ296" s="253"/>
      <c r="EA296" s="253"/>
      <c r="EB296" s="253"/>
      <c r="EC296" s="253"/>
      <c r="ED296" s="253"/>
      <c r="EE296" s="253"/>
      <c r="EF296" s="253"/>
      <c r="EG296" s="253"/>
      <c r="EH296" s="253"/>
      <c r="EI296" s="253"/>
      <c r="EJ296" s="253"/>
      <c r="EK296" s="253"/>
      <c r="EL296" s="253"/>
      <c r="EM296" s="253"/>
      <c r="EN296" s="253"/>
      <c r="EO296" s="253"/>
      <c r="EP296" s="253"/>
      <c r="EQ296" s="253"/>
      <c r="ER296" s="253"/>
      <c r="ES296" s="253"/>
      <c r="ET296" s="253"/>
      <c r="EU296" s="253"/>
      <c r="EV296" s="253"/>
      <c r="EW296" s="253"/>
      <c r="EX296" s="253"/>
      <c r="EY296" s="253"/>
      <c r="EZ296" s="253"/>
      <c r="FA296" s="253"/>
      <c r="FB296" s="253"/>
      <c r="FC296" s="253"/>
      <c r="FD296" s="253"/>
      <c r="FE296" s="253"/>
      <c r="FF296" s="253"/>
      <c r="FG296" s="253"/>
      <c r="FH296" s="253"/>
      <c r="FI296" s="253"/>
      <c r="FJ296" s="253"/>
      <c r="FK296" s="253"/>
      <c r="FL296" s="253"/>
      <c r="FM296" s="253"/>
      <c r="FN296" s="253"/>
      <c r="FO296" s="253"/>
      <c r="FP296" s="253"/>
      <c r="FQ296" s="253"/>
      <c r="FR296" s="253"/>
      <c r="FS296" s="253"/>
      <c r="FT296" s="253"/>
      <c r="FU296" s="253"/>
      <c r="FV296" s="253"/>
      <c r="FW296" s="253"/>
      <c r="FX296" s="253"/>
      <c r="FY296" s="253"/>
      <c r="FZ296" s="253"/>
      <c r="GA296" s="253"/>
      <c r="GB296" s="253"/>
      <c r="GC296" s="253"/>
      <c r="GD296" s="253"/>
      <c r="GE296" s="253"/>
      <c r="GF296" s="253"/>
      <c r="GG296" s="253"/>
      <c r="GH296" s="253"/>
      <c r="GI296" s="253"/>
      <c r="GJ296" s="253"/>
      <c r="GK296" s="253"/>
      <c r="GL296" s="253"/>
      <c r="GM296" s="253"/>
      <c r="GN296" s="253"/>
      <c r="GO296" s="253"/>
      <c r="GP296" s="253"/>
      <c r="GQ296" s="253"/>
      <c r="GR296" s="253"/>
      <c r="GS296" s="253"/>
      <c r="GT296" s="253"/>
      <c r="GU296" s="253"/>
      <c r="GV296" s="253"/>
      <c r="GW296" s="253"/>
      <c r="GX296" s="253"/>
      <c r="GY296" s="253"/>
      <c r="GZ296" s="253"/>
      <c r="HA296" s="253"/>
      <c r="HB296" s="253"/>
      <c r="HC296" s="253"/>
      <c r="HD296" s="253"/>
      <c r="HE296" s="253"/>
      <c r="HF296" s="253"/>
    </row>
    <row r="297" spans="1:214" s="312" customFormat="1" ht="15" customHeight="1" x14ac:dyDescent="0.25">
      <c r="A297" s="297"/>
      <c r="B297" s="297"/>
      <c r="C297" s="253"/>
      <c r="D297" s="253"/>
      <c r="E297" s="253"/>
      <c r="F297" s="253"/>
      <c r="G297" s="253"/>
      <c r="H297" s="253"/>
      <c r="I297" s="253"/>
      <c r="J297" s="253"/>
      <c r="K297" s="253"/>
      <c r="L297" s="253"/>
      <c r="M297" s="253"/>
      <c r="N297" s="253"/>
      <c r="O297" s="253"/>
      <c r="P297" s="253"/>
      <c r="Q297" s="253"/>
      <c r="R297" s="253"/>
      <c r="S297" s="253"/>
      <c r="T297" s="253"/>
      <c r="U297" s="253" t="s">
        <v>500</v>
      </c>
      <c r="V297" s="253"/>
      <c r="W297" s="253"/>
      <c r="X297" s="253"/>
      <c r="Y297" s="253"/>
      <c r="Z297" s="253"/>
      <c r="AA297" s="253"/>
      <c r="AB297" s="253"/>
      <c r="AC297" s="253" t="s">
        <v>320</v>
      </c>
      <c r="AD297" s="253"/>
      <c r="AE297" s="253"/>
      <c r="AF297" s="253"/>
      <c r="AG297" s="253"/>
      <c r="AH297" s="253"/>
      <c r="AI297" s="253"/>
      <c r="AJ297" s="253"/>
      <c r="AK297" s="253"/>
      <c r="AL297" s="253"/>
      <c r="AM297" s="253"/>
      <c r="AN297" s="253"/>
      <c r="AO297" s="253"/>
      <c r="AP297" s="256"/>
      <c r="AQ297" s="253"/>
      <c r="AR297" s="253"/>
      <c r="AS297" s="253"/>
      <c r="AT297" s="256"/>
      <c r="AU297" s="253"/>
      <c r="AV297" s="253"/>
      <c r="AW297" s="253"/>
      <c r="AX297" s="253"/>
      <c r="AY297" s="253"/>
      <c r="AZ297" s="253"/>
      <c r="BA297" s="253"/>
      <c r="BB297" s="253"/>
      <c r="BC297" s="253"/>
      <c r="BD297" s="253"/>
      <c r="BE297" s="253"/>
      <c r="BF297" s="253"/>
      <c r="BG297" s="253"/>
      <c r="BH297" s="253"/>
      <c r="BI297" s="253"/>
      <c r="BJ297" s="253"/>
      <c r="BK297" s="253"/>
      <c r="BL297" s="253"/>
      <c r="BM297" s="253"/>
      <c r="BN297" s="253"/>
      <c r="BO297" s="253"/>
      <c r="BP297" s="253"/>
      <c r="BQ297" s="253"/>
      <c r="BR297" s="253"/>
      <c r="BS297" s="253"/>
      <c r="BT297" s="253"/>
      <c r="BU297" s="253"/>
      <c r="BV297" s="253"/>
      <c r="BW297" s="253"/>
      <c r="BX297" s="253"/>
      <c r="BY297" s="253"/>
      <c r="BZ297" s="253"/>
      <c r="CA297" s="253"/>
      <c r="CB297" s="253"/>
      <c r="CC297" s="253"/>
      <c r="CD297" s="253"/>
      <c r="CE297" s="253"/>
      <c r="CF297" s="253"/>
      <c r="CG297" s="253"/>
      <c r="CH297" s="253"/>
      <c r="CI297" s="253"/>
      <c r="CJ297" s="253"/>
      <c r="CK297" s="253"/>
      <c r="CL297" s="253"/>
      <c r="CM297" s="253"/>
      <c r="CN297" s="253"/>
      <c r="CO297" s="253"/>
      <c r="CP297" s="253"/>
      <c r="CQ297" s="253"/>
      <c r="CR297" s="253"/>
      <c r="CS297" s="253"/>
      <c r="CT297" s="253"/>
      <c r="CU297" s="253"/>
      <c r="CV297" s="253"/>
      <c r="CW297" s="253"/>
      <c r="CX297" s="253"/>
      <c r="CY297" s="253"/>
      <c r="CZ297" s="253"/>
      <c r="DA297" s="253"/>
      <c r="DB297" s="253"/>
      <c r="DC297" s="253"/>
      <c r="DD297" s="253"/>
      <c r="DE297" s="253"/>
      <c r="DF297" s="253"/>
      <c r="DG297" s="253"/>
      <c r="DH297" s="253"/>
      <c r="DI297" s="253"/>
      <c r="DJ297" s="253"/>
      <c r="DK297" s="253"/>
      <c r="DL297" s="253"/>
      <c r="DM297" s="253"/>
      <c r="DN297" s="253"/>
      <c r="DO297" s="253"/>
      <c r="DP297" s="253"/>
      <c r="DQ297" s="253"/>
      <c r="DR297" s="253"/>
      <c r="DS297" s="253"/>
      <c r="DT297" s="253"/>
      <c r="DU297" s="253"/>
      <c r="DV297" s="253"/>
      <c r="DW297" s="253"/>
      <c r="DX297" s="253"/>
      <c r="DY297" s="253"/>
      <c r="DZ297" s="253"/>
      <c r="EA297" s="253"/>
      <c r="EB297" s="253"/>
      <c r="EC297" s="253"/>
      <c r="ED297" s="253"/>
      <c r="EE297" s="253"/>
      <c r="EF297" s="253"/>
      <c r="EG297" s="253"/>
      <c r="EH297" s="253"/>
      <c r="EI297" s="253"/>
      <c r="EJ297" s="253"/>
      <c r="EK297" s="253"/>
      <c r="EL297" s="253"/>
      <c r="EM297" s="253"/>
      <c r="EN297" s="253"/>
      <c r="EO297" s="253"/>
      <c r="EP297" s="253"/>
      <c r="EQ297" s="253"/>
      <c r="ER297" s="253"/>
      <c r="ES297" s="253"/>
      <c r="ET297" s="253"/>
      <c r="EU297" s="253"/>
      <c r="EV297" s="253"/>
      <c r="EW297" s="253"/>
      <c r="EX297" s="253"/>
      <c r="EY297" s="253"/>
      <c r="EZ297" s="253"/>
      <c r="FA297" s="253"/>
      <c r="FB297" s="253"/>
      <c r="FC297" s="253"/>
      <c r="FD297" s="253"/>
      <c r="FE297" s="253"/>
      <c r="FF297" s="253"/>
      <c r="FG297" s="253"/>
      <c r="FH297" s="253"/>
      <c r="FI297" s="253"/>
      <c r="FJ297" s="253"/>
      <c r="FK297" s="253"/>
      <c r="FL297" s="253"/>
      <c r="FM297" s="253"/>
      <c r="FN297" s="253"/>
      <c r="FO297" s="253"/>
      <c r="FP297" s="253"/>
      <c r="FQ297" s="253"/>
      <c r="FR297" s="253"/>
      <c r="FS297" s="253"/>
      <c r="FT297" s="253"/>
      <c r="FU297" s="253"/>
      <c r="FV297" s="253"/>
      <c r="FW297" s="253"/>
      <c r="FX297" s="253"/>
      <c r="FY297" s="253"/>
      <c r="FZ297" s="253"/>
      <c r="GA297" s="253"/>
      <c r="GB297" s="253"/>
      <c r="GC297" s="253"/>
      <c r="GD297" s="253"/>
      <c r="GE297" s="253"/>
      <c r="GF297" s="253"/>
      <c r="GG297" s="253"/>
      <c r="GH297" s="253"/>
      <c r="GI297" s="253"/>
      <c r="GJ297" s="253"/>
      <c r="GK297" s="253"/>
      <c r="GL297" s="253"/>
      <c r="GM297" s="253"/>
      <c r="GN297" s="253"/>
      <c r="GO297" s="253"/>
      <c r="GP297" s="253"/>
      <c r="GQ297" s="253"/>
      <c r="GR297" s="253"/>
      <c r="GS297" s="253"/>
      <c r="GT297" s="253"/>
      <c r="GU297" s="253"/>
      <c r="GV297" s="253"/>
      <c r="GW297" s="253"/>
      <c r="GX297" s="253"/>
      <c r="GY297" s="253"/>
      <c r="GZ297" s="253"/>
      <c r="HA297" s="253"/>
      <c r="HB297" s="253"/>
      <c r="HC297" s="253"/>
      <c r="HD297" s="253"/>
      <c r="HE297" s="253"/>
      <c r="HF297" s="253"/>
    </row>
    <row r="298" spans="1:214" s="312" customFormat="1" ht="15" customHeight="1" x14ac:dyDescent="0.25">
      <c r="A298" s="297"/>
      <c r="B298" s="297"/>
      <c r="C298" s="253"/>
      <c r="D298" s="253"/>
      <c r="E298" s="253"/>
      <c r="F298" s="253"/>
      <c r="G298" s="253"/>
      <c r="H298" s="253"/>
      <c r="I298" s="253"/>
      <c r="J298" s="253"/>
      <c r="K298" s="253"/>
      <c r="L298" s="253"/>
      <c r="M298" s="253"/>
      <c r="N298" s="253"/>
      <c r="O298" s="253"/>
      <c r="P298" s="253"/>
      <c r="Q298" s="253"/>
      <c r="R298" s="253"/>
      <c r="S298" s="253"/>
      <c r="T298" s="253"/>
      <c r="U298" s="253" t="s">
        <v>501</v>
      </c>
      <c r="V298" s="253"/>
      <c r="W298" s="253"/>
      <c r="X298" s="253"/>
      <c r="Y298" s="253"/>
      <c r="Z298" s="253"/>
      <c r="AA298" s="253"/>
      <c r="AB298" s="253"/>
      <c r="AC298" s="253" t="s">
        <v>320</v>
      </c>
      <c r="AD298" s="253"/>
      <c r="AE298" s="253"/>
      <c r="AF298" s="253"/>
      <c r="AG298" s="253"/>
      <c r="AH298" s="253"/>
      <c r="AI298" s="253"/>
      <c r="AJ298" s="253"/>
      <c r="AK298" s="253"/>
      <c r="AL298" s="253"/>
      <c r="AM298" s="253"/>
      <c r="AN298" s="253"/>
      <c r="AO298" s="253"/>
      <c r="AP298" s="256"/>
      <c r="AQ298" s="253"/>
      <c r="AR298" s="253"/>
      <c r="AS298" s="253"/>
      <c r="AT298" s="256"/>
      <c r="AU298" s="253"/>
      <c r="AV298" s="253"/>
      <c r="AW298" s="253"/>
      <c r="AX298" s="253"/>
      <c r="AY298" s="253"/>
      <c r="AZ298" s="253"/>
      <c r="BA298" s="253"/>
      <c r="BB298" s="253"/>
      <c r="BC298" s="253"/>
      <c r="BD298" s="253"/>
      <c r="BE298" s="253"/>
      <c r="BF298" s="253"/>
      <c r="BG298" s="253"/>
      <c r="BH298" s="253"/>
      <c r="BI298" s="253"/>
      <c r="BJ298" s="253"/>
      <c r="BK298" s="253"/>
      <c r="BL298" s="253"/>
      <c r="BM298" s="253"/>
      <c r="BN298" s="253"/>
      <c r="BO298" s="253"/>
      <c r="BP298" s="253"/>
      <c r="BQ298" s="253"/>
      <c r="BR298" s="253"/>
      <c r="BS298" s="253"/>
      <c r="BT298" s="253"/>
      <c r="BU298" s="253"/>
      <c r="BV298" s="253"/>
      <c r="BW298" s="253"/>
      <c r="BX298" s="253"/>
      <c r="BY298" s="253"/>
      <c r="BZ298" s="253"/>
      <c r="CA298" s="253"/>
      <c r="CB298" s="253"/>
      <c r="CC298" s="253"/>
      <c r="CD298" s="253"/>
      <c r="CE298" s="253"/>
      <c r="CF298" s="253"/>
      <c r="CG298" s="253"/>
      <c r="CH298" s="253"/>
      <c r="CI298" s="253"/>
      <c r="CJ298" s="253"/>
      <c r="CK298" s="253"/>
      <c r="CL298" s="253"/>
      <c r="CM298" s="253"/>
      <c r="CN298" s="253"/>
      <c r="CO298" s="253"/>
      <c r="CP298" s="253"/>
      <c r="CQ298" s="253"/>
      <c r="CR298" s="253"/>
      <c r="CS298" s="253"/>
      <c r="CT298" s="253"/>
      <c r="CU298" s="253"/>
      <c r="CV298" s="253"/>
      <c r="CW298" s="253"/>
      <c r="CX298" s="253"/>
      <c r="CY298" s="253"/>
      <c r="CZ298" s="253"/>
      <c r="DA298" s="253"/>
      <c r="DB298" s="253"/>
      <c r="DC298" s="253"/>
      <c r="DD298" s="253"/>
      <c r="DE298" s="253"/>
      <c r="DF298" s="253"/>
      <c r="DG298" s="253"/>
      <c r="DH298" s="253"/>
      <c r="DI298" s="253"/>
      <c r="DJ298" s="253"/>
      <c r="DK298" s="253"/>
      <c r="DL298" s="253"/>
      <c r="DM298" s="253"/>
      <c r="DN298" s="253"/>
      <c r="DO298" s="253"/>
      <c r="DP298" s="253"/>
      <c r="DQ298" s="253"/>
      <c r="DR298" s="253"/>
      <c r="DS298" s="253"/>
      <c r="DT298" s="253"/>
      <c r="DU298" s="253"/>
      <c r="DV298" s="253"/>
      <c r="DW298" s="253"/>
      <c r="DX298" s="253"/>
      <c r="DY298" s="253"/>
      <c r="DZ298" s="253"/>
      <c r="EA298" s="253"/>
      <c r="EB298" s="253"/>
      <c r="EC298" s="253"/>
      <c r="ED298" s="253"/>
      <c r="EE298" s="253"/>
      <c r="EF298" s="253"/>
      <c r="EG298" s="253"/>
      <c r="EH298" s="253"/>
      <c r="EI298" s="253"/>
      <c r="EJ298" s="253"/>
      <c r="EK298" s="253"/>
      <c r="EL298" s="253"/>
      <c r="EM298" s="253"/>
      <c r="EN298" s="253"/>
      <c r="EO298" s="253"/>
      <c r="EP298" s="253"/>
      <c r="EQ298" s="253"/>
      <c r="ER298" s="253"/>
      <c r="ES298" s="253"/>
      <c r="ET298" s="253"/>
      <c r="EU298" s="253"/>
      <c r="EV298" s="253"/>
      <c r="EW298" s="253"/>
      <c r="EX298" s="253"/>
      <c r="EY298" s="253"/>
      <c r="EZ298" s="253"/>
      <c r="FA298" s="253"/>
      <c r="FB298" s="253"/>
      <c r="FC298" s="253"/>
      <c r="FD298" s="253"/>
      <c r="FE298" s="253"/>
      <c r="FF298" s="253"/>
      <c r="FG298" s="253"/>
      <c r="FH298" s="253"/>
      <c r="FI298" s="253"/>
      <c r="FJ298" s="253"/>
      <c r="FK298" s="253"/>
      <c r="FL298" s="253"/>
      <c r="FM298" s="253"/>
      <c r="FN298" s="253"/>
      <c r="FO298" s="253"/>
      <c r="FP298" s="253"/>
      <c r="FQ298" s="253"/>
      <c r="FR298" s="253"/>
      <c r="FS298" s="253"/>
      <c r="FT298" s="253"/>
      <c r="FU298" s="253"/>
      <c r="FV298" s="253"/>
      <c r="FW298" s="253"/>
      <c r="FX298" s="253"/>
      <c r="FY298" s="253"/>
      <c r="FZ298" s="253"/>
      <c r="GA298" s="253"/>
      <c r="GB298" s="253"/>
      <c r="GC298" s="253"/>
      <c r="GD298" s="253"/>
      <c r="GE298" s="253"/>
      <c r="GF298" s="253"/>
      <c r="GG298" s="253"/>
      <c r="GH298" s="253"/>
      <c r="GI298" s="253"/>
      <c r="GJ298" s="253"/>
      <c r="GK298" s="253"/>
      <c r="GL298" s="253"/>
      <c r="GM298" s="253"/>
      <c r="GN298" s="253"/>
      <c r="GO298" s="253"/>
      <c r="GP298" s="253"/>
      <c r="GQ298" s="253"/>
      <c r="GR298" s="253"/>
      <c r="GS298" s="253"/>
      <c r="GT298" s="253"/>
      <c r="GU298" s="253"/>
      <c r="GV298" s="253"/>
      <c r="GW298" s="253"/>
      <c r="GX298" s="253"/>
      <c r="GY298" s="253"/>
      <c r="GZ298" s="253"/>
      <c r="HA298" s="253"/>
      <c r="HB298" s="253"/>
      <c r="HC298" s="253"/>
      <c r="HD298" s="253"/>
      <c r="HE298" s="253"/>
      <c r="HF298" s="253"/>
    </row>
    <row r="299" spans="1:214" s="312" customFormat="1" ht="15" customHeight="1" x14ac:dyDescent="0.25">
      <c r="A299" s="297"/>
      <c r="B299" s="297"/>
      <c r="C299" s="253"/>
      <c r="D299" s="253"/>
      <c r="E299" s="253"/>
      <c r="F299" s="253"/>
      <c r="G299" s="253"/>
      <c r="H299" s="253"/>
      <c r="I299" s="253"/>
      <c r="J299" s="253"/>
      <c r="K299" s="253"/>
      <c r="L299" s="253"/>
      <c r="M299" s="253"/>
      <c r="N299" s="253"/>
      <c r="O299" s="253"/>
      <c r="P299" s="253"/>
      <c r="Q299" s="253"/>
      <c r="R299" s="253"/>
      <c r="S299" s="253"/>
      <c r="T299" s="253"/>
      <c r="U299" s="253" t="s">
        <v>502</v>
      </c>
      <c r="V299" s="253"/>
      <c r="W299" s="253"/>
      <c r="X299" s="253"/>
      <c r="Y299" s="253"/>
      <c r="Z299" s="253"/>
      <c r="AA299" s="253"/>
      <c r="AB299" s="253"/>
      <c r="AC299" s="253" t="s">
        <v>332</v>
      </c>
      <c r="AD299" s="253"/>
      <c r="AE299" s="253"/>
      <c r="AF299" s="253"/>
      <c r="AG299" s="253"/>
      <c r="AH299" s="253"/>
      <c r="AI299" s="253"/>
      <c r="AJ299" s="253"/>
      <c r="AK299" s="253"/>
      <c r="AL299" s="253"/>
      <c r="AM299" s="253"/>
      <c r="AN299" s="253"/>
      <c r="AO299" s="253"/>
      <c r="AP299" s="256"/>
      <c r="AQ299" s="253"/>
      <c r="AR299" s="253"/>
      <c r="AS299" s="253"/>
      <c r="AT299" s="256"/>
      <c r="AU299" s="253"/>
      <c r="AV299" s="253"/>
      <c r="AW299" s="253"/>
      <c r="AX299" s="253"/>
      <c r="AY299" s="253"/>
      <c r="AZ299" s="253"/>
      <c r="BA299" s="253"/>
      <c r="BB299" s="253"/>
      <c r="BC299" s="253"/>
      <c r="BD299" s="253"/>
      <c r="BE299" s="253"/>
      <c r="BF299" s="253"/>
      <c r="BG299" s="253"/>
      <c r="BH299" s="253"/>
      <c r="BI299" s="253"/>
      <c r="BJ299" s="253"/>
      <c r="BK299" s="253"/>
      <c r="BL299" s="253"/>
      <c r="BM299" s="253"/>
      <c r="BN299" s="253"/>
      <c r="BO299" s="253"/>
      <c r="BP299" s="253"/>
      <c r="BQ299" s="253"/>
      <c r="BR299" s="253"/>
      <c r="BS299" s="253"/>
      <c r="BT299" s="253"/>
      <c r="BU299" s="253"/>
      <c r="BV299" s="253"/>
      <c r="BW299" s="253"/>
      <c r="BX299" s="253"/>
      <c r="BY299" s="253"/>
      <c r="BZ299" s="253"/>
      <c r="CA299" s="253"/>
      <c r="CB299" s="253"/>
      <c r="CC299" s="253"/>
      <c r="CD299" s="253"/>
      <c r="CE299" s="253"/>
      <c r="CF299" s="253"/>
      <c r="CG299" s="253"/>
      <c r="CH299" s="253"/>
      <c r="CI299" s="253"/>
      <c r="CJ299" s="253"/>
      <c r="CK299" s="253"/>
      <c r="CL299" s="253"/>
      <c r="CM299" s="253"/>
      <c r="CN299" s="253"/>
      <c r="CO299" s="253"/>
      <c r="CP299" s="253"/>
      <c r="CQ299" s="253"/>
      <c r="CR299" s="253"/>
      <c r="CS299" s="253"/>
      <c r="CT299" s="253"/>
      <c r="CU299" s="253"/>
      <c r="CV299" s="253"/>
      <c r="CW299" s="253"/>
      <c r="CX299" s="253"/>
      <c r="CY299" s="253"/>
      <c r="CZ299" s="253"/>
      <c r="DA299" s="253"/>
      <c r="DB299" s="253"/>
      <c r="DC299" s="253"/>
      <c r="DD299" s="253"/>
      <c r="DE299" s="253"/>
      <c r="DF299" s="253"/>
      <c r="DG299" s="253"/>
      <c r="DH299" s="253"/>
      <c r="DI299" s="253"/>
      <c r="DJ299" s="253"/>
      <c r="DK299" s="253"/>
      <c r="DL299" s="253"/>
      <c r="DM299" s="253"/>
      <c r="DN299" s="253"/>
      <c r="DO299" s="253"/>
      <c r="DP299" s="253"/>
      <c r="DQ299" s="253"/>
      <c r="DR299" s="253"/>
      <c r="DS299" s="253"/>
      <c r="DT299" s="253"/>
      <c r="DU299" s="253"/>
      <c r="DV299" s="253"/>
      <c r="DW299" s="253"/>
      <c r="DX299" s="253"/>
      <c r="DY299" s="253"/>
      <c r="DZ299" s="253"/>
      <c r="EA299" s="253"/>
      <c r="EB299" s="253"/>
      <c r="EC299" s="253"/>
      <c r="ED299" s="253"/>
      <c r="EE299" s="253"/>
      <c r="EF299" s="253"/>
      <c r="EG299" s="253"/>
      <c r="EH299" s="253"/>
      <c r="EI299" s="253"/>
      <c r="EJ299" s="253"/>
      <c r="EK299" s="253"/>
      <c r="EL299" s="253"/>
      <c r="EM299" s="253"/>
      <c r="EN299" s="253"/>
      <c r="EO299" s="253"/>
      <c r="EP299" s="253"/>
      <c r="EQ299" s="253"/>
      <c r="ER299" s="253"/>
      <c r="ES299" s="253"/>
      <c r="ET299" s="253"/>
      <c r="EU299" s="253"/>
      <c r="EV299" s="253"/>
      <c r="EW299" s="253"/>
      <c r="EX299" s="253"/>
      <c r="EY299" s="253"/>
      <c r="EZ299" s="253"/>
      <c r="FA299" s="253"/>
      <c r="FB299" s="253"/>
      <c r="FC299" s="253"/>
      <c r="FD299" s="253"/>
      <c r="FE299" s="253"/>
      <c r="FF299" s="253"/>
      <c r="FG299" s="253"/>
      <c r="FH299" s="253"/>
      <c r="FI299" s="253"/>
      <c r="FJ299" s="253"/>
      <c r="FK299" s="253"/>
      <c r="FL299" s="253"/>
      <c r="FM299" s="253"/>
      <c r="FN299" s="253"/>
      <c r="FO299" s="253"/>
      <c r="FP299" s="253"/>
      <c r="FQ299" s="253"/>
      <c r="FR299" s="253"/>
      <c r="FS299" s="253"/>
      <c r="FT299" s="253"/>
      <c r="FU299" s="253"/>
      <c r="FV299" s="253"/>
      <c r="FW299" s="253"/>
      <c r="FX299" s="253"/>
      <c r="FY299" s="253"/>
      <c r="FZ299" s="253"/>
      <c r="GA299" s="253"/>
      <c r="GB299" s="253"/>
      <c r="GC299" s="253"/>
      <c r="GD299" s="253"/>
      <c r="GE299" s="253"/>
      <c r="GF299" s="253"/>
      <c r="GG299" s="253"/>
      <c r="GH299" s="253"/>
      <c r="GI299" s="253"/>
      <c r="GJ299" s="253"/>
      <c r="GK299" s="253"/>
      <c r="GL299" s="253"/>
      <c r="GM299" s="253"/>
      <c r="GN299" s="253"/>
      <c r="GO299" s="253"/>
      <c r="GP299" s="253"/>
      <c r="GQ299" s="253"/>
      <c r="GR299" s="253"/>
      <c r="GS299" s="253"/>
      <c r="GT299" s="253"/>
      <c r="GU299" s="253"/>
      <c r="GV299" s="253"/>
      <c r="GW299" s="253"/>
      <c r="GX299" s="253"/>
      <c r="GY299" s="253"/>
      <c r="GZ299" s="253"/>
      <c r="HA299" s="253"/>
      <c r="HB299" s="253"/>
      <c r="HC299" s="253"/>
      <c r="HD299" s="253"/>
      <c r="HE299" s="253"/>
      <c r="HF299" s="253"/>
    </row>
    <row r="300" spans="1:214" s="312" customFormat="1" ht="15" customHeight="1" x14ac:dyDescent="0.25">
      <c r="A300" s="297"/>
      <c r="B300" s="297"/>
      <c r="C300" s="253"/>
      <c r="D300" s="253"/>
      <c r="E300" s="253"/>
      <c r="F300" s="253"/>
      <c r="G300" s="253"/>
      <c r="H300" s="253"/>
      <c r="I300" s="253"/>
      <c r="J300" s="253"/>
      <c r="K300" s="253"/>
      <c r="L300" s="253"/>
      <c r="M300" s="253"/>
      <c r="N300" s="253"/>
      <c r="O300" s="253"/>
      <c r="P300" s="253"/>
      <c r="Q300" s="253"/>
      <c r="R300" s="253"/>
      <c r="S300" s="253"/>
      <c r="T300" s="253"/>
      <c r="U300" s="253" t="s">
        <v>503</v>
      </c>
      <c r="V300" s="253"/>
      <c r="W300" s="253"/>
      <c r="X300" s="253"/>
      <c r="Y300" s="253"/>
      <c r="Z300" s="253"/>
      <c r="AA300" s="253"/>
      <c r="AB300" s="253"/>
      <c r="AC300" s="253" t="s">
        <v>393</v>
      </c>
      <c r="AD300" s="253"/>
      <c r="AE300" s="253"/>
      <c r="AF300" s="253"/>
      <c r="AG300" s="253"/>
      <c r="AH300" s="253"/>
      <c r="AI300" s="253"/>
      <c r="AJ300" s="253"/>
      <c r="AK300" s="253"/>
      <c r="AL300" s="253"/>
      <c r="AM300" s="253"/>
      <c r="AN300" s="253"/>
      <c r="AO300" s="253"/>
      <c r="AP300" s="256"/>
      <c r="AQ300" s="253"/>
      <c r="AR300" s="253"/>
      <c r="AS300" s="253"/>
      <c r="AT300" s="256"/>
      <c r="AU300" s="253"/>
      <c r="AV300" s="253"/>
      <c r="AW300" s="253"/>
      <c r="AX300" s="253"/>
      <c r="AY300" s="253"/>
      <c r="AZ300" s="253"/>
      <c r="BA300" s="253"/>
      <c r="BB300" s="253"/>
      <c r="BC300" s="253"/>
      <c r="BD300" s="253"/>
      <c r="BE300" s="253"/>
      <c r="BF300" s="253"/>
      <c r="BG300" s="253"/>
      <c r="BH300" s="253"/>
      <c r="BI300" s="253"/>
      <c r="BJ300" s="253"/>
      <c r="BK300" s="253"/>
      <c r="BL300" s="253"/>
      <c r="BM300" s="253"/>
      <c r="BN300" s="253"/>
      <c r="BO300" s="253"/>
      <c r="BP300" s="253"/>
      <c r="BQ300" s="253"/>
      <c r="BR300" s="253"/>
      <c r="BS300" s="253"/>
      <c r="BT300" s="253"/>
      <c r="BU300" s="253"/>
      <c r="BV300" s="253"/>
      <c r="BW300" s="253"/>
      <c r="BX300" s="253"/>
      <c r="BY300" s="253"/>
      <c r="BZ300" s="253"/>
      <c r="CA300" s="253"/>
      <c r="CB300" s="253"/>
      <c r="CC300" s="253"/>
      <c r="CD300" s="253"/>
      <c r="CE300" s="253"/>
      <c r="CF300" s="253"/>
      <c r="CG300" s="253"/>
      <c r="CH300" s="253"/>
      <c r="CI300" s="253"/>
      <c r="CJ300" s="253"/>
      <c r="CK300" s="253"/>
      <c r="CL300" s="253"/>
      <c r="CM300" s="253"/>
      <c r="CN300" s="253"/>
      <c r="CO300" s="253"/>
      <c r="CP300" s="253"/>
      <c r="CQ300" s="253"/>
      <c r="CR300" s="253"/>
      <c r="CS300" s="253"/>
      <c r="CT300" s="253"/>
      <c r="CU300" s="253"/>
      <c r="CV300" s="253"/>
      <c r="CW300" s="253"/>
      <c r="CX300" s="253"/>
      <c r="CY300" s="253"/>
      <c r="CZ300" s="253"/>
      <c r="DA300" s="253"/>
      <c r="DB300" s="253"/>
      <c r="DC300" s="253"/>
      <c r="DD300" s="253"/>
      <c r="DE300" s="253"/>
      <c r="DF300" s="253"/>
      <c r="DG300" s="253"/>
      <c r="DH300" s="253"/>
      <c r="DI300" s="253"/>
      <c r="DJ300" s="253"/>
      <c r="DK300" s="253"/>
      <c r="DL300" s="253"/>
      <c r="DM300" s="253"/>
      <c r="DN300" s="253"/>
      <c r="DO300" s="253"/>
      <c r="DP300" s="253"/>
      <c r="DQ300" s="253"/>
      <c r="DR300" s="253"/>
      <c r="DS300" s="253"/>
      <c r="DT300" s="253"/>
      <c r="DU300" s="253"/>
      <c r="DV300" s="253"/>
      <c r="DW300" s="253"/>
      <c r="DX300" s="253"/>
      <c r="DY300" s="253"/>
      <c r="DZ300" s="253"/>
      <c r="EA300" s="253"/>
      <c r="EB300" s="253"/>
      <c r="EC300" s="253"/>
      <c r="ED300" s="253"/>
      <c r="EE300" s="253"/>
      <c r="EF300" s="253"/>
      <c r="EG300" s="253"/>
      <c r="EH300" s="253"/>
      <c r="EI300" s="253"/>
      <c r="EJ300" s="253"/>
      <c r="EK300" s="253"/>
      <c r="EL300" s="253"/>
      <c r="EM300" s="253"/>
      <c r="EN300" s="253"/>
      <c r="EO300" s="253"/>
      <c r="EP300" s="253"/>
      <c r="EQ300" s="253"/>
      <c r="ER300" s="253"/>
      <c r="ES300" s="253"/>
      <c r="ET300" s="253"/>
      <c r="EU300" s="253"/>
      <c r="EV300" s="253"/>
      <c r="EW300" s="253"/>
      <c r="EX300" s="253"/>
      <c r="EY300" s="253"/>
      <c r="EZ300" s="253"/>
      <c r="FA300" s="253"/>
      <c r="FB300" s="253"/>
      <c r="FC300" s="253"/>
      <c r="FD300" s="253"/>
      <c r="FE300" s="253"/>
      <c r="FF300" s="253"/>
      <c r="FG300" s="253"/>
      <c r="FH300" s="253"/>
      <c r="FI300" s="253"/>
      <c r="FJ300" s="253"/>
      <c r="FK300" s="253"/>
      <c r="FL300" s="253"/>
      <c r="FM300" s="253"/>
      <c r="FN300" s="253"/>
      <c r="FO300" s="253"/>
      <c r="FP300" s="253"/>
      <c r="FQ300" s="253"/>
      <c r="FR300" s="253"/>
      <c r="FS300" s="253"/>
      <c r="FT300" s="253"/>
      <c r="FU300" s="253"/>
      <c r="FV300" s="253"/>
      <c r="FW300" s="253"/>
      <c r="FX300" s="253"/>
      <c r="FY300" s="253"/>
      <c r="FZ300" s="253"/>
      <c r="GA300" s="253"/>
      <c r="GB300" s="253"/>
      <c r="GC300" s="253"/>
      <c r="GD300" s="253"/>
      <c r="GE300" s="253"/>
      <c r="GF300" s="253"/>
      <c r="GG300" s="253"/>
      <c r="GH300" s="253"/>
      <c r="GI300" s="253"/>
      <c r="GJ300" s="253"/>
      <c r="GK300" s="253"/>
      <c r="GL300" s="253"/>
      <c r="GM300" s="253"/>
      <c r="GN300" s="253"/>
      <c r="GO300" s="253"/>
      <c r="GP300" s="253"/>
      <c r="GQ300" s="253"/>
      <c r="GR300" s="253"/>
      <c r="GS300" s="253"/>
      <c r="GT300" s="253"/>
      <c r="GU300" s="253"/>
      <c r="GV300" s="253"/>
      <c r="GW300" s="253"/>
      <c r="GX300" s="253"/>
      <c r="GY300" s="253"/>
      <c r="GZ300" s="253"/>
      <c r="HA300" s="253"/>
      <c r="HB300" s="253"/>
      <c r="HC300" s="253"/>
      <c r="HD300" s="253"/>
      <c r="HE300" s="253"/>
      <c r="HF300" s="253"/>
    </row>
    <row r="301" spans="1:214" s="312" customFormat="1" ht="15" customHeight="1" x14ac:dyDescent="0.25">
      <c r="A301" s="297"/>
      <c r="B301" s="297"/>
      <c r="C301" s="253"/>
      <c r="D301" s="253"/>
      <c r="E301" s="253"/>
      <c r="F301" s="253"/>
      <c r="G301" s="253"/>
      <c r="H301" s="253"/>
      <c r="I301" s="253"/>
      <c r="J301" s="253"/>
      <c r="K301" s="253"/>
      <c r="L301" s="253"/>
      <c r="M301" s="253"/>
      <c r="N301" s="253"/>
      <c r="O301" s="253"/>
      <c r="P301" s="253"/>
      <c r="Q301" s="253"/>
      <c r="R301" s="253"/>
      <c r="S301" s="253"/>
      <c r="T301" s="253"/>
      <c r="U301" s="253" t="s">
        <v>504</v>
      </c>
      <c r="V301" s="253"/>
      <c r="W301" s="253"/>
      <c r="X301" s="253"/>
      <c r="Y301" s="253"/>
      <c r="Z301" s="253"/>
      <c r="AA301" s="253"/>
      <c r="AB301" s="253"/>
      <c r="AC301" s="253" t="s">
        <v>318</v>
      </c>
      <c r="AD301" s="253"/>
      <c r="AE301" s="253"/>
      <c r="AF301" s="253"/>
      <c r="AG301" s="253"/>
      <c r="AH301" s="253"/>
      <c r="AI301" s="253"/>
      <c r="AJ301" s="253"/>
      <c r="AK301" s="253"/>
      <c r="AL301" s="253"/>
      <c r="AM301" s="253"/>
      <c r="AN301" s="253"/>
      <c r="AO301" s="253"/>
      <c r="AP301" s="256"/>
      <c r="AQ301" s="253"/>
      <c r="AR301" s="253"/>
      <c r="AS301" s="253"/>
      <c r="AT301" s="256"/>
      <c r="AU301" s="253"/>
      <c r="AV301" s="253"/>
      <c r="AW301" s="253"/>
      <c r="AX301" s="253"/>
      <c r="AY301" s="253"/>
      <c r="AZ301" s="253"/>
      <c r="BA301" s="253"/>
      <c r="BB301" s="253"/>
      <c r="BC301" s="253"/>
      <c r="BD301" s="253"/>
      <c r="BE301" s="253"/>
      <c r="BF301" s="253"/>
      <c r="BG301" s="253"/>
      <c r="BH301" s="253"/>
      <c r="BI301" s="253"/>
      <c r="BJ301" s="253"/>
      <c r="BK301" s="253"/>
      <c r="BL301" s="253"/>
      <c r="BM301" s="253"/>
      <c r="BN301" s="253"/>
      <c r="BO301" s="253"/>
      <c r="BP301" s="253"/>
      <c r="BQ301" s="253"/>
      <c r="BR301" s="253"/>
      <c r="BS301" s="253"/>
      <c r="BT301" s="253"/>
      <c r="BU301" s="253"/>
      <c r="BV301" s="253"/>
      <c r="BW301" s="253"/>
      <c r="BX301" s="253"/>
      <c r="BY301" s="253"/>
      <c r="BZ301" s="253"/>
      <c r="CA301" s="253"/>
      <c r="CB301" s="253"/>
      <c r="CC301" s="253"/>
      <c r="CD301" s="253"/>
      <c r="CE301" s="253"/>
      <c r="CF301" s="253"/>
      <c r="CG301" s="253"/>
      <c r="CH301" s="253"/>
      <c r="CI301" s="253"/>
      <c r="CJ301" s="253"/>
      <c r="CK301" s="253"/>
      <c r="CL301" s="253"/>
      <c r="CM301" s="253"/>
      <c r="CN301" s="253"/>
      <c r="CO301" s="253"/>
      <c r="CP301" s="253"/>
      <c r="CQ301" s="253"/>
      <c r="CR301" s="253"/>
      <c r="CS301" s="253"/>
      <c r="CT301" s="253"/>
      <c r="CU301" s="253"/>
      <c r="CV301" s="253"/>
      <c r="CW301" s="253"/>
      <c r="CX301" s="253"/>
      <c r="CY301" s="253"/>
      <c r="CZ301" s="253"/>
      <c r="DA301" s="253"/>
      <c r="DB301" s="253"/>
      <c r="DC301" s="253"/>
      <c r="DD301" s="253"/>
      <c r="DE301" s="253"/>
      <c r="DF301" s="253"/>
      <c r="DG301" s="253"/>
      <c r="DH301" s="253"/>
      <c r="DI301" s="253"/>
      <c r="DJ301" s="253"/>
      <c r="DK301" s="253"/>
      <c r="DL301" s="253"/>
      <c r="DM301" s="253"/>
      <c r="DN301" s="253"/>
      <c r="DO301" s="253"/>
      <c r="DP301" s="253"/>
      <c r="DQ301" s="253"/>
      <c r="DR301" s="253"/>
      <c r="DS301" s="253"/>
      <c r="DT301" s="253"/>
      <c r="DU301" s="253"/>
      <c r="DV301" s="253"/>
      <c r="DW301" s="253"/>
      <c r="DX301" s="253"/>
      <c r="DY301" s="253"/>
      <c r="DZ301" s="253"/>
      <c r="EA301" s="253"/>
      <c r="EB301" s="253"/>
      <c r="EC301" s="253"/>
      <c r="ED301" s="253"/>
      <c r="EE301" s="253"/>
      <c r="EF301" s="253"/>
      <c r="EG301" s="253"/>
      <c r="EH301" s="253"/>
      <c r="EI301" s="253"/>
      <c r="EJ301" s="253"/>
      <c r="EK301" s="253"/>
      <c r="EL301" s="253"/>
      <c r="EM301" s="253"/>
      <c r="EN301" s="253"/>
      <c r="EO301" s="253"/>
      <c r="EP301" s="253"/>
      <c r="EQ301" s="253"/>
      <c r="ER301" s="253"/>
      <c r="ES301" s="253"/>
      <c r="ET301" s="253"/>
      <c r="EU301" s="253"/>
      <c r="EV301" s="253"/>
      <c r="EW301" s="253"/>
      <c r="EX301" s="253"/>
      <c r="EY301" s="253"/>
      <c r="EZ301" s="253"/>
      <c r="FA301" s="253"/>
      <c r="FB301" s="253"/>
      <c r="FC301" s="253"/>
      <c r="FD301" s="253"/>
      <c r="FE301" s="253"/>
      <c r="FF301" s="253"/>
      <c r="FG301" s="253"/>
      <c r="FH301" s="253"/>
      <c r="FI301" s="253"/>
      <c r="FJ301" s="253"/>
      <c r="FK301" s="253"/>
      <c r="FL301" s="253"/>
      <c r="FM301" s="253"/>
      <c r="FN301" s="253"/>
      <c r="FO301" s="253"/>
      <c r="FP301" s="253"/>
      <c r="FQ301" s="253"/>
      <c r="FR301" s="253"/>
      <c r="FS301" s="253"/>
      <c r="FT301" s="253"/>
      <c r="FU301" s="253"/>
      <c r="FV301" s="253"/>
      <c r="FW301" s="253"/>
      <c r="FX301" s="253"/>
      <c r="FY301" s="253"/>
      <c r="FZ301" s="253"/>
      <c r="GA301" s="253"/>
      <c r="GB301" s="253"/>
      <c r="GC301" s="253"/>
      <c r="GD301" s="253"/>
      <c r="GE301" s="253"/>
      <c r="GF301" s="253"/>
      <c r="GG301" s="253"/>
      <c r="GH301" s="253"/>
      <c r="GI301" s="253"/>
      <c r="GJ301" s="253"/>
      <c r="GK301" s="253"/>
      <c r="GL301" s="253"/>
      <c r="GM301" s="253"/>
      <c r="GN301" s="253"/>
      <c r="GO301" s="253"/>
      <c r="GP301" s="253"/>
      <c r="GQ301" s="253"/>
      <c r="GR301" s="253"/>
      <c r="GS301" s="253"/>
      <c r="GT301" s="253"/>
      <c r="GU301" s="253"/>
      <c r="GV301" s="253"/>
      <c r="GW301" s="253"/>
      <c r="GX301" s="253"/>
      <c r="GY301" s="253"/>
      <c r="GZ301" s="253"/>
      <c r="HA301" s="253"/>
      <c r="HB301" s="253"/>
      <c r="HC301" s="253"/>
      <c r="HD301" s="253"/>
      <c r="HE301" s="253"/>
      <c r="HF301" s="253"/>
    </row>
    <row r="302" spans="1:214" s="312" customFormat="1" ht="15" customHeight="1" x14ac:dyDescent="0.25">
      <c r="A302" s="297"/>
      <c r="B302" s="297"/>
      <c r="C302" s="253"/>
      <c r="D302" s="253"/>
      <c r="E302" s="253"/>
      <c r="F302" s="253"/>
      <c r="G302" s="253"/>
      <c r="H302" s="253"/>
      <c r="I302" s="253"/>
      <c r="J302" s="253"/>
      <c r="K302" s="253"/>
      <c r="L302" s="253"/>
      <c r="M302" s="253"/>
      <c r="N302" s="253"/>
      <c r="O302" s="253"/>
      <c r="P302" s="253"/>
      <c r="Q302" s="253"/>
      <c r="R302" s="253"/>
      <c r="S302" s="253"/>
      <c r="T302" s="253"/>
      <c r="U302" s="253" t="s">
        <v>505</v>
      </c>
      <c r="V302" s="253"/>
      <c r="W302" s="253"/>
      <c r="X302" s="253"/>
      <c r="Y302" s="253"/>
      <c r="Z302" s="253"/>
      <c r="AA302" s="253"/>
      <c r="AB302" s="253"/>
      <c r="AC302" s="253" t="s">
        <v>320</v>
      </c>
      <c r="AD302" s="253"/>
      <c r="AE302" s="253"/>
      <c r="AF302" s="253"/>
      <c r="AG302" s="253"/>
      <c r="AH302" s="253"/>
      <c r="AI302" s="253"/>
      <c r="AJ302" s="253"/>
      <c r="AK302" s="253"/>
      <c r="AL302" s="253"/>
      <c r="AM302" s="253"/>
      <c r="AN302" s="253"/>
      <c r="AO302" s="253"/>
      <c r="AP302" s="256"/>
      <c r="AQ302" s="253"/>
      <c r="AR302" s="253"/>
      <c r="AS302" s="253"/>
      <c r="AT302" s="256"/>
      <c r="AU302" s="253"/>
      <c r="AV302" s="253"/>
      <c r="AW302" s="253"/>
      <c r="AX302" s="253"/>
      <c r="AY302" s="253"/>
      <c r="AZ302" s="253"/>
      <c r="BA302" s="253"/>
      <c r="BB302" s="253"/>
      <c r="BC302" s="253"/>
      <c r="BD302" s="253"/>
      <c r="BE302" s="253"/>
      <c r="BF302" s="253"/>
      <c r="BG302" s="253"/>
      <c r="BH302" s="253"/>
      <c r="BI302" s="253"/>
      <c r="BJ302" s="253"/>
      <c r="BK302" s="253"/>
      <c r="BL302" s="253"/>
      <c r="BM302" s="253"/>
      <c r="BN302" s="253"/>
      <c r="BO302" s="253"/>
      <c r="BP302" s="253"/>
      <c r="BQ302" s="253"/>
      <c r="BR302" s="253"/>
      <c r="BS302" s="253"/>
      <c r="BT302" s="253"/>
      <c r="BU302" s="253"/>
      <c r="BV302" s="253"/>
      <c r="BW302" s="253"/>
      <c r="BX302" s="253"/>
      <c r="BY302" s="253"/>
      <c r="BZ302" s="253"/>
      <c r="CA302" s="253"/>
      <c r="CB302" s="253"/>
      <c r="CC302" s="253"/>
      <c r="CD302" s="253"/>
      <c r="CE302" s="253"/>
      <c r="CF302" s="253"/>
      <c r="CG302" s="253"/>
      <c r="CH302" s="253"/>
      <c r="CI302" s="253"/>
      <c r="CJ302" s="253"/>
      <c r="CK302" s="253"/>
      <c r="CL302" s="253"/>
      <c r="CM302" s="253"/>
      <c r="CN302" s="253"/>
      <c r="CO302" s="253"/>
      <c r="CP302" s="253"/>
      <c r="CQ302" s="253"/>
      <c r="CR302" s="253"/>
      <c r="CS302" s="253"/>
      <c r="CT302" s="253"/>
      <c r="CU302" s="253"/>
      <c r="CV302" s="253"/>
      <c r="CW302" s="253"/>
      <c r="CX302" s="253"/>
      <c r="CY302" s="253"/>
      <c r="CZ302" s="253"/>
      <c r="DA302" s="253"/>
      <c r="DB302" s="253"/>
      <c r="DC302" s="253"/>
      <c r="DD302" s="253"/>
      <c r="DE302" s="253"/>
      <c r="DF302" s="253"/>
      <c r="DG302" s="253"/>
      <c r="DH302" s="253"/>
      <c r="DI302" s="253"/>
      <c r="DJ302" s="253"/>
      <c r="DK302" s="253"/>
      <c r="DL302" s="253"/>
      <c r="DM302" s="253"/>
      <c r="DN302" s="253"/>
      <c r="DO302" s="253"/>
      <c r="DP302" s="253"/>
      <c r="DQ302" s="253"/>
      <c r="DR302" s="253"/>
      <c r="DS302" s="253"/>
      <c r="DT302" s="253"/>
      <c r="DU302" s="253"/>
      <c r="DV302" s="253"/>
      <c r="DW302" s="253"/>
      <c r="DX302" s="253"/>
      <c r="DY302" s="253"/>
      <c r="DZ302" s="253"/>
      <c r="EA302" s="253"/>
      <c r="EB302" s="253"/>
      <c r="EC302" s="253"/>
      <c r="ED302" s="253"/>
      <c r="EE302" s="253"/>
      <c r="EF302" s="253"/>
      <c r="EG302" s="253"/>
      <c r="EH302" s="253"/>
      <c r="EI302" s="253"/>
      <c r="EJ302" s="253"/>
      <c r="EK302" s="253"/>
      <c r="EL302" s="253"/>
      <c r="EM302" s="253"/>
      <c r="EN302" s="253"/>
      <c r="EO302" s="253"/>
      <c r="EP302" s="253"/>
      <c r="EQ302" s="253"/>
      <c r="ER302" s="253"/>
      <c r="ES302" s="253"/>
      <c r="ET302" s="253"/>
      <c r="EU302" s="253"/>
      <c r="EV302" s="253"/>
      <c r="EW302" s="253"/>
      <c r="EX302" s="253"/>
      <c r="EY302" s="253"/>
      <c r="EZ302" s="253"/>
      <c r="FA302" s="253"/>
      <c r="FB302" s="253"/>
      <c r="FC302" s="253"/>
      <c r="FD302" s="253"/>
      <c r="FE302" s="253"/>
      <c r="FF302" s="253"/>
      <c r="FG302" s="253"/>
      <c r="FH302" s="253"/>
      <c r="FI302" s="253"/>
      <c r="FJ302" s="253"/>
      <c r="FK302" s="253"/>
      <c r="FL302" s="253"/>
      <c r="FM302" s="253"/>
      <c r="FN302" s="253"/>
      <c r="FO302" s="253"/>
      <c r="FP302" s="253"/>
      <c r="FQ302" s="253"/>
      <c r="FR302" s="253"/>
      <c r="FS302" s="253"/>
      <c r="FT302" s="253"/>
      <c r="FU302" s="253"/>
      <c r="FV302" s="253"/>
      <c r="FW302" s="253"/>
      <c r="FX302" s="253"/>
      <c r="FY302" s="253"/>
      <c r="FZ302" s="253"/>
      <c r="GA302" s="253"/>
      <c r="GB302" s="253"/>
      <c r="GC302" s="253"/>
      <c r="GD302" s="253"/>
      <c r="GE302" s="253"/>
      <c r="GF302" s="253"/>
      <c r="GG302" s="253"/>
      <c r="GH302" s="253"/>
      <c r="GI302" s="253"/>
      <c r="GJ302" s="253"/>
      <c r="GK302" s="253"/>
      <c r="GL302" s="253"/>
      <c r="GM302" s="253"/>
      <c r="GN302" s="253"/>
      <c r="GO302" s="253"/>
      <c r="GP302" s="253"/>
      <c r="GQ302" s="253"/>
      <c r="GR302" s="253"/>
      <c r="GS302" s="253"/>
      <c r="GT302" s="253"/>
      <c r="GU302" s="253"/>
      <c r="GV302" s="253"/>
      <c r="GW302" s="253"/>
      <c r="GX302" s="253"/>
      <c r="GY302" s="253"/>
      <c r="GZ302" s="253"/>
      <c r="HA302" s="253"/>
      <c r="HB302" s="253"/>
      <c r="HC302" s="253"/>
      <c r="HD302" s="253"/>
      <c r="HE302" s="253"/>
      <c r="HF302" s="253"/>
    </row>
    <row r="303" spans="1:214" s="312" customFormat="1" ht="15" customHeight="1" x14ac:dyDescent="0.25">
      <c r="A303" s="297"/>
      <c r="B303" s="297"/>
      <c r="C303" s="253"/>
      <c r="D303" s="253"/>
      <c r="E303" s="253"/>
      <c r="F303" s="253"/>
      <c r="G303" s="253"/>
      <c r="H303" s="253"/>
      <c r="I303" s="253"/>
      <c r="J303" s="253"/>
      <c r="K303" s="253"/>
      <c r="L303" s="253"/>
      <c r="M303" s="253"/>
      <c r="N303" s="253"/>
      <c r="O303" s="253"/>
      <c r="P303" s="253"/>
      <c r="Q303" s="253"/>
      <c r="R303" s="253"/>
      <c r="S303" s="253"/>
      <c r="T303" s="253"/>
      <c r="U303" s="253" t="s">
        <v>506</v>
      </c>
      <c r="V303" s="253"/>
      <c r="W303" s="253"/>
      <c r="X303" s="253"/>
      <c r="Y303" s="253"/>
      <c r="Z303" s="253"/>
      <c r="AA303" s="253"/>
      <c r="AB303" s="253"/>
      <c r="AC303" s="253" t="s">
        <v>329</v>
      </c>
      <c r="AD303" s="253"/>
      <c r="AE303" s="253"/>
      <c r="AF303" s="253"/>
      <c r="AG303" s="253"/>
      <c r="AH303" s="253"/>
      <c r="AI303" s="253"/>
      <c r="AJ303" s="253"/>
      <c r="AK303" s="253"/>
      <c r="AL303" s="253"/>
      <c r="AM303" s="253"/>
      <c r="AN303" s="253"/>
      <c r="AO303" s="253"/>
      <c r="AP303" s="256"/>
      <c r="AQ303" s="253"/>
      <c r="AR303" s="253"/>
      <c r="AS303" s="253"/>
      <c r="AT303" s="256"/>
      <c r="AU303" s="253"/>
      <c r="AV303" s="253"/>
      <c r="AW303" s="253"/>
      <c r="AX303" s="253"/>
      <c r="AY303" s="253"/>
      <c r="AZ303" s="253"/>
      <c r="BA303" s="253"/>
      <c r="BB303" s="253"/>
      <c r="BC303" s="253"/>
      <c r="BD303" s="253"/>
      <c r="BE303" s="253"/>
      <c r="BF303" s="253"/>
      <c r="BG303" s="253"/>
      <c r="BH303" s="253"/>
      <c r="BI303" s="253"/>
      <c r="BJ303" s="253"/>
      <c r="BK303" s="253"/>
      <c r="BL303" s="253"/>
      <c r="BM303" s="253"/>
      <c r="BN303" s="253"/>
      <c r="BO303" s="253"/>
      <c r="BP303" s="253"/>
      <c r="BQ303" s="253"/>
      <c r="BR303" s="253"/>
      <c r="BS303" s="253"/>
      <c r="BT303" s="253"/>
      <c r="BU303" s="253"/>
      <c r="BV303" s="253"/>
      <c r="BW303" s="253"/>
      <c r="BX303" s="253"/>
      <c r="BY303" s="253"/>
      <c r="BZ303" s="253"/>
      <c r="CA303" s="253"/>
      <c r="CB303" s="253"/>
      <c r="CC303" s="253"/>
      <c r="CD303" s="253"/>
      <c r="CE303" s="253"/>
      <c r="CF303" s="253"/>
      <c r="CG303" s="253"/>
      <c r="CH303" s="253"/>
      <c r="CI303" s="253"/>
      <c r="CJ303" s="253"/>
      <c r="CK303" s="253"/>
      <c r="CL303" s="253"/>
      <c r="CM303" s="253"/>
      <c r="CN303" s="253"/>
      <c r="CO303" s="253"/>
      <c r="CP303" s="253"/>
      <c r="CQ303" s="253"/>
      <c r="CR303" s="253"/>
      <c r="CS303" s="253"/>
      <c r="CT303" s="253"/>
      <c r="CU303" s="253"/>
      <c r="CV303" s="253"/>
      <c r="CW303" s="253"/>
      <c r="CX303" s="253"/>
      <c r="CY303" s="253"/>
      <c r="CZ303" s="253"/>
      <c r="DA303" s="253"/>
      <c r="DB303" s="253"/>
      <c r="DC303" s="253"/>
      <c r="DD303" s="253"/>
      <c r="DE303" s="253"/>
      <c r="DF303" s="253"/>
      <c r="DG303" s="253"/>
      <c r="DH303" s="253"/>
      <c r="DI303" s="253"/>
      <c r="DJ303" s="253"/>
      <c r="DK303" s="253"/>
      <c r="DL303" s="253"/>
      <c r="DM303" s="253"/>
      <c r="DN303" s="253"/>
      <c r="DO303" s="253"/>
      <c r="DP303" s="253"/>
      <c r="DQ303" s="253"/>
      <c r="DR303" s="253"/>
      <c r="DS303" s="253"/>
      <c r="DT303" s="253"/>
      <c r="DU303" s="253"/>
      <c r="DV303" s="253"/>
      <c r="DW303" s="253"/>
      <c r="DX303" s="253"/>
      <c r="DY303" s="253"/>
      <c r="DZ303" s="253"/>
      <c r="EA303" s="253"/>
      <c r="EB303" s="253"/>
      <c r="EC303" s="253"/>
      <c r="ED303" s="253"/>
      <c r="EE303" s="253"/>
      <c r="EF303" s="253"/>
      <c r="EG303" s="253"/>
      <c r="EH303" s="253"/>
      <c r="EI303" s="253"/>
      <c r="EJ303" s="253"/>
      <c r="EK303" s="253"/>
      <c r="EL303" s="253"/>
      <c r="EM303" s="253"/>
      <c r="EN303" s="253"/>
      <c r="EO303" s="253"/>
      <c r="EP303" s="253"/>
      <c r="EQ303" s="253"/>
      <c r="ER303" s="253"/>
      <c r="ES303" s="253"/>
      <c r="ET303" s="253"/>
      <c r="EU303" s="253"/>
      <c r="EV303" s="253"/>
      <c r="EW303" s="253"/>
      <c r="EX303" s="253"/>
      <c r="EY303" s="253"/>
      <c r="EZ303" s="253"/>
      <c r="FA303" s="253"/>
      <c r="FB303" s="253"/>
      <c r="FC303" s="253"/>
      <c r="FD303" s="253"/>
      <c r="FE303" s="253"/>
      <c r="FF303" s="253"/>
      <c r="FG303" s="253"/>
      <c r="FH303" s="253"/>
      <c r="FI303" s="253"/>
      <c r="FJ303" s="253"/>
      <c r="FK303" s="253"/>
      <c r="FL303" s="253"/>
      <c r="FM303" s="253"/>
      <c r="FN303" s="253"/>
      <c r="FO303" s="253"/>
      <c r="FP303" s="253"/>
      <c r="FQ303" s="253"/>
      <c r="FR303" s="253"/>
      <c r="FS303" s="253"/>
      <c r="FT303" s="253"/>
      <c r="FU303" s="253"/>
      <c r="FV303" s="253"/>
      <c r="FW303" s="253"/>
      <c r="FX303" s="253"/>
      <c r="FY303" s="253"/>
      <c r="FZ303" s="253"/>
      <c r="GA303" s="253"/>
      <c r="GB303" s="253"/>
      <c r="GC303" s="253"/>
      <c r="GD303" s="253"/>
      <c r="GE303" s="253"/>
      <c r="GF303" s="253"/>
      <c r="GG303" s="253"/>
      <c r="GH303" s="253"/>
      <c r="GI303" s="253"/>
      <c r="GJ303" s="253"/>
      <c r="GK303" s="253"/>
      <c r="GL303" s="253"/>
      <c r="GM303" s="253"/>
      <c r="GN303" s="253"/>
      <c r="GO303" s="253"/>
      <c r="GP303" s="253"/>
      <c r="GQ303" s="253"/>
      <c r="GR303" s="253"/>
      <c r="GS303" s="253"/>
      <c r="GT303" s="253"/>
      <c r="GU303" s="253"/>
      <c r="GV303" s="253"/>
      <c r="GW303" s="253"/>
      <c r="GX303" s="253"/>
      <c r="GY303" s="253"/>
      <c r="GZ303" s="253"/>
      <c r="HA303" s="253"/>
      <c r="HB303" s="253"/>
      <c r="HC303" s="253"/>
      <c r="HD303" s="253"/>
      <c r="HE303" s="253"/>
      <c r="HF303" s="253"/>
    </row>
    <row r="304" spans="1:214" s="312" customFormat="1" ht="15" customHeight="1" x14ac:dyDescent="0.25">
      <c r="A304" s="297"/>
      <c r="B304" s="297"/>
      <c r="C304" s="253"/>
      <c r="D304" s="253"/>
      <c r="E304" s="253"/>
      <c r="F304" s="253"/>
      <c r="G304" s="253"/>
      <c r="H304" s="253"/>
      <c r="I304" s="253"/>
      <c r="J304" s="253"/>
      <c r="K304" s="253"/>
      <c r="L304" s="253"/>
      <c r="M304" s="253"/>
      <c r="N304" s="253"/>
      <c r="O304" s="253"/>
      <c r="P304" s="253"/>
      <c r="Q304" s="253"/>
      <c r="R304" s="253"/>
      <c r="S304" s="253"/>
      <c r="T304" s="253"/>
      <c r="U304" s="253" t="s">
        <v>507</v>
      </c>
      <c r="V304" s="253"/>
      <c r="W304" s="253"/>
      <c r="X304" s="253"/>
      <c r="Y304" s="253"/>
      <c r="Z304" s="253"/>
      <c r="AA304" s="253"/>
      <c r="AB304" s="253"/>
      <c r="AC304" s="253" t="s">
        <v>316</v>
      </c>
      <c r="AD304" s="253"/>
      <c r="AE304" s="253"/>
      <c r="AF304" s="253"/>
      <c r="AG304" s="253"/>
      <c r="AH304" s="253"/>
      <c r="AI304" s="253"/>
      <c r="AJ304" s="253"/>
      <c r="AK304" s="253"/>
      <c r="AL304" s="253"/>
      <c r="AM304" s="253"/>
      <c r="AN304" s="253"/>
      <c r="AO304" s="253"/>
      <c r="AP304" s="256"/>
      <c r="AQ304" s="253"/>
      <c r="AR304" s="253"/>
      <c r="AS304" s="253"/>
      <c r="AT304" s="256"/>
      <c r="AU304" s="253"/>
      <c r="AV304" s="253"/>
      <c r="AW304" s="253"/>
      <c r="AX304" s="253"/>
      <c r="AY304" s="253"/>
      <c r="AZ304" s="253"/>
      <c r="BA304" s="253"/>
      <c r="BB304" s="253"/>
      <c r="BC304" s="253"/>
      <c r="BD304" s="253"/>
      <c r="BE304" s="253"/>
      <c r="BF304" s="253"/>
      <c r="BG304" s="253"/>
      <c r="BH304" s="253"/>
      <c r="BI304" s="253"/>
      <c r="BJ304" s="253"/>
      <c r="BK304" s="253"/>
      <c r="BL304" s="253"/>
      <c r="BM304" s="253"/>
      <c r="BN304" s="253"/>
      <c r="BO304" s="253"/>
      <c r="BP304" s="253"/>
      <c r="BQ304" s="253"/>
      <c r="BR304" s="253"/>
      <c r="BS304" s="253"/>
      <c r="BT304" s="253"/>
      <c r="BU304" s="253"/>
      <c r="BV304" s="253"/>
      <c r="BW304" s="253"/>
      <c r="BX304" s="253"/>
      <c r="BY304" s="253"/>
      <c r="BZ304" s="253"/>
      <c r="CA304" s="253"/>
      <c r="CB304" s="253"/>
      <c r="CC304" s="253"/>
      <c r="CD304" s="253"/>
      <c r="CE304" s="253"/>
      <c r="CF304" s="253"/>
      <c r="CG304" s="253"/>
      <c r="CH304" s="253"/>
      <c r="CI304" s="253"/>
      <c r="CJ304" s="253"/>
      <c r="CK304" s="253"/>
      <c r="CL304" s="253"/>
      <c r="CM304" s="253"/>
      <c r="CN304" s="253"/>
      <c r="CO304" s="253"/>
      <c r="CP304" s="253"/>
      <c r="CQ304" s="253"/>
      <c r="CR304" s="253"/>
      <c r="CS304" s="253"/>
      <c r="CT304" s="253"/>
      <c r="CU304" s="253"/>
      <c r="CV304" s="253"/>
      <c r="CW304" s="253"/>
      <c r="CX304" s="253"/>
      <c r="CY304" s="253"/>
      <c r="CZ304" s="253"/>
      <c r="DA304" s="253"/>
      <c r="DB304" s="253"/>
      <c r="DC304" s="253"/>
      <c r="DD304" s="253"/>
      <c r="DE304" s="253"/>
      <c r="DF304" s="253"/>
      <c r="DG304" s="253"/>
      <c r="DH304" s="253"/>
      <c r="DI304" s="253"/>
      <c r="DJ304" s="253"/>
      <c r="DK304" s="253"/>
      <c r="DL304" s="253"/>
      <c r="DM304" s="253"/>
      <c r="DN304" s="253"/>
      <c r="DO304" s="253"/>
      <c r="DP304" s="253"/>
      <c r="DQ304" s="253"/>
      <c r="DR304" s="253"/>
      <c r="DS304" s="253"/>
      <c r="DT304" s="253"/>
      <c r="DU304" s="253"/>
      <c r="DV304" s="253"/>
      <c r="DW304" s="253"/>
      <c r="DX304" s="253"/>
      <c r="DY304" s="253"/>
      <c r="DZ304" s="253"/>
      <c r="EA304" s="253"/>
      <c r="EB304" s="253"/>
      <c r="EC304" s="253"/>
      <c r="ED304" s="253"/>
      <c r="EE304" s="253"/>
      <c r="EF304" s="253"/>
      <c r="EG304" s="253"/>
      <c r="EH304" s="253"/>
      <c r="EI304" s="253"/>
      <c r="EJ304" s="253"/>
      <c r="EK304" s="253"/>
      <c r="EL304" s="253"/>
      <c r="EM304" s="253"/>
      <c r="EN304" s="253"/>
      <c r="EO304" s="253"/>
      <c r="EP304" s="253"/>
      <c r="EQ304" s="253"/>
      <c r="ER304" s="253"/>
      <c r="ES304" s="253"/>
      <c r="ET304" s="253"/>
      <c r="EU304" s="253"/>
      <c r="EV304" s="253"/>
      <c r="EW304" s="253"/>
      <c r="EX304" s="253"/>
      <c r="EY304" s="253"/>
      <c r="EZ304" s="253"/>
      <c r="FA304" s="253"/>
      <c r="FB304" s="253"/>
      <c r="FC304" s="253"/>
      <c r="FD304" s="253"/>
      <c r="FE304" s="253"/>
      <c r="FF304" s="253"/>
      <c r="FG304" s="253"/>
      <c r="FH304" s="253"/>
      <c r="FI304" s="253"/>
      <c r="FJ304" s="253"/>
      <c r="FK304" s="253"/>
      <c r="FL304" s="253"/>
      <c r="FM304" s="253"/>
      <c r="FN304" s="253"/>
      <c r="FO304" s="253"/>
      <c r="FP304" s="253"/>
      <c r="FQ304" s="253"/>
      <c r="FR304" s="253"/>
      <c r="FS304" s="253"/>
      <c r="FT304" s="253"/>
      <c r="FU304" s="253"/>
      <c r="FV304" s="253"/>
      <c r="FW304" s="253"/>
      <c r="FX304" s="253"/>
      <c r="FY304" s="253"/>
      <c r="FZ304" s="253"/>
      <c r="GA304" s="253"/>
      <c r="GB304" s="253"/>
      <c r="GC304" s="253"/>
      <c r="GD304" s="253"/>
      <c r="GE304" s="253"/>
      <c r="GF304" s="253"/>
      <c r="GG304" s="253"/>
      <c r="GH304" s="253"/>
      <c r="GI304" s="253"/>
      <c r="GJ304" s="253"/>
      <c r="GK304" s="253"/>
      <c r="GL304" s="253"/>
      <c r="GM304" s="253"/>
      <c r="GN304" s="253"/>
      <c r="GO304" s="253"/>
      <c r="GP304" s="253"/>
      <c r="GQ304" s="253"/>
      <c r="GR304" s="253"/>
      <c r="GS304" s="253"/>
      <c r="GT304" s="253"/>
      <c r="GU304" s="253"/>
      <c r="GV304" s="253"/>
      <c r="GW304" s="253"/>
      <c r="GX304" s="253"/>
      <c r="GY304" s="253"/>
      <c r="GZ304" s="253"/>
      <c r="HA304" s="253"/>
      <c r="HB304" s="253"/>
      <c r="HC304" s="253"/>
      <c r="HD304" s="253"/>
      <c r="HE304" s="253"/>
      <c r="HF304" s="253"/>
    </row>
    <row r="305" spans="1:214" s="312" customFormat="1" ht="15" customHeight="1" x14ac:dyDescent="0.25">
      <c r="A305" s="297"/>
      <c r="B305" s="297"/>
      <c r="C305" s="253"/>
      <c r="D305" s="253"/>
      <c r="E305" s="253"/>
      <c r="F305" s="253"/>
      <c r="G305" s="253"/>
      <c r="H305" s="253"/>
      <c r="I305" s="253"/>
      <c r="J305" s="253"/>
      <c r="K305" s="253"/>
      <c r="L305" s="253"/>
      <c r="M305" s="253"/>
      <c r="N305" s="253"/>
      <c r="O305" s="253"/>
      <c r="P305" s="253"/>
      <c r="Q305" s="253"/>
      <c r="R305" s="253"/>
      <c r="S305" s="253"/>
      <c r="T305" s="253"/>
      <c r="U305" s="253" t="s">
        <v>508</v>
      </c>
      <c r="V305" s="253"/>
      <c r="W305" s="253"/>
      <c r="X305" s="253"/>
      <c r="Y305" s="253"/>
      <c r="Z305" s="253"/>
      <c r="AA305" s="253"/>
      <c r="AB305" s="253"/>
      <c r="AC305" s="253" t="s">
        <v>329</v>
      </c>
      <c r="AD305" s="253"/>
      <c r="AE305" s="253"/>
      <c r="AF305" s="253"/>
      <c r="AG305" s="253"/>
      <c r="AH305" s="253"/>
      <c r="AI305" s="253"/>
      <c r="AJ305" s="253"/>
      <c r="AK305" s="253"/>
      <c r="AL305" s="253"/>
      <c r="AM305" s="253"/>
      <c r="AN305" s="253"/>
      <c r="AO305" s="253"/>
      <c r="AP305" s="256"/>
      <c r="AQ305" s="253"/>
      <c r="AR305" s="253"/>
      <c r="AS305" s="253"/>
      <c r="AT305" s="256"/>
      <c r="AU305" s="253"/>
      <c r="AV305" s="253"/>
      <c r="AW305" s="253"/>
      <c r="AX305" s="253"/>
      <c r="AY305" s="253"/>
      <c r="AZ305" s="253"/>
      <c r="BA305" s="253"/>
      <c r="BB305" s="253"/>
      <c r="BC305" s="253"/>
      <c r="BD305" s="253"/>
      <c r="BE305" s="253"/>
      <c r="BF305" s="253"/>
      <c r="BG305" s="253"/>
      <c r="BH305" s="253"/>
      <c r="BI305" s="253"/>
      <c r="BJ305" s="253"/>
      <c r="BK305" s="253"/>
      <c r="BL305" s="253"/>
      <c r="BM305" s="253"/>
      <c r="BN305" s="253"/>
      <c r="BO305" s="253"/>
      <c r="BP305" s="253"/>
      <c r="BQ305" s="253"/>
      <c r="BR305" s="253"/>
      <c r="BS305" s="253"/>
      <c r="BT305" s="253"/>
      <c r="BU305" s="253"/>
      <c r="BV305" s="253"/>
      <c r="BW305" s="253"/>
      <c r="BX305" s="253"/>
      <c r="BY305" s="253"/>
      <c r="BZ305" s="253"/>
      <c r="CA305" s="253"/>
      <c r="CB305" s="253"/>
      <c r="CC305" s="253"/>
      <c r="CD305" s="253"/>
      <c r="CE305" s="253"/>
      <c r="CF305" s="253"/>
      <c r="CG305" s="253"/>
      <c r="CH305" s="253"/>
      <c r="CI305" s="253"/>
      <c r="CJ305" s="253"/>
      <c r="CK305" s="253"/>
      <c r="CL305" s="253"/>
      <c r="CM305" s="253"/>
      <c r="CN305" s="253"/>
      <c r="CO305" s="253"/>
      <c r="CP305" s="253"/>
      <c r="CQ305" s="253"/>
      <c r="CR305" s="253"/>
      <c r="CS305" s="253"/>
      <c r="CT305" s="253"/>
      <c r="CU305" s="253"/>
      <c r="CV305" s="253"/>
      <c r="CW305" s="253"/>
      <c r="CX305" s="253"/>
      <c r="CY305" s="253"/>
      <c r="CZ305" s="253"/>
      <c r="DA305" s="253"/>
      <c r="DB305" s="253"/>
      <c r="DC305" s="253"/>
      <c r="DD305" s="253"/>
      <c r="DE305" s="253"/>
      <c r="DF305" s="253"/>
      <c r="DG305" s="253"/>
      <c r="DH305" s="253"/>
      <c r="DI305" s="253"/>
      <c r="DJ305" s="253"/>
      <c r="DK305" s="253"/>
      <c r="DL305" s="253"/>
      <c r="DM305" s="253"/>
      <c r="DN305" s="253"/>
      <c r="DO305" s="253"/>
      <c r="DP305" s="253"/>
      <c r="DQ305" s="253"/>
      <c r="DR305" s="253"/>
      <c r="DS305" s="253"/>
      <c r="DT305" s="253"/>
      <c r="DU305" s="253"/>
      <c r="DV305" s="253"/>
      <c r="DW305" s="253"/>
      <c r="DX305" s="253"/>
      <c r="DY305" s="253"/>
      <c r="DZ305" s="253"/>
      <c r="EA305" s="253"/>
      <c r="EB305" s="253"/>
      <c r="EC305" s="253"/>
      <c r="ED305" s="253"/>
      <c r="EE305" s="253"/>
      <c r="EF305" s="253"/>
      <c r="EG305" s="253"/>
      <c r="EH305" s="253"/>
      <c r="EI305" s="253"/>
      <c r="EJ305" s="253"/>
      <c r="EK305" s="253"/>
      <c r="EL305" s="253"/>
      <c r="EM305" s="253"/>
      <c r="EN305" s="253"/>
      <c r="EO305" s="253"/>
      <c r="EP305" s="253"/>
      <c r="EQ305" s="253"/>
      <c r="ER305" s="253"/>
      <c r="ES305" s="253"/>
      <c r="ET305" s="253"/>
      <c r="EU305" s="253"/>
      <c r="EV305" s="253"/>
      <c r="EW305" s="253"/>
      <c r="EX305" s="253"/>
      <c r="EY305" s="253"/>
      <c r="EZ305" s="253"/>
      <c r="FA305" s="253"/>
      <c r="FB305" s="253"/>
      <c r="FC305" s="253"/>
      <c r="FD305" s="253"/>
      <c r="FE305" s="253"/>
      <c r="FF305" s="253"/>
      <c r="FG305" s="253"/>
      <c r="FH305" s="253"/>
      <c r="FI305" s="253"/>
      <c r="FJ305" s="253"/>
      <c r="FK305" s="253"/>
      <c r="FL305" s="253"/>
      <c r="FM305" s="253"/>
      <c r="FN305" s="253"/>
      <c r="FO305" s="253"/>
      <c r="FP305" s="253"/>
      <c r="FQ305" s="253"/>
      <c r="FR305" s="253"/>
      <c r="FS305" s="253"/>
      <c r="FT305" s="253"/>
      <c r="FU305" s="253"/>
      <c r="FV305" s="253"/>
      <c r="FW305" s="253"/>
      <c r="FX305" s="253"/>
      <c r="FY305" s="253"/>
      <c r="FZ305" s="253"/>
      <c r="GA305" s="253"/>
      <c r="GB305" s="253"/>
      <c r="GC305" s="253"/>
      <c r="GD305" s="253"/>
      <c r="GE305" s="253"/>
      <c r="GF305" s="253"/>
      <c r="GG305" s="253"/>
      <c r="GH305" s="253"/>
      <c r="GI305" s="253"/>
      <c r="GJ305" s="253"/>
      <c r="GK305" s="253"/>
      <c r="GL305" s="253"/>
      <c r="GM305" s="253"/>
      <c r="GN305" s="253"/>
      <c r="GO305" s="253"/>
      <c r="GP305" s="253"/>
      <c r="GQ305" s="253"/>
      <c r="GR305" s="253"/>
      <c r="GS305" s="253"/>
      <c r="GT305" s="253"/>
      <c r="GU305" s="253"/>
      <c r="GV305" s="253"/>
      <c r="GW305" s="253"/>
      <c r="GX305" s="253"/>
      <c r="GY305" s="253"/>
      <c r="GZ305" s="253"/>
      <c r="HA305" s="253"/>
      <c r="HB305" s="253"/>
      <c r="HC305" s="253"/>
      <c r="HD305" s="253"/>
      <c r="HE305" s="253"/>
      <c r="HF305" s="253"/>
    </row>
    <row r="306" spans="1:214" s="312" customFormat="1" ht="15" customHeight="1" x14ac:dyDescent="0.25">
      <c r="A306" s="297"/>
      <c r="B306" s="297"/>
      <c r="C306" s="253"/>
      <c r="D306" s="253"/>
      <c r="E306" s="253"/>
      <c r="F306" s="253"/>
      <c r="G306" s="253"/>
      <c r="H306" s="253"/>
      <c r="I306" s="253"/>
      <c r="J306" s="253"/>
      <c r="K306" s="253"/>
      <c r="L306" s="253"/>
      <c r="M306" s="253"/>
      <c r="N306" s="253"/>
      <c r="O306" s="253"/>
      <c r="P306" s="253"/>
      <c r="Q306" s="253"/>
      <c r="R306" s="253"/>
      <c r="S306" s="253"/>
      <c r="T306" s="253"/>
      <c r="U306" s="253" t="s">
        <v>509</v>
      </c>
      <c r="V306" s="253"/>
      <c r="W306" s="253"/>
      <c r="X306" s="253"/>
      <c r="Y306" s="253"/>
      <c r="Z306" s="253"/>
      <c r="AA306" s="253"/>
      <c r="AB306" s="253"/>
      <c r="AC306" s="253" t="s">
        <v>332</v>
      </c>
      <c r="AD306" s="253"/>
      <c r="AE306" s="253"/>
      <c r="AF306" s="253"/>
      <c r="AG306" s="253"/>
      <c r="AH306" s="253"/>
      <c r="AI306" s="253"/>
      <c r="AJ306" s="253"/>
      <c r="AK306" s="253"/>
      <c r="AL306" s="253"/>
      <c r="AM306" s="253"/>
      <c r="AN306" s="253"/>
      <c r="AO306" s="253"/>
      <c r="AP306" s="256"/>
      <c r="AQ306" s="253"/>
      <c r="AR306" s="253"/>
      <c r="AS306" s="253"/>
      <c r="AT306" s="256"/>
      <c r="AU306" s="253"/>
      <c r="AV306" s="253"/>
      <c r="AW306" s="253"/>
      <c r="AX306" s="253"/>
      <c r="AY306" s="253"/>
      <c r="AZ306" s="253"/>
      <c r="BA306" s="253"/>
      <c r="BB306" s="253"/>
      <c r="BC306" s="253"/>
      <c r="BD306" s="253"/>
      <c r="BE306" s="253"/>
      <c r="BF306" s="253"/>
      <c r="BG306" s="253"/>
      <c r="BH306" s="253"/>
      <c r="BI306" s="253"/>
      <c r="BJ306" s="253"/>
      <c r="BK306" s="253"/>
      <c r="BL306" s="253"/>
      <c r="BM306" s="253"/>
      <c r="BN306" s="253"/>
      <c r="BO306" s="253"/>
      <c r="BP306" s="253"/>
      <c r="BQ306" s="253"/>
      <c r="BR306" s="253"/>
      <c r="BS306" s="253"/>
      <c r="BT306" s="253"/>
      <c r="BU306" s="253"/>
      <c r="BV306" s="253"/>
      <c r="BW306" s="253"/>
      <c r="BX306" s="253"/>
      <c r="BY306" s="253"/>
      <c r="BZ306" s="253"/>
      <c r="CA306" s="253"/>
      <c r="CB306" s="253"/>
      <c r="CC306" s="253"/>
      <c r="CD306" s="253"/>
      <c r="CE306" s="253"/>
      <c r="CF306" s="253"/>
      <c r="CG306" s="253"/>
      <c r="CH306" s="253"/>
      <c r="CI306" s="253"/>
      <c r="CJ306" s="253"/>
      <c r="CK306" s="253"/>
      <c r="CL306" s="253"/>
      <c r="CM306" s="253"/>
      <c r="CN306" s="253"/>
      <c r="CO306" s="253"/>
      <c r="CP306" s="253"/>
      <c r="CQ306" s="253"/>
      <c r="CR306" s="253"/>
      <c r="CS306" s="253"/>
      <c r="CT306" s="253"/>
      <c r="CU306" s="253"/>
      <c r="CV306" s="253"/>
      <c r="CW306" s="253"/>
      <c r="CX306" s="253"/>
      <c r="CY306" s="253"/>
      <c r="CZ306" s="253"/>
      <c r="DA306" s="253"/>
      <c r="DB306" s="253"/>
      <c r="DC306" s="253"/>
      <c r="DD306" s="253"/>
      <c r="DE306" s="253"/>
      <c r="DF306" s="253"/>
      <c r="DG306" s="253"/>
      <c r="DH306" s="253"/>
      <c r="DI306" s="253"/>
      <c r="DJ306" s="253"/>
      <c r="DK306" s="253"/>
      <c r="DL306" s="253"/>
      <c r="DM306" s="253"/>
      <c r="DN306" s="253"/>
      <c r="DO306" s="253"/>
      <c r="DP306" s="253"/>
      <c r="DQ306" s="253"/>
      <c r="DR306" s="253"/>
      <c r="DS306" s="253"/>
      <c r="DT306" s="253"/>
      <c r="DU306" s="253"/>
      <c r="DV306" s="253"/>
      <c r="DW306" s="253"/>
      <c r="DX306" s="253"/>
      <c r="DY306" s="253"/>
      <c r="DZ306" s="253"/>
      <c r="EA306" s="253"/>
      <c r="EB306" s="253"/>
      <c r="EC306" s="253"/>
      <c r="ED306" s="253"/>
      <c r="EE306" s="253"/>
      <c r="EF306" s="253"/>
      <c r="EG306" s="253"/>
      <c r="EH306" s="253"/>
      <c r="EI306" s="253"/>
      <c r="EJ306" s="253"/>
      <c r="EK306" s="253"/>
      <c r="EL306" s="253"/>
      <c r="EM306" s="253"/>
      <c r="EN306" s="253"/>
      <c r="EO306" s="253"/>
      <c r="EP306" s="253"/>
      <c r="EQ306" s="253"/>
      <c r="ER306" s="253"/>
      <c r="ES306" s="253"/>
      <c r="ET306" s="253"/>
      <c r="EU306" s="253"/>
      <c r="EV306" s="253"/>
      <c r="EW306" s="253"/>
      <c r="EX306" s="253"/>
      <c r="EY306" s="253"/>
      <c r="EZ306" s="253"/>
      <c r="FA306" s="253"/>
      <c r="FB306" s="253"/>
      <c r="FC306" s="253"/>
      <c r="FD306" s="253"/>
      <c r="FE306" s="253"/>
      <c r="FF306" s="253"/>
      <c r="FG306" s="253"/>
      <c r="FH306" s="253"/>
      <c r="FI306" s="253"/>
      <c r="FJ306" s="253"/>
      <c r="FK306" s="253"/>
      <c r="FL306" s="253"/>
      <c r="FM306" s="253"/>
      <c r="FN306" s="253"/>
      <c r="FO306" s="253"/>
      <c r="FP306" s="253"/>
      <c r="FQ306" s="253"/>
      <c r="FR306" s="253"/>
      <c r="FS306" s="253"/>
      <c r="FT306" s="253"/>
      <c r="FU306" s="253"/>
      <c r="FV306" s="253"/>
      <c r="FW306" s="253"/>
      <c r="FX306" s="253"/>
      <c r="FY306" s="253"/>
      <c r="FZ306" s="253"/>
      <c r="GA306" s="253"/>
      <c r="GB306" s="253"/>
      <c r="GC306" s="253"/>
      <c r="GD306" s="253"/>
      <c r="GE306" s="253"/>
      <c r="GF306" s="253"/>
      <c r="GG306" s="253"/>
      <c r="GH306" s="253"/>
      <c r="GI306" s="253"/>
      <c r="GJ306" s="253"/>
      <c r="GK306" s="253"/>
      <c r="GL306" s="253"/>
      <c r="GM306" s="253"/>
      <c r="GN306" s="253"/>
      <c r="GO306" s="253"/>
      <c r="GP306" s="253"/>
      <c r="GQ306" s="253"/>
      <c r="GR306" s="253"/>
      <c r="GS306" s="253"/>
      <c r="GT306" s="253"/>
      <c r="GU306" s="253"/>
      <c r="GV306" s="253"/>
      <c r="GW306" s="253"/>
      <c r="GX306" s="253"/>
      <c r="GY306" s="253"/>
      <c r="GZ306" s="253"/>
      <c r="HA306" s="253"/>
      <c r="HB306" s="253"/>
      <c r="HC306" s="253"/>
      <c r="HD306" s="253"/>
      <c r="HE306" s="253"/>
      <c r="HF306" s="253"/>
    </row>
    <row r="307" spans="1:214" s="312" customFormat="1" ht="15" customHeight="1" x14ac:dyDescent="0.25">
      <c r="A307" s="297"/>
      <c r="B307" s="297"/>
      <c r="C307" s="253"/>
      <c r="D307" s="253"/>
      <c r="E307" s="253"/>
      <c r="F307" s="253"/>
      <c r="G307" s="253"/>
      <c r="H307" s="253"/>
      <c r="I307" s="253"/>
      <c r="J307" s="253"/>
      <c r="K307" s="253"/>
      <c r="L307" s="253"/>
      <c r="M307" s="253"/>
      <c r="N307" s="253"/>
      <c r="O307" s="253"/>
      <c r="P307" s="253"/>
      <c r="Q307" s="253"/>
      <c r="R307" s="253"/>
      <c r="S307" s="253"/>
      <c r="T307" s="253"/>
      <c r="U307" s="253" t="s">
        <v>510</v>
      </c>
      <c r="V307" s="253"/>
      <c r="W307" s="253"/>
      <c r="X307" s="253"/>
      <c r="Y307" s="253"/>
      <c r="Z307" s="253"/>
      <c r="AA307" s="253"/>
      <c r="AB307" s="253"/>
      <c r="AC307" s="253" t="s">
        <v>332</v>
      </c>
      <c r="AD307" s="253"/>
      <c r="AE307" s="253"/>
      <c r="AF307" s="253"/>
      <c r="AG307" s="253"/>
      <c r="AH307" s="253"/>
      <c r="AI307" s="253"/>
      <c r="AJ307" s="253"/>
      <c r="AK307" s="253"/>
      <c r="AL307" s="253"/>
      <c r="AM307" s="253"/>
      <c r="AN307" s="253"/>
      <c r="AO307" s="253"/>
      <c r="AP307" s="256"/>
      <c r="AQ307" s="253"/>
      <c r="AR307" s="253"/>
      <c r="AS307" s="253"/>
      <c r="AT307" s="256"/>
      <c r="AU307" s="253"/>
      <c r="AV307" s="253"/>
      <c r="AW307" s="253"/>
      <c r="AX307" s="253"/>
      <c r="AY307" s="253"/>
      <c r="AZ307" s="253"/>
      <c r="BA307" s="253"/>
      <c r="BB307" s="253"/>
      <c r="BC307" s="253"/>
      <c r="BD307" s="253"/>
      <c r="BE307" s="253"/>
      <c r="BF307" s="253"/>
      <c r="BG307" s="253"/>
      <c r="BH307" s="253"/>
      <c r="BI307" s="253"/>
      <c r="BJ307" s="253"/>
      <c r="BK307" s="253"/>
      <c r="BL307" s="253"/>
      <c r="BM307" s="253"/>
      <c r="BN307" s="253"/>
      <c r="BO307" s="253"/>
      <c r="BP307" s="253"/>
      <c r="BQ307" s="253"/>
      <c r="BR307" s="253"/>
      <c r="BS307" s="253"/>
      <c r="BT307" s="253"/>
      <c r="BU307" s="253"/>
      <c r="BV307" s="253"/>
      <c r="BW307" s="253"/>
      <c r="BX307" s="253"/>
      <c r="BY307" s="253"/>
      <c r="BZ307" s="253"/>
      <c r="CA307" s="253"/>
      <c r="CB307" s="253"/>
      <c r="CC307" s="253"/>
      <c r="CD307" s="253"/>
      <c r="CE307" s="253"/>
      <c r="CF307" s="253"/>
      <c r="CG307" s="253"/>
      <c r="CH307" s="253"/>
      <c r="CI307" s="253"/>
      <c r="CJ307" s="253"/>
      <c r="CK307" s="253"/>
      <c r="CL307" s="253"/>
      <c r="CM307" s="253"/>
      <c r="CN307" s="253"/>
      <c r="CO307" s="253"/>
      <c r="CP307" s="253"/>
      <c r="CQ307" s="253"/>
      <c r="CR307" s="253"/>
      <c r="CS307" s="253"/>
      <c r="CT307" s="253"/>
      <c r="CU307" s="253"/>
      <c r="CV307" s="253"/>
      <c r="CW307" s="253"/>
      <c r="CX307" s="253"/>
      <c r="CY307" s="253"/>
      <c r="CZ307" s="253"/>
      <c r="DA307" s="253"/>
      <c r="DB307" s="253"/>
      <c r="DC307" s="253"/>
      <c r="DD307" s="253"/>
      <c r="DE307" s="253"/>
      <c r="DF307" s="253"/>
      <c r="DG307" s="253"/>
      <c r="DH307" s="253"/>
      <c r="DI307" s="253"/>
      <c r="DJ307" s="253"/>
      <c r="DK307" s="253"/>
      <c r="DL307" s="253"/>
      <c r="DM307" s="253"/>
      <c r="DN307" s="253"/>
      <c r="DO307" s="253"/>
      <c r="DP307" s="253"/>
      <c r="DQ307" s="253"/>
      <c r="DR307" s="253"/>
      <c r="DS307" s="253"/>
      <c r="DT307" s="253"/>
      <c r="DU307" s="253"/>
      <c r="DV307" s="253"/>
      <c r="DW307" s="253"/>
      <c r="DX307" s="253"/>
      <c r="DY307" s="253"/>
      <c r="DZ307" s="253"/>
      <c r="EA307" s="253"/>
      <c r="EB307" s="253"/>
      <c r="EC307" s="253"/>
      <c r="ED307" s="253"/>
      <c r="EE307" s="253"/>
      <c r="EF307" s="253"/>
      <c r="EG307" s="253"/>
      <c r="EH307" s="253"/>
      <c r="EI307" s="253"/>
      <c r="EJ307" s="253"/>
      <c r="EK307" s="253"/>
      <c r="EL307" s="253"/>
      <c r="EM307" s="253"/>
      <c r="EN307" s="253"/>
      <c r="EO307" s="253"/>
      <c r="EP307" s="253"/>
      <c r="EQ307" s="253"/>
      <c r="ER307" s="253"/>
      <c r="ES307" s="253"/>
      <c r="ET307" s="253"/>
      <c r="EU307" s="253"/>
      <c r="EV307" s="253"/>
      <c r="EW307" s="253"/>
      <c r="EX307" s="253"/>
      <c r="EY307" s="253"/>
      <c r="EZ307" s="253"/>
      <c r="FA307" s="253"/>
      <c r="FB307" s="253"/>
      <c r="FC307" s="253"/>
      <c r="FD307" s="253"/>
      <c r="FE307" s="253"/>
      <c r="FF307" s="253"/>
      <c r="FG307" s="253"/>
      <c r="FH307" s="253"/>
      <c r="FI307" s="253"/>
      <c r="FJ307" s="253"/>
      <c r="FK307" s="253"/>
      <c r="FL307" s="253"/>
      <c r="FM307" s="253"/>
      <c r="FN307" s="253"/>
      <c r="FO307" s="253"/>
      <c r="FP307" s="253"/>
      <c r="FQ307" s="253"/>
      <c r="FR307" s="253"/>
      <c r="FS307" s="253"/>
      <c r="FT307" s="253"/>
      <c r="FU307" s="253"/>
      <c r="FV307" s="253"/>
      <c r="FW307" s="253"/>
      <c r="FX307" s="253"/>
      <c r="FY307" s="253"/>
      <c r="FZ307" s="253"/>
      <c r="GA307" s="253"/>
      <c r="GB307" s="253"/>
      <c r="GC307" s="253"/>
      <c r="GD307" s="253"/>
      <c r="GE307" s="253"/>
      <c r="GF307" s="253"/>
      <c r="GG307" s="253"/>
      <c r="GH307" s="253"/>
      <c r="GI307" s="253"/>
      <c r="GJ307" s="253"/>
      <c r="GK307" s="253"/>
      <c r="GL307" s="253"/>
      <c r="GM307" s="253"/>
      <c r="GN307" s="253"/>
      <c r="GO307" s="253"/>
      <c r="GP307" s="253"/>
      <c r="GQ307" s="253"/>
      <c r="GR307" s="253"/>
      <c r="GS307" s="253"/>
      <c r="GT307" s="253"/>
      <c r="GU307" s="253"/>
      <c r="GV307" s="253"/>
      <c r="GW307" s="253"/>
      <c r="GX307" s="253"/>
      <c r="GY307" s="253"/>
      <c r="GZ307" s="253"/>
      <c r="HA307" s="253"/>
      <c r="HB307" s="253"/>
      <c r="HC307" s="253"/>
      <c r="HD307" s="253"/>
      <c r="HE307" s="253"/>
      <c r="HF307" s="253"/>
    </row>
    <row r="308" spans="1:214" s="312" customFormat="1" ht="15" customHeight="1" x14ac:dyDescent="0.25">
      <c r="A308" s="297"/>
      <c r="B308" s="297"/>
      <c r="C308" s="253"/>
      <c r="D308" s="253"/>
      <c r="E308" s="253"/>
      <c r="F308" s="253"/>
      <c r="G308" s="253"/>
      <c r="H308" s="253"/>
      <c r="I308" s="253"/>
      <c r="J308" s="253"/>
      <c r="K308" s="253"/>
      <c r="L308" s="253"/>
      <c r="M308" s="253"/>
      <c r="N308" s="253"/>
      <c r="O308" s="253"/>
      <c r="P308" s="253"/>
      <c r="Q308" s="253"/>
      <c r="R308" s="253"/>
      <c r="S308" s="253"/>
      <c r="T308" s="253"/>
      <c r="U308" s="253" t="s">
        <v>511</v>
      </c>
      <c r="V308" s="253"/>
      <c r="W308" s="253"/>
      <c r="X308" s="253"/>
      <c r="Y308" s="253"/>
      <c r="Z308" s="253"/>
      <c r="AA308" s="253"/>
      <c r="AB308" s="253"/>
      <c r="AC308" s="253" t="s">
        <v>316</v>
      </c>
      <c r="AD308" s="253"/>
      <c r="AE308" s="253"/>
      <c r="AF308" s="253"/>
      <c r="AG308" s="253"/>
      <c r="AH308" s="253"/>
      <c r="AI308" s="253"/>
      <c r="AJ308" s="253"/>
      <c r="AK308" s="253"/>
      <c r="AL308" s="253"/>
      <c r="AM308" s="253"/>
      <c r="AN308" s="253"/>
      <c r="AO308" s="253"/>
      <c r="AP308" s="256"/>
      <c r="AQ308" s="253"/>
      <c r="AR308" s="253"/>
      <c r="AS308" s="253"/>
      <c r="AT308" s="256"/>
      <c r="AU308" s="253"/>
      <c r="AV308" s="253"/>
      <c r="AW308" s="253"/>
      <c r="AX308" s="253"/>
      <c r="AY308" s="253"/>
      <c r="AZ308" s="253"/>
      <c r="BA308" s="253"/>
      <c r="BB308" s="253"/>
      <c r="BC308" s="253"/>
      <c r="BD308" s="253"/>
      <c r="BE308" s="253"/>
      <c r="BF308" s="253"/>
      <c r="BG308" s="253"/>
      <c r="BH308" s="253"/>
      <c r="BI308" s="253"/>
      <c r="BJ308" s="253"/>
      <c r="BK308" s="253"/>
      <c r="BL308" s="253"/>
      <c r="BM308" s="253"/>
      <c r="BN308" s="253"/>
      <c r="BO308" s="253"/>
      <c r="BP308" s="253"/>
      <c r="BQ308" s="253"/>
      <c r="BR308" s="253"/>
      <c r="BS308" s="253"/>
      <c r="BT308" s="253"/>
      <c r="BU308" s="253"/>
      <c r="BV308" s="253"/>
      <c r="BW308" s="253"/>
      <c r="BX308" s="253"/>
      <c r="BY308" s="253"/>
      <c r="BZ308" s="253"/>
      <c r="CA308" s="253"/>
      <c r="CB308" s="253"/>
      <c r="CC308" s="253"/>
      <c r="CD308" s="253"/>
      <c r="CE308" s="253"/>
      <c r="CF308" s="253"/>
      <c r="CG308" s="253"/>
      <c r="CH308" s="253"/>
      <c r="CI308" s="253"/>
      <c r="CJ308" s="253"/>
      <c r="CK308" s="253"/>
      <c r="CL308" s="253"/>
      <c r="CM308" s="253"/>
      <c r="CN308" s="253"/>
      <c r="CO308" s="253"/>
      <c r="CP308" s="253"/>
      <c r="CQ308" s="253"/>
      <c r="CR308" s="253"/>
      <c r="CS308" s="253"/>
      <c r="CT308" s="253"/>
      <c r="CU308" s="253"/>
      <c r="CV308" s="253"/>
      <c r="CW308" s="253"/>
      <c r="CX308" s="253"/>
      <c r="CY308" s="253"/>
      <c r="CZ308" s="253"/>
      <c r="DA308" s="253"/>
      <c r="DB308" s="253"/>
      <c r="DC308" s="253"/>
      <c r="DD308" s="253"/>
      <c r="DE308" s="253"/>
      <c r="DF308" s="253"/>
      <c r="DG308" s="253"/>
      <c r="DH308" s="253"/>
      <c r="DI308" s="253"/>
      <c r="DJ308" s="253"/>
      <c r="DK308" s="253"/>
      <c r="DL308" s="253"/>
      <c r="DM308" s="253"/>
      <c r="DN308" s="253"/>
      <c r="DO308" s="253"/>
      <c r="DP308" s="253"/>
      <c r="DQ308" s="253"/>
      <c r="DR308" s="253"/>
      <c r="DS308" s="253"/>
      <c r="DT308" s="253"/>
      <c r="DU308" s="253"/>
      <c r="DV308" s="253"/>
      <c r="DW308" s="253"/>
      <c r="DX308" s="253"/>
      <c r="DY308" s="253"/>
      <c r="DZ308" s="253"/>
      <c r="EA308" s="253"/>
      <c r="EB308" s="253"/>
      <c r="EC308" s="253"/>
      <c r="ED308" s="253"/>
      <c r="EE308" s="253"/>
      <c r="EF308" s="253"/>
      <c r="EG308" s="253"/>
      <c r="EH308" s="253"/>
      <c r="EI308" s="253"/>
      <c r="EJ308" s="253"/>
      <c r="EK308" s="253"/>
      <c r="EL308" s="253"/>
      <c r="EM308" s="253"/>
      <c r="EN308" s="253"/>
      <c r="EO308" s="253"/>
      <c r="EP308" s="253"/>
      <c r="EQ308" s="253"/>
      <c r="ER308" s="253"/>
      <c r="ES308" s="253"/>
      <c r="ET308" s="253"/>
      <c r="EU308" s="253"/>
      <c r="EV308" s="253"/>
      <c r="EW308" s="253"/>
      <c r="EX308" s="253"/>
      <c r="EY308" s="253"/>
      <c r="EZ308" s="253"/>
      <c r="FA308" s="253"/>
      <c r="FB308" s="253"/>
      <c r="FC308" s="253"/>
      <c r="FD308" s="253"/>
      <c r="FE308" s="253"/>
      <c r="FF308" s="253"/>
      <c r="FG308" s="253"/>
      <c r="FH308" s="253"/>
      <c r="FI308" s="253"/>
      <c r="FJ308" s="253"/>
      <c r="FK308" s="253"/>
      <c r="FL308" s="253"/>
      <c r="FM308" s="253"/>
      <c r="FN308" s="253"/>
      <c r="FO308" s="253"/>
      <c r="FP308" s="253"/>
      <c r="FQ308" s="253"/>
      <c r="FR308" s="253"/>
      <c r="FS308" s="253"/>
      <c r="FT308" s="253"/>
      <c r="FU308" s="253"/>
      <c r="FV308" s="253"/>
      <c r="FW308" s="253"/>
      <c r="FX308" s="253"/>
      <c r="FY308" s="253"/>
      <c r="FZ308" s="253"/>
      <c r="GA308" s="253"/>
      <c r="GB308" s="253"/>
      <c r="GC308" s="253"/>
      <c r="GD308" s="253"/>
      <c r="GE308" s="253"/>
      <c r="GF308" s="253"/>
      <c r="GG308" s="253"/>
      <c r="GH308" s="253"/>
      <c r="GI308" s="253"/>
      <c r="GJ308" s="253"/>
      <c r="GK308" s="253"/>
      <c r="GL308" s="253"/>
      <c r="GM308" s="253"/>
      <c r="GN308" s="253"/>
      <c r="GO308" s="253"/>
      <c r="GP308" s="253"/>
      <c r="GQ308" s="253"/>
      <c r="GR308" s="253"/>
      <c r="GS308" s="253"/>
      <c r="GT308" s="253"/>
      <c r="GU308" s="253"/>
      <c r="GV308" s="253"/>
      <c r="GW308" s="253"/>
      <c r="GX308" s="253"/>
      <c r="GY308" s="253"/>
      <c r="GZ308" s="253"/>
      <c r="HA308" s="253"/>
      <c r="HB308" s="253"/>
      <c r="HC308" s="253"/>
      <c r="HD308" s="253"/>
      <c r="HE308" s="253"/>
      <c r="HF308" s="253"/>
    </row>
    <row r="309" spans="1:214" s="312" customFormat="1" ht="15" customHeight="1" x14ac:dyDescent="0.25">
      <c r="A309" s="297"/>
      <c r="B309" s="297"/>
      <c r="C309" s="253"/>
      <c r="D309" s="253"/>
      <c r="E309" s="253"/>
      <c r="F309" s="253"/>
      <c r="G309" s="253"/>
      <c r="H309" s="253"/>
      <c r="I309" s="253"/>
      <c r="J309" s="253"/>
      <c r="K309" s="253"/>
      <c r="L309" s="253"/>
      <c r="M309" s="253"/>
      <c r="N309" s="253"/>
      <c r="O309" s="253"/>
      <c r="P309" s="253"/>
      <c r="Q309" s="253"/>
      <c r="R309" s="253"/>
      <c r="S309" s="253"/>
      <c r="T309" s="253"/>
      <c r="U309" s="253" t="s">
        <v>512</v>
      </c>
      <c r="V309" s="253"/>
      <c r="W309" s="253"/>
      <c r="X309" s="253"/>
      <c r="Y309" s="253"/>
      <c r="Z309" s="253"/>
      <c r="AA309" s="253"/>
      <c r="AB309" s="253"/>
      <c r="AC309" s="253" t="s">
        <v>332</v>
      </c>
      <c r="AD309" s="253"/>
      <c r="AE309" s="253"/>
      <c r="AF309" s="253"/>
      <c r="AG309" s="253"/>
      <c r="AH309" s="253"/>
      <c r="AI309" s="253"/>
      <c r="AJ309" s="253"/>
      <c r="AK309" s="253"/>
      <c r="AL309" s="253"/>
      <c r="AM309" s="253"/>
      <c r="AN309" s="253"/>
      <c r="AO309" s="253"/>
      <c r="AP309" s="256"/>
      <c r="AQ309" s="253"/>
      <c r="AR309" s="253"/>
      <c r="AS309" s="253"/>
      <c r="AT309" s="256"/>
      <c r="AU309" s="253"/>
      <c r="AV309" s="253"/>
      <c r="AW309" s="253"/>
      <c r="AX309" s="253"/>
      <c r="AY309" s="253"/>
      <c r="AZ309" s="253"/>
      <c r="BA309" s="253"/>
      <c r="BB309" s="253"/>
      <c r="BC309" s="253"/>
      <c r="BD309" s="253"/>
      <c r="BE309" s="253"/>
      <c r="BF309" s="253"/>
      <c r="BG309" s="253"/>
      <c r="BH309" s="253"/>
      <c r="BI309" s="253"/>
      <c r="BJ309" s="253"/>
      <c r="BK309" s="253"/>
      <c r="BL309" s="253"/>
      <c r="BM309" s="253"/>
      <c r="BN309" s="253"/>
      <c r="BO309" s="253"/>
      <c r="BP309" s="253"/>
      <c r="BQ309" s="253"/>
      <c r="BR309" s="253"/>
      <c r="BS309" s="253"/>
      <c r="BT309" s="253"/>
      <c r="BU309" s="253"/>
      <c r="BV309" s="253"/>
      <c r="BW309" s="253"/>
      <c r="BX309" s="253"/>
      <c r="BY309" s="253"/>
      <c r="BZ309" s="253"/>
      <c r="CA309" s="253"/>
      <c r="CB309" s="253"/>
      <c r="CC309" s="253"/>
      <c r="CD309" s="253"/>
      <c r="CE309" s="253"/>
      <c r="CF309" s="253"/>
      <c r="CG309" s="253"/>
      <c r="CH309" s="253"/>
      <c r="CI309" s="253"/>
      <c r="CJ309" s="253"/>
      <c r="CK309" s="253"/>
      <c r="CL309" s="253"/>
      <c r="CM309" s="253"/>
      <c r="CN309" s="253"/>
      <c r="CO309" s="253"/>
      <c r="CP309" s="253"/>
      <c r="CQ309" s="253"/>
      <c r="CR309" s="253"/>
      <c r="CS309" s="253"/>
      <c r="CT309" s="253"/>
      <c r="CU309" s="253"/>
      <c r="CV309" s="253"/>
      <c r="CW309" s="253"/>
      <c r="CX309" s="253"/>
      <c r="CY309" s="253"/>
      <c r="CZ309" s="253"/>
      <c r="DA309" s="253"/>
      <c r="DB309" s="253"/>
      <c r="DC309" s="253"/>
      <c r="DD309" s="253"/>
      <c r="DE309" s="253"/>
      <c r="DF309" s="253"/>
      <c r="DG309" s="253"/>
      <c r="DH309" s="253"/>
      <c r="DI309" s="253"/>
      <c r="DJ309" s="253"/>
      <c r="DK309" s="253"/>
      <c r="DL309" s="253"/>
      <c r="DM309" s="253"/>
      <c r="DN309" s="253"/>
      <c r="DO309" s="253"/>
      <c r="DP309" s="253"/>
      <c r="DQ309" s="253"/>
      <c r="DR309" s="253"/>
      <c r="DS309" s="253"/>
      <c r="DT309" s="253"/>
      <c r="DU309" s="253"/>
      <c r="DV309" s="253"/>
      <c r="DW309" s="253"/>
      <c r="DX309" s="253"/>
      <c r="DY309" s="253"/>
      <c r="DZ309" s="253"/>
      <c r="EA309" s="253"/>
      <c r="EB309" s="253"/>
      <c r="EC309" s="253"/>
      <c r="ED309" s="253"/>
      <c r="EE309" s="253"/>
      <c r="EF309" s="253"/>
      <c r="EG309" s="253"/>
      <c r="EH309" s="253"/>
      <c r="EI309" s="253"/>
      <c r="EJ309" s="253"/>
      <c r="EK309" s="253"/>
      <c r="EL309" s="253"/>
      <c r="EM309" s="253"/>
      <c r="EN309" s="253"/>
      <c r="EO309" s="253"/>
      <c r="EP309" s="253"/>
      <c r="EQ309" s="253"/>
      <c r="ER309" s="253"/>
      <c r="ES309" s="253"/>
      <c r="ET309" s="253"/>
      <c r="EU309" s="253"/>
      <c r="EV309" s="253"/>
      <c r="EW309" s="253"/>
      <c r="EX309" s="253"/>
      <c r="EY309" s="253"/>
      <c r="EZ309" s="253"/>
      <c r="FA309" s="253"/>
      <c r="FB309" s="253"/>
      <c r="FC309" s="253"/>
      <c r="FD309" s="253"/>
      <c r="FE309" s="253"/>
      <c r="FF309" s="253"/>
      <c r="FG309" s="253"/>
      <c r="FH309" s="253"/>
      <c r="FI309" s="253"/>
      <c r="FJ309" s="253"/>
      <c r="FK309" s="253"/>
      <c r="FL309" s="253"/>
      <c r="FM309" s="253"/>
      <c r="FN309" s="253"/>
      <c r="FO309" s="253"/>
      <c r="FP309" s="253"/>
      <c r="FQ309" s="253"/>
      <c r="FR309" s="253"/>
      <c r="FS309" s="253"/>
      <c r="FT309" s="253"/>
      <c r="FU309" s="253"/>
      <c r="FV309" s="253"/>
      <c r="FW309" s="253"/>
      <c r="FX309" s="253"/>
      <c r="FY309" s="253"/>
      <c r="FZ309" s="253"/>
      <c r="GA309" s="253"/>
      <c r="GB309" s="253"/>
      <c r="GC309" s="253"/>
      <c r="GD309" s="253"/>
      <c r="GE309" s="253"/>
      <c r="GF309" s="253"/>
      <c r="GG309" s="253"/>
      <c r="GH309" s="253"/>
      <c r="GI309" s="253"/>
      <c r="GJ309" s="253"/>
      <c r="GK309" s="253"/>
      <c r="GL309" s="253"/>
      <c r="GM309" s="253"/>
      <c r="GN309" s="253"/>
      <c r="GO309" s="253"/>
      <c r="GP309" s="253"/>
      <c r="GQ309" s="253"/>
      <c r="GR309" s="253"/>
      <c r="GS309" s="253"/>
      <c r="GT309" s="253"/>
      <c r="GU309" s="253"/>
      <c r="GV309" s="253"/>
      <c r="GW309" s="253"/>
      <c r="GX309" s="253"/>
      <c r="GY309" s="253"/>
      <c r="GZ309" s="253"/>
      <c r="HA309" s="253"/>
      <c r="HB309" s="253"/>
      <c r="HC309" s="253"/>
      <c r="HD309" s="253"/>
      <c r="HE309" s="253"/>
      <c r="HF309" s="253"/>
    </row>
    <row r="310" spans="1:214" s="312" customFormat="1" ht="15" customHeight="1" x14ac:dyDescent="0.25">
      <c r="A310" s="297"/>
      <c r="B310" s="297"/>
      <c r="C310" s="253"/>
      <c r="D310" s="253"/>
      <c r="E310" s="253"/>
      <c r="F310" s="253"/>
      <c r="G310" s="253"/>
      <c r="H310" s="253"/>
      <c r="I310" s="253"/>
      <c r="J310" s="253"/>
      <c r="K310" s="253"/>
      <c r="L310" s="253"/>
      <c r="M310" s="253"/>
      <c r="N310" s="253"/>
      <c r="O310" s="253"/>
      <c r="P310" s="253"/>
      <c r="Q310" s="253"/>
      <c r="R310" s="253"/>
      <c r="S310" s="253"/>
      <c r="T310" s="253"/>
      <c r="U310" s="253" t="s">
        <v>513</v>
      </c>
      <c r="V310" s="253"/>
      <c r="W310" s="253"/>
      <c r="X310" s="253"/>
      <c r="Y310" s="253"/>
      <c r="Z310" s="253"/>
      <c r="AA310" s="253"/>
      <c r="AB310" s="253"/>
      <c r="AC310" s="253" t="s">
        <v>323</v>
      </c>
      <c r="AD310" s="253"/>
      <c r="AE310" s="253"/>
      <c r="AF310" s="253"/>
      <c r="AG310" s="253"/>
      <c r="AH310" s="253"/>
      <c r="AI310" s="253"/>
      <c r="AJ310" s="253"/>
      <c r="AK310" s="253"/>
      <c r="AL310" s="253"/>
      <c r="AM310" s="253"/>
      <c r="AN310" s="253"/>
      <c r="AO310" s="253"/>
      <c r="AP310" s="256"/>
      <c r="AQ310" s="253"/>
      <c r="AR310" s="253"/>
      <c r="AS310" s="253"/>
      <c r="AT310" s="256"/>
      <c r="AU310" s="253"/>
      <c r="AV310" s="253"/>
      <c r="AW310" s="253"/>
      <c r="AX310" s="253"/>
      <c r="AY310" s="253"/>
      <c r="AZ310" s="253"/>
      <c r="BA310" s="253"/>
      <c r="BB310" s="253"/>
      <c r="BC310" s="253"/>
      <c r="BD310" s="253"/>
      <c r="BE310" s="253"/>
      <c r="BF310" s="253"/>
      <c r="BG310" s="253"/>
      <c r="BH310" s="253"/>
      <c r="BI310" s="253"/>
      <c r="BJ310" s="253"/>
      <c r="BK310" s="253"/>
      <c r="BL310" s="253"/>
      <c r="BM310" s="253"/>
      <c r="BN310" s="253"/>
      <c r="BO310" s="253"/>
      <c r="BP310" s="253"/>
      <c r="BQ310" s="253"/>
      <c r="BR310" s="253"/>
      <c r="BS310" s="253"/>
      <c r="BT310" s="253"/>
      <c r="BU310" s="253"/>
      <c r="BV310" s="253"/>
      <c r="BW310" s="253"/>
      <c r="BX310" s="253"/>
      <c r="BY310" s="253"/>
      <c r="BZ310" s="253"/>
      <c r="CA310" s="253"/>
      <c r="CB310" s="253"/>
      <c r="CC310" s="253"/>
      <c r="CD310" s="253"/>
      <c r="CE310" s="253"/>
      <c r="CF310" s="253"/>
      <c r="CG310" s="253"/>
      <c r="CH310" s="253"/>
      <c r="CI310" s="253"/>
      <c r="CJ310" s="253"/>
      <c r="CK310" s="253"/>
      <c r="CL310" s="253"/>
      <c r="CM310" s="253"/>
      <c r="CN310" s="253"/>
      <c r="CO310" s="253"/>
      <c r="CP310" s="253"/>
      <c r="CQ310" s="253"/>
      <c r="CR310" s="253"/>
      <c r="CS310" s="253"/>
      <c r="CT310" s="253"/>
      <c r="CU310" s="253"/>
      <c r="CV310" s="253"/>
      <c r="CW310" s="253"/>
      <c r="CX310" s="253"/>
      <c r="CY310" s="253"/>
      <c r="CZ310" s="253"/>
      <c r="DA310" s="253"/>
      <c r="DB310" s="253"/>
      <c r="DC310" s="253"/>
      <c r="DD310" s="253"/>
      <c r="DE310" s="253"/>
      <c r="DF310" s="253"/>
      <c r="DG310" s="253"/>
      <c r="DH310" s="253"/>
      <c r="DI310" s="253"/>
      <c r="DJ310" s="253"/>
      <c r="DK310" s="253"/>
      <c r="DL310" s="253"/>
      <c r="DM310" s="253"/>
      <c r="DN310" s="253"/>
      <c r="DO310" s="253"/>
      <c r="DP310" s="253"/>
      <c r="DQ310" s="253"/>
      <c r="DR310" s="253"/>
      <c r="DS310" s="253"/>
      <c r="DT310" s="253"/>
      <c r="DU310" s="253"/>
      <c r="DV310" s="253"/>
      <c r="DW310" s="253"/>
      <c r="DX310" s="253"/>
      <c r="DY310" s="253"/>
      <c r="DZ310" s="253"/>
      <c r="EA310" s="253"/>
      <c r="EB310" s="253"/>
      <c r="EC310" s="253"/>
      <c r="ED310" s="253"/>
      <c r="EE310" s="253"/>
      <c r="EF310" s="253"/>
      <c r="EG310" s="253"/>
      <c r="EH310" s="253"/>
      <c r="EI310" s="253"/>
      <c r="EJ310" s="253"/>
      <c r="EK310" s="253"/>
      <c r="EL310" s="253"/>
      <c r="EM310" s="253"/>
      <c r="EN310" s="253"/>
      <c r="EO310" s="253"/>
      <c r="EP310" s="253"/>
      <c r="EQ310" s="253"/>
      <c r="ER310" s="253"/>
      <c r="ES310" s="253"/>
      <c r="ET310" s="253"/>
      <c r="EU310" s="253"/>
      <c r="EV310" s="253"/>
      <c r="EW310" s="253"/>
      <c r="EX310" s="253"/>
      <c r="EY310" s="253"/>
      <c r="EZ310" s="253"/>
      <c r="FA310" s="253"/>
      <c r="FB310" s="253"/>
      <c r="FC310" s="253"/>
      <c r="FD310" s="253"/>
      <c r="FE310" s="253"/>
      <c r="FF310" s="253"/>
      <c r="FG310" s="253"/>
      <c r="FH310" s="253"/>
      <c r="FI310" s="253"/>
      <c r="FJ310" s="253"/>
      <c r="FK310" s="253"/>
      <c r="FL310" s="253"/>
      <c r="FM310" s="253"/>
      <c r="FN310" s="253"/>
      <c r="FO310" s="253"/>
      <c r="FP310" s="253"/>
      <c r="FQ310" s="253"/>
      <c r="FR310" s="253"/>
      <c r="FS310" s="253"/>
      <c r="FT310" s="253"/>
      <c r="FU310" s="253"/>
      <c r="FV310" s="253"/>
      <c r="FW310" s="253"/>
      <c r="FX310" s="253"/>
      <c r="FY310" s="253"/>
      <c r="FZ310" s="253"/>
      <c r="GA310" s="253"/>
      <c r="GB310" s="253"/>
      <c r="GC310" s="253"/>
      <c r="GD310" s="253"/>
      <c r="GE310" s="253"/>
      <c r="GF310" s="253"/>
      <c r="GG310" s="253"/>
      <c r="GH310" s="253"/>
      <c r="GI310" s="253"/>
      <c r="GJ310" s="253"/>
      <c r="GK310" s="253"/>
      <c r="GL310" s="253"/>
      <c r="GM310" s="253"/>
      <c r="GN310" s="253"/>
      <c r="GO310" s="253"/>
      <c r="GP310" s="253"/>
      <c r="GQ310" s="253"/>
      <c r="GR310" s="253"/>
      <c r="GS310" s="253"/>
      <c r="GT310" s="253"/>
      <c r="GU310" s="253"/>
      <c r="GV310" s="253"/>
      <c r="GW310" s="253"/>
      <c r="GX310" s="253"/>
      <c r="GY310" s="253"/>
      <c r="GZ310" s="253"/>
      <c r="HA310" s="253"/>
      <c r="HB310" s="253"/>
      <c r="HC310" s="253"/>
      <c r="HD310" s="253"/>
      <c r="HE310" s="253"/>
      <c r="HF310" s="253"/>
    </row>
    <row r="311" spans="1:214" s="312" customFormat="1" ht="15" customHeight="1" x14ac:dyDescent="0.25">
      <c r="A311" s="297"/>
      <c r="B311" s="297"/>
      <c r="C311" s="253"/>
      <c r="D311" s="253"/>
      <c r="E311" s="253"/>
      <c r="F311" s="253"/>
      <c r="G311" s="253"/>
      <c r="H311" s="253"/>
      <c r="I311" s="253"/>
      <c r="J311" s="253"/>
      <c r="K311" s="253"/>
      <c r="L311" s="253"/>
      <c r="M311" s="253"/>
      <c r="N311" s="253"/>
      <c r="O311" s="253"/>
      <c r="P311" s="253"/>
      <c r="Q311" s="253"/>
      <c r="R311" s="253"/>
      <c r="S311" s="253"/>
      <c r="T311" s="253"/>
      <c r="U311" s="253" t="s">
        <v>277</v>
      </c>
      <c r="V311" s="253"/>
      <c r="W311" s="253"/>
      <c r="X311" s="253"/>
      <c r="Y311" s="253"/>
      <c r="Z311" s="253"/>
      <c r="AA311" s="253"/>
      <c r="AB311" s="253"/>
      <c r="AC311" s="253" t="s">
        <v>329</v>
      </c>
      <c r="AD311" s="253"/>
      <c r="AE311" s="253"/>
      <c r="AF311" s="253"/>
      <c r="AG311" s="253"/>
      <c r="AH311" s="253"/>
      <c r="AI311" s="253"/>
      <c r="AJ311" s="253"/>
      <c r="AK311" s="253"/>
      <c r="AL311" s="253"/>
      <c r="AM311" s="253"/>
      <c r="AN311" s="253"/>
      <c r="AO311" s="253"/>
      <c r="AP311" s="256"/>
      <c r="AQ311" s="253"/>
      <c r="AR311" s="253"/>
      <c r="AS311" s="253"/>
      <c r="AT311" s="256"/>
      <c r="AU311" s="253"/>
      <c r="AV311" s="253"/>
      <c r="AW311" s="253"/>
      <c r="AX311" s="253"/>
      <c r="AY311" s="253"/>
      <c r="AZ311" s="253"/>
      <c r="BA311" s="253"/>
      <c r="BB311" s="253"/>
      <c r="BC311" s="253"/>
      <c r="BD311" s="253"/>
      <c r="BE311" s="253"/>
      <c r="BF311" s="253"/>
      <c r="BG311" s="253"/>
      <c r="BH311" s="253"/>
      <c r="BI311" s="253"/>
      <c r="BJ311" s="253"/>
      <c r="BK311" s="253"/>
      <c r="BL311" s="253"/>
      <c r="BM311" s="253"/>
      <c r="BN311" s="253"/>
      <c r="BO311" s="253"/>
      <c r="BP311" s="253"/>
      <c r="BQ311" s="253"/>
      <c r="BR311" s="253"/>
      <c r="BS311" s="253"/>
      <c r="BT311" s="253"/>
      <c r="BU311" s="253"/>
      <c r="BV311" s="253"/>
      <c r="BW311" s="253"/>
      <c r="BX311" s="253"/>
      <c r="BY311" s="253"/>
      <c r="BZ311" s="253"/>
      <c r="CA311" s="253"/>
      <c r="CB311" s="253"/>
      <c r="CC311" s="253"/>
      <c r="CD311" s="253"/>
      <c r="CE311" s="253"/>
      <c r="CF311" s="253"/>
      <c r="CG311" s="253"/>
      <c r="CH311" s="253"/>
      <c r="CI311" s="253"/>
      <c r="CJ311" s="253"/>
      <c r="CK311" s="253"/>
      <c r="CL311" s="253"/>
      <c r="CM311" s="253"/>
      <c r="CN311" s="253"/>
      <c r="CO311" s="253"/>
      <c r="CP311" s="253"/>
      <c r="CQ311" s="253"/>
      <c r="CR311" s="253"/>
      <c r="CS311" s="253"/>
      <c r="CT311" s="253"/>
      <c r="CU311" s="253"/>
      <c r="CV311" s="253"/>
      <c r="CW311" s="253"/>
      <c r="CX311" s="253"/>
      <c r="CY311" s="253"/>
      <c r="CZ311" s="253"/>
      <c r="DA311" s="253"/>
      <c r="DB311" s="253"/>
      <c r="DC311" s="253"/>
      <c r="DD311" s="253"/>
      <c r="DE311" s="253"/>
      <c r="DF311" s="253"/>
      <c r="DG311" s="253"/>
      <c r="DH311" s="253"/>
      <c r="DI311" s="253"/>
      <c r="DJ311" s="253"/>
      <c r="DK311" s="253"/>
      <c r="DL311" s="253"/>
      <c r="DM311" s="253"/>
      <c r="DN311" s="253"/>
      <c r="DO311" s="253"/>
      <c r="DP311" s="253"/>
      <c r="DQ311" s="253"/>
      <c r="DR311" s="253"/>
      <c r="DS311" s="253"/>
      <c r="DT311" s="253"/>
      <c r="DU311" s="253"/>
      <c r="DV311" s="253"/>
      <c r="DW311" s="253"/>
      <c r="DX311" s="253"/>
      <c r="DY311" s="253"/>
      <c r="DZ311" s="253"/>
      <c r="EA311" s="253"/>
      <c r="EB311" s="253"/>
      <c r="EC311" s="253"/>
      <c r="ED311" s="253"/>
      <c r="EE311" s="253"/>
      <c r="EF311" s="253"/>
      <c r="EG311" s="253"/>
      <c r="EH311" s="253"/>
      <c r="EI311" s="253"/>
      <c r="EJ311" s="253"/>
      <c r="EK311" s="253"/>
      <c r="EL311" s="253"/>
      <c r="EM311" s="253"/>
      <c r="EN311" s="253"/>
      <c r="EO311" s="253"/>
      <c r="EP311" s="253"/>
      <c r="EQ311" s="253"/>
      <c r="ER311" s="253"/>
      <c r="ES311" s="253"/>
      <c r="ET311" s="253"/>
      <c r="EU311" s="253"/>
      <c r="EV311" s="253"/>
      <c r="EW311" s="253"/>
      <c r="EX311" s="253"/>
      <c r="EY311" s="253"/>
      <c r="EZ311" s="253"/>
      <c r="FA311" s="253"/>
      <c r="FB311" s="253"/>
      <c r="FC311" s="253"/>
      <c r="FD311" s="253"/>
      <c r="FE311" s="253"/>
      <c r="FF311" s="253"/>
      <c r="FG311" s="253"/>
      <c r="FH311" s="253"/>
      <c r="FI311" s="253"/>
      <c r="FJ311" s="253"/>
      <c r="FK311" s="253"/>
      <c r="FL311" s="253"/>
      <c r="FM311" s="253"/>
      <c r="FN311" s="253"/>
      <c r="FO311" s="253"/>
      <c r="FP311" s="253"/>
      <c r="FQ311" s="253"/>
      <c r="FR311" s="253"/>
      <c r="FS311" s="253"/>
      <c r="FT311" s="253"/>
      <c r="FU311" s="253"/>
      <c r="FV311" s="253"/>
      <c r="FW311" s="253"/>
      <c r="FX311" s="253"/>
      <c r="FY311" s="253"/>
      <c r="FZ311" s="253"/>
      <c r="GA311" s="253"/>
      <c r="GB311" s="253"/>
      <c r="GC311" s="253"/>
      <c r="GD311" s="253"/>
      <c r="GE311" s="253"/>
      <c r="GF311" s="253"/>
      <c r="GG311" s="253"/>
      <c r="GH311" s="253"/>
      <c r="GI311" s="253"/>
      <c r="GJ311" s="253"/>
      <c r="GK311" s="253"/>
      <c r="GL311" s="253"/>
      <c r="GM311" s="253"/>
      <c r="GN311" s="253"/>
      <c r="GO311" s="253"/>
      <c r="GP311" s="253"/>
      <c r="GQ311" s="253"/>
      <c r="GR311" s="253"/>
      <c r="GS311" s="253"/>
      <c r="GT311" s="253"/>
      <c r="GU311" s="253"/>
      <c r="GV311" s="253"/>
      <c r="GW311" s="253"/>
      <c r="GX311" s="253"/>
      <c r="GY311" s="253"/>
      <c r="GZ311" s="253"/>
      <c r="HA311" s="253"/>
      <c r="HB311" s="253"/>
      <c r="HC311" s="253"/>
      <c r="HD311" s="253"/>
      <c r="HE311" s="253"/>
      <c r="HF311" s="253"/>
    </row>
    <row r="312" spans="1:214" s="312" customFormat="1" ht="15" customHeight="1" x14ac:dyDescent="0.25">
      <c r="A312" s="297"/>
      <c r="B312" s="297"/>
      <c r="C312" s="253"/>
      <c r="D312" s="253"/>
      <c r="E312" s="253"/>
      <c r="F312" s="253"/>
      <c r="G312" s="253"/>
      <c r="H312" s="253"/>
      <c r="I312" s="253"/>
      <c r="J312" s="253"/>
      <c r="K312" s="253"/>
      <c r="L312" s="253"/>
      <c r="M312" s="253"/>
      <c r="N312" s="253"/>
      <c r="O312" s="253"/>
      <c r="P312" s="253"/>
      <c r="Q312" s="253"/>
      <c r="R312" s="253"/>
      <c r="S312" s="253"/>
      <c r="T312" s="253"/>
      <c r="U312" s="253" t="s">
        <v>514</v>
      </c>
      <c r="V312" s="253"/>
      <c r="W312" s="253"/>
      <c r="X312" s="253"/>
      <c r="Y312" s="253"/>
      <c r="Z312" s="253"/>
      <c r="AA312" s="253"/>
      <c r="AB312" s="253"/>
      <c r="AC312" s="253" t="s">
        <v>318</v>
      </c>
      <c r="AD312" s="253"/>
      <c r="AE312" s="253"/>
      <c r="AF312" s="253"/>
      <c r="AG312" s="253"/>
      <c r="AH312" s="253"/>
      <c r="AI312" s="253"/>
      <c r="AJ312" s="253"/>
      <c r="AK312" s="253"/>
      <c r="AL312" s="253"/>
      <c r="AM312" s="253"/>
      <c r="AN312" s="253"/>
      <c r="AO312" s="253"/>
      <c r="AP312" s="256"/>
      <c r="AQ312" s="253"/>
      <c r="AR312" s="253"/>
      <c r="AS312" s="253"/>
      <c r="AT312" s="256"/>
      <c r="AU312" s="253"/>
      <c r="AV312" s="253"/>
      <c r="AW312" s="253"/>
      <c r="AX312" s="253"/>
      <c r="AY312" s="253"/>
      <c r="AZ312" s="253"/>
      <c r="BA312" s="253"/>
      <c r="BB312" s="253"/>
      <c r="BC312" s="253"/>
      <c r="BD312" s="253"/>
      <c r="BE312" s="253"/>
      <c r="BF312" s="253"/>
      <c r="BG312" s="253"/>
      <c r="BH312" s="253"/>
      <c r="BI312" s="253"/>
      <c r="BJ312" s="253"/>
      <c r="BK312" s="253"/>
      <c r="BL312" s="253"/>
      <c r="BM312" s="253"/>
      <c r="BN312" s="253"/>
      <c r="BO312" s="253"/>
      <c r="BP312" s="253"/>
      <c r="BQ312" s="253"/>
      <c r="BR312" s="253"/>
      <c r="BS312" s="253"/>
      <c r="BT312" s="253"/>
      <c r="BU312" s="253"/>
      <c r="BV312" s="253"/>
      <c r="BW312" s="253"/>
      <c r="BX312" s="253"/>
      <c r="BY312" s="253"/>
      <c r="BZ312" s="253"/>
      <c r="CA312" s="253"/>
      <c r="CB312" s="253"/>
      <c r="CC312" s="253"/>
      <c r="CD312" s="253"/>
      <c r="CE312" s="253"/>
      <c r="CF312" s="253"/>
      <c r="CG312" s="253"/>
      <c r="CH312" s="253"/>
      <c r="CI312" s="253"/>
      <c r="CJ312" s="253"/>
      <c r="CK312" s="253"/>
      <c r="CL312" s="253"/>
      <c r="CM312" s="253"/>
      <c r="CN312" s="253"/>
      <c r="CO312" s="253"/>
      <c r="CP312" s="253"/>
      <c r="CQ312" s="253"/>
      <c r="CR312" s="253"/>
      <c r="CS312" s="253"/>
      <c r="CT312" s="253"/>
      <c r="CU312" s="253"/>
      <c r="CV312" s="253"/>
      <c r="CW312" s="253"/>
      <c r="CX312" s="253"/>
      <c r="CY312" s="253"/>
      <c r="CZ312" s="253"/>
      <c r="DA312" s="253"/>
      <c r="DB312" s="253"/>
      <c r="DC312" s="253"/>
      <c r="DD312" s="253"/>
      <c r="DE312" s="253"/>
      <c r="DF312" s="253"/>
      <c r="DG312" s="253"/>
      <c r="DH312" s="253"/>
      <c r="DI312" s="253"/>
      <c r="DJ312" s="253"/>
      <c r="DK312" s="253"/>
      <c r="DL312" s="253"/>
      <c r="DM312" s="253"/>
      <c r="DN312" s="253"/>
      <c r="DO312" s="253"/>
      <c r="DP312" s="253"/>
      <c r="DQ312" s="253"/>
      <c r="DR312" s="253"/>
      <c r="DS312" s="253"/>
      <c r="DT312" s="253"/>
      <c r="DU312" s="253"/>
      <c r="DV312" s="253"/>
      <c r="DW312" s="253"/>
      <c r="DX312" s="253"/>
      <c r="DY312" s="253"/>
      <c r="DZ312" s="253"/>
      <c r="EA312" s="253"/>
      <c r="EB312" s="253"/>
      <c r="EC312" s="253"/>
      <c r="ED312" s="253"/>
      <c r="EE312" s="253"/>
      <c r="EF312" s="253"/>
      <c r="EG312" s="253"/>
      <c r="EH312" s="253"/>
      <c r="EI312" s="253"/>
      <c r="EJ312" s="253"/>
      <c r="EK312" s="253"/>
      <c r="EL312" s="253"/>
      <c r="EM312" s="253"/>
      <c r="EN312" s="253"/>
      <c r="EO312" s="253"/>
      <c r="EP312" s="253"/>
      <c r="EQ312" s="253"/>
      <c r="ER312" s="253"/>
      <c r="ES312" s="253"/>
      <c r="ET312" s="253"/>
      <c r="EU312" s="253"/>
      <c r="EV312" s="253"/>
      <c r="EW312" s="253"/>
      <c r="EX312" s="253"/>
      <c r="EY312" s="253"/>
      <c r="EZ312" s="253"/>
      <c r="FA312" s="253"/>
      <c r="FB312" s="253"/>
      <c r="FC312" s="253"/>
      <c r="FD312" s="253"/>
      <c r="FE312" s="253"/>
      <c r="FF312" s="253"/>
      <c r="FG312" s="253"/>
      <c r="FH312" s="253"/>
      <c r="FI312" s="253"/>
      <c r="FJ312" s="253"/>
      <c r="FK312" s="253"/>
      <c r="FL312" s="253"/>
      <c r="FM312" s="253"/>
      <c r="FN312" s="253"/>
      <c r="FO312" s="253"/>
      <c r="FP312" s="253"/>
      <c r="FQ312" s="253"/>
      <c r="FR312" s="253"/>
      <c r="FS312" s="253"/>
      <c r="FT312" s="253"/>
      <c r="FU312" s="253"/>
      <c r="FV312" s="253"/>
      <c r="FW312" s="253"/>
      <c r="FX312" s="253"/>
      <c r="FY312" s="253"/>
      <c r="FZ312" s="253"/>
      <c r="GA312" s="253"/>
      <c r="GB312" s="253"/>
      <c r="GC312" s="253"/>
      <c r="GD312" s="253"/>
      <c r="GE312" s="253"/>
      <c r="GF312" s="253"/>
      <c r="GG312" s="253"/>
      <c r="GH312" s="253"/>
      <c r="GI312" s="253"/>
      <c r="GJ312" s="253"/>
      <c r="GK312" s="253"/>
      <c r="GL312" s="253"/>
      <c r="GM312" s="253"/>
      <c r="GN312" s="253"/>
      <c r="GO312" s="253"/>
      <c r="GP312" s="253"/>
      <c r="GQ312" s="253"/>
      <c r="GR312" s="253"/>
      <c r="GS312" s="253"/>
      <c r="GT312" s="253"/>
      <c r="GU312" s="253"/>
      <c r="GV312" s="253"/>
      <c r="GW312" s="253"/>
      <c r="GX312" s="253"/>
      <c r="GY312" s="253"/>
      <c r="GZ312" s="253"/>
      <c r="HA312" s="253"/>
      <c r="HB312" s="253"/>
      <c r="HC312" s="253"/>
      <c r="HD312" s="253"/>
      <c r="HE312" s="253"/>
      <c r="HF312" s="253"/>
    </row>
    <row r="313" spans="1:214" s="312" customFormat="1" ht="15" customHeight="1" x14ac:dyDescent="0.25">
      <c r="A313" s="297"/>
      <c r="B313" s="297"/>
      <c r="C313" s="253"/>
      <c r="D313" s="253"/>
      <c r="E313" s="253"/>
      <c r="F313" s="253"/>
      <c r="G313" s="253"/>
      <c r="H313" s="253"/>
      <c r="I313" s="253"/>
      <c r="J313" s="253"/>
      <c r="K313" s="253"/>
      <c r="L313" s="253"/>
      <c r="M313" s="253"/>
      <c r="N313" s="253"/>
      <c r="O313" s="253"/>
      <c r="P313" s="253"/>
      <c r="Q313" s="253"/>
      <c r="R313" s="253"/>
      <c r="S313" s="253"/>
      <c r="T313" s="253"/>
      <c r="U313" s="253" t="s">
        <v>515</v>
      </c>
      <c r="V313" s="253"/>
      <c r="W313" s="253"/>
      <c r="X313" s="253"/>
      <c r="Y313" s="253"/>
      <c r="Z313" s="253"/>
      <c r="AA313" s="253"/>
      <c r="AB313" s="253"/>
      <c r="AC313" s="253" t="s">
        <v>332</v>
      </c>
      <c r="AD313" s="253"/>
      <c r="AE313" s="253"/>
      <c r="AF313" s="253"/>
      <c r="AG313" s="253"/>
      <c r="AH313" s="253"/>
      <c r="AI313" s="253"/>
      <c r="AJ313" s="253"/>
      <c r="AK313" s="253"/>
      <c r="AL313" s="253"/>
      <c r="AM313" s="253"/>
      <c r="AN313" s="253"/>
      <c r="AO313" s="253"/>
      <c r="AP313" s="256"/>
      <c r="AQ313" s="253"/>
      <c r="AR313" s="253"/>
      <c r="AS313" s="253"/>
      <c r="AT313" s="256"/>
      <c r="AU313" s="253"/>
      <c r="AV313" s="253"/>
      <c r="AW313" s="253"/>
      <c r="AX313" s="253"/>
      <c r="AY313" s="253"/>
      <c r="AZ313" s="253"/>
      <c r="BA313" s="253"/>
      <c r="BB313" s="253"/>
      <c r="BC313" s="253"/>
      <c r="BD313" s="253"/>
      <c r="BE313" s="253"/>
      <c r="BF313" s="253"/>
      <c r="BG313" s="253"/>
      <c r="BH313" s="253"/>
      <c r="BI313" s="253"/>
      <c r="BJ313" s="253"/>
      <c r="BK313" s="253"/>
      <c r="BL313" s="253"/>
      <c r="BM313" s="253"/>
      <c r="BN313" s="253"/>
      <c r="BO313" s="253"/>
      <c r="BP313" s="253"/>
      <c r="BQ313" s="253"/>
      <c r="BR313" s="253"/>
      <c r="BS313" s="253"/>
      <c r="BT313" s="253"/>
      <c r="BU313" s="253"/>
      <c r="BV313" s="253"/>
      <c r="BW313" s="253"/>
      <c r="BX313" s="253"/>
      <c r="BY313" s="253"/>
      <c r="BZ313" s="253"/>
      <c r="CA313" s="253"/>
      <c r="CB313" s="253"/>
      <c r="CC313" s="253"/>
      <c r="CD313" s="253"/>
      <c r="CE313" s="253"/>
      <c r="CF313" s="253"/>
      <c r="CG313" s="253"/>
      <c r="CH313" s="253"/>
      <c r="CI313" s="253"/>
      <c r="CJ313" s="253"/>
      <c r="CK313" s="253"/>
      <c r="CL313" s="253"/>
      <c r="CM313" s="253"/>
      <c r="CN313" s="253"/>
      <c r="CO313" s="253"/>
      <c r="CP313" s="253"/>
      <c r="CQ313" s="253"/>
      <c r="CR313" s="253"/>
      <c r="CS313" s="253"/>
      <c r="CT313" s="253"/>
      <c r="CU313" s="253"/>
      <c r="CV313" s="253"/>
      <c r="CW313" s="253"/>
      <c r="CX313" s="253"/>
      <c r="CY313" s="253"/>
      <c r="CZ313" s="253"/>
      <c r="DA313" s="253"/>
      <c r="DB313" s="253"/>
      <c r="DC313" s="253"/>
      <c r="DD313" s="253"/>
      <c r="DE313" s="253"/>
      <c r="DF313" s="253"/>
      <c r="DG313" s="253"/>
      <c r="DH313" s="253"/>
      <c r="DI313" s="253"/>
      <c r="DJ313" s="253"/>
      <c r="DK313" s="253"/>
      <c r="DL313" s="253"/>
      <c r="DM313" s="253"/>
      <c r="DN313" s="253"/>
      <c r="DO313" s="253"/>
      <c r="DP313" s="253"/>
      <c r="DQ313" s="253"/>
      <c r="DR313" s="253"/>
      <c r="DS313" s="253"/>
      <c r="DT313" s="253"/>
      <c r="DU313" s="253"/>
      <c r="DV313" s="253"/>
      <c r="DW313" s="253"/>
      <c r="DX313" s="253"/>
      <c r="DY313" s="253"/>
      <c r="DZ313" s="253"/>
      <c r="EA313" s="253"/>
      <c r="EB313" s="253"/>
      <c r="EC313" s="253"/>
      <c r="ED313" s="253"/>
      <c r="EE313" s="253"/>
      <c r="EF313" s="253"/>
      <c r="EG313" s="253"/>
      <c r="EH313" s="253"/>
      <c r="EI313" s="253"/>
      <c r="EJ313" s="253"/>
      <c r="EK313" s="253"/>
      <c r="EL313" s="253"/>
      <c r="EM313" s="253"/>
      <c r="EN313" s="253"/>
      <c r="EO313" s="253"/>
      <c r="EP313" s="253"/>
      <c r="EQ313" s="253"/>
      <c r="ER313" s="253"/>
      <c r="ES313" s="253"/>
      <c r="ET313" s="253"/>
      <c r="EU313" s="253"/>
      <c r="EV313" s="253"/>
      <c r="EW313" s="253"/>
      <c r="EX313" s="253"/>
      <c r="EY313" s="253"/>
      <c r="EZ313" s="253"/>
      <c r="FA313" s="253"/>
      <c r="FB313" s="253"/>
      <c r="FC313" s="253"/>
      <c r="FD313" s="253"/>
      <c r="FE313" s="253"/>
      <c r="FF313" s="253"/>
      <c r="FG313" s="253"/>
      <c r="FH313" s="253"/>
      <c r="FI313" s="253"/>
      <c r="FJ313" s="253"/>
      <c r="FK313" s="253"/>
      <c r="FL313" s="253"/>
      <c r="FM313" s="253"/>
      <c r="FN313" s="253"/>
      <c r="FO313" s="253"/>
      <c r="FP313" s="253"/>
      <c r="FQ313" s="253"/>
      <c r="FR313" s="253"/>
      <c r="FS313" s="253"/>
      <c r="FT313" s="253"/>
      <c r="FU313" s="253"/>
      <c r="FV313" s="253"/>
      <c r="FW313" s="253"/>
      <c r="FX313" s="253"/>
      <c r="FY313" s="253"/>
      <c r="FZ313" s="253"/>
      <c r="GA313" s="253"/>
      <c r="GB313" s="253"/>
      <c r="GC313" s="253"/>
      <c r="GD313" s="253"/>
      <c r="GE313" s="253"/>
      <c r="GF313" s="253"/>
      <c r="GG313" s="253"/>
      <c r="GH313" s="253"/>
      <c r="GI313" s="253"/>
      <c r="GJ313" s="253"/>
      <c r="GK313" s="253"/>
      <c r="GL313" s="253"/>
      <c r="GM313" s="253"/>
      <c r="GN313" s="253"/>
      <c r="GO313" s="253"/>
      <c r="GP313" s="253"/>
      <c r="GQ313" s="253"/>
      <c r="GR313" s="253"/>
      <c r="GS313" s="253"/>
      <c r="GT313" s="253"/>
      <c r="GU313" s="253"/>
      <c r="GV313" s="253"/>
      <c r="GW313" s="253"/>
      <c r="GX313" s="253"/>
      <c r="GY313" s="253"/>
      <c r="GZ313" s="253"/>
      <c r="HA313" s="253"/>
      <c r="HB313" s="253"/>
      <c r="HC313" s="253"/>
      <c r="HD313" s="253"/>
      <c r="HE313" s="253"/>
      <c r="HF313" s="253"/>
    </row>
    <row r="314" spans="1:214" s="312" customFormat="1" ht="15" customHeight="1" x14ac:dyDescent="0.25">
      <c r="A314" s="297"/>
      <c r="B314" s="297"/>
      <c r="C314" s="253"/>
      <c r="D314" s="253"/>
      <c r="E314" s="253"/>
      <c r="F314" s="253"/>
      <c r="G314" s="253"/>
      <c r="H314" s="253"/>
      <c r="I314" s="253"/>
      <c r="J314" s="253"/>
      <c r="K314" s="253"/>
      <c r="L314" s="253"/>
      <c r="M314" s="253"/>
      <c r="N314" s="253"/>
      <c r="O314" s="253"/>
      <c r="P314" s="253"/>
      <c r="Q314" s="253"/>
      <c r="R314" s="253"/>
      <c r="S314" s="253"/>
      <c r="T314" s="253"/>
      <c r="U314" s="253" t="s">
        <v>516</v>
      </c>
      <c r="V314" s="253"/>
      <c r="W314" s="253"/>
      <c r="X314" s="253"/>
      <c r="Y314" s="253"/>
      <c r="Z314" s="253"/>
      <c r="AA314" s="253"/>
      <c r="AB314" s="253"/>
      <c r="AC314" s="253" t="s">
        <v>332</v>
      </c>
      <c r="AD314" s="253"/>
      <c r="AE314" s="253"/>
      <c r="AF314" s="253"/>
      <c r="AG314" s="253"/>
      <c r="AH314" s="253"/>
      <c r="AI314" s="253"/>
      <c r="AJ314" s="253"/>
      <c r="AK314" s="253"/>
      <c r="AL314" s="253"/>
      <c r="AM314" s="253"/>
      <c r="AN314" s="253"/>
      <c r="AO314" s="253"/>
      <c r="AP314" s="256"/>
      <c r="AQ314" s="253"/>
      <c r="AR314" s="253"/>
      <c r="AS314" s="253"/>
      <c r="AT314" s="256"/>
      <c r="AU314" s="253"/>
      <c r="AV314" s="253"/>
      <c r="AW314" s="253"/>
      <c r="AX314" s="253"/>
      <c r="AY314" s="253"/>
      <c r="AZ314" s="253"/>
      <c r="BA314" s="253"/>
      <c r="BB314" s="253"/>
      <c r="BC314" s="253"/>
      <c r="BD314" s="253"/>
      <c r="BE314" s="253"/>
      <c r="BF314" s="253"/>
      <c r="BG314" s="253"/>
      <c r="BH314" s="253"/>
      <c r="BI314" s="253"/>
      <c r="BJ314" s="253"/>
      <c r="BK314" s="253"/>
      <c r="BL314" s="253"/>
      <c r="BM314" s="253"/>
      <c r="BN314" s="253"/>
      <c r="BO314" s="253"/>
      <c r="BP314" s="253"/>
      <c r="BQ314" s="253"/>
      <c r="BR314" s="253"/>
      <c r="BS314" s="253"/>
      <c r="BT314" s="253"/>
      <c r="BU314" s="253"/>
      <c r="BV314" s="253"/>
      <c r="BW314" s="253"/>
      <c r="BX314" s="253"/>
      <c r="BY314" s="253"/>
      <c r="BZ314" s="253"/>
      <c r="CA314" s="253"/>
      <c r="CB314" s="253"/>
      <c r="CC314" s="253"/>
      <c r="CD314" s="253"/>
      <c r="CE314" s="253"/>
      <c r="CF314" s="253"/>
      <c r="CG314" s="253"/>
      <c r="CH314" s="253"/>
      <c r="CI314" s="253"/>
      <c r="CJ314" s="253"/>
      <c r="CK314" s="253"/>
      <c r="CL314" s="253"/>
      <c r="CM314" s="253"/>
      <c r="CN314" s="253"/>
      <c r="CO314" s="253"/>
      <c r="CP314" s="253"/>
      <c r="CQ314" s="253"/>
      <c r="CR314" s="253"/>
      <c r="CS314" s="253"/>
      <c r="CT314" s="253"/>
      <c r="CU314" s="253"/>
      <c r="CV314" s="253"/>
      <c r="CW314" s="253"/>
      <c r="CX314" s="253"/>
      <c r="CY314" s="253"/>
      <c r="CZ314" s="253"/>
      <c r="DA314" s="253"/>
      <c r="DB314" s="253"/>
      <c r="DC314" s="253"/>
      <c r="DD314" s="253"/>
      <c r="DE314" s="253"/>
      <c r="DF314" s="253"/>
      <c r="DG314" s="253"/>
      <c r="DH314" s="253"/>
      <c r="DI314" s="253"/>
      <c r="DJ314" s="253"/>
      <c r="DK314" s="253"/>
      <c r="DL314" s="253"/>
      <c r="DM314" s="253"/>
      <c r="DN314" s="253"/>
      <c r="DO314" s="253"/>
      <c r="DP314" s="253"/>
      <c r="DQ314" s="253"/>
      <c r="DR314" s="253"/>
      <c r="DS314" s="253"/>
      <c r="DT314" s="253"/>
      <c r="DU314" s="253"/>
      <c r="DV314" s="253"/>
      <c r="DW314" s="253"/>
      <c r="DX314" s="253"/>
      <c r="DY314" s="253"/>
      <c r="DZ314" s="253"/>
      <c r="EA314" s="253"/>
      <c r="EB314" s="253"/>
      <c r="EC314" s="253"/>
      <c r="ED314" s="253"/>
      <c r="EE314" s="253"/>
      <c r="EF314" s="253"/>
      <c r="EG314" s="253"/>
      <c r="EH314" s="253"/>
      <c r="EI314" s="253"/>
      <c r="EJ314" s="253"/>
      <c r="EK314" s="253"/>
      <c r="EL314" s="253"/>
      <c r="EM314" s="253"/>
      <c r="EN314" s="253"/>
      <c r="EO314" s="253"/>
      <c r="EP314" s="253"/>
      <c r="EQ314" s="253"/>
      <c r="ER314" s="253"/>
      <c r="ES314" s="253"/>
      <c r="ET314" s="253"/>
      <c r="EU314" s="253"/>
      <c r="EV314" s="253"/>
      <c r="EW314" s="253"/>
      <c r="EX314" s="253"/>
      <c r="EY314" s="253"/>
      <c r="EZ314" s="253"/>
      <c r="FA314" s="253"/>
      <c r="FB314" s="253"/>
      <c r="FC314" s="253"/>
      <c r="FD314" s="253"/>
      <c r="FE314" s="253"/>
      <c r="FF314" s="253"/>
      <c r="FG314" s="253"/>
      <c r="FH314" s="253"/>
      <c r="FI314" s="253"/>
      <c r="FJ314" s="253"/>
      <c r="FK314" s="253"/>
      <c r="FL314" s="253"/>
      <c r="FM314" s="253"/>
      <c r="FN314" s="253"/>
      <c r="FO314" s="253"/>
      <c r="FP314" s="253"/>
      <c r="FQ314" s="253"/>
      <c r="FR314" s="253"/>
      <c r="FS314" s="253"/>
      <c r="FT314" s="253"/>
      <c r="FU314" s="253"/>
      <c r="FV314" s="253"/>
      <c r="FW314" s="253"/>
      <c r="FX314" s="253"/>
      <c r="FY314" s="253"/>
      <c r="FZ314" s="253"/>
      <c r="GA314" s="253"/>
      <c r="GB314" s="253"/>
      <c r="GC314" s="253"/>
      <c r="GD314" s="253"/>
      <c r="GE314" s="253"/>
      <c r="GF314" s="253"/>
      <c r="GG314" s="253"/>
      <c r="GH314" s="253"/>
      <c r="GI314" s="253"/>
      <c r="GJ314" s="253"/>
      <c r="GK314" s="253"/>
      <c r="GL314" s="253"/>
      <c r="GM314" s="253"/>
      <c r="GN314" s="253"/>
      <c r="GO314" s="253"/>
      <c r="GP314" s="253"/>
      <c r="GQ314" s="253"/>
      <c r="GR314" s="253"/>
      <c r="GS314" s="253"/>
      <c r="GT314" s="253"/>
      <c r="GU314" s="253"/>
      <c r="GV314" s="253"/>
      <c r="GW314" s="253"/>
      <c r="GX314" s="253"/>
      <c r="GY314" s="253"/>
      <c r="GZ314" s="253"/>
      <c r="HA314" s="253"/>
      <c r="HB314" s="253"/>
      <c r="HC314" s="253"/>
      <c r="HD314" s="253"/>
      <c r="HE314" s="253"/>
      <c r="HF314" s="253"/>
    </row>
    <row r="315" spans="1:214" s="312" customFormat="1" ht="15" customHeight="1" x14ac:dyDescent="0.25">
      <c r="A315" s="297"/>
      <c r="B315" s="297"/>
      <c r="C315" s="253"/>
      <c r="D315" s="253"/>
      <c r="E315" s="253"/>
      <c r="F315" s="253"/>
      <c r="G315" s="253"/>
      <c r="H315" s="253"/>
      <c r="I315" s="253"/>
      <c r="J315" s="253"/>
      <c r="K315" s="253"/>
      <c r="L315" s="253"/>
      <c r="M315" s="253"/>
      <c r="N315" s="253"/>
      <c r="O315" s="253"/>
      <c r="P315" s="253"/>
      <c r="Q315" s="253"/>
      <c r="R315" s="253"/>
      <c r="S315" s="253"/>
      <c r="T315" s="253"/>
      <c r="U315" s="253" t="s">
        <v>517</v>
      </c>
      <c r="V315" s="253"/>
      <c r="W315" s="253"/>
      <c r="X315" s="253"/>
      <c r="Y315" s="253"/>
      <c r="Z315" s="253"/>
      <c r="AA315" s="253"/>
      <c r="AB315" s="253"/>
      <c r="AC315" s="253" t="s">
        <v>393</v>
      </c>
      <c r="AD315" s="253"/>
      <c r="AE315" s="253"/>
      <c r="AF315" s="253"/>
      <c r="AG315" s="253"/>
      <c r="AH315" s="253"/>
      <c r="AI315" s="253"/>
      <c r="AJ315" s="253"/>
      <c r="AK315" s="253"/>
      <c r="AL315" s="253"/>
      <c r="AM315" s="253"/>
      <c r="AN315" s="253"/>
      <c r="AO315" s="253"/>
      <c r="AP315" s="256"/>
      <c r="AQ315" s="253"/>
      <c r="AR315" s="253"/>
      <c r="AS315" s="253"/>
      <c r="AT315" s="256"/>
      <c r="AU315" s="253"/>
      <c r="AV315" s="253"/>
      <c r="AW315" s="253"/>
      <c r="AX315" s="253"/>
      <c r="AY315" s="253"/>
      <c r="AZ315" s="253"/>
      <c r="BA315" s="253"/>
      <c r="BB315" s="253"/>
      <c r="BC315" s="253"/>
      <c r="BD315" s="253"/>
      <c r="BE315" s="253"/>
      <c r="BF315" s="253"/>
      <c r="BG315" s="253"/>
      <c r="BH315" s="253"/>
      <c r="BI315" s="253"/>
      <c r="BJ315" s="253"/>
      <c r="BK315" s="253"/>
      <c r="BL315" s="253"/>
      <c r="BM315" s="253"/>
      <c r="BN315" s="253"/>
      <c r="BO315" s="253"/>
      <c r="BP315" s="253"/>
      <c r="BQ315" s="253"/>
      <c r="BR315" s="253"/>
      <c r="BS315" s="253"/>
      <c r="BT315" s="253"/>
      <c r="BU315" s="253"/>
      <c r="BV315" s="253"/>
      <c r="BW315" s="253"/>
      <c r="BX315" s="253"/>
      <c r="BY315" s="253"/>
      <c r="BZ315" s="253"/>
      <c r="CA315" s="253"/>
      <c r="CB315" s="253"/>
      <c r="CC315" s="253"/>
      <c r="CD315" s="253"/>
      <c r="CE315" s="253"/>
      <c r="CF315" s="253"/>
      <c r="CG315" s="253"/>
      <c r="CH315" s="253"/>
      <c r="CI315" s="253"/>
      <c r="CJ315" s="253"/>
      <c r="CK315" s="253"/>
      <c r="CL315" s="253"/>
      <c r="CM315" s="253"/>
      <c r="CN315" s="253"/>
      <c r="CO315" s="253"/>
      <c r="CP315" s="253"/>
      <c r="CQ315" s="253"/>
      <c r="CR315" s="253"/>
      <c r="CS315" s="253"/>
      <c r="CT315" s="253"/>
      <c r="CU315" s="253"/>
      <c r="CV315" s="253"/>
      <c r="CW315" s="253"/>
      <c r="CX315" s="253"/>
      <c r="CY315" s="253"/>
      <c r="CZ315" s="253"/>
      <c r="DA315" s="253"/>
      <c r="DB315" s="253"/>
      <c r="DC315" s="253"/>
      <c r="DD315" s="253"/>
      <c r="DE315" s="253"/>
      <c r="DF315" s="253"/>
      <c r="DG315" s="253"/>
      <c r="DH315" s="253"/>
      <c r="DI315" s="253"/>
      <c r="DJ315" s="253"/>
      <c r="DK315" s="253"/>
      <c r="DL315" s="253"/>
      <c r="DM315" s="253"/>
      <c r="DN315" s="253"/>
      <c r="DO315" s="253"/>
      <c r="DP315" s="253"/>
      <c r="DQ315" s="253"/>
      <c r="DR315" s="253"/>
      <c r="DS315" s="253"/>
      <c r="DT315" s="253"/>
      <c r="DU315" s="253"/>
      <c r="DV315" s="253"/>
      <c r="DW315" s="253"/>
      <c r="DX315" s="253"/>
      <c r="DY315" s="253"/>
      <c r="DZ315" s="253"/>
      <c r="EA315" s="253"/>
      <c r="EB315" s="253"/>
      <c r="EC315" s="253"/>
      <c r="ED315" s="253"/>
      <c r="EE315" s="253"/>
      <c r="EF315" s="253"/>
      <c r="EG315" s="253"/>
      <c r="EH315" s="253"/>
      <c r="EI315" s="253"/>
      <c r="EJ315" s="253"/>
      <c r="EK315" s="253"/>
      <c r="EL315" s="253"/>
      <c r="EM315" s="253"/>
      <c r="EN315" s="253"/>
      <c r="EO315" s="253"/>
      <c r="EP315" s="253"/>
      <c r="EQ315" s="253"/>
      <c r="ER315" s="253"/>
      <c r="ES315" s="253"/>
      <c r="ET315" s="253"/>
      <c r="EU315" s="253"/>
      <c r="EV315" s="253"/>
      <c r="EW315" s="253"/>
      <c r="EX315" s="253"/>
      <c r="EY315" s="253"/>
      <c r="EZ315" s="253"/>
      <c r="FA315" s="253"/>
      <c r="FB315" s="253"/>
      <c r="FC315" s="253"/>
      <c r="FD315" s="253"/>
      <c r="FE315" s="253"/>
      <c r="FF315" s="253"/>
      <c r="FG315" s="253"/>
      <c r="FH315" s="253"/>
      <c r="FI315" s="253"/>
      <c r="FJ315" s="253"/>
      <c r="FK315" s="253"/>
      <c r="FL315" s="253"/>
      <c r="FM315" s="253"/>
      <c r="FN315" s="253"/>
      <c r="FO315" s="253"/>
      <c r="FP315" s="253"/>
      <c r="FQ315" s="253"/>
      <c r="FR315" s="253"/>
      <c r="FS315" s="253"/>
      <c r="FT315" s="253"/>
      <c r="FU315" s="253"/>
      <c r="FV315" s="253"/>
      <c r="FW315" s="253"/>
      <c r="FX315" s="253"/>
      <c r="FY315" s="253"/>
      <c r="FZ315" s="253"/>
      <c r="GA315" s="253"/>
      <c r="GB315" s="253"/>
      <c r="GC315" s="253"/>
      <c r="GD315" s="253"/>
      <c r="GE315" s="253"/>
      <c r="GF315" s="253"/>
      <c r="GG315" s="253"/>
      <c r="GH315" s="253"/>
      <c r="GI315" s="253"/>
      <c r="GJ315" s="253"/>
      <c r="GK315" s="253"/>
      <c r="GL315" s="253"/>
      <c r="GM315" s="253"/>
      <c r="GN315" s="253"/>
      <c r="GO315" s="253"/>
      <c r="GP315" s="253"/>
      <c r="GQ315" s="253"/>
      <c r="GR315" s="253"/>
      <c r="GS315" s="253"/>
      <c r="GT315" s="253"/>
      <c r="GU315" s="253"/>
      <c r="GV315" s="253"/>
      <c r="GW315" s="253"/>
      <c r="GX315" s="253"/>
      <c r="GY315" s="253"/>
      <c r="GZ315" s="253"/>
      <c r="HA315" s="253"/>
      <c r="HB315" s="253"/>
      <c r="HC315" s="253"/>
      <c r="HD315" s="253"/>
      <c r="HE315" s="253"/>
      <c r="HF315" s="253"/>
    </row>
    <row r="316" spans="1:214" s="312" customFormat="1" ht="15" customHeight="1" x14ac:dyDescent="0.25">
      <c r="A316" s="297"/>
      <c r="B316" s="297"/>
      <c r="C316" s="253"/>
      <c r="D316" s="253"/>
      <c r="E316" s="253"/>
      <c r="F316" s="253"/>
      <c r="G316" s="253"/>
      <c r="H316" s="253"/>
      <c r="I316" s="253"/>
      <c r="J316" s="253"/>
      <c r="K316" s="253"/>
      <c r="L316" s="253"/>
      <c r="M316" s="253"/>
      <c r="N316" s="253"/>
      <c r="O316" s="253"/>
      <c r="P316" s="253"/>
      <c r="Q316" s="253"/>
      <c r="R316" s="253"/>
      <c r="S316" s="253"/>
      <c r="T316" s="253"/>
      <c r="U316" s="253" t="s">
        <v>284</v>
      </c>
      <c r="V316" s="253"/>
      <c r="W316" s="253"/>
      <c r="X316" s="253"/>
      <c r="Y316" s="253"/>
      <c r="Z316" s="253"/>
      <c r="AA316" s="253"/>
      <c r="AB316" s="253"/>
      <c r="AC316" s="253" t="s">
        <v>357</v>
      </c>
      <c r="AD316" s="253"/>
      <c r="AE316" s="253"/>
      <c r="AF316" s="253"/>
      <c r="AG316" s="253"/>
      <c r="AH316" s="253"/>
      <c r="AI316" s="253"/>
      <c r="AJ316" s="253"/>
      <c r="AK316" s="253"/>
      <c r="AL316" s="253"/>
      <c r="AM316" s="253"/>
      <c r="AN316" s="253"/>
      <c r="AO316" s="253"/>
      <c r="AP316" s="256"/>
      <c r="AQ316" s="253"/>
      <c r="AR316" s="253"/>
      <c r="AS316" s="253"/>
      <c r="AT316" s="256"/>
      <c r="AU316" s="253"/>
      <c r="AV316" s="253"/>
      <c r="AW316" s="253"/>
      <c r="AX316" s="253"/>
      <c r="AY316" s="253"/>
      <c r="AZ316" s="253"/>
      <c r="BA316" s="253"/>
      <c r="BB316" s="253"/>
      <c r="BC316" s="253"/>
      <c r="BD316" s="253"/>
      <c r="BE316" s="253"/>
      <c r="BF316" s="253"/>
      <c r="BG316" s="253"/>
      <c r="BH316" s="253"/>
      <c r="BI316" s="253"/>
      <c r="BJ316" s="253"/>
      <c r="BK316" s="253"/>
      <c r="BL316" s="253"/>
      <c r="BM316" s="253"/>
      <c r="BN316" s="253"/>
      <c r="BO316" s="253"/>
      <c r="BP316" s="253"/>
      <c r="BQ316" s="253"/>
      <c r="BR316" s="253"/>
      <c r="BS316" s="253"/>
      <c r="BT316" s="253"/>
      <c r="BU316" s="253"/>
      <c r="BV316" s="253"/>
      <c r="BW316" s="253"/>
      <c r="BX316" s="253"/>
      <c r="BY316" s="253"/>
      <c r="BZ316" s="253"/>
      <c r="CA316" s="253"/>
      <c r="CB316" s="253"/>
      <c r="CC316" s="253"/>
      <c r="CD316" s="253"/>
      <c r="CE316" s="253"/>
      <c r="CF316" s="253"/>
      <c r="CG316" s="253"/>
      <c r="CH316" s="253"/>
      <c r="CI316" s="253"/>
      <c r="CJ316" s="253"/>
      <c r="CK316" s="253"/>
      <c r="CL316" s="253"/>
      <c r="CM316" s="253"/>
      <c r="CN316" s="253"/>
      <c r="CO316" s="253"/>
      <c r="CP316" s="253"/>
      <c r="CQ316" s="253"/>
      <c r="CR316" s="253"/>
      <c r="CS316" s="253"/>
      <c r="CT316" s="253"/>
      <c r="CU316" s="253"/>
      <c r="CV316" s="253"/>
      <c r="CW316" s="253"/>
      <c r="CX316" s="253"/>
      <c r="CY316" s="253"/>
      <c r="CZ316" s="253"/>
      <c r="DA316" s="253"/>
      <c r="DB316" s="253"/>
      <c r="DC316" s="253"/>
      <c r="DD316" s="253"/>
      <c r="DE316" s="253"/>
      <c r="DF316" s="253"/>
      <c r="DG316" s="253"/>
      <c r="DH316" s="253"/>
      <c r="DI316" s="253"/>
      <c r="DJ316" s="253"/>
      <c r="DK316" s="253"/>
      <c r="DL316" s="253"/>
      <c r="DM316" s="253"/>
      <c r="DN316" s="253"/>
      <c r="DO316" s="253"/>
      <c r="DP316" s="253"/>
      <c r="DQ316" s="253"/>
      <c r="DR316" s="253"/>
      <c r="DS316" s="253"/>
      <c r="DT316" s="253"/>
      <c r="DU316" s="253"/>
      <c r="DV316" s="253"/>
      <c r="DW316" s="253"/>
      <c r="DX316" s="253"/>
      <c r="DY316" s="253"/>
      <c r="DZ316" s="253"/>
      <c r="EA316" s="253"/>
      <c r="EB316" s="253"/>
      <c r="EC316" s="253"/>
      <c r="ED316" s="253"/>
      <c r="EE316" s="253"/>
      <c r="EF316" s="253"/>
      <c r="EG316" s="253"/>
      <c r="EH316" s="253"/>
      <c r="EI316" s="253"/>
      <c r="EJ316" s="253"/>
      <c r="EK316" s="253"/>
      <c r="EL316" s="253"/>
      <c r="EM316" s="253"/>
      <c r="EN316" s="253"/>
      <c r="EO316" s="253"/>
      <c r="EP316" s="253"/>
      <c r="EQ316" s="253"/>
      <c r="ER316" s="253"/>
      <c r="ES316" s="253"/>
      <c r="ET316" s="253"/>
      <c r="EU316" s="253"/>
      <c r="EV316" s="253"/>
      <c r="EW316" s="253"/>
      <c r="EX316" s="253"/>
      <c r="EY316" s="253"/>
      <c r="EZ316" s="253"/>
      <c r="FA316" s="253"/>
      <c r="FB316" s="253"/>
      <c r="FC316" s="253"/>
      <c r="FD316" s="253"/>
      <c r="FE316" s="253"/>
      <c r="FF316" s="253"/>
      <c r="FG316" s="253"/>
      <c r="FH316" s="253"/>
      <c r="FI316" s="253"/>
      <c r="FJ316" s="253"/>
      <c r="FK316" s="253"/>
      <c r="FL316" s="253"/>
      <c r="FM316" s="253"/>
      <c r="FN316" s="253"/>
      <c r="FO316" s="253"/>
      <c r="FP316" s="253"/>
      <c r="FQ316" s="253"/>
      <c r="FR316" s="253"/>
      <c r="FS316" s="253"/>
      <c r="FT316" s="253"/>
      <c r="FU316" s="253"/>
      <c r="FV316" s="253"/>
      <c r="FW316" s="253"/>
      <c r="FX316" s="253"/>
      <c r="FY316" s="253"/>
      <c r="FZ316" s="253"/>
      <c r="GA316" s="253"/>
      <c r="GB316" s="253"/>
      <c r="GC316" s="253"/>
      <c r="GD316" s="253"/>
      <c r="GE316" s="253"/>
      <c r="GF316" s="253"/>
      <c r="GG316" s="253"/>
      <c r="GH316" s="253"/>
      <c r="GI316" s="253"/>
      <c r="GJ316" s="253"/>
      <c r="GK316" s="253"/>
      <c r="GL316" s="253"/>
      <c r="GM316" s="253"/>
      <c r="GN316" s="253"/>
      <c r="GO316" s="253"/>
      <c r="GP316" s="253"/>
      <c r="GQ316" s="253"/>
      <c r="GR316" s="253"/>
      <c r="GS316" s="253"/>
      <c r="GT316" s="253"/>
      <c r="GU316" s="253"/>
      <c r="GV316" s="253"/>
      <c r="GW316" s="253"/>
      <c r="GX316" s="253"/>
      <c r="GY316" s="253"/>
      <c r="GZ316" s="253"/>
      <c r="HA316" s="253"/>
      <c r="HB316" s="253"/>
      <c r="HC316" s="253"/>
      <c r="HD316" s="253"/>
      <c r="HE316" s="253"/>
      <c r="HF316" s="253"/>
    </row>
    <row r="317" spans="1:214" s="312" customFormat="1" ht="15" customHeight="1" x14ac:dyDescent="0.25">
      <c r="A317" s="297"/>
      <c r="B317" s="297"/>
      <c r="C317" s="253"/>
      <c r="D317" s="253"/>
      <c r="E317" s="253"/>
      <c r="F317" s="253"/>
      <c r="G317" s="253"/>
      <c r="H317" s="253"/>
      <c r="I317" s="253"/>
      <c r="J317" s="253"/>
      <c r="K317" s="253"/>
      <c r="L317" s="253"/>
      <c r="M317" s="253"/>
      <c r="N317" s="253"/>
      <c r="O317" s="253"/>
      <c r="P317" s="253"/>
      <c r="Q317" s="253"/>
      <c r="R317" s="253"/>
      <c r="S317" s="253"/>
      <c r="T317" s="253"/>
      <c r="U317" s="253" t="s">
        <v>518</v>
      </c>
      <c r="V317" s="253"/>
      <c r="W317" s="253"/>
      <c r="X317" s="253"/>
      <c r="Y317" s="253"/>
      <c r="Z317" s="253"/>
      <c r="AA317" s="253"/>
      <c r="AB317" s="253"/>
      <c r="AC317" s="253" t="s">
        <v>332</v>
      </c>
      <c r="AD317" s="253"/>
      <c r="AE317" s="253"/>
      <c r="AF317" s="253"/>
      <c r="AG317" s="253"/>
      <c r="AH317" s="253"/>
      <c r="AI317" s="253"/>
      <c r="AJ317" s="253"/>
      <c r="AK317" s="253"/>
      <c r="AL317" s="253"/>
      <c r="AM317" s="253"/>
      <c r="AN317" s="253"/>
      <c r="AO317" s="253"/>
      <c r="AP317" s="256"/>
      <c r="AQ317" s="253"/>
      <c r="AR317" s="253"/>
      <c r="AS317" s="253"/>
      <c r="AT317" s="256"/>
      <c r="AU317" s="253"/>
      <c r="AV317" s="253"/>
      <c r="AW317" s="253"/>
      <c r="AX317" s="253"/>
      <c r="AY317" s="253"/>
      <c r="AZ317" s="253"/>
      <c r="BA317" s="253"/>
      <c r="BB317" s="253"/>
      <c r="BC317" s="253"/>
      <c r="BD317" s="253"/>
      <c r="BE317" s="253"/>
      <c r="BF317" s="253"/>
      <c r="BG317" s="253"/>
      <c r="BH317" s="253"/>
      <c r="BI317" s="253"/>
      <c r="BJ317" s="253"/>
      <c r="BK317" s="253"/>
      <c r="BL317" s="253"/>
      <c r="BM317" s="253"/>
      <c r="BN317" s="253"/>
      <c r="BO317" s="253"/>
      <c r="BP317" s="253"/>
      <c r="BQ317" s="253"/>
      <c r="BR317" s="253"/>
      <c r="BS317" s="253"/>
      <c r="BT317" s="253"/>
      <c r="BU317" s="253"/>
      <c r="BV317" s="253"/>
      <c r="BW317" s="253"/>
      <c r="BX317" s="253"/>
      <c r="BY317" s="253"/>
      <c r="BZ317" s="253"/>
      <c r="CA317" s="253"/>
      <c r="CB317" s="253"/>
      <c r="CC317" s="253"/>
      <c r="CD317" s="253"/>
      <c r="CE317" s="253"/>
      <c r="CF317" s="253"/>
      <c r="CG317" s="253"/>
      <c r="CH317" s="253"/>
      <c r="CI317" s="253"/>
      <c r="CJ317" s="253"/>
      <c r="CK317" s="253"/>
      <c r="CL317" s="253"/>
      <c r="CM317" s="253"/>
      <c r="CN317" s="253"/>
      <c r="CO317" s="253"/>
      <c r="CP317" s="253"/>
      <c r="CQ317" s="253"/>
      <c r="CR317" s="253"/>
      <c r="CS317" s="253"/>
      <c r="CT317" s="253"/>
      <c r="CU317" s="253"/>
      <c r="CV317" s="253"/>
      <c r="CW317" s="253"/>
      <c r="CX317" s="253"/>
      <c r="CY317" s="253"/>
      <c r="CZ317" s="253"/>
      <c r="DA317" s="253"/>
      <c r="DB317" s="253"/>
      <c r="DC317" s="253"/>
      <c r="DD317" s="253"/>
      <c r="DE317" s="253"/>
      <c r="DF317" s="253"/>
      <c r="DG317" s="253"/>
      <c r="DH317" s="253"/>
      <c r="DI317" s="253"/>
      <c r="DJ317" s="253"/>
      <c r="DK317" s="253"/>
      <c r="DL317" s="253"/>
      <c r="DM317" s="253"/>
      <c r="DN317" s="253"/>
      <c r="DO317" s="253"/>
      <c r="DP317" s="253"/>
      <c r="DQ317" s="253"/>
      <c r="DR317" s="253"/>
      <c r="DS317" s="253"/>
      <c r="DT317" s="253"/>
      <c r="DU317" s="253"/>
      <c r="DV317" s="253"/>
      <c r="DW317" s="253"/>
      <c r="DX317" s="253"/>
      <c r="DY317" s="253"/>
      <c r="DZ317" s="253"/>
      <c r="EA317" s="253"/>
      <c r="EB317" s="253"/>
      <c r="EC317" s="253"/>
      <c r="ED317" s="253"/>
      <c r="EE317" s="253"/>
      <c r="EF317" s="253"/>
      <c r="EG317" s="253"/>
      <c r="EH317" s="253"/>
      <c r="EI317" s="253"/>
      <c r="EJ317" s="253"/>
      <c r="EK317" s="253"/>
      <c r="EL317" s="253"/>
      <c r="EM317" s="253"/>
      <c r="EN317" s="253"/>
      <c r="EO317" s="253"/>
      <c r="EP317" s="253"/>
      <c r="EQ317" s="253"/>
      <c r="ER317" s="253"/>
      <c r="ES317" s="253"/>
      <c r="ET317" s="253"/>
      <c r="EU317" s="253"/>
      <c r="EV317" s="253"/>
      <c r="EW317" s="253"/>
      <c r="EX317" s="253"/>
      <c r="EY317" s="253"/>
      <c r="EZ317" s="253"/>
      <c r="FA317" s="253"/>
      <c r="FB317" s="253"/>
      <c r="FC317" s="253"/>
      <c r="FD317" s="253"/>
      <c r="FE317" s="253"/>
      <c r="FF317" s="253"/>
      <c r="FG317" s="253"/>
      <c r="FH317" s="253"/>
      <c r="FI317" s="253"/>
      <c r="FJ317" s="253"/>
      <c r="FK317" s="253"/>
      <c r="FL317" s="253"/>
      <c r="FM317" s="253"/>
      <c r="FN317" s="253"/>
      <c r="FO317" s="253"/>
      <c r="FP317" s="253"/>
      <c r="FQ317" s="253"/>
      <c r="FR317" s="253"/>
      <c r="FS317" s="253"/>
      <c r="FT317" s="253"/>
      <c r="FU317" s="253"/>
      <c r="FV317" s="253"/>
      <c r="FW317" s="253"/>
      <c r="FX317" s="253"/>
      <c r="FY317" s="253"/>
      <c r="FZ317" s="253"/>
      <c r="GA317" s="253"/>
      <c r="GB317" s="253"/>
      <c r="GC317" s="253"/>
      <c r="GD317" s="253"/>
      <c r="GE317" s="253"/>
      <c r="GF317" s="253"/>
      <c r="GG317" s="253"/>
      <c r="GH317" s="253"/>
      <c r="GI317" s="253"/>
      <c r="GJ317" s="253"/>
      <c r="GK317" s="253"/>
      <c r="GL317" s="253"/>
      <c r="GM317" s="253"/>
      <c r="GN317" s="253"/>
      <c r="GO317" s="253"/>
      <c r="GP317" s="253"/>
      <c r="GQ317" s="253"/>
      <c r="GR317" s="253"/>
      <c r="GS317" s="253"/>
      <c r="GT317" s="253"/>
      <c r="GU317" s="253"/>
      <c r="GV317" s="253"/>
      <c r="GW317" s="253"/>
      <c r="GX317" s="253"/>
      <c r="GY317" s="253"/>
      <c r="GZ317" s="253"/>
      <c r="HA317" s="253"/>
      <c r="HB317" s="253"/>
      <c r="HC317" s="253"/>
      <c r="HD317" s="253"/>
      <c r="HE317" s="253"/>
      <c r="HF317" s="253"/>
    </row>
    <row r="318" spans="1:214" s="312" customFormat="1" ht="15" customHeight="1" x14ac:dyDescent="0.25">
      <c r="A318" s="297"/>
      <c r="B318" s="297"/>
      <c r="C318" s="253"/>
      <c r="D318" s="253"/>
      <c r="E318" s="253"/>
      <c r="F318" s="253"/>
      <c r="G318" s="253"/>
      <c r="H318" s="253"/>
      <c r="I318" s="253"/>
      <c r="J318" s="253"/>
      <c r="K318" s="253"/>
      <c r="L318" s="253"/>
      <c r="M318" s="253"/>
      <c r="N318" s="253"/>
      <c r="O318" s="253"/>
      <c r="P318" s="253"/>
      <c r="Q318" s="253"/>
      <c r="R318" s="253"/>
      <c r="S318" s="253"/>
      <c r="T318" s="253"/>
      <c r="U318" s="253" t="s">
        <v>519</v>
      </c>
      <c r="V318" s="253"/>
      <c r="W318" s="253"/>
      <c r="X318" s="253"/>
      <c r="Y318" s="253"/>
      <c r="Z318" s="253"/>
      <c r="AA318" s="253"/>
      <c r="AB318" s="253"/>
      <c r="AC318" s="253" t="s">
        <v>357</v>
      </c>
      <c r="AD318" s="253"/>
      <c r="AE318" s="253"/>
      <c r="AF318" s="253"/>
      <c r="AG318" s="253"/>
      <c r="AH318" s="253"/>
      <c r="AI318" s="253"/>
      <c r="AJ318" s="253"/>
      <c r="AK318" s="253"/>
      <c r="AL318" s="253"/>
      <c r="AM318" s="253"/>
      <c r="AN318" s="253"/>
      <c r="AO318" s="253"/>
      <c r="AP318" s="256"/>
      <c r="AQ318" s="253"/>
      <c r="AR318" s="253"/>
      <c r="AS318" s="253"/>
      <c r="AT318" s="256"/>
      <c r="AU318" s="253"/>
      <c r="AV318" s="253"/>
      <c r="AW318" s="253"/>
      <c r="AX318" s="253"/>
      <c r="AY318" s="253"/>
      <c r="AZ318" s="253"/>
      <c r="BA318" s="253"/>
      <c r="BB318" s="253"/>
      <c r="BC318" s="253"/>
      <c r="BD318" s="253"/>
      <c r="BE318" s="253"/>
      <c r="BF318" s="253"/>
      <c r="BG318" s="253"/>
      <c r="BH318" s="253"/>
      <c r="BI318" s="253"/>
      <c r="BJ318" s="253"/>
      <c r="BK318" s="253"/>
      <c r="BL318" s="253"/>
      <c r="BM318" s="253"/>
      <c r="BN318" s="253"/>
      <c r="BO318" s="253"/>
      <c r="BP318" s="253"/>
      <c r="BQ318" s="253"/>
      <c r="BR318" s="253"/>
      <c r="BS318" s="253"/>
      <c r="BT318" s="253"/>
      <c r="BU318" s="253"/>
      <c r="BV318" s="253"/>
      <c r="BW318" s="253"/>
      <c r="BX318" s="253"/>
      <c r="BY318" s="253"/>
      <c r="BZ318" s="253"/>
      <c r="CA318" s="253"/>
      <c r="CB318" s="253"/>
      <c r="CC318" s="253"/>
      <c r="CD318" s="253"/>
      <c r="CE318" s="253"/>
      <c r="CF318" s="253"/>
      <c r="CG318" s="253"/>
      <c r="CH318" s="253"/>
      <c r="CI318" s="253"/>
      <c r="CJ318" s="253"/>
      <c r="CK318" s="253"/>
      <c r="CL318" s="253"/>
      <c r="CM318" s="253"/>
      <c r="CN318" s="253"/>
      <c r="CO318" s="253"/>
      <c r="CP318" s="253"/>
      <c r="CQ318" s="253"/>
      <c r="CR318" s="253"/>
      <c r="CS318" s="253"/>
      <c r="CT318" s="253"/>
      <c r="CU318" s="253"/>
      <c r="CV318" s="253"/>
      <c r="CW318" s="253"/>
      <c r="CX318" s="253"/>
      <c r="CY318" s="253"/>
      <c r="CZ318" s="253"/>
      <c r="DA318" s="253"/>
      <c r="DB318" s="253"/>
      <c r="DC318" s="253"/>
      <c r="DD318" s="253"/>
      <c r="DE318" s="253"/>
      <c r="DF318" s="253"/>
      <c r="DG318" s="253"/>
      <c r="DH318" s="253"/>
      <c r="DI318" s="253"/>
      <c r="DJ318" s="253"/>
      <c r="DK318" s="253"/>
      <c r="DL318" s="253"/>
      <c r="DM318" s="253"/>
      <c r="DN318" s="253"/>
      <c r="DO318" s="253"/>
      <c r="DP318" s="253"/>
      <c r="DQ318" s="253"/>
      <c r="DR318" s="253"/>
      <c r="DS318" s="253"/>
      <c r="DT318" s="253"/>
      <c r="DU318" s="253"/>
      <c r="DV318" s="253"/>
      <c r="DW318" s="253"/>
      <c r="DX318" s="253"/>
      <c r="DY318" s="253"/>
      <c r="DZ318" s="253"/>
      <c r="EA318" s="253"/>
      <c r="EB318" s="253"/>
      <c r="EC318" s="253"/>
      <c r="ED318" s="253"/>
      <c r="EE318" s="253"/>
      <c r="EF318" s="253"/>
      <c r="EG318" s="253"/>
      <c r="EH318" s="253"/>
      <c r="EI318" s="253"/>
      <c r="EJ318" s="253"/>
      <c r="EK318" s="253"/>
      <c r="EL318" s="253"/>
      <c r="EM318" s="253"/>
      <c r="EN318" s="253"/>
      <c r="EO318" s="253"/>
      <c r="EP318" s="253"/>
      <c r="EQ318" s="253"/>
      <c r="ER318" s="253"/>
      <c r="ES318" s="253"/>
      <c r="ET318" s="253"/>
      <c r="EU318" s="253"/>
      <c r="EV318" s="253"/>
      <c r="EW318" s="253"/>
      <c r="EX318" s="253"/>
      <c r="EY318" s="253"/>
      <c r="EZ318" s="253"/>
      <c r="FA318" s="253"/>
      <c r="FB318" s="253"/>
      <c r="FC318" s="253"/>
      <c r="FD318" s="253"/>
      <c r="FE318" s="253"/>
      <c r="FF318" s="253"/>
      <c r="FG318" s="253"/>
      <c r="FH318" s="253"/>
      <c r="FI318" s="253"/>
      <c r="FJ318" s="253"/>
      <c r="FK318" s="253"/>
      <c r="FL318" s="253"/>
      <c r="FM318" s="253"/>
      <c r="FN318" s="253"/>
      <c r="FO318" s="253"/>
      <c r="FP318" s="253"/>
      <c r="FQ318" s="253"/>
      <c r="FR318" s="253"/>
      <c r="FS318" s="253"/>
      <c r="FT318" s="253"/>
      <c r="FU318" s="253"/>
      <c r="FV318" s="253"/>
      <c r="FW318" s="253"/>
      <c r="FX318" s="253"/>
      <c r="FY318" s="253"/>
      <c r="FZ318" s="253"/>
      <c r="GA318" s="253"/>
      <c r="GB318" s="253"/>
      <c r="GC318" s="253"/>
      <c r="GD318" s="253"/>
      <c r="GE318" s="253"/>
      <c r="GF318" s="253"/>
      <c r="GG318" s="253"/>
      <c r="GH318" s="253"/>
      <c r="GI318" s="253"/>
      <c r="GJ318" s="253"/>
      <c r="GK318" s="253"/>
      <c r="GL318" s="253"/>
      <c r="GM318" s="253"/>
      <c r="GN318" s="253"/>
      <c r="GO318" s="253"/>
      <c r="GP318" s="253"/>
      <c r="GQ318" s="253"/>
      <c r="GR318" s="253"/>
      <c r="GS318" s="253"/>
      <c r="GT318" s="253"/>
      <c r="GU318" s="253"/>
      <c r="GV318" s="253"/>
      <c r="GW318" s="253"/>
      <c r="GX318" s="253"/>
      <c r="GY318" s="253"/>
      <c r="GZ318" s="253"/>
      <c r="HA318" s="253"/>
      <c r="HB318" s="253"/>
      <c r="HC318" s="253"/>
      <c r="HD318" s="253"/>
      <c r="HE318" s="253"/>
      <c r="HF318" s="253"/>
    </row>
    <row r="319" spans="1:214" s="312" customFormat="1" ht="15" customHeight="1" x14ac:dyDescent="0.25">
      <c r="A319" s="297"/>
      <c r="B319" s="297"/>
      <c r="C319" s="253"/>
      <c r="D319" s="253"/>
      <c r="E319" s="253"/>
      <c r="F319" s="253"/>
      <c r="G319" s="253"/>
      <c r="H319" s="253"/>
      <c r="I319" s="253"/>
      <c r="J319" s="253"/>
      <c r="K319" s="253"/>
      <c r="L319" s="253"/>
      <c r="M319" s="253"/>
      <c r="N319" s="253"/>
      <c r="O319" s="253"/>
      <c r="P319" s="253"/>
      <c r="Q319" s="253"/>
      <c r="R319" s="253"/>
      <c r="S319" s="253"/>
      <c r="T319" s="253"/>
      <c r="U319" s="253" t="s">
        <v>520</v>
      </c>
      <c r="V319" s="253"/>
      <c r="W319" s="253"/>
      <c r="X319" s="253"/>
      <c r="Y319" s="253"/>
      <c r="Z319" s="253"/>
      <c r="AA319" s="253"/>
      <c r="AB319" s="253"/>
      <c r="AC319" s="253" t="s">
        <v>329</v>
      </c>
      <c r="AD319" s="253"/>
      <c r="AE319" s="253"/>
      <c r="AF319" s="253"/>
      <c r="AG319" s="253"/>
      <c r="AH319" s="253"/>
      <c r="AI319" s="253"/>
      <c r="AJ319" s="253"/>
      <c r="AK319" s="253"/>
      <c r="AL319" s="253"/>
      <c r="AM319" s="253"/>
      <c r="AN319" s="253"/>
      <c r="AO319" s="253"/>
      <c r="AP319" s="256"/>
      <c r="AQ319" s="253"/>
      <c r="AR319" s="253"/>
      <c r="AS319" s="253"/>
      <c r="AT319" s="256"/>
      <c r="AU319" s="253"/>
      <c r="AV319" s="253"/>
      <c r="AW319" s="253"/>
      <c r="AX319" s="253"/>
      <c r="AY319" s="253"/>
      <c r="AZ319" s="253"/>
      <c r="BA319" s="253"/>
      <c r="BB319" s="253"/>
      <c r="BC319" s="253"/>
      <c r="BD319" s="253"/>
      <c r="BE319" s="253"/>
      <c r="BF319" s="253"/>
      <c r="BG319" s="253"/>
      <c r="BH319" s="253"/>
      <c r="BI319" s="253"/>
      <c r="BJ319" s="253"/>
      <c r="BK319" s="253"/>
      <c r="BL319" s="253"/>
      <c r="BM319" s="253"/>
      <c r="BN319" s="253"/>
      <c r="BO319" s="253"/>
      <c r="BP319" s="253"/>
      <c r="BQ319" s="253"/>
      <c r="BR319" s="253"/>
      <c r="BS319" s="253"/>
      <c r="BT319" s="253"/>
      <c r="BU319" s="253"/>
      <c r="BV319" s="253"/>
      <c r="BW319" s="253"/>
      <c r="BX319" s="253"/>
      <c r="BY319" s="253"/>
      <c r="BZ319" s="253"/>
      <c r="CA319" s="253"/>
      <c r="CB319" s="253"/>
      <c r="CC319" s="253"/>
      <c r="CD319" s="253"/>
      <c r="CE319" s="253"/>
      <c r="CF319" s="253"/>
      <c r="CG319" s="253"/>
      <c r="CH319" s="253"/>
      <c r="CI319" s="253"/>
      <c r="CJ319" s="253"/>
      <c r="CK319" s="253"/>
      <c r="CL319" s="253"/>
      <c r="CM319" s="253"/>
      <c r="CN319" s="253"/>
      <c r="CO319" s="253"/>
      <c r="CP319" s="253"/>
      <c r="CQ319" s="253"/>
      <c r="CR319" s="253"/>
      <c r="CS319" s="253"/>
      <c r="CT319" s="253"/>
      <c r="CU319" s="253"/>
      <c r="CV319" s="253"/>
      <c r="CW319" s="253"/>
      <c r="CX319" s="253"/>
      <c r="CY319" s="253"/>
      <c r="CZ319" s="253"/>
      <c r="DA319" s="253"/>
      <c r="DB319" s="253"/>
      <c r="DC319" s="253"/>
      <c r="DD319" s="253"/>
      <c r="DE319" s="253"/>
      <c r="DF319" s="253"/>
      <c r="DG319" s="253"/>
      <c r="DH319" s="253"/>
      <c r="DI319" s="253"/>
      <c r="DJ319" s="253"/>
      <c r="DK319" s="253"/>
      <c r="DL319" s="253"/>
      <c r="DM319" s="253"/>
      <c r="DN319" s="253"/>
      <c r="DO319" s="253"/>
      <c r="DP319" s="253"/>
      <c r="DQ319" s="253"/>
      <c r="DR319" s="253"/>
      <c r="DS319" s="253"/>
      <c r="DT319" s="253"/>
      <c r="DU319" s="253"/>
      <c r="DV319" s="253"/>
      <c r="DW319" s="253"/>
      <c r="DX319" s="253"/>
      <c r="DY319" s="253"/>
      <c r="DZ319" s="253"/>
      <c r="EA319" s="253"/>
      <c r="EB319" s="253"/>
      <c r="EC319" s="253"/>
      <c r="ED319" s="253"/>
      <c r="EE319" s="253"/>
      <c r="EF319" s="253"/>
      <c r="EG319" s="253"/>
      <c r="EH319" s="253"/>
      <c r="EI319" s="253"/>
      <c r="EJ319" s="253"/>
      <c r="EK319" s="253"/>
      <c r="EL319" s="253"/>
      <c r="EM319" s="253"/>
      <c r="EN319" s="253"/>
      <c r="EO319" s="253"/>
      <c r="EP319" s="253"/>
      <c r="EQ319" s="253"/>
      <c r="ER319" s="253"/>
      <c r="ES319" s="253"/>
      <c r="ET319" s="253"/>
      <c r="EU319" s="253"/>
      <c r="EV319" s="253"/>
      <c r="EW319" s="253"/>
      <c r="EX319" s="253"/>
      <c r="EY319" s="253"/>
      <c r="EZ319" s="253"/>
      <c r="FA319" s="253"/>
      <c r="FB319" s="253"/>
      <c r="FC319" s="253"/>
      <c r="FD319" s="253"/>
      <c r="FE319" s="253"/>
      <c r="FF319" s="253"/>
      <c r="FG319" s="253"/>
      <c r="FH319" s="253"/>
      <c r="FI319" s="253"/>
      <c r="FJ319" s="253"/>
      <c r="FK319" s="253"/>
      <c r="FL319" s="253"/>
      <c r="FM319" s="253"/>
      <c r="FN319" s="253"/>
      <c r="FO319" s="253"/>
      <c r="FP319" s="253"/>
      <c r="FQ319" s="253"/>
      <c r="FR319" s="253"/>
      <c r="FS319" s="253"/>
      <c r="FT319" s="253"/>
      <c r="FU319" s="253"/>
      <c r="FV319" s="253"/>
      <c r="FW319" s="253"/>
      <c r="FX319" s="253"/>
      <c r="FY319" s="253"/>
      <c r="FZ319" s="253"/>
      <c r="GA319" s="253"/>
      <c r="GB319" s="253"/>
      <c r="GC319" s="253"/>
      <c r="GD319" s="253"/>
      <c r="GE319" s="253"/>
      <c r="GF319" s="253"/>
      <c r="GG319" s="253"/>
      <c r="GH319" s="253"/>
      <c r="GI319" s="253"/>
      <c r="GJ319" s="253"/>
      <c r="GK319" s="253"/>
      <c r="GL319" s="253"/>
      <c r="GM319" s="253"/>
      <c r="GN319" s="253"/>
      <c r="GO319" s="253"/>
      <c r="GP319" s="253"/>
      <c r="GQ319" s="253"/>
      <c r="GR319" s="253"/>
      <c r="GS319" s="253"/>
      <c r="GT319" s="253"/>
      <c r="GU319" s="253"/>
      <c r="GV319" s="253"/>
      <c r="GW319" s="253"/>
      <c r="GX319" s="253"/>
      <c r="GY319" s="253"/>
      <c r="GZ319" s="253"/>
      <c r="HA319" s="253"/>
      <c r="HB319" s="253"/>
      <c r="HC319" s="253"/>
      <c r="HD319" s="253"/>
      <c r="HE319" s="253"/>
      <c r="HF319" s="253"/>
    </row>
    <row r="320" spans="1:214" s="312" customFormat="1" ht="15" customHeight="1" x14ac:dyDescent="0.25">
      <c r="A320" s="297"/>
      <c r="B320" s="297"/>
      <c r="C320" s="253"/>
      <c r="D320" s="253"/>
      <c r="E320" s="253"/>
      <c r="F320" s="253"/>
      <c r="G320" s="253"/>
      <c r="H320" s="253"/>
      <c r="I320" s="253"/>
      <c r="J320" s="253"/>
      <c r="K320" s="253"/>
      <c r="L320" s="253"/>
      <c r="M320" s="253"/>
      <c r="N320" s="253"/>
      <c r="O320" s="253"/>
      <c r="P320" s="253"/>
      <c r="Q320" s="253"/>
      <c r="R320" s="253"/>
      <c r="S320" s="253"/>
      <c r="T320" s="253"/>
      <c r="U320" s="253" t="s">
        <v>521</v>
      </c>
      <c r="V320" s="253"/>
      <c r="W320" s="253"/>
      <c r="X320" s="253"/>
      <c r="Y320" s="253"/>
      <c r="Z320" s="253"/>
      <c r="AA320" s="253"/>
      <c r="AB320" s="253"/>
      <c r="AC320" s="253" t="s">
        <v>316</v>
      </c>
      <c r="AD320" s="253"/>
      <c r="AE320" s="253"/>
      <c r="AF320" s="253"/>
      <c r="AG320" s="253"/>
      <c r="AH320" s="253"/>
      <c r="AI320" s="253"/>
      <c r="AJ320" s="253"/>
      <c r="AK320" s="253"/>
      <c r="AL320" s="253"/>
      <c r="AM320" s="253"/>
      <c r="AN320" s="253"/>
      <c r="AO320" s="253"/>
      <c r="AP320" s="256"/>
      <c r="AQ320" s="253"/>
      <c r="AR320" s="253"/>
      <c r="AS320" s="253"/>
      <c r="AT320" s="256"/>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3"/>
      <c r="DL320" s="253"/>
      <c r="DM320" s="253"/>
      <c r="DN320" s="253"/>
      <c r="DO320" s="253"/>
      <c r="DP320" s="253"/>
      <c r="DQ320" s="253"/>
      <c r="DR320" s="253"/>
      <c r="DS320" s="253"/>
      <c r="DT320" s="253"/>
      <c r="DU320" s="253"/>
      <c r="DV320" s="253"/>
      <c r="DW320" s="253"/>
      <c r="DX320" s="253"/>
      <c r="DY320" s="253"/>
      <c r="DZ320" s="253"/>
      <c r="EA320" s="253"/>
      <c r="EB320" s="253"/>
      <c r="EC320" s="253"/>
      <c r="ED320" s="253"/>
      <c r="EE320" s="253"/>
      <c r="EF320" s="253"/>
      <c r="EG320" s="253"/>
      <c r="EH320" s="253"/>
      <c r="EI320" s="253"/>
      <c r="EJ320" s="253"/>
      <c r="EK320" s="253"/>
      <c r="EL320" s="253"/>
      <c r="EM320" s="253"/>
      <c r="EN320" s="253"/>
      <c r="EO320" s="253"/>
      <c r="EP320" s="253"/>
      <c r="EQ320" s="253"/>
      <c r="ER320" s="253"/>
      <c r="ES320" s="253"/>
      <c r="ET320" s="253"/>
      <c r="EU320" s="253"/>
      <c r="EV320" s="253"/>
      <c r="EW320" s="253"/>
      <c r="EX320" s="253"/>
      <c r="EY320" s="253"/>
      <c r="EZ320" s="253"/>
      <c r="FA320" s="253"/>
      <c r="FB320" s="253"/>
      <c r="FC320" s="253"/>
      <c r="FD320" s="253"/>
      <c r="FE320" s="253"/>
      <c r="FF320" s="253"/>
      <c r="FG320" s="253"/>
      <c r="FH320" s="253"/>
      <c r="FI320" s="253"/>
      <c r="FJ320" s="253"/>
      <c r="FK320" s="253"/>
      <c r="FL320" s="253"/>
      <c r="FM320" s="253"/>
      <c r="FN320" s="253"/>
      <c r="FO320" s="253"/>
      <c r="FP320" s="253"/>
      <c r="FQ320" s="253"/>
      <c r="FR320" s="253"/>
      <c r="FS320" s="253"/>
      <c r="FT320" s="253"/>
      <c r="FU320" s="253"/>
      <c r="FV320" s="253"/>
      <c r="FW320" s="253"/>
      <c r="FX320" s="253"/>
      <c r="FY320" s="253"/>
      <c r="FZ320" s="253"/>
      <c r="GA320" s="253"/>
      <c r="GB320" s="253"/>
      <c r="GC320" s="253"/>
      <c r="GD320" s="253"/>
      <c r="GE320" s="253"/>
      <c r="GF320" s="253"/>
      <c r="GG320" s="253"/>
      <c r="GH320" s="253"/>
      <c r="GI320" s="253"/>
      <c r="GJ320" s="253"/>
      <c r="GK320" s="253"/>
      <c r="GL320" s="253"/>
      <c r="GM320" s="253"/>
      <c r="GN320" s="253"/>
      <c r="GO320" s="253"/>
      <c r="GP320" s="253"/>
      <c r="GQ320" s="253"/>
      <c r="GR320" s="253"/>
      <c r="GS320" s="253"/>
      <c r="GT320" s="253"/>
      <c r="GU320" s="253"/>
      <c r="GV320" s="253"/>
      <c r="GW320" s="253"/>
      <c r="GX320" s="253"/>
      <c r="GY320" s="253"/>
      <c r="GZ320" s="253"/>
      <c r="HA320" s="253"/>
      <c r="HB320" s="253"/>
      <c r="HC320" s="253"/>
      <c r="HD320" s="253"/>
      <c r="HE320" s="253"/>
      <c r="HF320" s="253"/>
    </row>
    <row r="321" spans="1:214" s="312" customFormat="1" ht="15" customHeight="1" x14ac:dyDescent="0.25">
      <c r="A321" s="297"/>
      <c r="B321" s="297"/>
      <c r="C321" s="253"/>
      <c r="D321" s="253"/>
      <c r="E321" s="253"/>
      <c r="F321" s="253"/>
      <c r="G321" s="253"/>
      <c r="H321" s="253"/>
      <c r="I321" s="253"/>
      <c r="J321" s="253"/>
      <c r="K321" s="253"/>
      <c r="L321" s="253"/>
      <c r="M321" s="253"/>
      <c r="N321" s="253"/>
      <c r="O321" s="253"/>
      <c r="P321" s="253"/>
      <c r="Q321" s="253"/>
      <c r="R321" s="253"/>
      <c r="S321" s="253"/>
      <c r="T321" s="253"/>
      <c r="U321" s="253" t="s">
        <v>522</v>
      </c>
      <c r="V321" s="253"/>
      <c r="W321" s="253"/>
      <c r="X321" s="253"/>
      <c r="Y321" s="253"/>
      <c r="Z321" s="253"/>
      <c r="AA321" s="253"/>
      <c r="AB321" s="253"/>
      <c r="AC321" s="253" t="s">
        <v>357</v>
      </c>
      <c r="AD321" s="253"/>
      <c r="AE321" s="253"/>
      <c r="AF321" s="253"/>
      <c r="AG321" s="253"/>
      <c r="AH321" s="253"/>
      <c r="AI321" s="253"/>
      <c r="AJ321" s="253"/>
      <c r="AK321" s="253"/>
      <c r="AL321" s="253"/>
      <c r="AM321" s="253"/>
      <c r="AN321" s="253"/>
      <c r="AO321" s="253"/>
      <c r="AP321" s="256"/>
      <c r="AQ321" s="253"/>
      <c r="AR321" s="253"/>
      <c r="AS321" s="253"/>
      <c r="AT321" s="256"/>
      <c r="AU321" s="253"/>
      <c r="AV321" s="253"/>
      <c r="AW321" s="253"/>
      <c r="AX321" s="253"/>
      <c r="AY321" s="253"/>
      <c r="AZ321" s="253"/>
      <c r="BA321" s="253"/>
      <c r="BB321" s="253"/>
      <c r="BC321" s="253"/>
      <c r="BD321" s="253"/>
      <c r="BE321" s="253"/>
      <c r="BF321" s="253"/>
      <c r="BG321" s="253"/>
      <c r="BH321" s="253"/>
      <c r="BI321" s="253"/>
      <c r="BJ321" s="253"/>
      <c r="BK321" s="253"/>
      <c r="BL321" s="253"/>
      <c r="BM321" s="253"/>
      <c r="BN321" s="253"/>
      <c r="BO321" s="253"/>
      <c r="BP321" s="253"/>
      <c r="BQ321" s="253"/>
      <c r="BR321" s="253"/>
      <c r="BS321" s="253"/>
      <c r="BT321" s="253"/>
      <c r="BU321" s="253"/>
      <c r="BV321" s="253"/>
      <c r="BW321" s="253"/>
      <c r="BX321" s="253"/>
      <c r="BY321" s="253"/>
      <c r="BZ321" s="253"/>
      <c r="CA321" s="253"/>
      <c r="CB321" s="253"/>
      <c r="CC321" s="253"/>
      <c r="CD321" s="253"/>
      <c r="CE321" s="253"/>
      <c r="CF321" s="253"/>
      <c r="CG321" s="253"/>
      <c r="CH321" s="253"/>
      <c r="CI321" s="253"/>
      <c r="CJ321" s="253"/>
      <c r="CK321" s="253"/>
      <c r="CL321" s="253"/>
      <c r="CM321" s="253"/>
      <c r="CN321" s="253"/>
      <c r="CO321" s="253"/>
      <c r="CP321" s="253"/>
      <c r="CQ321" s="253"/>
      <c r="CR321" s="253"/>
      <c r="CS321" s="253"/>
      <c r="CT321" s="253"/>
      <c r="CU321" s="253"/>
      <c r="CV321" s="253"/>
      <c r="CW321" s="253"/>
      <c r="CX321" s="253"/>
      <c r="CY321" s="253"/>
      <c r="CZ321" s="253"/>
      <c r="DA321" s="253"/>
      <c r="DB321" s="253"/>
      <c r="DC321" s="253"/>
      <c r="DD321" s="253"/>
      <c r="DE321" s="253"/>
      <c r="DF321" s="253"/>
      <c r="DG321" s="253"/>
      <c r="DH321" s="253"/>
      <c r="DI321" s="253"/>
      <c r="DJ321" s="253"/>
      <c r="DK321" s="253"/>
      <c r="DL321" s="253"/>
      <c r="DM321" s="253"/>
      <c r="DN321" s="253"/>
      <c r="DO321" s="253"/>
      <c r="DP321" s="253"/>
      <c r="DQ321" s="253"/>
      <c r="DR321" s="253"/>
      <c r="DS321" s="253"/>
      <c r="DT321" s="253"/>
      <c r="DU321" s="253"/>
      <c r="DV321" s="253"/>
      <c r="DW321" s="253"/>
      <c r="DX321" s="253"/>
      <c r="DY321" s="253"/>
      <c r="DZ321" s="253"/>
      <c r="EA321" s="253"/>
      <c r="EB321" s="253"/>
      <c r="EC321" s="253"/>
      <c r="ED321" s="253"/>
      <c r="EE321" s="253"/>
      <c r="EF321" s="253"/>
      <c r="EG321" s="253"/>
      <c r="EH321" s="253"/>
      <c r="EI321" s="253"/>
      <c r="EJ321" s="253"/>
      <c r="EK321" s="253"/>
      <c r="EL321" s="253"/>
      <c r="EM321" s="253"/>
      <c r="EN321" s="253"/>
      <c r="EO321" s="253"/>
      <c r="EP321" s="253"/>
      <c r="EQ321" s="253"/>
      <c r="ER321" s="253"/>
      <c r="ES321" s="253"/>
      <c r="ET321" s="253"/>
      <c r="EU321" s="253"/>
      <c r="EV321" s="253"/>
      <c r="EW321" s="253"/>
      <c r="EX321" s="253"/>
      <c r="EY321" s="253"/>
      <c r="EZ321" s="253"/>
      <c r="FA321" s="253"/>
      <c r="FB321" s="253"/>
      <c r="FC321" s="253"/>
      <c r="FD321" s="253"/>
      <c r="FE321" s="253"/>
      <c r="FF321" s="253"/>
      <c r="FG321" s="253"/>
      <c r="FH321" s="253"/>
      <c r="FI321" s="253"/>
      <c r="FJ321" s="253"/>
      <c r="FK321" s="253"/>
      <c r="FL321" s="253"/>
      <c r="FM321" s="253"/>
      <c r="FN321" s="253"/>
      <c r="FO321" s="253"/>
      <c r="FP321" s="253"/>
      <c r="FQ321" s="253"/>
      <c r="FR321" s="253"/>
      <c r="FS321" s="253"/>
      <c r="FT321" s="253"/>
      <c r="FU321" s="253"/>
      <c r="FV321" s="253"/>
      <c r="FW321" s="253"/>
      <c r="FX321" s="253"/>
      <c r="FY321" s="253"/>
      <c r="FZ321" s="253"/>
      <c r="GA321" s="253"/>
      <c r="GB321" s="253"/>
      <c r="GC321" s="253"/>
      <c r="GD321" s="253"/>
      <c r="GE321" s="253"/>
      <c r="GF321" s="253"/>
      <c r="GG321" s="253"/>
      <c r="GH321" s="253"/>
      <c r="GI321" s="253"/>
      <c r="GJ321" s="253"/>
      <c r="GK321" s="253"/>
      <c r="GL321" s="253"/>
      <c r="GM321" s="253"/>
      <c r="GN321" s="253"/>
      <c r="GO321" s="253"/>
      <c r="GP321" s="253"/>
      <c r="GQ321" s="253"/>
      <c r="GR321" s="253"/>
      <c r="GS321" s="253"/>
      <c r="GT321" s="253"/>
      <c r="GU321" s="253"/>
      <c r="GV321" s="253"/>
      <c r="GW321" s="253"/>
      <c r="GX321" s="253"/>
      <c r="GY321" s="253"/>
      <c r="GZ321" s="253"/>
      <c r="HA321" s="253"/>
      <c r="HB321" s="253"/>
      <c r="HC321" s="253"/>
      <c r="HD321" s="253"/>
      <c r="HE321" s="253"/>
      <c r="HF321" s="253"/>
    </row>
    <row r="322" spans="1:214" s="312" customFormat="1" ht="15" customHeight="1" x14ac:dyDescent="0.25">
      <c r="A322" s="297"/>
      <c r="B322" s="297"/>
      <c r="C322" s="253"/>
      <c r="D322" s="253"/>
      <c r="E322" s="253"/>
      <c r="F322" s="253"/>
      <c r="G322" s="253"/>
      <c r="H322" s="253"/>
      <c r="I322" s="253"/>
      <c r="J322" s="253"/>
      <c r="K322" s="253"/>
      <c r="L322" s="253"/>
      <c r="M322" s="253"/>
      <c r="N322" s="253"/>
      <c r="O322" s="253"/>
      <c r="P322" s="253"/>
      <c r="Q322" s="253"/>
      <c r="R322" s="253"/>
      <c r="S322" s="253"/>
      <c r="T322" s="253"/>
      <c r="U322" s="253" t="s">
        <v>523</v>
      </c>
      <c r="V322" s="253"/>
      <c r="W322" s="253"/>
      <c r="X322" s="253"/>
      <c r="Y322" s="253"/>
      <c r="Z322" s="253"/>
      <c r="AA322" s="253"/>
      <c r="AB322" s="253"/>
      <c r="AC322" s="253" t="s">
        <v>323</v>
      </c>
      <c r="AD322" s="253"/>
      <c r="AE322" s="253"/>
      <c r="AF322" s="253"/>
      <c r="AG322" s="253"/>
      <c r="AH322" s="253"/>
      <c r="AI322" s="253"/>
      <c r="AJ322" s="253"/>
      <c r="AK322" s="253"/>
      <c r="AL322" s="253"/>
      <c r="AM322" s="253"/>
      <c r="AN322" s="253"/>
      <c r="AO322" s="253"/>
      <c r="AP322" s="256"/>
      <c r="AQ322" s="253"/>
      <c r="AR322" s="253"/>
      <c r="AS322" s="253"/>
      <c r="AT322" s="256"/>
      <c r="AU322" s="253"/>
      <c r="AV322" s="253"/>
      <c r="AW322" s="253"/>
      <c r="AX322" s="253"/>
      <c r="AY322" s="253"/>
      <c r="AZ322" s="253"/>
      <c r="BA322" s="253"/>
      <c r="BB322" s="253"/>
      <c r="BC322" s="253"/>
      <c r="BD322" s="253"/>
      <c r="BE322" s="253"/>
      <c r="BF322" s="253"/>
      <c r="BG322" s="253"/>
      <c r="BH322" s="253"/>
      <c r="BI322" s="253"/>
      <c r="BJ322" s="253"/>
      <c r="BK322" s="253"/>
      <c r="BL322" s="253"/>
      <c r="BM322" s="253"/>
      <c r="BN322" s="253"/>
      <c r="BO322" s="253"/>
      <c r="BP322" s="253"/>
      <c r="BQ322" s="253"/>
      <c r="BR322" s="253"/>
      <c r="BS322" s="253"/>
      <c r="BT322" s="253"/>
      <c r="BU322" s="253"/>
      <c r="BV322" s="253"/>
      <c r="BW322" s="253"/>
      <c r="BX322" s="253"/>
      <c r="BY322" s="253"/>
      <c r="BZ322" s="253"/>
      <c r="CA322" s="253"/>
      <c r="CB322" s="253"/>
      <c r="CC322" s="253"/>
      <c r="CD322" s="253"/>
      <c r="CE322" s="253"/>
      <c r="CF322" s="253"/>
      <c r="CG322" s="253"/>
      <c r="CH322" s="253"/>
      <c r="CI322" s="253"/>
      <c r="CJ322" s="253"/>
      <c r="CK322" s="253"/>
      <c r="CL322" s="253"/>
      <c r="CM322" s="253"/>
      <c r="CN322" s="253"/>
      <c r="CO322" s="253"/>
      <c r="CP322" s="253"/>
      <c r="CQ322" s="253"/>
      <c r="CR322" s="253"/>
      <c r="CS322" s="253"/>
      <c r="CT322" s="253"/>
      <c r="CU322" s="253"/>
      <c r="CV322" s="253"/>
      <c r="CW322" s="253"/>
      <c r="CX322" s="253"/>
      <c r="CY322" s="253"/>
      <c r="CZ322" s="253"/>
      <c r="DA322" s="253"/>
      <c r="DB322" s="253"/>
      <c r="DC322" s="253"/>
      <c r="DD322" s="253"/>
      <c r="DE322" s="253"/>
      <c r="DF322" s="253"/>
      <c r="DG322" s="253"/>
      <c r="DH322" s="253"/>
      <c r="DI322" s="253"/>
      <c r="DJ322" s="253"/>
      <c r="DK322" s="253"/>
      <c r="DL322" s="253"/>
      <c r="DM322" s="253"/>
      <c r="DN322" s="253"/>
      <c r="DO322" s="253"/>
      <c r="DP322" s="253"/>
      <c r="DQ322" s="253"/>
      <c r="DR322" s="253"/>
      <c r="DS322" s="253"/>
      <c r="DT322" s="253"/>
      <c r="DU322" s="253"/>
      <c r="DV322" s="253"/>
      <c r="DW322" s="253"/>
      <c r="DX322" s="253"/>
      <c r="DY322" s="253"/>
      <c r="DZ322" s="253"/>
      <c r="EA322" s="253"/>
      <c r="EB322" s="253"/>
      <c r="EC322" s="253"/>
      <c r="ED322" s="253"/>
      <c r="EE322" s="253"/>
      <c r="EF322" s="253"/>
      <c r="EG322" s="253"/>
      <c r="EH322" s="253"/>
      <c r="EI322" s="253"/>
      <c r="EJ322" s="253"/>
      <c r="EK322" s="253"/>
      <c r="EL322" s="253"/>
      <c r="EM322" s="253"/>
      <c r="EN322" s="253"/>
      <c r="EO322" s="253"/>
      <c r="EP322" s="253"/>
      <c r="EQ322" s="253"/>
      <c r="ER322" s="253"/>
      <c r="ES322" s="253"/>
      <c r="ET322" s="253"/>
      <c r="EU322" s="253"/>
      <c r="EV322" s="253"/>
      <c r="EW322" s="253"/>
      <c r="EX322" s="253"/>
      <c r="EY322" s="253"/>
      <c r="EZ322" s="253"/>
      <c r="FA322" s="253"/>
      <c r="FB322" s="253"/>
      <c r="FC322" s="253"/>
      <c r="FD322" s="253"/>
      <c r="FE322" s="253"/>
      <c r="FF322" s="253"/>
      <c r="FG322" s="253"/>
      <c r="FH322" s="253"/>
      <c r="FI322" s="253"/>
      <c r="FJ322" s="253"/>
      <c r="FK322" s="253"/>
      <c r="FL322" s="253"/>
      <c r="FM322" s="253"/>
      <c r="FN322" s="253"/>
      <c r="FO322" s="253"/>
      <c r="FP322" s="253"/>
      <c r="FQ322" s="253"/>
      <c r="FR322" s="253"/>
      <c r="FS322" s="253"/>
      <c r="FT322" s="253"/>
      <c r="FU322" s="253"/>
      <c r="FV322" s="253"/>
      <c r="FW322" s="253"/>
      <c r="FX322" s="253"/>
      <c r="FY322" s="253"/>
      <c r="FZ322" s="253"/>
      <c r="GA322" s="253"/>
      <c r="GB322" s="253"/>
      <c r="GC322" s="253"/>
      <c r="GD322" s="253"/>
      <c r="GE322" s="253"/>
      <c r="GF322" s="253"/>
      <c r="GG322" s="253"/>
      <c r="GH322" s="253"/>
      <c r="GI322" s="253"/>
      <c r="GJ322" s="253"/>
      <c r="GK322" s="253"/>
      <c r="GL322" s="253"/>
      <c r="GM322" s="253"/>
      <c r="GN322" s="253"/>
      <c r="GO322" s="253"/>
      <c r="GP322" s="253"/>
      <c r="GQ322" s="253"/>
      <c r="GR322" s="253"/>
      <c r="GS322" s="253"/>
      <c r="GT322" s="253"/>
      <c r="GU322" s="253"/>
      <c r="GV322" s="253"/>
      <c r="GW322" s="253"/>
      <c r="GX322" s="253"/>
      <c r="GY322" s="253"/>
      <c r="GZ322" s="253"/>
      <c r="HA322" s="253"/>
      <c r="HB322" s="253"/>
      <c r="HC322" s="253"/>
      <c r="HD322" s="253"/>
      <c r="HE322" s="253"/>
      <c r="HF322" s="253"/>
    </row>
    <row r="323" spans="1:214" s="312" customFormat="1" ht="15" customHeight="1" x14ac:dyDescent="0.25">
      <c r="A323" s="297"/>
      <c r="B323" s="297"/>
      <c r="C323" s="253"/>
      <c r="D323" s="253"/>
      <c r="E323" s="253"/>
      <c r="F323" s="253"/>
      <c r="G323" s="253"/>
      <c r="H323" s="253"/>
      <c r="I323" s="253"/>
      <c r="J323" s="253"/>
      <c r="K323" s="253"/>
      <c r="L323" s="253"/>
      <c r="M323" s="253"/>
      <c r="N323" s="253"/>
      <c r="O323" s="253"/>
      <c r="P323" s="253"/>
      <c r="Q323" s="253"/>
      <c r="R323" s="253"/>
      <c r="S323" s="253"/>
      <c r="T323" s="253"/>
      <c r="U323" s="253" t="s">
        <v>524</v>
      </c>
      <c r="V323" s="253"/>
      <c r="W323" s="253"/>
      <c r="X323" s="253"/>
      <c r="Y323" s="253"/>
      <c r="Z323" s="253"/>
      <c r="AA323" s="253"/>
      <c r="AB323" s="253"/>
      <c r="AC323" s="253" t="s">
        <v>332</v>
      </c>
      <c r="AD323" s="253"/>
      <c r="AE323" s="253"/>
      <c r="AF323" s="253"/>
      <c r="AG323" s="253"/>
      <c r="AH323" s="253"/>
      <c r="AI323" s="253"/>
      <c r="AJ323" s="253"/>
      <c r="AK323" s="253"/>
      <c r="AL323" s="253"/>
      <c r="AM323" s="253"/>
      <c r="AN323" s="253"/>
      <c r="AO323" s="253"/>
      <c r="AP323" s="256"/>
      <c r="AQ323" s="253"/>
      <c r="AR323" s="253"/>
      <c r="AS323" s="253"/>
      <c r="AT323" s="256"/>
      <c r="AU323" s="253"/>
      <c r="AV323" s="253"/>
      <c r="AW323" s="253"/>
      <c r="AX323" s="253"/>
      <c r="AY323" s="253"/>
      <c r="AZ323" s="253"/>
      <c r="BA323" s="253"/>
      <c r="BB323" s="253"/>
      <c r="BC323" s="253"/>
      <c r="BD323" s="253"/>
      <c r="BE323" s="253"/>
      <c r="BF323" s="253"/>
      <c r="BG323" s="253"/>
      <c r="BH323" s="253"/>
      <c r="BI323" s="253"/>
      <c r="BJ323" s="253"/>
      <c r="BK323" s="253"/>
      <c r="BL323" s="253"/>
      <c r="BM323" s="253"/>
      <c r="BN323" s="253"/>
      <c r="BO323" s="253"/>
      <c r="BP323" s="253"/>
      <c r="BQ323" s="253"/>
      <c r="BR323" s="253"/>
      <c r="BS323" s="253"/>
      <c r="BT323" s="253"/>
      <c r="BU323" s="253"/>
      <c r="BV323" s="253"/>
      <c r="BW323" s="253"/>
      <c r="BX323" s="253"/>
      <c r="BY323" s="253"/>
      <c r="BZ323" s="253"/>
      <c r="CA323" s="253"/>
      <c r="CB323" s="253"/>
      <c r="CC323" s="253"/>
      <c r="CD323" s="253"/>
      <c r="CE323" s="253"/>
      <c r="CF323" s="253"/>
      <c r="CG323" s="253"/>
      <c r="CH323" s="253"/>
      <c r="CI323" s="253"/>
      <c r="CJ323" s="253"/>
      <c r="CK323" s="253"/>
      <c r="CL323" s="253"/>
      <c r="CM323" s="253"/>
      <c r="CN323" s="253"/>
      <c r="CO323" s="253"/>
      <c r="CP323" s="253"/>
      <c r="CQ323" s="253"/>
      <c r="CR323" s="253"/>
      <c r="CS323" s="253"/>
      <c r="CT323" s="253"/>
      <c r="CU323" s="253"/>
      <c r="CV323" s="253"/>
      <c r="CW323" s="253"/>
      <c r="CX323" s="253"/>
      <c r="CY323" s="253"/>
      <c r="CZ323" s="253"/>
      <c r="DA323" s="253"/>
      <c r="DB323" s="253"/>
      <c r="DC323" s="253"/>
      <c r="DD323" s="253"/>
      <c r="DE323" s="253"/>
      <c r="DF323" s="253"/>
      <c r="DG323" s="253"/>
      <c r="DH323" s="253"/>
      <c r="DI323" s="253"/>
      <c r="DJ323" s="253"/>
      <c r="DK323" s="253"/>
      <c r="DL323" s="253"/>
      <c r="DM323" s="253"/>
      <c r="DN323" s="253"/>
      <c r="DO323" s="253"/>
      <c r="DP323" s="253"/>
      <c r="DQ323" s="253"/>
      <c r="DR323" s="253"/>
      <c r="DS323" s="253"/>
      <c r="DT323" s="253"/>
      <c r="DU323" s="253"/>
      <c r="DV323" s="253"/>
      <c r="DW323" s="253"/>
      <c r="DX323" s="253"/>
      <c r="DY323" s="253"/>
      <c r="DZ323" s="253"/>
      <c r="EA323" s="253"/>
      <c r="EB323" s="253"/>
      <c r="EC323" s="253"/>
      <c r="ED323" s="253"/>
      <c r="EE323" s="253"/>
      <c r="EF323" s="253"/>
      <c r="EG323" s="253"/>
      <c r="EH323" s="253"/>
      <c r="EI323" s="253"/>
      <c r="EJ323" s="253"/>
      <c r="EK323" s="253"/>
      <c r="EL323" s="253"/>
      <c r="EM323" s="253"/>
      <c r="EN323" s="253"/>
      <c r="EO323" s="253"/>
      <c r="EP323" s="253"/>
      <c r="EQ323" s="253"/>
      <c r="ER323" s="253"/>
      <c r="ES323" s="253"/>
      <c r="ET323" s="253"/>
      <c r="EU323" s="253"/>
      <c r="EV323" s="253"/>
      <c r="EW323" s="253"/>
      <c r="EX323" s="253"/>
      <c r="EY323" s="253"/>
      <c r="EZ323" s="253"/>
      <c r="FA323" s="253"/>
      <c r="FB323" s="253"/>
      <c r="FC323" s="253"/>
      <c r="FD323" s="253"/>
      <c r="FE323" s="253"/>
      <c r="FF323" s="253"/>
      <c r="FG323" s="253"/>
      <c r="FH323" s="253"/>
      <c r="FI323" s="253"/>
      <c r="FJ323" s="253"/>
      <c r="FK323" s="253"/>
      <c r="FL323" s="253"/>
      <c r="FM323" s="253"/>
      <c r="FN323" s="253"/>
      <c r="FO323" s="253"/>
      <c r="FP323" s="253"/>
      <c r="FQ323" s="253"/>
      <c r="FR323" s="253"/>
      <c r="FS323" s="253"/>
      <c r="FT323" s="253"/>
      <c r="FU323" s="253"/>
      <c r="FV323" s="253"/>
      <c r="FW323" s="253"/>
      <c r="FX323" s="253"/>
      <c r="FY323" s="253"/>
      <c r="FZ323" s="253"/>
      <c r="GA323" s="253"/>
      <c r="GB323" s="253"/>
      <c r="GC323" s="253"/>
      <c r="GD323" s="253"/>
      <c r="GE323" s="253"/>
      <c r="GF323" s="253"/>
      <c r="GG323" s="253"/>
      <c r="GH323" s="253"/>
      <c r="GI323" s="253"/>
      <c r="GJ323" s="253"/>
      <c r="GK323" s="253"/>
      <c r="GL323" s="253"/>
      <c r="GM323" s="253"/>
      <c r="GN323" s="253"/>
      <c r="GO323" s="253"/>
      <c r="GP323" s="253"/>
      <c r="GQ323" s="253"/>
      <c r="GR323" s="253"/>
      <c r="GS323" s="253"/>
      <c r="GT323" s="253"/>
      <c r="GU323" s="253"/>
      <c r="GV323" s="253"/>
      <c r="GW323" s="253"/>
      <c r="GX323" s="253"/>
      <c r="GY323" s="253"/>
      <c r="GZ323" s="253"/>
      <c r="HA323" s="253"/>
      <c r="HB323" s="253"/>
      <c r="HC323" s="253"/>
      <c r="HD323" s="253"/>
      <c r="HE323" s="253"/>
      <c r="HF323" s="253"/>
    </row>
    <row r="324" spans="1:214" s="312" customFormat="1" ht="15" customHeight="1" x14ac:dyDescent="0.25">
      <c r="A324" s="297"/>
      <c r="B324" s="297"/>
      <c r="C324" s="253"/>
      <c r="D324" s="253"/>
      <c r="E324" s="253"/>
      <c r="F324" s="253"/>
      <c r="G324" s="253"/>
      <c r="H324" s="253"/>
      <c r="I324" s="253"/>
      <c r="J324" s="253"/>
      <c r="K324" s="253"/>
      <c r="L324" s="253"/>
      <c r="M324" s="253"/>
      <c r="N324" s="253"/>
      <c r="O324" s="253"/>
      <c r="P324" s="253"/>
      <c r="Q324" s="253"/>
      <c r="R324" s="253"/>
      <c r="S324" s="253"/>
      <c r="T324" s="253"/>
      <c r="U324" s="253" t="s">
        <v>287</v>
      </c>
      <c r="V324" s="253"/>
      <c r="W324" s="253"/>
      <c r="X324" s="253"/>
      <c r="Y324" s="253"/>
      <c r="Z324" s="253"/>
      <c r="AA324" s="253"/>
      <c r="AB324" s="253"/>
      <c r="AC324" s="253" t="s">
        <v>357</v>
      </c>
      <c r="AD324" s="253"/>
      <c r="AE324" s="253"/>
      <c r="AF324" s="253"/>
      <c r="AG324" s="253"/>
      <c r="AH324" s="253"/>
      <c r="AI324" s="253"/>
      <c r="AJ324" s="253"/>
      <c r="AK324" s="253"/>
      <c r="AL324" s="253"/>
      <c r="AM324" s="253"/>
      <c r="AN324" s="253"/>
      <c r="AO324" s="253"/>
      <c r="AP324" s="256"/>
      <c r="AQ324" s="253"/>
      <c r="AR324" s="253"/>
      <c r="AS324" s="253"/>
      <c r="AT324" s="256"/>
      <c r="AU324" s="253"/>
      <c r="AV324" s="253"/>
      <c r="AW324" s="253"/>
      <c r="AX324" s="253"/>
      <c r="AY324" s="253"/>
      <c r="AZ324" s="253"/>
      <c r="BA324" s="253"/>
      <c r="BB324" s="253"/>
      <c r="BC324" s="253"/>
      <c r="BD324" s="253"/>
      <c r="BE324" s="253"/>
      <c r="BF324" s="253"/>
      <c r="BG324" s="253"/>
      <c r="BH324" s="253"/>
      <c r="BI324" s="253"/>
      <c r="BJ324" s="253"/>
      <c r="BK324" s="253"/>
      <c r="BL324" s="253"/>
      <c r="BM324" s="253"/>
      <c r="BN324" s="253"/>
      <c r="BO324" s="253"/>
      <c r="BP324" s="253"/>
      <c r="BQ324" s="253"/>
      <c r="BR324" s="253"/>
      <c r="BS324" s="253"/>
      <c r="BT324" s="253"/>
      <c r="BU324" s="253"/>
      <c r="BV324" s="253"/>
      <c r="BW324" s="253"/>
      <c r="BX324" s="253"/>
      <c r="BY324" s="253"/>
      <c r="BZ324" s="253"/>
      <c r="CA324" s="253"/>
      <c r="CB324" s="253"/>
      <c r="CC324" s="253"/>
      <c r="CD324" s="253"/>
      <c r="CE324" s="253"/>
      <c r="CF324" s="253"/>
      <c r="CG324" s="253"/>
      <c r="CH324" s="253"/>
      <c r="CI324" s="253"/>
      <c r="CJ324" s="253"/>
      <c r="CK324" s="253"/>
      <c r="CL324" s="253"/>
      <c r="CM324" s="253"/>
      <c r="CN324" s="253"/>
      <c r="CO324" s="253"/>
      <c r="CP324" s="253"/>
      <c r="CQ324" s="253"/>
      <c r="CR324" s="253"/>
      <c r="CS324" s="253"/>
      <c r="CT324" s="253"/>
      <c r="CU324" s="253"/>
      <c r="CV324" s="253"/>
      <c r="CW324" s="253"/>
      <c r="CX324" s="253"/>
      <c r="CY324" s="253"/>
      <c r="CZ324" s="253"/>
      <c r="DA324" s="253"/>
      <c r="DB324" s="253"/>
      <c r="DC324" s="253"/>
      <c r="DD324" s="253"/>
      <c r="DE324" s="253"/>
      <c r="DF324" s="253"/>
      <c r="DG324" s="253"/>
      <c r="DH324" s="253"/>
      <c r="DI324" s="253"/>
      <c r="DJ324" s="253"/>
      <c r="DK324" s="253"/>
      <c r="DL324" s="253"/>
      <c r="DM324" s="253"/>
      <c r="DN324" s="253"/>
      <c r="DO324" s="253"/>
      <c r="DP324" s="253"/>
      <c r="DQ324" s="253"/>
      <c r="DR324" s="253"/>
      <c r="DS324" s="253"/>
      <c r="DT324" s="253"/>
      <c r="DU324" s="253"/>
      <c r="DV324" s="253"/>
      <c r="DW324" s="253"/>
      <c r="DX324" s="253"/>
      <c r="DY324" s="253"/>
      <c r="DZ324" s="253"/>
      <c r="EA324" s="253"/>
      <c r="EB324" s="253"/>
      <c r="EC324" s="253"/>
      <c r="ED324" s="253"/>
      <c r="EE324" s="253"/>
      <c r="EF324" s="253"/>
      <c r="EG324" s="253"/>
      <c r="EH324" s="253"/>
      <c r="EI324" s="253"/>
      <c r="EJ324" s="253"/>
      <c r="EK324" s="253"/>
      <c r="EL324" s="253"/>
      <c r="EM324" s="253"/>
      <c r="EN324" s="253"/>
      <c r="EO324" s="253"/>
      <c r="EP324" s="253"/>
      <c r="EQ324" s="253"/>
      <c r="ER324" s="253"/>
      <c r="ES324" s="253"/>
      <c r="ET324" s="253"/>
      <c r="EU324" s="253"/>
      <c r="EV324" s="253"/>
      <c r="EW324" s="253"/>
      <c r="EX324" s="253"/>
      <c r="EY324" s="253"/>
      <c r="EZ324" s="253"/>
      <c r="FA324" s="253"/>
      <c r="FB324" s="253"/>
      <c r="FC324" s="253"/>
      <c r="FD324" s="253"/>
      <c r="FE324" s="253"/>
      <c r="FF324" s="253"/>
      <c r="FG324" s="253"/>
      <c r="FH324" s="253"/>
      <c r="FI324" s="253"/>
      <c r="FJ324" s="253"/>
      <c r="FK324" s="253"/>
      <c r="FL324" s="253"/>
      <c r="FM324" s="253"/>
      <c r="FN324" s="253"/>
      <c r="FO324" s="253"/>
      <c r="FP324" s="253"/>
      <c r="FQ324" s="253"/>
      <c r="FR324" s="253"/>
      <c r="FS324" s="253"/>
      <c r="FT324" s="253"/>
      <c r="FU324" s="253"/>
      <c r="FV324" s="253"/>
      <c r="FW324" s="253"/>
      <c r="FX324" s="253"/>
      <c r="FY324" s="253"/>
      <c r="FZ324" s="253"/>
      <c r="GA324" s="253"/>
      <c r="GB324" s="253"/>
      <c r="GC324" s="253"/>
      <c r="GD324" s="253"/>
      <c r="GE324" s="253"/>
      <c r="GF324" s="253"/>
      <c r="GG324" s="253"/>
      <c r="GH324" s="253"/>
      <c r="GI324" s="253"/>
      <c r="GJ324" s="253"/>
      <c r="GK324" s="253"/>
      <c r="GL324" s="253"/>
      <c r="GM324" s="253"/>
      <c r="GN324" s="253"/>
      <c r="GO324" s="253"/>
      <c r="GP324" s="253"/>
      <c r="GQ324" s="253"/>
      <c r="GR324" s="253"/>
      <c r="GS324" s="253"/>
      <c r="GT324" s="253"/>
      <c r="GU324" s="253"/>
      <c r="GV324" s="253"/>
      <c r="GW324" s="253"/>
      <c r="GX324" s="253"/>
      <c r="GY324" s="253"/>
      <c r="GZ324" s="253"/>
      <c r="HA324" s="253"/>
      <c r="HB324" s="253"/>
      <c r="HC324" s="253"/>
      <c r="HD324" s="253"/>
      <c r="HE324" s="253"/>
      <c r="HF324" s="253"/>
    </row>
    <row r="325" spans="1:214" s="312" customFormat="1" ht="15" customHeight="1" x14ac:dyDescent="0.25">
      <c r="A325" s="297"/>
      <c r="B325" s="297"/>
      <c r="C325" s="253"/>
      <c r="D325" s="253"/>
      <c r="E325" s="253"/>
      <c r="F325" s="253"/>
      <c r="G325" s="253"/>
      <c r="H325" s="253"/>
      <c r="I325" s="253"/>
      <c r="J325" s="253"/>
      <c r="K325" s="253"/>
      <c r="L325" s="253"/>
      <c r="M325" s="253"/>
      <c r="N325" s="253"/>
      <c r="O325" s="253"/>
      <c r="P325" s="253"/>
      <c r="Q325" s="253"/>
      <c r="R325" s="253"/>
      <c r="S325" s="253"/>
      <c r="T325" s="253"/>
      <c r="U325" s="253" t="s">
        <v>525</v>
      </c>
      <c r="V325" s="253"/>
      <c r="W325" s="253"/>
      <c r="X325" s="253"/>
      <c r="Y325" s="253"/>
      <c r="Z325" s="253"/>
      <c r="AA325" s="253"/>
      <c r="AB325" s="253"/>
      <c r="AC325" s="253" t="s">
        <v>332</v>
      </c>
      <c r="AD325" s="253"/>
      <c r="AE325" s="253"/>
      <c r="AF325" s="253"/>
      <c r="AG325" s="253"/>
      <c r="AH325" s="253"/>
      <c r="AI325" s="253"/>
      <c r="AJ325" s="253"/>
      <c r="AK325" s="253"/>
      <c r="AL325" s="253"/>
      <c r="AM325" s="253"/>
      <c r="AN325" s="253"/>
      <c r="AO325" s="253"/>
      <c r="AP325" s="256"/>
      <c r="AQ325" s="253"/>
      <c r="AR325" s="253"/>
      <c r="AS325" s="253"/>
      <c r="AT325" s="256"/>
      <c r="AU325" s="253"/>
      <c r="AV325" s="253"/>
      <c r="AW325" s="253"/>
      <c r="AX325" s="253"/>
      <c r="AY325" s="253"/>
      <c r="AZ325" s="253"/>
      <c r="BA325" s="253"/>
      <c r="BB325" s="253"/>
      <c r="BC325" s="253"/>
      <c r="BD325" s="253"/>
      <c r="BE325" s="253"/>
      <c r="BF325" s="253"/>
      <c r="BG325" s="253"/>
      <c r="BH325" s="253"/>
      <c r="BI325" s="253"/>
      <c r="BJ325" s="253"/>
      <c r="BK325" s="253"/>
      <c r="BL325" s="253"/>
      <c r="BM325" s="253"/>
      <c r="BN325" s="253"/>
      <c r="BO325" s="253"/>
      <c r="BP325" s="253"/>
      <c r="BQ325" s="253"/>
      <c r="BR325" s="253"/>
      <c r="BS325" s="253"/>
      <c r="BT325" s="253"/>
      <c r="BU325" s="253"/>
      <c r="BV325" s="253"/>
      <c r="BW325" s="253"/>
      <c r="BX325" s="253"/>
      <c r="BY325" s="253"/>
      <c r="BZ325" s="253"/>
      <c r="CA325" s="253"/>
      <c r="CB325" s="253"/>
      <c r="CC325" s="253"/>
      <c r="CD325" s="253"/>
      <c r="CE325" s="253"/>
      <c r="CF325" s="253"/>
      <c r="CG325" s="253"/>
      <c r="CH325" s="253"/>
      <c r="CI325" s="253"/>
      <c r="CJ325" s="253"/>
      <c r="CK325" s="253"/>
      <c r="CL325" s="253"/>
      <c r="CM325" s="253"/>
      <c r="CN325" s="253"/>
      <c r="CO325" s="253"/>
      <c r="CP325" s="253"/>
      <c r="CQ325" s="253"/>
      <c r="CR325" s="253"/>
      <c r="CS325" s="253"/>
      <c r="CT325" s="253"/>
      <c r="CU325" s="253"/>
      <c r="CV325" s="253"/>
      <c r="CW325" s="253"/>
      <c r="CX325" s="253"/>
      <c r="CY325" s="253"/>
      <c r="CZ325" s="253"/>
      <c r="DA325" s="253"/>
      <c r="DB325" s="253"/>
      <c r="DC325" s="253"/>
      <c r="DD325" s="253"/>
      <c r="DE325" s="253"/>
      <c r="DF325" s="253"/>
      <c r="DG325" s="253"/>
      <c r="DH325" s="253"/>
      <c r="DI325" s="253"/>
      <c r="DJ325" s="253"/>
      <c r="DK325" s="253"/>
      <c r="DL325" s="253"/>
      <c r="DM325" s="253"/>
      <c r="DN325" s="253"/>
      <c r="DO325" s="253"/>
      <c r="DP325" s="253"/>
      <c r="DQ325" s="253"/>
      <c r="DR325" s="253"/>
      <c r="DS325" s="253"/>
      <c r="DT325" s="253"/>
      <c r="DU325" s="253"/>
      <c r="DV325" s="253"/>
      <c r="DW325" s="253"/>
      <c r="DX325" s="253"/>
      <c r="DY325" s="253"/>
      <c r="DZ325" s="253"/>
      <c r="EA325" s="253"/>
      <c r="EB325" s="253"/>
      <c r="EC325" s="253"/>
      <c r="ED325" s="253"/>
      <c r="EE325" s="253"/>
      <c r="EF325" s="253"/>
      <c r="EG325" s="253"/>
      <c r="EH325" s="253"/>
      <c r="EI325" s="253"/>
      <c r="EJ325" s="253"/>
      <c r="EK325" s="253"/>
      <c r="EL325" s="253"/>
      <c r="EM325" s="253"/>
      <c r="EN325" s="253"/>
      <c r="EO325" s="253"/>
      <c r="EP325" s="253"/>
      <c r="EQ325" s="253"/>
      <c r="ER325" s="253"/>
      <c r="ES325" s="253"/>
      <c r="ET325" s="253"/>
      <c r="EU325" s="253"/>
      <c r="EV325" s="253"/>
      <c r="EW325" s="253"/>
      <c r="EX325" s="253"/>
      <c r="EY325" s="253"/>
      <c r="EZ325" s="253"/>
      <c r="FA325" s="253"/>
      <c r="FB325" s="253"/>
      <c r="FC325" s="253"/>
      <c r="FD325" s="253"/>
      <c r="FE325" s="253"/>
      <c r="FF325" s="253"/>
      <c r="FG325" s="253"/>
      <c r="FH325" s="253"/>
      <c r="FI325" s="253"/>
      <c r="FJ325" s="253"/>
      <c r="FK325" s="253"/>
      <c r="FL325" s="253"/>
      <c r="FM325" s="253"/>
      <c r="FN325" s="253"/>
      <c r="FO325" s="253"/>
      <c r="FP325" s="253"/>
      <c r="FQ325" s="253"/>
      <c r="FR325" s="253"/>
      <c r="FS325" s="253"/>
      <c r="FT325" s="253"/>
      <c r="FU325" s="253"/>
      <c r="FV325" s="253"/>
      <c r="FW325" s="253"/>
      <c r="FX325" s="253"/>
      <c r="FY325" s="253"/>
      <c r="FZ325" s="253"/>
      <c r="GA325" s="253"/>
      <c r="GB325" s="253"/>
      <c r="GC325" s="253"/>
      <c r="GD325" s="253"/>
      <c r="GE325" s="253"/>
      <c r="GF325" s="253"/>
      <c r="GG325" s="253"/>
      <c r="GH325" s="253"/>
      <c r="GI325" s="253"/>
      <c r="GJ325" s="253"/>
      <c r="GK325" s="253"/>
      <c r="GL325" s="253"/>
      <c r="GM325" s="253"/>
      <c r="GN325" s="253"/>
      <c r="GO325" s="253"/>
      <c r="GP325" s="253"/>
      <c r="GQ325" s="253"/>
      <c r="GR325" s="253"/>
      <c r="GS325" s="253"/>
      <c r="GT325" s="253"/>
      <c r="GU325" s="253"/>
      <c r="GV325" s="253"/>
      <c r="GW325" s="253"/>
      <c r="GX325" s="253"/>
      <c r="GY325" s="253"/>
      <c r="GZ325" s="253"/>
      <c r="HA325" s="253"/>
      <c r="HB325" s="253"/>
      <c r="HC325" s="253"/>
      <c r="HD325" s="253"/>
      <c r="HE325" s="253"/>
      <c r="HF325" s="253"/>
    </row>
    <row r="326" spans="1:214" s="312" customFormat="1" ht="15" customHeight="1" x14ac:dyDescent="0.25">
      <c r="A326" s="297"/>
      <c r="B326" s="297"/>
      <c r="C326" s="253"/>
      <c r="D326" s="253"/>
      <c r="E326" s="253"/>
      <c r="F326" s="253"/>
      <c r="G326" s="253"/>
      <c r="H326" s="253"/>
      <c r="I326" s="253"/>
      <c r="J326" s="253"/>
      <c r="K326" s="253"/>
      <c r="L326" s="253"/>
      <c r="M326" s="253"/>
      <c r="N326" s="253"/>
      <c r="O326" s="253"/>
      <c r="P326" s="253"/>
      <c r="Q326" s="253"/>
      <c r="R326" s="253"/>
      <c r="S326" s="253"/>
      <c r="T326" s="253"/>
      <c r="U326" s="253" t="s">
        <v>526</v>
      </c>
      <c r="V326" s="253"/>
      <c r="W326" s="253"/>
      <c r="X326" s="253"/>
      <c r="Y326" s="253"/>
      <c r="Z326" s="253"/>
      <c r="AA326" s="253"/>
      <c r="AB326" s="253"/>
      <c r="AC326" s="253" t="s">
        <v>393</v>
      </c>
      <c r="AD326" s="253"/>
      <c r="AE326" s="253"/>
      <c r="AF326" s="253"/>
      <c r="AG326" s="253"/>
      <c r="AH326" s="253"/>
      <c r="AI326" s="253"/>
      <c r="AJ326" s="253"/>
      <c r="AK326" s="253"/>
      <c r="AL326" s="253"/>
      <c r="AM326" s="253"/>
      <c r="AN326" s="253"/>
      <c r="AO326" s="253"/>
      <c r="AP326" s="256"/>
      <c r="AQ326" s="253"/>
      <c r="AR326" s="253"/>
      <c r="AS326" s="253"/>
      <c r="AT326" s="256"/>
      <c r="AU326" s="253"/>
      <c r="AV326" s="253"/>
      <c r="AW326" s="253"/>
      <c r="AX326" s="253"/>
      <c r="AY326" s="253"/>
      <c r="AZ326" s="253"/>
      <c r="BA326" s="253"/>
      <c r="BB326" s="253"/>
      <c r="BC326" s="253"/>
      <c r="BD326" s="253"/>
      <c r="BE326" s="253"/>
      <c r="BF326" s="253"/>
      <c r="BG326" s="253"/>
      <c r="BH326" s="253"/>
      <c r="BI326" s="253"/>
      <c r="BJ326" s="253"/>
      <c r="BK326" s="253"/>
      <c r="BL326" s="253"/>
      <c r="BM326" s="253"/>
      <c r="BN326" s="253"/>
      <c r="BO326" s="253"/>
      <c r="BP326" s="253"/>
      <c r="BQ326" s="253"/>
      <c r="BR326" s="253"/>
      <c r="BS326" s="253"/>
      <c r="BT326" s="253"/>
      <c r="BU326" s="253"/>
      <c r="BV326" s="253"/>
      <c r="BW326" s="253"/>
      <c r="BX326" s="253"/>
      <c r="BY326" s="253"/>
      <c r="BZ326" s="253"/>
      <c r="CA326" s="253"/>
      <c r="CB326" s="253"/>
      <c r="CC326" s="253"/>
      <c r="CD326" s="253"/>
      <c r="CE326" s="253"/>
      <c r="CF326" s="253"/>
      <c r="CG326" s="253"/>
      <c r="CH326" s="253"/>
      <c r="CI326" s="253"/>
      <c r="CJ326" s="253"/>
      <c r="CK326" s="253"/>
      <c r="CL326" s="253"/>
      <c r="CM326" s="253"/>
      <c r="CN326" s="253"/>
      <c r="CO326" s="253"/>
      <c r="CP326" s="253"/>
      <c r="CQ326" s="253"/>
      <c r="CR326" s="253"/>
      <c r="CS326" s="253"/>
      <c r="CT326" s="253"/>
      <c r="CU326" s="253"/>
      <c r="CV326" s="253"/>
      <c r="CW326" s="253"/>
      <c r="CX326" s="253"/>
      <c r="CY326" s="253"/>
      <c r="CZ326" s="253"/>
      <c r="DA326" s="253"/>
      <c r="DB326" s="253"/>
      <c r="DC326" s="253"/>
      <c r="DD326" s="253"/>
      <c r="DE326" s="253"/>
      <c r="DF326" s="253"/>
      <c r="DG326" s="253"/>
      <c r="DH326" s="253"/>
      <c r="DI326" s="253"/>
      <c r="DJ326" s="253"/>
      <c r="DK326" s="253"/>
      <c r="DL326" s="253"/>
      <c r="DM326" s="253"/>
      <c r="DN326" s="253"/>
      <c r="DO326" s="253"/>
      <c r="DP326" s="253"/>
      <c r="DQ326" s="253"/>
      <c r="DR326" s="253"/>
      <c r="DS326" s="253"/>
      <c r="DT326" s="253"/>
      <c r="DU326" s="253"/>
      <c r="DV326" s="253"/>
      <c r="DW326" s="253"/>
      <c r="DX326" s="253"/>
      <c r="DY326" s="253"/>
      <c r="DZ326" s="253"/>
      <c r="EA326" s="253"/>
      <c r="EB326" s="253"/>
      <c r="EC326" s="253"/>
      <c r="ED326" s="253"/>
      <c r="EE326" s="253"/>
      <c r="EF326" s="253"/>
      <c r="EG326" s="253"/>
      <c r="EH326" s="253"/>
      <c r="EI326" s="253"/>
      <c r="EJ326" s="253"/>
      <c r="EK326" s="253"/>
      <c r="EL326" s="253"/>
      <c r="EM326" s="253"/>
      <c r="EN326" s="253"/>
      <c r="EO326" s="253"/>
      <c r="EP326" s="253"/>
      <c r="EQ326" s="253"/>
      <c r="ER326" s="253"/>
      <c r="ES326" s="253"/>
      <c r="ET326" s="253"/>
      <c r="EU326" s="253"/>
      <c r="EV326" s="253"/>
      <c r="EW326" s="253"/>
      <c r="EX326" s="253"/>
      <c r="EY326" s="253"/>
      <c r="EZ326" s="253"/>
      <c r="FA326" s="253"/>
      <c r="FB326" s="253"/>
      <c r="FC326" s="253"/>
      <c r="FD326" s="253"/>
      <c r="FE326" s="253"/>
      <c r="FF326" s="253"/>
      <c r="FG326" s="253"/>
      <c r="FH326" s="253"/>
      <c r="FI326" s="253"/>
      <c r="FJ326" s="253"/>
      <c r="FK326" s="253"/>
      <c r="FL326" s="253"/>
      <c r="FM326" s="253"/>
      <c r="FN326" s="253"/>
      <c r="FO326" s="253"/>
      <c r="FP326" s="253"/>
      <c r="FQ326" s="253"/>
      <c r="FR326" s="253"/>
      <c r="FS326" s="253"/>
      <c r="FT326" s="253"/>
      <c r="FU326" s="253"/>
      <c r="FV326" s="253"/>
      <c r="FW326" s="253"/>
      <c r="FX326" s="253"/>
      <c r="FY326" s="253"/>
      <c r="FZ326" s="253"/>
      <c r="GA326" s="253"/>
      <c r="GB326" s="253"/>
      <c r="GC326" s="253"/>
      <c r="GD326" s="253"/>
      <c r="GE326" s="253"/>
      <c r="GF326" s="253"/>
      <c r="GG326" s="253"/>
      <c r="GH326" s="253"/>
      <c r="GI326" s="253"/>
      <c r="GJ326" s="253"/>
      <c r="GK326" s="253"/>
      <c r="GL326" s="253"/>
      <c r="GM326" s="253"/>
      <c r="GN326" s="253"/>
      <c r="GO326" s="253"/>
      <c r="GP326" s="253"/>
      <c r="GQ326" s="253"/>
      <c r="GR326" s="253"/>
      <c r="GS326" s="253"/>
      <c r="GT326" s="253"/>
      <c r="GU326" s="253"/>
      <c r="GV326" s="253"/>
      <c r="GW326" s="253"/>
      <c r="GX326" s="253"/>
      <c r="GY326" s="253"/>
      <c r="GZ326" s="253"/>
      <c r="HA326" s="253"/>
      <c r="HB326" s="253"/>
      <c r="HC326" s="253"/>
      <c r="HD326" s="253"/>
      <c r="HE326" s="253"/>
      <c r="HF326" s="253"/>
    </row>
    <row r="327" spans="1:214" s="312" customFormat="1" ht="15" customHeight="1" x14ac:dyDescent="0.25">
      <c r="A327" s="297"/>
      <c r="B327" s="297"/>
      <c r="C327" s="253"/>
      <c r="D327" s="253"/>
      <c r="E327" s="253"/>
      <c r="F327" s="253"/>
      <c r="G327" s="253"/>
      <c r="H327" s="253"/>
      <c r="I327" s="253"/>
      <c r="J327" s="253"/>
      <c r="K327" s="253"/>
      <c r="L327" s="253"/>
      <c r="M327" s="253"/>
      <c r="N327" s="253"/>
      <c r="O327" s="253"/>
      <c r="P327" s="253"/>
      <c r="Q327" s="253"/>
      <c r="R327" s="253"/>
      <c r="S327" s="253"/>
      <c r="T327" s="253"/>
      <c r="U327" s="253" t="s">
        <v>527</v>
      </c>
      <c r="V327" s="253"/>
      <c r="W327" s="253"/>
      <c r="X327" s="253"/>
      <c r="Y327" s="253"/>
      <c r="Z327" s="253"/>
      <c r="AA327" s="253"/>
      <c r="AB327" s="253"/>
      <c r="AC327" s="253" t="s">
        <v>357</v>
      </c>
      <c r="AD327" s="253"/>
      <c r="AE327" s="253"/>
      <c r="AF327" s="253"/>
      <c r="AG327" s="253"/>
      <c r="AH327" s="253"/>
      <c r="AI327" s="253"/>
      <c r="AJ327" s="253"/>
      <c r="AK327" s="253"/>
      <c r="AL327" s="253"/>
      <c r="AM327" s="253"/>
      <c r="AN327" s="253"/>
      <c r="AO327" s="253"/>
      <c r="AP327" s="256"/>
      <c r="AQ327" s="253"/>
      <c r="AR327" s="253"/>
      <c r="AS327" s="253"/>
      <c r="AT327" s="256"/>
      <c r="AU327" s="253"/>
      <c r="AV327" s="253"/>
      <c r="AW327" s="253"/>
      <c r="AX327" s="253"/>
      <c r="AY327" s="253"/>
      <c r="AZ327" s="253"/>
      <c r="BA327" s="253"/>
      <c r="BB327" s="253"/>
      <c r="BC327" s="253"/>
      <c r="BD327" s="253"/>
      <c r="BE327" s="253"/>
      <c r="BF327" s="253"/>
      <c r="BG327" s="253"/>
      <c r="BH327" s="253"/>
      <c r="BI327" s="253"/>
      <c r="BJ327" s="253"/>
      <c r="BK327" s="253"/>
      <c r="BL327" s="253"/>
      <c r="BM327" s="253"/>
      <c r="BN327" s="253"/>
      <c r="BO327" s="253"/>
      <c r="BP327" s="253"/>
      <c r="BQ327" s="253"/>
      <c r="BR327" s="253"/>
      <c r="BS327" s="253"/>
      <c r="BT327" s="253"/>
      <c r="BU327" s="253"/>
      <c r="BV327" s="253"/>
      <c r="BW327" s="253"/>
      <c r="BX327" s="253"/>
      <c r="BY327" s="253"/>
      <c r="BZ327" s="253"/>
      <c r="CA327" s="253"/>
      <c r="CB327" s="253"/>
      <c r="CC327" s="253"/>
      <c r="CD327" s="253"/>
      <c r="CE327" s="253"/>
      <c r="CF327" s="253"/>
      <c r="CG327" s="253"/>
      <c r="CH327" s="253"/>
      <c r="CI327" s="253"/>
      <c r="CJ327" s="253"/>
      <c r="CK327" s="253"/>
      <c r="CL327" s="253"/>
      <c r="CM327" s="253"/>
      <c r="CN327" s="253"/>
      <c r="CO327" s="253"/>
      <c r="CP327" s="253"/>
      <c r="CQ327" s="253"/>
      <c r="CR327" s="253"/>
      <c r="CS327" s="253"/>
      <c r="CT327" s="253"/>
      <c r="CU327" s="253"/>
      <c r="CV327" s="253"/>
      <c r="CW327" s="253"/>
      <c r="CX327" s="253"/>
      <c r="CY327" s="253"/>
      <c r="CZ327" s="253"/>
      <c r="DA327" s="253"/>
      <c r="DB327" s="253"/>
      <c r="DC327" s="253"/>
      <c r="DD327" s="253"/>
      <c r="DE327" s="253"/>
      <c r="DF327" s="253"/>
      <c r="DG327" s="253"/>
      <c r="DH327" s="253"/>
      <c r="DI327" s="253"/>
      <c r="DJ327" s="253"/>
      <c r="DK327" s="253"/>
      <c r="DL327" s="253"/>
      <c r="DM327" s="253"/>
      <c r="DN327" s="253"/>
      <c r="DO327" s="253"/>
      <c r="DP327" s="253"/>
      <c r="DQ327" s="253"/>
      <c r="DR327" s="253"/>
      <c r="DS327" s="253"/>
      <c r="DT327" s="253"/>
      <c r="DU327" s="253"/>
      <c r="DV327" s="253"/>
      <c r="DW327" s="253"/>
      <c r="DX327" s="253"/>
      <c r="DY327" s="253"/>
      <c r="DZ327" s="253"/>
      <c r="EA327" s="253"/>
      <c r="EB327" s="253"/>
      <c r="EC327" s="253"/>
      <c r="ED327" s="253"/>
      <c r="EE327" s="253"/>
      <c r="EF327" s="253"/>
      <c r="EG327" s="253"/>
      <c r="EH327" s="253"/>
      <c r="EI327" s="253"/>
      <c r="EJ327" s="253"/>
      <c r="EK327" s="253"/>
      <c r="EL327" s="253"/>
      <c r="EM327" s="253"/>
      <c r="EN327" s="253"/>
      <c r="EO327" s="253"/>
      <c r="EP327" s="253"/>
      <c r="EQ327" s="253"/>
      <c r="ER327" s="253"/>
      <c r="ES327" s="253"/>
      <c r="ET327" s="253"/>
      <c r="EU327" s="253"/>
      <c r="EV327" s="253"/>
      <c r="EW327" s="253"/>
      <c r="EX327" s="253"/>
      <c r="EY327" s="253"/>
      <c r="EZ327" s="253"/>
      <c r="FA327" s="253"/>
      <c r="FB327" s="253"/>
      <c r="FC327" s="253"/>
      <c r="FD327" s="253"/>
      <c r="FE327" s="253"/>
      <c r="FF327" s="253"/>
      <c r="FG327" s="253"/>
      <c r="FH327" s="253"/>
      <c r="FI327" s="253"/>
      <c r="FJ327" s="253"/>
      <c r="FK327" s="253"/>
      <c r="FL327" s="253"/>
      <c r="FM327" s="253"/>
      <c r="FN327" s="253"/>
      <c r="FO327" s="253"/>
      <c r="FP327" s="253"/>
      <c r="FQ327" s="253"/>
      <c r="FR327" s="253"/>
      <c r="FS327" s="253"/>
      <c r="FT327" s="253"/>
      <c r="FU327" s="253"/>
      <c r="FV327" s="253"/>
      <c r="FW327" s="253"/>
      <c r="FX327" s="253"/>
      <c r="FY327" s="253"/>
      <c r="FZ327" s="253"/>
      <c r="GA327" s="253"/>
      <c r="GB327" s="253"/>
      <c r="GC327" s="253"/>
      <c r="GD327" s="253"/>
      <c r="GE327" s="253"/>
      <c r="GF327" s="253"/>
      <c r="GG327" s="253"/>
      <c r="GH327" s="253"/>
      <c r="GI327" s="253"/>
      <c r="GJ327" s="253"/>
      <c r="GK327" s="253"/>
      <c r="GL327" s="253"/>
      <c r="GM327" s="253"/>
      <c r="GN327" s="253"/>
      <c r="GO327" s="253"/>
      <c r="GP327" s="253"/>
      <c r="GQ327" s="253"/>
      <c r="GR327" s="253"/>
      <c r="GS327" s="253"/>
      <c r="GT327" s="253"/>
      <c r="GU327" s="253"/>
      <c r="GV327" s="253"/>
      <c r="GW327" s="253"/>
      <c r="GX327" s="253"/>
      <c r="GY327" s="253"/>
      <c r="GZ327" s="253"/>
      <c r="HA327" s="253"/>
      <c r="HB327" s="253"/>
      <c r="HC327" s="253"/>
      <c r="HD327" s="253"/>
      <c r="HE327" s="253"/>
      <c r="HF327" s="253"/>
    </row>
    <row r="328" spans="1:214" s="312" customFormat="1" ht="15" customHeight="1" x14ac:dyDescent="0.25">
      <c r="A328" s="297"/>
      <c r="B328" s="297"/>
      <c r="C328" s="253"/>
      <c r="D328" s="253"/>
      <c r="E328" s="253"/>
      <c r="F328" s="253"/>
      <c r="G328" s="253"/>
      <c r="H328" s="253"/>
      <c r="I328" s="253"/>
      <c r="J328" s="253"/>
      <c r="K328" s="253"/>
      <c r="L328" s="253"/>
      <c r="M328" s="253"/>
      <c r="N328" s="253"/>
      <c r="O328" s="253"/>
      <c r="P328" s="253"/>
      <c r="Q328" s="253"/>
      <c r="R328" s="253"/>
      <c r="S328" s="253"/>
      <c r="T328" s="253"/>
      <c r="U328" s="253" t="s">
        <v>528</v>
      </c>
      <c r="V328" s="253"/>
      <c r="W328" s="253"/>
      <c r="X328" s="253"/>
      <c r="Y328" s="253"/>
      <c r="Z328" s="253"/>
      <c r="AA328" s="253"/>
      <c r="AB328" s="253"/>
      <c r="AC328" s="253" t="s">
        <v>332</v>
      </c>
      <c r="AD328" s="253"/>
      <c r="AE328" s="253"/>
      <c r="AF328" s="253"/>
      <c r="AG328" s="253"/>
      <c r="AH328" s="253"/>
      <c r="AI328" s="253"/>
      <c r="AJ328" s="253"/>
      <c r="AK328" s="253"/>
      <c r="AL328" s="253"/>
      <c r="AM328" s="253"/>
      <c r="AN328" s="253"/>
      <c r="AO328" s="253"/>
      <c r="AP328" s="256"/>
      <c r="AQ328" s="253"/>
      <c r="AR328" s="253"/>
      <c r="AS328" s="253"/>
      <c r="AT328" s="256"/>
      <c r="AU328" s="253"/>
      <c r="AV328" s="253"/>
      <c r="AW328" s="253"/>
      <c r="AX328" s="253"/>
      <c r="AY328" s="253"/>
      <c r="AZ328" s="253"/>
      <c r="BA328" s="253"/>
      <c r="BB328" s="253"/>
      <c r="BC328" s="253"/>
      <c r="BD328" s="253"/>
      <c r="BE328" s="253"/>
      <c r="BF328" s="253"/>
      <c r="BG328" s="253"/>
      <c r="BH328" s="253"/>
      <c r="BI328" s="253"/>
      <c r="BJ328" s="253"/>
      <c r="BK328" s="253"/>
      <c r="BL328" s="253"/>
      <c r="BM328" s="253"/>
      <c r="BN328" s="253"/>
      <c r="BO328" s="253"/>
      <c r="BP328" s="253"/>
      <c r="BQ328" s="253"/>
      <c r="BR328" s="253"/>
      <c r="BS328" s="253"/>
      <c r="BT328" s="253"/>
      <c r="BU328" s="253"/>
      <c r="BV328" s="253"/>
      <c r="BW328" s="253"/>
      <c r="BX328" s="253"/>
      <c r="BY328" s="253"/>
      <c r="BZ328" s="253"/>
      <c r="CA328" s="253"/>
      <c r="CB328" s="253"/>
      <c r="CC328" s="253"/>
      <c r="CD328" s="253"/>
      <c r="CE328" s="253"/>
      <c r="CF328" s="253"/>
      <c r="CG328" s="253"/>
      <c r="CH328" s="253"/>
      <c r="CI328" s="253"/>
      <c r="CJ328" s="253"/>
      <c r="CK328" s="253"/>
      <c r="CL328" s="253"/>
      <c r="CM328" s="253"/>
      <c r="CN328" s="253"/>
      <c r="CO328" s="253"/>
      <c r="CP328" s="253"/>
      <c r="CQ328" s="253"/>
      <c r="CR328" s="253"/>
      <c r="CS328" s="253"/>
      <c r="CT328" s="253"/>
      <c r="CU328" s="253"/>
      <c r="CV328" s="253"/>
      <c r="CW328" s="253"/>
      <c r="CX328" s="253"/>
      <c r="CY328" s="253"/>
      <c r="CZ328" s="253"/>
      <c r="DA328" s="253"/>
      <c r="DB328" s="253"/>
      <c r="DC328" s="253"/>
      <c r="DD328" s="253"/>
      <c r="DE328" s="253"/>
      <c r="DF328" s="253"/>
      <c r="DG328" s="253"/>
      <c r="DH328" s="253"/>
      <c r="DI328" s="253"/>
      <c r="DJ328" s="253"/>
      <c r="DK328" s="253"/>
      <c r="DL328" s="253"/>
      <c r="DM328" s="253"/>
      <c r="DN328" s="253"/>
      <c r="DO328" s="253"/>
      <c r="DP328" s="253"/>
      <c r="DQ328" s="253"/>
      <c r="DR328" s="253"/>
      <c r="DS328" s="253"/>
      <c r="DT328" s="253"/>
      <c r="DU328" s="253"/>
      <c r="DV328" s="253"/>
      <c r="DW328" s="253"/>
      <c r="DX328" s="253"/>
      <c r="DY328" s="253"/>
      <c r="DZ328" s="253"/>
      <c r="EA328" s="253"/>
      <c r="EB328" s="253"/>
      <c r="EC328" s="253"/>
      <c r="ED328" s="253"/>
      <c r="EE328" s="253"/>
      <c r="EF328" s="253"/>
      <c r="EG328" s="253"/>
      <c r="EH328" s="253"/>
      <c r="EI328" s="253"/>
      <c r="EJ328" s="253"/>
      <c r="EK328" s="253"/>
      <c r="EL328" s="253"/>
      <c r="EM328" s="253"/>
      <c r="EN328" s="253"/>
      <c r="EO328" s="253"/>
      <c r="EP328" s="253"/>
      <c r="EQ328" s="253"/>
      <c r="ER328" s="253"/>
      <c r="ES328" s="253"/>
      <c r="ET328" s="253"/>
      <c r="EU328" s="253"/>
      <c r="EV328" s="253"/>
      <c r="EW328" s="253"/>
      <c r="EX328" s="253"/>
      <c r="EY328" s="253"/>
      <c r="EZ328" s="253"/>
      <c r="FA328" s="253"/>
      <c r="FB328" s="253"/>
      <c r="FC328" s="253"/>
      <c r="FD328" s="253"/>
      <c r="FE328" s="253"/>
      <c r="FF328" s="253"/>
      <c r="FG328" s="253"/>
      <c r="FH328" s="253"/>
      <c r="FI328" s="253"/>
      <c r="FJ328" s="253"/>
      <c r="FK328" s="253"/>
      <c r="FL328" s="253"/>
      <c r="FM328" s="253"/>
      <c r="FN328" s="253"/>
      <c r="FO328" s="253"/>
      <c r="FP328" s="253"/>
      <c r="FQ328" s="253"/>
      <c r="FR328" s="253"/>
      <c r="FS328" s="253"/>
      <c r="FT328" s="253"/>
      <c r="FU328" s="253"/>
      <c r="FV328" s="253"/>
      <c r="FW328" s="253"/>
      <c r="FX328" s="253"/>
      <c r="FY328" s="253"/>
      <c r="FZ328" s="253"/>
      <c r="GA328" s="253"/>
      <c r="GB328" s="253"/>
      <c r="GC328" s="253"/>
      <c r="GD328" s="253"/>
      <c r="GE328" s="253"/>
      <c r="GF328" s="253"/>
      <c r="GG328" s="253"/>
      <c r="GH328" s="253"/>
      <c r="GI328" s="253"/>
      <c r="GJ328" s="253"/>
      <c r="GK328" s="253"/>
      <c r="GL328" s="253"/>
      <c r="GM328" s="253"/>
      <c r="GN328" s="253"/>
      <c r="GO328" s="253"/>
      <c r="GP328" s="253"/>
      <c r="GQ328" s="253"/>
      <c r="GR328" s="253"/>
      <c r="GS328" s="253"/>
      <c r="GT328" s="253"/>
      <c r="GU328" s="253"/>
      <c r="GV328" s="253"/>
      <c r="GW328" s="253"/>
      <c r="GX328" s="253"/>
      <c r="GY328" s="253"/>
      <c r="GZ328" s="253"/>
      <c r="HA328" s="253"/>
      <c r="HB328" s="253"/>
      <c r="HC328" s="253"/>
      <c r="HD328" s="253"/>
      <c r="HE328" s="253"/>
      <c r="HF328" s="253"/>
    </row>
    <row r="329" spans="1:214" s="312" customFormat="1" ht="15" customHeight="1" x14ac:dyDescent="0.25">
      <c r="A329" s="297"/>
      <c r="B329" s="297"/>
      <c r="C329" s="253"/>
      <c r="D329" s="253"/>
      <c r="E329" s="253"/>
      <c r="F329" s="253"/>
      <c r="G329" s="253"/>
      <c r="H329" s="253"/>
      <c r="I329" s="253"/>
      <c r="J329" s="253"/>
      <c r="K329" s="253"/>
      <c r="L329" s="253"/>
      <c r="M329" s="253"/>
      <c r="N329" s="253"/>
      <c r="O329" s="253"/>
      <c r="P329" s="253"/>
      <c r="Q329" s="253"/>
      <c r="R329" s="253"/>
      <c r="S329" s="253"/>
      <c r="T329" s="253"/>
      <c r="U329" s="253" t="s">
        <v>529</v>
      </c>
      <c r="V329" s="253"/>
      <c r="W329" s="253"/>
      <c r="X329" s="253"/>
      <c r="Y329" s="253"/>
      <c r="Z329" s="253"/>
      <c r="AA329" s="253"/>
      <c r="AB329" s="253"/>
      <c r="AC329" s="253" t="s">
        <v>357</v>
      </c>
      <c r="AD329" s="253"/>
      <c r="AE329" s="253"/>
      <c r="AF329" s="253"/>
      <c r="AG329" s="253"/>
      <c r="AH329" s="253"/>
      <c r="AI329" s="253"/>
      <c r="AJ329" s="253"/>
      <c r="AK329" s="253"/>
      <c r="AL329" s="253"/>
      <c r="AM329" s="253"/>
      <c r="AN329" s="253"/>
      <c r="AO329" s="253"/>
      <c r="AP329" s="256"/>
      <c r="AQ329" s="253"/>
      <c r="AR329" s="253"/>
      <c r="AS329" s="253"/>
      <c r="AT329" s="256"/>
      <c r="AU329" s="253"/>
      <c r="AV329" s="253"/>
      <c r="AW329" s="253"/>
      <c r="AX329" s="253"/>
      <c r="AY329" s="253"/>
      <c r="AZ329" s="253"/>
      <c r="BA329" s="253"/>
      <c r="BB329" s="253"/>
      <c r="BC329" s="253"/>
      <c r="BD329" s="253"/>
      <c r="BE329" s="253"/>
      <c r="BF329" s="253"/>
      <c r="BG329" s="253"/>
      <c r="BH329" s="253"/>
      <c r="BI329" s="253"/>
      <c r="BJ329" s="253"/>
      <c r="BK329" s="253"/>
      <c r="BL329" s="253"/>
      <c r="BM329" s="253"/>
      <c r="BN329" s="253"/>
      <c r="BO329" s="253"/>
      <c r="BP329" s="253"/>
      <c r="BQ329" s="253"/>
      <c r="BR329" s="253"/>
      <c r="BS329" s="253"/>
      <c r="BT329" s="253"/>
      <c r="BU329" s="253"/>
      <c r="BV329" s="253"/>
      <c r="BW329" s="253"/>
      <c r="BX329" s="253"/>
      <c r="BY329" s="253"/>
      <c r="BZ329" s="253"/>
      <c r="CA329" s="253"/>
      <c r="CB329" s="253"/>
      <c r="CC329" s="253"/>
      <c r="CD329" s="253"/>
      <c r="CE329" s="253"/>
      <c r="CF329" s="253"/>
      <c r="CG329" s="253"/>
      <c r="CH329" s="253"/>
      <c r="CI329" s="253"/>
      <c r="CJ329" s="253"/>
      <c r="CK329" s="253"/>
      <c r="CL329" s="253"/>
      <c r="CM329" s="253"/>
      <c r="CN329" s="253"/>
      <c r="CO329" s="253"/>
      <c r="CP329" s="253"/>
      <c r="CQ329" s="253"/>
      <c r="CR329" s="253"/>
      <c r="CS329" s="253"/>
      <c r="CT329" s="253"/>
      <c r="CU329" s="253"/>
      <c r="CV329" s="253"/>
      <c r="CW329" s="253"/>
      <c r="CX329" s="253"/>
      <c r="CY329" s="253"/>
      <c r="CZ329" s="253"/>
      <c r="DA329" s="253"/>
      <c r="DB329" s="253"/>
      <c r="DC329" s="253"/>
      <c r="DD329" s="253"/>
      <c r="DE329" s="253"/>
      <c r="DF329" s="253"/>
      <c r="DG329" s="253"/>
      <c r="DH329" s="253"/>
      <c r="DI329" s="253"/>
      <c r="DJ329" s="253"/>
      <c r="DK329" s="253"/>
      <c r="DL329" s="253"/>
      <c r="DM329" s="253"/>
      <c r="DN329" s="253"/>
      <c r="DO329" s="253"/>
      <c r="DP329" s="253"/>
      <c r="DQ329" s="253"/>
      <c r="DR329" s="253"/>
      <c r="DS329" s="253"/>
      <c r="DT329" s="253"/>
      <c r="DU329" s="253"/>
      <c r="DV329" s="253"/>
      <c r="DW329" s="253"/>
      <c r="DX329" s="253"/>
      <c r="DY329" s="253"/>
      <c r="DZ329" s="253"/>
      <c r="EA329" s="253"/>
      <c r="EB329" s="253"/>
      <c r="EC329" s="253"/>
      <c r="ED329" s="253"/>
      <c r="EE329" s="253"/>
      <c r="EF329" s="253"/>
      <c r="EG329" s="253"/>
      <c r="EH329" s="253"/>
      <c r="EI329" s="253"/>
      <c r="EJ329" s="253"/>
      <c r="EK329" s="253"/>
      <c r="EL329" s="253"/>
      <c r="EM329" s="253"/>
      <c r="EN329" s="253"/>
      <c r="EO329" s="253"/>
      <c r="EP329" s="253"/>
      <c r="EQ329" s="253"/>
      <c r="ER329" s="253"/>
      <c r="ES329" s="253"/>
      <c r="ET329" s="253"/>
      <c r="EU329" s="253"/>
      <c r="EV329" s="253"/>
      <c r="EW329" s="253"/>
      <c r="EX329" s="253"/>
      <c r="EY329" s="253"/>
      <c r="EZ329" s="253"/>
      <c r="FA329" s="253"/>
      <c r="FB329" s="253"/>
      <c r="FC329" s="253"/>
      <c r="FD329" s="253"/>
      <c r="FE329" s="253"/>
      <c r="FF329" s="253"/>
      <c r="FG329" s="253"/>
      <c r="FH329" s="253"/>
      <c r="FI329" s="253"/>
      <c r="FJ329" s="253"/>
      <c r="FK329" s="253"/>
      <c r="FL329" s="253"/>
      <c r="FM329" s="253"/>
      <c r="FN329" s="253"/>
      <c r="FO329" s="253"/>
      <c r="FP329" s="253"/>
      <c r="FQ329" s="253"/>
      <c r="FR329" s="253"/>
      <c r="FS329" s="253"/>
      <c r="FT329" s="253"/>
      <c r="FU329" s="253"/>
      <c r="FV329" s="253"/>
      <c r="FW329" s="253"/>
      <c r="FX329" s="253"/>
      <c r="FY329" s="253"/>
      <c r="FZ329" s="253"/>
      <c r="GA329" s="253"/>
      <c r="GB329" s="253"/>
      <c r="GC329" s="253"/>
      <c r="GD329" s="253"/>
      <c r="GE329" s="253"/>
      <c r="GF329" s="253"/>
      <c r="GG329" s="253"/>
      <c r="GH329" s="253"/>
      <c r="GI329" s="253"/>
      <c r="GJ329" s="253"/>
      <c r="GK329" s="253"/>
      <c r="GL329" s="253"/>
      <c r="GM329" s="253"/>
      <c r="GN329" s="253"/>
      <c r="GO329" s="253"/>
      <c r="GP329" s="253"/>
      <c r="GQ329" s="253"/>
      <c r="GR329" s="253"/>
      <c r="GS329" s="253"/>
      <c r="GT329" s="253"/>
      <c r="GU329" s="253"/>
      <c r="GV329" s="253"/>
      <c r="GW329" s="253"/>
      <c r="GX329" s="253"/>
      <c r="GY329" s="253"/>
      <c r="GZ329" s="253"/>
      <c r="HA329" s="253"/>
      <c r="HB329" s="253"/>
      <c r="HC329" s="253"/>
      <c r="HD329" s="253"/>
      <c r="HE329" s="253"/>
      <c r="HF329" s="253"/>
    </row>
    <row r="330" spans="1:214" s="312" customFormat="1" ht="15" customHeight="1" x14ac:dyDescent="0.25">
      <c r="A330" s="297"/>
      <c r="B330" s="297"/>
      <c r="C330" s="253"/>
      <c r="D330" s="253"/>
      <c r="E330" s="253"/>
      <c r="F330" s="253"/>
      <c r="G330" s="253"/>
      <c r="H330" s="253"/>
      <c r="I330" s="253"/>
      <c r="J330" s="253"/>
      <c r="K330" s="253"/>
      <c r="L330" s="253"/>
      <c r="M330" s="253"/>
      <c r="N330" s="253"/>
      <c r="O330" s="253"/>
      <c r="P330" s="253"/>
      <c r="Q330" s="253"/>
      <c r="R330" s="253"/>
      <c r="S330" s="253"/>
      <c r="T330" s="253"/>
      <c r="U330" s="253" t="s">
        <v>530</v>
      </c>
      <c r="V330" s="253"/>
      <c r="W330" s="253"/>
      <c r="X330" s="253"/>
      <c r="Y330" s="253"/>
      <c r="Z330" s="253"/>
      <c r="AA330" s="253"/>
      <c r="AB330" s="253"/>
      <c r="AC330" s="253" t="s">
        <v>323</v>
      </c>
      <c r="AD330" s="253"/>
      <c r="AE330" s="253"/>
      <c r="AF330" s="253"/>
      <c r="AG330" s="253"/>
      <c r="AH330" s="253"/>
      <c r="AI330" s="253"/>
      <c r="AJ330" s="253"/>
      <c r="AK330" s="253"/>
      <c r="AL330" s="253"/>
      <c r="AM330" s="253"/>
      <c r="AN330" s="253"/>
      <c r="AO330" s="253"/>
      <c r="AP330" s="256"/>
      <c r="AQ330" s="253"/>
      <c r="AR330" s="253"/>
      <c r="AS330" s="253"/>
      <c r="AT330" s="256"/>
      <c r="AU330" s="253"/>
      <c r="AV330" s="253"/>
      <c r="AW330" s="253"/>
      <c r="AX330" s="253"/>
      <c r="AY330" s="253"/>
      <c r="AZ330" s="253"/>
      <c r="BA330" s="253"/>
      <c r="BB330" s="253"/>
      <c r="BC330" s="253"/>
      <c r="BD330" s="253"/>
      <c r="BE330" s="253"/>
      <c r="BF330" s="253"/>
      <c r="BG330" s="253"/>
      <c r="BH330" s="253"/>
      <c r="BI330" s="253"/>
      <c r="BJ330" s="253"/>
      <c r="BK330" s="253"/>
      <c r="BL330" s="253"/>
      <c r="BM330" s="253"/>
      <c r="BN330" s="253"/>
      <c r="BO330" s="253"/>
      <c r="BP330" s="253"/>
      <c r="BQ330" s="253"/>
      <c r="BR330" s="253"/>
      <c r="BS330" s="253"/>
      <c r="BT330" s="253"/>
      <c r="BU330" s="253"/>
      <c r="BV330" s="253"/>
      <c r="BW330" s="253"/>
      <c r="BX330" s="253"/>
      <c r="BY330" s="253"/>
      <c r="BZ330" s="253"/>
      <c r="CA330" s="253"/>
      <c r="CB330" s="253"/>
      <c r="CC330" s="253"/>
      <c r="CD330" s="253"/>
      <c r="CE330" s="253"/>
      <c r="CF330" s="253"/>
      <c r="CG330" s="253"/>
      <c r="CH330" s="253"/>
      <c r="CI330" s="253"/>
      <c r="CJ330" s="253"/>
      <c r="CK330" s="253"/>
      <c r="CL330" s="253"/>
      <c r="CM330" s="253"/>
      <c r="CN330" s="253"/>
      <c r="CO330" s="253"/>
      <c r="CP330" s="253"/>
      <c r="CQ330" s="253"/>
      <c r="CR330" s="253"/>
      <c r="CS330" s="253"/>
      <c r="CT330" s="253"/>
      <c r="CU330" s="253"/>
      <c r="CV330" s="253"/>
      <c r="CW330" s="253"/>
      <c r="CX330" s="253"/>
      <c r="CY330" s="253"/>
      <c r="CZ330" s="253"/>
      <c r="DA330" s="253"/>
      <c r="DB330" s="253"/>
      <c r="DC330" s="253"/>
      <c r="DD330" s="253"/>
      <c r="DE330" s="253"/>
      <c r="DF330" s="253"/>
      <c r="DG330" s="253"/>
      <c r="DH330" s="253"/>
      <c r="DI330" s="253"/>
      <c r="DJ330" s="253"/>
      <c r="DK330" s="253"/>
      <c r="DL330" s="253"/>
      <c r="DM330" s="253"/>
      <c r="DN330" s="253"/>
      <c r="DO330" s="253"/>
      <c r="DP330" s="253"/>
      <c r="DQ330" s="253"/>
      <c r="DR330" s="253"/>
      <c r="DS330" s="253"/>
      <c r="DT330" s="253"/>
      <c r="DU330" s="253"/>
      <c r="DV330" s="253"/>
      <c r="DW330" s="253"/>
      <c r="DX330" s="253"/>
      <c r="DY330" s="253"/>
      <c r="DZ330" s="253"/>
      <c r="EA330" s="253"/>
      <c r="EB330" s="253"/>
      <c r="EC330" s="253"/>
      <c r="ED330" s="253"/>
      <c r="EE330" s="253"/>
      <c r="EF330" s="253"/>
      <c r="EG330" s="253"/>
      <c r="EH330" s="253"/>
      <c r="EI330" s="253"/>
      <c r="EJ330" s="253"/>
      <c r="EK330" s="253"/>
      <c r="EL330" s="253"/>
      <c r="EM330" s="253"/>
      <c r="EN330" s="253"/>
      <c r="EO330" s="253"/>
      <c r="EP330" s="253"/>
      <c r="EQ330" s="253"/>
      <c r="ER330" s="253"/>
      <c r="ES330" s="253"/>
      <c r="ET330" s="253"/>
      <c r="EU330" s="253"/>
      <c r="EV330" s="253"/>
      <c r="EW330" s="253"/>
      <c r="EX330" s="253"/>
      <c r="EY330" s="253"/>
      <c r="EZ330" s="253"/>
      <c r="FA330" s="253"/>
      <c r="FB330" s="253"/>
      <c r="FC330" s="253"/>
      <c r="FD330" s="253"/>
      <c r="FE330" s="253"/>
      <c r="FF330" s="253"/>
      <c r="FG330" s="253"/>
      <c r="FH330" s="253"/>
      <c r="FI330" s="253"/>
      <c r="FJ330" s="253"/>
      <c r="FK330" s="253"/>
      <c r="FL330" s="253"/>
      <c r="FM330" s="253"/>
      <c r="FN330" s="253"/>
      <c r="FO330" s="253"/>
      <c r="FP330" s="253"/>
      <c r="FQ330" s="253"/>
      <c r="FR330" s="253"/>
      <c r="FS330" s="253"/>
      <c r="FT330" s="253"/>
      <c r="FU330" s="253"/>
      <c r="FV330" s="253"/>
      <c r="FW330" s="253"/>
      <c r="FX330" s="253"/>
      <c r="FY330" s="253"/>
      <c r="FZ330" s="253"/>
      <c r="GA330" s="253"/>
      <c r="GB330" s="253"/>
      <c r="GC330" s="253"/>
      <c r="GD330" s="253"/>
      <c r="GE330" s="253"/>
      <c r="GF330" s="253"/>
      <c r="GG330" s="253"/>
      <c r="GH330" s="253"/>
      <c r="GI330" s="253"/>
      <c r="GJ330" s="253"/>
      <c r="GK330" s="253"/>
      <c r="GL330" s="253"/>
      <c r="GM330" s="253"/>
      <c r="GN330" s="253"/>
      <c r="GO330" s="253"/>
      <c r="GP330" s="253"/>
      <c r="GQ330" s="253"/>
      <c r="GR330" s="253"/>
      <c r="GS330" s="253"/>
      <c r="GT330" s="253"/>
      <c r="GU330" s="253"/>
      <c r="GV330" s="253"/>
      <c r="GW330" s="253"/>
      <c r="GX330" s="253"/>
      <c r="GY330" s="253"/>
      <c r="GZ330" s="253"/>
      <c r="HA330" s="253"/>
      <c r="HB330" s="253"/>
      <c r="HC330" s="253"/>
      <c r="HD330" s="253"/>
      <c r="HE330" s="253"/>
      <c r="HF330" s="253"/>
    </row>
    <row r="331" spans="1:214" s="312" customFormat="1" ht="15" customHeight="1" x14ac:dyDescent="0.25">
      <c r="A331" s="297"/>
      <c r="B331" s="297"/>
      <c r="C331" s="253"/>
      <c r="D331" s="253"/>
      <c r="E331" s="253"/>
      <c r="F331" s="253"/>
      <c r="G331" s="253"/>
      <c r="H331" s="253"/>
      <c r="I331" s="253"/>
      <c r="J331" s="253"/>
      <c r="K331" s="253"/>
      <c r="L331" s="253"/>
      <c r="M331" s="253"/>
      <c r="N331" s="253"/>
      <c r="O331" s="253"/>
      <c r="P331" s="253"/>
      <c r="Q331" s="253"/>
      <c r="R331" s="253"/>
      <c r="S331" s="253"/>
      <c r="T331" s="253"/>
      <c r="U331" s="253" t="s">
        <v>531</v>
      </c>
      <c r="V331" s="253"/>
      <c r="W331" s="253"/>
      <c r="X331" s="253"/>
      <c r="Y331" s="253"/>
      <c r="Z331" s="253"/>
      <c r="AA331" s="253"/>
      <c r="AB331" s="253"/>
      <c r="AC331" s="253" t="s">
        <v>316</v>
      </c>
      <c r="AD331" s="253"/>
      <c r="AE331" s="253"/>
      <c r="AF331" s="253"/>
      <c r="AG331" s="253"/>
      <c r="AH331" s="253"/>
      <c r="AI331" s="253"/>
      <c r="AJ331" s="253"/>
      <c r="AK331" s="253"/>
      <c r="AL331" s="253"/>
      <c r="AM331" s="253"/>
      <c r="AN331" s="253"/>
      <c r="AO331" s="253"/>
      <c r="AP331" s="256"/>
      <c r="AQ331" s="253"/>
      <c r="AR331" s="253"/>
      <c r="AS331" s="253"/>
      <c r="AT331" s="256"/>
      <c r="AU331" s="253"/>
      <c r="AV331" s="253"/>
      <c r="AW331" s="253"/>
      <c r="AX331" s="253"/>
      <c r="AY331" s="253"/>
      <c r="AZ331" s="253"/>
      <c r="BA331" s="253"/>
      <c r="BB331" s="253"/>
      <c r="BC331" s="253"/>
      <c r="BD331" s="253"/>
      <c r="BE331" s="253"/>
      <c r="BF331" s="253"/>
      <c r="BG331" s="253"/>
      <c r="BH331" s="253"/>
      <c r="BI331" s="253"/>
      <c r="BJ331" s="253"/>
      <c r="BK331" s="253"/>
      <c r="BL331" s="253"/>
      <c r="BM331" s="253"/>
      <c r="BN331" s="253"/>
      <c r="BO331" s="253"/>
      <c r="BP331" s="253"/>
      <c r="BQ331" s="253"/>
      <c r="BR331" s="253"/>
      <c r="BS331" s="253"/>
      <c r="BT331" s="253"/>
      <c r="BU331" s="253"/>
      <c r="BV331" s="253"/>
      <c r="BW331" s="253"/>
      <c r="BX331" s="253"/>
      <c r="BY331" s="253"/>
      <c r="BZ331" s="253"/>
      <c r="CA331" s="253"/>
      <c r="CB331" s="253"/>
      <c r="CC331" s="253"/>
      <c r="CD331" s="253"/>
      <c r="CE331" s="253"/>
      <c r="CF331" s="253"/>
      <c r="CG331" s="253"/>
      <c r="CH331" s="253"/>
      <c r="CI331" s="253"/>
      <c r="CJ331" s="253"/>
      <c r="CK331" s="253"/>
      <c r="CL331" s="253"/>
      <c r="CM331" s="253"/>
      <c r="CN331" s="253"/>
      <c r="CO331" s="253"/>
      <c r="CP331" s="253"/>
      <c r="CQ331" s="253"/>
      <c r="CR331" s="253"/>
      <c r="CS331" s="253"/>
      <c r="CT331" s="253"/>
      <c r="CU331" s="253"/>
      <c r="CV331" s="253"/>
      <c r="CW331" s="253"/>
      <c r="CX331" s="253"/>
      <c r="CY331" s="253"/>
      <c r="CZ331" s="253"/>
      <c r="DA331" s="253"/>
      <c r="DB331" s="253"/>
      <c r="DC331" s="253"/>
      <c r="DD331" s="253"/>
      <c r="DE331" s="253"/>
      <c r="DF331" s="253"/>
      <c r="DG331" s="253"/>
      <c r="DH331" s="253"/>
      <c r="DI331" s="253"/>
      <c r="DJ331" s="253"/>
      <c r="DK331" s="253"/>
      <c r="DL331" s="253"/>
      <c r="DM331" s="253"/>
      <c r="DN331" s="253"/>
      <c r="DO331" s="253"/>
      <c r="DP331" s="253"/>
      <c r="DQ331" s="253"/>
      <c r="DR331" s="253"/>
      <c r="DS331" s="253"/>
      <c r="DT331" s="253"/>
      <c r="DU331" s="253"/>
      <c r="DV331" s="253"/>
      <c r="DW331" s="253"/>
      <c r="DX331" s="253"/>
      <c r="DY331" s="253"/>
      <c r="DZ331" s="253"/>
      <c r="EA331" s="253"/>
      <c r="EB331" s="253"/>
      <c r="EC331" s="253"/>
      <c r="ED331" s="253"/>
      <c r="EE331" s="253"/>
      <c r="EF331" s="253"/>
      <c r="EG331" s="253"/>
      <c r="EH331" s="253"/>
      <c r="EI331" s="253"/>
      <c r="EJ331" s="253"/>
      <c r="EK331" s="253"/>
      <c r="EL331" s="253"/>
      <c r="EM331" s="253"/>
      <c r="EN331" s="253"/>
      <c r="EO331" s="253"/>
      <c r="EP331" s="253"/>
      <c r="EQ331" s="253"/>
      <c r="ER331" s="253"/>
      <c r="ES331" s="253"/>
      <c r="ET331" s="253"/>
      <c r="EU331" s="253"/>
      <c r="EV331" s="253"/>
      <c r="EW331" s="253"/>
      <c r="EX331" s="253"/>
      <c r="EY331" s="253"/>
      <c r="EZ331" s="253"/>
      <c r="FA331" s="253"/>
      <c r="FB331" s="253"/>
      <c r="FC331" s="253"/>
      <c r="FD331" s="253"/>
      <c r="FE331" s="253"/>
      <c r="FF331" s="253"/>
      <c r="FG331" s="253"/>
      <c r="FH331" s="253"/>
      <c r="FI331" s="253"/>
      <c r="FJ331" s="253"/>
      <c r="FK331" s="253"/>
      <c r="FL331" s="253"/>
      <c r="FM331" s="253"/>
      <c r="FN331" s="253"/>
      <c r="FO331" s="253"/>
      <c r="FP331" s="253"/>
      <c r="FQ331" s="253"/>
      <c r="FR331" s="253"/>
      <c r="FS331" s="253"/>
      <c r="FT331" s="253"/>
      <c r="FU331" s="253"/>
      <c r="FV331" s="253"/>
      <c r="FW331" s="253"/>
      <c r="FX331" s="253"/>
      <c r="FY331" s="253"/>
      <c r="FZ331" s="253"/>
      <c r="GA331" s="253"/>
      <c r="GB331" s="253"/>
      <c r="GC331" s="253"/>
      <c r="GD331" s="253"/>
      <c r="GE331" s="253"/>
      <c r="GF331" s="253"/>
      <c r="GG331" s="253"/>
      <c r="GH331" s="253"/>
      <c r="GI331" s="253"/>
      <c r="GJ331" s="253"/>
      <c r="GK331" s="253"/>
      <c r="GL331" s="253"/>
      <c r="GM331" s="253"/>
      <c r="GN331" s="253"/>
      <c r="GO331" s="253"/>
      <c r="GP331" s="253"/>
      <c r="GQ331" s="253"/>
      <c r="GR331" s="253"/>
      <c r="GS331" s="253"/>
      <c r="GT331" s="253"/>
      <c r="GU331" s="253"/>
      <c r="GV331" s="253"/>
      <c r="GW331" s="253"/>
      <c r="GX331" s="253"/>
      <c r="GY331" s="253"/>
      <c r="GZ331" s="253"/>
      <c r="HA331" s="253"/>
      <c r="HB331" s="253"/>
      <c r="HC331" s="253"/>
      <c r="HD331" s="253"/>
      <c r="HE331" s="253"/>
      <c r="HF331" s="253"/>
    </row>
    <row r="332" spans="1:214" s="312" customFormat="1" ht="15" customHeight="1" x14ac:dyDescent="0.25">
      <c r="A332" s="297"/>
      <c r="B332" s="297"/>
      <c r="C332" s="253"/>
      <c r="D332" s="253"/>
      <c r="E332" s="253"/>
      <c r="F332" s="253"/>
      <c r="G332" s="253"/>
      <c r="H332" s="253"/>
      <c r="I332" s="253"/>
      <c r="J332" s="253"/>
      <c r="K332" s="253"/>
      <c r="L332" s="253"/>
      <c r="M332" s="253"/>
      <c r="N332" s="253"/>
      <c r="O332" s="253"/>
      <c r="P332" s="253"/>
      <c r="Q332" s="253"/>
      <c r="R332" s="253"/>
      <c r="S332" s="253"/>
      <c r="T332" s="253"/>
      <c r="U332" s="253" t="s">
        <v>532</v>
      </c>
      <c r="V332" s="253"/>
      <c r="W332" s="253"/>
      <c r="X332" s="253"/>
      <c r="Y332" s="253"/>
      <c r="Z332" s="253"/>
      <c r="AA332" s="253"/>
      <c r="AB332" s="253"/>
      <c r="AC332" s="253" t="s">
        <v>323</v>
      </c>
      <c r="AD332" s="253"/>
      <c r="AE332" s="253"/>
      <c r="AF332" s="253"/>
      <c r="AG332" s="253"/>
      <c r="AH332" s="253"/>
      <c r="AI332" s="253"/>
      <c r="AJ332" s="253"/>
      <c r="AK332" s="253"/>
      <c r="AL332" s="253"/>
      <c r="AM332" s="253"/>
      <c r="AN332" s="253"/>
      <c r="AO332" s="253"/>
      <c r="AP332" s="256"/>
      <c r="AQ332" s="253"/>
      <c r="AR332" s="253"/>
      <c r="AS332" s="253"/>
      <c r="AT332" s="256"/>
      <c r="AU332" s="253"/>
      <c r="AV332" s="253"/>
      <c r="AW332" s="253"/>
      <c r="AX332" s="253"/>
      <c r="AY332" s="253"/>
      <c r="AZ332" s="253"/>
      <c r="BA332" s="253"/>
      <c r="BB332" s="253"/>
      <c r="BC332" s="253"/>
      <c r="BD332" s="253"/>
      <c r="BE332" s="253"/>
      <c r="BF332" s="253"/>
      <c r="BG332" s="253"/>
      <c r="BH332" s="253"/>
      <c r="BI332" s="253"/>
      <c r="BJ332" s="253"/>
      <c r="BK332" s="253"/>
      <c r="BL332" s="253"/>
      <c r="BM332" s="253"/>
      <c r="BN332" s="253"/>
      <c r="BO332" s="253"/>
      <c r="BP332" s="253"/>
      <c r="BQ332" s="253"/>
      <c r="BR332" s="253"/>
      <c r="BS332" s="253"/>
      <c r="BT332" s="253"/>
      <c r="BU332" s="253"/>
      <c r="BV332" s="253"/>
      <c r="BW332" s="253"/>
      <c r="BX332" s="253"/>
      <c r="BY332" s="253"/>
      <c r="BZ332" s="253"/>
      <c r="CA332" s="253"/>
      <c r="CB332" s="253"/>
      <c r="CC332" s="253"/>
      <c r="CD332" s="253"/>
      <c r="CE332" s="253"/>
      <c r="CF332" s="253"/>
      <c r="CG332" s="253"/>
      <c r="CH332" s="253"/>
      <c r="CI332" s="253"/>
      <c r="CJ332" s="253"/>
      <c r="CK332" s="253"/>
      <c r="CL332" s="253"/>
      <c r="CM332" s="253"/>
      <c r="CN332" s="253"/>
      <c r="CO332" s="253"/>
      <c r="CP332" s="253"/>
      <c r="CQ332" s="253"/>
      <c r="CR332" s="253"/>
      <c r="CS332" s="253"/>
      <c r="CT332" s="253"/>
      <c r="CU332" s="253"/>
      <c r="CV332" s="253"/>
      <c r="CW332" s="253"/>
      <c r="CX332" s="253"/>
      <c r="CY332" s="253"/>
      <c r="CZ332" s="253"/>
      <c r="DA332" s="253"/>
      <c r="DB332" s="253"/>
      <c r="DC332" s="253"/>
      <c r="DD332" s="253"/>
      <c r="DE332" s="253"/>
      <c r="DF332" s="253"/>
      <c r="DG332" s="253"/>
      <c r="DH332" s="253"/>
      <c r="DI332" s="253"/>
      <c r="DJ332" s="253"/>
      <c r="DK332" s="253"/>
      <c r="DL332" s="253"/>
      <c r="DM332" s="253"/>
      <c r="DN332" s="253"/>
      <c r="DO332" s="253"/>
      <c r="DP332" s="253"/>
      <c r="DQ332" s="253"/>
      <c r="DR332" s="253"/>
      <c r="DS332" s="253"/>
      <c r="DT332" s="253"/>
      <c r="DU332" s="253"/>
      <c r="DV332" s="253"/>
      <c r="DW332" s="253"/>
      <c r="DX332" s="253"/>
      <c r="DY332" s="253"/>
      <c r="DZ332" s="253"/>
      <c r="EA332" s="253"/>
      <c r="EB332" s="253"/>
      <c r="EC332" s="253"/>
      <c r="ED332" s="253"/>
      <c r="EE332" s="253"/>
      <c r="EF332" s="253"/>
      <c r="EG332" s="253"/>
      <c r="EH332" s="253"/>
      <c r="EI332" s="253"/>
      <c r="EJ332" s="253"/>
      <c r="EK332" s="253"/>
      <c r="EL332" s="253"/>
      <c r="EM332" s="253"/>
      <c r="EN332" s="253"/>
      <c r="EO332" s="253"/>
      <c r="EP332" s="253"/>
      <c r="EQ332" s="253"/>
      <c r="ER332" s="253"/>
      <c r="ES332" s="253"/>
      <c r="ET332" s="253"/>
      <c r="EU332" s="253"/>
      <c r="EV332" s="253"/>
      <c r="EW332" s="253"/>
      <c r="EX332" s="253"/>
      <c r="EY332" s="253"/>
      <c r="EZ332" s="253"/>
      <c r="FA332" s="253"/>
      <c r="FB332" s="253"/>
      <c r="FC332" s="253"/>
      <c r="FD332" s="253"/>
      <c r="FE332" s="253"/>
      <c r="FF332" s="253"/>
      <c r="FG332" s="253"/>
      <c r="FH332" s="253"/>
      <c r="FI332" s="253"/>
      <c r="FJ332" s="253"/>
      <c r="FK332" s="253"/>
      <c r="FL332" s="253"/>
      <c r="FM332" s="253"/>
      <c r="FN332" s="253"/>
      <c r="FO332" s="253"/>
      <c r="FP332" s="253"/>
      <c r="FQ332" s="253"/>
      <c r="FR332" s="253"/>
      <c r="FS332" s="253"/>
      <c r="FT332" s="253"/>
      <c r="FU332" s="253"/>
      <c r="FV332" s="253"/>
      <c r="FW332" s="253"/>
      <c r="FX332" s="253"/>
      <c r="FY332" s="253"/>
      <c r="FZ332" s="253"/>
      <c r="GA332" s="253"/>
      <c r="GB332" s="253"/>
      <c r="GC332" s="253"/>
      <c r="GD332" s="253"/>
      <c r="GE332" s="253"/>
      <c r="GF332" s="253"/>
      <c r="GG332" s="253"/>
      <c r="GH332" s="253"/>
      <c r="GI332" s="253"/>
      <c r="GJ332" s="253"/>
      <c r="GK332" s="253"/>
      <c r="GL332" s="253"/>
      <c r="GM332" s="253"/>
      <c r="GN332" s="253"/>
      <c r="GO332" s="253"/>
      <c r="GP332" s="253"/>
      <c r="GQ332" s="253"/>
      <c r="GR332" s="253"/>
      <c r="GS332" s="253"/>
      <c r="GT332" s="253"/>
      <c r="GU332" s="253"/>
      <c r="GV332" s="253"/>
      <c r="GW332" s="253"/>
      <c r="GX332" s="253"/>
      <c r="GY332" s="253"/>
      <c r="GZ332" s="253"/>
      <c r="HA332" s="253"/>
      <c r="HB332" s="253"/>
      <c r="HC332" s="253"/>
      <c r="HD332" s="253"/>
      <c r="HE332" s="253"/>
      <c r="HF332" s="253"/>
    </row>
    <row r="333" spans="1:214" s="312" customFormat="1" ht="15" customHeight="1" x14ac:dyDescent="0.25">
      <c r="A333" s="297"/>
      <c r="B333" s="297"/>
      <c r="C333" s="253"/>
      <c r="D333" s="253"/>
      <c r="E333" s="253"/>
      <c r="F333" s="253"/>
      <c r="G333" s="253"/>
      <c r="H333" s="253"/>
      <c r="I333" s="253"/>
      <c r="J333" s="253"/>
      <c r="K333" s="253"/>
      <c r="L333" s="253"/>
      <c r="M333" s="253"/>
      <c r="N333" s="253"/>
      <c r="O333" s="253"/>
      <c r="P333" s="253"/>
      <c r="Q333" s="253"/>
      <c r="R333" s="253"/>
      <c r="S333" s="253"/>
      <c r="T333" s="253"/>
      <c r="U333" s="253" t="s">
        <v>533</v>
      </c>
      <c r="V333" s="253"/>
      <c r="W333" s="253"/>
      <c r="X333" s="253"/>
      <c r="Y333" s="253"/>
      <c r="Z333" s="253"/>
      <c r="AA333" s="253"/>
      <c r="AB333" s="253"/>
      <c r="AC333" s="253" t="s">
        <v>329</v>
      </c>
      <c r="AD333" s="253"/>
      <c r="AE333" s="253"/>
      <c r="AF333" s="253"/>
      <c r="AG333" s="253"/>
      <c r="AH333" s="253"/>
      <c r="AI333" s="253"/>
      <c r="AJ333" s="253"/>
      <c r="AK333" s="253"/>
      <c r="AL333" s="253"/>
      <c r="AM333" s="253"/>
      <c r="AN333" s="253"/>
      <c r="AO333" s="253"/>
      <c r="AP333" s="256"/>
      <c r="AQ333" s="253"/>
      <c r="AR333" s="253"/>
      <c r="AS333" s="253"/>
      <c r="AT333" s="256"/>
      <c r="AU333" s="253"/>
      <c r="AV333" s="253"/>
      <c r="AW333" s="253"/>
      <c r="AX333" s="253"/>
      <c r="AY333" s="253"/>
      <c r="AZ333" s="253"/>
      <c r="BA333" s="253"/>
      <c r="BB333" s="253"/>
      <c r="BC333" s="253"/>
      <c r="BD333" s="253"/>
      <c r="BE333" s="253"/>
      <c r="BF333" s="253"/>
      <c r="BG333" s="253"/>
      <c r="BH333" s="253"/>
      <c r="BI333" s="253"/>
      <c r="BJ333" s="253"/>
      <c r="BK333" s="253"/>
      <c r="BL333" s="253"/>
      <c r="BM333" s="253"/>
      <c r="BN333" s="253"/>
      <c r="BO333" s="253"/>
      <c r="BP333" s="253"/>
      <c r="BQ333" s="253"/>
      <c r="BR333" s="253"/>
      <c r="BS333" s="253"/>
      <c r="BT333" s="253"/>
      <c r="BU333" s="253"/>
      <c r="BV333" s="253"/>
      <c r="BW333" s="253"/>
      <c r="BX333" s="253"/>
      <c r="BY333" s="253"/>
      <c r="BZ333" s="253"/>
      <c r="CA333" s="253"/>
      <c r="CB333" s="253"/>
      <c r="CC333" s="253"/>
      <c r="CD333" s="253"/>
      <c r="CE333" s="253"/>
      <c r="CF333" s="253"/>
      <c r="CG333" s="253"/>
      <c r="CH333" s="253"/>
      <c r="CI333" s="253"/>
      <c r="CJ333" s="253"/>
      <c r="CK333" s="253"/>
      <c r="CL333" s="253"/>
      <c r="CM333" s="253"/>
      <c r="CN333" s="253"/>
      <c r="CO333" s="253"/>
      <c r="CP333" s="253"/>
      <c r="CQ333" s="253"/>
      <c r="CR333" s="253"/>
      <c r="CS333" s="253"/>
      <c r="CT333" s="253"/>
      <c r="CU333" s="253"/>
      <c r="CV333" s="253"/>
      <c r="CW333" s="253"/>
      <c r="CX333" s="253"/>
      <c r="CY333" s="253"/>
      <c r="CZ333" s="253"/>
      <c r="DA333" s="253"/>
      <c r="DB333" s="253"/>
      <c r="DC333" s="253"/>
      <c r="DD333" s="253"/>
      <c r="DE333" s="253"/>
      <c r="DF333" s="253"/>
      <c r="DG333" s="253"/>
      <c r="DH333" s="253"/>
      <c r="DI333" s="253"/>
      <c r="DJ333" s="253"/>
      <c r="DK333" s="253"/>
      <c r="DL333" s="253"/>
      <c r="DM333" s="253"/>
      <c r="DN333" s="253"/>
      <c r="DO333" s="253"/>
      <c r="DP333" s="253"/>
      <c r="DQ333" s="253"/>
      <c r="DR333" s="253"/>
      <c r="DS333" s="253"/>
      <c r="DT333" s="253"/>
      <c r="DU333" s="253"/>
      <c r="DV333" s="253"/>
      <c r="DW333" s="253"/>
      <c r="DX333" s="253"/>
      <c r="DY333" s="253"/>
      <c r="DZ333" s="253"/>
      <c r="EA333" s="253"/>
      <c r="EB333" s="253"/>
      <c r="EC333" s="253"/>
      <c r="ED333" s="253"/>
      <c r="EE333" s="253"/>
      <c r="EF333" s="253"/>
      <c r="EG333" s="253"/>
      <c r="EH333" s="253"/>
      <c r="EI333" s="253"/>
      <c r="EJ333" s="253"/>
      <c r="EK333" s="253"/>
      <c r="EL333" s="253"/>
      <c r="EM333" s="253"/>
      <c r="EN333" s="253"/>
      <c r="EO333" s="253"/>
      <c r="EP333" s="253"/>
      <c r="EQ333" s="253"/>
      <c r="ER333" s="253"/>
      <c r="ES333" s="253"/>
      <c r="ET333" s="253"/>
      <c r="EU333" s="253"/>
      <c r="EV333" s="253"/>
      <c r="EW333" s="253"/>
      <c r="EX333" s="253"/>
      <c r="EY333" s="253"/>
      <c r="EZ333" s="253"/>
      <c r="FA333" s="253"/>
      <c r="FB333" s="253"/>
      <c r="FC333" s="253"/>
      <c r="FD333" s="253"/>
      <c r="FE333" s="253"/>
      <c r="FF333" s="253"/>
      <c r="FG333" s="253"/>
      <c r="FH333" s="253"/>
      <c r="FI333" s="253"/>
      <c r="FJ333" s="253"/>
      <c r="FK333" s="253"/>
      <c r="FL333" s="253"/>
      <c r="FM333" s="253"/>
      <c r="FN333" s="253"/>
      <c r="FO333" s="253"/>
      <c r="FP333" s="253"/>
      <c r="FQ333" s="253"/>
      <c r="FR333" s="253"/>
      <c r="FS333" s="253"/>
      <c r="FT333" s="253"/>
      <c r="FU333" s="253"/>
      <c r="FV333" s="253"/>
      <c r="FW333" s="253"/>
      <c r="FX333" s="253"/>
      <c r="FY333" s="253"/>
      <c r="FZ333" s="253"/>
      <c r="GA333" s="253"/>
      <c r="GB333" s="253"/>
      <c r="GC333" s="253"/>
      <c r="GD333" s="253"/>
      <c r="GE333" s="253"/>
      <c r="GF333" s="253"/>
      <c r="GG333" s="253"/>
      <c r="GH333" s="253"/>
      <c r="GI333" s="253"/>
      <c r="GJ333" s="253"/>
      <c r="GK333" s="253"/>
      <c r="GL333" s="253"/>
      <c r="GM333" s="253"/>
      <c r="GN333" s="253"/>
      <c r="GO333" s="253"/>
      <c r="GP333" s="253"/>
      <c r="GQ333" s="253"/>
      <c r="GR333" s="253"/>
      <c r="GS333" s="253"/>
      <c r="GT333" s="253"/>
      <c r="GU333" s="253"/>
      <c r="GV333" s="253"/>
      <c r="GW333" s="253"/>
      <c r="GX333" s="253"/>
      <c r="GY333" s="253"/>
      <c r="GZ333" s="253"/>
      <c r="HA333" s="253"/>
      <c r="HB333" s="253"/>
      <c r="HC333" s="253"/>
      <c r="HD333" s="253"/>
      <c r="HE333" s="253"/>
      <c r="HF333" s="253"/>
    </row>
    <row r="334" spans="1:214" s="312" customFormat="1" ht="15" customHeight="1" x14ac:dyDescent="0.25">
      <c r="A334" s="297"/>
      <c r="B334" s="297"/>
      <c r="C334" s="253"/>
      <c r="D334" s="253"/>
      <c r="E334" s="253"/>
      <c r="F334" s="253"/>
      <c r="G334" s="253"/>
      <c r="H334" s="253"/>
      <c r="I334" s="253"/>
      <c r="J334" s="253"/>
      <c r="K334" s="253"/>
      <c r="L334" s="253"/>
      <c r="M334" s="253"/>
      <c r="N334" s="253"/>
      <c r="O334" s="253"/>
      <c r="P334" s="253"/>
      <c r="Q334" s="253"/>
      <c r="R334" s="253"/>
      <c r="S334" s="253"/>
      <c r="T334" s="253"/>
      <c r="U334" s="253" t="s">
        <v>534</v>
      </c>
      <c r="V334" s="253"/>
      <c r="W334" s="253"/>
      <c r="X334" s="253"/>
      <c r="Y334" s="253"/>
      <c r="Z334" s="253"/>
      <c r="AA334" s="253"/>
      <c r="AB334" s="253"/>
      <c r="AC334" s="253" t="s">
        <v>320</v>
      </c>
      <c r="AD334" s="253"/>
      <c r="AE334" s="253"/>
      <c r="AF334" s="253"/>
      <c r="AG334" s="253"/>
      <c r="AH334" s="253"/>
      <c r="AI334" s="253"/>
      <c r="AJ334" s="253"/>
      <c r="AK334" s="253"/>
      <c r="AL334" s="253"/>
      <c r="AM334" s="253"/>
      <c r="AN334" s="253"/>
      <c r="AO334" s="253"/>
      <c r="AP334" s="256"/>
      <c r="AQ334" s="253"/>
      <c r="AR334" s="253"/>
      <c r="AS334" s="253"/>
      <c r="AT334" s="256"/>
      <c r="AU334" s="253"/>
      <c r="AV334" s="253"/>
      <c r="AW334" s="253"/>
      <c r="AX334" s="253"/>
      <c r="AY334" s="253"/>
      <c r="AZ334" s="253"/>
      <c r="BA334" s="253"/>
      <c r="BB334" s="253"/>
      <c r="BC334" s="253"/>
      <c r="BD334" s="253"/>
      <c r="BE334" s="253"/>
      <c r="BF334" s="253"/>
      <c r="BG334" s="253"/>
      <c r="BH334" s="253"/>
      <c r="BI334" s="253"/>
      <c r="BJ334" s="253"/>
      <c r="BK334" s="253"/>
      <c r="BL334" s="253"/>
      <c r="BM334" s="253"/>
      <c r="BN334" s="253"/>
      <c r="BO334" s="253"/>
      <c r="BP334" s="253"/>
      <c r="BQ334" s="253"/>
      <c r="BR334" s="253"/>
      <c r="BS334" s="253"/>
      <c r="BT334" s="253"/>
      <c r="BU334" s="253"/>
      <c r="BV334" s="253"/>
      <c r="BW334" s="253"/>
      <c r="BX334" s="253"/>
      <c r="BY334" s="253"/>
      <c r="BZ334" s="253"/>
      <c r="CA334" s="253"/>
      <c r="CB334" s="253"/>
      <c r="CC334" s="253"/>
      <c r="CD334" s="253"/>
      <c r="CE334" s="253"/>
      <c r="CF334" s="253"/>
      <c r="CG334" s="253"/>
      <c r="CH334" s="253"/>
      <c r="CI334" s="253"/>
      <c r="CJ334" s="253"/>
      <c r="CK334" s="253"/>
      <c r="CL334" s="253"/>
      <c r="CM334" s="253"/>
      <c r="CN334" s="253"/>
      <c r="CO334" s="253"/>
      <c r="CP334" s="253"/>
      <c r="CQ334" s="253"/>
      <c r="CR334" s="253"/>
      <c r="CS334" s="253"/>
      <c r="CT334" s="253"/>
      <c r="CU334" s="253"/>
      <c r="CV334" s="253"/>
      <c r="CW334" s="253"/>
      <c r="CX334" s="253"/>
      <c r="CY334" s="253"/>
      <c r="CZ334" s="253"/>
      <c r="DA334" s="253"/>
      <c r="DB334" s="253"/>
      <c r="DC334" s="253"/>
      <c r="DD334" s="253"/>
      <c r="DE334" s="253"/>
      <c r="DF334" s="253"/>
      <c r="DG334" s="253"/>
      <c r="DH334" s="253"/>
      <c r="DI334" s="253"/>
      <c r="DJ334" s="253"/>
      <c r="DK334" s="253"/>
      <c r="DL334" s="253"/>
      <c r="DM334" s="253"/>
      <c r="DN334" s="253"/>
      <c r="DO334" s="253"/>
      <c r="DP334" s="253"/>
      <c r="DQ334" s="253"/>
      <c r="DR334" s="253"/>
      <c r="DS334" s="253"/>
      <c r="DT334" s="253"/>
      <c r="DU334" s="253"/>
      <c r="DV334" s="253"/>
      <c r="DW334" s="253"/>
      <c r="DX334" s="253"/>
      <c r="DY334" s="253"/>
      <c r="DZ334" s="253"/>
      <c r="EA334" s="253"/>
      <c r="EB334" s="253"/>
      <c r="EC334" s="253"/>
      <c r="ED334" s="253"/>
      <c r="EE334" s="253"/>
      <c r="EF334" s="253"/>
      <c r="EG334" s="253"/>
      <c r="EH334" s="253"/>
      <c r="EI334" s="253"/>
      <c r="EJ334" s="253"/>
      <c r="EK334" s="253"/>
      <c r="EL334" s="253"/>
      <c r="EM334" s="253"/>
      <c r="EN334" s="253"/>
      <c r="EO334" s="253"/>
      <c r="EP334" s="253"/>
      <c r="EQ334" s="253"/>
      <c r="ER334" s="253"/>
      <c r="ES334" s="253"/>
      <c r="ET334" s="253"/>
      <c r="EU334" s="253"/>
      <c r="EV334" s="253"/>
      <c r="EW334" s="253"/>
      <c r="EX334" s="253"/>
      <c r="EY334" s="253"/>
      <c r="EZ334" s="253"/>
      <c r="FA334" s="253"/>
      <c r="FB334" s="253"/>
      <c r="FC334" s="253"/>
      <c r="FD334" s="253"/>
      <c r="FE334" s="253"/>
      <c r="FF334" s="253"/>
      <c r="FG334" s="253"/>
      <c r="FH334" s="253"/>
      <c r="FI334" s="253"/>
      <c r="FJ334" s="253"/>
      <c r="FK334" s="253"/>
      <c r="FL334" s="253"/>
      <c r="FM334" s="253"/>
      <c r="FN334" s="253"/>
      <c r="FO334" s="253"/>
      <c r="FP334" s="253"/>
      <c r="FQ334" s="253"/>
      <c r="FR334" s="253"/>
      <c r="FS334" s="253"/>
      <c r="FT334" s="253"/>
      <c r="FU334" s="253"/>
      <c r="FV334" s="253"/>
      <c r="FW334" s="253"/>
      <c r="FX334" s="253"/>
      <c r="FY334" s="253"/>
      <c r="FZ334" s="253"/>
      <c r="GA334" s="253"/>
      <c r="GB334" s="253"/>
      <c r="GC334" s="253"/>
      <c r="GD334" s="253"/>
      <c r="GE334" s="253"/>
      <c r="GF334" s="253"/>
      <c r="GG334" s="253"/>
      <c r="GH334" s="253"/>
      <c r="GI334" s="253"/>
      <c r="GJ334" s="253"/>
      <c r="GK334" s="253"/>
      <c r="GL334" s="253"/>
      <c r="GM334" s="253"/>
      <c r="GN334" s="253"/>
      <c r="GO334" s="253"/>
      <c r="GP334" s="253"/>
      <c r="GQ334" s="253"/>
      <c r="GR334" s="253"/>
      <c r="GS334" s="253"/>
      <c r="GT334" s="253"/>
      <c r="GU334" s="253"/>
      <c r="GV334" s="253"/>
      <c r="GW334" s="253"/>
      <c r="GX334" s="253"/>
      <c r="GY334" s="253"/>
      <c r="GZ334" s="253"/>
      <c r="HA334" s="253"/>
      <c r="HB334" s="253"/>
      <c r="HC334" s="253"/>
      <c r="HD334" s="253"/>
      <c r="HE334" s="253"/>
      <c r="HF334" s="253"/>
    </row>
    <row r="335" spans="1:214" s="312" customFormat="1" ht="15" customHeight="1" x14ac:dyDescent="0.25">
      <c r="A335" s="297"/>
      <c r="B335" s="297"/>
      <c r="C335" s="253"/>
      <c r="D335" s="253"/>
      <c r="E335" s="253"/>
      <c r="F335" s="253"/>
      <c r="G335" s="253"/>
      <c r="H335" s="253"/>
      <c r="I335" s="253"/>
      <c r="J335" s="253"/>
      <c r="K335" s="253"/>
      <c r="L335" s="253"/>
      <c r="M335" s="253"/>
      <c r="N335" s="253"/>
      <c r="O335" s="253"/>
      <c r="P335" s="253"/>
      <c r="Q335" s="253"/>
      <c r="R335" s="253"/>
      <c r="S335" s="253"/>
      <c r="T335" s="253"/>
      <c r="U335" s="253" t="s">
        <v>535</v>
      </c>
      <c r="V335" s="253"/>
      <c r="W335" s="253"/>
      <c r="X335" s="253"/>
      <c r="Y335" s="253"/>
      <c r="Z335" s="253"/>
      <c r="AA335" s="253"/>
      <c r="AB335" s="253"/>
      <c r="AC335" s="253" t="s">
        <v>332</v>
      </c>
      <c r="AD335" s="253"/>
      <c r="AE335" s="253"/>
      <c r="AF335" s="253"/>
      <c r="AG335" s="253"/>
      <c r="AH335" s="253"/>
      <c r="AI335" s="253"/>
      <c r="AJ335" s="253"/>
      <c r="AK335" s="253"/>
      <c r="AL335" s="253"/>
      <c r="AM335" s="253"/>
      <c r="AN335" s="253"/>
      <c r="AO335" s="253"/>
      <c r="AP335" s="256"/>
      <c r="AQ335" s="253"/>
      <c r="AR335" s="253"/>
      <c r="AS335" s="253"/>
      <c r="AT335" s="256"/>
      <c r="AU335" s="253"/>
      <c r="AV335" s="253"/>
      <c r="AW335" s="253"/>
      <c r="AX335" s="253"/>
      <c r="AY335" s="253"/>
      <c r="AZ335" s="253"/>
      <c r="BA335" s="253"/>
      <c r="BB335" s="253"/>
      <c r="BC335" s="253"/>
      <c r="BD335" s="253"/>
      <c r="BE335" s="253"/>
      <c r="BF335" s="253"/>
      <c r="BG335" s="253"/>
      <c r="BH335" s="253"/>
      <c r="BI335" s="253"/>
      <c r="BJ335" s="253"/>
      <c r="BK335" s="253"/>
      <c r="BL335" s="253"/>
      <c r="BM335" s="253"/>
      <c r="BN335" s="253"/>
      <c r="BO335" s="253"/>
      <c r="BP335" s="253"/>
      <c r="BQ335" s="253"/>
      <c r="BR335" s="253"/>
      <c r="BS335" s="253"/>
      <c r="BT335" s="253"/>
      <c r="BU335" s="253"/>
      <c r="BV335" s="253"/>
      <c r="BW335" s="253"/>
      <c r="BX335" s="253"/>
      <c r="BY335" s="253"/>
      <c r="BZ335" s="253"/>
      <c r="CA335" s="253"/>
      <c r="CB335" s="253"/>
      <c r="CC335" s="253"/>
      <c r="CD335" s="253"/>
      <c r="CE335" s="253"/>
      <c r="CF335" s="253"/>
      <c r="CG335" s="253"/>
      <c r="CH335" s="253"/>
      <c r="CI335" s="253"/>
      <c r="CJ335" s="253"/>
      <c r="CK335" s="253"/>
      <c r="CL335" s="253"/>
      <c r="CM335" s="253"/>
      <c r="CN335" s="253"/>
      <c r="CO335" s="253"/>
      <c r="CP335" s="253"/>
      <c r="CQ335" s="253"/>
      <c r="CR335" s="253"/>
      <c r="CS335" s="253"/>
      <c r="CT335" s="253"/>
      <c r="CU335" s="253"/>
      <c r="CV335" s="253"/>
      <c r="CW335" s="253"/>
      <c r="CX335" s="253"/>
      <c r="CY335" s="253"/>
      <c r="CZ335" s="253"/>
      <c r="DA335" s="253"/>
      <c r="DB335" s="253"/>
      <c r="DC335" s="253"/>
      <c r="DD335" s="253"/>
      <c r="DE335" s="253"/>
      <c r="DF335" s="253"/>
      <c r="DG335" s="253"/>
      <c r="DH335" s="253"/>
      <c r="DI335" s="253"/>
      <c r="DJ335" s="253"/>
      <c r="DK335" s="253"/>
      <c r="DL335" s="253"/>
      <c r="DM335" s="253"/>
      <c r="DN335" s="253"/>
      <c r="DO335" s="253"/>
      <c r="DP335" s="253"/>
      <c r="DQ335" s="253"/>
      <c r="DR335" s="253"/>
      <c r="DS335" s="253"/>
      <c r="DT335" s="253"/>
      <c r="DU335" s="253"/>
      <c r="DV335" s="253"/>
      <c r="DW335" s="253"/>
      <c r="DX335" s="253"/>
      <c r="DY335" s="253"/>
      <c r="DZ335" s="253"/>
      <c r="EA335" s="253"/>
      <c r="EB335" s="253"/>
      <c r="EC335" s="253"/>
      <c r="ED335" s="253"/>
      <c r="EE335" s="253"/>
      <c r="EF335" s="253"/>
      <c r="EG335" s="253"/>
      <c r="EH335" s="253"/>
      <c r="EI335" s="253"/>
      <c r="EJ335" s="253"/>
      <c r="EK335" s="253"/>
      <c r="EL335" s="253"/>
      <c r="EM335" s="253"/>
      <c r="EN335" s="253"/>
      <c r="EO335" s="253"/>
      <c r="EP335" s="253"/>
      <c r="EQ335" s="253"/>
      <c r="ER335" s="253"/>
      <c r="ES335" s="253"/>
      <c r="ET335" s="253"/>
      <c r="EU335" s="253"/>
      <c r="EV335" s="253"/>
      <c r="EW335" s="253"/>
      <c r="EX335" s="253"/>
      <c r="EY335" s="253"/>
      <c r="EZ335" s="253"/>
      <c r="FA335" s="253"/>
      <c r="FB335" s="253"/>
      <c r="FC335" s="253"/>
      <c r="FD335" s="253"/>
      <c r="FE335" s="253"/>
      <c r="FF335" s="253"/>
      <c r="FG335" s="253"/>
      <c r="FH335" s="253"/>
      <c r="FI335" s="253"/>
      <c r="FJ335" s="253"/>
      <c r="FK335" s="253"/>
      <c r="FL335" s="253"/>
      <c r="FM335" s="253"/>
      <c r="FN335" s="253"/>
      <c r="FO335" s="253"/>
      <c r="FP335" s="253"/>
      <c r="FQ335" s="253"/>
      <c r="FR335" s="253"/>
      <c r="FS335" s="253"/>
      <c r="FT335" s="253"/>
      <c r="FU335" s="253"/>
      <c r="FV335" s="253"/>
      <c r="FW335" s="253"/>
      <c r="FX335" s="253"/>
      <c r="FY335" s="253"/>
      <c r="FZ335" s="253"/>
      <c r="GA335" s="253"/>
      <c r="GB335" s="253"/>
      <c r="GC335" s="253"/>
      <c r="GD335" s="253"/>
      <c r="GE335" s="253"/>
      <c r="GF335" s="253"/>
      <c r="GG335" s="253"/>
      <c r="GH335" s="253"/>
      <c r="GI335" s="253"/>
      <c r="GJ335" s="253"/>
      <c r="GK335" s="253"/>
      <c r="GL335" s="253"/>
      <c r="GM335" s="253"/>
      <c r="GN335" s="253"/>
      <c r="GO335" s="253"/>
      <c r="GP335" s="253"/>
      <c r="GQ335" s="253"/>
      <c r="GR335" s="253"/>
      <c r="GS335" s="253"/>
      <c r="GT335" s="253"/>
      <c r="GU335" s="253"/>
      <c r="GV335" s="253"/>
      <c r="GW335" s="253"/>
      <c r="GX335" s="253"/>
      <c r="GY335" s="253"/>
      <c r="GZ335" s="253"/>
      <c r="HA335" s="253"/>
      <c r="HB335" s="253"/>
      <c r="HC335" s="253"/>
      <c r="HD335" s="253"/>
      <c r="HE335" s="253"/>
      <c r="HF335" s="253"/>
    </row>
    <row r="336" spans="1:214" s="312" customFormat="1" ht="15" customHeight="1" x14ac:dyDescent="0.25">
      <c r="A336" s="297"/>
      <c r="B336" s="297"/>
      <c r="C336" s="253"/>
      <c r="D336" s="253"/>
      <c r="E336" s="253"/>
      <c r="F336" s="253"/>
      <c r="G336" s="253"/>
      <c r="H336" s="253"/>
      <c r="I336" s="253"/>
      <c r="J336" s="253"/>
      <c r="K336" s="253"/>
      <c r="L336" s="253"/>
      <c r="M336" s="253"/>
      <c r="N336" s="253"/>
      <c r="O336" s="253"/>
      <c r="P336" s="253"/>
      <c r="Q336" s="253"/>
      <c r="R336" s="253"/>
      <c r="S336" s="253"/>
      <c r="T336" s="253"/>
      <c r="U336" s="253" t="s">
        <v>536</v>
      </c>
      <c r="V336" s="253"/>
      <c r="W336" s="253"/>
      <c r="X336" s="253"/>
      <c r="Y336" s="253"/>
      <c r="Z336" s="253"/>
      <c r="AA336" s="253"/>
      <c r="AB336" s="253"/>
      <c r="AC336" s="253" t="s">
        <v>318</v>
      </c>
      <c r="AD336" s="253"/>
      <c r="AE336" s="253"/>
      <c r="AF336" s="253"/>
      <c r="AG336" s="253"/>
      <c r="AH336" s="253"/>
      <c r="AI336" s="253"/>
      <c r="AJ336" s="253"/>
      <c r="AK336" s="253"/>
      <c r="AL336" s="253"/>
      <c r="AM336" s="253"/>
      <c r="AN336" s="253"/>
      <c r="AO336" s="253"/>
      <c r="AP336" s="256"/>
      <c r="AQ336" s="253"/>
      <c r="AR336" s="253"/>
      <c r="AS336" s="253"/>
      <c r="AT336" s="256"/>
      <c r="AU336" s="253"/>
      <c r="AV336" s="253"/>
      <c r="AW336" s="253"/>
      <c r="AX336" s="253"/>
      <c r="AY336" s="253"/>
      <c r="AZ336" s="253"/>
      <c r="BA336" s="253"/>
      <c r="BB336" s="253"/>
      <c r="BC336" s="253"/>
      <c r="BD336" s="253"/>
      <c r="BE336" s="253"/>
      <c r="BF336" s="253"/>
      <c r="BG336" s="253"/>
      <c r="BH336" s="253"/>
      <c r="BI336" s="253"/>
      <c r="BJ336" s="253"/>
      <c r="BK336" s="253"/>
      <c r="BL336" s="253"/>
      <c r="BM336" s="253"/>
      <c r="BN336" s="253"/>
      <c r="BO336" s="253"/>
      <c r="BP336" s="253"/>
      <c r="BQ336" s="253"/>
      <c r="BR336" s="253"/>
      <c r="BS336" s="253"/>
      <c r="BT336" s="253"/>
      <c r="BU336" s="253"/>
      <c r="BV336" s="253"/>
      <c r="BW336" s="253"/>
      <c r="BX336" s="253"/>
      <c r="BY336" s="253"/>
      <c r="BZ336" s="253"/>
      <c r="CA336" s="253"/>
      <c r="CB336" s="253"/>
      <c r="CC336" s="253"/>
      <c r="CD336" s="253"/>
      <c r="CE336" s="253"/>
      <c r="CF336" s="253"/>
      <c r="CG336" s="253"/>
      <c r="CH336" s="253"/>
      <c r="CI336" s="253"/>
      <c r="CJ336" s="253"/>
      <c r="CK336" s="253"/>
      <c r="CL336" s="253"/>
      <c r="CM336" s="253"/>
      <c r="CN336" s="253"/>
      <c r="CO336" s="253"/>
      <c r="CP336" s="253"/>
      <c r="CQ336" s="253"/>
      <c r="CR336" s="253"/>
      <c r="CS336" s="253"/>
      <c r="CT336" s="253"/>
      <c r="CU336" s="253"/>
      <c r="CV336" s="253"/>
      <c r="CW336" s="253"/>
      <c r="CX336" s="253"/>
      <c r="CY336" s="253"/>
      <c r="CZ336" s="253"/>
      <c r="DA336" s="253"/>
      <c r="DB336" s="253"/>
      <c r="DC336" s="253"/>
      <c r="DD336" s="253"/>
      <c r="DE336" s="253"/>
      <c r="DF336" s="253"/>
      <c r="DG336" s="253"/>
      <c r="DH336" s="253"/>
      <c r="DI336" s="253"/>
      <c r="DJ336" s="253"/>
      <c r="DK336" s="253"/>
      <c r="DL336" s="253"/>
      <c r="DM336" s="253"/>
      <c r="DN336" s="253"/>
      <c r="DO336" s="253"/>
      <c r="DP336" s="253"/>
      <c r="DQ336" s="253"/>
      <c r="DR336" s="253"/>
      <c r="DS336" s="253"/>
      <c r="DT336" s="253"/>
      <c r="DU336" s="253"/>
      <c r="DV336" s="253"/>
      <c r="DW336" s="253"/>
      <c r="DX336" s="253"/>
      <c r="DY336" s="253"/>
      <c r="DZ336" s="253"/>
      <c r="EA336" s="253"/>
      <c r="EB336" s="253"/>
      <c r="EC336" s="253"/>
      <c r="ED336" s="253"/>
      <c r="EE336" s="253"/>
      <c r="EF336" s="253"/>
      <c r="EG336" s="253"/>
      <c r="EH336" s="253"/>
      <c r="EI336" s="253"/>
      <c r="EJ336" s="253"/>
      <c r="EK336" s="253"/>
      <c r="EL336" s="253"/>
      <c r="EM336" s="253"/>
      <c r="EN336" s="253"/>
      <c r="EO336" s="253"/>
      <c r="EP336" s="253"/>
      <c r="EQ336" s="253"/>
      <c r="ER336" s="253"/>
      <c r="ES336" s="253"/>
      <c r="ET336" s="253"/>
      <c r="EU336" s="253"/>
      <c r="EV336" s="253"/>
      <c r="EW336" s="253"/>
      <c r="EX336" s="253"/>
      <c r="EY336" s="253"/>
      <c r="EZ336" s="253"/>
      <c r="FA336" s="253"/>
      <c r="FB336" s="253"/>
      <c r="FC336" s="253"/>
      <c r="FD336" s="253"/>
      <c r="FE336" s="253"/>
      <c r="FF336" s="253"/>
      <c r="FG336" s="253"/>
      <c r="FH336" s="253"/>
      <c r="FI336" s="253"/>
      <c r="FJ336" s="253"/>
      <c r="FK336" s="253"/>
      <c r="FL336" s="253"/>
      <c r="FM336" s="253"/>
      <c r="FN336" s="253"/>
      <c r="FO336" s="253"/>
      <c r="FP336" s="253"/>
      <c r="FQ336" s="253"/>
      <c r="FR336" s="253"/>
      <c r="FS336" s="253"/>
      <c r="FT336" s="253"/>
      <c r="FU336" s="253"/>
      <c r="FV336" s="253"/>
      <c r="FW336" s="253"/>
      <c r="FX336" s="253"/>
      <c r="FY336" s="253"/>
      <c r="FZ336" s="253"/>
      <c r="GA336" s="253"/>
      <c r="GB336" s="253"/>
      <c r="GC336" s="253"/>
      <c r="GD336" s="253"/>
      <c r="GE336" s="253"/>
      <c r="GF336" s="253"/>
      <c r="GG336" s="253"/>
      <c r="GH336" s="253"/>
      <c r="GI336" s="253"/>
      <c r="GJ336" s="253"/>
      <c r="GK336" s="253"/>
      <c r="GL336" s="253"/>
      <c r="GM336" s="253"/>
      <c r="GN336" s="253"/>
      <c r="GO336" s="253"/>
      <c r="GP336" s="253"/>
      <c r="GQ336" s="253"/>
      <c r="GR336" s="253"/>
      <c r="GS336" s="253"/>
      <c r="GT336" s="253"/>
      <c r="GU336" s="253"/>
      <c r="GV336" s="253"/>
      <c r="GW336" s="253"/>
      <c r="GX336" s="253"/>
      <c r="GY336" s="253"/>
      <c r="GZ336" s="253"/>
      <c r="HA336" s="253"/>
      <c r="HB336" s="253"/>
      <c r="HC336" s="253"/>
      <c r="HD336" s="253"/>
      <c r="HE336" s="253"/>
      <c r="HF336" s="253"/>
    </row>
    <row r="337" spans="1:214" s="312" customFormat="1" ht="15" customHeight="1" x14ac:dyDescent="0.25">
      <c r="A337" s="297"/>
      <c r="B337" s="297"/>
      <c r="C337" s="253"/>
      <c r="D337" s="253"/>
      <c r="E337" s="253"/>
      <c r="F337" s="253"/>
      <c r="G337" s="253"/>
      <c r="H337" s="253"/>
      <c r="I337" s="253"/>
      <c r="J337" s="253"/>
      <c r="K337" s="253"/>
      <c r="L337" s="253"/>
      <c r="M337" s="253"/>
      <c r="N337" s="253"/>
      <c r="O337" s="253"/>
      <c r="P337" s="253"/>
      <c r="Q337" s="253"/>
      <c r="R337" s="253"/>
      <c r="S337" s="253"/>
      <c r="T337" s="253"/>
      <c r="U337" s="253" t="s">
        <v>537</v>
      </c>
      <c r="V337" s="253"/>
      <c r="W337" s="253"/>
      <c r="X337" s="253"/>
      <c r="Y337" s="253"/>
      <c r="Z337" s="253"/>
      <c r="AA337" s="253"/>
      <c r="AB337" s="253"/>
      <c r="AC337" s="253" t="s">
        <v>332</v>
      </c>
      <c r="AD337" s="253"/>
      <c r="AE337" s="253"/>
      <c r="AF337" s="253"/>
      <c r="AG337" s="253"/>
      <c r="AH337" s="253"/>
      <c r="AI337" s="253"/>
      <c r="AJ337" s="253"/>
      <c r="AK337" s="253"/>
      <c r="AL337" s="253"/>
      <c r="AM337" s="253"/>
      <c r="AN337" s="253"/>
      <c r="AO337" s="253"/>
      <c r="AP337" s="256"/>
      <c r="AQ337" s="253"/>
      <c r="AR337" s="253"/>
      <c r="AS337" s="253"/>
      <c r="AT337" s="256"/>
      <c r="AU337" s="253"/>
      <c r="AV337" s="253"/>
      <c r="AW337" s="253"/>
      <c r="AX337" s="253"/>
      <c r="AY337" s="253"/>
      <c r="AZ337" s="253"/>
      <c r="BA337" s="253"/>
      <c r="BB337" s="253"/>
      <c r="BC337" s="253"/>
      <c r="BD337" s="253"/>
      <c r="BE337" s="253"/>
      <c r="BF337" s="253"/>
      <c r="BG337" s="253"/>
      <c r="BH337" s="253"/>
      <c r="BI337" s="253"/>
      <c r="BJ337" s="253"/>
      <c r="BK337" s="253"/>
      <c r="BL337" s="253"/>
      <c r="BM337" s="253"/>
      <c r="BN337" s="253"/>
      <c r="BO337" s="253"/>
      <c r="BP337" s="253"/>
      <c r="BQ337" s="253"/>
      <c r="BR337" s="253"/>
      <c r="BS337" s="253"/>
      <c r="BT337" s="253"/>
      <c r="BU337" s="253"/>
      <c r="BV337" s="253"/>
      <c r="BW337" s="253"/>
      <c r="BX337" s="253"/>
      <c r="BY337" s="253"/>
      <c r="BZ337" s="253"/>
      <c r="CA337" s="253"/>
      <c r="CB337" s="253"/>
      <c r="CC337" s="253"/>
      <c r="CD337" s="253"/>
      <c r="CE337" s="253"/>
      <c r="CF337" s="253"/>
      <c r="CG337" s="253"/>
      <c r="CH337" s="253"/>
      <c r="CI337" s="253"/>
      <c r="CJ337" s="253"/>
      <c r="CK337" s="253"/>
      <c r="CL337" s="253"/>
      <c r="CM337" s="253"/>
      <c r="CN337" s="253"/>
      <c r="CO337" s="253"/>
      <c r="CP337" s="253"/>
      <c r="CQ337" s="253"/>
      <c r="CR337" s="253"/>
      <c r="CS337" s="253"/>
      <c r="CT337" s="253"/>
      <c r="CU337" s="253"/>
      <c r="CV337" s="253"/>
      <c r="CW337" s="253"/>
      <c r="CX337" s="253"/>
      <c r="CY337" s="253"/>
      <c r="CZ337" s="253"/>
      <c r="DA337" s="253"/>
      <c r="DB337" s="253"/>
      <c r="DC337" s="253"/>
      <c r="DD337" s="253"/>
      <c r="DE337" s="253"/>
      <c r="DF337" s="253"/>
      <c r="DG337" s="253"/>
      <c r="DH337" s="253"/>
      <c r="DI337" s="253"/>
      <c r="DJ337" s="253"/>
      <c r="DK337" s="253"/>
      <c r="DL337" s="253"/>
      <c r="DM337" s="253"/>
      <c r="DN337" s="253"/>
      <c r="DO337" s="253"/>
      <c r="DP337" s="253"/>
      <c r="DQ337" s="253"/>
      <c r="DR337" s="253"/>
      <c r="DS337" s="253"/>
      <c r="DT337" s="253"/>
      <c r="DU337" s="253"/>
      <c r="DV337" s="253"/>
      <c r="DW337" s="253"/>
      <c r="DX337" s="253"/>
      <c r="DY337" s="253"/>
      <c r="DZ337" s="253"/>
      <c r="EA337" s="253"/>
      <c r="EB337" s="253"/>
      <c r="EC337" s="253"/>
      <c r="ED337" s="253"/>
      <c r="EE337" s="253"/>
      <c r="EF337" s="253"/>
      <c r="EG337" s="253"/>
      <c r="EH337" s="253"/>
      <c r="EI337" s="253"/>
      <c r="EJ337" s="253"/>
      <c r="EK337" s="253"/>
      <c r="EL337" s="253"/>
      <c r="EM337" s="253"/>
      <c r="EN337" s="253"/>
      <c r="EO337" s="253"/>
      <c r="EP337" s="253"/>
      <c r="EQ337" s="253"/>
      <c r="ER337" s="253"/>
      <c r="ES337" s="253"/>
      <c r="ET337" s="253"/>
      <c r="EU337" s="253"/>
      <c r="EV337" s="253"/>
      <c r="EW337" s="253"/>
      <c r="EX337" s="253"/>
      <c r="EY337" s="253"/>
      <c r="EZ337" s="253"/>
      <c r="FA337" s="253"/>
      <c r="FB337" s="253"/>
      <c r="FC337" s="253"/>
      <c r="FD337" s="253"/>
      <c r="FE337" s="253"/>
      <c r="FF337" s="253"/>
      <c r="FG337" s="253"/>
      <c r="FH337" s="253"/>
      <c r="FI337" s="253"/>
      <c r="FJ337" s="253"/>
      <c r="FK337" s="253"/>
      <c r="FL337" s="253"/>
      <c r="FM337" s="253"/>
      <c r="FN337" s="253"/>
      <c r="FO337" s="253"/>
      <c r="FP337" s="253"/>
      <c r="FQ337" s="253"/>
      <c r="FR337" s="253"/>
      <c r="FS337" s="253"/>
      <c r="FT337" s="253"/>
      <c r="FU337" s="253"/>
      <c r="FV337" s="253"/>
      <c r="FW337" s="253"/>
      <c r="FX337" s="253"/>
      <c r="FY337" s="253"/>
      <c r="FZ337" s="253"/>
      <c r="GA337" s="253"/>
      <c r="GB337" s="253"/>
      <c r="GC337" s="253"/>
      <c r="GD337" s="253"/>
      <c r="GE337" s="253"/>
      <c r="GF337" s="253"/>
      <c r="GG337" s="253"/>
      <c r="GH337" s="253"/>
      <c r="GI337" s="253"/>
      <c r="GJ337" s="253"/>
      <c r="GK337" s="253"/>
      <c r="GL337" s="253"/>
      <c r="GM337" s="253"/>
      <c r="GN337" s="253"/>
      <c r="GO337" s="253"/>
      <c r="GP337" s="253"/>
      <c r="GQ337" s="253"/>
      <c r="GR337" s="253"/>
      <c r="GS337" s="253"/>
      <c r="GT337" s="253"/>
      <c r="GU337" s="253"/>
      <c r="GV337" s="253"/>
      <c r="GW337" s="253"/>
      <c r="GX337" s="253"/>
      <c r="GY337" s="253"/>
      <c r="GZ337" s="253"/>
      <c r="HA337" s="253"/>
      <c r="HB337" s="253"/>
      <c r="HC337" s="253"/>
      <c r="HD337" s="253"/>
      <c r="HE337" s="253"/>
      <c r="HF337" s="253"/>
    </row>
    <row r="338" spans="1:214" s="312" customFormat="1" ht="15" customHeight="1" x14ac:dyDescent="0.25">
      <c r="A338" s="297"/>
      <c r="B338" s="297"/>
      <c r="C338" s="253"/>
      <c r="D338" s="253"/>
      <c r="E338" s="253"/>
      <c r="F338" s="253"/>
      <c r="G338" s="253"/>
      <c r="H338" s="253"/>
      <c r="I338" s="253"/>
      <c r="J338" s="253"/>
      <c r="K338" s="253"/>
      <c r="L338" s="253"/>
      <c r="M338" s="253"/>
      <c r="N338" s="253"/>
      <c r="O338" s="253"/>
      <c r="P338" s="253"/>
      <c r="Q338" s="253"/>
      <c r="R338" s="253"/>
      <c r="S338" s="253"/>
      <c r="T338" s="253"/>
      <c r="U338" s="253" t="s">
        <v>538</v>
      </c>
      <c r="V338" s="253"/>
      <c r="W338" s="253"/>
      <c r="X338" s="253"/>
      <c r="Y338" s="253"/>
      <c r="Z338" s="253"/>
      <c r="AA338" s="253"/>
      <c r="AB338" s="253"/>
      <c r="AC338" s="253" t="s">
        <v>318</v>
      </c>
      <c r="AD338" s="253"/>
      <c r="AE338" s="253"/>
      <c r="AF338" s="253"/>
      <c r="AG338" s="253"/>
      <c r="AH338" s="253"/>
      <c r="AI338" s="253"/>
      <c r="AJ338" s="253"/>
      <c r="AK338" s="253"/>
      <c r="AL338" s="253"/>
      <c r="AM338" s="253"/>
      <c r="AN338" s="253"/>
      <c r="AO338" s="253"/>
      <c r="AP338" s="256"/>
      <c r="AQ338" s="253"/>
      <c r="AR338" s="253"/>
      <c r="AS338" s="253"/>
      <c r="AT338" s="256"/>
      <c r="AU338" s="253"/>
      <c r="AV338" s="253"/>
      <c r="AW338" s="253"/>
      <c r="AX338" s="253"/>
      <c r="AY338" s="253"/>
      <c r="AZ338" s="253"/>
      <c r="BA338" s="253"/>
      <c r="BB338" s="253"/>
      <c r="BC338" s="253"/>
      <c r="BD338" s="253"/>
      <c r="BE338" s="253"/>
      <c r="BF338" s="253"/>
      <c r="BG338" s="253"/>
      <c r="BH338" s="253"/>
      <c r="BI338" s="253"/>
      <c r="BJ338" s="253"/>
      <c r="BK338" s="253"/>
      <c r="BL338" s="253"/>
      <c r="BM338" s="253"/>
      <c r="BN338" s="253"/>
      <c r="BO338" s="253"/>
      <c r="BP338" s="253"/>
      <c r="BQ338" s="253"/>
      <c r="BR338" s="253"/>
      <c r="BS338" s="253"/>
      <c r="BT338" s="253"/>
      <c r="BU338" s="253"/>
      <c r="BV338" s="253"/>
      <c r="BW338" s="253"/>
      <c r="BX338" s="253"/>
      <c r="BY338" s="253"/>
      <c r="BZ338" s="253"/>
      <c r="CA338" s="253"/>
      <c r="CB338" s="253"/>
      <c r="CC338" s="253"/>
      <c r="CD338" s="253"/>
      <c r="CE338" s="253"/>
      <c r="CF338" s="253"/>
      <c r="CG338" s="253"/>
      <c r="CH338" s="253"/>
      <c r="CI338" s="253"/>
      <c r="CJ338" s="253"/>
      <c r="CK338" s="253"/>
      <c r="CL338" s="253"/>
      <c r="CM338" s="253"/>
      <c r="CN338" s="253"/>
      <c r="CO338" s="253"/>
      <c r="CP338" s="253"/>
      <c r="CQ338" s="253"/>
      <c r="CR338" s="253"/>
      <c r="CS338" s="253"/>
      <c r="CT338" s="253"/>
      <c r="CU338" s="253"/>
      <c r="CV338" s="253"/>
      <c r="CW338" s="253"/>
      <c r="CX338" s="253"/>
      <c r="CY338" s="253"/>
      <c r="CZ338" s="253"/>
      <c r="DA338" s="253"/>
      <c r="DB338" s="253"/>
      <c r="DC338" s="253"/>
      <c r="DD338" s="253"/>
      <c r="DE338" s="253"/>
      <c r="DF338" s="253"/>
      <c r="DG338" s="253"/>
      <c r="DH338" s="253"/>
      <c r="DI338" s="253"/>
      <c r="DJ338" s="253"/>
      <c r="DK338" s="253"/>
      <c r="DL338" s="253"/>
      <c r="DM338" s="253"/>
      <c r="DN338" s="253"/>
      <c r="DO338" s="253"/>
      <c r="DP338" s="253"/>
      <c r="DQ338" s="253"/>
      <c r="DR338" s="253"/>
      <c r="DS338" s="253"/>
      <c r="DT338" s="253"/>
      <c r="DU338" s="253"/>
      <c r="DV338" s="253"/>
      <c r="DW338" s="253"/>
      <c r="DX338" s="253"/>
      <c r="DY338" s="253"/>
      <c r="DZ338" s="253"/>
      <c r="EA338" s="253"/>
      <c r="EB338" s="253"/>
      <c r="EC338" s="253"/>
      <c r="ED338" s="253"/>
      <c r="EE338" s="253"/>
      <c r="EF338" s="253"/>
      <c r="EG338" s="253"/>
      <c r="EH338" s="253"/>
      <c r="EI338" s="253"/>
      <c r="EJ338" s="253"/>
      <c r="EK338" s="253"/>
      <c r="EL338" s="253"/>
      <c r="EM338" s="253"/>
      <c r="EN338" s="253"/>
      <c r="EO338" s="253"/>
      <c r="EP338" s="253"/>
      <c r="EQ338" s="253"/>
      <c r="ER338" s="253"/>
      <c r="ES338" s="253"/>
      <c r="ET338" s="253"/>
      <c r="EU338" s="253"/>
      <c r="EV338" s="253"/>
      <c r="EW338" s="253"/>
      <c r="EX338" s="253"/>
      <c r="EY338" s="253"/>
      <c r="EZ338" s="253"/>
      <c r="FA338" s="253"/>
      <c r="FB338" s="253"/>
      <c r="FC338" s="253"/>
      <c r="FD338" s="253"/>
      <c r="FE338" s="253"/>
      <c r="FF338" s="253"/>
      <c r="FG338" s="253"/>
      <c r="FH338" s="253"/>
      <c r="FI338" s="253"/>
      <c r="FJ338" s="253"/>
      <c r="FK338" s="253"/>
      <c r="FL338" s="253"/>
      <c r="FM338" s="253"/>
      <c r="FN338" s="253"/>
      <c r="FO338" s="253"/>
      <c r="FP338" s="253"/>
      <c r="FQ338" s="253"/>
      <c r="FR338" s="253"/>
      <c r="FS338" s="253"/>
      <c r="FT338" s="253"/>
      <c r="FU338" s="253"/>
      <c r="FV338" s="253"/>
      <c r="FW338" s="253"/>
      <c r="FX338" s="253"/>
      <c r="FY338" s="253"/>
      <c r="FZ338" s="253"/>
      <c r="GA338" s="253"/>
      <c r="GB338" s="253"/>
      <c r="GC338" s="253"/>
      <c r="GD338" s="253"/>
      <c r="GE338" s="253"/>
      <c r="GF338" s="253"/>
      <c r="GG338" s="253"/>
      <c r="GH338" s="253"/>
      <c r="GI338" s="253"/>
      <c r="GJ338" s="253"/>
      <c r="GK338" s="253"/>
      <c r="GL338" s="253"/>
      <c r="GM338" s="253"/>
      <c r="GN338" s="253"/>
      <c r="GO338" s="253"/>
      <c r="GP338" s="253"/>
      <c r="GQ338" s="253"/>
      <c r="GR338" s="253"/>
      <c r="GS338" s="253"/>
      <c r="GT338" s="253"/>
      <c r="GU338" s="253"/>
      <c r="GV338" s="253"/>
      <c r="GW338" s="253"/>
      <c r="GX338" s="253"/>
      <c r="GY338" s="253"/>
      <c r="GZ338" s="253"/>
      <c r="HA338" s="253"/>
      <c r="HB338" s="253"/>
      <c r="HC338" s="253"/>
      <c r="HD338" s="253"/>
      <c r="HE338" s="253"/>
      <c r="HF338" s="253"/>
    </row>
    <row r="339" spans="1:214" s="312" customFormat="1" ht="15" customHeight="1" x14ac:dyDescent="0.25">
      <c r="A339" s="297"/>
      <c r="B339" s="297"/>
      <c r="C339" s="253"/>
      <c r="D339" s="253"/>
      <c r="E339" s="253"/>
      <c r="F339" s="253"/>
      <c r="G339" s="253"/>
      <c r="H339" s="253"/>
      <c r="I339" s="253"/>
      <c r="J339" s="253"/>
      <c r="K339" s="253"/>
      <c r="L339" s="253"/>
      <c r="M339" s="253"/>
      <c r="N339" s="253"/>
      <c r="O339" s="253"/>
      <c r="P339" s="253"/>
      <c r="Q339" s="253"/>
      <c r="R339" s="253"/>
      <c r="S339" s="253"/>
      <c r="T339" s="253"/>
      <c r="U339" s="253" t="s">
        <v>539</v>
      </c>
      <c r="V339" s="253"/>
      <c r="W339" s="253"/>
      <c r="X339" s="253"/>
      <c r="Y339" s="253"/>
      <c r="Z339" s="253"/>
      <c r="AA339" s="253"/>
      <c r="AB339" s="253"/>
      <c r="AC339" s="253" t="s">
        <v>323</v>
      </c>
      <c r="AD339" s="253"/>
      <c r="AE339" s="253"/>
      <c r="AF339" s="253"/>
      <c r="AG339" s="253"/>
      <c r="AH339" s="253"/>
      <c r="AI339" s="253"/>
      <c r="AJ339" s="253"/>
      <c r="AK339" s="253"/>
      <c r="AL339" s="253"/>
      <c r="AM339" s="253"/>
      <c r="AN339" s="253"/>
      <c r="AO339" s="253"/>
      <c r="AP339" s="256"/>
      <c r="AQ339" s="253"/>
      <c r="AR339" s="253"/>
      <c r="AS339" s="253"/>
      <c r="AT339" s="256"/>
      <c r="AU339" s="253"/>
      <c r="AV339" s="253"/>
      <c r="AW339" s="253"/>
      <c r="AX339" s="253"/>
      <c r="AY339" s="253"/>
      <c r="AZ339" s="253"/>
      <c r="BA339" s="253"/>
      <c r="BB339" s="253"/>
      <c r="BC339" s="253"/>
      <c r="BD339" s="253"/>
      <c r="BE339" s="253"/>
      <c r="BF339" s="253"/>
      <c r="BG339" s="253"/>
      <c r="BH339" s="253"/>
      <c r="BI339" s="253"/>
      <c r="BJ339" s="253"/>
      <c r="BK339" s="253"/>
      <c r="BL339" s="253"/>
      <c r="BM339" s="253"/>
      <c r="BN339" s="253"/>
      <c r="BO339" s="253"/>
      <c r="BP339" s="253"/>
      <c r="BQ339" s="253"/>
      <c r="BR339" s="253"/>
      <c r="BS339" s="253"/>
      <c r="BT339" s="253"/>
      <c r="BU339" s="253"/>
      <c r="BV339" s="253"/>
      <c r="BW339" s="253"/>
      <c r="BX339" s="253"/>
      <c r="BY339" s="253"/>
      <c r="BZ339" s="253"/>
      <c r="CA339" s="253"/>
      <c r="CB339" s="253"/>
      <c r="CC339" s="253"/>
      <c r="CD339" s="253"/>
      <c r="CE339" s="253"/>
      <c r="CF339" s="253"/>
      <c r="CG339" s="253"/>
      <c r="CH339" s="253"/>
      <c r="CI339" s="253"/>
      <c r="CJ339" s="253"/>
      <c r="CK339" s="253"/>
      <c r="CL339" s="253"/>
      <c r="CM339" s="253"/>
      <c r="CN339" s="253"/>
      <c r="CO339" s="253"/>
      <c r="CP339" s="253"/>
      <c r="CQ339" s="253"/>
      <c r="CR339" s="253"/>
      <c r="CS339" s="253"/>
      <c r="CT339" s="253"/>
      <c r="CU339" s="253"/>
      <c r="CV339" s="253"/>
      <c r="CW339" s="253"/>
      <c r="CX339" s="253"/>
      <c r="CY339" s="253"/>
      <c r="CZ339" s="253"/>
      <c r="DA339" s="253"/>
      <c r="DB339" s="253"/>
      <c r="DC339" s="253"/>
      <c r="DD339" s="253"/>
      <c r="DE339" s="253"/>
      <c r="DF339" s="253"/>
      <c r="DG339" s="253"/>
      <c r="DH339" s="253"/>
      <c r="DI339" s="253"/>
      <c r="DJ339" s="253"/>
      <c r="DK339" s="253"/>
      <c r="DL339" s="253"/>
      <c r="DM339" s="253"/>
      <c r="DN339" s="253"/>
      <c r="DO339" s="253"/>
      <c r="DP339" s="253"/>
      <c r="DQ339" s="253"/>
      <c r="DR339" s="253"/>
      <c r="DS339" s="253"/>
      <c r="DT339" s="253"/>
      <c r="DU339" s="253"/>
      <c r="DV339" s="253"/>
      <c r="DW339" s="253"/>
      <c r="DX339" s="253"/>
      <c r="DY339" s="253"/>
      <c r="DZ339" s="253"/>
      <c r="EA339" s="253"/>
      <c r="EB339" s="253"/>
      <c r="EC339" s="253"/>
      <c r="ED339" s="253"/>
      <c r="EE339" s="253"/>
      <c r="EF339" s="253"/>
      <c r="EG339" s="253"/>
      <c r="EH339" s="253"/>
      <c r="EI339" s="253"/>
      <c r="EJ339" s="253"/>
      <c r="EK339" s="253"/>
      <c r="EL339" s="253"/>
      <c r="EM339" s="253"/>
      <c r="EN339" s="253"/>
      <c r="EO339" s="253"/>
      <c r="EP339" s="253"/>
      <c r="EQ339" s="253"/>
      <c r="ER339" s="253"/>
      <c r="ES339" s="253"/>
      <c r="ET339" s="253"/>
      <c r="EU339" s="253"/>
      <c r="EV339" s="253"/>
      <c r="EW339" s="253"/>
      <c r="EX339" s="253"/>
      <c r="EY339" s="253"/>
      <c r="EZ339" s="253"/>
      <c r="FA339" s="253"/>
      <c r="FB339" s="253"/>
      <c r="FC339" s="253"/>
      <c r="FD339" s="253"/>
      <c r="FE339" s="253"/>
      <c r="FF339" s="253"/>
      <c r="FG339" s="253"/>
      <c r="FH339" s="253"/>
      <c r="FI339" s="253"/>
      <c r="FJ339" s="253"/>
      <c r="FK339" s="253"/>
      <c r="FL339" s="253"/>
      <c r="FM339" s="253"/>
      <c r="FN339" s="253"/>
      <c r="FO339" s="253"/>
      <c r="FP339" s="253"/>
      <c r="FQ339" s="253"/>
      <c r="FR339" s="253"/>
      <c r="FS339" s="253"/>
      <c r="FT339" s="253"/>
      <c r="FU339" s="253"/>
      <c r="FV339" s="253"/>
      <c r="FW339" s="253"/>
      <c r="FX339" s="253"/>
      <c r="FY339" s="253"/>
      <c r="FZ339" s="253"/>
      <c r="GA339" s="253"/>
      <c r="GB339" s="253"/>
      <c r="GC339" s="253"/>
      <c r="GD339" s="253"/>
      <c r="GE339" s="253"/>
      <c r="GF339" s="253"/>
      <c r="GG339" s="253"/>
      <c r="GH339" s="253"/>
      <c r="GI339" s="253"/>
      <c r="GJ339" s="253"/>
      <c r="GK339" s="253"/>
      <c r="GL339" s="253"/>
      <c r="GM339" s="253"/>
      <c r="GN339" s="253"/>
      <c r="GO339" s="253"/>
      <c r="GP339" s="253"/>
      <c r="GQ339" s="253"/>
      <c r="GR339" s="253"/>
      <c r="GS339" s="253"/>
      <c r="GT339" s="253"/>
      <c r="GU339" s="253"/>
      <c r="GV339" s="253"/>
      <c r="GW339" s="253"/>
      <c r="GX339" s="253"/>
      <c r="GY339" s="253"/>
      <c r="GZ339" s="253"/>
      <c r="HA339" s="253"/>
      <c r="HB339" s="253"/>
      <c r="HC339" s="253"/>
      <c r="HD339" s="253"/>
      <c r="HE339" s="253"/>
      <c r="HF339" s="253"/>
    </row>
    <row r="340" spans="1:214" s="312" customFormat="1" ht="15" customHeight="1" x14ac:dyDescent="0.25">
      <c r="A340" s="297"/>
      <c r="B340" s="297"/>
      <c r="C340" s="253"/>
      <c r="D340" s="253"/>
      <c r="E340" s="253"/>
      <c r="F340" s="253"/>
      <c r="G340" s="253"/>
      <c r="H340" s="253"/>
      <c r="I340" s="253"/>
      <c r="J340" s="253"/>
      <c r="K340" s="253"/>
      <c r="L340" s="253"/>
      <c r="M340" s="253"/>
      <c r="N340" s="253"/>
      <c r="O340" s="253"/>
      <c r="P340" s="253"/>
      <c r="Q340" s="253"/>
      <c r="R340" s="253"/>
      <c r="S340" s="253"/>
      <c r="T340" s="253"/>
      <c r="U340" s="253" t="s">
        <v>540</v>
      </c>
      <c r="V340" s="253"/>
      <c r="W340" s="253"/>
      <c r="X340" s="253"/>
      <c r="Y340" s="253"/>
      <c r="Z340" s="253"/>
      <c r="AA340" s="253"/>
      <c r="AB340" s="253"/>
      <c r="AC340" s="253" t="s">
        <v>329</v>
      </c>
      <c r="AD340" s="253"/>
      <c r="AE340" s="253"/>
      <c r="AF340" s="253"/>
      <c r="AG340" s="253"/>
      <c r="AH340" s="253"/>
      <c r="AI340" s="253"/>
      <c r="AJ340" s="253"/>
      <c r="AK340" s="253"/>
      <c r="AL340" s="253"/>
      <c r="AM340" s="253"/>
      <c r="AN340" s="253"/>
      <c r="AO340" s="253"/>
      <c r="AP340" s="256"/>
      <c r="AQ340" s="253"/>
      <c r="AR340" s="253"/>
      <c r="AS340" s="253"/>
      <c r="AT340" s="256"/>
      <c r="AU340" s="253"/>
      <c r="AV340" s="253"/>
      <c r="AW340" s="253"/>
      <c r="AX340" s="253"/>
      <c r="AY340" s="253"/>
      <c r="AZ340" s="253"/>
      <c r="BA340" s="253"/>
      <c r="BB340" s="253"/>
      <c r="BC340" s="253"/>
      <c r="BD340" s="253"/>
      <c r="BE340" s="253"/>
      <c r="BF340" s="253"/>
      <c r="BG340" s="253"/>
      <c r="BH340" s="253"/>
      <c r="BI340" s="253"/>
      <c r="BJ340" s="253"/>
      <c r="BK340" s="253"/>
      <c r="BL340" s="253"/>
      <c r="BM340" s="253"/>
      <c r="BN340" s="253"/>
      <c r="BO340" s="253"/>
      <c r="BP340" s="253"/>
      <c r="BQ340" s="253"/>
      <c r="BR340" s="253"/>
      <c r="BS340" s="253"/>
      <c r="BT340" s="253"/>
      <c r="BU340" s="253"/>
      <c r="BV340" s="253"/>
      <c r="BW340" s="253"/>
      <c r="BX340" s="253"/>
      <c r="BY340" s="253"/>
      <c r="BZ340" s="253"/>
      <c r="CA340" s="253"/>
      <c r="CB340" s="253"/>
      <c r="CC340" s="253"/>
      <c r="CD340" s="253"/>
      <c r="CE340" s="253"/>
      <c r="CF340" s="253"/>
      <c r="CG340" s="253"/>
      <c r="CH340" s="253"/>
      <c r="CI340" s="253"/>
      <c r="CJ340" s="253"/>
      <c r="CK340" s="253"/>
      <c r="CL340" s="253"/>
      <c r="CM340" s="253"/>
      <c r="CN340" s="253"/>
      <c r="CO340" s="253"/>
      <c r="CP340" s="253"/>
      <c r="CQ340" s="253"/>
      <c r="CR340" s="253"/>
      <c r="CS340" s="253"/>
      <c r="CT340" s="253"/>
      <c r="CU340" s="253"/>
      <c r="CV340" s="253"/>
      <c r="CW340" s="253"/>
      <c r="CX340" s="253"/>
      <c r="CY340" s="253"/>
      <c r="CZ340" s="253"/>
      <c r="DA340" s="253"/>
      <c r="DB340" s="253"/>
      <c r="DC340" s="253"/>
      <c r="DD340" s="253"/>
      <c r="DE340" s="253"/>
      <c r="DF340" s="253"/>
      <c r="DG340" s="253"/>
      <c r="DH340" s="253"/>
      <c r="DI340" s="253"/>
      <c r="DJ340" s="253"/>
      <c r="DK340" s="253"/>
      <c r="DL340" s="253"/>
      <c r="DM340" s="253"/>
      <c r="DN340" s="253"/>
      <c r="DO340" s="253"/>
      <c r="DP340" s="253"/>
      <c r="DQ340" s="253"/>
      <c r="DR340" s="253"/>
      <c r="DS340" s="253"/>
      <c r="DT340" s="253"/>
      <c r="DU340" s="253"/>
      <c r="DV340" s="253"/>
      <c r="DW340" s="253"/>
      <c r="DX340" s="253"/>
      <c r="DY340" s="253"/>
      <c r="DZ340" s="253"/>
      <c r="EA340" s="253"/>
      <c r="EB340" s="253"/>
      <c r="EC340" s="253"/>
      <c r="ED340" s="253"/>
      <c r="EE340" s="253"/>
      <c r="EF340" s="253"/>
      <c r="EG340" s="253"/>
      <c r="EH340" s="253"/>
      <c r="EI340" s="253"/>
      <c r="EJ340" s="253"/>
      <c r="EK340" s="253"/>
      <c r="EL340" s="253"/>
      <c r="EM340" s="253"/>
      <c r="EN340" s="253"/>
      <c r="EO340" s="253"/>
      <c r="EP340" s="253"/>
      <c r="EQ340" s="253"/>
      <c r="ER340" s="253"/>
      <c r="ES340" s="253"/>
      <c r="ET340" s="253"/>
      <c r="EU340" s="253"/>
      <c r="EV340" s="253"/>
      <c r="EW340" s="253"/>
      <c r="EX340" s="253"/>
      <c r="EY340" s="253"/>
      <c r="EZ340" s="253"/>
      <c r="FA340" s="253"/>
      <c r="FB340" s="253"/>
      <c r="FC340" s="253"/>
      <c r="FD340" s="253"/>
      <c r="FE340" s="253"/>
      <c r="FF340" s="253"/>
      <c r="FG340" s="253"/>
      <c r="FH340" s="253"/>
      <c r="FI340" s="253"/>
      <c r="FJ340" s="253"/>
      <c r="FK340" s="253"/>
      <c r="FL340" s="253"/>
      <c r="FM340" s="253"/>
      <c r="FN340" s="253"/>
      <c r="FO340" s="253"/>
      <c r="FP340" s="253"/>
      <c r="FQ340" s="253"/>
      <c r="FR340" s="253"/>
      <c r="FS340" s="253"/>
      <c r="FT340" s="253"/>
      <c r="FU340" s="253"/>
      <c r="FV340" s="253"/>
      <c r="FW340" s="253"/>
      <c r="FX340" s="253"/>
      <c r="FY340" s="253"/>
      <c r="FZ340" s="253"/>
      <c r="GA340" s="253"/>
      <c r="GB340" s="253"/>
      <c r="GC340" s="253"/>
      <c r="GD340" s="253"/>
      <c r="GE340" s="253"/>
      <c r="GF340" s="253"/>
      <c r="GG340" s="253"/>
      <c r="GH340" s="253"/>
      <c r="GI340" s="253"/>
      <c r="GJ340" s="253"/>
      <c r="GK340" s="253"/>
      <c r="GL340" s="253"/>
      <c r="GM340" s="253"/>
      <c r="GN340" s="253"/>
      <c r="GO340" s="253"/>
      <c r="GP340" s="253"/>
      <c r="GQ340" s="253"/>
      <c r="GR340" s="253"/>
      <c r="GS340" s="253"/>
      <c r="GT340" s="253"/>
      <c r="GU340" s="253"/>
      <c r="GV340" s="253"/>
      <c r="GW340" s="253"/>
      <c r="GX340" s="253"/>
      <c r="GY340" s="253"/>
      <c r="GZ340" s="253"/>
      <c r="HA340" s="253"/>
      <c r="HB340" s="253"/>
      <c r="HC340" s="253"/>
      <c r="HD340" s="253"/>
      <c r="HE340" s="253"/>
      <c r="HF340" s="253"/>
    </row>
    <row r="341" spans="1:214" s="312" customFormat="1" ht="15" customHeight="1" x14ac:dyDescent="0.25">
      <c r="A341" s="297"/>
      <c r="B341" s="297"/>
      <c r="C341" s="253"/>
      <c r="D341" s="253"/>
      <c r="E341" s="253"/>
      <c r="F341" s="253"/>
      <c r="G341" s="253"/>
      <c r="H341" s="253"/>
      <c r="I341" s="253"/>
      <c r="J341" s="253"/>
      <c r="K341" s="253"/>
      <c r="L341" s="253"/>
      <c r="M341" s="253"/>
      <c r="N341" s="253"/>
      <c r="O341" s="253"/>
      <c r="P341" s="253"/>
      <c r="Q341" s="253"/>
      <c r="R341" s="253"/>
      <c r="S341" s="253"/>
      <c r="T341" s="253"/>
      <c r="U341" s="253" t="s">
        <v>541</v>
      </c>
      <c r="V341" s="253"/>
      <c r="W341" s="253"/>
      <c r="X341" s="253"/>
      <c r="Y341" s="253"/>
      <c r="Z341" s="253"/>
      <c r="AA341" s="253"/>
      <c r="AB341" s="253"/>
      <c r="AC341" s="253" t="s">
        <v>323</v>
      </c>
      <c r="AD341" s="253"/>
      <c r="AE341" s="253"/>
      <c r="AF341" s="253"/>
      <c r="AG341" s="253"/>
      <c r="AH341" s="253"/>
      <c r="AI341" s="253"/>
      <c r="AJ341" s="253"/>
      <c r="AK341" s="253"/>
      <c r="AL341" s="253"/>
      <c r="AM341" s="253"/>
      <c r="AN341" s="253"/>
      <c r="AO341" s="253"/>
      <c r="AP341" s="256"/>
      <c r="AQ341" s="253"/>
      <c r="AR341" s="253"/>
      <c r="AS341" s="253"/>
      <c r="AT341" s="256"/>
      <c r="AU341" s="253"/>
      <c r="AV341" s="253"/>
      <c r="AW341" s="253"/>
      <c r="AX341" s="253"/>
      <c r="AY341" s="253"/>
      <c r="AZ341" s="253"/>
      <c r="BA341" s="253"/>
      <c r="BB341" s="253"/>
      <c r="BC341" s="253"/>
      <c r="BD341" s="253"/>
      <c r="BE341" s="253"/>
      <c r="BF341" s="253"/>
      <c r="BG341" s="253"/>
      <c r="BH341" s="253"/>
      <c r="BI341" s="253"/>
      <c r="BJ341" s="253"/>
      <c r="BK341" s="253"/>
      <c r="BL341" s="253"/>
      <c r="BM341" s="253"/>
      <c r="BN341" s="253"/>
      <c r="BO341" s="253"/>
      <c r="BP341" s="253"/>
      <c r="BQ341" s="253"/>
      <c r="BR341" s="253"/>
      <c r="BS341" s="253"/>
      <c r="BT341" s="253"/>
      <c r="BU341" s="253"/>
      <c r="BV341" s="253"/>
      <c r="BW341" s="253"/>
      <c r="BX341" s="253"/>
      <c r="BY341" s="253"/>
      <c r="BZ341" s="253"/>
      <c r="CA341" s="253"/>
      <c r="CB341" s="253"/>
      <c r="CC341" s="253"/>
      <c r="CD341" s="253"/>
      <c r="CE341" s="253"/>
      <c r="CF341" s="253"/>
      <c r="CG341" s="253"/>
      <c r="CH341" s="253"/>
      <c r="CI341" s="253"/>
      <c r="CJ341" s="253"/>
      <c r="CK341" s="253"/>
      <c r="CL341" s="253"/>
      <c r="CM341" s="253"/>
      <c r="CN341" s="253"/>
      <c r="CO341" s="253"/>
      <c r="CP341" s="253"/>
      <c r="CQ341" s="253"/>
      <c r="CR341" s="253"/>
      <c r="CS341" s="253"/>
      <c r="CT341" s="253"/>
      <c r="CU341" s="253"/>
      <c r="CV341" s="253"/>
      <c r="CW341" s="253"/>
      <c r="CX341" s="253"/>
      <c r="CY341" s="253"/>
      <c r="CZ341" s="253"/>
      <c r="DA341" s="253"/>
      <c r="DB341" s="253"/>
      <c r="DC341" s="253"/>
      <c r="DD341" s="253"/>
      <c r="DE341" s="253"/>
      <c r="DF341" s="253"/>
      <c r="DG341" s="253"/>
      <c r="DH341" s="253"/>
      <c r="DI341" s="253"/>
      <c r="DJ341" s="253"/>
      <c r="DK341" s="253"/>
      <c r="DL341" s="253"/>
      <c r="DM341" s="253"/>
      <c r="DN341" s="253"/>
      <c r="DO341" s="253"/>
      <c r="DP341" s="253"/>
      <c r="DQ341" s="253"/>
      <c r="DR341" s="253"/>
      <c r="DS341" s="253"/>
      <c r="DT341" s="253"/>
      <c r="DU341" s="253"/>
      <c r="DV341" s="253"/>
      <c r="DW341" s="253"/>
      <c r="DX341" s="253"/>
      <c r="DY341" s="253"/>
      <c r="DZ341" s="253"/>
      <c r="EA341" s="253"/>
      <c r="EB341" s="253"/>
      <c r="EC341" s="253"/>
      <c r="ED341" s="253"/>
      <c r="EE341" s="253"/>
      <c r="EF341" s="253"/>
      <c r="EG341" s="253"/>
      <c r="EH341" s="253"/>
      <c r="EI341" s="253"/>
      <c r="EJ341" s="253"/>
      <c r="EK341" s="253"/>
      <c r="EL341" s="253"/>
      <c r="EM341" s="253"/>
      <c r="EN341" s="253"/>
      <c r="EO341" s="253"/>
      <c r="EP341" s="253"/>
      <c r="EQ341" s="253"/>
      <c r="ER341" s="253"/>
      <c r="ES341" s="253"/>
      <c r="ET341" s="253"/>
      <c r="EU341" s="253"/>
      <c r="EV341" s="253"/>
      <c r="EW341" s="253"/>
      <c r="EX341" s="253"/>
      <c r="EY341" s="253"/>
      <c r="EZ341" s="253"/>
      <c r="FA341" s="253"/>
      <c r="FB341" s="253"/>
      <c r="FC341" s="253"/>
      <c r="FD341" s="253"/>
      <c r="FE341" s="253"/>
      <c r="FF341" s="253"/>
      <c r="FG341" s="253"/>
      <c r="FH341" s="253"/>
      <c r="FI341" s="253"/>
      <c r="FJ341" s="253"/>
      <c r="FK341" s="253"/>
      <c r="FL341" s="253"/>
      <c r="FM341" s="253"/>
      <c r="FN341" s="253"/>
      <c r="FO341" s="253"/>
      <c r="FP341" s="253"/>
      <c r="FQ341" s="253"/>
      <c r="FR341" s="253"/>
      <c r="FS341" s="253"/>
      <c r="FT341" s="253"/>
      <c r="FU341" s="253"/>
      <c r="FV341" s="253"/>
      <c r="FW341" s="253"/>
      <c r="FX341" s="253"/>
      <c r="FY341" s="253"/>
      <c r="FZ341" s="253"/>
      <c r="GA341" s="253"/>
      <c r="GB341" s="253"/>
      <c r="GC341" s="253"/>
      <c r="GD341" s="253"/>
      <c r="GE341" s="253"/>
      <c r="GF341" s="253"/>
      <c r="GG341" s="253"/>
      <c r="GH341" s="253"/>
      <c r="GI341" s="253"/>
      <c r="GJ341" s="253"/>
      <c r="GK341" s="253"/>
      <c r="GL341" s="253"/>
      <c r="GM341" s="253"/>
      <c r="GN341" s="253"/>
      <c r="GO341" s="253"/>
      <c r="GP341" s="253"/>
      <c r="GQ341" s="253"/>
      <c r="GR341" s="253"/>
      <c r="GS341" s="253"/>
      <c r="GT341" s="253"/>
      <c r="GU341" s="253"/>
      <c r="GV341" s="253"/>
      <c r="GW341" s="253"/>
      <c r="GX341" s="253"/>
      <c r="GY341" s="253"/>
      <c r="GZ341" s="253"/>
      <c r="HA341" s="253"/>
      <c r="HB341" s="253"/>
      <c r="HC341" s="253"/>
      <c r="HD341" s="253"/>
      <c r="HE341" s="253"/>
      <c r="HF341" s="253"/>
    </row>
    <row r="342" spans="1:214" s="312" customFormat="1" ht="15" customHeight="1" x14ac:dyDescent="0.25">
      <c r="A342" s="297"/>
      <c r="B342" s="297"/>
      <c r="C342" s="253"/>
      <c r="D342" s="253"/>
      <c r="E342" s="253"/>
      <c r="F342" s="253"/>
      <c r="G342" s="253"/>
      <c r="H342" s="253"/>
      <c r="I342" s="253"/>
      <c r="J342" s="253"/>
      <c r="K342" s="253"/>
      <c r="L342" s="253"/>
      <c r="M342" s="253"/>
      <c r="N342" s="253"/>
      <c r="O342" s="253"/>
      <c r="P342" s="253"/>
      <c r="Q342" s="253"/>
      <c r="R342" s="253"/>
      <c r="S342" s="253"/>
      <c r="T342" s="253"/>
      <c r="U342" s="253" t="s">
        <v>542</v>
      </c>
      <c r="V342" s="253"/>
      <c r="W342" s="253"/>
      <c r="X342" s="253"/>
      <c r="Y342" s="253"/>
      <c r="Z342" s="253"/>
      <c r="AA342" s="253"/>
      <c r="AB342" s="253"/>
      <c r="AC342" s="253" t="s">
        <v>332</v>
      </c>
      <c r="AD342" s="253"/>
      <c r="AE342" s="253"/>
      <c r="AF342" s="253"/>
      <c r="AG342" s="253"/>
      <c r="AH342" s="253"/>
      <c r="AI342" s="253"/>
      <c r="AJ342" s="253"/>
      <c r="AK342" s="253"/>
      <c r="AL342" s="253"/>
      <c r="AM342" s="253"/>
      <c r="AN342" s="253"/>
      <c r="AO342" s="253"/>
      <c r="AP342" s="256"/>
      <c r="AQ342" s="253"/>
      <c r="AR342" s="253"/>
      <c r="AS342" s="253"/>
      <c r="AT342" s="256"/>
      <c r="AU342" s="253"/>
      <c r="AV342" s="253"/>
      <c r="AW342" s="253"/>
      <c r="AX342" s="253"/>
      <c r="AY342" s="253"/>
      <c r="AZ342" s="253"/>
      <c r="BA342" s="253"/>
      <c r="BB342" s="253"/>
      <c r="BC342" s="253"/>
      <c r="BD342" s="253"/>
      <c r="BE342" s="253"/>
      <c r="BF342" s="253"/>
      <c r="BG342" s="253"/>
      <c r="BH342" s="253"/>
      <c r="BI342" s="253"/>
      <c r="BJ342" s="253"/>
      <c r="BK342" s="253"/>
      <c r="BL342" s="253"/>
      <c r="BM342" s="253"/>
      <c r="BN342" s="253"/>
      <c r="BO342" s="253"/>
      <c r="BP342" s="253"/>
      <c r="BQ342" s="253"/>
      <c r="BR342" s="253"/>
      <c r="BS342" s="253"/>
      <c r="BT342" s="253"/>
      <c r="BU342" s="253"/>
      <c r="BV342" s="253"/>
      <c r="BW342" s="253"/>
      <c r="BX342" s="253"/>
      <c r="BY342" s="253"/>
      <c r="BZ342" s="253"/>
      <c r="CA342" s="253"/>
      <c r="CB342" s="253"/>
      <c r="CC342" s="253"/>
      <c r="CD342" s="253"/>
      <c r="CE342" s="253"/>
      <c r="CF342" s="253"/>
      <c r="CG342" s="253"/>
      <c r="CH342" s="253"/>
      <c r="CI342" s="253"/>
      <c r="CJ342" s="253"/>
      <c r="CK342" s="253"/>
      <c r="CL342" s="253"/>
      <c r="CM342" s="253"/>
      <c r="CN342" s="253"/>
      <c r="CO342" s="253"/>
      <c r="CP342" s="253"/>
      <c r="CQ342" s="253"/>
      <c r="CR342" s="253"/>
      <c r="CS342" s="253"/>
      <c r="CT342" s="253"/>
      <c r="CU342" s="253"/>
      <c r="CV342" s="253"/>
      <c r="CW342" s="253"/>
      <c r="CX342" s="253"/>
      <c r="CY342" s="253"/>
      <c r="CZ342" s="253"/>
      <c r="DA342" s="253"/>
      <c r="DB342" s="253"/>
      <c r="DC342" s="253"/>
      <c r="DD342" s="253"/>
      <c r="DE342" s="253"/>
      <c r="DF342" s="253"/>
      <c r="DG342" s="253"/>
      <c r="DH342" s="253"/>
      <c r="DI342" s="253"/>
      <c r="DJ342" s="253"/>
      <c r="DK342" s="253"/>
      <c r="DL342" s="253"/>
      <c r="DM342" s="253"/>
      <c r="DN342" s="253"/>
      <c r="DO342" s="253"/>
      <c r="DP342" s="253"/>
      <c r="DQ342" s="253"/>
      <c r="DR342" s="253"/>
      <c r="DS342" s="253"/>
      <c r="DT342" s="253"/>
      <c r="DU342" s="253"/>
      <c r="DV342" s="253"/>
      <c r="DW342" s="253"/>
      <c r="DX342" s="253"/>
      <c r="DY342" s="253"/>
      <c r="DZ342" s="253"/>
      <c r="EA342" s="253"/>
      <c r="EB342" s="253"/>
      <c r="EC342" s="253"/>
      <c r="ED342" s="253"/>
      <c r="EE342" s="253"/>
      <c r="EF342" s="253"/>
      <c r="EG342" s="253"/>
      <c r="EH342" s="253"/>
      <c r="EI342" s="253"/>
      <c r="EJ342" s="253"/>
      <c r="EK342" s="253"/>
      <c r="EL342" s="253"/>
      <c r="EM342" s="253"/>
      <c r="EN342" s="253"/>
      <c r="EO342" s="253"/>
      <c r="EP342" s="253"/>
      <c r="EQ342" s="253"/>
      <c r="ER342" s="253"/>
      <c r="ES342" s="253"/>
      <c r="ET342" s="253"/>
      <c r="EU342" s="253"/>
      <c r="EV342" s="253"/>
      <c r="EW342" s="253"/>
      <c r="EX342" s="253"/>
      <c r="EY342" s="253"/>
      <c r="EZ342" s="253"/>
      <c r="FA342" s="253"/>
      <c r="FB342" s="253"/>
      <c r="FC342" s="253"/>
      <c r="FD342" s="253"/>
      <c r="FE342" s="253"/>
      <c r="FF342" s="253"/>
      <c r="FG342" s="253"/>
      <c r="FH342" s="253"/>
      <c r="FI342" s="253"/>
      <c r="FJ342" s="253"/>
      <c r="FK342" s="253"/>
      <c r="FL342" s="253"/>
      <c r="FM342" s="253"/>
      <c r="FN342" s="253"/>
      <c r="FO342" s="253"/>
      <c r="FP342" s="253"/>
      <c r="FQ342" s="253"/>
      <c r="FR342" s="253"/>
      <c r="FS342" s="253"/>
      <c r="FT342" s="253"/>
      <c r="FU342" s="253"/>
      <c r="FV342" s="253"/>
      <c r="FW342" s="253"/>
      <c r="FX342" s="253"/>
      <c r="FY342" s="253"/>
      <c r="FZ342" s="253"/>
      <c r="GA342" s="253"/>
      <c r="GB342" s="253"/>
      <c r="GC342" s="253"/>
      <c r="GD342" s="253"/>
      <c r="GE342" s="253"/>
      <c r="GF342" s="253"/>
      <c r="GG342" s="253"/>
      <c r="GH342" s="253"/>
      <c r="GI342" s="253"/>
      <c r="GJ342" s="253"/>
      <c r="GK342" s="253"/>
      <c r="GL342" s="253"/>
      <c r="GM342" s="253"/>
      <c r="GN342" s="253"/>
      <c r="GO342" s="253"/>
      <c r="GP342" s="253"/>
      <c r="GQ342" s="253"/>
      <c r="GR342" s="253"/>
      <c r="GS342" s="253"/>
      <c r="GT342" s="253"/>
      <c r="GU342" s="253"/>
      <c r="GV342" s="253"/>
      <c r="GW342" s="253"/>
      <c r="GX342" s="253"/>
      <c r="GY342" s="253"/>
      <c r="GZ342" s="253"/>
      <c r="HA342" s="253"/>
      <c r="HB342" s="253"/>
      <c r="HC342" s="253"/>
      <c r="HD342" s="253"/>
      <c r="HE342" s="253"/>
      <c r="HF342" s="253"/>
    </row>
    <row r="343" spans="1:214" s="312" customFormat="1" ht="15" customHeight="1" x14ac:dyDescent="0.25">
      <c r="A343" s="297"/>
      <c r="B343" s="297"/>
      <c r="C343" s="253"/>
      <c r="D343" s="253"/>
      <c r="E343" s="253"/>
      <c r="F343" s="253"/>
      <c r="G343" s="253"/>
      <c r="H343" s="253"/>
      <c r="I343" s="253"/>
      <c r="J343" s="253"/>
      <c r="K343" s="253"/>
      <c r="L343" s="253"/>
      <c r="M343" s="253"/>
      <c r="N343" s="253"/>
      <c r="O343" s="253"/>
      <c r="P343" s="253"/>
      <c r="Q343" s="253"/>
      <c r="R343" s="253"/>
      <c r="S343" s="253"/>
      <c r="T343" s="253"/>
      <c r="U343" s="253" t="s">
        <v>543</v>
      </c>
      <c r="V343" s="253"/>
      <c r="W343" s="253"/>
      <c r="X343" s="253"/>
      <c r="Y343" s="253"/>
      <c r="Z343" s="253"/>
      <c r="AA343" s="253"/>
      <c r="AB343" s="253"/>
      <c r="AC343" s="253" t="s">
        <v>393</v>
      </c>
      <c r="AD343" s="253"/>
      <c r="AE343" s="253"/>
      <c r="AF343" s="253"/>
      <c r="AG343" s="253"/>
      <c r="AH343" s="253"/>
      <c r="AI343" s="253"/>
      <c r="AJ343" s="253"/>
      <c r="AK343" s="253"/>
      <c r="AL343" s="253"/>
      <c r="AM343" s="253"/>
      <c r="AN343" s="253"/>
      <c r="AO343" s="253"/>
      <c r="AP343" s="256"/>
      <c r="AQ343" s="253"/>
      <c r="AR343" s="253"/>
      <c r="AS343" s="253"/>
      <c r="AT343" s="256"/>
      <c r="AU343" s="253"/>
      <c r="AV343" s="253"/>
      <c r="AW343" s="253"/>
      <c r="AX343" s="253"/>
      <c r="AY343" s="253"/>
      <c r="AZ343" s="253"/>
      <c r="BA343" s="253"/>
      <c r="BB343" s="253"/>
      <c r="BC343" s="253"/>
      <c r="BD343" s="253"/>
      <c r="BE343" s="253"/>
      <c r="BF343" s="253"/>
      <c r="BG343" s="253"/>
      <c r="BH343" s="253"/>
      <c r="BI343" s="253"/>
      <c r="BJ343" s="253"/>
      <c r="BK343" s="253"/>
      <c r="BL343" s="253"/>
      <c r="BM343" s="253"/>
      <c r="BN343" s="253"/>
      <c r="BO343" s="253"/>
      <c r="BP343" s="253"/>
      <c r="BQ343" s="253"/>
      <c r="BR343" s="253"/>
      <c r="BS343" s="253"/>
      <c r="BT343" s="253"/>
      <c r="BU343" s="253"/>
      <c r="BV343" s="253"/>
      <c r="BW343" s="253"/>
      <c r="BX343" s="253"/>
      <c r="BY343" s="253"/>
      <c r="BZ343" s="253"/>
      <c r="CA343" s="253"/>
      <c r="CB343" s="253"/>
      <c r="CC343" s="253"/>
      <c r="CD343" s="253"/>
      <c r="CE343" s="253"/>
      <c r="CF343" s="253"/>
      <c r="CG343" s="253"/>
      <c r="CH343" s="253"/>
      <c r="CI343" s="253"/>
      <c r="CJ343" s="253"/>
      <c r="CK343" s="253"/>
      <c r="CL343" s="253"/>
      <c r="CM343" s="253"/>
      <c r="CN343" s="253"/>
      <c r="CO343" s="253"/>
      <c r="CP343" s="253"/>
      <c r="CQ343" s="253"/>
      <c r="CR343" s="253"/>
      <c r="CS343" s="253"/>
      <c r="CT343" s="253"/>
      <c r="CU343" s="253"/>
      <c r="CV343" s="253"/>
      <c r="CW343" s="253"/>
      <c r="CX343" s="253"/>
      <c r="CY343" s="253"/>
      <c r="CZ343" s="253"/>
      <c r="DA343" s="253"/>
      <c r="DB343" s="253"/>
      <c r="DC343" s="253"/>
      <c r="DD343" s="253"/>
      <c r="DE343" s="253"/>
      <c r="DF343" s="253"/>
      <c r="DG343" s="253"/>
      <c r="DH343" s="253"/>
      <c r="DI343" s="253"/>
      <c r="DJ343" s="253"/>
      <c r="DK343" s="253"/>
      <c r="DL343" s="253"/>
      <c r="DM343" s="253"/>
      <c r="DN343" s="253"/>
      <c r="DO343" s="253"/>
      <c r="DP343" s="253"/>
      <c r="DQ343" s="253"/>
      <c r="DR343" s="253"/>
      <c r="DS343" s="253"/>
      <c r="DT343" s="253"/>
      <c r="DU343" s="253"/>
      <c r="DV343" s="253"/>
      <c r="DW343" s="253"/>
      <c r="DX343" s="253"/>
      <c r="DY343" s="253"/>
      <c r="DZ343" s="253"/>
      <c r="EA343" s="253"/>
      <c r="EB343" s="253"/>
      <c r="EC343" s="253"/>
      <c r="ED343" s="253"/>
      <c r="EE343" s="253"/>
      <c r="EF343" s="253"/>
      <c r="EG343" s="253"/>
      <c r="EH343" s="253"/>
      <c r="EI343" s="253"/>
      <c r="EJ343" s="253"/>
      <c r="EK343" s="253"/>
      <c r="EL343" s="253"/>
      <c r="EM343" s="253"/>
      <c r="EN343" s="253"/>
      <c r="EO343" s="253"/>
      <c r="EP343" s="253"/>
      <c r="EQ343" s="253"/>
      <c r="ER343" s="253"/>
      <c r="ES343" s="253"/>
      <c r="ET343" s="253"/>
      <c r="EU343" s="253"/>
      <c r="EV343" s="253"/>
      <c r="EW343" s="253"/>
      <c r="EX343" s="253"/>
      <c r="EY343" s="253"/>
      <c r="EZ343" s="253"/>
      <c r="FA343" s="253"/>
      <c r="FB343" s="253"/>
      <c r="FC343" s="253"/>
      <c r="FD343" s="253"/>
      <c r="FE343" s="253"/>
      <c r="FF343" s="253"/>
      <c r="FG343" s="253"/>
      <c r="FH343" s="253"/>
      <c r="FI343" s="253"/>
      <c r="FJ343" s="253"/>
      <c r="FK343" s="253"/>
      <c r="FL343" s="253"/>
      <c r="FM343" s="253"/>
      <c r="FN343" s="253"/>
      <c r="FO343" s="253"/>
      <c r="FP343" s="253"/>
      <c r="FQ343" s="253"/>
      <c r="FR343" s="253"/>
      <c r="FS343" s="253"/>
      <c r="FT343" s="253"/>
      <c r="FU343" s="253"/>
      <c r="FV343" s="253"/>
      <c r="FW343" s="253"/>
      <c r="FX343" s="253"/>
      <c r="FY343" s="253"/>
      <c r="FZ343" s="253"/>
      <c r="GA343" s="253"/>
      <c r="GB343" s="253"/>
      <c r="GC343" s="253"/>
      <c r="GD343" s="253"/>
      <c r="GE343" s="253"/>
      <c r="GF343" s="253"/>
      <c r="GG343" s="253"/>
      <c r="GH343" s="253"/>
      <c r="GI343" s="253"/>
      <c r="GJ343" s="253"/>
      <c r="GK343" s="253"/>
      <c r="GL343" s="253"/>
      <c r="GM343" s="253"/>
      <c r="GN343" s="253"/>
      <c r="GO343" s="253"/>
      <c r="GP343" s="253"/>
      <c r="GQ343" s="253"/>
      <c r="GR343" s="253"/>
      <c r="GS343" s="253"/>
      <c r="GT343" s="253"/>
      <c r="GU343" s="253"/>
      <c r="GV343" s="253"/>
      <c r="GW343" s="253"/>
      <c r="GX343" s="253"/>
      <c r="GY343" s="253"/>
      <c r="GZ343" s="253"/>
      <c r="HA343" s="253"/>
      <c r="HB343" s="253"/>
      <c r="HC343" s="253"/>
      <c r="HD343" s="253"/>
      <c r="HE343" s="253"/>
      <c r="HF343" s="253"/>
    </row>
    <row r="344" spans="1:214" s="312" customFormat="1" ht="15" customHeight="1" x14ac:dyDescent="0.25">
      <c r="A344" s="297"/>
      <c r="B344" s="297"/>
      <c r="C344" s="253"/>
      <c r="D344" s="253"/>
      <c r="E344" s="253"/>
      <c r="F344" s="253"/>
      <c r="G344" s="253"/>
      <c r="H344" s="253"/>
      <c r="I344" s="253"/>
      <c r="J344" s="253"/>
      <c r="K344" s="253"/>
      <c r="L344" s="253"/>
      <c r="M344" s="253"/>
      <c r="N344" s="253"/>
      <c r="O344" s="253"/>
      <c r="P344" s="253"/>
      <c r="Q344" s="253"/>
      <c r="R344" s="253"/>
      <c r="S344" s="253"/>
      <c r="T344" s="253"/>
      <c r="U344" s="253" t="s">
        <v>544</v>
      </c>
      <c r="V344" s="253"/>
      <c r="W344" s="253"/>
      <c r="X344" s="253"/>
      <c r="Y344" s="253"/>
      <c r="Z344" s="253"/>
      <c r="AA344" s="253"/>
      <c r="AB344" s="253"/>
      <c r="AC344" s="253" t="s">
        <v>357</v>
      </c>
      <c r="AD344" s="253"/>
      <c r="AE344" s="253"/>
      <c r="AF344" s="253"/>
      <c r="AG344" s="253"/>
      <c r="AH344" s="253"/>
      <c r="AI344" s="253"/>
      <c r="AJ344" s="253"/>
      <c r="AK344" s="253"/>
      <c r="AL344" s="253"/>
      <c r="AM344" s="253"/>
      <c r="AN344" s="253"/>
      <c r="AO344" s="253"/>
      <c r="AP344" s="256"/>
      <c r="AQ344" s="253"/>
      <c r="AR344" s="253"/>
      <c r="AS344" s="253"/>
      <c r="AT344" s="256"/>
      <c r="AU344" s="253"/>
      <c r="AV344" s="253"/>
      <c r="AW344" s="253"/>
      <c r="AX344" s="253"/>
      <c r="AY344" s="253"/>
      <c r="AZ344" s="253"/>
      <c r="BA344" s="253"/>
      <c r="BB344" s="253"/>
      <c r="BC344" s="253"/>
      <c r="BD344" s="253"/>
      <c r="BE344" s="253"/>
      <c r="BF344" s="253"/>
      <c r="BG344" s="253"/>
      <c r="BH344" s="253"/>
      <c r="BI344" s="253"/>
      <c r="BJ344" s="253"/>
      <c r="BK344" s="253"/>
      <c r="BL344" s="253"/>
      <c r="BM344" s="253"/>
      <c r="BN344" s="253"/>
      <c r="BO344" s="253"/>
      <c r="BP344" s="253"/>
      <c r="BQ344" s="253"/>
      <c r="BR344" s="253"/>
      <c r="BS344" s="253"/>
      <c r="BT344" s="253"/>
      <c r="BU344" s="253"/>
      <c r="BV344" s="253"/>
      <c r="BW344" s="253"/>
      <c r="BX344" s="253"/>
      <c r="BY344" s="253"/>
      <c r="BZ344" s="253"/>
      <c r="CA344" s="253"/>
      <c r="CB344" s="253"/>
      <c r="CC344" s="253"/>
      <c r="CD344" s="253"/>
      <c r="CE344" s="253"/>
      <c r="CF344" s="253"/>
      <c r="CG344" s="253"/>
      <c r="CH344" s="253"/>
      <c r="CI344" s="253"/>
      <c r="CJ344" s="253"/>
      <c r="CK344" s="253"/>
      <c r="CL344" s="253"/>
      <c r="CM344" s="253"/>
      <c r="CN344" s="253"/>
      <c r="CO344" s="253"/>
      <c r="CP344" s="253"/>
      <c r="CQ344" s="253"/>
      <c r="CR344" s="253"/>
      <c r="CS344" s="253"/>
      <c r="CT344" s="253"/>
      <c r="CU344" s="253"/>
      <c r="CV344" s="253"/>
      <c r="CW344" s="253"/>
      <c r="CX344" s="253"/>
      <c r="CY344" s="253"/>
      <c r="CZ344" s="253"/>
      <c r="DA344" s="253"/>
      <c r="DB344" s="253"/>
      <c r="DC344" s="253"/>
      <c r="DD344" s="253"/>
      <c r="DE344" s="253"/>
      <c r="DF344" s="253"/>
      <c r="DG344" s="253"/>
      <c r="DH344" s="253"/>
      <c r="DI344" s="253"/>
      <c r="DJ344" s="253"/>
      <c r="DK344" s="253"/>
      <c r="DL344" s="253"/>
      <c r="DM344" s="253"/>
      <c r="DN344" s="253"/>
      <c r="DO344" s="253"/>
      <c r="DP344" s="253"/>
      <c r="DQ344" s="253"/>
      <c r="DR344" s="253"/>
      <c r="DS344" s="253"/>
      <c r="DT344" s="253"/>
      <c r="DU344" s="253"/>
      <c r="DV344" s="253"/>
      <c r="DW344" s="253"/>
      <c r="DX344" s="253"/>
      <c r="DY344" s="253"/>
      <c r="DZ344" s="253"/>
      <c r="EA344" s="253"/>
      <c r="EB344" s="253"/>
      <c r="EC344" s="253"/>
      <c r="ED344" s="253"/>
      <c r="EE344" s="253"/>
      <c r="EF344" s="253"/>
      <c r="EG344" s="253"/>
      <c r="EH344" s="253"/>
      <c r="EI344" s="253"/>
      <c r="EJ344" s="253"/>
      <c r="EK344" s="253"/>
      <c r="EL344" s="253"/>
      <c r="EM344" s="253"/>
      <c r="EN344" s="253"/>
      <c r="EO344" s="253"/>
      <c r="EP344" s="253"/>
      <c r="EQ344" s="253"/>
      <c r="ER344" s="253"/>
      <c r="ES344" s="253"/>
      <c r="ET344" s="253"/>
      <c r="EU344" s="253"/>
      <c r="EV344" s="253"/>
      <c r="EW344" s="253"/>
      <c r="EX344" s="253"/>
      <c r="EY344" s="253"/>
      <c r="EZ344" s="253"/>
      <c r="FA344" s="253"/>
      <c r="FB344" s="253"/>
      <c r="FC344" s="253"/>
      <c r="FD344" s="253"/>
      <c r="FE344" s="253"/>
      <c r="FF344" s="253"/>
      <c r="FG344" s="253"/>
      <c r="FH344" s="253"/>
      <c r="FI344" s="253"/>
      <c r="FJ344" s="253"/>
      <c r="FK344" s="253"/>
      <c r="FL344" s="253"/>
      <c r="FM344" s="253"/>
      <c r="FN344" s="253"/>
      <c r="FO344" s="253"/>
      <c r="FP344" s="253"/>
      <c r="FQ344" s="253"/>
      <c r="FR344" s="253"/>
      <c r="FS344" s="253"/>
      <c r="FT344" s="253"/>
      <c r="FU344" s="253"/>
      <c r="FV344" s="253"/>
      <c r="FW344" s="253"/>
      <c r="FX344" s="253"/>
      <c r="FY344" s="253"/>
      <c r="FZ344" s="253"/>
      <c r="GA344" s="253"/>
      <c r="GB344" s="253"/>
      <c r="GC344" s="253"/>
      <c r="GD344" s="253"/>
      <c r="GE344" s="253"/>
      <c r="GF344" s="253"/>
      <c r="GG344" s="253"/>
      <c r="GH344" s="253"/>
      <c r="GI344" s="253"/>
      <c r="GJ344" s="253"/>
      <c r="GK344" s="253"/>
      <c r="GL344" s="253"/>
      <c r="GM344" s="253"/>
      <c r="GN344" s="253"/>
      <c r="GO344" s="253"/>
      <c r="GP344" s="253"/>
      <c r="GQ344" s="253"/>
      <c r="GR344" s="253"/>
      <c r="GS344" s="253"/>
      <c r="GT344" s="253"/>
      <c r="GU344" s="253"/>
      <c r="GV344" s="253"/>
      <c r="GW344" s="253"/>
      <c r="GX344" s="253"/>
      <c r="GY344" s="253"/>
      <c r="GZ344" s="253"/>
      <c r="HA344" s="253"/>
      <c r="HB344" s="253"/>
      <c r="HC344" s="253"/>
      <c r="HD344" s="253"/>
      <c r="HE344" s="253"/>
      <c r="HF344" s="253"/>
    </row>
    <row r="345" spans="1:214" s="312" customFormat="1" ht="15" customHeight="1" x14ac:dyDescent="0.25">
      <c r="A345" s="297"/>
      <c r="B345" s="297"/>
      <c r="C345" s="253"/>
      <c r="D345" s="253"/>
      <c r="E345" s="253"/>
      <c r="F345" s="253"/>
      <c r="G345" s="253"/>
      <c r="H345" s="253"/>
      <c r="I345" s="253"/>
      <c r="J345" s="253"/>
      <c r="K345" s="253"/>
      <c r="L345" s="253"/>
      <c r="M345" s="253"/>
      <c r="N345" s="253"/>
      <c r="O345" s="253"/>
      <c r="P345" s="253"/>
      <c r="Q345" s="253"/>
      <c r="R345" s="253"/>
      <c r="S345" s="253"/>
      <c r="T345" s="253"/>
      <c r="U345" s="253" t="s">
        <v>545</v>
      </c>
      <c r="V345" s="253"/>
      <c r="W345" s="253"/>
      <c r="X345" s="253"/>
      <c r="Y345" s="253"/>
      <c r="Z345" s="253"/>
      <c r="AA345" s="253"/>
      <c r="AB345" s="253"/>
      <c r="AC345" s="253" t="s">
        <v>332</v>
      </c>
      <c r="AD345" s="253"/>
      <c r="AE345" s="253"/>
      <c r="AF345" s="253"/>
      <c r="AG345" s="253"/>
      <c r="AH345" s="253"/>
      <c r="AI345" s="253"/>
      <c r="AJ345" s="253"/>
      <c r="AK345" s="253"/>
      <c r="AL345" s="253"/>
      <c r="AM345" s="253"/>
      <c r="AN345" s="253"/>
      <c r="AO345" s="253"/>
      <c r="AP345" s="256"/>
      <c r="AQ345" s="253"/>
      <c r="AR345" s="253"/>
      <c r="AS345" s="253"/>
      <c r="AT345" s="256"/>
      <c r="AU345" s="253"/>
      <c r="AV345" s="253"/>
      <c r="AW345" s="253"/>
      <c r="AX345" s="253"/>
      <c r="AY345" s="253"/>
      <c r="AZ345" s="253"/>
      <c r="BA345" s="253"/>
      <c r="BB345" s="253"/>
      <c r="BC345" s="253"/>
      <c r="BD345" s="253"/>
      <c r="BE345" s="253"/>
      <c r="BF345" s="253"/>
      <c r="BG345" s="253"/>
      <c r="BH345" s="253"/>
      <c r="BI345" s="253"/>
      <c r="BJ345" s="253"/>
      <c r="BK345" s="253"/>
      <c r="BL345" s="253"/>
      <c r="BM345" s="253"/>
      <c r="BN345" s="253"/>
      <c r="BO345" s="253"/>
      <c r="BP345" s="253"/>
      <c r="BQ345" s="253"/>
      <c r="BR345" s="253"/>
      <c r="BS345" s="253"/>
      <c r="BT345" s="253"/>
      <c r="BU345" s="253"/>
      <c r="BV345" s="253"/>
      <c r="BW345" s="253"/>
      <c r="BX345" s="253"/>
      <c r="BY345" s="253"/>
      <c r="BZ345" s="253"/>
      <c r="CA345" s="253"/>
      <c r="CB345" s="253"/>
      <c r="CC345" s="253"/>
      <c r="CD345" s="253"/>
      <c r="CE345" s="253"/>
      <c r="CF345" s="253"/>
      <c r="CG345" s="253"/>
      <c r="CH345" s="253"/>
      <c r="CI345" s="253"/>
      <c r="CJ345" s="253"/>
      <c r="CK345" s="253"/>
      <c r="CL345" s="253"/>
      <c r="CM345" s="253"/>
      <c r="CN345" s="253"/>
      <c r="CO345" s="253"/>
      <c r="CP345" s="253"/>
      <c r="CQ345" s="253"/>
      <c r="CR345" s="253"/>
      <c r="CS345" s="253"/>
      <c r="CT345" s="253"/>
      <c r="CU345" s="253"/>
      <c r="CV345" s="253"/>
      <c r="CW345" s="253"/>
      <c r="CX345" s="253"/>
      <c r="CY345" s="253"/>
      <c r="CZ345" s="253"/>
      <c r="DA345" s="253"/>
      <c r="DB345" s="253"/>
      <c r="DC345" s="253"/>
      <c r="DD345" s="253"/>
      <c r="DE345" s="253"/>
      <c r="DF345" s="253"/>
      <c r="DG345" s="253"/>
      <c r="DH345" s="253"/>
      <c r="DI345" s="253"/>
      <c r="DJ345" s="253"/>
      <c r="DK345" s="253"/>
      <c r="DL345" s="253"/>
      <c r="DM345" s="253"/>
      <c r="DN345" s="253"/>
      <c r="DO345" s="253"/>
      <c r="DP345" s="253"/>
      <c r="DQ345" s="253"/>
      <c r="DR345" s="253"/>
      <c r="DS345" s="253"/>
      <c r="DT345" s="253"/>
      <c r="DU345" s="253"/>
      <c r="DV345" s="253"/>
      <c r="DW345" s="253"/>
      <c r="DX345" s="253"/>
      <c r="DY345" s="253"/>
      <c r="DZ345" s="253"/>
      <c r="EA345" s="253"/>
      <c r="EB345" s="253"/>
      <c r="EC345" s="253"/>
      <c r="ED345" s="253"/>
      <c r="EE345" s="253"/>
      <c r="EF345" s="253"/>
      <c r="EG345" s="253"/>
      <c r="EH345" s="253"/>
      <c r="EI345" s="253"/>
      <c r="EJ345" s="253"/>
      <c r="EK345" s="253"/>
      <c r="EL345" s="253"/>
      <c r="EM345" s="253"/>
      <c r="EN345" s="253"/>
      <c r="EO345" s="253"/>
      <c r="EP345" s="253"/>
      <c r="EQ345" s="253"/>
      <c r="ER345" s="253"/>
      <c r="ES345" s="253"/>
      <c r="ET345" s="253"/>
      <c r="EU345" s="253"/>
      <c r="EV345" s="253"/>
      <c r="EW345" s="253"/>
      <c r="EX345" s="253"/>
      <c r="EY345" s="253"/>
      <c r="EZ345" s="253"/>
      <c r="FA345" s="253"/>
      <c r="FB345" s="253"/>
      <c r="FC345" s="253"/>
      <c r="FD345" s="253"/>
      <c r="FE345" s="253"/>
      <c r="FF345" s="253"/>
      <c r="FG345" s="253"/>
      <c r="FH345" s="253"/>
      <c r="FI345" s="253"/>
      <c r="FJ345" s="253"/>
      <c r="FK345" s="253"/>
      <c r="FL345" s="253"/>
      <c r="FM345" s="253"/>
      <c r="FN345" s="253"/>
      <c r="FO345" s="253"/>
      <c r="FP345" s="253"/>
      <c r="FQ345" s="253"/>
      <c r="FR345" s="253"/>
      <c r="FS345" s="253"/>
      <c r="FT345" s="253"/>
      <c r="FU345" s="253"/>
      <c r="FV345" s="253"/>
      <c r="FW345" s="253"/>
      <c r="FX345" s="253"/>
      <c r="FY345" s="253"/>
      <c r="FZ345" s="253"/>
      <c r="GA345" s="253"/>
      <c r="GB345" s="253"/>
      <c r="GC345" s="253"/>
      <c r="GD345" s="253"/>
      <c r="GE345" s="253"/>
      <c r="GF345" s="253"/>
      <c r="GG345" s="253"/>
      <c r="GH345" s="253"/>
      <c r="GI345" s="253"/>
      <c r="GJ345" s="253"/>
      <c r="GK345" s="253"/>
      <c r="GL345" s="253"/>
      <c r="GM345" s="253"/>
      <c r="GN345" s="253"/>
      <c r="GO345" s="253"/>
      <c r="GP345" s="253"/>
      <c r="GQ345" s="253"/>
      <c r="GR345" s="253"/>
      <c r="GS345" s="253"/>
      <c r="GT345" s="253"/>
      <c r="GU345" s="253"/>
      <c r="GV345" s="253"/>
      <c r="GW345" s="253"/>
      <c r="GX345" s="253"/>
      <c r="GY345" s="253"/>
      <c r="GZ345" s="253"/>
      <c r="HA345" s="253"/>
      <c r="HB345" s="253"/>
      <c r="HC345" s="253"/>
      <c r="HD345" s="253"/>
      <c r="HE345" s="253"/>
      <c r="HF345" s="253"/>
    </row>
    <row r="346" spans="1:214" s="312" customFormat="1" ht="15" customHeight="1" x14ac:dyDescent="0.25">
      <c r="A346" s="297"/>
      <c r="B346" s="297"/>
      <c r="C346" s="253"/>
      <c r="D346" s="253"/>
      <c r="E346" s="253"/>
      <c r="F346" s="253"/>
      <c r="G346" s="253"/>
      <c r="H346" s="253"/>
      <c r="I346" s="253"/>
      <c r="J346" s="253"/>
      <c r="K346" s="253"/>
      <c r="L346" s="253"/>
      <c r="M346" s="253"/>
      <c r="N346" s="253"/>
      <c r="O346" s="253"/>
      <c r="P346" s="253"/>
      <c r="Q346" s="253"/>
      <c r="R346" s="253"/>
      <c r="S346" s="253"/>
      <c r="T346" s="253"/>
      <c r="U346" s="253" t="s">
        <v>546</v>
      </c>
      <c r="V346" s="253"/>
      <c r="W346" s="253"/>
      <c r="X346" s="253"/>
      <c r="Y346" s="253"/>
      <c r="Z346" s="253"/>
      <c r="AA346" s="253"/>
      <c r="AB346" s="253"/>
      <c r="AC346" s="253" t="s">
        <v>357</v>
      </c>
      <c r="AD346" s="253"/>
      <c r="AE346" s="253"/>
      <c r="AF346" s="253"/>
      <c r="AG346" s="253"/>
      <c r="AH346" s="253"/>
      <c r="AI346" s="253"/>
      <c r="AJ346" s="253"/>
      <c r="AK346" s="253"/>
      <c r="AL346" s="253"/>
      <c r="AM346" s="253"/>
      <c r="AN346" s="253"/>
      <c r="AO346" s="253"/>
      <c r="AP346" s="256"/>
      <c r="AQ346" s="253"/>
      <c r="AR346" s="253"/>
      <c r="AS346" s="253"/>
      <c r="AT346" s="256"/>
      <c r="AU346" s="253"/>
      <c r="AV346" s="253"/>
      <c r="AW346" s="253"/>
      <c r="AX346" s="253"/>
      <c r="AY346" s="253"/>
      <c r="AZ346" s="253"/>
      <c r="BA346" s="253"/>
      <c r="BB346" s="253"/>
      <c r="BC346" s="253"/>
      <c r="BD346" s="253"/>
      <c r="BE346" s="253"/>
      <c r="BF346" s="253"/>
      <c r="BG346" s="253"/>
      <c r="BH346" s="253"/>
      <c r="BI346" s="253"/>
      <c r="BJ346" s="253"/>
      <c r="BK346" s="253"/>
      <c r="BL346" s="253"/>
      <c r="BM346" s="253"/>
      <c r="BN346" s="253"/>
      <c r="BO346" s="253"/>
      <c r="BP346" s="253"/>
      <c r="BQ346" s="253"/>
      <c r="BR346" s="253"/>
      <c r="BS346" s="253"/>
      <c r="BT346" s="253"/>
      <c r="BU346" s="253"/>
      <c r="BV346" s="253"/>
      <c r="BW346" s="253"/>
      <c r="BX346" s="253"/>
      <c r="BY346" s="253"/>
      <c r="BZ346" s="253"/>
      <c r="CA346" s="253"/>
      <c r="CB346" s="253"/>
      <c r="CC346" s="253"/>
      <c r="CD346" s="253"/>
      <c r="CE346" s="253"/>
      <c r="CF346" s="253"/>
      <c r="CG346" s="253"/>
      <c r="CH346" s="253"/>
      <c r="CI346" s="253"/>
      <c r="CJ346" s="253"/>
      <c r="CK346" s="253"/>
      <c r="CL346" s="253"/>
      <c r="CM346" s="253"/>
      <c r="CN346" s="253"/>
      <c r="CO346" s="253"/>
      <c r="CP346" s="253"/>
      <c r="CQ346" s="253"/>
      <c r="CR346" s="253"/>
      <c r="CS346" s="253"/>
      <c r="CT346" s="253"/>
      <c r="CU346" s="253"/>
      <c r="CV346" s="253"/>
      <c r="CW346" s="253"/>
      <c r="CX346" s="253"/>
      <c r="CY346" s="253"/>
      <c r="CZ346" s="253"/>
      <c r="DA346" s="253"/>
      <c r="DB346" s="253"/>
      <c r="DC346" s="253"/>
      <c r="DD346" s="253"/>
      <c r="DE346" s="253"/>
      <c r="DF346" s="253"/>
      <c r="DG346" s="253"/>
      <c r="DH346" s="253"/>
      <c r="DI346" s="253"/>
      <c r="DJ346" s="253"/>
      <c r="DK346" s="253"/>
      <c r="DL346" s="253"/>
      <c r="DM346" s="253"/>
      <c r="DN346" s="253"/>
      <c r="DO346" s="253"/>
      <c r="DP346" s="253"/>
      <c r="DQ346" s="253"/>
      <c r="DR346" s="253"/>
      <c r="DS346" s="253"/>
      <c r="DT346" s="253"/>
      <c r="DU346" s="253"/>
      <c r="DV346" s="253"/>
      <c r="DW346" s="253"/>
      <c r="DX346" s="253"/>
      <c r="DY346" s="253"/>
      <c r="DZ346" s="253"/>
      <c r="EA346" s="253"/>
      <c r="EB346" s="253"/>
      <c r="EC346" s="253"/>
      <c r="ED346" s="253"/>
      <c r="EE346" s="253"/>
      <c r="EF346" s="253"/>
      <c r="EG346" s="253"/>
      <c r="EH346" s="253"/>
      <c r="EI346" s="253"/>
      <c r="EJ346" s="253"/>
      <c r="EK346" s="253"/>
      <c r="EL346" s="253"/>
      <c r="EM346" s="253"/>
      <c r="EN346" s="253"/>
      <c r="EO346" s="253"/>
      <c r="EP346" s="253"/>
      <c r="EQ346" s="253"/>
      <c r="ER346" s="253"/>
      <c r="ES346" s="253"/>
      <c r="ET346" s="253"/>
      <c r="EU346" s="253"/>
      <c r="EV346" s="253"/>
      <c r="EW346" s="253"/>
      <c r="EX346" s="253"/>
      <c r="EY346" s="253"/>
      <c r="EZ346" s="253"/>
      <c r="FA346" s="253"/>
      <c r="FB346" s="253"/>
      <c r="FC346" s="253"/>
      <c r="FD346" s="253"/>
      <c r="FE346" s="253"/>
      <c r="FF346" s="253"/>
      <c r="FG346" s="253"/>
      <c r="FH346" s="253"/>
      <c r="FI346" s="253"/>
      <c r="FJ346" s="253"/>
      <c r="FK346" s="253"/>
      <c r="FL346" s="253"/>
      <c r="FM346" s="253"/>
      <c r="FN346" s="253"/>
      <c r="FO346" s="253"/>
      <c r="FP346" s="253"/>
      <c r="FQ346" s="253"/>
      <c r="FR346" s="253"/>
      <c r="FS346" s="253"/>
      <c r="FT346" s="253"/>
      <c r="FU346" s="253"/>
      <c r="FV346" s="253"/>
      <c r="FW346" s="253"/>
      <c r="FX346" s="253"/>
      <c r="FY346" s="253"/>
      <c r="FZ346" s="253"/>
      <c r="GA346" s="253"/>
      <c r="GB346" s="253"/>
      <c r="GC346" s="253"/>
      <c r="GD346" s="253"/>
      <c r="GE346" s="253"/>
      <c r="GF346" s="253"/>
      <c r="GG346" s="253"/>
      <c r="GH346" s="253"/>
      <c r="GI346" s="253"/>
      <c r="GJ346" s="253"/>
      <c r="GK346" s="253"/>
      <c r="GL346" s="253"/>
      <c r="GM346" s="253"/>
      <c r="GN346" s="253"/>
      <c r="GO346" s="253"/>
      <c r="GP346" s="253"/>
      <c r="GQ346" s="253"/>
      <c r="GR346" s="253"/>
      <c r="GS346" s="253"/>
      <c r="GT346" s="253"/>
      <c r="GU346" s="253"/>
      <c r="GV346" s="253"/>
      <c r="GW346" s="253"/>
      <c r="GX346" s="253"/>
      <c r="GY346" s="253"/>
      <c r="GZ346" s="253"/>
      <c r="HA346" s="253"/>
      <c r="HB346" s="253"/>
      <c r="HC346" s="253"/>
      <c r="HD346" s="253"/>
      <c r="HE346" s="253"/>
      <c r="HF346" s="253"/>
    </row>
    <row r="347" spans="1:214" s="312" customFormat="1" ht="15" customHeight="1" x14ac:dyDescent="0.25">
      <c r="A347" s="297"/>
      <c r="B347" s="297"/>
      <c r="C347" s="253"/>
      <c r="D347" s="253"/>
      <c r="E347" s="253"/>
      <c r="F347" s="253"/>
      <c r="G347" s="253"/>
      <c r="H347" s="253"/>
      <c r="I347" s="253"/>
      <c r="J347" s="253"/>
      <c r="K347" s="253"/>
      <c r="L347" s="253"/>
      <c r="M347" s="253"/>
      <c r="N347" s="253"/>
      <c r="O347" s="253"/>
      <c r="P347" s="253"/>
      <c r="Q347" s="253"/>
      <c r="R347" s="253"/>
      <c r="S347" s="253"/>
      <c r="T347" s="253"/>
      <c r="U347" s="253" t="s">
        <v>547</v>
      </c>
      <c r="V347" s="253"/>
      <c r="W347" s="253"/>
      <c r="X347" s="253"/>
      <c r="Y347" s="253"/>
      <c r="Z347" s="253"/>
      <c r="AA347" s="253"/>
      <c r="AB347" s="253"/>
      <c r="AC347" s="253" t="s">
        <v>316</v>
      </c>
      <c r="AD347" s="253"/>
      <c r="AE347" s="253"/>
      <c r="AF347" s="253"/>
      <c r="AG347" s="253"/>
      <c r="AH347" s="253"/>
      <c r="AI347" s="253"/>
      <c r="AJ347" s="253"/>
      <c r="AK347" s="253"/>
      <c r="AL347" s="253"/>
      <c r="AM347" s="253"/>
      <c r="AN347" s="253"/>
      <c r="AO347" s="253"/>
      <c r="AP347" s="256"/>
      <c r="AQ347" s="253"/>
      <c r="AR347" s="253"/>
      <c r="AS347" s="253"/>
      <c r="AT347" s="256"/>
      <c r="AU347" s="253"/>
      <c r="AV347" s="253"/>
      <c r="AW347" s="253"/>
      <c r="AX347" s="253"/>
      <c r="AY347" s="253"/>
      <c r="AZ347" s="253"/>
      <c r="BA347" s="253"/>
      <c r="BB347" s="253"/>
      <c r="BC347" s="253"/>
      <c r="BD347" s="253"/>
      <c r="BE347" s="253"/>
      <c r="BF347" s="253"/>
      <c r="BG347" s="253"/>
      <c r="BH347" s="253"/>
      <c r="BI347" s="253"/>
      <c r="BJ347" s="253"/>
      <c r="BK347" s="253"/>
      <c r="BL347" s="253"/>
      <c r="BM347" s="253"/>
      <c r="BN347" s="253"/>
      <c r="BO347" s="253"/>
      <c r="BP347" s="253"/>
      <c r="BQ347" s="253"/>
      <c r="BR347" s="253"/>
      <c r="BS347" s="253"/>
      <c r="BT347" s="253"/>
      <c r="BU347" s="253"/>
      <c r="BV347" s="253"/>
      <c r="BW347" s="253"/>
      <c r="BX347" s="253"/>
      <c r="BY347" s="253"/>
      <c r="BZ347" s="253"/>
      <c r="CA347" s="253"/>
      <c r="CB347" s="253"/>
      <c r="CC347" s="253"/>
      <c r="CD347" s="253"/>
      <c r="CE347" s="253"/>
      <c r="CF347" s="253"/>
      <c r="CG347" s="253"/>
      <c r="CH347" s="253"/>
      <c r="CI347" s="253"/>
      <c r="CJ347" s="253"/>
      <c r="CK347" s="253"/>
      <c r="CL347" s="253"/>
      <c r="CM347" s="253"/>
      <c r="CN347" s="253"/>
      <c r="CO347" s="253"/>
      <c r="CP347" s="253"/>
      <c r="CQ347" s="253"/>
      <c r="CR347" s="253"/>
      <c r="CS347" s="253"/>
      <c r="CT347" s="253"/>
      <c r="CU347" s="253"/>
      <c r="CV347" s="253"/>
      <c r="CW347" s="253"/>
      <c r="CX347" s="253"/>
      <c r="CY347" s="253"/>
      <c r="CZ347" s="253"/>
      <c r="DA347" s="253"/>
      <c r="DB347" s="253"/>
      <c r="DC347" s="253"/>
      <c r="DD347" s="253"/>
      <c r="DE347" s="253"/>
      <c r="DF347" s="253"/>
      <c r="DG347" s="253"/>
      <c r="DH347" s="253"/>
      <c r="DI347" s="253"/>
      <c r="DJ347" s="253"/>
      <c r="DK347" s="253"/>
      <c r="DL347" s="253"/>
      <c r="DM347" s="253"/>
      <c r="DN347" s="253"/>
      <c r="DO347" s="253"/>
      <c r="DP347" s="253"/>
      <c r="DQ347" s="253"/>
      <c r="DR347" s="253"/>
      <c r="DS347" s="253"/>
      <c r="DT347" s="253"/>
      <c r="DU347" s="253"/>
      <c r="DV347" s="253"/>
      <c r="DW347" s="253"/>
      <c r="DX347" s="253"/>
      <c r="DY347" s="253"/>
      <c r="DZ347" s="253"/>
      <c r="EA347" s="253"/>
      <c r="EB347" s="253"/>
      <c r="EC347" s="253"/>
      <c r="ED347" s="253"/>
      <c r="EE347" s="253"/>
      <c r="EF347" s="253"/>
      <c r="EG347" s="253"/>
      <c r="EH347" s="253"/>
      <c r="EI347" s="253"/>
      <c r="EJ347" s="253"/>
      <c r="EK347" s="253"/>
      <c r="EL347" s="253"/>
      <c r="EM347" s="253"/>
      <c r="EN347" s="253"/>
      <c r="EO347" s="253"/>
      <c r="EP347" s="253"/>
      <c r="EQ347" s="253"/>
      <c r="ER347" s="253"/>
      <c r="ES347" s="253"/>
      <c r="ET347" s="253"/>
      <c r="EU347" s="253"/>
      <c r="EV347" s="253"/>
      <c r="EW347" s="253"/>
      <c r="EX347" s="253"/>
      <c r="EY347" s="253"/>
      <c r="EZ347" s="253"/>
      <c r="FA347" s="253"/>
      <c r="FB347" s="253"/>
      <c r="FC347" s="253"/>
      <c r="FD347" s="253"/>
      <c r="FE347" s="253"/>
      <c r="FF347" s="253"/>
      <c r="FG347" s="253"/>
      <c r="FH347" s="253"/>
      <c r="FI347" s="253"/>
      <c r="FJ347" s="253"/>
      <c r="FK347" s="253"/>
      <c r="FL347" s="253"/>
      <c r="FM347" s="253"/>
      <c r="FN347" s="253"/>
      <c r="FO347" s="253"/>
      <c r="FP347" s="253"/>
      <c r="FQ347" s="253"/>
      <c r="FR347" s="253"/>
      <c r="FS347" s="253"/>
      <c r="FT347" s="253"/>
      <c r="FU347" s="253"/>
      <c r="FV347" s="253"/>
      <c r="FW347" s="253"/>
      <c r="FX347" s="253"/>
      <c r="FY347" s="253"/>
      <c r="FZ347" s="253"/>
      <c r="GA347" s="253"/>
      <c r="GB347" s="253"/>
      <c r="GC347" s="253"/>
      <c r="GD347" s="253"/>
      <c r="GE347" s="253"/>
      <c r="GF347" s="253"/>
      <c r="GG347" s="253"/>
      <c r="GH347" s="253"/>
      <c r="GI347" s="253"/>
      <c r="GJ347" s="253"/>
      <c r="GK347" s="253"/>
      <c r="GL347" s="253"/>
      <c r="GM347" s="253"/>
      <c r="GN347" s="253"/>
      <c r="GO347" s="253"/>
      <c r="GP347" s="253"/>
      <c r="GQ347" s="253"/>
      <c r="GR347" s="253"/>
      <c r="GS347" s="253"/>
      <c r="GT347" s="253"/>
      <c r="GU347" s="253"/>
      <c r="GV347" s="253"/>
      <c r="GW347" s="253"/>
      <c r="GX347" s="253"/>
      <c r="GY347" s="253"/>
      <c r="GZ347" s="253"/>
      <c r="HA347" s="253"/>
      <c r="HB347" s="253"/>
      <c r="HC347" s="253"/>
      <c r="HD347" s="253"/>
      <c r="HE347" s="253"/>
      <c r="HF347" s="253"/>
    </row>
    <row r="348" spans="1:214" s="312" customFormat="1" ht="15" customHeight="1" x14ac:dyDescent="0.25">
      <c r="A348" s="297"/>
      <c r="B348" s="297"/>
      <c r="C348" s="253"/>
      <c r="D348" s="253"/>
      <c r="E348" s="253"/>
      <c r="F348" s="253"/>
      <c r="G348" s="253"/>
      <c r="H348" s="253"/>
      <c r="I348" s="253"/>
      <c r="J348" s="253"/>
      <c r="K348" s="253"/>
      <c r="L348" s="253"/>
      <c r="M348" s="253"/>
      <c r="N348" s="253"/>
      <c r="O348" s="253"/>
      <c r="P348" s="253"/>
      <c r="Q348" s="253"/>
      <c r="R348" s="253"/>
      <c r="S348" s="253"/>
      <c r="T348" s="253"/>
      <c r="U348" s="253" t="s">
        <v>548</v>
      </c>
      <c r="V348" s="253"/>
      <c r="W348" s="253"/>
      <c r="X348" s="253"/>
      <c r="Y348" s="253"/>
      <c r="Z348" s="253"/>
      <c r="AA348" s="253"/>
      <c r="AB348" s="253"/>
      <c r="AC348" s="253" t="s">
        <v>332</v>
      </c>
      <c r="AD348" s="253"/>
      <c r="AE348" s="253"/>
      <c r="AF348" s="253"/>
      <c r="AG348" s="253"/>
      <c r="AH348" s="253"/>
      <c r="AI348" s="253"/>
      <c r="AJ348" s="253"/>
      <c r="AK348" s="253"/>
      <c r="AL348" s="253"/>
      <c r="AM348" s="253"/>
      <c r="AN348" s="253"/>
      <c r="AO348" s="253"/>
      <c r="AP348" s="256"/>
      <c r="AQ348" s="253"/>
      <c r="AR348" s="253"/>
      <c r="AS348" s="253"/>
      <c r="AT348" s="256"/>
      <c r="AU348" s="253"/>
      <c r="AV348" s="253"/>
      <c r="AW348" s="253"/>
      <c r="AX348" s="253"/>
      <c r="AY348" s="253"/>
      <c r="AZ348" s="253"/>
      <c r="BA348" s="253"/>
      <c r="BB348" s="253"/>
      <c r="BC348" s="253"/>
      <c r="BD348" s="253"/>
      <c r="BE348" s="253"/>
      <c r="BF348" s="253"/>
      <c r="BG348" s="253"/>
      <c r="BH348" s="253"/>
      <c r="BI348" s="253"/>
      <c r="BJ348" s="253"/>
      <c r="BK348" s="253"/>
      <c r="BL348" s="253"/>
      <c r="BM348" s="253"/>
      <c r="BN348" s="253"/>
      <c r="BO348" s="253"/>
      <c r="BP348" s="253"/>
      <c r="BQ348" s="253"/>
      <c r="BR348" s="253"/>
      <c r="BS348" s="253"/>
      <c r="BT348" s="253"/>
      <c r="BU348" s="253"/>
      <c r="BV348" s="253"/>
      <c r="BW348" s="253"/>
      <c r="BX348" s="253"/>
      <c r="BY348" s="253"/>
      <c r="BZ348" s="253"/>
      <c r="CA348" s="253"/>
      <c r="CB348" s="253"/>
      <c r="CC348" s="253"/>
      <c r="CD348" s="253"/>
      <c r="CE348" s="253"/>
      <c r="CF348" s="253"/>
      <c r="CG348" s="253"/>
      <c r="CH348" s="253"/>
      <c r="CI348" s="253"/>
      <c r="CJ348" s="253"/>
      <c r="CK348" s="253"/>
      <c r="CL348" s="253"/>
      <c r="CM348" s="253"/>
      <c r="CN348" s="253"/>
      <c r="CO348" s="253"/>
      <c r="CP348" s="253"/>
      <c r="CQ348" s="253"/>
      <c r="CR348" s="253"/>
      <c r="CS348" s="253"/>
      <c r="CT348" s="253"/>
      <c r="CU348" s="253"/>
      <c r="CV348" s="253"/>
      <c r="CW348" s="253"/>
      <c r="CX348" s="253"/>
      <c r="CY348" s="253"/>
      <c r="CZ348" s="253"/>
      <c r="DA348" s="253"/>
      <c r="DB348" s="253"/>
      <c r="DC348" s="253"/>
      <c r="DD348" s="253"/>
      <c r="DE348" s="253"/>
      <c r="DF348" s="253"/>
      <c r="DG348" s="253"/>
      <c r="DH348" s="253"/>
      <c r="DI348" s="253"/>
      <c r="DJ348" s="253"/>
      <c r="DK348" s="253"/>
      <c r="DL348" s="253"/>
      <c r="DM348" s="253"/>
      <c r="DN348" s="253"/>
      <c r="DO348" s="253"/>
      <c r="DP348" s="253"/>
      <c r="DQ348" s="253"/>
      <c r="DR348" s="253"/>
      <c r="DS348" s="253"/>
      <c r="DT348" s="253"/>
      <c r="DU348" s="253"/>
      <c r="DV348" s="253"/>
      <c r="DW348" s="253"/>
      <c r="DX348" s="253"/>
      <c r="DY348" s="253"/>
      <c r="DZ348" s="253"/>
      <c r="EA348" s="253"/>
      <c r="EB348" s="253"/>
      <c r="EC348" s="253"/>
      <c r="ED348" s="253"/>
      <c r="EE348" s="253"/>
      <c r="EF348" s="253"/>
      <c r="EG348" s="253"/>
      <c r="EH348" s="253"/>
      <c r="EI348" s="253"/>
      <c r="EJ348" s="253"/>
      <c r="EK348" s="253"/>
      <c r="EL348" s="253"/>
      <c r="EM348" s="253"/>
      <c r="EN348" s="253"/>
      <c r="EO348" s="253"/>
      <c r="EP348" s="253"/>
      <c r="EQ348" s="253"/>
      <c r="ER348" s="253"/>
      <c r="ES348" s="253"/>
      <c r="ET348" s="253"/>
      <c r="EU348" s="253"/>
      <c r="EV348" s="253"/>
      <c r="EW348" s="253"/>
      <c r="EX348" s="253"/>
      <c r="EY348" s="253"/>
      <c r="EZ348" s="253"/>
      <c r="FA348" s="253"/>
      <c r="FB348" s="253"/>
      <c r="FC348" s="253"/>
      <c r="FD348" s="253"/>
      <c r="FE348" s="253"/>
      <c r="FF348" s="253"/>
      <c r="FG348" s="253"/>
      <c r="FH348" s="253"/>
      <c r="FI348" s="253"/>
      <c r="FJ348" s="253"/>
      <c r="FK348" s="253"/>
      <c r="FL348" s="253"/>
      <c r="FM348" s="253"/>
      <c r="FN348" s="253"/>
      <c r="FO348" s="253"/>
      <c r="FP348" s="253"/>
      <c r="FQ348" s="253"/>
      <c r="FR348" s="253"/>
      <c r="FS348" s="253"/>
      <c r="FT348" s="253"/>
      <c r="FU348" s="253"/>
      <c r="FV348" s="253"/>
      <c r="FW348" s="253"/>
      <c r="FX348" s="253"/>
      <c r="FY348" s="253"/>
      <c r="FZ348" s="253"/>
      <c r="GA348" s="253"/>
      <c r="GB348" s="253"/>
      <c r="GC348" s="253"/>
      <c r="GD348" s="253"/>
      <c r="GE348" s="253"/>
      <c r="GF348" s="253"/>
      <c r="GG348" s="253"/>
      <c r="GH348" s="253"/>
      <c r="GI348" s="253"/>
      <c r="GJ348" s="253"/>
      <c r="GK348" s="253"/>
      <c r="GL348" s="253"/>
      <c r="GM348" s="253"/>
      <c r="GN348" s="253"/>
      <c r="GO348" s="253"/>
      <c r="GP348" s="253"/>
      <c r="GQ348" s="253"/>
      <c r="GR348" s="253"/>
      <c r="GS348" s="253"/>
      <c r="GT348" s="253"/>
      <c r="GU348" s="253"/>
      <c r="GV348" s="253"/>
      <c r="GW348" s="253"/>
      <c r="GX348" s="253"/>
      <c r="GY348" s="253"/>
      <c r="GZ348" s="253"/>
      <c r="HA348" s="253"/>
      <c r="HB348" s="253"/>
      <c r="HC348" s="253"/>
      <c r="HD348" s="253"/>
      <c r="HE348" s="253"/>
      <c r="HF348" s="253"/>
    </row>
    <row r="349" spans="1:214" s="312" customFormat="1" ht="15" customHeight="1" x14ac:dyDescent="0.25">
      <c r="A349" s="297"/>
      <c r="B349" s="297"/>
      <c r="C349" s="253"/>
      <c r="D349" s="253"/>
      <c r="E349" s="253"/>
      <c r="F349" s="253"/>
      <c r="G349" s="253"/>
      <c r="H349" s="253"/>
      <c r="I349" s="253"/>
      <c r="J349" s="253"/>
      <c r="K349" s="253"/>
      <c r="L349" s="253"/>
      <c r="M349" s="253"/>
      <c r="N349" s="253"/>
      <c r="O349" s="253"/>
      <c r="P349" s="253"/>
      <c r="Q349" s="253"/>
      <c r="R349" s="253"/>
      <c r="S349" s="253"/>
      <c r="T349" s="253"/>
      <c r="U349" s="253" t="s">
        <v>549</v>
      </c>
      <c r="V349" s="253"/>
      <c r="W349" s="253"/>
      <c r="X349" s="253"/>
      <c r="Y349" s="253"/>
      <c r="Z349" s="253"/>
      <c r="AA349" s="253"/>
      <c r="AB349" s="253"/>
      <c r="AC349" s="253" t="s">
        <v>323</v>
      </c>
      <c r="AD349" s="253"/>
      <c r="AE349" s="253"/>
      <c r="AF349" s="253"/>
      <c r="AG349" s="253"/>
      <c r="AH349" s="253"/>
      <c r="AI349" s="253"/>
      <c r="AJ349" s="253"/>
      <c r="AK349" s="253"/>
      <c r="AL349" s="253"/>
      <c r="AM349" s="253"/>
      <c r="AN349" s="253"/>
      <c r="AO349" s="253"/>
      <c r="AP349" s="256"/>
      <c r="AQ349" s="253"/>
      <c r="AR349" s="253"/>
      <c r="AS349" s="253"/>
      <c r="AT349" s="256"/>
      <c r="AU349" s="253"/>
      <c r="AV349" s="253"/>
      <c r="AW349" s="253"/>
      <c r="AX349" s="253"/>
      <c r="AY349" s="253"/>
      <c r="AZ349" s="253"/>
      <c r="BA349" s="253"/>
      <c r="BB349" s="253"/>
      <c r="BC349" s="253"/>
      <c r="BD349" s="253"/>
      <c r="BE349" s="253"/>
      <c r="BF349" s="253"/>
      <c r="BG349" s="253"/>
      <c r="BH349" s="253"/>
      <c r="BI349" s="253"/>
      <c r="BJ349" s="253"/>
      <c r="BK349" s="253"/>
      <c r="BL349" s="253"/>
      <c r="BM349" s="253"/>
      <c r="BN349" s="253"/>
      <c r="BO349" s="253"/>
      <c r="BP349" s="253"/>
      <c r="BQ349" s="253"/>
      <c r="BR349" s="253"/>
      <c r="BS349" s="253"/>
      <c r="BT349" s="253"/>
      <c r="BU349" s="253"/>
      <c r="BV349" s="253"/>
      <c r="BW349" s="253"/>
      <c r="BX349" s="253"/>
      <c r="BY349" s="253"/>
      <c r="BZ349" s="253"/>
      <c r="CA349" s="253"/>
      <c r="CB349" s="253"/>
      <c r="CC349" s="253"/>
      <c r="CD349" s="253"/>
      <c r="CE349" s="253"/>
      <c r="CF349" s="253"/>
      <c r="CG349" s="253"/>
      <c r="CH349" s="253"/>
      <c r="CI349" s="253"/>
      <c r="CJ349" s="253"/>
      <c r="CK349" s="253"/>
      <c r="CL349" s="253"/>
      <c r="CM349" s="253"/>
      <c r="CN349" s="253"/>
      <c r="CO349" s="253"/>
      <c r="CP349" s="253"/>
      <c r="CQ349" s="253"/>
      <c r="CR349" s="253"/>
      <c r="CS349" s="253"/>
      <c r="CT349" s="253"/>
      <c r="CU349" s="253"/>
      <c r="CV349" s="253"/>
      <c r="CW349" s="253"/>
      <c r="CX349" s="253"/>
      <c r="CY349" s="253"/>
      <c r="CZ349" s="253"/>
      <c r="DA349" s="253"/>
      <c r="DB349" s="253"/>
      <c r="DC349" s="253"/>
      <c r="DD349" s="253"/>
      <c r="DE349" s="253"/>
      <c r="DF349" s="253"/>
      <c r="DG349" s="253"/>
      <c r="DH349" s="253"/>
      <c r="DI349" s="253"/>
      <c r="DJ349" s="253"/>
      <c r="DK349" s="253"/>
      <c r="DL349" s="253"/>
      <c r="DM349" s="253"/>
      <c r="DN349" s="253"/>
      <c r="DO349" s="253"/>
      <c r="DP349" s="253"/>
      <c r="DQ349" s="253"/>
      <c r="DR349" s="253"/>
      <c r="DS349" s="253"/>
      <c r="DT349" s="253"/>
      <c r="DU349" s="253"/>
      <c r="DV349" s="253"/>
      <c r="DW349" s="253"/>
      <c r="DX349" s="253"/>
      <c r="DY349" s="253"/>
      <c r="DZ349" s="253"/>
      <c r="EA349" s="253"/>
      <c r="EB349" s="253"/>
      <c r="EC349" s="253"/>
      <c r="ED349" s="253"/>
      <c r="EE349" s="253"/>
      <c r="EF349" s="253"/>
      <c r="EG349" s="253"/>
      <c r="EH349" s="253"/>
      <c r="EI349" s="253"/>
      <c r="EJ349" s="253"/>
      <c r="EK349" s="253"/>
      <c r="EL349" s="253"/>
      <c r="EM349" s="253"/>
      <c r="EN349" s="253"/>
      <c r="EO349" s="253"/>
      <c r="EP349" s="253"/>
      <c r="EQ349" s="253"/>
      <c r="ER349" s="253"/>
      <c r="ES349" s="253"/>
      <c r="ET349" s="253"/>
      <c r="EU349" s="253"/>
      <c r="EV349" s="253"/>
      <c r="EW349" s="253"/>
      <c r="EX349" s="253"/>
      <c r="EY349" s="253"/>
      <c r="EZ349" s="253"/>
      <c r="FA349" s="253"/>
      <c r="FB349" s="253"/>
      <c r="FC349" s="253"/>
      <c r="FD349" s="253"/>
      <c r="FE349" s="253"/>
      <c r="FF349" s="253"/>
      <c r="FG349" s="253"/>
      <c r="FH349" s="253"/>
      <c r="FI349" s="253"/>
      <c r="FJ349" s="253"/>
      <c r="FK349" s="253"/>
      <c r="FL349" s="253"/>
      <c r="FM349" s="253"/>
      <c r="FN349" s="253"/>
      <c r="FO349" s="253"/>
      <c r="FP349" s="253"/>
      <c r="FQ349" s="253"/>
      <c r="FR349" s="253"/>
      <c r="FS349" s="253"/>
      <c r="FT349" s="253"/>
      <c r="FU349" s="253"/>
      <c r="FV349" s="253"/>
      <c r="FW349" s="253"/>
      <c r="FX349" s="253"/>
      <c r="FY349" s="253"/>
      <c r="FZ349" s="253"/>
      <c r="GA349" s="253"/>
      <c r="GB349" s="253"/>
      <c r="GC349" s="253"/>
      <c r="GD349" s="253"/>
      <c r="GE349" s="253"/>
      <c r="GF349" s="253"/>
      <c r="GG349" s="253"/>
      <c r="GH349" s="253"/>
      <c r="GI349" s="253"/>
      <c r="GJ349" s="253"/>
      <c r="GK349" s="253"/>
      <c r="GL349" s="253"/>
      <c r="GM349" s="253"/>
      <c r="GN349" s="253"/>
      <c r="GO349" s="253"/>
      <c r="GP349" s="253"/>
      <c r="GQ349" s="253"/>
      <c r="GR349" s="253"/>
      <c r="GS349" s="253"/>
      <c r="GT349" s="253"/>
      <c r="GU349" s="253"/>
      <c r="GV349" s="253"/>
      <c r="GW349" s="253"/>
      <c r="GX349" s="253"/>
      <c r="GY349" s="253"/>
      <c r="GZ349" s="253"/>
      <c r="HA349" s="253"/>
      <c r="HB349" s="253"/>
      <c r="HC349" s="253"/>
      <c r="HD349" s="253"/>
      <c r="HE349" s="253"/>
      <c r="HF349" s="253"/>
    </row>
    <row r="350" spans="1:214" s="312" customFormat="1" ht="15" customHeight="1" x14ac:dyDescent="0.25">
      <c r="A350" s="297"/>
      <c r="B350" s="297"/>
      <c r="C350" s="253"/>
      <c r="D350" s="253"/>
      <c r="E350" s="253"/>
      <c r="F350" s="253"/>
      <c r="G350" s="253"/>
      <c r="H350" s="253"/>
      <c r="I350" s="253"/>
      <c r="J350" s="253"/>
      <c r="K350" s="253"/>
      <c r="L350" s="253"/>
      <c r="M350" s="253"/>
      <c r="N350" s="253"/>
      <c r="O350" s="253"/>
      <c r="P350" s="253"/>
      <c r="Q350" s="253"/>
      <c r="R350" s="253"/>
      <c r="S350" s="253"/>
      <c r="T350" s="253"/>
      <c r="U350" s="253" t="s">
        <v>550</v>
      </c>
      <c r="V350" s="253"/>
      <c r="W350" s="253"/>
      <c r="X350" s="253"/>
      <c r="Y350" s="253"/>
      <c r="Z350" s="253"/>
      <c r="AA350" s="253"/>
      <c r="AB350" s="253"/>
      <c r="AC350" s="253" t="s">
        <v>329</v>
      </c>
      <c r="AD350" s="253"/>
      <c r="AE350" s="253"/>
      <c r="AF350" s="253"/>
      <c r="AG350" s="253"/>
      <c r="AH350" s="253"/>
      <c r="AI350" s="253"/>
      <c r="AJ350" s="253"/>
      <c r="AK350" s="253"/>
      <c r="AL350" s="253"/>
      <c r="AM350" s="253"/>
      <c r="AN350" s="253"/>
      <c r="AO350" s="253"/>
      <c r="AP350" s="256"/>
      <c r="AQ350" s="253"/>
      <c r="AR350" s="253"/>
      <c r="AS350" s="253"/>
      <c r="AT350" s="256"/>
      <c r="AU350" s="253"/>
      <c r="AV350" s="253"/>
      <c r="AW350" s="253"/>
      <c r="AX350" s="253"/>
      <c r="AY350" s="253"/>
      <c r="AZ350" s="253"/>
      <c r="BA350" s="253"/>
      <c r="BB350" s="253"/>
      <c r="BC350" s="253"/>
      <c r="BD350" s="253"/>
      <c r="BE350" s="253"/>
      <c r="BF350" s="253"/>
      <c r="BG350" s="253"/>
      <c r="BH350" s="253"/>
      <c r="BI350" s="253"/>
      <c r="BJ350" s="253"/>
      <c r="BK350" s="253"/>
      <c r="BL350" s="253"/>
      <c r="BM350" s="253"/>
      <c r="BN350" s="253"/>
      <c r="BO350" s="253"/>
      <c r="BP350" s="253"/>
      <c r="BQ350" s="253"/>
      <c r="BR350" s="253"/>
      <c r="BS350" s="253"/>
      <c r="BT350" s="253"/>
      <c r="BU350" s="253"/>
      <c r="BV350" s="253"/>
      <c r="BW350" s="253"/>
      <c r="BX350" s="253"/>
      <c r="BY350" s="253"/>
      <c r="BZ350" s="253"/>
      <c r="CA350" s="253"/>
      <c r="CB350" s="253"/>
      <c r="CC350" s="253"/>
      <c r="CD350" s="253"/>
      <c r="CE350" s="253"/>
      <c r="CF350" s="253"/>
      <c r="CG350" s="253"/>
      <c r="CH350" s="253"/>
      <c r="CI350" s="253"/>
      <c r="CJ350" s="253"/>
      <c r="CK350" s="253"/>
      <c r="CL350" s="253"/>
      <c r="CM350" s="253"/>
      <c r="CN350" s="253"/>
      <c r="CO350" s="253"/>
      <c r="CP350" s="253"/>
      <c r="CQ350" s="253"/>
      <c r="CR350" s="253"/>
      <c r="CS350" s="253"/>
      <c r="CT350" s="253"/>
      <c r="CU350" s="253"/>
      <c r="CV350" s="253"/>
      <c r="CW350" s="253"/>
      <c r="CX350" s="253"/>
      <c r="CY350" s="253"/>
      <c r="CZ350" s="253"/>
      <c r="DA350" s="253"/>
      <c r="DB350" s="253"/>
      <c r="DC350" s="253"/>
      <c r="DD350" s="253"/>
      <c r="DE350" s="253"/>
      <c r="DF350" s="253"/>
      <c r="DG350" s="253"/>
      <c r="DH350" s="253"/>
      <c r="DI350" s="253"/>
      <c r="DJ350" s="253"/>
      <c r="DK350" s="253"/>
      <c r="DL350" s="253"/>
      <c r="DM350" s="253"/>
      <c r="DN350" s="253"/>
      <c r="DO350" s="253"/>
      <c r="DP350" s="253"/>
      <c r="DQ350" s="253"/>
      <c r="DR350" s="253"/>
      <c r="DS350" s="253"/>
      <c r="DT350" s="253"/>
      <c r="DU350" s="253"/>
      <c r="DV350" s="253"/>
      <c r="DW350" s="253"/>
      <c r="DX350" s="253"/>
      <c r="DY350" s="253"/>
      <c r="DZ350" s="253"/>
      <c r="EA350" s="253"/>
      <c r="EB350" s="253"/>
      <c r="EC350" s="253"/>
      <c r="ED350" s="253"/>
      <c r="EE350" s="253"/>
      <c r="EF350" s="253"/>
      <c r="EG350" s="253"/>
      <c r="EH350" s="253"/>
      <c r="EI350" s="253"/>
      <c r="EJ350" s="253"/>
      <c r="EK350" s="253"/>
      <c r="EL350" s="253"/>
      <c r="EM350" s="253"/>
      <c r="EN350" s="253"/>
      <c r="EO350" s="253"/>
      <c r="EP350" s="253"/>
      <c r="EQ350" s="253"/>
      <c r="ER350" s="253"/>
      <c r="ES350" s="253"/>
      <c r="ET350" s="253"/>
      <c r="EU350" s="253"/>
      <c r="EV350" s="253"/>
      <c r="EW350" s="253"/>
      <c r="EX350" s="253"/>
      <c r="EY350" s="253"/>
      <c r="EZ350" s="253"/>
      <c r="FA350" s="253"/>
      <c r="FB350" s="253"/>
      <c r="FC350" s="253"/>
      <c r="FD350" s="253"/>
      <c r="FE350" s="253"/>
      <c r="FF350" s="253"/>
      <c r="FG350" s="253"/>
      <c r="FH350" s="253"/>
      <c r="FI350" s="253"/>
      <c r="FJ350" s="253"/>
      <c r="FK350" s="253"/>
      <c r="FL350" s="253"/>
      <c r="FM350" s="253"/>
      <c r="FN350" s="253"/>
      <c r="FO350" s="253"/>
      <c r="FP350" s="253"/>
      <c r="FQ350" s="253"/>
      <c r="FR350" s="253"/>
      <c r="FS350" s="253"/>
      <c r="FT350" s="253"/>
      <c r="FU350" s="253"/>
      <c r="FV350" s="253"/>
      <c r="FW350" s="253"/>
      <c r="FX350" s="253"/>
      <c r="FY350" s="253"/>
      <c r="FZ350" s="253"/>
      <c r="GA350" s="253"/>
      <c r="GB350" s="253"/>
      <c r="GC350" s="253"/>
      <c r="GD350" s="253"/>
      <c r="GE350" s="253"/>
      <c r="GF350" s="253"/>
      <c r="GG350" s="253"/>
      <c r="GH350" s="253"/>
      <c r="GI350" s="253"/>
      <c r="GJ350" s="253"/>
      <c r="GK350" s="253"/>
      <c r="GL350" s="253"/>
      <c r="GM350" s="253"/>
      <c r="GN350" s="253"/>
      <c r="GO350" s="253"/>
      <c r="GP350" s="253"/>
      <c r="GQ350" s="253"/>
      <c r="GR350" s="253"/>
      <c r="GS350" s="253"/>
      <c r="GT350" s="253"/>
      <c r="GU350" s="253"/>
      <c r="GV350" s="253"/>
      <c r="GW350" s="253"/>
      <c r="GX350" s="253"/>
      <c r="GY350" s="253"/>
      <c r="GZ350" s="253"/>
      <c r="HA350" s="253"/>
      <c r="HB350" s="253"/>
      <c r="HC350" s="253"/>
      <c r="HD350" s="253"/>
      <c r="HE350" s="253"/>
      <c r="HF350" s="253"/>
    </row>
    <row r="351" spans="1:214" s="312" customFormat="1" ht="15" customHeight="1" x14ac:dyDescent="0.25">
      <c r="A351" s="297"/>
      <c r="B351" s="297"/>
      <c r="C351" s="253"/>
      <c r="D351" s="253"/>
      <c r="E351" s="253"/>
      <c r="F351" s="253"/>
      <c r="G351" s="253"/>
      <c r="H351" s="253"/>
      <c r="I351" s="253"/>
      <c r="J351" s="253"/>
      <c r="K351" s="253"/>
      <c r="L351" s="253"/>
      <c r="M351" s="253"/>
      <c r="N351" s="253"/>
      <c r="O351" s="253"/>
      <c r="P351" s="253"/>
      <c r="Q351" s="253"/>
      <c r="R351" s="253"/>
      <c r="S351" s="253"/>
      <c r="T351" s="253"/>
      <c r="U351" s="253" t="s">
        <v>551</v>
      </c>
      <c r="V351" s="253"/>
      <c r="W351" s="253"/>
      <c r="X351" s="253"/>
      <c r="Y351" s="253"/>
      <c r="Z351" s="253"/>
      <c r="AA351" s="253"/>
      <c r="AB351" s="253"/>
      <c r="AC351" s="253" t="s">
        <v>357</v>
      </c>
      <c r="AD351" s="253"/>
      <c r="AE351" s="253"/>
      <c r="AF351" s="253"/>
      <c r="AG351" s="253"/>
      <c r="AH351" s="253"/>
      <c r="AI351" s="253"/>
      <c r="AJ351" s="253"/>
      <c r="AK351" s="253"/>
      <c r="AL351" s="253"/>
      <c r="AM351" s="253"/>
      <c r="AN351" s="253"/>
      <c r="AO351" s="253"/>
      <c r="AP351" s="256"/>
      <c r="AQ351" s="253"/>
      <c r="AR351" s="253"/>
      <c r="AS351" s="253"/>
      <c r="AT351" s="256"/>
      <c r="AU351" s="253"/>
      <c r="AV351" s="253"/>
      <c r="AW351" s="253"/>
      <c r="AX351" s="253"/>
      <c r="AY351" s="253"/>
      <c r="AZ351" s="253"/>
      <c r="BA351" s="253"/>
      <c r="BB351" s="253"/>
      <c r="BC351" s="253"/>
      <c r="BD351" s="253"/>
      <c r="BE351" s="253"/>
      <c r="BF351" s="253"/>
      <c r="BG351" s="253"/>
      <c r="BH351" s="253"/>
      <c r="BI351" s="253"/>
      <c r="BJ351" s="253"/>
      <c r="BK351" s="253"/>
      <c r="BL351" s="253"/>
      <c r="BM351" s="253"/>
      <c r="BN351" s="253"/>
      <c r="BO351" s="253"/>
      <c r="BP351" s="253"/>
      <c r="BQ351" s="253"/>
      <c r="BR351" s="253"/>
      <c r="BS351" s="253"/>
      <c r="BT351" s="253"/>
      <c r="BU351" s="253"/>
      <c r="BV351" s="253"/>
      <c r="BW351" s="253"/>
      <c r="BX351" s="253"/>
      <c r="BY351" s="253"/>
      <c r="BZ351" s="253"/>
      <c r="CA351" s="253"/>
      <c r="CB351" s="253"/>
      <c r="CC351" s="253"/>
      <c r="CD351" s="253"/>
      <c r="CE351" s="253"/>
      <c r="CF351" s="253"/>
      <c r="CG351" s="253"/>
      <c r="CH351" s="253"/>
      <c r="CI351" s="253"/>
      <c r="CJ351" s="253"/>
      <c r="CK351" s="253"/>
      <c r="CL351" s="253"/>
      <c r="CM351" s="253"/>
      <c r="CN351" s="253"/>
      <c r="CO351" s="253"/>
      <c r="CP351" s="253"/>
      <c r="CQ351" s="253"/>
      <c r="CR351" s="253"/>
      <c r="CS351" s="253"/>
      <c r="CT351" s="253"/>
      <c r="CU351" s="253"/>
      <c r="CV351" s="253"/>
      <c r="CW351" s="253"/>
      <c r="CX351" s="253"/>
      <c r="CY351" s="253"/>
      <c r="CZ351" s="253"/>
      <c r="DA351" s="253"/>
      <c r="DB351" s="253"/>
      <c r="DC351" s="253"/>
      <c r="DD351" s="253"/>
      <c r="DE351" s="253"/>
      <c r="DF351" s="253"/>
      <c r="DG351" s="253"/>
      <c r="DH351" s="253"/>
      <c r="DI351" s="253"/>
      <c r="DJ351" s="253"/>
      <c r="DK351" s="253"/>
      <c r="DL351" s="253"/>
      <c r="DM351" s="253"/>
      <c r="DN351" s="253"/>
      <c r="DO351" s="253"/>
      <c r="DP351" s="253"/>
      <c r="DQ351" s="253"/>
      <c r="DR351" s="253"/>
      <c r="DS351" s="253"/>
      <c r="DT351" s="253"/>
      <c r="DU351" s="253"/>
      <c r="DV351" s="253"/>
      <c r="DW351" s="253"/>
      <c r="DX351" s="253"/>
      <c r="DY351" s="253"/>
      <c r="DZ351" s="253"/>
      <c r="EA351" s="253"/>
      <c r="EB351" s="253"/>
      <c r="EC351" s="253"/>
      <c r="ED351" s="253"/>
      <c r="EE351" s="253"/>
      <c r="EF351" s="253"/>
      <c r="EG351" s="253"/>
      <c r="EH351" s="253"/>
      <c r="EI351" s="253"/>
      <c r="EJ351" s="253"/>
      <c r="EK351" s="253"/>
      <c r="EL351" s="253"/>
      <c r="EM351" s="253"/>
      <c r="EN351" s="253"/>
      <c r="EO351" s="253"/>
      <c r="EP351" s="253"/>
      <c r="EQ351" s="253"/>
      <c r="ER351" s="253"/>
      <c r="ES351" s="253"/>
      <c r="ET351" s="253"/>
      <c r="EU351" s="253"/>
      <c r="EV351" s="253"/>
      <c r="EW351" s="253"/>
      <c r="EX351" s="253"/>
      <c r="EY351" s="253"/>
      <c r="EZ351" s="253"/>
      <c r="FA351" s="253"/>
      <c r="FB351" s="253"/>
      <c r="FC351" s="253"/>
      <c r="FD351" s="253"/>
      <c r="FE351" s="253"/>
      <c r="FF351" s="253"/>
      <c r="FG351" s="253"/>
      <c r="FH351" s="253"/>
      <c r="FI351" s="253"/>
      <c r="FJ351" s="253"/>
      <c r="FK351" s="253"/>
      <c r="FL351" s="253"/>
      <c r="FM351" s="253"/>
      <c r="FN351" s="253"/>
      <c r="FO351" s="253"/>
      <c r="FP351" s="253"/>
      <c r="FQ351" s="253"/>
      <c r="FR351" s="253"/>
      <c r="FS351" s="253"/>
      <c r="FT351" s="253"/>
      <c r="FU351" s="253"/>
      <c r="FV351" s="253"/>
      <c r="FW351" s="253"/>
      <c r="FX351" s="253"/>
      <c r="FY351" s="253"/>
      <c r="FZ351" s="253"/>
      <c r="GA351" s="253"/>
      <c r="GB351" s="253"/>
      <c r="GC351" s="253"/>
      <c r="GD351" s="253"/>
      <c r="GE351" s="253"/>
      <c r="GF351" s="253"/>
      <c r="GG351" s="253"/>
      <c r="GH351" s="253"/>
      <c r="GI351" s="253"/>
      <c r="GJ351" s="253"/>
      <c r="GK351" s="253"/>
      <c r="GL351" s="253"/>
      <c r="GM351" s="253"/>
      <c r="GN351" s="253"/>
      <c r="GO351" s="253"/>
      <c r="GP351" s="253"/>
      <c r="GQ351" s="253"/>
      <c r="GR351" s="253"/>
      <c r="GS351" s="253"/>
      <c r="GT351" s="253"/>
      <c r="GU351" s="253"/>
      <c r="GV351" s="253"/>
      <c r="GW351" s="253"/>
      <c r="GX351" s="253"/>
      <c r="GY351" s="253"/>
      <c r="GZ351" s="253"/>
      <c r="HA351" s="253"/>
      <c r="HB351" s="253"/>
      <c r="HC351" s="253"/>
      <c r="HD351" s="253"/>
      <c r="HE351" s="253"/>
      <c r="HF351" s="253"/>
    </row>
    <row r="352" spans="1:214" s="312" customFormat="1" ht="15" customHeight="1" x14ac:dyDescent="0.25">
      <c r="A352" s="297"/>
      <c r="B352" s="297"/>
      <c r="C352" s="253"/>
      <c r="D352" s="253"/>
      <c r="E352" s="253"/>
      <c r="F352" s="253"/>
      <c r="G352" s="253"/>
      <c r="H352" s="253"/>
      <c r="I352" s="253"/>
      <c r="J352" s="253"/>
      <c r="K352" s="253"/>
      <c r="L352" s="253"/>
      <c r="M352" s="253"/>
      <c r="N352" s="253"/>
      <c r="O352" s="253"/>
      <c r="P352" s="253"/>
      <c r="Q352" s="253"/>
      <c r="R352" s="253"/>
      <c r="S352" s="253"/>
      <c r="T352" s="253"/>
      <c r="U352" s="253" t="s">
        <v>552</v>
      </c>
      <c r="V352" s="253"/>
      <c r="W352" s="253"/>
      <c r="X352" s="253"/>
      <c r="Y352" s="253"/>
      <c r="Z352" s="253"/>
      <c r="AA352" s="253"/>
      <c r="AB352" s="253"/>
      <c r="AC352" s="253" t="s">
        <v>329</v>
      </c>
      <c r="AD352" s="253"/>
      <c r="AE352" s="253"/>
      <c r="AF352" s="253"/>
      <c r="AG352" s="253"/>
      <c r="AH352" s="253"/>
      <c r="AI352" s="253"/>
      <c r="AJ352" s="253"/>
      <c r="AK352" s="253"/>
      <c r="AL352" s="253"/>
      <c r="AM352" s="253"/>
      <c r="AN352" s="253"/>
      <c r="AO352" s="253"/>
      <c r="AP352" s="256"/>
      <c r="AQ352" s="253"/>
      <c r="AR352" s="253"/>
      <c r="AS352" s="253"/>
      <c r="AT352" s="256"/>
      <c r="AU352" s="253"/>
      <c r="AV352" s="253"/>
      <c r="AW352" s="253"/>
      <c r="AX352" s="253"/>
      <c r="AY352" s="253"/>
      <c r="AZ352" s="253"/>
      <c r="BA352" s="253"/>
      <c r="BB352" s="253"/>
      <c r="BC352" s="253"/>
      <c r="BD352" s="253"/>
      <c r="BE352" s="253"/>
      <c r="BF352" s="253"/>
      <c r="BG352" s="253"/>
      <c r="BH352" s="253"/>
      <c r="BI352" s="253"/>
      <c r="BJ352" s="253"/>
      <c r="BK352" s="253"/>
      <c r="BL352" s="253"/>
      <c r="BM352" s="253"/>
      <c r="BN352" s="253"/>
      <c r="BO352" s="253"/>
      <c r="BP352" s="253"/>
      <c r="BQ352" s="253"/>
      <c r="BR352" s="253"/>
      <c r="BS352" s="253"/>
      <c r="BT352" s="253"/>
      <c r="BU352" s="253"/>
      <c r="BV352" s="253"/>
      <c r="BW352" s="253"/>
      <c r="BX352" s="253"/>
      <c r="BY352" s="253"/>
      <c r="BZ352" s="253"/>
      <c r="CA352" s="253"/>
      <c r="CB352" s="253"/>
      <c r="CC352" s="253"/>
      <c r="CD352" s="253"/>
      <c r="CE352" s="253"/>
      <c r="CF352" s="253"/>
      <c r="CG352" s="253"/>
      <c r="CH352" s="253"/>
      <c r="CI352" s="253"/>
      <c r="CJ352" s="253"/>
      <c r="CK352" s="253"/>
      <c r="CL352" s="253"/>
      <c r="CM352" s="253"/>
      <c r="CN352" s="253"/>
      <c r="CO352" s="253"/>
      <c r="CP352" s="253"/>
      <c r="CQ352" s="253"/>
      <c r="CR352" s="253"/>
      <c r="CS352" s="253"/>
      <c r="CT352" s="253"/>
      <c r="CU352" s="253"/>
      <c r="CV352" s="253"/>
      <c r="CW352" s="253"/>
      <c r="CX352" s="253"/>
      <c r="CY352" s="253"/>
      <c r="CZ352" s="253"/>
      <c r="DA352" s="253"/>
      <c r="DB352" s="253"/>
      <c r="DC352" s="253"/>
      <c r="DD352" s="253"/>
      <c r="DE352" s="253"/>
      <c r="DF352" s="253"/>
      <c r="DG352" s="253"/>
      <c r="DH352" s="253"/>
      <c r="DI352" s="253"/>
      <c r="DJ352" s="253"/>
      <c r="DK352" s="253"/>
      <c r="DL352" s="253"/>
      <c r="DM352" s="253"/>
      <c r="DN352" s="253"/>
      <c r="DO352" s="253"/>
      <c r="DP352" s="253"/>
      <c r="DQ352" s="253"/>
      <c r="DR352" s="253"/>
      <c r="DS352" s="253"/>
      <c r="DT352" s="253"/>
      <c r="DU352" s="253"/>
      <c r="DV352" s="253"/>
      <c r="DW352" s="253"/>
      <c r="DX352" s="253"/>
      <c r="DY352" s="253"/>
      <c r="DZ352" s="253"/>
      <c r="EA352" s="253"/>
      <c r="EB352" s="253"/>
      <c r="EC352" s="253"/>
      <c r="ED352" s="253"/>
      <c r="EE352" s="253"/>
      <c r="EF352" s="253"/>
      <c r="EG352" s="253"/>
      <c r="EH352" s="253"/>
      <c r="EI352" s="253"/>
      <c r="EJ352" s="253"/>
      <c r="EK352" s="253"/>
      <c r="EL352" s="253"/>
      <c r="EM352" s="253"/>
      <c r="EN352" s="253"/>
      <c r="EO352" s="253"/>
      <c r="EP352" s="253"/>
      <c r="EQ352" s="253"/>
      <c r="ER352" s="253"/>
      <c r="ES352" s="253"/>
      <c r="ET352" s="253"/>
      <c r="EU352" s="253"/>
      <c r="EV352" s="253"/>
      <c r="EW352" s="253"/>
      <c r="EX352" s="253"/>
      <c r="EY352" s="253"/>
      <c r="EZ352" s="253"/>
      <c r="FA352" s="253"/>
      <c r="FB352" s="253"/>
      <c r="FC352" s="253"/>
      <c r="FD352" s="253"/>
      <c r="FE352" s="253"/>
      <c r="FF352" s="253"/>
      <c r="FG352" s="253"/>
      <c r="FH352" s="253"/>
      <c r="FI352" s="253"/>
      <c r="FJ352" s="253"/>
      <c r="FK352" s="253"/>
      <c r="FL352" s="253"/>
      <c r="FM352" s="253"/>
      <c r="FN352" s="253"/>
      <c r="FO352" s="253"/>
      <c r="FP352" s="253"/>
      <c r="FQ352" s="253"/>
      <c r="FR352" s="253"/>
      <c r="FS352" s="253"/>
      <c r="FT352" s="253"/>
      <c r="FU352" s="253"/>
      <c r="FV352" s="253"/>
      <c r="FW352" s="253"/>
      <c r="FX352" s="253"/>
      <c r="FY352" s="253"/>
      <c r="FZ352" s="253"/>
      <c r="GA352" s="253"/>
      <c r="GB352" s="253"/>
      <c r="GC352" s="253"/>
      <c r="GD352" s="253"/>
      <c r="GE352" s="253"/>
      <c r="GF352" s="253"/>
      <c r="GG352" s="253"/>
      <c r="GH352" s="253"/>
      <c r="GI352" s="253"/>
      <c r="GJ352" s="253"/>
      <c r="GK352" s="253"/>
      <c r="GL352" s="253"/>
      <c r="GM352" s="253"/>
      <c r="GN352" s="253"/>
      <c r="GO352" s="253"/>
      <c r="GP352" s="253"/>
      <c r="GQ352" s="253"/>
      <c r="GR352" s="253"/>
      <c r="GS352" s="253"/>
      <c r="GT352" s="253"/>
      <c r="GU352" s="253"/>
      <c r="GV352" s="253"/>
      <c r="GW352" s="253"/>
      <c r="GX352" s="253"/>
      <c r="GY352" s="253"/>
      <c r="GZ352" s="253"/>
      <c r="HA352" s="253"/>
      <c r="HB352" s="253"/>
      <c r="HC352" s="253"/>
      <c r="HD352" s="253"/>
      <c r="HE352" s="253"/>
      <c r="HF352" s="253"/>
    </row>
    <row r="353" spans="1:214" s="312" customFormat="1" ht="15" customHeight="1" x14ac:dyDescent="0.25">
      <c r="A353" s="297"/>
      <c r="B353" s="297"/>
      <c r="C353" s="253"/>
      <c r="D353" s="253"/>
      <c r="E353" s="253"/>
      <c r="F353" s="253"/>
      <c r="G353" s="253"/>
      <c r="H353" s="253"/>
      <c r="I353" s="253"/>
      <c r="J353" s="253"/>
      <c r="K353" s="253"/>
      <c r="L353" s="253"/>
      <c r="M353" s="253"/>
      <c r="N353" s="253"/>
      <c r="O353" s="253"/>
      <c r="P353" s="253"/>
      <c r="Q353" s="253"/>
      <c r="R353" s="253"/>
      <c r="S353" s="253"/>
      <c r="T353" s="253"/>
      <c r="U353" s="253" t="s">
        <v>553</v>
      </c>
      <c r="V353" s="253"/>
      <c r="W353" s="253"/>
      <c r="X353" s="253"/>
      <c r="Y353" s="253"/>
      <c r="Z353" s="253"/>
      <c r="AA353" s="253"/>
      <c r="AB353" s="253"/>
      <c r="AC353" s="253" t="s">
        <v>332</v>
      </c>
      <c r="AD353" s="253"/>
      <c r="AE353" s="253"/>
      <c r="AF353" s="253"/>
      <c r="AG353" s="253"/>
      <c r="AH353" s="253"/>
      <c r="AI353" s="253"/>
      <c r="AJ353" s="253"/>
      <c r="AK353" s="253"/>
      <c r="AL353" s="253"/>
      <c r="AM353" s="253"/>
      <c r="AN353" s="253"/>
      <c r="AO353" s="253"/>
      <c r="AP353" s="256"/>
      <c r="AQ353" s="253"/>
      <c r="AR353" s="253"/>
      <c r="AS353" s="253"/>
      <c r="AT353" s="256"/>
      <c r="AU353" s="253"/>
      <c r="AV353" s="253"/>
      <c r="AW353" s="253"/>
      <c r="AX353" s="253"/>
      <c r="AY353" s="253"/>
      <c r="AZ353" s="253"/>
      <c r="BA353" s="253"/>
      <c r="BB353" s="253"/>
      <c r="BC353" s="253"/>
      <c r="BD353" s="253"/>
      <c r="BE353" s="253"/>
      <c r="BF353" s="253"/>
      <c r="BG353" s="253"/>
      <c r="BH353" s="253"/>
      <c r="BI353" s="253"/>
      <c r="BJ353" s="253"/>
      <c r="BK353" s="253"/>
      <c r="BL353" s="253"/>
      <c r="BM353" s="253"/>
      <c r="BN353" s="253"/>
      <c r="BO353" s="253"/>
      <c r="BP353" s="253"/>
      <c r="BQ353" s="253"/>
      <c r="BR353" s="253"/>
      <c r="BS353" s="253"/>
      <c r="BT353" s="253"/>
      <c r="BU353" s="253"/>
      <c r="BV353" s="253"/>
      <c r="BW353" s="253"/>
      <c r="BX353" s="253"/>
      <c r="BY353" s="253"/>
      <c r="BZ353" s="253"/>
      <c r="CA353" s="253"/>
      <c r="CB353" s="253"/>
      <c r="CC353" s="253"/>
      <c r="CD353" s="253"/>
      <c r="CE353" s="253"/>
      <c r="CF353" s="253"/>
      <c r="CG353" s="253"/>
      <c r="CH353" s="253"/>
      <c r="CI353" s="253"/>
      <c r="CJ353" s="253"/>
      <c r="CK353" s="253"/>
      <c r="CL353" s="253"/>
      <c r="CM353" s="253"/>
      <c r="CN353" s="253"/>
      <c r="CO353" s="253"/>
      <c r="CP353" s="253"/>
      <c r="CQ353" s="253"/>
      <c r="CR353" s="253"/>
      <c r="CS353" s="253"/>
      <c r="CT353" s="253"/>
      <c r="CU353" s="253"/>
      <c r="CV353" s="253"/>
      <c r="CW353" s="253"/>
      <c r="CX353" s="253"/>
      <c r="CY353" s="253"/>
      <c r="CZ353" s="253"/>
      <c r="DA353" s="253"/>
      <c r="DB353" s="253"/>
      <c r="DC353" s="253"/>
      <c r="DD353" s="253"/>
      <c r="DE353" s="253"/>
      <c r="DF353" s="253"/>
      <c r="DG353" s="253"/>
      <c r="DH353" s="253"/>
      <c r="DI353" s="253"/>
      <c r="DJ353" s="253"/>
      <c r="DK353" s="253"/>
      <c r="DL353" s="253"/>
      <c r="DM353" s="253"/>
      <c r="DN353" s="253"/>
      <c r="DO353" s="253"/>
      <c r="DP353" s="253"/>
      <c r="DQ353" s="253"/>
      <c r="DR353" s="253"/>
      <c r="DS353" s="253"/>
      <c r="DT353" s="253"/>
      <c r="DU353" s="253"/>
      <c r="DV353" s="253"/>
      <c r="DW353" s="253"/>
      <c r="DX353" s="253"/>
      <c r="DY353" s="253"/>
      <c r="DZ353" s="253"/>
      <c r="EA353" s="253"/>
      <c r="EB353" s="253"/>
      <c r="EC353" s="253"/>
      <c r="ED353" s="253"/>
      <c r="EE353" s="253"/>
      <c r="EF353" s="253"/>
      <c r="EG353" s="253"/>
      <c r="EH353" s="253"/>
      <c r="EI353" s="253"/>
      <c r="EJ353" s="253"/>
      <c r="EK353" s="253"/>
      <c r="EL353" s="253"/>
      <c r="EM353" s="253"/>
      <c r="EN353" s="253"/>
      <c r="EO353" s="253"/>
      <c r="EP353" s="253"/>
      <c r="EQ353" s="253"/>
      <c r="ER353" s="253"/>
      <c r="ES353" s="253"/>
      <c r="ET353" s="253"/>
      <c r="EU353" s="253"/>
      <c r="EV353" s="253"/>
      <c r="EW353" s="253"/>
      <c r="EX353" s="253"/>
      <c r="EY353" s="253"/>
      <c r="EZ353" s="253"/>
      <c r="FA353" s="253"/>
      <c r="FB353" s="253"/>
      <c r="FC353" s="253"/>
      <c r="FD353" s="253"/>
      <c r="FE353" s="253"/>
      <c r="FF353" s="253"/>
      <c r="FG353" s="253"/>
      <c r="FH353" s="253"/>
      <c r="FI353" s="253"/>
      <c r="FJ353" s="253"/>
      <c r="FK353" s="253"/>
      <c r="FL353" s="253"/>
      <c r="FM353" s="253"/>
      <c r="FN353" s="253"/>
      <c r="FO353" s="253"/>
      <c r="FP353" s="253"/>
      <c r="FQ353" s="253"/>
      <c r="FR353" s="253"/>
      <c r="FS353" s="253"/>
      <c r="FT353" s="253"/>
      <c r="FU353" s="253"/>
      <c r="FV353" s="253"/>
      <c r="FW353" s="253"/>
      <c r="FX353" s="253"/>
      <c r="FY353" s="253"/>
      <c r="FZ353" s="253"/>
      <c r="GA353" s="253"/>
      <c r="GB353" s="253"/>
      <c r="GC353" s="253"/>
      <c r="GD353" s="253"/>
      <c r="GE353" s="253"/>
      <c r="GF353" s="253"/>
      <c r="GG353" s="253"/>
      <c r="GH353" s="253"/>
      <c r="GI353" s="253"/>
      <c r="GJ353" s="253"/>
      <c r="GK353" s="253"/>
      <c r="GL353" s="253"/>
      <c r="GM353" s="253"/>
      <c r="GN353" s="253"/>
      <c r="GO353" s="253"/>
      <c r="GP353" s="253"/>
      <c r="GQ353" s="253"/>
      <c r="GR353" s="253"/>
      <c r="GS353" s="253"/>
      <c r="GT353" s="253"/>
      <c r="GU353" s="253"/>
      <c r="GV353" s="253"/>
      <c r="GW353" s="253"/>
      <c r="GX353" s="253"/>
      <c r="GY353" s="253"/>
      <c r="GZ353" s="253"/>
      <c r="HA353" s="253"/>
      <c r="HB353" s="253"/>
      <c r="HC353" s="253"/>
      <c r="HD353" s="253"/>
      <c r="HE353" s="253"/>
      <c r="HF353" s="253"/>
    </row>
    <row r="354" spans="1:214" s="312" customFormat="1" ht="15" customHeight="1" x14ac:dyDescent="0.25">
      <c r="A354" s="297"/>
      <c r="B354" s="297"/>
      <c r="C354" s="253"/>
      <c r="D354" s="253"/>
      <c r="E354" s="253"/>
      <c r="F354" s="253"/>
      <c r="G354" s="253"/>
      <c r="H354" s="253"/>
      <c r="I354" s="253"/>
      <c r="J354" s="253"/>
      <c r="K354" s="253"/>
      <c r="L354" s="253"/>
      <c r="M354" s="253"/>
      <c r="N354" s="253"/>
      <c r="O354" s="253"/>
      <c r="P354" s="253"/>
      <c r="Q354" s="253"/>
      <c r="R354" s="253"/>
      <c r="S354" s="253"/>
      <c r="T354" s="253"/>
      <c r="U354" s="253" t="s">
        <v>554</v>
      </c>
      <c r="V354" s="253"/>
      <c r="W354" s="253"/>
      <c r="X354" s="253"/>
      <c r="Y354" s="253"/>
      <c r="Z354" s="253"/>
      <c r="AA354" s="253"/>
      <c r="AB354" s="253"/>
      <c r="AC354" s="253" t="s">
        <v>332</v>
      </c>
      <c r="AD354" s="253"/>
      <c r="AE354" s="253"/>
      <c r="AF354" s="253"/>
      <c r="AG354" s="253"/>
      <c r="AH354" s="253"/>
      <c r="AI354" s="253"/>
      <c r="AJ354" s="253"/>
      <c r="AK354" s="253"/>
      <c r="AL354" s="253"/>
      <c r="AM354" s="253"/>
      <c r="AN354" s="253"/>
      <c r="AO354" s="253"/>
      <c r="AP354" s="256"/>
      <c r="AQ354" s="253"/>
      <c r="AR354" s="253"/>
      <c r="AS354" s="253"/>
      <c r="AT354" s="256"/>
      <c r="AU354" s="253"/>
      <c r="AV354" s="253"/>
      <c r="AW354" s="253"/>
      <c r="AX354" s="253"/>
      <c r="AY354" s="253"/>
      <c r="AZ354" s="253"/>
      <c r="BA354" s="253"/>
      <c r="BB354" s="253"/>
      <c r="BC354" s="253"/>
      <c r="BD354" s="253"/>
      <c r="BE354" s="253"/>
      <c r="BF354" s="253"/>
      <c r="BG354" s="253"/>
      <c r="BH354" s="253"/>
      <c r="BI354" s="253"/>
      <c r="BJ354" s="253"/>
      <c r="BK354" s="253"/>
      <c r="BL354" s="253"/>
      <c r="BM354" s="253"/>
      <c r="BN354" s="253"/>
      <c r="BO354" s="253"/>
      <c r="BP354" s="253"/>
      <c r="BQ354" s="253"/>
      <c r="BR354" s="253"/>
      <c r="BS354" s="253"/>
      <c r="BT354" s="253"/>
      <c r="BU354" s="253"/>
      <c r="BV354" s="253"/>
      <c r="BW354" s="253"/>
      <c r="BX354" s="253"/>
      <c r="BY354" s="253"/>
      <c r="BZ354" s="253"/>
      <c r="CA354" s="253"/>
      <c r="CB354" s="253"/>
      <c r="CC354" s="253"/>
      <c r="CD354" s="253"/>
      <c r="CE354" s="253"/>
      <c r="CF354" s="253"/>
      <c r="CG354" s="253"/>
      <c r="CH354" s="253"/>
      <c r="CI354" s="253"/>
      <c r="CJ354" s="253"/>
      <c r="CK354" s="253"/>
      <c r="CL354" s="253"/>
      <c r="CM354" s="253"/>
      <c r="CN354" s="253"/>
      <c r="CO354" s="253"/>
      <c r="CP354" s="253"/>
      <c r="CQ354" s="253"/>
      <c r="CR354" s="253"/>
      <c r="CS354" s="253"/>
      <c r="CT354" s="253"/>
      <c r="CU354" s="253"/>
      <c r="CV354" s="253"/>
      <c r="CW354" s="253"/>
      <c r="CX354" s="253"/>
      <c r="CY354" s="253"/>
      <c r="CZ354" s="253"/>
      <c r="DA354" s="253"/>
      <c r="DB354" s="253"/>
      <c r="DC354" s="253"/>
      <c r="DD354" s="253"/>
      <c r="DE354" s="253"/>
      <c r="DF354" s="253"/>
      <c r="DG354" s="253"/>
      <c r="DH354" s="253"/>
      <c r="DI354" s="253"/>
      <c r="DJ354" s="253"/>
      <c r="DK354" s="253"/>
      <c r="DL354" s="253"/>
      <c r="DM354" s="253"/>
      <c r="DN354" s="253"/>
      <c r="DO354" s="253"/>
      <c r="DP354" s="253"/>
      <c r="DQ354" s="253"/>
      <c r="DR354" s="253"/>
      <c r="DS354" s="253"/>
      <c r="DT354" s="253"/>
      <c r="DU354" s="253"/>
      <c r="DV354" s="253"/>
      <c r="DW354" s="253"/>
      <c r="DX354" s="253"/>
      <c r="DY354" s="253"/>
      <c r="DZ354" s="253"/>
      <c r="EA354" s="253"/>
      <c r="EB354" s="253"/>
      <c r="EC354" s="253"/>
      <c r="ED354" s="253"/>
      <c r="EE354" s="253"/>
      <c r="EF354" s="253"/>
      <c r="EG354" s="253"/>
      <c r="EH354" s="253"/>
      <c r="EI354" s="253"/>
      <c r="EJ354" s="253"/>
      <c r="EK354" s="253"/>
      <c r="EL354" s="253"/>
      <c r="EM354" s="253"/>
      <c r="EN354" s="253"/>
      <c r="EO354" s="253"/>
      <c r="EP354" s="253"/>
      <c r="EQ354" s="253"/>
      <c r="ER354" s="253"/>
      <c r="ES354" s="253"/>
      <c r="ET354" s="253"/>
      <c r="EU354" s="253"/>
      <c r="EV354" s="253"/>
      <c r="EW354" s="253"/>
      <c r="EX354" s="253"/>
      <c r="EY354" s="253"/>
      <c r="EZ354" s="253"/>
      <c r="FA354" s="253"/>
      <c r="FB354" s="253"/>
      <c r="FC354" s="253"/>
      <c r="FD354" s="253"/>
      <c r="FE354" s="253"/>
      <c r="FF354" s="253"/>
      <c r="FG354" s="253"/>
      <c r="FH354" s="253"/>
      <c r="FI354" s="253"/>
      <c r="FJ354" s="253"/>
      <c r="FK354" s="253"/>
      <c r="FL354" s="253"/>
      <c r="FM354" s="253"/>
      <c r="FN354" s="253"/>
      <c r="FO354" s="253"/>
      <c r="FP354" s="253"/>
      <c r="FQ354" s="253"/>
      <c r="FR354" s="253"/>
      <c r="FS354" s="253"/>
      <c r="FT354" s="253"/>
      <c r="FU354" s="253"/>
      <c r="FV354" s="253"/>
      <c r="FW354" s="253"/>
      <c r="FX354" s="253"/>
      <c r="FY354" s="253"/>
      <c r="FZ354" s="253"/>
      <c r="GA354" s="253"/>
      <c r="GB354" s="253"/>
      <c r="GC354" s="253"/>
      <c r="GD354" s="253"/>
      <c r="GE354" s="253"/>
      <c r="GF354" s="253"/>
      <c r="GG354" s="253"/>
      <c r="GH354" s="253"/>
      <c r="GI354" s="253"/>
      <c r="GJ354" s="253"/>
      <c r="GK354" s="253"/>
      <c r="GL354" s="253"/>
      <c r="GM354" s="253"/>
      <c r="GN354" s="253"/>
      <c r="GO354" s="253"/>
      <c r="GP354" s="253"/>
      <c r="GQ354" s="253"/>
      <c r="GR354" s="253"/>
      <c r="GS354" s="253"/>
      <c r="GT354" s="253"/>
      <c r="GU354" s="253"/>
      <c r="GV354" s="253"/>
      <c r="GW354" s="253"/>
      <c r="GX354" s="253"/>
      <c r="GY354" s="253"/>
      <c r="GZ354" s="253"/>
      <c r="HA354" s="253"/>
      <c r="HB354" s="253"/>
      <c r="HC354" s="253"/>
      <c r="HD354" s="253"/>
      <c r="HE354" s="253"/>
      <c r="HF354" s="253"/>
    </row>
    <row r="355" spans="1:214" s="312" customFormat="1" ht="15" customHeight="1" x14ac:dyDescent="0.25">
      <c r="A355" s="297"/>
      <c r="B355" s="297"/>
      <c r="C355" s="253"/>
      <c r="D355" s="253"/>
      <c r="E355" s="253"/>
      <c r="F355" s="253"/>
      <c r="G355" s="253"/>
      <c r="H355" s="253"/>
      <c r="I355" s="253"/>
      <c r="J355" s="253"/>
      <c r="K355" s="253"/>
      <c r="L355" s="253"/>
      <c r="M355" s="253"/>
      <c r="N355" s="253"/>
      <c r="O355" s="253"/>
      <c r="P355" s="253"/>
      <c r="Q355" s="253"/>
      <c r="R355" s="253"/>
      <c r="S355" s="253"/>
      <c r="T355" s="253"/>
      <c r="U355" s="253" t="s">
        <v>555</v>
      </c>
      <c r="V355" s="253"/>
      <c r="W355" s="253"/>
      <c r="X355" s="253"/>
      <c r="Y355" s="253"/>
      <c r="Z355" s="253"/>
      <c r="AA355" s="253"/>
      <c r="AB355" s="253"/>
      <c r="AC355" s="253" t="s">
        <v>316</v>
      </c>
      <c r="AD355" s="253"/>
      <c r="AE355" s="253"/>
      <c r="AF355" s="253"/>
      <c r="AG355" s="253"/>
      <c r="AH355" s="253"/>
      <c r="AI355" s="253"/>
      <c r="AJ355" s="253"/>
      <c r="AK355" s="253"/>
      <c r="AL355" s="253"/>
      <c r="AM355" s="253"/>
      <c r="AN355" s="253"/>
      <c r="AO355" s="253"/>
      <c r="AP355" s="256"/>
      <c r="AQ355" s="253"/>
      <c r="AR355" s="253"/>
      <c r="AS355" s="253"/>
      <c r="AT355" s="256"/>
      <c r="AU355" s="253"/>
      <c r="AV355" s="253"/>
      <c r="AW355" s="253"/>
      <c r="AX355" s="253"/>
      <c r="AY355" s="253"/>
      <c r="AZ355" s="253"/>
      <c r="BA355" s="253"/>
      <c r="BB355" s="253"/>
      <c r="BC355" s="253"/>
      <c r="BD355" s="253"/>
      <c r="BE355" s="253"/>
      <c r="BF355" s="253"/>
      <c r="BG355" s="253"/>
      <c r="BH355" s="253"/>
      <c r="BI355" s="253"/>
      <c r="BJ355" s="253"/>
      <c r="BK355" s="253"/>
      <c r="BL355" s="253"/>
      <c r="BM355" s="253"/>
      <c r="BN355" s="253"/>
      <c r="BO355" s="253"/>
      <c r="BP355" s="253"/>
      <c r="BQ355" s="253"/>
      <c r="BR355" s="253"/>
      <c r="BS355" s="253"/>
      <c r="BT355" s="253"/>
      <c r="BU355" s="253"/>
      <c r="BV355" s="253"/>
      <c r="BW355" s="253"/>
      <c r="BX355" s="253"/>
      <c r="BY355" s="253"/>
      <c r="BZ355" s="253"/>
      <c r="CA355" s="253"/>
      <c r="CB355" s="253"/>
      <c r="CC355" s="253"/>
      <c r="CD355" s="253"/>
      <c r="CE355" s="253"/>
      <c r="CF355" s="253"/>
      <c r="CG355" s="253"/>
      <c r="CH355" s="253"/>
      <c r="CI355" s="253"/>
      <c r="CJ355" s="253"/>
      <c r="CK355" s="253"/>
      <c r="CL355" s="253"/>
      <c r="CM355" s="253"/>
      <c r="CN355" s="253"/>
      <c r="CO355" s="253"/>
      <c r="CP355" s="253"/>
      <c r="CQ355" s="253"/>
      <c r="CR355" s="253"/>
      <c r="CS355" s="253"/>
      <c r="CT355" s="253"/>
      <c r="CU355" s="253"/>
      <c r="CV355" s="253"/>
      <c r="CW355" s="253"/>
      <c r="CX355" s="253"/>
      <c r="CY355" s="253"/>
      <c r="CZ355" s="253"/>
      <c r="DA355" s="253"/>
      <c r="DB355" s="253"/>
      <c r="DC355" s="253"/>
      <c r="DD355" s="253"/>
      <c r="DE355" s="253"/>
      <c r="DF355" s="253"/>
      <c r="DG355" s="253"/>
      <c r="DH355" s="253"/>
      <c r="DI355" s="253"/>
      <c r="DJ355" s="253"/>
      <c r="DK355" s="253"/>
      <c r="DL355" s="253"/>
      <c r="DM355" s="253"/>
      <c r="DN355" s="253"/>
      <c r="DO355" s="253"/>
      <c r="DP355" s="253"/>
      <c r="DQ355" s="253"/>
      <c r="DR355" s="253"/>
      <c r="DS355" s="253"/>
      <c r="DT355" s="253"/>
      <c r="DU355" s="253"/>
      <c r="DV355" s="253"/>
      <c r="DW355" s="253"/>
      <c r="DX355" s="253"/>
      <c r="DY355" s="253"/>
      <c r="DZ355" s="253"/>
      <c r="EA355" s="253"/>
      <c r="EB355" s="253"/>
      <c r="EC355" s="253"/>
      <c r="ED355" s="253"/>
      <c r="EE355" s="253"/>
      <c r="EF355" s="253"/>
      <c r="EG355" s="253"/>
      <c r="EH355" s="253"/>
      <c r="EI355" s="253"/>
      <c r="EJ355" s="253"/>
      <c r="EK355" s="253"/>
      <c r="EL355" s="253"/>
      <c r="EM355" s="253"/>
      <c r="EN355" s="253"/>
      <c r="EO355" s="253"/>
      <c r="EP355" s="253"/>
      <c r="EQ355" s="253"/>
      <c r="ER355" s="253"/>
      <c r="ES355" s="253"/>
      <c r="ET355" s="253"/>
      <c r="EU355" s="253"/>
      <c r="EV355" s="253"/>
      <c r="EW355" s="253"/>
      <c r="EX355" s="253"/>
      <c r="EY355" s="253"/>
      <c r="EZ355" s="253"/>
      <c r="FA355" s="253"/>
      <c r="FB355" s="253"/>
      <c r="FC355" s="253"/>
      <c r="FD355" s="253"/>
      <c r="FE355" s="253"/>
      <c r="FF355" s="253"/>
      <c r="FG355" s="253"/>
      <c r="FH355" s="253"/>
      <c r="FI355" s="253"/>
      <c r="FJ355" s="253"/>
      <c r="FK355" s="253"/>
      <c r="FL355" s="253"/>
      <c r="FM355" s="253"/>
      <c r="FN355" s="253"/>
      <c r="FO355" s="253"/>
      <c r="FP355" s="253"/>
      <c r="FQ355" s="253"/>
      <c r="FR355" s="253"/>
      <c r="FS355" s="253"/>
      <c r="FT355" s="253"/>
      <c r="FU355" s="253"/>
      <c r="FV355" s="253"/>
      <c r="FW355" s="253"/>
      <c r="FX355" s="253"/>
      <c r="FY355" s="253"/>
      <c r="FZ355" s="253"/>
      <c r="GA355" s="253"/>
      <c r="GB355" s="253"/>
      <c r="GC355" s="253"/>
      <c r="GD355" s="253"/>
      <c r="GE355" s="253"/>
      <c r="GF355" s="253"/>
      <c r="GG355" s="253"/>
      <c r="GH355" s="253"/>
      <c r="GI355" s="253"/>
      <c r="GJ355" s="253"/>
      <c r="GK355" s="253"/>
      <c r="GL355" s="253"/>
      <c r="GM355" s="253"/>
      <c r="GN355" s="253"/>
      <c r="GO355" s="253"/>
      <c r="GP355" s="253"/>
      <c r="GQ355" s="253"/>
      <c r="GR355" s="253"/>
      <c r="GS355" s="253"/>
      <c r="GT355" s="253"/>
      <c r="GU355" s="253"/>
      <c r="GV355" s="253"/>
      <c r="GW355" s="253"/>
      <c r="GX355" s="253"/>
      <c r="GY355" s="253"/>
      <c r="GZ355" s="253"/>
      <c r="HA355" s="253"/>
      <c r="HB355" s="253"/>
      <c r="HC355" s="253"/>
      <c r="HD355" s="253"/>
      <c r="HE355" s="253"/>
      <c r="HF355" s="253"/>
    </row>
    <row r="356" spans="1:214" s="312" customFormat="1" ht="15" customHeight="1" x14ac:dyDescent="0.25">
      <c r="A356" s="297"/>
      <c r="B356" s="297"/>
      <c r="C356" s="253"/>
      <c r="D356" s="253"/>
      <c r="E356" s="253"/>
      <c r="F356" s="253"/>
      <c r="G356" s="253"/>
      <c r="H356" s="253"/>
      <c r="I356" s="253"/>
      <c r="J356" s="253"/>
      <c r="K356" s="253"/>
      <c r="L356" s="253"/>
      <c r="M356" s="253"/>
      <c r="N356" s="253"/>
      <c r="O356" s="253"/>
      <c r="P356" s="253"/>
      <c r="Q356" s="253"/>
      <c r="R356" s="253"/>
      <c r="S356" s="253"/>
      <c r="T356" s="253"/>
      <c r="U356" s="253" t="s">
        <v>556</v>
      </c>
      <c r="V356" s="253"/>
      <c r="W356" s="253"/>
      <c r="X356" s="253"/>
      <c r="Y356" s="253"/>
      <c r="Z356" s="253"/>
      <c r="AA356" s="253"/>
      <c r="AB356" s="253"/>
      <c r="AC356" s="253" t="s">
        <v>320</v>
      </c>
      <c r="AD356" s="253"/>
      <c r="AE356" s="253"/>
      <c r="AF356" s="253"/>
      <c r="AG356" s="253"/>
      <c r="AH356" s="253"/>
      <c r="AI356" s="253"/>
      <c r="AJ356" s="253"/>
      <c r="AK356" s="253"/>
      <c r="AL356" s="253"/>
      <c r="AM356" s="253"/>
      <c r="AN356" s="253"/>
      <c r="AO356" s="253"/>
      <c r="AP356" s="256"/>
      <c r="AQ356" s="253"/>
      <c r="AR356" s="253"/>
      <c r="AS356" s="253"/>
      <c r="AT356" s="256"/>
      <c r="AU356" s="253"/>
      <c r="AV356" s="253"/>
      <c r="AW356" s="253"/>
      <c r="AX356" s="253"/>
      <c r="AY356" s="253"/>
      <c r="AZ356" s="253"/>
      <c r="BA356" s="253"/>
      <c r="BB356" s="253"/>
      <c r="BC356" s="253"/>
      <c r="BD356" s="253"/>
      <c r="BE356" s="253"/>
      <c r="BF356" s="253"/>
      <c r="BG356" s="253"/>
      <c r="BH356" s="253"/>
      <c r="BI356" s="253"/>
      <c r="BJ356" s="253"/>
      <c r="BK356" s="253"/>
      <c r="BL356" s="253"/>
      <c r="BM356" s="253"/>
      <c r="BN356" s="253"/>
      <c r="BO356" s="253"/>
      <c r="BP356" s="253"/>
      <c r="BQ356" s="253"/>
      <c r="BR356" s="253"/>
      <c r="BS356" s="253"/>
      <c r="BT356" s="253"/>
      <c r="BU356" s="253"/>
      <c r="BV356" s="253"/>
      <c r="BW356" s="253"/>
      <c r="BX356" s="253"/>
      <c r="BY356" s="253"/>
      <c r="BZ356" s="253"/>
      <c r="CA356" s="253"/>
      <c r="CB356" s="253"/>
      <c r="CC356" s="253"/>
      <c r="CD356" s="253"/>
      <c r="CE356" s="253"/>
      <c r="CF356" s="253"/>
      <c r="CG356" s="253"/>
      <c r="CH356" s="253"/>
      <c r="CI356" s="253"/>
      <c r="CJ356" s="253"/>
      <c r="CK356" s="253"/>
      <c r="CL356" s="253"/>
      <c r="CM356" s="253"/>
      <c r="CN356" s="253"/>
      <c r="CO356" s="253"/>
      <c r="CP356" s="253"/>
      <c r="CQ356" s="253"/>
      <c r="CR356" s="253"/>
      <c r="CS356" s="253"/>
      <c r="CT356" s="253"/>
      <c r="CU356" s="253"/>
      <c r="CV356" s="253"/>
      <c r="CW356" s="253"/>
      <c r="CX356" s="253"/>
      <c r="CY356" s="253"/>
      <c r="CZ356" s="253"/>
      <c r="DA356" s="253"/>
      <c r="DB356" s="253"/>
      <c r="DC356" s="253"/>
      <c r="DD356" s="253"/>
      <c r="DE356" s="253"/>
      <c r="DF356" s="253"/>
      <c r="DG356" s="253"/>
      <c r="DH356" s="253"/>
      <c r="DI356" s="253"/>
      <c r="DJ356" s="253"/>
      <c r="DK356" s="253"/>
      <c r="DL356" s="253"/>
      <c r="DM356" s="253"/>
      <c r="DN356" s="253"/>
      <c r="DO356" s="253"/>
      <c r="DP356" s="253"/>
      <c r="DQ356" s="253"/>
      <c r="DR356" s="253"/>
      <c r="DS356" s="253"/>
      <c r="DT356" s="253"/>
      <c r="DU356" s="253"/>
      <c r="DV356" s="253"/>
      <c r="DW356" s="253"/>
      <c r="DX356" s="253"/>
      <c r="DY356" s="253"/>
      <c r="DZ356" s="253"/>
      <c r="EA356" s="253"/>
      <c r="EB356" s="253"/>
      <c r="EC356" s="253"/>
      <c r="ED356" s="253"/>
      <c r="EE356" s="253"/>
      <c r="EF356" s="253"/>
      <c r="EG356" s="253"/>
      <c r="EH356" s="253"/>
      <c r="EI356" s="253"/>
      <c r="EJ356" s="253"/>
      <c r="EK356" s="253"/>
      <c r="EL356" s="253"/>
      <c r="EM356" s="253"/>
      <c r="EN356" s="253"/>
      <c r="EO356" s="253"/>
      <c r="EP356" s="253"/>
      <c r="EQ356" s="253"/>
      <c r="ER356" s="253"/>
      <c r="ES356" s="253"/>
      <c r="ET356" s="253"/>
      <c r="EU356" s="253"/>
      <c r="EV356" s="253"/>
      <c r="EW356" s="253"/>
      <c r="EX356" s="253"/>
      <c r="EY356" s="253"/>
      <c r="EZ356" s="253"/>
      <c r="FA356" s="253"/>
      <c r="FB356" s="253"/>
      <c r="FC356" s="253"/>
      <c r="FD356" s="253"/>
      <c r="FE356" s="253"/>
      <c r="FF356" s="253"/>
      <c r="FG356" s="253"/>
      <c r="FH356" s="253"/>
      <c r="FI356" s="253"/>
      <c r="FJ356" s="253"/>
      <c r="FK356" s="253"/>
      <c r="FL356" s="253"/>
      <c r="FM356" s="253"/>
      <c r="FN356" s="253"/>
      <c r="FO356" s="253"/>
      <c r="FP356" s="253"/>
      <c r="FQ356" s="253"/>
      <c r="FR356" s="253"/>
      <c r="FS356" s="253"/>
      <c r="FT356" s="253"/>
      <c r="FU356" s="253"/>
      <c r="FV356" s="253"/>
      <c r="FW356" s="253"/>
      <c r="FX356" s="253"/>
      <c r="FY356" s="253"/>
      <c r="FZ356" s="253"/>
      <c r="GA356" s="253"/>
      <c r="GB356" s="253"/>
      <c r="GC356" s="253"/>
      <c r="GD356" s="253"/>
      <c r="GE356" s="253"/>
      <c r="GF356" s="253"/>
      <c r="GG356" s="253"/>
      <c r="GH356" s="253"/>
      <c r="GI356" s="253"/>
      <c r="GJ356" s="253"/>
      <c r="GK356" s="253"/>
      <c r="GL356" s="253"/>
      <c r="GM356" s="253"/>
      <c r="GN356" s="253"/>
      <c r="GO356" s="253"/>
      <c r="GP356" s="253"/>
      <c r="GQ356" s="253"/>
      <c r="GR356" s="253"/>
      <c r="GS356" s="253"/>
      <c r="GT356" s="253"/>
      <c r="GU356" s="253"/>
      <c r="GV356" s="253"/>
      <c r="GW356" s="253"/>
      <c r="GX356" s="253"/>
      <c r="GY356" s="253"/>
      <c r="GZ356" s="253"/>
      <c r="HA356" s="253"/>
      <c r="HB356" s="253"/>
      <c r="HC356" s="253"/>
      <c r="HD356" s="253"/>
      <c r="HE356" s="253"/>
      <c r="HF356" s="253"/>
    </row>
    <row r="357" spans="1:214" s="312" customFormat="1" ht="15" customHeight="1" x14ac:dyDescent="0.25">
      <c r="A357" s="297"/>
      <c r="B357" s="297"/>
      <c r="C357" s="253"/>
      <c r="D357" s="253"/>
      <c r="E357" s="253"/>
      <c r="F357" s="253"/>
      <c r="G357" s="253"/>
      <c r="H357" s="253"/>
      <c r="I357" s="253"/>
      <c r="J357" s="253"/>
      <c r="K357" s="253"/>
      <c r="L357" s="253"/>
      <c r="M357" s="253"/>
      <c r="N357" s="253"/>
      <c r="O357" s="253"/>
      <c r="P357" s="253"/>
      <c r="Q357" s="253"/>
      <c r="R357" s="253"/>
      <c r="S357" s="253"/>
      <c r="T357" s="253"/>
      <c r="U357" s="253" t="s">
        <v>557</v>
      </c>
      <c r="V357" s="253"/>
      <c r="W357" s="253"/>
      <c r="X357" s="253"/>
      <c r="Y357" s="253"/>
      <c r="Z357" s="253"/>
      <c r="AA357" s="253"/>
      <c r="AB357" s="253"/>
      <c r="AC357" s="253" t="s">
        <v>318</v>
      </c>
      <c r="AD357" s="253"/>
      <c r="AE357" s="253"/>
      <c r="AF357" s="253"/>
      <c r="AG357" s="253"/>
      <c r="AH357" s="253"/>
      <c r="AI357" s="253"/>
      <c r="AJ357" s="253"/>
      <c r="AK357" s="253"/>
      <c r="AL357" s="253"/>
      <c r="AM357" s="253"/>
      <c r="AN357" s="253"/>
      <c r="AO357" s="253"/>
      <c r="AP357" s="256"/>
      <c r="AQ357" s="253"/>
      <c r="AR357" s="253"/>
      <c r="AS357" s="253"/>
      <c r="AT357" s="256"/>
      <c r="AU357" s="253"/>
      <c r="AV357" s="253"/>
      <c r="AW357" s="253"/>
      <c r="AX357" s="253"/>
      <c r="AY357" s="253"/>
      <c r="AZ357" s="253"/>
      <c r="BA357" s="253"/>
      <c r="BB357" s="253"/>
      <c r="BC357" s="253"/>
      <c r="BD357" s="253"/>
      <c r="BE357" s="253"/>
      <c r="BF357" s="253"/>
      <c r="BG357" s="253"/>
      <c r="BH357" s="253"/>
      <c r="BI357" s="253"/>
      <c r="BJ357" s="253"/>
      <c r="BK357" s="253"/>
      <c r="BL357" s="253"/>
      <c r="BM357" s="253"/>
      <c r="BN357" s="253"/>
      <c r="BO357" s="253"/>
      <c r="BP357" s="253"/>
      <c r="BQ357" s="253"/>
      <c r="BR357" s="253"/>
      <c r="BS357" s="253"/>
      <c r="BT357" s="253"/>
      <c r="BU357" s="253"/>
      <c r="BV357" s="253"/>
      <c r="BW357" s="253"/>
      <c r="BX357" s="253"/>
      <c r="BY357" s="253"/>
      <c r="BZ357" s="253"/>
      <c r="CA357" s="253"/>
      <c r="CB357" s="253"/>
      <c r="CC357" s="253"/>
      <c r="CD357" s="253"/>
      <c r="CE357" s="253"/>
      <c r="CF357" s="253"/>
      <c r="CG357" s="253"/>
      <c r="CH357" s="253"/>
      <c r="CI357" s="253"/>
      <c r="CJ357" s="253"/>
      <c r="CK357" s="253"/>
      <c r="CL357" s="253"/>
      <c r="CM357" s="253"/>
      <c r="CN357" s="253"/>
      <c r="CO357" s="253"/>
      <c r="CP357" s="253"/>
      <c r="CQ357" s="253"/>
      <c r="CR357" s="253"/>
      <c r="CS357" s="253"/>
      <c r="CT357" s="253"/>
      <c r="CU357" s="253"/>
      <c r="CV357" s="253"/>
      <c r="CW357" s="253"/>
      <c r="CX357" s="253"/>
      <c r="CY357" s="253"/>
      <c r="CZ357" s="253"/>
      <c r="DA357" s="253"/>
      <c r="DB357" s="253"/>
      <c r="DC357" s="253"/>
      <c r="DD357" s="253"/>
      <c r="DE357" s="253"/>
      <c r="DF357" s="253"/>
      <c r="DG357" s="253"/>
      <c r="DH357" s="253"/>
      <c r="DI357" s="253"/>
      <c r="DJ357" s="253"/>
      <c r="DK357" s="253"/>
      <c r="DL357" s="253"/>
      <c r="DM357" s="253"/>
      <c r="DN357" s="253"/>
      <c r="DO357" s="253"/>
      <c r="DP357" s="253"/>
      <c r="DQ357" s="253"/>
      <c r="DR357" s="253"/>
      <c r="DS357" s="253"/>
      <c r="DT357" s="253"/>
      <c r="DU357" s="253"/>
      <c r="DV357" s="253"/>
      <c r="DW357" s="253"/>
      <c r="DX357" s="253"/>
      <c r="DY357" s="253"/>
      <c r="DZ357" s="253"/>
      <c r="EA357" s="253"/>
      <c r="EB357" s="253"/>
      <c r="EC357" s="253"/>
      <c r="ED357" s="253"/>
      <c r="EE357" s="253"/>
      <c r="EF357" s="253"/>
      <c r="EG357" s="253"/>
      <c r="EH357" s="253"/>
      <c r="EI357" s="253"/>
      <c r="EJ357" s="253"/>
      <c r="EK357" s="253"/>
      <c r="EL357" s="253"/>
      <c r="EM357" s="253"/>
      <c r="EN357" s="253"/>
      <c r="EO357" s="253"/>
      <c r="EP357" s="253"/>
      <c r="EQ357" s="253"/>
      <c r="ER357" s="253"/>
      <c r="ES357" s="253"/>
      <c r="ET357" s="253"/>
      <c r="EU357" s="253"/>
      <c r="EV357" s="253"/>
      <c r="EW357" s="253"/>
      <c r="EX357" s="253"/>
      <c r="EY357" s="253"/>
      <c r="EZ357" s="253"/>
      <c r="FA357" s="253"/>
      <c r="FB357" s="253"/>
      <c r="FC357" s="253"/>
      <c r="FD357" s="253"/>
      <c r="FE357" s="253"/>
      <c r="FF357" s="253"/>
      <c r="FG357" s="253"/>
      <c r="FH357" s="253"/>
      <c r="FI357" s="253"/>
      <c r="FJ357" s="253"/>
      <c r="FK357" s="253"/>
      <c r="FL357" s="253"/>
      <c r="FM357" s="253"/>
      <c r="FN357" s="253"/>
      <c r="FO357" s="253"/>
      <c r="FP357" s="253"/>
      <c r="FQ357" s="253"/>
      <c r="FR357" s="253"/>
      <c r="FS357" s="253"/>
      <c r="FT357" s="253"/>
      <c r="FU357" s="253"/>
      <c r="FV357" s="253"/>
      <c r="FW357" s="253"/>
      <c r="FX357" s="253"/>
      <c r="FY357" s="253"/>
      <c r="FZ357" s="253"/>
      <c r="GA357" s="253"/>
      <c r="GB357" s="253"/>
      <c r="GC357" s="253"/>
      <c r="GD357" s="253"/>
      <c r="GE357" s="253"/>
      <c r="GF357" s="253"/>
      <c r="GG357" s="253"/>
      <c r="GH357" s="253"/>
      <c r="GI357" s="253"/>
      <c r="GJ357" s="253"/>
      <c r="GK357" s="253"/>
      <c r="GL357" s="253"/>
      <c r="GM357" s="253"/>
      <c r="GN357" s="253"/>
      <c r="GO357" s="253"/>
      <c r="GP357" s="253"/>
      <c r="GQ357" s="253"/>
      <c r="GR357" s="253"/>
      <c r="GS357" s="253"/>
      <c r="GT357" s="253"/>
      <c r="GU357" s="253"/>
      <c r="GV357" s="253"/>
      <c r="GW357" s="253"/>
      <c r="GX357" s="253"/>
      <c r="GY357" s="253"/>
      <c r="GZ357" s="253"/>
      <c r="HA357" s="253"/>
      <c r="HB357" s="253"/>
      <c r="HC357" s="253"/>
      <c r="HD357" s="253"/>
      <c r="HE357" s="253"/>
      <c r="HF357" s="253"/>
    </row>
    <row r="358" spans="1:214" s="312" customFormat="1" ht="15" customHeight="1" x14ac:dyDescent="0.25">
      <c r="A358" s="297"/>
      <c r="B358" s="297"/>
      <c r="C358" s="253"/>
      <c r="D358" s="253"/>
      <c r="E358" s="253"/>
      <c r="F358" s="253"/>
      <c r="G358" s="253"/>
      <c r="H358" s="253"/>
      <c r="I358" s="253"/>
      <c r="J358" s="253"/>
      <c r="K358" s="253"/>
      <c r="L358" s="253"/>
      <c r="M358" s="253"/>
      <c r="N358" s="253"/>
      <c r="O358" s="253"/>
      <c r="P358" s="253"/>
      <c r="Q358" s="253"/>
      <c r="R358" s="253"/>
      <c r="S358" s="253"/>
      <c r="T358" s="253"/>
      <c r="U358" s="253" t="s">
        <v>558</v>
      </c>
      <c r="V358" s="253"/>
      <c r="W358" s="253"/>
      <c r="X358" s="253"/>
      <c r="Y358" s="253"/>
      <c r="Z358" s="253"/>
      <c r="AA358" s="253"/>
      <c r="AB358" s="253"/>
      <c r="AC358" s="253" t="s">
        <v>320</v>
      </c>
      <c r="AD358" s="253"/>
      <c r="AE358" s="253"/>
      <c r="AF358" s="253"/>
      <c r="AG358" s="253"/>
      <c r="AH358" s="253"/>
      <c r="AI358" s="253"/>
      <c r="AJ358" s="253"/>
      <c r="AK358" s="253"/>
      <c r="AL358" s="253"/>
      <c r="AM358" s="253"/>
      <c r="AN358" s="253"/>
      <c r="AO358" s="253"/>
      <c r="AP358" s="256"/>
      <c r="AQ358" s="253"/>
      <c r="AR358" s="253"/>
      <c r="AS358" s="253"/>
      <c r="AT358" s="256"/>
      <c r="AU358" s="253"/>
      <c r="AV358" s="253"/>
      <c r="AW358" s="253"/>
      <c r="AX358" s="253"/>
      <c r="AY358" s="253"/>
      <c r="AZ358" s="253"/>
      <c r="BA358" s="253"/>
      <c r="BB358" s="253"/>
      <c r="BC358" s="253"/>
      <c r="BD358" s="253"/>
      <c r="BE358" s="253"/>
      <c r="BF358" s="253"/>
      <c r="BG358" s="253"/>
      <c r="BH358" s="253"/>
      <c r="BI358" s="253"/>
      <c r="BJ358" s="253"/>
      <c r="BK358" s="253"/>
      <c r="BL358" s="253"/>
      <c r="BM358" s="253"/>
      <c r="BN358" s="253"/>
      <c r="BO358" s="253"/>
      <c r="BP358" s="253"/>
      <c r="BQ358" s="253"/>
      <c r="BR358" s="253"/>
      <c r="BS358" s="253"/>
      <c r="BT358" s="253"/>
      <c r="BU358" s="253"/>
      <c r="BV358" s="253"/>
      <c r="BW358" s="253"/>
      <c r="BX358" s="253"/>
      <c r="BY358" s="253"/>
      <c r="BZ358" s="253"/>
      <c r="CA358" s="253"/>
      <c r="CB358" s="253"/>
      <c r="CC358" s="253"/>
      <c r="CD358" s="253"/>
      <c r="CE358" s="253"/>
      <c r="CF358" s="253"/>
      <c r="CG358" s="253"/>
      <c r="CH358" s="253"/>
      <c r="CI358" s="253"/>
      <c r="CJ358" s="253"/>
      <c r="CK358" s="253"/>
      <c r="CL358" s="253"/>
      <c r="CM358" s="253"/>
      <c r="CN358" s="253"/>
      <c r="CO358" s="253"/>
      <c r="CP358" s="253"/>
      <c r="CQ358" s="253"/>
      <c r="CR358" s="253"/>
      <c r="CS358" s="253"/>
      <c r="CT358" s="253"/>
      <c r="CU358" s="253"/>
      <c r="CV358" s="253"/>
      <c r="CW358" s="253"/>
      <c r="CX358" s="253"/>
      <c r="CY358" s="253"/>
      <c r="CZ358" s="253"/>
      <c r="DA358" s="253"/>
      <c r="DB358" s="253"/>
      <c r="DC358" s="253"/>
      <c r="DD358" s="253"/>
      <c r="DE358" s="253"/>
      <c r="DF358" s="253"/>
      <c r="DG358" s="253"/>
      <c r="DH358" s="253"/>
      <c r="DI358" s="253"/>
      <c r="DJ358" s="253"/>
      <c r="DK358" s="253"/>
      <c r="DL358" s="253"/>
      <c r="DM358" s="253"/>
      <c r="DN358" s="253"/>
      <c r="DO358" s="253"/>
      <c r="DP358" s="253"/>
      <c r="DQ358" s="253"/>
      <c r="DR358" s="253"/>
      <c r="DS358" s="253"/>
      <c r="DT358" s="253"/>
      <c r="DU358" s="253"/>
      <c r="DV358" s="253"/>
      <c r="DW358" s="253"/>
      <c r="DX358" s="253"/>
      <c r="DY358" s="253"/>
      <c r="DZ358" s="253"/>
      <c r="EA358" s="253"/>
      <c r="EB358" s="253"/>
      <c r="EC358" s="253"/>
      <c r="ED358" s="253"/>
      <c r="EE358" s="253"/>
      <c r="EF358" s="253"/>
      <c r="EG358" s="253"/>
      <c r="EH358" s="253"/>
      <c r="EI358" s="253"/>
      <c r="EJ358" s="253"/>
      <c r="EK358" s="253"/>
      <c r="EL358" s="253"/>
      <c r="EM358" s="253"/>
      <c r="EN358" s="253"/>
      <c r="EO358" s="253"/>
      <c r="EP358" s="253"/>
      <c r="EQ358" s="253"/>
      <c r="ER358" s="253"/>
      <c r="ES358" s="253"/>
      <c r="ET358" s="253"/>
      <c r="EU358" s="253"/>
      <c r="EV358" s="253"/>
      <c r="EW358" s="253"/>
      <c r="EX358" s="253"/>
      <c r="EY358" s="253"/>
      <c r="EZ358" s="253"/>
      <c r="FA358" s="253"/>
      <c r="FB358" s="253"/>
      <c r="FC358" s="253"/>
      <c r="FD358" s="253"/>
      <c r="FE358" s="253"/>
      <c r="FF358" s="253"/>
      <c r="FG358" s="253"/>
      <c r="FH358" s="253"/>
      <c r="FI358" s="253"/>
      <c r="FJ358" s="253"/>
      <c r="FK358" s="253"/>
      <c r="FL358" s="253"/>
      <c r="FM358" s="253"/>
      <c r="FN358" s="253"/>
      <c r="FO358" s="253"/>
      <c r="FP358" s="253"/>
      <c r="FQ358" s="253"/>
      <c r="FR358" s="253"/>
      <c r="FS358" s="253"/>
      <c r="FT358" s="253"/>
      <c r="FU358" s="253"/>
      <c r="FV358" s="253"/>
      <c r="FW358" s="253"/>
      <c r="FX358" s="253"/>
      <c r="FY358" s="253"/>
      <c r="FZ358" s="253"/>
      <c r="GA358" s="253"/>
      <c r="GB358" s="253"/>
      <c r="GC358" s="253"/>
      <c r="GD358" s="253"/>
      <c r="GE358" s="253"/>
      <c r="GF358" s="253"/>
      <c r="GG358" s="253"/>
      <c r="GH358" s="253"/>
      <c r="GI358" s="253"/>
      <c r="GJ358" s="253"/>
      <c r="GK358" s="253"/>
      <c r="GL358" s="253"/>
      <c r="GM358" s="253"/>
      <c r="GN358" s="253"/>
      <c r="GO358" s="253"/>
      <c r="GP358" s="253"/>
      <c r="GQ358" s="253"/>
      <c r="GR358" s="253"/>
      <c r="GS358" s="253"/>
      <c r="GT358" s="253"/>
      <c r="GU358" s="253"/>
      <c r="GV358" s="253"/>
      <c r="GW358" s="253"/>
      <c r="GX358" s="253"/>
      <c r="GY358" s="253"/>
      <c r="GZ358" s="253"/>
      <c r="HA358" s="253"/>
      <c r="HB358" s="253"/>
      <c r="HC358" s="253"/>
      <c r="HD358" s="253"/>
      <c r="HE358" s="253"/>
      <c r="HF358" s="253"/>
    </row>
    <row r="359" spans="1:214" s="312" customFormat="1" ht="15" customHeight="1" x14ac:dyDescent="0.25">
      <c r="A359" s="297"/>
      <c r="B359" s="297"/>
      <c r="C359" s="253"/>
      <c r="D359" s="253"/>
      <c r="E359" s="253"/>
      <c r="F359" s="253"/>
      <c r="G359" s="253"/>
      <c r="H359" s="253"/>
      <c r="I359" s="253"/>
      <c r="J359" s="253"/>
      <c r="K359" s="253"/>
      <c r="L359" s="253"/>
      <c r="M359" s="253"/>
      <c r="N359" s="253"/>
      <c r="O359" s="253"/>
      <c r="P359" s="253"/>
      <c r="Q359" s="253"/>
      <c r="R359" s="253"/>
      <c r="S359" s="253"/>
      <c r="T359" s="253"/>
      <c r="U359" s="253" t="s">
        <v>559</v>
      </c>
      <c r="V359" s="253"/>
      <c r="W359" s="253"/>
      <c r="X359" s="253"/>
      <c r="Y359" s="253"/>
      <c r="Z359" s="253"/>
      <c r="AA359" s="253"/>
      <c r="AB359" s="253"/>
      <c r="AC359" s="253" t="s">
        <v>329</v>
      </c>
      <c r="AD359" s="253"/>
      <c r="AE359" s="253"/>
      <c r="AF359" s="253"/>
      <c r="AG359" s="253"/>
      <c r="AH359" s="253"/>
      <c r="AI359" s="253"/>
      <c r="AJ359" s="253"/>
      <c r="AK359" s="253"/>
      <c r="AL359" s="253"/>
      <c r="AM359" s="253"/>
      <c r="AN359" s="253"/>
      <c r="AO359" s="253"/>
      <c r="AP359" s="256"/>
      <c r="AQ359" s="253"/>
      <c r="AR359" s="253"/>
      <c r="AS359" s="253"/>
      <c r="AT359" s="256"/>
      <c r="AU359" s="253"/>
      <c r="AV359" s="253"/>
      <c r="AW359" s="253"/>
      <c r="AX359" s="253"/>
      <c r="AY359" s="253"/>
      <c r="AZ359" s="253"/>
      <c r="BA359" s="253"/>
      <c r="BB359" s="253"/>
      <c r="BC359" s="253"/>
      <c r="BD359" s="253"/>
      <c r="BE359" s="253"/>
      <c r="BF359" s="253"/>
      <c r="BG359" s="253"/>
      <c r="BH359" s="253"/>
      <c r="BI359" s="253"/>
      <c r="BJ359" s="253"/>
      <c r="BK359" s="253"/>
      <c r="BL359" s="253"/>
      <c r="BM359" s="253"/>
      <c r="BN359" s="253"/>
      <c r="BO359" s="253"/>
      <c r="BP359" s="253"/>
      <c r="BQ359" s="253"/>
      <c r="BR359" s="253"/>
      <c r="BS359" s="253"/>
      <c r="BT359" s="253"/>
      <c r="BU359" s="253"/>
      <c r="BV359" s="253"/>
      <c r="BW359" s="253"/>
      <c r="BX359" s="253"/>
      <c r="BY359" s="253"/>
      <c r="BZ359" s="253"/>
      <c r="CA359" s="253"/>
      <c r="CB359" s="253"/>
      <c r="CC359" s="253"/>
      <c r="CD359" s="253"/>
      <c r="CE359" s="253"/>
      <c r="CF359" s="253"/>
      <c r="CG359" s="253"/>
      <c r="CH359" s="253"/>
      <c r="CI359" s="253"/>
      <c r="CJ359" s="253"/>
      <c r="CK359" s="253"/>
      <c r="CL359" s="253"/>
      <c r="CM359" s="253"/>
      <c r="CN359" s="253"/>
      <c r="CO359" s="253"/>
      <c r="CP359" s="253"/>
      <c r="CQ359" s="253"/>
      <c r="CR359" s="253"/>
      <c r="CS359" s="253"/>
      <c r="CT359" s="253"/>
      <c r="CU359" s="253"/>
      <c r="CV359" s="253"/>
      <c r="CW359" s="253"/>
      <c r="CX359" s="253"/>
      <c r="CY359" s="253"/>
      <c r="CZ359" s="253"/>
      <c r="DA359" s="253"/>
      <c r="DB359" s="253"/>
      <c r="DC359" s="253"/>
      <c r="DD359" s="253"/>
      <c r="DE359" s="253"/>
      <c r="DF359" s="253"/>
      <c r="DG359" s="253"/>
      <c r="DH359" s="253"/>
      <c r="DI359" s="253"/>
      <c r="DJ359" s="253"/>
      <c r="DK359" s="253"/>
      <c r="DL359" s="253"/>
      <c r="DM359" s="253"/>
      <c r="DN359" s="253"/>
      <c r="DO359" s="253"/>
      <c r="DP359" s="253"/>
      <c r="DQ359" s="253"/>
      <c r="DR359" s="253"/>
      <c r="DS359" s="253"/>
      <c r="DT359" s="253"/>
      <c r="DU359" s="253"/>
      <c r="DV359" s="253"/>
      <c r="DW359" s="253"/>
      <c r="DX359" s="253"/>
      <c r="DY359" s="253"/>
      <c r="DZ359" s="253"/>
      <c r="EA359" s="253"/>
      <c r="EB359" s="253"/>
      <c r="EC359" s="253"/>
      <c r="ED359" s="253"/>
      <c r="EE359" s="253"/>
      <c r="EF359" s="253"/>
      <c r="EG359" s="253"/>
      <c r="EH359" s="253"/>
      <c r="EI359" s="253"/>
      <c r="EJ359" s="253"/>
      <c r="EK359" s="253"/>
      <c r="EL359" s="253"/>
      <c r="EM359" s="253"/>
      <c r="EN359" s="253"/>
      <c r="EO359" s="253"/>
      <c r="EP359" s="253"/>
      <c r="EQ359" s="253"/>
      <c r="ER359" s="253"/>
      <c r="ES359" s="253"/>
      <c r="ET359" s="253"/>
      <c r="EU359" s="253"/>
      <c r="EV359" s="253"/>
      <c r="EW359" s="253"/>
      <c r="EX359" s="253"/>
      <c r="EY359" s="253"/>
      <c r="EZ359" s="253"/>
      <c r="FA359" s="253"/>
      <c r="FB359" s="253"/>
      <c r="FC359" s="253"/>
      <c r="FD359" s="253"/>
      <c r="FE359" s="253"/>
      <c r="FF359" s="253"/>
      <c r="FG359" s="253"/>
      <c r="FH359" s="253"/>
      <c r="FI359" s="253"/>
      <c r="FJ359" s="253"/>
      <c r="FK359" s="253"/>
      <c r="FL359" s="253"/>
      <c r="FM359" s="253"/>
      <c r="FN359" s="253"/>
      <c r="FO359" s="253"/>
      <c r="FP359" s="253"/>
      <c r="FQ359" s="253"/>
      <c r="FR359" s="253"/>
      <c r="FS359" s="253"/>
      <c r="FT359" s="253"/>
      <c r="FU359" s="253"/>
      <c r="FV359" s="253"/>
      <c r="FW359" s="253"/>
      <c r="FX359" s="253"/>
      <c r="FY359" s="253"/>
      <c r="FZ359" s="253"/>
      <c r="GA359" s="253"/>
      <c r="GB359" s="253"/>
      <c r="GC359" s="253"/>
      <c r="GD359" s="253"/>
      <c r="GE359" s="253"/>
      <c r="GF359" s="253"/>
      <c r="GG359" s="253"/>
      <c r="GH359" s="253"/>
      <c r="GI359" s="253"/>
      <c r="GJ359" s="253"/>
      <c r="GK359" s="253"/>
      <c r="GL359" s="253"/>
      <c r="GM359" s="253"/>
      <c r="GN359" s="253"/>
      <c r="GO359" s="253"/>
      <c r="GP359" s="253"/>
      <c r="GQ359" s="253"/>
      <c r="GR359" s="253"/>
      <c r="GS359" s="253"/>
      <c r="GT359" s="253"/>
      <c r="GU359" s="253"/>
      <c r="GV359" s="253"/>
      <c r="GW359" s="253"/>
      <c r="GX359" s="253"/>
      <c r="GY359" s="253"/>
      <c r="GZ359" s="253"/>
      <c r="HA359" s="253"/>
      <c r="HB359" s="253"/>
      <c r="HC359" s="253"/>
      <c r="HD359" s="253"/>
      <c r="HE359" s="253"/>
      <c r="HF359" s="253"/>
    </row>
    <row r="360" spans="1:214" s="312" customFormat="1" ht="15" customHeight="1" x14ac:dyDescent="0.25">
      <c r="A360" s="297"/>
      <c r="B360" s="297"/>
      <c r="C360" s="253"/>
      <c r="D360" s="253"/>
      <c r="E360" s="253"/>
      <c r="F360" s="253"/>
      <c r="G360" s="253"/>
      <c r="H360" s="253"/>
      <c r="I360" s="253"/>
      <c r="J360" s="253"/>
      <c r="K360" s="253"/>
      <c r="L360" s="253"/>
      <c r="M360" s="253"/>
      <c r="N360" s="253"/>
      <c r="O360" s="253"/>
      <c r="P360" s="253"/>
      <c r="Q360" s="253"/>
      <c r="R360" s="253"/>
      <c r="S360" s="253"/>
      <c r="T360" s="253"/>
      <c r="U360" s="253" t="s">
        <v>560</v>
      </c>
      <c r="V360" s="253"/>
      <c r="W360" s="253"/>
      <c r="X360" s="253"/>
      <c r="Y360" s="253"/>
      <c r="Z360" s="253"/>
      <c r="AA360" s="253"/>
      <c r="AB360" s="253"/>
      <c r="AC360" s="253" t="s">
        <v>357</v>
      </c>
      <c r="AD360" s="253"/>
      <c r="AE360" s="253"/>
      <c r="AF360" s="253"/>
      <c r="AG360" s="253"/>
      <c r="AH360" s="253"/>
      <c r="AI360" s="253"/>
      <c r="AJ360" s="253"/>
      <c r="AK360" s="253"/>
      <c r="AL360" s="253"/>
      <c r="AM360" s="253"/>
      <c r="AN360" s="253"/>
      <c r="AO360" s="253"/>
      <c r="AP360" s="256"/>
      <c r="AQ360" s="253"/>
      <c r="AR360" s="253"/>
      <c r="AS360" s="253"/>
      <c r="AT360" s="256"/>
      <c r="AU360" s="253"/>
      <c r="AV360" s="253"/>
      <c r="AW360" s="253"/>
      <c r="AX360" s="253"/>
      <c r="AY360" s="253"/>
      <c r="AZ360" s="253"/>
      <c r="BA360" s="253"/>
      <c r="BB360" s="253"/>
      <c r="BC360" s="253"/>
      <c r="BD360" s="253"/>
      <c r="BE360" s="253"/>
      <c r="BF360" s="253"/>
      <c r="BG360" s="253"/>
      <c r="BH360" s="253"/>
      <c r="BI360" s="253"/>
      <c r="BJ360" s="253"/>
      <c r="BK360" s="253"/>
      <c r="BL360" s="253"/>
      <c r="BM360" s="253"/>
      <c r="BN360" s="253"/>
      <c r="BO360" s="253"/>
      <c r="BP360" s="253"/>
      <c r="BQ360" s="253"/>
      <c r="BR360" s="253"/>
      <c r="BS360" s="253"/>
      <c r="BT360" s="253"/>
      <c r="BU360" s="253"/>
      <c r="BV360" s="253"/>
      <c r="BW360" s="253"/>
      <c r="BX360" s="253"/>
      <c r="BY360" s="253"/>
      <c r="BZ360" s="253"/>
      <c r="CA360" s="253"/>
      <c r="CB360" s="253"/>
      <c r="CC360" s="253"/>
      <c r="CD360" s="253"/>
      <c r="CE360" s="253"/>
      <c r="CF360" s="253"/>
      <c r="CG360" s="253"/>
      <c r="CH360" s="253"/>
      <c r="CI360" s="253"/>
      <c r="CJ360" s="253"/>
      <c r="CK360" s="253"/>
      <c r="CL360" s="253"/>
      <c r="CM360" s="253"/>
      <c r="CN360" s="253"/>
      <c r="CO360" s="253"/>
      <c r="CP360" s="253"/>
      <c r="CQ360" s="253"/>
      <c r="CR360" s="253"/>
      <c r="CS360" s="253"/>
      <c r="CT360" s="253"/>
      <c r="CU360" s="253"/>
      <c r="CV360" s="253"/>
      <c r="CW360" s="253"/>
      <c r="CX360" s="253"/>
      <c r="CY360" s="253"/>
      <c r="CZ360" s="253"/>
      <c r="DA360" s="253"/>
      <c r="DB360" s="253"/>
      <c r="DC360" s="253"/>
      <c r="DD360" s="253"/>
      <c r="DE360" s="253"/>
      <c r="DF360" s="253"/>
      <c r="DG360" s="253"/>
      <c r="DH360" s="253"/>
      <c r="DI360" s="253"/>
      <c r="DJ360" s="253"/>
      <c r="DK360" s="253"/>
      <c r="DL360" s="253"/>
      <c r="DM360" s="253"/>
      <c r="DN360" s="253"/>
      <c r="DO360" s="253"/>
      <c r="DP360" s="253"/>
      <c r="DQ360" s="253"/>
      <c r="DR360" s="253"/>
      <c r="DS360" s="253"/>
      <c r="DT360" s="253"/>
      <c r="DU360" s="253"/>
      <c r="DV360" s="253"/>
      <c r="DW360" s="253"/>
      <c r="DX360" s="253"/>
      <c r="DY360" s="253"/>
      <c r="DZ360" s="253"/>
      <c r="EA360" s="253"/>
      <c r="EB360" s="253"/>
      <c r="EC360" s="253"/>
      <c r="ED360" s="253"/>
      <c r="EE360" s="253"/>
      <c r="EF360" s="253"/>
      <c r="EG360" s="253"/>
      <c r="EH360" s="253"/>
      <c r="EI360" s="253"/>
      <c r="EJ360" s="253"/>
      <c r="EK360" s="253"/>
      <c r="EL360" s="253"/>
      <c r="EM360" s="253"/>
      <c r="EN360" s="253"/>
      <c r="EO360" s="253"/>
      <c r="EP360" s="253"/>
      <c r="EQ360" s="253"/>
      <c r="ER360" s="253"/>
      <c r="ES360" s="253"/>
      <c r="ET360" s="253"/>
      <c r="EU360" s="253"/>
      <c r="EV360" s="253"/>
      <c r="EW360" s="253"/>
      <c r="EX360" s="253"/>
      <c r="EY360" s="253"/>
      <c r="EZ360" s="253"/>
      <c r="FA360" s="253"/>
      <c r="FB360" s="253"/>
      <c r="FC360" s="253"/>
      <c r="FD360" s="253"/>
      <c r="FE360" s="253"/>
      <c r="FF360" s="253"/>
      <c r="FG360" s="253"/>
      <c r="FH360" s="253"/>
      <c r="FI360" s="253"/>
      <c r="FJ360" s="253"/>
      <c r="FK360" s="253"/>
      <c r="FL360" s="253"/>
      <c r="FM360" s="253"/>
      <c r="FN360" s="253"/>
      <c r="FO360" s="253"/>
      <c r="FP360" s="253"/>
      <c r="FQ360" s="253"/>
      <c r="FR360" s="253"/>
      <c r="FS360" s="253"/>
      <c r="FT360" s="253"/>
      <c r="FU360" s="253"/>
      <c r="FV360" s="253"/>
      <c r="FW360" s="253"/>
      <c r="FX360" s="253"/>
      <c r="FY360" s="253"/>
      <c r="FZ360" s="253"/>
      <c r="GA360" s="253"/>
      <c r="GB360" s="253"/>
      <c r="GC360" s="253"/>
      <c r="GD360" s="253"/>
      <c r="GE360" s="253"/>
      <c r="GF360" s="253"/>
      <c r="GG360" s="253"/>
      <c r="GH360" s="253"/>
      <c r="GI360" s="253"/>
      <c r="GJ360" s="253"/>
      <c r="GK360" s="253"/>
      <c r="GL360" s="253"/>
      <c r="GM360" s="253"/>
      <c r="GN360" s="253"/>
      <c r="GO360" s="253"/>
      <c r="GP360" s="253"/>
      <c r="GQ360" s="253"/>
      <c r="GR360" s="253"/>
      <c r="GS360" s="253"/>
      <c r="GT360" s="253"/>
      <c r="GU360" s="253"/>
      <c r="GV360" s="253"/>
      <c r="GW360" s="253"/>
      <c r="GX360" s="253"/>
      <c r="GY360" s="253"/>
      <c r="GZ360" s="253"/>
      <c r="HA360" s="253"/>
      <c r="HB360" s="253"/>
      <c r="HC360" s="253"/>
      <c r="HD360" s="253"/>
      <c r="HE360" s="253"/>
      <c r="HF360" s="253"/>
    </row>
    <row r="361" spans="1:214" s="312" customFormat="1" ht="15" customHeight="1" x14ac:dyDescent="0.25">
      <c r="A361" s="297"/>
      <c r="B361" s="297"/>
      <c r="C361" s="253"/>
      <c r="D361" s="253"/>
      <c r="E361" s="253"/>
      <c r="F361" s="253"/>
      <c r="G361" s="253"/>
      <c r="H361" s="253"/>
      <c r="I361" s="253"/>
      <c r="J361" s="253"/>
      <c r="K361" s="253"/>
      <c r="L361" s="253"/>
      <c r="M361" s="253"/>
      <c r="N361" s="253"/>
      <c r="O361" s="253"/>
      <c r="P361" s="253"/>
      <c r="Q361" s="253"/>
      <c r="R361" s="253"/>
      <c r="S361" s="253"/>
      <c r="T361" s="253"/>
      <c r="U361" s="253" t="s">
        <v>561</v>
      </c>
      <c r="V361" s="253"/>
      <c r="W361" s="253"/>
      <c r="X361" s="253"/>
      <c r="Y361" s="253"/>
      <c r="Z361" s="253"/>
      <c r="AA361" s="253"/>
      <c r="AB361" s="253"/>
      <c r="AC361" s="253" t="s">
        <v>323</v>
      </c>
      <c r="AD361" s="253"/>
      <c r="AE361" s="253"/>
      <c r="AF361" s="253"/>
      <c r="AG361" s="253"/>
      <c r="AH361" s="253"/>
      <c r="AI361" s="253"/>
      <c r="AJ361" s="253"/>
      <c r="AK361" s="253"/>
      <c r="AL361" s="253"/>
      <c r="AM361" s="253"/>
      <c r="AN361" s="253"/>
      <c r="AO361" s="253"/>
      <c r="AP361" s="256"/>
      <c r="AQ361" s="253"/>
      <c r="AR361" s="253"/>
      <c r="AS361" s="253"/>
      <c r="AT361" s="256"/>
      <c r="AU361" s="253"/>
      <c r="AV361" s="253"/>
      <c r="AW361" s="253"/>
      <c r="AX361" s="253"/>
      <c r="AY361" s="253"/>
      <c r="AZ361" s="253"/>
      <c r="BA361" s="253"/>
      <c r="BB361" s="253"/>
      <c r="BC361" s="253"/>
      <c r="BD361" s="253"/>
      <c r="BE361" s="253"/>
      <c r="BF361" s="253"/>
      <c r="BG361" s="253"/>
      <c r="BH361" s="253"/>
      <c r="BI361" s="253"/>
      <c r="BJ361" s="253"/>
      <c r="BK361" s="253"/>
      <c r="BL361" s="253"/>
      <c r="BM361" s="253"/>
      <c r="BN361" s="253"/>
      <c r="BO361" s="253"/>
      <c r="BP361" s="253"/>
      <c r="BQ361" s="253"/>
      <c r="BR361" s="253"/>
      <c r="BS361" s="253"/>
      <c r="BT361" s="253"/>
      <c r="BU361" s="253"/>
      <c r="BV361" s="253"/>
      <c r="BW361" s="253"/>
      <c r="BX361" s="253"/>
      <c r="BY361" s="253"/>
      <c r="BZ361" s="253"/>
      <c r="CA361" s="253"/>
      <c r="CB361" s="253"/>
      <c r="CC361" s="253"/>
      <c r="CD361" s="253"/>
      <c r="CE361" s="253"/>
      <c r="CF361" s="253"/>
      <c r="CG361" s="253"/>
      <c r="CH361" s="253"/>
      <c r="CI361" s="253"/>
      <c r="CJ361" s="253"/>
      <c r="CK361" s="253"/>
      <c r="CL361" s="253"/>
      <c r="CM361" s="253"/>
      <c r="CN361" s="253"/>
      <c r="CO361" s="253"/>
      <c r="CP361" s="253"/>
      <c r="CQ361" s="253"/>
      <c r="CR361" s="253"/>
      <c r="CS361" s="253"/>
      <c r="CT361" s="253"/>
      <c r="CU361" s="253"/>
      <c r="CV361" s="253"/>
      <c r="CW361" s="253"/>
      <c r="CX361" s="253"/>
      <c r="CY361" s="253"/>
      <c r="CZ361" s="253"/>
      <c r="DA361" s="253"/>
      <c r="DB361" s="253"/>
      <c r="DC361" s="253"/>
      <c r="DD361" s="253"/>
      <c r="DE361" s="253"/>
      <c r="DF361" s="253"/>
      <c r="DG361" s="253"/>
      <c r="DH361" s="253"/>
      <c r="DI361" s="253"/>
      <c r="DJ361" s="253"/>
      <c r="DK361" s="253"/>
      <c r="DL361" s="253"/>
      <c r="DM361" s="253"/>
      <c r="DN361" s="253"/>
      <c r="DO361" s="253"/>
      <c r="DP361" s="253"/>
      <c r="DQ361" s="253"/>
      <c r="DR361" s="253"/>
      <c r="DS361" s="253"/>
      <c r="DT361" s="253"/>
      <c r="DU361" s="253"/>
      <c r="DV361" s="253"/>
      <c r="DW361" s="253"/>
      <c r="DX361" s="253"/>
      <c r="DY361" s="253"/>
      <c r="DZ361" s="253"/>
      <c r="EA361" s="253"/>
      <c r="EB361" s="253"/>
      <c r="EC361" s="253"/>
      <c r="ED361" s="253"/>
      <c r="EE361" s="253"/>
      <c r="EF361" s="253"/>
      <c r="EG361" s="253"/>
      <c r="EH361" s="253"/>
      <c r="EI361" s="253"/>
      <c r="EJ361" s="253"/>
      <c r="EK361" s="253"/>
      <c r="EL361" s="253"/>
      <c r="EM361" s="253"/>
      <c r="EN361" s="253"/>
      <c r="EO361" s="253"/>
      <c r="EP361" s="253"/>
      <c r="EQ361" s="253"/>
      <c r="ER361" s="253"/>
      <c r="ES361" s="253"/>
      <c r="ET361" s="253"/>
      <c r="EU361" s="253"/>
      <c r="EV361" s="253"/>
      <c r="EW361" s="253"/>
      <c r="EX361" s="253"/>
      <c r="EY361" s="253"/>
      <c r="EZ361" s="253"/>
      <c r="FA361" s="253"/>
      <c r="FB361" s="253"/>
      <c r="FC361" s="253"/>
      <c r="FD361" s="253"/>
      <c r="FE361" s="253"/>
      <c r="FF361" s="253"/>
      <c r="FG361" s="253"/>
      <c r="FH361" s="253"/>
      <c r="FI361" s="253"/>
      <c r="FJ361" s="253"/>
      <c r="FK361" s="253"/>
      <c r="FL361" s="253"/>
      <c r="FM361" s="253"/>
      <c r="FN361" s="253"/>
      <c r="FO361" s="253"/>
      <c r="FP361" s="253"/>
      <c r="FQ361" s="253"/>
      <c r="FR361" s="253"/>
      <c r="FS361" s="253"/>
      <c r="FT361" s="253"/>
      <c r="FU361" s="253"/>
      <c r="FV361" s="253"/>
      <c r="FW361" s="253"/>
      <c r="FX361" s="253"/>
      <c r="FY361" s="253"/>
      <c r="FZ361" s="253"/>
      <c r="GA361" s="253"/>
      <c r="GB361" s="253"/>
      <c r="GC361" s="253"/>
      <c r="GD361" s="253"/>
      <c r="GE361" s="253"/>
      <c r="GF361" s="253"/>
      <c r="GG361" s="253"/>
      <c r="GH361" s="253"/>
      <c r="GI361" s="253"/>
      <c r="GJ361" s="253"/>
      <c r="GK361" s="253"/>
      <c r="GL361" s="253"/>
      <c r="GM361" s="253"/>
      <c r="GN361" s="253"/>
      <c r="GO361" s="253"/>
      <c r="GP361" s="253"/>
      <c r="GQ361" s="253"/>
      <c r="GR361" s="253"/>
      <c r="GS361" s="253"/>
      <c r="GT361" s="253"/>
      <c r="GU361" s="253"/>
      <c r="GV361" s="253"/>
      <c r="GW361" s="253"/>
      <c r="GX361" s="253"/>
      <c r="GY361" s="253"/>
      <c r="GZ361" s="253"/>
      <c r="HA361" s="253"/>
      <c r="HB361" s="253"/>
      <c r="HC361" s="253"/>
      <c r="HD361" s="253"/>
      <c r="HE361" s="253"/>
      <c r="HF361" s="253"/>
    </row>
    <row r="362" spans="1:214" s="312" customFormat="1" ht="15" customHeight="1" x14ac:dyDescent="0.25">
      <c r="A362" s="297"/>
      <c r="B362" s="297"/>
      <c r="C362" s="253"/>
      <c r="D362" s="253"/>
      <c r="E362" s="253"/>
      <c r="F362" s="253"/>
      <c r="G362" s="253"/>
      <c r="H362" s="253"/>
      <c r="I362" s="253"/>
      <c r="J362" s="253"/>
      <c r="K362" s="253"/>
      <c r="L362" s="253"/>
      <c r="M362" s="253"/>
      <c r="N362" s="253"/>
      <c r="O362" s="253"/>
      <c r="P362" s="253"/>
      <c r="Q362" s="253"/>
      <c r="R362" s="253"/>
      <c r="S362" s="253"/>
      <c r="T362" s="253"/>
      <c r="U362" s="253" t="s">
        <v>562</v>
      </c>
      <c r="V362" s="253"/>
      <c r="W362" s="253"/>
      <c r="X362" s="253"/>
      <c r="Y362" s="253"/>
      <c r="Z362" s="253"/>
      <c r="AA362" s="253"/>
      <c r="AB362" s="253"/>
      <c r="AC362" s="253" t="s">
        <v>320</v>
      </c>
      <c r="AD362" s="253"/>
      <c r="AE362" s="253"/>
      <c r="AF362" s="253"/>
      <c r="AG362" s="253"/>
      <c r="AH362" s="253"/>
      <c r="AI362" s="253"/>
      <c r="AJ362" s="253"/>
      <c r="AK362" s="253"/>
      <c r="AL362" s="253"/>
      <c r="AM362" s="253"/>
      <c r="AN362" s="253"/>
      <c r="AO362" s="253"/>
      <c r="AP362" s="256"/>
      <c r="AQ362" s="253"/>
      <c r="AR362" s="253"/>
      <c r="AS362" s="253"/>
      <c r="AT362" s="256"/>
      <c r="AU362" s="253"/>
      <c r="AV362" s="253"/>
      <c r="AW362" s="253"/>
      <c r="AX362" s="253"/>
      <c r="AY362" s="253"/>
      <c r="AZ362" s="253"/>
      <c r="BA362" s="253"/>
      <c r="BB362" s="253"/>
      <c r="BC362" s="253"/>
      <c r="BD362" s="253"/>
      <c r="BE362" s="253"/>
      <c r="BF362" s="253"/>
      <c r="BG362" s="253"/>
      <c r="BH362" s="253"/>
      <c r="BI362" s="253"/>
      <c r="BJ362" s="253"/>
      <c r="BK362" s="253"/>
      <c r="BL362" s="253"/>
      <c r="BM362" s="253"/>
      <c r="BN362" s="253"/>
      <c r="BO362" s="253"/>
      <c r="BP362" s="253"/>
      <c r="BQ362" s="253"/>
      <c r="BR362" s="253"/>
      <c r="BS362" s="253"/>
      <c r="BT362" s="253"/>
      <c r="BU362" s="253"/>
      <c r="BV362" s="253"/>
      <c r="BW362" s="253"/>
      <c r="BX362" s="253"/>
      <c r="BY362" s="253"/>
      <c r="BZ362" s="253"/>
      <c r="CA362" s="253"/>
      <c r="CB362" s="253"/>
      <c r="CC362" s="253"/>
      <c r="CD362" s="253"/>
      <c r="CE362" s="253"/>
      <c r="CF362" s="253"/>
      <c r="CG362" s="253"/>
      <c r="CH362" s="253"/>
      <c r="CI362" s="253"/>
      <c r="CJ362" s="253"/>
      <c r="CK362" s="253"/>
      <c r="CL362" s="253"/>
      <c r="CM362" s="253"/>
      <c r="CN362" s="253"/>
      <c r="CO362" s="253"/>
      <c r="CP362" s="253"/>
      <c r="CQ362" s="253"/>
      <c r="CR362" s="253"/>
      <c r="CS362" s="253"/>
      <c r="CT362" s="253"/>
      <c r="CU362" s="253"/>
      <c r="CV362" s="253"/>
      <c r="CW362" s="253"/>
      <c r="CX362" s="253"/>
      <c r="CY362" s="253"/>
      <c r="CZ362" s="253"/>
      <c r="DA362" s="253"/>
      <c r="DB362" s="253"/>
      <c r="DC362" s="253"/>
      <c r="DD362" s="253"/>
      <c r="DE362" s="253"/>
      <c r="DF362" s="253"/>
      <c r="DG362" s="253"/>
      <c r="DH362" s="253"/>
      <c r="DI362" s="253"/>
      <c r="DJ362" s="253"/>
      <c r="DK362" s="253"/>
      <c r="DL362" s="253"/>
      <c r="DM362" s="253"/>
      <c r="DN362" s="253"/>
      <c r="DO362" s="253"/>
      <c r="DP362" s="253"/>
      <c r="DQ362" s="253"/>
      <c r="DR362" s="253"/>
      <c r="DS362" s="253"/>
      <c r="DT362" s="253"/>
      <c r="DU362" s="253"/>
      <c r="DV362" s="253"/>
      <c r="DW362" s="253"/>
      <c r="DX362" s="253"/>
      <c r="DY362" s="253"/>
      <c r="DZ362" s="253"/>
      <c r="EA362" s="253"/>
      <c r="EB362" s="253"/>
      <c r="EC362" s="253"/>
      <c r="ED362" s="253"/>
      <c r="EE362" s="253"/>
      <c r="EF362" s="253"/>
      <c r="EG362" s="253"/>
      <c r="EH362" s="253"/>
      <c r="EI362" s="253"/>
      <c r="EJ362" s="253"/>
      <c r="EK362" s="253"/>
      <c r="EL362" s="253"/>
      <c r="EM362" s="253"/>
      <c r="EN362" s="253"/>
      <c r="EO362" s="253"/>
      <c r="EP362" s="253"/>
      <c r="EQ362" s="253"/>
      <c r="ER362" s="253"/>
      <c r="ES362" s="253"/>
      <c r="ET362" s="253"/>
      <c r="EU362" s="253"/>
      <c r="EV362" s="253"/>
      <c r="EW362" s="253"/>
      <c r="EX362" s="253"/>
      <c r="EY362" s="253"/>
      <c r="EZ362" s="253"/>
      <c r="FA362" s="253"/>
      <c r="FB362" s="253"/>
      <c r="FC362" s="253"/>
      <c r="FD362" s="253"/>
      <c r="FE362" s="253"/>
      <c r="FF362" s="253"/>
      <c r="FG362" s="253"/>
      <c r="FH362" s="253"/>
      <c r="FI362" s="253"/>
      <c r="FJ362" s="253"/>
      <c r="FK362" s="253"/>
      <c r="FL362" s="253"/>
      <c r="FM362" s="253"/>
      <c r="FN362" s="253"/>
      <c r="FO362" s="253"/>
      <c r="FP362" s="253"/>
      <c r="FQ362" s="253"/>
      <c r="FR362" s="253"/>
      <c r="FS362" s="253"/>
      <c r="FT362" s="253"/>
      <c r="FU362" s="253"/>
      <c r="FV362" s="253"/>
      <c r="FW362" s="253"/>
      <c r="FX362" s="253"/>
      <c r="FY362" s="253"/>
      <c r="FZ362" s="253"/>
      <c r="GA362" s="253"/>
      <c r="GB362" s="253"/>
      <c r="GC362" s="253"/>
      <c r="GD362" s="253"/>
      <c r="GE362" s="253"/>
      <c r="GF362" s="253"/>
      <c r="GG362" s="253"/>
      <c r="GH362" s="253"/>
      <c r="GI362" s="253"/>
      <c r="GJ362" s="253"/>
      <c r="GK362" s="253"/>
      <c r="GL362" s="253"/>
      <c r="GM362" s="253"/>
      <c r="GN362" s="253"/>
      <c r="GO362" s="253"/>
      <c r="GP362" s="253"/>
      <c r="GQ362" s="253"/>
      <c r="GR362" s="253"/>
      <c r="GS362" s="253"/>
      <c r="GT362" s="253"/>
      <c r="GU362" s="253"/>
      <c r="GV362" s="253"/>
      <c r="GW362" s="253"/>
      <c r="GX362" s="253"/>
      <c r="GY362" s="253"/>
      <c r="GZ362" s="253"/>
      <c r="HA362" s="253"/>
      <c r="HB362" s="253"/>
      <c r="HC362" s="253"/>
      <c r="HD362" s="253"/>
      <c r="HE362" s="253"/>
      <c r="HF362" s="253"/>
    </row>
    <row r="363" spans="1:214" s="312" customFormat="1" ht="15" customHeight="1" x14ac:dyDescent="0.25">
      <c r="A363" s="297"/>
      <c r="B363" s="297"/>
      <c r="C363" s="253"/>
      <c r="D363" s="253"/>
      <c r="E363" s="253"/>
      <c r="F363" s="253"/>
      <c r="G363" s="253"/>
      <c r="H363" s="253"/>
      <c r="I363" s="253"/>
      <c r="J363" s="253"/>
      <c r="K363" s="253"/>
      <c r="L363" s="253"/>
      <c r="M363" s="253"/>
      <c r="N363" s="253"/>
      <c r="O363" s="253"/>
      <c r="P363" s="253"/>
      <c r="Q363" s="253"/>
      <c r="R363" s="253"/>
      <c r="S363" s="253"/>
      <c r="T363" s="253"/>
      <c r="U363" s="253" t="s">
        <v>563</v>
      </c>
      <c r="V363" s="253"/>
      <c r="W363" s="253"/>
      <c r="X363" s="253"/>
      <c r="Y363" s="253"/>
      <c r="Z363" s="253"/>
      <c r="AA363" s="253"/>
      <c r="AB363" s="253"/>
      <c r="AC363" s="253" t="s">
        <v>320</v>
      </c>
      <c r="AD363" s="253"/>
      <c r="AE363" s="253"/>
      <c r="AF363" s="253"/>
      <c r="AG363" s="253"/>
      <c r="AH363" s="253"/>
      <c r="AI363" s="253"/>
      <c r="AJ363" s="253"/>
      <c r="AK363" s="253"/>
      <c r="AL363" s="253"/>
      <c r="AM363" s="253"/>
      <c r="AN363" s="253"/>
      <c r="AO363" s="253"/>
      <c r="AP363" s="256"/>
      <c r="AQ363" s="253"/>
      <c r="AR363" s="253"/>
      <c r="AS363" s="253"/>
      <c r="AT363" s="256"/>
      <c r="AU363" s="253"/>
      <c r="AV363" s="253"/>
      <c r="AW363" s="253"/>
      <c r="AX363" s="253"/>
      <c r="AY363" s="253"/>
      <c r="AZ363" s="253"/>
      <c r="BA363" s="253"/>
      <c r="BB363" s="253"/>
      <c r="BC363" s="253"/>
      <c r="BD363" s="253"/>
      <c r="BE363" s="253"/>
      <c r="BF363" s="253"/>
      <c r="BG363" s="253"/>
      <c r="BH363" s="253"/>
      <c r="BI363" s="253"/>
      <c r="BJ363" s="253"/>
      <c r="BK363" s="253"/>
      <c r="BL363" s="253"/>
      <c r="BM363" s="253"/>
      <c r="BN363" s="253"/>
      <c r="BO363" s="253"/>
      <c r="BP363" s="253"/>
      <c r="BQ363" s="253"/>
      <c r="BR363" s="253"/>
      <c r="BS363" s="253"/>
      <c r="BT363" s="253"/>
      <c r="BU363" s="253"/>
      <c r="BV363" s="253"/>
      <c r="BW363" s="253"/>
      <c r="BX363" s="253"/>
      <c r="BY363" s="253"/>
      <c r="BZ363" s="253"/>
      <c r="CA363" s="253"/>
      <c r="CB363" s="253"/>
      <c r="CC363" s="253"/>
      <c r="CD363" s="253"/>
      <c r="CE363" s="253"/>
      <c r="CF363" s="253"/>
      <c r="CG363" s="253"/>
      <c r="CH363" s="253"/>
      <c r="CI363" s="253"/>
      <c r="CJ363" s="253"/>
      <c r="CK363" s="253"/>
      <c r="CL363" s="253"/>
      <c r="CM363" s="253"/>
      <c r="CN363" s="253"/>
      <c r="CO363" s="253"/>
      <c r="CP363" s="253"/>
      <c r="CQ363" s="253"/>
      <c r="CR363" s="253"/>
      <c r="CS363" s="253"/>
      <c r="CT363" s="253"/>
      <c r="CU363" s="253"/>
      <c r="CV363" s="253"/>
      <c r="CW363" s="253"/>
      <c r="CX363" s="253"/>
      <c r="CY363" s="253"/>
      <c r="CZ363" s="253"/>
      <c r="DA363" s="253"/>
      <c r="DB363" s="253"/>
      <c r="DC363" s="253"/>
      <c r="DD363" s="253"/>
      <c r="DE363" s="253"/>
      <c r="DF363" s="253"/>
      <c r="DG363" s="253"/>
      <c r="DH363" s="253"/>
      <c r="DI363" s="253"/>
      <c r="DJ363" s="253"/>
      <c r="DK363" s="253"/>
      <c r="DL363" s="253"/>
      <c r="DM363" s="253"/>
      <c r="DN363" s="253"/>
      <c r="DO363" s="253"/>
      <c r="DP363" s="253"/>
      <c r="DQ363" s="253"/>
      <c r="DR363" s="253"/>
      <c r="DS363" s="253"/>
      <c r="DT363" s="253"/>
      <c r="DU363" s="253"/>
      <c r="DV363" s="253"/>
      <c r="DW363" s="253"/>
      <c r="DX363" s="253"/>
      <c r="DY363" s="253"/>
      <c r="DZ363" s="253"/>
      <c r="EA363" s="253"/>
      <c r="EB363" s="253"/>
      <c r="EC363" s="253"/>
      <c r="ED363" s="253"/>
      <c r="EE363" s="253"/>
      <c r="EF363" s="253"/>
      <c r="EG363" s="253"/>
      <c r="EH363" s="253"/>
      <c r="EI363" s="253"/>
      <c r="EJ363" s="253"/>
      <c r="EK363" s="253"/>
      <c r="EL363" s="253"/>
      <c r="EM363" s="253"/>
      <c r="EN363" s="253"/>
      <c r="EO363" s="253"/>
      <c r="EP363" s="253"/>
      <c r="EQ363" s="253"/>
      <c r="ER363" s="253"/>
      <c r="ES363" s="253"/>
      <c r="ET363" s="253"/>
      <c r="EU363" s="253"/>
      <c r="EV363" s="253"/>
      <c r="EW363" s="253"/>
      <c r="EX363" s="253"/>
      <c r="EY363" s="253"/>
      <c r="EZ363" s="253"/>
      <c r="FA363" s="253"/>
      <c r="FB363" s="253"/>
      <c r="FC363" s="253"/>
      <c r="FD363" s="253"/>
      <c r="FE363" s="253"/>
      <c r="FF363" s="253"/>
      <c r="FG363" s="253"/>
      <c r="FH363" s="253"/>
      <c r="FI363" s="253"/>
      <c r="FJ363" s="253"/>
      <c r="FK363" s="253"/>
      <c r="FL363" s="253"/>
      <c r="FM363" s="253"/>
      <c r="FN363" s="253"/>
      <c r="FO363" s="253"/>
      <c r="FP363" s="253"/>
      <c r="FQ363" s="253"/>
      <c r="FR363" s="253"/>
      <c r="FS363" s="253"/>
      <c r="FT363" s="253"/>
      <c r="FU363" s="253"/>
      <c r="FV363" s="253"/>
      <c r="FW363" s="253"/>
      <c r="FX363" s="253"/>
      <c r="FY363" s="253"/>
      <c r="FZ363" s="253"/>
      <c r="GA363" s="253"/>
      <c r="GB363" s="253"/>
      <c r="GC363" s="253"/>
      <c r="GD363" s="253"/>
      <c r="GE363" s="253"/>
      <c r="GF363" s="253"/>
      <c r="GG363" s="253"/>
      <c r="GH363" s="253"/>
      <c r="GI363" s="253"/>
      <c r="GJ363" s="253"/>
      <c r="GK363" s="253"/>
      <c r="GL363" s="253"/>
      <c r="GM363" s="253"/>
      <c r="GN363" s="253"/>
      <c r="GO363" s="253"/>
      <c r="GP363" s="253"/>
      <c r="GQ363" s="253"/>
      <c r="GR363" s="253"/>
      <c r="GS363" s="253"/>
      <c r="GT363" s="253"/>
      <c r="GU363" s="253"/>
      <c r="GV363" s="253"/>
      <c r="GW363" s="253"/>
      <c r="GX363" s="253"/>
      <c r="GY363" s="253"/>
      <c r="GZ363" s="253"/>
      <c r="HA363" s="253"/>
      <c r="HB363" s="253"/>
      <c r="HC363" s="253"/>
      <c r="HD363" s="253"/>
      <c r="HE363" s="253"/>
      <c r="HF363" s="253"/>
    </row>
    <row r="364" spans="1:214" s="312" customFormat="1" ht="15" customHeight="1" x14ac:dyDescent="0.25">
      <c r="A364" s="297"/>
      <c r="B364" s="297"/>
      <c r="C364" s="253"/>
      <c r="D364" s="253"/>
      <c r="E364" s="253"/>
      <c r="F364" s="253"/>
      <c r="G364" s="253"/>
      <c r="H364" s="253"/>
      <c r="I364" s="253"/>
      <c r="J364" s="253"/>
      <c r="K364" s="253"/>
      <c r="L364" s="253"/>
      <c r="M364" s="253"/>
      <c r="N364" s="253"/>
      <c r="O364" s="253"/>
      <c r="P364" s="253"/>
      <c r="Q364" s="253"/>
      <c r="R364" s="253"/>
      <c r="S364" s="253"/>
      <c r="T364" s="253"/>
      <c r="U364" s="253" t="s">
        <v>564</v>
      </c>
      <c r="V364" s="253"/>
      <c r="W364" s="253"/>
      <c r="X364" s="253"/>
      <c r="Y364" s="253"/>
      <c r="Z364" s="253"/>
      <c r="AA364" s="253"/>
      <c r="AB364" s="253"/>
      <c r="AC364" s="253" t="s">
        <v>323</v>
      </c>
      <c r="AD364" s="253"/>
      <c r="AE364" s="253"/>
      <c r="AF364" s="253"/>
      <c r="AG364" s="253"/>
      <c r="AH364" s="253"/>
      <c r="AI364" s="253"/>
      <c r="AJ364" s="253"/>
      <c r="AK364" s="253"/>
      <c r="AL364" s="253"/>
      <c r="AM364" s="253"/>
      <c r="AN364" s="253"/>
      <c r="AO364" s="253"/>
      <c r="AP364" s="256"/>
      <c r="AQ364" s="253"/>
      <c r="AR364" s="253"/>
      <c r="AS364" s="253"/>
      <c r="AT364" s="256"/>
      <c r="AU364" s="253"/>
      <c r="AV364" s="253"/>
      <c r="AW364" s="253"/>
      <c r="AX364" s="253"/>
      <c r="AY364" s="253"/>
      <c r="AZ364" s="253"/>
      <c r="BA364" s="253"/>
      <c r="BB364" s="253"/>
      <c r="BC364" s="253"/>
      <c r="BD364" s="253"/>
      <c r="BE364" s="253"/>
      <c r="BF364" s="253"/>
      <c r="BG364" s="253"/>
      <c r="BH364" s="253"/>
      <c r="BI364" s="253"/>
      <c r="BJ364" s="253"/>
      <c r="BK364" s="253"/>
      <c r="BL364" s="253"/>
      <c r="BM364" s="253"/>
      <c r="BN364" s="253"/>
      <c r="BO364" s="253"/>
      <c r="BP364" s="253"/>
      <c r="BQ364" s="253"/>
      <c r="BR364" s="253"/>
      <c r="BS364" s="253"/>
      <c r="BT364" s="253"/>
      <c r="BU364" s="253"/>
      <c r="BV364" s="253"/>
      <c r="BW364" s="253"/>
      <c r="BX364" s="253"/>
      <c r="BY364" s="253"/>
      <c r="BZ364" s="253"/>
      <c r="CA364" s="253"/>
      <c r="CB364" s="253"/>
      <c r="CC364" s="253"/>
      <c r="CD364" s="253"/>
      <c r="CE364" s="253"/>
      <c r="CF364" s="253"/>
      <c r="CG364" s="253"/>
      <c r="CH364" s="253"/>
      <c r="CI364" s="253"/>
      <c r="CJ364" s="253"/>
      <c r="CK364" s="253"/>
      <c r="CL364" s="253"/>
      <c r="CM364" s="253"/>
      <c r="CN364" s="253"/>
      <c r="CO364" s="253"/>
      <c r="CP364" s="253"/>
      <c r="CQ364" s="253"/>
      <c r="CR364" s="253"/>
      <c r="CS364" s="253"/>
      <c r="CT364" s="253"/>
      <c r="CU364" s="253"/>
      <c r="CV364" s="253"/>
      <c r="CW364" s="253"/>
      <c r="CX364" s="253"/>
      <c r="CY364" s="253"/>
      <c r="CZ364" s="253"/>
      <c r="DA364" s="253"/>
      <c r="DB364" s="253"/>
      <c r="DC364" s="253"/>
      <c r="DD364" s="253"/>
      <c r="DE364" s="253"/>
      <c r="DF364" s="253"/>
      <c r="DG364" s="253"/>
      <c r="DH364" s="253"/>
      <c r="DI364" s="253"/>
      <c r="DJ364" s="253"/>
      <c r="DK364" s="253"/>
      <c r="DL364" s="253"/>
      <c r="DM364" s="253"/>
      <c r="DN364" s="253"/>
      <c r="DO364" s="253"/>
      <c r="DP364" s="253"/>
      <c r="DQ364" s="253"/>
      <c r="DR364" s="253"/>
      <c r="DS364" s="253"/>
      <c r="DT364" s="253"/>
      <c r="DU364" s="253"/>
      <c r="DV364" s="253"/>
      <c r="DW364" s="253"/>
      <c r="DX364" s="253"/>
      <c r="DY364" s="253"/>
      <c r="DZ364" s="253"/>
      <c r="EA364" s="253"/>
      <c r="EB364" s="253"/>
      <c r="EC364" s="253"/>
      <c r="ED364" s="253"/>
      <c r="EE364" s="253"/>
      <c r="EF364" s="253"/>
      <c r="EG364" s="253"/>
      <c r="EH364" s="253"/>
      <c r="EI364" s="253"/>
      <c r="EJ364" s="253"/>
      <c r="EK364" s="253"/>
      <c r="EL364" s="253"/>
      <c r="EM364" s="253"/>
      <c r="EN364" s="253"/>
      <c r="EO364" s="253"/>
      <c r="EP364" s="253"/>
      <c r="EQ364" s="253"/>
      <c r="ER364" s="253"/>
      <c r="ES364" s="253"/>
      <c r="ET364" s="253"/>
      <c r="EU364" s="253"/>
      <c r="EV364" s="253"/>
      <c r="EW364" s="253"/>
      <c r="EX364" s="253"/>
      <c r="EY364" s="253"/>
      <c r="EZ364" s="253"/>
      <c r="FA364" s="253"/>
      <c r="FB364" s="253"/>
      <c r="FC364" s="253"/>
      <c r="FD364" s="253"/>
      <c r="FE364" s="253"/>
      <c r="FF364" s="253"/>
      <c r="FG364" s="253"/>
      <c r="FH364" s="253"/>
      <c r="FI364" s="253"/>
      <c r="FJ364" s="253"/>
      <c r="FK364" s="253"/>
      <c r="FL364" s="253"/>
      <c r="FM364" s="253"/>
      <c r="FN364" s="253"/>
      <c r="FO364" s="253"/>
      <c r="FP364" s="253"/>
      <c r="FQ364" s="253"/>
      <c r="FR364" s="253"/>
      <c r="FS364" s="253"/>
      <c r="FT364" s="253"/>
      <c r="FU364" s="253"/>
      <c r="FV364" s="253"/>
      <c r="FW364" s="253"/>
      <c r="FX364" s="253"/>
      <c r="FY364" s="253"/>
      <c r="FZ364" s="253"/>
      <c r="GA364" s="253"/>
      <c r="GB364" s="253"/>
      <c r="GC364" s="253"/>
      <c r="GD364" s="253"/>
      <c r="GE364" s="253"/>
      <c r="GF364" s="253"/>
      <c r="GG364" s="253"/>
      <c r="GH364" s="253"/>
      <c r="GI364" s="253"/>
      <c r="GJ364" s="253"/>
      <c r="GK364" s="253"/>
      <c r="GL364" s="253"/>
      <c r="GM364" s="253"/>
      <c r="GN364" s="253"/>
      <c r="GO364" s="253"/>
      <c r="GP364" s="253"/>
      <c r="GQ364" s="253"/>
      <c r="GR364" s="253"/>
      <c r="GS364" s="253"/>
      <c r="GT364" s="253"/>
      <c r="GU364" s="253"/>
      <c r="GV364" s="253"/>
      <c r="GW364" s="253"/>
      <c r="GX364" s="253"/>
      <c r="GY364" s="253"/>
      <c r="GZ364" s="253"/>
      <c r="HA364" s="253"/>
      <c r="HB364" s="253"/>
      <c r="HC364" s="253"/>
      <c r="HD364" s="253"/>
      <c r="HE364" s="253"/>
      <c r="HF364" s="253"/>
    </row>
    <row r="365" spans="1:214" s="312" customFormat="1" ht="15" customHeight="1" x14ac:dyDescent="0.25">
      <c r="A365" s="297"/>
      <c r="B365" s="297"/>
      <c r="C365" s="253"/>
      <c r="D365" s="253"/>
      <c r="E365" s="253"/>
      <c r="F365" s="253"/>
      <c r="G365" s="253"/>
      <c r="H365" s="253"/>
      <c r="I365" s="253"/>
      <c r="J365" s="253"/>
      <c r="K365" s="253"/>
      <c r="L365" s="253"/>
      <c r="M365" s="253"/>
      <c r="N365" s="253"/>
      <c r="O365" s="253"/>
      <c r="P365" s="253"/>
      <c r="Q365" s="253"/>
      <c r="R365" s="253"/>
      <c r="S365" s="253"/>
      <c r="T365" s="253"/>
      <c r="U365" s="253" t="s">
        <v>565</v>
      </c>
      <c r="V365" s="253"/>
      <c r="W365" s="253"/>
      <c r="X365" s="253"/>
      <c r="Y365" s="253"/>
      <c r="Z365" s="253"/>
      <c r="AA365" s="253"/>
      <c r="AB365" s="253"/>
      <c r="AC365" s="253" t="s">
        <v>323</v>
      </c>
      <c r="AD365" s="253"/>
      <c r="AE365" s="253"/>
      <c r="AF365" s="253"/>
      <c r="AG365" s="253"/>
      <c r="AH365" s="253"/>
      <c r="AI365" s="253"/>
      <c r="AJ365" s="253"/>
      <c r="AK365" s="253"/>
      <c r="AL365" s="253"/>
      <c r="AM365" s="253"/>
      <c r="AN365" s="253"/>
      <c r="AO365" s="253"/>
      <c r="AP365" s="256"/>
      <c r="AQ365" s="253"/>
      <c r="AR365" s="253"/>
      <c r="AS365" s="253"/>
      <c r="AT365" s="256"/>
      <c r="AU365" s="253"/>
      <c r="AV365" s="253"/>
      <c r="AW365" s="253"/>
      <c r="AX365" s="253"/>
      <c r="AY365" s="253"/>
      <c r="AZ365" s="253"/>
      <c r="BA365" s="253"/>
      <c r="BB365" s="253"/>
      <c r="BC365" s="253"/>
      <c r="BD365" s="253"/>
      <c r="BE365" s="253"/>
      <c r="BF365" s="253"/>
      <c r="BG365" s="253"/>
      <c r="BH365" s="253"/>
      <c r="BI365" s="253"/>
      <c r="BJ365" s="253"/>
      <c r="BK365" s="253"/>
      <c r="BL365" s="253"/>
      <c r="BM365" s="253"/>
      <c r="BN365" s="253"/>
      <c r="BO365" s="253"/>
      <c r="BP365" s="253"/>
      <c r="BQ365" s="253"/>
      <c r="BR365" s="253"/>
      <c r="BS365" s="253"/>
      <c r="BT365" s="253"/>
      <c r="BU365" s="253"/>
      <c r="BV365" s="253"/>
      <c r="BW365" s="253"/>
      <c r="BX365" s="253"/>
      <c r="BY365" s="253"/>
      <c r="BZ365" s="253"/>
      <c r="CA365" s="253"/>
      <c r="CB365" s="253"/>
      <c r="CC365" s="253"/>
      <c r="CD365" s="253"/>
      <c r="CE365" s="253"/>
      <c r="CF365" s="253"/>
      <c r="CG365" s="253"/>
      <c r="CH365" s="253"/>
      <c r="CI365" s="253"/>
      <c r="CJ365" s="253"/>
      <c r="CK365" s="253"/>
      <c r="CL365" s="253"/>
      <c r="CM365" s="253"/>
      <c r="CN365" s="253"/>
      <c r="CO365" s="253"/>
      <c r="CP365" s="253"/>
      <c r="CQ365" s="253"/>
      <c r="CR365" s="253"/>
      <c r="CS365" s="253"/>
      <c r="CT365" s="253"/>
      <c r="CU365" s="253"/>
      <c r="CV365" s="253"/>
      <c r="CW365" s="253"/>
      <c r="CX365" s="253"/>
      <c r="CY365" s="253"/>
      <c r="CZ365" s="253"/>
      <c r="DA365" s="253"/>
      <c r="DB365" s="253"/>
      <c r="DC365" s="253"/>
      <c r="DD365" s="253"/>
      <c r="DE365" s="253"/>
      <c r="DF365" s="253"/>
      <c r="DG365" s="253"/>
      <c r="DH365" s="253"/>
      <c r="DI365" s="253"/>
      <c r="DJ365" s="253"/>
      <c r="DK365" s="253"/>
      <c r="DL365" s="253"/>
      <c r="DM365" s="253"/>
      <c r="DN365" s="253"/>
      <c r="DO365" s="253"/>
      <c r="DP365" s="253"/>
      <c r="DQ365" s="253"/>
      <c r="DR365" s="253"/>
      <c r="DS365" s="253"/>
      <c r="DT365" s="253"/>
      <c r="DU365" s="253"/>
      <c r="DV365" s="253"/>
      <c r="DW365" s="253"/>
      <c r="DX365" s="253"/>
      <c r="DY365" s="253"/>
      <c r="DZ365" s="253"/>
      <c r="EA365" s="253"/>
      <c r="EB365" s="253"/>
      <c r="EC365" s="253"/>
      <c r="ED365" s="253"/>
      <c r="EE365" s="253"/>
      <c r="EF365" s="253"/>
      <c r="EG365" s="253"/>
      <c r="EH365" s="253"/>
      <c r="EI365" s="253"/>
      <c r="EJ365" s="253"/>
      <c r="EK365" s="253"/>
      <c r="EL365" s="253"/>
      <c r="EM365" s="253"/>
      <c r="EN365" s="253"/>
      <c r="EO365" s="253"/>
      <c r="EP365" s="253"/>
      <c r="EQ365" s="253"/>
      <c r="ER365" s="253"/>
      <c r="ES365" s="253"/>
      <c r="ET365" s="253"/>
      <c r="EU365" s="253"/>
      <c r="EV365" s="253"/>
      <c r="EW365" s="253"/>
      <c r="EX365" s="253"/>
      <c r="EY365" s="253"/>
      <c r="EZ365" s="253"/>
      <c r="FA365" s="253"/>
      <c r="FB365" s="253"/>
      <c r="FC365" s="253"/>
      <c r="FD365" s="253"/>
      <c r="FE365" s="253"/>
      <c r="FF365" s="253"/>
      <c r="FG365" s="253"/>
      <c r="FH365" s="253"/>
      <c r="FI365" s="253"/>
      <c r="FJ365" s="253"/>
      <c r="FK365" s="253"/>
      <c r="FL365" s="253"/>
      <c r="FM365" s="253"/>
      <c r="FN365" s="253"/>
      <c r="FO365" s="253"/>
      <c r="FP365" s="253"/>
      <c r="FQ365" s="253"/>
      <c r="FR365" s="253"/>
      <c r="FS365" s="253"/>
      <c r="FT365" s="253"/>
      <c r="FU365" s="253"/>
      <c r="FV365" s="253"/>
      <c r="FW365" s="253"/>
      <c r="FX365" s="253"/>
      <c r="FY365" s="253"/>
      <c r="FZ365" s="253"/>
      <c r="GA365" s="253"/>
      <c r="GB365" s="253"/>
      <c r="GC365" s="253"/>
      <c r="GD365" s="253"/>
      <c r="GE365" s="253"/>
      <c r="GF365" s="253"/>
      <c r="GG365" s="253"/>
      <c r="GH365" s="253"/>
      <c r="GI365" s="253"/>
      <c r="GJ365" s="253"/>
      <c r="GK365" s="253"/>
      <c r="GL365" s="253"/>
      <c r="GM365" s="253"/>
      <c r="GN365" s="253"/>
      <c r="GO365" s="253"/>
      <c r="GP365" s="253"/>
      <c r="GQ365" s="253"/>
      <c r="GR365" s="253"/>
      <c r="GS365" s="253"/>
      <c r="GT365" s="253"/>
      <c r="GU365" s="253"/>
      <c r="GV365" s="253"/>
      <c r="GW365" s="253"/>
      <c r="GX365" s="253"/>
      <c r="GY365" s="253"/>
      <c r="GZ365" s="253"/>
      <c r="HA365" s="253"/>
      <c r="HB365" s="253"/>
      <c r="HC365" s="253"/>
      <c r="HD365" s="253"/>
      <c r="HE365" s="253"/>
      <c r="HF365" s="253"/>
    </row>
    <row r="366" spans="1:214" s="312" customFormat="1" ht="15" customHeight="1" x14ac:dyDescent="0.25">
      <c r="A366" s="297"/>
      <c r="B366" s="297"/>
      <c r="C366" s="253"/>
      <c r="D366" s="253"/>
      <c r="E366" s="253"/>
      <c r="F366" s="253"/>
      <c r="G366" s="253"/>
      <c r="H366" s="253"/>
      <c r="I366" s="253"/>
      <c r="J366" s="253"/>
      <c r="K366" s="253"/>
      <c r="L366" s="253"/>
      <c r="M366" s="253"/>
      <c r="N366" s="253"/>
      <c r="O366" s="253"/>
      <c r="P366" s="253"/>
      <c r="Q366" s="253"/>
      <c r="R366" s="253"/>
      <c r="S366" s="253"/>
      <c r="T366" s="253"/>
      <c r="U366" s="253" t="s">
        <v>566</v>
      </c>
      <c r="V366" s="253"/>
      <c r="W366" s="253"/>
      <c r="X366" s="253"/>
      <c r="Y366" s="253"/>
      <c r="Z366" s="253"/>
      <c r="AA366" s="253"/>
      <c r="AB366" s="253"/>
      <c r="AC366" s="253" t="s">
        <v>318</v>
      </c>
      <c r="AD366" s="253"/>
      <c r="AE366" s="253"/>
      <c r="AF366" s="253"/>
      <c r="AG366" s="253"/>
      <c r="AH366" s="253"/>
      <c r="AI366" s="253"/>
      <c r="AJ366" s="253"/>
      <c r="AK366" s="253"/>
      <c r="AL366" s="253"/>
      <c r="AM366" s="253"/>
      <c r="AN366" s="253"/>
      <c r="AO366" s="253"/>
      <c r="AP366" s="256"/>
      <c r="AQ366" s="253"/>
      <c r="AR366" s="253"/>
      <c r="AS366" s="253"/>
      <c r="AT366" s="256"/>
      <c r="AU366" s="253"/>
      <c r="AV366" s="253"/>
      <c r="AW366" s="253"/>
      <c r="AX366" s="253"/>
      <c r="AY366" s="253"/>
      <c r="AZ366" s="253"/>
      <c r="BA366" s="253"/>
      <c r="BB366" s="253"/>
      <c r="BC366" s="253"/>
      <c r="BD366" s="253"/>
      <c r="BE366" s="253"/>
      <c r="BF366" s="253"/>
      <c r="BG366" s="253"/>
      <c r="BH366" s="253"/>
      <c r="BI366" s="253"/>
      <c r="BJ366" s="253"/>
      <c r="BK366" s="253"/>
      <c r="BL366" s="253"/>
      <c r="BM366" s="253"/>
      <c r="BN366" s="253"/>
      <c r="BO366" s="253"/>
      <c r="BP366" s="253"/>
      <c r="BQ366" s="253"/>
      <c r="BR366" s="253"/>
      <c r="BS366" s="253"/>
      <c r="BT366" s="253"/>
      <c r="BU366" s="253"/>
      <c r="BV366" s="253"/>
      <c r="BW366" s="253"/>
      <c r="BX366" s="253"/>
      <c r="BY366" s="253"/>
      <c r="BZ366" s="253"/>
      <c r="CA366" s="253"/>
      <c r="CB366" s="253"/>
      <c r="CC366" s="253"/>
      <c r="CD366" s="253"/>
      <c r="CE366" s="253"/>
      <c r="CF366" s="253"/>
      <c r="CG366" s="253"/>
      <c r="CH366" s="253"/>
      <c r="CI366" s="253"/>
      <c r="CJ366" s="253"/>
      <c r="CK366" s="253"/>
      <c r="CL366" s="253"/>
      <c r="CM366" s="253"/>
      <c r="CN366" s="253"/>
      <c r="CO366" s="253"/>
      <c r="CP366" s="253"/>
      <c r="CQ366" s="253"/>
      <c r="CR366" s="253"/>
      <c r="CS366" s="253"/>
      <c r="CT366" s="253"/>
      <c r="CU366" s="253"/>
      <c r="CV366" s="253"/>
      <c r="CW366" s="253"/>
      <c r="CX366" s="253"/>
      <c r="CY366" s="253"/>
      <c r="CZ366" s="253"/>
      <c r="DA366" s="253"/>
      <c r="DB366" s="253"/>
      <c r="DC366" s="253"/>
      <c r="DD366" s="253"/>
      <c r="DE366" s="253"/>
      <c r="DF366" s="253"/>
      <c r="DG366" s="253"/>
      <c r="DH366" s="253"/>
      <c r="DI366" s="253"/>
      <c r="DJ366" s="253"/>
      <c r="DK366" s="253"/>
      <c r="DL366" s="253"/>
      <c r="DM366" s="253"/>
      <c r="DN366" s="253"/>
      <c r="DO366" s="253"/>
      <c r="DP366" s="253"/>
      <c r="DQ366" s="253"/>
      <c r="DR366" s="253"/>
      <c r="DS366" s="253"/>
      <c r="DT366" s="253"/>
      <c r="DU366" s="253"/>
      <c r="DV366" s="253"/>
      <c r="DW366" s="253"/>
      <c r="DX366" s="253"/>
      <c r="DY366" s="253"/>
      <c r="DZ366" s="253"/>
      <c r="EA366" s="253"/>
      <c r="EB366" s="253"/>
      <c r="EC366" s="253"/>
      <c r="ED366" s="253"/>
      <c r="EE366" s="253"/>
      <c r="EF366" s="253"/>
      <c r="EG366" s="253"/>
      <c r="EH366" s="253"/>
      <c r="EI366" s="253"/>
      <c r="EJ366" s="253"/>
      <c r="EK366" s="253"/>
      <c r="EL366" s="253"/>
      <c r="EM366" s="253"/>
      <c r="EN366" s="253"/>
      <c r="EO366" s="253"/>
      <c r="EP366" s="253"/>
      <c r="EQ366" s="253"/>
      <c r="ER366" s="253"/>
      <c r="ES366" s="253"/>
      <c r="ET366" s="253"/>
      <c r="EU366" s="253"/>
      <c r="EV366" s="253"/>
      <c r="EW366" s="253"/>
      <c r="EX366" s="253"/>
      <c r="EY366" s="253"/>
      <c r="EZ366" s="253"/>
      <c r="FA366" s="253"/>
      <c r="FB366" s="253"/>
      <c r="FC366" s="253"/>
      <c r="FD366" s="253"/>
      <c r="FE366" s="253"/>
      <c r="FF366" s="253"/>
      <c r="FG366" s="253"/>
      <c r="FH366" s="253"/>
      <c r="FI366" s="253"/>
      <c r="FJ366" s="253"/>
      <c r="FK366" s="253"/>
      <c r="FL366" s="253"/>
      <c r="FM366" s="253"/>
      <c r="FN366" s="253"/>
      <c r="FO366" s="253"/>
      <c r="FP366" s="253"/>
      <c r="FQ366" s="253"/>
      <c r="FR366" s="253"/>
      <c r="FS366" s="253"/>
      <c r="FT366" s="253"/>
      <c r="FU366" s="253"/>
      <c r="FV366" s="253"/>
      <c r="FW366" s="253"/>
      <c r="FX366" s="253"/>
      <c r="FY366" s="253"/>
      <c r="FZ366" s="253"/>
      <c r="GA366" s="253"/>
      <c r="GB366" s="253"/>
      <c r="GC366" s="253"/>
      <c r="GD366" s="253"/>
      <c r="GE366" s="253"/>
      <c r="GF366" s="253"/>
      <c r="GG366" s="253"/>
      <c r="GH366" s="253"/>
      <c r="GI366" s="253"/>
      <c r="GJ366" s="253"/>
      <c r="GK366" s="253"/>
      <c r="GL366" s="253"/>
      <c r="GM366" s="253"/>
      <c r="GN366" s="253"/>
      <c r="GO366" s="253"/>
      <c r="GP366" s="253"/>
      <c r="GQ366" s="253"/>
      <c r="GR366" s="253"/>
      <c r="GS366" s="253"/>
      <c r="GT366" s="253"/>
      <c r="GU366" s="253"/>
      <c r="GV366" s="253"/>
      <c r="GW366" s="253"/>
      <c r="GX366" s="253"/>
      <c r="GY366" s="253"/>
      <c r="GZ366" s="253"/>
      <c r="HA366" s="253"/>
      <c r="HB366" s="253"/>
      <c r="HC366" s="253"/>
      <c r="HD366" s="253"/>
      <c r="HE366" s="253"/>
      <c r="HF366" s="253"/>
    </row>
    <row r="367" spans="1:214" s="312" customFormat="1" ht="15" customHeight="1" x14ac:dyDescent="0.25">
      <c r="A367" s="297"/>
      <c r="B367" s="297"/>
      <c r="C367" s="253"/>
      <c r="D367" s="253"/>
      <c r="E367" s="253"/>
      <c r="F367" s="253"/>
      <c r="G367" s="253"/>
      <c r="H367" s="253"/>
      <c r="I367" s="253"/>
      <c r="J367" s="253"/>
      <c r="K367" s="253"/>
      <c r="L367" s="253"/>
      <c r="M367" s="253"/>
      <c r="N367" s="253"/>
      <c r="O367" s="253"/>
      <c r="P367" s="253"/>
      <c r="Q367" s="253"/>
      <c r="R367" s="253"/>
      <c r="S367" s="253"/>
      <c r="T367" s="253"/>
      <c r="U367" s="253" t="s">
        <v>567</v>
      </c>
      <c r="V367" s="253"/>
      <c r="W367" s="253"/>
      <c r="X367" s="253"/>
      <c r="Y367" s="253"/>
      <c r="Z367" s="253"/>
      <c r="AA367" s="253"/>
      <c r="AB367" s="253"/>
      <c r="AC367" s="253" t="s">
        <v>329</v>
      </c>
      <c r="AD367" s="253"/>
      <c r="AE367" s="253"/>
      <c r="AF367" s="253"/>
      <c r="AG367" s="253"/>
      <c r="AH367" s="253"/>
      <c r="AI367" s="253"/>
      <c r="AJ367" s="253"/>
      <c r="AK367" s="253"/>
      <c r="AL367" s="253"/>
      <c r="AM367" s="253"/>
      <c r="AN367" s="253"/>
      <c r="AO367" s="253"/>
      <c r="AP367" s="256"/>
      <c r="AQ367" s="253"/>
      <c r="AR367" s="253"/>
      <c r="AS367" s="253"/>
      <c r="AT367" s="256"/>
      <c r="AU367" s="253"/>
      <c r="AV367" s="253"/>
      <c r="AW367" s="253"/>
      <c r="AX367" s="253"/>
      <c r="AY367" s="253"/>
      <c r="AZ367" s="253"/>
      <c r="BA367" s="253"/>
      <c r="BB367" s="253"/>
      <c r="BC367" s="253"/>
      <c r="BD367" s="253"/>
      <c r="BE367" s="253"/>
      <c r="BF367" s="253"/>
      <c r="BG367" s="253"/>
      <c r="BH367" s="253"/>
      <c r="BI367" s="253"/>
      <c r="BJ367" s="253"/>
      <c r="BK367" s="253"/>
      <c r="BL367" s="253"/>
      <c r="BM367" s="253"/>
      <c r="BN367" s="253"/>
      <c r="BO367" s="253"/>
      <c r="BP367" s="253"/>
      <c r="BQ367" s="253"/>
      <c r="BR367" s="253"/>
      <c r="BS367" s="253"/>
      <c r="BT367" s="253"/>
      <c r="BU367" s="253"/>
      <c r="BV367" s="253"/>
      <c r="BW367" s="253"/>
      <c r="BX367" s="253"/>
      <c r="BY367" s="253"/>
      <c r="BZ367" s="253"/>
      <c r="CA367" s="253"/>
      <c r="CB367" s="253"/>
      <c r="CC367" s="253"/>
      <c r="CD367" s="253"/>
      <c r="CE367" s="253"/>
      <c r="CF367" s="253"/>
      <c r="CG367" s="253"/>
      <c r="CH367" s="253"/>
      <c r="CI367" s="253"/>
      <c r="CJ367" s="253"/>
      <c r="CK367" s="253"/>
      <c r="CL367" s="253"/>
      <c r="CM367" s="253"/>
      <c r="CN367" s="253"/>
      <c r="CO367" s="253"/>
      <c r="CP367" s="253"/>
      <c r="CQ367" s="253"/>
      <c r="CR367" s="253"/>
      <c r="CS367" s="253"/>
      <c r="CT367" s="253"/>
      <c r="CU367" s="253"/>
      <c r="CV367" s="253"/>
      <c r="CW367" s="253"/>
      <c r="CX367" s="253"/>
      <c r="CY367" s="253"/>
      <c r="CZ367" s="253"/>
      <c r="DA367" s="253"/>
      <c r="DB367" s="253"/>
      <c r="DC367" s="253"/>
      <c r="DD367" s="253"/>
      <c r="DE367" s="253"/>
      <c r="DF367" s="253"/>
      <c r="DG367" s="253"/>
      <c r="DH367" s="253"/>
      <c r="DI367" s="253"/>
      <c r="DJ367" s="253"/>
      <c r="DK367" s="253"/>
      <c r="DL367" s="253"/>
      <c r="DM367" s="253"/>
      <c r="DN367" s="253"/>
      <c r="DO367" s="253"/>
      <c r="DP367" s="253"/>
      <c r="DQ367" s="253"/>
      <c r="DR367" s="253"/>
      <c r="DS367" s="253"/>
      <c r="DT367" s="253"/>
      <c r="DU367" s="253"/>
      <c r="DV367" s="253"/>
      <c r="DW367" s="253"/>
      <c r="DX367" s="253"/>
      <c r="DY367" s="253"/>
      <c r="DZ367" s="253"/>
      <c r="EA367" s="253"/>
      <c r="EB367" s="253"/>
      <c r="EC367" s="253"/>
      <c r="ED367" s="253"/>
      <c r="EE367" s="253"/>
      <c r="EF367" s="253"/>
      <c r="EG367" s="253"/>
      <c r="EH367" s="253"/>
      <c r="EI367" s="253"/>
      <c r="EJ367" s="253"/>
      <c r="EK367" s="253"/>
      <c r="EL367" s="253"/>
      <c r="EM367" s="253"/>
      <c r="EN367" s="253"/>
      <c r="EO367" s="253"/>
      <c r="EP367" s="253"/>
      <c r="EQ367" s="253"/>
      <c r="ER367" s="253"/>
      <c r="ES367" s="253"/>
      <c r="ET367" s="253"/>
      <c r="EU367" s="253"/>
      <c r="EV367" s="253"/>
      <c r="EW367" s="253"/>
      <c r="EX367" s="253"/>
      <c r="EY367" s="253"/>
      <c r="EZ367" s="253"/>
      <c r="FA367" s="253"/>
      <c r="FB367" s="253"/>
      <c r="FC367" s="253"/>
      <c r="FD367" s="253"/>
      <c r="FE367" s="253"/>
      <c r="FF367" s="253"/>
      <c r="FG367" s="253"/>
      <c r="FH367" s="253"/>
      <c r="FI367" s="253"/>
      <c r="FJ367" s="253"/>
      <c r="FK367" s="253"/>
      <c r="FL367" s="253"/>
      <c r="FM367" s="253"/>
      <c r="FN367" s="253"/>
      <c r="FO367" s="253"/>
      <c r="FP367" s="253"/>
      <c r="FQ367" s="253"/>
      <c r="FR367" s="253"/>
      <c r="FS367" s="253"/>
      <c r="FT367" s="253"/>
      <c r="FU367" s="253"/>
      <c r="FV367" s="253"/>
      <c r="FW367" s="253"/>
      <c r="FX367" s="253"/>
      <c r="FY367" s="253"/>
      <c r="FZ367" s="253"/>
      <c r="GA367" s="253"/>
      <c r="GB367" s="253"/>
      <c r="GC367" s="253"/>
      <c r="GD367" s="253"/>
      <c r="GE367" s="253"/>
      <c r="GF367" s="253"/>
      <c r="GG367" s="253"/>
      <c r="GH367" s="253"/>
      <c r="GI367" s="253"/>
      <c r="GJ367" s="253"/>
      <c r="GK367" s="253"/>
      <c r="GL367" s="253"/>
      <c r="GM367" s="253"/>
      <c r="GN367" s="253"/>
      <c r="GO367" s="253"/>
      <c r="GP367" s="253"/>
      <c r="GQ367" s="253"/>
      <c r="GR367" s="253"/>
      <c r="GS367" s="253"/>
      <c r="GT367" s="253"/>
      <c r="GU367" s="253"/>
      <c r="GV367" s="253"/>
      <c r="GW367" s="253"/>
      <c r="GX367" s="253"/>
      <c r="GY367" s="253"/>
      <c r="GZ367" s="253"/>
      <c r="HA367" s="253"/>
      <c r="HB367" s="253"/>
      <c r="HC367" s="253"/>
      <c r="HD367" s="253"/>
      <c r="HE367" s="253"/>
      <c r="HF367" s="253"/>
    </row>
    <row r="368" spans="1:214" s="312" customFormat="1" ht="15" customHeight="1" x14ac:dyDescent="0.25">
      <c r="A368" s="297"/>
      <c r="B368" s="297"/>
      <c r="C368" s="253"/>
      <c r="D368" s="253"/>
      <c r="E368" s="253"/>
      <c r="F368" s="253"/>
      <c r="G368" s="253"/>
      <c r="H368" s="253"/>
      <c r="I368" s="253"/>
      <c r="J368" s="253"/>
      <c r="K368" s="253"/>
      <c r="L368" s="253"/>
      <c r="M368" s="253"/>
      <c r="N368" s="253"/>
      <c r="O368" s="253"/>
      <c r="P368" s="253"/>
      <c r="Q368" s="253"/>
      <c r="R368" s="253"/>
      <c r="S368" s="253"/>
      <c r="T368" s="253"/>
      <c r="U368" s="253" t="s">
        <v>568</v>
      </c>
      <c r="V368" s="253"/>
      <c r="W368" s="253"/>
      <c r="X368" s="253"/>
      <c r="Y368" s="253"/>
      <c r="Z368" s="253"/>
      <c r="AA368" s="253"/>
      <c r="AB368" s="253"/>
      <c r="AC368" s="253" t="s">
        <v>332</v>
      </c>
      <c r="AD368" s="253"/>
      <c r="AE368" s="253"/>
      <c r="AF368" s="253"/>
      <c r="AG368" s="253"/>
      <c r="AH368" s="253"/>
      <c r="AI368" s="253"/>
      <c r="AJ368" s="253"/>
      <c r="AK368" s="253"/>
      <c r="AL368" s="253"/>
      <c r="AM368" s="253"/>
      <c r="AN368" s="253"/>
      <c r="AO368" s="253"/>
      <c r="AP368" s="256"/>
      <c r="AQ368" s="253"/>
      <c r="AR368" s="253"/>
      <c r="AS368" s="253"/>
      <c r="AT368" s="256"/>
      <c r="AU368" s="253"/>
      <c r="AV368" s="253"/>
      <c r="AW368" s="253"/>
      <c r="AX368" s="253"/>
      <c r="AY368" s="253"/>
      <c r="AZ368" s="253"/>
      <c r="BA368" s="253"/>
      <c r="BB368" s="253"/>
      <c r="BC368" s="253"/>
      <c r="BD368" s="253"/>
      <c r="BE368" s="253"/>
      <c r="BF368" s="253"/>
      <c r="BG368" s="253"/>
      <c r="BH368" s="253"/>
      <c r="BI368" s="253"/>
      <c r="BJ368" s="253"/>
      <c r="BK368" s="253"/>
      <c r="BL368" s="253"/>
      <c r="BM368" s="253"/>
      <c r="BN368" s="253"/>
      <c r="BO368" s="253"/>
      <c r="BP368" s="253"/>
      <c r="BQ368" s="253"/>
      <c r="BR368" s="253"/>
      <c r="BS368" s="253"/>
      <c r="BT368" s="253"/>
      <c r="BU368" s="253"/>
      <c r="BV368" s="253"/>
      <c r="BW368" s="253"/>
      <c r="BX368" s="253"/>
      <c r="BY368" s="253"/>
      <c r="BZ368" s="253"/>
      <c r="CA368" s="253"/>
      <c r="CB368" s="253"/>
      <c r="CC368" s="253"/>
      <c r="CD368" s="253"/>
      <c r="CE368" s="253"/>
      <c r="CF368" s="253"/>
      <c r="CG368" s="253"/>
      <c r="CH368" s="253"/>
      <c r="CI368" s="253"/>
      <c r="CJ368" s="253"/>
      <c r="CK368" s="253"/>
      <c r="CL368" s="253"/>
      <c r="CM368" s="253"/>
      <c r="CN368" s="253"/>
      <c r="CO368" s="253"/>
      <c r="CP368" s="253"/>
      <c r="CQ368" s="253"/>
      <c r="CR368" s="253"/>
      <c r="CS368" s="253"/>
      <c r="CT368" s="253"/>
      <c r="CU368" s="253"/>
      <c r="CV368" s="253"/>
      <c r="CW368" s="253"/>
      <c r="CX368" s="253"/>
      <c r="CY368" s="253"/>
      <c r="CZ368" s="253"/>
      <c r="DA368" s="253"/>
      <c r="DB368" s="253"/>
      <c r="DC368" s="253"/>
      <c r="DD368" s="253"/>
      <c r="DE368" s="253"/>
      <c r="DF368" s="253"/>
      <c r="DG368" s="253"/>
      <c r="DH368" s="253"/>
      <c r="DI368" s="253"/>
      <c r="DJ368" s="253"/>
      <c r="DK368" s="253"/>
      <c r="DL368" s="253"/>
      <c r="DM368" s="253"/>
      <c r="DN368" s="253"/>
      <c r="DO368" s="253"/>
      <c r="DP368" s="253"/>
      <c r="DQ368" s="253"/>
      <c r="DR368" s="253"/>
      <c r="DS368" s="253"/>
      <c r="DT368" s="253"/>
      <c r="DU368" s="253"/>
      <c r="DV368" s="253"/>
      <c r="DW368" s="253"/>
      <c r="DX368" s="253"/>
      <c r="DY368" s="253"/>
      <c r="DZ368" s="253"/>
      <c r="EA368" s="253"/>
      <c r="EB368" s="253"/>
      <c r="EC368" s="253"/>
      <c r="ED368" s="253"/>
      <c r="EE368" s="253"/>
      <c r="EF368" s="253"/>
      <c r="EG368" s="253"/>
      <c r="EH368" s="253"/>
      <c r="EI368" s="253"/>
      <c r="EJ368" s="253"/>
      <c r="EK368" s="253"/>
      <c r="EL368" s="253"/>
      <c r="EM368" s="253"/>
      <c r="EN368" s="253"/>
      <c r="EO368" s="253"/>
      <c r="EP368" s="253"/>
      <c r="EQ368" s="253"/>
      <c r="ER368" s="253"/>
      <c r="ES368" s="253"/>
      <c r="ET368" s="253"/>
      <c r="EU368" s="253"/>
      <c r="EV368" s="253"/>
      <c r="EW368" s="253"/>
      <c r="EX368" s="253"/>
      <c r="EY368" s="253"/>
      <c r="EZ368" s="253"/>
      <c r="FA368" s="253"/>
      <c r="FB368" s="253"/>
      <c r="FC368" s="253"/>
      <c r="FD368" s="253"/>
      <c r="FE368" s="253"/>
      <c r="FF368" s="253"/>
      <c r="FG368" s="253"/>
      <c r="FH368" s="253"/>
      <c r="FI368" s="253"/>
      <c r="FJ368" s="253"/>
      <c r="FK368" s="253"/>
      <c r="FL368" s="253"/>
      <c r="FM368" s="253"/>
      <c r="FN368" s="253"/>
      <c r="FO368" s="253"/>
      <c r="FP368" s="253"/>
      <c r="FQ368" s="253"/>
      <c r="FR368" s="253"/>
      <c r="FS368" s="253"/>
      <c r="FT368" s="253"/>
      <c r="FU368" s="253"/>
      <c r="FV368" s="253"/>
      <c r="FW368" s="253"/>
      <c r="FX368" s="253"/>
      <c r="FY368" s="253"/>
      <c r="FZ368" s="253"/>
      <c r="GA368" s="253"/>
      <c r="GB368" s="253"/>
      <c r="GC368" s="253"/>
      <c r="GD368" s="253"/>
      <c r="GE368" s="253"/>
      <c r="GF368" s="253"/>
      <c r="GG368" s="253"/>
      <c r="GH368" s="253"/>
      <c r="GI368" s="253"/>
      <c r="GJ368" s="253"/>
      <c r="GK368" s="253"/>
      <c r="GL368" s="253"/>
      <c r="GM368" s="253"/>
      <c r="GN368" s="253"/>
      <c r="GO368" s="253"/>
      <c r="GP368" s="253"/>
      <c r="GQ368" s="253"/>
      <c r="GR368" s="253"/>
      <c r="GS368" s="253"/>
      <c r="GT368" s="253"/>
      <c r="GU368" s="253"/>
      <c r="GV368" s="253"/>
      <c r="GW368" s="253"/>
      <c r="GX368" s="253"/>
      <c r="GY368" s="253"/>
      <c r="GZ368" s="253"/>
      <c r="HA368" s="253"/>
      <c r="HB368" s="253"/>
      <c r="HC368" s="253"/>
      <c r="HD368" s="253"/>
      <c r="HE368" s="253"/>
      <c r="HF368" s="253"/>
    </row>
    <row r="369" spans="1:214" s="312" customFormat="1" ht="15" customHeight="1" x14ac:dyDescent="0.25">
      <c r="A369" s="297"/>
      <c r="B369" s="297"/>
      <c r="C369" s="253"/>
      <c r="D369" s="253"/>
      <c r="E369" s="253"/>
      <c r="F369" s="253"/>
      <c r="G369" s="253"/>
      <c r="H369" s="253"/>
      <c r="I369" s="253"/>
      <c r="J369" s="253"/>
      <c r="K369" s="253"/>
      <c r="L369" s="253"/>
      <c r="M369" s="253"/>
      <c r="N369" s="253"/>
      <c r="O369" s="253"/>
      <c r="P369" s="253"/>
      <c r="Q369" s="253"/>
      <c r="R369" s="253"/>
      <c r="S369" s="253"/>
      <c r="T369" s="253"/>
      <c r="U369" s="253" t="s">
        <v>569</v>
      </c>
      <c r="V369" s="253"/>
      <c r="W369" s="253"/>
      <c r="X369" s="253"/>
      <c r="Y369" s="253"/>
      <c r="Z369" s="253"/>
      <c r="AA369" s="253"/>
      <c r="AB369" s="253"/>
      <c r="AC369" s="253" t="s">
        <v>329</v>
      </c>
      <c r="AD369" s="253"/>
      <c r="AE369" s="253"/>
      <c r="AF369" s="253"/>
      <c r="AG369" s="253"/>
      <c r="AH369" s="253"/>
      <c r="AI369" s="253"/>
      <c r="AJ369" s="253"/>
      <c r="AK369" s="253"/>
      <c r="AL369" s="253"/>
      <c r="AM369" s="253"/>
      <c r="AN369" s="253"/>
      <c r="AO369" s="253"/>
      <c r="AP369" s="256"/>
      <c r="AQ369" s="253"/>
      <c r="AR369" s="253"/>
      <c r="AS369" s="253"/>
      <c r="AT369" s="256"/>
      <c r="AU369" s="253"/>
      <c r="AV369" s="253"/>
      <c r="AW369" s="253"/>
      <c r="AX369" s="253"/>
      <c r="AY369" s="253"/>
      <c r="AZ369" s="253"/>
      <c r="BA369" s="253"/>
      <c r="BB369" s="253"/>
      <c r="BC369" s="253"/>
      <c r="BD369" s="253"/>
      <c r="BE369" s="253"/>
      <c r="BF369" s="253"/>
      <c r="BG369" s="253"/>
      <c r="BH369" s="253"/>
      <c r="BI369" s="253"/>
      <c r="BJ369" s="253"/>
      <c r="BK369" s="253"/>
      <c r="BL369" s="253"/>
      <c r="BM369" s="253"/>
      <c r="BN369" s="253"/>
      <c r="BO369" s="253"/>
      <c r="BP369" s="253"/>
      <c r="BQ369" s="253"/>
      <c r="BR369" s="253"/>
      <c r="BS369" s="253"/>
      <c r="BT369" s="253"/>
      <c r="BU369" s="253"/>
      <c r="BV369" s="253"/>
      <c r="BW369" s="253"/>
      <c r="BX369" s="253"/>
      <c r="BY369" s="253"/>
      <c r="BZ369" s="253"/>
      <c r="CA369" s="253"/>
      <c r="CB369" s="253"/>
      <c r="CC369" s="253"/>
      <c r="CD369" s="253"/>
      <c r="CE369" s="253"/>
      <c r="CF369" s="253"/>
      <c r="CG369" s="253"/>
      <c r="CH369" s="253"/>
      <c r="CI369" s="253"/>
      <c r="CJ369" s="253"/>
      <c r="CK369" s="253"/>
      <c r="CL369" s="253"/>
      <c r="CM369" s="253"/>
      <c r="CN369" s="253"/>
      <c r="CO369" s="253"/>
      <c r="CP369" s="253"/>
      <c r="CQ369" s="253"/>
      <c r="CR369" s="253"/>
      <c r="CS369" s="253"/>
      <c r="CT369" s="253"/>
      <c r="CU369" s="253"/>
      <c r="CV369" s="253"/>
      <c r="CW369" s="253"/>
      <c r="CX369" s="253"/>
      <c r="CY369" s="253"/>
      <c r="CZ369" s="253"/>
      <c r="DA369" s="253"/>
      <c r="DB369" s="253"/>
      <c r="DC369" s="253"/>
      <c r="DD369" s="253"/>
      <c r="DE369" s="253"/>
      <c r="DF369" s="253"/>
      <c r="DG369" s="253"/>
      <c r="DH369" s="253"/>
      <c r="DI369" s="253"/>
      <c r="DJ369" s="253"/>
      <c r="DK369" s="253"/>
      <c r="DL369" s="253"/>
      <c r="DM369" s="253"/>
      <c r="DN369" s="253"/>
      <c r="DO369" s="253"/>
      <c r="DP369" s="253"/>
      <c r="DQ369" s="253"/>
      <c r="DR369" s="253"/>
      <c r="DS369" s="253"/>
      <c r="DT369" s="253"/>
      <c r="DU369" s="253"/>
      <c r="DV369" s="253"/>
      <c r="DW369" s="253"/>
      <c r="DX369" s="253"/>
      <c r="DY369" s="253"/>
      <c r="DZ369" s="253"/>
      <c r="EA369" s="253"/>
      <c r="EB369" s="253"/>
      <c r="EC369" s="253"/>
      <c r="ED369" s="253"/>
      <c r="EE369" s="253"/>
      <c r="EF369" s="253"/>
      <c r="EG369" s="253"/>
      <c r="EH369" s="253"/>
      <c r="EI369" s="253"/>
      <c r="EJ369" s="253"/>
      <c r="EK369" s="253"/>
      <c r="EL369" s="253"/>
      <c r="EM369" s="253"/>
      <c r="EN369" s="253"/>
      <c r="EO369" s="253"/>
      <c r="EP369" s="253"/>
      <c r="EQ369" s="253"/>
      <c r="ER369" s="253"/>
      <c r="ES369" s="253"/>
      <c r="ET369" s="253"/>
      <c r="EU369" s="253"/>
      <c r="EV369" s="253"/>
      <c r="EW369" s="253"/>
      <c r="EX369" s="253"/>
      <c r="EY369" s="253"/>
      <c r="EZ369" s="253"/>
      <c r="FA369" s="253"/>
      <c r="FB369" s="253"/>
      <c r="FC369" s="253"/>
      <c r="FD369" s="253"/>
      <c r="FE369" s="253"/>
      <c r="FF369" s="253"/>
      <c r="FG369" s="253"/>
      <c r="FH369" s="253"/>
      <c r="FI369" s="253"/>
      <c r="FJ369" s="253"/>
      <c r="FK369" s="253"/>
      <c r="FL369" s="253"/>
      <c r="FM369" s="253"/>
      <c r="FN369" s="253"/>
      <c r="FO369" s="253"/>
      <c r="FP369" s="253"/>
      <c r="FQ369" s="253"/>
      <c r="FR369" s="253"/>
      <c r="FS369" s="253"/>
      <c r="FT369" s="253"/>
      <c r="FU369" s="253"/>
      <c r="FV369" s="253"/>
      <c r="FW369" s="253"/>
      <c r="FX369" s="253"/>
      <c r="FY369" s="253"/>
      <c r="FZ369" s="253"/>
      <c r="GA369" s="253"/>
      <c r="GB369" s="253"/>
      <c r="GC369" s="253"/>
      <c r="GD369" s="253"/>
      <c r="GE369" s="253"/>
      <c r="GF369" s="253"/>
      <c r="GG369" s="253"/>
      <c r="GH369" s="253"/>
      <c r="GI369" s="253"/>
      <c r="GJ369" s="253"/>
      <c r="GK369" s="253"/>
      <c r="GL369" s="253"/>
      <c r="GM369" s="253"/>
      <c r="GN369" s="253"/>
      <c r="GO369" s="253"/>
      <c r="GP369" s="253"/>
      <c r="GQ369" s="253"/>
      <c r="GR369" s="253"/>
      <c r="GS369" s="253"/>
      <c r="GT369" s="253"/>
      <c r="GU369" s="253"/>
      <c r="GV369" s="253"/>
      <c r="GW369" s="253"/>
      <c r="GX369" s="253"/>
      <c r="GY369" s="253"/>
      <c r="GZ369" s="253"/>
      <c r="HA369" s="253"/>
      <c r="HB369" s="253"/>
      <c r="HC369" s="253"/>
      <c r="HD369" s="253"/>
      <c r="HE369" s="253"/>
      <c r="HF369" s="253"/>
    </row>
    <row r="370" spans="1:214" s="312" customFormat="1" ht="15" customHeight="1" x14ac:dyDescent="0.25">
      <c r="A370" s="297"/>
      <c r="B370" s="297"/>
      <c r="C370" s="253"/>
      <c r="D370" s="253"/>
      <c r="E370" s="253"/>
      <c r="F370" s="253"/>
      <c r="G370" s="253"/>
      <c r="H370" s="253"/>
      <c r="I370" s="253"/>
      <c r="J370" s="253"/>
      <c r="K370" s="253"/>
      <c r="L370" s="253"/>
      <c r="M370" s="253"/>
      <c r="N370" s="253"/>
      <c r="O370" s="253"/>
      <c r="P370" s="253"/>
      <c r="Q370" s="253"/>
      <c r="R370" s="253"/>
      <c r="S370" s="253"/>
      <c r="T370" s="253"/>
      <c r="U370" s="253" t="s">
        <v>570</v>
      </c>
      <c r="V370" s="253"/>
      <c r="W370" s="253"/>
      <c r="X370" s="253"/>
      <c r="Y370" s="253"/>
      <c r="Z370" s="253"/>
      <c r="AA370" s="253"/>
      <c r="AB370" s="253"/>
      <c r="AC370" s="253" t="s">
        <v>373</v>
      </c>
      <c r="AD370" s="253"/>
      <c r="AE370" s="253"/>
      <c r="AF370" s="253"/>
      <c r="AG370" s="253"/>
      <c r="AH370" s="253"/>
      <c r="AI370" s="253"/>
      <c r="AJ370" s="253"/>
      <c r="AK370" s="253"/>
      <c r="AL370" s="253"/>
      <c r="AM370" s="253"/>
      <c r="AN370" s="253"/>
      <c r="AO370" s="253"/>
      <c r="AP370" s="256"/>
      <c r="AQ370" s="253"/>
      <c r="AR370" s="253"/>
      <c r="AS370" s="253"/>
      <c r="AT370" s="256"/>
      <c r="AU370" s="253"/>
      <c r="AV370" s="253"/>
      <c r="AW370" s="253"/>
      <c r="AX370" s="253"/>
      <c r="AY370" s="253"/>
      <c r="AZ370" s="253"/>
      <c r="BA370" s="253"/>
      <c r="BB370" s="253"/>
      <c r="BC370" s="253"/>
      <c r="BD370" s="253"/>
      <c r="BE370" s="253"/>
      <c r="BF370" s="253"/>
      <c r="BG370" s="253"/>
      <c r="BH370" s="253"/>
      <c r="BI370" s="253"/>
      <c r="BJ370" s="253"/>
      <c r="BK370" s="253"/>
      <c r="BL370" s="253"/>
      <c r="BM370" s="253"/>
      <c r="BN370" s="253"/>
      <c r="BO370" s="253"/>
      <c r="BP370" s="253"/>
      <c r="BQ370" s="253"/>
      <c r="BR370" s="253"/>
      <c r="BS370" s="253"/>
      <c r="BT370" s="253"/>
      <c r="BU370" s="253"/>
      <c r="BV370" s="253"/>
      <c r="BW370" s="253"/>
      <c r="BX370" s="253"/>
      <c r="BY370" s="253"/>
      <c r="BZ370" s="253"/>
      <c r="CA370" s="253"/>
      <c r="CB370" s="253"/>
      <c r="CC370" s="253"/>
      <c r="CD370" s="253"/>
      <c r="CE370" s="253"/>
      <c r="CF370" s="253"/>
      <c r="CG370" s="253"/>
      <c r="CH370" s="253"/>
      <c r="CI370" s="253"/>
      <c r="CJ370" s="253"/>
      <c r="CK370" s="253"/>
      <c r="CL370" s="253"/>
      <c r="CM370" s="253"/>
      <c r="CN370" s="253"/>
      <c r="CO370" s="253"/>
      <c r="CP370" s="253"/>
      <c r="CQ370" s="253"/>
      <c r="CR370" s="253"/>
      <c r="CS370" s="253"/>
      <c r="CT370" s="253"/>
      <c r="CU370" s="253"/>
      <c r="CV370" s="253"/>
      <c r="CW370" s="253"/>
      <c r="CX370" s="253"/>
      <c r="CY370" s="253"/>
      <c r="CZ370" s="253"/>
      <c r="DA370" s="253"/>
      <c r="DB370" s="253"/>
      <c r="DC370" s="253"/>
      <c r="DD370" s="253"/>
      <c r="DE370" s="253"/>
      <c r="DF370" s="253"/>
      <c r="DG370" s="253"/>
      <c r="DH370" s="253"/>
      <c r="DI370" s="253"/>
      <c r="DJ370" s="253"/>
      <c r="DK370" s="253"/>
      <c r="DL370" s="253"/>
      <c r="DM370" s="253"/>
      <c r="DN370" s="253"/>
      <c r="DO370" s="253"/>
      <c r="DP370" s="253"/>
      <c r="DQ370" s="253"/>
      <c r="DR370" s="253"/>
      <c r="DS370" s="253"/>
      <c r="DT370" s="253"/>
      <c r="DU370" s="253"/>
      <c r="DV370" s="253"/>
      <c r="DW370" s="253"/>
      <c r="DX370" s="253"/>
      <c r="DY370" s="253"/>
      <c r="DZ370" s="253"/>
      <c r="EA370" s="253"/>
      <c r="EB370" s="253"/>
      <c r="EC370" s="253"/>
      <c r="ED370" s="253"/>
      <c r="EE370" s="253"/>
      <c r="EF370" s="253"/>
      <c r="EG370" s="253"/>
      <c r="EH370" s="253"/>
      <c r="EI370" s="253"/>
      <c r="EJ370" s="253"/>
      <c r="EK370" s="253"/>
      <c r="EL370" s="253"/>
      <c r="EM370" s="253"/>
      <c r="EN370" s="253"/>
      <c r="EO370" s="253"/>
      <c r="EP370" s="253"/>
      <c r="EQ370" s="253"/>
      <c r="ER370" s="253"/>
      <c r="ES370" s="253"/>
      <c r="ET370" s="253"/>
      <c r="EU370" s="253"/>
      <c r="EV370" s="253"/>
      <c r="EW370" s="253"/>
      <c r="EX370" s="253"/>
      <c r="EY370" s="253"/>
      <c r="EZ370" s="253"/>
      <c r="FA370" s="253"/>
      <c r="FB370" s="253"/>
      <c r="FC370" s="253"/>
      <c r="FD370" s="253"/>
      <c r="FE370" s="253"/>
      <c r="FF370" s="253"/>
      <c r="FG370" s="253"/>
      <c r="FH370" s="253"/>
      <c r="FI370" s="253"/>
      <c r="FJ370" s="253"/>
      <c r="FK370" s="253"/>
      <c r="FL370" s="253"/>
      <c r="FM370" s="253"/>
      <c r="FN370" s="253"/>
      <c r="FO370" s="253"/>
      <c r="FP370" s="253"/>
      <c r="FQ370" s="253"/>
      <c r="FR370" s="253"/>
      <c r="FS370" s="253"/>
      <c r="FT370" s="253"/>
      <c r="FU370" s="253"/>
      <c r="FV370" s="253"/>
      <c r="FW370" s="253"/>
      <c r="FX370" s="253"/>
      <c r="FY370" s="253"/>
      <c r="FZ370" s="253"/>
      <c r="GA370" s="253"/>
      <c r="GB370" s="253"/>
      <c r="GC370" s="253"/>
      <c r="GD370" s="253"/>
      <c r="GE370" s="253"/>
      <c r="GF370" s="253"/>
      <c r="GG370" s="253"/>
      <c r="GH370" s="253"/>
      <c r="GI370" s="253"/>
      <c r="GJ370" s="253"/>
      <c r="GK370" s="253"/>
      <c r="GL370" s="253"/>
      <c r="GM370" s="253"/>
      <c r="GN370" s="253"/>
      <c r="GO370" s="253"/>
      <c r="GP370" s="253"/>
      <c r="GQ370" s="253"/>
      <c r="GR370" s="253"/>
      <c r="GS370" s="253"/>
      <c r="GT370" s="253"/>
      <c r="GU370" s="253"/>
      <c r="GV370" s="253"/>
      <c r="GW370" s="253"/>
      <c r="GX370" s="253"/>
      <c r="GY370" s="253"/>
      <c r="GZ370" s="253"/>
      <c r="HA370" s="253"/>
      <c r="HB370" s="253"/>
      <c r="HC370" s="253"/>
      <c r="HD370" s="253"/>
      <c r="HE370" s="253"/>
      <c r="HF370" s="253"/>
    </row>
    <row r="371" spans="1:214" s="312" customFormat="1" ht="15" customHeight="1" x14ac:dyDescent="0.25">
      <c r="A371" s="297"/>
      <c r="B371" s="297"/>
      <c r="C371" s="253"/>
      <c r="D371" s="253"/>
      <c r="E371" s="253"/>
      <c r="F371" s="253"/>
      <c r="G371" s="253"/>
      <c r="H371" s="253"/>
      <c r="I371" s="253"/>
      <c r="J371" s="253"/>
      <c r="K371" s="253"/>
      <c r="L371" s="253"/>
      <c r="M371" s="253"/>
      <c r="N371" s="253"/>
      <c r="O371" s="253"/>
      <c r="P371" s="253"/>
      <c r="Q371" s="253"/>
      <c r="R371" s="253"/>
      <c r="S371" s="253"/>
      <c r="T371" s="253"/>
      <c r="U371" s="253" t="s">
        <v>571</v>
      </c>
      <c r="V371" s="253"/>
      <c r="W371" s="253"/>
      <c r="X371" s="253"/>
      <c r="Y371" s="253"/>
      <c r="Z371" s="253"/>
      <c r="AA371" s="253"/>
      <c r="AB371" s="253"/>
      <c r="AC371" s="253" t="s">
        <v>323</v>
      </c>
      <c r="AD371" s="253"/>
      <c r="AE371" s="253"/>
      <c r="AF371" s="253"/>
      <c r="AG371" s="253"/>
      <c r="AH371" s="253"/>
      <c r="AI371" s="253"/>
      <c r="AJ371" s="253"/>
      <c r="AK371" s="253"/>
      <c r="AL371" s="253"/>
      <c r="AM371" s="253"/>
      <c r="AN371" s="253"/>
      <c r="AO371" s="253"/>
      <c r="AP371" s="256"/>
      <c r="AQ371" s="253"/>
      <c r="AR371" s="253"/>
      <c r="AS371" s="253"/>
      <c r="AT371" s="256"/>
      <c r="AU371" s="253"/>
      <c r="AV371" s="253"/>
      <c r="AW371" s="253"/>
      <c r="AX371" s="253"/>
      <c r="AY371" s="253"/>
      <c r="AZ371" s="253"/>
      <c r="BA371" s="253"/>
      <c r="BB371" s="253"/>
      <c r="BC371" s="253"/>
      <c r="BD371" s="253"/>
      <c r="BE371" s="253"/>
      <c r="BF371" s="253"/>
      <c r="BG371" s="253"/>
      <c r="BH371" s="253"/>
      <c r="BI371" s="253"/>
      <c r="BJ371" s="253"/>
      <c r="BK371" s="253"/>
      <c r="BL371" s="253"/>
      <c r="BM371" s="253"/>
      <c r="BN371" s="253"/>
      <c r="BO371" s="253"/>
      <c r="BP371" s="253"/>
      <c r="BQ371" s="253"/>
      <c r="BR371" s="253"/>
      <c r="BS371" s="253"/>
      <c r="BT371" s="253"/>
      <c r="BU371" s="253"/>
      <c r="BV371" s="253"/>
      <c r="BW371" s="253"/>
      <c r="BX371" s="253"/>
      <c r="BY371" s="253"/>
      <c r="BZ371" s="253"/>
      <c r="CA371" s="253"/>
      <c r="CB371" s="253"/>
      <c r="CC371" s="253"/>
      <c r="CD371" s="253"/>
      <c r="CE371" s="253"/>
      <c r="CF371" s="253"/>
      <c r="CG371" s="253"/>
      <c r="CH371" s="253"/>
      <c r="CI371" s="253"/>
      <c r="CJ371" s="253"/>
      <c r="CK371" s="253"/>
      <c r="CL371" s="253"/>
      <c r="CM371" s="253"/>
      <c r="CN371" s="253"/>
      <c r="CO371" s="253"/>
      <c r="CP371" s="253"/>
      <c r="CQ371" s="253"/>
      <c r="CR371" s="253"/>
      <c r="CS371" s="253"/>
      <c r="CT371" s="253"/>
      <c r="CU371" s="253"/>
      <c r="CV371" s="253"/>
      <c r="CW371" s="253"/>
      <c r="CX371" s="253"/>
      <c r="CY371" s="253"/>
      <c r="CZ371" s="253"/>
      <c r="DA371" s="253"/>
      <c r="DB371" s="253"/>
      <c r="DC371" s="253"/>
      <c r="DD371" s="253"/>
      <c r="DE371" s="253"/>
      <c r="DF371" s="253"/>
      <c r="DG371" s="253"/>
      <c r="DH371" s="253"/>
      <c r="DI371" s="253"/>
      <c r="DJ371" s="253"/>
      <c r="DK371" s="253"/>
      <c r="DL371" s="253"/>
      <c r="DM371" s="253"/>
      <c r="DN371" s="253"/>
      <c r="DO371" s="253"/>
      <c r="DP371" s="253"/>
      <c r="DQ371" s="253"/>
      <c r="DR371" s="253"/>
      <c r="DS371" s="253"/>
      <c r="DT371" s="253"/>
      <c r="DU371" s="253"/>
      <c r="DV371" s="253"/>
      <c r="DW371" s="253"/>
      <c r="DX371" s="253"/>
      <c r="DY371" s="253"/>
      <c r="DZ371" s="253"/>
      <c r="EA371" s="253"/>
      <c r="EB371" s="253"/>
      <c r="EC371" s="253"/>
      <c r="ED371" s="253"/>
      <c r="EE371" s="253"/>
      <c r="EF371" s="253"/>
      <c r="EG371" s="253"/>
      <c r="EH371" s="253"/>
      <c r="EI371" s="253"/>
      <c r="EJ371" s="253"/>
      <c r="EK371" s="253"/>
      <c r="EL371" s="253"/>
      <c r="EM371" s="253"/>
      <c r="EN371" s="253"/>
      <c r="EO371" s="253"/>
      <c r="EP371" s="253"/>
      <c r="EQ371" s="253"/>
      <c r="ER371" s="253"/>
      <c r="ES371" s="253"/>
      <c r="ET371" s="253"/>
      <c r="EU371" s="253"/>
      <c r="EV371" s="253"/>
      <c r="EW371" s="253"/>
      <c r="EX371" s="253"/>
      <c r="EY371" s="253"/>
      <c r="EZ371" s="253"/>
      <c r="FA371" s="253"/>
      <c r="FB371" s="253"/>
      <c r="FC371" s="253"/>
      <c r="FD371" s="253"/>
      <c r="FE371" s="253"/>
      <c r="FF371" s="253"/>
      <c r="FG371" s="253"/>
      <c r="FH371" s="253"/>
      <c r="FI371" s="253"/>
      <c r="FJ371" s="253"/>
      <c r="FK371" s="253"/>
      <c r="FL371" s="253"/>
      <c r="FM371" s="253"/>
      <c r="FN371" s="253"/>
      <c r="FO371" s="253"/>
      <c r="FP371" s="253"/>
      <c r="FQ371" s="253"/>
      <c r="FR371" s="253"/>
      <c r="FS371" s="253"/>
      <c r="FT371" s="253"/>
      <c r="FU371" s="253"/>
      <c r="FV371" s="253"/>
      <c r="FW371" s="253"/>
      <c r="FX371" s="253"/>
      <c r="FY371" s="253"/>
      <c r="FZ371" s="253"/>
      <c r="GA371" s="253"/>
      <c r="GB371" s="253"/>
      <c r="GC371" s="253"/>
      <c r="GD371" s="253"/>
      <c r="GE371" s="253"/>
      <c r="GF371" s="253"/>
      <c r="GG371" s="253"/>
      <c r="GH371" s="253"/>
      <c r="GI371" s="253"/>
      <c r="GJ371" s="253"/>
      <c r="GK371" s="253"/>
      <c r="GL371" s="253"/>
      <c r="GM371" s="253"/>
      <c r="GN371" s="253"/>
      <c r="GO371" s="253"/>
      <c r="GP371" s="253"/>
      <c r="GQ371" s="253"/>
      <c r="GR371" s="253"/>
      <c r="GS371" s="253"/>
      <c r="GT371" s="253"/>
      <c r="GU371" s="253"/>
      <c r="GV371" s="253"/>
      <c r="GW371" s="253"/>
      <c r="GX371" s="253"/>
      <c r="GY371" s="253"/>
      <c r="GZ371" s="253"/>
      <c r="HA371" s="253"/>
      <c r="HB371" s="253"/>
      <c r="HC371" s="253"/>
      <c r="HD371" s="253"/>
      <c r="HE371" s="253"/>
      <c r="HF371" s="253"/>
    </row>
    <row r="372" spans="1:214" s="312" customFormat="1" ht="15" customHeight="1" x14ac:dyDescent="0.25">
      <c r="A372" s="297"/>
      <c r="B372" s="297"/>
      <c r="C372" s="253"/>
      <c r="D372" s="253"/>
      <c r="E372" s="253"/>
      <c r="F372" s="253"/>
      <c r="G372" s="253"/>
      <c r="H372" s="253"/>
      <c r="I372" s="253"/>
      <c r="J372" s="253"/>
      <c r="K372" s="253"/>
      <c r="L372" s="253"/>
      <c r="M372" s="253"/>
      <c r="N372" s="253"/>
      <c r="O372" s="253"/>
      <c r="P372" s="253"/>
      <c r="Q372" s="253"/>
      <c r="R372" s="253"/>
      <c r="S372" s="253"/>
      <c r="T372" s="253"/>
      <c r="U372" s="253" t="s">
        <v>572</v>
      </c>
      <c r="V372" s="253"/>
      <c r="W372" s="253"/>
      <c r="X372" s="253"/>
      <c r="Y372" s="253"/>
      <c r="Z372" s="253"/>
      <c r="AA372" s="253"/>
      <c r="AB372" s="253"/>
      <c r="AC372" s="253" t="s">
        <v>323</v>
      </c>
      <c r="AD372" s="253"/>
      <c r="AE372" s="253"/>
      <c r="AF372" s="253"/>
      <c r="AG372" s="253"/>
      <c r="AH372" s="253"/>
      <c r="AI372" s="253"/>
      <c r="AJ372" s="253"/>
      <c r="AK372" s="253"/>
      <c r="AL372" s="253"/>
      <c r="AM372" s="253"/>
      <c r="AN372" s="253"/>
      <c r="AO372" s="253"/>
      <c r="AP372" s="256"/>
      <c r="AQ372" s="253"/>
      <c r="AR372" s="253"/>
      <c r="AS372" s="253"/>
      <c r="AT372" s="256"/>
      <c r="AU372" s="253"/>
      <c r="AV372" s="253"/>
      <c r="AW372" s="253"/>
      <c r="AX372" s="253"/>
      <c r="AY372" s="253"/>
      <c r="AZ372" s="253"/>
      <c r="BA372" s="253"/>
      <c r="BB372" s="253"/>
      <c r="BC372" s="253"/>
      <c r="BD372" s="253"/>
      <c r="BE372" s="253"/>
      <c r="BF372" s="253"/>
      <c r="BG372" s="253"/>
      <c r="BH372" s="253"/>
      <c r="BI372" s="253"/>
      <c r="BJ372" s="253"/>
      <c r="BK372" s="253"/>
      <c r="BL372" s="253"/>
      <c r="BM372" s="253"/>
      <c r="BN372" s="253"/>
      <c r="BO372" s="253"/>
      <c r="BP372" s="253"/>
      <c r="BQ372" s="253"/>
      <c r="BR372" s="253"/>
      <c r="BS372" s="253"/>
      <c r="BT372" s="253"/>
      <c r="BU372" s="253"/>
      <c r="BV372" s="253"/>
      <c r="BW372" s="253"/>
      <c r="BX372" s="253"/>
      <c r="BY372" s="253"/>
      <c r="BZ372" s="253"/>
      <c r="CA372" s="253"/>
      <c r="CB372" s="253"/>
      <c r="CC372" s="253"/>
      <c r="CD372" s="253"/>
      <c r="CE372" s="253"/>
      <c r="CF372" s="253"/>
      <c r="CG372" s="253"/>
      <c r="CH372" s="253"/>
      <c r="CI372" s="253"/>
      <c r="CJ372" s="253"/>
      <c r="CK372" s="253"/>
      <c r="CL372" s="253"/>
      <c r="CM372" s="253"/>
      <c r="CN372" s="253"/>
      <c r="CO372" s="253"/>
      <c r="CP372" s="253"/>
      <c r="CQ372" s="253"/>
      <c r="CR372" s="253"/>
      <c r="CS372" s="253"/>
      <c r="CT372" s="253"/>
      <c r="CU372" s="253"/>
      <c r="CV372" s="253"/>
      <c r="CW372" s="253"/>
      <c r="CX372" s="253"/>
      <c r="CY372" s="253"/>
      <c r="CZ372" s="253"/>
      <c r="DA372" s="253"/>
      <c r="DB372" s="253"/>
      <c r="DC372" s="253"/>
      <c r="DD372" s="253"/>
      <c r="DE372" s="253"/>
      <c r="DF372" s="253"/>
      <c r="DG372" s="253"/>
      <c r="DH372" s="253"/>
      <c r="DI372" s="253"/>
      <c r="DJ372" s="253"/>
      <c r="DK372" s="253"/>
      <c r="DL372" s="253"/>
      <c r="DM372" s="253"/>
      <c r="DN372" s="253"/>
      <c r="DO372" s="253"/>
      <c r="DP372" s="253"/>
      <c r="DQ372" s="253"/>
      <c r="DR372" s="253"/>
      <c r="DS372" s="253"/>
      <c r="DT372" s="253"/>
      <c r="DU372" s="253"/>
      <c r="DV372" s="253"/>
      <c r="DW372" s="253"/>
      <c r="DX372" s="253"/>
      <c r="DY372" s="253"/>
      <c r="DZ372" s="253"/>
      <c r="EA372" s="253"/>
      <c r="EB372" s="253"/>
      <c r="EC372" s="253"/>
      <c r="ED372" s="253"/>
      <c r="EE372" s="253"/>
      <c r="EF372" s="253"/>
      <c r="EG372" s="253"/>
      <c r="EH372" s="253"/>
      <c r="EI372" s="253"/>
      <c r="EJ372" s="253"/>
      <c r="EK372" s="253"/>
      <c r="EL372" s="253"/>
      <c r="EM372" s="253"/>
      <c r="EN372" s="253"/>
      <c r="EO372" s="253"/>
      <c r="EP372" s="253"/>
      <c r="EQ372" s="253"/>
      <c r="ER372" s="253"/>
      <c r="ES372" s="253"/>
      <c r="ET372" s="253"/>
      <c r="EU372" s="253"/>
      <c r="EV372" s="253"/>
      <c r="EW372" s="253"/>
      <c r="EX372" s="253"/>
      <c r="EY372" s="253"/>
      <c r="EZ372" s="253"/>
      <c r="FA372" s="253"/>
      <c r="FB372" s="253"/>
      <c r="FC372" s="253"/>
      <c r="FD372" s="253"/>
      <c r="FE372" s="253"/>
      <c r="FF372" s="253"/>
      <c r="FG372" s="253"/>
      <c r="FH372" s="253"/>
      <c r="FI372" s="253"/>
      <c r="FJ372" s="253"/>
      <c r="FK372" s="253"/>
      <c r="FL372" s="253"/>
      <c r="FM372" s="253"/>
      <c r="FN372" s="253"/>
      <c r="FO372" s="253"/>
      <c r="FP372" s="253"/>
      <c r="FQ372" s="253"/>
      <c r="FR372" s="253"/>
      <c r="FS372" s="253"/>
      <c r="FT372" s="253"/>
      <c r="FU372" s="253"/>
      <c r="FV372" s="253"/>
      <c r="FW372" s="253"/>
      <c r="FX372" s="253"/>
      <c r="FY372" s="253"/>
      <c r="FZ372" s="253"/>
      <c r="GA372" s="253"/>
      <c r="GB372" s="253"/>
      <c r="GC372" s="253"/>
      <c r="GD372" s="253"/>
      <c r="GE372" s="253"/>
      <c r="GF372" s="253"/>
      <c r="GG372" s="253"/>
      <c r="GH372" s="253"/>
      <c r="GI372" s="253"/>
      <c r="GJ372" s="253"/>
      <c r="GK372" s="253"/>
      <c r="GL372" s="253"/>
      <c r="GM372" s="253"/>
      <c r="GN372" s="253"/>
      <c r="GO372" s="253"/>
      <c r="GP372" s="253"/>
      <c r="GQ372" s="253"/>
      <c r="GR372" s="253"/>
      <c r="GS372" s="253"/>
      <c r="GT372" s="253"/>
      <c r="GU372" s="253"/>
      <c r="GV372" s="253"/>
      <c r="GW372" s="253"/>
      <c r="GX372" s="253"/>
      <c r="GY372" s="253"/>
      <c r="GZ372" s="253"/>
      <c r="HA372" s="253"/>
      <c r="HB372" s="253"/>
      <c r="HC372" s="253"/>
      <c r="HD372" s="253"/>
      <c r="HE372" s="253"/>
      <c r="HF372" s="253"/>
    </row>
    <row r="373" spans="1:214" s="312" customFormat="1" ht="15" customHeight="1" x14ac:dyDescent="0.25">
      <c r="A373" s="297"/>
      <c r="B373" s="297"/>
      <c r="C373" s="253"/>
      <c r="D373" s="253"/>
      <c r="E373" s="253"/>
      <c r="F373" s="253"/>
      <c r="G373" s="253"/>
      <c r="H373" s="253"/>
      <c r="I373" s="253"/>
      <c r="J373" s="253"/>
      <c r="K373" s="253"/>
      <c r="L373" s="253"/>
      <c r="M373" s="253"/>
      <c r="N373" s="253"/>
      <c r="O373" s="253"/>
      <c r="P373" s="253"/>
      <c r="Q373" s="253"/>
      <c r="R373" s="253"/>
      <c r="S373" s="253"/>
      <c r="T373" s="253"/>
      <c r="U373" s="253" t="s">
        <v>573</v>
      </c>
      <c r="V373" s="253"/>
      <c r="W373" s="253"/>
      <c r="X373" s="253"/>
      <c r="Y373" s="253"/>
      <c r="Z373" s="253"/>
      <c r="AA373" s="253"/>
      <c r="AB373" s="253"/>
      <c r="AC373" s="253" t="s">
        <v>320</v>
      </c>
      <c r="AD373" s="253"/>
      <c r="AE373" s="253"/>
      <c r="AF373" s="253"/>
      <c r="AG373" s="253"/>
      <c r="AH373" s="253"/>
      <c r="AI373" s="253"/>
      <c r="AJ373" s="253"/>
      <c r="AK373" s="253"/>
      <c r="AL373" s="253"/>
      <c r="AM373" s="253"/>
      <c r="AN373" s="253"/>
      <c r="AO373" s="253"/>
      <c r="AP373" s="256"/>
      <c r="AQ373" s="253"/>
      <c r="AR373" s="253"/>
      <c r="AS373" s="253"/>
      <c r="AT373" s="256"/>
      <c r="AU373" s="253"/>
      <c r="AV373" s="253"/>
      <c r="AW373" s="253"/>
      <c r="AX373" s="253"/>
      <c r="AY373" s="253"/>
      <c r="AZ373" s="253"/>
      <c r="BA373" s="253"/>
      <c r="BB373" s="253"/>
      <c r="BC373" s="253"/>
      <c r="BD373" s="253"/>
      <c r="BE373" s="253"/>
      <c r="BF373" s="253"/>
      <c r="BG373" s="253"/>
      <c r="BH373" s="253"/>
      <c r="BI373" s="253"/>
      <c r="BJ373" s="253"/>
      <c r="BK373" s="253"/>
      <c r="BL373" s="253"/>
      <c r="BM373" s="253"/>
      <c r="BN373" s="253"/>
      <c r="BO373" s="253"/>
      <c r="BP373" s="253"/>
      <c r="BQ373" s="253"/>
      <c r="BR373" s="253"/>
      <c r="BS373" s="253"/>
      <c r="BT373" s="253"/>
      <c r="BU373" s="253"/>
      <c r="BV373" s="253"/>
      <c r="BW373" s="253"/>
      <c r="BX373" s="253"/>
      <c r="BY373" s="253"/>
      <c r="BZ373" s="253"/>
      <c r="CA373" s="253"/>
      <c r="CB373" s="253"/>
      <c r="CC373" s="253"/>
      <c r="CD373" s="253"/>
      <c r="CE373" s="253"/>
      <c r="CF373" s="253"/>
      <c r="CG373" s="253"/>
      <c r="CH373" s="253"/>
      <c r="CI373" s="253"/>
      <c r="CJ373" s="253"/>
      <c r="CK373" s="253"/>
      <c r="CL373" s="253"/>
      <c r="CM373" s="253"/>
      <c r="CN373" s="253"/>
      <c r="CO373" s="253"/>
      <c r="CP373" s="253"/>
      <c r="CQ373" s="253"/>
      <c r="CR373" s="253"/>
      <c r="CS373" s="253"/>
      <c r="CT373" s="253"/>
      <c r="CU373" s="253"/>
      <c r="CV373" s="253"/>
      <c r="CW373" s="253"/>
      <c r="CX373" s="253"/>
      <c r="CY373" s="253"/>
      <c r="CZ373" s="253"/>
      <c r="DA373" s="253"/>
      <c r="DB373" s="253"/>
      <c r="DC373" s="253"/>
      <c r="DD373" s="253"/>
      <c r="DE373" s="253"/>
      <c r="DF373" s="253"/>
      <c r="DG373" s="253"/>
      <c r="DH373" s="253"/>
      <c r="DI373" s="253"/>
      <c r="DJ373" s="253"/>
      <c r="DK373" s="253"/>
      <c r="DL373" s="253"/>
      <c r="DM373" s="253"/>
      <c r="DN373" s="253"/>
      <c r="DO373" s="253"/>
      <c r="DP373" s="253"/>
      <c r="DQ373" s="253"/>
      <c r="DR373" s="253"/>
      <c r="DS373" s="253"/>
      <c r="DT373" s="253"/>
      <c r="DU373" s="253"/>
      <c r="DV373" s="253"/>
      <c r="DW373" s="253"/>
      <c r="DX373" s="253"/>
      <c r="DY373" s="253"/>
      <c r="DZ373" s="253"/>
      <c r="EA373" s="253"/>
      <c r="EB373" s="253"/>
      <c r="EC373" s="253"/>
      <c r="ED373" s="253"/>
      <c r="EE373" s="253"/>
      <c r="EF373" s="253"/>
      <c r="EG373" s="253"/>
      <c r="EH373" s="253"/>
      <c r="EI373" s="253"/>
      <c r="EJ373" s="253"/>
      <c r="EK373" s="253"/>
      <c r="EL373" s="253"/>
      <c r="EM373" s="253"/>
      <c r="EN373" s="253"/>
      <c r="EO373" s="253"/>
      <c r="EP373" s="253"/>
      <c r="EQ373" s="253"/>
      <c r="ER373" s="253"/>
      <c r="ES373" s="253"/>
      <c r="ET373" s="253"/>
      <c r="EU373" s="253"/>
      <c r="EV373" s="253"/>
      <c r="EW373" s="253"/>
      <c r="EX373" s="253"/>
      <c r="EY373" s="253"/>
      <c r="EZ373" s="253"/>
      <c r="FA373" s="253"/>
      <c r="FB373" s="253"/>
      <c r="FC373" s="253"/>
      <c r="FD373" s="253"/>
      <c r="FE373" s="253"/>
      <c r="FF373" s="253"/>
      <c r="FG373" s="253"/>
      <c r="FH373" s="253"/>
      <c r="FI373" s="253"/>
      <c r="FJ373" s="253"/>
      <c r="FK373" s="253"/>
      <c r="FL373" s="253"/>
      <c r="FM373" s="253"/>
      <c r="FN373" s="253"/>
      <c r="FO373" s="253"/>
      <c r="FP373" s="253"/>
      <c r="FQ373" s="253"/>
      <c r="FR373" s="253"/>
      <c r="FS373" s="253"/>
      <c r="FT373" s="253"/>
      <c r="FU373" s="253"/>
      <c r="FV373" s="253"/>
      <c r="FW373" s="253"/>
      <c r="FX373" s="253"/>
      <c r="FY373" s="253"/>
      <c r="FZ373" s="253"/>
      <c r="GA373" s="253"/>
      <c r="GB373" s="253"/>
      <c r="GC373" s="253"/>
      <c r="GD373" s="253"/>
      <c r="GE373" s="253"/>
      <c r="GF373" s="253"/>
      <c r="GG373" s="253"/>
      <c r="GH373" s="253"/>
      <c r="GI373" s="253"/>
      <c r="GJ373" s="253"/>
      <c r="GK373" s="253"/>
      <c r="GL373" s="253"/>
      <c r="GM373" s="253"/>
      <c r="GN373" s="253"/>
      <c r="GO373" s="253"/>
      <c r="GP373" s="253"/>
      <c r="GQ373" s="253"/>
      <c r="GR373" s="253"/>
      <c r="GS373" s="253"/>
      <c r="GT373" s="253"/>
      <c r="GU373" s="253"/>
      <c r="GV373" s="253"/>
      <c r="GW373" s="253"/>
      <c r="GX373" s="253"/>
      <c r="GY373" s="253"/>
      <c r="GZ373" s="253"/>
      <c r="HA373" s="253"/>
      <c r="HB373" s="253"/>
      <c r="HC373" s="253"/>
      <c r="HD373" s="253"/>
      <c r="HE373" s="253"/>
      <c r="HF373" s="253"/>
    </row>
    <row r="374" spans="1:214" s="312" customFormat="1" ht="15" customHeight="1" x14ac:dyDescent="0.25">
      <c r="A374" s="297"/>
      <c r="B374" s="297"/>
      <c r="C374" s="253"/>
      <c r="D374" s="253"/>
      <c r="E374" s="253"/>
      <c r="F374" s="253"/>
      <c r="G374" s="253"/>
      <c r="H374" s="253"/>
      <c r="I374" s="253"/>
      <c r="J374" s="253"/>
      <c r="K374" s="253"/>
      <c r="L374" s="253"/>
      <c r="M374" s="253"/>
      <c r="N374" s="253"/>
      <c r="O374" s="253"/>
      <c r="P374" s="253"/>
      <c r="Q374" s="253"/>
      <c r="R374" s="253"/>
      <c r="S374" s="253"/>
      <c r="T374" s="253"/>
      <c r="U374" s="253" t="s">
        <v>574</v>
      </c>
      <c r="V374" s="253"/>
      <c r="W374" s="253"/>
      <c r="X374" s="253"/>
      <c r="Y374" s="253"/>
      <c r="Z374" s="253"/>
      <c r="AA374" s="253"/>
      <c r="AB374" s="253"/>
      <c r="AC374" s="253" t="s">
        <v>332</v>
      </c>
      <c r="AD374" s="253"/>
      <c r="AE374" s="253"/>
      <c r="AF374" s="253"/>
      <c r="AG374" s="253"/>
      <c r="AH374" s="253"/>
      <c r="AI374" s="253"/>
      <c r="AJ374" s="253"/>
      <c r="AK374" s="253"/>
      <c r="AL374" s="253"/>
      <c r="AM374" s="253"/>
      <c r="AN374" s="253"/>
      <c r="AO374" s="253"/>
      <c r="AP374" s="256"/>
      <c r="AQ374" s="253"/>
      <c r="AR374" s="253"/>
      <c r="AS374" s="253"/>
      <c r="AT374" s="256"/>
      <c r="AU374" s="253"/>
      <c r="AV374" s="253"/>
      <c r="AW374" s="253"/>
      <c r="AX374" s="253"/>
      <c r="AY374" s="253"/>
      <c r="AZ374" s="253"/>
      <c r="BA374" s="253"/>
      <c r="BB374" s="253"/>
      <c r="BC374" s="253"/>
      <c r="BD374" s="253"/>
      <c r="BE374" s="253"/>
      <c r="BF374" s="253"/>
      <c r="BG374" s="253"/>
      <c r="BH374" s="253"/>
      <c r="BI374" s="253"/>
      <c r="BJ374" s="253"/>
      <c r="BK374" s="253"/>
      <c r="BL374" s="253"/>
      <c r="BM374" s="253"/>
      <c r="BN374" s="253"/>
      <c r="BO374" s="253"/>
      <c r="BP374" s="253"/>
      <c r="BQ374" s="253"/>
      <c r="BR374" s="253"/>
      <c r="BS374" s="253"/>
      <c r="BT374" s="253"/>
      <c r="BU374" s="253"/>
      <c r="BV374" s="253"/>
      <c r="BW374" s="253"/>
      <c r="BX374" s="253"/>
      <c r="BY374" s="253"/>
      <c r="BZ374" s="253"/>
      <c r="CA374" s="253"/>
      <c r="CB374" s="253"/>
      <c r="CC374" s="253"/>
      <c r="CD374" s="253"/>
      <c r="CE374" s="253"/>
      <c r="CF374" s="253"/>
      <c r="CG374" s="253"/>
      <c r="CH374" s="253"/>
      <c r="CI374" s="253"/>
      <c r="CJ374" s="253"/>
      <c r="CK374" s="253"/>
      <c r="CL374" s="253"/>
      <c r="CM374" s="253"/>
      <c r="CN374" s="253"/>
      <c r="CO374" s="253"/>
      <c r="CP374" s="253"/>
      <c r="CQ374" s="253"/>
      <c r="CR374" s="253"/>
      <c r="CS374" s="253"/>
      <c r="CT374" s="253"/>
      <c r="CU374" s="253"/>
      <c r="CV374" s="253"/>
      <c r="CW374" s="253"/>
      <c r="CX374" s="253"/>
      <c r="CY374" s="253"/>
      <c r="CZ374" s="253"/>
      <c r="DA374" s="253"/>
      <c r="DB374" s="253"/>
      <c r="DC374" s="253"/>
      <c r="DD374" s="253"/>
      <c r="DE374" s="253"/>
      <c r="DF374" s="253"/>
      <c r="DG374" s="253"/>
      <c r="DH374" s="253"/>
      <c r="DI374" s="253"/>
      <c r="DJ374" s="253"/>
      <c r="DK374" s="253"/>
      <c r="DL374" s="253"/>
      <c r="DM374" s="253"/>
      <c r="DN374" s="253"/>
      <c r="DO374" s="253"/>
      <c r="DP374" s="253"/>
      <c r="DQ374" s="253"/>
      <c r="DR374" s="253"/>
      <c r="DS374" s="253"/>
      <c r="DT374" s="253"/>
      <c r="DU374" s="253"/>
      <c r="DV374" s="253"/>
      <c r="DW374" s="253"/>
      <c r="DX374" s="253"/>
      <c r="DY374" s="253"/>
      <c r="DZ374" s="253"/>
      <c r="EA374" s="253"/>
      <c r="EB374" s="253"/>
      <c r="EC374" s="253"/>
      <c r="ED374" s="253"/>
      <c r="EE374" s="253"/>
      <c r="EF374" s="253"/>
      <c r="EG374" s="253"/>
      <c r="EH374" s="253"/>
      <c r="EI374" s="253"/>
      <c r="EJ374" s="253"/>
      <c r="EK374" s="253"/>
      <c r="EL374" s="253"/>
      <c r="EM374" s="253"/>
      <c r="EN374" s="253"/>
      <c r="EO374" s="253"/>
      <c r="EP374" s="253"/>
      <c r="EQ374" s="253"/>
      <c r="ER374" s="253"/>
      <c r="ES374" s="253"/>
      <c r="ET374" s="253"/>
      <c r="EU374" s="253"/>
      <c r="EV374" s="253"/>
      <c r="EW374" s="253"/>
      <c r="EX374" s="253"/>
      <c r="EY374" s="253"/>
      <c r="EZ374" s="253"/>
      <c r="FA374" s="253"/>
      <c r="FB374" s="253"/>
      <c r="FC374" s="253"/>
      <c r="FD374" s="253"/>
      <c r="FE374" s="253"/>
      <c r="FF374" s="253"/>
      <c r="FG374" s="253"/>
      <c r="FH374" s="253"/>
      <c r="FI374" s="253"/>
      <c r="FJ374" s="253"/>
      <c r="FK374" s="253"/>
      <c r="FL374" s="253"/>
      <c r="FM374" s="253"/>
      <c r="FN374" s="253"/>
      <c r="FO374" s="253"/>
      <c r="FP374" s="253"/>
      <c r="FQ374" s="253"/>
      <c r="FR374" s="253"/>
      <c r="FS374" s="253"/>
      <c r="FT374" s="253"/>
      <c r="FU374" s="253"/>
      <c r="FV374" s="253"/>
      <c r="FW374" s="253"/>
      <c r="FX374" s="253"/>
      <c r="FY374" s="253"/>
      <c r="FZ374" s="253"/>
      <c r="GA374" s="253"/>
      <c r="GB374" s="253"/>
      <c r="GC374" s="253"/>
      <c r="GD374" s="253"/>
      <c r="GE374" s="253"/>
      <c r="GF374" s="253"/>
      <c r="GG374" s="253"/>
      <c r="GH374" s="253"/>
      <c r="GI374" s="253"/>
      <c r="GJ374" s="253"/>
      <c r="GK374" s="253"/>
      <c r="GL374" s="253"/>
      <c r="GM374" s="253"/>
      <c r="GN374" s="253"/>
      <c r="GO374" s="253"/>
      <c r="GP374" s="253"/>
      <c r="GQ374" s="253"/>
      <c r="GR374" s="253"/>
      <c r="GS374" s="253"/>
      <c r="GT374" s="253"/>
      <c r="GU374" s="253"/>
      <c r="GV374" s="253"/>
      <c r="GW374" s="253"/>
      <c r="GX374" s="253"/>
      <c r="GY374" s="253"/>
      <c r="GZ374" s="253"/>
      <c r="HA374" s="253"/>
      <c r="HB374" s="253"/>
      <c r="HC374" s="253"/>
      <c r="HD374" s="253"/>
      <c r="HE374" s="253"/>
      <c r="HF374" s="253"/>
    </row>
    <row r="375" spans="1:214" s="312" customFormat="1" ht="15" customHeight="1" x14ac:dyDescent="0.25">
      <c r="A375" s="297"/>
      <c r="B375" s="297"/>
      <c r="C375" s="253"/>
      <c r="D375" s="253"/>
      <c r="E375" s="253"/>
      <c r="F375" s="253"/>
      <c r="G375" s="253"/>
      <c r="H375" s="253"/>
      <c r="I375" s="253"/>
      <c r="J375" s="253"/>
      <c r="K375" s="253"/>
      <c r="L375" s="253"/>
      <c r="M375" s="253"/>
      <c r="N375" s="253"/>
      <c r="O375" s="253"/>
      <c r="P375" s="253"/>
      <c r="Q375" s="253"/>
      <c r="R375" s="253"/>
      <c r="S375" s="253"/>
      <c r="T375" s="253"/>
      <c r="U375" s="253" t="s">
        <v>575</v>
      </c>
      <c r="V375" s="253"/>
      <c r="W375" s="253"/>
      <c r="X375" s="253"/>
      <c r="Y375" s="253"/>
      <c r="Z375" s="253"/>
      <c r="AA375" s="253"/>
      <c r="AB375" s="253"/>
      <c r="AC375" s="253" t="s">
        <v>320</v>
      </c>
      <c r="AD375" s="253"/>
      <c r="AE375" s="253"/>
      <c r="AF375" s="253"/>
      <c r="AG375" s="253"/>
      <c r="AH375" s="253"/>
      <c r="AI375" s="253"/>
      <c r="AJ375" s="253"/>
      <c r="AK375" s="253"/>
      <c r="AL375" s="253"/>
      <c r="AM375" s="253"/>
      <c r="AN375" s="253"/>
      <c r="AO375" s="253"/>
      <c r="AP375" s="256"/>
      <c r="AQ375" s="253"/>
      <c r="AR375" s="253"/>
      <c r="AS375" s="253"/>
      <c r="AT375" s="256"/>
      <c r="AU375" s="253"/>
      <c r="AV375" s="253"/>
      <c r="AW375" s="253"/>
      <c r="AX375" s="253"/>
      <c r="AY375" s="253"/>
      <c r="AZ375" s="253"/>
      <c r="BA375" s="253"/>
      <c r="BB375" s="253"/>
      <c r="BC375" s="253"/>
      <c r="BD375" s="253"/>
      <c r="BE375" s="253"/>
      <c r="BF375" s="253"/>
      <c r="BG375" s="253"/>
      <c r="BH375" s="253"/>
      <c r="BI375" s="253"/>
      <c r="BJ375" s="253"/>
      <c r="BK375" s="253"/>
      <c r="BL375" s="253"/>
      <c r="BM375" s="253"/>
      <c r="BN375" s="253"/>
      <c r="BO375" s="253"/>
      <c r="BP375" s="253"/>
      <c r="BQ375" s="253"/>
      <c r="BR375" s="253"/>
      <c r="BS375" s="253"/>
      <c r="BT375" s="253"/>
      <c r="BU375" s="253"/>
      <c r="BV375" s="253"/>
      <c r="BW375" s="253"/>
      <c r="BX375" s="253"/>
      <c r="BY375" s="253"/>
      <c r="BZ375" s="253"/>
      <c r="CA375" s="253"/>
      <c r="CB375" s="253"/>
      <c r="CC375" s="253"/>
      <c r="CD375" s="253"/>
      <c r="CE375" s="253"/>
      <c r="CF375" s="253"/>
      <c r="CG375" s="253"/>
      <c r="CH375" s="253"/>
      <c r="CI375" s="253"/>
      <c r="CJ375" s="253"/>
      <c r="CK375" s="253"/>
      <c r="CL375" s="253"/>
      <c r="CM375" s="253"/>
      <c r="CN375" s="253"/>
      <c r="CO375" s="253"/>
      <c r="CP375" s="253"/>
      <c r="CQ375" s="253"/>
      <c r="CR375" s="253"/>
      <c r="CS375" s="253"/>
      <c r="CT375" s="253"/>
      <c r="CU375" s="253"/>
      <c r="CV375" s="253"/>
      <c r="CW375" s="253"/>
      <c r="CX375" s="253"/>
      <c r="CY375" s="253"/>
      <c r="CZ375" s="253"/>
      <c r="DA375" s="253"/>
      <c r="DB375" s="253"/>
      <c r="DC375" s="253"/>
      <c r="DD375" s="253"/>
      <c r="DE375" s="253"/>
      <c r="DF375" s="253"/>
      <c r="DG375" s="253"/>
      <c r="DH375" s="253"/>
      <c r="DI375" s="253"/>
      <c r="DJ375" s="253"/>
      <c r="DK375" s="253"/>
      <c r="DL375" s="253"/>
      <c r="DM375" s="253"/>
      <c r="DN375" s="253"/>
      <c r="DO375" s="253"/>
      <c r="DP375" s="253"/>
      <c r="DQ375" s="253"/>
      <c r="DR375" s="253"/>
      <c r="DS375" s="253"/>
      <c r="DT375" s="253"/>
      <c r="DU375" s="253"/>
      <c r="DV375" s="253"/>
      <c r="DW375" s="253"/>
      <c r="DX375" s="253"/>
      <c r="DY375" s="253"/>
      <c r="DZ375" s="253"/>
      <c r="EA375" s="253"/>
      <c r="EB375" s="253"/>
      <c r="EC375" s="253"/>
      <c r="ED375" s="253"/>
      <c r="EE375" s="253"/>
      <c r="EF375" s="253"/>
      <c r="EG375" s="253"/>
      <c r="EH375" s="253"/>
      <c r="EI375" s="253"/>
      <c r="EJ375" s="253"/>
      <c r="EK375" s="253"/>
      <c r="EL375" s="253"/>
      <c r="EM375" s="253"/>
      <c r="EN375" s="253"/>
      <c r="EO375" s="253"/>
      <c r="EP375" s="253"/>
      <c r="EQ375" s="253"/>
      <c r="ER375" s="253"/>
      <c r="ES375" s="253"/>
      <c r="ET375" s="253"/>
      <c r="EU375" s="253"/>
      <c r="EV375" s="253"/>
      <c r="EW375" s="253"/>
      <c r="EX375" s="253"/>
      <c r="EY375" s="253"/>
      <c r="EZ375" s="253"/>
      <c r="FA375" s="253"/>
      <c r="FB375" s="253"/>
      <c r="FC375" s="253"/>
      <c r="FD375" s="253"/>
      <c r="FE375" s="253"/>
      <c r="FF375" s="253"/>
      <c r="FG375" s="253"/>
      <c r="FH375" s="253"/>
      <c r="FI375" s="253"/>
      <c r="FJ375" s="253"/>
      <c r="FK375" s="253"/>
      <c r="FL375" s="253"/>
      <c r="FM375" s="253"/>
      <c r="FN375" s="253"/>
      <c r="FO375" s="253"/>
      <c r="FP375" s="253"/>
      <c r="FQ375" s="253"/>
      <c r="FR375" s="253"/>
      <c r="FS375" s="253"/>
      <c r="FT375" s="253"/>
      <c r="FU375" s="253"/>
      <c r="FV375" s="253"/>
      <c r="FW375" s="253"/>
      <c r="FX375" s="253"/>
      <c r="FY375" s="253"/>
      <c r="FZ375" s="253"/>
      <c r="GA375" s="253"/>
      <c r="GB375" s="253"/>
      <c r="GC375" s="253"/>
      <c r="GD375" s="253"/>
      <c r="GE375" s="253"/>
      <c r="GF375" s="253"/>
      <c r="GG375" s="253"/>
      <c r="GH375" s="253"/>
      <c r="GI375" s="253"/>
      <c r="GJ375" s="253"/>
      <c r="GK375" s="253"/>
      <c r="GL375" s="253"/>
      <c r="GM375" s="253"/>
      <c r="GN375" s="253"/>
      <c r="GO375" s="253"/>
      <c r="GP375" s="253"/>
      <c r="GQ375" s="253"/>
      <c r="GR375" s="253"/>
      <c r="GS375" s="253"/>
      <c r="GT375" s="253"/>
      <c r="GU375" s="253"/>
      <c r="GV375" s="253"/>
      <c r="GW375" s="253"/>
      <c r="GX375" s="253"/>
      <c r="GY375" s="253"/>
      <c r="GZ375" s="253"/>
      <c r="HA375" s="253"/>
      <c r="HB375" s="253"/>
      <c r="HC375" s="253"/>
      <c r="HD375" s="253"/>
      <c r="HE375" s="253"/>
      <c r="HF375" s="253"/>
    </row>
    <row r="376" spans="1:214" s="312" customFormat="1" ht="15" customHeight="1" x14ac:dyDescent="0.25">
      <c r="A376" s="297"/>
      <c r="B376" s="297"/>
      <c r="C376" s="253"/>
      <c r="D376" s="253"/>
      <c r="E376" s="253"/>
      <c r="F376" s="253"/>
      <c r="G376" s="253"/>
      <c r="H376" s="253"/>
      <c r="I376" s="253"/>
      <c r="J376" s="253"/>
      <c r="K376" s="253"/>
      <c r="L376" s="253"/>
      <c r="M376" s="253"/>
      <c r="N376" s="253"/>
      <c r="O376" s="253"/>
      <c r="P376" s="253"/>
      <c r="Q376" s="253"/>
      <c r="R376" s="253"/>
      <c r="S376" s="253"/>
      <c r="T376" s="253"/>
      <c r="U376" s="253" t="s">
        <v>576</v>
      </c>
      <c r="V376" s="253"/>
      <c r="W376" s="253"/>
      <c r="X376" s="253"/>
      <c r="Y376" s="253"/>
      <c r="Z376" s="253"/>
      <c r="AA376" s="253"/>
      <c r="AB376" s="253"/>
      <c r="AC376" s="253" t="s">
        <v>320</v>
      </c>
      <c r="AD376" s="253"/>
      <c r="AE376" s="253"/>
      <c r="AF376" s="253"/>
      <c r="AG376" s="253"/>
      <c r="AH376" s="253"/>
      <c r="AI376" s="253"/>
      <c r="AJ376" s="253"/>
      <c r="AK376" s="253"/>
      <c r="AL376" s="253"/>
      <c r="AM376" s="253"/>
      <c r="AN376" s="253"/>
      <c r="AO376" s="253"/>
      <c r="AP376" s="256"/>
      <c r="AQ376" s="253"/>
      <c r="AR376" s="253"/>
      <c r="AS376" s="253"/>
      <c r="AT376" s="256"/>
      <c r="AU376" s="253"/>
      <c r="AV376" s="253"/>
      <c r="AW376" s="253"/>
      <c r="AX376" s="253"/>
      <c r="AY376" s="253"/>
      <c r="AZ376" s="253"/>
      <c r="BA376" s="253"/>
      <c r="BB376" s="253"/>
      <c r="BC376" s="253"/>
      <c r="BD376" s="253"/>
      <c r="BE376" s="253"/>
      <c r="BF376" s="253"/>
      <c r="BG376" s="253"/>
      <c r="BH376" s="253"/>
      <c r="BI376" s="253"/>
      <c r="BJ376" s="253"/>
      <c r="BK376" s="253"/>
      <c r="BL376" s="253"/>
      <c r="BM376" s="253"/>
      <c r="BN376" s="253"/>
      <c r="BO376" s="253"/>
      <c r="BP376" s="253"/>
      <c r="BQ376" s="253"/>
      <c r="BR376" s="253"/>
      <c r="BS376" s="253"/>
      <c r="BT376" s="253"/>
      <c r="BU376" s="253"/>
      <c r="BV376" s="253"/>
      <c r="BW376" s="253"/>
      <c r="BX376" s="253"/>
      <c r="BY376" s="253"/>
      <c r="BZ376" s="253"/>
      <c r="CA376" s="253"/>
      <c r="CB376" s="253"/>
      <c r="CC376" s="253"/>
      <c r="CD376" s="253"/>
      <c r="CE376" s="253"/>
      <c r="CF376" s="253"/>
      <c r="CG376" s="253"/>
      <c r="CH376" s="253"/>
      <c r="CI376" s="253"/>
      <c r="CJ376" s="253"/>
      <c r="CK376" s="253"/>
      <c r="CL376" s="253"/>
      <c r="CM376" s="253"/>
      <c r="CN376" s="253"/>
      <c r="CO376" s="253"/>
      <c r="CP376" s="253"/>
      <c r="CQ376" s="253"/>
      <c r="CR376" s="253"/>
      <c r="CS376" s="253"/>
      <c r="CT376" s="253"/>
      <c r="CU376" s="253"/>
      <c r="CV376" s="253"/>
      <c r="CW376" s="253"/>
      <c r="CX376" s="253"/>
      <c r="CY376" s="253"/>
      <c r="CZ376" s="253"/>
      <c r="DA376" s="253"/>
      <c r="DB376" s="253"/>
      <c r="DC376" s="253"/>
      <c r="DD376" s="253"/>
      <c r="DE376" s="253"/>
      <c r="DF376" s="253"/>
      <c r="DG376" s="253"/>
      <c r="DH376" s="253"/>
      <c r="DI376" s="253"/>
      <c r="DJ376" s="253"/>
      <c r="DK376" s="253"/>
      <c r="DL376" s="253"/>
      <c r="DM376" s="253"/>
      <c r="DN376" s="253"/>
      <c r="DO376" s="253"/>
      <c r="DP376" s="253"/>
      <c r="DQ376" s="253"/>
      <c r="DR376" s="253"/>
      <c r="DS376" s="253"/>
      <c r="DT376" s="253"/>
      <c r="DU376" s="253"/>
      <c r="DV376" s="253"/>
      <c r="DW376" s="253"/>
      <c r="DX376" s="253"/>
      <c r="DY376" s="253"/>
      <c r="DZ376" s="253"/>
      <c r="EA376" s="253"/>
      <c r="EB376" s="253"/>
      <c r="EC376" s="253"/>
      <c r="ED376" s="253"/>
      <c r="EE376" s="253"/>
      <c r="EF376" s="253"/>
      <c r="EG376" s="253"/>
      <c r="EH376" s="253"/>
      <c r="EI376" s="253"/>
      <c r="EJ376" s="253"/>
      <c r="EK376" s="253"/>
      <c r="EL376" s="253"/>
      <c r="EM376" s="253"/>
      <c r="EN376" s="253"/>
      <c r="EO376" s="253"/>
      <c r="EP376" s="253"/>
      <c r="EQ376" s="253"/>
      <c r="ER376" s="253"/>
      <c r="ES376" s="253"/>
      <c r="ET376" s="253"/>
      <c r="EU376" s="253"/>
      <c r="EV376" s="253"/>
      <c r="EW376" s="253"/>
      <c r="EX376" s="253"/>
      <c r="EY376" s="253"/>
      <c r="EZ376" s="253"/>
      <c r="FA376" s="253"/>
      <c r="FB376" s="253"/>
      <c r="FC376" s="253"/>
      <c r="FD376" s="253"/>
      <c r="FE376" s="253"/>
      <c r="FF376" s="253"/>
      <c r="FG376" s="253"/>
      <c r="FH376" s="253"/>
      <c r="FI376" s="253"/>
      <c r="FJ376" s="253"/>
      <c r="FK376" s="253"/>
      <c r="FL376" s="253"/>
      <c r="FM376" s="253"/>
      <c r="FN376" s="253"/>
      <c r="FO376" s="253"/>
      <c r="FP376" s="253"/>
      <c r="FQ376" s="253"/>
      <c r="FR376" s="253"/>
      <c r="FS376" s="253"/>
      <c r="FT376" s="253"/>
      <c r="FU376" s="253"/>
      <c r="FV376" s="253"/>
      <c r="FW376" s="253"/>
      <c r="FX376" s="253"/>
      <c r="FY376" s="253"/>
      <c r="FZ376" s="253"/>
      <c r="GA376" s="253"/>
      <c r="GB376" s="253"/>
      <c r="GC376" s="253"/>
      <c r="GD376" s="253"/>
      <c r="GE376" s="253"/>
      <c r="GF376" s="253"/>
      <c r="GG376" s="253"/>
      <c r="GH376" s="253"/>
      <c r="GI376" s="253"/>
      <c r="GJ376" s="253"/>
      <c r="GK376" s="253"/>
      <c r="GL376" s="253"/>
      <c r="GM376" s="253"/>
      <c r="GN376" s="253"/>
      <c r="GO376" s="253"/>
      <c r="GP376" s="253"/>
      <c r="GQ376" s="253"/>
      <c r="GR376" s="253"/>
      <c r="GS376" s="253"/>
      <c r="GT376" s="253"/>
      <c r="GU376" s="253"/>
      <c r="GV376" s="253"/>
      <c r="GW376" s="253"/>
      <c r="GX376" s="253"/>
      <c r="GY376" s="253"/>
      <c r="GZ376" s="253"/>
      <c r="HA376" s="253"/>
      <c r="HB376" s="253"/>
      <c r="HC376" s="253"/>
      <c r="HD376" s="253"/>
      <c r="HE376" s="253"/>
      <c r="HF376" s="253"/>
    </row>
    <row r="377" spans="1:214" s="312" customFormat="1" ht="15" customHeight="1" x14ac:dyDescent="0.25">
      <c r="A377" s="297"/>
      <c r="B377" s="297"/>
      <c r="C377" s="253"/>
      <c r="D377" s="253"/>
      <c r="E377" s="253"/>
      <c r="F377" s="253"/>
      <c r="G377" s="253"/>
      <c r="H377" s="253"/>
      <c r="I377" s="253"/>
      <c r="J377" s="253"/>
      <c r="K377" s="253"/>
      <c r="L377" s="253"/>
      <c r="M377" s="253"/>
      <c r="N377" s="253"/>
      <c r="O377" s="253"/>
      <c r="P377" s="253"/>
      <c r="Q377" s="253"/>
      <c r="R377" s="253"/>
      <c r="S377" s="253"/>
      <c r="T377" s="253"/>
      <c r="U377" s="253" t="s">
        <v>577</v>
      </c>
      <c r="V377" s="253"/>
      <c r="W377" s="253"/>
      <c r="X377" s="253"/>
      <c r="Y377" s="253"/>
      <c r="Z377" s="253"/>
      <c r="AA377" s="253"/>
      <c r="AB377" s="253"/>
      <c r="AC377" s="253" t="s">
        <v>323</v>
      </c>
      <c r="AD377" s="253"/>
      <c r="AE377" s="253"/>
      <c r="AF377" s="253"/>
      <c r="AG377" s="253"/>
      <c r="AH377" s="253"/>
      <c r="AI377" s="253"/>
      <c r="AJ377" s="253"/>
      <c r="AK377" s="253"/>
      <c r="AL377" s="253"/>
      <c r="AM377" s="253"/>
      <c r="AN377" s="253"/>
      <c r="AO377" s="253"/>
      <c r="AP377" s="256"/>
      <c r="AQ377" s="253"/>
      <c r="AR377" s="253"/>
      <c r="AS377" s="253"/>
      <c r="AT377" s="256"/>
      <c r="AU377" s="253"/>
      <c r="AV377" s="253"/>
      <c r="AW377" s="253"/>
      <c r="AX377" s="253"/>
      <c r="AY377" s="253"/>
      <c r="AZ377" s="253"/>
      <c r="BA377" s="253"/>
      <c r="BB377" s="253"/>
      <c r="BC377" s="253"/>
      <c r="BD377" s="253"/>
      <c r="BE377" s="253"/>
      <c r="BF377" s="253"/>
      <c r="BG377" s="253"/>
      <c r="BH377" s="253"/>
      <c r="BI377" s="253"/>
      <c r="BJ377" s="253"/>
      <c r="BK377" s="253"/>
      <c r="BL377" s="253"/>
      <c r="BM377" s="253"/>
      <c r="BN377" s="253"/>
      <c r="BO377" s="253"/>
      <c r="BP377" s="253"/>
      <c r="BQ377" s="253"/>
      <c r="BR377" s="253"/>
      <c r="BS377" s="253"/>
      <c r="BT377" s="253"/>
      <c r="BU377" s="253"/>
      <c r="BV377" s="253"/>
      <c r="BW377" s="253"/>
      <c r="BX377" s="253"/>
      <c r="BY377" s="253"/>
      <c r="BZ377" s="253"/>
      <c r="CA377" s="253"/>
      <c r="CB377" s="253"/>
      <c r="CC377" s="253"/>
      <c r="CD377" s="253"/>
      <c r="CE377" s="253"/>
      <c r="CF377" s="253"/>
      <c r="CG377" s="253"/>
      <c r="CH377" s="253"/>
      <c r="CI377" s="253"/>
      <c r="CJ377" s="253"/>
      <c r="CK377" s="253"/>
      <c r="CL377" s="253"/>
      <c r="CM377" s="253"/>
      <c r="CN377" s="253"/>
      <c r="CO377" s="253"/>
      <c r="CP377" s="253"/>
      <c r="CQ377" s="253"/>
      <c r="CR377" s="253"/>
      <c r="CS377" s="253"/>
      <c r="CT377" s="253"/>
      <c r="CU377" s="253"/>
      <c r="CV377" s="253"/>
      <c r="CW377" s="253"/>
      <c r="CX377" s="253"/>
      <c r="CY377" s="253"/>
      <c r="CZ377" s="253"/>
      <c r="DA377" s="253"/>
      <c r="DB377" s="253"/>
      <c r="DC377" s="253"/>
      <c r="DD377" s="253"/>
      <c r="DE377" s="253"/>
      <c r="DF377" s="253"/>
      <c r="DG377" s="253"/>
      <c r="DH377" s="253"/>
      <c r="DI377" s="253"/>
      <c r="DJ377" s="253"/>
      <c r="DK377" s="253"/>
      <c r="DL377" s="253"/>
      <c r="DM377" s="253"/>
      <c r="DN377" s="253"/>
      <c r="DO377" s="253"/>
      <c r="DP377" s="253"/>
      <c r="DQ377" s="253"/>
      <c r="DR377" s="253"/>
      <c r="DS377" s="253"/>
      <c r="DT377" s="253"/>
      <c r="DU377" s="253"/>
      <c r="DV377" s="253"/>
      <c r="DW377" s="253"/>
      <c r="DX377" s="253"/>
      <c r="DY377" s="253"/>
      <c r="DZ377" s="253"/>
      <c r="EA377" s="253"/>
      <c r="EB377" s="253"/>
      <c r="EC377" s="253"/>
      <c r="ED377" s="253"/>
      <c r="EE377" s="253"/>
      <c r="EF377" s="253"/>
      <c r="EG377" s="253"/>
      <c r="EH377" s="253"/>
      <c r="EI377" s="253"/>
      <c r="EJ377" s="253"/>
      <c r="EK377" s="253"/>
      <c r="EL377" s="253"/>
      <c r="EM377" s="253"/>
      <c r="EN377" s="253"/>
      <c r="EO377" s="253"/>
      <c r="EP377" s="253"/>
      <c r="EQ377" s="253"/>
      <c r="ER377" s="253"/>
      <c r="ES377" s="253"/>
      <c r="ET377" s="253"/>
      <c r="EU377" s="253"/>
      <c r="EV377" s="253"/>
      <c r="EW377" s="253"/>
      <c r="EX377" s="253"/>
      <c r="EY377" s="253"/>
      <c r="EZ377" s="253"/>
      <c r="FA377" s="253"/>
      <c r="FB377" s="253"/>
      <c r="FC377" s="253"/>
      <c r="FD377" s="253"/>
      <c r="FE377" s="253"/>
      <c r="FF377" s="253"/>
      <c r="FG377" s="253"/>
      <c r="FH377" s="253"/>
      <c r="FI377" s="253"/>
      <c r="FJ377" s="253"/>
      <c r="FK377" s="253"/>
      <c r="FL377" s="253"/>
      <c r="FM377" s="253"/>
      <c r="FN377" s="253"/>
      <c r="FO377" s="253"/>
      <c r="FP377" s="253"/>
      <c r="FQ377" s="253"/>
      <c r="FR377" s="253"/>
      <c r="FS377" s="253"/>
      <c r="FT377" s="253"/>
      <c r="FU377" s="253"/>
      <c r="FV377" s="253"/>
      <c r="FW377" s="253"/>
      <c r="FX377" s="253"/>
      <c r="FY377" s="253"/>
      <c r="FZ377" s="253"/>
      <c r="GA377" s="253"/>
      <c r="GB377" s="253"/>
      <c r="GC377" s="253"/>
      <c r="GD377" s="253"/>
      <c r="GE377" s="253"/>
      <c r="GF377" s="253"/>
      <c r="GG377" s="253"/>
      <c r="GH377" s="253"/>
      <c r="GI377" s="253"/>
      <c r="GJ377" s="253"/>
      <c r="GK377" s="253"/>
      <c r="GL377" s="253"/>
      <c r="GM377" s="253"/>
      <c r="GN377" s="253"/>
      <c r="GO377" s="253"/>
      <c r="GP377" s="253"/>
      <c r="GQ377" s="253"/>
      <c r="GR377" s="253"/>
      <c r="GS377" s="253"/>
      <c r="GT377" s="253"/>
      <c r="GU377" s="253"/>
      <c r="GV377" s="253"/>
      <c r="GW377" s="253"/>
      <c r="GX377" s="253"/>
      <c r="GY377" s="253"/>
      <c r="GZ377" s="253"/>
      <c r="HA377" s="253"/>
      <c r="HB377" s="253"/>
      <c r="HC377" s="253"/>
      <c r="HD377" s="253"/>
      <c r="HE377" s="253"/>
      <c r="HF377" s="253"/>
    </row>
    <row r="378" spans="1:214" s="312" customFormat="1" ht="15" customHeight="1" x14ac:dyDescent="0.25">
      <c r="A378" s="297"/>
      <c r="B378" s="297"/>
      <c r="C378" s="253"/>
      <c r="D378" s="253"/>
      <c r="E378" s="253"/>
      <c r="F378" s="253"/>
      <c r="G378" s="253"/>
      <c r="H378" s="253"/>
      <c r="I378" s="253"/>
      <c r="J378" s="253"/>
      <c r="K378" s="253"/>
      <c r="L378" s="253"/>
      <c r="M378" s="253"/>
      <c r="N378" s="253"/>
      <c r="O378" s="253"/>
      <c r="P378" s="253"/>
      <c r="Q378" s="253"/>
      <c r="R378" s="253"/>
      <c r="S378" s="253"/>
      <c r="T378" s="253"/>
      <c r="U378" s="253" t="s">
        <v>578</v>
      </c>
      <c r="V378" s="253"/>
      <c r="W378" s="253"/>
      <c r="X378" s="253"/>
      <c r="Y378" s="253"/>
      <c r="Z378" s="253"/>
      <c r="AA378" s="253"/>
      <c r="AB378" s="253"/>
      <c r="AC378" s="253" t="s">
        <v>318</v>
      </c>
      <c r="AD378" s="253"/>
      <c r="AE378" s="253"/>
      <c r="AF378" s="253"/>
      <c r="AG378" s="253"/>
      <c r="AH378" s="253"/>
      <c r="AI378" s="253"/>
      <c r="AJ378" s="253"/>
      <c r="AK378" s="253"/>
      <c r="AL378" s="253"/>
      <c r="AM378" s="253"/>
      <c r="AN378" s="253"/>
      <c r="AO378" s="253"/>
      <c r="AP378" s="256"/>
      <c r="AQ378" s="253"/>
      <c r="AR378" s="253"/>
      <c r="AS378" s="253"/>
      <c r="AT378" s="256"/>
      <c r="AU378" s="253"/>
      <c r="AV378" s="253"/>
      <c r="AW378" s="253"/>
      <c r="AX378" s="253"/>
      <c r="AY378" s="253"/>
      <c r="AZ378" s="253"/>
      <c r="BA378" s="253"/>
      <c r="BB378" s="253"/>
      <c r="BC378" s="253"/>
      <c r="BD378" s="253"/>
      <c r="BE378" s="253"/>
      <c r="BF378" s="253"/>
      <c r="BG378" s="253"/>
      <c r="BH378" s="253"/>
      <c r="BI378" s="253"/>
      <c r="BJ378" s="253"/>
      <c r="BK378" s="253"/>
      <c r="BL378" s="253"/>
      <c r="BM378" s="253"/>
      <c r="BN378" s="253"/>
      <c r="BO378" s="253"/>
      <c r="BP378" s="253"/>
      <c r="BQ378" s="253"/>
      <c r="BR378" s="253"/>
      <c r="BS378" s="253"/>
      <c r="BT378" s="253"/>
      <c r="BU378" s="253"/>
      <c r="BV378" s="253"/>
      <c r="BW378" s="253"/>
      <c r="BX378" s="253"/>
      <c r="BY378" s="253"/>
      <c r="BZ378" s="253"/>
      <c r="CA378" s="253"/>
      <c r="CB378" s="253"/>
      <c r="CC378" s="253"/>
      <c r="CD378" s="253"/>
      <c r="CE378" s="253"/>
      <c r="CF378" s="253"/>
      <c r="CG378" s="253"/>
      <c r="CH378" s="253"/>
      <c r="CI378" s="253"/>
      <c r="CJ378" s="253"/>
      <c r="CK378" s="253"/>
      <c r="CL378" s="253"/>
      <c r="CM378" s="253"/>
      <c r="CN378" s="253"/>
      <c r="CO378" s="253"/>
      <c r="CP378" s="253"/>
      <c r="CQ378" s="253"/>
      <c r="CR378" s="253"/>
      <c r="CS378" s="253"/>
      <c r="CT378" s="253"/>
      <c r="CU378" s="253"/>
      <c r="CV378" s="253"/>
      <c r="CW378" s="253"/>
      <c r="CX378" s="253"/>
      <c r="CY378" s="253"/>
      <c r="CZ378" s="253"/>
      <c r="DA378" s="253"/>
      <c r="DB378" s="253"/>
      <c r="DC378" s="253"/>
      <c r="DD378" s="253"/>
      <c r="DE378" s="253"/>
      <c r="DF378" s="253"/>
      <c r="DG378" s="253"/>
      <c r="DH378" s="253"/>
      <c r="DI378" s="253"/>
      <c r="DJ378" s="253"/>
      <c r="DK378" s="253"/>
      <c r="DL378" s="253"/>
      <c r="DM378" s="253"/>
      <c r="DN378" s="253"/>
      <c r="DO378" s="253"/>
      <c r="DP378" s="253"/>
      <c r="DQ378" s="253"/>
      <c r="DR378" s="253"/>
      <c r="DS378" s="253"/>
      <c r="DT378" s="253"/>
      <c r="DU378" s="253"/>
      <c r="DV378" s="253"/>
      <c r="DW378" s="253"/>
      <c r="DX378" s="253"/>
      <c r="DY378" s="253"/>
      <c r="DZ378" s="253"/>
      <c r="EA378" s="253"/>
      <c r="EB378" s="253"/>
      <c r="EC378" s="253"/>
      <c r="ED378" s="253"/>
      <c r="EE378" s="253"/>
      <c r="EF378" s="253"/>
      <c r="EG378" s="253"/>
      <c r="EH378" s="253"/>
      <c r="EI378" s="253"/>
      <c r="EJ378" s="253"/>
      <c r="EK378" s="253"/>
      <c r="EL378" s="253"/>
      <c r="EM378" s="253"/>
      <c r="EN378" s="253"/>
      <c r="EO378" s="253"/>
      <c r="EP378" s="253"/>
      <c r="EQ378" s="253"/>
      <c r="ER378" s="253"/>
      <c r="ES378" s="253"/>
      <c r="ET378" s="253"/>
      <c r="EU378" s="253"/>
      <c r="EV378" s="253"/>
      <c r="EW378" s="253"/>
      <c r="EX378" s="253"/>
      <c r="EY378" s="253"/>
      <c r="EZ378" s="253"/>
      <c r="FA378" s="253"/>
      <c r="FB378" s="253"/>
      <c r="FC378" s="253"/>
      <c r="FD378" s="253"/>
      <c r="FE378" s="253"/>
      <c r="FF378" s="253"/>
      <c r="FG378" s="253"/>
      <c r="FH378" s="253"/>
      <c r="FI378" s="253"/>
      <c r="FJ378" s="253"/>
      <c r="FK378" s="253"/>
      <c r="FL378" s="253"/>
      <c r="FM378" s="253"/>
      <c r="FN378" s="253"/>
      <c r="FO378" s="253"/>
      <c r="FP378" s="253"/>
      <c r="FQ378" s="253"/>
      <c r="FR378" s="253"/>
      <c r="FS378" s="253"/>
      <c r="FT378" s="253"/>
      <c r="FU378" s="253"/>
      <c r="FV378" s="253"/>
      <c r="FW378" s="253"/>
      <c r="FX378" s="253"/>
      <c r="FY378" s="253"/>
      <c r="FZ378" s="253"/>
      <c r="GA378" s="253"/>
      <c r="GB378" s="253"/>
      <c r="GC378" s="253"/>
      <c r="GD378" s="253"/>
      <c r="GE378" s="253"/>
      <c r="GF378" s="253"/>
      <c r="GG378" s="253"/>
      <c r="GH378" s="253"/>
      <c r="GI378" s="253"/>
      <c r="GJ378" s="253"/>
      <c r="GK378" s="253"/>
      <c r="GL378" s="253"/>
      <c r="GM378" s="253"/>
      <c r="GN378" s="253"/>
      <c r="GO378" s="253"/>
      <c r="GP378" s="253"/>
      <c r="GQ378" s="253"/>
      <c r="GR378" s="253"/>
      <c r="GS378" s="253"/>
      <c r="GT378" s="253"/>
      <c r="GU378" s="253"/>
      <c r="GV378" s="253"/>
      <c r="GW378" s="253"/>
      <c r="GX378" s="253"/>
      <c r="GY378" s="253"/>
      <c r="GZ378" s="253"/>
      <c r="HA378" s="253"/>
      <c r="HB378" s="253"/>
      <c r="HC378" s="253"/>
      <c r="HD378" s="253"/>
      <c r="HE378" s="253"/>
      <c r="HF378" s="253"/>
    </row>
    <row r="379" spans="1:214" s="312" customFormat="1" ht="15" customHeight="1" x14ac:dyDescent="0.25">
      <c r="A379" s="297"/>
      <c r="B379" s="297"/>
      <c r="C379" s="253"/>
      <c r="D379" s="253"/>
      <c r="E379" s="253"/>
      <c r="F379" s="253"/>
      <c r="G379" s="253"/>
      <c r="H379" s="253"/>
      <c r="I379" s="253"/>
      <c r="J379" s="253"/>
      <c r="K379" s="253"/>
      <c r="L379" s="253"/>
      <c r="M379" s="253"/>
      <c r="N379" s="253"/>
      <c r="O379" s="253"/>
      <c r="P379" s="253"/>
      <c r="Q379" s="253"/>
      <c r="R379" s="253"/>
      <c r="S379" s="253"/>
      <c r="T379" s="253"/>
      <c r="U379" s="253" t="s">
        <v>579</v>
      </c>
      <c r="V379" s="253"/>
      <c r="W379" s="253"/>
      <c r="X379" s="253"/>
      <c r="Y379" s="253"/>
      <c r="Z379" s="253"/>
      <c r="AA379" s="253"/>
      <c r="AB379" s="253"/>
      <c r="AC379" s="253" t="s">
        <v>320</v>
      </c>
      <c r="AD379" s="253"/>
      <c r="AE379" s="253"/>
      <c r="AF379" s="253"/>
      <c r="AG379" s="253"/>
      <c r="AH379" s="253"/>
      <c r="AI379" s="253"/>
      <c r="AJ379" s="253"/>
      <c r="AK379" s="253"/>
      <c r="AL379" s="253"/>
      <c r="AM379" s="253"/>
      <c r="AN379" s="253"/>
      <c r="AO379" s="253"/>
      <c r="AP379" s="256"/>
      <c r="AQ379" s="253"/>
      <c r="AR379" s="253"/>
      <c r="AS379" s="253"/>
      <c r="AT379" s="256"/>
      <c r="AU379" s="253"/>
      <c r="AV379" s="253"/>
      <c r="AW379" s="253"/>
      <c r="AX379" s="253"/>
      <c r="AY379" s="253"/>
      <c r="AZ379" s="253"/>
      <c r="BA379" s="253"/>
      <c r="BB379" s="253"/>
      <c r="BC379" s="253"/>
      <c r="BD379" s="253"/>
      <c r="BE379" s="253"/>
      <c r="BF379" s="253"/>
      <c r="BG379" s="253"/>
      <c r="BH379" s="253"/>
      <c r="BI379" s="253"/>
      <c r="BJ379" s="253"/>
      <c r="BK379" s="253"/>
      <c r="BL379" s="253"/>
      <c r="BM379" s="253"/>
      <c r="BN379" s="253"/>
      <c r="BO379" s="253"/>
      <c r="BP379" s="253"/>
      <c r="BQ379" s="253"/>
      <c r="BR379" s="253"/>
      <c r="BS379" s="253"/>
      <c r="BT379" s="253"/>
      <c r="BU379" s="253"/>
      <c r="BV379" s="253"/>
      <c r="BW379" s="253"/>
      <c r="BX379" s="253"/>
      <c r="BY379" s="253"/>
      <c r="BZ379" s="253"/>
      <c r="CA379" s="253"/>
      <c r="CB379" s="253"/>
      <c r="CC379" s="253"/>
      <c r="CD379" s="253"/>
      <c r="CE379" s="253"/>
      <c r="CF379" s="253"/>
      <c r="CG379" s="253"/>
      <c r="CH379" s="253"/>
      <c r="CI379" s="253"/>
      <c r="CJ379" s="253"/>
      <c r="CK379" s="253"/>
      <c r="CL379" s="253"/>
      <c r="CM379" s="253"/>
      <c r="CN379" s="253"/>
      <c r="CO379" s="253"/>
      <c r="CP379" s="253"/>
      <c r="CQ379" s="253"/>
      <c r="CR379" s="253"/>
      <c r="CS379" s="253"/>
      <c r="CT379" s="253"/>
      <c r="CU379" s="253"/>
      <c r="CV379" s="253"/>
      <c r="CW379" s="253"/>
      <c r="CX379" s="253"/>
      <c r="CY379" s="253"/>
      <c r="CZ379" s="253"/>
      <c r="DA379" s="253"/>
      <c r="DB379" s="253"/>
      <c r="DC379" s="253"/>
      <c r="DD379" s="253"/>
      <c r="DE379" s="253"/>
      <c r="DF379" s="253"/>
      <c r="DG379" s="253"/>
      <c r="DH379" s="253"/>
      <c r="DI379" s="253"/>
      <c r="DJ379" s="253"/>
      <c r="DK379" s="253"/>
      <c r="DL379" s="253"/>
      <c r="DM379" s="253"/>
      <c r="DN379" s="253"/>
      <c r="DO379" s="253"/>
      <c r="DP379" s="253"/>
      <c r="DQ379" s="253"/>
      <c r="DR379" s="253"/>
      <c r="DS379" s="253"/>
      <c r="DT379" s="253"/>
      <c r="DU379" s="253"/>
      <c r="DV379" s="253"/>
      <c r="DW379" s="253"/>
      <c r="DX379" s="253"/>
      <c r="DY379" s="253"/>
      <c r="DZ379" s="253"/>
      <c r="EA379" s="253"/>
      <c r="EB379" s="253"/>
      <c r="EC379" s="253"/>
      <c r="ED379" s="253"/>
      <c r="EE379" s="253"/>
      <c r="EF379" s="253"/>
      <c r="EG379" s="253"/>
      <c r="EH379" s="253"/>
      <c r="EI379" s="253"/>
      <c r="EJ379" s="253"/>
      <c r="EK379" s="253"/>
      <c r="EL379" s="253"/>
      <c r="EM379" s="253"/>
      <c r="EN379" s="253"/>
      <c r="EO379" s="253"/>
      <c r="EP379" s="253"/>
      <c r="EQ379" s="253"/>
      <c r="ER379" s="253"/>
      <c r="ES379" s="253"/>
      <c r="ET379" s="253"/>
      <c r="EU379" s="253"/>
      <c r="EV379" s="253"/>
      <c r="EW379" s="253"/>
      <c r="EX379" s="253"/>
      <c r="EY379" s="253"/>
      <c r="EZ379" s="253"/>
      <c r="FA379" s="253"/>
      <c r="FB379" s="253"/>
      <c r="FC379" s="253"/>
      <c r="FD379" s="253"/>
      <c r="FE379" s="253"/>
      <c r="FF379" s="253"/>
      <c r="FG379" s="253"/>
      <c r="FH379" s="253"/>
      <c r="FI379" s="253"/>
      <c r="FJ379" s="253"/>
      <c r="FK379" s="253"/>
      <c r="FL379" s="253"/>
      <c r="FM379" s="253"/>
      <c r="FN379" s="253"/>
      <c r="FO379" s="253"/>
      <c r="FP379" s="253"/>
      <c r="FQ379" s="253"/>
      <c r="FR379" s="253"/>
      <c r="FS379" s="253"/>
      <c r="FT379" s="253"/>
      <c r="FU379" s="253"/>
      <c r="FV379" s="253"/>
      <c r="FW379" s="253"/>
      <c r="FX379" s="253"/>
      <c r="FY379" s="253"/>
      <c r="FZ379" s="253"/>
      <c r="GA379" s="253"/>
      <c r="GB379" s="253"/>
      <c r="GC379" s="253"/>
      <c r="GD379" s="253"/>
      <c r="GE379" s="253"/>
      <c r="GF379" s="253"/>
      <c r="GG379" s="253"/>
      <c r="GH379" s="253"/>
      <c r="GI379" s="253"/>
      <c r="GJ379" s="253"/>
      <c r="GK379" s="253"/>
      <c r="GL379" s="253"/>
      <c r="GM379" s="253"/>
      <c r="GN379" s="253"/>
      <c r="GO379" s="253"/>
      <c r="GP379" s="253"/>
      <c r="GQ379" s="253"/>
      <c r="GR379" s="253"/>
      <c r="GS379" s="253"/>
      <c r="GT379" s="253"/>
      <c r="GU379" s="253"/>
      <c r="GV379" s="253"/>
      <c r="GW379" s="253"/>
      <c r="GX379" s="253"/>
      <c r="GY379" s="253"/>
      <c r="GZ379" s="253"/>
      <c r="HA379" s="253"/>
      <c r="HB379" s="253"/>
      <c r="HC379" s="253"/>
      <c r="HD379" s="253"/>
      <c r="HE379" s="253"/>
      <c r="HF379" s="253"/>
    </row>
    <row r="380" spans="1:214" s="312" customFormat="1" ht="15" customHeight="1" x14ac:dyDescent="0.25">
      <c r="A380" s="297"/>
      <c r="B380" s="297"/>
      <c r="C380" s="253"/>
      <c r="D380" s="253"/>
      <c r="E380" s="253"/>
      <c r="F380" s="253"/>
      <c r="G380" s="253"/>
      <c r="H380" s="253"/>
      <c r="I380" s="253"/>
      <c r="J380" s="253"/>
      <c r="K380" s="253"/>
      <c r="L380" s="253"/>
      <c r="M380" s="253"/>
      <c r="N380" s="253"/>
      <c r="O380" s="253"/>
      <c r="P380" s="253"/>
      <c r="Q380" s="253"/>
      <c r="R380" s="253"/>
      <c r="S380" s="253"/>
      <c r="T380" s="253"/>
      <c r="U380" s="253" t="s">
        <v>580</v>
      </c>
      <c r="V380" s="253"/>
      <c r="W380" s="253"/>
      <c r="X380" s="253"/>
      <c r="Y380" s="253"/>
      <c r="Z380" s="253"/>
      <c r="AA380" s="253"/>
      <c r="AB380" s="253"/>
      <c r="AC380" s="253" t="s">
        <v>318</v>
      </c>
      <c r="AD380" s="253"/>
      <c r="AE380" s="253"/>
      <c r="AF380" s="253"/>
      <c r="AG380" s="253"/>
      <c r="AH380" s="253"/>
      <c r="AI380" s="253"/>
      <c r="AJ380" s="253"/>
      <c r="AK380" s="253"/>
      <c r="AL380" s="253"/>
      <c r="AM380" s="253"/>
      <c r="AN380" s="253"/>
      <c r="AO380" s="253"/>
      <c r="AP380" s="256"/>
      <c r="AQ380" s="253"/>
      <c r="AR380" s="253"/>
      <c r="AS380" s="253"/>
      <c r="AT380" s="256"/>
      <c r="AU380" s="253"/>
      <c r="AV380" s="253"/>
      <c r="AW380" s="253"/>
      <c r="AX380" s="253"/>
      <c r="AY380" s="253"/>
      <c r="AZ380" s="253"/>
      <c r="BA380" s="253"/>
      <c r="BB380" s="253"/>
      <c r="BC380" s="253"/>
      <c r="BD380" s="253"/>
      <c r="BE380" s="253"/>
      <c r="BF380" s="253"/>
      <c r="BG380" s="253"/>
      <c r="BH380" s="253"/>
      <c r="BI380" s="253"/>
      <c r="BJ380" s="253"/>
      <c r="BK380" s="253"/>
      <c r="BL380" s="253"/>
      <c r="BM380" s="253"/>
      <c r="BN380" s="253"/>
      <c r="BO380" s="253"/>
      <c r="BP380" s="253"/>
      <c r="BQ380" s="253"/>
      <c r="BR380" s="253"/>
      <c r="BS380" s="253"/>
      <c r="BT380" s="253"/>
      <c r="BU380" s="253"/>
      <c r="BV380" s="253"/>
      <c r="BW380" s="253"/>
      <c r="BX380" s="253"/>
      <c r="BY380" s="253"/>
      <c r="BZ380" s="253"/>
      <c r="CA380" s="253"/>
      <c r="CB380" s="253"/>
      <c r="CC380" s="253"/>
      <c r="CD380" s="253"/>
      <c r="CE380" s="253"/>
      <c r="CF380" s="253"/>
      <c r="CG380" s="253"/>
      <c r="CH380" s="253"/>
      <c r="CI380" s="253"/>
      <c r="CJ380" s="253"/>
      <c r="CK380" s="253"/>
      <c r="CL380" s="253"/>
      <c r="CM380" s="253"/>
      <c r="CN380" s="253"/>
      <c r="CO380" s="253"/>
      <c r="CP380" s="253"/>
      <c r="CQ380" s="253"/>
      <c r="CR380" s="253"/>
      <c r="CS380" s="253"/>
      <c r="CT380" s="253"/>
      <c r="CU380" s="253"/>
      <c r="CV380" s="253"/>
      <c r="CW380" s="253"/>
      <c r="CX380" s="253"/>
      <c r="CY380" s="253"/>
      <c r="CZ380" s="253"/>
      <c r="DA380" s="253"/>
      <c r="DB380" s="253"/>
      <c r="DC380" s="253"/>
      <c r="DD380" s="253"/>
      <c r="DE380" s="253"/>
      <c r="DF380" s="253"/>
      <c r="DG380" s="253"/>
      <c r="DH380" s="253"/>
      <c r="DI380" s="253"/>
      <c r="DJ380" s="253"/>
      <c r="DK380" s="253"/>
      <c r="DL380" s="253"/>
      <c r="DM380" s="253"/>
      <c r="DN380" s="253"/>
      <c r="DO380" s="253"/>
      <c r="DP380" s="253"/>
      <c r="DQ380" s="253"/>
      <c r="DR380" s="253"/>
      <c r="DS380" s="253"/>
      <c r="DT380" s="253"/>
      <c r="DU380" s="253"/>
      <c r="DV380" s="253"/>
      <c r="DW380" s="253"/>
      <c r="DX380" s="253"/>
      <c r="DY380" s="253"/>
      <c r="DZ380" s="253"/>
      <c r="EA380" s="253"/>
      <c r="EB380" s="253"/>
      <c r="EC380" s="253"/>
      <c r="ED380" s="253"/>
      <c r="EE380" s="253"/>
      <c r="EF380" s="253"/>
      <c r="EG380" s="253"/>
      <c r="EH380" s="253"/>
      <c r="EI380" s="253"/>
      <c r="EJ380" s="253"/>
      <c r="EK380" s="253"/>
      <c r="EL380" s="253"/>
      <c r="EM380" s="253"/>
      <c r="EN380" s="253"/>
      <c r="EO380" s="253"/>
      <c r="EP380" s="253"/>
      <c r="EQ380" s="253"/>
      <c r="ER380" s="253"/>
      <c r="ES380" s="253"/>
      <c r="ET380" s="253"/>
      <c r="EU380" s="253"/>
      <c r="EV380" s="253"/>
      <c r="EW380" s="253"/>
      <c r="EX380" s="253"/>
      <c r="EY380" s="253"/>
      <c r="EZ380" s="253"/>
      <c r="FA380" s="253"/>
      <c r="FB380" s="253"/>
      <c r="FC380" s="253"/>
      <c r="FD380" s="253"/>
      <c r="FE380" s="253"/>
      <c r="FF380" s="253"/>
      <c r="FG380" s="253"/>
      <c r="FH380" s="253"/>
      <c r="FI380" s="253"/>
      <c r="FJ380" s="253"/>
      <c r="FK380" s="253"/>
      <c r="FL380" s="253"/>
      <c r="FM380" s="253"/>
      <c r="FN380" s="253"/>
      <c r="FO380" s="253"/>
      <c r="FP380" s="253"/>
      <c r="FQ380" s="253"/>
      <c r="FR380" s="253"/>
      <c r="FS380" s="253"/>
      <c r="FT380" s="253"/>
      <c r="FU380" s="253"/>
      <c r="FV380" s="253"/>
      <c r="FW380" s="253"/>
      <c r="FX380" s="253"/>
      <c r="FY380" s="253"/>
      <c r="FZ380" s="253"/>
      <c r="GA380" s="253"/>
      <c r="GB380" s="253"/>
      <c r="GC380" s="253"/>
      <c r="GD380" s="253"/>
      <c r="GE380" s="253"/>
      <c r="GF380" s="253"/>
      <c r="GG380" s="253"/>
      <c r="GH380" s="253"/>
      <c r="GI380" s="253"/>
      <c r="GJ380" s="253"/>
      <c r="GK380" s="253"/>
      <c r="GL380" s="253"/>
      <c r="GM380" s="253"/>
      <c r="GN380" s="253"/>
      <c r="GO380" s="253"/>
      <c r="GP380" s="253"/>
      <c r="GQ380" s="253"/>
      <c r="GR380" s="253"/>
      <c r="GS380" s="253"/>
      <c r="GT380" s="253"/>
      <c r="GU380" s="253"/>
      <c r="GV380" s="253"/>
      <c r="GW380" s="253"/>
      <c r="GX380" s="253"/>
      <c r="GY380" s="253"/>
      <c r="GZ380" s="253"/>
      <c r="HA380" s="253"/>
      <c r="HB380" s="253"/>
      <c r="HC380" s="253"/>
      <c r="HD380" s="253"/>
      <c r="HE380" s="253"/>
      <c r="HF380" s="253"/>
    </row>
    <row r="381" spans="1:214" s="312" customFormat="1" ht="15" customHeight="1" x14ac:dyDescent="0.25">
      <c r="A381" s="297"/>
      <c r="B381" s="297"/>
      <c r="C381" s="253"/>
      <c r="D381" s="253"/>
      <c r="E381" s="253"/>
      <c r="F381" s="253"/>
      <c r="G381" s="253"/>
      <c r="H381" s="253"/>
      <c r="I381" s="253"/>
      <c r="J381" s="253"/>
      <c r="K381" s="253"/>
      <c r="L381" s="253"/>
      <c r="M381" s="253"/>
      <c r="N381" s="253"/>
      <c r="O381" s="253"/>
      <c r="P381" s="253"/>
      <c r="Q381" s="253"/>
      <c r="R381" s="253"/>
      <c r="S381" s="253"/>
      <c r="T381" s="253"/>
      <c r="U381" s="253" t="s">
        <v>581</v>
      </c>
      <c r="V381" s="253"/>
      <c r="W381" s="253"/>
      <c r="X381" s="253"/>
      <c r="Y381" s="253"/>
      <c r="Z381" s="253"/>
      <c r="AA381" s="253"/>
      <c r="AB381" s="253"/>
      <c r="AC381" s="253" t="s">
        <v>316</v>
      </c>
      <c r="AD381" s="253"/>
      <c r="AE381" s="253"/>
      <c r="AF381" s="253"/>
      <c r="AG381" s="253"/>
      <c r="AH381" s="253"/>
      <c r="AI381" s="253"/>
      <c r="AJ381" s="253"/>
      <c r="AK381" s="253"/>
      <c r="AL381" s="253"/>
      <c r="AM381" s="253"/>
      <c r="AN381" s="253"/>
      <c r="AO381" s="253"/>
      <c r="AP381" s="256"/>
      <c r="AQ381" s="253"/>
      <c r="AR381" s="253"/>
      <c r="AS381" s="253"/>
      <c r="AT381" s="256"/>
      <c r="AU381" s="253"/>
      <c r="AV381" s="253"/>
      <c r="AW381" s="253"/>
      <c r="AX381" s="253"/>
      <c r="AY381" s="253"/>
      <c r="AZ381" s="253"/>
      <c r="BA381" s="253"/>
      <c r="BB381" s="253"/>
      <c r="BC381" s="253"/>
      <c r="BD381" s="253"/>
      <c r="BE381" s="253"/>
      <c r="BF381" s="253"/>
      <c r="BG381" s="253"/>
      <c r="BH381" s="253"/>
      <c r="BI381" s="253"/>
      <c r="BJ381" s="253"/>
      <c r="BK381" s="253"/>
      <c r="BL381" s="253"/>
      <c r="BM381" s="253"/>
      <c r="BN381" s="253"/>
      <c r="BO381" s="253"/>
      <c r="BP381" s="253"/>
      <c r="BQ381" s="253"/>
      <c r="BR381" s="253"/>
      <c r="BS381" s="253"/>
      <c r="BT381" s="253"/>
      <c r="BU381" s="253"/>
      <c r="BV381" s="253"/>
      <c r="BW381" s="253"/>
      <c r="BX381" s="253"/>
      <c r="BY381" s="253"/>
      <c r="BZ381" s="253"/>
      <c r="CA381" s="253"/>
      <c r="CB381" s="253"/>
      <c r="CC381" s="253"/>
      <c r="CD381" s="253"/>
      <c r="CE381" s="253"/>
      <c r="CF381" s="253"/>
      <c r="CG381" s="253"/>
      <c r="CH381" s="253"/>
      <c r="CI381" s="253"/>
      <c r="CJ381" s="253"/>
      <c r="CK381" s="253"/>
      <c r="CL381" s="253"/>
      <c r="CM381" s="253"/>
      <c r="CN381" s="253"/>
      <c r="CO381" s="253"/>
      <c r="CP381" s="253"/>
      <c r="CQ381" s="253"/>
      <c r="CR381" s="253"/>
      <c r="CS381" s="253"/>
      <c r="CT381" s="253"/>
      <c r="CU381" s="253"/>
      <c r="CV381" s="253"/>
      <c r="CW381" s="253"/>
      <c r="CX381" s="253"/>
      <c r="CY381" s="253"/>
      <c r="CZ381" s="253"/>
      <c r="DA381" s="253"/>
      <c r="DB381" s="253"/>
      <c r="DC381" s="253"/>
      <c r="DD381" s="253"/>
      <c r="DE381" s="253"/>
      <c r="DF381" s="253"/>
      <c r="DG381" s="253"/>
      <c r="DH381" s="253"/>
      <c r="DI381" s="253"/>
      <c r="DJ381" s="253"/>
      <c r="DK381" s="253"/>
      <c r="DL381" s="253"/>
      <c r="DM381" s="253"/>
      <c r="DN381" s="253"/>
      <c r="DO381" s="253"/>
      <c r="DP381" s="253"/>
      <c r="DQ381" s="253"/>
      <c r="DR381" s="253"/>
      <c r="DS381" s="253"/>
      <c r="DT381" s="253"/>
      <c r="DU381" s="253"/>
      <c r="DV381" s="253"/>
      <c r="DW381" s="253"/>
      <c r="DX381" s="253"/>
      <c r="DY381" s="253"/>
      <c r="DZ381" s="253"/>
      <c r="EA381" s="253"/>
      <c r="EB381" s="253"/>
      <c r="EC381" s="253"/>
      <c r="ED381" s="253"/>
      <c r="EE381" s="253"/>
      <c r="EF381" s="253"/>
      <c r="EG381" s="253"/>
      <c r="EH381" s="253"/>
      <c r="EI381" s="253"/>
      <c r="EJ381" s="253"/>
      <c r="EK381" s="253"/>
      <c r="EL381" s="253"/>
      <c r="EM381" s="253"/>
      <c r="EN381" s="253"/>
      <c r="EO381" s="253"/>
      <c r="EP381" s="253"/>
      <c r="EQ381" s="253"/>
      <c r="ER381" s="253"/>
      <c r="ES381" s="253"/>
      <c r="ET381" s="253"/>
      <c r="EU381" s="253"/>
      <c r="EV381" s="253"/>
      <c r="EW381" s="253"/>
      <c r="EX381" s="253"/>
      <c r="EY381" s="253"/>
      <c r="EZ381" s="253"/>
      <c r="FA381" s="253"/>
      <c r="FB381" s="253"/>
      <c r="FC381" s="253"/>
      <c r="FD381" s="253"/>
      <c r="FE381" s="253"/>
      <c r="FF381" s="253"/>
      <c r="FG381" s="253"/>
      <c r="FH381" s="253"/>
      <c r="FI381" s="253"/>
      <c r="FJ381" s="253"/>
      <c r="FK381" s="253"/>
      <c r="FL381" s="253"/>
      <c r="FM381" s="253"/>
      <c r="FN381" s="253"/>
      <c r="FO381" s="253"/>
      <c r="FP381" s="253"/>
      <c r="FQ381" s="253"/>
      <c r="FR381" s="253"/>
      <c r="FS381" s="253"/>
      <c r="FT381" s="253"/>
      <c r="FU381" s="253"/>
      <c r="FV381" s="253"/>
      <c r="FW381" s="253"/>
      <c r="FX381" s="253"/>
      <c r="FY381" s="253"/>
      <c r="FZ381" s="253"/>
      <c r="GA381" s="253"/>
      <c r="GB381" s="253"/>
      <c r="GC381" s="253"/>
      <c r="GD381" s="253"/>
      <c r="GE381" s="253"/>
      <c r="GF381" s="253"/>
      <c r="GG381" s="253"/>
      <c r="GH381" s="253"/>
      <c r="GI381" s="253"/>
      <c r="GJ381" s="253"/>
      <c r="GK381" s="253"/>
      <c r="GL381" s="253"/>
      <c r="GM381" s="253"/>
      <c r="GN381" s="253"/>
      <c r="GO381" s="253"/>
      <c r="GP381" s="253"/>
      <c r="GQ381" s="253"/>
      <c r="GR381" s="253"/>
      <c r="GS381" s="253"/>
      <c r="GT381" s="253"/>
      <c r="GU381" s="253"/>
      <c r="GV381" s="253"/>
      <c r="GW381" s="253"/>
      <c r="GX381" s="253"/>
      <c r="GY381" s="253"/>
      <c r="GZ381" s="253"/>
      <c r="HA381" s="253"/>
      <c r="HB381" s="253"/>
      <c r="HC381" s="253"/>
      <c r="HD381" s="253"/>
      <c r="HE381" s="253"/>
      <c r="HF381" s="253"/>
    </row>
    <row r="382" spans="1:214" s="312" customFormat="1" ht="15" customHeight="1" x14ac:dyDescent="0.25">
      <c r="A382" s="297"/>
      <c r="B382" s="297"/>
      <c r="C382" s="253"/>
      <c r="D382" s="253"/>
      <c r="E382" s="253"/>
      <c r="F382" s="253"/>
      <c r="G382" s="253"/>
      <c r="H382" s="253"/>
      <c r="I382" s="253"/>
      <c r="J382" s="253"/>
      <c r="K382" s="253"/>
      <c r="L382" s="253"/>
      <c r="M382" s="253"/>
      <c r="N382" s="253"/>
      <c r="O382" s="253"/>
      <c r="P382" s="253"/>
      <c r="Q382" s="253"/>
      <c r="R382" s="253"/>
      <c r="S382" s="253"/>
      <c r="T382" s="253"/>
      <c r="U382" s="253" t="s">
        <v>582</v>
      </c>
      <c r="V382" s="253"/>
      <c r="W382" s="253"/>
      <c r="X382" s="253"/>
      <c r="Y382" s="253"/>
      <c r="Z382" s="253"/>
      <c r="AA382" s="253"/>
      <c r="AB382" s="253"/>
      <c r="AC382" s="253" t="s">
        <v>320</v>
      </c>
      <c r="AD382" s="253"/>
      <c r="AE382" s="253"/>
      <c r="AF382" s="253"/>
      <c r="AG382" s="253"/>
      <c r="AH382" s="253"/>
      <c r="AI382" s="253"/>
      <c r="AJ382" s="253"/>
      <c r="AK382" s="253"/>
      <c r="AL382" s="253"/>
      <c r="AM382" s="253"/>
      <c r="AN382" s="253"/>
      <c r="AO382" s="253"/>
      <c r="AP382" s="256"/>
      <c r="AQ382" s="253"/>
      <c r="AR382" s="253"/>
      <c r="AS382" s="253"/>
      <c r="AT382" s="256"/>
      <c r="AU382" s="253"/>
      <c r="AV382" s="253"/>
      <c r="AW382" s="253"/>
      <c r="AX382" s="253"/>
      <c r="AY382" s="253"/>
      <c r="AZ382" s="253"/>
      <c r="BA382" s="253"/>
      <c r="BB382" s="253"/>
      <c r="BC382" s="253"/>
      <c r="BD382" s="253"/>
      <c r="BE382" s="253"/>
      <c r="BF382" s="253"/>
      <c r="BG382" s="253"/>
      <c r="BH382" s="253"/>
      <c r="BI382" s="253"/>
      <c r="BJ382" s="253"/>
      <c r="BK382" s="253"/>
      <c r="BL382" s="253"/>
      <c r="BM382" s="253"/>
      <c r="BN382" s="253"/>
      <c r="BO382" s="253"/>
      <c r="BP382" s="253"/>
      <c r="BQ382" s="253"/>
      <c r="BR382" s="253"/>
      <c r="BS382" s="253"/>
      <c r="BT382" s="253"/>
      <c r="BU382" s="253"/>
      <c r="BV382" s="253"/>
      <c r="BW382" s="253"/>
      <c r="BX382" s="253"/>
      <c r="BY382" s="253"/>
      <c r="BZ382" s="253"/>
      <c r="CA382" s="253"/>
      <c r="CB382" s="253"/>
      <c r="CC382" s="253"/>
      <c r="CD382" s="253"/>
      <c r="CE382" s="253"/>
      <c r="CF382" s="253"/>
      <c r="CG382" s="253"/>
      <c r="CH382" s="253"/>
      <c r="CI382" s="253"/>
      <c r="CJ382" s="253"/>
      <c r="CK382" s="253"/>
      <c r="CL382" s="253"/>
      <c r="CM382" s="253"/>
      <c r="CN382" s="253"/>
      <c r="CO382" s="253"/>
      <c r="CP382" s="253"/>
      <c r="CQ382" s="253"/>
      <c r="CR382" s="253"/>
      <c r="CS382" s="253"/>
      <c r="CT382" s="253"/>
      <c r="CU382" s="253"/>
      <c r="CV382" s="253"/>
      <c r="CW382" s="253"/>
      <c r="CX382" s="253"/>
      <c r="CY382" s="253"/>
      <c r="CZ382" s="253"/>
      <c r="DA382" s="253"/>
      <c r="DB382" s="253"/>
      <c r="DC382" s="253"/>
      <c r="DD382" s="253"/>
      <c r="DE382" s="253"/>
      <c r="DF382" s="253"/>
      <c r="DG382" s="253"/>
      <c r="DH382" s="253"/>
      <c r="DI382" s="253"/>
      <c r="DJ382" s="253"/>
      <c r="DK382" s="253"/>
      <c r="DL382" s="253"/>
      <c r="DM382" s="253"/>
      <c r="DN382" s="253"/>
      <c r="DO382" s="253"/>
      <c r="DP382" s="253"/>
      <c r="DQ382" s="253"/>
      <c r="DR382" s="253"/>
      <c r="DS382" s="253"/>
      <c r="DT382" s="253"/>
      <c r="DU382" s="253"/>
      <c r="DV382" s="253"/>
      <c r="DW382" s="253"/>
      <c r="DX382" s="253"/>
      <c r="DY382" s="253"/>
      <c r="DZ382" s="253"/>
      <c r="EA382" s="253"/>
      <c r="EB382" s="253"/>
      <c r="EC382" s="253"/>
      <c r="ED382" s="253"/>
      <c r="EE382" s="253"/>
      <c r="EF382" s="253"/>
      <c r="EG382" s="253"/>
      <c r="EH382" s="253"/>
      <c r="EI382" s="253"/>
      <c r="EJ382" s="253"/>
      <c r="EK382" s="253"/>
      <c r="EL382" s="253"/>
      <c r="EM382" s="253"/>
      <c r="EN382" s="253"/>
      <c r="EO382" s="253"/>
      <c r="EP382" s="253"/>
      <c r="EQ382" s="253"/>
      <c r="ER382" s="253"/>
      <c r="ES382" s="253"/>
      <c r="ET382" s="253"/>
      <c r="EU382" s="253"/>
      <c r="EV382" s="253"/>
      <c r="EW382" s="253"/>
      <c r="EX382" s="253"/>
      <c r="EY382" s="253"/>
      <c r="EZ382" s="253"/>
      <c r="FA382" s="253"/>
      <c r="FB382" s="253"/>
      <c r="FC382" s="253"/>
      <c r="FD382" s="253"/>
      <c r="FE382" s="253"/>
      <c r="FF382" s="253"/>
      <c r="FG382" s="253"/>
      <c r="FH382" s="253"/>
      <c r="FI382" s="253"/>
      <c r="FJ382" s="253"/>
      <c r="FK382" s="253"/>
      <c r="FL382" s="253"/>
      <c r="FM382" s="253"/>
      <c r="FN382" s="253"/>
      <c r="FO382" s="253"/>
      <c r="FP382" s="253"/>
      <c r="FQ382" s="253"/>
      <c r="FR382" s="253"/>
      <c r="FS382" s="253"/>
      <c r="FT382" s="253"/>
      <c r="FU382" s="253"/>
      <c r="FV382" s="253"/>
      <c r="FW382" s="253"/>
      <c r="FX382" s="253"/>
      <c r="FY382" s="253"/>
      <c r="FZ382" s="253"/>
      <c r="GA382" s="253"/>
      <c r="GB382" s="253"/>
      <c r="GC382" s="253"/>
      <c r="GD382" s="253"/>
      <c r="GE382" s="253"/>
      <c r="GF382" s="253"/>
      <c r="GG382" s="253"/>
      <c r="GH382" s="253"/>
      <c r="GI382" s="253"/>
      <c r="GJ382" s="253"/>
      <c r="GK382" s="253"/>
      <c r="GL382" s="253"/>
      <c r="GM382" s="253"/>
      <c r="GN382" s="253"/>
      <c r="GO382" s="253"/>
      <c r="GP382" s="253"/>
      <c r="GQ382" s="253"/>
      <c r="GR382" s="253"/>
      <c r="GS382" s="253"/>
      <c r="GT382" s="253"/>
      <c r="GU382" s="253"/>
      <c r="GV382" s="253"/>
      <c r="GW382" s="253"/>
      <c r="GX382" s="253"/>
      <c r="GY382" s="253"/>
      <c r="GZ382" s="253"/>
      <c r="HA382" s="253"/>
      <c r="HB382" s="253"/>
      <c r="HC382" s="253"/>
      <c r="HD382" s="253"/>
      <c r="HE382" s="253"/>
      <c r="HF382" s="253"/>
    </row>
    <row r="383" spans="1:214" s="312" customFormat="1" ht="15" customHeight="1" x14ac:dyDescent="0.25">
      <c r="A383" s="297"/>
      <c r="B383" s="297"/>
      <c r="C383" s="253"/>
      <c r="D383" s="253"/>
      <c r="E383" s="253"/>
      <c r="F383" s="253"/>
      <c r="G383" s="253"/>
      <c r="H383" s="253"/>
      <c r="I383" s="253"/>
      <c r="J383" s="253"/>
      <c r="K383" s="253"/>
      <c r="L383" s="253"/>
      <c r="M383" s="253"/>
      <c r="N383" s="253"/>
      <c r="O383" s="253"/>
      <c r="P383" s="253"/>
      <c r="Q383" s="253"/>
      <c r="R383" s="253"/>
      <c r="S383" s="253"/>
      <c r="T383" s="253"/>
      <c r="U383" s="253" t="s">
        <v>583</v>
      </c>
      <c r="V383" s="253"/>
      <c r="W383" s="253"/>
      <c r="X383" s="253"/>
      <c r="Y383" s="253"/>
      <c r="Z383" s="253"/>
      <c r="AA383" s="253"/>
      <c r="AB383" s="253"/>
      <c r="AC383" s="253" t="s">
        <v>332</v>
      </c>
      <c r="AD383" s="253"/>
      <c r="AE383" s="253"/>
      <c r="AF383" s="253"/>
      <c r="AG383" s="253"/>
      <c r="AH383" s="253"/>
      <c r="AI383" s="253"/>
      <c r="AJ383" s="253"/>
      <c r="AK383" s="253"/>
      <c r="AL383" s="253"/>
      <c r="AM383" s="253"/>
      <c r="AN383" s="253"/>
      <c r="AO383" s="253"/>
      <c r="AP383" s="256"/>
      <c r="AQ383" s="253"/>
      <c r="AR383" s="253"/>
      <c r="AS383" s="253"/>
      <c r="AT383" s="256"/>
      <c r="AU383" s="253"/>
      <c r="AV383" s="253"/>
      <c r="AW383" s="253"/>
      <c r="AX383" s="253"/>
      <c r="AY383" s="253"/>
      <c r="AZ383" s="253"/>
      <c r="BA383" s="253"/>
      <c r="BB383" s="253"/>
      <c r="BC383" s="253"/>
      <c r="BD383" s="253"/>
      <c r="BE383" s="253"/>
      <c r="BF383" s="253"/>
      <c r="BG383" s="253"/>
      <c r="BH383" s="253"/>
      <c r="BI383" s="253"/>
      <c r="BJ383" s="253"/>
      <c r="BK383" s="253"/>
      <c r="BL383" s="253"/>
      <c r="BM383" s="253"/>
      <c r="BN383" s="253"/>
      <c r="BO383" s="253"/>
      <c r="BP383" s="253"/>
      <c r="BQ383" s="253"/>
      <c r="BR383" s="253"/>
      <c r="BS383" s="253"/>
      <c r="BT383" s="253"/>
      <c r="BU383" s="253"/>
      <c r="BV383" s="253"/>
      <c r="BW383" s="253"/>
      <c r="BX383" s="253"/>
      <c r="BY383" s="253"/>
      <c r="BZ383" s="253"/>
      <c r="CA383" s="253"/>
      <c r="CB383" s="253"/>
      <c r="CC383" s="253"/>
      <c r="CD383" s="253"/>
      <c r="CE383" s="253"/>
      <c r="CF383" s="253"/>
      <c r="CG383" s="253"/>
      <c r="CH383" s="253"/>
      <c r="CI383" s="253"/>
      <c r="CJ383" s="253"/>
      <c r="CK383" s="253"/>
      <c r="CL383" s="253"/>
      <c r="CM383" s="253"/>
      <c r="CN383" s="253"/>
      <c r="CO383" s="253"/>
      <c r="CP383" s="253"/>
      <c r="CQ383" s="253"/>
      <c r="CR383" s="253"/>
      <c r="CS383" s="253"/>
      <c r="CT383" s="253"/>
      <c r="CU383" s="253"/>
      <c r="CV383" s="253"/>
      <c r="CW383" s="253"/>
      <c r="CX383" s="253"/>
      <c r="CY383" s="253"/>
      <c r="CZ383" s="253"/>
      <c r="DA383" s="253"/>
      <c r="DB383" s="253"/>
      <c r="DC383" s="253"/>
      <c r="DD383" s="253"/>
      <c r="DE383" s="253"/>
      <c r="DF383" s="253"/>
      <c r="DG383" s="253"/>
      <c r="DH383" s="253"/>
      <c r="DI383" s="253"/>
      <c r="DJ383" s="253"/>
      <c r="DK383" s="253"/>
      <c r="DL383" s="253"/>
      <c r="DM383" s="253"/>
      <c r="DN383" s="253"/>
      <c r="DO383" s="253"/>
      <c r="DP383" s="253"/>
      <c r="DQ383" s="253"/>
      <c r="DR383" s="253"/>
      <c r="DS383" s="253"/>
      <c r="DT383" s="253"/>
      <c r="DU383" s="253"/>
      <c r="DV383" s="253"/>
      <c r="DW383" s="253"/>
      <c r="DX383" s="253"/>
      <c r="DY383" s="253"/>
      <c r="DZ383" s="253"/>
      <c r="EA383" s="253"/>
      <c r="EB383" s="253"/>
      <c r="EC383" s="253"/>
      <c r="ED383" s="253"/>
      <c r="EE383" s="253"/>
      <c r="EF383" s="253"/>
      <c r="EG383" s="253"/>
      <c r="EH383" s="253"/>
      <c r="EI383" s="253"/>
      <c r="EJ383" s="253"/>
      <c r="EK383" s="253"/>
      <c r="EL383" s="253"/>
      <c r="EM383" s="253"/>
      <c r="EN383" s="253"/>
      <c r="EO383" s="253"/>
      <c r="EP383" s="253"/>
      <c r="EQ383" s="253"/>
      <c r="ER383" s="253"/>
      <c r="ES383" s="253"/>
      <c r="ET383" s="253"/>
      <c r="EU383" s="253"/>
      <c r="EV383" s="253"/>
      <c r="EW383" s="253"/>
      <c r="EX383" s="253"/>
      <c r="EY383" s="253"/>
      <c r="EZ383" s="253"/>
      <c r="FA383" s="253"/>
      <c r="FB383" s="253"/>
      <c r="FC383" s="253"/>
      <c r="FD383" s="253"/>
      <c r="FE383" s="253"/>
      <c r="FF383" s="253"/>
      <c r="FG383" s="253"/>
      <c r="FH383" s="253"/>
      <c r="FI383" s="253"/>
      <c r="FJ383" s="253"/>
      <c r="FK383" s="253"/>
      <c r="FL383" s="253"/>
      <c r="FM383" s="253"/>
      <c r="FN383" s="253"/>
      <c r="FO383" s="253"/>
      <c r="FP383" s="253"/>
      <c r="FQ383" s="253"/>
      <c r="FR383" s="253"/>
      <c r="FS383" s="253"/>
      <c r="FT383" s="253"/>
      <c r="FU383" s="253"/>
      <c r="FV383" s="253"/>
      <c r="FW383" s="253"/>
      <c r="FX383" s="253"/>
      <c r="FY383" s="253"/>
      <c r="FZ383" s="253"/>
      <c r="GA383" s="253"/>
      <c r="GB383" s="253"/>
      <c r="GC383" s="253"/>
      <c r="GD383" s="253"/>
      <c r="GE383" s="253"/>
      <c r="GF383" s="253"/>
      <c r="GG383" s="253"/>
      <c r="GH383" s="253"/>
      <c r="GI383" s="253"/>
      <c r="GJ383" s="253"/>
      <c r="GK383" s="253"/>
      <c r="GL383" s="253"/>
      <c r="GM383" s="253"/>
      <c r="GN383" s="253"/>
      <c r="GO383" s="253"/>
      <c r="GP383" s="253"/>
      <c r="GQ383" s="253"/>
      <c r="GR383" s="253"/>
      <c r="GS383" s="253"/>
      <c r="GT383" s="253"/>
      <c r="GU383" s="253"/>
      <c r="GV383" s="253"/>
      <c r="GW383" s="253"/>
      <c r="GX383" s="253"/>
      <c r="GY383" s="253"/>
      <c r="GZ383" s="253"/>
      <c r="HA383" s="253"/>
      <c r="HB383" s="253"/>
      <c r="HC383" s="253"/>
      <c r="HD383" s="253"/>
      <c r="HE383" s="253"/>
      <c r="HF383" s="253"/>
    </row>
    <row r="384" spans="1:214" s="312" customFormat="1" ht="15" customHeight="1" x14ac:dyDescent="0.25">
      <c r="A384" s="297"/>
      <c r="B384" s="297"/>
      <c r="C384" s="253"/>
      <c r="D384" s="253"/>
      <c r="E384" s="253"/>
      <c r="F384" s="253"/>
      <c r="G384" s="253"/>
      <c r="H384" s="253"/>
      <c r="I384" s="253"/>
      <c r="J384" s="253"/>
      <c r="K384" s="253"/>
      <c r="L384" s="253"/>
      <c r="M384" s="253"/>
      <c r="N384" s="253"/>
      <c r="O384" s="253"/>
      <c r="P384" s="253"/>
      <c r="Q384" s="253"/>
      <c r="R384" s="253"/>
      <c r="S384" s="253"/>
      <c r="T384" s="253"/>
      <c r="U384" s="253" t="s">
        <v>584</v>
      </c>
      <c r="V384" s="253"/>
      <c r="W384" s="253"/>
      <c r="X384" s="253"/>
      <c r="Y384" s="253"/>
      <c r="Z384" s="253"/>
      <c r="AA384" s="253"/>
      <c r="AB384" s="253"/>
      <c r="AC384" s="253" t="s">
        <v>323</v>
      </c>
      <c r="AD384" s="253"/>
      <c r="AE384" s="253"/>
      <c r="AF384" s="253"/>
      <c r="AG384" s="253"/>
      <c r="AH384" s="253"/>
      <c r="AI384" s="253"/>
      <c r="AJ384" s="253"/>
      <c r="AK384" s="253"/>
      <c r="AL384" s="253"/>
      <c r="AM384" s="253"/>
      <c r="AN384" s="253"/>
      <c r="AO384" s="253"/>
      <c r="AP384" s="256"/>
      <c r="AQ384" s="253"/>
      <c r="AR384" s="253"/>
      <c r="AS384" s="253"/>
      <c r="AT384" s="256"/>
      <c r="AU384" s="253"/>
      <c r="AV384" s="253"/>
      <c r="AW384" s="253"/>
      <c r="AX384" s="253"/>
      <c r="AY384" s="253"/>
      <c r="AZ384" s="253"/>
      <c r="BA384" s="253"/>
      <c r="BB384" s="253"/>
      <c r="BC384" s="253"/>
      <c r="BD384" s="253"/>
      <c r="BE384" s="253"/>
      <c r="BF384" s="253"/>
      <c r="BG384" s="253"/>
      <c r="BH384" s="253"/>
      <c r="BI384" s="253"/>
      <c r="BJ384" s="253"/>
      <c r="BK384" s="253"/>
      <c r="BL384" s="253"/>
      <c r="BM384" s="253"/>
      <c r="BN384" s="253"/>
      <c r="BO384" s="253"/>
      <c r="BP384" s="253"/>
      <c r="BQ384" s="253"/>
      <c r="BR384" s="253"/>
      <c r="BS384" s="253"/>
      <c r="BT384" s="253"/>
      <c r="BU384" s="253"/>
      <c r="BV384" s="253"/>
      <c r="BW384" s="253"/>
      <c r="BX384" s="253"/>
      <c r="BY384" s="253"/>
      <c r="BZ384" s="253"/>
      <c r="CA384" s="253"/>
      <c r="CB384" s="253"/>
      <c r="CC384" s="253"/>
      <c r="CD384" s="253"/>
      <c r="CE384" s="253"/>
      <c r="CF384" s="253"/>
      <c r="CG384" s="253"/>
      <c r="CH384" s="253"/>
      <c r="CI384" s="253"/>
      <c r="CJ384" s="253"/>
      <c r="CK384" s="253"/>
      <c r="CL384" s="253"/>
      <c r="CM384" s="253"/>
      <c r="CN384" s="253"/>
      <c r="CO384" s="253"/>
      <c r="CP384" s="253"/>
      <c r="CQ384" s="253"/>
      <c r="CR384" s="253"/>
      <c r="CS384" s="253"/>
      <c r="CT384" s="253"/>
      <c r="CU384" s="253"/>
      <c r="CV384" s="253"/>
      <c r="CW384" s="253"/>
      <c r="CX384" s="253"/>
      <c r="CY384" s="253"/>
      <c r="CZ384" s="253"/>
      <c r="DA384" s="253"/>
      <c r="DB384" s="253"/>
      <c r="DC384" s="253"/>
      <c r="DD384" s="253"/>
      <c r="DE384" s="253"/>
      <c r="DF384" s="253"/>
      <c r="DG384" s="253"/>
      <c r="DH384" s="253"/>
      <c r="DI384" s="253"/>
      <c r="DJ384" s="253"/>
      <c r="DK384" s="253"/>
      <c r="DL384" s="253"/>
      <c r="DM384" s="253"/>
      <c r="DN384" s="253"/>
      <c r="DO384" s="253"/>
      <c r="DP384" s="253"/>
      <c r="DQ384" s="253"/>
      <c r="DR384" s="253"/>
      <c r="DS384" s="253"/>
      <c r="DT384" s="253"/>
      <c r="DU384" s="253"/>
      <c r="DV384" s="253"/>
      <c r="DW384" s="253"/>
      <c r="DX384" s="253"/>
      <c r="DY384" s="253"/>
      <c r="DZ384" s="253"/>
      <c r="EA384" s="253"/>
      <c r="EB384" s="253"/>
      <c r="EC384" s="253"/>
      <c r="ED384" s="253"/>
      <c r="EE384" s="253"/>
      <c r="EF384" s="253"/>
      <c r="EG384" s="253"/>
      <c r="EH384" s="253"/>
      <c r="EI384" s="253"/>
      <c r="EJ384" s="253"/>
      <c r="EK384" s="253"/>
      <c r="EL384" s="253"/>
      <c r="EM384" s="253"/>
      <c r="EN384" s="253"/>
      <c r="EO384" s="253"/>
      <c r="EP384" s="253"/>
      <c r="EQ384" s="253"/>
      <c r="ER384" s="253"/>
      <c r="ES384" s="253"/>
      <c r="ET384" s="253"/>
      <c r="EU384" s="253"/>
      <c r="EV384" s="253"/>
      <c r="EW384" s="253"/>
      <c r="EX384" s="253"/>
      <c r="EY384" s="253"/>
      <c r="EZ384" s="253"/>
      <c r="FA384" s="253"/>
      <c r="FB384" s="253"/>
      <c r="FC384" s="253"/>
      <c r="FD384" s="253"/>
      <c r="FE384" s="253"/>
      <c r="FF384" s="253"/>
      <c r="FG384" s="253"/>
      <c r="FH384" s="253"/>
      <c r="FI384" s="253"/>
      <c r="FJ384" s="253"/>
      <c r="FK384" s="253"/>
      <c r="FL384" s="253"/>
      <c r="FM384" s="253"/>
      <c r="FN384" s="253"/>
      <c r="FO384" s="253"/>
      <c r="FP384" s="253"/>
      <c r="FQ384" s="253"/>
      <c r="FR384" s="253"/>
      <c r="FS384" s="253"/>
      <c r="FT384" s="253"/>
      <c r="FU384" s="253"/>
      <c r="FV384" s="253"/>
      <c r="FW384" s="253"/>
      <c r="FX384" s="253"/>
      <c r="FY384" s="253"/>
      <c r="FZ384" s="253"/>
      <c r="GA384" s="253"/>
      <c r="GB384" s="253"/>
      <c r="GC384" s="253"/>
      <c r="GD384" s="253"/>
      <c r="GE384" s="253"/>
      <c r="GF384" s="253"/>
      <c r="GG384" s="253"/>
      <c r="GH384" s="253"/>
      <c r="GI384" s="253"/>
      <c r="GJ384" s="253"/>
      <c r="GK384" s="253"/>
      <c r="GL384" s="253"/>
      <c r="GM384" s="253"/>
      <c r="GN384" s="253"/>
      <c r="GO384" s="253"/>
      <c r="GP384" s="253"/>
      <c r="GQ384" s="253"/>
      <c r="GR384" s="253"/>
      <c r="GS384" s="253"/>
      <c r="GT384" s="253"/>
      <c r="GU384" s="253"/>
      <c r="GV384" s="253"/>
      <c r="GW384" s="253"/>
      <c r="GX384" s="253"/>
      <c r="GY384" s="253"/>
      <c r="GZ384" s="253"/>
      <c r="HA384" s="253"/>
      <c r="HB384" s="253"/>
      <c r="HC384" s="253"/>
      <c r="HD384" s="253"/>
      <c r="HE384" s="253"/>
      <c r="HF384" s="253"/>
    </row>
    <row r="385" spans="1:214" s="312" customFormat="1" ht="15" customHeight="1" x14ac:dyDescent="0.25">
      <c r="A385" s="297"/>
      <c r="B385" s="297"/>
      <c r="C385" s="253"/>
      <c r="D385" s="253"/>
      <c r="E385" s="253"/>
      <c r="F385" s="253"/>
      <c r="G385" s="253"/>
      <c r="H385" s="253"/>
      <c r="I385" s="253"/>
      <c r="J385" s="253"/>
      <c r="K385" s="253"/>
      <c r="L385" s="253"/>
      <c r="M385" s="253"/>
      <c r="N385" s="253"/>
      <c r="O385" s="253"/>
      <c r="P385" s="253"/>
      <c r="Q385" s="253"/>
      <c r="R385" s="253"/>
      <c r="S385" s="253"/>
      <c r="T385" s="253"/>
      <c r="U385" s="253" t="s">
        <v>585</v>
      </c>
      <c r="V385" s="253"/>
      <c r="W385" s="253"/>
      <c r="X385" s="253"/>
      <c r="Y385" s="253"/>
      <c r="Z385" s="253"/>
      <c r="AA385" s="253"/>
      <c r="AB385" s="253"/>
      <c r="AC385" s="253" t="s">
        <v>393</v>
      </c>
      <c r="AD385" s="253"/>
      <c r="AE385" s="253"/>
      <c r="AF385" s="253"/>
      <c r="AG385" s="253"/>
      <c r="AH385" s="253"/>
      <c r="AI385" s="253"/>
      <c r="AJ385" s="253"/>
      <c r="AK385" s="253"/>
      <c r="AL385" s="253"/>
      <c r="AM385" s="253"/>
      <c r="AN385" s="253"/>
      <c r="AO385" s="253"/>
      <c r="AP385" s="256"/>
      <c r="AQ385" s="253"/>
      <c r="AR385" s="253"/>
      <c r="AS385" s="253"/>
      <c r="AT385" s="256"/>
      <c r="AU385" s="253"/>
      <c r="AV385" s="253"/>
      <c r="AW385" s="253"/>
      <c r="AX385" s="253"/>
      <c r="AY385" s="253"/>
      <c r="AZ385" s="253"/>
      <c r="BA385" s="253"/>
      <c r="BB385" s="253"/>
      <c r="BC385" s="253"/>
      <c r="BD385" s="253"/>
      <c r="BE385" s="253"/>
      <c r="BF385" s="253"/>
      <c r="BG385" s="253"/>
      <c r="BH385" s="253"/>
      <c r="BI385" s="253"/>
      <c r="BJ385" s="253"/>
      <c r="BK385" s="253"/>
      <c r="BL385" s="253"/>
      <c r="BM385" s="253"/>
      <c r="BN385" s="253"/>
      <c r="BO385" s="253"/>
      <c r="BP385" s="253"/>
      <c r="BQ385" s="253"/>
      <c r="BR385" s="253"/>
      <c r="BS385" s="253"/>
      <c r="BT385" s="253"/>
      <c r="BU385" s="253"/>
      <c r="BV385" s="253"/>
      <c r="BW385" s="253"/>
      <c r="BX385" s="253"/>
      <c r="BY385" s="253"/>
      <c r="BZ385" s="253"/>
      <c r="CA385" s="253"/>
      <c r="CB385" s="253"/>
      <c r="CC385" s="253"/>
      <c r="CD385" s="253"/>
      <c r="CE385" s="253"/>
      <c r="CF385" s="253"/>
      <c r="CG385" s="253"/>
      <c r="CH385" s="253"/>
      <c r="CI385" s="253"/>
      <c r="CJ385" s="253"/>
      <c r="CK385" s="253"/>
      <c r="CL385" s="253"/>
      <c r="CM385" s="253"/>
      <c r="CN385" s="253"/>
      <c r="CO385" s="253"/>
      <c r="CP385" s="253"/>
      <c r="CQ385" s="253"/>
      <c r="CR385" s="253"/>
      <c r="CS385" s="253"/>
      <c r="CT385" s="253"/>
      <c r="CU385" s="253"/>
      <c r="CV385" s="253"/>
      <c r="CW385" s="253"/>
      <c r="CX385" s="253"/>
      <c r="CY385" s="253"/>
      <c r="CZ385" s="253"/>
      <c r="DA385" s="253"/>
      <c r="DB385" s="253"/>
      <c r="DC385" s="253"/>
      <c r="DD385" s="253"/>
      <c r="DE385" s="253"/>
      <c r="DF385" s="253"/>
      <c r="DG385" s="253"/>
      <c r="DH385" s="253"/>
      <c r="DI385" s="253"/>
      <c r="DJ385" s="253"/>
      <c r="DK385" s="253"/>
      <c r="DL385" s="253"/>
      <c r="DM385" s="253"/>
      <c r="DN385" s="253"/>
      <c r="DO385" s="253"/>
      <c r="DP385" s="253"/>
      <c r="DQ385" s="253"/>
      <c r="DR385" s="253"/>
      <c r="DS385" s="253"/>
      <c r="DT385" s="253"/>
      <c r="DU385" s="253"/>
      <c r="DV385" s="253"/>
      <c r="DW385" s="253"/>
      <c r="DX385" s="253"/>
      <c r="DY385" s="253"/>
      <c r="DZ385" s="253"/>
      <c r="EA385" s="253"/>
      <c r="EB385" s="253"/>
      <c r="EC385" s="253"/>
      <c r="ED385" s="253"/>
      <c r="EE385" s="253"/>
      <c r="EF385" s="253"/>
      <c r="EG385" s="253"/>
      <c r="EH385" s="253"/>
      <c r="EI385" s="253"/>
      <c r="EJ385" s="253"/>
      <c r="EK385" s="253"/>
      <c r="EL385" s="253"/>
      <c r="EM385" s="253"/>
      <c r="EN385" s="253"/>
      <c r="EO385" s="253"/>
      <c r="EP385" s="253"/>
      <c r="EQ385" s="253"/>
      <c r="ER385" s="253"/>
      <c r="ES385" s="253"/>
      <c r="ET385" s="253"/>
      <c r="EU385" s="253"/>
      <c r="EV385" s="253"/>
      <c r="EW385" s="253"/>
      <c r="EX385" s="253"/>
      <c r="EY385" s="253"/>
      <c r="EZ385" s="253"/>
      <c r="FA385" s="253"/>
      <c r="FB385" s="253"/>
      <c r="FC385" s="253"/>
      <c r="FD385" s="253"/>
      <c r="FE385" s="253"/>
      <c r="FF385" s="253"/>
      <c r="FG385" s="253"/>
      <c r="FH385" s="253"/>
      <c r="FI385" s="253"/>
      <c r="FJ385" s="253"/>
      <c r="FK385" s="253"/>
      <c r="FL385" s="253"/>
      <c r="FM385" s="253"/>
      <c r="FN385" s="253"/>
      <c r="FO385" s="253"/>
      <c r="FP385" s="253"/>
      <c r="FQ385" s="253"/>
      <c r="FR385" s="253"/>
      <c r="FS385" s="253"/>
      <c r="FT385" s="253"/>
      <c r="FU385" s="253"/>
      <c r="FV385" s="253"/>
      <c r="FW385" s="253"/>
      <c r="FX385" s="253"/>
      <c r="FY385" s="253"/>
      <c r="FZ385" s="253"/>
      <c r="GA385" s="253"/>
      <c r="GB385" s="253"/>
      <c r="GC385" s="253"/>
      <c r="GD385" s="253"/>
      <c r="GE385" s="253"/>
      <c r="GF385" s="253"/>
      <c r="GG385" s="253"/>
      <c r="GH385" s="253"/>
      <c r="GI385" s="253"/>
      <c r="GJ385" s="253"/>
      <c r="GK385" s="253"/>
      <c r="GL385" s="253"/>
      <c r="GM385" s="253"/>
      <c r="GN385" s="253"/>
      <c r="GO385" s="253"/>
      <c r="GP385" s="253"/>
      <c r="GQ385" s="253"/>
      <c r="GR385" s="253"/>
      <c r="GS385" s="253"/>
      <c r="GT385" s="253"/>
      <c r="GU385" s="253"/>
      <c r="GV385" s="253"/>
      <c r="GW385" s="253"/>
      <c r="GX385" s="253"/>
      <c r="GY385" s="253"/>
      <c r="GZ385" s="253"/>
      <c r="HA385" s="253"/>
      <c r="HB385" s="253"/>
      <c r="HC385" s="253"/>
      <c r="HD385" s="253"/>
      <c r="HE385" s="253"/>
      <c r="HF385" s="253"/>
    </row>
    <row r="386" spans="1:214" s="312" customFormat="1" ht="15" customHeight="1" x14ac:dyDescent="0.25">
      <c r="A386" s="297"/>
      <c r="B386" s="297"/>
      <c r="C386" s="253"/>
      <c r="D386" s="253"/>
      <c r="E386" s="253"/>
      <c r="F386" s="253"/>
      <c r="G386" s="253"/>
      <c r="H386" s="253"/>
      <c r="I386" s="253"/>
      <c r="J386" s="253"/>
      <c r="K386" s="253"/>
      <c r="L386" s="253"/>
      <c r="M386" s="253"/>
      <c r="N386" s="253"/>
      <c r="O386" s="253"/>
      <c r="P386" s="253"/>
      <c r="Q386" s="253"/>
      <c r="R386" s="253"/>
      <c r="S386" s="253"/>
      <c r="T386" s="253"/>
      <c r="U386" s="253" t="s">
        <v>586</v>
      </c>
      <c r="V386" s="253"/>
      <c r="W386" s="253"/>
      <c r="X386" s="253"/>
      <c r="Y386" s="253"/>
      <c r="Z386" s="253"/>
      <c r="AA386" s="253"/>
      <c r="AB386" s="253"/>
      <c r="AC386" s="253" t="s">
        <v>323</v>
      </c>
      <c r="AD386" s="253"/>
      <c r="AE386" s="253"/>
      <c r="AF386" s="253"/>
      <c r="AG386" s="253"/>
      <c r="AH386" s="253"/>
      <c r="AI386" s="253"/>
      <c r="AJ386" s="253"/>
      <c r="AK386" s="253"/>
      <c r="AL386" s="253"/>
      <c r="AM386" s="253"/>
      <c r="AN386" s="253"/>
      <c r="AO386" s="253"/>
      <c r="AP386" s="256"/>
      <c r="AQ386" s="253"/>
      <c r="AR386" s="253"/>
      <c r="AS386" s="253"/>
      <c r="AT386" s="256"/>
      <c r="AU386" s="253"/>
      <c r="AV386" s="253"/>
      <c r="AW386" s="253"/>
      <c r="AX386" s="253"/>
      <c r="AY386" s="253"/>
      <c r="AZ386" s="253"/>
      <c r="BA386" s="253"/>
      <c r="BB386" s="253"/>
      <c r="BC386" s="253"/>
      <c r="BD386" s="253"/>
      <c r="BE386" s="253"/>
      <c r="BF386" s="253"/>
      <c r="BG386" s="253"/>
      <c r="BH386" s="253"/>
      <c r="BI386" s="253"/>
      <c r="BJ386" s="253"/>
      <c r="BK386" s="253"/>
      <c r="BL386" s="253"/>
      <c r="BM386" s="253"/>
      <c r="BN386" s="253"/>
      <c r="BO386" s="253"/>
      <c r="BP386" s="253"/>
      <c r="BQ386" s="253"/>
      <c r="BR386" s="253"/>
      <c r="BS386" s="253"/>
      <c r="BT386" s="253"/>
      <c r="BU386" s="253"/>
      <c r="BV386" s="253"/>
      <c r="BW386" s="253"/>
      <c r="BX386" s="253"/>
      <c r="BY386" s="253"/>
      <c r="BZ386" s="253"/>
      <c r="CA386" s="253"/>
      <c r="CB386" s="253"/>
      <c r="CC386" s="253"/>
      <c r="CD386" s="253"/>
      <c r="CE386" s="253"/>
      <c r="CF386" s="253"/>
      <c r="CG386" s="253"/>
      <c r="CH386" s="253"/>
      <c r="CI386" s="253"/>
      <c r="CJ386" s="253"/>
      <c r="CK386" s="253"/>
      <c r="CL386" s="253"/>
      <c r="CM386" s="253"/>
      <c r="CN386" s="253"/>
      <c r="CO386" s="253"/>
      <c r="CP386" s="253"/>
      <c r="CQ386" s="253"/>
      <c r="CR386" s="253"/>
      <c r="CS386" s="253"/>
      <c r="CT386" s="253"/>
      <c r="CU386" s="253"/>
      <c r="CV386" s="253"/>
      <c r="CW386" s="253"/>
      <c r="CX386" s="253"/>
      <c r="CY386" s="253"/>
      <c r="CZ386" s="253"/>
      <c r="DA386" s="253"/>
      <c r="DB386" s="253"/>
      <c r="DC386" s="253"/>
      <c r="DD386" s="253"/>
      <c r="DE386" s="253"/>
      <c r="DF386" s="253"/>
      <c r="DG386" s="253"/>
      <c r="DH386" s="253"/>
      <c r="DI386" s="253"/>
      <c r="DJ386" s="253"/>
      <c r="DK386" s="253"/>
      <c r="DL386" s="253"/>
      <c r="DM386" s="253"/>
      <c r="DN386" s="253"/>
      <c r="DO386" s="253"/>
      <c r="DP386" s="253"/>
      <c r="DQ386" s="253"/>
      <c r="DR386" s="253"/>
      <c r="DS386" s="253"/>
      <c r="DT386" s="253"/>
      <c r="DU386" s="253"/>
      <c r="DV386" s="253"/>
      <c r="DW386" s="253"/>
      <c r="DX386" s="253"/>
      <c r="DY386" s="253"/>
      <c r="DZ386" s="253"/>
      <c r="EA386" s="253"/>
      <c r="EB386" s="253"/>
      <c r="EC386" s="253"/>
      <c r="ED386" s="253"/>
      <c r="EE386" s="253"/>
      <c r="EF386" s="253"/>
      <c r="EG386" s="253"/>
      <c r="EH386" s="253"/>
      <c r="EI386" s="253"/>
      <c r="EJ386" s="253"/>
      <c r="EK386" s="253"/>
      <c r="EL386" s="253"/>
      <c r="EM386" s="253"/>
      <c r="EN386" s="253"/>
      <c r="EO386" s="253"/>
      <c r="EP386" s="253"/>
      <c r="EQ386" s="253"/>
      <c r="ER386" s="253"/>
      <c r="ES386" s="253"/>
      <c r="ET386" s="253"/>
      <c r="EU386" s="253"/>
      <c r="EV386" s="253"/>
      <c r="EW386" s="253"/>
      <c r="EX386" s="253"/>
      <c r="EY386" s="253"/>
      <c r="EZ386" s="253"/>
      <c r="FA386" s="253"/>
      <c r="FB386" s="253"/>
      <c r="FC386" s="253"/>
      <c r="FD386" s="253"/>
      <c r="FE386" s="253"/>
      <c r="FF386" s="253"/>
      <c r="FG386" s="253"/>
      <c r="FH386" s="253"/>
      <c r="FI386" s="253"/>
      <c r="FJ386" s="253"/>
      <c r="FK386" s="253"/>
      <c r="FL386" s="253"/>
      <c r="FM386" s="253"/>
      <c r="FN386" s="253"/>
      <c r="FO386" s="253"/>
      <c r="FP386" s="253"/>
      <c r="FQ386" s="253"/>
      <c r="FR386" s="253"/>
      <c r="FS386" s="253"/>
      <c r="FT386" s="253"/>
      <c r="FU386" s="253"/>
      <c r="FV386" s="253"/>
      <c r="FW386" s="253"/>
      <c r="FX386" s="253"/>
      <c r="FY386" s="253"/>
      <c r="FZ386" s="253"/>
      <c r="GA386" s="253"/>
      <c r="GB386" s="253"/>
      <c r="GC386" s="253"/>
      <c r="GD386" s="253"/>
      <c r="GE386" s="253"/>
      <c r="GF386" s="253"/>
      <c r="GG386" s="253"/>
      <c r="GH386" s="253"/>
      <c r="GI386" s="253"/>
      <c r="GJ386" s="253"/>
      <c r="GK386" s="253"/>
      <c r="GL386" s="253"/>
      <c r="GM386" s="253"/>
      <c r="GN386" s="253"/>
      <c r="GO386" s="253"/>
      <c r="GP386" s="253"/>
      <c r="GQ386" s="253"/>
      <c r="GR386" s="253"/>
      <c r="GS386" s="253"/>
      <c r="GT386" s="253"/>
      <c r="GU386" s="253"/>
      <c r="GV386" s="253"/>
      <c r="GW386" s="253"/>
      <c r="GX386" s="253"/>
      <c r="GY386" s="253"/>
      <c r="GZ386" s="253"/>
      <c r="HA386" s="253"/>
      <c r="HB386" s="253"/>
      <c r="HC386" s="253"/>
      <c r="HD386" s="253"/>
      <c r="HE386" s="253"/>
      <c r="HF386" s="253"/>
    </row>
    <row r="387" spans="1:214" s="312" customFormat="1" ht="15" customHeight="1" x14ac:dyDescent="0.25">
      <c r="A387" s="297"/>
      <c r="B387" s="297"/>
      <c r="C387" s="253"/>
      <c r="D387" s="253"/>
      <c r="E387" s="253"/>
      <c r="F387" s="253"/>
      <c r="G387" s="253"/>
      <c r="H387" s="253"/>
      <c r="I387" s="253"/>
      <c r="J387" s="253"/>
      <c r="K387" s="253"/>
      <c r="L387" s="253"/>
      <c r="M387" s="253"/>
      <c r="N387" s="253"/>
      <c r="O387" s="253"/>
      <c r="P387" s="253"/>
      <c r="Q387" s="253"/>
      <c r="R387" s="253"/>
      <c r="S387" s="253"/>
      <c r="T387" s="253"/>
      <c r="U387" s="253" t="s">
        <v>587</v>
      </c>
      <c r="V387" s="253"/>
      <c r="W387" s="253"/>
      <c r="X387" s="253"/>
      <c r="Y387" s="253"/>
      <c r="Z387" s="253"/>
      <c r="AA387" s="253"/>
      <c r="AB387" s="253"/>
      <c r="AC387" s="253" t="s">
        <v>357</v>
      </c>
      <c r="AD387" s="253"/>
      <c r="AE387" s="253"/>
      <c r="AF387" s="253"/>
      <c r="AG387" s="253"/>
      <c r="AH387" s="253"/>
      <c r="AI387" s="253"/>
      <c r="AJ387" s="253"/>
      <c r="AK387" s="253"/>
      <c r="AL387" s="253"/>
      <c r="AM387" s="253"/>
      <c r="AN387" s="253"/>
      <c r="AO387" s="253"/>
      <c r="AP387" s="256"/>
      <c r="AQ387" s="253"/>
      <c r="AR387" s="253"/>
      <c r="AS387" s="253"/>
      <c r="AT387" s="256"/>
      <c r="AU387" s="253"/>
      <c r="AV387" s="253"/>
      <c r="AW387" s="253"/>
      <c r="AX387" s="253"/>
      <c r="AY387" s="253"/>
      <c r="AZ387" s="253"/>
      <c r="BA387" s="253"/>
      <c r="BB387" s="253"/>
      <c r="BC387" s="253"/>
      <c r="BD387" s="253"/>
      <c r="BE387" s="253"/>
      <c r="BF387" s="253"/>
      <c r="BG387" s="253"/>
      <c r="BH387" s="253"/>
      <c r="BI387" s="253"/>
      <c r="BJ387" s="253"/>
      <c r="BK387" s="253"/>
      <c r="BL387" s="253"/>
      <c r="BM387" s="253"/>
      <c r="BN387" s="253"/>
      <c r="BO387" s="253"/>
      <c r="BP387" s="253"/>
      <c r="BQ387" s="253"/>
      <c r="BR387" s="253"/>
      <c r="BS387" s="253"/>
      <c r="BT387" s="253"/>
      <c r="BU387" s="253"/>
      <c r="BV387" s="253"/>
      <c r="BW387" s="253"/>
      <c r="BX387" s="253"/>
      <c r="BY387" s="253"/>
      <c r="BZ387" s="253"/>
      <c r="CA387" s="253"/>
      <c r="CB387" s="253"/>
      <c r="CC387" s="253"/>
      <c r="CD387" s="253"/>
      <c r="CE387" s="253"/>
      <c r="CF387" s="253"/>
      <c r="CG387" s="253"/>
      <c r="CH387" s="253"/>
      <c r="CI387" s="253"/>
      <c r="CJ387" s="253"/>
      <c r="CK387" s="253"/>
      <c r="CL387" s="253"/>
      <c r="CM387" s="253"/>
      <c r="CN387" s="253"/>
      <c r="CO387" s="253"/>
      <c r="CP387" s="253"/>
      <c r="CQ387" s="253"/>
      <c r="CR387" s="253"/>
      <c r="CS387" s="253"/>
      <c r="CT387" s="253"/>
      <c r="CU387" s="253"/>
      <c r="CV387" s="253"/>
      <c r="CW387" s="253"/>
      <c r="CX387" s="253"/>
      <c r="CY387" s="253"/>
      <c r="CZ387" s="253"/>
      <c r="DA387" s="253"/>
      <c r="DB387" s="253"/>
      <c r="DC387" s="253"/>
      <c r="DD387" s="253"/>
      <c r="DE387" s="253"/>
      <c r="DF387" s="253"/>
      <c r="DG387" s="253"/>
      <c r="DH387" s="253"/>
      <c r="DI387" s="253"/>
      <c r="DJ387" s="253"/>
      <c r="DK387" s="253"/>
      <c r="DL387" s="253"/>
      <c r="DM387" s="253"/>
      <c r="DN387" s="253"/>
      <c r="DO387" s="253"/>
      <c r="DP387" s="253"/>
      <c r="DQ387" s="253"/>
      <c r="DR387" s="253"/>
      <c r="DS387" s="253"/>
      <c r="DT387" s="253"/>
      <c r="DU387" s="253"/>
      <c r="DV387" s="253"/>
      <c r="DW387" s="253"/>
      <c r="DX387" s="253"/>
      <c r="DY387" s="253"/>
      <c r="DZ387" s="253"/>
      <c r="EA387" s="253"/>
      <c r="EB387" s="253"/>
      <c r="EC387" s="253"/>
      <c r="ED387" s="253"/>
      <c r="EE387" s="253"/>
      <c r="EF387" s="253"/>
      <c r="EG387" s="253"/>
      <c r="EH387" s="253"/>
      <c r="EI387" s="253"/>
      <c r="EJ387" s="253"/>
      <c r="EK387" s="253"/>
      <c r="EL387" s="253"/>
      <c r="EM387" s="253"/>
      <c r="EN387" s="253"/>
      <c r="EO387" s="253"/>
      <c r="EP387" s="253"/>
      <c r="EQ387" s="253"/>
      <c r="ER387" s="253"/>
      <c r="ES387" s="253"/>
      <c r="ET387" s="253"/>
      <c r="EU387" s="253"/>
      <c r="EV387" s="253"/>
      <c r="EW387" s="253"/>
      <c r="EX387" s="253"/>
      <c r="EY387" s="253"/>
      <c r="EZ387" s="253"/>
      <c r="FA387" s="253"/>
      <c r="FB387" s="253"/>
      <c r="FC387" s="253"/>
      <c r="FD387" s="253"/>
      <c r="FE387" s="253"/>
      <c r="FF387" s="253"/>
      <c r="FG387" s="253"/>
      <c r="FH387" s="253"/>
      <c r="FI387" s="253"/>
      <c r="FJ387" s="253"/>
      <c r="FK387" s="253"/>
      <c r="FL387" s="253"/>
      <c r="FM387" s="253"/>
      <c r="FN387" s="253"/>
      <c r="FO387" s="253"/>
      <c r="FP387" s="253"/>
      <c r="FQ387" s="253"/>
      <c r="FR387" s="253"/>
      <c r="FS387" s="253"/>
      <c r="FT387" s="253"/>
      <c r="FU387" s="253"/>
      <c r="FV387" s="253"/>
      <c r="FW387" s="253"/>
      <c r="FX387" s="253"/>
      <c r="FY387" s="253"/>
      <c r="FZ387" s="253"/>
      <c r="GA387" s="253"/>
      <c r="GB387" s="253"/>
      <c r="GC387" s="253"/>
      <c r="GD387" s="253"/>
      <c r="GE387" s="253"/>
      <c r="GF387" s="253"/>
      <c r="GG387" s="253"/>
      <c r="GH387" s="253"/>
      <c r="GI387" s="253"/>
      <c r="GJ387" s="253"/>
      <c r="GK387" s="253"/>
      <c r="GL387" s="253"/>
      <c r="GM387" s="253"/>
      <c r="GN387" s="253"/>
      <c r="GO387" s="253"/>
      <c r="GP387" s="253"/>
      <c r="GQ387" s="253"/>
      <c r="GR387" s="253"/>
      <c r="GS387" s="253"/>
      <c r="GT387" s="253"/>
      <c r="GU387" s="253"/>
      <c r="GV387" s="253"/>
      <c r="GW387" s="253"/>
      <c r="GX387" s="253"/>
      <c r="GY387" s="253"/>
      <c r="GZ387" s="253"/>
      <c r="HA387" s="253"/>
      <c r="HB387" s="253"/>
      <c r="HC387" s="253"/>
      <c r="HD387" s="253"/>
      <c r="HE387" s="253"/>
      <c r="HF387" s="253"/>
    </row>
    <row r="388" spans="1:214" s="312" customFormat="1" ht="15" customHeight="1" x14ac:dyDescent="0.25">
      <c r="A388" s="297"/>
      <c r="B388" s="297"/>
      <c r="C388" s="253"/>
      <c r="D388" s="253"/>
      <c r="E388" s="253"/>
      <c r="F388" s="253"/>
      <c r="G388" s="253"/>
      <c r="H388" s="253"/>
      <c r="I388" s="253"/>
      <c r="J388" s="253"/>
      <c r="K388" s="253"/>
      <c r="L388" s="253"/>
      <c r="M388" s="253"/>
      <c r="N388" s="253"/>
      <c r="O388" s="253"/>
      <c r="P388" s="253"/>
      <c r="Q388" s="253"/>
      <c r="R388" s="253"/>
      <c r="S388" s="253"/>
      <c r="T388" s="253"/>
      <c r="U388" s="253" t="s">
        <v>588</v>
      </c>
      <c r="V388" s="253"/>
      <c r="W388" s="253"/>
      <c r="X388" s="253"/>
      <c r="Y388" s="253"/>
      <c r="Z388" s="253"/>
      <c r="AA388" s="253"/>
      <c r="AB388" s="253"/>
      <c r="AC388" s="253" t="s">
        <v>320</v>
      </c>
      <c r="AD388" s="253"/>
      <c r="AE388" s="253"/>
      <c r="AF388" s="253"/>
      <c r="AG388" s="253"/>
      <c r="AH388" s="253"/>
      <c r="AI388" s="253"/>
      <c r="AJ388" s="253"/>
      <c r="AK388" s="253"/>
      <c r="AL388" s="253"/>
      <c r="AM388" s="253"/>
      <c r="AN388" s="253"/>
      <c r="AO388" s="253"/>
      <c r="AP388" s="256"/>
      <c r="AQ388" s="253"/>
      <c r="AR388" s="253"/>
      <c r="AS388" s="253"/>
      <c r="AT388" s="256"/>
      <c r="AU388" s="253"/>
      <c r="AV388" s="253"/>
      <c r="AW388" s="253"/>
      <c r="AX388" s="253"/>
      <c r="AY388" s="253"/>
      <c r="AZ388" s="253"/>
      <c r="BA388" s="253"/>
      <c r="BB388" s="253"/>
      <c r="BC388" s="253"/>
      <c r="BD388" s="253"/>
      <c r="BE388" s="253"/>
      <c r="BF388" s="253"/>
      <c r="BG388" s="253"/>
      <c r="BH388" s="253"/>
      <c r="BI388" s="253"/>
      <c r="BJ388" s="253"/>
      <c r="BK388" s="253"/>
      <c r="BL388" s="253"/>
      <c r="BM388" s="253"/>
      <c r="BN388" s="253"/>
      <c r="BO388" s="253"/>
      <c r="BP388" s="253"/>
      <c r="BQ388" s="253"/>
      <c r="BR388" s="253"/>
      <c r="BS388" s="253"/>
      <c r="BT388" s="253"/>
      <c r="BU388" s="253"/>
      <c r="BV388" s="253"/>
      <c r="BW388" s="253"/>
      <c r="BX388" s="253"/>
      <c r="BY388" s="253"/>
      <c r="BZ388" s="253"/>
      <c r="CA388" s="253"/>
      <c r="CB388" s="253"/>
      <c r="CC388" s="253"/>
      <c r="CD388" s="253"/>
      <c r="CE388" s="253"/>
      <c r="CF388" s="253"/>
      <c r="CG388" s="253"/>
      <c r="CH388" s="253"/>
      <c r="CI388" s="253"/>
      <c r="CJ388" s="253"/>
      <c r="CK388" s="253"/>
      <c r="CL388" s="253"/>
      <c r="CM388" s="253"/>
      <c r="CN388" s="253"/>
      <c r="CO388" s="253"/>
      <c r="CP388" s="253"/>
      <c r="CQ388" s="253"/>
      <c r="CR388" s="253"/>
      <c r="CS388" s="253"/>
      <c r="CT388" s="253"/>
      <c r="CU388" s="253"/>
      <c r="CV388" s="253"/>
      <c r="CW388" s="253"/>
      <c r="CX388" s="253"/>
      <c r="CY388" s="253"/>
      <c r="CZ388" s="253"/>
      <c r="DA388" s="253"/>
      <c r="DB388" s="253"/>
      <c r="DC388" s="253"/>
      <c r="DD388" s="253"/>
      <c r="DE388" s="253"/>
      <c r="DF388" s="253"/>
      <c r="DG388" s="253"/>
      <c r="DH388" s="253"/>
      <c r="DI388" s="253"/>
      <c r="DJ388" s="253"/>
      <c r="DK388" s="253"/>
      <c r="DL388" s="253"/>
      <c r="DM388" s="253"/>
      <c r="DN388" s="253"/>
      <c r="DO388" s="253"/>
      <c r="DP388" s="253"/>
      <c r="DQ388" s="253"/>
      <c r="DR388" s="253"/>
      <c r="DS388" s="253"/>
      <c r="DT388" s="253"/>
      <c r="DU388" s="253"/>
      <c r="DV388" s="253"/>
      <c r="DW388" s="253"/>
      <c r="DX388" s="253"/>
      <c r="DY388" s="253"/>
      <c r="DZ388" s="253"/>
      <c r="EA388" s="253"/>
      <c r="EB388" s="253"/>
      <c r="EC388" s="253"/>
      <c r="ED388" s="253"/>
      <c r="EE388" s="253"/>
      <c r="EF388" s="253"/>
      <c r="EG388" s="253"/>
      <c r="EH388" s="253"/>
      <c r="EI388" s="253"/>
      <c r="EJ388" s="253"/>
      <c r="EK388" s="253"/>
      <c r="EL388" s="253"/>
      <c r="EM388" s="253"/>
      <c r="EN388" s="253"/>
      <c r="EO388" s="253"/>
      <c r="EP388" s="253"/>
      <c r="EQ388" s="253"/>
      <c r="ER388" s="253"/>
      <c r="ES388" s="253"/>
      <c r="ET388" s="253"/>
      <c r="EU388" s="253"/>
      <c r="EV388" s="253"/>
      <c r="EW388" s="253"/>
      <c r="EX388" s="253"/>
      <c r="EY388" s="253"/>
      <c r="EZ388" s="253"/>
      <c r="FA388" s="253"/>
      <c r="FB388" s="253"/>
      <c r="FC388" s="253"/>
      <c r="FD388" s="253"/>
      <c r="FE388" s="253"/>
      <c r="FF388" s="253"/>
      <c r="FG388" s="253"/>
      <c r="FH388" s="253"/>
      <c r="FI388" s="253"/>
      <c r="FJ388" s="253"/>
      <c r="FK388" s="253"/>
      <c r="FL388" s="253"/>
      <c r="FM388" s="253"/>
      <c r="FN388" s="253"/>
      <c r="FO388" s="253"/>
      <c r="FP388" s="253"/>
      <c r="FQ388" s="253"/>
      <c r="FR388" s="253"/>
      <c r="FS388" s="253"/>
      <c r="FT388" s="253"/>
      <c r="FU388" s="253"/>
      <c r="FV388" s="253"/>
      <c r="FW388" s="253"/>
      <c r="FX388" s="253"/>
      <c r="FY388" s="253"/>
      <c r="FZ388" s="253"/>
      <c r="GA388" s="253"/>
      <c r="GB388" s="253"/>
      <c r="GC388" s="253"/>
      <c r="GD388" s="253"/>
      <c r="GE388" s="253"/>
      <c r="GF388" s="253"/>
      <c r="GG388" s="253"/>
      <c r="GH388" s="253"/>
      <c r="GI388" s="253"/>
      <c r="GJ388" s="253"/>
      <c r="GK388" s="253"/>
      <c r="GL388" s="253"/>
      <c r="GM388" s="253"/>
      <c r="GN388" s="253"/>
      <c r="GO388" s="253"/>
      <c r="GP388" s="253"/>
      <c r="GQ388" s="253"/>
      <c r="GR388" s="253"/>
      <c r="GS388" s="253"/>
      <c r="GT388" s="253"/>
      <c r="GU388" s="253"/>
      <c r="GV388" s="253"/>
      <c r="GW388" s="253"/>
      <c r="GX388" s="253"/>
      <c r="GY388" s="253"/>
      <c r="GZ388" s="253"/>
      <c r="HA388" s="253"/>
      <c r="HB388" s="253"/>
      <c r="HC388" s="253"/>
      <c r="HD388" s="253"/>
      <c r="HE388" s="253"/>
      <c r="HF388" s="253"/>
    </row>
    <row r="389" spans="1:214" s="312" customFormat="1" ht="15" customHeight="1" x14ac:dyDescent="0.25">
      <c r="A389" s="297"/>
      <c r="B389" s="297"/>
      <c r="C389" s="253"/>
      <c r="D389" s="253"/>
      <c r="E389" s="253"/>
      <c r="F389" s="253"/>
      <c r="G389" s="253"/>
      <c r="H389" s="253"/>
      <c r="I389" s="253"/>
      <c r="J389" s="253"/>
      <c r="K389" s="253"/>
      <c r="L389" s="253"/>
      <c r="M389" s="253"/>
      <c r="N389" s="253"/>
      <c r="O389" s="253"/>
      <c r="P389" s="253"/>
      <c r="Q389" s="253"/>
      <c r="R389" s="253"/>
      <c r="S389" s="253"/>
      <c r="T389" s="253"/>
      <c r="U389" s="253" t="s">
        <v>288</v>
      </c>
      <c r="V389" s="253"/>
      <c r="W389" s="253"/>
      <c r="X389" s="253"/>
      <c r="Y389" s="253"/>
      <c r="Z389" s="253"/>
      <c r="AA389" s="253"/>
      <c r="AB389" s="253"/>
      <c r="AC389" s="253" t="s">
        <v>357</v>
      </c>
      <c r="AD389" s="253"/>
      <c r="AE389" s="253"/>
      <c r="AF389" s="253"/>
      <c r="AG389" s="253"/>
      <c r="AH389" s="253"/>
      <c r="AI389" s="253"/>
      <c r="AJ389" s="253"/>
      <c r="AK389" s="253"/>
      <c r="AL389" s="253"/>
      <c r="AM389" s="253"/>
      <c r="AN389" s="253"/>
      <c r="AO389" s="253"/>
      <c r="AP389" s="256"/>
      <c r="AQ389" s="253"/>
      <c r="AR389" s="253"/>
      <c r="AS389" s="253"/>
      <c r="AT389" s="256"/>
      <c r="AU389" s="253"/>
      <c r="AV389" s="253"/>
      <c r="AW389" s="253"/>
      <c r="AX389" s="253"/>
      <c r="AY389" s="253"/>
      <c r="AZ389" s="253"/>
      <c r="BA389" s="253"/>
      <c r="BB389" s="253"/>
      <c r="BC389" s="253"/>
      <c r="BD389" s="253"/>
      <c r="BE389" s="253"/>
      <c r="BF389" s="253"/>
      <c r="BG389" s="253"/>
      <c r="BH389" s="253"/>
      <c r="BI389" s="253"/>
      <c r="BJ389" s="253"/>
      <c r="BK389" s="253"/>
      <c r="BL389" s="253"/>
      <c r="BM389" s="253"/>
      <c r="BN389" s="253"/>
      <c r="BO389" s="253"/>
      <c r="BP389" s="253"/>
      <c r="BQ389" s="253"/>
      <c r="BR389" s="253"/>
      <c r="BS389" s="253"/>
      <c r="BT389" s="253"/>
      <c r="BU389" s="253"/>
      <c r="BV389" s="253"/>
      <c r="BW389" s="253"/>
      <c r="BX389" s="253"/>
      <c r="BY389" s="253"/>
      <c r="BZ389" s="253"/>
      <c r="CA389" s="253"/>
      <c r="CB389" s="253"/>
      <c r="CC389" s="253"/>
      <c r="CD389" s="253"/>
      <c r="CE389" s="253"/>
      <c r="CF389" s="253"/>
      <c r="CG389" s="253"/>
      <c r="CH389" s="253"/>
      <c r="CI389" s="253"/>
      <c r="CJ389" s="253"/>
      <c r="CK389" s="253"/>
      <c r="CL389" s="253"/>
      <c r="CM389" s="253"/>
      <c r="CN389" s="253"/>
      <c r="CO389" s="253"/>
      <c r="CP389" s="253"/>
      <c r="CQ389" s="253"/>
      <c r="CR389" s="253"/>
      <c r="CS389" s="253"/>
      <c r="CT389" s="253"/>
      <c r="CU389" s="253"/>
      <c r="CV389" s="253"/>
      <c r="CW389" s="253"/>
      <c r="CX389" s="253"/>
      <c r="CY389" s="253"/>
      <c r="CZ389" s="253"/>
      <c r="DA389" s="253"/>
      <c r="DB389" s="253"/>
      <c r="DC389" s="253"/>
      <c r="DD389" s="253"/>
      <c r="DE389" s="253"/>
      <c r="DF389" s="253"/>
      <c r="DG389" s="253"/>
      <c r="DH389" s="253"/>
      <c r="DI389" s="253"/>
      <c r="DJ389" s="253"/>
      <c r="DK389" s="253"/>
      <c r="DL389" s="253"/>
      <c r="DM389" s="253"/>
      <c r="DN389" s="253"/>
      <c r="DO389" s="253"/>
      <c r="DP389" s="253"/>
      <c r="DQ389" s="253"/>
      <c r="DR389" s="253"/>
      <c r="DS389" s="253"/>
      <c r="DT389" s="253"/>
      <c r="DU389" s="253"/>
      <c r="DV389" s="253"/>
      <c r="DW389" s="253"/>
      <c r="DX389" s="253"/>
      <c r="DY389" s="253"/>
      <c r="DZ389" s="253"/>
      <c r="EA389" s="253"/>
      <c r="EB389" s="253"/>
      <c r="EC389" s="253"/>
      <c r="ED389" s="253"/>
      <c r="EE389" s="253"/>
      <c r="EF389" s="253"/>
      <c r="EG389" s="253"/>
      <c r="EH389" s="253"/>
      <c r="EI389" s="253"/>
      <c r="EJ389" s="253"/>
      <c r="EK389" s="253"/>
      <c r="EL389" s="253"/>
      <c r="EM389" s="253"/>
      <c r="EN389" s="253"/>
      <c r="EO389" s="253"/>
      <c r="EP389" s="253"/>
      <c r="EQ389" s="253"/>
      <c r="ER389" s="253"/>
      <c r="ES389" s="253"/>
      <c r="ET389" s="253"/>
      <c r="EU389" s="253"/>
      <c r="EV389" s="253"/>
      <c r="EW389" s="253"/>
      <c r="EX389" s="253"/>
      <c r="EY389" s="253"/>
      <c r="EZ389" s="253"/>
      <c r="FA389" s="253"/>
      <c r="FB389" s="253"/>
      <c r="FC389" s="253"/>
      <c r="FD389" s="253"/>
      <c r="FE389" s="253"/>
      <c r="FF389" s="253"/>
      <c r="FG389" s="253"/>
      <c r="FH389" s="253"/>
      <c r="FI389" s="253"/>
      <c r="FJ389" s="253"/>
      <c r="FK389" s="253"/>
      <c r="FL389" s="253"/>
      <c r="FM389" s="253"/>
      <c r="FN389" s="253"/>
      <c r="FO389" s="253"/>
      <c r="FP389" s="253"/>
      <c r="FQ389" s="253"/>
      <c r="FR389" s="253"/>
      <c r="FS389" s="253"/>
      <c r="FT389" s="253"/>
      <c r="FU389" s="253"/>
      <c r="FV389" s="253"/>
      <c r="FW389" s="253"/>
      <c r="FX389" s="253"/>
      <c r="FY389" s="253"/>
      <c r="FZ389" s="253"/>
      <c r="GA389" s="253"/>
      <c r="GB389" s="253"/>
      <c r="GC389" s="253"/>
      <c r="GD389" s="253"/>
      <c r="GE389" s="253"/>
      <c r="GF389" s="253"/>
      <c r="GG389" s="253"/>
      <c r="GH389" s="253"/>
      <c r="GI389" s="253"/>
      <c r="GJ389" s="253"/>
      <c r="GK389" s="253"/>
      <c r="GL389" s="253"/>
      <c r="GM389" s="253"/>
      <c r="GN389" s="253"/>
      <c r="GO389" s="253"/>
      <c r="GP389" s="253"/>
      <c r="GQ389" s="253"/>
      <c r="GR389" s="253"/>
      <c r="GS389" s="253"/>
      <c r="GT389" s="253"/>
      <c r="GU389" s="253"/>
      <c r="GV389" s="253"/>
      <c r="GW389" s="253"/>
      <c r="GX389" s="253"/>
      <c r="GY389" s="253"/>
      <c r="GZ389" s="253"/>
      <c r="HA389" s="253"/>
      <c r="HB389" s="253"/>
      <c r="HC389" s="253"/>
      <c r="HD389" s="253"/>
      <c r="HE389" s="253"/>
      <c r="HF389" s="253"/>
    </row>
    <row r="390" spans="1:214" s="312" customFormat="1" ht="15" customHeight="1" x14ac:dyDescent="0.25">
      <c r="A390" s="297"/>
      <c r="B390" s="297"/>
      <c r="C390" s="253"/>
      <c r="D390" s="253"/>
      <c r="E390" s="253"/>
      <c r="F390" s="253"/>
      <c r="G390" s="253"/>
      <c r="H390" s="253"/>
      <c r="I390" s="253"/>
      <c r="J390" s="253"/>
      <c r="K390" s="253"/>
      <c r="L390" s="253"/>
      <c r="M390" s="253"/>
      <c r="N390" s="253"/>
      <c r="O390" s="253"/>
      <c r="P390" s="253"/>
      <c r="Q390" s="253"/>
      <c r="R390" s="253"/>
      <c r="S390" s="253"/>
      <c r="T390" s="253"/>
      <c r="U390" s="253" t="s">
        <v>589</v>
      </c>
      <c r="V390" s="253"/>
      <c r="W390" s="253"/>
      <c r="X390" s="253"/>
      <c r="Y390" s="253"/>
      <c r="Z390" s="253"/>
      <c r="AA390" s="253"/>
      <c r="AB390" s="253"/>
      <c r="AC390" s="253" t="s">
        <v>320</v>
      </c>
      <c r="AD390" s="253"/>
      <c r="AE390" s="253"/>
      <c r="AF390" s="253"/>
      <c r="AG390" s="253"/>
      <c r="AH390" s="253"/>
      <c r="AI390" s="253"/>
      <c r="AJ390" s="253"/>
      <c r="AK390" s="253"/>
      <c r="AL390" s="253"/>
      <c r="AM390" s="253"/>
      <c r="AN390" s="253"/>
      <c r="AO390" s="253"/>
      <c r="AP390" s="253"/>
      <c r="AQ390" s="253"/>
      <c r="AR390" s="253"/>
      <c r="AS390" s="253"/>
      <c r="AT390" s="253"/>
      <c r="AU390" s="253"/>
      <c r="AV390" s="253"/>
      <c r="AW390" s="253"/>
      <c r="AX390" s="253"/>
      <c r="AY390" s="253"/>
      <c r="AZ390" s="253"/>
      <c r="BA390" s="253"/>
      <c r="BB390" s="253"/>
      <c r="BC390" s="253"/>
      <c r="BD390" s="253"/>
      <c r="BE390" s="253"/>
      <c r="BF390" s="253"/>
      <c r="BG390" s="253"/>
      <c r="BH390" s="253"/>
      <c r="BI390" s="253"/>
      <c r="BJ390" s="253"/>
      <c r="BK390" s="253"/>
      <c r="BL390" s="253"/>
      <c r="BM390" s="253"/>
      <c r="BN390" s="253"/>
      <c r="BO390" s="253"/>
      <c r="BP390" s="253"/>
      <c r="BQ390" s="253"/>
      <c r="BR390" s="253"/>
      <c r="BS390" s="253"/>
      <c r="BT390" s="253"/>
      <c r="BU390" s="253"/>
      <c r="BV390" s="253"/>
      <c r="BW390" s="253"/>
      <c r="BX390" s="253"/>
      <c r="BY390" s="253"/>
      <c r="BZ390" s="253"/>
      <c r="CA390" s="253"/>
      <c r="CB390" s="253"/>
      <c r="CC390" s="253"/>
      <c r="CD390" s="253"/>
      <c r="CE390" s="253"/>
      <c r="CF390" s="253"/>
      <c r="CG390" s="253"/>
      <c r="CH390" s="253"/>
      <c r="CI390" s="253"/>
      <c r="CJ390" s="253"/>
      <c r="CK390" s="253"/>
      <c r="CL390" s="253"/>
      <c r="CM390" s="253"/>
      <c r="CN390" s="253"/>
      <c r="CO390" s="253"/>
      <c r="CP390" s="253"/>
      <c r="CQ390" s="253"/>
      <c r="CR390" s="253"/>
      <c r="CS390" s="253"/>
      <c r="CT390" s="253"/>
      <c r="CU390" s="253"/>
      <c r="CV390" s="253"/>
      <c r="CW390" s="253"/>
      <c r="CX390" s="253"/>
      <c r="CY390" s="253"/>
      <c r="CZ390" s="253"/>
      <c r="DA390" s="253"/>
      <c r="DB390" s="253"/>
      <c r="DC390" s="253"/>
      <c r="DD390" s="253"/>
      <c r="DE390" s="253"/>
      <c r="DF390" s="253"/>
      <c r="DG390" s="253"/>
      <c r="DH390" s="253"/>
      <c r="DI390" s="253"/>
      <c r="DJ390" s="253"/>
      <c r="DK390" s="253"/>
      <c r="DL390" s="253"/>
      <c r="DM390" s="253"/>
      <c r="DN390" s="253"/>
      <c r="DO390" s="253"/>
      <c r="DP390" s="253"/>
      <c r="DQ390" s="253"/>
      <c r="DR390" s="253"/>
      <c r="DS390" s="253"/>
      <c r="DT390" s="253"/>
      <c r="DU390" s="253"/>
      <c r="DV390" s="253"/>
      <c r="DW390" s="253"/>
      <c r="DX390" s="253"/>
      <c r="DY390" s="253"/>
      <c r="DZ390" s="253"/>
      <c r="EA390" s="253"/>
      <c r="EB390" s="253"/>
      <c r="EC390" s="253"/>
      <c r="ED390" s="253"/>
      <c r="EE390" s="253"/>
      <c r="EF390" s="253"/>
      <c r="EG390" s="253"/>
      <c r="EH390" s="253"/>
      <c r="EI390" s="253"/>
      <c r="EJ390" s="253"/>
      <c r="EK390" s="253"/>
      <c r="EL390" s="253"/>
      <c r="EM390" s="253"/>
      <c r="EN390" s="253"/>
      <c r="EO390" s="253"/>
      <c r="EP390" s="253"/>
      <c r="EQ390" s="253"/>
      <c r="ER390" s="253"/>
      <c r="ES390" s="253"/>
      <c r="ET390" s="253"/>
      <c r="EU390" s="253"/>
      <c r="EV390" s="253"/>
      <c r="EW390" s="253"/>
      <c r="EX390" s="253"/>
      <c r="EY390" s="253"/>
      <c r="EZ390" s="253"/>
      <c r="FA390" s="253"/>
      <c r="FB390" s="253"/>
      <c r="FC390" s="253"/>
      <c r="FD390" s="253"/>
      <c r="FE390" s="253"/>
      <c r="FF390" s="253"/>
      <c r="FG390" s="253"/>
      <c r="FH390" s="253"/>
      <c r="FI390" s="253"/>
      <c r="FJ390" s="253"/>
      <c r="FK390" s="253"/>
      <c r="FL390" s="253"/>
      <c r="FM390" s="253"/>
      <c r="FN390" s="253"/>
      <c r="FO390" s="253"/>
      <c r="FP390" s="253"/>
      <c r="FQ390" s="253"/>
      <c r="FR390" s="253"/>
      <c r="FS390" s="253"/>
      <c r="FT390" s="253"/>
      <c r="FU390" s="253"/>
      <c r="FV390" s="253"/>
      <c r="FW390" s="253"/>
      <c r="FX390" s="253"/>
      <c r="FY390" s="253"/>
      <c r="FZ390" s="253"/>
      <c r="GA390" s="253"/>
      <c r="GB390" s="253"/>
      <c r="GC390" s="253"/>
      <c r="GD390" s="253"/>
      <c r="GE390" s="253"/>
      <c r="GF390" s="253"/>
      <c r="GG390" s="253"/>
      <c r="GH390" s="253"/>
      <c r="GI390" s="253"/>
      <c r="GJ390" s="253"/>
      <c r="GK390" s="253"/>
      <c r="GL390" s="253"/>
      <c r="GM390" s="253"/>
      <c r="GN390" s="253"/>
      <c r="GO390" s="253"/>
      <c r="GP390" s="253"/>
      <c r="GQ390" s="253"/>
      <c r="GR390" s="253"/>
      <c r="GS390" s="253"/>
      <c r="GT390" s="253"/>
      <c r="GU390" s="253"/>
      <c r="GV390" s="253"/>
      <c r="GW390" s="253"/>
      <c r="GX390" s="253"/>
      <c r="GY390" s="253"/>
      <c r="GZ390" s="253"/>
      <c r="HA390" s="253"/>
      <c r="HB390" s="253"/>
      <c r="HC390" s="253"/>
      <c r="HD390" s="253"/>
      <c r="HE390" s="253"/>
      <c r="HF390" s="253"/>
    </row>
    <row r="391" spans="1:214" s="312" customFormat="1" ht="15" customHeight="1" x14ac:dyDescent="0.25">
      <c r="A391" s="297"/>
      <c r="B391" s="297"/>
      <c r="C391" s="253"/>
      <c r="D391" s="253"/>
      <c r="E391" s="253"/>
      <c r="F391" s="253"/>
      <c r="G391" s="253"/>
      <c r="H391" s="253"/>
      <c r="I391" s="253"/>
      <c r="J391" s="253"/>
      <c r="K391" s="253"/>
      <c r="L391" s="253"/>
      <c r="M391" s="253"/>
      <c r="N391" s="253"/>
      <c r="O391" s="253"/>
      <c r="P391" s="253"/>
      <c r="Q391" s="253"/>
      <c r="R391" s="253"/>
      <c r="S391" s="253"/>
      <c r="T391" s="253"/>
      <c r="U391" s="253" t="s">
        <v>590</v>
      </c>
      <c r="V391" s="253"/>
      <c r="W391" s="253"/>
      <c r="X391" s="253"/>
      <c r="Y391" s="253"/>
      <c r="Z391" s="253"/>
      <c r="AA391" s="253"/>
      <c r="AB391" s="253"/>
      <c r="AC391" s="253" t="s">
        <v>393</v>
      </c>
      <c r="AD391" s="253"/>
      <c r="AE391" s="253"/>
      <c r="AF391" s="253"/>
      <c r="AG391" s="253"/>
      <c r="AH391" s="253"/>
      <c r="AI391" s="253"/>
      <c r="AJ391" s="253"/>
      <c r="AK391" s="253"/>
      <c r="AL391" s="253"/>
      <c r="AM391" s="253"/>
      <c r="AN391" s="253"/>
      <c r="AO391" s="253"/>
      <c r="AP391" s="253"/>
      <c r="AQ391" s="253"/>
      <c r="AR391" s="253"/>
      <c r="AS391" s="253"/>
      <c r="AT391" s="253"/>
      <c r="AU391" s="253"/>
      <c r="AV391" s="253"/>
      <c r="AW391" s="253"/>
      <c r="AX391" s="253"/>
      <c r="AY391" s="253"/>
      <c r="AZ391" s="253"/>
      <c r="BA391" s="253"/>
      <c r="BB391" s="253"/>
      <c r="BC391" s="253"/>
      <c r="BD391" s="253"/>
      <c r="BE391" s="253"/>
      <c r="BF391" s="253"/>
      <c r="BG391" s="253"/>
      <c r="BH391" s="253"/>
      <c r="BI391" s="253"/>
      <c r="BJ391" s="253"/>
      <c r="BK391" s="253"/>
      <c r="BL391" s="253"/>
      <c r="BM391" s="253"/>
      <c r="BN391" s="253"/>
      <c r="BO391" s="253"/>
      <c r="BP391" s="253"/>
      <c r="BQ391" s="253"/>
      <c r="BR391" s="253"/>
      <c r="BS391" s="253"/>
      <c r="BT391" s="253"/>
      <c r="BU391" s="253"/>
      <c r="BV391" s="253"/>
      <c r="BW391" s="253"/>
      <c r="BX391" s="253"/>
      <c r="BY391" s="253"/>
      <c r="BZ391" s="253"/>
      <c r="CA391" s="253"/>
      <c r="CB391" s="253"/>
      <c r="CC391" s="253"/>
      <c r="CD391" s="253"/>
      <c r="CE391" s="253"/>
      <c r="CF391" s="253"/>
      <c r="CG391" s="253"/>
      <c r="CH391" s="253"/>
      <c r="CI391" s="253"/>
      <c r="CJ391" s="253"/>
      <c r="CK391" s="253"/>
      <c r="CL391" s="253"/>
      <c r="CM391" s="253"/>
      <c r="CN391" s="253"/>
      <c r="CO391" s="253"/>
      <c r="CP391" s="253"/>
      <c r="CQ391" s="253"/>
      <c r="CR391" s="253"/>
      <c r="CS391" s="253"/>
      <c r="CT391" s="253"/>
      <c r="CU391" s="253"/>
      <c r="CV391" s="253"/>
      <c r="CW391" s="253"/>
      <c r="CX391" s="253"/>
      <c r="CY391" s="253"/>
      <c r="CZ391" s="253"/>
      <c r="DA391" s="253"/>
      <c r="DB391" s="253"/>
      <c r="DC391" s="253"/>
      <c r="DD391" s="253"/>
      <c r="DE391" s="253"/>
      <c r="DF391" s="253"/>
      <c r="DG391" s="253"/>
      <c r="DH391" s="253"/>
      <c r="DI391" s="253"/>
      <c r="DJ391" s="253"/>
      <c r="DK391" s="253"/>
      <c r="DL391" s="253"/>
      <c r="DM391" s="253"/>
      <c r="DN391" s="253"/>
      <c r="DO391" s="253"/>
      <c r="DP391" s="253"/>
      <c r="DQ391" s="253"/>
      <c r="DR391" s="253"/>
      <c r="DS391" s="253"/>
      <c r="DT391" s="253"/>
      <c r="DU391" s="253"/>
      <c r="DV391" s="253"/>
      <c r="DW391" s="253"/>
      <c r="DX391" s="253"/>
      <c r="DY391" s="253"/>
      <c r="DZ391" s="253"/>
      <c r="EA391" s="253"/>
      <c r="EB391" s="253"/>
      <c r="EC391" s="253"/>
      <c r="ED391" s="253"/>
      <c r="EE391" s="253"/>
      <c r="EF391" s="253"/>
      <c r="EG391" s="253"/>
      <c r="EH391" s="253"/>
      <c r="EI391" s="253"/>
      <c r="EJ391" s="253"/>
      <c r="EK391" s="253"/>
      <c r="EL391" s="253"/>
      <c r="EM391" s="253"/>
      <c r="EN391" s="253"/>
      <c r="EO391" s="253"/>
      <c r="EP391" s="253"/>
      <c r="EQ391" s="253"/>
      <c r="ER391" s="253"/>
      <c r="ES391" s="253"/>
      <c r="ET391" s="253"/>
      <c r="EU391" s="253"/>
      <c r="EV391" s="253"/>
      <c r="EW391" s="253"/>
      <c r="EX391" s="253"/>
      <c r="EY391" s="253"/>
      <c r="EZ391" s="253"/>
      <c r="FA391" s="253"/>
      <c r="FB391" s="253"/>
      <c r="FC391" s="253"/>
      <c r="FD391" s="253"/>
      <c r="FE391" s="253"/>
      <c r="FF391" s="253"/>
      <c r="FG391" s="253"/>
      <c r="FH391" s="253"/>
      <c r="FI391" s="253"/>
      <c r="FJ391" s="253"/>
      <c r="FK391" s="253"/>
      <c r="FL391" s="253"/>
      <c r="FM391" s="253"/>
      <c r="FN391" s="253"/>
      <c r="FO391" s="253"/>
      <c r="FP391" s="253"/>
      <c r="FQ391" s="253"/>
      <c r="FR391" s="253"/>
      <c r="FS391" s="253"/>
      <c r="FT391" s="253"/>
      <c r="FU391" s="253"/>
      <c r="FV391" s="253"/>
      <c r="FW391" s="253"/>
      <c r="FX391" s="253"/>
      <c r="FY391" s="253"/>
      <c r="FZ391" s="253"/>
      <c r="GA391" s="253"/>
      <c r="GB391" s="253"/>
      <c r="GC391" s="253"/>
      <c r="GD391" s="253"/>
      <c r="GE391" s="253"/>
      <c r="GF391" s="253"/>
      <c r="GG391" s="253"/>
      <c r="GH391" s="253"/>
      <c r="GI391" s="253"/>
      <c r="GJ391" s="253"/>
      <c r="GK391" s="253"/>
      <c r="GL391" s="253"/>
      <c r="GM391" s="253"/>
      <c r="GN391" s="253"/>
      <c r="GO391" s="253"/>
      <c r="GP391" s="253"/>
      <c r="GQ391" s="253"/>
      <c r="GR391" s="253"/>
      <c r="GS391" s="253"/>
      <c r="GT391" s="253"/>
      <c r="GU391" s="253"/>
      <c r="GV391" s="253"/>
      <c r="GW391" s="253"/>
      <c r="GX391" s="253"/>
      <c r="GY391" s="253"/>
      <c r="GZ391" s="253"/>
      <c r="HA391" s="253"/>
      <c r="HB391" s="253"/>
      <c r="HC391" s="253"/>
      <c r="HD391" s="253"/>
      <c r="HE391" s="253"/>
      <c r="HF391" s="253"/>
    </row>
    <row r="392" spans="1:214" s="312" customFormat="1" ht="15" customHeight="1" x14ac:dyDescent="0.25">
      <c r="A392" s="297"/>
      <c r="B392" s="297"/>
      <c r="C392" s="253"/>
      <c r="D392" s="253"/>
      <c r="E392" s="253"/>
      <c r="F392" s="253"/>
      <c r="G392" s="253"/>
      <c r="H392" s="253"/>
      <c r="I392" s="253"/>
      <c r="J392" s="253"/>
      <c r="K392" s="253"/>
      <c r="L392" s="253"/>
      <c r="M392" s="253"/>
      <c r="N392" s="253"/>
      <c r="O392" s="253"/>
      <c r="P392" s="253"/>
      <c r="Q392" s="253"/>
      <c r="R392" s="253"/>
      <c r="S392" s="253"/>
      <c r="T392" s="253"/>
      <c r="U392" s="253" t="s">
        <v>591</v>
      </c>
      <c r="V392" s="253"/>
      <c r="W392" s="253"/>
      <c r="X392" s="253"/>
      <c r="Y392" s="253"/>
      <c r="Z392" s="253"/>
      <c r="AA392" s="253"/>
      <c r="AB392" s="253"/>
      <c r="AC392" s="253" t="s">
        <v>332</v>
      </c>
      <c r="AD392" s="253"/>
      <c r="AE392" s="253"/>
      <c r="AF392" s="253"/>
      <c r="AG392" s="253"/>
      <c r="AH392" s="253"/>
      <c r="AI392" s="253"/>
      <c r="AJ392" s="253"/>
      <c r="AK392" s="253"/>
      <c r="AL392" s="253"/>
      <c r="AM392" s="253"/>
      <c r="AN392" s="253"/>
      <c r="AO392" s="253"/>
      <c r="AP392" s="253"/>
      <c r="AQ392" s="253"/>
      <c r="AR392" s="253"/>
      <c r="AS392" s="253"/>
      <c r="AT392" s="253"/>
      <c r="AU392" s="253"/>
      <c r="AV392" s="253"/>
      <c r="AW392" s="253"/>
      <c r="AX392" s="253"/>
      <c r="AY392" s="253"/>
      <c r="AZ392" s="253"/>
      <c r="BA392" s="253"/>
      <c r="BB392" s="253"/>
      <c r="BC392" s="253"/>
      <c r="BD392" s="253"/>
      <c r="BE392" s="253"/>
      <c r="BF392" s="253"/>
      <c r="BG392" s="253"/>
      <c r="BH392" s="253"/>
      <c r="BI392" s="253"/>
      <c r="BJ392" s="253"/>
      <c r="BK392" s="253"/>
      <c r="BL392" s="253"/>
      <c r="BM392" s="253"/>
      <c r="BN392" s="253"/>
      <c r="BO392" s="253"/>
      <c r="BP392" s="253"/>
      <c r="BQ392" s="253"/>
      <c r="BR392" s="253"/>
      <c r="BS392" s="253"/>
      <c r="BT392" s="253"/>
      <c r="BU392" s="253"/>
      <c r="BV392" s="253"/>
      <c r="BW392" s="253"/>
      <c r="BX392" s="253"/>
      <c r="BY392" s="253"/>
      <c r="BZ392" s="253"/>
      <c r="CA392" s="253"/>
      <c r="CB392" s="253"/>
      <c r="CC392" s="253"/>
      <c r="CD392" s="253"/>
      <c r="CE392" s="253"/>
      <c r="CF392" s="253"/>
      <c r="CG392" s="253"/>
      <c r="CH392" s="253"/>
      <c r="CI392" s="253"/>
      <c r="CJ392" s="253"/>
      <c r="CK392" s="253"/>
      <c r="CL392" s="253"/>
      <c r="CM392" s="253"/>
      <c r="CN392" s="253"/>
      <c r="CO392" s="253"/>
      <c r="CP392" s="253"/>
      <c r="CQ392" s="253"/>
      <c r="CR392" s="253"/>
      <c r="CS392" s="253"/>
      <c r="CT392" s="253"/>
      <c r="CU392" s="253"/>
      <c r="CV392" s="253"/>
      <c r="CW392" s="253"/>
      <c r="CX392" s="253"/>
      <c r="CY392" s="253"/>
      <c r="CZ392" s="253"/>
      <c r="DA392" s="253"/>
      <c r="DB392" s="253"/>
      <c r="DC392" s="253"/>
      <c r="DD392" s="253"/>
      <c r="DE392" s="253"/>
      <c r="DF392" s="253"/>
      <c r="DG392" s="253"/>
      <c r="DH392" s="253"/>
      <c r="DI392" s="253"/>
      <c r="DJ392" s="253"/>
      <c r="DK392" s="253"/>
      <c r="DL392" s="253"/>
      <c r="DM392" s="253"/>
      <c r="DN392" s="253"/>
      <c r="DO392" s="253"/>
      <c r="DP392" s="253"/>
      <c r="DQ392" s="253"/>
      <c r="DR392" s="253"/>
      <c r="DS392" s="253"/>
      <c r="DT392" s="253"/>
      <c r="DU392" s="253"/>
      <c r="DV392" s="253"/>
      <c r="DW392" s="253"/>
      <c r="DX392" s="253"/>
      <c r="DY392" s="253"/>
      <c r="DZ392" s="253"/>
      <c r="EA392" s="253"/>
      <c r="EB392" s="253"/>
      <c r="EC392" s="253"/>
      <c r="ED392" s="253"/>
      <c r="EE392" s="253"/>
      <c r="EF392" s="253"/>
      <c r="EG392" s="253"/>
      <c r="EH392" s="253"/>
      <c r="EI392" s="253"/>
      <c r="EJ392" s="253"/>
      <c r="EK392" s="253"/>
      <c r="EL392" s="253"/>
      <c r="EM392" s="253"/>
      <c r="EN392" s="253"/>
      <c r="EO392" s="253"/>
      <c r="EP392" s="253"/>
      <c r="EQ392" s="253"/>
      <c r="ER392" s="253"/>
      <c r="ES392" s="253"/>
      <c r="ET392" s="253"/>
      <c r="EU392" s="253"/>
      <c r="EV392" s="253"/>
      <c r="EW392" s="253"/>
      <c r="EX392" s="253"/>
      <c r="EY392" s="253"/>
      <c r="EZ392" s="253"/>
      <c r="FA392" s="253"/>
      <c r="FB392" s="253"/>
      <c r="FC392" s="253"/>
      <c r="FD392" s="253"/>
      <c r="FE392" s="253"/>
      <c r="FF392" s="253"/>
      <c r="FG392" s="253"/>
      <c r="FH392" s="253"/>
      <c r="FI392" s="253"/>
      <c r="FJ392" s="253"/>
      <c r="FK392" s="253"/>
      <c r="FL392" s="253"/>
      <c r="FM392" s="253"/>
      <c r="FN392" s="253"/>
      <c r="FO392" s="253"/>
      <c r="FP392" s="253"/>
      <c r="FQ392" s="253"/>
      <c r="FR392" s="253"/>
      <c r="FS392" s="253"/>
      <c r="FT392" s="253"/>
      <c r="FU392" s="253"/>
      <c r="FV392" s="253"/>
      <c r="FW392" s="253"/>
      <c r="FX392" s="253"/>
      <c r="FY392" s="253"/>
      <c r="FZ392" s="253"/>
      <c r="GA392" s="253"/>
      <c r="GB392" s="253"/>
      <c r="GC392" s="253"/>
      <c r="GD392" s="253"/>
      <c r="GE392" s="253"/>
      <c r="GF392" s="253"/>
      <c r="GG392" s="253"/>
      <c r="GH392" s="253"/>
      <c r="GI392" s="253"/>
      <c r="GJ392" s="253"/>
      <c r="GK392" s="253"/>
      <c r="GL392" s="253"/>
      <c r="GM392" s="253"/>
      <c r="GN392" s="253"/>
      <c r="GO392" s="253"/>
      <c r="GP392" s="253"/>
      <c r="GQ392" s="253"/>
      <c r="GR392" s="253"/>
      <c r="GS392" s="253"/>
      <c r="GT392" s="253"/>
      <c r="GU392" s="253"/>
      <c r="GV392" s="253"/>
      <c r="GW392" s="253"/>
      <c r="GX392" s="253"/>
      <c r="GY392" s="253"/>
      <c r="GZ392" s="253"/>
      <c r="HA392" s="253"/>
      <c r="HB392" s="253"/>
      <c r="HC392" s="253"/>
      <c r="HD392" s="253"/>
      <c r="HE392" s="253"/>
      <c r="HF392" s="253"/>
    </row>
    <row r="393" spans="1:214" s="312" customFormat="1" ht="15" customHeight="1" x14ac:dyDescent="0.25">
      <c r="A393" s="297"/>
      <c r="B393" s="297"/>
      <c r="C393" s="253"/>
      <c r="D393" s="253"/>
      <c r="E393" s="253"/>
      <c r="F393" s="253"/>
      <c r="G393" s="253"/>
      <c r="H393" s="253"/>
      <c r="I393" s="253"/>
      <c r="J393" s="253"/>
      <c r="K393" s="253"/>
      <c r="L393" s="253"/>
      <c r="M393" s="253"/>
      <c r="N393" s="253"/>
      <c r="O393" s="253"/>
      <c r="P393" s="253"/>
      <c r="Q393" s="253"/>
      <c r="R393" s="253"/>
      <c r="S393" s="253"/>
      <c r="T393" s="253"/>
      <c r="U393" s="253" t="s">
        <v>592</v>
      </c>
      <c r="V393" s="253"/>
      <c r="W393" s="253"/>
      <c r="X393" s="253"/>
      <c r="Y393" s="253"/>
      <c r="Z393" s="253"/>
      <c r="AA393" s="253"/>
      <c r="AB393" s="253"/>
      <c r="AC393" s="253" t="s">
        <v>332</v>
      </c>
      <c r="AD393" s="253"/>
      <c r="AE393" s="253"/>
      <c r="AF393" s="253"/>
      <c r="AG393" s="253"/>
      <c r="AH393" s="253"/>
      <c r="AI393" s="253"/>
      <c r="AJ393" s="253"/>
      <c r="AK393" s="253"/>
      <c r="AL393" s="253"/>
      <c r="AM393" s="253"/>
      <c r="AN393" s="253"/>
      <c r="AO393" s="253"/>
      <c r="AP393" s="253"/>
      <c r="AQ393" s="253"/>
      <c r="AR393" s="253"/>
      <c r="AS393" s="253"/>
      <c r="AT393" s="253"/>
      <c r="AU393" s="253"/>
      <c r="AV393" s="253"/>
      <c r="AW393" s="253"/>
      <c r="AX393" s="253"/>
      <c r="AY393" s="253"/>
      <c r="AZ393" s="253"/>
      <c r="BA393" s="253"/>
      <c r="BB393" s="253"/>
      <c r="BC393" s="253"/>
      <c r="BD393" s="253"/>
      <c r="BE393" s="253"/>
      <c r="BF393" s="253"/>
      <c r="BG393" s="253"/>
      <c r="BH393" s="253"/>
      <c r="BI393" s="253"/>
      <c r="BJ393" s="253"/>
      <c r="BK393" s="253"/>
      <c r="BL393" s="253"/>
      <c r="BM393" s="253"/>
      <c r="BN393" s="253"/>
      <c r="BO393" s="253"/>
      <c r="BP393" s="253"/>
      <c r="BQ393" s="253"/>
      <c r="BR393" s="253"/>
      <c r="BS393" s="253"/>
      <c r="BT393" s="253"/>
      <c r="BU393" s="253"/>
      <c r="BV393" s="253"/>
      <c r="BW393" s="253"/>
      <c r="BX393" s="253"/>
      <c r="BY393" s="253"/>
      <c r="BZ393" s="253"/>
      <c r="CA393" s="253"/>
      <c r="CB393" s="253"/>
      <c r="CC393" s="253"/>
      <c r="CD393" s="253"/>
      <c r="CE393" s="253"/>
      <c r="CF393" s="253"/>
      <c r="CG393" s="253"/>
      <c r="CH393" s="253"/>
      <c r="CI393" s="253"/>
      <c r="CJ393" s="253"/>
      <c r="CK393" s="253"/>
      <c r="CL393" s="253"/>
      <c r="CM393" s="253"/>
      <c r="CN393" s="253"/>
      <c r="CO393" s="253"/>
      <c r="CP393" s="253"/>
      <c r="CQ393" s="253"/>
      <c r="CR393" s="253"/>
      <c r="CS393" s="253"/>
      <c r="CT393" s="253"/>
      <c r="CU393" s="253"/>
      <c r="CV393" s="253"/>
      <c r="CW393" s="253"/>
      <c r="CX393" s="253"/>
      <c r="CY393" s="253"/>
      <c r="CZ393" s="253"/>
      <c r="DA393" s="253"/>
      <c r="DB393" s="253"/>
      <c r="DC393" s="253"/>
      <c r="DD393" s="253"/>
      <c r="DE393" s="253"/>
      <c r="DF393" s="253"/>
      <c r="DG393" s="253"/>
      <c r="DH393" s="253"/>
      <c r="DI393" s="253"/>
      <c r="DJ393" s="253"/>
      <c r="DK393" s="253"/>
      <c r="DL393" s="253"/>
      <c r="DM393" s="253"/>
      <c r="DN393" s="253"/>
      <c r="DO393" s="253"/>
      <c r="DP393" s="253"/>
      <c r="DQ393" s="253"/>
      <c r="DR393" s="253"/>
      <c r="DS393" s="253"/>
      <c r="DT393" s="253"/>
      <c r="DU393" s="253"/>
      <c r="DV393" s="253"/>
      <c r="DW393" s="253"/>
      <c r="DX393" s="253"/>
      <c r="DY393" s="253"/>
      <c r="DZ393" s="253"/>
      <c r="EA393" s="253"/>
      <c r="EB393" s="253"/>
      <c r="EC393" s="253"/>
      <c r="ED393" s="253"/>
      <c r="EE393" s="253"/>
      <c r="EF393" s="253"/>
      <c r="EG393" s="253"/>
      <c r="EH393" s="253"/>
      <c r="EI393" s="253"/>
      <c r="EJ393" s="253"/>
      <c r="EK393" s="253"/>
      <c r="EL393" s="253"/>
      <c r="EM393" s="253"/>
      <c r="EN393" s="253"/>
      <c r="EO393" s="253"/>
      <c r="EP393" s="253"/>
      <c r="EQ393" s="253"/>
      <c r="ER393" s="253"/>
      <c r="ES393" s="253"/>
      <c r="ET393" s="253"/>
      <c r="EU393" s="253"/>
      <c r="EV393" s="253"/>
      <c r="EW393" s="253"/>
      <c r="EX393" s="253"/>
      <c r="EY393" s="253"/>
      <c r="EZ393" s="253"/>
      <c r="FA393" s="253"/>
      <c r="FB393" s="253"/>
      <c r="FC393" s="253"/>
      <c r="FD393" s="253"/>
      <c r="FE393" s="253"/>
      <c r="FF393" s="253"/>
      <c r="FG393" s="253"/>
      <c r="FH393" s="253"/>
      <c r="FI393" s="253"/>
      <c r="FJ393" s="253"/>
      <c r="FK393" s="253"/>
      <c r="FL393" s="253"/>
      <c r="FM393" s="253"/>
      <c r="FN393" s="253"/>
      <c r="FO393" s="253"/>
      <c r="FP393" s="253"/>
      <c r="FQ393" s="253"/>
      <c r="FR393" s="253"/>
      <c r="FS393" s="253"/>
      <c r="FT393" s="253"/>
      <c r="FU393" s="253"/>
      <c r="FV393" s="253"/>
      <c r="FW393" s="253"/>
      <c r="FX393" s="253"/>
      <c r="FY393" s="253"/>
      <c r="FZ393" s="253"/>
      <c r="GA393" s="253"/>
      <c r="GB393" s="253"/>
      <c r="GC393" s="253"/>
      <c r="GD393" s="253"/>
      <c r="GE393" s="253"/>
      <c r="GF393" s="253"/>
      <c r="GG393" s="253"/>
      <c r="GH393" s="253"/>
      <c r="GI393" s="253"/>
      <c r="GJ393" s="253"/>
      <c r="GK393" s="253"/>
      <c r="GL393" s="253"/>
      <c r="GM393" s="253"/>
      <c r="GN393" s="253"/>
      <c r="GO393" s="253"/>
      <c r="GP393" s="253"/>
      <c r="GQ393" s="253"/>
      <c r="GR393" s="253"/>
      <c r="GS393" s="253"/>
      <c r="GT393" s="253"/>
      <c r="GU393" s="253"/>
      <c r="GV393" s="253"/>
      <c r="GW393" s="253"/>
      <c r="GX393" s="253"/>
      <c r="GY393" s="253"/>
      <c r="GZ393" s="253"/>
      <c r="HA393" s="253"/>
      <c r="HB393" s="253"/>
      <c r="HC393" s="253"/>
      <c r="HD393" s="253"/>
      <c r="HE393" s="253"/>
      <c r="HF393" s="253"/>
    </row>
    <row r="394" spans="1:214" s="312" customFormat="1" ht="15" customHeight="1" x14ac:dyDescent="0.25">
      <c r="A394" s="252"/>
      <c r="B394" s="253"/>
      <c r="C394" s="253"/>
      <c r="D394" s="253"/>
      <c r="E394" s="253"/>
      <c r="F394" s="253"/>
      <c r="G394" s="253"/>
      <c r="H394" s="253"/>
      <c r="I394" s="253"/>
      <c r="J394" s="253"/>
      <c r="K394" s="253"/>
      <c r="L394" s="253"/>
      <c r="M394" s="253"/>
      <c r="N394" s="253"/>
      <c r="O394" s="253"/>
      <c r="P394" s="253"/>
      <c r="Q394" s="253"/>
      <c r="R394" s="253"/>
      <c r="S394" s="253"/>
      <c r="T394" s="253"/>
      <c r="U394" s="253" t="s">
        <v>593</v>
      </c>
      <c r="V394" s="253"/>
      <c r="W394" s="253"/>
      <c r="X394" s="253"/>
      <c r="Y394" s="253"/>
      <c r="Z394" s="253"/>
      <c r="AA394" s="253"/>
      <c r="AB394" s="253"/>
      <c r="AC394" s="253" t="s">
        <v>320</v>
      </c>
      <c r="AD394" s="253"/>
      <c r="AE394" s="253"/>
      <c r="AF394" s="253"/>
      <c r="AG394" s="253"/>
      <c r="AH394" s="253"/>
      <c r="AI394" s="253"/>
      <c r="AJ394" s="253"/>
      <c r="AK394" s="253"/>
      <c r="AL394" s="253"/>
      <c r="AM394" s="253"/>
      <c r="AN394" s="253"/>
      <c r="AO394" s="253"/>
      <c r="AP394" s="253"/>
      <c r="AQ394" s="253"/>
      <c r="AR394" s="253"/>
      <c r="AS394" s="253"/>
      <c r="AT394" s="253"/>
      <c r="AU394" s="253"/>
      <c r="AV394" s="253"/>
      <c r="AW394" s="253"/>
      <c r="AX394" s="253"/>
      <c r="AY394" s="253"/>
      <c r="AZ394" s="253"/>
      <c r="BA394" s="253"/>
      <c r="BB394" s="253"/>
      <c r="BC394" s="253"/>
      <c r="BD394" s="253"/>
      <c r="BE394" s="253"/>
      <c r="BF394" s="253"/>
      <c r="BG394" s="253"/>
      <c r="BH394" s="253"/>
      <c r="BI394" s="253"/>
      <c r="BJ394" s="253"/>
      <c r="BK394" s="253"/>
      <c r="BL394" s="253"/>
      <c r="BM394" s="253"/>
      <c r="BN394" s="253"/>
      <c r="BO394" s="253"/>
      <c r="BP394" s="253"/>
      <c r="BQ394" s="253"/>
      <c r="BR394" s="253"/>
      <c r="BS394" s="253"/>
      <c r="BT394" s="253"/>
      <c r="BU394" s="253"/>
      <c r="BV394" s="253"/>
      <c r="BW394" s="253"/>
      <c r="BX394" s="253"/>
      <c r="BY394" s="253"/>
      <c r="BZ394" s="253"/>
      <c r="CA394" s="253"/>
      <c r="CB394" s="253"/>
      <c r="CC394" s="253"/>
      <c r="CD394" s="253"/>
      <c r="CE394" s="253"/>
      <c r="CF394" s="253"/>
      <c r="CG394" s="253"/>
      <c r="CH394" s="253"/>
      <c r="CI394" s="253"/>
      <c r="CJ394" s="253"/>
      <c r="CK394" s="253"/>
      <c r="CL394" s="253"/>
      <c r="CM394" s="253"/>
      <c r="CN394" s="253"/>
      <c r="CO394" s="253"/>
      <c r="CP394" s="253"/>
      <c r="CQ394" s="253"/>
      <c r="CR394" s="253"/>
      <c r="CS394" s="253"/>
      <c r="CT394" s="253"/>
      <c r="CU394" s="253"/>
      <c r="CV394" s="253"/>
      <c r="CW394" s="253"/>
      <c r="CX394" s="253"/>
      <c r="CY394" s="253"/>
      <c r="CZ394" s="253"/>
      <c r="DA394" s="253"/>
      <c r="DB394" s="253"/>
      <c r="DC394" s="253"/>
      <c r="DD394" s="253"/>
      <c r="DE394" s="253"/>
      <c r="DF394" s="253"/>
      <c r="DG394" s="253"/>
      <c r="DH394" s="253"/>
      <c r="DI394" s="253"/>
      <c r="DJ394" s="253"/>
      <c r="DK394" s="253"/>
      <c r="DL394" s="253"/>
      <c r="DM394" s="253"/>
      <c r="DN394" s="253"/>
      <c r="DO394" s="253"/>
      <c r="DP394" s="253"/>
      <c r="DQ394" s="253"/>
      <c r="DR394" s="253"/>
      <c r="DS394" s="253"/>
      <c r="DT394" s="253"/>
      <c r="DU394" s="253"/>
      <c r="DV394" s="253"/>
      <c r="DW394" s="253"/>
      <c r="DX394" s="253"/>
      <c r="DY394" s="253"/>
      <c r="DZ394" s="253"/>
      <c r="EA394" s="253"/>
      <c r="EB394" s="253"/>
      <c r="EC394" s="253"/>
      <c r="ED394" s="253"/>
      <c r="EE394" s="253"/>
      <c r="EF394" s="253"/>
      <c r="EG394" s="253"/>
      <c r="EH394" s="253"/>
      <c r="EI394" s="253"/>
      <c r="EJ394" s="253"/>
      <c r="EK394" s="253"/>
      <c r="EL394" s="253"/>
      <c r="EM394" s="253"/>
      <c r="EN394" s="253"/>
      <c r="EO394" s="253"/>
      <c r="EP394" s="253"/>
      <c r="EQ394" s="253"/>
      <c r="ER394" s="253"/>
      <c r="ES394" s="253"/>
      <c r="ET394" s="253"/>
      <c r="EU394" s="253"/>
      <c r="EV394" s="253"/>
      <c r="EW394" s="253"/>
      <c r="EX394" s="253"/>
      <c r="EY394" s="253"/>
      <c r="EZ394" s="253"/>
      <c r="FA394" s="253"/>
      <c r="FB394" s="253"/>
      <c r="FC394" s="253"/>
      <c r="FD394" s="253"/>
      <c r="FE394" s="253"/>
      <c r="FF394" s="253"/>
      <c r="FG394" s="253"/>
      <c r="FH394" s="253"/>
      <c r="FI394" s="253"/>
      <c r="FJ394" s="253"/>
      <c r="FK394" s="253"/>
      <c r="FL394" s="253"/>
      <c r="FM394" s="253"/>
      <c r="FN394" s="253"/>
      <c r="FO394" s="253"/>
      <c r="FP394" s="253"/>
      <c r="FQ394" s="253"/>
      <c r="FR394" s="253"/>
      <c r="FS394" s="253"/>
      <c r="FT394" s="253"/>
      <c r="FU394" s="253"/>
      <c r="FV394" s="253"/>
      <c r="FW394" s="253"/>
      <c r="FX394" s="253"/>
      <c r="FY394" s="253"/>
      <c r="FZ394" s="253"/>
      <c r="GA394" s="253"/>
      <c r="GB394" s="253"/>
      <c r="GC394" s="253"/>
      <c r="GD394" s="253"/>
      <c r="GE394" s="253"/>
      <c r="GF394" s="253"/>
      <c r="GG394" s="253"/>
      <c r="GH394" s="253"/>
      <c r="GI394" s="253"/>
      <c r="GJ394" s="253"/>
      <c r="GK394" s="253"/>
      <c r="GL394" s="253"/>
      <c r="GM394" s="253"/>
      <c r="GN394" s="253"/>
      <c r="GO394" s="253"/>
      <c r="GP394" s="253"/>
      <c r="GQ394" s="253"/>
      <c r="GR394" s="253"/>
      <c r="GS394" s="253"/>
      <c r="GT394" s="253"/>
      <c r="GU394" s="253"/>
      <c r="GV394" s="253"/>
      <c r="GW394" s="253"/>
      <c r="GX394" s="253"/>
      <c r="GY394" s="253"/>
      <c r="GZ394" s="253"/>
      <c r="HA394" s="253"/>
      <c r="HB394" s="253"/>
      <c r="HC394" s="253"/>
      <c r="HD394" s="253"/>
      <c r="HE394" s="253"/>
      <c r="HF394" s="253"/>
    </row>
    <row r="395" spans="1:214" s="312" customFormat="1" ht="15" customHeight="1" x14ac:dyDescent="0.25">
      <c r="A395" s="252"/>
      <c r="B395" s="253"/>
      <c r="C395" s="253"/>
      <c r="D395" s="253"/>
      <c r="E395" s="253"/>
      <c r="F395" s="253"/>
      <c r="G395" s="253"/>
      <c r="H395" s="253"/>
      <c r="I395" s="253"/>
      <c r="J395" s="253"/>
      <c r="K395" s="253"/>
      <c r="L395" s="253"/>
      <c r="M395" s="253"/>
      <c r="N395" s="253"/>
      <c r="O395" s="253"/>
      <c r="P395" s="253"/>
      <c r="Q395" s="253"/>
      <c r="R395" s="253"/>
      <c r="S395" s="253"/>
      <c r="T395" s="253"/>
      <c r="U395" s="253" t="s">
        <v>594</v>
      </c>
      <c r="V395" s="253"/>
      <c r="W395" s="253"/>
      <c r="X395" s="253"/>
      <c r="Y395" s="253"/>
      <c r="Z395" s="253"/>
      <c r="AA395" s="253"/>
      <c r="AB395" s="253"/>
      <c r="AC395" s="253" t="s">
        <v>318</v>
      </c>
      <c r="AD395" s="253"/>
      <c r="AE395" s="253"/>
      <c r="AF395" s="253"/>
      <c r="AG395" s="253"/>
      <c r="AH395" s="253"/>
      <c r="AI395" s="253"/>
      <c r="AJ395" s="253"/>
      <c r="AK395" s="253"/>
      <c r="AL395" s="253"/>
      <c r="AM395" s="253"/>
      <c r="AN395" s="253"/>
      <c r="AO395" s="253"/>
      <c r="AP395" s="253"/>
      <c r="AQ395" s="253"/>
      <c r="AR395" s="253"/>
      <c r="AS395" s="253"/>
      <c r="AT395" s="253"/>
      <c r="AU395" s="253"/>
      <c r="AV395" s="253"/>
      <c r="AW395" s="253"/>
      <c r="AX395" s="253"/>
      <c r="AY395" s="253"/>
      <c r="AZ395" s="253"/>
      <c r="BA395" s="253"/>
      <c r="BB395" s="253"/>
      <c r="BC395" s="253"/>
      <c r="BD395" s="253"/>
      <c r="BE395" s="253"/>
      <c r="BF395" s="253"/>
      <c r="BG395" s="253"/>
      <c r="BH395" s="253"/>
      <c r="BI395" s="253"/>
      <c r="BJ395" s="253"/>
      <c r="BK395" s="253"/>
      <c r="BL395" s="253"/>
      <c r="BM395" s="253"/>
      <c r="BN395" s="253"/>
      <c r="BO395" s="253"/>
      <c r="BP395" s="253"/>
      <c r="BQ395" s="253"/>
      <c r="BR395" s="253"/>
      <c r="BS395" s="253"/>
      <c r="BT395" s="253"/>
      <c r="BU395" s="253"/>
      <c r="BV395" s="253"/>
      <c r="BW395" s="253"/>
      <c r="BX395" s="253"/>
      <c r="BY395" s="253"/>
      <c r="BZ395" s="253"/>
      <c r="CA395" s="253"/>
      <c r="CB395" s="253"/>
      <c r="CC395" s="253"/>
      <c r="CD395" s="253"/>
      <c r="CE395" s="253"/>
      <c r="CF395" s="253"/>
      <c r="CG395" s="253"/>
      <c r="CH395" s="253"/>
      <c r="CI395" s="253"/>
      <c r="CJ395" s="253"/>
      <c r="CK395" s="253"/>
      <c r="CL395" s="253"/>
      <c r="CM395" s="253"/>
      <c r="CN395" s="253"/>
      <c r="CO395" s="253"/>
      <c r="CP395" s="253"/>
      <c r="CQ395" s="253"/>
      <c r="CR395" s="253"/>
      <c r="CS395" s="253"/>
      <c r="CT395" s="253"/>
      <c r="CU395" s="253"/>
      <c r="CV395" s="253"/>
      <c r="CW395" s="253"/>
      <c r="CX395" s="253"/>
      <c r="CY395" s="253"/>
      <c r="CZ395" s="253"/>
      <c r="DA395" s="253"/>
      <c r="DB395" s="253"/>
      <c r="DC395" s="253"/>
      <c r="DD395" s="253"/>
      <c r="DE395" s="253"/>
      <c r="DF395" s="253"/>
      <c r="DG395" s="253"/>
      <c r="DH395" s="253"/>
      <c r="DI395" s="253"/>
      <c r="DJ395" s="253"/>
      <c r="DK395" s="253"/>
      <c r="DL395" s="253"/>
      <c r="DM395" s="253"/>
      <c r="DN395" s="253"/>
      <c r="DO395" s="253"/>
      <c r="DP395" s="253"/>
      <c r="DQ395" s="253"/>
      <c r="DR395" s="253"/>
      <c r="DS395" s="253"/>
      <c r="DT395" s="253"/>
      <c r="DU395" s="253"/>
      <c r="DV395" s="253"/>
      <c r="DW395" s="253"/>
      <c r="DX395" s="253"/>
      <c r="DY395" s="253"/>
      <c r="DZ395" s="253"/>
      <c r="EA395" s="253"/>
      <c r="EB395" s="253"/>
      <c r="EC395" s="253"/>
      <c r="ED395" s="253"/>
      <c r="EE395" s="253"/>
      <c r="EF395" s="253"/>
      <c r="EG395" s="253"/>
      <c r="EH395" s="253"/>
      <c r="EI395" s="253"/>
      <c r="EJ395" s="253"/>
      <c r="EK395" s="253"/>
      <c r="EL395" s="253"/>
      <c r="EM395" s="253"/>
      <c r="EN395" s="253"/>
      <c r="EO395" s="253"/>
      <c r="EP395" s="253"/>
      <c r="EQ395" s="253"/>
      <c r="ER395" s="253"/>
      <c r="ES395" s="253"/>
      <c r="ET395" s="253"/>
      <c r="EU395" s="253"/>
      <c r="EV395" s="253"/>
      <c r="EW395" s="253"/>
      <c r="EX395" s="253"/>
      <c r="EY395" s="253"/>
      <c r="EZ395" s="253"/>
      <c r="FA395" s="253"/>
      <c r="FB395" s="253"/>
      <c r="FC395" s="253"/>
      <c r="FD395" s="253"/>
      <c r="FE395" s="253"/>
      <c r="FF395" s="253"/>
      <c r="FG395" s="253"/>
      <c r="FH395" s="253"/>
      <c r="FI395" s="253"/>
      <c r="FJ395" s="253"/>
      <c r="FK395" s="253"/>
      <c r="FL395" s="253"/>
      <c r="FM395" s="253"/>
      <c r="FN395" s="253"/>
      <c r="FO395" s="253"/>
      <c r="FP395" s="253"/>
      <c r="FQ395" s="253"/>
      <c r="FR395" s="253"/>
      <c r="FS395" s="253"/>
      <c r="FT395" s="253"/>
      <c r="FU395" s="253"/>
      <c r="FV395" s="253"/>
      <c r="FW395" s="253"/>
      <c r="FX395" s="253"/>
      <c r="FY395" s="253"/>
      <c r="FZ395" s="253"/>
      <c r="GA395" s="253"/>
      <c r="GB395" s="253"/>
      <c r="GC395" s="253"/>
      <c r="GD395" s="253"/>
      <c r="GE395" s="253"/>
      <c r="GF395" s="253"/>
      <c r="GG395" s="253"/>
      <c r="GH395" s="253"/>
      <c r="GI395" s="253"/>
      <c r="GJ395" s="253"/>
      <c r="GK395" s="253"/>
      <c r="GL395" s="253"/>
      <c r="GM395" s="253"/>
      <c r="GN395" s="253"/>
      <c r="GO395" s="253"/>
      <c r="GP395" s="253"/>
      <c r="GQ395" s="253"/>
      <c r="GR395" s="253"/>
      <c r="GS395" s="253"/>
      <c r="GT395" s="253"/>
      <c r="GU395" s="253"/>
      <c r="GV395" s="253"/>
      <c r="GW395" s="253"/>
      <c r="GX395" s="253"/>
      <c r="GY395" s="253"/>
      <c r="GZ395" s="253"/>
      <c r="HA395" s="253"/>
      <c r="HB395" s="253"/>
      <c r="HC395" s="253"/>
      <c r="HD395" s="253"/>
      <c r="HE395" s="253"/>
      <c r="HF395" s="253"/>
    </row>
    <row r="396" spans="1:214" s="312" customFormat="1" ht="15" customHeight="1" x14ac:dyDescent="0.25">
      <c r="A396" s="252"/>
      <c r="B396" s="253"/>
      <c r="C396" s="253"/>
      <c r="D396" s="253"/>
      <c r="E396" s="253"/>
      <c r="F396" s="253"/>
      <c r="G396" s="253"/>
      <c r="H396" s="253"/>
      <c r="I396" s="253"/>
      <c r="J396" s="253"/>
      <c r="K396" s="253"/>
      <c r="L396" s="253"/>
      <c r="M396" s="253"/>
      <c r="N396" s="253"/>
      <c r="O396" s="253"/>
      <c r="P396" s="253"/>
      <c r="Q396" s="253"/>
      <c r="R396" s="253"/>
      <c r="S396" s="253"/>
      <c r="T396" s="253"/>
      <c r="U396" s="253" t="s">
        <v>595</v>
      </c>
      <c r="V396" s="253"/>
      <c r="W396" s="253"/>
      <c r="X396" s="253"/>
      <c r="Y396" s="253"/>
      <c r="Z396" s="253"/>
      <c r="AA396" s="253"/>
      <c r="AB396" s="253"/>
      <c r="AC396" s="253" t="s">
        <v>316</v>
      </c>
      <c r="AD396" s="253"/>
      <c r="AE396" s="253"/>
      <c r="AF396" s="253"/>
      <c r="AG396" s="253"/>
      <c r="AH396" s="253"/>
      <c r="AI396" s="253"/>
      <c r="AJ396" s="253"/>
      <c r="AK396" s="253"/>
      <c r="AL396" s="253"/>
      <c r="AM396" s="253"/>
      <c r="AN396" s="253"/>
      <c r="AO396" s="253"/>
      <c r="AP396" s="253"/>
      <c r="AQ396" s="253"/>
      <c r="AR396" s="253"/>
      <c r="AS396" s="253"/>
      <c r="AT396" s="253"/>
      <c r="AU396" s="253"/>
      <c r="AV396" s="253"/>
      <c r="AW396" s="253"/>
      <c r="AX396" s="253"/>
      <c r="AY396" s="253"/>
      <c r="AZ396" s="253"/>
      <c r="BA396" s="253"/>
      <c r="BB396" s="253"/>
      <c r="BC396" s="253"/>
      <c r="BD396" s="253"/>
      <c r="BE396" s="253"/>
      <c r="BF396" s="253"/>
      <c r="BG396" s="253"/>
      <c r="BH396" s="253"/>
      <c r="BI396" s="253"/>
      <c r="BJ396" s="253"/>
      <c r="BK396" s="253"/>
      <c r="BL396" s="253"/>
      <c r="BM396" s="253"/>
      <c r="BN396" s="253"/>
      <c r="BO396" s="253"/>
      <c r="BP396" s="253"/>
      <c r="BQ396" s="253"/>
      <c r="BR396" s="253"/>
      <c r="BS396" s="253"/>
      <c r="BT396" s="253"/>
      <c r="BU396" s="253"/>
      <c r="BV396" s="253"/>
      <c r="BW396" s="253"/>
      <c r="BX396" s="253"/>
      <c r="BY396" s="253"/>
      <c r="BZ396" s="253"/>
      <c r="CA396" s="253"/>
      <c r="CB396" s="253"/>
      <c r="CC396" s="253"/>
      <c r="CD396" s="253"/>
      <c r="CE396" s="253"/>
      <c r="CF396" s="253"/>
      <c r="CG396" s="253"/>
      <c r="CH396" s="253"/>
      <c r="CI396" s="253"/>
      <c r="CJ396" s="253"/>
      <c r="CK396" s="253"/>
      <c r="CL396" s="253"/>
      <c r="CM396" s="253"/>
      <c r="CN396" s="253"/>
      <c r="CO396" s="253"/>
      <c r="CP396" s="253"/>
      <c r="CQ396" s="253"/>
      <c r="CR396" s="253"/>
      <c r="CS396" s="253"/>
      <c r="CT396" s="253"/>
      <c r="CU396" s="253"/>
      <c r="CV396" s="253"/>
      <c r="CW396" s="253"/>
      <c r="CX396" s="253"/>
      <c r="CY396" s="253"/>
      <c r="CZ396" s="253"/>
      <c r="DA396" s="253"/>
      <c r="DB396" s="253"/>
      <c r="DC396" s="253"/>
      <c r="DD396" s="253"/>
      <c r="DE396" s="253"/>
      <c r="DF396" s="253"/>
      <c r="DG396" s="253"/>
      <c r="DH396" s="253"/>
      <c r="DI396" s="253"/>
      <c r="DJ396" s="253"/>
      <c r="DK396" s="253"/>
      <c r="DL396" s="253"/>
      <c r="DM396" s="253"/>
      <c r="DN396" s="253"/>
      <c r="DO396" s="253"/>
      <c r="DP396" s="253"/>
      <c r="DQ396" s="253"/>
      <c r="DR396" s="253"/>
      <c r="DS396" s="253"/>
      <c r="DT396" s="253"/>
      <c r="DU396" s="253"/>
      <c r="DV396" s="253"/>
      <c r="DW396" s="253"/>
      <c r="DX396" s="253"/>
      <c r="DY396" s="253"/>
      <c r="DZ396" s="253"/>
      <c r="EA396" s="253"/>
      <c r="EB396" s="253"/>
      <c r="EC396" s="253"/>
      <c r="ED396" s="253"/>
      <c r="EE396" s="253"/>
      <c r="EF396" s="253"/>
      <c r="EG396" s="253"/>
      <c r="EH396" s="253"/>
      <c r="EI396" s="253"/>
      <c r="EJ396" s="253"/>
      <c r="EK396" s="253"/>
      <c r="EL396" s="253"/>
      <c r="EM396" s="253"/>
      <c r="EN396" s="253"/>
      <c r="EO396" s="253"/>
      <c r="EP396" s="253"/>
      <c r="EQ396" s="253"/>
      <c r="ER396" s="253"/>
      <c r="ES396" s="253"/>
      <c r="ET396" s="253"/>
      <c r="EU396" s="253"/>
      <c r="EV396" s="253"/>
      <c r="EW396" s="253"/>
      <c r="EX396" s="253"/>
      <c r="EY396" s="253"/>
      <c r="EZ396" s="253"/>
      <c r="FA396" s="253"/>
      <c r="FB396" s="253"/>
      <c r="FC396" s="253"/>
      <c r="FD396" s="253"/>
      <c r="FE396" s="253"/>
      <c r="FF396" s="253"/>
      <c r="FG396" s="253"/>
      <c r="FH396" s="253"/>
      <c r="FI396" s="253"/>
      <c r="FJ396" s="253"/>
      <c r="FK396" s="253"/>
      <c r="FL396" s="253"/>
      <c r="FM396" s="253"/>
      <c r="FN396" s="253"/>
      <c r="FO396" s="253"/>
      <c r="FP396" s="253"/>
      <c r="FQ396" s="253"/>
      <c r="FR396" s="253"/>
      <c r="FS396" s="253"/>
      <c r="FT396" s="253"/>
      <c r="FU396" s="253"/>
      <c r="FV396" s="253"/>
      <c r="FW396" s="253"/>
      <c r="FX396" s="253"/>
      <c r="FY396" s="253"/>
      <c r="FZ396" s="253"/>
      <c r="GA396" s="253"/>
      <c r="GB396" s="253"/>
      <c r="GC396" s="253"/>
      <c r="GD396" s="253"/>
      <c r="GE396" s="253"/>
      <c r="GF396" s="253"/>
      <c r="GG396" s="253"/>
      <c r="GH396" s="253"/>
      <c r="GI396" s="253"/>
      <c r="GJ396" s="253"/>
      <c r="GK396" s="253"/>
      <c r="GL396" s="253"/>
      <c r="GM396" s="253"/>
      <c r="GN396" s="253"/>
      <c r="GO396" s="253"/>
      <c r="GP396" s="253"/>
      <c r="GQ396" s="253"/>
      <c r="GR396" s="253"/>
      <c r="GS396" s="253"/>
      <c r="GT396" s="253"/>
      <c r="GU396" s="253"/>
      <c r="GV396" s="253"/>
      <c r="GW396" s="253"/>
      <c r="GX396" s="253"/>
      <c r="GY396" s="253"/>
      <c r="GZ396" s="253"/>
      <c r="HA396" s="253"/>
      <c r="HB396" s="253"/>
      <c r="HC396" s="253"/>
      <c r="HD396" s="253"/>
      <c r="HE396" s="253"/>
      <c r="HF396" s="253"/>
    </row>
    <row r="397" spans="1:214" s="312" customFormat="1" ht="15" customHeight="1" x14ac:dyDescent="0.25">
      <c r="A397" s="252"/>
      <c r="B397" s="253"/>
      <c r="C397" s="253"/>
      <c r="D397" s="253"/>
      <c r="E397" s="253"/>
      <c r="F397" s="253"/>
      <c r="G397" s="253"/>
      <c r="H397" s="253"/>
      <c r="I397" s="253"/>
      <c r="J397" s="253"/>
      <c r="K397" s="253"/>
      <c r="L397" s="253"/>
      <c r="M397" s="253"/>
      <c r="N397" s="253"/>
      <c r="O397" s="253"/>
      <c r="P397" s="253"/>
      <c r="Q397" s="253"/>
      <c r="R397" s="253"/>
      <c r="S397" s="253"/>
      <c r="T397" s="253"/>
      <c r="U397" s="253" t="s">
        <v>596</v>
      </c>
      <c r="V397" s="253"/>
      <c r="W397" s="253"/>
      <c r="X397" s="253"/>
      <c r="Y397" s="253"/>
      <c r="Z397" s="253"/>
      <c r="AA397" s="253"/>
      <c r="AB397" s="253"/>
      <c r="AC397" s="253" t="s">
        <v>320</v>
      </c>
      <c r="AD397" s="253"/>
      <c r="AE397" s="253"/>
      <c r="AF397" s="253"/>
      <c r="AG397" s="253"/>
      <c r="AH397" s="253"/>
      <c r="AI397" s="253"/>
      <c r="AJ397" s="253"/>
      <c r="AK397" s="253"/>
      <c r="AL397" s="253"/>
      <c r="AM397" s="253"/>
      <c r="AN397" s="253"/>
      <c r="AO397" s="253"/>
      <c r="AP397" s="253"/>
      <c r="AQ397" s="253"/>
      <c r="AR397" s="253"/>
      <c r="AS397" s="253"/>
      <c r="AT397" s="253"/>
      <c r="AU397" s="253"/>
      <c r="AV397" s="253"/>
      <c r="AW397" s="253"/>
      <c r="AX397" s="253"/>
      <c r="AY397" s="253"/>
      <c r="AZ397" s="253"/>
      <c r="BA397" s="253"/>
      <c r="BB397" s="253"/>
      <c r="BC397" s="253"/>
      <c r="BD397" s="253"/>
      <c r="BE397" s="253"/>
      <c r="BF397" s="253"/>
      <c r="BG397" s="253"/>
      <c r="BH397" s="253"/>
      <c r="BI397" s="253"/>
      <c r="BJ397" s="253"/>
      <c r="BK397" s="253"/>
      <c r="BL397" s="253"/>
      <c r="BM397" s="253"/>
      <c r="BN397" s="253"/>
      <c r="BO397" s="253"/>
      <c r="BP397" s="253"/>
      <c r="BQ397" s="253"/>
      <c r="BR397" s="253"/>
      <c r="BS397" s="253"/>
      <c r="BT397" s="253"/>
      <c r="BU397" s="253"/>
      <c r="BV397" s="253"/>
      <c r="BW397" s="253"/>
      <c r="BX397" s="253"/>
      <c r="BY397" s="253"/>
      <c r="BZ397" s="253"/>
      <c r="CA397" s="253"/>
      <c r="CB397" s="253"/>
      <c r="CC397" s="253"/>
      <c r="CD397" s="253"/>
      <c r="CE397" s="253"/>
      <c r="CF397" s="253"/>
      <c r="CG397" s="253"/>
      <c r="CH397" s="253"/>
      <c r="CI397" s="253"/>
      <c r="CJ397" s="253"/>
      <c r="CK397" s="253"/>
      <c r="CL397" s="253"/>
      <c r="CM397" s="253"/>
      <c r="CN397" s="253"/>
      <c r="CO397" s="253"/>
      <c r="CP397" s="253"/>
      <c r="CQ397" s="253"/>
      <c r="CR397" s="253"/>
      <c r="CS397" s="253"/>
      <c r="CT397" s="253"/>
      <c r="CU397" s="253"/>
      <c r="CV397" s="253"/>
      <c r="CW397" s="253"/>
      <c r="CX397" s="253"/>
      <c r="CY397" s="253"/>
      <c r="CZ397" s="253"/>
      <c r="DA397" s="253"/>
      <c r="DB397" s="253"/>
      <c r="DC397" s="253"/>
      <c r="DD397" s="253"/>
      <c r="DE397" s="253"/>
      <c r="DF397" s="253"/>
      <c r="DG397" s="253"/>
      <c r="DH397" s="253"/>
      <c r="DI397" s="253"/>
      <c r="DJ397" s="253"/>
      <c r="DK397" s="253"/>
      <c r="DL397" s="253"/>
      <c r="DM397" s="253"/>
      <c r="DN397" s="253"/>
      <c r="DO397" s="253"/>
      <c r="DP397" s="253"/>
      <c r="DQ397" s="253"/>
      <c r="DR397" s="253"/>
      <c r="DS397" s="253"/>
      <c r="DT397" s="253"/>
      <c r="DU397" s="253"/>
      <c r="DV397" s="253"/>
      <c r="DW397" s="253"/>
      <c r="DX397" s="253"/>
      <c r="DY397" s="253"/>
      <c r="DZ397" s="253"/>
      <c r="EA397" s="253"/>
      <c r="EB397" s="253"/>
      <c r="EC397" s="253"/>
      <c r="ED397" s="253"/>
      <c r="EE397" s="253"/>
      <c r="EF397" s="253"/>
      <c r="EG397" s="253"/>
      <c r="EH397" s="253"/>
      <c r="EI397" s="253"/>
      <c r="EJ397" s="253"/>
      <c r="EK397" s="253"/>
      <c r="EL397" s="253"/>
      <c r="EM397" s="253"/>
      <c r="EN397" s="253"/>
      <c r="EO397" s="253"/>
      <c r="EP397" s="253"/>
      <c r="EQ397" s="253"/>
      <c r="ER397" s="253"/>
      <c r="ES397" s="253"/>
      <c r="ET397" s="253"/>
      <c r="EU397" s="253"/>
      <c r="EV397" s="253"/>
      <c r="EW397" s="253"/>
      <c r="EX397" s="253"/>
      <c r="EY397" s="253"/>
      <c r="EZ397" s="253"/>
      <c r="FA397" s="253"/>
      <c r="FB397" s="253"/>
      <c r="FC397" s="253"/>
      <c r="FD397" s="253"/>
      <c r="FE397" s="253"/>
      <c r="FF397" s="253"/>
      <c r="FG397" s="253"/>
      <c r="FH397" s="253"/>
      <c r="FI397" s="253"/>
      <c r="FJ397" s="253"/>
      <c r="FK397" s="253"/>
      <c r="FL397" s="253"/>
      <c r="FM397" s="253"/>
      <c r="FN397" s="253"/>
      <c r="FO397" s="253"/>
      <c r="FP397" s="253"/>
      <c r="FQ397" s="253"/>
      <c r="FR397" s="253"/>
      <c r="FS397" s="253"/>
      <c r="FT397" s="253"/>
      <c r="FU397" s="253"/>
      <c r="FV397" s="253"/>
      <c r="FW397" s="253"/>
      <c r="FX397" s="253"/>
      <c r="FY397" s="253"/>
      <c r="FZ397" s="253"/>
      <c r="GA397" s="253"/>
      <c r="GB397" s="253"/>
      <c r="GC397" s="253"/>
      <c r="GD397" s="253"/>
      <c r="GE397" s="253"/>
      <c r="GF397" s="253"/>
      <c r="GG397" s="253"/>
      <c r="GH397" s="253"/>
      <c r="GI397" s="253"/>
      <c r="GJ397" s="253"/>
      <c r="GK397" s="253"/>
      <c r="GL397" s="253"/>
      <c r="GM397" s="253"/>
      <c r="GN397" s="253"/>
      <c r="GO397" s="253"/>
      <c r="GP397" s="253"/>
      <c r="GQ397" s="253"/>
      <c r="GR397" s="253"/>
      <c r="GS397" s="253"/>
      <c r="GT397" s="253"/>
      <c r="GU397" s="253"/>
      <c r="GV397" s="253"/>
      <c r="GW397" s="253"/>
      <c r="GX397" s="253"/>
      <c r="GY397" s="253"/>
      <c r="GZ397" s="253"/>
      <c r="HA397" s="253"/>
      <c r="HB397" s="253"/>
      <c r="HC397" s="253"/>
      <c r="HD397" s="253"/>
      <c r="HE397" s="253"/>
      <c r="HF397" s="253"/>
    </row>
    <row r="398" spans="1:214" s="312" customFormat="1" ht="15" customHeight="1" x14ac:dyDescent="0.25">
      <c r="A398" s="252"/>
      <c r="B398" s="253"/>
      <c r="C398" s="253"/>
      <c r="D398" s="253"/>
      <c r="E398" s="253"/>
      <c r="F398" s="253"/>
      <c r="G398" s="253"/>
      <c r="H398" s="253"/>
      <c r="I398" s="253"/>
      <c r="J398" s="253"/>
      <c r="K398" s="253"/>
      <c r="L398" s="253"/>
      <c r="M398" s="253"/>
      <c r="N398" s="253"/>
      <c r="O398" s="253"/>
      <c r="P398" s="253"/>
      <c r="Q398" s="253"/>
      <c r="R398" s="253"/>
      <c r="S398" s="253"/>
      <c r="T398" s="253"/>
      <c r="U398" s="253" t="s">
        <v>597</v>
      </c>
      <c r="V398" s="253"/>
      <c r="W398" s="253"/>
      <c r="X398" s="253"/>
      <c r="Y398" s="253"/>
      <c r="Z398" s="253"/>
      <c r="AA398" s="253"/>
      <c r="AB398" s="253"/>
      <c r="AC398" s="253" t="s">
        <v>320</v>
      </c>
      <c r="AD398" s="253"/>
      <c r="AE398" s="253"/>
      <c r="AF398" s="253"/>
      <c r="AG398" s="253"/>
      <c r="AH398" s="253"/>
      <c r="AI398" s="253"/>
      <c r="AJ398" s="253"/>
      <c r="AK398" s="253"/>
      <c r="AL398" s="253"/>
      <c r="AM398" s="253"/>
      <c r="AN398" s="253"/>
      <c r="AO398" s="253"/>
      <c r="AP398" s="253"/>
      <c r="AQ398" s="253"/>
      <c r="AR398" s="253"/>
      <c r="AS398" s="253"/>
      <c r="AT398" s="253"/>
      <c r="AU398" s="253"/>
      <c r="AV398" s="253"/>
      <c r="AW398" s="253"/>
      <c r="AX398" s="253"/>
      <c r="AY398" s="253"/>
      <c r="AZ398" s="253"/>
      <c r="BA398" s="253"/>
      <c r="BB398" s="253"/>
      <c r="BC398" s="253"/>
      <c r="BD398" s="253"/>
      <c r="BE398" s="253"/>
      <c r="BF398" s="253"/>
      <c r="BG398" s="253"/>
      <c r="BH398" s="253"/>
      <c r="BI398" s="253"/>
      <c r="BJ398" s="253"/>
      <c r="BK398" s="253"/>
      <c r="BL398" s="253"/>
      <c r="BM398" s="253"/>
      <c r="BN398" s="253"/>
      <c r="BO398" s="253"/>
      <c r="BP398" s="253"/>
      <c r="BQ398" s="253"/>
      <c r="BR398" s="253"/>
      <c r="BS398" s="253"/>
      <c r="BT398" s="253"/>
      <c r="BU398" s="253"/>
      <c r="BV398" s="253"/>
      <c r="BW398" s="253"/>
      <c r="BX398" s="253"/>
      <c r="BY398" s="253"/>
      <c r="BZ398" s="253"/>
      <c r="CA398" s="253"/>
      <c r="CB398" s="253"/>
      <c r="CC398" s="253"/>
      <c r="CD398" s="253"/>
      <c r="CE398" s="253"/>
      <c r="CF398" s="253"/>
      <c r="CG398" s="253"/>
      <c r="CH398" s="253"/>
      <c r="CI398" s="253"/>
      <c r="CJ398" s="253"/>
      <c r="CK398" s="253"/>
      <c r="CL398" s="253"/>
      <c r="CM398" s="253"/>
      <c r="CN398" s="253"/>
      <c r="CO398" s="253"/>
      <c r="CP398" s="253"/>
      <c r="CQ398" s="253"/>
      <c r="CR398" s="253"/>
      <c r="CS398" s="253"/>
      <c r="CT398" s="253"/>
      <c r="CU398" s="253"/>
      <c r="CV398" s="253"/>
      <c r="CW398" s="253"/>
      <c r="CX398" s="253"/>
      <c r="CY398" s="253"/>
      <c r="CZ398" s="253"/>
      <c r="DA398" s="253"/>
      <c r="DB398" s="253"/>
      <c r="DC398" s="253"/>
      <c r="DD398" s="253"/>
      <c r="DE398" s="253"/>
      <c r="DF398" s="253"/>
      <c r="DG398" s="253"/>
      <c r="DH398" s="253"/>
      <c r="DI398" s="253"/>
      <c r="DJ398" s="253"/>
      <c r="DK398" s="253"/>
      <c r="DL398" s="253"/>
      <c r="DM398" s="253"/>
      <c r="DN398" s="253"/>
      <c r="DO398" s="253"/>
      <c r="DP398" s="253"/>
      <c r="DQ398" s="253"/>
      <c r="DR398" s="253"/>
      <c r="DS398" s="253"/>
      <c r="DT398" s="253"/>
      <c r="DU398" s="253"/>
      <c r="DV398" s="253"/>
      <c r="DW398" s="253"/>
      <c r="DX398" s="253"/>
      <c r="DY398" s="253"/>
      <c r="DZ398" s="253"/>
      <c r="EA398" s="253"/>
      <c r="EB398" s="253"/>
      <c r="EC398" s="253"/>
      <c r="ED398" s="253"/>
      <c r="EE398" s="253"/>
      <c r="EF398" s="253"/>
      <c r="EG398" s="253"/>
      <c r="EH398" s="253"/>
      <c r="EI398" s="253"/>
      <c r="EJ398" s="253"/>
      <c r="EK398" s="253"/>
      <c r="EL398" s="253"/>
      <c r="EM398" s="253"/>
      <c r="EN398" s="253"/>
      <c r="EO398" s="253"/>
      <c r="EP398" s="253"/>
      <c r="EQ398" s="253"/>
      <c r="ER398" s="253"/>
      <c r="ES398" s="253"/>
      <c r="ET398" s="253"/>
      <c r="EU398" s="253"/>
      <c r="EV398" s="253"/>
      <c r="EW398" s="253"/>
      <c r="EX398" s="253"/>
      <c r="EY398" s="253"/>
      <c r="EZ398" s="253"/>
      <c r="FA398" s="253"/>
      <c r="FB398" s="253"/>
      <c r="FC398" s="253"/>
      <c r="FD398" s="253"/>
      <c r="FE398" s="253"/>
      <c r="FF398" s="253"/>
      <c r="FG398" s="253"/>
      <c r="FH398" s="253"/>
      <c r="FI398" s="253"/>
      <c r="FJ398" s="253"/>
      <c r="FK398" s="253"/>
      <c r="FL398" s="253"/>
      <c r="FM398" s="253"/>
      <c r="FN398" s="253"/>
      <c r="FO398" s="253"/>
      <c r="FP398" s="253"/>
      <c r="FQ398" s="253"/>
      <c r="FR398" s="253"/>
      <c r="FS398" s="253"/>
      <c r="FT398" s="253"/>
      <c r="FU398" s="253"/>
      <c r="FV398" s="253"/>
      <c r="FW398" s="253"/>
      <c r="FX398" s="253"/>
      <c r="FY398" s="253"/>
      <c r="FZ398" s="253"/>
      <c r="GA398" s="253"/>
      <c r="GB398" s="253"/>
      <c r="GC398" s="253"/>
      <c r="GD398" s="253"/>
      <c r="GE398" s="253"/>
      <c r="GF398" s="253"/>
      <c r="GG398" s="253"/>
      <c r="GH398" s="253"/>
      <c r="GI398" s="253"/>
      <c r="GJ398" s="253"/>
      <c r="GK398" s="253"/>
      <c r="GL398" s="253"/>
      <c r="GM398" s="253"/>
      <c r="GN398" s="253"/>
      <c r="GO398" s="253"/>
      <c r="GP398" s="253"/>
      <c r="GQ398" s="253"/>
      <c r="GR398" s="253"/>
      <c r="GS398" s="253"/>
      <c r="GT398" s="253"/>
      <c r="GU398" s="253"/>
      <c r="GV398" s="253"/>
      <c r="GW398" s="253"/>
      <c r="GX398" s="253"/>
      <c r="GY398" s="253"/>
      <c r="GZ398" s="253"/>
      <c r="HA398" s="253"/>
      <c r="HB398" s="253"/>
      <c r="HC398" s="253"/>
      <c r="HD398" s="253"/>
      <c r="HE398" s="253"/>
      <c r="HF398" s="253"/>
    </row>
    <row r="399" spans="1:214" s="312" customFormat="1" ht="15" customHeight="1" x14ac:dyDescent="0.25">
      <c r="A399" s="252"/>
      <c r="B399" s="253"/>
      <c r="C399" s="253"/>
      <c r="D399" s="253"/>
      <c r="E399" s="253"/>
      <c r="F399" s="253"/>
      <c r="G399" s="253"/>
      <c r="H399" s="253"/>
      <c r="I399" s="253"/>
      <c r="J399" s="253"/>
      <c r="K399" s="253"/>
      <c r="L399" s="253"/>
      <c r="M399" s="253"/>
      <c r="N399" s="253"/>
      <c r="O399" s="253"/>
      <c r="P399" s="253"/>
      <c r="Q399" s="253"/>
      <c r="R399" s="253"/>
      <c r="S399" s="253"/>
      <c r="T399" s="253"/>
      <c r="U399" s="253" t="s">
        <v>598</v>
      </c>
      <c r="V399" s="253"/>
      <c r="W399" s="253"/>
      <c r="X399" s="253"/>
      <c r="Y399" s="253"/>
      <c r="Z399" s="253"/>
      <c r="AA399" s="253"/>
      <c r="AB399" s="253"/>
      <c r="AC399" s="253" t="s">
        <v>332</v>
      </c>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3"/>
      <c r="DL399" s="253"/>
      <c r="DM399" s="253"/>
      <c r="DN399" s="253"/>
      <c r="DO399" s="253"/>
      <c r="DP399" s="253"/>
      <c r="DQ399" s="253"/>
      <c r="DR399" s="253"/>
      <c r="DS399" s="253"/>
      <c r="DT399" s="253"/>
      <c r="DU399" s="253"/>
      <c r="DV399" s="253"/>
      <c r="DW399" s="253"/>
      <c r="DX399" s="253"/>
      <c r="DY399" s="253"/>
      <c r="DZ399" s="253"/>
      <c r="EA399" s="253"/>
      <c r="EB399" s="253"/>
      <c r="EC399" s="253"/>
      <c r="ED399" s="253"/>
      <c r="EE399" s="253"/>
      <c r="EF399" s="253"/>
      <c r="EG399" s="253"/>
      <c r="EH399" s="253"/>
      <c r="EI399" s="253"/>
      <c r="EJ399" s="253"/>
      <c r="EK399" s="253"/>
      <c r="EL399" s="253"/>
      <c r="EM399" s="253"/>
      <c r="EN399" s="253"/>
      <c r="EO399" s="253"/>
      <c r="EP399" s="253"/>
      <c r="EQ399" s="253"/>
      <c r="ER399" s="253"/>
      <c r="ES399" s="253"/>
      <c r="ET399" s="253"/>
      <c r="EU399" s="253"/>
      <c r="EV399" s="253"/>
      <c r="EW399" s="253"/>
      <c r="EX399" s="253"/>
      <c r="EY399" s="253"/>
      <c r="EZ399" s="253"/>
      <c r="FA399" s="253"/>
      <c r="FB399" s="253"/>
      <c r="FC399" s="253"/>
      <c r="FD399" s="253"/>
      <c r="FE399" s="253"/>
      <c r="FF399" s="253"/>
      <c r="FG399" s="253"/>
      <c r="FH399" s="253"/>
      <c r="FI399" s="253"/>
      <c r="FJ399" s="253"/>
      <c r="FK399" s="253"/>
      <c r="FL399" s="253"/>
      <c r="FM399" s="253"/>
      <c r="FN399" s="253"/>
      <c r="FO399" s="253"/>
      <c r="FP399" s="253"/>
      <c r="FQ399" s="253"/>
      <c r="FR399" s="253"/>
      <c r="FS399" s="253"/>
      <c r="FT399" s="253"/>
      <c r="FU399" s="253"/>
      <c r="FV399" s="253"/>
      <c r="FW399" s="253"/>
      <c r="FX399" s="253"/>
      <c r="FY399" s="253"/>
      <c r="FZ399" s="253"/>
      <c r="GA399" s="253"/>
      <c r="GB399" s="253"/>
      <c r="GC399" s="253"/>
      <c r="GD399" s="253"/>
      <c r="GE399" s="253"/>
      <c r="GF399" s="253"/>
      <c r="GG399" s="253"/>
      <c r="GH399" s="253"/>
      <c r="GI399" s="253"/>
      <c r="GJ399" s="253"/>
      <c r="GK399" s="253"/>
      <c r="GL399" s="253"/>
      <c r="GM399" s="253"/>
      <c r="GN399" s="253"/>
      <c r="GO399" s="253"/>
      <c r="GP399" s="253"/>
      <c r="GQ399" s="253"/>
      <c r="GR399" s="253"/>
      <c r="GS399" s="253"/>
      <c r="GT399" s="253"/>
      <c r="GU399" s="253"/>
      <c r="GV399" s="253"/>
      <c r="GW399" s="253"/>
      <c r="GX399" s="253"/>
      <c r="GY399" s="253"/>
      <c r="GZ399" s="253"/>
      <c r="HA399" s="253"/>
      <c r="HB399" s="253"/>
      <c r="HC399" s="253"/>
      <c r="HD399" s="253"/>
      <c r="HE399" s="253"/>
      <c r="HF399" s="253"/>
    </row>
    <row r="400" spans="1:214" s="312" customFormat="1" ht="15" customHeight="1" x14ac:dyDescent="0.25">
      <c r="A400" s="252"/>
      <c r="B400" s="253"/>
      <c r="C400" s="253"/>
      <c r="D400" s="253"/>
      <c r="E400" s="253"/>
      <c r="F400" s="253"/>
      <c r="G400" s="253"/>
      <c r="H400" s="253"/>
      <c r="I400" s="253"/>
      <c r="J400" s="253"/>
      <c r="K400" s="253"/>
      <c r="L400" s="253"/>
      <c r="M400" s="253"/>
      <c r="N400" s="253"/>
      <c r="O400" s="253"/>
      <c r="P400" s="253"/>
      <c r="Q400" s="253"/>
      <c r="R400" s="253"/>
      <c r="S400" s="253"/>
      <c r="T400" s="253"/>
      <c r="U400" s="253" t="s">
        <v>599</v>
      </c>
      <c r="V400" s="253"/>
      <c r="W400" s="253"/>
      <c r="X400" s="253"/>
      <c r="Y400" s="253"/>
      <c r="Z400" s="253"/>
      <c r="AA400" s="253"/>
      <c r="AB400" s="253"/>
      <c r="AC400" s="253" t="s">
        <v>332</v>
      </c>
      <c r="AD400" s="253"/>
      <c r="AE400" s="253"/>
      <c r="AF400" s="253"/>
      <c r="AG400" s="253"/>
      <c r="AH400" s="253"/>
      <c r="AI400" s="253"/>
      <c r="AJ400" s="253"/>
      <c r="AK400" s="253"/>
      <c r="AL400" s="253"/>
      <c r="AM400" s="253"/>
      <c r="AN400" s="253"/>
      <c r="AO400" s="253"/>
      <c r="AP400" s="253"/>
      <c r="AQ400" s="253"/>
      <c r="AR400" s="253"/>
      <c r="AS400" s="253"/>
      <c r="AT400" s="253"/>
      <c r="AU400" s="253"/>
      <c r="AV400" s="253"/>
      <c r="AW400" s="253"/>
      <c r="AX400" s="253"/>
      <c r="AY400" s="253"/>
      <c r="AZ400" s="253"/>
      <c r="BA400" s="253"/>
      <c r="BB400" s="253"/>
      <c r="BC400" s="253"/>
      <c r="BD400" s="253"/>
      <c r="BE400" s="253"/>
      <c r="BF400" s="253"/>
      <c r="BG400" s="253"/>
      <c r="BH400" s="253"/>
      <c r="BI400" s="253"/>
      <c r="BJ400" s="253"/>
      <c r="BK400" s="253"/>
      <c r="BL400" s="253"/>
      <c r="BM400" s="253"/>
      <c r="BN400" s="253"/>
      <c r="BO400" s="253"/>
      <c r="BP400" s="253"/>
      <c r="BQ400" s="253"/>
      <c r="BR400" s="253"/>
      <c r="BS400" s="253"/>
      <c r="BT400" s="253"/>
      <c r="BU400" s="253"/>
      <c r="BV400" s="253"/>
      <c r="BW400" s="253"/>
      <c r="BX400" s="253"/>
      <c r="BY400" s="253"/>
      <c r="BZ400" s="253"/>
      <c r="CA400" s="253"/>
      <c r="CB400" s="253"/>
      <c r="CC400" s="253"/>
      <c r="CD400" s="253"/>
      <c r="CE400" s="253"/>
      <c r="CF400" s="253"/>
      <c r="CG400" s="253"/>
      <c r="CH400" s="253"/>
      <c r="CI400" s="253"/>
      <c r="CJ400" s="253"/>
      <c r="CK400" s="253"/>
      <c r="CL400" s="253"/>
      <c r="CM400" s="253"/>
      <c r="CN400" s="253"/>
      <c r="CO400" s="253"/>
      <c r="CP400" s="253"/>
      <c r="CQ400" s="253"/>
      <c r="CR400" s="253"/>
      <c r="CS400" s="253"/>
      <c r="CT400" s="253"/>
      <c r="CU400" s="253"/>
      <c r="CV400" s="253"/>
      <c r="CW400" s="253"/>
      <c r="CX400" s="253"/>
      <c r="CY400" s="253"/>
      <c r="CZ400" s="253"/>
      <c r="DA400" s="253"/>
      <c r="DB400" s="253"/>
      <c r="DC400" s="253"/>
      <c r="DD400" s="253"/>
      <c r="DE400" s="253"/>
      <c r="DF400" s="253"/>
      <c r="DG400" s="253"/>
      <c r="DH400" s="253"/>
      <c r="DI400" s="253"/>
      <c r="DJ400" s="253"/>
      <c r="DK400" s="253"/>
      <c r="DL400" s="253"/>
      <c r="DM400" s="253"/>
      <c r="DN400" s="253"/>
      <c r="DO400" s="253"/>
      <c r="DP400" s="253"/>
      <c r="DQ400" s="253"/>
      <c r="DR400" s="253"/>
      <c r="DS400" s="253"/>
      <c r="DT400" s="253"/>
      <c r="DU400" s="253"/>
      <c r="DV400" s="253"/>
      <c r="DW400" s="253"/>
      <c r="DX400" s="253"/>
      <c r="DY400" s="253"/>
      <c r="DZ400" s="253"/>
      <c r="EA400" s="253"/>
      <c r="EB400" s="253"/>
      <c r="EC400" s="253"/>
      <c r="ED400" s="253"/>
      <c r="EE400" s="253"/>
      <c r="EF400" s="253"/>
      <c r="EG400" s="253"/>
      <c r="EH400" s="253"/>
      <c r="EI400" s="253"/>
      <c r="EJ400" s="253"/>
      <c r="EK400" s="253"/>
      <c r="EL400" s="253"/>
      <c r="EM400" s="253"/>
      <c r="EN400" s="253"/>
      <c r="EO400" s="253"/>
      <c r="EP400" s="253"/>
      <c r="EQ400" s="253"/>
      <c r="ER400" s="253"/>
      <c r="ES400" s="253"/>
      <c r="ET400" s="253"/>
      <c r="EU400" s="253"/>
      <c r="EV400" s="253"/>
      <c r="EW400" s="253"/>
      <c r="EX400" s="253"/>
      <c r="EY400" s="253"/>
      <c r="EZ400" s="253"/>
      <c r="FA400" s="253"/>
      <c r="FB400" s="253"/>
      <c r="FC400" s="253"/>
      <c r="FD400" s="253"/>
      <c r="FE400" s="253"/>
      <c r="FF400" s="253"/>
      <c r="FG400" s="253"/>
      <c r="FH400" s="253"/>
      <c r="FI400" s="253"/>
      <c r="FJ400" s="253"/>
      <c r="FK400" s="253"/>
      <c r="FL400" s="253"/>
      <c r="FM400" s="253"/>
      <c r="FN400" s="253"/>
      <c r="FO400" s="253"/>
      <c r="FP400" s="253"/>
      <c r="FQ400" s="253"/>
      <c r="FR400" s="253"/>
      <c r="FS400" s="253"/>
      <c r="FT400" s="253"/>
      <c r="FU400" s="253"/>
      <c r="FV400" s="253"/>
      <c r="FW400" s="253"/>
      <c r="FX400" s="253"/>
      <c r="FY400" s="253"/>
      <c r="FZ400" s="253"/>
      <c r="GA400" s="253"/>
      <c r="GB400" s="253"/>
      <c r="GC400" s="253"/>
      <c r="GD400" s="253"/>
      <c r="GE400" s="253"/>
      <c r="GF400" s="253"/>
      <c r="GG400" s="253"/>
      <c r="GH400" s="253"/>
      <c r="GI400" s="253"/>
      <c r="GJ400" s="253"/>
      <c r="GK400" s="253"/>
      <c r="GL400" s="253"/>
      <c r="GM400" s="253"/>
      <c r="GN400" s="253"/>
      <c r="GO400" s="253"/>
      <c r="GP400" s="253"/>
      <c r="GQ400" s="253"/>
      <c r="GR400" s="253"/>
      <c r="GS400" s="253"/>
      <c r="GT400" s="253"/>
      <c r="GU400" s="253"/>
      <c r="GV400" s="253"/>
      <c r="GW400" s="253"/>
      <c r="GX400" s="253"/>
      <c r="GY400" s="253"/>
      <c r="GZ400" s="253"/>
      <c r="HA400" s="253"/>
      <c r="HB400" s="253"/>
      <c r="HC400" s="253"/>
      <c r="HD400" s="253"/>
      <c r="HE400" s="253"/>
      <c r="HF400" s="253"/>
    </row>
    <row r="401" spans="1:214" s="312" customFormat="1" ht="15" customHeight="1" x14ac:dyDescent="0.25">
      <c r="A401" s="252"/>
      <c r="B401" s="253"/>
      <c r="C401" s="253"/>
      <c r="D401" s="253"/>
      <c r="E401" s="253"/>
      <c r="F401" s="253"/>
      <c r="G401" s="253"/>
      <c r="H401" s="253"/>
      <c r="I401" s="253"/>
      <c r="J401" s="253"/>
      <c r="K401" s="253"/>
      <c r="L401" s="253"/>
      <c r="M401" s="253"/>
      <c r="N401" s="253"/>
      <c r="O401" s="253"/>
      <c r="P401" s="253"/>
      <c r="Q401" s="253"/>
      <c r="R401" s="253"/>
      <c r="S401" s="253"/>
      <c r="T401" s="253"/>
      <c r="U401" s="253" t="s">
        <v>600</v>
      </c>
      <c r="V401" s="253"/>
      <c r="W401" s="253"/>
      <c r="X401" s="253"/>
      <c r="Y401" s="253"/>
      <c r="Z401" s="253"/>
      <c r="AA401" s="253"/>
      <c r="AB401" s="253"/>
      <c r="AC401" s="253" t="s">
        <v>320</v>
      </c>
      <c r="AD401" s="253"/>
      <c r="AE401" s="253"/>
      <c r="AF401" s="253"/>
      <c r="AG401" s="253"/>
      <c r="AH401" s="253"/>
      <c r="AI401" s="253"/>
      <c r="AJ401" s="253"/>
      <c r="AK401" s="253"/>
      <c r="AL401" s="253"/>
      <c r="AM401" s="253"/>
      <c r="AN401" s="253"/>
      <c r="AO401" s="253"/>
      <c r="AP401" s="253"/>
      <c r="AQ401" s="253"/>
      <c r="AR401" s="253"/>
      <c r="AS401" s="253"/>
      <c r="AT401" s="253"/>
      <c r="AU401" s="253"/>
      <c r="AV401" s="253"/>
      <c r="AW401" s="253"/>
      <c r="AX401" s="253"/>
      <c r="AY401" s="253"/>
      <c r="AZ401" s="253"/>
      <c r="BA401" s="253"/>
      <c r="BB401" s="253"/>
      <c r="BC401" s="253"/>
      <c r="BD401" s="253"/>
      <c r="BE401" s="253"/>
      <c r="BF401" s="253"/>
      <c r="BG401" s="253"/>
      <c r="BH401" s="253"/>
      <c r="BI401" s="253"/>
      <c r="BJ401" s="253"/>
      <c r="BK401" s="253"/>
      <c r="BL401" s="253"/>
      <c r="BM401" s="253"/>
      <c r="BN401" s="253"/>
      <c r="BO401" s="253"/>
      <c r="BP401" s="253"/>
      <c r="BQ401" s="253"/>
      <c r="BR401" s="253"/>
      <c r="BS401" s="253"/>
      <c r="BT401" s="253"/>
      <c r="BU401" s="253"/>
      <c r="BV401" s="253"/>
      <c r="BW401" s="253"/>
      <c r="BX401" s="253"/>
      <c r="BY401" s="253"/>
      <c r="BZ401" s="253"/>
      <c r="CA401" s="253"/>
      <c r="CB401" s="253"/>
      <c r="CC401" s="253"/>
      <c r="CD401" s="253"/>
      <c r="CE401" s="253"/>
      <c r="CF401" s="253"/>
      <c r="CG401" s="253"/>
      <c r="CH401" s="253"/>
      <c r="CI401" s="253"/>
      <c r="CJ401" s="253"/>
      <c r="CK401" s="253"/>
      <c r="CL401" s="253"/>
      <c r="CM401" s="253"/>
      <c r="CN401" s="253"/>
      <c r="CO401" s="253"/>
      <c r="CP401" s="253"/>
      <c r="CQ401" s="253"/>
      <c r="CR401" s="253"/>
      <c r="CS401" s="253"/>
      <c r="CT401" s="253"/>
      <c r="CU401" s="253"/>
      <c r="CV401" s="253"/>
      <c r="CW401" s="253"/>
      <c r="CX401" s="253"/>
      <c r="CY401" s="253"/>
      <c r="CZ401" s="253"/>
      <c r="DA401" s="253"/>
      <c r="DB401" s="253"/>
      <c r="DC401" s="253"/>
      <c r="DD401" s="253"/>
      <c r="DE401" s="253"/>
      <c r="DF401" s="253"/>
      <c r="DG401" s="253"/>
      <c r="DH401" s="253"/>
      <c r="DI401" s="253"/>
      <c r="DJ401" s="253"/>
      <c r="DK401" s="253"/>
      <c r="DL401" s="253"/>
      <c r="DM401" s="253"/>
      <c r="DN401" s="253"/>
      <c r="DO401" s="253"/>
      <c r="DP401" s="253"/>
      <c r="DQ401" s="253"/>
      <c r="DR401" s="253"/>
      <c r="DS401" s="253"/>
      <c r="DT401" s="253"/>
      <c r="DU401" s="253"/>
      <c r="DV401" s="253"/>
      <c r="DW401" s="253"/>
      <c r="DX401" s="253"/>
      <c r="DY401" s="253"/>
      <c r="DZ401" s="253"/>
      <c r="EA401" s="253"/>
      <c r="EB401" s="253"/>
      <c r="EC401" s="253"/>
      <c r="ED401" s="253"/>
      <c r="EE401" s="253"/>
      <c r="EF401" s="253"/>
      <c r="EG401" s="253"/>
      <c r="EH401" s="253"/>
      <c r="EI401" s="253"/>
      <c r="EJ401" s="253"/>
      <c r="EK401" s="253"/>
      <c r="EL401" s="253"/>
      <c r="EM401" s="253"/>
      <c r="EN401" s="253"/>
      <c r="EO401" s="253"/>
      <c r="EP401" s="253"/>
      <c r="EQ401" s="253"/>
      <c r="ER401" s="253"/>
      <c r="ES401" s="253"/>
      <c r="ET401" s="253"/>
      <c r="EU401" s="253"/>
      <c r="EV401" s="253"/>
      <c r="EW401" s="253"/>
      <c r="EX401" s="253"/>
      <c r="EY401" s="253"/>
      <c r="EZ401" s="253"/>
      <c r="FA401" s="253"/>
      <c r="FB401" s="253"/>
      <c r="FC401" s="253"/>
      <c r="FD401" s="253"/>
      <c r="FE401" s="253"/>
      <c r="FF401" s="253"/>
      <c r="FG401" s="253"/>
      <c r="FH401" s="253"/>
      <c r="FI401" s="253"/>
      <c r="FJ401" s="253"/>
      <c r="FK401" s="253"/>
      <c r="FL401" s="253"/>
      <c r="FM401" s="253"/>
      <c r="FN401" s="253"/>
      <c r="FO401" s="253"/>
      <c r="FP401" s="253"/>
      <c r="FQ401" s="253"/>
      <c r="FR401" s="253"/>
      <c r="FS401" s="253"/>
      <c r="FT401" s="253"/>
      <c r="FU401" s="253"/>
      <c r="FV401" s="253"/>
      <c r="FW401" s="253"/>
      <c r="FX401" s="253"/>
      <c r="FY401" s="253"/>
      <c r="FZ401" s="253"/>
      <c r="GA401" s="253"/>
      <c r="GB401" s="253"/>
      <c r="GC401" s="253"/>
      <c r="GD401" s="253"/>
      <c r="GE401" s="253"/>
      <c r="GF401" s="253"/>
      <c r="GG401" s="253"/>
      <c r="GH401" s="253"/>
      <c r="GI401" s="253"/>
      <c r="GJ401" s="253"/>
      <c r="GK401" s="253"/>
      <c r="GL401" s="253"/>
      <c r="GM401" s="253"/>
      <c r="GN401" s="253"/>
      <c r="GO401" s="253"/>
      <c r="GP401" s="253"/>
      <c r="GQ401" s="253"/>
      <c r="GR401" s="253"/>
      <c r="GS401" s="253"/>
      <c r="GT401" s="253"/>
      <c r="GU401" s="253"/>
      <c r="GV401" s="253"/>
      <c r="GW401" s="253"/>
      <c r="GX401" s="253"/>
      <c r="GY401" s="253"/>
      <c r="GZ401" s="253"/>
      <c r="HA401" s="253"/>
      <c r="HB401" s="253"/>
      <c r="HC401" s="253"/>
      <c r="HD401" s="253"/>
      <c r="HE401" s="253"/>
      <c r="HF401" s="253"/>
    </row>
    <row r="402" spans="1:214" s="312" customFormat="1" ht="15" customHeight="1" x14ac:dyDescent="0.25">
      <c r="A402" s="252"/>
      <c r="B402" s="253"/>
      <c r="C402" s="253"/>
      <c r="D402" s="253"/>
      <c r="E402" s="253"/>
      <c r="F402" s="253"/>
      <c r="G402" s="253"/>
      <c r="H402" s="253"/>
      <c r="I402" s="253"/>
      <c r="J402" s="253"/>
      <c r="K402" s="253"/>
      <c r="L402" s="253"/>
      <c r="M402" s="253"/>
      <c r="N402" s="253"/>
      <c r="O402" s="253"/>
      <c r="P402" s="253"/>
      <c r="Q402" s="253"/>
      <c r="R402" s="253"/>
      <c r="S402" s="253"/>
      <c r="T402" s="253"/>
      <c r="U402" s="253" t="s">
        <v>601</v>
      </c>
      <c r="V402" s="253"/>
      <c r="W402" s="253"/>
      <c r="X402" s="253"/>
      <c r="Y402" s="253"/>
      <c r="Z402" s="253"/>
      <c r="AA402" s="253"/>
      <c r="AB402" s="253"/>
      <c r="AC402" s="253" t="s">
        <v>329</v>
      </c>
      <c r="AD402" s="253"/>
      <c r="AE402" s="253"/>
      <c r="AF402" s="253"/>
      <c r="AG402" s="253"/>
      <c r="AH402" s="253"/>
      <c r="AI402" s="253"/>
      <c r="AJ402" s="253"/>
      <c r="AK402" s="253"/>
      <c r="AL402" s="253"/>
      <c r="AM402" s="253"/>
      <c r="AN402" s="253"/>
      <c r="AO402" s="253"/>
      <c r="AP402" s="253"/>
      <c r="AQ402" s="253"/>
      <c r="AR402" s="253"/>
      <c r="AS402" s="253"/>
      <c r="AT402" s="253"/>
      <c r="AU402" s="253"/>
      <c r="AV402" s="253"/>
      <c r="AW402" s="253"/>
      <c r="AX402" s="253"/>
      <c r="AY402" s="253"/>
      <c r="AZ402" s="253"/>
      <c r="BA402" s="253"/>
      <c r="BB402" s="253"/>
      <c r="BC402" s="253"/>
      <c r="BD402" s="253"/>
      <c r="BE402" s="253"/>
      <c r="BF402" s="253"/>
      <c r="BG402" s="253"/>
      <c r="BH402" s="253"/>
      <c r="BI402" s="253"/>
      <c r="BJ402" s="253"/>
      <c r="BK402" s="253"/>
      <c r="BL402" s="253"/>
      <c r="BM402" s="253"/>
      <c r="BN402" s="253"/>
      <c r="BO402" s="253"/>
      <c r="BP402" s="253"/>
      <c r="BQ402" s="253"/>
      <c r="BR402" s="253"/>
      <c r="BS402" s="253"/>
      <c r="BT402" s="253"/>
      <c r="BU402" s="253"/>
      <c r="BV402" s="253"/>
      <c r="BW402" s="253"/>
      <c r="BX402" s="253"/>
      <c r="BY402" s="253"/>
      <c r="BZ402" s="253"/>
      <c r="CA402" s="253"/>
      <c r="CB402" s="253"/>
      <c r="CC402" s="253"/>
      <c r="CD402" s="253"/>
      <c r="CE402" s="253"/>
      <c r="CF402" s="253"/>
      <c r="CG402" s="253"/>
      <c r="CH402" s="253"/>
      <c r="CI402" s="253"/>
      <c r="CJ402" s="253"/>
      <c r="CK402" s="253"/>
      <c r="CL402" s="253"/>
      <c r="CM402" s="253"/>
      <c r="CN402" s="253"/>
      <c r="CO402" s="253"/>
      <c r="CP402" s="253"/>
      <c r="CQ402" s="253"/>
      <c r="CR402" s="253"/>
      <c r="CS402" s="253"/>
      <c r="CT402" s="253"/>
      <c r="CU402" s="253"/>
      <c r="CV402" s="253"/>
      <c r="CW402" s="253"/>
      <c r="CX402" s="253"/>
      <c r="CY402" s="253"/>
      <c r="CZ402" s="253"/>
      <c r="DA402" s="253"/>
      <c r="DB402" s="253"/>
      <c r="DC402" s="253"/>
      <c r="DD402" s="253"/>
      <c r="DE402" s="253"/>
      <c r="DF402" s="253"/>
      <c r="DG402" s="253"/>
      <c r="DH402" s="253"/>
      <c r="DI402" s="253"/>
      <c r="DJ402" s="253"/>
      <c r="DK402" s="253"/>
      <c r="DL402" s="253"/>
      <c r="DM402" s="253"/>
      <c r="DN402" s="253"/>
      <c r="DO402" s="253"/>
      <c r="DP402" s="253"/>
      <c r="DQ402" s="253"/>
      <c r="DR402" s="253"/>
      <c r="DS402" s="253"/>
      <c r="DT402" s="253"/>
      <c r="DU402" s="253"/>
      <c r="DV402" s="253"/>
      <c r="DW402" s="253"/>
      <c r="DX402" s="253"/>
      <c r="DY402" s="253"/>
      <c r="DZ402" s="253"/>
      <c r="EA402" s="253"/>
      <c r="EB402" s="253"/>
      <c r="EC402" s="253"/>
      <c r="ED402" s="253"/>
      <c r="EE402" s="253"/>
      <c r="EF402" s="253"/>
      <c r="EG402" s="253"/>
      <c r="EH402" s="253"/>
      <c r="EI402" s="253"/>
      <c r="EJ402" s="253"/>
      <c r="EK402" s="253"/>
      <c r="EL402" s="253"/>
      <c r="EM402" s="253"/>
      <c r="EN402" s="253"/>
      <c r="EO402" s="253"/>
      <c r="EP402" s="253"/>
      <c r="EQ402" s="253"/>
      <c r="ER402" s="253"/>
      <c r="ES402" s="253"/>
      <c r="ET402" s="253"/>
      <c r="EU402" s="253"/>
      <c r="EV402" s="253"/>
      <c r="EW402" s="253"/>
      <c r="EX402" s="253"/>
      <c r="EY402" s="253"/>
      <c r="EZ402" s="253"/>
      <c r="FA402" s="253"/>
      <c r="FB402" s="253"/>
      <c r="FC402" s="253"/>
      <c r="FD402" s="253"/>
      <c r="FE402" s="253"/>
      <c r="FF402" s="253"/>
      <c r="FG402" s="253"/>
      <c r="FH402" s="253"/>
      <c r="FI402" s="253"/>
      <c r="FJ402" s="253"/>
      <c r="FK402" s="253"/>
      <c r="FL402" s="253"/>
      <c r="FM402" s="253"/>
      <c r="FN402" s="253"/>
      <c r="FO402" s="253"/>
      <c r="FP402" s="253"/>
      <c r="FQ402" s="253"/>
      <c r="FR402" s="253"/>
      <c r="FS402" s="253"/>
      <c r="FT402" s="253"/>
      <c r="FU402" s="253"/>
      <c r="FV402" s="253"/>
      <c r="FW402" s="253"/>
      <c r="FX402" s="253"/>
      <c r="FY402" s="253"/>
      <c r="FZ402" s="253"/>
      <c r="GA402" s="253"/>
      <c r="GB402" s="253"/>
      <c r="GC402" s="253"/>
      <c r="GD402" s="253"/>
      <c r="GE402" s="253"/>
      <c r="GF402" s="253"/>
      <c r="GG402" s="253"/>
      <c r="GH402" s="253"/>
      <c r="GI402" s="253"/>
      <c r="GJ402" s="253"/>
      <c r="GK402" s="253"/>
      <c r="GL402" s="253"/>
      <c r="GM402" s="253"/>
      <c r="GN402" s="253"/>
      <c r="GO402" s="253"/>
      <c r="GP402" s="253"/>
      <c r="GQ402" s="253"/>
      <c r="GR402" s="253"/>
      <c r="GS402" s="253"/>
      <c r="GT402" s="253"/>
      <c r="GU402" s="253"/>
      <c r="GV402" s="253"/>
      <c r="GW402" s="253"/>
      <c r="GX402" s="253"/>
      <c r="GY402" s="253"/>
      <c r="GZ402" s="253"/>
      <c r="HA402" s="253"/>
      <c r="HB402" s="253"/>
      <c r="HC402" s="253"/>
      <c r="HD402" s="253"/>
      <c r="HE402" s="253"/>
      <c r="HF402" s="253"/>
    </row>
    <row r="403" spans="1:214" s="312" customFormat="1" ht="15" customHeight="1" x14ac:dyDescent="0.25">
      <c r="A403" s="252"/>
      <c r="B403" s="253"/>
      <c r="C403" s="253"/>
      <c r="D403" s="253"/>
      <c r="E403" s="253"/>
      <c r="F403" s="253"/>
      <c r="G403" s="253"/>
      <c r="H403" s="253"/>
      <c r="I403" s="253"/>
      <c r="J403" s="253"/>
      <c r="K403" s="253"/>
      <c r="L403" s="253"/>
      <c r="M403" s="253"/>
      <c r="N403" s="253"/>
      <c r="O403" s="253"/>
      <c r="P403" s="253"/>
      <c r="Q403" s="253"/>
      <c r="R403" s="253"/>
      <c r="S403" s="253"/>
      <c r="T403" s="253"/>
      <c r="U403" s="253" t="s">
        <v>602</v>
      </c>
      <c r="V403" s="253"/>
      <c r="W403" s="253"/>
      <c r="X403" s="253"/>
      <c r="Y403" s="253"/>
      <c r="Z403" s="253"/>
      <c r="AA403" s="253"/>
      <c r="AB403" s="253"/>
      <c r="AC403" s="253" t="s">
        <v>357</v>
      </c>
      <c r="AD403" s="253"/>
      <c r="AE403" s="253"/>
      <c r="AF403" s="253"/>
      <c r="AG403" s="253"/>
      <c r="AH403" s="253"/>
      <c r="AI403" s="253"/>
      <c r="AJ403" s="253"/>
      <c r="AK403" s="253"/>
      <c r="AL403" s="253"/>
      <c r="AM403" s="253"/>
      <c r="AN403" s="253"/>
      <c r="AO403" s="253"/>
      <c r="AP403" s="253"/>
      <c r="AQ403" s="253"/>
      <c r="AR403" s="253"/>
      <c r="AS403" s="253"/>
      <c r="AT403" s="253"/>
      <c r="AU403" s="253"/>
      <c r="AV403" s="253"/>
      <c r="AW403" s="253"/>
      <c r="AX403" s="253"/>
      <c r="AY403" s="253"/>
      <c r="AZ403" s="253"/>
      <c r="BA403" s="253"/>
      <c r="BB403" s="253"/>
      <c r="BC403" s="253"/>
      <c r="BD403" s="253"/>
      <c r="BE403" s="253"/>
      <c r="BF403" s="253"/>
      <c r="BG403" s="253"/>
      <c r="BH403" s="253"/>
      <c r="BI403" s="253"/>
      <c r="BJ403" s="253"/>
      <c r="BK403" s="253"/>
      <c r="BL403" s="253"/>
      <c r="BM403" s="253"/>
      <c r="BN403" s="253"/>
      <c r="BO403" s="253"/>
      <c r="BP403" s="253"/>
      <c r="BQ403" s="253"/>
      <c r="BR403" s="253"/>
      <c r="BS403" s="253"/>
      <c r="BT403" s="253"/>
      <c r="BU403" s="253"/>
      <c r="BV403" s="253"/>
      <c r="BW403" s="253"/>
      <c r="BX403" s="253"/>
      <c r="BY403" s="253"/>
      <c r="BZ403" s="253"/>
      <c r="CA403" s="253"/>
      <c r="CB403" s="253"/>
      <c r="CC403" s="253"/>
      <c r="CD403" s="253"/>
      <c r="CE403" s="253"/>
      <c r="CF403" s="253"/>
      <c r="CG403" s="253"/>
      <c r="CH403" s="253"/>
      <c r="CI403" s="253"/>
      <c r="CJ403" s="253"/>
      <c r="CK403" s="253"/>
      <c r="CL403" s="253"/>
      <c r="CM403" s="253"/>
      <c r="CN403" s="253"/>
      <c r="CO403" s="253"/>
      <c r="CP403" s="253"/>
      <c r="CQ403" s="253"/>
      <c r="CR403" s="253"/>
      <c r="CS403" s="253"/>
      <c r="CT403" s="253"/>
      <c r="CU403" s="253"/>
      <c r="CV403" s="253"/>
      <c r="CW403" s="253"/>
      <c r="CX403" s="253"/>
      <c r="CY403" s="253"/>
      <c r="CZ403" s="253"/>
      <c r="DA403" s="253"/>
      <c r="DB403" s="253"/>
      <c r="DC403" s="253"/>
      <c r="DD403" s="253"/>
      <c r="DE403" s="253"/>
      <c r="DF403" s="253"/>
      <c r="DG403" s="253"/>
      <c r="DH403" s="253"/>
      <c r="DI403" s="253"/>
      <c r="DJ403" s="253"/>
      <c r="DK403" s="253"/>
      <c r="DL403" s="253"/>
      <c r="DM403" s="253"/>
      <c r="DN403" s="253"/>
      <c r="DO403" s="253"/>
      <c r="DP403" s="253"/>
      <c r="DQ403" s="253"/>
      <c r="DR403" s="253"/>
      <c r="DS403" s="253"/>
      <c r="DT403" s="253"/>
      <c r="DU403" s="253"/>
      <c r="DV403" s="253"/>
      <c r="DW403" s="253"/>
      <c r="DX403" s="253"/>
      <c r="DY403" s="253"/>
      <c r="DZ403" s="253"/>
      <c r="EA403" s="253"/>
      <c r="EB403" s="253"/>
      <c r="EC403" s="253"/>
      <c r="ED403" s="253"/>
      <c r="EE403" s="253"/>
      <c r="EF403" s="253"/>
      <c r="EG403" s="253"/>
      <c r="EH403" s="253"/>
      <c r="EI403" s="253"/>
      <c r="EJ403" s="253"/>
      <c r="EK403" s="253"/>
      <c r="EL403" s="253"/>
      <c r="EM403" s="253"/>
      <c r="EN403" s="253"/>
      <c r="EO403" s="253"/>
      <c r="EP403" s="253"/>
      <c r="EQ403" s="253"/>
      <c r="ER403" s="253"/>
      <c r="ES403" s="253"/>
      <c r="ET403" s="253"/>
      <c r="EU403" s="253"/>
      <c r="EV403" s="253"/>
      <c r="EW403" s="253"/>
      <c r="EX403" s="253"/>
      <c r="EY403" s="253"/>
      <c r="EZ403" s="253"/>
      <c r="FA403" s="253"/>
      <c r="FB403" s="253"/>
      <c r="FC403" s="253"/>
      <c r="FD403" s="253"/>
      <c r="FE403" s="253"/>
      <c r="FF403" s="253"/>
      <c r="FG403" s="253"/>
      <c r="FH403" s="253"/>
      <c r="FI403" s="253"/>
      <c r="FJ403" s="253"/>
      <c r="FK403" s="253"/>
      <c r="FL403" s="253"/>
      <c r="FM403" s="253"/>
      <c r="FN403" s="253"/>
      <c r="FO403" s="253"/>
      <c r="FP403" s="253"/>
      <c r="FQ403" s="253"/>
      <c r="FR403" s="253"/>
      <c r="FS403" s="253"/>
      <c r="FT403" s="253"/>
      <c r="FU403" s="253"/>
      <c r="FV403" s="253"/>
      <c r="FW403" s="253"/>
      <c r="FX403" s="253"/>
      <c r="FY403" s="253"/>
      <c r="FZ403" s="253"/>
      <c r="GA403" s="253"/>
      <c r="GB403" s="253"/>
      <c r="GC403" s="253"/>
      <c r="GD403" s="253"/>
      <c r="GE403" s="253"/>
      <c r="GF403" s="253"/>
      <c r="GG403" s="253"/>
      <c r="GH403" s="253"/>
      <c r="GI403" s="253"/>
      <c r="GJ403" s="253"/>
      <c r="GK403" s="253"/>
      <c r="GL403" s="253"/>
      <c r="GM403" s="253"/>
      <c r="GN403" s="253"/>
      <c r="GO403" s="253"/>
      <c r="GP403" s="253"/>
      <c r="GQ403" s="253"/>
      <c r="GR403" s="253"/>
      <c r="GS403" s="253"/>
      <c r="GT403" s="253"/>
      <c r="GU403" s="253"/>
      <c r="GV403" s="253"/>
      <c r="GW403" s="253"/>
      <c r="GX403" s="253"/>
      <c r="GY403" s="253"/>
      <c r="GZ403" s="253"/>
      <c r="HA403" s="253"/>
      <c r="HB403" s="253"/>
      <c r="HC403" s="253"/>
      <c r="HD403" s="253"/>
      <c r="HE403" s="253"/>
      <c r="HF403" s="253"/>
    </row>
    <row r="404" spans="1:214" s="312" customFormat="1" ht="15" customHeight="1" x14ac:dyDescent="0.25">
      <c r="A404" s="252"/>
      <c r="B404" s="253"/>
      <c r="C404" s="253"/>
      <c r="D404" s="253"/>
      <c r="E404" s="253"/>
      <c r="F404" s="253"/>
      <c r="G404" s="253"/>
      <c r="H404" s="253"/>
      <c r="I404" s="253"/>
      <c r="J404" s="253"/>
      <c r="K404" s="253"/>
      <c r="L404" s="253"/>
      <c r="M404" s="253"/>
      <c r="N404" s="253"/>
      <c r="O404" s="253"/>
      <c r="P404" s="253"/>
      <c r="Q404" s="253"/>
      <c r="R404" s="253"/>
      <c r="S404" s="253"/>
      <c r="T404" s="253"/>
      <c r="U404" s="253" t="s">
        <v>603</v>
      </c>
      <c r="V404" s="253"/>
      <c r="W404" s="253"/>
      <c r="X404" s="253"/>
      <c r="Y404" s="253"/>
      <c r="Z404" s="253"/>
      <c r="AA404" s="253"/>
      <c r="AB404" s="253"/>
      <c r="AC404" s="253" t="s">
        <v>329</v>
      </c>
      <c r="AD404" s="253"/>
      <c r="AE404" s="253"/>
      <c r="AF404" s="253"/>
      <c r="AG404" s="253"/>
      <c r="AH404" s="253"/>
      <c r="AI404" s="253"/>
      <c r="AJ404" s="253"/>
      <c r="AK404" s="253"/>
      <c r="AL404" s="253"/>
      <c r="AM404" s="253"/>
      <c r="AN404" s="253"/>
      <c r="AO404" s="253"/>
      <c r="AP404" s="253"/>
      <c r="AQ404" s="253"/>
      <c r="AR404" s="253"/>
      <c r="AS404" s="253"/>
      <c r="AT404" s="253"/>
      <c r="AU404" s="253"/>
      <c r="AV404" s="253"/>
      <c r="AW404" s="253"/>
      <c r="AX404" s="253"/>
      <c r="AY404" s="253"/>
      <c r="AZ404" s="253"/>
      <c r="BA404" s="253"/>
      <c r="BB404" s="253"/>
      <c r="BC404" s="253"/>
      <c r="BD404" s="253"/>
      <c r="BE404" s="253"/>
      <c r="BF404" s="253"/>
      <c r="BG404" s="253"/>
      <c r="BH404" s="253"/>
      <c r="BI404" s="253"/>
      <c r="BJ404" s="253"/>
      <c r="BK404" s="253"/>
      <c r="BL404" s="253"/>
      <c r="BM404" s="253"/>
      <c r="BN404" s="253"/>
      <c r="BO404" s="253"/>
      <c r="BP404" s="253"/>
      <c r="BQ404" s="253"/>
      <c r="BR404" s="253"/>
      <c r="BS404" s="253"/>
      <c r="BT404" s="253"/>
      <c r="BU404" s="253"/>
      <c r="BV404" s="253"/>
      <c r="BW404" s="253"/>
      <c r="BX404" s="253"/>
      <c r="BY404" s="253"/>
      <c r="BZ404" s="253"/>
      <c r="CA404" s="253"/>
      <c r="CB404" s="253"/>
      <c r="CC404" s="253"/>
      <c r="CD404" s="253"/>
      <c r="CE404" s="253"/>
      <c r="CF404" s="253"/>
      <c r="CG404" s="253"/>
      <c r="CH404" s="253"/>
      <c r="CI404" s="253"/>
      <c r="CJ404" s="253"/>
      <c r="CK404" s="253"/>
      <c r="CL404" s="253"/>
      <c r="CM404" s="253"/>
      <c r="CN404" s="253"/>
      <c r="CO404" s="253"/>
      <c r="CP404" s="253"/>
      <c r="CQ404" s="253"/>
      <c r="CR404" s="253"/>
      <c r="CS404" s="253"/>
      <c r="CT404" s="253"/>
      <c r="CU404" s="253"/>
      <c r="CV404" s="253"/>
      <c r="CW404" s="253"/>
      <c r="CX404" s="253"/>
      <c r="CY404" s="253"/>
      <c r="CZ404" s="253"/>
      <c r="DA404" s="253"/>
      <c r="DB404" s="253"/>
      <c r="DC404" s="253"/>
      <c r="DD404" s="253"/>
      <c r="DE404" s="253"/>
      <c r="DF404" s="253"/>
      <c r="DG404" s="253"/>
      <c r="DH404" s="253"/>
      <c r="DI404" s="253"/>
      <c r="DJ404" s="253"/>
      <c r="DK404" s="253"/>
      <c r="DL404" s="253"/>
      <c r="DM404" s="253"/>
      <c r="DN404" s="253"/>
      <c r="DO404" s="253"/>
      <c r="DP404" s="253"/>
      <c r="DQ404" s="253"/>
      <c r="DR404" s="253"/>
      <c r="DS404" s="253"/>
      <c r="DT404" s="253"/>
      <c r="DU404" s="253"/>
      <c r="DV404" s="253"/>
      <c r="DW404" s="253"/>
      <c r="DX404" s="253"/>
      <c r="DY404" s="253"/>
      <c r="DZ404" s="253"/>
      <c r="EA404" s="253"/>
      <c r="EB404" s="253"/>
      <c r="EC404" s="253"/>
      <c r="ED404" s="253"/>
      <c r="EE404" s="253"/>
      <c r="EF404" s="253"/>
      <c r="EG404" s="253"/>
      <c r="EH404" s="253"/>
      <c r="EI404" s="253"/>
      <c r="EJ404" s="253"/>
      <c r="EK404" s="253"/>
      <c r="EL404" s="253"/>
      <c r="EM404" s="253"/>
      <c r="EN404" s="253"/>
      <c r="EO404" s="253"/>
      <c r="EP404" s="253"/>
      <c r="EQ404" s="253"/>
      <c r="ER404" s="253"/>
      <c r="ES404" s="253"/>
      <c r="ET404" s="253"/>
      <c r="EU404" s="253"/>
      <c r="EV404" s="253"/>
      <c r="EW404" s="253"/>
      <c r="EX404" s="253"/>
      <c r="EY404" s="253"/>
      <c r="EZ404" s="253"/>
      <c r="FA404" s="253"/>
      <c r="FB404" s="253"/>
      <c r="FC404" s="253"/>
      <c r="FD404" s="253"/>
      <c r="FE404" s="253"/>
      <c r="FF404" s="253"/>
      <c r="FG404" s="253"/>
      <c r="FH404" s="253"/>
      <c r="FI404" s="253"/>
      <c r="FJ404" s="253"/>
      <c r="FK404" s="253"/>
      <c r="FL404" s="253"/>
      <c r="FM404" s="253"/>
      <c r="FN404" s="253"/>
      <c r="FO404" s="253"/>
      <c r="FP404" s="253"/>
      <c r="FQ404" s="253"/>
      <c r="FR404" s="253"/>
      <c r="FS404" s="253"/>
      <c r="FT404" s="253"/>
      <c r="FU404" s="253"/>
      <c r="FV404" s="253"/>
      <c r="FW404" s="253"/>
      <c r="FX404" s="253"/>
      <c r="FY404" s="253"/>
      <c r="FZ404" s="253"/>
      <c r="GA404" s="253"/>
      <c r="GB404" s="253"/>
      <c r="GC404" s="253"/>
      <c r="GD404" s="253"/>
      <c r="GE404" s="253"/>
      <c r="GF404" s="253"/>
      <c r="GG404" s="253"/>
      <c r="GH404" s="253"/>
      <c r="GI404" s="253"/>
      <c r="GJ404" s="253"/>
      <c r="GK404" s="253"/>
      <c r="GL404" s="253"/>
      <c r="GM404" s="253"/>
      <c r="GN404" s="253"/>
      <c r="GO404" s="253"/>
      <c r="GP404" s="253"/>
      <c r="GQ404" s="253"/>
      <c r="GR404" s="253"/>
      <c r="GS404" s="253"/>
      <c r="GT404" s="253"/>
      <c r="GU404" s="253"/>
      <c r="GV404" s="253"/>
      <c r="GW404" s="253"/>
      <c r="GX404" s="253"/>
      <c r="GY404" s="253"/>
      <c r="GZ404" s="253"/>
      <c r="HA404" s="253"/>
      <c r="HB404" s="253"/>
      <c r="HC404" s="253"/>
      <c r="HD404" s="253"/>
      <c r="HE404" s="253"/>
      <c r="HF404" s="253"/>
    </row>
    <row r="405" spans="1:214" s="312" customFormat="1" ht="15" customHeight="1" x14ac:dyDescent="0.25">
      <c r="A405" s="252"/>
      <c r="B405" s="253"/>
      <c r="C405" s="253"/>
      <c r="D405" s="253"/>
      <c r="E405" s="253"/>
      <c r="F405" s="253"/>
      <c r="G405" s="253"/>
      <c r="H405" s="253"/>
      <c r="I405" s="253"/>
      <c r="J405" s="253"/>
      <c r="K405" s="253"/>
      <c r="L405" s="253"/>
      <c r="M405" s="253"/>
      <c r="N405" s="253"/>
      <c r="O405" s="253"/>
      <c r="P405" s="253"/>
      <c r="Q405" s="253"/>
      <c r="R405" s="253"/>
      <c r="S405" s="253"/>
      <c r="T405" s="253"/>
      <c r="U405" s="253" t="s">
        <v>604</v>
      </c>
      <c r="V405" s="253"/>
      <c r="W405" s="253"/>
      <c r="X405" s="253"/>
      <c r="Y405" s="253"/>
      <c r="Z405" s="253"/>
      <c r="AA405" s="253"/>
      <c r="AB405" s="253"/>
      <c r="AC405" s="253" t="s">
        <v>323</v>
      </c>
      <c r="AD405" s="253"/>
      <c r="AE405" s="253"/>
      <c r="AF405" s="253"/>
      <c r="AG405" s="253"/>
      <c r="AH405" s="253"/>
      <c r="AI405" s="253"/>
      <c r="AJ405" s="253"/>
      <c r="AK405" s="253"/>
      <c r="AL405" s="253"/>
      <c r="AM405" s="253"/>
      <c r="AN405" s="253"/>
      <c r="AO405" s="253"/>
      <c r="AP405" s="253"/>
      <c r="AQ405" s="253"/>
      <c r="AR405" s="253"/>
      <c r="AS405" s="253"/>
      <c r="AT405" s="253"/>
      <c r="AU405" s="253"/>
      <c r="AV405" s="253"/>
      <c r="AW405" s="253"/>
      <c r="AX405" s="253"/>
      <c r="AY405" s="253"/>
      <c r="AZ405" s="253"/>
      <c r="BA405" s="253"/>
      <c r="BB405" s="253"/>
      <c r="BC405" s="253"/>
      <c r="BD405" s="253"/>
      <c r="BE405" s="253"/>
      <c r="BF405" s="253"/>
      <c r="BG405" s="253"/>
      <c r="BH405" s="253"/>
      <c r="BI405" s="253"/>
      <c r="BJ405" s="253"/>
      <c r="BK405" s="253"/>
      <c r="BL405" s="253"/>
      <c r="BM405" s="253"/>
      <c r="BN405" s="253"/>
      <c r="BO405" s="253"/>
      <c r="BP405" s="253"/>
      <c r="BQ405" s="253"/>
      <c r="BR405" s="253"/>
      <c r="BS405" s="253"/>
      <c r="BT405" s="253"/>
      <c r="BU405" s="253"/>
      <c r="BV405" s="253"/>
      <c r="BW405" s="253"/>
      <c r="BX405" s="253"/>
      <c r="BY405" s="253"/>
      <c r="BZ405" s="253"/>
      <c r="CA405" s="253"/>
      <c r="CB405" s="253"/>
      <c r="CC405" s="253"/>
      <c r="CD405" s="253"/>
      <c r="CE405" s="253"/>
      <c r="CF405" s="253"/>
      <c r="CG405" s="253"/>
      <c r="CH405" s="253"/>
      <c r="CI405" s="253"/>
      <c r="CJ405" s="253"/>
      <c r="CK405" s="253"/>
      <c r="CL405" s="253"/>
      <c r="CM405" s="253"/>
      <c r="CN405" s="253"/>
      <c r="CO405" s="253"/>
      <c r="CP405" s="253"/>
      <c r="CQ405" s="253"/>
      <c r="CR405" s="253"/>
      <c r="CS405" s="253"/>
      <c r="CT405" s="253"/>
      <c r="CU405" s="253"/>
      <c r="CV405" s="253"/>
      <c r="CW405" s="253"/>
      <c r="CX405" s="253"/>
      <c r="CY405" s="253"/>
      <c r="CZ405" s="253"/>
      <c r="DA405" s="253"/>
      <c r="DB405" s="253"/>
      <c r="DC405" s="253"/>
      <c r="DD405" s="253"/>
      <c r="DE405" s="253"/>
      <c r="DF405" s="253"/>
      <c r="DG405" s="253"/>
      <c r="DH405" s="253"/>
      <c r="DI405" s="253"/>
      <c r="DJ405" s="253"/>
      <c r="DK405" s="253"/>
      <c r="DL405" s="253"/>
      <c r="DM405" s="253"/>
      <c r="DN405" s="253"/>
      <c r="DO405" s="253"/>
      <c r="DP405" s="253"/>
      <c r="DQ405" s="253"/>
      <c r="DR405" s="253"/>
      <c r="DS405" s="253"/>
      <c r="DT405" s="253"/>
      <c r="DU405" s="253"/>
      <c r="DV405" s="253"/>
      <c r="DW405" s="253"/>
      <c r="DX405" s="253"/>
      <c r="DY405" s="253"/>
      <c r="DZ405" s="253"/>
      <c r="EA405" s="253"/>
      <c r="EB405" s="253"/>
      <c r="EC405" s="253"/>
      <c r="ED405" s="253"/>
      <c r="EE405" s="253"/>
      <c r="EF405" s="253"/>
      <c r="EG405" s="253"/>
      <c r="EH405" s="253"/>
      <c r="EI405" s="253"/>
      <c r="EJ405" s="253"/>
      <c r="EK405" s="253"/>
      <c r="EL405" s="253"/>
      <c r="EM405" s="253"/>
      <c r="EN405" s="253"/>
      <c r="EO405" s="253"/>
      <c r="EP405" s="253"/>
      <c r="EQ405" s="253"/>
      <c r="ER405" s="253"/>
      <c r="ES405" s="253"/>
      <c r="ET405" s="253"/>
      <c r="EU405" s="253"/>
      <c r="EV405" s="253"/>
      <c r="EW405" s="253"/>
      <c r="EX405" s="253"/>
      <c r="EY405" s="253"/>
      <c r="EZ405" s="253"/>
      <c r="FA405" s="253"/>
      <c r="FB405" s="253"/>
      <c r="FC405" s="253"/>
      <c r="FD405" s="253"/>
      <c r="FE405" s="253"/>
      <c r="FF405" s="253"/>
      <c r="FG405" s="253"/>
      <c r="FH405" s="253"/>
      <c r="FI405" s="253"/>
      <c r="FJ405" s="253"/>
      <c r="FK405" s="253"/>
      <c r="FL405" s="253"/>
      <c r="FM405" s="253"/>
      <c r="FN405" s="253"/>
      <c r="FO405" s="253"/>
      <c r="FP405" s="253"/>
      <c r="FQ405" s="253"/>
      <c r="FR405" s="253"/>
      <c r="FS405" s="253"/>
      <c r="FT405" s="253"/>
      <c r="FU405" s="253"/>
      <c r="FV405" s="253"/>
      <c r="FW405" s="253"/>
      <c r="FX405" s="253"/>
      <c r="FY405" s="253"/>
      <c r="FZ405" s="253"/>
      <c r="GA405" s="253"/>
      <c r="GB405" s="253"/>
      <c r="GC405" s="253"/>
      <c r="GD405" s="253"/>
      <c r="GE405" s="253"/>
      <c r="GF405" s="253"/>
      <c r="GG405" s="253"/>
      <c r="GH405" s="253"/>
      <c r="GI405" s="253"/>
      <c r="GJ405" s="253"/>
      <c r="GK405" s="253"/>
      <c r="GL405" s="253"/>
      <c r="GM405" s="253"/>
      <c r="GN405" s="253"/>
      <c r="GO405" s="253"/>
      <c r="GP405" s="253"/>
      <c r="GQ405" s="253"/>
      <c r="GR405" s="253"/>
      <c r="GS405" s="253"/>
      <c r="GT405" s="253"/>
      <c r="GU405" s="253"/>
      <c r="GV405" s="253"/>
      <c r="GW405" s="253"/>
      <c r="GX405" s="253"/>
      <c r="GY405" s="253"/>
      <c r="GZ405" s="253"/>
      <c r="HA405" s="253"/>
      <c r="HB405" s="253"/>
      <c r="HC405" s="253"/>
      <c r="HD405" s="253"/>
      <c r="HE405" s="253"/>
      <c r="HF405" s="253"/>
    </row>
    <row r="406" spans="1:214" s="312" customFormat="1" ht="15" customHeight="1" x14ac:dyDescent="0.25">
      <c r="A406" s="252"/>
      <c r="B406" s="253"/>
      <c r="C406" s="253"/>
      <c r="D406" s="253"/>
      <c r="E406" s="253"/>
      <c r="F406" s="253"/>
      <c r="G406" s="253"/>
      <c r="H406" s="253"/>
      <c r="I406" s="253"/>
      <c r="J406" s="253"/>
      <c r="K406" s="253"/>
      <c r="L406" s="253"/>
      <c r="M406" s="253"/>
      <c r="N406" s="253"/>
      <c r="O406" s="253"/>
      <c r="P406" s="253"/>
      <c r="Q406" s="253"/>
      <c r="R406" s="253"/>
      <c r="S406" s="253"/>
      <c r="T406" s="253"/>
      <c r="U406" s="253" t="s">
        <v>605</v>
      </c>
      <c r="V406" s="253"/>
      <c r="W406" s="253"/>
      <c r="X406" s="253"/>
      <c r="Y406" s="253"/>
      <c r="Z406" s="253"/>
      <c r="AA406" s="253"/>
      <c r="AB406" s="253"/>
      <c r="AC406" s="253" t="s">
        <v>323</v>
      </c>
      <c r="AD406" s="253"/>
      <c r="AE406" s="253"/>
      <c r="AF406" s="253"/>
      <c r="AG406" s="253"/>
      <c r="AH406" s="253"/>
      <c r="AI406" s="253"/>
      <c r="AJ406" s="253"/>
      <c r="AK406" s="253"/>
      <c r="AL406" s="253"/>
      <c r="AM406" s="253"/>
      <c r="AN406" s="253"/>
      <c r="AO406" s="253"/>
      <c r="AP406" s="253"/>
      <c r="AQ406" s="253"/>
      <c r="AR406" s="253"/>
      <c r="AS406" s="253"/>
      <c r="AT406" s="253"/>
      <c r="AU406" s="253"/>
      <c r="AV406" s="253"/>
      <c r="AW406" s="253"/>
      <c r="AX406" s="253"/>
      <c r="AY406" s="253"/>
      <c r="AZ406" s="253"/>
      <c r="BA406" s="253"/>
      <c r="BB406" s="253"/>
      <c r="BC406" s="253"/>
      <c r="BD406" s="253"/>
      <c r="BE406" s="253"/>
      <c r="BF406" s="253"/>
      <c r="BG406" s="253"/>
      <c r="BH406" s="253"/>
      <c r="BI406" s="253"/>
      <c r="BJ406" s="253"/>
      <c r="BK406" s="253"/>
      <c r="BL406" s="253"/>
      <c r="BM406" s="253"/>
      <c r="BN406" s="253"/>
      <c r="BO406" s="253"/>
      <c r="BP406" s="253"/>
      <c r="BQ406" s="253"/>
      <c r="BR406" s="253"/>
      <c r="BS406" s="253"/>
      <c r="BT406" s="253"/>
      <c r="BU406" s="253"/>
      <c r="BV406" s="253"/>
      <c r="BW406" s="253"/>
      <c r="BX406" s="253"/>
      <c r="BY406" s="253"/>
      <c r="BZ406" s="253"/>
      <c r="CA406" s="253"/>
      <c r="CB406" s="253"/>
      <c r="CC406" s="253"/>
      <c r="CD406" s="253"/>
      <c r="CE406" s="253"/>
      <c r="CF406" s="253"/>
      <c r="CG406" s="253"/>
      <c r="CH406" s="253"/>
      <c r="CI406" s="253"/>
      <c r="CJ406" s="253"/>
      <c r="CK406" s="253"/>
      <c r="CL406" s="253"/>
      <c r="CM406" s="253"/>
      <c r="CN406" s="253"/>
      <c r="CO406" s="253"/>
      <c r="CP406" s="253"/>
      <c r="CQ406" s="253"/>
      <c r="CR406" s="253"/>
      <c r="CS406" s="253"/>
      <c r="CT406" s="253"/>
      <c r="CU406" s="253"/>
      <c r="CV406" s="253"/>
      <c r="CW406" s="253"/>
      <c r="CX406" s="253"/>
      <c r="CY406" s="253"/>
      <c r="CZ406" s="253"/>
      <c r="DA406" s="253"/>
      <c r="DB406" s="253"/>
      <c r="DC406" s="253"/>
      <c r="DD406" s="253"/>
      <c r="DE406" s="253"/>
      <c r="DF406" s="253"/>
      <c r="DG406" s="253"/>
      <c r="DH406" s="253"/>
      <c r="DI406" s="253"/>
      <c r="DJ406" s="253"/>
      <c r="DK406" s="253"/>
      <c r="DL406" s="253"/>
      <c r="DM406" s="253"/>
      <c r="DN406" s="253"/>
      <c r="DO406" s="253"/>
      <c r="DP406" s="253"/>
      <c r="DQ406" s="253"/>
      <c r="DR406" s="253"/>
      <c r="DS406" s="253"/>
      <c r="DT406" s="253"/>
      <c r="DU406" s="253"/>
      <c r="DV406" s="253"/>
      <c r="DW406" s="253"/>
      <c r="DX406" s="253"/>
      <c r="DY406" s="253"/>
      <c r="DZ406" s="253"/>
      <c r="EA406" s="253"/>
      <c r="EB406" s="253"/>
      <c r="EC406" s="253"/>
      <c r="ED406" s="253"/>
      <c r="EE406" s="253"/>
      <c r="EF406" s="253"/>
      <c r="EG406" s="253"/>
      <c r="EH406" s="253"/>
      <c r="EI406" s="253"/>
      <c r="EJ406" s="253"/>
      <c r="EK406" s="253"/>
      <c r="EL406" s="253"/>
      <c r="EM406" s="253"/>
      <c r="EN406" s="253"/>
      <c r="EO406" s="253"/>
      <c r="EP406" s="253"/>
      <c r="EQ406" s="253"/>
      <c r="ER406" s="253"/>
      <c r="ES406" s="253"/>
      <c r="ET406" s="253"/>
      <c r="EU406" s="253"/>
      <c r="EV406" s="253"/>
      <c r="EW406" s="253"/>
      <c r="EX406" s="253"/>
      <c r="EY406" s="253"/>
      <c r="EZ406" s="253"/>
      <c r="FA406" s="253"/>
      <c r="FB406" s="253"/>
      <c r="FC406" s="253"/>
      <c r="FD406" s="253"/>
      <c r="FE406" s="253"/>
      <c r="FF406" s="253"/>
      <c r="FG406" s="253"/>
      <c r="FH406" s="253"/>
      <c r="FI406" s="253"/>
      <c r="FJ406" s="253"/>
      <c r="FK406" s="253"/>
      <c r="FL406" s="253"/>
      <c r="FM406" s="253"/>
      <c r="FN406" s="253"/>
      <c r="FO406" s="253"/>
      <c r="FP406" s="253"/>
      <c r="FQ406" s="253"/>
      <c r="FR406" s="253"/>
      <c r="FS406" s="253"/>
      <c r="FT406" s="253"/>
      <c r="FU406" s="253"/>
      <c r="FV406" s="253"/>
      <c r="FW406" s="253"/>
      <c r="FX406" s="253"/>
      <c r="FY406" s="253"/>
      <c r="FZ406" s="253"/>
      <c r="GA406" s="253"/>
      <c r="GB406" s="253"/>
      <c r="GC406" s="253"/>
      <c r="GD406" s="253"/>
      <c r="GE406" s="253"/>
      <c r="GF406" s="253"/>
      <c r="GG406" s="253"/>
      <c r="GH406" s="253"/>
      <c r="GI406" s="253"/>
      <c r="GJ406" s="253"/>
      <c r="GK406" s="253"/>
      <c r="GL406" s="253"/>
      <c r="GM406" s="253"/>
      <c r="GN406" s="253"/>
      <c r="GO406" s="253"/>
      <c r="GP406" s="253"/>
      <c r="GQ406" s="253"/>
      <c r="GR406" s="253"/>
      <c r="GS406" s="253"/>
      <c r="GT406" s="253"/>
      <c r="GU406" s="253"/>
      <c r="GV406" s="253"/>
      <c r="GW406" s="253"/>
      <c r="GX406" s="253"/>
      <c r="GY406" s="253"/>
      <c r="GZ406" s="253"/>
      <c r="HA406" s="253"/>
      <c r="HB406" s="253"/>
      <c r="HC406" s="253"/>
      <c r="HD406" s="253"/>
      <c r="HE406" s="253"/>
      <c r="HF406" s="253"/>
    </row>
    <row r="407" spans="1:214" s="312" customFormat="1" ht="15" customHeight="1" x14ac:dyDescent="0.25">
      <c r="A407" s="252"/>
      <c r="B407" s="253"/>
      <c r="C407" s="253"/>
      <c r="D407" s="253"/>
      <c r="E407" s="253"/>
      <c r="F407" s="253"/>
      <c r="G407" s="253"/>
      <c r="H407" s="253"/>
      <c r="I407" s="253"/>
      <c r="J407" s="253"/>
      <c r="K407" s="253"/>
      <c r="L407" s="253"/>
      <c r="M407" s="253"/>
      <c r="N407" s="253"/>
      <c r="O407" s="253"/>
      <c r="P407" s="253"/>
      <c r="Q407" s="253"/>
      <c r="R407" s="253"/>
      <c r="S407" s="253"/>
      <c r="T407" s="253"/>
      <c r="U407" s="253" t="s">
        <v>606</v>
      </c>
      <c r="V407" s="253"/>
      <c r="W407" s="253"/>
      <c r="X407" s="253"/>
      <c r="Y407" s="253"/>
      <c r="Z407" s="253"/>
      <c r="AA407" s="253"/>
      <c r="AB407" s="253"/>
      <c r="AC407" s="253" t="s">
        <v>320</v>
      </c>
      <c r="AD407" s="253"/>
      <c r="AE407" s="253"/>
      <c r="AF407" s="253"/>
      <c r="AG407" s="253"/>
      <c r="AH407" s="253"/>
      <c r="AI407" s="253"/>
      <c r="AJ407" s="253"/>
      <c r="AK407" s="253"/>
      <c r="AL407" s="253"/>
      <c r="AM407" s="253"/>
      <c r="AN407" s="253"/>
      <c r="AO407" s="253"/>
      <c r="AP407" s="253"/>
      <c r="AQ407" s="253"/>
      <c r="AR407" s="253"/>
      <c r="AS407" s="253"/>
      <c r="AT407" s="253"/>
      <c r="AU407" s="253"/>
      <c r="AV407" s="253"/>
      <c r="AW407" s="253"/>
      <c r="AX407" s="253"/>
      <c r="AY407" s="253"/>
      <c r="AZ407" s="253"/>
      <c r="BA407" s="253"/>
      <c r="BB407" s="253"/>
      <c r="BC407" s="253"/>
      <c r="BD407" s="253"/>
      <c r="BE407" s="253"/>
      <c r="BF407" s="253"/>
      <c r="BG407" s="253"/>
      <c r="BH407" s="253"/>
      <c r="BI407" s="253"/>
      <c r="BJ407" s="253"/>
      <c r="BK407" s="253"/>
      <c r="BL407" s="253"/>
      <c r="BM407" s="253"/>
      <c r="BN407" s="253"/>
      <c r="BO407" s="253"/>
      <c r="BP407" s="253"/>
      <c r="BQ407" s="253"/>
      <c r="BR407" s="253"/>
      <c r="BS407" s="253"/>
      <c r="BT407" s="253"/>
      <c r="BU407" s="253"/>
      <c r="BV407" s="253"/>
      <c r="BW407" s="253"/>
      <c r="BX407" s="253"/>
      <c r="BY407" s="253"/>
      <c r="BZ407" s="253"/>
      <c r="CA407" s="253"/>
      <c r="CB407" s="253"/>
      <c r="CC407" s="253"/>
      <c r="CD407" s="253"/>
      <c r="CE407" s="253"/>
      <c r="CF407" s="253"/>
      <c r="CG407" s="253"/>
      <c r="CH407" s="253"/>
      <c r="CI407" s="253"/>
      <c r="CJ407" s="253"/>
      <c r="CK407" s="253"/>
      <c r="CL407" s="253"/>
      <c r="CM407" s="253"/>
      <c r="CN407" s="253"/>
      <c r="CO407" s="253"/>
      <c r="CP407" s="253"/>
      <c r="CQ407" s="253"/>
      <c r="CR407" s="253"/>
      <c r="CS407" s="253"/>
      <c r="CT407" s="253"/>
      <c r="CU407" s="253"/>
      <c r="CV407" s="253"/>
      <c r="CW407" s="253"/>
      <c r="CX407" s="253"/>
      <c r="CY407" s="253"/>
      <c r="CZ407" s="253"/>
      <c r="DA407" s="253"/>
      <c r="DB407" s="253"/>
      <c r="DC407" s="253"/>
      <c r="DD407" s="253"/>
      <c r="DE407" s="253"/>
      <c r="DF407" s="253"/>
      <c r="DG407" s="253"/>
      <c r="DH407" s="253"/>
      <c r="DI407" s="253"/>
      <c r="DJ407" s="253"/>
      <c r="DK407" s="253"/>
      <c r="DL407" s="253"/>
      <c r="DM407" s="253"/>
      <c r="DN407" s="253"/>
      <c r="DO407" s="253"/>
      <c r="DP407" s="253"/>
      <c r="DQ407" s="253"/>
      <c r="DR407" s="253"/>
      <c r="DS407" s="253"/>
      <c r="DT407" s="253"/>
      <c r="DU407" s="253"/>
      <c r="DV407" s="253"/>
      <c r="DW407" s="253"/>
      <c r="DX407" s="253"/>
      <c r="DY407" s="253"/>
      <c r="DZ407" s="253"/>
      <c r="EA407" s="253"/>
      <c r="EB407" s="253"/>
      <c r="EC407" s="253"/>
      <c r="ED407" s="253"/>
      <c r="EE407" s="253"/>
      <c r="EF407" s="253"/>
      <c r="EG407" s="253"/>
      <c r="EH407" s="253"/>
      <c r="EI407" s="253"/>
      <c r="EJ407" s="253"/>
      <c r="EK407" s="253"/>
      <c r="EL407" s="253"/>
      <c r="EM407" s="253"/>
      <c r="EN407" s="253"/>
      <c r="EO407" s="253"/>
      <c r="EP407" s="253"/>
      <c r="EQ407" s="253"/>
      <c r="ER407" s="253"/>
      <c r="ES407" s="253"/>
      <c r="ET407" s="253"/>
      <c r="EU407" s="253"/>
      <c r="EV407" s="253"/>
      <c r="EW407" s="253"/>
      <c r="EX407" s="253"/>
      <c r="EY407" s="253"/>
      <c r="EZ407" s="253"/>
      <c r="FA407" s="253"/>
      <c r="FB407" s="253"/>
      <c r="FC407" s="253"/>
      <c r="FD407" s="253"/>
      <c r="FE407" s="253"/>
      <c r="FF407" s="253"/>
      <c r="FG407" s="253"/>
      <c r="FH407" s="253"/>
      <c r="FI407" s="253"/>
      <c r="FJ407" s="253"/>
      <c r="FK407" s="253"/>
      <c r="FL407" s="253"/>
      <c r="FM407" s="253"/>
      <c r="FN407" s="253"/>
      <c r="FO407" s="253"/>
      <c r="FP407" s="253"/>
      <c r="FQ407" s="253"/>
      <c r="FR407" s="253"/>
      <c r="FS407" s="253"/>
      <c r="FT407" s="253"/>
      <c r="FU407" s="253"/>
      <c r="FV407" s="253"/>
      <c r="FW407" s="253"/>
      <c r="FX407" s="253"/>
      <c r="FY407" s="253"/>
      <c r="FZ407" s="253"/>
      <c r="GA407" s="253"/>
      <c r="GB407" s="253"/>
      <c r="GC407" s="253"/>
      <c r="GD407" s="253"/>
      <c r="GE407" s="253"/>
      <c r="GF407" s="253"/>
      <c r="GG407" s="253"/>
      <c r="GH407" s="253"/>
      <c r="GI407" s="253"/>
      <c r="GJ407" s="253"/>
      <c r="GK407" s="253"/>
      <c r="GL407" s="253"/>
      <c r="GM407" s="253"/>
      <c r="GN407" s="253"/>
      <c r="GO407" s="253"/>
      <c r="GP407" s="253"/>
      <c r="GQ407" s="253"/>
      <c r="GR407" s="253"/>
      <c r="GS407" s="253"/>
      <c r="GT407" s="253"/>
      <c r="GU407" s="253"/>
      <c r="GV407" s="253"/>
      <c r="GW407" s="253"/>
      <c r="GX407" s="253"/>
      <c r="GY407" s="253"/>
      <c r="GZ407" s="253"/>
      <c r="HA407" s="253"/>
      <c r="HB407" s="253"/>
      <c r="HC407" s="253"/>
      <c r="HD407" s="253"/>
      <c r="HE407" s="253"/>
      <c r="HF407" s="253"/>
    </row>
    <row r="408" spans="1:214" s="312" customFormat="1" ht="15" customHeight="1" x14ac:dyDescent="0.25">
      <c r="A408" s="252"/>
      <c r="B408" s="253"/>
      <c r="C408" s="253"/>
      <c r="D408" s="253"/>
      <c r="E408" s="253"/>
      <c r="F408" s="253"/>
      <c r="G408" s="253"/>
      <c r="H408" s="253"/>
      <c r="I408" s="253"/>
      <c r="J408" s="253"/>
      <c r="K408" s="253"/>
      <c r="L408" s="253"/>
      <c r="M408" s="253"/>
      <c r="N408" s="253"/>
      <c r="O408" s="253"/>
      <c r="P408" s="253"/>
      <c r="Q408" s="253"/>
      <c r="R408" s="253"/>
      <c r="S408" s="253"/>
      <c r="T408" s="253"/>
      <c r="U408" s="253" t="s">
        <v>607</v>
      </c>
      <c r="V408" s="253"/>
      <c r="W408" s="253"/>
      <c r="X408" s="253"/>
      <c r="Y408" s="253"/>
      <c r="Z408" s="253"/>
      <c r="AA408" s="253"/>
      <c r="AB408" s="253"/>
      <c r="AC408" s="253" t="s">
        <v>357</v>
      </c>
      <c r="AD408" s="253"/>
      <c r="AE408" s="253"/>
      <c r="AF408" s="253"/>
      <c r="AG408" s="253"/>
      <c r="AH408" s="253"/>
      <c r="AI408" s="253"/>
      <c r="AJ408" s="253"/>
      <c r="AK408" s="253"/>
      <c r="AL408" s="253"/>
      <c r="AM408" s="253"/>
      <c r="AN408" s="253"/>
      <c r="AO408" s="253"/>
      <c r="AP408" s="253"/>
      <c r="AQ408" s="253"/>
      <c r="AR408" s="253"/>
      <c r="AS408" s="253"/>
      <c r="AT408" s="253"/>
      <c r="AU408" s="253"/>
      <c r="AV408" s="253"/>
      <c r="AW408" s="253"/>
      <c r="AX408" s="253"/>
      <c r="AY408" s="253"/>
      <c r="AZ408" s="253"/>
      <c r="BA408" s="253"/>
      <c r="BB408" s="253"/>
      <c r="BC408" s="253"/>
      <c r="BD408" s="253"/>
      <c r="BE408" s="253"/>
      <c r="BF408" s="253"/>
      <c r="BG408" s="253"/>
      <c r="BH408" s="253"/>
      <c r="BI408" s="253"/>
      <c r="BJ408" s="253"/>
      <c r="BK408" s="253"/>
      <c r="BL408" s="253"/>
      <c r="BM408" s="253"/>
      <c r="BN408" s="253"/>
      <c r="BO408" s="253"/>
      <c r="BP408" s="253"/>
      <c r="BQ408" s="253"/>
      <c r="BR408" s="253"/>
      <c r="BS408" s="253"/>
      <c r="BT408" s="253"/>
      <c r="BU408" s="253"/>
      <c r="BV408" s="253"/>
      <c r="BW408" s="253"/>
      <c r="BX408" s="253"/>
      <c r="BY408" s="253"/>
      <c r="BZ408" s="253"/>
      <c r="CA408" s="253"/>
      <c r="CB408" s="253"/>
      <c r="CC408" s="253"/>
      <c r="CD408" s="253"/>
      <c r="CE408" s="253"/>
      <c r="CF408" s="253"/>
      <c r="CG408" s="253"/>
      <c r="CH408" s="253"/>
      <c r="CI408" s="253"/>
      <c r="CJ408" s="253"/>
      <c r="CK408" s="253"/>
      <c r="CL408" s="253"/>
      <c r="CM408" s="253"/>
      <c r="CN408" s="253"/>
      <c r="CO408" s="253"/>
      <c r="CP408" s="253"/>
      <c r="CQ408" s="253"/>
      <c r="CR408" s="253"/>
      <c r="CS408" s="253"/>
      <c r="CT408" s="253"/>
      <c r="CU408" s="253"/>
      <c r="CV408" s="253"/>
      <c r="CW408" s="253"/>
      <c r="CX408" s="253"/>
      <c r="CY408" s="253"/>
      <c r="CZ408" s="253"/>
      <c r="DA408" s="253"/>
      <c r="DB408" s="253"/>
      <c r="DC408" s="253"/>
      <c r="DD408" s="253"/>
      <c r="DE408" s="253"/>
      <c r="DF408" s="253"/>
      <c r="DG408" s="253"/>
      <c r="DH408" s="253"/>
      <c r="DI408" s="253"/>
      <c r="DJ408" s="253"/>
      <c r="DK408" s="253"/>
      <c r="DL408" s="253"/>
      <c r="DM408" s="253"/>
      <c r="DN408" s="253"/>
      <c r="DO408" s="253"/>
      <c r="DP408" s="253"/>
      <c r="DQ408" s="253"/>
      <c r="DR408" s="253"/>
      <c r="DS408" s="253"/>
      <c r="DT408" s="253"/>
      <c r="DU408" s="253"/>
      <c r="DV408" s="253"/>
      <c r="DW408" s="253"/>
      <c r="DX408" s="253"/>
      <c r="DY408" s="253"/>
      <c r="DZ408" s="253"/>
      <c r="EA408" s="253"/>
      <c r="EB408" s="253"/>
      <c r="EC408" s="253"/>
      <c r="ED408" s="253"/>
      <c r="EE408" s="253"/>
      <c r="EF408" s="253"/>
      <c r="EG408" s="253"/>
      <c r="EH408" s="253"/>
      <c r="EI408" s="253"/>
      <c r="EJ408" s="253"/>
      <c r="EK408" s="253"/>
      <c r="EL408" s="253"/>
      <c r="EM408" s="253"/>
      <c r="EN408" s="253"/>
      <c r="EO408" s="253"/>
      <c r="EP408" s="253"/>
      <c r="EQ408" s="253"/>
      <c r="ER408" s="253"/>
      <c r="ES408" s="253"/>
      <c r="ET408" s="253"/>
      <c r="EU408" s="253"/>
      <c r="EV408" s="253"/>
      <c r="EW408" s="253"/>
      <c r="EX408" s="253"/>
      <c r="EY408" s="253"/>
      <c r="EZ408" s="253"/>
      <c r="FA408" s="253"/>
      <c r="FB408" s="253"/>
      <c r="FC408" s="253"/>
      <c r="FD408" s="253"/>
      <c r="FE408" s="253"/>
      <c r="FF408" s="253"/>
      <c r="FG408" s="253"/>
      <c r="FH408" s="253"/>
      <c r="FI408" s="253"/>
      <c r="FJ408" s="253"/>
      <c r="FK408" s="253"/>
      <c r="FL408" s="253"/>
      <c r="FM408" s="253"/>
      <c r="FN408" s="253"/>
      <c r="FO408" s="253"/>
      <c r="FP408" s="253"/>
      <c r="FQ408" s="253"/>
      <c r="FR408" s="253"/>
      <c r="FS408" s="253"/>
      <c r="FT408" s="253"/>
      <c r="FU408" s="253"/>
      <c r="FV408" s="253"/>
      <c r="FW408" s="253"/>
      <c r="FX408" s="253"/>
      <c r="FY408" s="253"/>
      <c r="FZ408" s="253"/>
      <c r="GA408" s="253"/>
      <c r="GB408" s="253"/>
      <c r="GC408" s="253"/>
      <c r="GD408" s="253"/>
      <c r="GE408" s="253"/>
      <c r="GF408" s="253"/>
      <c r="GG408" s="253"/>
      <c r="GH408" s="253"/>
      <c r="GI408" s="253"/>
      <c r="GJ408" s="253"/>
      <c r="GK408" s="253"/>
      <c r="GL408" s="253"/>
      <c r="GM408" s="253"/>
      <c r="GN408" s="253"/>
      <c r="GO408" s="253"/>
      <c r="GP408" s="253"/>
      <c r="GQ408" s="253"/>
      <c r="GR408" s="253"/>
      <c r="GS408" s="253"/>
      <c r="GT408" s="253"/>
      <c r="GU408" s="253"/>
      <c r="GV408" s="253"/>
      <c r="GW408" s="253"/>
      <c r="GX408" s="253"/>
      <c r="GY408" s="253"/>
      <c r="GZ408" s="253"/>
      <c r="HA408" s="253"/>
      <c r="HB408" s="253"/>
      <c r="HC408" s="253"/>
      <c r="HD408" s="253"/>
      <c r="HE408" s="253"/>
      <c r="HF408" s="253"/>
    </row>
    <row r="409" spans="1:214" s="312" customFormat="1" ht="15" customHeight="1" x14ac:dyDescent="0.25">
      <c r="A409" s="252"/>
      <c r="B409" s="253"/>
      <c r="C409" s="253"/>
      <c r="D409" s="253"/>
      <c r="E409" s="253"/>
      <c r="F409" s="253"/>
      <c r="G409" s="253"/>
      <c r="H409" s="253"/>
      <c r="I409" s="253"/>
      <c r="J409" s="253"/>
      <c r="K409" s="253"/>
      <c r="L409" s="253"/>
      <c r="M409" s="253"/>
      <c r="N409" s="253"/>
      <c r="O409" s="253"/>
      <c r="P409" s="253"/>
      <c r="Q409" s="253"/>
      <c r="R409" s="253"/>
      <c r="S409" s="253"/>
      <c r="T409" s="253"/>
      <c r="U409" s="253" t="s">
        <v>608</v>
      </c>
      <c r="V409" s="253"/>
      <c r="W409" s="253"/>
      <c r="X409" s="253"/>
      <c r="Y409" s="253"/>
      <c r="Z409" s="253"/>
      <c r="AA409" s="253"/>
      <c r="AB409" s="253"/>
      <c r="AC409" s="253" t="s">
        <v>318</v>
      </c>
      <c r="AD409" s="253"/>
      <c r="AE409" s="253"/>
      <c r="AF409" s="253"/>
      <c r="AG409" s="253"/>
      <c r="AH409" s="253"/>
      <c r="AI409" s="253"/>
      <c r="AJ409" s="253"/>
      <c r="AK409" s="253"/>
      <c r="AL409" s="253"/>
      <c r="AM409" s="253"/>
      <c r="AN409" s="253"/>
      <c r="AO409" s="253"/>
      <c r="AP409" s="253"/>
      <c r="AQ409" s="253"/>
      <c r="AR409" s="253"/>
      <c r="AS409" s="253"/>
      <c r="AT409" s="253"/>
      <c r="AU409" s="253"/>
      <c r="AV409" s="253"/>
      <c r="AW409" s="253"/>
      <c r="AX409" s="253"/>
      <c r="AY409" s="253"/>
      <c r="AZ409" s="253"/>
      <c r="BA409" s="253"/>
      <c r="BB409" s="253"/>
      <c r="BC409" s="253"/>
      <c r="BD409" s="253"/>
      <c r="BE409" s="253"/>
      <c r="BF409" s="253"/>
      <c r="BG409" s="253"/>
      <c r="BH409" s="253"/>
      <c r="BI409" s="253"/>
      <c r="BJ409" s="253"/>
      <c r="BK409" s="253"/>
      <c r="BL409" s="253"/>
      <c r="BM409" s="253"/>
      <c r="BN409" s="253"/>
      <c r="BO409" s="253"/>
      <c r="BP409" s="253"/>
      <c r="BQ409" s="253"/>
      <c r="BR409" s="253"/>
      <c r="BS409" s="253"/>
      <c r="BT409" s="253"/>
      <c r="BU409" s="253"/>
      <c r="BV409" s="253"/>
      <c r="BW409" s="253"/>
      <c r="BX409" s="253"/>
      <c r="BY409" s="253"/>
      <c r="BZ409" s="253"/>
      <c r="CA409" s="253"/>
      <c r="CB409" s="253"/>
      <c r="CC409" s="253"/>
      <c r="CD409" s="253"/>
      <c r="CE409" s="253"/>
      <c r="CF409" s="253"/>
      <c r="CG409" s="253"/>
      <c r="CH409" s="253"/>
      <c r="CI409" s="253"/>
      <c r="CJ409" s="253"/>
      <c r="CK409" s="253"/>
      <c r="CL409" s="253"/>
      <c r="CM409" s="253"/>
      <c r="CN409" s="253"/>
      <c r="CO409" s="253"/>
      <c r="CP409" s="253"/>
      <c r="CQ409" s="253"/>
      <c r="CR409" s="253"/>
      <c r="CS409" s="253"/>
      <c r="CT409" s="253"/>
      <c r="CU409" s="253"/>
      <c r="CV409" s="253"/>
      <c r="CW409" s="253"/>
      <c r="CX409" s="253"/>
      <c r="CY409" s="253"/>
      <c r="CZ409" s="253"/>
      <c r="DA409" s="253"/>
      <c r="DB409" s="253"/>
      <c r="DC409" s="253"/>
      <c r="DD409" s="253"/>
      <c r="DE409" s="253"/>
      <c r="DF409" s="253"/>
      <c r="DG409" s="253"/>
      <c r="DH409" s="253"/>
      <c r="DI409" s="253"/>
      <c r="DJ409" s="253"/>
      <c r="DK409" s="253"/>
      <c r="DL409" s="253"/>
      <c r="DM409" s="253"/>
      <c r="DN409" s="253"/>
      <c r="DO409" s="253"/>
      <c r="DP409" s="253"/>
      <c r="DQ409" s="253"/>
      <c r="DR409" s="253"/>
      <c r="DS409" s="253"/>
      <c r="DT409" s="253"/>
      <c r="DU409" s="253"/>
      <c r="DV409" s="253"/>
      <c r="DW409" s="253"/>
      <c r="DX409" s="253"/>
      <c r="DY409" s="253"/>
      <c r="DZ409" s="253"/>
      <c r="EA409" s="253"/>
      <c r="EB409" s="253"/>
      <c r="EC409" s="253"/>
      <c r="ED409" s="253"/>
      <c r="EE409" s="253"/>
      <c r="EF409" s="253"/>
      <c r="EG409" s="253"/>
      <c r="EH409" s="253"/>
      <c r="EI409" s="253"/>
      <c r="EJ409" s="253"/>
      <c r="EK409" s="253"/>
      <c r="EL409" s="253"/>
      <c r="EM409" s="253"/>
      <c r="EN409" s="253"/>
      <c r="EO409" s="253"/>
      <c r="EP409" s="253"/>
      <c r="EQ409" s="253"/>
      <c r="ER409" s="253"/>
      <c r="ES409" s="253"/>
      <c r="ET409" s="253"/>
      <c r="EU409" s="253"/>
      <c r="EV409" s="253"/>
      <c r="EW409" s="253"/>
      <c r="EX409" s="253"/>
      <c r="EY409" s="253"/>
      <c r="EZ409" s="253"/>
      <c r="FA409" s="253"/>
      <c r="FB409" s="253"/>
      <c r="FC409" s="253"/>
      <c r="FD409" s="253"/>
      <c r="FE409" s="253"/>
      <c r="FF409" s="253"/>
      <c r="FG409" s="253"/>
      <c r="FH409" s="253"/>
      <c r="FI409" s="253"/>
      <c r="FJ409" s="253"/>
      <c r="FK409" s="253"/>
      <c r="FL409" s="253"/>
      <c r="FM409" s="253"/>
      <c r="FN409" s="253"/>
      <c r="FO409" s="253"/>
      <c r="FP409" s="253"/>
      <c r="FQ409" s="253"/>
      <c r="FR409" s="253"/>
      <c r="FS409" s="253"/>
      <c r="FT409" s="253"/>
      <c r="FU409" s="253"/>
      <c r="FV409" s="253"/>
      <c r="FW409" s="253"/>
      <c r="FX409" s="253"/>
      <c r="FY409" s="253"/>
      <c r="FZ409" s="253"/>
      <c r="GA409" s="253"/>
      <c r="GB409" s="253"/>
      <c r="GC409" s="253"/>
      <c r="GD409" s="253"/>
      <c r="GE409" s="253"/>
      <c r="GF409" s="253"/>
      <c r="GG409" s="253"/>
      <c r="GH409" s="253"/>
      <c r="GI409" s="253"/>
      <c r="GJ409" s="253"/>
      <c r="GK409" s="253"/>
      <c r="GL409" s="253"/>
      <c r="GM409" s="253"/>
      <c r="GN409" s="253"/>
      <c r="GO409" s="253"/>
      <c r="GP409" s="253"/>
      <c r="GQ409" s="253"/>
      <c r="GR409" s="253"/>
      <c r="GS409" s="253"/>
      <c r="GT409" s="253"/>
      <c r="GU409" s="253"/>
      <c r="GV409" s="253"/>
      <c r="GW409" s="253"/>
      <c r="GX409" s="253"/>
      <c r="GY409" s="253"/>
      <c r="GZ409" s="253"/>
      <c r="HA409" s="253"/>
      <c r="HB409" s="253"/>
      <c r="HC409" s="253"/>
      <c r="HD409" s="253"/>
      <c r="HE409" s="253"/>
      <c r="HF409" s="253"/>
    </row>
    <row r="410" spans="1:214" s="312" customFormat="1" ht="15" customHeight="1" x14ac:dyDescent="0.25">
      <c r="A410" s="252"/>
      <c r="B410" s="253"/>
      <c r="C410" s="253"/>
      <c r="D410" s="253"/>
      <c r="E410" s="253"/>
      <c r="F410" s="253"/>
      <c r="G410" s="253"/>
      <c r="H410" s="253"/>
      <c r="I410" s="253"/>
      <c r="J410" s="253"/>
      <c r="K410" s="253"/>
      <c r="L410" s="253"/>
      <c r="M410" s="253"/>
      <c r="N410" s="253"/>
      <c r="O410" s="253"/>
      <c r="P410" s="253"/>
      <c r="Q410" s="253"/>
      <c r="R410" s="253"/>
      <c r="S410" s="253"/>
      <c r="T410" s="253"/>
      <c r="U410" s="253" t="s">
        <v>609</v>
      </c>
      <c r="V410" s="253"/>
      <c r="W410" s="253"/>
      <c r="X410" s="253"/>
      <c r="Y410" s="253"/>
      <c r="Z410" s="253"/>
      <c r="AA410" s="253"/>
      <c r="AB410" s="253"/>
      <c r="AC410" s="253" t="s">
        <v>373</v>
      </c>
      <c r="AD410" s="253"/>
      <c r="AE410" s="253"/>
      <c r="AF410" s="253"/>
      <c r="AG410" s="253"/>
      <c r="AH410" s="253"/>
      <c r="AI410" s="253"/>
      <c r="AJ410" s="253"/>
      <c r="AK410" s="253"/>
      <c r="AL410" s="253"/>
      <c r="AM410" s="253"/>
      <c r="AN410" s="253"/>
      <c r="AO410" s="253"/>
      <c r="AP410" s="253"/>
      <c r="AQ410" s="253"/>
      <c r="AR410" s="253"/>
      <c r="AS410" s="253"/>
      <c r="AT410" s="253"/>
      <c r="AU410" s="253"/>
      <c r="AV410" s="253"/>
      <c r="AW410" s="253"/>
      <c r="AX410" s="253"/>
      <c r="AY410" s="253"/>
      <c r="AZ410" s="253"/>
      <c r="BA410" s="253"/>
      <c r="BB410" s="253"/>
      <c r="BC410" s="253"/>
      <c r="BD410" s="253"/>
      <c r="BE410" s="253"/>
      <c r="BF410" s="253"/>
      <c r="BG410" s="253"/>
      <c r="BH410" s="253"/>
      <c r="BI410" s="253"/>
      <c r="BJ410" s="253"/>
      <c r="BK410" s="253"/>
      <c r="BL410" s="253"/>
      <c r="BM410" s="253"/>
      <c r="BN410" s="253"/>
      <c r="BO410" s="253"/>
      <c r="BP410" s="253"/>
      <c r="BQ410" s="253"/>
      <c r="BR410" s="253"/>
      <c r="BS410" s="253"/>
      <c r="BT410" s="253"/>
      <c r="BU410" s="253"/>
      <c r="BV410" s="253"/>
      <c r="BW410" s="253"/>
      <c r="BX410" s="253"/>
      <c r="BY410" s="253"/>
      <c r="BZ410" s="253"/>
      <c r="CA410" s="253"/>
      <c r="CB410" s="253"/>
      <c r="CC410" s="253"/>
      <c r="CD410" s="253"/>
      <c r="CE410" s="253"/>
      <c r="CF410" s="253"/>
      <c r="CG410" s="253"/>
      <c r="CH410" s="253"/>
      <c r="CI410" s="253"/>
      <c r="CJ410" s="253"/>
      <c r="CK410" s="253"/>
      <c r="CL410" s="253"/>
      <c r="CM410" s="253"/>
      <c r="CN410" s="253"/>
      <c r="CO410" s="253"/>
      <c r="CP410" s="253"/>
      <c r="CQ410" s="253"/>
      <c r="CR410" s="253"/>
      <c r="CS410" s="253"/>
      <c r="CT410" s="253"/>
      <c r="CU410" s="253"/>
      <c r="CV410" s="253"/>
      <c r="CW410" s="253"/>
      <c r="CX410" s="253"/>
      <c r="CY410" s="253"/>
      <c r="CZ410" s="253"/>
      <c r="DA410" s="253"/>
      <c r="DB410" s="253"/>
      <c r="DC410" s="253"/>
      <c r="DD410" s="253"/>
      <c r="DE410" s="253"/>
      <c r="DF410" s="253"/>
      <c r="DG410" s="253"/>
      <c r="DH410" s="253"/>
      <c r="DI410" s="253"/>
      <c r="DJ410" s="253"/>
      <c r="DK410" s="253"/>
      <c r="DL410" s="253"/>
      <c r="DM410" s="253"/>
      <c r="DN410" s="253"/>
      <c r="DO410" s="253"/>
      <c r="DP410" s="253"/>
      <c r="DQ410" s="253"/>
      <c r="DR410" s="253"/>
      <c r="DS410" s="253"/>
      <c r="DT410" s="253"/>
      <c r="DU410" s="253"/>
      <c r="DV410" s="253"/>
      <c r="DW410" s="253"/>
      <c r="DX410" s="253"/>
      <c r="DY410" s="253"/>
      <c r="DZ410" s="253"/>
      <c r="EA410" s="253"/>
      <c r="EB410" s="253"/>
      <c r="EC410" s="253"/>
      <c r="ED410" s="253"/>
      <c r="EE410" s="253"/>
      <c r="EF410" s="253"/>
      <c r="EG410" s="253"/>
      <c r="EH410" s="253"/>
      <c r="EI410" s="253"/>
      <c r="EJ410" s="253"/>
      <c r="EK410" s="253"/>
      <c r="EL410" s="253"/>
      <c r="EM410" s="253"/>
      <c r="EN410" s="253"/>
      <c r="EO410" s="253"/>
      <c r="EP410" s="253"/>
      <c r="EQ410" s="253"/>
      <c r="ER410" s="253"/>
      <c r="ES410" s="253"/>
      <c r="ET410" s="253"/>
      <c r="EU410" s="253"/>
      <c r="EV410" s="253"/>
      <c r="EW410" s="253"/>
      <c r="EX410" s="253"/>
      <c r="EY410" s="253"/>
      <c r="EZ410" s="253"/>
      <c r="FA410" s="253"/>
      <c r="FB410" s="253"/>
      <c r="FC410" s="253"/>
      <c r="FD410" s="253"/>
      <c r="FE410" s="253"/>
      <c r="FF410" s="253"/>
      <c r="FG410" s="253"/>
      <c r="FH410" s="253"/>
      <c r="FI410" s="253"/>
      <c r="FJ410" s="253"/>
      <c r="FK410" s="253"/>
      <c r="FL410" s="253"/>
      <c r="FM410" s="253"/>
      <c r="FN410" s="253"/>
      <c r="FO410" s="253"/>
      <c r="FP410" s="253"/>
      <c r="FQ410" s="253"/>
      <c r="FR410" s="253"/>
      <c r="FS410" s="253"/>
      <c r="FT410" s="253"/>
      <c r="FU410" s="253"/>
      <c r="FV410" s="253"/>
      <c r="FW410" s="253"/>
      <c r="FX410" s="253"/>
      <c r="FY410" s="253"/>
      <c r="FZ410" s="253"/>
      <c r="GA410" s="253"/>
      <c r="GB410" s="253"/>
      <c r="GC410" s="253"/>
      <c r="GD410" s="253"/>
      <c r="GE410" s="253"/>
      <c r="GF410" s="253"/>
      <c r="GG410" s="253"/>
      <c r="GH410" s="253"/>
      <c r="GI410" s="253"/>
      <c r="GJ410" s="253"/>
      <c r="GK410" s="253"/>
      <c r="GL410" s="253"/>
      <c r="GM410" s="253"/>
      <c r="GN410" s="253"/>
      <c r="GO410" s="253"/>
      <c r="GP410" s="253"/>
      <c r="GQ410" s="253"/>
      <c r="GR410" s="253"/>
      <c r="GS410" s="253"/>
      <c r="GT410" s="253"/>
      <c r="GU410" s="253"/>
      <c r="GV410" s="253"/>
      <c r="GW410" s="253"/>
      <c r="GX410" s="253"/>
      <c r="GY410" s="253"/>
      <c r="GZ410" s="253"/>
      <c r="HA410" s="253"/>
      <c r="HB410" s="253"/>
      <c r="HC410" s="253"/>
      <c r="HD410" s="253"/>
      <c r="HE410" s="253"/>
      <c r="HF410" s="253"/>
    </row>
    <row r="411" spans="1:214" s="312" customFormat="1" ht="15" customHeight="1" x14ac:dyDescent="0.25">
      <c r="A411" s="252"/>
      <c r="B411" s="253"/>
      <c r="C411" s="253"/>
      <c r="D411" s="253"/>
      <c r="E411" s="253"/>
      <c r="F411" s="253"/>
      <c r="G411" s="253"/>
      <c r="H411" s="253"/>
      <c r="I411" s="253"/>
      <c r="J411" s="253"/>
      <c r="K411" s="253"/>
      <c r="L411" s="253"/>
      <c r="M411" s="253"/>
      <c r="N411" s="253"/>
      <c r="O411" s="253"/>
      <c r="P411" s="253"/>
      <c r="Q411" s="253"/>
      <c r="R411" s="253"/>
      <c r="S411" s="253"/>
      <c r="T411" s="253"/>
      <c r="U411" s="253" t="s">
        <v>610</v>
      </c>
      <c r="V411" s="253"/>
      <c r="W411" s="253"/>
      <c r="X411" s="253"/>
      <c r="Y411" s="253"/>
      <c r="Z411" s="253"/>
      <c r="AA411" s="253"/>
      <c r="AB411" s="253"/>
      <c r="AC411" s="253" t="s">
        <v>332</v>
      </c>
      <c r="AD411" s="253"/>
      <c r="AE411" s="253"/>
      <c r="AF411" s="253"/>
      <c r="AG411" s="253"/>
      <c r="AH411" s="253"/>
      <c r="AI411" s="253"/>
      <c r="AJ411" s="253"/>
      <c r="AK411" s="253"/>
      <c r="AL411" s="253"/>
      <c r="AM411" s="253"/>
      <c r="AN411" s="253"/>
      <c r="AO411" s="253"/>
      <c r="AP411" s="253"/>
      <c r="AQ411" s="253"/>
      <c r="AR411" s="253"/>
      <c r="AS411" s="253"/>
      <c r="AT411" s="253"/>
      <c r="AU411" s="253"/>
      <c r="AV411" s="253"/>
      <c r="AW411" s="253"/>
      <c r="AX411" s="253"/>
      <c r="AY411" s="253"/>
      <c r="AZ411" s="253"/>
      <c r="BA411" s="253"/>
      <c r="BB411" s="253"/>
      <c r="BC411" s="253"/>
      <c r="BD411" s="253"/>
      <c r="BE411" s="253"/>
      <c r="BF411" s="253"/>
      <c r="BG411" s="253"/>
      <c r="BH411" s="253"/>
      <c r="BI411" s="253"/>
      <c r="BJ411" s="253"/>
      <c r="BK411" s="253"/>
      <c r="BL411" s="253"/>
      <c r="BM411" s="253"/>
      <c r="BN411" s="253"/>
      <c r="BO411" s="253"/>
      <c r="BP411" s="253"/>
      <c r="BQ411" s="253"/>
      <c r="BR411" s="253"/>
      <c r="BS411" s="253"/>
      <c r="BT411" s="253"/>
      <c r="BU411" s="253"/>
      <c r="BV411" s="253"/>
      <c r="BW411" s="253"/>
      <c r="BX411" s="253"/>
      <c r="BY411" s="253"/>
      <c r="BZ411" s="253"/>
      <c r="CA411" s="253"/>
      <c r="CB411" s="253"/>
      <c r="CC411" s="253"/>
      <c r="CD411" s="253"/>
      <c r="CE411" s="253"/>
      <c r="CF411" s="253"/>
      <c r="CG411" s="253"/>
      <c r="CH411" s="253"/>
      <c r="CI411" s="253"/>
      <c r="CJ411" s="253"/>
      <c r="CK411" s="253"/>
      <c r="CL411" s="253"/>
      <c r="CM411" s="253"/>
      <c r="CN411" s="253"/>
      <c r="CO411" s="253"/>
      <c r="CP411" s="253"/>
      <c r="CQ411" s="253"/>
      <c r="CR411" s="253"/>
      <c r="CS411" s="253"/>
      <c r="CT411" s="253"/>
      <c r="CU411" s="253"/>
      <c r="CV411" s="253"/>
      <c r="CW411" s="253"/>
      <c r="CX411" s="253"/>
      <c r="CY411" s="253"/>
      <c r="CZ411" s="253"/>
      <c r="DA411" s="253"/>
      <c r="DB411" s="253"/>
      <c r="DC411" s="253"/>
      <c r="DD411" s="253"/>
      <c r="DE411" s="253"/>
      <c r="DF411" s="253"/>
      <c r="DG411" s="253"/>
      <c r="DH411" s="253"/>
      <c r="DI411" s="253"/>
      <c r="DJ411" s="253"/>
      <c r="DK411" s="253"/>
      <c r="DL411" s="253"/>
      <c r="DM411" s="253"/>
      <c r="DN411" s="253"/>
      <c r="DO411" s="253"/>
      <c r="DP411" s="253"/>
      <c r="DQ411" s="253"/>
      <c r="DR411" s="253"/>
      <c r="DS411" s="253"/>
      <c r="DT411" s="253"/>
      <c r="DU411" s="253"/>
      <c r="DV411" s="253"/>
      <c r="DW411" s="253"/>
      <c r="DX411" s="253"/>
      <c r="DY411" s="253"/>
      <c r="DZ411" s="253"/>
      <c r="EA411" s="253"/>
      <c r="EB411" s="253"/>
      <c r="EC411" s="253"/>
      <c r="ED411" s="253"/>
      <c r="EE411" s="253"/>
      <c r="EF411" s="253"/>
      <c r="EG411" s="253"/>
      <c r="EH411" s="253"/>
      <c r="EI411" s="253"/>
      <c r="EJ411" s="253"/>
      <c r="EK411" s="253"/>
      <c r="EL411" s="253"/>
      <c r="EM411" s="253"/>
      <c r="EN411" s="253"/>
      <c r="EO411" s="253"/>
      <c r="EP411" s="253"/>
      <c r="EQ411" s="253"/>
      <c r="ER411" s="253"/>
      <c r="ES411" s="253"/>
      <c r="ET411" s="253"/>
      <c r="EU411" s="253"/>
      <c r="EV411" s="253"/>
      <c r="EW411" s="253"/>
      <c r="EX411" s="253"/>
      <c r="EY411" s="253"/>
      <c r="EZ411" s="253"/>
      <c r="FA411" s="253"/>
      <c r="FB411" s="253"/>
      <c r="FC411" s="253"/>
      <c r="FD411" s="253"/>
      <c r="FE411" s="253"/>
      <c r="FF411" s="253"/>
      <c r="FG411" s="253"/>
      <c r="FH411" s="253"/>
      <c r="FI411" s="253"/>
      <c r="FJ411" s="253"/>
      <c r="FK411" s="253"/>
      <c r="FL411" s="253"/>
      <c r="FM411" s="253"/>
      <c r="FN411" s="253"/>
      <c r="FO411" s="253"/>
      <c r="FP411" s="253"/>
      <c r="FQ411" s="253"/>
      <c r="FR411" s="253"/>
      <c r="FS411" s="253"/>
      <c r="FT411" s="253"/>
      <c r="FU411" s="253"/>
      <c r="FV411" s="253"/>
      <c r="FW411" s="253"/>
      <c r="FX411" s="253"/>
      <c r="FY411" s="253"/>
      <c r="FZ411" s="253"/>
      <c r="GA411" s="253"/>
      <c r="GB411" s="253"/>
      <c r="GC411" s="253"/>
      <c r="GD411" s="253"/>
      <c r="GE411" s="253"/>
      <c r="GF411" s="253"/>
      <c r="GG411" s="253"/>
      <c r="GH411" s="253"/>
      <c r="GI411" s="253"/>
      <c r="GJ411" s="253"/>
      <c r="GK411" s="253"/>
      <c r="GL411" s="253"/>
      <c r="GM411" s="253"/>
      <c r="GN411" s="253"/>
      <c r="GO411" s="253"/>
      <c r="GP411" s="253"/>
      <c r="GQ411" s="253"/>
      <c r="GR411" s="253"/>
      <c r="GS411" s="253"/>
      <c r="GT411" s="253"/>
      <c r="GU411" s="253"/>
      <c r="GV411" s="253"/>
      <c r="GW411" s="253"/>
      <c r="GX411" s="253"/>
      <c r="GY411" s="253"/>
      <c r="GZ411" s="253"/>
      <c r="HA411" s="253"/>
      <c r="HB411" s="253"/>
      <c r="HC411" s="253"/>
      <c r="HD411" s="253"/>
      <c r="HE411" s="253"/>
      <c r="HF411" s="253"/>
    </row>
    <row r="412" spans="1:214" s="312" customFormat="1" ht="15" customHeight="1" x14ac:dyDescent="0.25">
      <c r="A412" s="252"/>
      <c r="B412" s="253"/>
      <c r="C412" s="253"/>
      <c r="D412" s="253"/>
      <c r="E412" s="253"/>
      <c r="F412" s="253"/>
      <c r="G412" s="253"/>
      <c r="H412" s="253"/>
      <c r="I412" s="253"/>
      <c r="J412" s="253"/>
      <c r="K412" s="253"/>
      <c r="L412" s="253"/>
      <c r="M412" s="253"/>
      <c r="N412" s="253"/>
      <c r="O412" s="253"/>
      <c r="P412" s="253"/>
      <c r="Q412" s="253"/>
      <c r="R412" s="253"/>
      <c r="S412" s="253"/>
      <c r="T412" s="253"/>
      <c r="U412" s="253" t="s">
        <v>611</v>
      </c>
      <c r="V412" s="253"/>
      <c r="W412" s="253"/>
      <c r="X412" s="253"/>
      <c r="Y412" s="253"/>
      <c r="Z412" s="253"/>
      <c r="AA412" s="253"/>
      <c r="AB412" s="253"/>
      <c r="AC412" s="253" t="s">
        <v>357</v>
      </c>
      <c r="AD412" s="253"/>
      <c r="AE412" s="253"/>
      <c r="AF412" s="253"/>
      <c r="AG412" s="253"/>
      <c r="AH412" s="253"/>
      <c r="AI412" s="253"/>
      <c r="AJ412" s="253"/>
      <c r="AK412" s="253"/>
      <c r="AL412" s="253"/>
      <c r="AM412" s="253"/>
      <c r="AN412" s="253"/>
      <c r="AO412" s="253"/>
      <c r="AP412" s="253"/>
      <c r="AQ412" s="253"/>
      <c r="AR412" s="253"/>
      <c r="AS412" s="253"/>
      <c r="AT412" s="253"/>
      <c r="AU412" s="253"/>
      <c r="AV412" s="253"/>
      <c r="AW412" s="253"/>
      <c r="AX412" s="253"/>
      <c r="AY412" s="253"/>
      <c r="AZ412" s="253"/>
      <c r="BA412" s="253"/>
      <c r="BB412" s="253"/>
      <c r="BC412" s="253"/>
      <c r="BD412" s="253"/>
      <c r="BE412" s="253"/>
      <c r="BF412" s="253"/>
      <c r="BG412" s="253"/>
      <c r="BH412" s="253"/>
      <c r="BI412" s="253"/>
      <c r="BJ412" s="253"/>
      <c r="BK412" s="253"/>
      <c r="BL412" s="253"/>
      <c r="BM412" s="253"/>
      <c r="BN412" s="253"/>
      <c r="BO412" s="253"/>
      <c r="BP412" s="253"/>
      <c r="BQ412" s="253"/>
      <c r="BR412" s="253"/>
      <c r="BS412" s="253"/>
      <c r="BT412" s="253"/>
      <c r="BU412" s="253"/>
      <c r="BV412" s="253"/>
      <c r="BW412" s="253"/>
      <c r="BX412" s="253"/>
      <c r="BY412" s="253"/>
      <c r="BZ412" s="253"/>
      <c r="CA412" s="253"/>
      <c r="CB412" s="253"/>
      <c r="CC412" s="253"/>
      <c r="CD412" s="253"/>
      <c r="CE412" s="253"/>
      <c r="CF412" s="253"/>
      <c r="CG412" s="253"/>
      <c r="CH412" s="253"/>
      <c r="CI412" s="253"/>
      <c r="CJ412" s="253"/>
      <c r="CK412" s="253"/>
      <c r="CL412" s="253"/>
      <c r="CM412" s="253"/>
      <c r="CN412" s="253"/>
      <c r="CO412" s="253"/>
      <c r="CP412" s="253"/>
      <c r="CQ412" s="253"/>
      <c r="CR412" s="253"/>
      <c r="CS412" s="253"/>
      <c r="CT412" s="253"/>
      <c r="CU412" s="253"/>
      <c r="CV412" s="253"/>
      <c r="CW412" s="253"/>
      <c r="CX412" s="253"/>
      <c r="CY412" s="253"/>
      <c r="CZ412" s="253"/>
      <c r="DA412" s="253"/>
      <c r="DB412" s="253"/>
      <c r="DC412" s="253"/>
      <c r="DD412" s="253"/>
      <c r="DE412" s="253"/>
      <c r="DF412" s="253"/>
      <c r="DG412" s="253"/>
      <c r="DH412" s="253"/>
      <c r="DI412" s="253"/>
      <c r="DJ412" s="253"/>
      <c r="DK412" s="253"/>
      <c r="DL412" s="253"/>
      <c r="DM412" s="253"/>
      <c r="DN412" s="253"/>
      <c r="DO412" s="253"/>
      <c r="DP412" s="253"/>
      <c r="DQ412" s="253"/>
      <c r="DR412" s="253"/>
      <c r="DS412" s="253"/>
      <c r="DT412" s="253"/>
      <c r="DU412" s="253"/>
      <c r="DV412" s="253"/>
      <c r="DW412" s="253"/>
      <c r="DX412" s="253"/>
      <c r="DY412" s="253"/>
      <c r="DZ412" s="253"/>
      <c r="EA412" s="253"/>
      <c r="EB412" s="253"/>
      <c r="EC412" s="253"/>
      <c r="ED412" s="253"/>
      <c r="EE412" s="253"/>
      <c r="EF412" s="253"/>
      <c r="EG412" s="253"/>
      <c r="EH412" s="253"/>
      <c r="EI412" s="253"/>
      <c r="EJ412" s="253"/>
      <c r="EK412" s="253"/>
      <c r="EL412" s="253"/>
      <c r="EM412" s="253"/>
      <c r="EN412" s="253"/>
      <c r="EO412" s="253"/>
      <c r="EP412" s="253"/>
      <c r="EQ412" s="253"/>
      <c r="ER412" s="253"/>
      <c r="ES412" s="253"/>
      <c r="ET412" s="253"/>
      <c r="EU412" s="253"/>
      <c r="EV412" s="253"/>
      <c r="EW412" s="253"/>
      <c r="EX412" s="253"/>
      <c r="EY412" s="253"/>
      <c r="EZ412" s="253"/>
      <c r="FA412" s="253"/>
      <c r="FB412" s="253"/>
      <c r="FC412" s="253"/>
      <c r="FD412" s="253"/>
      <c r="FE412" s="253"/>
      <c r="FF412" s="253"/>
      <c r="FG412" s="253"/>
      <c r="FH412" s="253"/>
      <c r="FI412" s="253"/>
      <c r="FJ412" s="253"/>
      <c r="FK412" s="253"/>
      <c r="FL412" s="253"/>
      <c r="FM412" s="253"/>
      <c r="FN412" s="253"/>
      <c r="FO412" s="253"/>
      <c r="FP412" s="253"/>
      <c r="FQ412" s="253"/>
      <c r="FR412" s="253"/>
      <c r="FS412" s="253"/>
      <c r="FT412" s="253"/>
      <c r="FU412" s="253"/>
      <c r="FV412" s="253"/>
      <c r="FW412" s="253"/>
      <c r="FX412" s="253"/>
      <c r="FY412" s="253"/>
      <c r="FZ412" s="253"/>
      <c r="GA412" s="253"/>
      <c r="GB412" s="253"/>
      <c r="GC412" s="253"/>
      <c r="GD412" s="253"/>
      <c r="GE412" s="253"/>
      <c r="GF412" s="253"/>
      <c r="GG412" s="253"/>
      <c r="GH412" s="253"/>
      <c r="GI412" s="253"/>
      <c r="GJ412" s="253"/>
      <c r="GK412" s="253"/>
      <c r="GL412" s="253"/>
      <c r="GM412" s="253"/>
      <c r="GN412" s="253"/>
      <c r="GO412" s="253"/>
      <c r="GP412" s="253"/>
      <c r="GQ412" s="253"/>
      <c r="GR412" s="253"/>
      <c r="GS412" s="253"/>
      <c r="GT412" s="253"/>
      <c r="GU412" s="253"/>
      <c r="GV412" s="253"/>
      <c r="GW412" s="253"/>
      <c r="GX412" s="253"/>
      <c r="GY412" s="253"/>
      <c r="GZ412" s="253"/>
      <c r="HA412" s="253"/>
      <c r="HB412" s="253"/>
      <c r="HC412" s="253"/>
      <c r="HD412" s="253"/>
      <c r="HE412" s="253"/>
      <c r="HF412" s="253"/>
    </row>
    <row r="413" spans="1:214" s="312" customFormat="1" ht="15" customHeight="1" x14ac:dyDescent="0.25">
      <c r="A413" s="252"/>
      <c r="B413" s="253"/>
      <c r="C413" s="253"/>
      <c r="D413" s="253"/>
      <c r="E413" s="253"/>
      <c r="F413" s="253"/>
      <c r="G413" s="253"/>
      <c r="H413" s="253"/>
      <c r="I413" s="253"/>
      <c r="J413" s="253"/>
      <c r="K413" s="253"/>
      <c r="L413" s="253"/>
      <c r="M413" s="253"/>
      <c r="N413" s="253"/>
      <c r="O413" s="253"/>
      <c r="P413" s="253"/>
      <c r="Q413" s="253"/>
      <c r="R413" s="253"/>
      <c r="S413" s="253"/>
      <c r="T413" s="253"/>
      <c r="U413" s="253" t="s">
        <v>612</v>
      </c>
      <c r="V413" s="253"/>
      <c r="W413" s="253"/>
      <c r="X413" s="253"/>
      <c r="Y413" s="253"/>
      <c r="Z413" s="253"/>
      <c r="AA413" s="253"/>
      <c r="AB413" s="253"/>
      <c r="AC413" s="253" t="s">
        <v>329</v>
      </c>
      <c r="AD413" s="253"/>
      <c r="AE413" s="253"/>
      <c r="AF413" s="253"/>
      <c r="AG413" s="253"/>
      <c r="AH413" s="253"/>
      <c r="AI413" s="253"/>
      <c r="AJ413" s="253"/>
      <c r="AK413" s="253"/>
      <c r="AL413" s="253"/>
      <c r="AM413" s="253"/>
      <c r="AN413" s="253"/>
      <c r="AO413" s="253"/>
      <c r="AP413" s="253"/>
      <c r="AQ413" s="253"/>
      <c r="AR413" s="253"/>
      <c r="AS413" s="253"/>
      <c r="AT413" s="253"/>
      <c r="AU413" s="253"/>
      <c r="AV413" s="253"/>
      <c r="AW413" s="253"/>
      <c r="AX413" s="253"/>
      <c r="AY413" s="253"/>
      <c r="AZ413" s="253"/>
      <c r="BA413" s="253"/>
      <c r="BB413" s="253"/>
      <c r="BC413" s="253"/>
      <c r="BD413" s="253"/>
      <c r="BE413" s="253"/>
      <c r="BF413" s="253"/>
      <c r="BG413" s="253"/>
      <c r="BH413" s="253"/>
      <c r="BI413" s="253"/>
      <c r="BJ413" s="253"/>
      <c r="BK413" s="253"/>
      <c r="BL413" s="253"/>
      <c r="BM413" s="253"/>
      <c r="BN413" s="253"/>
      <c r="BO413" s="253"/>
      <c r="BP413" s="253"/>
      <c r="BQ413" s="253"/>
      <c r="BR413" s="253"/>
      <c r="BS413" s="253"/>
      <c r="BT413" s="253"/>
      <c r="BU413" s="253"/>
      <c r="BV413" s="253"/>
      <c r="BW413" s="253"/>
      <c r="BX413" s="253"/>
      <c r="BY413" s="253"/>
      <c r="BZ413" s="253"/>
      <c r="CA413" s="253"/>
      <c r="CB413" s="253"/>
      <c r="CC413" s="253"/>
      <c r="CD413" s="253"/>
      <c r="CE413" s="253"/>
      <c r="CF413" s="253"/>
      <c r="CG413" s="253"/>
      <c r="CH413" s="253"/>
      <c r="CI413" s="253"/>
      <c r="CJ413" s="253"/>
      <c r="CK413" s="253"/>
      <c r="CL413" s="253"/>
      <c r="CM413" s="253"/>
      <c r="CN413" s="253"/>
      <c r="CO413" s="253"/>
      <c r="CP413" s="253"/>
      <c r="CQ413" s="253"/>
      <c r="CR413" s="253"/>
      <c r="CS413" s="253"/>
      <c r="CT413" s="253"/>
      <c r="CU413" s="253"/>
      <c r="CV413" s="253"/>
      <c r="CW413" s="253"/>
      <c r="CX413" s="253"/>
      <c r="CY413" s="253"/>
      <c r="CZ413" s="253"/>
      <c r="DA413" s="253"/>
      <c r="DB413" s="253"/>
      <c r="DC413" s="253"/>
      <c r="DD413" s="253"/>
      <c r="DE413" s="253"/>
      <c r="DF413" s="253"/>
      <c r="DG413" s="253"/>
      <c r="DH413" s="253"/>
      <c r="DI413" s="253"/>
      <c r="DJ413" s="253"/>
      <c r="DK413" s="253"/>
      <c r="DL413" s="253"/>
      <c r="DM413" s="253"/>
      <c r="DN413" s="253"/>
      <c r="DO413" s="253"/>
      <c r="DP413" s="253"/>
      <c r="DQ413" s="253"/>
      <c r="DR413" s="253"/>
      <c r="DS413" s="253"/>
      <c r="DT413" s="253"/>
      <c r="DU413" s="253"/>
      <c r="DV413" s="253"/>
      <c r="DW413" s="253"/>
      <c r="DX413" s="253"/>
      <c r="DY413" s="253"/>
      <c r="DZ413" s="253"/>
      <c r="EA413" s="253"/>
      <c r="EB413" s="253"/>
      <c r="EC413" s="253"/>
      <c r="ED413" s="253"/>
      <c r="EE413" s="253"/>
      <c r="EF413" s="253"/>
      <c r="EG413" s="253"/>
      <c r="EH413" s="253"/>
      <c r="EI413" s="253"/>
      <c r="EJ413" s="253"/>
      <c r="EK413" s="253"/>
      <c r="EL413" s="253"/>
      <c r="EM413" s="253"/>
      <c r="EN413" s="253"/>
      <c r="EO413" s="253"/>
      <c r="EP413" s="253"/>
      <c r="EQ413" s="253"/>
      <c r="ER413" s="253"/>
      <c r="ES413" s="253"/>
      <c r="ET413" s="253"/>
      <c r="EU413" s="253"/>
      <c r="EV413" s="253"/>
      <c r="EW413" s="253"/>
      <c r="EX413" s="253"/>
      <c r="EY413" s="253"/>
      <c r="EZ413" s="253"/>
      <c r="FA413" s="253"/>
      <c r="FB413" s="253"/>
      <c r="FC413" s="253"/>
      <c r="FD413" s="253"/>
      <c r="FE413" s="253"/>
      <c r="FF413" s="253"/>
      <c r="FG413" s="253"/>
      <c r="FH413" s="253"/>
      <c r="FI413" s="253"/>
      <c r="FJ413" s="253"/>
      <c r="FK413" s="253"/>
      <c r="FL413" s="253"/>
      <c r="FM413" s="253"/>
      <c r="FN413" s="253"/>
      <c r="FO413" s="253"/>
      <c r="FP413" s="253"/>
      <c r="FQ413" s="253"/>
      <c r="FR413" s="253"/>
      <c r="FS413" s="253"/>
      <c r="FT413" s="253"/>
      <c r="FU413" s="253"/>
      <c r="FV413" s="253"/>
      <c r="FW413" s="253"/>
      <c r="FX413" s="253"/>
      <c r="FY413" s="253"/>
      <c r="FZ413" s="253"/>
      <c r="GA413" s="253"/>
      <c r="GB413" s="253"/>
      <c r="GC413" s="253"/>
      <c r="GD413" s="253"/>
      <c r="GE413" s="253"/>
      <c r="GF413" s="253"/>
      <c r="GG413" s="253"/>
      <c r="GH413" s="253"/>
      <c r="GI413" s="253"/>
      <c r="GJ413" s="253"/>
      <c r="GK413" s="253"/>
      <c r="GL413" s="253"/>
      <c r="GM413" s="253"/>
      <c r="GN413" s="253"/>
      <c r="GO413" s="253"/>
      <c r="GP413" s="253"/>
      <c r="GQ413" s="253"/>
      <c r="GR413" s="253"/>
      <c r="GS413" s="253"/>
      <c r="GT413" s="253"/>
      <c r="GU413" s="253"/>
      <c r="GV413" s="253"/>
      <c r="GW413" s="253"/>
      <c r="GX413" s="253"/>
      <c r="GY413" s="253"/>
      <c r="GZ413" s="253"/>
      <c r="HA413" s="253"/>
      <c r="HB413" s="253"/>
      <c r="HC413" s="253"/>
      <c r="HD413" s="253"/>
      <c r="HE413" s="253"/>
      <c r="HF413" s="253"/>
    </row>
    <row r="414" spans="1:214" s="312" customFormat="1" ht="15" customHeight="1" x14ac:dyDescent="0.25">
      <c r="A414" s="252"/>
      <c r="B414" s="253"/>
      <c r="C414" s="253"/>
      <c r="D414" s="253"/>
      <c r="E414" s="253"/>
      <c r="F414" s="253"/>
      <c r="G414" s="253"/>
      <c r="H414" s="253"/>
      <c r="I414" s="253"/>
      <c r="J414" s="253"/>
      <c r="K414" s="253"/>
      <c r="L414" s="253"/>
      <c r="M414" s="253"/>
      <c r="N414" s="253"/>
      <c r="O414" s="253"/>
      <c r="P414" s="253"/>
      <c r="Q414" s="253"/>
      <c r="R414" s="253"/>
      <c r="S414" s="253"/>
      <c r="T414" s="253"/>
      <c r="U414" s="253" t="s">
        <v>613</v>
      </c>
      <c r="V414" s="253"/>
      <c r="W414" s="253"/>
      <c r="X414" s="253"/>
      <c r="Y414" s="253"/>
      <c r="Z414" s="253"/>
      <c r="AA414" s="253"/>
      <c r="AB414" s="253"/>
      <c r="AC414" s="253" t="s">
        <v>393</v>
      </c>
      <c r="AD414" s="253"/>
      <c r="AE414" s="253"/>
      <c r="AF414" s="253"/>
      <c r="AG414" s="253"/>
      <c r="AH414" s="253"/>
      <c r="AI414" s="253"/>
      <c r="AJ414" s="253"/>
      <c r="AK414" s="253"/>
      <c r="AL414" s="253"/>
      <c r="AM414" s="253"/>
      <c r="AN414" s="253"/>
      <c r="AO414" s="253"/>
      <c r="AP414" s="253"/>
      <c r="AQ414" s="253"/>
      <c r="AR414" s="253"/>
      <c r="AS414" s="253"/>
      <c r="AT414" s="253"/>
      <c r="AU414" s="253"/>
      <c r="AV414" s="253"/>
      <c r="AW414" s="253"/>
      <c r="AX414" s="253"/>
      <c r="AY414" s="253"/>
      <c r="AZ414" s="253"/>
      <c r="BA414" s="253"/>
      <c r="BB414" s="253"/>
      <c r="BC414" s="253"/>
      <c r="BD414" s="253"/>
      <c r="BE414" s="253"/>
      <c r="BF414" s="253"/>
      <c r="BG414" s="253"/>
      <c r="BH414" s="253"/>
      <c r="BI414" s="253"/>
      <c r="BJ414" s="253"/>
      <c r="BK414" s="253"/>
      <c r="BL414" s="253"/>
      <c r="BM414" s="253"/>
      <c r="BN414" s="253"/>
      <c r="BO414" s="253"/>
      <c r="BP414" s="253"/>
      <c r="BQ414" s="253"/>
      <c r="BR414" s="253"/>
      <c r="BS414" s="253"/>
      <c r="BT414" s="253"/>
      <c r="BU414" s="253"/>
      <c r="BV414" s="253"/>
      <c r="BW414" s="253"/>
      <c r="BX414" s="253"/>
      <c r="BY414" s="253"/>
      <c r="BZ414" s="253"/>
      <c r="CA414" s="253"/>
      <c r="CB414" s="253"/>
      <c r="CC414" s="253"/>
      <c r="CD414" s="253"/>
      <c r="CE414" s="253"/>
      <c r="CF414" s="253"/>
      <c r="CG414" s="253"/>
      <c r="CH414" s="253"/>
      <c r="CI414" s="253"/>
      <c r="CJ414" s="253"/>
      <c r="CK414" s="253"/>
      <c r="CL414" s="253"/>
      <c r="CM414" s="253"/>
      <c r="CN414" s="253"/>
      <c r="CO414" s="253"/>
      <c r="CP414" s="253"/>
      <c r="CQ414" s="253"/>
      <c r="CR414" s="253"/>
      <c r="CS414" s="253"/>
      <c r="CT414" s="253"/>
      <c r="CU414" s="253"/>
      <c r="CV414" s="253"/>
      <c r="CW414" s="253"/>
      <c r="CX414" s="253"/>
      <c r="CY414" s="253"/>
      <c r="CZ414" s="253"/>
      <c r="DA414" s="253"/>
      <c r="DB414" s="253"/>
      <c r="DC414" s="253"/>
      <c r="DD414" s="253"/>
      <c r="DE414" s="253"/>
      <c r="DF414" s="253"/>
      <c r="DG414" s="253"/>
      <c r="DH414" s="253"/>
      <c r="DI414" s="253"/>
      <c r="DJ414" s="253"/>
      <c r="DK414" s="253"/>
      <c r="DL414" s="253"/>
      <c r="DM414" s="253"/>
      <c r="DN414" s="253"/>
      <c r="DO414" s="253"/>
      <c r="DP414" s="253"/>
      <c r="DQ414" s="253"/>
      <c r="DR414" s="253"/>
      <c r="DS414" s="253"/>
      <c r="DT414" s="253"/>
      <c r="DU414" s="253"/>
      <c r="DV414" s="253"/>
      <c r="DW414" s="253"/>
      <c r="DX414" s="253"/>
      <c r="DY414" s="253"/>
      <c r="DZ414" s="253"/>
      <c r="EA414" s="253"/>
      <c r="EB414" s="253"/>
      <c r="EC414" s="253"/>
      <c r="ED414" s="253"/>
      <c r="EE414" s="253"/>
      <c r="EF414" s="253"/>
      <c r="EG414" s="253"/>
      <c r="EH414" s="253"/>
      <c r="EI414" s="253"/>
      <c r="EJ414" s="253"/>
      <c r="EK414" s="253"/>
      <c r="EL414" s="253"/>
      <c r="EM414" s="253"/>
      <c r="EN414" s="253"/>
      <c r="EO414" s="253"/>
      <c r="EP414" s="253"/>
      <c r="EQ414" s="253"/>
      <c r="ER414" s="253"/>
      <c r="ES414" s="253"/>
      <c r="ET414" s="253"/>
      <c r="EU414" s="253"/>
      <c r="EV414" s="253"/>
      <c r="EW414" s="253"/>
      <c r="EX414" s="253"/>
      <c r="EY414" s="253"/>
      <c r="EZ414" s="253"/>
      <c r="FA414" s="253"/>
      <c r="FB414" s="253"/>
      <c r="FC414" s="253"/>
      <c r="FD414" s="253"/>
      <c r="FE414" s="253"/>
      <c r="FF414" s="253"/>
      <c r="FG414" s="253"/>
      <c r="FH414" s="253"/>
      <c r="FI414" s="253"/>
      <c r="FJ414" s="253"/>
      <c r="FK414" s="253"/>
      <c r="FL414" s="253"/>
      <c r="FM414" s="253"/>
      <c r="FN414" s="253"/>
      <c r="FO414" s="253"/>
      <c r="FP414" s="253"/>
      <c r="FQ414" s="253"/>
      <c r="FR414" s="253"/>
      <c r="FS414" s="253"/>
      <c r="FT414" s="253"/>
      <c r="FU414" s="253"/>
      <c r="FV414" s="253"/>
      <c r="FW414" s="253"/>
      <c r="FX414" s="253"/>
      <c r="FY414" s="253"/>
      <c r="FZ414" s="253"/>
      <c r="GA414" s="253"/>
      <c r="GB414" s="253"/>
      <c r="GC414" s="253"/>
      <c r="GD414" s="253"/>
      <c r="GE414" s="253"/>
      <c r="GF414" s="253"/>
      <c r="GG414" s="253"/>
      <c r="GH414" s="253"/>
      <c r="GI414" s="253"/>
      <c r="GJ414" s="253"/>
      <c r="GK414" s="253"/>
      <c r="GL414" s="253"/>
      <c r="GM414" s="253"/>
      <c r="GN414" s="253"/>
      <c r="GO414" s="253"/>
      <c r="GP414" s="253"/>
      <c r="GQ414" s="253"/>
      <c r="GR414" s="253"/>
      <c r="GS414" s="253"/>
      <c r="GT414" s="253"/>
      <c r="GU414" s="253"/>
      <c r="GV414" s="253"/>
      <c r="GW414" s="253"/>
      <c r="GX414" s="253"/>
      <c r="GY414" s="253"/>
      <c r="GZ414" s="253"/>
      <c r="HA414" s="253"/>
      <c r="HB414" s="253"/>
      <c r="HC414" s="253"/>
      <c r="HD414" s="253"/>
      <c r="HE414" s="253"/>
      <c r="HF414" s="253"/>
    </row>
    <row r="415" spans="1:214" s="312" customFormat="1" ht="15" customHeight="1" x14ac:dyDescent="0.25">
      <c r="A415" s="252"/>
      <c r="B415" s="253"/>
      <c r="C415" s="253"/>
      <c r="D415" s="253"/>
      <c r="E415" s="253"/>
      <c r="F415" s="253"/>
      <c r="G415" s="253"/>
      <c r="H415" s="253"/>
      <c r="I415" s="253"/>
      <c r="J415" s="253"/>
      <c r="K415" s="253"/>
      <c r="L415" s="253"/>
      <c r="M415" s="253"/>
      <c r="N415" s="253"/>
      <c r="O415" s="253"/>
      <c r="P415" s="253"/>
      <c r="Q415" s="253"/>
      <c r="R415" s="253"/>
      <c r="S415" s="253"/>
      <c r="T415" s="253"/>
      <c r="U415" s="253" t="s">
        <v>614</v>
      </c>
      <c r="V415" s="253"/>
      <c r="W415" s="253"/>
      <c r="X415" s="253"/>
      <c r="Y415" s="253"/>
      <c r="Z415" s="253"/>
      <c r="AA415" s="253"/>
      <c r="AB415" s="253"/>
      <c r="AC415" s="253" t="s">
        <v>393</v>
      </c>
      <c r="AD415" s="253"/>
      <c r="AE415" s="253"/>
      <c r="AF415" s="253"/>
      <c r="AG415" s="253"/>
      <c r="AH415" s="253"/>
      <c r="AI415" s="253"/>
      <c r="AJ415" s="253"/>
      <c r="AK415" s="253"/>
      <c r="AL415" s="253"/>
      <c r="AM415" s="253"/>
      <c r="AN415" s="253"/>
      <c r="AO415" s="253"/>
      <c r="AP415" s="253"/>
      <c r="AQ415" s="253"/>
      <c r="AR415" s="253"/>
      <c r="AS415" s="253"/>
      <c r="AT415" s="253"/>
      <c r="AU415" s="253"/>
      <c r="AV415" s="253"/>
      <c r="AW415" s="253"/>
      <c r="AX415" s="253"/>
      <c r="AY415" s="253"/>
      <c r="AZ415" s="253"/>
      <c r="BA415" s="253"/>
      <c r="BB415" s="253"/>
      <c r="BC415" s="253"/>
      <c r="BD415" s="253"/>
      <c r="BE415" s="253"/>
      <c r="BF415" s="253"/>
      <c r="BG415" s="253"/>
      <c r="BH415" s="253"/>
      <c r="BI415" s="253"/>
      <c r="BJ415" s="253"/>
      <c r="BK415" s="253"/>
      <c r="BL415" s="253"/>
      <c r="BM415" s="253"/>
      <c r="BN415" s="253"/>
      <c r="BO415" s="253"/>
      <c r="BP415" s="253"/>
      <c r="BQ415" s="253"/>
      <c r="BR415" s="253"/>
      <c r="BS415" s="253"/>
      <c r="BT415" s="253"/>
      <c r="BU415" s="253"/>
      <c r="BV415" s="253"/>
      <c r="BW415" s="253"/>
      <c r="BX415" s="253"/>
      <c r="BY415" s="253"/>
      <c r="BZ415" s="253"/>
      <c r="CA415" s="253"/>
      <c r="CB415" s="253"/>
      <c r="CC415" s="253"/>
      <c r="CD415" s="253"/>
      <c r="CE415" s="253"/>
      <c r="CF415" s="253"/>
      <c r="CG415" s="253"/>
      <c r="CH415" s="253"/>
      <c r="CI415" s="253"/>
      <c r="CJ415" s="253"/>
      <c r="CK415" s="253"/>
      <c r="CL415" s="253"/>
      <c r="CM415" s="253"/>
      <c r="CN415" s="253"/>
      <c r="CO415" s="253"/>
      <c r="CP415" s="253"/>
      <c r="CQ415" s="253"/>
      <c r="CR415" s="253"/>
      <c r="CS415" s="253"/>
      <c r="CT415" s="253"/>
      <c r="CU415" s="253"/>
      <c r="CV415" s="253"/>
      <c r="CW415" s="253"/>
      <c r="CX415" s="253"/>
      <c r="CY415" s="253"/>
      <c r="CZ415" s="253"/>
      <c r="DA415" s="253"/>
      <c r="DB415" s="253"/>
      <c r="DC415" s="253"/>
      <c r="DD415" s="253"/>
      <c r="DE415" s="253"/>
      <c r="DF415" s="253"/>
      <c r="DG415" s="253"/>
      <c r="DH415" s="253"/>
      <c r="DI415" s="253"/>
      <c r="DJ415" s="253"/>
      <c r="DK415" s="253"/>
      <c r="DL415" s="253"/>
      <c r="DM415" s="253"/>
      <c r="DN415" s="253"/>
      <c r="DO415" s="253"/>
      <c r="DP415" s="253"/>
      <c r="DQ415" s="253"/>
      <c r="DR415" s="253"/>
      <c r="DS415" s="253"/>
      <c r="DT415" s="253"/>
      <c r="DU415" s="253"/>
      <c r="DV415" s="253"/>
      <c r="DW415" s="253"/>
      <c r="DX415" s="253"/>
      <c r="DY415" s="253"/>
      <c r="DZ415" s="253"/>
      <c r="EA415" s="253"/>
      <c r="EB415" s="253"/>
      <c r="EC415" s="253"/>
      <c r="ED415" s="253"/>
      <c r="EE415" s="253"/>
      <c r="EF415" s="253"/>
      <c r="EG415" s="253"/>
      <c r="EH415" s="253"/>
      <c r="EI415" s="253"/>
      <c r="EJ415" s="253"/>
      <c r="EK415" s="253"/>
      <c r="EL415" s="253"/>
      <c r="EM415" s="253"/>
      <c r="EN415" s="253"/>
      <c r="EO415" s="253"/>
      <c r="EP415" s="253"/>
      <c r="EQ415" s="253"/>
      <c r="ER415" s="253"/>
      <c r="ES415" s="253"/>
      <c r="ET415" s="253"/>
      <c r="EU415" s="253"/>
      <c r="EV415" s="253"/>
      <c r="EW415" s="253"/>
      <c r="EX415" s="253"/>
      <c r="EY415" s="253"/>
      <c r="EZ415" s="253"/>
      <c r="FA415" s="253"/>
      <c r="FB415" s="253"/>
      <c r="FC415" s="253"/>
      <c r="FD415" s="253"/>
      <c r="FE415" s="253"/>
      <c r="FF415" s="253"/>
      <c r="FG415" s="253"/>
      <c r="FH415" s="253"/>
      <c r="FI415" s="253"/>
      <c r="FJ415" s="253"/>
      <c r="FK415" s="253"/>
      <c r="FL415" s="253"/>
      <c r="FM415" s="253"/>
      <c r="FN415" s="253"/>
      <c r="FO415" s="253"/>
      <c r="FP415" s="253"/>
      <c r="FQ415" s="253"/>
      <c r="FR415" s="253"/>
      <c r="FS415" s="253"/>
      <c r="FT415" s="253"/>
      <c r="FU415" s="253"/>
      <c r="FV415" s="253"/>
      <c r="FW415" s="253"/>
      <c r="FX415" s="253"/>
      <c r="FY415" s="253"/>
      <c r="FZ415" s="253"/>
      <c r="GA415" s="253"/>
      <c r="GB415" s="253"/>
      <c r="GC415" s="253"/>
      <c r="GD415" s="253"/>
      <c r="GE415" s="253"/>
      <c r="GF415" s="253"/>
      <c r="GG415" s="253"/>
      <c r="GH415" s="253"/>
      <c r="GI415" s="253"/>
      <c r="GJ415" s="253"/>
      <c r="GK415" s="253"/>
      <c r="GL415" s="253"/>
      <c r="GM415" s="253"/>
      <c r="GN415" s="253"/>
      <c r="GO415" s="253"/>
      <c r="GP415" s="253"/>
      <c r="GQ415" s="253"/>
      <c r="GR415" s="253"/>
      <c r="GS415" s="253"/>
      <c r="GT415" s="253"/>
      <c r="GU415" s="253"/>
      <c r="GV415" s="253"/>
      <c r="GW415" s="253"/>
      <c r="GX415" s="253"/>
      <c r="GY415" s="253"/>
      <c r="GZ415" s="253"/>
      <c r="HA415" s="253"/>
      <c r="HB415" s="253"/>
      <c r="HC415" s="253"/>
      <c r="HD415" s="253"/>
      <c r="HE415" s="253"/>
      <c r="HF415" s="253"/>
    </row>
    <row r="416" spans="1:214" s="312" customFormat="1" ht="15" customHeight="1" x14ac:dyDescent="0.25">
      <c r="A416" s="252"/>
      <c r="B416" s="253"/>
      <c r="C416" s="253"/>
      <c r="D416" s="253"/>
      <c r="E416" s="253"/>
      <c r="F416" s="253"/>
      <c r="G416" s="253"/>
      <c r="H416" s="253"/>
      <c r="I416" s="253"/>
      <c r="J416" s="253"/>
      <c r="K416" s="253"/>
      <c r="L416" s="253"/>
      <c r="M416" s="253"/>
      <c r="N416" s="253"/>
      <c r="O416" s="253"/>
      <c r="P416" s="253"/>
      <c r="Q416" s="253"/>
      <c r="R416" s="253"/>
      <c r="S416" s="253"/>
      <c r="T416" s="253"/>
      <c r="U416" s="253" t="s">
        <v>615</v>
      </c>
      <c r="V416" s="253"/>
      <c r="W416" s="253"/>
      <c r="X416" s="253"/>
      <c r="Y416" s="253"/>
      <c r="Z416" s="253"/>
      <c r="AA416" s="253"/>
      <c r="AB416" s="253"/>
      <c r="AC416" s="253" t="s">
        <v>323</v>
      </c>
      <c r="AD416" s="253"/>
      <c r="AE416" s="253"/>
      <c r="AF416" s="253"/>
      <c r="AG416" s="253"/>
      <c r="AH416" s="253"/>
      <c r="AI416" s="253"/>
      <c r="AJ416" s="253"/>
      <c r="AK416" s="253"/>
      <c r="AL416" s="253"/>
      <c r="AM416" s="253"/>
      <c r="AN416" s="253"/>
      <c r="AO416" s="253"/>
      <c r="AP416" s="253"/>
      <c r="AQ416" s="253"/>
      <c r="AR416" s="253"/>
      <c r="AS416" s="253"/>
      <c r="AT416" s="253"/>
      <c r="AU416" s="253"/>
      <c r="AV416" s="253"/>
      <c r="AW416" s="253"/>
      <c r="AX416" s="253"/>
      <c r="AY416" s="253"/>
      <c r="AZ416" s="253"/>
      <c r="BA416" s="253"/>
      <c r="BB416" s="253"/>
      <c r="BC416" s="253"/>
      <c r="BD416" s="253"/>
      <c r="BE416" s="253"/>
      <c r="BF416" s="253"/>
      <c r="BG416" s="253"/>
      <c r="BH416" s="253"/>
      <c r="BI416" s="253"/>
      <c r="BJ416" s="253"/>
      <c r="BK416" s="253"/>
      <c r="BL416" s="253"/>
      <c r="BM416" s="253"/>
      <c r="BN416" s="253"/>
      <c r="BO416" s="253"/>
      <c r="BP416" s="253"/>
      <c r="BQ416" s="253"/>
      <c r="BR416" s="253"/>
      <c r="BS416" s="253"/>
      <c r="BT416" s="253"/>
      <c r="BU416" s="253"/>
      <c r="BV416" s="253"/>
      <c r="BW416" s="253"/>
      <c r="BX416" s="253"/>
      <c r="BY416" s="253"/>
      <c r="BZ416" s="253"/>
      <c r="CA416" s="253"/>
      <c r="CB416" s="253"/>
      <c r="CC416" s="253"/>
      <c r="CD416" s="253"/>
      <c r="CE416" s="253"/>
      <c r="CF416" s="253"/>
      <c r="CG416" s="253"/>
      <c r="CH416" s="253"/>
      <c r="CI416" s="253"/>
      <c r="CJ416" s="253"/>
      <c r="CK416" s="253"/>
      <c r="CL416" s="253"/>
      <c r="CM416" s="253"/>
      <c r="CN416" s="253"/>
      <c r="CO416" s="253"/>
      <c r="CP416" s="253"/>
      <c r="CQ416" s="253"/>
      <c r="CR416" s="253"/>
      <c r="CS416" s="253"/>
      <c r="CT416" s="253"/>
      <c r="CU416" s="253"/>
      <c r="CV416" s="253"/>
      <c r="CW416" s="253"/>
      <c r="CX416" s="253"/>
      <c r="CY416" s="253"/>
      <c r="CZ416" s="253"/>
      <c r="DA416" s="253"/>
      <c r="DB416" s="253"/>
      <c r="DC416" s="253"/>
      <c r="DD416" s="253"/>
      <c r="DE416" s="253"/>
      <c r="DF416" s="253"/>
      <c r="DG416" s="253"/>
      <c r="DH416" s="253"/>
      <c r="DI416" s="253"/>
      <c r="DJ416" s="253"/>
      <c r="DK416" s="253"/>
      <c r="DL416" s="253"/>
      <c r="DM416" s="253"/>
      <c r="DN416" s="253"/>
      <c r="DO416" s="253"/>
      <c r="DP416" s="253"/>
      <c r="DQ416" s="253"/>
      <c r="DR416" s="253"/>
      <c r="DS416" s="253"/>
      <c r="DT416" s="253"/>
      <c r="DU416" s="253"/>
      <c r="DV416" s="253"/>
      <c r="DW416" s="253"/>
      <c r="DX416" s="253"/>
      <c r="DY416" s="253"/>
      <c r="DZ416" s="253"/>
      <c r="EA416" s="253"/>
      <c r="EB416" s="253"/>
      <c r="EC416" s="253"/>
      <c r="ED416" s="253"/>
      <c r="EE416" s="253"/>
      <c r="EF416" s="253"/>
      <c r="EG416" s="253"/>
      <c r="EH416" s="253"/>
      <c r="EI416" s="253"/>
      <c r="EJ416" s="253"/>
      <c r="EK416" s="253"/>
      <c r="EL416" s="253"/>
      <c r="EM416" s="253"/>
      <c r="EN416" s="253"/>
      <c r="EO416" s="253"/>
      <c r="EP416" s="253"/>
      <c r="EQ416" s="253"/>
      <c r="ER416" s="253"/>
      <c r="ES416" s="253"/>
      <c r="ET416" s="253"/>
      <c r="EU416" s="253"/>
      <c r="EV416" s="253"/>
      <c r="EW416" s="253"/>
      <c r="EX416" s="253"/>
      <c r="EY416" s="253"/>
      <c r="EZ416" s="253"/>
      <c r="FA416" s="253"/>
      <c r="FB416" s="253"/>
      <c r="FC416" s="253"/>
      <c r="FD416" s="253"/>
      <c r="FE416" s="253"/>
      <c r="FF416" s="253"/>
      <c r="FG416" s="253"/>
      <c r="FH416" s="253"/>
      <c r="FI416" s="253"/>
      <c r="FJ416" s="253"/>
      <c r="FK416" s="253"/>
      <c r="FL416" s="253"/>
      <c r="FM416" s="253"/>
      <c r="FN416" s="253"/>
      <c r="FO416" s="253"/>
      <c r="FP416" s="253"/>
      <c r="FQ416" s="253"/>
      <c r="FR416" s="253"/>
      <c r="FS416" s="253"/>
      <c r="FT416" s="253"/>
      <c r="FU416" s="253"/>
      <c r="FV416" s="253"/>
      <c r="FW416" s="253"/>
      <c r="FX416" s="253"/>
      <c r="FY416" s="253"/>
      <c r="FZ416" s="253"/>
      <c r="GA416" s="253"/>
      <c r="GB416" s="253"/>
      <c r="GC416" s="253"/>
      <c r="GD416" s="253"/>
      <c r="GE416" s="253"/>
      <c r="GF416" s="253"/>
      <c r="GG416" s="253"/>
      <c r="GH416" s="253"/>
      <c r="GI416" s="253"/>
      <c r="GJ416" s="253"/>
      <c r="GK416" s="253"/>
      <c r="GL416" s="253"/>
      <c r="GM416" s="253"/>
      <c r="GN416" s="253"/>
      <c r="GO416" s="253"/>
      <c r="GP416" s="253"/>
      <c r="GQ416" s="253"/>
      <c r="GR416" s="253"/>
      <c r="GS416" s="253"/>
      <c r="GT416" s="253"/>
      <c r="GU416" s="253"/>
      <c r="GV416" s="253"/>
      <c r="GW416" s="253"/>
      <c r="GX416" s="253"/>
      <c r="GY416" s="253"/>
      <c r="GZ416" s="253"/>
      <c r="HA416" s="253"/>
      <c r="HB416" s="253"/>
      <c r="HC416" s="253"/>
      <c r="HD416" s="253"/>
      <c r="HE416" s="253"/>
      <c r="HF416" s="253"/>
    </row>
    <row r="417" spans="1:214" s="312" customFormat="1" ht="15" customHeight="1" x14ac:dyDescent="0.25">
      <c r="A417" s="252"/>
      <c r="B417" s="253"/>
      <c r="C417" s="253"/>
      <c r="D417" s="253"/>
      <c r="E417" s="253"/>
      <c r="F417" s="253"/>
      <c r="G417" s="253"/>
      <c r="H417" s="253"/>
      <c r="I417" s="253"/>
      <c r="J417" s="253"/>
      <c r="K417" s="253"/>
      <c r="L417" s="253"/>
      <c r="M417" s="253"/>
      <c r="N417" s="253"/>
      <c r="O417" s="253"/>
      <c r="P417" s="253"/>
      <c r="Q417" s="253"/>
      <c r="R417" s="253"/>
      <c r="S417" s="253"/>
      <c r="T417" s="253"/>
      <c r="U417" s="253" t="s">
        <v>616</v>
      </c>
      <c r="V417" s="253"/>
      <c r="W417" s="253"/>
      <c r="X417" s="253"/>
      <c r="Y417" s="253"/>
      <c r="Z417" s="253"/>
      <c r="AA417" s="253"/>
      <c r="AB417" s="253"/>
      <c r="AC417" s="253" t="s">
        <v>323</v>
      </c>
      <c r="AD417" s="253"/>
      <c r="AE417" s="253"/>
      <c r="AF417" s="253"/>
      <c r="AG417" s="253"/>
      <c r="AH417" s="253"/>
      <c r="AI417" s="253"/>
      <c r="AJ417" s="253"/>
      <c r="AK417" s="253"/>
      <c r="AL417" s="253"/>
      <c r="AM417" s="253"/>
      <c r="AN417" s="253"/>
      <c r="AO417" s="253"/>
      <c r="AP417" s="253"/>
      <c r="AQ417" s="253"/>
      <c r="AR417" s="253"/>
      <c r="AS417" s="253"/>
      <c r="AT417" s="253"/>
      <c r="AU417" s="253"/>
      <c r="AV417" s="253"/>
      <c r="AW417" s="253"/>
      <c r="AX417" s="253"/>
      <c r="AY417" s="253"/>
      <c r="AZ417" s="253"/>
      <c r="BA417" s="253"/>
      <c r="BB417" s="253"/>
      <c r="BC417" s="253"/>
      <c r="BD417" s="253"/>
      <c r="BE417" s="253"/>
      <c r="BF417" s="253"/>
      <c r="BG417" s="253"/>
      <c r="BH417" s="253"/>
      <c r="BI417" s="253"/>
      <c r="BJ417" s="253"/>
      <c r="BK417" s="253"/>
      <c r="BL417" s="253"/>
      <c r="BM417" s="253"/>
      <c r="BN417" s="253"/>
      <c r="BO417" s="253"/>
      <c r="BP417" s="253"/>
      <c r="BQ417" s="253"/>
      <c r="BR417" s="253"/>
      <c r="BS417" s="253"/>
      <c r="BT417" s="253"/>
      <c r="BU417" s="253"/>
      <c r="BV417" s="253"/>
      <c r="BW417" s="253"/>
      <c r="BX417" s="253"/>
      <c r="BY417" s="253"/>
      <c r="BZ417" s="253"/>
      <c r="CA417" s="253"/>
      <c r="CB417" s="253"/>
      <c r="CC417" s="253"/>
      <c r="CD417" s="253"/>
      <c r="CE417" s="253"/>
      <c r="CF417" s="253"/>
      <c r="CG417" s="253"/>
      <c r="CH417" s="253"/>
      <c r="CI417" s="253"/>
      <c r="CJ417" s="253"/>
      <c r="CK417" s="253"/>
      <c r="CL417" s="253"/>
      <c r="CM417" s="253"/>
      <c r="CN417" s="253"/>
      <c r="CO417" s="253"/>
      <c r="CP417" s="253"/>
      <c r="CQ417" s="253"/>
      <c r="CR417" s="253"/>
      <c r="CS417" s="253"/>
      <c r="CT417" s="253"/>
      <c r="CU417" s="253"/>
      <c r="CV417" s="253"/>
      <c r="CW417" s="253"/>
      <c r="CX417" s="253"/>
      <c r="CY417" s="253"/>
      <c r="CZ417" s="253"/>
      <c r="DA417" s="253"/>
      <c r="DB417" s="253"/>
      <c r="DC417" s="253"/>
      <c r="DD417" s="253"/>
      <c r="DE417" s="253"/>
      <c r="DF417" s="253"/>
      <c r="DG417" s="253"/>
      <c r="DH417" s="253"/>
      <c r="DI417" s="253"/>
      <c r="DJ417" s="253"/>
      <c r="DK417" s="253"/>
      <c r="DL417" s="253"/>
      <c r="DM417" s="253"/>
      <c r="DN417" s="253"/>
      <c r="DO417" s="253"/>
      <c r="DP417" s="253"/>
      <c r="DQ417" s="253"/>
      <c r="DR417" s="253"/>
      <c r="DS417" s="253"/>
      <c r="DT417" s="253"/>
      <c r="DU417" s="253"/>
      <c r="DV417" s="253"/>
      <c r="DW417" s="253"/>
      <c r="DX417" s="253"/>
      <c r="DY417" s="253"/>
      <c r="DZ417" s="253"/>
      <c r="EA417" s="253"/>
      <c r="EB417" s="253"/>
      <c r="EC417" s="253"/>
      <c r="ED417" s="253"/>
      <c r="EE417" s="253"/>
      <c r="EF417" s="253"/>
      <c r="EG417" s="253"/>
      <c r="EH417" s="253"/>
      <c r="EI417" s="253"/>
      <c r="EJ417" s="253"/>
      <c r="EK417" s="253"/>
      <c r="EL417" s="253"/>
      <c r="EM417" s="253"/>
      <c r="EN417" s="253"/>
      <c r="EO417" s="253"/>
      <c r="EP417" s="253"/>
      <c r="EQ417" s="253"/>
      <c r="ER417" s="253"/>
      <c r="ES417" s="253"/>
      <c r="ET417" s="253"/>
      <c r="EU417" s="253"/>
      <c r="EV417" s="253"/>
      <c r="EW417" s="253"/>
      <c r="EX417" s="253"/>
      <c r="EY417" s="253"/>
      <c r="EZ417" s="253"/>
      <c r="FA417" s="253"/>
      <c r="FB417" s="253"/>
      <c r="FC417" s="253"/>
      <c r="FD417" s="253"/>
      <c r="FE417" s="253"/>
      <c r="FF417" s="253"/>
      <c r="FG417" s="253"/>
      <c r="FH417" s="253"/>
      <c r="FI417" s="253"/>
      <c r="FJ417" s="253"/>
      <c r="FK417" s="253"/>
      <c r="FL417" s="253"/>
      <c r="FM417" s="253"/>
      <c r="FN417" s="253"/>
      <c r="FO417" s="253"/>
      <c r="FP417" s="253"/>
      <c r="FQ417" s="253"/>
      <c r="FR417" s="253"/>
      <c r="FS417" s="253"/>
      <c r="FT417" s="253"/>
      <c r="FU417" s="253"/>
      <c r="FV417" s="253"/>
      <c r="FW417" s="253"/>
      <c r="FX417" s="253"/>
      <c r="FY417" s="253"/>
      <c r="FZ417" s="253"/>
      <c r="GA417" s="253"/>
      <c r="GB417" s="253"/>
      <c r="GC417" s="253"/>
      <c r="GD417" s="253"/>
      <c r="GE417" s="253"/>
      <c r="GF417" s="253"/>
      <c r="GG417" s="253"/>
      <c r="GH417" s="253"/>
      <c r="GI417" s="253"/>
      <c r="GJ417" s="253"/>
      <c r="GK417" s="253"/>
      <c r="GL417" s="253"/>
      <c r="GM417" s="253"/>
      <c r="GN417" s="253"/>
      <c r="GO417" s="253"/>
      <c r="GP417" s="253"/>
      <c r="GQ417" s="253"/>
      <c r="GR417" s="253"/>
      <c r="GS417" s="253"/>
      <c r="GT417" s="253"/>
      <c r="GU417" s="253"/>
      <c r="GV417" s="253"/>
      <c r="GW417" s="253"/>
      <c r="GX417" s="253"/>
      <c r="GY417" s="253"/>
      <c r="GZ417" s="253"/>
      <c r="HA417" s="253"/>
      <c r="HB417" s="253"/>
      <c r="HC417" s="253"/>
      <c r="HD417" s="253"/>
      <c r="HE417" s="253"/>
      <c r="HF417" s="253"/>
    </row>
    <row r="418" spans="1:214" s="312" customFormat="1" ht="15" customHeight="1" x14ac:dyDescent="0.25">
      <c r="A418" s="252"/>
      <c r="B418" s="253"/>
      <c r="C418" s="253"/>
      <c r="D418" s="253"/>
      <c r="E418" s="253"/>
      <c r="F418" s="253"/>
      <c r="G418" s="253"/>
      <c r="H418" s="253"/>
      <c r="I418" s="253"/>
      <c r="J418" s="253"/>
      <c r="K418" s="253"/>
      <c r="L418" s="253"/>
      <c r="M418" s="253"/>
      <c r="N418" s="253"/>
      <c r="O418" s="253"/>
      <c r="P418" s="253"/>
      <c r="Q418" s="253"/>
      <c r="R418" s="253"/>
      <c r="S418" s="253"/>
      <c r="T418" s="253"/>
      <c r="U418" s="253" t="s">
        <v>617</v>
      </c>
      <c r="V418" s="253"/>
      <c r="W418" s="253"/>
      <c r="X418" s="253"/>
      <c r="Y418" s="253"/>
      <c r="Z418" s="253"/>
      <c r="AA418" s="253"/>
      <c r="AB418" s="253"/>
      <c r="AC418" s="253" t="s">
        <v>323</v>
      </c>
      <c r="AD418" s="253"/>
      <c r="AE418" s="253"/>
      <c r="AF418" s="253"/>
      <c r="AG418" s="253"/>
      <c r="AH418" s="253"/>
      <c r="AI418" s="253"/>
      <c r="AJ418" s="253"/>
      <c r="AK418" s="253"/>
      <c r="AL418" s="253"/>
      <c r="AM418" s="253"/>
      <c r="AN418" s="253"/>
      <c r="AO418" s="253"/>
      <c r="AP418" s="253"/>
      <c r="AQ418" s="253"/>
      <c r="AR418" s="253"/>
      <c r="AS418" s="253"/>
      <c r="AT418" s="253"/>
      <c r="AU418" s="253"/>
      <c r="AV418" s="253"/>
      <c r="AW418" s="253"/>
      <c r="AX418" s="253"/>
      <c r="AY418" s="253"/>
      <c r="AZ418" s="253"/>
      <c r="BA418" s="253"/>
      <c r="BB418" s="253"/>
      <c r="BC418" s="253"/>
      <c r="BD418" s="253"/>
      <c r="BE418" s="253"/>
      <c r="BF418" s="253"/>
      <c r="BG418" s="253"/>
      <c r="BH418" s="253"/>
      <c r="BI418" s="253"/>
      <c r="BJ418" s="253"/>
      <c r="BK418" s="253"/>
      <c r="BL418" s="253"/>
      <c r="BM418" s="253"/>
      <c r="BN418" s="253"/>
      <c r="BO418" s="253"/>
      <c r="BP418" s="253"/>
      <c r="BQ418" s="253"/>
      <c r="BR418" s="253"/>
      <c r="BS418" s="253"/>
      <c r="BT418" s="253"/>
      <c r="BU418" s="253"/>
      <c r="BV418" s="253"/>
      <c r="BW418" s="253"/>
      <c r="BX418" s="253"/>
      <c r="BY418" s="253"/>
      <c r="BZ418" s="253"/>
      <c r="CA418" s="253"/>
      <c r="CB418" s="253"/>
      <c r="CC418" s="253"/>
      <c r="CD418" s="253"/>
      <c r="CE418" s="253"/>
      <c r="CF418" s="253"/>
      <c r="CG418" s="253"/>
      <c r="CH418" s="253"/>
      <c r="CI418" s="253"/>
      <c r="CJ418" s="253"/>
      <c r="CK418" s="253"/>
      <c r="CL418" s="253"/>
      <c r="CM418" s="253"/>
      <c r="CN418" s="253"/>
      <c r="CO418" s="253"/>
      <c r="CP418" s="253"/>
      <c r="CQ418" s="253"/>
      <c r="CR418" s="253"/>
      <c r="CS418" s="253"/>
      <c r="CT418" s="253"/>
      <c r="CU418" s="253"/>
      <c r="CV418" s="253"/>
      <c r="CW418" s="253"/>
      <c r="CX418" s="253"/>
      <c r="CY418" s="253"/>
      <c r="CZ418" s="253"/>
      <c r="DA418" s="253"/>
      <c r="DB418" s="253"/>
      <c r="DC418" s="253"/>
      <c r="DD418" s="253"/>
      <c r="DE418" s="253"/>
      <c r="DF418" s="253"/>
      <c r="DG418" s="253"/>
      <c r="DH418" s="253"/>
      <c r="DI418" s="253"/>
      <c r="DJ418" s="253"/>
      <c r="DK418" s="253"/>
      <c r="DL418" s="253"/>
      <c r="DM418" s="253"/>
      <c r="DN418" s="253"/>
      <c r="DO418" s="253"/>
      <c r="DP418" s="253"/>
      <c r="DQ418" s="253"/>
      <c r="DR418" s="253"/>
      <c r="DS418" s="253"/>
      <c r="DT418" s="253"/>
      <c r="DU418" s="253"/>
      <c r="DV418" s="253"/>
      <c r="DW418" s="253"/>
      <c r="DX418" s="253"/>
      <c r="DY418" s="253"/>
      <c r="DZ418" s="253"/>
      <c r="EA418" s="253"/>
      <c r="EB418" s="253"/>
      <c r="EC418" s="253"/>
      <c r="ED418" s="253"/>
      <c r="EE418" s="253"/>
      <c r="EF418" s="253"/>
      <c r="EG418" s="253"/>
      <c r="EH418" s="253"/>
      <c r="EI418" s="253"/>
      <c r="EJ418" s="253"/>
      <c r="EK418" s="253"/>
      <c r="EL418" s="253"/>
      <c r="EM418" s="253"/>
      <c r="EN418" s="253"/>
      <c r="EO418" s="253"/>
      <c r="EP418" s="253"/>
      <c r="EQ418" s="253"/>
      <c r="ER418" s="253"/>
      <c r="ES418" s="253"/>
      <c r="ET418" s="253"/>
      <c r="EU418" s="253"/>
      <c r="EV418" s="253"/>
      <c r="EW418" s="253"/>
      <c r="EX418" s="253"/>
      <c r="EY418" s="253"/>
      <c r="EZ418" s="253"/>
      <c r="FA418" s="253"/>
      <c r="FB418" s="253"/>
      <c r="FC418" s="253"/>
      <c r="FD418" s="253"/>
      <c r="FE418" s="253"/>
      <c r="FF418" s="253"/>
      <c r="FG418" s="253"/>
      <c r="FH418" s="253"/>
      <c r="FI418" s="253"/>
      <c r="FJ418" s="253"/>
      <c r="FK418" s="253"/>
      <c r="FL418" s="253"/>
      <c r="FM418" s="253"/>
      <c r="FN418" s="253"/>
      <c r="FO418" s="253"/>
      <c r="FP418" s="253"/>
      <c r="FQ418" s="253"/>
      <c r="FR418" s="253"/>
      <c r="FS418" s="253"/>
      <c r="FT418" s="253"/>
      <c r="FU418" s="253"/>
      <c r="FV418" s="253"/>
      <c r="FW418" s="253"/>
      <c r="FX418" s="253"/>
      <c r="FY418" s="253"/>
      <c r="FZ418" s="253"/>
      <c r="GA418" s="253"/>
      <c r="GB418" s="253"/>
      <c r="GC418" s="253"/>
      <c r="GD418" s="253"/>
      <c r="GE418" s="253"/>
      <c r="GF418" s="253"/>
      <c r="GG418" s="253"/>
      <c r="GH418" s="253"/>
      <c r="GI418" s="253"/>
      <c r="GJ418" s="253"/>
      <c r="GK418" s="253"/>
      <c r="GL418" s="253"/>
      <c r="GM418" s="253"/>
      <c r="GN418" s="253"/>
      <c r="GO418" s="253"/>
      <c r="GP418" s="253"/>
      <c r="GQ418" s="253"/>
      <c r="GR418" s="253"/>
      <c r="GS418" s="253"/>
      <c r="GT418" s="253"/>
      <c r="GU418" s="253"/>
      <c r="GV418" s="253"/>
      <c r="GW418" s="253"/>
      <c r="GX418" s="253"/>
      <c r="GY418" s="253"/>
      <c r="GZ418" s="253"/>
      <c r="HA418" s="253"/>
      <c r="HB418" s="253"/>
      <c r="HC418" s="253"/>
      <c r="HD418" s="253"/>
      <c r="HE418" s="253"/>
      <c r="HF418" s="253"/>
    </row>
    <row r="419" spans="1:214" s="312" customFormat="1" ht="15" customHeight="1" x14ac:dyDescent="0.25">
      <c r="A419" s="252"/>
      <c r="B419" s="253"/>
      <c r="C419" s="253"/>
      <c r="D419" s="253"/>
      <c r="E419" s="253"/>
      <c r="F419" s="253"/>
      <c r="G419" s="253"/>
      <c r="H419" s="253"/>
      <c r="I419" s="253"/>
      <c r="J419" s="253"/>
      <c r="K419" s="253"/>
      <c r="L419" s="253"/>
      <c r="M419" s="253"/>
      <c r="N419" s="253"/>
      <c r="O419" s="253"/>
      <c r="P419" s="253"/>
      <c r="Q419" s="253"/>
      <c r="R419" s="253"/>
      <c r="S419" s="253"/>
      <c r="T419" s="253"/>
      <c r="U419" s="253" t="s">
        <v>618</v>
      </c>
      <c r="V419" s="253"/>
      <c r="W419" s="253"/>
      <c r="X419" s="253"/>
      <c r="Y419" s="253"/>
      <c r="Z419" s="253"/>
      <c r="AA419" s="253"/>
      <c r="AB419" s="253"/>
      <c r="AC419" s="253" t="s">
        <v>323</v>
      </c>
      <c r="AD419" s="253"/>
      <c r="AE419" s="253"/>
      <c r="AF419" s="253"/>
      <c r="AG419" s="253"/>
      <c r="AH419" s="253"/>
      <c r="AI419" s="253"/>
      <c r="AJ419" s="253"/>
      <c r="AK419" s="253"/>
      <c r="AL419" s="253"/>
      <c r="AM419" s="253"/>
      <c r="AN419" s="253"/>
      <c r="AO419" s="253"/>
      <c r="AP419" s="253"/>
      <c r="AQ419" s="253"/>
      <c r="AR419" s="253"/>
      <c r="AS419" s="253"/>
      <c r="AT419" s="253"/>
      <c r="AU419" s="253"/>
      <c r="AV419" s="253"/>
      <c r="AW419" s="253"/>
      <c r="AX419" s="253"/>
      <c r="AY419" s="253"/>
      <c r="AZ419" s="253"/>
      <c r="BA419" s="253"/>
      <c r="BB419" s="253"/>
      <c r="BC419" s="253"/>
      <c r="BD419" s="253"/>
      <c r="BE419" s="253"/>
      <c r="BF419" s="253"/>
      <c r="BG419" s="253"/>
      <c r="BH419" s="253"/>
      <c r="BI419" s="253"/>
      <c r="BJ419" s="253"/>
      <c r="BK419" s="253"/>
      <c r="BL419" s="253"/>
      <c r="BM419" s="253"/>
      <c r="BN419" s="253"/>
      <c r="BO419" s="253"/>
      <c r="BP419" s="253"/>
      <c r="BQ419" s="253"/>
      <c r="BR419" s="253"/>
      <c r="BS419" s="253"/>
      <c r="BT419" s="253"/>
      <c r="BU419" s="253"/>
      <c r="BV419" s="253"/>
      <c r="BW419" s="253"/>
      <c r="BX419" s="253"/>
      <c r="BY419" s="253"/>
      <c r="BZ419" s="253"/>
      <c r="CA419" s="253"/>
      <c r="CB419" s="253"/>
      <c r="CC419" s="253"/>
      <c r="CD419" s="253"/>
      <c r="CE419" s="253"/>
      <c r="CF419" s="253"/>
      <c r="CG419" s="253"/>
      <c r="CH419" s="253"/>
      <c r="CI419" s="253"/>
      <c r="CJ419" s="253"/>
      <c r="CK419" s="253"/>
      <c r="CL419" s="253"/>
      <c r="CM419" s="253"/>
      <c r="CN419" s="253"/>
      <c r="CO419" s="253"/>
      <c r="CP419" s="253"/>
      <c r="CQ419" s="253"/>
      <c r="CR419" s="253"/>
      <c r="CS419" s="253"/>
      <c r="CT419" s="253"/>
      <c r="CU419" s="253"/>
      <c r="CV419" s="253"/>
      <c r="CW419" s="253"/>
      <c r="CX419" s="253"/>
      <c r="CY419" s="253"/>
      <c r="CZ419" s="253"/>
      <c r="DA419" s="253"/>
      <c r="DB419" s="253"/>
      <c r="DC419" s="253"/>
      <c r="DD419" s="253"/>
      <c r="DE419" s="253"/>
      <c r="DF419" s="253"/>
      <c r="DG419" s="253"/>
      <c r="DH419" s="253"/>
      <c r="DI419" s="253"/>
      <c r="DJ419" s="253"/>
      <c r="DK419" s="253"/>
      <c r="DL419" s="253"/>
      <c r="DM419" s="253"/>
      <c r="DN419" s="253"/>
      <c r="DO419" s="253"/>
      <c r="DP419" s="253"/>
      <c r="DQ419" s="253"/>
      <c r="DR419" s="253"/>
      <c r="DS419" s="253"/>
      <c r="DT419" s="253"/>
      <c r="DU419" s="253"/>
      <c r="DV419" s="253"/>
      <c r="DW419" s="253"/>
      <c r="DX419" s="253"/>
      <c r="DY419" s="253"/>
      <c r="DZ419" s="253"/>
      <c r="EA419" s="253"/>
      <c r="EB419" s="253"/>
      <c r="EC419" s="253"/>
      <c r="ED419" s="253"/>
      <c r="EE419" s="253"/>
      <c r="EF419" s="253"/>
      <c r="EG419" s="253"/>
      <c r="EH419" s="253"/>
      <c r="EI419" s="253"/>
      <c r="EJ419" s="253"/>
      <c r="EK419" s="253"/>
      <c r="EL419" s="253"/>
      <c r="EM419" s="253"/>
      <c r="EN419" s="253"/>
      <c r="EO419" s="253"/>
      <c r="EP419" s="253"/>
      <c r="EQ419" s="253"/>
      <c r="ER419" s="253"/>
      <c r="ES419" s="253"/>
      <c r="ET419" s="253"/>
      <c r="EU419" s="253"/>
      <c r="EV419" s="253"/>
      <c r="EW419" s="253"/>
      <c r="EX419" s="253"/>
      <c r="EY419" s="253"/>
      <c r="EZ419" s="253"/>
      <c r="FA419" s="253"/>
      <c r="FB419" s="253"/>
      <c r="FC419" s="253"/>
      <c r="FD419" s="253"/>
      <c r="FE419" s="253"/>
      <c r="FF419" s="253"/>
      <c r="FG419" s="253"/>
      <c r="FH419" s="253"/>
      <c r="FI419" s="253"/>
      <c r="FJ419" s="253"/>
      <c r="FK419" s="253"/>
      <c r="FL419" s="253"/>
      <c r="FM419" s="253"/>
      <c r="FN419" s="253"/>
      <c r="FO419" s="253"/>
      <c r="FP419" s="253"/>
      <c r="FQ419" s="253"/>
      <c r="FR419" s="253"/>
      <c r="FS419" s="253"/>
      <c r="FT419" s="253"/>
      <c r="FU419" s="253"/>
      <c r="FV419" s="253"/>
      <c r="FW419" s="253"/>
      <c r="FX419" s="253"/>
      <c r="FY419" s="253"/>
      <c r="FZ419" s="253"/>
      <c r="GA419" s="253"/>
      <c r="GB419" s="253"/>
      <c r="GC419" s="253"/>
      <c r="GD419" s="253"/>
      <c r="GE419" s="253"/>
      <c r="GF419" s="253"/>
      <c r="GG419" s="253"/>
      <c r="GH419" s="253"/>
      <c r="GI419" s="253"/>
      <c r="GJ419" s="253"/>
      <c r="GK419" s="253"/>
      <c r="GL419" s="253"/>
      <c r="GM419" s="253"/>
      <c r="GN419" s="253"/>
      <c r="GO419" s="253"/>
      <c r="GP419" s="253"/>
      <c r="GQ419" s="253"/>
      <c r="GR419" s="253"/>
      <c r="GS419" s="253"/>
      <c r="GT419" s="253"/>
      <c r="GU419" s="253"/>
      <c r="GV419" s="253"/>
      <c r="GW419" s="253"/>
      <c r="GX419" s="253"/>
      <c r="GY419" s="253"/>
      <c r="GZ419" s="253"/>
      <c r="HA419" s="253"/>
      <c r="HB419" s="253"/>
      <c r="HC419" s="253"/>
      <c r="HD419" s="253"/>
      <c r="HE419" s="253"/>
      <c r="HF419" s="253"/>
    </row>
    <row r="420" spans="1:214" s="312" customFormat="1" ht="15" customHeight="1" x14ac:dyDescent="0.25">
      <c r="A420" s="252"/>
      <c r="B420" s="253"/>
      <c r="C420" s="253"/>
      <c r="D420" s="253"/>
      <c r="E420" s="253"/>
      <c r="F420" s="253"/>
      <c r="G420" s="253"/>
      <c r="H420" s="253"/>
      <c r="I420" s="253"/>
      <c r="J420" s="253"/>
      <c r="K420" s="253"/>
      <c r="L420" s="253"/>
      <c r="M420" s="253"/>
      <c r="N420" s="253"/>
      <c r="O420" s="253"/>
      <c r="P420" s="253"/>
      <c r="Q420" s="253"/>
      <c r="R420" s="253"/>
      <c r="S420" s="253"/>
      <c r="T420" s="253"/>
      <c r="U420" s="253" t="s">
        <v>619</v>
      </c>
      <c r="V420" s="253"/>
      <c r="W420" s="253"/>
      <c r="X420" s="253"/>
      <c r="Y420" s="253"/>
      <c r="Z420" s="253"/>
      <c r="AA420" s="253"/>
      <c r="AB420" s="253"/>
      <c r="AC420" s="253" t="s">
        <v>316</v>
      </c>
      <c r="AD420" s="253"/>
      <c r="AE420" s="253"/>
      <c r="AF420" s="253"/>
      <c r="AG420" s="253"/>
      <c r="AH420" s="253"/>
      <c r="AI420" s="253"/>
      <c r="AJ420" s="253"/>
      <c r="AK420" s="253"/>
      <c r="AL420" s="253"/>
      <c r="AM420" s="253"/>
      <c r="AN420" s="253"/>
      <c r="AO420" s="253"/>
      <c r="AP420" s="253"/>
      <c r="AQ420" s="253"/>
      <c r="AR420" s="253"/>
      <c r="AS420" s="253"/>
      <c r="AT420" s="253"/>
      <c r="AU420" s="253"/>
      <c r="AV420" s="253"/>
      <c r="AW420" s="253"/>
      <c r="AX420" s="253"/>
      <c r="AY420" s="253"/>
      <c r="AZ420" s="253"/>
      <c r="BA420" s="253"/>
      <c r="BB420" s="253"/>
      <c r="BC420" s="253"/>
      <c r="BD420" s="253"/>
      <c r="BE420" s="253"/>
      <c r="BF420" s="253"/>
      <c r="BG420" s="253"/>
      <c r="BH420" s="253"/>
      <c r="BI420" s="253"/>
      <c r="BJ420" s="253"/>
      <c r="BK420" s="253"/>
      <c r="BL420" s="253"/>
      <c r="BM420" s="253"/>
      <c r="BN420" s="253"/>
      <c r="BO420" s="253"/>
      <c r="BP420" s="253"/>
      <c r="BQ420" s="253"/>
      <c r="BR420" s="253"/>
      <c r="BS420" s="253"/>
      <c r="BT420" s="253"/>
      <c r="BU420" s="253"/>
      <c r="BV420" s="253"/>
      <c r="BW420" s="253"/>
      <c r="BX420" s="253"/>
      <c r="BY420" s="253"/>
      <c r="BZ420" s="253"/>
      <c r="CA420" s="253"/>
      <c r="CB420" s="253"/>
      <c r="CC420" s="253"/>
      <c r="CD420" s="253"/>
      <c r="CE420" s="253"/>
      <c r="CF420" s="253"/>
      <c r="CG420" s="253"/>
      <c r="CH420" s="253"/>
      <c r="CI420" s="253"/>
      <c r="CJ420" s="253"/>
      <c r="CK420" s="253"/>
      <c r="CL420" s="253"/>
      <c r="CM420" s="253"/>
      <c r="CN420" s="253"/>
      <c r="CO420" s="253"/>
      <c r="CP420" s="253"/>
      <c r="CQ420" s="253"/>
      <c r="CR420" s="253"/>
      <c r="CS420" s="253"/>
      <c r="CT420" s="253"/>
      <c r="CU420" s="253"/>
      <c r="CV420" s="253"/>
      <c r="CW420" s="253"/>
      <c r="CX420" s="253"/>
      <c r="CY420" s="253"/>
      <c r="CZ420" s="253"/>
      <c r="DA420" s="253"/>
      <c r="DB420" s="253"/>
      <c r="DC420" s="253"/>
      <c r="DD420" s="253"/>
      <c r="DE420" s="253"/>
      <c r="DF420" s="253"/>
      <c r="DG420" s="253"/>
      <c r="DH420" s="253"/>
      <c r="DI420" s="253"/>
      <c r="DJ420" s="253"/>
      <c r="DK420" s="253"/>
      <c r="DL420" s="253"/>
      <c r="DM420" s="253"/>
      <c r="DN420" s="253"/>
      <c r="DO420" s="253"/>
      <c r="DP420" s="253"/>
      <c r="DQ420" s="253"/>
      <c r="DR420" s="253"/>
      <c r="DS420" s="253"/>
      <c r="DT420" s="253"/>
      <c r="DU420" s="253"/>
      <c r="DV420" s="253"/>
      <c r="DW420" s="253"/>
      <c r="DX420" s="253"/>
      <c r="DY420" s="253"/>
      <c r="DZ420" s="253"/>
      <c r="EA420" s="253"/>
      <c r="EB420" s="253"/>
      <c r="EC420" s="253"/>
      <c r="ED420" s="253"/>
      <c r="EE420" s="253"/>
      <c r="EF420" s="253"/>
      <c r="EG420" s="253"/>
      <c r="EH420" s="253"/>
      <c r="EI420" s="253"/>
      <c r="EJ420" s="253"/>
      <c r="EK420" s="253"/>
      <c r="EL420" s="253"/>
      <c r="EM420" s="253"/>
      <c r="EN420" s="253"/>
      <c r="EO420" s="253"/>
      <c r="EP420" s="253"/>
      <c r="EQ420" s="253"/>
      <c r="ER420" s="253"/>
      <c r="ES420" s="253"/>
      <c r="ET420" s="253"/>
      <c r="EU420" s="253"/>
      <c r="EV420" s="253"/>
      <c r="EW420" s="253"/>
      <c r="EX420" s="253"/>
      <c r="EY420" s="253"/>
      <c r="EZ420" s="253"/>
      <c r="FA420" s="253"/>
      <c r="FB420" s="253"/>
      <c r="FC420" s="253"/>
      <c r="FD420" s="253"/>
      <c r="FE420" s="253"/>
      <c r="FF420" s="253"/>
      <c r="FG420" s="253"/>
      <c r="FH420" s="253"/>
      <c r="FI420" s="253"/>
      <c r="FJ420" s="253"/>
      <c r="FK420" s="253"/>
      <c r="FL420" s="253"/>
      <c r="FM420" s="253"/>
      <c r="FN420" s="253"/>
      <c r="FO420" s="253"/>
      <c r="FP420" s="253"/>
      <c r="FQ420" s="253"/>
      <c r="FR420" s="253"/>
      <c r="FS420" s="253"/>
      <c r="FT420" s="253"/>
      <c r="FU420" s="253"/>
      <c r="FV420" s="253"/>
      <c r="FW420" s="253"/>
      <c r="FX420" s="253"/>
      <c r="FY420" s="253"/>
      <c r="FZ420" s="253"/>
      <c r="GA420" s="253"/>
      <c r="GB420" s="253"/>
      <c r="GC420" s="253"/>
      <c r="GD420" s="253"/>
      <c r="GE420" s="253"/>
      <c r="GF420" s="253"/>
      <c r="GG420" s="253"/>
      <c r="GH420" s="253"/>
      <c r="GI420" s="253"/>
      <c r="GJ420" s="253"/>
      <c r="GK420" s="253"/>
      <c r="GL420" s="253"/>
      <c r="GM420" s="253"/>
      <c r="GN420" s="253"/>
      <c r="GO420" s="253"/>
      <c r="GP420" s="253"/>
      <c r="GQ420" s="253"/>
      <c r="GR420" s="253"/>
      <c r="GS420" s="253"/>
      <c r="GT420" s="253"/>
      <c r="GU420" s="253"/>
      <c r="GV420" s="253"/>
      <c r="GW420" s="253"/>
      <c r="GX420" s="253"/>
      <c r="GY420" s="253"/>
      <c r="GZ420" s="253"/>
      <c r="HA420" s="253"/>
      <c r="HB420" s="253"/>
      <c r="HC420" s="253"/>
      <c r="HD420" s="253"/>
      <c r="HE420" s="253"/>
      <c r="HF420" s="253"/>
    </row>
    <row r="421" spans="1:214" s="312" customFormat="1" ht="15" customHeight="1" x14ac:dyDescent="0.25">
      <c r="A421" s="252"/>
      <c r="B421" s="253"/>
      <c r="C421" s="253"/>
      <c r="D421" s="253"/>
      <c r="E421" s="253"/>
      <c r="F421" s="253"/>
      <c r="G421" s="253"/>
      <c r="H421" s="253"/>
      <c r="I421" s="253"/>
      <c r="J421" s="253"/>
      <c r="K421" s="253"/>
      <c r="L421" s="253"/>
      <c r="M421" s="253"/>
      <c r="N421" s="253"/>
      <c r="O421" s="253"/>
      <c r="P421" s="253"/>
      <c r="Q421" s="253"/>
      <c r="R421" s="253"/>
      <c r="S421" s="253"/>
      <c r="T421" s="253"/>
      <c r="U421" s="253" t="s">
        <v>620</v>
      </c>
      <c r="V421" s="253"/>
      <c r="W421" s="253"/>
      <c r="X421" s="253"/>
      <c r="Y421" s="253"/>
      <c r="Z421" s="253"/>
      <c r="AA421" s="253"/>
      <c r="AB421" s="253"/>
      <c r="AC421" s="253" t="s">
        <v>323</v>
      </c>
      <c r="AD421" s="253"/>
      <c r="AE421" s="253"/>
      <c r="AF421" s="253"/>
      <c r="AG421" s="253"/>
      <c r="AH421" s="253"/>
      <c r="AI421" s="253"/>
      <c r="AJ421" s="253"/>
      <c r="AK421" s="253"/>
      <c r="AL421" s="253"/>
      <c r="AM421" s="253"/>
      <c r="AN421" s="253"/>
      <c r="AO421" s="253"/>
      <c r="AP421" s="253"/>
      <c r="AQ421" s="253"/>
      <c r="AR421" s="253"/>
      <c r="AS421" s="253"/>
      <c r="AT421" s="253"/>
      <c r="AU421" s="253"/>
      <c r="AV421" s="253"/>
      <c r="AW421" s="253"/>
      <c r="AX421" s="253"/>
      <c r="AY421" s="253"/>
      <c r="AZ421" s="253"/>
      <c r="BA421" s="253"/>
      <c r="BB421" s="253"/>
      <c r="BC421" s="253"/>
      <c r="BD421" s="253"/>
      <c r="BE421" s="253"/>
      <c r="BF421" s="253"/>
      <c r="BG421" s="253"/>
      <c r="BH421" s="253"/>
      <c r="BI421" s="253"/>
      <c r="BJ421" s="253"/>
      <c r="BK421" s="253"/>
      <c r="BL421" s="253"/>
      <c r="BM421" s="253"/>
      <c r="BN421" s="253"/>
      <c r="BO421" s="253"/>
      <c r="BP421" s="253"/>
      <c r="BQ421" s="253"/>
      <c r="BR421" s="253"/>
      <c r="BS421" s="253"/>
      <c r="BT421" s="253"/>
      <c r="BU421" s="253"/>
      <c r="BV421" s="253"/>
      <c r="BW421" s="253"/>
      <c r="BX421" s="253"/>
      <c r="BY421" s="253"/>
      <c r="BZ421" s="253"/>
      <c r="CA421" s="253"/>
      <c r="CB421" s="253"/>
      <c r="CC421" s="253"/>
      <c r="CD421" s="253"/>
      <c r="CE421" s="253"/>
      <c r="CF421" s="253"/>
      <c r="CG421" s="253"/>
      <c r="CH421" s="253"/>
      <c r="CI421" s="253"/>
      <c r="CJ421" s="253"/>
      <c r="CK421" s="253"/>
      <c r="CL421" s="253"/>
      <c r="CM421" s="253"/>
      <c r="CN421" s="253"/>
      <c r="CO421" s="253"/>
      <c r="CP421" s="253"/>
      <c r="CQ421" s="253"/>
      <c r="CR421" s="253"/>
      <c r="CS421" s="253"/>
      <c r="CT421" s="253"/>
      <c r="CU421" s="253"/>
      <c r="CV421" s="253"/>
      <c r="CW421" s="253"/>
      <c r="CX421" s="253"/>
      <c r="CY421" s="253"/>
      <c r="CZ421" s="253"/>
      <c r="DA421" s="253"/>
      <c r="DB421" s="253"/>
      <c r="DC421" s="253"/>
      <c r="DD421" s="253"/>
      <c r="DE421" s="253"/>
      <c r="DF421" s="253"/>
      <c r="DG421" s="253"/>
      <c r="DH421" s="253"/>
      <c r="DI421" s="253"/>
      <c r="DJ421" s="253"/>
      <c r="DK421" s="253"/>
      <c r="DL421" s="253"/>
      <c r="DM421" s="253"/>
      <c r="DN421" s="253"/>
      <c r="DO421" s="253"/>
      <c r="DP421" s="253"/>
      <c r="DQ421" s="253"/>
      <c r="DR421" s="253"/>
      <c r="DS421" s="253"/>
      <c r="DT421" s="253"/>
      <c r="DU421" s="253"/>
      <c r="DV421" s="253"/>
      <c r="DW421" s="253"/>
      <c r="DX421" s="253"/>
      <c r="DY421" s="253"/>
      <c r="DZ421" s="253"/>
      <c r="EA421" s="253"/>
      <c r="EB421" s="253"/>
      <c r="EC421" s="253"/>
      <c r="ED421" s="253"/>
      <c r="EE421" s="253"/>
      <c r="EF421" s="253"/>
      <c r="EG421" s="253"/>
      <c r="EH421" s="253"/>
      <c r="EI421" s="253"/>
      <c r="EJ421" s="253"/>
      <c r="EK421" s="253"/>
      <c r="EL421" s="253"/>
      <c r="EM421" s="253"/>
      <c r="EN421" s="253"/>
      <c r="EO421" s="253"/>
      <c r="EP421" s="253"/>
      <c r="EQ421" s="253"/>
      <c r="ER421" s="253"/>
      <c r="ES421" s="253"/>
      <c r="ET421" s="253"/>
      <c r="EU421" s="253"/>
      <c r="EV421" s="253"/>
      <c r="EW421" s="253"/>
      <c r="EX421" s="253"/>
      <c r="EY421" s="253"/>
      <c r="EZ421" s="253"/>
      <c r="FA421" s="253"/>
      <c r="FB421" s="253"/>
      <c r="FC421" s="253"/>
      <c r="FD421" s="253"/>
      <c r="FE421" s="253"/>
      <c r="FF421" s="253"/>
      <c r="FG421" s="253"/>
      <c r="FH421" s="253"/>
      <c r="FI421" s="253"/>
      <c r="FJ421" s="253"/>
      <c r="FK421" s="253"/>
      <c r="FL421" s="253"/>
      <c r="FM421" s="253"/>
      <c r="FN421" s="253"/>
      <c r="FO421" s="253"/>
      <c r="FP421" s="253"/>
      <c r="FQ421" s="253"/>
      <c r="FR421" s="253"/>
      <c r="FS421" s="253"/>
      <c r="FT421" s="253"/>
      <c r="FU421" s="253"/>
      <c r="FV421" s="253"/>
      <c r="FW421" s="253"/>
      <c r="FX421" s="253"/>
      <c r="FY421" s="253"/>
      <c r="FZ421" s="253"/>
      <c r="GA421" s="253"/>
      <c r="GB421" s="253"/>
      <c r="GC421" s="253"/>
      <c r="GD421" s="253"/>
      <c r="GE421" s="253"/>
      <c r="GF421" s="253"/>
      <c r="GG421" s="253"/>
      <c r="GH421" s="253"/>
      <c r="GI421" s="253"/>
      <c r="GJ421" s="253"/>
      <c r="GK421" s="253"/>
      <c r="GL421" s="253"/>
      <c r="GM421" s="253"/>
      <c r="GN421" s="253"/>
      <c r="GO421" s="253"/>
      <c r="GP421" s="253"/>
      <c r="GQ421" s="253"/>
      <c r="GR421" s="253"/>
      <c r="GS421" s="253"/>
      <c r="GT421" s="253"/>
      <c r="GU421" s="253"/>
      <c r="GV421" s="253"/>
      <c r="GW421" s="253"/>
      <c r="GX421" s="253"/>
      <c r="GY421" s="253"/>
      <c r="GZ421" s="253"/>
      <c r="HA421" s="253"/>
      <c r="HB421" s="253"/>
      <c r="HC421" s="253"/>
      <c r="HD421" s="253"/>
      <c r="HE421" s="253"/>
      <c r="HF421" s="253"/>
    </row>
    <row r="422" spans="1:214" s="312" customFormat="1" ht="15" customHeight="1" x14ac:dyDescent="0.25">
      <c r="A422" s="252"/>
      <c r="B422" s="253"/>
      <c r="C422" s="253"/>
      <c r="D422" s="253"/>
      <c r="E422" s="253"/>
      <c r="F422" s="253"/>
      <c r="G422" s="253"/>
      <c r="H422" s="253"/>
      <c r="I422" s="253"/>
      <c r="J422" s="253"/>
      <c r="K422" s="253"/>
      <c r="L422" s="253"/>
      <c r="M422" s="253"/>
      <c r="N422" s="253"/>
      <c r="O422" s="253"/>
      <c r="P422" s="253"/>
      <c r="Q422" s="253"/>
      <c r="R422" s="253"/>
      <c r="S422" s="253"/>
      <c r="T422" s="253"/>
      <c r="U422" s="253" t="s">
        <v>621</v>
      </c>
      <c r="V422" s="253"/>
      <c r="W422" s="253"/>
      <c r="X422" s="253"/>
      <c r="Y422" s="253"/>
      <c r="Z422" s="253"/>
      <c r="AA422" s="253"/>
      <c r="AB422" s="253"/>
      <c r="AC422" s="253" t="s">
        <v>393</v>
      </c>
      <c r="AD422" s="253"/>
      <c r="AE422" s="253"/>
      <c r="AF422" s="253"/>
      <c r="AG422" s="253"/>
      <c r="AH422" s="253"/>
      <c r="AI422" s="253"/>
      <c r="AJ422" s="253"/>
      <c r="AK422" s="253"/>
      <c r="AL422" s="253"/>
      <c r="AM422" s="253"/>
      <c r="AN422" s="253"/>
      <c r="AO422" s="253"/>
      <c r="AP422" s="253"/>
      <c r="AQ422" s="253"/>
      <c r="AR422" s="253"/>
      <c r="AS422" s="253"/>
      <c r="AT422" s="253"/>
      <c r="AU422" s="253"/>
      <c r="AV422" s="253"/>
      <c r="AW422" s="253"/>
      <c r="AX422" s="253"/>
      <c r="AY422" s="253"/>
      <c r="AZ422" s="253"/>
      <c r="BA422" s="253"/>
      <c r="BB422" s="253"/>
      <c r="BC422" s="253"/>
      <c r="BD422" s="253"/>
      <c r="BE422" s="253"/>
      <c r="BF422" s="253"/>
      <c r="BG422" s="253"/>
      <c r="BH422" s="253"/>
      <c r="BI422" s="253"/>
      <c r="BJ422" s="253"/>
      <c r="BK422" s="253"/>
      <c r="BL422" s="253"/>
      <c r="BM422" s="253"/>
      <c r="BN422" s="253"/>
      <c r="BO422" s="253"/>
      <c r="BP422" s="253"/>
      <c r="BQ422" s="253"/>
      <c r="BR422" s="253"/>
      <c r="BS422" s="253"/>
      <c r="BT422" s="253"/>
      <c r="BU422" s="253"/>
      <c r="BV422" s="253"/>
      <c r="BW422" s="253"/>
      <c r="BX422" s="253"/>
      <c r="BY422" s="253"/>
      <c r="BZ422" s="253"/>
      <c r="CA422" s="253"/>
      <c r="CB422" s="253"/>
      <c r="CC422" s="253"/>
      <c r="CD422" s="253"/>
      <c r="CE422" s="253"/>
      <c r="CF422" s="253"/>
      <c r="CG422" s="253"/>
      <c r="CH422" s="253"/>
      <c r="CI422" s="253"/>
      <c r="CJ422" s="253"/>
      <c r="CK422" s="253"/>
      <c r="CL422" s="253"/>
      <c r="CM422" s="253"/>
      <c r="CN422" s="253"/>
      <c r="CO422" s="253"/>
      <c r="CP422" s="253"/>
      <c r="CQ422" s="253"/>
      <c r="CR422" s="253"/>
      <c r="CS422" s="253"/>
      <c r="CT422" s="253"/>
      <c r="CU422" s="253"/>
      <c r="CV422" s="253"/>
      <c r="CW422" s="253"/>
      <c r="CX422" s="253"/>
      <c r="CY422" s="253"/>
      <c r="CZ422" s="253"/>
      <c r="DA422" s="253"/>
      <c r="DB422" s="253"/>
      <c r="DC422" s="253"/>
      <c r="DD422" s="253"/>
      <c r="DE422" s="253"/>
      <c r="DF422" s="253"/>
      <c r="DG422" s="253"/>
      <c r="DH422" s="253"/>
      <c r="DI422" s="253"/>
      <c r="DJ422" s="253"/>
      <c r="DK422" s="253"/>
      <c r="DL422" s="253"/>
      <c r="DM422" s="253"/>
      <c r="DN422" s="253"/>
      <c r="DO422" s="253"/>
      <c r="DP422" s="253"/>
      <c r="DQ422" s="253"/>
      <c r="DR422" s="253"/>
      <c r="DS422" s="253"/>
      <c r="DT422" s="253"/>
      <c r="DU422" s="253"/>
      <c r="DV422" s="253"/>
      <c r="DW422" s="253"/>
      <c r="DX422" s="253"/>
      <c r="DY422" s="253"/>
      <c r="DZ422" s="253"/>
      <c r="EA422" s="253"/>
      <c r="EB422" s="253"/>
      <c r="EC422" s="253"/>
      <c r="ED422" s="253"/>
      <c r="EE422" s="253"/>
      <c r="EF422" s="253"/>
      <c r="EG422" s="253"/>
      <c r="EH422" s="253"/>
      <c r="EI422" s="253"/>
      <c r="EJ422" s="253"/>
      <c r="EK422" s="253"/>
      <c r="EL422" s="253"/>
      <c r="EM422" s="253"/>
      <c r="EN422" s="253"/>
      <c r="EO422" s="253"/>
      <c r="EP422" s="253"/>
      <c r="EQ422" s="253"/>
      <c r="ER422" s="253"/>
      <c r="ES422" s="253"/>
      <c r="ET422" s="253"/>
      <c r="EU422" s="253"/>
      <c r="EV422" s="253"/>
      <c r="EW422" s="253"/>
      <c r="EX422" s="253"/>
      <c r="EY422" s="253"/>
      <c r="EZ422" s="253"/>
      <c r="FA422" s="253"/>
      <c r="FB422" s="253"/>
      <c r="FC422" s="253"/>
      <c r="FD422" s="253"/>
      <c r="FE422" s="253"/>
      <c r="FF422" s="253"/>
      <c r="FG422" s="253"/>
      <c r="FH422" s="253"/>
      <c r="FI422" s="253"/>
      <c r="FJ422" s="253"/>
      <c r="FK422" s="253"/>
      <c r="FL422" s="253"/>
      <c r="FM422" s="253"/>
      <c r="FN422" s="253"/>
      <c r="FO422" s="253"/>
      <c r="FP422" s="253"/>
      <c r="FQ422" s="253"/>
      <c r="FR422" s="253"/>
      <c r="FS422" s="253"/>
      <c r="FT422" s="253"/>
      <c r="FU422" s="253"/>
      <c r="FV422" s="253"/>
      <c r="FW422" s="253"/>
      <c r="FX422" s="253"/>
      <c r="FY422" s="253"/>
      <c r="FZ422" s="253"/>
      <c r="GA422" s="253"/>
      <c r="GB422" s="253"/>
      <c r="GC422" s="253"/>
      <c r="GD422" s="253"/>
      <c r="GE422" s="253"/>
      <c r="GF422" s="253"/>
      <c r="GG422" s="253"/>
      <c r="GH422" s="253"/>
      <c r="GI422" s="253"/>
      <c r="GJ422" s="253"/>
      <c r="GK422" s="253"/>
      <c r="GL422" s="253"/>
      <c r="GM422" s="253"/>
      <c r="GN422" s="253"/>
      <c r="GO422" s="253"/>
      <c r="GP422" s="253"/>
      <c r="GQ422" s="253"/>
      <c r="GR422" s="253"/>
      <c r="GS422" s="253"/>
      <c r="GT422" s="253"/>
      <c r="GU422" s="253"/>
      <c r="GV422" s="253"/>
      <c r="GW422" s="253"/>
      <c r="GX422" s="253"/>
      <c r="GY422" s="253"/>
      <c r="GZ422" s="253"/>
      <c r="HA422" s="253"/>
      <c r="HB422" s="253"/>
      <c r="HC422" s="253"/>
      <c r="HD422" s="253"/>
      <c r="HE422" s="253"/>
      <c r="HF422" s="253"/>
    </row>
    <row r="423" spans="1:214" s="312" customFormat="1" ht="15" customHeight="1" x14ac:dyDescent="0.25">
      <c r="A423" s="252"/>
      <c r="B423" s="253"/>
      <c r="C423" s="253"/>
      <c r="D423" s="253"/>
      <c r="E423" s="253"/>
      <c r="F423" s="253"/>
      <c r="G423" s="253"/>
      <c r="H423" s="253"/>
      <c r="I423" s="253"/>
      <c r="J423" s="253"/>
      <c r="K423" s="253"/>
      <c r="L423" s="253"/>
      <c r="M423" s="253"/>
      <c r="N423" s="253"/>
      <c r="O423" s="253"/>
      <c r="P423" s="253"/>
      <c r="Q423" s="253"/>
      <c r="R423" s="253"/>
      <c r="S423" s="253"/>
      <c r="T423" s="253"/>
      <c r="U423" s="253" t="s">
        <v>622</v>
      </c>
      <c r="V423" s="253"/>
      <c r="W423" s="253"/>
      <c r="X423" s="253"/>
      <c r="Y423" s="253"/>
      <c r="Z423" s="253"/>
      <c r="AA423" s="253"/>
      <c r="AB423" s="253"/>
      <c r="AC423" s="253" t="s">
        <v>316</v>
      </c>
      <c r="AD423" s="253"/>
      <c r="AE423" s="253"/>
      <c r="AF423" s="253"/>
      <c r="AG423" s="253"/>
      <c r="AH423" s="253"/>
      <c r="AI423" s="253"/>
      <c r="AJ423" s="253"/>
      <c r="AK423" s="253"/>
      <c r="AL423" s="253"/>
      <c r="AM423" s="253"/>
      <c r="AN423" s="253"/>
      <c r="AO423" s="253"/>
      <c r="AP423" s="253"/>
      <c r="AQ423" s="253"/>
      <c r="AR423" s="253"/>
      <c r="AS423" s="253"/>
      <c r="AT423" s="253"/>
      <c r="AU423" s="253"/>
      <c r="AV423" s="253"/>
      <c r="AW423" s="253"/>
      <c r="AX423" s="253"/>
      <c r="AY423" s="253"/>
      <c r="AZ423" s="253"/>
      <c r="BA423" s="253"/>
      <c r="BB423" s="253"/>
      <c r="BC423" s="253"/>
      <c r="BD423" s="253"/>
      <c r="BE423" s="253"/>
      <c r="BF423" s="253"/>
      <c r="BG423" s="253"/>
      <c r="BH423" s="253"/>
      <c r="BI423" s="253"/>
      <c r="BJ423" s="253"/>
      <c r="BK423" s="253"/>
      <c r="BL423" s="253"/>
      <c r="BM423" s="253"/>
      <c r="BN423" s="253"/>
      <c r="BO423" s="253"/>
      <c r="BP423" s="253"/>
      <c r="BQ423" s="253"/>
      <c r="BR423" s="253"/>
      <c r="BS423" s="253"/>
      <c r="BT423" s="253"/>
      <c r="BU423" s="253"/>
      <c r="BV423" s="253"/>
      <c r="BW423" s="253"/>
      <c r="BX423" s="253"/>
      <c r="BY423" s="253"/>
      <c r="BZ423" s="253"/>
      <c r="CA423" s="253"/>
      <c r="CB423" s="253"/>
      <c r="CC423" s="253"/>
      <c r="CD423" s="253"/>
      <c r="CE423" s="253"/>
      <c r="CF423" s="253"/>
      <c r="CG423" s="253"/>
      <c r="CH423" s="253"/>
      <c r="CI423" s="253"/>
      <c r="CJ423" s="253"/>
      <c r="CK423" s="253"/>
      <c r="CL423" s="253"/>
      <c r="CM423" s="253"/>
      <c r="CN423" s="253"/>
      <c r="CO423" s="253"/>
      <c r="CP423" s="253"/>
      <c r="CQ423" s="253"/>
      <c r="CR423" s="253"/>
      <c r="CS423" s="253"/>
      <c r="CT423" s="253"/>
      <c r="CU423" s="253"/>
      <c r="CV423" s="253"/>
      <c r="CW423" s="253"/>
      <c r="CX423" s="253"/>
      <c r="CY423" s="253"/>
      <c r="CZ423" s="253"/>
      <c r="DA423" s="253"/>
      <c r="DB423" s="253"/>
      <c r="DC423" s="253"/>
      <c r="DD423" s="253"/>
      <c r="DE423" s="253"/>
      <c r="DF423" s="253"/>
      <c r="DG423" s="253"/>
      <c r="DH423" s="253"/>
      <c r="DI423" s="253"/>
      <c r="DJ423" s="253"/>
      <c r="DK423" s="253"/>
      <c r="DL423" s="253"/>
      <c r="DM423" s="253"/>
      <c r="DN423" s="253"/>
      <c r="DO423" s="253"/>
      <c r="DP423" s="253"/>
      <c r="DQ423" s="253"/>
      <c r="DR423" s="253"/>
      <c r="DS423" s="253"/>
      <c r="DT423" s="253"/>
      <c r="DU423" s="253"/>
      <c r="DV423" s="253"/>
      <c r="DW423" s="253"/>
      <c r="DX423" s="253"/>
      <c r="DY423" s="253"/>
      <c r="DZ423" s="253"/>
      <c r="EA423" s="253"/>
      <c r="EB423" s="253"/>
      <c r="EC423" s="253"/>
      <c r="ED423" s="253"/>
      <c r="EE423" s="253"/>
      <c r="EF423" s="253"/>
      <c r="EG423" s="253"/>
      <c r="EH423" s="253"/>
      <c r="EI423" s="253"/>
      <c r="EJ423" s="253"/>
      <c r="EK423" s="253"/>
      <c r="EL423" s="253"/>
      <c r="EM423" s="253"/>
      <c r="EN423" s="253"/>
      <c r="EO423" s="253"/>
      <c r="EP423" s="253"/>
      <c r="EQ423" s="253"/>
      <c r="ER423" s="253"/>
      <c r="ES423" s="253"/>
      <c r="ET423" s="253"/>
      <c r="EU423" s="253"/>
      <c r="EV423" s="253"/>
      <c r="EW423" s="253"/>
      <c r="EX423" s="253"/>
      <c r="EY423" s="253"/>
      <c r="EZ423" s="253"/>
      <c r="FA423" s="253"/>
      <c r="FB423" s="253"/>
      <c r="FC423" s="253"/>
      <c r="FD423" s="253"/>
      <c r="FE423" s="253"/>
      <c r="FF423" s="253"/>
      <c r="FG423" s="253"/>
      <c r="FH423" s="253"/>
      <c r="FI423" s="253"/>
      <c r="FJ423" s="253"/>
      <c r="FK423" s="253"/>
      <c r="FL423" s="253"/>
      <c r="FM423" s="253"/>
      <c r="FN423" s="253"/>
      <c r="FO423" s="253"/>
      <c r="FP423" s="253"/>
      <c r="FQ423" s="253"/>
      <c r="FR423" s="253"/>
      <c r="FS423" s="253"/>
      <c r="FT423" s="253"/>
      <c r="FU423" s="253"/>
      <c r="FV423" s="253"/>
      <c r="FW423" s="253"/>
      <c r="FX423" s="253"/>
      <c r="FY423" s="253"/>
      <c r="FZ423" s="253"/>
      <c r="GA423" s="253"/>
      <c r="GB423" s="253"/>
      <c r="GC423" s="253"/>
      <c r="GD423" s="253"/>
      <c r="GE423" s="253"/>
      <c r="GF423" s="253"/>
      <c r="GG423" s="253"/>
      <c r="GH423" s="253"/>
      <c r="GI423" s="253"/>
      <c r="GJ423" s="253"/>
      <c r="GK423" s="253"/>
      <c r="GL423" s="253"/>
      <c r="GM423" s="253"/>
      <c r="GN423" s="253"/>
      <c r="GO423" s="253"/>
      <c r="GP423" s="253"/>
      <c r="GQ423" s="253"/>
      <c r="GR423" s="253"/>
      <c r="GS423" s="253"/>
      <c r="GT423" s="253"/>
      <c r="GU423" s="253"/>
      <c r="GV423" s="253"/>
      <c r="GW423" s="253"/>
      <c r="GX423" s="253"/>
      <c r="GY423" s="253"/>
      <c r="GZ423" s="253"/>
      <c r="HA423" s="253"/>
      <c r="HB423" s="253"/>
      <c r="HC423" s="253"/>
      <c r="HD423" s="253"/>
      <c r="HE423" s="253"/>
      <c r="HF423" s="253"/>
    </row>
    <row r="424" spans="1:214" s="312" customFormat="1" ht="15" customHeight="1" x14ac:dyDescent="0.25">
      <c r="A424" s="252"/>
      <c r="B424" s="253"/>
      <c r="C424" s="253"/>
      <c r="D424" s="253"/>
      <c r="E424" s="253"/>
      <c r="F424" s="253"/>
      <c r="G424" s="253"/>
      <c r="H424" s="253"/>
      <c r="I424" s="253"/>
      <c r="J424" s="253"/>
      <c r="K424" s="253"/>
      <c r="L424" s="253"/>
      <c r="M424" s="253"/>
      <c r="N424" s="253"/>
      <c r="O424" s="253"/>
      <c r="P424" s="253"/>
      <c r="Q424" s="253"/>
      <c r="R424" s="253"/>
      <c r="S424" s="253"/>
      <c r="T424" s="253"/>
      <c r="U424" s="253" t="s">
        <v>276</v>
      </c>
      <c r="V424" s="253"/>
      <c r="W424" s="253"/>
      <c r="X424" s="253"/>
      <c r="Y424" s="253"/>
      <c r="Z424" s="253"/>
      <c r="AA424" s="253"/>
      <c r="AB424" s="253"/>
      <c r="AC424" s="253" t="s">
        <v>357</v>
      </c>
      <c r="AD424" s="253"/>
      <c r="AE424" s="253"/>
      <c r="AF424" s="253"/>
      <c r="AG424" s="253"/>
      <c r="AH424" s="253"/>
      <c r="AI424" s="253"/>
      <c r="AJ424" s="253"/>
      <c r="AK424" s="253"/>
      <c r="AL424" s="253"/>
      <c r="AM424" s="253"/>
      <c r="AN424" s="253"/>
      <c r="AO424" s="253"/>
      <c r="AP424" s="253"/>
      <c r="AQ424" s="253"/>
      <c r="AR424" s="253"/>
      <c r="AS424" s="253"/>
      <c r="AT424" s="253"/>
      <c r="AU424" s="253"/>
      <c r="AV424" s="253"/>
      <c r="AW424" s="253"/>
      <c r="AX424" s="253"/>
      <c r="AY424" s="253"/>
      <c r="AZ424" s="253"/>
      <c r="BA424" s="253"/>
      <c r="BB424" s="253"/>
      <c r="BC424" s="253"/>
      <c r="BD424" s="253"/>
      <c r="BE424" s="253"/>
      <c r="BF424" s="253"/>
      <c r="BG424" s="253"/>
      <c r="BH424" s="253"/>
      <c r="BI424" s="253"/>
      <c r="BJ424" s="253"/>
      <c r="BK424" s="253"/>
      <c r="BL424" s="253"/>
      <c r="BM424" s="253"/>
      <c r="BN424" s="253"/>
      <c r="BO424" s="253"/>
      <c r="BP424" s="253"/>
      <c r="BQ424" s="253"/>
      <c r="BR424" s="253"/>
      <c r="BS424" s="253"/>
      <c r="BT424" s="253"/>
      <c r="BU424" s="253"/>
      <c r="BV424" s="253"/>
      <c r="BW424" s="253"/>
      <c r="BX424" s="253"/>
      <c r="BY424" s="253"/>
      <c r="BZ424" s="253"/>
      <c r="CA424" s="253"/>
      <c r="CB424" s="253"/>
      <c r="CC424" s="253"/>
      <c r="CD424" s="253"/>
      <c r="CE424" s="253"/>
      <c r="CF424" s="253"/>
      <c r="CG424" s="253"/>
      <c r="CH424" s="253"/>
      <c r="CI424" s="253"/>
      <c r="CJ424" s="253"/>
      <c r="CK424" s="253"/>
      <c r="CL424" s="253"/>
      <c r="CM424" s="253"/>
      <c r="CN424" s="253"/>
      <c r="CO424" s="253"/>
      <c r="CP424" s="253"/>
      <c r="CQ424" s="253"/>
      <c r="CR424" s="253"/>
      <c r="CS424" s="253"/>
      <c r="CT424" s="253"/>
      <c r="CU424" s="253"/>
      <c r="CV424" s="253"/>
      <c r="CW424" s="253"/>
      <c r="CX424" s="253"/>
      <c r="CY424" s="253"/>
      <c r="CZ424" s="253"/>
      <c r="DA424" s="253"/>
      <c r="DB424" s="253"/>
      <c r="DC424" s="253"/>
      <c r="DD424" s="253"/>
      <c r="DE424" s="253"/>
      <c r="DF424" s="253"/>
      <c r="DG424" s="253"/>
      <c r="DH424" s="253"/>
      <c r="DI424" s="253"/>
      <c r="DJ424" s="253"/>
      <c r="DK424" s="253"/>
      <c r="DL424" s="253"/>
      <c r="DM424" s="253"/>
      <c r="DN424" s="253"/>
      <c r="DO424" s="253"/>
      <c r="DP424" s="253"/>
      <c r="DQ424" s="253"/>
      <c r="DR424" s="253"/>
      <c r="DS424" s="253"/>
      <c r="DT424" s="253"/>
      <c r="DU424" s="253"/>
      <c r="DV424" s="253"/>
      <c r="DW424" s="253"/>
      <c r="DX424" s="253"/>
      <c r="DY424" s="253"/>
      <c r="DZ424" s="253"/>
      <c r="EA424" s="253"/>
      <c r="EB424" s="253"/>
      <c r="EC424" s="253"/>
      <c r="ED424" s="253"/>
      <c r="EE424" s="253"/>
      <c r="EF424" s="253"/>
      <c r="EG424" s="253"/>
      <c r="EH424" s="253"/>
      <c r="EI424" s="253"/>
      <c r="EJ424" s="253"/>
      <c r="EK424" s="253"/>
      <c r="EL424" s="253"/>
      <c r="EM424" s="253"/>
      <c r="EN424" s="253"/>
      <c r="EO424" s="253"/>
      <c r="EP424" s="253"/>
      <c r="EQ424" s="253"/>
      <c r="ER424" s="253"/>
      <c r="ES424" s="253"/>
      <c r="ET424" s="253"/>
      <c r="EU424" s="253"/>
      <c r="EV424" s="253"/>
      <c r="EW424" s="253"/>
      <c r="EX424" s="253"/>
      <c r="EY424" s="253"/>
      <c r="EZ424" s="253"/>
      <c r="FA424" s="253"/>
      <c r="FB424" s="253"/>
      <c r="FC424" s="253"/>
      <c r="FD424" s="253"/>
      <c r="FE424" s="253"/>
      <c r="FF424" s="253"/>
      <c r="FG424" s="253"/>
      <c r="FH424" s="253"/>
      <c r="FI424" s="253"/>
      <c r="FJ424" s="253"/>
      <c r="FK424" s="253"/>
      <c r="FL424" s="253"/>
      <c r="FM424" s="253"/>
      <c r="FN424" s="253"/>
      <c r="FO424" s="253"/>
      <c r="FP424" s="253"/>
      <c r="FQ424" s="253"/>
      <c r="FR424" s="253"/>
      <c r="FS424" s="253"/>
      <c r="FT424" s="253"/>
      <c r="FU424" s="253"/>
      <c r="FV424" s="253"/>
      <c r="FW424" s="253"/>
      <c r="FX424" s="253"/>
      <c r="FY424" s="253"/>
      <c r="FZ424" s="253"/>
      <c r="GA424" s="253"/>
      <c r="GB424" s="253"/>
      <c r="GC424" s="253"/>
      <c r="GD424" s="253"/>
      <c r="GE424" s="253"/>
      <c r="GF424" s="253"/>
      <c r="GG424" s="253"/>
      <c r="GH424" s="253"/>
      <c r="GI424" s="253"/>
      <c r="GJ424" s="253"/>
      <c r="GK424" s="253"/>
      <c r="GL424" s="253"/>
      <c r="GM424" s="253"/>
      <c r="GN424" s="253"/>
      <c r="GO424" s="253"/>
      <c r="GP424" s="253"/>
      <c r="GQ424" s="253"/>
      <c r="GR424" s="253"/>
      <c r="GS424" s="253"/>
      <c r="GT424" s="253"/>
      <c r="GU424" s="253"/>
      <c r="GV424" s="253"/>
      <c r="GW424" s="253"/>
      <c r="GX424" s="253"/>
      <c r="GY424" s="253"/>
      <c r="GZ424" s="253"/>
      <c r="HA424" s="253"/>
      <c r="HB424" s="253"/>
      <c r="HC424" s="253"/>
      <c r="HD424" s="253"/>
      <c r="HE424" s="253"/>
      <c r="HF424" s="253"/>
    </row>
    <row r="425" spans="1:214" s="312" customFormat="1" ht="15" customHeight="1" x14ac:dyDescent="0.25">
      <c r="A425" s="252"/>
      <c r="B425" s="253"/>
      <c r="C425" s="253"/>
      <c r="D425" s="253"/>
      <c r="E425" s="253"/>
      <c r="F425" s="253"/>
      <c r="G425" s="253"/>
      <c r="H425" s="253"/>
      <c r="I425" s="253"/>
      <c r="J425" s="253"/>
      <c r="K425" s="253"/>
      <c r="L425" s="253"/>
      <c r="M425" s="253"/>
      <c r="N425" s="253"/>
      <c r="O425" s="253"/>
      <c r="P425" s="253"/>
      <c r="Q425" s="253"/>
      <c r="R425" s="253"/>
      <c r="S425" s="253"/>
      <c r="T425" s="253"/>
      <c r="U425" s="253" t="s">
        <v>623</v>
      </c>
      <c r="V425" s="253"/>
      <c r="W425" s="253"/>
      <c r="X425" s="253"/>
      <c r="Y425" s="253"/>
      <c r="Z425" s="253"/>
      <c r="AA425" s="253"/>
      <c r="AB425" s="253"/>
      <c r="AC425" s="253" t="s">
        <v>323</v>
      </c>
      <c r="AD425" s="253"/>
      <c r="AE425" s="253"/>
      <c r="AF425" s="253"/>
      <c r="AG425" s="253"/>
      <c r="AH425" s="253"/>
      <c r="AI425" s="253"/>
      <c r="AJ425" s="253"/>
      <c r="AK425" s="253"/>
      <c r="AL425" s="253"/>
      <c r="AM425" s="253"/>
      <c r="AN425" s="253"/>
      <c r="AO425" s="253"/>
      <c r="AP425" s="253"/>
      <c r="AQ425" s="253"/>
      <c r="AR425" s="253"/>
      <c r="AS425" s="253"/>
      <c r="AT425" s="253"/>
      <c r="AU425" s="253"/>
      <c r="AV425" s="253"/>
      <c r="AW425" s="253"/>
      <c r="AX425" s="253"/>
      <c r="AY425" s="253"/>
      <c r="AZ425" s="253"/>
      <c r="BA425" s="253"/>
      <c r="BB425" s="253"/>
      <c r="BC425" s="253"/>
      <c r="BD425" s="253"/>
      <c r="BE425" s="253"/>
      <c r="BF425" s="253"/>
      <c r="BG425" s="253"/>
      <c r="BH425" s="253"/>
      <c r="BI425" s="253"/>
      <c r="BJ425" s="253"/>
      <c r="BK425" s="253"/>
      <c r="BL425" s="253"/>
      <c r="BM425" s="253"/>
      <c r="BN425" s="253"/>
      <c r="BO425" s="253"/>
      <c r="BP425" s="253"/>
      <c r="BQ425" s="253"/>
      <c r="BR425" s="253"/>
      <c r="BS425" s="253"/>
      <c r="BT425" s="253"/>
      <c r="BU425" s="253"/>
      <c r="BV425" s="253"/>
      <c r="BW425" s="253"/>
      <c r="BX425" s="253"/>
      <c r="BY425" s="253"/>
      <c r="BZ425" s="253"/>
      <c r="CA425" s="253"/>
      <c r="CB425" s="253"/>
      <c r="CC425" s="253"/>
      <c r="CD425" s="253"/>
      <c r="CE425" s="253"/>
      <c r="CF425" s="253"/>
      <c r="CG425" s="253"/>
      <c r="CH425" s="253"/>
      <c r="CI425" s="253"/>
      <c r="CJ425" s="253"/>
      <c r="CK425" s="253"/>
      <c r="CL425" s="253"/>
      <c r="CM425" s="253"/>
      <c r="CN425" s="253"/>
      <c r="CO425" s="253"/>
      <c r="CP425" s="253"/>
      <c r="CQ425" s="253"/>
      <c r="CR425" s="253"/>
      <c r="CS425" s="253"/>
      <c r="CT425" s="253"/>
      <c r="CU425" s="253"/>
      <c r="CV425" s="253"/>
      <c r="CW425" s="253"/>
      <c r="CX425" s="253"/>
      <c r="CY425" s="253"/>
      <c r="CZ425" s="253"/>
      <c r="DA425" s="253"/>
      <c r="DB425" s="253"/>
      <c r="DC425" s="253"/>
      <c r="DD425" s="253"/>
      <c r="DE425" s="253"/>
      <c r="DF425" s="253"/>
      <c r="DG425" s="253"/>
      <c r="DH425" s="253"/>
      <c r="DI425" s="253"/>
      <c r="DJ425" s="253"/>
      <c r="DK425" s="253"/>
      <c r="DL425" s="253"/>
      <c r="DM425" s="253"/>
      <c r="DN425" s="253"/>
      <c r="DO425" s="253"/>
      <c r="DP425" s="253"/>
      <c r="DQ425" s="253"/>
      <c r="DR425" s="253"/>
      <c r="DS425" s="253"/>
      <c r="DT425" s="253"/>
      <c r="DU425" s="253"/>
      <c r="DV425" s="253"/>
      <c r="DW425" s="253"/>
      <c r="DX425" s="253"/>
      <c r="DY425" s="253"/>
      <c r="DZ425" s="253"/>
      <c r="EA425" s="253"/>
      <c r="EB425" s="253"/>
      <c r="EC425" s="253"/>
      <c r="ED425" s="253"/>
      <c r="EE425" s="253"/>
      <c r="EF425" s="253"/>
      <c r="EG425" s="253"/>
      <c r="EH425" s="253"/>
      <c r="EI425" s="253"/>
      <c r="EJ425" s="253"/>
      <c r="EK425" s="253"/>
      <c r="EL425" s="253"/>
      <c r="EM425" s="253"/>
      <c r="EN425" s="253"/>
      <c r="EO425" s="253"/>
      <c r="EP425" s="253"/>
      <c r="EQ425" s="253"/>
      <c r="ER425" s="253"/>
      <c r="ES425" s="253"/>
      <c r="ET425" s="253"/>
      <c r="EU425" s="253"/>
      <c r="EV425" s="253"/>
      <c r="EW425" s="253"/>
      <c r="EX425" s="253"/>
      <c r="EY425" s="253"/>
      <c r="EZ425" s="253"/>
      <c r="FA425" s="253"/>
      <c r="FB425" s="253"/>
      <c r="FC425" s="253"/>
      <c r="FD425" s="253"/>
      <c r="FE425" s="253"/>
      <c r="FF425" s="253"/>
      <c r="FG425" s="253"/>
      <c r="FH425" s="253"/>
      <c r="FI425" s="253"/>
      <c r="FJ425" s="253"/>
      <c r="FK425" s="253"/>
      <c r="FL425" s="253"/>
      <c r="FM425" s="253"/>
      <c r="FN425" s="253"/>
      <c r="FO425" s="253"/>
      <c r="FP425" s="253"/>
      <c r="FQ425" s="253"/>
      <c r="FR425" s="253"/>
      <c r="FS425" s="253"/>
      <c r="FT425" s="253"/>
      <c r="FU425" s="253"/>
      <c r="FV425" s="253"/>
      <c r="FW425" s="253"/>
      <c r="FX425" s="253"/>
      <c r="FY425" s="253"/>
      <c r="FZ425" s="253"/>
      <c r="GA425" s="253"/>
      <c r="GB425" s="253"/>
      <c r="GC425" s="253"/>
      <c r="GD425" s="253"/>
      <c r="GE425" s="253"/>
      <c r="GF425" s="253"/>
      <c r="GG425" s="253"/>
      <c r="GH425" s="253"/>
      <c r="GI425" s="253"/>
      <c r="GJ425" s="253"/>
      <c r="GK425" s="253"/>
      <c r="GL425" s="253"/>
      <c r="GM425" s="253"/>
      <c r="GN425" s="253"/>
      <c r="GO425" s="253"/>
      <c r="GP425" s="253"/>
      <c r="GQ425" s="253"/>
      <c r="GR425" s="253"/>
      <c r="GS425" s="253"/>
      <c r="GT425" s="253"/>
      <c r="GU425" s="253"/>
      <c r="GV425" s="253"/>
      <c r="GW425" s="253"/>
      <c r="GX425" s="253"/>
      <c r="GY425" s="253"/>
      <c r="GZ425" s="253"/>
      <c r="HA425" s="253"/>
      <c r="HB425" s="253"/>
      <c r="HC425" s="253"/>
      <c r="HD425" s="253"/>
      <c r="HE425" s="253"/>
      <c r="HF425" s="253"/>
    </row>
    <row r="426" spans="1:214" s="312" customFormat="1" ht="15" customHeight="1" x14ac:dyDescent="0.25">
      <c r="A426" s="252"/>
      <c r="B426" s="253"/>
      <c r="C426" s="253"/>
      <c r="D426" s="253"/>
      <c r="E426" s="253"/>
      <c r="F426" s="253"/>
      <c r="G426" s="253"/>
      <c r="H426" s="253"/>
      <c r="I426" s="253"/>
      <c r="J426" s="253"/>
      <c r="K426" s="253"/>
      <c r="L426" s="253"/>
      <c r="M426" s="253"/>
      <c r="N426" s="253"/>
      <c r="O426" s="253"/>
      <c r="P426" s="253"/>
      <c r="Q426" s="253"/>
      <c r="R426" s="253"/>
      <c r="S426" s="253"/>
      <c r="T426" s="253"/>
      <c r="U426" s="253" t="s">
        <v>624</v>
      </c>
      <c r="V426" s="253"/>
      <c r="W426" s="253"/>
      <c r="X426" s="253"/>
      <c r="Y426" s="253"/>
      <c r="Z426" s="253"/>
      <c r="AA426" s="253"/>
      <c r="AB426" s="253"/>
      <c r="AC426" s="253" t="s">
        <v>393</v>
      </c>
      <c r="AD426" s="253"/>
      <c r="AE426" s="253"/>
      <c r="AF426" s="253"/>
      <c r="AG426" s="253"/>
      <c r="AH426" s="253"/>
      <c r="AI426" s="253"/>
      <c r="AJ426" s="253"/>
      <c r="AK426" s="253"/>
      <c r="AL426" s="253"/>
      <c r="AM426" s="253"/>
      <c r="AN426" s="253"/>
      <c r="AO426" s="253"/>
      <c r="AP426" s="253"/>
      <c r="AQ426" s="253"/>
      <c r="AR426" s="253"/>
      <c r="AS426" s="253"/>
      <c r="AT426" s="253"/>
      <c r="AU426" s="253"/>
      <c r="AV426" s="253"/>
      <c r="AW426" s="253"/>
      <c r="AX426" s="253"/>
      <c r="AY426" s="253"/>
      <c r="AZ426" s="253"/>
      <c r="BA426" s="253"/>
      <c r="BB426" s="253"/>
      <c r="BC426" s="253"/>
      <c r="BD426" s="253"/>
      <c r="BE426" s="253"/>
      <c r="BF426" s="253"/>
      <c r="BG426" s="253"/>
      <c r="BH426" s="253"/>
      <c r="BI426" s="253"/>
      <c r="BJ426" s="253"/>
      <c r="BK426" s="253"/>
      <c r="BL426" s="253"/>
      <c r="BM426" s="253"/>
      <c r="BN426" s="253"/>
      <c r="BO426" s="253"/>
      <c r="BP426" s="253"/>
      <c r="BQ426" s="253"/>
      <c r="BR426" s="253"/>
      <c r="BS426" s="253"/>
      <c r="BT426" s="253"/>
      <c r="BU426" s="253"/>
      <c r="BV426" s="253"/>
      <c r="BW426" s="253"/>
      <c r="BX426" s="253"/>
      <c r="BY426" s="253"/>
      <c r="BZ426" s="253"/>
      <c r="CA426" s="253"/>
      <c r="CB426" s="253"/>
      <c r="CC426" s="253"/>
      <c r="CD426" s="253"/>
      <c r="CE426" s="253"/>
      <c r="CF426" s="253"/>
      <c r="CG426" s="253"/>
      <c r="CH426" s="253"/>
      <c r="CI426" s="253"/>
      <c r="CJ426" s="253"/>
      <c r="CK426" s="253"/>
      <c r="CL426" s="253"/>
      <c r="CM426" s="253"/>
      <c r="CN426" s="253"/>
      <c r="CO426" s="253"/>
      <c r="CP426" s="253"/>
      <c r="CQ426" s="253"/>
      <c r="CR426" s="253"/>
      <c r="CS426" s="253"/>
      <c r="CT426" s="253"/>
      <c r="CU426" s="253"/>
      <c r="CV426" s="253"/>
      <c r="CW426" s="253"/>
      <c r="CX426" s="253"/>
      <c r="CY426" s="253"/>
      <c r="CZ426" s="253"/>
      <c r="DA426" s="253"/>
      <c r="DB426" s="253"/>
      <c r="DC426" s="253"/>
      <c r="DD426" s="253"/>
      <c r="DE426" s="253"/>
      <c r="DF426" s="253"/>
      <c r="DG426" s="253"/>
      <c r="DH426" s="253"/>
      <c r="DI426" s="253"/>
      <c r="DJ426" s="253"/>
      <c r="DK426" s="253"/>
      <c r="DL426" s="253"/>
      <c r="DM426" s="253"/>
      <c r="DN426" s="253"/>
      <c r="DO426" s="253"/>
      <c r="DP426" s="253"/>
      <c r="DQ426" s="253"/>
      <c r="DR426" s="253"/>
      <c r="DS426" s="253"/>
      <c r="DT426" s="253"/>
      <c r="DU426" s="253"/>
      <c r="DV426" s="253"/>
      <c r="DW426" s="253"/>
      <c r="DX426" s="253"/>
      <c r="DY426" s="253"/>
      <c r="DZ426" s="253"/>
      <c r="EA426" s="253"/>
      <c r="EB426" s="253"/>
      <c r="EC426" s="253"/>
      <c r="ED426" s="253"/>
      <c r="EE426" s="253"/>
      <c r="EF426" s="253"/>
      <c r="EG426" s="253"/>
      <c r="EH426" s="253"/>
      <c r="EI426" s="253"/>
      <c r="EJ426" s="253"/>
      <c r="EK426" s="253"/>
      <c r="EL426" s="253"/>
      <c r="EM426" s="253"/>
      <c r="EN426" s="253"/>
      <c r="EO426" s="253"/>
      <c r="EP426" s="253"/>
      <c r="EQ426" s="253"/>
      <c r="ER426" s="253"/>
      <c r="ES426" s="253"/>
      <c r="ET426" s="253"/>
      <c r="EU426" s="253"/>
      <c r="EV426" s="253"/>
      <c r="EW426" s="253"/>
      <c r="EX426" s="253"/>
      <c r="EY426" s="253"/>
      <c r="EZ426" s="253"/>
      <c r="FA426" s="253"/>
      <c r="FB426" s="253"/>
      <c r="FC426" s="253"/>
      <c r="FD426" s="253"/>
      <c r="FE426" s="253"/>
      <c r="FF426" s="253"/>
      <c r="FG426" s="253"/>
      <c r="FH426" s="253"/>
      <c r="FI426" s="253"/>
      <c r="FJ426" s="253"/>
      <c r="FK426" s="253"/>
      <c r="FL426" s="253"/>
      <c r="FM426" s="253"/>
      <c r="FN426" s="253"/>
      <c r="FO426" s="253"/>
      <c r="FP426" s="253"/>
      <c r="FQ426" s="253"/>
      <c r="FR426" s="253"/>
      <c r="FS426" s="253"/>
      <c r="FT426" s="253"/>
      <c r="FU426" s="253"/>
      <c r="FV426" s="253"/>
      <c r="FW426" s="253"/>
      <c r="FX426" s="253"/>
      <c r="FY426" s="253"/>
      <c r="FZ426" s="253"/>
      <c r="GA426" s="253"/>
      <c r="GB426" s="253"/>
      <c r="GC426" s="253"/>
      <c r="GD426" s="253"/>
      <c r="GE426" s="253"/>
      <c r="GF426" s="253"/>
      <c r="GG426" s="253"/>
      <c r="GH426" s="253"/>
      <c r="GI426" s="253"/>
      <c r="GJ426" s="253"/>
      <c r="GK426" s="253"/>
      <c r="GL426" s="253"/>
      <c r="GM426" s="253"/>
      <c r="GN426" s="253"/>
      <c r="GO426" s="253"/>
      <c r="GP426" s="253"/>
      <c r="GQ426" s="253"/>
      <c r="GR426" s="253"/>
      <c r="GS426" s="253"/>
      <c r="GT426" s="253"/>
      <c r="GU426" s="253"/>
      <c r="GV426" s="253"/>
      <c r="GW426" s="253"/>
      <c r="GX426" s="253"/>
      <c r="GY426" s="253"/>
      <c r="GZ426" s="253"/>
      <c r="HA426" s="253"/>
      <c r="HB426" s="253"/>
      <c r="HC426" s="253"/>
      <c r="HD426" s="253"/>
      <c r="HE426" s="253"/>
      <c r="HF426" s="253"/>
    </row>
    <row r="427" spans="1:214" s="312" customFormat="1" ht="15" customHeight="1" x14ac:dyDescent="0.25">
      <c r="A427" s="252"/>
      <c r="B427" s="253"/>
      <c r="C427" s="253"/>
      <c r="D427" s="253"/>
      <c r="E427" s="253"/>
      <c r="F427" s="253"/>
      <c r="G427" s="253"/>
      <c r="H427" s="253"/>
      <c r="I427" s="253"/>
      <c r="J427" s="253"/>
      <c r="K427" s="253"/>
      <c r="L427" s="253"/>
      <c r="M427" s="253"/>
      <c r="N427" s="253"/>
      <c r="O427" s="253"/>
      <c r="P427" s="253"/>
      <c r="Q427" s="253"/>
      <c r="R427" s="253"/>
      <c r="S427" s="253"/>
      <c r="T427" s="253"/>
      <c r="U427" s="253" t="s">
        <v>625</v>
      </c>
      <c r="V427" s="253"/>
      <c r="W427" s="253"/>
      <c r="X427" s="253"/>
      <c r="Y427" s="253"/>
      <c r="Z427" s="253"/>
      <c r="AA427" s="253"/>
      <c r="AB427" s="253"/>
      <c r="AC427" s="253" t="s">
        <v>393</v>
      </c>
      <c r="AD427" s="253"/>
      <c r="AE427" s="253"/>
      <c r="AF427" s="253"/>
      <c r="AG427" s="253"/>
      <c r="AH427" s="253"/>
      <c r="AI427" s="253"/>
      <c r="AJ427" s="253"/>
      <c r="AK427" s="253"/>
      <c r="AL427" s="253"/>
      <c r="AM427" s="253"/>
      <c r="AN427" s="253"/>
      <c r="AO427" s="253"/>
      <c r="AP427" s="253"/>
      <c r="AQ427" s="253"/>
      <c r="AR427" s="253"/>
      <c r="AS427" s="253"/>
      <c r="AT427" s="253"/>
      <c r="AU427" s="253"/>
      <c r="AV427" s="253"/>
      <c r="AW427" s="253"/>
      <c r="AX427" s="253"/>
      <c r="AY427" s="253"/>
      <c r="AZ427" s="253"/>
      <c r="BA427" s="253"/>
      <c r="BB427" s="253"/>
      <c r="BC427" s="253"/>
      <c r="BD427" s="253"/>
      <c r="BE427" s="253"/>
      <c r="BF427" s="253"/>
      <c r="BG427" s="253"/>
      <c r="BH427" s="253"/>
      <c r="BI427" s="253"/>
      <c r="BJ427" s="253"/>
      <c r="BK427" s="253"/>
      <c r="BL427" s="253"/>
      <c r="BM427" s="253"/>
      <c r="BN427" s="253"/>
      <c r="BO427" s="253"/>
      <c r="BP427" s="253"/>
      <c r="BQ427" s="253"/>
      <c r="BR427" s="253"/>
      <c r="BS427" s="253"/>
      <c r="BT427" s="253"/>
      <c r="BU427" s="253"/>
      <c r="BV427" s="253"/>
      <c r="BW427" s="253"/>
      <c r="BX427" s="253"/>
      <c r="BY427" s="253"/>
      <c r="BZ427" s="253"/>
      <c r="CA427" s="253"/>
      <c r="CB427" s="253"/>
      <c r="CC427" s="253"/>
      <c r="CD427" s="253"/>
      <c r="CE427" s="253"/>
      <c r="CF427" s="253"/>
      <c r="CG427" s="253"/>
      <c r="CH427" s="253"/>
      <c r="CI427" s="253"/>
      <c r="CJ427" s="253"/>
      <c r="CK427" s="253"/>
      <c r="CL427" s="253"/>
      <c r="CM427" s="253"/>
      <c r="CN427" s="253"/>
      <c r="CO427" s="253"/>
      <c r="CP427" s="253"/>
      <c r="CQ427" s="253"/>
      <c r="CR427" s="253"/>
      <c r="CS427" s="253"/>
      <c r="CT427" s="253"/>
      <c r="CU427" s="253"/>
      <c r="CV427" s="253"/>
      <c r="CW427" s="253"/>
      <c r="CX427" s="253"/>
      <c r="CY427" s="253"/>
      <c r="CZ427" s="253"/>
      <c r="DA427" s="253"/>
      <c r="DB427" s="253"/>
      <c r="DC427" s="253"/>
      <c r="DD427" s="253"/>
      <c r="DE427" s="253"/>
      <c r="DF427" s="253"/>
      <c r="DG427" s="253"/>
      <c r="DH427" s="253"/>
      <c r="DI427" s="253"/>
      <c r="DJ427" s="253"/>
      <c r="DK427" s="253"/>
      <c r="DL427" s="253"/>
      <c r="DM427" s="253"/>
      <c r="DN427" s="253"/>
      <c r="DO427" s="253"/>
      <c r="DP427" s="253"/>
      <c r="DQ427" s="253"/>
      <c r="DR427" s="253"/>
      <c r="DS427" s="253"/>
      <c r="DT427" s="253"/>
      <c r="DU427" s="253"/>
      <c r="DV427" s="253"/>
      <c r="DW427" s="253"/>
      <c r="DX427" s="253"/>
      <c r="DY427" s="253"/>
      <c r="DZ427" s="253"/>
      <c r="EA427" s="253"/>
      <c r="EB427" s="253"/>
      <c r="EC427" s="253"/>
      <c r="ED427" s="253"/>
      <c r="EE427" s="253"/>
      <c r="EF427" s="253"/>
      <c r="EG427" s="253"/>
      <c r="EH427" s="253"/>
      <c r="EI427" s="253"/>
      <c r="EJ427" s="253"/>
      <c r="EK427" s="253"/>
      <c r="EL427" s="253"/>
      <c r="EM427" s="253"/>
      <c r="EN427" s="253"/>
      <c r="EO427" s="253"/>
      <c r="EP427" s="253"/>
      <c r="EQ427" s="253"/>
      <c r="ER427" s="253"/>
      <c r="ES427" s="253"/>
      <c r="ET427" s="253"/>
      <c r="EU427" s="253"/>
      <c r="EV427" s="253"/>
      <c r="EW427" s="253"/>
      <c r="EX427" s="253"/>
      <c r="EY427" s="253"/>
      <c r="EZ427" s="253"/>
      <c r="FA427" s="253"/>
      <c r="FB427" s="253"/>
      <c r="FC427" s="253"/>
      <c r="FD427" s="253"/>
      <c r="FE427" s="253"/>
      <c r="FF427" s="253"/>
      <c r="FG427" s="253"/>
      <c r="FH427" s="253"/>
      <c r="FI427" s="253"/>
      <c r="FJ427" s="253"/>
      <c r="FK427" s="253"/>
      <c r="FL427" s="253"/>
      <c r="FM427" s="253"/>
      <c r="FN427" s="253"/>
      <c r="FO427" s="253"/>
      <c r="FP427" s="253"/>
      <c r="FQ427" s="253"/>
      <c r="FR427" s="253"/>
      <c r="FS427" s="253"/>
      <c r="FT427" s="253"/>
      <c r="FU427" s="253"/>
      <c r="FV427" s="253"/>
      <c r="FW427" s="253"/>
      <c r="FX427" s="253"/>
      <c r="FY427" s="253"/>
      <c r="FZ427" s="253"/>
      <c r="GA427" s="253"/>
      <c r="GB427" s="253"/>
      <c r="GC427" s="253"/>
      <c r="GD427" s="253"/>
      <c r="GE427" s="253"/>
      <c r="GF427" s="253"/>
      <c r="GG427" s="253"/>
      <c r="GH427" s="253"/>
      <c r="GI427" s="253"/>
      <c r="GJ427" s="253"/>
      <c r="GK427" s="253"/>
      <c r="GL427" s="253"/>
      <c r="GM427" s="253"/>
      <c r="GN427" s="253"/>
      <c r="GO427" s="253"/>
      <c r="GP427" s="253"/>
      <c r="GQ427" s="253"/>
      <c r="GR427" s="253"/>
      <c r="GS427" s="253"/>
      <c r="GT427" s="253"/>
      <c r="GU427" s="253"/>
      <c r="GV427" s="253"/>
      <c r="GW427" s="253"/>
      <c r="GX427" s="253"/>
      <c r="GY427" s="253"/>
      <c r="GZ427" s="253"/>
      <c r="HA427" s="253"/>
      <c r="HB427" s="253"/>
      <c r="HC427" s="253"/>
      <c r="HD427" s="253"/>
      <c r="HE427" s="253"/>
      <c r="HF427" s="253"/>
    </row>
    <row r="428" spans="1:214" s="312" customFormat="1" ht="15" customHeight="1" x14ac:dyDescent="0.25">
      <c r="A428" s="252"/>
      <c r="B428" s="253"/>
      <c r="C428" s="253"/>
      <c r="D428" s="253"/>
      <c r="E428" s="253"/>
      <c r="F428" s="253"/>
      <c r="G428" s="253"/>
      <c r="H428" s="253"/>
      <c r="I428" s="253"/>
      <c r="J428" s="253"/>
      <c r="K428" s="253"/>
      <c r="L428" s="253"/>
      <c r="M428" s="253"/>
      <c r="N428" s="253"/>
      <c r="O428" s="253"/>
      <c r="P428" s="253"/>
      <c r="Q428" s="253"/>
      <c r="R428" s="253"/>
      <c r="S428" s="253"/>
      <c r="T428" s="253"/>
      <c r="U428" s="253" t="s">
        <v>626</v>
      </c>
      <c r="V428" s="253"/>
      <c r="W428" s="253"/>
      <c r="X428" s="253"/>
      <c r="Y428" s="253"/>
      <c r="Z428" s="253"/>
      <c r="AA428" s="253"/>
      <c r="AB428" s="253"/>
      <c r="AC428" s="253" t="s">
        <v>323</v>
      </c>
      <c r="AD428" s="253"/>
      <c r="AE428" s="253"/>
      <c r="AF428" s="253"/>
      <c r="AG428" s="253"/>
      <c r="AH428" s="253"/>
      <c r="AI428" s="253"/>
      <c r="AJ428" s="253"/>
      <c r="AK428" s="253"/>
      <c r="AL428" s="253"/>
      <c r="AM428" s="253"/>
      <c r="AN428" s="253"/>
      <c r="AO428" s="253"/>
      <c r="AP428" s="253"/>
      <c r="AQ428" s="253"/>
      <c r="AR428" s="253"/>
      <c r="AS428" s="253"/>
      <c r="AT428" s="253"/>
      <c r="AU428" s="253"/>
      <c r="AV428" s="253"/>
      <c r="AW428" s="253"/>
      <c r="AX428" s="253"/>
      <c r="AY428" s="253"/>
      <c r="AZ428" s="253"/>
      <c r="BA428" s="253"/>
      <c r="BB428" s="253"/>
      <c r="BC428" s="253"/>
      <c r="BD428" s="253"/>
      <c r="BE428" s="253"/>
      <c r="BF428" s="253"/>
      <c r="BG428" s="253"/>
      <c r="BH428" s="253"/>
      <c r="BI428" s="253"/>
      <c r="BJ428" s="253"/>
      <c r="BK428" s="253"/>
      <c r="BL428" s="253"/>
      <c r="BM428" s="253"/>
      <c r="BN428" s="253"/>
      <c r="BO428" s="253"/>
      <c r="BP428" s="253"/>
      <c r="BQ428" s="253"/>
      <c r="BR428" s="253"/>
      <c r="BS428" s="253"/>
      <c r="BT428" s="253"/>
      <c r="BU428" s="253"/>
      <c r="BV428" s="253"/>
      <c r="BW428" s="253"/>
      <c r="BX428" s="253"/>
      <c r="BY428" s="253"/>
      <c r="BZ428" s="253"/>
      <c r="CA428" s="253"/>
      <c r="CB428" s="253"/>
      <c r="CC428" s="253"/>
      <c r="CD428" s="253"/>
      <c r="CE428" s="253"/>
      <c r="CF428" s="253"/>
      <c r="CG428" s="253"/>
      <c r="CH428" s="253"/>
      <c r="CI428" s="253"/>
      <c r="CJ428" s="253"/>
      <c r="CK428" s="253"/>
      <c r="CL428" s="253"/>
      <c r="CM428" s="253"/>
      <c r="CN428" s="253"/>
      <c r="CO428" s="253"/>
      <c r="CP428" s="253"/>
      <c r="CQ428" s="253"/>
      <c r="CR428" s="253"/>
      <c r="CS428" s="253"/>
      <c r="CT428" s="253"/>
      <c r="CU428" s="253"/>
      <c r="CV428" s="253"/>
      <c r="CW428" s="253"/>
      <c r="CX428" s="253"/>
      <c r="CY428" s="253"/>
      <c r="CZ428" s="253"/>
      <c r="DA428" s="253"/>
      <c r="DB428" s="253"/>
      <c r="DC428" s="253"/>
      <c r="DD428" s="253"/>
      <c r="DE428" s="253"/>
      <c r="DF428" s="253"/>
      <c r="DG428" s="253"/>
      <c r="DH428" s="253"/>
      <c r="DI428" s="253"/>
      <c r="DJ428" s="253"/>
      <c r="DK428" s="253"/>
      <c r="DL428" s="253"/>
      <c r="DM428" s="253"/>
      <c r="DN428" s="253"/>
      <c r="DO428" s="253"/>
      <c r="DP428" s="253"/>
      <c r="DQ428" s="253"/>
      <c r="DR428" s="253"/>
      <c r="DS428" s="253"/>
      <c r="DT428" s="253"/>
      <c r="DU428" s="253"/>
      <c r="DV428" s="253"/>
      <c r="DW428" s="253"/>
      <c r="DX428" s="253"/>
      <c r="DY428" s="253"/>
      <c r="DZ428" s="253"/>
      <c r="EA428" s="253"/>
      <c r="EB428" s="253"/>
      <c r="EC428" s="253"/>
      <c r="ED428" s="253"/>
      <c r="EE428" s="253"/>
      <c r="EF428" s="253"/>
      <c r="EG428" s="253"/>
      <c r="EH428" s="253"/>
      <c r="EI428" s="253"/>
      <c r="EJ428" s="253"/>
      <c r="EK428" s="253"/>
      <c r="EL428" s="253"/>
      <c r="EM428" s="253"/>
      <c r="EN428" s="253"/>
      <c r="EO428" s="253"/>
      <c r="EP428" s="253"/>
      <c r="EQ428" s="253"/>
      <c r="ER428" s="253"/>
      <c r="ES428" s="253"/>
      <c r="ET428" s="253"/>
      <c r="EU428" s="253"/>
      <c r="EV428" s="253"/>
      <c r="EW428" s="253"/>
      <c r="EX428" s="253"/>
      <c r="EY428" s="253"/>
      <c r="EZ428" s="253"/>
      <c r="FA428" s="253"/>
      <c r="FB428" s="253"/>
      <c r="FC428" s="253"/>
      <c r="FD428" s="253"/>
      <c r="FE428" s="253"/>
      <c r="FF428" s="253"/>
      <c r="FG428" s="253"/>
      <c r="FH428" s="253"/>
      <c r="FI428" s="253"/>
      <c r="FJ428" s="253"/>
      <c r="FK428" s="253"/>
      <c r="FL428" s="253"/>
      <c r="FM428" s="253"/>
      <c r="FN428" s="253"/>
      <c r="FO428" s="253"/>
      <c r="FP428" s="253"/>
      <c r="FQ428" s="253"/>
      <c r="FR428" s="253"/>
      <c r="FS428" s="253"/>
      <c r="FT428" s="253"/>
      <c r="FU428" s="253"/>
      <c r="FV428" s="253"/>
      <c r="FW428" s="253"/>
      <c r="FX428" s="253"/>
      <c r="FY428" s="253"/>
      <c r="FZ428" s="253"/>
      <c r="GA428" s="253"/>
      <c r="GB428" s="253"/>
      <c r="GC428" s="253"/>
      <c r="GD428" s="253"/>
      <c r="GE428" s="253"/>
      <c r="GF428" s="253"/>
      <c r="GG428" s="253"/>
      <c r="GH428" s="253"/>
      <c r="GI428" s="253"/>
      <c r="GJ428" s="253"/>
      <c r="GK428" s="253"/>
      <c r="GL428" s="253"/>
      <c r="GM428" s="253"/>
      <c r="GN428" s="253"/>
      <c r="GO428" s="253"/>
      <c r="GP428" s="253"/>
      <c r="GQ428" s="253"/>
      <c r="GR428" s="253"/>
      <c r="GS428" s="253"/>
      <c r="GT428" s="253"/>
      <c r="GU428" s="253"/>
      <c r="GV428" s="253"/>
      <c r="GW428" s="253"/>
      <c r="GX428" s="253"/>
      <c r="GY428" s="253"/>
      <c r="GZ428" s="253"/>
      <c r="HA428" s="253"/>
      <c r="HB428" s="253"/>
      <c r="HC428" s="253"/>
      <c r="HD428" s="253"/>
      <c r="HE428" s="253"/>
      <c r="HF428" s="253"/>
    </row>
    <row r="429" spans="1:214" s="312" customFormat="1" ht="15" customHeight="1" x14ac:dyDescent="0.25">
      <c r="A429" s="252"/>
      <c r="B429" s="253"/>
      <c r="C429" s="253"/>
      <c r="D429" s="253"/>
      <c r="E429" s="253"/>
      <c r="F429" s="253"/>
      <c r="G429" s="253"/>
      <c r="H429" s="253"/>
      <c r="I429" s="253"/>
      <c r="J429" s="253"/>
      <c r="K429" s="253"/>
      <c r="L429" s="253"/>
      <c r="M429" s="253"/>
      <c r="N429" s="253"/>
      <c r="O429" s="253"/>
      <c r="P429" s="253"/>
      <c r="Q429" s="253"/>
      <c r="R429" s="253"/>
      <c r="S429" s="253"/>
      <c r="T429" s="253"/>
      <c r="U429" s="253" t="s">
        <v>627</v>
      </c>
      <c r="V429" s="253"/>
      <c r="W429" s="253"/>
      <c r="X429" s="253"/>
      <c r="Y429" s="253"/>
      <c r="Z429" s="253"/>
      <c r="AA429" s="253"/>
      <c r="AB429" s="253"/>
      <c r="AC429" s="253" t="s">
        <v>320</v>
      </c>
      <c r="AD429" s="253"/>
      <c r="AE429" s="253"/>
      <c r="AF429" s="253"/>
      <c r="AG429" s="253"/>
      <c r="AH429" s="253"/>
      <c r="AI429" s="253"/>
      <c r="AJ429" s="253"/>
      <c r="AK429" s="253"/>
      <c r="AL429" s="253"/>
      <c r="AM429" s="253"/>
      <c r="AN429" s="253"/>
      <c r="AO429" s="253"/>
      <c r="AP429" s="253"/>
      <c r="AQ429" s="253"/>
      <c r="AR429" s="253"/>
      <c r="AS429" s="253"/>
      <c r="AT429" s="253"/>
      <c r="AU429" s="253"/>
      <c r="AV429" s="253"/>
      <c r="AW429" s="253"/>
      <c r="AX429" s="253"/>
      <c r="AY429" s="253"/>
      <c r="AZ429" s="253"/>
      <c r="BA429" s="253"/>
      <c r="BB429" s="253"/>
      <c r="BC429" s="253"/>
      <c r="BD429" s="253"/>
      <c r="BE429" s="253"/>
      <c r="BF429" s="253"/>
      <c r="BG429" s="253"/>
      <c r="BH429" s="253"/>
      <c r="BI429" s="253"/>
      <c r="BJ429" s="253"/>
      <c r="BK429" s="253"/>
      <c r="BL429" s="253"/>
      <c r="BM429" s="253"/>
      <c r="BN429" s="253"/>
      <c r="BO429" s="253"/>
      <c r="BP429" s="253"/>
      <c r="BQ429" s="253"/>
      <c r="BR429" s="253"/>
      <c r="BS429" s="253"/>
      <c r="BT429" s="253"/>
      <c r="BU429" s="253"/>
      <c r="BV429" s="253"/>
      <c r="BW429" s="253"/>
      <c r="BX429" s="253"/>
      <c r="BY429" s="253"/>
      <c r="BZ429" s="253"/>
      <c r="CA429" s="253"/>
      <c r="CB429" s="253"/>
      <c r="CC429" s="253"/>
      <c r="CD429" s="253"/>
      <c r="CE429" s="253"/>
      <c r="CF429" s="253"/>
      <c r="CG429" s="253"/>
      <c r="CH429" s="253"/>
      <c r="CI429" s="253"/>
      <c r="CJ429" s="253"/>
      <c r="CK429" s="253"/>
      <c r="CL429" s="253"/>
      <c r="CM429" s="253"/>
      <c r="CN429" s="253"/>
      <c r="CO429" s="253"/>
      <c r="CP429" s="253"/>
      <c r="CQ429" s="253"/>
      <c r="CR429" s="253"/>
      <c r="CS429" s="253"/>
      <c r="CT429" s="253"/>
      <c r="CU429" s="253"/>
      <c r="CV429" s="253"/>
      <c r="CW429" s="253"/>
      <c r="CX429" s="253"/>
      <c r="CY429" s="253"/>
      <c r="CZ429" s="253"/>
      <c r="DA429" s="253"/>
      <c r="DB429" s="253"/>
      <c r="DC429" s="253"/>
      <c r="DD429" s="253"/>
      <c r="DE429" s="253"/>
      <c r="DF429" s="253"/>
      <c r="DG429" s="253"/>
      <c r="DH429" s="253"/>
      <c r="DI429" s="253"/>
      <c r="DJ429" s="253"/>
      <c r="DK429" s="253"/>
      <c r="DL429" s="253"/>
      <c r="DM429" s="253"/>
      <c r="DN429" s="253"/>
      <c r="DO429" s="253"/>
      <c r="DP429" s="253"/>
      <c r="DQ429" s="253"/>
      <c r="DR429" s="253"/>
      <c r="DS429" s="253"/>
      <c r="DT429" s="253"/>
      <c r="DU429" s="253"/>
      <c r="DV429" s="253"/>
      <c r="DW429" s="253"/>
      <c r="DX429" s="253"/>
      <c r="DY429" s="253"/>
      <c r="DZ429" s="253"/>
      <c r="EA429" s="253"/>
      <c r="EB429" s="253"/>
      <c r="EC429" s="253"/>
      <c r="ED429" s="253"/>
      <c r="EE429" s="253"/>
      <c r="EF429" s="253"/>
      <c r="EG429" s="253"/>
      <c r="EH429" s="253"/>
      <c r="EI429" s="253"/>
      <c r="EJ429" s="253"/>
      <c r="EK429" s="253"/>
      <c r="EL429" s="253"/>
      <c r="EM429" s="253"/>
      <c r="EN429" s="253"/>
      <c r="EO429" s="253"/>
      <c r="EP429" s="253"/>
      <c r="EQ429" s="253"/>
      <c r="ER429" s="253"/>
      <c r="ES429" s="253"/>
      <c r="ET429" s="253"/>
      <c r="EU429" s="253"/>
      <c r="EV429" s="253"/>
      <c r="EW429" s="253"/>
      <c r="EX429" s="253"/>
      <c r="EY429" s="253"/>
      <c r="EZ429" s="253"/>
      <c r="FA429" s="253"/>
      <c r="FB429" s="253"/>
      <c r="FC429" s="253"/>
      <c r="FD429" s="253"/>
      <c r="FE429" s="253"/>
      <c r="FF429" s="253"/>
      <c r="FG429" s="253"/>
      <c r="FH429" s="253"/>
      <c r="FI429" s="253"/>
      <c r="FJ429" s="253"/>
      <c r="FK429" s="253"/>
      <c r="FL429" s="253"/>
      <c r="FM429" s="253"/>
      <c r="FN429" s="253"/>
      <c r="FO429" s="253"/>
      <c r="FP429" s="253"/>
      <c r="FQ429" s="253"/>
      <c r="FR429" s="253"/>
      <c r="FS429" s="253"/>
      <c r="FT429" s="253"/>
      <c r="FU429" s="253"/>
      <c r="FV429" s="253"/>
      <c r="FW429" s="253"/>
      <c r="FX429" s="253"/>
      <c r="FY429" s="253"/>
      <c r="FZ429" s="253"/>
      <c r="GA429" s="253"/>
      <c r="GB429" s="253"/>
      <c r="GC429" s="253"/>
      <c r="GD429" s="253"/>
      <c r="GE429" s="253"/>
      <c r="GF429" s="253"/>
      <c r="GG429" s="253"/>
      <c r="GH429" s="253"/>
      <c r="GI429" s="253"/>
      <c r="GJ429" s="253"/>
      <c r="GK429" s="253"/>
      <c r="GL429" s="253"/>
      <c r="GM429" s="253"/>
      <c r="GN429" s="253"/>
      <c r="GO429" s="253"/>
      <c r="GP429" s="253"/>
      <c r="GQ429" s="253"/>
      <c r="GR429" s="253"/>
      <c r="GS429" s="253"/>
      <c r="GT429" s="253"/>
      <c r="GU429" s="253"/>
      <c r="GV429" s="253"/>
      <c r="GW429" s="253"/>
      <c r="GX429" s="253"/>
      <c r="GY429" s="253"/>
      <c r="GZ429" s="253"/>
      <c r="HA429" s="253"/>
      <c r="HB429" s="253"/>
      <c r="HC429" s="253"/>
      <c r="HD429" s="253"/>
      <c r="HE429" s="253"/>
      <c r="HF429" s="253"/>
    </row>
    <row r="430" spans="1:214" s="312" customFormat="1" ht="15" customHeight="1" x14ac:dyDescent="0.25">
      <c r="A430" s="252"/>
      <c r="B430" s="253"/>
      <c r="C430" s="253"/>
      <c r="D430" s="253"/>
      <c r="E430" s="253"/>
      <c r="F430" s="253"/>
      <c r="G430" s="253"/>
      <c r="H430" s="253"/>
      <c r="I430" s="253"/>
      <c r="J430" s="253"/>
      <c r="K430" s="253"/>
      <c r="L430" s="253"/>
      <c r="M430" s="253"/>
      <c r="N430" s="253"/>
      <c r="O430" s="253"/>
      <c r="P430" s="253"/>
      <c r="Q430" s="253"/>
      <c r="R430" s="253"/>
      <c r="S430" s="253"/>
      <c r="T430" s="253"/>
      <c r="U430" s="253" t="s">
        <v>628</v>
      </c>
      <c r="V430" s="253"/>
      <c r="W430" s="253"/>
      <c r="X430" s="253"/>
      <c r="Y430" s="253"/>
      <c r="Z430" s="253"/>
      <c r="AA430" s="253"/>
      <c r="AB430" s="253"/>
      <c r="AC430" s="253" t="s">
        <v>332</v>
      </c>
      <c r="AD430" s="253"/>
      <c r="AE430" s="253"/>
      <c r="AF430" s="253"/>
      <c r="AG430" s="253"/>
      <c r="AH430" s="253"/>
      <c r="AI430" s="253"/>
      <c r="AJ430" s="253"/>
      <c r="AK430" s="253"/>
      <c r="AL430" s="253"/>
      <c r="AM430" s="253"/>
      <c r="AN430" s="253"/>
      <c r="AO430" s="253"/>
      <c r="AP430" s="253"/>
      <c r="AQ430" s="253"/>
      <c r="AR430" s="253"/>
      <c r="AS430" s="253"/>
      <c r="AT430" s="253"/>
      <c r="AU430" s="253"/>
      <c r="AV430" s="253"/>
      <c r="AW430" s="253"/>
      <c r="AX430" s="253"/>
      <c r="AY430" s="253"/>
      <c r="AZ430" s="253"/>
      <c r="BA430" s="253"/>
      <c r="BB430" s="253"/>
      <c r="BC430" s="253"/>
      <c r="BD430" s="253"/>
      <c r="BE430" s="253"/>
      <c r="BF430" s="253"/>
      <c r="BG430" s="253"/>
      <c r="BH430" s="253"/>
      <c r="BI430" s="253"/>
      <c r="BJ430" s="253"/>
      <c r="BK430" s="253"/>
      <c r="BL430" s="253"/>
      <c r="BM430" s="253"/>
      <c r="BN430" s="253"/>
      <c r="BO430" s="253"/>
      <c r="BP430" s="253"/>
      <c r="BQ430" s="253"/>
      <c r="BR430" s="253"/>
      <c r="BS430" s="253"/>
      <c r="BT430" s="253"/>
      <c r="BU430" s="253"/>
      <c r="BV430" s="253"/>
      <c r="BW430" s="253"/>
      <c r="BX430" s="253"/>
      <c r="BY430" s="253"/>
      <c r="BZ430" s="253"/>
      <c r="CA430" s="253"/>
      <c r="CB430" s="253"/>
      <c r="CC430" s="253"/>
      <c r="CD430" s="253"/>
      <c r="CE430" s="253"/>
      <c r="CF430" s="253"/>
      <c r="CG430" s="253"/>
      <c r="CH430" s="253"/>
      <c r="CI430" s="253"/>
      <c r="CJ430" s="253"/>
      <c r="CK430" s="253"/>
      <c r="CL430" s="253"/>
      <c r="CM430" s="253"/>
      <c r="CN430" s="253"/>
      <c r="CO430" s="253"/>
      <c r="CP430" s="253"/>
      <c r="CQ430" s="253"/>
      <c r="CR430" s="253"/>
      <c r="CS430" s="253"/>
      <c r="CT430" s="253"/>
      <c r="CU430" s="253"/>
      <c r="CV430" s="253"/>
      <c r="CW430" s="253"/>
      <c r="CX430" s="253"/>
      <c r="CY430" s="253"/>
      <c r="CZ430" s="253"/>
      <c r="DA430" s="253"/>
      <c r="DB430" s="253"/>
      <c r="DC430" s="253"/>
      <c r="DD430" s="253"/>
      <c r="DE430" s="253"/>
      <c r="DF430" s="253"/>
      <c r="DG430" s="253"/>
      <c r="DH430" s="253"/>
      <c r="DI430" s="253"/>
      <c r="DJ430" s="253"/>
      <c r="DK430" s="253"/>
      <c r="DL430" s="253"/>
      <c r="DM430" s="253"/>
      <c r="DN430" s="253"/>
      <c r="DO430" s="253"/>
      <c r="DP430" s="253"/>
      <c r="DQ430" s="253"/>
      <c r="DR430" s="253"/>
      <c r="DS430" s="253"/>
      <c r="DT430" s="253"/>
      <c r="DU430" s="253"/>
      <c r="DV430" s="253"/>
      <c r="DW430" s="253"/>
      <c r="DX430" s="253"/>
      <c r="DY430" s="253"/>
      <c r="DZ430" s="253"/>
      <c r="EA430" s="253"/>
      <c r="EB430" s="253"/>
      <c r="EC430" s="253"/>
      <c r="ED430" s="253"/>
      <c r="EE430" s="253"/>
      <c r="EF430" s="253"/>
      <c r="EG430" s="253"/>
      <c r="EH430" s="253"/>
      <c r="EI430" s="253"/>
      <c r="EJ430" s="253"/>
      <c r="EK430" s="253"/>
      <c r="EL430" s="253"/>
      <c r="EM430" s="253"/>
      <c r="EN430" s="253"/>
      <c r="EO430" s="253"/>
      <c r="EP430" s="253"/>
      <c r="EQ430" s="253"/>
      <c r="ER430" s="253"/>
      <c r="ES430" s="253"/>
      <c r="ET430" s="253"/>
      <c r="EU430" s="253"/>
      <c r="EV430" s="253"/>
      <c r="EW430" s="253"/>
      <c r="EX430" s="253"/>
      <c r="EY430" s="253"/>
      <c r="EZ430" s="253"/>
      <c r="FA430" s="253"/>
      <c r="FB430" s="253"/>
      <c r="FC430" s="253"/>
      <c r="FD430" s="253"/>
      <c r="FE430" s="253"/>
      <c r="FF430" s="253"/>
      <c r="FG430" s="253"/>
      <c r="FH430" s="253"/>
      <c r="FI430" s="253"/>
      <c r="FJ430" s="253"/>
      <c r="FK430" s="253"/>
      <c r="FL430" s="253"/>
      <c r="FM430" s="253"/>
      <c r="FN430" s="253"/>
      <c r="FO430" s="253"/>
      <c r="FP430" s="253"/>
      <c r="FQ430" s="253"/>
      <c r="FR430" s="253"/>
      <c r="FS430" s="253"/>
      <c r="FT430" s="253"/>
      <c r="FU430" s="253"/>
      <c r="FV430" s="253"/>
      <c r="FW430" s="253"/>
      <c r="FX430" s="253"/>
      <c r="FY430" s="253"/>
      <c r="FZ430" s="253"/>
      <c r="GA430" s="253"/>
      <c r="GB430" s="253"/>
      <c r="GC430" s="253"/>
      <c r="GD430" s="253"/>
      <c r="GE430" s="253"/>
      <c r="GF430" s="253"/>
      <c r="GG430" s="253"/>
      <c r="GH430" s="253"/>
      <c r="GI430" s="253"/>
      <c r="GJ430" s="253"/>
      <c r="GK430" s="253"/>
      <c r="GL430" s="253"/>
      <c r="GM430" s="253"/>
      <c r="GN430" s="253"/>
      <c r="GO430" s="253"/>
      <c r="GP430" s="253"/>
      <c r="GQ430" s="253"/>
      <c r="GR430" s="253"/>
      <c r="GS430" s="253"/>
      <c r="GT430" s="253"/>
      <c r="GU430" s="253"/>
      <c r="GV430" s="253"/>
      <c r="GW430" s="253"/>
      <c r="GX430" s="253"/>
      <c r="GY430" s="253"/>
      <c r="GZ430" s="253"/>
      <c r="HA430" s="253"/>
      <c r="HB430" s="253"/>
      <c r="HC430" s="253"/>
      <c r="HD430" s="253"/>
      <c r="HE430" s="253"/>
      <c r="HF430" s="253"/>
    </row>
    <row r="431" spans="1:214" s="312" customFormat="1" ht="15" customHeight="1" x14ac:dyDescent="0.25">
      <c r="A431" s="252"/>
      <c r="B431" s="253"/>
      <c r="C431" s="253"/>
      <c r="D431" s="253"/>
      <c r="E431" s="253"/>
      <c r="F431" s="253"/>
      <c r="G431" s="253"/>
      <c r="H431" s="253"/>
      <c r="I431" s="253"/>
      <c r="J431" s="253"/>
      <c r="K431" s="253"/>
      <c r="L431" s="253"/>
      <c r="M431" s="253"/>
      <c r="N431" s="253"/>
      <c r="O431" s="253"/>
      <c r="P431" s="253"/>
      <c r="Q431" s="253"/>
      <c r="R431" s="253"/>
      <c r="S431" s="253"/>
      <c r="T431" s="253"/>
      <c r="U431" s="253" t="s">
        <v>629</v>
      </c>
      <c r="V431" s="253"/>
      <c r="W431" s="253"/>
      <c r="X431" s="253"/>
      <c r="Y431" s="253"/>
      <c r="Z431" s="253"/>
      <c r="AA431" s="253"/>
      <c r="AB431" s="253"/>
      <c r="AC431" s="253" t="s">
        <v>323</v>
      </c>
      <c r="AD431" s="253"/>
      <c r="AE431" s="253"/>
      <c r="AF431" s="253"/>
      <c r="AG431" s="253"/>
      <c r="AH431" s="253"/>
      <c r="AI431" s="253"/>
      <c r="AJ431" s="253"/>
      <c r="AK431" s="253"/>
      <c r="AL431" s="253"/>
      <c r="AM431" s="253"/>
      <c r="AN431" s="253"/>
      <c r="AO431" s="253"/>
      <c r="AP431" s="253"/>
      <c r="AQ431" s="253"/>
      <c r="AR431" s="253"/>
      <c r="AS431" s="253"/>
      <c r="AT431" s="253"/>
      <c r="AU431" s="253"/>
      <c r="AV431" s="253"/>
      <c r="AW431" s="253"/>
      <c r="AX431" s="253"/>
      <c r="AY431" s="253"/>
      <c r="AZ431" s="253"/>
      <c r="BA431" s="253"/>
      <c r="BB431" s="253"/>
      <c r="BC431" s="253"/>
      <c r="BD431" s="253"/>
      <c r="BE431" s="253"/>
      <c r="BF431" s="253"/>
      <c r="BG431" s="253"/>
      <c r="BH431" s="253"/>
      <c r="BI431" s="253"/>
      <c r="BJ431" s="253"/>
      <c r="BK431" s="253"/>
      <c r="BL431" s="253"/>
      <c r="BM431" s="253"/>
      <c r="BN431" s="253"/>
      <c r="BO431" s="253"/>
      <c r="BP431" s="253"/>
      <c r="BQ431" s="253"/>
      <c r="BR431" s="253"/>
      <c r="BS431" s="253"/>
      <c r="BT431" s="253"/>
      <c r="BU431" s="253"/>
      <c r="BV431" s="253"/>
      <c r="BW431" s="253"/>
      <c r="BX431" s="253"/>
      <c r="BY431" s="253"/>
      <c r="BZ431" s="253"/>
      <c r="CA431" s="253"/>
      <c r="CB431" s="253"/>
      <c r="CC431" s="253"/>
      <c r="CD431" s="253"/>
      <c r="CE431" s="253"/>
      <c r="CF431" s="253"/>
      <c r="CG431" s="253"/>
      <c r="CH431" s="253"/>
      <c r="CI431" s="253"/>
      <c r="CJ431" s="253"/>
      <c r="CK431" s="253"/>
      <c r="CL431" s="253"/>
      <c r="CM431" s="253"/>
      <c r="CN431" s="253"/>
      <c r="CO431" s="253"/>
      <c r="CP431" s="253"/>
      <c r="CQ431" s="253"/>
      <c r="CR431" s="253"/>
      <c r="CS431" s="253"/>
      <c r="CT431" s="253"/>
      <c r="CU431" s="253"/>
      <c r="CV431" s="253"/>
      <c r="CW431" s="253"/>
      <c r="CX431" s="253"/>
      <c r="CY431" s="253"/>
      <c r="CZ431" s="253"/>
      <c r="DA431" s="253"/>
      <c r="DB431" s="253"/>
      <c r="DC431" s="253"/>
      <c r="DD431" s="253"/>
      <c r="DE431" s="253"/>
      <c r="DF431" s="253"/>
      <c r="DG431" s="253"/>
      <c r="DH431" s="253"/>
      <c r="DI431" s="253"/>
      <c r="DJ431" s="253"/>
      <c r="DK431" s="253"/>
      <c r="DL431" s="253"/>
      <c r="DM431" s="253"/>
      <c r="DN431" s="253"/>
      <c r="DO431" s="253"/>
      <c r="DP431" s="253"/>
      <c r="DQ431" s="253"/>
      <c r="DR431" s="253"/>
      <c r="DS431" s="253"/>
      <c r="DT431" s="253"/>
      <c r="DU431" s="253"/>
      <c r="DV431" s="253"/>
      <c r="DW431" s="253"/>
      <c r="DX431" s="253"/>
      <c r="DY431" s="253"/>
      <c r="DZ431" s="253"/>
      <c r="EA431" s="253"/>
      <c r="EB431" s="253"/>
      <c r="EC431" s="253"/>
      <c r="ED431" s="253"/>
      <c r="EE431" s="253"/>
      <c r="EF431" s="253"/>
      <c r="EG431" s="253"/>
      <c r="EH431" s="253"/>
      <c r="EI431" s="253"/>
      <c r="EJ431" s="253"/>
      <c r="EK431" s="253"/>
      <c r="EL431" s="253"/>
      <c r="EM431" s="253"/>
      <c r="EN431" s="253"/>
      <c r="EO431" s="253"/>
      <c r="EP431" s="253"/>
      <c r="EQ431" s="253"/>
      <c r="ER431" s="253"/>
      <c r="ES431" s="253"/>
      <c r="ET431" s="253"/>
      <c r="EU431" s="253"/>
      <c r="EV431" s="253"/>
      <c r="EW431" s="253"/>
      <c r="EX431" s="253"/>
      <c r="EY431" s="253"/>
      <c r="EZ431" s="253"/>
      <c r="FA431" s="253"/>
      <c r="FB431" s="253"/>
      <c r="FC431" s="253"/>
      <c r="FD431" s="253"/>
      <c r="FE431" s="253"/>
      <c r="FF431" s="253"/>
      <c r="FG431" s="253"/>
      <c r="FH431" s="253"/>
      <c r="FI431" s="253"/>
      <c r="FJ431" s="253"/>
      <c r="FK431" s="253"/>
      <c r="FL431" s="253"/>
      <c r="FM431" s="253"/>
      <c r="FN431" s="253"/>
      <c r="FO431" s="253"/>
      <c r="FP431" s="253"/>
      <c r="FQ431" s="253"/>
      <c r="FR431" s="253"/>
      <c r="FS431" s="253"/>
      <c r="FT431" s="253"/>
      <c r="FU431" s="253"/>
      <c r="FV431" s="253"/>
      <c r="FW431" s="253"/>
      <c r="FX431" s="253"/>
      <c r="FY431" s="253"/>
      <c r="FZ431" s="253"/>
      <c r="GA431" s="253"/>
      <c r="GB431" s="253"/>
      <c r="GC431" s="253"/>
      <c r="GD431" s="253"/>
      <c r="GE431" s="253"/>
      <c r="GF431" s="253"/>
      <c r="GG431" s="253"/>
      <c r="GH431" s="253"/>
      <c r="GI431" s="253"/>
      <c r="GJ431" s="253"/>
      <c r="GK431" s="253"/>
      <c r="GL431" s="253"/>
      <c r="GM431" s="253"/>
      <c r="GN431" s="253"/>
      <c r="GO431" s="253"/>
      <c r="GP431" s="253"/>
      <c r="GQ431" s="253"/>
      <c r="GR431" s="253"/>
      <c r="GS431" s="253"/>
      <c r="GT431" s="253"/>
      <c r="GU431" s="253"/>
      <c r="GV431" s="253"/>
      <c r="GW431" s="253"/>
      <c r="GX431" s="253"/>
      <c r="GY431" s="253"/>
      <c r="GZ431" s="253"/>
      <c r="HA431" s="253"/>
      <c r="HB431" s="253"/>
      <c r="HC431" s="253"/>
      <c r="HD431" s="253"/>
      <c r="HE431" s="253"/>
      <c r="HF431" s="253"/>
    </row>
    <row r="432" spans="1:214" s="312" customFormat="1" ht="15" customHeight="1" x14ac:dyDescent="0.25">
      <c r="A432" s="252"/>
      <c r="B432" s="253"/>
      <c r="C432" s="253"/>
      <c r="D432" s="253"/>
      <c r="E432" s="253"/>
      <c r="F432" s="253"/>
      <c r="G432" s="253"/>
      <c r="H432" s="253"/>
      <c r="I432" s="253"/>
      <c r="J432" s="253"/>
      <c r="K432" s="253"/>
      <c r="L432" s="253"/>
      <c r="M432" s="253"/>
      <c r="N432" s="253"/>
      <c r="O432" s="253"/>
      <c r="P432" s="253"/>
      <c r="Q432" s="253"/>
      <c r="R432" s="253"/>
      <c r="S432" s="253"/>
      <c r="T432" s="253"/>
      <c r="U432" s="253" t="s">
        <v>630</v>
      </c>
      <c r="V432" s="253"/>
      <c r="W432" s="253"/>
      <c r="X432" s="253"/>
      <c r="Y432" s="253"/>
      <c r="Z432" s="253"/>
      <c r="AA432" s="253"/>
      <c r="AB432" s="253"/>
      <c r="AC432" s="253" t="s">
        <v>329</v>
      </c>
      <c r="AD432" s="253"/>
      <c r="AE432" s="253"/>
      <c r="AF432" s="253"/>
      <c r="AG432" s="253"/>
      <c r="AH432" s="253"/>
      <c r="AI432" s="253"/>
      <c r="AJ432" s="253"/>
      <c r="AK432" s="253"/>
      <c r="AL432" s="253"/>
      <c r="AM432" s="253"/>
      <c r="AN432" s="253"/>
      <c r="AO432" s="253"/>
      <c r="AP432" s="253"/>
      <c r="AQ432" s="253"/>
      <c r="AR432" s="253"/>
      <c r="AS432" s="253"/>
      <c r="AT432" s="253"/>
      <c r="AU432" s="253"/>
      <c r="AV432" s="253"/>
      <c r="AW432" s="253"/>
      <c r="AX432" s="253"/>
      <c r="AY432" s="253"/>
      <c r="AZ432" s="253"/>
      <c r="BA432" s="253"/>
      <c r="BB432" s="253"/>
      <c r="BC432" s="253"/>
      <c r="BD432" s="253"/>
      <c r="BE432" s="253"/>
      <c r="BF432" s="253"/>
      <c r="BG432" s="253"/>
      <c r="BH432" s="253"/>
      <c r="BI432" s="253"/>
      <c r="BJ432" s="253"/>
      <c r="BK432" s="253"/>
      <c r="BL432" s="253"/>
      <c r="BM432" s="253"/>
      <c r="BN432" s="253"/>
      <c r="BO432" s="253"/>
      <c r="BP432" s="253"/>
      <c r="BQ432" s="253"/>
      <c r="BR432" s="253"/>
      <c r="BS432" s="253"/>
      <c r="BT432" s="253"/>
      <c r="BU432" s="253"/>
      <c r="BV432" s="253"/>
      <c r="BW432" s="253"/>
      <c r="BX432" s="253"/>
      <c r="BY432" s="253"/>
      <c r="BZ432" s="253"/>
      <c r="CA432" s="253"/>
      <c r="CB432" s="253"/>
      <c r="CC432" s="253"/>
      <c r="CD432" s="253"/>
      <c r="CE432" s="253"/>
      <c r="CF432" s="253"/>
      <c r="CG432" s="253"/>
      <c r="CH432" s="253"/>
      <c r="CI432" s="253"/>
      <c r="CJ432" s="253"/>
      <c r="CK432" s="253"/>
      <c r="CL432" s="253"/>
      <c r="CM432" s="253"/>
      <c r="CN432" s="253"/>
      <c r="CO432" s="253"/>
      <c r="CP432" s="253"/>
      <c r="CQ432" s="253"/>
      <c r="CR432" s="253"/>
      <c r="CS432" s="253"/>
      <c r="CT432" s="253"/>
      <c r="CU432" s="253"/>
      <c r="CV432" s="253"/>
      <c r="CW432" s="253"/>
      <c r="CX432" s="253"/>
      <c r="CY432" s="253"/>
      <c r="CZ432" s="253"/>
      <c r="DA432" s="253"/>
      <c r="DB432" s="253"/>
      <c r="DC432" s="253"/>
      <c r="DD432" s="253"/>
      <c r="DE432" s="253"/>
      <c r="DF432" s="253"/>
      <c r="DG432" s="253"/>
      <c r="DH432" s="253"/>
      <c r="DI432" s="253"/>
      <c r="DJ432" s="253"/>
      <c r="DK432" s="253"/>
      <c r="DL432" s="253"/>
      <c r="DM432" s="253"/>
      <c r="DN432" s="253"/>
      <c r="DO432" s="253"/>
      <c r="DP432" s="253"/>
      <c r="DQ432" s="253"/>
      <c r="DR432" s="253"/>
      <c r="DS432" s="253"/>
      <c r="DT432" s="253"/>
      <c r="DU432" s="253"/>
      <c r="DV432" s="253"/>
      <c r="DW432" s="253"/>
      <c r="DX432" s="253"/>
      <c r="DY432" s="253"/>
      <c r="DZ432" s="253"/>
      <c r="EA432" s="253"/>
      <c r="EB432" s="253"/>
      <c r="EC432" s="253"/>
      <c r="ED432" s="253"/>
      <c r="EE432" s="253"/>
      <c r="EF432" s="253"/>
      <c r="EG432" s="253"/>
      <c r="EH432" s="253"/>
      <c r="EI432" s="253"/>
      <c r="EJ432" s="253"/>
      <c r="EK432" s="253"/>
      <c r="EL432" s="253"/>
      <c r="EM432" s="253"/>
      <c r="EN432" s="253"/>
      <c r="EO432" s="253"/>
      <c r="EP432" s="253"/>
      <c r="EQ432" s="253"/>
      <c r="ER432" s="253"/>
      <c r="ES432" s="253"/>
      <c r="ET432" s="253"/>
      <c r="EU432" s="253"/>
      <c r="EV432" s="253"/>
      <c r="EW432" s="253"/>
      <c r="EX432" s="253"/>
      <c r="EY432" s="253"/>
      <c r="EZ432" s="253"/>
      <c r="FA432" s="253"/>
      <c r="FB432" s="253"/>
      <c r="FC432" s="253"/>
      <c r="FD432" s="253"/>
      <c r="FE432" s="253"/>
      <c r="FF432" s="253"/>
      <c r="FG432" s="253"/>
      <c r="FH432" s="253"/>
      <c r="FI432" s="253"/>
      <c r="FJ432" s="253"/>
      <c r="FK432" s="253"/>
      <c r="FL432" s="253"/>
      <c r="FM432" s="253"/>
      <c r="FN432" s="253"/>
      <c r="FO432" s="253"/>
      <c r="FP432" s="253"/>
      <c r="FQ432" s="253"/>
      <c r="FR432" s="253"/>
      <c r="FS432" s="253"/>
      <c r="FT432" s="253"/>
      <c r="FU432" s="253"/>
      <c r="FV432" s="253"/>
      <c r="FW432" s="253"/>
      <c r="FX432" s="253"/>
      <c r="FY432" s="253"/>
      <c r="FZ432" s="253"/>
      <c r="GA432" s="253"/>
      <c r="GB432" s="253"/>
      <c r="GC432" s="253"/>
      <c r="GD432" s="253"/>
      <c r="GE432" s="253"/>
      <c r="GF432" s="253"/>
      <c r="GG432" s="253"/>
      <c r="GH432" s="253"/>
      <c r="GI432" s="253"/>
      <c r="GJ432" s="253"/>
      <c r="GK432" s="253"/>
      <c r="GL432" s="253"/>
      <c r="GM432" s="253"/>
      <c r="GN432" s="253"/>
      <c r="GO432" s="253"/>
      <c r="GP432" s="253"/>
      <c r="GQ432" s="253"/>
      <c r="GR432" s="253"/>
      <c r="GS432" s="253"/>
      <c r="GT432" s="253"/>
      <c r="GU432" s="253"/>
      <c r="GV432" s="253"/>
      <c r="GW432" s="253"/>
      <c r="GX432" s="253"/>
      <c r="GY432" s="253"/>
      <c r="GZ432" s="253"/>
      <c r="HA432" s="253"/>
      <c r="HB432" s="253"/>
      <c r="HC432" s="253"/>
      <c r="HD432" s="253"/>
      <c r="HE432" s="253"/>
      <c r="HF432" s="253"/>
    </row>
    <row r="433" spans="1:214" s="312" customFormat="1" ht="15" customHeight="1" x14ac:dyDescent="0.25">
      <c r="A433" s="252"/>
      <c r="B433" s="253"/>
      <c r="C433" s="253"/>
      <c r="D433" s="253"/>
      <c r="E433" s="253"/>
      <c r="F433" s="253"/>
      <c r="G433" s="253"/>
      <c r="H433" s="253"/>
      <c r="I433" s="253"/>
      <c r="J433" s="253"/>
      <c r="K433" s="253"/>
      <c r="L433" s="253"/>
      <c r="M433" s="253"/>
      <c r="N433" s="253"/>
      <c r="O433" s="253"/>
      <c r="P433" s="253"/>
      <c r="Q433" s="253"/>
      <c r="R433" s="253"/>
      <c r="S433" s="253"/>
      <c r="T433" s="253"/>
      <c r="U433" s="253" t="s">
        <v>631</v>
      </c>
      <c r="V433" s="253"/>
      <c r="W433" s="253"/>
      <c r="X433" s="253"/>
      <c r="Y433" s="253"/>
      <c r="Z433" s="253"/>
      <c r="AA433" s="253"/>
      <c r="AB433" s="253"/>
      <c r="AC433" s="253" t="s">
        <v>323</v>
      </c>
      <c r="AD433" s="253"/>
      <c r="AE433" s="253"/>
      <c r="AF433" s="253"/>
      <c r="AG433" s="253"/>
      <c r="AH433" s="253"/>
      <c r="AI433" s="253"/>
      <c r="AJ433" s="253"/>
      <c r="AK433" s="253"/>
      <c r="AL433" s="253"/>
      <c r="AM433" s="253"/>
      <c r="AN433" s="253"/>
      <c r="AO433" s="253"/>
      <c r="AP433" s="253"/>
      <c r="AQ433" s="253"/>
      <c r="AR433" s="253"/>
      <c r="AS433" s="253"/>
      <c r="AT433" s="253"/>
      <c r="AU433" s="253"/>
      <c r="AV433" s="253"/>
      <c r="AW433" s="253"/>
      <c r="AX433" s="253"/>
      <c r="AY433" s="253"/>
      <c r="AZ433" s="253"/>
      <c r="BA433" s="253"/>
      <c r="BB433" s="253"/>
      <c r="BC433" s="253"/>
      <c r="BD433" s="253"/>
      <c r="BE433" s="253"/>
      <c r="BF433" s="253"/>
      <c r="BG433" s="253"/>
      <c r="BH433" s="253"/>
      <c r="BI433" s="253"/>
      <c r="BJ433" s="253"/>
      <c r="BK433" s="253"/>
      <c r="BL433" s="253"/>
      <c r="BM433" s="253"/>
      <c r="BN433" s="253"/>
      <c r="BO433" s="253"/>
      <c r="BP433" s="253"/>
      <c r="BQ433" s="253"/>
      <c r="BR433" s="253"/>
      <c r="BS433" s="253"/>
      <c r="BT433" s="253"/>
      <c r="BU433" s="253"/>
      <c r="BV433" s="253"/>
      <c r="BW433" s="253"/>
      <c r="BX433" s="253"/>
      <c r="BY433" s="253"/>
      <c r="BZ433" s="253"/>
      <c r="CA433" s="253"/>
      <c r="CB433" s="253"/>
      <c r="CC433" s="253"/>
      <c r="CD433" s="253"/>
      <c r="CE433" s="253"/>
      <c r="CF433" s="253"/>
      <c r="CG433" s="253"/>
      <c r="CH433" s="253"/>
      <c r="CI433" s="253"/>
      <c r="CJ433" s="253"/>
      <c r="CK433" s="253"/>
      <c r="CL433" s="253"/>
      <c r="CM433" s="253"/>
      <c r="CN433" s="253"/>
      <c r="CO433" s="253"/>
      <c r="CP433" s="253"/>
      <c r="CQ433" s="253"/>
      <c r="CR433" s="253"/>
      <c r="CS433" s="253"/>
      <c r="CT433" s="253"/>
      <c r="CU433" s="253"/>
      <c r="CV433" s="253"/>
      <c r="CW433" s="253"/>
      <c r="CX433" s="253"/>
      <c r="CY433" s="253"/>
      <c r="CZ433" s="253"/>
      <c r="DA433" s="253"/>
      <c r="DB433" s="253"/>
      <c r="DC433" s="253"/>
      <c r="DD433" s="253"/>
      <c r="DE433" s="253"/>
      <c r="DF433" s="253"/>
      <c r="DG433" s="253"/>
      <c r="DH433" s="253"/>
      <c r="DI433" s="253"/>
      <c r="DJ433" s="253"/>
      <c r="DK433" s="253"/>
      <c r="DL433" s="253"/>
      <c r="DM433" s="253"/>
      <c r="DN433" s="253"/>
      <c r="DO433" s="253"/>
      <c r="DP433" s="253"/>
      <c r="DQ433" s="253"/>
      <c r="DR433" s="253"/>
      <c r="DS433" s="253"/>
      <c r="DT433" s="253"/>
      <c r="DU433" s="253"/>
      <c r="DV433" s="253"/>
      <c r="DW433" s="253"/>
      <c r="DX433" s="253"/>
      <c r="DY433" s="253"/>
      <c r="DZ433" s="253"/>
      <c r="EA433" s="253"/>
      <c r="EB433" s="253"/>
      <c r="EC433" s="253"/>
      <c r="ED433" s="253"/>
      <c r="EE433" s="253"/>
      <c r="EF433" s="253"/>
      <c r="EG433" s="253"/>
      <c r="EH433" s="253"/>
      <c r="EI433" s="253"/>
      <c r="EJ433" s="253"/>
      <c r="EK433" s="253"/>
      <c r="EL433" s="253"/>
      <c r="EM433" s="253"/>
      <c r="EN433" s="253"/>
      <c r="EO433" s="253"/>
      <c r="EP433" s="253"/>
      <c r="EQ433" s="253"/>
      <c r="ER433" s="253"/>
      <c r="ES433" s="253"/>
      <c r="ET433" s="253"/>
      <c r="EU433" s="253"/>
      <c r="EV433" s="253"/>
      <c r="EW433" s="253"/>
      <c r="EX433" s="253"/>
      <c r="EY433" s="253"/>
      <c r="EZ433" s="253"/>
      <c r="FA433" s="253"/>
      <c r="FB433" s="253"/>
      <c r="FC433" s="253"/>
      <c r="FD433" s="253"/>
      <c r="FE433" s="253"/>
      <c r="FF433" s="253"/>
      <c r="FG433" s="253"/>
      <c r="FH433" s="253"/>
      <c r="FI433" s="253"/>
      <c r="FJ433" s="253"/>
      <c r="FK433" s="253"/>
      <c r="FL433" s="253"/>
      <c r="FM433" s="253"/>
      <c r="FN433" s="253"/>
      <c r="FO433" s="253"/>
      <c r="FP433" s="253"/>
      <c r="FQ433" s="253"/>
      <c r="FR433" s="253"/>
      <c r="FS433" s="253"/>
      <c r="FT433" s="253"/>
      <c r="FU433" s="253"/>
      <c r="FV433" s="253"/>
      <c r="FW433" s="253"/>
      <c r="FX433" s="253"/>
      <c r="FY433" s="253"/>
      <c r="FZ433" s="253"/>
      <c r="GA433" s="253"/>
      <c r="GB433" s="253"/>
      <c r="GC433" s="253"/>
      <c r="GD433" s="253"/>
      <c r="GE433" s="253"/>
      <c r="GF433" s="253"/>
      <c r="GG433" s="253"/>
      <c r="GH433" s="253"/>
      <c r="GI433" s="253"/>
      <c r="GJ433" s="253"/>
      <c r="GK433" s="253"/>
      <c r="GL433" s="253"/>
      <c r="GM433" s="253"/>
      <c r="GN433" s="253"/>
      <c r="GO433" s="253"/>
      <c r="GP433" s="253"/>
      <c r="GQ433" s="253"/>
      <c r="GR433" s="253"/>
      <c r="GS433" s="253"/>
      <c r="GT433" s="253"/>
      <c r="GU433" s="253"/>
      <c r="GV433" s="253"/>
      <c r="GW433" s="253"/>
      <c r="GX433" s="253"/>
      <c r="GY433" s="253"/>
      <c r="GZ433" s="253"/>
      <c r="HA433" s="253"/>
      <c r="HB433" s="253"/>
      <c r="HC433" s="253"/>
      <c r="HD433" s="253"/>
      <c r="HE433" s="253"/>
      <c r="HF433" s="253"/>
    </row>
    <row r="434" spans="1:214" s="312" customFormat="1" ht="15" customHeight="1" x14ac:dyDescent="0.25">
      <c r="A434" s="252"/>
      <c r="B434" s="253"/>
      <c r="C434" s="253"/>
      <c r="D434" s="253"/>
      <c r="E434" s="253"/>
      <c r="F434" s="253"/>
      <c r="G434" s="253"/>
      <c r="H434" s="253"/>
      <c r="I434" s="253"/>
      <c r="J434" s="253"/>
      <c r="K434" s="253"/>
      <c r="L434" s="253"/>
      <c r="M434" s="253"/>
      <c r="N434" s="253"/>
      <c r="O434" s="253"/>
      <c r="P434" s="253"/>
      <c r="Q434" s="253"/>
      <c r="R434" s="253"/>
      <c r="S434" s="253"/>
      <c r="T434" s="253"/>
      <c r="U434" s="253" t="s">
        <v>632</v>
      </c>
      <c r="V434" s="253"/>
      <c r="W434" s="253"/>
      <c r="X434" s="253"/>
      <c r="Y434" s="253"/>
      <c r="Z434" s="253"/>
      <c r="AA434" s="253"/>
      <c r="AB434" s="253"/>
      <c r="AC434" s="253" t="s">
        <v>393</v>
      </c>
      <c r="AD434" s="253"/>
      <c r="AE434" s="253"/>
      <c r="AF434" s="253"/>
      <c r="AG434" s="253"/>
      <c r="AH434" s="253"/>
      <c r="AI434" s="253"/>
      <c r="AJ434" s="253"/>
      <c r="AK434" s="253"/>
      <c r="AL434" s="253"/>
      <c r="AM434" s="253"/>
      <c r="AN434" s="253"/>
      <c r="AO434" s="253"/>
      <c r="AP434" s="253"/>
      <c r="AQ434" s="253"/>
      <c r="AR434" s="253"/>
      <c r="AS434" s="253"/>
      <c r="AT434" s="253"/>
      <c r="AU434" s="253"/>
      <c r="AV434" s="253"/>
      <c r="AW434" s="253"/>
      <c r="AX434" s="253"/>
      <c r="AY434" s="253"/>
      <c r="AZ434" s="253"/>
      <c r="BA434" s="253"/>
      <c r="BB434" s="253"/>
      <c r="BC434" s="253"/>
      <c r="BD434" s="253"/>
      <c r="BE434" s="253"/>
      <c r="BF434" s="253"/>
      <c r="BG434" s="253"/>
      <c r="BH434" s="253"/>
      <c r="BI434" s="253"/>
      <c r="BJ434" s="253"/>
      <c r="BK434" s="253"/>
      <c r="BL434" s="253"/>
      <c r="BM434" s="253"/>
      <c r="BN434" s="253"/>
      <c r="BO434" s="253"/>
      <c r="BP434" s="253"/>
      <c r="BQ434" s="253"/>
      <c r="BR434" s="253"/>
      <c r="BS434" s="253"/>
      <c r="BT434" s="253"/>
      <c r="BU434" s="253"/>
      <c r="BV434" s="253"/>
      <c r="BW434" s="253"/>
      <c r="BX434" s="253"/>
      <c r="BY434" s="253"/>
      <c r="BZ434" s="253"/>
      <c r="CA434" s="253"/>
      <c r="CB434" s="253"/>
      <c r="CC434" s="253"/>
      <c r="CD434" s="253"/>
      <c r="CE434" s="253"/>
      <c r="CF434" s="253"/>
      <c r="CG434" s="253"/>
      <c r="CH434" s="253"/>
      <c r="CI434" s="253"/>
      <c r="CJ434" s="253"/>
      <c r="CK434" s="253"/>
      <c r="CL434" s="253"/>
      <c r="CM434" s="253"/>
      <c r="CN434" s="253"/>
      <c r="CO434" s="253"/>
      <c r="CP434" s="253"/>
      <c r="CQ434" s="253"/>
      <c r="CR434" s="253"/>
      <c r="CS434" s="253"/>
      <c r="CT434" s="253"/>
      <c r="CU434" s="253"/>
      <c r="CV434" s="253"/>
      <c r="CW434" s="253"/>
      <c r="CX434" s="253"/>
      <c r="CY434" s="253"/>
      <c r="CZ434" s="253"/>
      <c r="DA434" s="253"/>
      <c r="DB434" s="253"/>
      <c r="DC434" s="253"/>
      <c r="DD434" s="253"/>
      <c r="DE434" s="253"/>
      <c r="DF434" s="253"/>
      <c r="DG434" s="253"/>
      <c r="DH434" s="253"/>
      <c r="DI434" s="253"/>
      <c r="DJ434" s="253"/>
      <c r="DK434" s="253"/>
      <c r="DL434" s="253"/>
      <c r="DM434" s="253"/>
      <c r="DN434" s="253"/>
      <c r="DO434" s="253"/>
      <c r="DP434" s="253"/>
      <c r="DQ434" s="253"/>
      <c r="DR434" s="253"/>
      <c r="DS434" s="253"/>
      <c r="DT434" s="253"/>
      <c r="DU434" s="253"/>
      <c r="DV434" s="253"/>
      <c r="DW434" s="253"/>
      <c r="DX434" s="253"/>
      <c r="DY434" s="253"/>
      <c r="DZ434" s="253"/>
      <c r="EA434" s="253"/>
      <c r="EB434" s="253"/>
      <c r="EC434" s="253"/>
      <c r="ED434" s="253"/>
      <c r="EE434" s="253"/>
      <c r="EF434" s="253"/>
      <c r="EG434" s="253"/>
      <c r="EH434" s="253"/>
      <c r="EI434" s="253"/>
      <c r="EJ434" s="253"/>
      <c r="EK434" s="253"/>
      <c r="EL434" s="253"/>
      <c r="EM434" s="253"/>
      <c r="EN434" s="253"/>
      <c r="EO434" s="253"/>
      <c r="EP434" s="253"/>
      <c r="EQ434" s="253"/>
      <c r="ER434" s="253"/>
      <c r="ES434" s="253"/>
      <c r="ET434" s="253"/>
      <c r="EU434" s="253"/>
      <c r="EV434" s="253"/>
      <c r="EW434" s="253"/>
      <c r="EX434" s="253"/>
      <c r="EY434" s="253"/>
      <c r="EZ434" s="253"/>
      <c r="FA434" s="253"/>
      <c r="FB434" s="253"/>
      <c r="FC434" s="253"/>
      <c r="FD434" s="253"/>
      <c r="FE434" s="253"/>
      <c r="FF434" s="253"/>
      <c r="FG434" s="253"/>
      <c r="FH434" s="253"/>
      <c r="FI434" s="253"/>
      <c r="FJ434" s="253"/>
      <c r="FK434" s="253"/>
      <c r="FL434" s="253"/>
      <c r="FM434" s="253"/>
      <c r="FN434" s="253"/>
      <c r="FO434" s="253"/>
      <c r="FP434" s="253"/>
      <c r="FQ434" s="253"/>
      <c r="FR434" s="253"/>
      <c r="FS434" s="253"/>
      <c r="FT434" s="253"/>
      <c r="FU434" s="253"/>
      <c r="FV434" s="253"/>
      <c r="FW434" s="253"/>
      <c r="FX434" s="253"/>
      <c r="FY434" s="253"/>
      <c r="FZ434" s="253"/>
      <c r="GA434" s="253"/>
      <c r="GB434" s="253"/>
      <c r="GC434" s="253"/>
      <c r="GD434" s="253"/>
      <c r="GE434" s="253"/>
      <c r="GF434" s="253"/>
      <c r="GG434" s="253"/>
      <c r="GH434" s="253"/>
      <c r="GI434" s="253"/>
      <c r="GJ434" s="253"/>
      <c r="GK434" s="253"/>
      <c r="GL434" s="253"/>
      <c r="GM434" s="253"/>
      <c r="GN434" s="253"/>
      <c r="GO434" s="253"/>
      <c r="GP434" s="253"/>
      <c r="GQ434" s="253"/>
      <c r="GR434" s="253"/>
      <c r="GS434" s="253"/>
      <c r="GT434" s="253"/>
      <c r="GU434" s="253"/>
      <c r="GV434" s="253"/>
      <c r="GW434" s="253"/>
      <c r="GX434" s="253"/>
      <c r="GY434" s="253"/>
      <c r="GZ434" s="253"/>
      <c r="HA434" s="253"/>
      <c r="HB434" s="253"/>
      <c r="HC434" s="253"/>
      <c r="HD434" s="253"/>
      <c r="HE434" s="253"/>
      <c r="HF434" s="253"/>
    </row>
    <row r="435" spans="1:214" s="312" customFormat="1" ht="15" customHeight="1" x14ac:dyDescent="0.25">
      <c r="A435" s="252"/>
      <c r="B435" s="253"/>
      <c r="C435" s="253"/>
      <c r="D435" s="253"/>
      <c r="E435" s="253"/>
      <c r="F435" s="253"/>
      <c r="G435" s="253"/>
      <c r="H435" s="253"/>
      <c r="I435" s="253"/>
      <c r="J435" s="253"/>
      <c r="K435" s="253"/>
      <c r="L435" s="253"/>
      <c r="M435" s="253"/>
      <c r="N435" s="253"/>
      <c r="O435" s="253"/>
      <c r="P435" s="253"/>
      <c r="Q435" s="253"/>
      <c r="R435" s="253"/>
      <c r="S435" s="253"/>
      <c r="T435" s="253"/>
      <c r="U435" s="253" t="s">
        <v>633</v>
      </c>
      <c r="V435" s="253"/>
      <c r="W435" s="253"/>
      <c r="X435" s="253"/>
      <c r="Y435" s="253"/>
      <c r="Z435" s="253"/>
      <c r="AA435" s="253"/>
      <c r="AB435" s="253"/>
      <c r="AC435" s="253" t="s">
        <v>316</v>
      </c>
      <c r="AD435" s="253"/>
      <c r="AE435" s="253"/>
      <c r="AF435" s="253"/>
      <c r="AG435" s="253"/>
      <c r="AH435" s="253"/>
      <c r="AI435" s="253"/>
      <c r="AJ435" s="253"/>
      <c r="AK435" s="253"/>
      <c r="AL435" s="253"/>
      <c r="AM435" s="253"/>
      <c r="AN435" s="253"/>
      <c r="AO435" s="253"/>
      <c r="AP435" s="253"/>
      <c r="AQ435" s="253"/>
      <c r="AR435" s="253"/>
      <c r="AS435" s="253"/>
      <c r="AT435" s="253"/>
      <c r="AU435" s="253"/>
      <c r="AV435" s="253"/>
      <c r="AW435" s="253"/>
      <c r="AX435" s="253"/>
      <c r="AY435" s="253"/>
      <c r="AZ435" s="253"/>
      <c r="BA435" s="253"/>
      <c r="BB435" s="253"/>
      <c r="BC435" s="253"/>
      <c r="BD435" s="253"/>
      <c r="BE435" s="253"/>
      <c r="BF435" s="253"/>
      <c r="BG435" s="253"/>
      <c r="BH435" s="253"/>
      <c r="BI435" s="253"/>
      <c r="BJ435" s="253"/>
      <c r="BK435" s="253"/>
      <c r="BL435" s="253"/>
      <c r="BM435" s="253"/>
      <c r="BN435" s="253"/>
      <c r="BO435" s="253"/>
      <c r="BP435" s="253"/>
      <c r="BQ435" s="253"/>
      <c r="BR435" s="253"/>
      <c r="BS435" s="253"/>
      <c r="BT435" s="253"/>
      <c r="BU435" s="253"/>
      <c r="BV435" s="253"/>
      <c r="BW435" s="253"/>
      <c r="BX435" s="253"/>
      <c r="BY435" s="253"/>
      <c r="BZ435" s="253"/>
      <c r="CA435" s="253"/>
      <c r="CB435" s="253"/>
      <c r="CC435" s="253"/>
      <c r="CD435" s="253"/>
      <c r="CE435" s="253"/>
      <c r="CF435" s="253"/>
      <c r="CG435" s="253"/>
      <c r="CH435" s="253"/>
      <c r="CI435" s="253"/>
      <c r="CJ435" s="253"/>
      <c r="CK435" s="253"/>
      <c r="CL435" s="253"/>
      <c r="CM435" s="253"/>
      <c r="CN435" s="253"/>
      <c r="CO435" s="253"/>
      <c r="CP435" s="253"/>
      <c r="CQ435" s="253"/>
      <c r="CR435" s="253"/>
      <c r="CS435" s="253"/>
      <c r="CT435" s="253"/>
      <c r="CU435" s="253"/>
      <c r="CV435" s="253"/>
      <c r="CW435" s="253"/>
      <c r="CX435" s="253"/>
      <c r="CY435" s="253"/>
      <c r="CZ435" s="253"/>
      <c r="DA435" s="253"/>
      <c r="DB435" s="253"/>
      <c r="DC435" s="253"/>
      <c r="DD435" s="253"/>
      <c r="DE435" s="253"/>
      <c r="DF435" s="253"/>
      <c r="DG435" s="253"/>
      <c r="DH435" s="253"/>
      <c r="DI435" s="253"/>
      <c r="DJ435" s="253"/>
      <c r="DK435" s="253"/>
      <c r="DL435" s="253"/>
      <c r="DM435" s="253"/>
      <c r="DN435" s="253"/>
      <c r="DO435" s="253"/>
      <c r="DP435" s="253"/>
      <c r="DQ435" s="253"/>
      <c r="DR435" s="253"/>
      <c r="DS435" s="253"/>
      <c r="DT435" s="253"/>
      <c r="DU435" s="253"/>
      <c r="DV435" s="253"/>
      <c r="DW435" s="253"/>
      <c r="DX435" s="253"/>
      <c r="DY435" s="253"/>
      <c r="DZ435" s="253"/>
      <c r="EA435" s="253"/>
      <c r="EB435" s="253"/>
      <c r="EC435" s="253"/>
      <c r="ED435" s="253"/>
      <c r="EE435" s="253"/>
      <c r="EF435" s="253"/>
      <c r="EG435" s="253"/>
      <c r="EH435" s="253"/>
      <c r="EI435" s="253"/>
      <c r="EJ435" s="253"/>
      <c r="EK435" s="253"/>
      <c r="EL435" s="253"/>
      <c r="EM435" s="253"/>
      <c r="EN435" s="253"/>
      <c r="EO435" s="253"/>
      <c r="EP435" s="253"/>
      <c r="EQ435" s="253"/>
      <c r="ER435" s="253"/>
      <c r="ES435" s="253"/>
      <c r="ET435" s="253"/>
      <c r="EU435" s="253"/>
      <c r="EV435" s="253"/>
      <c r="EW435" s="253"/>
      <c r="EX435" s="253"/>
      <c r="EY435" s="253"/>
      <c r="EZ435" s="253"/>
      <c r="FA435" s="253"/>
      <c r="FB435" s="253"/>
      <c r="FC435" s="253"/>
      <c r="FD435" s="253"/>
      <c r="FE435" s="253"/>
      <c r="FF435" s="253"/>
      <c r="FG435" s="253"/>
      <c r="FH435" s="253"/>
      <c r="FI435" s="253"/>
      <c r="FJ435" s="253"/>
      <c r="FK435" s="253"/>
      <c r="FL435" s="253"/>
      <c r="FM435" s="253"/>
      <c r="FN435" s="253"/>
      <c r="FO435" s="253"/>
      <c r="FP435" s="253"/>
      <c r="FQ435" s="253"/>
      <c r="FR435" s="253"/>
      <c r="FS435" s="253"/>
      <c r="FT435" s="253"/>
      <c r="FU435" s="253"/>
      <c r="FV435" s="253"/>
      <c r="FW435" s="253"/>
      <c r="FX435" s="253"/>
      <c r="FY435" s="253"/>
      <c r="FZ435" s="253"/>
      <c r="GA435" s="253"/>
      <c r="GB435" s="253"/>
      <c r="GC435" s="253"/>
      <c r="GD435" s="253"/>
      <c r="GE435" s="253"/>
      <c r="GF435" s="253"/>
      <c r="GG435" s="253"/>
      <c r="GH435" s="253"/>
      <c r="GI435" s="253"/>
      <c r="GJ435" s="253"/>
      <c r="GK435" s="253"/>
      <c r="GL435" s="253"/>
      <c r="GM435" s="253"/>
      <c r="GN435" s="253"/>
      <c r="GO435" s="253"/>
      <c r="GP435" s="253"/>
      <c r="GQ435" s="253"/>
      <c r="GR435" s="253"/>
      <c r="GS435" s="253"/>
      <c r="GT435" s="253"/>
      <c r="GU435" s="253"/>
      <c r="GV435" s="253"/>
      <c r="GW435" s="253"/>
      <c r="GX435" s="253"/>
      <c r="GY435" s="253"/>
      <c r="GZ435" s="253"/>
      <c r="HA435" s="253"/>
      <c r="HB435" s="253"/>
      <c r="HC435" s="253"/>
      <c r="HD435" s="253"/>
      <c r="HE435" s="253"/>
      <c r="HF435" s="253"/>
    </row>
    <row r="436" spans="1:214" s="312" customFormat="1" ht="15" customHeight="1" x14ac:dyDescent="0.25">
      <c r="A436" s="252"/>
      <c r="B436" s="253"/>
      <c r="C436" s="253"/>
      <c r="D436" s="253"/>
      <c r="E436" s="253"/>
      <c r="F436" s="253"/>
      <c r="G436" s="253"/>
      <c r="H436" s="253"/>
      <c r="I436" s="253"/>
      <c r="J436" s="253"/>
      <c r="K436" s="253"/>
      <c r="L436" s="253"/>
      <c r="M436" s="253"/>
      <c r="N436" s="253"/>
      <c r="O436" s="253"/>
      <c r="P436" s="253"/>
      <c r="Q436" s="253"/>
      <c r="R436" s="253"/>
      <c r="S436" s="253"/>
      <c r="T436" s="253"/>
      <c r="U436" s="253" t="s">
        <v>634</v>
      </c>
      <c r="V436" s="253"/>
      <c r="W436" s="253"/>
      <c r="X436" s="253"/>
      <c r="Y436" s="253"/>
      <c r="Z436" s="253"/>
      <c r="AA436" s="253"/>
      <c r="AB436" s="253"/>
      <c r="AC436" s="253" t="s">
        <v>323</v>
      </c>
      <c r="AD436" s="253"/>
      <c r="AE436" s="253"/>
      <c r="AF436" s="253"/>
      <c r="AG436" s="253"/>
      <c r="AH436" s="253"/>
      <c r="AI436" s="253"/>
      <c r="AJ436" s="253"/>
      <c r="AK436" s="253"/>
      <c r="AL436" s="253"/>
      <c r="AM436" s="253"/>
      <c r="AN436" s="253"/>
      <c r="AO436" s="253"/>
      <c r="AP436" s="253"/>
      <c r="AQ436" s="253"/>
      <c r="AR436" s="253"/>
      <c r="AS436" s="253"/>
      <c r="AT436" s="253"/>
      <c r="AU436" s="253"/>
      <c r="AV436" s="253"/>
      <c r="AW436" s="253"/>
      <c r="AX436" s="253"/>
      <c r="AY436" s="253"/>
      <c r="AZ436" s="253"/>
      <c r="BA436" s="253"/>
      <c r="BB436" s="253"/>
      <c r="BC436" s="253"/>
      <c r="BD436" s="253"/>
      <c r="BE436" s="253"/>
      <c r="BF436" s="253"/>
      <c r="BG436" s="253"/>
      <c r="BH436" s="253"/>
      <c r="BI436" s="253"/>
      <c r="BJ436" s="253"/>
      <c r="BK436" s="253"/>
      <c r="BL436" s="253"/>
      <c r="BM436" s="253"/>
      <c r="BN436" s="253"/>
      <c r="BO436" s="253"/>
      <c r="BP436" s="253"/>
      <c r="BQ436" s="253"/>
      <c r="BR436" s="253"/>
      <c r="BS436" s="253"/>
      <c r="BT436" s="253"/>
      <c r="BU436" s="253"/>
      <c r="BV436" s="253"/>
      <c r="BW436" s="253"/>
      <c r="BX436" s="253"/>
      <c r="BY436" s="253"/>
      <c r="BZ436" s="253"/>
      <c r="CA436" s="253"/>
      <c r="CB436" s="253"/>
      <c r="CC436" s="253"/>
      <c r="CD436" s="253"/>
      <c r="CE436" s="253"/>
      <c r="CF436" s="253"/>
      <c r="CG436" s="253"/>
      <c r="CH436" s="253"/>
      <c r="CI436" s="253"/>
      <c r="CJ436" s="253"/>
      <c r="CK436" s="253"/>
      <c r="CL436" s="253"/>
      <c r="CM436" s="253"/>
      <c r="CN436" s="253"/>
      <c r="CO436" s="253"/>
      <c r="CP436" s="253"/>
      <c r="CQ436" s="253"/>
      <c r="CR436" s="253"/>
      <c r="CS436" s="253"/>
      <c r="CT436" s="253"/>
      <c r="CU436" s="253"/>
      <c r="CV436" s="253"/>
      <c r="CW436" s="253"/>
      <c r="CX436" s="253"/>
      <c r="CY436" s="253"/>
      <c r="CZ436" s="253"/>
      <c r="DA436" s="253"/>
      <c r="DB436" s="253"/>
      <c r="DC436" s="253"/>
      <c r="DD436" s="253"/>
      <c r="DE436" s="253"/>
      <c r="DF436" s="253"/>
      <c r="DG436" s="253"/>
      <c r="DH436" s="253"/>
      <c r="DI436" s="253"/>
      <c r="DJ436" s="253"/>
      <c r="DK436" s="253"/>
      <c r="DL436" s="253"/>
      <c r="DM436" s="253"/>
      <c r="DN436" s="253"/>
      <c r="DO436" s="253"/>
      <c r="DP436" s="253"/>
      <c r="DQ436" s="253"/>
      <c r="DR436" s="253"/>
      <c r="DS436" s="253"/>
      <c r="DT436" s="253"/>
      <c r="DU436" s="253"/>
      <c r="DV436" s="253"/>
      <c r="DW436" s="253"/>
      <c r="DX436" s="253"/>
      <c r="DY436" s="253"/>
      <c r="DZ436" s="253"/>
      <c r="EA436" s="253"/>
      <c r="EB436" s="253"/>
      <c r="EC436" s="253"/>
      <c r="ED436" s="253"/>
      <c r="EE436" s="253"/>
      <c r="EF436" s="253"/>
      <c r="EG436" s="253"/>
      <c r="EH436" s="253"/>
      <c r="EI436" s="253"/>
      <c r="EJ436" s="253"/>
      <c r="EK436" s="253"/>
      <c r="EL436" s="253"/>
      <c r="EM436" s="253"/>
      <c r="EN436" s="253"/>
      <c r="EO436" s="253"/>
      <c r="EP436" s="253"/>
      <c r="EQ436" s="253"/>
      <c r="ER436" s="253"/>
      <c r="ES436" s="253"/>
      <c r="ET436" s="253"/>
      <c r="EU436" s="253"/>
      <c r="EV436" s="253"/>
      <c r="EW436" s="253"/>
      <c r="EX436" s="253"/>
      <c r="EY436" s="253"/>
      <c r="EZ436" s="253"/>
      <c r="FA436" s="253"/>
      <c r="FB436" s="253"/>
      <c r="FC436" s="253"/>
      <c r="FD436" s="253"/>
      <c r="FE436" s="253"/>
      <c r="FF436" s="253"/>
      <c r="FG436" s="253"/>
      <c r="FH436" s="253"/>
      <c r="FI436" s="253"/>
      <c r="FJ436" s="253"/>
      <c r="FK436" s="253"/>
      <c r="FL436" s="253"/>
      <c r="FM436" s="253"/>
      <c r="FN436" s="253"/>
      <c r="FO436" s="253"/>
      <c r="FP436" s="253"/>
      <c r="FQ436" s="253"/>
      <c r="FR436" s="253"/>
      <c r="FS436" s="253"/>
      <c r="FT436" s="253"/>
      <c r="FU436" s="253"/>
      <c r="FV436" s="253"/>
      <c r="FW436" s="253"/>
      <c r="FX436" s="253"/>
      <c r="FY436" s="253"/>
      <c r="FZ436" s="253"/>
      <c r="GA436" s="253"/>
      <c r="GB436" s="253"/>
      <c r="GC436" s="253"/>
      <c r="GD436" s="253"/>
      <c r="GE436" s="253"/>
      <c r="GF436" s="253"/>
      <c r="GG436" s="253"/>
      <c r="GH436" s="253"/>
      <c r="GI436" s="253"/>
      <c r="GJ436" s="253"/>
      <c r="GK436" s="253"/>
      <c r="GL436" s="253"/>
      <c r="GM436" s="253"/>
      <c r="GN436" s="253"/>
      <c r="GO436" s="253"/>
      <c r="GP436" s="253"/>
      <c r="GQ436" s="253"/>
      <c r="GR436" s="253"/>
      <c r="GS436" s="253"/>
      <c r="GT436" s="253"/>
      <c r="GU436" s="253"/>
      <c r="GV436" s="253"/>
      <c r="GW436" s="253"/>
      <c r="GX436" s="253"/>
      <c r="GY436" s="253"/>
      <c r="GZ436" s="253"/>
      <c r="HA436" s="253"/>
      <c r="HB436" s="253"/>
      <c r="HC436" s="253"/>
      <c r="HD436" s="253"/>
      <c r="HE436" s="253"/>
      <c r="HF436" s="253"/>
    </row>
    <row r="437" spans="1:214" s="312" customFormat="1" ht="15" customHeight="1" x14ac:dyDescent="0.25">
      <c r="A437" s="252"/>
      <c r="B437" s="253"/>
      <c r="C437" s="253"/>
      <c r="D437" s="253"/>
      <c r="E437" s="253"/>
      <c r="F437" s="253"/>
      <c r="G437" s="253"/>
      <c r="H437" s="253"/>
      <c r="I437" s="253"/>
      <c r="J437" s="253"/>
      <c r="K437" s="253"/>
      <c r="L437" s="253"/>
      <c r="M437" s="253"/>
      <c r="N437" s="253"/>
      <c r="O437" s="253"/>
      <c r="P437" s="253"/>
      <c r="Q437" s="253"/>
      <c r="R437" s="253"/>
      <c r="S437" s="253"/>
      <c r="T437" s="253"/>
      <c r="U437" s="253" t="s">
        <v>635</v>
      </c>
      <c r="V437" s="253"/>
      <c r="W437" s="253"/>
      <c r="X437" s="253"/>
      <c r="Y437" s="253"/>
      <c r="Z437" s="253"/>
      <c r="AA437" s="253"/>
      <c r="AB437" s="253"/>
      <c r="AC437" s="253" t="s">
        <v>332</v>
      </c>
      <c r="AD437" s="253"/>
      <c r="AE437" s="253"/>
      <c r="AF437" s="253"/>
      <c r="AG437" s="253"/>
      <c r="AH437" s="253"/>
      <c r="AI437" s="253"/>
      <c r="AJ437" s="253"/>
      <c r="AK437" s="253"/>
      <c r="AL437" s="253"/>
      <c r="AM437" s="253"/>
      <c r="AN437" s="253"/>
      <c r="AO437" s="253"/>
      <c r="AP437" s="253"/>
      <c r="AQ437" s="253"/>
      <c r="AR437" s="253"/>
      <c r="AS437" s="253"/>
      <c r="AT437" s="253"/>
      <c r="AU437" s="253"/>
      <c r="AV437" s="253"/>
      <c r="AW437" s="253"/>
      <c r="AX437" s="253"/>
      <c r="AY437" s="253"/>
      <c r="AZ437" s="253"/>
      <c r="BA437" s="253"/>
      <c r="BB437" s="253"/>
      <c r="BC437" s="253"/>
      <c r="BD437" s="253"/>
      <c r="BE437" s="253"/>
      <c r="BF437" s="253"/>
      <c r="BG437" s="253"/>
      <c r="BH437" s="253"/>
      <c r="BI437" s="253"/>
      <c r="BJ437" s="253"/>
      <c r="BK437" s="253"/>
      <c r="BL437" s="253"/>
      <c r="BM437" s="253"/>
      <c r="BN437" s="253"/>
      <c r="BO437" s="253"/>
      <c r="BP437" s="253"/>
      <c r="BQ437" s="253"/>
      <c r="BR437" s="253"/>
      <c r="BS437" s="253"/>
      <c r="BT437" s="253"/>
      <c r="BU437" s="253"/>
      <c r="BV437" s="253"/>
      <c r="BW437" s="253"/>
      <c r="BX437" s="253"/>
      <c r="BY437" s="253"/>
      <c r="BZ437" s="253"/>
      <c r="CA437" s="253"/>
      <c r="CB437" s="253"/>
      <c r="CC437" s="253"/>
      <c r="CD437" s="253"/>
      <c r="CE437" s="253"/>
      <c r="CF437" s="253"/>
      <c r="CG437" s="253"/>
      <c r="CH437" s="253"/>
      <c r="CI437" s="253"/>
      <c r="CJ437" s="253"/>
      <c r="CK437" s="253"/>
      <c r="CL437" s="253"/>
      <c r="CM437" s="253"/>
      <c r="CN437" s="253"/>
      <c r="CO437" s="253"/>
      <c r="CP437" s="253"/>
      <c r="CQ437" s="253"/>
      <c r="CR437" s="253"/>
      <c r="CS437" s="253"/>
      <c r="CT437" s="253"/>
      <c r="CU437" s="253"/>
      <c r="CV437" s="253"/>
      <c r="CW437" s="253"/>
      <c r="CX437" s="253"/>
      <c r="CY437" s="253"/>
      <c r="CZ437" s="253"/>
      <c r="DA437" s="253"/>
      <c r="DB437" s="253"/>
      <c r="DC437" s="253"/>
      <c r="DD437" s="253"/>
      <c r="DE437" s="253"/>
      <c r="DF437" s="253"/>
      <c r="DG437" s="253"/>
      <c r="DH437" s="253"/>
      <c r="DI437" s="253"/>
      <c r="DJ437" s="253"/>
      <c r="DK437" s="253"/>
      <c r="DL437" s="253"/>
      <c r="DM437" s="253"/>
      <c r="DN437" s="253"/>
      <c r="DO437" s="253"/>
      <c r="DP437" s="253"/>
      <c r="DQ437" s="253"/>
      <c r="DR437" s="253"/>
      <c r="DS437" s="253"/>
      <c r="DT437" s="253"/>
      <c r="DU437" s="253"/>
      <c r="DV437" s="253"/>
      <c r="DW437" s="253"/>
      <c r="DX437" s="253"/>
      <c r="DY437" s="253"/>
      <c r="DZ437" s="253"/>
      <c r="EA437" s="253"/>
      <c r="EB437" s="253"/>
      <c r="EC437" s="253"/>
      <c r="ED437" s="253"/>
      <c r="EE437" s="253"/>
      <c r="EF437" s="253"/>
      <c r="EG437" s="253"/>
      <c r="EH437" s="253"/>
      <c r="EI437" s="253"/>
      <c r="EJ437" s="253"/>
      <c r="EK437" s="253"/>
      <c r="EL437" s="253"/>
      <c r="EM437" s="253"/>
      <c r="EN437" s="253"/>
      <c r="EO437" s="253"/>
      <c r="EP437" s="253"/>
      <c r="EQ437" s="253"/>
      <c r="ER437" s="253"/>
      <c r="ES437" s="253"/>
      <c r="ET437" s="253"/>
      <c r="EU437" s="253"/>
      <c r="EV437" s="253"/>
      <c r="EW437" s="253"/>
      <c r="EX437" s="253"/>
      <c r="EY437" s="253"/>
      <c r="EZ437" s="253"/>
      <c r="FA437" s="253"/>
      <c r="FB437" s="253"/>
      <c r="FC437" s="253"/>
      <c r="FD437" s="253"/>
      <c r="FE437" s="253"/>
      <c r="FF437" s="253"/>
      <c r="FG437" s="253"/>
      <c r="FH437" s="253"/>
      <c r="FI437" s="253"/>
      <c r="FJ437" s="253"/>
      <c r="FK437" s="253"/>
      <c r="FL437" s="253"/>
      <c r="FM437" s="253"/>
      <c r="FN437" s="253"/>
      <c r="FO437" s="253"/>
      <c r="FP437" s="253"/>
      <c r="FQ437" s="253"/>
      <c r="FR437" s="253"/>
      <c r="FS437" s="253"/>
      <c r="FT437" s="253"/>
      <c r="FU437" s="253"/>
      <c r="FV437" s="253"/>
      <c r="FW437" s="253"/>
      <c r="FX437" s="253"/>
      <c r="FY437" s="253"/>
      <c r="FZ437" s="253"/>
      <c r="GA437" s="253"/>
      <c r="GB437" s="253"/>
      <c r="GC437" s="253"/>
      <c r="GD437" s="253"/>
      <c r="GE437" s="253"/>
      <c r="GF437" s="253"/>
      <c r="GG437" s="253"/>
      <c r="GH437" s="253"/>
      <c r="GI437" s="253"/>
      <c r="GJ437" s="253"/>
      <c r="GK437" s="253"/>
      <c r="GL437" s="253"/>
      <c r="GM437" s="253"/>
      <c r="GN437" s="253"/>
      <c r="GO437" s="253"/>
      <c r="GP437" s="253"/>
      <c r="GQ437" s="253"/>
      <c r="GR437" s="253"/>
      <c r="GS437" s="253"/>
      <c r="GT437" s="253"/>
      <c r="GU437" s="253"/>
      <c r="GV437" s="253"/>
      <c r="GW437" s="253"/>
      <c r="GX437" s="253"/>
      <c r="GY437" s="253"/>
      <c r="GZ437" s="253"/>
      <c r="HA437" s="253"/>
      <c r="HB437" s="253"/>
      <c r="HC437" s="253"/>
      <c r="HD437" s="253"/>
      <c r="HE437" s="253"/>
      <c r="HF437" s="253"/>
    </row>
    <row r="438" spans="1:214" s="312" customFormat="1" ht="15" customHeight="1" x14ac:dyDescent="0.25">
      <c r="A438" s="252"/>
      <c r="B438" s="253"/>
      <c r="C438" s="253"/>
      <c r="D438" s="253"/>
      <c r="E438" s="253"/>
      <c r="F438" s="253"/>
      <c r="G438" s="253"/>
      <c r="H438" s="253"/>
      <c r="I438" s="253"/>
      <c r="J438" s="253"/>
      <c r="K438" s="253"/>
      <c r="L438" s="253"/>
      <c r="M438" s="253"/>
      <c r="N438" s="253"/>
      <c r="O438" s="253"/>
      <c r="P438" s="253"/>
      <c r="Q438" s="253"/>
      <c r="R438" s="253"/>
      <c r="S438" s="253"/>
      <c r="T438" s="253"/>
      <c r="U438" s="253" t="s">
        <v>636</v>
      </c>
      <c r="V438" s="253"/>
      <c r="W438" s="253"/>
      <c r="X438" s="253"/>
      <c r="Y438" s="253"/>
      <c r="Z438" s="253"/>
      <c r="AA438" s="253"/>
      <c r="AB438" s="253"/>
      <c r="AC438" s="253" t="s">
        <v>320</v>
      </c>
      <c r="AD438" s="253"/>
      <c r="AE438" s="253"/>
      <c r="AF438" s="253"/>
      <c r="AG438" s="253"/>
      <c r="AH438" s="253"/>
      <c r="AI438" s="253"/>
      <c r="AJ438" s="253"/>
      <c r="AK438" s="253"/>
      <c r="AL438" s="253"/>
      <c r="AM438" s="253"/>
      <c r="AN438" s="253"/>
      <c r="AO438" s="253"/>
      <c r="AP438" s="253"/>
      <c r="AQ438" s="253"/>
      <c r="AR438" s="253"/>
      <c r="AS438" s="253"/>
      <c r="AT438" s="253"/>
      <c r="AU438" s="253"/>
      <c r="AV438" s="253"/>
      <c r="AW438" s="253"/>
      <c r="AX438" s="253"/>
      <c r="AY438" s="253"/>
      <c r="AZ438" s="253"/>
      <c r="BA438" s="253"/>
      <c r="BB438" s="253"/>
      <c r="BC438" s="253"/>
      <c r="BD438" s="253"/>
      <c r="BE438" s="253"/>
      <c r="BF438" s="253"/>
      <c r="BG438" s="253"/>
      <c r="BH438" s="253"/>
      <c r="BI438" s="253"/>
      <c r="BJ438" s="253"/>
      <c r="BK438" s="253"/>
      <c r="BL438" s="253"/>
      <c r="BM438" s="253"/>
      <c r="BN438" s="253"/>
      <c r="BO438" s="253"/>
      <c r="BP438" s="253"/>
      <c r="BQ438" s="253"/>
      <c r="BR438" s="253"/>
      <c r="BS438" s="253"/>
      <c r="BT438" s="253"/>
      <c r="BU438" s="253"/>
      <c r="BV438" s="253"/>
      <c r="BW438" s="253"/>
      <c r="BX438" s="253"/>
      <c r="BY438" s="253"/>
      <c r="BZ438" s="253"/>
      <c r="CA438" s="253"/>
      <c r="CB438" s="253"/>
      <c r="CC438" s="253"/>
      <c r="CD438" s="253"/>
      <c r="CE438" s="253"/>
      <c r="CF438" s="253"/>
      <c r="CG438" s="253"/>
      <c r="CH438" s="253"/>
      <c r="CI438" s="253"/>
      <c r="CJ438" s="253"/>
      <c r="CK438" s="253"/>
      <c r="CL438" s="253"/>
      <c r="CM438" s="253"/>
      <c r="CN438" s="253"/>
      <c r="CO438" s="253"/>
      <c r="CP438" s="253"/>
      <c r="CQ438" s="253"/>
      <c r="CR438" s="253"/>
      <c r="CS438" s="253"/>
      <c r="CT438" s="253"/>
      <c r="CU438" s="253"/>
      <c r="CV438" s="253"/>
      <c r="CW438" s="253"/>
      <c r="CX438" s="253"/>
      <c r="CY438" s="253"/>
      <c r="CZ438" s="253"/>
      <c r="DA438" s="253"/>
      <c r="DB438" s="253"/>
      <c r="DC438" s="253"/>
      <c r="DD438" s="253"/>
      <c r="DE438" s="253"/>
      <c r="DF438" s="253"/>
      <c r="DG438" s="253"/>
      <c r="DH438" s="253"/>
      <c r="DI438" s="253"/>
      <c r="DJ438" s="253"/>
      <c r="DK438" s="253"/>
      <c r="DL438" s="253"/>
      <c r="DM438" s="253"/>
      <c r="DN438" s="253"/>
      <c r="DO438" s="253"/>
      <c r="DP438" s="253"/>
      <c r="DQ438" s="253"/>
      <c r="DR438" s="253"/>
      <c r="DS438" s="253"/>
      <c r="DT438" s="253"/>
      <c r="DU438" s="253"/>
      <c r="DV438" s="253"/>
      <c r="DW438" s="253"/>
      <c r="DX438" s="253"/>
      <c r="DY438" s="253"/>
      <c r="DZ438" s="253"/>
      <c r="EA438" s="253"/>
      <c r="EB438" s="253"/>
      <c r="EC438" s="253"/>
      <c r="ED438" s="253"/>
      <c r="EE438" s="253"/>
      <c r="EF438" s="253"/>
      <c r="EG438" s="253"/>
      <c r="EH438" s="253"/>
      <c r="EI438" s="253"/>
      <c r="EJ438" s="253"/>
      <c r="EK438" s="253"/>
      <c r="EL438" s="253"/>
      <c r="EM438" s="253"/>
      <c r="EN438" s="253"/>
      <c r="EO438" s="253"/>
      <c r="EP438" s="253"/>
      <c r="EQ438" s="253"/>
      <c r="ER438" s="253"/>
      <c r="ES438" s="253"/>
      <c r="ET438" s="253"/>
      <c r="EU438" s="253"/>
      <c r="EV438" s="253"/>
      <c r="EW438" s="253"/>
      <c r="EX438" s="253"/>
      <c r="EY438" s="253"/>
      <c r="EZ438" s="253"/>
      <c r="FA438" s="253"/>
      <c r="FB438" s="253"/>
      <c r="FC438" s="253"/>
      <c r="FD438" s="253"/>
      <c r="FE438" s="253"/>
      <c r="FF438" s="253"/>
      <c r="FG438" s="253"/>
      <c r="FH438" s="253"/>
      <c r="FI438" s="253"/>
      <c r="FJ438" s="253"/>
      <c r="FK438" s="253"/>
      <c r="FL438" s="253"/>
      <c r="FM438" s="253"/>
      <c r="FN438" s="253"/>
      <c r="FO438" s="253"/>
      <c r="FP438" s="253"/>
      <c r="FQ438" s="253"/>
      <c r="FR438" s="253"/>
      <c r="FS438" s="253"/>
      <c r="FT438" s="253"/>
      <c r="FU438" s="253"/>
      <c r="FV438" s="253"/>
      <c r="FW438" s="253"/>
      <c r="FX438" s="253"/>
      <c r="FY438" s="253"/>
      <c r="FZ438" s="253"/>
      <c r="GA438" s="253"/>
      <c r="GB438" s="253"/>
      <c r="GC438" s="253"/>
      <c r="GD438" s="253"/>
      <c r="GE438" s="253"/>
      <c r="GF438" s="253"/>
      <c r="GG438" s="253"/>
      <c r="GH438" s="253"/>
      <c r="GI438" s="253"/>
      <c r="GJ438" s="253"/>
      <c r="GK438" s="253"/>
      <c r="GL438" s="253"/>
      <c r="GM438" s="253"/>
      <c r="GN438" s="253"/>
      <c r="GO438" s="253"/>
      <c r="GP438" s="253"/>
      <c r="GQ438" s="253"/>
      <c r="GR438" s="253"/>
      <c r="GS438" s="253"/>
      <c r="GT438" s="253"/>
      <c r="GU438" s="253"/>
      <c r="GV438" s="253"/>
      <c r="GW438" s="253"/>
      <c r="GX438" s="253"/>
      <c r="GY438" s="253"/>
      <c r="GZ438" s="253"/>
      <c r="HA438" s="253"/>
      <c r="HB438" s="253"/>
      <c r="HC438" s="253"/>
      <c r="HD438" s="253"/>
      <c r="HE438" s="253"/>
      <c r="HF438" s="253"/>
    </row>
    <row r="439" spans="1:214" s="312" customFormat="1" ht="15" customHeight="1" x14ac:dyDescent="0.25">
      <c r="A439" s="252"/>
      <c r="B439" s="253"/>
      <c r="C439" s="253"/>
      <c r="D439" s="253"/>
      <c r="E439" s="253"/>
      <c r="F439" s="253"/>
      <c r="G439" s="253"/>
      <c r="H439" s="253"/>
      <c r="I439" s="253"/>
      <c r="J439" s="253"/>
      <c r="K439" s="253"/>
      <c r="L439" s="253"/>
      <c r="M439" s="253"/>
      <c r="N439" s="253"/>
      <c r="O439" s="253"/>
      <c r="P439" s="253"/>
      <c r="Q439" s="253"/>
      <c r="R439" s="253"/>
      <c r="S439" s="253"/>
      <c r="T439" s="253"/>
      <c r="U439" s="253" t="s">
        <v>637</v>
      </c>
      <c r="V439" s="253"/>
      <c r="W439" s="253"/>
      <c r="X439" s="253"/>
      <c r="Y439" s="253"/>
      <c r="Z439" s="253"/>
      <c r="AA439" s="253"/>
      <c r="AB439" s="253"/>
      <c r="AC439" s="253" t="s">
        <v>393</v>
      </c>
      <c r="AD439" s="253"/>
      <c r="AE439" s="253"/>
      <c r="AF439" s="253"/>
      <c r="AG439" s="253"/>
      <c r="AH439" s="253"/>
      <c r="AI439" s="253"/>
      <c r="AJ439" s="253"/>
      <c r="AK439" s="253"/>
      <c r="AL439" s="253"/>
      <c r="AM439" s="253"/>
      <c r="AN439" s="253"/>
      <c r="AO439" s="253"/>
      <c r="AP439" s="253"/>
      <c r="AQ439" s="253"/>
      <c r="AR439" s="253"/>
      <c r="AS439" s="253"/>
      <c r="AT439" s="253"/>
      <c r="AU439" s="253"/>
      <c r="AV439" s="253"/>
      <c r="AW439" s="253"/>
      <c r="AX439" s="253"/>
      <c r="AY439" s="253"/>
      <c r="AZ439" s="253"/>
      <c r="BA439" s="253"/>
      <c r="BB439" s="253"/>
      <c r="BC439" s="253"/>
      <c r="BD439" s="253"/>
      <c r="BE439" s="253"/>
      <c r="BF439" s="253"/>
      <c r="BG439" s="253"/>
      <c r="BH439" s="253"/>
      <c r="BI439" s="253"/>
      <c r="BJ439" s="253"/>
      <c r="BK439" s="253"/>
      <c r="BL439" s="253"/>
      <c r="BM439" s="253"/>
      <c r="BN439" s="253"/>
      <c r="BO439" s="253"/>
      <c r="BP439" s="253"/>
      <c r="BQ439" s="253"/>
      <c r="BR439" s="253"/>
      <c r="BS439" s="253"/>
      <c r="BT439" s="253"/>
      <c r="BU439" s="253"/>
      <c r="BV439" s="253"/>
      <c r="BW439" s="253"/>
      <c r="BX439" s="253"/>
      <c r="BY439" s="253"/>
      <c r="BZ439" s="253"/>
      <c r="CA439" s="253"/>
      <c r="CB439" s="253"/>
      <c r="CC439" s="253"/>
      <c r="CD439" s="253"/>
      <c r="CE439" s="253"/>
      <c r="CF439" s="253"/>
      <c r="CG439" s="253"/>
      <c r="CH439" s="253"/>
      <c r="CI439" s="253"/>
      <c r="CJ439" s="253"/>
      <c r="CK439" s="253"/>
      <c r="CL439" s="253"/>
      <c r="CM439" s="253"/>
      <c r="CN439" s="253"/>
      <c r="CO439" s="253"/>
      <c r="CP439" s="253"/>
      <c r="CQ439" s="253"/>
      <c r="CR439" s="253"/>
      <c r="CS439" s="253"/>
      <c r="CT439" s="253"/>
      <c r="CU439" s="253"/>
      <c r="CV439" s="253"/>
      <c r="CW439" s="253"/>
      <c r="CX439" s="253"/>
      <c r="CY439" s="253"/>
      <c r="CZ439" s="253"/>
      <c r="DA439" s="253"/>
      <c r="DB439" s="253"/>
      <c r="DC439" s="253"/>
      <c r="DD439" s="253"/>
      <c r="DE439" s="253"/>
      <c r="DF439" s="253"/>
      <c r="DG439" s="253"/>
      <c r="DH439" s="253"/>
      <c r="DI439" s="253"/>
      <c r="DJ439" s="253"/>
      <c r="DK439" s="253"/>
      <c r="DL439" s="253"/>
      <c r="DM439" s="253"/>
      <c r="DN439" s="253"/>
      <c r="DO439" s="253"/>
      <c r="DP439" s="253"/>
      <c r="DQ439" s="253"/>
      <c r="DR439" s="253"/>
      <c r="DS439" s="253"/>
      <c r="DT439" s="253"/>
      <c r="DU439" s="253"/>
      <c r="DV439" s="253"/>
      <c r="DW439" s="253"/>
      <c r="DX439" s="253"/>
      <c r="DY439" s="253"/>
      <c r="DZ439" s="253"/>
      <c r="EA439" s="253"/>
      <c r="EB439" s="253"/>
      <c r="EC439" s="253"/>
      <c r="ED439" s="253"/>
      <c r="EE439" s="253"/>
      <c r="EF439" s="253"/>
      <c r="EG439" s="253"/>
      <c r="EH439" s="253"/>
      <c r="EI439" s="253"/>
      <c r="EJ439" s="253"/>
      <c r="EK439" s="253"/>
      <c r="EL439" s="253"/>
      <c r="EM439" s="253"/>
      <c r="EN439" s="253"/>
      <c r="EO439" s="253"/>
      <c r="EP439" s="253"/>
      <c r="EQ439" s="253"/>
      <c r="ER439" s="253"/>
      <c r="ES439" s="253"/>
      <c r="ET439" s="253"/>
      <c r="EU439" s="253"/>
      <c r="EV439" s="253"/>
      <c r="EW439" s="253"/>
      <c r="EX439" s="253"/>
      <c r="EY439" s="253"/>
      <c r="EZ439" s="253"/>
      <c r="FA439" s="253"/>
      <c r="FB439" s="253"/>
      <c r="FC439" s="253"/>
      <c r="FD439" s="253"/>
      <c r="FE439" s="253"/>
      <c r="FF439" s="253"/>
      <c r="FG439" s="253"/>
      <c r="FH439" s="253"/>
      <c r="FI439" s="253"/>
      <c r="FJ439" s="253"/>
      <c r="FK439" s="253"/>
      <c r="FL439" s="253"/>
      <c r="FM439" s="253"/>
      <c r="FN439" s="253"/>
      <c r="FO439" s="253"/>
      <c r="FP439" s="253"/>
      <c r="FQ439" s="253"/>
      <c r="FR439" s="253"/>
      <c r="FS439" s="253"/>
      <c r="FT439" s="253"/>
      <c r="FU439" s="253"/>
      <c r="FV439" s="253"/>
      <c r="FW439" s="253"/>
      <c r="FX439" s="253"/>
      <c r="FY439" s="253"/>
      <c r="FZ439" s="253"/>
      <c r="GA439" s="253"/>
      <c r="GB439" s="253"/>
      <c r="GC439" s="253"/>
      <c r="GD439" s="253"/>
      <c r="GE439" s="253"/>
      <c r="GF439" s="253"/>
      <c r="GG439" s="253"/>
      <c r="GH439" s="253"/>
      <c r="GI439" s="253"/>
      <c r="GJ439" s="253"/>
      <c r="GK439" s="253"/>
      <c r="GL439" s="253"/>
      <c r="GM439" s="253"/>
      <c r="GN439" s="253"/>
      <c r="GO439" s="253"/>
      <c r="GP439" s="253"/>
      <c r="GQ439" s="253"/>
      <c r="GR439" s="253"/>
      <c r="GS439" s="253"/>
      <c r="GT439" s="253"/>
      <c r="GU439" s="253"/>
      <c r="GV439" s="253"/>
      <c r="GW439" s="253"/>
      <c r="GX439" s="253"/>
      <c r="GY439" s="253"/>
      <c r="GZ439" s="253"/>
      <c r="HA439" s="253"/>
      <c r="HB439" s="253"/>
      <c r="HC439" s="253"/>
      <c r="HD439" s="253"/>
      <c r="HE439" s="253"/>
      <c r="HF439" s="253"/>
    </row>
    <row r="440" spans="1:214" s="312" customFormat="1" ht="15" customHeight="1" x14ac:dyDescent="0.25">
      <c r="A440" s="252"/>
      <c r="B440" s="253"/>
      <c r="C440" s="253"/>
      <c r="D440" s="253"/>
      <c r="E440" s="253"/>
      <c r="F440" s="253"/>
      <c r="G440" s="253"/>
      <c r="H440" s="253"/>
      <c r="I440" s="253"/>
      <c r="J440" s="253"/>
      <c r="K440" s="253"/>
      <c r="L440" s="253"/>
      <c r="M440" s="253"/>
      <c r="N440" s="253"/>
      <c r="O440" s="253"/>
      <c r="P440" s="253"/>
      <c r="Q440" s="253"/>
      <c r="R440" s="253"/>
      <c r="S440" s="253"/>
      <c r="T440" s="253"/>
      <c r="U440" s="253" t="s">
        <v>638</v>
      </c>
      <c r="V440" s="253"/>
      <c r="W440" s="253"/>
      <c r="X440" s="253"/>
      <c r="Y440" s="253"/>
      <c r="Z440" s="253"/>
      <c r="AA440" s="253"/>
      <c r="AB440" s="253"/>
      <c r="AC440" s="253" t="s">
        <v>332</v>
      </c>
      <c r="AD440" s="253"/>
      <c r="AE440" s="253"/>
      <c r="AF440" s="253"/>
      <c r="AG440" s="253"/>
      <c r="AH440" s="253"/>
      <c r="AI440" s="253"/>
      <c r="AJ440" s="253"/>
      <c r="AK440" s="253"/>
      <c r="AL440" s="253"/>
      <c r="AM440" s="253"/>
      <c r="AN440" s="253"/>
      <c r="AO440" s="253"/>
      <c r="AP440" s="253"/>
      <c r="AQ440" s="253"/>
      <c r="AR440" s="253"/>
      <c r="AS440" s="253"/>
      <c r="AT440" s="253"/>
      <c r="AU440" s="253"/>
      <c r="AV440" s="253"/>
      <c r="AW440" s="253"/>
      <c r="AX440" s="253"/>
      <c r="AY440" s="253"/>
      <c r="AZ440" s="253"/>
      <c r="BA440" s="253"/>
      <c r="BB440" s="253"/>
      <c r="BC440" s="253"/>
      <c r="BD440" s="253"/>
      <c r="BE440" s="253"/>
      <c r="BF440" s="253"/>
      <c r="BG440" s="253"/>
      <c r="BH440" s="253"/>
      <c r="BI440" s="253"/>
      <c r="BJ440" s="253"/>
      <c r="BK440" s="253"/>
      <c r="BL440" s="253"/>
      <c r="BM440" s="253"/>
      <c r="BN440" s="253"/>
      <c r="BO440" s="253"/>
      <c r="BP440" s="253"/>
      <c r="BQ440" s="253"/>
      <c r="BR440" s="253"/>
      <c r="BS440" s="253"/>
      <c r="BT440" s="253"/>
      <c r="BU440" s="253"/>
      <c r="BV440" s="253"/>
      <c r="BW440" s="253"/>
      <c r="BX440" s="253"/>
      <c r="BY440" s="253"/>
      <c r="BZ440" s="253"/>
      <c r="CA440" s="253"/>
      <c r="CB440" s="253"/>
      <c r="CC440" s="253"/>
      <c r="CD440" s="253"/>
      <c r="CE440" s="253"/>
      <c r="CF440" s="253"/>
      <c r="CG440" s="253"/>
      <c r="CH440" s="253"/>
      <c r="CI440" s="253"/>
      <c r="CJ440" s="253"/>
      <c r="CK440" s="253"/>
      <c r="CL440" s="253"/>
      <c r="CM440" s="253"/>
      <c r="CN440" s="253"/>
      <c r="CO440" s="253"/>
      <c r="CP440" s="253"/>
      <c r="CQ440" s="253"/>
      <c r="CR440" s="253"/>
      <c r="CS440" s="253"/>
      <c r="CT440" s="253"/>
      <c r="CU440" s="253"/>
      <c r="CV440" s="253"/>
      <c r="CW440" s="253"/>
      <c r="CX440" s="253"/>
      <c r="CY440" s="253"/>
      <c r="CZ440" s="253"/>
      <c r="DA440" s="253"/>
      <c r="DB440" s="253"/>
      <c r="DC440" s="253"/>
      <c r="DD440" s="253"/>
      <c r="DE440" s="253"/>
      <c r="DF440" s="253"/>
      <c r="DG440" s="253"/>
      <c r="DH440" s="253"/>
      <c r="DI440" s="253"/>
      <c r="DJ440" s="253"/>
      <c r="DK440" s="253"/>
      <c r="DL440" s="253"/>
      <c r="DM440" s="253"/>
      <c r="DN440" s="253"/>
      <c r="DO440" s="253"/>
      <c r="DP440" s="253"/>
      <c r="DQ440" s="253"/>
      <c r="DR440" s="253"/>
      <c r="DS440" s="253"/>
      <c r="DT440" s="253"/>
      <c r="DU440" s="253"/>
      <c r="DV440" s="253"/>
      <c r="DW440" s="253"/>
      <c r="DX440" s="253"/>
      <c r="DY440" s="253"/>
      <c r="DZ440" s="253"/>
      <c r="EA440" s="253"/>
      <c r="EB440" s="253"/>
      <c r="EC440" s="253"/>
      <c r="ED440" s="253"/>
      <c r="EE440" s="253"/>
      <c r="EF440" s="253"/>
      <c r="EG440" s="253"/>
      <c r="EH440" s="253"/>
      <c r="EI440" s="253"/>
      <c r="EJ440" s="253"/>
      <c r="EK440" s="253"/>
      <c r="EL440" s="253"/>
      <c r="EM440" s="253"/>
      <c r="EN440" s="253"/>
      <c r="EO440" s="253"/>
      <c r="EP440" s="253"/>
      <c r="EQ440" s="253"/>
      <c r="ER440" s="253"/>
      <c r="ES440" s="253"/>
      <c r="ET440" s="253"/>
      <c r="EU440" s="253"/>
      <c r="EV440" s="253"/>
      <c r="EW440" s="253"/>
      <c r="EX440" s="253"/>
      <c r="EY440" s="253"/>
      <c r="EZ440" s="253"/>
      <c r="FA440" s="253"/>
      <c r="FB440" s="253"/>
      <c r="FC440" s="253"/>
      <c r="FD440" s="253"/>
      <c r="FE440" s="253"/>
      <c r="FF440" s="253"/>
      <c r="FG440" s="253"/>
      <c r="FH440" s="253"/>
      <c r="FI440" s="253"/>
      <c r="FJ440" s="253"/>
      <c r="FK440" s="253"/>
      <c r="FL440" s="253"/>
      <c r="FM440" s="253"/>
      <c r="FN440" s="253"/>
      <c r="FO440" s="253"/>
      <c r="FP440" s="253"/>
      <c r="FQ440" s="253"/>
      <c r="FR440" s="253"/>
      <c r="FS440" s="253"/>
      <c r="FT440" s="253"/>
      <c r="FU440" s="253"/>
      <c r="FV440" s="253"/>
      <c r="FW440" s="253"/>
      <c r="FX440" s="253"/>
      <c r="FY440" s="253"/>
      <c r="FZ440" s="253"/>
      <c r="GA440" s="253"/>
      <c r="GB440" s="253"/>
      <c r="GC440" s="253"/>
      <c r="GD440" s="253"/>
      <c r="GE440" s="253"/>
      <c r="GF440" s="253"/>
      <c r="GG440" s="253"/>
      <c r="GH440" s="253"/>
      <c r="GI440" s="253"/>
      <c r="GJ440" s="253"/>
      <c r="GK440" s="253"/>
      <c r="GL440" s="253"/>
      <c r="GM440" s="253"/>
      <c r="GN440" s="253"/>
      <c r="GO440" s="253"/>
      <c r="GP440" s="253"/>
      <c r="GQ440" s="253"/>
      <c r="GR440" s="253"/>
      <c r="GS440" s="253"/>
      <c r="GT440" s="253"/>
      <c r="GU440" s="253"/>
      <c r="GV440" s="253"/>
      <c r="GW440" s="253"/>
      <c r="GX440" s="253"/>
      <c r="GY440" s="253"/>
      <c r="GZ440" s="253"/>
      <c r="HA440" s="253"/>
      <c r="HB440" s="253"/>
      <c r="HC440" s="253"/>
      <c r="HD440" s="253"/>
      <c r="HE440" s="253"/>
      <c r="HF440" s="253"/>
    </row>
    <row r="441" spans="1:214" s="312" customFormat="1" ht="15" customHeight="1" x14ac:dyDescent="0.25">
      <c r="A441" s="252"/>
      <c r="B441" s="253"/>
      <c r="C441" s="253"/>
      <c r="D441" s="253"/>
      <c r="E441" s="253"/>
      <c r="F441" s="253"/>
      <c r="G441" s="253"/>
      <c r="H441" s="253"/>
      <c r="I441" s="253"/>
      <c r="J441" s="253"/>
      <c r="K441" s="253"/>
      <c r="L441" s="253"/>
      <c r="M441" s="253"/>
      <c r="N441" s="253"/>
      <c r="O441" s="253"/>
      <c r="P441" s="253"/>
      <c r="Q441" s="253"/>
      <c r="R441" s="253"/>
      <c r="S441" s="253"/>
      <c r="T441" s="253"/>
      <c r="U441" s="253" t="s">
        <v>639</v>
      </c>
      <c r="V441" s="253"/>
      <c r="W441" s="253"/>
      <c r="X441" s="253"/>
      <c r="Y441" s="253"/>
      <c r="Z441" s="253"/>
      <c r="AA441" s="253"/>
      <c r="AB441" s="253"/>
      <c r="AC441" s="253" t="s">
        <v>320</v>
      </c>
      <c r="AD441" s="253"/>
      <c r="AE441" s="253"/>
      <c r="AF441" s="253"/>
      <c r="AG441" s="253"/>
      <c r="AH441" s="253"/>
      <c r="AI441" s="253"/>
      <c r="AJ441" s="253"/>
      <c r="AK441" s="253"/>
      <c r="AL441" s="253"/>
      <c r="AM441" s="253"/>
      <c r="AN441" s="253"/>
      <c r="AO441" s="253"/>
      <c r="AP441" s="253"/>
      <c r="AQ441" s="253"/>
      <c r="AR441" s="253"/>
      <c r="AS441" s="253"/>
      <c r="AT441" s="253"/>
      <c r="AU441" s="253"/>
      <c r="AV441" s="253"/>
      <c r="AW441" s="253"/>
      <c r="AX441" s="253"/>
      <c r="AY441" s="253"/>
      <c r="AZ441" s="253"/>
      <c r="BA441" s="253"/>
      <c r="BB441" s="253"/>
      <c r="BC441" s="253"/>
      <c r="BD441" s="253"/>
      <c r="BE441" s="253"/>
      <c r="BF441" s="253"/>
      <c r="BG441" s="253"/>
      <c r="BH441" s="253"/>
      <c r="BI441" s="253"/>
      <c r="BJ441" s="253"/>
      <c r="BK441" s="253"/>
      <c r="BL441" s="253"/>
      <c r="BM441" s="253"/>
      <c r="BN441" s="253"/>
      <c r="BO441" s="253"/>
      <c r="BP441" s="253"/>
      <c r="BQ441" s="253"/>
      <c r="BR441" s="253"/>
      <c r="BS441" s="253"/>
      <c r="BT441" s="253"/>
      <c r="BU441" s="253"/>
      <c r="BV441" s="253"/>
      <c r="BW441" s="253"/>
      <c r="BX441" s="253"/>
      <c r="BY441" s="253"/>
      <c r="BZ441" s="253"/>
      <c r="CA441" s="253"/>
      <c r="CB441" s="253"/>
      <c r="CC441" s="253"/>
      <c r="CD441" s="253"/>
      <c r="CE441" s="253"/>
      <c r="CF441" s="253"/>
      <c r="CG441" s="253"/>
      <c r="CH441" s="253"/>
      <c r="CI441" s="253"/>
      <c r="CJ441" s="253"/>
      <c r="CK441" s="253"/>
      <c r="CL441" s="253"/>
      <c r="CM441" s="253"/>
      <c r="CN441" s="253"/>
      <c r="CO441" s="253"/>
      <c r="CP441" s="253"/>
      <c r="CQ441" s="253"/>
      <c r="CR441" s="253"/>
      <c r="CS441" s="253"/>
      <c r="CT441" s="253"/>
      <c r="CU441" s="253"/>
      <c r="CV441" s="253"/>
      <c r="CW441" s="253"/>
      <c r="CX441" s="253"/>
      <c r="CY441" s="253"/>
      <c r="CZ441" s="253"/>
      <c r="DA441" s="253"/>
      <c r="DB441" s="253"/>
      <c r="DC441" s="253"/>
      <c r="DD441" s="253"/>
      <c r="DE441" s="253"/>
      <c r="DF441" s="253"/>
      <c r="DG441" s="253"/>
      <c r="DH441" s="253"/>
      <c r="DI441" s="253"/>
      <c r="DJ441" s="253"/>
      <c r="DK441" s="253"/>
      <c r="DL441" s="253"/>
      <c r="DM441" s="253"/>
      <c r="DN441" s="253"/>
      <c r="DO441" s="253"/>
      <c r="DP441" s="253"/>
      <c r="DQ441" s="253"/>
      <c r="DR441" s="253"/>
      <c r="DS441" s="253"/>
      <c r="DT441" s="253"/>
      <c r="DU441" s="253"/>
      <c r="DV441" s="253"/>
      <c r="DW441" s="253"/>
      <c r="DX441" s="253"/>
      <c r="DY441" s="253"/>
      <c r="DZ441" s="253"/>
      <c r="EA441" s="253"/>
      <c r="EB441" s="253"/>
      <c r="EC441" s="253"/>
      <c r="ED441" s="253"/>
      <c r="EE441" s="253"/>
      <c r="EF441" s="253"/>
      <c r="EG441" s="253"/>
      <c r="EH441" s="253"/>
      <c r="EI441" s="253"/>
      <c r="EJ441" s="253"/>
      <c r="EK441" s="253"/>
      <c r="EL441" s="253"/>
      <c r="EM441" s="253"/>
      <c r="EN441" s="253"/>
      <c r="EO441" s="253"/>
      <c r="EP441" s="253"/>
      <c r="EQ441" s="253"/>
      <c r="ER441" s="253"/>
      <c r="ES441" s="253"/>
      <c r="ET441" s="253"/>
      <c r="EU441" s="253"/>
      <c r="EV441" s="253"/>
      <c r="EW441" s="253"/>
      <c r="EX441" s="253"/>
      <c r="EY441" s="253"/>
      <c r="EZ441" s="253"/>
      <c r="FA441" s="253"/>
      <c r="FB441" s="253"/>
      <c r="FC441" s="253"/>
      <c r="FD441" s="253"/>
      <c r="FE441" s="253"/>
      <c r="FF441" s="253"/>
      <c r="FG441" s="253"/>
      <c r="FH441" s="253"/>
      <c r="FI441" s="253"/>
      <c r="FJ441" s="253"/>
      <c r="FK441" s="253"/>
      <c r="FL441" s="253"/>
      <c r="FM441" s="253"/>
      <c r="FN441" s="253"/>
      <c r="FO441" s="253"/>
      <c r="FP441" s="253"/>
      <c r="FQ441" s="253"/>
      <c r="FR441" s="253"/>
      <c r="FS441" s="253"/>
      <c r="FT441" s="253"/>
      <c r="FU441" s="253"/>
      <c r="FV441" s="253"/>
      <c r="FW441" s="253"/>
      <c r="FX441" s="253"/>
      <c r="FY441" s="253"/>
      <c r="FZ441" s="253"/>
      <c r="GA441" s="253"/>
      <c r="GB441" s="253"/>
      <c r="GC441" s="253"/>
      <c r="GD441" s="253"/>
      <c r="GE441" s="253"/>
      <c r="GF441" s="253"/>
      <c r="GG441" s="253"/>
      <c r="GH441" s="253"/>
      <c r="GI441" s="253"/>
      <c r="GJ441" s="253"/>
      <c r="GK441" s="253"/>
      <c r="GL441" s="253"/>
      <c r="GM441" s="253"/>
      <c r="GN441" s="253"/>
      <c r="GO441" s="253"/>
      <c r="GP441" s="253"/>
      <c r="GQ441" s="253"/>
      <c r="GR441" s="253"/>
      <c r="GS441" s="253"/>
      <c r="GT441" s="253"/>
      <c r="GU441" s="253"/>
      <c r="GV441" s="253"/>
      <c r="GW441" s="253"/>
      <c r="GX441" s="253"/>
      <c r="GY441" s="253"/>
      <c r="GZ441" s="253"/>
      <c r="HA441" s="253"/>
      <c r="HB441" s="253"/>
      <c r="HC441" s="253"/>
      <c r="HD441" s="253"/>
      <c r="HE441" s="253"/>
      <c r="HF441" s="253"/>
    </row>
    <row r="442" spans="1:214" s="312" customFormat="1" ht="15" customHeight="1" x14ac:dyDescent="0.25">
      <c r="A442" s="252"/>
      <c r="B442" s="253"/>
      <c r="C442" s="253"/>
      <c r="D442" s="253"/>
      <c r="E442" s="253"/>
      <c r="F442" s="253"/>
      <c r="G442" s="253"/>
      <c r="H442" s="253"/>
      <c r="I442" s="253"/>
      <c r="J442" s="253"/>
      <c r="K442" s="253"/>
      <c r="L442" s="253"/>
      <c r="M442" s="253"/>
      <c r="N442" s="253"/>
      <c r="O442" s="253"/>
      <c r="P442" s="253"/>
      <c r="Q442" s="253"/>
      <c r="R442" s="253"/>
      <c r="S442" s="253"/>
      <c r="T442" s="253"/>
      <c r="U442" s="253" t="s">
        <v>640</v>
      </c>
      <c r="V442" s="253"/>
      <c r="W442" s="253"/>
      <c r="X442" s="253"/>
      <c r="Y442" s="253"/>
      <c r="Z442" s="253"/>
      <c r="AA442" s="253"/>
      <c r="AB442" s="253"/>
      <c r="AC442" s="253" t="s">
        <v>320</v>
      </c>
      <c r="AD442" s="253"/>
      <c r="AE442" s="253"/>
      <c r="AF442" s="253"/>
      <c r="AG442" s="253"/>
      <c r="AH442" s="253"/>
      <c r="AI442" s="253"/>
      <c r="AJ442" s="253"/>
      <c r="AK442" s="253"/>
      <c r="AL442" s="253"/>
      <c r="AM442" s="253"/>
      <c r="AN442" s="253"/>
      <c r="AO442" s="253"/>
      <c r="AP442" s="253"/>
      <c r="AQ442" s="253"/>
      <c r="AR442" s="253"/>
      <c r="AS442" s="253"/>
      <c r="AT442" s="253"/>
      <c r="AU442" s="253"/>
      <c r="AV442" s="253"/>
      <c r="AW442" s="253"/>
      <c r="AX442" s="253"/>
      <c r="AY442" s="253"/>
      <c r="AZ442" s="253"/>
      <c r="BA442" s="253"/>
      <c r="BB442" s="253"/>
      <c r="BC442" s="253"/>
      <c r="BD442" s="253"/>
      <c r="BE442" s="253"/>
      <c r="BF442" s="253"/>
      <c r="BG442" s="253"/>
      <c r="BH442" s="253"/>
      <c r="BI442" s="253"/>
      <c r="BJ442" s="253"/>
      <c r="BK442" s="253"/>
      <c r="BL442" s="253"/>
      <c r="BM442" s="253"/>
      <c r="BN442" s="253"/>
      <c r="BO442" s="253"/>
      <c r="BP442" s="253"/>
      <c r="BQ442" s="253"/>
      <c r="BR442" s="253"/>
      <c r="BS442" s="253"/>
      <c r="BT442" s="253"/>
      <c r="BU442" s="253"/>
      <c r="BV442" s="253"/>
      <c r="BW442" s="253"/>
      <c r="BX442" s="253"/>
      <c r="BY442" s="253"/>
      <c r="BZ442" s="253"/>
      <c r="CA442" s="253"/>
      <c r="CB442" s="253"/>
      <c r="CC442" s="253"/>
      <c r="CD442" s="253"/>
      <c r="CE442" s="253"/>
      <c r="CF442" s="253"/>
      <c r="CG442" s="253"/>
      <c r="CH442" s="253"/>
      <c r="CI442" s="253"/>
      <c r="CJ442" s="253"/>
      <c r="CK442" s="253"/>
      <c r="CL442" s="253"/>
      <c r="CM442" s="253"/>
      <c r="CN442" s="253"/>
      <c r="CO442" s="253"/>
      <c r="CP442" s="253"/>
      <c r="CQ442" s="253"/>
      <c r="CR442" s="253"/>
      <c r="CS442" s="253"/>
      <c r="CT442" s="253"/>
      <c r="CU442" s="253"/>
      <c r="CV442" s="253"/>
      <c r="CW442" s="253"/>
      <c r="CX442" s="253"/>
      <c r="CY442" s="253"/>
      <c r="CZ442" s="253"/>
      <c r="DA442" s="253"/>
      <c r="DB442" s="253"/>
      <c r="DC442" s="253"/>
      <c r="DD442" s="253"/>
      <c r="DE442" s="253"/>
      <c r="DF442" s="253"/>
      <c r="DG442" s="253"/>
      <c r="DH442" s="253"/>
      <c r="DI442" s="253"/>
      <c r="DJ442" s="253"/>
      <c r="DK442" s="253"/>
      <c r="DL442" s="253"/>
      <c r="DM442" s="253"/>
      <c r="DN442" s="253"/>
      <c r="DO442" s="253"/>
      <c r="DP442" s="253"/>
      <c r="DQ442" s="253"/>
      <c r="DR442" s="253"/>
      <c r="DS442" s="253"/>
      <c r="DT442" s="253"/>
      <c r="DU442" s="253"/>
      <c r="DV442" s="253"/>
      <c r="DW442" s="253"/>
      <c r="DX442" s="253"/>
      <c r="DY442" s="253"/>
      <c r="DZ442" s="253"/>
      <c r="EA442" s="253"/>
      <c r="EB442" s="253"/>
      <c r="EC442" s="253"/>
      <c r="ED442" s="253"/>
      <c r="EE442" s="253"/>
      <c r="EF442" s="253"/>
      <c r="EG442" s="253"/>
      <c r="EH442" s="253"/>
      <c r="EI442" s="253"/>
      <c r="EJ442" s="253"/>
      <c r="EK442" s="253"/>
      <c r="EL442" s="253"/>
      <c r="EM442" s="253"/>
      <c r="EN442" s="253"/>
      <c r="EO442" s="253"/>
      <c r="EP442" s="253"/>
      <c r="EQ442" s="253"/>
      <c r="ER442" s="253"/>
      <c r="ES442" s="253"/>
      <c r="ET442" s="253"/>
      <c r="EU442" s="253"/>
      <c r="EV442" s="253"/>
      <c r="EW442" s="253"/>
      <c r="EX442" s="253"/>
      <c r="EY442" s="253"/>
      <c r="EZ442" s="253"/>
      <c r="FA442" s="253"/>
      <c r="FB442" s="253"/>
      <c r="FC442" s="253"/>
      <c r="FD442" s="253"/>
      <c r="FE442" s="253"/>
      <c r="FF442" s="253"/>
      <c r="FG442" s="253"/>
      <c r="FH442" s="253"/>
      <c r="FI442" s="253"/>
      <c r="FJ442" s="253"/>
      <c r="FK442" s="253"/>
      <c r="FL442" s="253"/>
      <c r="FM442" s="253"/>
      <c r="FN442" s="253"/>
      <c r="FO442" s="253"/>
      <c r="FP442" s="253"/>
      <c r="FQ442" s="253"/>
      <c r="FR442" s="253"/>
      <c r="FS442" s="253"/>
      <c r="FT442" s="253"/>
      <c r="FU442" s="253"/>
      <c r="FV442" s="253"/>
      <c r="FW442" s="253"/>
      <c r="FX442" s="253"/>
      <c r="FY442" s="253"/>
      <c r="FZ442" s="253"/>
      <c r="GA442" s="253"/>
      <c r="GB442" s="253"/>
      <c r="GC442" s="253"/>
      <c r="GD442" s="253"/>
      <c r="GE442" s="253"/>
      <c r="GF442" s="253"/>
      <c r="GG442" s="253"/>
      <c r="GH442" s="253"/>
      <c r="GI442" s="253"/>
      <c r="GJ442" s="253"/>
      <c r="GK442" s="253"/>
      <c r="GL442" s="253"/>
      <c r="GM442" s="253"/>
      <c r="GN442" s="253"/>
      <c r="GO442" s="253"/>
      <c r="GP442" s="253"/>
      <c r="GQ442" s="253"/>
      <c r="GR442" s="253"/>
      <c r="GS442" s="253"/>
      <c r="GT442" s="253"/>
      <c r="GU442" s="253"/>
      <c r="GV442" s="253"/>
      <c r="GW442" s="253"/>
      <c r="GX442" s="253"/>
      <c r="GY442" s="253"/>
      <c r="GZ442" s="253"/>
      <c r="HA442" s="253"/>
      <c r="HB442" s="253"/>
      <c r="HC442" s="253"/>
      <c r="HD442" s="253"/>
      <c r="HE442" s="253"/>
      <c r="HF442" s="253"/>
    </row>
    <row r="443" spans="1:214" s="312" customFormat="1" ht="15" customHeight="1" x14ac:dyDescent="0.25">
      <c r="A443" s="252"/>
      <c r="B443" s="253"/>
      <c r="C443" s="253"/>
      <c r="D443" s="253"/>
      <c r="E443" s="253"/>
      <c r="F443" s="253"/>
      <c r="G443" s="253"/>
      <c r="H443" s="253"/>
      <c r="I443" s="253"/>
      <c r="J443" s="253"/>
      <c r="K443" s="253"/>
      <c r="L443" s="253"/>
      <c r="M443" s="253"/>
      <c r="N443" s="253"/>
      <c r="O443" s="253"/>
      <c r="P443" s="253"/>
      <c r="Q443" s="253"/>
      <c r="R443" s="253"/>
      <c r="S443" s="253"/>
      <c r="T443" s="253"/>
      <c r="U443" s="253" t="s">
        <v>641</v>
      </c>
      <c r="V443" s="253"/>
      <c r="W443" s="253"/>
      <c r="X443" s="253"/>
      <c r="Y443" s="253"/>
      <c r="Z443" s="253"/>
      <c r="AA443" s="253"/>
      <c r="AB443" s="253"/>
      <c r="AC443" s="253" t="s">
        <v>373</v>
      </c>
      <c r="AD443" s="253"/>
      <c r="AE443" s="253"/>
      <c r="AF443" s="253"/>
      <c r="AG443" s="253"/>
      <c r="AH443" s="253"/>
      <c r="AI443" s="253"/>
      <c r="AJ443" s="253"/>
      <c r="AK443" s="253"/>
      <c r="AL443" s="253"/>
      <c r="AM443" s="253"/>
      <c r="AN443" s="253"/>
      <c r="AO443" s="253"/>
      <c r="AP443" s="253"/>
      <c r="AQ443" s="253"/>
      <c r="AR443" s="253"/>
      <c r="AS443" s="253"/>
      <c r="AT443" s="253"/>
      <c r="AU443" s="253"/>
      <c r="AV443" s="253"/>
      <c r="AW443" s="253"/>
      <c r="AX443" s="253"/>
      <c r="AY443" s="253"/>
      <c r="AZ443" s="253"/>
      <c r="BA443" s="253"/>
      <c r="BB443" s="253"/>
      <c r="BC443" s="253"/>
      <c r="BD443" s="253"/>
      <c r="BE443" s="253"/>
      <c r="BF443" s="253"/>
      <c r="BG443" s="253"/>
      <c r="BH443" s="253"/>
      <c r="BI443" s="253"/>
      <c r="BJ443" s="253"/>
      <c r="BK443" s="253"/>
      <c r="BL443" s="253"/>
      <c r="BM443" s="253"/>
      <c r="BN443" s="253"/>
      <c r="BO443" s="253"/>
      <c r="BP443" s="253"/>
      <c r="BQ443" s="253"/>
      <c r="BR443" s="253"/>
      <c r="BS443" s="253"/>
      <c r="BT443" s="253"/>
      <c r="BU443" s="253"/>
      <c r="BV443" s="253"/>
      <c r="BW443" s="253"/>
      <c r="BX443" s="253"/>
      <c r="BY443" s="253"/>
      <c r="BZ443" s="253"/>
      <c r="CA443" s="253"/>
      <c r="CB443" s="253"/>
      <c r="CC443" s="253"/>
      <c r="CD443" s="253"/>
      <c r="CE443" s="253"/>
      <c r="CF443" s="253"/>
      <c r="CG443" s="253"/>
      <c r="CH443" s="253"/>
      <c r="CI443" s="253"/>
      <c r="CJ443" s="253"/>
      <c r="CK443" s="253"/>
      <c r="CL443" s="253"/>
      <c r="CM443" s="253"/>
      <c r="CN443" s="253"/>
      <c r="CO443" s="253"/>
      <c r="CP443" s="253"/>
      <c r="CQ443" s="253"/>
      <c r="CR443" s="253"/>
      <c r="CS443" s="253"/>
      <c r="CT443" s="253"/>
      <c r="CU443" s="253"/>
      <c r="CV443" s="253"/>
      <c r="CW443" s="253"/>
      <c r="CX443" s="253"/>
      <c r="CY443" s="253"/>
      <c r="CZ443" s="253"/>
      <c r="DA443" s="253"/>
      <c r="DB443" s="253"/>
      <c r="DC443" s="253"/>
      <c r="DD443" s="253"/>
      <c r="DE443" s="253"/>
      <c r="DF443" s="253"/>
      <c r="DG443" s="253"/>
      <c r="DH443" s="253"/>
      <c r="DI443" s="253"/>
      <c r="DJ443" s="253"/>
      <c r="DK443" s="253"/>
      <c r="DL443" s="253"/>
      <c r="DM443" s="253"/>
      <c r="DN443" s="253"/>
      <c r="DO443" s="253"/>
      <c r="DP443" s="253"/>
      <c r="DQ443" s="253"/>
      <c r="DR443" s="253"/>
      <c r="DS443" s="253"/>
      <c r="DT443" s="253"/>
      <c r="DU443" s="253"/>
      <c r="DV443" s="253"/>
      <c r="DW443" s="253"/>
      <c r="DX443" s="253"/>
      <c r="DY443" s="253"/>
      <c r="DZ443" s="253"/>
      <c r="EA443" s="253"/>
      <c r="EB443" s="253"/>
      <c r="EC443" s="253"/>
      <c r="ED443" s="253"/>
      <c r="EE443" s="253"/>
      <c r="EF443" s="253"/>
      <c r="EG443" s="253"/>
      <c r="EH443" s="253"/>
      <c r="EI443" s="253"/>
      <c r="EJ443" s="253"/>
      <c r="EK443" s="253"/>
      <c r="EL443" s="253"/>
      <c r="EM443" s="253"/>
      <c r="EN443" s="253"/>
      <c r="EO443" s="253"/>
      <c r="EP443" s="253"/>
      <c r="EQ443" s="253"/>
      <c r="ER443" s="253"/>
      <c r="ES443" s="253"/>
      <c r="ET443" s="253"/>
      <c r="EU443" s="253"/>
      <c r="EV443" s="253"/>
      <c r="EW443" s="253"/>
      <c r="EX443" s="253"/>
      <c r="EY443" s="253"/>
      <c r="EZ443" s="253"/>
      <c r="FA443" s="253"/>
      <c r="FB443" s="253"/>
      <c r="FC443" s="253"/>
      <c r="FD443" s="253"/>
      <c r="FE443" s="253"/>
      <c r="FF443" s="253"/>
      <c r="FG443" s="253"/>
      <c r="FH443" s="253"/>
      <c r="FI443" s="253"/>
      <c r="FJ443" s="253"/>
      <c r="FK443" s="253"/>
      <c r="FL443" s="253"/>
      <c r="FM443" s="253"/>
      <c r="FN443" s="253"/>
      <c r="FO443" s="253"/>
      <c r="FP443" s="253"/>
      <c r="FQ443" s="253"/>
      <c r="FR443" s="253"/>
      <c r="FS443" s="253"/>
      <c r="FT443" s="253"/>
      <c r="FU443" s="253"/>
      <c r="FV443" s="253"/>
      <c r="FW443" s="253"/>
      <c r="FX443" s="253"/>
      <c r="FY443" s="253"/>
      <c r="FZ443" s="253"/>
      <c r="GA443" s="253"/>
      <c r="GB443" s="253"/>
      <c r="GC443" s="253"/>
      <c r="GD443" s="253"/>
      <c r="GE443" s="253"/>
      <c r="GF443" s="253"/>
      <c r="GG443" s="253"/>
      <c r="GH443" s="253"/>
      <c r="GI443" s="253"/>
      <c r="GJ443" s="253"/>
      <c r="GK443" s="253"/>
      <c r="GL443" s="253"/>
      <c r="GM443" s="253"/>
      <c r="GN443" s="253"/>
      <c r="GO443" s="253"/>
      <c r="GP443" s="253"/>
      <c r="GQ443" s="253"/>
      <c r="GR443" s="253"/>
      <c r="GS443" s="253"/>
      <c r="GT443" s="253"/>
      <c r="GU443" s="253"/>
      <c r="GV443" s="253"/>
      <c r="GW443" s="253"/>
      <c r="GX443" s="253"/>
      <c r="GY443" s="253"/>
      <c r="GZ443" s="253"/>
      <c r="HA443" s="253"/>
      <c r="HB443" s="253"/>
      <c r="HC443" s="253"/>
      <c r="HD443" s="253"/>
      <c r="HE443" s="253"/>
      <c r="HF443" s="253"/>
    </row>
    <row r="444" spans="1:214" s="312" customFormat="1" ht="15" customHeight="1" x14ac:dyDescent="0.25">
      <c r="A444" s="252"/>
      <c r="B444" s="253"/>
      <c r="C444" s="253"/>
      <c r="D444" s="253"/>
      <c r="E444" s="253"/>
      <c r="F444" s="253"/>
      <c r="G444" s="253"/>
      <c r="H444" s="253"/>
      <c r="I444" s="253"/>
      <c r="J444" s="253"/>
      <c r="K444" s="253"/>
      <c r="L444" s="253"/>
      <c r="M444" s="253"/>
      <c r="N444" s="253"/>
      <c r="O444" s="253"/>
      <c r="P444" s="253"/>
      <c r="Q444" s="253"/>
      <c r="R444" s="253"/>
      <c r="S444" s="253"/>
      <c r="T444" s="253"/>
      <c r="U444" s="253" t="s">
        <v>642</v>
      </c>
      <c r="V444" s="253"/>
      <c r="W444" s="253"/>
      <c r="X444" s="253"/>
      <c r="Y444" s="253"/>
      <c r="Z444" s="253"/>
      <c r="AA444" s="253"/>
      <c r="AB444" s="253"/>
      <c r="AC444" s="253" t="s">
        <v>332</v>
      </c>
      <c r="AD444" s="253"/>
      <c r="AE444" s="253"/>
      <c r="AF444" s="253"/>
      <c r="AG444" s="253"/>
      <c r="AH444" s="253"/>
      <c r="AI444" s="253"/>
      <c r="AJ444" s="253"/>
      <c r="AK444" s="253"/>
      <c r="AL444" s="253"/>
      <c r="AM444" s="253"/>
      <c r="AN444" s="253"/>
      <c r="AO444" s="253"/>
      <c r="AP444" s="253"/>
      <c r="AQ444" s="253"/>
      <c r="AR444" s="253"/>
      <c r="AS444" s="253"/>
      <c r="AT444" s="253"/>
      <c r="AU444" s="253"/>
      <c r="AV444" s="253"/>
      <c r="AW444" s="253"/>
      <c r="AX444" s="253"/>
      <c r="AY444" s="253"/>
      <c r="AZ444" s="253"/>
      <c r="BA444" s="253"/>
      <c r="BB444" s="253"/>
      <c r="BC444" s="253"/>
      <c r="BD444" s="253"/>
      <c r="BE444" s="253"/>
      <c r="BF444" s="253"/>
      <c r="BG444" s="253"/>
      <c r="BH444" s="253"/>
      <c r="BI444" s="253"/>
      <c r="BJ444" s="253"/>
      <c r="BK444" s="253"/>
      <c r="BL444" s="253"/>
      <c r="BM444" s="253"/>
      <c r="BN444" s="253"/>
      <c r="BO444" s="253"/>
      <c r="BP444" s="253"/>
      <c r="BQ444" s="253"/>
      <c r="BR444" s="253"/>
      <c r="BS444" s="253"/>
      <c r="BT444" s="253"/>
      <c r="BU444" s="253"/>
      <c r="BV444" s="253"/>
      <c r="BW444" s="253"/>
      <c r="BX444" s="253"/>
      <c r="BY444" s="253"/>
      <c r="BZ444" s="253"/>
      <c r="CA444" s="253"/>
      <c r="CB444" s="253"/>
      <c r="CC444" s="253"/>
      <c r="CD444" s="253"/>
      <c r="CE444" s="253"/>
      <c r="CF444" s="253"/>
      <c r="CG444" s="253"/>
      <c r="CH444" s="253"/>
      <c r="CI444" s="253"/>
      <c r="CJ444" s="253"/>
      <c r="CK444" s="253"/>
      <c r="CL444" s="253"/>
      <c r="CM444" s="253"/>
      <c r="CN444" s="253"/>
      <c r="CO444" s="253"/>
      <c r="CP444" s="253"/>
      <c r="CQ444" s="253"/>
      <c r="CR444" s="253"/>
      <c r="CS444" s="253"/>
      <c r="CT444" s="253"/>
      <c r="CU444" s="253"/>
      <c r="CV444" s="253"/>
      <c r="CW444" s="253"/>
      <c r="CX444" s="253"/>
      <c r="CY444" s="253"/>
      <c r="CZ444" s="253"/>
      <c r="DA444" s="253"/>
      <c r="DB444" s="253"/>
      <c r="DC444" s="253"/>
      <c r="DD444" s="253"/>
      <c r="DE444" s="253"/>
      <c r="DF444" s="253"/>
      <c r="DG444" s="253"/>
      <c r="DH444" s="253"/>
      <c r="DI444" s="253"/>
      <c r="DJ444" s="253"/>
      <c r="DK444" s="253"/>
      <c r="DL444" s="253"/>
      <c r="DM444" s="253"/>
      <c r="DN444" s="253"/>
      <c r="DO444" s="253"/>
      <c r="DP444" s="253"/>
      <c r="DQ444" s="253"/>
      <c r="DR444" s="253"/>
      <c r="DS444" s="253"/>
      <c r="DT444" s="253"/>
      <c r="DU444" s="253"/>
      <c r="DV444" s="253"/>
      <c r="DW444" s="253"/>
      <c r="DX444" s="253"/>
      <c r="DY444" s="253"/>
      <c r="DZ444" s="253"/>
      <c r="EA444" s="253"/>
      <c r="EB444" s="253"/>
      <c r="EC444" s="253"/>
      <c r="ED444" s="253"/>
      <c r="EE444" s="253"/>
      <c r="EF444" s="253"/>
      <c r="EG444" s="253"/>
      <c r="EH444" s="253"/>
      <c r="EI444" s="253"/>
      <c r="EJ444" s="253"/>
      <c r="EK444" s="253"/>
      <c r="EL444" s="253"/>
      <c r="EM444" s="253"/>
      <c r="EN444" s="253"/>
      <c r="EO444" s="253"/>
      <c r="EP444" s="253"/>
      <c r="EQ444" s="253"/>
      <c r="ER444" s="253"/>
      <c r="ES444" s="253"/>
      <c r="ET444" s="253"/>
      <c r="EU444" s="253"/>
      <c r="EV444" s="253"/>
      <c r="EW444" s="253"/>
      <c r="EX444" s="253"/>
      <c r="EY444" s="253"/>
      <c r="EZ444" s="253"/>
      <c r="FA444" s="253"/>
      <c r="FB444" s="253"/>
      <c r="FC444" s="253"/>
      <c r="FD444" s="253"/>
      <c r="FE444" s="253"/>
      <c r="FF444" s="253"/>
      <c r="FG444" s="253"/>
      <c r="FH444" s="253"/>
      <c r="FI444" s="253"/>
      <c r="FJ444" s="253"/>
      <c r="FK444" s="253"/>
      <c r="FL444" s="253"/>
      <c r="FM444" s="253"/>
      <c r="FN444" s="253"/>
      <c r="FO444" s="253"/>
      <c r="FP444" s="253"/>
      <c r="FQ444" s="253"/>
      <c r="FR444" s="253"/>
      <c r="FS444" s="253"/>
      <c r="FT444" s="253"/>
      <c r="FU444" s="253"/>
      <c r="FV444" s="253"/>
      <c r="FW444" s="253"/>
      <c r="FX444" s="253"/>
      <c r="FY444" s="253"/>
      <c r="FZ444" s="253"/>
      <c r="GA444" s="253"/>
      <c r="GB444" s="253"/>
      <c r="GC444" s="253"/>
      <c r="GD444" s="253"/>
      <c r="GE444" s="253"/>
      <c r="GF444" s="253"/>
      <c r="GG444" s="253"/>
      <c r="GH444" s="253"/>
      <c r="GI444" s="253"/>
      <c r="GJ444" s="253"/>
      <c r="GK444" s="253"/>
      <c r="GL444" s="253"/>
      <c r="GM444" s="253"/>
      <c r="GN444" s="253"/>
      <c r="GO444" s="253"/>
      <c r="GP444" s="253"/>
      <c r="GQ444" s="253"/>
      <c r="GR444" s="253"/>
      <c r="GS444" s="253"/>
      <c r="GT444" s="253"/>
      <c r="GU444" s="253"/>
      <c r="GV444" s="253"/>
      <c r="GW444" s="253"/>
      <c r="GX444" s="253"/>
      <c r="GY444" s="253"/>
      <c r="GZ444" s="253"/>
      <c r="HA444" s="253"/>
      <c r="HB444" s="253"/>
      <c r="HC444" s="253"/>
      <c r="HD444" s="253"/>
      <c r="HE444" s="253"/>
      <c r="HF444" s="253"/>
    </row>
    <row r="445" spans="1:214" s="312" customFormat="1" ht="15" customHeight="1" x14ac:dyDescent="0.25">
      <c r="A445" s="252"/>
      <c r="B445" s="253"/>
      <c r="C445" s="253"/>
      <c r="D445" s="253"/>
      <c r="E445" s="253"/>
      <c r="F445" s="253"/>
      <c r="G445" s="253"/>
      <c r="H445" s="253"/>
      <c r="I445" s="253"/>
      <c r="J445" s="253"/>
      <c r="K445" s="253"/>
      <c r="L445" s="253"/>
      <c r="M445" s="253"/>
      <c r="N445" s="253"/>
      <c r="O445" s="253"/>
      <c r="P445" s="253"/>
      <c r="Q445" s="253"/>
      <c r="R445" s="253"/>
      <c r="S445" s="253"/>
      <c r="T445" s="253"/>
      <c r="U445" s="253" t="s">
        <v>643</v>
      </c>
      <c r="V445" s="253"/>
      <c r="W445" s="253"/>
      <c r="X445" s="253"/>
      <c r="Y445" s="253"/>
      <c r="Z445" s="253"/>
      <c r="AA445" s="253"/>
      <c r="AB445" s="253"/>
      <c r="AC445" s="253" t="s">
        <v>320</v>
      </c>
      <c r="AD445" s="253"/>
      <c r="AE445" s="253"/>
      <c r="AF445" s="253"/>
      <c r="AG445" s="253"/>
      <c r="AH445" s="253"/>
      <c r="AI445" s="253"/>
      <c r="AJ445" s="253"/>
      <c r="AK445" s="253"/>
      <c r="AL445" s="253"/>
      <c r="AM445" s="253"/>
      <c r="AN445" s="253"/>
      <c r="AO445" s="253"/>
      <c r="AP445" s="253"/>
      <c r="AQ445" s="253"/>
      <c r="AR445" s="253"/>
      <c r="AS445" s="253"/>
      <c r="AT445" s="253"/>
      <c r="AU445" s="253"/>
      <c r="AV445" s="253"/>
      <c r="AW445" s="253"/>
      <c r="AX445" s="253"/>
      <c r="AY445" s="253"/>
      <c r="AZ445" s="253"/>
      <c r="BA445" s="253"/>
      <c r="BB445" s="253"/>
      <c r="BC445" s="253"/>
      <c r="BD445" s="253"/>
      <c r="BE445" s="253"/>
      <c r="BF445" s="253"/>
      <c r="BG445" s="253"/>
      <c r="BH445" s="253"/>
      <c r="BI445" s="253"/>
      <c r="BJ445" s="253"/>
      <c r="BK445" s="253"/>
      <c r="BL445" s="253"/>
      <c r="BM445" s="253"/>
      <c r="BN445" s="253"/>
      <c r="BO445" s="253"/>
      <c r="BP445" s="253"/>
      <c r="BQ445" s="253"/>
      <c r="BR445" s="253"/>
      <c r="BS445" s="253"/>
      <c r="BT445" s="253"/>
      <c r="BU445" s="253"/>
      <c r="BV445" s="253"/>
      <c r="BW445" s="253"/>
      <c r="BX445" s="253"/>
      <c r="BY445" s="253"/>
      <c r="BZ445" s="253"/>
      <c r="CA445" s="253"/>
      <c r="CB445" s="253"/>
      <c r="CC445" s="253"/>
      <c r="CD445" s="253"/>
      <c r="CE445" s="253"/>
      <c r="CF445" s="253"/>
      <c r="CG445" s="253"/>
      <c r="CH445" s="253"/>
      <c r="CI445" s="253"/>
      <c r="CJ445" s="253"/>
      <c r="CK445" s="253"/>
      <c r="CL445" s="253"/>
      <c r="CM445" s="253"/>
      <c r="CN445" s="253"/>
      <c r="CO445" s="253"/>
      <c r="CP445" s="253"/>
      <c r="CQ445" s="253"/>
      <c r="CR445" s="253"/>
      <c r="CS445" s="253"/>
      <c r="CT445" s="253"/>
      <c r="CU445" s="253"/>
      <c r="CV445" s="253"/>
      <c r="CW445" s="253"/>
      <c r="CX445" s="253"/>
      <c r="CY445" s="253"/>
      <c r="CZ445" s="253"/>
      <c r="DA445" s="253"/>
      <c r="DB445" s="253"/>
      <c r="DC445" s="253"/>
      <c r="DD445" s="253"/>
      <c r="DE445" s="253"/>
      <c r="DF445" s="253"/>
      <c r="DG445" s="253"/>
      <c r="DH445" s="253"/>
      <c r="DI445" s="253"/>
      <c r="DJ445" s="253"/>
      <c r="DK445" s="253"/>
      <c r="DL445" s="253"/>
      <c r="DM445" s="253"/>
      <c r="DN445" s="253"/>
      <c r="DO445" s="253"/>
      <c r="DP445" s="253"/>
      <c r="DQ445" s="253"/>
      <c r="DR445" s="253"/>
      <c r="DS445" s="253"/>
      <c r="DT445" s="253"/>
      <c r="DU445" s="253"/>
      <c r="DV445" s="253"/>
      <c r="DW445" s="253"/>
      <c r="DX445" s="253"/>
      <c r="DY445" s="253"/>
      <c r="DZ445" s="253"/>
      <c r="EA445" s="253"/>
      <c r="EB445" s="253"/>
      <c r="EC445" s="253"/>
      <c r="ED445" s="253"/>
      <c r="EE445" s="253"/>
      <c r="EF445" s="253"/>
      <c r="EG445" s="253"/>
      <c r="EH445" s="253"/>
      <c r="EI445" s="253"/>
      <c r="EJ445" s="253"/>
      <c r="EK445" s="253"/>
      <c r="EL445" s="253"/>
      <c r="EM445" s="253"/>
      <c r="EN445" s="253"/>
      <c r="EO445" s="253"/>
      <c r="EP445" s="253"/>
      <c r="EQ445" s="253"/>
      <c r="ER445" s="253"/>
      <c r="ES445" s="253"/>
      <c r="ET445" s="253"/>
      <c r="EU445" s="253"/>
      <c r="EV445" s="253"/>
      <c r="EW445" s="253"/>
      <c r="EX445" s="253"/>
      <c r="EY445" s="253"/>
      <c r="EZ445" s="253"/>
      <c r="FA445" s="253"/>
      <c r="FB445" s="253"/>
      <c r="FC445" s="253"/>
      <c r="FD445" s="253"/>
      <c r="FE445" s="253"/>
      <c r="FF445" s="253"/>
      <c r="FG445" s="253"/>
      <c r="FH445" s="253"/>
      <c r="FI445" s="253"/>
      <c r="FJ445" s="253"/>
      <c r="FK445" s="253"/>
      <c r="FL445" s="253"/>
      <c r="FM445" s="253"/>
      <c r="FN445" s="253"/>
      <c r="FO445" s="253"/>
      <c r="FP445" s="253"/>
      <c r="FQ445" s="253"/>
      <c r="FR445" s="253"/>
      <c r="FS445" s="253"/>
      <c r="FT445" s="253"/>
      <c r="FU445" s="253"/>
      <c r="FV445" s="253"/>
      <c r="FW445" s="253"/>
      <c r="FX445" s="253"/>
      <c r="FY445" s="253"/>
      <c r="FZ445" s="253"/>
      <c r="GA445" s="253"/>
      <c r="GB445" s="253"/>
      <c r="GC445" s="253"/>
      <c r="GD445" s="253"/>
      <c r="GE445" s="253"/>
      <c r="GF445" s="253"/>
      <c r="GG445" s="253"/>
      <c r="GH445" s="253"/>
      <c r="GI445" s="253"/>
      <c r="GJ445" s="253"/>
      <c r="GK445" s="253"/>
      <c r="GL445" s="253"/>
      <c r="GM445" s="253"/>
      <c r="GN445" s="253"/>
      <c r="GO445" s="253"/>
      <c r="GP445" s="253"/>
      <c r="GQ445" s="253"/>
      <c r="GR445" s="253"/>
      <c r="GS445" s="253"/>
      <c r="GT445" s="253"/>
      <c r="GU445" s="253"/>
      <c r="GV445" s="253"/>
      <c r="GW445" s="253"/>
      <c r="GX445" s="253"/>
      <c r="GY445" s="253"/>
      <c r="GZ445" s="253"/>
      <c r="HA445" s="253"/>
      <c r="HB445" s="253"/>
      <c r="HC445" s="253"/>
      <c r="HD445" s="253"/>
      <c r="HE445" s="253"/>
      <c r="HF445" s="253"/>
    </row>
    <row r="446" spans="1:214" s="312" customFormat="1" ht="15" customHeight="1" x14ac:dyDescent="0.25">
      <c r="A446" s="252"/>
      <c r="B446" s="253"/>
      <c r="C446" s="253"/>
      <c r="D446" s="253"/>
      <c r="E446" s="253"/>
      <c r="F446" s="253"/>
      <c r="G446" s="253"/>
      <c r="H446" s="253"/>
      <c r="I446" s="253"/>
      <c r="J446" s="253"/>
      <c r="K446" s="253"/>
      <c r="L446" s="253"/>
      <c r="M446" s="253"/>
      <c r="N446" s="253"/>
      <c r="O446" s="253"/>
      <c r="P446" s="253"/>
      <c r="Q446" s="253"/>
      <c r="R446" s="253"/>
      <c r="S446" s="253"/>
      <c r="T446" s="253"/>
      <c r="U446" s="253" t="s">
        <v>644</v>
      </c>
      <c r="V446" s="253"/>
      <c r="W446" s="253"/>
      <c r="X446" s="253"/>
      <c r="Y446" s="253"/>
      <c r="Z446" s="253"/>
      <c r="AA446" s="253"/>
      <c r="AB446" s="253"/>
      <c r="AC446" s="253" t="s">
        <v>316</v>
      </c>
      <c r="AD446" s="253"/>
      <c r="AE446" s="253"/>
      <c r="AF446" s="253"/>
      <c r="AG446" s="253"/>
      <c r="AH446" s="253"/>
      <c r="AI446" s="253"/>
      <c r="AJ446" s="253"/>
      <c r="AK446" s="253"/>
      <c r="AL446" s="253"/>
      <c r="AM446" s="253"/>
      <c r="AN446" s="253"/>
      <c r="AO446" s="253"/>
      <c r="AP446" s="253"/>
      <c r="AQ446" s="253"/>
      <c r="AR446" s="253"/>
      <c r="AS446" s="253"/>
      <c r="AT446" s="253"/>
      <c r="AU446" s="253"/>
      <c r="AV446" s="253"/>
      <c r="AW446" s="253"/>
      <c r="AX446" s="253"/>
      <c r="AY446" s="253"/>
      <c r="AZ446" s="253"/>
      <c r="BA446" s="253"/>
      <c r="BB446" s="253"/>
      <c r="BC446" s="253"/>
      <c r="BD446" s="253"/>
      <c r="BE446" s="253"/>
      <c r="BF446" s="253"/>
      <c r="BG446" s="253"/>
      <c r="BH446" s="253"/>
      <c r="BI446" s="253"/>
      <c r="BJ446" s="253"/>
      <c r="BK446" s="253"/>
      <c r="BL446" s="253"/>
      <c r="BM446" s="253"/>
      <c r="BN446" s="253"/>
      <c r="BO446" s="253"/>
      <c r="BP446" s="253"/>
      <c r="BQ446" s="253"/>
      <c r="BR446" s="253"/>
      <c r="BS446" s="253"/>
      <c r="BT446" s="253"/>
      <c r="BU446" s="253"/>
      <c r="BV446" s="253"/>
      <c r="BW446" s="253"/>
      <c r="BX446" s="253"/>
      <c r="BY446" s="253"/>
      <c r="BZ446" s="253"/>
      <c r="CA446" s="253"/>
      <c r="CB446" s="253"/>
      <c r="CC446" s="253"/>
      <c r="CD446" s="253"/>
      <c r="CE446" s="253"/>
      <c r="CF446" s="253"/>
      <c r="CG446" s="253"/>
      <c r="CH446" s="253"/>
      <c r="CI446" s="253"/>
      <c r="CJ446" s="253"/>
      <c r="CK446" s="253"/>
      <c r="CL446" s="253"/>
      <c r="CM446" s="253"/>
      <c r="CN446" s="253"/>
      <c r="CO446" s="253"/>
      <c r="CP446" s="253"/>
      <c r="CQ446" s="253"/>
      <c r="CR446" s="253"/>
      <c r="CS446" s="253"/>
      <c r="CT446" s="253"/>
      <c r="CU446" s="253"/>
      <c r="CV446" s="253"/>
      <c r="CW446" s="253"/>
      <c r="CX446" s="253"/>
      <c r="CY446" s="253"/>
      <c r="CZ446" s="253"/>
      <c r="DA446" s="253"/>
      <c r="DB446" s="253"/>
      <c r="DC446" s="253"/>
      <c r="DD446" s="253"/>
      <c r="DE446" s="253"/>
      <c r="DF446" s="253"/>
      <c r="DG446" s="253"/>
      <c r="DH446" s="253"/>
      <c r="DI446" s="253"/>
      <c r="DJ446" s="253"/>
      <c r="DK446" s="253"/>
      <c r="DL446" s="253"/>
      <c r="DM446" s="253"/>
      <c r="DN446" s="253"/>
      <c r="DO446" s="253"/>
      <c r="DP446" s="253"/>
      <c r="DQ446" s="253"/>
      <c r="DR446" s="253"/>
      <c r="DS446" s="253"/>
      <c r="DT446" s="253"/>
      <c r="DU446" s="253"/>
      <c r="DV446" s="253"/>
      <c r="DW446" s="253"/>
      <c r="DX446" s="253"/>
      <c r="DY446" s="253"/>
      <c r="DZ446" s="253"/>
      <c r="EA446" s="253"/>
      <c r="EB446" s="253"/>
      <c r="EC446" s="253"/>
      <c r="ED446" s="253"/>
      <c r="EE446" s="253"/>
      <c r="EF446" s="253"/>
      <c r="EG446" s="253"/>
      <c r="EH446" s="253"/>
      <c r="EI446" s="253"/>
      <c r="EJ446" s="253"/>
      <c r="EK446" s="253"/>
      <c r="EL446" s="253"/>
      <c r="EM446" s="253"/>
      <c r="EN446" s="253"/>
      <c r="EO446" s="253"/>
      <c r="EP446" s="253"/>
      <c r="EQ446" s="253"/>
      <c r="ER446" s="253"/>
      <c r="ES446" s="253"/>
      <c r="ET446" s="253"/>
      <c r="EU446" s="253"/>
      <c r="EV446" s="253"/>
      <c r="EW446" s="253"/>
      <c r="EX446" s="253"/>
      <c r="EY446" s="253"/>
      <c r="EZ446" s="253"/>
      <c r="FA446" s="253"/>
      <c r="FB446" s="253"/>
      <c r="FC446" s="253"/>
      <c r="FD446" s="253"/>
      <c r="FE446" s="253"/>
      <c r="FF446" s="253"/>
      <c r="FG446" s="253"/>
      <c r="FH446" s="253"/>
      <c r="FI446" s="253"/>
      <c r="FJ446" s="253"/>
      <c r="FK446" s="253"/>
      <c r="FL446" s="253"/>
      <c r="FM446" s="253"/>
      <c r="FN446" s="253"/>
      <c r="FO446" s="253"/>
      <c r="FP446" s="253"/>
      <c r="FQ446" s="253"/>
      <c r="FR446" s="253"/>
      <c r="FS446" s="253"/>
      <c r="FT446" s="253"/>
      <c r="FU446" s="253"/>
      <c r="FV446" s="253"/>
      <c r="FW446" s="253"/>
      <c r="FX446" s="253"/>
      <c r="FY446" s="253"/>
      <c r="FZ446" s="253"/>
      <c r="GA446" s="253"/>
      <c r="GB446" s="253"/>
      <c r="GC446" s="253"/>
      <c r="GD446" s="253"/>
      <c r="GE446" s="253"/>
      <c r="GF446" s="253"/>
      <c r="GG446" s="253"/>
      <c r="GH446" s="253"/>
      <c r="GI446" s="253"/>
      <c r="GJ446" s="253"/>
      <c r="GK446" s="253"/>
      <c r="GL446" s="253"/>
      <c r="GM446" s="253"/>
      <c r="GN446" s="253"/>
      <c r="GO446" s="253"/>
      <c r="GP446" s="253"/>
      <c r="GQ446" s="253"/>
      <c r="GR446" s="253"/>
      <c r="GS446" s="253"/>
      <c r="GT446" s="253"/>
      <c r="GU446" s="253"/>
      <c r="GV446" s="253"/>
      <c r="GW446" s="253"/>
      <c r="GX446" s="253"/>
      <c r="GY446" s="253"/>
      <c r="GZ446" s="253"/>
      <c r="HA446" s="253"/>
      <c r="HB446" s="253"/>
      <c r="HC446" s="253"/>
      <c r="HD446" s="253"/>
      <c r="HE446" s="253"/>
      <c r="HF446" s="253"/>
    </row>
    <row r="447" spans="1:214" s="312" customFormat="1" ht="15" customHeight="1" x14ac:dyDescent="0.25">
      <c r="A447" s="252"/>
      <c r="B447" s="253"/>
      <c r="C447" s="253"/>
      <c r="D447" s="253"/>
      <c r="E447" s="253"/>
      <c r="F447" s="253"/>
      <c r="G447" s="253"/>
      <c r="H447" s="253"/>
      <c r="I447" s="253"/>
      <c r="J447" s="253"/>
      <c r="K447" s="253"/>
      <c r="L447" s="253"/>
      <c r="M447" s="253"/>
      <c r="N447" s="253"/>
      <c r="O447" s="253"/>
      <c r="P447" s="253"/>
      <c r="Q447" s="253"/>
      <c r="R447" s="253"/>
      <c r="S447" s="253"/>
      <c r="T447" s="253"/>
      <c r="U447" s="253" t="s">
        <v>645</v>
      </c>
      <c r="V447" s="253"/>
      <c r="W447" s="253"/>
      <c r="X447" s="253"/>
      <c r="Y447" s="253"/>
      <c r="Z447" s="253"/>
      <c r="AA447" s="253"/>
      <c r="AB447" s="253"/>
      <c r="AC447" s="253" t="s">
        <v>320</v>
      </c>
      <c r="AD447" s="253"/>
      <c r="AE447" s="253"/>
      <c r="AF447" s="253"/>
      <c r="AG447" s="253"/>
      <c r="AH447" s="253"/>
      <c r="AI447" s="253"/>
      <c r="AJ447" s="253"/>
      <c r="AK447" s="253"/>
      <c r="AL447" s="253"/>
      <c r="AM447" s="253"/>
      <c r="AN447" s="253"/>
      <c r="AO447" s="253"/>
      <c r="AP447" s="253"/>
      <c r="AQ447" s="253"/>
      <c r="AR447" s="253"/>
      <c r="AS447" s="253"/>
      <c r="AT447" s="253"/>
      <c r="AU447" s="253"/>
      <c r="AV447" s="253"/>
      <c r="AW447" s="253"/>
      <c r="AX447" s="253"/>
      <c r="AY447" s="253"/>
      <c r="AZ447" s="253"/>
      <c r="BA447" s="253"/>
      <c r="BB447" s="253"/>
      <c r="BC447" s="253"/>
      <c r="BD447" s="253"/>
      <c r="BE447" s="253"/>
      <c r="BF447" s="253"/>
      <c r="BG447" s="253"/>
      <c r="BH447" s="253"/>
      <c r="BI447" s="253"/>
      <c r="BJ447" s="253"/>
      <c r="BK447" s="253"/>
      <c r="BL447" s="253"/>
      <c r="BM447" s="253"/>
      <c r="BN447" s="253"/>
      <c r="BO447" s="253"/>
      <c r="BP447" s="253"/>
      <c r="BQ447" s="253"/>
      <c r="BR447" s="253"/>
      <c r="BS447" s="253"/>
      <c r="BT447" s="253"/>
      <c r="BU447" s="253"/>
      <c r="BV447" s="253"/>
      <c r="BW447" s="253"/>
      <c r="BX447" s="253"/>
      <c r="BY447" s="253"/>
      <c r="BZ447" s="253"/>
      <c r="CA447" s="253"/>
      <c r="CB447" s="253"/>
      <c r="CC447" s="253"/>
      <c r="CD447" s="253"/>
      <c r="CE447" s="253"/>
      <c r="CF447" s="253"/>
      <c r="CG447" s="253"/>
      <c r="CH447" s="253"/>
      <c r="CI447" s="253"/>
      <c r="CJ447" s="253"/>
      <c r="CK447" s="253"/>
      <c r="CL447" s="253"/>
      <c r="CM447" s="253"/>
      <c r="CN447" s="253"/>
      <c r="CO447" s="253"/>
      <c r="CP447" s="253"/>
      <c r="CQ447" s="253"/>
      <c r="CR447" s="253"/>
      <c r="CS447" s="253"/>
      <c r="CT447" s="253"/>
      <c r="CU447" s="253"/>
      <c r="CV447" s="253"/>
      <c r="CW447" s="253"/>
      <c r="CX447" s="253"/>
      <c r="CY447" s="253"/>
      <c r="CZ447" s="253"/>
      <c r="DA447" s="253"/>
      <c r="DB447" s="253"/>
      <c r="DC447" s="253"/>
      <c r="DD447" s="253"/>
      <c r="DE447" s="253"/>
      <c r="DF447" s="253"/>
      <c r="DG447" s="253"/>
      <c r="DH447" s="253"/>
      <c r="DI447" s="253"/>
      <c r="DJ447" s="253"/>
      <c r="DK447" s="253"/>
      <c r="DL447" s="253"/>
      <c r="DM447" s="253"/>
      <c r="DN447" s="253"/>
      <c r="DO447" s="253"/>
      <c r="DP447" s="253"/>
      <c r="DQ447" s="253"/>
      <c r="DR447" s="253"/>
      <c r="DS447" s="253"/>
      <c r="DT447" s="253"/>
      <c r="DU447" s="253"/>
      <c r="DV447" s="253"/>
      <c r="DW447" s="253"/>
      <c r="DX447" s="253"/>
      <c r="DY447" s="253"/>
      <c r="DZ447" s="253"/>
      <c r="EA447" s="253"/>
      <c r="EB447" s="253"/>
      <c r="EC447" s="253"/>
      <c r="ED447" s="253"/>
      <c r="EE447" s="253"/>
      <c r="EF447" s="253"/>
      <c r="EG447" s="253"/>
      <c r="EH447" s="253"/>
      <c r="EI447" s="253"/>
      <c r="EJ447" s="253"/>
      <c r="EK447" s="253"/>
      <c r="EL447" s="253"/>
      <c r="EM447" s="253"/>
      <c r="EN447" s="253"/>
      <c r="EO447" s="253"/>
      <c r="EP447" s="253"/>
      <c r="EQ447" s="253"/>
      <c r="ER447" s="253"/>
      <c r="ES447" s="253"/>
      <c r="ET447" s="253"/>
      <c r="EU447" s="253"/>
      <c r="EV447" s="253"/>
      <c r="EW447" s="253"/>
      <c r="EX447" s="253"/>
      <c r="EY447" s="253"/>
      <c r="EZ447" s="253"/>
      <c r="FA447" s="253"/>
      <c r="FB447" s="253"/>
      <c r="FC447" s="253"/>
      <c r="FD447" s="253"/>
      <c r="FE447" s="253"/>
      <c r="FF447" s="253"/>
      <c r="FG447" s="253"/>
      <c r="FH447" s="253"/>
      <c r="FI447" s="253"/>
      <c r="FJ447" s="253"/>
      <c r="FK447" s="253"/>
      <c r="FL447" s="253"/>
      <c r="FM447" s="253"/>
      <c r="FN447" s="253"/>
      <c r="FO447" s="253"/>
      <c r="FP447" s="253"/>
      <c r="FQ447" s="253"/>
      <c r="FR447" s="253"/>
      <c r="FS447" s="253"/>
      <c r="FT447" s="253"/>
      <c r="FU447" s="253"/>
      <c r="FV447" s="253"/>
      <c r="FW447" s="253"/>
      <c r="FX447" s="253"/>
      <c r="FY447" s="253"/>
      <c r="FZ447" s="253"/>
      <c r="GA447" s="253"/>
      <c r="GB447" s="253"/>
      <c r="GC447" s="253"/>
      <c r="GD447" s="253"/>
      <c r="GE447" s="253"/>
      <c r="GF447" s="253"/>
      <c r="GG447" s="253"/>
      <c r="GH447" s="253"/>
      <c r="GI447" s="253"/>
      <c r="GJ447" s="253"/>
      <c r="GK447" s="253"/>
      <c r="GL447" s="253"/>
      <c r="GM447" s="253"/>
      <c r="GN447" s="253"/>
      <c r="GO447" s="253"/>
      <c r="GP447" s="253"/>
      <c r="GQ447" s="253"/>
      <c r="GR447" s="253"/>
      <c r="GS447" s="253"/>
      <c r="GT447" s="253"/>
      <c r="GU447" s="253"/>
      <c r="GV447" s="253"/>
      <c r="GW447" s="253"/>
      <c r="GX447" s="253"/>
      <c r="GY447" s="253"/>
      <c r="GZ447" s="253"/>
      <c r="HA447" s="253"/>
      <c r="HB447" s="253"/>
      <c r="HC447" s="253"/>
      <c r="HD447" s="253"/>
      <c r="HE447" s="253"/>
      <c r="HF447" s="253"/>
    </row>
    <row r="448" spans="1:214" s="312" customFormat="1" ht="15" customHeight="1" x14ac:dyDescent="0.25">
      <c r="A448" s="252"/>
      <c r="B448" s="253"/>
      <c r="C448" s="253"/>
      <c r="D448" s="253"/>
      <c r="E448" s="253"/>
      <c r="F448" s="253"/>
      <c r="G448" s="253"/>
      <c r="H448" s="253"/>
      <c r="I448" s="253"/>
      <c r="J448" s="253"/>
      <c r="K448" s="253"/>
      <c r="L448" s="253"/>
      <c r="M448" s="253"/>
      <c r="N448" s="253"/>
      <c r="O448" s="253"/>
      <c r="P448" s="253"/>
      <c r="Q448" s="253"/>
      <c r="R448" s="253"/>
      <c r="S448" s="253"/>
      <c r="T448" s="253"/>
      <c r="U448" s="253" t="s">
        <v>646</v>
      </c>
      <c r="V448" s="253"/>
      <c r="W448" s="253"/>
      <c r="X448" s="253"/>
      <c r="Y448" s="253"/>
      <c r="Z448" s="253"/>
      <c r="AA448" s="253"/>
      <c r="AB448" s="253"/>
      <c r="AC448" s="253" t="s">
        <v>316</v>
      </c>
      <c r="AD448" s="253"/>
      <c r="AE448" s="253"/>
      <c r="AF448" s="253"/>
      <c r="AG448" s="253"/>
      <c r="AH448" s="253"/>
      <c r="AI448" s="253"/>
      <c r="AJ448" s="253"/>
      <c r="AK448" s="253"/>
      <c r="AL448" s="253"/>
      <c r="AM448" s="253"/>
      <c r="AN448" s="253"/>
      <c r="AO448" s="253"/>
      <c r="AP448" s="253"/>
      <c r="AQ448" s="253"/>
      <c r="AR448" s="253"/>
      <c r="AS448" s="253"/>
      <c r="AT448" s="253"/>
      <c r="AU448" s="253"/>
      <c r="AV448" s="253"/>
      <c r="AW448" s="253"/>
      <c r="AX448" s="253"/>
      <c r="AY448" s="253"/>
      <c r="AZ448" s="253"/>
      <c r="BA448" s="253"/>
      <c r="BB448" s="253"/>
      <c r="BC448" s="253"/>
      <c r="BD448" s="253"/>
      <c r="BE448" s="253"/>
      <c r="BF448" s="253"/>
      <c r="BG448" s="253"/>
      <c r="BH448" s="253"/>
      <c r="BI448" s="253"/>
      <c r="BJ448" s="253"/>
      <c r="BK448" s="253"/>
      <c r="BL448" s="253"/>
      <c r="BM448" s="253"/>
      <c r="BN448" s="253"/>
      <c r="BO448" s="253"/>
      <c r="BP448" s="253"/>
      <c r="BQ448" s="253"/>
      <c r="BR448" s="253"/>
      <c r="BS448" s="253"/>
      <c r="BT448" s="253"/>
      <c r="BU448" s="253"/>
      <c r="BV448" s="253"/>
      <c r="BW448" s="253"/>
      <c r="BX448" s="253"/>
      <c r="BY448" s="253"/>
      <c r="BZ448" s="253"/>
      <c r="CA448" s="253"/>
      <c r="CB448" s="253"/>
      <c r="CC448" s="253"/>
      <c r="CD448" s="253"/>
      <c r="CE448" s="253"/>
      <c r="CF448" s="253"/>
      <c r="CG448" s="253"/>
      <c r="CH448" s="253"/>
      <c r="CI448" s="253"/>
      <c r="CJ448" s="253"/>
      <c r="CK448" s="253"/>
      <c r="CL448" s="253"/>
      <c r="CM448" s="253"/>
      <c r="CN448" s="253"/>
      <c r="CO448" s="253"/>
      <c r="CP448" s="253"/>
      <c r="CQ448" s="253"/>
      <c r="CR448" s="253"/>
      <c r="CS448" s="253"/>
      <c r="CT448" s="253"/>
      <c r="CU448" s="253"/>
      <c r="CV448" s="253"/>
      <c r="CW448" s="253"/>
      <c r="CX448" s="253"/>
      <c r="CY448" s="253"/>
      <c r="CZ448" s="253"/>
      <c r="DA448" s="253"/>
      <c r="DB448" s="253"/>
      <c r="DC448" s="253"/>
      <c r="DD448" s="253"/>
      <c r="DE448" s="253"/>
      <c r="DF448" s="253"/>
      <c r="DG448" s="253"/>
      <c r="DH448" s="253"/>
      <c r="DI448" s="253"/>
      <c r="DJ448" s="253"/>
      <c r="DK448" s="253"/>
      <c r="DL448" s="253"/>
      <c r="DM448" s="253"/>
      <c r="DN448" s="253"/>
      <c r="DO448" s="253"/>
      <c r="DP448" s="253"/>
      <c r="DQ448" s="253"/>
      <c r="DR448" s="253"/>
      <c r="DS448" s="253"/>
      <c r="DT448" s="253"/>
      <c r="DU448" s="253"/>
      <c r="DV448" s="253"/>
      <c r="DW448" s="253"/>
      <c r="DX448" s="253"/>
      <c r="DY448" s="253"/>
      <c r="DZ448" s="253"/>
      <c r="EA448" s="253"/>
      <c r="EB448" s="253"/>
      <c r="EC448" s="253"/>
      <c r="ED448" s="253"/>
      <c r="EE448" s="253"/>
      <c r="EF448" s="253"/>
      <c r="EG448" s="253"/>
      <c r="EH448" s="253"/>
      <c r="EI448" s="253"/>
      <c r="EJ448" s="253"/>
      <c r="EK448" s="253"/>
      <c r="EL448" s="253"/>
      <c r="EM448" s="253"/>
      <c r="EN448" s="253"/>
      <c r="EO448" s="253"/>
      <c r="EP448" s="253"/>
      <c r="EQ448" s="253"/>
      <c r="ER448" s="253"/>
      <c r="ES448" s="253"/>
      <c r="ET448" s="253"/>
      <c r="EU448" s="253"/>
      <c r="EV448" s="253"/>
      <c r="EW448" s="253"/>
      <c r="EX448" s="253"/>
      <c r="EY448" s="253"/>
      <c r="EZ448" s="253"/>
      <c r="FA448" s="253"/>
      <c r="FB448" s="253"/>
      <c r="FC448" s="253"/>
      <c r="FD448" s="253"/>
      <c r="FE448" s="253"/>
      <c r="FF448" s="253"/>
      <c r="FG448" s="253"/>
      <c r="FH448" s="253"/>
      <c r="FI448" s="253"/>
      <c r="FJ448" s="253"/>
      <c r="FK448" s="253"/>
      <c r="FL448" s="253"/>
      <c r="FM448" s="253"/>
      <c r="FN448" s="253"/>
      <c r="FO448" s="253"/>
      <c r="FP448" s="253"/>
      <c r="FQ448" s="253"/>
      <c r="FR448" s="253"/>
      <c r="FS448" s="253"/>
      <c r="FT448" s="253"/>
      <c r="FU448" s="253"/>
      <c r="FV448" s="253"/>
      <c r="FW448" s="253"/>
      <c r="FX448" s="253"/>
      <c r="FY448" s="253"/>
      <c r="FZ448" s="253"/>
      <c r="GA448" s="253"/>
      <c r="GB448" s="253"/>
      <c r="GC448" s="253"/>
      <c r="GD448" s="253"/>
      <c r="GE448" s="253"/>
      <c r="GF448" s="253"/>
      <c r="GG448" s="253"/>
      <c r="GH448" s="253"/>
      <c r="GI448" s="253"/>
      <c r="GJ448" s="253"/>
      <c r="GK448" s="253"/>
      <c r="GL448" s="253"/>
      <c r="GM448" s="253"/>
      <c r="GN448" s="253"/>
      <c r="GO448" s="253"/>
      <c r="GP448" s="253"/>
      <c r="GQ448" s="253"/>
      <c r="GR448" s="253"/>
      <c r="GS448" s="253"/>
      <c r="GT448" s="253"/>
      <c r="GU448" s="253"/>
      <c r="GV448" s="253"/>
      <c r="GW448" s="253"/>
      <c r="GX448" s="253"/>
      <c r="GY448" s="253"/>
      <c r="GZ448" s="253"/>
      <c r="HA448" s="253"/>
      <c r="HB448" s="253"/>
      <c r="HC448" s="253"/>
      <c r="HD448" s="253"/>
      <c r="HE448" s="253"/>
      <c r="HF448" s="253"/>
    </row>
    <row r="449" spans="1:214" s="312" customFormat="1" ht="15" customHeight="1" x14ac:dyDescent="0.25">
      <c r="A449" s="252"/>
      <c r="B449" s="253"/>
      <c r="C449" s="253"/>
      <c r="D449" s="253"/>
      <c r="E449" s="253"/>
      <c r="F449" s="253"/>
      <c r="G449" s="253"/>
      <c r="H449" s="253"/>
      <c r="I449" s="253"/>
      <c r="J449" s="253"/>
      <c r="K449" s="253"/>
      <c r="L449" s="253"/>
      <c r="M449" s="253"/>
      <c r="N449" s="253"/>
      <c r="O449" s="253"/>
      <c r="P449" s="253"/>
      <c r="Q449" s="253"/>
      <c r="R449" s="253"/>
      <c r="S449" s="253"/>
      <c r="T449" s="253"/>
      <c r="U449" s="253" t="s">
        <v>647</v>
      </c>
      <c r="V449" s="253"/>
      <c r="W449" s="253"/>
      <c r="X449" s="253"/>
      <c r="Y449" s="253"/>
      <c r="Z449" s="253"/>
      <c r="AA449" s="253"/>
      <c r="AB449" s="253"/>
      <c r="AC449" s="253" t="s">
        <v>332</v>
      </c>
      <c r="AD449" s="253"/>
      <c r="AE449" s="253"/>
      <c r="AF449" s="253"/>
      <c r="AG449" s="253"/>
      <c r="AH449" s="253"/>
      <c r="AI449" s="253"/>
      <c r="AJ449" s="253"/>
      <c r="AK449" s="253"/>
      <c r="AL449" s="253"/>
      <c r="AM449" s="253"/>
      <c r="AN449" s="253"/>
      <c r="AO449" s="253"/>
      <c r="AP449" s="253"/>
      <c r="AQ449" s="253"/>
      <c r="AR449" s="253"/>
      <c r="AS449" s="253"/>
      <c r="AT449" s="253"/>
      <c r="AU449" s="253"/>
      <c r="AV449" s="253"/>
      <c r="AW449" s="253"/>
      <c r="AX449" s="253"/>
      <c r="AY449" s="253"/>
      <c r="AZ449" s="253"/>
      <c r="BA449" s="253"/>
      <c r="BB449" s="253"/>
      <c r="BC449" s="253"/>
      <c r="BD449" s="253"/>
      <c r="BE449" s="253"/>
      <c r="BF449" s="253"/>
      <c r="BG449" s="253"/>
      <c r="BH449" s="253"/>
      <c r="BI449" s="253"/>
      <c r="BJ449" s="253"/>
      <c r="BK449" s="253"/>
      <c r="BL449" s="253"/>
      <c r="BM449" s="253"/>
      <c r="BN449" s="253"/>
      <c r="BO449" s="253"/>
      <c r="BP449" s="253"/>
      <c r="BQ449" s="253"/>
      <c r="BR449" s="253"/>
      <c r="BS449" s="253"/>
      <c r="BT449" s="253"/>
      <c r="BU449" s="253"/>
      <c r="BV449" s="253"/>
      <c r="BW449" s="253"/>
      <c r="BX449" s="253"/>
      <c r="BY449" s="253"/>
      <c r="BZ449" s="253"/>
      <c r="CA449" s="253"/>
      <c r="CB449" s="253"/>
      <c r="CC449" s="253"/>
      <c r="CD449" s="253"/>
      <c r="CE449" s="253"/>
      <c r="CF449" s="253"/>
      <c r="CG449" s="253"/>
      <c r="CH449" s="253"/>
      <c r="CI449" s="253"/>
      <c r="CJ449" s="253"/>
      <c r="CK449" s="253"/>
      <c r="CL449" s="253"/>
      <c r="CM449" s="253"/>
      <c r="CN449" s="253"/>
      <c r="CO449" s="253"/>
      <c r="CP449" s="253"/>
      <c r="CQ449" s="253"/>
      <c r="CR449" s="253"/>
      <c r="CS449" s="253"/>
      <c r="CT449" s="253"/>
      <c r="CU449" s="253"/>
      <c r="CV449" s="253"/>
      <c r="CW449" s="253"/>
      <c r="CX449" s="253"/>
      <c r="CY449" s="253"/>
      <c r="CZ449" s="253"/>
      <c r="DA449" s="253"/>
      <c r="DB449" s="253"/>
      <c r="DC449" s="253"/>
      <c r="DD449" s="253"/>
      <c r="DE449" s="253"/>
      <c r="DF449" s="253"/>
      <c r="DG449" s="253"/>
      <c r="DH449" s="253"/>
      <c r="DI449" s="253"/>
      <c r="DJ449" s="253"/>
      <c r="DK449" s="253"/>
      <c r="DL449" s="253"/>
      <c r="DM449" s="253"/>
      <c r="DN449" s="253"/>
      <c r="DO449" s="253"/>
      <c r="DP449" s="253"/>
      <c r="DQ449" s="253"/>
      <c r="DR449" s="253"/>
      <c r="DS449" s="253"/>
      <c r="DT449" s="253"/>
      <c r="DU449" s="253"/>
      <c r="DV449" s="253"/>
      <c r="DW449" s="253"/>
      <c r="DX449" s="253"/>
      <c r="DY449" s="253"/>
      <c r="DZ449" s="253"/>
      <c r="EA449" s="253"/>
      <c r="EB449" s="253"/>
      <c r="EC449" s="253"/>
      <c r="ED449" s="253"/>
      <c r="EE449" s="253"/>
      <c r="EF449" s="253"/>
      <c r="EG449" s="253"/>
      <c r="EH449" s="253"/>
      <c r="EI449" s="253"/>
      <c r="EJ449" s="253"/>
      <c r="EK449" s="253"/>
      <c r="EL449" s="253"/>
      <c r="EM449" s="253"/>
      <c r="EN449" s="253"/>
      <c r="EO449" s="253"/>
      <c r="EP449" s="253"/>
      <c r="EQ449" s="253"/>
      <c r="ER449" s="253"/>
      <c r="ES449" s="253"/>
      <c r="ET449" s="253"/>
      <c r="EU449" s="253"/>
      <c r="EV449" s="253"/>
      <c r="EW449" s="253"/>
      <c r="EX449" s="253"/>
      <c r="EY449" s="253"/>
      <c r="EZ449" s="253"/>
      <c r="FA449" s="253"/>
      <c r="FB449" s="253"/>
      <c r="FC449" s="253"/>
      <c r="FD449" s="253"/>
      <c r="FE449" s="253"/>
      <c r="FF449" s="253"/>
      <c r="FG449" s="253"/>
      <c r="FH449" s="253"/>
      <c r="FI449" s="253"/>
      <c r="FJ449" s="253"/>
      <c r="FK449" s="253"/>
      <c r="FL449" s="253"/>
      <c r="FM449" s="253"/>
      <c r="FN449" s="253"/>
      <c r="FO449" s="253"/>
      <c r="FP449" s="253"/>
      <c r="FQ449" s="253"/>
      <c r="FR449" s="253"/>
      <c r="FS449" s="253"/>
      <c r="FT449" s="253"/>
      <c r="FU449" s="253"/>
      <c r="FV449" s="253"/>
      <c r="FW449" s="253"/>
      <c r="FX449" s="253"/>
      <c r="FY449" s="253"/>
      <c r="FZ449" s="253"/>
      <c r="GA449" s="253"/>
      <c r="GB449" s="253"/>
      <c r="GC449" s="253"/>
      <c r="GD449" s="253"/>
      <c r="GE449" s="253"/>
      <c r="GF449" s="253"/>
      <c r="GG449" s="253"/>
      <c r="GH449" s="253"/>
      <c r="GI449" s="253"/>
      <c r="GJ449" s="253"/>
      <c r="GK449" s="253"/>
      <c r="GL449" s="253"/>
      <c r="GM449" s="253"/>
      <c r="GN449" s="253"/>
      <c r="GO449" s="253"/>
      <c r="GP449" s="253"/>
      <c r="GQ449" s="253"/>
      <c r="GR449" s="253"/>
      <c r="GS449" s="253"/>
      <c r="GT449" s="253"/>
      <c r="GU449" s="253"/>
      <c r="GV449" s="253"/>
      <c r="GW449" s="253"/>
      <c r="GX449" s="253"/>
      <c r="GY449" s="253"/>
      <c r="GZ449" s="253"/>
      <c r="HA449" s="253"/>
      <c r="HB449" s="253"/>
      <c r="HC449" s="253"/>
      <c r="HD449" s="253"/>
      <c r="HE449" s="253"/>
      <c r="HF449" s="253"/>
    </row>
    <row r="450" spans="1:214" s="312" customFormat="1" ht="15" customHeight="1" x14ac:dyDescent="0.25">
      <c r="A450" s="252"/>
      <c r="B450" s="253"/>
      <c r="C450" s="253"/>
      <c r="D450" s="253"/>
      <c r="E450" s="253"/>
      <c r="F450" s="253"/>
      <c r="G450" s="253"/>
      <c r="H450" s="253"/>
      <c r="I450" s="253"/>
      <c r="J450" s="253"/>
      <c r="K450" s="253"/>
      <c r="L450" s="253"/>
      <c r="M450" s="253"/>
      <c r="N450" s="253"/>
      <c r="O450" s="253"/>
      <c r="P450" s="253"/>
      <c r="Q450" s="253"/>
      <c r="R450" s="253"/>
      <c r="S450" s="253"/>
      <c r="T450" s="253"/>
      <c r="U450" s="253" t="s">
        <v>648</v>
      </c>
      <c r="V450" s="253"/>
      <c r="W450" s="253"/>
      <c r="X450" s="253"/>
      <c r="Y450" s="253"/>
      <c r="Z450" s="253"/>
      <c r="AA450" s="253"/>
      <c r="AB450" s="253"/>
      <c r="AC450" s="253" t="s">
        <v>323</v>
      </c>
      <c r="AD450" s="253"/>
      <c r="AE450" s="253"/>
      <c r="AF450" s="253"/>
      <c r="AG450" s="253"/>
      <c r="AH450" s="253"/>
      <c r="AI450" s="253"/>
      <c r="AJ450" s="253"/>
      <c r="AK450" s="253"/>
      <c r="AL450" s="253"/>
      <c r="AM450" s="253"/>
      <c r="AN450" s="253"/>
      <c r="AO450" s="253"/>
      <c r="AP450" s="253"/>
      <c r="AQ450" s="253"/>
      <c r="AR450" s="253"/>
      <c r="AS450" s="253"/>
      <c r="AT450" s="253"/>
      <c r="AU450" s="253"/>
      <c r="AV450" s="253"/>
      <c r="AW450" s="253"/>
      <c r="AX450" s="253"/>
      <c r="AY450" s="253"/>
      <c r="AZ450" s="253"/>
      <c r="BA450" s="253"/>
      <c r="BB450" s="253"/>
      <c r="BC450" s="253"/>
      <c r="BD450" s="253"/>
      <c r="BE450" s="253"/>
      <c r="BF450" s="253"/>
      <c r="BG450" s="253"/>
      <c r="BH450" s="253"/>
      <c r="BI450" s="253"/>
      <c r="BJ450" s="253"/>
      <c r="BK450" s="253"/>
      <c r="BL450" s="253"/>
      <c r="BM450" s="253"/>
      <c r="BN450" s="253"/>
      <c r="BO450" s="253"/>
      <c r="BP450" s="253"/>
      <c r="BQ450" s="253"/>
      <c r="BR450" s="253"/>
      <c r="BS450" s="253"/>
      <c r="BT450" s="253"/>
      <c r="BU450" s="253"/>
      <c r="BV450" s="253"/>
      <c r="BW450" s="253"/>
      <c r="BX450" s="253"/>
      <c r="BY450" s="253"/>
      <c r="BZ450" s="253"/>
      <c r="CA450" s="253"/>
      <c r="CB450" s="253"/>
      <c r="CC450" s="253"/>
      <c r="CD450" s="253"/>
      <c r="CE450" s="253"/>
      <c r="CF450" s="253"/>
      <c r="CG450" s="253"/>
      <c r="CH450" s="253"/>
      <c r="CI450" s="253"/>
      <c r="CJ450" s="253"/>
      <c r="CK450" s="253"/>
      <c r="CL450" s="253"/>
      <c r="CM450" s="253"/>
      <c r="CN450" s="253"/>
      <c r="CO450" s="253"/>
      <c r="CP450" s="253"/>
      <c r="CQ450" s="253"/>
      <c r="CR450" s="253"/>
      <c r="CS450" s="253"/>
      <c r="CT450" s="253"/>
      <c r="CU450" s="253"/>
      <c r="CV450" s="253"/>
      <c r="CW450" s="253"/>
      <c r="CX450" s="253"/>
      <c r="CY450" s="253"/>
      <c r="CZ450" s="253"/>
      <c r="DA450" s="253"/>
      <c r="DB450" s="253"/>
      <c r="DC450" s="253"/>
      <c r="DD450" s="253"/>
      <c r="DE450" s="253"/>
      <c r="DF450" s="253"/>
      <c r="DG450" s="253"/>
      <c r="DH450" s="253"/>
      <c r="DI450" s="253"/>
      <c r="DJ450" s="253"/>
      <c r="DK450" s="253"/>
      <c r="DL450" s="253"/>
      <c r="DM450" s="253"/>
      <c r="DN450" s="253"/>
      <c r="DO450" s="253"/>
      <c r="DP450" s="253"/>
      <c r="DQ450" s="253"/>
      <c r="DR450" s="253"/>
      <c r="DS450" s="253"/>
      <c r="DT450" s="253"/>
      <c r="DU450" s="253"/>
      <c r="DV450" s="253"/>
      <c r="DW450" s="253"/>
      <c r="DX450" s="253"/>
      <c r="DY450" s="253"/>
      <c r="DZ450" s="253"/>
      <c r="EA450" s="253"/>
      <c r="EB450" s="253"/>
      <c r="EC450" s="253"/>
      <c r="ED450" s="253"/>
      <c r="EE450" s="253"/>
      <c r="EF450" s="253"/>
      <c r="EG450" s="253"/>
      <c r="EH450" s="253"/>
      <c r="EI450" s="253"/>
      <c r="EJ450" s="253"/>
      <c r="EK450" s="253"/>
      <c r="EL450" s="253"/>
      <c r="EM450" s="253"/>
      <c r="EN450" s="253"/>
      <c r="EO450" s="253"/>
      <c r="EP450" s="253"/>
      <c r="EQ450" s="253"/>
      <c r="ER450" s="253"/>
      <c r="ES450" s="253"/>
      <c r="ET450" s="253"/>
      <c r="EU450" s="253"/>
      <c r="EV450" s="253"/>
      <c r="EW450" s="253"/>
      <c r="EX450" s="253"/>
      <c r="EY450" s="253"/>
      <c r="EZ450" s="253"/>
      <c r="FA450" s="253"/>
      <c r="FB450" s="253"/>
      <c r="FC450" s="253"/>
      <c r="FD450" s="253"/>
      <c r="FE450" s="253"/>
      <c r="FF450" s="253"/>
      <c r="FG450" s="253"/>
      <c r="FH450" s="253"/>
      <c r="FI450" s="253"/>
      <c r="FJ450" s="253"/>
      <c r="FK450" s="253"/>
      <c r="FL450" s="253"/>
      <c r="FM450" s="253"/>
      <c r="FN450" s="253"/>
      <c r="FO450" s="253"/>
      <c r="FP450" s="253"/>
      <c r="FQ450" s="253"/>
      <c r="FR450" s="253"/>
      <c r="FS450" s="253"/>
      <c r="FT450" s="253"/>
      <c r="FU450" s="253"/>
      <c r="FV450" s="253"/>
      <c r="FW450" s="253"/>
      <c r="FX450" s="253"/>
      <c r="FY450" s="253"/>
      <c r="FZ450" s="253"/>
      <c r="GA450" s="253"/>
      <c r="GB450" s="253"/>
      <c r="GC450" s="253"/>
      <c r="GD450" s="253"/>
      <c r="GE450" s="253"/>
      <c r="GF450" s="253"/>
      <c r="GG450" s="253"/>
      <c r="GH450" s="253"/>
      <c r="GI450" s="253"/>
      <c r="GJ450" s="253"/>
      <c r="GK450" s="253"/>
      <c r="GL450" s="253"/>
      <c r="GM450" s="253"/>
      <c r="GN450" s="253"/>
      <c r="GO450" s="253"/>
      <c r="GP450" s="253"/>
      <c r="GQ450" s="253"/>
      <c r="GR450" s="253"/>
      <c r="GS450" s="253"/>
      <c r="GT450" s="253"/>
      <c r="GU450" s="253"/>
      <c r="GV450" s="253"/>
      <c r="GW450" s="253"/>
      <c r="GX450" s="253"/>
      <c r="GY450" s="253"/>
      <c r="GZ450" s="253"/>
      <c r="HA450" s="253"/>
      <c r="HB450" s="253"/>
      <c r="HC450" s="253"/>
      <c r="HD450" s="253"/>
      <c r="HE450" s="253"/>
      <c r="HF450" s="253"/>
    </row>
    <row r="451" spans="1:214" s="312" customFormat="1" ht="15" customHeight="1" x14ac:dyDescent="0.25">
      <c r="A451" s="252"/>
      <c r="B451" s="253"/>
      <c r="C451" s="253"/>
      <c r="D451" s="253"/>
      <c r="E451" s="253"/>
      <c r="F451" s="253"/>
      <c r="G451" s="253"/>
      <c r="H451" s="253"/>
      <c r="I451" s="253"/>
      <c r="J451" s="253"/>
      <c r="K451" s="253"/>
      <c r="L451" s="253"/>
      <c r="M451" s="253"/>
      <c r="N451" s="253"/>
      <c r="O451" s="253"/>
      <c r="P451" s="253"/>
      <c r="Q451" s="253"/>
      <c r="R451" s="253"/>
      <c r="S451" s="253"/>
      <c r="T451" s="253"/>
      <c r="U451" s="253" t="s">
        <v>649</v>
      </c>
      <c r="V451" s="253"/>
      <c r="W451" s="253"/>
      <c r="X451" s="253"/>
      <c r="Y451" s="253"/>
      <c r="Z451" s="253"/>
      <c r="AA451" s="253"/>
      <c r="AB451" s="253"/>
      <c r="AC451" s="253" t="s">
        <v>320</v>
      </c>
      <c r="AD451" s="253"/>
      <c r="AE451" s="253"/>
      <c r="AF451" s="253"/>
      <c r="AG451" s="253"/>
      <c r="AH451" s="253"/>
      <c r="AI451" s="253"/>
      <c r="AJ451" s="253"/>
      <c r="AK451" s="253"/>
      <c r="AL451" s="253"/>
      <c r="AM451" s="253"/>
      <c r="AN451" s="253"/>
      <c r="AO451" s="253"/>
      <c r="AP451" s="253"/>
      <c r="AQ451" s="253"/>
      <c r="AR451" s="253"/>
      <c r="AS451" s="253"/>
      <c r="AT451" s="253"/>
      <c r="AU451" s="253"/>
      <c r="AV451" s="253"/>
      <c r="AW451" s="253"/>
      <c r="AX451" s="253"/>
      <c r="AY451" s="253"/>
      <c r="AZ451" s="253"/>
      <c r="BA451" s="253"/>
      <c r="BB451" s="253"/>
      <c r="BC451" s="253"/>
      <c r="BD451" s="253"/>
      <c r="BE451" s="253"/>
      <c r="BF451" s="253"/>
      <c r="BG451" s="253"/>
      <c r="BH451" s="253"/>
      <c r="BI451" s="253"/>
      <c r="BJ451" s="253"/>
      <c r="BK451" s="253"/>
      <c r="BL451" s="253"/>
      <c r="BM451" s="253"/>
      <c r="BN451" s="253"/>
      <c r="BO451" s="253"/>
      <c r="BP451" s="253"/>
      <c r="BQ451" s="253"/>
      <c r="BR451" s="253"/>
      <c r="BS451" s="253"/>
      <c r="BT451" s="253"/>
      <c r="BU451" s="253"/>
      <c r="BV451" s="253"/>
      <c r="BW451" s="253"/>
      <c r="BX451" s="253"/>
      <c r="BY451" s="253"/>
      <c r="BZ451" s="253"/>
      <c r="CA451" s="253"/>
      <c r="CB451" s="253"/>
      <c r="CC451" s="253"/>
      <c r="CD451" s="253"/>
      <c r="CE451" s="253"/>
      <c r="CF451" s="253"/>
      <c r="CG451" s="253"/>
      <c r="CH451" s="253"/>
      <c r="CI451" s="253"/>
      <c r="CJ451" s="253"/>
      <c r="CK451" s="253"/>
      <c r="CL451" s="253"/>
      <c r="CM451" s="253"/>
      <c r="CN451" s="253"/>
      <c r="CO451" s="253"/>
      <c r="CP451" s="253"/>
      <c r="CQ451" s="253"/>
      <c r="CR451" s="253"/>
      <c r="CS451" s="253"/>
      <c r="CT451" s="253"/>
      <c r="CU451" s="253"/>
      <c r="CV451" s="253"/>
      <c r="CW451" s="253"/>
      <c r="CX451" s="253"/>
      <c r="CY451" s="253"/>
      <c r="CZ451" s="253"/>
      <c r="DA451" s="253"/>
      <c r="DB451" s="253"/>
      <c r="DC451" s="253"/>
      <c r="DD451" s="253"/>
      <c r="DE451" s="253"/>
      <c r="DF451" s="253"/>
      <c r="DG451" s="253"/>
      <c r="DH451" s="253"/>
      <c r="DI451" s="253"/>
      <c r="DJ451" s="253"/>
      <c r="DK451" s="253"/>
      <c r="DL451" s="253"/>
      <c r="DM451" s="253"/>
      <c r="DN451" s="253"/>
      <c r="DO451" s="253"/>
      <c r="DP451" s="253"/>
      <c r="DQ451" s="253"/>
      <c r="DR451" s="253"/>
      <c r="DS451" s="253"/>
      <c r="DT451" s="253"/>
      <c r="DU451" s="253"/>
      <c r="DV451" s="253"/>
      <c r="DW451" s="253"/>
      <c r="DX451" s="253"/>
      <c r="DY451" s="253"/>
      <c r="DZ451" s="253"/>
      <c r="EA451" s="253"/>
      <c r="EB451" s="253"/>
      <c r="EC451" s="253"/>
      <c r="ED451" s="253"/>
      <c r="EE451" s="253"/>
      <c r="EF451" s="253"/>
      <c r="EG451" s="253"/>
      <c r="EH451" s="253"/>
      <c r="EI451" s="253"/>
      <c r="EJ451" s="253"/>
      <c r="EK451" s="253"/>
      <c r="EL451" s="253"/>
      <c r="EM451" s="253"/>
      <c r="EN451" s="253"/>
      <c r="EO451" s="253"/>
      <c r="EP451" s="253"/>
      <c r="EQ451" s="253"/>
      <c r="ER451" s="253"/>
      <c r="ES451" s="253"/>
      <c r="ET451" s="253"/>
      <c r="EU451" s="253"/>
      <c r="EV451" s="253"/>
      <c r="EW451" s="253"/>
      <c r="EX451" s="253"/>
      <c r="EY451" s="253"/>
      <c r="EZ451" s="253"/>
      <c r="FA451" s="253"/>
      <c r="FB451" s="253"/>
      <c r="FC451" s="253"/>
      <c r="FD451" s="253"/>
      <c r="FE451" s="253"/>
      <c r="FF451" s="253"/>
      <c r="FG451" s="253"/>
      <c r="FH451" s="253"/>
      <c r="FI451" s="253"/>
      <c r="FJ451" s="253"/>
      <c r="FK451" s="253"/>
      <c r="FL451" s="253"/>
      <c r="FM451" s="253"/>
      <c r="FN451" s="253"/>
      <c r="FO451" s="253"/>
      <c r="FP451" s="253"/>
      <c r="FQ451" s="253"/>
      <c r="FR451" s="253"/>
      <c r="FS451" s="253"/>
      <c r="FT451" s="253"/>
      <c r="FU451" s="253"/>
      <c r="FV451" s="253"/>
      <c r="FW451" s="253"/>
      <c r="FX451" s="253"/>
      <c r="FY451" s="253"/>
      <c r="FZ451" s="253"/>
      <c r="GA451" s="253"/>
      <c r="GB451" s="253"/>
      <c r="GC451" s="253"/>
      <c r="GD451" s="253"/>
      <c r="GE451" s="253"/>
      <c r="GF451" s="253"/>
      <c r="GG451" s="253"/>
      <c r="GH451" s="253"/>
      <c r="GI451" s="253"/>
      <c r="GJ451" s="253"/>
      <c r="GK451" s="253"/>
      <c r="GL451" s="253"/>
      <c r="GM451" s="253"/>
      <c r="GN451" s="253"/>
      <c r="GO451" s="253"/>
      <c r="GP451" s="253"/>
      <c r="GQ451" s="253"/>
      <c r="GR451" s="253"/>
      <c r="GS451" s="253"/>
      <c r="GT451" s="253"/>
      <c r="GU451" s="253"/>
      <c r="GV451" s="253"/>
      <c r="GW451" s="253"/>
      <c r="GX451" s="253"/>
      <c r="GY451" s="253"/>
      <c r="GZ451" s="253"/>
      <c r="HA451" s="253"/>
      <c r="HB451" s="253"/>
      <c r="HC451" s="253"/>
      <c r="HD451" s="253"/>
      <c r="HE451" s="253"/>
      <c r="HF451" s="253"/>
    </row>
    <row r="452" spans="1:214" s="312" customFormat="1" ht="15" customHeight="1" x14ac:dyDescent="0.25">
      <c r="A452" s="252"/>
      <c r="B452" s="253"/>
      <c r="C452" s="253"/>
      <c r="D452" s="253"/>
      <c r="E452" s="253"/>
      <c r="F452" s="253"/>
      <c r="G452" s="253"/>
      <c r="H452" s="253"/>
      <c r="I452" s="253"/>
      <c r="J452" s="253"/>
      <c r="K452" s="253"/>
      <c r="L452" s="253"/>
      <c r="M452" s="253"/>
      <c r="N452" s="253"/>
      <c r="O452" s="253"/>
      <c r="P452" s="253"/>
      <c r="Q452" s="253"/>
      <c r="R452" s="253"/>
      <c r="S452" s="253"/>
      <c r="T452" s="253"/>
      <c r="U452" s="253" t="s">
        <v>650</v>
      </c>
      <c r="V452" s="253"/>
      <c r="W452" s="253"/>
      <c r="X452" s="253"/>
      <c r="Y452" s="253"/>
      <c r="Z452" s="253"/>
      <c r="AA452" s="253"/>
      <c r="AB452" s="253"/>
      <c r="AC452" s="253" t="s">
        <v>393</v>
      </c>
      <c r="AD452" s="253"/>
      <c r="AE452" s="253"/>
      <c r="AF452" s="253"/>
      <c r="AG452" s="253"/>
      <c r="AH452" s="253"/>
      <c r="AI452" s="253"/>
      <c r="AJ452" s="253"/>
      <c r="AK452" s="253"/>
      <c r="AL452" s="253"/>
      <c r="AM452" s="253"/>
      <c r="AN452" s="253"/>
      <c r="AO452" s="253"/>
      <c r="AP452" s="253"/>
      <c r="AQ452" s="253"/>
      <c r="AR452" s="253"/>
      <c r="AS452" s="253"/>
      <c r="AT452" s="253"/>
      <c r="AU452" s="253"/>
      <c r="AV452" s="253"/>
      <c r="AW452" s="253"/>
      <c r="AX452" s="253"/>
      <c r="AY452" s="253"/>
      <c r="AZ452" s="253"/>
      <c r="BA452" s="253"/>
      <c r="BB452" s="253"/>
      <c r="BC452" s="253"/>
      <c r="BD452" s="253"/>
      <c r="BE452" s="253"/>
      <c r="BF452" s="253"/>
      <c r="BG452" s="253"/>
      <c r="BH452" s="253"/>
      <c r="BI452" s="253"/>
      <c r="BJ452" s="253"/>
      <c r="BK452" s="253"/>
      <c r="BL452" s="253"/>
      <c r="BM452" s="253"/>
      <c r="BN452" s="253"/>
      <c r="BO452" s="253"/>
      <c r="BP452" s="253"/>
      <c r="BQ452" s="253"/>
      <c r="BR452" s="253"/>
      <c r="BS452" s="253"/>
      <c r="BT452" s="253"/>
      <c r="BU452" s="253"/>
      <c r="BV452" s="253"/>
      <c r="BW452" s="253"/>
      <c r="BX452" s="253"/>
      <c r="BY452" s="253"/>
      <c r="BZ452" s="253"/>
      <c r="CA452" s="253"/>
      <c r="CB452" s="253"/>
      <c r="CC452" s="253"/>
      <c r="CD452" s="253"/>
      <c r="CE452" s="253"/>
      <c r="CF452" s="253"/>
      <c r="CG452" s="253"/>
      <c r="CH452" s="253"/>
      <c r="CI452" s="253"/>
      <c r="CJ452" s="253"/>
      <c r="CK452" s="253"/>
      <c r="CL452" s="253"/>
      <c r="CM452" s="253"/>
      <c r="CN452" s="253"/>
      <c r="CO452" s="253"/>
      <c r="CP452" s="253"/>
      <c r="CQ452" s="253"/>
      <c r="CR452" s="253"/>
      <c r="CS452" s="253"/>
      <c r="CT452" s="253"/>
      <c r="CU452" s="253"/>
      <c r="CV452" s="253"/>
      <c r="CW452" s="253"/>
      <c r="CX452" s="253"/>
      <c r="CY452" s="253"/>
      <c r="CZ452" s="253"/>
      <c r="DA452" s="253"/>
      <c r="DB452" s="253"/>
      <c r="DC452" s="253"/>
      <c r="DD452" s="253"/>
      <c r="DE452" s="253"/>
      <c r="DF452" s="253"/>
      <c r="DG452" s="253"/>
      <c r="DH452" s="253"/>
      <c r="DI452" s="253"/>
      <c r="DJ452" s="253"/>
      <c r="DK452" s="253"/>
      <c r="DL452" s="253"/>
      <c r="DM452" s="253"/>
      <c r="DN452" s="253"/>
      <c r="DO452" s="253"/>
      <c r="DP452" s="253"/>
      <c r="DQ452" s="253"/>
      <c r="DR452" s="253"/>
      <c r="DS452" s="253"/>
      <c r="DT452" s="253"/>
      <c r="DU452" s="253"/>
      <c r="DV452" s="253"/>
      <c r="DW452" s="253"/>
      <c r="DX452" s="253"/>
      <c r="DY452" s="253"/>
      <c r="DZ452" s="253"/>
      <c r="EA452" s="253"/>
      <c r="EB452" s="253"/>
      <c r="EC452" s="253"/>
      <c r="ED452" s="253"/>
      <c r="EE452" s="253"/>
      <c r="EF452" s="253"/>
      <c r="EG452" s="253"/>
      <c r="EH452" s="253"/>
      <c r="EI452" s="253"/>
      <c r="EJ452" s="253"/>
      <c r="EK452" s="253"/>
      <c r="EL452" s="253"/>
      <c r="EM452" s="253"/>
      <c r="EN452" s="253"/>
      <c r="EO452" s="253"/>
      <c r="EP452" s="253"/>
      <c r="EQ452" s="253"/>
      <c r="ER452" s="253"/>
      <c r="ES452" s="253"/>
      <c r="ET452" s="253"/>
      <c r="EU452" s="253"/>
      <c r="EV452" s="253"/>
      <c r="EW452" s="253"/>
      <c r="EX452" s="253"/>
      <c r="EY452" s="253"/>
      <c r="EZ452" s="253"/>
      <c r="FA452" s="253"/>
      <c r="FB452" s="253"/>
      <c r="FC452" s="253"/>
      <c r="FD452" s="253"/>
      <c r="FE452" s="253"/>
      <c r="FF452" s="253"/>
      <c r="FG452" s="253"/>
      <c r="FH452" s="253"/>
      <c r="FI452" s="253"/>
      <c r="FJ452" s="253"/>
      <c r="FK452" s="253"/>
      <c r="FL452" s="253"/>
      <c r="FM452" s="253"/>
      <c r="FN452" s="253"/>
      <c r="FO452" s="253"/>
      <c r="FP452" s="253"/>
      <c r="FQ452" s="253"/>
      <c r="FR452" s="253"/>
      <c r="FS452" s="253"/>
      <c r="FT452" s="253"/>
      <c r="FU452" s="253"/>
      <c r="FV452" s="253"/>
      <c r="FW452" s="253"/>
      <c r="FX452" s="253"/>
      <c r="FY452" s="253"/>
      <c r="FZ452" s="253"/>
      <c r="GA452" s="253"/>
      <c r="GB452" s="253"/>
      <c r="GC452" s="253"/>
      <c r="GD452" s="253"/>
      <c r="GE452" s="253"/>
      <c r="GF452" s="253"/>
      <c r="GG452" s="253"/>
      <c r="GH452" s="253"/>
      <c r="GI452" s="253"/>
      <c r="GJ452" s="253"/>
      <c r="GK452" s="253"/>
      <c r="GL452" s="253"/>
      <c r="GM452" s="253"/>
      <c r="GN452" s="253"/>
      <c r="GO452" s="253"/>
      <c r="GP452" s="253"/>
      <c r="GQ452" s="253"/>
      <c r="GR452" s="253"/>
      <c r="GS452" s="253"/>
      <c r="GT452" s="253"/>
      <c r="GU452" s="253"/>
      <c r="GV452" s="253"/>
      <c r="GW452" s="253"/>
      <c r="GX452" s="253"/>
      <c r="GY452" s="253"/>
      <c r="GZ452" s="253"/>
      <c r="HA452" s="253"/>
      <c r="HB452" s="253"/>
      <c r="HC452" s="253"/>
      <c r="HD452" s="253"/>
      <c r="HE452" s="253"/>
      <c r="HF452" s="253"/>
    </row>
    <row r="453" spans="1:214" s="312" customFormat="1" ht="15" customHeight="1" x14ac:dyDescent="0.25">
      <c r="A453" s="252"/>
      <c r="B453" s="253"/>
      <c r="C453" s="253"/>
      <c r="D453" s="253"/>
      <c r="E453" s="253"/>
      <c r="F453" s="253"/>
      <c r="G453" s="253"/>
      <c r="H453" s="253"/>
      <c r="I453" s="253"/>
      <c r="J453" s="253"/>
      <c r="K453" s="253"/>
      <c r="L453" s="253"/>
      <c r="M453" s="253"/>
      <c r="N453" s="253"/>
      <c r="O453" s="253"/>
      <c r="P453" s="253"/>
      <c r="Q453" s="253"/>
      <c r="R453" s="253"/>
      <c r="S453" s="253"/>
      <c r="T453" s="253"/>
      <c r="U453" s="253" t="s">
        <v>651</v>
      </c>
      <c r="V453" s="253"/>
      <c r="W453" s="253"/>
      <c r="X453" s="253"/>
      <c r="Y453" s="253"/>
      <c r="Z453" s="253"/>
      <c r="AA453" s="253"/>
      <c r="AB453" s="253"/>
      <c r="AC453" s="253" t="s">
        <v>316</v>
      </c>
      <c r="AD453" s="253"/>
      <c r="AE453" s="253"/>
      <c r="AF453" s="253"/>
      <c r="AG453" s="253"/>
      <c r="AH453" s="253"/>
      <c r="AI453" s="253"/>
      <c r="AJ453" s="253"/>
      <c r="AK453" s="253"/>
      <c r="AL453" s="253"/>
      <c r="AM453" s="253"/>
      <c r="AN453" s="253"/>
      <c r="AO453" s="253"/>
      <c r="AP453" s="253"/>
      <c r="AQ453" s="253"/>
      <c r="AR453" s="253"/>
      <c r="AS453" s="253"/>
      <c r="AT453" s="253"/>
      <c r="AU453" s="253"/>
      <c r="AV453" s="253"/>
      <c r="AW453" s="253"/>
      <c r="AX453" s="253"/>
      <c r="AY453" s="253"/>
      <c r="AZ453" s="253"/>
      <c r="BA453" s="253"/>
      <c r="BB453" s="253"/>
      <c r="BC453" s="253"/>
      <c r="BD453" s="253"/>
      <c r="BE453" s="253"/>
      <c r="BF453" s="253"/>
      <c r="BG453" s="253"/>
      <c r="BH453" s="253"/>
      <c r="BI453" s="253"/>
      <c r="BJ453" s="253"/>
      <c r="BK453" s="253"/>
      <c r="BL453" s="253"/>
      <c r="BM453" s="253"/>
      <c r="BN453" s="253"/>
      <c r="BO453" s="253"/>
      <c r="BP453" s="253"/>
      <c r="BQ453" s="253"/>
      <c r="BR453" s="253"/>
      <c r="BS453" s="253"/>
      <c r="BT453" s="253"/>
      <c r="BU453" s="253"/>
      <c r="BV453" s="253"/>
      <c r="BW453" s="253"/>
      <c r="BX453" s="253"/>
      <c r="BY453" s="253"/>
      <c r="BZ453" s="253"/>
      <c r="CA453" s="253"/>
      <c r="CB453" s="253"/>
      <c r="CC453" s="253"/>
      <c r="CD453" s="253"/>
      <c r="CE453" s="253"/>
      <c r="CF453" s="253"/>
      <c r="CG453" s="253"/>
      <c r="CH453" s="253"/>
      <c r="CI453" s="253"/>
      <c r="CJ453" s="253"/>
      <c r="CK453" s="253"/>
      <c r="CL453" s="253"/>
      <c r="CM453" s="253"/>
      <c r="CN453" s="253"/>
      <c r="CO453" s="253"/>
      <c r="CP453" s="253"/>
      <c r="CQ453" s="253"/>
      <c r="CR453" s="253"/>
      <c r="CS453" s="253"/>
      <c r="CT453" s="253"/>
      <c r="CU453" s="253"/>
      <c r="CV453" s="253"/>
      <c r="CW453" s="253"/>
      <c r="CX453" s="253"/>
      <c r="CY453" s="253"/>
      <c r="CZ453" s="253"/>
      <c r="DA453" s="253"/>
      <c r="DB453" s="253"/>
      <c r="DC453" s="253"/>
      <c r="DD453" s="253"/>
      <c r="DE453" s="253"/>
      <c r="DF453" s="253"/>
      <c r="DG453" s="253"/>
      <c r="DH453" s="253"/>
      <c r="DI453" s="253"/>
      <c r="DJ453" s="253"/>
      <c r="DK453" s="253"/>
      <c r="DL453" s="253"/>
      <c r="DM453" s="253"/>
      <c r="DN453" s="253"/>
      <c r="DO453" s="253"/>
      <c r="DP453" s="253"/>
      <c r="DQ453" s="253"/>
      <c r="DR453" s="253"/>
      <c r="DS453" s="253"/>
      <c r="DT453" s="253"/>
      <c r="DU453" s="253"/>
      <c r="DV453" s="253"/>
      <c r="DW453" s="253"/>
      <c r="DX453" s="253"/>
      <c r="DY453" s="253"/>
      <c r="DZ453" s="253"/>
      <c r="EA453" s="253"/>
      <c r="EB453" s="253"/>
      <c r="EC453" s="253"/>
      <c r="ED453" s="253"/>
      <c r="EE453" s="253"/>
      <c r="EF453" s="253"/>
      <c r="EG453" s="253"/>
      <c r="EH453" s="253"/>
      <c r="EI453" s="253"/>
      <c r="EJ453" s="253"/>
      <c r="EK453" s="253"/>
      <c r="EL453" s="253"/>
      <c r="EM453" s="253"/>
      <c r="EN453" s="253"/>
      <c r="EO453" s="253"/>
      <c r="EP453" s="253"/>
      <c r="EQ453" s="253"/>
      <c r="ER453" s="253"/>
      <c r="ES453" s="253"/>
      <c r="ET453" s="253"/>
      <c r="EU453" s="253"/>
      <c r="EV453" s="253"/>
      <c r="EW453" s="253"/>
      <c r="EX453" s="253"/>
      <c r="EY453" s="253"/>
      <c r="EZ453" s="253"/>
      <c r="FA453" s="253"/>
      <c r="FB453" s="253"/>
      <c r="FC453" s="253"/>
      <c r="FD453" s="253"/>
      <c r="FE453" s="253"/>
      <c r="FF453" s="253"/>
      <c r="FG453" s="253"/>
      <c r="FH453" s="253"/>
      <c r="FI453" s="253"/>
      <c r="FJ453" s="253"/>
      <c r="FK453" s="253"/>
      <c r="FL453" s="253"/>
      <c r="FM453" s="253"/>
      <c r="FN453" s="253"/>
      <c r="FO453" s="253"/>
      <c r="FP453" s="253"/>
      <c r="FQ453" s="253"/>
      <c r="FR453" s="253"/>
      <c r="FS453" s="253"/>
      <c r="FT453" s="253"/>
      <c r="FU453" s="253"/>
      <c r="FV453" s="253"/>
      <c r="FW453" s="253"/>
      <c r="FX453" s="253"/>
      <c r="FY453" s="253"/>
      <c r="FZ453" s="253"/>
      <c r="GA453" s="253"/>
      <c r="GB453" s="253"/>
      <c r="GC453" s="253"/>
      <c r="GD453" s="253"/>
      <c r="GE453" s="253"/>
      <c r="GF453" s="253"/>
      <c r="GG453" s="253"/>
      <c r="GH453" s="253"/>
      <c r="GI453" s="253"/>
      <c r="GJ453" s="253"/>
      <c r="GK453" s="253"/>
      <c r="GL453" s="253"/>
      <c r="GM453" s="253"/>
      <c r="GN453" s="253"/>
      <c r="GO453" s="253"/>
      <c r="GP453" s="253"/>
      <c r="GQ453" s="253"/>
      <c r="GR453" s="253"/>
      <c r="GS453" s="253"/>
      <c r="GT453" s="253"/>
      <c r="GU453" s="253"/>
      <c r="GV453" s="253"/>
      <c r="GW453" s="253"/>
      <c r="GX453" s="253"/>
      <c r="GY453" s="253"/>
      <c r="GZ453" s="253"/>
      <c r="HA453" s="253"/>
      <c r="HB453" s="253"/>
      <c r="HC453" s="253"/>
      <c r="HD453" s="253"/>
      <c r="HE453" s="253"/>
      <c r="HF453" s="253"/>
    </row>
    <row r="454" spans="1:214" s="312" customFormat="1" ht="15" customHeight="1" x14ac:dyDescent="0.25">
      <c r="A454" s="252"/>
      <c r="B454" s="253"/>
      <c r="C454" s="253"/>
      <c r="D454" s="253"/>
      <c r="E454" s="253"/>
      <c r="F454" s="253"/>
      <c r="G454" s="253"/>
      <c r="H454" s="253"/>
      <c r="I454" s="253"/>
      <c r="J454" s="253"/>
      <c r="K454" s="253"/>
      <c r="L454" s="253"/>
      <c r="M454" s="253"/>
      <c r="N454" s="253"/>
      <c r="O454" s="253"/>
      <c r="P454" s="253"/>
      <c r="Q454" s="253"/>
      <c r="R454" s="253"/>
      <c r="S454" s="253"/>
      <c r="T454" s="253"/>
      <c r="U454" s="253" t="s">
        <v>652</v>
      </c>
      <c r="V454" s="253"/>
      <c r="W454" s="253"/>
      <c r="X454" s="253"/>
      <c r="Y454" s="253"/>
      <c r="Z454" s="253"/>
      <c r="AA454" s="253"/>
      <c r="AB454" s="253"/>
      <c r="AC454" s="253" t="s">
        <v>393</v>
      </c>
      <c r="AD454" s="253"/>
      <c r="AE454" s="253"/>
      <c r="AF454" s="253"/>
      <c r="AG454" s="253"/>
      <c r="AH454" s="253"/>
      <c r="AI454" s="253"/>
      <c r="AJ454" s="253"/>
      <c r="AK454" s="253"/>
      <c r="AL454" s="253"/>
      <c r="AM454" s="253"/>
      <c r="AN454" s="253"/>
      <c r="AO454" s="253"/>
      <c r="AP454" s="253"/>
      <c r="AQ454" s="253"/>
      <c r="AR454" s="253"/>
      <c r="AS454" s="253"/>
      <c r="AT454" s="253"/>
      <c r="AU454" s="253"/>
      <c r="AV454" s="253"/>
      <c r="AW454" s="253"/>
      <c r="AX454" s="253"/>
      <c r="AY454" s="253"/>
      <c r="AZ454" s="253"/>
      <c r="BA454" s="253"/>
      <c r="BB454" s="253"/>
      <c r="BC454" s="253"/>
      <c r="BD454" s="253"/>
      <c r="BE454" s="253"/>
      <c r="BF454" s="253"/>
      <c r="BG454" s="253"/>
      <c r="BH454" s="253"/>
      <c r="BI454" s="253"/>
      <c r="BJ454" s="253"/>
      <c r="BK454" s="253"/>
      <c r="BL454" s="253"/>
      <c r="BM454" s="253"/>
      <c r="BN454" s="253"/>
      <c r="BO454" s="253"/>
      <c r="BP454" s="253"/>
      <c r="BQ454" s="253"/>
      <c r="BR454" s="253"/>
      <c r="BS454" s="253"/>
      <c r="BT454" s="253"/>
      <c r="BU454" s="253"/>
      <c r="BV454" s="253"/>
      <c r="BW454" s="253"/>
      <c r="BX454" s="253"/>
      <c r="BY454" s="253"/>
      <c r="BZ454" s="253"/>
      <c r="CA454" s="253"/>
      <c r="CB454" s="253"/>
      <c r="CC454" s="253"/>
      <c r="CD454" s="253"/>
      <c r="CE454" s="253"/>
      <c r="CF454" s="253"/>
      <c r="CG454" s="253"/>
      <c r="CH454" s="253"/>
      <c r="CI454" s="253"/>
      <c r="CJ454" s="253"/>
      <c r="CK454" s="253"/>
      <c r="CL454" s="253"/>
      <c r="CM454" s="253"/>
      <c r="CN454" s="253"/>
      <c r="CO454" s="253"/>
      <c r="CP454" s="253"/>
      <c r="CQ454" s="253"/>
      <c r="CR454" s="253"/>
      <c r="CS454" s="253"/>
      <c r="CT454" s="253"/>
      <c r="CU454" s="253"/>
      <c r="CV454" s="253"/>
      <c r="CW454" s="253"/>
      <c r="CX454" s="253"/>
      <c r="CY454" s="253"/>
      <c r="CZ454" s="253"/>
      <c r="DA454" s="253"/>
      <c r="DB454" s="253"/>
      <c r="DC454" s="253"/>
      <c r="DD454" s="253"/>
      <c r="DE454" s="253"/>
      <c r="DF454" s="253"/>
      <c r="DG454" s="253"/>
      <c r="DH454" s="253"/>
      <c r="DI454" s="253"/>
      <c r="DJ454" s="253"/>
      <c r="DK454" s="253"/>
      <c r="DL454" s="253"/>
      <c r="DM454" s="253"/>
      <c r="DN454" s="253"/>
      <c r="DO454" s="253"/>
      <c r="DP454" s="253"/>
      <c r="DQ454" s="253"/>
      <c r="DR454" s="253"/>
      <c r="DS454" s="253"/>
      <c r="DT454" s="253"/>
      <c r="DU454" s="253"/>
      <c r="DV454" s="253"/>
      <c r="DW454" s="253"/>
      <c r="DX454" s="253"/>
      <c r="DY454" s="253"/>
      <c r="DZ454" s="253"/>
      <c r="EA454" s="253"/>
      <c r="EB454" s="253"/>
      <c r="EC454" s="253"/>
      <c r="ED454" s="253"/>
      <c r="EE454" s="253"/>
      <c r="EF454" s="253"/>
      <c r="EG454" s="253"/>
      <c r="EH454" s="253"/>
      <c r="EI454" s="253"/>
      <c r="EJ454" s="253"/>
      <c r="EK454" s="253"/>
      <c r="EL454" s="253"/>
      <c r="EM454" s="253"/>
      <c r="EN454" s="253"/>
      <c r="EO454" s="253"/>
      <c r="EP454" s="253"/>
      <c r="EQ454" s="253"/>
      <c r="ER454" s="253"/>
      <c r="ES454" s="253"/>
      <c r="ET454" s="253"/>
      <c r="EU454" s="253"/>
      <c r="EV454" s="253"/>
      <c r="EW454" s="253"/>
      <c r="EX454" s="253"/>
      <c r="EY454" s="253"/>
      <c r="EZ454" s="253"/>
      <c r="FA454" s="253"/>
      <c r="FB454" s="253"/>
      <c r="FC454" s="253"/>
      <c r="FD454" s="253"/>
      <c r="FE454" s="253"/>
      <c r="FF454" s="253"/>
      <c r="FG454" s="253"/>
      <c r="FH454" s="253"/>
      <c r="FI454" s="253"/>
      <c r="FJ454" s="253"/>
      <c r="FK454" s="253"/>
      <c r="FL454" s="253"/>
      <c r="FM454" s="253"/>
      <c r="FN454" s="253"/>
      <c r="FO454" s="253"/>
      <c r="FP454" s="253"/>
      <c r="FQ454" s="253"/>
      <c r="FR454" s="253"/>
      <c r="FS454" s="253"/>
      <c r="FT454" s="253"/>
      <c r="FU454" s="253"/>
      <c r="FV454" s="253"/>
      <c r="FW454" s="253"/>
      <c r="FX454" s="253"/>
      <c r="FY454" s="253"/>
      <c r="FZ454" s="253"/>
      <c r="GA454" s="253"/>
      <c r="GB454" s="253"/>
      <c r="GC454" s="253"/>
      <c r="GD454" s="253"/>
      <c r="GE454" s="253"/>
      <c r="GF454" s="253"/>
      <c r="GG454" s="253"/>
      <c r="GH454" s="253"/>
      <c r="GI454" s="253"/>
      <c r="GJ454" s="253"/>
      <c r="GK454" s="253"/>
      <c r="GL454" s="253"/>
      <c r="GM454" s="253"/>
      <c r="GN454" s="253"/>
      <c r="GO454" s="253"/>
      <c r="GP454" s="253"/>
      <c r="GQ454" s="253"/>
      <c r="GR454" s="253"/>
      <c r="GS454" s="253"/>
      <c r="GT454" s="253"/>
      <c r="GU454" s="253"/>
      <c r="GV454" s="253"/>
      <c r="GW454" s="253"/>
      <c r="GX454" s="253"/>
      <c r="GY454" s="253"/>
      <c r="GZ454" s="253"/>
      <c r="HA454" s="253"/>
      <c r="HB454" s="253"/>
      <c r="HC454" s="253"/>
      <c r="HD454" s="253"/>
      <c r="HE454" s="253"/>
      <c r="HF454" s="253"/>
    </row>
    <row r="455" spans="1:214" s="312" customFormat="1" ht="15" customHeight="1" x14ac:dyDescent="0.25">
      <c r="A455" s="252"/>
      <c r="B455" s="253"/>
      <c r="C455" s="253"/>
      <c r="D455" s="253"/>
      <c r="E455" s="253"/>
      <c r="F455" s="253"/>
      <c r="G455" s="253"/>
      <c r="H455" s="253"/>
      <c r="I455" s="253"/>
      <c r="J455" s="253"/>
      <c r="K455" s="253"/>
      <c r="L455" s="253"/>
      <c r="M455" s="253"/>
      <c r="N455" s="253"/>
      <c r="O455" s="253"/>
      <c r="P455" s="253"/>
      <c r="Q455" s="253"/>
      <c r="R455" s="253"/>
      <c r="S455" s="253"/>
      <c r="T455" s="253"/>
      <c r="U455" s="253" t="s">
        <v>653</v>
      </c>
      <c r="V455" s="253"/>
      <c r="W455" s="253"/>
      <c r="X455" s="253"/>
      <c r="Y455" s="253"/>
      <c r="Z455" s="253"/>
      <c r="AA455" s="253"/>
      <c r="AB455" s="253"/>
      <c r="AC455" s="253" t="s">
        <v>332</v>
      </c>
      <c r="AD455" s="253"/>
      <c r="AE455" s="253"/>
      <c r="AF455" s="253"/>
      <c r="AG455" s="253"/>
      <c r="AH455" s="253"/>
      <c r="AI455" s="253"/>
      <c r="AJ455" s="253"/>
      <c r="AK455" s="253"/>
      <c r="AL455" s="253"/>
      <c r="AM455" s="253"/>
      <c r="AN455" s="253"/>
      <c r="AO455" s="253"/>
      <c r="AP455" s="253"/>
      <c r="AQ455" s="253"/>
      <c r="AR455" s="253"/>
      <c r="AS455" s="253"/>
      <c r="AT455" s="253"/>
      <c r="AU455" s="253"/>
      <c r="AV455" s="253"/>
      <c r="AW455" s="253"/>
      <c r="AX455" s="253"/>
      <c r="AY455" s="253"/>
      <c r="AZ455" s="253"/>
      <c r="BA455" s="253"/>
      <c r="BB455" s="253"/>
      <c r="BC455" s="253"/>
      <c r="BD455" s="253"/>
      <c r="BE455" s="253"/>
      <c r="BF455" s="253"/>
      <c r="BG455" s="253"/>
      <c r="BH455" s="253"/>
      <c r="BI455" s="253"/>
      <c r="BJ455" s="253"/>
      <c r="BK455" s="253"/>
      <c r="BL455" s="253"/>
      <c r="BM455" s="253"/>
      <c r="BN455" s="253"/>
      <c r="BO455" s="253"/>
      <c r="BP455" s="253"/>
      <c r="BQ455" s="253"/>
      <c r="BR455" s="253"/>
      <c r="BS455" s="253"/>
      <c r="BT455" s="253"/>
      <c r="BU455" s="253"/>
      <c r="BV455" s="253"/>
      <c r="BW455" s="253"/>
      <c r="BX455" s="253"/>
      <c r="BY455" s="253"/>
      <c r="BZ455" s="253"/>
      <c r="CA455" s="253"/>
      <c r="CB455" s="253"/>
      <c r="CC455" s="253"/>
      <c r="CD455" s="253"/>
      <c r="CE455" s="253"/>
      <c r="CF455" s="253"/>
      <c r="CG455" s="253"/>
      <c r="CH455" s="253"/>
      <c r="CI455" s="253"/>
      <c r="CJ455" s="253"/>
      <c r="CK455" s="253"/>
      <c r="CL455" s="253"/>
      <c r="CM455" s="253"/>
      <c r="CN455" s="253"/>
      <c r="CO455" s="253"/>
      <c r="CP455" s="253"/>
      <c r="CQ455" s="253"/>
      <c r="CR455" s="253"/>
      <c r="CS455" s="253"/>
      <c r="CT455" s="253"/>
      <c r="CU455" s="253"/>
      <c r="CV455" s="253"/>
      <c r="CW455" s="253"/>
      <c r="CX455" s="253"/>
      <c r="CY455" s="253"/>
      <c r="CZ455" s="253"/>
      <c r="DA455" s="253"/>
      <c r="DB455" s="253"/>
      <c r="DC455" s="253"/>
      <c r="DD455" s="253"/>
      <c r="DE455" s="253"/>
      <c r="DF455" s="253"/>
      <c r="DG455" s="253"/>
      <c r="DH455" s="253"/>
      <c r="DI455" s="253"/>
      <c r="DJ455" s="253"/>
      <c r="DK455" s="253"/>
      <c r="DL455" s="253"/>
      <c r="DM455" s="253"/>
      <c r="DN455" s="253"/>
      <c r="DO455" s="253"/>
      <c r="DP455" s="253"/>
      <c r="DQ455" s="253"/>
      <c r="DR455" s="253"/>
      <c r="DS455" s="253"/>
      <c r="DT455" s="253"/>
      <c r="DU455" s="253"/>
      <c r="DV455" s="253"/>
      <c r="DW455" s="253"/>
      <c r="DX455" s="253"/>
      <c r="DY455" s="253"/>
      <c r="DZ455" s="253"/>
      <c r="EA455" s="253"/>
      <c r="EB455" s="253"/>
      <c r="EC455" s="253"/>
      <c r="ED455" s="253"/>
      <c r="EE455" s="253"/>
      <c r="EF455" s="253"/>
      <c r="EG455" s="253"/>
      <c r="EH455" s="253"/>
      <c r="EI455" s="253"/>
      <c r="EJ455" s="253"/>
      <c r="EK455" s="253"/>
      <c r="EL455" s="253"/>
      <c r="EM455" s="253"/>
      <c r="EN455" s="253"/>
      <c r="EO455" s="253"/>
      <c r="EP455" s="253"/>
      <c r="EQ455" s="253"/>
      <c r="ER455" s="253"/>
      <c r="ES455" s="253"/>
      <c r="ET455" s="253"/>
      <c r="EU455" s="253"/>
      <c r="EV455" s="253"/>
      <c r="EW455" s="253"/>
      <c r="EX455" s="253"/>
      <c r="EY455" s="253"/>
      <c r="EZ455" s="253"/>
      <c r="FA455" s="253"/>
      <c r="FB455" s="253"/>
      <c r="FC455" s="253"/>
      <c r="FD455" s="253"/>
      <c r="FE455" s="253"/>
      <c r="FF455" s="253"/>
      <c r="FG455" s="253"/>
      <c r="FH455" s="253"/>
      <c r="FI455" s="253"/>
      <c r="FJ455" s="253"/>
      <c r="FK455" s="253"/>
      <c r="FL455" s="253"/>
      <c r="FM455" s="253"/>
      <c r="FN455" s="253"/>
      <c r="FO455" s="253"/>
      <c r="FP455" s="253"/>
      <c r="FQ455" s="253"/>
      <c r="FR455" s="253"/>
      <c r="FS455" s="253"/>
      <c r="FT455" s="253"/>
      <c r="FU455" s="253"/>
      <c r="FV455" s="253"/>
      <c r="FW455" s="253"/>
      <c r="FX455" s="253"/>
      <c r="FY455" s="253"/>
      <c r="FZ455" s="253"/>
      <c r="GA455" s="253"/>
      <c r="GB455" s="253"/>
      <c r="GC455" s="253"/>
      <c r="GD455" s="253"/>
      <c r="GE455" s="253"/>
      <c r="GF455" s="253"/>
      <c r="GG455" s="253"/>
      <c r="GH455" s="253"/>
      <c r="GI455" s="253"/>
      <c r="GJ455" s="253"/>
      <c r="GK455" s="253"/>
      <c r="GL455" s="253"/>
      <c r="GM455" s="253"/>
      <c r="GN455" s="253"/>
      <c r="GO455" s="253"/>
      <c r="GP455" s="253"/>
      <c r="GQ455" s="253"/>
      <c r="GR455" s="253"/>
      <c r="GS455" s="253"/>
      <c r="GT455" s="253"/>
      <c r="GU455" s="253"/>
      <c r="GV455" s="253"/>
      <c r="GW455" s="253"/>
      <c r="GX455" s="253"/>
      <c r="GY455" s="253"/>
      <c r="GZ455" s="253"/>
      <c r="HA455" s="253"/>
      <c r="HB455" s="253"/>
      <c r="HC455" s="253"/>
      <c r="HD455" s="253"/>
      <c r="HE455" s="253"/>
      <c r="HF455" s="253"/>
    </row>
    <row r="456" spans="1:214" s="312" customFormat="1" ht="15" customHeight="1" x14ac:dyDescent="0.25">
      <c r="A456" s="252"/>
      <c r="B456" s="253"/>
      <c r="C456" s="253"/>
      <c r="D456" s="253"/>
      <c r="E456" s="253"/>
      <c r="F456" s="253"/>
      <c r="G456" s="253"/>
      <c r="H456" s="253"/>
      <c r="I456" s="253"/>
      <c r="J456" s="253"/>
      <c r="K456" s="253"/>
      <c r="L456" s="253"/>
      <c r="M456" s="253"/>
      <c r="N456" s="253"/>
      <c r="O456" s="253"/>
      <c r="P456" s="253"/>
      <c r="Q456" s="253"/>
      <c r="R456" s="253"/>
      <c r="S456" s="253"/>
      <c r="T456" s="253"/>
      <c r="U456" s="253" t="s">
        <v>654</v>
      </c>
      <c r="V456" s="253"/>
      <c r="W456" s="253"/>
      <c r="X456" s="253"/>
      <c r="Y456" s="253"/>
      <c r="Z456" s="253"/>
      <c r="AA456" s="253"/>
      <c r="AB456" s="253"/>
      <c r="AC456" s="253" t="s">
        <v>357</v>
      </c>
      <c r="AD456" s="253"/>
      <c r="AE456" s="253"/>
      <c r="AF456" s="253"/>
      <c r="AG456" s="253"/>
      <c r="AH456" s="253"/>
      <c r="AI456" s="253"/>
      <c r="AJ456" s="253"/>
      <c r="AK456" s="253"/>
      <c r="AL456" s="253"/>
      <c r="AM456" s="253"/>
      <c r="AN456" s="253"/>
      <c r="AO456" s="253"/>
      <c r="AP456" s="253"/>
      <c r="AQ456" s="253"/>
      <c r="AR456" s="253"/>
      <c r="AS456" s="253"/>
      <c r="AT456" s="253"/>
      <c r="AU456" s="253"/>
      <c r="AV456" s="253"/>
      <c r="AW456" s="253"/>
      <c r="AX456" s="253"/>
      <c r="AY456" s="253"/>
      <c r="AZ456" s="253"/>
      <c r="BA456" s="253"/>
      <c r="BB456" s="253"/>
      <c r="BC456" s="253"/>
      <c r="BD456" s="253"/>
      <c r="BE456" s="253"/>
      <c r="BF456" s="253"/>
      <c r="BG456" s="253"/>
      <c r="BH456" s="253"/>
      <c r="BI456" s="253"/>
      <c r="BJ456" s="253"/>
      <c r="BK456" s="253"/>
      <c r="BL456" s="253"/>
      <c r="BM456" s="253"/>
      <c r="BN456" s="253"/>
      <c r="BO456" s="253"/>
      <c r="BP456" s="253"/>
      <c r="BQ456" s="253"/>
      <c r="BR456" s="253"/>
      <c r="BS456" s="253"/>
      <c r="BT456" s="253"/>
      <c r="BU456" s="253"/>
      <c r="BV456" s="253"/>
      <c r="BW456" s="253"/>
      <c r="BX456" s="253"/>
      <c r="BY456" s="253"/>
      <c r="BZ456" s="253"/>
      <c r="CA456" s="253"/>
      <c r="CB456" s="253"/>
      <c r="CC456" s="253"/>
      <c r="CD456" s="253"/>
      <c r="CE456" s="253"/>
      <c r="CF456" s="253"/>
      <c r="CG456" s="253"/>
      <c r="CH456" s="253"/>
      <c r="CI456" s="253"/>
      <c r="CJ456" s="253"/>
      <c r="CK456" s="253"/>
      <c r="CL456" s="253"/>
      <c r="CM456" s="253"/>
      <c r="CN456" s="253"/>
      <c r="CO456" s="253"/>
      <c r="CP456" s="253"/>
      <c r="CQ456" s="253"/>
      <c r="CR456" s="253"/>
      <c r="CS456" s="253"/>
      <c r="CT456" s="253"/>
      <c r="CU456" s="253"/>
      <c r="CV456" s="253"/>
      <c r="CW456" s="253"/>
      <c r="CX456" s="253"/>
      <c r="CY456" s="253"/>
      <c r="CZ456" s="253"/>
      <c r="DA456" s="253"/>
      <c r="DB456" s="253"/>
      <c r="DC456" s="253"/>
      <c r="DD456" s="253"/>
      <c r="DE456" s="253"/>
      <c r="DF456" s="253"/>
      <c r="DG456" s="253"/>
      <c r="DH456" s="253"/>
      <c r="DI456" s="253"/>
      <c r="DJ456" s="253"/>
      <c r="DK456" s="253"/>
      <c r="DL456" s="253"/>
      <c r="DM456" s="253"/>
      <c r="DN456" s="253"/>
      <c r="DO456" s="253"/>
      <c r="DP456" s="253"/>
      <c r="DQ456" s="253"/>
      <c r="DR456" s="253"/>
      <c r="DS456" s="253"/>
      <c r="DT456" s="253"/>
      <c r="DU456" s="253"/>
      <c r="DV456" s="253"/>
      <c r="DW456" s="253"/>
      <c r="DX456" s="253"/>
      <c r="DY456" s="253"/>
      <c r="DZ456" s="253"/>
      <c r="EA456" s="253"/>
      <c r="EB456" s="253"/>
      <c r="EC456" s="253"/>
      <c r="ED456" s="253"/>
      <c r="EE456" s="253"/>
      <c r="EF456" s="253"/>
      <c r="EG456" s="253"/>
      <c r="EH456" s="253"/>
      <c r="EI456" s="253"/>
      <c r="EJ456" s="253"/>
      <c r="EK456" s="253"/>
      <c r="EL456" s="253"/>
      <c r="EM456" s="253"/>
      <c r="EN456" s="253"/>
      <c r="EO456" s="253"/>
      <c r="EP456" s="253"/>
      <c r="EQ456" s="253"/>
      <c r="ER456" s="253"/>
      <c r="ES456" s="253"/>
      <c r="ET456" s="253"/>
      <c r="EU456" s="253"/>
      <c r="EV456" s="253"/>
      <c r="EW456" s="253"/>
      <c r="EX456" s="253"/>
      <c r="EY456" s="253"/>
      <c r="EZ456" s="253"/>
      <c r="FA456" s="253"/>
      <c r="FB456" s="253"/>
      <c r="FC456" s="253"/>
      <c r="FD456" s="253"/>
      <c r="FE456" s="253"/>
      <c r="FF456" s="253"/>
      <c r="FG456" s="253"/>
      <c r="FH456" s="253"/>
      <c r="FI456" s="253"/>
      <c r="FJ456" s="253"/>
      <c r="FK456" s="253"/>
      <c r="FL456" s="253"/>
      <c r="FM456" s="253"/>
      <c r="FN456" s="253"/>
      <c r="FO456" s="253"/>
      <c r="FP456" s="253"/>
      <c r="FQ456" s="253"/>
      <c r="FR456" s="253"/>
      <c r="FS456" s="253"/>
      <c r="FT456" s="253"/>
      <c r="FU456" s="253"/>
      <c r="FV456" s="253"/>
      <c r="FW456" s="253"/>
      <c r="FX456" s="253"/>
      <c r="FY456" s="253"/>
      <c r="FZ456" s="253"/>
      <c r="GA456" s="253"/>
      <c r="GB456" s="253"/>
      <c r="GC456" s="253"/>
      <c r="GD456" s="253"/>
      <c r="GE456" s="253"/>
      <c r="GF456" s="253"/>
      <c r="GG456" s="253"/>
      <c r="GH456" s="253"/>
      <c r="GI456" s="253"/>
      <c r="GJ456" s="253"/>
      <c r="GK456" s="253"/>
      <c r="GL456" s="253"/>
      <c r="GM456" s="253"/>
      <c r="GN456" s="253"/>
      <c r="GO456" s="253"/>
      <c r="GP456" s="253"/>
      <c r="GQ456" s="253"/>
      <c r="GR456" s="253"/>
      <c r="GS456" s="253"/>
      <c r="GT456" s="253"/>
      <c r="GU456" s="253"/>
      <c r="GV456" s="253"/>
      <c r="GW456" s="253"/>
      <c r="GX456" s="253"/>
      <c r="GY456" s="253"/>
      <c r="GZ456" s="253"/>
      <c r="HA456" s="253"/>
      <c r="HB456" s="253"/>
      <c r="HC456" s="253"/>
      <c r="HD456" s="253"/>
      <c r="HE456" s="253"/>
      <c r="HF456" s="253"/>
    </row>
    <row r="457" spans="1:214" s="312" customFormat="1" ht="15" customHeight="1" x14ac:dyDescent="0.25">
      <c r="A457" s="252"/>
      <c r="B457" s="253"/>
      <c r="C457" s="253"/>
      <c r="D457" s="253"/>
      <c r="E457" s="253"/>
      <c r="F457" s="253"/>
      <c r="G457" s="253"/>
      <c r="H457" s="253"/>
      <c r="I457" s="253"/>
      <c r="J457" s="253"/>
      <c r="K457" s="253"/>
      <c r="L457" s="253"/>
      <c r="M457" s="253"/>
      <c r="N457" s="253"/>
      <c r="O457" s="253"/>
      <c r="P457" s="253"/>
      <c r="Q457" s="253"/>
      <c r="R457" s="253"/>
      <c r="S457" s="253"/>
      <c r="T457" s="253"/>
      <c r="U457" s="253" t="s">
        <v>655</v>
      </c>
      <c r="V457" s="253"/>
      <c r="W457" s="253"/>
      <c r="X457" s="253"/>
      <c r="Y457" s="253"/>
      <c r="Z457" s="253"/>
      <c r="AA457" s="253"/>
      <c r="AB457" s="253"/>
      <c r="AC457" s="253" t="s">
        <v>332</v>
      </c>
      <c r="AD457" s="253"/>
      <c r="AE457" s="253"/>
      <c r="AF457" s="253"/>
      <c r="AG457" s="253"/>
      <c r="AH457" s="253"/>
      <c r="AI457" s="253"/>
      <c r="AJ457" s="253"/>
      <c r="AK457" s="253"/>
      <c r="AL457" s="253"/>
      <c r="AM457" s="253"/>
      <c r="AN457" s="253"/>
      <c r="AO457" s="253"/>
      <c r="AP457" s="253"/>
      <c r="AQ457" s="253"/>
      <c r="AR457" s="253"/>
      <c r="AS457" s="253"/>
      <c r="AT457" s="253"/>
      <c r="AU457" s="253"/>
      <c r="AV457" s="253"/>
      <c r="AW457" s="253"/>
      <c r="AX457" s="253"/>
      <c r="AY457" s="253"/>
      <c r="AZ457" s="253"/>
      <c r="BA457" s="253"/>
      <c r="BB457" s="253"/>
      <c r="BC457" s="253"/>
      <c r="BD457" s="253"/>
      <c r="BE457" s="253"/>
      <c r="BF457" s="253"/>
      <c r="BG457" s="253"/>
      <c r="BH457" s="253"/>
      <c r="BI457" s="253"/>
      <c r="BJ457" s="253"/>
      <c r="BK457" s="253"/>
      <c r="BL457" s="253"/>
      <c r="BM457" s="253"/>
      <c r="BN457" s="253"/>
      <c r="BO457" s="253"/>
      <c r="BP457" s="253"/>
      <c r="BQ457" s="253"/>
      <c r="BR457" s="253"/>
      <c r="BS457" s="253"/>
      <c r="BT457" s="253"/>
      <c r="BU457" s="253"/>
      <c r="BV457" s="253"/>
      <c r="BW457" s="253"/>
      <c r="BX457" s="253"/>
      <c r="BY457" s="253"/>
      <c r="BZ457" s="253"/>
      <c r="CA457" s="253"/>
      <c r="CB457" s="253"/>
      <c r="CC457" s="253"/>
      <c r="CD457" s="253"/>
      <c r="CE457" s="253"/>
      <c r="CF457" s="253"/>
      <c r="CG457" s="253"/>
      <c r="CH457" s="253"/>
      <c r="CI457" s="253"/>
      <c r="CJ457" s="253"/>
      <c r="CK457" s="253"/>
      <c r="CL457" s="253"/>
      <c r="CM457" s="253"/>
      <c r="CN457" s="253"/>
      <c r="CO457" s="253"/>
      <c r="CP457" s="253"/>
      <c r="CQ457" s="253"/>
      <c r="CR457" s="253"/>
      <c r="CS457" s="253"/>
      <c r="CT457" s="253"/>
      <c r="CU457" s="253"/>
      <c r="CV457" s="253"/>
      <c r="CW457" s="253"/>
      <c r="CX457" s="253"/>
      <c r="CY457" s="253"/>
      <c r="CZ457" s="253"/>
      <c r="DA457" s="253"/>
      <c r="DB457" s="253"/>
      <c r="DC457" s="253"/>
      <c r="DD457" s="253"/>
      <c r="DE457" s="253"/>
      <c r="DF457" s="253"/>
      <c r="DG457" s="253"/>
      <c r="DH457" s="253"/>
      <c r="DI457" s="253"/>
      <c r="DJ457" s="253"/>
      <c r="DK457" s="253"/>
      <c r="DL457" s="253"/>
      <c r="DM457" s="253"/>
      <c r="DN457" s="253"/>
      <c r="DO457" s="253"/>
      <c r="DP457" s="253"/>
      <c r="DQ457" s="253"/>
      <c r="DR457" s="253"/>
      <c r="DS457" s="253"/>
      <c r="DT457" s="253"/>
      <c r="DU457" s="253"/>
      <c r="DV457" s="253"/>
      <c r="DW457" s="253"/>
      <c r="DX457" s="253"/>
      <c r="DY457" s="253"/>
      <c r="DZ457" s="253"/>
      <c r="EA457" s="253"/>
      <c r="EB457" s="253"/>
      <c r="EC457" s="253"/>
      <c r="ED457" s="253"/>
      <c r="EE457" s="253"/>
      <c r="EF457" s="253"/>
      <c r="EG457" s="253"/>
      <c r="EH457" s="253"/>
      <c r="EI457" s="253"/>
      <c r="EJ457" s="253"/>
      <c r="EK457" s="253"/>
      <c r="EL457" s="253"/>
      <c r="EM457" s="253"/>
      <c r="EN457" s="253"/>
      <c r="EO457" s="253"/>
      <c r="EP457" s="253"/>
      <c r="EQ457" s="253"/>
      <c r="ER457" s="253"/>
      <c r="ES457" s="253"/>
      <c r="ET457" s="253"/>
      <c r="EU457" s="253"/>
      <c r="EV457" s="253"/>
      <c r="EW457" s="253"/>
      <c r="EX457" s="253"/>
      <c r="EY457" s="253"/>
      <c r="EZ457" s="253"/>
      <c r="FA457" s="253"/>
      <c r="FB457" s="253"/>
      <c r="FC457" s="253"/>
      <c r="FD457" s="253"/>
      <c r="FE457" s="253"/>
      <c r="FF457" s="253"/>
      <c r="FG457" s="253"/>
      <c r="FH457" s="253"/>
      <c r="FI457" s="253"/>
      <c r="FJ457" s="253"/>
      <c r="FK457" s="253"/>
      <c r="FL457" s="253"/>
      <c r="FM457" s="253"/>
      <c r="FN457" s="253"/>
      <c r="FO457" s="253"/>
      <c r="FP457" s="253"/>
      <c r="FQ457" s="253"/>
      <c r="FR457" s="253"/>
      <c r="FS457" s="253"/>
      <c r="FT457" s="253"/>
      <c r="FU457" s="253"/>
      <c r="FV457" s="253"/>
      <c r="FW457" s="253"/>
      <c r="FX457" s="253"/>
      <c r="FY457" s="253"/>
      <c r="FZ457" s="253"/>
      <c r="GA457" s="253"/>
      <c r="GB457" s="253"/>
      <c r="GC457" s="253"/>
      <c r="GD457" s="253"/>
      <c r="GE457" s="253"/>
      <c r="GF457" s="253"/>
      <c r="GG457" s="253"/>
      <c r="GH457" s="253"/>
      <c r="GI457" s="253"/>
      <c r="GJ457" s="253"/>
      <c r="GK457" s="253"/>
      <c r="GL457" s="253"/>
      <c r="GM457" s="253"/>
      <c r="GN457" s="253"/>
      <c r="GO457" s="253"/>
      <c r="GP457" s="253"/>
      <c r="GQ457" s="253"/>
      <c r="GR457" s="253"/>
      <c r="GS457" s="253"/>
      <c r="GT457" s="253"/>
      <c r="GU457" s="253"/>
      <c r="GV457" s="253"/>
      <c r="GW457" s="253"/>
      <c r="GX457" s="253"/>
      <c r="GY457" s="253"/>
      <c r="GZ457" s="253"/>
      <c r="HA457" s="253"/>
      <c r="HB457" s="253"/>
      <c r="HC457" s="253"/>
      <c r="HD457" s="253"/>
      <c r="HE457" s="253"/>
      <c r="HF457" s="253"/>
    </row>
    <row r="458" spans="1:214" s="312" customFormat="1" ht="15" customHeight="1" x14ac:dyDescent="0.25">
      <c r="A458" s="252"/>
      <c r="B458" s="253"/>
      <c r="C458" s="253"/>
      <c r="D458" s="253"/>
      <c r="E458" s="253"/>
      <c r="F458" s="253"/>
      <c r="G458" s="253"/>
      <c r="H458" s="253"/>
      <c r="I458" s="253"/>
      <c r="J458" s="253"/>
      <c r="K458" s="253"/>
      <c r="L458" s="253"/>
      <c r="M458" s="253"/>
      <c r="N458" s="253"/>
      <c r="O458" s="253"/>
      <c r="P458" s="253"/>
      <c r="Q458" s="253"/>
      <c r="R458" s="253"/>
      <c r="S458" s="253"/>
      <c r="T458" s="253"/>
      <c r="U458" s="253" t="s">
        <v>656</v>
      </c>
      <c r="V458" s="253"/>
      <c r="W458" s="253"/>
      <c r="X458" s="253"/>
      <c r="Y458" s="253"/>
      <c r="Z458" s="253"/>
      <c r="AA458" s="253"/>
      <c r="AB458" s="253"/>
      <c r="AC458" s="253" t="s">
        <v>332</v>
      </c>
      <c r="AD458" s="253"/>
      <c r="AE458" s="253"/>
      <c r="AF458" s="253"/>
      <c r="AG458" s="253"/>
      <c r="AH458" s="253"/>
      <c r="AI458" s="253"/>
      <c r="AJ458" s="253"/>
      <c r="AK458" s="253"/>
      <c r="AL458" s="253"/>
      <c r="AM458" s="253"/>
      <c r="AN458" s="253"/>
      <c r="AO458" s="253"/>
      <c r="AP458" s="253"/>
      <c r="AQ458" s="253"/>
      <c r="AR458" s="253"/>
      <c r="AS458" s="253"/>
      <c r="AT458" s="253"/>
      <c r="AU458" s="253"/>
      <c r="AV458" s="253"/>
      <c r="AW458" s="253"/>
      <c r="AX458" s="253"/>
      <c r="AY458" s="253"/>
      <c r="AZ458" s="253"/>
      <c r="BA458" s="253"/>
      <c r="BB458" s="253"/>
      <c r="BC458" s="253"/>
      <c r="BD458" s="253"/>
      <c r="BE458" s="253"/>
      <c r="BF458" s="253"/>
      <c r="BG458" s="253"/>
      <c r="BH458" s="253"/>
      <c r="BI458" s="253"/>
      <c r="BJ458" s="253"/>
      <c r="BK458" s="253"/>
      <c r="BL458" s="253"/>
      <c r="BM458" s="253"/>
      <c r="BN458" s="253"/>
      <c r="BO458" s="253"/>
      <c r="BP458" s="253"/>
      <c r="BQ458" s="253"/>
      <c r="BR458" s="253"/>
      <c r="BS458" s="253"/>
      <c r="BT458" s="253"/>
      <c r="BU458" s="253"/>
      <c r="BV458" s="253"/>
      <c r="BW458" s="253"/>
      <c r="BX458" s="253"/>
      <c r="BY458" s="253"/>
      <c r="BZ458" s="253"/>
      <c r="CA458" s="253"/>
      <c r="CB458" s="253"/>
      <c r="CC458" s="253"/>
      <c r="CD458" s="253"/>
      <c r="CE458" s="253"/>
      <c r="CF458" s="253"/>
      <c r="CG458" s="253"/>
      <c r="CH458" s="253"/>
      <c r="CI458" s="253"/>
      <c r="CJ458" s="253"/>
      <c r="CK458" s="253"/>
      <c r="CL458" s="253"/>
      <c r="CM458" s="253"/>
      <c r="CN458" s="253"/>
      <c r="CO458" s="253"/>
      <c r="CP458" s="253"/>
      <c r="CQ458" s="253"/>
      <c r="CR458" s="253"/>
      <c r="CS458" s="253"/>
      <c r="CT458" s="253"/>
      <c r="CU458" s="253"/>
      <c r="CV458" s="253"/>
      <c r="CW458" s="253"/>
      <c r="CX458" s="253"/>
      <c r="CY458" s="253"/>
      <c r="CZ458" s="253"/>
      <c r="DA458" s="253"/>
      <c r="DB458" s="253"/>
      <c r="DC458" s="253"/>
      <c r="DD458" s="253"/>
      <c r="DE458" s="253"/>
      <c r="DF458" s="253"/>
      <c r="DG458" s="253"/>
      <c r="DH458" s="253"/>
      <c r="DI458" s="253"/>
      <c r="DJ458" s="253"/>
      <c r="DK458" s="253"/>
      <c r="DL458" s="253"/>
      <c r="DM458" s="253"/>
      <c r="DN458" s="253"/>
      <c r="DO458" s="253"/>
      <c r="DP458" s="253"/>
      <c r="DQ458" s="253"/>
      <c r="DR458" s="253"/>
      <c r="DS458" s="253"/>
      <c r="DT458" s="253"/>
      <c r="DU458" s="253"/>
      <c r="DV458" s="253"/>
      <c r="DW458" s="253"/>
      <c r="DX458" s="253"/>
      <c r="DY458" s="253"/>
      <c r="DZ458" s="253"/>
      <c r="EA458" s="253"/>
      <c r="EB458" s="253"/>
      <c r="EC458" s="253"/>
      <c r="ED458" s="253"/>
      <c r="EE458" s="253"/>
      <c r="EF458" s="253"/>
      <c r="EG458" s="253"/>
      <c r="EH458" s="253"/>
      <c r="EI458" s="253"/>
      <c r="EJ458" s="253"/>
      <c r="EK458" s="253"/>
      <c r="EL458" s="253"/>
      <c r="EM458" s="253"/>
      <c r="EN458" s="253"/>
      <c r="EO458" s="253"/>
      <c r="EP458" s="253"/>
      <c r="EQ458" s="253"/>
      <c r="ER458" s="253"/>
      <c r="ES458" s="253"/>
      <c r="ET458" s="253"/>
      <c r="EU458" s="253"/>
      <c r="EV458" s="253"/>
      <c r="EW458" s="253"/>
      <c r="EX458" s="253"/>
      <c r="EY458" s="253"/>
      <c r="EZ458" s="253"/>
      <c r="FA458" s="253"/>
      <c r="FB458" s="253"/>
      <c r="FC458" s="253"/>
      <c r="FD458" s="253"/>
      <c r="FE458" s="253"/>
      <c r="FF458" s="253"/>
      <c r="FG458" s="253"/>
      <c r="FH458" s="253"/>
      <c r="FI458" s="253"/>
      <c r="FJ458" s="253"/>
      <c r="FK458" s="253"/>
      <c r="FL458" s="253"/>
      <c r="FM458" s="253"/>
      <c r="FN458" s="253"/>
      <c r="FO458" s="253"/>
      <c r="FP458" s="253"/>
      <c r="FQ458" s="253"/>
      <c r="FR458" s="253"/>
      <c r="FS458" s="253"/>
      <c r="FT458" s="253"/>
      <c r="FU458" s="253"/>
      <c r="FV458" s="253"/>
      <c r="FW458" s="253"/>
      <c r="FX458" s="253"/>
      <c r="FY458" s="253"/>
      <c r="FZ458" s="253"/>
      <c r="GA458" s="253"/>
      <c r="GB458" s="253"/>
      <c r="GC458" s="253"/>
      <c r="GD458" s="253"/>
      <c r="GE458" s="253"/>
      <c r="GF458" s="253"/>
      <c r="GG458" s="253"/>
      <c r="GH458" s="253"/>
      <c r="GI458" s="253"/>
      <c r="GJ458" s="253"/>
      <c r="GK458" s="253"/>
      <c r="GL458" s="253"/>
      <c r="GM458" s="253"/>
      <c r="GN458" s="253"/>
      <c r="GO458" s="253"/>
      <c r="GP458" s="253"/>
      <c r="GQ458" s="253"/>
      <c r="GR458" s="253"/>
      <c r="GS458" s="253"/>
      <c r="GT458" s="253"/>
      <c r="GU458" s="253"/>
      <c r="GV458" s="253"/>
      <c r="GW458" s="253"/>
      <c r="GX458" s="253"/>
      <c r="GY458" s="253"/>
      <c r="GZ458" s="253"/>
      <c r="HA458" s="253"/>
      <c r="HB458" s="253"/>
      <c r="HC458" s="253"/>
      <c r="HD458" s="253"/>
      <c r="HE458" s="253"/>
      <c r="HF458" s="253"/>
    </row>
    <row r="459" spans="1:214" s="312" customFormat="1" ht="15" customHeight="1" x14ac:dyDescent="0.25">
      <c r="A459" s="252"/>
      <c r="B459" s="253"/>
      <c r="C459" s="253"/>
      <c r="D459" s="253"/>
      <c r="E459" s="253"/>
      <c r="F459" s="253"/>
      <c r="G459" s="253"/>
      <c r="H459" s="253"/>
      <c r="I459" s="253"/>
      <c r="J459" s="253"/>
      <c r="K459" s="253"/>
      <c r="L459" s="253"/>
      <c r="M459" s="253"/>
      <c r="N459" s="253"/>
      <c r="O459" s="253"/>
      <c r="P459" s="253"/>
      <c r="Q459" s="253"/>
      <c r="R459" s="253"/>
      <c r="S459" s="253"/>
      <c r="T459" s="253"/>
      <c r="U459" s="253" t="s">
        <v>657</v>
      </c>
      <c r="V459" s="253"/>
      <c r="W459" s="253"/>
      <c r="X459" s="253"/>
      <c r="Y459" s="253"/>
      <c r="Z459" s="253"/>
      <c r="AA459" s="253"/>
      <c r="AB459" s="253"/>
      <c r="AC459" s="253" t="s">
        <v>393</v>
      </c>
      <c r="AD459" s="253"/>
      <c r="AE459" s="253"/>
      <c r="AF459" s="253"/>
      <c r="AG459" s="253"/>
      <c r="AH459" s="253"/>
      <c r="AI459" s="253"/>
      <c r="AJ459" s="253"/>
      <c r="AK459" s="253"/>
      <c r="AL459" s="253"/>
      <c r="AM459" s="253"/>
      <c r="AN459" s="253"/>
      <c r="AO459" s="253"/>
      <c r="AP459" s="253"/>
      <c r="AQ459" s="253"/>
      <c r="AR459" s="253"/>
      <c r="AS459" s="253"/>
      <c r="AT459" s="253"/>
      <c r="AU459" s="253"/>
      <c r="AV459" s="253"/>
      <c r="AW459" s="253"/>
      <c r="AX459" s="253"/>
      <c r="AY459" s="253"/>
      <c r="AZ459" s="253"/>
      <c r="BA459" s="253"/>
      <c r="BB459" s="253"/>
      <c r="BC459" s="253"/>
      <c r="BD459" s="253"/>
      <c r="BE459" s="253"/>
      <c r="BF459" s="253"/>
      <c r="BG459" s="253"/>
      <c r="BH459" s="253"/>
      <c r="BI459" s="253"/>
      <c r="BJ459" s="253"/>
      <c r="BK459" s="253"/>
      <c r="BL459" s="253"/>
      <c r="BM459" s="253"/>
      <c r="BN459" s="253"/>
      <c r="BO459" s="253"/>
      <c r="BP459" s="253"/>
      <c r="BQ459" s="253"/>
      <c r="BR459" s="253"/>
      <c r="BS459" s="253"/>
      <c r="BT459" s="253"/>
      <c r="BU459" s="253"/>
      <c r="BV459" s="253"/>
      <c r="BW459" s="253"/>
      <c r="BX459" s="253"/>
      <c r="BY459" s="253"/>
      <c r="BZ459" s="253"/>
      <c r="CA459" s="253"/>
      <c r="CB459" s="253"/>
      <c r="CC459" s="253"/>
      <c r="CD459" s="253"/>
      <c r="CE459" s="253"/>
      <c r="CF459" s="253"/>
      <c r="CG459" s="253"/>
      <c r="CH459" s="253"/>
      <c r="CI459" s="253"/>
      <c r="CJ459" s="253"/>
      <c r="CK459" s="253"/>
      <c r="CL459" s="253"/>
      <c r="CM459" s="253"/>
      <c r="CN459" s="253"/>
      <c r="CO459" s="253"/>
      <c r="CP459" s="253"/>
      <c r="CQ459" s="253"/>
      <c r="CR459" s="253"/>
      <c r="CS459" s="253"/>
      <c r="CT459" s="253"/>
      <c r="CU459" s="253"/>
      <c r="CV459" s="253"/>
      <c r="CW459" s="253"/>
      <c r="CX459" s="253"/>
      <c r="CY459" s="253"/>
      <c r="CZ459" s="253"/>
      <c r="DA459" s="253"/>
      <c r="DB459" s="253"/>
      <c r="DC459" s="253"/>
      <c r="DD459" s="253"/>
      <c r="DE459" s="253"/>
      <c r="DF459" s="253"/>
      <c r="DG459" s="253"/>
      <c r="DH459" s="253"/>
      <c r="DI459" s="253"/>
      <c r="DJ459" s="253"/>
      <c r="DK459" s="253"/>
      <c r="DL459" s="253"/>
      <c r="DM459" s="253"/>
      <c r="DN459" s="253"/>
      <c r="DO459" s="253"/>
      <c r="DP459" s="253"/>
      <c r="DQ459" s="253"/>
      <c r="DR459" s="253"/>
      <c r="DS459" s="253"/>
      <c r="DT459" s="253"/>
      <c r="DU459" s="253"/>
      <c r="DV459" s="253"/>
      <c r="DW459" s="253"/>
      <c r="DX459" s="253"/>
      <c r="DY459" s="253"/>
      <c r="DZ459" s="253"/>
      <c r="EA459" s="253"/>
      <c r="EB459" s="253"/>
      <c r="EC459" s="253"/>
      <c r="ED459" s="253"/>
      <c r="EE459" s="253"/>
      <c r="EF459" s="253"/>
      <c r="EG459" s="253"/>
      <c r="EH459" s="253"/>
      <c r="EI459" s="253"/>
      <c r="EJ459" s="253"/>
      <c r="EK459" s="253"/>
      <c r="EL459" s="253"/>
      <c r="EM459" s="253"/>
      <c r="EN459" s="253"/>
      <c r="EO459" s="253"/>
      <c r="EP459" s="253"/>
      <c r="EQ459" s="253"/>
      <c r="ER459" s="253"/>
      <c r="ES459" s="253"/>
      <c r="ET459" s="253"/>
      <c r="EU459" s="253"/>
      <c r="EV459" s="253"/>
      <c r="EW459" s="253"/>
      <c r="EX459" s="253"/>
      <c r="EY459" s="253"/>
      <c r="EZ459" s="253"/>
      <c r="FA459" s="253"/>
      <c r="FB459" s="253"/>
      <c r="FC459" s="253"/>
      <c r="FD459" s="253"/>
      <c r="FE459" s="253"/>
      <c r="FF459" s="253"/>
      <c r="FG459" s="253"/>
      <c r="FH459" s="253"/>
      <c r="FI459" s="253"/>
      <c r="FJ459" s="253"/>
      <c r="FK459" s="253"/>
      <c r="FL459" s="253"/>
      <c r="FM459" s="253"/>
      <c r="FN459" s="253"/>
      <c r="FO459" s="253"/>
      <c r="FP459" s="253"/>
      <c r="FQ459" s="253"/>
      <c r="FR459" s="253"/>
      <c r="FS459" s="253"/>
      <c r="FT459" s="253"/>
      <c r="FU459" s="253"/>
      <c r="FV459" s="253"/>
      <c r="FW459" s="253"/>
      <c r="FX459" s="253"/>
      <c r="FY459" s="253"/>
      <c r="FZ459" s="253"/>
      <c r="GA459" s="253"/>
      <c r="GB459" s="253"/>
      <c r="GC459" s="253"/>
      <c r="GD459" s="253"/>
      <c r="GE459" s="253"/>
      <c r="GF459" s="253"/>
      <c r="GG459" s="253"/>
      <c r="GH459" s="253"/>
      <c r="GI459" s="253"/>
      <c r="GJ459" s="253"/>
      <c r="GK459" s="253"/>
      <c r="GL459" s="253"/>
      <c r="GM459" s="253"/>
      <c r="GN459" s="253"/>
      <c r="GO459" s="253"/>
      <c r="GP459" s="253"/>
      <c r="GQ459" s="253"/>
      <c r="GR459" s="253"/>
      <c r="GS459" s="253"/>
      <c r="GT459" s="253"/>
      <c r="GU459" s="253"/>
      <c r="GV459" s="253"/>
      <c r="GW459" s="253"/>
      <c r="GX459" s="253"/>
      <c r="GY459" s="253"/>
      <c r="GZ459" s="253"/>
      <c r="HA459" s="253"/>
      <c r="HB459" s="253"/>
      <c r="HC459" s="253"/>
      <c r="HD459" s="253"/>
      <c r="HE459" s="253"/>
      <c r="HF459" s="253"/>
    </row>
    <row r="460" spans="1:214" s="312" customFormat="1" ht="15" customHeight="1" x14ac:dyDescent="0.25">
      <c r="A460" s="252"/>
      <c r="B460" s="253"/>
      <c r="C460" s="253"/>
      <c r="D460" s="253"/>
      <c r="E460" s="253"/>
      <c r="F460" s="253"/>
      <c r="G460" s="253"/>
      <c r="H460" s="253"/>
      <c r="I460" s="253"/>
      <c r="J460" s="253"/>
      <c r="K460" s="253"/>
      <c r="L460" s="253"/>
      <c r="M460" s="253"/>
      <c r="N460" s="253"/>
      <c r="O460" s="253"/>
      <c r="P460" s="253"/>
      <c r="Q460" s="253"/>
      <c r="R460" s="253"/>
      <c r="S460" s="253"/>
      <c r="T460" s="253"/>
      <c r="U460" s="253" t="s">
        <v>658</v>
      </c>
      <c r="V460" s="253"/>
      <c r="W460" s="253"/>
      <c r="X460" s="253"/>
      <c r="Y460" s="253"/>
      <c r="Z460" s="253"/>
      <c r="AA460" s="253"/>
      <c r="AB460" s="253"/>
      <c r="AC460" s="253" t="s">
        <v>357</v>
      </c>
      <c r="AD460" s="253"/>
      <c r="AE460" s="253"/>
      <c r="AF460" s="253"/>
      <c r="AG460" s="253"/>
      <c r="AH460" s="253"/>
      <c r="AI460" s="253"/>
      <c r="AJ460" s="253"/>
      <c r="AK460" s="253"/>
      <c r="AL460" s="253"/>
      <c r="AM460" s="253"/>
      <c r="AN460" s="253"/>
      <c r="AO460" s="253"/>
      <c r="AP460" s="253"/>
      <c r="AQ460" s="253"/>
      <c r="AR460" s="253"/>
      <c r="AS460" s="253"/>
      <c r="AT460" s="253"/>
      <c r="AU460" s="253"/>
      <c r="AV460" s="253"/>
      <c r="AW460" s="253"/>
      <c r="AX460" s="253"/>
      <c r="AY460" s="253"/>
      <c r="AZ460" s="253"/>
      <c r="BA460" s="253"/>
      <c r="BB460" s="253"/>
      <c r="BC460" s="253"/>
      <c r="BD460" s="253"/>
      <c r="BE460" s="253"/>
      <c r="BF460" s="253"/>
      <c r="BG460" s="253"/>
      <c r="BH460" s="253"/>
      <c r="BI460" s="253"/>
      <c r="BJ460" s="253"/>
      <c r="BK460" s="253"/>
      <c r="BL460" s="253"/>
      <c r="BM460" s="253"/>
      <c r="BN460" s="253"/>
      <c r="BO460" s="253"/>
      <c r="BP460" s="253"/>
      <c r="BQ460" s="253"/>
      <c r="BR460" s="253"/>
      <c r="BS460" s="253"/>
      <c r="BT460" s="253"/>
      <c r="BU460" s="253"/>
      <c r="BV460" s="253"/>
      <c r="BW460" s="253"/>
      <c r="BX460" s="253"/>
      <c r="BY460" s="253"/>
      <c r="BZ460" s="253"/>
      <c r="CA460" s="253"/>
      <c r="CB460" s="253"/>
      <c r="CC460" s="253"/>
      <c r="CD460" s="253"/>
      <c r="CE460" s="253"/>
      <c r="CF460" s="253"/>
      <c r="CG460" s="253"/>
      <c r="CH460" s="253"/>
      <c r="CI460" s="253"/>
      <c r="CJ460" s="253"/>
      <c r="CK460" s="253"/>
      <c r="CL460" s="253"/>
      <c r="CM460" s="253"/>
      <c r="CN460" s="253"/>
      <c r="CO460" s="253"/>
      <c r="CP460" s="253"/>
      <c r="CQ460" s="253"/>
      <c r="CR460" s="253"/>
      <c r="CS460" s="253"/>
      <c r="CT460" s="253"/>
      <c r="CU460" s="253"/>
      <c r="CV460" s="253"/>
      <c r="CW460" s="253"/>
      <c r="CX460" s="253"/>
      <c r="CY460" s="253"/>
      <c r="CZ460" s="253"/>
      <c r="DA460" s="253"/>
      <c r="DB460" s="253"/>
      <c r="DC460" s="253"/>
      <c r="DD460" s="253"/>
      <c r="DE460" s="253"/>
      <c r="DF460" s="253"/>
      <c r="DG460" s="253"/>
      <c r="DH460" s="253"/>
      <c r="DI460" s="253"/>
      <c r="DJ460" s="253"/>
      <c r="DK460" s="253"/>
      <c r="DL460" s="253"/>
      <c r="DM460" s="253"/>
      <c r="DN460" s="253"/>
      <c r="DO460" s="253"/>
      <c r="DP460" s="253"/>
      <c r="DQ460" s="253"/>
      <c r="DR460" s="253"/>
      <c r="DS460" s="253"/>
      <c r="DT460" s="253"/>
      <c r="DU460" s="253"/>
      <c r="DV460" s="253"/>
      <c r="DW460" s="253"/>
      <c r="DX460" s="253"/>
      <c r="DY460" s="253"/>
      <c r="DZ460" s="253"/>
      <c r="EA460" s="253"/>
      <c r="EB460" s="253"/>
      <c r="EC460" s="253"/>
      <c r="ED460" s="253"/>
      <c r="EE460" s="253"/>
      <c r="EF460" s="253"/>
      <c r="EG460" s="253"/>
      <c r="EH460" s="253"/>
      <c r="EI460" s="253"/>
      <c r="EJ460" s="253"/>
      <c r="EK460" s="253"/>
      <c r="EL460" s="253"/>
      <c r="EM460" s="253"/>
      <c r="EN460" s="253"/>
      <c r="EO460" s="253"/>
      <c r="EP460" s="253"/>
      <c r="EQ460" s="253"/>
      <c r="ER460" s="253"/>
      <c r="ES460" s="253"/>
      <c r="ET460" s="253"/>
      <c r="EU460" s="253"/>
      <c r="EV460" s="253"/>
      <c r="EW460" s="253"/>
      <c r="EX460" s="253"/>
      <c r="EY460" s="253"/>
      <c r="EZ460" s="253"/>
      <c r="FA460" s="253"/>
      <c r="FB460" s="253"/>
      <c r="FC460" s="253"/>
      <c r="FD460" s="253"/>
      <c r="FE460" s="253"/>
      <c r="FF460" s="253"/>
      <c r="FG460" s="253"/>
      <c r="FH460" s="253"/>
      <c r="FI460" s="253"/>
      <c r="FJ460" s="253"/>
      <c r="FK460" s="253"/>
      <c r="FL460" s="253"/>
      <c r="FM460" s="253"/>
      <c r="FN460" s="253"/>
      <c r="FO460" s="253"/>
      <c r="FP460" s="253"/>
      <c r="FQ460" s="253"/>
      <c r="FR460" s="253"/>
      <c r="FS460" s="253"/>
      <c r="FT460" s="253"/>
      <c r="FU460" s="253"/>
      <c r="FV460" s="253"/>
      <c r="FW460" s="253"/>
      <c r="FX460" s="253"/>
      <c r="FY460" s="253"/>
      <c r="FZ460" s="253"/>
      <c r="GA460" s="253"/>
      <c r="GB460" s="253"/>
      <c r="GC460" s="253"/>
      <c r="GD460" s="253"/>
      <c r="GE460" s="253"/>
      <c r="GF460" s="253"/>
      <c r="GG460" s="253"/>
      <c r="GH460" s="253"/>
      <c r="GI460" s="253"/>
      <c r="GJ460" s="253"/>
      <c r="GK460" s="253"/>
      <c r="GL460" s="253"/>
      <c r="GM460" s="253"/>
      <c r="GN460" s="253"/>
      <c r="GO460" s="253"/>
      <c r="GP460" s="253"/>
      <c r="GQ460" s="253"/>
      <c r="GR460" s="253"/>
      <c r="GS460" s="253"/>
      <c r="GT460" s="253"/>
      <c r="GU460" s="253"/>
      <c r="GV460" s="253"/>
      <c r="GW460" s="253"/>
      <c r="GX460" s="253"/>
      <c r="GY460" s="253"/>
      <c r="GZ460" s="253"/>
      <c r="HA460" s="253"/>
      <c r="HB460" s="253"/>
      <c r="HC460" s="253"/>
      <c r="HD460" s="253"/>
      <c r="HE460" s="253"/>
      <c r="HF460" s="253"/>
    </row>
    <row r="461" spans="1:214" s="312" customFormat="1" ht="15" customHeight="1" x14ac:dyDescent="0.25">
      <c r="A461" s="252"/>
      <c r="B461" s="253"/>
      <c r="C461" s="253"/>
      <c r="D461" s="253"/>
      <c r="E461" s="253"/>
      <c r="F461" s="253"/>
      <c r="G461" s="253"/>
      <c r="H461" s="253"/>
      <c r="I461" s="253"/>
      <c r="J461" s="253"/>
      <c r="K461" s="253"/>
      <c r="L461" s="253"/>
      <c r="M461" s="253"/>
      <c r="N461" s="253"/>
      <c r="O461" s="253"/>
      <c r="P461" s="253"/>
      <c r="Q461" s="253"/>
      <c r="R461" s="253"/>
      <c r="S461" s="253"/>
      <c r="T461" s="253"/>
      <c r="U461" s="253" t="s">
        <v>659</v>
      </c>
      <c r="V461" s="253"/>
      <c r="W461" s="253"/>
      <c r="X461" s="253"/>
      <c r="Y461" s="253"/>
      <c r="Z461" s="253"/>
      <c r="AA461" s="253"/>
      <c r="AB461" s="253"/>
      <c r="AC461" s="253" t="s">
        <v>318</v>
      </c>
      <c r="AD461" s="253"/>
      <c r="AE461" s="253"/>
      <c r="AF461" s="253"/>
      <c r="AG461" s="253"/>
      <c r="AH461" s="253"/>
      <c r="AI461" s="253"/>
      <c r="AJ461" s="253"/>
      <c r="AK461" s="253"/>
      <c r="AL461" s="253"/>
      <c r="AM461" s="253"/>
      <c r="AN461" s="253"/>
      <c r="AO461" s="253"/>
      <c r="AP461" s="253"/>
      <c r="AQ461" s="253"/>
      <c r="AR461" s="253"/>
      <c r="AS461" s="253"/>
      <c r="AT461" s="253"/>
      <c r="AU461" s="253"/>
      <c r="AV461" s="253"/>
      <c r="AW461" s="253"/>
      <c r="AX461" s="253"/>
      <c r="AY461" s="253"/>
      <c r="AZ461" s="253"/>
      <c r="BA461" s="253"/>
      <c r="BB461" s="253"/>
      <c r="BC461" s="253"/>
      <c r="BD461" s="253"/>
      <c r="BE461" s="253"/>
      <c r="BF461" s="253"/>
      <c r="BG461" s="253"/>
      <c r="BH461" s="253"/>
      <c r="BI461" s="253"/>
      <c r="BJ461" s="253"/>
      <c r="BK461" s="253"/>
      <c r="BL461" s="253"/>
      <c r="BM461" s="253"/>
      <c r="BN461" s="253"/>
      <c r="BO461" s="253"/>
      <c r="BP461" s="253"/>
      <c r="BQ461" s="253"/>
      <c r="BR461" s="253"/>
      <c r="BS461" s="253"/>
      <c r="BT461" s="253"/>
      <c r="BU461" s="253"/>
      <c r="BV461" s="253"/>
      <c r="BW461" s="253"/>
      <c r="BX461" s="253"/>
      <c r="BY461" s="253"/>
      <c r="BZ461" s="253"/>
      <c r="CA461" s="253"/>
      <c r="CB461" s="253"/>
      <c r="CC461" s="253"/>
      <c r="CD461" s="253"/>
      <c r="CE461" s="253"/>
      <c r="CF461" s="253"/>
      <c r="CG461" s="253"/>
      <c r="CH461" s="253"/>
      <c r="CI461" s="253"/>
      <c r="CJ461" s="253"/>
      <c r="CK461" s="253"/>
      <c r="CL461" s="253"/>
      <c r="CM461" s="253"/>
      <c r="CN461" s="253"/>
      <c r="CO461" s="253"/>
      <c r="CP461" s="253"/>
      <c r="CQ461" s="253"/>
      <c r="CR461" s="253"/>
      <c r="CS461" s="253"/>
      <c r="CT461" s="253"/>
      <c r="CU461" s="253"/>
      <c r="CV461" s="253"/>
      <c r="CW461" s="253"/>
      <c r="CX461" s="253"/>
      <c r="CY461" s="253"/>
      <c r="CZ461" s="253"/>
      <c r="DA461" s="253"/>
      <c r="DB461" s="253"/>
      <c r="DC461" s="253"/>
      <c r="DD461" s="253"/>
      <c r="DE461" s="253"/>
      <c r="DF461" s="253"/>
      <c r="DG461" s="253"/>
      <c r="DH461" s="253"/>
      <c r="DI461" s="253"/>
      <c r="DJ461" s="253"/>
      <c r="DK461" s="253"/>
      <c r="DL461" s="253"/>
      <c r="DM461" s="253"/>
      <c r="DN461" s="253"/>
      <c r="DO461" s="253"/>
      <c r="DP461" s="253"/>
      <c r="DQ461" s="253"/>
      <c r="DR461" s="253"/>
      <c r="DS461" s="253"/>
      <c r="DT461" s="253"/>
      <c r="DU461" s="253"/>
      <c r="DV461" s="253"/>
      <c r="DW461" s="253"/>
      <c r="DX461" s="253"/>
      <c r="DY461" s="253"/>
      <c r="DZ461" s="253"/>
      <c r="EA461" s="253"/>
      <c r="EB461" s="253"/>
      <c r="EC461" s="253"/>
      <c r="ED461" s="253"/>
      <c r="EE461" s="253"/>
      <c r="EF461" s="253"/>
      <c r="EG461" s="253"/>
      <c r="EH461" s="253"/>
      <c r="EI461" s="253"/>
      <c r="EJ461" s="253"/>
      <c r="EK461" s="253"/>
      <c r="EL461" s="253"/>
      <c r="EM461" s="253"/>
      <c r="EN461" s="253"/>
      <c r="EO461" s="253"/>
      <c r="EP461" s="253"/>
      <c r="EQ461" s="253"/>
      <c r="ER461" s="253"/>
      <c r="ES461" s="253"/>
      <c r="ET461" s="253"/>
      <c r="EU461" s="253"/>
      <c r="EV461" s="253"/>
      <c r="EW461" s="253"/>
      <c r="EX461" s="253"/>
      <c r="EY461" s="253"/>
      <c r="EZ461" s="253"/>
      <c r="FA461" s="253"/>
      <c r="FB461" s="253"/>
      <c r="FC461" s="253"/>
      <c r="FD461" s="253"/>
      <c r="FE461" s="253"/>
      <c r="FF461" s="253"/>
      <c r="FG461" s="253"/>
      <c r="FH461" s="253"/>
      <c r="FI461" s="253"/>
      <c r="FJ461" s="253"/>
      <c r="FK461" s="253"/>
      <c r="FL461" s="253"/>
      <c r="FM461" s="253"/>
      <c r="FN461" s="253"/>
      <c r="FO461" s="253"/>
      <c r="FP461" s="253"/>
      <c r="FQ461" s="253"/>
      <c r="FR461" s="253"/>
      <c r="FS461" s="253"/>
      <c r="FT461" s="253"/>
      <c r="FU461" s="253"/>
      <c r="FV461" s="253"/>
      <c r="FW461" s="253"/>
      <c r="FX461" s="253"/>
      <c r="FY461" s="253"/>
      <c r="FZ461" s="253"/>
      <c r="GA461" s="253"/>
      <c r="GB461" s="253"/>
      <c r="GC461" s="253"/>
      <c r="GD461" s="253"/>
      <c r="GE461" s="253"/>
      <c r="GF461" s="253"/>
      <c r="GG461" s="253"/>
      <c r="GH461" s="253"/>
      <c r="GI461" s="253"/>
      <c r="GJ461" s="253"/>
      <c r="GK461" s="253"/>
      <c r="GL461" s="253"/>
      <c r="GM461" s="253"/>
      <c r="GN461" s="253"/>
      <c r="GO461" s="253"/>
      <c r="GP461" s="253"/>
      <c r="GQ461" s="253"/>
      <c r="GR461" s="253"/>
      <c r="GS461" s="253"/>
      <c r="GT461" s="253"/>
      <c r="GU461" s="253"/>
      <c r="GV461" s="253"/>
      <c r="GW461" s="253"/>
      <c r="GX461" s="253"/>
      <c r="GY461" s="253"/>
      <c r="GZ461" s="253"/>
      <c r="HA461" s="253"/>
      <c r="HB461" s="253"/>
      <c r="HC461" s="253"/>
      <c r="HD461" s="253"/>
      <c r="HE461" s="253"/>
      <c r="HF461" s="253"/>
    </row>
    <row r="462" spans="1:214" s="312" customFormat="1" ht="15" customHeight="1" x14ac:dyDescent="0.25">
      <c r="A462" s="252"/>
      <c r="B462" s="253"/>
      <c r="C462" s="253"/>
      <c r="D462" s="253"/>
      <c r="E462" s="253"/>
      <c r="F462" s="253"/>
      <c r="G462" s="253"/>
      <c r="H462" s="253"/>
      <c r="I462" s="253"/>
      <c r="J462" s="253"/>
      <c r="K462" s="253"/>
      <c r="L462" s="253"/>
      <c r="M462" s="253"/>
      <c r="N462" s="253"/>
      <c r="O462" s="253"/>
      <c r="P462" s="253"/>
      <c r="Q462" s="253"/>
      <c r="R462" s="253"/>
      <c r="S462" s="253"/>
      <c r="T462" s="253"/>
      <c r="U462" s="253" t="s">
        <v>660</v>
      </c>
      <c r="V462" s="253"/>
      <c r="W462" s="253"/>
      <c r="X462" s="253"/>
      <c r="Y462" s="253"/>
      <c r="Z462" s="253"/>
      <c r="AA462" s="253"/>
      <c r="AB462" s="253"/>
      <c r="AC462" s="253" t="s">
        <v>318</v>
      </c>
      <c r="AD462" s="253"/>
      <c r="AE462" s="253"/>
      <c r="AF462" s="253"/>
      <c r="AG462" s="253"/>
      <c r="AH462" s="253"/>
      <c r="AI462" s="253"/>
      <c r="AJ462" s="253"/>
      <c r="AK462" s="253"/>
      <c r="AL462" s="253"/>
      <c r="AM462" s="253"/>
      <c r="AN462" s="253"/>
      <c r="AO462" s="253"/>
      <c r="AP462" s="253"/>
      <c r="AQ462" s="253"/>
      <c r="AR462" s="253"/>
      <c r="AS462" s="253"/>
      <c r="AT462" s="253"/>
      <c r="AU462" s="253"/>
      <c r="AV462" s="253"/>
      <c r="AW462" s="253"/>
      <c r="AX462" s="253"/>
      <c r="AY462" s="253"/>
      <c r="AZ462" s="253"/>
      <c r="BA462" s="253"/>
      <c r="BB462" s="253"/>
      <c r="BC462" s="253"/>
      <c r="BD462" s="253"/>
      <c r="BE462" s="253"/>
      <c r="BF462" s="253"/>
      <c r="BG462" s="253"/>
      <c r="BH462" s="253"/>
      <c r="BI462" s="253"/>
      <c r="BJ462" s="253"/>
      <c r="BK462" s="253"/>
      <c r="BL462" s="253"/>
      <c r="BM462" s="253"/>
      <c r="BN462" s="253"/>
      <c r="BO462" s="253"/>
      <c r="BP462" s="253"/>
      <c r="BQ462" s="253"/>
      <c r="BR462" s="253"/>
      <c r="BS462" s="253"/>
      <c r="BT462" s="253"/>
      <c r="BU462" s="253"/>
      <c r="BV462" s="253"/>
      <c r="BW462" s="253"/>
      <c r="BX462" s="253"/>
      <c r="BY462" s="253"/>
      <c r="BZ462" s="253"/>
      <c r="CA462" s="253"/>
      <c r="CB462" s="253"/>
      <c r="CC462" s="253"/>
      <c r="CD462" s="253"/>
      <c r="CE462" s="253"/>
      <c r="CF462" s="253"/>
      <c r="CG462" s="253"/>
      <c r="CH462" s="253"/>
      <c r="CI462" s="253"/>
      <c r="CJ462" s="253"/>
      <c r="CK462" s="253"/>
      <c r="CL462" s="253"/>
      <c r="CM462" s="253"/>
      <c r="CN462" s="253"/>
      <c r="CO462" s="253"/>
      <c r="CP462" s="253"/>
      <c r="CQ462" s="253"/>
      <c r="CR462" s="253"/>
      <c r="CS462" s="253"/>
      <c r="CT462" s="253"/>
      <c r="CU462" s="253"/>
      <c r="CV462" s="253"/>
      <c r="CW462" s="253"/>
      <c r="CX462" s="253"/>
      <c r="CY462" s="253"/>
      <c r="CZ462" s="253"/>
      <c r="DA462" s="253"/>
      <c r="DB462" s="253"/>
      <c r="DC462" s="253"/>
      <c r="DD462" s="253"/>
      <c r="DE462" s="253"/>
      <c r="DF462" s="253"/>
      <c r="DG462" s="253"/>
      <c r="DH462" s="253"/>
      <c r="DI462" s="253"/>
      <c r="DJ462" s="253"/>
      <c r="DK462" s="253"/>
      <c r="DL462" s="253"/>
      <c r="DM462" s="253"/>
      <c r="DN462" s="253"/>
      <c r="DO462" s="253"/>
      <c r="DP462" s="253"/>
      <c r="DQ462" s="253"/>
      <c r="DR462" s="253"/>
      <c r="DS462" s="253"/>
      <c r="DT462" s="253"/>
      <c r="DU462" s="253"/>
      <c r="DV462" s="253"/>
      <c r="DW462" s="253"/>
      <c r="DX462" s="253"/>
      <c r="DY462" s="253"/>
      <c r="DZ462" s="253"/>
      <c r="EA462" s="253"/>
      <c r="EB462" s="253"/>
      <c r="EC462" s="253"/>
      <c r="ED462" s="253"/>
      <c r="EE462" s="253"/>
      <c r="EF462" s="253"/>
      <c r="EG462" s="253"/>
      <c r="EH462" s="253"/>
      <c r="EI462" s="253"/>
      <c r="EJ462" s="253"/>
      <c r="EK462" s="253"/>
      <c r="EL462" s="253"/>
      <c r="EM462" s="253"/>
      <c r="EN462" s="253"/>
      <c r="EO462" s="253"/>
      <c r="EP462" s="253"/>
      <c r="EQ462" s="253"/>
      <c r="ER462" s="253"/>
      <c r="ES462" s="253"/>
      <c r="ET462" s="253"/>
      <c r="EU462" s="253"/>
      <c r="EV462" s="253"/>
      <c r="EW462" s="253"/>
      <c r="EX462" s="253"/>
      <c r="EY462" s="253"/>
      <c r="EZ462" s="253"/>
      <c r="FA462" s="253"/>
      <c r="FB462" s="253"/>
      <c r="FC462" s="253"/>
      <c r="FD462" s="253"/>
      <c r="FE462" s="253"/>
      <c r="FF462" s="253"/>
      <c r="FG462" s="253"/>
      <c r="FH462" s="253"/>
      <c r="FI462" s="253"/>
      <c r="FJ462" s="253"/>
      <c r="FK462" s="253"/>
      <c r="FL462" s="253"/>
      <c r="FM462" s="253"/>
      <c r="FN462" s="253"/>
      <c r="FO462" s="253"/>
      <c r="FP462" s="253"/>
      <c r="FQ462" s="253"/>
      <c r="FR462" s="253"/>
      <c r="FS462" s="253"/>
      <c r="FT462" s="253"/>
      <c r="FU462" s="253"/>
      <c r="FV462" s="253"/>
      <c r="FW462" s="253"/>
      <c r="FX462" s="253"/>
      <c r="FY462" s="253"/>
      <c r="FZ462" s="253"/>
      <c r="GA462" s="253"/>
      <c r="GB462" s="253"/>
      <c r="GC462" s="253"/>
      <c r="GD462" s="253"/>
      <c r="GE462" s="253"/>
      <c r="GF462" s="253"/>
      <c r="GG462" s="253"/>
      <c r="GH462" s="253"/>
      <c r="GI462" s="253"/>
      <c r="GJ462" s="253"/>
      <c r="GK462" s="253"/>
      <c r="GL462" s="253"/>
      <c r="GM462" s="253"/>
      <c r="GN462" s="253"/>
      <c r="GO462" s="253"/>
      <c r="GP462" s="253"/>
      <c r="GQ462" s="253"/>
      <c r="GR462" s="253"/>
      <c r="GS462" s="253"/>
      <c r="GT462" s="253"/>
      <c r="GU462" s="253"/>
      <c r="GV462" s="253"/>
      <c r="GW462" s="253"/>
      <c r="GX462" s="253"/>
      <c r="GY462" s="253"/>
      <c r="GZ462" s="253"/>
      <c r="HA462" s="253"/>
      <c r="HB462" s="253"/>
      <c r="HC462" s="253"/>
      <c r="HD462" s="253"/>
      <c r="HE462" s="253"/>
      <c r="HF462" s="253"/>
    </row>
    <row r="463" spans="1:214" s="312" customFormat="1" ht="15" customHeight="1" x14ac:dyDescent="0.25">
      <c r="A463" s="252"/>
      <c r="B463" s="253"/>
      <c r="C463" s="253"/>
      <c r="D463" s="253"/>
      <c r="E463" s="253"/>
      <c r="F463" s="253"/>
      <c r="G463" s="253"/>
      <c r="H463" s="253"/>
      <c r="I463" s="253"/>
      <c r="J463" s="253"/>
      <c r="K463" s="253"/>
      <c r="L463" s="253"/>
      <c r="M463" s="253"/>
      <c r="N463" s="253"/>
      <c r="O463" s="253"/>
      <c r="P463" s="253"/>
      <c r="Q463" s="253"/>
      <c r="R463" s="253"/>
      <c r="S463" s="253"/>
      <c r="T463" s="253"/>
      <c r="U463" s="253" t="s">
        <v>661</v>
      </c>
      <c r="V463" s="253"/>
      <c r="W463" s="253"/>
      <c r="X463" s="253"/>
      <c r="Y463" s="253"/>
      <c r="Z463" s="253"/>
      <c r="AA463" s="253"/>
      <c r="AB463" s="253"/>
      <c r="AC463" s="253" t="s">
        <v>332</v>
      </c>
      <c r="AD463" s="253"/>
      <c r="AE463" s="253"/>
      <c r="AF463" s="253"/>
      <c r="AG463" s="253"/>
      <c r="AH463" s="253"/>
      <c r="AI463" s="253"/>
      <c r="AJ463" s="253"/>
      <c r="AK463" s="253"/>
      <c r="AL463" s="253"/>
      <c r="AM463" s="253"/>
      <c r="AN463" s="253"/>
      <c r="AO463" s="253"/>
      <c r="AP463" s="253"/>
      <c r="AQ463" s="253"/>
      <c r="AR463" s="253"/>
      <c r="AS463" s="253"/>
      <c r="AT463" s="253"/>
      <c r="AU463" s="253"/>
      <c r="AV463" s="253"/>
      <c r="AW463" s="253"/>
      <c r="AX463" s="253"/>
      <c r="AY463" s="253"/>
      <c r="AZ463" s="253"/>
      <c r="BA463" s="253"/>
      <c r="BB463" s="253"/>
      <c r="BC463" s="253"/>
      <c r="BD463" s="253"/>
      <c r="BE463" s="253"/>
      <c r="BF463" s="253"/>
      <c r="BG463" s="253"/>
      <c r="BH463" s="253"/>
      <c r="BI463" s="253"/>
      <c r="BJ463" s="253"/>
      <c r="BK463" s="253"/>
      <c r="BL463" s="253"/>
      <c r="BM463" s="253"/>
      <c r="BN463" s="253"/>
      <c r="BO463" s="253"/>
      <c r="BP463" s="253"/>
      <c r="BQ463" s="253"/>
      <c r="BR463" s="253"/>
      <c r="BS463" s="253"/>
      <c r="BT463" s="253"/>
      <c r="BU463" s="253"/>
      <c r="BV463" s="253"/>
      <c r="BW463" s="253"/>
      <c r="BX463" s="253"/>
      <c r="BY463" s="253"/>
      <c r="BZ463" s="253"/>
      <c r="CA463" s="253"/>
      <c r="CB463" s="253"/>
      <c r="CC463" s="253"/>
      <c r="CD463" s="253"/>
      <c r="CE463" s="253"/>
      <c r="CF463" s="253"/>
      <c r="CG463" s="253"/>
      <c r="CH463" s="253"/>
      <c r="CI463" s="253"/>
      <c r="CJ463" s="253"/>
      <c r="CK463" s="253"/>
      <c r="CL463" s="253"/>
      <c r="CM463" s="253"/>
      <c r="CN463" s="253"/>
      <c r="CO463" s="253"/>
      <c r="CP463" s="253"/>
      <c r="CQ463" s="253"/>
      <c r="CR463" s="253"/>
      <c r="CS463" s="253"/>
      <c r="CT463" s="253"/>
      <c r="CU463" s="253"/>
      <c r="CV463" s="253"/>
      <c r="CW463" s="253"/>
      <c r="CX463" s="253"/>
      <c r="CY463" s="253"/>
      <c r="CZ463" s="253"/>
      <c r="DA463" s="253"/>
      <c r="DB463" s="253"/>
      <c r="DC463" s="253"/>
      <c r="DD463" s="253"/>
      <c r="DE463" s="253"/>
      <c r="DF463" s="253"/>
      <c r="DG463" s="253"/>
      <c r="DH463" s="253"/>
      <c r="DI463" s="253"/>
      <c r="DJ463" s="253"/>
      <c r="DK463" s="253"/>
      <c r="DL463" s="253"/>
      <c r="DM463" s="253"/>
      <c r="DN463" s="253"/>
      <c r="DO463" s="253"/>
      <c r="DP463" s="253"/>
      <c r="DQ463" s="253"/>
      <c r="DR463" s="253"/>
      <c r="DS463" s="253"/>
      <c r="DT463" s="253"/>
      <c r="DU463" s="253"/>
      <c r="DV463" s="253"/>
      <c r="DW463" s="253"/>
      <c r="DX463" s="253"/>
      <c r="DY463" s="253"/>
      <c r="DZ463" s="253"/>
      <c r="EA463" s="253"/>
      <c r="EB463" s="253"/>
      <c r="EC463" s="253"/>
      <c r="ED463" s="253"/>
      <c r="EE463" s="253"/>
      <c r="EF463" s="253"/>
      <c r="EG463" s="253"/>
      <c r="EH463" s="253"/>
      <c r="EI463" s="253"/>
      <c r="EJ463" s="253"/>
      <c r="EK463" s="253"/>
      <c r="EL463" s="253"/>
      <c r="EM463" s="253"/>
      <c r="EN463" s="253"/>
      <c r="EO463" s="253"/>
      <c r="EP463" s="253"/>
      <c r="EQ463" s="253"/>
      <c r="ER463" s="253"/>
      <c r="ES463" s="253"/>
      <c r="ET463" s="253"/>
      <c r="EU463" s="253"/>
      <c r="EV463" s="253"/>
      <c r="EW463" s="253"/>
      <c r="EX463" s="253"/>
      <c r="EY463" s="253"/>
      <c r="EZ463" s="253"/>
      <c r="FA463" s="253"/>
      <c r="FB463" s="253"/>
      <c r="FC463" s="253"/>
      <c r="FD463" s="253"/>
      <c r="FE463" s="253"/>
      <c r="FF463" s="253"/>
      <c r="FG463" s="253"/>
      <c r="FH463" s="253"/>
      <c r="FI463" s="253"/>
      <c r="FJ463" s="253"/>
      <c r="FK463" s="253"/>
      <c r="FL463" s="253"/>
      <c r="FM463" s="253"/>
      <c r="FN463" s="253"/>
      <c r="FO463" s="253"/>
      <c r="FP463" s="253"/>
      <c r="FQ463" s="253"/>
      <c r="FR463" s="253"/>
      <c r="FS463" s="253"/>
      <c r="FT463" s="253"/>
      <c r="FU463" s="253"/>
      <c r="FV463" s="253"/>
      <c r="FW463" s="253"/>
      <c r="FX463" s="253"/>
      <c r="FY463" s="253"/>
      <c r="FZ463" s="253"/>
      <c r="GA463" s="253"/>
      <c r="GB463" s="253"/>
      <c r="GC463" s="253"/>
      <c r="GD463" s="253"/>
      <c r="GE463" s="253"/>
      <c r="GF463" s="253"/>
      <c r="GG463" s="253"/>
      <c r="GH463" s="253"/>
      <c r="GI463" s="253"/>
      <c r="GJ463" s="253"/>
      <c r="GK463" s="253"/>
      <c r="GL463" s="253"/>
      <c r="GM463" s="253"/>
      <c r="GN463" s="253"/>
      <c r="GO463" s="253"/>
      <c r="GP463" s="253"/>
      <c r="GQ463" s="253"/>
      <c r="GR463" s="253"/>
      <c r="GS463" s="253"/>
      <c r="GT463" s="253"/>
      <c r="GU463" s="253"/>
      <c r="GV463" s="253"/>
      <c r="GW463" s="253"/>
      <c r="GX463" s="253"/>
      <c r="GY463" s="253"/>
      <c r="GZ463" s="253"/>
      <c r="HA463" s="253"/>
      <c r="HB463" s="253"/>
      <c r="HC463" s="253"/>
      <c r="HD463" s="253"/>
      <c r="HE463" s="253"/>
      <c r="HF463" s="253"/>
    </row>
    <row r="464" spans="1:214" s="312" customFormat="1" ht="15" customHeight="1" x14ac:dyDescent="0.25">
      <c r="A464" s="252"/>
      <c r="B464" s="253"/>
      <c r="C464" s="253"/>
      <c r="D464" s="253"/>
      <c r="E464" s="253"/>
      <c r="F464" s="253"/>
      <c r="G464" s="253"/>
      <c r="H464" s="253"/>
      <c r="I464" s="253"/>
      <c r="J464" s="253"/>
      <c r="K464" s="253"/>
      <c r="L464" s="253"/>
      <c r="M464" s="253"/>
      <c r="N464" s="253"/>
      <c r="O464" s="253"/>
      <c r="P464" s="253"/>
      <c r="Q464" s="253"/>
      <c r="R464" s="253"/>
      <c r="S464" s="253"/>
      <c r="T464" s="253"/>
      <c r="U464" s="253" t="s">
        <v>662</v>
      </c>
      <c r="V464" s="253"/>
      <c r="W464" s="253"/>
      <c r="X464" s="253"/>
      <c r="Y464" s="253"/>
      <c r="Z464" s="253"/>
      <c r="AA464" s="253"/>
      <c r="AB464" s="253"/>
      <c r="AC464" s="253" t="s">
        <v>332</v>
      </c>
      <c r="AD464" s="253"/>
      <c r="AE464" s="253"/>
      <c r="AF464" s="253"/>
      <c r="AG464" s="253"/>
      <c r="AH464" s="253"/>
      <c r="AI464" s="253"/>
      <c r="AJ464" s="253"/>
      <c r="AK464" s="253"/>
      <c r="AL464" s="253"/>
      <c r="AM464" s="253"/>
      <c r="AN464" s="253"/>
      <c r="AO464" s="253"/>
      <c r="AP464" s="253"/>
      <c r="AQ464" s="253"/>
      <c r="AR464" s="253"/>
      <c r="AS464" s="253"/>
      <c r="AT464" s="253"/>
      <c r="AU464" s="253"/>
      <c r="AV464" s="253"/>
      <c r="AW464" s="253"/>
      <c r="AX464" s="253"/>
      <c r="AY464" s="253"/>
      <c r="AZ464" s="253"/>
      <c r="BA464" s="253"/>
      <c r="BB464" s="253"/>
      <c r="BC464" s="253"/>
      <c r="BD464" s="253"/>
      <c r="BE464" s="253"/>
      <c r="BF464" s="253"/>
      <c r="BG464" s="253"/>
      <c r="BH464" s="253"/>
      <c r="BI464" s="253"/>
      <c r="BJ464" s="253"/>
      <c r="BK464" s="253"/>
      <c r="BL464" s="253"/>
      <c r="BM464" s="253"/>
      <c r="BN464" s="253"/>
      <c r="BO464" s="253"/>
      <c r="BP464" s="253"/>
      <c r="BQ464" s="253"/>
      <c r="BR464" s="253"/>
      <c r="BS464" s="253"/>
      <c r="BT464" s="253"/>
      <c r="BU464" s="253"/>
      <c r="BV464" s="253"/>
      <c r="BW464" s="253"/>
      <c r="BX464" s="253"/>
      <c r="BY464" s="253"/>
      <c r="BZ464" s="253"/>
      <c r="CA464" s="253"/>
      <c r="CB464" s="253"/>
      <c r="CC464" s="253"/>
      <c r="CD464" s="253"/>
      <c r="CE464" s="253"/>
      <c r="CF464" s="253"/>
      <c r="CG464" s="253"/>
      <c r="CH464" s="253"/>
      <c r="CI464" s="253"/>
      <c r="CJ464" s="253"/>
      <c r="CK464" s="253"/>
      <c r="CL464" s="253"/>
      <c r="CM464" s="253"/>
      <c r="CN464" s="253"/>
      <c r="CO464" s="253"/>
      <c r="CP464" s="253"/>
      <c r="CQ464" s="253"/>
      <c r="CR464" s="253"/>
      <c r="CS464" s="253"/>
      <c r="CT464" s="253"/>
      <c r="CU464" s="253"/>
      <c r="CV464" s="253"/>
      <c r="CW464" s="253"/>
      <c r="CX464" s="253"/>
      <c r="CY464" s="253"/>
      <c r="CZ464" s="253"/>
      <c r="DA464" s="253"/>
      <c r="DB464" s="253"/>
      <c r="DC464" s="253"/>
      <c r="DD464" s="253"/>
      <c r="DE464" s="253"/>
      <c r="DF464" s="253"/>
      <c r="DG464" s="253"/>
      <c r="DH464" s="253"/>
      <c r="DI464" s="253"/>
      <c r="DJ464" s="253"/>
      <c r="DK464" s="253"/>
      <c r="DL464" s="253"/>
      <c r="DM464" s="253"/>
      <c r="DN464" s="253"/>
      <c r="DO464" s="253"/>
      <c r="DP464" s="253"/>
      <c r="DQ464" s="253"/>
      <c r="DR464" s="253"/>
      <c r="DS464" s="253"/>
      <c r="DT464" s="253"/>
      <c r="DU464" s="253"/>
      <c r="DV464" s="253"/>
      <c r="DW464" s="253"/>
      <c r="DX464" s="253"/>
      <c r="DY464" s="253"/>
      <c r="DZ464" s="253"/>
      <c r="EA464" s="253"/>
      <c r="EB464" s="253"/>
      <c r="EC464" s="253"/>
      <c r="ED464" s="253"/>
      <c r="EE464" s="253"/>
      <c r="EF464" s="253"/>
      <c r="EG464" s="253"/>
      <c r="EH464" s="253"/>
      <c r="EI464" s="253"/>
      <c r="EJ464" s="253"/>
      <c r="EK464" s="253"/>
      <c r="EL464" s="253"/>
      <c r="EM464" s="253"/>
      <c r="EN464" s="253"/>
      <c r="EO464" s="253"/>
      <c r="EP464" s="253"/>
      <c r="EQ464" s="253"/>
      <c r="ER464" s="253"/>
      <c r="ES464" s="253"/>
      <c r="ET464" s="253"/>
      <c r="EU464" s="253"/>
      <c r="EV464" s="253"/>
      <c r="EW464" s="253"/>
      <c r="EX464" s="253"/>
      <c r="EY464" s="253"/>
      <c r="EZ464" s="253"/>
      <c r="FA464" s="253"/>
      <c r="FB464" s="253"/>
      <c r="FC464" s="253"/>
      <c r="FD464" s="253"/>
      <c r="FE464" s="253"/>
      <c r="FF464" s="253"/>
      <c r="FG464" s="253"/>
      <c r="FH464" s="253"/>
      <c r="FI464" s="253"/>
      <c r="FJ464" s="253"/>
      <c r="FK464" s="253"/>
      <c r="FL464" s="253"/>
      <c r="FM464" s="253"/>
      <c r="FN464" s="253"/>
      <c r="FO464" s="253"/>
      <c r="FP464" s="253"/>
      <c r="FQ464" s="253"/>
      <c r="FR464" s="253"/>
      <c r="FS464" s="253"/>
      <c r="FT464" s="253"/>
      <c r="FU464" s="253"/>
      <c r="FV464" s="253"/>
      <c r="FW464" s="253"/>
      <c r="FX464" s="253"/>
      <c r="FY464" s="253"/>
      <c r="FZ464" s="253"/>
      <c r="GA464" s="253"/>
      <c r="GB464" s="253"/>
      <c r="GC464" s="253"/>
      <c r="GD464" s="253"/>
      <c r="GE464" s="253"/>
      <c r="GF464" s="253"/>
      <c r="GG464" s="253"/>
      <c r="GH464" s="253"/>
      <c r="GI464" s="253"/>
      <c r="GJ464" s="253"/>
      <c r="GK464" s="253"/>
      <c r="GL464" s="253"/>
      <c r="GM464" s="253"/>
      <c r="GN464" s="253"/>
      <c r="GO464" s="253"/>
      <c r="GP464" s="253"/>
      <c r="GQ464" s="253"/>
      <c r="GR464" s="253"/>
      <c r="GS464" s="253"/>
      <c r="GT464" s="253"/>
      <c r="GU464" s="253"/>
      <c r="GV464" s="253"/>
      <c r="GW464" s="253"/>
      <c r="GX464" s="253"/>
      <c r="GY464" s="253"/>
      <c r="GZ464" s="253"/>
      <c r="HA464" s="253"/>
      <c r="HB464" s="253"/>
      <c r="HC464" s="253"/>
      <c r="HD464" s="253"/>
      <c r="HE464" s="253"/>
      <c r="HF464" s="253"/>
    </row>
    <row r="465" spans="1:214" s="312" customFormat="1" ht="15" customHeight="1" x14ac:dyDescent="0.25">
      <c r="A465" s="252"/>
      <c r="B465" s="253"/>
      <c r="C465" s="253"/>
      <c r="D465" s="253"/>
      <c r="E465" s="253"/>
      <c r="F465" s="253"/>
      <c r="G465" s="253"/>
      <c r="H465" s="253"/>
      <c r="I465" s="253"/>
      <c r="J465" s="253"/>
      <c r="K465" s="253"/>
      <c r="L465" s="253"/>
      <c r="M465" s="253"/>
      <c r="N465" s="253"/>
      <c r="O465" s="253"/>
      <c r="P465" s="253"/>
      <c r="Q465" s="253"/>
      <c r="R465" s="253"/>
      <c r="S465" s="253"/>
      <c r="T465" s="253"/>
      <c r="U465" s="253" t="s">
        <v>663</v>
      </c>
      <c r="V465" s="253"/>
      <c r="W465" s="253"/>
      <c r="X465" s="253"/>
      <c r="Y465" s="253"/>
      <c r="Z465" s="253"/>
      <c r="AA465" s="253"/>
      <c r="AB465" s="253"/>
      <c r="AC465" s="253" t="s">
        <v>323</v>
      </c>
      <c r="AD465" s="253"/>
      <c r="AE465" s="253"/>
      <c r="AF465" s="253"/>
      <c r="AG465" s="253"/>
      <c r="AH465" s="253"/>
      <c r="AI465" s="253"/>
      <c r="AJ465" s="253"/>
      <c r="AK465" s="253"/>
      <c r="AL465" s="253"/>
      <c r="AM465" s="253"/>
      <c r="AN465" s="253"/>
      <c r="AO465" s="253"/>
      <c r="AP465" s="253"/>
      <c r="AQ465" s="253"/>
      <c r="AR465" s="253"/>
      <c r="AS465" s="253"/>
      <c r="AT465" s="253"/>
      <c r="AU465" s="253"/>
      <c r="AV465" s="253"/>
      <c r="AW465" s="253"/>
      <c r="AX465" s="253"/>
      <c r="AY465" s="253"/>
      <c r="AZ465" s="253"/>
      <c r="BA465" s="253"/>
      <c r="BB465" s="253"/>
      <c r="BC465" s="253"/>
      <c r="BD465" s="253"/>
      <c r="BE465" s="253"/>
      <c r="BF465" s="253"/>
      <c r="BG465" s="253"/>
      <c r="BH465" s="253"/>
      <c r="BI465" s="253"/>
      <c r="BJ465" s="253"/>
      <c r="BK465" s="253"/>
      <c r="BL465" s="253"/>
      <c r="BM465" s="253"/>
      <c r="BN465" s="253"/>
      <c r="BO465" s="253"/>
      <c r="BP465" s="253"/>
      <c r="BQ465" s="253"/>
      <c r="BR465" s="253"/>
      <c r="BS465" s="253"/>
      <c r="BT465" s="253"/>
      <c r="BU465" s="253"/>
      <c r="BV465" s="253"/>
      <c r="BW465" s="253"/>
      <c r="BX465" s="253"/>
      <c r="BY465" s="253"/>
      <c r="BZ465" s="253"/>
      <c r="CA465" s="253"/>
      <c r="CB465" s="253"/>
      <c r="CC465" s="253"/>
      <c r="CD465" s="253"/>
      <c r="CE465" s="253"/>
      <c r="CF465" s="253"/>
      <c r="CG465" s="253"/>
      <c r="CH465" s="253"/>
      <c r="CI465" s="253"/>
      <c r="CJ465" s="253"/>
      <c r="CK465" s="253"/>
      <c r="CL465" s="253"/>
      <c r="CM465" s="253"/>
      <c r="CN465" s="253"/>
      <c r="CO465" s="253"/>
      <c r="CP465" s="253"/>
      <c r="CQ465" s="253"/>
      <c r="CR465" s="253"/>
      <c r="CS465" s="253"/>
      <c r="CT465" s="253"/>
      <c r="CU465" s="253"/>
      <c r="CV465" s="253"/>
      <c r="CW465" s="253"/>
      <c r="CX465" s="253"/>
      <c r="CY465" s="253"/>
      <c r="CZ465" s="253"/>
      <c r="DA465" s="253"/>
      <c r="DB465" s="253"/>
      <c r="DC465" s="253"/>
      <c r="DD465" s="253"/>
      <c r="DE465" s="253"/>
      <c r="DF465" s="253"/>
      <c r="DG465" s="253"/>
      <c r="DH465" s="253"/>
      <c r="DI465" s="253"/>
      <c r="DJ465" s="253"/>
      <c r="DK465" s="253"/>
      <c r="DL465" s="253"/>
      <c r="DM465" s="253"/>
      <c r="DN465" s="253"/>
      <c r="DO465" s="253"/>
      <c r="DP465" s="253"/>
      <c r="DQ465" s="253"/>
      <c r="DR465" s="253"/>
      <c r="DS465" s="253"/>
      <c r="DT465" s="253"/>
      <c r="DU465" s="253"/>
      <c r="DV465" s="253"/>
      <c r="DW465" s="253"/>
      <c r="DX465" s="253"/>
      <c r="DY465" s="253"/>
      <c r="DZ465" s="253"/>
      <c r="EA465" s="253"/>
      <c r="EB465" s="253"/>
      <c r="EC465" s="253"/>
      <c r="ED465" s="253"/>
      <c r="EE465" s="253"/>
      <c r="EF465" s="253"/>
      <c r="EG465" s="253"/>
      <c r="EH465" s="253"/>
      <c r="EI465" s="253"/>
      <c r="EJ465" s="253"/>
      <c r="EK465" s="253"/>
      <c r="EL465" s="253"/>
      <c r="EM465" s="253"/>
      <c r="EN465" s="253"/>
      <c r="EO465" s="253"/>
      <c r="EP465" s="253"/>
      <c r="EQ465" s="253"/>
      <c r="ER465" s="253"/>
      <c r="ES465" s="253"/>
      <c r="ET465" s="253"/>
      <c r="EU465" s="253"/>
      <c r="EV465" s="253"/>
      <c r="EW465" s="253"/>
      <c r="EX465" s="253"/>
      <c r="EY465" s="253"/>
      <c r="EZ465" s="253"/>
      <c r="FA465" s="253"/>
      <c r="FB465" s="253"/>
      <c r="FC465" s="253"/>
      <c r="FD465" s="253"/>
      <c r="FE465" s="253"/>
      <c r="FF465" s="253"/>
      <c r="FG465" s="253"/>
      <c r="FH465" s="253"/>
      <c r="FI465" s="253"/>
      <c r="FJ465" s="253"/>
      <c r="FK465" s="253"/>
      <c r="FL465" s="253"/>
      <c r="FM465" s="253"/>
      <c r="FN465" s="253"/>
      <c r="FO465" s="253"/>
      <c r="FP465" s="253"/>
      <c r="FQ465" s="253"/>
      <c r="FR465" s="253"/>
      <c r="FS465" s="253"/>
      <c r="FT465" s="253"/>
      <c r="FU465" s="253"/>
      <c r="FV465" s="253"/>
      <c r="FW465" s="253"/>
      <c r="FX465" s="253"/>
      <c r="FY465" s="253"/>
      <c r="FZ465" s="253"/>
      <c r="GA465" s="253"/>
      <c r="GB465" s="253"/>
      <c r="GC465" s="253"/>
      <c r="GD465" s="253"/>
      <c r="GE465" s="253"/>
      <c r="GF465" s="253"/>
      <c r="GG465" s="253"/>
      <c r="GH465" s="253"/>
      <c r="GI465" s="253"/>
      <c r="GJ465" s="253"/>
      <c r="GK465" s="253"/>
      <c r="GL465" s="253"/>
      <c r="GM465" s="253"/>
      <c r="GN465" s="253"/>
      <c r="GO465" s="253"/>
      <c r="GP465" s="253"/>
      <c r="GQ465" s="253"/>
      <c r="GR465" s="253"/>
      <c r="GS465" s="253"/>
      <c r="GT465" s="253"/>
      <c r="GU465" s="253"/>
      <c r="GV465" s="253"/>
      <c r="GW465" s="253"/>
      <c r="GX465" s="253"/>
      <c r="GY465" s="253"/>
      <c r="GZ465" s="253"/>
      <c r="HA465" s="253"/>
      <c r="HB465" s="253"/>
      <c r="HC465" s="253"/>
      <c r="HD465" s="253"/>
      <c r="HE465" s="253"/>
      <c r="HF465" s="253"/>
    </row>
    <row r="466" spans="1:214" s="312" customFormat="1" ht="15" customHeight="1" x14ac:dyDescent="0.25">
      <c r="A466" s="252"/>
      <c r="B466" s="253"/>
      <c r="C466" s="253"/>
      <c r="D466" s="253"/>
      <c r="E466" s="253"/>
      <c r="F466" s="253"/>
      <c r="G466" s="253"/>
      <c r="H466" s="253"/>
      <c r="I466" s="253"/>
      <c r="J466" s="253"/>
      <c r="K466" s="253"/>
      <c r="L466" s="253"/>
      <c r="M466" s="253"/>
      <c r="N466" s="253"/>
      <c r="O466" s="253"/>
      <c r="P466" s="253"/>
      <c r="Q466" s="253"/>
      <c r="R466" s="253"/>
      <c r="S466" s="253"/>
      <c r="T466" s="253"/>
      <c r="U466" s="253" t="s">
        <v>664</v>
      </c>
      <c r="V466" s="253"/>
      <c r="W466" s="253"/>
      <c r="X466" s="253"/>
      <c r="Y466" s="253"/>
      <c r="Z466" s="253"/>
      <c r="AA466" s="253"/>
      <c r="AB466" s="253"/>
      <c r="AC466" s="253" t="s">
        <v>332</v>
      </c>
      <c r="AD466" s="253"/>
      <c r="AE466" s="253"/>
      <c r="AF466" s="253"/>
      <c r="AG466" s="253"/>
      <c r="AH466" s="253"/>
      <c r="AI466" s="253"/>
      <c r="AJ466" s="253"/>
      <c r="AK466" s="253"/>
      <c r="AL466" s="253"/>
      <c r="AM466" s="253"/>
      <c r="AN466" s="253"/>
      <c r="AO466" s="253"/>
      <c r="AP466" s="253"/>
      <c r="AQ466" s="253"/>
      <c r="AR466" s="253"/>
      <c r="AS466" s="253"/>
      <c r="AT466" s="253"/>
      <c r="AU466" s="253"/>
      <c r="AV466" s="253"/>
      <c r="AW466" s="253"/>
      <c r="AX466" s="253"/>
      <c r="AY466" s="253"/>
      <c r="AZ466" s="253"/>
      <c r="BA466" s="253"/>
      <c r="BB466" s="253"/>
      <c r="BC466" s="253"/>
      <c r="BD466" s="253"/>
      <c r="BE466" s="253"/>
      <c r="BF466" s="253"/>
      <c r="BG466" s="253"/>
      <c r="BH466" s="253"/>
      <c r="BI466" s="253"/>
      <c r="BJ466" s="253"/>
      <c r="BK466" s="253"/>
      <c r="BL466" s="253"/>
      <c r="BM466" s="253"/>
      <c r="BN466" s="253"/>
      <c r="BO466" s="253"/>
      <c r="BP466" s="253"/>
      <c r="BQ466" s="253"/>
      <c r="BR466" s="253"/>
      <c r="BS466" s="253"/>
      <c r="BT466" s="253"/>
      <c r="BU466" s="253"/>
      <c r="BV466" s="253"/>
      <c r="BW466" s="253"/>
      <c r="BX466" s="253"/>
      <c r="BY466" s="253"/>
      <c r="BZ466" s="253"/>
      <c r="CA466" s="253"/>
      <c r="CB466" s="253"/>
      <c r="CC466" s="253"/>
      <c r="CD466" s="253"/>
      <c r="CE466" s="253"/>
      <c r="CF466" s="253"/>
      <c r="CG466" s="253"/>
      <c r="CH466" s="253"/>
      <c r="CI466" s="253"/>
      <c r="CJ466" s="253"/>
      <c r="CK466" s="253"/>
      <c r="CL466" s="253"/>
      <c r="CM466" s="253"/>
      <c r="CN466" s="253"/>
      <c r="CO466" s="253"/>
      <c r="CP466" s="253"/>
      <c r="CQ466" s="253"/>
      <c r="CR466" s="253"/>
      <c r="CS466" s="253"/>
      <c r="CT466" s="253"/>
      <c r="CU466" s="253"/>
      <c r="CV466" s="253"/>
      <c r="CW466" s="253"/>
      <c r="CX466" s="253"/>
      <c r="CY466" s="253"/>
      <c r="CZ466" s="253"/>
      <c r="DA466" s="253"/>
      <c r="DB466" s="253"/>
      <c r="DC466" s="253"/>
      <c r="DD466" s="253"/>
      <c r="DE466" s="253"/>
      <c r="DF466" s="253"/>
      <c r="DG466" s="253"/>
      <c r="DH466" s="253"/>
      <c r="DI466" s="253"/>
      <c r="DJ466" s="253"/>
      <c r="DK466" s="253"/>
      <c r="DL466" s="253"/>
      <c r="DM466" s="253"/>
      <c r="DN466" s="253"/>
      <c r="DO466" s="253"/>
      <c r="DP466" s="253"/>
      <c r="DQ466" s="253"/>
      <c r="DR466" s="253"/>
      <c r="DS466" s="253"/>
      <c r="DT466" s="253"/>
      <c r="DU466" s="253"/>
      <c r="DV466" s="253"/>
      <c r="DW466" s="253"/>
      <c r="DX466" s="253"/>
      <c r="DY466" s="253"/>
      <c r="DZ466" s="253"/>
      <c r="EA466" s="253"/>
      <c r="EB466" s="253"/>
      <c r="EC466" s="253"/>
      <c r="ED466" s="253"/>
      <c r="EE466" s="253"/>
      <c r="EF466" s="253"/>
      <c r="EG466" s="253"/>
      <c r="EH466" s="253"/>
      <c r="EI466" s="253"/>
      <c r="EJ466" s="253"/>
      <c r="EK466" s="253"/>
      <c r="EL466" s="253"/>
      <c r="EM466" s="253"/>
      <c r="EN466" s="253"/>
      <c r="EO466" s="253"/>
      <c r="EP466" s="253"/>
      <c r="EQ466" s="253"/>
      <c r="ER466" s="253"/>
      <c r="ES466" s="253"/>
      <c r="ET466" s="253"/>
      <c r="EU466" s="253"/>
      <c r="EV466" s="253"/>
      <c r="EW466" s="253"/>
      <c r="EX466" s="253"/>
      <c r="EY466" s="253"/>
      <c r="EZ466" s="253"/>
      <c r="FA466" s="253"/>
      <c r="FB466" s="253"/>
      <c r="FC466" s="253"/>
      <c r="FD466" s="253"/>
      <c r="FE466" s="253"/>
      <c r="FF466" s="253"/>
      <c r="FG466" s="253"/>
      <c r="FH466" s="253"/>
      <c r="FI466" s="253"/>
      <c r="FJ466" s="253"/>
      <c r="FK466" s="253"/>
      <c r="FL466" s="253"/>
      <c r="FM466" s="253"/>
      <c r="FN466" s="253"/>
      <c r="FO466" s="253"/>
      <c r="FP466" s="253"/>
      <c r="FQ466" s="253"/>
      <c r="FR466" s="253"/>
      <c r="FS466" s="253"/>
      <c r="FT466" s="253"/>
      <c r="FU466" s="253"/>
      <c r="FV466" s="253"/>
      <c r="FW466" s="253"/>
      <c r="FX466" s="253"/>
      <c r="FY466" s="253"/>
      <c r="FZ466" s="253"/>
      <c r="GA466" s="253"/>
      <c r="GB466" s="253"/>
      <c r="GC466" s="253"/>
      <c r="GD466" s="253"/>
      <c r="GE466" s="253"/>
      <c r="GF466" s="253"/>
      <c r="GG466" s="253"/>
      <c r="GH466" s="253"/>
      <c r="GI466" s="253"/>
      <c r="GJ466" s="253"/>
      <c r="GK466" s="253"/>
      <c r="GL466" s="253"/>
      <c r="GM466" s="253"/>
      <c r="GN466" s="253"/>
      <c r="GO466" s="253"/>
      <c r="GP466" s="253"/>
      <c r="GQ466" s="253"/>
      <c r="GR466" s="253"/>
      <c r="GS466" s="253"/>
      <c r="GT466" s="253"/>
      <c r="GU466" s="253"/>
      <c r="GV466" s="253"/>
      <c r="GW466" s="253"/>
      <c r="GX466" s="253"/>
      <c r="GY466" s="253"/>
      <c r="GZ466" s="253"/>
      <c r="HA466" s="253"/>
      <c r="HB466" s="253"/>
      <c r="HC466" s="253"/>
      <c r="HD466" s="253"/>
      <c r="HE466" s="253"/>
      <c r="HF466" s="253"/>
    </row>
    <row r="467" spans="1:214" s="312" customFormat="1" ht="15" customHeight="1" x14ac:dyDescent="0.25">
      <c r="A467" s="252"/>
      <c r="B467" s="253"/>
      <c r="C467" s="253"/>
      <c r="D467" s="253"/>
      <c r="E467" s="253"/>
      <c r="F467" s="253"/>
      <c r="G467" s="253"/>
      <c r="H467" s="253"/>
      <c r="I467" s="253"/>
      <c r="J467" s="253"/>
      <c r="K467" s="253"/>
      <c r="L467" s="253"/>
      <c r="M467" s="253"/>
      <c r="N467" s="253"/>
      <c r="O467" s="253"/>
      <c r="P467" s="253"/>
      <c r="Q467" s="253"/>
      <c r="R467" s="253"/>
      <c r="S467" s="253"/>
      <c r="T467" s="253"/>
      <c r="U467" s="253" t="s">
        <v>665</v>
      </c>
      <c r="V467" s="253"/>
      <c r="W467" s="253"/>
      <c r="X467" s="253"/>
      <c r="Y467" s="253"/>
      <c r="Z467" s="253"/>
      <c r="AA467" s="253"/>
      <c r="AB467" s="253"/>
      <c r="AC467" s="253" t="s">
        <v>393</v>
      </c>
      <c r="AD467" s="253"/>
      <c r="AE467" s="253"/>
      <c r="AF467" s="253"/>
      <c r="AG467" s="253"/>
      <c r="AH467" s="253"/>
      <c r="AI467" s="253"/>
      <c r="AJ467" s="253"/>
      <c r="AK467" s="253"/>
      <c r="AL467" s="253"/>
      <c r="AM467" s="253"/>
      <c r="AN467" s="253"/>
      <c r="AO467" s="253"/>
      <c r="AP467" s="253"/>
      <c r="AQ467" s="253"/>
      <c r="AR467" s="253"/>
      <c r="AS467" s="253"/>
      <c r="AT467" s="253"/>
      <c r="AU467" s="253"/>
      <c r="AV467" s="253"/>
      <c r="AW467" s="253"/>
      <c r="AX467" s="253"/>
      <c r="AY467" s="253"/>
      <c r="AZ467" s="253"/>
      <c r="BA467" s="253"/>
      <c r="BB467" s="253"/>
      <c r="BC467" s="253"/>
      <c r="BD467" s="253"/>
      <c r="BE467" s="253"/>
      <c r="BF467" s="253"/>
      <c r="BG467" s="253"/>
      <c r="BH467" s="253"/>
      <c r="BI467" s="253"/>
      <c r="BJ467" s="253"/>
      <c r="BK467" s="253"/>
      <c r="BL467" s="253"/>
      <c r="BM467" s="253"/>
      <c r="BN467" s="253"/>
      <c r="BO467" s="253"/>
      <c r="BP467" s="253"/>
      <c r="BQ467" s="253"/>
      <c r="BR467" s="253"/>
      <c r="BS467" s="253"/>
      <c r="BT467" s="253"/>
      <c r="BU467" s="253"/>
      <c r="BV467" s="253"/>
      <c r="BW467" s="253"/>
      <c r="BX467" s="253"/>
      <c r="BY467" s="253"/>
      <c r="BZ467" s="253"/>
      <c r="CA467" s="253"/>
      <c r="CB467" s="253"/>
      <c r="CC467" s="253"/>
      <c r="CD467" s="253"/>
      <c r="CE467" s="253"/>
      <c r="CF467" s="253"/>
      <c r="CG467" s="253"/>
      <c r="CH467" s="253"/>
      <c r="CI467" s="253"/>
      <c r="CJ467" s="253"/>
      <c r="CK467" s="253"/>
      <c r="CL467" s="253"/>
      <c r="CM467" s="253"/>
      <c r="CN467" s="253"/>
      <c r="CO467" s="253"/>
      <c r="CP467" s="253"/>
      <c r="CQ467" s="253"/>
      <c r="CR467" s="253"/>
      <c r="CS467" s="253"/>
      <c r="CT467" s="253"/>
      <c r="CU467" s="253"/>
      <c r="CV467" s="253"/>
      <c r="CW467" s="253"/>
      <c r="CX467" s="253"/>
      <c r="CY467" s="253"/>
      <c r="CZ467" s="253"/>
      <c r="DA467" s="253"/>
      <c r="DB467" s="253"/>
      <c r="DC467" s="253"/>
      <c r="DD467" s="253"/>
      <c r="DE467" s="253"/>
      <c r="DF467" s="253"/>
      <c r="DG467" s="253"/>
      <c r="DH467" s="253"/>
      <c r="DI467" s="253"/>
      <c r="DJ467" s="253"/>
      <c r="DK467" s="253"/>
      <c r="DL467" s="253"/>
      <c r="DM467" s="253"/>
      <c r="DN467" s="253"/>
      <c r="DO467" s="253"/>
      <c r="DP467" s="253"/>
      <c r="DQ467" s="253"/>
      <c r="DR467" s="253"/>
      <c r="DS467" s="253"/>
      <c r="DT467" s="253"/>
      <c r="DU467" s="253"/>
      <c r="DV467" s="253"/>
      <c r="DW467" s="253"/>
      <c r="DX467" s="253"/>
      <c r="DY467" s="253"/>
      <c r="DZ467" s="253"/>
      <c r="EA467" s="253"/>
      <c r="EB467" s="253"/>
      <c r="EC467" s="253"/>
      <c r="ED467" s="253"/>
      <c r="EE467" s="253"/>
      <c r="EF467" s="253"/>
      <c r="EG467" s="253"/>
      <c r="EH467" s="253"/>
      <c r="EI467" s="253"/>
      <c r="EJ467" s="253"/>
      <c r="EK467" s="253"/>
      <c r="EL467" s="253"/>
      <c r="EM467" s="253"/>
      <c r="EN467" s="253"/>
      <c r="EO467" s="253"/>
      <c r="EP467" s="253"/>
      <c r="EQ467" s="253"/>
      <c r="ER467" s="253"/>
      <c r="ES467" s="253"/>
      <c r="ET467" s="253"/>
      <c r="EU467" s="253"/>
      <c r="EV467" s="253"/>
      <c r="EW467" s="253"/>
      <c r="EX467" s="253"/>
      <c r="EY467" s="253"/>
      <c r="EZ467" s="253"/>
      <c r="FA467" s="253"/>
      <c r="FB467" s="253"/>
      <c r="FC467" s="253"/>
      <c r="FD467" s="253"/>
      <c r="FE467" s="253"/>
      <c r="FF467" s="253"/>
      <c r="FG467" s="253"/>
      <c r="FH467" s="253"/>
      <c r="FI467" s="253"/>
      <c r="FJ467" s="253"/>
      <c r="FK467" s="253"/>
      <c r="FL467" s="253"/>
      <c r="FM467" s="253"/>
      <c r="FN467" s="253"/>
      <c r="FO467" s="253"/>
      <c r="FP467" s="253"/>
      <c r="FQ467" s="253"/>
      <c r="FR467" s="253"/>
      <c r="FS467" s="253"/>
      <c r="FT467" s="253"/>
      <c r="FU467" s="253"/>
      <c r="FV467" s="253"/>
      <c r="FW467" s="253"/>
      <c r="FX467" s="253"/>
      <c r="FY467" s="253"/>
      <c r="FZ467" s="253"/>
      <c r="GA467" s="253"/>
      <c r="GB467" s="253"/>
      <c r="GC467" s="253"/>
      <c r="GD467" s="253"/>
      <c r="GE467" s="253"/>
      <c r="GF467" s="253"/>
      <c r="GG467" s="253"/>
      <c r="GH467" s="253"/>
      <c r="GI467" s="253"/>
      <c r="GJ467" s="253"/>
      <c r="GK467" s="253"/>
      <c r="GL467" s="253"/>
      <c r="GM467" s="253"/>
      <c r="GN467" s="253"/>
      <c r="GO467" s="253"/>
      <c r="GP467" s="253"/>
      <c r="GQ467" s="253"/>
      <c r="GR467" s="253"/>
      <c r="GS467" s="253"/>
      <c r="GT467" s="253"/>
      <c r="GU467" s="253"/>
      <c r="GV467" s="253"/>
      <c r="GW467" s="253"/>
      <c r="GX467" s="253"/>
      <c r="GY467" s="253"/>
      <c r="GZ467" s="253"/>
      <c r="HA467" s="253"/>
      <c r="HB467" s="253"/>
      <c r="HC467" s="253"/>
      <c r="HD467" s="253"/>
      <c r="HE467" s="253"/>
      <c r="HF467" s="253"/>
    </row>
    <row r="468" spans="1:214" s="312" customFormat="1" ht="15" customHeight="1" x14ac:dyDescent="0.25">
      <c r="A468" s="252"/>
      <c r="B468" s="253"/>
      <c r="C468" s="253"/>
      <c r="D468" s="253"/>
      <c r="E468" s="253"/>
      <c r="F468" s="253"/>
      <c r="G468" s="253"/>
      <c r="H468" s="253"/>
      <c r="I468" s="253"/>
      <c r="J468" s="253"/>
      <c r="K468" s="253"/>
      <c r="L468" s="253"/>
      <c r="M468" s="253"/>
      <c r="N468" s="253"/>
      <c r="O468" s="253"/>
      <c r="P468" s="253"/>
      <c r="Q468" s="253"/>
      <c r="R468" s="253"/>
      <c r="S468" s="253"/>
      <c r="T468" s="253"/>
      <c r="U468" s="253" t="s">
        <v>666</v>
      </c>
      <c r="V468" s="253"/>
      <c r="W468" s="253"/>
      <c r="X468" s="253"/>
      <c r="Y468" s="253"/>
      <c r="Z468" s="253"/>
      <c r="AA468" s="253"/>
      <c r="AB468" s="253"/>
      <c r="AC468" s="253" t="s">
        <v>316</v>
      </c>
      <c r="AD468" s="253"/>
      <c r="AE468" s="253"/>
      <c r="AF468" s="253"/>
      <c r="AG468" s="253"/>
      <c r="AH468" s="253"/>
      <c r="AI468" s="253"/>
      <c r="AJ468" s="253"/>
      <c r="AK468" s="253"/>
      <c r="AL468" s="253"/>
      <c r="AM468" s="253"/>
      <c r="AN468" s="253"/>
      <c r="AO468" s="253"/>
      <c r="AP468" s="253"/>
      <c r="AQ468" s="253"/>
      <c r="AR468" s="253"/>
      <c r="AS468" s="253"/>
      <c r="AT468" s="253"/>
      <c r="AU468" s="253"/>
      <c r="AV468" s="253"/>
      <c r="AW468" s="253"/>
      <c r="AX468" s="253"/>
      <c r="AY468" s="253"/>
      <c r="AZ468" s="253"/>
      <c r="BA468" s="253"/>
      <c r="BB468" s="253"/>
      <c r="BC468" s="253"/>
      <c r="BD468" s="253"/>
      <c r="BE468" s="253"/>
      <c r="BF468" s="253"/>
      <c r="BG468" s="253"/>
      <c r="BH468" s="253"/>
      <c r="BI468" s="253"/>
      <c r="BJ468" s="253"/>
      <c r="BK468" s="253"/>
      <c r="BL468" s="253"/>
      <c r="BM468" s="253"/>
      <c r="BN468" s="253"/>
      <c r="BO468" s="253"/>
      <c r="BP468" s="253"/>
      <c r="BQ468" s="253"/>
      <c r="BR468" s="253"/>
      <c r="BS468" s="253"/>
      <c r="BT468" s="253"/>
      <c r="BU468" s="253"/>
      <c r="BV468" s="253"/>
      <c r="BW468" s="253"/>
      <c r="BX468" s="253"/>
      <c r="BY468" s="253"/>
      <c r="BZ468" s="253"/>
      <c r="CA468" s="253"/>
      <c r="CB468" s="253"/>
      <c r="CC468" s="253"/>
      <c r="CD468" s="253"/>
      <c r="CE468" s="253"/>
      <c r="CF468" s="253"/>
      <c r="CG468" s="253"/>
      <c r="CH468" s="253"/>
      <c r="CI468" s="253"/>
      <c r="CJ468" s="253"/>
      <c r="CK468" s="253"/>
      <c r="CL468" s="253"/>
      <c r="CM468" s="253"/>
      <c r="CN468" s="253"/>
      <c r="CO468" s="253"/>
      <c r="CP468" s="253"/>
      <c r="CQ468" s="253"/>
      <c r="CR468" s="253"/>
      <c r="CS468" s="253"/>
      <c r="CT468" s="253"/>
      <c r="CU468" s="253"/>
      <c r="CV468" s="253"/>
      <c r="CW468" s="253"/>
      <c r="CX468" s="253"/>
      <c r="CY468" s="253"/>
      <c r="CZ468" s="253"/>
      <c r="DA468" s="253"/>
      <c r="DB468" s="253"/>
      <c r="DC468" s="253"/>
      <c r="DD468" s="253"/>
      <c r="DE468" s="253"/>
      <c r="DF468" s="253"/>
      <c r="DG468" s="253"/>
      <c r="DH468" s="253"/>
      <c r="DI468" s="253"/>
      <c r="DJ468" s="253"/>
      <c r="DK468" s="253"/>
      <c r="DL468" s="253"/>
      <c r="DM468" s="253"/>
      <c r="DN468" s="253"/>
      <c r="DO468" s="253"/>
      <c r="DP468" s="253"/>
      <c r="DQ468" s="253"/>
      <c r="DR468" s="253"/>
      <c r="DS468" s="253"/>
      <c r="DT468" s="253"/>
      <c r="DU468" s="253"/>
      <c r="DV468" s="253"/>
      <c r="DW468" s="253"/>
      <c r="DX468" s="253"/>
      <c r="DY468" s="253"/>
      <c r="DZ468" s="253"/>
      <c r="EA468" s="253"/>
      <c r="EB468" s="253"/>
      <c r="EC468" s="253"/>
      <c r="ED468" s="253"/>
      <c r="EE468" s="253"/>
      <c r="EF468" s="253"/>
      <c r="EG468" s="253"/>
      <c r="EH468" s="253"/>
      <c r="EI468" s="253"/>
      <c r="EJ468" s="253"/>
      <c r="EK468" s="253"/>
      <c r="EL468" s="253"/>
      <c r="EM468" s="253"/>
      <c r="EN468" s="253"/>
      <c r="EO468" s="253"/>
      <c r="EP468" s="253"/>
      <c r="EQ468" s="253"/>
      <c r="ER468" s="253"/>
      <c r="ES468" s="253"/>
      <c r="ET468" s="253"/>
      <c r="EU468" s="253"/>
      <c r="EV468" s="253"/>
      <c r="EW468" s="253"/>
      <c r="EX468" s="253"/>
      <c r="EY468" s="253"/>
      <c r="EZ468" s="253"/>
      <c r="FA468" s="253"/>
      <c r="FB468" s="253"/>
      <c r="FC468" s="253"/>
      <c r="FD468" s="253"/>
      <c r="FE468" s="253"/>
      <c r="FF468" s="253"/>
      <c r="FG468" s="253"/>
      <c r="FH468" s="253"/>
      <c r="FI468" s="253"/>
      <c r="FJ468" s="253"/>
      <c r="FK468" s="253"/>
      <c r="FL468" s="253"/>
      <c r="FM468" s="253"/>
      <c r="FN468" s="253"/>
      <c r="FO468" s="253"/>
      <c r="FP468" s="253"/>
      <c r="FQ468" s="253"/>
      <c r="FR468" s="253"/>
      <c r="FS468" s="253"/>
      <c r="FT468" s="253"/>
      <c r="FU468" s="253"/>
      <c r="FV468" s="253"/>
      <c r="FW468" s="253"/>
      <c r="FX468" s="253"/>
      <c r="FY468" s="253"/>
      <c r="FZ468" s="253"/>
      <c r="GA468" s="253"/>
      <c r="GB468" s="253"/>
      <c r="GC468" s="253"/>
      <c r="GD468" s="253"/>
      <c r="GE468" s="253"/>
      <c r="GF468" s="253"/>
      <c r="GG468" s="253"/>
      <c r="GH468" s="253"/>
      <c r="GI468" s="253"/>
      <c r="GJ468" s="253"/>
      <c r="GK468" s="253"/>
      <c r="GL468" s="253"/>
      <c r="GM468" s="253"/>
      <c r="GN468" s="253"/>
      <c r="GO468" s="253"/>
      <c r="GP468" s="253"/>
      <c r="GQ468" s="253"/>
      <c r="GR468" s="253"/>
      <c r="GS468" s="253"/>
      <c r="GT468" s="253"/>
      <c r="GU468" s="253"/>
      <c r="GV468" s="253"/>
      <c r="GW468" s="253"/>
      <c r="GX468" s="253"/>
      <c r="GY468" s="253"/>
      <c r="GZ468" s="253"/>
      <c r="HA468" s="253"/>
      <c r="HB468" s="253"/>
      <c r="HC468" s="253"/>
      <c r="HD468" s="253"/>
      <c r="HE468" s="253"/>
      <c r="HF468" s="253"/>
    </row>
    <row r="469" spans="1:214" s="312" customFormat="1" ht="15" customHeight="1" x14ac:dyDescent="0.25">
      <c r="A469" s="252"/>
      <c r="B469" s="253"/>
      <c r="C469" s="253"/>
      <c r="D469" s="253"/>
      <c r="E469" s="253"/>
      <c r="F469" s="253"/>
      <c r="G469" s="253"/>
      <c r="H469" s="253"/>
      <c r="I469" s="253"/>
      <c r="J469" s="253"/>
      <c r="K469" s="253"/>
      <c r="L469" s="253"/>
      <c r="M469" s="253"/>
      <c r="N469" s="253"/>
      <c r="O469" s="253"/>
      <c r="P469" s="253"/>
      <c r="Q469" s="253"/>
      <c r="R469" s="253"/>
      <c r="S469" s="253"/>
      <c r="T469" s="253"/>
      <c r="U469" s="253" t="s">
        <v>667</v>
      </c>
      <c r="V469" s="253"/>
      <c r="W469" s="253"/>
      <c r="X469" s="253"/>
      <c r="Y469" s="253"/>
      <c r="Z469" s="253"/>
      <c r="AA469" s="253"/>
      <c r="AB469" s="253"/>
      <c r="AC469" s="253" t="s">
        <v>332</v>
      </c>
      <c r="AD469" s="253"/>
      <c r="AE469" s="253"/>
      <c r="AF469" s="253"/>
      <c r="AG469" s="253"/>
      <c r="AH469" s="253"/>
      <c r="AI469" s="253"/>
      <c r="AJ469" s="253"/>
      <c r="AK469" s="253"/>
      <c r="AL469" s="253"/>
      <c r="AM469" s="253"/>
      <c r="AN469" s="253"/>
      <c r="AO469" s="253"/>
      <c r="AP469" s="253"/>
      <c r="AQ469" s="253"/>
      <c r="AR469" s="253"/>
      <c r="AS469" s="253"/>
      <c r="AT469" s="253"/>
      <c r="AU469" s="253"/>
      <c r="AV469" s="253"/>
      <c r="AW469" s="253"/>
      <c r="AX469" s="253"/>
      <c r="AY469" s="253"/>
      <c r="AZ469" s="253"/>
      <c r="BA469" s="253"/>
      <c r="BB469" s="253"/>
      <c r="BC469" s="253"/>
      <c r="BD469" s="253"/>
      <c r="BE469" s="253"/>
      <c r="BF469" s="253"/>
      <c r="BG469" s="253"/>
      <c r="BH469" s="253"/>
      <c r="BI469" s="253"/>
      <c r="BJ469" s="253"/>
      <c r="BK469" s="253"/>
      <c r="BL469" s="253"/>
      <c r="BM469" s="253"/>
      <c r="BN469" s="253"/>
      <c r="BO469" s="253"/>
      <c r="BP469" s="253"/>
      <c r="BQ469" s="253"/>
      <c r="BR469" s="253"/>
      <c r="BS469" s="253"/>
      <c r="BT469" s="253"/>
      <c r="BU469" s="253"/>
      <c r="BV469" s="253"/>
      <c r="BW469" s="253"/>
      <c r="BX469" s="253"/>
      <c r="BY469" s="253"/>
      <c r="BZ469" s="253"/>
      <c r="CA469" s="253"/>
      <c r="CB469" s="253"/>
      <c r="CC469" s="253"/>
      <c r="CD469" s="253"/>
      <c r="CE469" s="253"/>
      <c r="CF469" s="253"/>
      <c r="CG469" s="253"/>
      <c r="CH469" s="253"/>
      <c r="CI469" s="253"/>
      <c r="CJ469" s="253"/>
      <c r="CK469" s="253"/>
      <c r="CL469" s="253"/>
      <c r="CM469" s="253"/>
      <c r="CN469" s="253"/>
      <c r="CO469" s="253"/>
      <c r="CP469" s="253"/>
      <c r="CQ469" s="253"/>
      <c r="CR469" s="253"/>
      <c r="CS469" s="253"/>
      <c r="CT469" s="253"/>
      <c r="CU469" s="253"/>
      <c r="CV469" s="253"/>
      <c r="CW469" s="253"/>
      <c r="CX469" s="253"/>
      <c r="CY469" s="253"/>
      <c r="CZ469" s="253"/>
      <c r="DA469" s="253"/>
      <c r="DB469" s="253"/>
      <c r="DC469" s="253"/>
      <c r="DD469" s="253"/>
      <c r="DE469" s="253"/>
      <c r="DF469" s="253"/>
      <c r="DG469" s="253"/>
      <c r="DH469" s="253"/>
      <c r="DI469" s="253"/>
      <c r="DJ469" s="253"/>
      <c r="DK469" s="253"/>
      <c r="DL469" s="253"/>
      <c r="DM469" s="253"/>
      <c r="DN469" s="253"/>
      <c r="DO469" s="253"/>
      <c r="DP469" s="253"/>
      <c r="DQ469" s="253"/>
      <c r="DR469" s="253"/>
      <c r="DS469" s="253"/>
      <c r="DT469" s="253"/>
      <c r="DU469" s="253"/>
      <c r="DV469" s="253"/>
      <c r="DW469" s="253"/>
      <c r="DX469" s="253"/>
      <c r="DY469" s="253"/>
      <c r="DZ469" s="253"/>
      <c r="EA469" s="253"/>
      <c r="EB469" s="253"/>
      <c r="EC469" s="253"/>
      <c r="ED469" s="253"/>
      <c r="EE469" s="253"/>
      <c r="EF469" s="253"/>
      <c r="EG469" s="253"/>
      <c r="EH469" s="253"/>
      <c r="EI469" s="253"/>
      <c r="EJ469" s="253"/>
      <c r="EK469" s="253"/>
      <c r="EL469" s="253"/>
      <c r="EM469" s="253"/>
      <c r="EN469" s="253"/>
      <c r="EO469" s="253"/>
      <c r="EP469" s="253"/>
      <c r="EQ469" s="253"/>
      <c r="ER469" s="253"/>
      <c r="ES469" s="253"/>
      <c r="ET469" s="253"/>
      <c r="EU469" s="253"/>
      <c r="EV469" s="253"/>
      <c r="EW469" s="253"/>
      <c r="EX469" s="253"/>
      <c r="EY469" s="253"/>
      <c r="EZ469" s="253"/>
      <c r="FA469" s="253"/>
      <c r="FB469" s="253"/>
      <c r="FC469" s="253"/>
      <c r="FD469" s="253"/>
      <c r="FE469" s="253"/>
      <c r="FF469" s="253"/>
      <c r="FG469" s="253"/>
      <c r="FH469" s="253"/>
      <c r="FI469" s="253"/>
      <c r="FJ469" s="253"/>
      <c r="FK469" s="253"/>
      <c r="FL469" s="253"/>
      <c r="FM469" s="253"/>
      <c r="FN469" s="253"/>
      <c r="FO469" s="253"/>
      <c r="FP469" s="253"/>
      <c r="FQ469" s="253"/>
      <c r="FR469" s="253"/>
      <c r="FS469" s="253"/>
      <c r="FT469" s="253"/>
      <c r="FU469" s="253"/>
      <c r="FV469" s="253"/>
      <c r="FW469" s="253"/>
      <c r="FX469" s="253"/>
      <c r="FY469" s="253"/>
      <c r="FZ469" s="253"/>
      <c r="GA469" s="253"/>
      <c r="GB469" s="253"/>
      <c r="GC469" s="253"/>
      <c r="GD469" s="253"/>
      <c r="GE469" s="253"/>
      <c r="GF469" s="253"/>
      <c r="GG469" s="253"/>
      <c r="GH469" s="253"/>
      <c r="GI469" s="253"/>
      <c r="GJ469" s="253"/>
      <c r="GK469" s="253"/>
      <c r="GL469" s="253"/>
      <c r="GM469" s="253"/>
      <c r="GN469" s="253"/>
      <c r="GO469" s="253"/>
      <c r="GP469" s="253"/>
      <c r="GQ469" s="253"/>
      <c r="GR469" s="253"/>
      <c r="GS469" s="253"/>
      <c r="GT469" s="253"/>
      <c r="GU469" s="253"/>
      <c r="GV469" s="253"/>
      <c r="GW469" s="253"/>
      <c r="GX469" s="253"/>
      <c r="GY469" s="253"/>
      <c r="GZ469" s="253"/>
      <c r="HA469" s="253"/>
      <c r="HB469" s="253"/>
      <c r="HC469" s="253"/>
      <c r="HD469" s="253"/>
      <c r="HE469" s="253"/>
      <c r="HF469" s="253"/>
    </row>
    <row r="470" spans="1:214" s="312" customFormat="1" ht="15" customHeight="1" x14ac:dyDescent="0.25">
      <c r="A470" s="252"/>
      <c r="B470" s="253"/>
      <c r="C470" s="253"/>
      <c r="D470" s="253"/>
      <c r="E470" s="253"/>
      <c r="F470" s="253"/>
      <c r="G470" s="253"/>
      <c r="H470" s="253"/>
      <c r="I470" s="253"/>
      <c r="J470" s="253"/>
      <c r="K470" s="253"/>
      <c r="L470" s="253"/>
      <c r="M470" s="253"/>
      <c r="N470" s="253"/>
      <c r="O470" s="253"/>
      <c r="P470" s="253"/>
      <c r="Q470" s="253"/>
      <c r="R470" s="253"/>
      <c r="S470" s="253"/>
      <c r="T470" s="253"/>
      <c r="U470" s="253" t="s">
        <v>668</v>
      </c>
      <c r="V470" s="253"/>
      <c r="W470" s="253"/>
      <c r="X470" s="253"/>
      <c r="Y470" s="253"/>
      <c r="Z470" s="253"/>
      <c r="AA470" s="253"/>
      <c r="AB470" s="253"/>
      <c r="AC470" s="253" t="s">
        <v>323</v>
      </c>
      <c r="AD470" s="253"/>
      <c r="AE470" s="253"/>
      <c r="AF470" s="253"/>
      <c r="AG470" s="253"/>
      <c r="AH470" s="253"/>
      <c r="AI470" s="253"/>
      <c r="AJ470" s="253"/>
      <c r="AK470" s="253"/>
      <c r="AL470" s="253"/>
      <c r="AM470" s="253"/>
      <c r="AN470" s="253"/>
      <c r="AO470" s="253"/>
      <c r="AP470" s="253"/>
      <c r="AQ470" s="253"/>
      <c r="AR470" s="253"/>
      <c r="AS470" s="253"/>
      <c r="AT470" s="253"/>
      <c r="AU470" s="253"/>
      <c r="AV470" s="253"/>
      <c r="AW470" s="253"/>
      <c r="AX470" s="253"/>
      <c r="AY470" s="253"/>
      <c r="AZ470" s="253"/>
      <c r="BA470" s="253"/>
      <c r="BB470" s="253"/>
      <c r="BC470" s="253"/>
      <c r="BD470" s="253"/>
      <c r="BE470" s="253"/>
      <c r="BF470" s="253"/>
      <c r="BG470" s="253"/>
      <c r="BH470" s="253"/>
      <c r="BI470" s="253"/>
      <c r="BJ470" s="253"/>
      <c r="BK470" s="253"/>
      <c r="BL470" s="253"/>
      <c r="BM470" s="253"/>
      <c r="BN470" s="253"/>
      <c r="BO470" s="253"/>
      <c r="BP470" s="253"/>
      <c r="BQ470" s="253"/>
      <c r="BR470" s="253"/>
      <c r="BS470" s="253"/>
      <c r="BT470" s="253"/>
      <c r="BU470" s="253"/>
      <c r="BV470" s="253"/>
      <c r="BW470" s="253"/>
      <c r="BX470" s="253"/>
      <c r="BY470" s="253"/>
      <c r="BZ470" s="253"/>
      <c r="CA470" s="253"/>
      <c r="CB470" s="253"/>
      <c r="CC470" s="253"/>
      <c r="CD470" s="253"/>
      <c r="CE470" s="253"/>
      <c r="CF470" s="253"/>
      <c r="CG470" s="253"/>
      <c r="CH470" s="253"/>
      <c r="CI470" s="253"/>
      <c r="CJ470" s="253"/>
      <c r="CK470" s="253"/>
      <c r="CL470" s="253"/>
      <c r="CM470" s="253"/>
      <c r="CN470" s="253"/>
      <c r="CO470" s="253"/>
      <c r="CP470" s="253"/>
      <c r="CQ470" s="253"/>
      <c r="CR470" s="253"/>
      <c r="CS470" s="253"/>
      <c r="CT470" s="253"/>
      <c r="CU470" s="253"/>
      <c r="CV470" s="253"/>
      <c r="CW470" s="253"/>
      <c r="CX470" s="253"/>
      <c r="CY470" s="253"/>
      <c r="CZ470" s="253"/>
      <c r="DA470" s="253"/>
      <c r="DB470" s="253"/>
      <c r="DC470" s="253"/>
      <c r="DD470" s="253"/>
      <c r="DE470" s="253"/>
      <c r="DF470" s="253"/>
      <c r="DG470" s="253"/>
      <c r="DH470" s="253"/>
      <c r="DI470" s="253"/>
      <c r="DJ470" s="253"/>
      <c r="DK470" s="253"/>
      <c r="DL470" s="253"/>
      <c r="DM470" s="253"/>
      <c r="DN470" s="253"/>
      <c r="DO470" s="253"/>
      <c r="DP470" s="253"/>
      <c r="DQ470" s="253"/>
      <c r="DR470" s="253"/>
      <c r="DS470" s="253"/>
      <c r="DT470" s="253"/>
      <c r="DU470" s="253"/>
      <c r="DV470" s="253"/>
      <c r="DW470" s="253"/>
      <c r="DX470" s="253"/>
      <c r="DY470" s="253"/>
      <c r="DZ470" s="253"/>
      <c r="EA470" s="253"/>
      <c r="EB470" s="253"/>
      <c r="EC470" s="253"/>
      <c r="ED470" s="253"/>
      <c r="EE470" s="253"/>
      <c r="EF470" s="253"/>
      <c r="EG470" s="253"/>
      <c r="EH470" s="253"/>
      <c r="EI470" s="253"/>
      <c r="EJ470" s="253"/>
      <c r="EK470" s="253"/>
      <c r="EL470" s="253"/>
      <c r="EM470" s="253"/>
      <c r="EN470" s="253"/>
      <c r="EO470" s="253"/>
      <c r="EP470" s="253"/>
      <c r="EQ470" s="253"/>
      <c r="ER470" s="253"/>
      <c r="ES470" s="253"/>
      <c r="ET470" s="253"/>
      <c r="EU470" s="253"/>
      <c r="EV470" s="253"/>
      <c r="EW470" s="253"/>
      <c r="EX470" s="253"/>
      <c r="EY470" s="253"/>
      <c r="EZ470" s="253"/>
      <c r="FA470" s="253"/>
      <c r="FB470" s="253"/>
      <c r="FC470" s="253"/>
      <c r="FD470" s="253"/>
      <c r="FE470" s="253"/>
      <c r="FF470" s="253"/>
      <c r="FG470" s="253"/>
      <c r="FH470" s="253"/>
      <c r="FI470" s="253"/>
      <c r="FJ470" s="253"/>
      <c r="FK470" s="253"/>
      <c r="FL470" s="253"/>
      <c r="FM470" s="253"/>
      <c r="FN470" s="253"/>
      <c r="FO470" s="253"/>
      <c r="FP470" s="253"/>
      <c r="FQ470" s="253"/>
      <c r="FR470" s="253"/>
      <c r="FS470" s="253"/>
      <c r="FT470" s="253"/>
      <c r="FU470" s="253"/>
      <c r="FV470" s="253"/>
      <c r="FW470" s="253"/>
      <c r="FX470" s="253"/>
      <c r="FY470" s="253"/>
      <c r="FZ470" s="253"/>
      <c r="GA470" s="253"/>
      <c r="GB470" s="253"/>
      <c r="GC470" s="253"/>
      <c r="GD470" s="253"/>
      <c r="GE470" s="253"/>
      <c r="GF470" s="253"/>
      <c r="GG470" s="253"/>
      <c r="GH470" s="253"/>
      <c r="GI470" s="253"/>
      <c r="GJ470" s="253"/>
      <c r="GK470" s="253"/>
      <c r="GL470" s="253"/>
      <c r="GM470" s="253"/>
      <c r="GN470" s="253"/>
      <c r="GO470" s="253"/>
      <c r="GP470" s="253"/>
      <c r="GQ470" s="253"/>
      <c r="GR470" s="253"/>
      <c r="GS470" s="253"/>
      <c r="GT470" s="253"/>
      <c r="GU470" s="253"/>
      <c r="GV470" s="253"/>
      <c r="GW470" s="253"/>
      <c r="GX470" s="253"/>
      <c r="GY470" s="253"/>
      <c r="GZ470" s="253"/>
      <c r="HA470" s="253"/>
      <c r="HB470" s="253"/>
      <c r="HC470" s="253"/>
      <c r="HD470" s="253"/>
      <c r="HE470" s="253"/>
      <c r="HF470" s="253"/>
    </row>
    <row r="471" spans="1:214" s="312" customFormat="1" ht="15" customHeight="1" x14ac:dyDescent="0.25">
      <c r="A471" s="252"/>
      <c r="B471" s="253"/>
      <c r="C471" s="253"/>
      <c r="D471" s="253"/>
      <c r="E471" s="253"/>
      <c r="F471" s="253"/>
      <c r="G471" s="253"/>
      <c r="H471" s="253"/>
      <c r="I471" s="253"/>
      <c r="J471" s="253"/>
      <c r="K471" s="253"/>
      <c r="L471" s="253"/>
      <c r="M471" s="253"/>
      <c r="N471" s="253"/>
      <c r="O471" s="253"/>
      <c r="P471" s="253"/>
      <c r="Q471" s="253"/>
      <c r="R471" s="253"/>
      <c r="S471" s="253"/>
      <c r="T471" s="253"/>
      <c r="U471" s="253" t="s">
        <v>669</v>
      </c>
      <c r="V471" s="253"/>
      <c r="W471" s="253"/>
      <c r="X471" s="253"/>
      <c r="Y471" s="253"/>
      <c r="Z471" s="253"/>
      <c r="AA471" s="253"/>
      <c r="AB471" s="253"/>
      <c r="AC471" s="253" t="s">
        <v>357</v>
      </c>
      <c r="AD471" s="253"/>
      <c r="AE471" s="253"/>
      <c r="AF471" s="253"/>
      <c r="AG471" s="253"/>
      <c r="AH471" s="253"/>
      <c r="AI471" s="253"/>
      <c r="AJ471" s="253"/>
      <c r="AK471" s="253"/>
      <c r="AL471" s="253"/>
      <c r="AM471" s="253"/>
      <c r="AN471" s="253"/>
      <c r="AO471" s="253"/>
      <c r="AP471" s="253"/>
      <c r="AQ471" s="253"/>
      <c r="AR471" s="253"/>
      <c r="AS471" s="253"/>
      <c r="AT471" s="253"/>
      <c r="AU471" s="253"/>
      <c r="AV471" s="253"/>
      <c r="AW471" s="253"/>
      <c r="AX471" s="253"/>
      <c r="AY471" s="253"/>
      <c r="AZ471" s="253"/>
      <c r="BA471" s="253"/>
      <c r="BB471" s="253"/>
      <c r="BC471" s="253"/>
      <c r="BD471" s="253"/>
      <c r="BE471" s="253"/>
      <c r="BF471" s="253"/>
      <c r="BG471" s="253"/>
      <c r="BH471" s="253"/>
      <c r="BI471" s="253"/>
      <c r="BJ471" s="253"/>
      <c r="BK471" s="253"/>
      <c r="BL471" s="253"/>
      <c r="BM471" s="253"/>
      <c r="BN471" s="253"/>
      <c r="BO471" s="253"/>
      <c r="BP471" s="253"/>
      <c r="BQ471" s="253"/>
      <c r="BR471" s="253"/>
      <c r="BS471" s="253"/>
      <c r="BT471" s="253"/>
      <c r="BU471" s="253"/>
      <c r="BV471" s="253"/>
      <c r="BW471" s="253"/>
      <c r="BX471" s="253"/>
      <c r="BY471" s="253"/>
      <c r="BZ471" s="253"/>
      <c r="CA471" s="253"/>
      <c r="CB471" s="253"/>
      <c r="CC471" s="253"/>
      <c r="CD471" s="253"/>
      <c r="CE471" s="253"/>
      <c r="CF471" s="253"/>
      <c r="CG471" s="253"/>
      <c r="CH471" s="253"/>
      <c r="CI471" s="253"/>
      <c r="CJ471" s="253"/>
      <c r="CK471" s="253"/>
      <c r="CL471" s="253"/>
      <c r="CM471" s="253"/>
      <c r="CN471" s="253"/>
      <c r="CO471" s="253"/>
      <c r="CP471" s="253"/>
      <c r="CQ471" s="253"/>
      <c r="CR471" s="253"/>
      <c r="CS471" s="253"/>
      <c r="CT471" s="253"/>
      <c r="CU471" s="253"/>
      <c r="CV471" s="253"/>
      <c r="CW471" s="253"/>
      <c r="CX471" s="253"/>
      <c r="CY471" s="253"/>
      <c r="CZ471" s="253"/>
      <c r="DA471" s="253"/>
      <c r="DB471" s="253"/>
      <c r="DC471" s="253"/>
      <c r="DD471" s="253"/>
      <c r="DE471" s="253"/>
      <c r="DF471" s="253"/>
      <c r="DG471" s="253"/>
      <c r="DH471" s="253"/>
      <c r="DI471" s="253"/>
      <c r="DJ471" s="253"/>
      <c r="DK471" s="253"/>
      <c r="DL471" s="253"/>
      <c r="DM471" s="253"/>
      <c r="DN471" s="253"/>
      <c r="DO471" s="253"/>
      <c r="DP471" s="253"/>
      <c r="DQ471" s="253"/>
      <c r="DR471" s="253"/>
      <c r="DS471" s="253"/>
      <c r="DT471" s="253"/>
      <c r="DU471" s="253"/>
      <c r="DV471" s="253"/>
      <c r="DW471" s="253"/>
      <c r="DX471" s="253"/>
      <c r="DY471" s="253"/>
      <c r="DZ471" s="253"/>
      <c r="EA471" s="253"/>
      <c r="EB471" s="253"/>
      <c r="EC471" s="253"/>
      <c r="ED471" s="253"/>
      <c r="EE471" s="253"/>
      <c r="EF471" s="253"/>
      <c r="EG471" s="253"/>
      <c r="EH471" s="253"/>
      <c r="EI471" s="253"/>
      <c r="EJ471" s="253"/>
      <c r="EK471" s="253"/>
      <c r="EL471" s="253"/>
      <c r="EM471" s="253"/>
      <c r="EN471" s="253"/>
      <c r="EO471" s="253"/>
      <c r="EP471" s="253"/>
      <c r="EQ471" s="253"/>
      <c r="ER471" s="253"/>
      <c r="ES471" s="253"/>
      <c r="ET471" s="253"/>
      <c r="EU471" s="253"/>
      <c r="EV471" s="253"/>
      <c r="EW471" s="253"/>
      <c r="EX471" s="253"/>
      <c r="EY471" s="253"/>
      <c r="EZ471" s="253"/>
      <c r="FA471" s="253"/>
      <c r="FB471" s="253"/>
      <c r="FC471" s="253"/>
      <c r="FD471" s="253"/>
      <c r="FE471" s="253"/>
      <c r="FF471" s="253"/>
      <c r="FG471" s="253"/>
      <c r="FH471" s="253"/>
      <c r="FI471" s="253"/>
      <c r="FJ471" s="253"/>
      <c r="FK471" s="253"/>
      <c r="FL471" s="253"/>
      <c r="FM471" s="253"/>
      <c r="FN471" s="253"/>
      <c r="FO471" s="253"/>
      <c r="FP471" s="253"/>
      <c r="FQ471" s="253"/>
      <c r="FR471" s="253"/>
      <c r="FS471" s="253"/>
      <c r="FT471" s="253"/>
      <c r="FU471" s="253"/>
      <c r="FV471" s="253"/>
      <c r="FW471" s="253"/>
      <c r="FX471" s="253"/>
      <c r="FY471" s="253"/>
      <c r="FZ471" s="253"/>
      <c r="GA471" s="253"/>
      <c r="GB471" s="253"/>
      <c r="GC471" s="253"/>
      <c r="GD471" s="253"/>
      <c r="GE471" s="253"/>
      <c r="GF471" s="253"/>
      <c r="GG471" s="253"/>
      <c r="GH471" s="253"/>
      <c r="GI471" s="253"/>
      <c r="GJ471" s="253"/>
      <c r="GK471" s="253"/>
      <c r="GL471" s="253"/>
      <c r="GM471" s="253"/>
      <c r="GN471" s="253"/>
      <c r="GO471" s="253"/>
      <c r="GP471" s="253"/>
      <c r="GQ471" s="253"/>
      <c r="GR471" s="253"/>
      <c r="GS471" s="253"/>
      <c r="GT471" s="253"/>
      <c r="GU471" s="253"/>
      <c r="GV471" s="253"/>
      <c r="GW471" s="253"/>
      <c r="GX471" s="253"/>
      <c r="GY471" s="253"/>
      <c r="GZ471" s="253"/>
      <c r="HA471" s="253"/>
      <c r="HB471" s="253"/>
      <c r="HC471" s="253"/>
      <c r="HD471" s="253"/>
      <c r="HE471" s="253"/>
      <c r="HF471" s="253"/>
    </row>
    <row r="472" spans="1:214" s="312" customFormat="1" ht="15" customHeight="1" x14ac:dyDescent="0.25">
      <c r="A472" s="252"/>
      <c r="B472" s="253"/>
      <c r="C472" s="253"/>
      <c r="D472" s="253"/>
      <c r="E472" s="253"/>
      <c r="F472" s="253"/>
      <c r="G472" s="253"/>
      <c r="H472" s="253"/>
      <c r="I472" s="253"/>
      <c r="J472" s="253"/>
      <c r="K472" s="253"/>
      <c r="L472" s="253"/>
      <c r="M472" s="253"/>
      <c r="N472" s="253"/>
      <c r="O472" s="253"/>
      <c r="P472" s="253"/>
      <c r="Q472" s="253"/>
      <c r="R472" s="253"/>
      <c r="S472" s="253"/>
      <c r="T472" s="253"/>
      <c r="U472" s="253" t="s">
        <v>670</v>
      </c>
      <c r="V472" s="253"/>
      <c r="W472" s="253"/>
      <c r="X472" s="253"/>
      <c r="Y472" s="253"/>
      <c r="Z472" s="253"/>
      <c r="AA472" s="253"/>
      <c r="AB472" s="253"/>
      <c r="AC472" s="253" t="s">
        <v>357</v>
      </c>
      <c r="AD472" s="253"/>
      <c r="AE472" s="253"/>
      <c r="AF472" s="253"/>
      <c r="AG472" s="253"/>
      <c r="AH472" s="253"/>
      <c r="AI472" s="253"/>
      <c r="AJ472" s="253"/>
      <c r="AK472" s="253"/>
      <c r="AL472" s="253"/>
      <c r="AM472" s="253"/>
      <c r="AN472" s="253"/>
      <c r="AO472" s="253"/>
      <c r="AP472" s="253"/>
      <c r="AQ472" s="253"/>
      <c r="AR472" s="253"/>
      <c r="AS472" s="253"/>
      <c r="AT472" s="253"/>
      <c r="AU472" s="253"/>
      <c r="AV472" s="253"/>
      <c r="AW472" s="253"/>
      <c r="AX472" s="253"/>
      <c r="AY472" s="253"/>
      <c r="AZ472" s="253"/>
      <c r="BA472" s="253"/>
      <c r="BB472" s="253"/>
      <c r="BC472" s="253"/>
      <c r="BD472" s="253"/>
      <c r="BE472" s="253"/>
      <c r="BF472" s="253"/>
      <c r="BG472" s="253"/>
      <c r="BH472" s="253"/>
      <c r="BI472" s="253"/>
      <c r="BJ472" s="253"/>
      <c r="BK472" s="253"/>
      <c r="BL472" s="253"/>
      <c r="BM472" s="253"/>
      <c r="BN472" s="253"/>
      <c r="BO472" s="253"/>
      <c r="BP472" s="253"/>
      <c r="BQ472" s="253"/>
      <c r="BR472" s="253"/>
      <c r="BS472" s="253"/>
      <c r="BT472" s="253"/>
      <c r="BU472" s="253"/>
      <c r="BV472" s="253"/>
      <c r="BW472" s="253"/>
      <c r="BX472" s="253"/>
      <c r="BY472" s="253"/>
      <c r="BZ472" s="253"/>
      <c r="CA472" s="253"/>
      <c r="CB472" s="253"/>
      <c r="CC472" s="253"/>
      <c r="CD472" s="253"/>
      <c r="CE472" s="253"/>
      <c r="CF472" s="253"/>
      <c r="CG472" s="253"/>
      <c r="CH472" s="253"/>
      <c r="CI472" s="253"/>
      <c r="CJ472" s="253"/>
      <c r="CK472" s="253"/>
      <c r="CL472" s="253"/>
      <c r="CM472" s="253"/>
      <c r="CN472" s="253"/>
      <c r="CO472" s="253"/>
      <c r="CP472" s="253"/>
      <c r="CQ472" s="253"/>
      <c r="CR472" s="253"/>
      <c r="CS472" s="253"/>
      <c r="CT472" s="253"/>
      <c r="CU472" s="253"/>
      <c r="CV472" s="253"/>
      <c r="CW472" s="253"/>
      <c r="CX472" s="253"/>
      <c r="CY472" s="253"/>
      <c r="CZ472" s="253"/>
      <c r="DA472" s="253"/>
      <c r="DB472" s="253"/>
      <c r="DC472" s="253"/>
      <c r="DD472" s="253"/>
      <c r="DE472" s="253"/>
      <c r="DF472" s="253"/>
      <c r="DG472" s="253"/>
      <c r="DH472" s="253"/>
      <c r="DI472" s="253"/>
      <c r="DJ472" s="253"/>
      <c r="DK472" s="253"/>
      <c r="DL472" s="253"/>
      <c r="DM472" s="253"/>
      <c r="DN472" s="253"/>
      <c r="DO472" s="253"/>
      <c r="DP472" s="253"/>
      <c r="DQ472" s="253"/>
      <c r="DR472" s="253"/>
      <c r="DS472" s="253"/>
      <c r="DT472" s="253"/>
      <c r="DU472" s="253"/>
      <c r="DV472" s="253"/>
      <c r="DW472" s="253"/>
      <c r="DX472" s="253"/>
      <c r="DY472" s="253"/>
      <c r="DZ472" s="253"/>
      <c r="EA472" s="253"/>
      <c r="EB472" s="253"/>
      <c r="EC472" s="253"/>
      <c r="ED472" s="253"/>
      <c r="EE472" s="253"/>
      <c r="EF472" s="253"/>
      <c r="EG472" s="253"/>
      <c r="EH472" s="253"/>
      <c r="EI472" s="253"/>
      <c r="EJ472" s="253"/>
      <c r="EK472" s="253"/>
      <c r="EL472" s="253"/>
      <c r="EM472" s="253"/>
      <c r="EN472" s="253"/>
      <c r="EO472" s="253"/>
      <c r="EP472" s="253"/>
      <c r="EQ472" s="253"/>
      <c r="ER472" s="253"/>
      <c r="ES472" s="253"/>
      <c r="ET472" s="253"/>
      <c r="EU472" s="253"/>
      <c r="EV472" s="253"/>
      <c r="EW472" s="253"/>
      <c r="EX472" s="253"/>
      <c r="EY472" s="253"/>
      <c r="EZ472" s="253"/>
      <c r="FA472" s="253"/>
      <c r="FB472" s="253"/>
      <c r="FC472" s="253"/>
      <c r="FD472" s="253"/>
      <c r="FE472" s="253"/>
      <c r="FF472" s="253"/>
      <c r="FG472" s="253"/>
      <c r="FH472" s="253"/>
      <c r="FI472" s="253"/>
      <c r="FJ472" s="253"/>
      <c r="FK472" s="253"/>
      <c r="FL472" s="253"/>
      <c r="FM472" s="253"/>
      <c r="FN472" s="253"/>
      <c r="FO472" s="253"/>
      <c r="FP472" s="253"/>
      <c r="FQ472" s="253"/>
      <c r="FR472" s="253"/>
      <c r="FS472" s="253"/>
      <c r="FT472" s="253"/>
      <c r="FU472" s="253"/>
      <c r="FV472" s="253"/>
      <c r="FW472" s="253"/>
      <c r="FX472" s="253"/>
      <c r="FY472" s="253"/>
      <c r="FZ472" s="253"/>
      <c r="GA472" s="253"/>
      <c r="GB472" s="253"/>
      <c r="GC472" s="253"/>
      <c r="GD472" s="253"/>
      <c r="GE472" s="253"/>
      <c r="GF472" s="253"/>
      <c r="GG472" s="253"/>
      <c r="GH472" s="253"/>
      <c r="GI472" s="253"/>
      <c r="GJ472" s="253"/>
      <c r="GK472" s="253"/>
      <c r="GL472" s="253"/>
      <c r="GM472" s="253"/>
      <c r="GN472" s="253"/>
      <c r="GO472" s="253"/>
      <c r="GP472" s="253"/>
      <c r="GQ472" s="253"/>
      <c r="GR472" s="253"/>
      <c r="GS472" s="253"/>
      <c r="GT472" s="253"/>
      <c r="GU472" s="253"/>
      <c r="GV472" s="253"/>
      <c r="GW472" s="253"/>
      <c r="GX472" s="253"/>
      <c r="GY472" s="253"/>
      <c r="GZ472" s="253"/>
      <c r="HA472" s="253"/>
      <c r="HB472" s="253"/>
      <c r="HC472" s="253"/>
      <c r="HD472" s="253"/>
      <c r="HE472" s="253"/>
      <c r="HF472" s="253"/>
    </row>
    <row r="473" spans="1:214" s="312" customFormat="1" ht="15" customHeight="1" x14ac:dyDescent="0.25">
      <c r="A473" s="252"/>
      <c r="B473" s="253"/>
      <c r="C473" s="253"/>
      <c r="D473" s="253"/>
      <c r="E473" s="253"/>
      <c r="F473" s="253"/>
      <c r="G473" s="253"/>
      <c r="H473" s="253"/>
      <c r="I473" s="253"/>
      <c r="J473" s="253"/>
      <c r="K473" s="253"/>
      <c r="L473" s="253"/>
      <c r="M473" s="253"/>
      <c r="N473" s="253"/>
      <c r="O473" s="253"/>
      <c r="P473" s="253"/>
      <c r="Q473" s="253"/>
      <c r="R473" s="253"/>
      <c r="S473" s="253"/>
      <c r="T473" s="253"/>
      <c r="U473" s="253" t="s">
        <v>671</v>
      </c>
      <c r="V473" s="253"/>
      <c r="W473" s="253"/>
      <c r="X473" s="253"/>
      <c r="Y473" s="253"/>
      <c r="Z473" s="253"/>
      <c r="AA473" s="253"/>
      <c r="AB473" s="253"/>
      <c r="AC473" s="253" t="s">
        <v>323</v>
      </c>
      <c r="AD473" s="253"/>
      <c r="AE473" s="253"/>
      <c r="AF473" s="253"/>
      <c r="AG473" s="253"/>
      <c r="AH473" s="253"/>
      <c r="AI473" s="253"/>
      <c r="AJ473" s="253"/>
      <c r="AK473" s="253"/>
      <c r="AL473" s="253"/>
      <c r="AM473" s="253"/>
      <c r="AN473" s="253"/>
      <c r="AO473" s="253"/>
      <c r="AP473" s="253"/>
      <c r="AQ473" s="253"/>
      <c r="AR473" s="253"/>
      <c r="AS473" s="253"/>
      <c r="AT473" s="253"/>
      <c r="AU473" s="253"/>
      <c r="AV473" s="253"/>
      <c r="AW473" s="253"/>
      <c r="AX473" s="253"/>
      <c r="AY473" s="253"/>
      <c r="AZ473" s="253"/>
      <c r="BA473" s="253"/>
      <c r="BB473" s="253"/>
      <c r="BC473" s="253"/>
      <c r="BD473" s="253"/>
      <c r="BE473" s="253"/>
      <c r="BF473" s="253"/>
      <c r="BG473" s="253"/>
      <c r="BH473" s="253"/>
      <c r="BI473" s="253"/>
      <c r="BJ473" s="253"/>
      <c r="BK473" s="253"/>
      <c r="BL473" s="253"/>
      <c r="BM473" s="253"/>
      <c r="BN473" s="253"/>
      <c r="BO473" s="253"/>
      <c r="BP473" s="253"/>
      <c r="BQ473" s="253"/>
      <c r="BR473" s="253"/>
      <c r="BS473" s="253"/>
      <c r="BT473" s="253"/>
      <c r="BU473" s="253"/>
      <c r="BV473" s="253"/>
      <c r="BW473" s="253"/>
      <c r="BX473" s="253"/>
      <c r="BY473" s="253"/>
      <c r="BZ473" s="253"/>
      <c r="CA473" s="253"/>
      <c r="CB473" s="253"/>
      <c r="CC473" s="253"/>
      <c r="CD473" s="253"/>
      <c r="CE473" s="253"/>
      <c r="CF473" s="253"/>
      <c r="CG473" s="253"/>
      <c r="CH473" s="253"/>
      <c r="CI473" s="253"/>
      <c r="CJ473" s="253"/>
      <c r="CK473" s="253"/>
      <c r="CL473" s="253"/>
      <c r="CM473" s="253"/>
      <c r="CN473" s="253"/>
      <c r="CO473" s="253"/>
      <c r="CP473" s="253"/>
      <c r="CQ473" s="253"/>
      <c r="CR473" s="253"/>
      <c r="CS473" s="253"/>
      <c r="CT473" s="253"/>
      <c r="CU473" s="253"/>
      <c r="CV473" s="253"/>
      <c r="CW473" s="253"/>
      <c r="CX473" s="253"/>
      <c r="CY473" s="253"/>
      <c r="CZ473" s="253"/>
      <c r="DA473" s="253"/>
      <c r="DB473" s="253"/>
      <c r="DC473" s="253"/>
      <c r="DD473" s="253"/>
      <c r="DE473" s="253"/>
      <c r="DF473" s="253"/>
      <c r="DG473" s="253"/>
      <c r="DH473" s="253"/>
      <c r="DI473" s="253"/>
      <c r="DJ473" s="253"/>
      <c r="DK473" s="253"/>
      <c r="DL473" s="253"/>
      <c r="DM473" s="253"/>
      <c r="DN473" s="253"/>
      <c r="DO473" s="253"/>
      <c r="DP473" s="253"/>
      <c r="DQ473" s="253"/>
      <c r="DR473" s="253"/>
      <c r="DS473" s="253"/>
      <c r="DT473" s="253"/>
      <c r="DU473" s="253"/>
      <c r="DV473" s="253"/>
      <c r="DW473" s="253"/>
      <c r="DX473" s="253"/>
      <c r="DY473" s="253"/>
      <c r="DZ473" s="253"/>
      <c r="EA473" s="253"/>
      <c r="EB473" s="253"/>
      <c r="EC473" s="253"/>
      <c r="ED473" s="253"/>
      <c r="EE473" s="253"/>
      <c r="EF473" s="253"/>
      <c r="EG473" s="253"/>
      <c r="EH473" s="253"/>
      <c r="EI473" s="253"/>
      <c r="EJ473" s="253"/>
      <c r="EK473" s="253"/>
      <c r="EL473" s="253"/>
      <c r="EM473" s="253"/>
      <c r="EN473" s="253"/>
      <c r="EO473" s="253"/>
      <c r="EP473" s="253"/>
      <c r="EQ473" s="253"/>
      <c r="ER473" s="253"/>
      <c r="ES473" s="253"/>
      <c r="ET473" s="253"/>
      <c r="EU473" s="253"/>
      <c r="EV473" s="253"/>
      <c r="EW473" s="253"/>
      <c r="EX473" s="253"/>
      <c r="EY473" s="253"/>
      <c r="EZ473" s="253"/>
      <c r="FA473" s="253"/>
      <c r="FB473" s="253"/>
      <c r="FC473" s="253"/>
      <c r="FD473" s="253"/>
      <c r="FE473" s="253"/>
      <c r="FF473" s="253"/>
      <c r="FG473" s="253"/>
      <c r="FH473" s="253"/>
      <c r="FI473" s="253"/>
      <c r="FJ473" s="253"/>
      <c r="FK473" s="253"/>
      <c r="FL473" s="253"/>
      <c r="FM473" s="253"/>
      <c r="FN473" s="253"/>
      <c r="FO473" s="253"/>
      <c r="FP473" s="253"/>
      <c r="FQ473" s="253"/>
      <c r="FR473" s="253"/>
      <c r="FS473" s="253"/>
      <c r="FT473" s="253"/>
      <c r="FU473" s="253"/>
      <c r="FV473" s="253"/>
      <c r="FW473" s="253"/>
      <c r="FX473" s="253"/>
      <c r="FY473" s="253"/>
      <c r="FZ473" s="253"/>
      <c r="GA473" s="253"/>
      <c r="GB473" s="253"/>
      <c r="GC473" s="253"/>
      <c r="GD473" s="253"/>
      <c r="GE473" s="253"/>
      <c r="GF473" s="253"/>
      <c r="GG473" s="253"/>
      <c r="GH473" s="253"/>
      <c r="GI473" s="253"/>
      <c r="GJ473" s="253"/>
      <c r="GK473" s="253"/>
      <c r="GL473" s="253"/>
      <c r="GM473" s="253"/>
      <c r="GN473" s="253"/>
      <c r="GO473" s="253"/>
      <c r="GP473" s="253"/>
      <c r="GQ473" s="253"/>
      <c r="GR473" s="253"/>
      <c r="GS473" s="253"/>
      <c r="GT473" s="253"/>
      <c r="GU473" s="253"/>
      <c r="GV473" s="253"/>
      <c r="GW473" s="253"/>
      <c r="GX473" s="253"/>
      <c r="GY473" s="253"/>
      <c r="GZ473" s="253"/>
      <c r="HA473" s="253"/>
      <c r="HB473" s="253"/>
      <c r="HC473" s="253"/>
      <c r="HD473" s="253"/>
      <c r="HE473" s="253"/>
      <c r="HF473" s="253"/>
    </row>
    <row r="474" spans="1:214" s="312" customFormat="1" ht="15" customHeight="1" x14ac:dyDescent="0.25">
      <c r="A474" s="252"/>
      <c r="B474" s="253"/>
      <c r="C474" s="253"/>
      <c r="D474" s="253"/>
      <c r="E474" s="253"/>
      <c r="F474" s="253"/>
      <c r="G474" s="253"/>
      <c r="H474" s="253"/>
      <c r="I474" s="253"/>
      <c r="J474" s="253"/>
      <c r="K474" s="253"/>
      <c r="L474" s="253"/>
      <c r="M474" s="253"/>
      <c r="N474" s="253"/>
      <c r="O474" s="253"/>
      <c r="P474" s="253"/>
      <c r="Q474" s="253"/>
      <c r="R474" s="253"/>
      <c r="S474" s="253"/>
      <c r="T474" s="253"/>
      <c r="U474" s="253" t="s">
        <v>672</v>
      </c>
      <c r="V474" s="253"/>
      <c r="W474" s="253"/>
      <c r="X474" s="253"/>
      <c r="Y474" s="253"/>
      <c r="Z474" s="253"/>
      <c r="AA474" s="253"/>
      <c r="AB474" s="253"/>
      <c r="AC474" s="253" t="s">
        <v>323</v>
      </c>
      <c r="AD474" s="253"/>
      <c r="AE474" s="253"/>
      <c r="AF474" s="253"/>
      <c r="AG474" s="253"/>
      <c r="AH474" s="253"/>
      <c r="AI474" s="253"/>
      <c r="AJ474" s="253"/>
      <c r="AK474" s="253"/>
      <c r="AL474" s="253"/>
      <c r="AM474" s="253"/>
      <c r="AN474" s="253"/>
      <c r="AO474" s="253"/>
      <c r="AP474" s="253"/>
      <c r="AQ474" s="253"/>
      <c r="AR474" s="253"/>
      <c r="AS474" s="253"/>
      <c r="AT474" s="253"/>
      <c r="AU474" s="253"/>
      <c r="AV474" s="253"/>
      <c r="AW474" s="253"/>
      <c r="AX474" s="253"/>
      <c r="AY474" s="253"/>
      <c r="AZ474" s="253"/>
      <c r="BA474" s="253"/>
      <c r="BB474" s="253"/>
      <c r="BC474" s="253"/>
      <c r="BD474" s="253"/>
      <c r="BE474" s="253"/>
      <c r="BF474" s="253"/>
      <c r="BG474" s="253"/>
      <c r="BH474" s="253"/>
      <c r="BI474" s="253"/>
      <c r="BJ474" s="253"/>
      <c r="BK474" s="253"/>
      <c r="BL474" s="253"/>
      <c r="BM474" s="253"/>
      <c r="BN474" s="253"/>
      <c r="BO474" s="253"/>
      <c r="BP474" s="253"/>
      <c r="BQ474" s="253"/>
      <c r="BR474" s="253"/>
      <c r="BS474" s="253"/>
      <c r="BT474" s="253"/>
      <c r="BU474" s="253"/>
      <c r="BV474" s="253"/>
      <c r="BW474" s="253"/>
      <c r="BX474" s="253"/>
      <c r="BY474" s="253"/>
      <c r="BZ474" s="253"/>
      <c r="CA474" s="253"/>
      <c r="CB474" s="253"/>
      <c r="CC474" s="253"/>
      <c r="CD474" s="253"/>
      <c r="CE474" s="253"/>
      <c r="CF474" s="253"/>
      <c r="CG474" s="253"/>
      <c r="CH474" s="253"/>
      <c r="CI474" s="253"/>
      <c r="CJ474" s="253"/>
      <c r="CK474" s="253"/>
      <c r="CL474" s="253"/>
      <c r="CM474" s="253"/>
      <c r="CN474" s="253"/>
      <c r="CO474" s="253"/>
      <c r="CP474" s="253"/>
      <c r="CQ474" s="253"/>
      <c r="CR474" s="253"/>
      <c r="CS474" s="253"/>
      <c r="CT474" s="253"/>
      <c r="CU474" s="253"/>
      <c r="CV474" s="253"/>
      <c r="CW474" s="253"/>
      <c r="CX474" s="253"/>
      <c r="CY474" s="253"/>
      <c r="CZ474" s="253"/>
      <c r="DA474" s="253"/>
      <c r="DB474" s="253"/>
      <c r="DC474" s="253"/>
      <c r="DD474" s="253"/>
      <c r="DE474" s="253"/>
      <c r="DF474" s="253"/>
      <c r="DG474" s="253"/>
      <c r="DH474" s="253"/>
      <c r="DI474" s="253"/>
      <c r="DJ474" s="253"/>
      <c r="DK474" s="253"/>
      <c r="DL474" s="253"/>
      <c r="DM474" s="253"/>
      <c r="DN474" s="253"/>
      <c r="DO474" s="253"/>
      <c r="DP474" s="253"/>
      <c r="DQ474" s="253"/>
      <c r="DR474" s="253"/>
      <c r="DS474" s="253"/>
      <c r="DT474" s="253"/>
      <c r="DU474" s="253"/>
      <c r="DV474" s="253"/>
      <c r="DW474" s="253"/>
      <c r="DX474" s="253"/>
      <c r="DY474" s="253"/>
      <c r="DZ474" s="253"/>
      <c r="EA474" s="253"/>
      <c r="EB474" s="253"/>
      <c r="EC474" s="253"/>
      <c r="ED474" s="253"/>
      <c r="EE474" s="253"/>
      <c r="EF474" s="253"/>
      <c r="EG474" s="253"/>
      <c r="EH474" s="253"/>
      <c r="EI474" s="253"/>
      <c r="EJ474" s="253"/>
      <c r="EK474" s="253"/>
      <c r="EL474" s="253"/>
      <c r="EM474" s="253"/>
      <c r="EN474" s="253"/>
      <c r="EO474" s="253"/>
      <c r="EP474" s="253"/>
      <c r="EQ474" s="253"/>
      <c r="ER474" s="253"/>
      <c r="ES474" s="253"/>
      <c r="ET474" s="253"/>
      <c r="EU474" s="253"/>
      <c r="EV474" s="253"/>
      <c r="EW474" s="253"/>
      <c r="EX474" s="253"/>
      <c r="EY474" s="253"/>
      <c r="EZ474" s="253"/>
      <c r="FA474" s="253"/>
      <c r="FB474" s="253"/>
      <c r="FC474" s="253"/>
      <c r="FD474" s="253"/>
      <c r="FE474" s="253"/>
      <c r="FF474" s="253"/>
      <c r="FG474" s="253"/>
      <c r="FH474" s="253"/>
      <c r="FI474" s="253"/>
      <c r="FJ474" s="253"/>
      <c r="FK474" s="253"/>
      <c r="FL474" s="253"/>
      <c r="FM474" s="253"/>
      <c r="FN474" s="253"/>
      <c r="FO474" s="253"/>
      <c r="FP474" s="253"/>
      <c r="FQ474" s="253"/>
      <c r="FR474" s="253"/>
      <c r="FS474" s="253"/>
      <c r="FT474" s="253"/>
      <c r="FU474" s="253"/>
      <c r="FV474" s="253"/>
      <c r="FW474" s="253"/>
      <c r="FX474" s="253"/>
      <c r="FY474" s="253"/>
      <c r="FZ474" s="253"/>
      <c r="GA474" s="253"/>
      <c r="GB474" s="253"/>
      <c r="GC474" s="253"/>
      <c r="GD474" s="253"/>
      <c r="GE474" s="253"/>
      <c r="GF474" s="253"/>
      <c r="GG474" s="253"/>
      <c r="GH474" s="253"/>
      <c r="GI474" s="253"/>
      <c r="GJ474" s="253"/>
      <c r="GK474" s="253"/>
      <c r="GL474" s="253"/>
      <c r="GM474" s="253"/>
      <c r="GN474" s="253"/>
      <c r="GO474" s="253"/>
      <c r="GP474" s="253"/>
      <c r="GQ474" s="253"/>
      <c r="GR474" s="253"/>
      <c r="GS474" s="253"/>
      <c r="GT474" s="253"/>
      <c r="GU474" s="253"/>
      <c r="GV474" s="253"/>
      <c r="GW474" s="253"/>
      <c r="GX474" s="253"/>
      <c r="GY474" s="253"/>
      <c r="GZ474" s="253"/>
      <c r="HA474" s="253"/>
      <c r="HB474" s="253"/>
      <c r="HC474" s="253"/>
      <c r="HD474" s="253"/>
      <c r="HE474" s="253"/>
      <c r="HF474" s="253"/>
    </row>
    <row r="475" spans="1:214" s="312" customFormat="1" ht="15" customHeight="1" x14ac:dyDescent="0.25">
      <c r="A475" s="252"/>
      <c r="B475" s="253"/>
      <c r="C475" s="253"/>
      <c r="D475" s="253"/>
      <c r="E475" s="253"/>
      <c r="F475" s="253"/>
      <c r="G475" s="253"/>
      <c r="H475" s="253"/>
      <c r="I475" s="253"/>
      <c r="J475" s="253"/>
      <c r="K475" s="253"/>
      <c r="L475" s="253"/>
      <c r="M475" s="253"/>
      <c r="N475" s="253"/>
      <c r="O475" s="253"/>
      <c r="P475" s="253"/>
      <c r="Q475" s="253"/>
      <c r="R475" s="253"/>
      <c r="S475" s="253"/>
      <c r="T475" s="253"/>
      <c r="U475" s="253" t="s">
        <v>673</v>
      </c>
      <c r="V475" s="253"/>
      <c r="W475" s="253"/>
      <c r="X475" s="253"/>
      <c r="Y475" s="253"/>
      <c r="Z475" s="253"/>
      <c r="AA475" s="253"/>
      <c r="AB475" s="253"/>
      <c r="AC475" s="253" t="s">
        <v>323</v>
      </c>
      <c r="AD475" s="253"/>
      <c r="AE475" s="253"/>
      <c r="AF475" s="253"/>
      <c r="AG475" s="253"/>
      <c r="AH475" s="253"/>
      <c r="AI475" s="253"/>
      <c r="AJ475" s="253"/>
      <c r="AK475" s="253"/>
      <c r="AL475" s="253"/>
      <c r="AM475" s="253"/>
      <c r="AN475" s="253"/>
      <c r="AO475" s="253"/>
      <c r="AP475" s="253"/>
      <c r="AQ475" s="253"/>
      <c r="AR475" s="253"/>
      <c r="AS475" s="253"/>
      <c r="AT475" s="253"/>
      <c r="AU475" s="253"/>
      <c r="AV475" s="253"/>
      <c r="AW475" s="253"/>
      <c r="AX475" s="253"/>
      <c r="AY475" s="253"/>
      <c r="AZ475" s="253"/>
      <c r="BA475" s="253"/>
      <c r="BB475" s="253"/>
      <c r="BC475" s="253"/>
      <c r="BD475" s="253"/>
      <c r="BE475" s="253"/>
      <c r="BF475" s="253"/>
      <c r="BG475" s="253"/>
      <c r="BH475" s="253"/>
      <c r="BI475" s="253"/>
      <c r="BJ475" s="253"/>
      <c r="BK475" s="253"/>
      <c r="BL475" s="253"/>
      <c r="BM475" s="253"/>
      <c r="BN475" s="253"/>
      <c r="BO475" s="253"/>
      <c r="BP475" s="253"/>
      <c r="BQ475" s="253"/>
      <c r="BR475" s="253"/>
      <c r="BS475" s="253"/>
      <c r="BT475" s="253"/>
      <c r="BU475" s="253"/>
      <c r="BV475" s="253"/>
      <c r="BW475" s="253"/>
      <c r="BX475" s="253"/>
      <c r="BY475" s="253"/>
      <c r="BZ475" s="253"/>
      <c r="CA475" s="253"/>
      <c r="CB475" s="253"/>
      <c r="CC475" s="253"/>
      <c r="CD475" s="253"/>
      <c r="CE475" s="253"/>
      <c r="CF475" s="253"/>
      <c r="CG475" s="253"/>
      <c r="CH475" s="253"/>
      <c r="CI475" s="253"/>
      <c r="CJ475" s="253"/>
      <c r="CK475" s="253"/>
      <c r="CL475" s="253"/>
      <c r="CM475" s="253"/>
      <c r="CN475" s="253"/>
      <c r="CO475" s="253"/>
      <c r="CP475" s="253"/>
      <c r="CQ475" s="253"/>
      <c r="CR475" s="253"/>
      <c r="CS475" s="253"/>
      <c r="CT475" s="253"/>
      <c r="CU475" s="253"/>
      <c r="CV475" s="253"/>
      <c r="CW475" s="253"/>
      <c r="CX475" s="253"/>
      <c r="CY475" s="253"/>
      <c r="CZ475" s="253"/>
      <c r="DA475" s="253"/>
      <c r="DB475" s="253"/>
      <c r="DC475" s="253"/>
      <c r="DD475" s="253"/>
      <c r="DE475" s="253"/>
      <c r="DF475" s="253"/>
      <c r="DG475" s="253"/>
      <c r="DH475" s="253"/>
      <c r="DI475" s="253"/>
      <c r="DJ475" s="253"/>
      <c r="DK475" s="253"/>
      <c r="DL475" s="253"/>
      <c r="DM475" s="253"/>
      <c r="DN475" s="253"/>
      <c r="DO475" s="253"/>
      <c r="DP475" s="253"/>
      <c r="DQ475" s="253"/>
      <c r="DR475" s="253"/>
      <c r="DS475" s="253"/>
      <c r="DT475" s="253"/>
      <c r="DU475" s="253"/>
      <c r="DV475" s="253"/>
      <c r="DW475" s="253"/>
      <c r="DX475" s="253"/>
      <c r="DY475" s="253"/>
      <c r="DZ475" s="253"/>
      <c r="EA475" s="253"/>
      <c r="EB475" s="253"/>
      <c r="EC475" s="253"/>
      <c r="ED475" s="253"/>
      <c r="EE475" s="253"/>
      <c r="EF475" s="253"/>
      <c r="EG475" s="253"/>
      <c r="EH475" s="253"/>
      <c r="EI475" s="253"/>
      <c r="EJ475" s="253"/>
      <c r="EK475" s="253"/>
      <c r="EL475" s="253"/>
      <c r="EM475" s="253"/>
      <c r="EN475" s="253"/>
      <c r="EO475" s="253"/>
      <c r="EP475" s="253"/>
      <c r="EQ475" s="253"/>
      <c r="ER475" s="253"/>
      <c r="ES475" s="253"/>
      <c r="ET475" s="253"/>
      <c r="EU475" s="253"/>
      <c r="EV475" s="253"/>
      <c r="EW475" s="253"/>
      <c r="EX475" s="253"/>
      <c r="EY475" s="253"/>
      <c r="EZ475" s="253"/>
      <c r="FA475" s="253"/>
      <c r="FB475" s="253"/>
      <c r="FC475" s="253"/>
      <c r="FD475" s="253"/>
      <c r="FE475" s="253"/>
      <c r="FF475" s="253"/>
      <c r="FG475" s="253"/>
      <c r="FH475" s="253"/>
      <c r="FI475" s="253"/>
      <c r="FJ475" s="253"/>
      <c r="FK475" s="253"/>
      <c r="FL475" s="253"/>
      <c r="FM475" s="253"/>
      <c r="FN475" s="253"/>
      <c r="FO475" s="253"/>
      <c r="FP475" s="253"/>
      <c r="FQ475" s="253"/>
      <c r="FR475" s="253"/>
      <c r="FS475" s="253"/>
      <c r="FT475" s="253"/>
      <c r="FU475" s="253"/>
      <c r="FV475" s="253"/>
      <c r="FW475" s="253"/>
      <c r="FX475" s="253"/>
      <c r="FY475" s="253"/>
      <c r="FZ475" s="253"/>
      <c r="GA475" s="253"/>
      <c r="GB475" s="253"/>
      <c r="GC475" s="253"/>
      <c r="GD475" s="253"/>
      <c r="GE475" s="253"/>
      <c r="GF475" s="253"/>
      <c r="GG475" s="253"/>
      <c r="GH475" s="253"/>
      <c r="GI475" s="253"/>
      <c r="GJ475" s="253"/>
      <c r="GK475" s="253"/>
      <c r="GL475" s="253"/>
      <c r="GM475" s="253"/>
      <c r="GN475" s="253"/>
      <c r="GO475" s="253"/>
      <c r="GP475" s="253"/>
      <c r="GQ475" s="253"/>
      <c r="GR475" s="253"/>
      <c r="GS475" s="253"/>
      <c r="GT475" s="253"/>
      <c r="GU475" s="253"/>
      <c r="GV475" s="253"/>
      <c r="GW475" s="253"/>
      <c r="GX475" s="253"/>
      <c r="GY475" s="253"/>
      <c r="GZ475" s="253"/>
      <c r="HA475" s="253"/>
      <c r="HB475" s="253"/>
      <c r="HC475" s="253"/>
      <c r="HD475" s="253"/>
      <c r="HE475" s="253"/>
      <c r="HF475" s="253"/>
    </row>
    <row r="476" spans="1:214" s="312" customFormat="1" ht="15" customHeight="1" x14ac:dyDescent="0.25">
      <c r="A476" s="252"/>
      <c r="B476" s="253"/>
      <c r="C476" s="253"/>
      <c r="D476" s="253"/>
      <c r="E476" s="253"/>
      <c r="F476" s="253"/>
      <c r="G476" s="253"/>
      <c r="H476" s="253"/>
      <c r="I476" s="253"/>
      <c r="J476" s="253"/>
      <c r="K476" s="253"/>
      <c r="L476" s="253"/>
      <c r="M476" s="253"/>
      <c r="N476" s="253"/>
      <c r="O476" s="253"/>
      <c r="P476" s="253"/>
      <c r="Q476" s="253"/>
      <c r="R476" s="253"/>
      <c r="S476" s="253"/>
      <c r="T476" s="253"/>
      <c r="U476" s="253" t="s">
        <v>674</v>
      </c>
      <c r="V476" s="253"/>
      <c r="W476" s="253"/>
      <c r="X476" s="253"/>
      <c r="Y476" s="253"/>
      <c r="Z476" s="253"/>
      <c r="AA476" s="253"/>
      <c r="AB476" s="253"/>
      <c r="AC476" s="253" t="s">
        <v>316</v>
      </c>
      <c r="AD476" s="253"/>
      <c r="AE476" s="253"/>
      <c r="AF476" s="253"/>
      <c r="AG476" s="253"/>
      <c r="AH476" s="253"/>
      <c r="AI476" s="253"/>
      <c r="AJ476" s="253"/>
      <c r="AK476" s="253"/>
      <c r="AL476" s="253"/>
      <c r="AM476" s="253"/>
      <c r="AN476" s="253"/>
      <c r="AO476" s="253"/>
      <c r="AP476" s="253"/>
      <c r="AQ476" s="253"/>
      <c r="AR476" s="253"/>
      <c r="AS476" s="253"/>
      <c r="AT476" s="253"/>
      <c r="AU476" s="253"/>
      <c r="AV476" s="253"/>
      <c r="AW476" s="253"/>
      <c r="AX476" s="253"/>
      <c r="AY476" s="253"/>
      <c r="AZ476" s="253"/>
      <c r="BA476" s="253"/>
      <c r="BB476" s="253"/>
      <c r="BC476" s="253"/>
      <c r="BD476" s="253"/>
      <c r="BE476" s="253"/>
      <c r="BF476" s="253"/>
      <c r="BG476" s="253"/>
      <c r="BH476" s="253"/>
      <c r="BI476" s="253"/>
      <c r="BJ476" s="253"/>
      <c r="BK476" s="253"/>
      <c r="BL476" s="253"/>
      <c r="BM476" s="253"/>
      <c r="BN476" s="253"/>
      <c r="BO476" s="253"/>
      <c r="BP476" s="253"/>
      <c r="BQ476" s="253"/>
      <c r="BR476" s="253"/>
      <c r="BS476" s="253"/>
      <c r="BT476" s="253"/>
      <c r="BU476" s="253"/>
      <c r="BV476" s="253"/>
      <c r="BW476" s="253"/>
      <c r="BX476" s="253"/>
      <c r="BY476" s="253"/>
      <c r="BZ476" s="253"/>
      <c r="CA476" s="253"/>
      <c r="CB476" s="253"/>
      <c r="CC476" s="253"/>
      <c r="CD476" s="253"/>
      <c r="CE476" s="253"/>
      <c r="CF476" s="253"/>
      <c r="CG476" s="253"/>
      <c r="CH476" s="253"/>
      <c r="CI476" s="253"/>
      <c r="CJ476" s="253"/>
      <c r="CK476" s="253"/>
      <c r="CL476" s="253"/>
      <c r="CM476" s="253"/>
      <c r="CN476" s="253"/>
      <c r="CO476" s="253"/>
      <c r="CP476" s="253"/>
      <c r="CQ476" s="253"/>
      <c r="CR476" s="253"/>
      <c r="CS476" s="253"/>
      <c r="CT476" s="253"/>
      <c r="CU476" s="253"/>
      <c r="CV476" s="253"/>
      <c r="CW476" s="253"/>
      <c r="CX476" s="253"/>
      <c r="CY476" s="253"/>
      <c r="CZ476" s="253"/>
      <c r="DA476" s="253"/>
      <c r="DB476" s="253"/>
      <c r="DC476" s="253"/>
      <c r="DD476" s="253"/>
      <c r="DE476" s="253"/>
      <c r="DF476" s="253"/>
      <c r="DG476" s="253"/>
      <c r="DH476" s="253"/>
      <c r="DI476" s="253"/>
      <c r="DJ476" s="253"/>
      <c r="DK476" s="253"/>
      <c r="DL476" s="253"/>
      <c r="DM476" s="253"/>
      <c r="DN476" s="253"/>
      <c r="DO476" s="253"/>
      <c r="DP476" s="253"/>
      <c r="DQ476" s="253"/>
      <c r="DR476" s="253"/>
      <c r="DS476" s="253"/>
      <c r="DT476" s="253"/>
      <c r="DU476" s="253"/>
      <c r="DV476" s="253"/>
      <c r="DW476" s="253"/>
      <c r="DX476" s="253"/>
      <c r="DY476" s="253"/>
      <c r="DZ476" s="253"/>
      <c r="EA476" s="253"/>
      <c r="EB476" s="253"/>
      <c r="EC476" s="253"/>
      <c r="ED476" s="253"/>
      <c r="EE476" s="253"/>
      <c r="EF476" s="253"/>
      <c r="EG476" s="253"/>
      <c r="EH476" s="253"/>
      <c r="EI476" s="253"/>
      <c r="EJ476" s="253"/>
      <c r="EK476" s="253"/>
      <c r="EL476" s="253"/>
      <c r="EM476" s="253"/>
      <c r="EN476" s="253"/>
      <c r="EO476" s="253"/>
      <c r="EP476" s="253"/>
      <c r="EQ476" s="253"/>
      <c r="ER476" s="253"/>
      <c r="ES476" s="253"/>
      <c r="ET476" s="253"/>
      <c r="EU476" s="253"/>
      <c r="EV476" s="253"/>
      <c r="EW476" s="253"/>
      <c r="EX476" s="253"/>
      <c r="EY476" s="253"/>
      <c r="EZ476" s="253"/>
      <c r="FA476" s="253"/>
      <c r="FB476" s="253"/>
      <c r="FC476" s="253"/>
      <c r="FD476" s="253"/>
      <c r="FE476" s="253"/>
      <c r="FF476" s="253"/>
      <c r="FG476" s="253"/>
      <c r="FH476" s="253"/>
      <c r="FI476" s="253"/>
      <c r="FJ476" s="253"/>
      <c r="FK476" s="253"/>
      <c r="FL476" s="253"/>
      <c r="FM476" s="253"/>
      <c r="FN476" s="253"/>
      <c r="FO476" s="253"/>
      <c r="FP476" s="253"/>
      <c r="FQ476" s="253"/>
      <c r="FR476" s="253"/>
      <c r="FS476" s="253"/>
      <c r="FT476" s="253"/>
      <c r="FU476" s="253"/>
      <c r="FV476" s="253"/>
      <c r="FW476" s="253"/>
      <c r="FX476" s="253"/>
      <c r="FY476" s="253"/>
      <c r="FZ476" s="253"/>
      <c r="GA476" s="253"/>
      <c r="GB476" s="253"/>
      <c r="GC476" s="253"/>
      <c r="GD476" s="253"/>
      <c r="GE476" s="253"/>
      <c r="GF476" s="253"/>
      <c r="GG476" s="253"/>
      <c r="GH476" s="253"/>
      <c r="GI476" s="253"/>
      <c r="GJ476" s="253"/>
      <c r="GK476" s="253"/>
      <c r="GL476" s="253"/>
      <c r="GM476" s="253"/>
      <c r="GN476" s="253"/>
      <c r="GO476" s="253"/>
      <c r="GP476" s="253"/>
      <c r="GQ476" s="253"/>
      <c r="GR476" s="253"/>
      <c r="GS476" s="253"/>
      <c r="GT476" s="253"/>
      <c r="GU476" s="253"/>
      <c r="GV476" s="253"/>
      <c r="GW476" s="253"/>
      <c r="GX476" s="253"/>
      <c r="GY476" s="253"/>
      <c r="GZ476" s="253"/>
      <c r="HA476" s="253"/>
      <c r="HB476" s="253"/>
      <c r="HC476" s="253"/>
      <c r="HD476" s="253"/>
      <c r="HE476" s="253"/>
      <c r="HF476" s="253"/>
    </row>
    <row r="477" spans="1:214" s="312" customFormat="1" ht="15" customHeight="1" x14ac:dyDescent="0.25">
      <c r="A477" s="252"/>
      <c r="B477" s="253"/>
      <c r="C477" s="253"/>
      <c r="D477" s="253"/>
      <c r="E477" s="253"/>
      <c r="F477" s="253"/>
      <c r="G477" s="253"/>
      <c r="H477" s="253"/>
      <c r="I477" s="253"/>
      <c r="J477" s="253"/>
      <c r="K477" s="253"/>
      <c r="L477" s="253"/>
      <c r="M477" s="253"/>
      <c r="N477" s="253"/>
      <c r="O477" s="253"/>
      <c r="P477" s="253"/>
      <c r="Q477" s="253"/>
      <c r="R477" s="253"/>
      <c r="S477" s="253"/>
      <c r="T477" s="253"/>
      <c r="U477" s="253" t="s">
        <v>675</v>
      </c>
      <c r="V477" s="253"/>
      <c r="W477" s="253"/>
      <c r="X477" s="253"/>
      <c r="Y477" s="253"/>
      <c r="Z477" s="253"/>
      <c r="AA477" s="253"/>
      <c r="AB477" s="253"/>
      <c r="AC477" s="253" t="s">
        <v>332</v>
      </c>
      <c r="AD477" s="253"/>
      <c r="AE477" s="253"/>
      <c r="AF477" s="253"/>
      <c r="AG477" s="253"/>
      <c r="AH477" s="253"/>
      <c r="AI477" s="253"/>
      <c r="AJ477" s="253"/>
      <c r="AK477" s="253"/>
      <c r="AL477" s="253"/>
      <c r="AM477" s="253"/>
      <c r="AN477" s="253"/>
      <c r="AO477" s="253"/>
      <c r="AP477" s="253"/>
      <c r="AQ477" s="253"/>
      <c r="AR477" s="253"/>
      <c r="AS477" s="253"/>
      <c r="AT477" s="253"/>
      <c r="AU477" s="253"/>
      <c r="AV477" s="253"/>
      <c r="AW477" s="253"/>
      <c r="AX477" s="253"/>
      <c r="AY477" s="253"/>
      <c r="AZ477" s="253"/>
      <c r="BA477" s="253"/>
      <c r="BB477" s="253"/>
      <c r="BC477" s="253"/>
      <c r="BD477" s="253"/>
      <c r="BE477" s="253"/>
      <c r="BF477" s="253"/>
      <c r="BG477" s="253"/>
      <c r="BH477" s="253"/>
      <c r="BI477" s="253"/>
      <c r="BJ477" s="253"/>
      <c r="BK477" s="253"/>
      <c r="BL477" s="253"/>
      <c r="BM477" s="253"/>
      <c r="BN477" s="253"/>
      <c r="BO477" s="253"/>
      <c r="BP477" s="253"/>
      <c r="BQ477" s="253"/>
      <c r="BR477" s="253"/>
      <c r="BS477" s="253"/>
      <c r="BT477" s="253"/>
      <c r="BU477" s="253"/>
      <c r="BV477" s="253"/>
      <c r="BW477" s="253"/>
      <c r="BX477" s="253"/>
      <c r="BY477" s="253"/>
      <c r="BZ477" s="253"/>
      <c r="CA477" s="253"/>
      <c r="CB477" s="253"/>
      <c r="CC477" s="253"/>
      <c r="CD477" s="253"/>
      <c r="CE477" s="253"/>
      <c r="CF477" s="253"/>
      <c r="CG477" s="253"/>
      <c r="CH477" s="253"/>
      <c r="CI477" s="253"/>
      <c r="CJ477" s="253"/>
      <c r="CK477" s="253"/>
      <c r="CL477" s="253"/>
      <c r="CM477" s="253"/>
      <c r="CN477" s="253"/>
      <c r="CO477" s="253"/>
      <c r="CP477" s="253"/>
      <c r="CQ477" s="253"/>
      <c r="CR477" s="253"/>
      <c r="CS477" s="253"/>
      <c r="CT477" s="253"/>
      <c r="CU477" s="253"/>
      <c r="CV477" s="253"/>
      <c r="CW477" s="253"/>
      <c r="CX477" s="253"/>
      <c r="CY477" s="253"/>
      <c r="CZ477" s="253"/>
      <c r="DA477" s="253"/>
      <c r="DB477" s="253"/>
      <c r="DC477" s="253"/>
      <c r="DD477" s="253"/>
      <c r="DE477" s="253"/>
      <c r="DF477" s="253"/>
      <c r="DG477" s="253"/>
      <c r="DH477" s="253"/>
      <c r="DI477" s="253"/>
      <c r="DJ477" s="253"/>
      <c r="DK477" s="253"/>
      <c r="DL477" s="253"/>
      <c r="DM477" s="253"/>
      <c r="DN477" s="253"/>
      <c r="DO477" s="253"/>
      <c r="DP477" s="253"/>
      <c r="DQ477" s="253"/>
      <c r="DR477" s="253"/>
      <c r="DS477" s="253"/>
      <c r="DT477" s="253"/>
      <c r="DU477" s="253"/>
      <c r="DV477" s="253"/>
      <c r="DW477" s="253"/>
      <c r="DX477" s="253"/>
      <c r="DY477" s="253"/>
      <c r="DZ477" s="253"/>
      <c r="EA477" s="253"/>
      <c r="EB477" s="253"/>
      <c r="EC477" s="253"/>
      <c r="ED477" s="253"/>
      <c r="EE477" s="253"/>
      <c r="EF477" s="253"/>
      <c r="EG477" s="253"/>
      <c r="EH477" s="253"/>
      <c r="EI477" s="253"/>
      <c r="EJ477" s="253"/>
      <c r="EK477" s="253"/>
      <c r="EL477" s="253"/>
      <c r="EM477" s="253"/>
      <c r="EN477" s="253"/>
      <c r="EO477" s="253"/>
      <c r="EP477" s="253"/>
      <c r="EQ477" s="253"/>
      <c r="ER477" s="253"/>
      <c r="ES477" s="253"/>
      <c r="ET477" s="253"/>
      <c r="EU477" s="253"/>
      <c r="EV477" s="253"/>
      <c r="EW477" s="253"/>
      <c r="EX477" s="253"/>
      <c r="EY477" s="253"/>
      <c r="EZ477" s="253"/>
      <c r="FA477" s="253"/>
      <c r="FB477" s="253"/>
      <c r="FC477" s="253"/>
      <c r="FD477" s="253"/>
      <c r="FE477" s="253"/>
      <c r="FF477" s="253"/>
      <c r="FG477" s="253"/>
      <c r="FH477" s="253"/>
      <c r="FI477" s="253"/>
      <c r="FJ477" s="253"/>
      <c r="FK477" s="253"/>
      <c r="FL477" s="253"/>
      <c r="FM477" s="253"/>
      <c r="FN477" s="253"/>
      <c r="FO477" s="253"/>
      <c r="FP477" s="253"/>
      <c r="FQ477" s="253"/>
      <c r="FR477" s="253"/>
      <c r="FS477" s="253"/>
      <c r="FT477" s="253"/>
      <c r="FU477" s="253"/>
      <c r="FV477" s="253"/>
      <c r="FW477" s="253"/>
      <c r="FX477" s="253"/>
      <c r="FY477" s="253"/>
      <c r="FZ477" s="253"/>
      <c r="GA477" s="253"/>
      <c r="GB477" s="253"/>
      <c r="GC477" s="253"/>
      <c r="GD477" s="253"/>
      <c r="GE477" s="253"/>
      <c r="GF477" s="253"/>
      <c r="GG477" s="253"/>
      <c r="GH477" s="253"/>
      <c r="GI477" s="253"/>
      <c r="GJ477" s="253"/>
      <c r="GK477" s="253"/>
      <c r="GL477" s="253"/>
      <c r="GM477" s="253"/>
      <c r="GN477" s="253"/>
      <c r="GO477" s="253"/>
      <c r="GP477" s="253"/>
      <c r="GQ477" s="253"/>
      <c r="GR477" s="253"/>
      <c r="GS477" s="253"/>
      <c r="GT477" s="253"/>
      <c r="GU477" s="253"/>
      <c r="GV477" s="253"/>
      <c r="GW477" s="253"/>
      <c r="GX477" s="253"/>
      <c r="GY477" s="253"/>
      <c r="GZ477" s="253"/>
      <c r="HA477" s="253"/>
      <c r="HB477" s="253"/>
      <c r="HC477" s="253"/>
      <c r="HD477" s="253"/>
      <c r="HE477" s="253"/>
      <c r="HF477" s="253"/>
    </row>
    <row r="478" spans="1:214" s="312" customFormat="1" ht="15" customHeight="1" x14ac:dyDescent="0.25">
      <c r="A478" s="252"/>
      <c r="B478" s="253"/>
      <c r="C478" s="253"/>
      <c r="D478" s="253"/>
      <c r="E478" s="253"/>
      <c r="F478" s="253"/>
      <c r="G478" s="253"/>
      <c r="H478" s="253"/>
      <c r="I478" s="253"/>
      <c r="J478" s="253"/>
      <c r="K478" s="253"/>
      <c r="L478" s="253"/>
      <c r="M478" s="253"/>
      <c r="N478" s="253"/>
      <c r="O478" s="253"/>
      <c r="P478" s="253"/>
      <c r="Q478" s="253"/>
      <c r="R478" s="253"/>
      <c r="S478" s="253"/>
      <c r="T478" s="253"/>
      <c r="U478" s="253" t="s">
        <v>676</v>
      </c>
      <c r="V478" s="253"/>
      <c r="W478" s="253"/>
      <c r="X478" s="253"/>
      <c r="Y478" s="253"/>
      <c r="Z478" s="253"/>
      <c r="AA478" s="253"/>
      <c r="AB478" s="253"/>
      <c r="AC478" s="253" t="s">
        <v>316</v>
      </c>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3"/>
      <c r="DL478" s="253"/>
      <c r="DM478" s="253"/>
      <c r="DN478" s="253"/>
      <c r="DO478" s="253"/>
      <c r="DP478" s="253"/>
      <c r="DQ478" s="253"/>
      <c r="DR478" s="253"/>
      <c r="DS478" s="253"/>
      <c r="DT478" s="253"/>
      <c r="DU478" s="253"/>
      <c r="DV478" s="253"/>
      <c r="DW478" s="253"/>
      <c r="DX478" s="253"/>
      <c r="DY478" s="253"/>
      <c r="DZ478" s="253"/>
      <c r="EA478" s="253"/>
      <c r="EB478" s="253"/>
      <c r="EC478" s="253"/>
      <c r="ED478" s="253"/>
      <c r="EE478" s="253"/>
      <c r="EF478" s="253"/>
      <c r="EG478" s="253"/>
      <c r="EH478" s="253"/>
      <c r="EI478" s="253"/>
      <c r="EJ478" s="253"/>
      <c r="EK478" s="253"/>
      <c r="EL478" s="253"/>
      <c r="EM478" s="253"/>
      <c r="EN478" s="253"/>
      <c r="EO478" s="253"/>
      <c r="EP478" s="253"/>
      <c r="EQ478" s="253"/>
      <c r="ER478" s="253"/>
      <c r="ES478" s="253"/>
      <c r="ET478" s="253"/>
      <c r="EU478" s="253"/>
      <c r="EV478" s="253"/>
      <c r="EW478" s="253"/>
      <c r="EX478" s="253"/>
      <c r="EY478" s="253"/>
      <c r="EZ478" s="253"/>
      <c r="FA478" s="253"/>
      <c r="FB478" s="253"/>
      <c r="FC478" s="253"/>
      <c r="FD478" s="253"/>
      <c r="FE478" s="253"/>
      <c r="FF478" s="253"/>
      <c r="FG478" s="253"/>
      <c r="FH478" s="253"/>
      <c r="FI478" s="253"/>
      <c r="FJ478" s="253"/>
      <c r="FK478" s="253"/>
      <c r="FL478" s="253"/>
      <c r="FM478" s="253"/>
      <c r="FN478" s="253"/>
      <c r="FO478" s="253"/>
      <c r="FP478" s="253"/>
      <c r="FQ478" s="253"/>
      <c r="FR478" s="253"/>
      <c r="FS478" s="253"/>
      <c r="FT478" s="253"/>
      <c r="FU478" s="253"/>
      <c r="FV478" s="253"/>
      <c r="FW478" s="253"/>
      <c r="FX478" s="253"/>
      <c r="FY478" s="253"/>
      <c r="FZ478" s="253"/>
      <c r="GA478" s="253"/>
      <c r="GB478" s="253"/>
      <c r="GC478" s="253"/>
      <c r="GD478" s="253"/>
      <c r="GE478" s="253"/>
      <c r="GF478" s="253"/>
      <c r="GG478" s="253"/>
      <c r="GH478" s="253"/>
      <c r="GI478" s="253"/>
      <c r="GJ478" s="253"/>
      <c r="GK478" s="253"/>
      <c r="GL478" s="253"/>
      <c r="GM478" s="253"/>
      <c r="GN478" s="253"/>
      <c r="GO478" s="253"/>
      <c r="GP478" s="253"/>
      <c r="GQ478" s="253"/>
      <c r="GR478" s="253"/>
      <c r="GS478" s="253"/>
      <c r="GT478" s="253"/>
      <c r="GU478" s="253"/>
      <c r="GV478" s="253"/>
      <c r="GW478" s="253"/>
      <c r="GX478" s="253"/>
      <c r="GY478" s="253"/>
      <c r="GZ478" s="253"/>
      <c r="HA478" s="253"/>
      <c r="HB478" s="253"/>
      <c r="HC478" s="253"/>
      <c r="HD478" s="253"/>
      <c r="HE478" s="253"/>
      <c r="HF478" s="253"/>
    </row>
    <row r="479" spans="1:214" s="312" customFormat="1" ht="15" customHeight="1" x14ac:dyDescent="0.25">
      <c r="A479" s="252"/>
      <c r="B479" s="253"/>
      <c r="C479" s="253"/>
      <c r="D479" s="253"/>
      <c r="E479" s="253"/>
      <c r="F479" s="253"/>
      <c r="G479" s="253"/>
      <c r="H479" s="253"/>
      <c r="I479" s="253"/>
      <c r="J479" s="253"/>
      <c r="K479" s="253"/>
      <c r="L479" s="253"/>
      <c r="M479" s="253"/>
      <c r="N479" s="253"/>
      <c r="O479" s="253"/>
      <c r="P479" s="253"/>
      <c r="Q479" s="253"/>
      <c r="R479" s="253"/>
      <c r="S479" s="253"/>
      <c r="T479" s="253"/>
      <c r="U479" s="253" t="s">
        <v>280</v>
      </c>
      <c r="V479" s="253"/>
      <c r="W479" s="253"/>
      <c r="X479" s="253"/>
      <c r="Y479" s="253"/>
      <c r="Z479" s="253"/>
      <c r="AA479" s="253"/>
      <c r="AB479" s="253"/>
      <c r="AC479" s="253" t="s">
        <v>323</v>
      </c>
      <c r="AD479" s="253"/>
      <c r="AE479" s="253"/>
      <c r="AF479" s="253"/>
      <c r="AG479" s="253"/>
      <c r="AH479" s="253"/>
      <c r="AI479" s="253"/>
      <c r="AJ479" s="253"/>
      <c r="AK479" s="253"/>
      <c r="AL479" s="253"/>
      <c r="AM479" s="253"/>
      <c r="AN479" s="253"/>
      <c r="AO479" s="253"/>
      <c r="AP479" s="253"/>
      <c r="AQ479" s="253"/>
      <c r="AR479" s="253"/>
      <c r="AS479" s="253"/>
      <c r="AT479" s="253"/>
      <c r="AU479" s="253"/>
      <c r="AV479" s="253"/>
      <c r="AW479" s="253"/>
      <c r="AX479" s="253"/>
      <c r="AY479" s="253"/>
      <c r="AZ479" s="253"/>
      <c r="BA479" s="253"/>
      <c r="BB479" s="253"/>
      <c r="BC479" s="253"/>
      <c r="BD479" s="253"/>
      <c r="BE479" s="253"/>
      <c r="BF479" s="253"/>
      <c r="BG479" s="253"/>
      <c r="BH479" s="253"/>
      <c r="BI479" s="253"/>
      <c r="BJ479" s="253"/>
      <c r="BK479" s="253"/>
      <c r="BL479" s="253"/>
      <c r="BM479" s="253"/>
      <c r="BN479" s="253"/>
      <c r="BO479" s="253"/>
      <c r="BP479" s="253"/>
      <c r="BQ479" s="253"/>
      <c r="BR479" s="253"/>
      <c r="BS479" s="253"/>
      <c r="BT479" s="253"/>
      <c r="BU479" s="253"/>
      <c r="BV479" s="253"/>
      <c r="BW479" s="253"/>
      <c r="BX479" s="253"/>
      <c r="BY479" s="253"/>
      <c r="BZ479" s="253"/>
      <c r="CA479" s="253"/>
      <c r="CB479" s="253"/>
      <c r="CC479" s="253"/>
      <c r="CD479" s="253"/>
      <c r="CE479" s="253"/>
      <c r="CF479" s="253"/>
      <c r="CG479" s="253"/>
      <c r="CH479" s="253"/>
      <c r="CI479" s="253"/>
      <c r="CJ479" s="253"/>
      <c r="CK479" s="253"/>
      <c r="CL479" s="253"/>
      <c r="CM479" s="253"/>
      <c r="CN479" s="253"/>
      <c r="CO479" s="253"/>
      <c r="CP479" s="253"/>
      <c r="CQ479" s="253"/>
      <c r="CR479" s="253"/>
      <c r="CS479" s="253"/>
      <c r="CT479" s="253"/>
      <c r="CU479" s="253"/>
      <c r="CV479" s="253"/>
      <c r="CW479" s="253"/>
      <c r="CX479" s="253"/>
      <c r="CY479" s="253"/>
      <c r="CZ479" s="253"/>
      <c r="DA479" s="253"/>
      <c r="DB479" s="253"/>
      <c r="DC479" s="253"/>
      <c r="DD479" s="253"/>
      <c r="DE479" s="253"/>
      <c r="DF479" s="253"/>
      <c r="DG479" s="253"/>
      <c r="DH479" s="253"/>
      <c r="DI479" s="253"/>
      <c r="DJ479" s="253"/>
      <c r="DK479" s="253"/>
      <c r="DL479" s="253"/>
      <c r="DM479" s="253"/>
      <c r="DN479" s="253"/>
      <c r="DO479" s="253"/>
      <c r="DP479" s="253"/>
      <c r="DQ479" s="253"/>
      <c r="DR479" s="253"/>
      <c r="DS479" s="253"/>
      <c r="DT479" s="253"/>
      <c r="DU479" s="253"/>
      <c r="DV479" s="253"/>
      <c r="DW479" s="253"/>
      <c r="DX479" s="253"/>
      <c r="DY479" s="253"/>
      <c r="DZ479" s="253"/>
      <c r="EA479" s="253"/>
      <c r="EB479" s="253"/>
      <c r="EC479" s="253"/>
      <c r="ED479" s="253"/>
      <c r="EE479" s="253"/>
      <c r="EF479" s="253"/>
      <c r="EG479" s="253"/>
      <c r="EH479" s="253"/>
      <c r="EI479" s="253"/>
      <c r="EJ479" s="253"/>
      <c r="EK479" s="253"/>
      <c r="EL479" s="253"/>
      <c r="EM479" s="253"/>
      <c r="EN479" s="253"/>
      <c r="EO479" s="253"/>
      <c r="EP479" s="253"/>
      <c r="EQ479" s="253"/>
      <c r="ER479" s="253"/>
      <c r="ES479" s="253"/>
      <c r="ET479" s="253"/>
      <c r="EU479" s="253"/>
      <c r="EV479" s="253"/>
      <c r="EW479" s="253"/>
      <c r="EX479" s="253"/>
      <c r="EY479" s="253"/>
      <c r="EZ479" s="253"/>
      <c r="FA479" s="253"/>
      <c r="FB479" s="253"/>
      <c r="FC479" s="253"/>
      <c r="FD479" s="253"/>
      <c r="FE479" s="253"/>
      <c r="FF479" s="253"/>
      <c r="FG479" s="253"/>
      <c r="FH479" s="253"/>
      <c r="FI479" s="253"/>
      <c r="FJ479" s="253"/>
      <c r="FK479" s="253"/>
      <c r="FL479" s="253"/>
      <c r="FM479" s="253"/>
      <c r="FN479" s="253"/>
      <c r="FO479" s="253"/>
      <c r="FP479" s="253"/>
      <c r="FQ479" s="253"/>
      <c r="FR479" s="253"/>
      <c r="FS479" s="253"/>
      <c r="FT479" s="253"/>
      <c r="FU479" s="253"/>
      <c r="FV479" s="253"/>
      <c r="FW479" s="253"/>
      <c r="FX479" s="253"/>
      <c r="FY479" s="253"/>
      <c r="FZ479" s="253"/>
      <c r="GA479" s="253"/>
      <c r="GB479" s="253"/>
      <c r="GC479" s="253"/>
      <c r="GD479" s="253"/>
      <c r="GE479" s="253"/>
      <c r="GF479" s="253"/>
      <c r="GG479" s="253"/>
      <c r="GH479" s="253"/>
      <c r="GI479" s="253"/>
      <c r="GJ479" s="253"/>
      <c r="GK479" s="253"/>
      <c r="GL479" s="253"/>
      <c r="GM479" s="253"/>
      <c r="GN479" s="253"/>
      <c r="GO479" s="253"/>
      <c r="GP479" s="253"/>
      <c r="GQ479" s="253"/>
      <c r="GR479" s="253"/>
      <c r="GS479" s="253"/>
      <c r="GT479" s="253"/>
      <c r="GU479" s="253"/>
      <c r="GV479" s="253"/>
      <c r="GW479" s="253"/>
      <c r="GX479" s="253"/>
      <c r="GY479" s="253"/>
      <c r="GZ479" s="253"/>
      <c r="HA479" s="253"/>
      <c r="HB479" s="253"/>
      <c r="HC479" s="253"/>
      <c r="HD479" s="253"/>
      <c r="HE479" s="253"/>
      <c r="HF479" s="253"/>
    </row>
    <row r="480" spans="1:214" s="312" customFormat="1" ht="15" customHeight="1" x14ac:dyDescent="0.25">
      <c r="A480" s="252"/>
      <c r="B480" s="253"/>
      <c r="C480" s="253"/>
      <c r="D480" s="253"/>
      <c r="E480" s="253"/>
      <c r="F480" s="253"/>
      <c r="G480" s="253"/>
      <c r="H480" s="253"/>
      <c r="I480" s="253"/>
      <c r="J480" s="253"/>
      <c r="K480" s="253"/>
      <c r="L480" s="253"/>
      <c r="M480" s="253"/>
      <c r="N480" s="253"/>
      <c r="O480" s="253"/>
      <c r="P480" s="253"/>
      <c r="Q480" s="253"/>
      <c r="R480" s="253"/>
      <c r="S480" s="253"/>
      <c r="T480" s="253"/>
      <c r="U480" s="253" t="s">
        <v>677</v>
      </c>
      <c r="V480" s="253"/>
      <c r="W480" s="253"/>
      <c r="X480" s="253"/>
      <c r="Y480" s="253"/>
      <c r="Z480" s="253"/>
      <c r="AA480" s="253"/>
      <c r="AB480" s="253"/>
      <c r="AC480" s="253" t="s">
        <v>323</v>
      </c>
      <c r="AD480" s="253"/>
      <c r="AE480" s="253"/>
      <c r="AF480" s="253"/>
      <c r="AG480" s="253"/>
      <c r="AH480" s="253"/>
      <c r="AI480" s="253"/>
      <c r="AJ480" s="253"/>
      <c r="AK480" s="253"/>
      <c r="AL480" s="253"/>
      <c r="AM480" s="253"/>
      <c r="AN480" s="253"/>
      <c r="AO480" s="253"/>
      <c r="AP480" s="253"/>
      <c r="AQ480" s="253"/>
      <c r="AR480" s="253"/>
      <c r="AS480" s="253"/>
      <c r="AT480" s="253"/>
      <c r="AU480" s="253"/>
      <c r="AV480" s="253"/>
      <c r="AW480" s="253"/>
      <c r="AX480" s="253"/>
      <c r="AY480" s="253"/>
      <c r="AZ480" s="253"/>
      <c r="BA480" s="253"/>
      <c r="BB480" s="253"/>
      <c r="BC480" s="253"/>
      <c r="BD480" s="253"/>
      <c r="BE480" s="253"/>
      <c r="BF480" s="253"/>
      <c r="BG480" s="253"/>
      <c r="BH480" s="253"/>
      <c r="BI480" s="253"/>
      <c r="BJ480" s="253"/>
      <c r="BK480" s="253"/>
      <c r="BL480" s="253"/>
      <c r="BM480" s="253"/>
      <c r="BN480" s="253"/>
      <c r="BO480" s="253"/>
      <c r="BP480" s="253"/>
      <c r="BQ480" s="253"/>
      <c r="BR480" s="253"/>
      <c r="BS480" s="253"/>
      <c r="BT480" s="253"/>
      <c r="BU480" s="253"/>
      <c r="BV480" s="253"/>
      <c r="BW480" s="253"/>
      <c r="BX480" s="253"/>
      <c r="BY480" s="253"/>
      <c r="BZ480" s="253"/>
      <c r="CA480" s="253"/>
      <c r="CB480" s="253"/>
      <c r="CC480" s="253"/>
      <c r="CD480" s="253"/>
      <c r="CE480" s="253"/>
      <c r="CF480" s="253"/>
      <c r="CG480" s="253"/>
      <c r="CH480" s="253"/>
      <c r="CI480" s="253"/>
      <c r="CJ480" s="253"/>
      <c r="CK480" s="253"/>
      <c r="CL480" s="253"/>
      <c r="CM480" s="253"/>
      <c r="CN480" s="253"/>
      <c r="CO480" s="253"/>
      <c r="CP480" s="253"/>
      <c r="CQ480" s="253"/>
      <c r="CR480" s="253"/>
      <c r="CS480" s="253"/>
      <c r="CT480" s="253"/>
      <c r="CU480" s="253"/>
      <c r="CV480" s="253"/>
      <c r="CW480" s="253"/>
      <c r="CX480" s="253"/>
      <c r="CY480" s="253"/>
      <c r="CZ480" s="253"/>
      <c r="DA480" s="253"/>
      <c r="DB480" s="253"/>
      <c r="DC480" s="253"/>
      <c r="DD480" s="253"/>
      <c r="DE480" s="253"/>
      <c r="DF480" s="253"/>
      <c r="DG480" s="253"/>
      <c r="DH480" s="253"/>
      <c r="DI480" s="253"/>
      <c r="DJ480" s="253"/>
      <c r="DK480" s="253"/>
      <c r="DL480" s="253"/>
      <c r="DM480" s="253"/>
      <c r="DN480" s="253"/>
      <c r="DO480" s="253"/>
      <c r="DP480" s="253"/>
      <c r="DQ480" s="253"/>
      <c r="DR480" s="253"/>
      <c r="DS480" s="253"/>
      <c r="DT480" s="253"/>
      <c r="DU480" s="253"/>
      <c r="DV480" s="253"/>
      <c r="DW480" s="253"/>
      <c r="DX480" s="253"/>
      <c r="DY480" s="253"/>
      <c r="DZ480" s="253"/>
      <c r="EA480" s="253"/>
      <c r="EB480" s="253"/>
      <c r="EC480" s="253"/>
      <c r="ED480" s="253"/>
      <c r="EE480" s="253"/>
      <c r="EF480" s="253"/>
      <c r="EG480" s="253"/>
      <c r="EH480" s="253"/>
      <c r="EI480" s="253"/>
      <c r="EJ480" s="253"/>
      <c r="EK480" s="253"/>
      <c r="EL480" s="253"/>
      <c r="EM480" s="253"/>
      <c r="EN480" s="253"/>
      <c r="EO480" s="253"/>
      <c r="EP480" s="253"/>
      <c r="EQ480" s="253"/>
      <c r="ER480" s="253"/>
      <c r="ES480" s="253"/>
      <c r="ET480" s="253"/>
      <c r="EU480" s="253"/>
      <c r="EV480" s="253"/>
      <c r="EW480" s="253"/>
      <c r="EX480" s="253"/>
      <c r="EY480" s="253"/>
      <c r="EZ480" s="253"/>
      <c r="FA480" s="253"/>
      <c r="FB480" s="253"/>
      <c r="FC480" s="253"/>
      <c r="FD480" s="253"/>
      <c r="FE480" s="253"/>
      <c r="FF480" s="253"/>
      <c r="FG480" s="253"/>
      <c r="FH480" s="253"/>
      <c r="FI480" s="253"/>
      <c r="FJ480" s="253"/>
      <c r="FK480" s="253"/>
      <c r="FL480" s="253"/>
      <c r="FM480" s="253"/>
      <c r="FN480" s="253"/>
      <c r="FO480" s="253"/>
      <c r="FP480" s="253"/>
      <c r="FQ480" s="253"/>
      <c r="FR480" s="253"/>
      <c r="FS480" s="253"/>
      <c r="FT480" s="253"/>
      <c r="FU480" s="253"/>
      <c r="FV480" s="253"/>
      <c r="FW480" s="253"/>
      <c r="FX480" s="253"/>
      <c r="FY480" s="253"/>
      <c r="FZ480" s="253"/>
      <c r="GA480" s="253"/>
      <c r="GB480" s="253"/>
      <c r="GC480" s="253"/>
      <c r="GD480" s="253"/>
      <c r="GE480" s="253"/>
      <c r="GF480" s="253"/>
      <c r="GG480" s="253"/>
      <c r="GH480" s="253"/>
      <c r="GI480" s="253"/>
      <c r="GJ480" s="253"/>
      <c r="GK480" s="253"/>
      <c r="GL480" s="253"/>
      <c r="GM480" s="253"/>
      <c r="GN480" s="253"/>
      <c r="GO480" s="253"/>
      <c r="GP480" s="253"/>
      <c r="GQ480" s="253"/>
      <c r="GR480" s="253"/>
      <c r="GS480" s="253"/>
      <c r="GT480" s="253"/>
      <c r="GU480" s="253"/>
      <c r="GV480" s="253"/>
      <c r="GW480" s="253"/>
      <c r="GX480" s="253"/>
      <c r="GY480" s="253"/>
      <c r="GZ480" s="253"/>
      <c r="HA480" s="253"/>
      <c r="HB480" s="253"/>
      <c r="HC480" s="253"/>
      <c r="HD480" s="253"/>
      <c r="HE480" s="253"/>
      <c r="HF480" s="253"/>
    </row>
    <row r="481" spans="1:214" s="312" customFormat="1" ht="15" customHeight="1" x14ac:dyDescent="0.25">
      <c r="A481" s="252"/>
      <c r="B481" s="253"/>
      <c r="C481" s="253"/>
      <c r="D481" s="253"/>
      <c r="E481" s="253"/>
      <c r="F481" s="253"/>
      <c r="G481" s="253"/>
      <c r="H481" s="253"/>
      <c r="I481" s="253"/>
      <c r="J481" s="253"/>
      <c r="K481" s="253"/>
      <c r="L481" s="253"/>
      <c r="M481" s="253"/>
      <c r="N481" s="253"/>
      <c r="O481" s="253"/>
      <c r="P481" s="253"/>
      <c r="Q481" s="253"/>
      <c r="R481" s="253"/>
      <c r="S481" s="253"/>
      <c r="T481" s="253"/>
      <c r="U481" s="253" t="s">
        <v>678</v>
      </c>
      <c r="V481" s="253"/>
      <c r="W481" s="253"/>
      <c r="X481" s="253"/>
      <c r="Y481" s="253"/>
      <c r="Z481" s="253"/>
      <c r="AA481" s="253"/>
      <c r="AB481" s="253"/>
      <c r="AC481" s="253" t="s">
        <v>357</v>
      </c>
      <c r="AD481" s="253"/>
      <c r="AE481" s="253"/>
      <c r="AF481" s="253"/>
      <c r="AG481" s="253"/>
      <c r="AH481" s="253"/>
      <c r="AI481" s="253"/>
      <c r="AJ481" s="253"/>
      <c r="AK481" s="253"/>
      <c r="AL481" s="253"/>
      <c r="AM481" s="253"/>
      <c r="AN481" s="253"/>
      <c r="AO481" s="253"/>
      <c r="AP481" s="253"/>
      <c r="AQ481" s="253"/>
      <c r="AR481" s="253"/>
      <c r="AS481" s="253"/>
      <c r="AT481" s="253"/>
      <c r="AU481" s="253"/>
      <c r="AV481" s="253"/>
      <c r="AW481" s="253"/>
      <c r="AX481" s="253"/>
      <c r="AY481" s="253"/>
      <c r="AZ481" s="253"/>
      <c r="BA481" s="253"/>
      <c r="BB481" s="253"/>
      <c r="BC481" s="253"/>
      <c r="BD481" s="253"/>
      <c r="BE481" s="253"/>
      <c r="BF481" s="253"/>
      <c r="BG481" s="253"/>
      <c r="BH481" s="253"/>
      <c r="BI481" s="253"/>
      <c r="BJ481" s="253"/>
      <c r="BK481" s="253"/>
      <c r="BL481" s="253"/>
      <c r="BM481" s="253"/>
      <c r="BN481" s="253"/>
      <c r="BO481" s="253"/>
      <c r="BP481" s="253"/>
      <c r="BQ481" s="253"/>
      <c r="BR481" s="253"/>
      <c r="BS481" s="253"/>
      <c r="BT481" s="253"/>
      <c r="BU481" s="253"/>
      <c r="BV481" s="253"/>
      <c r="BW481" s="253"/>
      <c r="BX481" s="253"/>
      <c r="BY481" s="253"/>
      <c r="BZ481" s="253"/>
      <c r="CA481" s="253"/>
      <c r="CB481" s="253"/>
      <c r="CC481" s="253"/>
      <c r="CD481" s="253"/>
      <c r="CE481" s="253"/>
      <c r="CF481" s="253"/>
      <c r="CG481" s="253"/>
      <c r="CH481" s="253"/>
      <c r="CI481" s="253"/>
      <c r="CJ481" s="253"/>
      <c r="CK481" s="253"/>
      <c r="CL481" s="253"/>
      <c r="CM481" s="253"/>
      <c r="CN481" s="253"/>
      <c r="CO481" s="253"/>
      <c r="CP481" s="253"/>
      <c r="CQ481" s="253"/>
      <c r="CR481" s="253"/>
      <c r="CS481" s="253"/>
      <c r="CT481" s="253"/>
      <c r="CU481" s="253"/>
      <c r="CV481" s="253"/>
      <c r="CW481" s="253"/>
      <c r="CX481" s="253"/>
      <c r="CY481" s="253"/>
      <c r="CZ481" s="253"/>
      <c r="DA481" s="253"/>
      <c r="DB481" s="253"/>
      <c r="DC481" s="253"/>
      <c r="DD481" s="253"/>
      <c r="DE481" s="253"/>
      <c r="DF481" s="253"/>
      <c r="DG481" s="253"/>
      <c r="DH481" s="253"/>
      <c r="DI481" s="253"/>
      <c r="DJ481" s="253"/>
      <c r="DK481" s="253"/>
      <c r="DL481" s="253"/>
      <c r="DM481" s="253"/>
      <c r="DN481" s="253"/>
      <c r="DO481" s="253"/>
      <c r="DP481" s="253"/>
      <c r="DQ481" s="253"/>
      <c r="DR481" s="253"/>
      <c r="DS481" s="253"/>
      <c r="DT481" s="253"/>
      <c r="DU481" s="253"/>
      <c r="DV481" s="253"/>
      <c r="DW481" s="253"/>
      <c r="DX481" s="253"/>
      <c r="DY481" s="253"/>
      <c r="DZ481" s="253"/>
      <c r="EA481" s="253"/>
      <c r="EB481" s="253"/>
      <c r="EC481" s="253"/>
      <c r="ED481" s="253"/>
      <c r="EE481" s="253"/>
      <c r="EF481" s="253"/>
      <c r="EG481" s="253"/>
      <c r="EH481" s="253"/>
      <c r="EI481" s="253"/>
      <c r="EJ481" s="253"/>
      <c r="EK481" s="253"/>
      <c r="EL481" s="253"/>
      <c r="EM481" s="253"/>
      <c r="EN481" s="253"/>
      <c r="EO481" s="253"/>
      <c r="EP481" s="253"/>
      <c r="EQ481" s="253"/>
      <c r="ER481" s="253"/>
      <c r="ES481" s="253"/>
      <c r="ET481" s="253"/>
      <c r="EU481" s="253"/>
      <c r="EV481" s="253"/>
      <c r="EW481" s="253"/>
      <c r="EX481" s="253"/>
      <c r="EY481" s="253"/>
      <c r="EZ481" s="253"/>
      <c r="FA481" s="253"/>
      <c r="FB481" s="253"/>
      <c r="FC481" s="253"/>
      <c r="FD481" s="253"/>
      <c r="FE481" s="253"/>
      <c r="FF481" s="253"/>
      <c r="FG481" s="253"/>
      <c r="FH481" s="253"/>
      <c r="FI481" s="253"/>
      <c r="FJ481" s="253"/>
      <c r="FK481" s="253"/>
      <c r="FL481" s="253"/>
      <c r="FM481" s="253"/>
      <c r="FN481" s="253"/>
      <c r="FO481" s="253"/>
      <c r="FP481" s="253"/>
      <c r="FQ481" s="253"/>
      <c r="FR481" s="253"/>
      <c r="FS481" s="253"/>
      <c r="FT481" s="253"/>
      <c r="FU481" s="253"/>
      <c r="FV481" s="253"/>
      <c r="FW481" s="253"/>
      <c r="FX481" s="253"/>
      <c r="FY481" s="253"/>
      <c r="FZ481" s="253"/>
      <c r="GA481" s="253"/>
      <c r="GB481" s="253"/>
      <c r="GC481" s="253"/>
      <c r="GD481" s="253"/>
      <c r="GE481" s="253"/>
      <c r="GF481" s="253"/>
      <c r="GG481" s="253"/>
      <c r="GH481" s="253"/>
      <c r="GI481" s="253"/>
      <c r="GJ481" s="253"/>
      <c r="GK481" s="253"/>
      <c r="GL481" s="253"/>
      <c r="GM481" s="253"/>
      <c r="GN481" s="253"/>
      <c r="GO481" s="253"/>
      <c r="GP481" s="253"/>
      <c r="GQ481" s="253"/>
      <c r="GR481" s="253"/>
      <c r="GS481" s="253"/>
      <c r="GT481" s="253"/>
      <c r="GU481" s="253"/>
      <c r="GV481" s="253"/>
      <c r="GW481" s="253"/>
      <c r="GX481" s="253"/>
      <c r="GY481" s="253"/>
      <c r="GZ481" s="253"/>
      <c r="HA481" s="253"/>
      <c r="HB481" s="253"/>
      <c r="HC481" s="253"/>
      <c r="HD481" s="253"/>
      <c r="HE481" s="253"/>
      <c r="HF481" s="253"/>
    </row>
    <row r="482" spans="1:214" s="312" customFormat="1" ht="15" customHeight="1" x14ac:dyDescent="0.25">
      <c r="A482" s="252"/>
      <c r="B482" s="253"/>
      <c r="C482" s="253"/>
      <c r="D482" s="253"/>
      <c r="E482" s="253"/>
      <c r="F482" s="253"/>
      <c r="G482" s="253"/>
      <c r="H482" s="253"/>
      <c r="I482" s="253"/>
      <c r="J482" s="253"/>
      <c r="K482" s="253"/>
      <c r="L482" s="253"/>
      <c r="M482" s="253"/>
      <c r="N482" s="253"/>
      <c r="O482" s="253"/>
      <c r="P482" s="253"/>
      <c r="Q482" s="253"/>
      <c r="R482" s="253"/>
      <c r="S482" s="253"/>
      <c r="T482" s="253"/>
      <c r="U482" s="253" t="s">
        <v>679</v>
      </c>
      <c r="V482" s="253"/>
      <c r="W482" s="253"/>
      <c r="X482" s="253"/>
      <c r="Y482" s="253"/>
      <c r="Z482" s="253"/>
      <c r="AA482" s="253"/>
      <c r="AB482" s="253"/>
      <c r="AC482" s="253" t="s">
        <v>393</v>
      </c>
      <c r="AD482" s="253"/>
      <c r="AE482" s="253"/>
      <c r="AF482" s="253"/>
      <c r="AG482" s="253"/>
      <c r="AH482" s="253"/>
      <c r="AI482" s="253"/>
      <c r="AJ482" s="253"/>
      <c r="AK482" s="253"/>
      <c r="AL482" s="253"/>
      <c r="AM482" s="253"/>
      <c r="AN482" s="253"/>
      <c r="AO482" s="253"/>
      <c r="AP482" s="253"/>
      <c r="AQ482" s="253"/>
      <c r="AR482" s="253"/>
      <c r="AS482" s="253"/>
      <c r="AT482" s="253"/>
      <c r="AU482" s="253"/>
      <c r="AV482" s="253"/>
      <c r="AW482" s="253"/>
      <c r="AX482" s="253"/>
      <c r="AY482" s="253"/>
      <c r="AZ482" s="253"/>
      <c r="BA482" s="253"/>
      <c r="BB482" s="253"/>
      <c r="BC482" s="253"/>
      <c r="BD482" s="253"/>
      <c r="BE482" s="253"/>
      <c r="BF482" s="253"/>
      <c r="BG482" s="253"/>
      <c r="BH482" s="253"/>
      <c r="BI482" s="253"/>
      <c r="BJ482" s="253"/>
      <c r="BK482" s="253"/>
      <c r="BL482" s="253"/>
      <c r="BM482" s="253"/>
      <c r="BN482" s="253"/>
      <c r="BO482" s="253"/>
      <c r="BP482" s="253"/>
      <c r="BQ482" s="253"/>
      <c r="BR482" s="253"/>
      <c r="BS482" s="253"/>
      <c r="BT482" s="253"/>
      <c r="BU482" s="253"/>
      <c r="BV482" s="253"/>
      <c r="BW482" s="253"/>
      <c r="BX482" s="253"/>
      <c r="BY482" s="253"/>
      <c r="BZ482" s="253"/>
      <c r="CA482" s="253"/>
      <c r="CB482" s="253"/>
      <c r="CC482" s="253"/>
      <c r="CD482" s="253"/>
      <c r="CE482" s="253"/>
      <c r="CF482" s="253"/>
      <c r="CG482" s="253"/>
      <c r="CH482" s="253"/>
      <c r="CI482" s="253"/>
      <c r="CJ482" s="253"/>
      <c r="CK482" s="253"/>
      <c r="CL482" s="253"/>
      <c r="CM482" s="253"/>
      <c r="CN482" s="253"/>
      <c r="CO482" s="253"/>
      <c r="CP482" s="253"/>
      <c r="CQ482" s="253"/>
      <c r="CR482" s="253"/>
      <c r="CS482" s="253"/>
      <c r="CT482" s="253"/>
      <c r="CU482" s="253"/>
      <c r="CV482" s="253"/>
      <c r="CW482" s="253"/>
      <c r="CX482" s="253"/>
      <c r="CY482" s="253"/>
      <c r="CZ482" s="253"/>
      <c r="DA482" s="253"/>
      <c r="DB482" s="253"/>
      <c r="DC482" s="253"/>
      <c r="DD482" s="253"/>
      <c r="DE482" s="253"/>
      <c r="DF482" s="253"/>
      <c r="DG482" s="253"/>
      <c r="DH482" s="253"/>
      <c r="DI482" s="253"/>
      <c r="DJ482" s="253"/>
      <c r="DK482" s="253"/>
      <c r="DL482" s="253"/>
      <c r="DM482" s="253"/>
      <c r="DN482" s="253"/>
      <c r="DO482" s="253"/>
      <c r="DP482" s="253"/>
      <c r="DQ482" s="253"/>
      <c r="DR482" s="253"/>
      <c r="DS482" s="253"/>
      <c r="DT482" s="253"/>
      <c r="DU482" s="253"/>
      <c r="DV482" s="253"/>
      <c r="DW482" s="253"/>
      <c r="DX482" s="253"/>
      <c r="DY482" s="253"/>
      <c r="DZ482" s="253"/>
      <c r="EA482" s="253"/>
      <c r="EB482" s="253"/>
      <c r="EC482" s="253"/>
      <c r="ED482" s="253"/>
      <c r="EE482" s="253"/>
      <c r="EF482" s="253"/>
      <c r="EG482" s="253"/>
      <c r="EH482" s="253"/>
      <c r="EI482" s="253"/>
      <c r="EJ482" s="253"/>
      <c r="EK482" s="253"/>
      <c r="EL482" s="253"/>
      <c r="EM482" s="253"/>
      <c r="EN482" s="253"/>
      <c r="EO482" s="253"/>
      <c r="EP482" s="253"/>
      <c r="EQ482" s="253"/>
      <c r="ER482" s="253"/>
      <c r="ES482" s="253"/>
      <c r="ET482" s="253"/>
      <c r="EU482" s="253"/>
      <c r="EV482" s="253"/>
      <c r="EW482" s="253"/>
      <c r="EX482" s="253"/>
      <c r="EY482" s="253"/>
      <c r="EZ482" s="253"/>
      <c r="FA482" s="253"/>
      <c r="FB482" s="253"/>
      <c r="FC482" s="253"/>
      <c r="FD482" s="253"/>
      <c r="FE482" s="253"/>
      <c r="FF482" s="253"/>
      <c r="FG482" s="253"/>
      <c r="FH482" s="253"/>
      <c r="FI482" s="253"/>
      <c r="FJ482" s="253"/>
      <c r="FK482" s="253"/>
      <c r="FL482" s="253"/>
      <c r="FM482" s="253"/>
      <c r="FN482" s="253"/>
      <c r="FO482" s="253"/>
      <c r="FP482" s="253"/>
      <c r="FQ482" s="253"/>
      <c r="FR482" s="253"/>
      <c r="FS482" s="253"/>
      <c r="FT482" s="253"/>
      <c r="FU482" s="253"/>
      <c r="FV482" s="253"/>
      <c r="FW482" s="253"/>
      <c r="FX482" s="253"/>
      <c r="FY482" s="253"/>
      <c r="FZ482" s="253"/>
      <c r="GA482" s="253"/>
      <c r="GB482" s="253"/>
      <c r="GC482" s="253"/>
      <c r="GD482" s="253"/>
      <c r="GE482" s="253"/>
      <c r="GF482" s="253"/>
      <c r="GG482" s="253"/>
      <c r="GH482" s="253"/>
      <c r="GI482" s="253"/>
      <c r="GJ482" s="253"/>
      <c r="GK482" s="253"/>
      <c r="GL482" s="253"/>
      <c r="GM482" s="253"/>
      <c r="GN482" s="253"/>
      <c r="GO482" s="253"/>
      <c r="GP482" s="253"/>
      <c r="GQ482" s="253"/>
      <c r="GR482" s="253"/>
      <c r="GS482" s="253"/>
      <c r="GT482" s="253"/>
      <c r="GU482" s="253"/>
      <c r="GV482" s="253"/>
      <c r="GW482" s="253"/>
      <c r="GX482" s="253"/>
      <c r="GY482" s="253"/>
      <c r="GZ482" s="253"/>
      <c r="HA482" s="253"/>
      <c r="HB482" s="253"/>
      <c r="HC482" s="253"/>
      <c r="HD482" s="253"/>
      <c r="HE482" s="253"/>
      <c r="HF482" s="253"/>
    </row>
    <row r="483" spans="1:214" s="312" customFormat="1" ht="15" customHeight="1" x14ac:dyDescent="0.25">
      <c r="A483" s="252"/>
      <c r="B483" s="253"/>
      <c r="C483" s="253"/>
      <c r="D483" s="253"/>
      <c r="E483" s="253"/>
      <c r="F483" s="253"/>
      <c r="G483" s="253"/>
      <c r="H483" s="253"/>
      <c r="I483" s="253"/>
      <c r="J483" s="253"/>
      <c r="K483" s="253"/>
      <c r="L483" s="253"/>
      <c r="M483" s="253"/>
      <c r="N483" s="253"/>
      <c r="O483" s="253"/>
      <c r="P483" s="253"/>
      <c r="Q483" s="253"/>
      <c r="R483" s="253"/>
      <c r="S483" s="253"/>
      <c r="T483" s="253"/>
      <c r="U483" s="253" t="s">
        <v>680</v>
      </c>
      <c r="V483" s="253"/>
      <c r="W483" s="253"/>
      <c r="X483" s="253"/>
      <c r="Y483" s="253"/>
      <c r="Z483" s="253"/>
      <c r="AA483" s="253"/>
      <c r="AB483" s="253"/>
      <c r="AC483" s="253" t="s">
        <v>393</v>
      </c>
      <c r="AD483" s="253"/>
      <c r="AE483" s="253"/>
      <c r="AF483" s="253"/>
      <c r="AG483" s="253"/>
      <c r="AH483" s="253"/>
      <c r="AI483" s="253"/>
      <c r="AJ483" s="253"/>
      <c r="AK483" s="253"/>
      <c r="AL483" s="253"/>
      <c r="AM483" s="253"/>
      <c r="AN483" s="253"/>
      <c r="AO483" s="253"/>
      <c r="AP483" s="253"/>
      <c r="AQ483" s="253"/>
      <c r="AR483" s="253"/>
      <c r="AS483" s="253"/>
      <c r="AT483" s="253"/>
      <c r="AU483" s="253"/>
      <c r="AV483" s="253"/>
      <c r="AW483" s="253"/>
      <c r="AX483" s="253"/>
      <c r="AY483" s="253"/>
      <c r="AZ483" s="253"/>
      <c r="BA483" s="253"/>
      <c r="BB483" s="253"/>
      <c r="BC483" s="253"/>
      <c r="BD483" s="253"/>
      <c r="BE483" s="253"/>
      <c r="BF483" s="253"/>
      <c r="BG483" s="253"/>
      <c r="BH483" s="253"/>
      <c r="BI483" s="253"/>
      <c r="BJ483" s="253"/>
      <c r="BK483" s="253"/>
      <c r="BL483" s="253"/>
      <c r="BM483" s="253"/>
      <c r="BN483" s="253"/>
      <c r="BO483" s="253"/>
      <c r="BP483" s="253"/>
      <c r="BQ483" s="253"/>
      <c r="BR483" s="253"/>
      <c r="BS483" s="253"/>
      <c r="BT483" s="253"/>
      <c r="BU483" s="253"/>
      <c r="BV483" s="253"/>
      <c r="BW483" s="253"/>
      <c r="BX483" s="253"/>
      <c r="BY483" s="253"/>
      <c r="BZ483" s="253"/>
      <c r="CA483" s="253"/>
      <c r="CB483" s="253"/>
      <c r="CC483" s="253"/>
      <c r="CD483" s="253"/>
      <c r="CE483" s="253"/>
      <c r="CF483" s="253"/>
      <c r="CG483" s="253"/>
      <c r="CH483" s="253"/>
      <c r="CI483" s="253"/>
      <c r="CJ483" s="253"/>
      <c r="CK483" s="253"/>
      <c r="CL483" s="253"/>
      <c r="CM483" s="253"/>
      <c r="CN483" s="253"/>
      <c r="CO483" s="253"/>
      <c r="CP483" s="253"/>
      <c r="CQ483" s="253"/>
      <c r="CR483" s="253"/>
      <c r="CS483" s="253"/>
      <c r="CT483" s="253"/>
      <c r="CU483" s="253"/>
      <c r="CV483" s="253"/>
      <c r="CW483" s="253"/>
      <c r="CX483" s="253"/>
      <c r="CY483" s="253"/>
      <c r="CZ483" s="253"/>
      <c r="DA483" s="253"/>
      <c r="DB483" s="253"/>
      <c r="DC483" s="253"/>
      <c r="DD483" s="253"/>
      <c r="DE483" s="253"/>
      <c r="DF483" s="253"/>
      <c r="DG483" s="253"/>
      <c r="DH483" s="253"/>
      <c r="DI483" s="253"/>
      <c r="DJ483" s="253"/>
      <c r="DK483" s="253"/>
      <c r="DL483" s="253"/>
      <c r="DM483" s="253"/>
      <c r="DN483" s="253"/>
      <c r="DO483" s="253"/>
      <c r="DP483" s="253"/>
      <c r="DQ483" s="253"/>
      <c r="DR483" s="253"/>
      <c r="DS483" s="253"/>
      <c r="DT483" s="253"/>
      <c r="DU483" s="253"/>
      <c r="DV483" s="253"/>
      <c r="DW483" s="253"/>
      <c r="DX483" s="253"/>
      <c r="DY483" s="253"/>
      <c r="DZ483" s="253"/>
      <c r="EA483" s="253"/>
      <c r="EB483" s="253"/>
      <c r="EC483" s="253"/>
      <c r="ED483" s="253"/>
      <c r="EE483" s="253"/>
      <c r="EF483" s="253"/>
      <c r="EG483" s="253"/>
      <c r="EH483" s="253"/>
      <c r="EI483" s="253"/>
      <c r="EJ483" s="253"/>
      <c r="EK483" s="253"/>
      <c r="EL483" s="253"/>
      <c r="EM483" s="253"/>
      <c r="EN483" s="253"/>
      <c r="EO483" s="253"/>
      <c r="EP483" s="253"/>
      <c r="EQ483" s="253"/>
      <c r="ER483" s="253"/>
      <c r="ES483" s="253"/>
      <c r="ET483" s="253"/>
      <c r="EU483" s="253"/>
      <c r="EV483" s="253"/>
      <c r="EW483" s="253"/>
      <c r="EX483" s="253"/>
      <c r="EY483" s="253"/>
      <c r="EZ483" s="253"/>
      <c r="FA483" s="253"/>
      <c r="FB483" s="253"/>
      <c r="FC483" s="253"/>
      <c r="FD483" s="253"/>
      <c r="FE483" s="253"/>
      <c r="FF483" s="253"/>
      <c r="FG483" s="253"/>
      <c r="FH483" s="253"/>
      <c r="FI483" s="253"/>
      <c r="FJ483" s="253"/>
      <c r="FK483" s="253"/>
      <c r="FL483" s="253"/>
      <c r="FM483" s="253"/>
      <c r="FN483" s="253"/>
      <c r="FO483" s="253"/>
      <c r="FP483" s="253"/>
      <c r="FQ483" s="253"/>
      <c r="FR483" s="253"/>
      <c r="FS483" s="253"/>
      <c r="FT483" s="253"/>
      <c r="FU483" s="253"/>
      <c r="FV483" s="253"/>
      <c r="FW483" s="253"/>
      <c r="FX483" s="253"/>
      <c r="FY483" s="253"/>
      <c r="FZ483" s="253"/>
      <c r="GA483" s="253"/>
      <c r="GB483" s="253"/>
      <c r="GC483" s="253"/>
      <c r="GD483" s="253"/>
      <c r="GE483" s="253"/>
      <c r="GF483" s="253"/>
      <c r="GG483" s="253"/>
      <c r="GH483" s="253"/>
      <c r="GI483" s="253"/>
      <c r="GJ483" s="253"/>
      <c r="GK483" s="253"/>
      <c r="GL483" s="253"/>
      <c r="GM483" s="253"/>
      <c r="GN483" s="253"/>
      <c r="GO483" s="253"/>
      <c r="GP483" s="253"/>
      <c r="GQ483" s="253"/>
      <c r="GR483" s="253"/>
      <c r="GS483" s="253"/>
      <c r="GT483" s="253"/>
      <c r="GU483" s="253"/>
      <c r="GV483" s="253"/>
      <c r="GW483" s="253"/>
      <c r="GX483" s="253"/>
      <c r="GY483" s="253"/>
      <c r="GZ483" s="253"/>
      <c r="HA483" s="253"/>
      <c r="HB483" s="253"/>
      <c r="HC483" s="253"/>
      <c r="HD483" s="253"/>
      <c r="HE483" s="253"/>
      <c r="HF483" s="253"/>
    </row>
    <row r="484" spans="1:214" s="312" customFormat="1" ht="15" customHeight="1" x14ac:dyDescent="0.25">
      <c r="A484" s="252"/>
      <c r="B484" s="253"/>
      <c r="C484" s="253"/>
      <c r="D484" s="253"/>
      <c r="E484" s="253"/>
      <c r="F484" s="253"/>
      <c r="G484" s="253"/>
      <c r="H484" s="253"/>
      <c r="I484" s="253"/>
      <c r="J484" s="253"/>
      <c r="K484" s="253"/>
      <c r="L484" s="253"/>
      <c r="M484" s="253"/>
      <c r="N484" s="253"/>
      <c r="O484" s="253"/>
      <c r="P484" s="253"/>
      <c r="Q484" s="253"/>
      <c r="R484" s="253"/>
      <c r="S484" s="253"/>
      <c r="T484" s="253"/>
      <c r="U484" s="253" t="s">
        <v>681</v>
      </c>
      <c r="V484" s="253"/>
      <c r="W484" s="253"/>
      <c r="X484" s="253"/>
      <c r="Y484" s="253"/>
      <c r="Z484" s="253"/>
      <c r="AA484" s="253"/>
      <c r="AB484" s="253"/>
      <c r="AC484" s="253" t="s">
        <v>318</v>
      </c>
      <c r="AD484" s="253"/>
      <c r="AE484" s="253"/>
      <c r="AF484" s="253"/>
      <c r="AG484" s="253"/>
      <c r="AH484" s="253"/>
      <c r="AI484" s="253"/>
      <c r="AJ484" s="253"/>
      <c r="AK484" s="253"/>
      <c r="AL484" s="253"/>
      <c r="AM484" s="253"/>
      <c r="AN484" s="253"/>
      <c r="AO484" s="253"/>
      <c r="AP484" s="253"/>
      <c r="AQ484" s="253"/>
      <c r="AR484" s="253"/>
      <c r="AS484" s="253"/>
      <c r="AT484" s="253"/>
      <c r="AU484" s="253"/>
      <c r="AV484" s="253"/>
      <c r="AW484" s="253"/>
      <c r="AX484" s="253"/>
      <c r="AY484" s="253"/>
      <c r="AZ484" s="253"/>
      <c r="BA484" s="253"/>
      <c r="BB484" s="253"/>
      <c r="BC484" s="253"/>
      <c r="BD484" s="253"/>
      <c r="BE484" s="253"/>
      <c r="BF484" s="253"/>
      <c r="BG484" s="253"/>
      <c r="BH484" s="253"/>
      <c r="BI484" s="253"/>
      <c r="BJ484" s="253"/>
      <c r="BK484" s="253"/>
      <c r="BL484" s="253"/>
      <c r="BM484" s="253"/>
      <c r="BN484" s="253"/>
      <c r="BO484" s="253"/>
      <c r="BP484" s="253"/>
      <c r="BQ484" s="253"/>
      <c r="BR484" s="253"/>
      <c r="BS484" s="253"/>
      <c r="BT484" s="253"/>
      <c r="BU484" s="253"/>
      <c r="BV484" s="253"/>
      <c r="BW484" s="253"/>
      <c r="BX484" s="253"/>
      <c r="BY484" s="253"/>
      <c r="BZ484" s="253"/>
      <c r="CA484" s="253"/>
      <c r="CB484" s="253"/>
      <c r="CC484" s="253"/>
      <c r="CD484" s="253"/>
      <c r="CE484" s="253"/>
      <c r="CF484" s="253"/>
      <c r="CG484" s="253"/>
      <c r="CH484" s="253"/>
      <c r="CI484" s="253"/>
      <c r="CJ484" s="253"/>
      <c r="CK484" s="253"/>
      <c r="CL484" s="253"/>
      <c r="CM484" s="253"/>
      <c r="CN484" s="253"/>
      <c r="CO484" s="253"/>
      <c r="CP484" s="253"/>
      <c r="CQ484" s="253"/>
      <c r="CR484" s="253"/>
      <c r="CS484" s="253"/>
      <c r="CT484" s="253"/>
      <c r="CU484" s="253"/>
      <c r="CV484" s="253"/>
      <c r="CW484" s="253"/>
      <c r="CX484" s="253"/>
      <c r="CY484" s="253"/>
      <c r="CZ484" s="253"/>
      <c r="DA484" s="253"/>
      <c r="DB484" s="253"/>
      <c r="DC484" s="253"/>
      <c r="DD484" s="253"/>
      <c r="DE484" s="253"/>
      <c r="DF484" s="253"/>
      <c r="DG484" s="253"/>
      <c r="DH484" s="253"/>
      <c r="DI484" s="253"/>
      <c r="DJ484" s="253"/>
      <c r="DK484" s="253"/>
      <c r="DL484" s="253"/>
      <c r="DM484" s="253"/>
      <c r="DN484" s="253"/>
      <c r="DO484" s="253"/>
      <c r="DP484" s="253"/>
      <c r="DQ484" s="253"/>
      <c r="DR484" s="253"/>
      <c r="DS484" s="253"/>
      <c r="DT484" s="253"/>
      <c r="DU484" s="253"/>
      <c r="DV484" s="253"/>
      <c r="DW484" s="253"/>
      <c r="DX484" s="253"/>
      <c r="DY484" s="253"/>
      <c r="DZ484" s="253"/>
      <c r="EA484" s="253"/>
      <c r="EB484" s="253"/>
      <c r="EC484" s="253"/>
      <c r="ED484" s="253"/>
      <c r="EE484" s="253"/>
      <c r="EF484" s="253"/>
      <c r="EG484" s="253"/>
      <c r="EH484" s="253"/>
      <c r="EI484" s="253"/>
      <c r="EJ484" s="253"/>
      <c r="EK484" s="253"/>
      <c r="EL484" s="253"/>
      <c r="EM484" s="253"/>
      <c r="EN484" s="253"/>
      <c r="EO484" s="253"/>
      <c r="EP484" s="253"/>
      <c r="EQ484" s="253"/>
      <c r="ER484" s="253"/>
      <c r="ES484" s="253"/>
      <c r="ET484" s="253"/>
      <c r="EU484" s="253"/>
      <c r="EV484" s="253"/>
      <c r="EW484" s="253"/>
      <c r="EX484" s="253"/>
      <c r="EY484" s="253"/>
      <c r="EZ484" s="253"/>
      <c r="FA484" s="253"/>
      <c r="FB484" s="253"/>
      <c r="FC484" s="253"/>
      <c r="FD484" s="253"/>
      <c r="FE484" s="253"/>
      <c r="FF484" s="253"/>
      <c r="FG484" s="253"/>
      <c r="FH484" s="253"/>
      <c r="FI484" s="253"/>
      <c r="FJ484" s="253"/>
      <c r="FK484" s="253"/>
      <c r="FL484" s="253"/>
      <c r="FM484" s="253"/>
      <c r="FN484" s="253"/>
      <c r="FO484" s="253"/>
      <c r="FP484" s="253"/>
      <c r="FQ484" s="253"/>
      <c r="FR484" s="253"/>
      <c r="FS484" s="253"/>
      <c r="FT484" s="253"/>
      <c r="FU484" s="253"/>
      <c r="FV484" s="253"/>
      <c r="FW484" s="253"/>
      <c r="FX484" s="253"/>
      <c r="FY484" s="253"/>
      <c r="FZ484" s="253"/>
      <c r="GA484" s="253"/>
      <c r="GB484" s="253"/>
      <c r="GC484" s="253"/>
      <c r="GD484" s="253"/>
      <c r="GE484" s="253"/>
      <c r="GF484" s="253"/>
      <c r="GG484" s="253"/>
      <c r="GH484" s="253"/>
      <c r="GI484" s="253"/>
      <c r="GJ484" s="253"/>
      <c r="GK484" s="253"/>
      <c r="GL484" s="253"/>
      <c r="GM484" s="253"/>
      <c r="GN484" s="253"/>
      <c r="GO484" s="253"/>
      <c r="GP484" s="253"/>
      <c r="GQ484" s="253"/>
      <c r="GR484" s="253"/>
      <c r="GS484" s="253"/>
      <c r="GT484" s="253"/>
      <c r="GU484" s="253"/>
      <c r="GV484" s="253"/>
      <c r="GW484" s="253"/>
      <c r="GX484" s="253"/>
      <c r="GY484" s="253"/>
      <c r="GZ484" s="253"/>
      <c r="HA484" s="253"/>
      <c r="HB484" s="253"/>
      <c r="HC484" s="253"/>
      <c r="HD484" s="253"/>
      <c r="HE484" s="253"/>
      <c r="HF484" s="253"/>
    </row>
    <row r="485" spans="1:214" s="312" customFormat="1" ht="15" customHeight="1" x14ac:dyDescent="0.25">
      <c r="A485" s="252"/>
      <c r="B485" s="253"/>
      <c r="C485" s="253"/>
      <c r="D485" s="253"/>
      <c r="E485" s="253"/>
      <c r="F485" s="253"/>
      <c r="G485" s="253"/>
      <c r="H485" s="253"/>
      <c r="I485" s="253"/>
      <c r="J485" s="253"/>
      <c r="K485" s="253"/>
      <c r="L485" s="253"/>
      <c r="M485" s="253"/>
      <c r="N485" s="253"/>
      <c r="O485" s="253"/>
      <c r="P485" s="253"/>
      <c r="Q485" s="253"/>
      <c r="R485" s="253"/>
      <c r="S485" s="253"/>
      <c r="T485" s="253"/>
      <c r="U485" s="253" t="s">
        <v>682</v>
      </c>
      <c r="V485" s="253"/>
      <c r="W485" s="253"/>
      <c r="X485" s="253"/>
      <c r="Y485" s="253"/>
      <c r="Z485" s="253"/>
      <c r="AA485" s="253"/>
      <c r="AB485" s="253"/>
      <c r="AC485" s="253" t="s">
        <v>323</v>
      </c>
      <c r="AD485" s="253"/>
      <c r="AE485" s="253"/>
      <c r="AF485" s="253"/>
      <c r="AG485" s="253"/>
      <c r="AH485" s="253"/>
      <c r="AI485" s="253"/>
      <c r="AJ485" s="253"/>
      <c r="AK485" s="253"/>
      <c r="AL485" s="253"/>
      <c r="AM485" s="253"/>
      <c r="AN485" s="253"/>
      <c r="AO485" s="253"/>
      <c r="AP485" s="253"/>
      <c r="AQ485" s="253"/>
      <c r="AR485" s="253"/>
      <c r="AS485" s="253"/>
      <c r="AT485" s="253"/>
      <c r="AU485" s="253"/>
      <c r="AV485" s="253"/>
      <c r="AW485" s="253"/>
      <c r="AX485" s="253"/>
      <c r="AY485" s="253"/>
      <c r="AZ485" s="253"/>
      <c r="BA485" s="253"/>
      <c r="BB485" s="253"/>
      <c r="BC485" s="253"/>
      <c r="BD485" s="253"/>
      <c r="BE485" s="253"/>
      <c r="BF485" s="253"/>
      <c r="BG485" s="253"/>
      <c r="BH485" s="253"/>
      <c r="BI485" s="253"/>
      <c r="BJ485" s="253"/>
      <c r="BK485" s="253"/>
      <c r="BL485" s="253"/>
      <c r="BM485" s="253"/>
      <c r="BN485" s="253"/>
      <c r="BO485" s="253"/>
      <c r="BP485" s="253"/>
      <c r="BQ485" s="253"/>
      <c r="BR485" s="253"/>
      <c r="BS485" s="253"/>
      <c r="BT485" s="253"/>
      <c r="BU485" s="253"/>
      <c r="BV485" s="253"/>
      <c r="BW485" s="253"/>
      <c r="BX485" s="253"/>
      <c r="BY485" s="253"/>
      <c r="BZ485" s="253"/>
      <c r="CA485" s="253"/>
      <c r="CB485" s="253"/>
      <c r="CC485" s="253"/>
      <c r="CD485" s="253"/>
      <c r="CE485" s="253"/>
      <c r="CF485" s="253"/>
      <c r="CG485" s="253"/>
      <c r="CH485" s="253"/>
      <c r="CI485" s="253"/>
      <c r="CJ485" s="253"/>
      <c r="CK485" s="253"/>
      <c r="CL485" s="253"/>
      <c r="CM485" s="253"/>
      <c r="CN485" s="253"/>
      <c r="CO485" s="253"/>
      <c r="CP485" s="253"/>
      <c r="CQ485" s="253"/>
      <c r="CR485" s="253"/>
      <c r="CS485" s="253"/>
      <c r="CT485" s="253"/>
      <c r="CU485" s="253"/>
      <c r="CV485" s="253"/>
      <c r="CW485" s="253"/>
      <c r="CX485" s="253"/>
      <c r="CY485" s="253"/>
      <c r="CZ485" s="253"/>
      <c r="DA485" s="253"/>
      <c r="DB485" s="253"/>
      <c r="DC485" s="253"/>
      <c r="DD485" s="253"/>
      <c r="DE485" s="253"/>
      <c r="DF485" s="253"/>
      <c r="DG485" s="253"/>
      <c r="DH485" s="253"/>
      <c r="DI485" s="253"/>
      <c r="DJ485" s="253"/>
      <c r="DK485" s="253"/>
      <c r="DL485" s="253"/>
      <c r="DM485" s="253"/>
      <c r="DN485" s="253"/>
      <c r="DO485" s="253"/>
      <c r="DP485" s="253"/>
      <c r="DQ485" s="253"/>
      <c r="DR485" s="253"/>
      <c r="DS485" s="253"/>
      <c r="DT485" s="253"/>
      <c r="DU485" s="253"/>
      <c r="DV485" s="253"/>
      <c r="DW485" s="253"/>
      <c r="DX485" s="253"/>
      <c r="DY485" s="253"/>
      <c r="DZ485" s="253"/>
      <c r="EA485" s="253"/>
      <c r="EB485" s="253"/>
      <c r="EC485" s="253"/>
      <c r="ED485" s="253"/>
      <c r="EE485" s="253"/>
      <c r="EF485" s="253"/>
      <c r="EG485" s="253"/>
      <c r="EH485" s="253"/>
      <c r="EI485" s="253"/>
      <c r="EJ485" s="253"/>
      <c r="EK485" s="253"/>
      <c r="EL485" s="253"/>
      <c r="EM485" s="253"/>
      <c r="EN485" s="253"/>
      <c r="EO485" s="253"/>
      <c r="EP485" s="253"/>
      <c r="EQ485" s="253"/>
      <c r="ER485" s="253"/>
      <c r="ES485" s="253"/>
      <c r="ET485" s="253"/>
      <c r="EU485" s="253"/>
      <c r="EV485" s="253"/>
      <c r="EW485" s="253"/>
      <c r="EX485" s="253"/>
      <c r="EY485" s="253"/>
      <c r="EZ485" s="253"/>
      <c r="FA485" s="253"/>
      <c r="FB485" s="253"/>
      <c r="FC485" s="253"/>
      <c r="FD485" s="253"/>
      <c r="FE485" s="253"/>
      <c r="FF485" s="253"/>
      <c r="FG485" s="253"/>
      <c r="FH485" s="253"/>
      <c r="FI485" s="253"/>
      <c r="FJ485" s="253"/>
      <c r="FK485" s="253"/>
      <c r="FL485" s="253"/>
      <c r="FM485" s="253"/>
      <c r="FN485" s="253"/>
      <c r="FO485" s="253"/>
      <c r="FP485" s="253"/>
      <c r="FQ485" s="253"/>
      <c r="FR485" s="253"/>
      <c r="FS485" s="253"/>
      <c r="FT485" s="253"/>
      <c r="FU485" s="253"/>
      <c r="FV485" s="253"/>
      <c r="FW485" s="253"/>
      <c r="FX485" s="253"/>
      <c r="FY485" s="253"/>
      <c r="FZ485" s="253"/>
      <c r="GA485" s="253"/>
      <c r="GB485" s="253"/>
      <c r="GC485" s="253"/>
      <c r="GD485" s="253"/>
      <c r="GE485" s="253"/>
      <c r="GF485" s="253"/>
      <c r="GG485" s="253"/>
      <c r="GH485" s="253"/>
      <c r="GI485" s="253"/>
      <c r="GJ485" s="253"/>
      <c r="GK485" s="253"/>
      <c r="GL485" s="253"/>
      <c r="GM485" s="253"/>
      <c r="GN485" s="253"/>
      <c r="GO485" s="253"/>
      <c r="GP485" s="253"/>
      <c r="GQ485" s="253"/>
      <c r="GR485" s="253"/>
      <c r="GS485" s="253"/>
      <c r="GT485" s="253"/>
      <c r="GU485" s="253"/>
      <c r="GV485" s="253"/>
      <c r="GW485" s="253"/>
      <c r="GX485" s="253"/>
      <c r="GY485" s="253"/>
      <c r="GZ485" s="253"/>
      <c r="HA485" s="253"/>
      <c r="HB485" s="253"/>
      <c r="HC485" s="253"/>
      <c r="HD485" s="253"/>
      <c r="HE485" s="253"/>
      <c r="HF485" s="253"/>
    </row>
    <row r="486" spans="1:214" s="312" customFormat="1" ht="15" customHeight="1" x14ac:dyDescent="0.25">
      <c r="A486" s="252"/>
      <c r="B486" s="253"/>
      <c r="C486" s="253"/>
      <c r="D486" s="253"/>
      <c r="E486" s="253"/>
      <c r="F486" s="253"/>
      <c r="G486" s="253"/>
      <c r="H486" s="253"/>
      <c r="I486" s="253"/>
      <c r="J486" s="253"/>
      <c r="K486" s="253"/>
      <c r="L486" s="253"/>
      <c r="M486" s="253"/>
      <c r="N486" s="253"/>
      <c r="O486" s="253"/>
      <c r="P486" s="253"/>
      <c r="Q486" s="253"/>
      <c r="R486" s="253"/>
      <c r="S486" s="253"/>
      <c r="T486" s="253"/>
      <c r="U486" s="253" t="s">
        <v>683</v>
      </c>
      <c r="V486" s="253"/>
      <c r="W486" s="253"/>
      <c r="X486" s="253"/>
      <c r="Y486" s="253"/>
      <c r="Z486" s="253"/>
      <c r="AA486" s="253"/>
      <c r="AB486" s="253"/>
      <c r="AC486" s="253" t="s">
        <v>332</v>
      </c>
      <c r="AD486" s="253"/>
      <c r="AE486" s="253"/>
      <c r="AF486" s="253"/>
      <c r="AG486" s="253"/>
      <c r="AH486" s="253"/>
      <c r="AI486" s="253"/>
      <c r="AJ486" s="253"/>
      <c r="AK486" s="253"/>
      <c r="AL486" s="253"/>
      <c r="AM486" s="253"/>
      <c r="AN486" s="253"/>
      <c r="AO486" s="253"/>
      <c r="AP486" s="253"/>
      <c r="AQ486" s="253"/>
      <c r="AR486" s="253"/>
      <c r="AS486" s="253"/>
      <c r="AT486" s="253"/>
      <c r="AU486" s="253"/>
      <c r="AV486" s="253"/>
      <c r="AW486" s="253"/>
      <c r="AX486" s="253"/>
      <c r="AY486" s="253"/>
      <c r="AZ486" s="253"/>
      <c r="BA486" s="253"/>
      <c r="BB486" s="253"/>
      <c r="BC486" s="253"/>
      <c r="BD486" s="253"/>
      <c r="BE486" s="253"/>
      <c r="BF486" s="253"/>
      <c r="BG486" s="253"/>
      <c r="BH486" s="253"/>
      <c r="BI486" s="253"/>
      <c r="BJ486" s="253"/>
      <c r="BK486" s="253"/>
      <c r="BL486" s="253"/>
      <c r="BM486" s="253"/>
      <c r="BN486" s="253"/>
      <c r="BO486" s="253"/>
      <c r="BP486" s="253"/>
      <c r="BQ486" s="253"/>
      <c r="BR486" s="253"/>
      <c r="BS486" s="253"/>
      <c r="BT486" s="253"/>
      <c r="BU486" s="253"/>
      <c r="BV486" s="253"/>
      <c r="BW486" s="253"/>
      <c r="BX486" s="253"/>
      <c r="BY486" s="253"/>
      <c r="BZ486" s="253"/>
      <c r="CA486" s="253"/>
      <c r="CB486" s="253"/>
      <c r="CC486" s="253"/>
      <c r="CD486" s="253"/>
      <c r="CE486" s="253"/>
      <c r="CF486" s="253"/>
      <c r="CG486" s="253"/>
      <c r="CH486" s="253"/>
      <c r="CI486" s="253"/>
      <c r="CJ486" s="253"/>
      <c r="CK486" s="253"/>
      <c r="CL486" s="253"/>
      <c r="CM486" s="253"/>
      <c r="CN486" s="253"/>
      <c r="CO486" s="253"/>
      <c r="CP486" s="253"/>
      <c r="CQ486" s="253"/>
      <c r="CR486" s="253"/>
      <c r="CS486" s="253"/>
      <c r="CT486" s="253"/>
      <c r="CU486" s="253"/>
      <c r="CV486" s="253"/>
      <c r="CW486" s="253"/>
      <c r="CX486" s="253"/>
      <c r="CY486" s="253"/>
      <c r="CZ486" s="253"/>
      <c r="DA486" s="253"/>
      <c r="DB486" s="253"/>
      <c r="DC486" s="253"/>
      <c r="DD486" s="253"/>
      <c r="DE486" s="253"/>
      <c r="DF486" s="253"/>
      <c r="DG486" s="253"/>
      <c r="DH486" s="253"/>
      <c r="DI486" s="253"/>
      <c r="DJ486" s="253"/>
      <c r="DK486" s="253"/>
      <c r="DL486" s="253"/>
      <c r="DM486" s="253"/>
      <c r="DN486" s="253"/>
      <c r="DO486" s="253"/>
      <c r="DP486" s="253"/>
      <c r="DQ486" s="253"/>
      <c r="DR486" s="253"/>
      <c r="DS486" s="253"/>
      <c r="DT486" s="253"/>
      <c r="DU486" s="253"/>
      <c r="DV486" s="253"/>
      <c r="DW486" s="253"/>
      <c r="DX486" s="253"/>
      <c r="DY486" s="253"/>
      <c r="DZ486" s="253"/>
      <c r="EA486" s="253"/>
      <c r="EB486" s="253"/>
      <c r="EC486" s="253"/>
      <c r="ED486" s="253"/>
      <c r="EE486" s="253"/>
      <c r="EF486" s="253"/>
      <c r="EG486" s="253"/>
      <c r="EH486" s="253"/>
      <c r="EI486" s="253"/>
      <c r="EJ486" s="253"/>
      <c r="EK486" s="253"/>
      <c r="EL486" s="253"/>
      <c r="EM486" s="253"/>
      <c r="EN486" s="253"/>
      <c r="EO486" s="253"/>
      <c r="EP486" s="253"/>
      <c r="EQ486" s="253"/>
      <c r="ER486" s="253"/>
      <c r="ES486" s="253"/>
      <c r="ET486" s="253"/>
      <c r="EU486" s="253"/>
      <c r="EV486" s="253"/>
      <c r="EW486" s="253"/>
      <c r="EX486" s="253"/>
      <c r="EY486" s="253"/>
      <c r="EZ486" s="253"/>
      <c r="FA486" s="253"/>
      <c r="FB486" s="253"/>
      <c r="FC486" s="253"/>
      <c r="FD486" s="253"/>
      <c r="FE486" s="253"/>
      <c r="FF486" s="253"/>
      <c r="FG486" s="253"/>
      <c r="FH486" s="253"/>
      <c r="FI486" s="253"/>
      <c r="FJ486" s="253"/>
      <c r="FK486" s="253"/>
      <c r="FL486" s="253"/>
      <c r="FM486" s="253"/>
      <c r="FN486" s="253"/>
      <c r="FO486" s="253"/>
      <c r="FP486" s="253"/>
      <c r="FQ486" s="253"/>
      <c r="FR486" s="253"/>
      <c r="FS486" s="253"/>
      <c r="FT486" s="253"/>
      <c r="FU486" s="253"/>
      <c r="FV486" s="253"/>
      <c r="FW486" s="253"/>
      <c r="FX486" s="253"/>
      <c r="FY486" s="253"/>
      <c r="FZ486" s="253"/>
      <c r="GA486" s="253"/>
      <c r="GB486" s="253"/>
      <c r="GC486" s="253"/>
      <c r="GD486" s="253"/>
      <c r="GE486" s="253"/>
      <c r="GF486" s="253"/>
      <c r="GG486" s="253"/>
      <c r="GH486" s="253"/>
      <c r="GI486" s="253"/>
      <c r="GJ486" s="253"/>
      <c r="GK486" s="253"/>
      <c r="GL486" s="253"/>
      <c r="GM486" s="253"/>
      <c r="GN486" s="253"/>
      <c r="GO486" s="253"/>
      <c r="GP486" s="253"/>
      <c r="GQ486" s="253"/>
      <c r="GR486" s="253"/>
      <c r="GS486" s="253"/>
      <c r="GT486" s="253"/>
      <c r="GU486" s="253"/>
      <c r="GV486" s="253"/>
      <c r="GW486" s="253"/>
      <c r="GX486" s="253"/>
      <c r="GY486" s="253"/>
      <c r="GZ486" s="253"/>
      <c r="HA486" s="253"/>
      <c r="HB486" s="253"/>
      <c r="HC486" s="253"/>
      <c r="HD486" s="253"/>
      <c r="HE486" s="253"/>
      <c r="HF486" s="253"/>
    </row>
    <row r="487" spans="1:214" s="312" customFormat="1" ht="15" customHeight="1" x14ac:dyDescent="0.25">
      <c r="A487" s="252"/>
      <c r="B487" s="253"/>
      <c r="C487" s="253"/>
      <c r="D487" s="253"/>
      <c r="E487" s="253"/>
      <c r="F487" s="253"/>
      <c r="G487" s="253"/>
      <c r="H487" s="253"/>
      <c r="I487" s="253"/>
      <c r="J487" s="253"/>
      <c r="K487" s="253"/>
      <c r="L487" s="253"/>
      <c r="M487" s="253"/>
      <c r="N487" s="253"/>
      <c r="O487" s="253"/>
      <c r="P487" s="253"/>
      <c r="Q487" s="253"/>
      <c r="R487" s="253"/>
      <c r="S487" s="253"/>
      <c r="T487" s="253"/>
      <c r="U487" s="253" t="s">
        <v>684</v>
      </c>
      <c r="V487" s="253"/>
      <c r="W487" s="253"/>
      <c r="X487" s="253"/>
      <c r="Y487" s="253"/>
      <c r="Z487" s="253"/>
      <c r="AA487" s="253"/>
      <c r="AB487" s="253"/>
      <c r="AC487" s="253" t="s">
        <v>329</v>
      </c>
      <c r="AD487" s="253"/>
      <c r="AE487" s="253"/>
      <c r="AF487" s="253"/>
      <c r="AG487" s="253"/>
      <c r="AH487" s="253"/>
      <c r="AI487" s="253"/>
      <c r="AJ487" s="253"/>
      <c r="AK487" s="253"/>
      <c r="AL487" s="253"/>
      <c r="AM487" s="253"/>
      <c r="AN487" s="253"/>
      <c r="AO487" s="253"/>
      <c r="AP487" s="253"/>
      <c r="AQ487" s="253"/>
      <c r="AR487" s="253"/>
      <c r="AS487" s="253"/>
      <c r="AT487" s="253"/>
      <c r="AU487" s="253"/>
      <c r="AV487" s="253"/>
      <c r="AW487" s="253"/>
      <c r="AX487" s="253"/>
      <c r="AY487" s="253"/>
      <c r="AZ487" s="253"/>
      <c r="BA487" s="253"/>
      <c r="BB487" s="253"/>
      <c r="BC487" s="253"/>
      <c r="BD487" s="253"/>
      <c r="BE487" s="253"/>
      <c r="BF487" s="253"/>
      <c r="BG487" s="253"/>
      <c r="BH487" s="253"/>
      <c r="BI487" s="253"/>
      <c r="BJ487" s="253"/>
      <c r="BK487" s="253"/>
      <c r="BL487" s="253"/>
      <c r="BM487" s="253"/>
      <c r="BN487" s="253"/>
      <c r="BO487" s="253"/>
      <c r="BP487" s="253"/>
      <c r="BQ487" s="253"/>
      <c r="BR487" s="253"/>
      <c r="BS487" s="253"/>
      <c r="BT487" s="253"/>
      <c r="BU487" s="253"/>
      <c r="BV487" s="253"/>
      <c r="BW487" s="253"/>
      <c r="BX487" s="253"/>
      <c r="BY487" s="253"/>
      <c r="BZ487" s="253"/>
      <c r="CA487" s="253"/>
      <c r="CB487" s="253"/>
      <c r="CC487" s="253"/>
      <c r="CD487" s="253"/>
      <c r="CE487" s="253"/>
      <c r="CF487" s="253"/>
      <c r="CG487" s="253"/>
      <c r="CH487" s="253"/>
      <c r="CI487" s="253"/>
      <c r="CJ487" s="253"/>
      <c r="CK487" s="253"/>
      <c r="CL487" s="253"/>
      <c r="CM487" s="253"/>
      <c r="CN487" s="253"/>
      <c r="CO487" s="253"/>
      <c r="CP487" s="253"/>
      <c r="CQ487" s="253"/>
      <c r="CR487" s="253"/>
      <c r="CS487" s="253"/>
      <c r="CT487" s="253"/>
      <c r="CU487" s="253"/>
      <c r="CV487" s="253"/>
      <c r="CW487" s="253"/>
      <c r="CX487" s="253"/>
      <c r="CY487" s="253"/>
      <c r="CZ487" s="253"/>
      <c r="DA487" s="253"/>
      <c r="DB487" s="253"/>
      <c r="DC487" s="253"/>
      <c r="DD487" s="253"/>
      <c r="DE487" s="253"/>
      <c r="DF487" s="253"/>
      <c r="DG487" s="253"/>
      <c r="DH487" s="253"/>
      <c r="DI487" s="253"/>
      <c r="DJ487" s="253"/>
      <c r="DK487" s="253"/>
      <c r="DL487" s="253"/>
      <c r="DM487" s="253"/>
      <c r="DN487" s="253"/>
      <c r="DO487" s="253"/>
      <c r="DP487" s="253"/>
      <c r="DQ487" s="253"/>
      <c r="DR487" s="253"/>
      <c r="DS487" s="253"/>
      <c r="DT487" s="253"/>
      <c r="DU487" s="253"/>
      <c r="DV487" s="253"/>
      <c r="DW487" s="253"/>
      <c r="DX487" s="253"/>
      <c r="DY487" s="253"/>
      <c r="DZ487" s="253"/>
      <c r="EA487" s="253"/>
      <c r="EB487" s="253"/>
      <c r="EC487" s="253"/>
      <c r="ED487" s="253"/>
      <c r="EE487" s="253"/>
      <c r="EF487" s="253"/>
      <c r="EG487" s="253"/>
      <c r="EH487" s="253"/>
      <c r="EI487" s="253"/>
      <c r="EJ487" s="253"/>
      <c r="EK487" s="253"/>
      <c r="EL487" s="253"/>
      <c r="EM487" s="253"/>
      <c r="EN487" s="253"/>
      <c r="EO487" s="253"/>
      <c r="EP487" s="253"/>
      <c r="EQ487" s="253"/>
      <c r="ER487" s="253"/>
      <c r="ES487" s="253"/>
      <c r="ET487" s="253"/>
      <c r="EU487" s="253"/>
      <c r="EV487" s="253"/>
      <c r="EW487" s="253"/>
      <c r="EX487" s="253"/>
      <c r="EY487" s="253"/>
      <c r="EZ487" s="253"/>
      <c r="FA487" s="253"/>
      <c r="FB487" s="253"/>
      <c r="FC487" s="253"/>
      <c r="FD487" s="253"/>
      <c r="FE487" s="253"/>
      <c r="FF487" s="253"/>
      <c r="FG487" s="253"/>
      <c r="FH487" s="253"/>
      <c r="FI487" s="253"/>
      <c r="FJ487" s="253"/>
      <c r="FK487" s="253"/>
      <c r="FL487" s="253"/>
      <c r="FM487" s="253"/>
      <c r="FN487" s="253"/>
      <c r="FO487" s="253"/>
      <c r="FP487" s="253"/>
      <c r="FQ487" s="253"/>
      <c r="FR487" s="253"/>
      <c r="FS487" s="253"/>
      <c r="FT487" s="253"/>
      <c r="FU487" s="253"/>
      <c r="FV487" s="253"/>
      <c r="FW487" s="253"/>
      <c r="FX487" s="253"/>
      <c r="FY487" s="253"/>
      <c r="FZ487" s="253"/>
      <c r="GA487" s="253"/>
      <c r="GB487" s="253"/>
      <c r="GC487" s="253"/>
      <c r="GD487" s="253"/>
      <c r="GE487" s="253"/>
      <c r="GF487" s="253"/>
      <c r="GG487" s="253"/>
      <c r="GH487" s="253"/>
      <c r="GI487" s="253"/>
      <c r="GJ487" s="253"/>
      <c r="GK487" s="253"/>
      <c r="GL487" s="253"/>
      <c r="GM487" s="253"/>
      <c r="GN487" s="253"/>
      <c r="GO487" s="253"/>
      <c r="GP487" s="253"/>
      <c r="GQ487" s="253"/>
      <c r="GR487" s="253"/>
      <c r="GS487" s="253"/>
      <c r="GT487" s="253"/>
      <c r="GU487" s="253"/>
      <c r="GV487" s="253"/>
      <c r="GW487" s="253"/>
      <c r="GX487" s="253"/>
      <c r="GY487" s="253"/>
      <c r="GZ487" s="253"/>
      <c r="HA487" s="253"/>
      <c r="HB487" s="253"/>
      <c r="HC487" s="253"/>
      <c r="HD487" s="253"/>
      <c r="HE487" s="253"/>
      <c r="HF487" s="253"/>
    </row>
    <row r="488" spans="1:214" s="312" customFormat="1" ht="15" customHeight="1" x14ac:dyDescent="0.25">
      <c r="A488" s="252"/>
      <c r="B488" s="253"/>
      <c r="C488" s="253"/>
      <c r="D488" s="253"/>
      <c r="E488" s="253"/>
      <c r="F488" s="253"/>
      <c r="G488" s="253"/>
      <c r="H488" s="253"/>
      <c r="I488" s="253"/>
      <c r="J488" s="253"/>
      <c r="K488" s="253"/>
      <c r="L488" s="253"/>
      <c r="M488" s="253"/>
      <c r="N488" s="253"/>
      <c r="O488" s="253"/>
      <c r="P488" s="253"/>
      <c r="Q488" s="253"/>
      <c r="R488" s="253"/>
      <c r="S488" s="253"/>
      <c r="T488" s="253"/>
      <c r="U488" s="253" t="s">
        <v>685</v>
      </c>
      <c r="V488" s="253"/>
      <c r="W488" s="253"/>
      <c r="X488" s="253"/>
      <c r="Y488" s="253"/>
      <c r="Z488" s="253"/>
      <c r="AA488" s="253"/>
      <c r="AB488" s="253"/>
      <c r="AC488" s="253" t="s">
        <v>320</v>
      </c>
      <c r="AD488" s="253"/>
      <c r="AE488" s="253"/>
      <c r="AF488" s="253"/>
      <c r="AG488" s="253"/>
      <c r="AH488" s="253"/>
      <c r="AI488" s="253"/>
      <c r="AJ488" s="253"/>
      <c r="AK488" s="253"/>
      <c r="AL488" s="253"/>
      <c r="AM488" s="253"/>
      <c r="AN488" s="253"/>
      <c r="AO488" s="253"/>
      <c r="AP488" s="253"/>
      <c r="AQ488" s="253"/>
      <c r="AR488" s="253"/>
      <c r="AS488" s="253"/>
      <c r="AT488" s="253"/>
      <c r="AU488" s="253"/>
      <c r="AV488" s="253"/>
      <c r="AW488" s="253"/>
      <c r="AX488" s="253"/>
      <c r="AY488" s="253"/>
      <c r="AZ488" s="253"/>
      <c r="BA488" s="253"/>
      <c r="BB488" s="253"/>
      <c r="BC488" s="253"/>
      <c r="BD488" s="253"/>
      <c r="BE488" s="253"/>
      <c r="BF488" s="253"/>
      <c r="BG488" s="253"/>
      <c r="BH488" s="253"/>
      <c r="BI488" s="253"/>
      <c r="BJ488" s="253"/>
      <c r="BK488" s="253"/>
      <c r="BL488" s="253"/>
      <c r="BM488" s="253"/>
      <c r="BN488" s="253"/>
      <c r="BO488" s="253"/>
      <c r="BP488" s="253"/>
      <c r="BQ488" s="253"/>
      <c r="BR488" s="253"/>
      <c r="BS488" s="253"/>
      <c r="BT488" s="253"/>
      <c r="BU488" s="253"/>
      <c r="BV488" s="253"/>
      <c r="BW488" s="253"/>
      <c r="BX488" s="253"/>
      <c r="BY488" s="253"/>
      <c r="BZ488" s="253"/>
      <c r="CA488" s="253"/>
      <c r="CB488" s="253"/>
      <c r="CC488" s="253"/>
      <c r="CD488" s="253"/>
      <c r="CE488" s="253"/>
      <c r="CF488" s="253"/>
      <c r="CG488" s="253"/>
      <c r="CH488" s="253"/>
      <c r="CI488" s="253"/>
      <c r="CJ488" s="253"/>
      <c r="CK488" s="253"/>
      <c r="CL488" s="253"/>
      <c r="CM488" s="253"/>
      <c r="CN488" s="253"/>
      <c r="CO488" s="253"/>
      <c r="CP488" s="253"/>
      <c r="CQ488" s="253"/>
      <c r="CR488" s="253"/>
      <c r="CS488" s="253"/>
      <c r="CT488" s="253"/>
      <c r="CU488" s="253"/>
      <c r="CV488" s="253"/>
      <c r="CW488" s="253"/>
      <c r="CX488" s="253"/>
      <c r="CY488" s="253"/>
      <c r="CZ488" s="253"/>
      <c r="DA488" s="253"/>
      <c r="DB488" s="253"/>
      <c r="DC488" s="253"/>
      <c r="DD488" s="253"/>
      <c r="DE488" s="253"/>
      <c r="DF488" s="253"/>
      <c r="DG488" s="253"/>
      <c r="DH488" s="253"/>
      <c r="DI488" s="253"/>
      <c r="DJ488" s="253"/>
      <c r="DK488" s="253"/>
      <c r="DL488" s="253"/>
      <c r="DM488" s="253"/>
      <c r="DN488" s="253"/>
      <c r="DO488" s="253"/>
      <c r="DP488" s="253"/>
      <c r="DQ488" s="253"/>
      <c r="DR488" s="253"/>
      <c r="DS488" s="253"/>
      <c r="DT488" s="253"/>
      <c r="DU488" s="253"/>
      <c r="DV488" s="253"/>
      <c r="DW488" s="253"/>
      <c r="DX488" s="253"/>
      <c r="DY488" s="253"/>
      <c r="DZ488" s="253"/>
      <c r="EA488" s="253"/>
      <c r="EB488" s="253"/>
      <c r="EC488" s="253"/>
      <c r="ED488" s="253"/>
      <c r="EE488" s="253"/>
      <c r="EF488" s="253"/>
      <c r="EG488" s="253"/>
      <c r="EH488" s="253"/>
      <c r="EI488" s="253"/>
      <c r="EJ488" s="253"/>
      <c r="EK488" s="253"/>
      <c r="EL488" s="253"/>
      <c r="EM488" s="253"/>
      <c r="EN488" s="253"/>
      <c r="EO488" s="253"/>
      <c r="EP488" s="253"/>
      <c r="EQ488" s="253"/>
      <c r="ER488" s="253"/>
      <c r="ES488" s="253"/>
      <c r="ET488" s="253"/>
      <c r="EU488" s="253"/>
      <c r="EV488" s="253"/>
      <c r="EW488" s="253"/>
      <c r="EX488" s="253"/>
      <c r="EY488" s="253"/>
      <c r="EZ488" s="253"/>
      <c r="FA488" s="253"/>
      <c r="FB488" s="253"/>
      <c r="FC488" s="253"/>
      <c r="FD488" s="253"/>
      <c r="FE488" s="253"/>
      <c r="FF488" s="253"/>
      <c r="FG488" s="253"/>
      <c r="FH488" s="253"/>
      <c r="FI488" s="253"/>
      <c r="FJ488" s="253"/>
      <c r="FK488" s="253"/>
      <c r="FL488" s="253"/>
      <c r="FM488" s="253"/>
      <c r="FN488" s="253"/>
      <c r="FO488" s="253"/>
      <c r="FP488" s="253"/>
      <c r="FQ488" s="253"/>
      <c r="FR488" s="253"/>
      <c r="FS488" s="253"/>
      <c r="FT488" s="253"/>
      <c r="FU488" s="253"/>
      <c r="FV488" s="253"/>
      <c r="FW488" s="253"/>
      <c r="FX488" s="253"/>
      <c r="FY488" s="253"/>
      <c r="FZ488" s="253"/>
      <c r="GA488" s="253"/>
      <c r="GB488" s="253"/>
      <c r="GC488" s="253"/>
      <c r="GD488" s="253"/>
      <c r="GE488" s="253"/>
      <c r="GF488" s="253"/>
      <c r="GG488" s="253"/>
      <c r="GH488" s="253"/>
      <c r="GI488" s="253"/>
      <c r="GJ488" s="253"/>
      <c r="GK488" s="253"/>
      <c r="GL488" s="253"/>
      <c r="GM488" s="253"/>
      <c r="GN488" s="253"/>
      <c r="GO488" s="253"/>
      <c r="GP488" s="253"/>
      <c r="GQ488" s="253"/>
      <c r="GR488" s="253"/>
      <c r="GS488" s="253"/>
      <c r="GT488" s="253"/>
      <c r="GU488" s="253"/>
      <c r="GV488" s="253"/>
      <c r="GW488" s="253"/>
      <c r="GX488" s="253"/>
      <c r="GY488" s="253"/>
      <c r="GZ488" s="253"/>
      <c r="HA488" s="253"/>
      <c r="HB488" s="253"/>
      <c r="HC488" s="253"/>
      <c r="HD488" s="253"/>
      <c r="HE488" s="253"/>
      <c r="HF488" s="253"/>
    </row>
    <row r="489" spans="1:214" s="312" customFormat="1" ht="15" customHeight="1" x14ac:dyDescent="0.25">
      <c r="A489" s="252"/>
      <c r="B489" s="253"/>
      <c r="C489" s="253"/>
      <c r="D489" s="253"/>
      <c r="E489" s="253"/>
      <c r="F489" s="253"/>
      <c r="G489" s="253"/>
      <c r="H489" s="253"/>
      <c r="I489" s="253"/>
      <c r="J489" s="253"/>
      <c r="K489" s="253"/>
      <c r="L489" s="253"/>
      <c r="M489" s="253"/>
      <c r="N489" s="253"/>
      <c r="O489" s="253"/>
      <c r="P489" s="253"/>
      <c r="Q489" s="253"/>
      <c r="R489" s="253"/>
      <c r="S489" s="253"/>
      <c r="T489" s="253"/>
      <c r="U489" s="253" t="s">
        <v>686</v>
      </c>
      <c r="V489" s="253"/>
      <c r="W489" s="253"/>
      <c r="X489" s="253"/>
      <c r="Y489" s="253"/>
      <c r="Z489" s="253"/>
      <c r="AA489" s="253"/>
      <c r="AB489" s="253"/>
      <c r="AC489" s="253" t="s">
        <v>323</v>
      </c>
      <c r="AD489" s="253"/>
      <c r="AE489" s="253"/>
      <c r="AF489" s="253"/>
      <c r="AG489" s="253"/>
      <c r="AH489" s="253"/>
      <c r="AI489" s="253"/>
      <c r="AJ489" s="253"/>
      <c r="AK489" s="253"/>
      <c r="AL489" s="253"/>
      <c r="AM489" s="253"/>
      <c r="AN489" s="253"/>
      <c r="AO489" s="253"/>
      <c r="AP489" s="253"/>
      <c r="AQ489" s="253"/>
      <c r="AR489" s="253"/>
      <c r="AS489" s="253"/>
      <c r="AT489" s="253"/>
      <c r="AU489" s="253"/>
      <c r="AV489" s="253"/>
      <c r="AW489" s="253"/>
      <c r="AX489" s="253"/>
      <c r="AY489" s="253"/>
      <c r="AZ489" s="253"/>
      <c r="BA489" s="253"/>
      <c r="BB489" s="253"/>
      <c r="BC489" s="253"/>
      <c r="BD489" s="253"/>
      <c r="BE489" s="253"/>
      <c r="BF489" s="253"/>
      <c r="BG489" s="253"/>
      <c r="BH489" s="253"/>
      <c r="BI489" s="253"/>
      <c r="BJ489" s="253"/>
      <c r="BK489" s="253"/>
      <c r="BL489" s="253"/>
      <c r="BM489" s="253"/>
      <c r="BN489" s="253"/>
      <c r="BO489" s="253"/>
      <c r="BP489" s="253"/>
      <c r="BQ489" s="253"/>
      <c r="BR489" s="253"/>
      <c r="BS489" s="253"/>
      <c r="BT489" s="253"/>
      <c r="BU489" s="253"/>
      <c r="BV489" s="253"/>
      <c r="BW489" s="253"/>
      <c r="BX489" s="253"/>
      <c r="BY489" s="253"/>
      <c r="BZ489" s="253"/>
      <c r="CA489" s="253"/>
      <c r="CB489" s="253"/>
      <c r="CC489" s="253"/>
      <c r="CD489" s="253"/>
      <c r="CE489" s="253"/>
      <c r="CF489" s="253"/>
      <c r="CG489" s="253"/>
      <c r="CH489" s="253"/>
      <c r="CI489" s="253"/>
      <c r="CJ489" s="253"/>
      <c r="CK489" s="253"/>
      <c r="CL489" s="253"/>
      <c r="CM489" s="253"/>
      <c r="CN489" s="253"/>
      <c r="CO489" s="253"/>
      <c r="CP489" s="253"/>
      <c r="CQ489" s="253"/>
      <c r="CR489" s="253"/>
      <c r="CS489" s="253"/>
      <c r="CT489" s="253"/>
      <c r="CU489" s="253"/>
      <c r="CV489" s="253"/>
      <c r="CW489" s="253"/>
      <c r="CX489" s="253"/>
      <c r="CY489" s="253"/>
      <c r="CZ489" s="253"/>
      <c r="DA489" s="253"/>
      <c r="DB489" s="253"/>
      <c r="DC489" s="253"/>
      <c r="DD489" s="253"/>
      <c r="DE489" s="253"/>
      <c r="DF489" s="253"/>
      <c r="DG489" s="253"/>
      <c r="DH489" s="253"/>
      <c r="DI489" s="253"/>
      <c r="DJ489" s="253"/>
      <c r="DK489" s="253"/>
      <c r="DL489" s="253"/>
      <c r="DM489" s="253"/>
      <c r="DN489" s="253"/>
      <c r="DO489" s="253"/>
      <c r="DP489" s="253"/>
      <c r="DQ489" s="253"/>
      <c r="DR489" s="253"/>
      <c r="DS489" s="253"/>
      <c r="DT489" s="253"/>
      <c r="DU489" s="253"/>
      <c r="DV489" s="253"/>
      <c r="DW489" s="253"/>
      <c r="DX489" s="253"/>
      <c r="DY489" s="253"/>
      <c r="DZ489" s="253"/>
      <c r="EA489" s="253"/>
      <c r="EB489" s="253"/>
      <c r="EC489" s="253"/>
      <c r="ED489" s="253"/>
      <c r="EE489" s="253"/>
      <c r="EF489" s="253"/>
      <c r="EG489" s="253"/>
      <c r="EH489" s="253"/>
      <c r="EI489" s="253"/>
      <c r="EJ489" s="253"/>
      <c r="EK489" s="253"/>
      <c r="EL489" s="253"/>
      <c r="EM489" s="253"/>
      <c r="EN489" s="253"/>
      <c r="EO489" s="253"/>
      <c r="EP489" s="253"/>
      <c r="EQ489" s="253"/>
      <c r="ER489" s="253"/>
      <c r="ES489" s="253"/>
      <c r="ET489" s="253"/>
      <c r="EU489" s="253"/>
      <c r="EV489" s="253"/>
      <c r="EW489" s="253"/>
      <c r="EX489" s="253"/>
      <c r="EY489" s="253"/>
      <c r="EZ489" s="253"/>
      <c r="FA489" s="253"/>
      <c r="FB489" s="253"/>
      <c r="FC489" s="253"/>
      <c r="FD489" s="253"/>
      <c r="FE489" s="253"/>
      <c r="FF489" s="253"/>
      <c r="FG489" s="253"/>
      <c r="FH489" s="253"/>
      <c r="FI489" s="253"/>
      <c r="FJ489" s="253"/>
      <c r="FK489" s="253"/>
      <c r="FL489" s="253"/>
      <c r="FM489" s="253"/>
      <c r="FN489" s="253"/>
      <c r="FO489" s="253"/>
      <c r="FP489" s="253"/>
      <c r="FQ489" s="253"/>
      <c r="FR489" s="253"/>
      <c r="FS489" s="253"/>
      <c r="FT489" s="253"/>
      <c r="FU489" s="253"/>
      <c r="FV489" s="253"/>
      <c r="FW489" s="253"/>
      <c r="FX489" s="253"/>
      <c r="FY489" s="253"/>
      <c r="FZ489" s="253"/>
      <c r="GA489" s="253"/>
      <c r="GB489" s="253"/>
      <c r="GC489" s="253"/>
      <c r="GD489" s="253"/>
      <c r="GE489" s="253"/>
      <c r="GF489" s="253"/>
      <c r="GG489" s="253"/>
      <c r="GH489" s="253"/>
      <c r="GI489" s="253"/>
      <c r="GJ489" s="253"/>
      <c r="GK489" s="253"/>
      <c r="GL489" s="253"/>
      <c r="GM489" s="253"/>
      <c r="GN489" s="253"/>
      <c r="GO489" s="253"/>
      <c r="GP489" s="253"/>
      <c r="GQ489" s="253"/>
      <c r="GR489" s="253"/>
      <c r="GS489" s="253"/>
      <c r="GT489" s="253"/>
      <c r="GU489" s="253"/>
      <c r="GV489" s="253"/>
      <c r="GW489" s="253"/>
      <c r="GX489" s="253"/>
      <c r="GY489" s="253"/>
      <c r="GZ489" s="253"/>
      <c r="HA489" s="253"/>
      <c r="HB489" s="253"/>
      <c r="HC489" s="253"/>
      <c r="HD489" s="253"/>
      <c r="HE489" s="253"/>
      <c r="HF489" s="253"/>
    </row>
    <row r="490" spans="1:214" s="312" customFormat="1" ht="15" customHeight="1" x14ac:dyDescent="0.25">
      <c r="A490" s="252"/>
      <c r="B490" s="253"/>
      <c r="C490" s="253"/>
      <c r="D490" s="253"/>
      <c r="E490" s="253"/>
      <c r="F490" s="253"/>
      <c r="G490" s="253"/>
      <c r="H490" s="253"/>
      <c r="I490" s="253"/>
      <c r="J490" s="253"/>
      <c r="K490" s="253"/>
      <c r="L490" s="253"/>
      <c r="M490" s="253"/>
      <c r="N490" s="253"/>
      <c r="O490" s="253"/>
      <c r="P490" s="253"/>
      <c r="Q490" s="253"/>
      <c r="R490" s="253"/>
      <c r="S490" s="253"/>
      <c r="T490" s="253"/>
      <c r="U490" s="253" t="s">
        <v>283</v>
      </c>
      <c r="V490" s="253"/>
      <c r="W490" s="253"/>
      <c r="X490" s="253"/>
      <c r="Y490" s="253"/>
      <c r="Z490" s="253"/>
      <c r="AA490" s="253"/>
      <c r="AB490" s="253"/>
      <c r="AC490" s="253" t="s">
        <v>323</v>
      </c>
      <c r="AD490" s="253"/>
      <c r="AE490" s="253"/>
      <c r="AF490" s="253"/>
      <c r="AG490" s="253"/>
      <c r="AH490" s="253"/>
      <c r="AI490" s="253"/>
      <c r="AJ490" s="253"/>
      <c r="AK490" s="253"/>
      <c r="AL490" s="253"/>
      <c r="AM490" s="253"/>
      <c r="AN490" s="253"/>
      <c r="AO490" s="253"/>
      <c r="AP490" s="253"/>
      <c r="AQ490" s="253"/>
      <c r="AR490" s="253"/>
      <c r="AS490" s="253"/>
      <c r="AT490" s="253"/>
      <c r="AU490" s="253"/>
      <c r="AV490" s="253"/>
      <c r="AW490" s="253"/>
      <c r="AX490" s="253"/>
      <c r="AY490" s="253"/>
      <c r="AZ490" s="253"/>
      <c r="BA490" s="253"/>
      <c r="BB490" s="253"/>
      <c r="BC490" s="253"/>
      <c r="BD490" s="253"/>
      <c r="BE490" s="253"/>
      <c r="BF490" s="253"/>
      <c r="BG490" s="253"/>
      <c r="BH490" s="253"/>
      <c r="BI490" s="253"/>
      <c r="BJ490" s="253"/>
      <c r="BK490" s="253"/>
      <c r="BL490" s="253"/>
      <c r="BM490" s="253"/>
      <c r="BN490" s="253"/>
      <c r="BO490" s="253"/>
      <c r="BP490" s="253"/>
      <c r="BQ490" s="253"/>
      <c r="BR490" s="253"/>
      <c r="BS490" s="253"/>
      <c r="BT490" s="253"/>
      <c r="BU490" s="253"/>
      <c r="BV490" s="253"/>
      <c r="BW490" s="253"/>
      <c r="BX490" s="253"/>
      <c r="BY490" s="253"/>
      <c r="BZ490" s="253"/>
      <c r="CA490" s="253"/>
      <c r="CB490" s="253"/>
      <c r="CC490" s="253"/>
      <c r="CD490" s="253"/>
      <c r="CE490" s="253"/>
      <c r="CF490" s="253"/>
      <c r="CG490" s="253"/>
      <c r="CH490" s="253"/>
      <c r="CI490" s="253"/>
      <c r="CJ490" s="253"/>
      <c r="CK490" s="253"/>
      <c r="CL490" s="253"/>
      <c r="CM490" s="253"/>
      <c r="CN490" s="253"/>
      <c r="CO490" s="253"/>
      <c r="CP490" s="253"/>
      <c r="CQ490" s="253"/>
      <c r="CR490" s="253"/>
      <c r="CS490" s="253"/>
      <c r="CT490" s="253"/>
      <c r="CU490" s="253"/>
      <c r="CV490" s="253"/>
      <c r="CW490" s="253"/>
      <c r="CX490" s="253"/>
      <c r="CY490" s="253"/>
      <c r="CZ490" s="253"/>
      <c r="DA490" s="253"/>
      <c r="DB490" s="253"/>
      <c r="DC490" s="253"/>
      <c r="DD490" s="253"/>
      <c r="DE490" s="253"/>
      <c r="DF490" s="253"/>
      <c r="DG490" s="253"/>
      <c r="DH490" s="253"/>
      <c r="DI490" s="253"/>
      <c r="DJ490" s="253"/>
      <c r="DK490" s="253"/>
      <c r="DL490" s="253"/>
      <c r="DM490" s="253"/>
      <c r="DN490" s="253"/>
      <c r="DO490" s="253"/>
      <c r="DP490" s="253"/>
      <c r="DQ490" s="253"/>
      <c r="DR490" s="253"/>
      <c r="DS490" s="253"/>
      <c r="DT490" s="253"/>
      <c r="DU490" s="253"/>
      <c r="DV490" s="253"/>
      <c r="DW490" s="253"/>
      <c r="DX490" s="253"/>
      <c r="DY490" s="253"/>
      <c r="DZ490" s="253"/>
      <c r="EA490" s="253"/>
      <c r="EB490" s="253"/>
      <c r="EC490" s="253"/>
      <c r="ED490" s="253"/>
      <c r="EE490" s="253"/>
      <c r="EF490" s="253"/>
      <c r="EG490" s="253"/>
      <c r="EH490" s="253"/>
      <c r="EI490" s="253"/>
      <c r="EJ490" s="253"/>
      <c r="EK490" s="253"/>
      <c r="EL490" s="253"/>
      <c r="EM490" s="253"/>
      <c r="EN490" s="253"/>
      <c r="EO490" s="253"/>
      <c r="EP490" s="253"/>
      <c r="EQ490" s="253"/>
      <c r="ER490" s="253"/>
      <c r="ES490" s="253"/>
      <c r="ET490" s="253"/>
      <c r="EU490" s="253"/>
      <c r="EV490" s="253"/>
      <c r="EW490" s="253"/>
      <c r="EX490" s="253"/>
      <c r="EY490" s="253"/>
      <c r="EZ490" s="253"/>
      <c r="FA490" s="253"/>
      <c r="FB490" s="253"/>
      <c r="FC490" s="253"/>
      <c r="FD490" s="253"/>
      <c r="FE490" s="253"/>
      <c r="FF490" s="253"/>
      <c r="FG490" s="253"/>
      <c r="FH490" s="253"/>
      <c r="FI490" s="253"/>
      <c r="FJ490" s="253"/>
      <c r="FK490" s="253"/>
      <c r="FL490" s="253"/>
      <c r="FM490" s="253"/>
      <c r="FN490" s="253"/>
      <c r="FO490" s="253"/>
      <c r="FP490" s="253"/>
      <c r="FQ490" s="253"/>
      <c r="FR490" s="253"/>
      <c r="FS490" s="253"/>
      <c r="FT490" s="253"/>
      <c r="FU490" s="253"/>
      <c r="FV490" s="253"/>
      <c r="FW490" s="253"/>
      <c r="FX490" s="253"/>
      <c r="FY490" s="253"/>
      <c r="FZ490" s="253"/>
      <c r="GA490" s="253"/>
      <c r="GB490" s="253"/>
      <c r="GC490" s="253"/>
      <c r="GD490" s="253"/>
      <c r="GE490" s="253"/>
      <c r="GF490" s="253"/>
      <c r="GG490" s="253"/>
      <c r="GH490" s="253"/>
      <c r="GI490" s="253"/>
      <c r="GJ490" s="253"/>
      <c r="GK490" s="253"/>
      <c r="GL490" s="253"/>
      <c r="GM490" s="253"/>
      <c r="GN490" s="253"/>
      <c r="GO490" s="253"/>
      <c r="GP490" s="253"/>
      <c r="GQ490" s="253"/>
      <c r="GR490" s="253"/>
      <c r="GS490" s="253"/>
      <c r="GT490" s="253"/>
      <c r="GU490" s="253"/>
      <c r="GV490" s="253"/>
      <c r="GW490" s="253"/>
      <c r="GX490" s="253"/>
      <c r="GY490" s="253"/>
      <c r="GZ490" s="253"/>
      <c r="HA490" s="253"/>
      <c r="HB490" s="253"/>
      <c r="HC490" s="253"/>
      <c r="HD490" s="253"/>
      <c r="HE490" s="253"/>
      <c r="HF490" s="253"/>
    </row>
    <row r="491" spans="1:214" s="312" customFormat="1" ht="15" customHeight="1" x14ac:dyDescent="0.25">
      <c r="A491" s="252"/>
      <c r="B491" s="253"/>
      <c r="C491" s="253"/>
      <c r="D491" s="253"/>
      <c r="E491" s="253"/>
      <c r="F491" s="253"/>
      <c r="G491" s="253"/>
      <c r="H491" s="253"/>
      <c r="I491" s="253"/>
      <c r="J491" s="253"/>
      <c r="K491" s="253"/>
      <c r="L491" s="253"/>
      <c r="M491" s="253"/>
      <c r="N491" s="253"/>
      <c r="O491" s="253"/>
      <c r="P491" s="253"/>
      <c r="Q491" s="253"/>
      <c r="R491" s="253"/>
      <c r="S491" s="253"/>
      <c r="T491" s="253"/>
      <c r="U491" s="253" t="s">
        <v>687</v>
      </c>
      <c r="V491" s="253"/>
      <c r="W491" s="253"/>
      <c r="X491" s="253"/>
      <c r="Y491" s="253"/>
      <c r="Z491" s="253"/>
      <c r="AA491" s="253"/>
      <c r="AB491" s="253"/>
      <c r="AC491" s="253" t="s">
        <v>332</v>
      </c>
      <c r="AD491" s="253"/>
      <c r="AE491" s="253"/>
      <c r="AF491" s="253"/>
      <c r="AG491" s="253"/>
      <c r="AH491" s="253"/>
      <c r="AI491" s="253"/>
      <c r="AJ491" s="253"/>
      <c r="AK491" s="253"/>
      <c r="AL491" s="253"/>
      <c r="AM491" s="253"/>
      <c r="AN491" s="253"/>
      <c r="AO491" s="253"/>
      <c r="AP491" s="253"/>
      <c r="AQ491" s="253"/>
      <c r="AR491" s="253"/>
      <c r="AS491" s="253"/>
      <c r="AT491" s="253"/>
      <c r="AU491" s="253"/>
      <c r="AV491" s="253"/>
      <c r="AW491" s="253"/>
      <c r="AX491" s="253"/>
      <c r="AY491" s="253"/>
      <c r="AZ491" s="253"/>
      <c r="BA491" s="253"/>
      <c r="BB491" s="253"/>
      <c r="BC491" s="253"/>
      <c r="BD491" s="253"/>
      <c r="BE491" s="253"/>
      <c r="BF491" s="253"/>
      <c r="BG491" s="253"/>
      <c r="BH491" s="253"/>
      <c r="BI491" s="253"/>
      <c r="BJ491" s="253"/>
      <c r="BK491" s="253"/>
      <c r="BL491" s="253"/>
      <c r="BM491" s="253"/>
      <c r="BN491" s="253"/>
      <c r="BO491" s="253"/>
      <c r="BP491" s="253"/>
      <c r="BQ491" s="253"/>
      <c r="BR491" s="253"/>
      <c r="BS491" s="253"/>
      <c r="BT491" s="253"/>
      <c r="BU491" s="253"/>
      <c r="BV491" s="253"/>
      <c r="BW491" s="253"/>
      <c r="BX491" s="253"/>
      <c r="BY491" s="253"/>
      <c r="BZ491" s="253"/>
      <c r="CA491" s="253"/>
      <c r="CB491" s="253"/>
      <c r="CC491" s="253"/>
      <c r="CD491" s="253"/>
      <c r="CE491" s="253"/>
      <c r="CF491" s="253"/>
      <c r="CG491" s="253"/>
      <c r="CH491" s="253"/>
      <c r="CI491" s="253"/>
      <c r="CJ491" s="253"/>
      <c r="CK491" s="253"/>
      <c r="CL491" s="253"/>
      <c r="CM491" s="253"/>
      <c r="CN491" s="253"/>
      <c r="CO491" s="253"/>
      <c r="CP491" s="253"/>
      <c r="CQ491" s="253"/>
      <c r="CR491" s="253"/>
      <c r="CS491" s="253"/>
      <c r="CT491" s="253"/>
      <c r="CU491" s="253"/>
      <c r="CV491" s="253"/>
      <c r="CW491" s="253"/>
      <c r="CX491" s="253"/>
      <c r="CY491" s="253"/>
      <c r="CZ491" s="253"/>
      <c r="DA491" s="253"/>
      <c r="DB491" s="253"/>
      <c r="DC491" s="253"/>
      <c r="DD491" s="253"/>
      <c r="DE491" s="253"/>
      <c r="DF491" s="253"/>
      <c r="DG491" s="253"/>
      <c r="DH491" s="253"/>
      <c r="DI491" s="253"/>
      <c r="DJ491" s="253"/>
      <c r="DK491" s="253"/>
      <c r="DL491" s="253"/>
      <c r="DM491" s="253"/>
      <c r="DN491" s="253"/>
      <c r="DO491" s="253"/>
      <c r="DP491" s="253"/>
      <c r="DQ491" s="253"/>
      <c r="DR491" s="253"/>
      <c r="DS491" s="253"/>
      <c r="DT491" s="253"/>
      <c r="DU491" s="253"/>
      <c r="DV491" s="253"/>
      <c r="DW491" s="253"/>
      <c r="DX491" s="253"/>
      <c r="DY491" s="253"/>
      <c r="DZ491" s="253"/>
      <c r="EA491" s="253"/>
      <c r="EB491" s="253"/>
      <c r="EC491" s="253"/>
      <c r="ED491" s="253"/>
      <c r="EE491" s="253"/>
      <c r="EF491" s="253"/>
      <c r="EG491" s="253"/>
      <c r="EH491" s="253"/>
      <c r="EI491" s="253"/>
      <c r="EJ491" s="253"/>
      <c r="EK491" s="253"/>
      <c r="EL491" s="253"/>
      <c r="EM491" s="253"/>
      <c r="EN491" s="253"/>
      <c r="EO491" s="253"/>
      <c r="EP491" s="253"/>
      <c r="EQ491" s="253"/>
      <c r="ER491" s="253"/>
      <c r="ES491" s="253"/>
      <c r="ET491" s="253"/>
      <c r="EU491" s="253"/>
      <c r="EV491" s="253"/>
      <c r="EW491" s="253"/>
      <c r="EX491" s="253"/>
      <c r="EY491" s="253"/>
      <c r="EZ491" s="253"/>
      <c r="FA491" s="253"/>
      <c r="FB491" s="253"/>
      <c r="FC491" s="253"/>
      <c r="FD491" s="253"/>
      <c r="FE491" s="253"/>
      <c r="FF491" s="253"/>
      <c r="FG491" s="253"/>
      <c r="FH491" s="253"/>
      <c r="FI491" s="253"/>
      <c r="FJ491" s="253"/>
      <c r="FK491" s="253"/>
      <c r="FL491" s="253"/>
      <c r="FM491" s="253"/>
      <c r="FN491" s="253"/>
      <c r="FO491" s="253"/>
      <c r="FP491" s="253"/>
      <c r="FQ491" s="253"/>
      <c r="FR491" s="253"/>
      <c r="FS491" s="253"/>
      <c r="FT491" s="253"/>
      <c r="FU491" s="253"/>
      <c r="FV491" s="253"/>
      <c r="FW491" s="253"/>
      <c r="FX491" s="253"/>
      <c r="FY491" s="253"/>
      <c r="FZ491" s="253"/>
      <c r="GA491" s="253"/>
      <c r="GB491" s="253"/>
      <c r="GC491" s="253"/>
      <c r="GD491" s="253"/>
      <c r="GE491" s="253"/>
      <c r="GF491" s="253"/>
      <c r="GG491" s="253"/>
      <c r="GH491" s="253"/>
      <c r="GI491" s="253"/>
      <c r="GJ491" s="253"/>
      <c r="GK491" s="253"/>
      <c r="GL491" s="253"/>
      <c r="GM491" s="253"/>
      <c r="GN491" s="253"/>
      <c r="GO491" s="253"/>
      <c r="GP491" s="253"/>
      <c r="GQ491" s="253"/>
      <c r="GR491" s="253"/>
      <c r="GS491" s="253"/>
      <c r="GT491" s="253"/>
      <c r="GU491" s="253"/>
      <c r="GV491" s="253"/>
      <c r="GW491" s="253"/>
      <c r="GX491" s="253"/>
      <c r="GY491" s="253"/>
      <c r="GZ491" s="253"/>
      <c r="HA491" s="253"/>
      <c r="HB491" s="253"/>
      <c r="HC491" s="253"/>
      <c r="HD491" s="253"/>
      <c r="HE491" s="253"/>
      <c r="HF491" s="253"/>
    </row>
    <row r="492" spans="1:214" s="312" customFormat="1" ht="15" customHeight="1" x14ac:dyDescent="0.25">
      <c r="A492" s="252"/>
      <c r="B492" s="253"/>
      <c r="C492" s="253"/>
      <c r="D492" s="253"/>
      <c r="E492" s="253"/>
      <c r="F492" s="253"/>
      <c r="G492" s="253"/>
      <c r="H492" s="253"/>
      <c r="I492" s="253"/>
      <c r="J492" s="253"/>
      <c r="K492" s="253"/>
      <c r="L492" s="253"/>
      <c r="M492" s="253"/>
      <c r="N492" s="253"/>
      <c r="O492" s="253"/>
      <c r="P492" s="253"/>
      <c r="Q492" s="253"/>
      <c r="R492" s="253"/>
      <c r="S492" s="253"/>
      <c r="T492" s="253"/>
      <c r="U492" s="253" t="s">
        <v>688</v>
      </c>
      <c r="V492" s="253"/>
      <c r="W492" s="253"/>
      <c r="X492" s="253"/>
      <c r="Y492" s="253"/>
      <c r="Z492" s="253"/>
      <c r="AA492" s="253"/>
      <c r="AB492" s="253"/>
      <c r="AC492" s="253" t="s">
        <v>332</v>
      </c>
      <c r="AD492" s="253"/>
      <c r="AE492" s="253"/>
      <c r="AF492" s="253"/>
      <c r="AG492" s="253"/>
      <c r="AH492" s="253"/>
      <c r="AI492" s="253"/>
      <c r="AJ492" s="253"/>
      <c r="AK492" s="253"/>
      <c r="AL492" s="253"/>
      <c r="AM492" s="253"/>
      <c r="AN492" s="253"/>
      <c r="AO492" s="253"/>
      <c r="AP492" s="253"/>
      <c r="AQ492" s="253"/>
      <c r="AR492" s="253"/>
      <c r="AS492" s="253"/>
      <c r="AT492" s="253"/>
      <c r="AU492" s="253"/>
      <c r="AV492" s="253"/>
      <c r="AW492" s="253"/>
      <c r="AX492" s="253"/>
      <c r="AY492" s="253"/>
      <c r="AZ492" s="253"/>
      <c r="BA492" s="253"/>
      <c r="BB492" s="253"/>
      <c r="BC492" s="253"/>
      <c r="BD492" s="253"/>
      <c r="BE492" s="253"/>
      <c r="BF492" s="253"/>
      <c r="BG492" s="253"/>
      <c r="BH492" s="253"/>
      <c r="BI492" s="253"/>
      <c r="BJ492" s="253"/>
      <c r="BK492" s="253"/>
      <c r="BL492" s="253"/>
      <c r="BM492" s="253"/>
      <c r="BN492" s="253"/>
      <c r="BO492" s="253"/>
      <c r="BP492" s="253"/>
      <c r="BQ492" s="253"/>
      <c r="BR492" s="253"/>
      <c r="BS492" s="253"/>
      <c r="BT492" s="253"/>
      <c r="BU492" s="253"/>
      <c r="BV492" s="253"/>
      <c r="BW492" s="253"/>
      <c r="BX492" s="253"/>
      <c r="BY492" s="253"/>
      <c r="BZ492" s="253"/>
      <c r="CA492" s="253"/>
      <c r="CB492" s="253"/>
      <c r="CC492" s="253"/>
      <c r="CD492" s="253"/>
      <c r="CE492" s="253"/>
      <c r="CF492" s="253"/>
      <c r="CG492" s="253"/>
      <c r="CH492" s="253"/>
      <c r="CI492" s="253"/>
      <c r="CJ492" s="253"/>
      <c r="CK492" s="253"/>
      <c r="CL492" s="253"/>
      <c r="CM492" s="253"/>
      <c r="CN492" s="253"/>
      <c r="CO492" s="253"/>
      <c r="CP492" s="253"/>
      <c r="CQ492" s="253"/>
      <c r="CR492" s="253"/>
      <c r="CS492" s="253"/>
      <c r="CT492" s="253"/>
      <c r="CU492" s="253"/>
      <c r="CV492" s="253"/>
      <c r="CW492" s="253"/>
      <c r="CX492" s="253"/>
      <c r="CY492" s="253"/>
      <c r="CZ492" s="253"/>
      <c r="DA492" s="253"/>
      <c r="DB492" s="253"/>
      <c r="DC492" s="253"/>
      <c r="DD492" s="253"/>
      <c r="DE492" s="253"/>
      <c r="DF492" s="253"/>
      <c r="DG492" s="253"/>
      <c r="DH492" s="253"/>
      <c r="DI492" s="253"/>
      <c r="DJ492" s="253"/>
      <c r="DK492" s="253"/>
      <c r="DL492" s="253"/>
      <c r="DM492" s="253"/>
      <c r="DN492" s="253"/>
      <c r="DO492" s="253"/>
      <c r="DP492" s="253"/>
      <c r="DQ492" s="253"/>
      <c r="DR492" s="253"/>
      <c r="DS492" s="253"/>
      <c r="DT492" s="253"/>
      <c r="DU492" s="253"/>
      <c r="DV492" s="253"/>
      <c r="DW492" s="253"/>
      <c r="DX492" s="253"/>
      <c r="DY492" s="253"/>
      <c r="DZ492" s="253"/>
      <c r="EA492" s="253"/>
      <c r="EB492" s="253"/>
      <c r="EC492" s="253"/>
      <c r="ED492" s="253"/>
      <c r="EE492" s="253"/>
      <c r="EF492" s="253"/>
      <c r="EG492" s="253"/>
      <c r="EH492" s="253"/>
      <c r="EI492" s="253"/>
      <c r="EJ492" s="253"/>
      <c r="EK492" s="253"/>
      <c r="EL492" s="253"/>
      <c r="EM492" s="253"/>
      <c r="EN492" s="253"/>
      <c r="EO492" s="253"/>
      <c r="EP492" s="253"/>
      <c r="EQ492" s="253"/>
      <c r="ER492" s="253"/>
      <c r="ES492" s="253"/>
      <c r="ET492" s="253"/>
      <c r="EU492" s="253"/>
      <c r="EV492" s="253"/>
      <c r="EW492" s="253"/>
      <c r="EX492" s="253"/>
      <c r="EY492" s="253"/>
      <c r="EZ492" s="253"/>
      <c r="FA492" s="253"/>
      <c r="FB492" s="253"/>
      <c r="FC492" s="253"/>
      <c r="FD492" s="253"/>
      <c r="FE492" s="253"/>
      <c r="FF492" s="253"/>
      <c r="FG492" s="253"/>
      <c r="FH492" s="253"/>
      <c r="FI492" s="253"/>
      <c r="FJ492" s="253"/>
      <c r="FK492" s="253"/>
      <c r="FL492" s="253"/>
      <c r="FM492" s="253"/>
      <c r="FN492" s="253"/>
      <c r="FO492" s="253"/>
      <c r="FP492" s="253"/>
      <c r="FQ492" s="253"/>
      <c r="FR492" s="253"/>
      <c r="FS492" s="253"/>
      <c r="FT492" s="253"/>
      <c r="FU492" s="253"/>
      <c r="FV492" s="253"/>
      <c r="FW492" s="253"/>
      <c r="FX492" s="253"/>
      <c r="FY492" s="253"/>
      <c r="FZ492" s="253"/>
      <c r="GA492" s="253"/>
      <c r="GB492" s="253"/>
      <c r="GC492" s="253"/>
      <c r="GD492" s="253"/>
      <c r="GE492" s="253"/>
      <c r="GF492" s="253"/>
      <c r="GG492" s="253"/>
      <c r="GH492" s="253"/>
      <c r="GI492" s="253"/>
      <c r="GJ492" s="253"/>
      <c r="GK492" s="253"/>
      <c r="GL492" s="253"/>
      <c r="GM492" s="253"/>
      <c r="GN492" s="253"/>
      <c r="GO492" s="253"/>
      <c r="GP492" s="253"/>
      <c r="GQ492" s="253"/>
      <c r="GR492" s="253"/>
      <c r="GS492" s="253"/>
      <c r="GT492" s="253"/>
      <c r="GU492" s="253"/>
      <c r="GV492" s="253"/>
      <c r="GW492" s="253"/>
      <c r="GX492" s="253"/>
      <c r="GY492" s="253"/>
      <c r="GZ492" s="253"/>
      <c r="HA492" s="253"/>
      <c r="HB492" s="253"/>
      <c r="HC492" s="253"/>
      <c r="HD492" s="253"/>
      <c r="HE492" s="253"/>
      <c r="HF492" s="253"/>
    </row>
    <row r="493" spans="1:214" s="312" customFormat="1" ht="15" customHeight="1" x14ac:dyDescent="0.25">
      <c r="A493" s="252"/>
      <c r="B493" s="253"/>
      <c r="C493" s="253"/>
      <c r="D493" s="253"/>
      <c r="E493" s="253"/>
      <c r="F493" s="253"/>
      <c r="G493" s="253"/>
      <c r="H493" s="253"/>
      <c r="I493" s="253"/>
      <c r="J493" s="253"/>
      <c r="K493" s="253"/>
      <c r="L493" s="253"/>
      <c r="M493" s="253"/>
      <c r="N493" s="253"/>
      <c r="O493" s="253"/>
      <c r="P493" s="253"/>
      <c r="Q493" s="253"/>
      <c r="R493" s="253"/>
      <c r="S493" s="253"/>
      <c r="T493" s="253"/>
      <c r="U493" s="253" t="s">
        <v>689</v>
      </c>
      <c r="V493" s="253"/>
      <c r="W493" s="253"/>
      <c r="X493" s="253"/>
      <c r="Y493" s="253"/>
      <c r="Z493" s="253"/>
      <c r="AA493" s="253"/>
      <c r="AB493" s="253"/>
      <c r="AC493" s="253" t="s">
        <v>332</v>
      </c>
      <c r="AD493" s="253"/>
      <c r="AE493" s="253"/>
      <c r="AF493" s="253"/>
      <c r="AG493" s="253"/>
      <c r="AH493" s="253"/>
      <c r="AI493" s="253"/>
      <c r="AJ493" s="253"/>
      <c r="AK493" s="253"/>
      <c r="AL493" s="253"/>
      <c r="AM493" s="253"/>
      <c r="AN493" s="253"/>
      <c r="AO493" s="253"/>
      <c r="AP493" s="253"/>
      <c r="AQ493" s="253"/>
      <c r="AR493" s="253"/>
      <c r="AS493" s="253"/>
      <c r="AT493" s="253"/>
      <c r="AU493" s="253"/>
      <c r="AV493" s="253"/>
      <c r="AW493" s="253"/>
      <c r="AX493" s="253"/>
      <c r="AY493" s="253"/>
      <c r="AZ493" s="253"/>
      <c r="BA493" s="253"/>
      <c r="BB493" s="253"/>
      <c r="BC493" s="253"/>
      <c r="BD493" s="253"/>
      <c r="BE493" s="253"/>
      <c r="BF493" s="253"/>
      <c r="BG493" s="253"/>
      <c r="BH493" s="253"/>
      <c r="BI493" s="253"/>
      <c r="BJ493" s="253"/>
      <c r="BK493" s="253"/>
      <c r="BL493" s="253"/>
      <c r="BM493" s="253"/>
      <c r="BN493" s="253"/>
      <c r="BO493" s="253"/>
      <c r="BP493" s="253"/>
      <c r="BQ493" s="253"/>
      <c r="BR493" s="253"/>
      <c r="BS493" s="253"/>
      <c r="BT493" s="253"/>
      <c r="BU493" s="253"/>
      <c r="BV493" s="253"/>
      <c r="BW493" s="253"/>
      <c r="BX493" s="253"/>
      <c r="BY493" s="253"/>
      <c r="BZ493" s="253"/>
      <c r="CA493" s="253"/>
      <c r="CB493" s="253"/>
      <c r="CC493" s="253"/>
      <c r="CD493" s="253"/>
      <c r="CE493" s="253"/>
      <c r="CF493" s="253"/>
      <c r="CG493" s="253"/>
      <c r="CH493" s="253"/>
      <c r="CI493" s="253"/>
      <c r="CJ493" s="253"/>
      <c r="CK493" s="253"/>
      <c r="CL493" s="253"/>
      <c r="CM493" s="253"/>
      <c r="CN493" s="253"/>
      <c r="CO493" s="253"/>
      <c r="CP493" s="253"/>
      <c r="CQ493" s="253"/>
      <c r="CR493" s="253"/>
      <c r="CS493" s="253"/>
      <c r="CT493" s="253"/>
      <c r="CU493" s="253"/>
      <c r="CV493" s="253"/>
      <c r="CW493" s="253"/>
      <c r="CX493" s="253"/>
      <c r="CY493" s="253"/>
      <c r="CZ493" s="253"/>
      <c r="DA493" s="253"/>
      <c r="DB493" s="253"/>
      <c r="DC493" s="253"/>
      <c r="DD493" s="253"/>
      <c r="DE493" s="253"/>
      <c r="DF493" s="253"/>
      <c r="DG493" s="253"/>
      <c r="DH493" s="253"/>
      <c r="DI493" s="253"/>
      <c r="DJ493" s="253"/>
      <c r="DK493" s="253"/>
      <c r="DL493" s="253"/>
      <c r="DM493" s="253"/>
      <c r="DN493" s="253"/>
      <c r="DO493" s="253"/>
      <c r="DP493" s="253"/>
      <c r="DQ493" s="253"/>
      <c r="DR493" s="253"/>
      <c r="DS493" s="253"/>
      <c r="DT493" s="253"/>
      <c r="DU493" s="253"/>
      <c r="DV493" s="253"/>
      <c r="DW493" s="253"/>
      <c r="DX493" s="253"/>
      <c r="DY493" s="253"/>
      <c r="DZ493" s="253"/>
      <c r="EA493" s="253"/>
      <c r="EB493" s="253"/>
      <c r="EC493" s="253"/>
      <c r="ED493" s="253"/>
      <c r="EE493" s="253"/>
      <c r="EF493" s="253"/>
      <c r="EG493" s="253"/>
      <c r="EH493" s="253"/>
      <c r="EI493" s="253"/>
      <c r="EJ493" s="253"/>
      <c r="EK493" s="253"/>
      <c r="EL493" s="253"/>
      <c r="EM493" s="253"/>
      <c r="EN493" s="253"/>
      <c r="EO493" s="253"/>
      <c r="EP493" s="253"/>
      <c r="EQ493" s="253"/>
      <c r="ER493" s="253"/>
      <c r="ES493" s="253"/>
      <c r="ET493" s="253"/>
      <c r="EU493" s="253"/>
      <c r="EV493" s="253"/>
      <c r="EW493" s="253"/>
      <c r="EX493" s="253"/>
      <c r="EY493" s="253"/>
      <c r="EZ493" s="253"/>
      <c r="FA493" s="253"/>
      <c r="FB493" s="253"/>
      <c r="FC493" s="253"/>
      <c r="FD493" s="253"/>
      <c r="FE493" s="253"/>
      <c r="FF493" s="253"/>
      <c r="FG493" s="253"/>
      <c r="FH493" s="253"/>
      <c r="FI493" s="253"/>
      <c r="FJ493" s="253"/>
      <c r="FK493" s="253"/>
      <c r="FL493" s="253"/>
      <c r="FM493" s="253"/>
      <c r="FN493" s="253"/>
      <c r="FO493" s="253"/>
      <c r="FP493" s="253"/>
      <c r="FQ493" s="253"/>
      <c r="FR493" s="253"/>
      <c r="FS493" s="253"/>
      <c r="FT493" s="253"/>
      <c r="FU493" s="253"/>
      <c r="FV493" s="253"/>
      <c r="FW493" s="253"/>
      <c r="FX493" s="253"/>
      <c r="FY493" s="253"/>
      <c r="FZ493" s="253"/>
      <c r="GA493" s="253"/>
      <c r="GB493" s="253"/>
      <c r="GC493" s="253"/>
      <c r="GD493" s="253"/>
      <c r="GE493" s="253"/>
      <c r="GF493" s="253"/>
      <c r="GG493" s="253"/>
      <c r="GH493" s="253"/>
      <c r="GI493" s="253"/>
      <c r="GJ493" s="253"/>
      <c r="GK493" s="253"/>
      <c r="GL493" s="253"/>
      <c r="GM493" s="253"/>
      <c r="GN493" s="253"/>
      <c r="GO493" s="253"/>
      <c r="GP493" s="253"/>
      <c r="GQ493" s="253"/>
      <c r="GR493" s="253"/>
      <c r="GS493" s="253"/>
      <c r="GT493" s="253"/>
      <c r="GU493" s="253"/>
      <c r="GV493" s="253"/>
      <c r="GW493" s="253"/>
      <c r="GX493" s="253"/>
      <c r="GY493" s="253"/>
      <c r="GZ493" s="253"/>
      <c r="HA493" s="253"/>
      <c r="HB493" s="253"/>
      <c r="HC493" s="253"/>
      <c r="HD493" s="253"/>
      <c r="HE493" s="253"/>
      <c r="HF493" s="253"/>
    </row>
    <row r="494" spans="1:214" s="312" customFormat="1" ht="15" customHeight="1" x14ac:dyDescent="0.25">
      <c r="A494" s="252"/>
      <c r="B494" s="253"/>
      <c r="C494" s="253"/>
      <c r="D494" s="253"/>
      <c r="E494" s="253"/>
      <c r="F494" s="253"/>
      <c r="G494" s="253"/>
      <c r="H494" s="253"/>
      <c r="I494" s="253"/>
      <c r="J494" s="253"/>
      <c r="K494" s="253"/>
      <c r="L494" s="253"/>
      <c r="M494" s="253"/>
      <c r="N494" s="253"/>
      <c r="O494" s="253"/>
      <c r="P494" s="253"/>
      <c r="Q494" s="253"/>
      <c r="R494" s="253"/>
      <c r="S494" s="253"/>
      <c r="T494" s="253"/>
      <c r="U494" s="253" t="s">
        <v>690</v>
      </c>
      <c r="V494" s="253"/>
      <c r="W494" s="253"/>
      <c r="X494" s="253"/>
      <c r="Y494" s="253"/>
      <c r="Z494" s="253"/>
      <c r="AA494" s="253"/>
      <c r="AB494" s="253"/>
      <c r="AC494" s="253" t="s">
        <v>323</v>
      </c>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BQ494" s="253"/>
      <c r="BR494" s="253"/>
      <c r="BS494" s="253"/>
      <c r="BT494" s="253"/>
      <c r="BU494" s="253"/>
      <c r="BV494" s="253"/>
      <c r="BW494" s="253"/>
      <c r="BX494" s="253"/>
      <c r="BY494" s="253"/>
      <c r="BZ494" s="253"/>
      <c r="CA494" s="253"/>
      <c r="CB494" s="253"/>
      <c r="CC494" s="253"/>
      <c r="CD494" s="253"/>
      <c r="CE494" s="253"/>
      <c r="CF494" s="253"/>
      <c r="CG494" s="253"/>
      <c r="CH494" s="253"/>
      <c r="CI494" s="253"/>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EU494" s="253"/>
      <c r="EV494" s="253"/>
      <c r="EW494" s="253"/>
      <c r="EX494" s="253"/>
      <c r="EY494" s="253"/>
      <c r="EZ494" s="253"/>
      <c r="FA494" s="253"/>
      <c r="FB494" s="253"/>
      <c r="FC494" s="253"/>
      <c r="FD494" s="253"/>
      <c r="FE494" s="253"/>
      <c r="FF494" s="253"/>
      <c r="FG494" s="253"/>
      <c r="FH494" s="253"/>
      <c r="FI494" s="253"/>
      <c r="FJ494" s="253"/>
      <c r="FK494" s="253"/>
      <c r="FL494" s="253"/>
      <c r="FM494" s="253"/>
      <c r="FN494" s="253"/>
      <c r="FO494" s="253"/>
      <c r="FP494" s="253"/>
      <c r="FQ494" s="253"/>
      <c r="FR494" s="253"/>
      <c r="FS494" s="253"/>
      <c r="FT494" s="253"/>
      <c r="FU494" s="253"/>
      <c r="FV494" s="253"/>
      <c r="FW494" s="253"/>
      <c r="FX494" s="253"/>
      <c r="FY494" s="253"/>
      <c r="FZ494" s="253"/>
      <c r="GA494" s="253"/>
      <c r="GB494" s="253"/>
      <c r="GC494" s="253"/>
      <c r="GD494" s="253"/>
      <c r="GE494" s="253"/>
      <c r="GF494" s="253"/>
      <c r="GG494" s="253"/>
      <c r="GH494" s="253"/>
      <c r="GI494" s="253"/>
      <c r="GJ494" s="253"/>
      <c r="GK494" s="253"/>
      <c r="GL494" s="253"/>
      <c r="GM494" s="253"/>
      <c r="GN494" s="253"/>
      <c r="GO494" s="253"/>
      <c r="GP494" s="253"/>
      <c r="GQ494" s="253"/>
      <c r="GR494" s="253"/>
      <c r="GS494" s="253"/>
      <c r="GT494" s="253"/>
      <c r="GU494" s="253"/>
      <c r="GV494" s="253"/>
      <c r="GW494" s="253"/>
      <c r="GX494" s="253"/>
      <c r="GY494" s="253"/>
      <c r="GZ494" s="253"/>
      <c r="HA494" s="253"/>
      <c r="HB494" s="253"/>
      <c r="HC494" s="253"/>
      <c r="HD494" s="253"/>
      <c r="HE494" s="253"/>
      <c r="HF494" s="253"/>
    </row>
    <row r="495" spans="1:214" s="312" customFormat="1" ht="15" customHeight="1" x14ac:dyDescent="0.25">
      <c r="A495" s="252"/>
      <c r="B495" s="253"/>
      <c r="C495" s="253"/>
      <c r="D495" s="253"/>
      <c r="E495" s="253"/>
      <c r="F495" s="253"/>
      <c r="G495" s="253"/>
      <c r="H495" s="253"/>
      <c r="I495" s="253"/>
      <c r="J495" s="253"/>
      <c r="K495" s="253"/>
      <c r="L495" s="253"/>
      <c r="M495" s="253"/>
      <c r="N495" s="253"/>
      <c r="O495" s="253"/>
      <c r="P495" s="253"/>
      <c r="Q495" s="253"/>
      <c r="R495" s="253"/>
      <c r="S495" s="253"/>
      <c r="T495" s="253"/>
      <c r="U495" s="253" t="s">
        <v>691</v>
      </c>
      <c r="V495" s="253"/>
      <c r="W495" s="253"/>
      <c r="X495" s="253"/>
      <c r="Y495" s="253"/>
      <c r="Z495" s="253"/>
      <c r="AA495" s="253"/>
      <c r="AB495" s="253"/>
      <c r="AC495" s="253" t="s">
        <v>329</v>
      </c>
      <c r="AD495" s="253"/>
      <c r="AE495" s="253"/>
      <c r="AF495" s="253"/>
      <c r="AG495" s="253"/>
      <c r="AH495" s="253"/>
      <c r="AI495" s="253"/>
      <c r="AJ495" s="253"/>
      <c r="AK495" s="253"/>
      <c r="AL495" s="253"/>
      <c r="AM495" s="253"/>
      <c r="AN495" s="253"/>
      <c r="AO495" s="253"/>
      <c r="AP495" s="253"/>
      <c r="AQ495" s="253"/>
      <c r="AR495" s="253"/>
      <c r="AS495" s="253"/>
      <c r="AT495" s="253"/>
      <c r="AU495" s="253"/>
      <c r="AV495" s="253"/>
      <c r="AW495" s="253"/>
      <c r="AX495" s="253"/>
      <c r="AY495" s="253"/>
      <c r="AZ495" s="253"/>
      <c r="BA495" s="253"/>
      <c r="BB495" s="253"/>
      <c r="BC495" s="253"/>
      <c r="BD495" s="253"/>
      <c r="BE495" s="253"/>
      <c r="BF495" s="253"/>
      <c r="BG495" s="253"/>
      <c r="BH495" s="253"/>
      <c r="BI495" s="253"/>
      <c r="BJ495" s="253"/>
      <c r="BK495" s="253"/>
      <c r="BL495" s="253"/>
      <c r="BM495" s="253"/>
      <c r="BN495" s="253"/>
      <c r="BO495" s="253"/>
      <c r="BP495" s="253"/>
      <c r="BQ495" s="253"/>
      <c r="BR495" s="253"/>
      <c r="BS495" s="253"/>
      <c r="BT495" s="253"/>
      <c r="BU495" s="253"/>
      <c r="BV495" s="253"/>
      <c r="BW495" s="253"/>
      <c r="BX495" s="253"/>
      <c r="BY495" s="253"/>
      <c r="BZ495" s="253"/>
      <c r="CA495" s="253"/>
      <c r="CB495" s="253"/>
      <c r="CC495" s="253"/>
      <c r="CD495" s="253"/>
      <c r="CE495" s="253"/>
      <c r="CF495" s="253"/>
      <c r="CG495" s="253"/>
      <c r="CH495" s="253"/>
      <c r="CI495" s="253"/>
      <c r="CJ495" s="253"/>
      <c r="CK495" s="253"/>
      <c r="CL495" s="253"/>
      <c r="CM495" s="253"/>
      <c r="CN495" s="253"/>
      <c r="CO495" s="253"/>
      <c r="CP495" s="253"/>
      <c r="CQ495" s="253"/>
      <c r="CR495" s="253"/>
      <c r="CS495" s="253"/>
      <c r="CT495" s="253"/>
      <c r="CU495" s="253"/>
      <c r="CV495" s="253"/>
      <c r="CW495" s="253"/>
      <c r="CX495" s="253"/>
      <c r="CY495" s="253"/>
      <c r="CZ495" s="253"/>
      <c r="DA495" s="253"/>
      <c r="DB495" s="253"/>
      <c r="DC495" s="253"/>
      <c r="DD495" s="253"/>
      <c r="DE495" s="253"/>
      <c r="DF495" s="253"/>
      <c r="DG495" s="253"/>
      <c r="DH495" s="253"/>
      <c r="DI495" s="253"/>
      <c r="DJ495" s="253"/>
      <c r="DK495" s="253"/>
      <c r="DL495" s="253"/>
      <c r="DM495" s="253"/>
      <c r="DN495" s="253"/>
      <c r="DO495" s="253"/>
      <c r="DP495" s="253"/>
      <c r="DQ495" s="253"/>
      <c r="DR495" s="253"/>
      <c r="DS495" s="253"/>
      <c r="DT495" s="253"/>
      <c r="DU495" s="253"/>
      <c r="DV495" s="253"/>
      <c r="DW495" s="253"/>
      <c r="DX495" s="253"/>
      <c r="DY495" s="253"/>
      <c r="DZ495" s="253"/>
      <c r="EA495" s="253"/>
      <c r="EB495" s="253"/>
      <c r="EC495" s="253"/>
      <c r="ED495" s="253"/>
      <c r="EE495" s="253"/>
      <c r="EF495" s="253"/>
      <c r="EG495" s="253"/>
      <c r="EH495" s="253"/>
      <c r="EI495" s="253"/>
      <c r="EJ495" s="253"/>
      <c r="EK495" s="253"/>
      <c r="EL495" s="253"/>
      <c r="EM495" s="253"/>
      <c r="EN495" s="253"/>
      <c r="EO495" s="253"/>
      <c r="EP495" s="253"/>
      <c r="EQ495" s="253"/>
      <c r="ER495" s="253"/>
      <c r="ES495" s="253"/>
      <c r="ET495" s="253"/>
      <c r="EU495" s="253"/>
      <c r="EV495" s="253"/>
      <c r="EW495" s="253"/>
      <c r="EX495" s="253"/>
      <c r="EY495" s="253"/>
      <c r="EZ495" s="253"/>
      <c r="FA495" s="253"/>
      <c r="FB495" s="253"/>
      <c r="FC495" s="253"/>
      <c r="FD495" s="253"/>
      <c r="FE495" s="253"/>
      <c r="FF495" s="253"/>
      <c r="FG495" s="253"/>
      <c r="FH495" s="253"/>
      <c r="FI495" s="253"/>
      <c r="FJ495" s="253"/>
      <c r="FK495" s="253"/>
      <c r="FL495" s="253"/>
      <c r="FM495" s="253"/>
      <c r="FN495" s="253"/>
      <c r="FO495" s="253"/>
      <c r="FP495" s="253"/>
      <c r="FQ495" s="253"/>
      <c r="FR495" s="253"/>
      <c r="FS495" s="253"/>
      <c r="FT495" s="253"/>
      <c r="FU495" s="253"/>
      <c r="FV495" s="253"/>
      <c r="FW495" s="253"/>
      <c r="FX495" s="253"/>
      <c r="FY495" s="253"/>
      <c r="FZ495" s="253"/>
      <c r="GA495" s="253"/>
      <c r="GB495" s="253"/>
      <c r="GC495" s="253"/>
      <c r="GD495" s="253"/>
      <c r="GE495" s="253"/>
      <c r="GF495" s="253"/>
      <c r="GG495" s="253"/>
      <c r="GH495" s="253"/>
      <c r="GI495" s="253"/>
      <c r="GJ495" s="253"/>
      <c r="GK495" s="253"/>
      <c r="GL495" s="253"/>
      <c r="GM495" s="253"/>
      <c r="GN495" s="253"/>
      <c r="GO495" s="253"/>
      <c r="GP495" s="253"/>
      <c r="GQ495" s="253"/>
      <c r="GR495" s="253"/>
      <c r="GS495" s="253"/>
      <c r="GT495" s="253"/>
      <c r="GU495" s="253"/>
      <c r="GV495" s="253"/>
      <c r="GW495" s="253"/>
      <c r="GX495" s="253"/>
      <c r="GY495" s="253"/>
      <c r="GZ495" s="253"/>
      <c r="HA495" s="253"/>
      <c r="HB495" s="253"/>
      <c r="HC495" s="253"/>
      <c r="HD495" s="253"/>
      <c r="HE495" s="253"/>
      <c r="HF495" s="253"/>
    </row>
    <row r="496" spans="1:214" s="312" customFormat="1" ht="15" customHeight="1" x14ac:dyDescent="0.25">
      <c r="A496" s="252"/>
      <c r="B496" s="253"/>
      <c r="C496" s="253"/>
      <c r="D496" s="253"/>
      <c r="E496" s="253"/>
      <c r="F496" s="253"/>
      <c r="G496" s="253"/>
      <c r="H496" s="253"/>
      <c r="I496" s="253"/>
      <c r="J496" s="253"/>
      <c r="K496" s="253"/>
      <c r="L496" s="253"/>
      <c r="M496" s="253"/>
      <c r="N496" s="253"/>
      <c r="O496" s="253"/>
      <c r="P496" s="253"/>
      <c r="Q496" s="253"/>
      <c r="R496" s="253"/>
      <c r="S496" s="253"/>
      <c r="T496" s="253"/>
      <c r="U496" s="253" t="s">
        <v>692</v>
      </c>
      <c r="V496" s="253"/>
      <c r="W496" s="253"/>
      <c r="X496" s="253"/>
      <c r="Y496" s="253"/>
      <c r="Z496" s="253"/>
      <c r="AA496" s="253"/>
      <c r="AB496" s="253"/>
      <c r="AC496" s="253" t="s">
        <v>316</v>
      </c>
      <c r="AD496" s="253"/>
      <c r="AE496" s="253"/>
      <c r="AF496" s="253"/>
      <c r="AG496" s="253"/>
      <c r="AH496" s="253"/>
      <c r="AI496" s="253"/>
      <c r="AJ496" s="253"/>
      <c r="AK496" s="253"/>
      <c r="AL496" s="253"/>
      <c r="AM496" s="253"/>
      <c r="AN496" s="253"/>
      <c r="AO496" s="253"/>
      <c r="AP496" s="253"/>
      <c r="AQ496" s="253"/>
      <c r="AR496" s="253"/>
      <c r="AS496" s="253"/>
      <c r="AT496" s="253"/>
      <c r="AU496" s="253"/>
      <c r="AV496" s="253"/>
      <c r="AW496" s="253"/>
      <c r="AX496" s="253"/>
      <c r="AY496" s="253"/>
      <c r="AZ496" s="253"/>
      <c r="BA496" s="253"/>
      <c r="BB496" s="253"/>
      <c r="BC496" s="253"/>
      <c r="BD496" s="253"/>
      <c r="BE496" s="253"/>
      <c r="BF496" s="253"/>
      <c r="BG496" s="253"/>
      <c r="BH496" s="253"/>
      <c r="BI496" s="253"/>
      <c r="BJ496" s="253"/>
      <c r="BK496" s="253"/>
      <c r="BL496" s="253"/>
      <c r="BM496" s="253"/>
      <c r="BN496" s="253"/>
      <c r="BO496" s="253"/>
      <c r="BP496" s="253"/>
      <c r="BQ496" s="253"/>
      <c r="BR496" s="253"/>
      <c r="BS496" s="253"/>
      <c r="BT496" s="253"/>
      <c r="BU496" s="253"/>
      <c r="BV496" s="253"/>
      <c r="BW496" s="253"/>
      <c r="BX496" s="253"/>
      <c r="BY496" s="253"/>
      <c r="BZ496" s="253"/>
      <c r="CA496" s="253"/>
      <c r="CB496" s="253"/>
      <c r="CC496" s="253"/>
      <c r="CD496" s="253"/>
      <c r="CE496" s="253"/>
      <c r="CF496" s="253"/>
      <c r="CG496" s="253"/>
      <c r="CH496" s="253"/>
      <c r="CI496" s="253"/>
      <c r="CJ496" s="253"/>
      <c r="CK496" s="253"/>
      <c r="CL496" s="253"/>
      <c r="CM496" s="253"/>
      <c r="CN496" s="253"/>
      <c r="CO496" s="253"/>
      <c r="CP496" s="253"/>
      <c r="CQ496" s="253"/>
      <c r="CR496" s="253"/>
      <c r="CS496" s="253"/>
      <c r="CT496" s="253"/>
      <c r="CU496" s="253"/>
      <c r="CV496" s="253"/>
      <c r="CW496" s="253"/>
      <c r="CX496" s="253"/>
      <c r="CY496" s="253"/>
      <c r="CZ496" s="253"/>
      <c r="DA496" s="253"/>
      <c r="DB496" s="253"/>
      <c r="DC496" s="253"/>
      <c r="DD496" s="253"/>
      <c r="DE496" s="253"/>
      <c r="DF496" s="253"/>
      <c r="DG496" s="253"/>
      <c r="DH496" s="253"/>
      <c r="DI496" s="253"/>
      <c r="DJ496" s="253"/>
      <c r="DK496" s="253"/>
      <c r="DL496" s="253"/>
      <c r="DM496" s="253"/>
      <c r="DN496" s="253"/>
      <c r="DO496" s="253"/>
      <c r="DP496" s="253"/>
      <c r="DQ496" s="253"/>
      <c r="DR496" s="253"/>
      <c r="DS496" s="253"/>
      <c r="DT496" s="253"/>
      <c r="DU496" s="253"/>
      <c r="DV496" s="253"/>
      <c r="DW496" s="253"/>
      <c r="DX496" s="253"/>
      <c r="DY496" s="253"/>
      <c r="DZ496" s="253"/>
      <c r="EA496" s="253"/>
      <c r="EB496" s="253"/>
      <c r="EC496" s="253"/>
      <c r="ED496" s="253"/>
      <c r="EE496" s="253"/>
      <c r="EF496" s="253"/>
      <c r="EG496" s="253"/>
      <c r="EH496" s="253"/>
      <c r="EI496" s="253"/>
      <c r="EJ496" s="253"/>
      <c r="EK496" s="253"/>
      <c r="EL496" s="253"/>
      <c r="EM496" s="253"/>
      <c r="EN496" s="253"/>
      <c r="EO496" s="253"/>
      <c r="EP496" s="253"/>
      <c r="EQ496" s="253"/>
      <c r="ER496" s="253"/>
      <c r="ES496" s="253"/>
      <c r="ET496" s="253"/>
      <c r="EU496" s="253"/>
      <c r="EV496" s="253"/>
      <c r="EW496" s="253"/>
      <c r="EX496" s="253"/>
      <c r="EY496" s="253"/>
      <c r="EZ496" s="253"/>
      <c r="FA496" s="253"/>
      <c r="FB496" s="253"/>
      <c r="FC496" s="253"/>
      <c r="FD496" s="253"/>
      <c r="FE496" s="253"/>
      <c r="FF496" s="253"/>
      <c r="FG496" s="253"/>
      <c r="FH496" s="253"/>
      <c r="FI496" s="253"/>
      <c r="FJ496" s="253"/>
      <c r="FK496" s="253"/>
      <c r="FL496" s="253"/>
      <c r="FM496" s="253"/>
      <c r="FN496" s="253"/>
      <c r="FO496" s="253"/>
      <c r="FP496" s="253"/>
      <c r="FQ496" s="253"/>
      <c r="FR496" s="253"/>
      <c r="FS496" s="253"/>
      <c r="FT496" s="253"/>
      <c r="FU496" s="253"/>
      <c r="FV496" s="253"/>
      <c r="FW496" s="253"/>
      <c r="FX496" s="253"/>
      <c r="FY496" s="253"/>
      <c r="FZ496" s="253"/>
      <c r="GA496" s="253"/>
      <c r="GB496" s="253"/>
      <c r="GC496" s="253"/>
      <c r="GD496" s="253"/>
      <c r="GE496" s="253"/>
      <c r="GF496" s="253"/>
      <c r="GG496" s="253"/>
      <c r="GH496" s="253"/>
      <c r="GI496" s="253"/>
      <c r="GJ496" s="253"/>
      <c r="GK496" s="253"/>
      <c r="GL496" s="253"/>
      <c r="GM496" s="253"/>
      <c r="GN496" s="253"/>
      <c r="GO496" s="253"/>
      <c r="GP496" s="253"/>
      <c r="GQ496" s="253"/>
      <c r="GR496" s="253"/>
      <c r="GS496" s="253"/>
      <c r="GT496" s="253"/>
      <c r="GU496" s="253"/>
      <c r="GV496" s="253"/>
      <c r="GW496" s="253"/>
      <c r="GX496" s="253"/>
      <c r="GY496" s="253"/>
      <c r="GZ496" s="253"/>
      <c r="HA496" s="253"/>
      <c r="HB496" s="253"/>
      <c r="HC496" s="253"/>
      <c r="HD496" s="253"/>
      <c r="HE496" s="253"/>
      <c r="HF496" s="253"/>
    </row>
    <row r="497" spans="1:214" s="312" customFormat="1" ht="15" customHeight="1" x14ac:dyDescent="0.25">
      <c r="A497" s="252"/>
      <c r="B497" s="253"/>
      <c r="C497" s="253"/>
      <c r="D497" s="253"/>
      <c r="E497" s="253"/>
      <c r="F497" s="253"/>
      <c r="G497" s="253"/>
      <c r="H497" s="253"/>
      <c r="I497" s="253"/>
      <c r="J497" s="253"/>
      <c r="K497" s="253"/>
      <c r="L497" s="253"/>
      <c r="M497" s="253"/>
      <c r="N497" s="253"/>
      <c r="O497" s="253"/>
      <c r="P497" s="253"/>
      <c r="Q497" s="253"/>
      <c r="R497" s="253"/>
      <c r="S497" s="253"/>
      <c r="T497" s="253"/>
      <c r="U497" s="253" t="s">
        <v>693</v>
      </c>
      <c r="V497" s="253"/>
      <c r="W497" s="253"/>
      <c r="X497" s="253"/>
      <c r="Y497" s="253"/>
      <c r="Z497" s="253"/>
      <c r="AA497" s="253"/>
      <c r="AB497" s="253"/>
      <c r="AC497" s="253" t="s">
        <v>318</v>
      </c>
      <c r="AD497" s="253"/>
      <c r="AE497" s="253"/>
      <c r="AF497" s="253"/>
      <c r="AG497" s="253"/>
      <c r="AH497" s="253"/>
      <c r="AI497" s="253"/>
      <c r="AJ497" s="253"/>
      <c r="AK497" s="253"/>
      <c r="AL497" s="253"/>
      <c r="AM497" s="253"/>
      <c r="AN497" s="253"/>
      <c r="AO497" s="253"/>
      <c r="AP497" s="253"/>
      <c r="AQ497" s="253"/>
      <c r="AR497" s="253"/>
      <c r="AS497" s="253"/>
      <c r="AT497" s="253"/>
      <c r="AU497" s="253"/>
      <c r="AV497" s="253"/>
      <c r="AW497" s="253"/>
      <c r="AX497" s="253"/>
      <c r="AY497" s="253"/>
      <c r="AZ497" s="253"/>
      <c r="BA497" s="253"/>
      <c r="BB497" s="253"/>
      <c r="BC497" s="253"/>
      <c r="BD497" s="253"/>
      <c r="BE497" s="253"/>
      <c r="BF497" s="253"/>
      <c r="BG497" s="253"/>
      <c r="BH497" s="253"/>
      <c r="BI497" s="253"/>
      <c r="BJ497" s="253"/>
      <c r="BK497" s="253"/>
      <c r="BL497" s="253"/>
      <c r="BM497" s="253"/>
      <c r="BN497" s="253"/>
      <c r="BO497" s="253"/>
      <c r="BP497" s="253"/>
      <c r="BQ497" s="253"/>
      <c r="BR497" s="253"/>
      <c r="BS497" s="253"/>
      <c r="BT497" s="253"/>
      <c r="BU497" s="253"/>
      <c r="BV497" s="253"/>
      <c r="BW497" s="253"/>
      <c r="BX497" s="253"/>
      <c r="BY497" s="253"/>
      <c r="BZ497" s="253"/>
      <c r="CA497" s="253"/>
      <c r="CB497" s="253"/>
      <c r="CC497" s="253"/>
      <c r="CD497" s="253"/>
      <c r="CE497" s="253"/>
      <c r="CF497" s="253"/>
      <c r="CG497" s="253"/>
      <c r="CH497" s="253"/>
      <c r="CI497" s="253"/>
      <c r="CJ497" s="253"/>
      <c r="CK497" s="253"/>
      <c r="CL497" s="253"/>
      <c r="CM497" s="253"/>
      <c r="CN497" s="253"/>
      <c r="CO497" s="253"/>
      <c r="CP497" s="253"/>
      <c r="CQ497" s="253"/>
      <c r="CR497" s="253"/>
      <c r="CS497" s="253"/>
      <c r="CT497" s="253"/>
      <c r="CU497" s="253"/>
      <c r="CV497" s="253"/>
      <c r="CW497" s="253"/>
      <c r="CX497" s="253"/>
      <c r="CY497" s="253"/>
      <c r="CZ497" s="253"/>
      <c r="DA497" s="253"/>
      <c r="DB497" s="253"/>
      <c r="DC497" s="253"/>
      <c r="DD497" s="253"/>
      <c r="DE497" s="253"/>
      <c r="DF497" s="253"/>
      <c r="DG497" s="253"/>
      <c r="DH497" s="253"/>
      <c r="DI497" s="253"/>
      <c r="DJ497" s="253"/>
      <c r="DK497" s="253"/>
      <c r="DL497" s="253"/>
      <c r="DM497" s="253"/>
      <c r="DN497" s="253"/>
      <c r="DO497" s="253"/>
      <c r="DP497" s="253"/>
      <c r="DQ497" s="253"/>
      <c r="DR497" s="253"/>
      <c r="DS497" s="253"/>
      <c r="DT497" s="253"/>
      <c r="DU497" s="253"/>
      <c r="DV497" s="253"/>
      <c r="DW497" s="253"/>
      <c r="DX497" s="253"/>
      <c r="DY497" s="253"/>
      <c r="DZ497" s="253"/>
      <c r="EA497" s="253"/>
      <c r="EB497" s="253"/>
      <c r="EC497" s="253"/>
      <c r="ED497" s="253"/>
      <c r="EE497" s="253"/>
      <c r="EF497" s="253"/>
      <c r="EG497" s="253"/>
      <c r="EH497" s="253"/>
      <c r="EI497" s="253"/>
      <c r="EJ497" s="253"/>
      <c r="EK497" s="253"/>
      <c r="EL497" s="253"/>
      <c r="EM497" s="253"/>
      <c r="EN497" s="253"/>
      <c r="EO497" s="253"/>
      <c r="EP497" s="253"/>
      <c r="EQ497" s="253"/>
      <c r="ER497" s="253"/>
      <c r="ES497" s="253"/>
      <c r="ET497" s="253"/>
      <c r="EU497" s="253"/>
      <c r="EV497" s="253"/>
      <c r="EW497" s="253"/>
      <c r="EX497" s="253"/>
      <c r="EY497" s="253"/>
      <c r="EZ497" s="253"/>
      <c r="FA497" s="253"/>
      <c r="FB497" s="253"/>
      <c r="FC497" s="253"/>
      <c r="FD497" s="253"/>
      <c r="FE497" s="253"/>
      <c r="FF497" s="253"/>
      <c r="FG497" s="253"/>
      <c r="FH497" s="253"/>
      <c r="FI497" s="253"/>
      <c r="FJ497" s="253"/>
      <c r="FK497" s="253"/>
      <c r="FL497" s="253"/>
      <c r="FM497" s="253"/>
      <c r="FN497" s="253"/>
      <c r="FO497" s="253"/>
      <c r="FP497" s="253"/>
      <c r="FQ497" s="253"/>
      <c r="FR497" s="253"/>
      <c r="FS497" s="253"/>
      <c r="FT497" s="253"/>
      <c r="FU497" s="253"/>
      <c r="FV497" s="253"/>
      <c r="FW497" s="253"/>
      <c r="FX497" s="253"/>
      <c r="FY497" s="253"/>
      <c r="FZ497" s="253"/>
      <c r="GA497" s="253"/>
      <c r="GB497" s="253"/>
      <c r="GC497" s="253"/>
      <c r="GD497" s="253"/>
      <c r="GE497" s="253"/>
      <c r="GF497" s="253"/>
      <c r="GG497" s="253"/>
      <c r="GH497" s="253"/>
      <c r="GI497" s="253"/>
      <c r="GJ497" s="253"/>
      <c r="GK497" s="253"/>
      <c r="GL497" s="253"/>
      <c r="GM497" s="253"/>
      <c r="GN497" s="253"/>
      <c r="GO497" s="253"/>
      <c r="GP497" s="253"/>
      <c r="GQ497" s="253"/>
      <c r="GR497" s="253"/>
      <c r="GS497" s="253"/>
      <c r="GT497" s="253"/>
      <c r="GU497" s="253"/>
      <c r="GV497" s="253"/>
      <c r="GW497" s="253"/>
      <c r="GX497" s="253"/>
      <c r="GY497" s="253"/>
      <c r="GZ497" s="253"/>
      <c r="HA497" s="253"/>
      <c r="HB497" s="253"/>
      <c r="HC497" s="253"/>
      <c r="HD497" s="253"/>
      <c r="HE497" s="253"/>
      <c r="HF497" s="253"/>
    </row>
    <row r="498" spans="1:214" s="312" customFormat="1" ht="15" customHeight="1" x14ac:dyDescent="0.25">
      <c r="A498" s="252"/>
      <c r="B498" s="253"/>
      <c r="C498" s="253"/>
      <c r="D498" s="253"/>
      <c r="E498" s="253"/>
      <c r="F498" s="253"/>
      <c r="G498" s="253"/>
      <c r="H498" s="253"/>
      <c r="I498" s="253"/>
      <c r="J498" s="253"/>
      <c r="K498" s="253"/>
      <c r="L498" s="253"/>
      <c r="M498" s="253"/>
      <c r="N498" s="253"/>
      <c r="O498" s="253"/>
      <c r="P498" s="253"/>
      <c r="Q498" s="253"/>
      <c r="R498" s="253"/>
      <c r="S498" s="253"/>
      <c r="T498" s="253"/>
      <c r="U498" s="253" t="s">
        <v>694</v>
      </c>
      <c r="V498" s="253"/>
      <c r="W498" s="253"/>
      <c r="X498" s="253"/>
      <c r="Y498" s="253"/>
      <c r="Z498" s="253"/>
      <c r="AA498" s="253"/>
      <c r="AB498" s="253"/>
      <c r="AC498" s="253" t="s">
        <v>332</v>
      </c>
      <c r="AD498" s="253"/>
      <c r="AE498" s="253"/>
      <c r="AF498" s="253"/>
      <c r="AG498" s="253"/>
      <c r="AH498" s="253"/>
      <c r="AI498" s="253"/>
      <c r="AJ498" s="253"/>
      <c r="AK498" s="253"/>
      <c r="AL498" s="253"/>
      <c r="AM498" s="253"/>
      <c r="AN498" s="253"/>
      <c r="AO498" s="253"/>
      <c r="AP498" s="253"/>
      <c r="AQ498" s="253"/>
      <c r="AR498" s="253"/>
      <c r="AS498" s="253"/>
      <c r="AT498" s="253"/>
      <c r="AU498" s="253"/>
      <c r="AV498" s="253"/>
      <c r="AW498" s="253"/>
      <c r="AX498" s="253"/>
      <c r="AY498" s="253"/>
      <c r="AZ498" s="253"/>
      <c r="BA498" s="253"/>
      <c r="BB498" s="253"/>
      <c r="BC498" s="253"/>
      <c r="BD498" s="253"/>
      <c r="BE498" s="253"/>
      <c r="BF498" s="253"/>
      <c r="BG498" s="253"/>
      <c r="BH498" s="253"/>
      <c r="BI498" s="253"/>
      <c r="BJ498" s="253"/>
      <c r="BK498" s="253"/>
      <c r="BL498" s="253"/>
      <c r="BM498" s="253"/>
      <c r="BN498" s="253"/>
      <c r="BO498" s="253"/>
      <c r="BP498" s="253"/>
      <c r="BQ498" s="253"/>
      <c r="BR498" s="253"/>
      <c r="BS498" s="253"/>
      <c r="BT498" s="253"/>
      <c r="BU498" s="253"/>
      <c r="BV498" s="253"/>
      <c r="BW498" s="253"/>
      <c r="BX498" s="253"/>
      <c r="BY498" s="253"/>
      <c r="BZ498" s="253"/>
      <c r="CA498" s="253"/>
      <c r="CB498" s="253"/>
      <c r="CC498" s="253"/>
      <c r="CD498" s="253"/>
      <c r="CE498" s="253"/>
      <c r="CF498" s="253"/>
      <c r="CG498" s="253"/>
      <c r="CH498" s="253"/>
      <c r="CI498" s="253"/>
      <c r="CJ498" s="253"/>
      <c r="CK498" s="253"/>
      <c r="CL498" s="253"/>
      <c r="CM498" s="253"/>
      <c r="CN498" s="253"/>
      <c r="CO498" s="253"/>
      <c r="CP498" s="253"/>
      <c r="CQ498" s="253"/>
      <c r="CR498" s="253"/>
      <c r="CS498" s="253"/>
      <c r="CT498" s="253"/>
      <c r="CU498" s="253"/>
      <c r="CV498" s="253"/>
      <c r="CW498" s="253"/>
      <c r="CX498" s="253"/>
      <c r="CY498" s="253"/>
      <c r="CZ498" s="253"/>
      <c r="DA498" s="253"/>
      <c r="DB498" s="253"/>
      <c r="DC498" s="253"/>
      <c r="DD498" s="253"/>
      <c r="DE498" s="253"/>
      <c r="DF498" s="253"/>
      <c r="DG498" s="253"/>
      <c r="DH498" s="253"/>
      <c r="DI498" s="253"/>
      <c r="DJ498" s="253"/>
      <c r="DK498" s="253"/>
      <c r="DL498" s="253"/>
      <c r="DM498" s="253"/>
      <c r="DN498" s="253"/>
      <c r="DO498" s="253"/>
      <c r="DP498" s="253"/>
      <c r="DQ498" s="253"/>
      <c r="DR498" s="253"/>
      <c r="DS498" s="253"/>
      <c r="DT498" s="253"/>
      <c r="DU498" s="253"/>
      <c r="DV498" s="253"/>
      <c r="DW498" s="253"/>
      <c r="DX498" s="253"/>
      <c r="DY498" s="253"/>
      <c r="DZ498" s="253"/>
      <c r="EA498" s="253"/>
      <c r="EB498" s="253"/>
      <c r="EC498" s="253"/>
      <c r="ED498" s="253"/>
      <c r="EE498" s="253"/>
      <c r="EF498" s="253"/>
      <c r="EG498" s="253"/>
      <c r="EH498" s="253"/>
      <c r="EI498" s="253"/>
      <c r="EJ498" s="253"/>
      <c r="EK498" s="253"/>
      <c r="EL498" s="253"/>
      <c r="EM498" s="253"/>
      <c r="EN498" s="253"/>
      <c r="EO498" s="253"/>
      <c r="EP498" s="253"/>
      <c r="EQ498" s="253"/>
      <c r="ER498" s="253"/>
      <c r="ES498" s="253"/>
      <c r="ET498" s="253"/>
      <c r="EU498" s="253"/>
      <c r="EV498" s="253"/>
      <c r="EW498" s="253"/>
      <c r="EX498" s="253"/>
      <c r="EY498" s="253"/>
      <c r="EZ498" s="253"/>
      <c r="FA498" s="253"/>
      <c r="FB498" s="253"/>
      <c r="FC498" s="253"/>
      <c r="FD498" s="253"/>
      <c r="FE498" s="253"/>
      <c r="FF498" s="253"/>
      <c r="FG498" s="253"/>
      <c r="FH498" s="253"/>
      <c r="FI498" s="253"/>
      <c r="FJ498" s="253"/>
      <c r="FK498" s="253"/>
      <c r="FL498" s="253"/>
      <c r="FM498" s="253"/>
      <c r="FN498" s="253"/>
      <c r="FO498" s="253"/>
      <c r="FP498" s="253"/>
      <c r="FQ498" s="253"/>
      <c r="FR498" s="253"/>
      <c r="FS498" s="253"/>
      <c r="FT498" s="253"/>
      <c r="FU498" s="253"/>
      <c r="FV498" s="253"/>
      <c r="FW498" s="253"/>
      <c r="FX498" s="253"/>
      <c r="FY498" s="253"/>
      <c r="FZ498" s="253"/>
      <c r="GA498" s="253"/>
      <c r="GB498" s="253"/>
      <c r="GC498" s="253"/>
      <c r="GD498" s="253"/>
      <c r="GE498" s="253"/>
      <c r="GF498" s="253"/>
      <c r="GG498" s="253"/>
      <c r="GH498" s="253"/>
      <c r="GI498" s="253"/>
      <c r="GJ498" s="253"/>
      <c r="GK498" s="253"/>
      <c r="GL498" s="253"/>
      <c r="GM498" s="253"/>
      <c r="GN498" s="253"/>
      <c r="GO498" s="253"/>
      <c r="GP498" s="253"/>
      <c r="GQ498" s="253"/>
      <c r="GR498" s="253"/>
      <c r="GS498" s="253"/>
      <c r="GT498" s="253"/>
      <c r="GU498" s="253"/>
      <c r="GV498" s="253"/>
      <c r="GW498" s="253"/>
      <c r="GX498" s="253"/>
      <c r="GY498" s="253"/>
      <c r="GZ498" s="253"/>
      <c r="HA498" s="253"/>
      <c r="HB498" s="253"/>
      <c r="HC498" s="253"/>
      <c r="HD498" s="253"/>
      <c r="HE498" s="253"/>
      <c r="HF498" s="253"/>
    </row>
    <row r="499" spans="1:214" s="312" customFormat="1" ht="15" customHeight="1" x14ac:dyDescent="0.25">
      <c r="A499" s="252"/>
      <c r="B499" s="253"/>
      <c r="C499" s="253"/>
      <c r="D499" s="253"/>
      <c r="E499" s="253"/>
      <c r="F499" s="253"/>
      <c r="G499" s="253"/>
      <c r="H499" s="253"/>
      <c r="I499" s="253"/>
      <c r="J499" s="253"/>
      <c r="K499" s="253"/>
      <c r="L499" s="253"/>
      <c r="M499" s="253"/>
      <c r="N499" s="253"/>
      <c r="O499" s="253"/>
      <c r="P499" s="253"/>
      <c r="Q499" s="253"/>
      <c r="R499" s="253"/>
      <c r="S499" s="253"/>
      <c r="T499" s="253"/>
      <c r="U499" s="253" t="s">
        <v>695</v>
      </c>
      <c r="V499" s="253"/>
      <c r="W499" s="253"/>
      <c r="X499" s="253"/>
      <c r="Y499" s="253"/>
      <c r="Z499" s="253"/>
      <c r="AA499" s="253"/>
      <c r="AB499" s="253"/>
      <c r="AC499" s="253" t="s">
        <v>357</v>
      </c>
      <c r="AD499" s="253"/>
      <c r="AE499" s="253"/>
      <c r="AF499" s="253"/>
      <c r="AG499" s="253"/>
      <c r="AH499" s="253"/>
      <c r="AI499" s="253"/>
      <c r="AJ499" s="253"/>
      <c r="AK499" s="253"/>
      <c r="AL499" s="253"/>
      <c r="AM499" s="253"/>
      <c r="AN499" s="253"/>
      <c r="AO499" s="253"/>
      <c r="AP499" s="253"/>
      <c r="AQ499" s="253"/>
      <c r="AR499" s="253"/>
      <c r="AS499" s="253"/>
      <c r="AT499" s="253"/>
      <c r="AU499" s="253"/>
      <c r="AV499" s="253"/>
      <c r="AW499" s="253"/>
      <c r="AX499" s="253"/>
      <c r="AY499" s="253"/>
      <c r="AZ499" s="253"/>
      <c r="BA499" s="253"/>
      <c r="BB499" s="253"/>
      <c r="BC499" s="253"/>
      <c r="BD499" s="253"/>
      <c r="BE499" s="253"/>
      <c r="BF499" s="253"/>
      <c r="BG499" s="253"/>
      <c r="BH499" s="253"/>
      <c r="BI499" s="253"/>
      <c r="BJ499" s="253"/>
      <c r="BK499" s="253"/>
      <c r="BL499" s="253"/>
      <c r="BM499" s="253"/>
      <c r="BN499" s="253"/>
      <c r="BO499" s="253"/>
      <c r="BP499" s="253"/>
      <c r="BQ499" s="253"/>
      <c r="BR499" s="253"/>
      <c r="BS499" s="253"/>
      <c r="BT499" s="253"/>
      <c r="BU499" s="253"/>
      <c r="BV499" s="253"/>
      <c r="BW499" s="253"/>
      <c r="BX499" s="253"/>
      <c r="BY499" s="253"/>
      <c r="BZ499" s="253"/>
      <c r="CA499" s="253"/>
      <c r="CB499" s="253"/>
      <c r="CC499" s="253"/>
      <c r="CD499" s="253"/>
      <c r="CE499" s="253"/>
      <c r="CF499" s="253"/>
      <c r="CG499" s="253"/>
      <c r="CH499" s="253"/>
      <c r="CI499" s="253"/>
      <c r="CJ499" s="253"/>
      <c r="CK499" s="253"/>
      <c r="CL499" s="253"/>
      <c r="CM499" s="253"/>
      <c r="CN499" s="253"/>
      <c r="CO499" s="253"/>
      <c r="CP499" s="253"/>
      <c r="CQ499" s="253"/>
      <c r="CR499" s="253"/>
      <c r="CS499" s="253"/>
      <c r="CT499" s="253"/>
      <c r="CU499" s="253"/>
      <c r="CV499" s="253"/>
      <c r="CW499" s="253"/>
      <c r="CX499" s="253"/>
      <c r="CY499" s="253"/>
      <c r="CZ499" s="253"/>
      <c r="DA499" s="253"/>
      <c r="DB499" s="253"/>
      <c r="DC499" s="253"/>
      <c r="DD499" s="253"/>
      <c r="DE499" s="253"/>
      <c r="DF499" s="253"/>
      <c r="DG499" s="253"/>
      <c r="DH499" s="253"/>
      <c r="DI499" s="253"/>
      <c r="DJ499" s="253"/>
      <c r="DK499" s="253"/>
      <c r="DL499" s="253"/>
      <c r="DM499" s="253"/>
      <c r="DN499" s="253"/>
      <c r="DO499" s="253"/>
      <c r="DP499" s="253"/>
      <c r="DQ499" s="253"/>
      <c r="DR499" s="253"/>
      <c r="DS499" s="253"/>
      <c r="DT499" s="253"/>
      <c r="DU499" s="253"/>
      <c r="DV499" s="253"/>
      <c r="DW499" s="253"/>
      <c r="DX499" s="253"/>
      <c r="DY499" s="253"/>
      <c r="DZ499" s="253"/>
      <c r="EA499" s="253"/>
      <c r="EB499" s="253"/>
      <c r="EC499" s="253"/>
      <c r="ED499" s="253"/>
      <c r="EE499" s="253"/>
      <c r="EF499" s="253"/>
      <c r="EG499" s="253"/>
      <c r="EH499" s="253"/>
      <c r="EI499" s="253"/>
      <c r="EJ499" s="253"/>
      <c r="EK499" s="253"/>
      <c r="EL499" s="253"/>
      <c r="EM499" s="253"/>
      <c r="EN499" s="253"/>
      <c r="EO499" s="253"/>
      <c r="EP499" s="253"/>
      <c r="EQ499" s="253"/>
      <c r="ER499" s="253"/>
      <c r="ES499" s="253"/>
      <c r="ET499" s="253"/>
      <c r="EU499" s="253"/>
      <c r="EV499" s="253"/>
      <c r="EW499" s="253"/>
      <c r="EX499" s="253"/>
      <c r="EY499" s="253"/>
      <c r="EZ499" s="253"/>
      <c r="FA499" s="253"/>
      <c r="FB499" s="253"/>
      <c r="FC499" s="253"/>
      <c r="FD499" s="253"/>
      <c r="FE499" s="253"/>
      <c r="FF499" s="253"/>
      <c r="FG499" s="253"/>
      <c r="FH499" s="253"/>
      <c r="FI499" s="253"/>
      <c r="FJ499" s="253"/>
      <c r="FK499" s="253"/>
      <c r="FL499" s="253"/>
      <c r="FM499" s="253"/>
      <c r="FN499" s="253"/>
      <c r="FO499" s="253"/>
      <c r="FP499" s="253"/>
      <c r="FQ499" s="253"/>
      <c r="FR499" s="253"/>
      <c r="FS499" s="253"/>
      <c r="FT499" s="253"/>
      <c r="FU499" s="253"/>
      <c r="FV499" s="253"/>
      <c r="FW499" s="253"/>
      <c r="FX499" s="253"/>
      <c r="FY499" s="253"/>
      <c r="FZ499" s="253"/>
      <c r="GA499" s="253"/>
      <c r="GB499" s="253"/>
      <c r="GC499" s="253"/>
      <c r="GD499" s="253"/>
      <c r="GE499" s="253"/>
      <c r="GF499" s="253"/>
      <c r="GG499" s="253"/>
      <c r="GH499" s="253"/>
      <c r="GI499" s="253"/>
      <c r="GJ499" s="253"/>
      <c r="GK499" s="253"/>
      <c r="GL499" s="253"/>
      <c r="GM499" s="253"/>
      <c r="GN499" s="253"/>
      <c r="GO499" s="253"/>
      <c r="GP499" s="253"/>
      <c r="GQ499" s="253"/>
      <c r="GR499" s="253"/>
      <c r="GS499" s="253"/>
      <c r="GT499" s="253"/>
      <c r="GU499" s="253"/>
      <c r="GV499" s="253"/>
      <c r="GW499" s="253"/>
      <c r="GX499" s="253"/>
      <c r="GY499" s="253"/>
      <c r="GZ499" s="253"/>
      <c r="HA499" s="253"/>
      <c r="HB499" s="253"/>
      <c r="HC499" s="253"/>
      <c r="HD499" s="253"/>
      <c r="HE499" s="253"/>
      <c r="HF499" s="253"/>
    </row>
    <row r="500" spans="1:214" s="312" customFormat="1" ht="15" customHeight="1" x14ac:dyDescent="0.25">
      <c r="A500" s="252"/>
      <c r="B500" s="253"/>
      <c r="C500" s="253"/>
      <c r="D500" s="253"/>
      <c r="E500" s="253"/>
      <c r="F500" s="253"/>
      <c r="G500" s="253"/>
      <c r="H500" s="253"/>
      <c r="I500" s="253"/>
      <c r="J500" s="253"/>
      <c r="K500" s="253"/>
      <c r="L500" s="253"/>
      <c r="M500" s="253"/>
      <c r="N500" s="253"/>
      <c r="O500" s="253"/>
      <c r="P500" s="253"/>
      <c r="Q500" s="253"/>
      <c r="R500" s="253"/>
      <c r="S500" s="253"/>
      <c r="T500" s="253"/>
      <c r="U500" s="253" t="s">
        <v>696</v>
      </c>
      <c r="V500" s="253"/>
      <c r="W500" s="253"/>
      <c r="X500" s="253"/>
      <c r="Y500" s="253"/>
      <c r="Z500" s="253"/>
      <c r="AA500" s="253"/>
      <c r="AB500" s="253"/>
      <c r="AC500" s="253" t="s">
        <v>332</v>
      </c>
      <c r="AD500" s="253"/>
      <c r="AE500" s="253"/>
      <c r="AF500" s="253"/>
      <c r="AG500" s="253"/>
      <c r="AH500" s="253"/>
      <c r="AI500" s="253"/>
      <c r="AJ500" s="253"/>
      <c r="AK500" s="253"/>
      <c r="AL500" s="253"/>
      <c r="AM500" s="253"/>
      <c r="AN500" s="253"/>
      <c r="AO500" s="253"/>
      <c r="AP500" s="253"/>
      <c r="AQ500" s="253"/>
      <c r="AR500" s="253"/>
      <c r="AS500" s="253"/>
      <c r="AT500" s="253"/>
      <c r="AU500" s="253"/>
      <c r="AV500" s="253"/>
      <c r="AW500" s="253"/>
      <c r="AX500" s="253"/>
      <c r="AY500" s="253"/>
      <c r="AZ500" s="253"/>
      <c r="BA500" s="253"/>
      <c r="BB500" s="253"/>
      <c r="BC500" s="253"/>
      <c r="BD500" s="253"/>
      <c r="BE500" s="253"/>
      <c r="BF500" s="253"/>
      <c r="BG500" s="253"/>
      <c r="BH500" s="253"/>
      <c r="BI500" s="253"/>
      <c r="BJ500" s="253"/>
      <c r="BK500" s="253"/>
      <c r="BL500" s="253"/>
      <c r="BM500" s="253"/>
      <c r="BN500" s="253"/>
      <c r="BO500" s="253"/>
      <c r="BP500" s="253"/>
      <c r="BQ500" s="253"/>
      <c r="BR500" s="253"/>
      <c r="BS500" s="253"/>
      <c r="BT500" s="253"/>
      <c r="BU500" s="253"/>
      <c r="BV500" s="253"/>
      <c r="BW500" s="253"/>
      <c r="BX500" s="253"/>
      <c r="BY500" s="253"/>
      <c r="BZ500" s="253"/>
      <c r="CA500" s="253"/>
      <c r="CB500" s="253"/>
      <c r="CC500" s="253"/>
      <c r="CD500" s="253"/>
      <c r="CE500" s="253"/>
      <c r="CF500" s="253"/>
      <c r="CG500" s="253"/>
      <c r="CH500" s="253"/>
      <c r="CI500" s="253"/>
      <c r="CJ500" s="253"/>
      <c r="CK500" s="253"/>
      <c r="CL500" s="253"/>
      <c r="CM500" s="253"/>
      <c r="CN500" s="253"/>
      <c r="CO500" s="253"/>
      <c r="CP500" s="253"/>
      <c r="CQ500" s="253"/>
      <c r="CR500" s="253"/>
      <c r="CS500" s="253"/>
      <c r="CT500" s="253"/>
      <c r="CU500" s="253"/>
      <c r="CV500" s="253"/>
      <c r="CW500" s="253"/>
      <c r="CX500" s="253"/>
      <c r="CY500" s="253"/>
      <c r="CZ500" s="253"/>
      <c r="DA500" s="253"/>
      <c r="DB500" s="253"/>
      <c r="DC500" s="253"/>
      <c r="DD500" s="253"/>
      <c r="DE500" s="253"/>
      <c r="DF500" s="253"/>
      <c r="DG500" s="253"/>
      <c r="DH500" s="253"/>
      <c r="DI500" s="253"/>
      <c r="DJ500" s="253"/>
      <c r="DK500" s="253"/>
      <c r="DL500" s="253"/>
      <c r="DM500" s="253"/>
      <c r="DN500" s="253"/>
      <c r="DO500" s="253"/>
      <c r="DP500" s="253"/>
      <c r="DQ500" s="253"/>
      <c r="DR500" s="253"/>
      <c r="DS500" s="253"/>
      <c r="DT500" s="253"/>
      <c r="DU500" s="253"/>
      <c r="DV500" s="253"/>
      <c r="DW500" s="253"/>
      <c r="DX500" s="253"/>
      <c r="DY500" s="253"/>
      <c r="DZ500" s="253"/>
      <c r="EA500" s="253"/>
      <c r="EB500" s="253"/>
      <c r="EC500" s="253"/>
      <c r="ED500" s="253"/>
      <c r="EE500" s="253"/>
      <c r="EF500" s="253"/>
      <c r="EG500" s="253"/>
      <c r="EH500" s="253"/>
      <c r="EI500" s="253"/>
      <c r="EJ500" s="253"/>
      <c r="EK500" s="253"/>
      <c r="EL500" s="253"/>
      <c r="EM500" s="253"/>
      <c r="EN500" s="253"/>
      <c r="EO500" s="253"/>
      <c r="EP500" s="253"/>
      <c r="EQ500" s="253"/>
      <c r="ER500" s="253"/>
      <c r="ES500" s="253"/>
      <c r="ET500" s="253"/>
      <c r="EU500" s="253"/>
      <c r="EV500" s="253"/>
      <c r="EW500" s="253"/>
      <c r="EX500" s="253"/>
      <c r="EY500" s="253"/>
      <c r="EZ500" s="253"/>
      <c r="FA500" s="253"/>
      <c r="FB500" s="253"/>
      <c r="FC500" s="253"/>
      <c r="FD500" s="253"/>
      <c r="FE500" s="253"/>
      <c r="FF500" s="253"/>
      <c r="FG500" s="253"/>
      <c r="FH500" s="253"/>
      <c r="FI500" s="253"/>
      <c r="FJ500" s="253"/>
      <c r="FK500" s="253"/>
      <c r="FL500" s="253"/>
      <c r="FM500" s="253"/>
      <c r="FN500" s="253"/>
      <c r="FO500" s="253"/>
      <c r="FP500" s="253"/>
      <c r="FQ500" s="253"/>
      <c r="FR500" s="253"/>
      <c r="FS500" s="253"/>
      <c r="FT500" s="253"/>
      <c r="FU500" s="253"/>
      <c r="FV500" s="253"/>
      <c r="FW500" s="253"/>
      <c r="FX500" s="253"/>
      <c r="FY500" s="253"/>
      <c r="FZ500" s="253"/>
      <c r="GA500" s="253"/>
      <c r="GB500" s="253"/>
      <c r="GC500" s="253"/>
      <c r="GD500" s="253"/>
      <c r="GE500" s="253"/>
      <c r="GF500" s="253"/>
      <c r="GG500" s="253"/>
      <c r="GH500" s="253"/>
      <c r="GI500" s="253"/>
      <c r="GJ500" s="253"/>
      <c r="GK500" s="253"/>
      <c r="GL500" s="253"/>
      <c r="GM500" s="253"/>
      <c r="GN500" s="253"/>
      <c r="GO500" s="253"/>
      <c r="GP500" s="253"/>
      <c r="GQ500" s="253"/>
      <c r="GR500" s="253"/>
      <c r="GS500" s="253"/>
      <c r="GT500" s="253"/>
      <c r="GU500" s="253"/>
      <c r="GV500" s="253"/>
      <c r="GW500" s="253"/>
      <c r="GX500" s="253"/>
      <c r="GY500" s="253"/>
      <c r="GZ500" s="253"/>
      <c r="HA500" s="253"/>
      <c r="HB500" s="253"/>
      <c r="HC500" s="253"/>
      <c r="HD500" s="253"/>
      <c r="HE500" s="253"/>
      <c r="HF500" s="253"/>
    </row>
    <row r="501" spans="1:214" s="312" customFormat="1" ht="15" customHeight="1" x14ac:dyDescent="0.25">
      <c r="A501" s="252"/>
      <c r="B501" s="253"/>
      <c r="C501" s="253"/>
      <c r="D501" s="253"/>
      <c r="E501" s="253"/>
      <c r="F501" s="253"/>
      <c r="G501" s="253"/>
      <c r="H501" s="253"/>
      <c r="I501" s="253"/>
      <c r="J501" s="253"/>
      <c r="K501" s="253"/>
      <c r="L501" s="253"/>
      <c r="M501" s="253"/>
      <c r="N501" s="253"/>
      <c r="O501" s="253"/>
      <c r="P501" s="253"/>
      <c r="Q501" s="253"/>
      <c r="R501" s="253"/>
      <c r="S501" s="253"/>
      <c r="T501" s="253"/>
      <c r="U501" s="253" t="s">
        <v>697</v>
      </c>
      <c r="V501" s="253"/>
      <c r="W501" s="253"/>
      <c r="X501" s="253"/>
      <c r="Y501" s="253"/>
      <c r="Z501" s="253"/>
      <c r="AA501" s="253"/>
      <c r="AB501" s="253"/>
      <c r="AC501" s="253" t="s">
        <v>318</v>
      </c>
      <c r="AD501" s="253"/>
      <c r="AE501" s="253"/>
      <c r="AF501" s="253"/>
      <c r="AG501" s="253"/>
      <c r="AH501" s="253"/>
      <c r="AI501" s="253"/>
      <c r="AJ501" s="253"/>
      <c r="AK501" s="253"/>
      <c r="AL501" s="253"/>
      <c r="AM501" s="253"/>
      <c r="AN501" s="253"/>
      <c r="AO501" s="253"/>
      <c r="AP501" s="253"/>
      <c r="AQ501" s="253"/>
      <c r="AR501" s="253"/>
      <c r="AS501" s="253"/>
      <c r="AT501" s="253"/>
      <c r="AU501" s="253"/>
      <c r="AV501" s="253"/>
      <c r="AW501" s="253"/>
      <c r="AX501" s="253"/>
      <c r="AY501" s="253"/>
      <c r="AZ501" s="253"/>
      <c r="BA501" s="253"/>
      <c r="BB501" s="253"/>
      <c r="BC501" s="253"/>
      <c r="BD501" s="253"/>
      <c r="BE501" s="253"/>
      <c r="BF501" s="253"/>
      <c r="BG501" s="253"/>
      <c r="BH501" s="253"/>
      <c r="BI501" s="253"/>
      <c r="BJ501" s="253"/>
      <c r="BK501" s="253"/>
      <c r="BL501" s="253"/>
      <c r="BM501" s="253"/>
      <c r="BN501" s="253"/>
      <c r="BO501" s="253"/>
      <c r="BP501" s="253"/>
      <c r="BQ501" s="253"/>
      <c r="BR501" s="253"/>
      <c r="BS501" s="253"/>
      <c r="BT501" s="253"/>
      <c r="BU501" s="253"/>
      <c r="BV501" s="253"/>
      <c r="BW501" s="253"/>
      <c r="BX501" s="253"/>
      <c r="BY501" s="253"/>
      <c r="BZ501" s="253"/>
      <c r="CA501" s="253"/>
      <c r="CB501" s="253"/>
      <c r="CC501" s="253"/>
      <c r="CD501" s="253"/>
      <c r="CE501" s="253"/>
      <c r="CF501" s="253"/>
      <c r="CG501" s="253"/>
      <c r="CH501" s="253"/>
      <c r="CI501" s="253"/>
      <c r="CJ501" s="253"/>
      <c r="CK501" s="253"/>
      <c r="CL501" s="253"/>
      <c r="CM501" s="253"/>
      <c r="CN501" s="253"/>
      <c r="CO501" s="253"/>
      <c r="CP501" s="253"/>
      <c r="CQ501" s="253"/>
      <c r="CR501" s="253"/>
      <c r="CS501" s="253"/>
      <c r="CT501" s="253"/>
      <c r="CU501" s="253"/>
      <c r="CV501" s="253"/>
      <c r="CW501" s="253"/>
      <c r="CX501" s="253"/>
      <c r="CY501" s="253"/>
      <c r="CZ501" s="253"/>
      <c r="DA501" s="253"/>
      <c r="DB501" s="253"/>
      <c r="DC501" s="253"/>
      <c r="DD501" s="253"/>
      <c r="DE501" s="253"/>
      <c r="DF501" s="253"/>
      <c r="DG501" s="253"/>
      <c r="DH501" s="253"/>
      <c r="DI501" s="253"/>
      <c r="DJ501" s="253"/>
      <c r="DK501" s="253"/>
      <c r="DL501" s="253"/>
      <c r="DM501" s="253"/>
      <c r="DN501" s="253"/>
      <c r="DO501" s="253"/>
      <c r="DP501" s="253"/>
      <c r="DQ501" s="253"/>
      <c r="DR501" s="253"/>
      <c r="DS501" s="253"/>
      <c r="DT501" s="253"/>
      <c r="DU501" s="253"/>
      <c r="DV501" s="253"/>
      <c r="DW501" s="253"/>
      <c r="DX501" s="253"/>
      <c r="DY501" s="253"/>
      <c r="DZ501" s="253"/>
      <c r="EA501" s="253"/>
      <c r="EB501" s="253"/>
      <c r="EC501" s="253"/>
      <c r="ED501" s="253"/>
      <c r="EE501" s="253"/>
      <c r="EF501" s="253"/>
      <c r="EG501" s="253"/>
      <c r="EH501" s="253"/>
      <c r="EI501" s="253"/>
      <c r="EJ501" s="253"/>
      <c r="EK501" s="253"/>
      <c r="EL501" s="253"/>
      <c r="EM501" s="253"/>
      <c r="EN501" s="253"/>
      <c r="EO501" s="253"/>
      <c r="EP501" s="253"/>
      <c r="EQ501" s="253"/>
      <c r="ER501" s="253"/>
      <c r="ES501" s="253"/>
      <c r="ET501" s="253"/>
      <c r="EU501" s="253"/>
      <c r="EV501" s="253"/>
      <c r="EW501" s="253"/>
      <c r="EX501" s="253"/>
      <c r="EY501" s="253"/>
      <c r="EZ501" s="253"/>
      <c r="FA501" s="253"/>
      <c r="FB501" s="253"/>
      <c r="FC501" s="253"/>
      <c r="FD501" s="253"/>
      <c r="FE501" s="253"/>
      <c r="FF501" s="253"/>
      <c r="FG501" s="253"/>
      <c r="FH501" s="253"/>
      <c r="FI501" s="253"/>
      <c r="FJ501" s="253"/>
      <c r="FK501" s="253"/>
      <c r="FL501" s="253"/>
      <c r="FM501" s="253"/>
      <c r="FN501" s="253"/>
      <c r="FO501" s="253"/>
      <c r="FP501" s="253"/>
      <c r="FQ501" s="253"/>
      <c r="FR501" s="253"/>
      <c r="FS501" s="253"/>
      <c r="FT501" s="253"/>
      <c r="FU501" s="253"/>
      <c r="FV501" s="253"/>
      <c r="FW501" s="253"/>
      <c r="FX501" s="253"/>
      <c r="FY501" s="253"/>
      <c r="FZ501" s="253"/>
      <c r="GA501" s="253"/>
      <c r="GB501" s="253"/>
      <c r="GC501" s="253"/>
      <c r="GD501" s="253"/>
      <c r="GE501" s="253"/>
      <c r="GF501" s="253"/>
      <c r="GG501" s="253"/>
      <c r="GH501" s="253"/>
      <c r="GI501" s="253"/>
      <c r="GJ501" s="253"/>
      <c r="GK501" s="253"/>
      <c r="GL501" s="253"/>
      <c r="GM501" s="253"/>
      <c r="GN501" s="253"/>
      <c r="GO501" s="253"/>
      <c r="GP501" s="253"/>
      <c r="GQ501" s="253"/>
      <c r="GR501" s="253"/>
      <c r="GS501" s="253"/>
      <c r="GT501" s="253"/>
      <c r="GU501" s="253"/>
      <c r="GV501" s="253"/>
      <c r="GW501" s="253"/>
      <c r="GX501" s="253"/>
      <c r="GY501" s="253"/>
      <c r="GZ501" s="253"/>
      <c r="HA501" s="253"/>
      <c r="HB501" s="253"/>
      <c r="HC501" s="253"/>
      <c r="HD501" s="253"/>
      <c r="HE501" s="253"/>
      <c r="HF501" s="253"/>
    </row>
    <row r="502" spans="1:214" s="312" customFormat="1" ht="15" customHeight="1" x14ac:dyDescent="0.25">
      <c r="A502" s="252"/>
      <c r="B502" s="253"/>
      <c r="C502" s="253"/>
      <c r="D502" s="253"/>
      <c r="E502" s="253"/>
      <c r="F502" s="253"/>
      <c r="G502" s="253"/>
      <c r="H502" s="253"/>
      <c r="I502" s="253"/>
      <c r="J502" s="253"/>
      <c r="K502" s="253"/>
      <c r="L502" s="253"/>
      <c r="M502" s="253"/>
      <c r="N502" s="253"/>
      <c r="O502" s="253"/>
      <c r="P502" s="253"/>
      <c r="Q502" s="253"/>
      <c r="R502" s="253"/>
      <c r="S502" s="253"/>
      <c r="T502" s="253"/>
      <c r="U502" s="253" t="s">
        <v>698</v>
      </c>
      <c r="V502" s="253"/>
      <c r="W502" s="253"/>
      <c r="X502" s="253"/>
      <c r="Y502" s="253"/>
      <c r="Z502" s="253"/>
      <c r="AA502" s="253"/>
      <c r="AB502" s="253"/>
      <c r="AC502" s="253" t="s">
        <v>357</v>
      </c>
      <c r="AD502" s="253"/>
      <c r="AE502" s="253"/>
      <c r="AF502" s="253"/>
      <c r="AG502" s="253"/>
      <c r="AH502" s="253"/>
      <c r="AI502" s="253"/>
      <c r="AJ502" s="253"/>
      <c r="AK502" s="253"/>
      <c r="AL502" s="253"/>
      <c r="AM502" s="253"/>
      <c r="AN502" s="253"/>
      <c r="AO502" s="253"/>
      <c r="AP502" s="253"/>
      <c r="AQ502" s="253"/>
      <c r="AR502" s="253"/>
      <c r="AS502" s="253"/>
      <c r="AT502" s="253"/>
      <c r="AU502" s="253"/>
      <c r="AV502" s="253"/>
      <c r="AW502" s="253"/>
      <c r="AX502" s="253"/>
      <c r="AY502" s="253"/>
      <c r="AZ502" s="253"/>
      <c r="BA502" s="253"/>
      <c r="BB502" s="253"/>
      <c r="BC502" s="253"/>
      <c r="BD502" s="253"/>
      <c r="BE502" s="253"/>
      <c r="BF502" s="253"/>
      <c r="BG502" s="253"/>
      <c r="BH502" s="253"/>
      <c r="BI502" s="253"/>
      <c r="BJ502" s="253"/>
      <c r="BK502" s="253"/>
      <c r="BL502" s="253"/>
      <c r="BM502" s="253"/>
      <c r="BN502" s="253"/>
      <c r="BO502" s="253"/>
      <c r="BP502" s="253"/>
      <c r="BQ502" s="253"/>
      <c r="BR502" s="253"/>
      <c r="BS502" s="253"/>
      <c r="BT502" s="253"/>
      <c r="BU502" s="253"/>
      <c r="BV502" s="253"/>
      <c r="BW502" s="253"/>
      <c r="BX502" s="253"/>
      <c r="BY502" s="253"/>
      <c r="BZ502" s="253"/>
      <c r="CA502" s="253"/>
      <c r="CB502" s="253"/>
      <c r="CC502" s="253"/>
      <c r="CD502" s="253"/>
      <c r="CE502" s="253"/>
      <c r="CF502" s="253"/>
      <c r="CG502" s="253"/>
      <c r="CH502" s="253"/>
      <c r="CI502" s="253"/>
      <c r="CJ502" s="253"/>
      <c r="CK502" s="253"/>
      <c r="CL502" s="253"/>
      <c r="CM502" s="253"/>
      <c r="CN502" s="253"/>
      <c r="CO502" s="253"/>
      <c r="CP502" s="253"/>
      <c r="CQ502" s="253"/>
      <c r="CR502" s="253"/>
      <c r="CS502" s="253"/>
      <c r="CT502" s="253"/>
      <c r="CU502" s="253"/>
      <c r="CV502" s="253"/>
      <c r="CW502" s="253"/>
      <c r="CX502" s="253"/>
      <c r="CY502" s="253"/>
      <c r="CZ502" s="253"/>
      <c r="DA502" s="253"/>
      <c r="DB502" s="253"/>
      <c r="DC502" s="253"/>
      <c r="DD502" s="253"/>
      <c r="DE502" s="253"/>
      <c r="DF502" s="253"/>
      <c r="DG502" s="253"/>
      <c r="DH502" s="253"/>
      <c r="DI502" s="253"/>
      <c r="DJ502" s="253"/>
      <c r="DK502" s="253"/>
      <c r="DL502" s="253"/>
      <c r="DM502" s="253"/>
      <c r="DN502" s="253"/>
      <c r="DO502" s="253"/>
      <c r="DP502" s="253"/>
      <c r="DQ502" s="253"/>
      <c r="DR502" s="253"/>
      <c r="DS502" s="253"/>
      <c r="DT502" s="253"/>
      <c r="DU502" s="253"/>
      <c r="DV502" s="253"/>
      <c r="DW502" s="253"/>
      <c r="DX502" s="253"/>
      <c r="DY502" s="253"/>
      <c r="DZ502" s="253"/>
      <c r="EA502" s="253"/>
      <c r="EB502" s="253"/>
      <c r="EC502" s="253"/>
      <c r="ED502" s="253"/>
      <c r="EE502" s="253"/>
      <c r="EF502" s="253"/>
      <c r="EG502" s="253"/>
      <c r="EH502" s="253"/>
      <c r="EI502" s="253"/>
      <c r="EJ502" s="253"/>
      <c r="EK502" s="253"/>
      <c r="EL502" s="253"/>
      <c r="EM502" s="253"/>
      <c r="EN502" s="253"/>
      <c r="EO502" s="253"/>
      <c r="EP502" s="253"/>
      <c r="EQ502" s="253"/>
      <c r="ER502" s="253"/>
      <c r="ES502" s="253"/>
      <c r="ET502" s="253"/>
      <c r="EU502" s="253"/>
      <c r="EV502" s="253"/>
      <c r="EW502" s="253"/>
      <c r="EX502" s="253"/>
      <c r="EY502" s="253"/>
      <c r="EZ502" s="253"/>
      <c r="FA502" s="253"/>
      <c r="FB502" s="253"/>
      <c r="FC502" s="253"/>
      <c r="FD502" s="253"/>
      <c r="FE502" s="253"/>
      <c r="FF502" s="253"/>
      <c r="FG502" s="253"/>
      <c r="FH502" s="253"/>
      <c r="FI502" s="253"/>
      <c r="FJ502" s="253"/>
      <c r="FK502" s="253"/>
      <c r="FL502" s="253"/>
      <c r="FM502" s="253"/>
      <c r="FN502" s="253"/>
      <c r="FO502" s="253"/>
      <c r="FP502" s="253"/>
      <c r="FQ502" s="253"/>
      <c r="FR502" s="253"/>
      <c r="FS502" s="253"/>
      <c r="FT502" s="253"/>
      <c r="FU502" s="253"/>
      <c r="FV502" s="253"/>
      <c r="FW502" s="253"/>
      <c r="FX502" s="253"/>
      <c r="FY502" s="253"/>
      <c r="FZ502" s="253"/>
      <c r="GA502" s="253"/>
      <c r="GB502" s="253"/>
      <c r="GC502" s="253"/>
      <c r="GD502" s="253"/>
      <c r="GE502" s="253"/>
      <c r="GF502" s="253"/>
      <c r="GG502" s="253"/>
      <c r="GH502" s="253"/>
      <c r="GI502" s="253"/>
      <c r="GJ502" s="253"/>
      <c r="GK502" s="253"/>
      <c r="GL502" s="253"/>
      <c r="GM502" s="253"/>
      <c r="GN502" s="253"/>
      <c r="GO502" s="253"/>
      <c r="GP502" s="253"/>
      <c r="GQ502" s="253"/>
      <c r="GR502" s="253"/>
      <c r="GS502" s="253"/>
      <c r="GT502" s="253"/>
      <c r="GU502" s="253"/>
      <c r="GV502" s="253"/>
      <c r="GW502" s="253"/>
      <c r="GX502" s="253"/>
      <c r="GY502" s="253"/>
      <c r="GZ502" s="253"/>
      <c r="HA502" s="253"/>
      <c r="HB502" s="253"/>
      <c r="HC502" s="253"/>
      <c r="HD502" s="253"/>
      <c r="HE502" s="253"/>
      <c r="HF502" s="253"/>
    </row>
    <row r="503" spans="1:214" s="312" customFormat="1" ht="15" customHeight="1" x14ac:dyDescent="0.25">
      <c r="A503" s="252"/>
      <c r="B503" s="253"/>
      <c r="C503" s="253"/>
      <c r="D503" s="253"/>
      <c r="E503" s="253"/>
      <c r="F503" s="253"/>
      <c r="G503" s="253"/>
      <c r="H503" s="253"/>
      <c r="I503" s="253"/>
      <c r="J503" s="253"/>
      <c r="K503" s="253"/>
      <c r="L503" s="253"/>
      <c r="M503" s="253"/>
      <c r="N503" s="253"/>
      <c r="O503" s="253"/>
      <c r="P503" s="253"/>
      <c r="Q503" s="253"/>
      <c r="R503" s="253"/>
      <c r="S503" s="253"/>
      <c r="T503" s="253"/>
      <c r="U503" s="253" t="s">
        <v>699</v>
      </c>
      <c r="V503" s="253"/>
      <c r="W503" s="253"/>
      <c r="X503" s="253"/>
      <c r="Y503" s="253"/>
      <c r="Z503" s="253"/>
      <c r="AA503" s="253"/>
      <c r="AB503" s="253"/>
      <c r="AC503" s="253" t="s">
        <v>329</v>
      </c>
      <c r="AD503" s="253"/>
      <c r="AE503" s="253"/>
      <c r="AF503" s="253"/>
      <c r="AG503" s="253"/>
      <c r="AH503" s="253"/>
      <c r="AI503" s="253"/>
      <c r="AJ503" s="253"/>
      <c r="AK503" s="253"/>
      <c r="AL503" s="253"/>
      <c r="AM503" s="253"/>
      <c r="AN503" s="253"/>
      <c r="AO503" s="253"/>
      <c r="AP503" s="253"/>
      <c r="AQ503" s="253"/>
      <c r="AR503" s="253"/>
      <c r="AS503" s="253"/>
      <c r="AT503" s="253"/>
      <c r="AU503" s="253"/>
      <c r="AV503" s="253"/>
      <c r="AW503" s="253"/>
      <c r="AX503" s="253"/>
      <c r="AY503" s="253"/>
      <c r="AZ503" s="253"/>
      <c r="BA503" s="253"/>
      <c r="BB503" s="253"/>
      <c r="BC503" s="253"/>
      <c r="BD503" s="253"/>
      <c r="BE503" s="253"/>
      <c r="BF503" s="253"/>
      <c r="BG503" s="253"/>
      <c r="BH503" s="253"/>
      <c r="BI503" s="253"/>
      <c r="BJ503" s="253"/>
      <c r="BK503" s="253"/>
      <c r="BL503" s="253"/>
      <c r="BM503" s="253"/>
      <c r="BN503" s="253"/>
      <c r="BO503" s="253"/>
      <c r="BP503" s="253"/>
      <c r="BQ503" s="253"/>
      <c r="BR503" s="253"/>
      <c r="BS503" s="253"/>
      <c r="BT503" s="253"/>
      <c r="BU503" s="253"/>
      <c r="BV503" s="253"/>
      <c r="BW503" s="253"/>
      <c r="BX503" s="253"/>
      <c r="BY503" s="253"/>
      <c r="BZ503" s="253"/>
      <c r="CA503" s="253"/>
      <c r="CB503" s="253"/>
      <c r="CC503" s="253"/>
      <c r="CD503" s="253"/>
      <c r="CE503" s="253"/>
      <c r="CF503" s="253"/>
      <c r="CG503" s="253"/>
      <c r="CH503" s="253"/>
      <c r="CI503" s="253"/>
      <c r="CJ503" s="253"/>
      <c r="CK503" s="253"/>
      <c r="CL503" s="253"/>
      <c r="CM503" s="253"/>
      <c r="CN503" s="253"/>
      <c r="CO503" s="253"/>
      <c r="CP503" s="253"/>
      <c r="CQ503" s="253"/>
      <c r="CR503" s="253"/>
      <c r="CS503" s="253"/>
      <c r="CT503" s="253"/>
      <c r="CU503" s="253"/>
      <c r="CV503" s="253"/>
      <c r="CW503" s="253"/>
      <c r="CX503" s="253"/>
      <c r="CY503" s="253"/>
      <c r="CZ503" s="253"/>
      <c r="DA503" s="253"/>
      <c r="DB503" s="253"/>
      <c r="DC503" s="253"/>
      <c r="DD503" s="253"/>
      <c r="DE503" s="253"/>
      <c r="DF503" s="253"/>
      <c r="DG503" s="253"/>
      <c r="DH503" s="253"/>
      <c r="DI503" s="253"/>
      <c r="DJ503" s="253"/>
      <c r="DK503" s="253"/>
      <c r="DL503" s="253"/>
      <c r="DM503" s="253"/>
      <c r="DN503" s="253"/>
      <c r="DO503" s="253"/>
      <c r="DP503" s="253"/>
      <c r="DQ503" s="253"/>
      <c r="DR503" s="253"/>
      <c r="DS503" s="253"/>
      <c r="DT503" s="253"/>
      <c r="DU503" s="253"/>
      <c r="DV503" s="253"/>
      <c r="DW503" s="253"/>
      <c r="DX503" s="253"/>
      <c r="DY503" s="253"/>
      <c r="DZ503" s="253"/>
      <c r="EA503" s="253"/>
      <c r="EB503" s="253"/>
      <c r="EC503" s="253"/>
      <c r="ED503" s="253"/>
      <c r="EE503" s="253"/>
      <c r="EF503" s="253"/>
      <c r="EG503" s="253"/>
      <c r="EH503" s="253"/>
      <c r="EI503" s="253"/>
      <c r="EJ503" s="253"/>
      <c r="EK503" s="253"/>
      <c r="EL503" s="253"/>
      <c r="EM503" s="253"/>
      <c r="EN503" s="253"/>
      <c r="EO503" s="253"/>
      <c r="EP503" s="253"/>
      <c r="EQ503" s="253"/>
      <c r="ER503" s="253"/>
      <c r="ES503" s="253"/>
      <c r="ET503" s="253"/>
      <c r="EU503" s="253"/>
      <c r="EV503" s="253"/>
      <c r="EW503" s="253"/>
      <c r="EX503" s="253"/>
      <c r="EY503" s="253"/>
      <c r="EZ503" s="253"/>
      <c r="FA503" s="253"/>
      <c r="FB503" s="253"/>
      <c r="FC503" s="253"/>
      <c r="FD503" s="253"/>
      <c r="FE503" s="253"/>
      <c r="FF503" s="253"/>
      <c r="FG503" s="253"/>
      <c r="FH503" s="253"/>
      <c r="FI503" s="253"/>
      <c r="FJ503" s="253"/>
      <c r="FK503" s="253"/>
      <c r="FL503" s="253"/>
      <c r="FM503" s="253"/>
      <c r="FN503" s="253"/>
      <c r="FO503" s="253"/>
      <c r="FP503" s="253"/>
      <c r="FQ503" s="253"/>
      <c r="FR503" s="253"/>
      <c r="FS503" s="253"/>
      <c r="FT503" s="253"/>
      <c r="FU503" s="253"/>
      <c r="FV503" s="253"/>
      <c r="FW503" s="253"/>
      <c r="FX503" s="253"/>
      <c r="FY503" s="253"/>
      <c r="FZ503" s="253"/>
      <c r="GA503" s="253"/>
      <c r="GB503" s="253"/>
      <c r="GC503" s="253"/>
      <c r="GD503" s="253"/>
      <c r="GE503" s="253"/>
      <c r="GF503" s="253"/>
      <c r="GG503" s="253"/>
      <c r="GH503" s="253"/>
      <c r="GI503" s="253"/>
      <c r="GJ503" s="253"/>
      <c r="GK503" s="253"/>
      <c r="GL503" s="253"/>
      <c r="GM503" s="253"/>
      <c r="GN503" s="253"/>
      <c r="GO503" s="253"/>
      <c r="GP503" s="253"/>
      <c r="GQ503" s="253"/>
      <c r="GR503" s="253"/>
      <c r="GS503" s="253"/>
      <c r="GT503" s="253"/>
      <c r="GU503" s="253"/>
      <c r="GV503" s="253"/>
      <c r="GW503" s="253"/>
      <c r="GX503" s="253"/>
      <c r="GY503" s="253"/>
      <c r="GZ503" s="253"/>
      <c r="HA503" s="253"/>
      <c r="HB503" s="253"/>
      <c r="HC503" s="253"/>
      <c r="HD503" s="253"/>
      <c r="HE503" s="253"/>
      <c r="HF503" s="253"/>
    </row>
    <row r="504" spans="1:214" s="312" customFormat="1" ht="15" customHeight="1" x14ac:dyDescent="0.25">
      <c r="A504" s="252"/>
      <c r="B504" s="253"/>
      <c r="C504" s="253"/>
      <c r="D504" s="253"/>
      <c r="E504" s="253"/>
      <c r="F504" s="253"/>
      <c r="G504" s="253"/>
      <c r="H504" s="253"/>
      <c r="I504" s="253"/>
      <c r="J504" s="253"/>
      <c r="K504" s="253"/>
      <c r="L504" s="253"/>
      <c r="M504" s="253"/>
      <c r="N504" s="253"/>
      <c r="O504" s="253"/>
      <c r="P504" s="253"/>
      <c r="Q504" s="253"/>
      <c r="R504" s="253"/>
      <c r="S504" s="253"/>
      <c r="T504" s="253"/>
      <c r="U504" s="253" t="s">
        <v>700</v>
      </c>
      <c r="V504" s="253"/>
      <c r="W504" s="253"/>
      <c r="X504" s="253"/>
      <c r="Y504" s="253"/>
      <c r="Z504" s="253"/>
      <c r="AA504" s="253"/>
      <c r="AB504" s="253"/>
      <c r="AC504" s="253" t="s">
        <v>323</v>
      </c>
      <c r="AD504" s="253"/>
      <c r="AE504" s="253"/>
      <c r="AF504" s="253"/>
      <c r="AG504" s="253"/>
      <c r="AH504" s="253"/>
      <c r="AI504" s="253"/>
      <c r="AJ504" s="253"/>
      <c r="AK504" s="253"/>
      <c r="AL504" s="253"/>
      <c r="AM504" s="253"/>
      <c r="AN504" s="253"/>
      <c r="AO504" s="253"/>
      <c r="AP504" s="253"/>
      <c r="AQ504" s="253"/>
      <c r="AR504" s="253"/>
      <c r="AS504" s="253"/>
      <c r="AT504" s="253"/>
      <c r="AU504" s="253"/>
      <c r="AV504" s="253"/>
      <c r="AW504" s="253"/>
      <c r="AX504" s="253"/>
      <c r="AY504" s="253"/>
      <c r="AZ504" s="253"/>
      <c r="BA504" s="253"/>
      <c r="BB504" s="253"/>
      <c r="BC504" s="253"/>
      <c r="BD504" s="253"/>
      <c r="BE504" s="253"/>
      <c r="BF504" s="253"/>
      <c r="BG504" s="253"/>
      <c r="BH504" s="253"/>
      <c r="BI504" s="253"/>
      <c r="BJ504" s="253"/>
      <c r="BK504" s="253"/>
      <c r="BL504" s="253"/>
      <c r="BM504" s="253"/>
      <c r="BN504" s="253"/>
      <c r="BO504" s="253"/>
      <c r="BP504" s="253"/>
      <c r="BQ504" s="253"/>
      <c r="BR504" s="253"/>
      <c r="BS504" s="253"/>
      <c r="BT504" s="253"/>
      <c r="BU504" s="253"/>
      <c r="BV504" s="253"/>
      <c r="BW504" s="253"/>
      <c r="BX504" s="253"/>
      <c r="BY504" s="253"/>
      <c r="BZ504" s="253"/>
      <c r="CA504" s="253"/>
      <c r="CB504" s="253"/>
      <c r="CC504" s="253"/>
      <c r="CD504" s="253"/>
      <c r="CE504" s="253"/>
      <c r="CF504" s="253"/>
      <c r="CG504" s="253"/>
      <c r="CH504" s="253"/>
      <c r="CI504" s="253"/>
      <c r="CJ504" s="253"/>
      <c r="CK504" s="253"/>
      <c r="CL504" s="253"/>
      <c r="CM504" s="253"/>
      <c r="CN504" s="253"/>
      <c r="CO504" s="253"/>
      <c r="CP504" s="253"/>
      <c r="CQ504" s="253"/>
      <c r="CR504" s="253"/>
      <c r="CS504" s="253"/>
      <c r="CT504" s="253"/>
      <c r="CU504" s="253"/>
      <c r="CV504" s="253"/>
      <c r="CW504" s="253"/>
      <c r="CX504" s="253"/>
      <c r="CY504" s="253"/>
      <c r="CZ504" s="253"/>
      <c r="DA504" s="253"/>
      <c r="DB504" s="253"/>
      <c r="DC504" s="253"/>
      <c r="DD504" s="253"/>
      <c r="DE504" s="253"/>
      <c r="DF504" s="253"/>
      <c r="DG504" s="253"/>
      <c r="DH504" s="253"/>
      <c r="DI504" s="253"/>
      <c r="DJ504" s="253"/>
      <c r="DK504" s="253"/>
      <c r="DL504" s="253"/>
      <c r="DM504" s="253"/>
      <c r="DN504" s="253"/>
      <c r="DO504" s="253"/>
      <c r="DP504" s="253"/>
      <c r="DQ504" s="253"/>
      <c r="DR504" s="253"/>
      <c r="DS504" s="253"/>
      <c r="DT504" s="253"/>
      <c r="DU504" s="253"/>
      <c r="DV504" s="253"/>
      <c r="DW504" s="253"/>
      <c r="DX504" s="253"/>
      <c r="DY504" s="253"/>
      <c r="DZ504" s="253"/>
      <c r="EA504" s="253"/>
      <c r="EB504" s="253"/>
      <c r="EC504" s="253"/>
      <c r="ED504" s="253"/>
      <c r="EE504" s="253"/>
      <c r="EF504" s="253"/>
      <c r="EG504" s="253"/>
      <c r="EH504" s="253"/>
      <c r="EI504" s="253"/>
      <c r="EJ504" s="253"/>
      <c r="EK504" s="253"/>
      <c r="EL504" s="253"/>
      <c r="EM504" s="253"/>
      <c r="EN504" s="253"/>
      <c r="EO504" s="253"/>
      <c r="EP504" s="253"/>
      <c r="EQ504" s="253"/>
      <c r="ER504" s="253"/>
      <c r="ES504" s="253"/>
      <c r="ET504" s="253"/>
      <c r="EU504" s="253"/>
      <c r="EV504" s="253"/>
      <c r="EW504" s="253"/>
      <c r="EX504" s="253"/>
      <c r="EY504" s="253"/>
      <c r="EZ504" s="253"/>
      <c r="FA504" s="253"/>
      <c r="FB504" s="253"/>
      <c r="FC504" s="253"/>
      <c r="FD504" s="253"/>
      <c r="FE504" s="253"/>
      <c r="FF504" s="253"/>
      <c r="FG504" s="253"/>
      <c r="FH504" s="253"/>
      <c r="FI504" s="253"/>
      <c r="FJ504" s="253"/>
      <c r="FK504" s="253"/>
      <c r="FL504" s="253"/>
      <c r="FM504" s="253"/>
      <c r="FN504" s="253"/>
      <c r="FO504" s="253"/>
      <c r="FP504" s="253"/>
      <c r="FQ504" s="253"/>
      <c r="FR504" s="253"/>
      <c r="FS504" s="253"/>
      <c r="FT504" s="253"/>
      <c r="FU504" s="253"/>
      <c r="FV504" s="253"/>
      <c r="FW504" s="253"/>
      <c r="FX504" s="253"/>
      <c r="FY504" s="253"/>
      <c r="FZ504" s="253"/>
      <c r="GA504" s="253"/>
      <c r="GB504" s="253"/>
      <c r="GC504" s="253"/>
      <c r="GD504" s="253"/>
      <c r="GE504" s="253"/>
      <c r="GF504" s="253"/>
      <c r="GG504" s="253"/>
      <c r="GH504" s="253"/>
      <c r="GI504" s="253"/>
      <c r="GJ504" s="253"/>
      <c r="GK504" s="253"/>
      <c r="GL504" s="253"/>
      <c r="GM504" s="253"/>
      <c r="GN504" s="253"/>
      <c r="GO504" s="253"/>
      <c r="GP504" s="253"/>
      <c r="GQ504" s="253"/>
      <c r="GR504" s="253"/>
      <c r="GS504" s="253"/>
      <c r="GT504" s="253"/>
      <c r="GU504" s="253"/>
      <c r="GV504" s="253"/>
      <c r="GW504" s="253"/>
      <c r="GX504" s="253"/>
      <c r="GY504" s="253"/>
      <c r="GZ504" s="253"/>
      <c r="HA504" s="253"/>
      <c r="HB504" s="253"/>
      <c r="HC504" s="253"/>
      <c r="HD504" s="253"/>
      <c r="HE504" s="253"/>
      <c r="HF504" s="253"/>
    </row>
    <row r="505" spans="1:214" s="312" customFormat="1" ht="15" customHeight="1" x14ac:dyDescent="0.25">
      <c r="A505" s="252"/>
      <c r="B505" s="253"/>
      <c r="C505" s="253"/>
      <c r="D505" s="253"/>
      <c r="E505" s="253"/>
      <c r="F505" s="253"/>
      <c r="G505" s="253"/>
      <c r="H505" s="253"/>
      <c r="I505" s="253"/>
      <c r="J505" s="253"/>
      <c r="K505" s="253"/>
      <c r="L505" s="253"/>
      <c r="M505" s="253"/>
      <c r="N505" s="253"/>
      <c r="O505" s="253"/>
      <c r="P505" s="253"/>
      <c r="Q505" s="253"/>
      <c r="R505" s="253"/>
      <c r="S505" s="253"/>
      <c r="T505" s="253"/>
      <c r="U505" s="253" t="s">
        <v>701</v>
      </c>
      <c r="V505" s="253"/>
      <c r="W505" s="253"/>
      <c r="X505" s="253"/>
      <c r="Y505" s="253"/>
      <c r="Z505" s="253"/>
      <c r="AA505" s="253"/>
      <c r="AB505" s="253"/>
      <c r="AC505" s="253" t="s">
        <v>316</v>
      </c>
      <c r="AD505" s="253"/>
      <c r="AE505" s="253"/>
      <c r="AF505" s="253"/>
      <c r="AG505" s="253"/>
      <c r="AH505" s="253"/>
      <c r="AI505" s="253"/>
      <c r="AJ505" s="253"/>
      <c r="AK505" s="253"/>
      <c r="AL505" s="253"/>
      <c r="AM505" s="253"/>
      <c r="AN505" s="253"/>
      <c r="AO505" s="253"/>
      <c r="AP505" s="253"/>
      <c r="AQ505" s="253"/>
      <c r="AR505" s="253"/>
      <c r="AS505" s="253"/>
      <c r="AT505" s="253"/>
      <c r="AU505" s="253"/>
      <c r="AV505" s="253"/>
      <c r="AW505" s="253"/>
      <c r="AX505" s="253"/>
      <c r="AY505" s="253"/>
      <c r="AZ505" s="253"/>
      <c r="BA505" s="253"/>
      <c r="BB505" s="253"/>
      <c r="BC505" s="253"/>
      <c r="BD505" s="253"/>
      <c r="BE505" s="253"/>
      <c r="BF505" s="253"/>
      <c r="BG505" s="253"/>
      <c r="BH505" s="253"/>
      <c r="BI505" s="253"/>
      <c r="BJ505" s="253"/>
      <c r="BK505" s="253"/>
      <c r="BL505" s="253"/>
      <c r="BM505" s="253"/>
      <c r="BN505" s="253"/>
      <c r="BO505" s="253"/>
      <c r="BP505" s="253"/>
      <c r="BQ505" s="253"/>
      <c r="BR505" s="253"/>
      <c r="BS505" s="253"/>
      <c r="BT505" s="253"/>
      <c r="BU505" s="253"/>
      <c r="BV505" s="253"/>
      <c r="BW505" s="253"/>
      <c r="BX505" s="253"/>
      <c r="BY505" s="253"/>
      <c r="BZ505" s="253"/>
      <c r="CA505" s="253"/>
      <c r="CB505" s="253"/>
      <c r="CC505" s="253"/>
      <c r="CD505" s="253"/>
      <c r="CE505" s="253"/>
      <c r="CF505" s="253"/>
      <c r="CG505" s="253"/>
      <c r="CH505" s="253"/>
      <c r="CI505" s="253"/>
      <c r="CJ505" s="253"/>
      <c r="CK505" s="253"/>
      <c r="CL505" s="253"/>
      <c r="CM505" s="253"/>
      <c r="CN505" s="253"/>
      <c r="CO505" s="253"/>
      <c r="CP505" s="253"/>
      <c r="CQ505" s="253"/>
      <c r="CR505" s="253"/>
      <c r="CS505" s="253"/>
      <c r="CT505" s="253"/>
      <c r="CU505" s="253"/>
      <c r="CV505" s="253"/>
      <c r="CW505" s="253"/>
      <c r="CX505" s="253"/>
      <c r="CY505" s="253"/>
      <c r="CZ505" s="253"/>
      <c r="DA505" s="253"/>
      <c r="DB505" s="253"/>
      <c r="DC505" s="253"/>
      <c r="DD505" s="253"/>
      <c r="DE505" s="253"/>
      <c r="DF505" s="253"/>
      <c r="DG505" s="253"/>
      <c r="DH505" s="253"/>
      <c r="DI505" s="253"/>
      <c r="DJ505" s="253"/>
      <c r="DK505" s="253"/>
      <c r="DL505" s="253"/>
      <c r="DM505" s="253"/>
      <c r="DN505" s="253"/>
      <c r="DO505" s="253"/>
      <c r="DP505" s="253"/>
      <c r="DQ505" s="253"/>
      <c r="DR505" s="253"/>
      <c r="DS505" s="253"/>
      <c r="DT505" s="253"/>
      <c r="DU505" s="253"/>
      <c r="DV505" s="253"/>
      <c r="DW505" s="253"/>
      <c r="DX505" s="253"/>
      <c r="DY505" s="253"/>
      <c r="DZ505" s="253"/>
      <c r="EA505" s="253"/>
      <c r="EB505" s="253"/>
      <c r="EC505" s="253"/>
      <c r="ED505" s="253"/>
      <c r="EE505" s="253"/>
      <c r="EF505" s="253"/>
      <c r="EG505" s="253"/>
      <c r="EH505" s="253"/>
      <c r="EI505" s="253"/>
      <c r="EJ505" s="253"/>
      <c r="EK505" s="253"/>
      <c r="EL505" s="253"/>
      <c r="EM505" s="253"/>
      <c r="EN505" s="253"/>
      <c r="EO505" s="253"/>
      <c r="EP505" s="253"/>
      <c r="EQ505" s="253"/>
      <c r="ER505" s="253"/>
      <c r="ES505" s="253"/>
      <c r="ET505" s="253"/>
      <c r="EU505" s="253"/>
      <c r="EV505" s="253"/>
      <c r="EW505" s="253"/>
      <c r="EX505" s="253"/>
      <c r="EY505" s="253"/>
      <c r="EZ505" s="253"/>
      <c r="FA505" s="253"/>
      <c r="FB505" s="253"/>
      <c r="FC505" s="253"/>
      <c r="FD505" s="253"/>
      <c r="FE505" s="253"/>
      <c r="FF505" s="253"/>
      <c r="FG505" s="253"/>
      <c r="FH505" s="253"/>
      <c r="FI505" s="253"/>
      <c r="FJ505" s="253"/>
      <c r="FK505" s="253"/>
      <c r="FL505" s="253"/>
      <c r="FM505" s="253"/>
      <c r="FN505" s="253"/>
      <c r="FO505" s="253"/>
      <c r="FP505" s="253"/>
      <c r="FQ505" s="253"/>
      <c r="FR505" s="253"/>
      <c r="FS505" s="253"/>
      <c r="FT505" s="253"/>
      <c r="FU505" s="253"/>
      <c r="FV505" s="253"/>
      <c r="FW505" s="253"/>
      <c r="FX505" s="253"/>
      <c r="FY505" s="253"/>
      <c r="FZ505" s="253"/>
      <c r="GA505" s="253"/>
      <c r="GB505" s="253"/>
      <c r="GC505" s="253"/>
      <c r="GD505" s="253"/>
      <c r="GE505" s="253"/>
      <c r="GF505" s="253"/>
      <c r="GG505" s="253"/>
      <c r="GH505" s="253"/>
      <c r="GI505" s="253"/>
      <c r="GJ505" s="253"/>
      <c r="GK505" s="253"/>
      <c r="GL505" s="253"/>
      <c r="GM505" s="253"/>
      <c r="GN505" s="253"/>
      <c r="GO505" s="253"/>
      <c r="GP505" s="253"/>
      <c r="GQ505" s="253"/>
      <c r="GR505" s="253"/>
      <c r="GS505" s="253"/>
      <c r="GT505" s="253"/>
      <c r="GU505" s="253"/>
      <c r="GV505" s="253"/>
      <c r="GW505" s="253"/>
      <c r="GX505" s="253"/>
      <c r="GY505" s="253"/>
      <c r="GZ505" s="253"/>
      <c r="HA505" s="253"/>
      <c r="HB505" s="253"/>
      <c r="HC505" s="253"/>
      <c r="HD505" s="253"/>
      <c r="HE505" s="253"/>
      <c r="HF505" s="253"/>
    </row>
    <row r="506" spans="1:214" s="312" customFormat="1" ht="15" customHeight="1" x14ac:dyDescent="0.25">
      <c r="A506" s="252"/>
      <c r="B506" s="253"/>
      <c r="C506" s="253"/>
      <c r="D506" s="253"/>
      <c r="E506" s="253"/>
      <c r="F506" s="253"/>
      <c r="G506" s="253"/>
      <c r="H506" s="253"/>
      <c r="I506" s="253"/>
      <c r="J506" s="253"/>
      <c r="K506" s="253"/>
      <c r="L506" s="253"/>
      <c r="M506" s="253"/>
      <c r="N506" s="253"/>
      <c r="O506" s="253"/>
      <c r="P506" s="253"/>
      <c r="Q506" s="253"/>
      <c r="R506" s="253"/>
      <c r="S506" s="253"/>
      <c r="T506" s="253"/>
      <c r="U506" s="253" t="s">
        <v>702</v>
      </c>
      <c r="V506" s="253"/>
      <c r="W506" s="253"/>
      <c r="X506" s="253"/>
      <c r="Y506" s="253"/>
      <c r="Z506" s="253"/>
      <c r="AA506" s="253"/>
      <c r="AB506" s="253"/>
      <c r="AC506" s="253" t="s">
        <v>332</v>
      </c>
      <c r="AD506" s="253"/>
      <c r="AE506" s="253"/>
      <c r="AF506" s="253"/>
      <c r="AG506" s="253"/>
      <c r="AH506" s="253"/>
      <c r="AI506" s="253"/>
      <c r="AJ506" s="253"/>
      <c r="AK506" s="253"/>
      <c r="AL506" s="253"/>
      <c r="AM506" s="253"/>
      <c r="AN506" s="253"/>
      <c r="AO506" s="253"/>
      <c r="AP506" s="253"/>
      <c r="AQ506" s="253"/>
      <c r="AR506" s="253"/>
      <c r="AS506" s="253"/>
      <c r="AT506" s="253"/>
      <c r="AU506" s="253"/>
      <c r="AV506" s="253"/>
      <c r="AW506" s="253"/>
      <c r="AX506" s="253"/>
      <c r="AY506" s="253"/>
      <c r="AZ506" s="253"/>
      <c r="BA506" s="253"/>
      <c r="BB506" s="253"/>
      <c r="BC506" s="253"/>
      <c r="BD506" s="253"/>
      <c r="BE506" s="253"/>
      <c r="BF506" s="253"/>
      <c r="BG506" s="253"/>
      <c r="BH506" s="253"/>
      <c r="BI506" s="253"/>
      <c r="BJ506" s="253"/>
      <c r="BK506" s="253"/>
      <c r="BL506" s="253"/>
      <c r="BM506" s="253"/>
      <c r="BN506" s="253"/>
      <c r="BO506" s="253"/>
      <c r="BP506" s="253"/>
      <c r="BQ506" s="253"/>
      <c r="BR506" s="253"/>
      <c r="BS506" s="253"/>
      <c r="BT506" s="253"/>
      <c r="BU506" s="253"/>
      <c r="BV506" s="253"/>
      <c r="BW506" s="253"/>
      <c r="BX506" s="253"/>
      <c r="BY506" s="253"/>
      <c r="BZ506" s="253"/>
      <c r="CA506" s="253"/>
      <c r="CB506" s="253"/>
      <c r="CC506" s="253"/>
      <c r="CD506" s="253"/>
      <c r="CE506" s="253"/>
      <c r="CF506" s="253"/>
      <c r="CG506" s="253"/>
      <c r="CH506" s="253"/>
      <c r="CI506" s="253"/>
      <c r="CJ506" s="253"/>
      <c r="CK506" s="253"/>
      <c r="CL506" s="253"/>
      <c r="CM506" s="253"/>
      <c r="CN506" s="253"/>
      <c r="CO506" s="253"/>
      <c r="CP506" s="253"/>
      <c r="CQ506" s="253"/>
      <c r="CR506" s="253"/>
      <c r="CS506" s="253"/>
      <c r="CT506" s="253"/>
      <c r="CU506" s="253"/>
      <c r="CV506" s="253"/>
      <c r="CW506" s="253"/>
      <c r="CX506" s="253"/>
      <c r="CY506" s="253"/>
      <c r="CZ506" s="253"/>
      <c r="DA506" s="253"/>
      <c r="DB506" s="253"/>
      <c r="DC506" s="253"/>
      <c r="DD506" s="253"/>
      <c r="DE506" s="253"/>
      <c r="DF506" s="253"/>
      <c r="DG506" s="253"/>
      <c r="DH506" s="253"/>
      <c r="DI506" s="253"/>
      <c r="DJ506" s="253"/>
      <c r="DK506" s="253"/>
      <c r="DL506" s="253"/>
      <c r="DM506" s="253"/>
      <c r="DN506" s="253"/>
      <c r="DO506" s="253"/>
      <c r="DP506" s="253"/>
      <c r="DQ506" s="253"/>
      <c r="DR506" s="253"/>
      <c r="DS506" s="253"/>
      <c r="DT506" s="253"/>
      <c r="DU506" s="253"/>
      <c r="DV506" s="253"/>
      <c r="DW506" s="253"/>
      <c r="DX506" s="253"/>
      <c r="DY506" s="253"/>
      <c r="DZ506" s="253"/>
      <c r="EA506" s="253"/>
      <c r="EB506" s="253"/>
      <c r="EC506" s="253"/>
      <c r="ED506" s="253"/>
      <c r="EE506" s="253"/>
      <c r="EF506" s="253"/>
      <c r="EG506" s="253"/>
      <c r="EH506" s="253"/>
      <c r="EI506" s="253"/>
      <c r="EJ506" s="253"/>
      <c r="EK506" s="253"/>
      <c r="EL506" s="253"/>
      <c r="EM506" s="253"/>
      <c r="EN506" s="253"/>
      <c r="EO506" s="253"/>
      <c r="EP506" s="253"/>
      <c r="EQ506" s="253"/>
      <c r="ER506" s="253"/>
      <c r="ES506" s="253"/>
      <c r="ET506" s="253"/>
      <c r="EU506" s="253"/>
      <c r="EV506" s="253"/>
      <c r="EW506" s="253"/>
      <c r="EX506" s="253"/>
      <c r="EY506" s="253"/>
      <c r="EZ506" s="253"/>
      <c r="FA506" s="253"/>
      <c r="FB506" s="253"/>
      <c r="FC506" s="253"/>
      <c r="FD506" s="253"/>
      <c r="FE506" s="253"/>
      <c r="FF506" s="253"/>
      <c r="FG506" s="253"/>
      <c r="FH506" s="253"/>
      <c r="FI506" s="253"/>
      <c r="FJ506" s="253"/>
      <c r="FK506" s="253"/>
      <c r="FL506" s="253"/>
      <c r="FM506" s="253"/>
      <c r="FN506" s="253"/>
      <c r="FO506" s="253"/>
      <c r="FP506" s="253"/>
      <c r="FQ506" s="253"/>
      <c r="FR506" s="253"/>
      <c r="FS506" s="253"/>
      <c r="FT506" s="253"/>
      <c r="FU506" s="253"/>
      <c r="FV506" s="253"/>
      <c r="FW506" s="253"/>
      <c r="FX506" s="253"/>
      <c r="FY506" s="253"/>
      <c r="FZ506" s="253"/>
      <c r="GA506" s="253"/>
      <c r="GB506" s="253"/>
      <c r="GC506" s="253"/>
      <c r="GD506" s="253"/>
      <c r="GE506" s="253"/>
      <c r="GF506" s="253"/>
      <c r="GG506" s="253"/>
      <c r="GH506" s="253"/>
      <c r="GI506" s="253"/>
      <c r="GJ506" s="253"/>
      <c r="GK506" s="253"/>
      <c r="GL506" s="253"/>
      <c r="GM506" s="253"/>
      <c r="GN506" s="253"/>
      <c r="GO506" s="253"/>
      <c r="GP506" s="253"/>
      <c r="GQ506" s="253"/>
      <c r="GR506" s="253"/>
      <c r="GS506" s="253"/>
      <c r="GT506" s="253"/>
      <c r="GU506" s="253"/>
      <c r="GV506" s="253"/>
      <c r="GW506" s="253"/>
      <c r="GX506" s="253"/>
      <c r="GY506" s="253"/>
      <c r="GZ506" s="253"/>
      <c r="HA506" s="253"/>
      <c r="HB506" s="253"/>
      <c r="HC506" s="253"/>
      <c r="HD506" s="253"/>
      <c r="HE506" s="253"/>
      <c r="HF506" s="253"/>
    </row>
    <row r="507" spans="1:214" s="312" customFormat="1" ht="15" customHeight="1" x14ac:dyDescent="0.25">
      <c r="A507" s="252"/>
      <c r="B507" s="253"/>
      <c r="C507" s="253"/>
      <c r="D507" s="253"/>
      <c r="E507" s="253"/>
      <c r="F507" s="253"/>
      <c r="G507" s="253"/>
      <c r="H507" s="253"/>
      <c r="I507" s="253"/>
      <c r="J507" s="253"/>
      <c r="K507" s="253"/>
      <c r="L507" s="253"/>
      <c r="M507" s="253"/>
      <c r="N507" s="253"/>
      <c r="O507" s="253"/>
      <c r="P507" s="253"/>
      <c r="Q507" s="253"/>
      <c r="R507" s="253"/>
      <c r="S507" s="253"/>
      <c r="T507" s="253"/>
      <c r="U507" s="253" t="s">
        <v>703</v>
      </c>
      <c r="V507" s="253"/>
      <c r="W507" s="253"/>
      <c r="X507" s="253"/>
      <c r="Y507" s="253"/>
      <c r="Z507" s="253"/>
      <c r="AA507" s="253"/>
      <c r="AB507" s="253"/>
      <c r="AC507" s="253" t="s">
        <v>316</v>
      </c>
      <c r="AD507" s="253"/>
      <c r="AE507" s="253"/>
      <c r="AF507" s="253"/>
      <c r="AG507" s="253"/>
      <c r="AH507" s="253"/>
      <c r="AI507" s="253"/>
      <c r="AJ507" s="253"/>
      <c r="AK507" s="253"/>
      <c r="AL507" s="253"/>
      <c r="AM507" s="253"/>
      <c r="AN507" s="253"/>
      <c r="AO507" s="253"/>
      <c r="AP507" s="253"/>
      <c r="AQ507" s="253"/>
      <c r="AR507" s="253"/>
      <c r="AS507" s="253"/>
      <c r="AT507" s="253"/>
      <c r="AU507" s="253"/>
      <c r="AV507" s="253"/>
      <c r="AW507" s="253"/>
      <c r="AX507" s="253"/>
      <c r="AY507" s="253"/>
      <c r="AZ507" s="253"/>
      <c r="BA507" s="253"/>
      <c r="BB507" s="253"/>
      <c r="BC507" s="253"/>
      <c r="BD507" s="253"/>
      <c r="BE507" s="253"/>
      <c r="BF507" s="253"/>
      <c r="BG507" s="253"/>
      <c r="BH507" s="253"/>
      <c r="BI507" s="253"/>
      <c r="BJ507" s="253"/>
      <c r="BK507" s="253"/>
      <c r="BL507" s="253"/>
      <c r="BM507" s="253"/>
      <c r="BN507" s="253"/>
      <c r="BO507" s="253"/>
      <c r="BP507" s="253"/>
      <c r="BQ507" s="253"/>
      <c r="BR507" s="253"/>
      <c r="BS507" s="253"/>
      <c r="BT507" s="253"/>
      <c r="BU507" s="253"/>
      <c r="BV507" s="253"/>
      <c r="BW507" s="253"/>
      <c r="BX507" s="253"/>
      <c r="BY507" s="253"/>
      <c r="BZ507" s="253"/>
      <c r="CA507" s="253"/>
      <c r="CB507" s="253"/>
      <c r="CC507" s="253"/>
      <c r="CD507" s="253"/>
      <c r="CE507" s="253"/>
      <c r="CF507" s="253"/>
      <c r="CG507" s="253"/>
      <c r="CH507" s="253"/>
      <c r="CI507" s="253"/>
      <c r="CJ507" s="253"/>
      <c r="CK507" s="253"/>
      <c r="CL507" s="253"/>
      <c r="CM507" s="253"/>
      <c r="CN507" s="253"/>
      <c r="CO507" s="253"/>
      <c r="CP507" s="253"/>
      <c r="CQ507" s="253"/>
      <c r="CR507" s="253"/>
      <c r="CS507" s="253"/>
      <c r="CT507" s="253"/>
      <c r="CU507" s="253"/>
      <c r="CV507" s="253"/>
      <c r="CW507" s="253"/>
      <c r="CX507" s="253"/>
      <c r="CY507" s="253"/>
      <c r="CZ507" s="253"/>
      <c r="DA507" s="253"/>
      <c r="DB507" s="253"/>
      <c r="DC507" s="253"/>
      <c r="DD507" s="253"/>
      <c r="DE507" s="253"/>
      <c r="DF507" s="253"/>
      <c r="DG507" s="253"/>
      <c r="DH507" s="253"/>
      <c r="DI507" s="253"/>
      <c r="DJ507" s="253"/>
      <c r="DK507" s="253"/>
      <c r="DL507" s="253"/>
      <c r="DM507" s="253"/>
      <c r="DN507" s="253"/>
      <c r="DO507" s="253"/>
      <c r="DP507" s="253"/>
      <c r="DQ507" s="253"/>
      <c r="DR507" s="253"/>
      <c r="DS507" s="253"/>
      <c r="DT507" s="253"/>
      <c r="DU507" s="253"/>
      <c r="DV507" s="253"/>
      <c r="DW507" s="253"/>
      <c r="DX507" s="253"/>
      <c r="DY507" s="253"/>
      <c r="DZ507" s="253"/>
      <c r="EA507" s="253"/>
      <c r="EB507" s="253"/>
      <c r="EC507" s="253"/>
      <c r="ED507" s="253"/>
      <c r="EE507" s="253"/>
      <c r="EF507" s="253"/>
      <c r="EG507" s="253"/>
      <c r="EH507" s="253"/>
      <c r="EI507" s="253"/>
      <c r="EJ507" s="253"/>
      <c r="EK507" s="253"/>
      <c r="EL507" s="253"/>
      <c r="EM507" s="253"/>
      <c r="EN507" s="253"/>
      <c r="EO507" s="253"/>
      <c r="EP507" s="253"/>
      <c r="EQ507" s="253"/>
      <c r="ER507" s="253"/>
      <c r="ES507" s="253"/>
      <c r="ET507" s="253"/>
      <c r="EU507" s="253"/>
      <c r="EV507" s="253"/>
      <c r="EW507" s="253"/>
      <c r="EX507" s="253"/>
      <c r="EY507" s="253"/>
      <c r="EZ507" s="253"/>
      <c r="FA507" s="253"/>
      <c r="FB507" s="253"/>
      <c r="FC507" s="253"/>
      <c r="FD507" s="253"/>
      <c r="FE507" s="253"/>
      <c r="FF507" s="253"/>
      <c r="FG507" s="253"/>
      <c r="FH507" s="253"/>
      <c r="FI507" s="253"/>
      <c r="FJ507" s="253"/>
      <c r="FK507" s="253"/>
      <c r="FL507" s="253"/>
      <c r="FM507" s="253"/>
      <c r="FN507" s="253"/>
      <c r="FO507" s="253"/>
      <c r="FP507" s="253"/>
      <c r="FQ507" s="253"/>
      <c r="FR507" s="253"/>
      <c r="FS507" s="253"/>
      <c r="FT507" s="253"/>
      <c r="FU507" s="253"/>
      <c r="FV507" s="253"/>
      <c r="FW507" s="253"/>
      <c r="FX507" s="253"/>
      <c r="FY507" s="253"/>
      <c r="FZ507" s="253"/>
      <c r="GA507" s="253"/>
      <c r="GB507" s="253"/>
      <c r="GC507" s="253"/>
      <c r="GD507" s="253"/>
      <c r="GE507" s="253"/>
      <c r="GF507" s="253"/>
      <c r="GG507" s="253"/>
      <c r="GH507" s="253"/>
      <c r="GI507" s="253"/>
      <c r="GJ507" s="253"/>
      <c r="GK507" s="253"/>
      <c r="GL507" s="253"/>
      <c r="GM507" s="253"/>
      <c r="GN507" s="253"/>
      <c r="GO507" s="253"/>
      <c r="GP507" s="253"/>
      <c r="GQ507" s="253"/>
      <c r="GR507" s="253"/>
      <c r="GS507" s="253"/>
      <c r="GT507" s="253"/>
      <c r="GU507" s="253"/>
      <c r="GV507" s="253"/>
      <c r="GW507" s="253"/>
      <c r="GX507" s="253"/>
      <c r="GY507" s="253"/>
      <c r="GZ507" s="253"/>
      <c r="HA507" s="253"/>
      <c r="HB507" s="253"/>
      <c r="HC507" s="253"/>
      <c r="HD507" s="253"/>
      <c r="HE507" s="253"/>
      <c r="HF507" s="253"/>
    </row>
    <row r="508" spans="1:214" s="312" customFormat="1" ht="15" customHeight="1" x14ac:dyDescent="0.25">
      <c r="A508" s="252"/>
      <c r="B508" s="253"/>
      <c r="C508" s="253"/>
      <c r="D508" s="253"/>
      <c r="E508" s="253"/>
      <c r="F508" s="253"/>
      <c r="G508" s="253"/>
      <c r="H508" s="253"/>
      <c r="I508" s="253"/>
      <c r="J508" s="253"/>
      <c r="K508" s="253"/>
      <c r="L508" s="253"/>
      <c r="M508" s="253"/>
      <c r="N508" s="253"/>
      <c r="O508" s="253"/>
      <c r="P508" s="253"/>
      <c r="Q508" s="253"/>
      <c r="R508" s="253"/>
      <c r="S508" s="253"/>
      <c r="T508" s="253"/>
      <c r="U508" s="253" t="s">
        <v>704</v>
      </c>
      <c r="V508" s="253"/>
      <c r="W508" s="253"/>
      <c r="X508" s="253"/>
      <c r="Y508" s="253"/>
      <c r="Z508" s="253"/>
      <c r="AA508" s="253"/>
      <c r="AB508" s="253"/>
      <c r="AC508" s="253" t="s">
        <v>332</v>
      </c>
      <c r="AD508" s="253"/>
      <c r="AE508" s="253"/>
      <c r="AF508" s="253"/>
      <c r="AG508" s="253"/>
      <c r="AH508" s="253"/>
      <c r="AI508" s="253"/>
      <c r="AJ508" s="253"/>
      <c r="AK508" s="253"/>
      <c r="AL508" s="253"/>
      <c r="AM508" s="253"/>
      <c r="AN508" s="253"/>
      <c r="AO508" s="253"/>
      <c r="AP508" s="253"/>
      <c r="AQ508" s="253"/>
      <c r="AR508" s="253"/>
      <c r="AS508" s="253"/>
      <c r="AT508" s="253"/>
      <c r="AU508" s="253"/>
      <c r="AV508" s="253"/>
      <c r="AW508" s="253"/>
      <c r="AX508" s="253"/>
      <c r="AY508" s="253"/>
      <c r="AZ508" s="253"/>
      <c r="BA508" s="253"/>
      <c r="BB508" s="253"/>
      <c r="BC508" s="253"/>
      <c r="BD508" s="253"/>
      <c r="BE508" s="253"/>
      <c r="BF508" s="253"/>
      <c r="BG508" s="253"/>
      <c r="BH508" s="253"/>
      <c r="BI508" s="253"/>
      <c r="BJ508" s="253"/>
      <c r="BK508" s="253"/>
      <c r="BL508" s="253"/>
      <c r="BM508" s="253"/>
      <c r="BN508" s="253"/>
      <c r="BO508" s="253"/>
      <c r="BP508" s="253"/>
      <c r="BQ508" s="253"/>
      <c r="BR508" s="253"/>
      <c r="BS508" s="253"/>
      <c r="BT508" s="253"/>
      <c r="BU508" s="253"/>
      <c r="BV508" s="253"/>
      <c r="BW508" s="253"/>
      <c r="BX508" s="253"/>
      <c r="BY508" s="253"/>
      <c r="BZ508" s="253"/>
      <c r="CA508" s="253"/>
      <c r="CB508" s="253"/>
      <c r="CC508" s="253"/>
      <c r="CD508" s="253"/>
      <c r="CE508" s="253"/>
      <c r="CF508" s="253"/>
      <c r="CG508" s="253"/>
      <c r="CH508" s="253"/>
      <c r="CI508" s="253"/>
      <c r="CJ508" s="253"/>
      <c r="CK508" s="253"/>
      <c r="CL508" s="253"/>
      <c r="CM508" s="253"/>
      <c r="CN508" s="253"/>
      <c r="CO508" s="253"/>
      <c r="CP508" s="253"/>
      <c r="CQ508" s="253"/>
      <c r="CR508" s="253"/>
      <c r="CS508" s="253"/>
      <c r="CT508" s="253"/>
      <c r="CU508" s="253"/>
      <c r="CV508" s="253"/>
      <c r="CW508" s="253"/>
      <c r="CX508" s="253"/>
      <c r="CY508" s="253"/>
      <c r="CZ508" s="253"/>
      <c r="DA508" s="253"/>
      <c r="DB508" s="253"/>
      <c r="DC508" s="253"/>
      <c r="DD508" s="253"/>
      <c r="DE508" s="253"/>
      <c r="DF508" s="253"/>
      <c r="DG508" s="253"/>
      <c r="DH508" s="253"/>
      <c r="DI508" s="253"/>
      <c r="DJ508" s="253"/>
      <c r="DK508" s="253"/>
      <c r="DL508" s="253"/>
      <c r="DM508" s="253"/>
      <c r="DN508" s="253"/>
      <c r="DO508" s="253"/>
      <c r="DP508" s="253"/>
      <c r="DQ508" s="253"/>
      <c r="DR508" s="253"/>
      <c r="DS508" s="253"/>
      <c r="DT508" s="253"/>
      <c r="DU508" s="253"/>
      <c r="DV508" s="253"/>
      <c r="DW508" s="253"/>
      <c r="DX508" s="253"/>
      <c r="DY508" s="253"/>
      <c r="DZ508" s="253"/>
      <c r="EA508" s="253"/>
      <c r="EB508" s="253"/>
      <c r="EC508" s="253"/>
      <c r="ED508" s="253"/>
      <c r="EE508" s="253"/>
      <c r="EF508" s="253"/>
      <c r="EG508" s="253"/>
      <c r="EH508" s="253"/>
      <c r="EI508" s="253"/>
      <c r="EJ508" s="253"/>
      <c r="EK508" s="253"/>
      <c r="EL508" s="253"/>
      <c r="EM508" s="253"/>
      <c r="EN508" s="253"/>
      <c r="EO508" s="253"/>
      <c r="EP508" s="253"/>
      <c r="EQ508" s="253"/>
      <c r="ER508" s="253"/>
      <c r="ES508" s="253"/>
      <c r="ET508" s="253"/>
      <c r="EU508" s="253"/>
      <c r="EV508" s="253"/>
      <c r="EW508" s="253"/>
      <c r="EX508" s="253"/>
      <c r="EY508" s="253"/>
      <c r="EZ508" s="253"/>
      <c r="FA508" s="253"/>
      <c r="FB508" s="253"/>
      <c r="FC508" s="253"/>
      <c r="FD508" s="253"/>
      <c r="FE508" s="253"/>
      <c r="FF508" s="253"/>
      <c r="FG508" s="253"/>
      <c r="FH508" s="253"/>
      <c r="FI508" s="253"/>
      <c r="FJ508" s="253"/>
      <c r="FK508" s="253"/>
      <c r="FL508" s="253"/>
      <c r="FM508" s="253"/>
      <c r="FN508" s="253"/>
      <c r="FO508" s="253"/>
      <c r="FP508" s="253"/>
      <c r="FQ508" s="253"/>
      <c r="FR508" s="253"/>
      <c r="FS508" s="253"/>
      <c r="FT508" s="253"/>
      <c r="FU508" s="253"/>
      <c r="FV508" s="253"/>
      <c r="FW508" s="253"/>
      <c r="FX508" s="253"/>
      <c r="FY508" s="253"/>
      <c r="FZ508" s="253"/>
      <c r="GA508" s="253"/>
      <c r="GB508" s="253"/>
      <c r="GC508" s="253"/>
      <c r="GD508" s="253"/>
      <c r="GE508" s="253"/>
      <c r="GF508" s="253"/>
      <c r="GG508" s="253"/>
      <c r="GH508" s="253"/>
      <c r="GI508" s="253"/>
      <c r="GJ508" s="253"/>
      <c r="GK508" s="253"/>
      <c r="GL508" s="253"/>
      <c r="GM508" s="253"/>
      <c r="GN508" s="253"/>
      <c r="GO508" s="253"/>
      <c r="GP508" s="253"/>
      <c r="GQ508" s="253"/>
      <c r="GR508" s="253"/>
      <c r="GS508" s="253"/>
      <c r="GT508" s="253"/>
      <c r="GU508" s="253"/>
      <c r="GV508" s="253"/>
      <c r="GW508" s="253"/>
      <c r="GX508" s="253"/>
      <c r="GY508" s="253"/>
      <c r="GZ508" s="253"/>
      <c r="HA508" s="253"/>
      <c r="HB508" s="253"/>
      <c r="HC508" s="253"/>
      <c r="HD508" s="253"/>
      <c r="HE508" s="253"/>
      <c r="HF508" s="253"/>
    </row>
    <row r="509" spans="1:214" s="312" customFormat="1" ht="15" customHeight="1" x14ac:dyDescent="0.25">
      <c r="A509" s="252"/>
      <c r="B509" s="253"/>
      <c r="C509" s="253"/>
      <c r="D509" s="253"/>
      <c r="E509" s="253"/>
      <c r="F509" s="253"/>
      <c r="G509" s="253"/>
      <c r="H509" s="253"/>
      <c r="I509" s="253"/>
      <c r="J509" s="253"/>
      <c r="K509" s="253"/>
      <c r="L509" s="253"/>
      <c r="M509" s="253"/>
      <c r="N509" s="253"/>
      <c r="O509" s="253"/>
      <c r="P509" s="253"/>
      <c r="Q509" s="253"/>
      <c r="R509" s="253"/>
      <c r="S509" s="253"/>
      <c r="T509" s="253"/>
      <c r="U509" s="253" t="s">
        <v>286</v>
      </c>
      <c r="V509" s="253"/>
      <c r="W509" s="253"/>
      <c r="X509" s="253"/>
      <c r="Y509" s="253"/>
      <c r="Z509" s="253"/>
      <c r="AA509" s="253"/>
      <c r="AB509" s="253"/>
      <c r="AC509" s="253" t="s">
        <v>357</v>
      </c>
      <c r="AD509" s="253"/>
      <c r="AE509" s="253"/>
      <c r="AF509" s="253"/>
      <c r="AG509" s="253"/>
      <c r="AH509" s="253"/>
      <c r="AI509" s="253"/>
      <c r="AJ509" s="253"/>
      <c r="AK509" s="253"/>
      <c r="AL509" s="253"/>
      <c r="AM509" s="253"/>
      <c r="AN509" s="253"/>
      <c r="AO509" s="253"/>
      <c r="AP509" s="253"/>
      <c r="AQ509" s="253"/>
      <c r="AR509" s="253"/>
      <c r="AS509" s="253"/>
      <c r="AT509" s="253"/>
      <c r="AU509" s="253"/>
      <c r="AV509" s="253"/>
      <c r="AW509" s="253"/>
      <c r="AX509" s="253"/>
      <c r="AY509" s="253"/>
      <c r="AZ509" s="253"/>
      <c r="BA509" s="253"/>
      <c r="BB509" s="253"/>
      <c r="BC509" s="253"/>
      <c r="BD509" s="253"/>
      <c r="BE509" s="253"/>
      <c r="BF509" s="253"/>
      <c r="BG509" s="253"/>
      <c r="BH509" s="253"/>
      <c r="BI509" s="253"/>
      <c r="BJ509" s="253"/>
      <c r="BK509" s="253"/>
      <c r="BL509" s="253"/>
      <c r="BM509" s="253"/>
      <c r="BN509" s="253"/>
      <c r="BO509" s="253"/>
      <c r="BP509" s="253"/>
      <c r="BQ509" s="253"/>
      <c r="BR509" s="253"/>
      <c r="BS509" s="253"/>
      <c r="BT509" s="253"/>
      <c r="BU509" s="253"/>
      <c r="BV509" s="253"/>
      <c r="BW509" s="253"/>
      <c r="BX509" s="253"/>
      <c r="BY509" s="253"/>
      <c r="BZ509" s="253"/>
      <c r="CA509" s="253"/>
      <c r="CB509" s="253"/>
      <c r="CC509" s="253"/>
      <c r="CD509" s="253"/>
      <c r="CE509" s="253"/>
      <c r="CF509" s="253"/>
      <c r="CG509" s="253"/>
      <c r="CH509" s="253"/>
      <c r="CI509" s="253"/>
      <c r="CJ509" s="253"/>
      <c r="CK509" s="253"/>
      <c r="CL509" s="253"/>
      <c r="CM509" s="253"/>
      <c r="CN509" s="253"/>
      <c r="CO509" s="253"/>
      <c r="CP509" s="253"/>
      <c r="CQ509" s="253"/>
      <c r="CR509" s="253"/>
      <c r="CS509" s="253"/>
      <c r="CT509" s="253"/>
      <c r="CU509" s="253"/>
      <c r="CV509" s="253"/>
      <c r="CW509" s="253"/>
      <c r="CX509" s="253"/>
      <c r="CY509" s="253"/>
      <c r="CZ509" s="253"/>
      <c r="DA509" s="253"/>
      <c r="DB509" s="253"/>
      <c r="DC509" s="253"/>
      <c r="DD509" s="253"/>
      <c r="DE509" s="253"/>
      <c r="DF509" s="253"/>
      <c r="DG509" s="253"/>
      <c r="DH509" s="253"/>
      <c r="DI509" s="253"/>
      <c r="DJ509" s="253"/>
      <c r="DK509" s="253"/>
      <c r="DL509" s="253"/>
      <c r="DM509" s="253"/>
      <c r="DN509" s="253"/>
      <c r="DO509" s="253"/>
      <c r="DP509" s="253"/>
      <c r="DQ509" s="253"/>
      <c r="DR509" s="253"/>
      <c r="DS509" s="253"/>
      <c r="DT509" s="253"/>
      <c r="DU509" s="253"/>
      <c r="DV509" s="253"/>
      <c r="DW509" s="253"/>
      <c r="DX509" s="253"/>
      <c r="DY509" s="253"/>
      <c r="DZ509" s="253"/>
      <c r="EA509" s="253"/>
      <c r="EB509" s="253"/>
      <c r="EC509" s="253"/>
      <c r="ED509" s="253"/>
      <c r="EE509" s="253"/>
      <c r="EF509" s="253"/>
      <c r="EG509" s="253"/>
      <c r="EH509" s="253"/>
      <c r="EI509" s="253"/>
      <c r="EJ509" s="253"/>
      <c r="EK509" s="253"/>
      <c r="EL509" s="253"/>
      <c r="EM509" s="253"/>
      <c r="EN509" s="253"/>
      <c r="EO509" s="253"/>
      <c r="EP509" s="253"/>
      <c r="EQ509" s="253"/>
      <c r="ER509" s="253"/>
      <c r="ES509" s="253"/>
      <c r="ET509" s="253"/>
      <c r="EU509" s="253"/>
      <c r="EV509" s="253"/>
      <c r="EW509" s="253"/>
      <c r="EX509" s="253"/>
      <c r="EY509" s="253"/>
      <c r="EZ509" s="253"/>
      <c r="FA509" s="253"/>
      <c r="FB509" s="253"/>
      <c r="FC509" s="253"/>
      <c r="FD509" s="253"/>
      <c r="FE509" s="253"/>
      <c r="FF509" s="253"/>
      <c r="FG509" s="253"/>
      <c r="FH509" s="253"/>
      <c r="FI509" s="253"/>
      <c r="FJ509" s="253"/>
      <c r="FK509" s="253"/>
      <c r="FL509" s="253"/>
      <c r="FM509" s="253"/>
      <c r="FN509" s="253"/>
      <c r="FO509" s="253"/>
      <c r="FP509" s="253"/>
      <c r="FQ509" s="253"/>
      <c r="FR509" s="253"/>
      <c r="FS509" s="253"/>
      <c r="FT509" s="253"/>
      <c r="FU509" s="253"/>
      <c r="FV509" s="253"/>
      <c r="FW509" s="253"/>
      <c r="FX509" s="253"/>
      <c r="FY509" s="253"/>
      <c r="FZ509" s="253"/>
      <c r="GA509" s="253"/>
      <c r="GB509" s="253"/>
      <c r="GC509" s="253"/>
      <c r="GD509" s="253"/>
      <c r="GE509" s="253"/>
      <c r="GF509" s="253"/>
      <c r="GG509" s="253"/>
      <c r="GH509" s="253"/>
      <c r="GI509" s="253"/>
      <c r="GJ509" s="253"/>
      <c r="GK509" s="253"/>
      <c r="GL509" s="253"/>
      <c r="GM509" s="253"/>
      <c r="GN509" s="253"/>
      <c r="GO509" s="253"/>
      <c r="GP509" s="253"/>
      <c r="GQ509" s="253"/>
      <c r="GR509" s="253"/>
      <c r="GS509" s="253"/>
      <c r="GT509" s="253"/>
      <c r="GU509" s="253"/>
      <c r="GV509" s="253"/>
      <c r="GW509" s="253"/>
      <c r="GX509" s="253"/>
      <c r="GY509" s="253"/>
      <c r="GZ509" s="253"/>
      <c r="HA509" s="253"/>
      <c r="HB509" s="253"/>
      <c r="HC509" s="253"/>
      <c r="HD509" s="253"/>
      <c r="HE509" s="253"/>
      <c r="HF509" s="253"/>
    </row>
    <row r="510" spans="1:214" s="312" customFormat="1" ht="15" customHeight="1" x14ac:dyDescent="0.25">
      <c r="A510" s="252"/>
      <c r="B510" s="253"/>
      <c r="C510" s="253"/>
      <c r="D510" s="253"/>
      <c r="E510" s="253"/>
      <c r="F510" s="253"/>
      <c r="G510" s="253"/>
      <c r="H510" s="253"/>
      <c r="I510" s="253"/>
      <c r="J510" s="253"/>
      <c r="K510" s="253"/>
      <c r="L510" s="253"/>
      <c r="M510" s="253"/>
      <c r="N510" s="253"/>
      <c r="O510" s="253"/>
      <c r="P510" s="253"/>
      <c r="Q510" s="253"/>
      <c r="R510" s="253"/>
      <c r="S510" s="253"/>
      <c r="T510" s="253"/>
      <c r="U510" s="253" t="s">
        <v>705</v>
      </c>
      <c r="V510" s="253"/>
      <c r="W510" s="253"/>
      <c r="X510" s="253"/>
      <c r="Y510" s="253"/>
      <c r="Z510" s="253"/>
      <c r="AA510" s="253"/>
      <c r="AB510" s="253"/>
      <c r="AC510" s="253" t="s">
        <v>329</v>
      </c>
      <c r="AD510" s="253"/>
      <c r="AE510" s="253"/>
      <c r="AF510" s="253"/>
      <c r="AG510" s="253"/>
      <c r="AH510" s="253"/>
      <c r="AI510" s="253"/>
      <c r="AJ510" s="253"/>
      <c r="AK510" s="253"/>
      <c r="AL510" s="253"/>
      <c r="AM510" s="253"/>
      <c r="AN510" s="253"/>
      <c r="AO510" s="253"/>
      <c r="AP510" s="253"/>
      <c r="AQ510" s="253"/>
      <c r="AR510" s="253"/>
      <c r="AS510" s="253"/>
      <c r="AT510" s="253"/>
      <c r="AU510" s="253"/>
      <c r="AV510" s="253"/>
      <c r="AW510" s="253"/>
      <c r="AX510" s="253"/>
      <c r="AY510" s="253"/>
      <c r="AZ510" s="253"/>
      <c r="BA510" s="253"/>
      <c r="BB510" s="253"/>
      <c r="BC510" s="253"/>
      <c r="BD510" s="253"/>
      <c r="BE510" s="253"/>
      <c r="BF510" s="253"/>
      <c r="BG510" s="253"/>
      <c r="BH510" s="253"/>
      <c r="BI510" s="253"/>
      <c r="BJ510" s="253"/>
      <c r="BK510" s="253"/>
      <c r="BL510" s="253"/>
      <c r="BM510" s="253"/>
      <c r="BN510" s="253"/>
      <c r="BO510" s="253"/>
      <c r="BP510" s="253"/>
      <c r="BQ510" s="253"/>
      <c r="BR510" s="253"/>
      <c r="BS510" s="253"/>
      <c r="BT510" s="253"/>
      <c r="BU510" s="253"/>
      <c r="BV510" s="253"/>
      <c r="BW510" s="253"/>
      <c r="BX510" s="253"/>
      <c r="BY510" s="253"/>
      <c r="BZ510" s="253"/>
      <c r="CA510" s="253"/>
      <c r="CB510" s="253"/>
      <c r="CC510" s="253"/>
      <c r="CD510" s="253"/>
      <c r="CE510" s="253"/>
      <c r="CF510" s="253"/>
      <c r="CG510" s="253"/>
      <c r="CH510" s="253"/>
      <c r="CI510" s="253"/>
      <c r="CJ510" s="253"/>
      <c r="CK510" s="253"/>
      <c r="CL510" s="253"/>
      <c r="CM510" s="253"/>
      <c r="CN510" s="253"/>
      <c r="CO510" s="253"/>
      <c r="CP510" s="253"/>
      <c r="CQ510" s="253"/>
      <c r="CR510" s="253"/>
      <c r="CS510" s="253"/>
      <c r="CT510" s="253"/>
      <c r="CU510" s="253"/>
      <c r="CV510" s="253"/>
      <c r="CW510" s="253"/>
      <c r="CX510" s="253"/>
      <c r="CY510" s="253"/>
      <c r="CZ510" s="253"/>
      <c r="DA510" s="253"/>
      <c r="DB510" s="253"/>
      <c r="DC510" s="253"/>
      <c r="DD510" s="253"/>
      <c r="DE510" s="253"/>
      <c r="DF510" s="253"/>
      <c r="DG510" s="253"/>
      <c r="DH510" s="253"/>
      <c r="DI510" s="253"/>
      <c r="DJ510" s="253"/>
      <c r="DK510" s="253"/>
      <c r="DL510" s="253"/>
      <c r="DM510" s="253"/>
      <c r="DN510" s="253"/>
      <c r="DO510" s="253"/>
      <c r="DP510" s="253"/>
      <c r="DQ510" s="253"/>
      <c r="DR510" s="253"/>
      <c r="DS510" s="253"/>
      <c r="DT510" s="253"/>
      <c r="DU510" s="253"/>
      <c r="DV510" s="253"/>
      <c r="DW510" s="253"/>
      <c r="DX510" s="253"/>
      <c r="DY510" s="253"/>
      <c r="DZ510" s="253"/>
      <c r="EA510" s="253"/>
      <c r="EB510" s="253"/>
      <c r="EC510" s="253"/>
      <c r="ED510" s="253"/>
      <c r="EE510" s="253"/>
      <c r="EF510" s="253"/>
      <c r="EG510" s="253"/>
      <c r="EH510" s="253"/>
      <c r="EI510" s="253"/>
      <c r="EJ510" s="253"/>
      <c r="EK510" s="253"/>
      <c r="EL510" s="253"/>
      <c r="EM510" s="253"/>
      <c r="EN510" s="253"/>
      <c r="EO510" s="253"/>
      <c r="EP510" s="253"/>
      <c r="EQ510" s="253"/>
      <c r="ER510" s="253"/>
      <c r="ES510" s="253"/>
      <c r="ET510" s="253"/>
      <c r="EU510" s="253"/>
      <c r="EV510" s="253"/>
      <c r="EW510" s="253"/>
      <c r="EX510" s="253"/>
      <c r="EY510" s="253"/>
      <c r="EZ510" s="253"/>
      <c r="FA510" s="253"/>
      <c r="FB510" s="253"/>
      <c r="FC510" s="253"/>
      <c r="FD510" s="253"/>
      <c r="FE510" s="253"/>
      <c r="FF510" s="253"/>
      <c r="FG510" s="253"/>
      <c r="FH510" s="253"/>
      <c r="FI510" s="253"/>
      <c r="FJ510" s="253"/>
      <c r="FK510" s="253"/>
      <c r="FL510" s="253"/>
      <c r="FM510" s="253"/>
      <c r="FN510" s="253"/>
      <c r="FO510" s="253"/>
      <c r="FP510" s="253"/>
      <c r="FQ510" s="253"/>
      <c r="FR510" s="253"/>
      <c r="FS510" s="253"/>
      <c r="FT510" s="253"/>
      <c r="FU510" s="253"/>
      <c r="FV510" s="253"/>
      <c r="FW510" s="253"/>
      <c r="FX510" s="253"/>
      <c r="FY510" s="253"/>
      <c r="FZ510" s="253"/>
      <c r="GA510" s="253"/>
      <c r="GB510" s="253"/>
      <c r="GC510" s="253"/>
      <c r="GD510" s="253"/>
      <c r="GE510" s="253"/>
      <c r="GF510" s="253"/>
      <c r="GG510" s="253"/>
      <c r="GH510" s="253"/>
      <c r="GI510" s="253"/>
      <c r="GJ510" s="253"/>
      <c r="GK510" s="253"/>
      <c r="GL510" s="253"/>
      <c r="GM510" s="253"/>
      <c r="GN510" s="253"/>
      <c r="GO510" s="253"/>
      <c r="GP510" s="253"/>
      <c r="GQ510" s="253"/>
      <c r="GR510" s="253"/>
      <c r="GS510" s="253"/>
      <c r="GT510" s="253"/>
      <c r="GU510" s="253"/>
      <c r="GV510" s="253"/>
      <c r="GW510" s="253"/>
      <c r="GX510" s="253"/>
      <c r="GY510" s="253"/>
      <c r="GZ510" s="253"/>
      <c r="HA510" s="253"/>
      <c r="HB510" s="253"/>
      <c r="HC510" s="253"/>
      <c r="HD510" s="253"/>
      <c r="HE510" s="253"/>
      <c r="HF510" s="253"/>
    </row>
    <row r="511" spans="1:214" s="312" customFormat="1" ht="15" customHeight="1" x14ac:dyDescent="0.25">
      <c r="A511" s="252"/>
      <c r="B511" s="253"/>
      <c r="C511" s="253"/>
      <c r="D511" s="253"/>
      <c r="E511" s="253"/>
      <c r="F511" s="253"/>
      <c r="G511" s="253"/>
      <c r="H511" s="253"/>
      <c r="I511" s="253"/>
      <c r="J511" s="253"/>
      <c r="K511" s="253"/>
      <c r="L511" s="253"/>
      <c r="M511" s="253"/>
      <c r="N511" s="253"/>
      <c r="O511" s="253"/>
      <c r="P511" s="253"/>
      <c r="Q511" s="253"/>
      <c r="R511" s="253"/>
      <c r="S511" s="253"/>
      <c r="T511" s="253"/>
      <c r="U511" s="253" t="s">
        <v>706</v>
      </c>
      <c r="V511" s="253"/>
      <c r="W511" s="253"/>
      <c r="X511" s="253"/>
      <c r="Y511" s="253"/>
      <c r="Z511" s="253"/>
      <c r="AA511" s="253"/>
      <c r="AB511" s="253"/>
      <c r="AC511" s="253" t="s">
        <v>332</v>
      </c>
      <c r="AD511" s="253"/>
      <c r="AE511" s="253"/>
      <c r="AF511" s="253"/>
      <c r="AG511" s="253"/>
      <c r="AH511" s="253"/>
      <c r="AI511" s="253"/>
      <c r="AJ511" s="253"/>
      <c r="AK511" s="253"/>
      <c r="AL511" s="253"/>
      <c r="AM511" s="253"/>
      <c r="AN511" s="253"/>
      <c r="AO511" s="253"/>
      <c r="AP511" s="253"/>
      <c r="AQ511" s="253"/>
      <c r="AR511" s="253"/>
      <c r="AS511" s="253"/>
      <c r="AT511" s="253"/>
      <c r="AU511" s="253"/>
      <c r="AV511" s="253"/>
      <c r="AW511" s="253"/>
      <c r="AX511" s="253"/>
      <c r="AY511" s="253"/>
      <c r="AZ511" s="253"/>
      <c r="BA511" s="253"/>
      <c r="BB511" s="253"/>
      <c r="BC511" s="253"/>
      <c r="BD511" s="253"/>
      <c r="BE511" s="253"/>
      <c r="BF511" s="253"/>
      <c r="BG511" s="253"/>
      <c r="BH511" s="253"/>
      <c r="BI511" s="253"/>
      <c r="BJ511" s="253"/>
      <c r="BK511" s="253"/>
      <c r="BL511" s="253"/>
      <c r="BM511" s="253"/>
      <c r="BN511" s="253"/>
      <c r="BO511" s="253"/>
      <c r="BP511" s="253"/>
      <c r="BQ511" s="253"/>
      <c r="BR511" s="253"/>
      <c r="BS511" s="253"/>
      <c r="BT511" s="253"/>
      <c r="BU511" s="253"/>
      <c r="BV511" s="253"/>
      <c r="BW511" s="253"/>
      <c r="BX511" s="253"/>
      <c r="BY511" s="253"/>
      <c r="BZ511" s="253"/>
      <c r="CA511" s="253"/>
      <c r="CB511" s="253"/>
      <c r="CC511" s="253"/>
      <c r="CD511" s="253"/>
      <c r="CE511" s="253"/>
      <c r="CF511" s="253"/>
      <c r="CG511" s="253"/>
      <c r="CH511" s="253"/>
      <c r="CI511" s="253"/>
      <c r="CJ511" s="253"/>
      <c r="CK511" s="253"/>
      <c r="CL511" s="253"/>
      <c r="CM511" s="253"/>
      <c r="CN511" s="253"/>
      <c r="CO511" s="253"/>
      <c r="CP511" s="253"/>
      <c r="CQ511" s="253"/>
      <c r="CR511" s="253"/>
      <c r="CS511" s="253"/>
      <c r="CT511" s="253"/>
      <c r="CU511" s="253"/>
      <c r="CV511" s="253"/>
      <c r="CW511" s="253"/>
      <c r="CX511" s="253"/>
      <c r="CY511" s="253"/>
      <c r="CZ511" s="253"/>
      <c r="DA511" s="253"/>
      <c r="DB511" s="253"/>
      <c r="DC511" s="253"/>
      <c r="DD511" s="253"/>
      <c r="DE511" s="253"/>
      <c r="DF511" s="253"/>
      <c r="DG511" s="253"/>
      <c r="DH511" s="253"/>
      <c r="DI511" s="253"/>
      <c r="DJ511" s="253"/>
      <c r="DK511" s="253"/>
      <c r="DL511" s="253"/>
      <c r="DM511" s="253"/>
      <c r="DN511" s="253"/>
      <c r="DO511" s="253"/>
      <c r="DP511" s="253"/>
      <c r="DQ511" s="253"/>
      <c r="DR511" s="253"/>
      <c r="DS511" s="253"/>
      <c r="DT511" s="253"/>
      <c r="DU511" s="253"/>
      <c r="DV511" s="253"/>
      <c r="DW511" s="253"/>
      <c r="DX511" s="253"/>
      <c r="DY511" s="253"/>
      <c r="DZ511" s="253"/>
      <c r="EA511" s="253"/>
      <c r="EB511" s="253"/>
      <c r="EC511" s="253"/>
      <c r="ED511" s="253"/>
      <c r="EE511" s="253"/>
      <c r="EF511" s="253"/>
      <c r="EG511" s="253"/>
      <c r="EH511" s="253"/>
      <c r="EI511" s="253"/>
      <c r="EJ511" s="253"/>
      <c r="EK511" s="253"/>
      <c r="EL511" s="253"/>
      <c r="EM511" s="253"/>
      <c r="EN511" s="253"/>
      <c r="EO511" s="253"/>
      <c r="EP511" s="253"/>
      <c r="EQ511" s="253"/>
      <c r="ER511" s="253"/>
      <c r="ES511" s="253"/>
      <c r="ET511" s="253"/>
      <c r="EU511" s="253"/>
      <c r="EV511" s="253"/>
      <c r="EW511" s="253"/>
      <c r="EX511" s="253"/>
      <c r="EY511" s="253"/>
      <c r="EZ511" s="253"/>
      <c r="FA511" s="253"/>
      <c r="FB511" s="253"/>
      <c r="FC511" s="253"/>
      <c r="FD511" s="253"/>
      <c r="FE511" s="253"/>
      <c r="FF511" s="253"/>
      <c r="FG511" s="253"/>
      <c r="FH511" s="253"/>
      <c r="FI511" s="253"/>
      <c r="FJ511" s="253"/>
      <c r="FK511" s="253"/>
      <c r="FL511" s="253"/>
      <c r="FM511" s="253"/>
      <c r="FN511" s="253"/>
      <c r="FO511" s="253"/>
      <c r="FP511" s="253"/>
      <c r="FQ511" s="253"/>
      <c r="FR511" s="253"/>
      <c r="FS511" s="253"/>
      <c r="FT511" s="253"/>
      <c r="FU511" s="253"/>
      <c r="FV511" s="253"/>
      <c r="FW511" s="253"/>
      <c r="FX511" s="253"/>
      <c r="FY511" s="253"/>
      <c r="FZ511" s="253"/>
      <c r="GA511" s="253"/>
      <c r="GB511" s="253"/>
      <c r="GC511" s="253"/>
      <c r="GD511" s="253"/>
      <c r="GE511" s="253"/>
      <c r="GF511" s="253"/>
      <c r="GG511" s="253"/>
      <c r="GH511" s="253"/>
      <c r="GI511" s="253"/>
      <c r="GJ511" s="253"/>
      <c r="GK511" s="253"/>
      <c r="GL511" s="253"/>
      <c r="GM511" s="253"/>
      <c r="GN511" s="253"/>
      <c r="GO511" s="253"/>
      <c r="GP511" s="253"/>
      <c r="GQ511" s="253"/>
      <c r="GR511" s="253"/>
      <c r="GS511" s="253"/>
      <c r="GT511" s="253"/>
      <c r="GU511" s="253"/>
      <c r="GV511" s="253"/>
      <c r="GW511" s="253"/>
      <c r="GX511" s="253"/>
      <c r="GY511" s="253"/>
      <c r="GZ511" s="253"/>
      <c r="HA511" s="253"/>
      <c r="HB511" s="253"/>
      <c r="HC511" s="253"/>
      <c r="HD511" s="253"/>
      <c r="HE511" s="253"/>
      <c r="HF511" s="253"/>
    </row>
    <row r="512" spans="1:214" s="312" customFormat="1" ht="15" customHeight="1" x14ac:dyDescent="0.25">
      <c r="A512" s="252"/>
      <c r="B512" s="253"/>
      <c r="C512" s="253"/>
      <c r="D512" s="253"/>
      <c r="E512" s="253"/>
      <c r="F512" s="253"/>
      <c r="G512" s="253"/>
      <c r="H512" s="253"/>
      <c r="I512" s="253"/>
      <c r="J512" s="253"/>
      <c r="K512" s="253"/>
      <c r="L512" s="253"/>
      <c r="M512" s="253"/>
      <c r="N512" s="253"/>
      <c r="O512" s="253"/>
      <c r="P512" s="253"/>
      <c r="Q512" s="253"/>
      <c r="R512" s="253"/>
      <c r="S512" s="253"/>
      <c r="T512" s="253"/>
      <c r="U512" s="253" t="s">
        <v>707</v>
      </c>
      <c r="V512" s="253"/>
      <c r="W512" s="253"/>
      <c r="X512" s="253"/>
      <c r="Y512" s="253"/>
      <c r="Z512" s="253"/>
      <c r="AA512" s="253"/>
      <c r="AB512" s="253"/>
      <c r="AC512" s="253" t="s">
        <v>332</v>
      </c>
      <c r="AD512" s="253"/>
      <c r="AE512" s="253"/>
      <c r="AF512" s="253"/>
      <c r="AG512" s="253"/>
      <c r="AH512" s="253"/>
      <c r="AI512" s="253"/>
      <c r="AJ512" s="253"/>
      <c r="AK512" s="253"/>
      <c r="AL512" s="253"/>
      <c r="AM512" s="253"/>
      <c r="AN512" s="253"/>
      <c r="AO512" s="253"/>
      <c r="AP512" s="253"/>
      <c r="AQ512" s="253"/>
      <c r="AR512" s="253"/>
      <c r="AS512" s="253"/>
      <c r="AT512" s="253"/>
      <c r="AU512" s="253"/>
      <c r="AV512" s="253"/>
      <c r="AW512" s="253"/>
      <c r="AX512" s="253"/>
      <c r="AY512" s="253"/>
      <c r="AZ512" s="253"/>
      <c r="BA512" s="253"/>
      <c r="BB512" s="253"/>
      <c r="BC512" s="253"/>
      <c r="BD512" s="253"/>
      <c r="BE512" s="253"/>
      <c r="BF512" s="253"/>
      <c r="BG512" s="253"/>
      <c r="BH512" s="253"/>
      <c r="BI512" s="253"/>
      <c r="BJ512" s="253"/>
      <c r="BK512" s="253"/>
      <c r="BL512" s="253"/>
      <c r="BM512" s="253"/>
      <c r="BN512" s="253"/>
      <c r="BO512" s="253"/>
      <c r="BP512" s="253"/>
      <c r="BQ512" s="253"/>
      <c r="BR512" s="253"/>
      <c r="BS512" s="253"/>
      <c r="BT512" s="253"/>
      <c r="BU512" s="253"/>
      <c r="BV512" s="253"/>
      <c r="BW512" s="253"/>
      <c r="BX512" s="253"/>
      <c r="BY512" s="253"/>
      <c r="BZ512" s="253"/>
      <c r="CA512" s="253"/>
      <c r="CB512" s="253"/>
      <c r="CC512" s="253"/>
      <c r="CD512" s="253"/>
      <c r="CE512" s="253"/>
      <c r="CF512" s="253"/>
      <c r="CG512" s="253"/>
      <c r="CH512" s="253"/>
      <c r="CI512" s="253"/>
      <c r="CJ512" s="253"/>
      <c r="CK512" s="253"/>
      <c r="CL512" s="253"/>
      <c r="CM512" s="253"/>
      <c r="CN512" s="253"/>
      <c r="CO512" s="253"/>
      <c r="CP512" s="253"/>
      <c r="CQ512" s="253"/>
      <c r="CR512" s="253"/>
      <c r="CS512" s="253"/>
      <c r="CT512" s="253"/>
      <c r="CU512" s="253"/>
      <c r="CV512" s="253"/>
      <c r="CW512" s="253"/>
      <c r="CX512" s="253"/>
      <c r="CY512" s="253"/>
      <c r="CZ512" s="253"/>
      <c r="DA512" s="253"/>
      <c r="DB512" s="253"/>
      <c r="DC512" s="253"/>
      <c r="DD512" s="253"/>
      <c r="DE512" s="253"/>
      <c r="DF512" s="253"/>
      <c r="DG512" s="253"/>
      <c r="DH512" s="253"/>
      <c r="DI512" s="253"/>
      <c r="DJ512" s="253"/>
      <c r="DK512" s="253"/>
      <c r="DL512" s="253"/>
      <c r="DM512" s="253"/>
      <c r="DN512" s="253"/>
      <c r="DO512" s="253"/>
      <c r="DP512" s="253"/>
      <c r="DQ512" s="253"/>
      <c r="DR512" s="253"/>
      <c r="DS512" s="253"/>
      <c r="DT512" s="253"/>
      <c r="DU512" s="253"/>
      <c r="DV512" s="253"/>
      <c r="DW512" s="253"/>
      <c r="DX512" s="253"/>
      <c r="DY512" s="253"/>
      <c r="DZ512" s="253"/>
      <c r="EA512" s="253"/>
      <c r="EB512" s="253"/>
      <c r="EC512" s="253"/>
      <c r="ED512" s="253"/>
      <c r="EE512" s="253"/>
      <c r="EF512" s="253"/>
      <c r="EG512" s="253"/>
      <c r="EH512" s="253"/>
      <c r="EI512" s="253"/>
      <c r="EJ512" s="253"/>
      <c r="EK512" s="253"/>
      <c r="EL512" s="253"/>
      <c r="EM512" s="253"/>
      <c r="EN512" s="253"/>
      <c r="EO512" s="253"/>
      <c r="EP512" s="253"/>
      <c r="EQ512" s="253"/>
      <c r="ER512" s="253"/>
      <c r="ES512" s="253"/>
      <c r="ET512" s="253"/>
      <c r="EU512" s="253"/>
      <c r="EV512" s="253"/>
      <c r="EW512" s="253"/>
      <c r="EX512" s="253"/>
      <c r="EY512" s="253"/>
      <c r="EZ512" s="253"/>
      <c r="FA512" s="253"/>
      <c r="FB512" s="253"/>
      <c r="FC512" s="253"/>
      <c r="FD512" s="253"/>
      <c r="FE512" s="253"/>
      <c r="FF512" s="253"/>
      <c r="FG512" s="253"/>
      <c r="FH512" s="253"/>
      <c r="FI512" s="253"/>
      <c r="FJ512" s="253"/>
      <c r="FK512" s="253"/>
      <c r="FL512" s="253"/>
      <c r="FM512" s="253"/>
      <c r="FN512" s="253"/>
      <c r="FO512" s="253"/>
      <c r="FP512" s="253"/>
      <c r="FQ512" s="253"/>
      <c r="FR512" s="253"/>
      <c r="FS512" s="253"/>
      <c r="FT512" s="253"/>
      <c r="FU512" s="253"/>
      <c r="FV512" s="253"/>
      <c r="FW512" s="253"/>
      <c r="FX512" s="253"/>
      <c r="FY512" s="253"/>
      <c r="FZ512" s="253"/>
      <c r="GA512" s="253"/>
      <c r="GB512" s="253"/>
      <c r="GC512" s="253"/>
      <c r="GD512" s="253"/>
      <c r="GE512" s="253"/>
      <c r="GF512" s="253"/>
      <c r="GG512" s="253"/>
      <c r="GH512" s="253"/>
      <c r="GI512" s="253"/>
      <c r="GJ512" s="253"/>
      <c r="GK512" s="253"/>
      <c r="GL512" s="253"/>
      <c r="GM512" s="253"/>
      <c r="GN512" s="253"/>
      <c r="GO512" s="253"/>
      <c r="GP512" s="253"/>
      <c r="GQ512" s="253"/>
      <c r="GR512" s="253"/>
      <c r="GS512" s="253"/>
      <c r="GT512" s="253"/>
      <c r="GU512" s="253"/>
      <c r="GV512" s="253"/>
      <c r="GW512" s="253"/>
      <c r="GX512" s="253"/>
      <c r="GY512" s="253"/>
      <c r="GZ512" s="253"/>
      <c r="HA512" s="253"/>
      <c r="HB512" s="253"/>
      <c r="HC512" s="253"/>
      <c r="HD512" s="253"/>
      <c r="HE512" s="253"/>
      <c r="HF512" s="253"/>
    </row>
    <row r="513" spans="1:214" s="312" customFormat="1" ht="15" customHeight="1" x14ac:dyDescent="0.25">
      <c r="A513" s="252"/>
      <c r="B513" s="253"/>
      <c r="C513" s="253"/>
      <c r="D513" s="253"/>
      <c r="E513" s="253"/>
      <c r="F513" s="253"/>
      <c r="G513" s="253"/>
      <c r="H513" s="253"/>
      <c r="I513" s="253"/>
      <c r="J513" s="253"/>
      <c r="K513" s="253"/>
      <c r="L513" s="253"/>
      <c r="M513" s="253"/>
      <c r="N513" s="253"/>
      <c r="O513" s="253"/>
      <c r="P513" s="253"/>
      <c r="Q513" s="253"/>
      <c r="R513" s="253"/>
      <c r="S513" s="253"/>
      <c r="T513" s="253"/>
      <c r="U513" s="253" t="s">
        <v>708</v>
      </c>
      <c r="V513" s="253"/>
      <c r="W513" s="253"/>
      <c r="X513" s="253"/>
      <c r="Y513" s="253"/>
      <c r="Z513" s="253"/>
      <c r="AA513" s="253"/>
      <c r="AB513" s="253"/>
      <c r="AC513" s="253" t="s">
        <v>323</v>
      </c>
      <c r="AD513" s="253"/>
      <c r="AE513" s="253"/>
      <c r="AF513" s="253"/>
      <c r="AG513" s="253"/>
      <c r="AH513" s="253"/>
      <c r="AI513" s="253"/>
      <c r="AJ513" s="253"/>
      <c r="AK513" s="253"/>
      <c r="AL513" s="253"/>
      <c r="AM513" s="253"/>
      <c r="AN513" s="253"/>
      <c r="AO513" s="253"/>
      <c r="AP513" s="253"/>
      <c r="AQ513" s="253"/>
      <c r="AR513" s="253"/>
      <c r="AS513" s="253"/>
      <c r="AT513" s="253"/>
      <c r="AU513" s="253"/>
      <c r="AV513" s="253"/>
      <c r="AW513" s="253"/>
      <c r="AX513" s="253"/>
      <c r="AY513" s="253"/>
      <c r="AZ513" s="253"/>
      <c r="BA513" s="253"/>
      <c r="BB513" s="253"/>
      <c r="BC513" s="253"/>
      <c r="BD513" s="253"/>
      <c r="BE513" s="253"/>
      <c r="BF513" s="253"/>
      <c r="BG513" s="253"/>
      <c r="BH513" s="253"/>
      <c r="BI513" s="253"/>
      <c r="BJ513" s="253"/>
      <c r="BK513" s="253"/>
      <c r="BL513" s="253"/>
      <c r="BM513" s="253"/>
      <c r="BN513" s="253"/>
      <c r="BO513" s="253"/>
      <c r="BP513" s="253"/>
      <c r="BQ513" s="253"/>
      <c r="BR513" s="253"/>
      <c r="BS513" s="253"/>
      <c r="BT513" s="253"/>
      <c r="BU513" s="253"/>
      <c r="BV513" s="253"/>
      <c r="BW513" s="253"/>
      <c r="BX513" s="253"/>
      <c r="BY513" s="253"/>
      <c r="BZ513" s="253"/>
      <c r="CA513" s="253"/>
      <c r="CB513" s="253"/>
      <c r="CC513" s="253"/>
      <c r="CD513" s="253"/>
      <c r="CE513" s="253"/>
      <c r="CF513" s="253"/>
      <c r="CG513" s="253"/>
      <c r="CH513" s="253"/>
      <c r="CI513" s="253"/>
      <c r="CJ513" s="253"/>
      <c r="CK513" s="253"/>
      <c r="CL513" s="253"/>
      <c r="CM513" s="253"/>
      <c r="CN513" s="253"/>
      <c r="CO513" s="253"/>
      <c r="CP513" s="253"/>
      <c r="CQ513" s="253"/>
      <c r="CR513" s="253"/>
      <c r="CS513" s="253"/>
      <c r="CT513" s="253"/>
      <c r="CU513" s="253"/>
      <c r="CV513" s="253"/>
      <c r="CW513" s="253"/>
      <c r="CX513" s="253"/>
      <c r="CY513" s="253"/>
      <c r="CZ513" s="253"/>
      <c r="DA513" s="253"/>
      <c r="DB513" s="253"/>
      <c r="DC513" s="253"/>
      <c r="DD513" s="253"/>
      <c r="DE513" s="253"/>
      <c r="DF513" s="253"/>
      <c r="DG513" s="253"/>
      <c r="DH513" s="253"/>
      <c r="DI513" s="253"/>
      <c r="DJ513" s="253"/>
      <c r="DK513" s="253"/>
      <c r="DL513" s="253"/>
      <c r="DM513" s="253"/>
      <c r="DN513" s="253"/>
      <c r="DO513" s="253"/>
      <c r="DP513" s="253"/>
      <c r="DQ513" s="253"/>
      <c r="DR513" s="253"/>
      <c r="DS513" s="253"/>
      <c r="DT513" s="253"/>
      <c r="DU513" s="253"/>
      <c r="DV513" s="253"/>
      <c r="DW513" s="253"/>
      <c r="DX513" s="253"/>
      <c r="DY513" s="253"/>
      <c r="DZ513" s="253"/>
      <c r="EA513" s="253"/>
      <c r="EB513" s="253"/>
      <c r="EC513" s="253"/>
      <c r="ED513" s="253"/>
      <c r="EE513" s="253"/>
      <c r="EF513" s="253"/>
      <c r="EG513" s="253"/>
      <c r="EH513" s="253"/>
      <c r="EI513" s="253"/>
      <c r="EJ513" s="253"/>
      <c r="EK513" s="253"/>
      <c r="EL513" s="253"/>
      <c r="EM513" s="253"/>
      <c r="EN513" s="253"/>
      <c r="EO513" s="253"/>
      <c r="EP513" s="253"/>
      <c r="EQ513" s="253"/>
      <c r="ER513" s="253"/>
      <c r="ES513" s="253"/>
      <c r="ET513" s="253"/>
      <c r="EU513" s="253"/>
      <c r="EV513" s="253"/>
      <c r="EW513" s="253"/>
      <c r="EX513" s="253"/>
      <c r="EY513" s="253"/>
      <c r="EZ513" s="253"/>
      <c r="FA513" s="253"/>
      <c r="FB513" s="253"/>
      <c r="FC513" s="253"/>
      <c r="FD513" s="253"/>
      <c r="FE513" s="253"/>
      <c r="FF513" s="253"/>
      <c r="FG513" s="253"/>
      <c r="FH513" s="253"/>
      <c r="FI513" s="253"/>
      <c r="FJ513" s="253"/>
      <c r="FK513" s="253"/>
      <c r="FL513" s="253"/>
      <c r="FM513" s="253"/>
      <c r="FN513" s="253"/>
      <c r="FO513" s="253"/>
      <c r="FP513" s="253"/>
      <c r="FQ513" s="253"/>
      <c r="FR513" s="253"/>
      <c r="FS513" s="253"/>
      <c r="FT513" s="253"/>
      <c r="FU513" s="253"/>
      <c r="FV513" s="253"/>
      <c r="FW513" s="253"/>
      <c r="FX513" s="253"/>
      <c r="FY513" s="253"/>
      <c r="FZ513" s="253"/>
      <c r="GA513" s="253"/>
      <c r="GB513" s="253"/>
      <c r="GC513" s="253"/>
      <c r="GD513" s="253"/>
      <c r="GE513" s="253"/>
      <c r="GF513" s="253"/>
      <c r="GG513" s="253"/>
      <c r="GH513" s="253"/>
      <c r="GI513" s="253"/>
      <c r="GJ513" s="253"/>
      <c r="GK513" s="253"/>
      <c r="GL513" s="253"/>
      <c r="GM513" s="253"/>
      <c r="GN513" s="253"/>
      <c r="GO513" s="253"/>
      <c r="GP513" s="253"/>
      <c r="GQ513" s="253"/>
      <c r="GR513" s="253"/>
      <c r="GS513" s="253"/>
      <c r="GT513" s="253"/>
      <c r="GU513" s="253"/>
      <c r="GV513" s="253"/>
      <c r="GW513" s="253"/>
      <c r="GX513" s="253"/>
      <c r="GY513" s="253"/>
      <c r="GZ513" s="253"/>
      <c r="HA513" s="253"/>
      <c r="HB513" s="253"/>
      <c r="HC513" s="253"/>
      <c r="HD513" s="253"/>
      <c r="HE513" s="253"/>
      <c r="HF513" s="253"/>
    </row>
    <row r="514" spans="1:214" s="312" customFormat="1" ht="15" customHeight="1" x14ac:dyDescent="0.25">
      <c r="A514" s="252"/>
      <c r="B514" s="253"/>
      <c r="C514" s="253"/>
      <c r="D514" s="253"/>
      <c r="E514" s="253"/>
      <c r="F514" s="253"/>
      <c r="G514" s="253"/>
      <c r="H514" s="253"/>
      <c r="I514" s="253"/>
      <c r="J514" s="253"/>
      <c r="K514" s="253"/>
      <c r="L514" s="253"/>
      <c r="M514" s="253"/>
      <c r="N514" s="253"/>
      <c r="O514" s="253"/>
      <c r="P514" s="253"/>
      <c r="Q514" s="253"/>
      <c r="R514" s="253"/>
      <c r="S514" s="253"/>
      <c r="T514" s="253"/>
      <c r="U514" s="253" t="s">
        <v>709</v>
      </c>
      <c r="V514" s="253"/>
      <c r="W514" s="253"/>
      <c r="X514" s="253"/>
      <c r="Y514" s="253"/>
      <c r="Z514" s="253"/>
      <c r="AA514" s="253"/>
      <c r="AB514" s="253"/>
      <c r="AC514" s="253" t="s">
        <v>393</v>
      </c>
      <c r="AD514" s="253"/>
      <c r="AE514" s="253"/>
      <c r="AF514" s="253"/>
      <c r="AG514" s="253"/>
      <c r="AH514" s="253"/>
      <c r="AI514" s="253"/>
      <c r="AJ514" s="253"/>
      <c r="AK514" s="253"/>
      <c r="AL514" s="253"/>
      <c r="AM514" s="253"/>
      <c r="AN514" s="253"/>
      <c r="AO514" s="253"/>
      <c r="AP514" s="253"/>
      <c r="AQ514" s="253"/>
      <c r="AR514" s="253"/>
      <c r="AS514" s="253"/>
      <c r="AT514" s="253"/>
      <c r="AU514" s="253"/>
      <c r="AV514" s="253"/>
      <c r="AW514" s="253"/>
      <c r="AX514" s="253"/>
      <c r="AY514" s="253"/>
      <c r="AZ514" s="253"/>
      <c r="BA514" s="253"/>
      <c r="BB514" s="253"/>
      <c r="BC514" s="253"/>
      <c r="BD514" s="253"/>
      <c r="BE514" s="253"/>
      <c r="BF514" s="253"/>
      <c r="BG514" s="253"/>
      <c r="BH514" s="253"/>
      <c r="BI514" s="253"/>
      <c r="BJ514" s="253"/>
      <c r="BK514" s="253"/>
      <c r="BL514" s="253"/>
      <c r="BM514" s="253"/>
      <c r="BN514" s="253"/>
      <c r="BO514" s="253"/>
      <c r="BP514" s="253"/>
      <c r="BQ514" s="253"/>
      <c r="BR514" s="253"/>
      <c r="BS514" s="253"/>
      <c r="BT514" s="253"/>
      <c r="BU514" s="253"/>
      <c r="BV514" s="253"/>
      <c r="BW514" s="253"/>
      <c r="BX514" s="253"/>
      <c r="BY514" s="253"/>
      <c r="BZ514" s="253"/>
      <c r="CA514" s="253"/>
      <c r="CB514" s="253"/>
      <c r="CC514" s="253"/>
      <c r="CD514" s="253"/>
      <c r="CE514" s="253"/>
      <c r="CF514" s="253"/>
      <c r="CG514" s="253"/>
      <c r="CH514" s="253"/>
      <c r="CI514" s="253"/>
      <c r="CJ514" s="253"/>
      <c r="CK514" s="253"/>
      <c r="CL514" s="253"/>
      <c r="CM514" s="253"/>
      <c r="CN514" s="253"/>
      <c r="CO514" s="253"/>
      <c r="CP514" s="253"/>
      <c r="CQ514" s="253"/>
      <c r="CR514" s="253"/>
      <c r="CS514" s="253"/>
      <c r="CT514" s="253"/>
      <c r="CU514" s="253"/>
      <c r="CV514" s="253"/>
      <c r="CW514" s="253"/>
      <c r="CX514" s="253"/>
      <c r="CY514" s="253"/>
      <c r="CZ514" s="253"/>
      <c r="DA514" s="253"/>
      <c r="DB514" s="253"/>
      <c r="DC514" s="253"/>
      <c r="DD514" s="253"/>
      <c r="DE514" s="253"/>
      <c r="DF514" s="253"/>
      <c r="DG514" s="253"/>
      <c r="DH514" s="253"/>
      <c r="DI514" s="253"/>
      <c r="DJ514" s="253"/>
      <c r="DK514" s="253"/>
      <c r="DL514" s="253"/>
      <c r="DM514" s="253"/>
      <c r="DN514" s="253"/>
      <c r="DO514" s="253"/>
      <c r="DP514" s="253"/>
      <c r="DQ514" s="253"/>
      <c r="DR514" s="253"/>
      <c r="DS514" s="253"/>
      <c r="DT514" s="253"/>
      <c r="DU514" s="253"/>
      <c r="DV514" s="253"/>
      <c r="DW514" s="253"/>
      <c r="DX514" s="253"/>
      <c r="DY514" s="253"/>
      <c r="DZ514" s="253"/>
      <c r="EA514" s="253"/>
      <c r="EB514" s="253"/>
      <c r="EC514" s="253"/>
      <c r="ED514" s="253"/>
      <c r="EE514" s="253"/>
      <c r="EF514" s="253"/>
      <c r="EG514" s="253"/>
      <c r="EH514" s="253"/>
      <c r="EI514" s="253"/>
      <c r="EJ514" s="253"/>
      <c r="EK514" s="253"/>
      <c r="EL514" s="253"/>
      <c r="EM514" s="253"/>
      <c r="EN514" s="253"/>
      <c r="EO514" s="253"/>
      <c r="EP514" s="253"/>
      <c r="EQ514" s="253"/>
      <c r="ER514" s="253"/>
      <c r="ES514" s="253"/>
      <c r="ET514" s="253"/>
      <c r="EU514" s="253"/>
      <c r="EV514" s="253"/>
      <c r="EW514" s="253"/>
      <c r="EX514" s="253"/>
      <c r="EY514" s="253"/>
      <c r="EZ514" s="253"/>
      <c r="FA514" s="253"/>
      <c r="FB514" s="253"/>
      <c r="FC514" s="253"/>
      <c r="FD514" s="253"/>
      <c r="FE514" s="253"/>
      <c r="FF514" s="253"/>
      <c r="FG514" s="253"/>
      <c r="FH514" s="253"/>
      <c r="FI514" s="253"/>
      <c r="FJ514" s="253"/>
      <c r="FK514" s="253"/>
      <c r="FL514" s="253"/>
      <c r="FM514" s="253"/>
      <c r="FN514" s="253"/>
      <c r="FO514" s="253"/>
      <c r="FP514" s="253"/>
      <c r="FQ514" s="253"/>
      <c r="FR514" s="253"/>
      <c r="FS514" s="253"/>
      <c r="FT514" s="253"/>
      <c r="FU514" s="253"/>
      <c r="FV514" s="253"/>
      <c r="FW514" s="253"/>
      <c r="FX514" s="253"/>
      <c r="FY514" s="253"/>
      <c r="FZ514" s="253"/>
      <c r="GA514" s="253"/>
      <c r="GB514" s="253"/>
      <c r="GC514" s="253"/>
      <c r="GD514" s="253"/>
      <c r="GE514" s="253"/>
      <c r="GF514" s="253"/>
      <c r="GG514" s="253"/>
      <c r="GH514" s="253"/>
      <c r="GI514" s="253"/>
      <c r="GJ514" s="253"/>
      <c r="GK514" s="253"/>
      <c r="GL514" s="253"/>
      <c r="GM514" s="253"/>
      <c r="GN514" s="253"/>
      <c r="GO514" s="253"/>
      <c r="GP514" s="253"/>
      <c r="GQ514" s="253"/>
      <c r="GR514" s="253"/>
      <c r="GS514" s="253"/>
      <c r="GT514" s="253"/>
      <c r="GU514" s="253"/>
      <c r="GV514" s="253"/>
      <c r="GW514" s="253"/>
      <c r="GX514" s="253"/>
      <c r="GY514" s="253"/>
      <c r="GZ514" s="253"/>
      <c r="HA514" s="253"/>
      <c r="HB514" s="253"/>
      <c r="HC514" s="253"/>
      <c r="HD514" s="253"/>
      <c r="HE514" s="253"/>
      <c r="HF514" s="253"/>
    </row>
    <row r="515" spans="1:214" s="312" customFormat="1" ht="15" customHeight="1" x14ac:dyDescent="0.25">
      <c r="A515" s="252"/>
      <c r="B515" s="253"/>
      <c r="C515" s="253"/>
      <c r="D515" s="253"/>
      <c r="E515" s="253"/>
      <c r="F515" s="253"/>
      <c r="G515" s="253"/>
      <c r="H515" s="253"/>
      <c r="I515" s="253"/>
      <c r="J515" s="253"/>
      <c r="K515" s="253"/>
      <c r="L515" s="253"/>
      <c r="M515" s="253"/>
      <c r="N515" s="253"/>
      <c r="O515" s="253"/>
      <c r="P515" s="253"/>
      <c r="Q515" s="253"/>
      <c r="R515" s="253"/>
      <c r="S515" s="253"/>
      <c r="T515" s="253"/>
      <c r="U515" s="253" t="s">
        <v>710</v>
      </c>
      <c r="V515" s="253"/>
      <c r="W515" s="253"/>
      <c r="X515" s="253"/>
      <c r="Y515" s="253"/>
      <c r="Z515" s="253"/>
      <c r="AA515" s="253"/>
      <c r="AB515" s="253"/>
      <c r="AC515" s="253" t="s">
        <v>323</v>
      </c>
      <c r="AD515" s="253"/>
      <c r="AE515" s="253"/>
      <c r="AF515" s="253"/>
      <c r="AG515" s="253"/>
      <c r="AH515" s="253"/>
      <c r="AI515" s="253"/>
      <c r="AJ515" s="253"/>
      <c r="AK515" s="253"/>
      <c r="AL515" s="253"/>
      <c r="AM515" s="253"/>
      <c r="AN515" s="253"/>
      <c r="AO515" s="253"/>
      <c r="AP515" s="253"/>
      <c r="AQ515" s="253"/>
      <c r="AR515" s="253"/>
      <c r="AS515" s="253"/>
      <c r="AT515" s="253"/>
      <c r="AU515" s="253"/>
      <c r="AV515" s="253"/>
      <c r="AW515" s="253"/>
      <c r="AX515" s="253"/>
      <c r="AY515" s="253"/>
      <c r="AZ515" s="253"/>
      <c r="BA515" s="253"/>
      <c r="BB515" s="253"/>
      <c r="BC515" s="253"/>
      <c r="BD515" s="253"/>
      <c r="BE515" s="253"/>
      <c r="BF515" s="253"/>
      <c r="BG515" s="253"/>
      <c r="BH515" s="253"/>
      <c r="BI515" s="253"/>
      <c r="BJ515" s="253"/>
      <c r="BK515" s="253"/>
      <c r="BL515" s="253"/>
      <c r="BM515" s="253"/>
      <c r="BN515" s="253"/>
      <c r="BO515" s="253"/>
      <c r="BP515" s="253"/>
      <c r="BQ515" s="253"/>
      <c r="BR515" s="253"/>
      <c r="BS515" s="253"/>
      <c r="BT515" s="253"/>
      <c r="BU515" s="253"/>
      <c r="BV515" s="253"/>
      <c r="BW515" s="253"/>
      <c r="BX515" s="253"/>
      <c r="BY515" s="253"/>
      <c r="BZ515" s="253"/>
      <c r="CA515" s="253"/>
      <c r="CB515" s="253"/>
      <c r="CC515" s="253"/>
      <c r="CD515" s="253"/>
      <c r="CE515" s="253"/>
      <c r="CF515" s="253"/>
      <c r="CG515" s="253"/>
      <c r="CH515" s="253"/>
      <c r="CI515" s="253"/>
      <c r="CJ515" s="253"/>
      <c r="CK515" s="253"/>
      <c r="CL515" s="253"/>
      <c r="CM515" s="253"/>
      <c r="CN515" s="253"/>
      <c r="CO515" s="253"/>
      <c r="CP515" s="253"/>
      <c r="CQ515" s="253"/>
      <c r="CR515" s="253"/>
      <c r="CS515" s="253"/>
      <c r="CT515" s="253"/>
      <c r="CU515" s="253"/>
      <c r="CV515" s="253"/>
      <c r="CW515" s="253"/>
      <c r="CX515" s="253"/>
      <c r="CY515" s="253"/>
      <c r="CZ515" s="253"/>
      <c r="DA515" s="253"/>
      <c r="DB515" s="253"/>
      <c r="DC515" s="253"/>
      <c r="DD515" s="253"/>
      <c r="DE515" s="253"/>
      <c r="DF515" s="253"/>
      <c r="DG515" s="253"/>
      <c r="DH515" s="253"/>
      <c r="DI515" s="253"/>
      <c r="DJ515" s="253"/>
      <c r="DK515" s="253"/>
      <c r="DL515" s="253"/>
      <c r="DM515" s="253"/>
      <c r="DN515" s="253"/>
      <c r="DO515" s="253"/>
      <c r="DP515" s="253"/>
      <c r="DQ515" s="253"/>
      <c r="DR515" s="253"/>
      <c r="DS515" s="253"/>
      <c r="DT515" s="253"/>
      <c r="DU515" s="253"/>
      <c r="DV515" s="253"/>
      <c r="DW515" s="253"/>
      <c r="DX515" s="253"/>
      <c r="DY515" s="253"/>
      <c r="DZ515" s="253"/>
      <c r="EA515" s="253"/>
      <c r="EB515" s="253"/>
      <c r="EC515" s="253"/>
      <c r="ED515" s="253"/>
      <c r="EE515" s="253"/>
      <c r="EF515" s="253"/>
      <c r="EG515" s="253"/>
      <c r="EH515" s="253"/>
      <c r="EI515" s="253"/>
      <c r="EJ515" s="253"/>
      <c r="EK515" s="253"/>
      <c r="EL515" s="253"/>
      <c r="EM515" s="253"/>
      <c r="EN515" s="253"/>
      <c r="EO515" s="253"/>
      <c r="EP515" s="253"/>
      <c r="EQ515" s="253"/>
      <c r="ER515" s="253"/>
      <c r="ES515" s="253"/>
      <c r="ET515" s="253"/>
      <c r="EU515" s="253"/>
      <c r="EV515" s="253"/>
      <c r="EW515" s="253"/>
      <c r="EX515" s="253"/>
      <c r="EY515" s="253"/>
      <c r="EZ515" s="253"/>
      <c r="FA515" s="253"/>
      <c r="FB515" s="253"/>
      <c r="FC515" s="253"/>
      <c r="FD515" s="253"/>
      <c r="FE515" s="253"/>
      <c r="FF515" s="253"/>
      <c r="FG515" s="253"/>
      <c r="FH515" s="253"/>
      <c r="FI515" s="253"/>
      <c r="FJ515" s="253"/>
      <c r="FK515" s="253"/>
      <c r="FL515" s="253"/>
      <c r="FM515" s="253"/>
      <c r="FN515" s="253"/>
      <c r="FO515" s="253"/>
      <c r="FP515" s="253"/>
      <c r="FQ515" s="253"/>
      <c r="FR515" s="253"/>
      <c r="FS515" s="253"/>
      <c r="FT515" s="253"/>
      <c r="FU515" s="253"/>
      <c r="FV515" s="253"/>
      <c r="FW515" s="253"/>
      <c r="FX515" s="253"/>
      <c r="FY515" s="253"/>
      <c r="FZ515" s="253"/>
      <c r="GA515" s="253"/>
      <c r="GB515" s="253"/>
      <c r="GC515" s="253"/>
      <c r="GD515" s="253"/>
      <c r="GE515" s="253"/>
      <c r="GF515" s="253"/>
      <c r="GG515" s="253"/>
      <c r="GH515" s="253"/>
      <c r="GI515" s="253"/>
      <c r="GJ515" s="253"/>
      <c r="GK515" s="253"/>
      <c r="GL515" s="253"/>
      <c r="GM515" s="253"/>
      <c r="GN515" s="253"/>
      <c r="GO515" s="253"/>
      <c r="GP515" s="253"/>
      <c r="GQ515" s="253"/>
      <c r="GR515" s="253"/>
      <c r="GS515" s="253"/>
      <c r="GT515" s="253"/>
      <c r="GU515" s="253"/>
      <c r="GV515" s="253"/>
      <c r="GW515" s="253"/>
      <c r="GX515" s="253"/>
      <c r="GY515" s="253"/>
      <c r="GZ515" s="253"/>
      <c r="HA515" s="253"/>
      <c r="HB515" s="253"/>
      <c r="HC515" s="253"/>
      <c r="HD515" s="253"/>
      <c r="HE515" s="253"/>
      <c r="HF515" s="253"/>
    </row>
    <row r="516" spans="1:214" s="312" customFormat="1" ht="15" customHeight="1" x14ac:dyDescent="0.25">
      <c r="A516" s="252"/>
      <c r="B516" s="253"/>
      <c r="C516" s="253"/>
      <c r="D516" s="253"/>
      <c r="E516" s="253"/>
      <c r="F516" s="253"/>
      <c r="G516" s="253"/>
      <c r="H516" s="253"/>
      <c r="I516" s="253"/>
      <c r="J516" s="253"/>
      <c r="K516" s="253"/>
      <c r="L516" s="253"/>
      <c r="M516" s="253"/>
      <c r="N516" s="253"/>
      <c r="O516" s="253"/>
      <c r="P516" s="253"/>
      <c r="Q516" s="253"/>
      <c r="R516" s="253"/>
      <c r="S516" s="253"/>
      <c r="T516" s="253"/>
      <c r="U516" s="253" t="s">
        <v>711</v>
      </c>
      <c r="V516" s="253"/>
      <c r="W516" s="253"/>
      <c r="X516" s="253"/>
      <c r="Y516" s="253"/>
      <c r="Z516" s="253"/>
      <c r="AA516" s="253"/>
      <c r="AB516" s="253"/>
      <c r="AC516" s="253" t="s">
        <v>393</v>
      </c>
      <c r="AD516" s="253"/>
      <c r="AE516" s="253"/>
      <c r="AF516" s="253"/>
      <c r="AG516" s="253"/>
      <c r="AH516" s="253"/>
      <c r="AI516" s="253"/>
      <c r="AJ516" s="253"/>
      <c r="AK516" s="253"/>
      <c r="AL516" s="253"/>
      <c r="AM516" s="253"/>
      <c r="AN516" s="253"/>
      <c r="AO516" s="253"/>
      <c r="AP516" s="253"/>
      <c r="AQ516" s="253"/>
      <c r="AR516" s="253"/>
      <c r="AS516" s="253"/>
      <c r="AT516" s="253"/>
      <c r="AU516" s="253"/>
      <c r="AV516" s="253"/>
      <c r="AW516" s="253"/>
      <c r="AX516" s="253"/>
      <c r="AY516" s="253"/>
      <c r="AZ516" s="253"/>
      <c r="BA516" s="253"/>
      <c r="BB516" s="253"/>
      <c r="BC516" s="253"/>
      <c r="BD516" s="253"/>
      <c r="BE516" s="253"/>
      <c r="BF516" s="253"/>
      <c r="BG516" s="253"/>
      <c r="BH516" s="253"/>
      <c r="BI516" s="253"/>
      <c r="BJ516" s="253"/>
      <c r="BK516" s="253"/>
      <c r="BL516" s="253"/>
      <c r="BM516" s="253"/>
      <c r="BN516" s="253"/>
      <c r="BO516" s="253"/>
      <c r="BP516" s="253"/>
      <c r="BQ516" s="253"/>
      <c r="BR516" s="253"/>
      <c r="BS516" s="253"/>
      <c r="BT516" s="253"/>
      <c r="BU516" s="253"/>
      <c r="BV516" s="253"/>
      <c r="BW516" s="253"/>
      <c r="BX516" s="253"/>
      <c r="BY516" s="253"/>
      <c r="BZ516" s="253"/>
      <c r="CA516" s="253"/>
      <c r="CB516" s="253"/>
      <c r="CC516" s="253"/>
      <c r="CD516" s="253"/>
      <c r="CE516" s="253"/>
      <c r="CF516" s="253"/>
      <c r="CG516" s="253"/>
      <c r="CH516" s="253"/>
      <c r="CI516" s="253"/>
      <c r="CJ516" s="253"/>
      <c r="CK516" s="253"/>
      <c r="CL516" s="253"/>
      <c r="CM516" s="253"/>
      <c r="CN516" s="253"/>
      <c r="CO516" s="253"/>
      <c r="CP516" s="253"/>
      <c r="CQ516" s="253"/>
      <c r="CR516" s="253"/>
      <c r="CS516" s="253"/>
      <c r="CT516" s="253"/>
      <c r="CU516" s="253"/>
      <c r="CV516" s="253"/>
      <c r="CW516" s="253"/>
      <c r="CX516" s="253"/>
      <c r="CY516" s="253"/>
      <c r="CZ516" s="253"/>
      <c r="DA516" s="253"/>
      <c r="DB516" s="253"/>
      <c r="DC516" s="253"/>
      <c r="DD516" s="253"/>
      <c r="DE516" s="253"/>
      <c r="DF516" s="253"/>
      <c r="DG516" s="253"/>
      <c r="DH516" s="253"/>
      <c r="DI516" s="253"/>
      <c r="DJ516" s="253"/>
      <c r="DK516" s="253"/>
      <c r="DL516" s="253"/>
      <c r="DM516" s="253"/>
      <c r="DN516" s="253"/>
      <c r="DO516" s="253"/>
      <c r="DP516" s="253"/>
      <c r="DQ516" s="253"/>
      <c r="DR516" s="253"/>
      <c r="DS516" s="253"/>
      <c r="DT516" s="253"/>
      <c r="DU516" s="253"/>
      <c r="DV516" s="253"/>
      <c r="DW516" s="253"/>
      <c r="DX516" s="253"/>
      <c r="DY516" s="253"/>
      <c r="DZ516" s="253"/>
      <c r="EA516" s="253"/>
      <c r="EB516" s="253"/>
      <c r="EC516" s="253"/>
      <c r="ED516" s="253"/>
      <c r="EE516" s="253"/>
      <c r="EF516" s="253"/>
      <c r="EG516" s="253"/>
      <c r="EH516" s="253"/>
      <c r="EI516" s="253"/>
      <c r="EJ516" s="253"/>
      <c r="EK516" s="253"/>
      <c r="EL516" s="253"/>
      <c r="EM516" s="253"/>
      <c r="EN516" s="253"/>
      <c r="EO516" s="253"/>
      <c r="EP516" s="253"/>
      <c r="EQ516" s="253"/>
      <c r="ER516" s="253"/>
      <c r="ES516" s="253"/>
      <c r="ET516" s="253"/>
      <c r="EU516" s="253"/>
      <c r="EV516" s="253"/>
      <c r="EW516" s="253"/>
      <c r="EX516" s="253"/>
      <c r="EY516" s="253"/>
      <c r="EZ516" s="253"/>
      <c r="FA516" s="253"/>
      <c r="FB516" s="253"/>
      <c r="FC516" s="253"/>
      <c r="FD516" s="253"/>
      <c r="FE516" s="253"/>
      <c r="FF516" s="253"/>
      <c r="FG516" s="253"/>
      <c r="FH516" s="253"/>
      <c r="FI516" s="253"/>
      <c r="FJ516" s="253"/>
      <c r="FK516" s="253"/>
      <c r="FL516" s="253"/>
      <c r="FM516" s="253"/>
      <c r="FN516" s="253"/>
      <c r="FO516" s="253"/>
      <c r="FP516" s="253"/>
      <c r="FQ516" s="253"/>
      <c r="FR516" s="253"/>
      <c r="FS516" s="253"/>
      <c r="FT516" s="253"/>
      <c r="FU516" s="253"/>
      <c r="FV516" s="253"/>
      <c r="FW516" s="253"/>
      <c r="FX516" s="253"/>
      <c r="FY516" s="253"/>
      <c r="FZ516" s="253"/>
      <c r="GA516" s="253"/>
      <c r="GB516" s="253"/>
      <c r="GC516" s="253"/>
      <c r="GD516" s="253"/>
      <c r="GE516" s="253"/>
      <c r="GF516" s="253"/>
      <c r="GG516" s="253"/>
      <c r="GH516" s="253"/>
      <c r="GI516" s="253"/>
      <c r="GJ516" s="253"/>
      <c r="GK516" s="253"/>
      <c r="GL516" s="253"/>
      <c r="GM516" s="253"/>
      <c r="GN516" s="253"/>
      <c r="GO516" s="253"/>
      <c r="GP516" s="253"/>
      <c r="GQ516" s="253"/>
      <c r="GR516" s="253"/>
      <c r="GS516" s="253"/>
      <c r="GT516" s="253"/>
      <c r="GU516" s="253"/>
      <c r="GV516" s="253"/>
      <c r="GW516" s="253"/>
      <c r="GX516" s="253"/>
      <c r="GY516" s="253"/>
      <c r="GZ516" s="253"/>
      <c r="HA516" s="253"/>
      <c r="HB516" s="253"/>
      <c r="HC516" s="253"/>
      <c r="HD516" s="253"/>
      <c r="HE516" s="253"/>
      <c r="HF516" s="253"/>
    </row>
    <row r="517" spans="1:214" s="312" customFormat="1" ht="15" customHeight="1" x14ac:dyDescent="0.25">
      <c r="A517" s="252"/>
      <c r="B517" s="253"/>
      <c r="C517" s="253"/>
      <c r="D517" s="253"/>
      <c r="E517" s="253"/>
      <c r="F517" s="253"/>
      <c r="G517" s="253"/>
      <c r="H517" s="253"/>
      <c r="I517" s="253"/>
      <c r="J517" s="253"/>
      <c r="K517" s="253"/>
      <c r="L517" s="253"/>
      <c r="M517" s="253"/>
      <c r="N517" s="253"/>
      <c r="O517" s="253"/>
      <c r="P517" s="253"/>
      <c r="Q517" s="253"/>
      <c r="R517" s="253"/>
      <c r="S517" s="253"/>
      <c r="T517" s="253"/>
      <c r="U517" s="253" t="s">
        <v>712</v>
      </c>
      <c r="V517" s="253"/>
      <c r="W517" s="253"/>
      <c r="X517" s="253"/>
      <c r="Y517" s="253"/>
      <c r="Z517" s="253"/>
      <c r="AA517" s="253"/>
      <c r="AB517" s="253"/>
      <c r="AC517" s="253" t="s">
        <v>393</v>
      </c>
      <c r="AD517" s="253"/>
      <c r="AE517" s="253"/>
      <c r="AF517" s="253"/>
      <c r="AG517" s="253"/>
      <c r="AH517" s="253"/>
      <c r="AI517" s="253"/>
      <c r="AJ517" s="253"/>
      <c r="AK517" s="253"/>
      <c r="AL517" s="253"/>
      <c r="AM517" s="253"/>
      <c r="AN517" s="253"/>
      <c r="AO517" s="253"/>
      <c r="AP517" s="253"/>
      <c r="AQ517" s="253"/>
      <c r="AR517" s="253"/>
      <c r="AS517" s="253"/>
      <c r="AT517" s="253"/>
      <c r="AU517" s="253"/>
      <c r="AV517" s="253"/>
      <c r="AW517" s="253"/>
      <c r="AX517" s="253"/>
      <c r="AY517" s="253"/>
      <c r="AZ517" s="253"/>
      <c r="BA517" s="253"/>
      <c r="BB517" s="253"/>
      <c r="BC517" s="253"/>
      <c r="BD517" s="253"/>
      <c r="BE517" s="253"/>
      <c r="BF517" s="253"/>
      <c r="BG517" s="253"/>
      <c r="BH517" s="253"/>
      <c r="BI517" s="253"/>
      <c r="BJ517" s="253"/>
      <c r="BK517" s="253"/>
      <c r="BL517" s="253"/>
      <c r="BM517" s="253"/>
      <c r="BN517" s="253"/>
      <c r="BO517" s="253"/>
      <c r="BP517" s="253"/>
      <c r="BQ517" s="253"/>
      <c r="BR517" s="253"/>
      <c r="BS517" s="253"/>
      <c r="BT517" s="253"/>
      <c r="BU517" s="253"/>
      <c r="BV517" s="253"/>
      <c r="BW517" s="253"/>
      <c r="BX517" s="253"/>
      <c r="BY517" s="253"/>
      <c r="BZ517" s="253"/>
      <c r="CA517" s="253"/>
      <c r="CB517" s="253"/>
      <c r="CC517" s="253"/>
      <c r="CD517" s="253"/>
      <c r="CE517" s="253"/>
      <c r="CF517" s="253"/>
      <c r="CG517" s="253"/>
      <c r="CH517" s="253"/>
      <c r="CI517" s="253"/>
      <c r="CJ517" s="253"/>
      <c r="CK517" s="253"/>
      <c r="CL517" s="253"/>
      <c r="CM517" s="253"/>
      <c r="CN517" s="253"/>
      <c r="CO517" s="253"/>
      <c r="CP517" s="253"/>
      <c r="CQ517" s="253"/>
      <c r="CR517" s="253"/>
      <c r="CS517" s="253"/>
      <c r="CT517" s="253"/>
      <c r="CU517" s="253"/>
      <c r="CV517" s="253"/>
      <c r="CW517" s="253"/>
      <c r="CX517" s="253"/>
      <c r="CY517" s="253"/>
      <c r="CZ517" s="253"/>
      <c r="DA517" s="253"/>
      <c r="DB517" s="253"/>
      <c r="DC517" s="253"/>
      <c r="DD517" s="253"/>
      <c r="DE517" s="253"/>
      <c r="DF517" s="253"/>
      <c r="DG517" s="253"/>
      <c r="DH517" s="253"/>
      <c r="DI517" s="253"/>
      <c r="DJ517" s="253"/>
      <c r="DK517" s="253"/>
      <c r="DL517" s="253"/>
      <c r="DM517" s="253"/>
      <c r="DN517" s="253"/>
      <c r="DO517" s="253"/>
      <c r="DP517" s="253"/>
      <c r="DQ517" s="253"/>
      <c r="DR517" s="253"/>
      <c r="DS517" s="253"/>
      <c r="DT517" s="253"/>
      <c r="DU517" s="253"/>
      <c r="DV517" s="253"/>
      <c r="DW517" s="253"/>
      <c r="DX517" s="253"/>
      <c r="DY517" s="253"/>
      <c r="DZ517" s="253"/>
      <c r="EA517" s="253"/>
      <c r="EB517" s="253"/>
      <c r="EC517" s="253"/>
      <c r="ED517" s="253"/>
      <c r="EE517" s="253"/>
      <c r="EF517" s="253"/>
      <c r="EG517" s="253"/>
      <c r="EH517" s="253"/>
      <c r="EI517" s="253"/>
      <c r="EJ517" s="253"/>
      <c r="EK517" s="253"/>
      <c r="EL517" s="253"/>
      <c r="EM517" s="253"/>
      <c r="EN517" s="253"/>
      <c r="EO517" s="253"/>
      <c r="EP517" s="253"/>
      <c r="EQ517" s="253"/>
      <c r="ER517" s="253"/>
      <c r="ES517" s="253"/>
      <c r="ET517" s="253"/>
      <c r="EU517" s="253"/>
      <c r="EV517" s="253"/>
      <c r="EW517" s="253"/>
      <c r="EX517" s="253"/>
      <c r="EY517" s="253"/>
      <c r="EZ517" s="253"/>
      <c r="FA517" s="253"/>
      <c r="FB517" s="253"/>
      <c r="FC517" s="253"/>
      <c r="FD517" s="253"/>
      <c r="FE517" s="253"/>
      <c r="FF517" s="253"/>
      <c r="FG517" s="253"/>
      <c r="FH517" s="253"/>
      <c r="FI517" s="253"/>
      <c r="FJ517" s="253"/>
      <c r="FK517" s="253"/>
      <c r="FL517" s="253"/>
      <c r="FM517" s="253"/>
      <c r="FN517" s="253"/>
      <c r="FO517" s="253"/>
      <c r="FP517" s="253"/>
      <c r="FQ517" s="253"/>
      <c r="FR517" s="253"/>
      <c r="FS517" s="253"/>
      <c r="FT517" s="253"/>
      <c r="FU517" s="253"/>
      <c r="FV517" s="253"/>
      <c r="FW517" s="253"/>
      <c r="FX517" s="253"/>
      <c r="FY517" s="253"/>
      <c r="FZ517" s="253"/>
      <c r="GA517" s="253"/>
      <c r="GB517" s="253"/>
      <c r="GC517" s="253"/>
      <c r="GD517" s="253"/>
      <c r="GE517" s="253"/>
      <c r="GF517" s="253"/>
      <c r="GG517" s="253"/>
      <c r="GH517" s="253"/>
      <c r="GI517" s="253"/>
      <c r="GJ517" s="253"/>
      <c r="GK517" s="253"/>
      <c r="GL517" s="253"/>
      <c r="GM517" s="253"/>
      <c r="GN517" s="253"/>
      <c r="GO517" s="253"/>
      <c r="GP517" s="253"/>
      <c r="GQ517" s="253"/>
      <c r="GR517" s="253"/>
      <c r="GS517" s="253"/>
      <c r="GT517" s="253"/>
      <c r="GU517" s="253"/>
      <c r="GV517" s="253"/>
      <c r="GW517" s="253"/>
      <c r="GX517" s="253"/>
      <c r="GY517" s="253"/>
      <c r="GZ517" s="253"/>
      <c r="HA517" s="253"/>
      <c r="HB517" s="253"/>
      <c r="HC517" s="253"/>
      <c r="HD517" s="253"/>
      <c r="HE517" s="253"/>
      <c r="HF517" s="253"/>
    </row>
    <row r="518" spans="1:214" s="312" customFormat="1" ht="15" customHeight="1" x14ac:dyDescent="0.25">
      <c r="A518" s="252"/>
      <c r="B518" s="253"/>
      <c r="C518" s="253"/>
      <c r="D518" s="253"/>
      <c r="E518" s="253"/>
      <c r="F518" s="253"/>
      <c r="G518" s="253"/>
      <c r="H518" s="253"/>
      <c r="I518" s="253"/>
      <c r="J518" s="253"/>
      <c r="K518" s="253"/>
      <c r="L518" s="253"/>
      <c r="M518" s="253"/>
      <c r="N518" s="253"/>
      <c r="O518" s="253"/>
      <c r="P518" s="253"/>
      <c r="Q518" s="253"/>
      <c r="R518" s="253"/>
      <c r="S518" s="253"/>
      <c r="T518" s="253"/>
      <c r="U518" s="253" t="s">
        <v>713</v>
      </c>
      <c r="V518" s="253"/>
      <c r="W518" s="253"/>
      <c r="X518" s="253"/>
      <c r="Y518" s="253"/>
      <c r="Z518" s="253"/>
      <c r="AA518" s="253"/>
      <c r="AB518" s="253"/>
      <c r="AC518" s="253" t="s">
        <v>318</v>
      </c>
      <c r="AD518" s="253"/>
      <c r="AE518" s="253"/>
      <c r="AF518" s="253"/>
      <c r="AG518" s="253"/>
      <c r="AH518" s="253"/>
      <c r="AI518" s="253"/>
      <c r="AJ518" s="253"/>
      <c r="AK518" s="253"/>
      <c r="AL518" s="253"/>
      <c r="AM518" s="253"/>
      <c r="AN518" s="253"/>
      <c r="AO518" s="253"/>
      <c r="AP518" s="253"/>
      <c r="AQ518" s="253"/>
      <c r="AR518" s="253"/>
      <c r="AS518" s="253"/>
      <c r="AT518" s="253"/>
      <c r="AU518" s="253"/>
      <c r="AV518" s="253"/>
      <c r="AW518" s="253"/>
      <c r="AX518" s="253"/>
      <c r="AY518" s="253"/>
      <c r="AZ518" s="253"/>
      <c r="BA518" s="253"/>
      <c r="BB518" s="253"/>
      <c r="BC518" s="253"/>
      <c r="BD518" s="253"/>
      <c r="BE518" s="253"/>
      <c r="BF518" s="253"/>
      <c r="BG518" s="253"/>
      <c r="BH518" s="253"/>
      <c r="BI518" s="253"/>
      <c r="BJ518" s="253"/>
      <c r="BK518" s="253"/>
      <c r="BL518" s="253"/>
      <c r="BM518" s="253"/>
      <c r="BN518" s="253"/>
      <c r="BO518" s="253"/>
      <c r="BP518" s="253"/>
      <c r="BQ518" s="253"/>
      <c r="BR518" s="253"/>
      <c r="BS518" s="253"/>
      <c r="BT518" s="253"/>
      <c r="BU518" s="253"/>
      <c r="BV518" s="253"/>
      <c r="BW518" s="253"/>
      <c r="BX518" s="253"/>
      <c r="BY518" s="253"/>
      <c r="BZ518" s="253"/>
      <c r="CA518" s="253"/>
      <c r="CB518" s="253"/>
      <c r="CC518" s="253"/>
      <c r="CD518" s="253"/>
      <c r="CE518" s="253"/>
      <c r="CF518" s="253"/>
      <c r="CG518" s="253"/>
      <c r="CH518" s="253"/>
      <c r="CI518" s="253"/>
      <c r="CJ518" s="253"/>
      <c r="CK518" s="253"/>
      <c r="CL518" s="253"/>
      <c r="CM518" s="253"/>
      <c r="CN518" s="253"/>
      <c r="CO518" s="253"/>
      <c r="CP518" s="253"/>
      <c r="CQ518" s="253"/>
      <c r="CR518" s="253"/>
      <c r="CS518" s="253"/>
      <c r="CT518" s="253"/>
      <c r="CU518" s="253"/>
      <c r="CV518" s="253"/>
      <c r="CW518" s="253"/>
      <c r="CX518" s="253"/>
      <c r="CY518" s="253"/>
      <c r="CZ518" s="253"/>
      <c r="DA518" s="253"/>
      <c r="DB518" s="253"/>
      <c r="DC518" s="253"/>
      <c r="DD518" s="253"/>
      <c r="DE518" s="253"/>
      <c r="DF518" s="253"/>
      <c r="DG518" s="253"/>
      <c r="DH518" s="253"/>
      <c r="DI518" s="253"/>
      <c r="DJ518" s="253"/>
      <c r="DK518" s="253"/>
      <c r="DL518" s="253"/>
      <c r="DM518" s="253"/>
      <c r="DN518" s="253"/>
      <c r="DO518" s="253"/>
      <c r="DP518" s="253"/>
      <c r="DQ518" s="253"/>
      <c r="DR518" s="253"/>
      <c r="DS518" s="253"/>
      <c r="DT518" s="253"/>
      <c r="DU518" s="253"/>
      <c r="DV518" s="253"/>
      <c r="DW518" s="253"/>
      <c r="DX518" s="253"/>
      <c r="DY518" s="253"/>
      <c r="DZ518" s="253"/>
      <c r="EA518" s="253"/>
      <c r="EB518" s="253"/>
      <c r="EC518" s="253"/>
      <c r="ED518" s="253"/>
      <c r="EE518" s="253"/>
      <c r="EF518" s="253"/>
      <c r="EG518" s="253"/>
      <c r="EH518" s="253"/>
      <c r="EI518" s="253"/>
      <c r="EJ518" s="253"/>
      <c r="EK518" s="253"/>
      <c r="EL518" s="253"/>
      <c r="EM518" s="253"/>
      <c r="EN518" s="253"/>
      <c r="EO518" s="253"/>
      <c r="EP518" s="253"/>
      <c r="EQ518" s="253"/>
      <c r="ER518" s="253"/>
      <c r="ES518" s="253"/>
      <c r="ET518" s="253"/>
      <c r="EU518" s="253"/>
      <c r="EV518" s="253"/>
      <c r="EW518" s="253"/>
      <c r="EX518" s="253"/>
      <c r="EY518" s="253"/>
      <c r="EZ518" s="253"/>
      <c r="FA518" s="253"/>
      <c r="FB518" s="253"/>
      <c r="FC518" s="253"/>
      <c r="FD518" s="253"/>
      <c r="FE518" s="253"/>
      <c r="FF518" s="253"/>
      <c r="FG518" s="253"/>
      <c r="FH518" s="253"/>
      <c r="FI518" s="253"/>
      <c r="FJ518" s="253"/>
      <c r="FK518" s="253"/>
      <c r="FL518" s="253"/>
      <c r="FM518" s="253"/>
      <c r="FN518" s="253"/>
      <c r="FO518" s="253"/>
      <c r="FP518" s="253"/>
      <c r="FQ518" s="253"/>
      <c r="FR518" s="253"/>
      <c r="FS518" s="253"/>
      <c r="FT518" s="253"/>
      <c r="FU518" s="253"/>
      <c r="FV518" s="253"/>
      <c r="FW518" s="253"/>
      <c r="FX518" s="253"/>
      <c r="FY518" s="253"/>
      <c r="FZ518" s="253"/>
      <c r="GA518" s="253"/>
      <c r="GB518" s="253"/>
      <c r="GC518" s="253"/>
      <c r="GD518" s="253"/>
      <c r="GE518" s="253"/>
      <c r="GF518" s="253"/>
      <c r="GG518" s="253"/>
      <c r="GH518" s="253"/>
      <c r="GI518" s="253"/>
      <c r="GJ518" s="253"/>
      <c r="GK518" s="253"/>
      <c r="GL518" s="253"/>
      <c r="GM518" s="253"/>
      <c r="GN518" s="253"/>
      <c r="GO518" s="253"/>
      <c r="GP518" s="253"/>
      <c r="GQ518" s="253"/>
      <c r="GR518" s="253"/>
      <c r="GS518" s="253"/>
      <c r="GT518" s="253"/>
      <c r="GU518" s="253"/>
      <c r="GV518" s="253"/>
      <c r="GW518" s="253"/>
      <c r="GX518" s="253"/>
      <c r="GY518" s="253"/>
      <c r="GZ518" s="253"/>
      <c r="HA518" s="253"/>
      <c r="HB518" s="253"/>
      <c r="HC518" s="253"/>
      <c r="HD518" s="253"/>
      <c r="HE518" s="253"/>
      <c r="HF518" s="253"/>
    </row>
    <row r="519" spans="1:214" s="312" customFormat="1" ht="15" customHeight="1" x14ac:dyDescent="0.25">
      <c r="A519" s="252"/>
      <c r="B519" s="253"/>
      <c r="C519" s="253"/>
      <c r="D519" s="253"/>
      <c r="E519" s="253"/>
      <c r="F519" s="253"/>
      <c r="G519" s="253"/>
      <c r="H519" s="253"/>
      <c r="I519" s="253"/>
      <c r="J519" s="253"/>
      <c r="K519" s="253"/>
      <c r="L519" s="253"/>
      <c r="M519" s="253"/>
      <c r="N519" s="253"/>
      <c r="O519" s="253"/>
      <c r="P519" s="253"/>
      <c r="Q519" s="253"/>
      <c r="R519" s="253"/>
      <c r="S519" s="253"/>
      <c r="T519" s="253"/>
      <c r="U519" s="253" t="s">
        <v>714</v>
      </c>
      <c r="V519" s="253"/>
      <c r="W519" s="253"/>
      <c r="X519" s="253"/>
      <c r="Y519" s="253"/>
      <c r="Z519" s="253"/>
      <c r="AA519" s="253"/>
      <c r="AB519" s="253"/>
      <c r="AC519" s="253" t="s">
        <v>393</v>
      </c>
      <c r="AD519" s="253"/>
      <c r="AE519" s="253"/>
      <c r="AF519" s="253"/>
      <c r="AG519" s="253"/>
      <c r="AH519" s="253"/>
      <c r="AI519" s="253"/>
      <c r="AJ519" s="253"/>
      <c r="AK519" s="253"/>
      <c r="AL519" s="253"/>
      <c r="AM519" s="253"/>
      <c r="AN519" s="253"/>
      <c r="AO519" s="253"/>
      <c r="AP519" s="253"/>
      <c r="AQ519" s="253"/>
      <c r="AR519" s="253"/>
      <c r="AS519" s="253"/>
      <c r="AT519" s="253"/>
      <c r="AU519" s="253"/>
      <c r="AV519" s="253"/>
      <c r="AW519" s="253"/>
      <c r="AX519" s="253"/>
      <c r="AY519" s="253"/>
      <c r="AZ519" s="253"/>
      <c r="BA519" s="253"/>
      <c r="BB519" s="253"/>
      <c r="BC519" s="253"/>
      <c r="BD519" s="253"/>
      <c r="BE519" s="253"/>
      <c r="BF519" s="253"/>
      <c r="BG519" s="253"/>
      <c r="BH519" s="253"/>
      <c r="BI519" s="253"/>
      <c r="BJ519" s="253"/>
      <c r="BK519" s="253"/>
      <c r="BL519" s="253"/>
      <c r="BM519" s="253"/>
      <c r="BN519" s="253"/>
      <c r="BO519" s="253"/>
      <c r="BP519" s="253"/>
      <c r="BQ519" s="253"/>
      <c r="BR519" s="253"/>
      <c r="BS519" s="253"/>
      <c r="BT519" s="253"/>
      <c r="BU519" s="253"/>
      <c r="BV519" s="253"/>
      <c r="BW519" s="253"/>
      <c r="BX519" s="253"/>
      <c r="BY519" s="253"/>
      <c r="BZ519" s="253"/>
      <c r="CA519" s="253"/>
      <c r="CB519" s="253"/>
      <c r="CC519" s="253"/>
      <c r="CD519" s="253"/>
      <c r="CE519" s="253"/>
      <c r="CF519" s="253"/>
      <c r="CG519" s="253"/>
      <c r="CH519" s="253"/>
      <c r="CI519" s="253"/>
      <c r="CJ519" s="253"/>
      <c r="CK519" s="253"/>
      <c r="CL519" s="253"/>
      <c r="CM519" s="253"/>
      <c r="CN519" s="253"/>
      <c r="CO519" s="253"/>
      <c r="CP519" s="253"/>
      <c r="CQ519" s="253"/>
      <c r="CR519" s="253"/>
      <c r="CS519" s="253"/>
      <c r="CT519" s="253"/>
      <c r="CU519" s="253"/>
      <c r="CV519" s="253"/>
      <c r="CW519" s="253"/>
      <c r="CX519" s="253"/>
      <c r="CY519" s="253"/>
      <c r="CZ519" s="253"/>
      <c r="DA519" s="253"/>
      <c r="DB519" s="253"/>
      <c r="DC519" s="253"/>
      <c r="DD519" s="253"/>
      <c r="DE519" s="253"/>
      <c r="DF519" s="253"/>
      <c r="DG519" s="253"/>
      <c r="DH519" s="253"/>
      <c r="DI519" s="253"/>
      <c r="DJ519" s="253"/>
      <c r="DK519" s="253"/>
      <c r="DL519" s="253"/>
      <c r="DM519" s="253"/>
      <c r="DN519" s="253"/>
      <c r="DO519" s="253"/>
      <c r="DP519" s="253"/>
      <c r="DQ519" s="253"/>
      <c r="DR519" s="253"/>
      <c r="DS519" s="253"/>
      <c r="DT519" s="253"/>
      <c r="DU519" s="253"/>
      <c r="DV519" s="253"/>
      <c r="DW519" s="253"/>
      <c r="DX519" s="253"/>
      <c r="DY519" s="253"/>
      <c r="DZ519" s="253"/>
      <c r="EA519" s="253"/>
      <c r="EB519" s="253"/>
      <c r="EC519" s="253"/>
      <c r="ED519" s="253"/>
      <c r="EE519" s="253"/>
      <c r="EF519" s="253"/>
      <c r="EG519" s="253"/>
      <c r="EH519" s="253"/>
      <c r="EI519" s="253"/>
      <c r="EJ519" s="253"/>
      <c r="EK519" s="253"/>
      <c r="EL519" s="253"/>
      <c r="EM519" s="253"/>
      <c r="EN519" s="253"/>
      <c r="EO519" s="253"/>
      <c r="EP519" s="253"/>
      <c r="EQ519" s="253"/>
      <c r="ER519" s="253"/>
      <c r="ES519" s="253"/>
      <c r="ET519" s="253"/>
      <c r="EU519" s="253"/>
      <c r="EV519" s="253"/>
      <c r="EW519" s="253"/>
      <c r="EX519" s="253"/>
      <c r="EY519" s="253"/>
      <c r="EZ519" s="253"/>
      <c r="FA519" s="253"/>
      <c r="FB519" s="253"/>
      <c r="FC519" s="253"/>
      <c r="FD519" s="253"/>
      <c r="FE519" s="253"/>
      <c r="FF519" s="253"/>
      <c r="FG519" s="253"/>
      <c r="FH519" s="253"/>
      <c r="FI519" s="253"/>
      <c r="FJ519" s="253"/>
      <c r="FK519" s="253"/>
      <c r="FL519" s="253"/>
      <c r="FM519" s="253"/>
      <c r="FN519" s="253"/>
      <c r="FO519" s="253"/>
      <c r="FP519" s="253"/>
      <c r="FQ519" s="253"/>
      <c r="FR519" s="253"/>
      <c r="FS519" s="253"/>
      <c r="FT519" s="253"/>
      <c r="FU519" s="253"/>
      <c r="FV519" s="253"/>
      <c r="FW519" s="253"/>
      <c r="FX519" s="253"/>
      <c r="FY519" s="253"/>
      <c r="FZ519" s="253"/>
      <c r="GA519" s="253"/>
      <c r="GB519" s="253"/>
      <c r="GC519" s="253"/>
      <c r="GD519" s="253"/>
      <c r="GE519" s="253"/>
      <c r="GF519" s="253"/>
      <c r="GG519" s="253"/>
      <c r="GH519" s="253"/>
      <c r="GI519" s="253"/>
      <c r="GJ519" s="253"/>
      <c r="GK519" s="253"/>
      <c r="GL519" s="253"/>
      <c r="GM519" s="253"/>
      <c r="GN519" s="253"/>
      <c r="GO519" s="253"/>
      <c r="GP519" s="253"/>
      <c r="GQ519" s="253"/>
      <c r="GR519" s="253"/>
      <c r="GS519" s="253"/>
      <c r="GT519" s="253"/>
      <c r="GU519" s="253"/>
      <c r="GV519" s="253"/>
      <c r="GW519" s="253"/>
      <c r="GX519" s="253"/>
      <c r="GY519" s="253"/>
      <c r="GZ519" s="253"/>
      <c r="HA519" s="253"/>
      <c r="HB519" s="253"/>
      <c r="HC519" s="253"/>
      <c r="HD519" s="253"/>
      <c r="HE519" s="253"/>
      <c r="HF519" s="253"/>
    </row>
    <row r="520" spans="1:214" s="312" customFormat="1" ht="15" customHeight="1" x14ac:dyDescent="0.25">
      <c r="A520" s="252"/>
      <c r="B520" s="253"/>
      <c r="C520" s="253"/>
      <c r="D520" s="253"/>
      <c r="E520" s="253"/>
      <c r="F520" s="253"/>
      <c r="G520" s="253"/>
      <c r="H520" s="253"/>
      <c r="I520" s="253"/>
      <c r="J520" s="253"/>
      <c r="K520" s="253"/>
      <c r="L520" s="253"/>
      <c r="M520" s="253"/>
      <c r="N520" s="253"/>
      <c r="O520" s="253"/>
      <c r="P520" s="253"/>
      <c r="Q520" s="253"/>
      <c r="R520" s="253"/>
      <c r="S520" s="253"/>
      <c r="T520" s="253"/>
      <c r="U520" s="253" t="s">
        <v>715</v>
      </c>
      <c r="V520" s="253"/>
      <c r="W520" s="253"/>
      <c r="X520" s="253"/>
      <c r="Y520" s="253"/>
      <c r="Z520" s="253"/>
      <c r="AA520" s="253"/>
      <c r="AB520" s="253"/>
      <c r="AC520" s="253" t="s">
        <v>357</v>
      </c>
      <c r="AD520" s="253"/>
      <c r="AE520" s="253"/>
      <c r="AF520" s="253"/>
      <c r="AG520" s="253"/>
      <c r="AH520" s="253"/>
      <c r="AI520" s="253"/>
      <c r="AJ520" s="253"/>
      <c r="AK520" s="253"/>
      <c r="AL520" s="253"/>
      <c r="AM520" s="253"/>
      <c r="AN520" s="253"/>
      <c r="AO520" s="253"/>
      <c r="AP520" s="253"/>
      <c r="AQ520" s="253"/>
      <c r="AR520" s="253"/>
      <c r="AS520" s="253"/>
      <c r="AT520" s="253"/>
      <c r="AU520" s="253"/>
      <c r="AV520" s="253"/>
      <c r="AW520" s="253"/>
      <c r="AX520" s="253"/>
      <c r="AY520" s="253"/>
      <c r="AZ520" s="253"/>
      <c r="BA520" s="253"/>
      <c r="BB520" s="253"/>
      <c r="BC520" s="253"/>
      <c r="BD520" s="253"/>
      <c r="BE520" s="253"/>
      <c r="BF520" s="253"/>
      <c r="BG520" s="253"/>
      <c r="BH520" s="253"/>
      <c r="BI520" s="253"/>
      <c r="BJ520" s="253"/>
      <c r="BK520" s="253"/>
      <c r="BL520" s="253"/>
      <c r="BM520" s="253"/>
      <c r="BN520" s="253"/>
      <c r="BO520" s="253"/>
      <c r="BP520" s="253"/>
      <c r="BQ520" s="253"/>
      <c r="BR520" s="253"/>
      <c r="BS520" s="253"/>
      <c r="BT520" s="253"/>
      <c r="BU520" s="253"/>
      <c r="BV520" s="253"/>
      <c r="BW520" s="253"/>
      <c r="BX520" s="253"/>
      <c r="BY520" s="253"/>
      <c r="BZ520" s="253"/>
      <c r="CA520" s="253"/>
      <c r="CB520" s="253"/>
      <c r="CC520" s="253"/>
      <c r="CD520" s="253"/>
      <c r="CE520" s="253"/>
      <c r="CF520" s="253"/>
      <c r="CG520" s="253"/>
      <c r="CH520" s="253"/>
      <c r="CI520" s="253"/>
      <c r="CJ520" s="253"/>
      <c r="CK520" s="253"/>
      <c r="CL520" s="253"/>
      <c r="CM520" s="253"/>
      <c r="CN520" s="253"/>
      <c r="CO520" s="253"/>
      <c r="CP520" s="253"/>
      <c r="CQ520" s="253"/>
      <c r="CR520" s="253"/>
      <c r="CS520" s="253"/>
      <c r="CT520" s="253"/>
      <c r="CU520" s="253"/>
      <c r="CV520" s="253"/>
      <c r="CW520" s="253"/>
      <c r="CX520" s="253"/>
      <c r="CY520" s="253"/>
      <c r="CZ520" s="253"/>
      <c r="DA520" s="253"/>
      <c r="DB520" s="253"/>
      <c r="DC520" s="253"/>
      <c r="DD520" s="253"/>
      <c r="DE520" s="253"/>
      <c r="DF520" s="253"/>
      <c r="DG520" s="253"/>
      <c r="DH520" s="253"/>
      <c r="DI520" s="253"/>
      <c r="DJ520" s="253"/>
      <c r="DK520" s="253"/>
      <c r="DL520" s="253"/>
      <c r="DM520" s="253"/>
      <c r="DN520" s="253"/>
      <c r="DO520" s="253"/>
      <c r="DP520" s="253"/>
      <c r="DQ520" s="253"/>
      <c r="DR520" s="253"/>
      <c r="DS520" s="253"/>
      <c r="DT520" s="253"/>
      <c r="DU520" s="253"/>
      <c r="DV520" s="253"/>
      <c r="DW520" s="253"/>
      <c r="DX520" s="253"/>
      <c r="DY520" s="253"/>
      <c r="DZ520" s="253"/>
      <c r="EA520" s="253"/>
      <c r="EB520" s="253"/>
      <c r="EC520" s="253"/>
      <c r="ED520" s="253"/>
      <c r="EE520" s="253"/>
      <c r="EF520" s="253"/>
      <c r="EG520" s="253"/>
      <c r="EH520" s="253"/>
      <c r="EI520" s="253"/>
      <c r="EJ520" s="253"/>
      <c r="EK520" s="253"/>
      <c r="EL520" s="253"/>
      <c r="EM520" s="253"/>
      <c r="EN520" s="253"/>
      <c r="EO520" s="253"/>
      <c r="EP520" s="253"/>
      <c r="EQ520" s="253"/>
      <c r="ER520" s="253"/>
      <c r="ES520" s="253"/>
      <c r="ET520" s="253"/>
      <c r="EU520" s="253"/>
      <c r="EV520" s="253"/>
      <c r="EW520" s="253"/>
      <c r="EX520" s="253"/>
      <c r="EY520" s="253"/>
      <c r="EZ520" s="253"/>
      <c r="FA520" s="253"/>
      <c r="FB520" s="253"/>
      <c r="FC520" s="253"/>
      <c r="FD520" s="253"/>
      <c r="FE520" s="253"/>
      <c r="FF520" s="253"/>
      <c r="FG520" s="253"/>
      <c r="FH520" s="253"/>
      <c r="FI520" s="253"/>
      <c r="FJ520" s="253"/>
      <c r="FK520" s="253"/>
      <c r="FL520" s="253"/>
      <c r="FM520" s="253"/>
      <c r="FN520" s="253"/>
      <c r="FO520" s="253"/>
      <c r="FP520" s="253"/>
      <c r="FQ520" s="253"/>
      <c r="FR520" s="253"/>
      <c r="FS520" s="253"/>
      <c r="FT520" s="253"/>
      <c r="FU520" s="253"/>
      <c r="FV520" s="253"/>
      <c r="FW520" s="253"/>
      <c r="FX520" s="253"/>
      <c r="FY520" s="253"/>
      <c r="FZ520" s="253"/>
      <c r="GA520" s="253"/>
      <c r="GB520" s="253"/>
      <c r="GC520" s="253"/>
      <c r="GD520" s="253"/>
      <c r="GE520" s="253"/>
      <c r="GF520" s="253"/>
      <c r="GG520" s="253"/>
      <c r="GH520" s="253"/>
      <c r="GI520" s="253"/>
      <c r="GJ520" s="253"/>
      <c r="GK520" s="253"/>
      <c r="GL520" s="253"/>
      <c r="GM520" s="253"/>
      <c r="GN520" s="253"/>
      <c r="GO520" s="253"/>
      <c r="GP520" s="253"/>
      <c r="GQ520" s="253"/>
      <c r="GR520" s="253"/>
      <c r="GS520" s="253"/>
      <c r="GT520" s="253"/>
      <c r="GU520" s="253"/>
      <c r="GV520" s="253"/>
      <c r="GW520" s="253"/>
      <c r="GX520" s="253"/>
      <c r="GY520" s="253"/>
      <c r="GZ520" s="253"/>
      <c r="HA520" s="253"/>
      <c r="HB520" s="253"/>
      <c r="HC520" s="253"/>
      <c r="HD520" s="253"/>
      <c r="HE520" s="253"/>
      <c r="HF520" s="253"/>
    </row>
    <row r="521" spans="1:214" s="312" customFormat="1" ht="15" customHeight="1" x14ac:dyDescent="0.25">
      <c r="A521" s="252"/>
      <c r="B521" s="253"/>
      <c r="C521" s="253"/>
      <c r="D521" s="253"/>
      <c r="E521" s="253"/>
      <c r="F521" s="253"/>
      <c r="G521" s="253"/>
      <c r="H521" s="253"/>
      <c r="I521" s="253"/>
      <c r="J521" s="253"/>
      <c r="K521" s="253"/>
      <c r="L521" s="253"/>
      <c r="M521" s="253"/>
      <c r="N521" s="253"/>
      <c r="O521" s="253"/>
      <c r="P521" s="253"/>
      <c r="Q521" s="253"/>
      <c r="R521" s="253"/>
      <c r="S521" s="253"/>
      <c r="T521" s="253"/>
      <c r="U521" s="253" t="s">
        <v>716</v>
      </c>
      <c r="V521" s="253"/>
      <c r="W521" s="253"/>
      <c r="X521" s="253"/>
      <c r="Y521" s="253"/>
      <c r="Z521" s="253"/>
      <c r="AA521" s="253"/>
      <c r="AB521" s="253"/>
      <c r="AC521" s="253" t="s">
        <v>329</v>
      </c>
      <c r="AD521" s="253"/>
      <c r="AE521" s="253"/>
      <c r="AF521" s="253"/>
      <c r="AG521" s="253"/>
      <c r="AH521" s="253"/>
      <c r="AI521" s="253"/>
      <c r="AJ521" s="253"/>
      <c r="AK521" s="253"/>
      <c r="AL521" s="253"/>
      <c r="AM521" s="253"/>
      <c r="AN521" s="253"/>
      <c r="AO521" s="253"/>
      <c r="AP521" s="253"/>
      <c r="AQ521" s="253"/>
      <c r="AR521" s="253"/>
      <c r="AS521" s="253"/>
      <c r="AT521" s="253"/>
      <c r="AU521" s="253"/>
      <c r="AV521" s="253"/>
      <c r="AW521" s="253"/>
      <c r="AX521" s="253"/>
      <c r="AY521" s="253"/>
      <c r="AZ521" s="253"/>
      <c r="BA521" s="253"/>
      <c r="BB521" s="253"/>
      <c r="BC521" s="253"/>
      <c r="BD521" s="253"/>
      <c r="BE521" s="253"/>
      <c r="BF521" s="253"/>
      <c r="BG521" s="253"/>
      <c r="BH521" s="253"/>
      <c r="BI521" s="253"/>
      <c r="BJ521" s="253"/>
      <c r="BK521" s="253"/>
      <c r="BL521" s="253"/>
      <c r="BM521" s="253"/>
      <c r="BN521" s="253"/>
      <c r="BO521" s="253"/>
      <c r="BP521" s="253"/>
      <c r="BQ521" s="253"/>
      <c r="BR521" s="253"/>
      <c r="BS521" s="253"/>
      <c r="BT521" s="253"/>
      <c r="BU521" s="253"/>
      <c r="BV521" s="253"/>
      <c r="BW521" s="253"/>
      <c r="BX521" s="253"/>
      <c r="BY521" s="253"/>
      <c r="BZ521" s="253"/>
      <c r="CA521" s="253"/>
      <c r="CB521" s="253"/>
      <c r="CC521" s="253"/>
      <c r="CD521" s="253"/>
      <c r="CE521" s="253"/>
      <c r="CF521" s="253"/>
      <c r="CG521" s="253"/>
      <c r="CH521" s="253"/>
      <c r="CI521" s="253"/>
      <c r="CJ521" s="253"/>
      <c r="CK521" s="253"/>
      <c r="CL521" s="253"/>
      <c r="CM521" s="253"/>
      <c r="CN521" s="253"/>
      <c r="CO521" s="253"/>
      <c r="CP521" s="253"/>
      <c r="CQ521" s="253"/>
      <c r="CR521" s="253"/>
      <c r="CS521" s="253"/>
      <c r="CT521" s="253"/>
      <c r="CU521" s="253"/>
      <c r="CV521" s="253"/>
      <c r="CW521" s="253"/>
      <c r="CX521" s="253"/>
      <c r="CY521" s="253"/>
      <c r="CZ521" s="253"/>
      <c r="DA521" s="253"/>
      <c r="DB521" s="253"/>
      <c r="DC521" s="253"/>
      <c r="DD521" s="253"/>
      <c r="DE521" s="253"/>
      <c r="DF521" s="253"/>
      <c r="DG521" s="253"/>
      <c r="DH521" s="253"/>
      <c r="DI521" s="253"/>
      <c r="DJ521" s="253"/>
      <c r="DK521" s="253"/>
      <c r="DL521" s="253"/>
      <c r="DM521" s="253"/>
      <c r="DN521" s="253"/>
      <c r="DO521" s="253"/>
      <c r="DP521" s="253"/>
      <c r="DQ521" s="253"/>
      <c r="DR521" s="253"/>
      <c r="DS521" s="253"/>
      <c r="DT521" s="253"/>
      <c r="DU521" s="253"/>
      <c r="DV521" s="253"/>
      <c r="DW521" s="253"/>
      <c r="DX521" s="253"/>
      <c r="DY521" s="253"/>
      <c r="DZ521" s="253"/>
      <c r="EA521" s="253"/>
      <c r="EB521" s="253"/>
      <c r="EC521" s="253"/>
      <c r="ED521" s="253"/>
      <c r="EE521" s="253"/>
      <c r="EF521" s="253"/>
      <c r="EG521" s="253"/>
      <c r="EH521" s="253"/>
      <c r="EI521" s="253"/>
      <c r="EJ521" s="253"/>
      <c r="EK521" s="253"/>
      <c r="EL521" s="253"/>
      <c r="EM521" s="253"/>
      <c r="EN521" s="253"/>
      <c r="EO521" s="253"/>
      <c r="EP521" s="253"/>
      <c r="EQ521" s="253"/>
      <c r="ER521" s="253"/>
      <c r="ES521" s="253"/>
      <c r="ET521" s="253"/>
      <c r="EU521" s="253"/>
      <c r="EV521" s="253"/>
      <c r="EW521" s="253"/>
      <c r="EX521" s="253"/>
      <c r="EY521" s="253"/>
      <c r="EZ521" s="253"/>
      <c r="FA521" s="253"/>
      <c r="FB521" s="253"/>
      <c r="FC521" s="253"/>
      <c r="FD521" s="253"/>
      <c r="FE521" s="253"/>
      <c r="FF521" s="253"/>
      <c r="FG521" s="253"/>
      <c r="FH521" s="253"/>
      <c r="FI521" s="253"/>
      <c r="FJ521" s="253"/>
      <c r="FK521" s="253"/>
      <c r="FL521" s="253"/>
      <c r="FM521" s="253"/>
      <c r="FN521" s="253"/>
      <c r="FO521" s="253"/>
      <c r="FP521" s="253"/>
      <c r="FQ521" s="253"/>
      <c r="FR521" s="253"/>
      <c r="FS521" s="253"/>
      <c r="FT521" s="253"/>
      <c r="FU521" s="253"/>
      <c r="FV521" s="253"/>
      <c r="FW521" s="253"/>
      <c r="FX521" s="253"/>
      <c r="FY521" s="253"/>
      <c r="FZ521" s="253"/>
      <c r="GA521" s="253"/>
      <c r="GB521" s="253"/>
      <c r="GC521" s="253"/>
      <c r="GD521" s="253"/>
      <c r="GE521" s="253"/>
      <c r="GF521" s="253"/>
      <c r="GG521" s="253"/>
      <c r="GH521" s="253"/>
      <c r="GI521" s="253"/>
      <c r="GJ521" s="253"/>
      <c r="GK521" s="253"/>
      <c r="GL521" s="253"/>
      <c r="GM521" s="253"/>
      <c r="GN521" s="253"/>
      <c r="GO521" s="253"/>
      <c r="GP521" s="253"/>
      <c r="GQ521" s="253"/>
      <c r="GR521" s="253"/>
      <c r="GS521" s="253"/>
      <c r="GT521" s="253"/>
      <c r="GU521" s="253"/>
      <c r="GV521" s="253"/>
      <c r="GW521" s="253"/>
      <c r="GX521" s="253"/>
      <c r="GY521" s="253"/>
      <c r="GZ521" s="253"/>
      <c r="HA521" s="253"/>
      <c r="HB521" s="253"/>
      <c r="HC521" s="253"/>
      <c r="HD521" s="253"/>
      <c r="HE521" s="253"/>
      <c r="HF521" s="253"/>
    </row>
    <row r="522" spans="1:214" s="312" customFormat="1" ht="15" customHeight="1" x14ac:dyDescent="0.25">
      <c r="A522" s="252"/>
      <c r="B522" s="253"/>
      <c r="C522" s="253"/>
      <c r="D522" s="253"/>
      <c r="E522" s="253"/>
      <c r="F522" s="253"/>
      <c r="G522" s="253"/>
      <c r="H522" s="253"/>
      <c r="I522" s="253"/>
      <c r="J522" s="253"/>
      <c r="K522" s="253"/>
      <c r="L522" s="253"/>
      <c r="M522" s="253"/>
      <c r="N522" s="253"/>
      <c r="O522" s="253"/>
      <c r="P522" s="253"/>
      <c r="Q522" s="253"/>
      <c r="R522" s="253"/>
      <c r="S522" s="253"/>
      <c r="T522" s="253"/>
      <c r="U522" s="253" t="s">
        <v>717</v>
      </c>
      <c r="V522" s="253"/>
      <c r="W522" s="253"/>
      <c r="X522" s="253"/>
      <c r="Y522" s="253"/>
      <c r="Z522" s="253"/>
      <c r="AA522" s="253"/>
      <c r="AB522" s="253"/>
      <c r="AC522" s="253" t="s">
        <v>320</v>
      </c>
      <c r="AD522" s="253"/>
      <c r="AE522" s="253"/>
      <c r="AF522" s="253"/>
      <c r="AG522" s="253"/>
      <c r="AH522" s="253"/>
      <c r="AI522" s="253"/>
      <c r="AJ522" s="253"/>
      <c r="AK522" s="253"/>
      <c r="AL522" s="253"/>
      <c r="AM522" s="253"/>
      <c r="AN522" s="253"/>
      <c r="AO522" s="253"/>
      <c r="AP522" s="253"/>
      <c r="AQ522" s="253"/>
      <c r="AR522" s="253"/>
      <c r="AS522" s="253"/>
      <c r="AT522" s="253"/>
      <c r="AU522" s="253"/>
      <c r="AV522" s="253"/>
      <c r="AW522" s="253"/>
      <c r="AX522" s="253"/>
      <c r="AY522" s="253"/>
      <c r="AZ522" s="253"/>
      <c r="BA522" s="253"/>
      <c r="BB522" s="253"/>
      <c r="BC522" s="253"/>
      <c r="BD522" s="253"/>
      <c r="BE522" s="253"/>
      <c r="BF522" s="253"/>
      <c r="BG522" s="253"/>
      <c r="BH522" s="253"/>
      <c r="BI522" s="253"/>
      <c r="BJ522" s="253"/>
      <c r="BK522" s="253"/>
      <c r="BL522" s="253"/>
      <c r="BM522" s="253"/>
      <c r="BN522" s="253"/>
      <c r="BO522" s="253"/>
      <c r="BP522" s="253"/>
      <c r="BQ522" s="253"/>
      <c r="BR522" s="253"/>
      <c r="BS522" s="253"/>
      <c r="BT522" s="253"/>
      <c r="BU522" s="253"/>
      <c r="BV522" s="253"/>
      <c r="BW522" s="253"/>
      <c r="BX522" s="253"/>
      <c r="BY522" s="253"/>
      <c r="BZ522" s="253"/>
      <c r="CA522" s="253"/>
      <c r="CB522" s="253"/>
      <c r="CC522" s="253"/>
      <c r="CD522" s="253"/>
      <c r="CE522" s="253"/>
      <c r="CF522" s="253"/>
      <c r="CG522" s="253"/>
      <c r="CH522" s="253"/>
      <c r="CI522" s="253"/>
      <c r="CJ522" s="253"/>
      <c r="CK522" s="253"/>
      <c r="CL522" s="253"/>
      <c r="CM522" s="253"/>
      <c r="CN522" s="253"/>
      <c r="CO522" s="253"/>
      <c r="CP522" s="253"/>
      <c r="CQ522" s="253"/>
      <c r="CR522" s="253"/>
      <c r="CS522" s="253"/>
      <c r="CT522" s="253"/>
      <c r="CU522" s="253"/>
      <c r="CV522" s="253"/>
      <c r="CW522" s="253"/>
      <c r="CX522" s="253"/>
      <c r="CY522" s="253"/>
      <c r="CZ522" s="253"/>
      <c r="DA522" s="253"/>
      <c r="DB522" s="253"/>
      <c r="DC522" s="253"/>
      <c r="DD522" s="253"/>
      <c r="DE522" s="253"/>
      <c r="DF522" s="253"/>
      <c r="DG522" s="253"/>
      <c r="DH522" s="253"/>
      <c r="DI522" s="253"/>
      <c r="DJ522" s="253"/>
      <c r="DK522" s="253"/>
      <c r="DL522" s="253"/>
      <c r="DM522" s="253"/>
      <c r="DN522" s="253"/>
      <c r="DO522" s="253"/>
      <c r="DP522" s="253"/>
      <c r="DQ522" s="253"/>
      <c r="DR522" s="253"/>
      <c r="DS522" s="253"/>
      <c r="DT522" s="253"/>
      <c r="DU522" s="253"/>
      <c r="DV522" s="253"/>
      <c r="DW522" s="253"/>
      <c r="DX522" s="253"/>
      <c r="DY522" s="253"/>
      <c r="DZ522" s="253"/>
      <c r="EA522" s="253"/>
      <c r="EB522" s="253"/>
      <c r="EC522" s="253"/>
      <c r="ED522" s="253"/>
      <c r="EE522" s="253"/>
      <c r="EF522" s="253"/>
      <c r="EG522" s="253"/>
      <c r="EH522" s="253"/>
      <c r="EI522" s="253"/>
      <c r="EJ522" s="253"/>
      <c r="EK522" s="253"/>
      <c r="EL522" s="253"/>
      <c r="EM522" s="253"/>
      <c r="EN522" s="253"/>
      <c r="EO522" s="253"/>
      <c r="EP522" s="253"/>
      <c r="EQ522" s="253"/>
      <c r="ER522" s="253"/>
      <c r="ES522" s="253"/>
      <c r="ET522" s="253"/>
      <c r="EU522" s="253"/>
      <c r="EV522" s="253"/>
      <c r="EW522" s="253"/>
      <c r="EX522" s="253"/>
      <c r="EY522" s="253"/>
      <c r="EZ522" s="253"/>
      <c r="FA522" s="253"/>
      <c r="FB522" s="253"/>
      <c r="FC522" s="253"/>
      <c r="FD522" s="253"/>
      <c r="FE522" s="253"/>
      <c r="FF522" s="253"/>
      <c r="FG522" s="253"/>
      <c r="FH522" s="253"/>
      <c r="FI522" s="253"/>
      <c r="FJ522" s="253"/>
      <c r="FK522" s="253"/>
      <c r="FL522" s="253"/>
      <c r="FM522" s="253"/>
      <c r="FN522" s="253"/>
      <c r="FO522" s="253"/>
      <c r="FP522" s="253"/>
      <c r="FQ522" s="253"/>
      <c r="FR522" s="253"/>
      <c r="FS522" s="253"/>
      <c r="FT522" s="253"/>
      <c r="FU522" s="253"/>
      <c r="FV522" s="253"/>
      <c r="FW522" s="253"/>
      <c r="FX522" s="253"/>
      <c r="FY522" s="253"/>
      <c r="FZ522" s="253"/>
      <c r="GA522" s="253"/>
      <c r="GB522" s="253"/>
      <c r="GC522" s="253"/>
      <c r="GD522" s="253"/>
      <c r="GE522" s="253"/>
      <c r="GF522" s="253"/>
      <c r="GG522" s="253"/>
      <c r="GH522" s="253"/>
      <c r="GI522" s="253"/>
      <c r="GJ522" s="253"/>
      <c r="GK522" s="253"/>
      <c r="GL522" s="253"/>
      <c r="GM522" s="253"/>
      <c r="GN522" s="253"/>
      <c r="GO522" s="253"/>
      <c r="GP522" s="253"/>
      <c r="GQ522" s="253"/>
      <c r="GR522" s="253"/>
      <c r="GS522" s="253"/>
      <c r="GT522" s="253"/>
      <c r="GU522" s="253"/>
      <c r="GV522" s="253"/>
      <c r="GW522" s="253"/>
      <c r="GX522" s="253"/>
      <c r="GY522" s="253"/>
      <c r="GZ522" s="253"/>
      <c r="HA522" s="253"/>
      <c r="HB522" s="253"/>
      <c r="HC522" s="253"/>
      <c r="HD522" s="253"/>
      <c r="HE522" s="253"/>
      <c r="HF522" s="253"/>
    </row>
    <row r="523" spans="1:214" s="312" customFormat="1" ht="15" customHeight="1" x14ac:dyDescent="0.25">
      <c r="A523" s="252"/>
      <c r="B523" s="253"/>
      <c r="C523" s="253"/>
      <c r="D523" s="253"/>
      <c r="E523" s="253"/>
      <c r="F523" s="253"/>
      <c r="G523" s="253"/>
      <c r="H523" s="253"/>
      <c r="I523" s="253"/>
      <c r="J523" s="253"/>
      <c r="K523" s="253"/>
      <c r="L523" s="253"/>
      <c r="M523" s="253"/>
      <c r="N523" s="253"/>
      <c r="O523" s="253"/>
      <c r="P523" s="253"/>
      <c r="Q523" s="253"/>
      <c r="R523" s="253"/>
      <c r="S523" s="253"/>
      <c r="T523" s="253"/>
      <c r="U523" s="253" t="s">
        <v>718</v>
      </c>
      <c r="V523" s="253"/>
      <c r="W523" s="253"/>
      <c r="X523" s="253"/>
      <c r="Y523" s="253"/>
      <c r="Z523" s="253"/>
      <c r="AA523" s="253"/>
      <c r="AB523" s="253"/>
      <c r="AC523" s="253" t="s">
        <v>393</v>
      </c>
      <c r="AD523" s="253"/>
      <c r="AE523" s="253"/>
      <c r="AF523" s="253"/>
      <c r="AG523" s="253"/>
      <c r="AH523" s="253"/>
      <c r="AI523" s="253"/>
      <c r="AJ523" s="253"/>
      <c r="AK523" s="253"/>
      <c r="AL523" s="253"/>
      <c r="AM523" s="253"/>
      <c r="AN523" s="253"/>
      <c r="AO523" s="253"/>
      <c r="AP523" s="253"/>
      <c r="AQ523" s="253"/>
      <c r="AR523" s="253"/>
      <c r="AS523" s="253"/>
      <c r="AT523" s="253"/>
      <c r="AU523" s="253"/>
      <c r="AV523" s="253"/>
      <c r="AW523" s="253"/>
      <c r="AX523" s="253"/>
      <c r="AY523" s="253"/>
      <c r="AZ523" s="253"/>
      <c r="BA523" s="253"/>
      <c r="BB523" s="253"/>
      <c r="BC523" s="253"/>
      <c r="BD523" s="253"/>
      <c r="BE523" s="253"/>
      <c r="BF523" s="253"/>
      <c r="BG523" s="253"/>
      <c r="BH523" s="253"/>
      <c r="BI523" s="253"/>
      <c r="BJ523" s="253"/>
      <c r="BK523" s="253"/>
      <c r="BL523" s="253"/>
      <c r="BM523" s="253"/>
      <c r="BN523" s="253"/>
      <c r="BO523" s="253"/>
      <c r="BP523" s="253"/>
      <c r="BQ523" s="253"/>
      <c r="BR523" s="253"/>
      <c r="BS523" s="253"/>
      <c r="BT523" s="253"/>
      <c r="BU523" s="253"/>
      <c r="BV523" s="253"/>
      <c r="BW523" s="253"/>
      <c r="BX523" s="253"/>
      <c r="BY523" s="253"/>
      <c r="BZ523" s="253"/>
      <c r="CA523" s="253"/>
      <c r="CB523" s="253"/>
      <c r="CC523" s="253"/>
      <c r="CD523" s="253"/>
      <c r="CE523" s="253"/>
      <c r="CF523" s="253"/>
      <c r="CG523" s="253"/>
      <c r="CH523" s="253"/>
      <c r="CI523" s="253"/>
      <c r="CJ523" s="253"/>
      <c r="CK523" s="253"/>
      <c r="CL523" s="253"/>
      <c r="CM523" s="253"/>
      <c r="CN523" s="253"/>
      <c r="CO523" s="253"/>
      <c r="CP523" s="253"/>
      <c r="CQ523" s="253"/>
      <c r="CR523" s="253"/>
      <c r="CS523" s="253"/>
      <c r="CT523" s="253"/>
      <c r="CU523" s="253"/>
      <c r="CV523" s="253"/>
      <c r="CW523" s="253"/>
      <c r="CX523" s="253"/>
      <c r="CY523" s="253"/>
      <c r="CZ523" s="253"/>
      <c r="DA523" s="253"/>
      <c r="DB523" s="253"/>
      <c r="DC523" s="253"/>
      <c r="DD523" s="253"/>
      <c r="DE523" s="253"/>
      <c r="DF523" s="253"/>
      <c r="DG523" s="253"/>
      <c r="DH523" s="253"/>
      <c r="DI523" s="253"/>
      <c r="DJ523" s="253"/>
      <c r="DK523" s="253"/>
      <c r="DL523" s="253"/>
      <c r="DM523" s="253"/>
      <c r="DN523" s="253"/>
      <c r="DO523" s="253"/>
      <c r="DP523" s="253"/>
      <c r="DQ523" s="253"/>
      <c r="DR523" s="253"/>
      <c r="DS523" s="253"/>
      <c r="DT523" s="253"/>
      <c r="DU523" s="253"/>
      <c r="DV523" s="253"/>
      <c r="DW523" s="253"/>
      <c r="DX523" s="253"/>
      <c r="DY523" s="253"/>
      <c r="DZ523" s="253"/>
      <c r="EA523" s="253"/>
      <c r="EB523" s="253"/>
      <c r="EC523" s="253"/>
      <c r="ED523" s="253"/>
      <c r="EE523" s="253"/>
      <c r="EF523" s="253"/>
      <c r="EG523" s="253"/>
      <c r="EH523" s="253"/>
      <c r="EI523" s="253"/>
      <c r="EJ523" s="253"/>
      <c r="EK523" s="253"/>
      <c r="EL523" s="253"/>
      <c r="EM523" s="253"/>
      <c r="EN523" s="253"/>
      <c r="EO523" s="253"/>
      <c r="EP523" s="253"/>
      <c r="EQ523" s="253"/>
      <c r="ER523" s="253"/>
      <c r="ES523" s="253"/>
      <c r="ET523" s="253"/>
      <c r="EU523" s="253"/>
      <c r="EV523" s="253"/>
      <c r="EW523" s="253"/>
      <c r="EX523" s="253"/>
      <c r="EY523" s="253"/>
      <c r="EZ523" s="253"/>
      <c r="FA523" s="253"/>
      <c r="FB523" s="253"/>
      <c r="FC523" s="253"/>
      <c r="FD523" s="253"/>
      <c r="FE523" s="253"/>
      <c r="FF523" s="253"/>
      <c r="FG523" s="253"/>
      <c r="FH523" s="253"/>
      <c r="FI523" s="253"/>
      <c r="FJ523" s="253"/>
      <c r="FK523" s="253"/>
      <c r="FL523" s="253"/>
      <c r="FM523" s="253"/>
      <c r="FN523" s="253"/>
      <c r="FO523" s="253"/>
      <c r="FP523" s="253"/>
      <c r="FQ523" s="253"/>
      <c r="FR523" s="253"/>
      <c r="FS523" s="253"/>
      <c r="FT523" s="253"/>
      <c r="FU523" s="253"/>
      <c r="FV523" s="253"/>
      <c r="FW523" s="253"/>
      <c r="FX523" s="253"/>
      <c r="FY523" s="253"/>
      <c r="FZ523" s="253"/>
      <c r="GA523" s="253"/>
      <c r="GB523" s="253"/>
      <c r="GC523" s="253"/>
      <c r="GD523" s="253"/>
      <c r="GE523" s="253"/>
      <c r="GF523" s="253"/>
      <c r="GG523" s="253"/>
      <c r="GH523" s="253"/>
      <c r="GI523" s="253"/>
      <c r="GJ523" s="253"/>
      <c r="GK523" s="253"/>
      <c r="GL523" s="253"/>
      <c r="GM523" s="253"/>
      <c r="GN523" s="253"/>
      <c r="GO523" s="253"/>
      <c r="GP523" s="253"/>
      <c r="GQ523" s="253"/>
      <c r="GR523" s="253"/>
      <c r="GS523" s="253"/>
      <c r="GT523" s="253"/>
      <c r="GU523" s="253"/>
      <c r="GV523" s="253"/>
      <c r="GW523" s="253"/>
      <c r="GX523" s="253"/>
      <c r="GY523" s="253"/>
      <c r="GZ523" s="253"/>
      <c r="HA523" s="253"/>
      <c r="HB523" s="253"/>
      <c r="HC523" s="253"/>
      <c r="HD523" s="253"/>
      <c r="HE523" s="253"/>
      <c r="HF523" s="253"/>
    </row>
    <row r="524" spans="1:214" s="312" customFormat="1" ht="15" customHeight="1" x14ac:dyDescent="0.25">
      <c r="A524" s="252"/>
      <c r="B524" s="253"/>
      <c r="C524" s="253"/>
      <c r="D524" s="253"/>
      <c r="E524" s="253"/>
      <c r="F524" s="253"/>
      <c r="G524" s="253"/>
      <c r="H524" s="253"/>
      <c r="I524" s="253"/>
      <c r="J524" s="253"/>
      <c r="K524" s="253"/>
      <c r="L524" s="253"/>
      <c r="M524" s="253"/>
      <c r="N524" s="253"/>
      <c r="O524" s="253"/>
      <c r="P524" s="253"/>
      <c r="Q524" s="253"/>
      <c r="R524" s="253"/>
      <c r="S524" s="253"/>
      <c r="T524" s="253"/>
      <c r="U524" s="253" t="s">
        <v>719</v>
      </c>
      <c r="V524" s="253"/>
      <c r="W524" s="253"/>
      <c r="X524" s="253"/>
      <c r="Y524" s="253"/>
      <c r="Z524" s="253"/>
      <c r="AA524" s="253"/>
      <c r="AB524" s="253"/>
      <c r="AC524" s="253" t="s">
        <v>357</v>
      </c>
      <c r="AD524" s="253"/>
      <c r="AE524" s="253"/>
      <c r="AF524" s="253"/>
      <c r="AG524" s="253"/>
      <c r="AH524" s="253"/>
      <c r="AI524" s="253"/>
      <c r="AJ524" s="253"/>
      <c r="AK524" s="253"/>
      <c r="AL524" s="253"/>
      <c r="AM524" s="253"/>
      <c r="AN524" s="253"/>
      <c r="AO524" s="253"/>
      <c r="AP524" s="253"/>
      <c r="AQ524" s="253"/>
      <c r="AR524" s="253"/>
      <c r="AS524" s="253"/>
      <c r="AT524" s="253"/>
      <c r="AU524" s="253"/>
      <c r="AV524" s="253"/>
      <c r="AW524" s="253"/>
      <c r="AX524" s="253"/>
      <c r="AY524" s="253"/>
      <c r="AZ524" s="253"/>
      <c r="BA524" s="253"/>
      <c r="BB524" s="253"/>
      <c r="BC524" s="253"/>
      <c r="BD524" s="253"/>
      <c r="BE524" s="253"/>
      <c r="BF524" s="253"/>
      <c r="BG524" s="253"/>
      <c r="BH524" s="253"/>
      <c r="BI524" s="253"/>
      <c r="BJ524" s="253"/>
      <c r="BK524" s="253"/>
      <c r="BL524" s="253"/>
      <c r="BM524" s="253"/>
      <c r="BN524" s="253"/>
      <c r="BO524" s="253"/>
      <c r="BP524" s="253"/>
      <c r="BQ524" s="253"/>
      <c r="BR524" s="253"/>
      <c r="BS524" s="253"/>
      <c r="BT524" s="253"/>
      <c r="BU524" s="253"/>
      <c r="BV524" s="253"/>
      <c r="BW524" s="253"/>
      <c r="BX524" s="253"/>
      <c r="BY524" s="253"/>
      <c r="BZ524" s="253"/>
      <c r="CA524" s="253"/>
      <c r="CB524" s="253"/>
      <c r="CC524" s="253"/>
      <c r="CD524" s="253"/>
      <c r="CE524" s="253"/>
      <c r="CF524" s="253"/>
      <c r="CG524" s="253"/>
      <c r="CH524" s="253"/>
      <c r="CI524" s="253"/>
      <c r="CJ524" s="253"/>
      <c r="CK524" s="253"/>
      <c r="CL524" s="253"/>
      <c r="CM524" s="253"/>
      <c r="CN524" s="253"/>
      <c r="CO524" s="253"/>
      <c r="CP524" s="253"/>
      <c r="CQ524" s="253"/>
      <c r="CR524" s="253"/>
      <c r="CS524" s="253"/>
      <c r="CT524" s="253"/>
      <c r="CU524" s="253"/>
      <c r="CV524" s="253"/>
      <c r="CW524" s="253"/>
      <c r="CX524" s="253"/>
      <c r="CY524" s="253"/>
      <c r="CZ524" s="253"/>
      <c r="DA524" s="253"/>
      <c r="DB524" s="253"/>
      <c r="DC524" s="253"/>
      <c r="DD524" s="253"/>
      <c r="DE524" s="253"/>
      <c r="DF524" s="253"/>
      <c r="DG524" s="253"/>
      <c r="DH524" s="253"/>
      <c r="DI524" s="253"/>
      <c r="DJ524" s="253"/>
      <c r="DK524" s="253"/>
      <c r="DL524" s="253"/>
      <c r="DM524" s="253"/>
      <c r="DN524" s="253"/>
      <c r="DO524" s="253"/>
      <c r="DP524" s="253"/>
      <c r="DQ524" s="253"/>
      <c r="DR524" s="253"/>
      <c r="DS524" s="253"/>
      <c r="DT524" s="253"/>
      <c r="DU524" s="253"/>
      <c r="DV524" s="253"/>
      <c r="DW524" s="253"/>
      <c r="DX524" s="253"/>
      <c r="DY524" s="253"/>
      <c r="DZ524" s="253"/>
      <c r="EA524" s="253"/>
      <c r="EB524" s="253"/>
      <c r="EC524" s="253"/>
      <c r="ED524" s="253"/>
      <c r="EE524" s="253"/>
      <c r="EF524" s="253"/>
      <c r="EG524" s="253"/>
      <c r="EH524" s="253"/>
      <c r="EI524" s="253"/>
      <c r="EJ524" s="253"/>
      <c r="EK524" s="253"/>
      <c r="EL524" s="253"/>
      <c r="EM524" s="253"/>
      <c r="EN524" s="253"/>
      <c r="EO524" s="253"/>
      <c r="EP524" s="253"/>
      <c r="EQ524" s="253"/>
      <c r="ER524" s="253"/>
      <c r="ES524" s="253"/>
      <c r="ET524" s="253"/>
      <c r="EU524" s="253"/>
      <c r="EV524" s="253"/>
      <c r="EW524" s="253"/>
      <c r="EX524" s="253"/>
      <c r="EY524" s="253"/>
      <c r="EZ524" s="253"/>
      <c r="FA524" s="253"/>
      <c r="FB524" s="253"/>
      <c r="FC524" s="253"/>
      <c r="FD524" s="253"/>
      <c r="FE524" s="253"/>
      <c r="FF524" s="253"/>
      <c r="FG524" s="253"/>
      <c r="FH524" s="253"/>
      <c r="FI524" s="253"/>
      <c r="FJ524" s="253"/>
      <c r="FK524" s="253"/>
      <c r="FL524" s="253"/>
      <c r="FM524" s="253"/>
      <c r="FN524" s="253"/>
      <c r="FO524" s="253"/>
      <c r="FP524" s="253"/>
      <c r="FQ524" s="253"/>
      <c r="FR524" s="253"/>
      <c r="FS524" s="253"/>
      <c r="FT524" s="253"/>
      <c r="FU524" s="253"/>
      <c r="FV524" s="253"/>
      <c r="FW524" s="253"/>
      <c r="FX524" s="253"/>
      <c r="FY524" s="253"/>
      <c r="FZ524" s="253"/>
      <c r="GA524" s="253"/>
      <c r="GB524" s="253"/>
      <c r="GC524" s="253"/>
      <c r="GD524" s="253"/>
      <c r="GE524" s="253"/>
      <c r="GF524" s="253"/>
      <c r="GG524" s="253"/>
      <c r="GH524" s="253"/>
      <c r="GI524" s="253"/>
      <c r="GJ524" s="253"/>
      <c r="GK524" s="253"/>
      <c r="GL524" s="253"/>
      <c r="GM524" s="253"/>
      <c r="GN524" s="253"/>
      <c r="GO524" s="253"/>
      <c r="GP524" s="253"/>
      <c r="GQ524" s="253"/>
      <c r="GR524" s="253"/>
      <c r="GS524" s="253"/>
      <c r="GT524" s="253"/>
      <c r="GU524" s="253"/>
      <c r="GV524" s="253"/>
      <c r="GW524" s="253"/>
      <c r="GX524" s="253"/>
      <c r="GY524" s="253"/>
      <c r="GZ524" s="253"/>
      <c r="HA524" s="253"/>
      <c r="HB524" s="253"/>
      <c r="HC524" s="253"/>
      <c r="HD524" s="253"/>
      <c r="HE524" s="253"/>
      <c r="HF524" s="253"/>
    </row>
    <row r="525" spans="1:214" s="312" customFormat="1" ht="15" customHeight="1" x14ac:dyDescent="0.25">
      <c r="A525" s="252"/>
      <c r="B525" s="253"/>
      <c r="C525" s="253"/>
      <c r="D525" s="253"/>
      <c r="E525" s="253"/>
      <c r="F525" s="253"/>
      <c r="G525" s="253"/>
      <c r="H525" s="253"/>
      <c r="I525" s="253"/>
      <c r="J525" s="253"/>
      <c r="K525" s="253"/>
      <c r="L525" s="253"/>
      <c r="M525" s="253"/>
      <c r="N525" s="253"/>
      <c r="O525" s="253"/>
      <c r="P525" s="253"/>
      <c r="Q525" s="253"/>
      <c r="R525" s="253"/>
      <c r="S525" s="253"/>
      <c r="T525" s="253"/>
      <c r="U525" s="253" t="s">
        <v>720</v>
      </c>
      <c r="V525" s="253"/>
      <c r="W525" s="253"/>
      <c r="X525" s="253"/>
      <c r="Y525" s="253"/>
      <c r="Z525" s="253"/>
      <c r="AA525" s="253"/>
      <c r="AB525" s="253"/>
      <c r="AC525" s="253" t="s">
        <v>329</v>
      </c>
      <c r="AD525" s="253"/>
      <c r="AE525" s="253"/>
      <c r="AF525" s="253"/>
      <c r="AG525" s="253"/>
      <c r="AH525" s="253"/>
      <c r="AI525" s="253"/>
      <c r="AJ525" s="253"/>
      <c r="AK525" s="253"/>
      <c r="AL525" s="253"/>
      <c r="AM525" s="253"/>
      <c r="AN525" s="253"/>
      <c r="AO525" s="253"/>
      <c r="AP525" s="253"/>
      <c r="AQ525" s="253"/>
      <c r="AR525" s="253"/>
      <c r="AS525" s="253"/>
      <c r="AT525" s="253"/>
      <c r="AU525" s="253"/>
      <c r="AV525" s="253"/>
      <c r="AW525" s="253"/>
      <c r="AX525" s="253"/>
      <c r="AY525" s="253"/>
      <c r="AZ525" s="253"/>
      <c r="BA525" s="253"/>
      <c r="BB525" s="253"/>
      <c r="BC525" s="253"/>
      <c r="BD525" s="253"/>
      <c r="BE525" s="253"/>
      <c r="BF525" s="253"/>
      <c r="BG525" s="253"/>
      <c r="BH525" s="253"/>
      <c r="BI525" s="253"/>
      <c r="BJ525" s="253"/>
      <c r="BK525" s="253"/>
      <c r="BL525" s="253"/>
      <c r="BM525" s="253"/>
      <c r="BN525" s="253"/>
      <c r="BO525" s="253"/>
      <c r="BP525" s="253"/>
      <c r="BQ525" s="253"/>
      <c r="BR525" s="253"/>
      <c r="BS525" s="253"/>
      <c r="BT525" s="253"/>
      <c r="BU525" s="253"/>
      <c r="BV525" s="253"/>
      <c r="BW525" s="253"/>
      <c r="BX525" s="253"/>
      <c r="BY525" s="253"/>
      <c r="BZ525" s="253"/>
      <c r="CA525" s="253"/>
      <c r="CB525" s="253"/>
      <c r="CC525" s="253"/>
      <c r="CD525" s="253"/>
      <c r="CE525" s="253"/>
      <c r="CF525" s="253"/>
      <c r="CG525" s="253"/>
      <c r="CH525" s="253"/>
      <c r="CI525" s="253"/>
      <c r="CJ525" s="253"/>
      <c r="CK525" s="253"/>
      <c r="CL525" s="253"/>
      <c r="CM525" s="253"/>
      <c r="CN525" s="253"/>
      <c r="CO525" s="253"/>
      <c r="CP525" s="253"/>
      <c r="CQ525" s="253"/>
      <c r="CR525" s="253"/>
      <c r="CS525" s="253"/>
      <c r="CT525" s="253"/>
      <c r="CU525" s="253"/>
      <c r="CV525" s="253"/>
      <c r="CW525" s="253"/>
      <c r="CX525" s="253"/>
      <c r="CY525" s="253"/>
      <c r="CZ525" s="253"/>
      <c r="DA525" s="253"/>
      <c r="DB525" s="253"/>
      <c r="DC525" s="253"/>
      <c r="DD525" s="253"/>
      <c r="DE525" s="253"/>
      <c r="DF525" s="253"/>
      <c r="DG525" s="253"/>
      <c r="DH525" s="253"/>
      <c r="DI525" s="253"/>
      <c r="DJ525" s="253"/>
      <c r="DK525" s="253"/>
      <c r="DL525" s="253"/>
      <c r="DM525" s="253"/>
      <c r="DN525" s="253"/>
      <c r="DO525" s="253"/>
      <c r="DP525" s="253"/>
      <c r="DQ525" s="253"/>
      <c r="DR525" s="253"/>
      <c r="DS525" s="253"/>
      <c r="DT525" s="253"/>
      <c r="DU525" s="253"/>
      <c r="DV525" s="253"/>
      <c r="DW525" s="253"/>
      <c r="DX525" s="253"/>
      <c r="DY525" s="253"/>
      <c r="DZ525" s="253"/>
      <c r="EA525" s="253"/>
      <c r="EB525" s="253"/>
      <c r="EC525" s="253"/>
      <c r="ED525" s="253"/>
      <c r="EE525" s="253"/>
      <c r="EF525" s="253"/>
      <c r="EG525" s="253"/>
      <c r="EH525" s="253"/>
      <c r="EI525" s="253"/>
      <c r="EJ525" s="253"/>
      <c r="EK525" s="253"/>
      <c r="EL525" s="253"/>
      <c r="EM525" s="253"/>
      <c r="EN525" s="253"/>
      <c r="EO525" s="253"/>
      <c r="EP525" s="253"/>
      <c r="EQ525" s="253"/>
      <c r="ER525" s="253"/>
      <c r="ES525" s="253"/>
      <c r="ET525" s="253"/>
      <c r="EU525" s="253"/>
      <c r="EV525" s="253"/>
      <c r="EW525" s="253"/>
      <c r="EX525" s="253"/>
      <c r="EY525" s="253"/>
      <c r="EZ525" s="253"/>
      <c r="FA525" s="253"/>
      <c r="FB525" s="253"/>
      <c r="FC525" s="253"/>
      <c r="FD525" s="253"/>
      <c r="FE525" s="253"/>
      <c r="FF525" s="253"/>
      <c r="FG525" s="253"/>
      <c r="FH525" s="253"/>
      <c r="FI525" s="253"/>
      <c r="FJ525" s="253"/>
      <c r="FK525" s="253"/>
      <c r="FL525" s="253"/>
      <c r="FM525" s="253"/>
      <c r="FN525" s="253"/>
      <c r="FO525" s="253"/>
      <c r="FP525" s="253"/>
      <c r="FQ525" s="253"/>
      <c r="FR525" s="253"/>
      <c r="FS525" s="253"/>
      <c r="FT525" s="253"/>
      <c r="FU525" s="253"/>
      <c r="FV525" s="253"/>
      <c r="FW525" s="253"/>
      <c r="FX525" s="253"/>
      <c r="FY525" s="253"/>
      <c r="FZ525" s="253"/>
      <c r="GA525" s="253"/>
      <c r="GB525" s="253"/>
      <c r="GC525" s="253"/>
      <c r="GD525" s="253"/>
      <c r="GE525" s="253"/>
      <c r="GF525" s="253"/>
      <c r="GG525" s="253"/>
      <c r="GH525" s="253"/>
      <c r="GI525" s="253"/>
      <c r="GJ525" s="253"/>
      <c r="GK525" s="253"/>
      <c r="GL525" s="253"/>
      <c r="GM525" s="253"/>
      <c r="GN525" s="253"/>
      <c r="GO525" s="253"/>
      <c r="GP525" s="253"/>
      <c r="GQ525" s="253"/>
      <c r="GR525" s="253"/>
      <c r="GS525" s="253"/>
      <c r="GT525" s="253"/>
      <c r="GU525" s="253"/>
      <c r="GV525" s="253"/>
      <c r="GW525" s="253"/>
      <c r="GX525" s="253"/>
      <c r="GY525" s="253"/>
      <c r="GZ525" s="253"/>
      <c r="HA525" s="253"/>
      <c r="HB525" s="253"/>
      <c r="HC525" s="253"/>
      <c r="HD525" s="253"/>
      <c r="HE525" s="253"/>
      <c r="HF525" s="253"/>
    </row>
    <row r="526" spans="1:214" s="312" customFormat="1" ht="15" customHeight="1" x14ac:dyDescent="0.25">
      <c r="A526" s="252"/>
      <c r="B526" s="253"/>
      <c r="C526" s="253"/>
      <c r="D526" s="253"/>
      <c r="E526" s="253"/>
      <c r="F526" s="253"/>
      <c r="G526" s="253"/>
      <c r="H526" s="253"/>
      <c r="I526" s="253"/>
      <c r="J526" s="253"/>
      <c r="K526" s="253"/>
      <c r="L526" s="253"/>
      <c r="M526" s="253"/>
      <c r="N526" s="253"/>
      <c r="O526" s="253"/>
      <c r="P526" s="253"/>
      <c r="Q526" s="253"/>
      <c r="R526" s="253"/>
      <c r="S526" s="253"/>
      <c r="T526" s="253"/>
      <c r="U526" s="253" t="s">
        <v>721</v>
      </c>
      <c r="V526" s="253"/>
      <c r="W526" s="253"/>
      <c r="X526" s="253"/>
      <c r="Y526" s="253"/>
      <c r="Z526" s="253"/>
      <c r="AA526" s="253"/>
      <c r="AB526" s="253"/>
      <c r="AC526" s="253" t="s">
        <v>332</v>
      </c>
      <c r="AD526" s="253"/>
      <c r="AE526" s="253"/>
      <c r="AF526" s="253"/>
      <c r="AG526" s="253"/>
      <c r="AH526" s="253"/>
      <c r="AI526" s="253"/>
      <c r="AJ526" s="253"/>
      <c r="AK526" s="253"/>
      <c r="AL526" s="253"/>
      <c r="AM526" s="253"/>
      <c r="AN526" s="253"/>
      <c r="AO526" s="253"/>
      <c r="AP526" s="253"/>
      <c r="AQ526" s="253"/>
      <c r="AR526" s="253"/>
      <c r="AS526" s="253"/>
      <c r="AT526" s="253"/>
      <c r="AU526" s="253"/>
      <c r="AV526" s="253"/>
      <c r="AW526" s="253"/>
      <c r="AX526" s="253"/>
      <c r="AY526" s="253"/>
      <c r="AZ526" s="253"/>
      <c r="BA526" s="253"/>
      <c r="BB526" s="253"/>
      <c r="BC526" s="253"/>
      <c r="BD526" s="253"/>
      <c r="BE526" s="253"/>
      <c r="BF526" s="253"/>
      <c r="BG526" s="253"/>
      <c r="BH526" s="253"/>
      <c r="BI526" s="253"/>
      <c r="BJ526" s="253"/>
      <c r="BK526" s="253"/>
      <c r="BL526" s="253"/>
      <c r="BM526" s="253"/>
      <c r="BN526" s="253"/>
      <c r="BO526" s="253"/>
      <c r="BP526" s="253"/>
      <c r="BQ526" s="253"/>
      <c r="BR526" s="253"/>
      <c r="BS526" s="253"/>
      <c r="BT526" s="253"/>
      <c r="BU526" s="253"/>
      <c r="BV526" s="253"/>
      <c r="BW526" s="253"/>
      <c r="BX526" s="253"/>
      <c r="BY526" s="253"/>
      <c r="BZ526" s="253"/>
      <c r="CA526" s="253"/>
      <c r="CB526" s="253"/>
      <c r="CC526" s="253"/>
      <c r="CD526" s="253"/>
      <c r="CE526" s="253"/>
      <c r="CF526" s="253"/>
      <c r="CG526" s="253"/>
      <c r="CH526" s="253"/>
      <c r="CI526" s="253"/>
      <c r="CJ526" s="253"/>
      <c r="CK526" s="253"/>
      <c r="CL526" s="253"/>
      <c r="CM526" s="253"/>
      <c r="CN526" s="253"/>
      <c r="CO526" s="253"/>
      <c r="CP526" s="253"/>
      <c r="CQ526" s="253"/>
      <c r="CR526" s="253"/>
      <c r="CS526" s="253"/>
      <c r="CT526" s="253"/>
      <c r="CU526" s="253"/>
      <c r="CV526" s="253"/>
      <c r="CW526" s="253"/>
      <c r="CX526" s="253"/>
      <c r="CY526" s="253"/>
      <c r="CZ526" s="253"/>
      <c r="DA526" s="253"/>
      <c r="DB526" s="253"/>
      <c r="DC526" s="253"/>
      <c r="DD526" s="253"/>
      <c r="DE526" s="253"/>
      <c r="DF526" s="253"/>
      <c r="DG526" s="253"/>
      <c r="DH526" s="253"/>
      <c r="DI526" s="253"/>
      <c r="DJ526" s="253"/>
      <c r="DK526" s="253"/>
      <c r="DL526" s="253"/>
      <c r="DM526" s="253"/>
      <c r="DN526" s="253"/>
      <c r="DO526" s="253"/>
      <c r="DP526" s="253"/>
      <c r="DQ526" s="253"/>
      <c r="DR526" s="253"/>
      <c r="DS526" s="253"/>
      <c r="DT526" s="253"/>
      <c r="DU526" s="253"/>
      <c r="DV526" s="253"/>
      <c r="DW526" s="253"/>
      <c r="DX526" s="253"/>
      <c r="DY526" s="253"/>
      <c r="DZ526" s="253"/>
      <c r="EA526" s="253"/>
      <c r="EB526" s="253"/>
      <c r="EC526" s="253"/>
      <c r="ED526" s="253"/>
      <c r="EE526" s="253"/>
      <c r="EF526" s="253"/>
      <c r="EG526" s="253"/>
      <c r="EH526" s="253"/>
      <c r="EI526" s="253"/>
      <c r="EJ526" s="253"/>
      <c r="EK526" s="253"/>
      <c r="EL526" s="253"/>
      <c r="EM526" s="253"/>
      <c r="EN526" s="253"/>
      <c r="EO526" s="253"/>
      <c r="EP526" s="253"/>
      <c r="EQ526" s="253"/>
      <c r="ER526" s="253"/>
      <c r="ES526" s="253"/>
      <c r="ET526" s="253"/>
      <c r="EU526" s="253"/>
      <c r="EV526" s="253"/>
      <c r="EW526" s="253"/>
      <c r="EX526" s="253"/>
      <c r="EY526" s="253"/>
      <c r="EZ526" s="253"/>
      <c r="FA526" s="253"/>
      <c r="FB526" s="253"/>
      <c r="FC526" s="253"/>
      <c r="FD526" s="253"/>
      <c r="FE526" s="253"/>
      <c r="FF526" s="253"/>
      <c r="FG526" s="253"/>
      <c r="FH526" s="253"/>
      <c r="FI526" s="253"/>
      <c r="FJ526" s="253"/>
      <c r="FK526" s="253"/>
      <c r="FL526" s="253"/>
      <c r="FM526" s="253"/>
      <c r="FN526" s="253"/>
      <c r="FO526" s="253"/>
      <c r="FP526" s="253"/>
      <c r="FQ526" s="253"/>
      <c r="FR526" s="253"/>
      <c r="FS526" s="253"/>
      <c r="FT526" s="253"/>
      <c r="FU526" s="253"/>
      <c r="FV526" s="253"/>
      <c r="FW526" s="253"/>
      <c r="FX526" s="253"/>
      <c r="FY526" s="253"/>
      <c r="FZ526" s="253"/>
      <c r="GA526" s="253"/>
      <c r="GB526" s="253"/>
      <c r="GC526" s="253"/>
      <c r="GD526" s="253"/>
      <c r="GE526" s="253"/>
      <c r="GF526" s="253"/>
      <c r="GG526" s="253"/>
      <c r="GH526" s="253"/>
      <c r="GI526" s="253"/>
      <c r="GJ526" s="253"/>
      <c r="GK526" s="253"/>
      <c r="GL526" s="253"/>
      <c r="GM526" s="253"/>
      <c r="GN526" s="253"/>
      <c r="GO526" s="253"/>
      <c r="GP526" s="253"/>
      <c r="GQ526" s="253"/>
      <c r="GR526" s="253"/>
      <c r="GS526" s="253"/>
      <c r="GT526" s="253"/>
      <c r="GU526" s="253"/>
      <c r="GV526" s="253"/>
      <c r="GW526" s="253"/>
      <c r="GX526" s="253"/>
      <c r="GY526" s="253"/>
      <c r="GZ526" s="253"/>
      <c r="HA526" s="253"/>
      <c r="HB526" s="253"/>
      <c r="HC526" s="253"/>
      <c r="HD526" s="253"/>
      <c r="HE526" s="253"/>
      <c r="HF526" s="253"/>
    </row>
    <row r="527" spans="1:214" s="312" customFormat="1" ht="15" customHeight="1" x14ac:dyDescent="0.25">
      <c r="A527" s="252"/>
      <c r="B527" s="253"/>
      <c r="C527" s="253"/>
      <c r="D527" s="253"/>
      <c r="E527" s="253"/>
      <c r="F527" s="253"/>
      <c r="G527" s="253"/>
      <c r="H527" s="253"/>
      <c r="I527" s="253"/>
      <c r="J527" s="253"/>
      <c r="K527" s="253"/>
      <c r="L527" s="253"/>
      <c r="M527" s="253"/>
      <c r="N527" s="253"/>
      <c r="O527" s="253"/>
      <c r="P527" s="253"/>
      <c r="Q527" s="253"/>
      <c r="R527" s="253"/>
      <c r="S527" s="253"/>
      <c r="T527" s="253"/>
      <c r="U527" s="253" t="s">
        <v>722</v>
      </c>
      <c r="V527" s="253"/>
      <c r="W527" s="253"/>
      <c r="X527" s="253"/>
      <c r="Y527" s="253"/>
      <c r="Z527" s="253"/>
      <c r="AA527" s="253"/>
      <c r="AB527" s="253"/>
      <c r="AC527" s="253" t="s">
        <v>329</v>
      </c>
      <c r="AD527" s="253"/>
      <c r="AE527" s="253"/>
      <c r="AF527" s="253"/>
      <c r="AG527" s="253"/>
      <c r="AH527" s="253"/>
      <c r="AI527" s="253"/>
      <c r="AJ527" s="253"/>
      <c r="AK527" s="253"/>
      <c r="AL527" s="253"/>
      <c r="AM527" s="253"/>
      <c r="AN527" s="253"/>
      <c r="AO527" s="253"/>
      <c r="AP527" s="253"/>
      <c r="AQ527" s="253"/>
      <c r="AR527" s="253"/>
      <c r="AS527" s="253"/>
      <c r="AT527" s="253"/>
      <c r="AU527" s="253"/>
      <c r="AV527" s="253"/>
      <c r="AW527" s="253"/>
      <c r="AX527" s="253"/>
      <c r="AY527" s="253"/>
      <c r="AZ527" s="253"/>
      <c r="BA527" s="253"/>
      <c r="BB527" s="253"/>
      <c r="BC527" s="253"/>
      <c r="BD527" s="253"/>
      <c r="BE527" s="253"/>
      <c r="BF527" s="253"/>
      <c r="BG527" s="253"/>
      <c r="BH527" s="253"/>
      <c r="BI527" s="253"/>
      <c r="BJ527" s="253"/>
      <c r="BK527" s="253"/>
      <c r="BL527" s="253"/>
      <c r="BM527" s="253"/>
      <c r="BN527" s="253"/>
      <c r="BO527" s="253"/>
      <c r="BP527" s="253"/>
      <c r="BQ527" s="253"/>
      <c r="BR527" s="253"/>
      <c r="BS527" s="253"/>
      <c r="BT527" s="253"/>
      <c r="BU527" s="253"/>
      <c r="BV527" s="253"/>
      <c r="BW527" s="253"/>
      <c r="BX527" s="253"/>
      <c r="BY527" s="253"/>
      <c r="BZ527" s="253"/>
      <c r="CA527" s="253"/>
      <c r="CB527" s="253"/>
      <c r="CC527" s="253"/>
      <c r="CD527" s="253"/>
      <c r="CE527" s="253"/>
      <c r="CF527" s="253"/>
      <c r="CG527" s="253"/>
      <c r="CH527" s="253"/>
      <c r="CI527" s="253"/>
      <c r="CJ527" s="253"/>
      <c r="CK527" s="253"/>
      <c r="CL527" s="253"/>
      <c r="CM527" s="253"/>
      <c r="CN527" s="253"/>
      <c r="CO527" s="253"/>
      <c r="CP527" s="253"/>
      <c r="CQ527" s="253"/>
      <c r="CR527" s="253"/>
      <c r="CS527" s="253"/>
      <c r="CT527" s="253"/>
      <c r="CU527" s="253"/>
      <c r="CV527" s="253"/>
      <c r="CW527" s="253"/>
      <c r="CX527" s="253"/>
      <c r="CY527" s="253"/>
      <c r="CZ527" s="253"/>
      <c r="DA527" s="253"/>
      <c r="DB527" s="253"/>
      <c r="DC527" s="253"/>
      <c r="DD527" s="253"/>
      <c r="DE527" s="253"/>
      <c r="DF527" s="253"/>
      <c r="DG527" s="253"/>
      <c r="DH527" s="253"/>
      <c r="DI527" s="253"/>
      <c r="DJ527" s="253"/>
      <c r="DK527" s="253"/>
      <c r="DL527" s="253"/>
      <c r="DM527" s="253"/>
      <c r="DN527" s="253"/>
      <c r="DO527" s="253"/>
      <c r="DP527" s="253"/>
      <c r="DQ527" s="253"/>
      <c r="DR527" s="253"/>
      <c r="DS527" s="253"/>
      <c r="DT527" s="253"/>
      <c r="DU527" s="253"/>
      <c r="DV527" s="253"/>
      <c r="DW527" s="253"/>
      <c r="DX527" s="253"/>
      <c r="DY527" s="253"/>
      <c r="DZ527" s="253"/>
      <c r="EA527" s="253"/>
      <c r="EB527" s="253"/>
      <c r="EC527" s="253"/>
      <c r="ED527" s="253"/>
      <c r="EE527" s="253"/>
      <c r="EF527" s="253"/>
      <c r="EG527" s="253"/>
      <c r="EH527" s="253"/>
      <c r="EI527" s="253"/>
      <c r="EJ527" s="253"/>
      <c r="EK527" s="253"/>
      <c r="EL527" s="253"/>
      <c r="EM527" s="253"/>
      <c r="EN527" s="253"/>
      <c r="EO527" s="253"/>
      <c r="EP527" s="253"/>
      <c r="EQ527" s="253"/>
      <c r="ER527" s="253"/>
      <c r="ES527" s="253"/>
      <c r="ET527" s="253"/>
      <c r="EU527" s="253"/>
      <c r="EV527" s="253"/>
      <c r="EW527" s="253"/>
      <c r="EX527" s="253"/>
      <c r="EY527" s="253"/>
      <c r="EZ527" s="253"/>
      <c r="FA527" s="253"/>
      <c r="FB527" s="253"/>
      <c r="FC527" s="253"/>
      <c r="FD527" s="253"/>
      <c r="FE527" s="253"/>
      <c r="FF527" s="253"/>
      <c r="FG527" s="253"/>
      <c r="FH527" s="253"/>
      <c r="FI527" s="253"/>
      <c r="FJ527" s="253"/>
      <c r="FK527" s="253"/>
      <c r="FL527" s="253"/>
      <c r="FM527" s="253"/>
      <c r="FN527" s="253"/>
      <c r="FO527" s="253"/>
      <c r="FP527" s="253"/>
      <c r="FQ527" s="253"/>
      <c r="FR527" s="253"/>
      <c r="FS527" s="253"/>
      <c r="FT527" s="253"/>
      <c r="FU527" s="253"/>
      <c r="FV527" s="253"/>
      <c r="FW527" s="253"/>
      <c r="FX527" s="253"/>
      <c r="FY527" s="253"/>
      <c r="FZ527" s="253"/>
      <c r="GA527" s="253"/>
      <c r="GB527" s="253"/>
      <c r="GC527" s="253"/>
      <c r="GD527" s="253"/>
      <c r="GE527" s="253"/>
      <c r="GF527" s="253"/>
      <c r="GG527" s="253"/>
      <c r="GH527" s="253"/>
      <c r="GI527" s="253"/>
      <c r="GJ527" s="253"/>
      <c r="GK527" s="253"/>
      <c r="GL527" s="253"/>
      <c r="GM527" s="253"/>
      <c r="GN527" s="253"/>
      <c r="GO527" s="253"/>
      <c r="GP527" s="253"/>
      <c r="GQ527" s="253"/>
      <c r="GR527" s="253"/>
      <c r="GS527" s="253"/>
      <c r="GT527" s="253"/>
      <c r="GU527" s="253"/>
      <c r="GV527" s="253"/>
      <c r="GW527" s="253"/>
      <c r="GX527" s="253"/>
      <c r="GY527" s="253"/>
      <c r="GZ527" s="253"/>
      <c r="HA527" s="253"/>
      <c r="HB527" s="253"/>
      <c r="HC527" s="253"/>
      <c r="HD527" s="253"/>
      <c r="HE527" s="253"/>
      <c r="HF527" s="253"/>
    </row>
    <row r="528" spans="1:214" s="312" customFormat="1" ht="15" customHeight="1" x14ac:dyDescent="0.25">
      <c r="A528" s="252"/>
      <c r="B528" s="253"/>
      <c r="C528" s="253"/>
      <c r="D528" s="253"/>
      <c r="E528" s="253"/>
      <c r="F528" s="253"/>
      <c r="G528" s="253"/>
      <c r="H528" s="253"/>
      <c r="I528" s="253"/>
      <c r="J528" s="253"/>
      <c r="K528" s="253"/>
      <c r="L528" s="253"/>
      <c r="M528" s="253"/>
      <c r="N528" s="253"/>
      <c r="O528" s="253"/>
      <c r="P528" s="253"/>
      <c r="Q528" s="253"/>
      <c r="R528" s="253"/>
      <c r="S528" s="253"/>
      <c r="T528" s="253"/>
      <c r="U528" s="253" t="s">
        <v>723</v>
      </c>
      <c r="V528" s="253"/>
      <c r="W528" s="253"/>
      <c r="X528" s="253"/>
      <c r="Y528" s="253"/>
      <c r="Z528" s="253"/>
      <c r="AA528" s="253"/>
      <c r="AB528" s="253"/>
      <c r="AC528" s="253" t="s">
        <v>323</v>
      </c>
      <c r="AD528" s="253"/>
      <c r="AE528" s="253"/>
      <c r="AF528" s="253"/>
      <c r="AG528" s="253"/>
      <c r="AH528" s="253"/>
      <c r="AI528" s="253"/>
      <c r="AJ528" s="253"/>
      <c r="AK528" s="253"/>
      <c r="AL528" s="253"/>
      <c r="AM528" s="253"/>
      <c r="AN528" s="253"/>
      <c r="AO528" s="253"/>
      <c r="AP528" s="253"/>
      <c r="AQ528" s="253"/>
      <c r="AR528" s="253"/>
      <c r="AS528" s="253"/>
      <c r="AT528" s="253"/>
      <c r="AU528" s="253"/>
      <c r="AV528" s="253"/>
      <c r="AW528" s="253"/>
      <c r="AX528" s="253"/>
      <c r="AY528" s="253"/>
      <c r="AZ528" s="253"/>
      <c r="BA528" s="253"/>
      <c r="BB528" s="253"/>
      <c r="BC528" s="253"/>
      <c r="BD528" s="253"/>
      <c r="BE528" s="253"/>
      <c r="BF528" s="253"/>
      <c r="BG528" s="253"/>
      <c r="BH528" s="253"/>
      <c r="BI528" s="253"/>
      <c r="BJ528" s="253"/>
      <c r="BK528" s="253"/>
      <c r="BL528" s="253"/>
      <c r="BM528" s="253"/>
      <c r="BN528" s="253"/>
      <c r="BO528" s="253"/>
      <c r="BP528" s="253"/>
      <c r="BQ528" s="253"/>
      <c r="BR528" s="253"/>
      <c r="BS528" s="253"/>
      <c r="BT528" s="253"/>
      <c r="BU528" s="253"/>
      <c r="BV528" s="253"/>
      <c r="BW528" s="253"/>
      <c r="BX528" s="253"/>
      <c r="BY528" s="253"/>
      <c r="BZ528" s="253"/>
      <c r="CA528" s="253"/>
      <c r="CB528" s="253"/>
      <c r="CC528" s="253"/>
      <c r="CD528" s="253"/>
      <c r="CE528" s="253"/>
      <c r="CF528" s="253"/>
      <c r="CG528" s="253"/>
      <c r="CH528" s="253"/>
      <c r="CI528" s="253"/>
      <c r="CJ528" s="253"/>
      <c r="CK528" s="253"/>
      <c r="CL528" s="253"/>
      <c r="CM528" s="253"/>
      <c r="CN528" s="253"/>
      <c r="CO528" s="253"/>
      <c r="CP528" s="253"/>
      <c r="CQ528" s="253"/>
      <c r="CR528" s="253"/>
      <c r="CS528" s="253"/>
      <c r="CT528" s="253"/>
      <c r="CU528" s="253"/>
      <c r="CV528" s="253"/>
      <c r="CW528" s="253"/>
      <c r="CX528" s="253"/>
      <c r="CY528" s="253"/>
      <c r="CZ528" s="253"/>
      <c r="DA528" s="253"/>
      <c r="DB528" s="253"/>
      <c r="DC528" s="253"/>
      <c r="DD528" s="253"/>
      <c r="DE528" s="253"/>
      <c r="DF528" s="253"/>
      <c r="DG528" s="253"/>
      <c r="DH528" s="253"/>
      <c r="DI528" s="253"/>
      <c r="DJ528" s="253"/>
      <c r="DK528" s="253"/>
      <c r="DL528" s="253"/>
      <c r="DM528" s="253"/>
      <c r="DN528" s="253"/>
      <c r="DO528" s="253"/>
      <c r="DP528" s="253"/>
      <c r="DQ528" s="253"/>
      <c r="DR528" s="253"/>
      <c r="DS528" s="253"/>
      <c r="DT528" s="253"/>
      <c r="DU528" s="253"/>
      <c r="DV528" s="253"/>
      <c r="DW528" s="253"/>
      <c r="DX528" s="253"/>
      <c r="DY528" s="253"/>
      <c r="DZ528" s="253"/>
      <c r="EA528" s="253"/>
      <c r="EB528" s="253"/>
      <c r="EC528" s="253"/>
      <c r="ED528" s="253"/>
      <c r="EE528" s="253"/>
      <c r="EF528" s="253"/>
      <c r="EG528" s="253"/>
      <c r="EH528" s="253"/>
      <c r="EI528" s="253"/>
      <c r="EJ528" s="253"/>
      <c r="EK528" s="253"/>
      <c r="EL528" s="253"/>
      <c r="EM528" s="253"/>
      <c r="EN528" s="253"/>
      <c r="EO528" s="253"/>
      <c r="EP528" s="253"/>
      <c r="EQ528" s="253"/>
      <c r="ER528" s="253"/>
      <c r="ES528" s="253"/>
      <c r="ET528" s="253"/>
      <c r="EU528" s="253"/>
      <c r="EV528" s="253"/>
      <c r="EW528" s="253"/>
      <c r="EX528" s="253"/>
      <c r="EY528" s="253"/>
      <c r="EZ528" s="253"/>
      <c r="FA528" s="253"/>
      <c r="FB528" s="253"/>
      <c r="FC528" s="253"/>
      <c r="FD528" s="253"/>
      <c r="FE528" s="253"/>
      <c r="FF528" s="253"/>
      <c r="FG528" s="253"/>
      <c r="FH528" s="253"/>
      <c r="FI528" s="253"/>
      <c r="FJ528" s="253"/>
      <c r="FK528" s="253"/>
      <c r="FL528" s="253"/>
      <c r="FM528" s="253"/>
      <c r="FN528" s="253"/>
      <c r="FO528" s="253"/>
      <c r="FP528" s="253"/>
      <c r="FQ528" s="253"/>
      <c r="FR528" s="253"/>
      <c r="FS528" s="253"/>
      <c r="FT528" s="253"/>
      <c r="FU528" s="253"/>
      <c r="FV528" s="253"/>
      <c r="FW528" s="253"/>
      <c r="FX528" s="253"/>
      <c r="FY528" s="253"/>
      <c r="FZ528" s="253"/>
      <c r="GA528" s="253"/>
      <c r="GB528" s="253"/>
      <c r="GC528" s="253"/>
      <c r="GD528" s="253"/>
      <c r="GE528" s="253"/>
      <c r="GF528" s="253"/>
      <c r="GG528" s="253"/>
      <c r="GH528" s="253"/>
      <c r="GI528" s="253"/>
      <c r="GJ528" s="253"/>
      <c r="GK528" s="253"/>
      <c r="GL528" s="253"/>
      <c r="GM528" s="253"/>
      <c r="GN528" s="253"/>
      <c r="GO528" s="253"/>
      <c r="GP528" s="253"/>
      <c r="GQ528" s="253"/>
      <c r="GR528" s="253"/>
      <c r="GS528" s="253"/>
      <c r="GT528" s="253"/>
      <c r="GU528" s="253"/>
      <c r="GV528" s="253"/>
      <c r="GW528" s="253"/>
      <c r="GX528" s="253"/>
      <c r="GY528" s="253"/>
      <c r="GZ528" s="253"/>
      <c r="HA528" s="253"/>
      <c r="HB528" s="253"/>
      <c r="HC528" s="253"/>
      <c r="HD528" s="253"/>
      <c r="HE528" s="253"/>
      <c r="HF528" s="253"/>
    </row>
    <row r="529" spans="1:214" s="312" customFormat="1" ht="15" customHeight="1" x14ac:dyDescent="0.25">
      <c r="A529" s="252"/>
      <c r="B529" s="253"/>
      <c r="C529" s="253"/>
      <c r="D529" s="253"/>
      <c r="E529" s="253"/>
      <c r="F529" s="253"/>
      <c r="G529" s="253"/>
      <c r="H529" s="253"/>
      <c r="I529" s="253"/>
      <c r="J529" s="253"/>
      <c r="K529" s="253"/>
      <c r="L529" s="253"/>
      <c r="M529" s="253"/>
      <c r="N529" s="253"/>
      <c r="O529" s="253"/>
      <c r="P529" s="253"/>
      <c r="Q529" s="253"/>
      <c r="R529" s="253"/>
      <c r="S529" s="253"/>
      <c r="T529" s="253"/>
      <c r="U529" s="253" t="s">
        <v>724</v>
      </c>
      <c r="V529" s="253"/>
      <c r="W529" s="253"/>
      <c r="X529" s="253"/>
      <c r="Y529" s="253"/>
      <c r="Z529" s="253"/>
      <c r="AA529" s="253"/>
      <c r="AB529" s="253"/>
      <c r="AC529" s="253" t="s">
        <v>323</v>
      </c>
      <c r="AD529" s="253"/>
      <c r="AE529" s="253"/>
      <c r="AF529" s="253"/>
      <c r="AG529" s="253"/>
      <c r="AH529" s="253"/>
      <c r="AI529" s="253"/>
      <c r="AJ529" s="253"/>
      <c r="AK529" s="253"/>
      <c r="AL529" s="253"/>
      <c r="AM529" s="253"/>
      <c r="AN529" s="253"/>
      <c r="AO529" s="253"/>
      <c r="AP529" s="253"/>
      <c r="AQ529" s="253"/>
      <c r="AR529" s="253"/>
      <c r="AS529" s="253"/>
      <c r="AT529" s="253"/>
      <c r="AU529" s="253"/>
      <c r="AV529" s="253"/>
      <c r="AW529" s="253"/>
      <c r="AX529" s="253"/>
      <c r="AY529" s="253"/>
      <c r="AZ529" s="253"/>
      <c r="BA529" s="253"/>
      <c r="BB529" s="253"/>
      <c r="BC529" s="253"/>
      <c r="BD529" s="253"/>
      <c r="BE529" s="253"/>
      <c r="BF529" s="253"/>
      <c r="BG529" s="253"/>
      <c r="BH529" s="253"/>
      <c r="BI529" s="253"/>
      <c r="BJ529" s="253"/>
      <c r="BK529" s="253"/>
      <c r="BL529" s="253"/>
      <c r="BM529" s="253"/>
      <c r="BN529" s="253"/>
      <c r="BO529" s="253"/>
      <c r="BP529" s="253"/>
      <c r="BQ529" s="253"/>
      <c r="BR529" s="253"/>
      <c r="BS529" s="253"/>
      <c r="BT529" s="253"/>
      <c r="BU529" s="253"/>
      <c r="BV529" s="253"/>
      <c r="BW529" s="253"/>
      <c r="BX529" s="253"/>
      <c r="BY529" s="253"/>
      <c r="BZ529" s="253"/>
      <c r="CA529" s="253"/>
      <c r="CB529" s="253"/>
      <c r="CC529" s="253"/>
      <c r="CD529" s="253"/>
      <c r="CE529" s="253"/>
      <c r="CF529" s="253"/>
      <c r="CG529" s="253"/>
      <c r="CH529" s="253"/>
      <c r="CI529" s="253"/>
      <c r="CJ529" s="253"/>
      <c r="CK529" s="253"/>
      <c r="CL529" s="253"/>
      <c r="CM529" s="253"/>
      <c r="CN529" s="253"/>
      <c r="CO529" s="253"/>
      <c r="CP529" s="253"/>
      <c r="CQ529" s="253"/>
      <c r="CR529" s="253"/>
      <c r="CS529" s="253"/>
      <c r="CT529" s="253"/>
      <c r="CU529" s="253"/>
      <c r="CV529" s="253"/>
      <c r="CW529" s="253"/>
      <c r="CX529" s="253"/>
      <c r="CY529" s="253"/>
      <c r="CZ529" s="253"/>
      <c r="DA529" s="253"/>
      <c r="DB529" s="253"/>
      <c r="DC529" s="253"/>
      <c r="DD529" s="253"/>
      <c r="DE529" s="253"/>
      <c r="DF529" s="253"/>
      <c r="DG529" s="253"/>
      <c r="DH529" s="253"/>
      <c r="DI529" s="253"/>
      <c r="DJ529" s="253"/>
      <c r="DK529" s="253"/>
      <c r="DL529" s="253"/>
      <c r="DM529" s="253"/>
      <c r="DN529" s="253"/>
      <c r="DO529" s="253"/>
      <c r="DP529" s="253"/>
      <c r="DQ529" s="253"/>
      <c r="DR529" s="253"/>
      <c r="DS529" s="253"/>
      <c r="DT529" s="253"/>
      <c r="DU529" s="253"/>
      <c r="DV529" s="253"/>
      <c r="DW529" s="253"/>
      <c r="DX529" s="253"/>
      <c r="DY529" s="253"/>
      <c r="DZ529" s="253"/>
      <c r="EA529" s="253"/>
      <c r="EB529" s="253"/>
      <c r="EC529" s="253"/>
      <c r="ED529" s="253"/>
      <c r="EE529" s="253"/>
      <c r="EF529" s="253"/>
      <c r="EG529" s="253"/>
      <c r="EH529" s="253"/>
      <c r="EI529" s="253"/>
      <c r="EJ529" s="253"/>
      <c r="EK529" s="253"/>
      <c r="EL529" s="253"/>
      <c r="EM529" s="253"/>
      <c r="EN529" s="253"/>
      <c r="EO529" s="253"/>
      <c r="EP529" s="253"/>
      <c r="EQ529" s="253"/>
      <c r="ER529" s="253"/>
      <c r="ES529" s="253"/>
      <c r="ET529" s="253"/>
      <c r="EU529" s="253"/>
      <c r="EV529" s="253"/>
      <c r="EW529" s="253"/>
      <c r="EX529" s="253"/>
      <c r="EY529" s="253"/>
      <c r="EZ529" s="253"/>
      <c r="FA529" s="253"/>
      <c r="FB529" s="253"/>
      <c r="FC529" s="253"/>
      <c r="FD529" s="253"/>
      <c r="FE529" s="253"/>
      <c r="FF529" s="253"/>
      <c r="FG529" s="253"/>
      <c r="FH529" s="253"/>
      <c r="FI529" s="253"/>
      <c r="FJ529" s="253"/>
      <c r="FK529" s="253"/>
      <c r="FL529" s="253"/>
      <c r="FM529" s="253"/>
      <c r="FN529" s="253"/>
      <c r="FO529" s="253"/>
      <c r="FP529" s="253"/>
      <c r="FQ529" s="253"/>
      <c r="FR529" s="253"/>
      <c r="FS529" s="253"/>
      <c r="FT529" s="253"/>
      <c r="FU529" s="253"/>
      <c r="FV529" s="253"/>
      <c r="FW529" s="253"/>
      <c r="FX529" s="253"/>
      <c r="FY529" s="253"/>
      <c r="FZ529" s="253"/>
      <c r="GA529" s="253"/>
      <c r="GB529" s="253"/>
      <c r="GC529" s="253"/>
      <c r="GD529" s="253"/>
      <c r="GE529" s="253"/>
      <c r="GF529" s="253"/>
      <c r="GG529" s="253"/>
      <c r="GH529" s="253"/>
      <c r="GI529" s="253"/>
      <c r="GJ529" s="253"/>
      <c r="GK529" s="253"/>
      <c r="GL529" s="253"/>
      <c r="GM529" s="253"/>
      <c r="GN529" s="253"/>
      <c r="GO529" s="253"/>
      <c r="GP529" s="253"/>
      <c r="GQ529" s="253"/>
      <c r="GR529" s="253"/>
      <c r="GS529" s="253"/>
      <c r="GT529" s="253"/>
      <c r="GU529" s="253"/>
      <c r="GV529" s="253"/>
      <c r="GW529" s="253"/>
      <c r="GX529" s="253"/>
      <c r="GY529" s="253"/>
      <c r="GZ529" s="253"/>
      <c r="HA529" s="253"/>
      <c r="HB529" s="253"/>
      <c r="HC529" s="253"/>
      <c r="HD529" s="253"/>
      <c r="HE529" s="253"/>
      <c r="HF529" s="253"/>
    </row>
    <row r="530" spans="1:214" s="312" customFormat="1" ht="15" customHeight="1" x14ac:dyDescent="0.25">
      <c r="A530" s="252"/>
      <c r="B530" s="253"/>
      <c r="C530" s="253"/>
      <c r="D530" s="253"/>
      <c r="E530" s="253"/>
      <c r="F530" s="253"/>
      <c r="G530" s="253"/>
      <c r="H530" s="253"/>
      <c r="I530" s="253"/>
      <c r="J530" s="253"/>
      <c r="K530" s="253"/>
      <c r="L530" s="253"/>
      <c r="M530" s="253"/>
      <c r="N530" s="253"/>
      <c r="O530" s="253"/>
      <c r="P530" s="253"/>
      <c r="Q530" s="253"/>
      <c r="R530" s="253"/>
      <c r="S530" s="253"/>
      <c r="T530" s="253"/>
      <c r="U530" s="253" t="s">
        <v>725</v>
      </c>
      <c r="V530" s="253"/>
      <c r="W530" s="253"/>
      <c r="X530" s="253"/>
      <c r="Y530" s="253"/>
      <c r="Z530" s="253"/>
      <c r="AA530" s="253"/>
      <c r="AB530" s="253"/>
      <c r="AC530" s="253" t="s">
        <v>373</v>
      </c>
      <c r="AD530" s="253"/>
      <c r="AE530" s="253"/>
      <c r="AF530" s="253"/>
      <c r="AG530" s="253"/>
      <c r="AH530" s="253"/>
      <c r="AI530" s="253"/>
      <c r="AJ530" s="253"/>
      <c r="AK530" s="253"/>
      <c r="AL530" s="253"/>
      <c r="AM530" s="253"/>
      <c r="AN530" s="253"/>
      <c r="AO530" s="253"/>
      <c r="AP530" s="253"/>
      <c r="AQ530" s="253"/>
      <c r="AR530" s="253"/>
      <c r="AS530" s="253"/>
      <c r="AT530" s="253"/>
      <c r="AU530" s="253"/>
      <c r="AV530" s="253"/>
      <c r="AW530" s="253"/>
      <c r="AX530" s="253"/>
      <c r="AY530" s="253"/>
      <c r="AZ530" s="253"/>
      <c r="BA530" s="253"/>
      <c r="BB530" s="253"/>
      <c r="BC530" s="253"/>
      <c r="BD530" s="253"/>
      <c r="BE530" s="253"/>
      <c r="BF530" s="253"/>
      <c r="BG530" s="253"/>
      <c r="BH530" s="253"/>
      <c r="BI530" s="253"/>
      <c r="BJ530" s="253"/>
      <c r="BK530" s="253"/>
      <c r="BL530" s="253"/>
      <c r="BM530" s="253"/>
      <c r="BN530" s="253"/>
      <c r="BO530" s="253"/>
      <c r="BP530" s="253"/>
      <c r="BQ530" s="253"/>
      <c r="BR530" s="253"/>
      <c r="BS530" s="253"/>
      <c r="BT530" s="253"/>
      <c r="BU530" s="253"/>
      <c r="BV530" s="253"/>
      <c r="BW530" s="253"/>
      <c r="BX530" s="253"/>
      <c r="BY530" s="253"/>
      <c r="BZ530" s="253"/>
      <c r="CA530" s="253"/>
      <c r="CB530" s="253"/>
      <c r="CC530" s="253"/>
      <c r="CD530" s="253"/>
      <c r="CE530" s="253"/>
      <c r="CF530" s="253"/>
      <c r="CG530" s="253"/>
      <c r="CH530" s="253"/>
      <c r="CI530" s="253"/>
      <c r="CJ530" s="253"/>
      <c r="CK530" s="253"/>
      <c r="CL530" s="253"/>
      <c r="CM530" s="253"/>
      <c r="CN530" s="253"/>
      <c r="CO530" s="253"/>
      <c r="CP530" s="253"/>
      <c r="CQ530" s="253"/>
      <c r="CR530" s="253"/>
      <c r="CS530" s="253"/>
      <c r="CT530" s="253"/>
      <c r="CU530" s="253"/>
      <c r="CV530" s="253"/>
      <c r="CW530" s="253"/>
      <c r="CX530" s="253"/>
      <c r="CY530" s="253"/>
      <c r="CZ530" s="253"/>
      <c r="DA530" s="253"/>
      <c r="DB530" s="253"/>
      <c r="DC530" s="253"/>
      <c r="DD530" s="253"/>
      <c r="DE530" s="253"/>
      <c r="DF530" s="253"/>
      <c r="DG530" s="253"/>
      <c r="DH530" s="253"/>
      <c r="DI530" s="253"/>
      <c r="DJ530" s="253"/>
      <c r="DK530" s="253"/>
      <c r="DL530" s="253"/>
      <c r="DM530" s="253"/>
      <c r="DN530" s="253"/>
      <c r="DO530" s="253"/>
      <c r="DP530" s="253"/>
      <c r="DQ530" s="253"/>
      <c r="DR530" s="253"/>
      <c r="DS530" s="253"/>
      <c r="DT530" s="253"/>
      <c r="DU530" s="253"/>
      <c r="DV530" s="253"/>
      <c r="DW530" s="253"/>
      <c r="DX530" s="253"/>
      <c r="DY530" s="253"/>
      <c r="DZ530" s="253"/>
      <c r="EA530" s="253"/>
      <c r="EB530" s="253"/>
      <c r="EC530" s="253"/>
      <c r="ED530" s="253"/>
      <c r="EE530" s="253"/>
      <c r="EF530" s="253"/>
      <c r="EG530" s="253"/>
      <c r="EH530" s="253"/>
      <c r="EI530" s="253"/>
      <c r="EJ530" s="253"/>
      <c r="EK530" s="253"/>
      <c r="EL530" s="253"/>
      <c r="EM530" s="253"/>
      <c r="EN530" s="253"/>
      <c r="EO530" s="253"/>
      <c r="EP530" s="253"/>
      <c r="EQ530" s="253"/>
      <c r="ER530" s="253"/>
      <c r="ES530" s="253"/>
      <c r="ET530" s="253"/>
      <c r="EU530" s="253"/>
      <c r="EV530" s="253"/>
      <c r="EW530" s="253"/>
      <c r="EX530" s="253"/>
      <c r="EY530" s="253"/>
      <c r="EZ530" s="253"/>
      <c r="FA530" s="253"/>
      <c r="FB530" s="253"/>
      <c r="FC530" s="253"/>
      <c r="FD530" s="253"/>
      <c r="FE530" s="253"/>
      <c r="FF530" s="253"/>
      <c r="FG530" s="253"/>
      <c r="FH530" s="253"/>
      <c r="FI530" s="253"/>
      <c r="FJ530" s="253"/>
      <c r="FK530" s="253"/>
      <c r="FL530" s="253"/>
      <c r="FM530" s="253"/>
      <c r="FN530" s="253"/>
      <c r="FO530" s="253"/>
      <c r="FP530" s="253"/>
      <c r="FQ530" s="253"/>
      <c r="FR530" s="253"/>
      <c r="FS530" s="253"/>
      <c r="FT530" s="253"/>
      <c r="FU530" s="253"/>
      <c r="FV530" s="253"/>
      <c r="FW530" s="253"/>
      <c r="FX530" s="253"/>
      <c r="FY530" s="253"/>
      <c r="FZ530" s="253"/>
      <c r="GA530" s="253"/>
      <c r="GB530" s="253"/>
      <c r="GC530" s="253"/>
      <c r="GD530" s="253"/>
      <c r="GE530" s="253"/>
      <c r="GF530" s="253"/>
      <c r="GG530" s="253"/>
      <c r="GH530" s="253"/>
      <c r="GI530" s="253"/>
      <c r="GJ530" s="253"/>
      <c r="GK530" s="253"/>
      <c r="GL530" s="253"/>
      <c r="GM530" s="253"/>
      <c r="GN530" s="253"/>
      <c r="GO530" s="253"/>
      <c r="GP530" s="253"/>
      <c r="GQ530" s="253"/>
      <c r="GR530" s="253"/>
      <c r="GS530" s="253"/>
      <c r="GT530" s="253"/>
      <c r="GU530" s="253"/>
      <c r="GV530" s="253"/>
      <c r="GW530" s="253"/>
      <c r="GX530" s="253"/>
      <c r="GY530" s="253"/>
      <c r="GZ530" s="253"/>
      <c r="HA530" s="253"/>
      <c r="HB530" s="253"/>
      <c r="HC530" s="253"/>
      <c r="HD530" s="253"/>
      <c r="HE530" s="253"/>
      <c r="HF530" s="253"/>
    </row>
    <row r="531" spans="1:214" s="252" customFormat="1" ht="15" customHeight="1" x14ac:dyDescent="0.25">
      <c r="E531" s="253"/>
      <c r="F531" s="253"/>
      <c r="G531" s="253"/>
      <c r="H531" s="253"/>
      <c r="I531" s="253"/>
      <c r="J531" s="253"/>
      <c r="K531" s="253"/>
      <c r="L531" s="253"/>
      <c r="M531" s="253"/>
      <c r="N531" s="253"/>
      <c r="O531" s="253"/>
      <c r="P531" s="253"/>
      <c r="Q531" s="253"/>
      <c r="R531" s="253"/>
      <c r="S531" s="253"/>
      <c r="T531" s="253"/>
      <c r="U531" s="253" t="s">
        <v>726</v>
      </c>
      <c r="V531" s="253"/>
      <c r="W531" s="253"/>
      <c r="X531" s="253"/>
      <c r="Y531" s="253"/>
      <c r="Z531" s="253"/>
      <c r="AA531" s="253"/>
      <c r="AB531" s="253"/>
      <c r="AC531" s="253" t="s">
        <v>393</v>
      </c>
      <c r="AD531" s="253"/>
      <c r="AE531" s="253"/>
      <c r="AF531" s="253"/>
      <c r="AG531" s="253"/>
      <c r="AH531" s="253"/>
      <c r="AI531" s="253"/>
      <c r="AJ531" s="253"/>
      <c r="AK531" s="253"/>
      <c r="AL531" s="253"/>
      <c r="AM531" s="253"/>
      <c r="AN531" s="253"/>
      <c r="AO531" s="253"/>
      <c r="AP531" s="253"/>
      <c r="AQ531" s="253"/>
      <c r="AR531" s="253"/>
      <c r="AS531" s="253"/>
      <c r="AT531" s="253"/>
      <c r="AU531" s="253"/>
      <c r="AV531" s="253"/>
      <c r="AW531" s="253"/>
      <c r="AX531" s="253"/>
      <c r="AY531" s="253"/>
      <c r="AZ531" s="253"/>
      <c r="BA531" s="253"/>
      <c r="BB531" s="253"/>
      <c r="BC531" s="253"/>
      <c r="BD531" s="253"/>
      <c r="BE531" s="253"/>
      <c r="BF531" s="253"/>
      <c r="BG531" s="253"/>
      <c r="BH531" s="253"/>
      <c r="BI531" s="253"/>
      <c r="BJ531" s="253"/>
      <c r="BK531" s="253"/>
      <c r="BL531" s="253"/>
      <c r="BM531" s="253"/>
      <c r="BN531" s="253"/>
      <c r="BO531" s="253"/>
      <c r="BP531" s="253"/>
      <c r="BQ531" s="253"/>
      <c r="BR531" s="253"/>
      <c r="BS531" s="253"/>
      <c r="BT531" s="253"/>
      <c r="BU531" s="253"/>
      <c r="BV531" s="253"/>
      <c r="BW531" s="253"/>
      <c r="BX531" s="253"/>
      <c r="BY531" s="253"/>
      <c r="BZ531" s="253"/>
      <c r="CA531" s="253"/>
      <c r="CB531" s="253"/>
      <c r="CC531" s="253"/>
      <c r="CD531" s="253"/>
      <c r="CE531" s="253"/>
      <c r="CF531" s="253"/>
      <c r="CG531" s="253"/>
      <c r="CH531" s="253"/>
      <c r="CI531" s="253"/>
      <c r="CJ531" s="253"/>
      <c r="CK531" s="253"/>
      <c r="CL531" s="253"/>
      <c r="CM531" s="253"/>
      <c r="CN531" s="253"/>
      <c r="CO531" s="253"/>
      <c r="CP531" s="253"/>
      <c r="CQ531" s="253"/>
      <c r="CR531" s="253"/>
      <c r="CS531" s="253"/>
      <c r="CT531" s="253"/>
      <c r="CU531" s="253"/>
      <c r="CV531" s="253"/>
      <c r="CW531" s="253"/>
      <c r="CX531" s="253"/>
      <c r="CY531" s="253"/>
      <c r="CZ531" s="253"/>
      <c r="DA531" s="253"/>
      <c r="DB531" s="253"/>
      <c r="DC531" s="253"/>
      <c r="DD531" s="253"/>
      <c r="DE531" s="253"/>
      <c r="DF531" s="253"/>
      <c r="DG531" s="253"/>
      <c r="DH531" s="253"/>
      <c r="DI531" s="253"/>
      <c r="DJ531" s="253"/>
      <c r="DK531" s="253"/>
      <c r="DL531" s="253"/>
      <c r="DM531" s="253"/>
      <c r="DN531" s="253"/>
      <c r="DO531" s="253"/>
      <c r="DP531" s="253"/>
      <c r="DQ531" s="253"/>
      <c r="DR531" s="253"/>
      <c r="DS531" s="253"/>
      <c r="DT531" s="253"/>
      <c r="DU531" s="253"/>
      <c r="DV531" s="253"/>
      <c r="DW531" s="253"/>
      <c r="DX531" s="253"/>
      <c r="DY531" s="253"/>
      <c r="DZ531" s="253"/>
      <c r="EA531" s="253"/>
      <c r="EB531" s="253"/>
      <c r="EC531" s="253"/>
      <c r="ED531" s="253"/>
      <c r="EE531" s="253"/>
      <c r="EF531" s="253"/>
      <c r="EG531" s="253"/>
      <c r="EH531" s="253"/>
      <c r="EI531" s="253"/>
      <c r="EJ531" s="253"/>
      <c r="EK531" s="253"/>
      <c r="EL531" s="253"/>
      <c r="EM531" s="253"/>
      <c r="EN531" s="253"/>
      <c r="EO531" s="253"/>
      <c r="EP531" s="253"/>
      <c r="EQ531" s="253"/>
      <c r="ER531" s="253"/>
      <c r="ES531" s="253"/>
      <c r="ET531" s="253"/>
      <c r="EU531" s="253"/>
      <c r="EV531" s="253"/>
      <c r="EW531" s="253"/>
      <c r="EX531" s="253"/>
      <c r="EY531" s="253"/>
      <c r="EZ531" s="253"/>
      <c r="FA531" s="253"/>
      <c r="FB531" s="253"/>
      <c r="FC531" s="253"/>
      <c r="FD531" s="253"/>
      <c r="FE531" s="253"/>
      <c r="FF531" s="253"/>
      <c r="FG531" s="253"/>
      <c r="FH531" s="253"/>
      <c r="FI531" s="253"/>
      <c r="FJ531" s="253"/>
      <c r="FK531" s="253"/>
      <c r="FL531" s="253"/>
      <c r="FM531" s="253"/>
      <c r="FN531" s="253"/>
      <c r="FO531" s="253"/>
      <c r="FP531" s="253"/>
      <c r="FQ531" s="253"/>
      <c r="FR531" s="253"/>
      <c r="FS531" s="253"/>
      <c r="FT531" s="253"/>
      <c r="FU531" s="253"/>
      <c r="FV531" s="253"/>
      <c r="FW531" s="253"/>
      <c r="FX531" s="253"/>
      <c r="FY531" s="253"/>
      <c r="FZ531" s="253"/>
      <c r="GA531" s="253"/>
      <c r="GB531" s="253"/>
      <c r="GC531" s="253"/>
      <c r="GD531" s="253"/>
      <c r="GE531" s="253"/>
      <c r="GF531" s="253"/>
      <c r="GG531" s="253"/>
      <c r="GH531" s="253"/>
      <c r="GI531" s="253"/>
      <c r="GJ531" s="253"/>
      <c r="GK531" s="253"/>
      <c r="GL531" s="253"/>
      <c r="GM531" s="253"/>
      <c r="GN531" s="253"/>
      <c r="GO531" s="253"/>
      <c r="GP531" s="253"/>
      <c r="GQ531" s="253"/>
      <c r="GR531" s="253"/>
      <c r="GS531" s="253"/>
      <c r="GT531" s="253"/>
      <c r="GU531" s="253"/>
      <c r="GV531" s="253"/>
      <c r="GW531" s="253"/>
      <c r="GX531" s="253"/>
      <c r="GY531" s="253"/>
      <c r="GZ531" s="253"/>
      <c r="HA531" s="253"/>
      <c r="HB531" s="253"/>
      <c r="HC531" s="253"/>
      <c r="HD531" s="253"/>
      <c r="HE531" s="253"/>
      <c r="HF531" s="253"/>
    </row>
    <row r="532" spans="1:214" s="312" customFormat="1" ht="15" customHeight="1" x14ac:dyDescent="0.25">
      <c r="A532" s="252"/>
      <c r="B532" s="253"/>
      <c r="C532" s="253"/>
      <c r="D532" s="253"/>
      <c r="E532" s="253"/>
      <c r="F532" s="253"/>
      <c r="G532" s="253"/>
      <c r="H532" s="253"/>
      <c r="I532" s="253"/>
      <c r="J532" s="253"/>
      <c r="K532" s="253"/>
      <c r="L532" s="253"/>
      <c r="M532" s="253"/>
      <c r="N532" s="253"/>
      <c r="O532" s="253"/>
      <c r="P532" s="253"/>
      <c r="Q532" s="253"/>
      <c r="R532" s="253"/>
      <c r="S532" s="253"/>
      <c r="T532" s="253"/>
      <c r="U532" s="253" t="s">
        <v>727</v>
      </c>
      <c r="V532" s="253"/>
      <c r="W532" s="253"/>
      <c r="X532" s="253"/>
      <c r="Y532" s="253"/>
      <c r="Z532" s="253"/>
      <c r="AA532" s="253"/>
      <c r="AB532" s="253"/>
      <c r="AC532" s="253" t="s">
        <v>329</v>
      </c>
      <c r="AD532" s="253"/>
      <c r="AE532" s="253"/>
      <c r="AF532" s="253"/>
      <c r="AG532" s="253"/>
      <c r="AH532" s="253"/>
      <c r="AI532" s="253"/>
      <c r="AJ532" s="253"/>
      <c r="AK532" s="253"/>
      <c r="AL532" s="253"/>
      <c r="AM532" s="253"/>
      <c r="AN532" s="253"/>
      <c r="AO532" s="253"/>
      <c r="AP532" s="253"/>
      <c r="AQ532" s="253"/>
      <c r="AR532" s="253"/>
      <c r="AS532" s="253"/>
      <c r="AT532" s="253"/>
      <c r="AU532" s="253"/>
      <c r="AV532" s="253"/>
      <c r="AW532" s="253"/>
      <c r="AX532" s="253"/>
      <c r="AY532" s="253"/>
      <c r="AZ532" s="253"/>
      <c r="BA532" s="253"/>
      <c r="BB532" s="253"/>
      <c r="BC532" s="253"/>
      <c r="BD532" s="253"/>
      <c r="BE532" s="253"/>
      <c r="BF532" s="253"/>
      <c r="BG532" s="253"/>
      <c r="BH532" s="253"/>
      <c r="BI532" s="253"/>
      <c r="BJ532" s="253"/>
      <c r="BK532" s="253"/>
      <c r="BL532" s="253"/>
      <c r="BM532" s="253"/>
      <c r="BN532" s="253"/>
      <c r="BO532" s="253"/>
      <c r="BP532" s="253"/>
      <c r="BQ532" s="253"/>
      <c r="BR532" s="253"/>
      <c r="BS532" s="253"/>
      <c r="BT532" s="253"/>
      <c r="BU532" s="253"/>
      <c r="BV532" s="253"/>
      <c r="BW532" s="253"/>
      <c r="BX532" s="253"/>
      <c r="BY532" s="253"/>
      <c r="BZ532" s="253"/>
      <c r="CA532" s="253"/>
      <c r="CB532" s="253"/>
      <c r="CC532" s="253"/>
      <c r="CD532" s="253"/>
      <c r="CE532" s="253"/>
      <c r="CF532" s="253"/>
      <c r="CG532" s="253"/>
      <c r="CH532" s="253"/>
      <c r="CI532" s="253"/>
      <c r="CJ532" s="253"/>
      <c r="CK532" s="253"/>
      <c r="CL532" s="253"/>
      <c r="CM532" s="253"/>
      <c r="CN532" s="253"/>
      <c r="CO532" s="253"/>
      <c r="CP532" s="253"/>
      <c r="CQ532" s="253"/>
      <c r="CR532" s="253"/>
      <c r="CS532" s="253"/>
      <c r="CT532" s="253"/>
      <c r="CU532" s="253"/>
      <c r="CV532" s="253"/>
      <c r="CW532" s="253"/>
      <c r="CX532" s="253"/>
      <c r="CY532" s="253"/>
      <c r="CZ532" s="253"/>
      <c r="DA532" s="253"/>
      <c r="DB532" s="253"/>
      <c r="DC532" s="253"/>
      <c r="DD532" s="253"/>
      <c r="DE532" s="253"/>
      <c r="DF532" s="253"/>
      <c r="DG532" s="253"/>
      <c r="DH532" s="253"/>
      <c r="DI532" s="253"/>
      <c r="DJ532" s="253"/>
      <c r="DK532" s="253"/>
      <c r="DL532" s="253"/>
      <c r="DM532" s="253"/>
      <c r="DN532" s="253"/>
      <c r="DO532" s="253"/>
      <c r="DP532" s="253"/>
      <c r="DQ532" s="253"/>
      <c r="DR532" s="253"/>
      <c r="DS532" s="253"/>
      <c r="DT532" s="253"/>
      <c r="DU532" s="253"/>
      <c r="DV532" s="253"/>
      <c r="DW532" s="253"/>
      <c r="DX532" s="253"/>
      <c r="DY532" s="253"/>
      <c r="DZ532" s="253"/>
      <c r="EA532" s="253"/>
      <c r="EB532" s="253"/>
      <c r="EC532" s="253"/>
      <c r="ED532" s="253"/>
      <c r="EE532" s="253"/>
      <c r="EF532" s="253"/>
      <c r="EG532" s="253"/>
      <c r="EH532" s="253"/>
      <c r="EI532" s="253"/>
      <c r="EJ532" s="253"/>
      <c r="EK532" s="253"/>
      <c r="EL532" s="253"/>
      <c r="EM532" s="253"/>
      <c r="EN532" s="253"/>
      <c r="EO532" s="253"/>
      <c r="EP532" s="253"/>
      <c r="EQ532" s="253"/>
      <c r="ER532" s="253"/>
      <c r="ES532" s="253"/>
      <c r="ET532" s="253"/>
      <c r="EU532" s="253"/>
      <c r="EV532" s="253"/>
      <c r="EW532" s="253"/>
      <c r="EX532" s="253"/>
      <c r="EY532" s="253"/>
      <c r="EZ532" s="253"/>
      <c r="FA532" s="253"/>
      <c r="FB532" s="253"/>
      <c r="FC532" s="253"/>
      <c r="FD532" s="253"/>
      <c r="FE532" s="253"/>
      <c r="FF532" s="253"/>
      <c r="FG532" s="253"/>
      <c r="FH532" s="253"/>
      <c r="FI532" s="253"/>
      <c r="FJ532" s="253"/>
      <c r="FK532" s="253"/>
      <c r="FL532" s="253"/>
      <c r="FM532" s="253"/>
      <c r="FN532" s="253"/>
      <c r="FO532" s="253"/>
      <c r="FP532" s="253"/>
      <c r="FQ532" s="253"/>
      <c r="FR532" s="253"/>
      <c r="FS532" s="253"/>
      <c r="FT532" s="253"/>
      <c r="FU532" s="253"/>
      <c r="FV532" s="253"/>
      <c r="FW532" s="253"/>
      <c r="FX532" s="253"/>
      <c r="FY532" s="253"/>
      <c r="FZ532" s="253"/>
      <c r="GA532" s="253"/>
      <c r="GB532" s="253"/>
      <c r="GC532" s="253"/>
      <c r="GD532" s="253"/>
      <c r="GE532" s="253"/>
      <c r="GF532" s="253"/>
      <c r="GG532" s="253"/>
      <c r="GH532" s="253"/>
      <c r="GI532" s="253"/>
      <c r="GJ532" s="253"/>
      <c r="GK532" s="253"/>
      <c r="GL532" s="253"/>
      <c r="GM532" s="253"/>
      <c r="GN532" s="253"/>
      <c r="GO532" s="253"/>
      <c r="GP532" s="253"/>
      <c r="GQ532" s="253"/>
      <c r="GR532" s="253"/>
      <c r="GS532" s="253"/>
      <c r="GT532" s="253"/>
      <c r="GU532" s="253"/>
      <c r="GV532" s="253"/>
      <c r="GW532" s="253"/>
      <c r="GX532" s="253"/>
      <c r="GY532" s="253"/>
      <c r="GZ532" s="253"/>
      <c r="HA532" s="253"/>
      <c r="HB532" s="253"/>
      <c r="HC532" s="253"/>
      <c r="HD532" s="253"/>
      <c r="HE532" s="253"/>
      <c r="HF532" s="253"/>
    </row>
    <row r="533" spans="1:214" s="312" customFormat="1" ht="15" customHeight="1" x14ac:dyDescent="0.25">
      <c r="A533" s="252"/>
      <c r="B533" s="253"/>
      <c r="C533" s="253"/>
      <c r="D533" s="253"/>
      <c r="E533" s="253"/>
      <c r="F533" s="253"/>
      <c r="G533" s="253"/>
      <c r="H533" s="253"/>
      <c r="I533" s="253"/>
      <c r="J533" s="253"/>
      <c r="K533" s="253"/>
      <c r="L533" s="253"/>
      <c r="M533" s="253"/>
      <c r="N533" s="253"/>
      <c r="O533" s="253"/>
      <c r="P533" s="253"/>
      <c r="Q533" s="253"/>
      <c r="R533" s="253"/>
      <c r="S533" s="253"/>
      <c r="T533" s="253"/>
      <c r="U533" s="253" t="s">
        <v>728</v>
      </c>
      <c r="V533" s="253"/>
      <c r="W533" s="253"/>
      <c r="X533" s="253"/>
      <c r="Y533" s="253"/>
      <c r="Z533" s="253"/>
      <c r="AA533" s="253"/>
      <c r="AB533" s="253"/>
      <c r="AC533" s="253" t="s">
        <v>329</v>
      </c>
      <c r="AD533" s="253"/>
      <c r="AE533" s="253"/>
      <c r="AF533" s="253"/>
      <c r="AG533" s="253"/>
      <c r="AH533" s="253"/>
      <c r="AI533" s="253"/>
      <c r="AJ533" s="253"/>
      <c r="AK533" s="253"/>
      <c r="AL533" s="253"/>
      <c r="AM533" s="253"/>
      <c r="AN533" s="253"/>
      <c r="AO533" s="253"/>
      <c r="AP533" s="253"/>
      <c r="AQ533" s="253"/>
      <c r="AR533" s="253"/>
      <c r="AS533" s="253"/>
      <c r="AT533" s="253"/>
      <c r="AU533" s="253"/>
      <c r="AV533" s="253"/>
      <c r="AW533" s="253"/>
      <c r="AX533" s="253"/>
      <c r="AY533" s="253"/>
      <c r="AZ533" s="253"/>
      <c r="BA533" s="253"/>
      <c r="BB533" s="253"/>
      <c r="BC533" s="253"/>
      <c r="BD533" s="253"/>
      <c r="BE533" s="253"/>
      <c r="BF533" s="253"/>
      <c r="BG533" s="253"/>
      <c r="BH533" s="253"/>
      <c r="BI533" s="253"/>
      <c r="BJ533" s="253"/>
      <c r="BK533" s="253"/>
      <c r="BL533" s="253"/>
      <c r="BM533" s="253"/>
      <c r="BN533" s="253"/>
      <c r="BO533" s="253"/>
      <c r="BP533" s="253"/>
      <c r="BQ533" s="253"/>
      <c r="BR533" s="253"/>
      <c r="BS533" s="253"/>
      <c r="BT533" s="253"/>
      <c r="BU533" s="253"/>
      <c r="BV533" s="253"/>
      <c r="BW533" s="253"/>
      <c r="BX533" s="253"/>
      <c r="BY533" s="253"/>
      <c r="BZ533" s="253"/>
      <c r="CA533" s="253"/>
      <c r="CB533" s="253"/>
      <c r="CC533" s="253"/>
      <c r="CD533" s="253"/>
      <c r="CE533" s="253"/>
      <c r="CF533" s="253"/>
      <c r="CG533" s="253"/>
      <c r="CH533" s="253"/>
      <c r="CI533" s="253"/>
      <c r="CJ533" s="253"/>
      <c r="CK533" s="253"/>
      <c r="CL533" s="253"/>
      <c r="CM533" s="253"/>
      <c r="CN533" s="253"/>
      <c r="CO533" s="253"/>
      <c r="CP533" s="253"/>
      <c r="CQ533" s="253"/>
      <c r="CR533" s="253"/>
      <c r="CS533" s="253"/>
      <c r="CT533" s="253"/>
      <c r="CU533" s="253"/>
      <c r="CV533" s="253"/>
      <c r="CW533" s="253"/>
      <c r="CX533" s="253"/>
      <c r="CY533" s="253"/>
      <c r="CZ533" s="253"/>
      <c r="DA533" s="253"/>
      <c r="DB533" s="253"/>
      <c r="DC533" s="253"/>
      <c r="DD533" s="253"/>
      <c r="DE533" s="253"/>
      <c r="DF533" s="253"/>
      <c r="DG533" s="253"/>
      <c r="DH533" s="253"/>
      <c r="DI533" s="253"/>
      <c r="DJ533" s="253"/>
      <c r="DK533" s="253"/>
      <c r="DL533" s="253"/>
      <c r="DM533" s="253"/>
      <c r="DN533" s="253"/>
      <c r="DO533" s="253"/>
      <c r="DP533" s="253"/>
      <c r="DQ533" s="253"/>
      <c r="DR533" s="253"/>
      <c r="DS533" s="253"/>
      <c r="DT533" s="253"/>
      <c r="DU533" s="253"/>
      <c r="DV533" s="253"/>
      <c r="DW533" s="253"/>
      <c r="DX533" s="253"/>
      <c r="DY533" s="253"/>
      <c r="DZ533" s="253"/>
      <c r="EA533" s="253"/>
      <c r="EB533" s="253"/>
      <c r="EC533" s="253"/>
      <c r="ED533" s="253"/>
      <c r="EE533" s="253"/>
      <c r="EF533" s="253"/>
      <c r="EG533" s="253"/>
      <c r="EH533" s="253"/>
      <c r="EI533" s="253"/>
      <c r="EJ533" s="253"/>
      <c r="EK533" s="253"/>
      <c r="EL533" s="253"/>
      <c r="EM533" s="253"/>
      <c r="EN533" s="253"/>
      <c r="EO533" s="253"/>
      <c r="EP533" s="253"/>
      <c r="EQ533" s="253"/>
      <c r="ER533" s="253"/>
      <c r="ES533" s="253"/>
      <c r="ET533" s="253"/>
      <c r="EU533" s="253"/>
      <c r="EV533" s="253"/>
      <c r="EW533" s="253"/>
      <c r="EX533" s="253"/>
      <c r="EY533" s="253"/>
      <c r="EZ533" s="253"/>
      <c r="FA533" s="253"/>
      <c r="FB533" s="253"/>
      <c r="FC533" s="253"/>
      <c r="FD533" s="253"/>
      <c r="FE533" s="253"/>
      <c r="FF533" s="253"/>
      <c r="FG533" s="253"/>
      <c r="FH533" s="253"/>
      <c r="FI533" s="253"/>
      <c r="FJ533" s="253"/>
      <c r="FK533" s="253"/>
      <c r="FL533" s="253"/>
      <c r="FM533" s="253"/>
      <c r="FN533" s="253"/>
      <c r="FO533" s="253"/>
      <c r="FP533" s="253"/>
      <c r="FQ533" s="253"/>
      <c r="FR533" s="253"/>
      <c r="FS533" s="253"/>
      <c r="FT533" s="253"/>
      <c r="FU533" s="253"/>
      <c r="FV533" s="253"/>
      <c r="FW533" s="253"/>
      <c r="FX533" s="253"/>
      <c r="FY533" s="253"/>
      <c r="FZ533" s="253"/>
      <c r="GA533" s="253"/>
      <c r="GB533" s="253"/>
      <c r="GC533" s="253"/>
      <c r="GD533" s="253"/>
      <c r="GE533" s="253"/>
      <c r="GF533" s="253"/>
      <c r="GG533" s="253"/>
      <c r="GH533" s="253"/>
      <c r="GI533" s="253"/>
      <c r="GJ533" s="253"/>
      <c r="GK533" s="253"/>
      <c r="GL533" s="253"/>
      <c r="GM533" s="253"/>
      <c r="GN533" s="253"/>
      <c r="GO533" s="253"/>
      <c r="GP533" s="253"/>
      <c r="GQ533" s="253"/>
      <c r="GR533" s="253"/>
      <c r="GS533" s="253"/>
      <c r="GT533" s="253"/>
      <c r="GU533" s="253"/>
      <c r="GV533" s="253"/>
      <c r="GW533" s="253"/>
      <c r="GX533" s="253"/>
      <c r="GY533" s="253"/>
      <c r="GZ533" s="253"/>
      <c r="HA533" s="253"/>
      <c r="HB533" s="253"/>
      <c r="HC533" s="253"/>
      <c r="HD533" s="253"/>
      <c r="HE533" s="253"/>
      <c r="HF533" s="253"/>
    </row>
    <row r="534" spans="1:214" s="312" customFormat="1" ht="15" customHeight="1" x14ac:dyDescent="0.25">
      <c r="A534" s="252"/>
      <c r="B534" s="253"/>
      <c r="C534" s="253"/>
      <c r="D534" s="253"/>
      <c r="E534" s="253"/>
      <c r="F534" s="253"/>
      <c r="G534" s="253"/>
      <c r="H534" s="253"/>
      <c r="I534" s="253"/>
      <c r="J534" s="253"/>
      <c r="K534" s="253"/>
      <c r="L534" s="253"/>
      <c r="M534" s="253"/>
      <c r="N534" s="253"/>
      <c r="O534" s="253"/>
      <c r="P534" s="253"/>
      <c r="Q534" s="253"/>
      <c r="R534" s="253"/>
      <c r="S534" s="253"/>
      <c r="T534" s="253"/>
      <c r="U534" s="253" t="s">
        <v>729</v>
      </c>
      <c r="V534" s="253"/>
      <c r="W534" s="253"/>
      <c r="X534" s="253"/>
      <c r="Y534" s="253"/>
      <c r="Z534" s="253"/>
      <c r="AA534" s="253"/>
      <c r="AB534" s="253"/>
      <c r="AC534" s="253" t="s">
        <v>323</v>
      </c>
      <c r="AD534" s="253"/>
      <c r="AE534" s="253"/>
      <c r="AF534" s="253"/>
      <c r="AG534" s="253"/>
      <c r="AH534" s="253"/>
      <c r="AI534" s="253"/>
      <c r="AJ534" s="253"/>
      <c r="AK534" s="253"/>
      <c r="AL534" s="253"/>
      <c r="AM534" s="253"/>
      <c r="AN534" s="253"/>
      <c r="AO534" s="253"/>
      <c r="AP534" s="253"/>
      <c r="AQ534" s="253"/>
      <c r="AR534" s="253"/>
      <c r="AS534" s="253"/>
      <c r="AT534" s="253"/>
      <c r="AU534" s="253"/>
      <c r="AV534" s="253"/>
      <c r="AW534" s="253"/>
      <c r="AX534" s="253"/>
      <c r="AY534" s="253"/>
      <c r="AZ534" s="253"/>
      <c r="BA534" s="253"/>
      <c r="BB534" s="253"/>
      <c r="BC534" s="253"/>
      <c r="BD534" s="253"/>
      <c r="BE534" s="253"/>
      <c r="BF534" s="253"/>
      <c r="BG534" s="253"/>
      <c r="BH534" s="253"/>
      <c r="BI534" s="253"/>
      <c r="BJ534" s="253"/>
      <c r="BK534" s="253"/>
      <c r="BL534" s="253"/>
      <c r="BM534" s="253"/>
      <c r="BN534" s="253"/>
      <c r="BO534" s="253"/>
      <c r="BP534" s="253"/>
      <c r="BQ534" s="253"/>
      <c r="BR534" s="253"/>
      <c r="BS534" s="253"/>
      <c r="BT534" s="253"/>
      <c r="BU534" s="253"/>
      <c r="BV534" s="253"/>
      <c r="BW534" s="253"/>
      <c r="BX534" s="253"/>
      <c r="BY534" s="253"/>
      <c r="BZ534" s="253"/>
      <c r="CA534" s="253"/>
      <c r="CB534" s="253"/>
      <c r="CC534" s="253"/>
      <c r="CD534" s="253"/>
      <c r="CE534" s="253"/>
      <c r="CF534" s="253"/>
      <c r="CG534" s="253"/>
      <c r="CH534" s="253"/>
      <c r="CI534" s="253"/>
      <c r="CJ534" s="253"/>
      <c r="CK534" s="253"/>
      <c r="CL534" s="253"/>
      <c r="CM534" s="253"/>
      <c r="CN534" s="253"/>
      <c r="CO534" s="253"/>
      <c r="CP534" s="253"/>
      <c r="CQ534" s="253"/>
      <c r="CR534" s="253"/>
      <c r="CS534" s="253"/>
      <c r="CT534" s="253"/>
      <c r="CU534" s="253"/>
      <c r="CV534" s="253"/>
      <c r="CW534" s="253"/>
      <c r="CX534" s="253"/>
      <c r="CY534" s="253"/>
      <c r="CZ534" s="253"/>
      <c r="DA534" s="253"/>
      <c r="DB534" s="253"/>
      <c r="DC534" s="253"/>
      <c r="DD534" s="253"/>
      <c r="DE534" s="253"/>
      <c r="DF534" s="253"/>
      <c r="DG534" s="253"/>
      <c r="DH534" s="253"/>
      <c r="DI534" s="253"/>
      <c r="DJ534" s="253"/>
      <c r="DK534" s="253"/>
      <c r="DL534" s="253"/>
      <c r="DM534" s="253"/>
      <c r="DN534" s="253"/>
      <c r="DO534" s="253"/>
      <c r="DP534" s="253"/>
      <c r="DQ534" s="253"/>
      <c r="DR534" s="253"/>
      <c r="DS534" s="253"/>
      <c r="DT534" s="253"/>
      <c r="DU534" s="253"/>
      <c r="DV534" s="253"/>
      <c r="DW534" s="253"/>
      <c r="DX534" s="253"/>
      <c r="DY534" s="253"/>
      <c r="DZ534" s="253"/>
      <c r="EA534" s="253"/>
      <c r="EB534" s="253"/>
      <c r="EC534" s="253"/>
      <c r="ED534" s="253"/>
      <c r="EE534" s="253"/>
      <c r="EF534" s="253"/>
      <c r="EG534" s="253"/>
      <c r="EH534" s="253"/>
      <c r="EI534" s="253"/>
      <c r="EJ534" s="253"/>
      <c r="EK534" s="253"/>
      <c r="EL534" s="253"/>
      <c r="EM534" s="253"/>
      <c r="EN534" s="253"/>
      <c r="EO534" s="253"/>
      <c r="EP534" s="253"/>
      <c r="EQ534" s="253"/>
      <c r="ER534" s="253"/>
      <c r="ES534" s="253"/>
      <c r="ET534" s="253"/>
      <c r="EU534" s="253"/>
      <c r="EV534" s="253"/>
      <c r="EW534" s="253"/>
      <c r="EX534" s="253"/>
      <c r="EY534" s="253"/>
      <c r="EZ534" s="253"/>
      <c r="FA534" s="253"/>
      <c r="FB534" s="253"/>
      <c r="FC534" s="253"/>
      <c r="FD534" s="253"/>
      <c r="FE534" s="253"/>
      <c r="FF534" s="253"/>
      <c r="FG534" s="253"/>
      <c r="FH534" s="253"/>
      <c r="FI534" s="253"/>
      <c r="FJ534" s="253"/>
      <c r="FK534" s="253"/>
      <c r="FL534" s="253"/>
      <c r="FM534" s="253"/>
      <c r="FN534" s="253"/>
      <c r="FO534" s="253"/>
      <c r="FP534" s="253"/>
      <c r="FQ534" s="253"/>
      <c r="FR534" s="253"/>
      <c r="FS534" s="253"/>
      <c r="FT534" s="253"/>
      <c r="FU534" s="253"/>
      <c r="FV534" s="253"/>
      <c r="FW534" s="253"/>
      <c r="FX534" s="253"/>
      <c r="FY534" s="253"/>
      <c r="FZ534" s="253"/>
      <c r="GA534" s="253"/>
      <c r="GB534" s="253"/>
      <c r="GC534" s="253"/>
      <c r="GD534" s="253"/>
      <c r="GE534" s="253"/>
      <c r="GF534" s="253"/>
      <c r="GG534" s="253"/>
      <c r="GH534" s="253"/>
      <c r="GI534" s="253"/>
      <c r="GJ534" s="253"/>
      <c r="GK534" s="253"/>
      <c r="GL534" s="253"/>
      <c r="GM534" s="253"/>
      <c r="GN534" s="253"/>
      <c r="GO534" s="253"/>
      <c r="GP534" s="253"/>
      <c r="GQ534" s="253"/>
      <c r="GR534" s="253"/>
      <c r="GS534" s="253"/>
      <c r="GT534" s="253"/>
      <c r="GU534" s="253"/>
      <c r="GV534" s="253"/>
      <c r="GW534" s="253"/>
      <c r="GX534" s="253"/>
      <c r="GY534" s="253"/>
      <c r="GZ534" s="253"/>
      <c r="HA534" s="253"/>
      <c r="HB534" s="253"/>
      <c r="HC534" s="253"/>
      <c r="HD534" s="253"/>
      <c r="HE534" s="253"/>
      <c r="HF534" s="253"/>
    </row>
    <row r="535" spans="1:214" s="312" customFormat="1" ht="15" customHeight="1" x14ac:dyDescent="0.25">
      <c r="A535" s="252"/>
      <c r="B535" s="253"/>
      <c r="C535" s="253"/>
      <c r="D535" s="253"/>
      <c r="E535" s="253"/>
      <c r="F535" s="253"/>
      <c r="G535" s="253"/>
      <c r="H535" s="253"/>
      <c r="I535" s="253"/>
      <c r="J535" s="253"/>
      <c r="K535" s="253"/>
      <c r="L535" s="253"/>
      <c r="M535" s="253"/>
      <c r="N535" s="253"/>
      <c r="O535" s="253"/>
      <c r="P535" s="253"/>
      <c r="Q535" s="253"/>
      <c r="R535" s="253"/>
      <c r="S535" s="253"/>
      <c r="T535" s="253"/>
      <c r="U535" s="253" t="s">
        <v>730</v>
      </c>
      <c r="V535" s="253"/>
      <c r="W535" s="253"/>
      <c r="X535" s="253"/>
      <c r="Y535" s="253"/>
      <c r="Z535" s="253"/>
      <c r="AA535" s="253"/>
      <c r="AB535" s="253"/>
      <c r="AC535" s="253" t="s">
        <v>393</v>
      </c>
      <c r="AD535" s="253"/>
      <c r="AE535" s="253"/>
      <c r="AF535" s="253"/>
      <c r="AG535" s="253"/>
      <c r="AH535" s="253"/>
      <c r="AI535" s="253"/>
      <c r="AJ535" s="253"/>
      <c r="AK535" s="253"/>
      <c r="AL535" s="253"/>
      <c r="AM535" s="253"/>
      <c r="AN535" s="253"/>
      <c r="AO535" s="253"/>
      <c r="AP535" s="253"/>
      <c r="AQ535" s="253"/>
      <c r="AR535" s="253"/>
      <c r="AS535" s="253"/>
      <c r="AT535" s="253"/>
      <c r="AU535" s="253"/>
      <c r="AV535" s="253"/>
      <c r="AW535" s="253"/>
      <c r="AX535" s="253"/>
      <c r="AY535" s="253"/>
      <c r="AZ535" s="253"/>
      <c r="BA535" s="253"/>
      <c r="BB535" s="253"/>
      <c r="BC535" s="253"/>
      <c r="BD535" s="253"/>
      <c r="BE535" s="253"/>
      <c r="BF535" s="253"/>
      <c r="BG535" s="253"/>
      <c r="BH535" s="253"/>
      <c r="BI535" s="253"/>
      <c r="BJ535" s="253"/>
      <c r="BK535" s="253"/>
      <c r="BL535" s="253"/>
      <c r="BM535" s="253"/>
      <c r="BN535" s="253"/>
      <c r="BO535" s="253"/>
      <c r="BP535" s="253"/>
      <c r="BQ535" s="253"/>
      <c r="BR535" s="253"/>
      <c r="BS535" s="253"/>
      <c r="BT535" s="253"/>
      <c r="BU535" s="253"/>
      <c r="BV535" s="253"/>
      <c r="BW535" s="253"/>
      <c r="BX535" s="253"/>
      <c r="BY535" s="253"/>
      <c r="BZ535" s="253"/>
      <c r="CA535" s="253"/>
      <c r="CB535" s="253"/>
      <c r="CC535" s="253"/>
      <c r="CD535" s="253"/>
      <c r="CE535" s="253"/>
      <c r="CF535" s="253"/>
      <c r="CG535" s="253"/>
      <c r="CH535" s="253"/>
      <c r="CI535" s="253"/>
      <c r="CJ535" s="253"/>
      <c r="CK535" s="253"/>
      <c r="CL535" s="253"/>
      <c r="CM535" s="253"/>
      <c r="CN535" s="253"/>
      <c r="CO535" s="253"/>
      <c r="CP535" s="253"/>
      <c r="CQ535" s="253"/>
      <c r="CR535" s="253"/>
      <c r="CS535" s="253"/>
      <c r="CT535" s="253"/>
      <c r="CU535" s="253"/>
      <c r="CV535" s="253"/>
      <c r="CW535" s="253"/>
      <c r="CX535" s="253"/>
      <c r="CY535" s="253"/>
      <c r="CZ535" s="253"/>
      <c r="DA535" s="253"/>
      <c r="DB535" s="253"/>
      <c r="DC535" s="253"/>
      <c r="DD535" s="253"/>
      <c r="DE535" s="253"/>
      <c r="DF535" s="253"/>
      <c r="DG535" s="253"/>
      <c r="DH535" s="253"/>
      <c r="DI535" s="253"/>
      <c r="DJ535" s="253"/>
      <c r="DK535" s="253"/>
      <c r="DL535" s="253"/>
      <c r="DM535" s="253"/>
      <c r="DN535" s="253"/>
      <c r="DO535" s="253"/>
      <c r="DP535" s="253"/>
      <c r="DQ535" s="253"/>
      <c r="DR535" s="253"/>
      <c r="DS535" s="253"/>
      <c r="DT535" s="253"/>
      <c r="DU535" s="253"/>
      <c r="DV535" s="253"/>
      <c r="DW535" s="253"/>
      <c r="DX535" s="253"/>
      <c r="DY535" s="253"/>
      <c r="DZ535" s="253"/>
      <c r="EA535" s="253"/>
      <c r="EB535" s="253"/>
      <c r="EC535" s="253"/>
      <c r="ED535" s="253"/>
      <c r="EE535" s="253"/>
      <c r="EF535" s="253"/>
      <c r="EG535" s="253"/>
      <c r="EH535" s="253"/>
      <c r="EI535" s="253"/>
      <c r="EJ535" s="253"/>
      <c r="EK535" s="253"/>
      <c r="EL535" s="253"/>
      <c r="EM535" s="253"/>
      <c r="EN535" s="253"/>
      <c r="EO535" s="253"/>
      <c r="EP535" s="253"/>
      <c r="EQ535" s="253"/>
      <c r="ER535" s="253"/>
      <c r="ES535" s="253"/>
      <c r="ET535" s="253"/>
      <c r="EU535" s="253"/>
      <c r="EV535" s="253"/>
      <c r="EW535" s="253"/>
      <c r="EX535" s="253"/>
      <c r="EY535" s="253"/>
      <c r="EZ535" s="253"/>
      <c r="FA535" s="253"/>
      <c r="FB535" s="253"/>
      <c r="FC535" s="253"/>
      <c r="FD535" s="253"/>
      <c r="FE535" s="253"/>
      <c r="FF535" s="253"/>
      <c r="FG535" s="253"/>
      <c r="FH535" s="253"/>
      <c r="FI535" s="253"/>
      <c r="FJ535" s="253"/>
      <c r="FK535" s="253"/>
      <c r="FL535" s="253"/>
      <c r="FM535" s="253"/>
      <c r="FN535" s="253"/>
      <c r="FO535" s="253"/>
      <c r="FP535" s="253"/>
      <c r="FQ535" s="253"/>
      <c r="FR535" s="253"/>
      <c r="FS535" s="253"/>
      <c r="FT535" s="253"/>
      <c r="FU535" s="253"/>
      <c r="FV535" s="253"/>
      <c r="FW535" s="253"/>
      <c r="FX535" s="253"/>
      <c r="FY535" s="253"/>
      <c r="FZ535" s="253"/>
      <c r="GA535" s="253"/>
      <c r="GB535" s="253"/>
      <c r="GC535" s="253"/>
      <c r="GD535" s="253"/>
      <c r="GE535" s="253"/>
      <c r="GF535" s="253"/>
      <c r="GG535" s="253"/>
      <c r="GH535" s="253"/>
      <c r="GI535" s="253"/>
      <c r="GJ535" s="253"/>
      <c r="GK535" s="253"/>
      <c r="GL535" s="253"/>
      <c r="GM535" s="253"/>
      <c r="GN535" s="253"/>
      <c r="GO535" s="253"/>
      <c r="GP535" s="253"/>
      <c r="GQ535" s="253"/>
      <c r="GR535" s="253"/>
      <c r="GS535" s="253"/>
      <c r="GT535" s="253"/>
      <c r="GU535" s="253"/>
      <c r="GV535" s="253"/>
      <c r="GW535" s="253"/>
      <c r="GX535" s="253"/>
      <c r="GY535" s="253"/>
      <c r="GZ535" s="253"/>
      <c r="HA535" s="253"/>
      <c r="HB535" s="253"/>
      <c r="HC535" s="253"/>
      <c r="HD535" s="253"/>
      <c r="HE535" s="253"/>
      <c r="HF535" s="253"/>
    </row>
    <row r="536" spans="1:214" s="312" customFormat="1" ht="15" customHeight="1" x14ac:dyDescent="0.25">
      <c r="A536" s="252"/>
      <c r="B536" s="253"/>
      <c r="C536" s="253"/>
      <c r="D536" s="253"/>
      <c r="E536" s="253"/>
      <c r="F536" s="253"/>
      <c r="G536" s="253"/>
      <c r="H536" s="253"/>
      <c r="I536" s="253"/>
      <c r="J536" s="253"/>
      <c r="K536" s="253"/>
      <c r="L536" s="253"/>
      <c r="M536" s="253"/>
      <c r="N536" s="253"/>
      <c r="O536" s="253"/>
      <c r="P536" s="253"/>
      <c r="Q536" s="253"/>
      <c r="R536" s="253"/>
      <c r="S536" s="253"/>
      <c r="T536" s="253"/>
      <c r="U536" s="253" t="s">
        <v>731</v>
      </c>
      <c r="V536" s="253"/>
      <c r="W536" s="253"/>
      <c r="X536" s="253"/>
      <c r="Y536" s="253"/>
      <c r="Z536" s="253"/>
      <c r="AA536" s="253"/>
      <c r="AB536" s="253"/>
      <c r="AC536" s="253" t="s">
        <v>357</v>
      </c>
      <c r="AD536" s="253"/>
      <c r="AE536" s="253"/>
      <c r="AF536" s="253"/>
      <c r="AG536" s="253"/>
      <c r="AH536" s="253"/>
      <c r="AI536" s="253"/>
      <c r="AJ536" s="253"/>
      <c r="AK536" s="253"/>
      <c r="AL536" s="253"/>
      <c r="AM536" s="253"/>
      <c r="AN536" s="253"/>
      <c r="AO536" s="253"/>
      <c r="AP536" s="253"/>
      <c r="AQ536" s="253"/>
      <c r="AR536" s="253"/>
      <c r="AS536" s="253"/>
      <c r="AT536" s="253"/>
      <c r="AU536" s="253"/>
      <c r="AV536" s="253"/>
      <c r="AW536" s="253"/>
      <c r="AX536" s="253"/>
      <c r="AY536" s="253"/>
      <c r="AZ536" s="253"/>
      <c r="BA536" s="253"/>
      <c r="BB536" s="253"/>
      <c r="BC536" s="253"/>
      <c r="BD536" s="253"/>
      <c r="BE536" s="253"/>
      <c r="BF536" s="253"/>
      <c r="BG536" s="253"/>
      <c r="BH536" s="253"/>
      <c r="BI536" s="253"/>
      <c r="BJ536" s="253"/>
      <c r="BK536" s="253"/>
      <c r="BL536" s="253"/>
      <c r="BM536" s="253"/>
      <c r="BN536" s="253"/>
      <c r="BO536" s="253"/>
      <c r="BP536" s="253"/>
      <c r="BQ536" s="253"/>
      <c r="BR536" s="253"/>
      <c r="BS536" s="253"/>
      <c r="BT536" s="253"/>
      <c r="BU536" s="253"/>
      <c r="BV536" s="253"/>
      <c r="BW536" s="253"/>
      <c r="BX536" s="253"/>
      <c r="BY536" s="253"/>
      <c r="BZ536" s="253"/>
      <c r="CA536" s="253"/>
      <c r="CB536" s="253"/>
      <c r="CC536" s="253"/>
      <c r="CD536" s="253"/>
      <c r="CE536" s="253"/>
      <c r="CF536" s="253"/>
      <c r="CG536" s="253"/>
      <c r="CH536" s="253"/>
      <c r="CI536" s="253"/>
      <c r="CJ536" s="253"/>
      <c r="CK536" s="253"/>
      <c r="CL536" s="253"/>
      <c r="CM536" s="253"/>
      <c r="CN536" s="253"/>
      <c r="CO536" s="253"/>
      <c r="CP536" s="253"/>
      <c r="CQ536" s="253"/>
      <c r="CR536" s="253"/>
      <c r="CS536" s="253"/>
      <c r="CT536" s="253"/>
      <c r="CU536" s="253"/>
      <c r="CV536" s="253"/>
      <c r="CW536" s="253"/>
      <c r="CX536" s="253"/>
      <c r="CY536" s="253"/>
      <c r="CZ536" s="253"/>
      <c r="DA536" s="253"/>
      <c r="DB536" s="253"/>
      <c r="DC536" s="253"/>
      <c r="DD536" s="253"/>
      <c r="DE536" s="253"/>
      <c r="DF536" s="253"/>
      <c r="DG536" s="253"/>
      <c r="DH536" s="253"/>
      <c r="DI536" s="253"/>
      <c r="DJ536" s="253"/>
      <c r="DK536" s="253"/>
      <c r="DL536" s="253"/>
      <c r="DM536" s="253"/>
      <c r="DN536" s="253"/>
      <c r="DO536" s="253"/>
      <c r="DP536" s="253"/>
      <c r="DQ536" s="253"/>
      <c r="DR536" s="253"/>
      <c r="DS536" s="253"/>
      <c r="DT536" s="253"/>
      <c r="DU536" s="253"/>
      <c r="DV536" s="253"/>
      <c r="DW536" s="253"/>
      <c r="DX536" s="253"/>
      <c r="DY536" s="253"/>
      <c r="DZ536" s="253"/>
      <c r="EA536" s="253"/>
      <c r="EB536" s="253"/>
      <c r="EC536" s="253"/>
      <c r="ED536" s="253"/>
      <c r="EE536" s="253"/>
      <c r="EF536" s="253"/>
      <c r="EG536" s="253"/>
      <c r="EH536" s="253"/>
      <c r="EI536" s="253"/>
      <c r="EJ536" s="253"/>
      <c r="EK536" s="253"/>
      <c r="EL536" s="253"/>
      <c r="EM536" s="253"/>
      <c r="EN536" s="253"/>
      <c r="EO536" s="253"/>
      <c r="EP536" s="253"/>
      <c r="EQ536" s="253"/>
      <c r="ER536" s="253"/>
      <c r="ES536" s="253"/>
      <c r="ET536" s="253"/>
      <c r="EU536" s="253"/>
      <c r="EV536" s="253"/>
      <c r="EW536" s="253"/>
      <c r="EX536" s="253"/>
      <c r="EY536" s="253"/>
      <c r="EZ536" s="253"/>
      <c r="FA536" s="253"/>
      <c r="FB536" s="253"/>
      <c r="FC536" s="253"/>
      <c r="FD536" s="253"/>
      <c r="FE536" s="253"/>
      <c r="FF536" s="253"/>
      <c r="FG536" s="253"/>
      <c r="FH536" s="253"/>
      <c r="FI536" s="253"/>
      <c r="FJ536" s="253"/>
      <c r="FK536" s="253"/>
      <c r="FL536" s="253"/>
      <c r="FM536" s="253"/>
      <c r="FN536" s="253"/>
      <c r="FO536" s="253"/>
      <c r="FP536" s="253"/>
      <c r="FQ536" s="253"/>
      <c r="FR536" s="253"/>
      <c r="FS536" s="253"/>
      <c r="FT536" s="253"/>
      <c r="FU536" s="253"/>
      <c r="FV536" s="253"/>
      <c r="FW536" s="253"/>
      <c r="FX536" s="253"/>
      <c r="FY536" s="253"/>
      <c r="FZ536" s="253"/>
      <c r="GA536" s="253"/>
      <c r="GB536" s="253"/>
      <c r="GC536" s="253"/>
      <c r="GD536" s="253"/>
      <c r="GE536" s="253"/>
      <c r="GF536" s="253"/>
      <c r="GG536" s="253"/>
      <c r="GH536" s="253"/>
      <c r="GI536" s="253"/>
      <c r="GJ536" s="253"/>
      <c r="GK536" s="253"/>
      <c r="GL536" s="253"/>
      <c r="GM536" s="253"/>
      <c r="GN536" s="253"/>
      <c r="GO536" s="253"/>
      <c r="GP536" s="253"/>
      <c r="GQ536" s="253"/>
      <c r="GR536" s="253"/>
      <c r="GS536" s="253"/>
      <c r="GT536" s="253"/>
      <c r="GU536" s="253"/>
      <c r="GV536" s="253"/>
      <c r="GW536" s="253"/>
      <c r="GX536" s="253"/>
      <c r="GY536" s="253"/>
      <c r="GZ536" s="253"/>
      <c r="HA536" s="253"/>
      <c r="HB536" s="253"/>
      <c r="HC536" s="253"/>
      <c r="HD536" s="253"/>
      <c r="HE536" s="253"/>
      <c r="HF536" s="253"/>
    </row>
    <row r="537" spans="1:214" s="312" customFormat="1" ht="15" customHeight="1" x14ac:dyDescent="0.25">
      <c r="A537" s="252"/>
      <c r="B537" s="253"/>
      <c r="C537" s="253"/>
      <c r="D537" s="253"/>
      <c r="E537" s="253"/>
      <c r="F537" s="253"/>
      <c r="G537" s="253"/>
      <c r="H537" s="253"/>
      <c r="I537" s="253"/>
      <c r="J537" s="253"/>
      <c r="K537" s="253"/>
      <c r="L537" s="253"/>
      <c r="M537" s="253"/>
      <c r="N537" s="253"/>
      <c r="O537" s="253"/>
      <c r="P537" s="253"/>
      <c r="Q537" s="253"/>
      <c r="R537" s="253"/>
      <c r="S537" s="253"/>
      <c r="T537" s="253"/>
      <c r="U537" s="253" t="s">
        <v>732</v>
      </c>
      <c r="V537" s="253"/>
      <c r="W537" s="253"/>
      <c r="X537" s="253"/>
      <c r="Y537" s="253"/>
      <c r="Z537" s="253"/>
      <c r="AA537" s="253"/>
      <c r="AB537" s="253"/>
      <c r="AC537" s="253" t="s">
        <v>320</v>
      </c>
      <c r="AD537" s="253"/>
      <c r="AE537" s="253"/>
      <c r="AF537" s="253"/>
      <c r="AG537" s="253"/>
      <c r="AH537" s="253"/>
      <c r="AI537" s="253"/>
      <c r="AJ537" s="253"/>
      <c r="AK537" s="253"/>
      <c r="AL537" s="253"/>
      <c r="AM537" s="253"/>
      <c r="AN537" s="253"/>
      <c r="AO537" s="253"/>
      <c r="AP537" s="253"/>
      <c r="AQ537" s="253"/>
      <c r="AR537" s="253"/>
      <c r="AS537" s="253"/>
      <c r="AT537" s="253"/>
      <c r="AU537" s="253"/>
      <c r="AV537" s="253"/>
      <c r="AW537" s="253"/>
      <c r="AX537" s="253"/>
      <c r="AY537" s="253"/>
      <c r="AZ537" s="253"/>
      <c r="BA537" s="253"/>
      <c r="BB537" s="253"/>
      <c r="BC537" s="253"/>
      <c r="BD537" s="253"/>
      <c r="BE537" s="253"/>
      <c r="BF537" s="253"/>
      <c r="BG537" s="253"/>
      <c r="BH537" s="253"/>
      <c r="BI537" s="253"/>
      <c r="BJ537" s="253"/>
      <c r="BK537" s="253"/>
      <c r="BL537" s="253"/>
      <c r="BM537" s="253"/>
      <c r="BN537" s="253"/>
      <c r="BO537" s="253"/>
      <c r="BP537" s="253"/>
      <c r="BQ537" s="253"/>
      <c r="BR537" s="253"/>
      <c r="BS537" s="253"/>
      <c r="BT537" s="253"/>
      <c r="BU537" s="253"/>
      <c r="BV537" s="253"/>
      <c r="BW537" s="253"/>
      <c r="BX537" s="253"/>
      <c r="BY537" s="253"/>
      <c r="BZ537" s="253"/>
      <c r="CA537" s="253"/>
      <c r="CB537" s="253"/>
      <c r="CC537" s="253"/>
      <c r="CD537" s="253"/>
      <c r="CE537" s="253"/>
      <c r="CF537" s="253"/>
      <c r="CG537" s="253"/>
      <c r="CH537" s="253"/>
      <c r="CI537" s="253"/>
      <c r="CJ537" s="253"/>
      <c r="CK537" s="253"/>
      <c r="CL537" s="253"/>
      <c r="CM537" s="253"/>
      <c r="CN537" s="253"/>
      <c r="CO537" s="253"/>
      <c r="CP537" s="253"/>
      <c r="CQ537" s="253"/>
      <c r="CR537" s="253"/>
      <c r="CS537" s="253"/>
      <c r="CT537" s="253"/>
      <c r="CU537" s="253"/>
      <c r="CV537" s="253"/>
      <c r="CW537" s="253"/>
      <c r="CX537" s="253"/>
      <c r="CY537" s="253"/>
      <c r="CZ537" s="253"/>
      <c r="DA537" s="253"/>
      <c r="DB537" s="253"/>
      <c r="DC537" s="253"/>
      <c r="DD537" s="253"/>
      <c r="DE537" s="253"/>
      <c r="DF537" s="253"/>
      <c r="DG537" s="253"/>
      <c r="DH537" s="253"/>
      <c r="DI537" s="253"/>
      <c r="DJ537" s="253"/>
      <c r="DK537" s="253"/>
      <c r="DL537" s="253"/>
      <c r="DM537" s="253"/>
      <c r="DN537" s="253"/>
      <c r="DO537" s="253"/>
      <c r="DP537" s="253"/>
      <c r="DQ537" s="253"/>
      <c r="DR537" s="253"/>
      <c r="DS537" s="253"/>
      <c r="DT537" s="253"/>
      <c r="DU537" s="253"/>
      <c r="DV537" s="253"/>
      <c r="DW537" s="253"/>
      <c r="DX537" s="253"/>
      <c r="DY537" s="253"/>
      <c r="DZ537" s="253"/>
      <c r="EA537" s="253"/>
      <c r="EB537" s="253"/>
      <c r="EC537" s="253"/>
      <c r="ED537" s="253"/>
      <c r="EE537" s="253"/>
      <c r="EF537" s="253"/>
      <c r="EG537" s="253"/>
      <c r="EH537" s="253"/>
      <c r="EI537" s="253"/>
      <c r="EJ537" s="253"/>
      <c r="EK537" s="253"/>
      <c r="EL537" s="253"/>
      <c r="EM537" s="253"/>
      <c r="EN537" s="253"/>
      <c r="EO537" s="253"/>
      <c r="EP537" s="253"/>
      <c r="EQ537" s="253"/>
      <c r="ER537" s="253"/>
      <c r="ES537" s="253"/>
      <c r="ET537" s="253"/>
      <c r="EU537" s="253"/>
      <c r="EV537" s="253"/>
      <c r="EW537" s="253"/>
      <c r="EX537" s="253"/>
      <c r="EY537" s="253"/>
      <c r="EZ537" s="253"/>
      <c r="FA537" s="253"/>
      <c r="FB537" s="253"/>
      <c r="FC537" s="253"/>
      <c r="FD537" s="253"/>
      <c r="FE537" s="253"/>
      <c r="FF537" s="253"/>
      <c r="FG537" s="253"/>
      <c r="FH537" s="253"/>
      <c r="FI537" s="253"/>
      <c r="FJ537" s="253"/>
      <c r="FK537" s="253"/>
      <c r="FL537" s="253"/>
      <c r="FM537" s="253"/>
      <c r="FN537" s="253"/>
      <c r="FO537" s="253"/>
      <c r="FP537" s="253"/>
      <c r="FQ537" s="253"/>
      <c r="FR537" s="253"/>
      <c r="FS537" s="253"/>
      <c r="FT537" s="253"/>
      <c r="FU537" s="253"/>
      <c r="FV537" s="253"/>
      <c r="FW537" s="253"/>
      <c r="FX537" s="253"/>
      <c r="FY537" s="253"/>
      <c r="FZ537" s="253"/>
      <c r="GA537" s="253"/>
      <c r="GB537" s="253"/>
      <c r="GC537" s="253"/>
      <c r="GD537" s="253"/>
      <c r="GE537" s="253"/>
      <c r="GF537" s="253"/>
      <c r="GG537" s="253"/>
      <c r="GH537" s="253"/>
      <c r="GI537" s="253"/>
      <c r="GJ537" s="253"/>
      <c r="GK537" s="253"/>
      <c r="GL537" s="253"/>
      <c r="GM537" s="253"/>
      <c r="GN537" s="253"/>
      <c r="GO537" s="253"/>
      <c r="GP537" s="253"/>
      <c r="GQ537" s="253"/>
      <c r="GR537" s="253"/>
      <c r="GS537" s="253"/>
      <c r="GT537" s="253"/>
      <c r="GU537" s="253"/>
      <c r="GV537" s="253"/>
      <c r="GW537" s="253"/>
      <c r="GX537" s="253"/>
      <c r="GY537" s="253"/>
      <c r="GZ537" s="253"/>
      <c r="HA537" s="253"/>
      <c r="HB537" s="253"/>
      <c r="HC537" s="253"/>
      <c r="HD537" s="253"/>
      <c r="HE537" s="253"/>
      <c r="HF537" s="253"/>
    </row>
    <row r="538" spans="1:214" s="312" customFormat="1" ht="15" customHeight="1" x14ac:dyDescent="0.25">
      <c r="A538" s="252"/>
      <c r="B538" s="253"/>
      <c r="C538" s="253"/>
      <c r="D538" s="253"/>
      <c r="E538" s="253"/>
      <c r="F538" s="253"/>
      <c r="G538" s="253"/>
      <c r="H538" s="253"/>
      <c r="I538" s="253"/>
      <c r="J538" s="253"/>
      <c r="K538" s="253"/>
      <c r="L538" s="253"/>
      <c r="M538" s="253"/>
      <c r="N538" s="253"/>
      <c r="O538" s="253"/>
      <c r="P538" s="253"/>
      <c r="Q538" s="253"/>
      <c r="R538" s="253"/>
      <c r="S538" s="253"/>
      <c r="T538" s="253"/>
      <c r="U538" s="253" t="s">
        <v>733</v>
      </c>
      <c r="V538" s="253"/>
      <c r="W538" s="253"/>
      <c r="X538" s="253"/>
      <c r="Y538" s="253"/>
      <c r="Z538" s="253"/>
      <c r="AA538" s="253"/>
      <c r="AB538" s="253"/>
      <c r="AC538" s="253" t="s">
        <v>393</v>
      </c>
      <c r="AD538" s="253"/>
      <c r="AE538" s="253"/>
      <c r="AF538" s="253"/>
      <c r="AG538" s="253"/>
      <c r="AH538" s="253"/>
      <c r="AI538" s="253"/>
      <c r="AJ538" s="253"/>
      <c r="AK538" s="253"/>
      <c r="AL538" s="253"/>
      <c r="AM538" s="253"/>
      <c r="AN538" s="253"/>
      <c r="AO538" s="253"/>
      <c r="AP538" s="253"/>
      <c r="AQ538" s="253"/>
      <c r="AR538" s="253"/>
      <c r="AS538" s="253"/>
      <c r="AT538" s="253"/>
      <c r="AU538" s="253"/>
      <c r="AV538" s="253"/>
      <c r="AW538" s="253"/>
      <c r="AX538" s="253"/>
      <c r="AY538" s="253"/>
      <c r="AZ538" s="253"/>
      <c r="BA538" s="253"/>
      <c r="BB538" s="253"/>
      <c r="BC538" s="253"/>
      <c r="BD538" s="253"/>
      <c r="BE538" s="253"/>
      <c r="BF538" s="253"/>
      <c r="BG538" s="253"/>
      <c r="BH538" s="253"/>
      <c r="BI538" s="253"/>
      <c r="BJ538" s="253"/>
      <c r="BK538" s="253"/>
      <c r="BL538" s="253"/>
      <c r="BM538" s="253"/>
      <c r="BN538" s="253"/>
      <c r="BO538" s="253"/>
      <c r="BP538" s="253"/>
      <c r="BQ538" s="253"/>
      <c r="BR538" s="253"/>
      <c r="BS538" s="253"/>
      <c r="BT538" s="253"/>
      <c r="BU538" s="253"/>
      <c r="BV538" s="253"/>
      <c r="BW538" s="253"/>
      <c r="BX538" s="253"/>
      <c r="BY538" s="253"/>
      <c r="BZ538" s="253"/>
      <c r="CA538" s="253"/>
      <c r="CB538" s="253"/>
      <c r="CC538" s="253"/>
      <c r="CD538" s="253"/>
      <c r="CE538" s="253"/>
      <c r="CF538" s="253"/>
      <c r="CG538" s="253"/>
      <c r="CH538" s="253"/>
      <c r="CI538" s="253"/>
      <c r="CJ538" s="253"/>
      <c r="CK538" s="253"/>
      <c r="CL538" s="253"/>
      <c r="CM538" s="253"/>
      <c r="CN538" s="253"/>
      <c r="CO538" s="253"/>
      <c r="CP538" s="253"/>
      <c r="CQ538" s="253"/>
      <c r="CR538" s="253"/>
      <c r="CS538" s="253"/>
      <c r="CT538" s="253"/>
      <c r="CU538" s="253"/>
      <c r="CV538" s="253"/>
      <c r="CW538" s="253"/>
      <c r="CX538" s="253"/>
      <c r="CY538" s="253"/>
      <c r="CZ538" s="253"/>
      <c r="DA538" s="253"/>
      <c r="DB538" s="253"/>
      <c r="DC538" s="253"/>
      <c r="DD538" s="253"/>
      <c r="DE538" s="253"/>
      <c r="DF538" s="253"/>
      <c r="DG538" s="253"/>
      <c r="DH538" s="253"/>
      <c r="DI538" s="253"/>
      <c r="DJ538" s="253"/>
      <c r="DK538" s="253"/>
      <c r="DL538" s="253"/>
      <c r="DM538" s="253"/>
      <c r="DN538" s="253"/>
      <c r="DO538" s="253"/>
      <c r="DP538" s="253"/>
      <c r="DQ538" s="253"/>
      <c r="DR538" s="253"/>
      <c r="DS538" s="253"/>
      <c r="DT538" s="253"/>
      <c r="DU538" s="253"/>
      <c r="DV538" s="253"/>
      <c r="DW538" s="253"/>
      <c r="DX538" s="253"/>
      <c r="DY538" s="253"/>
      <c r="DZ538" s="253"/>
      <c r="EA538" s="253"/>
      <c r="EB538" s="253"/>
      <c r="EC538" s="253"/>
      <c r="ED538" s="253"/>
      <c r="EE538" s="253"/>
      <c r="EF538" s="253"/>
      <c r="EG538" s="253"/>
      <c r="EH538" s="253"/>
      <c r="EI538" s="253"/>
      <c r="EJ538" s="253"/>
      <c r="EK538" s="253"/>
      <c r="EL538" s="253"/>
      <c r="EM538" s="253"/>
      <c r="EN538" s="253"/>
      <c r="EO538" s="253"/>
      <c r="EP538" s="253"/>
      <c r="EQ538" s="253"/>
      <c r="ER538" s="253"/>
      <c r="ES538" s="253"/>
      <c r="ET538" s="253"/>
      <c r="EU538" s="253"/>
      <c r="EV538" s="253"/>
      <c r="EW538" s="253"/>
      <c r="EX538" s="253"/>
      <c r="EY538" s="253"/>
      <c r="EZ538" s="253"/>
      <c r="FA538" s="253"/>
      <c r="FB538" s="253"/>
      <c r="FC538" s="253"/>
      <c r="FD538" s="253"/>
      <c r="FE538" s="253"/>
      <c r="FF538" s="253"/>
      <c r="FG538" s="253"/>
      <c r="FH538" s="253"/>
      <c r="FI538" s="253"/>
      <c r="FJ538" s="253"/>
      <c r="FK538" s="253"/>
      <c r="FL538" s="253"/>
      <c r="FM538" s="253"/>
      <c r="FN538" s="253"/>
      <c r="FO538" s="253"/>
      <c r="FP538" s="253"/>
      <c r="FQ538" s="253"/>
      <c r="FR538" s="253"/>
      <c r="FS538" s="253"/>
      <c r="FT538" s="253"/>
      <c r="FU538" s="253"/>
      <c r="FV538" s="253"/>
      <c r="FW538" s="253"/>
      <c r="FX538" s="253"/>
      <c r="FY538" s="253"/>
      <c r="FZ538" s="253"/>
      <c r="GA538" s="253"/>
      <c r="GB538" s="253"/>
      <c r="GC538" s="253"/>
      <c r="GD538" s="253"/>
      <c r="GE538" s="253"/>
      <c r="GF538" s="253"/>
      <c r="GG538" s="253"/>
      <c r="GH538" s="253"/>
      <c r="GI538" s="253"/>
      <c r="GJ538" s="253"/>
      <c r="GK538" s="253"/>
      <c r="GL538" s="253"/>
      <c r="GM538" s="253"/>
      <c r="GN538" s="253"/>
      <c r="GO538" s="253"/>
      <c r="GP538" s="253"/>
      <c r="GQ538" s="253"/>
      <c r="GR538" s="253"/>
      <c r="GS538" s="253"/>
      <c r="GT538" s="253"/>
      <c r="GU538" s="253"/>
      <c r="GV538" s="253"/>
      <c r="GW538" s="253"/>
      <c r="GX538" s="253"/>
      <c r="GY538" s="253"/>
      <c r="GZ538" s="253"/>
      <c r="HA538" s="253"/>
      <c r="HB538" s="253"/>
      <c r="HC538" s="253"/>
      <c r="HD538" s="253"/>
      <c r="HE538" s="253"/>
      <c r="HF538" s="253"/>
    </row>
    <row r="539" spans="1:214" s="312" customFormat="1" ht="15" customHeight="1" x14ac:dyDescent="0.25">
      <c r="A539" s="252"/>
      <c r="B539" s="253"/>
      <c r="C539" s="253"/>
      <c r="D539" s="253"/>
      <c r="E539" s="253"/>
      <c r="F539" s="253"/>
      <c r="G539" s="253"/>
      <c r="H539" s="253"/>
      <c r="I539" s="253"/>
      <c r="J539" s="253"/>
      <c r="K539" s="253"/>
      <c r="L539" s="253"/>
      <c r="M539" s="253"/>
      <c r="N539" s="253"/>
      <c r="O539" s="253"/>
      <c r="P539" s="253"/>
      <c r="Q539" s="253"/>
      <c r="R539" s="253"/>
      <c r="S539" s="253"/>
      <c r="T539" s="253"/>
      <c r="U539" s="253" t="s">
        <v>734</v>
      </c>
      <c r="V539" s="253"/>
      <c r="W539" s="253"/>
      <c r="X539" s="253"/>
      <c r="Y539" s="253"/>
      <c r="Z539" s="253"/>
      <c r="AA539" s="253"/>
      <c r="AB539" s="253"/>
      <c r="AC539" s="253" t="s">
        <v>332</v>
      </c>
      <c r="AD539" s="253"/>
      <c r="AE539" s="253"/>
      <c r="AF539" s="253"/>
      <c r="AG539" s="253"/>
      <c r="AH539" s="253"/>
      <c r="AI539" s="253"/>
      <c r="AJ539" s="253"/>
      <c r="AK539" s="253"/>
      <c r="AL539" s="253"/>
      <c r="AM539" s="253"/>
      <c r="AN539" s="253"/>
      <c r="AO539" s="253"/>
      <c r="AP539" s="253"/>
      <c r="AQ539" s="253"/>
      <c r="AR539" s="253"/>
      <c r="AS539" s="253"/>
      <c r="AT539" s="253"/>
      <c r="AU539" s="253"/>
      <c r="AV539" s="253"/>
      <c r="AW539" s="253"/>
      <c r="AX539" s="253"/>
      <c r="AY539" s="253"/>
      <c r="AZ539" s="253"/>
      <c r="BA539" s="253"/>
      <c r="BB539" s="253"/>
      <c r="BC539" s="253"/>
      <c r="BD539" s="253"/>
      <c r="BE539" s="253"/>
      <c r="BF539" s="253"/>
      <c r="BG539" s="253"/>
      <c r="BH539" s="253"/>
      <c r="BI539" s="253"/>
      <c r="BJ539" s="253"/>
      <c r="BK539" s="253"/>
      <c r="BL539" s="253"/>
      <c r="BM539" s="253"/>
      <c r="BN539" s="253"/>
      <c r="BO539" s="253"/>
      <c r="BP539" s="253"/>
      <c r="BQ539" s="253"/>
      <c r="BR539" s="253"/>
      <c r="BS539" s="253"/>
      <c r="BT539" s="253"/>
      <c r="BU539" s="253"/>
      <c r="BV539" s="253"/>
      <c r="BW539" s="253"/>
      <c r="BX539" s="253"/>
      <c r="BY539" s="253"/>
      <c r="BZ539" s="253"/>
      <c r="CA539" s="253"/>
      <c r="CB539" s="253"/>
      <c r="CC539" s="253"/>
      <c r="CD539" s="253"/>
      <c r="CE539" s="253"/>
      <c r="CF539" s="253"/>
      <c r="CG539" s="253"/>
      <c r="CH539" s="253"/>
      <c r="CI539" s="253"/>
      <c r="CJ539" s="253"/>
      <c r="CK539" s="253"/>
      <c r="CL539" s="253"/>
      <c r="CM539" s="253"/>
      <c r="CN539" s="253"/>
      <c r="CO539" s="253"/>
      <c r="CP539" s="253"/>
      <c r="CQ539" s="253"/>
      <c r="CR539" s="253"/>
      <c r="CS539" s="253"/>
      <c r="CT539" s="253"/>
      <c r="CU539" s="253"/>
      <c r="CV539" s="253"/>
      <c r="CW539" s="253"/>
      <c r="CX539" s="253"/>
      <c r="CY539" s="253"/>
      <c r="CZ539" s="253"/>
      <c r="DA539" s="253"/>
      <c r="DB539" s="253"/>
      <c r="DC539" s="253"/>
      <c r="DD539" s="253"/>
      <c r="DE539" s="253"/>
      <c r="DF539" s="253"/>
      <c r="DG539" s="253"/>
      <c r="DH539" s="253"/>
      <c r="DI539" s="253"/>
      <c r="DJ539" s="253"/>
      <c r="DK539" s="253"/>
      <c r="DL539" s="253"/>
      <c r="DM539" s="253"/>
      <c r="DN539" s="253"/>
      <c r="DO539" s="253"/>
      <c r="DP539" s="253"/>
      <c r="DQ539" s="253"/>
      <c r="DR539" s="253"/>
      <c r="DS539" s="253"/>
      <c r="DT539" s="253"/>
      <c r="DU539" s="253"/>
      <c r="DV539" s="253"/>
      <c r="DW539" s="253"/>
      <c r="DX539" s="253"/>
      <c r="DY539" s="253"/>
      <c r="DZ539" s="253"/>
      <c r="EA539" s="253"/>
      <c r="EB539" s="253"/>
      <c r="EC539" s="253"/>
      <c r="ED539" s="253"/>
      <c r="EE539" s="253"/>
      <c r="EF539" s="253"/>
      <c r="EG539" s="253"/>
      <c r="EH539" s="253"/>
      <c r="EI539" s="253"/>
      <c r="EJ539" s="253"/>
      <c r="EK539" s="253"/>
      <c r="EL539" s="253"/>
      <c r="EM539" s="253"/>
      <c r="EN539" s="253"/>
      <c r="EO539" s="253"/>
      <c r="EP539" s="253"/>
      <c r="EQ539" s="253"/>
      <c r="ER539" s="253"/>
      <c r="ES539" s="253"/>
      <c r="ET539" s="253"/>
      <c r="EU539" s="253"/>
      <c r="EV539" s="253"/>
      <c r="EW539" s="253"/>
      <c r="EX539" s="253"/>
      <c r="EY539" s="253"/>
      <c r="EZ539" s="253"/>
      <c r="FA539" s="253"/>
      <c r="FB539" s="253"/>
      <c r="FC539" s="253"/>
      <c r="FD539" s="253"/>
      <c r="FE539" s="253"/>
      <c r="FF539" s="253"/>
      <c r="FG539" s="253"/>
      <c r="FH539" s="253"/>
      <c r="FI539" s="253"/>
      <c r="FJ539" s="253"/>
      <c r="FK539" s="253"/>
      <c r="FL539" s="253"/>
      <c r="FM539" s="253"/>
      <c r="FN539" s="253"/>
      <c r="FO539" s="253"/>
      <c r="FP539" s="253"/>
      <c r="FQ539" s="253"/>
      <c r="FR539" s="253"/>
      <c r="FS539" s="253"/>
      <c r="FT539" s="253"/>
      <c r="FU539" s="253"/>
      <c r="FV539" s="253"/>
      <c r="FW539" s="253"/>
      <c r="FX539" s="253"/>
      <c r="FY539" s="253"/>
      <c r="FZ539" s="253"/>
      <c r="GA539" s="253"/>
      <c r="GB539" s="253"/>
      <c r="GC539" s="253"/>
      <c r="GD539" s="253"/>
      <c r="GE539" s="253"/>
      <c r="GF539" s="253"/>
      <c r="GG539" s="253"/>
      <c r="GH539" s="253"/>
      <c r="GI539" s="253"/>
      <c r="GJ539" s="253"/>
      <c r="GK539" s="253"/>
      <c r="GL539" s="253"/>
      <c r="GM539" s="253"/>
      <c r="GN539" s="253"/>
      <c r="GO539" s="253"/>
      <c r="GP539" s="253"/>
      <c r="GQ539" s="253"/>
      <c r="GR539" s="253"/>
      <c r="GS539" s="253"/>
      <c r="GT539" s="253"/>
      <c r="GU539" s="253"/>
      <c r="GV539" s="253"/>
      <c r="GW539" s="253"/>
      <c r="GX539" s="253"/>
      <c r="GY539" s="253"/>
      <c r="GZ539" s="253"/>
      <c r="HA539" s="253"/>
      <c r="HB539" s="253"/>
      <c r="HC539" s="253"/>
      <c r="HD539" s="253"/>
      <c r="HE539" s="253"/>
      <c r="HF539" s="253"/>
    </row>
    <row r="540" spans="1:214" s="312" customFormat="1" ht="15" customHeight="1" x14ac:dyDescent="0.25">
      <c r="A540" s="252"/>
      <c r="B540" s="253"/>
      <c r="C540" s="253"/>
      <c r="D540" s="253"/>
      <c r="E540" s="253"/>
      <c r="F540" s="253"/>
      <c r="G540" s="253"/>
      <c r="H540" s="253"/>
      <c r="I540" s="253"/>
      <c r="J540" s="253"/>
      <c r="K540" s="253"/>
      <c r="L540" s="253"/>
      <c r="M540" s="253"/>
      <c r="N540" s="253"/>
      <c r="O540" s="253"/>
      <c r="P540" s="253"/>
      <c r="Q540" s="253"/>
      <c r="R540" s="253"/>
      <c r="S540" s="253"/>
      <c r="T540" s="253"/>
      <c r="U540" s="253" t="s">
        <v>735</v>
      </c>
      <c r="V540" s="253"/>
      <c r="W540" s="253"/>
      <c r="X540" s="253"/>
      <c r="Y540" s="253"/>
      <c r="Z540" s="253"/>
      <c r="AA540" s="253"/>
      <c r="AB540" s="253"/>
      <c r="AC540" s="253" t="s">
        <v>393</v>
      </c>
      <c r="AD540" s="253"/>
      <c r="AE540" s="253"/>
      <c r="AF540" s="253"/>
      <c r="AG540" s="253"/>
      <c r="AH540" s="253"/>
      <c r="AI540" s="253"/>
      <c r="AJ540" s="253"/>
      <c r="AK540" s="253"/>
      <c r="AL540" s="253"/>
      <c r="AM540" s="253"/>
      <c r="AN540" s="253"/>
      <c r="AO540" s="253"/>
      <c r="AP540" s="253"/>
      <c r="AQ540" s="253"/>
      <c r="AR540" s="253"/>
      <c r="AS540" s="253"/>
      <c r="AT540" s="253"/>
      <c r="AU540" s="253"/>
      <c r="AV540" s="253"/>
      <c r="AW540" s="253"/>
      <c r="AX540" s="253"/>
      <c r="AY540" s="253"/>
      <c r="AZ540" s="253"/>
      <c r="BA540" s="253"/>
      <c r="BB540" s="253"/>
      <c r="BC540" s="253"/>
      <c r="BD540" s="253"/>
      <c r="BE540" s="253"/>
      <c r="BF540" s="253"/>
      <c r="BG540" s="253"/>
      <c r="BH540" s="253"/>
      <c r="BI540" s="253"/>
      <c r="BJ540" s="253"/>
      <c r="BK540" s="253"/>
      <c r="BL540" s="253"/>
      <c r="BM540" s="253"/>
      <c r="BN540" s="253"/>
      <c r="BO540" s="253"/>
      <c r="BP540" s="253"/>
      <c r="BQ540" s="253"/>
      <c r="BR540" s="253"/>
      <c r="BS540" s="253"/>
      <c r="BT540" s="253"/>
      <c r="BU540" s="253"/>
      <c r="BV540" s="253"/>
      <c r="BW540" s="253"/>
      <c r="BX540" s="253"/>
      <c r="BY540" s="253"/>
      <c r="BZ540" s="253"/>
      <c r="CA540" s="253"/>
      <c r="CB540" s="253"/>
      <c r="CC540" s="253"/>
      <c r="CD540" s="253"/>
      <c r="CE540" s="253"/>
      <c r="CF540" s="253"/>
      <c r="CG540" s="253"/>
      <c r="CH540" s="253"/>
      <c r="CI540" s="253"/>
      <c r="CJ540" s="253"/>
      <c r="CK540" s="253"/>
      <c r="CL540" s="253"/>
      <c r="CM540" s="253"/>
      <c r="CN540" s="253"/>
      <c r="CO540" s="253"/>
      <c r="CP540" s="253"/>
      <c r="CQ540" s="253"/>
      <c r="CR540" s="253"/>
      <c r="CS540" s="253"/>
      <c r="CT540" s="253"/>
      <c r="CU540" s="253"/>
      <c r="CV540" s="253"/>
      <c r="CW540" s="253"/>
      <c r="CX540" s="253"/>
      <c r="CY540" s="253"/>
      <c r="CZ540" s="253"/>
      <c r="DA540" s="253"/>
      <c r="DB540" s="253"/>
      <c r="DC540" s="253"/>
      <c r="DD540" s="253"/>
      <c r="DE540" s="253"/>
      <c r="DF540" s="253"/>
      <c r="DG540" s="253"/>
      <c r="DH540" s="253"/>
      <c r="DI540" s="253"/>
      <c r="DJ540" s="253"/>
      <c r="DK540" s="253"/>
      <c r="DL540" s="253"/>
      <c r="DM540" s="253"/>
      <c r="DN540" s="253"/>
      <c r="DO540" s="253"/>
      <c r="DP540" s="253"/>
      <c r="DQ540" s="253"/>
      <c r="DR540" s="253"/>
      <c r="DS540" s="253"/>
      <c r="DT540" s="253"/>
      <c r="DU540" s="253"/>
      <c r="DV540" s="253"/>
      <c r="DW540" s="253"/>
      <c r="DX540" s="253"/>
      <c r="DY540" s="253"/>
      <c r="DZ540" s="253"/>
      <c r="EA540" s="253"/>
      <c r="EB540" s="253"/>
      <c r="EC540" s="253"/>
      <c r="ED540" s="253"/>
      <c r="EE540" s="253"/>
      <c r="EF540" s="253"/>
      <c r="EG540" s="253"/>
      <c r="EH540" s="253"/>
      <c r="EI540" s="253"/>
      <c r="EJ540" s="253"/>
      <c r="EK540" s="253"/>
      <c r="EL540" s="253"/>
      <c r="EM540" s="253"/>
      <c r="EN540" s="253"/>
      <c r="EO540" s="253"/>
      <c r="EP540" s="253"/>
      <c r="EQ540" s="253"/>
      <c r="ER540" s="253"/>
      <c r="ES540" s="253"/>
      <c r="ET540" s="253"/>
      <c r="EU540" s="253"/>
      <c r="EV540" s="253"/>
      <c r="EW540" s="253"/>
      <c r="EX540" s="253"/>
      <c r="EY540" s="253"/>
      <c r="EZ540" s="253"/>
      <c r="FA540" s="253"/>
      <c r="FB540" s="253"/>
      <c r="FC540" s="253"/>
      <c r="FD540" s="253"/>
      <c r="FE540" s="253"/>
      <c r="FF540" s="253"/>
      <c r="FG540" s="253"/>
      <c r="FH540" s="253"/>
      <c r="FI540" s="253"/>
      <c r="FJ540" s="253"/>
      <c r="FK540" s="253"/>
      <c r="FL540" s="253"/>
      <c r="FM540" s="253"/>
      <c r="FN540" s="253"/>
      <c r="FO540" s="253"/>
      <c r="FP540" s="253"/>
      <c r="FQ540" s="253"/>
      <c r="FR540" s="253"/>
      <c r="FS540" s="253"/>
      <c r="FT540" s="253"/>
      <c r="FU540" s="253"/>
      <c r="FV540" s="253"/>
      <c r="FW540" s="253"/>
      <c r="FX540" s="253"/>
      <c r="FY540" s="253"/>
      <c r="FZ540" s="253"/>
      <c r="GA540" s="253"/>
      <c r="GB540" s="253"/>
      <c r="GC540" s="253"/>
      <c r="GD540" s="253"/>
      <c r="GE540" s="253"/>
      <c r="GF540" s="253"/>
      <c r="GG540" s="253"/>
      <c r="GH540" s="253"/>
      <c r="GI540" s="253"/>
      <c r="GJ540" s="253"/>
      <c r="GK540" s="253"/>
      <c r="GL540" s="253"/>
      <c r="GM540" s="253"/>
      <c r="GN540" s="253"/>
      <c r="GO540" s="253"/>
      <c r="GP540" s="253"/>
      <c r="GQ540" s="253"/>
      <c r="GR540" s="253"/>
      <c r="GS540" s="253"/>
      <c r="GT540" s="253"/>
      <c r="GU540" s="253"/>
      <c r="GV540" s="253"/>
      <c r="GW540" s="253"/>
      <c r="GX540" s="253"/>
      <c r="GY540" s="253"/>
      <c r="GZ540" s="253"/>
      <c r="HA540" s="253"/>
      <c r="HB540" s="253"/>
      <c r="HC540" s="253"/>
      <c r="HD540" s="253"/>
      <c r="HE540" s="253"/>
      <c r="HF540" s="253"/>
    </row>
    <row r="541" spans="1:214" s="312" customFormat="1" ht="15" customHeight="1" x14ac:dyDescent="0.25">
      <c r="A541" s="252"/>
      <c r="B541" s="253"/>
      <c r="C541" s="253"/>
      <c r="D541" s="253"/>
      <c r="E541" s="253"/>
      <c r="F541" s="253"/>
      <c r="G541" s="253"/>
      <c r="H541" s="253"/>
      <c r="I541" s="253"/>
      <c r="J541" s="253"/>
      <c r="K541" s="253"/>
      <c r="L541" s="253"/>
      <c r="M541" s="253"/>
      <c r="N541" s="253"/>
      <c r="O541" s="253"/>
      <c r="P541" s="253"/>
      <c r="Q541" s="253"/>
      <c r="R541" s="253"/>
      <c r="S541" s="253"/>
      <c r="T541" s="253"/>
      <c r="U541" s="253" t="s">
        <v>736</v>
      </c>
      <c r="V541" s="253"/>
      <c r="W541" s="253"/>
      <c r="X541" s="253"/>
      <c r="Y541" s="253"/>
      <c r="Z541" s="253"/>
      <c r="AA541" s="253"/>
      <c r="AB541" s="253"/>
      <c r="AC541" s="253" t="s">
        <v>323</v>
      </c>
      <c r="AD541" s="253"/>
      <c r="AE541" s="253"/>
      <c r="AF541" s="253"/>
      <c r="AG541" s="253"/>
      <c r="AH541" s="253"/>
      <c r="AI541" s="253"/>
      <c r="AJ541" s="253"/>
      <c r="AK541" s="253"/>
      <c r="AL541" s="253"/>
      <c r="AM541" s="253"/>
      <c r="AN541" s="253"/>
      <c r="AO541" s="253"/>
      <c r="AP541" s="253"/>
      <c r="AQ541" s="253"/>
      <c r="AR541" s="253"/>
      <c r="AS541" s="253"/>
      <c r="AT541" s="253"/>
      <c r="AU541" s="253"/>
      <c r="AV541" s="253"/>
      <c r="AW541" s="253"/>
      <c r="AX541" s="253"/>
      <c r="AY541" s="253"/>
      <c r="AZ541" s="253"/>
      <c r="BA541" s="253"/>
      <c r="BB541" s="253"/>
      <c r="BC541" s="253"/>
      <c r="BD541" s="253"/>
      <c r="BE541" s="253"/>
      <c r="BF541" s="253"/>
      <c r="BG541" s="253"/>
      <c r="BH541" s="253"/>
      <c r="BI541" s="253"/>
      <c r="BJ541" s="253"/>
      <c r="BK541" s="253"/>
      <c r="BL541" s="253"/>
      <c r="BM541" s="253"/>
      <c r="BN541" s="253"/>
      <c r="BO541" s="253"/>
      <c r="BP541" s="253"/>
      <c r="BQ541" s="253"/>
      <c r="BR541" s="253"/>
      <c r="BS541" s="253"/>
      <c r="BT541" s="253"/>
      <c r="BU541" s="253"/>
      <c r="BV541" s="253"/>
      <c r="BW541" s="253"/>
      <c r="BX541" s="253"/>
      <c r="BY541" s="253"/>
      <c r="BZ541" s="253"/>
      <c r="CA541" s="253"/>
      <c r="CB541" s="253"/>
      <c r="CC541" s="253"/>
      <c r="CD541" s="253"/>
      <c r="CE541" s="253"/>
      <c r="CF541" s="253"/>
      <c r="CG541" s="253"/>
      <c r="CH541" s="253"/>
      <c r="CI541" s="253"/>
      <c r="CJ541" s="253"/>
      <c r="CK541" s="253"/>
      <c r="CL541" s="253"/>
      <c r="CM541" s="253"/>
      <c r="CN541" s="253"/>
      <c r="CO541" s="253"/>
      <c r="CP541" s="253"/>
      <c r="CQ541" s="253"/>
      <c r="CR541" s="253"/>
      <c r="CS541" s="253"/>
      <c r="CT541" s="253"/>
      <c r="CU541" s="253"/>
      <c r="CV541" s="253"/>
      <c r="CW541" s="253"/>
      <c r="CX541" s="253"/>
      <c r="CY541" s="253"/>
      <c r="CZ541" s="253"/>
      <c r="DA541" s="253"/>
      <c r="DB541" s="253"/>
      <c r="DC541" s="253"/>
      <c r="DD541" s="253"/>
      <c r="DE541" s="253"/>
      <c r="DF541" s="253"/>
      <c r="DG541" s="253"/>
      <c r="DH541" s="253"/>
      <c r="DI541" s="253"/>
      <c r="DJ541" s="253"/>
      <c r="DK541" s="253"/>
      <c r="DL541" s="253"/>
      <c r="DM541" s="253"/>
      <c r="DN541" s="253"/>
      <c r="DO541" s="253"/>
      <c r="DP541" s="253"/>
      <c r="DQ541" s="253"/>
      <c r="DR541" s="253"/>
      <c r="DS541" s="253"/>
      <c r="DT541" s="253"/>
      <c r="DU541" s="253"/>
      <c r="DV541" s="253"/>
      <c r="DW541" s="253"/>
      <c r="DX541" s="253"/>
      <c r="DY541" s="253"/>
      <c r="DZ541" s="253"/>
      <c r="EA541" s="253"/>
      <c r="EB541" s="253"/>
      <c r="EC541" s="253"/>
      <c r="ED541" s="253"/>
      <c r="EE541" s="253"/>
      <c r="EF541" s="253"/>
      <c r="EG541" s="253"/>
      <c r="EH541" s="253"/>
      <c r="EI541" s="253"/>
      <c r="EJ541" s="253"/>
      <c r="EK541" s="253"/>
      <c r="EL541" s="253"/>
      <c r="EM541" s="253"/>
      <c r="EN541" s="253"/>
      <c r="EO541" s="253"/>
      <c r="EP541" s="253"/>
      <c r="EQ541" s="253"/>
      <c r="ER541" s="253"/>
      <c r="ES541" s="253"/>
      <c r="ET541" s="253"/>
      <c r="EU541" s="253"/>
      <c r="EV541" s="253"/>
      <c r="EW541" s="253"/>
      <c r="EX541" s="253"/>
      <c r="EY541" s="253"/>
      <c r="EZ541" s="253"/>
      <c r="FA541" s="253"/>
      <c r="FB541" s="253"/>
      <c r="FC541" s="253"/>
      <c r="FD541" s="253"/>
      <c r="FE541" s="253"/>
      <c r="FF541" s="253"/>
      <c r="FG541" s="253"/>
      <c r="FH541" s="253"/>
      <c r="FI541" s="253"/>
      <c r="FJ541" s="253"/>
      <c r="FK541" s="253"/>
      <c r="FL541" s="253"/>
      <c r="FM541" s="253"/>
      <c r="FN541" s="253"/>
      <c r="FO541" s="253"/>
      <c r="FP541" s="253"/>
      <c r="FQ541" s="253"/>
      <c r="FR541" s="253"/>
      <c r="FS541" s="253"/>
      <c r="FT541" s="253"/>
      <c r="FU541" s="253"/>
      <c r="FV541" s="253"/>
      <c r="FW541" s="253"/>
      <c r="FX541" s="253"/>
      <c r="FY541" s="253"/>
      <c r="FZ541" s="253"/>
      <c r="GA541" s="253"/>
      <c r="GB541" s="253"/>
      <c r="GC541" s="253"/>
      <c r="GD541" s="253"/>
      <c r="GE541" s="253"/>
      <c r="GF541" s="253"/>
      <c r="GG541" s="253"/>
      <c r="GH541" s="253"/>
      <c r="GI541" s="253"/>
      <c r="GJ541" s="253"/>
      <c r="GK541" s="253"/>
      <c r="GL541" s="253"/>
      <c r="GM541" s="253"/>
      <c r="GN541" s="253"/>
      <c r="GO541" s="253"/>
      <c r="GP541" s="253"/>
      <c r="GQ541" s="253"/>
      <c r="GR541" s="253"/>
      <c r="GS541" s="253"/>
      <c r="GT541" s="253"/>
      <c r="GU541" s="253"/>
      <c r="GV541" s="253"/>
      <c r="GW541" s="253"/>
      <c r="GX541" s="253"/>
      <c r="GY541" s="253"/>
      <c r="GZ541" s="253"/>
      <c r="HA541" s="253"/>
      <c r="HB541" s="253"/>
      <c r="HC541" s="253"/>
      <c r="HD541" s="253"/>
      <c r="HE541" s="253"/>
      <c r="HF541" s="253"/>
    </row>
    <row r="542" spans="1:214" s="312" customFormat="1" ht="15" customHeight="1" x14ac:dyDescent="0.25">
      <c r="A542" s="252"/>
      <c r="B542" s="253"/>
      <c r="C542" s="253"/>
      <c r="D542" s="253"/>
      <c r="E542" s="253"/>
      <c r="F542" s="253"/>
      <c r="G542" s="253"/>
      <c r="H542" s="253"/>
      <c r="I542" s="253"/>
      <c r="J542" s="253"/>
      <c r="K542" s="253"/>
      <c r="L542" s="253"/>
      <c r="M542" s="253"/>
      <c r="N542" s="253"/>
      <c r="O542" s="253"/>
      <c r="P542" s="253"/>
      <c r="Q542" s="253"/>
      <c r="R542" s="253"/>
      <c r="S542" s="253"/>
      <c r="T542" s="253"/>
      <c r="U542" s="253" t="s">
        <v>737</v>
      </c>
      <c r="V542" s="253"/>
      <c r="W542" s="253"/>
      <c r="X542" s="253"/>
      <c r="Y542" s="253"/>
      <c r="Z542" s="253"/>
      <c r="AA542" s="253"/>
      <c r="AB542" s="253"/>
      <c r="AC542" s="253" t="s">
        <v>373</v>
      </c>
      <c r="AD542" s="253"/>
      <c r="AE542" s="253"/>
      <c r="AF542" s="253"/>
      <c r="AG542" s="253"/>
      <c r="AH542" s="253"/>
      <c r="AI542" s="253"/>
      <c r="AJ542" s="253"/>
      <c r="AK542" s="253"/>
      <c r="AL542" s="253"/>
      <c r="AM542" s="253"/>
      <c r="AN542" s="253"/>
      <c r="AO542" s="253"/>
      <c r="AP542" s="253"/>
      <c r="AQ542" s="253"/>
      <c r="AR542" s="253"/>
      <c r="AS542" s="253"/>
      <c r="AT542" s="253"/>
      <c r="AU542" s="253"/>
      <c r="AV542" s="253"/>
      <c r="AW542" s="253"/>
      <c r="AX542" s="253"/>
      <c r="AY542" s="253"/>
      <c r="AZ542" s="253"/>
      <c r="BA542" s="253"/>
      <c r="BB542" s="253"/>
      <c r="BC542" s="253"/>
      <c r="BD542" s="253"/>
      <c r="BE542" s="253"/>
      <c r="BF542" s="253"/>
      <c r="BG542" s="253"/>
      <c r="BH542" s="253"/>
      <c r="BI542" s="253"/>
      <c r="BJ542" s="253"/>
      <c r="BK542" s="253"/>
      <c r="BL542" s="253"/>
      <c r="BM542" s="253"/>
      <c r="BN542" s="253"/>
      <c r="BO542" s="253"/>
      <c r="BP542" s="253"/>
      <c r="BQ542" s="253"/>
      <c r="BR542" s="253"/>
      <c r="BS542" s="253"/>
      <c r="BT542" s="253"/>
      <c r="BU542" s="253"/>
      <c r="BV542" s="253"/>
      <c r="BW542" s="253"/>
      <c r="BX542" s="253"/>
      <c r="BY542" s="253"/>
      <c r="BZ542" s="253"/>
      <c r="CA542" s="253"/>
      <c r="CB542" s="253"/>
      <c r="CC542" s="253"/>
      <c r="CD542" s="253"/>
      <c r="CE542" s="253"/>
      <c r="CF542" s="253"/>
      <c r="CG542" s="253"/>
      <c r="CH542" s="253"/>
      <c r="CI542" s="253"/>
      <c r="CJ542" s="253"/>
      <c r="CK542" s="253"/>
      <c r="CL542" s="253"/>
      <c r="CM542" s="253"/>
      <c r="CN542" s="253"/>
      <c r="CO542" s="253"/>
      <c r="CP542" s="253"/>
      <c r="CQ542" s="253"/>
      <c r="CR542" s="253"/>
      <c r="CS542" s="253"/>
      <c r="CT542" s="253"/>
      <c r="CU542" s="253"/>
      <c r="CV542" s="253"/>
      <c r="CW542" s="253"/>
      <c r="CX542" s="253"/>
      <c r="CY542" s="253"/>
      <c r="CZ542" s="253"/>
      <c r="DA542" s="253"/>
      <c r="DB542" s="253"/>
      <c r="DC542" s="253"/>
      <c r="DD542" s="253"/>
      <c r="DE542" s="253"/>
      <c r="DF542" s="253"/>
      <c r="DG542" s="253"/>
      <c r="DH542" s="253"/>
      <c r="DI542" s="253"/>
      <c r="DJ542" s="253"/>
      <c r="DK542" s="253"/>
      <c r="DL542" s="253"/>
      <c r="DM542" s="253"/>
      <c r="DN542" s="253"/>
      <c r="DO542" s="253"/>
      <c r="DP542" s="253"/>
      <c r="DQ542" s="253"/>
      <c r="DR542" s="253"/>
      <c r="DS542" s="253"/>
      <c r="DT542" s="253"/>
      <c r="DU542" s="253"/>
      <c r="DV542" s="253"/>
      <c r="DW542" s="253"/>
      <c r="DX542" s="253"/>
      <c r="DY542" s="253"/>
      <c r="DZ542" s="253"/>
      <c r="EA542" s="253"/>
      <c r="EB542" s="253"/>
      <c r="EC542" s="253"/>
      <c r="ED542" s="253"/>
      <c r="EE542" s="253"/>
      <c r="EF542" s="253"/>
      <c r="EG542" s="253"/>
      <c r="EH542" s="253"/>
      <c r="EI542" s="253"/>
      <c r="EJ542" s="253"/>
      <c r="EK542" s="253"/>
      <c r="EL542" s="253"/>
      <c r="EM542" s="253"/>
      <c r="EN542" s="253"/>
      <c r="EO542" s="253"/>
      <c r="EP542" s="253"/>
      <c r="EQ542" s="253"/>
      <c r="ER542" s="253"/>
      <c r="ES542" s="253"/>
      <c r="ET542" s="253"/>
      <c r="EU542" s="253"/>
      <c r="EV542" s="253"/>
      <c r="EW542" s="253"/>
      <c r="EX542" s="253"/>
      <c r="EY542" s="253"/>
      <c r="EZ542" s="253"/>
      <c r="FA542" s="253"/>
      <c r="FB542" s="253"/>
      <c r="FC542" s="253"/>
      <c r="FD542" s="253"/>
      <c r="FE542" s="253"/>
      <c r="FF542" s="253"/>
      <c r="FG542" s="253"/>
      <c r="FH542" s="253"/>
      <c r="FI542" s="253"/>
      <c r="FJ542" s="253"/>
      <c r="FK542" s="253"/>
      <c r="FL542" s="253"/>
      <c r="FM542" s="253"/>
      <c r="FN542" s="253"/>
      <c r="FO542" s="253"/>
      <c r="FP542" s="253"/>
      <c r="FQ542" s="253"/>
      <c r="FR542" s="253"/>
      <c r="FS542" s="253"/>
      <c r="FT542" s="253"/>
      <c r="FU542" s="253"/>
      <c r="FV542" s="253"/>
      <c r="FW542" s="253"/>
      <c r="FX542" s="253"/>
      <c r="FY542" s="253"/>
      <c r="FZ542" s="253"/>
      <c r="GA542" s="253"/>
      <c r="GB542" s="253"/>
      <c r="GC542" s="253"/>
      <c r="GD542" s="253"/>
      <c r="GE542" s="253"/>
      <c r="GF542" s="253"/>
      <c r="GG542" s="253"/>
      <c r="GH542" s="253"/>
      <c r="GI542" s="253"/>
      <c r="GJ542" s="253"/>
      <c r="GK542" s="253"/>
      <c r="GL542" s="253"/>
      <c r="GM542" s="253"/>
      <c r="GN542" s="253"/>
      <c r="GO542" s="253"/>
      <c r="GP542" s="253"/>
      <c r="GQ542" s="253"/>
      <c r="GR542" s="253"/>
      <c r="GS542" s="253"/>
      <c r="GT542" s="253"/>
      <c r="GU542" s="253"/>
      <c r="GV542" s="253"/>
      <c r="GW542" s="253"/>
      <c r="GX542" s="253"/>
      <c r="GY542" s="253"/>
      <c r="GZ542" s="253"/>
      <c r="HA542" s="253"/>
      <c r="HB542" s="253"/>
      <c r="HC542" s="253"/>
      <c r="HD542" s="253"/>
      <c r="HE542" s="253"/>
      <c r="HF542" s="253"/>
    </row>
    <row r="543" spans="1:214" s="312" customFormat="1" ht="15" customHeight="1" x14ac:dyDescent="0.25">
      <c r="A543" s="252"/>
      <c r="B543" s="253"/>
      <c r="C543" s="253"/>
      <c r="D543" s="253"/>
      <c r="E543" s="253"/>
      <c r="F543" s="253"/>
      <c r="G543" s="253"/>
      <c r="H543" s="253"/>
      <c r="I543" s="253"/>
      <c r="J543" s="253"/>
      <c r="K543" s="253"/>
      <c r="L543" s="253"/>
      <c r="M543" s="253"/>
      <c r="N543" s="253"/>
      <c r="O543" s="253"/>
      <c r="P543" s="253"/>
      <c r="Q543" s="253"/>
      <c r="R543" s="253"/>
      <c r="S543" s="253"/>
      <c r="T543" s="253"/>
      <c r="U543" s="253" t="s">
        <v>738</v>
      </c>
      <c r="V543" s="253"/>
      <c r="W543" s="253"/>
      <c r="X543" s="253"/>
      <c r="Y543" s="253"/>
      <c r="Z543" s="253"/>
      <c r="AA543" s="253"/>
      <c r="AB543" s="253"/>
      <c r="AC543" s="253" t="s">
        <v>318</v>
      </c>
      <c r="AD543" s="253"/>
      <c r="AE543" s="253"/>
      <c r="AF543" s="253"/>
      <c r="AG543" s="253"/>
      <c r="AH543" s="253"/>
      <c r="AI543" s="253"/>
      <c r="AJ543" s="253"/>
      <c r="AK543" s="253"/>
      <c r="AL543" s="253"/>
      <c r="AM543" s="253"/>
      <c r="AN543" s="253"/>
      <c r="AO543" s="253"/>
      <c r="AP543" s="253"/>
      <c r="AQ543" s="253"/>
      <c r="AR543" s="253"/>
      <c r="AS543" s="253"/>
      <c r="AT543" s="253"/>
      <c r="AU543" s="253"/>
      <c r="AV543" s="253"/>
      <c r="AW543" s="253"/>
      <c r="AX543" s="253"/>
      <c r="AY543" s="253"/>
      <c r="AZ543" s="253"/>
      <c r="BA543" s="253"/>
      <c r="BB543" s="253"/>
      <c r="BC543" s="253"/>
      <c r="BD543" s="253"/>
      <c r="BE543" s="253"/>
      <c r="BF543" s="253"/>
      <c r="BG543" s="253"/>
      <c r="BH543" s="253"/>
      <c r="BI543" s="253"/>
      <c r="BJ543" s="253"/>
      <c r="BK543" s="253"/>
      <c r="BL543" s="253"/>
      <c r="BM543" s="253"/>
      <c r="BN543" s="253"/>
      <c r="BO543" s="253"/>
      <c r="BP543" s="253"/>
      <c r="BQ543" s="253"/>
      <c r="BR543" s="253"/>
      <c r="BS543" s="253"/>
      <c r="BT543" s="253"/>
      <c r="BU543" s="253"/>
      <c r="BV543" s="253"/>
      <c r="BW543" s="253"/>
      <c r="BX543" s="253"/>
      <c r="BY543" s="253"/>
      <c r="BZ543" s="253"/>
      <c r="CA543" s="253"/>
      <c r="CB543" s="253"/>
      <c r="CC543" s="253"/>
      <c r="CD543" s="253"/>
      <c r="CE543" s="253"/>
      <c r="CF543" s="253"/>
      <c r="CG543" s="253"/>
      <c r="CH543" s="253"/>
      <c r="CI543" s="253"/>
      <c r="CJ543" s="253"/>
      <c r="CK543" s="253"/>
      <c r="CL543" s="253"/>
      <c r="CM543" s="253"/>
      <c r="CN543" s="253"/>
      <c r="CO543" s="253"/>
      <c r="CP543" s="253"/>
      <c r="CQ543" s="253"/>
      <c r="CR543" s="253"/>
      <c r="CS543" s="253"/>
      <c r="CT543" s="253"/>
      <c r="CU543" s="253"/>
      <c r="CV543" s="253"/>
      <c r="CW543" s="253"/>
      <c r="CX543" s="253"/>
      <c r="CY543" s="253"/>
      <c r="CZ543" s="253"/>
      <c r="DA543" s="253"/>
      <c r="DB543" s="253"/>
      <c r="DC543" s="253"/>
      <c r="DD543" s="253"/>
      <c r="DE543" s="253"/>
      <c r="DF543" s="253"/>
      <c r="DG543" s="253"/>
      <c r="DH543" s="253"/>
      <c r="DI543" s="253"/>
      <c r="DJ543" s="253"/>
      <c r="DK543" s="253"/>
      <c r="DL543" s="253"/>
      <c r="DM543" s="253"/>
      <c r="DN543" s="253"/>
      <c r="DO543" s="253"/>
      <c r="DP543" s="253"/>
      <c r="DQ543" s="253"/>
      <c r="DR543" s="253"/>
      <c r="DS543" s="253"/>
      <c r="DT543" s="253"/>
      <c r="DU543" s="253"/>
      <c r="DV543" s="253"/>
      <c r="DW543" s="253"/>
      <c r="DX543" s="253"/>
      <c r="DY543" s="253"/>
      <c r="DZ543" s="253"/>
      <c r="EA543" s="253"/>
      <c r="EB543" s="253"/>
      <c r="EC543" s="253"/>
      <c r="ED543" s="253"/>
      <c r="EE543" s="253"/>
      <c r="EF543" s="253"/>
      <c r="EG543" s="253"/>
      <c r="EH543" s="253"/>
      <c r="EI543" s="253"/>
      <c r="EJ543" s="253"/>
      <c r="EK543" s="253"/>
      <c r="EL543" s="253"/>
      <c r="EM543" s="253"/>
      <c r="EN543" s="253"/>
      <c r="EO543" s="253"/>
      <c r="EP543" s="253"/>
      <c r="EQ543" s="253"/>
      <c r="ER543" s="253"/>
      <c r="ES543" s="253"/>
      <c r="ET543" s="253"/>
      <c r="EU543" s="253"/>
      <c r="EV543" s="253"/>
      <c r="EW543" s="253"/>
      <c r="EX543" s="253"/>
      <c r="EY543" s="253"/>
      <c r="EZ543" s="253"/>
      <c r="FA543" s="253"/>
      <c r="FB543" s="253"/>
      <c r="FC543" s="253"/>
      <c r="FD543" s="253"/>
      <c r="FE543" s="253"/>
      <c r="FF543" s="253"/>
      <c r="FG543" s="253"/>
      <c r="FH543" s="253"/>
      <c r="FI543" s="253"/>
      <c r="FJ543" s="253"/>
      <c r="FK543" s="253"/>
      <c r="FL543" s="253"/>
      <c r="FM543" s="253"/>
      <c r="FN543" s="253"/>
      <c r="FO543" s="253"/>
      <c r="FP543" s="253"/>
      <c r="FQ543" s="253"/>
      <c r="FR543" s="253"/>
      <c r="FS543" s="253"/>
      <c r="FT543" s="253"/>
      <c r="FU543" s="253"/>
      <c r="FV543" s="253"/>
      <c r="FW543" s="253"/>
      <c r="FX543" s="253"/>
      <c r="FY543" s="253"/>
      <c r="FZ543" s="253"/>
      <c r="GA543" s="253"/>
      <c r="GB543" s="253"/>
      <c r="GC543" s="253"/>
      <c r="GD543" s="253"/>
      <c r="GE543" s="253"/>
      <c r="GF543" s="253"/>
      <c r="GG543" s="253"/>
      <c r="GH543" s="253"/>
      <c r="GI543" s="253"/>
      <c r="GJ543" s="253"/>
      <c r="GK543" s="253"/>
      <c r="GL543" s="253"/>
      <c r="GM543" s="253"/>
      <c r="GN543" s="253"/>
      <c r="GO543" s="253"/>
      <c r="GP543" s="253"/>
      <c r="GQ543" s="253"/>
      <c r="GR543" s="253"/>
      <c r="GS543" s="253"/>
      <c r="GT543" s="253"/>
      <c r="GU543" s="253"/>
      <c r="GV543" s="253"/>
      <c r="GW543" s="253"/>
      <c r="GX543" s="253"/>
      <c r="GY543" s="253"/>
      <c r="GZ543" s="253"/>
      <c r="HA543" s="253"/>
      <c r="HB543" s="253"/>
      <c r="HC543" s="253"/>
      <c r="HD543" s="253"/>
      <c r="HE543" s="253"/>
      <c r="HF543" s="253"/>
    </row>
    <row r="544" spans="1:214" s="312" customFormat="1" ht="15" customHeight="1" x14ac:dyDescent="0.25">
      <c r="A544" s="252"/>
      <c r="B544" s="253"/>
      <c r="C544" s="253"/>
      <c r="D544" s="253"/>
      <c r="E544" s="253"/>
      <c r="F544" s="253"/>
      <c r="G544" s="253"/>
      <c r="H544" s="253"/>
      <c r="I544" s="253"/>
      <c r="J544" s="253"/>
      <c r="K544" s="253"/>
      <c r="L544" s="253"/>
      <c r="M544" s="253"/>
      <c r="N544" s="253"/>
      <c r="O544" s="253"/>
      <c r="P544" s="253"/>
      <c r="Q544" s="253"/>
      <c r="R544" s="253"/>
      <c r="S544" s="253"/>
      <c r="T544" s="253"/>
      <c r="U544" s="253" t="s">
        <v>739</v>
      </c>
      <c r="V544" s="253"/>
      <c r="W544" s="253"/>
      <c r="X544" s="253"/>
      <c r="Y544" s="253"/>
      <c r="Z544" s="253"/>
      <c r="AA544" s="253"/>
      <c r="AB544" s="253"/>
      <c r="AC544" s="253" t="s">
        <v>393</v>
      </c>
      <c r="AD544" s="253"/>
      <c r="AE544" s="253"/>
      <c r="AF544" s="253"/>
      <c r="AG544" s="253"/>
      <c r="AH544" s="253"/>
      <c r="AI544" s="253"/>
      <c r="AJ544" s="253"/>
      <c r="AK544" s="253"/>
      <c r="AL544" s="253"/>
      <c r="AM544" s="253"/>
      <c r="AN544" s="253"/>
      <c r="AO544" s="253"/>
      <c r="AP544" s="253"/>
      <c r="AQ544" s="253"/>
      <c r="AR544" s="253"/>
      <c r="AS544" s="253"/>
      <c r="AT544" s="253"/>
      <c r="AU544" s="253"/>
      <c r="AV544" s="253"/>
      <c r="AW544" s="253"/>
      <c r="AX544" s="253"/>
      <c r="AY544" s="253"/>
      <c r="AZ544" s="253"/>
      <c r="BA544" s="253"/>
      <c r="BB544" s="253"/>
      <c r="BC544" s="253"/>
      <c r="BD544" s="253"/>
      <c r="BE544" s="253"/>
      <c r="BF544" s="253"/>
      <c r="BG544" s="253"/>
      <c r="BH544" s="253"/>
      <c r="BI544" s="253"/>
      <c r="BJ544" s="253"/>
      <c r="BK544" s="253"/>
      <c r="BL544" s="253"/>
      <c r="BM544" s="253"/>
      <c r="BN544" s="253"/>
      <c r="BO544" s="253"/>
      <c r="BP544" s="253"/>
      <c r="BQ544" s="253"/>
      <c r="BR544" s="253"/>
      <c r="BS544" s="253"/>
      <c r="BT544" s="253"/>
      <c r="BU544" s="253"/>
      <c r="BV544" s="253"/>
      <c r="BW544" s="253"/>
      <c r="BX544" s="253"/>
      <c r="BY544" s="253"/>
      <c r="BZ544" s="253"/>
      <c r="CA544" s="253"/>
      <c r="CB544" s="253"/>
      <c r="CC544" s="253"/>
      <c r="CD544" s="253"/>
      <c r="CE544" s="253"/>
      <c r="CF544" s="253"/>
      <c r="CG544" s="253"/>
      <c r="CH544" s="253"/>
      <c r="CI544" s="253"/>
      <c r="CJ544" s="253"/>
      <c r="CK544" s="253"/>
      <c r="CL544" s="253"/>
      <c r="CM544" s="253"/>
      <c r="CN544" s="253"/>
      <c r="CO544" s="253"/>
      <c r="CP544" s="253"/>
      <c r="CQ544" s="253"/>
      <c r="CR544" s="253"/>
      <c r="CS544" s="253"/>
      <c r="CT544" s="253"/>
      <c r="CU544" s="253"/>
      <c r="CV544" s="253"/>
      <c r="CW544" s="253"/>
      <c r="CX544" s="253"/>
      <c r="CY544" s="253"/>
      <c r="CZ544" s="253"/>
      <c r="DA544" s="253"/>
      <c r="DB544" s="253"/>
      <c r="DC544" s="253"/>
      <c r="DD544" s="253"/>
      <c r="DE544" s="253"/>
      <c r="DF544" s="253"/>
      <c r="DG544" s="253"/>
      <c r="DH544" s="253"/>
      <c r="DI544" s="253"/>
      <c r="DJ544" s="253"/>
      <c r="DK544" s="253"/>
      <c r="DL544" s="253"/>
      <c r="DM544" s="253"/>
      <c r="DN544" s="253"/>
      <c r="DO544" s="253"/>
      <c r="DP544" s="253"/>
      <c r="DQ544" s="253"/>
      <c r="DR544" s="253"/>
      <c r="DS544" s="253"/>
      <c r="DT544" s="253"/>
      <c r="DU544" s="253"/>
      <c r="DV544" s="253"/>
      <c r="DW544" s="253"/>
      <c r="DX544" s="253"/>
      <c r="DY544" s="253"/>
      <c r="DZ544" s="253"/>
      <c r="EA544" s="253"/>
      <c r="EB544" s="253"/>
      <c r="EC544" s="253"/>
      <c r="ED544" s="253"/>
      <c r="EE544" s="253"/>
      <c r="EF544" s="253"/>
      <c r="EG544" s="253"/>
      <c r="EH544" s="253"/>
      <c r="EI544" s="253"/>
      <c r="EJ544" s="253"/>
      <c r="EK544" s="253"/>
      <c r="EL544" s="253"/>
      <c r="EM544" s="253"/>
      <c r="EN544" s="253"/>
      <c r="EO544" s="253"/>
      <c r="EP544" s="253"/>
      <c r="EQ544" s="253"/>
      <c r="ER544" s="253"/>
      <c r="ES544" s="253"/>
      <c r="ET544" s="253"/>
      <c r="EU544" s="253"/>
      <c r="EV544" s="253"/>
      <c r="EW544" s="253"/>
      <c r="EX544" s="253"/>
      <c r="EY544" s="253"/>
      <c r="EZ544" s="253"/>
      <c r="FA544" s="253"/>
      <c r="FB544" s="253"/>
      <c r="FC544" s="253"/>
      <c r="FD544" s="253"/>
      <c r="FE544" s="253"/>
      <c r="FF544" s="253"/>
      <c r="FG544" s="253"/>
      <c r="FH544" s="253"/>
      <c r="FI544" s="253"/>
      <c r="FJ544" s="253"/>
      <c r="FK544" s="253"/>
      <c r="FL544" s="253"/>
      <c r="FM544" s="253"/>
      <c r="FN544" s="253"/>
      <c r="FO544" s="253"/>
      <c r="FP544" s="253"/>
      <c r="FQ544" s="253"/>
      <c r="FR544" s="253"/>
      <c r="FS544" s="253"/>
      <c r="FT544" s="253"/>
      <c r="FU544" s="253"/>
      <c r="FV544" s="253"/>
      <c r="FW544" s="253"/>
      <c r="FX544" s="253"/>
      <c r="FY544" s="253"/>
      <c r="FZ544" s="253"/>
      <c r="GA544" s="253"/>
      <c r="GB544" s="253"/>
      <c r="GC544" s="253"/>
      <c r="GD544" s="253"/>
      <c r="GE544" s="253"/>
      <c r="GF544" s="253"/>
      <c r="GG544" s="253"/>
      <c r="GH544" s="253"/>
      <c r="GI544" s="253"/>
      <c r="GJ544" s="253"/>
      <c r="GK544" s="253"/>
      <c r="GL544" s="253"/>
      <c r="GM544" s="253"/>
      <c r="GN544" s="253"/>
      <c r="GO544" s="253"/>
      <c r="GP544" s="253"/>
      <c r="GQ544" s="253"/>
      <c r="GR544" s="253"/>
      <c r="GS544" s="253"/>
      <c r="GT544" s="253"/>
      <c r="GU544" s="253"/>
      <c r="GV544" s="253"/>
      <c r="GW544" s="253"/>
      <c r="GX544" s="253"/>
      <c r="GY544" s="253"/>
      <c r="GZ544" s="253"/>
      <c r="HA544" s="253"/>
      <c r="HB544" s="253"/>
      <c r="HC544" s="253"/>
      <c r="HD544" s="253"/>
      <c r="HE544" s="253"/>
      <c r="HF544" s="253"/>
    </row>
    <row r="545" spans="1:214" s="312" customFormat="1" ht="15" customHeight="1" x14ac:dyDescent="0.25">
      <c r="A545" s="252"/>
      <c r="B545" s="253"/>
      <c r="C545" s="253"/>
      <c r="D545" s="253"/>
      <c r="E545" s="253"/>
      <c r="F545" s="253"/>
      <c r="G545" s="253"/>
      <c r="H545" s="253"/>
      <c r="I545" s="253"/>
      <c r="J545" s="253"/>
      <c r="K545" s="253"/>
      <c r="L545" s="253"/>
      <c r="M545" s="253"/>
      <c r="N545" s="253"/>
      <c r="O545" s="253"/>
      <c r="P545" s="253"/>
      <c r="Q545" s="253"/>
      <c r="R545" s="253"/>
      <c r="S545" s="253"/>
      <c r="T545" s="253"/>
      <c r="U545" s="253" t="s">
        <v>740</v>
      </c>
      <c r="V545" s="253"/>
      <c r="W545" s="253"/>
      <c r="X545" s="253"/>
      <c r="Y545" s="253"/>
      <c r="Z545" s="253"/>
      <c r="AA545" s="253"/>
      <c r="AB545" s="253"/>
      <c r="AC545" s="253" t="s">
        <v>320</v>
      </c>
      <c r="AD545" s="253"/>
      <c r="AE545" s="253"/>
      <c r="AF545" s="253"/>
      <c r="AG545" s="253"/>
      <c r="AH545" s="253"/>
      <c r="AI545" s="253"/>
      <c r="AJ545" s="253"/>
      <c r="AK545" s="253"/>
      <c r="AL545" s="253"/>
      <c r="AM545" s="253"/>
      <c r="AN545" s="253"/>
      <c r="AO545" s="253"/>
      <c r="AP545" s="253"/>
      <c r="AQ545" s="253"/>
      <c r="AR545" s="253"/>
      <c r="AS545" s="253"/>
      <c r="AT545" s="253"/>
      <c r="AU545" s="253"/>
      <c r="AV545" s="253"/>
      <c r="AW545" s="253"/>
      <c r="AX545" s="253"/>
      <c r="AY545" s="253"/>
      <c r="AZ545" s="253"/>
      <c r="BA545" s="253"/>
      <c r="BB545" s="253"/>
      <c r="BC545" s="253"/>
      <c r="BD545" s="253"/>
      <c r="BE545" s="253"/>
      <c r="BF545" s="253"/>
      <c r="BG545" s="253"/>
      <c r="BH545" s="253"/>
      <c r="BI545" s="253"/>
      <c r="BJ545" s="253"/>
      <c r="BK545" s="253"/>
      <c r="BL545" s="253"/>
      <c r="BM545" s="253"/>
      <c r="BN545" s="253"/>
      <c r="BO545" s="253"/>
      <c r="BP545" s="253"/>
      <c r="BQ545" s="253"/>
      <c r="BR545" s="253"/>
      <c r="BS545" s="253"/>
      <c r="BT545" s="253"/>
      <c r="BU545" s="253"/>
      <c r="BV545" s="253"/>
      <c r="BW545" s="253"/>
      <c r="BX545" s="253"/>
      <c r="BY545" s="253"/>
      <c r="BZ545" s="253"/>
      <c r="CA545" s="253"/>
      <c r="CB545" s="253"/>
      <c r="CC545" s="253"/>
      <c r="CD545" s="253"/>
      <c r="CE545" s="253"/>
      <c r="CF545" s="253"/>
      <c r="CG545" s="253"/>
      <c r="CH545" s="253"/>
      <c r="CI545" s="253"/>
      <c r="CJ545" s="253"/>
      <c r="CK545" s="253"/>
      <c r="CL545" s="253"/>
      <c r="CM545" s="253"/>
      <c r="CN545" s="253"/>
      <c r="CO545" s="253"/>
      <c r="CP545" s="253"/>
      <c r="CQ545" s="253"/>
      <c r="CR545" s="253"/>
      <c r="CS545" s="253"/>
      <c r="CT545" s="253"/>
      <c r="CU545" s="253"/>
      <c r="CV545" s="253"/>
      <c r="CW545" s="253"/>
      <c r="CX545" s="253"/>
      <c r="CY545" s="253"/>
      <c r="CZ545" s="253"/>
      <c r="DA545" s="253"/>
      <c r="DB545" s="253"/>
      <c r="DC545" s="253"/>
      <c r="DD545" s="253"/>
      <c r="DE545" s="253"/>
      <c r="DF545" s="253"/>
      <c r="DG545" s="253"/>
      <c r="DH545" s="253"/>
      <c r="DI545" s="253"/>
      <c r="DJ545" s="253"/>
      <c r="DK545" s="253"/>
      <c r="DL545" s="253"/>
      <c r="DM545" s="253"/>
      <c r="DN545" s="253"/>
      <c r="DO545" s="253"/>
      <c r="DP545" s="253"/>
      <c r="DQ545" s="253"/>
      <c r="DR545" s="253"/>
      <c r="DS545" s="253"/>
      <c r="DT545" s="253"/>
      <c r="DU545" s="253"/>
      <c r="DV545" s="253"/>
      <c r="DW545" s="253"/>
      <c r="DX545" s="253"/>
      <c r="DY545" s="253"/>
      <c r="DZ545" s="253"/>
      <c r="EA545" s="253"/>
      <c r="EB545" s="253"/>
      <c r="EC545" s="253"/>
      <c r="ED545" s="253"/>
      <c r="EE545" s="253"/>
      <c r="EF545" s="253"/>
      <c r="EG545" s="253"/>
      <c r="EH545" s="253"/>
      <c r="EI545" s="253"/>
      <c r="EJ545" s="253"/>
      <c r="EK545" s="253"/>
      <c r="EL545" s="253"/>
      <c r="EM545" s="253"/>
      <c r="EN545" s="253"/>
      <c r="EO545" s="253"/>
      <c r="EP545" s="253"/>
      <c r="EQ545" s="253"/>
      <c r="ER545" s="253"/>
      <c r="ES545" s="253"/>
      <c r="ET545" s="253"/>
      <c r="EU545" s="253"/>
      <c r="EV545" s="253"/>
      <c r="EW545" s="253"/>
      <c r="EX545" s="253"/>
      <c r="EY545" s="253"/>
      <c r="EZ545" s="253"/>
      <c r="FA545" s="253"/>
      <c r="FB545" s="253"/>
      <c r="FC545" s="253"/>
      <c r="FD545" s="253"/>
      <c r="FE545" s="253"/>
      <c r="FF545" s="253"/>
      <c r="FG545" s="253"/>
      <c r="FH545" s="253"/>
      <c r="FI545" s="253"/>
      <c r="FJ545" s="253"/>
      <c r="FK545" s="253"/>
      <c r="FL545" s="253"/>
      <c r="FM545" s="253"/>
      <c r="FN545" s="253"/>
      <c r="FO545" s="253"/>
      <c r="FP545" s="253"/>
      <c r="FQ545" s="253"/>
      <c r="FR545" s="253"/>
      <c r="FS545" s="253"/>
      <c r="FT545" s="253"/>
      <c r="FU545" s="253"/>
      <c r="FV545" s="253"/>
      <c r="FW545" s="253"/>
      <c r="FX545" s="253"/>
      <c r="FY545" s="253"/>
      <c r="FZ545" s="253"/>
      <c r="GA545" s="253"/>
      <c r="GB545" s="253"/>
      <c r="GC545" s="253"/>
      <c r="GD545" s="253"/>
      <c r="GE545" s="253"/>
      <c r="GF545" s="253"/>
      <c r="GG545" s="253"/>
      <c r="GH545" s="253"/>
      <c r="GI545" s="253"/>
      <c r="GJ545" s="253"/>
      <c r="GK545" s="253"/>
      <c r="GL545" s="253"/>
      <c r="GM545" s="253"/>
      <c r="GN545" s="253"/>
      <c r="GO545" s="253"/>
      <c r="GP545" s="253"/>
      <c r="GQ545" s="253"/>
      <c r="GR545" s="253"/>
      <c r="GS545" s="253"/>
      <c r="GT545" s="253"/>
      <c r="GU545" s="253"/>
      <c r="GV545" s="253"/>
      <c r="GW545" s="253"/>
      <c r="GX545" s="253"/>
      <c r="GY545" s="253"/>
      <c r="GZ545" s="253"/>
      <c r="HA545" s="253"/>
      <c r="HB545" s="253"/>
      <c r="HC545" s="253"/>
      <c r="HD545" s="253"/>
      <c r="HE545" s="253"/>
      <c r="HF545" s="253"/>
    </row>
    <row r="546" spans="1:214" s="312" customFormat="1" ht="15" customHeight="1" x14ac:dyDescent="0.25">
      <c r="A546" s="252"/>
      <c r="B546" s="253"/>
      <c r="C546" s="253"/>
      <c r="D546" s="253"/>
      <c r="E546" s="253"/>
      <c r="F546" s="253"/>
      <c r="G546" s="253"/>
      <c r="H546" s="253"/>
      <c r="I546" s="253"/>
      <c r="J546" s="253"/>
      <c r="K546" s="253"/>
      <c r="L546" s="253"/>
      <c r="M546" s="253"/>
      <c r="N546" s="253"/>
      <c r="O546" s="253"/>
      <c r="P546" s="253"/>
      <c r="Q546" s="253"/>
      <c r="R546" s="253"/>
      <c r="S546" s="253"/>
      <c r="T546" s="253"/>
      <c r="U546" s="253" t="s">
        <v>741</v>
      </c>
      <c r="V546" s="253"/>
      <c r="W546" s="253"/>
      <c r="X546" s="253"/>
      <c r="Y546" s="253"/>
      <c r="Z546" s="253"/>
      <c r="AA546" s="253"/>
      <c r="AB546" s="253"/>
      <c r="AC546" s="253" t="s">
        <v>316</v>
      </c>
      <c r="AD546" s="253"/>
      <c r="AE546" s="253"/>
      <c r="AF546" s="253"/>
      <c r="AG546" s="253"/>
      <c r="AH546" s="253"/>
      <c r="AI546" s="253"/>
      <c r="AJ546" s="253"/>
      <c r="AK546" s="253"/>
      <c r="AL546" s="253"/>
      <c r="AM546" s="253"/>
      <c r="AN546" s="253"/>
      <c r="AO546" s="253"/>
      <c r="AP546" s="253"/>
      <c r="AQ546" s="253"/>
      <c r="AR546" s="253"/>
      <c r="AS546" s="253"/>
      <c r="AT546" s="253"/>
      <c r="AU546" s="253"/>
      <c r="AV546" s="253"/>
      <c r="AW546" s="253"/>
      <c r="AX546" s="253"/>
      <c r="AY546" s="253"/>
      <c r="AZ546" s="253"/>
      <c r="BA546" s="253"/>
      <c r="BB546" s="253"/>
      <c r="BC546" s="253"/>
      <c r="BD546" s="253"/>
      <c r="BE546" s="253"/>
      <c r="BF546" s="253"/>
      <c r="BG546" s="253"/>
      <c r="BH546" s="253"/>
      <c r="BI546" s="253"/>
      <c r="BJ546" s="253"/>
      <c r="BK546" s="253"/>
      <c r="BL546" s="253"/>
      <c r="BM546" s="253"/>
      <c r="BN546" s="253"/>
      <c r="BO546" s="253"/>
      <c r="BP546" s="253"/>
      <c r="BQ546" s="253"/>
      <c r="BR546" s="253"/>
      <c r="BS546" s="253"/>
      <c r="BT546" s="253"/>
      <c r="BU546" s="253"/>
      <c r="BV546" s="253"/>
      <c r="BW546" s="253"/>
      <c r="BX546" s="253"/>
      <c r="BY546" s="253"/>
      <c r="BZ546" s="253"/>
      <c r="CA546" s="253"/>
      <c r="CB546" s="253"/>
      <c r="CC546" s="253"/>
      <c r="CD546" s="253"/>
      <c r="CE546" s="253"/>
      <c r="CF546" s="253"/>
      <c r="CG546" s="253"/>
      <c r="CH546" s="253"/>
      <c r="CI546" s="253"/>
      <c r="CJ546" s="253"/>
      <c r="CK546" s="253"/>
      <c r="CL546" s="253"/>
      <c r="CM546" s="253"/>
      <c r="CN546" s="253"/>
      <c r="CO546" s="253"/>
      <c r="CP546" s="253"/>
      <c r="CQ546" s="253"/>
      <c r="CR546" s="253"/>
      <c r="CS546" s="253"/>
      <c r="CT546" s="253"/>
      <c r="CU546" s="253"/>
      <c r="CV546" s="253"/>
      <c r="CW546" s="253"/>
      <c r="CX546" s="253"/>
      <c r="CY546" s="253"/>
      <c r="CZ546" s="253"/>
      <c r="DA546" s="253"/>
      <c r="DB546" s="253"/>
      <c r="DC546" s="253"/>
      <c r="DD546" s="253"/>
      <c r="DE546" s="253"/>
      <c r="DF546" s="253"/>
      <c r="DG546" s="253"/>
      <c r="DH546" s="253"/>
      <c r="DI546" s="253"/>
      <c r="DJ546" s="253"/>
      <c r="DK546" s="253"/>
      <c r="DL546" s="253"/>
      <c r="DM546" s="253"/>
      <c r="DN546" s="253"/>
      <c r="DO546" s="253"/>
      <c r="DP546" s="253"/>
      <c r="DQ546" s="253"/>
      <c r="DR546" s="253"/>
      <c r="DS546" s="253"/>
      <c r="DT546" s="253"/>
      <c r="DU546" s="253"/>
      <c r="DV546" s="253"/>
      <c r="DW546" s="253"/>
      <c r="DX546" s="253"/>
      <c r="DY546" s="253"/>
      <c r="DZ546" s="253"/>
      <c r="EA546" s="253"/>
      <c r="EB546" s="253"/>
      <c r="EC546" s="253"/>
      <c r="ED546" s="253"/>
      <c r="EE546" s="253"/>
      <c r="EF546" s="253"/>
      <c r="EG546" s="253"/>
      <c r="EH546" s="253"/>
      <c r="EI546" s="253"/>
      <c r="EJ546" s="253"/>
      <c r="EK546" s="253"/>
      <c r="EL546" s="253"/>
      <c r="EM546" s="253"/>
      <c r="EN546" s="253"/>
      <c r="EO546" s="253"/>
      <c r="EP546" s="253"/>
      <c r="EQ546" s="253"/>
      <c r="ER546" s="253"/>
      <c r="ES546" s="253"/>
      <c r="ET546" s="253"/>
      <c r="EU546" s="253"/>
      <c r="EV546" s="253"/>
      <c r="EW546" s="253"/>
      <c r="EX546" s="253"/>
      <c r="EY546" s="253"/>
      <c r="EZ546" s="253"/>
      <c r="FA546" s="253"/>
      <c r="FB546" s="253"/>
      <c r="FC546" s="253"/>
      <c r="FD546" s="253"/>
      <c r="FE546" s="253"/>
      <c r="FF546" s="253"/>
      <c r="FG546" s="253"/>
      <c r="FH546" s="253"/>
      <c r="FI546" s="253"/>
      <c r="FJ546" s="253"/>
      <c r="FK546" s="253"/>
      <c r="FL546" s="253"/>
      <c r="FM546" s="253"/>
      <c r="FN546" s="253"/>
      <c r="FO546" s="253"/>
      <c r="FP546" s="253"/>
      <c r="FQ546" s="253"/>
      <c r="FR546" s="253"/>
      <c r="FS546" s="253"/>
      <c r="FT546" s="253"/>
      <c r="FU546" s="253"/>
      <c r="FV546" s="253"/>
      <c r="FW546" s="253"/>
      <c r="FX546" s="253"/>
      <c r="FY546" s="253"/>
      <c r="FZ546" s="253"/>
      <c r="GA546" s="253"/>
      <c r="GB546" s="253"/>
      <c r="GC546" s="253"/>
      <c r="GD546" s="253"/>
      <c r="GE546" s="253"/>
      <c r="GF546" s="253"/>
      <c r="GG546" s="253"/>
      <c r="GH546" s="253"/>
      <c r="GI546" s="253"/>
      <c r="GJ546" s="253"/>
      <c r="GK546" s="253"/>
      <c r="GL546" s="253"/>
      <c r="GM546" s="253"/>
      <c r="GN546" s="253"/>
      <c r="GO546" s="253"/>
      <c r="GP546" s="253"/>
      <c r="GQ546" s="253"/>
      <c r="GR546" s="253"/>
      <c r="GS546" s="253"/>
      <c r="GT546" s="253"/>
      <c r="GU546" s="253"/>
      <c r="GV546" s="253"/>
      <c r="GW546" s="253"/>
      <c r="GX546" s="253"/>
      <c r="GY546" s="253"/>
      <c r="GZ546" s="253"/>
      <c r="HA546" s="253"/>
      <c r="HB546" s="253"/>
      <c r="HC546" s="253"/>
      <c r="HD546" s="253"/>
      <c r="HE546" s="253"/>
      <c r="HF546" s="253"/>
    </row>
    <row r="547" spans="1:214" s="312" customFormat="1" ht="15" customHeight="1" x14ac:dyDescent="0.25">
      <c r="A547" s="252"/>
      <c r="B547" s="253"/>
      <c r="C547" s="253"/>
      <c r="D547" s="253"/>
      <c r="E547" s="253"/>
      <c r="F547" s="253"/>
      <c r="G547" s="253"/>
      <c r="H547" s="253"/>
      <c r="I547" s="253"/>
      <c r="J547" s="253"/>
      <c r="K547" s="253"/>
      <c r="L547" s="253"/>
      <c r="M547" s="253"/>
      <c r="N547" s="253"/>
      <c r="O547" s="253"/>
      <c r="P547" s="253"/>
      <c r="Q547" s="253"/>
      <c r="R547" s="253"/>
      <c r="S547" s="253"/>
      <c r="T547" s="253"/>
      <c r="U547" s="253" t="s">
        <v>742</v>
      </c>
      <c r="V547" s="253"/>
      <c r="W547" s="253"/>
      <c r="X547" s="253"/>
      <c r="Y547" s="253"/>
      <c r="Z547" s="253"/>
      <c r="AA547" s="253"/>
      <c r="AB547" s="253"/>
      <c r="AC547" s="253" t="s">
        <v>373</v>
      </c>
      <c r="AD547" s="253"/>
      <c r="AE547" s="253"/>
      <c r="AF547" s="253"/>
      <c r="AG547" s="253"/>
      <c r="AH547" s="253"/>
      <c r="AI547" s="253"/>
      <c r="AJ547" s="253"/>
      <c r="AK547" s="253"/>
      <c r="AL547" s="253"/>
      <c r="AM547" s="253"/>
      <c r="AN547" s="253"/>
      <c r="AO547" s="253"/>
      <c r="AP547" s="253"/>
      <c r="AQ547" s="253"/>
      <c r="AR547" s="253"/>
      <c r="AS547" s="253"/>
      <c r="AT547" s="253"/>
      <c r="AU547" s="253"/>
      <c r="AV547" s="253"/>
      <c r="AW547" s="253"/>
      <c r="AX547" s="253"/>
      <c r="AY547" s="253"/>
      <c r="AZ547" s="253"/>
      <c r="BA547" s="253"/>
      <c r="BB547" s="253"/>
      <c r="BC547" s="253"/>
      <c r="BD547" s="253"/>
      <c r="BE547" s="253"/>
      <c r="BF547" s="253"/>
      <c r="BG547" s="253"/>
      <c r="BH547" s="253"/>
      <c r="BI547" s="253"/>
      <c r="BJ547" s="253"/>
      <c r="BK547" s="253"/>
      <c r="BL547" s="253"/>
      <c r="BM547" s="253"/>
      <c r="BN547" s="253"/>
      <c r="BO547" s="253"/>
      <c r="BP547" s="253"/>
      <c r="BQ547" s="253"/>
      <c r="BR547" s="253"/>
      <c r="BS547" s="253"/>
      <c r="BT547" s="253"/>
      <c r="BU547" s="253"/>
      <c r="BV547" s="253"/>
      <c r="BW547" s="253"/>
      <c r="BX547" s="253"/>
      <c r="BY547" s="253"/>
      <c r="BZ547" s="253"/>
      <c r="CA547" s="253"/>
      <c r="CB547" s="253"/>
      <c r="CC547" s="253"/>
      <c r="CD547" s="253"/>
      <c r="CE547" s="253"/>
      <c r="CF547" s="253"/>
      <c r="CG547" s="253"/>
      <c r="CH547" s="253"/>
      <c r="CI547" s="253"/>
      <c r="CJ547" s="253"/>
      <c r="CK547" s="253"/>
      <c r="CL547" s="253"/>
      <c r="CM547" s="253"/>
      <c r="CN547" s="253"/>
      <c r="CO547" s="253"/>
      <c r="CP547" s="253"/>
      <c r="CQ547" s="253"/>
      <c r="CR547" s="253"/>
      <c r="CS547" s="253"/>
      <c r="CT547" s="253"/>
      <c r="CU547" s="253"/>
      <c r="CV547" s="253"/>
      <c r="CW547" s="253"/>
      <c r="CX547" s="253"/>
      <c r="CY547" s="253"/>
      <c r="CZ547" s="253"/>
      <c r="DA547" s="253"/>
      <c r="DB547" s="253"/>
      <c r="DC547" s="253"/>
      <c r="DD547" s="253"/>
      <c r="DE547" s="253"/>
      <c r="DF547" s="253"/>
      <c r="DG547" s="253"/>
      <c r="DH547" s="253"/>
      <c r="DI547" s="253"/>
      <c r="DJ547" s="253"/>
      <c r="DK547" s="253"/>
      <c r="DL547" s="253"/>
      <c r="DM547" s="253"/>
      <c r="DN547" s="253"/>
      <c r="DO547" s="253"/>
      <c r="DP547" s="253"/>
      <c r="DQ547" s="253"/>
      <c r="DR547" s="253"/>
      <c r="DS547" s="253"/>
      <c r="DT547" s="253"/>
      <c r="DU547" s="253"/>
      <c r="DV547" s="253"/>
      <c r="DW547" s="253"/>
      <c r="DX547" s="253"/>
      <c r="DY547" s="253"/>
      <c r="DZ547" s="253"/>
      <c r="EA547" s="253"/>
      <c r="EB547" s="253"/>
      <c r="EC547" s="253"/>
      <c r="ED547" s="253"/>
      <c r="EE547" s="253"/>
      <c r="EF547" s="253"/>
      <c r="EG547" s="253"/>
      <c r="EH547" s="253"/>
      <c r="EI547" s="253"/>
      <c r="EJ547" s="253"/>
      <c r="EK547" s="253"/>
      <c r="EL547" s="253"/>
      <c r="EM547" s="253"/>
      <c r="EN547" s="253"/>
      <c r="EO547" s="253"/>
      <c r="EP547" s="253"/>
      <c r="EQ547" s="253"/>
      <c r="ER547" s="253"/>
      <c r="ES547" s="253"/>
      <c r="ET547" s="253"/>
      <c r="EU547" s="253"/>
      <c r="EV547" s="253"/>
      <c r="EW547" s="253"/>
      <c r="EX547" s="253"/>
      <c r="EY547" s="253"/>
      <c r="EZ547" s="253"/>
      <c r="FA547" s="253"/>
      <c r="FB547" s="253"/>
      <c r="FC547" s="253"/>
      <c r="FD547" s="253"/>
      <c r="FE547" s="253"/>
      <c r="FF547" s="253"/>
      <c r="FG547" s="253"/>
      <c r="FH547" s="253"/>
      <c r="FI547" s="253"/>
      <c r="FJ547" s="253"/>
      <c r="FK547" s="253"/>
      <c r="FL547" s="253"/>
      <c r="FM547" s="253"/>
      <c r="FN547" s="253"/>
      <c r="FO547" s="253"/>
      <c r="FP547" s="253"/>
      <c r="FQ547" s="253"/>
      <c r="FR547" s="253"/>
      <c r="FS547" s="253"/>
      <c r="FT547" s="253"/>
      <c r="FU547" s="253"/>
      <c r="FV547" s="253"/>
      <c r="FW547" s="253"/>
      <c r="FX547" s="253"/>
      <c r="FY547" s="253"/>
      <c r="FZ547" s="253"/>
      <c r="GA547" s="253"/>
      <c r="GB547" s="253"/>
      <c r="GC547" s="253"/>
      <c r="GD547" s="253"/>
      <c r="GE547" s="253"/>
      <c r="GF547" s="253"/>
      <c r="GG547" s="253"/>
      <c r="GH547" s="253"/>
      <c r="GI547" s="253"/>
      <c r="GJ547" s="253"/>
      <c r="GK547" s="253"/>
      <c r="GL547" s="253"/>
      <c r="GM547" s="253"/>
      <c r="GN547" s="253"/>
      <c r="GO547" s="253"/>
      <c r="GP547" s="253"/>
      <c r="GQ547" s="253"/>
      <c r="GR547" s="253"/>
      <c r="GS547" s="253"/>
      <c r="GT547" s="253"/>
      <c r="GU547" s="253"/>
      <c r="GV547" s="253"/>
      <c r="GW547" s="253"/>
      <c r="GX547" s="253"/>
      <c r="GY547" s="253"/>
      <c r="GZ547" s="253"/>
      <c r="HA547" s="253"/>
      <c r="HB547" s="253"/>
      <c r="HC547" s="253"/>
      <c r="HD547" s="253"/>
      <c r="HE547" s="253"/>
      <c r="HF547" s="253"/>
    </row>
    <row r="548" spans="1:214" s="312" customFormat="1" ht="15" customHeight="1" x14ac:dyDescent="0.25">
      <c r="A548" s="252"/>
      <c r="B548" s="253"/>
      <c r="C548" s="253"/>
      <c r="D548" s="253"/>
      <c r="E548" s="253"/>
      <c r="F548" s="253"/>
      <c r="G548" s="253"/>
      <c r="H548" s="253"/>
      <c r="I548" s="253"/>
      <c r="J548" s="253"/>
      <c r="K548" s="253"/>
      <c r="L548" s="253"/>
      <c r="M548" s="253"/>
      <c r="N548" s="253"/>
      <c r="O548" s="253"/>
      <c r="P548" s="253"/>
      <c r="Q548" s="253"/>
      <c r="R548" s="253"/>
      <c r="S548" s="253"/>
      <c r="T548" s="253"/>
      <c r="U548" s="253" t="s">
        <v>279</v>
      </c>
      <c r="V548" s="253"/>
      <c r="W548" s="253"/>
      <c r="X548" s="253"/>
      <c r="Y548" s="253"/>
      <c r="Z548" s="253"/>
      <c r="AA548" s="253"/>
      <c r="AB548" s="253"/>
      <c r="AC548" s="253" t="s">
        <v>357</v>
      </c>
      <c r="AD548" s="253"/>
      <c r="AE548" s="253"/>
      <c r="AF548" s="253"/>
      <c r="AG548" s="253"/>
      <c r="AH548" s="253"/>
      <c r="AI548" s="253"/>
      <c r="AJ548" s="253"/>
      <c r="AK548" s="253"/>
      <c r="AL548" s="253"/>
      <c r="AM548" s="253"/>
      <c r="AN548" s="253"/>
      <c r="AO548" s="253"/>
      <c r="AP548" s="253"/>
      <c r="AQ548" s="253"/>
      <c r="AR548" s="253"/>
      <c r="AS548" s="253"/>
      <c r="AT548" s="253"/>
      <c r="AU548" s="253"/>
      <c r="AV548" s="253"/>
      <c r="AW548" s="253"/>
      <c r="AX548" s="253"/>
      <c r="AY548" s="253"/>
      <c r="AZ548" s="253"/>
      <c r="BA548" s="253"/>
      <c r="BB548" s="253"/>
      <c r="BC548" s="253"/>
      <c r="BD548" s="253"/>
      <c r="BE548" s="253"/>
      <c r="BF548" s="253"/>
      <c r="BG548" s="253"/>
      <c r="BH548" s="253"/>
      <c r="BI548" s="253"/>
      <c r="BJ548" s="253"/>
      <c r="BK548" s="253"/>
      <c r="BL548" s="253"/>
      <c r="BM548" s="253"/>
      <c r="BN548" s="253"/>
      <c r="BO548" s="253"/>
      <c r="BP548" s="253"/>
      <c r="BQ548" s="253"/>
      <c r="BR548" s="253"/>
      <c r="BS548" s="253"/>
      <c r="BT548" s="253"/>
      <c r="BU548" s="253"/>
      <c r="BV548" s="253"/>
      <c r="BW548" s="253"/>
      <c r="BX548" s="253"/>
      <c r="BY548" s="253"/>
      <c r="BZ548" s="253"/>
      <c r="CA548" s="253"/>
      <c r="CB548" s="253"/>
      <c r="CC548" s="253"/>
      <c r="CD548" s="253"/>
      <c r="CE548" s="253"/>
      <c r="CF548" s="253"/>
      <c r="CG548" s="253"/>
      <c r="CH548" s="253"/>
      <c r="CI548" s="253"/>
      <c r="CJ548" s="253"/>
      <c r="CK548" s="253"/>
      <c r="CL548" s="253"/>
      <c r="CM548" s="253"/>
      <c r="CN548" s="253"/>
      <c r="CO548" s="253"/>
      <c r="CP548" s="253"/>
      <c r="CQ548" s="253"/>
      <c r="CR548" s="253"/>
      <c r="CS548" s="253"/>
      <c r="CT548" s="253"/>
      <c r="CU548" s="253"/>
      <c r="CV548" s="253"/>
      <c r="CW548" s="253"/>
      <c r="CX548" s="253"/>
      <c r="CY548" s="253"/>
      <c r="CZ548" s="253"/>
      <c r="DA548" s="253"/>
      <c r="DB548" s="253"/>
      <c r="DC548" s="253"/>
      <c r="DD548" s="253"/>
      <c r="DE548" s="253"/>
      <c r="DF548" s="253"/>
      <c r="DG548" s="253"/>
      <c r="DH548" s="253"/>
      <c r="DI548" s="253"/>
      <c r="DJ548" s="253"/>
      <c r="DK548" s="253"/>
      <c r="DL548" s="253"/>
      <c r="DM548" s="253"/>
      <c r="DN548" s="253"/>
      <c r="DO548" s="253"/>
      <c r="DP548" s="253"/>
      <c r="DQ548" s="253"/>
      <c r="DR548" s="253"/>
      <c r="DS548" s="253"/>
      <c r="DT548" s="253"/>
      <c r="DU548" s="253"/>
      <c r="DV548" s="253"/>
      <c r="DW548" s="253"/>
      <c r="DX548" s="253"/>
      <c r="DY548" s="253"/>
      <c r="DZ548" s="253"/>
      <c r="EA548" s="253"/>
      <c r="EB548" s="253"/>
      <c r="EC548" s="253"/>
      <c r="ED548" s="253"/>
      <c r="EE548" s="253"/>
      <c r="EF548" s="253"/>
      <c r="EG548" s="253"/>
      <c r="EH548" s="253"/>
      <c r="EI548" s="253"/>
      <c r="EJ548" s="253"/>
      <c r="EK548" s="253"/>
      <c r="EL548" s="253"/>
      <c r="EM548" s="253"/>
      <c r="EN548" s="253"/>
      <c r="EO548" s="253"/>
      <c r="EP548" s="253"/>
      <c r="EQ548" s="253"/>
      <c r="ER548" s="253"/>
      <c r="ES548" s="253"/>
      <c r="ET548" s="253"/>
      <c r="EU548" s="253"/>
      <c r="EV548" s="253"/>
      <c r="EW548" s="253"/>
      <c r="EX548" s="253"/>
      <c r="EY548" s="253"/>
      <c r="EZ548" s="253"/>
      <c r="FA548" s="253"/>
      <c r="FB548" s="253"/>
      <c r="FC548" s="253"/>
      <c r="FD548" s="253"/>
      <c r="FE548" s="253"/>
      <c r="FF548" s="253"/>
      <c r="FG548" s="253"/>
      <c r="FH548" s="253"/>
      <c r="FI548" s="253"/>
      <c r="FJ548" s="253"/>
      <c r="FK548" s="253"/>
      <c r="FL548" s="253"/>
      <c r="FM548" s="253"/>
      <c r="FN548" s="253"/>
      <c r="FO548" s="253"/>
      <c r="FP548" s="253"/>
      <c r="FQ548" s="253"/>
      <c r="FR548" s="253"/>
      <c r="FS548" s="253"/>
      <c r="FT548" s="253"/>
      <c r="FU548" s="253"/>
      <c r="FV548" s="253"/>
      <c r="FW548" s="253"/>
      <c r="FX548" s="253"/>
      <c r="FY548" s="253"/>
      <c r="FZ548" s="253"/>
      <c r="GA548" s="253"/>
      <c r="GB548" s="253"/>
      <c r="GC548" s="253"/>
      <c r="GD548" s="253"/>
      <c r="GE548" s="253"/>
      <c r="GF548" s="253"/>
      <c r="GG548" s="253"/>
      <c r="GH548" s="253"/>
      <c r="GI548" s="253"/>
      <c r="GJ548" s="253"/>
      <c r="GK548" s="253"/>
      <c r="GL548" s="253"/>
      <c r="GM548" s="253"/>
      <c r="GN548" s="253"/>
      <c r="GO548" s="253"/>
      <c r="GP548" s="253"/>
      <c r="GQ548" s="253"/>
      <c r="GR548" s="253"/>
      <c r="GS548" s="253"/>
      <c r="GT548" s="253"/>
      <c r="GU548" s="253"/>
      <c r="GV548" s="253"/>
      <c r="GW548" s="253"/>
      <c r="GX548" s="253"/>
      <c r="GY548" s="253"/>
      <c r="GZ548" s="253"/>
      <c r="HA548" s="253"/>
      <c r="HB548" s="253"/>
      <c r="HC548" s="253"/>
      <c r="HD548" s="253"/>
      <c r="HE548" s="253"/>
      <c r="HF548" s="253"/>
    </row>
    <row r="549" spans="1:214" s="312" customFormat="1" ht="15" customHeight="1" x14ac:dyDescent="0.25">
      <c r="A549" s="252"/>
      <c r="B549" s="253"/>
      <c r="C549" s="253"/>
      <c r="D549" s="253"/>
      <c r="E549" s="253"/>
      <c r="F549" s="253"/>
      <c r="G549" s="253"/>
      <c r="H549" s="253"/>
      <c r="I549" s="253"/>
      <c r="J549" s="253"/>
      <c r="K549" s="253"/>
      <c r="L549" s="253"/>
      <c r="M549" s="253"/>
      <c r="N549" s="253"/>
      <c r="O549" s="253"/>
      <c r="P549" s="253"/>
      <c r="Q549" s="253"/>
      <c r="R549" s="253"/>
      <c r="S549" s="253"/>
      <c r="T549" s="253"/>
      <c r="U549" s="253" t="s">
        <v>743</v>
      </c>
      <c r="V549" s="253"/>
      <c r="W549" s="253"/>
      <c r="X549" s="253"/>
      <c r="Y549" s="253"/>
      <c r="Z549" s="253"/>
      <c r="AA549" s="253"/>
      <c r="AB549" s="253"/>
      <c r="AC549" s="253" t="s">
        <v>320</v>
      </c>
      <c r="AD549" s="253"/>
      <c r="AE549" s="253"/>
      <c r="AF549" s="253"/>
      <c r="AG549" s="253"/>
      <c r="AH549" s="253"/>
      <c r="AI549" s="253"/>
      <c r="AJ549" s="253"/>
      <c r="AK549" s="253"/>
      <c r="AL549" s="253"/>
      <c r="AM549" s="253"/>
      <c r="AN549" s="253"/>
      <c r="AO549" s="253"/>
      <c r="AP549" s="253"/>
      <c r="AQ549" s="253"/>
      <c r="AR549" s="253"/>
      <c r="AS549" s="253"/>
      <c r="AT549" s="253"/>
      <c r="AU549" s="253"/>
      <c r="AV549" s="253"/>
      <c r="AW549" s="253"/>
      <c r="AX549" s="253"/>
      <c r="AY549" s="253"/>
      <c r="AZ549" s="253"/>
      <c r="BA549" s="253"/>
      <c r="BB549" s="253"/>
      <c r="BC549" s="253"/>
      <c r="BD549" s="253"/>
      <c r="BE549" s="253"/>
      <c r="BF549" s="253"/>
      <c r="BG549" s="253"/>
      <c r="BH549" s="253"/>
      <c r="BI549" s="253"/>
      <c r="BJ549" s="253"/>
      <c r="BK549" s="253"/>
      <c r="BL549" s="253"/>
      <c r="BM549" s="253"/>
      <c r="BN549" s="253"/>
      <c r="BO549" s="253"/>
      <c r="BP549" s="253"/>
      <c r="BQ549" s="253"/>
      <c r="BR549" s="253"/>
      <c r="BS549" s="253"/>
      <c r="BT549" s="253"/>
      <c r="BU549" s="253"/>
      <c r="BV549" s="253"/>
      <c r="BW549" s="253"/>
      <c r="BX549" s="253"/>
      <c r="BY549" s="253"/>
      <c r="BZ549" s="253"/>
      <c r="CA549" s="253"/>
      <c r="CB549" s="253"/>
      <c r="CC549" s="253"/>
      <c r="CD549" s="253"/>
      <c r="CE549" s="253"/>
      <c r="CF549" s="253"/>
      <c r="CG549" s="253"/>
      <c r="CH549" s="253"/>
      <c r="CI549" s="253"/>
      <c r="CJ549" s="253"/>
      <c r="CK549" s="253"/>
      <c r="CL549" s="253"/>
      <c r="CM549" s="253"/>
      <c r="CN549" s="253"/>
      <c r="CO549" s="253"/>
      <c r="CP549" s="253"/>
      <c r="CQ549" s="253"/>
      <c r="CR549" s="253"/>
      <c r="CS549" s="253"/>
      <c r="CT549" s="253"/>
      <c r="CU549" s="253"/>
      <c r="CV549" s="253"/>
      <c r="CW549" s="253"/>
      <c r="CX549" s="253"/>
      <c r="CY549" s="253"/>
      <c r="CZ549" s="253"/>
      <c r="DA549" s="253"/>
      <c r="DB549" s="253"/>
      <c r="DC549" s="253"/>
      <c r="DD549" s="253"/>
      <c r="DE549" s="253"/>
      <c r="DF549" s="253"/>
      <c r="DG549" s="253"/>
      <c r="DH549" s="253"/>
      <c r="DI549" s="253"/>
      <c r="DJ549" s="253"/>
      <c r="DK549" s="253"/>
      <c r="DL549" s="253"/>
      <c r="DM549" s="253"/>
      <c r="DN549" s="253"/>
      <c r="DO549" s="253"/>
      <c r="DP549" s="253"/>
      <c r="DQ549" s="253"/>
      <c r="DR549" s="253"/>
      <c r="DS549" s="253"/>
      <c r="DT549" s="253"/>
      <c r="DU549" s="253"/>
      <c r="DV549" s="253"/>
      <c r="DW549" s="253"/>
      <c r="DX549" s="253"/>
      <c r="DY549" s="253"/>
      <c r="DZ549" s="253"/>
      <c r="EA549" s="253"/>
      <c r="EB549" s="253"/>
      <c r="EC549" s="253"/>
      <c r="ED549" s="253"/>
      <c r="EE549" s="253"/>
      <c r="EF549" s="253"/>
      <c r="EG549" s="253"/>
      <c r="EH549" s="253"/>
      <c r="EI549" s="253"/>
      <c r="EJ549" s="253"/>
      <c r="EK549" s="253"/>
      <c r="EL549" s="253"/>
      <c r="EM549" s="253"/>
      <c r="EN549" s="253"/>
      <c r="EO549" s="253"/>
      <c r="EP549" s="253"/>
      <c r="EQ549" s="253"/>
      <c r="ER549" s="253"/>
      <c r="ES549" s="253"/>
      <c r="ET549" s="253"/>
      <c r="EU549" s="253"/>
      <c r="EV549" s="253"/>
      <c r="EW549" s="253"/>
      <c r="EX549" s="253"/>
      <c r="EY549" s="253"/>
      <c r="EZ549" s="253"/>
      <c r="FA549" s="253"/>
      <c r="FB549" s="253"/>
      <c r="FC549" s="253"/>
      <c r="FD549" s="253"/>
      <c r="FE549" s="253"/>
      <c r="FF549" s="253"/>
      <c r="FG549" s="253"/>
      <c r="FH549" s="253"/>
      <c r="FI549" s="253"/>
      <c r="FJ549" s="253"/>
      <c r="FK549" s="253"/>
      <c r="FL549" s="253"/>
      <c r="FM549" s="253"/>
      <c r="FN549" s="253"/>
      <c r="FO549" s="253"/>
      <c r="FP549" s="253"/>
      <c r="FQ549" s="253"/>
      <c r="FR549" s="253"/>
      <c r="FS549" s="253"/>
      <c r="FT549" s="253"/>
      <c r="FU549" s="253"/>
      <c r="FV549" s="253"/>
      <c r="FW549" s="253"/>
      <c r="FX549" s="253"/>
      <c r="FY549" s="253"/>
      <c r="FZ549" s="253"/>
      <c r="GA549" s="253"/>
      <c r="GB549" s="253"/>
      <c r="GC549" s="253"/>
      <c r="GD549" s="253"/>
      <c r="GE549" s="253"/>
      <c r="GF549" s="253"/>
      <c r="GG549" s="253"/>
      <c r="GH549" s="253"/>
      <c r="GI549" s="253"/>
      <c r="GJ549" s="253"/>
      <c r="GK549" s="253"/>
      <c r="GL549" s="253"/>
      <c r="GM549" s="253"/>
      <c r="GN549" s="253"/>
      <c r="GO549" s="253"/>
      <c r="GP549" s="253"/>
      <c r="GQ549" s="253"/>
      <c r="GR549" s="253"/>
      <c r="GS549" s="253"/>
      <c r="GT549" s="253"/>
      <c r="GU549" s="253"/>
      <c r="GV549" s="253"/>
      <c r="GW549" s="253"/>
      <c r="GX549" s="253"/>
      <c r="GY549" s="253"/>
      <c r="GZ549" s="253"/>
      <c r="HA549" s="253"/>
      <c r="HB549" s="253"/>
      <c r="HC549" s="253"/>
      <c r="HD549" s="253"/>
      <c r="HE549" s="253"/>
      <c r="HF549" s="253"/>
    </row>
    <row r="550" spans="1:214" s="312" customFormat="1" ht="15" customHeight="1" x14ac:dyDescent="0.25">
      <c r="A550" s="252"/>
      <c r="B550" s="253"/>
      <c r="C550" s="253"/>
      <c r="D550" s="253"/>
      <c r="E550" s="253"/>
      <c r="F550" s="253"/>
      <c r="G550" s="253"/>
      <c r="H550" s="253"/>
      <c r="I550" s="253"/>
      <c r="J550" s="253"/>
      <c r="K550" s="253"/>
      <c r="L550" s="253"/>
      <c r="M550" s="253"/>
      <c r="N550" s="253"/>
      <c r="O550" s="253"/>
      <c r="P550" s="253"/>
      <c r="Q550" s="253"/>
      <c r="R550" s="253"/>
      <c r="S550" s="253"/>
      <c r="T550" s="253"/>
      <c r="U550" s="253" t="s">
        <v>744</v>
      </c>
      <c r="V550" s="253"/>
      <c r="W550" s="253"/>
      <c r="X550" s="253"/>
      <c r="Y550" s="253"/>
      <c r="Z550" s="253"/>
      <c r="AA550" s="253"/>
      <c r="AB550" s="253"/>
      <c r="AC550" s="253" t="s">
        <v>332</v>
      </c>
      <c r="AD550" s="253"/>
      <c r="AE550" s="253"/>
      <c r="AF550" s="253"/>
      <c r="AG550" s="253"/>
      <c r="AH550" s="253"/>
      <c r="AI550" s="253"/>
      <c r="AJ550" s="253"/>
      <c r="AK550" s="253"/>
      <c r="AL550" s="253"/>
      <c r="AM550" s="253"/>
      <c r="AN550" s="253"/>
      <c r="AO550" s="253"/>
      <c r="AP550" s="253"/>
      <c r="AQ550" s="253"/>
      <c r="AR550" s="253"/>
      <c r="AS550" s="253"/>
      <c r="AT550" s="253"/>
      <c r="AU550" s="253"/>
      <c r="AV550" s="253"/>
      <c r="AW550" s="253"/>
      <c r="AX550" s="253"/>
      <c r="AY550" s="253"/>
      <c r="AZ550" s="253"/>
      <c r="BA550" s="253"/>
      <c r="BB550" s="253"/>
      <c r="BC550" s="253"/>
      <c r="BD550" s="253"/>
      <c r="BE550" s="253"/>
      <c r="BF550" s="253"/>
      <c r="BG550" s="253"/>
      <c r="BH550" s="253"/>
      <c r="BI550" s="253"/>
      <c r="BJ550" s="253"/>
      <c r="BK550" s="253"/>
      <c r="BL550" s="253"/>
      <c r="BM550" s="253"/>
      <c r="BN550" s="253"/>
      <c r="BO550" s="253"/>
      <c r="BP550" s="253"/>
      <c r="BQ550" s="253"/>
      <c r="BR550" s="253"/>
      <c r="BS550" s="253"/>
      <c r="BT550" s="253"/>
      <c r="BU550" s="253"/>
      <c r="BV550" s="253"/>
      <c r="BW550" s="253"/>
      <c r="BX550" s="253"/>
      <c r="BY550" s="253"/>
      <c r="BZ550" s="253"/>
      <c r="CA550" s="253"/>
      <c r="CB550" s="253"/>
      <c r="CC550" s="253"/>
      <c r="CD550" s="253"/>
      <c r="CE550" s="253"/>
      <c r="CF550" s="253"/>
      <c r="CG550" s="253"/>
      <c r="CH550" s="253"/>
      <c r="CI550" s="253"/>
      <c r="CJ550" s="253"/>
      <c r="CK550" s="253"/>
      <c r="CL550" s="253"/>
      <c r="CM550" s="253"/>
      <c r="CN550" s="253"/>
      <c r="CO550" s="253"/>
      <c r="CP550" s="253"/>
      <c r="CQ550" s="253"/>
      <c r="CR550" s="253"/>
      <c r="CS550" s="253"/>
      <c r="CT550" s="253"/>
      <c r="CU550" s="253"/>
      <c r="CV550" s="253"/>
      <c r="CW550" s="253"/>
      <c r="CX550" s="253"/>
      <c r="CY550" s="253"/>
      <c r="CZ550" s="253"/>
      <c r="DA550" s="253"/>
      <c r="DB550" s="253"/>
      <c r="DC550" s="253"/>
      <c r="DD550" s="253"/>
      <c r="DE550" s="253"/>
      <c r="DF550" s="253"/>
      <c r="DG550" s="253"/>
      <c r="DH550" s="253"/>
      <c r="DI550" s="253"/>
      <c r="DJ550" s="253"/>
      <c r="DK550" s="253"/>
      <c r="DL550" s="253"/>
      <c r="DM550" s="253"/>
      <c r="DN550" s="253"/>
      <c r="DO550" s="253"/>
      <c r="DP550" s="253"/>
      <c r="DQ550" s="253"/>
      <c r="DR550" s="253"/>
      <c r="DS550" s="253"/>
      <c r="DT550" s="253"/>
      <c r="DU550" s="253"/>
      <c r="DV550" s="253"/>
      <c r="DW550" s="253"/>
      <c r="DX550" s="253"/>
      <c r="DY550" s="253"/>
      <c r="DZ550" s="253"/>
      <c r="EA550" s="253"/>
      <c r="EB550" s="253"/>
      <c r="EC550" s="253"/>
      <c r="ED550" s="253"/>
      <c r="EE550" s="253"/>
      <c r="EF550" s="253"/>
      <c r="EG550" s="253"/>
      <c r="EH550" s="253"/>
      <c r="EI550" s="253"/>
      <c r="EJ550" s="253"/>
      <c r="EK550" s="253"/>
      <c r="EL550" s="253"/>
      <c r="EM550" s="253"/>
      <c r="EN550" s="253"/>
      <c r="EO550" s="253"/>
      <c r="EP550" s="253"/>
      <c r="EQ550" s="253"/>
      <c r="ER550" s="253"/>
      <c r="ES550" s="253"/>
      <c r="ET550" s="253"/>
      <c r="EU550" s="253"/>
      <c r="EV550" s="253"/>
      <c r="EW550" s="253"/>
      <c r="EX550" s="253"/>
      <c r="EY550" s="253"/>
      <c r="EZ550" s="253"/>
      <c r="FA550" s="253"/>
      <c r="FB550" s="253"/>
      <c r="FC550" s="253"/>
      <c r="FD550" s="253"/>
      <c r="FE550" s="253"/>
      <c r="FF550" s="253"/>
      <c r="FG550" s="253"/>
      <c r="FH550" s="253"/>
      <c r="FI550" s="253"/>
      <c r="FJ550" s="253"/>
      <c r="FK550" s="253"/>
      <c r="FL550" s="253"/>
      <c r="FM550" s="253"/>
      <c r="FN550" s="253"/>
      <c r="FO550" s="253"/>
      <c r="FP550" s="253"/>
      <c r="FQ550" s="253"/>
      <c r="FR550" s="253"/>
      <c r="FS550" s="253"/>
      <c r="FT550" s="253"/>
      <c r="FU550" s="253"/>
      <c r="FV550" s="253"/>
      <c r="FW550" s="253"/>
      <c r="FX550" s="253"/>
      <c r="FY550" s="253"/>
      <c r="FZ550" s="253"/>
      <c r="GA550" s="253"/>
      <c r="GB550" s="253"/>
      <c r="GC550" s="253"/>
      <c r="GD550" s="253"/>
      <c r="GE550" s="253"/>
      <c r="GF550" s="253"/>
      <c r="GG550" s="253"/>
      <c r="GH550" s="253"/>
      <c r="GI550" s="253"/>
      <c r="GJ550" s="253"/>
      <c r="GK550" s="253"/>
      <c r="GL550" s="253"/>
      <c r="GM550" s="253"/>
      <c r="GN550" s="253"/>
      <c r="GO550" s="253"/>
      <c r="GP550" s="253"/>
      <c r="GQ550" s="253"/>
      <c r="GR550" s="253"/>
      <c r="GS550" s="253"/>
      <c r="GT550" s="253"/>
      <c r="GU550" s="253"/>
      <c r="GV550" s="253"/>
      <c r="GW550" s="253"/>
      <c r="GX550" s="253"/>
      <c r="GY550" s="253"/>
      <c r="GZ550" s="253"/>
      <c r="HA550" s="253"/>
      <c r="HB550" s="253"/>
      <c r="HC550" s="253"/>
      <c r="HD550" s="253"/>
      <c r="HE550" s="253"/>
      <c r="HF550" s="253"/>
    </row>
    <row r="551" spans="1:214" s="312" customFormat="1" ht="15" customHeight="1" x14ac:dyDescent="0.25">
      <c r="A551" s="252"/>
      <c r="B551" s="253"/>
      <c r="C551" s="253"/>
      <c r="D551" s="253"/>
      <c r="E551" s="253"/>
      <c r="F551" s="253"/>
      <c r="G551" s="253"/>
      <c r="H551" s="253"/>
      <c r="I551" s="253"/>
      <c r="J551" s="253"/>
      <c r="K551" s="253"/>
      <c r="L551" s="253"/>
      <c r="M551" s="253"/>
      <c r="N551" s="253"/>
      <c r="O551" s="253"/>
      <c r="P551" s="253"/>
      <c r="Q551" s="253"/>
      <c r="R551" s="253"/>
      <c r="S551" s="253"/>
      <c r="T551" s="253"/>
      <c r="U551" s="253" t="s">
        <v>745</v>
      </c>
      <c r="V551" s="253"/>
      <c r="W551" s="253"/>
      <c r="X551" s="253"/>
      <c r="Y551" s="253"/>
      <c r="Z551" s="253"/>
      <c r="AA551" s="253"/>
      <c r="AB551" s="253"/>
      <c r="AC551" s="253" t="s">
        <v>320</v>
      </c>
      <c r="AD551" s="253"/>
      <c r="AE551" s="253"/>
      <c r="AF551" s="253"/>
      <c r="AG551" s="253"/>
      <c r="AH551" s="253"/>
      <c r="AI551" s="253"/>
      <c r="AJ551" s="253"/>
      <c r="AK551" s="253"/>
      <c r="AL551" s="253"/>
      <c r="AM551" s="253"/>
      <c r="AN551" s="253"/>
      <c r="AO551" s="253"/>
      <c r="AP551" s="253"/>
      <c r="AQ551" s="253"/>
      <c r="AR551" s="253"/>
      <c r="AS551" s="253"/>
      <c r="AT551" s="253"/>
      <c r="AU551" s="253"/>
      <c r="AV551" s="253"/>
      <c r="AW551" s="253"/>
      <c r="AX551" s="253"/>
      <c r="AY551" s="253"/>
      <c r="AZ551" s="253"/>
      <c r="BA551" s="253"/>
      <c r="BB551" s="253"/>
      <c r="BC551" s="253"/>
      <c r="BD551" s="253"/>
      <c r="BE551" s="253"/>
      <c r="BF551" s="253"/>
      <c r="BG551" s="253"/>
      <c r="BH551" s="253"/>
      <c r="BI551" s="253"/>
      <c r="BJ551" s="253"/>
      <c r="BK551" s="253"/>
      <c r="BL551" s="253"/>
      <c r="BM551" s="253"/>
      <c r="BN551" s="253"/>
      <c r="BO551" s="253"/>
      <c r="BP551" s="253"/>
      <c r="BQ551" s="253"/>
      <c r="BR551" s="253"/>
      <c r="BS551" s="253"/>
      <c r="BT551" s="253"/>
      <c r="BU551" s="253"/>
      <c r="BV551" s="253"/>
      <c r="BW551" s="253"/>
      <c r="BX551" s="253"/>
      <c r="BY551" s="253"/>
      <c r="BZ551" s="253"/>
      <c r="CA551" s="253"/>
      <c r="CB551" s="253"/>
      <c r="CC551" s="253"/>
      <c r="CD551" s="253"/>
      <c r="CE551" s="253"/>
      <c r="CF551" s="253"/>
      <c r="CG551" s="253"/>
      <c r="CH551" s="253"/>
      <c r="CI551" s="253"/>
      <c r="CJ551" s="253"/>
      <c r="CK551" s="253"/>
      <c r="CL551" s="253"/>
      <c r="CM551" s="253"/>
      <c r="CN551" s="253"/>
      <c r="CO551" s="253"/>
      <c r="CP551" s="253"/>
      <c r="CQ551" s="253"/>
      <c r="CR551" s="253"/>
      <c r="CS551" s="253"/>
      <c r="CT551" s="253"/>
      <c r="CU551" s="253"/>
      <c r="CV551" s="253"/>
      <c r="CW551" s="253"/>
      <c r="CX551" s="253"/>
      <c r="CY551" s="253"/>
      <c r="CZ551" s="253"/>
      <c r="DA551" s="253"/>
      <c r="DB551" s="253"/>
      <c r="DC551" s="253"/>
      <c r="DD551" s="253"/>
      <c r="DE551" s="253"/>
      <c r="DF551" s="253"/>
      <c r="DG551" s="253"/>
      <c r="DH551" s="253"/>
      <c r="DI551" s="253"/>
      <c r="DJ551" s="253"/>
      <c r="DK551" s="253"/>
      <c r="DL551" s="253"/>
      <c r="DM551" s="253"/>
      <c r="DN551" s="253"/>
      <c r="DO551" s="253"/>
      <c r="DP551" s="253"/>
      <c r="DQ551" s="253"/>
      <c r="DR551" s="253"/>
      <c r="DS551" s="253"/>
      <c r="DT551" s="253"/>
      <c r="DU551" s="253"/>
      <c r="DV551" s="253"/>
      <c r="DW551" s="253"/>
      <c r="DX551" s="253"/>
      <c r="DY551" s="253"/>
      <c r="DZ551" s="253"/>
      <c r="EA551" s="253"/>
      <c r="EB551" s="253"/>
      <c r="EC551" s="253"/>
      <c r="ED551" s="253"/>
      <c r="EE551" s="253"/>
      <c r="EF551" s="253"/>
      <c r="EG551" s="253"/>
      <c r="EH551" s="253"/>
      <c r="EI551" s="253"/>
      <c r="EJ551" s="253"/>
      <c r="EK551" s="253"/>
      <c r="EL551" s="253"/>
      <c r="EM551" s="253"/>
      <c r="EN551" s="253"/>
      <c r="EO551" s="253"/>
      <c r="EP551" s="253"/>
      <c r="EQ551" s="253"/>
      <c r="ER551" s="253"/>
      <c r="ES551" s="253"/>
      <c r="ET551" s="253"/>
      <c r="EU551" s="253"/>
      <c r="EV551" s="253"/>
      <c r="EW551" s="253"/>
      <c r="EX551" s="253"/>
      <c r="EY551" s="253"/>
      <c r="EZ551" s="253"/>
      <c r="FA551" s="253"/>
      <c r="FB551" s="253"/>
      <c r="FC551" s="253"/>
      <c r="FD551" s="253"/>
      <c r="FE551" s="253"/>
      <c r="FF551" s="253"/>
      <c r="FG551" s="253"/>
      <c r="FH551" s="253"/>
      <c r="FI551" s="253"/>
      <c r="FJ551" s="253"/>
      <c r="FK551" s="253"/>
      <c r="FL551" s="253"/>
      <c r="FM551" s="253"/>
      <c r="FN551" s="253"/>
      <c r="FO551" s="253"/>
      <c r="FP551" s="253"/>
      <c r="FQ551" s="253"/>
      <c r="FR551" s="253"/>
      <c r="FS551" s="253"/>
      <c r="FT551" s="253"/>
      <c r="FU551" s="253"/>
      <c r="FV551" s="253"/>
      <c r="FW551" s="253"/>
      <c r="FX551" s="253"/>
      <c r="FY551" s="253"/>
      <c r="FZ551" s="253"/>
      <c r="GA551" s="253"/>
      <c r="GB551" s="253"/>
      <c r="GC551" s="253"/>
      <c r="GD551" s="253"/>
      <c r="GE551" s="253"/>
      <c r="GF551" s="253"/>
      <c r="GG551" s="253"/>
      <c r="GH551" s="253"/>
      <c r="GI551" s="253"/>
      <c r="GJ551" s="253"/>
      <c r="GK551" s="253"/>
      <c r="GL551" s="253"/>
      <c r="GM551" s="253"/>
      <c r="GN551" s="253"/>
      <c r="GO551" s="253"/>
      <c r="GP551" s="253"/>
      <c r="GQ551" s="253"/>
      <c r="GR551" s="253"/>
      <c r="GS551" s="253"/>
      <c r="GT551" s="253"/>
      <c r="GU551" s="253"/>
      <c r="GV551" s="253"/>
      <c r="GW551" s="253"/>
      <c r="GX551" s="253"/>
      <c r="GY551" s="253"/>
      <c r="GZ551" s="253"/>
      <c r="HA551" s="253"/>
      <c r="HB551" s="253"/>
      <c r="HC551" s="253"/>
      <c r="HD551" s="253"/>
      <c r="HE551" s="253"/>
      <c r="HF551" s="253"/>
    </row>
    <row r="552" spans="1:214" s="312" customFormat="1" ht="15" customHeight="1" x14ac:dyDescent="0.25">
      <c r="A552" s="252"/>
      <c r="B552" s="253"/>
      <c r="C552" s="253"/>
      <c r="D552" s="253"/>
      <c r="E552" s="253"/>
      <c r="F552" s="253"/>
      <c r="G552" s="253"/>
      <c r="H552" s="253"/>
      <c r="I552" s="253"/>
      <c r="J552" s="253"/>
      <c r="K552" s="253"/>
      <c r="L552" s="253"/>
      <c r="M552" s="253"/>
      <c r="N552" s="253"/>
      <c r="O552" s="253"/>
      <c r="P552" s="253"/>
      <c r="Q552" s="253"/>
      <c r="R552" s="253"/>
      <c r="S552" s="253"/>
      <c r="T552" s="253"/>
      <c r="U552" s="253" t="s">
        <v>746</v>
      </c>
      <c r="V552" s="253"/>
      <c r="W552" s="253"/>
      <c r="X552" s="253"/>
      <c r="Y552" s="253"/>
      <c r="Z552" s="253"/>
      <c r="AA552" s="253"/>
      <c r="AB552" s="253"/>
      <c r="AC552" s="253" t="s">
        <v>320</v>
      </c>
      <c r="AD552" s="253"/>
      <c r="AE552" s="253"/>
      <c r="AF552" s="253"/>
      <c r="AG552" s="253"/>
      <c r="AH552" s="253"/>
      <c r="AI552" s="253"/>
      <c r="AJ552" s="253"/>
      <c r="AK552" s="253"/>
      <c r="AL552" s="253"/>
      <c r="AM552" s="253"/>
      <c r="AN552" s="253"/>
      <c r="AO552" s="253"/>
      <c r="AP552" s="253"/>
      <c r="AQ552" s="253"/>
      <c r="AR552" s="253"/>
      <c r="AS552" s="253"/>
      <c r="AT552" s="253"/>
      <c r="AU552" s="253"/>
      <c r="AV552" s="253"/>
      <c r="AW552" s="253"/>
      <c r="AX552" s="253"/>
      <c r="AY552" s="253"/>
      <c r="AZ552" s="253"/>
      <c r="BA552" s="253"/>
      <c r="BB552" s="253"/>
      <c r="BC552" s="253"/>
      <c r="BD552" s="253"/>
      <c r="BE552" s="253"/>
      <c r="BF552" s="253"/>
      <c r="BG552" s="253"/>
      <c r="BH552" s="253"/>
      <c r="BI552" s="253"/>
      <c r="BJ552" s="253"/>
      <c r="BK552" s="253"/>
      <c r="BL552" s="253"/>
      <c r="BM552" s="253"/>
      <c r="BN552" s="253"/>
      <c r="BO552" s="253"/>
      <c r="BP552" s="253"/>
      <c r="BQ552" s="253"/>
      <c r="BR552" s="253"/>
      <c r="BS552" s="253"/>
      <c r="BT552" s="253"/>
      <c r="BU552" s="253"/>
      <c r="BV552" s="253"/>
      <c r="BW552" s="253"/>
      <c r="BX552" s="253"/>
      <c r="BY552" s="253"/>
      <c r="BZ552" s="253"/>
      <c r="CA552" s="253"/>
      <c r="CB552" s="253"/>
      <c r="CC552" s="253"/>
      <c r="CD552" s="253"/>
      <c r="CE552" s="253"/>
      <c r="CF552" s="253"/>
      <c r="CG552" s="253"/>
      <c r="CH552" s="253"/>
      <c r="CI552" s="253"/>
      <c r="CJ552" s="253"/>
      <c r="CK552" s="253"/>
      <c r="CL552" s="253"/>
      <c r="CM552" s="253"/>
      <c r="CN552" s="253"/>
      <c r="CO552" s="253"/>
      <c r="CP552" s="253"/>
      <c r="CQ552" s="253"/>
      <c r="CR552" s="253"/>
      <c r="CS552" s="253"/>
      <c r="CT552" s="253"/>
      <c r="CU552" s="253"/>
      <c r="CV552" s="253"/>
      <c r="CW552" s="253"/>
      <c r="CX552" s="253"/>
      <c r="CY552" s="253"/>
      <c r="CZ552" s="253"/>
      <c r="DA552" s="253"/>
      <c r="DB552" s="253"/>
      <c r="DC552" s="253"/>
      <c r="DD552" s="253"/>
      <c r="DE552" s="253"/>
      <c r="DF552" s="253"/>
      <c r="DG552" s="253"/>
      <c r="DH552" s="253"/>
      <c r="DI552" s="253"/>
      <c r="DJ552" s="253"/>
      <c r="DK552" s="253"/>
      <c r="DL552" s="253"/>
      <c r="DM552" s="253"/>
      <c r="DN552" s="253"/>
      <c r="DO552" s="253"/>
      <c r="DP552" s="253"/>
      <c r="DQ552" s="253"/>
      <c r="DR552" s="253"/>
      <c r="DS552" s="253"/>
      <c r="DT552" s="253"/>
      <c r="DU552" s="253"/>
      <c r="DV552" s="253"/>
      <c r="DW552" s="253"/>
      <c r="DX552" s="253"/>
      <c r="DY552" s="253"/>
      <c r="DZ552" s="253"/>
      <c r="EA552" s="253"/>
      <c r="EB552" s="253"/>
      <c r="EC552" s="253"/>
      <c r="ED552" s="253"/>
      <c r="EE552" s="253"/>
      <c r="EF552" s="253"/>
      <c r="EG552" s="253"/>
      <c r="EH552" s="253"/>
      <c r="EI552" s="253"/>
      <c r="EJ552" s="253"/>
      <c r="EK552" s="253"/>
      <c r="EL552" s="253"/>
      <c r="EM552" s="253"/>
      <c r="EN552" s="253"/>
      <c r="EO552" s="253"/>
      <c r="EP552" s="253"/>
      <c r="EQ552" s="253"/>
      <c r="ER552" s="253"/>
      <c r="ES552" s="253"/>
      <c r="ET552" s="253"/>
      <c r="EU552" s="253"/>
      <c r="EV552" s="253"/>
      <c r="EW552" s="253"/>
      <c r="EX552" s="253"/>
      <c r="EY552" s="253"/>
      <c r="EZ552" s="253"/>
      <c r="FA552" s="253"/>
      <c r="FB552" s="253"/>
      <c r="FC552" s="253"/>
      <c r="FD552" s="253"/>
      <c r="FE552" s="253"/>
      <c r="FF552" s="253"/>
      <c r="FG552" s="253"/>
      <c r="FH552" s="253"/>
      <c r="FI552" s="253"/>
      <c r="FJ552" s="253"/>
      <c r="FK552" s="253"/>
      <c r="FL552" s="253"/>
      <c r="FM552" s="253"/>
      <c r="FN552" s="253"/>
      <c r="FO552" s="253"/>
      <c r="FP552" s="253"/>
      <c r="FQ552" s="253"/>
      <c r="FR552" s="253"/>
      <c r="FS552" s="253"/>
      <c r="FT552" s="253"/>
      <c r="FU552" s="253"/>
      <c r="FV552" s="253"/>
      <c r="FW552" s="253"/>
      <c r="FX552" s="253"/>
      <c r="FY552" s="253"/>
      <c r="FZ552" s="253"/>
      <c r="GA552" s="253"/>
      <c r="GB552" s="253"/>
      <c r="GC552" s="253"/>
      <c r="GD552" s="253"/>
      <c r="GE552" s="253"/>
      <c r="GF552" s="253"/>
      <c r="GG552" s="253"/>
      <c r="GH552" s="253"/>
      <c r="GI552" s="253"/>
      <c r="GJ552" s="253"/>
      <c r="GK552" s="253"/>
      <c r="GL552" s="253"/>
      <c r="GM552" s="253"/>
      <c r="GN552" s="253"/>
      <c r="GO552" s="253"/>
      <c r="GP552" s="253"/>
      <c r="GQ552" s="253"/>
      <c r="GR552" s="253"/>
      <c r="GS552" s="253"/>
      <c r="GT552" s="253"/>
      <c r="GU552" s="253"/>
      <c r="GV552" s="253"/>
      <c r="GW552" s="253"/>
      <c r="GX552" s="253"/>
      <c r="GY552" s="253"/>
      <c r="GZ552" s="253"/>
      <c r="HA552" s="253"/>
      <c r="HB552" s="253"/>
      <c r="HC552" s="253"/>
      <c r="HD552" s="253"/>
      <c r="HE552" s="253"/>
      <c r="HF552" s="253"/>
    </row>
    <row r="553" spans="1:214" s="312" customFormat="1" ht="15" customHeight="1" x14ac:dyDescent="0.25">
      <c r="A553" s="252"/>
      <c r="B553" s="253"/>
      <c r="C553" s="253"/>
      <c r="D553" s="253"/>
      <c r="E553" s="253"/>
      <c r="F553" s="253"/>
      <c r="G553" s="253"/>
      <c r="H553" s="253"/>
      <c r="I553" s="253"/>
      <c r="J553" s="253"/>
      <c r="K553" s="253"/>
      <c r="L553" s="253"/>
      <c r="M553" s="253"/>
      <c r="N553" s="253"/>
      <c r="O553" s="253"/>
      <c r="P553" s="253"/>
      <c r="Q553" s="253"/>
      <c r="R553" s="253"/>
      <c r="S553" s="253"/>
      <c r="T553" s="253"/>
      <c r="U553" s="253" t="s">
        <v>747</v>
      </c>
      <c r="V553" s="253"/>
      <c r="W553" s="253"/>
      <c r="X553" s="253"/>
      <c r="Y553" s="253"/>
      <c r="Z553" s="253"/>
      <c r="AA553" s="253"/>
      <c r="AB553" s="253"/>
      <c r="AC553" s="253" t="s">
        <v>393</v>
      </c>
      <c r="AD553" s="253"/>
      <c r="AE553" s="253"/>
      <c r="AF553" s="253"/>
      <c r="AG553" s="253"/>
      <c r="AH553" s="253"/>
      <c r="AI553" s="253"/>
      <c r="AJ553" s="253"/>
      <c r="AK553" s="253"/>
      <c r="AL553" s="253"/>
      <c r="AM553" s="253"/>
      <c r="AN553" s="253"/>
      <c r="AO553" s="253"/>
      <c r="AP553" s="253"/>
      <c r="AQ553" s="253"/>
      <c r="AR553" s="253"/>
      <c r="AS553" s="253"/>
      <c r="AT553" s="253"/>
      <c r="AU553" s="253"/>
      <c r="AV553" s="253"/>
      <c r="AW553" s="253"/>
      <c r="AX553" s="253"/>
      <c r="AY553" s="253"/>
      <c r="AZ553" s="253"/>
      <c r="BA553" s="253"/>
      <c r="BB553" s="253"/>
      <c r="BC553" s="253"/>
      <c r="BD553" s="253"/>
      <c r="BE553" s="253"/>
      <c r="BF553" s="253"/>
      <c r="BG553" s="253"/>
      <c r="BH553" s="253"/>
      <c r="BI553" s="253"/>
      <c r="BJ553" s="253"/>
      <c r="BK553" s="253"/>
      <c r="BL553" s="253"/>
      <c r="BM553" s="253"/>
      <c r="BN553" s="253"/>
      <c r="BO553" s="253"/>
      <c r="BP553" s="253"/>
      <c r="BQ553" s="253"/>
      <c r="BR553" s="253"/>
      <c r="BS553" s="253"/>
      <c r="BT553" s="253"/>
      <c r="BU553" s="253"/>
      <c r="BV553" s="253"/>
      <c r="BW553" s="253"/>
      <c r="BX553" s="253"/>
      <c r="BY553" s="253"/>
      <c r="BZ553" s="253"/>
      <c r="CA553" s="253"/>
      <c r="CB553" s="253"/>
      <c r="CC553" s="253"/>
      <c r="CD553" s="253"/>
      <c r="CE553" s="253"/>
      <c r="CF553" s="253"/>
      <c r="CG553" s="253"/>
      <c r="CH553" s="253"/>
      <c r="CI553" s="253"/>
      <c r="CJ553" s="253"/>
      <c r="CK553" s="253"/>
      <c r="CL553" s="253"/>
      <c r="CM553" s="253"/>
      <c r="CN553" s="253"/>
      <c r="CO553" s="253"/>
      <c r="CP553" s="253"/>
      <c r="CQ553" s="253"/>
      <c r="CR553" s="253"/>
      <c r="CS553" s="253"/>
      <c r="CT553" s="253"/>
      <c r="CU553" s="253"/>
      <c r="CV553" s="253"/>
      <c r="CW553" s="253"/>
      <c r="CX553" s="253"/>
      <c r="CY553" s="253"/>
      <c r="CZ553" s="253"/>
      <c r="DA553" s="253"/>
      <c r="DB553" s="253"/>
      <c r="DC553" s="253"/>
      <c r="DD553" s="253"/>
      <c r="DE553" s="253"/>
      <c r="DF553" s="253"/>
      <c r="DG553" s="253"/>
      <c r="DH553" s="253"/>
      <c r="DI553" s="253"/>
      <c r="DJ553" s="253"/>
      <c r="DK553" s="253"/>
      <c r="DL553" s="253"/>
      <c r="DM553" s="253"/>
      <c r="DN553" s="253"/>
      <c r="DO553" s="253"/>
      <c r="DP553" s="253"/>
      <c r="DQ553" s="253"/>
      <c r="DR553" s="253"/>
      <c r="DS553" s="253"/>
      <c r="DT553" s="253"/>
      <c r="DU553" s="253"/>
      <c r="DV553" s="253"/>
      <c r="DW553" s="253"/>
      <c r="DX553" s="253"/>
      <c r="DY553" s="253"/>
      <c r="DZ553" s="253"/>
      <c r="EA553" s="253"/>
      <c r="EB553" s="253"/>
      <c r="EC553" s="253"/>
      <c r="ED553" s="253"/>
      <c r="EE553" s="253"/>
      <c r="EF553" s="253"/>
      <c r="EG553" s="253"/>
      <c r="EH553" s="253"/>
      <c r="EI553" s="253"/>
      <c r="EJ553" s="253"/>
      <c r="EK553" s="253"/>
      <c r="EL553" s="253"/>
      <c r="EM553" s="253"/>
      <c r="EN553" s="253"/>
      <c r="EO553" s="253"/>
      <c r="EP553" s="253"/>
      <c r="EQ553" s="253"/>
      <c r="ER553" s="253"/>
      <c r="ES553" s="253"/>
      <c r="ET553" s="253"/>
      <c r="EU553" s="253"/>
      <c r="EV553" s="253"/>
      <c r="EW553" s="253"/>
      <c r="EX553" s="253"/>
      <c r="EY553" s="253"/>
      <c r="EZ553" s="253"/>
      <c r="FA553" s="253"/>
      <c r="FB553" s="253"/>
      <c r="FC553" s="253"/>
      <c r="FD553" s="253"/>
      <c r="FE553" s="253"/>
      <c r="FF553" s="253"/>
      <c r="FG553" s="253"/>
      <c r="FH553" s="253"/>
      <c r="FI553" s="253"/>
      <c r="FJ553" s="253"/>
      <c r="FK553" s="253"/>
      <c r="FL553" s="253"/>
      <c r="FM553" s="253"/>
      <c r="FN553" s="253"/>
      <c r="FO553" s="253"/>
      <c r="FP553" s="253"/>
      <c r="FQ553" s="253"/>
      <c r="FR553" s="253"/>
      <c r="FS553" s="253"/>
      <c r="FT553" s="253"/>
      <c r="FU553" s="253"/>
      <c r="FV553" s="253"/>
      <c r="FW553" s="253"/>
      <c r="FX553" s="253"/>
      <c r="FY553" s="253"/>
      <c r="FZ553" s="253"/>
      <c r="GA553" s="253"/>
      <c r="GB553" s="253"/>
      <c r="GC553" s="253"/>
      <c r="GD553" s="253"/>
      <c r="GE553" s="253"/>
      <c r="GF553" s="253"/>
      <c r="GG553" s="253"/>
      <c r="GH553" s="253"/>
      <c r="GI553" s="253"/>
      <c r="GJ553" s="253"/>
      <c r="GK553" s="253"/>
      <c r="GL553" s="253"/>
      <c r="GM553" s="253"/>
      <c r="GN553" s="253"/>
      <c r="GO553" s="253"/>
      <c r="GP553" s="253"/>
      <c r="GQ553" s="253"/>
      <c r="GR553" s="253"/>
      <c r="GS553" s="253"/>
      <c r="GT553" s="253"/>
      <c r="GU553" s="253"/>
      <c r="GV553" s="253"/>
      <c r="GW553" s="253"/>
      <c r="GX553" s="253"/>
      <c r="GY553" s="253"/>
      <c r="GZ553" s="253"/>
      <c r="HA553" s="253"/>
      <c r="HB553" s="253"/>
      <c r="HC553" s="253"/>
      <c r="HD553" s="253"/>
      <c r="HE553" s="253"/>
      <c r="HF553" s="253"/>
    </row>
    <row r="554" spans="1:214" s="312" customFormat="1" ht="15" customHeight="1" x14ac:dyDescent="0.25">
      <c r="A554" s="252"/>
      <c r="B554" s="253"/>
      <c r="C554" s="253"/>
      <c r="D554" s="253"/>
      <c r="E554" s="253"/>
      <c r="F554" s="253"/>
      <c r="G554" s="253"/>
      <c r="H554" s="253"/>
      <c r="I554" s="253"/>
      <c r="J554" s="253"/>
      <c r="K554" s="253"/>
      <c r="L554" s="253"/>
      <c r="M554" s="253"/>
      <c r="N554" s="253"/>
      <c r="O554" s="253"/>
      <c r="P554" s="253"/>
      <c r="Q554" s="253"/>
      <c r="R554" s="253"/>
      <c r="S554" s="253"/>
      <c r="T554" s="253"/>
      <c r="U554" s="253" t="s">
        <v>748</v>
      </c>
      <c r="V554" s="253"/>
      <c r="W554" s="253"/>
      <c r="X554" s="253"/>
      <c r="Y554" s="253"/>
      <c r="Z554" s="253"/>
      <c r="AA554" s="253"/>
      <c r="AB554" s="253"/>
      <c r="AC554" s="253" t="s">
        <v>332</v>
      </c>
      <c r="AD554" s="253"/>
      <c r="AE554" s="253"/>
      <c r="AF554" s="253"/>
      <c r="AG554" s="253"/>
      <c r="AH554" s="253"/>
      <c r="AI554" s="253"/>
      <c r="AJ554" s="253"/>
      <c r="AK554" s="253"/>
      <c r="AL554" s="253"/>
      <c r="AM554" s="253"/>
      <c r="AN554" s="253"/>
      <c r="AO554" s="253"/>
      <c r="AP554" s="253"/>
      <c r="AQ554" s="253"/>
      <c r="AR554" s="253"/>
      <c r="AS554" s="253"/>
      <c r="AT554" s="253"/>
      <c r="AU554" s="253"/>
      <c r="AV554" s="253"/>
      <c r="AW554" s="253"/>
      <c r="AX554" s="253"/>
      <c r="AY554" s="253"/>
      <c r="AZ554" s="253"/>
      <c r="BA554" s="253"/>
      <c r="BB554" s="253"/>
      <c r="BC554" s="253"/>
      <c r="BD554" s="253"/>
      <c r="BE554" s="253"/>
      <c r="BF554" s="253"/>
      <c r="BG554" s="253"/>
      <c r="BH554" s="253"/>
      <c r="BI554" s="253"/>
      <c r="BJ554" s="253"/>
      <c r="BK554" s="253"/>
      <c r="BL554" s="253"/>
      <c r="BM554" s="253"/>
      <c r="BN554" s="253"/>
      <c r="BO554" s="253"/>
      <c r="BP554" s="253"/>
      <c r="BQ554" s="253"/>
      <c r="BR554" s="253"/>
      <c r="BS554" s="253"/>
      <c r="BT554" s="253"/>
      <c r="BU554" s="253"/>
      <c r="BV554" s="253"/>
      <c r="BW554" s="253"/>
      <c r="BX554" s="253"/>
      <c r="BY554" s="253"/>
      <c r="BZ554" s="253"/>
      <c r="CA554" s="253"/>
      <c r="CB554" s="253"/>
      <c r="CC554" s="253"/>
      <c r="CD554" s="253"/>
      <c r="CE554" s="253"/>
      <c r="CF554" s="253"/>
      <c r="CG554" s="253"/>
      <c r="CH554" s="253"/>
      <c r="CI554" s="253"/>
      <c r="CJ554" s="253"/>
      <c r="CK554" s="253"/>
      <c r="CL554" s="253"/>
      <c r="CM554" s="253"/>
      <c r="CN554" s="253"/>
      <c r="CO554" s="253"/>
      <c r="CP554" s="253"/>
      <c r="CQ554" s="253"/>
      <c r="CR554" s="253"/>
      <c r="CS554" s="253"/>
      <c r="CT554" s="253"/>
      <c r="CU554" s="253"/>
      <c r="CV554" s="253"/>
      <c r="CW554" s="253"/>
      <c r="CX554" s="253"/>
      <c r="CY554" s="253"/>
      <c r="CZ554" s="253"/>
      <c r="DA554" s="253"/>
      <c r="DB554" s="253"/>
      <c r="DC554" s="253"/>
      <c r="DD554" s="253"/>
      <c r="DE554" s="253"/>
      <c r="DF554" s="253"/>
      <c r="DG554" s="253"/>
      <c r="DH554" s="253"/>
      <c r="DI554" s="253"/>
      <c r="DJ554" s="253"/>
      <c r="DK554" s="253"/>
      <c r="DL554" s="253"/>
      <c r="DM554" s="253"/>
      <c r="DN554" s="253"/>
      <c r="DO554" s="253"/>
      <c r="DP554" s="253"/>
      <c r="DQ554" s="253"/>
      <c r="DR554" s="253"/>
      <c r="DS554" s="253"/>
      <c r="DT554" s="253"/>
      <c r="DU554" s="253"/>
      <c r="DV554" s="253"/>
      <c r="DW554" s="253"/>
      <c r="DX554" s="253"/>
      <c r="DY554" s="253"/>
      <c r="DZ554" s="253"/>
      <c r="EA554" s="253"/>
      <c r="EB554" s="253"/>
      <c r="EC554" s="253"/>
      <c r="ED554" s="253"/>
      <c r="EE554" s="253"/>
      <c r="EF554" s="253"/>
      <c r="EG554" s="253"/>
      <c r="EH554" s="253"/>
      <c r="EI554" s="253"/>
      <c r="EJ554" s="253"/>
      <c r="EK554" s="253"/>
      <c r="EL554" s="253"/>
      <c r="EM554" s="253"/>
      <c r="EN554" s="253"/>
      <c r="EO554" s="253"/>
      <c r="EP554" s="253"/>
      <c r="EQ554" s="253"/>
      <c r="ER554" s="253"/>
      <c r="ES554" s="253"/>
      <c r="ET554" s="253"/>
      <c r="EU554" s="253"/>
      <c r="EV554" s="253"/>
      <c r="EW554" s="253"/>
      <c r="EX554" s="253"/>
      <c r="EY554" s="253"/>
      <c r="EZ554" s="253"/>
      <c r="FA554" s="253"/>
      <c r="FB554" s="253"/>
      <c r="FC554" s="253"/>
      <c r="FD554" s="253"/>
      <c r="FE554" s="253"/>
      <c r="FF554" s="253"/>
      <c r="FG554" s="253"/>
      <c r="FH554" s="253"/>
      <c r="FI554" s="253"/>
      <c r="FJ554" s="253"/>
      <c r="FK554" s="253"/>
      <c r="FL554" s="253"/>
      <c r="FM554" s="253"/>
      <c r="FN554" s="253"/>
      <c r="FO554" s="253"/>
      <c r="FP554" s="253"/>
      <c r="FQ554" s="253"/>
      <c r="FR554" s="253"/>
      <c r="FS554" s="253"/>
      <c r="FT554" s="253"/>
      <c r="FU554" s="253"/>
      <c r="FV554" s="253"/>
      <c r="FW554" s="253"/>
      <c r="FX554" s="253"/>
      <c r="FY554" s="253"/>
      <c r="FZ554" s="253"/>
      <c r="GA554" s="253"/>
      <c r="GB554" s="253"/>
      <c r="GC554" s="253"/>
      <c r="GD554" s="253"/>
      <c r="GE554" s="253"/>
      <c r="GF554" s="253"/>
      <c r="GG554" s="253"/>
      <c r="GH554" s="253"/>
      <c r="GI554" s="253"/>
      <c r="GJ554" s="253"/>
      <c r="GK554" s="253"/>
      <c r="GL554" s="253"/>
      <c r="GM554" s="253"/>
      <c r="GN554" s="253"/>
      <c r="GO554" s="253"/>
      <c r="GP554" s="253"/>
      <c r="GQ554" s="253"/>
      <c r="GR554" s="253"/>
      <c r="GS554" s="253"/>
      <c r="GT554" s="253"/>
      <c r="GU554" s="253"/>
      <c r="GV554" s="253"/>
      <c r="GW554" s="253"/>
      <c r="GX554" s="253"/>
      <c r="GY554" s="253"/>
      <c r="GZ554" s="253"/>
      <c r="HA554" s="253"/>
      <c r="HB554" s="253"/>
      <c r="HC554" s="253"/>
      <c r="HD554" s="253"/>
      <c r="HE554" s="253"/>
      <c r="HF554" s="253"/>
    </row>
    <row r="555" spans="1:214" s="312" customFormat="1" ht="15" customHeight="1" x14ac:dyDescent="0.25">
      <c r="A555" s="252"/>
      <c r="B555" s="253"/>
      <c r="C555" s="253"/>
      <c r="D555" s="253"/>
      <c r="E555" s="253"/>
      <c r="F555" s="253"/>
      <c r="G555" s="253"/>
      <c r="H555" s="253"/>
      <c r="I555" s="253"/>
      <c r="J555" s="253"/>
      <c r="K555" s="253"/>
      <c r="L555" s="253"/>
      <c r="M555" s="253"/>
      <c r="N555" s="253"/>
      <c r="O555" s="253"/>
      <c r="P555" s="253"/>
      <c r="Q555" s="253"/>
      <c r="R555" s="253"/>
      <c r="S555" s="253"/>
      <c r="T555" s="253"/>
      <c r="U555" s="253" t="s">
        <v>749</v>
      </c>
      <c r="V555" s="253"/>
      <c r="W555" s="253"/>
      <c r="X555" s="253"/>
      <c r="Y555" s="253"/>
      <c r="Z555" s="253"/>
      <c r="AA555" s="253"/>
      <c r="AB555" s="253"/>
      <c r="AC555" s="253" t="s">
        <v>318</v>
      </c>
      <c r="AD555" s="253"/>
      <c r="AE555" s="253"/>
      <c r="AF555" s="253"/>
      <c r="AG555" s="253"/>
      <c r="AH555" s="253"/>
      <c r="AI555" s="253"/>
      <c r="AJ555" s="253"/>
      <c r="AK555" s="253"/>
      <c r="AL555" s="253"/>
      <c r="AM555" s="253"/>
      <c r="AN555" s="253"/>
      <c r="AO555" s="253"/>
      <c r="AP555" s="253"/>
      <c r="AQ555" s="253"/>
      <c r="AR555" s="253"/>
      <c r="AS555" s="253"/>
      <c r="AT555" s="253"/>
      <c r="AU555" s="253"/>
      <c r="AV555" s="253"/>
      <c r="AW555" s="253"/>
      <c r="AX555" s="253"/>
      <c r="AY555" s="253"/>
      <c r="AZ555" s="253"/>
      <c r="BA555" s="253"/>
      <c r="BB555" s="253"/>
      <c r="BC555" s="253"/>
      <c r="BD555" s="253"/>
      <c r="BE555" s="253"/>
      <c r="BF555" s="253"/>
      <c r="BG555" s="253"/>
      <c r="BH555" s="253"/>
      <c r="BI555" s="253"/>
      <c r="BJ555" s="253"/>
      <c r="BK555" s="253"/>
      <c r="BL555" s="253"/>
      <c r="BM555" s="253"/>
      <c r="BN555" s="253"/>
      <c r="BO555" s="253"/>
      <c r="BP555" s="253"/>
      <c r="BQ555" s="253"/>
      <c r="BR555" s="253"/>
      <c r="BS555" s="253"/>
      <c r="BT555" s="253"/>
      <c r="BU555" s="253"/>
      <c r="BV555" s="253"/>
      <c r="BW555" s="253"/>
      <c r="BX555" s="253"/>
      <c r="BY555" s="253"/>
      <c r="BZ555" s="253"/>
      <c r="CA555" s="253"/>
      <c r="CB555" s="253"/>
      <c r="CC555" s="253"/>
      <c r="CD555" s="253"/>
      <c r="CE555" s="253"/>
      <c r="CF555" s="253"/>
      <c r="CG555" s="253"/>
      <c r="CH555" s="253"/>
      <c r="CI555" s="253"/>
      <c r="CJ555" s="253"/>
      <c r="CK555" s="253"/>
      <c r="CL555" s="253"/>
      <c r="CM555" s="253"/>
      <c r="CN555" s="253"/>
      <c r="CO555" s="253"/>
      <c r="CP555" s="253"/>
      <c r="CQ555" s="253"/>
      <c r="CR555" s="253"/>
      <c r="CS555" s="253"/>
      <c r="CT555" s="253"/>
      <c r="CU555" s="253"/>
      <c r="CV555" s="253"/>
      <c r="CW555" s="253"/>
      <c r="CX555" s="253"/>
      <c r="CY555" s="253"/>
      <c r="CZ555" s="253"/>
      <c r="DA555" s="253"/>
      <c r="DB555" s="253"/>
      <c r="DC555" s="253"/>
      <c r="DD555" s="253"/>
      <c r="DE555" s="253"/>
      <c r="DF555" s="253"/>
      <c r="DG555" s="253"/>
      <c r="DH555" s="253"/>
      <c r="DI555" s="253"/>
      <c r="DJ555" s="253"/>
      <c r="DK555" s="253"/>
      <c r="DL555" s="253"/>
      <c r="DM555" s="253"/>
      <c r="DN555" s="253"/>
      <c r="DO555" s="253"/>
      <c r="DP555" s="253"/>
      <c r="DQ555" s="253"/>
      <c r="DR555" s="253"/>
      <c r="DS555" s="253"/>
      <c r="DT555" s="253"/>
      <c r="DU555" s="253"/>
      <c r="DV555" s="253"/>
      <c r="DW555" s="253"/>
      <c r="DX555" s="253"/>
      <c r="DY555" s="253"/>
      <c r="DZ555" s="253"/>
      <c r="EA555" s="253"/>
      <c r="EB555" s="253"/>
      <c r="EC555" s="253"/>
      <c r="ED555" s="253"/>
      <c r="EE555" s="253"/>
      <c r="EF555" s="253"/>
      <c r="EG555" s="253"/>
      <c r="EH555" s="253"/>
      <c r="EI555" s="253"/>
      <c r="EJ555" s="253"/>
      <c r="EK555" s="253"/>
      <c r="EL555" s="253"/>
      <c r="EM555" s="253"/>
      <c r="EN555" s="253"/>
      <c r="EO555" s="253"/>
      <c r="EP555" s="253"/>
      <c r="EQ555" s="253"/>
      <c r="ER555" s="253"/>
      <c r="ES555" s="253"/>
      <c r="ET555" s="253"/>
      <c r="EU555" s="253"/>
      <c r="EV555" s="253"/>
      <c r="EW555" s="253"/>
      <c r="EX555" s="253"/>
      <c r="EY555" s="253"/>
      <c r="EZ555" s="253"/>
      <c r="FA555" s="253"/>
      <c r="FB555" s="253"/>
      <c r="FC555" s="253"/>
      <c r="FD555" s="253"/>
      <c r="FE555" s="253"/>
      <c r="FF555" s="253"/>
      <c r="FG555" s="253"/>
      <c r="FH555" s="253"/>
      <c r="FI555" s="253"/>
      <c r="FJ555" s="253"/>
      <c r="FK555" s="253"/>
      <c r="FL555" s="253"/>
      <c r="FM555" s="253"/>
      <c r="FN555" s="253"/>
      <c r="FO555" s="253"/>
      <c r="FP555" s="253"/>
      <c r="FQ555" s="253"/>
      <c r="FR555" s="253"/>
      <c r="FS555" s="253"/>
      <c r="FT555" s="253"/>
      <c r="FU555" s="253"/>
      <c r="FV555" s="253"/>
      <c r="FW555" s="253"/>
      <c r="FX555" s="253"/>
      <c r="FY555" s="253"/>
      <c r="FZ555" s="253"/>
      <c r="GA555" s="253"/>
      <c r="GB555" s="253"/>
      <c r="GC555" s="253"/>
      <c r="GD555" s="253"/>
      <c r="GE555" s="253"/>
      <c r="GF555" s="253"/>
      <c r="GG555" s="253"/>
      <c r="GH555" s="253"/>
      <c r="GI555" s="253"/>
      <c r="GJ555" s="253"/>
      <c r="GK555" s="253"/>
      <c r="GL555" s="253"/>
      <c r="GM555" s="253"/>
      <c r="GN555" s="253"/>
      <c r="GO555" s="253"/>
      <c r="GP555" s="253"/>
      <c r="GQ555" s="253"/>
      <c r="GR555" s="253"/>
      <c r="GS555" s="253"/>
      <c r="GT555" s="253"/>
      <c r="GU555" s="253"/>
      <c r="GV555" s="253"/>
      <c r="GW555" s="253"/>
      <c r="GX555" s="253"/>
      <c r="GY555" s="253"/>
      <c r="GZ555" s="253"/>
      <c r="HA555" s="253"/>
      <c r="HB555" s="253"/>
      <c r="HC555" s="253"/>
      <c r="HD555" s="253"/>
      <c r="HE555" s="253"/>
      <c r="HF555" s="253"/>
    </row>
    <row r="556" spans="1:214" s="312" customFormat="1" ht="15" customHeight="1" x14ac:dyDescent="0.25">
      <c r="A556" s="252"/>
      <c r="B556" s="253"/>
      <c r="C556" s="253"/>
      <c r="D556" s="253"/>
      <c r="E556" s="253"/>
      <c r="F556" s="253"/>
      <c r="G556" s="253"/>
      <c r="H556" s="253"/>
      <c r="I556" s="253"/>
      <c r="J556" s="253"/>
      <c r="K556" s="253"/>
      <c r="L556" s="253"/>
      <c r="M556" s="253"/>
      <c r="N556" s="253"/>
      <c r="O556" s="253"/>
      <c r="P556" s="253"/>
      <c r="Q556" s="253"/>
      <c r="R556" s="253"/>
      <c r="S556" s="253"/>
      <c r="T556" s="253"/>
      <c r="U556" s="253" t="s">
        <v>750</v>
      </c>
      <c r="V556" s="253"/>
      <c r="W556" s="253"/>
      <c r="X556" s="253"/>
      <c r="Y556" s="253"/>
      <c r="Z556" s="253"/>
      <c r="AA556" s="253"/>
      <c r="AB556" s="253"/>
      <c r="AC556" s="253" t="s">
        <v>329</v>
      </c>
      <c r="AD556" s="253"/>
      <c r="AE556" s="253"/>
      <c r="AF556" s="253"/>
      <c r="AG556" s="253"/>
      <c r="AH556" s="253"/>
      <c r="AI556" s="253"/>
      <c r="AJ556" s="253"/>
      <c r="AK556" s="253"/>
      <c r="AL556" s="253"/>
      <c r="AM556" s="253"/>
      <c r="AN556" s="253"/>
      <c r="AO556" s="253"/>
      <c r="AP556" s="253"/>
      <c r="AQ556" s="253"/>
      <c r="AR556" s="253"/>
      <c r="AS556" s="253"/>
      <c r="AT556" s="253"/>
      <c r="AU556" s="253"/>
      <c r="AV556" s="253"/>
      <c r="AW556" s="253"/>
      <c r="AX556" s="253"/>
      <c r="AY556" s="253"/>
      <c r="AZ556" s="253"/>
      <c r="BA556" s="253"/>
      <c r="BB556" s="253"/>
      <c r="BC556" s="253"/>
      <c r="BD556" s="253"/>
      <c r="BE556" s="253"/>
      <c r="BF556" s="253"/>
      <c r="BG556" s="253"/>
      <c r="BH556" s="253"/>
      <c r="BI556" s="253"/>
      <c r="BJ556" s="253"/>
      <c r="BK556" s="253"/>
      <c r="BL556" s="253"/>
      <c r="BM556" s="253"/>
      <c r="BN556" s="253"/>
      <c r="BO556" s="253"/>
      <c r="BP556" s="253"/>
      <c r="BQ556" s="253"/>
      <c r="BR556" s="253"/>
      <c r="BS556" s="253"/>
      <c r="BT556" s="253"/>
      <c r="BU556" s="253"/>
      <c r="BV556" s="253"/>
      <c r="BW556" s="253"/>
      <c r="BX556" s="253"/>
      <c r="BY556" s="253"/>
      <c r="BZ556" s="253"/>
      <c r="CA556" s="253"/>
      <c r="CB556" s="253"/>
      <c r="CC556" s="253"/>
      <c r="CD556" s="253"/>
      <c r="CE556" s="253"/>
      <c r="CF556" s="253"/>
      <c r="CG556" s="253"/>
      <c r="CH556" s="253"/>
      <c r="CI556" s="253"/>
      <c r="CJ556" s="253"/>
      <c r="CK556" s="253"/>
      <c r="CL556" s="253"/>
      <c r="CM556" s="253"/>
      <c r="CN556" s="253"/>
      <c r="CO556" s="253"/>
      <c r="CP556" s="253"/>
      <c r="CQ556" s="253"/>
      <c r="CR556" s="253"/>
      <c r="CS556" s="253"/>
      <c r="CT556" s="253"/>
      <c r="CU556" s="253"/>
      <c r="CV556" s="253"/>
      <c r="CW556" s="253"/>
      <c r="CX556" s="253"/>
      <c r="CY556" s="253"/>
      <c r="CZ556" s="253"/>
      <c r="DA556" s="253"/>
      <c r="DB556" s="253"/>
      <c r="DC556" s="253"/>
      <c r="DD556" s="253"/>
      <c r="DE556" s="253"/>
      <c r="DF556" s="253"/>
      <c r="DG556" s="253"/>
      <c r="DH556" s="253"/>
      <c r="DI556" s="253"/>
      <c r="DJ556" s="253"/>
      <c r="DK556" s="253"/>
      <c r="DL556" s="253"/>
      <c r="DM556" s="253"/>
      <c r="DN556" s="253"/>
      <c r="DO556" s="253"/>
      <c r="DP556" s="253"/>
      <c r="DQ556" s="253"/>
      <c r="DR556" s="253"/>
      <c r="DS556" s="253"/>
      <c r="DT556" s="253"/>
      <c r="DU556" s="253"/>
      <c r="DV556" s="253"/>
      <c r="DW556" s="253"/>
      <c r="DX556" s="253"/>
      <c r="DY556" s="253"/>
      <c r="DZ556" s="253"/>
      <c r="EA556" s="253"/>
      <c r="EB556" s="253"/>
      <c r="EC556" s="253"/>
      <c r="ED556" s="253"/>
      <c r="EE556" s="253"/>
      <c r="EF556" s="253"/>
      <c r="EG556" s="253"/>
      <c r="EH556" s="253"/>
      <c r="EI556" s="253"/>
      <c r="EJ556" s="253"/>
      <c r="EK556" s="253"/>
      <c r="EL556" s="253"/>
      <c r="EM556" s="253"/>
      <c r="EN556" s="253"/>
      <c r="EO556" s="253"/>
      <c r="EP556" s="253"/>
      <c r="EQ556" s="253"/>
      <c r="ER556" s="253"/>
      <c r="ES556" s="253"/>
      <c r="ET556" s="253"/>
      <c r="EU556" s="253"/>
      <c r="EV556" s="253"/>
      <c r="EW556" s="253"/>
      <c r="EX556" s="253"/>
      <c r="EY556" s="253"/>
      <c r="EZ556" s="253"/>
      <c r="FA556" s="253"/>
      <c r="FB556" s="253"/>
      <c r="FC556" s="253"/>
      <c r="FD556" s="253"/>
      <c r="FE556" s="253"/>
      <c r="FF556" s="253"/>
      <c r="FG556" s="253"/>
      <c r="FH556" s="253"/>
      <c r="FI556" s="253"/>
      <c r="FJ556" s="253"/>
      <c r="FK556" s="253"/>
      <c r="FL556" s="253"/>
      <c r="FM556" s="253"/>
      <c r="FN556" s="253"/>
      <c r="FO556" s="253"/>
      <c r="FP556" s="253"/>
      <c r="FQ556" s="253"/>
      <c r="FR556" s="253"/>
      <c r="FS556" s="253"/>
      <c r="FT556" s="253"/>
      <c r="FU556" s="253"/>
      <c r="FV556" s="253"/>
      <c r="FW556" s="253"/>
      <c r="FX556" s="253"/>
      <c r="FY556" s="253"/>
      <c r="FZ556" s="253"/>
      <c r="GA556" s="253"/>
      <c r="GB556" s="253"/>
      <c r="GC556" s="253"/>
      <c r="GD556" s="253"/>
      <c r="GE556" s="253"/>
      <c r="GF556" s="253"/>
      <c r="GG556" s="253"/>
      <c r="GH556" s="253"/>
      <c r="GI556" s="253"/>
      <c r="GJ556" s="253"/>
      <c r="GK556" s="253"/>
      <c r="GL556" s="253"/>
      <c r="GM556" s="253"/>
      <c r="GN556" s="253"/>
      <c r="GO556" s="253"/>
      <c r="GP556" s="253"/>
      <c r="GQ556" s="253"/>
      <c r="GR556" s="253"/>
      <c r="GS556" s="253"/>
      <c r="GT556" s="253"/>
      <c r="GU556" s="253"/>
      <c r="GV556" s="253"/>
      <c r="GW556" s="253"/>
      <c r="GX556" s="253"/>
      <c r="GY556" s="253"/>
      <c r="GZ556" s="253"/>
      <c r="HA556" s="253"/>
      <c r="HB556" s="253"/>
      <c r="HC556" s="253"/>
      <c r="HD556" s="253"/>
      <c r="HE556" s="253"/>
      <c r="HF556" s="253"/>
    </row>
    <row r="557" spans="1:214" s="312" customFormat="1" ht="15" customHeight="1" x14ac:dyDescent="0.25">
      <c r="A557" s="252"/>
      <c r="B557" s="253"/>
      <c r="C557" s="253"/>
      <c r="D557" s="253"/>
      <c r="E557" s="253"/>
      <c r="F557" s="253"/>
      <c r="G557" s="253"/>
      <c r="H557" s="253"/>
      <c r="I557" s="253"/>
      <c r="J557" s="253"/>
      <c r="K557" s="253"/>
      <c r="L557" s="253"/>
      <c r="M557" s="253"/>
      <c r="N557" s="253"/>
      <c r="O557" s="253"/>
      <c r="P557" s="253"/>
      <c r="Q557" s="253"/>
      <c r="R557" s="253"/>
      <c r="S557" s="253"/>
      <c r="T557" s="253"/>
      <c r="U557" s="253" t="s">
        <v>751</v>
      </c>
      <c r="V557" s="253"/>
      <c r="W557" s="253"/>
      <c r="X557" s="253"/>
      <c r="Y557" s="253"/>
      <c r="Z557" s="253"/>
      <c r="AA557" s="253"/>
      <c r="AB557" s="253"/>
      <c r="AC557" s="253" t="s">
        <v>320</v>
      </c>
      <c r="AD557" s="253"/>
      <c r="AE557" s="253"/>
      <c r="AF557" s="253"/>
      <c r="AG557" s="253"/>
      <c r="AH557" s="253"/>
      <c r="AI557" s="253"/>
      <c r="AJ557" s="253"/>
      <c r="AK557" s="253"/>
      <c r="AL557" s="253"/>
      <c r="AM557" s="253"/>
      <c r="AN557" s="253"/>
      <c r="AO557" s="253"/>
      <c r="AP557" s="253"/>
      <c r="AQ557" s="253"/>
      <c r="AR557" s="253"/>
      <c r="AS557" s="253"/>
      <c r="AT557" s="253"/>
      <c r="AU557" s="253"/>
      <c r="AV557" s="253"/>
      <c r="AW557" s="253"/>
      <c r="AX557" s="253"/>
      <c r="AY557" s="253"/>
      <c r="AZ557" s="253"/>
      <c r="BA557" s="253"/>
      <c r="BB557" s="253"/>
      <c r="BC557" s="253"/>
      <c r="BD557" s="253"/>
      <c r="BE557" s="253"/>
      <c r="BF557" s="253"/>
      <c r="BG557" s="253"/>
      <c r="BH557" s="253"/>
      <c r="BI557" s="253"/>
      <c r="BJ557" s="253"/>
      <c r="BK557" s="253"/>
      <c r="BL557" s="253"/>
      <c r="BM557" s="253"/>
      <c r="BN557" s="253"/>
      <c r="BO557" s="253"/>
      <c r="BP557" s="253"/>
      <c r="BQ557" s="253"/>
      <c r="BR557" s="253"/>
      <c r="BS557" s="253"/>
      <c r="BT557" s="253"/>
      <c r="BU557" s="253"/>
      <c r="BV557" s="253"/>
      <c r="BW557" s="253"/>
      <c r="BX557" s="253"/>
      <c r="BY557" s="253"/>
      <c r="BZ557" s="253"/>
      <c r="CA557" s="253"/>
      <c r="CB557" s="253"/>
      <c r="CC557" s="253"/>
      <c r="CD557" s="253"/>
      <c r="CE557" s="253"/>
      <c r="CF557" s="253"/>
      <c r="CG557" s="253"/>
      <c r="CH557" s="253"/>
      <c r="CI557" s="253"/>
      <c r="CJ557" s="253"/>
      <c r="CK557" s="253"/>
      <c r="CL557" s="253"/>
      <c r="CM557" s="253"/>
      <c r="CN557" s="253"/>
      <c r="CO557" s="253"/>
      <c r="CP557" s="253"/>
      <c r="CQ557" s="253"/>
      <c r="CR557" s="253"/>
      <c r="CS557" s="253"/>
      <c r="CT557" s="253"/>
      <c r="CU557" s="253"/>
      <c r="CV557" s="253"/>
      <c r="CW557" s="253"/>
      <c r="CX557" s="253"/>
      <c r="CY557" s="253"/>
      <c r="CZ557" s="253"/>
      <c r="DA557" s="253"/>
      <c r="DB557" s="253"/>
      <c r="DC557" s="253"/>
      <c r="DD557" s="253"/>
      <c r="DE557" s="253"/>
      <c r="DF557" s="253"/>
      <c r="DG557" s="253"/>
      <c r="DH557" s="253"/>
      <c r="DI557" s="253"/>
      <c r="DJ557" s="253"/>
      <c r="DK557" s="253"/>
      <c r="DL557" s="253"/>
      <c r="DM557" s="253"/>
      <c r="DN557" s="253"/>
      <c r="DO557" s="253"/>
      <c r="DP557" s="253"/>
      <c r="DQ557" s="253"/>
      <c r="DR557" s="253"/>
      <c r="DS557" s="253"/>
      <c r="DT557" s="253"/>
      <c r="DU557" s="253"/>
      <c r="DV557" s="253"/>
      <c r="DW557" s="253"/>
      <c r="DX557" s="253"/>
      <c r="DY557" s="253"/>
      <c r="DZ557" s="253"/>
      <c r="EA557" s="253"/>
      <c r="EB557" s="253"/>
      <c r="EC557" s="253"/>
      <c r="ED557" s="253"/>
      <c r="EE557" s="253"/>
      <c r="EF557" s="253"/>
      <c r="EG557" s="253"/>
      <c r="EH557" s="253"/>
      <c r="EI557" s="253"/>
      <c r="EJ557" s="253"/>
      <c r="EK557" s="253"/>
      <c r="EL557" s="253"/>
      <c r="EM557" s="253"/>
      <c r="EN557" s="253"/>
      <c r="EO557" s="253"/>
      <c r="EP557" s="253"/>
      <c r="EQ557" s="253"/>
      <c r="ER557" s="253"/>
      <c r="ES557" s="253"/>
      <c r="ET557" s="253"/>
      <c r="EU557" s="253"/>
      <c r="EV557" s="253"/>
      <c r="EW557" s="253"/>
      <c r="EX557" s="253"/>
      <c r="EY557" s="253"/>
      <c r="EZ557" s="253"/>
      <c r="FA557" s="253"/>
      <c r="FB557" s="253"/>
      <c r="FC557" s="253"/>
      <c r="FD557" s="253"/>
      <c r="FE557" s="253"/>
      <c r="FF557" s="253"/>
      <c r="FG557" s="253"/>
      <c r="FH557" s="253"/>
      <c r="FI557" s="253"/>
      <c r="FJ557" s="253"/>
      <c r="FK557" s="253"/>
      <c r="FL557" s="253"/>
      <c r="FM557" s="253"/>
      <c r="FN557" s="253"/>
      <c r="FO557" s="253"/>
      <c r="FP557" s="253"/>
      <c r="FQ557" s="253"/>
      <c r="FR557" s="253"/>
      <c r="FS557" s="253"/>
      <c r="FT557" s="253"/>
      <c r="FU557" s="253"/>
      <c r="FV557" s="253"/>
      <c r="FW557" s="253"/>
      <c r="FX557" s="253"/>
      <c r="FY557" s="253"/>
      <c r="FZ557" s="253"/>
      <c r="GA557" s="253"/>
      <c r="GB557" s="253"/>
      <c r="GC557" s="253"/>
      <c r="GD557" s="253"/>
      <c r="GE557" s="253"/>
      <c r="GF557" s="253"/>
      <c r="GG557" s="253"/>
      <c r="GH557" s="253"/>
      <c r="GI557" s="253"/>
      <c r="GJ557" s="253"/>
      <c r="GK557" s="253"/>
      <c r="GL557" s="253"/>
      <c r="GM557" s="253"/>
      <c r="GN557" s="253"/>
      <c r="GO557" s="253"/>
      <c r="GP557" s="253"/>
      <c r="GQ557" s="253"/>
      <c r="GR557" s="253"/>
      <c r="GS557" s="253"/>
      <c r="GT557" s="253"/>
      <c r="GU557" s="253"/>
      <c r="GV557" s="253"/>
      <c r="GW557" s="253"/>
      <c r="GX557" s="253"/>
      <c r="GY557" s="253"/>
      <c r="GZ557" s="253"/>
      <c r="HA557" s="253"/>
      <c r="HB557" s="253"/>
      <c r="HC557" s="253"/>
      <c r="HD557" s="253"/>
      <c r="HE557" s="253"/>
      <c r="HF557" s="253"/>
    </row>
    <row r="558" spans="1:214" s="312" customFormat="1" ht="15" customHeight="1" x14ac:dyDescent="0.25">
      <c r="A558" s="252"/>
      <c r="B558" s="253"/>
      <c r="C558" s="253"/>
      <c r="D558" s="253"/>
      <c r="E558" s="253"/>
      <c r="F558" s="253"/>
      <c r="G558" s="253"/>
      <c r="H558" s="253"/>
      <c r="I558" s="253"/>
      <c r="J558" s="253"/>
      <c r="K558" s="253"/>
      <c r="L558" s="253"/>
      <c r="M558" s="253"/>
      <c r="N558" s="253"/>
      <c r="O558" s="253"/>
      <c r="P558" s="253"/>
      <c r="Q558" s="253"/>
      <c r="R558" s="253"/>
      <c r="S558" s="253"/>
      <c r="T558" s="253"/>
      <c r="U558" s="253" t="s">
        <v>752</v>
      </c>
      <c r="V558" s="253"/>
      <c r="W558" s="253"/>
      <c r="X558" s="253"/>
      <c r="Y558" s="253"/>
      <c r="Z558" s="253"/>
      <c r="AA558" s="253"/>
      <c r="AB558" s="253"/>
      <c r="AC558" s="253" t="s">
        <v>332</v>
      </c>
      <c r="AD558" s="253"/>
      <c r="AE558" s="253"/>
      <c r="AF558" s="253"/>
      <c r="AG558" s="253"/>
      <c r="AH558" s="253"/>
      <c r="AI558" s="253"/>
      <c r="AJ558" s="253"/>
      <c r="AK558" s="253"/>
      <c r="AL558" s="253"/>
      <c r="AM558" s="253"/>
      <c r="AN558" s="253"/>
      <c r="AO558" s="253"/>
      <c r="AP558" s="253"/>
      <c r="AQ558" s="253"/>
      <c r="AR558" s="253"/>
      <c r="AS558" s="253"/>
      <c r="AT558" s="253"/>
      <c r="AU558" s="253"/>
      <c r="AV558" s="253"/>
      <c r="AW558" s="253"/>
      <c r="AX558" s="253"/>
      <c r="AY558" s="253"/>
      <c r="AZ558" s="253"/>
      <c r="BA558" s="253"/>
      <c r="BB558" s="253"/>
      <c r="BC558" s="253"/>
      <c r="BD558" s="253"/>
      <c r="BE558" s="253"/>
      <c r="BF558" s="253"/>
      <c r="BG558" s="253"/>
      <c r="BH558" s="253"/>
      <c r="BI558" s="253"/>
      <c r="BJ558" s="253"/>
      <c r="BK558" s="253"/>
      <c r="BL558" s="253"/>
      <c r="BM558" s="253"/>
      <c r="BN558" s="253"/>
      <c r="BO558" s="253"/>
      <c r="BP558" s="253"/>
      <c r="BQ558" s="253"/>
      <c r="BR558" s="253"/>
      <c r="BS558" s="253"/>
      <c r="BT558" s="253"/>
      <c r="BU558" s="253"/>
      <c r="BV558" s="253"/>
      <c r="BW558" s="253"/>
      <c r="BX558" s="253"/>
      <c r="BY558" s="253"/>
      <c r="BZ558" s="253"/>
      <c r="CA558" s="253"/>
      <c r="CB558" s="253"/>
      <c r="CC558" s="253"/>
      <c r="CD558" s="253"/>
      <c r="CE558" s="253"/>
      <c r="CF558" s="253"/>
      <c r="CG558" s="253"/>
      <c r="CH558" s="253"/>
      <c r="CI558" s="253"/>
      <c r="CJ558" s="253"/>
      <c r="CK558" s="253"/>
      <c r="CL558" s="253"/>
      <c r="CM558" s="253"/>
      <c r="CN558" s="253"/>
      <c r="CO558" s="253"/>
      <c r="CP558" s="253"/>
      <c r="CQ558" s="253"/>
      <c r="CR558" s="253"/>
      <c r="CS558" s="253"/>
      <c r="CT558" s="253"/>
      <c r="CU558" s="253"/>
      <c r="CV558" s="253"/>
      <c r="CW558" s="253"/>
      <c r="CX558" s="253"/>
      <c r="CY558" s="253"/>
      <c r="CZ558" s="253"/>
      <c r="DA558" s="253"/>
      <c r="DB558" s="253"/>
      <c r="DC558" s="253"/>
      <c r="DD558" s="253"/>
      <c r="DE558" s="253"/>
      <c r="DF558" s="253"/>
      <c r="DG558" s="253"/>
      <c r="DH558" s="253"/>
      <c r="DI558" s="253"/>
      <c r="DJ558" s="253"/>
      <c r="DK558" s="253"/>
      <c r="DL558" s="253"/>
      <c r="DM558" s="253"/>
      <c r="DN558" s="253"/>
      <c r="DO558" s="253"/>
      <c r="DP558" s="253"/>
      <c r="DQ558" s="253"/>
      <c r="DR558" s="253"/>
      <c r="DS558" s="253"/>
      <c r="DT558" s="253"/>
      <c r="DU558" s="253"/>
      <c r="DV558" s="253"/>
      <c r="DW558" s="253"/>
      <c r="DX558" s="253"/>
      <c r="DY558" s="253"/>
      <c r="DZ558" s="253"/>
      <c r="EA558" s="253"/>
      <c r="EB558" s="253"/>
      <c r="EC558" s="253"/>
      <c r="ED558" s="253"/>
      <c r="EE558" s="253"/>
      <c r="EF558" s="253"/>
      <c r="EG558" s="253"/>
      <c r="EH558" s="253"/>
      <c r="EI558" s="253"/>
      <c r="EJ558" s="253"/>
      <c r="EK558" s="253"/>
      <c r="EL558" s="253"/>
      <c r="EM558" s="253"/>
      <c r="EN558" s="253"/>
      <c r="EO558" s="253"/>
      <c r="EP558" s="253"/>
      <c r="EQ558" s="253"/>
      <c r="ER558" s="253"/>
      <c r="ES558" s="253"/>
      <c r="ET558" s="253"/>
      <c r="EU558" s="253"/>
      <c r="EV558" s="253"/>
      <c r="EW558" s="253"/>
      <c r="EX558" s="253"/>
      <c r="EY558" s="253"/>
      <c r="EZ558" s="253"/>
      <c r="FA558" s="253"/>
      <c r="FB558" s="253"/>
      <c r="FC558" s="253"/>
      <c r="FD558" s="253"/>
      <c r="FE558" s="253"/>
      <c r="FF558" s="253"/>
      <c r="FG558" s="253"/>
      <c r="FH558" s="253"/>
      <c r="FI558" s="253"/>
      <c r="FJ558" s="253"/>
      <c r="FK558" s="253"/>
      <c r="FL558" s="253"/>
      <c r="FM558" s="253"/>
      <c r="FN558" s="253"/>
      <c r="FO558" s="253"/>
      <c r="FP558" s="253"/>
      <c r="FQ558" s="253"/>
      <c r="FR558" s="253"/>
      <c r="FS558" s="253"/>
      <c r="FT558" s="253"/>
      <c r="FU558" s="253"/>
      <c r="FV558" s="253"/>
      <c r="FW558" s="253"/>
      <c r="FX558" s="253"/>
      <c r="FY558" s="253"/>
      <c r="FZ558" s="253"/>
      <c r="GA558" s="253"/>
      <c r="GB558" s="253"/>
      <c r="GC558" s="253"/>
      <c r="GD558" s="253"/>
      <c r="GE558" s="253"/>
      <c r="GF558" s="253"/>
      <c r="GG558" s="253"/>
      <c r="GH558" s="253"/>
      <c r="GI558" s="253"/>
      <c r="GJ558" s="253"/>
      <c r="GK558" s="253"/>
      <c r="GL558" s="253"/>
      <c r="GM558" s="253"/>
      <c r="GN558" s="253"/>
      <c r="GO558" s="253"/>
      <c r="GP558" s="253"/>
      <c r="GQ558" s="253"/>
      <c r="GR558" s="253"/>
      <c r="GS558" s="253"/>
      <c r="GT558" s="253"/>
      <c r="GU558" s="253"/>
      <c r="GV558" s="253"/>
      <c r="GW558" s="253"/>
      <c r="GX558" s="253"/>
      <c r="GY558" s="253"/>
      <c r="GZ558" s="253"/>
      <c r="HA558" s="253"/>
      <c r="HB558" s="253"/>
      <c r="HC558" s="253"/>
      <c r="HD558" s="253"/>
      <c r="HE558" s="253"/>
      <c r="HF558" s="253"/>
    </row>
    <row r="559" spans="1:214" s="312" customFormat="1" ht="15" customHeight="1" x14ac:dyDescent="0.25">
      <c r="A559" s="252"/>
      <c r="B559" s="253"/>
      <c r="C559" s="253"/>
      <c r="D559" s="253"/>
      <c r="E559" s="253"/>
      <c r="F559" s="253"/>
      <c r="G559" s="253"/>
      <c r="H559" s="253"/>
      <c r="I559" s="253"/>
      <c r="J559" s="253"/>
      <c r="K559" s="253"/>
      <c r="L559" s="253"/>
      <c r="M559" s="253"/>
      <c r="N559" s="253"/>
      <c r="O559" s="253"/>
      <c r="P559" s="253"/>
      <c r="Q559" s="253"/>
      <c r="R559" s="253"/>
      <c r="S559" s="253"/>
      <c r="T559" s="253"/>
      <c r="U559" s="253" t="s">
        <v>753</v>
      </c>
      <c r="V559" s="253"/>
      <c r="W559" s="253"/>
      <c r="X559" s="253"/>
      <c r="Y559" s="253"/>
      <c r="Z559" s="253"/>
      <c r="AA559" s="253"/>
      <c r="AB559" s="253"/>
      <c r="AC559" s="253" t="s">
        <v>320</v>
      </c>
      <c r="AD559" s="253"/>
      <c r="AE559" s="253"/>
      <c r="AF559" s="253"/>
      <c r="AG559" s="253"/>
      <c r="AH559" s="253"/>
      <c r="AI559" s="253"/>
      <c r="AJ559" s="253"/>
      <c r="AK559" s="253"/>
      <c r="AL559" s="253"/>
      <c r="AM559" s="253"/>
      <c r="AN559" s="253"/>
      <c r="AO559" s="253"/>
      <c r="AP559" s="253"/>
      <c r="AQ559" s="253"/>
      <c r="AR559" s="253"/>
      <c r="AS559" s="253"/>
      <c r="AT559" s="253"/>
      <c r="AU559" s="253"/>
      <c r="AV559" s="253"/>
      <c r="AW559" s="253"/>
      <c r="AX559" s="253"/>
      <c r="AY559" s="253"/>
      <c r="AZ559" s="253"/>
      <c r="BA559" s="253"/>
      <c r="BB559" s="253"/>
      <c r="BC559" s="253"/>
      <c r="BD559" s="253"/>
      <c r="BE559" s="253"/>
      <c r="BF559" s="253"/>
      <c r="BG559" s="253"/>
      <c r="BH559" s="253"/>
      <c r="BI559" s="253"/>
      <c r="BJ559" s="253"/>
      <c r="BK559" s="253"/>
      <c r="BL559" s="253"/>
      <c r="BM559" s="253"/>
      <c r="BN559" s="253"/>
      <c r="BO559" s="253"/>
      <c r="BP559" s="253"/>
      <c r="BQ559" s="253"/>
      <c r="BR559" s="253"/>
      <c r="BS559" s="253"/>
      <c r="BT559" s="253"/>
      <c r="BU559" s="253"/>
      <c r="BV559" s="253"/>
      <c r="BW559" s="253"/>
      <c r="BX559" s="253"/>
      <c r="BY559" s="253"/>
      <c r="BZ559" s="253"/>
      <c r="CA559" s="253"/>
      <c r="CB559" s="253"/>
      <c r="CC559" s="253"/>
      <c r="CD559" s="253"/>
      <c r="CE559" s="253"/>
      <c r="CF559" s="253"/>
      <c r="CG559" s="253"/>
      <c r="CH559" s="253"/>
      <c r="CI559" s="253"/>
      <c r="CJ559" s="253"/>
      <c r="CK559" s="253"/>
      <c r="CL559" s="253"/>
      <c r="CM559" s="253"/>
      <c r="CN559" s="253"/>
      <c r="CO559" s="253"/>
      <c r="CP559" s="253"/>
      <c r="CQ559" s="253"/>
      <c r="CR559" s="253"/>
      <c r="CS559" s="253"/>
      <c r="CT559" s="253"/>
      <c r="CU559" s="253"/>
      <c r="CV559" s="253"/>
      <c r="CW559" s="253"/>
      <c r="CX559" s="253"/>
      <c r="CY559" s="253"/>
      <c r="CZ559" s="253"/>
      <c r="DA559" s="253"/>
      <c r="DB559" s="253"/>
      <c r="DC559" s="253"/>
      <c r="DD559" s="253"/>
      <c r="DE559" s="253"/>
      <c r="DF559" s="253"/>
      <c r="DG559" s="253"/>
      <c r="DH559" s="253"/>
      <c r="DI559" s="253"/>
      <c r="DJ559" s="253"/>
      <c r="DK559" s="253"/>
      <c r="DL559" s="253"/>
      <c r="DM559" s="253"/>
      <c r="DN559" s="253"/>
      <c r="DO559" s="253"/>
      <c r="DP559" s="253"/>
      <c r="DQ559" s="253"/>
      <c r="DR559" s="253"/>
      <c r="DS559" s="253"/>
      <c r="DT559" s="253"/>
      <c r="DU559" s="253"/>
      <c r="DV559" s="253"/>
      <c r="DW559" s="253"/>
      <c r="DX559" s="253"/>
      <c r="DY559" s="253"/>
      <c r="DZ559" s="253"/>
      <c r="EA559" s="253"/>
      <c r="EB559" s="253"/>
      <c r="EC559" s="253"/>
      <c r="ED559" s="253"/>
      <c r="EE559" s="253"/>
      <c r="EF559" s="253"/>
      <c r="EG559" s="253"/>
      <c r="EH559" s="253"/>
      <c r="EI559" s="253"/>
      <c r="EJ559" s="253"/>
      <c r="EK559" s="253"/>
      <c r="EL559" s="253"/>
      <c r="EM559" s="253"/>
      <c r="EN559" s="253"/>
      <c r="EO559" s="253"/>
      <c r="EP559" s="253"/>
      <c r="EQ559" s="253"/>
      <c r="ER559" s="253"/>
      <c r="ES559" s="253"/>
      <c r="ET559" s="253"/>
      <c r="EU559" s="253"/>
      <c r="EV559" s="253"/>
      <c r="EW559" s="253"/>
      <c r="EX559" s="253"/>
      <c r="EY559" s="253"/>
      <c r="EZ559" s="253"/>
      <c r="FA559" s="253"/>
      <c r="FB559" s="253"/>
      <c r="FC559" s="253"/>
      <c r="FD559" s="253"/>
      <c r="FE559" s="253"/>
      <c r="FF559" s="253"/>
      <c r="FG559" s="253"/>
      <c r="FH559" s="253"/>
      <c r="FI559" s="253"/>
      <c r="FJ559" s="253"/>
      <c r="FK559" s="253"/>
      <c r="FL559" s="253"/>
      <c r="FM559" s="253"/>
      <c r="FN559" s="253"/>
      <c r="FO559" s="253"/>
      <c r="FP559" s="253"/>
      <c r="FQ559" s="253"/>
      <c r="FR559" s="253"/>
      <c r="FS559" s="253"/>
      <c r="FT559" s="253"/>
      <c r="FU559" s="253"/>
      <c r="FV559" s="253"/>
      <c r="FW559" s="253"/>
      <c r="FX559" s="253"/>
      <c r="FY559" s="253"/>
      <c r="FZ559" s="253"/>
      <c r="GA559" s="253"/>
      <c r="GB559" s="253"/>
      <c r="GC559" s="253"/>
      <c r="GD559" s="253"/>
      <c r="GE559" s="253"/>
      <c r="GF559" s="253"/>
      <c r="GG559" s="253"/>
      <c r="GH559" s="253"/>
      <c r="GI559" s="253"/>
      <c r="GJ559" s="253"/>
      <c r="GK559" s="253"/>
      <c r="GL559" s="253"/>
      <c r="GM559" s="253"/>
      <c r="GN559" s="253"/>
      <c r="GO559" s="253"/>
      <c r="GP559" s="253"/>
      <c r="GQ559" s="253"/>
      <c r="GR559" s="253"/>
      <c r="GS559" s="253"/>
      <c r="GT559" s="253"/>
      <c r="GU559" s="253"/>
      <c r="GV559" s="253"/>
      <c r="GW559" s="253"/>
      <c r="GX559" s="253"/>
      <c r="GY559" s="253"/>
      <c r="GZ559" s="253"/>
      <c r="HA559" s="253"/>
      <c r="HB559" s="253"/>
      <c r="HC559" s="253"/>
      <c r="HD559" s="253"/>
      <c r="HE559" s="253"/>
      <c r="HF559" s="253"/>
    </row>
    <row r="560" spans="1:214" s="312" customFormat="1" ht="15" customHeight="1" x14ac:dyDescent="0.25">
      <c r="A560" s="252"/>
      <c r="B560" s="253"/>
      <c r="C560" s="253"/>
      <c r="D560" s="253"/>
      <c r="E560" s="253"/>
      <c r="F560" s="253"/>
      <c r="G560" s="253"/>
      <c r="H560" s="253"/>
      <c r="I560" s="253"/>
      <c r="J560" s="253"/>
      <c r="K560" s="253"/>
      <c r="L560" s="253"/>
      <c r="M560" s="253"/>
      <c r="N560" s="253"/>
      <c r="O560" s="253"/>
      <c r="P560" s="253"/>
      <c r="Q560" s="253"/>
      <c r="R560" s="253"/>
      <c r="S560" s="253"/>
      <c r="T560" s="253"/>
      <c r="U560" s="253" t="s">
        <v>754</v>
      </c>
      <c r="V560" s="253"/>
      <c r="W560" s="253"/>
      <c r="X560" s="253"/>
      <c r="Y560" s="253"/>
      <c r="Z560" s="253"/>
      <c r="AA560" s="253"/>
      <c r="AB560" s="253"/>
      <c r="AC560" s="253" t="s">
        <v>316</v>
      </c>
      <c r="AD560" s="253"/>
      <c r="AE560" s="253"/>
      <c r="AF560" s="253"/>
      <c r="AG560" s="253"/>
      <c r="AH560" s="253"/>
      <c r="AI560" s="253"/>
      <c r="AJ560" s="253"/>
      <c r="AK560" s="253"/>
      <c r="AL560" s="253"/>
      <c r="AM560" s="253"/>
      <c r="AN560" s="253"/>
      <c r="AO560" s="253"/>
      <c r="AP560" s="253"/>
      <c r="AQ560" s="253"/>
      <c r="AR560" s="253"/>
      <c r="AS560" s="253"/>
      <c r="AT560" s="253"/>
      <c r="AU560" s="253"/>
      <c r="AV560" s="253"/>
      <c r="AW560" s="253"/>
      <c r="AX560" s="253"/>
      <c r="AY560" s="253"/>
      <c r="AZ560" s="253"/>
      <c r="BA560" s="253"/>
      <c r="BB560" s="253"/>
      <c r="BC560" s="253"/>
      <c r="BD560" s="253"/>
      <c r="BE560" s="253"/>
      <c r="BF560" s="253"/>
      <c r="BG560" s="253"/>
      <c r="BH560" s="253"/>
      <c r="BI560" s="253"/>
      <c r="BJ560" s="253"/>
      <c r="BK560" s="253"/>
      <c r="BL560" s="253"/>
      <c r="BM560" s="253"/>
      <c r="BN560" s="253"/>
      <c r="BO560" s="253"/>
      <c r="BP560" s="253"/>
      <c r="BQ560" s="253"/>
      <c r="BR560" s="253"/>
      <c r="BS560" s="253"/>
      <c r="BT560" s="253"/>
      <c r="BU560" s="253"/>
      <c r="BV560" s="253"/>
      <c r="BW560" s="253"/>
      <c r="BX560" s="253"/>
      <c r="BY560" s="253"/>
      <c r="BZ560" s="253"/>
      <c r="CA560" s="253"/>
      <c r="CB560" s="253"/>
      <c r="CC560" s="253"/>
      <c r="CD560" s="253"/>
      <c r="CE560" s="253"/>
      <c r="CF560" s="253"/>
      <c r="CG560" s="253"/>
      <c r="CH560" s="253"/>
      <c r="CI560" s="253"/>
      <c r="CJ560" s="253"/>
      <c r="CK560" s="253"/>
      <c r="CL560" s="253"/>
      <c r="CM560" s="253"/>
      <c r="CN560" s="253"/>
      <c r="CO560" s="253"/>
      <c r="CP560" s="253"/>
      <c r="CQ560" s="253"/>
      <c r="CR560" s="253"/>
      <c r="CS560" s="253"/>
      <c r="CT560" s="253"/>
      <c r="CU560" s="253"/>
      <c r="CV560" s="253"/>
      <c r="CW560" s="253"/>
      <c r="CX560" s="253"/>
      <c r="CY560" s="253"/>
      <c r="CZ560" s="253"/>
      <c r="DA560" s="253"/>
      <c r="DB560" s="253"/>
      <c r="DC560" s="253"/>
      <c r="DD560" s="253"/>
      <c r="DE560" s="253"/>
      <c r="DF560" s="253"/>
      <c r="DG560" s="253"/>
      <c r="DH560" s="253"/>
      <c r="DI560" s="253"/>
      <c r="DJ560" s="253"/>
      <c r="DK560" s="253"/>
      <c r="DL560" s="253"/>
      <c r="DM560" s="253"/>
      <c r="DN560" s="253"/>
      <c r="DO560" s="253"/>
      <c r="DP560" s="253"/>
      <c r="DQ560" s="253"/>
      <c r="DR560" s="253"/>
      <c r="DS560" s="253"/>
      <c r="DT560" s="253"/>
      <c r="DU560" s="253"/>
      <c r="DV560" s="253"/>
      <c r="DW560" s="253"/>
      <c r="DX560" s="253"/>
      <c r="DY560" s="253"/>
      <c r="DZ560" s="253"/>
      <c r="EA560" s="253"/>
      <c r="EB560" s="253"/>
      <c r="EC560" s="253"/>
      <c r="ED560" s="253"/>
      <c r="EE560" s="253"/>
      <c r="EF560" s="253"/>
      <c r="EG560" s="253"/>
      <c r="EH560" s="253"/>
      <c r="EI560" s="253"/>
      <c r="EJ560" s="253"/>
      <c r="EK560" s="253"/>
      <c r="EL560" s="253"/>
      <c r="EM560" s="253"/>
      <c r="EN560" s="253"/>
      <c r="EO560" s="253"/>
      <c r="EP560" s="253"/>
      <c r="EQ560" s="253"/>
      <c r="ER560" s="253"/>
      <c r="ES560" s="253"/>
      <c r="ET560" s="253"/>
      <c r="EU560" s="253"/>
      <c r="EV560" s="253"/>
      <c r="EW560" s="253"/>
      <c r="EX560" s="253"/>
      <c r="EY560" s="253"/>
      <c r="EZ560" s="253"/>
      <c r="FA560" s="253"/>
      <c r="FB560" s="253"/>
      <c r="FC560" s="253"/>
      <c r="FD560" s="253"/>
      <c r="FE560" s="253"/>
      <c r="FF560" s="253"/>
      <c r="FG560" s="253"/>
      <c r="FH560" s="253"/>
      <c r="FI560" s="253"/>
      <c r="FJ560" s="253"/>
      <c r="FK560" s="253"/>
      <c r="FL560" s="253"/>
      <c r="FM560" s="253"/>
      <c r="FN560" s="253"/>
      <c r="FO560" s="253"/>
      <c r="FP560" s="253"/>
      <c r="FQ560" s="253"/>
      <c r="FR560" s="253"/>
      <c r="FS560" s="253"/>
      <c r="FT560" s="253"/>
      <c r="FU560" s="253"/>
      <c r="FV560" s="253"/>
      <c r="FW560" s="253"/>
      <c r="FX560" s="253"/>
      <c r="FY560" s="253"/>
      <c r="FZ560" s="253"/>
      <c r="GA560" s="253"/>
      <c r="GB560" s="253"/>
      <c r="GC560" s="253"/>
      <c r="GD560" s="253"/>
      <c r="GE560" s="253"/>
      <c r="GF560" s="253"/>
      <c r="GG560" s="253"/>
      <c r="GH560" s="253"/>
      <c r="GI560" s="253"/>
      <c r="GJ560" s="253"/>
      <c r="GK560" s="253"/>
      <c r="GL560" s="253"/>
      <c r="GM560" s="253"/>
      <c r="GN560" s="253"/>
      <c r="GO560" s="253"/>
      <c r="GP560" s="253"/>
      <c r="GQ560" s="253"/>
      <c r="GR560" s="253"/>
      <c r="GS560" s="253"/>
      <c r="GT560" s="253"/>
      <c r="GU560" s="253"/>
      <c r="GV560" s="253"/>
      <c r="GW560" s="253"/>
      <c r="GX560" s="253"/>
      <c r="GY560" s="253"/>
      <c r="GZ560" s="253"/>
      <c r="HA560" s="253"/>
      <c r="HB560" s="253"/>
      <c r="HC560" s="253"/>
      <c r="HD560" s="253"/>
      <c r="HE560" s="253"/>
      <c r="HF560" s="253"/>
    </row>
    <row r="561" spans="1:214" s="312" customFormat="1" ht="15" customHeight="1" x14ac:dyDescent="0.25">
      <c r="A561" s="252"/>
      <c r="B561" s="253"/>
      <c r="C561" s="253"/>
      <c r="D561" s="253"/>
      <c r="E561" s="253"/>
      <c r="F561" s="253"/>
      <c r="G561" s="253"/>
      <c r="H561" s="253"/>
      <c r="I561" s="253"/>
      <c r="J561" s="253"/>
      <c r="K561" s="253"/>
      <c r="L561" s="253"/>
      <c r="M561" s="253"/>
      <c r="N561" s="253"/>
      <c r="O561" s="253"/>
      <c r="P561" s="253"/>
      <c r="Q561" s="253"/>
      <c r="R561" s="253"/>
      <c r="S561" s="253"/>
      <c r="T561" s="253"/>
      <c r="U561" s="253" t="s">
        <v>755</v>
      </c>
      <c r="V561" s="253"/>
      <c r="W561" s="253"/>
      <c r="X561" s="253"/>
      <c r="Y561" s="253"/>
      <c r="Z561" s="253"/>
      <c r="AA561" s="253"/>
      <c r="AB561" s="253"/>
      <c r="AC561" s="253" t="s">
        <v>393</v>
      </c>
      <c r="AD561" s="253"/>
      <c r="AE561" s="253"/>
      <c r="AF561" s="253"/>
      <c r="AG561" s="253"/>
      <c r="AH561" s="253"/>
      <c r="AI561" s="253"/>
      <c r="AJ561" s="253"/>
      <c r="AK561" s="253"/>
      <c r="AL561" s="253"/>
      <c r="AM561" s="253"/>
      <c r="AN561" s="253"/>
      <c r="AO561" s="253"/>
      <c r="AP561" s="253"/>
      <c r="AQ561" s="253"/>
      <c r="AR561" s="253"/>
      <c r="AS561" s="253"/>
      <c r="AT561" s="253"/>
      <c r="AU561" s="253"/>
      <c r="AV561" s="253"/>
      <c r="AW561" s="253"/>
      <c r="AX561" s="253"/>
      <c r="AY561" s="253"/>
      <c r="AZ561" s="253"/>
      <c r="BA561" s="253"/>
      <c r="BB561" s="253"/>
      <c r="BC561" s="253"/>
      <c r="BD561" s="253"/>
      <c r="BE561" s="253"/>
      <c r="BF561" s="253"/>
      <c r="BG561" s="253"/>
      <c r="BH561" s="253"/>
      <c r="BI561" s="253"/>
      <c r="BJ561" s="253"/>
      <c r="BK561" s="253"/>
      <c r="BL561" s="253"/>
      <c r="BM561" s="253"/>
      <c r="BN561" s="253"/>
      <c r="BO561" s="253"/>
      <c r="BP561" s="253"/>
      <c r="BQ561" s="253"/>
      <c r="BR561" s="253"/>
      <c r="BS561" s="253"/>
      <c r="BT561" s="253"/>
      <c r="BU561" s="253"/>
      <c r="BV561" s="253"/>
      <c r="BW561" s="253"/>
      <c r="BX561" s="253"/>
      <c r="BY561" s="253"/>
      <c r="BZ561" s="253"/>
      <c r="CA561" s="253"/>
      <c r="CB561" s="253"/>
      <c r="CC561" s="253"/>
      <c r="CD561" s="253"/>
      <c r="CE561" s="253"/>
      <c r="CF561" s="253"/>
      <c r="CG561" s="253"/>
      <c r="CH561" s="253"/>
      <c r="CI561" s="253"/>
      <c r="CJ561" s="253"/>
      <c r="CK561" s="253"/>
      <c r="CL561" s="253"/>
      <c r="CM561" s="253"/>
      <c r="CN561" s="253"/>
      <c r="CO561" s="253"/>
      <c r="CP561" s="253"/>
      <c r="CQ561" s="253"/>
      <c r="CR561" s="253"/>
      <c r="CS561" s="253"/>
      <c r="CT561" s="253"/>
      <c r="CU561" s="253"/>
      <c r="CV561" s="253"/>
      <c r="CW561" s="253"/>
      <c r="CX561" s="253"/>
      <c r="CY561" s="253"/>
      <c r="CZ561" s="253"/>
      <c r="DA561" s="253"/>
      <c r="DB561" s="253"/>
      <c r="DC561" s="253"/>
      <c r="DD561" s="253"/>
      <c r="DE561" s="253"/>
      <c r="DF561" s="253"/>
      <c r="DG561" s="253"/>
      <c r="DH561" s="253"/>
      <c r="DI561" s="253"/>
      <c r="DJ561" s="253"/>
      <c r="DK561" s="253"/>
      <c r="DL561" s="253"/>
      <c r="DM561" s="253"/>
      <c r="DN561" s="253"/>
      <c r="DO561" s="253"/>
      <c r="DP561" s="253"/>
      <c r="DQ561" s="253"/>
      <c r="DR561" s="253"/>
      <c r="DS561" s="253"/>
      <c r="DT561" s="253"/>
      <c r="DU561" s="253"/>
      <c r="DV561" s="253"/>
      <c r="DW561" s="253"/>
      <c r="DX561" s="253"/>
      <c r="DY561" s="253"/>
      <c r="DZ561" s="253"/>
      <c r="EA561" s="253"/>
      <c r="EB561" s="253"/>
      <c r="EC561" s="253"/>
      <c r="ED561" s="253"/>
      <c r="EE561" s="253"/>
      <c r="EF561" s="253"/>
      <c r="EG561" s="253"/>
      <c r="EH561" s="253"/>
      <c r="EI561" s="253"/>
      <c r="EJ561" s="253"/>
      <c r="EK561" s="253"/>
      <c r="EL561" s="253"/>
      <c r="EM561" s="253"/>
      <c r="EN561" s="253"/>
      <c r="EO561" s="253"/>
      <c r="EP561" s="253"/>
      <c r="EQ561" s="253"/>
      <c r="ER561" s="253"/>
      <c r="ES561" s="253"/>
      <c r="ET561" s="253"/>
      <c r="EU561" s="253"/>
      <c r="EV561" s="253"/>
      <c r="EW561" s="253"/>
      <c r="EX561" s="253"/>
      <c r="EY561" s="253"/>
      <c r="EZ561" s="253"/>
      <c r="FA561" s="253"/>
      <c r="FB561" s="253"/>
      <c r="FC561" s="253"/>
      <c r="FD561" s="253"/>
      <c r="FE561" s="253"/>
      <c r="FF561" s="253"/>
      <c r="FG561" s="253"/>
      <c r="FH561" s="253"/>
      <c r="FI561" s="253"/>
      <c r="FJ561" s="253"/>
      <c r="FK561" s="253"/>
      <c r="FL561" s="253"/>
      <c r="FM561" s="253"/>
      <c r="FN561" s="253"/>
      <c r="FO561" s="253"/>
      <c r="FP561" s="253"/>
      <c r="FQ561" s="253"/>
      <c r="FR561" s="253"/>
      <c r="FS561" s="253"/>
      <c r="FT561" s="253"/>
      <c r="FU561" s="253"/>
      <c r="FV561" s="253"/>
      <c r="FW561" s="253"/>
      <c r="FX561" s="253"/>
      <c r="FY561" s="253"/>
      <c r="FZ561" s="253"/>
      <c r="GA561" s="253"/>
      <c r="GB561" s="253"/>
      <c r="GC561" s="253"/>
      <c r="GD561" s="253"/>
      <c r="GE561" s="253"/>
      <c r="GF561" s="253"/>
      <c r="GG561" s="253"/>
      <c r="GH561" s="253"/>
      <c r="GI561" s="253"/>
      <c r="GJ561" s="253"/>
      <c r="GK561" s="253"/>
      <c r="GL561" s="253"/>
      <c r="GM561" s="253"/>
      <c r="GN561" s="253"/>
      <c r="GO561" s="253"/>
      <c r="GP561" s="253"/>
      <c r="GQ561" s="253"/>
      <c r="GR561" s="253"/>
      <c r="GS561" s="253"/>
      <c r="GT561" s="253"/>
      <c r="GU561" s="253"/>
      <c r="GV561" s="253"/>
      <c r="GW561" s="253"/>
      <c r="GX561" s="253"/>
      <c r="GY561" s="253"/>
      <c r="GZ561" s="253"/>
      <c r="HA561" s="253"/>
      <c r="HB561" s="253"/>
      <c r="HC561" s="253"/>
      <c r="HD561" s="253"/>
      <c r="HE561" s="253"/>
      <c r="HF561" s="253"/>
    </row>
    <row r="562" spans="1:214" s="312" customFormat="1" ht="15" customHeight="1" x14ac:dyDescent="0.25">
      <c r="A562" s="252"/>
      <c r="B562" s="253"/>
      <c r="C562" s="253"/>
      <c r="D562" s="253"/>
      <c r="E562" s="253"/>
      <c r="F562" s="253"/>
      <c r="G562" s="253"/>
      <c r="H562" s="253"/>
      <c r="I562" s="253"/>
      <c r="J562" s="253"/>
      <c r="K562" s="253"/>
      <c r="L562" s="253"/>
      <c r="M562" s="253"/>
      <c r="N562" s="253"/>
      <c r="O562" s="253"/>
      <c r="P562" s="253"/>
      <c r="Q562" s="253"/>
      <c r="R562" s="253"/>
      <c r="S562" s="253"/>
      <c r="T562" s="253"/>
      <c r="U562" s="253" t="s">
        <v>756</v>
      </c>
      <c r="V562" s="253"/>
      <c r="W562" s="253"/>
      <c r="X562" s="253"/>
      <c r="Y562" s="253"/>
      <c r="Z562" s="253"/>
      <c r="AA562" s="253"/>
      <c r="AB562" s="253"/>
      <c r="AC562" s="253" t="s">
        <v>320</v>
      </c>
      <c r="AD562" s="253"/>
      <c r="AE562" s="253"/>
      <c r="AF562" s="253"/>
      <c r="AG562" s="253"/>
      <c r="AH562" s="253"/>
      <c r="AI562" s="253"/>
      <c r="AJ562" s="253"/>
      <c r="AK562" s="253"/>
      <c r="AL562" s="253"/>
      <c r="AM562" s="253"/>
      <c r="AN562" s="253"/>
      <c r="AO562" s="253"/>
      <c r="AP562" s="253"/>
      <c r="AQ562" s="253"/>
      <c r="AR562" s="253"/>
      <c r="AS562" s="253"/>
      <c r="AT562" s="253"/>
      <c r="AU562" s="253"/>
      <c r="AV562" s="253"/>
      <c r="AW562" s="253"/>
      <c r="AX562" s="253"/>
      <c r="AY562" s="253"/>
      <c r="AZ562" s="253"/>
      <c r="BA562" s="253"/>
      <c r="BB562" s="253"/>
      <c r="BC562" s="253"/>
      <c r="BD562" s="253"/>
      <c r="BE562" s="253"/>
      <c r="BF562" s="253"/>
      <c r="BG562" s="253"/>
      <c r="BH562" s="253"/>
      <c r="BI562" s="253"/>
      <c r="BJ562" s="253"/>
      <c r="BK562" s="253"/>
      <c r="BL562" s="253"/>
      <c r="BM562" s="253"/>
      <c r="BN562" s="253"/>
      <c r="BO562" s="253"/>
      <c r="BP562" s="253"/>
      <c r="BQ562" s="253"/>
      <c r="BR562" s="253"/>
      <c r="BS562" s="253"/>
      <c r="BT562" s="253"/>
      <c r="BU562" s="253"/>
      <c r="BV562" s="253"/>
      <c r="BW562" s="253"/>
      <c r="BX562" s="253"/>
      <c r="BY562" s="253"/>
      <c r="BZ562" s="253"/>
      <c r="CA562" s="253"/>
      <c r="CB562" s="253"/>
      <c r="CC562" s="253"/>
      <c r="CD562" s="253"/>
      <c r="CE562" s="253"/>
      <c r="CF562" s="253"/>
      <c r="CG562" s="253"/>
      <c r="CH562" s="253"/>
      <c r="CI562" s="253"/>
      <c r="CJ562" s="253"/>
      <c r="CK562" s="253"/>
      <c r="CL562" s="253"/>
      <c r="CM562" s="253"/>
      <c r="CN562" s="253"/>
      <c r="CO562" s="253"/>
      <c r="CP562" s="253"/>
      <c r="CQ562" s="253"/>
      <c r="CR562" s="253"/>
      <c r="CS562" s="253"/>
      <c r="CT562" s="253"/>
      <c r="CU562" s="253"/>
      <c r="CV562" s="253"/>
      <c r="CW562" s="253"/>
      <c r="CX562" s="253"/>
      <c r="CY562" s="253"/>
      <c r="CZ562" s="253"/>
      <c r="DA562" s="253"/>
      <c r="DB562" s="253"/>
      <c r="DC562" s="253"/>
      <c r="DD562" s="253"/>
      <c r="DE562" s="253"/>
      <c r="DF562" s="253"/>
      <c r="DG562" s="253"/>
      <c r="DH562" s="253"/>
      <c r="DI562" s="253"/>
      <c r="DJ562" s="253"/>
      <c r="DK562" s="253"/>
      <c r="DL562" s="253"/>
      <c r="DM562" s="253"/>
      <c r="DN562" s="253"/>
      <c r="DO562" s="253"/>
      <c r="DP562" s="253"/>
      <c r="DQ562" s="253"/>
      <c r="DR562" s="253"/>
      <c r="DS562" s="253"/>
      <c r="DT562" s="253"/>
      <c r="DU562" s="253"/>
      <c r="DV562" s="253"/>
      <c r="DW562" s="253"/>
      <c r="DX562" s="253"/>
      <c r="DY562" s="253"/>
      <c r="DZ562" s="253"/>
      <c r="EA562" s="253"/>
      <c r="EB562" s="253"/>
      <c r="EC562" s="253"/>
      <c r="ED562" s="253"/>
      <c r="EE562" s="253"/>
      <c r="EF562" s="253"/>
      <c r="EG562" s="253"/>
      <c r="EH562" s="253"/>
      <c r="EI562" s="253"/>
      <c r="EJ562" s="253"/>
      <c r="EK562" s="253"/>
      <c r="EL562" s="253"/>
      <c r="EM562" s="253"/>
      <c r="EN562" s="253"/>
      <c r="EO562" s="253"/>
      <c r="EP562" s="253"/>
      <c r="EQ562" s="253"/>
      <c r="ER562" s="253"/>
      <c r="ES562" s="253"/>
      <c r="ET562" s="253"/>
      <c r="EU562" s="253"/>
      <c r="EV562" s="253"/>
      <c r="EW562" s="253"/>
      <c r="EX562" s="253"/>
      <c r="EY562" s="253"/>
      <c r="EZ562" s="253"/>
      <c r="FA562" s="253"/>
      <c r="FB562" s="253"/>
      <c r="FC562" s="253"/>
      <c r="FD562" s="253"/>
      <c r="FE562" s="253"/>
      <c r="FF562" s="253"/>
      <c r="FG562" s="253"/>
      <c r="FH562" s="253"/>
      <c r="FI562" s="253"/>
      <c r="FJ562" s="253"/>
      <c r="FK562" s="253"/>
      <c r="FL562" s="253"/>
      <c r="FM562" s="253"/>
      <c r="FN562" s="253"/>
      <c r="FO562" s="253"/>
      <c r="FP562" s="253"/>
      <c r="FQ562" s="253"/>
      <c r="FR562" s="253"/>
      <c r="FS562" s="253"/>
      <c r="FT562" s="253"/>
      <c r="FU562" s="253"/>
      <c r="FV562" s="253"/>
      <c r="FW562" s="253"/>
      <c r="FX562" s="253"/>
      <c r="FY562" s="253"/>
      <c r="FZ562" s="253"/>
      <c r="GA562" s="253"/>
      <c r="GB562" s="253"/>
      <c r="GC562" s="253"/>
      <c r="GD562" s="253"/>
      <c r="GE562" s="253"/>
      <c r="GF562" s="253"/>
      <c r="GG562" s="253"/>
      <c r="GH562" s="253"/>
      <c r="GI562" s="253"/>
      <c r="GJ562" s="253"/>
      <c r="GK562" s="253"/>
      <c r="GL562" s="253"/>
      <c r="GM562" s="253"/>
      <c r="GN562" s="253"/>
      <c r="GO562" s="253"/>
      <c r="GP562" s="253"/>
      <c r="GQ562" s="253"/>
      <c r="GR562" s="253"/>
      <c r="GS562" s="253"/>
      <c r="GT562" s="253"/>
      <c r="GU562" s="253"/>
      <c r="GV562" s="253"/>
      <c r="GW562" s="253"/>
      <c r="GX562" s="253"/>
      <c r="GY562" s="253"/>
      <c r="GZ562" s="253"/>
      <c r="HA562" s="253"/>
      <c r="HB562" s="253"/>
      <c r="HC562" s="253"/>
      <c r="HD562" s="253"/>
      <c r="HE562" s="253"/>
      <c r="HF562" s="253"/>
    </row>
    <row r="563" spans="1:214" s="312" customFormat="1" ht="15" customHeight="1" x14ac:dyDescent="0.25">
      <c r="A563" s="252"/>
      <c r="B563" s="253"/>
      <c r="C563" s="253"/>
      <c r="D563" s="253"/>
      <c r="E563" s="253"/>
      <c r="F563" s="253"/>
      <c r="G563" s="253"/>
      <c r="H563" s="253"/>
      <c r="I563" s="253"/>
      <c r="J563" s="253"/>
      <c r="K563" s="253"/>
      <c r="L563" s="253"/>
      <c r="M563" s="253"/>
      <c r="N563" s="253"/>
      <c r="O563" s="253"/>
      <c r="P563" s="253"/>
      <c r="Q563" s="253"/>
      <c r="R563" s="253"/>
      <c r="S563" s="253"/>
      <c r="T563" s="253"/>
      <c r="U563" s="253" t="s">
        <v>757</v>
      </c>
      <c r="V563" s="253"/>
      <c r="W563" s="253"/>
      <c r="X563" s="253"/>
      <c r="Y563" s="253"/>
      <c r="Z563" s="253"/>
      <c r="AA563" s="253"/>
      <c r="AB563" s="253"/>
      <c r="AC563" s="253" t="s">
        <v>393</v>
      </c>
      <c r="AD563" s="253"/>
      <c r="AE563" s="253"/>
      <c r="AF563" s="253"/>
      <c r="AG563" s="253"/>
      <c r="AH563" s="253"/>
      <c r="AI563" s="253"/>
      <c r="AJ563" s="253"/>
      <c r="AK563" s="253"/>
      <c r="AL563" s="253"/>
      <c r="AM563" s="253"/>
      <c r="AN563" s="253"/>
      <c r="AO563" s="253"/>
      <c r="AP563" s="253"/>
      <c r="AQ563" s="253"/>
      <c r="AR563" s="253"/>
      <c r="AS563" s="253"/>
      <c r="AT563" s="253"/>
      <c r="AU563" s="253"/>
      <c r="AV563" s="253"/>
      <c r="AW563" s="253"/>
      <c r="AX563" s="253"/>
      <c r="AY563" s="253"/>
      <c r="AZ563" s="253"/>
      <c r="BA563" s="253"/>
      <c r="BB563" s="253"/>
      <c r="BC563" s="253"/>
      <c r="BD563" s="253"/>
      <c r="BE563" s="253"/>
      <c r="BF563" s="253"/>
      <c r="BG563" s="253"/>
      <c r="BH563" s="253"/>
      <c r="BI563" s="253"/>
      <c r="BJ563" s="253"/>
      <c r="BK563" s="253"/>
      <c r="BL563" s="253"/>
      <c r="BM563" s="253"/>
      <c r="BN563" s="253"/>
      <c r="BO563" s="253"/>
      <c r="BP563" s="253"/>
      <c r="BQ563" s="253"/>
      <c r="BR563" s="253"/>
      <c r="BS563" s="253"/>
      <c r="BT563" s="253"/>
      <c r="BU563" s="253"/>
      <c r="BV563" s="253"/>
      <c r="BW563" s="253"/>
      <c r="BX563" s="253"/>
      <c r="BY563" s="253"/>
      <c r="BZ563" s="253"/>
      <c r="CA563" s="253"/>
      <c r="CB563" s="253"/>
      <c r="CC563" s="253"/>
      <c r="CD563" s="253"/>
      <c r="CE563" s="253"/>
      <c r="CF563" s="253"/>
      <c r="CG563" s="253"/>
      <c r="CH563" s="253"/>
      <c r="CI563" s="253"/>
      <c r="CJ563" s="253"/>
      <c r="CK563" s="253"/>
      <c r="CL563" s="253"/>
      <c r="CM563" s="253"/>
      <c r="CN563" s="253"/>
      <c r="CO563" s="253"/>
      <c r="CP563" s="253"/>
      <c r="CQ563" s="253"/>
      <c r="CR563" s="253"/>
      <c r="CS563" s="253"/>
      <c r="CT563" s="253"/>
      <c r="CU563" s="253"/>
      <c r="CV563" s="253"/>
      <c r="CW563" s="253"/>
      <c r="CX563" s="253"/>
      <c r="CY563" s="253"/>
      <c r="CZ563" s="253"/>
      <c r="DA563" s="253"/>
      <c r="DB563" s="253"/>
      <c r="DC563" s="253"/>
      <c r="DD563" s="253"/>
      <c r="DE563" s="253"/>
      <c r="DF563" s="253"/>
      <c r="DG563" s="253"/>
      <c r="DH563" s="253"/>
      <c r="DI563" s="253"/>
      <c r="DJ563" s="253"/>
      <c r="DK563" s="253"/>
      <c r="DL563" s="253"/>
      <c r="DM563" s="253"/>
      <c r="DN563" s="253"/>
      <c r="DO563" s="253"/>
      <c r="DP563" s="253"/>
      <c r="DQ563" s="253"/>
      <c r="DR563" s="253"/>
      <c r="DS563" s="253"/>
      <c r="DT563" s="253"/>
      <c r="DU563" s="253"/>
      <c r="DV563" s="253"/>
      <c r="DW563" s="253"/>
      <c r="DX563" s="253"/>
      <c r="DY563" s="253"/>
      <c r="DZ563" s="253"/>
      <c r="EA563" s="253"/>
      <c r="EB563" s="253"/>
      <c r="EC563" s="253"/>
      <c r="ED563" s="253"/>
      <c r="EE563" s="253"/>
      <c r="EF563" s="253"/>
      <c r="EG563" s="253"/>
      <c r="EH563" s="253"/>
      <c r="EI563" s="253"/>
      <c r="EJ563" s="253"/>
      <c r="EK563" s="253"/>
      <c r="EL563" s="253"/>
      <c r="EM563" s="253"/>
      <c r="EN563" s="253"/>
      <c r="EO563" s="253"/>
      <c r="EP563" s="253"/>
      <c r="EQ563" s="253"/>
      <c r="ER563" s="253"/>
      <c r="ES563" s="253"/>
      <c r="ET563" s="253"/>
      <c r="EU563" s="253"/>
      <c r="EV563" s="253"/>
      <c r="EW563" s="253"/>
      <c r="EX563" s="253"/>
      <c r="EY563" s="253"/>
      <c r="EZ563" s="253"/>
      <c r="FA563" s="253"/>
      <c r="FB563" s="253"/>
      <c r="FC563" s="253"/>
      <c r="FD563" s="253"/>
      <c r="FE563" s="253"/>
      <c r="FF563" s="253"/>
      <c r="FG563" s="253"/>
      <c r="FH563" s="253"/>
      <c r="FI563" s="253"/>
      <c r="FJ563" s="253"/>
      <c r="FK563" s="253"/>
      <c r="FL563" s="253"/>
      <c r="FM563" s="253"/>
      <c r="FN563" s="253"/>
      <c r="FO563" s="253"/>
      <c r="FP563" s="253"/>
      <c r="FQ563" s="253"/>
      <c r="FR563" s="253"/>
      <c r="FS563" s="253"/>
      <c r="FT563" s="253"/>
      <c r="FU563" s="253"/>
      <c r="FV563" s="253"/>
      <c r="FW563" s="253"/>
      <c r="FX563" s="253"/>
      <c r="FY563" s="253"/>
      <c r="FZ563" s="253"/>
      <c r="GA563" s="253"/>
      <c r="GB563" s="253"/>
      <c r="GC563" s="253"/>
      <c r="GD563" s="253"/>
      <c r="GE563" s="253"/>
      <c r="GF563" s="253"/>
      <c r="GG563" s="253"/>
      <c r="GH563" s="253"/>
      <c r="GI563" s="253"/>
      <c r="GJ563" s="253"/>
      <c r="GK563" s="253"/>
      <c r="GL563" s="253"/>
      <c r="GM563" s="253"/>
      <c r="GN563" s="253"/>
      <c r="GO563" s="253"/>
      <c r="GP563" s="253"/>
      <c r="GQ563" s="253"/>
      <c r="GR563" s="253"/>
      <c r="GS563" s="253"/>
      <c r="GT563" s="253"/>
      <c r="GU563" s="253"/>
      <c r="GV563" s="253"/>
      <c r="GW563" s="253"/>
      <c r="GX563" s="253"/>
      <c r="GY563" s="253"/>
      <c r="GZ563" s="253"/>
      <c r="HA563" s="253"/>
      <c r="HB563" s="253"/>
      <c r="HC563" s="253"/>
      <c r="HD563" s="253"/>
      <c r="HE563" s="253"/>
      <c r="HF563" s="253"/>
    </row>
    <row r="564" spans="1:214" s="312" customFormat="1" ht="15" customHeight="1" x14ac:dyDescent="0.25">
      <c r="A564" s="252"/>
      <c r="B564" s="253"/>
      <c r="C564" s="253"/>
      <c r="D564" s="253"/>
      <c r="E564" s="253"/>
      <c r="F564" s="253"/>
      <c r="G564" s="253"/>
      <c r="H564" s="253"/>
      <c r="I564" s="253"/>
      <c r="J564" s="253"/>
      <c r="K564" s="253"/>
      <c r="L564" s="253"/>
      <c r="M564" s="253"/>
      <c r="N564" s="253"/>
      <c r="O564" s="253"/>
      <c r="P564" s="253"/>
      <c r="Q564" s="253"/>
      <c r="R564" s="253"/>
      <c r="S564" s="253"/>
      <c r="T564" s="253"/>
      <c r="U564" s="253" t="s">
        <v>758</v>
      </c>
      <c r="V564" s="253"/>
      <c r="W564" s="253"/>
      <c r="X564" s="253"/>
      <c r="Y564" s="253"/>
      <c r="Z564" s="253"/>
      <c r="AA564" s="253"/>
      <c r="AB564" s="253"/>
      <c r="AC564" s="253" t="s">
        <v>332</v>
      </c>
      <c r="AD564" s="253"/>
      <c r="AE564" s="253"/>
      <c r="AF564" s="253"/>
      <c r="AG564" s="253"/>
      <c r="AH564" s="253"/>
      <c r="AI564" s="253"/>
      <c r="AJ564" s="253"/>
      <c r="AK564" s="253"/>
      <c r="AL564" s="253"/>
      <c r="AM564" s="253"/>
      <c r="AN564" s="253"/>
      <c r="AO564" s="253"/>
      <c r="AP564" s="253"/>
      <c r="AQ564" s="253"/>
      <c r="AR564" s="253"/>
      <c r="AS564" s="253"/>
      <c r="AT564" s="253"/>
      <c r="AU564" s="253"/>
      <c r="AV564" s="253"/>
      <c r="AW564" s="253"/>
      <c r="AX564" s="253"/>
      <c r="AY564" s="253"/>
      <c r="AZ564" s="253"/>
      <c r="BA564" s="253"/>
      <c r="BB564" s="253"/>
      <c r="BC564" s="253"/>
      <c r="BD564" s="253"/>
      <c r="BE564" s="253"/>
      <c r="BF564" s="253"/>
      <c r="BG564" s="253"/>
      <c r="BH564" s="253"/>
      <c r="BI564" s="253"/>
      <c r="BJ564" s="253"/>
      <c r="BK564" s="253"/>
      <c r="BL564" s="253"/>
      <c r="BM564" s="253"/>
      <c r="BN564" s="253"/>
      <c r="BO564" s="253"/>
      <c r="BP564" s="253"/>
      <c r="BQ564" s="253"/>
      <c r="BR564" s="253"/>
      <c r="BS564" s="253"/>
      <c r="BT564" s="253"/>
      <c r="BU564" s="253"/>
      <c r="BV564" s="253"/>
      <c r="BW564" s="253"/>
      <c r="BX564" s="253"/>
      <c r="BY564" s="253"/>
      <c r="BZ564" s="253"/>
      <c r="CA564" s="253"/>
      <c r="CB564" s="253"/>
      <c r="CC564" s="253"/>
      <c r="CD564" s="253"/>
      <c r="CE564" s="253"/>
      <c r="CF564" s="253"/>
      <c r="CG564" s="253"/>
      <c r="CH564" s="253"/>
      <c r="CI564" s="253"/>
      <c r="CJ564" s="253"/>
      <c r="CK564" s="253"/>
      <c r="CL564" s="253"/>
      <c r="CM564" s="253"/>
      <c r="CN564" s="253"/>
      <c r="CO564" s="253"/>
      <c r="CP564" s="253"/>
      <c r="CQ564" s="253"/>
      <c r="CR564" s="253"/>
      <c r="CS564" s="253"/>
      <c r="CT564" s="253"/>
      <c r="CU564" s="253"/>
      <c r="CV564" s="253"/>
      <c r="CW564" s="253"/>
      <c r="CX564" s="253"/>
      <c r="CY564" s="253"/>
      <c r="CZ564" s="253"/>
      <c r="DA564" s="253"/>
      <c r="DB564" s="253"/>
      <c r="DC564" s="253"/>
      <c r="DD564" s="253"/>
      <c r="DE564" s="253"/>
      <c r="DF564" s="253"/>
      <c r="DG564" s="253"/>
      <c r="DH564" s="253"/>
      <c r="DI564" s="253"/>
      <c r="DJ564" s="253"/>
      <c r="DK564" s="253"/>
      <c r="DL564" s="253"/>
      <c r="DM564" s="253"/>
      <c r="DN564" s="253"/>
      <c r="DO564" s="253"/>
      <c r="DP564" s="253"/>
      <c r="DQ564" s="253"/>
      <c r="DR564" s="253"/>
      <c r="DS564" s="253"/>
      <c r="DT564" s="253"/>
      <c r="DU564" s="253"/>
      <c r="DV564" s="253"/>
      <c r="DW564" s="253"/>
      <c r="DX564" s="253"/>
      <c r="DY564" s="253"/>
      <c r="DZ564" s="253"/>
      <c r="EA564" s="253"/>
      <c r="EB564" s="253"/>
      <c r="EC564" s="253"/>
      <c r="ED564" s="253"/>
      <c r="EE564" s="253"/>
      <c r="EF564" s="253"/>
      <c r="EG564" s="253"/>
      <c r="EH564" s="253"/>
      <c r="EI564" s="253"/>
      <c r="EJ564" s="253"/>
      <c r="EK564" s="253"/>
      <c r="EL564" s="253"/>
      <c r="EM564" s="253"/>
      <c r="EN564" s="253"/>
      <c r="EO564" s="253"/>
      <c r="EP564" s="253"/>
      <c r="EQ564" s="253"/>
      <c r="ER564" s="253"/>
      <c r="ES564" s="253"/>
      <c r="ET564" s="253"/>
      <c r="EU564" s="253"/>
      <c r="EV564" s="253"/>
      <c r="EW564" s="253"/>
      <c r="EX564" s="253"/>
      <c r="EY564" s="253"/>
      <c r="EZ564" s="253"/>
      <c r="FA564" s="253"/>
      <c r="FB564" s="253"/>
      <c r="FC564" s="253"/>
      <c r="FD564" s="253"/>
      <c r="FE564" s="253"/>
      <c r="FF564" s="253"/>
      <c r="FG564" s="253"/>
      <c r="FH564" s="253"/>
      <c r="FI564" s="253"/>
      <c r="FJ564" s="253"/>
      <c r="FK564" s="253"/>
      <c r="FL564" s="253"/>
      <c r="FM564" s="253"/>
      <c r="FN564" s="253"/>
      <c r="FO564" s="253"/>
      <c r="FP564" s="253"/>
      <c r="FQ564" s="253"/>
      <c r="FR564" s="253"/>
      <c r="FS564" s="253"/>
      <c r="FT564" s="253"/>
      <c r="FU564" s="253"/>
      <c r="FV564" s="253"/>
      <c r="FW564" s="253"/>
      <c r="FX564" s="253"/>
      <c r="FY564" s="253"/>
      <c r="FZ564" s="253"/>
      <c r="GA564" s="253"/>
      <c r="GB564" s="253"/>
      <c r="GC564" s="253"/>
      <c r="GD564" s="253"/>
      <c r="GE564" s="253"/>
      <c r="GF564" s="253"/>
      <c r="GG564" s="253"/>
      <c r="GH564" s="253"/>
      <c r="GI564" s="253"/>
      <c r="GJ564" s="253"/>
      <c r="GK564" s="253"/>
      <c r="GL564" s="253"/>
      <c r="GM564" s="253"/>
      <c r="GN564" s="253"/>
      <c r="GO564" s="253"/>
      <c r="GP564" s="253"/>
      <c r="GQ564" s="253"/>
      <c r="GR564" s="253"/>
      <c r="GS564" s="253"/>
      <c r="GT564" s="253"/>
      <c r="GU564" s="253"/>
      <c r="GV564" s="253"/>
      <c r="GW564" s="253"/>
      <c r="GX564" s="253"/>
      <c r="GY564" s="253"/>
      <c r="GZ564" s="253"/>
      <c r="HA564" s="253"/>
      <c r="HB564" s="253"/>
      <c r="HC564" s="253"/>
      <c r="HD564" s="253"/>
      <c r="HE564" s="253"/>
      <c r="HF564" s="253"/>
    </row>
    <row r="565" spans="1:214" s="312" customFormat="1" ht="15" customHeight="1" x14ac:dyDescent="0.25">
      <c r="A565" s="252"/>
      <c r="B565" s="253"/>
      <c r="C565" s="253"/>
      <c r="D565" s="253"/>
      <c r="E565" s="253"/>
      <c r="F565" s="253"/>
      <c r="G565" s="253"/>
      <c r="H565" s="253"/>
      <c r="I565" s="253"/>
      <c r="J565" s="253"/>
      <c r="K565" s="253"/>
      <c r="L565" s="253"/>
      <c r="M565" s="253"/>
      <c r="N565" s="253"/>
      <c r="O565" s="253"/>
      <c r="P565" s="253"/>
      <c r="Q565" s="253"/>
      <c r="R565" s="253"/>
      <c r="S565" s="253"/>
      <c r="T565" s="253"/>
      <c r="U565" s="253" t="s">
        <v>759</v>
      </c>
      <c r="V565" s="253"/>
      <c r="W565" s="253"/>
      <c r="X565" s="253"/>
      <c r="Y565" s="253"/>
      <c r="Z565" s="253"/>
      <c r="AA565" s="253"/>
      <c r="AB565" s="253"/>
      <c r="AC565" s="253" t="s">
        <v>318</v>
      </c>
      <c r="AD565" s="253"/>
      <c r="AE565" s="253"/>
      <c r="AF565" s="253"/>
      <c r="AG565" s="253"/>
      <c r="AH565" s="253"/>
      <c r="AI565" s="253"/>
      <c r="AJ565" s="253"/>
      <c r="AK565" s="253"/>
      <c r="AL565" s="253"/>
      <c r="AM565" s="253"/>
      <c r="AN565" s="253"/>
      <c r="AO565" s="253"/>
      <c r="AP565" s="253"/>
      <c r="AQ565" s="253"/>
      <c r="AR565" s="253"/>
      <c r="AS565" s="253"/>
      <c r="AT565" s="253"/>
      <c r="AU565" s="253"/>
      <c r="AV565" s="253"/>
      <c r="AW565" s="253"/>
      <c r="AX565" s="253"/>
      <c r="AY565" s="253"/>
      <c r="AZ565" s="253"/>
      <c r="BA565" s="253"/>
      <c r="BB565" s="253"/>
      <c r="BC565" s="253"/>
      <c r="BD565" s="253"/>
      <c r="BE565" s="253"/>
      <c r="BF565" s="253"/>
      <c r="BG565" s="253"/>
      <c r="BH565" s="253"/>
      <c r="BI565" s="253"/>
      <c r="BJ565" s="253"/>
      <c r="BK565" s="253"/>
      <c r="BL565" s="253"/>
      <c r="BM565" s="253"/>
      <c r="BN565" s="253"/>
      <c r="BO565" s="253"/>
      <c r="BP565" s="253"/>
      <c r="BQ565" s="253"/>
      <c r="BR565" s="253"/>
      <c r="BS565" s="253"/>
      <c r="BT565" s="253"/>
      <c r="BU565" s="253"/>
      <c r="BV565" s="253"/>
      <c r="BW565" s="253"/>
      <c r="BX565" s="253"/>
      <c r="BY565" s="253"/>
      <c r="BZ565" s="253"/>
      <c r="CA565" s="253"/>
      <c r="CB565" s="253"/>
      <c r="CC565" s="253"/>
      <c r="CD565" s="253"/>
      <c r="CE565" s="253"/>
      <c r="CF565" s="253"/>
      <c r="CG565" s="253"/>
      <c r="CH565" s="253"/>
      <c r="CI565" s="253"/>
      <c r="CJ565" s="253"/>
      <c r="CK565" s="253"/>
      <c r="CL565" s="253"/>
      <c r="CM565" s="253"/>
      <c r="CN565" s="253"/>
      <c r="CO565" s="253"/>
      <c r="CP565" s="253"/>
      <c r="CQ565" s="253"/>
      <c r="CR565" s="253"/>
      <c r="CS565" s="253"/>
      <c r="CT565" s="253"/>
      <c r="CU565" s="253"/>
      <c r="CV565" s="253"/>
      <c r="CW565" s="253"/>
      <c r="CX565" s="253"/>
      <c r="CY565" s="253"/>
      <c r="CZ565" s="253"/>
      <c r="DA565" s="253"/>
      <c r="DB565" s="253"/>
      <c r="DC565" s="253"/>
      <c r="DD565" s="253"/>
      <c r="DE565" s="253"/>
      <c r="DF565" s="253"/>
      <c r="DG565" s="253"/>
      <c r="DH565" s="253"/>
      <c r="DI565" s="253"/>
      <c r="DJ565" s="253"/>
      <c r="DK565" s="253"/>
      <c r="DL565" s="253"/>
      <c r="DM565" s="253"/>
      <c r="DN565" s="253"/>
      <c r="DO565" s="253"/>
      <c r="DP565" s="253"/>
      <c r="DQ565" s="253"/>
      <c r="DR565" s="253"/>
      <c r="DS565" s="253"/>
      <c r="DT565" s="253"/>
      <c r="DU565" s="253"/>
      <c r="DV565" s="253"/>
      <c r="DW565" s="253"/>
      <c r="DX565" s="253"/>
      <c r="DY565" s="253"/>
      <c r="DZ565" s="253"/>
      <c r="EA565" s="253"/>
      <c r="EB565" s="253"/>
      <c r="EC565" s="253"/>
      <c r="ED565" s="253"/>
      <c r="EE565" s="253"/>
      <c r="EF565" s="253"/>
      <c r="EG565" s="253"/>
      <c r="EH565" s="253"/>
      <c r="EI565" s="253"/>
      <c r="EJ565" s="253"/>
      <c r="EK565" s="253"/>
      <c r="EL565" s="253"/>
      <c r="EM565" s="253"/>
      <c r="EN565" s="253"/>
      <c r="EO565" s="253"/>
      <c r="EP565" s="253"/>
      <c r="EQ565" s="253"/>
      <c r="ER565" s="253"/>
      <c r="ES565" s="253"/>
      <c r="ET565" s="253"/>
      <c r="EU565" s="253"/>
      <c r="EV565" s="253"/>
      <c r="EW565" s="253"/>
      <c r="EX565" s="253"/>
      <c r="EY565" s="253"/>
      <c r="EZ565" s="253"/>
      <c r="FA565" s="253"/>
      <c r="FB565" s="253"/>
      <c r="FC565" s="253"/>
      <c r="FD565" s="253"/>
      <c r="FE565" s="253"/>
      <c r="FF565" s="253"/>
      <c r="FG565" s="253"/>
      <c r="FH565" s="253"/>
      <c r="FI565" s="253"/>
      <c r="FJ565" s="253"/>
      <c r="FK565" s="253"/>
      <c r="FL565" s="253"/>
      <c r="FM565" s="253"/>
      <c r="FN565" s="253"/>
      <c r="FO565" s="253"/>
      <c r="FP565" s="253"/>
      <c r="FQ565" s="253"/>
      <c r="FR565" s="253"/>
      <c r="FS565" s="253"/>
      <c r="FT565" s="253"/>
      <c r="FU565" s="253"/>
      <c r="FV565" s="253"/>
      <c r="FW565" s="253"/>
      <c r="FX565" s="253"/>
      <c r="FY565" s="253"/>
      <c r="FZ565" s="253"/>
      <c r="GA565" s="253"/>
      <c r="GB565" s="253"/>
      <c r="GC565" s="253"/>
      <c r="GD565" s="253"/>
      <c r="GE565" s="253"/>
      <c r="GF565" s="253"/>
      <c r="GG565" s="253"/>
      <c r="GH565" s="253"/>
      <c r="GI565" s="253"/>
      <c r="GJ565" s="253"/>
      <c r="GK565" s="253"/>
      <c r="GL565" s="253"/>
      <c r="GM565" s="253"/>
      <c r="GN565" s="253"/>
      <c r="GO565" s="253"/>
      <c r="GP565" s="253"/>
      <c r="GQ565" s="253"/>
      <c r="GR565" s="253"/>
      <c r="GS565" s="253"/>
      <c r="GT565" s="253"/>
      <c r="GU565" s="253"/>
      <c r="GV565" s="253"/>
      <c r="GW565" s="253"/>
      <c r="GX565" s="253"/>
      <c r="GY565" s="253"/>
      <c r="GZ565" s="253"/>
      <c r="HA565" s="253"/>
      <c r="HB565" s="253"/>
      <c r="HC565" s="253"/>
      <c r="HD565" s="253"/>
      <c r="HE565" s="253"/>
      <c r="HF565" s="253"/>
    </row>
    <row r="566" spans="1:214" s="312" customFormat="1" ht="15" customHeight="1" x14ac:dyDescent="0.25">
      <c r="A566" s="252"/>
      <c r="B566" s="253"/>
      <c r="C566" s="253"/>
      <c r="D566" s="253"/>
      <c r="E566" s="253"/>
      <c r="F566" s="253"/>
      <c r="G566" s="253"/>
      <c r="H566" s="253"/>
      <c r="I566" s="253"/>
      <c r="J566" s="253"/>
      <c r="K566" s="253"/>
      <c r="L566" s="253"/>
      <c r="M566" s="253"/>
      <c r="N566" s="253"/>
      <c r="O566" s="253"/>
      <c r="P566" s="253"/>
      <c r="Q566" s="253"/>
      <c r="R566" s="253"/>
      <c r="S566" s="253"/>
      <c r="T566" s="253"/>
      <c r="U566" s="253" t="s">
        <v>760</v>
      </c>
      <c r="V566" s="253"/>
      <c r="W566" s="253"/>
      <c r="X566" s="253"/>
      <c r="Y566" s="253"/>
      <c r="Z566" s="253"/>
      <c r="AA566" s="253"/>
      <c r="AB566" s="253"/>
      <c r="AC566" s="253" t="s">
        <v>323</v>
      </c>
      <c r="AD566" s="253"/>
      <c r="AE566" s="253"/>
      <c r="AF566" s="253"/>
      <c r="AG566" s="253"/>
      <c r="AH566" s="253"/>
      <c r="AI566" s="253"/>
      <c r="AJ566" s="253"/>
      <c r="AK566" s="253"/>
      <c r="AL566" s="253"/>
      <c r="AM566" s="253"/>
      <c r="AN566" s="253"/>
      <c r="AO566" s="253"/>
      <c r="AP566" s="253"/>
      <c r="AQ566" s="253"/>
      <c r="AR566" s="253"/>
      <c r="AS566" s="253"/>
      <c r="AT566" s="253"/>
      <c r="AU566" s="253"/>
      <c r="AV566" s="253"/>
      <c r="AW566" s="253"/>
      <c r="AX566" s="253"/>
      <c r="AY566" s="253"/>
      <c r="AZ566" s="253"/>
      <c r="BA566" s="253"/>
      <c r="BB566" s="253"/>
      <c r="BC566" s="253"/>
      <c r="BD566" s="253"/>
      <c r="BE566" s="253"/>
      <c r="BF566" s="253"/>
      <c r="BG566" s="253"/>
      <c r="BH566" s="253"/>
      <c r="BI566" s="253"/>
      <c r="BJ566" s="253"/>
      <c r="BK566" s="253"/>
      <c r="BL566" s="253"/>
      <c r="BM566" s="253"/>
      <c r="BN566" s="253"/>
      <c r="BO566" s="253"/>
      <c r="BP566" s="253"/>
      <c r="BQ566" s="253"/>
      <c r="BR566" s="253"/>
      <c r="BS566" s="253"/>
      <c r="BT566" s="253"/>
      <c r="BU566" s="253"/>
      <c r="BV566" s="253"/>
      <c r="BW566" s="253"/>
      <c r="BX566" s="253"/>
      <c r="BY566" s="253"/>
      <c r="BZ566" s="253"/>
      <c r="CA566" s="253"/>
      <c r="CB566" s="253"/>
      <c r="CC566" s="253"/>
      <c r="CD566" s="253"/>
      <c r="CE566" s="253"/>
      <c r="CF566" s="253"/>
      <c r="CG566" s="253"/>
      <c r="CH566" s="253"/>
      <c r="CI566" s="253"/>
      <c r="CJ566" s="253"/>
      <c r="CK566" s="253"/>
      <c r="CL566" s="253"/>
      <c r="CM566" s="253"/>
      <c r="CN566" s="253"/>
      <c r="CO566" s="253"/>
      <c r="CP566" s="253"/>
      <c r="CQ566" s="253"/>
      <c r="CR566" s="253"/>
      <c r="CS566" s="253"/>
      <c r="CT566" s="253"/>
      <c r="CU566" s="253"/>
      <c r="CV566" s="253"/>
      <c r="CW566" s="253"/>
      <c r="CX566" s="253"/>
      <c r="CY566" s="253"/>
      <c r="CZ566" s="253"/>
      <c r="DA566" s="253"/>
      <c r="DB566" s="253"/>
      <c r="DC566" s="253"/>
      <c r="DD566" s="253"/>
      <c r="DE566" s="253"/>
      <c r="DF566" s="253"/>
      <c r="DG566" s="253"/>
      <c r="DH566" s="253"/>
      <c r="DI566" s="253"/>
      <c r="DJ566" s="253"/>
      <c r="DK566" s="253"/>
      <c r="DL566" s="253"/>
      <c r="DM566" s="253"/>
      <c r="DN566" s="253"/>
      <c r="DO566" s="253"/>
      <c r="DP566" s="253"/>
      <c r="DQ566" s="253"/>
      <c r="DR566" s="253"/>
      <c r="DS566" s="253"/>
      <c r="DT566" s="253"/>
      <c r="DU566" s="253"/>
      <c r="DV566" s="253"/>
      <c r="DW566" s="253"/>
      <c r="DX566" s="253"/>
      <c r="DY566" s="253"/>
      <c r="DZ566" s="253"/>
      <c r="EA566" s="253"/>
      <c r="EB566" s="253"/>
      <c r="EC566" s="253"/>
      <c r="ED566" s="253"/>
      <c r="EE566" s="253"/>
      <c r="EF566" s="253"/>
      <c r="EG566" s="253"/>
      <c r="EH566" s="253"/>
      <c r="EI566" s="253"/>
      <c r="EJ566" s="253"/>
      <c r="EK566" s="253"/>
      <c r="EL566" s="253"/>
      <c r="EM566" s="253"/>
      <c r="EN566" s="253"/>
      <c r="EO566" s="253"/>
      <c r="EP566" s="253"/>
      <c r="EQ566" s="253"/>
      <c r="ER566" s="253"/>
      <c r="ES566" s="253"/>
      <c r="ET566" s="253"/>
      <c r="EU566" s="253"/>
      <c r="EV566" s="253"/>
      <c r="EW566" s="253"/>
      <c r="EX566" s="253"/>
      <c r="EY566" s="253"/>
      <c r="EZ566" s="253"/>
      <c r="FA566" s="253"/>
      <c r="FB566" s="253"/>
      <c r="FC566" s="253"/>
      <c r="FD566" s="253"/>
      <c r="FE566" s="253"/>
      <c r="FF566" s="253"/>
      <c r="FG566" s="253"/>
      <c r="FH566" s="253"/>
      <c r="FI566" s="253"/>
      <c r="FJ566" s="253"/>
      <c r="FK566" s="253"/>
      <c r="FL566" s="253"/>
      <c r="FM566" s="253"/>
      <c r="FN566" s="253"/>
      <c r="FO566" s="253"/>
      <c r="FP566" s="253"/>
      <c r="FQ566" s="253"/>
      <c r="FR566" s="253"/>
      <c r="FS566" s="253"/>
      <c r="FT566" s="253"/>
      <c r="FU566" s="253"/>
      <c r="FV566" s="253"/>
      <c r="FW566" s="253"/>
      <c r="FX566" s="253"/>
      <c r="FY566" s="253"/>
      <c r="FZ566" s="253"/>
      <c r="GA566" s="253"/>
      <c r="GB566" s="253"/>
      <c r="GC566" s="253"/>
      <c r="GD566" s="253"/>
      <c r="GE566" s="253"/>
      <c r="GF566" s="253"/>
      <c r="GG566" s="253"/>
      <c r="GH566" s="253"/>
      <c r="GI566" s="253"/>
      <c r="GJ566" s="253"/>
      <c r="GK566" s="253"/>
      <c r="GL566" s="253"/>
      <c r="GM566" s="253"/>
      <c r="GN566" s="253"/>
      <c r="GO566" s="253"/>
      <c r="GP566" s="253"/>
      <c r="GQ566" s="253"/>
      <c r="GR566" s="253"/>
      <c r="GS566" s="253"/>
      <c r="GT566" s="253"/>
      <c r="GU566" s="253"/>
      <c r="GV566" s="253"/>
      <c r="GW566" s="253"/>
      <c r="GX566" s="253"/>
      <c r="GY566" s="253"/>
      <c r="GZ566" s="253"/>
      <c r="HA566" s="253"/>
      <c r="HB566" s="253"/>
      <c r="HC566" s="253"/>
      <c r="HD566" s="253"/>
      <c r="HE566" s="253"/>
      <c r="HF566" s="253"/>
    </row>
    <row r="567" spans="1:214" s="312" customFormat="1" ht="15" customHeight="1" x14ac:dyDescent="0.25">
      <c r="A567" s="252"/>
      <c r="B567" s="253"/>
      <c r="C567" s="253"/>
      <c r="D567" s="253"/>
      <c r="E567" s="253"/>
      <c r="F567" s="253"/>
      <c r="G567" s="253"/>
      <c r="H567" s="253"/>
      <c r="I567" s="253"/>
      <c r="J567" s="253"/>
      <c r="K567" s="253"/>
      <c r="L567" s="253"/>
      <c r="M567" s="253"/>
      <c r="N567" s="253"/>
      <c r="O567" s="253"/>
      <c r="P567" s="253"/>
      <c r="Q567" s="253"/>
      <c r="R567" s="253"/>
      <c r="S567" s="253"/>
      <c r="T567" s="253"/>
      <c r="U567" s="253" t="s">
        <v>761</v>
      </c>
      <c r="V567" s="253"/>
      <c r="W567" s="253"/>
      <c r="X567" s="253"/>
      <c r="Y567" s="253"/>
      <c r="Z567" s="253"/>
      <c r="AA567" s="253"/>
      <c r="AB567" s="253"/>
      <c r="AC567" s="253" t="s">
        <v>332</v>
      </c>
      <c r="AD567" s="253"/>
      <c r="AE567" s="253"/>
      <c r="AF567" s="253"/>
      <c r="AG567" s="253"/>
      <c r="AH567" s="253"/>
      <c r="AI567" s="253"/>
      <c r="AJ567" s="253"/>
      <c r="AK567" s="253"/>
      <c r="AL567" s="253"/>
      <c r="AM567" s="253"/>
      <c r="AN567" s="253"/>
      <c r="AO567" s="253"/>
      <c r="AP567" s="253"/>
      <c r="AQ567" s="253"/>
      <c r="AR567" s="253"/>
      <c r="AS567" s="253"/>
      <c r="AT567" s="253"/>
      <c r="AU567" s="253"/>
      <c r="AV567" s="253"/>
      <c r="AW567" s="253"/>
      <c r="AX567" s="253"/>
      <c r="AY567" s="253"/>
      <c r="AZ567" s="253"/>
      <c r="BA567" s="253"/>
      <c r="BB567" s="253"/>
      <c r="BC567" s="253"/>
      <c r="BD567" s="253"/>
      <c r="BE567" s="253"/>
      <c r="BF567" s="253"/>
      <c r="BG567" s="253"/>
      <c r="BH567" s="253"/>
      <c r="BI567" s="253"/>
      <c r="BJ567" s="253"/>
      <c r="BK567" s="253"/>
      <c r="BL567" s="253"/>
      <c r="BM567" s="253"/>
      <c r="BN567" s="253"/>
      <c r="BO567" s="253"/>
      <c r="BP567" s="253"/>
      <c r="BQ567" s="253"/>
      <c r="BR567" s="253"/>
      <c r="BS567" s="253"/>
      <c r="BT567" s="253"/>
      <c r="BU567" s="253"/>
      <c r="BV567" s="253"/>
      <c r="BW567" s="253"/>
      <c r="BX567" s="253"/>
      <c r="BY567" s="253"/>
      <c r="BZ567" s="253"/>
      <c r="CA567" s="253"/>
      <c r="CB567" s="253"/>
      <c r="CC567" s="253"/>
      <c r="CD567" s="253"/>
      <c r="CE567" s="253"/>
      <c r="CF567" s="253"/>
      <c r="CG567" s="253"/>
      <c r="CH567" s="253"/>
      <c r="CI567" s="253"/>
      <c r="CJ567" s="253"/>
      <c r="CK567" s="253"/>
      <c r="CL567" s="253"/>
      <c r="CM567" s="253"/>
      <c r="CN567" s="253"/>
      <c r="CO567" s="253"/>
      <c r="CP567" s="253"/>
      <c r="CQ567" s="253"/>
      <c r="CR567" s="253"/>
      <c r="CS567" s="253"/>
      <c r="CT567" s="253"/>
      <c r="CU567" s="253"/>
      <c r="CV567" s="253"/>
      <c r="CW567" s="253"/>
      <c r="CX567" s="253"/>
      <c r="CY567" s="253"/>
      <c r="CZ567" s="253"/>
      <c r="DA567" s="253"/>
      <c r="DB567" s="253"/>
      <c r="DC567" s="253"/>
      <c r="DD567" s="253"/>
      <c r="DE567" s="253"/>
      <c r="DF567" s="253"/>
      <c r="DG567" s="253"/>
      <c r="DH567" s="253"/>
      <c r="DI567" s="253"/>
      <c r="DJ567" s="253"/>
      <c r="DK567" s="253"/>
      <c r="DL567" s="253"/>
      <c r="DM567" s="253"/>
      <c r="DN567" s="253"/>
      <c r="DO567" s="253"/>
      <c r="DP567" s="253"/>
      <c r="DQ567" s="253"/>
      <c r="DR567" s="253"/>
      <c r="DS567" s="253"/>
      <c r="DT567" s="253"/>
      <c r="DU567" s="253"/>
      <c r="DV567" s="253"/>
      <c r="DW567" s="253"/>
      <c r="DX567" s="253"/>
      <c r="DY567" s="253"/>
      <c r="DZ567" s="253"/>
      <c r="EA567" s="253"/>
      <c r="EB567" s="253"/>
      <c r="EC567" s="253"/>
      <c r="ED567" s="253"/>
      <c r="EE567" s="253"/>
      <c r="EF567" s="253"/>
      <c r="EG567" s="253"/>
      <c r="EH567" s="253"/>
      <c r="EI567" s="253"/>
      <c r="EJ567" s="253"/>
      <c r="EK567" s="253"/>
      <c r="EL567" s="253"/>
      <c r="EM567" s="253"/>
      <c r="EN567" s="253"/>
      <c r="EO567" s="253"/>
      <c r="EP567" s="253"/>
      <c r="EQ567" s="253"/>
      <c r="ER567" s="253"/>
      <c r="ES567" s="253"/>
      <c r="ET567" s="253"/>
      <c r="EU567" s="253"/>
      <c r="EV567" s="253"/>
      <c r="EW567" s="253"/>
      <c r="EX567" s="253"/>
      <c r="EY567" s="253"/>
      <c r="EZ567" s="253"/>
      <c r="FA567" s="253"/>
      <c r="FB567" s="253"/>
      <c r="FC567" s="253"/>
      <c r="FD567" s="253"/>
      <c r="FE567" s="253"/>
      <c r="FF567" s="253"/>
      <c r="FG567" s="253"/>
      <c r="FH567" s="253"/>
      <c r="FI567" s="253"/>
      <c r="FJ567" s="253"/>
      <c r="FK567" s="253"/>
      <c r="FL567" s="253"/>
      <c r="FM567" s="253"/>
      <c r="FN567" s="253"/>
      <c r="FO567" s="253"/>
      <c r="FP567" s="253"/>
      <c r="FQ567" s="253"/>
      <c r="FR567" s="253"/>
      <c r="FS567" s="253"/>
      <c r="FT567" s="253"/>
      <c r="FU567" s="253"/>
      <c r="FV567" s="253"/>
      <c r="FW567" s="253"/>
      <c r="FX567" s="253"/>
      <c r="FY567" s="253"/>
      <c r="FZ567" s="253"/>
      <c r="GA567" s="253"/>
      <c r="GB567" s="253"/>
      <c r="GC567" s="253"/>
      <c r="GD567" s="253"/>
      <c r="GE567" s="253"/>
      <c r="GF567" s="253"/>
      <c r="GG567" s="253"/>
      <c r="GH567" s="253"/>
      <c r="GI567" s="253"/>
      <c r="GJ567" s="253"/>
      <c r="GK567" s="253"/>
      <c r="GL567" s="253"/>
      <c r="GM567" s="253"/>
      <c r="GN567" s="253"/>
      <c r="GO567" s="253"/>
      <c r="GP567" s="253"/>
      <c r="GQ567" s="253"/>
      <c r="GR567" s="253"/>
      <c r="GS567" s="253"/>
      <c r="GT567" s="253"/>
      <c r="GU567" s="253"/>
      <c r="GV567" s="253"/>
      <c r="GW567" s="253"/>
      <c r="GX567" s="253"/>
      <c r="GY567" s="253"/>
      <c r="GZ567" s="253"/>
      <c r="HA567" s="253"/>
      <c r="HB567" s="253"/>
      <c r="HC567" s="253"/>
      <c r="HD567" s="253"/>
      <c r="HE567" s="253"/>
      <c r="HF567" s="253"/>
    </row>
    <row r="568" spans="1:214" s="312" customFormat="1" ht="15" customHeight="1" x14ac:dyDescent="0.25">
      <c r="A568" s="252"/>
      <c r="B568" s="253"/>
      <c r="C568" s="253"/>
      <c r="D568" s="253"/>
      <c r="E568" s="253"/>
      <c r="F568" s="253"/>
      <c r="G568" s="253"/>
      <c r="H568" s="253"/>
      <c r="I568" s="253"/>
      <c r="J568" s="253"/>
      <c r="K568" s="253"/>
      <c r="L568" s="253"/>
      <c r="M568" s="253"/>
      <c r="N568" s="253"/>
      <c r="O568" s="253"/>
      <c r="P568" s="253"/>
      <c r="Q568" s="253"/>
      <c r="R568" s="253"/>
      <c r="S568" s="253"/>
      <c r="T568" s="253"/>
      <c r="U568" s="253" t="s">
        <v>762</v>
      </c>
      <c r="V568" s="253"/>
      <c r="W568" s="253"/>
      <c r="X568" s="253"/>
      <c r="Y568" s="253"/>
      <c r="Z568" s="253"/>
      <c r="AA568" s="253"/>
      <c r="AB568" s="253"/>
      <c r="AC568" s="253" t="s">
        <v>332</v>
      </c>
      <c r="AD568" s="253"/>
      <c r="AE568" s="253"/>
      <c r="AF568" s="253"/>
      <c r="AG568" s="253"/>
      <c r="AH568" s="253"/>
      <c r="AI568" s="253"/>
      <c r="AJ568" s="253"/>
      <c r="AK568" s="253"/>
      <c r="AL568" s="253"/>
      <c r="AM568" s="253"/>
      <c r="AN568" s="253"/>
      <c r="AO568" s="253"/>
      <c r="AP568" s="253"/>
      <c r="AQ568" s="253"/>
      <c r="AR568" s="253"/>
      <c r="AS568" s="253"/>
      <c r="AT568" s="253"/>
      <c r="AU568" s="253"/>
      <c r="AV568" s="253"/>
      <c r="AW568" s="253"/>
      <c r="AX568" s="253"/>
      <c r="AY568" s="253"/>
      <c r="AZ568" s="253"/>
      <c r="BA568" s="253"/>
      <c r="BB568" s="253"/>
      <c r="BC568" s="253"/>
      <c r="BD568" s="253"/>
      <c r="BE568" s="253"/>
      <c r="BF568" s="253"/>
      <c r="BG568" s="253"/>
      <c r="BH568" s="253"/>
      <c r="BI568" s="253"/>
      <c r="BJ568" s="253"/>
      <c r="BK568" s="253"/>
      <c r="BL568" s="253"/>
      <c r="BM568" s="253"/>
      <c r="BN568" s="253"/>
      <c r="BO568" s="253"/>
      <c r="BP568" s="253"/>
      <c r="BQ568" s="253"/>
      <c r="BR568" s="253"/>
      <c r="BS568" s="253"/>
      <c r="BT568" s="253"/>
      <c r="BU568" s="253"/>
      <c r="BV568" s="253"/>
      <c r="BW568" s="253"/>
      <c r="BX568" s="253"/>
      <c r="BY568" s="253"/>
      <c r="BZ568" s="253"/>
      <c r="CA568" s="253"/>
      <c r="CB568" s="253"/>
      <c r="CC568" s="253"/>
      <c r="CD568" s="253"/>
      <c r="CE568" s="253"/>
      <c r="CF568" s="253"/>
      <c r="CG568" s="253"/>
      <c r="CH568" s="253"/>
      <c r="CI568" s="253"/>
      <c r="CJ568" s="253"/>
      <c r="CK568" s="253"/>
      <c r="CL568" s="253"/>
      <c r="CM568" s="253"/>
      <c r="CN568" s="253"/>
      <c r="CO568" s="253"/>
      <c r="CP568" s="253"/>
      <c r="CQ568" s="253"/>
      <c r="CR568" s="253"/>
      <c r="CS568" s="253"/>
      <c r="CT568" s="253"/>
      <c r="CU568" s="253"/>
      <c r="CV568" s="253"/>
      <c r="CW568" s="253"/>
      <c r="CX568" s="253"/>
      <c r="CY568" s="253"/>
      <c r="CZ568" s="253"/>
      <c r="DA568" s="253"/>
      <c r="DB568" s="253"/>
      <c r="DC568" s="253"/>
      <c r="DD568" s="253"/>
      <c r="DE568" s="253"/>
      <c r="DF568" s="253"/>
      <c r="DG568" s="253"/>
      <c r="DH568" s="253"/>
      <c r="DI568" s="253"/>
      <c r="DJ568" s="253"/>
      <c r="DK568" s="253"/>
      <c r="DL568" s="253"/>
      <c r="DM568" s="253"/>
      <c r="DN568" s="253"/>
      <c r="DO568" s="253"/>
      <c r="DP568" s="253"/>
      <c r="DQ568" s="253"/>
      <c r="DR568" s="253"/>
      <c r="DS568" s="253"/>
      <c r="DT568" s="253"/>
      <c r="DU568" s="253"/>
      <c r="DV568" s="253"/>
      <c r="DW568" s="253"/>
      <c r="DX568" s="253"/>
      <c r="DY568" s="253"/>
      <c r="DZ568" s="253"/>
      <c r="EA568" s="253"/>
      <c r="EB568" s="253"/>
      <c r="EC568" s="253"/>
      <c r="ED568" s="253"/>
      <c r="EE568" s="253"/>
      <c r="EF568" s="253"/>
      <c r="EG568" s="253"/>
      <c r="EH568" s="253"/>
      <c r="EI568" s="253"/>
      <c r="EJ568" s="253"/>
      <c r="EK568" s="253"/>
      <c r="EL568" s="253"/>
      <c r="EM568" s="253"/>
      <c r="EN568" s="253"/>
      <c r="EO568" s="253"/>
      <c r="EP568" s="253"/>
      <c r="EQ568" s="253"/>
      <c r="ER568" s="253"/>
      <c r="ES568" s="253"/>
      <c r="ET568" s="253"/>
      <c r="EU568" s="253"/>
      <c r="EV568" s="253"/>
      <c r="EW568" s="253"/>
      <c r="EX568" s="253"/>
      <c r="EY568" s="253"/>
      <c r="EZ568" s="253"/>
      <c r="FA568" s="253"/>
      <c r="FB568" s="253"/>
      <c r="FC568" s="253"/>
      <c r="FD568" s="253"/>
      <c r="FE568" s="253"/>
      <c r="FF568" s="253"/>
      <c r="FG568" s="253"/>
      <c r="FH568" s="253"/>
      <c r="FI568" s="253"/>
      <c r="FJ568" s="253"/>
      <c r="FK568" s="253"/>
      <c r="FL568" s="253"/>
      <c r="FM568" s="253"/>
      <c r="FN568" s="253"/>
      <c r="FO568" s="253"/>
      <c r="FP568" s="253"/>
      <c r="FQ568" s="253"/>
      <c r="FR568" s="253"/>
      <c r="FS568" s="253"/>
      <c r="FT568" s="253"/>
      <c r="FU568" s="253"/>
      <c r="FV568" s="253"/>
      <c r="FW568" s="253"/>
      <c r="FX568" s="253"/>
      <c r="FY568" s="253"/>
      <c r="FZ568" s="253"/>
      <c r="GA568" s="253"/>
      <c r="GB568" s="253"/>
      <c r="GC568" s="253"/>
      <c r="GD568" s="253"/>
      <c r="GE568" s="253"/>
      <c r="GF568" s="253"/>
      <c r="GG568" s="253"/>
      <c r="GH568" s="253"/>
      <c r="GI568" s="253"/>
      <c r="GJ568" s="253"/>
      <c r="GK568" s="253"/>
      <c r="GL568" s="253"/>
      <c r="GM568" s="253"/>
      <c r="GN568" s="253"/>
      <c r="GO568" s="253"/>
      <c r="GP568" s="253"/>
      <c r="GQ568" s="253"/>
      <c r="GR568" s="253"/>
      <c r="GS568" s="253"/>
      <c r="GT568" s="253"/>
      <c r="GU568" s="253"/>
      <c r="GV568" s="253"/>
      <c r="GW568" s="253"/>
      <c r="GX568" s="253"/>
      <c r="GY568" s="253"/>
      <c r="GZ568" s="253"/>
      <c r="HA568" s="253"/>
      <c r="HB568" s="253"/>
      <c r="HC568" s="253"/>
      <c r="HD568" s="253"/>
      <c r="HE568" s="253"/>
      <c r="HF568" s="253"/>
    </row>
    <row r="569" spans="1:214" s="312" customFormat="1" ht="15" customHeight="1" x14ac:dyDescent="0.25">
      <c r="A569" s="252"/>
      <c r="B569" s="253"/>
      <c r="C569" s="253"/>
      <c r="D569" s="253"/>
      <c r="E569" s="253"/>
      <c r="F569" s="253"/>
      <c r="G569" s="253"/>
      <c r="H569" s="253"/>
      <c r="I569" s="253"/>
      <c r="J569" s="253"/>
      <c r="K569" s="253"/>
      <c r="L569" s="253"/>
      <c r="M569" s="253"/>
      <c r="N569" s="253"/>
      <c r="O569" s="253"/>
      <c r="P569" s="253"/>
      <c r="Q569" s="253"/>
      <c r="R569" s="253"/>
      <c r="S569" s="253"/>
      <c r="T569" s="253"/>
      <c r="U569" s="253" t="s">
        <v>763</v>
      </c>
      <c r="V569" s="253"/>
      <c r="W569" s="253"/>
      <c r="X569" s="253"/>
      <c r="Y569" s="253"/>
      <c r="Z569" s="253"/>
      <c r="AA569" s="253"/>
      <c r="AB569" s="253"/>
      <c r="AC569" s="253" t="s">
        <v>323</v>
      </c>
      <c r="AD569" s="253"/>
      <c r="AE569" s="253"/>
      <c r="AF569" s="253"/>
      <c r="AG569" s="253"/>
      <c r="AH569" s="253"/>
      <c r="AI569" s="253"/>
      <c r="AJ569" s="253"/>
      <c r="AK569" s="253"/>
      <c r="AL569" s="253"/>
      <c r="AM569" s="253"/>
      <c r="AN569" s="253"/>
      <c r="AO569" s="253"/>
      <c r="AP569" s="253"/>
      <c r="AQ569" s="253"/>
      <c r="AR569" s="253"/>
      <c r="AS569" s="253"/>
      <c r="AT569" s="253"/>
      <c r="AU569" s="253"/>
      <c r="AV569" s="253"/>
      <c r="AW569" s="253"/>
      <c r="AX569" s="253"/>
      <c r="AY569" s="253"/>
      <c r="AZ569" s="253"/>
      <c r="BA569" s="253"/>
      <c r="BB569" s="253"/>
      <c r="BC569" s="253"/>
      <c r="BD569" s="253"/>
      <c r="BE569" s="253"/>
      <c r="BF569" s="253"/>
      <c r="BG569" s="253"/>
      <c r="BH569" s="253"/>
      <c r="BI569" s="253"/>
      <c r="BJ569" s="253"/>
      <c r="BK569" s="253"/>
      <c r="BL569" s="253"/>
      <c r="BM569" s="253"/>
      <c r="BN569" s="253"/>
      <c r="BO569" s="253"/>
      <c r="BP569" s="253"/>
      <c r="BQ569" s="253"/>
      <c r="BR569" s="253"/>
      <c r="BS569" s="253"/>
      <c r="BT569" s="253"/>
      <c r="BU569" s="253"/>
      <c r="BV569" s="253"/>
      <c r="BW569" s="253"/>
      <c r="BX569" s="253"/>
      <c r="BY569" s="253"/>
      <c r="BZ569" s="253"/>
      <c r="CA569" s="253"/>
      <c r="CB569" s="253"/>
      <c r="CC569" s="253"/>
      <c r="CD569" s="253"/>
      <c r="CE569" s="253"/>
      <c r="CF569" s="253"/>
      <c r="CG569" s="253"/>
      <c r="CH569" s="253"/>
      <c r="CI569" s="253"/>
      <c r="CJ569" s="253"/>
      <c r="CK569" s="253"/>
      <c r="CL569" s="253"/>
      <c r="CM569" s="253"/>
      <c r="CN569" s="253"/>
      <c r="CO569" s="253"/>
      <c r="CP569" s="253"/>
      <c r="CQ569" s="253"/>
      <c r="CR569" s="253"/>
      <c r="CS569" s="253"/>
      <c r="CT569" s="253"/>
      <c r="CU569" s="253"/>
      <c r="CV569" s="253"/>
      <c r="CW569" s="253"/>
      <c r="CX569" s="253"/>
      <c r="CY569" s="253"/>
      <c r="CZ569" s="253"/>
      <c r="DA569" s="253"/>
      <c r="DB569" s="253"/>
      <c r="DC569" s="253"/>
      <c r="DD569" s="253"/>
      <c r="DE569" s="253"/>
      <c r="DF569" s="253"/>
      <c r="DG569" s="253"/>
      <c r="DH569" s="253"/>
      <c r="DI569" s="253"/>
      <c r="DJ569" s="253"/>
      <c r="DK569" s="253"/>
      <c r="DL569" s="253"/>
      <c r="DM569" s="253"/>
      <c r="DN569" s="253"/>
      <c r="DO569" s="253"/>
      <c r="DP569" s="253"/>
      <c r="DQ569" s="253"/>
      <c r="DR569" s="253"/>
      <c r="DS569" s="253"/>
      <c r="DT569" s="253"/>
      <c r="DU569" s="253"/>
      <c r="DV569" s="253"/>
      <c r="DW569" s="253"/>
      <c r="DX569" s="253"/>
      <c r="DY569" s="253"/>
      <c r="DZ569" s="253"/>
      <c r="EA569" s="253"/>
      <c r="EB569" s="253"/>
      <c r="EC569" s="253"/>
      <c r="ED569" s="253"/>
      <c r="EE569" s="253"/>
      <c r="EF569" s="253"/>
      <c r="EG569" s="253"/>
      <c r="EH569" s="253"/>
      <c r="EI569" s="253"/>
      <c r="EJ569" s="253"/>
      <c r="EK569" s="253"/>
      <c r="EL569" s="253"/>
      <c r="EM569" s="253"/>
      <c r="EN569" s="253"/>
      <c r="EO569" s="253"/>
      <c r="EP569" s="253"/>
      <c r="EQ569" s="253"/>
      <c r="ER569" s="253"/>
      <c r="ES569" s="253"/>
      <c r="ET569" s="253"/>
      <c r="EU569" s="253"/>
      <c r="EV569" s="253"/>
      <c r="EW569" s="253"/>
      <c r="EX569" s="253"/>
      <c r="EY569" s="253"/>
      <c r="EZ569" s="253"/>
      <c r="FA569" s="253"/>
      <c r="FB569" s="253"/>
      <c r="FC569" s="253"/>
      <c r="FD569" s="253"/>
      <c r="FE569" s="253"/>
      <c r="FF569" s="253"/>
      <c r="FG569" s="253"/>
      <c r="FH569" s="253"/>
      <c r="FI569" s="253"/>
      <c r="FJ569" s="253"/>
      <c r="FK569" s="253"/>
      <c r="FL569" s="253"/>
      <c r="FM569" s="253"/>
      <c r="FN569" s="253"/>
      <c r="FO569" s="253"/>
      <c r="FP569" s="253"/>
      <c r="FQ569" s="253"/>
      <c r="FR569" s="253"/>
      <c r="FS569" s="253"/>
      <c r="FT569" s="253"/>
      <c r="FU569" s="253"/>
      <c r="FV569" s="253"/>
      <c r="FW569" s="253"/>
      <c r="FX569" s="253"/>
      <c r="FY569" s="253"/>
      <c r="FZ569" s="253"/>
      <c r="GA569" s="253"/>
      <c r="GB569" s="253"/>
      <c r="GC569" s="253"/>
      <c r="GD569" s="253"/>
      <c r="GE569" s="253"/>
      <c r="GF569" s="253"/>
      <c r="GG569" s="253"/>
      <c r="GH569" s="253"/>
      <c r="GI569" s="253"/>
      <c r="GJ569" s="253"/>
      <c r="GK569" s="253"/>
      <c r="GL569" s="253"/>
      <c r="GM569" s="253"/>
      <c r="GN569" s="253"/>
      <c r="GO569" s="253"/>
      <c r="GP569" s="253"/>
      <c r="GQ569" s="253"/>
      <c r="GR569" s="253"/>
      <c r="GS569" s="253"/>
      <c r="GT569" s="253"/>
      <c r="GU569" s="253"/>
      <c r="GV569" s="253"/>
      <c r="GW569" s="253"/>
      <c r="GX569" s="253"/>
      <c r="GY569" s="253"/>
      <c r="GZ569" s="253"/>
      <c r="HA569" s="253"/>
      <c r="HB569" s="253"/>
      <c r="HC569" s="253"/>
      <c r="HD569" s="253"/>
      <c r="HE569" s="253"/>
      <c r="HF569" s="253"/>
    </row>
    <row r="570" spans="1:214" s="312" customFormat="1" ht="15" customHeight="1" x14ac:dyDescent="0.25">
      <c r="A570" s="252"/>
      <c r="B570" s="253"/>
      <c r="C570" s="253"/>
      <c r="D570" s="253"/>
      <c r="E570" s="253"/>
      <c r="F570" s="253"/>
      <c r="G570" s="253"/>
      <c r="H570" s="253"/>
      <c r="I570" s="253"/>
      <c r="J570" s="253"/>
      <c r="K570" s="253"/>
      <c r="L570" s="253"/>
      <c r="M570" s="253"/>
      <c r="N570" s="253"/>
      <c r="O570" s="253"/>
      <c r="P570" s="253"/>
      <c r="Q570" s="253"/>
      <c r="R570" s="253"/>
      <c r="S570" s="253"/>
      <c r="T570" s="253"/>
      <c r="U570" s="253" t="s">
        <v>764</v>
      </c>
      <c r="V570" s="253"/>
      <c r="W570" s="253"/>
      <c r="X570" s="253"/>
      <c r="Y570" s="253"/>
      <c r="Z570" s="253"/>
      <c r="AA570" s="253"/>
      <c r="AB570" s="253"/>
      <c r="AC570" s="253" t="s">
        <v>393</v>
      </c>
      <c r="AD570" s="253"/>
      <c r="AE570" s="253"/>
      <c r="AF570" s="253"/>
      <c r="AG570" s="253"/>
      <c r="AH570" s="253"/>
      <c r="AI570" s="253"/>
      <c r="AJ570" s="253"/>
      <c r="AK570" s="253"/>
      <c r="AL570" s="253"/>
      <c r="AM570" s="253"/>
      <c r="AN570" s="253"/>
      <c r="AO570" s="253"/>
      <c r="AP570" s="253"/>
      <c r="AQ570" s="253"/>
      <c r="AR570" s="253"/>
      <c r="AS570" s="253"/>
      <c r="AT570" s="253"/>
      <c r="AU570" s="253"/>
      <c r="AV570" s="253"/>
      <c r="AW570" s="253"/>
      <c r="AX570" s="253"/>
      <c r="AY570" s="253"/>
      <c r="AZ570" s="253"/>
      <c r="BA570" s="253"/>
      <c r="BB570" s="253"/>
      <c r="BC570" s="253"/>
      <c r="BD570" s="253"/>
      <c r="BE570" s="253"/>
      <c r="BF570" s="253"/>
      <c r="BG570" s="253"/>
      <c r="BH570" s="253"/>
      <c r="BI570" s="253"/>
      <c r="BJ570" s="253"/>
      <c r="BK570" s="253"/>
      <c r="BL570" s="253"/>
      <c r="BM570" s="253"/>
      <c r="BN570" s="253"/>
      <c r="BO570" s="253"/>
      <c r="BP570" s="253"/>
      <c r="BQ570" s="253"/>
      <c r="BR570" s="253"/>
      <c r="BS570" s="253"/>
      <c r="BT570" s="253"/>
      <c r="BU570" s="253"/>
      <c r="BV570" s="253"/>
      <c r="BW570" s="253"/>
      <c r="BX570" s="253"/>
      <c r="BY570" s="253"/>
      <c r="BZ570" s="253"/>
      <c r="CA570" s="253"/>
      <c r="CB570" s="253"/>
      <c r="CC570" s="253"/>
      <c r="CD570" s="253"/>
      <c r="CE570" s="253"/>
      <c r="CF570" s="253"/>
      <c r="CG570" s="253"/>
      <c r="CH570" s="253"/>
      <c r="CI570" s="253"/>
      <c r="CJ570" s="253"/>
      <c r="CK570" s="253"/>
      <c r="CL570" s="253"/>
      <c r="CM570" s="253"/>
      <c r="CN570" s="253"/>
      <c r="CO570" s="253"/>
      <c r="CP570" s="253"/>
      <c r="CQ570" s="253"/>
      <c r="CR570" s="253"/>
      <c r="CS570" s="253"/>
      <c r="CT570" s="253"/>
      <c r="CU570" s="253"/>
      <c r="CV570" s="253"/>
      <c r="CW570" s="253"/>
      <c r="CX570" s="253"/>
      <c r="CY570" s="253"/>
      <c r="CZ570" s="253"/>
      <c r="DA570" s="253"/>
      <c r="DB570" s="253"/>
      <c r="DC570" s="253"/>
      <c r="DD570" s="253"/>
      <c r="DE570" s="253"/>
      <c r="DF570" s="253"/>
      <c r="DG570" s="253"/>
      <c r="DH570" s="253"/>
      <c r="DI570" s="253"/>
      <c r="DJ570" s="253"/>
      <c r="DK570" s="253"/>
      <c r="DL570" s="253"/>
      <c r="DM570" s="253"/>
      <c r="DN570" s="253"/>
      <c r="DO570" s="253"/>
      <c r="DP570" s="253"/>
      <c r="DQ570" s="253"/>
      <c r="DR570" s="253"/>
      <c r="DS570" s="253"/>
      <c r="DT570" s="253"/>
      <c r="DU570" s="253"/>
      <c r="DV570" s="253"/>
      <c r="DW570" s="253"/>
      <c r="DX570" s="253"/>
      <c r="DY570" s="253"/>
      <c r="DZ570" s="253"/>
      <c r="EA570" s="253"/>
      <c r="EB570" s="253"/>
      <c r="EC570" s="253"/>
      <c r="ED570" s="253"/>
      <c r="EE570" s="253"/>
      <c r="EF570" s="253"/>
      <c r="EG570" s="253"/>
      <c r="EH570" s="253"/>
      <c r="EI570" s="253"/>
      <c r="EJ570" s="253"/>
      <c r="EK570" s="253"/>
      <c r="EL570" s="253"/>
      <c r="EM570" s="253"/>
      <c r="EN570" s="253"/>
      <c r="EO570" s="253"/>
      <c r="EP570" s="253"/>
      <c r="EQ570" s="253"/>
      <c r="ER570" s="253"/>
      <c r="ES570" s="253"/>
      <c r="ET570" s="253"/>
      <c r="EU570" s="253"/>
      <c r="EV570" s="253"/>
      <c r="EW570" s="253"/>
      <c r="EX570" s="253"/>
      <c r="EY570" s="253"/>
      <c r="EZ570" s="253"/>
      <c r="FA570" s="253"/>
      <c r="FB570" s="253"/>
      <c r="FC570" s="253"/>
      <c r="FD570" s="253"/>
      <c r="FE570" s="253"/>
      <c r="FF570" s="253"/>
      <c r="FG570" s="253"/>
      <c r="FH570" s="253"/>
      <c r="FI570" s="253"/>
      <c r="FJ570" s="253"/>
      <c r="FK570" s="253"/>
      <c r="FL570" s="253"/>
      <c r="FM570" s="253"/>
      <c r="FN570" s="253"/>
      <c r="FO570" s="253"/>
      <c r="FP570" s="253"/>
      <c r="FQ570" s="253"/>
      <c r="FR570" s="253"/>
      <c r="FS570" s="253"/>
      <c r="FT570" s="253"/>
      <c r="FU570" s="253"/>
      <c r="FV570" s="253"/>
      <c r="FW570" s="253"/>
      <c r="FX570" s="253"/>
      <c r="FY570" s="253"/>
      <c r="FZ570" s="253"/>
      <c r="GA570" s="253"/>
      <c r="GB570" s="253"/>
      <c r="GC570" s="253"/>
      <c r="GD570" s="253"/>
      <c r="GE570" s="253"/>
      <c r="GF570" s="253"/>
      <c r="GG570" s="253"/>
      <c r="GH570" s="253"/>
      <c r="GI570" s="253"/>
      <c r="GJ570" s="253"/>
      <c r="GK570" s="253"/>
      <c r="GL570" s="253"/>
      <c r="GM570" s="253"/>
      <c r="GN570" s="253"/>
      <c r="GO570" s="253"/>
      <c r="GP570" s="253"/>
      <c r="GQ570" s="253"/>
      <c r="GR570" s="253"/>
      <c r="GS570" s="253"/>
      <c r="GT570" s="253"/>
      <c r="GU570" s="253"/>
      <c r="GV570" s="253"/>
      <c r="GW570" s="253"/>
      <c r="GX570" s="253"/>
      <c r="GY570" s="253"/>
      <c r="GZ570" s="253"/>
      <c r="HA570" s="253"/>
      <c r="HB570" s="253"/>
      <c r="HC570" s="253"/>
      <c r="HD570" s="253"/>
      <c r="HE570" s="253"/>
      <c r="HF570" s="253"/>
    </row>
    <row r="571" spans="1:214" s="312" customFormat="1" ht="15" customHeight="1" x14ac:dyDescent="0.25">
      <c r="A571" s="252"/>
      <c r="B571" s="253"/>
      <c r="C571" s="253"/>
      <c r="D571" s="253"/>
      <c r="E571" s="253"/>
      <c r="F571" s="253"/>
      <c r="G571" s="253"/>
      <c r="H571" s="253"/>
      <c r="I571" s="253"/>
      <c r="J571" s="253"/>
      <c r="K571" s="253"/>
      <c r="L571" s="253"/>
      <c r="M571" s="253"/>
      <c r="N571" s="253"/>
      <c r="O571" s="253"/>
      <c r="P571" s="253"/>
      <c r="Q571" s="253"/>
      <c r="R571" s="253"/>
      <c r="S571" s="253"/>
      <c r="T571" s="253"/>
      <c r="U571" s="253" t="s">
        <v>765</v>
      </c>
      <c r="V571" s="253"/>
      <c r="W571" s="253"/>
      <c r="X571" s="253"/>
      <c r="Y571" s="253"/>
      <c r="Z571" s="253"/>
      <c r="AA571" s="253"/>
      <c r="AB571" s="253"/>
      <c r="AC571" s="253" t="s">
        <v>393</v>
      </c>
      <c r="AD571" s="253"/>
      <c r="AE571" s="253"/>
      <c r="AF571" s="253"/>
      <c r="AG571" s="253"/>
      <c r="AH571" s="253"/>
      <c r="AI571" s="253"/>
      <c r="AJ571" s="253"/>
      <c r="AK571" s="253"/>
      <c r="AL571" s="253"/>
      <c r="AM571" s="253"/>
      <c r="AN571" s="253"/>
      <c r="AO571" s="253"/>
      <c r="AP571" s="253"/>
      <c r="AQ571" s="253"/>
      <c r="AR571" s="253"/>
      <c r="AS571" s="253"/>
      <c r="AT571" s="253"/>
      <c r="AU571" s="253"/>
      <c r="AV571" s="253"/>
      <c r="AW571" s="253"/>
      <c r="AX571" s="253"/>
      <c r="AY571" s="253"/>
      <c r="AZ571" s="253"/>
      <c r="BA571" s="253"/>
      <c r="BB571" s="253"/>
      <c r="BC571" s="253"/>
      <c r="BD571" s="253"/>
      <c r="BE571" s="253"/>
      <c r="BF571" s="253"/>
      <c r="BG571" s="253"/>
      <c r="BH571" s="253"/>
      <c r="BI571" s="253"/>
      <c r="BJ571" s="253"/>
      <c r="BK571" s="253"/>
      <c r="BL571" s="253"/>
      <c r="BM571" s="253"/>
      <c r="BN571" s="253"/>
      <c r="BO571" s="253"/>
      <c r="BP571" s="253"/>
      <c r="BQ571" s="253"/>
      <c r="BR571" s="253"/>
      <c r="BS571" s="253"/>
      <c r="BT571" s="253"/>
      <c r="BU571" s="253"/>
      <c r="BV571" s="253"/>
      <c r="BW571" s="253"/>
      <c r="BX571" s="253"/>
      <c r="BY571" s="253"/>
      <c r="BZ571" s="253"/>
      <c r="CA571" s="253"/>
      <c r="CB571" s="253"/>
      <c r="CC571" s="253"/>
      <c r="CD571" s="253"/>
      <c r="CE571" s="253"/>
      <c r="CF571" s="253"/>
      <c r="CG571" s="253"/>
      <c r="CH571" s="253"/>
      <c r="CI571" s="253"/>
      <c r="CJ571" s="253"/>
      <c r="CK571" s="253"/>
      <c r="CL571" s="253"/>
      <c r="CM571" s="253"/>
      <c r="CN571" s="253"/>
      <c r="CO571" s="253"/>
      <c r="CP571" s="253"/>
      <c r="CQ571" s="253"/>
      <c r="CR571" s="253"/>
      <c r="CS571" s="253"/>
      <c r="CT571" s="253"/>
      <c r="CU571" s="253"/>
      <c r="CV571" s="253"/>
      <c r="CW571" s="253"/>
      <c r="CX571" s="253"/>
      <c r="CY571" s="253"/>
      <c r="CZ571" s="253"/>
      <c r="DA571" s="253"/>
      <c r="DB571" s="253"/>
      <c r="DC571" s="253"/>
      <c r="DD571" s="253"/>
      <c r="DE571" s="253"/>
      <c r="DF571" s="253"/>
      <c r="DG571" s="253"/>
      <c r="DH571" s="253"/>
      <c r="DI571" s="253"/>
      <c r="DJ571" s="253"/>
      <c r="DK571" s="253"/>
      <c r="DL571" s="253"/>
      <c r="DM571" s="253"/>
      <c r="DN571" s="253"/>
      <c r="DO571" s="253"/>
      <c r="DP571" s="253"/>
      <c r="DQ571" s="253"/>
      <c r="DR571" s="253"/>
      <c r="DS571" s="253"/>
      <c r="DT571" s="253"/>
      <c r="DU571" s="253"/>
      <c r="DV571" s="253"/>
      <c r="DW571" s="253"/>
      <c r="DX571" s="253"/>
      <c r="DY571" s="253"/>
      <c r="DZ571" s="253"/>
      <c r="EA571" s="253"/>
      <c r="EB571" s="253"/>
      <c r="EC571" s="253"/>
      <c r="ED571" s="253"/>
      <c r="EE571" s="253"/>
      <c r="EF571" s="253"/>
      <c r="EG571" s="253"/>
      <c r="EH571" s="253"/>
      <c r="EI571" s="253"/>
      <c r="EJ571" s="253"/>
      <c r="EK571" s="253"/>
      <c r="EL571" s="253"/>
      <c r="EM571" s="253"/>
      <c r="EN571" s="253"/>
      <c r="EO571" s="253"/>
      <c r="EP571" s="253"/>
      <c r="EQ571" s="253"/>
      <c r="ER571" s="253"/>
      <c r="ES571" s="253"/>
      <c r="ET571" s="253"/>
      <c r="EU571" s="253"/>
      <c r="EV571" s="253"/>
      <c r="EW571" s="253"/>
      <c r="EX571" s="253"/>
      <c r="EY571" s="253"/>
      <c r="EZ571" s="253"/>
      <c r="FA571" s="253"/>
      <c r="FB571" s="253"/>
      <c r="FC571" s="253"/>
      <c r="FD571" s="253"/>
      <c r="FE571" s="253"/>
      <c r="FF571" s="253"/>
      <c r="FG571" s="253"/>
      <c r="FH571" s="253"/>
      <c r="FI571" s="253"/>
      <c r="FJ571" s="253"/>
      <c r="FK571" s="253"/>
      <c r="FL571" s="253"/>
      <c r="FM571" s="253"/>
      <c r="FN571" s="253"/>
      <c r="FO571" s="253"/>
      <c r="FP571" s="253"/>
      <c r="FQ571" s="253"/>
      <c r="FR571" s="253"/>
      <c r="FS571" s="253"/>
      <c r="FT571" s="253"/>
      <c r="FU571" s="253"/>
      <c r="FV571" s="253"/>
      <c r="FW571" s="253"/>
      <c r="FX571" s="253"/>
      <c r="FY571" s="253"/>
      <c r="FZ571" s="253"/>
      <c r="GA571" s="253"/>
      <c r="GB571" s="253"/>
      <c r="GC571" s="253"/>
      <c r="GD571" s="253"/>
      <c r="GE571" s="253"/>
      <c r="GF571" s="253"/>
      <c r="GG571" s="253"/>
      <c r="GH571" s="253"/>
      <c r="GI571" s="253"/>
      <c r="GJ571" s="253"/>
      <c r="GK571" s="253"/>
      <c r="GL571" s="253"/>
      <c r="GM571" s="253"/>
      <c r="GN571" s="253"/>
      <c r="GO571" s="253"/>
      <c r="GP571" s="253"/>
      <c r="GQ571" s="253"/>
      <c r="GR571" s="253"/>
      <c r="GS571" s="253"/>
      <c r="GT571" s="253"/>
      <c r="GU571" s="253"/>
      <c r="GV571" s="253"/>
      <c r="GW571" s="253"/>
      <c r="GX571" s="253"/>
      <c r="GY571" s="253"/>
      <c r="GZ571" s="253"/>
      <c r="HA571" s="253"/>
      <c r="HB571" s="253"/>
      <c r="HC571" s="253"/>
      <c r="HD571" s="253"/>
      <c r="HE571" s="253"/>
      <c r="HF571" s="253"/>
    </row>
    <row r="572" spans="1:214" s="312" customFormat="1" ht="15" customHeight="1" x14ac:dyDescent="0.25">
      <c r="A572" s="252"/>
      <c r="B572" s="253"/>
      <c r="C572" s="253"/>
      <c r="D572" s="253"/>
      <c r="E572" s="253"/>
      <c r="F572" s="253"/>
      <c r="G572" s="253"/>
      <c r="H572" s="253"/>
      <c r="I572" s="253"/>
      <c r="J572" s="253"/>
      <c r="K572" s="253"/>
      <c r="L572" s="253"/>
      <c r="M572" s="253"/>
      <c r="N572" s="253"/>
      <c r="O572" s="253"/>
      <c r="P572" s="253"/>
      <c r="Q572" s="253"/>
      <c r="R572" s="253"/>
      <c r="S572" s="253"/>
      <c r="T572" s="253"/>
      <c r="U572" s="253" t="s">
        <v>766</v>
      </c>
      <c r="V572" s="253"/>
      <c r="W572" s="253"/>
      <c r="X572" s="253"/>
      <c r="Y572" s="253"/>
      <c r="Z572" s="253"/>
      <c r="AA572" s="253"/>
      <c r="AB572" s="253"/>
      <c r="AC572" s="253" t="s">
        <v>320</v>
      </c>
      <c r="AD572" s="253"/>
      <c r="AE572" s="253"/>
      <c r="AF572" s="253"/>
      <c r="AG572" s="253"/>
      <c r="AH572" s="253"/>
      <c r="AI572" s="253"/>
      <c r="AJ572" s="253"/>
      <c r="AK572" s="253"/>
      <c r="AL572" s="253"/>
      <c r="AM572" s="253"/>
      <c r="AN572" s="253"/>
      <c r="AO572" s="253"/>
      <c r="AP572" s="253"/>
      <c r="AQ572" s="253"/>
      <c r="AR572" s="253"/>
      <c r="AS572" s="253"/>
      <c r="AT572" s="253"/>
      <c r="AU572" s="253"/>
      <c r="AV572" s="253"/>
      <c r="AW572" s="253"/>
      <c r="AX572" s="253"/>
      <c r="AY572" s="253"/>
      <c r="AZ572" s="253"/>
      <c r="BA572" s="253"/>
      <c r="BB572" s="253"/>
      <c r="BC572" s="253"/>
      <c r="BD572" s="253"/>
      <c r="BE572" s="253"/>
      <c r="BF572" s="253"/>
      <c r="BG572" s="253"/>
      <c r="BH572" s="253"/>
      <c r="BI572" s="253"/>
      <c r="BJ572" s="253"/>
      <c r="BK572" s="253"/>
      <c r="BL572" s="253"/>
      <c r="BM572" s="253"/>
      <c r="BN572" s="253"/>
      <c r="BO572" s="253"/>
      <c r="BP572" s="253"/>
      <c r="BQ572" s="253"/>
      <c r="BR572" s="253"/>
      <c r="BS572" s="253"/>
      <c r="BT572" s="253"/>
      <c r="BU572" s="253"/>
      <c r="BV572" s="253"/>
      <c r="BW572" s="253"/>
      <c r="BX572" s="253"/>
      <c r="BY572" s="253"/>
      <c r="BZ572" s="253"/>
      <c r="CA572" s="253"/>
      <c r="CB572" s="253"/>
      <c r="CC572" s="253"/>
      <c r="CD572" s="253"/>
      <c r="CE572" s="253"/>
      <c r="CF572" s="253"/>
      <c r="CG572" s="253"/>
      <c r="CH572" s="253"/>
      <c r="CI572" s="253"/>
      <c r="CJ572" s="253"/>
      <c r="CK572" s="253"/>
      <c r="CL572" s="253"/>
      <c r="CM572" s="253"/>
      <c r="CN572" s="253"/>
      <c r="CO572" s="253"/>
      <c r="CP572" s="253"/>
      <c r="CQ572" s="253"/>
      <c r="CR572" s="253"/>
      <c r="CS572" s="253"/>
      <c r="CT572" s="253"/>
      <c r="CU572" s="253"/>
      <c r="CV572" s="253"/>
      <c r="CW572" s="253"/>
      <c r="CX572" s="253"/>
      <c r="CY572" s="253"/>
      <c r="CZ572" s="253"/>
      <c r="DA572" s="253"/>
      <c r="DB572" s="253"/>
      <c r="DC572" s="253"/>
      <c r="DD572" s="253"/>
      <c r="DE572" s="253"/>
      <c r="DF572" s="253"/>
      <c r="DG572" s="253"/>
      <c r="DH572" s="253"/>
      <c r="DI572" s="253"/>
      <c r="DJ572" s="253"/>
      <c r="DK572" s="253"/>
      <c r="DL572" s="253"/>
      <c r="DM572" s="253"/>
      <c r="DN572" s="253"/>
      <c r="DO572" s="253"/>
      <c r="DP572" s="253"/>
      <c r="DQ572" s="253"/>
      <c r="DR572" s="253"/>
      <c r="DS572" s="253"/>
      <c r="DT572" s="253"/>
      <c r="DU572" s="253"/>
      <c r="DV572" s="253"/>
      <c r="DW572" s="253"/>
      <c r="DX572" s="253"/>
      <c r="DY572" s="253"/>
      <c r="DZ572" s="253"/>
      <c r="EA572" s="253"/>
      <c r="EB572" s="253"/>
      <c r="EC572" s="253"/>
      <c r="ED572" s="253"/>
      <c r="EE572" s="253"/>
      <c r="EF572" s="253"/>
      <c r="EG572" s="253"/>
      <c r="EH572" s="253"/>
      <c r="EI572" s="253"/>
      <c r="EJ572" s="253"/>
      <c r="EK572" s="253"/>
      <c r="EL572" s="253"/>
      <c r="EM572" s="253"/>
      <c r="EN572" s="253"/>
      <c r="EO572" s="253"/>
      <c r="EP572" s="253"/>
      <c r="EQ572" s="253"/>
      <c r="ER572" s="253"/>
      <c r="ES572" s="253"/>
      <c r="ET572" s="253"/>
      <c r="EU572" s="253"/>
      <c r="EV572" s="253"/>
      <c r="EW572" s="253"/>
      <c r="EX572" s="253"/>
      <c r="EY572" s="253"/>
      <c r="EZ572" s="253"/>
      <c r="FA572" s="253"/>
      <c r="FB572" s="253"/>
      <c r="FC572" s="253"/>
      <c r="FD572" s="253"/>
      <c r="FE572" s="253"/>
      <c r="FF572" s="253"/>
      <c r="FG572" s="253"/>
      <c r="FH572" s="253"/>
      <c r="FI572" s="253"/>
      <c r="FJ572" s="253"/>
      <c r="FK572" s="253"/>
      <c r="FL572" s="253"/>
      <c r="FM572" s="253"/>
      <c r="FN572" s="253"/>
      <c r="FO572" s="253"/>
      <c r="FP572" s="253"/>
      <c r="FQ572" s="253"/>
      <c r="FR572" s="253"/>
      <c r="FS572" s="253"/>
      <c r="FT572" s="253"/>
      <c r="FU572" s="253"/>
      <c r="FV572" s="253"/>
      <c r="FW572" s="253"/>
      <c r="FX572" s="253"/>
      <c r="FY572" s="253"/>
      <c r="FZ572" s="253"/>
      <c r="GA572" s="253"/>
      <c r="GB572" s="253"/>
      <c r="GC572" s="253"/>
      <c r="GD572" s="253"/>
      <c r="GE572" s="253"/>
      <c r="GF572" s="253"/>
      <c r="GG572" s="253"/>
      <c r="GH572" s="253"/>
      <c r="GI572" s="253"/>
      <c r="GJ572" s="253"/>
      <c r="GK572" s="253"/>
      <c r="GL572" s="253"/>
      <c r="GM572" s="253"/>
      <c r="GN572" s="253"/>
      <c r="GO572" s="253"/>
      <c r="GP572" s="253"/>
      <c r="GQ572" s="253"/>
      <c r="GR572" s="253"/>
      <c r="GS572" s="253"/>
      <c r="GT572" s="253"/>
      <c r="GU572" s="253"/>
      <c r="GV572" s="253"/>
      <c r="GW572" s="253"/>
      <c r="GX572" s="253"/>
      <c r="GY572" s="253"/>
      <c r="GZ572" s="253"/>
      <c r="HA572" s="253"/>
      <c r="HB572" s="253"/>
      <c r="HC572" s="253"/>
      <c r="HD572" s="253"/>
      <c r="HE572" s="253"/>
      <c r="HF572" s="253"/>
    </row>
    <row r="573" spans="1:214" s="312" customFormat="1" ht="15" customHeight="1" x14ac:dyDescent="0.25">
      <c r="A573" s="252"/>
      <c r="B573" s="253"/>
      <c r="C573" s="253"/>
      <c r="D573" s="253"/>
      <c r="E573" s="253"/>
      <c r="F573" s="253"/>
      <c r="G573" s="253"/>
      <c r="H573" s="253"/>
      <c r="I573" s="253"/>
      <c r="J573" s="253"/>
      <c r="K573" s="253"/>
      <c r="L573" s="253"/>
      <c r="M573" s="253"/>
      <c r="N573" s="253"/>
      <c r="O573" s="253"/>
      <c r="P573" s="253"/>
      <c r="Q573" s="253"/>
      <c r="R573" s="253"/>
      <c r="S573" s="253"/>
      <c r="T573" s="253"/>
      <c r="U573" s="253" t="s">
        <v>767</v>
      </c>
      <c r="V573" s="253"/>
      <c r="W573" s="253"/>
      <c r="X573" s="253"/>
      <c r="Y573" s="253"/>
      <c r="Z573" s="253"/>
      <c r="AA573" s="253"/>
      <c r="AB573" s="253"/>
      <c r="AC573" s="253" t="s">
        <v>320</v>
      </c>
      <c r="AD573" s="253"/>
      <c r="AE573" s="253"/>
      <c r="AF573" s="253"/>
      <c r="AG573" s="253"/>
      <c r="AH573" s="253"/>
      <c r="AI573" s="253"/>
      <c r="AJ573" s="253"/>
      <c r="AK573" s="253"/>
      <c r="AL573" s="253"/>
      <c r="AM573" s="253"/>
      <c r="AN573" s="253"/>
      <c r="AO573" s="253"/>
      <c r="AP573" s="253"/>
      <c r="AQ573" s="253"/>
      <c r="AR573" s="253"/>
      <c r="AS573" s="253"/>
      <c r="AT573" s="253"/>
      <c r="AU573" s="253"/>
      <c r="AV573" s="253"/>
      <c r="AW573" s="253"/>
      <c r="AX573" s="253"/>
      <c r="AY573" s="253"/>
      <c r="AZ573" s="253"/>
      <c r="BA573" s="253"/>
      <c r="BB573" s="253"/>
      <c r="BC573" s="253"/>
      <c r="BD573" s="253"/>
      <c r="BE573" s="253"/>
      <c r="BF573" s="253"/>
      <c r="BG573" s="253"/>
      <c r="BH573" s="253"/>
      <c r="BI573" s="253"/>
      <c r="BJ573" s="253"/>
      <c r="BK573" s="253"/>
      <c r="BL573" s="253"/>
      <c r="BM573" s="253"/>
      <c r="BN573" s="253"/>
      <c r="BO573" s="253"/>
      <c r="BP573" s="253"/>
      <c r="BQ573" s="253"/>
      <c r="BR573" s="253"/>
      <c r="BS573" s="253"/>
      <c r="BT573" s="253"/>
      <c r="BU573" s="253"/>
      <c r="BV573" s="253"/>
      <c r="BW573" s="253"/>
      <c r="BX573" s="253"/>
      <c r="BY573" s="253"/>
      <c r="BZ573" s="253"/>
      <c r="CA573" s="253"/>
      <c r="CB573" s="253"/>
      <c r="CC573" s="253"/>
      <c r="CD573" s="253"/>
      <c r="CE573" s="253"/>
      <c r="CF573" s="253"/>
      <c r="CG573" s="253"/>
      <c r="CH573" s="253"/>
      <c r="CI573" s="253"/>
      <c r="CJ573" s="253"/>
      <c r="CK573" s="253"/>
      <c r="CL573" s="253"/>
      <c r="CM573" s="253"/>
      <c r="CN573" s="253"/>
      <c r="CO573" s="253"/>
      <c r="CP573" s="253"/>
      <c r="CQ573" s="253"/>
      <c r="CR573" s="253"/>
      <c r="CS573" s="253"/>
      <c r="CT573" s="253"/>
      <c r="CU573" s="253"/>
      <c r="CV573" s="253"/>
      <c r="CW573" s="253"/>
      <c r="CX573" s="253"/>
      <c r="CY573" s="253"/>
      <c r="CZ573" s="253"/>
      <c r="DA573" s="253"/>
      <c r="DB573" s="253"/>
      <c r="DC573" s="253"/>
      <c r="DD573" s="253"/>
      <c r="DE573" s="253"/>
      <c r="DF573" s="253"/>
      <c r="DG573" s="253"/>
      <c r="DH573" s="253"/>
      <c r="DI573" s="253"/>
      <c r="DJ573" s="253"/>
      <c r="DK573" s="253"/>
      <c r="DL573" s="253"/>
      <c r="DM573" s="253"/>
      <c r="DN573" s="253"/>
      <c r="DO573" s="253"/>
      <c r="DP573" s="253"/>
      <c r="DQ573" s="253"/>
      <c r="DR573" s="253"/>
      <c r="DS573" s="253"/>
      <c r="DT573" s="253"/>
      <c r="DU573" s="253"/>
      <c r="DV573" s="253"/>
      <c r="DW573" s="253"/>
      <c r="DX573" s="253"/>
      <c r="DY573" s="253"/>
      <c r="DZ573" s="253"/>
      <c r="EA573" s="253"/>
      <c r="EB573" s="253"/>
      <c r="EC573" s="253"/>
      <c r="ED573" s="253"/>
      <c r="EE573" s="253"/>
      <c r="EF573" s="253"/>
      <c r="EG573" s="253"/>
      <c r="EH573" s="253"/>
      <c r="EI573" s="253"/>
      <c r="EJ573" s="253"/>
      <c r="EK573" s="253"/>
      <c r="EL573" s="253"/>
      <c r="EM573" s="253"/>
      <c r="EN573" s="253"/>
      <c r="EO573" s="253"/>
      <c r="EP573" s="253"/>
      <c r="EQ573" s="253"/>
      <c r="ER573" s="253"/>
      <c r="ES573" s="253"/>
      <c r="ET573" s="253"/>
      <c r="EU573" s="253"/>
      <c r="EV573" s="253"/>
      <c r="EW573" s="253"/>
      <c r="EX573" s="253"/>
      <c r="EY573" s="253"/>
      <c r="EZ573" s="253"/>
      <c r="FA573" s="253"/>
      <c r="FB573" s="253"/>
      <c r="FC573" s="253"/>
      <c r="FD573" s="253"/>
      <c r="FE573" s="253"/>
      <c r="FF573" s="253"/>
      <c r="FG573" s="253"/>
      <c r="FH573" s="253"/>
      <c r="FI573" s="253"/>
      <c r="FJ573" s="253"/>
      <c r="FK573" s="253"/>
      <c r="FL573" s="253"/>
      <c r="FM573" s="253"/>
      <c r="FN573" s="253"/>
      <c r="FO573" s="253"/>
      <c r="FP573" s="253"/>
      <c r="FQ573" s="253"/>
      <c r="FR573" s="253"/>
      <c r="FS573" s="253"/>
      <c r="FT573" s="253"/>
      <c r="FU573" s="253"/>
      <c r="FV573" s="253"/>
      <c r="FW573" s="253"/>
      <c r="FX573" s="253"/>
      <c r="FY573" s="253"/>
      <c r="FZ573" s="253"/>
      <c r="GA573" s="253"/>
      <c r="GB573" s="253"/>
      <c r="GC573" s="253"/>
      <c r="GD573" s="253"/>
      <c r="GE573" s="253"/>
      <c r="GF573" s="253"/>
      <c r="GG573" s="253"/>
      <c r="GH573" s="253"/>
      <c r="GI573" s="253"/>
      <c r="GJ573" s="253"/>
      <c r="GK573" s="253"/>
      <c r="GL573" s="253"/>
      <c r="GM573" s="253"/>
      <c r="GN573" s="253"/>
      <c r="GO573" s="253"/>
      <c r="GP573" s="253"/>
      <c r="GQ573" s="253"/>
      <c r="GR573" s="253"/>
      <c r="GS573" s="253"/>
      <c r="GT573" s="253"/>
      <c r="GU573" s="253"/>
      <c r="GV573" s="253"/>
      <c r="GW573" s="253"/>
      <c r="GX573" s="253"/>
      <c r="GY573" s="253"/>
      <c r="GZ573" s="253"/>
      <c r="HA573" s="253"/>
      <c r="HB573" s="253"/>
      <c r="HC573" s="253"/>
      <c r="HD573" s="253"/>
      <c r="HE573" s="253"/>
      <c r="HF573" s="253"/>
    </row>
    <row r="574" spans="1:214" s="312" customFormat="1" ht="15" customHeight="1" x14ac:dyDescent="0.25">
      <c r="A574" s="252"/>
      <c r="B574" s="253"/>
      <c r="C574" s="253"/>
      <c r="D574" s="253"/>
      <c r="E574" s="253"/>
      <c r="F574" s="253"/>
      <c r="G574" s="253"/>
      <c r="H574" s="253"/>
      <c r="I574" s="253"/>
      <c r="J574" s="253"/>
      <c r="K574" s="253"/>
      <c r="L574" s="253"/>
      <c r="M574" s="253"/>
      <c r="N574" s="253"/>
      <c r="O574" s="253"/>
      <c r="P574" s="253"/>
      <c r="Q574" s="253"/>
      <c r="R574" s="253"/>
      <c r="S574" s="253"/>
      <c r="T574" s="253"/>
      <c r="U574" s="253" t="s">
        <v>768</v>
      </c>
      <c r="V574" s="253"/>
      <c r="W574" s="253"/>
      <c r="X574" s="253"/>
      <c r="Y574" s="253"/>
      <c r="Z574" s="253"/>
      <c r="AA574" s="253"/>
      <c r="AB574" s="253"/>
      <c r="AC574" s="253" t="s">
        <v>323</v>
      </c>
      <c r="AD574" s="253"/>
      <c r="AE574" s="253"/>
      <c r="AF574" s="253"/>
      <c r="AG574" s="253"/>
      <c r="AH574" s="253"/>
      <c r="AI574" s="253"/>
      <c r="AJ574" s="253"/>
      <c r="AK574" s="253"/>
      <c r="AL574" s="253"/>
      <c r="AM574" s="253"/>
      <c r="AN574" s="253"/>
      <c r="AO574" s="253"/>
      <c r="AP574" s="253"/>
      <c r="AQ574" s="253"/>
      <c r="AR574" s="253"/>
      <c r="AS574" s="253"/>
      <c r="AT574" s="253"/>
      <c r="AU574" s="253"/>
      <c r="AV574" s="253"/>
      <c r="AW574" s="253"/>
      <c r="AX574" s="253"/>
      <c r="AY574" s="253"/>
      <c r="AZ574" s="253"/>
      <c r="BA574" s="253"/>
      <c r="BB574" s="253"/>
      <c r="BC574" s="253"/>
      <c r="BD574" s="253"/>
      <c r="BE574" s="253"/>
      <c r="BF574" s="253"/>
      <c r="BG574" s="253"/>
      <c r="BH574" s="253"/>
      <c r="BI574" s="253"/>
      <c r="BJ574" s="253"/>
      <c r="BK574" s="253"/>
      <c r="BL574" s="253"/>
      <c r="BM574" s="253"/>
      <c r="BN574" s="253"/>
      <c r="BO574" s="253"/>
      <c r="BP574" s="253"/>
      <c r="BQ574" s="253"/>
      <c r="BR574" s="253"/>
      <c r="BS574" s="253"/>
      <c r="BT574" s="253"/>
      <c r="BU574" s="253"/>
      <c r="BV574" s="253"/>
      <c r="BW574" s="253"/>
      <c r="BX574" s="253"/>
      <c r="BY574" s="253"/>
      <c r="BZ574" s="253"/>
      <c r="CA574" s="253"/>
      <c r="CB574" s="253"/>
      <c r="CC574" s="253"/>
      <c r="CD574" s="253"/>
      <c r="CE574" s="253"/>
      <c r="CF574" s="253"/>
      <c r="CG574" s="253"/>
      <c r="CH574" s="253"/>
      <c r="CI574" s="253"/>
      <c r="CJ574" s="253"/>
      <c r="CK574" s="253"/>
      <c r="CL574" s="253"/>
      <c r="CM574" s="253"/>
      <c r="CN574" s="253"/>
      <c r="CO574" s="253"/>
      <c r="CP574" s="253"/>
      <c r="CQ574" s="253"/>
      <c r="CR574" s="253"/>
      <c r="CS574" s="253"/>
      <c r="CT574" s="253"/>
      <c r="CU574" s="253"/>
      <c r="CV574" s="253"/>
      <c r="CW574" s="253"/>
      <c r="CX574" s="253"/>
      <c r="CY574" s="253"/>
      <c r="CZ574" s="253"/>
      <c r="DA574" s="253"/>
      <c r="DB574" s="253"/>
      <c r="DC574" s="253"/>
      <c r="DD574" s="253"/>
      <c r="DE574" s="253"/>
      <c r="DF574" s="253"/>
      <c r="DG574" s="253"/>
      <c r="DH574" s="253"/>
      <c r="DI574" s="253"/>
      <c r="DJ574" s="253"/>
      <c r="DK574" s="253"/>
      <c r="DL574" s="253"/>
      <c r="DM574" s="253"/>
      <c r="DN574" s="253"/>
      <c r="DO574" s="253"/>
      <c r="DP574" s="253"/>
      <c r="DQ574" s="253"/>
      <c r="DR574" s="253"/>
      <c r="DS574" s="253"/>
      <c r="DT574" s="253"/>
      <c r="DU574" s="253"/>
      <c r="DV574" s="253"/>
      <c r="DW574" s="253"/>
      <c r="DX574" s="253"/>
      <c r="DY574" s="253"/>
      <c r="DZ574" s="253"/>
      <c r="EA574" s="253"/>
      <c r="EB574" s="253"/>
      <c r="EC574" s="253"/>
      <c r="ED574" s="253"/>
      <c r="EE574" s="253"/>
      <c r="EF574" s="253"/>
      <c r="EG574" s="253"/>
      <c r="EH574" s="253"/>
      <c r="EI574" s="253"/>
      <c r="EJ574" s="253"/>
      <c r="EK574" s="253"/>
      <c r="EL574" s="253"/>
      <c r="EM574" s="253"/>
      <c r="EN574" s="253"/>
      <c r="EO574" s="253"/>
      <c r="EP574" s="253"/>
      <c r="EQ574" s="253"/>
      <c r="ER574" s="253"/>
      <c r="ES574" s="253"/>
      <c r="ET574" s="253"/>
      <c r="EU574" s="253"/>
      <c r="EV574" s="253"/>
      <c r="EW574" s="253"/>
      <c r="EX574" s="253"/>
      <c r="EY574" s="253"/>
      <c r="EZ574" s="253"/>
      <c r="FA574" s="253"/>
      <c r="FB574" s="253"/>
      <c r="FC574" s="253"/>
      <c r="FD574" s="253"/>
      <c r="FE574" s="253"/>
      <c r="FF574" s="253"/>
      <c r="FG574" s="253"/>
      <c r="FH574" s="253"/>
      <c r="FI574" s="253"/>
      <c r="FJ574" s="253"/>
      <c r="FK574" s="253"/>
      <c r="FL574" s="253"/>
      <c r="FM574" s="253"/>
      <c r="FN574" s="253"/>
      <c r="FO574" s="253"/>
      <c r="FP574" s="253"/>
      <c r="FQ574" s="253"/>
      <c r="FR574" s="253"/>
      <c r="FS574" s="253"/>
      <c r="FT574" s="253"/>
      <c r="FU574" s="253"/>
      <c r="FV574" s="253"/>
      <c r="FW574" s="253"/>
      <c r="FX574" s="253"/>
      <c r="FY574" s="253"/>
      <c r="FZ574" s="253"/>
      <c r="GA574" s="253"/>
      <c r="GB574" s="253"/>
      <c r="GC574" s="253"/>
      <c r="GD574" s="253"/>
      <c r="GE574" s="253"/>
      <c r="GF574" s="253"/>
      <c r="GG574" s="253"/>
      <c r="GH574" s="253"/>
      <c r="GI574" s="253"/>
      <c r="GJ574" s="253"/>
      <c r="GK574" s="253"/>
      <c r="GL574" s="253"/>
      <c r="GM574" s="253"/>
      <c r="GN574" s="253"/>
      <c r="GO574" s="253"/>
      <c r="GP574" s="253"/>
      <c r="GQ574" s="253"/>
      <c r="GR574" s="253"/>
      <c r="GS574" s="253"/>
      <c r="GT574" s="253"/>
      <c r="GU574" s="253"/>
      <c r="GV574" s="253"/>
      <c r="GW574" s="253"/>
      <c r="GX574" s="253"/>
      <c r="GY574" s="253"/>
      <c r="GZ574" s="253"/>
      <c r="HA574" s="253"/>
      <c r="HB574" s="253"/>
      <c r="HC574" s="253"/>
      <c r="HD574" s="253"/>
      <c r="HE574" s="253"/>
      <c r="HF574" s="253"/>
    </row>
    <row r="575" spans="1:214" s="312" customFormat="1" ht="15" customHeight="1" x14ac:dyDescent="0.25">
      <c r="A575" s="252"/>
      <c r="B575" s="253"/>
      <c r="C575" s="253"/>
      <c r="D575" s="253"/>
      <c r="E575" s="253"/>
      <c r="F575" s="253"/>
      <c r="G575" s="253"/>
      <c r="H575" s="253"/>
      <c r="I575" s="253"/>
      <c r="J575" s="253"/>
      <c r="K575" s="253"/>
      <c r="L575" s="253"/>
      <c r="M575" s="253"/>
      <c r="N575" s="253"/>
      <c r="O575" s="253"/>
      <c r="P575" s="253"/>
      <c r="Q575" s="253"/>
      <c r="R575" s="253"/>
      <c r="S575" s="253"/>
      <c r="T575" s="253"/>
      <c r="U575" s="253" t="s">
        <v>769</v>
      </c>
      <c r="V575" s="253"/>
      <c r="W575" s="253"/>
      <c r="X575" s="253"/>
      <c r="Y575" s="253"/>
      <c r="Z575" s="253"/>
      <c r="AA575" s="253"/>
      <c r="AB575" s="253"/>
      <c r="AC575" s="253" t="s">
        <v>320</v>
      </c>
      <c r="AD575" s="253"/>
      <c r="AE575" s="253"/>
      <c r="AF575" s="253"/>
      <c r="AG575" s="253"/>
      <c r="AH575" s="253"/>
      <c r="AI575" s="253"/>
      <c r="AJ575" s="253"/>
      <c r="AK575" s="253"/>
      <c r="AL575" s="253"/>
      <c r="AM575" s="253"/>
      <c r="AN575" s="253"/>
      <c r="AO575" s="253"/>
      <c r="AP575" s="253"/>
      <c r="AQ575" s="253"/>
      <c r="AR575" s="253"/>
      <c r="AS575" s="253"/>
      <c r="AT575" s="253"/>
      <c r="AU575" s="253"/>
      <c r="AV575" s="253"/>
      <c r="AW575" s="253"/>
      <c r="AX575" s="253"/>
      <c r="AY575" s="253"/>
      <c r="AZ575" s="253"/>
      <c r="BA575" s="253"/>
      <c r="BB575" s="253"/>
      <c r="BC575" s="253"/>
      <c r="BD575" s="253"/>
      <c r="BE575" s="253"/>
      <c r="BF575" s="253"/>
      <c r="BG575" s="253"/>
      <c r="BH575" s="253"/>
      <c r="BI575" s="253"/>
      <c r="BJ575" s="253"/>
      <c r="BK575" s="253"/>
      <c r="BL575" s="253"/>
      <c r="BM575" s="253"/>
      <c r="BN575" s="253"/>
      <c r="BO575" s="253"/>
      <c r="BP575" s="253"/>
      <c r="BQ575" s="253"/>
      <c r="BR575" s="253"/>
      <c r="BS575" s="253"/>
      <c r="BT575" s="253"/>
      <c r="BU575" s="253"/>
      <c r="BV575" s="253"/>
      <c r="BW575" s="253"/>
      <c r="BX575" s="253"/>
      <c r="BY575" s="253"/>
      <c r="BZ575" s="253"/>
      <c r="CA575" s="253"/>
      <c r="CB575" s="253"/>
      <c r="CC575" s="253"/>
      <c r="CD575" s="253"/>
      <c r="CE575" s="253"/>
      <c r="CF575" s="253"/>
      <c r="CG575" s="253"/>
      <c r="CH575" s="253"/>
      <c r="CI575" s="253"/>
      <c r="CJ575" s="253"/>
      <c r="CK575" s="253"/>
      <c r="CL575" s="253"/>
      <c r="CM575" s="253"/>
      <c r="CN575" s="253"/>
      <c r="CO575" s="253"/>
      <c r="CP575" s="253"/>
      <c r="CQ575" s="253"/>
      <c r="CR575" s="253"/>
      <c r="CS575" s="253"/>
      <c r="CT575" s="253"/>
      <c r="CU575" s="253"/>
      <c r="CV575" s="253"/>
      <c r="CW575" s="253"/>
      <c r="CX575" s="253"/>
      <c r="CY575" s="253"/>
      <c r="CZ575" s="253"/>
      <c r="DA575" s="253"/>
      <c r="DB575" s="253"/>
      <c r="DC575" s="253"/>
      <c r="DD575" s="253"/>
      <c r="DE575" s="253"/>
      <c r="DF575" s="253"/>
      <c r="DG575" s="253"/>
      <c r="DH575" s="253"/>
      <c r="DI575" s="253"/>
      <c r="DJ575" s="253"/>
      <c r="DK575" s="253"/>
      <c r="DL575" s="253"/>
      <c r="DM575" s="253"/>
      <c r="DN575" s="253"/>
      <c r="DO575" s="253"/>
      <c r="DP575" s="253"/>
      <c r="DQ575" s="253"/>
      <c r="DR575" s="253"/>
      <c r="DS575" s="253"/>
      <c r="DT575" s="253"/>
      <c r="DU575" s="253"/>
      <c r="DV575" s="253"/>
      <c r="DW575" s="253"/>
      <c r="DX575" s="253"/>
      <c r="DY575" s="253"/>
      <c r="DZ575" s="253"/>
      <c r="EA575" s="253"/>
      <c r="EB575" s="253"/>
      <c r="EC575" s="253"/>
      <c r="ED575" s="253"/>
      <c r="EE575" s="253"/>
      <c r="EF575" s="253"/>
      <c r="EG575" s="253"/>
      <c r="EH575" s="253"/>
      <c r="EI575" s="253"/>
      <c r="EJ575" s="253"/>
      <c r="EK575" s="253"/>
      <c r="EL575" s="253"/>
      <c r="EM575" s="253"/>
      <c r="EN575" s="253"/>
      <c r="EO575" s="253"/>
      <c r="EP575" s="253"/>
      <c r="EQ575" s="253"/>
      <c r="ER575" s="253"/>
      <c r="ES575" s="253"/>
      <c r="ET575" s="253"/>
      <c r="EU575" s="253"/>
      <c r="EV575" s="253"/>
      <c r="EW575" s="253"/>
      <c r="EX575" s="253"/>
      <c r="EY575" s="253"/>
      <c r="EZ575" s="253"/>
      <c r="FA575" s="253"/>
      <c r="FB575" s="253"/>
      <c r="FC575" s="253"/>
      <c r="FD575" s="253"/>
      <c r="FE575" s="253"/>
      <c r="FF575" s="253"/>
      <c r="FG575" s="253"/>
      <c r="FH575" s="253"/>
      <c r="FI575" s="253"/>
      <c r="FJ575" s="253"/>
      <c r="FK575" s="253"/>
      <c r="FL575" s="253"/>
      <c r="FM575" s="253"/>
      <c r="FN575" s="253"/>
      <c r="FO575" s="253"/>
      <c r="FP575" s="253"/>
      <c r="FQ575" s="253"/>
      <c r="FR575" s="253"/>
      <c r="FS575" s="253"/>
      <c r="FT575" s="253"/>
      <c r="FU575" s="253"/>
      <c r="FV575" s="253"/>
      <c r="FW575" s="253"/>
      <c r="FX575" s="253"/>
      <c r="FY575" s="253"/>
      <c r="FZ575" s="253"/>
      <c r="GA575" s="253"/>
      <c r="GB575" s="253"/>
      <c r="GC575" s="253"/>
      <c r="GD575" s="253"/>
      <c r="GE575" s="253"/>
      <c r="GF575" s="253"/>
      <c r="GG575" s="253"/>
      <c r="GH575" s="253"/>
      <c r="GI575" s="253"/>
      <c r="GJ575" s="253"/>
      <c r="GK575" s="253"/>
      <c r="GL575" s="253"/>
      <c r="GM575" s="253"/>
      <c r="GN575" s="253"/>
      <c r="GO575" s="253"/>
      <c r="GP575" s="253"/>
      <c r="GQ575" s="253"/>
      <c r="GR575" s="253"/>
      <c r="GS575" s="253"/>
      <c r="GT575" s="253"/>
      <c r="GU575" s="253"/>
      <c r="GV575" s="253"/>
      <c r="GW575" s="253"/>
      <c r="GX575" s="253"/>
      <c r="GY575" s="253"/>
      <c r="GZ575" s="253"/>
      <c r="HA575" s="253"/>
      <c r="HB575" s="253"/>
      <c r="HC575" s="253"/>
      <c r="HD575" s="253"/>
      <c r="HE575" s="253"/>
      <c r="HF575" s="253"/>
    </row>
    <row r="576" spans="1:214" s="312" customFormat="1" ht="15" customHeight="1" x14ac:dyDescent="0.25">
      <c r="A576" s="252"/>
      <c r="B576" s="253"/>
      <c r="C576" s="253"/>
      <c r="D576" s="253"/>
      <c r="E576" s="253"/>
      <c r="F576" s="253"/>
      <c r="G576" s="253"/>
      <c r="H576" s="253"/>
      <c r="I576" s="253"/>
      <c r="J576" s="253"/>
      <c r="K576" s="253"/>
      <c r="L576" s="253"/>
      <c r="M576" s="253"/>
      <c r="N576" s="253"/>
      <c r="O576" s="253"/>
      <c r="P576" s="253"/>
      <c r="Q576" s="253"/>
      <c r="R576" s="253"/>
      <c r="S576" s="253"/>
      <c r="T576" s="253"/>
      <c r="U576" s="253" t="s">
        <v>770</v>
      </c>
      <c r="V576" s="253"/>
      <c r="W576" s="253"/>
      <c r="X576" s="253"/>
      <c r="Y576" s="253"/>
      <c r="Z576" s="253"/>
      <c r="AA576" s="253"/>
      <c r="AB576" s="253"/>
      <c r="AC576" s="253" t="s">
        <v>318</v>
      </c>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c r="BT576" s="253"/>
      <c r="BU576" s="253"/>
      <c r="BV576" s="253"/>
      <c r="BW576" s="253"/>
      <c r="BX576" s="253"/>
      <c r="BY576" s="253"/>
      <c r="BZ576" s="253"/>
      <c r="CA576" s="253"/>
      <c r="CB576" s="253"/>
      <c r="CC576" s="253"/>
      <c r="CD576" s="253"/>
      <c r="CE576" s="253"/>
      <c r="CF576" s="253"/>
      <c r="CG576" s="253"/>
      <c r="CH576" s="253"/>
      <c r="CI576" s="253"/>
      <c r="CJ576" s="253"/>
      <c r="CK576" s="253"/>
      <c r="CL576" s="253"/>
      <c r="CM576" s="253"/>
      <c r="CN576" s="253"/>
      <c r="CO576" s="253"/>
      <c r="CP576" s="253"/>
      <c r="CQ576" s="253"/>
      <c r="CR576" s="253"/>
      <c r="CS576" s="253"/>
      <c r="CT576" s="253"/>
      <c r="CU576" s="253"/>
      <c r="CV576" s="253"/>
      <c r="CW576" s="253"/>
      <c r="CX576" s="253"/>
      <c r="CY576" s="253"/>
      <c r="CZ576" s="253"/>
      <c r="DA576" s="253"/>
      <c r="DB576" s="253"/>
      <c r="DC576" s="253"/>
      <c r="DD576" s="253"/>
      <c r="DE576" s="253"/>
      <c r="DF576" s="253"/>
      <c r="DG576" s="253"/>
      <c r="DH576" s="253"/>
      <c r="DI576" s="253"/>
      <c r="DJ576" s="253"/>
      <c r="DK576" s="253"/>
      <c r="DL576" s="253"/>
      <c r="DM576" s="253"/>
      <c r="DN576" s="253"/>
      <c r="DO576" s="253"/>
      <c r="DP576" s="253"/>
      <c r="DQ576" s="253"/>
      <c r="DR576" s="253"/>
      <c r="DS576" s="253"/>
      <c r="DT576" s="253"/>
      <c r="DU576" s="253"/>
      <c r="DV576" s="253"/>
      <c r="DW576" s="253"/>
      <c r="DX576" s="253"/>
      <c r="DY576" s="253"/>
      <c r="DZ576" s="253"/>
      <c r="EA576" s="253"/>
      <c r="EB576" s="253"/>
      <c r="EC576" s="253"/>
      <c r="ED576" s="253"/>
      <c r="EE576" s="253"/>
      <c r="EF576" s="253"/>
      <c r="EG576" s="253"/>
      <c r="EH576" s="253"/>
      <c r="EI576" s="253"/>
      <c r="EJ576" s="253"/>
      <c r="EK576" s="253"/>
      <c r="EL576" s="253"/>
      <c r="EM576" s="253"/>
      <c r="EN576" s="253"/>
      <c r="EO576" s="253"/>
      <c r="EP576" s="253"/>
      <c r="EQ576" s="253"/>
      <c r="ER576" s="253"/>
      <c r="ES576" s="253"/>
      <c r="ET576" s="253"/>
      <c r="EU576" s="253"/>
      <c r="EV576" s="253"/>
      <c r="EW576" s="253"/>
      <c r="EX576" s="253"/>
      <c r="EY576" s="253"/>
      <c r="EZ576" s="253"/>
      <c r="FA576" s="253"/>
      <c r="FB576" s="253"/>
      <c r="FC576" s="253"/>
      <c r="FD576" s="253"/>
      <c r="FE576" s="253"/>
      <c r="FF576" s="253"/>
      <c r="FG576" s="253"/>
      <c r="FH576" s="253"/>
      <c r="FI576" s="253"/>
      <c r="FJ576" s="253"/>
      <c r="FK576" s="253"/>
      <c r="FL576" s="253"/>
      <c r="FM576" s="253"/>
      <c r="FN576" s="253"/>
      <c r="FO576" s="253"/>
      <c r="FP576" s="253"/>
      <c r="FQ576" s="253"/>
      <c r="FR576" s="253"/>
      <c r="FS576" s="253"/>
      <c r="FT576" s="253"/>
      <c r="FU576" s="253"/>
      <c r="FV576" s="253"/>
      <c r="FW576" s="253"/>
      <c r="FX576" s="253"/>
      <c r="FY576" s="253"/>
      <c r="FZ576" s="253"/>
      <c r="GA576" s="253"/>
      <c r="GB576" s="253"/>
      <c r="GC576" s="253"/>
      <c r="GD576" s="253"/>
      <c r="GE576" s="253"/>
      <c r="GF576" s="253"/>
      <c r="GG576" s="253"/>
      <c r="GH576" s="253"/>
      <c r="GI576" s="253"/>
      <c r="GJ576" s="253"/>
      <c r="GK576" s="253"/>
      <c r="GL576" s="253"/>
      <c r="GM576" s="253"/>
      <c r="GN576" s="253"/>
      <c r="GO576" s="253"/>
      <c r="GP576" s="253"/>
      <c r="GQ576" s="253"/>
      <c r="GR576" s="253"/>
      <c r="GS576" s="253"/>
      <c r="GT576" s="253"/>
      <c r="GU576" s="253"/>
      <c r="GV576" s="253"/>
      <c r="GW576" s="253"/>
      <c r="GX576" s="253"/>
      <c r="GY576" s="253"/>
      <c r="GZ576" s="253"/>
      <c r="HA576" s="253"/>
      <c r="HB576" s="253"/>
      <c r="HC576" s="253"/>
      <c r="HD576" s="253"/>
      <c r="HE576" s="253"/>
      <c r="HF576" s="253"/>
    </row>
    <row r="577" spans="1:214" s="312" customFormat="1" ht="15" customHeight="1" x14ac:dyDescent="0.25">
      <c r="A577" s="252"/>
      <c r="B577" s="253"/>
      <c r="C577" s="253"/>
      <c r="D577" s="253"/>
      <c r="E577" s="253"/>
      <c r="F577" s="253"/>
      <c r="G577" s="253"/>
      <c r="H577" s="253"/>
      <c r="I577" s="253"/>
      <c r="J577" s="253"/>
      <c r="K577" s="253"/>
      <c r="L577" s="253"/>
      <c r="M577" s="253"/>
      <c r="N577" s="253"/>
      <c r="O577" s="253"/>
      <c r="P577" s="253"/>
      <c r="Q577" s="253"/>
      <c r="R577" s="253"/>
      <c r="S577" s="253"/>
      <c r="T577" s="253"/>
      <c r="U577" s="253" t="s">
        <v>771</v>
      </c>
      <c r="V577" s="253"/>
      <c r="W577" s="253"/>
      <c r="X577" s="253"/>
      <c r="Y577" s="253"/>
      <c r="Z577" s="253"/>
      <c r="AA577" s="253"/>
      <c r="AB577" s="253"/>
      <c r="AC577" s="253" t="s">
        <v>332</v>
      </c>
      <c r="AD577" s="253"/>
      <c r="AE577" s="253"/>
      <c r="AF577" s="253"/>
      <c r="AG577" s="253"/>
      <c r="AH577" s="253"/>
      <c r="AI577" s="253"/>
      <c r="AJ577" s="253"/>
      <c r="AK577" s="253"/>
      <c r="AL577" s="253"/>
      <c r="AM577" s="253"/>
      <c r="AN577" s="253"/>
      <c r="AO577" s="253"/>
      <c r="AP577" s="253"/>
      <c r="AQ577" s="253"/>
      <c r="AR577" s="253"/>
      <c r="AS577" s="253"/>
      <c r="AT577" s="253"/>
      <c r="AU577" s="253"/>
      <c r="AV577" s="253"/>
      <c r="AW577" s="253"/>
      <c r="AX577" s="253"/>
      <c r="AY577" s="253"/>
      <c r="AZ577" s="253"/>
      <c r="BA577" s="253"/>
      <c r="BB577" s="253"/>
      <c r="BC577" s="253"/>
      <c r="BD577" s="253"/>
      <c r="BE577" s="253"/>
      <c r="BF577" s="253"/>
      <c r="BG577" s="253"/>
      <c r="BH577" s="253"/>
      <c r="BI577" s="253"/>
      <c r="BJ577" s="253"/>
      <c r="BK577" s="253"/>
      <c r="BL577" s="253"/>
      <c r="BM577" s="253"/>
      <c r="BN577" s="253"/>
      <c r="BO577" s="253"/>
      <c r="BP577" s="253"/>
      <c r="BQ577" s="253"/>
      <c r="BR577" s="253"/>
      <c r="BS577" s="253"/>
      <c r="BT577" s="253"/>
      <c r="BU577" s="253"/>
      <c r="BV577" s="253"/>
      <c r="BW577" s="253"/>
      <c r="BX577" s="253"/>
      <c r="BY577" s="253"/>
      <c r="BZ577" s="253"/>
      <c r="CA577" s="253"/>
      <c r="CB577" s="253"/>
      <c r="CC577" s="253"/>
      <c r="CD577" s="253"/>
      <c r="CE577" s="253"/>
      <c r="CF577" s="253"/>
      <c r="CG577" s="253"/>
      <c r="CH577" s="253"/>
      <c r="CI577" s="253"/>
      <c r="CJ577" s="253"/>
      <c r="CK577" s="253"/>
      <c r="CL577" s="253"/>
      <c r="CM577" s="253"/>
      <c r="CN577" s="253"/>
      <c r="CO577" s="253"/>
      <c r="CP577" s="253"/>
      <c r="CQ577" s="253"/>
      <c r="CR577" s="253"/>
      <c r="CS577" s="253"/>
      <c r="CT577" s="253"/>
      <c r="CU577" s="253"/>
      <c r="CV577" s="253"/>
      <c r="CW577" s="253"/>
      <c r="CX577" s="253"/>
      <c r="CY577" s="253"/>
      <c r="CZ577" s="253"/>
      <c r="DA577" s="253"/>
      <c r="DB577" s="253"/>
      <c r="DC577" s="253"/>
      <c r="DD577" s="253"/>
      <c r="DE577" s="253"/>
      <c r="DF577" s="253"/>
      <c r="DG577" s="253"/>
      <c r="DH577" s="253"/>
      <c r="DI577" s="253"/>
      <c r="DJ577" s="253"/>
      <c r="DK577" s="253"/>
      <c r="DL577" s="253"/>
      <c r="DM577" s="253"/>
      <c r="DN577" s="253"/>
      <c r="DO577" s="253"/>
      <c r="DP577" s="253"/>
      <c r="DQ577" s="253"/>
      <c r="DR577" s="253"/>
      <c r="DS577" s="253"/>
      <c r="DT577" s="253"/>
      <c r="DU577" s="253"/>
      <c r="DV577" s="253"/>
      <c r="DW577" s="253"/>
      <c r="DX577" s="253"/>
      <c r="DY577" s="253"/>
      <c r="DZ577" s="253"/>
      <c r="EA577" s="253"/>
      <c r="EB577" s="253"/>
      <c r="EC577" s="253"/>
      <c r="ED577" s="253"/>
      <c r="EE577" s="253"/>
      <c r="EF577" s="253"/>
      <c r="EG577" s="253"/>
      <c r="EH577" s="253"/>
      <c r="EI577" s="253"/>
      <c r="EJ577" s="253"/>
      <c r="EK577" s="253"/>
      <c r="EL577" s="253"/>
      <c r="EM577" s="253"/>
      <c r="EN577" s="253"/>
      <c r="EO577" s="253"/>
      <c r="EP577" s="253"/>
      <c r="EQ577" s="253"/>
      <c r="ER577" s="253"/>
      <c r="ES577" s="253"/>
      <c r="ET577" s="253"/>
      <c r="EU577" s="253"/>
      <c r="EV577" s="253"/>
      <c r="EW577" s="253"/>
      <c r="EX577" s="253"/>
      <c r="EY577" s="253"/>
      <c r="EZ577" s="253"/>
      <c r="FA577" s="253"/>
      <c r="FB577" s="253"/>
      <c r="FC577" s="253"/>
      <c r="FD577" s="253"/>
      <c r="FE577" s="253"/>
      <c r="FF577" s="253"/>
      <c r="FG577" s="253"/>
      <c r="FH577" s="253"/>
      <c r="FI577" s="253"/>
      <c r="FJ577" s="253"/>
      <c r="FK577" s="253"/>
      <c r="FL577" s="253"/>
      <c r="FM577" s="253"/>
      <c r="FN577" s="253"/>
      <c r="FO577" s="253"/>
      <c r="FP577" s="253"/>
      <c r="FQ577" s="253"/>
      <c r="FR577" s="253"/>
      <c r="FS577" s="253"/>
      <c r="FT577" s="253"/>
      <c r="FU577" s="253"/>
      <c r="FV577" s="253"/>
      <c r="FW577" s="253"/>
      <c r="FX577" s="253"/>
      <c r="FY577" s="253"/>
      <c r="FZ577" s="253"/>
      <c r="GA577" s="253"/>
      <c r="GB577" s="253"/>
      <c r="GC577" s="253"/>
      <c r="GD577" s="253"/>
      <c r="GE577" s="253"/>
      <c r="GF577" s="253"/>
      <c r="GG577" s="253"/>
      <c r="GH577" s="253"/>
      <c r="GI577" s="253"/>
      <c r="GJ577" s="253"/>
      <c r="GK577" s="253"/>
      <c r="GL577" s="253"/>
      <c r="GM577" s="253"/>
      <c r="GN577" s="253"/>
      <c r="GO577" s="253"/>
      <c r="GP577" s="253"/>
      <c r="GQ577" s="253"/>
      <c r="GR577" s="253"/>
      <c r="GS577" s="253"/>
      <c r="GT577" s="253"/>
      <c r="GU577" s="253"/>
      <c r="GV577" s="253"/>
      <c r="GW577" s="253"/>
      <c r="GX577" s="253"/>
      <c r="GY577" s="253"/>
      <c r="GZ577" s="253"/>
      <c r="HA577" s="253"/>
      <c r="HB577" s="253"/>
      <c r="HC577" s="253"/>
      <c r="HD577" s="253"/>
      <c r="HE577" s="253"/>
      <c r="HF577" s="253"/>
    </row>
    <row r="578" spans="1:214" s="312" customFormat="1" ht="15" customHeight="1" x14ac:dyDescent="0.25">
      <c r="A578" s="252"/>
      <c r="B578" s="253"/>
      <c r="C578" s="253"/>
      <c r="D578" s="253"/>
      <c r="E578" s="253"/>
      <c r="F578" s="253"/>
      <c r="G578" s="253"/>
      <c r="H578" s="253"/>
      <c r="I578" s="253"/>
      <c r="J578" s="253"/>
      <c r="K578" s="253"/>
      <c r="L578" s="253"/>
      <c r="M578" s="253"/>
      <c r="N578" s="253"/>
      <c r="O578" s="253"/>
      <c r="P578" s="253"/>
      <c r="Q578" s="253"/>
      <c r="R578" s="253"/>
      <c r="S578" s="253"/>
      <c r="T578" s="253"/>
      <c r="U578" s="253" t="s">
        <v>772</v>
      </c>
      <c r="V578" s="253"/>
      <c r="W578" s="253"/>
      <c r="X578" s="253"/>
      <c r="Y578" s="253"/>
      <c r="Z578" s="253"/>
      <c r="AA578" s="253"/>
      <c r="AB578" s="253"/>
      <c r="AC578" s="253" t="s">
        <v>357</v>
      </c>
      <c r="AD578" s="253"/>
      <c r="AE578" s="253"/>
      <c r="AF578" s="253"/>
      <c r="AG578" s="253"/>
      <c r="AH578" s="253"/>
      <c r="AI578" s="253"/>
      <c r="AJ578" s="253"/>
      <c r="AK578" s="253"/>
      <c r="AL578" s="253"/>
      <c r="AM578" s="253"/>
      <c r="AN578" s="253"/>
      <c r="AO578" s="253"/>
      <c r="AP578" s="253"/>
      <c r="AQ578" s="253"/>
      <c r="AR578" s="253"/>
      <c r="AS578" s="253"/>
      <c r="AT578" s="253"/>
      <c r="AU578" s="253"/>
      <c r="AV578" s="253"/>
      <c r="AW578" s="253"/>
      <c r="AX578" s="253"/>
      <c r="AY578" s="253"/>
      <c r="AZ578" s="253"/>
      <c r="BA578" s="253"/>
      <c r="BB578" s="253"/>
      <c r="BC578" s="253"/>
      <c r="BD578" s="253"/>
      <c r="BE578" s="253"/>
      <c r="BF578" s="253"/>
      <c r="BG578" s="253"/>
      <c r="BH578" s="253"/>
      <c r="BI578" s="253"/>
      <c r="BJ578" s="253"/>
      <c r="BK578" s="253"/>
      <c r="BL578" s="253"/>
      <c r="BM578" s="253"/>
      <c r="BN578" s="253"/>
      <c r="BO578" s="253"/>
      <c r="BP578" s="253"/>
      <c r="BQ578" s="253"/>
      <c r="BR578" s="253"/>
      <c r="BS578" s="253"/>
      <c r="BT578" s="253"/>
      <c r="BU578" s="253"/>
      <c r="BV578" s="253"/>
      <c r="BW578" s="253"/>
      <c r="BX578" s="253"/>
      <c r="BY578" s="253"/>
      <c r="BZ578" s="253"/>
      <c r="CA578" s="253"/>
      <c r="CB578" s="253"/>
      <c r="CC578" s="253"/>
      <c r="CD578" s="253"/>
      <c r="CE578" s="253"/>
      <c r="CF578" s="253"/>
      <c r="CG578" s="253"/>
      <c r="CH578" s="253"/>
      <c r="CI578" s="253"/>
      <c r="CJ578" s="253"/>
      <c r="CK578" s="253"/>
      <c r="CL578" s="253"/>
      <c r="CM578" s="253"/>
      <c r="CN578" s="253"/>
      <c r="CO578" s="253"/>
      <c r="CP578" s="253"/>
      <c r="CQ578" s="253"/>
      <c r="CR578" s="253"/>
      <c r="CS578" s="253"/>
      <c r="CT578" s="253"/>
      <c r="CU578" s="253"/>
      <c r="CV578" s="253"/>
      <c r="CW578" s="253"/>
      <c r="CX578" s="253"/>
      <c r="CY578" s="253"/>
      <c r="CZ578" s="253"/>
      <c r="DA578" s="253"/>
      <c r="DB578" s="253"/>
      <c r="DC578" s="253"/>
      <c r="DD578" s="253"/>
      <c r="DE578" s="253"/>
      <c r="DF578" s="253"/>
      <c r="DG578" s="253"/>
      <c r="DH578" s="253"/>
      <c r="DI578" s="253"/>
      <c r="DJ578" s="253"/>
      <c r="DK578" s="253"/>
      <c r="DL578" s="253"/>
      <c r="DM578" s="253"/>
      <c r="DN578" s="253"/>
      <c r="DO578" s="253"/>
      <c r="DP578" s="253"/>
      <c r="DQ578" s="253"/>
      <c r="DR578" s="253"/>
      <c r="DS578" s="253"/>
      <c r="DT578" s="253"/>
      <c r="DU578" s="253"/>
      <c r="DV578" s="253"/>
      <c r="DW578" s="253"/>
      <c r="DX578" s="253"/>
      <c r="DY578" s="253"/>
      <c r="DZ578" s="253"/>
      <c r="EA578" s="253"/>
      <c r="EB578" s="253"/>
      <c r="EC578" s="253"/>
      <c r="ED578" s="253"/>
      <c r="EE578" s="253"/>
      <c r="EF578" s="253"/>
      <c r="EG578" s="253"/>
      <c r="EH578" s="253"/>
      <c r="EI578" s="253"/>
      <c r="EJ578" s="253"/>
      <c r="EK578" s="253"/>
      <c r="EL578" s="253"/>
      <c r="EM578" s="253"/>
      <c r="EN578" s="253"/>
      <c r="EO578" s="253"/>
      <c r="EP578" s="253"/>
      <c r="EQ578" s="253"/>
      <c r="ER578" s="253"/>
      <c r="ES578" s="253"/>
      <c r="ET578" s="253"/>
      <c r="EU578" s="253"/>
      <c r="EV578" s="253"/>
      <c r="EW578" s="253"/>
      <c r="EX578" s="253"/>
      <c r="EY578" s="253"/>
      <c r="EZ578" s="253"/>
      <c r="FA578" s="253"/>
      <c r="FB578" s="253"/>
      <c r="FC578" s="253"/>
      <c r="FD578" s="253"/>
      <c r="FE578" s="253"/>
      <c r="FF578" s="253"/>
      <c r="FG578" s="253"/>
      <c r="FH578" s="253"/>
      <c r="FI578" s="253"/>
      <c r="FJ578" s="253"/>
      <c r="FK578" s="253"/>
      <c r="FL578" s="253"/>
      <c r="FM578" s="253"/>
      <c r="FN578" s="253"/>
      <c r="FO578" s="253"/>
      <c r="FP578" s="253"/>
      <c r="FQ578" s="253"/>
      <c r="FR578" s="253"/>
      <c r="FS578" s="253"/>
      <c r="FT578" s="253"/>
      <c r="FU578" s="253"/>
      <c r="FV578" s="253"/>
      <c r="FW578" s="253"/>
      <c r="FX578" s="253"/>
      <c r="FY578" s="253"/>
      <c r="FZ578" s="253"/>
      <c r="GA578" s="253"/>
      <c r="GB578" s="253"/>
      <c r="GC578" s="253"/>
      <c r="GD578" s="253"/>
      <c r="GE578" s="253"/>
      <c r="GF578" s="253"/>
      <c r="GG578" s="253"/>
      <c r="GH578" s="253"/>
      <c r="GI578" s="253"/>
      <c r="GJ578" s="253"/>
      <c r="GK578" s="253"/>
      <c r="GL578" s="253"/>
      <c r="GM578" s="253"/>
      <c r="GN578" s="253"/>
      <c r="GO578" s="253"/>
      <c r="GP578" s="253"/>
      <c r="GQ578" s="253"/>
      <c r="GR578" s="253"/>
      <c r="GS578" s="253"/>
      <c r="GT578" s="253"/>
      <c r="GU578" s="253"/>
      <c r="GV578" s="253"/>
      <c r="GW578" s="253"/>
      <c r="GX578" s="253"/>
      <c r="GY578" s="253"/>
      <c r="GZ578" s="253"/>
      <c r="HA578" s="253"/>
      <c r="HB578" s="253"/>
      <c r="HC578" s="253"/>
      <c r="HD578" s="253"/>
      <c r="HE578" s="253"/>
      <c r="HF578" s="253"/>
    </row>
    <row r="579" spans="1:214" s="312" customFormat="1" ht="15" customHeight="1" x14ac:dyDescent="0.25">
      <c r="A579" s="252"/>
      <c r="B579" s="253"/>
      <c r="C579" s="253"/>
      <c r="D579" s="253"/>
      <c r="E579" s="253"/>
      <c r="F579" s="253"/>
      <c r="G579" s="253"/>
      <c r="H579" s="253"/>
      <c r="I579" s="253"/>
      <c r="J579" s="253"/>
      <c r="K579" s="253"/>
      <c r="L579" s="253"/>
      <c r="M579" s="253"/>
      <c r="N579" s="253"/>
      <c r="O579" s="253"/>
      <c r="P579" s="253"/>
      <c r="Q579" s="253"/>
      <c r="R579" s="253"/>
      <c r="S579" s="253"/>
      <c r="T579" s="253"/>
      <c r="U579" s="253" t="s">
        <v>773</v>
      </c>
      <c r="V579" s="253"/>
      <c r="W579" s="253"/>
      <c r="X579" s="253"/>
      <c r="Y579" s="253"/>
      <c r="Z579" s="253"/>
      <c r="AA579" s="253"/>
      <c r="AB579" s="253"/>
      <c r="AC579" s="253" t="s">
        <v>323</v>
      </c>
      <c r="AD579" s="253"/>
      <c r="AE579" s="253"/>
      <c r="AF579" s="253"/>
      <c r="AG579" s="253"/>
      <c r="AH579" s="253"/>
      <c r="AI579" s="253"/>
      <c r="AJ579" s="253"/>
      <c r="AK579" s="253"/>
      <c r="AL579" s="253"/>
      <c r="AM579" s="253"/>
      <c r="AN579" s="253"/>
      <c r="AO579" s="253"/>
      <c r="AP579" s="253"/>
      <c r="AQ579" s="253"/>
      <c r="AR579" s="253"/>
      <c r="AS579" s="253"/>
      <c r="AT579" s="253"/>
      <c r="AU579" s="253"/>
      <c r="AV579" s="253"/>
      <c r="AW579" s="253"/>
      <c r="AX579" s="253"/>
      <c r="AY579" s="253"/>
      <c r="AZ579" s="253"/>
      <c r="BA579" s="253"/>
      <c r="BB579" s="253"/>
      <c r="BC579" s="253"/>
      <c r="BD579" s="253"/>
      <c r="BE579" s="253"/>
      <c r="BF579" s="253"/>
      <c r="BG579" s="253"/>
      <c r="BH579" s="253"/>
      <c r="BI579" s="253"/>
      <c r="BJ579" s="253"/>
      <c r="BK579" s="253"/>
      <c r="BL579" s="253"/>
      <c r="BM579" s="253"/>
      <c r="BN579" s="253"/>
      <c r="BO579" s="253"/>
      <c r="BP579" s="253"/>
      <c r="BQ579" s="253"/>
      <c r="BR579" s="253"/>
      <c r="BS579" s="253"/>
      <c r="BT579" s="253"/>
      <c r="BU579" s="253"/>
      <c r="BV579" s="253"/>
      <c r="BW579" s="253"/>
      <c r="BX579" s="253"/>
      <c r="BY579" s="253"/>
      <c r="BZ579" s="253"/>
      <c r="CA579" s="253"/>
      <c r="CB579" s="253"/>
      <c r="CC579" s="253"/>
      <c r="CD579" s="253"/>
      <c r="CE579" s="253"/>
      <c r="CF579" s="253"/>
      <c r="CG579" s="253"/>
      <c r="CH579" s="253"/>
      <c r="CI579" s="253"/>
      <c r="CJ579" s="253"/>
      <c r="CK579" s="253"/>
      <c r="CL579" s="253"/>
      <c r="CM579" s="253"/>
      <c r="CN579" s="253"/>
      <c r="CO579" s="253"/>
      <c r="CP579" s="253"/>
      <c r="CQ579" s="253"/>
      <c r="CR579" s="253"/>
      <c r="CS579" s="253"/>
      <c r="CT579" s="253"/>
      <c r="CU579" s="253"/>
      <c r="CV579" s="253"/>
      <c r="CW579" s="253"/>
      <c r="CX579" s="253"/>
      <c r="CY579" s="253"/>
      <c r="CZ579" s="253"/>
      <c r="DA579" s="253"/>
      <c r="DB579" s="253"/>
      <c r="DC579" s="253"/>
      <c r="DD579" s="253"/>
      <c r="DE579" s="253"/>
      <c r="DF579" s="253"/>
      <c r="DG579" s="253"/>
      <c r="DH579" s="253"/>
      <c r="DI579" s="253"/>
      <c r="DJ579" s="253"/>
      <c r="DK579" s="253"/>
      <c r="DL579" s="253"/>
      <c r="DM579" s="253"/>
      <c r="DN579" s="253"/>
      <c r="DO579" s="253"/>
      <c r="DP579" s="253"/>
      <c r="DQ579" s="253"/>
      <c r="DR579" s="253"/>
      <c r="DS579" s="253"/>
      <c r="DT579" s="253"/>
      <c r="DU579" s="253"/>
      <c r="DV579" s="253"/>
      <c r="DW579" s="253"/>
      <c r="DX579" s="253"/>
      <c r="DY579" s="253"/>
      <c r="DZ579" s="253"/>
      <c r="EA579" s="253"/>
      <c r="EB579" s="253"/>
      <c r="EC579" s="253"/>
      <c r="ED579" s="253"/>
      <c r="EE579" s="253"/>
      <c r="EF579" s="253"/>
      <c r="EG579" s="253"/>
      <c r="EH579" s="253"/>
      <c r="EI579" s="253"/>
      <c r="EJ579" s="253"/>
      <c r="EK579" s="253"/>
      <c r="EL579" s="253"/>
      <c r="EM579" s="253"/>
      <c r="EN579" s="253"/>
      <c r="EO579" s="253"/>
      <c r="EP579" s="253"/>
      <c r="EQ579" s="253"/>
      <c r="ER579" s="253"/>
      <c r="ES579" s="253"/>
      <c r="ET579" s="253"/>
      <c r="EU579" s="253"/>
      <c r="EV579" s="253"/>
      <c r="EW579" s="253"/>
      <c r="EX579" s="253"/>
      <c r="EY579" s="253"/>
      <c r="EZ579" s="253"/>
      <c r="FA579" s="253"/>
      <c r="FB579" s="253"/>
      <c r="FC579" s="253"/>
      <c r="FD579" s="253"/>
      <c r="FE579" s="253"/>
      <c r="FF579" s="253"/>
      <c r="FG579" s="253"/>
      <c r="FH579" s="253"/>
      <c r="FI579" s="253"/>
      <c r="FJ579" s="253"/>
      <c r="FK579" s="253"/>
      <c r="FL579" s="253"/>
      <c r="FM579" s="253"/>
      <c r="FN579" s="253"/>
      <c r="FO579" s="253"/>
      <c r="FP579" s="253"/>
      <c r="FQ579" s="253"/>
      <c r="FR579" s="253"/>
      <c r="FS579" s="253"/>
      <c r="FT579" s="253"/>
      <c r="FU579" s="253"/>
      <c r="FV579" s="253"/>
      <c r="FW579" s="253"/>
      <c r="FX579" s="253"/>
      <c r="FY579" s="253"/>
      <c r="FZ579" s="253"/>
      <c r="GA579" s="253"/>
      <c r="GB579" s="253"/>
      <c r="GC579" s="253"/>
      <c r="GD579" s="253"/>
      <c r="GE579" s="253"/>
      <c r="GF579" s="253"/>
      <c r="GG579" s="253"/>
      <c r="GH579" s="253"/>
      <c r="GI579" s="253"/>
      <c r="GJ579" s="253"/>
      <c r="GK579" s="253"/>
      <c r="GL579" s="253"/>
      <c r="GM579" s="253"/>
      <c r="GN579" s="253"/>
      <c r="GO579" s="253"/>
      <c r="GP579" s="253"/>
      <c r="GQ579" s="253"/>
      <c r="GR579" s="253"/>
      <c r="GS579" s="253"/>
      <c r="GT579" s="253"/>
      <c r="GU579" s="253"/>
      <c r="GV579" s="253"/>
      <c r="GW579" s="253"/>
      <c r="GX579" s="253"/>
      <c r="GY579" s="253"/>
      <c r="GZ579" s="253"/>
      <c r="HA579" s="253"/>
      <c r="HB579" s="253"/>
      <c r="HC579" s="253"/>
      <c r="HD579" s="253"/>
      <c r="HE579" s="253"/>
      <c r="HF579" s="253"/>
    </row>
    <row r="580" spans="1:214" s="312" customFormat="1" ht="15" customHeight="1" x14ac:dyDescent="0.25">
      <c r="A580" s="252"/>
      <c r="B580" s="253"/>
      <c r="C580" s="253"/>
      <c r="D580" s="253"/>
      <c r="E580" s="253"/>
      <c r="F580" s="253"/>
      <c r="G580" s="253"/>
      <c r="H580" s="253"/>
      <c r="I580" s="253"/>
      <c r="J580" s="253"/>
      <c r="K580" s="253"/>
      <c r="L580" s="253"/>
      <c r="M580" s="253"/>
      <c r="N580" s="253"/>
      <c r="O580" s="253"/>
      <c r="P580" s="253"/>
      <c r="Q580" s="253"/>
      <c r="R580" s="253"/>
      <c r="S580" s="253"/>
      <c r="T580" s="253"/>
      <c r="U580" s="253" t="s">
        <v>774</v>
      </c>
      <c r="V580" s="253"/>
      <c r="W580" s="253"/>
      <c r="X580" s="253"/>
      <c r="Y580" s="253"/>
      <c r="Z580" s="253"/>
      <c r="AA580" s="253"/>
      <c r="AB580" s="253"/>
      <c r="AC580" s="253" t="s">
        <v>357</v>
      </c>
      <c r="AD580" s="253"/>
      <c r="AE580" s="253"/>
      <c r="AF580" s="253"/>
      <c r="AG580" s="253"/>
      <c r="AH580" s="253"/>
      <c r="AI580" s="253"/>
      <c r="AJ580" s="253"/>
      <c r="AK580" s="253"/>
      <c r="AL580" s="253"/>
      <c r="AM580" s="253"/>
      <c r="AN580" s="253"/>
      <c r="AO580" s="253"/>
      <c r="AP580" s="253"/>
      <c r="AQ580" s="253"/>
      <c r="AR580" s="253"/>
      <c r="AS580" s="253"/>
      <c r="AT580" s="253"/>
      <c r="AU580" s="253"/>
      <c r="AV580" s="253"/>
      <c r="AW580" s="253"/>
      <c r="AX580" s="253"/>
      <c r="AY580" s="253"/>
      <c r="AZ580" s="253"/>
      <c r="BA580" s="253"/>
      <c r="BB580" s="253"/>
      <c r="BC580" s="253"/>
      <c r="BD580" s="253"/>
      <c r="BE580" s="253"/>
      <c r="BF580" s="253"/>
      <c r="BG580" s="253"/>
      <c r="BH580" s="253"/>
      <c r="BI580" s="253"/>
      <c r="BJ580" s="253"/>
      <c r="BK580" s="253"/>
      <c r="BL580" s="253"/>
      <c r="BM580" s="253"/>
      <c r="BN580" s="253"/>
      <c r="BO580" s="253"/>
      <c r="BP580" s="253"/>
      <c r="BQ580" s="253"/>
      <c r="BR580" s="253"/>
      <c r="BS580" s="253"/>
      <c r="BT580" s="253"/>
      <c r="BU580" s="253"/>
      <c r="BV580" s="253"/>
      <c r="BW580" s="253"/>
      <c r="BX580" s="253"/>
      <c r="BY580" s="253"/>
      <c r="BZ580" s="253"/>
      <c r="CA580" s="253"/>
      <c r="CB580" s="253"/>
      <c r="CC580" s="253"/>
      <c r="CD580" s="253"/>
      <c r="CE580" s="253"/>
      <c r="CF580" s="253"/>
      <c r="CG580" s="253"/>
      <c r="CH580" s="253"/>
      <c r="CI580" s="253"/>
      <c r="CJ580" s="253"/>
      <c r="CK580" s="253"/>
      <c r="CL580" s="253"/>
      <c r="CM580" s="253"/>
      <c r="CN580" s="253"/>
      <c r="CO580" s="253"/>
      <c r="CP580" s="253"/>
      <c r="CQ580" s="253"/>
      <c r="CR580" s="253"/>
      <c r="CS580" s="253"/>
      <c r="CT580" s="253"/>
      <c r="CU580" s="253"/>
      <c r="CV580" s="253"/>
      <c r="CW580" s="253"/>
      <c r="CX580" s="253"/>
      <c r="CY580" s="253"/>
      <c r="CZ580" s="253"/>
      <c r="DA580" s="253"/>
      <c r="DB580" s="253"/>
      <c r="DC580" s="253"/>
      <c r="DD580" s="253"/>
      <c r="DE580" s="253"/>
      <c r="DF580" s="253"/>
      <c r="DG580" s="253"/>
      <c r="DH580" s="253"/>
      <c r="DI580" s="253"/>
      <c r="DJ580" s="253"/>
      <c r="DK580" s="253"/>
      <c r="DL580" s="253"/>
      <c r="DM580" s="253"/>
      <c r="DN580" s="253"/>
      <c r="DO580" s="253"/>
      <c r="DP580" s="253"/>
      <c r="DQ580" s="253"/>
      <c r="DR580" s="253"/>
      <c r="DS580" s="253"/>
      <c r="DT580" s="253"/>
      <c r="DU580" s="253"/>
      <c r="DV580" s="253"/>
      <c r="DW580" s="253"/>
      <c r="DX580" s="253"/>
      <c r="DY580" s="253"/>
      <c r="DZ580" s="253"/>
      <c r="EA580" s="253"/>
      <c r="EB580" s="253"/>
      <c r="EC580" s="253"/>
      <c r="ED580" s="253"/>
      <c r="EE580" s="253"/>
      <c r="EF580" s="253"/>
      <c r="EG580" s="253"/>
      <c r="EH580" s="253"/>
      <c r="EI580" s="253"/>
      <c r="EJ580" s="253"/>
      <c r="EK580" s="253"/>
      <c r="EL580" s="253"/>
      <c r="EM580" s="253"/>
      <c r="EN580" s="253"/>
      <c r="EO580" s="253"/>
      <c r="EP580" s="253"/>
      <c r="EQ580" s="253"/>
      <c r="ER580" s="253"/>
      <c r="ES580" s="253"/>
      <c r="ET580" s="253"/>
      <c r="EU580" s="253"/>
      <c r="EV580" s="253"/>
      <c r="EW580" s="253"/>
      <c r="EX580" s="253"/>
      <c r="EY580" s="253"/>
      <c r="EZ580" s="253"/>
      <c r="FA580" s="253"/>
      <c r="FB580" s="253"/>
      <c r="FC580" s="253"/>
      <c r="FD580" s="253"/>
      <c r="FE580" s="253"/>
      <c r="FF580" s="253"/>
      <c r="FG580" s="253"/>
      <c r="FH580" s="253"/>
      <c r="FI580" s="253"/>
      <c r="FJ580" s="253"/>
      <c r="FK580" s="253"/>
      <c r="FL580" s="253"/>
      <c r="FM580" s="253"/>
      <c r="FN580" s="253"/>
      <c r="FO580" s="253"/>
      <c r="FP580" s="253"/>
      <c r="FQ580" s="253"/>
      <c r="FR580" s="253"/>
      <c r="FS580" s="253"/>
      <c r="FT580" s="253"/>
      <c r="FU580" s="253"/>
      <c r="FV580" s="253"/>
      <c r="FW580" s="253"/>
      <c r="FX580" s="253"/>
      <c r="FY580" s="253"/>
      <c r="FZ580" s="253"/>
      <c r="GA580" s="253"/>
      <c r="GB580" s="253"/>
      <c r="GC580" s="253"/>
      <c r="GD580" s="253"/>
      <c r="GE580" s="253"/>
      <c r="GF580" s="253"/>
      <c r="GG580" s="253"/>
      <c r="GH580" s="253"/>
      <c r="GI580" s="253"/>
      <c r="GJ580" s="253"/>
      <c r="GK580" s="253"/>
      <c r="GL580" s="253"/>
      <c r="GM580" s="253"/>
      <c r="GN580" s="253"/>
      <c r="GO580" s="253"/>
      <c r="GP580" s="253"/>
      <c r="GQ580" s="253"/>
      <c r="GR580" s="253"/>
      <c r="GS580" s="253"/>
      <c r="GT580" s="253"/>
      <c r="GU580" s="253"/>
      <c r="GV580" s="253"/>
      <c r="GW580" s="253"/>
      <c r="GX580" s="253"/>
      <c r="GY580" s="253"/>
      <c r="GZ580" s="253"/>
      <c r="HA580" s="253"/>
      <c r="HB580" s="253"/>
      <c r="HC580" s="253"/>
      <c r="HD580" s="253"/>
      <c r="HE580" s="253"/>
      <c r="HF580" s="253"/>
    </row>
    <row r="581" spans="1:214" s="312" customFormat="1" ht="15" customHeight="1" x14ac:dyDescent="0.25">
      <c r="A581" s="252"/>
      <c r="B581" s="253"/>
      <c r="C581" s="253"/>
      <c r="D581" s="253"/>
      <c r="E581" s="253"/>
      <c r="F581" s="253"/>
      <c r="G581" s="253"/>
      <c r="H581" s="253"/>
      <c r="I581" s="253"/>
      <c r="J581" s="253"/>
      <c r="K581" s="253"/>
      <c r="L581" s="253"/>
      <c r="M581" s="253"/>
      <c r="N581" s="253"/>
      <c r="O581" s="253"/>
      <c r="P581" s="253"/>
      <c r="Q581" s="253"/>
      <c r="R581" s="253"/>
      <c r="S581" s="253"/>
      <c r="T581" s="253"/>
      <c r="U581" s="253" t="s">
        <v>775</v>
      </c>
      <c r="V581" s="253"/>
      <c r="W581" s="253"/>
      <c r="X581" s="253"/>
      <c r="Y581" s="253"/>
      <c r="Z581" s="253"/>
      <c r="AA581" s="253"/>
      <c r="AB581" s="253"/>
      <c r="AC581" s="253" t="s">
        <v>320</v>
      </c>
      <c r="AD581" s="253"/>
      <c r="AE581" s="253"/>
      <c r="AF581" s="253"/>
      <c r="AG581" s="253"/>
      <c r="AH581" s="253"/>
      <c r="AI581" s="253"/>
      <c r="AJ581" s="253"/>
      <c r="AK581" s="253"/>
      <c r="AL581" s="253"/>
      <c r="AM581" s="253"/>
      <c r="AN581" s="253"/>
      <c r="AO581" s="253"/>
      <c r="AP581" s="253"/>
      <c r="AQ581" s="253"/>
      <c r="AR581" s="253"/>
      <c r="AS581" s="253"/>
      <c r="AT581" s="253"/>
      <c r="AU581" s="253"/>
      <c r="AV581" s="253"/>
      <c r="AW581" s="253"/>
      <c r="AX581" s="253"/>
      <c r="AY581" s="253"/>
      <c r="AZ581" s="253"/>
      <c r="BA581" s="253"/>
      <c r="BB581" s="253"/>
      <c r="BC581" s="253"/>
      <c r="BD581" s="253"/>
      <c r="BE581" s="253"/>
      <c r="BF581" s="253"/>
      <c r="BG581" s="253"/>
      <c r="BH581" s="253"/>
      <c r="BI581" s="253"/>
      <c r="BJ581" s="253"/>
      <c r="BK581" s="253"/>
      <c r="BL581" s="253"/>
      <c r="BM581" s="253"/>
      <c r="BN581" s="253"/>
      <c r="BO581" s="253"/>
      <c r="BP581" s="253"/>
      <c r="BQ581" s="253"/>
      <c r="BR581" s="253"/>
      <c r="BS581" s="253"/>
      <c r="BT581" s="253"/>
      <c r="BU581" s="253"/>
      <c r="BV581" s="253"/>
      <c r="BW581" s="253"/>
      <c r="BX581" s="253"/>
      <c r="BY581" s="253"/>
      <c r="BZ581" s="253"/>
      <c r="CA581" s="253"/>
      <c r="CB581" s="253"/>
      <c r="CC581" s="253"/>
      <c r="CD581" s="253"/>
      <c r="CE581" s="253"/>
      <c r="CF581" s="253"/>
      <c r="CG581" s="253"/>
      <c r="CH581" s="253"/>
      <c r="CI581" s="253"/>
      <c r="CJ581" s="253"/>
      <c r="CK581" s="253"/>
      <c r="CL581" s="253"/>
      <c r="CM581" s="253"/>
      <c r="CN581" s="253"/>
      <c r="CO581" s="253"/>
      <c r="CP581" s="253"/>
      <c r="CQ581" s="253"/>
      <c r="CR581" s="253"/>
      <c r="CS581" s="253"/>
      <c r="CT581" s="253"/>
      <c r="CU581" s="253"/>
      <c r="CV581" s="253"/>
      <c r="CW581" s="253"/>
      <c r="CX581" s="253"/>
      <c r="CY581" s="253"/>
      <c r="CZ581" s="253"/>
      <c r="DA581" s="253"/>
      <c r="DB581" s="253"/>
      <c r="DC581" s="253"/>
      <c r="DD581" s="253"/>
      <c r="DE581" s="253"/>
      <c r="DF581" s="253"/>
      <c r="DG581" s="253"/>
      <c r="DH581" s="253"/>
      <c r="DI581" s="253"/>
      <c r="DJ581" s="253"/>
      <c r="DK581" s="253"/>
      <c r="DL581" s="253"/>
      <c r="DM581" s="253"/>
      <c r="DN581" s="253"/>
      <c r="DO581" s="253"/>
      <c r="DP581" s="253"/>
      <c r="DQ581" s="253"/>
      <c r="DR581" s="253"/>
      <c r="DS581" s="253"/>
      <c r="DT581" s="253"/>
      <c r="DU581" s="253"/>
      <c r="DV581" s="253"/>
      <c r="DW581" s="253"/>
      <c r="DX581" s="253"/>
      <c r="DY581" s="253"/>
      <c r="DZ581" s="253"/>
      <c r="EA581" s="253"/>
      <c r="EB581" s="253"/>
      <c r="EC581" s="253"/>
      <c r="ED581" s="253"/>
      <c r="EE581" s="253"/>
      <c r="EF581" s="253"/>
      <c r="EG581" s="253"/>
      <c r="EH581" s="253"/>
      <c r="EI581" s="253"/>
      <c r="EJ581" s="253"/>
      <c r="EK581" s="253"/>
      <c r="EL581" s="253"/>
      <c r="EM581" s="253"/>
      <c r="EN581" s="253"/>
      <c r="EO581" s="253"/>
      <c r="EP581" s="253"/>
      <c r="EQ581" s="253"/>
      <c r="ER581" s="253"/>
      <c r="ES581" s="253"/>
      <c r="ET581" s="253"/>
      <c r="EU581" s="253"/>
      <c r="EV581" s="253"/>
      <c r="EW581" s="253"/>
      <c r="EX581" s="253"/>
      <c r="EY581" s="253"/>
      <c r="EZ581" s="253"/>
      <c r="FA581" s="253"/>
      <c r="FB581" s="253"/>
      <c r="FC581" s="253"/>
      <c r="FD581" s="253"/>
      <c r="FE581" s="253"/>
      <c r="FF581" s="253"/>
      <c r="FG581" s="253"/>
      <c r="FH581" s="253"/>
      <c r="FI581" s="253"/>
      <c r="FJ581" s="253"/>
      <c r="FK581" s="253"/>
      <c r="FL581" s="253"/>
      <c r="FM581" s="253"/>
      <c r="FN581" s="253"/>
      <c r="FO581" s="253"/>
      <c r="FP581" s="253"/>
      <c r="FQ581" s="253"/>
      <c r="FR581" s="253"/>
      <c r="FS581" s="253"/>
      <c r="FT581" s="253"/>
      <c r="FU581" s="253"/>
      <c r="FV581" s="253"/>
      <c r="FW581" s="253"/>
      <c r="FX581" s="253"/>
      <c r="FY581" s="253"/>
      <c r="FZ581" s="253"/>
      <c r="GA581" s="253"/>
      <c r="GB581" s="253"/>
      <c r="GC581" s="253"/>
      <c r="GD581" s="253"/>
      <c r="GE581" s="253"/>
      <c r="GF581" s="253"/>
      <c r="GG581" s="253"/>
      <c r="GH581" s="253"/>
      <c r="GI581" s="253"/>
      <c r="GJ581" s="253"/>
      <c r="GK581" s="253"/>
      <c r="GL581" s="253"/>
      <c r="GM581" s="253"/>
      <c r="GN581" s="253"/>
      <c r="GO581" s="253"/>
      <c r="GP581" s="253"/>
      <c r="GQ581" s="253"/>
      <c r="GR581" s="253"/>
      <c r="GS581" s="253"/>
      <c r="GT581" s="253"/>
      <c r="GU581" s="253"/>
      <c r="GV581" s="253"/>
      <c r="GW581" s="253"/>
      <c r="GX581" s="253"/>
      <c r="GY581" s="253"/>
      <c r="GZ581" s="253"/>
      <c r="HA581" s="253"/>
      <c r="HB581" s="253"/>
      <c r="HC581" s="253"/>
      <c r="HD581" s="253"/>
      <c r="HE581" s="253"/>
      <c r="HF581" s="253"/>
    </row>
    <row r="582" spans="1:214" s="312" customFormat="1" ht="15" customHeight="1" x14ac:dyDescent="0.25">
      <c r="A582" s="252"/>
      <c r="B582" s="253"/>
      <c r="C582" s="253"/>
      <c r="D582" s="253"/>
      <c r="E582" s="253"/>
      <c r="F582" s="253"/>
      <c r="G582" s="253"/>
      <c r="H582" s="253"/>
      <c r="I582" s="253"/>
      <c r="J582" s="253"/>
      <c r="K582" s="253"/>
      <c r="L582" s="253"/>
      <c r="M582" s="253"/>
      <c r="N582" s="253"/>
      <c r="O582" s="253"/>
      <c r="P582" s="253"/>
      <c r="Q582" s="253"/>
      <c r="R582" s="253"/>
      <c r="S582" s="253"/>
      <c r="T582" s="253"/>
      <c r="U582" s="253" t="s">
        <v>776</v>
      </c>
      <c r="V582" s="253"/>
      <c r="W582" s="253"/>
      <c r="X582" s="253"/>
      <c r="Y582" s="253"/>
      <c r="Z582" s="253"/>
      <c r="AA582" s="253"/>
      <c r="AB582" s="253"/>
      <c r="AC582" s="253" t="s">
        <v>323</v>
      </c>
      <c r="AD582" s="253"/>
      <c r="AE582" s="253"/>
      <c r="AF582" s="253"/>
      <c r="AG582" s="253"/>
      <c r="AH582" s="253"/>
      <c r="AI582" s="253"/>
      <c r="AJ582" s="253"/>
      <c r="AK582" s="253"/>
      <c r="AL582" s="253"/>
      <c r="AM582" s="253"/>
      <c r="AN582" s="253"/>
      <c r="AO582" s="253"/>
      <c r="AP582" s="253"/>
      <c r="AQ582" s="253"/>
      <c r="AR582" s="253"/>
      <c r="AS582" s="253"/>
      <c r="AT582" s="253"/>
      <c r="AU582" s="253"/>
      <c r="AV582" s="253"/>
      <c r="AW582" s="253"/>
      <c r="AX582" s="253"/>
      <c r="AY582" s="253"/>
      <c r="AZ582" s="253"/>
      <c r="BA582" s="253"/>
      <c r="BB582" s="253"/>
      <c r="BC582" s="253"/>
      <c r="BD582" s="253"/>
      <c r="BE582" s="253"/>
      <c r="BF582" s="253"/>
      <c r="BG582" s="253"/>
      <c r="BH582" s="253"/>
      <c r="BI582" s="253"/>
      <c r="BJ582" s="253"/>
      <c r="BK582" s="253"/>
      <c r="BL582" s="253"/>
      <c r="BM582" s="253"/>
      <c r="BN582" s="253"/>
      <c r="BO582" s="253"/>
      <c r="BP582" s="253"/>
      <c r="BQ582" s="253"/>
      <c r="BR582" s="253"/>
      <c r="BS582" s="253"/>
      <c r="BT582" s="253"/>
      <c r="BU582" s="253"/>
      <c r="BV582" s="253"/>
      <c r="BW582" s="253"/>
      <c r="BX582" s="253"/>
      <c r="BY582" s="253"/>
      <c r="BZ582" s="253"/>
      <c r="CA582" s="253"/>
      <c r="CB582" s="253"/>
      <c r="CC582" s="253"/>
      <c r="CD582" s="253"/>
      <c r="CE582" s="253"/>
      <c r="CF582" s="253"/>
      <c r="CG582" s="253"/>
      <c r="CH582" s="253"/>
      <c r="CI582" s="253"/>
      <c r="CJ582" s="253"/>
      <c r="CK582" s="253"/>
      <c r="CL582" s="253"/>
      <c r="CM582" s="253"/>
      <c r="CN582" s="253"/>
      <c r="CO582" s="253"/>
      <c r="CP582" s="253"/>
      <c r="CQ582" s="253"/>
      <c r="CR582" s="253"/>
      <c r="CS582" s="253"/>
      <c r="CT582" s="253"/>
      <c r="CU582" s="253"/>
      <c r="CV582" s="253"/>
      <c r="CW582" s="253"/>
      <c r="CX582" s="253"/>
      <c r="CY582" s="253"/>
      <c r="CZ582" s="253"/>
      <c r="DA582" s="253"/>
      <c r="DB582" s="253"/>
      <c r="DC582" s="253"/>
      <c r="DD582" s="253"/>
      <c r="DE582" s="253"/>
      <c r="DF582" s="253"/>
      <c r="DG582" s="253"/>
      <c r="DH582" s="253"/>
      <c r="DI582" s="253"/>
      <c r="DJ582" s="253"/>
      <c r="DK582" s="253"/>
      <c r="DL582" s="253"/>
      <c r="DM582" s="253"/>
      <c r="DN582" s="253"/>
      <c r="DO582" s="253"/>
      <c r="DP582" s="253"/>
      <c r="DQ582" s="253"/>
      <c r="DR582" s="253"/>
      <c r="DS582" s="253"/>
      <c r="DT582" s="253"/>
      <c r="DU582" s="253"/>
      <c r="DV582" s="253"/>
      <c r="DW582" s="253"/>
      <c r="DX582" s="253"/>
      <c r="DY582" s="253"/>
      <c r="DZ582" s="253"/>
      <c r="EA582" s="253"/>
      <c r="EB582" s="253"/>
      <c r="EC582" s="253"/>
      <c r="ED582" s="253"/>
      <c r="EE582" s="253"/>
      <c r="EF582" s="253"/>
      <c r="EG582" s="253"/>
      <c r="EH582" s="253"/>
      <c r="EI582" s="253"/>
      <c r="EJ582" s="253"/>
      <c r="EK582" s="253"/>
      <c r="EL582" s="253"/>
      <c r="EM582" s="253"/>
      <c r="EN582" s="253"/>
      <c r="EO582" s="253"/>
      <c r="EP582" s="253"/>
      <c r="EQ582" s="253"/>
      <c r="ER582" s="253"/>
      <c r="ES582" s="253"/>
      <c r="ET582" s="253"/>
      <c r="EU582" s="253"/>
      <c r="EV582" s="253"/>
      <c r="EW582" s="253"/>
      <c r="EX582" s="253"/>
      <c r="EY582" s="253"/>
      <c r="EZ582" s="253"/>
      <c r="FA582" s="253"/>
      <c r="FB582" s="253"/>
      <c r="FC582" s="253"/>
      <c r="FD582" s="253"/>
      <c r="FE582" s="253"/>
      <c r="FF582" s="253"/>
      <c r="FG582" s="253"/>
      <c r="FH582" s="253"/>
      <c r="FI582" s="253"/>
      <c r="FJ582" s="253"/>
      <c r="FK582" s="253"/>
      <c r="FL582" s="253"/>
      <c r="FM582" s="253"/>
      <c r="FN582" s="253"/>
      <c r="FO582" s="253"/>
      <c r="FP582" s="253"/>
      <c r="FQ582" s="253"/>
      <c r="FR582" s="253"/>
      <c r="FS582" s="253"/>
      <c r="FT582" s="253"/>
      <c r="FU582" s="253"/>
      <c r="FV582" s="253"/>
      <c r="FW582" s="253"/>
      <c r="FX582" s="253"/>
      <c r="FY582" s="253"/>
      <c r="FZ582" s="253"/>
      <c r="GA582" s="253"/>
      <c r="GB582" s="253"/>
      <c r="GC582" s="253"/>
      <c r="GD582" s="253"/>
      <c r="GE582" s="253"/>
      <c r="GF582" s="253"/>
      <c r="GG582" s="253"/>
      <c r="GH582" s="253"/>
      <c r="GI582" s="253"/>
      <c r="GJ582" s="253"/>
      <c r="GK582" s="253"/>
      <c r="GL582" s="253"/>
      <c r="GM582" s="253"/>
      <c r="GN582" s="253"/>
      <c r="GO582" s="253"/>
      <c r="GP582" s="253"/>
      <c r="GQ582" s="253"/>
      <c r="GR582" s="253"/>
      <c r="GS582" s="253"/>
      <c r="GT582" s="253"/>
      <c r="GU582" s="253"/>
      <c r="GV582" s="253"/>
      <c r="GW582" s="253"/>
      <c r="GX582" s="253"/>
      <c r="GY582" s="253"/>
      <c r="GZ582" s="253"/>
      <c r="HA582" s="253"/>
      <c r="HB582" s="253"/>
      <c r="HC582" s="253"/>
      <c r="HD582" s="253"/>
      <c r="HE582" s="253"/>
      <c r="HF582" s="253"/>
    </row>
    <row r="583" spans="1:214" s="312" customFormat="1" ht="15" customHeight="1" x14ac:dyDescent="0.25">
      <c r="A583" s="252"/>
      <c r="B583" s="253"/>
      <c r="C583" s="253"/>
      <c r="D583" s="253"/>
      <c r="E583" s="253"/>
      <c r="F583" s="253"/>
      <c r="G583" s="253"/>
      <c r="H583" s="253"/>
      <c r="I583" s="253"/>
      <c r="J583" s="253"/>
      <c r="K583" s="253"/>
      <c r="L583" s="253"/>
      <c r="M583" s="253"/>
      <c r="N583" s="253"/>
      <c r="O583" s="253"/>
      <c r="P583" s="253"/>
      <c r="Q583" s="253"/>
      <c r="R583" s="253"/>
      <c r="S583" s="253"/>
      <c r="T583" s="253"/>
      <c r="U583" s="253" t="s">
        <v>777</v>
      </c>
      <c r="V583" s="253"/>
      <c r="W583" s="253"/>
      <c r="X583" s="253"/>
      <c r="Y583" s="253"/>
      <c r="Z583" s="253"/>
      <c r="AA583" s="253"/>
      <c r="AB583" s="253"/>
      <c r="AC583" s="253" t="s">
        <v>332</v>
      </c>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c r="BT583" s="253"/>
      <c r="BU583" s="253"/>
      <c r="BV583" s="253"/>
      <c r="BW583" s="253"/>
      <c r="BX583" s="253"/>
      <c r="BY583" s="253"/>
      <c r="BZ583" s="253"/>
      <c r="CA583" s="253"/>
      <c r="CB583" s="253"/>
      <c r="CC583" s="253"/>
      <c r="CD583" s="253"/>
      <c r="CE583" s="253"/>
      <c r="CF583" s="253"/>
      <c r="CG583" s="253"/>
      <c r="CH583" s="253"/>
      <c r="CI583" s="253"/>
      <c r="CJ583" s="253"/>
      <c r="CK583" s="253"/>
      <c r="CL583" s="253"/>
      <c r="CM583" s="253"/>
      <c r="CN583" s="253"/>
      <c r="CO583" s="253"/>
      <c r="CP583" s="253"/>
      <c r="CQ583" s="253"/>
      <c r="CR583" s="253"/>
      <c r="CS583" s="253"/>
      <c r="CT583" s="253"/>
      <c r="CU583" s="253"/>
      <c r="CV583" s="253"/>
      <c r="CW583" s="253"/>
      <c r="CX583" s="253"/>
      <c r="CY583" s="253"/>
      <c r="CZ583" s="253"/>
      <c r="DA583" s="253"/>
      <c r="DB583" s="253"/>
      <c r="DC583" s="253"/>
      <c r="DD583" s="253"/>
      <c r="DE583" s="253"/>
      <c r="DF583" s="253"/>
      <c r="DG583" s="253"/>
      <c r="DH583" s="253"/>
      <c r="DI583" s="253"/>
      <c r="DJ583" s="253"/>
      <c r="DK583" s="253"/>
      <c r="DL583" s="253"/>
      <c r="DM583" s="253"/>
      <c r="DN583" s="253"/>
      <c r="DO583" s="253"/>
      <c r="DP583" s="253"/>
      <c r="DQ583" s="253"/>
      <c r="DR583" s="253"/>
      <c r="DS583" s="253"/>
      <c r="DT583" s="253"/>
      <c r="DU583" s="253"/>
      <c r="DV583" s="253"/>
      <c r="DW583" s="253"/>
      <c r="DX583" s="253"/>
      <c r="DY583" s="253"/>
      <c r="DZ583" s="253"/>
      <c r="EA583" s="253"/>
      <c r="EB583" s="253"/>
      <c r="EC583" s="253"/>
      <c r="ED583" s="253"/>
      <c r="EE583" s="253"/>
      <c r="EF583" s="253"/>
      <c r="EG583" s="253"/>
      <c r="EH583" s="253"/>
      <c r="EI583" s="253"/>
      <c r="EJ583" s="253"/>
      <c r="EK583" s="253"/>
      <c r="EL583" s="253"/>
      <c r="EM583" s="253"/>
      <c r="EN583" s="253"/>
      <c r="EO583" s="253"/>
      <c r="EP583" s="253"/>
      <c r="EQ583" s="253"/>
      <c r="ER583" s="253"/>
      <c r="ES583" s="253"/>
      <c r="ET583" s="253"/>
      <c r="EU583" s="253"/>
      <c r="EV583" s="253"/>
      <c r="EW583" s="253"/>
      <c r="EX583" s="253"/>
      <c r="EY583" s="253"/>
      <c r="EZ583" s="253"/>
      <c r="FA583" s="253"/>
      <c r="FB583" s="253"/>
      <c r="FC583" s="253"/>
      <c r="FD583" s="253"/>
      <c r="FE583" s="253"/>
      <c r="FF583" s="253"/>
      <c r="FG583" s="253"/>
      <c r="FH583" s="253"/>
      <c r="FI583" s="253"/>
      <c r="FJ583" s="253"/>
      <c r="FK583" s="253"/>
      <c r="FL583" s="253"/>
      <c r="FM583" s="253"/>
      <c r="FN583" s="253"/>
      <c r="FO583" s="253"/>
      <c r="FP583" s="253"/>
      <c r="FQ583" s="253"/>
      <c r="FR583" s="253"/>
      <c r="FS583" s="253"/>
      <c r="FT583" s="253"/>
      <c r="FU583" s="253"/>
      <c r="FV583" s="253"/>
      <c r="FW583" s="253"/>
      <c r="FX583" s="253"/>
      <c r="FY583" s="253"/>
      <c r="FZ583" s="253"/>
      <c r="GA583" s="253"/>
      <c r="GB583" s="253"/>
      <c r="GC583" s="253"/>
      <c r="GD583" s="253"/>
      <c r="GE583" s="253"/>
      <c r="GF583" s="253"/>
      <c r="GG583" s="253"/>
      <c r="GH583" s="253"/>
      <c r="GI583" s="253"/>
      <c r="GJ583" s="253"/>
      <c r="GK583" s="253"/>
      <c r="GL583" s="253"/>
      <c r="GM583" s="253"/>
      <c r="GN583" s="253"/>
      <c r="GO583" s="253"/>
      <c r="GP583" s="253"/>
      <c r="GQ583" s="253"/>
      <c r="GR583" s="253"/>
      <c r="GS583" s="253"/>
      <c r="GT583" s="253"/>
      <c r="GU583" s="253"/>
      <c r="GV583" s="253"/>
      <c r="GW583" s="253"/>
      <c r="GX583" s="253"/>
      <c r="GY583" s="253"/>
      <c r="GZ583" s="253"/>
      <c r="HA583" s="253"/>
      <c r="HB583" s="253"/>
      <c r="HC583" s="253"/>
      <c r="HD583" s="253"/>
      <c r="HE583" s="253"/>
      <c r="HF583" s="253"/>
    </row>
    <row r="584" spans="1:214" s="312" customFormat="1" ht="15" customHeight="1" x14ac:dyDescent="0.25">
      <c r="A584" s="252"/>
      <c r="B584" s="253"/>
      <c r="C584" s="253"/>
      <c r="D584" s="253"/>
      <c r="E584" s="253"/>
      <c r="F584" s="253"/>
      <c r="G584" s="253"/>
      <c r="H584" s="253"/>
      <c r="I584" s="253"/>
      <c r="J584" s="253"/>
      <c r="K584" s="253"/>
      <c r="L584" s="253"/>
      <c r="M584" s="253"/>
      <c r="N584" s="253"/>
      <c r="O584" s="253"/>
      <c r="P584" s="253"/>
      <c r="Q584" s="253"/>
      <c r="R584" s="253"/>
      <c r="S584" s="253"/>
      <c r="T584" s="253"/>
      <c r="U584" s="253" t="s">
        <v>778</v>
      </c>
      <c r="V584" s="253"/>
      <c r="W584" s="253"/>
      <c r="X584" s="253"/>
      <c r="Y584" s="253"/>
      <c r="Z584" s="253"/>
      <c r="AA584" s="253"/>
      <c r="AB584" s="253"/>
      <c r="AC584" s="253" t="s">
        <v>318</v>
      </c>
      <c r="AD584" s="253"/>
      <c r="AE584" s="253"/>
      <c r="AF584" s="253"/>
      <c r="AG584" s="253"/>
      <c r="AH584" s="253"/>
      <c r="AI584" s="253"/>
      <c r="AJ584" s="253"/>
      <c r="AK584" s="253"/>
      <c r="AL584" s="253"/>
      <c r="AM584" s="253"/>
      <c r="AN584" s="253"/>
      <c r="AO584" s="253"/>
      <c r="AP584" s="253"/>
      <c r="AQ584" s="253"/>
      <c r="AR584" s="253"/>
      <c r="AS584" s="253"/>
      <c r="AT584" s="253"/>
      <c r="AU584" s="253"/>
      <c r="AV584" s="253"/>
      <c r="AW584" s="253"/>
      <c r="AX584" s="253"/>
      <c r="AY584" s="253"/>
      <c r="AZ584" s="253"/>
      <c r="BA584" s="253"/>
      <c r="BB584" s="253"/>
      <c r="BC584" s="253"/>
      <c r="BD584" s="253"/>
      <c r="BE584" s="253"/>
      <c r="BF584" s="253"/>
      <c r="BG584" s="253"/>
      <c r="BH584" s="253"/>
      <c r="BI584" s="253"/>
      <c r="BJ584" s="253"/>
      <c r="BK584" s="253"/>
      <c r="BL584" s="253"/>
      <c r="BM584" s="253"/>
      <c r="BN584" s="253"/>
      <c r="BO584" s="253"/>
      <c r="BP584" s="253"/>
      <c r="BQ584" s="253"/>
      <c r="BR584" s="253"/>
      <c r="BS584" s="253"/>
      <c r="BT584" s="253"/>
      <c r="BU584" s="253"/>
      <c r="BV584" s="253"/>
      <c r="BW584" s="253"/>
      <c r="BX584" s="253"/>
      <c r="BY584" s="253"/>
      <c r="BZ584" s="253"/>
      <c r="CA584" s="253"/>
      <c r="CB584" s="253"/>
      <c r="CC584" s="253"/>
      <c r="CD584" s="253"/>
      <c r="CE584" s="253"/>
      <c r="CF584" s="253"/>
      <c r="CG584" s="253"/>
      <c r="CH584" s="253"/>
      <c r="CI584" s="253"/>
      <c r="CJ584" s="253"/>
      <c r="CK584" s="253"/>
      <c r="CL584" s="253"/>
      <c r="CM584" s="253"/>
      <c r="CN584" s="253"/>
      <c r="CO584" s="253"/>
      <c r="CP584" s="253"/>
      <c r="CQ584" s="253"/>
      <c r="CR584" s="253"/>
      <c r="CS584" s="253"/>
      <c r="CT584" s="253"/>
      <c r="CU584" s="253"/>
      <c r="CV584" s="253"/>
      <c r="CW584" s="253"/>
      <c r="CX584" s="253"/>
      <c r="CY584" s="253"/>
      <c r="CZ584" s="253"/>
      <c r="DA584" s="253"/>
      <c r="DB584" s="253"/>
      <c r="DC584" s="253"/>
      <c r="DD584" s="253"/>
      <c r="DE584" s="253"/>
      <c r="DF584" s="253"/>
      <c r="DG584" s="253"/>
      <c r="DH584" s="253"/>
      <c r="DI584" s="253"/>
      <c r="DJ584" s="253"/>
      <c r="DK584" s="253"/>
      <c r="DL584" s="253"/>
      <c r="DM584" s="253"/>
      <c r="DN584" s="253"/>
      <c r="DO584" s="253"/>
      <c r="DP584" s="253"/>
      <c r="DQ584" s="253"/>
      <c r="DR584" s="253"/>
      <c r="DS584" s="253"/>
      <c r="DT584" s="253"/>
      <c r="DU584" s="253"/>
      <c r="DV584" s="253"/>
      <c r="DW584" s="253"/>
      <c r="DX584" s="253"/>
      <c r="DY584" s="253"/>
      <c r="DZ584" s="253"/>
      <c r="EA584" s="253"/>
      <c r="EB584" s="253"/>
      <c r="EC584" s="253"/>
      <c r="ED584" s="253"/>
      <c r="EE584" s="253"/>
      <c r="EF584" s="253"/>
      <c r="EG584" s="253"/>
      <c r="EH584" s="253"/>
      <c r="EI584" s="253"/>
      <c r="EJ584" s="253"/>
      <c r="EK584" s="253"/>
      <c r="EL584" s="253"/>
      <c r="EM584" s="253"/>
      <c r="EN584" s="253"/>
      <c r="EO584" s="253"/>
      <c r="EP584" s="253"/>
      <c r="EQ584" s="253"/>
      <c r="ER584" s="253"/>
      <c r="ES584" s="253"/>
      <c r="ET584" s="253"/>
      <c r="EU584" s="253"/>
      <c r="EV584" s="253"/>
      <c r="EW584" s="253"/>
      <c r="EX584" s="253"/>
      <c r="EY584" s="253"/>
      <c r="EZ584" s="253"/>
      <c r="FA584" s="253"/>
      <c r="FB584" s="253"/>
      <c r="FC584" s="253"/>
      <c r="FD584" s="253"/>
      <c r="FE584" s="253"/>
      <c r="FF584" s="253"/>
      <c r="FG584" s="253"/>
      <c r="FH584" s="253"/>
      <c r="FI584" s="253"/>
      <c r="FJ584" s="253"/>
      <c r="FK584" s="253"/>
      <c r="FL584" s="253"/>
      <c r="FM584" s="253"/>
      <c r="FN584" s="253"/>
      <c r="FO584" s="253"/>
      <c r="FP584" s="253"/>
      <c r="FQ584" s="253"/>
      <c r="FR584" s="253"/>
      <c r="FS584" s="253"/>
      <c r="FT584" s="253"/>
      <c r="FU584" s="253"/>
      <c r="FV584" s="253"/>
      <c r="FW584" s="253"/>
      <c r="FX584" s="253"/>
      <c r="FY584" s="253"/>
      <c r="FZ584" s="253"/>
      <c r="GA584" s="253"/>
      <c r="GB584" s="253"/>
      <c r="GC584" s="253"/>
      <c r="GD584" s="253"/>
      <c r="GE584" s="253"/>
      <c r="GF584" s="253"/>
      <c r="GG584" s="253"/>
      <c r="GH584" s="253"/>
      <c r="GI584" s="253"/>
      <c r="GJ584" s="253"/>
      <c r="GK584" s="253"/>
      <c r="GL584" s="253"/>
      <c r="GM584" s="253"/>
      <c r="GN584" s="253"/>
      <c r="GO584" s="253"/>
      <c r="GP584" s="253"/>
      <c r="GQ584" s="253"/>
      <c r="GR584" s="253"/>
      <c r="GS584" s="253"/>
      <c r="GT584" s="253"/>
      <c r="GU584" s="253"/>
      <c r="GV584" s="253"/>
      <c r="GW584" s="253"/>
      <c r="GX584" s="253"/>
      <c r="GY584" s="253"/>
      <c r="GZ584" s="253"/>
      <c r="HA584" s="253"/>
      <c r="HB584" s="253"/>
      <c r="HC584" s="253"/>
      <c r="HD584" s="253"/>
      <c r="HE584" s="253"/>
      <c r="HF584" s="253"/>
    </row>
    <row r="585" spans="1:214" s="312" customFormat="1" ht="15" customHeight="1" x14ac:dyDescent="0.25">
      <c r="A585" s="252"/>
      <c r="B585" s="253"/>
      <c r="C585" s="253"/>
      <c r="D585" s="253"/>
      <c r="E585" s="253"/>
      <c r="F585" s="253"/>
      <c r="G585" s="253"/>
      <c r="H585" s="253"/>
      <c r="I585" s="253"/>
      <c r="J585" s="253"/>
      <c r="K585" s="253"/>
      <c r="L585" s="253"/>
      <c r="M585" s="253"/>
      <c r="N585" s="253"/>
      <c r="O585" s="253"/>
      <c r="P585" s="253"/>
      <c r="Q585" s="253"/>
      <c r="R585" s="253"/>
      <c r="S585" s="253"/>
      <c r="T585" s="253"/>
      <c r="U585" s="253" t="s">
        <v>779</v>
      </c>
      <c r="V585" s="253"/>
      <c r="W585" s="253"/>
      <c r="X585" s="253"/>
      <c r="Y585" s="253"/>
      <c r="Z585" s="253"/>
      <c r="AA585" s="253"/>
      <c r="AB585" s="253"/>
      <c r="AC585" s="253" t="s">
        <v>320</v>
      </c>
      <c r="AD585" s="253"/>
      <c r="AE585" s="253"/>
      <c r="AF585" s="253"/>
      <c r="AG585" s="253"/>
      <c r="AH585" s="253"/>
      <c r="AI585" s="253"/>
      <c r="AJ585" s="253"/>
      <c r="AK585" s="253"/>
      <c r="AL585" s="253"/>
      <c r="AM585" s="253"/>
      <c r="AN585" s="253"/>
      <c r="AO585" s="253"/>
      <c r="AP585" s="253"/>
      <c r="AQ585" s="253"/>
      <c r="AR585" s="253"/>
      <c r="AS585" s="253"/>
      <c r="AT585" s="253"/>
      <c r="AU585" s="253"/>
      <c r="AV585" s="253"/>
      <c r="AW585" s="253"/>
      <c r="AX585" s="253"/>
      <c r="AY585" s="253"/>
      <c r="AZ585" s="253"/>
      <c r="BA585" s="253"/>
      <c r="BB585" s="253"/>
      <c r="BC585" s="253"/>
      <c r="BD585" s="253"/>
      <c r="BE585" s="253"/>
      <c r="BF585" s="253"/>
      <c r="BG585" s="253"/>
      <c r="BH585" s="253"/>
      <c r="BI585" s="253"/>
      <c r="BJ585" s="253"/>
      <c r="BK585" s="253"/>
      <c r="BL585" s="253"/>
      <c r="BM585" s="253"/>
      <c r="BN585" s="253"/>
      <c r="BO585" s="253"/>
      <c r="BP585" s="253"/>
      <c r="BQ585" s="253"/>
      <c r="BR585" s="253"/>
      <c r="BS585" s="253"/>
      <c r="BT585" s="253"/>
      <c r="BU585" s="253"/>
      <c r="BV585" s="253"/>
      <c r="BW585" s="253"/>
      <c r="BX585" s="253"/>
      <c r="BY585" s="253"/>
      <c r="BZ585" s="253"/>
      <c r="CA585" s="253"/>
      <c r="CB585" s="253"/>
      <c r="CC585" s="253"/>
      <c r="CD585" s="253"/>
      <c r="CE585" s="253"/>
      <c r="CF585" s="253"/>
      <c r="CG585" s="253"/>
      <c r="CH585" s="253"/>
      <c r="CI585" s="253"/>
      <c r="CJ585" s="253"/>
      <c r="CK585" s="253"/>
      <c r="CL585" s="253"/>
      <c r="CM585" s="253"/>
      <c r="CN585" s="253"/>
      <c r="CO585" s="253"/>
      <c r="CP585" s="253"/>
      <c r="CQ585" s="253"/>
      <c r="CR585" s="253"/>
      <c r="CS585" s="253"/>
      <c r="CT585" s="253"/>
      <c r="CU585" s="253"/>
      <c r="CV585" s="253"/>
      <c r="CW585" s="253"/>
      <c r="CX585" s="253"/>
      <c r="CY585" s="253"/>
      <c r="CZ585" s="253"/>
      <c r="DA585" s="253"/>
      <c r="DB585" s="253"/>
      <c r="DC585" s="253"/>
      <c r="DD585" s="253"/>
      <c r="DE585" s="253"/>
      <c r="DF585" s="253"/>
      <c r="DG585" s="253"/>
      <c r="DH585" s="253"/>
      <c r="DI585" s="253"/>
      <c r="DJ585" s="253"/>
      <c r="DK585" s="253"/>
      <c r="DL585" s="253"/>
      <c r="DM585" s="253"/>
      <c r="DN585" s="253"/>
      <c r="DO585" s="253"/>
      <c r="DP585" s="253"/>
      <c r="DQ585" s="253"/>
      <c r="DR585" s="253"/>
      <c r="DS585" s="253"/>
      <c r="DT585" s="253"/>
      <c r="DU585" s="253"/>
      <c r="DV585" s="253"/>
      <c r="DW585" s="253"/>
      <c r="DX585" s="253"/>
      <c r="DY585" s="253"/>
      <c r="DZ585" s="253"/>
      <c r="EA585" s="253"/>
      <c r="EB585" s="253"/>
      <c r="EC585" s="253"/>
      <c r="ED585" s="253"/>
      <c r="EE585" s="253"/>
      <c r="EF585" s="253"/>
      <c r="EG585" s="253"/>
      <c r="EH585" s="253"/>
      <c r="EI585" s="253"/>
      <c r="EJ585" s="253"/>
      <c r="EK585" s="253"/>
      <c r="EL585" s="253"/>
      <c r="EM585" s="253"/>
      <c r="EN585" s="253"/>
      <c r="EO585" s="253"/>
      <c r="EP585" s="253"/>
      <c r="EQ585" s="253"/>
      <c r="ER585" s="253"/>
      <c r="ES585" s="253"/>
      <c r="ET585" s="253"/>
      <c r="EU585" s="253"/>
      <c r="EV585" s="253"/>
      <c r="EW585" s="253"/>
      <c r="EX585" s="253"/>
      <c r="EY585" s="253"/>
      <c r="EZ585" s="253"/>
      <c r="FA585" s="253"/>
      <c r="FB585" s="253"/>
      <c r="FC585" s="253"/>
      <c r="FD585" s="253"/>
      <c r="FE585" s="253"/>
      <c r="FF585" s="253"/>
      <c r="FG585" s="253"/>
      <c r="FH585" s="253"/>
      <c r="FI585" s="253"/>
      <c r="FJ585" s="253"/>
      <c r="FK585" s="253"/>
      <c r="FL585" s="253"/>
      <c r="FM585" s="253"/>
      <c r="FN585" s="253"/>
      <c r="FO585" s="253"/>
      <c r="FP585" s="253"/>
      <c r="FQ585" s="253"/>
      <c r="FR585" s="253"/>
      <c r="FS585" s="253"/>
      <c r="FT585" s="253"/>
      <c r="FU585" s="253"/>
      <c r="FV585" s="253"/>
      <c r="FW585" s="253"/>
      <c r="FX585" s="253"/>
      <c r="FY585" s="253"/>
      <c r="FZ585" s="253"/>
      <c r="GA585" s="253"/>
      <c r="GB585" s="253"/>
      <c r="GC585" s="253"/>
      <c r="GD585" s="253"/>
      <c r="GE585" s="253"/>
      <c r="GF585" s="253"/>
      <c r="GG585" s="253"/>
      <c r="GH585" s="253"/>
      <c r="GI585" s="253"/>
      <c r="GJ585" s="253"/>
      <c r="GK585" s="253"/>
      <c r="GL585" s="253"/>
      <c r="GM585" s="253"/>
      <c r="GN585" s="253"/>
      <c r="GO585" s="253"/>
      <c r="GP585" s="253"/>
      <c r="GQ585" s="253"/>
      <c r="GR585" s="253"/>
      <c r="GS585" s="253"/>
      <c r="GT585" s="253"/>
      <c r="GU585" s="253"/>
      <c r="GV585" s="253"/>
      <c r="GW585" s="253"/>
      <c r="GX585" s="253"/>
      <c r="GY585" s="253"/>
      <c r="GZ585" s="253"/>
      <c r="HA585" s="253"/>
      <c r="HB585" s="253"/>
      <c r="HC585" s="253"/>
      <c r="HD585" s="253"/>
      <c r="HE585" s="253"/>
      <c r="HF585" s="253"/>
    </row>
    <row r="586" spans="1:214" s="312" customFormat="1" ht="15" customHeight="1" x14ac:dyDescent="0.25">
      <c r="A586" s="252"/>
      <c r="B586" s="253"/>
      <c r="C586" s="253"/>
      <c r="D586" s="253"/>
      <c r="E586" s="253"/>
      <c r="F586" s="253"/>
      <c r="G586" s="253"/>
      <c r="H586" s="253"/>
      <c r="I586" s="253"/>
      <c r="J586" s="253"/>
      <c r="K586" s="253"/>
      <c r="L586" s="253"/>
      <c r="M586" s="253"/>
      <c r="N586" s="253"/>
      <c r="O586" s="253"/>
      <c r="P586" s="253"/>
      <c r="Q586" s="253"/>
      <c r="R586" s="253"/>
      <c r="S586" s="253"/>
      <c r="T586" s="253"/>
      <c r="U586" s="253" t="s">
        <v>780</v>
      </c>
      <c r="V586" s="253"/>
      <c r="W586" s="253"/>
      <c r="X586" s="253"/>
      <c r="Y586" s="253"/>
      <c r="Z586" s="253"/>
      <c r="AA586" s="253"/>
      <c r="AB586" s="253"/>
      <c r="AC586" s="253" t="s">
        <v>329</v>
      </c>
      <c r="AD586" s="253"/>
      <c r="AE586" s="253"/>
      <c r="AF586" s="253"/>
      <c r="AG586" s="253"/>
      <c r="AH586" s="253"/>
      <c r="AI586" s="253"/>
      <c r="AJ586" s="253"/>
      <c r="AK586" s="253"/>
      <c r="AL586" s="253"/>
      <c r="AM586" s="253"/>
      <c r="AN586" s="253"/>
      <c r="AO586" s="253"/>
      <c r="AP586" s="253"/>
      <c r="AQ586" s="253"/>
      <c r="AR586" s="253"/>
      <c r="AS586" s="253"/>
      <c r="AT586" s="253"/>
      <c r="AU586" s="253"/>
      <c r="AV586" s="253"/>
      <c r="AW586" s="253"/>
      <c r="AX586" s="253"/>
      <c r="AY586" s="253"/>
      <c r="AZ586" s="253"/>
      <c r="BA586" s="253"/>
      <c r="BB586" s="253"/>
      <c r="BC586" s="253"/>
      <c r="BD586" s="253"/>
      <c r="BE586" s="253"/>
      <c r="BF586" s="253"/>
      <c r="BG586" s="253"/>
      <c r="BH586" s="253"/>
      <c r="BI586" s="253"/>
      <c r="BJ586" s="253"/>
      <c r="BK586" s="253"/>
      <c r="BL586" s="253"/>
      <c r="BM586" s="253"/>
      <c r="BN586" s="253"/>
      <c r="BO586" s="253"/>
      <c r="BP586" s="253"/>
      <c r="BQ586" s="253"/>
      <c r="BR586" s="253"/>
      <c r="BS586" s="253"/>
      <c r="BT586" s="253"/>
      <c r="BU586" s="253"/>
      <c r="BV586" s="253"/>
      <c r="BW586" s="253"/>
      <c r="BX586" s="253"/>
      <c r="BY586" s="253"/>
      <c r="BZ586" s="253"/>
      <c r="CA586" s="253"/>
      <c r="CB586" s="253"/>
      <c r="CC586" s="253"/>
      <c r="CD586" s="253"/>
      <c r="CE586" s="253"/>
      <c r="CF586" s="253"/>
      <c r="CG586" s="253"/>
      <c r="CH586" s="253"/>
      <c r="CI586" s="253"/>
      <c r="CJ586" s="253"/>
      <c r="CK586" s="253"/>
      <c r="CL586" s="253"/>
      <c r="CM586" s="253"/>
      <c r="CN586" s="253"/>
      <c r="CO586" s="253"/>
      <c r="CP586" s="253"/>
      <c r="CQ586" s="253"/>
      <c r="CR586" s="253"/>
      <c r="CS586" s="253"/>
      <c r="CT586" s="253"/>
      <c r="CU586" s="253"/>
      <c r="CV586" s="253"/>
      <c r="CW586" s="253"/>
      <c r="CX586" s="253"/>
      <c r="CY586" s="253"/>
      <c r="CZ586" s="253"/>
      <c r="DA586" s="253"/>
      <c r="DB586" s="253"/>
      <c r="DC586" s="253"/>
      <c r="DD586" s="253"/>
      <c r="DE586" s="253"/>
      <c r="DF586" s="253"/>
      <c r="DG586" s="253"/>
      <c r="DH586" s="253"/>
      <c r="DI586" s="253"/>
      <c r="DJ586" s="253"/>
      <c r="DK586" s="253"/>
      <c r="DL586" s="253"/>
      <c r="DM586" s="253"/>
      <c r="DN586" s="253"/>
      <c r="DO586" s="253"/>
      <c r="DP586" s="253"/>
      <c r="DQ586" s="253"/>
      <c r="DR586" s="253"/>
      <c r="DS586" s="253"/>
      <c r="DT586" s="253"/>
      <c r="DU586" s="253"/>
      <c r="DV586" s="253"/>
      <c r="DW586" s="253"/>
      <c r="DX586" s="253"/>
      <c r="DY586" s="253"/>
      <c r="DZ586" s="253"/>
      <c r="EA586" s="253"/>
      <c r="EB586" s="253"/>
      <c r="EC586" s="253"/>
      <c r="ED586" s="253"/>
      <c r="EE586" s="253"/>
      <c r="EF586" s="253"/>
      <c r="EG586" s="253"/>
      <c r="EH586" s="253"/>
      <c r="EI586" s="253"/>
      <c r="EJ586" s="253"/>
      <c r="EK586" s="253"/>
      <c r="EL586" s="253"/>
      <c r="EM586" s="253"/>
      <c r="EN586" s="253"/>
      <c r="EO586" s="253"/>
      <c r="EP586" s="253"/>
      <c r="EQ586" s="253"/>
      <c r="ER586" s="253"/>
      <c r="ES586" s="253"/>
      <c r="ET586" s="253"/>
      <c r="EU586" s="253"/>
      <c r="EV586" s="253"/>
      <c r="EW586" s="253"/>
      <c r="EX586" s="253"/>
      <c r="EY586" s="253"/>
      <c r="EZ586" s="253"/>
      <c r="FA586" s="253"/>
      <c r="FB586" s="253"/>
      <c r="FC586" s="253"/>
      <c r="FD586" s="253"/>
      <c r="FE586" s="253"/>
      <c r="FF586" s="253"/>
      <c r="FG586" s="253"/>
      <c r="FH586" s="253"/>
      <c r="FI586" s="253"/>
      <c r="FJ586" s="253"/>
      <c r="FK586" s="253"/>
      <c r="FL586" s="253"/>
      <c r="FM586" s="253"/>
      <c r="FN586" s="253"/>
      <c r="FO586" s="253"/>
      <c r="FP586" s="253"/>
      <c r="FQ586" s="253"/>
      <c r="FR586" s="253"/>
      <c r="FS586" s="253"/>
      <c r="FT586" s="253"/>
      <c r="FU586" s="253"/>
      <c r="FV586" s="253"/>
      <c r="FW586" s="253"/>
      <c r="FX586" s="253"/>
      <c r="FY586" s="253"/>
      <c r="FZ586" s="253"/>
      <c r="GA586" s="253"/>
      <c r="GB586" s="253"/>
      <c r="GC586" s="253"/>
      <c r="GD586" s="253"/>
      <c r="GE586" s="253"/>
      <c r="GF586" s="253"/>
      <c r="GG586" s="253"/>
      <c r="GH586" s="253"/>
      <c r="GI586" s="253"/>
      <c r="GJ586" s="253"/>
      <c r="GK586" s="253"/>
      <c r="GL586" s="253"/>
      <c r="GM586" s="253"/>
      <c r="GN586" s="253"/>
      <c r="GO586" s="253"/>
      <c r="GP586" s="253"/>
      <c r="GQ586" s="253"/>
      <c r="GR586" s="253"/>
      <c r="GS586" s="253"/>
      <c r="GT586" s="253"/>
      <c r="GU586" s="253"/>
      <c r="GV586" s="253"/>
      <c r="GW586" s="253"/>
      <c r="GX586" s="253"/>
      <c r="GY586" s="253"/>
      <c r="GZ586" s="253"/>
      <c r="HA586" s="253"/>
      <c r="HB586" s="253"/>
      <c r="HC586" s="253"/>
      <c r="HD586" s="253"/>
      <c r="HE586" s="253"/>
      <c r="HF586" s="253"/>
    </row>
    <row r="587" spans="1:214" s="312" customFormat="1" ht="15" customHeight="1" x14ac:dyDescent="0.25">
      <c r="A587" s="252"/>
      <c r="B587" s="253"/>
      <c r="C587" s="253"/>
      <c r="D587" s="253"/>
      <c r="E587" s="253"/>
      <c r="F587" s="253"/>
      <c r="G587" s="253"/>
      <c r="H587" s="253"/>
      <c r="I587" s="253"/>
      <c r="J587" s="253"/>
      <c r="K587" s="253"/>
      <c r="L587" s="253"/>
      <c r="M587" s="253"/>
      <c r="N587" s="253"/>
      <c r="O587" s="253"/>
      <c r="P587" s="253"/>
      <c r="Q587" s="253"/>
      <c r="R587" s="253"/>
      <c r="S587" s="253"/>
      <c r="T587" s="253"/>
      <c r="U587" s="253" t="s">
        <v>781</v>
      </c>
      <c r="V587" s="253"/>
      <c r="W587" s="253"/>
      <c r="X587" s="253"/>
      <c r="Y587" s="253"/>
      <c r="Z587" s="253"/>
      <c r="AA587" s="253"/>
      <c r="AB587" s="253"/>
      <c r="AC587" s="253" t="s">
        <v>323</v>
      </c>
      <c r="AD587" s="253"/>
      <c r="AE587" s="253"/>
      <c r="AF587" s="253"/>
      <c r="AG587" s="253"/>
      <c r="AH587" s="253"/>
      <c r="AI587" s="253"/>
      <c r="AJ587" s="253"/>
      <c r="AK587" s="253"/>
      <c r="AL587" s="253"/>
      <c r="AM587" s="253"/>
      <c r="AN587" s="253"/>
      <c r="AO587" s="253"/>
      <c r="AP587" s="253"/>
      <c r="AQ587" s="253"/>
      <c r="AR587" s="253"/>
      <c r="AS587" s="253"/>
      <c r="AT587" s="253"/>
      <c r="AU587" s="253"/>
      <c r="AV587" s="253"/>
      <c r="AW587" s="253"/>
      <c r="AX587" s="253"/>
      <c r="AY587" s="253"/>
      <c r="AZ587" s="253"/>
      <c r="BA587" s="253"/>
      <c r="BB587" s="253"/>
      <c r="BC587" s="253"/>
      <c r="BD587" s="253"/>
      <c r="BE587" s="253"/>
      <c r="BF587" s="253"/>
      <c r="BG587" s="253"/>
      <c r="BH587" s="253"/>
      <c r="BI587" s="253"/>
      <c r="BJ587" s="253"/>
      <c r="BK587" s="253"/>
      <c r="BL587" s="253"/>
      <c r="BM587" s="253"/>
      <c r="BN587" s="253"/>
      <c r="BO587" s="253"/>
      <c r="BP587" s="253"/>
      <c r="BQ587" s="253"/>
      <c r="BR587" s="253"/>
      <c r="BS587" s="253"/>
      <c r="BT587" s="253"/>
      <c r="BU587" s="253"/>
      <c r="BV587" s="253"/>
      <c r="BW587" s="253"/>
      <c r="BX587" s="253"/>
      <c r="BY587" s="253"/>
      <c r="BZ587" s="253"/>
      <c r="CA587" s="253"/>
      <c r="CB587" s="253"/>
      <c r="CC587" s="253"/>
      <c r="CD587" s="253"/>
      <c r="CE587" s="253"/>
      <c r="CF587" s="253"/>
      <c r="CG587" s="253"/>
      <c r="CH587" s="253"/>
      <c r="CI587" s="253"/>
      <c r="CJ587" s="253"/>
      <c r="CK587" s="253"/>
      <c r="CL587" s="253"/>
      <c r="CM587" s="253"/>
      <c r="CN587" s="253"/>
      <c r="CO587" s="253"/>
      <c r="CP587" s="253"/>
      <c r="CQ587" s="253"/>
      <c r="CR587" s="253"/>
      <c r="CS587" s="253"/>
      <c r="CT587" s="253"/>
      <c r="CU587" s="253"/>
      <c r="CV587" s="253"/>
      <c r="CW587" s="253"/>
      <c r="CX587" s="253"/>
      <c r="CY587" s="253"/>
      <c r="CZ587" s="253"/>
      <c r="DA587" s="253"/>
      <c r="DB587" s="253"/>
      <c r="DC587" s="253"/>
      <c r="DD587" s="253"/>
      <c r="DE587" s="253"/>
      <c r="DF587" s="253"/>
      <c r="DG587" s="253"/>
      <c r="DH587" s="253"/>
      <c r="DI587" s="253"/>
      <c r="DJ587" s="253"/>
      <c r="DK587" s="253"/>
      <c r="DL587" s="253"/>
      <c r="DM587" s="253"/>
      <c r="DN587" s="253"/>
      <c r="DO587" s="253"/>
      <c r="DP587" s="253"/>
      <c r="DQ587" s="253"/>
      <c r="DR587" s="253"/>
      <c r="DS587" s="253"/>
      <c r="DT587" s="253"/>
      <c r="DU587" s="253"/>
      <c r="DV587" s="253"/>
      <c r="DW587" s="253"/>
      <c r="DX587" s="253"/>
      <c r="DY587" s="253"/>
      <c r="DZ587" s="253"/>
      <c r="EA587" s="253"/>
      <c r="EB587" s="253"/>
      <c r="EC587" s="253"/>
      <c r="ED587" s="253"/>
      <c r="EE587" s="253"/>
      <c r="EF587" s="253"/>
      <c r="EG587" s="253"/>
      <c r="EH587" s="253"/>
      <c r="EI587" s="253"/>
      <c r="EJ587" s="253"/>
      <c r="EK587" s="253"/>
      <c r="EL587" s="253"/>
      <c r="EM587" s="253"/>
      <c r="EN587" s="253"/>
      <c r="EO587" s="253"/>
      <c r="EP587" s="253"/>
      <c r="EQ587" s="253"/>
      <c r="ER587" s="253"/>
      <c r="ES587" s="253"/>
      <c r="ET587" s="253"/>
      <c r="EU587" s="253"/>
      <c r="EV587" s="253"/>
      <c r="EW587" s="253"/>
      <c r="EX587" s="253"/>
      <c r="EY587" s="253"/>
      <c r="EZ587" s="253"/>
      <c r="FA587" s="253"/>
      <c r="FB587" s="253"/>
      <c r="FC587" s="253"/>
      <c r="FD587" s="253"/>
      <c r="FE587" s="253"/>
      <c r="FF587" s="253"/>
      <c r="FG587" s="253"/>
      <c r="FH587" s="253"/>
      <c r="FI587" s="253"/>
      <c r="FJ587" s="253"/>
      <c r="FK587" s="253"/>
      <c r="FL587" s="253"/>
      <c r="FM587" s="253"/>
      <c r="FN587" s="253"/>
      <c r="FO587" s="253"/>
      <c r="FP587" s="253"/>
      <c r="FQ587" s="253"/>
      <c r="FR587" s="253"/>
      <c r="FS587" s="253"/>
      <c r="FT587" s="253"/>
      <c r="FU587" s="253"/>
      <c r="FV587" s="253"/>
      <c r="FW587" s="253"/>
      <c r="FX587" s="253"/>
      <c r="FY587" s="253"/>
      <c r="FZ587" s="253"/>
      <c r="GA587" s="253"/>
      <c r="GB587" s="253"/>
      <c r="GC587" s="253"/>
      <c r="GD587" s="253"/>
      <c r="GE587" s="253"/>
      <c r="GF587" s="253"/>
      <c r="GG587" s="253"/>
      <c r="GH587" s="253"/>
      <c r="GI587" s="253"/>
      <c r="GJ587" s="253"/>
      <c r="GK587" s="253"/>
      <c r="GL587" s="253"/>
      <c r="GM587" s="253"/>
      <c r="GN587" s="253"/>
      <c r="GO587" s="253"/>
      <c r="GP587" s="253"/>
      <c r="GQ587" s="253"/>
      <c r="GR587" s="253"/>
      <c r="GS587" s="253"/>
      <c r="GT587" s="253"/>
      <c r="GU587" s="253"/>
      <c r="GV587" s="253"/>
      <c r="GW587" s="253"/>
      <c r="GX587" s="253"/>
      <c r="GY587" s="253"/>
      <c r="GZ587" s="253"/>
      <c r="HA587" s="253"/>
      <c r="HB587" s="253"/>
      <c r="HC587" s="253"/>
      <c r="HD587" s="253"/>
      <c r="HE587" s="253"/>
      <c r="HF587" s="253"/>
    </row>
    <row r="588" spans="1:214" s="312" customFormat="1" ht="15" customHeight="1" x14ac:dyDescent="0.25">
      <c r="A588" s="252"/>
      <c r="B588" s="253"/>
      <c r="C588" s="253"/>
      <c r="D588" s="253"/>
      <c r="E588" s="253"/>
      <c r="F588" s="253"/>
      <c r="G588" s="253"/>
      <c r="H588" s="253"/>
      <c r="I588" s="253"/>
      <c r="J588" s="253"/>
      <c r="K588" s="253"/>
      <c r="L588" s="253"/>
      <c r="M588" s="253"/>
      <c r="N588" s="253"/>
      <c r="O588" s="253"/>
      <c r="P588" s="253"/>
      <c r="Q588" s="253"/>
      <c r="R588" s="253"/>
      <c r="S588" s="253"/>
      <c r="T588" s="253"/>
      <c r="U588" s="253" t="s">
        <v>782</v>
      </c>
      <c r="V588" s="253"/>
      <c r="W588" s="253"/>
      <c r="X588" s="253"/>
      <c r="Y588" s="253"/>
      <c r="Z588" s="253"/>
      <c r="AA588" s="253"/>
      <c r="AB588" s="253"/>
      <c r="AC588" s="253" t="s">
        <v>357</v>
      </c>
      <c r="AD588" s="253"/>
      <c r="AE588" s="253"/>
      <c r="AF588" s="253"/>
      <c r="AG588" s="253"/>
      <c r="AH588" s="253"/>
      <c r="AI588" s="253"/>
      <c r="AJ588" s="253"/>
      <c r="AK588" s="253"/>
      <c r="AL588" s="253"/>
      <c r="AM588" s="253"/>
      <c r="AN588" s="253"/>
      <c r="AO588" s="253"/>
      <c r="AP588" s="253"/>
      <c r="AQ588" s="253"/>
      <c r="AR588" s="253"/>
      <c r="AS588" s="253"/>
      <c r="AT588" s="253"/>
      <c r="AU588" s="253"/>
      <c r="AV588" s="253"/>
      <c r="AW588" s="253"/>
      <c r="AX588" s="253"/>
      <c r="AY588" s="253"/>
      <c r="AZ588" s="253"/>
      <c r="BA588" s="253"/>
      <c r="BB588" s="253"/>
      <c r="BC588" s="253"/>
      <c r="BD588" s="253"/>
      <c r="BE588" s="253"/>
      <c r="BF588" s="253"/>
      <c r="BG588" s="253"/>
      <c r="BH588" s="253"/>
      <c r="BI588" s="253"/>
      <c r="BJ588" s="253"/>
      <c r="BK588" s="253"/>
      <c r="BL588" s="253"/>
      <c r="BM588" s="253"/>
      <c r="BN588" s="253"/>
      <c r="BO588" s="253"/>
      <c r="BP588" s="253"/>
      <c r="BQ588" s="253"/>
      <c r="BR588" s="253"/>
      <c r="BS588" s="253"/>
      <c r="BT588" s="253"/>
      <c r="BU588" s="253"/>
      <c r="BV588" s="253"/>
      <c r="BW588" s="253"/>
      <c r="BX588" s="253"/>
      <c r="BY588" s="253"/>
      <c r="BZ588" s="253"/>
      <c r="CA588" s="253"/>
      <c r="CB588" s="253"/>
      <c r="CC588" s="253"/>
      <c r="CD588" s="253"/>
      <c r="CE588" s="253"/>
      <c r="CF588" s="253"/>
      <c r="CG588" s="253"/>
      <c r="CH588" s="253"/>
      <c r="CI588" s="253"/>
      <c r="CJ588" s="253"/>
      <c r="CK588" s="253"/>
      <c r="CL588" s="253"/>
      <c r="CM588" s="253"/>
      <c r="CN588" s="253"/>
      <c r="CO588" s="253"/>
      <c r="CP588" s="253"/>
      <c r="CQ588" s="253"/>
      <c r="CR588" s="253"/>
      <c r="CS588" s="253"/>
      <c r="CT588" s="253"/>
      <c r="CU588" s="253"/>
      <c r="CV588" s="253"/>
      <c r="CW588" s="253"/>
      <c r="CX588" s="253"/>
      <c r="CY588" s="253"/>
      <c r="CZ588" s="253"/>
      <c r="DA588" s="253"/>
      <c r="DB588" s="253"/>
      <c r="DC588" s="253"/>
      <c r="DD588" s="253"/>
      <c r="DE588" s="253"/>
      <c r="DF588" s="253"/>
      <c r="DG588" s="253"/>
      <c r="DH588" s="253"/>
      <c r="DI588" s="253"/>
      <c r="DJ588" s="253"/>
      <c r="DK588" s="253"/>
      <c r="DL588" s="253"/>
      <c r="DM588" s="253"/>
      <c r="DN588" s="253"/>
      <c r="DO588" s="253"/>
      <c r="DP588" s="253"/>
      <c r="DQ588" s="253"/>
      <c r="DR588" s="253"/>
      <c r="DS588" s="253"/>
      <c r="DT588" s="253"/>
      <c r="DU588" s="253"/>
      <c r="DV588" s="253"/>
      <c r="DW588" s="253"/>
      <c r="DX588" s="253"/>
      <c r="DY588" s="253"/>
      <c r="DZ588" s="253"/>
      <c r="EA588" s="253"/>
      <c r="EB588" s="253"/>
      <c r="EC588" s="253"/>
      <c r="ED588" s="253"/>
      <c r="EE588" s="253"/>
      <c r="EF588" s="253"/>
      <c r="EG588" s="253"/>
      <c r="EH588" s="253"/>
      <c r="EI588" s="253"/>
      <c r="EJ588" s="253"/>
      <c r="EK588" s="253"/>
      <c r="EL588" s="253"/>
      <c r="EM588" s="253"/>
      <c r="EN588" s="253"/>
      <c r="EO588" s="253"/>
      <c r="EP588" s="253"/>
      <c r="EQ588" s="253"/>
      <c r="ER588" s="253"/>
      <c r="ES588" s="253"/>
      <c r="ET588" s="253"/>
      <c r="EU588" s="253"/>
      <c r="EV588" s="253"/>
      <c r="EW588" s="253"/>
      <c r="EX588" s="253"/>
      <c r="EY588" s="253"/>
      <c r="EZ588" s="253"/>
      <c r="FA588" s="253"/>
      <c r="FB588" s="253"/>
      <c r="FC588" s="253"/>
      <c r="FD588" s="253"/>
      <c r="FE588" s="253"/>
      <c r="FF588" s="253"/>
      <c r="FG588" s="253"/>
      <c r="FH588" s="253"/>
      <c r="FI588" s="253"/>
      <c r="FJ588" s="253"/>
      <c r="FK588" s="253"/>
      <c r="FL588" s="253"/>
      <c r="FM588" s="253"/>
      <c r="FN588" s="253"/>
      <c r="FO588" s="253"/>
      <c r="FP588" s="253"/>
      <c r="FQ588" s="253"/>
      <c r="FR588" s="253"/>
      <c r="FS588" s="253"/>
      <c r="FT588" s="253"/>
      <c r="FU588" s="253"/>
      <c r="FV588" s="253"/>
      <c r="FW588" s="253"/>
      <c r="FX588" s="253"/>
      <c r="FY588" s="253"/>
      <c r="FZ588" s="253"/>
      <c r="GA588" s="253"/>
      <c r="GB588" s="253"/>
      <c r="GC588" s="253"/>
      <c r="GD588" s="253"/>
      <c r="GE588" s="253"/>
      <c r="GF588" s="253"/>
      <c r="GG588" s="253"/>
      <c r="GH588" s="253"/>
      <c r="GI588" s="253"/>
      <c r="GJ588" s="253"/>
      <c r="GK588" s="253"/>
      <c r="GL588" s="253"/>
      <c r="GM588" s="253"/>
      <c r="GN588" s="253"/>
      <c r="GO588" s="253"/>
      <c r="GP588" s="253"/>
      <c r="GQ588" s="253"/>
      <c r="GR588" s="253"/>
      <c r="GS588" s="253"/>
      <c r="GT588" s="253"/>
      <c r="GU588" s="253"/>
      <c r="GV588" s="253"/>
      <c r="GW588" s="253"/>
      <c r="GX588" s="253"/>
      <c r="GY588" s="253"/>
      <c r="GZ588" s="253"/>
      <c r="HA588" s="253"/>
      <c r="HB588" s="253"/>
      <c r="HC588" s="253"/>
      <c r="HD588" s="253"/>
      <c r="HE588" s="253"/>
      <c r="HF588" s="253"/>
    </row>
    <row r="589" spans="1:214" s="312" customFormat="1" ht="15" customHeight="1" x14ac:dyDescent="0.25">
      <c r="A589" s="252"/>
      <c r="B589" s="253"/>
      <c r="C589" s="253"/>
      <c r="D589" s="253"/>
      <c r="E589" s="253"/>
      <c r="F589" s="253"/>
      <c r="G589" s="253"/>
      <c r="H589" s="253"/>
      <c r="I589" s="253"/>
      <c r="J589" s="253"/>
      <c r="K589" s="253"/>
      <c r="L589" s="253"/>
      <c r="M589" s="253"/>
      <c r="N589" s="253"/>
      <c r="O589" s="253"/>
      <c r="P589" s="253"/>
      <c r="Q589" s="253"/>
      <c r="R589" s="253"/>
      <c r="S589" s="253"/>
      <c r="T589" s="253"/>
      <c r="U589" s="253" t="s">
        <v>783</v>
      </c>
      <c r="V589" s="253"/>
      <c r="W589" s="253"/>
      <c r="X589" s="253"/>
      <c r="Y589" s="253"/>
      <c r="Z589" s="253"/>
      <c r="AA589" s="253"/>
      <c r="AB589" s="253"/>
      <c r="AC589" s="253" t="s">
        <v>323</v>
      </c>
      <c r="AD589" s="253"/>
      <c r="AE589" s="253"/>
      <c r="AF589" s="253"/>
      <c r="AG589" s="253"/>
      <c r="AH589" s="253"/>
      <c r="AI589" s="253"/>
      <c r="AJ589" s="253"/>
      <c r="AK589" s="253"/>
      <c r="AL589" s="253"/>
      <c r="AM589" s="253"/>
      <c r="AN589" s="253"/>
      <c r="AO589" s="253"/>
      <c r="AP589" s="253"/>
      <c r="AQ589" s="253"/>
      <c r="AR589" s="253"/>
      <c r="AS589" s="253"/>
      <c r="AT589" s="253"/>
      <c r="AU589" s="253"/>
      <c r="AV589" s="253"/>
      <c r="AW589" s="253"/>
      <c r="AX589" s="253"/>
      <c r="AY589" s="253"/>
      <c r="AZ589" s="253"/>
      <c r="BA589" s="253"/>
      <c r="BB589" s="253"/>
      <c r="BC589" s="253"/>
      <c r="BD589" s="253"/>
      <c r="BE589" s="253"/>
      <c r="BF589" s="253"/>
      <c r="BG589" s="253"/>
      <c r="BH589" s="253"/>
      <c r="BI589" s="253"/>
      <c r="BJ589" s="253"/>
      <c r="BK589" s="253"/>
      <c r="BL589" s="253"/>
      <c r="BM589" s="253"/>
      <c r="BN589" s="253"/>
      <c r="BO589" s="253"/>
      <c r="BP589" s="253"/>
      <c r="BQ589" s="253"/>
      <c r="BR589" s="253"/>
      <c r="BS589" s="253"/>
      <c r="BT589" s="253"/>
      <c r="BU589" s="253"/>
      <c r="BV589" s="253"/>
      <c r="BW589" s="253"/>
      <c r="BX589" s="253"/>
      <c r="BY589" s="253"/>
      <c r="BZ589" s="253"/>
      <c r="CA589" s="253"/>
      <c r="CB589" s="253"/>
      <c r="CC589" s="253"/>
      <c r="CD589" s="253"/>
      <c r="CE589" s="253"/>
      <c r="CF589" s="253"/>
      <c r="CG589" s="253"/>
      <c r="CH589" s="253"/>
      <c r="CI589" s="253"/>
      <c r="CJ589" s="253"/>
      <c r="CK589" s="253"/>
      <c r="CL589" s="253"/>
      <c r="CM589" s="253"/>
      <c r="CN589" s="253"/>
      <c r="CO589" s="253"/>
      <c r="CP589" s="253"/>
      <c r="CQ589" s="253"/>
      <c r="CR589" s="253"/>
      <c r="CS589" s="253"/>
      <c r="CT589" s="253"/>
      <c r="CU589" s="253"/>
      <c r="CV589" s="253"/>
      <c r="CW589" s="253"/>
      <c r="CX589" s="253"/>
      <c r="CY589" s="253"/>
      <c r="CZ589" s="253"/>
      <c r="DA589" s="253"/>
      <c r="DB589" s="253"/>
      <c r="DC589" s="253"/>
      <c r="DD589" s="253"/>
      <c r="DE589" s="253"/>
      <c r="DF589" s="253"/>
      <c r="DG589" s="253"/>
      <c r="DH589" s="253"/>
      <c r="DI589" s="253"/>
      <c r="DJ589" s="253"/>
      <c r="DK589" s="253"/>
      <c r="DL589" s="253"/>
      <c r="DM589" s="253"/>
      <c r="DN589" s="253"/>
      <c r="DO589" s="253"/>
      <c r="DP589" s="253"/>
      <c r="DQ589" s="253"/>
      <c r="DR589" s="253"/>
      <c r="DS589" s="253"/>
      <c r="DT589" s="253"/>
      <c r="DU589" s="253"/>
      <c r="DV589" s="253"/>
      <c r="DW589" s="253"/>
      <c r="DX589" s="253"/>
      <c r="DY589" s="253"/>
      <c r="DZ589" s="253"/>
      <c r="EA589" s="253"/>
      <c r="EB589" s="253"/>
      <c r="EC589" s="253"/>
      <c r="ED589" s="253"/>
      <c r="EE589" s="253"/>
      <c r="EF589" s="253"/>
      <c r="EG589" s="253"/>
      <c r="EH589" s="253"/>
      <c r="EI589" s="253"/>
      <c r="EJ589" s="253"/>
      <c r="EK589" s="253"/>
      <c r="EL589" s="253"/>
      <c r="EM589" s="253"/>
      <c r="EN589" s="253"/>
      <c r="EO589" s="253"/>
      <c r="EP589" s="253"/>
      <c r="EQ589" s="253"/>
      <c r="ER589" s="253"/>
      <c r="ES589" s="253"/>
      <c r="ET589" s="253"/>
      <c r="EU589" s="253"/>
      <c r="EV589" s="253"/>
      <c r="EW589" s="253"/>
      <c r="EX589" s="253"/>
      <c r="EY589" s="253"/>
      <c r="EZ589" s="253"/>
      <c r="FA589" s="253"/>
      <c r="FB589" s="253"/>
      <c r="FC589" s="253"/>
      <c r="FD589" s="253"/>
      <c r="FE589" s="253"/>
      <c r="FF589" s="253"/>
      <c r="FG589" s="253"/>
      <c r="FH589" s="253"/>
      <c r="FI589" s="253"/>
      <c r="FJ589" s="253"/>
      <c r="FK589" s="253"/>
      <c r="FL589" s="253"/>
      <c r="FM589" s="253"/>
      <c r="FN589" s="253"/>
      <c r="FO589" s="253"/>
      <c r="FP589" s="253"/>
      <c r="FQ589" s="253"/>
      <c r="FR589" s="253"/>
      <c r="FS589" s="253"/>
      <c r="FT589" s="253"/>
      <c r="FU589" s="253"/>
      <c r="FV589" s="253"/>
      <c r="FW589" s="253"/>
      <c r="FX589" s="253"/>
      <c r="FY589" s="253"/>
      <c r="FZ589" s="253"/>
      <c r="GA589" s="253"/>
      <c r="GB589" s="253"/>
      <c r="GC589" s="253"/>
      <c r="GD589" s="253"/>
      <c r="GE589" s="253"/>
      <c r="GF589" s="253"/>
      <c r="GG589" s="253"/>
      <c r="GH589" s="253"/>
      <c r="GI589" s="253"/>
      <c r="GJ589" s="253"/>
      <c r="GK589" s="253"/>
      <c r="GL589" s="253"/>
      <c r="GM589" s="253"/>
      <c r="GN589" s="253"/>
      <c r="GO589" s="253"/>
      <c r="GP589" s="253"/>
      <c r="GQ589" s="253"/>
      <c r="GR589" s="253"/>
      <c r="GS589" s="253"/>
      <c r="GT589" s="253"/>
      <c r="GU589" s="253"/>
      <c r="GV589" s="253"/>
      <c r="GW589" s="253"/>
      <c r="GX589" s="253"/>
      <c r="GY589" s="253"/>
      <c r="GZ589" s="253"/>
      <c r="HA589" s="253"/>
      <c r="HB589" s="253"/>
      <c r="HC589" s="253"/>
      <c r="HD589" s="253"/>
      <c r="HE589" s="253"/>
      <c r="HF589" s="253"/>
    </row>
    <row r="590" spans="1:214" s="312" customFormat="1" ht="15" customHeight="1" x14ac:dyDescent="0.25">
      <c r="A590" s="252"/>
      <c r="B590" s="253"/>
      <c r="C590" s="253"/>
      <c r="D590" s="253"/>
      <c r="E590" s="253"/>
      <c r="F590" s="253"/>
      <c r="G590" s="253"/>
      <c r="H590" s="253"/>
      <c r="I590" s="253"/>
      <c r="J590" s="253"/>
      <c r="K590" s="253"/>
      <c r="L590" s="253"/>
      <c r="M590" s="253"/>
      <c r="N590" s="253"/>
      <c r="O590" s="253"/>
      <c r="P590" s="253"/>
      <c r="Q590" s="253"/>
      <c r="R590" s="253"/>
      <c r="S590" s="253"/>
      <c r="T590" s="253"/>
      <c r="U590" s="253" t="s">
        <v>784</v>
      </c>
      <c r="V590" s="253"/>
      <c r="W590" s="253"/>
      <c r="X590" s="253"/>
      <c r="Y590" s="253"/>
      <c r="Z590" s="253"/>
      <c r="AA590" s="253"/>
      <c r="AB590" s="253"/>
      <c r="AC590" s="253" t="s">
        <v>320</v>
      </c>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c r="BT590" s="253"/>
      <c r="BU590" s="253"/>
      <c r="BV590" s="253"/>
      <c r="BW590" s="253"/>
      <c r="BX590" s="253"/>
      <c r="BY590" s="253"/>
      <c r="BZ590" s="253"/>
      <c r="CA590" s="253"/>
      <c r="CB590" s="253"/>
      <c r="CC590" s="253"/>
      <c r="CD590" s="253"/>
      <c r="CE590" s="253"/>
      <c r="CF590" s="253"/>
      <c r="CG590" s="253"/>
      <c r="CH590" s="253"/>
      <c r="CI590" s="253"/>
      <c r="CJ590" s="253"/>
      <c r="CK590" s="253"/>
      <c r="CL590" s="253"/>
      <c r="CM590" s="253"/>
      <c r="CN590" s="253"/>
      <c r="CO590" s="253"/>
      <c r="CP590" s="253"/>
      <c r="CQ590" s="253"/>
      <c r="CR590" s="253"/>
      <c r="CS590" s="253"/>
      <c r="CT590" s="253"/>
      <c r="CU590" s="253"/>
      <c r="CV590" s="253"/>
      <c r="CW590" s="253"/>
      <c r="CX590" s="253"/>
      <c r="CY590" s="253"/>
      <c r="CZ590" s="253"/>
      <c r="DA590" s="253"/>
      <c r="DB590" s="253"/>
      <c r="DC590" s="253"/>
      <c r="DD590" s="253"/>
      <c r="DE590" s="253"/>
      <c r="DF590" s="253"/>
      <c r="DG590" s="253"/>
      <c r="DH590" s="253"/>
      <c r="DI590" s="253"/>
      <c r="DJ590" s="253"/>
      <c r="DK590" s="253"/>
      <c r="DL590" s="253"/>
      <c r="DM590" s="253"/>
      <c r="DN590" s="253"/>
      <c r="DO590" s="253"/>
      <c r="DP590" s="253"/>
      <c r="DQ590" s="253"/>
      <c r="DR590" s="253"/>
      <c r="DS590" s="253"/>
      <c r="DT590" s="253"/>
      <c r="DU590" s="253"/>
      <c r="DV590" s="253"/>
      <c r="DW590" s="253"/>
      <c r="DX590" s="253"/>
      <c r="DY590" s="253"/>
      <c r="DZ590" s="253"/>
      <c r="EA590" s="253"/>
      <c r="EB590" s="253"/>
      <c r="EC590" s="253"/>
      <c r="ED590" s="253"/>
      <c r="EE590" s="253"/>
      <c r="EF590" s="253"/>
      <c r="EG590" s="253"/>
      <c r="EH590" s="253"/>
      <c r="EI590" s="253"/>
      <c r="EJ590" s="253"/>
      <c r="EK590" s="253"/>
      <c r="EL590" s="253"/>
      <c r="EM590" s="253"/>
      <c r="EN590" s="253"/>
      <c r="EO590" s="253"/>
      <c r="EP590" s="253"/>
      <c r="EQ590" s="253"/>
      <c r="ER590" s="253"/>
      <c r="ES590" s="253"/>
      <c r="ET590" s="253"/>
      <c r="EU590" s="253"/>
      <c r="EV590" s="253"/>
      <c r="EW590" s="253"/>
      <c r="EX590" s="253"/>
      <c r="EY590" s="253"/>
      <c r="EZ590" s="253"/>
      <c r="FA590" s="253"/>
      <c r="FB590" s="253"/>
      <c r="FC590" s="253"/>
      <c r="FD590" s="253"/>
      <c r="FE590" s="253"/>
      <c r="FF590" s="253"/>
      <c r="FG590" s="253"/>
      <c r="FH590" s="253"/>
      <c r="FI590" s="253"/>
      <c r="FJ590" s="253"/>
      <c r="FK590" s="253"/>
      <c r="FL590" s="253"/>
      <c r="FM590" s="253"/>
      <c r="FN590" s="253"/>
      <c r="FO590" s="253"/>
      <c r="FP590" s="253"/>
      <c r="FQ590" s="253"/>
      <c r="FR590" s="253"/>
      <c r="FS590" s="253"/>
      <c r="FT590" s="253"/>
      <c r="FU590" s="253"/>
      <c r="FV590" s="253"/>
      <c r="FW590" s="253"/>
      <c r="FX590" s="253"/>
      <c r="FY590" s="253"/>
      <c r="FZ590" s="253"/>
      <c r="GA590" s="253"/>
      <c r="GB590" s="253"/>
      <c r="GC590" s="253"/>
      <c r="GD590" s="253"/>
      <c r="GE590" s="253"/>
      <c r="GF590" s="253"/>
      <c r="GG590" s="253"/>
      <c r="GH590" s="253"/>
      <c r="GI590" s="253"/>
      <c r="GJ590" s="253"/>
      <c r="GK590" s="253"/>
      <c r="GL590" s="253"/>
      <c r="GM590" s="253"/>
      <c r="GN590" s="253"/>
      <c r="GO590" s="253"/>
      <c r="GP590" s="253"/>
      <c r="GQ590" s="253"/>
      <c r="GR590" s="253"/>
      <c r="GS590" s="253"/>
      <c r="GT590" s="253"/>
      <c r="GU590" s="253"/>
      <c r="GV590" s="253"/>
      <c r="GW590" s="253"/>
      <c r="GX590" s="253"/>
      <c r="GY590" s="253"/>
      <c r="GZ590" s="253"/>
      <c r="HA590" s="253"/>
      <c r="HB590" s="253"/>
      <c r="HC590" s="253"/>
      <c r="HD590" s="253"/>
      <c r="HE590" s="253"/>
      <c r="HF590" s="253"/>
    </row>
    <row r="591" spans="1:214" s="312" customFormat="1" ht="15" customHeight="1" x14ac:dyDescent="0.25">
      <c r="A591" s="252"/>
      <c r="B591" s="253"/>
      <c r="C591" s="253"/>
      <c r="D591" s="253"/>
      <c r="E591" s="253"/>
      <c r="F591" s="253"/>
      <c r="G591" s="253"/>
      <c r="H591" s="253"/>
      <c r="I591" s="253"/>
      <c r="J591" s="253"/>
      <c r="K591" s="253"/>
      <c r="L591" s="253"/>
      <c r="M591" s="253"/>
      <c r="N591" s="253"/>
      <c r="O591" s="253"/>
      <c r="P591" s="253"/>
      <c r="Q591" s="253"/>
      <c r="R591" s="253"/>
      <c r="S591" s="253"/>
      <c r="T591" s="253"/>
      <c r="U591" s="253" t="s">
        <v>785</v>
      </c>
      <c r="V591" s="253"/>
      <c r="W591" s="253"/>
      <c r="X591" s="253"/>
      <c r="Y591" s="253"/>
      <c r="Z591" s="253"/>
      <c r="AA591" s="253"/>
      <c r="AB591" s="253"/>
      <c r="AC591" s="253" t="s">
        <v>393</v>
      </c>
      <c r="AD591" s="253"/>
      <c r="AE591" s="253"/>
      <c r="AF591" s="253"/>
      <c r="AG591" s="253"/>
      <c r="AH591" s="253"/>
      <c r="AI591" s="253"/>
      <c r="AJ591" s="253"/>
      <c r="AK591" s="253"/>
      <c r="AL591" s="253"/>
      <c r="AM591" s="253"/>
      <c r="AN591" s="253"/>
      <c r="AO591" s="253"/>
      <c r="AP591" s="253"/>
      <c r="AQ591" s="253"/>
      <c r="AR591" s="253"/>
      <c r="AS591" s="253"/>
      <c r="AT591" s="253"/>
      <c r="AU591" s="253"/>
      <c r="AV591" s="253"/>
      <c r="AW591" s="253"/>
      <c r="AX591" s="253"/>
      <c r="AY591" s="253"/>
      <c r="AZ591" s="253"/>
      <c r="BA591" s="253"/>
      <c r="BB591" s="253"/>
      <c r="BC591" s="253"/>
      <c r="BD591" s="253"/>
      <c r="BE591" s="253"/>
      <c r="BF591" s="253"/>
      <c r="BG591" s="253"/>
      <c r="BH591" s="253"/>
      <c r="BI591" s="253"/>
      <c r="BJ591" s="253"/>
      <c r="BK591" s="253"/>
      <c r="BL591" s="253"/>
      <c r="BM591" s="253"/>
      <c r="BN591" s="253"/>
      <c r="BO591" s="253"/>
      <c r="BP591" s="253"/>
      <c r="BQ591" s="253"/>
      <c r="BR591" s="253"/>
      <c r="BS591" s="253"/>
      <c r="BT591" s="253"/>
      <c r="BU591" s="253"/>
      <c r="BV591" s="253"/>
      <c r="BW591" s="253"/>
      <c r="BX591" s="253"/>
      <c r="BY591" s="253"/>
      <c r="BZ591" s="253"/>
      <c r="CA591" s="253"/>
      <c r="CB591" s="253"/>
      <c r="CC591" s="253"/>
      <c r="CD591" s="253"/>
      <c r="CE591" s="253"/>
      <c r="CF591" s="253"/>
      <c r="CG591" s="253"/>
      <c r="CH591" s="253"/>
      <c r="CI591" s="253"/>
      <c r="CJ591" s="253"/>
      <c r="CK591" s="253"/>
      <c r="CL591" s="253"/>
      <c r="CM591" s="253"/>
      <c r="CN591" s="253"/>
      <c r="CO591" s="253"/>
      <c r="CP591" s="253"/>
      <c r="CQ591" s="253"/>
      <c r="CR591" s="253"/>
      <c r="CS591" s="253"/>
      <c r="CT591" s="253"/>
      <c r="CU591" s="253"/>
      <c r="CV591" s="253"/>
      <c r="CW591" s="253"/>
      <c r="CX591" s="253"/>
      <c r="CY591" s="253"/>
      <c r="CZ591" s="253"/>
      <c r="DA591" s="253"/>
      <c r="DB591" s="253"/>
      <c r="DC591" s="253"/>
      <c r="DD591" s="253"/>
      <c r="DE591" s="253"/>
      <c r="DF591" s="253"/>
      <c r="DG591" s="253"/>
      <c r="DH591" s="253"/>
      <c r="DI591" s="253"/>
      <c r="DJ591" s="253"/>
      <c r="DK591" s="253"/>
      <c r="DL591" s="253"/>
      <c r="DM591" s="253"/>
      <c r="DN591" s="253"/>
      <c r="DO591" s="253"/>
      <c r="DP591" s="253"/>
      <c r="DQ591" s="253"/>
      <c r="DR591" s="253"/>
      <c r="DS591" s="253"/>
      <c r="DT591" s="253"/>
      <c r="DU591" s="253"/>
      <c r="DV591" s="253"/>
      <c r="DW591" s="253"/>
      <c r="DX591" s="253"/>
      <c r="DY591" s="253"/>
      <c r="DZ591" s="253"/>
      <c r="EA591" s="253"/>
      <c r="EB591" s="253"/>
      <c r="EC591" s="253"/>
      <c r="ED591" s="253"/>
      <c r="EE591" s="253"/>
      <c r="EF591" s="253"/>
      <c r="EG591" s="253"/>
      <c r="EH591" s="253"/>
      <c r="EI591" s="253"/>
      <c r="EJ591" s="253"/>
      <c r="EK591" s="253"/>
      <c r="EL591" s="253"/>
      <c r="EM591" s="253"/>
      <c r="EN591" s="253"/>
      <c r="EO591" s="253"/>
      <c r="EP591" s="253"/>
      <c r="EQ591" s="253"/>
      <c r="ER591" s="253"/>
      <c r="ES591" s="253"/>
      <c r="ET591" s="253"/>
      <c r="EU591" s="253"/>
      <c r="EV591" s="253"/>
      <c r="EW591" s="253"/>
      <c r="EX591" s="253"/>
      <c r="EY591" s="253"/>
      <c r="EZ591" s="253"/>
      <c r="FA591" s="253"/>
      <c r="FB591" s="253"/>
      <c r="FC591" s="253"/>
      <c r="FD591" s="253"/>
      <c r="FE591" s="253"/>
      <c r="FF591" s="253"/>
      <c r="FG591" s="253"/>
      <c r="FH591" s="253"/>
      <c r="FI591" s="253"/>
      <c r="FJ591" s="253"/>
      <c r="FK591" s="253"/>
      <c r="FL591" s="253"/>
      <c r="FM591" s="253"/>
      <c r="FN591" s="253"/>
      <c r="FO591" s="253"/>
      <c r="FP591" s="253"/>
      <c r="FQ591" s="253"/>
      <c r="FR591" s="253"/>
      <c r="FS591" s="253"/>
      <c r="FT591" s="253"/>
      <c r="FU591" s="253"/>
      <c r="FV591" s="253"/>
      <c r="FW591" s="253"/>
      <c r="FX591" s="253"/>
      <c r="FY591" s="253"/>
      <c r="FZ591" s="253"/>
      <c r="GA591" s="253"/>
      <c r="GB591" s="253"/>
      <c r="GC591" s="253"/>
      <c r="GD591" s="253"/>
      <c r="GE591" s="253"/>
      <c r="GF591" s="253"/>
      <c r="GG591" s="253"/>
      <c r="GH591" s="253"/>
      <c r="GI591" s="253"/>
      <c r="GJ591" s="253"/>
      <c r="GK591" s="253"/>
      <c r="GL591" s="253"/>
      <c r="GM591" s="253"/>
      <c r="GN591" s="253"/>
      <c r="GO591" s="253"/>
      <c r="GP591" s="253"/>
      <c r="GQ591" s="253"/>
      <c r="GR591" s="253"/>
      <c r="GS591" s="253"/>
      <c r="GT591" s="253"/>
      <c r="GU591" s="253"/>
      <c r="GV591" s="253"/>
      <c r="GW591" s="253"/>
      <c r="GX591" s="253"/>
      <c r="GY591" s="253"/>
      <c r="GZ591" s="253"/>
      <c r="HA591" s="253"/>
      <c r="HB591" s="253"/>
      <c r="HC591" s="253"/>
      <c r="HD591" s="253"/>
      <c r="HE591" s="253"/>
      <c r="HF591" s="253"/>
    </row>
    <row r="592" spans="1:214" s="312" customFormat="1" ht="15" customHeight="1" x14ac:dyDescent="0.25">
      <c r="A592" s="252"/>
      <c r="B592" s="253"/>
      <c r="C592" s="253"/>
      <c r="D592" s="253"/>
      <c r="E592" s="253"/>
      <c r="F592" s="253"/>
      <c r="G592" s="253"/>
      <c r="H592" s="253"/>
      <c r="I592" s="253"/>
      <c r="J592" s="253"/>
      <c r="K592" s="253"/>
      <c r="L592" s="253"/>
      <c r="M592" s="253"/>
      <c r="N592" s="253"/>
      <c r="O592" s="253"/>
      <c r="P592" s="253"/>
      <c r="Q592" s="253"/>
      <c r="R592" s="253"/>
      <c r="S592" s="253"/>
      <c r="T592" s="253"/>
      <c r="U592" s="253" t="s">
        <v>786</v>
      </c>
      <c r="V592" s="253"/>
      <c r="W592" s="253"/>
      <c r="X592" s="253"/>
      <c r="Y592" s="253"/>
      <c r="Z592" s="253"/>
      <c r="AA592" s="253"/>
      <c r="AB592" s="253"/>
      <c r="AC592" s="253" t="s">
        <v>320</v>
      </c>
      <c r="AD592" s="253"/>
      <c r="AE592" s="253"/>
      <c r="AF592" s="253"/>
      <c r="AG592" s="253"/>
      <c r="AH592" s="253"/>
      <c r="AI592" s="253"/>
      <c r="AJ592" s="253"/>
      <c r="AK592" s="253"/>
      <c r="AL592" s="253"/>
      <c r="AM592" s="253"/>
      <c r="AN592" s="253"/>
      <c r="AO592" s="253"/>
      <c r="AP592" s="253"/>
      <c r="AQ592" s="253"/>
      <c r="AR592" s="253"/>
      <c r="AS592" s="253"/>
      <c r="AT592" s="253"/>
      <c r="AU592" s="253"/>
      <c r="AV592" s="253"/>
      <c r="AW592" s="253"/>
      <c r="AX592" s="253"/>
      <c r="AY592" s="253"/>
      <c r="AZ592" s="253"/>
      <c r="BA592" s="253"/>
      <c r="BB592" s="253"/>
      <c r="BC592" s="253"/>
      <c r="BD592" s="253"/>
      <c r="BE592" s="253"/>
      <c r="BF592" s="253"/>
      <c r="BG592" s="253"/>
      <c r="BH592" s="253"/>
      <c r="BI592" s="253"/>
      <c r="BJ592" s="253"/>
      <c r="BK592" s="253"/>
      <c r="BL592" s="253"/>
      <c r="BM592" s="253"/>
      <c r="BN592" s="253"/>
      <c r="BO592" s="253"/>
      <c r="BP592" s="253"/>
      <c r="BQ592" s="253"/>
      <c r="BR592" s="253"/>
      <c r="BS592" s="253"/>
      <c r="BT592" s="253"/>
      <c r="BU592" s="253"/>
      <c r="BV592" s="253"/>
      <c r="BW592" s="253"/>
      <c r="BX592" s="253"/>
      <c r="BY592" s="253"/>
      <c r="BZ592" s="253"/>
      <c r="CA592" s="253"/>
      <c r="CB592" s="253"/>
      <c r="CC592" s="253"/>
      <c r="CD592" s="253"/>
      <c r="CE592" s="253"/>
      <c r="CF592" s="253"/>
      <c r="CG592" s="253"/>
      <c r="CH592" s="253"/>
      <c r="CI592" s="253"/>
      <c r="CJ592" s="253"/>
      <c r="CK592" s="253"/>
      <c r="CL592" s="253"/>
      <c r="CM592" s="253"/>
      <c r="CN592" s="253"/>
      <c r="CO592" s="253"/>
      <c r="CP592" s="253"/>
      <c r="CQ592" s="253"/>
      <c r="CR592" s="253"/>
      <c r="CS592" s="253"/>
      <c r="CT592" s="253"/>
      <c r="CU592" s="253"/>
      <c r="CV592" s="253"/>
      <c r="CW592" s="253"/>
      <c r="CX592" s="253"/>
      <c r="CY592" s="253"/>
      <c r="CZ592" s="253"/>
      <c r="DA592" s="253"/>
      <c r="DB592" s="253"/>
      <c r="DC592" s="253"/>
      <c r="DD592" s="253"/>
      <c r="DE592" s="253"/>
      <c r="DF592" s="253"/>
      <c r="DG592" s="253"/>
      <c r="DH592" s="253"/>
      <c r="DI592" s="253"/>
      <c r="DJ592" s="253"/>
      <c r="DK592" s="253"/>
      <c r="DL592" s="253"/>
      <c r="DM592" s="253"/>
      <c r="DN592" s="253"/>
      <c r="DO592" s="253"/>
      <c r="DP592" s="253"/>
      <c r="DQ592" s="253"/>
      <c r="DR592" s="253"/>
      <c r="DS592" s="253"/>
      <c r="DT592" s="253"/>
      <c r="DU592" s="253"/>
      <c r="DV592" s="253"/>
      <c r="DW592" s="253"/>
      <c r="DX592" s="253"/>
      <c r="DY592" s="253"/>
      <c r="DZ592" s="253"/>
      <c r="EA592" s="253"/>
      <c r="EB592" s="253"/>
      <c r="EC592" s="253"/>
      <c r="ED592" s="253"/>
      <c r="EE592" s="253"/>
      <c r="EF592" s="253"/>
      <c r="EG592" s="253"/>
      <c r="EH592" s="253"/>
      <c r="EI592" s="253"/>
      <c r="EJ592" s="253"/>
      <c r="EK592" s="253"/>
      <c r="EL592" s="253"/>
      <c r="EM592" s="253"/>
      <c r="EN592" s="253"/>
      <c r="EO592" s="253"/>
      <c r="EP592" s="253"/>
      <c r="EQ592" s="253"/>
      <c r="ER592" s="253"/>
      <c r="ES592" s="253"/>
      <c r="ET592" s="253"/>
      <c r="EU592" s="253"/>
      <c r="EV592" s="253"/>
      <c r="EW592" s="253"/>
      <c r="EX592" s="253"/>
      <c r="EY592" s="253"/>
      <c r="EZ592" s="253"/>
      <c r="FA592" s="253"/>
      <c r="FB592" s="253"/>
      <c r="FC592" s="253"/>
      <c r="FD592" s="253"/>
      <c r="FE592" s="253"/>
      <c r="FF592" s="253"/>
      <c r="FG592" s="253"/>
      <c r="FH592" s="253"/>
      <c r="FI592" s="253"/>
      <c r="FJ592" s="253"/>
      <c r="FK592" s="253"/>
      <c r="FL592" s="253"/>
      <c r="FM592" s="253"/>
      <c r="FN592" s="253"/>
      <c r="FO592" s="253"/>
      <c r="FP592" s="253"/>
      <c r="FQ592" s="253"/>
      <c r="FR592" s="253"/>
      <c r="FS592" s="253"/>
      <c r="FT592" s="253"/>
      <c r="FU592" s="253"/>
      <c r="FV592" s="253"/>
      <c r="FW592" s="253"/>
      <c r="FX592" s="253"/>
      <c r="FY592" s="253"/>
      <c r="FZ592" s="253"/>
      <c r="GA592" s="253"/>
      <c r="GB592" s="253"/>
      <c r="GC592" s="253"/>
      <c r="GD592" s="253"/>
      <c r="GE592" s="253"/>
      <c r="GF592" s="253"/>
      <c r="GG592" s="253"/>
      <c r="GH592" s="253"/>
      <c r="GI592" s="253"/>
      <c r="GJ592" s="253"/>
      <c r="GK592" s="253"/>
      <c r="GL592" s="253"/>
      <c r="GM592" s="253"/>
      <c r="GN592" s="253"/>
      <c r="GO592" s="253"/>
      <c r="GP592" s="253"/>
      <c r="GQ592" s="253"/>
      <c r="GR592" s="253"/>
      <c r="GS592" s="253"/>
      <c r="GT592" s="253"/>
      <c r="GU592" s="253"/>
      <c r="GV592" s="253"/>
      <c r="GW592" s="253"/>
      <c r="GX592" s="253"/>
      <c r="GY592" s="253"/>
      <c r="GZ592" s="253"/>
      <c r="HA592" s="253"/>
      <c r="HB592" s="253"/>
      <c r="HC592" s="253"/>
      <c r="HD592" s="253"/>
      <c r="HE592" s="253"/>
      <c r="HF592" s="253"/>
    </row>
    <row r="593" spans="1:214" s="312" customFormat="1" ht="15" customHeight="1" x14ac:dyDescent="0.25">
      <c r="A593" s="252"/>
      <c r="B593" s="253"/>
      <c r="C593" s="253"/>
      <c r="D593" s="253"/>
      <c r="E593" s="253"/>
      <c r="F593" s="253"/>
      <c r="G593" s="253"/>
      <c r="H593" s="253"/>
      <c r="I593" s="253"/>
      <c r="J593" s="253"/>
      <c r="K593" s="253"/>
      <c r="L593" s="253"/>
      <c r="M593" s="253"/>
      <c r="N593" s="253"/>
      <c r="O593" s="253"/>
      <c r="P593" s="253"/>
      <c r="Q593" s="253"/>
      <c r="R593" s="253"/>
      <c r="S593" s="253"/>
      <c r="T593" s="253"/>
      <c r="U593" s="253" t="s">
        <v>787</v>
      </c>
      <c r="V593" s="253"/>
      <c r="W593" s="253"/>
      <c r="X593" s="253"/>
      <c r="Y593" s="253"/>
      <c r="Z593" s="253"/>
      <c r="AA593" s="253"/>
      <c r="AB593" s="253"/>
      <c r="AC593" s="253" t="s">
        <v>393</v>
      </c>
      <c r="AD593" s="253"/>
      <c r="AE593" s="253"/>
      <c r="AF593" s="253"/>
      <c r="AG593" s="253"/>
      <c r="AH593" s="253"/>
      <c r="AI593" s="253"/>
      <c r="AJ593" s="253"/>
      <c r="AK593" s="253"/>
      <c r="AL593" s="253"/>
      <c r="AM593" s="253"/>
      <c r="AN593" s="253"/>
      <c r="AO593" s="253"/>
      <c r="AP593" s="253"/>
      <c r="AQ593" s="253"/>
      <c r="AR593" s="253"/>
      <c r="AS593" s="253"/>
      <c r="AT593" s="253"/>
      <c r="AU593" s="253"/>
      <c r="AV593" s="253"/>
      <c r="AW593" s="253"/>
      <c r="AX593" s="253"/>
      <c r="AY593" s="253"/>
      <c r="AZ593" s="253"/>
      <c r="BA593" s="253"/>
      <c r="BB593" s="253"/>
      <c r="BC593" s="253"/>
      <c r="BD593" s="253"/>
      <c r="BE593" s="253"/>
      <c r="BF593" s="253"/>
      <c r="BG593" s="253"/>
      <c r="BH593" s="253"/>
      <c r="BI593" s="253"/>
      <c r="BJ593" s="253"/>
      <c r="BK593" s="253"/>
      <c r="BL593" s="253"/>
      <c r="BM593" s="253"/>
      <c r="BN593" s="253"/>
      <c r="BO593" s="253"/>
      <c r="BP593" s="253"/>
      <c r="BQ593" s="253"/>
      <c r="BR593" s="253"/>
      <c r="BS593" s="253"/>
      <c r="BT593" s="253"/>
      <c r="BU593" s="253"/>
      <c r="BV593" s="253"/>
      <c r="BW593" s="253"/>
      <c r="BX593" s="253"/>
      <c r="BY593" s="253"/>
      <c r="BZ593" s="253"/>
      <c r="CA593" s="253"/>
      <c r="CB593" s="253"/>
      <c r="CC593" s="253"/>
      <c r="CD593" s="253"/>
      <c r="CE593" s="253"/>
      <c r="CF593" s="253"/>
      <c r="CG593" s="253"/>
      <c r="CH593" s="253"/>
      <c r="CI593" s="253"/>
      <c r="CJ593" s="253"/>
      <c r="CK593" s="253"/>
      <c r="CL593" s="253"/>
      <c r="CM593" s="253"/>
      <c r="CN593" s="253"/>
      <c r="CO593" s="253"/>
      <c r="CP593" s="253"/>
      <c r="CQ593" s="253"/>
      <c r="CR593" s="253"/>
      <c r="CS593" s="253"/>
      <c r="CT593" s="253"/>
      <c r="CU593" s="253"/>
      <c r="CV593" s="253"/>
      <c r="CW593" s="253"/>
      <c r="CX593" s="253"/>
      <c r="CY593" s="253"/>
      <c r="CZ593" s="253"/>
      <c r="DA593" s="253"/>
      <c r="DB593" s="253"/>
      <c r="DC593" s="253"/>
      <c r="DD593" s="253"/>
      <c r="DE593" s="253"/>
      <c r="DF593" s="253"/>
      <c r="DG593" s="253"/>
      <c r="DH593" s="253"/>
      <c r="DI593" s="253"/>
      <c r="DJ593" s="253"/>
      <c r="DK593" s="253"/>
      <c r="DL593" s="253"/>
      <c r="DM593" s="253"/>
      <c r="DN593" s="253"/>
      <c r="DO593" s="253"/>
      <c r="DP593" s="253"/>
      <c r="DQ593" s="253"/>
      <c r="DR593" s="253"/>
      <c r="DS593" s="253"/>
      <c r="DT593" s="253"/>
      <c r="DU593" s="253"/>
      <c r="DV593" s="253"/>
      <c r="DW593" s="253"/>
      <c r="DX593" s="253"/>
      <c r="DY593" s="253"/>
      <c r="DZ593" s="253"/>
      <c r="EA593" s="253"/>
      <c r="EB593" s="253"/>
      <c r="EC593" s="253"/>
      <c r="ED593" s="253"/>
      <c r="EE593" s="253"/>
      <c r="EF593" s="253"/>
      <c r="EG593" s="253"/>
      <c r="EH593" s="253"/>
      <c r="EI593" s="253"/>
      <c r="EJ593" s="253"/>
      <c r="EK593" s="253"/>
      <c r="EL593" s="253"/>
      <c r="EM593" s="253"/>
      <c r="EN593" s="253"/>
      <c r="EO593" s="253"/>
      <c r="EP593" s="253"/>
      <c r="EQ593" s="253"/>
      <c r="ER593" s="253"/>
      <c r="ES593" s="253"/>
      <c r="ET593" s="253"/>
      <c r="EU593" s="253"/>
      <c r="EV593" s="253"/>
      <c r="EW593" s="253"/>
      <c r="EX593" s="253"/>
      <c r="EY593" s="253"/>
      <c r="EZ593" s="253"/>
      <c r="FA593" s="253"/>
      <c r="FB593" s="253"/>
      <c r="FC593" s="253"/>
      <c r="FD593" s="253"/>
      <c r="FE593" s="253"/>
      <c r="FF593" s="253"/>
      <c r="FG593" s="253"/>
      <c r="FH593" s="253"/>
      <c r="FI593" s="253"/>
      <c r="FJ593" s="253"/>
      <c r="FK593" s="253"/>
      <c r="FL593" s="253"/>
      <c r="FM593" s="253"/>
      <c r="FN593" s="253"/>
      <c r="FO593" s="253"/>
      <c r="FP593" s="253"/>
      <c r="FQ593" s="253"/>
      <c r="FR593" s="253"/>
      <c r="FS593" s="253"/>
      <c r="FT593" s="253"/>
      <c r="FU593" s="253"/>
      <c r="FV593" s="253"/>
      <c r="FW593" s="253"/>
      <c r="FX593" s="253"/>
      <c r="FY593" s="253"/>
      <c r="FZ593" s="253"/>
      <c r="GA593" s="253"/>
      <c r="GB593" s="253"/>
      <c r="GC593" s="253"/>
      <c r="GD593" s="253"/>
      <c r="GE593" s="253"/>
      <c r="GF593" s="253"/>
      <c r="GG593" s="253"/>
      <c r="GH593" s="253"/>
      <c r="GI593" s="253"/>
      <c r="GJ593" s="253"/>
      <c r="GK593" s="253"/>
      <c r="GL593" s="253"/>
      <c r="GM593" s="253"/>
      <c r="GN593" s="253"/>
      <c r="GO593" s="253"/>
      <c r="GP593" s="253"/>
      <c r="GQ593" s="253"/>
      <c r="GR593" s="253"/>
      <c r="GS593" s="253"/>
      <c r="GT593" s="253"/>
      <c r="GU593" s="253"/>
      <c r="GV593" s="253"/>
      <c r="GW593" s="253"/>
      <c r="GX593" s="253"/>
      <c r="GY593" s="253"/>
      <c r="GZ593" s="253"/>
      <c r="HA593" s="253"/>
      <c r="HB593" s="253"/>
      <c r="HC593" s="253"/>
      <c r="HD593" s="253"/>
      <c r="HE593" s="253"/>
      <c r="HF593" s="253"/>
    </row>
    <row r="594" spans="1:214" s="312" customFormat="1" ht="15" customHeight="1" x14ac:dyDescent="0.25">
      <c r="A594" s="252"/>
      <c r="B594" s="253"/>
      <c r="C594" s="253"/>
      <c r="D594" s="253"/>
      <c r="E594" s="253"/>
      <c r="F594" s="253"/>
      <c r="G594" s="253"/>
      <c r="H594" s="253"/>
      <c r="I594" s="253"/>
      <c r="J594" s="253"/>
      <c r="K594" s="253"/>
      <c r="L594" s="253"/>
      <c r="M594" s="253"/>
      <c r="N594" s="253"/>
      <c r="O594" s="253"/>
      <c r="P594" s="253"/>
      <c r="Q594" s="253"/>
      <c r="R594" s="253"/>
      <c r="S594" s="253"/>
      <c r="T594" s="253"/>
      <c r="U594" s="253" t="s">
        <v>282</v>
      </c>
      <c r="V594" s="253"/>
      <c r="W594" s="253"/>
      <c r="X594" s="253"/>
      <c r="Y594" s="253"/>
      <c r="Z594" s="253"/>
      <c r="AA594" s="253"/>
      <c r="AB594" s="253"/>
      <c r="AC594" s="253" t="s">
        <v>357</v>
      </c>
      <c r="AD594" s="253"/>
      <c r="AE594" s="253"/>
      <c r="AF594" s="253"/>
      <c r="AG594" s="253"/>
      <c r="AH594" s="253"/>
      <c r="AI594" s="253"/>
      <c r="AJ594" s="253"/>
      <c r="AK594" s="253"/>
      <c r="AL594" s="253"/>
      <c r="AM594" s="253"/>
      <c r="AN594" s="253"/>
      <c r="AO594" s="253"/>
      <c r="AP594" s="253"/>
      <c r="AQ594" s="253"/>
      <c r="AR594" s="253"/>
      <c r="AS594" s="253"/>
      <c r="AT594" s="253"/>
      <c r="AU594" s="253"/>
      <c r="AV594" s="253"/>
      <c r="AW594" s="253"/>
      <c r="AX594" s="253"/>
      <c r="AY594" s="253"/>
      <c r="AZ594" s="253"/>
      <c r="BA594" s="253"/>
      <c r="BB594" s="253"/>
      <c r="BC594" s="253"/>
      <c r="BD594" s="253"/>
      <c r="BE594" s="253"/>
      <c r="BF594" s="253"/>
      <c r="BG594" s="253"/>
      <c r="BH594" s="253"/>
      <c r="BI594" s="253"/>
      <c r="BJ594" s="253"/>
      <c r="BK594" s="253"/>
      <c r="BL594" s="253"/>
      <c r="BM594" s="253"/>
      <c r="BN594" s="253"/>
      <c r="BO594" s="253"/>
      <c r="BP594" s="253"/>
      <c r="BQ594" s="253"/>
      <c r="BR594" s="253"/>
      <c r="BS594" s="253"/>
      <c r="BT594" s="253"/>
      <c r="BU594" s="253"/>
      <c r="BV594" s="253"/>
      <c r="BW594" s="253"/>
      <c r="BX594" s="253"/>
      <c r="BY594" s="253"/>
      <c r="BZ594" s="253"/>
      <c r="CA594" s="253"/>
      <c r="CB594" s="253"/>
      <c r="CC594" s="253"/>
      <c r="CD594" s="253"/>
      <c r="CE594" s="253"/>
      <c r="CF594" s="253"/>
      <c r="CG594" s="253"/>
      <c r="CH594" s="253"/>
      <c r="CI594" s="253"/>
      <c r="CJ594" s="253"/>
      <c r="CK594" s="253"/>
      <c r="CL594" s="253"/>
      <c r="CM594" s="253"/>
      <c r="CN594" s="253"/>
      <c r="CO594" s="253"/>
      <c r="CP594" s="253"/>
      <c r="CQ594" s="253"/>
      <c r="CR594" s="253"/>
      <c r="CS594" s="253"/>
      <c r="CT594" s="253"/>
      <c r="CU594" s="253"/>
      <c r="CV594" s="253"/>
      <c r="CW594" s="253"/>
      <c r="CX594" s="253"/>
      <c r="CY594" s="253"/>
      <c r="CZ594" s="253"/>
      <c r="DA594" s="253"/>
      <c r="DB594" s="253"/>
      <c r="DC594" s="253"/>
      <c r="DD594" s="253"/>
      <c r="DE594" s="253"/>
      <c r="DF594" s="253"/>
      <c r="DG594" s="253"/>
      <c r="DH594" s="253"/>
      <c r="DI594" s="253"/>
      <c r="DJ594" s="253"/>
      <c r="DK594" s="253"/>
      <c r="DL594" s="253"/>
      <c r="DM594" s="253"/>
      <c r="DN594" s="253"/>
      <c r="DO594" s="253"/>
      <c r="DP594" s="253"/>
      <c r="DQ594" s="253"/>
      <c r="DR594" s="253"/>
      <c r="DS594" s="253"/>
      <c r="DT594" s="253"/>
      <c r="DU594" s="253"/>
      <c r="DV594" s="253"/>
      <c r="DW594" s="253"/>
      <c r="DX594" s="253"/>
      <c r="DY594" s="253"/>
      <c r="DZ594" s="253"/>
      <c r="EA594" s="253"/>
      <c r="EB594" s="253"/>
      <c r="EC594" s="253"/>
      <c r="ED594" s="253"/>
      <c r="EE594" s="253"/>
      <c r="EF594" s="253"/>
      <c r="EG594" s="253"/>
      <c r="EH594" s="253"/>
      <c r="EI594" s="253"/>
      <c r="EJ594" s="253"/>
      <c r="EK594" s="253"/>
      <c r="EL594" s="253"/>
      <c r="EM594" s="253"/>
      <c r="EN594" s="253"/>
      <c r="EO594" s="253"/>
      <c r="EP594" s="253"/>
      <c r="EQ594" s="253"/>
      <c r="ER594" s="253"/>
      <c r="ES594" s="253"/>
      <c r="ET594" s="253"/>
      <c r="EU594" s="253"/>
      <c r="EV594" s="253"/>
      <c r="EW594" s="253"/>
      <c r="EX594" s="253"/>
      <c r="EY594" s="253"/>
      <c r="EZ594" s="253"/>
      <c r="FA594" s="253"/>
      <c r="FB594" s="253"/>
      <c r="FC594" s="253"/>
      <c r="FD594" s="253"/>
      <c r="FE594" s="253"/>
      <c r="FF594" s="253"/>
      <c r="FG594" s="253"/>
      <c r="FH594" s="253"/>
      <c r="FI594" s="253"/>
      <c r="FJ594" s="253"/>
      <c r="FK594" s="253"/>
      <c r="FL594" s="253"/>
      <c r="FM594" s="253"/>
      <c r="FN594" s="253"/>
      <c r="FO594" s="253"/>
      <c r="FP594" s="253"/>
      <c r="FQ594" s="253"/>
      <c r="FR594" s="253"/>
      <c r="FS594" s="253"/>
      <c r="FT594" s="253"/>
      <c r="FU594" s="253"/>
      <c r="FV594" s="253"/>
      <c r="FW594" s="253"/>
      <c r="FX594" s="253"/>
      <c r="FY594" s="253"/>
      <c r="FZ594" s="253"/>
      <c r="GA594" s="253"/>
      <c r="GB594" s="253"/>
      <c r="GC594" s="253"/>
      <c r="GD594" s="253"/>
      <c r="GE594" s="253"/>
      <c r="GF594" s="253"/>
      <c r="GG594" s="253"/>
      <c r="GH594" s="253"/>
      <c r="GI594" s="253"/>
      <c r="GJ594" s="253"/>
      <c r="GK594" s="253"/>
      <c r="GL594" s="253"/>
      <c r="GM594" s="253"/>
      <c r="GN594" s="253"/>
      <c r="GO594" s="253"/>
      <c r="GP594" s="253"/>
      <c r="GQ594" s="253"/>
      <c r="GR594" s="253"/>
      <c r="GS594" s="253"/>
      <c r="GT594" s="253"/>
      <c r="GU594" s="253"/>
      <c r="GV594" s="253"/>
      <c r="GW594" s="253"/>
      <c r="GX594" s="253"/>
      <c r="GY594" s="253"/>
      <c r="GZ594" s="253"/>
      <c r="HA594" s="253"/>
      <c r="HB594" s="253"/>
      <c r="HC594" s="253"/>
      <c r="HD594" s="253"/>
      <c r="HE594" s="253"/>
      <c r="HF594" s="253"/>
    </row>
    <row r="595" spans="1:214" s="312" customFormat="1" ht="15" customHeight="1" x14ac:dyDescent="0.25">
      <c r="A595" s="252"/>
      <c r="B595" s="253"/>
      <c r="C595" s="253"/>
      <c r="D595" s="253"/>
      <c r="E595" s="253"/>
      <c r="F595" s="253"/>
      <c r="G595" s="253"/>
      <c r="H595" s="253"/>
      <c r="I595" s="253"/>
      <c r="J595" s="253"/>
      <c r="K595" s="253"/>
      <c r="L595" s="253"/>
      <c r="M595" s="253"/>
      <c r="N595" s="253"/>
      <c r="O595" s="253"/>
      <c r="P595" s="253"/>
      <c r="Q595" s="253"/>
      <c r="R595" s="253"/>
      <c r="S595" s="253"/>
      <c r="T595" s="253"/>
      <c r="U595" s="253" t="s">
        <v>788</v>
      </c>
      <c r="V595" s="253"/>
      <c r="W595" s="253"/>
      <c r="X595" s="253"/>
      <c r="Y595" s="253"/>
      <c r="Z595" s="253"/>
      <c r="AA595" s="253"/>
      <c r="AB595" s="253"/>
      <c r="AC595" s="253" t="s">
        <v>316</v>
      </c>
      <c r="AD595" s="253"/>
      <c r="AE595" s="253"/>
      <c r="AF595" s="253"/>
      <c r="AG595" s="253"/>
      <c r="AH595" s="253"/>
      <c r="AI595" s="253"/>
      <c r="AJ595" s="253"/>
      <c r="AK595" s="253"/>
      <c r="AL595" s="253"/>
      <c r="AM595" s="253"/>
      <c r="AN595" s="253"/>
      <c r="AO595" s="253"/>
      <c r="AP595" s="253"/>
      <c r="AQ595" s="253"/>
      <c r="AR595" s="253"/>
      <c r="AS595" s="253"/>
      <c r="AT595" s="253"/>
      <c r="AU595" s="253"/>
      <c r="AV595" s="253"/>
      <c r="AW595" s="253"/>
      <c r="AX595" s="253"/>
      <c r="AY595" s="253"/>
      <c r="AZ595" s="253"/>
      <c r="BA595" s="253"/>
      <c r="BB595" s="253"/>
      <c r="BC595" s="253"/>
      <c r="BD595" s="253"/>
      <c r="BE595" s="253"/>
      <c r="BF595" s="253"/>
      <c r="BG595" s="253"/>
      <c r="BH595" s="253"/>
      <c r="BI595" s="253"/>
      <c r="BJ595" s="253"/>
      <c r="BK595" s="253"/>
      <c r="BL595" s="253"/>
      <c r="BM595" s="253"/>
      <c r="BN595" s="253"/>
      <c r="BO595" s="253"/>
      <c r="BP595" s="253"/>
      <c r="BQ595" s="253"/>
      <c r="BR595" s="253"/>
      <c r="BS595" s="253"/>
      <c r="BT595" s="253"/>
      <c r="BU595" s="253"/>
      <c r="BV595" s="253"/>
      <c r="BW595" s="253"/>
      <c r="BX595" s="253"/>
      <c r="BY595" s="253"/>
      <c r="BZ595" s="253"/>
      <c r="CA595" s="253"/>
      <c r="CB595" s="253"/>
      <c r="CC595" s="253"/>
      <c r="CD595" s="253"/>
      <c r="CE595" s="253"/>
      <c r="CF595" s="253"/>
      <c r="CG595" s="253"/>
      <c r="CH595" s="253"/>
      <c r="CI595" s="253"/>
      <c r="CJ595" s="253"/>
      <c r="CK595" s="253"/>
      <c r="CL595" s="253"/>
      <c r="CM595" s="253"/>
      <c r="CN595" s="253"/>
      <c r="CO595" s="253"/>
      <c r="CP595" s="253"/>
      <c r="CQ595" s="253"/>
      <c r="CR595" s="253"/>
      <c r="CS595" s="253"/>
      <c r="CT595" s="253"/>
      <c r="CU595" s="253"/>
      <c r="CV595" s="253"/>
      <c r="CW595" s="253"/>
      <c r="CX595" s="253"/>
      <c r="CY595" s="253"/>
      <c r="CZ595" s="253"/>
      <c r="DA595" s="253"/>
      <c r="DB595" s="253"/>
      <c r="DC595" s="253"/>
      <c r="DD595" s="253"/>
      <c r="DE595" s="253"/>
      <c r="DF595" s="253"/>
      <c r="DG595" s="253"/>
      <c r="DH595" s="253"/>
      <c r="DI595" s="253"/>
      <c r="DJ595" s="253"/>
      <c r="DK595" s="253"/>
      <c r="DL595" s="253"/>
      <c r="DM595" s="253"/>
      <c r="DN595" s="253"/>
      <c r="DO595" s="253"/>
      <c r="DP595" s="253"/>
      <c r="DQ595" s="253"/>
      <c r="DR595" s="253"/>
      <c r="DS595" s="253"/>
      <c r="DT595" s="253"/>
      <c r="DU595" s="253"/>
      <c r="DV595" s="253"/>
      <c r="DW595" s="253"/>
      <c r="DX595" s="253"/>
      <c r="DY595" s="253"/>
      <c r="DZ595" s="253"/>
      <c r="EA595" s="253"/>
      <c r="EB595" s="253"/>
      <c r="EC595" s="253"/>
      <c r="ED595" s="253"/>
      <c r="EE595" s="253"/>
      <c r="EF595" s="253"/>
      <c r="EG595" s="253"/>
      <c r="EH595" s="253"/>
      <c r="EI595" s="253"/>
      <c r="EJ595" s="253"/>
      <c r="EK595" s="253"/>
      <c r="EL595" s="253"/>
      <c r="EM595" s="253"/>
      <c r="EN595" s="253"/>
      <c r="EO595" s="253"/>
      <c r="EP595" s="253"/>
      <c r="EQ595" s="253"/>
      <c r="ER595" s="253"/>
      <c r="ES595" s="253"/>
      <c r="ET595" s="253"/>
      <c r="EU595" s="253"/>
      <c r="EV595" s="253"/>
      <c r="EW595" s="253"/>
      <c r="EX595" s="253"/>
      <c r="EY595" s="253"/>
      <c r="EZ595" s="253"/>
      <c r="FA595" s="253"/>
      <c r="FB595" s="253"/>
      <c r="FC595" s="253"/>
      <c r="FD595" s="253"/>
      <c r="FE595" s="253"/>
      <c r="FF595" s="253"/>
      <c r="FG595" s="253"/>
      <c r="FH595" s="253"/>
      <c r="FI595" s="253"/>
      <c r="FJ595" s="253"/>
      <c r="FK595" s="253"/>
      <c r="FL595" s="253"/>
      <c r="FM595" s="253"/>
      <c r="FN595" s="253"/>
      <c r="FO595" s="253"/>
      <c r="FP595" s="253"/>
      <c r="FQ595" s="253"/>
      <c r="FR595" s="253"/>
      <c r="FS595" s="253"/>
      <c r="FT595" s="253"/>
      <c r="FU595" s="253"/>
      <c r="FV595" s="253"/>
      <c r="FW595" s="253"/>
      <c r="FX595" s="253"/>
      <c r="FY595" s="253"/>
      <c r="FZ595" s="253"/>
      <c r="GA595" s="253"/>
      <c r="GB595" s="253"/>
      <c r="GC595" s="253"/>
      <c r="GD595" s="253"/>
      <c r="GE595" s="253"/>
      <c r="GF595" s="253"/>
      <c r="GG595" s="253"/>
      <c r="GH595" s="253"/>
      <c r="GI595" s="253"/>
      <c r="GJ595" s="253"/>
      <c r="GK595" s="253"/>
      <c r="GL595" s="253"/>
      <c r="GM595" s="253"/>
      <c r="GN595" s="253"/>
      <c r="GO595" s="253"/>
      <c r="GP595" s="253"/>
      <c r="GQ595" s="253"/>
      <c r="GR595" s="253"/>
      <c r="GS595" s="253"/>
      <c r="GT595" s="253"/>
      <c r="GU595" s="253"/>
      <c r="GV595" s="253"/>
      <c r="GW595" s="253"/>
      <c r="GX595" s="253"/>
      <c r="GY595" s="253"/>
      <c r="GZ595" s="253"/>
      <c r="HA595" s="253"/>
      <c r="HB595" s="253"/>
      <c r="HC595" s="253"/>
      <c r="HD595" s="253"/>
      <c r="HE595" s="253"/>
      <c r="HF595" s="253"/>
    </row>
    <row r="596" spans="1:214" s="312" customFormat="1" ht="15" customHeight="1" x14ac:dyDescent="0.25">
      <c r="A596" s="252"/>
      <c r="B596" s="253"/>
      <c r="C596" s="253"/>
      <c r="D596" s="253"/>
      <c r="E596" s="253"/>
      <c r="F596" s="253"/>
      <c r="G596" s="253"/>
      <c r="H596" s="253"/>
      <c r="I596" s="253"/>
      <c r="J596" s="253"/>
      <c r="K596" s="253"/>
      <c r="L596" s="253"/>
      <c r="M596" s="253"/>
      <c r="N596" s="253"/>
      <c r="O596" s="253"/>
      <c r="P596" s="253"/>
      <c r="Q596" s="253"/>
      <c r="R596" s="253"/>
      <c r="S596" s="253"/>
      <c r="T596" s="253"/>
      <c r="U596" s="253" t="s">
        <v>789</v>
      </c>
      <c r="V596" s="253"/>
      <c r="W596" s="253"/>
      <c r="X596" s="253"/>
      <c r="Y596" s="253"/>
      <c r="Z596" s="253"/>
      <c r="AA596" s="253"/>
      <c r="AB596" s="253"/>
      <c r="AC596" s="253" t="s">
        <v>318</v>
      </c>
      <c r="AD596" s="253"/>
      <c r="AE596" s="253"/>
      <c r="AF596" s="253"/>
      <c r="AG596" s="253"/>
      <c r="AH596" s="253"/>
      <c r="AI596" s="253"/>
      <c r="AJ596" s="253"/>
      <c r="AK596" s="253"/>
      <c r="AL596" s="253"/>
      <c r="AM596" s="253"/>
      <c r="AN596" s="253"/>
      <c r="AO596" s="253"/>
      <c r="AP596" s="253"/>
      <c r="AQ596" s="253"/>
      <c r="AR596" s="253"/>
      <c r="AS596" s="253"/>
      <c r="AT596" s="253"/>
      <c r="AU596" s="253"/>
      <c r="AV596" s="253"/>
      <c r="AW596" s="253"/>
      <c r="AX596" s="253"/>
      <c r="AY596" s="253"/>
      <c r="AZ596" s="253"/>
      <c r="BA596" s="253"/>
      <c r="BB596" s="253"/>
      <c r="BC596" s="253"/>
      <c r="BD596" s="253"/>
      <c r="BE596" s="253"/>
      <c r="BF596" s="253"/>
      <c r="BG596" s="253"/>
      <c r="BH596" s="253"/>
      <c r="BI596" s="253"/>
      <c r="BJ596" s="253"/>
      <c r="BK596" s="253"/>
      <c r="BL596" s="253"/>
      <c r="BM596" s="253"/>
      <c r="BN596" s="253"/>
      <c r="BO596" s="253"/>
      <c r="BP596" s="253"/>
      <c r="BQ596" s="253"/>
      <c r="BR596" s="253"/>
      <c r="BS596" s="253"/>
      <c r="BT596" s="253"/>
      <c r="BU596" s="253"/>
      <c r="BV596" s="253"/>
      <c r="BW596" s="253"/>
      <c r="BX596" s="253"/>
      <c r="BY596" s="253"/>
      <c r="BZ596" s="253"/>
      <c r="CA596" s="253"/>
      <c r="CB596" s="253"/>
      <c r="CC596" s="253"/>
      <c r="CD596" s="253"/>
      <c r="CE596" s="253"/>
      <c r="CF596" s="253"/>
      <c r="CG596" s="253"/>
      <c r="CH596" s="253"/>
      <c r="CI596" s="253"/>
      <c r="CJ596" s="253"/>
      <c r="CK596" s="253"/>
      <c r="CL596" s="253"/>
      <c r="CM596" s="253"/>
      <c r="CN596" s="253"/>
      <c r="CO596" s="253"/>
      <c r="CP596" s="253"/>
      <c r="CQ596" s="253"/>
      <c r="CR596" s="253"/>
      <c r="CS596" s="253"/>
      <c r="CT596" s="253"/>
      <c r="CU596" s="253"/>
      <c r="CV596" s="253"/>
      <c r="CW596" s="253"/>
      <c r="CX596" s="253"/>
      <c r="CY596" s="253"/>
      <c r="CZ596" s="253"/>
      <c r="DA596" s="253"/>
      <c r="DB596" s="253"/>
      <c r="DC596" s="253"/>
      <c r="DD596" s="253"/>
      <c r="DE596" s="253"/>
      <c r="DF596" s="253"/>
      <c r="DG596" s="253"/>
      <c r="DH596" s="253"/>
      <c r="DI596" s="253"/>
      <c r="DJ596" s="253"/>
      <c r="DK596" s="253"/>
      <c r="DL596" s="253"/>
      <c r="DM596" s="253"/>
      <c r="DN596" s="253"/>
      <c r="DO596" s="253"/>
      <c r="DP596" s="253"/>
      <c r="DQ596" s="253"/>
      <c r="DR596" s="253"/>
      <c r="DS596" s="253"/>
      <c r="DT596" s="253"/>
      <c r="DU596" s="253"/>
      <c r="DV596" s="253"/>
      <c r="DW596" s="253"/>
      <c r="DX596" s="253"/>
      <c r="DY596" s="253"/>
      <c r="DZ596" s="253"/>
      <c r="EA596" s="253"/>
      <c r="EB596" s="253"/>
      <c r="EC596" s="253"/>
      <c r="ED596" s="253"/>
      <c r="EE596" s="253"/>
      <c r="EF596" s="253"/>
      <c r="EG596" s="253"/>
      <c r="EH596" s="253"/>
      <c r="EI596" s="253"/>
      <c r="EJ596" s="253"/>
      <c r="EK596" s="253"/>
      <c r="EL596" s="253"/>
      <c r="EM596" s="253"/>
      <c r="EN596" s="253"/>
      <c r="EO596" s="253"/>
      <c r="EP596" s="253"/>
      <c r="EQ596" s="253"/>
      <c r="ER596" s="253"/>
      <c r="ES596" s="253"/>
      <c r="ET596" s="253"/>
      <c r="EU596" s="253"/>
      <c r="EV596" s="253"/>
      <c r="EW596" s="253"/>
      <c r="EX596" s="253"/>
      <c r="EY596" s="253"/>
      <c r="EZ596" s="253"/>
      <c r="FA596" s="253"/>
      <c r="FB596" s="253"/>
      <c r="FC596" s="253"/>
      <c r="FD596" s="253"/>
      <c r="FE596" s="253"/>
      <c r="FF596" s="253"/>
      <c r="FG596" s="253"/>
      <c r="FH596" s="253"/>
      <c r="FI596" s="253"/>
      <c r="FJ596" s="253"/>
      <c r="FK596" s="253"/>
      <c r="FL596" s="253"/>
      <c r="FM596" s="253"/>
      <c r="FN596" s="253"/>
      <c r="FO596" s="253"/>
      <c r="FP596" s="253"/>
      <c r="FQ596" s="253"/>
      <c r="FR596" s="253"/>
      <c r="FS596" s="253"/>
      <c r="FT596" s="253"/>
      <c r="FU596" s="253"/>
      <c r="FV596" s="253"/>
      <c r="FW596" s="253"/>
      <c r="FX596" s="253"/>
      <c r="FY596" s="253"/>
      <c r="FZ596" s="253"/>
      <c r="GA596" s="253"/>
      <c r="GB596" s="253"/>
      <c r="GC596" s="253"/>
      <c r="GD596" s="253"/>
      <c r="GE596" s="253"/>
      <c r="GF596" s="253"/>
      <c r="GG596" s="253"/>
      <c r="GH596" s="253"/>
      <c r="GI596" s="253"/>
      <c r="GJ596" s="253"/>
      <c r="GK596" s="253"/>
      <c r="GL596" s="253"/>
      <c r="GM596" s="253"/>
      <c r="GN596" s="253"/>
      <c r="GO596" s="253"/>
      <c r="GP596" s="253"/>
      <c r="GQ596" s="253"/>
      <c r="GR596" s="253"/>
      <c r="GS596" s="253"/>
      <c r="GT596" s="253"/>
      <c r="GU596" s="253"/>
      <c r="GV596" s="253"/>
      <c r="GW596" s="253"/>
      <c r="GX596" s="253"/>
      <c r="GY596" s="253"/>
      <c r="GZ596" s="253"/>
      <c r="HA596" s="253"/>
      <c r="HB596" s="253"/>
      <c r="HC596" s="253"/>
      <c r="HD596" s="253"/>
      <c r="HE596" s="253"/>
      <c r="HF596" s="253"/>
    </row>
    <row r="597" spans="1:214" s="312" customFormat="1" ht="15" customHeight="1" x14ac:dyDescent="0.25">
      <c r="A597" s="252"/>
      <c r="B597" s="253"/>
      <c r="C597" s="253"/>
      <c r="D597" s="253"/>
      <c r="E597" s="253"/>
      <c r="F597" s="253"/>
      <c r="G597" s="253"/>
      <c r="H597" s="253"/>
      <c r="I597" s="253"/>
      <c r="J597" s="253"/>
      <c r="K597" s="253"/>
      <c r="L597" s="253"/>
      <c r="M597" s="253"/>
      <c r="N597" s="253"/>
      <c r="O597" s="253"/>
      <c r="P597" s="253"/>
      <c r="Q597" s="253"/>
      <c r="R597" s="253"/>
      <c r="S597" s="253"/>
      <c r="T597" s="253"/>
      <c r="U597" s="253" t="s">
        <v>790</v>
      </c>
      <c r="V597" s="253"/>
      <c r="W597" s="253"/>
      <c r="X597" s="253"/>
      <c r="Y597" s="253"/>
      <c r="Z597" s="253"/>
      <c r="AA597" s="253"/>
      <c r="AB597" s="253"/>
      <c r="AC597" s="253" t="s">
        <v>329</v>
      </c>
      <c r="AD597" s="253"/>
      <c r="AE597" s="253"/>
      <c r="AF597" s="253"/>
      <c r="AG597" s="253"/>
      <c r="AH597" s="253"/>
      <c r="AI597" s="253"/>
      <c r="AJ597" s="253"/>
      <c r="AK597" s="253"/>
      <c r="AL597" s="253"/>
      <c r="AM597" s="253"/>
      <c r="AN597" s="253"/>
      <c r="AO597" s="253"/>
      <c r="AP597" s="253"/>
      <c r="AQ597" s="253"/>
      <c r="AR597" s="253"/>
      <c r="AS597" s="253"/>
      <c r="AT597" s="253"/>
      <c r="AU597" s="253"/>
      <c r="AV597" s="253"/>
      <c r="AW597" s="253"/>
      <c r="AX597" s="253"/>
      <c r="AY597" s="253"/>
      <c r="AZ597" s="253"/>
      <c r="BA597" s="253"/>
      <c r="BB597" s="253"/>
      <c r="BC597" s="253"/>
      <c r="BD597" s="253"/>
      <c r="BE597" s="253"/>
      <c r="BF597" s="253"/>
      <c r="BG597" s="253"/>
      <c r="BH597" s="253"/>
      <c r="BI597" s="253"/>
      <c r="BJ597" s="253"/>
      <c r="BK597" s="253"/>
      <c r="BL597" s="253"/>
      <c r="BM597" s="253"/>
      <c r="BN597" s="253"/>
      <c r="BO597" s="253"/>
      <c r="BP597" s="253"/>
      <c r="BQ597" s="253"/>
      <c r="BR597" s="253"/>
      <c r="BS597" s="253"/>
      <c r="BT597" s="253"/>
      <c r="BU597" s="253"/>
      <c r="BV597" s="253"/>
      <c r="BW597" s="253"/>
      <c r="BX597" s="253"/>
      <c r="BY597" s="253"/>
      <c r="BZ597" s="253"/>
      <c r="CA597" s="253"/>
      <c r="CB597" s="253"/>
      <c r="CC597" s="253"/>
      <c r="CD597" s="253"/>
      <c r="CE597" s="253"/>
      <c r="CF597" s="253"/>
      <c r="CG597" s="253"/>
      <c r="CH597" s="253"/>
      <c r="CI597" s="253"/>
      <c r="CJ597" s="253"/>
      <c r="CK597" s="253"/>
      <c r="CL597" s="253"/>
      <c r="CM597" s="253"/>
      <c r="CN597" s="253"/>
      <c r="CO597" s="253"/>
      <c r="CP597" s="253"/>
      <c r="CQ597" s="253"/>
      <c r="CR597" s="253"/>
      <c r="CS597" s="253"/>
      <c r="CT597" s="253"/>
      <c r="CU597" s="253"/>
      <c r="CV597" s="253"/>
      <c r="CW597" s="253"/>
      <c r="CX597" s="253"/>
      <c r="CY597" s="253"/>
      <c r="CZ597" s="253"/>
      <c r="DA597" s="253"/>
      <c r="DB597" s="253"/>
      <c r="DC597" s="253"/>
      <c r="DD597" s="253"/>
      <c r="DE597" s="253"/>
      <c r="DF597" s="253"/>
      <c r="DG597" s="253"/>
      <c r="DH597" s="253"/>
      <c r="DI597" s="253"/>
      <c r="DJ597" s="253"/>
      <c r="DK597" s="253"/>
      <c r="DL597" s="253"/>
      <c r="DM597" s="253"/>
      <c r="DN597" s="253"/>
      <c r="DO597" s="253"/>
      <c r="DP597" s="253"/>
      <c r="DQ597" s="253"/>
      <c r="DR597" s="253"/>
      <c r="DS597" s="253"/>
      <c r="DT597" s="253"/>
      <c r="DU597" s="253"/>
      <c r="DV597" s="253"/>
      <c r="DW597" s="253"/>
      <c r="DX597" s="253"/>
      <c r="DY597" s="253"/>
      <c r="DZ597" s="253"/>
      <c r="EA597" s="253"/>
      <c r="EB597" s="253"/>
      <c r="EC597" s="253"/>
      <c r="ED597" s="253"/>
      <c r="EE597" s="253"/>
      <c r="EF597" s="253"/>
      <c r="EG597" s="253"/>
      <c r="EH597" s="253"/>
      <c r="EI597" s="253"/>
      <c r="EJ597" s="253"/>
      <c r="EK597" s="253"/>
      <c r="EL597" s="253"/>
      <c r="EM597" s="253"/>
      <c r="EN597" s="253"/>
      <c r="EO597" s="253"/>
      <c r="EP597" s="253"/>
      <c r="EQ597" s="253"/>
      <c r="ER597" s="253"/>
      <c r="ES597" s="253"/>
      <c r="ET597" s="253"/>
      <c r="EU597" s="253"/>
      <c r="EV597" s="253"/>
      <c r="EW597" s="253"/>
      <c r="EX597" s="253"/>
      <c r="EY597" s="253"/>
      <c r="EZ597" s="253"/>
      <c r="FA597" s="253"/>
      <c r="FB597" s="253"/>
      <c r="FC597" s="253"/>
      <c r="FD597" s="253"/>
      <c r="FE597" s="253"/>
      <c r="FF597" s="253"/>
      <c r="FG597" s="253"/>
      <c r="FH597" s="253"/>
      <c r="FI597" s="253"/>
      <c r="FJ597" s="253"/>
      <c r="FK597" s="253"/>
      <c r="FL597" s="253"/>
      <c r="FM597" s="253"/>
      <c r="FN597" s="253"/>
      <c r="FO597" s="253"/>
      <c r="FP597" s="253"/>
      <c r="FQ597" s="253"/>
      <c r="FR597" s="253"/>
      <c r="FS597" s="253"/>
      <c r="FT597" s="253"/>
      <c r="FU597" s="253"/>
      <c r="FV597" s="253"/>
      <c r="FW597" s="253"/>
      <c r="FX597" s="253"/>
      <c r="FY597" s="253"/>
      <c r="FZ597" s="253"/>
      <c r="GA597" s="253"/>
      <c r="GB597" s="253"/>
      <c r="GC597" s="253"/>
      <c r="GD597" s="253"/>
      <c r="GE597" s="253"/>
      <c r="GF597" s="253"/>
      <c r="GG597" s="253"/>
      <c r="GH597" s="253"/>
      <c r="GI597" s="253"/>
      <c r="GJ597" s="253"/>
      <c r="GK597" s="253"/>
      <c r="GL597" s="253"/>
      <c r="GM597" s="253"/>
      <c r="GN597" s="253"/>
      <c r="GO597" s="253"/>
      <c r="GP597" s="253"/>
      <c r="GQ597" s="253"/>
      <c r="GR597" s="253"/>
      <c r="GS597" s="253"/>
      <c r="GT597" s="253"/>
      <c r="GU597" s="253"/>
      <c r="GV597" s="253"/>
      <c r="GW597" s="253"/>
      <c r="GX597" s="253"/>
      <c r="GY597" s="253"/>
      <c r="GZ597" s="253"/>
      <c r="HA597" s="253"/>
      <c r="HB597" s="253"/>
      <c r="HC597" s="253"/>
      <c r="HD597" s="253"/>
      <c r="HE597" s="253"/>
      <c r="HF597" s="253"/>
    </row>
    <row r="598" spans="1:214" s="312" customFormat="1" ht="15" customHeight="1" x14ac:dyDescent="0.25">
      <c r="A598" s="252"/>
      <c r="B598" s="253"/>
      <c r="C598" s="253"/>
      <c r="D598" s="253"/>
      <c r="E598" s="253"/>
      <c r="F598" s="253"/>
      <c r="G598" s="253"/>
      <c r="H598" s="253"/>
      <c r="I598" s="253"/>
      <c r="J598" s="253"/>
      <c r="K598" s="253"/>
      <c r="L598" s="253"/>
      <c r="M598" s="253"/>
      <c r="N598" s="253"/>
      <c r="O598" s="253"/>
      <c r="P598" s="253"/>
      <c r="Q598" s="253"/>
      <c r="R598" s="253"/>
      <c r="S598" s="253"/>
      <c r="T598" s="253"/>
      <c r="U598" s="253" t="s">
        <v>791</v>
      </c>
      <c r="V598" s="253"/>
      <c r="W598" s="253"/>
      <c r="X598" s="253"/>
      <c r="Y598" s="253"/>
      <c r="Z598" s="253"/>
      <c r="AA598" s="253"/>
      <c r="AB598" s="253"/>
      <c r="AC598" s="253" t="s">
        <v>323</v>
      </c>
      <c r="AD598" s="253"/>
      <c r="AE598" s="253"/>
      <c r="AF598" s="253"/>
      <c r="AG598" s="253"/>
      <c r="AH598" s="253"/>
      <c r="AI598" s="253"/>
      <c r="AJ598" s="253"/>
      <c r="AK598" s="253"/>
      <c r="AL598" s="253"/>
      <c r="AM598" s="253"/>
      <c r="AN598" s="253"/>
      <c r="AO598" s="253"/>
      <c r="AP598" s="253"/>
      <c r="AQ598" s="253"/>
      <c r="AR598" s="253"/>
      <c r="AS598" s="253"/>
      <c r="AT598" s="253"/>
      <c r="AU598" s="253"/>
      <c r="AV598" s="253"/>
      <c r="AW598" s="253"/>
      <c r="AX598" s="253"/>
      <c r="AY598" s="253"/>
      <c r="AZ598" s="253"/>
      <c r="BA598" s="253"/>
      <c r="BB598" s="253"/>
      <c r="BC598" s="253"/>
      <c r="BD598" s="253"/>
      <c r="BE598" s="253"/>
      <c r="BF598" s="253"/>
      <c r="BG598" s="253"/>
      <c r="BH598" s="253"/>
      <c r="BI598" s="253"/>
      <c r="BJ598" s="253"/>
      <c r="BK598" s="253"/>
      <c r="BL598" s="253"/>
      <c r="BM598" s="253"/>
      <c r="BN598" s="253"/>
      <c r="BO598" s="253"/>
      <c r="BP598" s="253"/>
      <c r="BQ598" s="253"/>
      <c r="BR598" s="253"/>
      <c r="BS598" s="253"/>
      <c r="BT598" s="253"/>
      <c r="BU598" s="253"/>
      <c r="BV598" s="253"/>
      <c r="BW598" s="253"/>
      <c r="BX598" s="253"/>
      <c r="BY598" s="253"/>
      <c r="BZ598" s="253"/>
      <c r="CA598" s="253"/>
      <c r="CB598" s="253"/>
      <c r="CC598" s="253"/>
      <c r="CD598" s="253"/>
      <c r="CE598" s="253"/>
      <c r="CF598" s="253"/>
      <c r="CG598" s="253"/>
      <c r="CH598" s="253"/>
      <c r="CI598" s="253"/>
      <c r="CJ598" s="253"/>
      <c r="CK598" s="253"/>
      <c r="CL598" s="253"/>
      <c r="CM598" s="253"/>
      <c r="CN598" s="253"/>
      <c r="CO598" s="253"/>
      <c r="CP598" s="253"/>
      <c r="CQ598" s="253"/>
      <c r="CR598" s="253"/>
      <c r="CS598" s="253"/>
      <c r="CT598" s="253"/>
      <c r="CU598" s="253"/>
      <c r="CV598" s="253"/>
      <c r="CW598" s="253"/>
      <c r="CX598" s="253"/>
      <c r="CY598" s="253"/>
      <c r="CZ598" s="253"/>
      <c r="DA598" s="253"/>
      <c r="DB598" s="253"/>
      <c r="DC598" s="253"/>
      <c r="DD598" s="253"/>
      <c r="DE598" s="253"/>
      <c r="DF598" s="253"/>
      <c r="DG598" s="253"/>
      <c r="DH598" s="253"/>
      <c r="DI598" s="253"/>
      <c r="DJ598" s="253"/>
      <c r="DK598" s="253"/>
      <c r="DL598" s="253"/>
      <c r="DM598" s="253"/>
      <c r="DN598" s="253"/>
      <c r="DO598" s="253"/>
      <c r="DP598" s="253"/>
      <c r="DQ598" s="253"/>
      <c r="DR598" s="253"/>
      <c r="DS598" s="253"/>
      <c r="DT598" s="253"/>
      <c r="DU598" s="253"/>
      <c r="DV598" s="253"/>
      <c r="DW598" s="253"/>
      <c r="DX598" s="253"/>
      <c r="DY598" s="253"/>
      <c r="DZ598" s="253"/>
      <c r="EA598" s="253"/>
      <c r="EB598" s="253"/>
      <c r="EC598" s="253"/>
      <c r="ED598" s="253"/>
      <c r="EE598" s="253"/>
      <c r="EF598" s="253"/>
      <c r="EG598" s="253"/>
      <c r="EH598" s="253"/>
      <c r="EI598" s="253"/>
      <c r="EJ598" s="253"/>
      <c r="EK598" s="253"/>
      <c r="EL598" s="253"/>
      <c r="EM598" s="253"/>
      <c r="EN598" s="253"/>
      <c r="EO598" s="253"/>
      <c r="EP598" s="253"/>
      <c r="EQ598" s="253"/>
      <c r="ER598" s="253"/>
      <c r="ES598" s="253"/>
      <c r="ET598" s="253"/>
      <c r="EU598" s="253"/>
      <c r="EV598" s="253"/>
      <c r="EW598" s="253"/>
      <c r="EX598" s="253"/>
      <c r="EY598" s="253"/>
      <c r="EZ598" s="253"/>
      <c r="FA598" s="253"/>
      <c r="FB598" s="253"/>
      <c r="FC598" s="253"/>
      <c r="FD598" s="253"/>
      <c r="FE598" s="253"/>
      <c r="FF598" s="253"/>
      <c r="FG598" s="253"/>
      <c r="FH598" s="253"/>
      <c r="FI598" s="253"/>
      <c r="FJ598" s="253"/>
      <c r="FK598" s="253"/>
      <c r="FL598" s="253"/>
      <c r="FM598" s="253"/>
      <c r="FN598" s="253"/>
      <c r="FO598" s="253"/>
      <c r="FP598" s="253"/>
      <c r="FQ598" s="253"/>
      <c r="FR598" s="253"/>
      <c r="FS598" s="253"/>
      <c r="FT598" s="253"/>
      <c r="FU598" s="253"/>
      <c r="FV598" s="253"/>
      <c r="FW598" s="253"/>
      <c r="FX598" s="253"/>
      <c r="FY598" s="253"/>
      <c r="FZ598" s="253"/>
      <c r="GA598" s="253"/>
      <c r="GB598" s="253"/>
      <c r="GC598" s="253"/>
      <c r="GD598" s="253"/>
      <c r="GE598" s="253"/>
      <c r="GF598" s="253"/>
      <c r="GG598" s="253"/>
      <c r="GH598" s="253"/>
      <c r="GI598" s="253"/>
      <c r="GJ598" s="253"/>
      <c r="GK598" s="253"/>
      <c r="GL598" s="253"/>
      <c r="GM598" s="253"/>
      <c r="GN598" s="253"/>
      <c r="GO598" s="253"/>
      <c r="GP598" s="253"/>
      <c r="GQ598" s="253"/>
      <c r="GR598" s="253"/>
      <c r="GS598" s="253"/>
      <c r="GT598" s="253"/>
      <c r="GU598" s="253"/>
      <c r="GV598" s="253"/>
      <c r="GW598" s="253"/>
      <c r="GX598" s="253"/>
      <c r="GY598" s="253"/>
      <c r="GZ598" s="253"/>
      <c r="HA598" s="253"/>
      <c r="HB598" s="253"/>
      <c r="HC598" s="253"/>
      <c r="HD598" s="253"/>
      <c r="HE598" s="253"/>
      <c r="HF598" s="253"/>
    </row>
    <row r="599" spans="1:214" s="312" customFormat="1" ht="15" customHeight="1" x14ac:dyDescent="0.25">
      <c r="A599" s="252"/>
      <c r="B599" s="253"/>
      <c r="C599" s="253"/>
      <c r="D599" s="253"/>
      <c r="E599" s="253"/>
      <c r="F599" s="253"/>
      <c r="G599" s="253"/>
      <c r="H599" s="253"/>
      <c r="I599" s="253"/>
      <c r="J599" s="253"/>
      <c r="K599" s="253"/>
      <c r="L599" s="253"/>
      <c r="M599" s="253"/>
      <c r="N599" s="253"/>
      <c r="O599" s="253"/>
      <c r="P599" s="253"/>
      <c r="Q599" s="253"/>
      <c r="R599" s="253"/>
      <c r="S599" s="253"/>
      <c r="T599" s="253"/>
      <c r="U599" s="253" t="s">
        <v>792</v>
      </c>
      <c r="V599" s="253"/>
      <c r="W599" s="253"/>
      <c r="X599" s="253"/>
      <c r="Y599" s="253"/>
      <c r="Z599" s="253"/>
      <c r="AA599" s="253"/>
      <c r="AB599" s="253"/>
      <c r="AC599" s="253" t="s">
        <v>320</v>
      </c>
      <c r="AD599" s="253"/>
      <c r="AE599" s="253"/>
      <c r="AF599" s="253"/>
      <c r="AG599" s="253"/>
      <c r="AH599" s="253"/>
      <c r="AI599" s="253"/>
      <c r="AJ599" s="253"/>
      <c r="AK599" s="253"/>
      <c r="AL599" s="253"/>
      <c r="AM599" s="253"/>
      <c r="AN599" s="253"/>
      <c r="AO599" s="253"/>
      <c r="AP599" s="253"/>
      <c r="AQ599" s="253"/>
      <c r="AR599" s="253"/>
      <c r="AS599" s="253"/>
      <c r="AT599" s="253"/>
      <c r="AU599" s="253"/>
      <c r="AV599" s="253"/>
      <c r="AW599" s="253"/>
      <c r="AX599" s="253"/>
      <c r="AY599" s="253"/>
      <c r="AZ599" s="253"/>
      <c r="BA599" s="253"/>
      <c r="BB599" s="253"/>
      <c r="BC599" s="253"/>
      <c r="BD599" s="253"/>
      <c r="BE599" s="253"/>
      <c r="BF599" s="253"/>
      <c r="BG599" s="253"/>
      <c r="BH599" s="253"/>
      <c r="BI599" s="253"/>
      <c r="BJ599" s="253"/>
      <c r="BK599" s="253"/>
      <c r="BL599" s="253"/>
      <c r="BM599" s="253"/>
      <c r="BN599" s="253"/>
      <c r="BO599" s="253"/>
      <c r="BP599" s="253"/>
      <c r="BQ599" s="253"/>
      <c r="BR599" s="253"/>
      <c r="BS599" s="253"/>
      <c r="BT599" s="253"/>
      <c r="BU599" s="253"/>
      <c r="BV599" s="253"/>
      <c r="BW599" s="253"/>
      <c r="BX599" s="253"/>
      <c r="BY599" s="253"/>
      <c r="BZ599" s="253"/>
      <c r="CA599" s="253"/>
      <c r="CB599" s="253"/>
      <c r="CC599" s="253"/>
      <c r="CD599" s="253"/>
      <c r="CE599" s="253"/>
      <c r="CF599" s="253"/>
      <c r="CG599" s="253"/>
      <c r="CH599" s="253"/>
      <c r="CI599" s="253"/>
      <c r="CJ599" s="253"/>
      <c r="CK599" s="253"/>
      <c r="CL599" s="253"/>
      <c r="CM599" s="253"/>
      <c r="CN599" s="253"/>
      <c r="CO599" s="253"/>
      <c r="CP599" s="253"/>
      <c r="CQ599" s="253"/>
      <c r="CR599" s="253"/>
      <c r="CS599" s="253"/>
      <c r="CT599" s="253"/>
      <c r="CU599" s="253"/>
      <c r="CV599" s="253"/>
      <c r="CW599" s="253"/>
      <c r="CX599" s="253"/>
      <c r="CY599" s="253"/>
      <c r="CZ599" s="253"/>
      <c r="DA599" s="253"/>
      <c r="DB599" s="253"/>
      <c r="DC599" s="253"/>
      <c r="DD599" s="253"/>
      <c r="DE599" s="253"/>
      <c r="DF599" s="253"/>
      <c r="DG599" s="253"/>
      <c r="DH599" s="253"/>
      <c r="DI599" s="253"/>
      <c r="DJ599" s="253"/>
      <c r="DK599" s="253"/>
      <c r="DL599" s="253"/>
      <c r="DM599" s="253"/>
      <c r="DN599" s="253"/>
      <c r="DO599" s="253"/>
      <c r="DP599" s="253"/>
      <c r="DQ599" s="253"/>
      <c r="DR599" s="253"/>
      <c r="DS599" s="253"/>
      <c r="DT599" s="253"/>
      <c r="DU599" s="253"/>
      <c r="DV599" s="253"/>
      <c r="DW599" s="253"/>
      <c r="DX599" s="253"/>
      <c r="DY599" s="253"/>
      <c r="DZ599" s="253"/>
      <c r="EA599" s="253"/>
      <c r="EB599" s="253"/>
      <c r="EC599" s="253"/>
      <c r="ED599" s="253"/>
      <c r="EE599" s="253"/>
      <c r="EF599" s="253"/>
      <c r="EG599" s="253"/>
      <c r="EH599" s="253"/>
      <c r="EI599" s="253"/>
      <c r="EJ599" s="253"/>
      <c r="EK599" s="253"/>
      <c r="EL599" s="253"/>
      <c r="EM599" s="253"/>
      <c r="EN599" s="253"/>
      <c r="EO599" s="253"/>
      <c r="EP599" s="253"/>
      <c r="EQ599" s="253"/>
      <c r="ER599" s="253"/>
      <c r="ES599" s="253"/>
      <c r="ET599" s="253"/>
      <c r="EU599" s="253"/>
      <c r="EV599" s="253"/>
      <c r="EW599" s="253"/>
      <c r="EX599" s="253"/>
      <c r="EY599" s="253"/>
      <c r="EZ599" s="253"/>
      <c r="FA599" s="253"/>
      <c r="FB599" s="253"/>
      <c r="FC599" s="253"/>
      <c r="FD599" s="253"/>
      <c r="FE599" s="253"/>
      <c r="FF599" s="253"/>
      <c r="FG599" s="253"/>
      <c r="FH599" s="253"/>
      <c r="FI599" s="253"/>
      <c r="FJ599" s="253"/>
      <c r="FK599" s="253"/>
      <c r="FL599" s="253"/>
      <c r="FM599" s="253"/>
      <c r="FN599" s="253"/>
      <c r="FO599" s="253"/>
      <c r="FP599" s="253"/>
      <c r="FQ599" s="253"/>
      <c r="FR599" s="253"/>
      <c r="FS599" s="253"/>
      <c r="FT599" s="253"/>
      <c r="FU599" s="253"/>
      <c r="FV599" s="253"/>
      <c r="FW599" s="253"/>
      <c r="FX599" s="253"/>
      <c r="FY599" s="253"/>
      <c r="FZ599" s="253"/>
      <c r="GA599" s="253"/>
      <c r="GB599" s="253"/>
      <c r="GC599" s="253"/>
      <c r="GD599" s="253"/>
      <c r="GE599" s="253"/>
      <c r="GF599" s="253"/>
      <c r="GG599" s="253"/>
      <c r="GH599" s="253"/>
      <c r="GI599" s="253"/>
      <c r="GJ599" s="253"/>
      <c r="GK599" s="253"/>
      <c r="GL599" s="253"/>
      <c r="GM599" s="253"/>
      <c r="GN599" s="253"/>
      <c r="GO599" s="253"/>
      <c r="GP599" s="253"/>
      <c r="GQ599" s="253"/>
      <c r="GR599" s="253"/>
      <c r="GS599" s="253"/>
      <c r="GT599" s="253"/>
      <c r="GU599" s="253"/>
      <c r="GV599" s="253"/>
      <c r="GW599" s="253"/>
      <c r="GX599" s="253"/>
      <c r="GY599" s="253"/>
      <c r="GZ599" s="253"/>
      <c r="HA599" s="253"/>
      <c r="HB599" s="253"/>
      <c r="HC599" s="253"/>
      <c r="HD599" s="253"/>
      <c r="HE599" s="253"/>
      <c r="HF599" s="253"/>
    </row>
    <row r="600" spans="1:214" s="312" customFormat="1" ht="15" customHeight="1" x14ac:dyDescent="0.25">
      <c r="A600" s="252"/>
      <c r="B600" s="253"/>
      <c r="C600" s="253"/>
      <c r="D600" s="253"/>
      <c r="E600" s="253"/>
      <c r="F600" s="253"/>
      <c r="G600" s="253"/>
      <c r="H600" s="253"/>
      <c r="I600" s="253"/>
      <c r="J600" s="253"/>
      <c r="K600" s="253"/>
      <c r="L600" s="253"/>
      <c r="M600" s="253"/>
      <c r="N600" s="253"/>
      <c r="O600" s="253"/>
      <c r="P600" s="253"/>
      <c r="Q600" s="253"/>
      <c r="R600" s="253"/>
      <c r="S600" s="253"/>
      <c r="T600" s="253"/>
      <c r="U600" s="253" t="s">
        <v>793</v>
      </c>
      <c r="V600" s="253"/>
      <c r="W600" s="253"/>
      <c r="X600" s="253"/>
      <c r="Y600" s="253"/>
      <c r="Z600" s="253"/>
      <c r="AA600" s="253"/>
      <c r="AB600" s="253"/>
      <c r="AC600" s="253" t="s">
        <v>323</v>
      </c>
      <c r="AD600" s="253"/>
      <c r="AE600" s="253"/>
      <c r="AF600" s="253"/>
      <c r="AG600" s="253"/>
      <c r="AH600" s="253"/>
      <c r="AI600" s="253"/>
      <c r="AJ600" s="253"/>
      <c r="AK600" s="253"/>
      <c r="AL600" s="253"/>
      <c r="AM600" s="253"/>
      <c r="AN600" s="253"/>
      <c r="AO600" s="253"/>
      <c r="AP600" s="253"/>
      <c r="AQ600" s="253"/>
      <c r="AR600" s="253"/>
      <c r="AS600" s="253"/>
      <c r="AT600" s="253"/>
      <c r="AU600" s="253"/>
      <c r="AV600" s="253"/>
      <c r="AW600" s="253"/>
      <c r="AX600" s="253"/>
      <c r="AY600" s="253"/>
      <c r="AZ600" s="253"/>
      <c r="BA600" s="253"/>
      <c r="BB600" s="253"/>
      <c r="BC600" s="253"/>
      <c r="BD600" s="253"/>
      <c r="BE600" s="253"/>
      <c r="BF600" s="253"/>
      <c r="BG600" s="253"/>
      <c r="BH600" s="253"/>
      <c r="BI600" s="253"/>
      <c r="BJ600" s="253"/>
      <c r="BK600" s="253"/>
      <c r="BL600" s="253"/>
      <c r="BM600" s="253"/>
      <c r="BN600" s="253"/>
      <c r="BO600" s="253"/>
      <c r="BP600" s="253"/>
      <c r="BQ600" s="253"/>
      <c r="BR600" s="253"/>
      <c r="BS600" s="253"/>
      <c r="BT600" s="253"/>
      <c r="BU600" s="253"/>
      <c r="BV600" s="253"/>
      <c r="BW600" s="253"/>
      <c r="BX600" s="253"/>
      <c r="BY600" s="253"/>
      <c r="BZ600" s="253"/>
      <c r="CA600" s="253"/>
      <c r="CB600" s="253"/>
      <c r="CC600" s="253"/>
      <c r="CD600" s="253"/>
      <c r="CE600" s="253"/>
      <c r="CF600" s="253"/>
      <c r="CG600" s="253"/>
      <c r="CH600" s="253"/>
      <c r="CI600" s="253"/>
      <c r="CJ600" s="253"/>
      <c r="CK600" s="253"/>
      <c r="CL600" s="253"/>
      <c r="CM600" s="253"/>
      <c r="CN600" s="253"/>
      <c r="CO600" s="253"/>
      <c r="CP600" s="253"/>
      <c r="CQ600" s="253"/>
      <c r="CR600" s="253"/>
      <c r="CS600" s="253"/>
      <c r="CT600" s="253"/>
      <c r="CU600" s="253"/>
      <c r="CV600" s="253"/>
      <c r="CW600" s="253"/>
      <c r="CX600" s="253"/>
      <c r="CY600" s="253"/>
      <c r="CZ600" s="253"/>
      <c r="DA600" s="253"/>
      <c r="DB600" s="253"/>
      <c r="DC600" s="253"/>
      <c r="DD600" s="253"/>
      <c r="DE600" s="253"/>
      <c r="DF600" s="253"/>
      <c r="DG600" s="253"/>
      <c r="DH600" s="253"/>
      <c r="DI600" s="253"/>
      <c r="DJ600" s="253"/>
      <c r="DK600" s="253"/>
      <c r="DL600" s="253"/>
      <c r="DM600" s="253"/>
      <c r="DN600" s="253"/>
      <c r="DO600" s="253"/>
      <c r="DP600" s="253"/>
      <c r="DQ600" s="253"/>
      <c r="DR600" s="253"/>
      <c r="DS600" s="253"/>
      <c r="DT600" s="253"/>
      <c r="DU600" s="253"/>
      <c r="DV600" s="253"/>
      <c r="DW600" s="253"/>
      <c r="DX600" s="253"/>
      <c r="DY600" s="253"/>
      <c r="DZ600" s="253"/>
      <c r="EA600" s="253"/>
      <c r="EB600" s="253"/>
      <c r="EC600" s="253"/>
      <c r="ED600" s="253"/>
      <c r="EE600" s="253"/>
      <c r="EF600" s="253"/>
      <c r="EG600" s="253"/>
      <c r="EH600" s="253"/>
      <c r="EI600" s="253"/>
      <c r="EJ600" s="253"/>
      <c r="EK600" s="253"/>
      <c r="EL600" s="253"/>
      <c r="EM600" s="253"/>
      <c r="EN600" s="253"/>
      <c r="EO600" s="253"/>
      <c r="EP600" s="253"/>
      <c r="EQ600" s="253"/>
      <c r="ER600" s="253"/>
      <c r="ES600" s="253"/>
      <c r="ET600" s="253"/>
      <c r="EU600" s="253"/>
      <c r="EV600" s="253"/>
      <c r="EW600" s="253"/>
      <c r="EX600" s="253"/>
      <c r="EY600" s="253"/>
      <c r="EZ600" s="253"/>
      <c r="FA600" s="253"/>
      <c r="FB600" s="253"/>
      <c r="FC600" s="253"/>
      <c r="FD600" s="253"/>
      <c r="FE600" s="253"/>
      <c r="FF600" s="253"/>
      <c r="FG600" s="253"/>
      <c r="FH600" s="253"/>
      <c r="FI600" s="253"/>
      <c r="FJ600" s="253"/>
      <c r="FK600" s="253"/>
      <c r="FL600" s="253"/>
      <c r="FM600" s="253"/>
      <c r="FN600" s="253"/>
      <c r="FO600" s="253"/>
      <c r="FP600" s="253"/>
      <c r="FQ600" s="253"/>
      <c r="FR600" s="253"/>
      <c r="FS600" s="253"/>
      <c r="FT600" s="253"/>
      <c r="FU600" s="253"/>
      <c r="FV600" s="253"/>
      <c r="FW600" s="253"/>
      <c r="FX600" s="253"/>
      <c r="FY600" s="253"/>
      <c r="FZ600" s="253"/>
      <c r="GA600" s="253"/>
      <c r="GB600" s="253"/>
      <c r="GC600" s="253"/>
      <c r="GD600" s="253"/>
      <c r="GE600" s="253"/>
      <c r="GF600" s="253"/>
      <c r="GG600" s="253"/>
      <c r="GH600" s="253"/>
      <c r="GI600" s="253"/>
      <c r="GJ600" s="253"/>
      <c r="GK600" s="253"/>
      <c r="GL600" s="253"/>
      <c r="GM600" s="253"/>
      <c r="GN600" s="253"/>
      <c r="GO600" s="253"/>
      <c r="GP600" s="253"/>
      <c r="GQ600" s="253"/>
      <c r="GR600" s="253"/>
      <c r="GS600" s="253"/>
      <c r="GT600" s="253"/>
      <c r="GU600" s="253"/>
      <c r="GV600" s="253"/>
      <c r="GW600" s="253"/>
      <c r="GX600" s="253"/>
      <c r="GY600" s="253"/>
      <c r="GZ600" s="253"/>
      <c r="HA600" s="253"/>
      <c r="HB600" s="253"/>
      <c r="HC600" s="253"/>
      <c r="HD600" s="253"/>
      <c r="HE600" s="253"/>
      <c r="HF600" s="253"/>
    </row>
    <row r="601" spans="1:214" s="312" customFormat="1" ht="15" customHeight="1" x14ac:dyDescent="0.25">
      <c r="A601" s="252"/>
      <c r="B601" s="253"/>
      <c r="C601" s="253"/>
      <c r="D601" s="253"/>
      <c r="E601" s="253"/>
      <c r="F601" s="253"/>
      <c r="G601" s="253"/>
      <c r="H601" s="253"/>
      <c r="I601" s="253"/>
      <c r="J601" s="253"/>
      <c r="K601" s="253"/>
      <c r="L601" s="253"/>
      <c r="M601" s="253"/>
      <c r="N601" s="253"/>
      <c r="O601" s="253"/>
      <c r="P601" s="253"/>
      <c r="Q601" s="253"/>
      <c r="R601" s="253"/>
      <c r="S601" s="253"/>
      <c r="T601" s="253"/>
      <c r="U601" s="253" t="s">
        <v>794</v>
      </c>
      <c r="V601" s="253"/>
      <c r="W601" s="253"/>
      <c r="X601" s="253"/>
      <c r="Y601" s="253"/>
      <c r="Z601" s="253"/>
      <c r="AA601" s="253"/>
      <c r="AB601" s="253"/>
      <c r="AC601" s="253" t="s">
        <v>329</v>
      </c>
      <c r="AD601" s="253"/>
      <c r="AE601" s="253"/>
      <c r="AF601" s="253"/>
      <c r="AG601" s="253"/>
      <c r="AH601" s="253"/>
      <c r="AI601" s="253"/>
      <c r="AJ601" s="253"/>
      <c r="AK601" s="253"/>
      <c r="AL601" s="253"/>
      <c r="AM601" s="253"/>
      <c r="AN601" s="253"/>
      <c r="AO601" s="253"/>
      <c r="AP601" s="253"/>
      <c r="AQ601" s="253"/>
      <c r="AR601" s="253"/>
      <c r="AS601" s="253"/>
      <c r="AT601" s="253"/>
      <c r="AU601" s="253"/>
      <c r="AV601" s="253"/>
      <c r="AW601" s="253"/>
      <c r="AX601" s="253"/>
      <c r="AY601" s="253"/>
      <c r="AZ601" s="253"/>
      <c r="BA601" s="253"/>
      <c r="BB601" s="253"/>
      <c r="BC601" s="253"/>
      <c r="BD601" s="253"/>
      <c r="BE601" s="253"/>
      <c r="BF601" s="253"/>
      <c r="BG601" s="253"/>
      <c r="BH601" s="253"/>
      <c r="BI601" s="253"/>
      <c r="BJ601" s="253"/>
      <c r="BK601" s="253"/>
      <c r="BL601" s="253"/>
      <c r="BM601" s="253"/>
      <c r="BN601" s="253"/>
      <c r="BO601" s="253"/>
      <c r="BP601" s="253"/>
      <c r="BQ601" s="253"/>
      <c r="BR601" s="253"/>
      <c r="BS601" s="253"/>
      <c r="BT601" s="253"/>
      <c r="BU601" s="253"/>
      <c r="BV601" s="253"/>
      <c r="BW601" s="253"/>
      <c r="BX601" s="253"/>
      <c r="BY601" s="253"/>
      <c r="BZ601" s="253"/>
      <c r="CA601" s="253"/>
      <c r="CB601" s="253"/>
      <c r="CC601" s="253"/>
      <c r="CD601" s="253"/>
      <c r="CE601" s="253"/>
      <c r="CF601" s="253"/>
      <c r="CG601" s="253"/>
      <c r="CH601" s="253"/>
      <c r="CI601" s="253"/>
      <c r="CJ601" s="253"/>
      <c r="CK601" s="253"/>
      <c r="CL601" s="253"/>
      <c r="CM601" s="253"/>
      <c r="CN601" s="253"/>
      <c r="CO601" s="253"/>
      <c r="CP601" s="253"/>
      <c r="CQ601" s="253"/>
      <c r="CR601" s="253"/>
      <c r="CS601" s="253"/>
      <c r="CT601" s="253"/>
      <c r="CU601" s="253"/>
      <c r="CV601" s="253"/>
      <c r="CW601" s="253"/>
      <c r="CX601" s="253"/>
      <c r="CY601" s="253"/>
      <c r="CZ601" s="253"/>
      <c r="DA601" s="253"/>
      <c r="DB601" s="253"/>
      <c r="DC601" s="253"/>
      <c r="DD601" s="253"/>
      <c r="DE601" s="253"/>
      <c r="DF601" s="253"/>
      <c r="DG601" s="253"/>
      <c r="DH601" s="253"/>
      <c r="DI601" s="253"/>
      <c r="DJ601" s="253"/>
      <c r="DK601" s="253"/>
      <c r="DL601" s="253"/>
      <c r="DM601" s="253"/>
      <c r="DN601" s="253"/>
      <c r="DO601" s="253"/>
      <c r="DP601" s="253"/>
      <c r="DQ601" s="253"/>
      <c r="DR601" s="253"/>
      <c r="DS601" s="253"/>
      <c r="DT601" s="253"/>
      <c r="DU601" s="253"/>
      <c r="DV601" s="253"/>
      <c r="DW601" s="253"/>
      <c r="DX601" s="253"/>
      <c r="DY601" s="253"/>
      <c r="DZ601" s="253"/>
      <c r="EA601" s="253"/>
      <c r="EB601" s="253"/>
      <c r="EC601" s="253"/>
      <c r="ED601" s="253"/>
      <c r="EE601" s="253"/>
      <c r="EF601" s="253"/>
      <c r="EG601" s="253"/>
      <c r="EH601" s="253"/>
      <c r="EI601" s="253"/>
      <c r="EJ601" s="253"/>
      <c r="EK601" s="253"/>
      <c r="EL601" s="253"/>
      <c r="EM601" s="253"/>
      <c r="EN601" s="253"/>
      <c r="EO601" s="253"/>
      <c r="EP601" s="253"/>
      <c r="EQ601" s="253"/>
      <c r="ER601" s="253"/>
      <c r="ES601" s="253"/>
      <c r="ET601" s="253"/>
      <c r="EU601" s="253"/>
      <c r="EV601" s="253"/>
      <c r="EW601" s="253"/>
      <c r="EX601" s="253"/>
      <c r="EY601" s="253"/>
      <c r="EZ601" s="253"/>
      <c r="FA601" s="253"/>
      <c r="FB601" s="253"/>
      <c r="FC601" s="253"/>
      <c r="FD601" s="253"/>
      <c r="FE601" s="253"/>
      <c r="FF601" s="253"/>
      <c r="FG601" s="253"/>
      <c r="FH601" s="253"/>
      <c r="FI601" s="253"/>
      <c r="FJ601" s="253"/>
      <c r="FK601" s="253"/>
      <c r="FL601" s="253"/>
      <c r="FM601" s="253"/>
      <c r="FN601" s="253"/>
      <c r="FO601" s="253"/>
      <c r="FP601" s="253"/>
      <c r="FQ601" s="253"/>
      <c r="FR601" s="253"/>
      <c r="FS601" s="253"/>
      <c r="FT601" s="253"/>
      <c r="FU601" s="253"/>
      <c r="FV601" s="253"/>
      <c r="FW601" s="253"/>
      <c r="FX601" s="253"/>
      <c r="FY601" s="253"/>
      <c r="FZ601" s="253"/>
      <c r="GA601" s="253"/>
      <c r="GB601" s="253"/>
      <c r="GC601" s="253"/>
      <c r="GD601" s="253"/>
      <c r="GE601" s="253"/>
      <c r="GF601" s="253"/>
      <c r="GG601" s="253"/>
      <c r="GH601" s="253"/>
      <c r="GI601" s="253"/>
      <c r="GJ601" s="253"/>
      <c r="GK601" s="253"/>
      <c r="GL601" s="253"/>
      <c r="GM601" s="253"/>
      <c r="GN601" s="253"/>
      <c r="GO601" s="253"/>
      <c r="GP601" s="253"/>
      <c r="GQ601" s="253"/>
      <c r="GR601" s="253"/>
      <c r="GS601" s="253"/>
      <c r="GT601" s="253"/>
      <c r="GU601" s="253"/>
      <c r="GV601" s="253"/>
      <c r="GW601" s="253"/>
      <c r="GX601" s="253"/>
      <c r="GY601" s="253"/>
      <c r="GZ601" s="253"/>
      <c r="HA601" s="253"/>
      <c r="HB601" s="253"/>
      <c r="HC601" s="253"/>
      <c r="HD601" s="253"/>
      <c r="HE601" s="253"/>
      <c r="HF601" s="253"/>
    </row>
    <row r="602" spans="1:214" s="312" customFormat="1" ht="15" customHeight="1" x14ac:dyDescent="0.25">
      <c r="A602" s="252"/>
      <c r="B602" s="253"/>
      <c r="C602" s="253"/>
      <c r="D602" s="253"/>
      <c r="E602" s="253"/>
      <c r="F602" s="253"/>
      <c r="G602" s="253"/>
      <c r="H602" s="253"/>
      <c r="I602" s="253"/>
      <c r="J602" s="253"/>
      <c r="K602" s="253"/>
      <c r="L602" s="253"/>
      <c r="M602" s="253"/>
      <c r="N602" s="253"/>
      <c r="O602" s="253"/>
      <c r="P602" s="253"/>
      <c r="Q602" s="253"/>
      <c r="R602" s="253"/>
      <c r="S602" s="253"/>
      <c r="T602" s="253"/>
      <c r="U602" s="253" t="s">
        <v>795</v>
      </c>
      <c r="V602" s="253"/>
      <c r="W602" s="253"/>
      <c r="X602" s="253"/>
      <c r="Y602" s="253"/>
      <c r="Z602" s="253"/>
      <c r="AA602" s="253"/>
      <c r="AB602" s="253"/>
      <c r="AC602" s="253" t="s">
        <v>332</v>
      </c>
      <c r="AD602" s="253"/>
      <c r="AE602" s="253"/>
      <c r="AF602" s="253"/>
      <c r="AG602" s="253"/>
      <c r="AH602" s="253"/>
      <c r="AI602" s="253"/>
      <c r="AJ602" s="253"/>
      <c r="AK602" s="253"/>
      <c r="AL602" s="253"/>
      <c r="AM602" s="253"/>
      <c r="AN602" s="253"/>
      <c r="AO602" s="253"/>
      <c r="AP602" s="253"/>
      <c r="AQ602" s="253"/>
      <c r="AR602" s="253"/>
      <c r="AS602" s="253"/>
      <c r="AT602" s="253"/>
      <c r="AU602" s="253"/>
      <c r="AV602" s="253"/>
      <c r="AW602" s="253"/>
      <c r="AX602" s="253"/>
      <c r="AY602" s="253"/>
      <c r="AZ602" s="253"/>
      <c r="BA602" s="253"/>
      <c r="BB602" s="253"/>
      <c r="BC602" s="253"/>
      <c r="BD602" s="253"/>
      <c r="BE602" s="253"/>
      <c r="BF602" s="253"/>
      <c r="BG602" s="253"/>
      <c r="BH602" s="253"/>
      <c r="BI602" s="253"/>
      <c r="BJ602" s="253"/>
      <c r="BK602" s="253"/>
      <c r="BL602" s="253"/>
      <c r="BM602" s="253"/>
      <c r="BN602" s="253"/>
      <c r="BO602" s="253"/>
      <c r="BP602" s="253"/>
      <c r="BQ602" s="253"/>
      <c r="BR602" s="253"/>
      <c r="BS602" s="253"/>
      <c r="BT602" s="253"/>
      <c r="BU602" s="253"/>
      <c r="BV602" s="253"/>
      <c r="BW602" s="253"/>
      <c r="BX602" s="253"/>
      <c r="BY602" s="253"/>
      <c r="BZ602" s="253"/>
      <c r="CA602" s="253"/>
      <c r="CB602" s="253"/>
      <c r="CC602" s="253"/>
      <c r="CD602" s="253"/>
      <c r="CE602" s="253"/>
      <c r="CF602" s="253"/>
      <c r="CG602" s="253"/>
      <c r="CH602" s="253"/>
      <c r="CI602" s="253"/>
      <c r="CJ602" s="253"/>
      <c r="CK602" s="253"/>
      <c r="CL602" s="253"/>
      <c r="CM602" s="253"/>
      <c r="CN602" s="253"/>
      <c r="CO602" s="253"/>
      <c r="CP602" s="253"/>
      <c r="CQ602" s="253"/>
      <c r="CR602" s="253"/>
      <c r="CS602" s="253"/>
      <c r="CT602" s="253"/>
      <c r="CU602" s="253"/>
      <c r="CV602" s="253"/>
      <c r="CW602" s="253"/>
      <c r="CX602" s="253"/>
      <c r="CY602" s="253"/>
      <c r="CZ602" s="253"/>
      <c r="DA602" s="253"/>
      <c r="DB602" s="253"/>
      <c r="DC602" s="253"/>
      <c r="DD602" s="253"/>
      <c r="DE602" s="253"/>
      <c r="DF602" s="253"/>
      <c r="DG602" s="253"/>
      <c r="DH602" s="253"/>
      <c r="DI602" s="253"/>
      <c r="DJ602" s="253"/>
      <c r="DK602" s="253"/>
      <c r="DL602" s="253"/>
      <c r="DM602" s="253"/>
      <c r="DN602" s="253"/>
      <c r="DO602" s="253"/>
      <c r="DP602" s="253"/>
      <c r="DQ602" s="253"/>
      <c r="DR602" s="253"/>
      <c r="DS602" s="253"/>
      <c r="DT602" s="253"/>
      <c r="DU602" s="253"/>
      <c r="DV602" s="253"/>
      <c r="DW602" s="253"/>
      <c r="DX602" s="253"/>
      <c r="DY602" s="253"/>
      <c r="DZ602" s="253"/>
      <c r="EA602" s="253"/>
      <c r="EB602" s="253"/>
      <c r="EC602" s="253"/>
      <c r="ED602" s="253"/>
      <c r="EE602" s="253"/>
      <c r="EF602" s="253"/>
      <c r="EG602" s="253"/>
      <c r="EH602" s="253"/>
      <c r="EI602" s="253"/>
      <c r="EJ602" s="253"/>
      <c r="EK602" s="253"/>
      <c r="EL602" s="253"/>
      <c r="EM602" s="253"/>
      <c r="EN602" s="253"/>
      <c r="EO602" s="253"/>
      <c r="EP602" s="253"/>
      <c r="EQ602" s="253"/>
      <c r="ER602" s="253"/>
      <c r="ES602" s="253"/>
      <c r="ET602" s="253"/>
      <c r="EU602" s="253"/>
      <c r="EV602" s="253"/>
      <c r="EW602" s="253"/>
      <c r="EX602" s="253"/>
      <c r="EY602" s="253"/>
      <c r="EZ602" s="253"/>
      <c r="FA602" s="253"/>
      <c r="FB602" s="253"/>
      <c r="FC602" s="253"/>
      <c r="FD602" s="253"/>
      <c r="FE602" s="253"/>
      <c r="FF602" s="253"/>
      <c r="FG602" s="253"/>
      <c r="FH602" s="253"/>
      <c r="FI602" s="253"/>
      <c r="FJ602" s="253"/>
      <c r="FK602" s="253"/>
      <c r="FL602" s="253"/>
      <c r="FM602" s="253"/>
      <c r="FN602" s="253"/>
      <c r="FO602" s="253"/>
      <c r="FP602" s="253"/>
      <c r="FQ602" s="253"/>
      <c r="FR602" s="253"/>
      <c r="FS602" s="253"/>
      <c r="FT602" s="253"/>
      <c r="FU602" s="253"/>
      <c r="FV602" s="253"/>
      <c r="FW602" s="253"/>
      <c r="FX602" s="253"/>
      <c r="FY602" s="253"/>
      <c r="FZ602" s="253"/>
      <c r="GA602" s="253"/>
      <c r="GB602" s="253"/>
      <c r="GC602" s="253"/>
      <c r="GD602" s="253"/>
      <c r="GE602" s="253"/>
      <c r="GF602" s="253"/>
      <c r="GG602" s="253"/>
      <c r="GH602" s="253"/>
      <c r="GI602" s="253"/>
      <c r="GJ602" s="253"/>
      <c r="GK602" s="253"/>
      <c r="GL602" s="253"/>
      <c r="GM602" s="253"/>
      <c r="GN602" s="253"/>
      <c r="GO602" s="253"/>
      <c r="GP602" s="253"/>
      <c r="GQ602" s="253"/>
      <c r="GR602" s="253"/>
      <c r="GS602" s="253"/>
      <c r="GT602" s="253"/>
      <c r="GU602" s="253"/>
      <c r="GV602" s="253"/>
      <c r="GW602" s="253"/>
      <c r="GX602" s="253"/>
      <c r="GY602" s="253"/>
      <c r="GZ602" s="253"/>
      <c r="HA602" s="253"/>
      <c r="HB602" s="253"/>
      <c r="HC602" s="253"/>
      <c r="HD602" s="253"/>
      <c r="HE602" s="253"/>
      <c r="HF602" s="253"/>
    </row>
    <row r="603" spans="1:214" s="312" customFormat="1" ht="15" customHeight="1" x14ac:dyDescent="0.25">
      <c r="A603" s="252"/>
      <c r="B603" s="253"/>
      <c r="C603" s="253"/>
      <c r="D603" s="253"/>
      <c r="E603" s="253"/>
      <c r="F603" s="253"/>
      <c r="G603" s="253"/>
      <c r="H603" s="253"/>
      <c r="I603" s="253"/>
      <c r="J603" s="253"/>
      <c r="K603" s="253"/>
      <c r="L603" s="253"/>
      <c r="M603" s="253"/>
      <c r="N603" s="253"/>
      <c r="O603" s="253"/>
      <c r="P603" s="253"/>
      <c r="Q603" s="253"/>
      <c r="R603" s="253"/>
      <c r="S603" s="253"/>
      <c r="T603" s="253"/>
      <c r="U603" s="253" t="s">
        <v>796</v>
      </c>
      <c r="V603" s="253"/>
      <c r="W603" s="253"/>
      <c r="X603" s="253"/>
      <c r="Y603" s="253"/>
      <c r="Z603" s="253"/>
      <c r="AA603" s="253"/>
      <c r="AB603" s="253"/>
      <c r="AC603" s="253" t="s">
        <v>393</v>
      </c>
      <c r="AD603" s="253"/>
      <c r="AE603" s="253"/>
      <c r="AF603" s="253"/>
      <c r="AG603" s="253"/>
      <c r="AH603" s="253"/>
      <c r="AI603" s="253"/>
      <c r="AJ603" s="253"/>
      <c r="AK603" s="253"/>
      <c r="AL603" s="253"/>
      <c r="AM603" s="253"/>
      <c r="AN603" s="253"/>
      <c r="AO603" s="253"/>
      <c r="AP603" s="253"/>
      <c r="AQ603" s="253"/>
      <c r="AR603" s="253"/>
      <c r="AS603" s="253"/>
      <c r="AT603" s="253"/>
      <c r="AU603" s="253"/>
      <c r="AV603" s="253"/>
      <c r="AW603" s="253"/>
      <c r="AX603" s="253"/>
      <c r="AY603" s="253"/>
      <c r="AZ603" s="253"/>
      <c r="BA603" s="253"/>
      <c r="BB603" s="253"/>
      <c r="BC603" s="253"/>
      <c r="BD603" s="253"/>
      <c r="BE603" s="253"/>
      <c r="BF603" s="253"/>
      <c r="BG603" s="253"/>
      <c r="BH603" s="253"/>
      <c r="BI603" s="253"/>
      <c r="BJ603" s="253"/>
      <c r="BK603" s="253"/>
      <c r="BL603" s="253"/>
      <c r="BM603" s="253"/>
      <c r="BN603" s="253"/>
      <c r="BO603" s="253"/>
      <c r="BP603" s="253"/>
      <c r="BQ603" s="253"/>
      <c r="BR603" s="253"/>
      <c r="BS603" s="253"/>
      <c r="BT603" s="253"/>
      <c r="BU603" s="253"/>
      <c r="BV603" s="253"/>
      <c r="BW603" s="253"/>
      <c r="BX603" s="253"/>
      <c r="BY603" s="253"/>
      <c r="BZ603" s="253"/>
      <c r="CA603" s="253"/>
      <c r="CB603" s="253"/>
      <c r="CC603" s="253"/>
      <c r="CD603" s="253"/>
      <c r="CE603" s="253"/>
      <c r="CF603" s="253"/>
      <c r="CG603" s="253"/>
      <c r="CH603" s="253"/>
      <c r="CI603" s="253"/>
      <c r="CJ603" s="253"/>
      <c r="CK603" s="253"/>
      <c r="CL603" s="253"/>
      <c r="CM603" s="253"/>
      <c r="CN603" s="253"/>
      <c r="CO603" s="253"/>
      <c r="CP603" s="253"/>
      <c r="CQ603" s="253"/>
      <c r="CR603" s="253"/>
      <c r="CS603" s="253"/>
      <c r="CT603" s="253"/>
      <c r="CU603" s="253"/>
      <c r="CV603" s="253"/>
      <c r="CW603" s="253"/>
      <c r="CX603" s="253"/>
      <c r="CY603" s="253"/>
      <c r="CZ603" s="253"/>
      <c r="DA603" s="253"/>
      <c r="DB603" s="253"/>
      <c r="DC603" s="253"/>
      <c r="DD603" s="253"/>
      <c r="DE603" s="253"/>
      <c r="DF603" s="253"/>
      <c r="DG603" s="253"/>
      <c r="DH603" s="253"/>
      <c r="DI603" s="253"/>
      <c r="DJ603" s="253"/>
      <c r="DK603" s="253"/>
      <c r="DL603" s="253"/>
      <c r="DM603" s="253"/>
      <c r="DN603" s="253"/>
      <c r="DO603" s="253"/>
      <c r="DP603" s="253"/>
      <c r="DQ603" s="253"/>
      <c r="DR603" s="253"/>
      <c r="DS603" s="253"/>
      <c r="DT603" s="253"/>
      <c r="DU603" s="253"/>
      <c r="DV603" s="253"/>
      <c r="DW603" s="253"/>
      <c r="DX603" s="253"/>
      <c r="DY603" s="253"/>
      <c r="DZ603" s="253"/>
      <c r="EA603" s="253"/>
      <c r="EB603" s="253"/>
      <c r="EC603" s="253"/>
      <c r="ED603" s="253"/>
      <c r="EE603" s="253"/>
      <c r="EF603" s="253"/>
      <c r="EG603" s="253"/>
      <c r="EH603" s="253"/>
      <c r="EI603" s="253"/>
      <c r="EJ603" s="253"/>
      <c r="EK603" s="253"/>
      <c r="EL603" s="253"/>
      <c r="EM603" s="253"/>
      <c r="EN603" s="253"/>
      <c r="EO603" s="253"/>
      <c r="EP603" s="253"/>
      <c r="EQ603" s="253"/>
      <c r="ER603" s="253"/>
      <c r="ES603" s="253"/>
      <c r="ET603" s="253"/>
      <c r="EU603" s="253"/>
      <c r="EV603" s="253"/>
      <c r="EW603" s="253"/>
      <c r="EX603" s="253"/>
      <c r="EY603" s="253"/>
      <c r="EZ603" s="253"/>
      <c r="FA603" s="253"/>
      <c r="FB603" s="253"/>
      <c r="FC603" s="253"/>
      <c r="FD603" s="253"/>
      <c r="FE603" s="253"/>
      <c r="FF603" s="253"/>
      <c r="FG603" s="253"/>
      <c r="FH603" s="253"/>
      <c r="FI603" s="253"/>
      <c r="FJ603" s="253"/>
      <c r="FK603" s="253"/>
      <c r="FL603" s="253"/>
      <c r="FM603" s="253"/>
      <c r="FN603" s="253"/>
      <c r="FO603" s="253"/>
      <c r="FP603" s="253"/>
      <c r="FQ603" s="253"/>
      <c r="FR603" s="253"/>
      <c r="FS603" s="253"/>
      <c r="FT603" s="253"/>
      <c r="FU603" s="253"/>
      <c r="FV603" s="253"/>
      <c r="FW603" s="253"/>
      <c r="FX603" s="253"/>
      <c r="FY603" s="253"/>
      <c r="FZ603" s="253"/>
      <c r="GA603" s="253"/>
      <c r="GB603" s="253"/>
      <c r="GC603" s="253"/>
      <c r="GD603" s="253"/>
      <c r="GE603" s="253"/>
      <c r="GF603" s="253"/>
      <c r="GG603" s="253"/>
      <c r="GH603" s="253"/>
      <c r="GI603" s="253"/>
      <c r="GJ603" s="253"/>
      <c r="GK603" s="253"/>
      <c r="GL603" s="253"/>
      <c r="GM603" s="253"/>
      <c r="GN603" s="253"/>
      <c r="GO603" s="253"/>
      <c r="GP603" s="253"/>
      <c r="GQ603" s="253"/>
      <c r="GR603" s="253"/>
      <c r="GS603" s="253"/>
      <c r="GT603" s="253"/>
      <c r="GU603" s="253"/>
      <c r="GV603" s="253"/>
      <c r="GW603" s="253"/>
      <c r="GX603" s="253"/>
      <c r="GY603" s="253"/>
      <c r="GZ603" s="253"/>
      <c r="HA603" s="253"/>
      <c r="HB603" s="253"/>
      <c r="HC603" s="253"/>
      <c r="HD603" s="253"/>
      <c r="HE603" s="253"/>
      <c r="HF603" s="253"/>
    </row>
    <row r="604" spans="1:214" s="312" customFormat="1" ht="15" customHeight="1" x14ac:dyDescent="0.25">
      <c r="A604" s="252"/>
      <c r="B604" s="253"/>
      <c r="C604" s="253"/>
      <c r="D604" s="253"/>
      <c r="E604" s="253"/>
      <c r="F604" s="253"/>
      <c r="G604" s="253"/>
      <c r="H604" s="253"/>
      <c r="I604" s="253"/>
      <c r="J604" s="253"/>
      <c r="K604" s="253"/>
      <c r="L604" s="253"/>
      <c r="M604" s="253"/>
      <c r="N604" s="253"/>
      <c r="O604" s="253"/>
      <c r="P604" s="253"/>
      <c r="Q604" s="253"/>
      <c r="R604" s="253"/>
      <c r="S604" s="253"/>
      <c r="T604" s="253"/>
      <c r="U604" s="253" t="s">
        <v>797</v>
      </c>
      <c r="V604" s="253"/>
      <c r="W604" s="253"/>
      <c r="X604" s="253"/>
      <c r="Y604" s="253"/>
      <c r="Z604" s="253"/>
      <c r="AA604" s="253"/>
      <c r="AB604" s="253"/>
      <c r="AC604" s="253" t="s">
        <v>320</v>
      </c>
      <c r="AD604" s="253"/>
      <c r="AE604" s="253"/>
      <c r="AF604" s="253"/>
      <c r="AG604" s="253"/>
      <c r="AH604" s="253"/>
      <c r="AI604" s="253"/>
      <c r="AJ604" s="253"/>
      <c r="AK604" s="253"/>
      <c r="AL604" s="253"/>
      <c r="AM604" s="253"/>
      <c r="AN604" s="253"/>
      <c r="AO604" s="253"/>
      <c r="AP604" s="253"/>
      <c r="AQ604" s="253"/>
      <c r="AR604" s="253"/>
      <c r="AS604" s="253"/>
      <c r="AT604" s="253"/>
      <c r="AU604" s="253"/>
      <c r="AV604" s="253"/>
      <c r="AW604" s="253"/>
      <c r="AX604" s="253"/>
      <c r="AY604" s="253"/>
      <c r="AZ604" s="253"/>
      <c r="BA604" s="253"/>
      <c r="BB604" s="253"/>
      <c r="BC604" s="253"/>
      <c r="BD604" s="253"/>
      <c r="BE604" s="253"/>
      <c r="BF604" s="253"/>
      <c r="BG604" s="253"/>
      <c r="BH604" s="253"/>
      <c r="BI604" s="253"/>
      <c r="BJ604" s="253"/>
      <c r="BK604" s="253"/>
      <c r="BL604" s="253"/>
      <c r="BM604" s="253"/>
      <c r="BN604" s="253"/>
      <c r="BO604" s="253"/>
      <c r="BP604" s="253"/>
      <c r="BQ604" s="253"/>
      <c r="BR604" s="253"/>
      <c r="BS604" s="253"/>
      <c r="BT604" s="253"/>
      <c r="BU604" s="253"/>
      <c r="BV604" s="253"/>
      <c r="BW604" s="253"/>
      <c r="BX604" s="253"/>
      <c r="BY604" s="253"/>
      <c r="BZ604" s="253"/>
      <c r="CA604" s="253"/>
      <c r="CB604" s="253"/>
      <c r="CC604" s="253"/>
      <c r="CD604" s="253"/>
      <c r="CE604" s="253"/>
      <c r="CF604" s="253"/>
      <c r="CG604" s="253"/>
      <c r="CH604" s="253"/>
      <c r="CI604" s="253"/>
      <c r="CJ604" s="253"/>
      <c r="CK604" s="253"/>
      <c r="CL604" s="253"/>
      <c r="CM604" s="253"/>
      <c r="CN604" s="253"/>
      <c r="CO604" s="253"/>
      <c r="CP604" s="253"/>
      <c r="CQ604" s="253"/>
      <c r="CR604" s="253"/>
      <c r="CS604" s="253"/>
      <c r="CT604" s="253"/>
      <c r="CU604" s="253"/>
      <c r="CV604" s="253"/>
      <c r="CW604" s="253"/>
      <c r="CX604" s="253"/>
      <c r="CY604" s="253"/>
      <c r="CZ604" s="253"/>
      <c r="DA604" s="253"/>
      <c r="DB604" s="253"/>
      <c r="DC604" s="253"/>
      <c r="DD604" s="253"/>
      <c r="DE604" s="253"/>
      <c r="DF604" s="253"/>
      <c r="DG604" s="253"/>
      <c r="DH604" s="253"/>
      <c r="DI604" s="253"/>
      <c r="DJ604" s="253"/>
      <c r="DK604" s="253"/>
      <c r="DL604" s="253"/>
      <c r="DM604" s="253"/>
      <c r="DN604" s="253"/>
      <c r="DO604" s="253"/>
      <c r="DP604" s="253"/>
      <c r="DQ604" s="253"/>
      <c r="DR604" s="253"/>
      <c r="DS604" s="253"/>
      <c r="DT604" s="253"/>
      <c r="DU604" s="253"/>
      <c r="DV604" s="253"/>
      <c r="DW604" s="253"/>
      <c r="DX604" s="253"/>
      <c r="DY604" s="253"/>
      <c r="DZ604" s="253"/>
      <c r="EA604" s="253"/>
      <c r="EB604" s="253"/>
      <c r="EC604" s="253"/>
      <c r="ED604" s="253"/>
      <c r="EE604" s="253"/>
      <c r="EF604" s="253"/>
      <c r="EG604" s="253"/>
      <c r="EH604" s="253"/>
      <c r="EI604" s="253"/>
      <c r="EJ604" s="253"/>
      <c r="EK604" s="253"/>
      <c r="EL604" s="253"/>
      <c r="EM604" s="253"/>
      <c r="EN604" s="253"/>
      <c r="EO604" s="253"/>
      <c r="EP604" s="253"/>
      <c r="EQ604" s="253"/>
      <c r="ER604" s="253"/>
      <c r="ES604" s="253"/>
      <c r="ET604" s="253"/>
      <c r="EU604" s="253"/>
      <c r="EV604" s="253"/>
      <c r="EW604" s="253"/>
      <c r="EX604" s="253"/>
      <c r="EY604" s="253"/>
      <c r="EZ604" s="253"/>
      <c r="FA604" s="253"/>
      <c r="FB604" s="253"/>
      <c r="FC604" s="253"/>
      <c r="FD604" s="253"/>
      <c r="FE604" s="253"/>
      <c r="FF604" s="253"/>
      <c r="FG604" s="253"/>
      <c r="FH604" s="253"/>
      <c r="FI604" s="253"/>
      <c r="FJ604" s="253"/>
      <c r="FK604" s="253"/>
      <c r="FL604" s="253"/>
      <c r="FM604" s="253"/>
      <c r="FN604" s="253"/>
      <c r="FO604" s="253"/>
      <c r="FP604" s="253"/>
      <c r="FQ604" s="253"/>
      <c r="FR604" s="253"/>
      <c r="FS604" s="253"/>
      <c r="FT604" s="253"/>
      <c r="FU604" s="253"/>
      <c r="FV604" s="253"/>
      <c r="FW604" s="253"/>
      <c r="FX604" s="253"/>
      <c r="FY604" s="253"/>
      <c r="FZ604" s="253"/>
      <c r="GA604" s="253"/>
      <c r="GB604" s="253"/>
      <c r="GC604" s="253"/>
      <c r="GD604" s="253"/>
      <c r="GE604" s="253"/>
      <c r="GF604" s="253"/>
      <c r="GG604" s="253"/>
      <c r="GH604" s="253"/>
      <c r="GI604" s="253"/>
      <c r="GJ604" s="253"/>
      <c r="GK604" s="253"/>
      <c r="GL604" s="253"/>
      <c r="GM604" s="253"/>
      <c r="GN604" s="253"/>
      <c r="GO604" s="253"/>
      <c r="GP604" s="253"/>
      <c r="GQ604" s="253"/>
      <c r="GR604" s="253"/>
      <c r="GS604" s="253"/>
      <c r="GT604" s="253"/>
      <c r="GU604" s="253"/>
      <c r="GV604" s="253"/>
      <c r="GW604" s="253"/>
      <c r="GX604" s="253"/>
      <c r="GY604" s="253"/>
      <c r="GZ604" s="253"/>
      <c r="HA604" s="253"/>
      <c r="HB604" s="253"/>
      <c r="HC604" s="253"/>
      <c r="HD604" s="253"/>
      <c r="HE604" s="253"/>
      <c r="HF604" s="253"/>
    </row>
    <row r="605" spans="1:214" s="312" customFormat="1" ht="15" customHeight="1" x14ac:dyDescent="0.25">
      <c r="A605" s="252"/>
      <c r="B605" s="253"/>
      <c r="C605" s="253"/>
      <c r="D605" s="253"/>
      <c r="E605" s="253"/>
      <c r="F605" s="253"/>
      <c r="G605" s="253"/>
      <c r="H605" s="253"/>
      <c r="I605" s="253"/>
      <c r="J605" s="253"/>
      <c r="K605" s="253"/>
      <c r="L605" s="253"/>
      <c r="M605" s="253"/>
      <c r="N605" s="253"/>
      <c r="O605" s="253"/>
      <c r="P605" s="253"/>
      <c r="Q605" s="253"/>
      <c r="R605" s="253"/>
      <c r="S605" s="253"/>
      <c r="T605" s="253"/>
      <c r="U605" s="253" t="s">
        <v>798</v>
      </c>
      <c r="V605" s="253"/>
      <c r="W605" s="253"/>
      <c r="X605" s="253"/>
      <c r="Y605" s="253"/>
      <c r="Z605" s="253"/>
      <c r="AA605" s="253"/>
      <c r="AB605" s="253"/>
      <c r="AC605" s="253" t="s">
        <v>320</v>
      </c>
      <c r="AD605" s="253"/>
      <c r="AE605" s="253"/>
      <c r="AF605" s="253"/>
      <c r="AG605" s="253"/>
      <c r="AH605" s="253"/>
      <c r="AI605" s="253"/>
      <c r="AJ605" s="253"/>
      <c r="AK605" s="253"/>
      <c r="AL605" s="253"/>
      <c r="AM605" s="253"/>
      <c r="AN605" s="253"/>
      <c r="AO605" s="253"/>
      <c r="AP605" s="253"/>
      <c r="AQ605" s="253"/>
      <c r="AR605" s="253"/>
      <c r="AS605" s="253"/>
      <c r="AT605" s="253"/>
      <c r="AU605" s="253"/>
      <c r="AV605" s="253"/>
      <c r="AW605" s="253"/>
      <c r="AX605" s="253"/>
      <c r="AY605" s="253"/>
      <c r="AZ605" s="253"/>
      <c r="BA605" s="253"/>
      <c r="BB605" s="253"/>
      <c r="BC605" s="253"/>
      <c r="BD605" s="253"/>
      <c r="BE605" s="253"/>
      <c r="BF605" s="253"/>
      <c r="BG605" s="253"/>
      <c r="BH605" s="253"/>
      <c r="BI605" s="253"/>
      <c r="BJ605" s="253"/>
      <c r="BK605" s="253"/>
      <c r="BL605" s="253"/>
      <c r="BM605" s="253"/>
      <c r="BN605" s="253"/>
      <c r="BO605" s="253"/>
      <c r="BP605" s="253"/>
      <c r="BQ605" s="253"/>
      <c r="BR605" s="253"/>
      <c r="BS605" s="253"/>
      <c r="BT605" s="253"/>
      <c r="BU605" s="253"/>
      <c r="BV605" s="253"/>
      <c r="BW605" s="253"/>
      <c r="BX605" s="253"/>
      <c r="BY605" s="253"/>
      <c r="BZ605" s="253"/>
      <c r="CA605" s="253"/>
      <c r="CB605" s="253"/>
      <c r="CC605" s="253"/>
      <c r="CD605" s="253"/>
      <c r="CE605" s="253"/>
      <c r="CF605" s="253"/>
      <c r="CG605" s="253"/>
      <c r="CH605" s="253"/>
      <c r="CI605" s="253"/>
      <c r="CJ605" s="253"/>
      <c r="CK605" s="253"/>
      <c r="CL605" s="253"/>
      <c r="CM605" s="253"/>
      <c r="CN605" s="253"/>
      <c r="CO605" s="253"/>
      <c r="CP605" s="253"/>
      <c r="CQ605" s="253"/>
      <c r="CR605" s="253"/>
      <c r="CS605" s="253"/>
      <c r="CT605" s="253"/>
      <c r="CU605" s="253"/>
      <c r="CV605" s="253"/>
      <c r="CW605" s="253"/>
      <c r="CX605" s="253"/>
      <c r="CY605" s="253"/>
      <c r="CZ605" s="253"/>
      <c r="DA605" s="253"/>
      <c r="DB605" s="253"/>
      <c r="DC605" s="253"/>
      <c r="DD605" s="253"/>
      <c r="DE605" s="253"/>
      <c r="DF605" s="253"/>
      <c r="DG605" s="253"/>
      <c r="DH605" s="253"/>
      <c r="DI605" s="253"/>
      <c r="DJ605" s="253"/>
      <c r="DK605" s="253"/>
      <c r="DL605" s="253"/>
      <c r="DM605" s="253"/>
      <c r="DN605" s="253"/>
      <c r="DO605" s="253"/>
      <c r="DP605" s="253"/>
      <c r="DQ605" s="253"/>
      <c r="DR605" s="253"/>
      <c r="DS605" s="253"/>
      <c r="DT605" s="253"/>
      <c r="DU605" s="253"/>
      <c r="DV605" s="253"/>
      <c r="DW605" s="253"/>
      <c r="DX605" s="253"/>
      <c r="DY605" s="253"/>
      <c r="DZ605" s="253"/>
      <c r="EA605" s="253"/>
      <c r="EB605" s="253"/>
      <c r="EC605" s="253"/>
      <c r="ED605" s="253"/>
      <c r="EE605" s="253"/>
      <c r="EF605" s="253"/>
      <c r="EG605" s="253"/>
      <c r="EH605" s="253"/>
      <c r="EI605" s="253"/>
      <c r="EJ605" s="253"/>
      <c r="EK605" s="253"/>
      <c r="EL605" s="253"/>
      <c r="EM605" s="253"/>
      <c r="EN605" s="253"/>
      <c r="EO605" s="253"/>
      <c r="EP605" s="253"/>
      <c r="EQ605" s="253"/>
      <c r="ER605" s="253"/>
      <c r="ES605" s="253"/>
      <c r="ET605" s="253"/>
      <c r="EU605" s="253"/>
      <c r="EV605" s="253"/>
      <c r="EW605" s="253"/>
      <c r="EX605" s="253"/>
      <c r="EY605" s="253"/>
      <c r="EZ605" s="253"/>
      <c r="FA605" s="253"/>
      <c r="FB605" s="253"/>
      <c r="FC605" s="253"/>
      <c r="FD605" s="253"/>
      <c r="FE605" s="253"/>
      <c r="FF605" s="253"/>
      <c r="FG605" s="253"/>
      <c r="FH605" s="253"/>
      <c r="FI605" s="253"/>
      <c r="FJ605" s="253"/>
      <c r="FK605" s="253"/>
      <c r="FL605" s="253"/>
      <c r="FM605" s="253"/>
      <c r="FN605" s="253"/>
      <c r="FO605" s="253"/>
      <c r="FP605" s="253"/>
      <c r="FQ605" s="253"/>
      <c r="FR605" s="253"/>
      <c r="FS605" s="253"/>
      <c r="FT605" s="253"/>
      <c r="FU605" s="253"/>
      <c r="FV605" s="253"/>
      <c r="FW605" s="253"/>
      <c r="FX605" s="253"/>
      <c r="FY605" s="253"/>
      <c r="FZ605" s="253"/>
      <c r="GA605" s="253"/>
      <c r="GB605" s="253"/>
      <c r="GC605" s="253"/>
      <c r="GD605" s="253"/>
      <c r="GE605" s="253"/>
      <c r="GF605" s="253"/>
      <c r="GG605" s="253"/>
      <c r="GH605" s="253"/>
      <c r="GI605" s="253"/>
      <c r="GJ605" s="253"/>
      <c r="GK605" s="253"/>
      <c r="GL605" s="253"/>
      <c r="GM605" s="253"/>
      <c r="GN605" s="253"/>
      <c r="GO605" s="253"/>
      <c r="GP605" s="253"/>
      <c r="GQ605" s="253"/>
      <c r="GR605" s="253"/>
      <c r="GS605" s="253"/>
      <c r="GT605" s="253"/>
      <c r="GU605" s="253"/>
      <c r="GV605" s="253"/>
      <c r="GW605" s="253"/>
      <c r="GX605" s="253"/>
      <c r="GY605" s="253"/>
      <c r="GZ605" s="253"/>
      <c r="HA605" s="253"/>
      <c r="HB605" s="253"/>
      <c r="HC605" s="253"/>
      <c r="HD605" s="253"/>
      <c r="HE605" s="253"/>
      <c r="HF605" s="253"/>
    </row>
    <row r="606" spans="1:214" s="312" customFormat="1" ht="15" customHeight="1" x14ac:dyDescent="0.25">
      <c r="A606" s="252"/>
      <c r="B606" s="253"/>
      <c r="C606" s="253"/>
      <c r="D606" s="253"/>
      <c r="E606" s="253"/>
      <c r="F606" s="253"/>
      <c r="G606" s="253"/>
      <c r="H606" s="253"/>
      <c r="I606" s="253"/>
      <c r="J606" s="253"/>
      <c r="K606" s="253"/>
      <c r="L606" s="253"/>
      <c r="M606" s="253"/>
      <c r="N606" s="253"/>
      <c r="O606" s="253"/>
      <c r="P606" s="253"/>
      <c r="Q606" s="253"/>
      <c r="R606" s="253"/>
      <c r="S606" s="253"/>
      <c r="T606" s="253"/>
      <c r="U606" s="253" t="s">
        <v>799</v>
      </c>
      <c r="V606" s="253"/>
      <c r="W606" s="253"/>
      <c r="X606" s="253"/>
      <c r="Y606" s="253"/>
      <c r="Z606" s="253"/>
      <c r="AA606" s="253"/>
      <c r="AB606" s="253"/>
      <c r="AC606" s="253" t="s">
        <v>393</v>
      </c>
      <c r="AD606" s="253"/>
      <c r="AE606" s="253"/>
      <c r="AF606" s="253"/>
      <c r="AG606" s="253"/>
      <c r="AH606" s="253"/>
      <c r="AI606" s="253"/>
      <c r="AJ606" s="253"/>
      <c r="AK606" s="253"/>
      <c r="AL606" s="253"/>
      <c r="AM606" s="253"/>
      <c r="AN606" s="253"/>
      <c r="AO606" s="253"/>
      <c r="AP606" s="253"/>
      <c r="AQ606" s="253"/>
      <c r="AR606" s="253"/>
      <c r="AS606" s="253"/>
      <c r="AT606" s="253"/>
      <c r="AU606" s="253"/>
      <c r="AV606" s="253"/>
      <c r="AW606" s="253"/>
      <c r="AX606" s="253"/>
      <c r="AY606" s="253"/>
      <c r="AZ606" s="253"/>
      <c r="BA606" s="253"/>
      <c r="BB606" s="253"/>
      <c r="BC606" s="253"/>
      <c r="BD606" s="253"/>
      <c r="BE606" s="253"/>
      <c r="BF606" s="253"/>
      <c r="BG606" s="253"/>
      <c r="BH606" s="253"/>
      <c r="BI606" s="253"/>
      <c r="BJ606" s="253"/>
      <c r="BK606" s="253"/>
      <c r="BL606" s="253"/>
      <c r="BM606" s="253"/>
      <c r="BN606" s="253"/>
      <c r="BO606" s="253"/>
      <c r="BP606" s="253"/>
      <c r="BQ606" s="253"/>
      <c r="BR606" s="253"/>
      <c r="BS606" s="253"/>
      <c r="BT606" s="253"/>
      <c r="BU606" s="253"/>
      <c r="BV606" s="253"/>
      <c r="BW606" s="253"/>
      <c r="BX606" s="253"/>
      <c r="BY606" s="253"/>
      <c r="BZ606" s="253"/>
      <c r="CA606" s="253"/>
      <c r="CB606" s="253"/>
      <c r="CC606" s="253"/>
      <c r="CD606" s="253"/>
      <c r="CE606" s="253"/>
      <c r="CF606" s="253"/>
      <c r="CG606" s="253"/>
      <c r="CH606" s="253"/>
      <c r="CI606" s="253"/>
      <c r="CJ606" s="253"/>
      <c r="CK606" s="253"/>
      <c r="CL606" s="253"/>
      <c r="CM606" s="253"/>
      <c r="CN606" s="253"/>
      <c r="CO606" s="253"/>
      <c r="CP606" s="253"/>
      <c r="CQ606" s="253"/>
      <c r="CR606" s="253"/>
      <c r="CS606" s="253"/>
      <c r="CT606" s="253"/>
      <c r="CU606" s="253"/>
      <c r="CV606" s="253"/>
      <c r="CW606" s="253"/>
      <c r="CX606" s="253"/>
      <c r="CY606" s="253"/>
      <c r="CZ606" s="253"/>
      <c r="DA606" s="253"/>
      <c r="DB606" s="253"/>
      <c r="DC606" s="253"/>
      <c r="DD606" s="253"/>
      <c r="DE606" s="253"/>
      <c r="DF606" s="253"/>
      <c r="DG606" s="253"/>
      <c r="DH606" s="253"/>
      <c r="DI606" s="253"/>
      <c r="DJ606" s="253"/>
      <c r="DK606" s="253"/>
      <c r="DL606" s="253"/>
      <c r="DM606" s="253"/>
      <c r="DN606" s="253"/>
      <c r="DO606" s="253"/>
      <c r="DP606" s="253"/>
      <c r="DQ606" s="253"/>
      <c r="DR606" s="253"/>
      <c r="DS606" s="253"/>
      <c r="DT606" s="253"/>
      <c r="DU606" s="253"/>
      <c r="DV606" s="253"/>
      <c r="DW606" s="253"/>
      <c r="DX606" s="253"/>
      <c r="DY606" s="253"/>
      <c r="DZ606" s="253"/>
      <c r="EA606" s="253"/>
      <c r="EB606" s="253"/>
      <c r="EC606" s="253"/>
      <c r="ED606" s="253"/>
      <c r="EE606" s="253"/>
      <c r="EF606" s="253"/>
      <c r="EG606" s="253"/>
      <c r="EH606" s="253"/>
      <c r="EI606" s="253"/>
      <c r="EJ606" s="253"/>
      <c r="EK606" s="253"/>
      <c r="EL606" s="253"/>
      <c r="EM606" s="253"/>
      <c r="EN606" s="253"/>
      <c r="EO606" s="253"/>
      <c r="EP606" s="253"/>
      <c r="EQ606" s="253"/>
      <c r="ER606" s="253"/>
      <c r="ES606" s="253"/>
      <c r="ET606" s="253"/>
      <c r="EU606" s="253"/>
      <c r="EV606" s="253"/>
      <c r="EW606" s="253"/>
      <c r="EX606" s="253"/>
      <c r="EY606" s="253"/>
      <c r="EZ606" s="253"/>
      <c r="FA606" s="253"/>
      <c r="FB606" s="253"/>
      <c r="FC606" s="253"/>
      <c r="FD606" s="253"/>
      <c r="FE606" s="253"/>
      <c r="FF606" s="253"/>
      <c r="FG606" s="253"/>
      <c r="FH606" s="253"/>
      <c r="FI606" s="253"/>
      <c r="FJ606" s="253"/>
      <c r="FK606" s="253"/>
      <c r="FL606" s="253"/>
      <c r="FM606" s="253"/>
      <c r="FN606" s="253"/>
      <c r="FO606" s="253"/>
      <c r="FP606" s="253"/>
      <c r="FQ606" s="253"/>
      <c r="FR606" s="253"/>
      <c r="FS606" s="253"/>
      <c r="FT606" s="253"/>
      <c r="FU606" s="253"/>
      <c r="FV606" s="253"/>
      <c r="FW606" s="253"/>
      <c r="FX606" s="253"/>
      <c r="FY606" s="253"/>
      <c r="FZ606" s="253"/>
      <c r="GA606" s="253"/>
      <c r="GB606" s="253"/>
      <c r="GC606" s="253"/>
      <c r="GD606" s="253"/>
      <c r="GE606" s="253"/>
      <c r="GF606" s="253"/>
      <c r="GG606" s="253"/>
      <c r="GH606" s="253"/>
      <c r="GI606" s="253"/>
      <c r="GJ606" s="253"/>
      <c r="GK606" s="253"/>
      <c r="GL606" s="253"/>
      <c r="GM606" s="253"/>
      <c r="GN606" s="253"/>
      <c r="GO606" s="253"/>
      <c r="GP606" s="253"/>
      <c r="GQ606" s="253"/>
      <c r="GR606" s="253"/>
      <c r="GS606" s="253"/>
      <c r="GT606" s="253"/>
      <c r="GU606" s="253"/>
      <c r="GV606" s="253"/>
      <c r="GW606" s="253"/>
      <c r="GX606" s="253"/>
      <c r="GY606" s="253"/>
      <c r="GZ606" s="253"/>
      <c r="HA606" s="253"/>
      <c r="HB606" s="253"/>
      <c r="HC606" s="253"/>
      <c r="HD606" s="253"/>
      <c r="HE606" s="253"/>
      <c r="HF606" s="253"/>
    </row>
    <row r="607" spans="1:214" s="312" customFormat="1" ht="15" customHeight="1" x14ac:dyDescent="0.25">
      <c r="A607" s="252"/>
      <c r="B607" s="253"/>
      <c r="C607" s="253"/>
      <c r="D607" s="253"/>
      <c r="E607" s="253"/>
      <c r="F607" s="253"/>
      <c r="G607" s="253"/>
      <c r="H607" s="253"/>
      <c r="I607" s="253"/>
      <c r="J607" s="253"/>
      <c r="K607" s="253"/>
      <c r="L607" s="253"/>
      <c r="M607" s="253"/>
      <c r="N607" s="253"/>
      <c r="O607" s="253"/>
      <c r="P607" s="253"/>
      <c r="Q607" s="253"/>
      <c r="R607" s="253"/>
      <c r="S607" s="253"/>
      <c r="T607" s="253"/>
      <c r="U607" s="253" t="s">
        <v>800</v>
      </c>
      <c r="V607" s="253"/>
      <c r="W607" s="253"/>
      <c r="X607" s="253"/>
      <c r="Y607" s="253"/>
      <c r="Z607" s="253"/>
      <c r="AA607" s="253"/>
      <c r="AB607" s="253"/>
      <c r="AC607" s="253" t="s">
        <v>357</v>
      </c>
      <c r="AD607" s="253"/>
      <c r="AE607" s="253"/>
      <c r="AF607" s="253"/>
      <c r="AG607" s="253"/>
      <c r="AH607" s="253"/>
      <c r="AI607" s="253"/>
      <c r="AJ607" s="253"/>
      <c r="AK607" s="253"/>
      <c r="AL607" s="253"/>
      <c r="AM607" s="253"/>
      <c r="AN607" s="253"/>
      <c r="AO607" s="253"/>
      <c r="AP607" s="253"/>
      <c r="AQ607" s="253"/>
      <c r="AR607" s="253"/>
      <c r="AS607" s="253"/>
      <c r="AT607" s="253"/>
      <c r="AU607" s="253"/>
      <c r="AV607" s="253"/>
      <c r="AW607" s="253"/>
      <c r="AX607" s="253"/>
      <c r="AY607" s="253"/>
      <c r="AZ607" s="253"/>
      <c r="BA607" s="253"/>
      <c r="BB607" s="253"/>
      <c r="BC607" s="253"/>
      <c r="BD607" s="253"/>
      <c r="BE607" s="253"/>
      <c r="BF607" s="253"/>
      <c r="BG607" s="253"/>
      <c r="BH607" s="253"/>
      <c r="BI607" s="253"/>
      <c r="BJ607" s="253"/>
      <c r="BK607" s="253"/>
      <c r="BL607" s="253"/>
      <c r="BM607" s="253"/>
      <c r="BN607" s="253"/>
      <c r="BO607" s="253"/>
      <c r="BP607" s="253"/>
      <c r="BQ607" s="253"/>
      <c r="BR607" s="253"/>
      <c r="BS607" s="253"/>
      <c r="BT607" s="253"/>
      <c r="BU607" s="253"/>
      <c r="BV607" s="253"/>
      <c r="BW607" s="253"/>
      <c r="BX607" s="253"/>
      <c r="BY607" s="253"/>
      <c r="BZ607" s="253"/>
      <c r="CA607" s="253"/>
      <c r="CB607" s="253"/>
      <c r="CC607" s="253"/>
      <c r="CD607" s="253"/>
      <c r="CE607" s="253"/>
      <c r="CF607" s="253"/>
      <c r="CG607" s="253"/>
      <c r="CH607" s="253"/>
      <c r="CI607" s="253"/>
      <c r="CJ607" s="253"/>
      <c r="CK607" s="253"/>
      <c r="CL607" s="253"/>
      <c r="CM607" s="253"/>
      <c r="CN607" s="253"/>
      <c r="CO607" s="253"/>
      <c r="CP607" s="253"/>
      <c r="CQ607" s="253"/>
      <c r="CR607" s="253"/>
      <c r="CS607" s="253"/>
      <c r="CT607" s="253"/>
      <c r="CU607" s="253"/>
      <c r="CV607" s="253"/>
      <c r="CW607" s="253"/>
      <c r="CX607" s="253"/>
      <c r="CY607" s="253"/>
      <c r="CZ607" s="253"/>
      <c r="DA607" s="253"/>
      <c r="DB607" s="253"/>
      <c r="DC607" s="253"/>
      <c r="DD607" s="253"/>
      <c r="DE607" s="253"/>
      <c r="DF607" s="253"/>
      <c r="DG607" s="253"/>
      <c r="DH607" s="253"/>
      <c r="DI607" s="253"/>
      <c r="DJ607" s="253"/>
      <c r="DK607" s="253"/>
      <c r="DL607" s="253"/>
      <c r="DM607" s="253"/>
      <c r="DN607" s="253"/>
      <c r="DO607" s="253"/>
      <c r="DP607" s="253"/>
      <c r="DQ607" s="253"/>
      <c r="DR607" s="253"/>
      <c r="DS607" s="253"/>
      <c r="DT607" s="253"/>
      <c r="DU607" s="253"/>
      <c r="DV607" s="253"/>
      <c r="DW607" s="253"/>
      <c r="DX607" s="253"/>
      <c r="DY607" s="253"/>
      <c r="DZ607" s="253"/>
      <c r="EA607" s="253"/>
      <c r="EB607" s="253"/>
      <c r="EC607" s="253"/>
      <c r="ED607" s="253"/>
      <c r="EE607" s="253"/>
      <c r="EF607" s="253"/>
      <c r="EG607" s="253"/>
      <c r="EH607" s="253"/>
      <c r="EI607" s="253"/>
      <c r="EJ607" s="253"/>
      <c r="EK607" s="253"/>
      <c r="EL607" s="253"/>
      <c r="EM607" s="253"/>
      <c r="EN607" s="253"/>
      <c r="EO607" s="253"/>
      <c r="EP607" s="253"/>
      <c r="EQ607" s="253"/>
      <c r="ER607" s="253"/>
      <c r="ES607" s="253"/>
      <c r="ET607" s="253"/>
      <c r="EU607" s="253"/>
      <c r="EV607" s="253"/>
      <c r="EW607" s="253"/>
      <c r="EX607" s="253"/>
      <c r="EY607" s="253"/>
      <c r="EZ607" s="253"/>
      <c r="FA607" s="253"/>
      <c r="FB607" s="253"/>
      <c r="FC607" s="253"/>
      <c r="FD607" s="253"/>
      <c r="FE607" s="253"/>
      <c r="FF607" s="253"/>
      <c r="FG607" s="253"/>
      <c r="FH607" s="253"/>
      <c r="FI607" s="253"/>
      <c r="FJ607" s="253"/>
      <c r="FK607" s="253"/>
      <c r="FL607" s="253"/>
      <c r="FM607" s="253"/>
      <c r="FN607" s="253"/>
      <c r="FO607" s="253"/>
      <c r="FP607" s="253"/>
      <c r="FQ607" s="253"/>
      <c r="FR607" s="253"/>
      <c r="FS607" s="253"/>
      <c r="FT607" s="253"/>
      <c r="FU607" s="253"/>
      <c r="FV607" s="253"/>
      <c r="FW607" s="253"/>
      <c r="FX607" s="253"/>
      <c r="FY607" s="253"/>
      <c r="FZ607" s="253"/>
      <c r="GA607" s="253"/>
      <c r="GB607" s="253"/>
      <c r="GC607" s="253"/>
      <c r="GD607" s="253"/>
      <c r="GE607" s="253"/>
      <c r="GF607" s="253"/>
      <c r="GG607" s="253"/>
      <c r="GH607" s="253"/>
      <c r="GI607" s="253"/>
      <c r="GJ607" s="253"/>
      <c r="GK607" s="253"/>
      <c r="GL607" s="253"/>
      <c r="GM607" s="253"/>
      <c r="GN607" s="253"/>
      <c r="GO607" s="253"/>
      <c r="GP607" s="253"/>
      <c r="GQ607" s="253"/>
      <c r="GR607" s="253"/>
      <c r="GS607" s="253"/>
      <c r="GT607" s="253"/>
      <c r="GU607" s="253"/>
      <c r="GV607" s="253"/>
      <c r="GW607" s="253"/>
      <c r="GX607" s="253"/>
      <c r="GY607" s="253"/>
      <c r="GZ607" s="253"/>
      <c r="HA607" s="253"/>
      <c r="HB607" s="253"/>
      <c r="HC607" s="253"/>
      <c r="HD607" s="253"/>
      <c r="HE607" s="253"/>
      <c r="HF607" s="253"/>
    </row>
    <row r="608" spans="1:214" s="312" customFormat="1" ht="15" customHeight="1" x14ac:dyDescent="0.25">
      <c r="A608" s="252"/>
      <c r="B608" s="253"/>
      <c r="C608" s="253"/>
      <c r="D608" s="253"/>
      <c r="E608" s="253"/>
      <c r="F608" s="253"/>
      <c r="G608" s="253"/>
      <c r="H608" s="253"/>
      <c r="I608" s="253"/>
      <c r="J608" s="253"/>
      <c r="K608" s="253"/>
      <c r="L608" s="253"/>
      <c r="M608" s="253"/>
      <c r="N608" s="253"/>
      <c r="O608" s="253"/>
      <c r="P608" s="253"/>
      <c r="Q608" s="253"/>
      <c r="R608" s="253"/>
      <c r="S608" s="253"/>
      <c r="T608" s="253"/>
      <c r="U608" s="253" t="s">
        <v>801</v>
      </c>
      <c r="V608" s="253"/>
      <c r="W608" s="253"/>
      <c r="X608" s="253"/>
      <c r="Y608" s="253"/>
      <c r="Z608" s="253"/>
      <c r="AA608" s="253"/>
      <c r="AB608" s="253"/>
      <c r="AC608" s="253" t="s">
        <v>318</v>
      </c>
      <c r="AD608" s="253"/>
      <c r="AE608" s="253"/>
      <c r="AF608" s="253"/>
      <c r="AG608" s="253"/>
      <c r="AH608" s="253"/>
      <c r="AI608" s="253"/>
      <c r="AJ608" s="253"/>
      <c r="AK608" s="253"/>
      <c r="AL608" s="253"/>
      <c r="AM608" s="253"/>
      <c r="AN608" s="253"/>
      <c r="AO608" s="253"/>
      <c r="AP608" s="253"/>
      <c r="AQ608" s="253"/>
      <c r="AR608" s="253"/>
      <c r="AS608" s="253"/>
      <c r="AT608" s="253"/>
      <c r="AU608" s="253"/>
      <c r="AV608" s="253"/>
      <c r="AW608" s="253"/>
      <c r="AX608" s="253"/>
      <c r="AY608" s="253"/>
      <c r="AZ608" s="253"/>
      <c r="BA608" s="253"/>
      <c r="BB608" s="253"/>
      <c r="BC608" s="253"/>
      <c r="BD608" s="253"/>
      <c r="BE608" s="253"/>
      <c r="BF608" s="253"/>
      <c r="BG608" s="253"/>
      <c r="BH608" s="253"/>
      <c r="BI608" s="253"/>
      <c r="BJ608" s="253"/>
      <c r="BK608" s="253"/>
      <c r="BL608" s="253"/>
      <c r="BM608" s="253"/>
      <c r="BN608" s="253"/>
      <c r="BO608" s="253"/>
      <c r="BP608" s="253"/>
      <c r="BQ608" s="253"/>
      <c r="BR608" s="253"/>
      <c r="BS608" s="253"/>
      <c r="BT608" s="253"/>
      <c r="BU608" s="253"/>
      <c r="BV608" s="253"/>
      <c r="BW608" s="253"/>
      <c r="BX608" s="253"/>
      <c r="BY608" s="253"/>
      <c r="BZ608" s="253"/>
      <c r="CA608" s="253"/>
      <c r="CB608" s="253"/>
      <c r="CC608" s="253"/>
      <c r="CD608" s="253"/>
      <c r="CE608" s="253"/>
      <c r="CF608" s="253"/>
      <c r="CG608" s="253"/>
      <c r="CH608" s="253"/>
      <c r="CI608" s="253"/>
      <c r="CJ608" s="253"/>
      <c r="CK608" s="253"/>
      <c r="CL608" s="253"/>
      <c r="CM608" s="253"/>
      <c r="CN608" s="253"/>
      <c r="CO608" s="253"/>
      <c r="CP608" s="253"/>
      <c r="CQ608" s="253"/>
      <c r="CR608" s="253"/>
      <c r="CS608" s="253"/>
      <c r="CT608" s="253"/>
      <c r="CU608" s="253"/>
      <c r="CV608" s="253"/>
      <c r="CW608" s="253"/>
      <c r="CX608" s="253"/>
      <c r="CY608" s="253"/>
      <c r="CZ608" s="253"/>
      <c r="DA608" s="253"/>
      <c r="DB608" s="253"/>
      <c r="DC608" s="253"/>
      <c r="DD608" s="253"/>
      <c r="DE608" s="253"/>
      <c r="DF608" s="253"/>
      <c r="DG608" s="253"/>
      <c r="DH608" s="253"/>
      <c r="DI608" s="253"/>
      <c r="DJ608" s="253"/>
      <c r="DK608" s="253"/>
      <c r="DL608" s="253"/>
      <c r="DM608" s="253"/>
      <c r="DN608" s="253"/>
      <c r="DO608" s="253"/>
      <c r="DP608" s="253"/>
      <c r="DQ608" s="253"/>
      <c r="DR608" s="253"/>
      <c r="DS608" s="253"/>
      <c r="DT608" s="253"/>
      <c r="DU608" s="253"/>
      <c r="DV608" s="253"/>
      <c r="DW608" s="253"/>
      <c r="DX608" s="253"/>
      <c r="DY608" s="253"/>
      <c r="DZ608" s="253"/>
      <c r="EA608" s="253"/>
      <c r="EB608" s="253"/>
      <c r="EC608" s="253"/>
      <c r="ED608" s="253"/>
      <c r="EE608" s="253"/>
      <c r="EF608" s="253"/>
      <c r="EG608" s="253"/>
      <c r="EH608" s="253"/>
      <c r="EI608" s="253"/>
      <c r="EJ608" s="253"/>
      <c r="EK608" s="253"/>
      <c r="EL608" s="253"/>
      <c r="EM608" s="253"/>
      <c r="EN608" s="253"/>
      <c r="EO608" s="253"/>
      <c r="EP608" s="253"/>
      <c r="EQ608" s="253"/>
      <c r="ER608" s="253"/>
      <c r="ES608" s="253"/>
      <c r="ET608" s="253"/>
      <c r="EU608" s="253"/>
      <c r="EV608" s="253"/>
      <c r="EW608" s="253"/>
      <c r="EX608" s="253"/>
      <c r="EY608" s="253"/>
      <c r="EZ608" s="253"/>
      <c r="FA608" s="253"/>
      <c r="FB608" s="253"/>
      <c r="FC608" s="253"/>
      <c r="FD608" s="253"/>
      <c r="FE608" s="253"/>
      <c r="FF608" s="253"/>
      <c r="FG608" s="253"/>
      <c r="FH608" s="253"/>
      <c r="FI608" s="253"/>
      <c r="FJ608" s="253"/>
      <c r="FK608" s="253"/>
      <c r="FL608" s="253"/>
      <c r="FM608" s="253"/>
      <c r="FN608" s="253"/>
      <c r="FO608" s="253"/>
      <c r="FP608" s="253"/>
      <c r="FQ608" s="253"/>
      <c r="FR608" s="253"/>
      <c r="FS608" s="253"/>
      <c r="FT608" s="253"/>
      <c r="FU608" s="253"/>
      <c r="FV608" s="253"/>
      <c r="FW608" s="253"/>
      <c r="FX608" s="253"/>
      <c r="FY608" s="253"/>
      <c r="FZ608" s="253"/>
      <c r="GA608" s="253"/>
      <c r="GB608" s="253"/>
      <c r="GC608" s="253"/>
      <c r="GD608" s="253"/>
      <c r="GE608" s="253"/>
      <c r="GF608" s="253"/>
      <c r="GG608" s="253"/>
      <c r="GH608" s="253"/>
      <c r="GI608" s="253"/>
      <c r="GJ608" s="253"/>
      <c r="GK608" s="253"/>
      <c r="GL608" s="253"/>
      <c r="GM608" s="253"/>
      <c r="GN608" s="253"/>
      <c r="GO608" s="253"/>
      <c r="GP608" s="253"/>
      <c r="GQ608" s="253"/>
      <c r="GR608" s="253"/>
      <c r="GS608" s="253"/>
      <c r="GT608" s="253"/>
      <c r="GU608" s="253"/>
      <c r="GV608" s="253"/>
      <c r="GW608" s="253"/>
      <c r="GX608" s="253"/>
      <c r="GY608" s="253"/>
      <c r="GZ608" s="253"/>
      <c r="HA608" s="253"/>
      <c r="HB608" s="253"/>
      <c r="HC608" s="253"/>
      <c r="HD608" s="253"/>
      <c r="HE608" s="253"/>
      <c r="HF608" s="253"/>
    </row>
    <row r="609" spans="1:214" s="312" customFormat="1" ht="15" customHeight="1" x14ac:dyDescent="0.25">
      <c r="A609" s="252"/>
      <c r="B609" s="253"/>
      <c r="C609" s="253"/>
      <c r="D609" s="253"/>
      <c r="E609" s="253"/>
      <c r="F609" s="253"/>
      <c r="G609" s="253"/>
      <c r="H609" s="253"/>
      <c r="I609" s="253"/>
      <c r="J609" s="253"/>
      <c r="K609" s="253"/>
      <c r="L609" s="253"/>
      <c r="M609" s="253"/>
      <c r="N609" s="253"/>
      <c r="O609" s="253"/>
      <c r="P609" s="253"/>
      <c r="Q609" s="253"/>
      <c r="R609" s="253"/>
      <c r="S609" s="253"/>
      <c r="T609" s="253"/>
      <c r="U609" s="253" t="s">
        <v>802</v>
      </c>
      <c r="V609" s="253"/>
      <c r="W609" s="253"/>
      <c r="X609" s="253"/>
      <c r="Y609" s="253"/>
      <c r="Z609" s="253"/>
      <c r="AA609" s="253"/>
      <c r="AB609" s="253"/>
      <c r="AC609" s="253" t="s">
        <v>357</v>
      </c>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c r="BT609" s="253"/>
      <c r="BU609" s="253"/>
      <c r="BV609" s="253"/>
      <c r="BW609" s="253"/>
      <c r="BX609" s="253"/>
      <c r="BY609" s="253"/>
      <c r="BZ609" s="253"/>
      <c r="CA609" s="253"/>
      <c r="CB609" s="253"/>
      <c r="CC609" s="253"/>
      <c r="CD609" s="253"/>
      <c r="CE609" s="253"/>
      <c r="CF609" s="253"/>
      <c r="CG609" s="253"/>
      <c r="CH609" s="253"/>
      <c r="CI609" s="253"/>
      <c r="CJ609" s="253"/>
      <c r="CK609" s="253"/>
      <c r="CL609" s="253"/>
      <c r="CM609" s="253"/>
      <c r="CN609" s="253"/>
      <c r="CO609" s="253"/>
      <c r="CP609" s="253"/>
      <c r="CQ609" s="253"/>
      <c r="CR609" s="253"/>
      <c r="CS609" s="253"/>
      <c r="CT609" s="253"/>
      <c r="CU609" s="253"/>
      <c r="CV609" s="253"/>
      <c r="CW609" s="253"/>
      <c r="CX609" s="253"/>
      <c r="CY609" s="253"/>
      <c r="CZ609" s="253"/>
      <c r="DA609" s="253"/>
      <c r="DB609" s="253"/>
      <c r="DC609" s="253"/>
      <c r="DD609" s="253"/>
      <c r="DE609" s="253"/>
      <c r="DF609" s="253"/>
      <c r="DG609" s="253"/>
      <c r="DH609" s="253"/>
      <c r="DI609" s="253"/>
      <c r="DJ609" s="253"/>
      <c r="DK609" s="253"/>
      <c r="DL609" s="253"/>
      <c r="DM609" s="253"/>
      <c r="DN609" s="253"/>
      <c r="DO609" s="253"/>
      <c r="DP609" s="253"/>
      <c r="DQ609" s="253"/>
      <c r="DR609" s="253"/>
      <c r="DS609" s="253"/>
      <c r="DT609" s="253"/>
      <c r="DU609" s="253"/>
      <c r="DV609" s="253"/>
      <c r="DW609" s="253"/>
      <c r="DX609" s="253"/>
      <c r="DY609" s="253"/>
      <c r="DZ609" s="253"/>
      <c r="EA609" s="253"/>
      <c r="EB609" s="253"/>
      <c r="EC609" s="253"/>
      <c r="ED609" s="253"/>
      <c r="EE609" s="253"/>
      <c r="EF609" s="253"/>
      <c r="EG609" s="253"/>
      <c r="EH609" s="253"/>
      <c r="EI609" s="253"/>
      <c r="EJ609" s="253"/>
      <c r="EK609" s="253"/>
      <c r="EL609" s="253"/>
      <c r="EM609" s="253"/>
      <c r="EN609" s="253"/>
      <c r="EO609" s="253"/>
      <c r="EP609" s="253"/>
      <c r="EQ609" s="253"/>
      <c r="ER609" s="253"/>
      <c r="ES609" s="253"/>
      <c r="ET609" s="253"/>
      <c r="EU609" s="253"/>
      <c r="EV609" s="253"/>
      <c r="EW609" s="253"/>
      <c r="EX609" s="253"/>
      <c r="EY609" s="253"/>
      <c r="EZ609" s="253"/>
      <c r="FA609" s="253"/>
      <c r="FB609" s="253"/>
      <c r="FC609" s="253"/>
      <c r="FD609" s="253"/>
      <c r="FE609" s="253"/>
      <c r="FF609" s="253"/>
      <c r="FG609" s="253"/>
      <c r="FH609" s="253"/>
      <c r="FI609" s="253"/>
      <c r="FJ609" s="253"/>
      <c r="FK609" s="253"/>
      <c r="FL609" s="253"/>
      <c r="FM609" s="253"/>
      <c r="FN609" s="253"/>
      <c r="FO609" s="253"/>
      <c r="FP609" s="253"/>
      <c r="FQ609" s="253"/>
      <c r="FR609" s="253"/>
      <c r="FS609" s="253"/>
      <c r="FT609" s="253"/>
      <c r="FU609" s="253"/>
      <c r="FV609" s="253"/>
      <c r="FW609" s="253"/>
      <c r="FX609" s="253"/>
      <c r="FY609" s="253"/>
      <c r="FZ609" s="253"/>
      <c r="GA609" s="253"/>
      <c r="GB609" s="253"/>
      <c r="GC609" s="253"/>
      <c r="GD609" s="253"/>
      <c r="GE609" s="253"/>
      <c r="GF609" s="253"/>
      <c r="GG609" s="253"/>
      <c r="GH609" s="253"/>
      <c r="GI609" s="253"/>
      <c r="GJ609" s="253"/>
      <c r="GK609" s="253"/>
      <c r="GL609" s="253"/>
      <c r="GM609" s="253"/>
      <c r="GN609" s="253"/>
      <c r="GO609" s="253"/>
      <c r="GP609" s="253"/>
      <c r="GQ609" s="253"/>
      <c r="GR609" s="253"/>
      <c r="GS609" s="253"/>
      <c r="GT609" s="253"/>
      <c r="GU609" s="253"/>
      <c r="GV609" s="253"/>
      <c r="GW609" s="253"/>
      <c r="GX609" s="253"/>
      <c r="GY609" s="253"/>
      <c r="GZ609" s="253"/>
      <c r="HA609" s="253"/>
      <c r="HB609" s="253"/>
      <c r="HC609" s="253"/>
      <c r="HD609" s="253"/>
      <c r="HE609" s="253"/>
      <c r="HF609" s="253"/>
    </row>
    <row r="610" spans="1:214" s="312" customFormat="1" ht="15" customHeight="1" x14ac:dyDescent="0.25">
      <c r="A610" s="252"/>
      <c r="B610" s="253"/>
      <c r="C610" s="253"/>
      <c r="D610" s="253"/>
      <c r="E610" s="253"/>
      <c r="F610" s="253"/>
      <c r="G610" s="253"/>
      <c r="H610" s="253"/>
      <c r="I610" s="253"/>
      <c r="J610" s="253"/>
      <c r="K610" s="253"/>
      <c r="L610" s="253"/>
      <c r="M610" s="253"/>
      <c r="N610" s="253"/>
      <c r="O610" s="253"/>
      <c r="P610" s="253"/>
      <c r="Q610" s="253"/>
      <c r="R610" s="253"/>
      <c r="S610" s="253"/>
      <c r="T610" s="253"/>
      <c r="U610" s="253" t="s">
        <v>803</v>
      </c>
      <c r="V610" s="253"/>
      <c r="W610" s="253"/>
      <c r="X610" s="253"/>
      <c r="Y610" s="253"/>
      <c r="Z610" s="253"/>
      <c r="AA610" s="253"/>
      <c r="AB610" s="253"/>
      <c r="AC610" s="253" t="s">
        <v>332</v>
      </c>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c r="BT610" s="253"/>
      <c r="BU610" s="253"/>
      <c r="BV610" s="253"/>
      <c r="BW610" s="253"/>
      <c r="BX610" s="253"/>
      <c r="BY610" s="253"/>
      <c r="BZ610" s="253"/>
      <c r="CA610" s="253"/>
      <c r="CB610" s="253"/>
      <c r="CC610" s="253"/>
      <c r="CD610" s="253"/>
      <c r="CE610" s="253"/>
      <c r="CF610" s="253"/>
      <c r="CG610" s="253"/>
      <c r="CH610" s="253"/>
      <c r="CI610" s="253"/>
      <c r="CJ610" s="253"/>
      <c r="CK610" s="253"/>
      <c r="CL610" s="253"/>
      <c r="CM610" s="253"/>
      <c r="CN610" s="253"/>
      <c r="CO610" s="253"/>
      <c r="CP610" s="253"/>
      <c r="CQ610" s="253"/>
      <c r="CR610" s="253"/>
      <c r="CS610" s="253"/>
      <c r="CT610" s="253"/>
      <c r="CU610" s="253"/>
      <c r="CV610" s="253"/>
      <c r="CW610" s="253"/>
      <c r="CX610" s="253"/>
      <c r="CY610" s="253"/>
      <c r="CZ610" s="253"/>
      <c r="DA610" s="253"/>
      <c r="DB610" s="253"/>
      <c r="DC610" s="253"/>
      <c r="DD610" s="253"/>
      <c r="DE610" s="253"/>
      <c r="DF610" s="253"/>
      <c r="DG610" s="253"/>
      <c r="DH610" s="253"/>
      <c r="DI610" s="253"/>
      <c r="DJ610" s="253"/>
      <c r="DK610" s="253"/>
      <c r="DL610" s="253"/>
      <c r="DM610" s="253"/>
      <c r="DN610" s="253"/>
      <c r="DO610" s="253"/>
      <c r="DP610" s="253"/>
      <c r="DQ610" s="253"/>
      <c r="DR610" s="253"/>
      <c r="DS610" s="253"/>
      <c r="DT610" s="253"/>
      <c r="DU610" s="253"/>
      <c r="DV610" s="253"/>
      <c r="DW610" s="253"/>
      <c r="DX610" s="253"/>
      <c r="DY610" s="253"/>
      <c r="DZ610" s="253"/>
      <c r="EA610" s="253"/>
      <c r="EB610" s="253"/>
      <c r="EC610" s="253"/>
      <c r="ED610" s="253"/>
      <c r="EE610" s="253"/>
      <c r="EF610" s="253"/>
      <c r="EG610" s="253"/>
      <c r="EH610" s="253"/>
      <c r="EI610" s="253"/>
      <c r="EJ610" s="253"/>
      <c r="EK610" s="253"/>
      <c r="EL610" s="253"/>
      <c r="EM610" s="253"/>
      <c r="EN610" s="253"/>
      <c r="EO610" s="253"/>
      <c r="EP610" s="253"/>
      <c r="EQ610" s="253"/>
      <c r="ER610" s="253"/>
      <c r="ES610" s="253"/>
      <c r="ET610" s="253"/>
      <c r="EU610" s="253"/>
      <c r="EV610" s="253"/>
      <c r="EW610" s="253"/>
      <c r="EX610" s="253"/>
      <c r="EY610" s="253"/>
      <c r="EZ610" s="253"/>
      <c r="FA610" s="253"/>
      <c r="FB610" s="253"/>
      <c r="FC610" s="253"/>
      <c r="FD610" s="253"/>
      <c r="FE610" s="253"/>
      <c r="FF610" s="253"/>
      <c r="FG610" s="253"/>
      <c r="FH610" s="253"/>
      <c r="FI610" s="253"/>
      <c r="FJ610" s="253"/>
      <c r="FK610" s="253"/>
      <c r="FL610" s="253"/>
      <c r="FM610" s="253"/>
      <c r="FN610" s="253"/>
      <c r="FO610" s="253"/>
      <c r="FP610" s="253"/>
      <c r="FQ610" s="253"/>
      <c r="FR610" s="253"/>
      <c r="FS610" s="253"/>
      <c r="FT610" s="253"/>
      <c r="FU610" s="253"/>
      <c r="FV610" s="253"/>
      <c r="FW610" s="253"/>
      <c r="FX610" s="253"/>
      <c r="FY610" s="253"/>
      <c r="FZ610" s="253"/>
      <c r="GA610" s="253"/>
      <c r="GB610" s="253"/>
      <c r="GC610" s="253"/>
      <c r="GD610" s="253"/>
      <c r="GE610" s="253"/>
      <c r="GF610" s="253"/>
      <c r="GG610" s="253"/>
      <c r="GH610" s="253"/>
      <c r="GI610" s="253"/>
      <c r="GJ610" s="253"/>
      <c r="GK610" s="253"/>
      <c r="GL610" s="253"/>
      <c r="GM610" s="253"/>
      <c r="GN610" s="253"/>
      <c r="GO610" s="253"/>
      <c r="GP610" s="253"/>
      <c r="GQ610" s="253"/>
      <c r="GR610" s="253"/>
      <c r="GS610" s="253"/>
      <c r="GT610" s="253"/>
      <c r="GU610" s="253"/>
      <c r="GV610" s="253"/>
      <c r="GW610" s="253"/>
      <c r="GX610" s="253"/>
      <c r="GY610" s="253"/>
      <c r="GZ610" s="253"/>
      <c r="HA610" s="253"/>
      <c r="HB610" s="253"/>
      <c r="HC610" s="253"/>
      <c r="HD610" s="253"/>
      <c r="HE610" s="253"/>
      <c r="HF610" s="253"/>
    </row>
    <row r="611" spans="1:214" s="312" customFormat="1" ht="15" customHeight="1" x14ac:dyDescent="0.25">
      <c r="A611" s="252"/>
      <c r="B611" s="253"/>
      <c r="C611" s="253"/>
      <c r="D611" s="253"/>
      <c r="E611" s="253"/>
      <c r="F611" s="253"/>
      <c r="G611" s="253"/>
      <c r="H611" s="253"/>
      <c r="I611" s="253"/>
      <c r="J611" s="253"/>
      <c r="K611" s="253"/>
      <c r="L611" s="253"/>
      <c r="M611" s="253"/>
      <c r="N611" s="253"/>
      <c r="O611" s="253"/>
      <c r="P611" s="253"/>
      <c r="Q611" s="253"/>
      <c r="R611" s="253"/>
      <c r="S611" s="253"/>
      <c r="T611" s="253"/>
      <c r="U611" s="253" t="s">
        <v>804</v>
      </c>
      <c r="V611" s="253"/>
      <c r="W611" s="253"/>
      <c r="X611" s="253"/>
      <c r="Y611" s="253"/>
      <c r="Z611" s="253"/>
      <c r="AA611" s="253"/>
      <c r="AB611" s="253"/>
      <c r="AC611" s="253" t="s">
        <v>393</v>
      </c>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c r="BT611" s="253"/>
      <c r="BU611" s="253"/>
      <c r="BV611" s="253"/>
      <c r="BW611" s="253"/>
      <c r="BX611" s="253"/>
      <c r="BY611" s="253"/>
      <c r="BZ611" s="253"/>
      <c r="CA611" s="253"/>
      <c r="CB611" s="253"/>
      <c r="CC611" s="253"/>
      <c r="CD611" s="253"/>
      <c r="CE611" s="253"/>
      <c r="CF611" s="253"/>
      <c r="CG611" s="253"/>
      <c r="CH611" s="253"/>
      <c r="CI611" s="253"/>
      <c r="CJ611" s="253"/>
      <c r="CK611" s="253"/>
      <c r="CL611" s="253"/>
      <c r="CM611" s="253"/>
      <c r="CN611" s="253"/>
      <c r="CO611" s="253"/>
      <c r="CP611" s="253"/>
      <c r="CQ611" s="253"/>
      <c r="CR611" s="253"/>
      <c r="CS611" s="253"/>
      <c r="CT611" s="253"/>
      <c r="CU611" s="253"/>
      <c r="CV611" s="253"/>
      <c r="CW611" s="253"/>
      <c r="CX611" s="253"/>
      <c r="CY611" s="253"/>
      <c r="CZ611" s="253"/>
      <c r="DA611" s="253"/>
      <c r="DB611" s="253"/>
      <c r="DC611" s="253"/>
      <c r="DD611" s="253"/>
      <c r="DE611" s="253"/>
      <c r="DF611" s="253"/>
      <c r="DG611" s="253"/>
      <c r="DH611" s="253"/>
      <c r="DI611" s="253"/>
      <c r="DJ611" s="253"/>
      <c r="DK611" s="253"/>
      <c r="DL611" s="253"/>
      <c r="DM611" s="253"/>
      <c r="DN611" s="253"/>
      <c r="DO611" s="253"/>
      <c r="DP611" s="253"/>
      <c r="DQ611" s="253"/>
      <c r="DR611" s="253"/>
      <c r="DS611" s="253"/>
      <c r="DT611" s="253"/>
      <c r="DU611" s="253"/>
      <c r="DV611" s="253"/>
      <c r="DW611" s="253"/>
      <c r="DX611" s="253"/>
      <c r="DY611" s="253"/>
      <c r="DZ611" s="253"/>
      <c r="EA611" s="253"/>
      <c r="EB611" s="253"/>
      <c r="EC611" s="253"/>
      <c r="ED611" s="253"/>
      <c r="EE611" s="253"/>
      <c r="EF611" s="253"/>
      <c r="EG611" s="253"/>
      <c r="EH611" s="253"/>
      <c r="EI611" s="253"/>
      <c r="EJ611" s="253"/>
      <c r="EK611" s="253"/>
      <c r="EL611" s="253"/>
      <c r="EM611" s="253"/>
      <c r="EN611" s="253"/>
      <c r="EO611" s="253"/>
      <c r="EP611" s="253"/>
      <c r="EQ611" s="253"/>
      <c r="ER611" s="253"/>
      <c r="ES611" s="253"/>
      <c r="ET611" s="253"/>
      <c r="EU611" s="253"/>
      <c r="EV611" s="253"/>
      <c r="EW611" s="253"/>
      <c r="EX611" s="253"/>
      <c r="EY611" s="253"/>
      <c r="EZ611" s="253"/>
      <c r="FA611" s="253"/>
      <c r="FB611" s="253"/>
      <c r="FC611" s="253"/>
      <c r="FD611" s="253"/>
      <c r="FE611" s="253"/>
      <c r="FF611" s="253"/>
      <c r="FG611" s="253"/>
      <c r="FH611" s="253"/>
      <c r="FI611" s="253"/>
      <c r="FJ611" s="253"/>
      <c r="FK611" s="253"/>
      <c r="FL611" s="253"/>
      <c r="FM611" s="253"/>
      <c r="FN611" s="253"/>
      <c r="FO611" s="253"/>
      <c r="FP611" s="253"/>
      <c r="FQ611" s="253"/>
      <c r="FR611" s="253"/>
      <c r="FS611" s="253"/>
      <c r="FT611" s="253"/>
      <c r="FU611" s="253"/>
      <c r="FV611" s="253"/>
      <c r="FW611" s="253"/>
      <c r="FX611" s="253"/>
      <c r="FY611" s="253"/>
      <c r="FZ611" s="253"/>
      <c r="GA611" s="253"/>
      <c r="GB611" s="253"/>
      <c r="GC611" s="253"/>
      <c r="GD611" s="253"/>
      <c r="GE611" s="253"/>
      <c r="GF611" s="253"/>
      <c r="GG611" s="253"/>
      <c r="GH611" s="253"/>
      <c r="GI611" s="253"/>
      <c r="GJ611" s="253"/>
      <c r="GK611" s="253"/>
      <c r="GL611" s="253"/>
      <c r="GM611" s="253"/>
      <c r="GN611" s="253"/>
      <c r="GO611" s="253"/>
      <c r="GP611" s="253"/>
      <c r="GQ611" s="253"/>
      <c r="GR611" s="253"/>
      <c r="GS611" s="253"/>
      <c r="GT611" s="253"/>
      <c r="GU611" s="253"/>
      <c r="GV611" s="253"/>
      <c r="GW611" s="253"/>
      <c r="GX611" s="253"/>
      <c r="GY611" s="253"/>
      <c r="GZ611" s="253"/>
      <c r="HA611" s="253"/>
      <c r="HB611" s="253"/>
      <c r="HC611" s="253"/>
      <c r="HD611" s="253"/>
      <c r="HE611" s="253"/>
      <c r="HF611" s="253"/>
    </row>
    <row r="612" spans="1:214" s="312" customFormat="1" ht="15" customHeight="1" x14ac:dyDescent="0.25">
      <c r="A612" s="252"/>
      <c r="B612" s="253"/>
      <c r="C612" s="253"/>
      <c r="D612" s="253"/>
      <c r="E612" s="253"/>
      <c r="F612" s="253"/>
      <c r="G612" s="253"/>
      <c r="H612" s="253"/>
      <c r="I612" s="253"/>
      <c r="J612" s="253"/>
      <c r="K612" s="253"/>
      <c r="L612" s="253"/>
      <c r="M612" s="253"/>
      <c r="N612" s="253"/>
      <c r="O612" s="253"/>
      <c r="P612" s="253"/>
      <c r="Q612" s="253"/>
      <c r="R612" s="253"/>
      <c r="S612" s="253"/>
      <c r="T612" s="253"/>
      <c r="U612" s="253" t="s">
        <v>805</v>
      </c>
      <c r="V612" s="253"/>
      <c r="W612" s="253"/>
      <c r="X612" s="253"/>
      <c r="Y612" s="253"/>
      <c r="Z612" s="253"/>
      <c r="AA612" s="253"/>
      <c r="AB612" s="253"/>
      <c r="AC612" s="253" t="s">
        <v>316</v>
      </c>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c r="BT612" s="253"/>
      <c r="BU612" s="253"/>
      <c r="BV612" s="253"/>
      <c r="BW612" s="253"/>
      <c r="BX612" s="253"/>
      <c r="BY612" s="253"/>
      <c r="BZ612" s="253"/>
      <c r="CA612" s="253"/>
      <c r="CB612" s="253"/>
      <c r="CC612" s="253"/>
      <c r="CD612" s="253"/>
      <c r="CE612" s="253"/>
      <c r="CF612" s="253"/>
      <c r="CG612" s="253"/>
      <c r="CH612" s="253"/>
      <c r="CI612" s="253"/>
      <c r="CJ612" s="253"/>
      <c r="CK612" s="253"/>
      <c r="CL612" s="253"/>
      <c r="CM612" s="253"/>
      <c r="CN612" s="253"/>
      <c r="CO612" s="253"/>
      <c r="CP612" s="253"/>
      <c r="CQ612" s="253"/>
      <c r="CR612" s="253"/>
      <c r="CS612" s="253"/>
      <c r="CT612" s="253"/>
      <c r="CU612" s="253"/>
      <c r="CV612" s="253"/>
      <c r="CW612" s="253"/>
      <c r="CX612" s="253"/>
      <c r="CY612" s="253"/>
      <c r="CZ612" s="253"/>
      <c r="DA612" s="253"/>
      <c r="DB612" s="253"/>
      <c r="DC612" s="253"/>
      <c r="DD612" s="253"/>
      <c r="DE612" s="253"/>
      <c r="DF612" s="253"/>
      <c r="DG612" s="253"/>
      <c r="DH612" s="253"/>
      <c r="DI612" s="253"/>
      <c r="DJ612" s="253"/>
      <c r="DK612" s="253"/>
      <c r="DL612" s="253"/>
      <c r="DM612" s="253"/>
      <c r="DN612" s="253"/>
      <c r="DO612" s="253"/>
      <c r="DP612" s="253"/>
      <c r="DQ612" s="253"/>
      <c r="DR612" s="253"/>
      <c r="DS612" s="253"/>
      <c r="DT612" s="253"/>
      <c r="DU612" s="253"/>
      <c r="DV612" s="253"/>
      <c r="DW612" s="253"/>
      <c r="DX612" s="253"/>
      <c r="DY612" s="253"/>
      <c r="DZ612" s="253"/>
      <c r="EA612" s="253"/>
      <c r="EB612" s="253"/>
      <c r="EC612" s="253"/>
      <c r="ED612" s="253"/>
      <c r="EE612" s="253"/>
      <c r="EF612" s="253"/>
      <c r="EG612" s="253"/>
      <c r="EH612" s="253"/>
      <c r="EI612" s="253"/>
      <c r="EJ612" s="253"/>
      <c r="EK612" s="253"/>
      <c r="EL612" s="253"/>
      <c r="EM612" s="253"/>
      <c r="EN612" s="253"/>
      <c r="EO612" s="253"/>
      <c r="EP612" s="253"/>
      <c r="EQ612" s="253"/>
      <c r="ER612" s="253"/>
      <c r="ES612" s="253"/>
      <c r="ET612" s="253"/>
      <c r="EU612" s="253"/>
      <c r="EV612" s="253"/>
      <c r="EW612" s="253"/>
      <c r="EX612" s="253"/>
      <c r="EY612" s="253"/>
      <c r="EZ612" s="253"/>
      <c r="FA612" s="253"/>
      <c r="FB612" s="253"/>
      <c r="FC612" s="253"/>
      <c r="FD612" s="253"/>
      <c r="FE612" s="253"/>
      <c r="FF612" s="253"/>
      <c r="FG612" s="253"/>
      <c r="FH612" s="253"/>
      <c r="FI612" s="253"/>
      <c r="FJ612" s="253"/>
      <c r="FK612" s="253"/>
      <c r="FL612" s="253"/>
      <c r="FM612" s="253"/>
      <c r="FN612" s="253"/>
      <c r="FO612" s="253"/>
      <c r="FP612" s="253"/>
      <c r="FQ612" s="253"/>
      <c r="FR612" s="253"/>
      <c r="FS612" s="253"/>
      <c r="FT612" s="253"/>
      <c r="FU612" s="253"/>
      <c r="FV612" s="253"/>
      <c r="FW612" s="253"/>
      <c r="FX612" s="253"/>
      <c r="FY612" s="253"/>
      <c r="FZ612" s="253"/>
      <c r="GA612" s="253"/>
      <c r="GB612" s="253"/>
      <c r="GC612" s="253"/>
      <c r="GD612" s="253"/>
      <c r="GE612" s="253"/>
      <c r="GF612" s="253"/>
      <c r="GG612" s="253"/>
      <c r="GH612" s="253"/>
      <c r="GI612" s="253"/>
      <c r="GJ612" s="253"/>
      <c r="GK612" s="253"/>
      <c r="GL612" s="253"/>
      <c r="GM612" s="253"/>
      <c r="GN612" s="253"/>
      <c r="GO612" s="253"/>
      <c r="GP612" s="253"/>
      <c r="GQ612" s="253"/>
      <c r="GR612" s="253"/>
      <c r="GS612" s="253"/>
      <c r="GT612" s="253"/>
      <c r="GU612" s="253"/>
      <c r="GV612" s="253"/>
      <c r="GW612" s="253"/>
      <c r="GX612" s="253"/>
      <c r="GY612" s="253"/>
      <c r="GZ612" s="253"/>
      <c r="HA612" s="253"/>
      <c r="HB612" s="253"/>
      <c r="HC612" s="253"/>
      <c r="HD612" s="253"/>
      <c r="HE612" s="253"/>
      <c r="HF612" s="253"/>
    </row>
    <row r="613" spans="1:214" s="312" customFormat="1" ht="15" customHeight="1" x14ac:dyDescent="0.25">
      <c r="A613" s="252"/>
      <c r="B613" s="253"/>
      <c r="C613" s="253"/>
      <c r="D613" s="253"/>
      <c r="E613" s="253"/>
      <c r="F613" s="253"/>
      <c r="G613" s="253"/>
      <c r="H613" s="253"/>
      <c r="I613" s="253"/>
      <c r="J613" s="253"/>
      <c r="K613" s="253"/>
      <c r="L613" s="253"/>
      <c r="M613" s="253"/>
      <c r="N613" s="253"/>
      <c r="O613" s="253"/>
      <c r="P613" s="253"/>
      <c r="Q613" s="253"/>
      <c r="R613" s="253"/>
      <c r="S613" s="253"/>
      <c r="T613" s="253"/>
      <c r="U613" s="253" t="s">
        <v>806</v>
      </c>
      <c r="V613" s="253"/>
      <c r="W613" s="253"/>
      <c r="X613" s="253"/>
      <c r="Y613" s="253"/>
      <c r="Z613" s="253"/>
      <c r="AA613" s="253"/>
      <c r="AB613" s="253"/>
      <c r="AC613" s="253" t="s">
        <v>393</v>
      </c>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c r="BT613" s="253"/>
      <c r="BU613" s="253"/>
      <c r="BV613" s="253"/>
      <c r="BW613" s="253"/>
      <c r="BX613" s="253"/>
      <c r="BY613" s="253"/>
      <c r="BZ613" s="253"/>
      <c r="CA613" s="253"/>
      <c r="CB613" s="253"/>
      <c r="CC613" s="253"/>
      <c r="CD613" s="253"/>
      <c r="CE613" s="253"/>
      <c r="CF613" s="253"/>
      <c r="CG613" s="253"/>
      <c r="CH613" s="253"/>
      <c r="CI613" s="253"/>
      <c r="CJ613" s="253"/>
      <c r="CK613" s="253"/>
      <c r="CL613" s="253"/>
      <c r="CM613" s="253"/>
      <c r="CN613" s="253"/>
      <c r="CO613" s="253"/>
      <c r="CP613" s="253"/>
      <c r="CQ613" s="253"/>
      <c r="CR613" s="253"/>
      <c r="CS613" s="253"/>
      <c r="CT613" s="253"/>
      <c r="CU613" s="253"/>
      <c r="CV613" s="253"/>
      <c r="CW613" s="253"/>
      <c r="CX613" s="253"/>
      <c r="CY613" s="253"/>
      <c r="CZ613" s="253"/>
      <c r="DA613" s="253"/>
      <c r="DB613" s="253"/>
      <c r="DC613" s="253"/>
      <c r="DD613" s="253"/>
      <c r="DE613" s="253"/>
      <c r="DF613" s="253"/>
      <c r="DG613" s="253"/>
      <c r="DH613" s="253"/>
      <c r="DI613" s="253"/>
      <c r="DJ613" s="253"/>
      <c r="DK613" s="253"/>
      <c r="DL613" s="253"/>
      <c r="DM613" s="253"/>
      <c r="DN613" s="253"/>
      <c r="DO613" s="253"/>
      <c r="DP613" s="253"/>
      <c r="DQ613" s="253"/>
      <c r="DR613" s="253"/>
      <c r="DS613" s="253"/>
      <c r="DT613" s="253"/>
      <c r="DU613" s="253"/>
      <c r="DV613" s="253"/>
      <c r="DW613" s="253"/>
      <c r="DX613" s="253"/>
      <c r="DY613" s="253"/>
      <c r="DZ613" s="253"/>
      <c r="EA613" s="253"/>
      <c r="EB613" s="253"/>
      <c r="EC613" s="253"/>
      <c r="ED613" s="253"/>
      <c r="EE613" s="253"/>
      <c r="EF613" s="253"/>
      <c r="EG613" s="253"/>
      <c r="EH613" s="253"/>
      <c r="EI613" s="253"/>
      <c r="EJ613" s="253"/>
      <c r="EK613" s="253"/>
      <c r="EL613" s="253"/>
      <c r="EM613" s="253"/>
      <c r="EN613" s="253"/>
      <c r="EO613" s="253"/>
      <c r="EP613" s="253"/>
      <c r="EQ613" s="253"/>
      <c r="ER613" s="253"/>
      <c r="ES613" s="253"/>
      <c r="ET613" s="253"/>
      <c r="EU613" s="253"/>
      <c r="EV613" s="253"/>
      <c r="EW613" s="253"/>
      <c r="EX613" s="253"/>
      <c r="EY613" s="253"/>
      <c r="EZ613" s="253"/>
      <c r="FA613" s="253"/>
      <c r="FB613" s="253"/>
      <c r="FC613" s="253"/>
      <c r="FD613" s="253"/>
      <c r="FE613" s="253"/>
      <c r="FF613" s="253"/>
      <c r="FG613" s="253"/>
      <c r="FH613" s="253"/>
      <c r="FI613" s="253"/>
      <c r="FJ613" s="253"/>
      <c r="FK613" s="253"/>
      <c r="FL613" s="253"/>
      <c r="FM613" s="253"/>
      <c r="FN613" s="253"/>
      <c r="FO613" s="253"/>
      <c r="FP613" s="253"/>
      <c r="FQ613" s="253"/>
      <c r="FR613" s="253"/>
      <c r="FS613" s="253"/>
      <c r="FT613" s="253"/>
      <c r="FU613" s="253"/>
      <c r="FV613" s="253"/>
      <c r="FW613" s="253"/>
      <c r="FX613" s="253"/>
      <c r="FY613" s="253"/>
      <c r="FZ613" s="253"/>
      <c r="GA613" s="253"/>
      <c r="GB613" s="253"/>
      <c r="GC613" s="253"/>
      <c r="GD613" s="253"/>
      <c r="GE613" s="253"/>
      <c r="GF613" s="253"/>
      <c r="GG613" s="253"/>
      <c r="GH613" s="253"/>
      <c r="GI613" s="253"/>
      <c r="GJ613" s="253"/>
      <c r="GK613" s="253"/>
      <c r="GL613" s="253"/>
      <c r="GM613" s="253"/>
      <c r="GN613" s="253"/>
      <c r="GO613" s="253"/>
      <c r="GP613" s="253"/>
      <c r="GQ613" s="253"/>
      <c r="GR613" s="253"/>
      <c r="GS613" s="253"/>
      <c r="GT613" s="253"/>
      <c r="GU613" s="253"/>
      <c r="GV613" s="253"/>
      <c r="GW613" s="253"/>
      <c r="GX613" s="253"/>
      <c r="GY613" s="253"/>
      <c r="GZ613" s="253"/>
      <c r="HA613" s="253"/>
      <c r="HB613" s="253"/>
      <c r="HC613" s="253"/>
      <c r="HD613" s="253"/>
      <c r="HE613" s="253"/>
      <c r="HF613" s="253"/>
    </row>
    <row r="614" spans="1:214" s="312" customFormat="1" ht="15" customHeight="1" x14ac:dyDescent="0.25">
      <c r="A614" s="252"/>
      <c r="B614" s="253"/>
      <c r="C614" s="253"/>
      <c r="D614" s="253"/>
      <c r="E614" s="253"/>
      <c r="F614" s="253"/>
      <c r="G614" s="253"/>
      <c r="H614" s="253"/>
      <c r="I614" s="253"/>
      <c r="J614" s="253"/>
      <c r="K614" s="253"/>
      <c r="L614" s="253"/>
      <c r="M614" s="253"/>
      <c r="N614" s="253"/>
      <c r="O614" s="253"/>
      <c r="P614" s="253"/>
      <c r="Q614" s="253"/>
      <c r="R614" s="253"/>
      <c r="S614" s="253"/>
      <c r="T614" s="253"/>
      <c r="U614" s="253" t="s">
        <v>807</v>
      </c>
      <c r="V614" s="253"/>
      <c r="W614" s="253"/>
      <c r="X614" s="253"/>
      <c r="Y614" s="253"/>
      <c r="Z614" s="253"/>
      <c r="AA614" s="253"/>
      <c r="AB614" s="253"/>
      <c r="AC614" s="253" t="s">
        <v>332</v>
      </c>
      <c r="AD614" s="253"/>
      <c r="AE614" s="253"/>
      <c r="AF614" s="253"/>
      <c r="AG614" s="253"/>
      <c r="AH614" s="253"/>
      <c r="AI614" s="253"/>
      <c r="AJ614" s="253"/>
      <c r="AK614" s="253"/>
      <c r="AL614" s="253"/>
      <c r="AM614" s="253"/>
      <c r="AN614" s="253"/>
      <c r="AO614" s="253"/>
      <c r="AP614" s="253"/>
      <c r="AQ614" s="253"/>
      <c r="AR614" s="253"/>
      <c r="AS614" s="253"/>
      <c r="AT614" s="253"/>
      <c r="AU614" s="253"/>
      <c r="AV614" s="253"/>
      <c r="AW614" s="253"/>
      <c r="AX614" s="253"/>
      <c r="AY614" s="253"/>
      <c r="AZ614" s="253"/>
      <c r="BA614" s="253"/>
      <c r="BB614" s="253"/>
      <c r="BC614" s="253"/>
      <c r="BD614" s="253"/>
      <c r="BE614" s="253"/>
      <c r="BF614" s="253"/>
      <c r="BG614" s="253"/>
      <c r="BH614" s="253"/>
      <c r="BI614" s="253"/>
      <c r="BJ614" s="253"/>
      <c r="BK614" s="253"/>
      <c r="BL614" s="253"/>
      <c r="BM614" s="253"/>
      <c r="BN614" s="253"/>
      <c r="BO614" s="253"/>
      <c r="BP614" s="253"/>
      <c r="BQ614" s="253"/>
      <c r="BR614" s="253"/>
      <c r="BS614" s="253"/>
      <c r="BT614" s="253"/>
      <c r="BU614" s="253"/>
      <c r="BV614" s="253"/>
      <c r="BW614" s="253"/>
      <c r="BX614" s="253"/>
      <c r="BY614" s="253"/>
      <c r="BZ614" s="253"/>
      <c r="CA614" s="253"/>
      <c r="CB614" s="253"/>
      <c r="CC614" s="253"/>
      <c r="CD614" s="253"/>
      <c r="CE614" s="253"/>
      <c r="CF614" s="253"/>
      <c r="CG614" s="253"/>
      <c r="CH614" s="253"/>
      <c r="CI614" s="253"/>
      <c r="CJ614" s="253"/>
      <c r="CK614" s="253"/>
      <c r="CL614" s="253"/>
      <c r="CM614" s="253"/>
      <c r="CN614" s="253"/>
      <c r="CO614" s="253"/>
      <c r="CP614" s="253"/>
      <c r="CQ614" s="253"/>
      <c r="CR614" s="253"/>
      <c r="CS614" s="253"/>
      <c r="CT614" s="253"/>
      <c r="CU614" s="253"/>
      <c r="CV614" s="253"/>
      <c r="CW614" s="253"/>
      <c r="CX614" s="253"/>
      <c r="CY614" s="253"/>
      <c r="CZ614" s="253"/>
      <c r="DA614" s="253"/>
      <c r="DB614" s="253"/>
      <c r="DC614" s="253"/>
      <c r="DD614" s="253"/>
      <c r="DE614" s="253"/>
      <c r="DF614" s="253"/>
      <c r="DG614" s="253"/>
      <c r="DH614" s="253"/>
      <c r="DI614" s="253"/>
      <c r="DJ614" s="253"/>
      <c r="DK614" s="253"/>
      <c r="DL614" s="253"/>
      <c r="DM614" s="253"/>
      <c r="DN614" s="253"/>
      <c r="DO614" s="253"/>
      <c r="DP614" s="253"/>
      <c r="DQ614" s="253"/>
      <c r="DR614" s="253"/>
      <c r="DS614" s="253"/>
      <c r="DT614" s="253"/>
      <c r="DU614" s="253"/>
      <c r="DV614" s="253"/>
      <c r="DW614" s="253"/>
      <c r="DX614" s="253"/>
      <c r="DY614" s="253"/>
      <c r="DZ614" s="253"/>
      <c r="EA614" s="253"/>
      <c r="EB614" s="253"/>
      <c r="EC614" s="253"/>
      <c r="ED614" s="253"/>
      <c r="EE614" s="253"/>
      <c r="EF614" s="253"/>
      <c r="EG614" s="253"/>
      <c r="EH614" s="253"/>
      <c r="EI614" s="253"/>
      <c r="EJ614" s="253"/>
      <c r="EK614" s="253"/>
      <c r="EL614" s="253"/>
      <c r="EM614" s="253"/>
      <c r="EN614" s="253"/>
      <c r="EO614" s="253"/>
      <c r="EP614" s="253"/>
      <c r="EQ614" s="253"/>
      <c r="ER614" s="253"/>
      <c r="ES614" s="253"/>
      <c r="ET614" s="253"/>
      <c r="EU614" s="253"/>
      <c r="EV614" s="253"/>
      <c r="EW614" s="253"/>
      <c r="EX614" s="253"/>
      <c r="EY614" s="253"/>
      <c r="EZ614" s="253"/>
      <c r="FA614" s="253"/>
      <c r="FB614" s="253"/>
      <c r="FC614" s="253"/>
      <c r="FD614" s="253"/>
      <c r="FE614" s="253"/>
      <c r="FF614" s="253"/>
      <c r="FG614" s="253"/>
      <c r="FH614" s="253"/>
      <c r="FI614" s="253"/>
      <c r="FJ614" s="253"/>
      <c r="FK614" s="253"/>
      <c r="FL614" s="253"/>
      <c r="FM614" s="253"/>
      <c r="FN614" s="253"/>
      <c r="FO614" s="253"/>
      <c r="FP614" s="253"/>
      <c r="FQ614" s="253"/>
      <c r="FR614" s="253"/>
      <c r="FS614" s="253"/>
      <c r="FT614" s="253"/>
      <c r="FU614" s="253"/>
      <c r="FV614" s="253"/>
      <c r="FW614" s="253"/>
      <c r="FX614" s="253"/>
      <c r="FY614" s="253"/>
      <c r="FZ614" s="253"/>
      <c r="GA614" s="253"/>
      <c r="GB614" s="253"/>
      <c r="GC614" s="253"/>
      <c r="GD614" s="253"/>
      <c r="GE614" s="253"/>
      <c r="GF614" s="253"/>
      <c r="GG614" s="253"/>
      <c r="GH614" s="253"/>
      <c r="GI614" s="253"/>
      <c r="GJ614" s="253"/>
      <c r="GK614" s="253"/>
      <c r="GL614" s="253"/>
      <c r="GM614" s="253"/>
      <c r="GN614" s="253"/>
      <c r="GO614" s="253"/>
      <c r="GP614" s="253"/>
      <c r="GQ614" s="253"/>
      <c r="GR614" s="253"/>
      <c r="GS614" s="253"/>
      <c r="GT614" s="253"/>
      <c r="GU614" s="253"/>
      <c r="GV614" s="253"/>
      <c r="GW614" s="253"/>
      <c r="GX614" s="253"/>
      <c r="GY614" s="253"/>
      <c r="GZ614" s="253"/>
      <c r="HA614" s="253"/>
      <c r="HB614" s="253"/>
      <c r="HC614" s="253"/>
      <c r="HD614" s="253"/>
      <c r="HE614" s="253"/>
      <c r="HF614" s="253"/>
    </row>
    <row r="615" spans="1:214" s="312" customFormat="1" ht="15" customHeight="1" x14ac:dyDescent="0.25">
      <c r="A615" s="252"/>
      <c r="B615" s="253"/>
      <c r="C615" s="253"/>
      <c r="D615" s="253"/>
      <c r="E615" s="253"/>
      <c r="F615" s="253"/>
      <c r="G615" s="253"/>
      <c r="H615" s="253"/>
      <c r="I615" s="253"/>
      <c r="J615" s="253"/>
      <c r="K615" s="253"/>
      <c r="L615" s="253"/>
      <c r="M615" s="253"/>
      <c r="N615" s="253"/>
      <c r="O615" s="253"/>
      <c r="P615" s="253"/>
      <c r="Q615" s="253"/>
      <c r="R615" s="253"/>
      <c r="S615" s="253"/>
      <c r="T615" s="253"/>
      <c r="U615" s="253" t="s">
        <v>808</v>
      </c>
      <c r="V615" s="253"/>
      <c r="W615" s="253"/>
      <c r="X615" s="253"/>
      <c r="Y615" s="253"/>
      <c r="Z615" s="253"/>
      <c r="AA615" s="253"/>
      <c r="AB615" s="253"/>
      <c r="AC615" s="253" t="s">
        <v>316</v>
      </c>
      <c r="AD615" s="253"/>
      <c r="AE615" s="253"/>
      <c r="AF615" s="253"/>
      <c r="AG615" s="253"/>
      <c r="AH615" s="253"/>
      <c r="AI615" s="253"/>
      <c r="AJ615" s="253"/>
      <c r="AK615" s="253"/>
      <c r="AL615" s="253"/>
      <c r="AM615" s="253"/>
      <c r="AN615" s="253"/>
      <c r="AO615" s="253"/>
      <c r="AP615" s="253"/>
      <c r="AQ615" s="253"/>
      <c r="AR615" s="253"/>
      <c r="AS615" s="253"/>
      <c r="AT615" s="253"/>
      <c r="AU615" s="253"/>
      <c r="AV615" s="253"/>
      <c r="AW615" s="253"/>
      <c r="AX615" s="253"/>
      <c r="AY615" s="253"/>
      <c r="AZ615" s="253"/>
      <c r="BA615" s="253"/>
      <c r="BB615" s="253"/>
      <c r="BC615" s="253"/>
      <c r="BD615" s="253"/>
      <c r="BE615" s="253"/>
      <c r="BF615" s="253"/>
      <c r="BG615" s="253"/>
      <c r="BH615" s="253"/>
      <c r="BI615" s="253"/>
      <c r="BJ615" s="253"/>
      <c r="BK615" s="253"/>
      <c r="BL615" s="253"/>
      <c r="BM615" s="253"/>
      <c r="BN615" s="253"/>
      <c r="BO615" s="253"/>
      <c r="BP615" s="253"/>
      <c r="BQ615" s="253"/>
      <c r="BR615" s="253"/>
      <c r="BS615" s="253"/>
      <c r="BT615" s="253"/>
      <c r="BU615" s="253"/>
      <c r="BV615" s="253"/>
      <c r="BW615" s="253"/>
      <c r="BX615" s="253"/>
      <c r="BY615" s="253"/>
      <c r="BZ615" s="253"/>
      <c r="CA615" s="253"/>
      <c r="CB615" s="253"/>
      <c r="CC615" s="253"/>
      <c r="CD615" s="253"/>
      <c r="CE615" s="253"/>
      <c r="CF615" s="253"/>
      <c r="CG615" s="253"/>
      <c r="CH615" s="253"/>
      <c r="CI615" s="253"/>
      <c r="CJ615" s="253"/>
      <c r="CK615" s="253"/>
      <c r="CL615" s="253"/>
      <c r="CM615" s="253"/>
      <c r="CN615" s="253"/>
      <c r="CO615" s="253"/>
      <c r="CP615" s="253"/>
      <c r="CQ615" s="253"/>
      <c r="CR615" s="253"/>
      <c r="CS615" s="253"/>
      <c r="CT615" s="253"/>
      <c r="CU615" s="253"/>
      <c r="CV615" s="253"/>
      <c r="CW615" s="253"/>
      <c r="CX615" s="253"/>
      <c r="CY615" s="253"/>
      <c r="CZ615" s="253"/>
      <c r="DA615" s="253"/>
      <c r="DB615" s="253"/>
      <c r="DC615" s="253"/>
      <c r="DD615" s="253"/>
      <c r="DE615" s="253"/>
      <c r="DF615" s="253"/>
      <c r="DG615" s="253"/>
      <c r="DH615" s="253"/>
      <c r="DI615" s="253"/>
      <c r="DJ615" s="253"/>
      <c r="DK615" s="253"/>
      <c r="DL615" s="253"/>
      <c r="DM615" s="253"/>
      <c r="DN615" s="253"/>
      <c r="DO615" s="253"/>
      <c r="DP615" s="253"/>
      <c r="DQ615" s="253"/>
      <c r="DR615" s="253"/>
      <c r="DS615" s="253"/>
      <c r="DT615" s="253"/>
      <c r="DU615" s="253"/>
      <c r="DV615" s="253"/>
      <c r="DW615" s="253"/>
      <c r="DX615" s="253"/>
      <c r="DY615" s="253"/>
      <c r="DZ615" s="253"/>
      <c r="EA615" s="253"/>
      <c r="EB615" s="253"/>
      <c r="EC615" s="253"/>
      <c r="ED615" s="253"/>
      <c r="EE615" s="253"/>
      <c r="EF615" s="253"/>
      <c r="EG615" s="253"/>
      <c r="EH615" s="253"/>
      <c r="EI615" s="253"/>
      <c r="EJ615" s="253"/>
      <c r="EK615" s="253"/>
      <c r="EL615" s="253"/>
      <c r="EM615" s="253"/>
      <c r="EN615" s="253"/>
      <c r="EO615" s="253"/>
      <c r="EP615" s="253"/>
      <c r="EQ615" s="253"/>
      <c r="ER615" s="253"/>
      <c r="ES615" s="253"/>
      <c r="ET615" s="253"/>
      <c r="EU615" s="253"/>
      <c r="EV615" s="253"/>
      <c r="EW615" s="253"/>
      <c r="EX615" s="253"/>
      <c r="EY615" s="253"/>
      <c r="EZ615" s="253"/>
      <c r="FA615" s="253"/>
      <c r="FB615" s="253"/>
      <c r="FC615" s="253"/>
      <c r="FD615" s="253"/>
      <c r="FE615" s="253"/>
      <c r="FF615" s="253"/>
      <c r="FG615" s="253"/>
      <c r="FH615" s="253"/>
      <c r="FI615" s="253"/>
      <c r="FJ615" s="253"/>
      <c r="FK615" s="253"/>
      <c r="FL615" s="253"/>
      <c r="FM615" s="253"/>
      <c r="FN615" s="253"/>
      <c r="FO615" s="253"/>
      <c r="FP615" s="253"/>
      <c r="FQ615" s="253"/>
      <c r="FR615" s="253"/>
      <c r="FS615" s="253"/>
      <c r="FT615" s="253"/>
      <c r="FU615" s="253"/>
      <c r="FV615" s="253"/>
      <c r="FW615" s="253"/>
      <c r="FX615" s="253"/>
      <c r="FY615" s="253"/>
      <c r="FZ615" s="253"/>
      <c r="GA615" s="253"/>
      <c r="GB615" s="253"/>
      <c r="GC615" s="253"/>
      <c r="GD615" s="253"/>
      <c r="GE615" s="253"/>
      <c r="GF615" s="253"/>
      <c r="GG615" s="253"/>
      <c r="GH615" s="253"/>
      <c r="GI615" s="253"/>
      <c r="GJ615" s="253"/>
      <c r="GK615" s="253"/>
      <c r="GL615" s="253"/>
      <c r="GM615" s="253"/>
      <c r="GN615" s="253"/>
      <c r="GO615" s="253"/>
      <c r="GP615" s="253"/>
      <c r="GQ615" s="253"/>
      <c r="GR615" s="253"/>
      <c r="GS615" s="253"/>
      <c r="GT615" s="253"/>
      <c r="GU615" s="253"/>
      <c r="GV615" s="253"/>
      <c r="GW615" s="253"/>
      <c r="GX615" s="253"/>
      <c r="GY615" s="253"/>
      <c r="GZ615" s="253"/>
      <c r="HA615" s="253"/>
      <c r="HB615" s="253"/>
      <c r="HC615" s="253"/>
      <c r="HD615" s="253"/>
      <c r="HE615" s="253"/>
      <c r="HF615" s="253"/>
    </row>
    <row r="616" spans="1:214" s="312" customFormat="1" ht="15" customHeight="1" x14ac:dyDescent="0.25">
      <c r="A616" s="252"/>
      <c r="B616" s="253"/>
      <c r="C616" s="253"/>
      <c r="D616" s="253"/>
      <c r="E616" s="253"/>
      <c r="F616" s="253"/>
      <c r="G616" s="253"/>
      <c r="H616" s="253"/>
      <c r="I616" s="253"/>
      <c r="J616" s="253"/>
      <c r="K616" s="253"/>
      <c r="L616" s="253"/>
      <c r="M616" s="253"/>
      <c r="N616" s="253"/>
      <c r="O616" s="253"/>
      <c r="P616" s="253"/>
      <c r="Q616" s="253"/>
      <c r="R616" s="253"/>
      <c r="S616" s="253"/>
      <c r="T616" s="253"/>
      <c r="U616" s="253" t="s">
        <v>809</v>
      </c>
      <c r="V616" s="253"/>
      <c r="W616" s="253"/>
      <c r="X616" s="253"/>
      <c r="Y616" s="253"/>
      <c r="Z616" s="253"/>
      <c r="AA616" s="253"/>
      <c r="AB616" s="253"/>
      <c r="AC616" s="253" t="s">
        <v>329</v>
      </c>
      <c r="AD616" s="253"/>
      <c r="AE616" s="253"/>
      <c r="AF616" s="253"/>
      <c r="AG616" s="253"/>
      <c r="AH616" s="253"/>
      <c r="AI616" s="253"/>
      <c r="AJ616" s="253"/>
      <c r="AK616" s="253"/>
      <c r="AL616" s="253"/>
      <c r="AM616" s="253"/>
      <c r="AN616" s="253"/>
      <c r="AO616" s="253"/>
      <c r="AP616" s="253"/>
      <c r="AQ616" s="253"/>
      <c r="AR616" s="253"/>
      <c r="AS616" s="253"/>
      <c r="AT616" s="253"/>
      <c r="AU616" s="253"/>
      <c r="AV616" s="253"/>
      <c r="AW616" s="253"/>
      <c r="AX616" s="253"/>
      <c r="AY616" s="253"/>
      <c r="AZ616" s="253"/>
      <c r="BA616" s="253"/>
      <c r="BB616" s="253"/>
      <c r="BC616" s="253"/>
      <c r="BD616" s="253"/>
      <c r="BE616" s="253"/>
      <c r="BF616" s="253"/>
      <c r="BG616" s="253"/>
      <c r="BH616" s="253"/>
      <c r="BI616" s="253"/>
      <c r="BJ616" s="253"/>
      <c r="BK616" s="253"/>
      <c r="BL616" s="253"/>
      <c r="BM616" s="253"/>
      <c r="BN616" s="253"/>
      <c r="BO616" s="253"/>
      <c r="BP616" s="253"/>
      <c r="BQ616" s="253"/>
      <c r="BR616" s="253"/>
      <c r="BS616" s="253"/>
      <c r="BT616" s="253"/>
      <c r="BU616" s="253"/>
      <c r="BV616" s="253"/>
      <c r="BW616" s="253"/>
      <c r="BX616" s="253"/>
      <c r="BY616" s="253"/>
      <c r="BZ616" s="253"/>
      <c r="CA616" s="253"/>
      <c r="CB616" s="253"/>
      <c r="CC616" s="253"/>
      <c r="CD616" s="253"/>
      <c r="CE616" s="253"/>
      <c r="CF616" s="253"/>
      <c r="CG616" s="253"/>
      <c r="CH616" s="253"/>
      <c r="CI616" s="253"/>
      <c r="CJ616" s="253"/>
      <c r="CK616" s="253"/>
      <c r="CL616" s="253"/>
      <c r="CM616" s="253"/>
      <c r="CN616" s="253"/>
      <c r="CO616" s="253"/>
      <c r="CP616" s="253"/>
      <c r="CQ616" s="253"/>
      <c r="CR616" s="253"/>
      <c r="CS616" s="253"/>
      <c r="CT616" s="253"/>
      <c r="CU616" s="253"/>
      <c r="CV616" s="253"/>
      <c r="CW616" s="253"/>
      <c r="CX616" s="253"/>
      <c r="CY616" s="253"/>
      <c r="CZ616" s="253"/>
      <c r="DA616" s="253"/>
      <c r="DB616" s="253"/>
      <c r="DC616" s="253"/>
      <c r="DD616" s="253"/>
      <c r="DE616" s="253"/>
      <c r="DF616" s="253"/>
      <c r="DG616" s="253"/>
      <c r="DH616" s="253"/>
      <c r="DI616" s="253"/>
      <c r="DJ616" s="253"/>
      <c r="DK616" s="253"/>
      <c r="DL616" s="253"/>
      <c r="DM616" s="253"/>
      <c r="DN616" s="253"/>
      <c r="DO616" s="253"/>
      <c r="DP616" s="253"/>
      <c r="DQ616" s="253"/>
      <c r="DR616" s="253"/>
      <c r="DS616" s="253"/>
      <c r="DT616" s="253"/>
      <c r="DU616" s="253"/>
      <c r="DV616" s="253"/>
      <c r="DW616" s="253"/>
      <c r="DX616" s="253"/>
      <c r="DY616" s="253"/>
      <c r="DZ616" s="253"/>
      <c r="EA616" s="253"/>
      <c r="EB616" s="253"/>
      <c r="EC616" s="253"/>
      <c r="ED616" s="253"/>
      <c r="EE616" s="253"/>
      <c r="EF616" s="253"/>
      <c r="EG616" s="253"/>
      <c r="EH616" s="253"/>
      <c r="EI616" s="253"/>
      <c r="EJ616" s="253"/>
      <c r="EK616" s="253"/>
      <c r="EL616" s="253"/>
      <c r="EM616" s="253"/>
      <c r="EN616" s="253"/>
      <c r="EO616" s="253"/>
      <c r="EP616" s="253"/>
      <c r="EQ616" s="253"/>
      <c r="ER616" s="253"/>
      <c r="ES616" s="253"/>
      <c r="ET616" s="253"/>
      <c r="EU616" s="253"/>
      <c r="EV616" s="253"/>
      <c r="EW616" s="253"/>
      <c r="EX616" s="253"/>
      <c r="EY616" s="253"/>
      <c r="EZ616" s="253"/>
      <c r="FA616" s="253"/>
      <c r="FB616" s="253"/>
      <c r="FC616" s="253"/>
      <c r="FD616" s="253"/>
      <c r="FE616" s="253"/>
      <c r="FF616" s="253"/>
      <c r="FG616" s="253"/>
      <c r="FH616" s="253"/>
      <c r="FI616" s="253"/>
      <c r="FJ616" s="253"/>
      <c r="FK616" s="253"/>
      <c r="FL616" s="253"/>
      <c r="FM616" s="253"/>
      <c r="FN616" s="253"/>
      <c r="FO616" s="253"/>
      <c r="FP616" s="253"/>
      <c r="FQ616" s="253"/>
      <c r="FR616" s="253"/>
      <c r="FS616" s="253"/>
      <c r="FT616" s="253"/>
      <c r="FU616" s="253"/>
      <c r="FV616" s="253"/>
      <c r="FW616" s="253"/>
      <c r="FX616" s="253"/>
      <c r="FY616" s="253"/>
      <c r="FZ616" s="253"/>
      <c r="GA616" s="253"/>
      <c r="GB616" s="253"/>
      <c r="GC616" s="253"/>
      <c r="GD616" s="253"/>
      <c r="GE616" s="253"/>
      <c r="GF616" s="253"/>
      <c r="GG616" s="253"/>
      <c r="GH616" s="253"/>
      <c r="GI616" s="253"/>
      <c r="GJ616" s="253"/>
      <c r="GK616" s="253"/>
      <c r="GL616" s="253"/>
      <c r="GM616" s="253"/>
      <c r="GN616" s="253"/>
      <c r="GO616" s="253"/>
      <c r="GP616" s="253"/>
      <c r="GQ616" s="253"/>
      <c r="GR616" s="253"/>
      <c r="GS616" s="253"/>
      <c r="GT616" s="253"/>
      <c r="GU616" s="253"/>
      <c r="GV616" s="253"/>
      <c r="GW616" s="253"/>
      <c r="GX616" s="253"/>
      <c r="GY616" s="253"/>
      <c r="GZ616" s="253"/>
      <c r="HA616" s="253"/>
      <c r="HB616" s="253"/>
      <c r="HC616" s="253"/>
      <c r="HD616" s="253"/>
      <c r="HE616" s="253"/>
      <c r="HF616" s="253"/>
    </row>
    <row r="617" spans="1:214" s="312" customFormat="1" ht="15" customHeight="1" x14ac:dyDescent="0.25">
      <c r="A617" s="252"/>
      <c r="B617" s="253"/>
      <c r="C617" s="253"/>
      <c r="D617" s="253"/>
      <c r="E617" s="253"/>
      <c r="F617" s="253"/>
      <c r="G617" s="253"/>
      <c r="H617" s="253"/>
      <c r="I617" s="253"/>
      <c r="J617" s="253"/>
      <c r="K617" s="253"/>
      <c r="L617" s="253"/>
      <c r="M617" s="253"/>
      <c r="N617" s="253"/>
      <c r="O617" s="253"/>
      <c r="P617" s="253"/>
      <c r="Q617" s="253"/>
      <c r="R617" s="253"/>
      <c r="S617" s="253"/>
      <c r="T617" s="253"/>
      <c r="U617" s="253" t="s">
        <v>810</v>
      </c>
      <c r="V617" s="253"/>
      <c r="W617" s="253"/>
      <c r="X617" s="253"/>
      <c r="Y617" s="253"/>
      <c r="Z617" s="253"/>
      <c r="AA617" s="253"/>
      <c r="AB617" s="253"/>
      <c r="AC617" s="253" t="s">
        <v>332</v>
      </c>
      <c r="AD617" s="253"/>
      <c r="AE617" s="253"/>
      <c r="AF617" s="253"/>
      <c r="AG617" s="253"/>
      <c r="AH617" s="253"/>
      <c r="AI617" s="253"/>
      <c r="AJ617" s="253"/>
      <c r="AK617" s="253"/>
      <c r="AL617" s="253"/>
      <c r="AM617" s="253"/>
      <c r="AN617" s="253"/>
      <c r="AO617" s="253"/>
      <c r="AP617" s="253"/>
      <c r="AQ617" s="253"/>
      <c r="AR617" s="253"/>
      <c r="AS617" s="253"/>
      <c r="AT617" s="253"/>
      <c r="AU617" s="253"/>
      <c r="AV617" s="253"/>
      <c r="AW617" s="253"/>
      <c r="AX617" s="253"/>
      <c r="AY617" s="253"/>
      <c r="AZ617" s="253"/>
      <c r="BA617" s="253"/>
      <c r="BB617" s="253"/>
      <c r="BC617" s="253"/>
      <c r="BD617" s="253"/>
      <c r="BE617" s="253"/>
      <c r="BF617" s="253"/>
      <c r="BG617" s="253"/>
      <c r="BH617" s="253"/>
      <c r="BI617" s="253"/>
      <c r="BJ617" s="253"/>
      <c r="BK617" s="253"/>
      <c r="BL617" s="253"/>
      <c r="BM617" s="253"/>
      <c r="BN617" s="253"/>
      <c r="BO617" s="253"/>
      <c r="BP617" s="253"/>
      <c r="BQ617" s="253"/>
      <c r="BR617" s="253"/>
      <c r="BS617" s="253"/>
      <c r="BT617" s="253"/>
      <c r="BU617" s="253"/>
      <c r="BV617" s="253"/>
      <c r="BW617" s="253"/>
      <c r="BX617" s="253"/>
      <c r="BY617" s="253"/>
      <c r="BZ617" s="253"/>
      <c r="CA617" s="253"/>
      <c r="CB617" s="253"/>
      <c r="CC617" s="253"/>
      <c r="CD617" s="253"/>
      <c r="CE617" s="253"/>
      <c r="CF617" s="253"/>
      <c r="CG617" s="253"/>
      <c r="CH617" s="253"/>
      <c r="CI617" s="253"/>
      <c r="CJ617" s="253"/>
      <c r="CK617" s="253"/>
      <c r="CL617" s="253"/>
      <c r="CM617" s="253"/>
      <c r="CN617" s="253"/>
      <c r="CO617" s="253"/>
      <c r="CP617" s="253"/>
      <c r="CQ617" s="253"/>
      <c r="CR617" s="253"/>
      <c r="CS617" s="253"/>
      <c r="CT617" s="253"/>
      <c r="CU617" s="253"/>
      <c r="CV617" s="253"/>
      <c r="CW617" s="253"/>
      <c r="CX617" s="253"/>
      <c r="CY617" s="253"/>
      <c r="CZ617" s="253"/>
      <c r="DA617" s="253"/>
      <c r="DB617" s="253"/>
      <c r="DC617" s="253"/>
      <c r="DD617" s="253"/>
      <c r="DE617" s="253"/>
      <c r="DF617" s="253"/>
      <c r="DG617" s="253"/>
      <c r="DH617" s="253"/>
      <c r="DI617" s="253"/>
      <c r="DJ617" s="253"/>
      <c r="DK617" s="253"/>
      <c r="DL617" s="253"/>
      <c r="DM617" s="253"/>
      <c r="DN617" s="253"/>
      <c r="DO617" s="253"/>
      <c r="DP617" s="253"/>
      <c r="DQ617" s="253"/>
      <c r="DR617" s="253"/>
      <c r="DS617" s="253"/>
      <c r="DT617" s="253"/>
      <c r="DU617" s="253"/>
      <c r="DV617" s="253"/>
      <c r="DW617" s="253"/>
      <c r="DX617" s="253"/>
      <c r="DY617" s="253"/>
      <c r="DZ617" s="253"/>
      <c r="EA617" s="253"/>
      <c r="EB617" s="253"/>
      <c r="EC617" s="253"/>
      <c r="ED617" s="253"/>
      <c r="EE617" s="253"/>
      <c r="EF617" s="253"/>
      <c r="EG617" s="253"/>
      <c r="EH617" s="253"/>
      <c r="EI617" s="253"/>
      <c r="EJ617" s="253"/>
      <c r="EK617" s="253"/>
      <c r="EL617" s="253"/>
      <c r="EM617" s="253"/>
      <c r="EN617" s="253"/>
      <c r="EO617" s="253"/>
      <c r="EP617" s="253"/>
      <c r="EQ617" s="253"/>
      <c r="ER617" s="253"/>
      <c r="ES617" s="253"/>
      <c r="ET617" s="253"/>
      <c r="EU617" s="253"/>
      <c r="EV617" s="253"/>
      <c r="EW617" s="253"/>
      <c r="EX617" s="253"/>
      <c r="EY617" s="253"/>
      <c r="EZ617" s="253"/>
      <c r="FA617" s="253"/>
      <c r="FB617" s="253"/>
      <c r="FC617" s="253"/>
      <c r="FD617" s="253"/>
      <c r="FE617" s="253"/>
      <c r="FF617" s="253"/>
      <c r="FG617" s="253"/>
      <c r="FH617" s="253"/>
      <c r="FI617" s="253"/>
      <c r="FJ617" s="253"/>
      <c r="FK617" s="253"/>
      <c r="FL617" s="253"/>
      <c r="FM617" s="253"/>
      <c r="FN617" s="253"/>
      <c r="FO617" s="253"/>
      <c r="FP617" s="253"/>
      <c r="FQ617" s="253"/>
      <c r="FR617" s="253"/>
      <c r="FS617" s="253"/>
      <c r="FT617" s="253"/>
      <c r="FU617" s="253"/>
      <c r="FV617" s="253"/>
      <c r="FW617" s="253"/>
      <c r="FX617" s="253"/>
      <c r="FY617" s="253"/>
      <c r="FZ617" s="253"/>
      <c r="GA617" s="253"/>
      <c r="GB617" s="253"/>
      <c r="GC617" s="253"/>
      <c r="GD617" s="253"/>
      <c r="GE617" s="253"/>
      <c r="GF617" s="253"/>
      <c r="GG617" s="253"/>
      <c r="GH617" s="253"/>
      <c r="GI617" s="253"/>
      <c r="GJ617" s="253"/>
      <c r="GK617" s="253"/>
      <c r="GL617" s="253"/>
      <c r="GM617" s="253"/>
      <c r="GN617" s="253"/>
      <c r="GO617" s="253"/>
      <c r="GP617" s="253"/>
      <c r="GQ617" s="253"/>
      <c r="GR617" s="253"/>
      <c r="GS617" s="253"/>
      <c r="GT617" s="253"/>
      <c r="GU617" s="253"/>
      <c r="GV617" s="253"/>
      <c r="GW617" s="253"/>
      <c r="GX617" s="253"/>
      <c r="GY617" s="253"/>
      <c r="GZ617" s="253"/>
      <c r="HA617" s="253"/>
      <c r="HB617" s="253"/>
      <c r="HC617" s="253"/>
      <c r="HD617" s="253"/>
      <c r="HE617" s="253"/>
      <c r="HF617" s="253"/>
    </row>
    <row r="618" spans="1:214" s="312" customFormat="1" ht="15" customHeight="1" x14ac:dyDescent="0.25">
      <c r="A618" s="252"/>
      <c r="B618" s="253"/>
      <c r="C618" s="253"/>
      <c r="D618" s="253"/>
      <c r="E618" s="253"/>
      <c r="F618" s="253"/>
      <c r="G618" s="253"/>
      <c r="H618" s="253"/>
      <c r="I618" s="253"/>
      <c r="J618" s="253"/>
      <c r="K618" s="253"/>
      <c r="L618" s="253"/>
      <c r="M618" s="253"/>
      <c r="N618" s="253"/>
      <c r="O618" s="253"/>
      <c r="P618" s="253"/>
      <c r="Q618" s="253"/>
      <c r="R618" s="253"/>
      <c r="S618" s="253"/>
      <c r="T618" s="253"/>
      <c r="U618" s="253" t="s">
        <v>811</v>
      </c>
      <c r="V618" s="253"/>
      <c r="W618" s="253"/>
      <c r="X618" s="253"/>
      <c r="Y618" s="253"/>
      <c r="Z618" s="253"/>
      <c r="AA618" s="253"/>
      <c r="AB618" s="253"/>
      <c r="AC618" s="253" t="s">
        <v>332</v>
      </c>
      <c r="AD618" s="253"/>
      <c r="AE618" s="253"/>
      <c r="AF618" s="253"/>
      <c r="AG618" s="253"/>
      <c r="AH618" s="253"/>
      <c r="AI618" s="253"/>
      <c r="AJ618" s="253"/>
      <c r="AK618" s="253"/>
      <c r="AL618" s="253"/>
      <c r="AM618" s="253"/>
      <c r="AN618" s="253"/>
      <c r="AO618" s="253"/>
      <c r="AP618" s="253"/>
      <c r="AQ618" s="253"/>
      <c r="AR618" s="253"/>
      <c r="AS618" s="253"/>
      <c r="AT618" s="253"/>
      <c r="AU618" s="253"/>
      <c r="AV618" s="253"/>
      <c r="AW618" s="253"/>
      <c r="AX618" s="253"/>
      <c r="AY618" s="253"/>
      <c r="AZ618" s="253"/>
      <c r="BA618" s="253"/>
      <c r="BB618" s="253"/>
      <c r="BC618" s="253"/>
      <c r="BD618" s="253"/>
      <c r="BE618" s="253"/>
      <c r="BF618" s="253"/>
      <c r="BG618" s="253"/>
      <c r="BH618" s="253"/>
      <c r="BI618" s="253"/>
      <c r="BJ618" s="253"/>
      <c r="BK618" s="253"/>
      <c r="BL618" s="253"/>
      <c r="BM618" s="253"/>
      <c r="BN618" s="253"/>
      <c r="BO618" s="253"/>
      <c r="BP618" s="253"/>
      <c r="BQ618" s="253"/>
      <c r="BR618" s="253"/>
      <c r="BS618" s="253"/>
      <c r="BT618" s="253"/>
      <c r="BU618" s="253"/>
      <c r="BV618" s="253"/>
      <c r="BW618" s="253"/>
      <c r="BX618" s="253"/>
      <c r="BY618" s="253"/>
      <c r="BZ618" s="253"/>
      <c r="CA618" s="253"/>
      <c r="CB618" s="253"/>
      <c r="CC618" s="253"/>
      <c r="CD618" s="253"/>
      <c r="CE618" s="253"/>
      <c r="CF618" s="253"/>
      <c r="CG618" s="253"/>
      <c r="CH618" s="253"/>
      <c r="CI618" s="253"/>
      <c r="CJ618" s="253"/>
      <c r="CK618" s="253"/>
      <c r="CL618" s="253"/>
      <c r="CM618" s="253"/>
      <c r="CN618" s="253"/>
      <c r="CO618" s="253"/>
      <c r="CP618" s="253"/>
      <c r="CQ618" s="253"/>
      <c r="CR618" s="253"/>
      <c r="CS618" s="253"/>
      <c r="CT618" s="253"/>
      <c r="CU618" s="253"/>
      <c r="CV618" s="253"/>
      <c r="CW618" s="253"/>
      <c r="CX618" s="253"/>
      <c r="CY618" s="253"/>
      <c r="CZ618" s="253"/>
      <c r="DA618" s="253"/>
      <c r="DB618" s="253"/>
      <c r="DC618" s="253"/>
      <c r="DD618" s="253"/>
      <c r="DE618" s="253"/>
      <c r="DF618" s="253"/>
      <c r="DG618" s="253"/>
      <c r="DH618" s="253"/>
      <c r="DI618" s="253"/>
      <c r="DJ618" s="253"/>
      <c r="DK618" s="253"/>
      <c r="DL618" s="253"/>
      <c r="DM618" s="253"/>
      <c r="DN618" s="253"/>
      <c r="DO618" s="253"/>
      <c r="DP618" s="253"/>
      <c r="DQ618" s="253"/>
      <c r="DR618" s="253"/>
      <c r="DS618" s="253"/>
      <c r="DT618" s="253"/>
      <c r="DU618" s="253"/>
      <c r="DV618" s="253"/>
      <c r="DW618" s="253"/>
      <c r="DX618" s="253"/>
      <c r="DY618" s="253"/>
      <c r="DZ618" s="253"/>
      <c r="EA618" s="253"/>
      <c r="EB618" s="253"/>
      <c r="EC618" s="253"/>
      <c r="ED618" s="253"/>
      <c r="EE618" s="253"/>
      <c r="EF618" s="253"/>
      <c r="EG618" s="253"/>
      <c r="EH618" s="253"/>
      <c r="EI618" s="253"/>
      <c r="EJ618" s="253"/>
      <c r="EK618" s="253"/>
      <c r="EL618" s="253"/>
      <c r="EM618" s="253"/>
      <c r="EN618" s="253"/>
      <c r="EO618" s="253"/>
      <c r="EP618" s="253"/>
      <c r="EQ618" s="253"/>
      <c r="ER618" s="253"/>
      <c r="ES618" s="253"/>
      <c r="ET618" s="253"/>
      <c r="EU618" s="253"/>
      <c r="EV618" s="253"/>
      <c r="EW618" s="253"/>
      <c r="EX618" s="253"/>
      <c r="EY618" s="253"/>
      <c r="EZ618" s="253"/>
      <c r="FA618" s="253"/>
      <c r="FB618" s="253"/>
      <c r="FC618" s="253"/>
      <c r="FD618" s="253"/>
      <c r="FE618" s="253"/>
      <c r="FF618" s="253"/>
      <c r="FG618" s="253"/>
      <c r="FH618" s="253"/>
      <c r="FI618" s="253"/>
      <c r="FJ618" s="253"/>
      <c r="FK618" s="253"/>
      <c r="FL618" s="253"/>
      <c r="FM618" s="253"/>
      <c r="FN618" s="253"/>
      <c r="FO618" s="253"/>
      <c r="FP618" s="253"/>
      <c r="FQ618" s="253"/>
      <c r="FR618" s="253"/>
      <c r="FS618" s="253"/>
      <c r="FT618" s="253"/>
      <c r="FU618" s="253"/>
      <c r="FV618" s="253"/>
      <c r="FW618" s="253"/>
      <c r="FX618" s="253"/>
      <c r="FY618" s="253"/>
      <c r="FZ618" s="253"/>
      <c r="GA618" s="253"/>
      <c r="GB618" s="253"/>
      <c r="GC618" s="253"/>
      <c r="GD618" s="253"/>
      <c r="GE618" s="253"/>
      <c r="GF618" s="253"/>
      <c r="GG618" s="253"/>
      <c r="GH618" s="253"/>
      <c r="GI618" s="253"/>
      <c r="GJ618" s="253"/>
      <c r="GK618" s="253"/>
      <c r="GL618" s="253"/>
      <c r="GM618" s="253"/>
      <c r="GN618" s="253"/>
      <c r="GO618" s="253"/>
      <c r="GP618" s="253"/>
      <c r="GQ618" s="253"/>
      <c r="GR618" s="253"/>
      <c r="GS618" s="253"/>
      <c r="GT618" s="253"/>
      <c r="GU618" s="253"/>
      <c r="GV618" s="253"/>
      <c r="GW618" s="253"/>
      <c r="GX618" s="253"/>
      <c r="GY618" s="253"/>
      <c r="GZ618" s="253"/>
      <c r="HA618" s="253"/>
      <c r="HB618" s="253"/>
      <c r="HC618" s="253"/>
      <c r="HD618" s="253"/>
      <c r="HE618" s="253"/>
      <c r="HF618" s="253"/>
    </row>
    <row r="619" spans="1:214" s="312" customFormat="1" ht="15" customHeight="1" x14ac:dyDescent="0.25">
      <c r="A619" s="252"/>
      <c r="B619" s="253"/>
      <c r="C619" s="253"/>
      <c r="D619" s="253"/>
      <c r="E619" s="253"/>
      <c r="F619" s="253"/>
      <c r="G619" s="253"/>
      <c r="H619" s="253"/>
      <c r="I619" s="253"/>
      <c r="J619" s="253"/>
      <c r="K619" s="253"/>
      <c r="L619" s="253"/>
      <c r="M619" s="253"/>
      <c r="N619" s="253"/>
      <c r="O619" s="253"/>
      <c r="P619" s="253"/>
      <c r="Q619" s="253"/>
      <c r="R619" s="253"/>
      <c r="S619" s="253"/>
      <c r="T619" s="253"/>
      <c r="U619" s="253" t="s">
        <v>812</v>
      </c>
      <c r="V619" s="253"/>
      <c r="W619" s="253"/>
      <c r="X619" s="253"/>
      <c r="Y619" s="253"/>
      <c r="Z619" s="253"/>
      <c r="AA619" s="253"/>
      <c r="AB619" s="253"/>
      <c r="AC619" s="253" t="s">
        <v>393</v>
      </c>
      <c r="AD619" s="253"/>
      <c r="AE619" s="253"/>
      <c r="AF619" s="253"/>
      <c r="AG619" s="253"/>
      <c r="AH619" s="253"/>
      <c r="AI619" s="253"/>
      <c r="AJ619" s="253"/>
      <c r="AK619" s="253"/>
      <c r="AL619" s="253"/>
      <c r="AM619" s="253"/>
      <c r="AN619" s="253"/>
      <c r="AO619" s="253"/>
      <c r="AP619" s="253"/>
      <c r="AQ619" s="253"/>
      <c r="AR619" s="253"/>
      <c r="AS619" s="253"/>
      <c r="AT619" s="253"/>
      <c r="AU619" s="253"/>
      <c r="AV619" s="253"/>
      <c r="AW619" s="253"/>
      <c r="AX619" s="253"/>
      <c r="AY619" s="253"/>
      <c r="AZ619" s="253"/>
      <c r="BA619" s="253"/>
      <c r="BB619" s="253"/>
      <c r="BC619" s="253"/>
      <c r="BD619" s="253"/>
      <c r="BE619" s="253"/>
      <c r="BF619" s="253"/>
      <c r="BG619" s="253"/>
      <c r="BH619" s="253"/>
      <c r="BI619" s="253"/>
      <c r="BJ619" s="253"/>
      <c r="BK619" s="253"/>
      <c r="BL619" s="253"/>
      <c r="BM619" s="253"/>
      <c r="BN619" s="253"/>
      <c r="BO619" s="253"/>
      <c r="BP619" s="253"/>
      <c r="BQ619" s="253"/>
      <c r="BR619" s="253"/>
      <c r="BS619" s="253"/>
      <c r="BT619" s="253"/>
      <c r="BU619" s="253"/>
      <c r="BV619" s="253"/>
      <c r="BW619" s="253"/>
      <c r="BX619" s="253"/>
      <c r="BY619" s="253"/>
      <c r="BZ619" s="253"/>
      <c r="CA619" s="253"/>
      <c r="CB619" s="253"/>
      <c r="CC619" s="253"/>
      <c r="CD619" s="253"/>
      <c r="CE619" s="253"/>
      <c r="CF619" s="253"/>
      <c r="CG619" s="253"/>
      <c r="CH619" s="253"/>
      <c r="CI619" s="253"/>
      <c r="CJ619" s="253"/>
      <c r="CK619" s="253"/>
      <c r="CL619" s="253"/>
      <c r="CM619" s="253"/>
      <c r="CN619" s="253"/>
      <c r="CO619" s="253"/>
      <c r="CP619" s="253"/>
      <c r="CQ619" s="253"/>
      <c r="CR619" s="253"/>
      <c r="CS619" s="253"/>
      <c r="CT619" s="253"/>
      <c r="CU619" s="253"/>
      <c r="CV619" s="253"/>
      <c r="CW619" s="253"/>
      <c r="CX619" s="253"/>
      <c r="CY619" s="253"/>
      <c r="CZ619" s="253"/>
      <c r="DA619" s="253"/>
      <c r="DB619" s="253"/>
      <c r="DC619" s="253"/>
      <c r="DD619" s="253"/>
      <c r="DE619" s="253"/>
      <c r="DF619" s="253"/>
      <c r="DG619" s="253"/>
      <c r="DH619" s="253"/>
      <c r="DI619" s="253"/>
      <c r="DJ619" s="253"/>
      <c r="DK619" s="253"/>
      <c r="DL619" s="253"/>
      <c r="DM619" s="253"/>
      <c r="DN619" s="253"/>
      <c r="DO619" s="253"/>
      <c r="DP619" s="253"/>
      <c r="DQ619" s="253"/>
      <c r="DR619" s="253"/>
      <c r="DS619" s="253"/>
      <c r="DT619" s="253"/>
      <c r="DU619" s="253"/>
      <c r="DV619" s="253"/>
      <c r="DW619" s="253"/>
      <c r="DX619" s="253"/>
      <c r="DY619" s="253"/>
      <c r="DZ619" s="253"/>
      <c r="EA619" s="253"/>
      <c r="EB619" s="253"/>
      <c r="EC619" s="253"/>
      <c r="ED619" s="253"/>
      <c r="EE619" s="253"/>
      <c r="EF619" s="253"/>
      <c r="EG619" s="253"/>
      <c r="EH619" s="253"/>
      <c r="EI619" s="253"/>
      <c r="EJ619" s="253"/>
      <c r="EK619" s="253"/>
      <c r="EL619" s="253"/>
      <c r="EM619" s="253"/>
      <c r="EN619" s="253"/>
      <c r="EO619" s="253"/>
      <c r="EP619" s="253"/>
      <c r="EQ619" s="253"/>
      <c r="ER619" s="253"/>
      <c r="ES619" s="253"/>
      <c r="ET619" s="253"/>
      <c r="EU619" s="253"/>
      <c r="EV619" s="253"/>
      <c r="EW619" s="253"/>
      <c r="EX619" s="253"/>
      <c r="EY619" s="253"/>
      <c r="EZ619" s="253"/>
      <c r="FA619" s="253"/>
      <c r="FB619" s="253"/>
      <c r="FC619" s="253"/>
      <c r="FD619" s="253"/>
      <c r="FE619" s="253"/>
      <c r="FF619" s="253"/>
      <c r="FG619" s="253"/>
      <c r="FH619" s="253"/>
      <c r="FI619" s="253"/>
      <c r="FJ619" s="253"/>
      <c r="FK619" s="253"/>
      <c r="FL619" s="253"/>
      <c r="FM619" s="253"/>
      <c r="FN619" s="253"/>
      <c r="FO619" s="253"/>
      <c r="FP619" s="253"/>
      <c r="FQ619" s="253"/>
      <c r="FR619" s="253"/>
      <c r="FS619" s="253"/>
      <c r="FT619" s="253"/>
      <c r="FU619" s="253"/>
      <c r="FV619" s="253"/>
      <c r="FW619" s="253"/>
      <c r="FX619" s="253"/>
      <c r="FY619" s="253"/>
      <c r="FZ619" s="253"/>
      <c r="GA619" s="253"/>
      <c r="GB619" s="253"/>
      <c r="GC619" s="253"/>
      <c r="GD619" s="253"/>
      <c r="GE619" s="253"/>
      <c r="GF619" s="253"/>
      <c r="GG619" s="253"/>
      <c r="GH619" s="253"/>
      <c r="GI619" s="253"/>
      <c r="GJ619" s="253"/>
      <c r="GK619" s="253"/>
      <c r="GL619" s="253"/>
      <c r="GM619" s="253"/>
      <c r="GN619" s="253"/>
      <c r="GO619" s="253"/>
      <c r="GP619" s="253"/>
      <c r="GQ619" s="253"/>
      <c r="GR619" s="253"/>
      <c r="GS619" s="253"/>
      <c r="GT619" s="253"/>
      <c r="GU619" s="253"/>
      <c r="GV619" s="253"/>
      <c r="GW619" s="253"/>
      <c r="GX619" s="253"/>
      <c r="GY619" s="253"/>
      <c r="GZ619" s="253"/>
      <c r="HA619" s="253"/>
      <c r="HB619" s="253"/>
      <c r="HC619" s="253"/>
      <c r="HD619" s="253"/>
      <c r="HE619" s="253"/>
      <c r="HF619" s="253"/>
    </row>
    <row r="620" spans="1:214" s="312" customFormat="1" ht="15" customHeight="1" x14ac:dyDescent="0.25">
      <c r="A620" s="252"/>
      <c r="B620" s="253"/>
      <c r="C620" s="253"/>
      <c r="D620" s="253"/>
      <c r="E620" s="253"/>
      <c r="F620" s="253"/>
      <c r="G620" s="253"/>
      <c r="H620" s="253"/>
      <c r="I620" s="253"/>
      <c r="J620" s="253"/>
      <c r="K620" s="253"/>
      <c r="L620" s="253"/>
      <c r="M620" s="253"/>
      <c r="N620" s="253"/>
      <c r="O620" s="253"/>
      <c r="P620" s="253"/>
      <c r="Q620" s="253"/>
      <c r="R620" s="253"/>
      <c r="S620" s="253"/>
      <c r="T620" s="253"/>
      <c r="U620" s="253" t="s">
        <v>813</v>
      </c>
      <c r="V620" s="253"/>
      <c r="W620" s="253"/>
      <c r="X620" s="253"/>
      <c r="Y620" s="253"/>
      <c r="Z620" s="253"/>
      <c r="AA620" s="253"/>
      <c r="AB620" s="253"/>
      <c r="AC620" s="253" t="s">
        <v>393</v>
      </c>
      <c r="AD620" s="253"/>
      <c r="AE620" s="253"/>
      <c r="AF620" s="253"/>
      <c r="AG620" s="253"/>
      <c r="AH620" s="253"/>
      <c r="AI620" s="253"/>
      <c r="AJ620" s="253"/>
      <c r="AK620" s="253"/>
      <c r="AL620" s="253"/>
      <c r="AM620" s="253"/>
      <c r="AN620" s="253"/>
      <c r="AO620" s="253"/>
      <c r="AP620" s="253"/>
      <c r="AQ620" s="253"/>
      <c r="AR620" s="253"/>
      <c r="AS620" s="253"/>
      <c r="AT620" s="253"/>
      <c r="AU620" s="253"/>
      <c r="AV620" s="253"/>
      <c r="AW620" s="253"/>
      <c r="AX620" s="253"/>
      <c r="AY620" s="253"/>
      <c r="AZ620" s="253"/>
      <c r="BA620" s="253"/>
      <c r="BB620" s="253"/>
      <c r="BC620" s="253"/>
      <c r="BD620" s="253"/>
      <c r="BE620" s="253"/>
      <c r="BF620" s="253"/>
      <c r="BG620" s="253"/>
      <c r="BH620" s="253"/>
      <c r="BI620" s="253"/>
      <c r="BJ620" s="253"/>
      <c r="BK620" s="253"/>
      <c r="BL620" s="253"/>
      <c r="BM620" s="253"/>
      <c r="BN620" s="253"/>
      <c r="BO620" s="253"/>
      <c r="BP620" s="253"/>
      <c r="BQ620" s="253"/>
      <c r="BR620" s="253"/>
      <c r="BS620" s="253"/>
      <c r="BT620" s="253"/>
      <c r="BU620" s="253"/>
      <c r="BV620" s="253"/>
      <c r="BW620" s="253"/>
      <c r="BX620" s="253"/>
      <c r="BY620" s="253"/>
      <c r="BZ620" s="253"/>
      <c r="CA620" s="253"/>
      <c r="CB620" s="253"/>
      <c r="CC620" s="253"/>
      <c r="CD620" s="253"/>
      <c r="CE620" s="253"/>
      <c r="CF620" s="253"/>
      <c r="CG620" s="253"/>
      <c r="CH620" s="253"/>
      <c r="CI620" s="253"/>
      <c r="CJ620" s="253"/>
      <c r="CK620" s="253"/>
      <c r="CL620" s="253"/>
      <c r="CM620" s="253"/>
      <c r="CN620" s="253"/>
      <c r="CO620" s="253"/>
      <c r="CP620" s="253"/>
      <c r="CQ620" s="253"/>
      <c r="CR620" s="253"/>
      <c r="CS620" s="253"/>
      <c r="CT620" s="253"/>
      <c r="CU620" s="253"/>
      <c r="CV620" s="253"/>
      <c r="CW620" s="253"/>
      <c r="CX620" s="253"/>
      <c r="CY620" s="253"/>
      <c r="CZ620" s="253"/>
      <c r="DA620" s="253"/>
      <c r="DB620" s="253"/>
      <c r="DC620" s="253"/>
      <c r="DD620" s="253"/>
      <c r="DE620" s="253"/>
      <c r="DF620" s="253"/>
      <c r="DG620" s="253"/>
      <c r="DH620" s="253"/>
      <c r="DI620" s="253"/>
      <c r="DJ620" s="253"/>
      <c r="DK620" s="253"/>
      <c r="DL620" s="253"/>
      <c r="DM620" s="253"/>
      <c r="DN620" s="253"/>
      <c r="DO620" s="253"/>
      <c r="DP620" s="253"/>
      <c r="DQ620" s="253"/>
      <c r="DR620" s="253"/>
      <c r="DS620" s="253"/>
      <c r="DT620" s="253"/>
      <c r="DU620" s="253"/>
      <c r="DV620" s="253"/>
      <c r="DW620" s="253"/>
      <c r="DX620" s="253"/>
      <c r="DY620" s="253"/>
      <c r="DZ620" s="253"/>
      <c r="EA620" s="253"/>
      <c r="EB620" s="253"/>
      <c r="EC620" s="253"/>
      <c r="ED620" s="253"/>
      <c r="EE620" s="253"/>
      <c r="EF620" s="253"/>
      <c r="EG620" s="253"/>
      <c r="EH620" s="253"/>
      <c r="EI620" s="253"/>
      <c r="EJ620" s="253"/>
      <c r="EK620" s="253"/>
      <c r="EL620" s="253"/>
      <c r="EM620" s="253"/>
      <c r="EN620" s="253"/>
      <c r="EO620" s="253"/>
      <c r="EP620" s="253"/>
      <c r="EQ620" s="253"/>
      <c r="ER620" s="253"/>
      <c r="ES620" s="253"/>
      <c r="ET620" s="253"/>
      <c r="EU620" s="253"/>
      <c r="EV620" s="253"/>
      <c r="EW620" s="253"/>
      <c r="EX620" s="253"/>
      <c r="EY620" s="253"/>
      <c r="EZ620" s="253"/>
      <c r="FA620" s="253"/>
      <c r="FB620" s="253"/>
      <c r="FC620" s="253"/>
      <c r="FD620" s="253"/>
      <c r="FE620" s="253"/>
      <c r="FF620" s="253"/>
      <c r="FG620" s="253"/>
      <c r="FH620" s="253"/>
      <c r="FI620" s="253"/>
      <c r="FJ620" s="253"/>
      <c r="FK620" s="253"/>
      <c r="FL620" s="253"/>
      <c r="FM620" s="253"/>
      <c r="FN620" s="253"/>
      <c r="FO620" s="253"/>
      <c r="FP620" s="253"/>
      <c r="FQ620" s="253"/>
      <c r="FR620" s="253"/>
      <c r="FS620" s="253"/>
      <c r="FT620" s="253"/>
      <c r="FU620" s="253"/>
      <c r="FV620" s="253"/>
      <c r="FW620" s="253"/>
      <c r="FX620" s="253"/>
      <c r="FY620" s="253"/>
      <c r="FZ620" s="253"/>
      <c r="GA620" s="253"/>
      <c r="GB620" s="253"/>
      <c r="GC620" s="253"/>
      <c r="GD620" s="253"/>
      <c r="GE620" s="253"/>
      <c r="GF620" s="253"/>
      <c r="GG620" s="253"/>
      <c r="GH620" s="253"/>
      <c r="GI620" s="253"/>
      <c r="GJ620" s="253"/>
      <c r="GK620" s="253"/>
      <c r="GL620" s="253"/>
      <c r="GM620" s="253"/>
      <c r="GN620" s="253"/>
      <c r="GO620" s="253"/>
      <c r="GP620" s="253"/>
      <c r="GQ620" s="253"/>
      <c r="GR620" s="253"/>
      <c r="GS620" s="253"/>
      <c r="GT620" s="253"/>
      <c r="GU620" s="253"/>
      <c r="GV620" s="253"/>
      <c r="GW620" s="253"/>
      <c r="GX620" s="253"/>
      <c r="GY620" s="253"/>
      <c r="GZ620" s="253"/>
      <c r="HA620" s="253"/>
      <c r="HB620" s="253"/>
      <c r="HC620" s="253"/>
      <c r="HD620" s="253"/>
      <c r="HE620" s="253"/>
      <c r="HF620" s="253"/>
    </row>
    <row r="621" spans="1:214" s="312" customFormat="1" ht="15" customHeight="1" x14ac:dyDescent="0.25">
      <c r="A621" s="252"/>
      <c r="B621" s="253"/>
      <c r="C621" s="253"/>
      <c r="D621" s="253"/>
      <c r="E621" s="253"/>
      <c r="F621" s="253"/>
      <c r="G621" s="253"/>
      <c r="H621" s="253"/>
      <c r="I621" s="253"/>
      <c r="J621" s="253"/>
      <c r="K621" s="253"/>
      <c r="L621" s="253"/>
      <c r="M621" s="253"/>
      <c r="N621" s="253"/>
      <c r="O621" s="253"/>
      <c r="P621" s="253"/>
      <c r="Q621" s="253"/>
      <c r="R621" s="253"/>
      <c r="S621" s="253"/>
      <c r="T621" s="253"/>
      <c r="U621" s="253" t="s">
        <v>814</v>
      </c>
      <c r="V621" s="253"/>
      <c r="W621" s="253"/>
      <c r="X621" s="253"/>
      <c r="Y621" s="253"/>
      <c r="Z621" s="253"/>
      <c r="AA621" s="253"/>
      <c r="AB621" s="253"/>
      <c r="AC621" s="253" t="s">
        <v>318</v>
      </c>
      <c r="AD621" s="253"/>
      <c r="AE621" s="253"/>
      <c r="AF621" s="253"/>
      <c r="AG621" s="253"/>
      <c r="AH621" s="253"/>
      <c r="AI621" s="253"/>
      <c r="AJ621" s="253"/>
      <c r="AK621" s="253"/>
      <c r="AL621" s="253"/>
      <c r="AM621" s="253"/>
      <c r="AN621" s="253"/>
      <c r="AO621" s="253"/>
      <c r="AP621" s="253"/>
      <c r="AQ621" s="253"/>
      <c r="AR621" s="253"/>
      <c r="AS621" s="253"/>
      <c r="AT621" s="253"/>
      <c r="AU621" s="253"/>
      <c r="AV621" s="253"/>
      <c r="AW621" s="253"/>
      <c r="AX621" s="253"/>
      <c r="AY621" s="253"/>
      <c r="AZ621" s="253"/>
      <c r="BA621" s="253"/>
      <c r="BB621" s="253"/>
      <c r="BC621" s="253"/>
      <c r="BD621" s="253"/>
      <c r="BE621" s="253"/>
      <c r="BF621" s="253"/>
      <c r="BG621" s="253"/>
      <c r="BH621" s="253"/>
      <c r="BI621" s="253"/>
      <c r="BJ621" s="253"/>
      <c r="BK621" s="253"/>
      <c r="BL621" s="253"/>
      <c r="BM621" s="253"/>
      <c r="BN621" s="253"/>
      <c r="BO621" s="253"/>
      <c r="BP621" s="253"/>
      <c r="BQ621" s="253"/>
      <c r="BR621" s="253"/>
      <c r="BS621" s="253"/>
      <c r="BT621" s="253"/>
      <c r="BU621" s="253"/>
      <c r="BV621" s="253"/>
      <c r="BW621" s="253"/>
      <c r="BX621" s="253"/>
      <c r="BY621" s="253"/>
      <c r="BZ621" s="253"/>
      <c r="CA621" s="253"/>
      <c r="CB621" s="253"/>
      <c r="CC621" s="253"/>
      <c r="CD621" s="253"/>
      <c r="CE621" s="253"/>
      <c r="CF621" s="253"/>
      <c r="CG621" s="253"/>
      <c r="CH621" s="253"/>
      <c r="CI621" s="253"/>
      <c r="CJ621" s="253"/>
      <c r="CK621" s="253"/>
      <c r="CL621" s="253"/>
      <c r="CM621" s="253"/>
      <c r="CN621" s="253"/>
      <c r="CO621" s="253"/>
      <c r="CP621" s="253"/>
      <c r="CQ621" s="253"/>
      <c r="CR621" s="253"/>
      <c r="CS621" s="253"/>
      <c r="CT621" s="253"/>
      <c r="CU621" s="253"/>
      <c r="CV621" s="253"/>
      <c r="CW621" s="253"/>
      <c r="CX621" s="253"/>
      <c r="CY621" s="253"/>
      <c r="CZ621" s="253"/>
      <c r="DA621" s="253"/>
      <c r="DB621" s="253"/>
      <c r="DC621" s="253"/>
      <c r="DD621" s="253"/>
      <c r="DE621" s="253"/>
      <c r="DF621" s="253"/>
      <c r="DG621" s="253"/>
      <c r="DH621" s="253"/>
      <c r="DI621" s="253"/>
      <c r="DJ621" s="253"/>
      <c r="DK621" s="253"/>
      <c r="DL621" s="253"/>
      <c r="DM621" s="253"/>
      <c r="DN621" s="253"/>
      <c r="DO621" s="253"/>
      <c r="DP621" s="253"/>
      <c r="DQ621" s="253"/>
      <c r="DR621" s="253"/>
      <c r="DS621" s="253"/>
      <c r="DT621" s="253"/>
      <c r="DU621" s="253"/>
      <c r="DV621" s="253"/>
      <c r="DW621" s="253"/>
      <c r="DX621" s="253"/>
      <c r="DY621" s="253"/>
      <c r="DZ621" s="253"/>
      <c r="EA621" s="253"/>
      <c r="EB621" s="253"/>
      <c r="EC621" s="253"/>
      <c r="ED621" s="253"/>
      <c r="EE621" s="253"/>
      <c r="EF621" s="253"/>
      <c r="EG621" s="253"/>
      <c r="EH621" s="253"/>
      <c r="EI621" s="253"/>
      <c r="EJ621" s="253"/>
      <c r="EK621" s="253"/>
      <c r="EL621" s="253"/>
      <c r="EM621" s="253"/>
      <c r="EN621" s="253"/>
      <c r="EO621" s="253"/>
      <c r="EP621" s="253"/>
      <c r="EQ621" s="253"/>
      <c r="ER621" s="253"/>
      <c r="ES621" s="253"/>
      <c r="ET621" s="253"/>
      <c r="EU621" s="253"/>
      <c r="EV621" s="253"/>
      <c r="EW621" s="253"/>
      <c r="EX621" s="253"/>
      <c r="EY621" s="253"/>
      <c r="EZ621" s="253"/>
      <c r="FA621" s="253"/>
      <c r="FB621" s="253"/>
      <c r="FC621" s="253"/>
      <c r="FD621" s="253"/>
      <c r="FE621" s="253"/>
      <c r="FF621" s="253"/>
      <c r="FG621" s="253"/>
      <c r="FH621" s="253"/>
      <c r="FI621" s="253"/>
      <c r="FJ621" s="253"/>
      <c r="FK621" s="253"/>
      <c r="FL621" s="253"/>
      <c r="FM621" s="253"/>
      <c r="FN621" s="253"/>
      <c r="FO621" s="253"/>
      <c r="FP621" s="253"/>
      <c r="FQ621" s="253"/>
      <c r="FR621" s="253"/>
      <c r="FS621" s="253"/>
      <c r="FT621" s="253"/>
      <c r="FU621" s="253"/>
      <c r="FV621" s="253"/>
      <c r="FW621" s="253"/>
      <c r="FX621" s="253"/>
      <c r="FY621" s="253"/>
      <c r="FZ621" s="253"/>
      <c r="GA621" s="253"/>
      <c r="GB621" s="253"/>
      <c r="GC621" s="253"/>
      <c r="GD621" s="253"/>
      <c r="GE621" s="253"/>
      <c r="GF621" s="253"/>
      <c r="GG621" s="253"/>
      <c r="GH621" s="253"/>
      <c r="GI621" s="253"/>
      <c r="GJ621" s="253"/>
      <c r="GK621" s="253"/>
      <c r="GL621" s="253"/>
      <c r="GM621" s="253"/>
      <c r="GN621" s="253"/>
      <c r="GO621" s="253"/>
      <c r="GP621" s="253"/>
      <c r="GQ621" s="253"/>
      <c r="GR621" s="253"/>
      <c r="GS621" s="253"/>
      <c r="GT621" s="253"/>
      <c r="GU621" s="253"/>
      <c r="GV621" s="253"/>
      <c r="GW621" s="253"/>
      <c r="GX621" s="253"/>
      <c r="GY621" s="253"/>
      <c r="GZ621" s="253"/>
      <c r="HA621" s="253"/>
      <c r="HB621" s="253"/>
      <c r="HC621" s="253"/>
      <c r="HD621" s="253"/>
      <c r="HE621" s="253"/>
      <c r="HF621" s="253"/>
    </row>
    <row r="622" spans="1:214" s="312" customFormat="1" ht="15" customHeight="1" x14ac:dyDescent="0.25">
      <c r="A622" s="252"/>
      <c r="B622" s="253"/>
      <c r="C622" s="253"/>
      <c r="D622" s="253"/>
      <c r="E622" s="253"/>
      <c r="F622" s="253"/>
      <c r="G622" s="253"/>
      <c r="H622" s="253"/>
      <c r="I622" s="253"/>
      <c r="J622" s="253"/>
      <c r="K622" s="253"/>
      <c r="L622" s="253"/>
      <c r="M622" s="253"/>
      <c r="N622" s="253"/>
      <c r="O622" s="253"/>
      <c r="P622" s="253"/>
      <c r="Q622" s="253"/>
      <c r="R622" s="253"/>
      <c r="S622" s="253"/>
      <c r="T622" s="253"/>
      <c r="U622" s="253" t="s">
        <v>815</v>
      </c>
      <c r="V622" s="253"/>
      <c r="W622" s="253"/>
      <c r="X622" s="253"/>
      <c r="Y622" s="253"/>
      <c r="Z622" s="253"/>
      <c r="AA622" s="253"/>
      <c r="AB622" s="253"/>
      <c r="AC622" s="253" t="s">
        <v>357</v>
      </c>
      <c r="AD622" s="253"/>
      <c r="AE622" s="253"/>
      <c r="AF622" s="253"/>
      <c r="AG622" s="253"/>
      <c r="AH622" s="253"/>
      <c r="AI622" s="253"/>
      <c r="AJ622" s="253"/>
      <c r="AK622" s="253"/>
      <c r="AL622" s="253"/>
      <c r="AM622" s="253"/>
      <c r="AN622" s="253"/>
      <c r="AO622" s="253"/>
      <c r="AP622" s="253"/>
      <c r="AQ622" s="253"/>
      <c r="AR622" s="253"/>
      <c r="AS622" s="253"/>
      <c r="AT622" s="253"/>
      <c r="AU622" s="253"/>
      <c r="AV622" s="253"/>
      <c r="AW622" s="253"/>
      <c r="AX622" s="253"/>
      <c r="AY622" s="253"/>
      <c r="AZ622" s="253"/>
      <c r="BA622" s="253"/>
      <c r="BB622" s="253"/>
      <c r="BC622" s="253"/>
      <c r="BD622" s="253"/>
      <c r="BE622" s="253"/>
      <c r="BF622" s="253"/>
      <c r="BG622" s="253"/>
      <c r="BH622" s="253"/>
      <c r="BI622" s="253"/>
      <c r="BJ622" s="253"/>
      <c r="BK622" s="253"/>
      <c r="BL622" s="253"/>
      <c r="BM622" s="253"/>
      <c r="BN622" s="253"/>
      <c r="BO622" s="253"/>
      <c r="BP622" s="253"/>
      <c r="BQ622" s="253"/>
      <c r="BR622" s="253"/>
      <c r="BS622" s="253"/>
      <c r="BT622" s="253"/>
      <c r="BU622" s="253"/>
      <c r="BV622" s="253"/>
      <c r="BW622" s="253"/>
      <c r="BX622" s="253"/>
      <c r="BY622" s="253"/>
      <c r="BZ622" s="253"/>
      <c r="CA622" s="253"/>
      <c r="CB622" s="253"/>
      <c r="CC622" s="253"/>
      <c r="CD622" s="253"/>
      <c r="CE622" s="253"/>
      <c r="CF622" s="253"/>
      <c r="CG622" s="253"/>
      <c r="CH622" s="253"/>
      <c r="CI622" s="253"/>
      <c r="CJ622" s="253"/>
      <c r="CK622" s="253"/>
      <c r="CL622" s="253"/>
      <c r="CM622" s="253"/>
      <c r="CN622" s="253"/>
      <c r="CO622" s="253"/>
      <c r="CP622" s="253"/>
      <c r="CQ622" s="253"/>
      <c r="CR622" s="253"/>
      <c r="CS622" s="253"/>
      <c r="CT622" s="253"/>
      <c r="CU622" s="253"/>
      <c r="CV622" s="253"/>
      <c r="CW622" s="253"/>
      <c r="CX622" s="253"/>
      <c r="CY622" s="253"/>
      <c r="CZ622" s="253"/>
      <c r="DA622" s="253"/>
      <c r="DB622" s="253"/>
      <c r="DC622" s="253"/>
      <c r="DD622" s="253"/>
      <c r="DE622" s="253"/>
      <c r="DF622" s="253"/>
      <c r="DG622" s="253"/>
      <c r="DH622" s="253"/>
      <c r="DI622" s="253"/>
      <c r="DJ622" s="253"/>
      <c r="DK622" s="253"/>
      <c r="DL622" s="253"/>
      <c r="DM622" s="253"/>
      <c r="DN622" s="253"/>
      <c r="DO622" s="253"/>
      <c r="DP622" s="253"/>
      <c r="DQ622" s="253"/>
      <c r="DR622" s="253"/>
      <c r="DS622" s="253"/>
      <c r="DT622" s="253"/>
      <c r="DU622" s="253"/>
      <c r="DV622" s="253"/>
      <c r="DW622" s="253"/>
      <c r="DX622" s="253"/>
      <c r="DY622" s="253"/>
      <c r="DZ622" s="253"/>
      <c r="EA622" s="253"/>
      <c r="EB622" s="253"/>
      <c r="EC622" s="253"/>
      <c r="ED622" s="253"/>
      <c r="EE622" s="253"/>
      <c r="EF622" s="253"/>
      <c r="EG622" s="253"/>
      <c r="EH622" s="253"/>
      <c r="EI622" s="253"/>
      <c r="EJ622" s="253"/>
      <c r="EK622" s="253"/>
      <c r="EL622" s="253"/>
      <c r="EM622" s="253"/>
      <c r="EN622" s="253"/>
      <c r="EO622" s="253"/>
      <c r="EP622" s="253"/>
      <c r="EQ622" s="253"/>
      <c r="ER622" s="253"/>
      <c r="ES622" s="253"/>
      <c r="ET622" s="253"/>
      <c r="EU622" s="253"/>
      <c r="EV622" s="253"/>
      <c r="EW622" s="253"/>
      <c r="EX622" s="253"/>
      <c r="EY622" s="253"/>
      <c r="EZ622" s="253"/>
      <c r="FA622" s="253"/>
      <c r="FB622" s="253"/>
      <c r="FC622" s="253"/>
      <c r="FD622" s="253"/>
      <c r="FE622" s="253"/>
      <c r="FF622" s="253"/>
      <c r="FG622" s="253"/>
      <c r="FH622" s="253"/>
      <c r="FI622" s="253"/>
      <c r="FJ622" s="253"/>
      <c r="FK622" s="253"/>
      <c r="FL622" s="253"/>
      <c r="FM622" s="253"/>
      <c r="FN622" s="253"/>
      <c r="FO622" s="253"/>
      <c r="FP622" s="253"/>
      <c r="FQ622" s="253"/>
      <c r="FR622" s="253"/>
      <c r="FS622" s="253"/>
      <c r="FT622" s="253"/>
      <c r="FU622" s="253"/>
      <c r="FV622" s="253"/>
      <c r="FW622" s="253"/>
      <c r="FX622" s="253"/>
      <c r="FY622" s="253"/>
      <c r="FZ622" s="253"/>
      <c r="GA622" s="253"/>
      <c r="GB622" s="253"/>
      <c r="GC622" s="253"/>
      <c r="GD622" s="253"/>
      <c r="GE622" s="253"/>
      <c r="GF622" s="253"/>
      <c r="GG622" s="253"/>
      <c r="GH622" s="253"/>
      <c r="GI622" s="253"/>
      <c r="GJ622" s="253"/>
      <c r="GK622" s="253"/>
      <c r="GL622" s="253"/>
      <c r="GM622" s="253"/>
      <c r="GN622" s="253"/>
      <c r="GO622" s="253"/>
      <c r="GP622" s="253"/>
      <c r="GQ622" s="253"/>
      <c r="GR622" s="253"/>
      <c r="GS622" s="253"/>
      <c r="GT622" s="253"/>
      <c r="GU622" s="253"/>
      <c r="GV622" s="253"/>
      <c r="GW622" s="253"/>
      <c r="GX622" s="253"/>
      <c r="GY622" s="253"/>
      <c r="GZ622" s="253"/>
      <c r="HA622" s="253"/>
      <c r="HB622" s="253"/>
      <c r="HC622" s="253"/>
      <c r="HD622" s="253"/>
      <c r="HE622" s="253"/>
      <c r="HF622" s="253"/>
    </row>
    <row r="623" spans="1:214" s="312" customFormat="1" ht="15" customHeight="1" x14ac:dyDescent="0.25">
      <c r="A623" s="252"/>
      <c r="B623" s="253"/>
      <c r="C623" s="253"/>
      <c r="D623" s="253"/>
      <c r="E623" s="253"/>
      <c r="F623" s="253"/>
      <c r="G623" s="253"/>
      <c r="H623" s="253"/>
      <c r="I623" s="253"/>
      <c r="J623" s="253"/>
      <c r="K623" s="253"/>
      <c r="L623" s="253"/>
      <c r="M623" s="253"/>
      <c r="N623" s="253"/>
      <c r="O623" s="253"/>
      <c r="P623" s="253"/>
      <c r="Q623" s="253"/>
      <c r="R623" s="253"/>
      <c r="S623" s="253"/>
      <c r="T623" s="253"/>
      <c r="U623" s="253" t="s">
        <v>289</v>
      </c>
      <c r="V623" s="253"/>
      <c r="W623" s="253"/>
      <c r="X623" s="253"/>
      <c r="Y623" s="253"/>
      <c r="Z623" s="253"/>
      <c r="AA623" s="253"/>
      <c r="AB623" s="253"/>
      <c r="AC623" s="253" t="s">
        <v>329</v>
      </c>
      <c r="AD623" s="253"/>
      <c r="AE623" s="253"/>
      <c r="AF623" s="253"/>
      <c r="AG623" s="253"/>
      <c r="AH623" s="253"/>
      <c r="AI623" s="253"/>
      <c r="AJ623" s="253"/>
      <c r="AK623" s="253"/>
      <c r="AL623" s="253"/>
      <c r="AM623" s="253"/>
      <c r="AN623" s="253"/>
      <c r="AO623" s="253"/>
      <c r="AP623" s="253"/>
      <c r="AQ623" s="253"/>
      <c r="AR623" s="253"/>
      <c r="AS623" s="253"/>
      <c r="AT623" s="253"/>
      <c r="AU623" s="253"/>
      <c r="AV623" s="253"/>
      <c r="AW623" s="253"/>
      <c r="AX623" s="253"/>
      <c r="AY623" s="253"/>
      <c r="AZ623" s="253"/>
      <c r="BA623" s="253"/>
      <c r="BB623" s="253"/>
      <c r="BC623" s="253"/>
      <c r="BD623" s="253"/>
      <c r="BE623" s="253"/>
      <c r="BF623" s="253"/>
      <c r="BG623" s="253"/>
      <c r="BH623" s="253"/>
      <c r="BI623" s="253"/>
      <c r="BJ623" s="253"/>
      <c r="BK623" s="253"/>
      <c r="BL623" s="253"/>
      <c r="BM623" s="253"/>
      <c r="BN623" s="253"/>
      <c r="BO623" s="253"/>
      <c r="BP623" s="253"/>
      <c r="BQ623" s="253"/>
      <c r="BR623" s="253"/>
      <c r="BS623" s="253"/>
      <c r="BT623" s="253"/>
      <c r="BU623" s="253"/>
      <c r="BV623" s="253"/>
      <c r="BW623" s="253"/>
      <c r="BX623" s="253"/>
      <c r="BY623" s="253"/>
      <c r="BZ623" s="253"/>
      <c r="CA623" s="253"/>
      <c r="CB623" s="253"/>
      <c r="CC623" s="253"/>
      <c r="CD623" s="253"/>
      <c r="CE623" s="253"/>
      <c r="CF623" s="253"/>
      <c r="CG623" s="253"/>
      <c r="CH623" s="253"/>
      <c r="CI623" s="253"/>
      <c r="CJ623" s="253"/>
      <c r="CK623" s="253"/>
      <c r="CL623" s="253"/>
      <c r="CM623" s="253"/>
      <c r="CN623" s="253"/>
      <c r="CO623" s="253"/>
      <c r="CP623" s="253"/>
      <c r="CQ623" s="253"/>
      <c r="CR623" s="253"/>
      <c r="CS623" s="253"/>
      <c r="CT623" s="253"/>
      <c r="CU623" s="253"/>
      <c r="CV623" s="253"/>
      <c r="CW623" s="253"/>
      <c r="CX623" s="253"/>
      <c r="CY623" s="253"/>
      <c r="CZ623" s="253"/>
      <c r="DA623" s="253"/>
      <c r="DB623" s="253"/>
      <c r="DC623" s="253"/>
      <c r="DD623" s="253"/>
      <c r="DE623" s="253"/>
      <c r="DF623" s="253"/>
      <c r="DG623" s="253"/>
      <c r="DH623" s="253"/>
      <c r="DI623" s="253"/>
      <c r="DJ623" s="253"/>
      <c r="DK623" s="253"/>
      <c r="DL623" s="253"/>
      <c r="DM623" s="253"/>
      <c r="DN623" s="253"/>
      <c r="DO623" s="253"/>
      <c r="DP623" s="253"/>
      <c r="DQ623" s="253"/>
      <c r="DR623" s="253"/>
      <c r="DS623" s="253"/>
      <c r="DT623" s="253"/>
      <c r="DU623" s="253"/>
      <c r="DV623" s="253"/>
      <c r="DW623" s="253"/>
      <c r="DX623" s="253"/>
      <c r="DY623" s="253"/>
      <c r="DZ623" s="253"/>
      <c r="EA623" s="253"/>
      <c r="EB623" s="253"/>
      <c r="EC623" s="253"/>
      <c r="ED623" s="253"/>
      <c r="EE623" s="253"/>
      <c r="EF623" s="253"/>
      <c r="EG623" s="253"/>
      <c r="EH623" s="253"/>
      <c r="EI623" s="253"/>
      <c r="EJ623" s="253"/>
      <c r="EK623" s="253"/>
      <c r="EL623" s="253"/>
      <c r="EM623" s="253"/>
      <c r="EN623" s="253"/>
      <c r="EO623" s="253"/>
      <c r="EP623" s="253"/>
      <c r="EQ623" s="253"/>
      <c r="ER623" s="253"/>
      <c r="ES623" s="253"/>
      <c r="ET623" s="253"/>
      <c r="EU623" s="253"/>
      <c r="EV623" s="253"/>
      <c r="EW623" s="253"/>
      <c r="EX623" s="253"/>
      <c r="EY623" s="253"/>
      <c r="EZ623" s="253"/>
      <c r="FA623" s="253"/>
      <c r="FB623" s="253"/>
      <c r="FC623" s="253"/>
      <c r="FD623" s="253"/>
      <c r="FE623" s="253"/>
      <c r="FF623" s="253"/>
      <c r="FG623" s="253"/>
      <c r="FH623" s="253"/>
      <c r="FI623" s="253"/>
      <c r="FJ623" s="253"/>
      <c r="FK623" s="253"/>
      <c r="FL623" s="253"/>
      <c r="FM623" s="253"/>
      <c r="FN623" s="253"/>
      <c r="FO623" s="253"/>
      <c r="FP623" s="253"/>
      <c r="FQ623" s="253"/>
      <c r="FR623" s="253"/>
      <c r="FS623" s="253"/>
      <c r="FT623" s="253"/>
      <c r="FU623" s="253"/>
      <c r="FV623" s="253"/>
      <c r="FW623" s="253"/>
      <c r="FX623" s="253"/>
      <c r="FY623" s="253"/>
      <c r="FZ623" s="253"/>
      <c r="GA623" s="253"/>
      <c r="GB623" s="253"/>
      <c r="GC623" s="253"/>
      <c r="GD623" s="253"/>
      <c r="GE623" s="253"/>
      <c r="GF623" s="253"/>
      <c r="GG623" s="253"/>
      <c r="GH623" s="253"/>
      <c r="GI623" s="253"/>
      <c r="GJ623" s="253"/>
      <c r="GK623" s="253"/>
      <c r="GL623" s="253"/>
      <c r="GM623" s="253"/>
      <c r="GN623" s="253"/>
      <c r="GO623" s="253"/>
      <c r="GP623" s="253"/>
      <c r="GQ623" s="253"/>
      <c r="GR623" s="253"/>
      <c r="GS623" s="253"/>
      <c r="GT623" s="253"/>
      <c r="GU623" s="253"/>
      <c r="GV623" s="253"/>
      <c r="GW623" s="253"/>
      <c r="GX623" s="253"/>
      <c r="GY623" s="253"/>
      <c r="GZ623" s="253"/>
      <c r="HA623" s="253"/>
      <c r="HB623" s="253"/>
      <c r="HC623" s="253"/>
      <c r="HD623" s="253"/>
      <c r="HE623" s="253"/>
      <c r="HF623" s="253"/>
    </row>
    <row r="624" spans="1:214" s="312" customFormat="1" ht="15" customHeight="1" x14ac:dyDescent="0.25">
      <c r="A624" s="252"/>
      <c r="B624" s="253"/>
      <c r="C624" s="253"/>
      <c r="D624" s="253"/>
      <c r="E624" s="253"/>
      <c r="F624" s="253"/>
      <c r="G624" s="253"/>
      <c r="H624" s="253"/>
      <c r="I624" s="253"/>
      <c r="J624" s="253"/>
      <c r="K624" s="253"/>
      <c r="L624" s="253"/>
      <c r="M624" s="253"/>
      <c r="N624" s="253"/>
      <c r="O624" s="253"/>
      <c r="P624" s="253"/>
      <c r="Q624" s="253"/>
      <c r="R624" s="253"/>
      <c r="S624" s="253"/>
      <c r="T624" s="253"/>
      <c r="U624" s="253" t="s">
        <v>816</v>
      </c>
      <c r="V624" s="253"/>
      <c r="W624" s="253"/>
      <c r="X624" s="253"/>
      <c r="Y624" s="253"/>
      <c r="Z624" s="253"/>
      <c r="AA624" s="253"/>
      <c r="AB624" s="253"/>
      <c r="AC624" s="253" t="s">
        <v>332</v>
      </c>
      <c r="AD624" s="253"/>
      <c r="AE624" s="253"/>
      <c r="AF624" s="253"/>
      <c r="AG624" s="253"/>
      <c r="AH624" s="253"/>
      <c r="AI624" s="253"/>
      <c r="AJ624" s="253"/>
      <c r="AK624" s="253"/>
      <c r="AL624" s="253"/>
      <c r="AM624" s="253"/>
      <c r="AN624" s="253"/>
      <c r="AO624" s="253"/>
      <c r="AP624" s="253"/>
      <c r="AQ624" s="253"/>
      <c r="AR624" s="253"/>
      <c r="AS624" s="253"/>
      <c r="AT624" s="253"/>
      <c r="AU624" s="253"/>
      <c r="AV624" s="253"/>
      <c r="AW624" s="253"/>
      <c r="AX624" s="253"/>
      <c r="AY624" s="253"/>
      <c r="AZ624" s="253"/>
      <c r="BA624" s="253"/>
      <c r="BB624" s="253"/>
      <c r="BC624" s="253"/>
      <c r="BD624" s="253"/>
      <c r="BE624" s="253"/>
      <c r="BF624" s="253"/>
      <c r="BG624" s="253"/>
      <c r="BH624" s="253"/>
      <c r="BI624" s="253"/>
      <c r="BJ624" s="253"/>
      <c r="BK624" s="253"/>
      <c r="BL624" s="253"/>
      <c r="BM624" s="253"/>
      <c r="BN624" s="253"/>
      <c r="BO624" s="253"/>
      <c r="BP624" s="253"/>
      <c r="BQ624" s="253"/>
      <c r="BR624" s="253"/>
      <c r="BS624" s="253"/>
      <c r="BT624" s="253"/>
      <c r="BU624" s="253"/>
      <c r="BV624" s="253"/>
      <c r="BW624" s="253"/>
      <c r="BX624" s="253"/>
      <c r="BY624" s="253"/>
      <c r="BZ624" s="253"/>
      <c r="CA624" s="253"/>
      <c r="CB624" s="253"/>
      <c r="CC624" s="253"/>
      <c r="CD624" s="253"/>
      <c r="CE624" s="253"/>
      <c r="CF624" s="253"/>
      <c r="CG624" s="253"/>
      <c r="CH624" s="253"/>
      <c r="CI624" s="253"/>
      <c r="CJ624" s="253"/>
      <c r="CK624" s="253"/>
      <c r="CL624" s="253"/>
      <c r="CM624" s="253"/>
      <c r="CN624" s="253"/>
      <c r="CO624" s="253"/>
      <c r="CP624" s="253"/>
      <c r="CQ624" s="253"/>
      <c r="CR624" s="253"/>
      <c r="CS624" s="253"/>
      <c r="CT624" s="253"/>
      <c r="CU624" s="253"/>
      <c r="CV624" s="253"/>
      <c r="CW624" s="253"/>
      <c r="CX624" s="253"/>
      <c r="CY624" s="253"/>
      <c r="CZ624" s="253"/>
      <c r="DA624" s="253"/>
      <c r="DB624" s="253"/>
      <c r="DC624" s="253"/>
      <c r="DD624" s="253"/>
      <c r="DE624" s="253"/>
      <c r="DF624" s="253"/>
      <c r="DG624" s="253"/>
      <c r="DH624" s="253"/>
      <c r="DI624" s="253"/>
      <c r="DJ624" s="253"/>
      <c r="DK624" s="253"/>
      <c r="DL624" s="253"/>
      <c r="DM624" s="253"/>
      <c r="DN624" s="253"/>
      <c r="DO624" s="253"/>
      <c r="DP624" s="253"/>
      <c r="DQ624" s="253"/>
      <c r="DR624" s="253"/>
      <c r="DS624" s="253"/>
      <c r="DT624" s="253"/>
      <c r="DU624" s="253"/>
      <c r="DV624" s="253"/>
      <c r="DW624" s="253"/>
      <c r="DX624" s="253"/>
      <c r="DY624" s="253"/>
      <c r="DZ624" s="253"/>
      <c r="EA624" s="253"/>
      <c r="EB624" s="253"/>
      <c r="EC624" s="253"/>
      <c r="ED624" s="253"/>
      <c r="EE624" s="253"/>
      <c r="EF624" s="253"/>
      <c r="EG624" s="253"/>
      <c r="EH624" s="253"/>
      <c r="EI624" s="253"/>
      <c r="EJ624" s="253"/>
      <c r="EK624" s="253"/>
      <c r="EL624" s="253"/>
      <c r="EM624" s="253"/>
      <c r="EN624" s="253"/>
      <c r="EO624" s="253"/>
      <c r="EP624" s="253"/>
      <c r="EQ624" s="253"/>
      <c r="ER624" s="253"/>
      <c r="ES624" s="253"/>
      <c r="ET624" s="253"/>
      <c r="EU624" s="253"/>
      <c r="EV624" s="253"/>
      <c r="EW624" s="253"/>
      <c r="EX624" s="253"/>
      <c r="EY624" s="253"/>
      <c r="EZ624" s="253"/>
      <c r="FA624" s="253"/>
      <c r="FB624" s="253"/>
      <c r="FC624" s="253"/>
      <c r="FD624" s="253"/>
      <c r="FE624" s="253"/>
      <c r="FF624" s="253"/>
      <c r="FG624" s="253"/>
      <c r="FH624" s="253"/>
      <c r="FI624" s="253"/>
      <c r="FJ624" s="253"/>
      <c r="FK624" s="253"/>
      <c r="FL624" s="253"/>
      <c r="FM624" s="253"/>
      <c r="FN624" s="253"/>
      <c r="FO624" s="253"/>
      <c r="FP624" s="253"/>
      <c r="FQ624" s="253"/>
      <c r="FR624" s="253"/>
      <c r="FS624" s="253"/>
      <c r="FT624" s="253"/>
      <c r="FU624" s="253"/>
      <c r="FV624" s="253"/>
      <c r="FW624" s="253"/>
      <c r="FX624" s="253"/>
      <c r="FY624" s="253"/>
      <c r="FZ624" s="253"/>
      <c r="GA624" s="253"/>
      <c r="GB624" s="253"/>
      <c r="GC624" s="253"/>
      <c r="GD624" s="253"/>
      <c r="GE624" s="253"/>
      <c r="GF624" s="253"/>
      <c r="GG624" s="253"/>
      <c r="GH624" s="253"/>
      <c r="GI624" s="253"/>
      <c r="GJ624" s="253"/>
      <c r="GK624" s="253"/>
      <c r="GL624" s="253"/>
      <c r="GM624" s="253"/>
      <c r="GN624" s="253"/>
      <c r="GO624" s="253"/>
      <c r="GP624" s="253"/>
      <c r="GQ624" s="253"/>
      <c r="GR624" s="253"/>
      <c r="GS624" s="253"/>
      <c r="GT624" s="253"/>
      <c r="GU624" s="253"/>
      <c r="GV624" s="253"/>
      <c r="GW624" s="253"/>
      <c r="GX624" s="253"/>
      <c r="GY624" s="253"/>
      <c r="GZ624" s="253"/>
      <c r="HA624" s="253"/>
      <c r="HB624" s="253"/>
      <c r="HC624" s="253"/>
      <c r="HD624" s="253"/>
      <c r="HE624" s="253"/>
      <c r="HF624" s="253"/>
    </row>
    <row r="625" spans="1:214" s="312" customFormat="1" ht="15" customHeight="1" x14ac:dyDescent="0.25">
      <c r="A625" s="252"/>
      <c r="B625" s="253"/>
      <c r="C625" s="253"/>
      <c r="D625" s="253"/>
      <c r="E625" s="253"/>
      <c r="F625" s="253"/>
      <c r="G625" s="253"/>
      <c r="H625" s="253"/>
      <c r="I625" s="253"/>
      <c r="J625" s="253"/>
      <c r="K625" s="253"/>
      <c r="L625" s="253"/>
      <c r="M625" s="253"/>
      <c r="N625" s="253"/>
      <c r="O625" s="253"/>
      <c r="P625" s="253"/>
      <c r="Q625" s="253"/>
      <c r="R625" s="253"/>
      <c r="S625" s="253"/>
      <c r="T625" s="253"/>
      <c r="U625" s="253" t="s">
        <v>817</v>
      </c>
      <c r="V625" s="253"/>
      <c r="W625" s="253"/>
      <c r="X625" s="253"/>
      <c r="Y625" s="253"/>
      <c r="Z625" s="253"/>
      <c r="AA625" s="253"/>
      <c r="AB625" s="253"/>
      <c r="AC625" s="253" t="s">
        <v>320</v>
      </c>
      <c r="AD625" s="253"/>
      <c r="AE625" s="253"/>
      <c r="AF625" s="253"/>
      <c r="AG625" s="253"/>
      <c r="AH625" s="253"/>
      <c r="AI625" s="253"/>
      <c r="AJ625" s="253"/>
      <c r="AK625" s="253"/>
      <c r="AL625" s="253"/>
      <c r="AM625" s="253"/>
      <c r="AN625" s="253"/>
      <c r="AO625" s="253"/>
      <c r="AP625" s="253"/>
      <c r="AQ625" s="253"/>
      <c r="AR625" s="253"/>
      <c r="AS625" s="253"/>
      <c r="AT625" s="253"/>
      <c r="AU625" s="253"/>
      <c r="AV625" s="253"/>
      <c r="AW625" s="253"/>
      <c r="AX625" s="253"/>
      <c r="AY625" s="253"/>
      <c r="AZ625" s="253"/>
      <c r="BA625" s="253"/>
      <c r="BB625" s="253"/>
      <c r="BC625" s="253"/>
      <c r="BD625" s="253"/>
      <c r="BE625" s="253"/>
      <c r="BF625" s="253"/>
      <c r="BG625" s="253"/>
      <c r="BH625" s="253"/>
      <c r="BI625" s="253"/>
      <c r="BJ625" s="253"/>
      <c r="BK625" s="253"/>
      <c r="BL625" s="253"/>
      <c r="BM625" s="253"/>
      <c r="BN625" s="253"/>
      <c r="BO625" s="253"/>
      <c r="BP625" s="253"/>
      <c r="BQ625" s="253"/>
      <c r="BR625" s="253"/>
      <c r="BS625" s="253"/>
      <c r="BT625" s="253"/>
      <c r="BU625" s="253"/>
      <c r="BV625" s="253"/>
      <c r="BW625" s="253"/>
      <c r="BX625" s="253"/>
      <c r="BY625" s="253"/>
      <c r="BZ625" s="253"/>
      <c r="CA625" s="253"/>
      <c r="CB625" s="253"/>
      <c r="CC625" s="253"/>
      <c r="CD625" s="253"/>
      <c r="CE625" s="253"/>
      <c r="CF625" s="253"/>
      <c r="CG625" s="253"/>
      <c r="CH625" s="253"/>
      <c r="CI625" s="253"/>
      <c r="CJ625" s="253"/>
      <c r="CK625" s="253"/>
      <c r="CL625" s="253"/>
      <c r="CM625" s="253"/>
      <c r="CN625" s="253"/>
      <c r="CO625" s="253"/>
      <c r="CP625" s="253"/>
      <c r="CQ625" s="253"/>
      <c r="CR625" s="253"/>
      <c r="CS625" s="253"/>
      <c r="CT625" s="253"/>
      <c r="CU625" s="253"/>
      <c r="CV625" s="253"/>
      <c r="CW625" s="253"/>
      <c r="CX625" s="253"/>
      <c r="CY625" s="253"/>
      <c r="CZ625" s="253"/>
      <c r="DA625" s="253"/>
      <c r="DB625" s="253"/>
      <c r="DC625" s="253"/>
      <c r="DD625" s="253"/>
      <c r="DE625" s="253"/>
      <c r="DF625" s="253"/>
      <c r="DG625" s="253"/>
      <c r="DH625" s="253"/>
      <c r="DI625" s="253"/>
      <c r="DJ625" s="253"/>
      <c r="DK625" s="253"/>
      <c r="DL625" s="253"/>
      <c r="DM625" s="253"/>
      <c r="DN625" s="253"/>
      <c r="DO625" s="253"/>
      <c r="DP625" s="253"/>
      <c r="DQ625" s="253"/>
      <c r="DR625" s="253"/>
      <c r="DS625" s="253"/>
      <c r="DT625" s="253"/>
      <c r="DU625" s="253"/>
      <c r="DV625" s="253"/>
      <c r="DW625" s="253"/>
      <c r="DX625" s="253"/>
      <c r="DY625" s="253"/>
      <c r="DZ625" s="253"/>
      <c r="EA625" s="253"/>
      <c r="EB625" s="253"/>
      <c r="EC625" s="253"/>
      <c r="ED625" s="253"/>
      <c r="EE625" s="253"/>
      <c r="EF625" s="253"/>
      <c r="EG625" s="253"/>
      <c r="EH625" s="253"/>
      <c r="EI625" s="253"/>
      <c r="EJ625" s="253"/>
      <c r="EK625" s="253"/>
      <c r="EL625" s="253"/>
      <c r="EM625" s="253"/>
      <c r="EN625" s="253"/>
      <c r="EO625" s="253"/>
      <c r="EP625" s="253"/>
      <c r="EQ625" s="253"/>
      <c r="ER625" s="253"/>
      <c r="ES625" s="253"/>
      <c r="ET625" s="253"/>
      <c r="EU625" s="253"/>
      <c r="EV625" s="253"/>
      <c r="EW625" s="253"/>
      <c r="EX625" s="253"/>
      <c r="EY625" s="253"/>
      <c r="EZ625" s="253"/>
      <c r="FA625" s="253"/>
      <c r="FB625" s="253"/>
      <c r="FC625" s="253"/>
      <c r="FD625" s="253"/>
      <c r="FE625" s="253"/>
      <c r="FF625" s="253"/>
      <c r="FG625" s="253"/>
      <c r="FH625" s="253"/>
      <c r="FI625" s="253"/>
      <c r="FJ625" s="253"/>
      <c r="FK625" s="253"/>
      <c r="FL625" s="253"/>
      <c r="FM625" s="253"/>
      <c r="FN625" s="253"/>
      <c r="FO625" s="253"/>
      <c r="FP625" s="253"/>
      <c r="FQ625" s="253"/>
      <c r="FR625" s="253"/>
      <c r="FS625" s="253"/>
      <c r="FT625" s="253"/>
      <c r="FU625" s="253"/>
      <c r="FV625" s="253"/>
      <c r="FW625" s="253"/>
      <c r="FX625" s="253"/>
      <c r="FY625" s="253"/>
      <c r="FZ625" s="253"/>
      <c r="GA625" s="253"/>
      <c r="GB625" s="253"/>
      <c r="GC625" s="253"/>
      <c r="GD625" s="253"/>
      <c r="GE625" s="253"/>
      <c r="GF625" s="253"/>
      <c r="GG625" s="253"/>
      <c r="GH625" s="253"/>
      <c r="GI625" s="253"/>
      <c r="GJ625" s="253"/>
      <c r="GK625" s="253"/>
      <c r="GL625" s="253"/>
      <c r="GM625" s="253"/>
      <c r="GN625" s="253"/>
      <c r="GO625" s="253"/>
      <c r="GP625" s="253"/>
      <c r="GQ625" s="253"/>
      <c r="GR625" s="253"/>
      <c r="GS625" s="253"/>
      <c r="GT625" s="253"/>
      <c r="GU625" s="253"/>
      <c r="GV625" s="253"/>
      <c r="GW625" s="253"/>
      <c r="GX625" s="253"/>
      <c r="GY625" s="253"/>
      <c r="GZ625" s="253"/>
      <c r="HA625" s="253"/>
      <c r="HB625" s="253"/>
      <c r="HC625" s="253"/>
      <c r="HD625" s="253"/>
      <c r="HE625" s="253"/>
      <c r="HF625" s="253"/>
    </row>
    <row r="626" spans="1:214" s="312" customFormat="1" ht="15" customHeight="1" x14ac:dyDescent="0.25">
      <c r="A626" s="252"/>
      <c r="B626" s="253"/>
      <c r="C626" s="253"/>
      <c r="D626" s="253"/>
      <c r="E626" s="253"/>
      <c r="F626" s="253"/>
      <c r="G626" s="253"/>
      <c r="H626" s="253"/>
      <c r="I626" s="253"/>
      <c r="J626" s="253"/>
      <c r="K626" s="253"/>
      <c r="L626" s="253"/>
      <c r="M626" s="253"/>
      <c r="N626" s="253"/>
      <c r="O626" s="253"/>
      <c r="P626" s="253"/>
      <c r="Q626" s="253"/>
      <c r="R626" s="253"/>
      <c r="S626" s="253"/>
      <c r="T626" s="253"/>
      <c r="U626" s="253" t="s">
        <v>818</v>
      </c>
      <c r="V626" s="253"/>
      <c r="W626" s="253"/>
      <c r="X626" s="253"/>
      <c r="Y626" s="253"/>
      <c r="Z626" s="253"/>
      <c r="AA626" s="253"/>
      <c r="AB626" s="253"/>
      <c r="AC626" s="253" t="s">
        <v>323</v>
      </c>
      <c r="AD626" s="253"/>
      <c r="AE626" s="253"/>
      <c r="AF626" s="253"/>
      <c r="AG626" s="253"/>
      <c r="AH626" s="253"/>
      <c r="AI626" s="253"/>
      <c r="AJ626" s="253"/>
      <c r="AK626" s="253"/>
      <c r="AL626" s="253"/>
      <c r="AM626" s="253"/>
      <c r="AN626" s="253"/>
      <c r="AO626" s="253"/>
      <c r="AP626" s="253"/>
      <c r="AQ626" s="253"/>
      <c r="AR626" s="253"/>
      <c r="AS626" s="253"/>
      <c r="AT626" s="253"/>
      <c r="AU626" s="253"/>
      <c r="AV626" s="253"/>
      <c r="AW626" s="253"/>
      <c r="AX626" s="253"/>
      <c r="AY626" s="253"/>
      <c r="AZ626" s="253"/>
      <c r="BA626" s="253"/>
      <c r="BB626" s="253"/>
      <c r="BC626" s="253"/>
      <c r="BD626" s="253"/>
      <c r="BE626" s="253"/>
      <c r="BF626" s="253"/>
      <c r="BG626" s="253"/>
      <c r="BH626" s="253"/>
      <c r="BI626" s="253"/>
      <c r="BJ626" s="253"/>
      <c r="BK626" s="253"/>
      <c r="BL626" s="253"/>
      <c r="BM626" s="253"/>
      <c r="BN626" s="253"/>
      <c r="BO626" s="253"/>
      <c r="BP626" s="253"/>
      <c r="BQ626" s="253"/>
      <c r="BR626" s="253"/>
      <c r="BS626" s="253"/>
      <c r="BT626" s="253"/>
      <c r="BU626" s="253"/>
      <c r="BV626" s="253"/>
      <c r="BW626" s="253"/>
      <c r="BX626" s="253"/>
      <c r="BY626" s="253"/>
      <c r="BZ626" s="253"/>
      <c r="CA626" s="253"/>
      <c r="CB626" s="253"/>
      <c r="CC626" s="253"/>
      <c r="CD626" s="253"/>
      <c r="CE626" s="253"/>
      <c r="CF626" s="253"/>
      <c r="CG626" s="253"/>
      <c r="CH626" s="253"/>
      <c r="CI626" s="253"/>
      <c r="CJ626" s="253"/>
      <c r="CK626" s="253"/>
      <c r="CL626" s="253"/>
      <c r="CM626" s="253"/>
      <c r="CN626" s="253"/>
      <c r="CO626" s="253"/>
      <c r="CP626" s="253"/>
      <c r="CQ626" s="253"/>
      <c r="CR626" s="253"/>
      <c r="CS626" s="253"/>
      <c r="CT626" s="253"/>
      <c r="CU626" s="253"/>
      <c r="CV626" s="253"/>
      <c r="CW626" s="253"/>
      <c r="CX626" s="253"/>
      <c r="CY626" s="253"/>
      <c r="CZ626" s="253"/>
      <c r="DA626" s="253"/>
      <c r="DB626" s="253"/>
      <c r="DC626" s="253"/>
      <c r="DD626" s="253"/>
      <c r="DE626" s="253"/>
      <c r="DF626" s="253"/>
      <c r="DG626" s="253"/>
      <c r="DH626" s="253"/>
      <c r="DI626" s="253"/>
      <c r="DJ626" s="253"/>
      <c r="DK626" s="253"/>
      <c r="DL626" s="253"/>
      <c r="DM626" s="253"/>
      <c r="DN626" s="253"/>
      <c r="DO626" s="253"/>
      <c r="DP626" s="253"/>
      <c r="DQ626" s="253"/>
      <c r="DR626" s="253"/>
      <c r="DS626" s="253"/>
      <c r="DT626" s="253"/>
      <c r="DU626" s="253"/>
      <c r="DV626" s="253"/>
      <c r="DW626" s="253"/>
      <c r="DX626" s="253"/>
      <c r="DY626" s="253"/>
      <c r="DZ626" s="253"/>
      <c r="EA626" s="253"/>
      <c r="EB626" s="253"/>
      <c r="EC626" s="253"/>
      <c r="ED626" s="253"/>
      <c r="EE626" s="253"/>
      <c r="EF626" s="253"/>
      <c r="EG626" s="253"/>
      <c r="EH626" s="253"/>
      <c r="EI626" s="253"/>
      <c r="EJ626" s="253"/>
      <c r="EK626" s="253"/>
      <c r="EL626" s="253"/>
      <c r="EM626" s="253"/>
      <c r="EN626" s="253"/>
      <c r="EO626" s="253"/>
      <c r="EP626" s="253"/>
      <c r="EQ626" s="253"/>
      <c r="ER626" s="253"/>
      <c r="ES626" s="253"/>
      <c r="ET626" s="253"/>
      <c r="EU626" s="253"/>
      <c r="EV626" s="253"/>
      <c r="EW626" s="253"/>
      <c r="EX626" s="253"/>
      <c r="EY626" s="253"/>
      <c r="EZ626" s="253"/>
      <c r="FA626" s="253"/>
      <c r="FB626" s="253"/>
      <c r="FC626" s="253"/>
      <c r="FD626" s="253"/>
      <c r="FE626" s="253"/>
      <c r="FF626" s="253"/>
      <c r="FG626" s="253"/>
      <c r="FH626" s="253"/>
      <c r="FI626" s="253"/>
      <c r="FJ626" s="253"/>
      <c r="FK626" s="253"/>
      <c r="FL626" s="253"/>
      <c r="FM626" s="253"/>
      <c r="FN626" s="253"/>
      <c r="FO626" s="253"/>
      <c r="FP626" s="253"/>
      <c r="FQ626" s="253"/>
      <c r="FR626" s="253"/>
      <c r="FS626" s="253"/>
      <c r="FT626" s="253"/>
      <c r="FU626" s="253"/>
      <c r="FV626" s="253"/>
      <c r="FW626" s="253"/>
      <c r="FX626" s="253"/>
      <c r="FY626" s="253"/>
      <c r="FZ626" s="253"/>
      <c r="GA626" s="253"/>
      <c r="GB626" s="253"/>
      <c r="GC626" s="253"/>
      <c r="GD626" s="253"/>
      <c r="GE626" s="253"/>
      <c r="GF626" s="253"/>
      <c r="GG626" s="253"/>
      <c r="GH626" s="253"/>
      <c r="GI626" s="253"/>
      <c r="GJ626" s="253"/>
      <c r="GK626" s="253"/>
      <c r="GL626" s="253"/>
      <c r="GM626" s="253"/>
      <c r="GN626" s="253"/>
      <c r="GO626" s="253"/>
      <c r="GP626" s="253"/>
      <c r="GQ626" s="253"/>
      <c r="GR626" s="253"/>
      <c r="GS626" s="253"/>
      <c r="GT626" s="253"/>
      <c r="GU626" s="253"/>
      <c r="GV626" s="253"/>
      <c r="GW626" s="253"/>
      <c r="GX626" s="253"/>
      <c r="GY626" s="253"/>
      <c r="GZ626" s="253"/>
      <c r="HA626" s="253"/>
      <c r="HB626" s="253"/>
      <c r="HC626" s="253"/>
      <c r="HD626" s="253"/>
      <c r="HE626" s="253"/>
      <c r="HF626" s="253"/>
    </row>
    <row r="627" spans="1:214" s="312" customFormat="1" ht="15" customHeight="1" x14ac:dyDescent="0.25">
      <c r="A627" s="252"/>
      <c r="B627" s="253"/>
      <c r="C627" s="253"/>
      <c r="D627" s="253"/>
      <c r="E627" s="253"/>
      <c r="F627" s="253"/>
      <c r="G627" s="253"/>
      <c r="H627" s="253"/>
      <c r="I627" s="253"/>
      <c r="J627" s="253"/>
      <c r="K627" s="253"/>
      <c r="L627" s="253"/>
      <c r="M627" s="253"/>
      <c r="N627" s="253"/>
      <c r="O627" s="253"/>
      <c r="P627" s="253"/>
      <c r="Q627" s="253"/>
      <c r="R627" s="253"/>
      <c r="S627" s="253"/>
      <c r="T627" s="253"/>
      <c r="U627" s="253" t="s">
        <v>819</v>
      </c>
      <c r="V627" s="253"/>
      <c r="W627" s="253"/>
      <c r="X627" s="253"/>
      <c r="Y627" s="253"/>
      <c r="Z627" s="253"/>
      <c r="AA627" s="253"/>
      <c r="AB627" s="253"/>
      <c r="AC627" s="253" t="s">
        <v>332</v>
      </c>
      <c r="AD627" s="253"/>
      <c r="AE627" s="253"/>
      <c r="AF627" s="253"/>
      <c r="AG627" s="253"/>
      <c r="AH627" s="253"/>
      <c r="AI627" s="253"/>
      <c r="AJ627" s="253"/>
      <c r="AK627" s="253"/>
      <c r="AL627" s="253"/>
      <c r="AM627" s="253"/>
      <c r="AN627" s="253"/>
      <c r="AO627" s="253"/>
      <c r="AP627" s="253"/>
      <c r="AQ627" s="253"/>
      <c r="AR627" s="253"/>
      <c r="AS627" s="253"/>
      <c r="AT627" s="253"/>
      <c r="AU627" s="253"/>
      <c r="AV627" s="253"/>
      <c r="AW627" s="253"/>
      <c r="AX627" s="253"/>
      <c r="AY627" s="253"/>
      <c r="AZ627" s="253"/>
      <c r="BA627" s="253"/>
      <c r="BB627" s="253"/>
      <c r="BC627" s="253"/>
      <c r="BD627" s="253"/>
      <c r="BE627" s="253"/>
      <c r="BF627" s="253"/>
      <c r="BG627" s="253"/>
      <c r="BH627" s="253"/>
      <c r="BI627" s="253"/>
      <c r="BJ627" s="253"/>
      <c r="BK627" s="253"/>
      <c r="BL627" s="253"/>
      <c r="BM627" s="253"/>
      <c r="BN627" s="253"/>
      <c r="BO627" s="253"/>
      <c r="BP627" s="253"/>
      <c r="BQ627" s="253"/>
      <c r="BR627" s="253"/>
      <c r="BS627" s="253"/>
      <c r="BT627" s="253"/>
      <c r="BU627" s="253"/>
      <c r="BV627" s="253"/>
      <c r="BW627" s="253"/>
      <c r="BX627" s="253"/>
      <c r="BY627" s="253"/>
      <c r="BZ627" s="253"/>
      <c r="CA627" s="253"/>
      <c r="CB627" s="253"/>
      <c r="CC627" s="253"/>
      <c r="CD627" s="253"/>
      <c r="CE627" s="253"/>
      <c r="CF627" s="253"/>
      <c r="CG627" s="253"/>
      <c r="CH627" s="253"/>
      <c r="CI627" s="253"/>
      <c r="CJ627" s="253"/>
      <c r="CK627" s="253"/>
      <c r="CL627" s="253"/>
      <c r="CM627" s="253"/>
      <c r="CN627" s="253"/>
      <c r="CO627" s="253"/>
      <c r="CP627" s="253"/>
      <c r="CQ627" s="253"/>
      <c r="CR627" s="253"/>
      <c r="CS627" s="253"/>
      <c r="CT627" s="253"/>
      <c r="CU627" s="253"/>
      <c r="CV627" s="253"/>
      <c r="CW627" s="253"/>
      <c r="CX627" s="253"/>
      <c r="CY627" s="253"/>
      <c r="CZ627" s="253"/>
      <c r="DA627" s="253"/>
      <c r="DB627" s="253"/>
      <c r="DC627" s="253"/>
      <c r="DD627" s="253"/>
      <c r="DE627" s="253"/>
      <c r="DF627" s="253"/>
      <c r="DG627" s="253"/>
      <c r="DH627" s="253"/>
      <c r="DI627" s="253"/>
      <c r="DJ627" s="253"/>
      <c r="DK627" s="253"/>
      <c r="DL627" s="253"/>
      <c r="DM627" s="253"/>
      <c r="DN627" s="253"/>
      <c r="DO627" s="253"/>
      <c r="DP627" s="253"/>
      <c r="DQ627" s="253"/>
      <c r="DR627" s="253"/>
      <c r="DS627" s="253"/>
      <c r="DT627" s="253"/>
      <c r="DU627" s="253"/>
      <c r="DV627" s="253"/>
      <c r="DW627" s="253"/>
      <c r="DX627" s="253"/>
      <c r="DY627" s="253"/>
      <c r="DZ627" s="253"/>
      <c r="EA627" s="253"/>
      <c r="EB627" s="253"/>
      <c r="EC627" s="253"/>
      <c r="ED627" s="253"/>
      <c r="EE627" s="253"/>
      <c r="EF627" s="253"/>
      <c r="EG627" s="253"/>
      <c r="EH627" s="253"/>
      <c r="EI627" s="253"/>
      <c r="EJ627" s="253"/>
      <c r="EK627" s="253"/>
      <c r="EL627" s="253"/>
      <c r="EM627" s="253"/>
      <c r="EN627" s="253"/>
      <c r="EO627" s="253"/>
      <c r="EP627" s="253"/>
      <c r="EQ627" s="253"/>
      <c r="ER627" s="253"/>
      <c r="ES627" s="253"/>
      <c r="ET627" s="253"/>
      <c r="EU627" s="253"/>
      <c r="EV627" s="253"/>
      <c r="EW627" s="253"/>
      <c r="EX627" s="253"/>
      <c r="EY627" s="253"/>
      <c r="EZ627" s="253"/>
      <c r="FA627" s="253"/>
      <c r="FB627" s="253"/>
      <c r="FC627" s="253"/>
      <c r="FD627" s="253"/>
      <c r="FE627" s="253"/>
      <c r="FF627" s="253"/>
      <c r="FG627" s="253"/>
      <c r="FH627" s="253"/>
      <c r="FI627" s="253"/>
      <c r="FJ627" s="253"/>
      <c r="FK627" s="253"/>
      <c r="FL627" s="253"/>
      <c r="FM627" s="253"/>
      <c r="FN627" s="253"/>
      <c r="FO627" s="253"/>
      <c r="FP627" s="253"/>
      <c r="FQ627" s="253"/>
      <c r="FR627" s="253"/>
      <c r="FS627" s="253"/>
      <c r="FT627" s="253"/>
      <c r="FU627" s="253"/>
      <c r="FV627" s="253"/>
      <c r="FW627" s="253"/>
      <c r="FX627" s="253"/>
      <c r="FY627" s="253"/>
      <c r="FZ627" s="253"/>
      <c r="GA627" s="253"/>
      <c r="GB627" s="253"/>
      <c r="GC627" s="253"/>
      <c r="GD627" s="253"/>
      <c r="GE627" s="253"/>
      <c r="GF627" s="253"/>
      <c r="GG627" s="253"/>
      <c r="GH627" s="253"/>
      <c r="GI627" s="253"/>
      <c r="GJ627" s="253"/>
      <c r="GK627" s="253"/>
      <c r="GL627" s="253"/>
      <c r="GM627" s="253"/>
      <c r="GN627" s="253"/>
      <c r="GO627" s="253"/>
      <c r="GP627" s="253"/>
      <c r="GQ627" s="253"/>
      <c r="GR627" s="253"/>
      <c r="GS627" s="253"/>
      <c r="GT627" s="253"/>
      <c r="GU627" s="253"/>
      <c r="GV627" s="253"/>
      <c r="GW627" s="253"/>
      <c r="GX627" s="253"/>
      <c r="GY627" s="253"/>
      <c r="GZ627" s="253"/>
      <c r="HA627" s="253"/>
      <c r="HB627" s="253"/>
      <c r="HC627" s="253"/>
      <c r="HD627" s="253"/>
      <c r="HE627" s="253"/>
      <c r="HF627" s="253"/>
    </row>
    <row r="628" spans="1:214" s="312" customFormat="1" ht="15" customHeight="1" x14ac:dyDescent="0.25">
      <c r="A628" s="252"/>
      <c r="B628" s="253"/>
      <c r="C628" s="253"/>
      <c r="D628" s="253"/>
      <c r="E628" s="253"/>
      <c r="F628" s="253"/>
      <c r="G628" s="253"/>
      <c r="H628" s="253"/>
      <c r="I628" s="253"/>
      <c r="J628" s="253"/>
      <c r="K628" s="253"/>
      <c r="L628" s="253"/>
      <c r="M628" s="253"/>
      <c r="N628" s="253"/>
      <c r="O628" s="253"/>
      <c r="P628" s="253"/>
      <c r="Q628" s="253"/>
      <c r="R628" s="253"/>
      <c r="S628" s="253"/>
      <c r="T628" s="253"/>
      <c r="U628" s="253" t="s">
        <v>820</v>
      </c>
      <c r="V628" s="253"/>
      <c r="W628" s="253"/>
      <c r="X628" s="253"/>
      <c r="Y628" s="253"/>
      <c r="Z628" s="253"/>
      <c r="AA628" s="253"/>
      <c r="AB628" s="253"/>
      <c r="AC628" s="253" t="s">
        <v>323</v>
      </c>
      <c r="AD628" s="253"/>
      <c r="AE628" s="253"/>
      <c r="AF628" s="253"/>
      <c r="AG628" s="253"/>
      <c r="AH628" s="253"/>
      <c r="AI628" s="253"/>
      <c r="AJ628" s="253"/>
      <c r="AK628" s="253"/>
      <c r="AL628" s="253"/>
      <c r="AM628" s="253"/>
      <c r="AN628" s="253"/>
      <c r="AO628" s="253"/>
      <c r="AP628" s="253"/>
      <c r="AQ628" s="253"/>
      <c r="AR628" s="253"/>
      <c r="AS628" s="253"/>
      <c r="AT628" s="253"/>
      <c r="AU628" s="253"/>
      <c r="AV628" s="253"/>
      <c r="AW628" s="253"/>
      <c r="AX628" s="253"/>
      <c r="AY628" s="253"/>
      <c r="AZ628" s="253"/>
      <c r="BA628" s="253"/>
      <c r="BB628" s="253"/>
      <c r="BC628" s="253"/>
      <c r="BD628" s="253"/>
      <c r="BE628" s="253"/>
      <c r="BF628" s="253"/>
      <c r="BG628" s="253"/>
      <c r="BH628" s="253"/>
      <c r="BI628" s="253"/>
      <c r="BJ628" s="253"/>
      <c r="BK628" s="253"/>
      <c r="BL628" s="253"/>
      <c r="BM628" s="253"/>
      <c r="BN628" s="253"/>
      <c r="BO628" s="253"/>
      <c r="BP628" s="253"/>
      <c r="BQ628" s="253"/>
      <c r="BR628" s="253"/>
      <c r="BS628" s="253"/>
      <c r="BT628" s="253"/>
      <c r="BU628" s="253"/>
      <c r="BV628" s="253"/>
      <c r="BW628" s="253"/>
      <c r="BX628" s="253"/>
      <c r="BY628" s="253"/>
      <c r="BZ628" s="253"/>
      <c r="CA628" s="253"/>
      <c r="CB628" s="253"/>
      <c r="CC628" s="253"/>
      <c r="CD628" s="253"/>
      <c r="CE628" s="253"/>
      <c r="CF628" s="253"/>
      <c r="CG628" s="253"/>
      <c r="CH628" s="253"/>
      <c r="CI628" s="253"/>
      <c r="CJ628" s="253"/>
      <c r="CK628" s="253"/>
      <c r="CL628" s="253"/>
      <c r="CM628" s="253"/>
      <c r="CN628" s="253"/>
      <c r="CO628" s="253"/>
      <c r="CP628" s="253"/>
      <c r="CQ628" s="253"/>
      <c r="CR628" s="253"/>
      <c r="CS628" s="253"/>
      <c r="CT628" s="253"/>
      <c r="CU628" s="253"/>
      <c r="CV628" s="253"/>
      <c r="CW628" s="253"/>
      <c r="CX628" s="253"/>
      <c r="CY628" s="253"/>
      <c r="CZ628" s="253"/>
      <c r="DA628" s="253"/>
      <c r="DB628" s="253"/>
      <c r="DC628" s="253"/>
      <c r="DD628" s="253"/>
      <c r="DE628" s="253"/>
      <c r="DF628" s="253"/>
      <c r="DG628" s="253"/>
      <c r="DH628" s="253"/>
      <c r="DI628" s="253"/>
      <c r="DJ628" s="253"/>
      <c r="DK628" s="253"/>
      <c r="DL628" s="253"/>
      <c r="DM628" s="253"/>
      <c r="DN628" s="253"/>
      <c r="DO628" s="253"/>
      <c r="DP628" s="253"/>
      <c r="DQ628" s="253"/>
      <c r="DR628" s="253"/>
      <c r="DS628" s="253"/>
      <c r="DT628" s="253"/>
      <c r="DU628" s="253"/>
      <c r="DV628" s="253"/>
      <c r="DW628" s="253"/>
      <c r="DX628" s="253"/>
      <c r="DY628" s="253"/>
      <c r="DZ628" s="253"/>
      <c r="EA628" s="253"/>
      <c r="EB628" s="253"/>
      <c r="EC628" s="253"/>
      <c r="ED628" s="253"/>
      <c r="EE628" s="253"/>
      <c r="EF628" s="253"/>
      <c r="EG628" s="253"/>
      <c r="EH628" s="253"/>
      <c r="EI628" s="253"/>
      <c r="EJ628" s="253"/>
      <c r="EK628" s="253"/>
      <c r="EL628" s="253"/>
      <c r="EM628" s="253"/>
      <c r="EN628" s="253"/>
      <c r="EO628" s="253"/>
      <c r="EP628" s="253"/>
      <c r="EQ628" s="253"/>
      <c r="ER628" s="253"/>
      <c r="ES628" s="253"/>
      <c r="ET628" s="253"/>
      <c r="EU628" s="253"/>
      <c r="EV628" s="253"/>
      <c r="EW628" s="253"/>
      <c r="EX628" s="253"/>
      <c r="EY628" s="253"/>
      <c r="EZ628" s="253"/>
      <c r="FA628" s="253"/>
      <c r="FB628" s="253"/>
      <c r="FC628" s="253"/>
      <c r="FD628" s="253"/>
      <c r="FE628" s="253"/>
      <c r="FF628" s="253"/>
      <c r="FG628" s="253"/>
      <c r="FH628" s="253"/>
      <c r="FI628" s="253"/>
      <c r="FJ628" s="253"/>
      <c r="FK628" s="253"/>
      <c r="FL628" s="253"/>
      <c r="FM628" s="253"/>
      <c r="FN628" s="253"/>
      <c r="FO628" s="253"/>
      <c r="FP628" s="253"/>
      <c r="FQ628" s="253"/>
      <c r="FR628" s="253"/>
      <c r="FS628" s="253"/>
      <c r="FT628" s="253"/>
      <c r="FU628" s="253"/>
      <c r="FV628" s="253"/>
      <c r="FW628" s="253"/>
      <c r="FX628" s="253"/>
      <c r="FY628" s="253"/>
      <c r="FZ628" s="253"/>
      <c r="GA628" s="253"/>
      <c r="GB628" s="253"/>
      <c r="GC628" s="253"/>
      <c r="GD628" s="253"/>
      <c r="GE628" s="253"/>
      <c r="GF628" s="253"/>
      <c r="GG628" s="253"/>
      <c r="GH628" s="253"/>
      <c r="GI628" s="253"/>
      <c r="GJ628" s="253"/>
      <c r="GK628" s="253"/>
      <c r="GL628" s="253"/>
      <c r="GM628" s="253"/>
      <c r="GN628" s="253"/>
      <c r="GO628" s="253"/>
      <c r="GP628" s="253"/>
      <c r="GQ628" s="253"/>
      <c r="GR628" s="253"/>
      <c r="GS628" s="253"/>
      <c r="GT628" s="253"/>
      <c r="GU628" s="253"/>
      <c r="GV628" s="253"/>
      <c r="GW628" s="253"/>
      <c r="GX628" s="253"/>
      <c r="GY628" s="253"/>
      <c r="GZ628" s="253"/>
      <c r="HA628" s="253"/>
      <c r="HB628" s="253"/>
      <c r="HC628" s="253"/>
      <c r="HD628" s="253"/>
      <c r="HE628" s="253"/>
      <c r="HF628" s="253"/>
    </row>
    <row r="629" spans="1:214" s="312" customFormat="1" ht="15" customHeight="1" x14ac:dyDescent="0.25">
      <c r="A629" s="252"/>
      <c r="B629" s="253"/>
      <c r="C629" s="253"/>
      <c r="D629" s="253"/>
      <c r="E629" s="253"/>
      <c r="F629" s="253"/>
      <c r="G629" s="253"/>
      <c r="H629" s="253"/>
      <c r="I629" s="253"/>
      <c r="J629" s="253"/>
      <c r="K629" s="253"/>
      <c r="L629" s="253"/>
      <c r="M629" s="253"/>
      <c r="N629" s="253"/>
      <c r="O629" s="253"/>
      <c r="P629" s="253"/>
      <c r="Q629" s="253"/>
      <c r="R629" s="253"/>
      <c r="S629" s="253"/>
      <c r="T629" s="253"/>
      <c r="U629" s="253" t="s">
        <v>821</v>
      </c>
      <c r="V629" s="253"/>
      <c r="W629" s="253"/>
      <c r="X629" s="253"/>
      <c r="Y629" s="253"/>
      <c r="Z629" s="253"/>
      <c r="AA629" s="253"/>
      <c r="AB629" s="253"/>
      <c r="AC629" s="253" t="s">
        <v>323</v>
      </c>
      <c r="AD629" s="253"/>
      <c r="AE629" s="253"/>
      <c r="AF629" s="253"/>
      <c r="AG629" s="253"/>
      <c r="AH629" s="253"/>
      <c r="AI629" s="253"/>
      <c r="AJ629" s="253"/>
      <c r="AK629" s="253"/>
      <c r="AL629" s="253"/>
      <c r="AM629" s="253"/>
      <c r="AN629" s="253"/>
      <c r="AO629" s="253"/>
      <c r="AP629" s="253"/>
      <c r="AQ629" s="253"/>
      <c r="AR629" s="253"/>
      <c r="AS629" s="253"/>
      <c r="AT629" s="253"/>
      <c r="AU629" s="253"/>
      <c r="AV629" s="253"/>
      <c r="AW629" s="253"/>
      <c r="AX629" s="253"/>
      <c r="AY629" s="253"/>
      <c r="AZ629" s="253"/>
      <c r="BA629" s="253"/>
      <c r="BB629" s="253"/>
      <c r="BC629" s="253"/>
      <c r="BD629" s="253"/>
      <c r="BE629" s="253"/>
      <c r="BF629" s="253"/>
      <c r="BG629" s="253"/>
      <c r="BH629" s="253"/>
      <c r="BI629" s="253"/>
      <c r="BJ629" s="253"/>
      <c r="BK629" s="253"/>
      <c r="BL629" s="253"/>
      <c r="BM629" s="253"/>
      <c r="BN629" s="253"/>
      <c r="BO629" s="253"/>
      <c r="BP629" s="253"/>
      <c r="BQ629" s="253"/>
      <c r="BR629" s="253"/>
      <c r="BS629" s="253"/>
      <c r="BT629" s="253"/>
      <c r="BU629" s="253"/>
      <c r="BV629" s="253"/>
      <c r="BW629" s="253"/>
      <c r="BX629" s="253"/>
      <c r="BY629" s="253"/>
      <c r="BZ629" s="253"/>
      <c r="CA629" s="253"/>
      <c r="CB629" s="253"/>
      <c r="CC629" s="253"/>
      <c r="CD629" s="253"/>
      <c r="CE629" s="253"/>
      <c r="CF629" s="253"/>
      <c r="CG629" s="253"/>
      <c r="CH629" s="253"/>
      <c r="CI629" s="253"/>
      <c r="CJ629" s="253"/>
      <c r="CK629" s="253"/>
      <c r="CL629" s="253"/>
      <c r="CM629" s="253"/>
      <c r="CN629" s="253"/>
      <c r="CO629" s="253"/>
      <c r="CP629" s="253"/>
      <c r="CQ629" s="253"/>
      <c r="CR629" s="253"/>
      <c r="CS629" s="253"/>
      <c r="CT629" s="253"/>
      <c r="CU629" s="253"/>
      <c r="CV629" s="253"/>
      <c r="CW629" s="253"/>
      <c r="CX629" s="253"/>
      <c r="CY629" s="253"/>
      <c r="CZ629" s="253"/>
      <c r="DA629" s="253"/>
      <c r="DB629" s="253"/>
      <c r="DC629" s="253"/>
      <c r="DD629" s="253"/>
      <c r="DE629" s="253"/>
      <c r="DF629" s="253"/>
      <c r="DG629" s="253"/>
      <c r="DH629" s="253"/>
      <c r="DI629" s="253"/>
      <c r="DJ629" s="253"/>
      <c r="DK629" s="253"/>
      <c r="DL629" s="253"/>
      <c r="DM629" s="253"/>
      <c r="DN629" s="253"/>
      <c r="DO629" s="253"/>
      <c r="DP629" s="253"/>
      <c r="DQ629" s="253"/>
      <c r="DR629" s="253"/>
      <c r="DS629" s="253"/>
      <c r="DT629" s="253"/>
      <c r="DU629" s="253"/>
      <c r="DV629" s="253"/>
      <c r="DW629" s="253"/>
      <c r="DX629" s="253"/>
      <c r="DY629" s="253"/>
      <c r="DZ629" s="253"/>
      <c r="EA629" s="253"/>
      <c r="EB629" s="253"/>
      <c r="EC629" s="253"/>
      <c r="ED629" s="253"/>
      <c r="EE629" s="253"/>
      <c r="EF629" s="253"/>
      <c r="EG629" s="253"/>
      <c r="EH629" s="253"/>
      <c r="EI629" s="253"/>
      <c r="EJ629" s="253"/>
      <c r="EK629" s="253"/>
      <c r="EL629" s="253"/>
      <c r="EM629" s="253"/>
      <c r="EN629" s="253"/>
      <c r="EO629" s="253"/>
      <c r="EP629" s="253"/>
      <c r="EQ629" s="253"/>
      <c r="ER629" s="253"/>
      <c r="ES629" s="253"/>
      <c r="ET629" s="253"/>
      <c r="EU629" s="253"/>
      <c r="EV629" s="253"/>
      <c r="EW629" s="253"/>
      <c r="EX629" s="253"/>
      <c r="EY629" s="253"/>
      <c r="EZ629" s="253"/>
      <c r="FA629" s="253"/>
      <c r="FB629" s="253"/>
      <c r="FC629" s="253"/>
      <c r="FD629" s="253"/>
      <c r="FE629" s="253"/>
      <c r="FF629" s="253"/>
      <c r="FG629" s="253"/>
      <c r="FH629" s="253"/>
      <c r="FI629" s="253"/>
      <c r="FJ629" s="253"/>
      <c r="FK629" s="253"/>
      <c r="FL629" s="253"/>
      <c r="FM629" s="253"/>
      <c r="FN629" s="253"/>
      <c r="FO629" s="253"/>
      <c r="FP629" s="253"/>
      <c r="FQ629" s="253"/>
      <c r="FR629" s="253"/>
      <c r="FS629" s="253"/>
      <c r="FT629" s="253"/>
      <c r="FU629" s="253"/>
      <c r="FV629" s="253"/>
      <c r="FW629" s="253"/>
      <c r="FX629" s="253"/>
      <c r="FY629" s="253"/>
      <c r="FZ629" s="253"/>
      <c r="GA629" s="253"/>
      <c r="GB629" s="253"/>
      <c r="GC629" s="253"/>
      <c r="GD629" s="253"/>
      <c r="GE629" s="253"/>
      <c r="GF629" s="253"/>
      <c r="GG629" s="253"/>
      <c r="GH629" s="253"/>
      <c r="GI629" s="253"/>
      <c r="GJ629" s="253"/>
      <c r="GK629" s="253"/>
      <c r="GL629" s="253"/>
      <c r="GM629" s="253"/>
      <c r="GN629" s="253"/>
      <c r="GO629" s="253"/>
      <c r="GP629" s="253"/>
      <c r="GQ629" s="253"/>
      <c r="GR629" s="253"/>
      <c r="GS629" s="253"/>
      <c r="GT629" s="253"/>
      <c r="GU629" s="253"/>
      <c r="GV629" s="253"/>
      <c r="GW629" s="253"/>
      <c r="GX629" s="253"/>
      <c r="GY629" s="253"/>
      <c r="GZ629" s="253"/>
      <c r="HA629" s="253"/>
      <c r="HB629" s="253"/>
      <c r="HC629" s="253"/>
      <c r="HD629" s="253"/>
      <c r="HE629" s="253"/>
      <c r="HF629" s="253"/>
    </row>
    <row r="630" spans="1:214" s="312" customFormat="1" ht="15" customHeight="1" x14ac:dyDescent="0.25">
      <c r="A630" s="252"/>
      <c r="B630" s="253"/>
      <c r="C630" s="253"/>
      <c r="D630" s="253"/>
      <c r="E630" s="253"/>
      <c r="F630" s="253"/>
      <c r="G630" s="253"/>
      <c r="H630" s="253"/>
      <c r="I630" s="253"/>
      <c r="J630" s="253"/>
      <c r="K630" s="253"/>
      <c r="L630" s="253"/>
      <c r="M630" s="253"/>
      <c r="N630" s="253"/>
      <c r="O630" s="253"/>
      <c r="P630" s="253"/>
      <c r="Q630" s="253"/>
      <c r="R630" s="253"/>
      <c r="S630" s="253"/>
      <c r="T630" s="253"/>
      <c r="U630" s="253" t="s">
        <v>822</v>
      </c>
      <c r="V630" s="253"/>
      <c r="W630" s="253"/>
      <c r="X630" s="253"/>
      <c r="Y630" s="253"/>
      <c r="Z630" s="253"/>
      <c r="AA630" s="253"/>
      <c r="AB630" s="253"/>
      <c r="AC630" s="253" t="s">
        <v>323</v>
      </c>
      <c r="AD630" s="253"/>
      <c r="AE630" s="253"/>
      <c r="AF630" s="253"/>
      <c r="AG630" s="253"/>
      <c r="AH630" s="253"/>
      <c r="AI630" s="253"/>
      <c r="AJ630" s="253"/>
      <c r="AK630" s="253"/>
      <c r="AL630" s="253"/>
      <c r="AM630" s="253"/>
      <c r="AN630" s="253"/>
      <c r="AO630" s="253"/>
      <c r="AP630" s="253"/>
      <c r="AQ630" s="253"/>
      <c r="AR630" s="253"/>
      <c r="AS630" s="253"/>
      <c r="AT630" s="253"/>
      <c r="AU630" s="253"/>
      <c r="AV630" s="253"/>
      <c r="AW630" s="253"/>
      <c r="AX630" s="253"/>
      <c r="AY630" s="253"/>
      <c r="AZ630" s="253"/>
      <c r="BA630" s="253"/>
      <c r="BB630" s="253"/>
      <c r="BC630" s="253"/>
      <c r="BD630" s="253"/>
      <c r="BE630" s="253"/>
      <c r="BF630" s="253"/>
      <c r="BG630" s="253"/>
      <c r="BH630" s="253"/>
      <c r="BI630" s="253"/>
      <c r="BJ630" s="253"/>
      <c r="BK630" s="253"/>
      <c r="BL630" s="253"/>
      <c r="BM630" s="253"/>
      <c r="BN630" s="253"/>
      <c r="BO630" s="253"/>
      <c r="BP630" s="253"/>
      <c r="BQ630" s="253"/>
      <c r="BR630" s="253"/>
      <c r="BS630" s="253"/>
      <c r="BT630" s="253"/>
      <c r="BU630" s="253"/>
      <c r="BV630" s="253"/>
      <c r="BW630" s="253"/>
      <c r="BX630" s="253"/>
      <c r="BY630" s="253"/>
      <c r="BZ630" s="253"/>
      <c r="CA630" s="253"/>
      <c r="CB630" s="253"/>
      <c r="CC630" s="253"/>
      <c r="CD630" s="253"/>
      <c r="CE630" s="253"/>
      <c r="CF630" s="253"/>
      <c r="CG630" s="253"/>
      <c r="CH630" s="253"/>
      <c r="CI630" s="253"/>
      <c r="CJ630" s="253"/>
      <c r="CK630" s="253"/>
      <c r="CL630" s="253"/>
      <c r="CM630" s="253"/>
      <c r="CN630" s="253"/>
      <c r="CO630" s="253"/>
      <c r="CP630" s="253"/>
      <c r="CQ630" s="253"/>
      <c r="CR630" s="253"/>
      <c r="CS630" s="253"/>
      <c r="CT630" s="253"/>
      <c r="CU630" s="253"/>
      <c r="CV630" s="253"/>
      <c r="CW630" s="253"/>
      <c r="CX630" s="253"/>
      <c r="CY630" s="253"/>
      <c r="CZ630" s="253"/>
      <c r="DA630" s="253"/>
      <c r="DB630" s="253"/>
      <c r="DC630" s="253"/>
      <c r="DD630" s="253"/>
      <c r="DE630" s="253"/>
      <c r="DF630" s="253"/>
      <c r="DG630" s="253"/>
      <c r="DH630" s="253"/>
      <c r="DI630" s="253"/>
      <c r="DJ630" s="253"/>
      <c r="DK630" s="253"/>
      <c r="DL630" s="253"/>
      <c r="DM630" s="253"/>
      <c r="DN630" s="253"/>
      <c r="DO630" s="253"/>
      <c r="DP630" s="253"/>
      <c r="DQ630" s="253"/>
      <c r="DR630" s="253"/>
      <c r="DS630" s="253"/>
      <c r="DT630" s="253"/>
      <c r="DU630" s="253"/>
      <c r="DV630" s="253"/>
      <c r="DW630" s="253"/>
      <c r="DX630" s="253"/>
      <c r="DY630" s="253"/>
      <c r="DZ630" s="253"/>
      <c r="EA630" s="253"/>
      <c r="EB630" s="253"/>
      <c r="EC630" s="253"/>
      <c r="ED630" s="253"/>
      <c r="EE630" s="253"/>
      <c r="EF630" s="253"/>
      <c r="EG630" s="253"/>
      <c r="EH630" s="253"/>
      <c r="EI630" s="253"/>
      <c r="EJ630" s="253"/>
      <c r="EK630" s="253"/>
      <c r="EL630" s="253"/>
      <c r="EM630" s="253"/>
      <c r="EN630" s="253"/>
      <c r="EO630" s="253"/>
      <c r="EP630" s="253"/>
      <c r="EQ630" s="253"/>
      <c r="ER630" s="253"/>
      <c r="ES630" s="253"/>
      <c r="ET630" s="253"/>
      <c r="EU630" s="253"/>
      <c r="EV630" s="253"/>
      <c r="EW630" s="253"/>
      <c r="EX630" s="253"/>
      <c r="EY630" s="253"/>
      <c r="EZ630" s="253"/>
      <c r="FA630" s="253"/>
      <c r="FB630" s="253"/>
      <c r="FC630" s="253"/>
      <c r="FD630" s="253"/>
      <c r="FE630" s="253"/>
      <c r="FF630" s="253"/>
      <c r="FG630" s="253"/>
      <c r="FH630" s="253"/>
      <c r="FI630" s="253"/>
      <c r="FJ630" s="253"/>
      <c r="FK630" s="253"/>
      <c r="FL630" s="253"/>
      <c r="FM630" s="253"/>
      <c r="FN630" s="253"/>
      <c r="FO630" s="253"/>
      <c r="FP630" s="253"/>
      <c r="FQ630" s="253"/>
      <c r="FR630" s="253"/>
      <c r="FS630" s="253"/>
      <c r="FT630" s="253"/>
      <c r="FU630" s="253"/>
      <c r="FV630" s="253"/>
      <c r="FW630" s="253"/>
      <c r="FX630" s="253"/>
      <c r="FY630" s="253"/>
      <c r="FZ630" s="253"/>
      <c r="GA630" s="253"/>
      <c r="GB630" s="253"/>
      <c r="GC630" s="253"/>
      <c r="GD630" s="253"/>
      <c r="GE630" s="253"/>
      <c r="GF630" s="253"/>
      <c r="GG630" s="253"/>
      <c r="GH630" s="253"/>
      <c r="GI630" s="253"/>
      <c r="GJ630" s="253"/>
      <c r="GK630" s="253"/>
      <c r="GL630" s="253"/>
      <c r="GM630" s="253"/>
      <c r="GN630" s="253"/>
      <c r="GO630" s="253"/>
      <c r="GP630" s="253"/>
      <c r="GQ630" s="253"/>
      <c r="GR630" s="253"/>
      <c r="GS630" s="253"/>
      <c r="GT630" s="253"/>
      <c r="GU630" s="253"/>
      <c r="GV630" s="253"/>
      <c r="GW630" s="253"/>
      <c r="GX630" s="253"/>
      <c r="GY630" s="253"/>
      <c r="GZ630" s="253"/>
      <c r="HA630" s="253"/>
      <c r="HB630" s="253"/>
      <c r="HC630" s="253"/>
      <c r="HD630" s="253"/>
      <c r="HE630" s="253"/>
      <c r="HF630" s="253"/>
    </row>
    <row r="631" spans="1:214" s="312" customFormat="1" ht="15" customHeight="1" x14ac:dyDescent="0.25">
      <c r="A631" s="252"/>
      <c r="B631" s="253"/>
      <c r="C631" s="253"/>
      <c r="D631" s="253"/>
      <c r="E631" s="253"/>
      <c r="F631" s="253"/>
      <c r="G631" s="253"/>
      <c r="H631" s="253"/>
      <c r="I631" s="253"/>
      <c r="J631" s="253"/>
      <c r="K631" s="253"/>
      <c r="L631" s="253"/>
      <c r="M631" s="253"/>
      <c r="N631" s="253"/>
      <c r="O631" s="253"/>
      <c r="P631" s="253"/>
      <c r="Q631" s="253"/>
      <c r="R631" s="253"/>
      <c r="S631" s="253"/>
      <c r="T631" s="253"/>
      <c r="U631" s="253" t="s">
        <v>823</v>
      </c>
      <c r="V631" s="253"/>
      <c r="W631" s="253"/>
      <c r="X631" s="253"/>
      <c r="Y631" s="253"/>
      <c r="Z631" s="253"/>
      <c r="AA631" s="253"/>
      <c r="AB631" s="253"/>
      <c r="AC631" s="253" t="s">
        <v>373</v>
      </c>
      <c r="AD631" s="253"/>
      <c r="AE631" s="253"/>
      <c r="AF631" s="253"/>
      <c r="AG631" s="253"/>
      <c r="AH631" s="253"/>
      <c r="AI631" s="253"/>
      <c r="AJ631" s="253"/>
      <c r="AK631" s="253"/>
      <c r="AL631" s="253"/>
      <c r="AM631" s="253"/>
      <c r="AN631" s="253"/>
      <c r="AO631" s="253"/>
      <c r="AP631" s="253"/>
      <c r="AQ631" s="253"/>
      <c r="AR631" s="253"/>
      <c r="AS631" s="253"/>
      <c r="AT631" s="253"/>
      <c r="AU631" s="253"/>
      <c r="AV631" s="253"/>
      <c r="AW631" s="253"/>
      <c r="AX631" s="253"/>
      <c r="AY631" s="253"/>
      <c r="AZ631" s="253"/>
      <c r="BA631" s="253"/>
      <c r="BB631" s="253"/>
      <c r="BC631" s="253"/>
      <c r="BD631" s="253"/>
      <c r="BE631" s="253"/>
      <c r="BF631" s="253"/>
      <c r="BG631" s="253"/>
      <c r="BH631" s="253"/>
      <c r="BI631" s="253"/>
      <c r="BJ631" s="253"/>
      <c r="BK631" s="253"/>
      <c r="BL631" s="253"/>
      <c r="BM631" s="253"/>
      <c r="BN631" s="253"/>
      <c r="BO631" s="253"/>
      <c r="BP631" s="253"/>
      <c r="BQ631" s="253"/>
      <c r="BR631" s="253"/>
      <c r="BS631" s="253"/>
      <c r="BT631" s="253"/>
      <c r="BU631" s="253"/>
      <c r="BV631" s="253"/>
      <c r="BW631" s="253"/>
      <c r="BX631" s="253"/>
      <c r="BY631" s="253"/>
      <c r="BZ631" s="253"/>
      <c r="CA631" s="253"/>
      <c r="CB631" s="253"/>
      <c r="CC631" s="253"/>
      <c r="CD631" s="253"/>
      <c r="CE631" s="253"/>
      <c r="CF631" s="253"/>
      <c r="CG631" s="253"/>
      <c r="CH631" s="253"/>
      <c r="CI631" s="253"/>
      <c r="CJ631" s="253"/>
      <c r="CK631" s="253"/>
      <c r="CL631" s="253"/>
      <c r="CM631" s="253"/>
      <c r="CN631" s="253"/>
      <c r="CO631" s="253"/>
      <c r="CP631" s="253"/>
      <c r="CQ631" s="253"/>
      <c r="CR631" s="253"/>
      <c r="CS631" s="253"/>
      <c r="CT631" s="253"/>
      <c r="CU631" s="253"/>
      <c r="CV631" s="253"/>
      <c r="CW631" s="253"/>
      <c r="CX631" s="253"/>
      <c r="CY631" s="253"/>
      <c r="CZ631" s="253"/>
      <c r="DA631" s="253"/>
      <c r="DB631" s="253"/>
      <c r="DC631" s="253"/>
      <c r="DD631" s="253"/>
      <c r="DE631" s="253"/>
      <c r="DF631" s="253"/>
      <c r="DG631" s="253"/>
      <c r="DH631" s="253"/>
      <c r="DI631" s="253"/>
      <c r="DJ631" s="253"/>
      <c r="DK631" s="253"/>
      <c r="DL631" s="253"/>
      <c r="DM631" s="253"/>
      <c r="DN631" s="253"/>
      <c r="DO631" s="253"/>
      <c r="DP631" s="253"/>
      <c r="DQ631" s="253"/>
      <c r="DR631" s="253"/>
      <c r="DS631" s="253"/>
      <c r="DT631" s="253"/>
      <c r="DU631" s="253"/>
      <c r="DV631" s="253"/>
      <c r="DW631" s="253"/>
      <c r="DX631" s="253"/>
      <c r="DY631" s="253"/>
      <c r="DZ631" s="253"/>
      <c r="EA631" s="253"/>
      <c r="EB631" s="253"/>
      <c r="EC631" s="253"/>
      <c r="ED631" s="253"/>
      <c r="EE631" s="253"/>
      <c r="EF631" s="253"/>
      <c r="EG631" s="253"/>
      <c r="EH631" s="253"/>
      <c r="EI631" s="253"/>
      <c r="EJ631" s="253"/>
      <c r="EK631" s="253"/>
      <c r="EL631" s="253"/>
      <c r="EM631" s="253"/>
      <c r="EN631" s="253"/>
      <c r="EO631" s="253"/>
      <c r="EP631" s="253"/>
      <c r="EQ631" s="253"/>
      <c r="ER631" s="253"/>
      <c r="ES631" s="253"/>
      <c r="ET631" s="253"/>
      <c r="EU631" s="253"/>
      <c r="EV631" s="253"/>
      <c r="EW631" s="253"/>
      <c r="EX631" s="253"/>
      <c r="EY631" s="253"/>
      <c r="EZ631" s="253"/>
      <c r="FA631" s="253"/>
      <c r="FB631" s="253"/>
      <c r="FC631" s="253"/>
      <c r="FD631" s="253"/>
      <c r="FE631" s="253"/>
      <c r="FF631" s="253"/>
      <c r="FG631" s="253"/>
      <c r="FH631" s="253"/>
      <c r="FI631" s="253"/>
      <c r="FJ631" s="253"/>
      <c r="FK631" s="253"/>
      <c r="FL631" s="253"/>
      <c r="FM631" s="253"/>
      <c r="FN631" s="253"/>
      <c r="FO631" s="253"/>
      <c r="FP631" s="253"/>
      <c r="FQ631" s="253"/>
      <c r="FR631" s="253"/>
      <c r="FS631" s="253"/>
      <c r="FT631" s="253"/>
      <c r="FU631" s="253"/>
      <c r="FV631" s="253"/>
      <c r="FW631" s="253"/>
      <c r="FX631" s="253"/>
      <c r="FY631" s="253"/>
      <c r="FZ631" s="253"/>
      <c r="GA631" s="253"/>
      <c r="GB631" s="253"/>
      <c r="GC631" s="253"/>
      <c r="GD631" s="253"/>
      <c r="GE631" s="253"/>
      <c r="GF631" s="253"/>
      <c r="GG631" s="253"/>
      <c r="GH631" s="253"/>
      <c r="GI631" s="253"/>
      <c r="GJ631" s="253"/>
      <c r="GK631" s="253"/>
      <c r="GL631" s="253"/>
      <c r="GM631" s="253"/>
      <c r="GN631" s="253"/>
      <c r="GO631" s="253"/>
      <c r="GP631" s="253"/>
      <c r="GQ631" s="253"/>
      <c r="GR631" s="253"/>
      <c r="GS631" s="253"/>
      <c r="GT631" s="253"/>
      <c r="GU631" s="253"/>
      <c r="GV631" s="253"/>
      <c r="GW631" s="253"/>
      <c r="GX631" s="253"/>
      <c r="GY631" s="253"/>
      <c r="GZ631" s="253"/>
      <c r="HA631" s="253"/>
      <c r="HB631" s="253"/>
      <c r="HC631" s="253"/>
      <c r="HD631" s="253"/>
      <c r="HE631" s="253"/>
      <c r="HF631" s="253"/>
    </row>
    <row r="632" spans="1:214" s="312" customFormat="1" ht="15" customHeight="1" x14ac:dyDescent="0.25">
      <c r="A632" s="252"/>
      <c r="B632" s="253"/>
      <c r="C632" s="253"/>
      <c r="D632" s="253"/>
      <c r="E632" s="253"/>
      <c r="F632" s="253"/>
      <c r="G632" s="253"/>
      <c r="H632" s="253"/>
      <c r="I632" s="253"/>
      <c r="J632" s="253"/>
      <c r="K632" s="253"/>
      <c r="L632" s="253"/>
      <c r="M632" s="253"/>
      <c r="N632" s="253"/>
      <c r="O632" s="253"/>
      <c r="P632" s="253"/>
      <c r="Q632" s="253"/>
      <c r="R632" s="253"/>
      <c r="S632" s="253"/>
      <c r="T632" s="253"/>
      <c r="U632" s="253" t="s">
        <v>824</v>
      </c>
      <c r="V632" s="253"/>
      <c r="W632" s="253"/>
      <c r="X632" s="253"/>
      <c r="Y632" s="253"/>
      <c r="Z632" s="253"/>
      <c r="AA632" s="253"/>
      <c r="AB632" s="253"/>
      <c r="AC632" s="253" t="s">
        <v>332</v>
      </c>
      <c r="AD632" s="253"/>
      <c r="AE632" s="253"/>
      <c r="AF632" s="253"/>
      <c r="AG632" s="253"/>
      <c r="AH632" s="253"/>
      <c r="AI632" s="253"/>
      <c r="AJ632" s="253"/>
      <c r="AK632" s="253"/>
      <c r="AL632" s="253"/>
      <c r="AM632" s="253"/>
      <c r="AN632" s="253"/>
      <c r="AO632" s="253"/>
      <c r="AP632" s="253"/>
      <c r="AQ632" s="253"/>
      <c r="AR632" s="253"/>
      <c r="AS632" s="253"/>
      <c r="AT632" s="253"/>
      <c r="AU632" s="253"/>
      <c r="AV632" s="253"/>
      <c r="AW632" s="253"/>
      <c r="AX632" s="253"/>
      <c r="AY632" s="253"/>
      <c r="AZ632" s="253"/>
      <c r="BA632" s="253"/>
      <c r="BB632" s="253"/>
      <c r="BC632" s="253"/>
      <c r="BD632" s="253"/>
      <c r="BE632" s="253"/>
      <c r="BF632" s="253"/>
      <c r="BG632" s="253"/>
      <c r="BH632" s="253"/>
      <c r="BI632" s="253"/>
      <c r="BJ632" s="253"/>
      <c r="BK632" s="253"/>
      <c r="BL632" s="253"/>
      <c r="BM632" s="253"/>
      <c r="BN632" s="253"/>
      <c r="BO632" s="253"/>
      <c r="BP632" s="253"/>
      <c r="BQ632" s="253"/>
      <c r="BR632" s="253"/>
      <c r="BS632" s="253"/>
      <c r="BT632" s="253"/>
      <c r="BU632" s="253"/>
      <c r="BV632" s="253"/>
      <c r="BW632" s="253"/>
      <c r="BX632" s="253"/>
      <c r="BY632" s="253"/>
      <c r="BZ632" s="253"/>
      <c r="CA632" s="253"/>
      <c r="CB632" s="253"/>
      <c r="CC632" s="253"/>
      <c r="CD632" s="253"/>
      <c r="CE632" s="253"/>
      <c r="CF632" s="253"/>
      <c r="CG632" s="253"/>
      <c r="CH632" s="253"/>
      <c r="CI632" s="253"/>
      <c r="CJ632" s="253"/>
      <c r="CK632" s="253"/>
      <c r="CL632" s="253"/>
      <c r="CM632" s="253"/>
      <c r="CN632" s="253"/>
      <c r="CO632" s="253"/>
      <c r="CP632" s="253"/>
      <c r="CQ632" s="253"/>
      <c r="CR632" s="253"/>
      <c r="CS632" s="253"/>
      <c r="CT632" s="253"/>
      <c r="CU632" s="253"/>
      <c r="CV632" s="253"/>
      <c r="CW632" s="253"/>
      <c r="CX632" s="253"/>
      <c r="CY632" s="253"/>
      <c r="CZ632" s="253"/>
      <c r="DA632" s="253"/>
      <c r="DB632" s="253"/>
      <c r="DC632" s="253"/>
      <c r="DD632" s="253"/>
      <c r="DE632" s="253"/>
      <c r="DF632" s="253"/>
      <c r="DG632" s="253"/>
      <c r="DH632" s="253"/>
      <c r="DI632" s="253"/>
      <c r="DJ632" s="253"/>
      <c r="DK632" s="253"/>
      <c r="DL632" s="253"/>
      <c r="DM632" s="253"/>
      <c r="DN632" s="253"/>
      <c r="DO632" s="253"/>
      <c r="DP632" s="253"/>
      <c r="DQ632" s="253"/>
      <c r="DR632" s="253"/>
      <c r="DS632" s="253"/>
      <c r="DT632" s="253"/>
      <c r="DU632" s="253"/>
      <c r="DV632" s="253"/>
      <c r="DW632" s="253"/>
      <c r="DX632" s="253"/>
      <c r="DY632" s="253"/>
      <c r="DZ632" s="253"/>
      <c r="EA632" s="253"/>
      <c r="EB632" s="253"/>
      <c r="EC632" s="253"/>
      <c r="ED632" s="253"/>
      <c r="EE632" s="253"/>
      <c r="EF632" s="253"/>
      <c r="EG632" s="253"/>
      <c r="EH632" s="253"/>
      <c r="EI632" s="253"/>
      <c r="EJ632" s="253"/>
      <c r="EK632" s="253"/>
      <c r="EL632" s="253"/>
      <c r="EM632" s="253"/>
      <c r="EN632" s="253"/>
      <c r="EO632" s="253"/>
      <c r="EP632" s="253"/>
      <c r="EQ632" s="253"/>
      <c r="ER632" s="253"/>
      <c r="ES632" s="253"/>
      <c r="ET632" s="253"/>
      <c r="EU632" s="253"/>
      <c r="EV632" s="253"/>
      <c r="EW632" s="253"/>
      <c r="EX632" s="253"/>
      <c r="EY632" s="253"/>
      <c r="EZ632" s="253"/>
      <c r="FA632" s="253"/>
      <c r="FB632" s="253"/>
      <c r="FC632" s="253"/>
      <c r="FD632" s="253"/>
      <c r="FE632" s="253"/>
      <c r="FF632" s="253"/>
      <c r="FG632" s="253"/>
      <c r="FH632" s="253"/>
      <c r="FI632" s="253"/>
      <c r="FJ632" s="253"/>
      <c r="FK632" s="253"/>
      <c r="FL632" s="253"/>
      <c r="FM632" s="253"/>
      <c r="FN632" s="253"/>
      <c r="FO632" s="253"/>
      <c r="FP632" s="253"/>
      <c r="FQ632" s="253"/>
      <c r="FR632" s="253"/>
      <c r="FS632" s="253"/>
      <c r="FT632" s="253"/>
      <c r="FU632" s="253"/>
      <c r="FV632" s="253"/>
      <c r="FW632" s="253"/>
      <c r="FX632" s="253"/>
      <c r="FY632" s="253"/>
      <c r="FZ632" s="253"/>
      <c r="GA632" s="253"/>
      <c r="GB632" s="253"/>
      <c r="GC632" s="253"/>
      <c r="GD632" s="253"/>
      <c r="GE632" s="253"/>
      <c r="GF632" s="253"/>
      <c r="GG632" s="253"/>
      <c r="GH632" s="253"/>
      <c r="GI632" s="253"/>
      <c r="GJ632" s="253"/>
      <c r="GK632" s="253"/>
      <c r="GL632" s="253"/>
      <c r="GM632" s="253"/>
      <c r="GN632" s="253"/>
      <c r="GO632" s="253"/>
      <c r="GP632" s="253"/>
      <c r="GQ632" s="253"/>
      <c r="GR632" s="253"/>
      <c r="GS632" s="253"/>
      <c r="GT632" s="253"/>
      <c r="GU632" s="253"/>
      <c r="GV632" s="253"/>
      <c r="GW632" s="253"/>
      <c r="GX632" s="253"/>
      <c r="GY632" s="253"/>
      <c r="GZ632" s="253"/>
      <c r="HA632" s="253"/>
      <c r="HB632" s="253"/>
      <c r="HC632" s="253"/>
      <c r="HD632" s="253"/>
      <c r="HE632" s="253"/>
      <c r="HF632" s="253"/>
    </row>
    <row r="633" spans="1:214" s="312" customFormat="1" ht="15" customHeight="1" x14ac:dyDescent="0.25">
      <c r="A633" s="252"/>
      <c r="B633" s="253"/>
      <c r="C633" s="253"/>
      <c r="D633" s="253"/>
      <c r="E633" s="253"/>
      <c r="F633" s="253"/>
      <c r="G633" s="253"/>
      <c r="H633" s="253"/>
      <c r="I633" s="253"/>
      <c r="J633" s="253"/>
      <c r="K633" s="253"/>
      <c r="L633" s="253"/>
      <c r="M633" s="253"/>
      <c r="N633" s="253"/>
      <c r="O633" s="253"/>
      <c r="P633" s="253"/>
      <c r="Q633" s="253"/>
      <c r="R633" s="253"/>
      <c r="S633" s="253"/>
      <c r="T633" s="253"/>
      <c r="U633" s="253" t="s">
        <v>825</v>
      </c>
      <c r="V633" s="253"/>
      <c r="W633" s="253"/>
      <c r="X633" s="253"/>
      <c r="Y633" s="253"/>
      <c r="Z633" s="253"/>
      <c r="AA633" s="253"/>
      <c r="AB633" s="253"/>
      <c r="AC633" s="253" t="s">
        <v>332</v>
      </c>
      <c r="AD633" s="253"/>
      <c r="AE633" s="253"/>
      <c r="AF633" s="253"/>
      <c r="AG633" s="253"/>
      <c r="AH633" s="253"/>
      <c r="AI633" s="253"/>
      <c r="AJ633" s="253"/>
      <c r="AK633" s="253"/>
      <c r="AL633" s="253"/>
      <c r="AM633" s="253"/>
      <c r="AN633" s="253"/>
      <c r="AO633" s="253"/>
      <c r="AP633" s="253"/>
      <c r="AQ633" s="253"/>
      <c r="AR633" s="253"/>
      <c r="AS633" s="253"/>
      <c r="AT633" s="253"/>
      <c r="AU633" s="253"/>
      <c r="AV633" s="253"/>
      <c r="AW633" s="253"/>
      <c r="AX633" s="253"/>
      <c r="AY633" s="253"/>
      <c r="AZ633" s="253"/>
      <c r="BA633" s="253"/>
      <c r="BB633" s="253"/>
      <c r="BC633" s="253"/>
      <c r="BD633" s="253"/>
      <c r="BE633" s="253"/>
      <c r="BF633" s="253"/>
      <c r="BG633" s="253"/>
      <c r="BH633" s="253"/>
      <c r="BI633" s="253"/>
      <c r="BJ633" s="253"/>
      <c r="BK633" s="253"/>
      <c r="BL633" s="253"/>
      <c r="BM633" s="253"/>
      <c r="BN633" s="253"/>
      <c r="BO633" s="253"/>
      <c r="BP633" s="253"/>
      <c r="BQ633" s="253"/>
      <c r="BR633" s="253"/>
      <c r="BS633" s="253"/>
      <c r="BT633" s="253"/>
      <c r="BU633" s="253"/>
      <c r="BV633" s="253"/>
      <c r="BW633" s="253"/>
      <c r="BX633" s="253"/>
      <c r="BY633" s="253"/>
      <c r="BZ633" s="253"/>
      <c r="CA633" s="253"/>
      <c r="CB633" s="253"/>
      <c r="CC633" s="253"/>
      <c r="CD633" s="253"/>
      <c r="CE633" s="253"/>
      <c r="CF633" s="253"/>
      <c r="CG633" s="253"/>
      <c r="CH633" s="253"/>
      <c r="CI633" s="253"/>
      <c r="CJ633" s="253"/>
      <c r="CK633" s="253"/>
      <c r="CL633" s="253"/>
      <c r="CM633" s="253"/>
      <c r="CN633" s="253"/>
      <c r="CO633" s="253"/>
      <c r="CP633" s="253"/>
      <c r="CQ633" s="253"/>
      <c r="CR633" s="253"/>
      <c r="CS633" s="253"/>
      <c r="CT633" s="253"/>
      <c r="CU633" s="253"/>
      <c r="CV633" s="253"/>
      <c r="CW633" s="253"/>
      <c r="CX633" s="253"/>
      <c r="CY633" s="253"/>
      <c r="CZ633" s="253"/>
      <c r="DA633" s="253"/>
      <c r="DB633" s="253"/>
      <c r="DC633" s="253"/>
      <c r="DD633" s="253"/>
      <c r="DE633" s="253"/>
      <c r="DF633" s="253"/>
      <c r="DG633" s="253"/>
      <c r="DH633" s="253"/>
      <c r="DI633" s="253"/>
      <c r="DJ633" s="253"/>
      <c r="DK633" s="253"/>
      <c r="DL633" s="253"/>
      <c r="DM633" s="253"/>
      <c r="DN633" s="253"/>
      <c r="DO633" s="253"/>
      <c r="DP633" s="253"/>
      <c r="DQ633" s="253"/>
      <c r="DR633" s="253"/>
      <c r="DS633" s="253"/>
      <c r="DT633" s="253"/>
      <c r="DU633" s="253"/>
      <c r="DV633" s="253"/>
      <c r="DW633" s="253"/>
      <c r="DX633" s="253"/>
      <c r="DY633" s="253"/>
      <c r="DZ633" s="253"/>
      <c r="EA633" s="253"/>
      <c r="EB633" s="253"/>
      <c r="EC633" s="253"/>
      <c r="ED633" s="253"/>
      <c r="EE633" s="253"/>
      <c r="EF633" s="253"/>
      <c r="EG633" s="253"/>
      <c r="EH633" s="253"/>
      <c r="EI633" s="253"/>
      <c r="EJ633" s="253"/>
      <c r="EK633" s="253"/>
      <c r="EL633" s="253"/>
      <c r="EM633" s="253"/>
      <c r="EN633" s="253"/>
      <c r="EO633" s="253"/>
      <c r="EP633" s="253"/>
      <c r="EQ633" s="253"/>
      <c r="ER633" s="253"/>
      <c r="ES633" s="253"/>
      <c r="ET633" s="253"/>
      <c r="EU633" s="253"/>
      <c r="EV633" s="253"/>
      <c r="EW633" s="253"/>
      <c r="EX633" s="253"/>
      <c r="EY633" s="253"/>
      <c r="EZ633" s="253"/>
      <c r="FA633" s="253"/>
      <c r="FB633" s="253"/>
      <c r="FC633" s="253"/>
      <c r="FD633" s="253"/>
      <c r="FE633" s="253"/>
      <c r="FF633" s="253"/>
      <c r="FG633" s="253"/>
      <c r="FH633" s="253"/>
      <c r="FI633" s="253"/>
      <c r="FJ633" s="253"/>
      <c r="FK633" s="253"/>
      <c r="FL633" s="253"/>
      <c r="FM633" s="253"/>
      <c r="FN633" s="253"/>
      <c r="FO633" s="253"/>
      <c r="FP633" s="253"/>
      <c r="FQ633" s="253"/>
      <c r="FR633" s="253"/>
      <c r="FS633" s="253"/>
      <c r="FT633" s="253"/>
      <c r="FU633" s="253"/>
      <c r="FV633" s="253"/>
      <c r="FW633" s="253"/>
      <c r="FX633" s="253"/>
      <c r="FY633" s="253"/>
      <c r="FZ633" s="253"/>
      <c r="GA633" s="253"/>
      <c r="GB633" s="253"/>
      <c r="GC633" s="253"/>
      <c r="GD633" s="253"/>
      <c r="GE633" s="253"/>
      <c r="GF633" s="253"/>
      <c r="GG633" s="253"/>
      <c r="GH633" s="253"/>
      <c r="GI633" s="253"/>
      <c r="GJ633" s="253"/>
      <c r="GK633" s="253"/>
      <c r="GL633" s="253"/>
      <c r="GM633" s="253"/>
      <c r="GN633" s="253"/>
      <c r="GO633" s="253"/>
      <c r="GP633" s="253"/>
      <c r="GQ633" s="253"/>
      <c r="GR633" s="253"/>
      <c r="GS633" s="253"/>
      <c r="GT633" s="253"/>
      <c r="GU633" s="253"/>
      <c r="GV633" s="253"/>
      <c r="GW633" s="253"/>
      <c r="GX633" s="253"/>
      <c r="GY633" s="253"/>
      <c r="GZ633" s="253"/>
      <c r="HA633" s="253"/>
      <c r="HB633" s="253"/>
      <c r="HC633" s="253"/>
      <c r="HD633" s="253"/>
      <c r="HE633" s="253"/>
      <c r="HF633" s="253"/>
    </row>
    <row r="634" spans="1:214" s="312" customFormat="1" ht="15" customHeight="1" x14ac:dyDescent="0.25">
      <c r="A634" s="252"/>
      <c r="B634" s="253"/>
      <c r="C634" s="253"/>
      <c r="D634" s="253"/>
      <c r="E634" s="253"/>
      <c r="F634" s="253"/>
      <c r="G634" s="253"/>
      <c r="H634" s="253"/>
      <c r="I634" s="253"/>
      <c r="J634" s="253"/>
      <c r="K634" s="253"/>
      <c r="L634" s="253"/>
      <c r="M634" s="253"/>
      <c r="N634" s="253"/>
      <c r="O634" s="253"/>
      <c r="P634" s="253"/>
      <c r="Q634" s="253"/>
      <c r="R634" s="253"/>
      <c r="S634" s="253"/>
      <c r="T634" s="253"/>
      <c r="U634" s="253" t="s">
        <v>826</v>
      </c>
      <c r="V634" s="253"/>
      <c r="W634" s="253"/>
      <c r="X634" s="253"/>
      <c r="Y634" s="253"/>
      <c r="Z634" s="253"/>
      <c r="AA634" s="253"/>
      <c r="AB634" s="253"/>
      <c r="AC634" s="253" t="s">
        <v>332</v>
      </c>
      <c r="AD634" s="253"/>
      <c r="AE634" s="253"/>
      <c r="AF634" s="253"/>
      <c r="AG634" s="253"/>
      <c r="AH634" s="253"/>
      <c r="AI634" s="253"/>
      <c r="AJ634" s="253"/>
      <c r="AK634" s="253"/>
      <c r="AL634" s="253"/>
      <c r="AM634" s="253"/>
      <c r="AN634" s="253"/>
      <c r="AO634" s="253"/>
      <c r="AP634" s="253"/>
      <c r="AQ634" s="253"/>
      <c r="AR634" s="253"/>
      <c r="AS634" s="253"/>
      <c r="AT634" s="253"/>
      <c r="AU634" s="253"/>
      <c r="AV634" s="253"/>
      <c r="AW634" s="253"/>
      <c r="AX634" s="253"/>
      <c r="AY634" s="253"/>
      <c r="AZ634" s="253"/>
      <c r="BA634" s="253"/>
      <c r="BB634" s="253"/>
      <c r="BC634" s="253"/>
      <c r="BD634" s="253"/>
      <c r="BE634" s="253"/>
      <c r="BF634" s="253"/>
      <c r="BG634" s="253"/>
      <c r="BH634" s="253"/>
      <c r="BI634" s="253"/>
      <c r="BJ634" s="253"/>
      <c r="BK634" s="253"/>
      <c r="BL634" s="253"/>
      <c r="BM634" s="253"/>
      <c r="BN634" s="253"/>
      <c r="BO634" s="253"/>
      <c r="BP634" s="253"/>
      <c r="BQ634" s="253"/>
      <c r="BR634" s="253"/>
      <c r="BS634" s="253"/>
      <c r="BT634" s="253"/>
      <c r="BU634" s="253"/>
      <c r="BV634" s="253"/>
      <c r="BW634" s="253"/>
      <c r="BX634" s="253"/>
      <c r="BY634" s="253"/>
      <c r="BZ634" s="253"/>
      <c r="CA634" s="253"/>
      <c r="CB634" s="253"/>
      <c r="CC634" s="253"/>
      <c r="CD634" s="253"/>
      <c r="CE634" s="253"/>
      <c r="CF634" s="253"/>
      <c r="CG634" s="253"/>
      <c r="CH634" s="253"/>
      <c r="CI634" s="253"/>
      <c r="CJ634" s="253"/>
      <c r="CK634" s="253"/>
      <c r="CL634" s="253"/>
      <c r="CM634" s="253"/>
      <c r="CN634" s="253"/>
      <c r="CO634" s="253"/>
      <c r="CP634" s="253"/>
      <c r="CQ634" s="253"/>
      <c r="CR634" s="253"/>
      <c r="CS634" s="253"/>
      <c r="CT634" s="253"/>
      <c r="CU634" s="253"/>
      <c r="CV634" s="253"/>
      <c r="CW634" s="253"/>
      <c r="CX634" s="253"/>
      <c r="CY634" s="253"/>
      <c r="CZ634" s="253"/>
      <c r="DA634" s="253"/>
      <c r="DB634" s="253"/>
      <c r="DC634" s="253"/>
      <c r="DD634" s="253"/>
      <c r="DE634" s="253"/>
      <c r="DF634" s="253"/>
      <c r="DG634" s="253"/>
      <c r="DH634" s="253"/>
      <c r="DI634" s="253"/>
      <c r="DJ634" s="253"/>
      <c r="DK634" s="253"/>
      <c r="DL634" s="253"/>
      <c r="DM634" s="253"/>
      <c r="DN634" s="253"/>
      <c r="DO634" s="253"/>
      <c r="DP634" s="253"/>
      <c r="DQ634" s="253"/>
      <c r="DR634" s="253"/>
      <c r="DS634" s="253"/>
      <c r="DT634" s="253"/>
      <c r="DU634" s="253"/>
      <c r="DV634" s="253"/>
      <c r="DW634" s="253"/>
      <c r="DX634" s="253"/>
      <c r="DY634" s="253"/>
      <c r="DZ634" s="253"/>
      <c r="EA634" s="253"/>
      <c r="EB634" s="253"/>
      <c r="EC634" s="253"/>
      <c r="ED634" s="253"/>
      <c r="EE634" s="253"/>
      <c r="EF634" s="253"/>
      <c r="EG634" s="253"/>
      <c r="EH634" s="253"/>
      <c r="EI634" s="253"/>
      <c r="EJ634" s="253"/>
      <c r="EK634" s="253"/>
      <c r="EL634" s="253"/>
      <c r="EM634" s="253"/>
      <c r="EN634" s="253"/>
      <c r="EO634" s="253"/>
      <c r="EP634" s="253"/>
      <c r="EQ634" s="253"/>
      <c r="ER634" s="253"/>
      <c r="ES634" s="253"/>
      <c r="ET634" s="253"/>
      <c r="EU634" s="253"/>
      <c r="EV634" s="253"/>
      <c r="EW634" s="253"/>
      <c r="EX634" s="253"/>
      <c r="EY634" s="253"/>
      <c r="EZ634" s="253"/>
      <c r="FA634" s="253"/>
      <c r="FB634" s="253"/>
      <c r="FC634" s="253"/>
      <c r="FD634" s="253"/>
      <c r="FE634" s="253"/>
      <c r="FF634" s="253"/>
      <c r="FG634" s="253"/>
      <c r="FH634" s="253"/>
      <c r="FI634" s="253"/>
      <c r="FJ634" s="253"/>
      <c r="FK634" s="253"/>
      <c r="FL634" s="253"/>
      <c r="FM634" s="253"/>
      <c r="FN634" s="253"/>
      <c r="FO634" s="253"/>
      <c r="FP634" s="253"/>
      <c r="FQ634" s="253"/>
      <c r="FR634" s="253"/>
      <c r="FS634" s="253"/>
      <c r="FT634" s="253"/>
      <c r="FU634" s="253"/>
      <c r="FV634" s="253"/>
      <c r="FW634" s="253"/>
      <c r="FX634" s="253"/>
      <c r="FY634" s="253"/>
      <c r="FZ634" s="253"/>
      <c r="GA634" s="253"/>
      <c r="GB634" s="253"/>
      <c r="GC634" s="253"/>
      <c r="GD634" s="253"/>
      <c r="GE634" s="253"/>
      <c r="GF634" s="253"/>
      <c r="GG634" s="253"/>
      <c r="GH634" s="253"/>
      <c r="GI634" s="253"/>
      <c r="GJ634" s="253"/>
      <c r="GK634" s="253"/>
      <c r="GL634" s="253"/>
      <c r="GM634" s="253"/>
      <c r="GN634" s="253"/>
      <c r="GO634" s="253"/>
      <c r="GP634" s="253"/>
      <c r="GQ634" s="253"/>
      <c r="GR634" s="253"/>
      <c r="GS634" s="253"/>
      <c r="GT634" s="253"/>
      <c r="GU634" s="253"/>
      <c r="GV634" s="253"/>
      <c r="GW634" s="253"/>
      <c r="GX634" s="253"/>
      <c r="GY634" s="253"/>
      <c r="GZ634" s="253"/>
      <c r="HA634" s="253"/>
      <c r="HB634" s="253"/>
      <c r="HC634" s="253"/>
      <c r="HD634" s="253"/>
      <c r="HE634" s="253"/>
      <c r="HF634" s="253"/>
    </row>
    <row r="635" spans="1:214" s="312" customFormat="1" ht="15" customHeight="1" x14ac:dyDescent="0.25">
      <c r="A635" s="252"/>
      <c r="B635" s="253"/>
      <c r="C635" s="253"/>
      <c r="D635" s="253"/>
      <c r="E635" s="253"/>
      <c r="F635" s="253"/>
      <c r="G635" s="253"/>
      <c r="H635" s="253"/>
      <c r="I635" s="253"/>
      <c r="J635" s="253"/>
      <c r="K635" s="253"/>
      <c r="L635" s="253"/>
      <c r="M635" s="253"/>
      <c r="N635" s="253"/>
      <c r="O635" s="253"/>
      <c r="P635" s="253"/>
      <c r="Q635" s="253"/>
      <c r="R635" s="253"/>
      <c r="S635" s="253"/>
      <c r="T635" s="253"/>
      <c r="U635" s="253" t="s">
        <v>827</v>
      </c>
      <c r="V635" s="253"/>
      <c r="W635" s="253"/>
      <c r="X635" s="253"/>
      <c r="Y635" s="253"/>
      <c r="Z635" s="253"/>
      <c r="AA635" s="253"/>
      <c r="AB635" s="253"/>
      <c r="AC635" s="253" t="s">
        <v>393</v>
      </c>
      <c r="AD635" s="253"/>
      <c r="AE635" s="253"/>
      <c r="AF635" s="253"/>
      <c r="AG635" s="253"/>
      <c r="AH635" s="253"/>
      <c r="AI635" s="253"/>
      <c r="AJ635" s="253"/>
      <c r="AK635" s="253"/>
      <c r="AL635" s="253"/>
      <c r="AM635" s="253"/>
      <c r="AN635" s="253"/>
      <c r="AO635" s="253"/>
      <c r="AP635" s="253"/>
      <c r="AQ635" s="253"/>
      <c r="AR635" s="253"/>
      <c r="AS635" s="253"/>
      <c r="AT635" s="253"/>
      <c r="AU635" s="253"/>
      <c r="AV635" s="253"/>
      <c r="AW635" s="253"/>
      <c r="AX635" s="253"/>
      <c r="AY635" s="253"/>
      <c r="AZ635" s="253"/>
      <c r="BA635" s="253"/>
      <c r="BB635" s="253"/>
      <c r="BC635" s="253"/>
      <c r="BD635" s="253"/>
      <c r="BE635" s="253"/>
      <c r="BF635" s="253"/>
      <c r="BG635" s="253"/>
      <c r="BH635" s="253"/>
      <c r="BI635" s="253"/>
      <c r="BJ635" s="253"/>
      <c r="BK635" s="253"/>
      <c r="BL635" s="253"/>
      <c r="BM635" s="253"/>
      <c r="BN635" s="253"/>
      <c r="BO635" s="253"/>
      <c r="BP635" s="253"/>
      <c r="BQ635" s="253"/>
      <c r="BR635" s="253"/>
      <c r="BS635" s="253"/>
      <c r="BT635" s="253"/>
      <c r="BU635" s="253"/>
      <c r="BV635" s="253"/>
      <c r="BW635" s="253"/>
      <c r="BX635" s="253"/>
      <c r="BY635" s="253"/>
      <c r="BZ635" s="253"/>
      <c r="CA635" s="253"/>
      <c r="CB635" s="253"/>
      <c r="CC635" s="253"/>
      <c r="CD635" s="253"/>
      <c r="CE635" s="253"/>
      <c r="CF635" s="253"/>
      <c r="CG635" s="253"/>
      <c r="CH635" s="253"/>
      <c r="CI635" s="253"/>
      <c r="CJ635" s="253"/>
      <c r="CK635" s="253"/>
      <c r="CL635" s="253"/>
      <c r="CM635" s="253"/>
      <c r="CN635" s="253"/>
      <c r="CO635" s="253"/>
      <c r="CP635" s="253"/>
      <c r="CQ635" s="253"/>
      <c r="CR635" s="253"/>
      <c r="CS635" s="253"/>
      <c r="CT635" s="253"/>
      <c r="CU635" s="253"/>
      <c r="CV635" s="253"/>
      <c r="CW635" s="253"/>
      <c r="CX635" s="253"/>
      <c r="CY635" s="253"/>
      <c r="CZ635" s="253"/>
      <c r="DA635" s="253"/>
      <c r="DB635" s="253"/>
      <c r="DC635" s="253"/>
      <c r="DD635" s="253"/>
      <c r="DE635" s="253"/>
      <c r="DF635" s="253"/>
      <c r="DG635" s="253"/>
      <c r="DH635" s="253"/>
      <c r="DI635" s="253"/>
      <c r="DJ635" s="253"/>
      <c r="DK635" s="253"/>
      <c r="DL635" s="253"/>
      <c r="DM635" s="253"/>
      <c r="DN635" s="253"/>
      <c r="DO635" s="253"/>
      <c r="DP635" s="253"/>
      <c r="DQ635" s="253"/>
      <c r="DR635" s="253"/>
      <c r="DS635" s="253"/>
      <c r="DT635" s="253"/>
      <c r="DU635" s="253"/>
      <c r="DV635" s="253"/>
      <c r="DW635" s="253"/>
      <c r="DX635" s="253"/>
      <c r="DY635" s="253"/>
      <c r="DZ635" s="253"/>
      <c r="EA635" s="253"/>
      <c r="EB635" s="253"/>
      <c r="EC635" s="253"/>
      <c r="ED635" s="253"/>
      <c r="EE635" s="253"/>
      <c r="EF635" s="253"/>
      <c r="EG635" s="253"/>
      <c r="EH635" s="253"/>
      <c r="EI635" s="253"/>
      <c r="EJ635" s="253"/>
      <c r="EK635" s="253"/>
      <c r="EL635" s="253"/>
      <c r="EM635" s="253"/>
      <c r="EN635" s="253"/>
      <c r="EO635" s="253"/>
      <c r="EP635" s="253"/>
      <c r="EQ635" s="253"/>
      <c r="ER635" s="253"/>
      <c r="ES635" s="253"/>
      <c r="ET635" s="253"/>
      <c r="EU635" s="253"/>
      <c r="EV635" s="253"/>
      <c r="EW635" s="253"/>
      <c r="EX635" s="253"/>
      <c r="EY635" s="253"/>
      <c r="EZ635" s="253"/>
      <c r="FA635" s="253"/>
      <c r="FB635" s="253"/>
      <c r="FC635" s="253"/>
      <c r="FD635" s="253"/>
      <c r="FE635" s="253"/>
      <c r="FF635" s="253"/>
      <c r="FG635" s="253"/>
      <c r="FH635" s="253"/>
      <c r="FI635" s="253"/>
      <c r="FJ635" s="253"/>
      <c r="FK635" s="253"/>
      <c r="FL635" s="253"/>
      <c r="FM635" s="253"/>
      <c r="FN635" s="253"/>
      <c r="FO635" s="253"/>
      <c r="FP635" s="253"/>
      <c r="FQ635" s="253"/>
      <c r="FR635" s="253"/>
      <c r="FS635" s="253"/>
      <c r="FT635" s="253"/>
      <c r="FU635" s="253"/>
      <c r="FV635" s="253"/>
      <c r="FW635" s="253"/>
      <c r="FX635" s="253"/>
      <c r="FY635" s="253"/>
      <c r="FZ635" s="253"/>
      <c r="GA635" s="253"/>
      <c r="GB635" s="253"/>
      <c r="GC635" s="253"/>
      <c r="GD635" s="253"/>
      <c r="GE635" s="253"/>
      <c r="GF635" s="253"/>
      <c r="GG635" s="253"/>
      <c r="GH635" s="253"/>
      <c r="GI635" s="253"/>
      <c r="GJ635" s="253"/>
      <c r="GK635" s="253"/>
      <c r="GL635" s="253"/>
      <c r="GM635" s="253"/>
      <c r="GN635" s="253"/>
      <c r="GO635" s="253"/>
      <c r="GP635" s="253"/>
      <c r="GQ635" s="253"/>
      <c r="GR635" s="253"/>
      <c r="GS635" s="253"/>
      <c r="GT635" s="253"/>
      <c r="GU635" s="253"/>
      <c r="GV635" s="253"/>
      <c r="GW635" s="253"/>
      <c r="GX635" s="253"/>
      <c r="GY635" s="253"/>
      <c r="GZ635" s="253"/>
      <c r="HA635" s="253"/>
      <c r="HB635" s="253"/>
      <c r="HC635" s="253"/>
      <c r="HD635" s="253"/>
      <c r="HE635" s="253"/>
      <c r="HF635" s="253"/>
    </row>
    <row r="636" spans="1:214" s="312" customFormat="1" ht="15" customHeight="1" x14ac:dyDescent="0.25">
      <c r="A636" s="252"/>
      <c r="B636" s="253"/>
      <c r="C636" s="253"/>
      <c r="D636" s="253"/>
      <c r="E636" s="253"/>
      <c r="F636" s="253"/>
      <c r="G636" s="253"/>
      <c r="H636" s="253"/>
      <c r="I636" s="253"/>
      <c r="J636" s="253"/>
      <c r="K636" s="253"/>
      <c r="L636" s="253"/>
      <c r="M636" s="253"/>
      <c r="N636" s="253"/>
      <c r="O636" s="253"/>
      <c r="P636" s="253"/>
      <c r="Q636" s="253"/>
      <c r="R636" s="253"/>
      <c r="S636" s="253"/>
      <c r="T636" s="253"/>
      <c r="U636" s="253" t="s">
        <v>828</v>
      </c>
      <c r="V636" s="253"/>
      <c r="W636" s="253"/>
      <c r="X636" s="253"/>
      <c r="Y636" s="253"/>
      <c r="Z636" s="253"/>
      <c r="AA636" s="253"/>
      <c r="AB636" s="253"/>
      <c r="AC636" s="253" t="s">
        <v>323</v>
      </c>
      <c r="AD636" s="253"/>
      <c r="AE636" s="253"/>
      <c r="AF636" s="253"/>
      <c r="AG636" s="253"/>
      <c r="AH636" s="253"/>
      <c r="AI636" s="253"/>
      <c r="AJ636" s="253"/>
      <c r="AK636" s="253"/>
      <c r="AL636" s="253"/>
      <c r="AM636" s="253"/>
      <c r="AN636" s="253"/>
      <c r="AO636" s="253"/>
      <c r="AP636" s="253"/>
      <c r="AQ636" s="253"/>
      <c r="AR636" s="253"/>
      <c r="AS636" s="253"/>
      <c r="AT636" s="253"/>
      <c r="AU636" s="253"/>
      <c r="AV636" s="253"/>
      <c r="AW636" s="253"/>
      <c r="AX636" s="253"/>
      <c r="AY636" s="253"/>
      <c r="AZ636" s="253"/>
      <c r="BA636" s="253"/>
      <c r="BB636" s="253"/>
      <c r="BC636" s="253"/>
      <c r="BD636" s="253"/>
      <c r="BE636" s="253"/>
      <c r="BF636" s="253"/>
      <c r="BG636" s="253"/>
      <c r="BH636" s="253"/>
      <c r="BI636" s="253"/>
      <c r="BJ636" s="253"/>
      <c r="BK636" s="253"/>
      <c r="BL636" s="253"/>
      <c r="BM636" s="253"/>
      <c r="BN636" s="253"/>
      <c r="BO636" s="253"/>
      <c r="BP636" s="253"/>
      <c r="BQ636" s="253"/>
      <c r="BR636" s="253"/>
      <c r="BS636" s="253"/>
      <c r="BT636" s="253"/>
      <c r="BU636" s="253"/>
      <c r="BV636" s="253"/>
      <c r="BW636" s="253"/>
      <c r="BX636" s="253"/>
      <c r="BY636" s="253"/>
      <c r="BZ636" s="253"/>
      <c r="CA636" s="253"/>
      <c r="CB636" s="253"/>
      <c r="CC636" s="253"/>
      <c r="CD636" s="253"/>
      <c r="CE636" s="253"/>
      <c r="CF636" s="253"/>
      <c r="CG636" s="253"/>
      <c r="CH636" s="253"/>
      <c r="CI636" s="253"/>
      <c r="CJ636" s="253"/>
      <c r="CK636" s="253"/>
      <c r="CL636" s="253"/>
      <c r="CM636" s="253"/>
      <c r="CN636" s="253"/>
      <c r="CO636" s="253"/>
      <c r="CP636" s="253"/>
      <c r="CQ636" s="253"/>
      <c r="CR636" s="253"/>
      <c r="CS636" s="253"/>
      <c r="CT636" s="253"/>
      <c r="CU636" s="253"/>
      <c r="CV636" s="253"/>
      <c r="CW636" s="253"/>
      <c r="CX636" s="253"/>
      <c r="CY636" s="253"/>
      <c r="CZ636" s="253"/>
      <c r="DA636" s="253"/>
      <c r="DB636" s="253"/>
      <c r="DC636" s="253"/>
      <c r="DD636" s="253"/>
      <c r="DE636" s="253"/>
      <c r="DF636" s="253"/>
      <c r="DG636" s="253"/>
      <c r="DH636" s="253"/>
      <c r="DI636" s="253"/>
      <c r="DJ636" s="253"/>
      <c r="DK636" s="253"/>
      <c r="DL636" s="253"/>
      <c r="DM636" s="253"/>
      <c r="DN636" s="253"/>
      <c r="DO636" s="253"/>
      <c r="DP636" s="253"/>
      <c r="DQ636" s="253"/>
      <c r="DR636" s="253"/>
      <c r="DS636" s="253"/>
      <c r="DT636" s="253"/>
      <c r="DU636" s="253"/>
      <c r="DV636" s="253"/>
      <c r="DW636" s="253"/>
      <c r="DX636" s="253"/>
      <c r="DY636" s="253"/>
      <c r="DZ636" s="253"/>
      <c r="EA636" s="253"/>
      <c r="EB636" s="253"/>
      <c r="EC636" s="253"/>
      <c r="ED636" s="253"/>
      <c r="EE636" s="253"/>
      <c r="EF636" s="253"/>
      <c r="EG636" s="253"/>
      <c r="EH636" s="253"/>
      <c r="EI636" s="253"/>
      <c r="EJ636" s="253"/>
      <c r="EK636" s="253"/>
      <c r="EL636" s="253"/>
      <c r="EM636" s="253"/>
      <c r="EN636" s="253"/>
      <c r="EO636" s="253"/>
      <c r="EP636" s="253"/>
      <c r="EQ636" s="253"/>
      <c r="ER636" s="253"/>
      <c r="ES636" s="253"/>
      <c r="ET636" s="253"/>
      <c r="EU636" s="253"/>
      <c r="EV636" s="253"/>
      <c r="EW636" s="253"/>
      <c r="EX636" s="253"/>
      <c r="EY636" s="253"/>
      <c r="EZ636" s="253"/>
      <c r="FA636" s="253"/>
      <c r="FB636" s="253"/>
      <c r="FC636" s="253"/>
      <c r="FD636" s="253"/>
      <c r="FE636" s="253"/>
      <c r="FF636" s="253"/>
      <c r="FG636" s="253"/>
      <c r="FH636" s="253"/>
      <c r="FI636" s="253"/>
      <c r="FJ636" s="253"/>
      <c r="FK636" s="253"/>
      <c r="FL636" s="253"/>
      <c r="FM636" s="253"/>
      <c r="FN636" s="253"/>
      <c r="FO636" s="253"/>
      <c r="FP636" s="253"/>
      <c r="FQ636" s="253"/>
      <c r="FR636" s="253"/>
      <c r="FS636" s="253"/>
      <c r="FT636" s="253"/>
      <c r="FU636" s="253"/>
      <c r="FV636" s="253"/>
      <c r="FW636" s="253"/>
      <c r="FX636" s="253"/>
      <c r="FY636" s="253"/>
      <c r="FZ636" s="253"/>
      <c r="GA636" s="253"/>
      <c r="GB636" s="253"/>
      <c r="GC636" s="253"/>
      <c r="GD636" s="253"/>
      <c r="GE636" s="253"/>
      <c r="GF636" s="253"/>
      <c r="GG636" s="253"/>
      <c r="GH636" s="253"/>
      <c r="GI636" s="253"/>
      <c r="GJ636" s="253"/>
      <c r="GK636" s="253"/>
      <c r="GL636" s="253"/>
      <c r="GM636" s="253"/>
      <c r="GN636" s="253"/>
      <c r="GO636" s="253"/>
      <c r="GP636" s="253"/>
      <c r="GQ636" s="253"/>
      <c r="GR636" s="253"/>
      <c r="GS636" s="253"/>
      <c r="GT636" s="253"/>
      <c r="GU636" s="253"/>
      <c r="GV636" s="253"/>
      <c r="GW636" s="253"/>
      <c r="GX636" s="253"/>
      <c r="GY636" s="253"/>
      <c r="GZ636" s="253"/>
      <c r="HA636" s="253"/>
      <c r="HB636" s="253"/>
      <c r="HC636" s="253"/>
      <c r="HD636" s="253"/>
      <c r="HE636" s="253"/>
      <c r="HF636" s="253"/>
    </row>
    <row r="637" spans="1:214" s="312" customFormat="1" ht="15" customHeight="1" x14ac:dyDescent="0.25">
      <c r="A637" s="252"/>
      <c r="B637" s="253"/>
      <c r="C637" s="253"/>
      <c r="D637" s="253"/>
      <c r="E637" s="253"/>
      <c r="F637" s="253"/>
      <c r="G637" s="253"/>
      <c r="H637" s="253"/>
      <c r="I637" s="253"/>
      <c r="J637" s="253"/>
      <c r="K637" s="253"/>
      <c r="L637" s="253"/>
      <c r="M637" s="253"/>
      <c r="N637" s="253"/>
      <c r="O637" s="253"/>
      <c r="P637" s="253"/>
      <c r="Q637" s="253"/>
      <c r="R637" s="253"/>
      <c r="S637" s="253"/>
      <c r="T637" s="253"/>
      <c r="U637" s="253" t="s">
        <v>829</v>
      </c>
      <c r="V637" s="253"/>
      <c r="W637" s="253"/>
      <c r="X637" s="253"/>
      <c r="Y637" s="253"/>
      <c r="Z637" s="253"/>
      <c r="AA637" s="253"/>
      <c r="AB637" s="253"/>
      <c r="AC637" s="253" t="s">
        <v>323</v>
      </c>
      <c r="AD637" s="253"/>
      <c r="AE637" s="253"/>
      <c r="AF637" s="253"/>
      <c r="AG637" s="253"/>
      <c r="AH637" s="253"/>
      <c r="AI637" s="253"/>
      <c r="AJ637" s="253"/>
      <c r="AK637" s="253"/>
      <c r="AL637" s="253"/>
      <c r="AM637" s="253"/>
      <c r="AN637" s="253"/>
      <c r="AO637" s="253"/>
      <c r="AP637" s="253"/>
      <c r="AQ637" s="253"/>
      <c r="AR637" s="253"/>
      <c r="AS637" s="253"/>
      <c r="AT637" s="253"/>
      <c r="AU637" s="253"/>
      <c r="AV637" s="253"/>
      <c r="AW637" s="253"/>
      <c r="AX637" s="253"/>
      <c r="AY637" s="253"/>
      <c r="AZ637" s="253"/>
      <c r="BA637" s="253"/>
      <c r="BB637" s="253"/>
      <c r="BC637" s="253"/>
      <c r="BD637" s="253"/>
      <c r="BE637" s="253"/>
      <c r="BF637" s="253"/>
      <c r="BG637" s="253"/>
      <c r="BH637" s="253"/>
      <c r="BI637" s="253"/>
      <c r="BJ637" s="253"/>
      <c r="BK637" s="253"/>
      <c r="BL637" s="253"/>
      <c r="BM637" s="253"/>
      <c r="BN637" s="253"/>
      <c r="BO637" s="253"/>
      <c r="BP637" s="253"/>
      <c r="BQ637" s="253"/>
      <c r="BR637" s="253"/>
      <c r="BS637" s="253"/>
      <c r="BT637" s="253"/>
      <c r="BU637" s="253"/>
      <c r="BV637" s="253"/>
      <c r="BW637" s="253"/>
      <c r="BX637" s="253"/>
      <c r="BY637" s="253"/>
      <c r="BZ637" s="253"/>
      <c r="CA637" s="253"/>
      <c r="CB637" s="253"/>
      <c r="CC637" s="253"/>
      <c r="CD637" s="253"/>
      <c r="CE637" s="253"/>
      <c r="CF637" s="253"/>
      <c r="CG637" s="253"/>
      <c r="CH637" s="253"/>
      <c r="CI637" s="253"/>
      <c r="CJ637" s="253"/>
      <c r="CK637" s="253"/>
      <c r="CL637" s="253"/>
      <c r="CM637" s="253"/>
      <c r="CN637" s="253"/>
      <c r="CO637" s="253"/>
      <c r="CP637" s="253"/>
      <c r="CQ637" s="253"/>
      <c r="CR637" s="253"/>
      <c r="CS637" s="253"/>
      <c r="CT637" s="253"/>
      <c r="CU637" s="253"/>
      <c r="CV637" s="253"/>
      <c r="CW637" s="253"/>
      <c r="CX637" s="253"/>
      <c r="CY637" s="253"/>
      <c r="CZ637" s="253"/>
      <c r="DA637" s="253"/>
      <c r="DB637" s="253"/>
      <c r="DC637" s="253"/>
      <c r="DD637" s="253"/>
      <c r="DE637" s="253"/>
      <c r="DF637" s="253"/>
      <c r="DG637" s="253"/>
      <c r="DH637" s="253"/>
      <c r="DI637" s="253"/>
      <c r="DJ637" s="253"/>
      <c r="DK637" s="253"/>
      <c r="DL637" s="253"/>
      <c r="DM637" s="253"/>
      <c r="DN637" s="253"/>
      <c r="DO637" s="253"/>
      <c r="DP637" s="253"/>
      <c r="DQ637" s="253"/>
      <c r="DR637" s="253"/>
      <c r="DS637" s="253"/>
      <c r="DT637" s="253"/>
      <c r="DU637" s="253"/>
      <c r="DV637" s="253"/>
      <c r="DW637" s="253"/>
      <c r="DX637" s="253"/>
      <c r="DY637" s="253"/>
      <c r="DZ637" s="253"/>
      <c r="EA637" s="253"/>
      <c r="EB637" s="253"/>
      <c r="EC637" s="253"/>
      <c r="ED637" s="253"/>
      <c r="EE637" s="253"/>
      <c r="EF637" s="253"/>
      <c r="EG637" s="253"/>
      <c r="EH637" s="253"/>
      <c r="EI637" s="253"/>
      <c r="EJ637" s="253"/>
      <c r="EK637" s="253"/>
      <c r="EL637" s="253"/>
      <c r="EM637" s="253"/>
      <c r="EN637" s="253"/>
      <c r="EO637" s="253"/>
      <c r="EP637" s="253"/>
      <c r="EQ637" s="253"/>
      <c r="ER637" s="253"/>
      <c r="ES637" s="253"/>
      <c r="ET637" s="253"/>
      <c r="EU637" s="253"/>
      <c r="EV637" s="253"/>
      <c r="EW637" s="253"/>
      <c r="EX637" s="253"/>
      <c r="EY637" s="253"/>
      <c r="EZ637" s="253"/>
      <c r="FA637" s="253"/>
      <c r="FB637" s="253"/>
      <c r="FC637" s="253"/>
      <c r="FD637" s="253"/>
      <c r="FE637" s="253"/>
      <c r="FF637" s="253"/>
      <c r="FG637" s="253"/>
      <c r="FH637" s="253"/>
      <c r="FI637" s="253"/>
      <c r="FJ637" s="253"/>
      <c r="FK637" s="253"/>
      <c r="FL637" s="253"/>
      <c r="FM637" s="253"/>
      <c r="FN637" s="253"/>
      <c r="FO637" s="253"/>
      <c r="FP637" s="253"/>
      <c r="FQ637" s="253"/>
      <c r="FR637" s="253"/>
      <c r="FS637" s="253"/>
      <c r="FT637" s="253"/>
      <c r="FU637" s="253"/>
      <c r="FV637" s="253"/>
      <c r="FW637" s="253"/>
      <c r="FX637" s="253"/>
      <c r="FY637" s="253"/>
      <c r="FZ637" s="253"/>
      <c r="GA637" s="253"/>
      <c r="GB637" s="253"/>
      <c r="GC637" s="253"/>
      <c r="GD637" s="253"/>
      <c r="GE637" s="253"/>
      <c r="GF637" s="253"/>
      <c r="GG637" s="253"/>
      <c r="GH637" s="253"/>
      <c r="GI637" s="253"/>
      <c r="GJ637" s="253"/>
      <c r="GK637" s="253"/>
      <c r="GL637" s="253"/>
      <c r="GM637" s="253"/>
      <c r="GN637" s="253"/>
      <c r="GO637" s="253"/>
      <c r="GP637" s="253"/>
      <c r="GQ637" s="253"/>
      <c r="GR637" s="253"/>
      <c r="GS637" s="253"/>
      <c r="GT637" s="253"/>
      <c r="GU637" s="253"/>
      <c r="GV637" s="253"/>
      <c r="GW637" s="253"/>
      <c r="GX637" s="253"/>
      <c r="GY637" s="253"/>
      <c r="GZ637" s="253"/>
      <c r="HA637" s="253"/>
      <c r="HB637" s="253"/>
      <c r="HC637" s="253"/>
      <c r="HD637" s="253"/>
      <c r="HE637" s="253"/>
      <c r="HF637" s="253"/>
    </row>
    <row r="638" spans="1:214" s="312" customFormat="1" ht="15" customHeight="1" x14ac:dyDescent="0.25">
      <c r="A638" s="252"/>
      <c r="B638" s="253"/>
      <c r="C638" s="253"/>
      <c r="D638" s="253"/>
      <c r="E638" s="253"/>
      <c r="F638" s="253"/>
      <c r="G638" s="253"/>
      <c r="H638" s="253"/>
      <c r="I638" s="253"/>
      <c r="J638" s="253"/>
      <c r="K638" s="253"/>
      <c r="L638" s="253"/>
      <c r="M638" s="253"/>
      <c r="N638" s="253"/>
      <c r="O638" s="253"/>
      <c r="P638" s="253"/>
      <c r="Q638" s="253"/>
      <c r="R638" s="253"/>
      <c r="S638" s="253"/>
      <c r="T638" s="253"/>
      <c r="U638" s="253" t="s">
        <v>830</v>
      </c>
      <c r="V638" s="253"/>
      <c r="W638" s="253"/>
      <c r="X638" s="253"/>
      <c r="Y638" s="253"/>
      <c r="Z638" s="253"/>
      <c r="AA638" s="253"/>
      <c r="AB638" s="253"/>
      <c r="AC638" s="253" t="s">
        <v>357</v>
      </c>
      <c r="AD638" s="253"/>
      <c r="AE638" s="253"/>
      <c r="AF638" s="253"/>
      <c r="AG638" s="253"/>
      <c r="AH638" s="253"/>
      <c r="AI638" s="253"/>
      <c r="AJ638" s="253"/>
      <c r="AK638" s="253"/>
      <c r="AL638" s="253"/>
      <c r="AM638" s="253"/>
      <c r="AN638" s="253"/>
      <c r="AO638" s="253"/>
      <c r="AP638" s="253"/>
      <c r="AQ638" s="253"/>
      <c r="AR638" s="253"/>
      <c r="AS638" s="253"/>
      <c r="AT638" s="253"/>
      <c r="AU638" s="253"/>
      <c r="AV638" s="253"/>
      <c r="AW638" s="253"/>
      <c r="AX638" s="253"/>
      <c r="AY638" s="253"/>
      <c r="AZ638" s="253"/>
      <c r="BA638" s="253"/>
      <c r="BB638" s="253"/>
      <c r="BC638" s="253"/>
      <c r="BD638" s="253"/>
      <c r="BE638" s="253"/>
      <c r="BF638" s="253"/>
      <c r="BG638" s="253"/>
      <c r="BH638" s="253"/>
      <c r="BI638" s="253"/>
      <c r="BJ638" s="253"/>
      <c r="BK638" s="253"/>
      <c r="BL638" s="253"/>
      <c r="BM638" s="253"/>
      <c r="BN638" s="253"/>
      <c r="BO638" s="253"/>
      <c r="BP638" s="253"/>
      <c r="BQ638" s="253"/>
      <c r="BR638" s="253"/>
      <c r="BS638" s="253"/>
      <c r="BT638" s="253"/>
      <c r="BU638" s="253"/>
      <c r="BV638" s="253"/>
      <c r="BW638" s="253"/>
      <c r="BX638" s="253"/>
      <c r="BY638" s="253"/>
      <c r="BZ638" s="253"/>
      <c r="CA638" s="253"/>
      <c r="CB638" s="253"/>
      <c r="CC638" s="253"/>
      <c r="CD638" s="253"/>
      <c r="CE638" s="253"/>
      <c r="CF638" s="253"/>
      <c r="CG638" s="253"/>
      <c r="CH638" s="253"/>
      <c r="CI638" s="253"/>
      <c r="CJ638" s="253"/>
      <c r="CK638" s="253"/>
      <c r="CL638" s="253"/>
      <c r="CM638" s="253"/>
      <c r="CN638" s="253"/>
      <c r="CO638" s="253"/>
      <c r="CP638" s="253"/>
      <c r="CQ638" s="253"/>
      <c r="CR638" s="253"/>
      <c r="CS638" s="253"/>
      <c r="CT638" s="253"/>
      <c r="CU638" s="253"/>
      <c r="CV638" s="253"/>
      <c r="CW638" s="253"/>
      <c r="CX638" s="253"/>
      <c r="CY638" s="253"/>
      <c r="CZ638" s="253"/>
      <c r="DA638" s="253"/>
      <c r="DB638" s="253"/>
      <c r="DC638" s="253"/>
      <c r="DD638" s="253"/>
      <c r="DE638" s="253"/>
      <c r="DF638" s="253"/>
      <c r="DG638" s="253"/>
      <c r="DH638" s="253"/>
      <c r="DI638" s="253"/>
      <c r="DJ638" s="253"/>
      <c r="DK638" s="253"/>
      <c r="DL638" s="253"/>
      <c r="DM638" s="253"/>
      <c r="DN638" s="253"/>
      <c r="DO638" s="253"/>
      <c r="DP638" s="253"/>
      <c r="DQ638" s="253"/>
      <c r="DR638" s="253"/>
      <c r="DS638" s="253"/>
      <c r="DT638" s="253"/>
      <c r="DU638" s="253"/>
      <c r="DV638" s="253"/>
      <c r="DW638" s="253"/>
      <c r="DX638" s="253"/>
      <c r="DY638" s="253"/>
      <c r="DZ638" s="253"/>
      <c r="EA638" s="253"/>
      <c r="EB638" s="253"/>
      <c r="EC638" s="253"/>
      <c r="ED638" s="253"/>
      <c r="EE638" s="253"/>
      <c r="EF638" s="253"/>
      <c r="EG638" s="253"/>
      <c r="EH638" s="253"/>
      <c r="EI638" s="253"/>
      <c r="EJ638" s="253"/>
      <c r="EK638" s="253"/>
      <c r="EL638" s="253"/>
      <c r="EM638" s="253"/>
      <c r="EN638" s="253"/>
      <c r="EO638" s="253"/>
      <c r="EP638" s="253"/>
      <c r="EQ638" s="253"/>
      <c r="ER638" s="253"/>
      <c r="ES638" s="253"/>
      <c r="ET638" s="253"/>
      <c r="EU638" s="253"/>
      <c r="EV638" s="253"/>
      <c r="EW638" s="253"/>
      <c r="EX638" s="253"/>
      <c r="EY638" s="253"/>
      <c r="EZ638" s="253"/>
      <c r="FA638" s="253"/>
      <c r="FB638" s="253"/>
      <c r="FC638" s="253"/>
      <c r="FD638" s="253"/>
      <c r="FE638" s="253"/>
      <c r="FF638" s="253"/>
      <c r="FG638" s="253"/>
      <c r="FH638" s="253"/>
      <c r="FI638" s="253"/>
      <c r="FJ638" s="253"/>
      <c r="FK638" s="253"/>
      <c r="FL638" s="253"/>
      <c r="FM638" s="253"/>
      <c r="FN638" s="253"/>
      <c r="FO638" s="253"/>
      <c r="FP638" s="253"/>
      <c r="FQ638" s="253"/>
      <c r="FR638" s="253"/>
      <c r="FS638" s="253"/>
      <c r="FT638" s="253"/>
      <c r="FU638" s="253"/>
      <c r="FV638" s="253"/>
      <c r="FW638" s="253"/>
      <c r="FX638" s="253"/>
      <c r="FY638" s="253"/>
      <c r="FZ638" s="253"/>
      <c r="GA638" s="253"/>
      <c r="GB638" s="253"/>
      <c r="GC638" s="253"/>
      <c r="GD638" s="253"/>
      <c r="GE638" s="253"/>
      <c r="GF638" s="253"/>
      <c r="GG638" s="253"/>
      <c r="GH638" s="253"/>
      <c r="GI638" s="253"/>
      <c r="GJ638" s="253"/>
      <c r="GK638" s="253"/>
      <c r="GL638" s="253"/>
      <c r="GM638" s="253"/>
      <c r="GN638" s="253"/>
      <c r="GO638" s="253"/>
      <c r="GP638" s="253"/>
      <c r="GQ638" s="253"/>
      <c r="GR638" s="253"/>
      <c r="GS638" s="253"/>
      <c r="GT638" s="253"/>
      <c r="GU638" s="253"/>
      <c r="GV638" s="253"/>
      <c r="GW638" s="253"/>
      <c r="GX638" s="253"/>
      <c r="GY638" s="253"/>
      <c r="GZ638" s="253"/>
      <c r="HA638" s="253"/>
      <c r="HB638" s="253"/>
      <c r="HC638" s="253"/>
      <c r="HD638" s="253"/>
      <c r="HE638" s="253"/>
      <c r="HF638" s="253"/>
    </row>
    <row r="639" spans="1:214" s="312" customFormat="1" ht="15" customHeight="1" x14ac:dyDescent="0.25">
      <c r="A639" s="252"/>
      <c r="B639" s="253"/>
      <c r="C639" s="253"/>
      <c r="D639" s="253"/>
      <c r="E639" s="253"/>
      <c r="F639" s="253"/>
      <c r="G639" s="253"/>
      <c r="H639" s="253"/>
      <c r="I639" s="253"/>
      <c r="J639" s="253"/>
      <c r="K639" s="253"/>
      <c r="L639" s="253"/>
      <c r="M639" s="253"/>
      <c r="N639" s="253"/>
      <c r="O639" s="253"/>
      <c r="P639" s="253"/>
      <c r="Q639" s="253"/>
      <c r="R639" s="253"/>
      <c r="S639" s="253"/>
      <c r="T639" s="253"/>
      <c r="U639" s="253" t="s">
        <v>831</v>
      </c>
      <c r="V639" s="253"/>
      <c r="W639" s="253"/>
      <c r="X639" s="253"/>
      <c r="Y639" s="253"/>
      <c r="Z639" s="253"/>
      <c r="AA639" s="253"/>
      <c r="AB639" s="253"/>
      <c r="AC639" s="253" t="s">
        <v>323</v>
      </c>
      <c r="AD639" s="253"/>
      <c r="AE639" s="253"/>
      <c r="AF639" s="253"/>
      <c r="AG639" s="253"/>
      <c r="AH639" s="253"/>
      <c r="AI639" s="253"/>
      <c r="AJ639" s="253"/>
      <c r="AK639" s="253"/>
      <c r="AL639" s="253"/>
      <c r="AM639" s="253"/>
      <c r="AN639" s="253"/>
      <c r="AO639" s="253"/>
      <c r="AP639" s="253"/>
      <c r="AQ639" s="253"/>
      <c r="AR639" s="253"/>
      <c r="AS639" s="253"/>
      <c r="AT639" s="253"/>
      <c r="AU639" s="253"/>
      <c r="AV639" s="253"/>
      <c r="AW639" s="253"/>
      <c r="AX639" s="253"/>
      <c r="AY639" s="253"/>
      <c r="AZ639" s="253"/>
      <c r="BA639" s="253"/>
      <c r="BB639" s="253"/>
      <c r="BC639" s="253"/>
      <c r="BD639" s="253"/>
      <c r="BE639" s="253"/>
      <c r="BF639" s="253"/>
      <c r="BG639" s="253"/>
      <c r="BH639" s="253"/>
      <c r="BI639" s="253"/>
      <c r="BJ639" s="253"/>
      <c r="BK639" s="253"/>
      <c r="BL639" s="253"/>
      <c r="BM639" s="253"/>
      <c r="BN639" s="253"/>
      <c r="BO639" s="253"/>
      <c r="BP639" s="253"/>
      <c r="BQ639" s="253"/>
      <c r="BR639" s="253"/>
      <c r="BS639" s="253"/>
      <c r="BT639" s="253"/>
      <c r="BU639" s="253"/>
      <c r="BV639" s="253"/>
      <c r="BW639" s="253"/>
      <c r="BX639" s="253"/>
      <c r="BY639" s="253"/>
      <c r="BZ639" s="253"/>
      <c r="CA639" s="253"/>
      <c r="CB639" s="253"/>
      <c r="CC639" s="253"/>
      <c r="CD639" s="253"/>
      <c r="CE639" s="253"/>
      <c r="CF639" s="253"/>
      <c r="CG639" s="253"/>
      <c r="CH639" s="253"/>
      <c r="CI639" s="253"/>
      <c r="CJ639" s="253"/>
      <c r="CK639" s="253"/>
      <c r="CL639" s="253"/>
      <c r="CM639" s="253"/>
      <c r="CN639" s="253"/>
      <c r="CO639" s="253"/>
      <c r="CP639" s="253"/>
      <c r="CQ639" s="253"/>
      <c r="CR639" s="253"/>
      <c r="CS639" s="253"/>
      <c r="CT639" s="253"/>
      <c r="CU639" s="253"/>
      <c r="CV639" s="253"/>
      <c r="CW639" s="253"/>
      <c r="CX639" s="253"/>
      <c r="CY639" s="253"/>
      <c r="CZ639" s="253"/>
      <c r="DA639" s="253"/>
      <c r="DB639" s="253"/>
      <c r="DC639" s="253"/>
      <c r="DD639" s="253"/>
      <c r="DE639" s="253"/>
      <c r="DF639" s="253"/>
      <c r="DG639" s="253"/>
      <c r="DH639" s="253"/>
      <c r="DI639" s="253"/>
      <c r="DJ639" s="253"/>
      <c r="DK639" s="253"/>
      <c r="DL639" s="253"/>
      <c r="DM639" s="253"/>
      <c r="DN639" s="253"/>
      <c r="DO639" s="253"/>
      <c r="DP639" s="253"/>
      <c r="DQ639" s="253"/>
      <c r="DR639" s="253"/>
      <c r="DS639" s="253"/>
      <c r="DT639" s="253"/>
      <c r="DU639" s="253"/>
      <c r="DV639" s="253"/>
      <c r="DW639" s="253"/>
      <c r="DX639" s="253"/>
      <c r="DY639" s="253"/>
      <c r="DZ639" s="253"/>
      <c r="EA639" s="253"/>
      <c r="EB639" s="253"/>
      <c r="EC639" s="253"/>
      <c r="ED639" s="253"/>
      <c r="EE639" s="253"/>
      <c r="EF639" s="253"/>
      <c r="EG639" s="253"/>
      <c r="EH639" s="253"/>
      <c r="EI639" s="253"/>
      <c r="EJ639" s="253"/>
      <c r="EK639" s="253"/>
      <c r="EL639" s="253"/>
      <c r="EM639" s="253"/>
      <c r="EN639" s="253"/>
      <c r="EO639" s="253"/>
      <c r="EP639" s="253"/>
      <c r="EQ639" s="253"/>
      <c r="ER639" s="253"/>
      <c r="ES639" s="253"/>
      <c r="ET639" s="253"/>
      <c r="EU639" s="253"/>
      <c r="EV639" s="253"/>
      <c r="EW639" s="253"/>
      <c r="EX639" s="253"/>
      <c r="EY639" s="253"/>
      <c r="EZ639" s="253"/>
      <c r="FA639" s="253"/>
      <c r="FB639" s="253"/>
      <c r="FC639" s="253"/>
      <c r="FD639" s="253"/>
      <c r="FE639" s="253"/>
      <c r="FF639" s="253"/>
      <c r="FG639" s="253"/>
      <c r="FH639" s="253"/>
      <c r="FI639" s="253"/>
      <c r="FJ639" s="253"/>
      <c r="FK639" s="253"/>
      <c r="FL639" s="253"/>
      <c r="FM639" s="253"/>
      <c r="FN639" s="253"/>
      <c r="FO639" s="253"/>
      <c r="FP639" s="253"/>
      <c r="FQ639" s="253"/>
      <c r="FR639" s="253"/>
      <c r="FS639" s="253"/>
      <c r="FT639" s="253"/>
      <c r="FU639" s="253"/>
      <c r="FV639" s="253"/>
      <c r="FW639" s="253"/>
      <c r="FX639" s="253"/>
      <c r="FY639" s="253"/>
      <c r="FZ639" s="253"/>
      <c r="GA639" s="253"/>
      <c r="GB639" s="253"/>
      <c r="GC639" s="253"/>
      <c r="GD639" s="253"/>
      <c r="GE639" s="253"/>
      <c r="GF639" s="253"/>
      <c r="GG639" s="253"/>
      <c r="GH639" s="253"/>
      <c r="GI639" s="253"/>
      <c r="GJ639" s="253"/>
      <c r="GK639" s="253"/>
      <c r="GL639" s="253"/>
      <c r="GM639" s="253"/>
      <c r="GN639" s="253"/>
      <c r="GO639" s="253"/>
      <c r="GP639" s="253"/>
      <c r="GQ639" s="253"/>
      <c r="GR639" s="253"/>
      <c r="GS639" s="253"/>
      <c r="GT639" s="253"/>
      <c r="GU639" s="253"/>
      <c r="GV639" s="253"/>
      <c r="GW639" s="253"/>
      <c r="GX639" s="253"/>
      <c r="GY639" s="253"/>
      <c r="GZ639" s="253"/>
      <c r="HA639" s="253"/>
      <c r="HB639" s="253"/>
      <c r="HC639" s="253"/>
      <c r="HD639" s="253"/>
      <c r="HE639" s="253"/>
      <c r="HF639" s="253"/>
    </row>
    <row r="640" spans="1:214" s="312" customFormat="1" ht="15" customHeight="1" x14ac:dyDescent="0.25">
      <c r="A640" s="252"/>
      <c r="B640" s="253"/>
      <c r="C640" s="253"/>
      <c r="D640" s="253"/>
      <c r="E640" s="253"/>
      <c r="F640" s="253"/>
      <c r="G640" s="253"/>
      <c r="H640" s="253"/>
      <c r="I640" s="253"/>
      <c r="J640" s="253"/>
      <c r="K640" s="253"/>
      <c r="L640" s="253"/>
      <c r="M640" s="253"/>
      <c r="N640" s="253"/>
      <c r="O640" s="253"/>
      <c r="P640" s="253"/>
      <c r="Q640" s="253"/>
      <c r="R640" s="253"/>
      <c r="S640" s="253"/>
      <c r="T640" s="253"/>
      <c r="U640" s="253" t="s">
        <v>832</v>
      </c>
      <c r="V640" s="253"/>
      <c r="W640" s="253"/>
      <c r="X640" s="253"/>
      <c r="Y640" s="253"/>
      <c r="Z640" s="253"/>
      <c r="AA640" s="253"/>
      <c r="AB640" s="253"/>
      <c r="AC640" s="253" t="s">
        <v>316</v>
      </c>
      <c r="AD640" s="253"/>
      <c r="AE640" s="253"/>
      <c r="AF640" s="253"/>
      <c r="AG640" s="253"/>
      <c r="AH640" s="253"/>
      <c r="AI640" s="253"/>
      <c r="AJ640" s="253"/>
      <c r="AK640" s="253"/>
      <c r="AL640" s="253"/>
      <c r="AM640" s="253"/>
      <c r="AN640" s="253"/>
      <c r="AO640" s="253"/>
      <c r="AP640" s="253"/>
      <c r="AQ640" s="253"/>
      <c r="AR640" s="253"/>
      <c r="AS640" s="253"/>
      <c r="AT640" s="253"/>
      <c r="AU640" s="253"/>
      <c r="AV640" s="253"/>
      <c r="AW640" s="253"/>
      <c r="AX640" s="253"/>
      <c r="AY640" s="253"/>
      <c r="AZ640" s="253"/>
      <c r="BA640" s="253"/>
      <c r="BB640" s="253"/>
      <c r="BC640" s="253"/>
      <c r="BD640" s="253"/>
      <c r="BE640" s="253"/>
      <c r="BF640" s="253"/>
      <c r="BG640" s="253"/>
      <c r="BH640" s="253"/>
      <c r="BI640" s="253"/>
      <c r="BJ640" s="253"/>
      <c r="BK640" s="253"/>
      <c r="BL640" s="253"/>
      <c r="BM640" s="253"/>
      <c r="BN640" s="253"/>
      <c r="BO640" s="253"/>
      <c r="BP640" s="253"/>
      <c r="BQ640" s="253"/>
      <c r="BR640" s="253"/>
      <c r="BS640" s="253"/>
      <c r="BT640" s="253"/>
      <c r="BU640" s="253"/>
      <c r="BV640" s="253"/>
      <c r="BW640" s="253"/>
      <c r="BX640" s="253"/>
      <c r="BY640" s="253"/>
      <c r="BZ640" s="253"/>
      <c r="CA640" s="253"/>
      <c r="CB640" s="253"/>
      <c r="CC640" s="253"/>
      <c r="CD640" s="253"/>
      <c r="CE640" s="253"/>
      <c r="CF640" s="253"/>
      <c r="CG640" s="253"/>
      <c r="CH640" s="253"/>
      <c r="CI640" s="253"/>
      <c r="CJ640" s="253"/>
      <c r="CK640" s="253"/>
      <c r="CL640" s="253"/>
      <c r="CM640" s="253"/>
      <c r="CN640" s="253"/>
      <c r="CO640" s="253"/>
      <c r="CP640" s="253"/>
      <c r="CQ640" s="253"/>
      <c r="CR640" s="253"/>
      <c r="CS640" s="253"/>
      <c r="CT640" s="253"/>
      <c r="CU640" s="253"/>
      <c r="CV640" s="253"/>
      <c r="CW640" s="253"/>
      <c r="CX640" s="253"/>
      <c r="CY640" s="253"/>
      <c r="CZ640" s="253"/>
      <c r="DA640" s="253"/>
      <c r="DB640" s="253"/>
      <c r="DC640" s="253"/>
      <c r="DD640" s="253"/>
      <c r="DE640" s="253"/>
      <c r="DF640" s="253"/>
      <c r="DG640" s="253"/>
      <c r="DH640" s="253"/>
      <c r="DI640" s="253"/>
      <c r="DJ640" s="253"/>
      <c r="DK640" s="253"/>
      <c r="DL640" s="253"/>
      <c r="DM640" s="253"/>
      <c r="DN640" s="253"/>
      <c r="DO640" s="253"/>
      <c r="DP640" s="253"/>
      <c r="DQ640" s="253"/>
      <c r="DR640" s="253"/>
      <c r="DS640" s="253"/>
      <c r="DT640" s="253"/>
      <c r="DU640" s="253"/>
      <c r="DV640" s="253"/>
      <c r="DW640" s="253"/>
      <c r="DX640" s="253"/>
      <c r="DY640" s="253"/>
      <c r="DZ640" s="253"/>
      <c r="EA640" s="253"/>
      <c r="EB640" s="253"/>
      <c r="EC640" s="253"/>
      <c r="ED640" s="253"/>
      <c r="EE640" s="253"/>
      <c r="EF640" s="253"/>
      <c r="EG640" s="253"/>
      <c r="EH640" s="253"/>
      <c r="EI640" s="253"/>
      <c r="EJ640" s="253"/>
      <c r="EK640" s="253"/>
      <c r="EL640" s="253"/>
      <c r="EM640" s="253"/>
      <c r="EN640" s="253"/>
      <c r="EO640" s="253"/>
      <c r="EP640" s="253"/>
      <c r="EQ640" s="253"/>
      <c r="ER640" s="253"/>
      <c r="ES640" s="253"/>
      <c r="ET640" s="253"/>
      <c r="EU640" s="253"/>
      <c r="EV640" s="253"/>
      <c r="EW640" s="253"/>
      <c r="EX640" s="253"/>
      <c r="EY640" s="253"/>
      <c r="EZ640" s="253"/>
      <c r="FA640" s="253"/>
      <c r="FB640" s="253"/>
      <c r="FC640" s="253"/>
      <c r="FD640" s="253"/>
      <c r="FE640" s="253"/>
      <c r="FF640" s="253"/>
      <c r="FG640" s="253"/>
      <c r="FH640" s="253"/>
      <c r="FI640" s="253"/>
      <c r="FJ640" s="253"/>
      <c r="FK640" s="253"/>
      <c r="FL640" s="253"/>
      <c r="FM640" s="253"/>
      <c r="FN640" s="253"/>
      <c r="FO640" s="253"/>
      <c r="FP640" s="253"/>
      <c r="FQ640" s="253"/>
      <c r="FR640" s="253"/>
      <c r="FS640" s="253"/>
      <c r="FT640" s="253"/>
      <c r="FU640" s="253"/>
      <c r="FV640" s="253"/>
      <c r="FW640" s="253"/>
      <c r="FX640" s="253"/>
      <c r="FY640" s="253"/>
      <c r="FZ640" s="253"/>
      <c r="GA640" s="253"/>
      <c r="GB640" s="253"/>
      <c r="GC640" s="253"/>
      <c r="GD640" s="253"/>
      <c r="GE640" s="253"/>
      <c r="GF640" s="253"/>
      <c r="GG640" s="253"/>
      <c r="GH640" s="253"/>
      <c r="GI640" s="253"/>
      <c r="GJ640" s="253"/>
      <c r="GK640" s="253"/>
      <c r="GL640" s="253"/>
      <c r="GM640" s="253"/>
      <c r="GN640" s="253"/>
      <c r="GO640" s="253"/>
      <c r="GP640" s="253"/>
      <c r="GQ640" s="253"/>
      <c r="GR640" s="253"/>
      <c r="GS640" s="253"/>
      <c r="GT640" s="253"/>
      <c r="GU640" s="253"/>
      <c r="GV640" s="253"/>
      <c r="GW640" s="253"/>
      <c r="GX640" s="253"/>
      <c r="GY640" s="253"/>
      <c r="GZ640" s="253"/>
      <c r="HA640" s="253"/>
      <c r="HB640" s="253"/>
      <c r="HC640" s="253"/>
      <c r="HD640" s="253"/>
      <c r="HE640" s="253"/>
      <c r="HF640" s="253"/>
    </row>
    <row r="641" spans="1:214" s="312" customFormat="1" ht="15" customHeight="1" x14ac:dyDescent="0.25">
      <c r="A641" s="252"/>
      <c r="B641" s="253"/>
      <c r="C641" s="253"/>
      <c r="D641" s="253"/>
      <c r="E641" s="253"/>
      <c r="F641" s="253"/>
      <c r="G641" s="253"/>
      <c r="H641" s="253"/>
      <c r="I641" s="253"/>
      <c r="J641" s="253"/>
      <c r="K641" s="253"/>
      <c r="L641" s="253"/>
      <c r="M641" s="253"/>
      <c r="N641" s="253"/>
      <c r="O641" s="253"/>
      <c r="P641" s="253"/>
      <c r="Q641" s="253"/>
      <c r="R641" s="253"/>
      <c r="S641" s="253"/>
      <c r="T641" s="253"/>
      <c r="U641" s="253" t="s">
        <v>833</v>
      </c>
      <c r="V641" s="253"/>
      <c r="W641" s="253"/>
      <c r="X641" s="253"/>
      <c r="Y641" s="253"/>
      <c r="Z641" s="253"/>
      <c r="AA641" s="253"/>
      <c r="AB641" s="253"/>
      <c r="AC641" s="253" t="s">
        <v>393</v>
      </c>
      <c r="AD641" s="253"/>
      <c r="AE641" s="253"/>
      <c r="AF641" s="253"/>
      <c r="AG641" s="253"/>
      <c r="AH641" s="253"/>
      <c r="AI641" s="253"/>
      <c r="AJ641" s="253"/>
      <c r="AK641" s="253"/>
      <c r="AL641" s="253"/>
      <c r="AM641" s="253"/>
      <c r="AN641" s="253"/>
      <c r="AO641" s="253"/>
      <c r="AP641" s="253"/>
      <c r="AQ641" s="253"/>
      <c r="AR641" s="253"/>
      <c r="AS641" s="253"/>
      <c r="AT641" s="253"/>
      <c r="AU641" s="253"/>
      <c r="AV641" s="253"/>
      <c r="AW641" s="253"/>
      <c r="AX641" s="253"/>
      <c r="AY641" s="253"/>
      <c r="AZ641" s="253"/>
      <c r="BA641" s="253"/>
      <c r="BB641" s="253"/>
      <c r="BC641" s="253"/>
      <c r="BD641" s="253"/>
      <c r="BE641" s="253"/>
      <c r="BF641" s="253"/>
      <c r="BG641" s="253"/>
      <c r="BH641" s="253"/>
      <c r="BI641" s="253"/>
      <c r="BJ641" s="253"/>
      <c r="BK641" s="253"/>
      <c r="BL641" s="253"/>
      <c r="BM641" s="253"/>
      <c r="BN641" s="253"/>
      <c r="BO641" s="253"/>
      <c r="BP641" s="253"/>
      <c r="BQ641" s="253"/>
      <c r="BR641" s="253"/>
      <c r="BS641" s="253"/>
      <c r="BT641" s="253"/>
      <c r="BU641" s="253"/>
      <c r="BV641" s="253"/>
      <c r="BW641" s="253"/>
      <c r="BX641" s="253"/>
      <c r="BY641" s="253"/>
      <c r="BZ641" s="253"/>
      <c r="CA641" s="253"/>
      <c r="CB641" s="253"/>
      <c r="CC641" s="253"/>
      <c r="CD641" s="253"/>
      <c r="CE641" s="253"/>
      <c r="CF641" s="253"/>
      <c r="CG641" s="253"/>
      <c r="CH641" s="253"/>
      <c r="CI641" s="253"/>
      <c r="CJ641" s="253"/>
      <c r="CK641" s="253"/>
      <c r="CL641" s="253"/>
      <c r="CM641" s="253"/>
      <c r="CN641" s="253"/>
      <c r="CO641" s="253"/>
      <c r="CP641" s="253"/>
      <c r="CQ641" s="253"/>
      <c r="CR641" s="253"/>
      <c r="CS641" s="253"/>
      <c r="CT641" s="253"/>
      <c r="CU641" s="253"/>
      <c r="CV641" s="253"/>
      <c r="CW641" s="253"/>
      <c r="CX641" s="253"/>
      <c r="CY641" s="253"/>
      <c r="CZ641" s="253"/>
      <c r="DA641" s="253"/>
      <c r="DB641" s="253"/>
      <c r="DC641" s="253"/>
      <c r="DD641" s="253"/>
      <c r="DE641" s="253"/>
      <c r="DF641" s="253"/>
      <c r="DG641" s="253"/>
      <c r="DH641" s="253"/>
      <c r="DI641" s="253"/>
      <c r="DJ641" s="253"/>
      <c r="DK641" s="253"/>
      <c r="DL641" s="253"/>
      <c r="DM641" s="253"/>
      <c r="DN641" s="253"/>
      <c r="DO641" s="253"/>
      <c r="DP641" s="253"/>
      <c r="DQ641" s="253"/>
      <c r="DR641" s="253"/>
      <c r="DS641" s="253"/>
      <c r="DT641" s="253"/>
      <c r="DU641" s="253"/>
      <c r="DV641" s="253"/>
      <c r="DW641" s="253"/>
      <c r="DX641" s="253"/>
      <c r="DY641" s="253"/>
      <c r="DZ641" s="253"/>
      <c r="EA641" s="253"/>
      <c r="EB641" s="253"/>
      <c r="EC641" s="253"/>
      <c r="ED641" s="253"/>
      <c r="EE641" s="253"/>
      <c r="EF641" s="253"/>
      <c r="EG641" s="253"/>
      <c r="EH641" s="253"/>
      <c r="EI641" s="253"/>
      <c r="EJ641" s="253"/>
      <c r="EK641" s="253"/>
      <c r="EL641" s="253"/>
      <c r="EM641" s="253"/>
      <c r="EN641" s="253"/>
      <c r="EO641" s="253"/>
      <c r="EP641" s="253"/>
      <c r="EQ641" s="253"/>
      <c r="ER641" s="253"/>
      <c r="ES641" s="253"/>
      <c r="ET641" s="253"/>
      <c r="EU641" s="253"/>
      <c r="EV641" s="253"/>
      <c r="EW641" s="253"/>
      <c r="EX641" s="253"/>
      <c r="EY641" s="253"/>
      <c r="EZ641" s="253"/>
      <c r="FA641" s="253"/>
      <c r="FB641" s="253"/>
      <c r="FC641" s="253"/>
      <c r="FD641" s="253"/>
      <c r="FE641" s="253"/>
      <c r="FF641" s="253"/>
      <c r="FG641" s="253"/>
      <c r="FH641" s="253"/>
      <c r="FI641" s="253"/>
      <c r="FJ641" s="253"/>
      <c r="FK641" s="253"/>
      <c r="FL641" s="253"/>
      <c r="FM641" s="253"/>
      <c r="FN641" s="253"/>
      <c r="FO641" s="253"/>
      <c r="FP641" s="253"/>
      <c r="FQ641" s="253"/>
      <c r="FR641" s="253"/>
      <c r="FS641" s="253"/>
      <c r="FT641" s="253"/>
      <c r="FU641" s="253"/>
      <c r="FV641" s="253"/>
      <c r="FW641" s="253"/>
      <c r="FX641" s="253"/>
      <c r="FY641" s="253"/>
      <c r="FZ641" s="253"/>
      <c r="GA641" s="253"/>
      <c r="GB641" s="253"/>
      <c r="GC641" s="253"/>
      <c r="GD641" s="253"/>
      <c r="GE641" s="253"/>
      <c r="GF641" s="253"/>
      <c r="GG641" s="253"/>
      <c r="GH641" s="253"/>
      <c r="GI641" s="253"/>
      <c r="GJ641" s="253"/>
      <c r="GK641" s="253"/>
      <c r="GL641" s="253"/>
      <c r="GM641" s="253"/>
      <c r="GN641" s="253"/>
      <c r="GO641" s="253"/>
      <c r="GP641" s="253"/>
      <c r="GQ641" s="253"/>
      <c r="GR641" s="253"/>
      <c r="GS641" s="253"/>
      <c r="GT641" s="253"/>
      <c r="GU641" s="253"/>
      <c r="GV641" s="253"/>
      <c r="GW641" s="253"/>
      <c r="GX641" s="253"/>
      <c r="GY641" s="253"/>
      <c r="GZ641" s="253"/>
      <c r="HA641" s="253"/>
      <c r="HB641" s="253"/>
      <c r="HC641" s="253"/>
      <c r="HD641" s="253"/>
      <c r="HE641" s="253"/>
      <c r="HF641" s="253"/>
    </row>
    <row r="642" spans="1:214" s="312" customFormat="1" ht="15" customHeight="1" x14ac:dyDescent="0.25">
      <c r="A642" s="252"/>
      <c r="B642" s="253"/>
      <c r="C642" s="253"/>
      <c r="D642" s="253"/>
      <c r="E642" s="253"/>
      <c r="F642" s="253"/>
      <c r="G642" s="253"/>
      <c r="H642" s="253"/>
      <c r="I642" s="253"/>
      <c r="J642" s="253"/>
      <c r="K642" s="253"/>
      <c r="L642" s="253"/>
      <c r="M642" s="253"/>
      <c r="N642" s="253"/>
      <c r="O642" s="253"/>
      <c r="P642" s="253"/>
      <c r="Q642" s="253"/>
      <c r="R642" s="253"/>
      <c r="S642" s="253"/>
      <c r="T642" s="253"/>
      <c r="U642" s="253" t="s">
        <v>834</v>
      </c>
      <c r="V642" s="253"/>
      <c r="W642" s="253"/>
      <c r="X642" s="253"/>
      <c r="Y642" s="253"/>
      <c r="Z642" s="253"/>
      <c r="AA642" s="253"/>
      <c r="AB642" s="253"/>
      <c r="AC642" s="253" t="s">
        <v>332</v>
      </c>
      <c r="AD642" s="253"/>
      <c r="AE642" s="253"/>
      <c r="AF642" s="253"/>
      <c r="AG642" s="253"/>
      <c r="AH642" s="253"/>
      <c r="AI642" s="253"/>
      <c r="AJ642" s="253"/>
      <c r="AK642" s="253"/>
      <c r="AL642" s="253"/>
      <c r="AM642" s="253"/>
      <c r="AN642" s="253"/>
      <c r="AO642" s="253"/>
      <c r="AP642" s="253"/>
      <c r="AQ642" s="253"/>
      <c r="AR642" s="253"/>
      <c r="AS642" s="253"/>
      <c r="AT642" s="253"/>
      <c r="AU642" s="253"/>
      <c r="AV642" s="253"/>
      <c r="AW642" s="253"/>
      <c r="AX642" s="253"/>
      <c r="AY642" s="253"/>
      <c r="AZ642" s="253"/>
      <c r="BA642" s="253"/>
      <c r="BB642" s="253"/>
      <c r="BC642" s="253"/>
      <c r="BD642" s="253"/>
      <c r="BE642" s="253"/>
      <c r="BF642" s="253"/>
      <c r="BG642" s="253"/>
      <c r="BH642" s="253"/>
      <c r="BI642" s="253"/>
      <c r="BJ642" s="253"/>
      <c r="BK642" s="253"/>
      <c r="BL642" s="253"/>
      <c r="BM642" s="253"/>
      <c r="BN642" s="253"/>
      <c r="BO642" s="253"/>
      <c r="BP642" s="253"/>
      <c r="BQ642" s="253"/>
      <c r="BR642" s="253"/>
      <c r="BS642" s="253"/>
      <c r="BT642" s="253"/>
      <c r="BU642" s="253"/>
      <c r="BV642" s="253"/>
      <c r="BW642" s="253"/>
      <c r="BX642" s="253"/>
      <c r="BY642" s="253"/>
      <c r="BZ642" s="253"/>
      <c r="CA642" s="253"/>
      <c r="CB642" s="253"/>
      <c r="CC642" s="253"/>
      <c r="CD642" s="253"/>
      <c r="CE642" s="253"/>
      <c r="CF642" s="253"/>
      <c r="CG642" s="253"/>
      <c r="CH642" s="253"/>
      <c r="CI642" s="253"/>
      <c r="CJ642" s="253"/>
      <c r="CK642" s="253"/>
      <c r="CL642" s="253"/>
      <c r="CM642" s="253"/>
      <c r="CN642" s="253"/>
      <c r="CO642" s="253"/>
      <c r="CP642" s="253"/>
      <c r="CQ642" s="253"/>
      <c r="CR642" s="253"/>
      <c r="CS642" s="253"/>
      <c r="CT642" s="253"/>
      <c r="CU642" s="253"/>
      <c r="CV642" s="253"/>
      <c r="CW642" s="253"/>
      <c r="CX642" s="253"/>
      <c r="CY642" s="253"/>
      <c r="CZ642" s="253"/>
      <c r="DA642" s="253"/>
      <c r="DB642" s="253"/>
      <c r="DC642" s="253"/>
      <c r="DD642" s="253"/>
      <c r="DE642" s="253"/>
      <c r="DF642" s="253"/>
      <c r="DG642" s="253"/>
      <c r="DH642" s="253"/>
      <c r="DI642" s="253"/>
      <c r="DJ642" s="253"/>
      <c r="DK642" s="253"/>
      <c r="DL642" s="253"/>
      <c r="DM642" s="253"/>
      <c r="DN642" s="253"/>
      <c r="DO642" s="253"/>
      <c r="DP642" s="253"/>
      <c r="DQ642" s="253"/>
      <c r="DR642" s="253"/>
      <c r="DS642" s="253"/>
      <c r="DT642" s="253"/>
      <c r="DU642" s="253"/>
      <c r="DV642" s="253"/>
      <c r="DW642" s="253"/>
      <c r="DX642" s="253"/>
      <c r="DY642" s="253"/>
      <c r="DZ642" s="253"/>
      <c r="EA642" s="253"/>
      <c r="EB642" s="253"/>
      <c r="EC642" s="253"/>
      <c r="ED642" s="253"/>
      <c r="EE642" s="253"/>
      <c r="EF642" s="253"/>
      <c r="EG642" s="253"/>
      <c r="EH642" s="253"/>
      <c r="EI642" s="253"/>
      <c r="EJ642" s="253"/>
      <c r="EK642" s="253"/>
      <c r="EL642" s="253"/>
      <c r="EM642" s="253"/>
      <c r="EN642" s="253"/>
      <c r="EO642" s="253"/>
      <c r="EP642" s="253"/>
      <c r="EQ642" s="253"/>
      <c r="ER642" s="253"/>
      <c r="ES642" s="253"/>
      <c r="ET642" s="253"/>
      <c r="EU642" s="253"/>
      <c r="EV642" s="253"/>
      <c r="EW642" s="253"/>
      <c r="EX642" s="253"/>
      <c r="EY642" s="253"/>
      <c r="EZ642" s="253"/>
      <c r="FA642" s="253"/>
      <c r="FB642" s="253"/>
      <c r="FC642" s="253"/>
      <c r="FD642" s="253"/>
      <c r="FE642" s="253"/>
      <c r="FF642" s="253"/>
      <c r="FG642" s="253"/>
      <c r="FH642" s="253"/>
      <c r="FI642" s="253"/>
      <c r="FJ642" s="253"/>
      <c r="FK642" s="253"/>
      <c r="FL642" s="253"/>
      <c r="FM642" s="253"/>
      <c r="FN642" s="253"/>
      <c r="FO642" s="253"/>
      <c r="FP642" s="253"/>
      <c r="FQ642" s="253"/>
      <c r="FR642" s="253"/>
      <c r="FS642" s="253"/>
      <c r="FT642" s="253"/>
      <c r="FU642" s="253"/>
      <c r="FV642" s="253"/>
      <c r="FW642" s="253"/>
      <c r="FX642" s="253"/>
      <c r="FY642" s="253"/>
      <c r="FZ642" s="253"/>
      <c r="GA642" s="253"/>
      <c r="GB642" s="253"/>
      <c r="GC642" s="253"/>
      <c r="GD642" s="253"/>
      <c r="GE642" s="253"/>
      <c r="GF642" s="253"/>
      <c r="GG642" s="253"/>
      <c r="GH642" s="253"/>
      <c r="GI642" s="253"/>
      <c r="GJ642" s="253"/>
      <c r="GK642" s="253"/>
      <c r="GL642" s="253"/>
      <c r="GM642" s="253"/>
      <c r="GN642" s="253"/>
      <c r="GO642" s="253"/>
      <c r="GP642" s="253"/>
      <c r="GQ642" s="253"/>
      <c r="GR642" s="253"/>
      <c r="GS642" s="253"/>
      <c r="GT642" s="253"/>
      <c r="GU642" s="253"/>
      <c r="GV642" s="253"/>
      <c r="GW642" s="253"/>
      <c r="GX642" s="253"/>
      <c r="GY642" s="253"/>
      <c r="GZ642" s="253"/>
      <c r="HA642" s="253"/>
      <c r="HB642" s="253"/>
      <c r="HC642" s="253"/>
      <c r="HD642" s="253"/>
      <c r="HE642" s="253"/>
      <c r="HF642" s="253"/>
    </row>
    <row r="643" spans="1:214" s="312" customFormat="1" ht="15" customHeight="1" x14ac:dyDescent="0.25">
      <c r="A643" s="252"/>
      <c r="B643" s="253"/>
      <c r="C643" s="253"/>
      <c r="D643" s="253"/>
      <c r="E643" s="253"/>
      <c r="F643" s="253"/>
      <c r="G643" s="253"/>
      <c r="H643" s="253"/>
      <c r="I643" s="253"/>
      <c r="J643" s="253"/>
      <c r="K643" s="253"/>
      <c r="L643" s="253"/>
      <c r="M643" s="253"/>
      <c r="N643" s="253"/>
      <c r="O643" s="253"/>
      <c r="P643" s="253"/>
      <c r="Q643" s="253"/>
      <c r="R643" s="253"/>
      <c r="S643" s="253"/>
      <c r="T643" s="253"/>
      <c r="U643" s="253" t="s">
        <v>835</v>
      </c>
      <c r="V643" s="253"/>
      <c r="W643" s="253"/>
      <c r="X643" s="253"/>
      <c r="Y643" s="253"/>
      <c r="Z643" s="253"/>
      <c r="AA643" s="253"/>
      <c r="AB643" s="253"/>
      <c r="AC643" s="253" t="s">
        <v>318</v>
      </c>
      <c r="AD643" s="253"/>
      <c r="AE643" s="253"/>
      <c r="AF643" s="253"/>
      <c r="AG643" s="253"/>
      <c r="AH643" s="253"/>
      <c r="AI643" s="253"/>
      <c r="AJ643" s="253"/>
      <c r="AK643" s="253"/>
      <c r="AL643" s="253"/>
      <c r="AM643" s="253"/>
      <c r="AN643" s="253"/>
      <c r="AO643" s="253"/>
      <c r="AP643" s="253"/>
      <c r="AQ643" s="253"/>
      <c r="AR643" s="253"/>
      <c r="AS643" s="253"/>
      <c r="AT643" s="253"/>
      <c r="AU643" s="253"/>
      <c r="AV643" s="253"/>
      <c r="AW643" s="253"/>
      <c r="AX643" s="253"/>
      <c r="AY643" s="253"/>
      <c r="AZ643" s="253"/>
      <c r="BA643" s="253"/>
      <c r="BB643" s="253"/>
      <c r="BC643" s="253"/>
      <c r="BD643" s="253"/>
      <c r="BE643" s="253"/>
      <c r="BF643" s="253"/>
      <c r="BG643" s="253"/>
      <c r="BH643" s="253"/>
      <c r="BI643" s="253"/>
      <c r="BJ643" s="253"/>
      <c r="BK643" s="253"/>
      <c r="BL643" s="253"/>
      <c r="BM643" s="253"/>
      <c r="BN643" s="253"/>
      <c r="BO643" s="253"/>
      <c r="BP643" s="253"/>
      <c r="BQ643" s="253"/>
      <c r="BR643" s="253"/>
      <c r="BS643" s="253"/>
      <c r="BT643" s="253"/>
      <c r="BU643" s="253"/>
      <c r="BV643" s="253"/>
      <c r="BW643" s="253"/>
      <c r="BX643" s="253"/>
      <c r="BY643" s="253"/>
      <c r="BZ643" s="253"/>
      <c r="CA643" s="253"/>
      <c r="CB643" s="253"/>
      <c r="CC643" s="253"/>
      <c r="CD643" s="253"/>
      <c r="CE643" s="253"/>
      <c r="CF643" s="253"/>
      <c r="CG643" s="253"/>
      <c r="CH643" s="253"/>
      <c r="CI643" s="253"/>
      <c r="CJ643" s="253"/>
      <c r="CK643" s="253"/>
      <c r="CL643" s="253"/>
      <c r="CM643" s="253"/>
      <c r="CN643" s="253"/>
      <c r="CO643" s="253"/>
      <c r="CP643" s="253"/>
      <c r="CQ643" s="253"/>
      <c r="CR643" s="253"/>
      <c r="CS643" s="253"/>
      <c r="CT643" s="253"/>
      <c r="CU643" s="253"/>
      <c r="CV643" s="253"/>
      <c r="CW643" s="253"/>
      <c r="CX643" s="253"/>
      <c r="CY643" s="253"/>
      <c r="CZ643" s="253"/>
      <c r="DA643" s="253"/>
      <c r="DB643" s="253"/>
      <c r="DC643" s="253"/>
      <c r="DD643" s="253"/>
      <c r="DE643" s="253"/>
      <c r="DF643" s="253"/>
      <c r="DG643" s="253"/>
      <c r="DH643" s="253"/>
      <c r="DI643" s="253"/>
      <c r="DJ643" s="253"/>
      <c r="DK643" s="253"/>
      <c r="DL643" s="253"/>
      <c r="DM643" s="253"/>
      <c r="DN643" s="253"/>
      <c r="DO643" s="253"/>
      <c r="DP643" s="253"/>
      <c r="DQ643" s="253"/>
      <c r="DR643" s="253"/>
      <c r="DS643" s="253"/>
      <c r="DT643" s="253"/>
      <c r="DU643" s="253"/>
      <c r="DV643" s="253"/>
      <c r="DW643" s="253"/>
      <c r="DX643" s="253"/>
      <c r="DY643" s="253"/>
      <c r="DZ643" s="253"/>
      <c r="EA643" s="253"/>
      <c r="EB643" s="253"/>
      <c r="EC643" s="253"/>
      <c r="ED643" s="253"/>
      <c r="EE643" s="253"/>
      <c r="EF643" s="253"/>
      <c r="EG643" s="253"/>
      <c r="EH643" s="253"/>
      <c r="EI643" s="253"/>
      <c r="EJ643" s="253"/>
      <c r="EK643" s="253"/>
      <c r="EL643" s="253"/>
      <c r="EM643" s="253"/>
      <c r="EN643" s="253"/>
      <c r="EO643" s="253"/>
      <c r="EP643" s="253"/>
      <c r="EQ643" s="253"/>
      <c r="ER643" s="253"/>
      <c r="ES643" s="253"/>
      <c r="ET643" s="253"/>
      <c r="EU643" s="253"/>
      <c r="EV643" s="253"/>
      <c r="EW643" s="253"/>
      <c r="EX643" s="253"/>
      <c r="EY643" s="253"/>
      <c r="EZ643" s="253"/>
      <c r="FA643" s="253"/>
      <c r="FB643" s="253"/>
      <c r="FC643" s="253"/>
      <c r="FD643" s="253"/>
      <c r="FE643" s="253"/>
      <c r="FF643" s="253"/>
      <c r="FG643" s="253"/>
      <c r="FH643" s="253"/>
      <c r="FI643" s="253"/>
      <c r="FJ643" s="253"/>
      <c r="FK643" s="253"/>
      <c r="FL643" s="253"/>
      <c r="FM643" s="253"/>
      <c r="FN643" s="253"/>
      <c r="FO643" s="253"/>
      <c r="FP643" s="253"/>
      <c r="FQ643" s="253"/>
      <c r="FR643" s="253"/>
      <c r="FS643" s="253"/>
      <c r="FT643" s="253"/>
      <c r="FU643" s="253"/>
      <c r="FV643" s="253"/>
      <c r="FW643" s="253"/>
      <c r="FX643" s="253"/>
      <c r="FY643" s="253"/>
      <c r="FZ643" s="253"/>
      <c r="GA643" s="253"/>
      <c r="GB643" s="253"/>
      <c r="GC643" s="253"/>
      <c r="GD643" s="253"/>
      <c r="GE643" s="253"/>
      <c r="GF643" s="253"/>
      <c r="GG643" s="253"/>
      <c r="GH643" s="253"/>
      <c r="GI643" s="253"/>
      <c r="GJ643" s="253"/>
      <c r="GK643" s="253"/>
      <c r="GL643" s="253"/>
      <c r="GM643" s="253"/>
      <c r="GN643" s="253"/>
      <c r="GO643" s="253"/>
      <c r="GP643" s="253"/>
      <c r="GQ643" s="253"/>
      <c r="GR643" s="253"/>
      <c r="GS643" s="253"/>
      <c r="GT643" s="253"/>
      <c r="GU643" s="253"/>
      <c r="GV643" s="253"/>
      <c r="GW643" s="253"/>
      <c r="GX643" s="253"/>
      <c r="GY643" s="253"/>
      <c r="GZ643" s="253"/>
      <c r="HA643" s="253"/>
      <c r="HB643" s="253"/>
      <c r="HC643" s="253"/>
      <c r="HD643" s="253"/>
      <c r="HE643" s="253"/>
      <c r="HF643" s="253"/>
    </row>
    <row r="644" spans="1:214" s="312" customFormat="1" ht="15" customHeight="1" x14ac:dyDescent="0.25">
      <c r="A644" s="252"/>
      <c r="B644" s="253"/>
      <c r="C644" s="253"/>
      <c r="D644" s="253"/>
      <c r="E644" s="253"/>
      <c r="F644" s="253"/>
      <c r="G644" s="253"/>
      <c r="H644" s="253"/>
      <c r="I644" s="253"/>
      <c r="J644" s="253"/>
      <c r="K644" s="253"/>
      <c r="L644" s="253"/>
      <c r="M644" s="253"/>
      <c r="N644" s="253"/>
      <c r="O644" s="253"/>
      <c r="P644" s="253"/>
      <c r="Q644" s="253"/>
      <c r="R644" s="253"/>
      <c r="S644" s="253"/>
      <c r="T644" s="253"/>
      <c r="U644" s="253" t="s">
        <v>836</v>
      </c>
      <c r="V644" s="253"/>
      <c r="W644" s="253"/>
      <c r="X644" s="253"/>
      <c r="Y644" s="253"/>
      <c r="Z644" s="253"/>
      <c r="AA644" s="253"/>
      <c r="AB644" s="253"/>
      <c r="AC644" s="253" t="s">
        <v>357</v>
      </c>
      <c r="AD644" s="253"/>
      <c r="AE644" s="253"/>
      <c r="AF644" s="253"/>
      <c r="AG644" s="253"/>
      <c r="AH644" s="253"/>
      <c r="AI644" s="253"/>
      <c r="AJ644" s="253"/>
      <c r="AK644" s="253"/>
      <c r="AL644" s="253"/>
      <c r="AM644" s="253"/>
      <c r="AN644" s="253"/>
      <c r="AO644" s="253"/>
      <c r="AP644" s="253"/>
      <c r="AQ644" s="253"/>
      <c r="AR644" s="253"/>
      <c r="AS644" s="253"/>
      <c r="AT644" s="253"/>
      <c r="AU644" s="253"/>
      <c r="AV644" s="253"/>
      <c r="AW644" s="253"/>
      <c r="AX644" s="253"/>
      <c r="AY644" s="253"/>
      <c r="AZ644" s="253"/>
      <c r="BA644" s="253"/>
      <c r="BB644" s="253"/>
      <c r="BC644" s="253"/>
      <c r="BD644" s="253"/>
      <c r="BE644" s="253"/>
      <c r="BF644" s="253"/>
      <c r="BG644" s="253"/>
      <c r="BH644" s="253"/>
      <c r="BI644" s="253"/>
      <c r="BJ644" s="253"/>
      <c r="BK644" s="253"/>
      <c r="BL644" s="253"/>
      <c r="BM644" s="253"/>
      <c r="BN644" s="253"/>
      <c r="BO644" s="253"/>
      <c r="BP644" s="253"/>
      <c r="BQ644" s="253"/>
      <c r="BR644" s="253"/>
      <c r="BS644" s="253"/>
      <c r="BT644" s="253"/>
      <c r="BU644" s="253"/>
      <c r="BV644" s="253"/>
      <c r="BW644" s="253"/>
      <c r="BX644" s="253"/>
      <c r="BY644" s="253"/>
      <c r="BZ644" s="253"/>
      <c r="CA644" s="253"/>
      <c r="CB644" s="253"/>
      <c r="CC644" s="253"/>
      <c r="CD644" s="253"/>
      <c r="CE644" s="253"/>
      <c r="CF644" s="253"/>
      <c r="CG644" s="253"/>
      <c r="CH644" s="253"/>
      <c r="CI644" s="253"/>
      <c r="CJ644" s="253"/>
      <c r="CK644" s="253"/>
      <c r="CL644" s="253"/>
      <c r="CM644" s="253"/>
      <c r="CN644" s="253"/>
      <c r="CO644" s="253"/>
      <c r="CP644" s="253"/>
      <c r="CQ644" s="253"/>
      <c r="CR644" s="253"/>
      <c r="CS644" s="253"/>
      <c r="CT644" s="253"/>
      <c r="CU644" s="253"/>
      <c r="CV644" s="253"/>
      <c r="CW644" s="253"/>
      <c r="CX644" s="253"/>
      <c r="CY644" s="253"/>
      <c r="CZ644" s="253"/>
      <c r="DA644" s="253"/>
      <c r="DB644" s="253"/>
      <c r="DC644" s="253"/>
      <c r="DD644" s="253"/>
      <c r="DE644" s="253"/>
      <c r="DF644" s="253"/>
      <c r="DG644" s="253"/>
      <c r="DH644" s="253"/>
      <c r="DI644" s="253"/>
      <c r="DJ644" s="253"/>
      <c r="DK644" s="253"/>
      <c r="DL644" s="253"/>
      <c r="DM644" s="253"/>
      <c r="DN644" s="253"/>
      <c r="DO644" s="253"/>
      <c r="DP644" s="253"/>
      <c r="DQ644" s="253"/>
      <c r="DR644" s="253"/>
      <c r="DS644" s="253"/>
      <c r="DT644" s="253"/>
      <c r="DU644" s="253"/>
      <c r="DV644" s="253"/>
      <c r="DW644" s="253"/>
      <c r="DX644" s="253"/>
      <c r="DY644" s="253"/>
      <c r="DZ644" s="253"/>
      <c r="EA644" s="253"/>
      <c r="EB644" s="253"/>
      <c r="EC644" s="253"/>
      <c r="ED644" s="253"/>
      <c r="EE644" s="253"/>
      <c r="EF644" s="253"/>
      <c r="EG644" s="253"/>
      <c r="EH644" s="253"/>
      <c r="EI644" s="253"/>
      <c r="EJ644" s="253"/>
      <c r="EK644" s="253"/>
      <c r="EL644" s="253"/>
      <c r="EM644" s="253"/>
      <c r="EN644" s="253"/>
      <c r="EO644" s="253"/>
      <c r="EP644" s="253"/>
      <c r="EQ644" s="253"/>
      <c r="ER644" s="253"/>
      <c r="ES644" s="253"/>
      <c r="ET644" s="253"/>
      <c r="EU644" s="253"/>
      <c r="EV644" s="253"/>
      <c r="EW644" s="253"/>
      <c r="EX644" s="253"/>
      <c r="EY644" s="253"/>
      <c r="EZ644" s="253"/>
      <c r="FA644" s="253"/>
      <c r="FB644" s="253"/>
      <c r="FC644" s="253"/>
      <c r="FD644" s="253"/>
      <c r="FE644" s="253"/>
      <c r="FF644" s="253"/>
      <c r="FG644" s="253"/>
      <c r="FH644" s="253"/>
      <c r="FI644" s="253"/>
      <c r="FJ644" s="253"/>
      <c r="FK644" s="253"/>
      <c r="FL644" s="253"/>
      <c r="FM644" s="253"/>
      <c r="FN644" s="253"/>
      <c r="FO644" s="253"/>
      <c r="FP644" s="253"/>
      <c r="FQ644" s="253"/>
      <c r="FR644" s="253"/>
      <c r="FS644" s="253"/>
      <c r="FT644" s="253"/>
      <c r="FU644" s="253"/>
      <c r="FV644" s="253"/>
      <c r="FW644" s="253"/>
      <c r="FX644" s="253"/>
      <c r="FY644" s="253"/>
      <c r="FZ644" s="253"/>
      <c r="GA644" s="253"/>
      <c r="GB644" s="253"/>
      <c r="GC644" s="253"/>
      <c r="GD644" s="253"/>
      <c r="GE644" s="253"/>
      <c r="GF644" s="253"/>
      <c r="GG644" s="253"/>
      <c r="GH644" s="253"/>
      <c r="GI644" s="253"/>
      <c r="GJ644" s="253"/>
      <c r="GK644" s="253"/>
      <c r="GL644" s="253"/>
      <c r="GM644" s="253"/>
      <c r="GN644" s="253"/>
      <c r="GO644" s="253"/>
      <c r="GP644" s="253"/>
      <c r="GQ644" s="253"/>
      <c r="GR644" s="253"/>
      <c r="GS644" s="253"/>
      <c r="GT644" s="253"/>
      <c r="GU644" s="253"/>
      <c r="GV644" s="253"/>
      <c r="GW644" s="253"/>
      <c r="GX644" s="253"/>
      <c r="GY644" s="253"/>
      <c r="GZ644" s="253"/>
      <c r="HA644" s="253"/>
      <c r="HB644" s="253"/>
      <c r="HC644" s="253"/>
      <c r="HD644" s="253"/>
      <c r="HE644" s="253"/>
      <c r="HF644" s="253"/>
    </row>
    <row r="645" spans="1:214" s="312" customFormat="1" ht="15" customHeight="1" x14ac:dyDescent="0.25">
      <c r="A645" s="252"/>
      <c r="B645" s="253"/>
      <c r="C645" s="253"/>
      <c r="D645" s="253"/>
      <c r="E645" s="253"/>
      <c r="F645" s="253"/>
      <c r="G645" s="253"/>
      <c r="H645" s="253"/>
      <c r="I645" s="253"/>
      <c r="J645" s="253"/>
      <c r="K645" s="253"/>
      <c r="L645" s="253"/>
      <c r="M645" s="253"/>
      <c r="N645" s="253"/>
      <c r="O645" s="253"/>
      <c r="P645" s="253"/>
      <c r="Q645" s="253"/>
      <c r="R645" s="253"/>
      <c r="S645" s="253"/>
      <c r="T645" s="253"/>
      <c r="U645" s="253" t="s">
        <v>837</v>
      </c>
      <c r="V645" s="253"/>
      <c r="W645" s="253"/>
      <c r="X645" s="253"/>
      <c r="Y645" s="253"/>
      <c r="Z645" s="253"/>
      <c r="AA645" s="253"/>
      <c r="AB645" s="253"/>
      <c r="AC645" s="253" t="s">
        <v>323</v>
      </c>
      <c r="AD645" s="253"/>
      <c r="AE645" s="253"/>
      <c r="AF645" s="253"/>
      <c r="AG645" s="253"/>
      <c r="AH645" s="253"/>
      <c r="AI645" s="253"/>
      <c r="AJ645" s="253"/>
      <c r="AK645" s="253"/>
      <c r="AL645" s="253"/>
      <c r="AM645" s="253"/>
      <c r="AN645" s="253"/>
      <c r="AO645" s="253"/>
      <c r="AP645" s="253"/>
      <c r="AQ645" s="253"/>
      <c r="AR645" s="253"/>
      <c r="AS645" s="253"/>
      <c r="AT645" s="253"/>
      <c r="AU645" s="253"/>
      <c r="AV645" s="253"/>
      <c r="AW645" s="253"/>
      <c r="AX645" s="253"/>
      <c r="AY645" s="253"/>
      <c r="AZ645" s="253"/>
      <c r="BA645" s="253"/>
      <c r="BB645" s="253"/>
      <c r="BC645" s="253"/>
      <c r="BD645" s="253"/>
      <c r="BE645" s="253"/>
      <c r="BF645" s="253"/>
      <c r="BG645" s="253"/>
      <c r="BH645" s="253"/>
      <c r="BI645" s="253"/>
      <c r="BJ645" s="253"/>
      <c r="BK645" s="253"/>
      <c r="BL645" s="253"/>
      <c r="BM645" s="253"/>
      <c r="BN645" s="253"/>
      <c r="BO645" s="253"/>
      <c r="BP645" s="253"/>
      <c r="BQ645" s="253"/>
      <c r="BR645" s="253"/>
      <c r="BS645" s="253"/>
      <c r="BT645" s="253"/>
      <c r="BU645" s="253"/>
      <c r="BV645" s="253"/>
      <c r="BW645" s="253"/>
      <c r="BX645" s="253"/>
      <c r="BY645" s="253"/>
      <c r="BZ645" s="253"/>
      <c r="CA645" s="253"/>
      <c r="CB645" s="253"/>
      <c r="CC645" s="253"/>
      <c r="CD645" s="253"/>
      <c r="CE645" s="253"/>
      <c r="CF645" s="253"/>
      <c r="CG645" s="253"/>
      <c r="CH645" s="253"/>
      <c r="CI645" s="253"/>
      <c r="CJ645" s="253"/>
      <c r="CK645" s="253"/>
      <c r="CL645" s="253"/>
      <c r="CM645" s="253"/>
      <c r="CN645" s="253"/>
      <c r="CO645" s="253"/>
      <c r="CP645" s="253"/>
      <c r="CQ645" s="253"/>
      <c r="CR645" s="253"/>
      <c r="CS645" s="253"/>
      <c r="CT645" s="253"/>
      <c r="CU645" s="253"/>
      <c r="CV645" s="253"/>
      <c r="CW645" s="253"/>
      <c r="CX645" s="253"/>
      <c r="CY645" s="253"/>
      <c r="CZ645" s="253"/>
      <c r="DA645" s="253"/>
      <c r="DB645" s="253"/>
      <c r="DC645" s="253"/>
      <c r="DD645" s="253"/>
      <c r="DE645" s="253"/>
      <c r="DF645" s="253"/>
      <c r="DG645" s="253"/>
      <c r="DH645" s="253"/>
      <c r="DI645" s="253"/>
      <c r="DJ645" s="253"/>
      <c r="DK645" s="253"/>
      <c r="DL645" s="253"/>
      <c r="DM645" s="253"/>
      <c r="DN645" s="253"/>
      <c r="DO645" s="253"/>
      <c r="DP645" s="253"/>
      <c r="DQ645" s="253"/>
      <c r="DR645" s="253"/>
      <c r="DS645" s="253"/>
      <c r="DT645" s="253"/>
      <c r="DU645" s="253"/>
      <c r="DV645" s="253"/>
      <c r="DW645" s="253"/>
      <c r="DX645" s="253"/>
      <c r="DY645" s="253"/>
      <c r="DZ645" s="253"/>
      <c r="EA645" s="253"/>
      <c r="EB645" s="253"/>
      <c r="EC645" s="253"/>
      <c r="ED645" s="253"/>
      <c r="EE645" s="253"/>
      <c r="EF645" s="253"/>
      <c r="EG645" s="253"/>
      <c r="EH645" s="253"/>
      <c r="EI645" s="253"/>
      <c r="EJ645" s="253"/>
      <c r="EK645" s="253"/>
      <c r="EL645" s="253"/>
      <c r="EM645" s="253"/>
      <c r="EN645" s="253"/>
      <c r="EO645" s="253"/>
      <c r="EP645" s="253"/>
      <c r="EQ645" s="253"/>
      <c r="ER645" s="253"/>
      <c r="ES645" s="253"/>
      <c r="ET645" s="253"/>
      <c r="EU645" s="253"/>
      <c r="EV645" s="253"/>
      <c r="EW645" s="253"/>
      <c r="EX645" s="253"/>
      <c r="EY645" s="253"/>
      <c r="EZ645" s="253"/>
      <c r="FA645" s="253"/>
      <c r="FB645" s="253"/>
      <c r="FC645" s="253"/>
      <c r="FD645" s="253"/>
      <c r="FE645" s="253"/>
      <c r="FF645" s="253"/>
      <c r="FG645" s="253"/>
      <c r="FH645" s="253"/>
      <c r="FI645" s="253"/>
      <c r="FJ645" s="253"/>
      <c r="FK645" s="253"/>
      <c r="FL645" s="253"/>
      <c r="FM645" s="253"/>
      <c r="FN645" s="253"/>
      <c r="FO645" s="253"/>
      <c r="FP645" s="253"/>
      <c r="FQ645" s="253"/>
      <c r="FR645" s="253"/>
      <c r="FS645" s="253"/>
      <c r="FT645" s="253"/>
      <c r="FU645" s="253"/>
      <c r="FV645" s="253"/>
      <c r="FW645" s="253"/>
      <c r="FX645" s="253"/>
      <c r="FY645" s="253"/>
      <c r="FZ645" s="253"/>
      <c r="GA645" s="253"/>
      <c r="GB645" s="253"/>
      <c r="GC645" s="253"/>
      <c r="GD645" s="253"/>
      <c r="GE645" s="253"/>
      <c r="GF645" s="253"/>
      <c r="GG645" s="253"/>
      <c r="GH645" s="253"/>
      <c r="GI645" s="253"/>
      <c r="GJ645" s="253"/>
      <c r="GK645" s="253"/>
      <c r="GL645" s="253"/>
      <c r="GM645" s="253"/>
      <c r="GN645" s="253"/>
      <c r="GO645" s="253"/>
      <c r="GP645" s="253"/>
      <c r="GQ645" s="253"/>
      <c r="GR645" s="253"/>
      <c r="GS645" s="253"/>
      <c r="GT645" s="253"/>
      <c r="GU645" s="253"/>
      <c r="GV645" s="253"/>
      <c r="GW645" s="253"/>
      <c r="GX645" s="253"/>
      <c r="GY645" s="253"/>
      <c r="GZ645" s="253"/>
      <c r="HA645" s="253"/>
      <c r="HB645" s="253"/>
      <c r="HC645" s="253"/>
      <c r="HD645" s="253"/>
      <c r="HE645" s="253"/>
      <c r="HF645" s="253"/>
    </row>
    <row r="646" spans="1:214" s="312" customFormat="1" ht="15" customHeight="1" x14ac:dyDescent="0.25">
      <c r="A646" s="252"/>
      <c r="B646" s="253"/>
      <c r="C646" s="253"/>
      <c r="D646" s="253"/>
      <c r="E646" s="253"/>
      <c r="F646" s="253"/>
      <c r="G646" s="253"/>
      <c r="H646" s="253"/>
      <c r="I646" s="253"/>
      <c r="J646" s="253"/>
      <c r="K646" s="253"/>
      <c r="L646" s="253"/>
      <c r="M646" s="253"/>
      <c r="N646" s="253"/>
      <c r="O646" s="253"/>
      <c r="P646" s="253"/>
      <c r="Q646" s="253"/>
      <c r="R646" s="253"/>
      <c r="S646" s="253"/>
      <c r="T646" s="253"/>
      <c r="U646" s="253" t="s">
        <v>838</v>
      </c>
      <c r="V646" s="253"/>
      <c r="W646" s="253"/>
      <c r="X646" s="253"/>
      <c r="Y646" s="253"/>
      <c r="Z646" s="253"/>
      <c r="AA646" s="253"/>
      <c r="AB646" s="253"/>
      <c r="AC646" s="253" t="s">
        <v>323</v>
      </c>
      <c r="AD646" s="253"/>
      <c r="AE646" s="253"/>
      <c r="AF646" s="253"/>
      <c r="AG646" s="253"/>
      <c r="AH646" s="253"/>
      <c r="AI646" s="253"/>
      <c r="AJ646" s="253"/>
      <c r="AK646" s="253"/>
      <c r="AL646" s="253"/>
      <c r="AM646" s="253"/>
      <c r="AN646" s="253"/>
      <c r="AO646" s="253"/>
      <c r="AP646" s="253"/>
      <c r="AQ646" s="253"/>
      <c r="AR646" s="253"/>
      <c r="AS646" s="253"/>
      <c r="AT646" s="253"/>
      <c r="AU646" s="253"/>
      <c r="AV646" s="253"/>
      <c r="AW646" s="253"/>
      <c r="AX646" s="253"/>
      <c r="AY646" s="253"/>
      <c r="AZ646" s="253"/>
      <c r="BA646" s="253"/>
      <c r="BB646" s="253"/>
      <c r="BC646" s="253"/>
      <c r="BD646" s="253"/>
      <c r="BE646" s="253"/>
      <c r="BF646" s="253"/>
      <c r="BG646" s="253"/>
      <c r="BH646" s="253"/>
      <c r="BI646" s="253"/>
      <c r="BJ646" s="253"/>
      <c r="BK646" s="253"/>
      <c r="BL646" s="253"/>
      <c r="BM646" s="253"/>
      <c r="BN646" s="253"/>
      <c r="BO646" s="253"/>
      <c r="BP646" s="253"/>
      <c r="BQ646" s="253"/>
      <c r="BR646" s="253"/>
      <c r="BS646" s="253"/>
      <c r="BT646" s="253"/>
      <c r="BU646" s="253"/>
      <c r="BV646" s="253"/>
      <c r="BW646" s="253"/>
      <c r="BX646" s="253"/>
      <c r="BY646" s="253"/>
      <c r="BZ646" s="253"/>
      <c r="CA646" s="253"/>
      <c r="CB646" s="253"/>
      <c r="CC646" s="253"/>
      <c r="CD646" s="253"/>
      <c r="CE646" s="253"/>
      <c r="CF646" s="253"/>
      <c r="CG646" s="253"/>
      <c r="CH646" s="253"/>
      <c r="CI646" s="253"/>
      <c r="CJ646" s="253"/>
      <c r="CK646" s="253"/>
      <c r="CL646" s="253"/>
      <c r="CM646" s="253"/>
      <c r="CN646" s="253"/>
      <c r="CO646" s="253"/>
      <c r="CP646" s="253"/>
      <c r="CQ646" s="253"/>
      <c r="CR646" s="253"/>
      <c r="CS646" s="253"/>
      <c r="CT646" s="253"/>
      <c r="CU646" s="253"/>
      <c r="CV646" s="253"/>
      <c r="CW646" s="253"/>
      <c r="CX646" s="253"/>
      <c r="CY646" s="253"/>
      <c r="CZ646" s="253"/>
      <c r="DA646" s="253"/>
      <c r="DB646" s="253"/>
      <c r="DC646" s="253"/>
      <c r="DD646" s="253"/>
      <c r="DE646" s="253"/>
      <c r="DF646" s="253"/>
      <c r="DG646" s="253"/>
      <c r="DH646" s="253"/>
      <c r="DI646" s="253"/>
      <c r="DJ646" s="253"/>
      <c r="DK646" s="253"/>
      <c r="DL646" s="253"/>
      <c r="DM646" s="253"/>
      <c r="DN646" s="253"/>
      <c r="DO646" s="253"/>
      <c r="DP646" s="253"/>
      <c r="DQ646" s="253"/>
      <c r="DR646" s="253"/>
      <c r="DS646" s="253"/>
      <c r="DT646" s="253"/>
      <c r="DU646" s="253"/>
      <c r="DV646" s="253"/>
      <c r="DW646" s="253"/>
      <c r="DX646" s="253"/>
      <c r="DY646" s="253"/>
      <c r="DZ646" s="253"/>
      <c r="EA646" s="253"/>
      <c r="EB646" s="253"/>
      <c r="EC646" s="253"/>
      <c r="ED646" s="253"/>
      <c r="EE646" s="253"/>
      <c r="EF646" s="253"/>
      <c r="EG646" s="253"/>
      <c r="EH646" s="253"/>
      <c r="EI646" s="253"/>
      <c r="EJ646" s="253"/>
      <c r="EK646" s="253"/>
      <c r="EL646" s="253"/>
      <c r="EM646" s="253"/>
      <c r="EN646" s="253"/>
      <c r="EO646" s="253"/>
      <c r="EP646" s="253"/>
      <c r="EQ646" s="253"/>
      <c r="ER646" s="253"/>
      <c r="ES646" s="253"/>
      <c r="ET646" s="253"/>
      <c r="EU646" s="253"/>
      <c r="EV646" s="253"/>
      <c r="EW646" s="253"/>
      <c r="EX646" s="253"/>
      <c r="EY646" s="253"/>
      <c r="EZ646" s="253"/>
      <c r="FA646" s="253"/>
      <c r="FB646" s="253"/>
      <c r="FC646" s="253"/>
      <c r="FD646" s="253"/>
      <c r="FE646" s="253"/>
      <c r="FF646" s="253"/>
      <c r="FG646" s="253"/>
      <c r="FH646" s="253"/>
      <c r="FI646" s="253"/>
      <c r="FJ646" s="253"/>
      <c r="FK646" s="253"/>
      <c r="FL646" s="253"/>
      <c r="FM646" s="253"/>
      <c r="FN646" s="253"/>
      <c r="FO646" s="253"/>
      <c r="FP646" s="253"/>
      <c r="FQ646" s="253"/>
      <c r="FR646" s="253"/>
      <c r="FS646" s="253"/>
      <c r="FT646" s="253"/>
      <c r="FU646" s="253"/>
      <c r="FV646" s="253"/>
      <c r="FW646" s="253"/>
      <c r="FX646" s="253"/>
      <c r="FY646" s="253"/>
      <c r="FZ646" s="253"/>
      <c r="GA646" s="253"/>
      <c r="GB646" s="253"/>
      <c r="GC646" s="253"/>
      <c r="GD646" s="253"/>
      <c r="GE646" s="253"/>
      <c r="GF646" s="253"/>
      <c r="GG646" s="253"/>
      <c r="GH646" s="253"/>
      <c r="GI646" s="253"/>
      <c r="GJ646" s="253"/>
      <c r="GK646" s="253"/>
      <c r="GL646" s="253"/>
      <c r="GM646" s="253"/>
      <c r="GN646" s="253"/>
      <c r="GO646" s="253"/>
      <c r="GP646" s="253"/>
      <c r="GQ646" s="253"/>
      <c r="GR646" s="253"/>
      <c r="GS646" s="253"/>
      <c r="GT646" s="253"/>
      <c r="GU646" s="253"/>
      <c r="GV646" s="253"/>
      <c r="GW646" s="253"/>
      <c r="GX646" s="253"/>
      <c r="GY646" s="253"/>
      <c r="GZ646" s="253"/>
      <c r="HA646" s="253"/>
      <c r="HB646" s="253"/>
      <c r="HC646" s="253"/>
      <c r="HD646" s="253"/>
      <c r="HE646" s="253"/>
      <c r="HF646" s="253"/>
    </row>
    <row r="647" spans="1:214" s="312" customFormat="1" ht="15" customHeight="1" x14ac:dyDescent="0.25">
      <c r="A647" s="252"/>
      <c r="B647" s="253"/>
      <c r="C647" s="253"/>
      <c r="D647" s="253"/>
      <c r="E647" s="253"/>
      <c r="F647" s="253"/>
      <c r="G647" s="253"/>
      <c r="H647" s="253"/>
      <c r="I647" s="253"/>
      <c r="J647" s="253"/>
      <c r="K647" s="253"/>
      <c r="L647" s="253"/>
      <c r="M647" s="253"/>
      <c r="N647" s="253"/>
      <c r="O647" s="253"/>
      <c r="P647" s="253"/>
      <c r="Q647" s="253"/>
      <c r="R647" s="253"/>
      <c r="S647" s="253"/>
      <c r="T647" s="253"/>
      <c r="U647" s="253" t="s">
        <v>839</v>
      </c>
      <c r="V647" s="253"/>
      <c r="W647" s="253"/>
      <c r="X647" s="253"/>
      <c r="Y647" s="253"/>
      <c r="Z647" s="253"/>
      <c r="AA647" s="253"/>
      <c r="AB647" s="253"/>
      <c r="AC647" s="253" t="s">
        <v>393</v>
      </c>
      <c r="AD647" s="253"/>
      <c r="AE647" s="253"/>
      <c r="AF647" s="253"/>
      <c r="AG647" s="253"/>
      <c r="AH647" s="253"/>
      <c r="AI647" s="253"/>
      <c r="AJ647" s="253"/>
      <c r="AK647" s="253"/>
      <c r="AL647" s="253"/>
      <c r="AM647" s="253"/>
      <c r="AN647" s="253"/>
      <c r="AO647" s="253"/>
      <c r="AP647" s="253"/>
      <c r="AQ647" s="253"/>
      <c r="AR647" s="253"/>
      <c r="AS647" s="253"/>
      <c r="AT647" s="253"/>
      <c r="AU647" s="253"/>
      <c r="AV647" s="253"/>
      <c r="AW647" s="253"/>
      <c r="AX647" s="253"/>
      <c r="AY647" s="253"/>
      <c r="AZ647" s="253"/>
      <c r="BA647" s="253"/>
      <c r="BB647" s="253"/>
      <c r="BC647" s="253"/>
      <c r="BD647" s="253"/>
      <c r="BE647" s="253"/>
      <c r="BF647" s="253"/>
      <c r="BG647" s="253"/>
      <c r="BH647" s="253"/>
      <c r="BI647" s="253"/>
      <c r="BJ647" s="253"/>
      <c r="BK647" s="253"/>
      <c r="BL647" s="253"/>
      <c r="BM647" s="253"/>
      <c r="BN647" s="253"/>
      <c r="BO647" s="253"/>
      <c r="BP647" s="253"/>
      <c r="BQ647" s="253"/>
      <c r="BR647" s="253"/>
      <c r="BS647" s="253"/>
      <c r="BT647" s="253"/>
      <c r="BU647" s="253"/>
      <c r="BV647" s="253"/>
      <c r="BW647" s="253"/>
      <c r="BX647" s="253"/>
      <c r="BY647" s="253"/>
      <c r="BZ647" s="253"/>
      <c r="CA647" s="253"/>
      <c r="CB647" s="253"/>
      <c r="CC647" s="253"/>
      <c r="CD647" s="253"/>
      <c r="CE647" s="253"/>
      <c r="CF647" s="253"/>
      <c r="CG647" s="253"/>
      <c r="CH647" s="253"/>
      <c r="CI647" s="253"/>
      <c r="CJ647" s="253"/>
      <c r="CK647" s="253"/>
      <c r="CL647" s="253"/>
      <c r="CM647" s="253"/>
      <c r="CN647" s="253"/>
      <c r="CO647" s="253"/>
      <c r="CP647" s="253"/>
      <c r="CQ647" s="253"/>
      <c r="CR647" s="253"/>
      <c r="CS647" s="253"/>
      <c r="CT647" s="253"/>
      <c r="CU647" s="253"/>
      <c r="CV647" s="253"/>
      <c r="CW647" s="253"/>
      <c r="CX647" s="253"/>
      <c r="CY647" s="253"/>
      <c r="CZ647" s="253"/>
      <c r="DA647" s="253"/>
      <c r="DB647" s="253"/>
      <c r="DC647" s="253"/>
      <c r="DD647" s="253"/>
      <c r="DE647" s="253"/>
      <c r="DF647" s="253"/>
      <c r="DG647" s="253"/>
      <c r="DH647" s="253"/>
      <c r="DI647" s="253"/>
      <c r="DJ647" s="253"/>
      <c r="DK647" s="253"/>
      <c r="DL647" s="253"/>
      <c r="DM647" s="253"/>
      <c r="DN647" s="253"/>
      <c r="DO647" s="253"/>
      <c r="DP647" s="253"/>
      <c r="DQ647" s="253"/>
      <c r="DR647" s="253"/>
      <c r="DS647" s="253"/>
      <c r="DT647" s="253"/>
      <c r="DU647" s="253"/>
      <c r="DV647" s="253"/>
      <c r="DW647" s="253"/>
      <c r="DX647" s="253"/>
      <c r="DY647" s="253"/>
      <c r="DZ647" s="253"/>
      <c r="EA647" s="253"/>
      <c r="EB647" s="253"/>
      <c r="EC647" s="253"/>
      <c r="ED647" s="253"/>
      <c r="EE647" s="253"/>
      <c r="EF647" s="253"/>
      <c r="EG647" s="253"/>
      <c r="EH647" s="253"/>
      <c r="EI647" s="253"/>
      <c r="EJ647" s="253"/>
      <c r="EK647" s="253"/>
      <c r="EL647" s="253"/>
      <c r="EM647" s="253"/>
      <c r="EN647" s="253"/>
      <c r="EO647" s="253"/>
      <c r="EP647" s="253"/>
      <c r="EQ647" s="253"/>
      <c r="ER647" s="253"/>
      <c r="ES647" s="253"/>
      <c r="ET647" s="253"/>
      <c r="EU647" s="253"/>
      <c r="EV647" s="253"/>
      <c r="EW647" s="253"/>
      <c r="EX647" s="253"/>
      <c r="EY647" s="253"/>
      <c r="EZ647" s="253"/>
      <c r="FA647" s="253"/>
      <c r="FB647" s="253"/>
      <c r="FC647" s="253"/>
      <c r="FD647" s="253"/>
      <c r="FE647" s="253"/>
      <c r="FF647" s="253"/>
      <c r="FG647" s="253"/>
      <c r="FH647" s="253"/>
      <c r="FI647" s="253"/>
      <c r="FJ647" s="253"/>
      <c r="FK647" s="253"/>
      <c r="FL647" s="253"/>
      <c r="FM647" s="253"/>
      <c r="FN647" s="253"/>
      <c r="FO647" s="253"/>
      <c r="FP647" s="253"/>
      <c r="FQ647" s="253"/>
      <c r="FR647" s="253"/>
      <c r="FS647" s="253"/>
      <c r="FT647" s="253"/>
      <c r="FU647" s="253"/>
      <c r="FV647" s="253"/>
      <c r="FW647" s="253"/>
      <c r="FX647" s="253"/>
      <c r="FY647" s="253"/>
      <c r="FZ647" s="253"/>
      <c r="GA647" s="253"/>
      <c r="GB647" s="253"/>
      <c r="GC647" s="253"/>
      <c r="GD647" s="253"/>
      <c r="GE647" s="253"/>
      <c r="GF647" s="253"/>
      <c r="GG647" s="253"/>
      <c r="GH647" s="253"/>
      <c r="GI647" s="253"/>
      <c r="GJ647" s="253"/>
      <c r="GK647" s="253"/>
      <c r="GL647" s="253"/>
      <c r="GM647" s="253"/>
      <c r="GN647" s="253"/>
      <c r="GO647" s="253"/>
      <c r="GP647" s="253"/>
      <c r="GQ647" s="253"/>
      <c r="GR647" s="253"/>
      <c r="GS647" s="253"/>
      <c r="GT647" s="253"/>
      <c r="GU647" s="253"/>
      <c r="GV647" s="253"/>
      <c r="GW647" s="253"/>
      <c r="GX647" s="253"/>
      <c r="GY647" s="253"/>
      <c r="GZ647" s="253"/>
      <c r="HA647" s="253"/>
      <c r="HB647" s="253"/>
      <c r="HC647" s="253"/>
      <c r="HD647" s="253"/>
      <c r="HE647" s="253"/>
      <c r="HF647" s="253"/>
    </row>
    <row r="648" spans="1:214" s="312" customFormat="1" ht="15" customHeight="1" x14ac:dyDescent="0.25">
      <c r="A648" s="252"/>
      <c r="B648" s="253"/>
      <c r="C648" s="253"/>
      <c r="D648" s="253"/>
      <c r="E648" s="253"/>
      <c r="F648" s="253"/>
      <c r="G648" s="253"/>
      <c r="H648" s="253"/>
      <c r="I648" s="253"/>
      <c r="J648" s="253"/>
      <c r="K648" s="253"/>
      <c r="L648" s="253"/>
      <c r="M648" s="253"/>
      <c r="N648" s="253"/>
      <c r="O648" s="253"/>
      <c r="P648" s="253"/>
      <c r="Q648" s="253"/>
      <c r="R648" s="253"/>
      <c r="S648" s="253"/>
      <c r="T648" s="253"/>
      <c r="U648" s="253" t="s">
        <v>840</v>
      </c>
      <c r="V648" s="253"/>
      <c r="W648" s="253"/>
      <c r="X648" s="253"/>
      <c r="Y648" s="253"/>
      <c r="Z648" s="253"/>
      <c r="AA648" s="253"/>
      <c r="AB648" s="253"/>
      <c r="AC648" s="253" t="s">
        <v>320</v>
      </c>
      <c r="AD648" s="253"/>
      <c r="AE648" s="253"/>
      <c r="AF648" s="253"/>
      <c r="AG648" s="253"/>
      <c r="AH648" s="253"/>
      <c r="AI648" s="253"/>
      <c r="AJ648" s="253"/>
      <c r="AK648" s="253"/>
      <c r="AL648" s="253"/>
      <c r="AM648" s="253"/>
      <c r="AN648" s="253"/>
      <c r="AO648" s="253"/>
      <c r="AP648" s="253"/>
      <c r="AQ648" s="253"/>
      <c r="AR648" s="253"/>
      <c r="AS648" s="253"/>
      <c r="AT648" s="253"/>
      <c r="AU648" s="253"/>
      <c r="AV648" s="253"/>
      <c r="AW648" s="253"/>
      <c r="AX648" s="253"/>
      <c r="AY648" s="253"/>
      <c r="AZ648" s="253"/>
      <c r="BA648" s="253"/>
      <c r="BB648" s="253"/>
      <c r="BC648" s="253"/>
      <c r="BD648" s="253"/>
      <c r="BE648" s="253"/>
      <c r="BF648" s="253"/>
      <c r="BG648" s="253"/>
      <c r="BH648" s="253"/>
      <c r="BI648" s="253"/>
      <c r="BJ648" s="253"/>
      <c r="BK648" s="253"/>
      <c r="BL648" s="253"/>
      <c r="BM648" s="253"/>
      <c r="BN648" s="253"/>
      <c r="BO648" s="253"/>
      <c r="BP648" s="253"/>
      <c r="BQ648" s="253"/>
      <c r="BR648" s="253"/>
      <c r="BS648" s="253"/>
      <c r="BT648" s="253"/>
      <c r="BU648" s="253"/>
      <c r="BV648" s="253"/>
      <c r="BW648" s="253"/>
      <c r="BX648" s="253"/>
      <c r="BY648" s="253"/>
      <c r="BZ648" s="253"/>
      <c r="CA648" s="253"/>
      <c r="CB648" s="253"/>
      <c r="CC648" s="253"/>
      <c r="CD648" s="253"/>
      <c r="CE648" s="253"/>
      <c r="CF648" s="253"/>
      <c r="CG648" s="253"/>
      <c r="CH648" s="253"/>
      <c r="CI648" s="253"/>
      <c r="CJ648" s="253"/>
      <c r="CK648" s="253"/>
      <c r="CL648" s="253"/>
      <c r="CM648" s="253"/>
      <c r="CN648" s="253"/>
      <c r="CO648" s="253"/>
      <c r="CP648" s="253"/>
      <c r="CQ648" s="253"/>
      <c r="CR648" s="253"/>
      <c r="CS648" s="253"/>
      <c r="CT648" s="253"/>
      <c r="CU648" s="253"/>
      <c r="CV648" s="253"/>
      <c r="CW648" s="253"/>
      <c r="CX648" s="253"/>
      <c r="CY648" s="253"/>
      <c r="CZ648" s="253"/>
      <c r="DA648" s="253"/>
      <c r="DB648" s="253"/>
      <c r="DC648" s="253"/>
      <c r="DD648" s="253"/>
      <c r="DE648" s="253"/>
      <c r="DF648" s="253"/>
      <c r="DG648" s="253"/>
      <c r="DH648" s="253"/>
      <c r="DI648" s="253"/>
      <c r="DJ648" s="253"/>
      <c r="DK648" s="253"/>
      <c r="DL648" s="253"/>
      <c r="DM648" s="253"/>
      <c r="DN648" s="253"/>
      <c r="DO648" s="253"/>
      <c r="DP648" s="253"/>
      <c r="DQ648" s="253"/>
      <c r="DR648" s="253"/>
      <c r="DS648" s="253"/>
      <c r="DT648" s="253"/>
      <c r="DU648" s="253"/>
      <c r="DV648" s="253"/>
      <c r="DW648" s="253"/>
      <c r="DX648" s="253"/>
      <c r="DY648" s="253"/>
      <c r="DZ648" s="253"/>
      <c r="EA648" s="253"/>
      <c r="EB648" s="253"/>
      <c r="EC648" s="253"/>
      <c r="ED648" s="253"/>
      <c r="EE648" s="253"/>
      <c r="EF648" s="253"/>
      <c r="EG648" s="253"/>
      <c r="EH648" s="253"/>
      <c r="EI648" s="253"/>
      <c r="EJ648" s="253"/>
      <c r="EK648" s="253"/>
      <c r="EL648" s="253"/>
      <c r="EM648" s="253"/>
      <c r="EN648" s="253"/>
      <c r="EO648" s="253"/>
      <c r="EP648" s="253"/>
      <c r="EQ648" s="253"/>
      <c r="ER648" s="253"/>
      <c r="ES648" s="253"/>
      <c r="ET648" s="253"/>
      <c r="EU648" s="253"/>
      <c r="EV648" s="253"/>
      <c r="EW648" s="253"/>
      <c r="EX648" s="253"/>
      <c r="EY648" s="253"/>
      <c r="EZ648" s="253"/>
      <c r="FA648" s="253"/>
      <c r="FB648" s="253"/>
      <c r="FC648" s="253"/>
      <c r="FD648" s="253"/>
      <c r="FE648" s="253"/>
      <c r="FF648" s="253"/>
      <c r="FG648" s="253"/>
      <c r="FH648" s="253"/>
      <c r="FI648" s="253"/>
      <c r="FJ648" s="253"/>
      <c r="FK648" s="253"/>
      <c r="FL648" s="253"/>
      <c r="FM648" s="253"/>
      <c r="FN648" s="253"/>
      <c r="FO648" s="253"/>
      <c r="FP648" s="253"/>
      <c r="FQ648" s="253"/>
      <c r="FR648" s="253"/>
      <c r="FS648" s="253"/>
      <c r="FT648" s="253"/>
      <c r="FU648" s="253"/>
      <c r="FV648" s="253"/>
      <c r="FW648" s="253"/>
      <c r="FX648" s="253"/>
      <c r="FY648" s="253"/>
      <c r="FZ648" s="253"/>
      <c r="GA648" s="253"/>
      <c r="GB648" s="253"/>
      <c r="GC648" s="253"/>
      <c r="GD648" s="253"/>
      <c r="GE648" s="253"/>
      <c r="GF648" s="253"/>
      <c r="GG648" s="253"/>
      <c r="GH648" s="253"/>
      <c r="GI648" s="253"/>
      <c r="GJ648" s="253"/>
      <c r="GK648" s="253"/>
      <c r="GL648" s="253"/>
      <c r="GM648" s="253"/>
      <c r="GN648" s="253"/>
      <c r="GO648" s="253"/>
      <c r="GP648" s="253"/>
      <c r="GQ648" s="253"/>
      <c r="GR648" s="253"/>
      <c r="GS648" s="253"/>
      <c r="GT648" s="253"/>
      <c r="GU648" s="253"/>
      <c r="GV648" s="253"/>
      <c r="GW648" s="253"/>
      <c r="GX648" s="253"/>
      <c r="GY648" s="253"/>
      <c r="GZ648" s="253"/>
      <c r="HA648" s="253"/>
      <c r="HB648" s="253"/>
      <c r="HC648" s="253"/>
      <c r="HD648" s="253"/>
      <c r="HE648" s="253"/>
      <c r="HF648" s="253"/>
    </row>
    <row r="649" spans="1:214" s="312" customFormat="1" ht="15" customHeight="1" x14ac:dyDescent="0.25">
      <c r="A649" s="252"/>
      <c r="B649" s="253"/>
      <c r="C649" s="253"/>
      <c r="D649" s="253"/>
      <c r="E649" s="253"/>
      <c r="F649" s="253"/>
      <c r="G649" s="253"/>
      <c r="H649" s="253"/>
      <c r="I649" s="253"/>
      <c r="J649" s="253"/>
      <c r="K649" s="253"/>
      <c r="L649" s="253"/>
      <c r="M649" s="253"/>
      <c r="N649" s="253"/>
      <c r="O649" s="253"/>
      <c r="P649" s="253"/>
      <c r="Q649" s="253"/>
      <c r="R649" s="253"/>
      <c r="S649" s="253"/>
      <c r="T649" s="253"/>
      <c r="U649" s="253" t="s">
        <v>841</v>
      </c>
      <c r="V649" s="253"/>
      <c r="W649" s="253"/>
      <c r="X649" s="253"/>
      <c r="Y649" s="253"/>
      <c r="Z649" s="253"/>
      <c r="AA649" s="253"/>
      <c r="AB649" s="253"/>
      <c r="AC649" s="253" t="s">
        <v>393</v>
      </c>
      <c r="AD649" s="253"/>
      <c r="AE649" s="253"/>
      <c r="AF649" s="253"/>
      <c r="AG649" s="253"/>
      <c r="AH649" s="253"/>
      <c r="AI649" s="253"/>
      <c r="AJ649" s="253"/>
      <c r="AK649" s="253"/>
      <c r="AL649" s="253"/>
      <c r="AM649" s="253"/>
      <c r="AN649" s="253"/>
      <c r="AO649" s="253"/>
      <c r="AP649" s="253"/>
      <c r="AQ649" s="253"/>
      <c r="AR649" s="253"/>
      <c r="AS649" s="253"/>
      <c r="AT649" s="253"/>
      <c r="AU649" s="253"/>
      <c r="AV649" s="253"/>
      <c r="AW649" s="253"/>
      <c r="AX649" s="253"/>
      <c r="AY649" s="253"/>
      <c r="AZ649" s="253"/>
      <c r="BA649" s="253"/>
      <c r="BB649" s="253"/>
      <c r="BC649" s="253"/>
      <c r="BD649" s="253"/>
      <c r="BE649" s="253"/>
      <c r="BF649" s="253"/>
      <c r="BG649" s="253"/>
      <c r="BH649" s="253"/>
      <c r="BI649" s="253"/>
      <c r="BJ649" s="253"/>
      <c r="BK649" s="253"/>
      <c r="BL649" s="253"/>
      <c r="BM649" s="253"/>
      <c r="BN649" s="253"/>
      <c r="BO649" s="253"/>
      <c r="BP649" s="253"/>
      <c r="BQ649" s="253"/>
      <c r="BR649" s="253"/>
      <c r="BS649" s="253"/>
      <c r="BT649" s="253"/>
      <c r="BU649" s="253"/>
      <c r="BV649" s="253"/>
      <c r="BW649" s="253"/>
      <c r="BX649" s="253"/>
      <c r="BY649" s="253"/>
      <c r="BZ649" s="253"/>
      <c r="CA649" s="253"/>
      <c r="CB649" s="253"/>
      <c r="CC649" s="253"/>
      <c r="CD649" s="253"/>
      <c r="CE649" s="253"/>
      <c r="CF649" s="253"/>
      <c r="CG649" s="253"/>
      <c r="CH649" s="253"/>
      <c r="CI649" s="253"/>
      <c r="CJ649" s="253"/>
      <c r="CK649" s="253"/>
      <c r="CL649" s="253"/>
      <c r="CM649" s="253"/>
      <c r="CN649" s="253"/>
      <c r="CO649" s="253"/>
      <c r="CP649" s="253"/>
      <c r="CQ649" s="253"/>
      <c r="CR649" s="253"/>
      <c r="CS649" s="253"/>
      <c r="CT649" s="253"/>
      <c r="CU649" s="253"/>
      <c r="CV649" s="253"/>
      <c r="CW649" s="253"/>
      <c r="CX649" s="253"/>
      <c r="CY649" s="253"/>
      <c r="CZ649" s="253"/>
      <c r="DA649" s="253"/>
      <c r="DB649" s="253"/>
      <c r="DC649" s="253"/>
      <c r="DD649" s="253"/>
      <c r="DE649" s="253"/>
      <c r="DF649" s="253"/>
      <c r="DG649" s="253"/>
      <c r="DH649" s="253"/>
      <c r="DI649" s="253"/>
      <c r="DJ649" s="253"/>
      <c r="DK649" s="253"/>
      <c r="DL649" s="253"/>
      <c r="DM649" s="253"/>
      <c r="DN649" s="253"/>
      <c r="DO649" s="253"/>
      <c r="DP649" s="253"/>
      <c r="DQ649" s="253"/>
      <c r="DR649" s="253"/>
      <c r="DS649" s="253"/>
      <c r="DT649" s="253"/>
      <c r="DU649" s="253"/>
      <c r="DV649" s="253"/>
      <c r="DW649" s="253"/>
      <c r="DX649" s="253"/>
      <c r="DY649" s="253"/>
      <c r="DZ649" s="253"/>
      <c r="EA649" s="253"/>
      <c r="EB649" s="253"/>
      <c r="EC649" s="253"/>
      <c r="ED649" s="253"/>
      <c r="EE649" s="253"/>
      <c r="EF649" s="253"/>
      <c r="EG649" s="253"/>
      <c r="EH649" s="253"/>
      <c r="EI649" s="253"/>
      <c r="EJ649" s="253"/>
      <c r="EK649" s="253"/>
      <c r="EL649" s="253"/>
      <c r="EM649" s="253"/>
      <c r="EN649" s="253"/>
      <c r="EO649" s="253"/>
      <c r="EP649" s="253"/>
      <c r="EQ649" s="253"/>
      <c r="ER649" s="253"/>
      <c r="ES649" s="253"/>
      <c r="ET649" s="253"/>
      <c r="EU649" s="253"/>
      <c r="EV649" s="253"/>
      <c r="EW649" s="253"/>
      <c r="EX649" s="253"/>
      <c r="EY649" s="253"/>
      <c r="EZ649" s="253"/>
      <c r="FA649" s="253"/>
      <c r="FB649" s="253"/>
      <c r="FC649" s="253"/>
      <c r="FD649" s="253"/>
      <c r="FE649" s="253"/>
      <c r="FF649" s="253"/>
      <c r="FG649" s="253"/>
      <c r="FH649" s="253"/>
      <c r="FI649" s="253"/>
      <c r="FJ649" s="253"/>
      <c r="FK649" s="253"/>
      <c r="FL649" s="253"/>
      <c r="FM649" s="253"/>
      <c r="FN649" s="253"/>
      <c r="FO649" s="253"/>
      <c r="FP649" s="253"/>
      <c r="FQ649" s="253"/>
      <c r="FR649" s="253"/>
      <c r="FS649" s="253"/>
      <c r="FT649" s="253"/>
      <c r="FU649" s="253"/>
      <c r="FV649" s="253"/>
      <c r="FW649" s="253"/>
      <c r="FX649" s="253"/>
      <c r="FY649" s="253"/>
      <c r="FZ649" s="253"/>
      <c r="GA649" s="253"/>
      <c r="GB649" s="253"/>
      <c r="GC649" s="253"/>
      <c r="GD649" s="253"/>
      <c r="GE649" s="253"/>
      <c r="GF649" s="253"/>
      <c r="GG649" s="253"/>
      <c r="GH649" s="253"/>
      <c r="GI649" s="253"/>
      <c r="GJ649" s="253"/>
      <c r="GK649" s="253"/>
      <c r="GL649" s="253"/>
      <c r="GM649" s="253"/>
      <c r="GN649" s="253"/>
      <c r="GO649" s="253"/>
      <c r="GP649" s="253"/>
      <c r="GQ649" s="253"/>
      <c r="GR649" s="253"/>
      <c r="GS649" s="253"/>
      <c r="GT649" s="253"/>
      <c r="GU649" s="253"/>
      <c r="GV649" s="253"/>
      <c r="GW649" s="253"/>
      <c r="GX649" s="253"/>
      <c r="GY649" s="253"/>
      <c r="GZ649" s="253"/>
      <c r="HA649" s="253"/>
      <c r="HB649" s="253"/>
      <c r="HC649" s="253"/>
      <c r="HD649" s="253"/>
      <c r="HE649" s="253"/>
      <c r="HF649" s="253"/>
    </row>
    <row r="650" spans="1:214" s="312" customFormat="1" ht="15" customHeight="1" x14ac:dyDescent="0.25">
      <c r="A650" s="252"/>
      <c r="B650" s="253"/>
      <c r="C650" s="253"/>
      <c r="D650" s="253"/>
      <c r="E650" s="253"/>
      <c r="F650" s="253"/>
      <c r="G650" s="253"/>
      <c r="H650" s="253"/>
      <c r="I650" s="253"/>
      <c r="J650" s="253"/>
      <c r="K650" s="253"/>
      <c r="L650" s="253"/>
      <c r="M650" s="253"/>
      <c r="N650" s="253"/>
      <c r="O650" s="253"/>
      <c r="P650" s="253"/>
      <c r="Q650" s="253"/>
      <c r="R650" s="253"/>
      <c r="S650" s="253"/>
      <c r="T650" s="253"/>
      <c r="U650" s="253" t="s">
        <v>842</v>
      </c>
      <c r="V650" s="253"/>
      <c r="W650" s="253"/>
      <c r="X650" s="253"/>
      <c r="Y650" s="253"/>
      <c r="Z650" s="253"/>
      <c r="AA650" s="253"/>
      <c r="AB650" s="253"/>
      <c r="AC650" s="253" t="s">
        <v>332</v>
      </c>
      <c r="AD650" s="253"/>
      <c r="AE650" s="253"/>
      <c r="AF650" s="253"/>
      <c r="AG650" s="253"/>
      <c r="AH650" s="253"/>
      <c r="AI650" s="253"/>
      <c r="AJ650" s="253"/>
      <c r="AK650" s="253"/>
      <c r="AL650" s="253"/>
      <c r="AM650" s="253"/>
      <c r="AN650" s="253"/>
      <c r="AO650" s="253"/>
      <c r="AP650" s="253"/>
      <c r="AQ650" s="253"/>
      <c r="AR650" s="253"/>
      <c r="AS650" s="253"/>
      <c r="AT650" s="253"/>
      <c r="AU650" s="253"/>
      <c r="AV650" s="253"/>
      <c r="AW650" s="253"/>
      <c r="AX650" s="253"/>
      <c r="AY650" s="253"/>
      <c r="AZ650" s="253"/>
      <c r="BA650" s="253"/>
      <c r="BB650" s="253"/>
      <c r="BC650" s="253"/>
      <c r="BD650" s="253"/>
      <c r="BE650" s="253"/>
      <c r="BF650" s="253"/>
      <c r="BG650" s="253"/>
      <c r="BH650" s="253"/>
      <c r="BI650" s="253"/>
      <c r="BJ650" s="253"/>
      <c r="BK650" s="253"/>
      <c r="BL650" s="253"/>
      <c r="BM650" s="253"/>
      <c r="BN650" s="253"/>
      <c r="BO650" s="253"/>
      <c r="BP650" s="253"/>
      <c r="BQ650" s="253"/>
      <c r="BR650" s="253"/>
      <c r="BS650" s="253"/>
      <c r="BT650" s="253"/>
      <c r="BU650" s="253"/>
      <c r="BV650" s="253"/>
      <c r="BW650" s="253"/>
      <c r="BX650" s="253"/>
      <c r="BY650" s="253"/>
      <c r="BZ650" s="253"/>
      <c r="CA650" s="253"/>
      <c r="CB650" s="253"/>
      <c r="CC650" s="253"/>
      <c r="CD650" s="253"/>
      <c r="CE650" s="253"/>
      <c r="CF650" s="253"/>
      <c r="CG650" s="253"/>
      <c r="CH650" s="253"/>
      <c r="CI650" s="253"/>
      <c r="CJ650" s="253"/>
      <c r="CK650" s="253"/>
      <c r="CL650" s="253"/>
      <c r="CM650" s="253"/>
      <c r="CN650" s="253"/>
      <c r="CO650" s="253"/>
      <c r="CP650" s="253"/>
      <c r="CQ650" s="253"/>
      <c r="CR650" s="253"/>
      <c r="CS650" s="253"/>
      <c r="CT650" s="253"/>
      <c r="CU650" s="253"/>
      <c r="CV650" s="253"/>
      <c r="CW650" s="253"/>
      <c r="CX650" s="253"/>
      <c r="CY650" s="253"/>
      <c r="CZ650" s="253"/>
      <c r="DA650" s="253"/>
      <c r="DB650" s="253"/>
      <c r="DC650" s="253"/>
      <c r="DD650" s="253"/>
      <c r="DE650" s="253"/>
      <c r="DF650" s="253"/>
      <c r="DG650" s="253"/>
      <c r="DH650" s="253"/>
      <c r="DI650" s="253"/>
      <c r="DJ650" s="253"/>
      <c r="DK650" s="253"/>
      <c r="DL650" s="253"/>
      <c r="DM650" s="253"/>
      <c r="DN650" s="253"/>
      <c r="DO650" s="253"/>
      <c r="DP650" s="253"/>
      <c r="DQ650" s="253"/>
      <c r="DR650" s="253"/>
      <c r="DS650" s="253"/>
      <c r="DT650" s="253"/>
      <c r="DU650" s="253"/>
      <c r="DV650" s="253"/>
      <c r="DW650" s="253"/>
      <c r="DX650" s="253"/>
      <c r="DY650" s="253"/>
      <c r="DZ650" s="253"/>
      <c r="EA650" s="253"/>
      <c r="EB650" s="253"/>
      <c r="EC650" s="253"/>
      <c r="ED650" s="253"/>
      <c r="EE650" s="253"/>
      <c r="EF650" s="253"/>
      <c r="EG650" s="253"/>
      <c r="EH650" s="253"/>
      <c r="EI650" s="253"/>
      <c r="EJ650" s="253"/>
      <c r="EK650" s="253"/>
      <c r="EL650" s="253"/>
      <c r="EM650" s="253"/>
      <c r="EN650" s="253"/>
      <c r="EO650" s="253"/>
      <c r="EP650" s="253"/>
      <c r="EQ650" s="253"/>
      <c r="ER650" s="253"/>
      <c r="ES650" s="253"/>
      <c r="ET650" s="253"/>
      <c r="EU650" s="253"/>
      <c r="EV650" s="253"/>
      <c r="EW650" s="253"/>
      <c r="EX650" s="253"/>
      <c r="EY650" s="253"/>
      <c r="EZ650" s="253"/>
      <c r="FA650" s="253"/>
      <c r="FB650" s="253"/>
      <c r="FC650" s="253"/>
      <c r="FD650" s="253"/>
      <c r="FE650" s="253"/>
      <c r="FF650" s="253"/>
      <c r="FG650" s="253"/>
      <c r="FH650" s="253"/>
      <c r="FI650" s="253"/>
      <c r="FJ650" s="253"/>
      <c r="FK650" s="253"/>
      <c r="FL650" s="253"/>
      <c r="FM650" s="253"/>
      <c r="FN650" s="253"/>
      <c r="FO650" s="253"/>
      <c r="FP650" s="253"/>
      <c r="FQ650" s="253"/>
      <c r="FR650" s="253"/>
      <c r="FS650" s="253"/>
      <c r="FT650" s="253"/>
      <c r="FU650" s="253"/>
      <c r="FV650" s="253"/>
      <c r="FW650" s="253"/>
      <c r="FX650" s="253"/>
      <c r="FY650" s="253"/>
      <c r="FZ650" s="253"/>
      <c r="GA650" s="253"/>
      <c r="GB650" s="253"/>
      <c r="GC650" s="253"/>
      <c r="GD650" s="253"/>
      <c r="GE650" s="253"/>
      <c r="GF650" s="253"/>
      <c r="GG650" s="253"/>
      <c r="GH650" s="253"/>
      <c r="GI650" s="253"/>
      <c r="GJ650" s="253"/>
      <c r="GK650" s="253"/>
      <c r="GL650" s="253"/>
      <c r="GM650" s="253"/>
      <c r="GN650" s="253"/>
      <c r="GO650" s="253"/>
      <c r="GP650" s="253"/>
      <c r="GQ650" s="253"/>
      <c r="GR650" s="253"/>
      <c r="GS650" s="253"/>
      <c r="GT650" s="253"/>
      <c r="GU650" s="253"/>
      <c r="GV650" s="253"/>
      <c r="GW650" s="253"/>
      <c r="GX650" s="253"/>
      <c r="GY650" s="253"/>
      <c r="GZ650" s="253"/>
      <c r="HA650" s="253"/>
      <c r="HB650" s="253"/>
      <c r="HC650" s="253"/>
      <c r="HD650" s="253"/>
      <c r="HE650" s="253"/>
      <c r="HF650" s="253"/>
    </row>
    <row r="651" spans="1:214" s="312" customFormat="1" ht="15" customHeight="1" x14ac:dyDescent="0.25">
      <c r="A651" s="252"/>
      <c r="B651" s="253"/>
      <c r="C651" s="253"/>
      <c r="D651" s="253"/>
      <c r="E651" s="253"/>
      <c r="F651" s="253"/>
      <c r="G651" s="253"/>
      <c r="H651" s="253"/>
      <c r="I651" s="253"/>
      <c r="J651" s="253"/>
      <c r="K651" s="253"/>
      <c r="L651" s="253"/>
      <c r="M651" s="253"/>
      <c r="N651" s="253"/>
      <c r="O651" s="253"/>
      <c r="P651" s="253"/>
      <c r="Q651" s="253"/>
      <c r="R651" s="253"/>
      <c r="S651" s="253"/>
      <c r="T651" s="253"/>
      <c r="U651" s="253" t="s">
        <v>843</v>
      </c>
      <c r="V651" s="253"/>
      <c r="W651" s="253"/>
      <c r="X651" s="253"/>
      <c r="Y651" s="253"/>
      <c r="Z651" s="253"/>
      <c r="AA651" s="253"/>
      <c r="AB651" s="253"/>
      <c r="AC651" s="253" t="s">
        <v>318</v>
      </c>
      <c r="AD651" s="253"/>
      <c r="AE651" s="253"/>
      <c r="AF651" s="253"/>
      <c r="AG651" s="253"/>
      <c r="AH651" s="253"/>
      <c r="AI651" s="253"/>
      <c r="AJ651" s="253"/>
      <c r="AK651" s="253"/>
      <c r="AL651" s="253"/>
      <c r="AM651" s="253"/>
      <c r="AN651" s="253"/>
      <c r="AO651" s="253"/>
      <c r="AP651" s="253"/>
      <c r="AQ651" s="253"/>
      <c r="AR651" s="253"/>
      <c r="AS651" s="253"/>
      <c r="AT651" s="253"/>
      <c r="AU651" s="253"/>
      <c r="AV651" s="253"/>
      <c r="AW651" s="253"/>
      <c r="AX651" s="253"/>
      <c r="AY651" s="253"/>
      <c r="AZ651" s="253"/>
      <c r="BA651" s="253"/>
      <c r="BB651" s="253"/>
      <c r="BC651" s="253"/>
      <c r="BD651" s="253"/>
      <c r="BE651" s="253"/>
      <c r="BF651" s="253"/>
      <c r="BG651" s="253"/>
      <c r="BH651" s="253"/>
      <c r="BI651" s="253"/>
      <c r="BJ651" s="253"/>
      <c r="BK651" s="253"/>
      <c r="BL651" s="253"/>
      <c r="BM651" s="253"/>
      <c r="BN651" s="253"/>
      <c r="BO651" s="253"/>
      <c r="BP651" s="253"/>
      <c r="BQ651" s="253"/>
      <c r="BR651" s="253"/>
      <c r="BS651" s="253"/>
      <c r="BT651" s="253"/>
      <c r="BU651" s="253"/>
      <c r="BV651" s="253"/>
      <c r="BW651" s="253"/>
      <c r="BX651" s="253"/>
      <c r="BY651" s="253"/>
      <c r="BZ651" s="253"/>
      <c r="CA651" s="253"/>
      <c r="CB651" s="253"/>
      <c r="CC651" s="253"/>
      <c r="CD651" s="253"/>
      <c r="CE651" s="253"/>
      <c r="CF651" s="253"/>
      <c r="CG651" s="253"/>
      <c r="CH651" s="253"/>
      <c r="CI651" s="253"/>
      <c r="CJ651" s="253"/>
      <c r="CK651" s="253"/>
      <c r="CL651" s="253"/>
      <c r="CM651" s="253"/>
      <c r="CN651" s="253"/>
      <c r="CO651" s="253"/>
      <c r="CP651" s="253"/>
      <c r="CQ651" s="253"/>
      <c r="CR651" s="253"/>
      <c r="CS651" s="253"/>
      <c r="CT651" s="253"/>
      <c r="CU651" s="253"/>
      <c r="CV651" s="253"/>
      <c r="CW651" s="253"/>
      <c r="CX651" s="253"/>
      <c r="CY651" s="253"/>
      <c r="CZ651" s="253"/>
      <c r="DA651" s="253"/>
      <c r="DB651" s="253"/>
      <c r="DC651" s="253"/>
      <c r="DD651" s="253"/>
      <c r="DE651" s="253"/>
      <c r="DF651" s="253"/>
      <c r="DG651" s="253"/>
      <c r="DH651" s="253"/>
      <c r="DI651" s="253"/>
      <c r="DJ651" s="253"/>
      <c r="DK651" s="253"/>
      <c r="DL651" s="253"/>
      <c r="DM651" s="253"/>
      <c r="DN651" s="253"/>
      <c r="DO651" s="253"/>
      <c r="DP651" s="253"/>
      <c r="DQ651" s="253"/>
      <c r="DR651" s="253"/>
      <c r="DS651" s="253"/>
      <c r="DT651" s="253"/>
      <c r="DU651" s="253"/>
      <c r="DV651" s="253"/>
      <c r="DW651" s="253"/>
      <c r="DX651" s="253"/>
      <c r="DY651" s="253"/>
      <c r="DZ651" s="253"/>
      <c r="EA651" s="253"/>
      <c r="EB651" s="253"/>
      <c r="EC651" s="253"/>
      <c r="ED651" s="253"/>
      <c r="EE651" s="253"/>
      <c r="EF651" s="253"/>
      <c r="EG651" s="253"/>
      <c r="EH651" s="253"/>
      <c r="EI651" s="253"/>
      <c r="EJ651" s="253"/>
      <c r="EK651" s="253"/>
      <c r="EL651" s="253"/>
      <c r="EM651" s="253"/>
      <c r="EN651" s="253"/>
      <c r="EO651" s="253"/>
      <c r="EP651" s="253"/>
      <c r="EQ651" s="253"/>
      <c r="ER651" s="253"/>
      <c r="ES651" s="253"/>
      <c r="ET651" s="253"/>
      <c r="EU651" s="253"/>
      <c r="EV651" s="253"/>
      <c r="EW651" s="253"/>
      <c r="EX651" s="253"/>
      <c r="EY651" s="253"/>
      <c r="EZ651" s="253"/>
      <c r="FA651" s="253"/>
      <c r="FB651" s="253"/>
      <c r="FC651" s="253"/>
      <c r="FD651" s="253"/>
      <c r="FE651" s="253"/>
      <c r="FF651" s="253"/>
      <c r="FG651" s="253"/>
      <c r="FH651" s="253"/>
      <c r="FI651" s="253"/>
      <c r="FJ651" s="253"/>
      <c r="FK651" s="253"/>
      <c r="FL651" s="253"/>
      <c r="FM651" s="253"/>
      <c r="FN651" s="253"/>
      <c r="FO651" s="253"/>
      <c r="FP651" s="253"/>
      <c r="FQ651" s="253"/>
      <c r="FR651" s="253"/>
      <c r="FS651" s="253"/>
      <c r="FT651" s="253"/>
      <c r="FU651" s="253"/>
      <c r="FV651" s="253"/>
      <c r="FW651" s="253"/>
      <c r="FX651" s="253"/>
      <c r="FY651" s="253"/>
      <c r="FZ651" s="253"/>
      <c r="GA651" s="253"/>
      <c r="GB651" s="253"/>
      <c r="GC651" s="253"/>
      <c r="GD651" s="253"/>
      <c r="GE651" s="253"/>
      <c r="GF651" s="253"/>
      <c r="GG651" s="253"/>
      <c r="GH651" s="253"/>
      <c r="GI651" s="253"/>
      <c r="GJ651" s="253"/>
      <c r="GK651" s="253"/>
      <c r="GL651" s="253"/>
      <c r="GM651" s="253"/>
      <c r="GN651" s="253"/>
      <c r="GO651" s="253"/>
      <c r="GP651" s="253"/>
      <c r="GQ651" s="253"/>
      <c r="GR651" s="253"/>
      <c r="GS651" s="253"/>
      <c r="GT651" s="253"/>
      <c r="GU651" s="253"/>
      <c r="GV651" s="253"/>
      <c r="GW651" s="253"/>
      <c r="GX651" s="253"/>
      <c r="GY651" s="253"/>
      <c r="GZ651" s="253"/>
      <c r="HA651" s="253"/>
      <c r="HB651" s="253"/>
      <c r="HC651" s="253"/>
      <c r="HD651" s="253"/>
      <c r="HE651" s="253"/>
      <c r="HF651" s="253"/>
    </row>
    <row r="652" spans="1:214" s="312" customFormat="1" ht="15" customHeight="1" x14ac:dyDescent="0.25">
      <c r="A652" s="252"/>
      <c r="B652" s="253"/>
      <c r="C652" s="253"/>
      <c r="D652" s="253"/>
      <c r="E652" s="253"/>
      <c r="F652" s="253"/>
      <c r="G652" s="253"/>
      <c r="H652" s="253"/>
      <c r="I652" s="253"/>
      <c r="J652" s="253"/>
      <c r="K652" s="253"/>
      <c r="L652" s="253"/>
      <c r="M652" s="253"/>
      <c r="N652" s="253"/>
      <c r="O652" s="253"/>
      <c r="P652" s="253"/>
      <c r="Q652" s="253"/>
      <c r="R652" s="253"/>
      <c r="S652" s="253"/>
      <c r="T652" s="253"/>
      <c r="U652" s="253" t="s">
        <v>844</v>
      </c>
      <c r="V652" s="253"/>
      <c r="W652" s="253"/>
      <c r="X652" s="253"/>
      <c r="Y652" s="253"/>
      <c r="Z652" s="253"/>
      <c r="AA652" s="253"/>
      <c r="AB652" s="253"/>
      <c r="AC652" s="253" t="s">
        <v>320</v>
      </c>
      <c r="AD652" s="253"/>
      <c r="AE652" s="253"/>
      <c r="AF652" s="253"/>
      <c r="AG652" s="253"/>
      <c r="AH652" s="253"/>
      <c r="AI652" s="253"/>
      <c r="AJ652" s="253"/>
      <c r="AK652" s="253"/>
      <c r="AL652" s="253"/>
      <c r="AM652" s="253"/>
      <c r="AN652" s="253"/>
      <c r="AO652" s="253"/>
      <c r="AP652" s="253"/>
      <c r="AQ652" s="253"/>
      <c r="AR652" s="253"/>
      <c r="AS652" s="253"/>
      <c r="AT652" s="253"/>
      <c r="AU652" s="253"/>
      <c r="AV652" s="253"/>
      <c r="AW652" s="253"/>
      <c r="AX652" s="253"/>
      <c r="AY652" s="253"/>
      <c r="AZ652" s="253"/>
      <c r="BA652" s="253"/>
      <c r="BB652" s="253"/>
      <c r="BC652" s="253"/>
      <c r="BD652" s="253"/>
      <c r="BE652" s="253"/>
      <c r="BF652" s="253"/>
      <c r="BG652" s="253"/>
      <c r="BH652" s="253"/>
      <c r="BI652" s="253"/>
      <c r="BJ652" s="253"/>
      <c r="BK652" s="253"/>
      <c r="BL652" s="253"/>
      <c r="BM652" s="253"/>
      <c r="BN652" s="253"/>
      <c r="BO652" s="253"/>
      <c r="BP652" s="253"/>
      <c r="BQ652" s="253"/>
      <c r="BR652" s="253"/>
      <c r="BS652" s="253"/>
      <c r="BT652" s="253"/>
      <c r="BU652" s="253"/>
      <c r="BV652" s="253"/>
      <c r="BW652" s="253"/>
      <c r="BX652" s="253"/>
      <c r="BY652" s="253"/>
      <c r="BZ652" s="253"/>
      <c r="CA652" s="253"/>
      <c r="CB652" s="253"/>
      <c r="CC652" s="253"/>
      <c r="CD652" s="253"/>
      <c r="CE652" s="253"/>
      <c r="CF652" s="253"/>
      <c r="CG652" s="253"/>
      <c r="CH652" s="253"/>
      <c r="CI652" s="253"/>
      <c r="CJ652" s="253"/>
      <c r="CK652" s="253"/>
      <c r="CL652" s="253"/>
      <c r="CM652" s="253"/>
      <c r="CN652" s="253"/>
      <c r="CO652" s="253"/>
      <c r="CP652" s="253"/>
      <c r="CQ652" s="253"/>
      <c r="CR652" s="253"/>
      <c r="CS652" s="253"/>
      <c r="CT652" s="253"/>
      <c r="CU652" s="253"/>
      <c r="CV652" s="253"/>
      <c r="CW652" s="253"/>
      <c r="CX652" s="253"/>
      <c r="CY652" s="253"/>
      <c r="CZ652" s="253"/>
      <c r="DA652" s="253"/>
      <c r="DB652" s="253"/>
      <c r="DC652" s="253"/>
      <c r="DD652" s="253"/>
      <c r="DE652" s="253"/>
      <c r="DF652" s="253"/>
      <c r="DG652" s="253"/>
      <c r="DH652" s="253"/>
      <c r="DI652" s="253"/>
      <c r="DJ652" s="253"/>
      <c r="DK652" s="253"/>
      <c r="DL652" s="253"/>
      <c r="DM652" s="253"/>
      <c r="DN652" s="253"/>
      <c r="DO652" s="253"/>
      <c r="DP652" s="253"/>
      <c r="DQ652" s="253"/>
      <c r="DR652" s="253"/>
      <c r="DS652" s="253"/>
      <c r="DT652" s="253"/>
      <c r="DU652" s="253"/>
      <c r="DV652" s="253"/>
      <c r="DW652" s="253"/>
      <c r="DX652" s="253"/>
      <c r="DY652" s="253"/>
      <c r="DZ652" s="253"/>
      <c r="EA652" s="253"/>
      <c r="EB652" s="253"/>
      <c r="EC652" s="253"/>
      <c r="ED652" s="253"/>
      <c r="EE652" s="253"/>
      <c r="EF652" s="253"/>
      <c r="EG652" s="253"/>
      <c r="EH652" s="253"/>
      <c r="EI652" s="253"/>
      <c r="EJ652" s="253"/>
      <c r="EK652" s="253"/>
      <c r="EL652" s="253"/>
      <c r="EM652" s="253"/>
      <c r="EN652" s="253"/>
      <c r="EO652" s="253"/>
      <c r="EP652" s="253"/>
      <c r="EQ652" s="253"/>
      <c r="ER652" s="253"/>
      <c r="ES652" s="253"/>
      <c r="ET652" s="253"/>
      <c r="EU652" s="253"/>
      <c r="EV652" s="253"/>
      <c r="EW652" s="253"/>
      <c r="EX652" s="253"/>
      <c r="EY652" s="253"/>
      <c r="EZ652" s="253"/>
      <c r="FA652" s="253"/>
      <c r="FB652" s="253"/>
      <c r="FC652" s="253"/>
      <c r="FD652" s="253"/>
      <c r="FE652" s="253"/>
      <c r="FF652" s="253"/>
      <c r="FG652" s="253"/>
      <c r="FH652" s="253"/>
      <c r="FI652" s="253"/>
      <c r="FJ652" s="253"/>
      <c r="FK652" s="253"/>
      <c r="FL652" s="253"/>
      <c r="FM652" s="253"/>
      <c r="FN652" s="253"/>
      <c r="FO652" s="253"/>
      <c r="FP652" s="253"/>
      <c r="FQ652" s="253"/>
      <c r="FR652" s="253"/>
      <c r="FS652" s="253"/>
      <c r="FT652" s="253"/>
      <c r="FU652" s="253"/>
      <c r="FV652" s="253"/>
      <c r="FW652" s="253"/>
      <c r="FX652" s="253"/>
      <c r="FY652" s="253"/>
      <c r="FZ652" s="253"/>
      <c r="GA652" s="253"/>
      <c r="GB652" s="253"/>
      <c r="GC652" s="253"/>
      <c r="GD652" s="253"/>
      <c r="GE652" s="253"/>
      <c r="GF652" s="253"/>
      <c r="GG652" s="253"/>
      <c r="GH652" s="253"/>
      <c r="GI652" s="253"/>
      <c r="GJ652" s="253"/>
      <c r="GK652" s="253"/>
      <c r="GL652" s="253"/>
      <c r="GM652" s="253"/>
      <c r="GN652" s="253"/>
      <c r="GO652" s="253"/>
      <c r="GP652" s="253"/>
      <c r="GQ652" s="253"/>
      <c r="GR652" s="253"/>
      <c r="GS652" s="253"/>
      <c r="GT652" s="253"/>
      <c r="GU652" s="253"/>
      <c r="GV652" s="253"/>
      <c r="GW652" s="253"/>
      <c r="GX652" s="253"/>
      <c r="GY652" s="253"/>
      <c r="GZ652" s="253"/>
      <c r="HA652" s="253"/>
      <c r="HB652" s="253"/>
      <c r="HC652" s="253"/>
      <c r="HD652" s="253"/>
      <c r="HE652" s="253"/>
      <c r="HF652" s="253"/>
    </row>
    <row r="653" spans="1:214" s="312" customFormat="1" ht="15" customHeight="1" x14ac:dyDescent="0.25">
      <c r="A653" s="252"/>
      <c r="B653" s="253"/>
      <c r="C653" s="253"/>
      <c r="D653" s="253"/>
      <c r="E653" s="253"/>
      <c r="F653" s="253"/>
      <c r="G653" s="253"/>
      <c r="H653" s="253"/>
      <c r="I653" s="253"/>
      <c r="J653" s="253"/>
      <c r="K653" s="253"/>
      <c r="L653" s="253"/>
      <c r="M653" s="253"/>
      <c r="N653" s="253"/>
      <c r="O653" s="253"/>
      <c r="P653" s="253"/>
      <c r="Q653" s="253"/>
      <c r="R653" s="253"/>
      <c r="S653" s="253"/>
      <c r="T653" s="253"/>
      <c r="U653" s="253" t="s">
        <v>845</v>
      </c>
      <c r="V653" s="253"/>
      <c r="W653" s="253"/>
      <c r="X653" s="253"/>
      <c r="Y653" s="253"/>
      <c r="Z653" s="253"/>
      <c r="AA653" s="253"/>
      <c r="AB653" s="253"/>
      <c r="AC653" s="253" t="s">
        <v>318</v>
      </c>
      <c r="AD653" s="253"/>
      <c r="AE653" s="253"/>
      <c r="AF653" s="253"/>
      <c r="AG653" s="253"/>
      <c r="AH653" s="253"/>
      <c r="AI653" s="253"/>
      <c r="AJ653" s="253"/>
      <c r="AK653" s="253"/>
      <c r="AL653" s="253"/>
      <c r="AM653" s="253"/>
      <c r="AN653" s="253"/>
      <c r="AO653" s="253"/>
      <c r="AP653" s="253"/>
      <c r="AQ653" s="253"/>
      <c r="AR653" s="253"/>
      <c r="AS653" s="253"/>
      <c r="AT653" s="253"/>
      <c r="AU653" s="253"/>
      <c r="AV653" s="253"/>
      <c r="AW653" s="253"/>
      <c r="AX653" s="253"/>
      <c r="AY653" s="253"/>
      <c r="AZ653" s="253"/>
      <c r="BA653" s="253"/>
      <c r="BB653" s="253"/>
      <c r="BC653" s="253"/>
      <c r="BD653" s="253"/>
      <c r="BE653" s="253"/>
      <c r="BF653" s="253"/>
      <c r="BG653" s="253"/>
      <c r="BH653" s="253"/>
      <c r="BI653" s="253"/>
      <c r="BJ653" s="253"/>
      <c r="BK653" s="253"/>
      <c r="BL653" s="253"/>
      <c r="BM653" s="253"/>
      <c r="BN653" s="253"/>
      <c r="BO653" s="253"/>
      <c r="BP653" s="253"/>
      <c r="BQ653" s="253"/>
      <c r="BR653" s="253"/>
      <c r="BS653" s="253"/>
      <c r="BT653" s="253"/>
      <c r="BU653" s="253"/>
      <c r="BV653" s="253"/>
      <c r="BW653" s="253"/>
      <c r="BX653" s="253"/>
      <c r="BY653" s="253"/>
      <c r="BZ653" s="253"/>
      <c r="CA653" s="253"/>
      <c r="CB653" s="253"/>
      <c r="CC653" s="253"/>
      <c r="CD653" s="253"/>
      <c r="CE653" s="253"/>
      <c r="CF653" s="253"/>
      <c r="CG653" s="253"/>
      <c r="CH653" s="253"/>
      <c r="CI653" s="253"/>
      <c r="CJ653" s="253"/>
      <c r="CK653" s="253"/>
      <c r="CL653" s="253"/>
      <c r="CM653" s="253"/>
      <c r="CN653" s="253"/>
      <c r="CO653" s="253"/>
      <c r="CP653" s="253"/>
      <c r="CQ653" s="253"/>
      <c r="CR653" s="253"/>
      <c r="CS653" s="253"/>
      <c r="CT653" s="253"/>
      <c r="CU653" s="253"/>
      <c r="CV653" s="253"/>
      <c r="CW653" s="253"/>
      <c r="CX653" s="253"/>
      <c r="CY653" s="253"/>
      <c r="CZ653" s="253"/>
      <c r="DA653" s="253"/>
      <c r="DB653" s="253"/>
      <c r="DC653" s="253"/>
      <c r="DD653" s="253"/>
      <c r="DE653" s="253"/>
      <c r="DF653" s="253"/>
      <c r="DG653" s="253"/>
      <c r="DH653" s="253"/>
      <c r="DI653" s="253"/>
      <c r="DJ653" s="253"/>
      <c r="DK653" s="253"/>
      <c r="DL653" s="253"/>
      <c r="DM653" s="253"/>
      <c r="DN653" s="253"/>
      <c r="DO653" s="253"/>
      <c r="DP653" s="253"/>
      <c r="DQ653" s="253"/>
      <c r="DR653" s="253"/>
      <c r="DS653" s="253"/>
      <c r="DT653" s="253"/>
      <c r="DU653" s="253"/>
      <c r="DV653" s="253"/>
      <c r="DW653" s="253"/>
      <c r="DX653" s="253"/>
      <c r="DY653" s="253"/>
      <c r="DZ653" s="253"/>
      <c r="EA653" s="253"/>
      <c r="EB653" s="253"/>
      <c r="EC653" s="253"/>
      <c r="ED653" s="253"/>
      <c r="EE653" s="253"/>
      <c r="EF653" s="253"/>
      <c r="EG653" s="253"/>
      <c r="EH653" s="253"/>
      <c r="EI653" s="253"/>
      <c r="EJ653" s="253"/>
      <c r="EK653" s="253"/>
      <c r="EL653" s="253"/>
      <c r="EM653" s="253"/>
      <c r="EN653" s="253"/>
      <c r="EO653" s="253"/>
      <c r="EP653" s="253"/>
      <c r="EQ653" s="253"/>
      <c r="ER653" s="253"/>
      <c r="ES653" s="253"/>
      <c r="ET653" s="253"/>
      <c r="EU653" s="253"/>
      <c r="EV653" s="253"/>
      <c r="EW653" s="253"/>
      <c r="EX653" s="253"/>
      <c r="EY653" s="253"/>
      <c r="EZ653" s="253"/>
      <c r="FA653" s="253"/>
      <c r="FB653" s="253"/>
      <c r="FC653" s="253"/>
      <c r="FD653" s="253"/>
      <c r="FE653" s="253"/>
      <c r="FF653" s="253"/>
      <c r="FG653" s="253"/>
      <c r="FH653" s="253"/>
      <c r="FI653" s="253"/>
      <c r="FJ653" s="253"/>
      <c r="FK653" s="253"/>
      <c r="FL653" s="253"/>
      <c r="FM653" s="253"/>
      <c r="FN653" s="253"/>
      <c r="FO653" s="253"/>
      <c r="FP653" s="253"/>
      <c r="FQ653" s="253"/>
      <c r="FR653" s="253"/>
      <c r="FS653" s="253"/>
      <c r="FT653" s="253"/>
      <c r="FU653" s="253"/>
      <c r="FV653" s="253"/>
      <c r="FW653" s="253"/>
      <c r="FX653" s="253"/>
      <c r="FY653" s="253"/>
      <c r="FZ653" s="253"/>
      <c r="GA653" s="253"/>
      <c r="GB653" s="253"/>
      <c r="GC653" s="253"/>
      <c r="GD653" s="253"/>
      <c r="GE653" s="253"/>
      <c r="GF653" s="253"/>
      <c r="GG653" s="253"/>
      <c r="GH653" s="253"/>
      <c r="GI653" s="253"/>
      <c r="GJ653" s="253"/>
      <c r="GK653" s="253"/>
      <c r="GL653" s="253"/>
      <c r="GM653" s="253"/>
      <c r="GN653" s="253"/>
      <c r="GO653" s="253"/>
      <c r="GP653" s="253"/>
      <c r="GQ653" s="253"/>
      <c r="GR653" s="253"/>
      <c r="GS653" s="253"/>
      <c r="GT653" s="253"/>
      <c r="GU653" s="253"/>
      <c r="GV653" s="253"/>
      <c r="GW653" s="253"/>
      <c r="GX653" s="253"/>
      <c r="GY653" s="253"/>
      <c r="GZ653" s="253"/>
      <c r="HA653" s="253"/>
      <c r="HB653" s="253"/>
      <c r="HC653" s="253"/>
      <c r="HD653" s="253"/>
      <c r="HE653" s="253"/>
      <c r="HF653" s="253"/>
    </row>
    <row r="654" spans="1:214" s="312" customFormat="1" ht="15" customHeight="1" x14ac:dyDescent="0.25">
      <c r="A654" s="252"/>
      <c r="B654" s="253"/>
      <c r="C654" s="253"/>
      <c r="D654" s="253"/>
      <c r="E654" s="253"/>
      <c r="F654" s="253"/>
      <c r="G654" s="253"/>
      <c r="H654" s="253"/>
      <c r="I654" s="253"/>
      <c r="J654" s="253"/>
      <c r="K654" s="253"/>
      <c r="L654" s="253"/>
      <c r="M654" s="253"/>
      <c r="N654" s="253"/>
      <c r="O654" s="253"/>
      <c r="P654" s="253"/>
      <c r="Q654" s="253"/>
      <c r="R654" s="253"/>
      <c r="S654" s="253"/>
      <c r="T654" s="253"/>
      <c r="U654" s="253" t="s">
        <v>846</v>
      </c>
      <c r="V654" s="253"/>
      <c r="W654" s="253"/>
      <c r="X654" s="253"/>
      <c r="Y654" s="253"/>
      <c r="Z654" s="253"/>
      <c r="AA654" s="253"/>
      <c r="AB654" s="253"/>
      <c r="AC654" s="253" t="s">
        <v>320</v>
      </c>
      <c r="AD654" s="253"/>
      <c r="AE654" s="253"/>
      <c r="AF654" s="253"/>
      <c r="AG654" s="253"/>
      <c r="AH654" s="253"/>
      <c r="AI654" s="253"/>
      <c r="AJ654" s="253"/>
      <c r="AK654" s="253"/>
      <c r="AL654" s="253"/>
      <c r="AM654" s="253"/>
      <c r="AN654" s="253"/>
      <c r="AO654" s="253"/>
      <c r="AP654" s="253"/>
      <c r="AQ654" s="253"/>
      <c r="AR654" s="253"/>
      <c r="AS654" s="253"/>
      <c r="AT654" s="253"/>
      <c r="AU654" s="253"/>
      <c r="AV654" s="253"/>
      <c r="AW654" s="253"/>
      <c r="AX654" s="253"/>
      <c r="AY654" s="253"/>
      <c r="AZ654" s="253"/>
      <c r="BA654" s="253"/>
      <c r="BB654" s="253"/>
      <c r="BC654" s="253"/>
      <c r="BD654" s="253"/>
      <c r="BE654" s="253"/>
      <c r="BF654" s="253"/>
      <c r="BG654" s="253"/>
      <c r="BH654" s="253"/>
      <c r="BI654" s="253"/>
      <c r="BJ654" s="253"/>
      <c r="BK654" s="253"/>
      <c r="BL654" s="253"/>
      <c r="BM654" s="253"/>
      <c r="BN654" s="253"/>
      <c r="BO654" s="253"/>
      <c r="BP654" s="253"/>
      <c r="BQ654" s="253"/>
      <c r="BR654" s="253"/>
      <c r="BS654" s="253"/>
      <c r="BT654" s="253"/>
      <c r="BU654" s="253"/>
      <c r="BV654" s="253"/>
      <c r="BW654" s="253"/>
      <c r="BX654" s="253"/>
      <c r="BY654" s="253"/>
      <c r="BZ654" s="253"/>
      <c r="CA654" s="253"/>
      <c r="CB654" s="253"/>
      <c r="CC654" s="253"/>
      <c r="CD654" s="253"/>
      <c r="CE654" s="253"/>
      <c r="CF654" s="253"/>
      <c r="CG654" s="253"/>
      <c r="CH654" s="253"/>
      <c r="CI654" s="253"/>
      <c r="CJ654" s="253"/>
      <c r="CK654" s="253"/>
      <c r="CL654" s="253"/>
      <c r="CM654" s="253"/>
      <c r="CN654" s="253"/>
      <c r="CO654" s="253"/>
      <c r="CP654" s="253"/>
      <c r="CQ654" s="253"/>
      <c r="CR654" s="253"/>
      <c r="CS654" s="253"/>
      <c r="CT654" s="253"/>
      <c r="CU654" s="253"/>
      <c r="CV654" s="253"/>
      <c r="CW654" s="253"/>
      <c r="CX654" s="253"/>
      <c r="CY654" s="253"/>
      <c r="CZ654" s="253"/>
      <c r="DA654" s="253"/>
      <c r="DB654" s="253"/>
      <c r="DC654" s="253"/>
      <c r="DD654" s="253"/>
      <c r="DE654" s="253"/>
      <c r="DF654" s="253"/>
      <c r="DG654" s="253"/>
      <c r="DH654" s="253"/>
      <c r="DI654" s="253"/>
      <c r="DJ654" s="253"/>
      <c r="DK654" s="253"/>
      <c r="DL654" s="253"/>
      <c r="DM654" s="253"/>
      <c r="DN654" s="253"/>
      <c r="DO654" s="253"/>
      <c r="DP654" s="253"/>
      <c r="DQ654" s="253"/>
      <c r="DR654" s="253"/>
      <c r="DS654" s="253"/>
      <c r="DT654" s="253"/>
      <c r="DU654" s="253"/>
      <c r="DV654" s="253"/>
      <c r="DW654" s="253"/>
      <c r="DX654" s="253"/>
      <c r="DY654" s="253"/>
      <c r="DZ654" s="253"/>
      <c r="EA654" s="253"/>
      <c r="EB654" s="253"/>
      <c r="EC654" s="253"/>
      <c r="ED654" s="253"/>
      <c r="EE654" s="253"/>
      <c r="EF654" s="253"/>
      <c r="EG654" s="253"/>
      <c r="EH654" s="253"/>
      <c r="EI654" s="253"/>
      <c r="EJ654" s="253"/>
      <c r="EK654" s="253"/>
      <c r="EL654" s="253"/>
      <c r="EM654" s="253"/>
      <c r="EN654" s="253"/>
      <c r="EO654" s="253"/>
      <c r="EP654" s="253"/>
      <c r="EQ654" s="253"/>
      <c r="ER654" s="253"/>
      <c r="ES654" s="253"/>
      <c r="ET654" s="253"/>
      <c r="EU654" s="253"/>
      <c r="EV654" s="253"/>
      <c r="EW654" s="253"/>
      <c r="EX654" s="253"/>
      <c r="EY654" s="253"/>
      <c r="EZ654" s="253"/>
      <c r="FA654" s="253"/>
      <c r="FB654" s="253"/>
      <c r="FC654" s="253"/>
      <c r="FD654" s="253"/>
      <c r="FE654" s="253"/>
      <c r="FF654" s="253"/>
      <c r="FG654" s="253"/>
      <c r="FH654" s="253"/>
      <c r="FI654" s="253"/>
      <c r="FJ654" s="253"/>
      <c r="FK654" s="253"/>
      <c r="FL654" s="253"/>
      <c r="FM654" s="253"/>
      <c r="FN654" s="253"/>
      <c r="FO654" s="253"/>
      <c r="FP654" s="253"/>
      <c r="FQ654" s="253"/>
      <c r="FR654" s="253"/>
      <c r="FS654" s="253"/>
      <c r="FT654" s="253"/>
      <c r="FU654" s="253"/>
      <c r="FV654" s="253"/>
      <c r="FW654" s="253"/>
      <c r="FX654" s="253"/>
      <c r="FY654" s="253"/>
      <c r="FZ654" s="253"/>
      <c r="GA654" s="253"/>
      <c r="GB654" s="253"/>
      <c r="GC654" s="253"/>
      <c r="GD654" s="253"/>
      <c r="GE654" s="253"/>
      <c r="GF654" s="253"/>
      <c r="GG654" s="253"/>
      <c r="GH654" s="253"/>
      <c r="GI654" s="253"/>
      <c r="GJ654" s="253"/>
      <c r="GK654" s="253"/>
      <c r="GL654" s="253"/>
      <c r="GM654" s="253"/>
      <c r="GN654" s="253"/>
      <c r="GO654" s="253"/>
      <c r="GP654" s="253"/>
      <c r="GQ654" s="253"/>
      <c r="GR654" s="253"/>
      <c r="GS654" s="253"/>
      <c r="GT654" s="253"/>
      <c r="GU654" s="253"/>
      <c r="GV654" s="253"/>
      <c r="GW654" s="253"/>
      <c r="GX654" s="253"/>
      <c r="GY654" s="253"/>
      <c r="GZ654" s="253"/>
      <c r="HA654" s="253"/>
      <c r="HB654" s="253"/>
      <c r="HC654" s="253"/>
      <c r="HD654" s="253"/>
      <c r="HE654" s="253"/>
      <c r="HF654" s="253"/>
    </row>
    <row r="655" spans="1:214" s="312" customFormat="1" ht="15" customHeight="1" x14ac:dyDescent="0.25">
      <c r="A655" s="252"/>
      <c r="B655" s="253"/>
      <c r="C655" s="253"/>
      <c r="D655" s="253"/>
      <c r="E655" s="253"/>
      <c r="F655" s="253"/>
      <c r="G655" s="253"/>
      <c r="H655" s="253"/>
      <c r="I655" s="253"/>
      <c r="J655" s="253"/>
      <c r="K655" s="253"/>
      <c r="L655" s="253"/>
      <c r="M655" s="253"/>
      <c r="N655" s="253"/>
      <c r="O655" s="253"/>
      <c r="P655" s="253"/>
      <c r="Q655" s="253"/>
      <c r="R655" s="253"/>
      <c r="S655" s="253"/>
      <c r="T655" s="253"/>
      <c r="U655" s="253" t="s">
        <v>847</v>
      </c>
      <c r="V655" s="253"/>
      <c r="W655" s="253"/>
      <c r="X655" s="253"/>
      <c r="Y655" s="253"/>
      <c r="Z655" s="253"/>
      <c r="AA655" s="253"/>
      <c r="AB655" s="253"/>
      <c r="AC655" s="253" t="s">
        <v>320</v>
      </c>
      <c r="AD655" s="253"/>
      <c r="AE655" s="253"/>
      <c r="AF655" s="253"/>
      <c r="AG655" s="253"/>
      <c r="AH655" s="253"/>
      <c r="AI655" s="253"/>
      <c r="AJ655" s="253"/>
      <c r="AK655" s="253"/>
      <c r="AL655" s="253"/>
      <c r="AM655" s="253"/>
      <c r="AN655" s="253"/>
      <c r="AO655" s="253"/>
      <c r="AP655" s="253"/>
      <c r="AQ655" s="253"/>
      <c r="AR655" s="253"/>
      <c r="AS655" s="253"/>
      <c r="AT655" s="253"/>
      <c r="AU655" s="253"/>
      <c r="AV655" s="253"/>
      <c r="AW655" s="253"/>
      <c r="AX655" s="253"/>
      <c r="AY655" s="253"/>
      <c r="AZ655" s="253"/>
      <c r="BA655" s="253"/>
      <c r="BB655" s="253"/>
      <c r="BC655" s="253"/>
      <c r="BD655" s="253"/>
      <c r="BE655" s="253"/>
      <c r="BF655" s="253"/>
      <c r="BG655" s="253"/>
      <c r="BH655" s="253"/>
      <c r="BI655" s="253"/>
      <c r="BJ655" s="253"/>
      <c r="BK655" s="253"/>
      <c r="BL655" s="253"/>
      <c r="BM655" s="253"/>
      <c r="BN655" s="253"/>
      <c r="BO655" s="253"/>
      <c r="BP655" s="253"/>
      <c r="BQ655" s="253"/>
      <c r="BR655" s="253"/>
      <c r="BS655" s="253"/>
      <c r="BT655" s="253"/>
      <c r="BU655" s="253"/>
      <c r="BV655" s="253"/>
      <c r="BW655" s="253"/>
      <c r="BX655" s="253"/>
      <c r="BY655" s="253"/>
      <c r="BZ655" s="253"/>
      <c r="CA655" s="253"/>
      <c r="CB655" s="253"/>
      <c r="CC655" s="253"/>
      <c r="CD655" s="253"/>
      <c r="CE655" s="253"/>
      <c r="CF655" s="253"/>
      <c r="CG655" s="253"/>
      <c r="CH655" s="253"/>
      <c r="CI655" s="253"/>
      <c r="CJ655" s="253"/>
      <c r="CK655" s="253"/>
      <c r="CL655" s="253"/>
      <c r="CM655" s="253"/>
      <c r="CN655" s="253"/>
      <c r="CO655" s="253"/>
      <c r="CP655" s="253"/>
      <c r="CQ655" s="253"/>
      <c r="CR655" s="253"/>
      <c r="CS655" s="253"/>
      <c r="CT655" s="253"/>
      <c r="CU655" s="253"/>
      <c r="CV655" s="253"/>
      <c r="CW655" s="253"/>
      <c r="CX655" s="253"/>
      <c r="CY655" s="253"/>
      <c r="CZ655" s="253"/>
      <c r="DA655" s="253"/>
      <c r="DB655" s="253"/>
      <c r="DC655" s="253"/>
      <c r="DD655" s="253"/>
      <c r="DE655" s="253"/>
      <c r="DF655" s="253"/>
      <c r="DG655" s="253"/>
      <c r="DH655" s="253"/>
      <c r="DI655" s="253"/>
      <c r="DJ655" s="253"/>
      <c r="DK655" s="253"/>
      <c r="DL655" s="253"/>
      <c r="DM655" s="253"/>
      <c r="DN655" s="253"/>
      <c r="DO655" s="253"/>
      <c r="DP655" s="253"/>
      <c r="DQ655" s="253"/>
      <c r="DR655" s="253"/>
      <c r="DS655" s="253"/>
      <c r="DT655" s="253"/>
      <c r="DU655" s="253"/>
      <c r="DV655" s="253"/>
      <c r="DW655" s="253"/>
      <c r="DX655" s="253"/>
      <c r="DY655" s="253"/>
      <c r="DZ655" s="253"/>
      <c r="EA655" s="253"/>
      <c r="EB655" s="253"/>
      <c r="EC655" s="253"/>
      <c r="ED655" s="253"/>
      <c r="EE655" s="253"/>
      <c r="EF655" s="253"/>
      <c r="EG655" s="253"/>
      <c r="EH655" s="253"/>
      <c r="EI655" s="253"/>
      <c r="EJ655" s="253"/>
      <c r="EK655" s="253"/>
      <c r="EL655" s="253"/>
      <c r="EM655" s="253"/>
      <c r="EN655" s="253"/>
      <c r="EO655" s="253"/>
      <c r="EP655" s="253"/>
      <c r="EQ655" s="253"/>
      <c r="ER655" s="253"/>
      <c r="ES655" s="253"/>
      <c r="ET655" s="253"/>
      <c r="EU655" s="253"/>
      <c r="EV655" s="253"/>
      <c r="EW655" s="253"/>
      <c r="EX655" s="253"/>
      <c r="EY655" s="253"/>
      <c r="EZ655" s="253"/>
      <c r="FA655" s="253"/>
      <c r="FB655" s="253"/>
      <c r="FC655" s="253"/>
      <c r="FD655" s="253"/>
      <c r="FE655" s="253"/>
      <c r="FF655" s="253"/>
      <c r="FG655" s="253"/>
      <c r="FH655" s="253"/>
      <c r="FI655" s="253"/>
      <c r="FJ655" s="253"/>
      <c r="FK655" s="253"/>
      <c r="FL655" s="253"/>
      <c r="FM655" s="253"/>
      <c r="FN655" s="253"/>
      <c r="FO655" s="253"/>
      <c r="FP655" s="253"/>
      <c r="FQ655" s="253"/>
      <c r="FR655" s="253"/>
      <c r="FS655" s="253"/>
      <c r="FT655" s="253"/>
      <c r="FU655" s="253"/>
      <c r="FV655" s="253"/>
      <c r="FW655" s="253"/>
      <c r="FX655" s="253"/>
      <c r="FY655" s="253"/>
      <c r="FZ655" s="253"/>
      <c r="GA655" s="253"/>
      <c r="GB655" s="253"/>
      <c r="GC655" s="253"/>
      <c r="GD655" s="253"/>
      <c r="GE655" s="253"/>
      <c r="GF655" s="253"/>
      <c r="GG655" s="253"/>
      <c r="GH655" s="253"/>
      <c r="GI655" s="253"/>
      <c r="GJ655" s="253"/>
      <c r="GK655" s="253"/>
      <c r="GL655" s="253"/>
      <c r="GM655" s="253"/>
      <c r="GN655" s="253"/>
      <c r="GO655" s="253"/>
      <c r="GP655" s="253"/>
      <c r="GQ655" s="253"/>
      <c r="GR655" s="253"/>
      <c r="GS655" s="253"/>
      <c r="GT655" s="253"/>
      <c r="GU655" s="253"/>
      <c r="GV655" s="253"/>
      <c r="GW655" s="253"/>
      <c r="GX655" s="253"/>
      <c r="GY655" s="253"/>
      <c r="GZ655" s="253"/>
      <c r="HA655" s="253"/>
      <c r="HB655" s="253"/>
      <c r="HC655" s="253"/>
      <c r="HD655" s="253"/>
      <c r="HE655" s="253"/>
      <c r="HF655" s="253"/>
    </row>
    <row r="656" spans="1:214" s="312" customFormat="1" ht="15" customHeight="1" x14ac:dyDescent="0.25">
      <c r="A656" s="252"/>
      <c r="B656" s="253"/>
      <c r="C656" s="253"/>
      <c r="D656" s="253"/>
      <c r="E656" s="253"/>
      <c r="F656" s="253"/>
      <c r="G656" s="253"/>
      <c r="H656" s="253"/>
      <c r="I656" s="253"/>
      <c r="J656" s="253"/>
      <c r="K656" s="253"/>
      <c r="L656" s="253"/>
      <c r="M656" s="253"/>
      <c r="N656" s="253"/>
      <c r="O656" s="253"/>
      <c r="P656" s="253"/>
      <c r="Q656" s="253"/>
      <c r="R656" s="253"/>
      <c r="S656" s="253"/>
      <c r="T656" s="253"/>
      <c r="U656" s="253" t="s">
        <v>848</v>
      </c>
      <c r="V656" s="253"/>
      <c r="W656" s="253"/>
      <c r="X656" s="253"/>
      <c r="Y656" s="253"/>
      <c r="Z656" s="253"/>
      <c r="AA656" s="253"/>
      <c r="AB656" s="253"/>
      <c r="AC656" s="253" t="s">
        <v>357</v>
      </c>
      <c r="AD656" s="253"/>
      <c r="AE656" s="253"/>
      <c r="AF656" s="253"/>
      <c r="AG656" s="253"/>
      <c r="AH656" s="253"/>
      <c r="AI656" s="253"/>
      <c r="AJ656" s="253"/>
      <c r="AK656" s="253"/>
      <c r="AL656" s="253"/>
      <c r="AM656" s="253"/>
      <c r="AN656" s="253"/>
      <c r="AO656" s="253"/>
      <c r="AP656" s="253"/>
      <c r="AQ656" s="253"/>
      <c r="AR656" s="253"/>
      <c r="AS656" s="253"/>
      <c r="AT656" s="253"/>
      <c r="AU656" s="253"/>
      <c r="AV656" s="253"/>
      <c r="AW656" s="253"/>
      <c r="AX656" s="253"/>
      <c r="AY656" s="253"/>
      <c r="AZ656" s="253"/>
      <c r="BA656" s="253"/>
      <c r="BB656" s="253"/>
      <c r="BC656" s="253"/>
      <c r="BD656" s="253"/>
      <c r="BE656" s="253"/>
      <c r="BF656" s="253"/>
      <c r="BG656" s="253"/>
      <c r="BH656" s="253"/>
      <c r="BI656" s="253"/>
      <c r="BJ656" s="253"/>
      <c r="BK656" s="253"/>
      <c r="BL656" s="253"/>
      <c r="BM656" s="253"/>
      <c r="BN656" s="253"/>
      <c r="BO656" s="253"/>
      <c r="BP656" s="253"/>
      <c r="BQ656" s="253"/>
      <c r="BR656" s="253"/>
      <c r="BS656" s="253"/>
      <c r="BT656" s="253"/>
      <c r="BU656" s="253"/>
      <c r="BV656" s="253"/>
      <c r="BW656" s="253"/>
      <c r="BX656" s="253"/>
      <c r="BY656" s="253"/>
      <c r="BZ656" s="253"/>
      <c r="CA656" s="253"/>
      <c r="CB656" s="253"/>
      <c r="CC656" s="253"/>
      <c r="CD656" s="253"/>
      <c r="CE656" s="253"/>
      <c r="CF656" s="253"/>
      <c r="CG656" s="253"/>
      <c r="CH656" s="253"/>
      <c r="CI656" s="253"/>
      <c r="CJ656" s="253"/>
      <c r="CK656" s="253"/>
      <c r="CL656" s="253"/>
      <c r="CM656" s="253"/>
      <c r="CN656" s="253"/>
      <c r="CO656" s="253"/>
      <c r="CP656" s="253"/>
      <c r="CQ656" s="253"/>
      <c r="CR656" s="253"/>
      <c r="CS656" s="253"/>
      <c r="CT656" s="253"/>
      <c r="CU656" s="253"/>
      <c r="CV656" s="253"/>
      <c r="CW656" s="253"/>
      <c r="CX656" s="253"/>
      <c r="CY656" s="253"/>
      <c r="CZ656" s="253"/>
      <c r="DA656" s="253"/>
      <c r="DB656" s="253"/>
      <c r="DC656" s="253"/>
      <c r="DD656" s="253"/>
      <c r="DE656" s="253"/>
      <c r="DF656" s="253"/>
      <c r="DG656" s="253"/>
      <c r="DH656" s="253"/>
      <c r="DI656" s="253"/>
      <c r="DJ656" s="253"/>
      <c r="DK656" s="253"/>
      <c r="DL656" s="253"/>
      <c r="DM656" s="253"/>
      <c r="DN656" s="253"/>
      <c r="DO656" s="253"/>
      <c r="DP656" s="253"/>
      <c r="DQ656" s="253"/>
      <c r="DR656" s="253"/>
      <c r="DS656" s="253"/>
      <c r="DT656" s="253"/>
      <c r="DU656" s="253"/>
      <c r="DV656" s="253"/>
      <c r="DW656" s="253"/>
      <c r="DX656" s="253"/>
      <c r="DY656" s="253"/>
      <c r="DZ656" s="253"/>
      <c r="EA656" s="253"/>
      <c r="EB656" s="253"/>
      <c r="EC656" s="253"/>
      <c r="ED656" s="253"/>
      <c r="EE656" s="253"/>
      <c r="EF656" s="253"/>
      <c r="EG656" s="253"/>
      <c r="EH656" s="253"/>
      <c r="EI656" s="253"/>
      <c r="EJ656" s="253"/>
      <c r="EK656" s="253"/>
      <c r="EL656" s="253"/>
      <c r="EM656" s="253"/>
      <c r="EN656" s="253"/>
      <c r="EO656" s="253"/>
      <c r="EP656" s="253"/>
      <c r="EQ656" s="253"/>
      <c r="ER656" s="253"/>
      <c r="ES656" s="253"/>
      <c r="ET656" s="253"/>
      <c r="EU656" s="253"/>
      <c r="EV656" s="253"/>
      <c r="EW656" s="253"/>
      <c r="EX656" s="253"/>
      <c r="EY656" s="253"/>
      <c r="EZ656" s="253"/>
      <c r="FA656" s="253"/>
      <c r="FB656" s="253"/>
      <c r="FC656" s="253"/>
      <c r="FD656" s="253"/>
      <c r="FE656" s="253"/>
      <c r="FF656" s="253"/>
      <c r="FG656" s="253"/>
      <c r="FH656" s="253"/>
      <c r="FI656" s="253"/>
      <c r="FJ656" s="253"/>
      <c r="FK656" s="253"/>
      <c r="FL656" s="253"/>
      <c r="FM656" s="253"/>
      <c r="FN656" s="253"/>
      <c r="FO656" s="253"/>
      <c r="FP656" s="253"/>
      <c r="FQ656" s="253"/>
      <c r="FR656" s="253"/>
      <c r="FS656" s="253"/>
      <c r="FT656" s="253"/>
      <c r="FU656" s="253"/>
      <c r="FV656" s="253"/>
      <c r="FW656" s="253"/>
      <c r="FX656" s="253"/>
      <c r="FY656" s="253"/>
      <c r="FZ656" s="253"/>
      <c r="GA656" s="253"/>
      <c r="GB656" s="253"/>
      <c r="GC656" s="253"/>
      <c r="GD656" s="253"/>
      <c r="GE656" s="253"/>
      <c r="GF656" s="253"/>
      <c r="GG656" s="253"/>
      <c r="GH656" s="253"/>
      <c r="GI656" s="253"/>
      <c r="GJ656" s="253"/>
      <c r="GK656" s="253"/>
      <c r="GL656" s="253"/>
      <c r="GM656" s="253"/>
      <c r="GN656" s="253"/>
      <c r="GO656" s="253"/>
      <c r="GP656" s="253"/>
      <c r="GQ656" s="253"/>
      <c r="GR656" s="253"/>
      <c r="GS656" s="253"/>
      <c r="GT656" s="253"/>
      <c r="GU656" s="253"/>
      <c r="GV656" s="253"/>
      <c r="GW656" s="253"/>
      <c r="GX656" s="253"/>
      <c r="GY656" s="253"/>
      <c r="GZ656" s="253"/>
      <c r="HA656" s="253"/>
      <c r="HB656" s="253"/>
      <c r="HC656" s="253"/>
      <c r="HD656" s="253"/>
      <c r="HE656" s="253"/>
      <c r="HF656" s="253"/>
    </row>
    <row r="657" spans="1:214" s="312" customFormat="1" ht="15" customHeight="1" x14ac:dyDescent="0.25">
      <c r="A657" s="252"/>
      <c r="B657" s="253"/>
      <c r="C657" s="253"/>
      <c r="D657" s="253"/>
      <c r="E657" s="253"/>
      <c r="F657" s="253"/>
      <c r="G657" s="253"/>
      <c r="H657" s="253"/>
      <c r="I657" s="253"/>
      <c r="J657" s="253"/>
      <c r="K657" s="253"/>
      <c r="L657" s="253"/>
      <c r="M657" s="253"/>
      <c r="N657" s="253"/>
      <c r="O657" s="253"/>
      <c r="P657" s="253"/>
      <c r="Q657" s="253"/>
      <c r="R657" s="253"/>
      <c r="S657" s="253"/>
      <c r="T657" s="253"/>
      <c r="U657" s="253" t="s">
        <v>849</v>
      </c>
      <c r="V657" s="253"/>
      <c r="W657" s="253"/>
      <c r="X657" s="253"/>
      <c r="Y657" s="253"/>
      <c r="Z657" s="253"/>
      <c r="AA657" s="253"/>
      <c r="AB657" s="253"/>
      <c r="AC657" s="253" t="s">
        <v>332</v>
      </c>
      <c r="AD657" s="253"/>
      <c r="AE657" s="253"/>
      <c r="AF657" s="253"/>
      <c r="AG657" s="253"/>
      <c r="AH657" s="253"/>
      <c r="AI657" s="253"/>
      <c r="AJ657" s="253"/>
      <c r="AK657" s="253"/>
      <c r="AL657" s="253"/>
      <c r="AM657" s="253"/>
      <c r="AN657" s="253"/>
      <c r="AO657" s="253"/>
      <c r="AP657" s="253"/>
      <c r="AQ657" s="253"/>
      <c r="AR657" s="253"/>
      <c r="AS657" s="253"/>
      <c r="AT657" s="253"/>
      <c r="AU657" s="253"/>
      <c r="AV657" s="253"/>
      <c r="AW657" s="253"/>
      <c r="AX657" s="253"/>
      <c r="AY657" s="253"/>
      <c r="AZ657" s="253"/>
      <c r="BA657" s="253"/>
      <c r="BB657" s="253"/>
      <c r="BC657" s="253"/>
      <c r="BD657" s="253"/>
      <c r="BE657" s="253"/>
      <c r="BF657" s="253"/>
      <c r="BG657" s="253"/>
      <c r="BH657" s="253"/>
      <c r="BI657" s="253"/>
      <c r="BJ657" s="253"/>
      <c r="BK657" s="253"/>
      <c r="BL657" s="253"/>
      <c r="BM657" s="253"/>
      <c r="BN657" s="253"/>
      <c r="BO657" s="253"/>
      <c r="BP657" s="253"/>
      <c r="BQ657" s="253"/>
      <c r="BR657" s="253"/>
      <c r="BS657" s="253"/>
      <c r="BT657" s="253"/>
      <c r="BU657" s="253"/>
      <c r="BV657" s="253"/>
      <c r="BW657" s="253"/>
      <c r="BX657" s="253"/>
      <c r="BY657" s="253"/>
      <c r="BZ657" s="253"/>
      <c r="CA657" s="253"/>
      <c r="CB657" s="253"/>
      <c r="CC657" s="253"/>
      <c r="CD657" s="253"/>
      <c r="CE657" s="253"/>
      <c r="CF657" s="253"/>
      <c r="CG657" s="253"/>
      <c r="CH657" s="253"/>
      <c r="CI657" s="253"/>
      <c r="CJ657" s="253"/>
      <c r="CK657" s="253"/>
      <c r="CL657" s="253"/>
      <c r="CM657" s="253"/>
      <c r="CN657" s="253"/>
      <c r="CO657" s="253"/>
      <c r="CP657" s="253"/>
      <c r="CQ657" s="253"/>
      <c r="CR657" s="253"/>
      <c r="CS657" s="253"/>
      <c r="CT657" s="253"/>
      <c r="CU657" s="253"/>
      <c r="CV657" s="253"/>
      <c r="CW657" s="253"/>
      <c r="CX657" s="253"/>
      <c r="CY657" s="253"/>
      <c r="CZ657" s="253"/>
      <c r="DA657" s="253"/>
      <c r="DB657" s="253"/>
      <c r="DC657" s="253"/>
      <c r="DD657" s="253"/>
      <c r="DE657" s="253"/>
      <c r="DF657" s="253"/>
      <c r="DG657" s="253"/>
      <c r="DH657" s="253"/>
      <c r="DI657" s="253"/>
      <c r="DJ657" s="253"/>
      <c r="DK657" s="253"/>
      <c r="DL657" s="253"/>
      <c r="DM657" s="253"/>
      <c r="DN657" s="253"/>
      <c r="DO657" s="253"/>
      <c r="DP657" s="253"/>
      <c r="DQ657" s="253"/>
      <c r="DR657" s="253"/>
      <c r="DS657" s="253"/>
      <c r="DT657" s="253"/>
      <c r="DU657" s="253"/>
      <c r="DV657" s="253"/>
      <c r="DW657" s="253"/>
      <c r="DX657" s="253"/>
      <c r="DY657" s="253"/>
      <c r="DZ657" s="253"/>
      <c r="EA657" s="253"/>
      <c r="EB657" s="253"/>
      <c r="EC657" s="253"/>
      <c r="ED657" s="253"/>
      <c r="EE657" s="253"/>
      <c r="EF657" s="253"/>
      <c r="EG657" s="253"/>
      <c r="EH657" s="253"/>
      <c r="EI657" s="253"/>
      <c r="EJ657" s="253"/>
      <c r="EK657" s="253"/>
      <c r="EL657" s="253"/>
      <c r="EM657" s="253"/>
      <c r="EN657" s="253"/>
      <c r="EO657" s="253"/>
      <c r="EP657" s="253"/>
      <c r="EQ657" s="253"/>
      <c r="ER657" s="253"/>
      <c r="ES657" s="253"/>
      <c r="ET657" s="253"/>
      <c r="EU657" s="253"/>
      <c r="EV657" s="253"/>
      <c r="EW657" s="253"/>
      <c r="EX657" s="253"/>
      <c r="EY657" s="253"/>
      <c r="EZ657" s="253"/>
      <c r="FA657" s="253"/>
      <c r="FB657" s="253"/>
      <c r="FC657" s="253"/>
      <c r="FD657" s="253"/>
      <c r="FE657" s="253"/>
      <c r="FF657" s="253"/>
      <c r="FG657" s="253"/>
      <c r="FH657" s="253"/>
      <c r="FI657" s="253"/>
      <c r="FJ657" s="253"/>
      <c r="FK657" s="253"/>
      <c r="FL657" s="253"/>
      <c r="FM657" s="253"/>
      <c r="FN657" s="253"/>
      <c r="FO657" s="253"/>
      <c r="FP657" s="253"/>
      <c r="FQ657" s="253"/>
      <c r="FR657" s="253"/>
      <c r="FS657" s="253"/>
      <c r="FT657" s="253"/>
      <c r="FU657" s="253"/>
      <c r="FV657" s="253"/>
      <c r="FW657" s="253"/>
      <c r="FX657" s="253"/>
      <c r="FY657" s="253"/>
      <c r="FZ657" s="253"/>
      <c r="GA657" s="253"/>
      <c r="GB657" s="253"/>
      <c r="GC657" s="253"/>
      <c r="GD657" s="253"/>
      <c r="GE657" s="253"/>
      <c r="GF657" s="253"/>
      <c r="GG657" s="253"/>
      <c r="GH657" s="253"/>
      <c r="GI657" s="253"/>
      <c r="GJ657" s="253"/>
      <c r="GK657" s="253"/>
      <c r="GL657" s="253"/>
      <c r="GM657" s="253"/>
      <c r="GN657" s="253"/>
      <c r="GO657" s="253"/>
      <c r="GP657" s="253"/>
      <c r="GQ657" s="253"/>
      <c r="GR657" s="253"/>
      <c r="GS657" s="253"/>
      <c r="GT657" s="253"/>
      <c r="GU657" s="253"/>
      <c r="GV657" s="253"/>
      <c r="GW657" s="253"/>
      <c r="GX657" s="253"/>
      <c r="GY657" s="253"/>
      <c r="GZ657" s="253"/>
      <c r="HA657" s="253"/>
      <c r="HB657" s="253"/>
      <c r="HC657" s="253"/>
      <c r="HD657" s="253"/>
      <c r="HE657" s="253"/>
      <c r="HF657" s="253"/>
    </row>
    <row r="658" spans="1:214" s="312" customFormat="1" ht="15" customHeight="1" x14ac:dyDescent="0.25">
      <c r="A658" s="252"/>
      <c r="B658" s="253"/>
      <c r="C658" s="253"/>
      <c r="D658" s="253"/>
      <c r="E658" s="253"/>
      <c r="F658" s="253"/>
      <c r="G658" s="253"/>
      <c r="H658" s="253"/>
      <c r="I658" s="253"/>
      <c r="J658" s="253"/>
      <c r="K658" s="253"/>
      <c r="L658" s="253"/>
      <c r="M658" s="253"/>
      <c r="N658" s="253"/>
      <c r="O658" s="253"/>
      <c r="P658" s="253"/>
      <c r="Q658" s="253"/>
      <c r="R658" s="253"/>
      <c r="S658" s="253"/>
      <c r="T658" s="253"/>
      <c r="U658" s="253" t="s">
        <v>850</v>
      </c>
      <c r="V658" s="253"/>
      <c r="W658" s="253"/>
      <c r="X658" s="253"/>
      <c r="Y658" s="253"/>
      <c r="Z658" s="253"/>
      <c r="AA658" s="253"/>
      <c r="AB658" s="253"/>
      <c r="AC658" s="253" t="s">
        <v>357</v>
      </c>
      <c r="AD658" s="253"/>
      <c r="AE658" s="253"/>
      <c r="AF658" s="253"/>
      <c r="AG658" s="253"/>
      <c r="AH658" s="253"/>
      <c r="AI658" s="253"/>
      <c r="AJ658" s="253"/>
      <c r="AK658" s="253"/>
      <c r="AL658" s="253"/>
      <c r="AM658" s="253"/>
      <c r="AN658" s="253"/>
      <c r="AO658" s="253"/>
      <c r="AP658" s="253"/>
      <c r="AQ658" s="253"/>
      <c r="AR658" s="253"/>
      <c r="AS658" s="253"/>
      <c r="AT658" s="253"/>
      <c r="AU658" s="253"/>
      <c r="AV658" s="253"/>
      <c r="AW658" s="253"/>
      <c r="AX658" s="253"/>
      <c r="AY658" s="253"/>
      <c r="AZ658" s="253"/>
      <c r="BA658" s="253"/>
      <c r="BB658" s="253"/>
      <c r="BC658" s="253"/>
      <c r="BD658" s="253"/>
      <c r="BE658" s="253"/>
      <c r="BF658" s="253"/>
      <c r="BG658" s="253"/>
      <c r="BH658" s="253"/>
      <c r="BI658" s="253"/>
      <c r="BJ658" s="253"/>
      <c r="BK658" s="253"/>
      <c r="BL658" s="253"/>
      <c r="BM658" s="253"/>
      <c r="BN658" s="253"/>
      <c r="BO658" s="253"/>
      <c r="BP658" s="253"/>
      <c r="BQ658" s="253"/>
      <c r="BR658" s="253"/>
      <c r="BS658" s="253"/>
      <c r="BT658" s="253"/>
      <c r="BU658" s="253"/>
      <c r="BV658" s="253"/>
      <c r="BW658" s="253"/>
      <c r="BX658" s="253"/>
      <c r="BY658" s="253"/>
      <c r="BZ658" s="253"/>
      <c r="CA658" s="253"/>
      <c r="CB658" s="253"/>
      <c r="CC658" s="253"/>
      <c r="CD658" s="253"/>
      <c r="CE658" s="253"/>
      <c r="CF658" s="253"/>
      <c r="CG658" s="253"/>
      <c r="CH658" s="253"/>
      <c r="CI658" s="253"/>
      <c r="CJ658" s="253"/>
      <c r="CK658" s="253"/>
      <c r="CL658" s="253"/>
      <c r="CM658" s="253"/>
      <c r="CN658" s="253"/>
      <c r="CO658" s="253"/>
      <c r="CP658" s="253"/>
      <c r="CQ658" s="253"/>
      <c r="CR658" s="253"/>
      <c r="CS658" s="253"/>
      <c r="CT658" s="253"/>
      <c r="CU658" s="253"/>
      <c r="CV658" s="253"/>
      <c r="CW658" s="253"/>
      <c r="CX658" s="253"/>
      <c r="CY658" s="253"/>
      <c r="CZ658" s="253"/>
      <c r="DA658" s="253"/>
      <c r="DB658" s="253"/>
      <c r="DC658" s="253"/>
      <c r="DD658" s="253"/>
      <c r="DE658" s="253"/>
      <c r="DF658" s="253"/>
      <c r="DG658" s="253"/>
      <c r="DH658" s="253"/>
      <c r="DI658" s="253"/>
      <c r="DJ658" s="253"/>
      <c r="DK658" s="253"/>
      <c r="DL658" s="253"/>
      <c r="DM658" s="253"/>
      <c r="DN658" s="253"/>
      <c r="DO658" s="253"/>
      <c r="DP658" s="253"/>
      <c r="DQ658" s="253"/>
      <c r="DR658" s="253"/>
      <c r="DS658" s="253"/>
      <c r="DT658" s="253"/>
      <c r="DU658" s="253"/>
      <c r="DV658" s="253"/>
      <c r="DW658" s="253"/>
      <c r="DX658" s="253"/>
      <c r="DY658" s="253"/>
      <c r="DZ658" s="253"/>
      <c r="EA658" s="253"/>
      <c r="EB658" s="253"/>
      <c r="EC658" s="253"/>
      <c r="ED658" s="253"/>
      <c r="EE658" s="253"/>
      <c r="EF658" s="253"/>
      <c r="EG658" s="253"/>
      <c r="EH658" s="253"/>
      <c r="EI658" s="253"/>
      <c r="EJ658" s="253"/>
      <c r="EK658" s="253"/>
      <c r="EL658" s="253"/>
      <c r="EM658" s="253"/>
      <c r="EN658" s="253"/>
      <c r="EO658" s="253"/>
      <c r="EP658" s="253"/>
      <c r="EQ658" s="253"/>
      <c r="ER658" s="253"/>
      <c r="ES658" s="253"/>
      <c r="ET658" s="253"/>
      <c r="EU658" s="253"/>
      <c r="EV658" s="253"/>
      <c r="EW658" s="253"/>
      <c r="EX658" s="253"/>
      <c r="EY658" s="253"/>
      <c r="EZ658" s="253"/>
      <c r="FA658" s="253"/>
      <c r="FB658" s="253"/>
      <c r="FC658" s="253"/>
      <c r="FD658" s="253"/>
      <c r="FE658" s="253"/>
      <c r="FF658" s="253"/>
      <c r="FG658" s="253"/>
      <c r="FH658" s="253"/>
      <c r="FI658" s="253"/>
      <c r="FJ658" s="253"/>
      <c r="FK658" s="253"/>
      <c r="FL658" s="253"/>
      <c r="FM658" s="253"/>
      <c r="FN658" s="253"/>
      <c r="FO658" s="253"/>
      <c r="FP658" s="253"/>
      <c r="FQ658" s="253"/>
      <c r="FR658" s="253"/>
      <c r="FS658" s="253"/>
      <c r="FT658" s="253"/>
      <c r="FU658" s="253"/>
      <c r="FV658" s="253"/>
      <c r="FW658" s="253"/>
      <c r="FX658" s="253"/>
      <c r="FY658" s="253"/>
      <c r="FZ658" s="253"/>
      <c r="GA658" s="253"/>
      <c r="GB658" s="253"/>
      <c r="GC658" s="253"/>
      <c r="GD658" s="253"/>
      <c r="GE658" s="253"/>
      <c r="GF658" s="253"/>
      <c r="GG658" s="253"/>
      <c r="GH658" s="253"/>
      <c r="GI658" s="253"/>
      <c r="GJ658" s="253"/>
      <c r="GK658" s="253"/>
      <c r="GL658" s="253"/>
      <c r="GM658" s="253"/>
      <c r="GN658" s="253"/>
      <c r="GO658" s="253"/>
      <c r="GP658" s="253"/>
      <c r="GQ658" s="253"/>
      <c r="GR658" s="253"/>
      <c r="GS658" s="253"/>
      <c r="GT658" s="253"/>
      <c r="GU658" s="253"/>
      <c r="GV658" s="253"/>
      <c r="GW658" s="253"/>
      <c r="GX658" s="253"/>
      <c r="GY658" s="253"/>
      <c r="GZ658" s="253"/>
      <c r="HA658" s="253"/>
      <c r="HB658" s="253"/>
      <c r="HC658" s="253"/>
      <c r="HD658" s="253"/>
      <c r="HE658" s="253"/>
      <c r="HF658" s="253"/>
    </row>
    <row r="659" spans="1:214" s="312" customFormat="1" ht="15" customHeight="1" x14ac:dyDescent="0.25">
      <c r="A659" s="252"/>
      <c r="B659" s="253"/>
      <c r="C659" s="253"/>
      <c r="D659" s="253"/>
      <c r="E659" s="253"/>
      <c r="F659" s="253"/>
      <c r="G659" s="253"/>
      <c r="H659" s="253"/>
      <c r="I659" s="253"/>
      <c r="J659" s="253"/>
      <c r="K659" s="253"/>
      <c r="L659" s="253"/>
      <c r="M659" s="253"/>
      <c r="N659" s="253"/>
      <c r="O659" s="253"/>
      <c r="P659" s="253"/>
      <c r="Q659" s="253"/>
      <c r="R659" s="253"/>
      <c r="S659" s="253"/>
      <c r="T659" s="253"/>
      <c r="U659" s="253" t="s">
        <v>851</v>
      </c>
      <c r="V659" s="253"/>
      <c r="W659" s="253"/>
      <c r="X659" s="253"/>
      <c r="Y659" s="253"/>
      <c r="Z659" s="253"/>
      <c r="AA659" s="253"/>
      <c r="AB659" s="253"/>
      <c r="AC659" s="253" t="s">
        <v>323</v>
      </c>
      <c r="AD659" s="253"/>
      <c r="AE659" s="253"/>
      <c r="AF659" s="253"/>
      <c r="AG659" s="253"/>
      <c r="AH659" s="253"/>
      <c r="AI659" s="253"/>
      <c r="AJ659" s="253"/>
      <c r="AK659" s="253"/>
      <c r="AL659" s="253"/>
      <c r="AM659" s="253"/>
      <c r="AN659" s="253"/>
      <c r="AO659" s="253"/>
      <c r="AP659" s="253"/>
      <c r="AQ659" s="253"/>
      <c r="AR659" s="253"/>
      <c r="AS659" s="253"/>
      <c r="AT659" s="253"/>
      <c r="AU659" s="253"/>
      <c r="AV659" s="253"/>
      <c r="AW659" s="253"/>
      <c r="AX659" s="253"/>
      <c r="AY659" s="253"/>
      <c r="AZ659" s="253"/>
      <c r="BA659" s="253"/>
      <c r="BB659" s="253"/>
      <c r="BC659" s="253"/>
      <c r="BD659" s="253"/>
      <c r="BE659" s="253"/>
      <c r="BF659" s="253"/>
      <c r="BG659" s="253"/>
      <c r="BH659" s="253"/>
      <c r="BI659" s="253"/>
      <c r="BJ659" s="253"/>
      <c r="BK659" s="253"/>
      <c r="BL659" s="253"/>
      <c r="BM659" s="253"/>
      <c r="BN659" s="253"/>
      <c r="BO659" s="253"/>
      <c r="BP659" s="253"/>
      <c r="BQ659" s="253"/>
      <c r="BR659" s="253"/>
      <c r="BS659" s="253"/>
      <c r="BT659" s="253"/>
      <c r="BU659" s="253"/>
      <c r="BV659" s="253"/>
      <c r="BW659" s="253"/>
      <c r="BX659" s="253"/>
      <c r="BY659" s="253"/>
      <c r="BZ659" s="253"/>
      <c r="CA659" s="253"/>
      <c r="CB659" s="253"/>
      <c r="CC659" s="253"/>
      <c r="CD659" s="253"/>
      <c r="CE659" s="253"/>
      <c r="CF659" s="253"/>
      <c r="CG659" s="253"/>
      <c r="CH659" s="253"/>
      <c r="CI659" s="253"/>
      <c r="CJ659" s="253"/>
      <c r="CK659" s="253"/>
      <c r="CL659" s="253"/>
      <c r="CM659" s="253"/>
      <c r="CN659" s="253"/>
      <c r="CO659" s="253"/>
      <c r="CP659" s="253"/>
      <c r="CQ659" s="253"/>
      <c r="CR659" s="253"/>
      <c r="CS659" s="253"/>
      <c r="CT659" s="253"/>
      <c r="CU659" s="253"/>
      <c r="CV659" s="253"/>
      <c r="CW659" s="253"/>
      <c r="CX659" s="253"/>
      <c r="CY659" s="253"/>
      <c r="CZ659" s="253"/>
      <c r="DA659" s="253"/>
      <c r="DB659" s="253"/>
      <c r="DC659" s="253"/>
      <c r="DD659" s="253"/>
      <c r="DE659" s="253"/>
      <c r="DF659" s="253"/>
      <c r="DG659" s="253"/>
      <c r="DH659" s="253"/>
      <c r="DI659" s="253"/>
      <c r="DJ659" s="253"/>
      <c r="DK659" s="253"/>
      <c r="DL659" s="253"/>
      <c r="DM659" s="253"/>
      <c r="DN659" s="253"/>
      <c r="DO659" s="253"/>
      <c r="DP659" s="253"/>
      <c r="DQ659" s="253"/>
      <c r="DR659" s="253"/>
      <c r="DS659" s="253"/>
      <c r="DT659" s="253"/>
      <c r="DU659" s="253"/>
      <c r="DV659" s="253"/>
      <c r="DW659" s="253"/>
      <c r="DX659" s="253"/>
      <c r="DY659" s="253"/>
      <c r="DZ659" s="253"/>
      <c r="EA659" s="253"/>
      <c r="EB659" s="253"/>
      <c r="EC659" s="253"/>
      <c r="ED659" s="253"/>
      <c r="EE659" s="253"/>
      <c r="EF659" s="253"/>
      <c r="EG659" s="253"/>
      <c r="EH659" s="253"/>
      <c r="EI659" s="253"/>
      <c r="EJ659" s="253"/>
      <c r="EK659" s="253"/>
      <c r="EL659" s="253"/>
      <c r="EM659" s="253"/>
      <c r="EN659" s="253"/>
      <c r="EO659" s="253"/>
      <c r="EP659" s="253"/>
      <c r="EQ659" s="253"/>
      <c r="ER659" s="253"/>
      <c r="ES659" s="253"/>
      <c r="ET659" s="253"/>
      <c r="EU659" s="253"/>
      <c r="EV659" s="253"/>
      <c r="EW659" s="253"/>
      <c r="EX659" s="253"/>
      <c r="EY659" s="253"/>
      <c r="EZ659" s="253"/>
      <c r="FA659" s="253"/>
      <c r="FB659" s="253"/>
      <c r="FC659" s="253"/>
      <c r="FD659" s="253"/>
      <c r="FE659" s="253"/>
      <c r="FF659" s="253"/>
      <c r="FG659" s="253"/>
      <c r="FH659" s="253"/>
      <c r="FI659" s="253"/>
      <c r="FJ659" s="253"/>
      <c r="FK659" s="253"/>
      <c r="FL659" s="253"/>
      <c r="FM659" s="253"/>
      <c r="FN659" s="253"/>
      <c r="FO659" s="253"/>
      <c r="FP659" s="253"/>
      <c r="FQ659" s="253"/>
      <c r="FR659" s="253"/>
      <c r="FS659" s="253"/>
      <c r="FT659" s="253"/>
      <c r="FU659" s="253"/>
      <c r="FV659" s="253"/>
      <c r="FW659" s="253"/>
      <c r="FX659" s="253"/>
      <c r="FY659" s="253"/>
      <c r="FZ659" s="253"/>
      <c r="GA659" s="253"/>
      <c r="GB659" s="253"/>
      <c r="GC659" s="253"/>
      <c r="GD659" s="253"/>
      <c r="GE659" s="253"/>
      <c r="GF659" s="253"/>
      <c r="GG659" s="253"/>
      <c r="GH659" s="253"/>
      <c r="GI659" s="253"/>
      <c r="GJ659" s="253"/>
      <c r="GK659" s="253"/>
      <c r="GL659" s="253"/>
      <c r="GM659" s="253"/>
      <c r="GN659" s="253"/>
      <c r="GO659" s="253"/>
      <c r="GP659" s="253"/>
      <c r="GQ659" s="253"/>
      <c r="GR659" s="253"/>
      <c r="GS659" s="253"/>
      <c r="GT659" s="253"/>
      <c r="GU659" s="253"/>
      <c r="GV659" s="253"/>
      <c r="GW659" s="253"/>
      <c r="GX659" s="253"/>
      <c r="GY659" s="253"/>
      <c r="GZ659" s="253"/>
      <c r="HA659" s="253"/>
      <c r="HB659" s="253"/>
      <c r="HC659" s="253"/>
      <c r="HD659" s="253"/>
      <c r="HE659" s="253"/>
      <c r="HF659" s="253"/>
    </row>
    <row r="660" spans="1:214" s="312" customFormat="1" ht="15" customHeight="1" x14ac:dyDescent="0.25">
      <c r="A660" s="252"/>
      <c r="B660" s="253"/>
      <c r="C660" s="253"/>
      <c r="D660" s="253"/>
      <c r="E660" s="253"/>
      <c r="F660" s="253"/>
      <c r="G660" s="253"/>
      <c r="H660" s="253"/>
      <c r="I660" s="253"/>
      <c r="J660" s="253"/>
      <c r="K660" s="253"/>
      <c r="L660" s="253"/>
      <c r="M660" s="253"/>
      <c r="N660" s="253"/>
      <c r="O660" s="253"/>
      <c r="P660" s="253"/>
      <c r="Q660" s="253"/>
      <c r="R660" s="253"/>
      <c r="S660" s="253"/>
      <c r="T660" s="253"/>
      <c r="U660" s="253" t="s">
        <v>852</v>
      </c>
      <c r="V660" s="253"/>
      <c r="W660" s="253"/>
      <c r="X660" s="253"/>
      <c r="Y660" s="253"/>
      <c r="Z660" s="253"/>
      <c r="AA660" s="253"/>
      <c r="AB660" s="253"/>
      <c r="AC660" s="253" t="s">
        <v>393</v>
      </c>
      <c r="AD660" s="253"/>
      <c r="AE660" s="253"/>
      <c r="AF660" s="253"/>
      <c r="AG660" s="253"/>
      <c r="AH660" s="253"/>
      <c r="AI660" s="253"/>
      <c r="AJ660" s="253"/>
      <c r="AK660" s="253"/>
      <c r="AL660" s="253"/>
      <c r="AM660" s="253"/>
      <c r="AN660" s="253"/>
      <c r="AO660" s="253"/>
      <c r="AP660" s="253"/>
      <c r="AQ660" s="253"/>
      <c r="AR660" s="253"/>
      <c r="AS660" s="253"/>
      <c r="AT660" s="253"/>
      <c r="AU660" s="253"/>
      <c r="AV660" s="253"/>
      <c r="AW660" s="253"/>
      <c r="AX660" s="253"/>
      <c r="AY660" s="253"/>
      <c r="AZ660" s="253"/>
      <c r="BA660" s="253"/>
      <c r="BB660" s="253"/>
      <c r="BC660" s="253"/>
      <c r="BD660" s="253"/>
      <c r="BE660" s="253"/>
      <c r="BF660" s="253"/>
      <c r="BG660" s="253"/>
      <c r="BH660" s="253"/>
      <c r="BI660" s="253"/>
      <c r="BJ660" s="253"/>
      <c r="BK660" s="253"/>
      <c r="BL660" s="253"/>
      <c r="BM660" s="253"/>
      <c r="BN660" s="253"/>
      <c r="BO660" s="253"/>
      <c r="BP660" s="253"/>
      <c r="BQ660" s="253"/>
      <c r="BR660" s="253"/>
      <c r="BS660" s="253"/>
      <c r="BT660" s="253"/>
      <c r="BU660" s="253"/>
      <c r="BV660" s="253"/>
      <c r="BW660" s="253"/>
      <c r="BX660" s="253"/>
      <c r="BY660" s="253"/>
      <c r="BZ660" s="253"/>
      <c r="CA660" s="253"/>
      <c r="CB660" s="253"/>
      <c r="CC660" s="253"/>
      <c r="CD660" s="253"/>
      <c r="CE660" s="253"/>
      <c r="CF660" s="253"/>
      <c r="CG660" s="253"/>
      <c r="CH660" s="253"/>
      <c r="CI660" s="253"/>
      <c r="CJ660" s="253"/>
      <c r="CK660" s="253"/>
      <c r="CL660" s="253"/>
      <c r="CM660" s="253"/>
      <c r="CN660" s="253"/>
      <c r="CO660" s="253"/>
      <c r="CP660" s="253"/>
      <c r="CQ660" s="253"/>
      <c r="CR660" s="253"/>
      <c r="CS660" s="253"/>
      <c r="CT660" s="253"/>
      <c r="CU660" s="253"/>
      <c r="CV660" s="253"/>
      <c r="CW660" s="253"/>
      <c r="CX660" s="253"/>
      <c r="CY660" s="253"/>
      <c r="CZ660" s="253"/>
      <c r="DA660" s="253"/>
      <c r="DB660" s="253"/>
      <c r="DC660" s="253"/>
      <c r="DD660" s="253"/>
      <c r="DE660" s="253"/>
      <c r="DF660" s="253"/>
      <c r="DG660" s="253"/>
      <c r="DH660" s="253"/>
      <c r="DI660" s="253"/>
      <c r="DJ660" s="253"/>
      <c r="DK660" s="253"/>
      <c r="DL660" s="253"/>
      <c r="DM660" s="253"/>
      <c r="DN660" s="253"/>
      <c r="DO660" s="253"/>
      <c r="DP660" s="253"/>
      <c r="DQ660" s="253"/>
      <c r="DR660" s="253"/>
      <c r="DS660" s="253"/>
      <c r="DT660" s="253"/>
      <c r="DU660" s="253"/>
      <c r="DV660" s="253"/>
      <c r="DW660" s="253"/>
      <c r="DX660" s="253"/>
      <c r="DY660" s="253"/>
      <c r="DZ660" s="253"/>
      <c r="EA660" s="253"/>
      <c r="EB660" s="253"/>
      <c r="EC660" s="253"/>
      <c r="ED660" s="253"/>
      <c r="EE660" s="253"/>
      <c r="EF660" s="253"/>
      <c r="EG660" s="253"/>
      <c r="EH660" s="253"/>
      <c r="EI660" s="253"/>
      <c r="EJ660" s="253"/>
      <c r="EK660" s="253"/>
      <c r="EL660" s="253"/>
      <c r="EM660" s="253"/>
      <c r="EN660" s="253"/>
      <c r="EO660" s="253"/>
      <c r="EP660" s="253"/>
      <c r="EQ660" s="253"/>
      <c r="ER660" s="253"/>
      <c r="ES660" s="253"/>
      <c r="ET660" s="253"/>
      <c r="EU660" s="253"/>
      <c r="EV660" s="253"/>
      <c r="EW660" s="253"/>
      <c r="EX660" s="253"/>
      <c r="EY660" s="253"/>
      <c r="EZ660" s="253"/>
      <c r="FA660" s="253"/>
      <c r="FB660" s="253"/>
      <c r="FC660" s="253"/>
      <c r="FD660" s="253"/>
      <c r="FE660" s="253"/>
      <c r="FF660" s="253"/>
      <c r="FG660" s="253"/>
      <c r="FH660" s="253"/>
      <c r="FI660" s="253"/>
      <c r="FJ660" s="253"/>
      <c r="FK660" s="253"/>
      <c r="FL660" s="253"/>
      <c r="FM660" s="253"/>
      <c r="FN660" s="253"/>
      <c r="FO660" s="253"/>
      <c r="FP660" s="253"/>
      <c r="FQ660" s="253"/>
      <c r="FR660" s="253"/>
      <c r="FS660" s="253"/>
      <c r="FT660" s="253"/>
      <c r="FU660" s="253"/>
      <c r="FV660" s="253"/>
      <c r="FW660" s="253"/>
      <c r="FX660" s="253"/>
      <c r="FY660" s="253"/>
      <c r="FZ660" s="253"/>
      <c r="GA660" s="253"/>
      <c r="GB660" s="253"/>
      <c r="GC660" s="253"/>
      <c r="GD660" s="253"/>
      <c r="GE660" s="253"/>
      <c r="GF660" s="253"/>
      <c r="GG660" s="253"/>
      <c r="GH660" s="253"/>
      <c r="GI660" s="253"/>
      <c r="GJ660" s="253"/>
      <c r="GK660" s="253"/>
      <c r="GL660" s="253"/>
      <c r="GM660" s="253"/>
      <c r="GN660" s="253"/>
      <c r="GO660" s="253"/>
      <c r="GP660" s="253"/>
      <c r="GQ660" s="253"/>
      <c r="GR660" s="253"/>
      <c r="GS660" s="253"/>
      <c r="GT660" s="253"/>
      <c r="GU660" s="253"/>
      <c r="GV660" s="253"/>
      <c r="GW660" s="253"/>
      <c r="GX660" s="253"/>
      <c r="GY660" s="253"/>
      <c r="GZ660" s="253"/>
      <c r="HA660" s="253"/>
      <c r="HB660" s="253"/>
      <c r="HC660" s="253"/>
      <c r="HD660" s="253"/>
      <c r="HE660" s="253"/>
      <c r="HF660" s="253"/>
    </row>
    <row r="661" spans="1:214" s="312" customFormat="1" ht="15" customHeight="1" x14ac:dyDescent="0.25">
      <c r="A661" s="252"/>
      <c r="B661" s="253"/>
      <c r="C661" s="253"/>
      <c r="D661" s="253"/>
      <c r="E661" s="253"/>
      <c r="F661" s="253"/>
      <c r="G661" s="253"/>
      <c r="H661" s="253"/>
      <c r="I661" s="253"/>
      <c r="J661" s="253"/>
      <c r="K661" s="253"/>
      <c r="L661" s="253"/>
      <c r="M661" s="253"/>
      <c r="N661" s="253"/>
      <c r="O661" s="253"/>
      <c r="P661" s="253"/>
      <c r="Q661" s="253"/>
      <c r="R661" s="253"/>
      <c r="S661" s="253"/>
      <c r="T661" s="253"/>
      <c r="U661" s="253" t="s">
        <v>853</v>
      </c>
      <c r="V661" s="253"/>
      <c r="W661" s="253"/>
      <c r="X661" s="253"/>
      <c r="Y661" s="253"/>
      <c r="Z661" s="253"/>
      <c r="AA661" s="253"/>
      <c r="AB661" s="253"/>
      <c r="AC661" s="253" t="s">
        <v>329</v>
      </c>
      <c r="AD661" s="253"/>
      <c r="AE661" s="253"/>
      <c r="AF661" s="253"/>
      <c r="AG661" s="253"/>
      <c r="AH661" s="253"/>
      <c r="AI661" s="253"/>
      <c r="AJ661" s="253"/>
      <c r="AK661" s="253"/>
      <c r="AL661" s="253"/>
      <c r="AM661" s="253"/>
      <c r="AN661" s="253"/>
      <c r="AO661" s="253"/>
      <c r="AP661" s="253"/>
      <c r="AQ661" s="253"/>
      <c r="AR661" s="253"/>
      <c r="AS661" s="253"/>
      <c r="AT661" s="253"/>
      <c r="AU661" s="253"/>
      <c r="AV661" s="253"/>
      <c r="AW661" s="253"/>
      <c r="AX661" s="253"/>
      <c r="AY661" s="253"/>
      <c r="AZ661" s="253"/>
      <c r="BA661" s="253"/>
      <c r="BB661" s="253"/>
      <c r="BC661" s="253"/>
      <c r="BD661" s="253"/>
      <c r="BE661" s="253"/>
      <c r="BF661" s="253"/>
      <c r="BG661" s="253"/>
      <c r="BH661" s="253"/>
      <c r="BI661" s="253"/>
      <c r="BJ661" s="253"/>
      <c r="BK661" s="253"/>
      <c r="BL661" s="253"/>
      <c r="BM661" s="253"/>
      <c r="BN661" s="253"/>
      <c r="BO661" s="253"/>
      <c r="BP661" s="253"/>
      <c r="BQ661" s="253"/>
      <c r="BR661" s="253"/>
      <c r="BS661" s="253"/>
      <c r="BT661" s="253"/>
      <c r="BU661" s="253"/>
      <c r="BV661" s="253"/>
      <c r="BW661" s="253"/>
      <c r="BX661" s="253"/>
      <c r="BY661" s="253"/>
      <c r="BZ661" s="253"/>
      <c r="CA661" s="253"/>
      <c r="CB661" s="253"/>
      <c r="CC661" s="253"/>
      <c r="CD661" s="253"/>
      <c r="CE661" s="253"/>
      <c r="CF661" s="253"/>
      <c r="CG661" s="253"/>
      <c r="CH661" s="253"/>
      <c r="CI661" s="253"/>
      <c r="CJ661" s="253"/>
      <c r="CK661" s="253"/>
      <c r="CL661" s="253"/>
      <c r="CM661" s="253"/>
      <c r="CN661" s="253"/>
      <c r="CO661" s="253"/>
      <c r="CP661" s="253"/>
      <c r="CQ661" s="253"/>
      <c r="CR661" s="253"/>
      <c r="CS661" s="253"/>
      <c r="CT661" s="253"/>
      <c r="CU661" s="253"/>
      <c r="CV661" s="253"/>
      <c r="CW661" s="253"/>
      <c r="CX661" s="253"/>
      <c r="CY661" s="253"/>
      <c r="CZ661" s="253"/>
      <c r="DA661" s="253"/>
      <c r="DB661" s="253"/>
      <c r="DC661" s="253"/>
      <c r="DD661" s="253"/>
      <c r="DE661" s="253"/>
      <c r="DF661" s="253"/>
      <c r="DG661" s="253"/>
      <c r="DH661" s="253"/>
      <c r="DI661" s="253"/>
      <c r="DJ661" s="253"/>
      <c r="DK661" s="253"/>
      <c r="DL661" s="253"/>
      <c r="DM661" s="253"/>
      <c r="DN661" s="253"/>
      <c r="DO661" s="253"/>
      <c r="DP661" s="253"/>
      <c r="DQ661" s="253"/>
      <c r="DR661" s="253"/>
      <c r="DS661" s="253"/>
      <c r="DT661" s="253"/>
      <c r="DU661" s="253"/>
      <c r="DV661" s="253"/>
      <c r="DW661" s="253"/>
      <c r="DX661" s="253"/>
      <c r="DY661" s="253"/>
      <c r="DZ661" s="253"/>
      <c r="EA661" s="253"/>
      <c r="EB661" s="253"/>
      <c r="EC661" s="253"/>
      <c r="ED661" s="253"/>
      <c r="EE661" s="253"/>
      <c r="EF661" s="253"/>
      <c r="EG661" s="253"/>
      <c r="EH661" s="253"/>
      <c r="EI661" s="253"/>
      <c r="EJ661" s="253"/>
      <c r="EK661" s="253"/>
      <c r="EL661" s="253"/>
      <c r="EM661" s="253"/>
      <c r="EN661" s="253"/>
      <c r="EO661" s="253"/>
      <c r="EP661" s="253"/>
      <c r="EQ661" s="253"/>
      <c r="ER661" s="253"/>
      <c r="ES661" s="253"/>
      <c r="ET661" s="253"/>
      <c r="EU661" s="253"/>
      <c r="EV661" s="253"/>
      <c r="EW661" s="253"/>
      <c r="EX661" s="253"/>
      <c r="EY661" s="253"/>
      <c r="EZ661" s="253"/>
      <c r="FA661" s="253"/>
      <c r="FB661" s="253"/>
      <c r="FC661" s="253"/>
      <c r="FD661" s="253"/>
      <c r="FE661" s="253"/>
      <c r="FF661" s="253"/>
      <c r="FG661" s="253"/>
      <c r="FH661" s="253"/>
      <c r="FI661" s="253"/>
      <c r="FJ661" s="253"/>
      <c r="FK661" s="253"/>
      <c r="FL661" s="253"/>
      <c r="FM661" s="253"/>
      <c r="FN661" s="253"/>
      <c r="FO661" s="253"/>
      <c r="FP661" s="253"/>
      <c r="FQ661" s="253"/>
      <c r="FR661" s="253"/>
      <c r="FS661" s="253"/>
      <c r="FT661" s="253"/>
      <c r="FU661" s="253"/>
      <c r="FV661" s="253"/>
      <c r="FW661" s="253"/>
      <c r="FX661" s="253"/>
      <c r="FY661" s="253"/>
      <c r="FZ661" s="253"/>
      <c r="GA661" s="253"/>
      <c r="GB661" s="253"/>
      <c r="GC661" s="253"/>
      <c r="GD661" s="253"/>
      <c r="GE661" s="253"/>
      <c r="GF661" s="253"/>
      <c r="GG661" s="253"/>
      <c r="GH661" s="253"/>
      <c r="GI661" s="253"/>
      <c r="GJ661" s="253"/>
      <c r="GK661" s="253"/>
      <c r="GL661" s="253"/>
      <c r="GM661" s="253"/>
      <c r="GN661" s="253"/>
      <c r="GO661" s="253"/>
      <c r="GP661" s="253"/>
      <c r="GQ661" s="253"/>
      <c r="GR661" s="253"/>
      <c r="GS661" s="253"/>
      <c r="GT661" s="253"/>
      <c r="GU661" s="253"/>
      <c r="GV661" s="253"/>
      <c r="GW661" s="253"/>
      <c r="GX661" s="253"/>
      <c r="GY661" s="253"/>
      <c r="GZ661" s="253"/>
      <c r="HA661" s="253"/>
      <c r="HB661" s="253"/>
      <c r="HC661" s="253"/>
      <c r="HD661" s="253"/>
      <c r="HE661" s="253"/>
      <c r="HF661" s="253"/>
    </row>
    <row r="662" spans="1:214" s="312" customFormat="1" ht="15" customHeight="1" x14ac:dyDescent="0.25">
      <c r="A662" s="252"/>
      <c r="B662" s="253"/>
      <c r="C662" s="253"/>
      <c r="D662" s="253"/>
      <c r="E662" s="253"/>
      <c r="F662" s="253"/>
      <c r="G662" s="253"/>
      <c r="H662" s="253"/>
      <c r="I662" s="253"/>
      <c r="J662" s="253"/>
      <c r="K662" s="253"/>
      <c r="L662" s="253"/>
      <c r="M662" s="253"/>
      <c r="N662" s="253"/>
      <c r="O662" s="253"/>
      <c r="P662" s="253"/>
      <c r="Q662" s="253"/>
      <c r="R662" s="253"/>
      <c r="S662" s="253"/>
      <c r="T662" s="253"/>
      <c r="U662" s="253" t="s">
        <v>854</v>
      </c>
      <c r="V662" s="253"/>
      <c r="W662" s="253"/>
      <c r="X662" s="253"/>
      <c r="Y662" s="253"/>
      <c r="Z662" s="253"/>
      <c r="AA662" s="253"/>
      <c r="AB662" s="253"/>
      <c r="AC662" s="253" t="s">
        <v>393</v>
      </c>
      <c r="AD662" s="253"/>
      <c r="AE662" s="253"/>
      <c r="AF662" s="253"/>
      <c r="AG662" s="253"/>
      <c r="AH662" s="253"/>
      <c r="AI662" s="253"/>
      <c r="AJ662" s="253"/>
      <c r="AK662" s="253"/>
      <c r="AL662" s="253"/>
      <c r="AM662" s="253"/>
      <c r="AN662" s="253"/>
      <c r="AO662" s="253"/>
      <c r="AP662" s="253"/>
      <c r="AQ662" s="253"/>
      <c r="AR662" s="253"/>
      <c r="AS662" s="253"/>
      <c r="AT662" s="253"/>
      <c r="AU662" s="253"/>
      <c r="AV662" s="253"/>
      <c r="AW662" s="253"/>
      <c r="AX662" s="253"/>
      <c r="AY662" s="253"/>
      <c r="AZ662" s="253"/>
      <c r="BA662" s="253"/>
      <c r="BB662" s="253"/>
      <c r="BC662" s="253"/>
      <c r="BD662" s="253"/>
      <c r="BE662" s="253"/>
      <c r="BF662" s="253"/>
      <c r="BG662" s="253"/>
      <c r="BH662" s="253"/>
      <c r="BI662" s="253"/>
      <c r="BJ662" s="253"/>
      <c r="BK662" s="253"/>
      <c r="BL662" s="253"/>
      <c r="BM662" s="253"/>
      <c r="BN662" s="253"/>
      <c r="BO662" s="253"/>
      <c r="BP662" s="253"/>
      <c r="BQ662" s="253"/>
      <c r="BR662" s="253"/>
      <c r="BS662" s="253"/>
      <c r="BT662" s="253"/>
      <c r="BU662" s="253"/>
      <c r="BV662" s="253"/>
      <c r="BW662" s="253"/>
      <c r="BX662" s="253"/>
      <c r="BY662" s="253"/>
      <c r="BZ662" s="253"/>
      <c r="CA662" s="253"/>
      <c r="CB662" s="253"/>
      <c r="CC662" s="253"/>
      <c r="CD662" s="253"/>
      <c r="CE662" s="253"/>
      <c r="CF662" s="253"/>
      <c r="CG662" s="253"/>
      <c r="CH662" s="253"/>
      <c r="CI662" s="253"/>
      <c r="CJ662" s="253"/>
      <c r="CK662" s="253"/>
      <c r="CL662" s="253"/>
      <c r="CM662" s="253"/>
      <c r="CN662" s="253"/>
      <c r="CO662" s="253"/>
      <c r="CP662" s="253"/>
      <c r="CQ662" s="253"/>
      <c r="CR662" s="253"/>
      <c r="CS662" s="253"/>
      <c r="CT662" s="253"/>
      <c r="CU662" s="253"/>
      <c r="CV662" s="253"/>
      <c r="CW662" s="253"/>
      <c r="CX662" s="253"/>
      <c r="CY662" s="253"/>
      <c r="CZ662" s="253"/>
      <c r="DA662" s="253"/>
      <c r="DB662" s="253"/>
      <c r="DC662" s="253"/>
      <c r="DD662" s="253"/>
      <c r="DE662" s="253"/>
      <c r="DF662" s="253"/>
      <c r="DG662" s="253"/>
      <c r="DH662" s="253"/>
      <c r="DI662" s="253"/>
      <c r="DJ662" s="253"/>
      <c r="DK662" s="253"/>
      <c r="DL662" s="253"/>
      <c r="DM662" s="253"/>
      <c r="DN662" s="253"/>
      <c r="DO662" s="253"/>
      <c r="DP662" s="253"/>
      <c r="DQ662" s="253"/>
      <c r="DR662" s="253"/>
      <c r="DS662" s="253"/>
      <c r="DT662" s="253"/>
      <c r="DU662" s="253"/>
      <c r="DV662" s="253"/>
      <c r="DW662" s="253"/>
      <c r="DX662" s="253"/>
      <c r="DY662" s="253"/>
      <c r="DZ662" s="253"/>
      <c r="EA662" s="253"/>
      <c r="EB662" s="253"/>
      <c r="EC662" s="253"/>
      <c r="ED662" s="253"/>
      <c r="EE662" s="253"/>
      <c r="EF662" s="253"/>
      <c r="EG662" s="253"/>
      <c r="EH662" s="253"/>
      <c r="EI662" s="253"/>
      <c r="EJ662" s="253"/>
      <c r="EK662" s="253"/>
      <c r="EL662" s="253"/>
      <c r="EM662" s="253"/>
      <c r="EN662" s="253"/>
      <c r="EO662" s="253"/>
      <c r="EP662" s="253"/>
      <c r="EQ662" s="253"/>
      <c r="ER662" s="253"/>
      <c r="ES662" s="253"/>
      <c r="ET662" s="253"/>
      <c r="EU662" s="253"/>
      <c r="EV662" s="253"/>
      <c r="EW662" s="253"/>
      <c r="EX662" s="253"/>
      <c r="EY662" s="253"/>
      <c r="EZ662" s="253"/>
      <c r="FA662" s="253"/>
      <c r="FB662" s="253"/>
      <c r="FC662" s="253"/>
      <c r="FD662" s="253"/>
      <c r="FE662" s="253"/>
      <c r="FF662" s="253"/>
      <c r="FG662" s="253"/>
      <c r="FH662" s="253"/>
      <c r="FI662" s="253"/>
      <c r="FJ662" s="253"/>
      <c r="FK662" s="253"/>
      <c r="FL662" s="253"/>
      <c r="FM662" s="253"/>
      <c r="FN662" s="253"/>
      <c r="FO662" s="253"/>
      <c r="FP662" s="253"/>
      <c r="FQ662" s="253"/>
      <c r="FR662" s="253"/>
      <c r="FS662" s="253"/>
      <c r="FT662" s="253"/>
      <c r="FU662" s="253"/>
      <c r="FV662" s="253"/>
      <c r="FW662" s="253"/>
      <c r="FX662" s="253"/>
      <c r="FY662" s="253"/>
      <c r="FZ662" s="253"/>
      <c r="GA662" s="253"/>
      <c r="GB662" s="253"/>
      <c r="GC662" s="253"/>
      <c r="GD662" s="253"/>
      <c r="GE662" s="253"/>
      <c r="GF662" s="253"/>
      <c r="GG662" s="253"/>
      <c r="GH662" s="253"/>
      <c r="GI662" s="253"/>
      <c r="GJ662" s="253"/>
      <c r="GK662" s="253"/>
      <c r="GL662" s="253"/>
      <c r="GM662" s="253"/>
      <c r="GN662" s="253"/>
      <c r="GO662" s="253"/>
      <c r="GP662" s="253"/>
      <c r="GQ662" s="253"/>
      <c r="GR662" s="253"/>
      <c r="GS662" s="253"/>
      <c r="GT662" s="253"/>
      <c r="GU662" s="253"/>
      <c r="GV662" s="253"/>
      <c r="GW662" s="253"/>
      <c r="GX662" s="253"/>
      <c r="GY662" s="253"/>
      <c r="GZ662" s="253"/>
      <c r="HA662" s="253"/>
      <c r="HB662" s="253"/>
      <c r="HC662" s="253"/>
      <c r="HD662" s="253"/>
      <c r="HE662" s="253"/>
      <c r="HF662" s="253"/>
    </row>
    <row r="663" spans="1:214" s="312" customFormat="1" ht="15" customHeight="1" x14ac:dyDescent="0.25">
      <c r="A663" s="252"/>
      <c r="B663" s="253"/>
      <c r="C663" s="253"/>
      <c r="D663" s="253"/>
      <c r="E663" s="253"/>
      <c r="F663" s="253"/>
      <c r="G663" s="253"/>
      <c r="H663" s="253"/>
      <c r="I663" s="253"/>
      <c r="J663" s="253"/>
      <c r="K663" s="253"/>
      <c r="L663" s="253"/>
      <c r="M663" s="253"/>
      <c r="N663" s="253"/>
      <c r="O663" s="253"/>
      <c r="P663" s="253"/>
      <c r="Q663" s="253"/>
      <c r="R663" s="253"/>
      <c r="S663" s="253"/>
      <c r="T663" s="253"/>
      <c r="U663" s="253" t="s">
        <v>855</v>
      </c>
      <c r="V663" s="253"/>
      <c r="W663" s="253"/>
      <c r="X663" s="253"/>
      <c r="Y663" s="253"/>
      <c r="Z663" s="253"/>
      <c r="AA663" s="253"/>
      <c r="AB663" s="253"/>
      <c r="AC663" s="253" t="s">
        <v>318</v>
      </c>
      <c r="AD663" s="253"/>
      <c r="AE663" s="253"/>
      <c r="AF663" s="253"/>
      <c r="AG663" s="253"/>
      <c r="AH663" s="253"/>
      <c r="AI663" s="253"/>
      <c r="AJ663" s="253"/>
      <c r="AK663" s="253"/>
      <c r="AL663" s="253"/>
      <c r="AM663" s="253"/>
      <c r="AN663" s="253"/>
      <c r="AO663" s="253"/>
      <c r="AP663" s="253"/>
      <c r="AQ663" s="253"/>
      <c r="AR663" s="253"/>
      <c r="AS663" s="253"/>
      <c r="AT663" s="253"/>
      <c r="AU663" s="253"/>
      <c r="AV663" s="253"/>
      <c r="AW663" s="253"/>
      <c r="AX663" s="253"/>
      <c r="AY663" s="253"/>
      <c r="AZ663" s="253"/>
      <c r="BA663" s="253"/>
      <c r="BB663" s="253"/>
      <c r="BC663" s="253"/>
      <c r="BD663" s="253"/>
      <c r="BE663" s="253"/>
      <c r="BF663" s="253"/>
      <c r="BG663" s="253"/>
      <c r="BH663" s="253"/>
      <c r="BI663" s="253"/>
      <c r="BJ663" s="253"/>
      <c r="BK663" s="253"/>
      <c r="BL663" s="253"/>
      <c r="BM663" s="253"/>
      <c r="BN663" s="253"/>
      <c r="BO663" s="253"/>
      <c r="BP663" s="253"/>
      <c r="BQ663" s="253"/>
      <c r="BR663" s="253"/>
      <c r="BS663" s="253"/>
      <c r="BT663" s="253"/>
      <c r="BU663" s="253"/>
      <c r="BV663" s="253"/>
      <c r="BW663" s="253"/>
      <c r="BX663" s="253"/>
      <c r="BY663" s="253"/>
      <c r="BZ663" s="253"/>
      <c r="CA663" s="253"/>
      <c r="CB663" s="253"/>
      <c r="CC663" s="253"/>
      <c r="CD663" s="253"/>
      <c r="CE663" s="253"/>
      <c r="CF663" s="253"/>
      <c r="CG663" s="253"/>
      <c r="CH663" s="253"/>
      <c r="CI663" s="253"/>
      <c r="CJ663" s="253"/>
      <c r="CK663" s="253"/>
      <c r="CL663" s="253"/>
      <c r="CM663" s="253"/>
      <c r="CN663" s="253"/>
      <c r="CO663" s="253"/>
      <c r="CP663" s="253"/>
      <c r="CQ663" s="253"/>
      <c r="CR663" s="253"/>
      <c r="CS663" s="253"/>
      <c r="CT663" s="253"/>
      <c r="CU663" s="253"/>
      <c r="CV663" s="253"/>
      <c r="CW663" s="253"/>
      <c r="CX663" s="253"/>
      <c r="CY663" s="253"/>
      <c r="CZ663" s="253"/>
      <c r="DA663" s="253"/>
      <c r="DB663" s="253"/>
      <c r="DC663" s="253"/>
      <c r="DD663" s="253"/>
      <c r="DE663" s="253"/>
      <c r="DF663" s="253"/>
      <c r="DG663" s="253"/>
      <c r="DH663" s="253"/>
      <c r="DI663" s="253"/>
      <c r="DJ663" s="253"/>
      <c r="DK663" s="253"/>
      <c r="DL663" s="253"/>
      <c r="DM663" s="253"/>
      <c r="DN663" s="253"/>
      <c r="DO663" s="253"/>
      <c r="DP663" s="253"/>
      <c r="DQ663" s="253"/>
      <c r="DR663" s="253"/>
      <c r="DS663" s="253"/>
      <c r="DT663" s="253"/>
      <c r="DU663" s="253"/>
      <c r="DV663" s="253"/>
      <c r="DW663" s="253"/>
      <c r="DX663" s="253"/>
      <c r="DY663" s="253"/>
      <c r="DZ663" s="253"/>
      <c r="EA663" s="253"/>
      <c r="EB663" s="253"/>
      <c r="EC663" s="253"/>
      <c r="ED663" s="253"/>
      <c r="EE663" s="253"/>
      <c r="EF663" s="253"/>
      <c r="EG663" s="253"/>
      <c r="EH663" s="253"/>
      <c r="EI663" s="253"/>
      <c r="EJ663" s="253"/>
      <c r="EK663" s="253"/>
      <c r="EL663" s="253"/>
      <c r="EM663" s="253"/>
      <c r="EN663" s="253"/>
      <c r="EO663" s="253"/>
      <c r="EP663" s="253"/>
      <c r="EQ663" s="253"/>
      <c r="ER663" s="253"/>
      <c r="ES663" s="253"/>
      <c r="ET663" s="253"/>
      <c r="EU663" s="253"/>
      <c r="EV663" s="253"/>
      <c r="EW663" s="253"/>
      <c r="EX663" s="253"/>
      <c r="EY663" s="253"/>
      <c r="EZ663" s="253"/>
      <c r="FA663" s="253"/>
      <c r="FB663" s="253"/>
      <c r="FC663" s="253"/>
      <c r="FD663" s="253"/>
      <c r="FE663" s="253"/>
      <c r="FF663" s="253"/>
      <c r="FG663" s="253"/>
      <c r="FH663" s="253"/>
      <c r="FI663" s="253"/>
      <c r="FJ663" s="253"/>
      <c r="FK663" s="253"/>
      <c r="FL663" s="253"/>
      <c r="FM663" s="253"/>
      <c r="FN663" s="253"/>
      <c r="FO663" s="253"/>
      <c r="FP663" s="253"/>
      <c r="FQ663" s="253"/>
      <c r="FR663" s="253"/>
      <c r="FS663" s="253"/>
      <c r="FT663" s="253"/>
      <c r="FU663" s="253"/>
      <c r="FV663" s="253"/>
      <c r="FW663" s="253"/>
      <c r="FX663" s="253"/>
      <c r="FY663" s="253"/>
      <c r="FZ663" s="253"/>
      <c r="GA663" s="253"/>
      <c r="GB663" s="253"/>
      <c r="GC663" s="253"/>
      <c r="GD663" s="253"/>
      <c r="GE663" s="253"/>
      <c r="GF663" s="253"/>
      <c r="GG663" s="253"/>
      <c r="GH663" s="253"/>
      <c r="GI663" s="253"/>
      <c r="GJ663" s="253"/>
      <c r="GK663" s="253"/>
      <c r="GL663" s="253"/>
      <c r="GM663" s="253"/>
      <c r="GN663" s="253"/>
      <c r="GO663" s="253"/>
      <c r="GP663" s="253"/>
      <c r="GQ663" s="253"/>
      <c r="GR663" s="253"/>
      <c r="GS663" s="253"/>
      <c r="GT663" s="253"/>
      <c r="GU663" s="253"/>
      <c r="GV663" s="253"/>
      <c r="GW663" s="253"/>
      <c r="GX663" s="253"/>
      <c r="GY663" s="253"/>
      <c r="GZ663" s="253"/>
      <c r="HA663" s="253"/>
      <c r="HB663" s="253"/>
      <c r="HC663" s="253"/>
      <c r="HD663" s="253"/>
      <c r="HE663" s="253"/>
      <c r="HF663" s="253"/>
    </row>
    <row r="664" spans="1:214" s="312" customFormat="1" ht="15" customHeight="1" x14ac:dyDescent="0.25">
      <c r="A664" s="252"/>
      <c r="B664" s="253"/>
      <c r="C664" s="253"/>
      <c r="D664" s="253"/>
      <c r="E664" s="253"/>
      <c r="F664" s="253"/>
      <c r="G664" s="253"/>
      <c r="H664" s="253"/>
      <c r="I664" s="253"/>
      <c r="J664" s="253"/>
      <c r="K664" s="253"/>
      <c r="L664" s="253"/>
      <c r="M664" s="253"/>
      <c r="N664" s="253"/>
      <c r="O664" s="253"/>
      <c r="P664" s="253"/>
      <c r="Q664" s="253"/>
      <c r="R664" s="253"/>
      <c r="S664" s="253"/>
      <c r="T664" s="253"/>
      <c r="U664" s="253" t="s">
        <v>856</v>
      </c>
      <c r="V664" s="253"/>
      <c r="W664" s="253"/>
      <c r="X664" s="253"/>
      <c r="Y664" s="253"/>
      <c r="Z664" s="253"/>
      <c r="AA664" s="253"/>
      <c r="AB664" s="253"/>
      <c r="AC664" s="253" t="s">
        <v>318</v>
      </c>
      <c r="AD664" s="253"/>
      <c r="AE664" s="253"/>
      <c r="AF664" s="253"/>
      <c r="AG664" s="253"/>
      <c r="AH664" s="253"/>
      <c r="AI664" s="253"/>
      <c r="AJ664" s="253"/>
      <c r="AK664" s="253"/>
      <c r="AL664" s="253"/>
      <c r="AM664" s="253"/>
      <c r="AN664" s="253"/>
      <c r="AO664" s="253"/>
      <c r="AP664" s="253"/>
      <c r="AQ664" s="253"/>
      <c r="AR664" s="253"/>
      <c r="AS664" s="253"/>
      <c r="AT664" s="253"/>
      <c r="AU664" s="253"/>
      <c r="AV664" s="253"/>
      <c r="AW664" s="253"/>
      <c r="AX664" s="253"/>
      <c r="AY664" s="253"/>
      <c r="AZ664" s="253"/>
      <c r="BA664" s="253"/>
      <c r="BB664" s="253"/>
      <c r="BC664" s="253"/>
      <c r="BD664" s="253"/>
      <c r="BE664" s="253"/>
      <c r="BF664" s="253"/>
      <c r="BG664" s="253"/>
      <c r="BH664" s="253"/>
      <c r="BI664" s="253"/>
      <c r="BJ664" s="253"/>
      <c r="BK664" s="253"/>
      <c r="BL664" s="253"/>
      <c r="BM664" s="253"/>
      <c r="BN664" s="253"/>
      <c r="BO664" s="253"/>
      <c r="BP664" s="253"/>
      <c r="BQ664" s="253"/>
      <c r="BR664" s="253"/>
      <c r="BS664" s="253"/>
      <c r="BT664" s="253"/>
      <c r="BU664" s="253"/>
      <c r="BV664" s="253"/>
      <c r="BW664" s="253"/>
      <c r="BX664" s="253"/>
      <c r="BY664" s="253"/>
      <c r="BZ664" s="253"/>
      <c r="CA664" s="253"/>
      <c r="CB664" s="253"/>
      <c r="CC664" s="253"/>
      <c r="CD664" s="253"/>
      <c r="CE664" s="253"/>
      <c r="CF664" s="253"/>
      <c r="CG664" s="253"/>
      <c r="CH664" s="253"/>
      <c r="CI664" s="253"/>
      <c r="CJ664" s="253"/>
      <c r="CK664" s="253"/>
      <c r="CL664" s="253"/>
      <c r="CM664" s="253"/>
      <c r="CN664" s="253"/>
      <c r="CO664" s="253"/>
      <c r="CP664" s="253"/>
      <c r="CQ664" s="253"/>
      <c r="CR664" s="253"/>
      <c r="CS664" s="253"/>
      <c r="CT664" s="253"/>
      <c r="CU664" s="253"/>
      <c r="CV664" s="253"/>
      <c r="CW664" s="253"/>
      <c r="CX664" s="253"/>
      <c r="CY664" s="253"/>
      <c r="CZ664" s="253"/>
      <c r="DA664" s="253"/>
      <c r="DB664" s="253"/>
      <c r="DC664" s="253"/>
      <c r="DD664" s="253"/>
      <c r="DE664" s="253"/>
      <c r="DF664" s="253"/>
      <c r="DG664" s="253"/>
      <c r="DH664" s="253"/>
      <c r="DI664" s="253"/>
      <c r="DJ664" s="253"/>
      <c r="DK664" s="253"/>
      <c r="DL664" s="253"/>
      <c r="DM664" s="253"/>
      <c r="DN664" s="253"/>
      <c r="DO664" s="253"/>
      <c r="DP664" s="253"/>
      <c r="DQ664" s="253"/>
      <c r="DR664" s="253"/>
      <c r="DS664" s="253"/>
      <c r="DT664" s="253"/>
      <c r="DU664" s="253"/>
      <c r="DV664" s="253"/>
      <c r="DW664" s="253"/>
      <c r="DX664" s="253"/>
      <c r="DY664" s="253"/>
      <c r="DZ664" s="253"/>
      <c r="EA664" s="253"/>
      <c r="EB664" s="253"/>
      <c r="EC664" s="253"/>
      <c r="ED664" s="253"/>
      <c r="EE664" s="253"/>
      <c r="EF664" s="253"/>
      <c r="EG664" s="253"/>
      <c r="EH664" s="253"/>
      <c r="EI664" s="253"/>
      <c r="EJ664" s="253"/>
      <c r="EK664" s="253"/>
      <c r="EL664" s="253"/>
      <c r="EM664" s="253"/>
      <c r="EN664" s="253"/>
      <c r="EO664" s="253"/>
      <c r="EP664" s="253"/>
      <c r="EQ664" s="253"/>
      <c r="ER664" s="253"/>
      <c r="ES664" s="253"/>
      <c r="ET664" s="253"/>
      <c r="EU664" s="253"/>
      <c r="EV664" s="253"/>
      <c r="EW664" s="253"/>
      <c r="EX664" s="253"/>
      <c r="EY664" s="253"/>
      <c r="EZ664" s="253"/>
      <c r="FA664" s="253"/>
      <c r="FB664" s="253"/>
      <c r="FC664" s="253"/>
      <c r="FD664" s="253"/>
      <c r="FE664" s="253"/>
      <c r="FF664" s="253"/>
      <c r="FG664" s="253"/>
      <c r="FH664" s="253"/>
      <c r="FI664" s="253"/>
      <c r="FJ664" s="253"/>
      <c r="FK664" s="253"/>
      <c r="FL664" s="253"/>
      <c r="FM664" s="253"/>
      <c r="FN664" s="253"/>
      <c r="FO664" s="253"/>
      <c r="FP664" s="253"/>
      <c r="FQ664" s="253"/>
      <c r="FR664" s="253"/>
      <c r="FS664" s="253"/>
      <c r="FT664" s="253"/>
      <c r="FU664" s="253"/>
      <c r="FV664" s="253"/>
      <c r="FW664" s="253"/>
      <c r="FX664" s="253"/>
      <c r="FY664" s="253"/>
      <c r="FZ664" s="253"/>
      <c r="GA664" s="253"/>
      <c r="GB664" s="253"/>
      <c r="GC664" s="253"/>
      <c r="GD664" s="253"/>
      <c r="GE664" s="253"/>
      <c r="GF664" s="253"/>
      <c r="GG664" s="253"/>
      <c r="GH664" s="253"/>
      <c r="GI664" s="253"/>
      <c r="GJ664" s="253"/>
      <c r="GK664" s="253"/>
      <c r="GL664" s="253"/>
      <c r="GM664" s="253"/>
      <c r="GN664" s="253"/>
      <c r="GO664" s="253"/>
      <c r="GP664" s="253"/>
      <c r="GQ664" s="253"/>
      <c r="GR664" s="253"/>
      <c r="GS664" s="253"/>
      <c r="GT664" s="253"/>
      <c r="GU664" s="253"/>
      <c r="GV664" s="253"/>
      <c r="GW664" s="253"/>
      <c r="GX664" s="253"/>
      <c r="GY664" s="253"/>
      <c r="GZ664" s="253"/>
      <c r="HA664" s="253"/>
      <c r="HB664" s="253"/>
      <c r="HC664" s="253"/>
      <c r="HD664" s="253"/>
      <c r="HE664" s="253"/>
      <c r="HF664" s="253"/>
    </row>
    <row r="665" spans="1:214" s="312" customFormat="1" ht="15" customHeight="1" x14ac:dyDescent="0.25">
      <c r="A665" s="252"/>
      <c r="B665" s="253"/>
      <c r="C665" s="253"/>
      <c r="D665" s="253"/>
      <c r="E665" s="253"/>
      <c r="F665" s="253"/>
      <c r="G665" s="253"/>
      <c r="H665" s="253"/>
      <c r="I665" s="253"/>
      <c r="J665" s="253"/>
      <c r="K665" s="253"/>
      <c r="L665" s="253"/>
      <c r="M665" s="253"/>
      <c r="N665" s="253"/>
      <c r="O665" s="253"/>
      <c r="P665" s="253"/>
      <c r="Q665" s="253"/>
      <c r="R665" s="253"/>
      <c r="S665" s="253"/>
      <c r="T665" s="253"/>
      <c r="U665" s="253" t="s">
        <v>857</v>
      </c>
      <c r="V665" s="253"/>
      <c r="W665" s="253"/>
      <c r="X665" s="253"/>
      <c r="Y665" s="253"/>
      <c r="Z665" s="253"/>
      <c r="AA665" s="253"/>
      <c r="AB665" s="253"/>
      <c r="AC665" s="253" t="s">
        <v>320</v>
      </c>
      <c r="AD665" s="253"/>
      <c r="AE665" s="253"/>
      <c r="AF665" s="253"/>
      <c r="AG665" s="253"/>
      <c r="AH665" s="253"/>
      <c r="AI665" s="253"/>
      <c r="AJ665" s="253"/>
      <c r="AK665" s="253"/>
      <c r="AL665" s="253"/>
      <c r="AM665" s="253"/>
      <c r="AN665" s="253"/>
      <c r="AO665" s="253"/>
      <c r="AP665" s="253"/>
      <c r="AQ665" s="253"/>
      <c r="AR665" s="253"/>
      <c r="AS665" s="253"/>
      <c r="AT665" s="253"/>
      <c r="AU665" s="253"/>
      <c r="AV665" s="253"/>
      <c r="AW665" s="253"/>
      <c r="AX665" s="253"/>
      <c r="AY665" s="253"/>
      <c r="AZ665" s="253"/>
      <c r="BA665" s="253"/>
      <c r="BB665" s="253"/>
      <c r="BC665" s="253"/>
      <c r="BD665" s="253"/>
      <c r="BE665" s="253"/>
      <c r="BF665" s="253"/>
      <c r="BG665" s="253"/>
      <c r="BH665" s="253"/>
      <c r="BI665" s="253"/>
      <c r="BJ665" s="253"/>
      <c r="BK665" s="253"/>
      <c r="BL665" s="253"/>
      <c r="BM665" s="253"/>
      <c r="BN665" s="253"/>
      <c r="BO665" s="253"/>
      <c r="BP665" s="253"/>
      <c r="BQ665" s="253"/>
      <c r="BR665" s="253"/>
      <c r="BS665" s="253"/>
      <c r="BT665" s="253"/>
      <c r="BU665" s="253"/>
      <c r="BV665" s="253"/>
      <c r="BW665" s="253"/>
      <c r="BX665" s="253"/>
      <c r="BY665" s="253"/>
      <c r="BZ665" s="253"/>
      <c r="CA665" s="253"/>
      <c r="CB665" s="253"/>
      <c r="CC665" s="253"/>
      <c r="CD665" s="253"/>
      <c r="CE665" s="253"/>
      <c r="CF665" s="253"/>
      <c r="CG665" s="253"/>
      <c r="CH665" s="253"/>
      <c r="CI665" s="253"/>
      <c r="CJ665" s="253"/>
      <c r="CK665" s="253"/>
      <c r="CL665" s="253"/>
      <c r="CM665" s="253"/>
      <c r="CN665" s="253"/>
      <c r="CO665" s="253"/>
      <c r="CP665" s="253"/>
      <c r="CQ665" s="253"/>
      <c r="CR665" s="253"/>
      <c r="CS665" s="253"/>
      <c r="CT665" s="253"/>
      <c r="CU665" s="253"/>
      <c r="CV665" s="253"/>
      <c r="CW665" s="253"/>
      <c r="CX665" s="253"/>
      <c r="CY665" s="253"/>
      <c r="CZ665" s="253"/>
      <c r="DA665" s="253"/>
      <c r="DB665" s="253"/>
      <c r="DC665" s="253"/>
      <c r="DD665" s="253"/>
      <c r="DE665" s="253"/>
      <c r="DF665" s="253"/>
      <c r="DG665" s="253"/>
      <c r="DH665" s="253"/>
      <c r="DI665" s="253"/>
      <c r="DJ665" s="253"/>
      <c r="DK665" s="253"/>
      <c r="DL665" s="253"/>
      <c r="DM665" s="253"/>
      <c r="DN665" s="253"/>
      <c r="DO665" s="253"/>
      <c r="DP665" s="253"/>
      <c r="DQ665" s="253"/>
      <c r="DR665" s="253"/>
      <c r="DS665" s="253"/>
      <c r="DT665" s="253"/>
      <c r="DU665" s="253"/>
      <c r="DV665" s="253"/>
      <c r="DW665" s="253"/>
      <c r="DX665" s="253"/>
      <c r="DY665" s="253"/>
      <c r="DZ665" s="253"/>
      <c r="EA665" s="253"/>
      <c r="EB665" s="253"/>
      <c r="EC665" s="253"/>
      <c r="ED665" s="253"/>
      <c r="EE665" s="253"/>
      <c r="EF665" s="253"/>
      <c r="EG665" s="253"/>
      <c r="EH665" s="253"/>
      <c r="EI665" s="253"/>
      <c r="EJ665" s="253"/>
      <c r="EK665" s="253"/>
      <c r="EL665" s="253"/>
      <c r="EM665" s="253"/>
      <c r="EN665" s="253"/>
      <c r="EO665" s="253"/>
      <c r="EP665" s="253"/>
      <c r="EQ665" s="253"/>
      <c r="ER665" s="253"/>
      <c r="ES665" s="253"/>
      <c r="ET665" s="253"/>
      <c r="EU665" s="253"/>
      <c r="EV665" s="253"/>
      <c r="EW665" s="253"/>
      <c r="EX665" s="253"/>
      <c r="EY665" s="253"/>
      <c r="EZ665" s="253"/>
      <c r="FA665" s="253"/>
      <c r="FB665" s="253"/>
      <c r="FC665" s="253"/>
      <c r="FD665" s="253"/>
      <c r="FE665" s="253"/>
      <c r="FF665" s="253"/>
      <c r="FG665" s="253"/>
      <c r="FH665" s="253"/>
      <c r="FI665" s="253"/>
      <c r="FJ665" s="253"/>
      <c r="FK665" s="253"/>
      <c r="FL665" s="253"/>
      <c r="FM665" s="253"/>
      <c r="FN665" s="253"/>
      <c r="FO665" s="253"/>
      <c r="FP665" s="253"/>
      <c r="FQ665" s="253"/>
      <c r="FR665" s="253"/>
      <c r="FS665" s="253"/>
      <c r="FT665" s="253"/>
      <c r="FU665" s="253"/>
      <c r="FV665" s="253"/>
      <c r="FW665" s="253"/>
      <c r="FX665" s="253"/>
      <c r="FY665" s="253"/>
      <c r="FZ665" s="253"/>
      <c r="GA665" s="253"/>
      <c r="GB665" s="253"/>
      <c r="GC665" s="253"/>
      <c r="GD665" s="253"/>
      <c r="GE665" s="253"/>
      <c r="GF665" s="253"/>
      <c r="GG665" s="253"/>
      <c r="GH665" s="253"/>
      <c r="GI665" s="253"/>
      <c r="GJ665" s="253"/>
      <c r="GK665" s="253"/>
      <c r="GL665" s="253"/>
      <c r="GM665" s="253"/>
      <c r="GN665" s="253"/>
      <c r="GO665" s="253"/>
      <c r="GP665" s="253"/>
      <c r="GQ665" s="253"/>
      <c r="GR665" s="253"/>
      <c r="GS665" s="253"/>
      <c r="GT665" s="253"/>
      <c r="GU665" s="253"/>
      <c r="GV665" s="253"/>
      <c r="GW665" s="253"/>
      <c r="GX665" s="253"/>
      <c r="GY665" s="253"/>
      <c r="GZ665" s="253"/>
      <c r="HA665" s="253"/>
      <c r="HB665" s="253"/>
      <c r="HC665" s="253"/>
      <c r="HD665" s="253"/>
      <c r="HE665" s="253"/>
      <c r="HF665" s="253"/>
    </row>
    <row r="666" spans="1:214" s="312" customFormat="1" ht="15" customHeight="1" x14ac:dyDescent="0.25">
      <c r="A666" s="252"/>
      <c r="B666" s="253"/>
      <c r="C666" s="253"/>
      <c r="D666" s="253"/>
      <c r="E666" s="253"/>
      <c r="F666" s="253"/>
      <c r="G666" s="253"/>
      <c r="H666" s="253"/>
      <c r="I666" s="253"/>
      <c r="J666" s="253"/>
      <c r="K666" s="253"/>
      <c r="L666" s="253"/>
      <c r="M666" s="253"/>
      <c r="N666" s="253"/>
      <c r="O666" s="253"/>
      <c r="P666" s="253"/>
      <c r="Q666" s="253"/>
      <c r="R666" s="253"/>
      <c r="S666" s="253"/>
      <c r="T666" s="253"/>
      <c r="U666" s="253" t="s">
        <v>858</v>
      </c>
      <c r="V666" s="253"/>
      <c r="W666" s="253"/>
      <c r="X666" s="253"/>
      <c r="Y666" s="253"/>
      <c r="Z666" s="253"/>
      <c r="AA666" s="253"/>
      <c r="AB666" s="253"/>
      <c r="AC666" s="253" t="s">
        <v>320</v>
      </c>
      <c r="AD666" s="253"/>
      <c r="AE666" s="253"/>
      <c r="AF666" s="253"/>
      <c r="AG666" s="253"/>
      <c r="AH666" s="253"/>
      <c r="AI666" s="253"/>
      <c r="AJ666" s="253"/>
      <c r="AK666" s="253"/>
      <c r="AL666" s="253"/>
      <c r="AM666" s="253"/>
      <c r="AN666" s="253"/>
      <c r="AO666" s="253"/>
      <c r="AP666" s="253"/>
      <c r="AQ666" s="253"/>
      <c r="AR666" s="253"/>
      <c r="AS666" s="253"/>
      <c r="AT666" s="253"/>
      <c r="AU666" s="253"/>
      <c r="AV666" s="253"/>
      <c r="AW666" s="253"/>
      <c r="AX666" s="253"/>
      <c r="AY666" s="253"/>
      <c r="AZ666" s="253"/>
      <c r="BA666" s="253"/>
      <c r="BB666" s="253"/>
      <c r="BC666" s="253"/>
      <c r="BD666" s="253"/>
      <c r="BE666" s="253"/>
      <c r="BF666" s="253"/>
      <c r="BG666" s="253"/>
      <c r="BH666" s="253"/>
      <c r="BI666" s="253"/>
      <c r="BJ666" s="253"/>
      <c r="BK666" s="253"/>
      <c r="BL666" s="253"/>
      <c r="BM666" s="253"/>
      <c r="BN666" s="253"/>
      <c r="BO666" s="253"/>
      <c r="BP666" s="253"/>
      <c r="BQ666" s="253"/>
      <c r="BR666" s="253"/>
      <c r="BS666" s="253"/>
      <c r="BT666" s="253"/>
      <c r="BU666" s="253"/>
      <c r="BV666" s="253"/>
      <c r="BW666" s="253"/>
      <c r="BX666" s="253"/>
      <c r="BY666" s="253"/>
      <c r="BZ666" s="253"/>
      <c r="CA666" s="253"/>
      <c r="CB666" s="253"/>
      <c r="CC666" s="253"/>
      <c r="CD666" s="253"/>
      <c r="CE666" s="253"/>
      <c r="CF666" s="253"/>
      <c r="CG666" s="253"/>
      <c r="CH666" s="253"/>
      <c r="CI666" s="253"/>
      <c r="CJ666" s="253"/>
      <c r="CK666" s="253"/>
      <c r="CL666" s="253"/>
      <c r="CM666" s="253"/>
      <c r="CN666" s="253"/>
      <c r="CO666" s="253"/>
      <c r="CP666" s="253"/>
      <c r="CQ666" s="253"/>
      <c r="CR666" s="253"/>
      <c r="CS666" s="253"/>
      <c r="CT666" s="253"/>
      <c r="CU666" s="253"/>
      <c r="CV666" s="253"/>
      <c r="CW666" s="253"/>
      <c r="CX666" s="253"/>
      <c r="CY666" s="253"/>
      <c r="CZ666" s="253"/>
      <c r="DA666" s="253"/>
      <c r="DB666" s="253"/>
      <c r="DC666" s="253"/>
      <c r="DD666" s="253"/>
      <c r="DE666" s="253"/>
      <c r="DF666" s="253"/>
      <c r="DG666" s="253"/>
      <c r="DH666" s="253"/>
      <c r="DI666" s="253"/>
      <c r="DJ666" s="253"/>
      <c r="DK666" s="253"/>
      <c r="DL666" s="253"/>
      <c r="DM666" s="253"/>
      <c r="DN666" s="253"/>
      <c r="DO666" s="253"/>
      <c r="DP666" s="253"/>
      <c r="DQ666" s="253"/>
      <c r="DR666" s="253"/>
      <c r="DS666" s="253"/>
      <c r="DT666" s="253"/>
      <c r="DU666" s="253"/>
      <c r="DV666" s="253"/>
      <c r="DW666" s="253"/>
      <c r="DX666" s="253"/>
      <c r="DY666" s="253"/>
      <c r="DZ666" s="253"/>
      <c r="EA666" s="253"/>
      <c r="EB666" s="253"/>
      <c r="EC666" s="253"/>
      <c r="ED666" s="253"/>
      <c r="EE666" s="253"/>
      <c r="EF666" s="253"/>
      <c r="EG666" s="253"/>
      <c r="EH666" s="253"/>
      <c r="EI666" s="253"/>
      <c r="EJ666" s="253"/>
      <c r="EK666" s="253"/>
      <c r="EL666" s="253"/>
      <c r="EM666" s="253"/>
      <c r="EN666" s="253"/>
      <c r="EO666" s="253"/>
      <c r="EP666" s="253"/>
      <c r="EQ666" s="253"/>
      <c r="ER666" s="253"/>
      <c r="ES666" s="253"/>
      <c r="ET666" s="253"/>
      <c r="EU666" s="253"/>
      <c r="EV666" s="253"/>
      <c r="EW666" s="253"/>
      <c r="EX666" s="253"/>
      <c r="EY666" s="253"/>
      <c r="EZ666" s="253"/>
      <c r="FA666" s="253"/>
      <c r="FB666" s="253"/>
      <c r="FC666" s="253"/>
      <c r="FD666" s="253"/>
      <c r="FE666" s="253"/>
      <c r="FF666" s="253"/>
      <c r="FG666" s="253"/>
      <c r="FH666" s="253"/>
      <c r="FI666" s="253"/>
      <c r="FJ666" s="253"/>
      <c r="FK666" s="253"/>
      <c r="FL666" s="253"/>
      <c r="FM666" s="253"/>
      <c r="FN666" s="253"/>
      <c r="FO666" s="253"/>
      <c r="FP666" s="253"/>
      <c r="FQ666" s="253"/>
      <c r="FR666" s="253"/>
      <c r="FS666" s="253"/>
      <c r="FT666" s="253"/>
      <c r="FU666" s="253"/>
      <c r="FV666" s="253"/>
      <c r="FW666" s="253"/>
      <c r="FX666" s="253"/>
      <c r="FY666" s="253"/>
      <c r="FZ666" s="253"/>
      <c r="GA666" s="253"/>
      <c r="GB666" s="253"/>
      <c r="GC666" s="253"/>
      <c r="GD666" s="253"/>
      <c r="GE666" s="253"/>
      <c r="GF666" s="253"/>
      <c r="GG666" s="253"/>
      <c r="GH666" s="253"/>
      <c r="GI666" s="253"/>
      <c r="GJ666" s="253"/>
      <c r="GK666" s="253"/>
      <c r="GL666" s="253"/>
      <c r="GM666" s="253"/>
      <c r="GN666" s="253"/>
      <c r="GO666" s="253"/>
      <c r="GP666" s="253"/>
      <c r="GQ666" s="253"/>
      <c r="GR666" s="253"/>
      <c r="GS666" s="253"/>
      <c r="GT666" s="253"/>
      <c r="GU666" s="253"/>
      <c r="GV666" s="253"/>
      <c r="GW666" s="253"/>
      <c r="GX666" s="253"/>
      <c r="GY666" s="253"/>
      <c r="GZ666" s="253"/>
      <c r="HA666" s="253"/>
      <c r="HB666" s="253"/>
      <c r="HC666" s="253"/>
      <c r="HD666" s="253"/>
      <c r="HE666" s="253"/>
      <c r="HF666" s="253"/>
    </row>
    <row r="667" spans="1:214" s="312" customFormat="1" ht="15" customHeight="1" x14ac:dyDescent="0.25">
      <c r="A667" s="252"/>
      <c r="B667" s="253"/>
      <c r="C667" s="253"/>
      <c r="D667" s="253"/>
      <c r="E667" s="253"/>
      <c r="F667" s="253"/>
      <c r="G667" s="253"/>
      <c r="H667" s="253"/>
      <c r="I667" s="253"/>
      <c r="J667" s="253"/>
      <c r="K667" s="253"/>
      <c r="L667" s="253"/>
      <c r="M667" s="253"/>
      <c r="N667" s="253"/>
      <c r="O667" s="253"/>
      <c r="P667" s="253"/>
      <c r="Q667" s="253"/>
      <c r="R667" s="253"/>
      <c r="S667" s="253"/>
      <c r="T667" s="253"/>
      <c r="U667" s="253" t="s">
        <v>859</v>
      </c>
      <c r="V667" s="253"/>
      <c r="W667" s="253"/>
      <c r="X667" s="253"/>
      <c r="Y667" s="253"/>
      <c r="Z667" s="253"/>
      <c r="AA667" s="253"/>
      <c r="AB667" s="253"/>
      <c r="AC667" s="253" t="s">
        <v>329</v>
      </c>
      <c r="AD667" s="253"/>
      <c r="AE667" s="253"/>
      <c r="AF667" s="253"/>
      <c r="AG667" s="253"/>
      <c r="AH667" s="253"/>
      <c r="AI667" s="253"/>
      <c r="AJ667" s="253"/>
      <c r="AK667" s="253"/>
      <c r="AL667" s="253"/>
      <c r="AM667" s="253"/>
      <c r="AN667" s="253"/>
      <c r="AO667" s="253"/>
      <c r="AP667" s="253"/>
      <c r="AQ667" s="253"/>
      <c r="AR667" s="253"/>
      <c r="AS667" s="253"/>
      <c r="AT667" s="253"/>
      <c r="AU667" s="253"/>
      <c r="AV667" s="253"/>
      <c r="AW667" s="253"/>
      <c r="AX667" s="253"/>
      <c r="AY667" s="253"/>
      <c r="AZ667" s="253"/>
      <c r="BA667" s="253"/>
      <c r="BB667" s="253"/>
      <c r="BC667" s="253"/>
      <c r="BD667" s="253"/>
      <c r="BE667" s="253"/>
      <c r="BF667" s="253"/>
      <c r="BG667" s="253"/>
      <c r="BH667" s="253"/>
      <c r="BI667" s="253"/>
      <c r="BJ667" s="253"/>
      <c r="BK667" s="253"/>
      <c r="BL667" s="253"/>
      <c r="BM667" s="253"/>
      <c r="BN667" s="253"/>
      <c r="BO667" s="253"/>
      <c r="BP667" s="253"/>
      <c r="BQ667" s="253"/>
      <c r="BR667" s="253"/>
      <c r="BS667" s="253"/>
      <c r="BT667" s="253"/>
      <c r="BU667" s="253"/>
      <c r="BV667" s="253"/>
      <c r="BW667" s="253"/>
      <c r="BX667" s="253"/>
      <c r="BY667" s="253"/>
      <c r="BZ667" s="253"/>
      <c r="CA667" s="253"/>
      <c r="CB667" s="253"/>
      <c r="CC667" s="253"/>
      <c r="CD667" s="253"/>
      <c r="CE667" s="253"/>
      <c r="CF667" s="253"/>
      <c r="CG667" s="253"/>
      <c r="CH667" s="253"/>
      <c r="CI667" s="253"/>
      <c r="CJ667" s="253"/>
      <c r="CK667" s="253"/>
      <c r="CL667" s="253"/>
      <c r="CM667" s="253"/>
      <c r="CN667" s="253"/>
      <c r="CO667" s="253"/>
      <c r="CP667" s="253"/>
      <c r="CQ667" s="253"/>
      <c r="CR667" s="253"/>
      <c r="CS667" s="253"/>
      <c r="CT667" s="253"/>
      <c r="CU667" s="253"/>
      <c r="CV667" s="253"/>
      <c r="CW667" s="253"/>
      <c r="CX667" s="253"/>
      <c r="CY667" s="253"/>
      <c r="CZ667" s="253"/>
      <c r="DA667" s="253"/>
      <c r="DB667" s="253"/>
      <c r="DC667" s="253"/>
      <c r="DD667" s="253"/>
      <c r="DE667" s="253"/>
      <c r="DF667" s="253"/>
      <c r="DG667" s="253"/>
      <c r="DH667" s="253"/>
      <c r="DI667" s="253"/>
      <c r="DJ667" s="253"/>
      <c r="DK667" s="253"/>
      <c r="DL667" s="253"/>
      <c r="DM667" s="253"/>
      <c r="DN667" s="253"/>
      <c r="DO667" s="253"/>
      <c r="DP667" s="253"/>
      <c r="DQ667" s="253"/>
      <c r="DR667" s="253"/>
      <c r="DS667" s="253"/>
      <c r="DT667" s="253"/>
      <c r="DU667" s="253"/>
      <c r="DV667" s="253"/>
      <c r="DW667" s="253"/>
      <c r="DX667" s="253"/>
      <c r="DY667" s="253"/>
      <c r="DZ667" s="253"/>
      <c r="EA667" s="253"/>
      <c r="EB667" s="253"/>
      <c r="EC667" s="253"/>
      <c r="ED667" s="253"/>
      <c r="EE667" s="253"/>
      <c r="EF667" s="253"/>
      <c r="EG667" s="253"/>
      <c r="EH667" s="253"/>
      <c r="EI667" s="253"/>
      <c r="EJ667" s="253"/>
      <c r="EK667" s="253"/>
      <c r="EL667" s="253"/>
      <c r="EM667" s="253"/>
      <c r="EN667" s="253"/>
      <c r="EO667" s="253"/>
      <c r="EP667" s="253"/>
      <c r="EQ667" s="253"/>
      <c r="ER667" s="253"/>
      <c r="ES667" s="253"/>
      <c r="ET667" s="253"/>
      <c r="EU667" s="253"/>
      <c r="EV667" s="253"/>
      <c r="EW667" s="253"/>
      <c r="EX667" s="253"/>
      <c r="EY667" s="253"/>
      <c r="EZ667" s="253"/>
      <c r="FA667" s="253"/>
      <c r="FB667" s="253"/>
      <c r="FC667" s="253"/>
      <c r="FD667" s="253"/>
      <c r="FE667" s="253"/>
      <c r="FF667" s="253"/>
      <c r="FG667" s="253"/>
      <c r="FH667" s="253"/>
      <c r="FI667" s="253"/>
      <c r="FJ667" s="253"/>
      <c r="FK667" s="253"/>
      <c r="FL667" s="253"/>
      <c r="FM667" s="253"/>
      <c r="FN667" s="253"/>
      <c r="FO667" s="253"/>
      <c r="FP667" s="253"/>
      <c r="FQ667" s="253"/>
      <c r="FR667" s="253"/>
      <c r="FS667" s="253"/>
      <c r="FT667" s="253"/>
      <c r="FU667" s="253"/>
      <c r="FV667" s="253"/>
      <c r="FW667" s="253"/>
      <c r="FX667" s="253"/>
      <c r="FY667" s="253"/>
      <c r="FZ667" s="253"/>
      <c r="GA667" s="253"/>
      <c r="GB667" s="253"/>
      <c r="GC667" s="253"/>
      <c r="GD667" s="253"/>
      <c r="GE667" s="253"/>
      <c r="GF667" s="253"/>
      <c r="GG667" s="253"/>
      <c r="GH667" s="253"/>
      <c r="GI667" s="253"/>
      <c r="GJ667" s="253"/>
      <c r="GK667" s="253"/>
      <c r="GL667" s="253"/>
      <c r="GM667" s="253"/>
      <c r="GN667" s="253"/>
      <c r="GO667" s="253"/>
      <c r="GP667" s="253"/>
      <c r="GQ667" s="253"/>
      <c r="GR667" s="253"/>
      <c r="GS667" s="253"/>
      <c r="GT667" s="253"/>
      <c r="GU667" s="253"/>
      <c r="GV667" s="253"/>
      <c r="GW667" s="253"/>
      <c r="GX667" s="253"/>
      <c r="GY667" s="253"/>
      <c r="GZ667" s="253"/>
      <c r="HA667" s="253"/>
      <c r="HB667" s="253"/>
      <c r="HC667" s="253"/>
      <c r="HD667" s="253"/>
      <c r="HE667" s="253"/>
      <c r="HF667" s="253"/>
    </row>
    <row r="668" spans="1:214" s="312" customFormat="1" ht="15" customHeight="1" x14ac:dyDescent="0.25">
      <c r="A668" s="252"/>
      <c r="B668" s="253"/>
      <c r="C668" s="253"/>
      <c r="D668" s="253"/>
      <c r="E668" s="253"/>
      <c r="F668" s="253"/>
      <c r="G668" s="253"/>
      <c r="H668" s="253"/>
      <c r="I668" s="253"/>
      <c r="J668" s="253"/>
      <c r="K668" s="253"/>
      <c r="L668" s="253"/>
      <c r="M668" s="253"/>
      <c r="N668" s="253"/>
      <c r="O668" s="253"/>
      <c r="P668" s="253"/>
      <c r="Q668" s="253"/>
      <c r="R668" s="253"/>
      <c r="S668" s="253"/>
      <c r="T668" s="253"/>
      <c r="U668" s="253" t="s">
        <v>860</v>
      </c>
      <c r="V668" s="253"/>
      <c r="W668" s="253"/>
      <c r="X668" s="253"/>
      <c r="Y668" s="253"/>
      <c r="Z668" s="253"/>
      <c r="AA668" s="253"/>
      <c r="AB668" s="253"/>
      <c r="AC668" s="253" t="s">
        <v>357</v>
      </c>
      <c r="AD668" s="253"/>
      <c r="AE668" s="253"/>
      <c r="AF668" s="253"/>
      <c r="AG668" s="253"/>
      <c r="AH668" s="253"/>
      <c r="AI668" s="253"/>
      <c r="AJ668" s="253"/>
      <c r="AK668" s="253"/>
      <c r="AL668" s="253"/>
      <c r="AM668" s="253"/>
      <c r="AN668" s="253"/>
      <c r="AO668" s="253"/>
      <c r="AP668" s="253"/>
      <c r="AQ668" s="253"/>
      <c r="AR668" s="253"/>
      <c r="AS668" s="253"/>
      <c r="AT668" s="253"/>
      <c r="AU668" s="253"/>
      <c r="AV668" s="253"/>
      <c r="AW668" s="253"/>
      <c r="AX668" s="253"/>
      <c r="AY668" s="253"/>
      <c r="AZ668" s="253"/>
      <c r="BA668" s="253"/>
      <c r="BB668" s="253"/>
      <c r="BC668" s="253"/>
      <c r="BD668" s="253"/>
      <c r="BE668" s="253"/>
      <c r="BF668" s="253"/>
      <c r="BG668" s="253"/>
      <c r="BH668" s="253"/>
      <c r="BI668" s="253"/>
      <c r="BJ668" s="253"/>
      <c r="BK668" s="253"/>
      <c r="BL668" s="253"/>
      <c r="BM668" s="253"/>
      <c r="BN668" s="253"/>
      <c r="BO668" s="253"/>
      <c r="BP668" s="253"/>
      <c r="BQ668" s="253"/>
      <c r="BR668" s="253"/>
      <c r="BS668" s="253"/>
      <c r="BT668" s="253"/>
      <c r="BU668" s="253"/>
      <c r="BV668" s="253"/>
      <c r="BW668" s="253"/>
      <c r="BX668" s="253"/>
      <c r="BY668" s="253"/>
      <c r="BZ668" s="253"/>
      <c r="CA668" s="253"/>
      <c r="CB668" s="253"/>
      <c r="CC668" s="253"/>
      <c r="CD668" s="253"/>
      <c r="CE668" s="253"/>
      <c r="CF668" s="253"/>
      <c r="CG668" s="253"/>
      <c r="CH668" s="253"/>
      <c r="CI668" s="253"/>
      <c r="CJ668" s="253"/>
      <c r="CK668" s="253"/>
      <c r="CL668" s="253"/>
      <c r="CM668" s="253"/>
      <c r="CN668" s="253"/>
      <c r="CO668" s="253"/>
      <c r="CP668" s="253"/>
      <c r="CQ668" s="253"/>
      <c r="CR668" s="253"/>
      <c r="CS668" s="253"/>
      <c r="CT668" s="253"/>
      <c r="CU668" s="253"/>
      <c r="CV668" s="253"/>
      <c r="CW668" s="253"/>
      <c r="CX668" s="253"/>
      <c r="CY668" s="253"/>
      <c r="CZ668" s="253"/>
      <c r="DA668" s="253"/>
      <c r="DB668" s="253"/>
      <c r="DC668" s="253"/>
      <c r="DD668" s="253"/>
      <c r="DE668" s="253"/>
      <c r="DF668" s="253"/>
      <c r="DG668" s="253"/>
      <c r="DH668" s="253"/>
      <c r="DI668" s="253"/>
      <c r="DJ668" s="253"/>
      <c r="DK668" s="253"/>
      <c r="DL668" s="253"/>
      <c r="DM668" s="253"/>
      <c r="DN668" s="253"/>
      <c r="DO668" s="253"/>
      <c r="DP668" s="253"/>
      <c r="DQ668" s="253"/>
      <c r="DR668" s="253"/>
      <c r="DS668" s="253"/>
      <c r="DT668" s="253"/>
      <c r="DU668" s="253"/>
      <c r="DV668" s="253"/>
      <c r="DW668" s="253"/>
      <c r="DX668" s="253"/>
      <c r="DY668" s="253"/>
      <c r="DZ668" s="253"/>
      <c r="EA668" s="253"/>
      <c r="EB668" s="253"/>
      <c r="EC668" s="253"/>
      <c r="ED668" s="253"/>
      <c r="EE668" s="253"/>
      <c r="EF668" s="253"/>
      <c r="EG668" s="253"/>
      <c r="EH668" s="253"/>
      <c r="EI668" s="253"/>
      <c r="EJ668" s="253"/>
      <c r="EK668" s="253"/>
      <c r="EL668" s="253"/>
      <c r="EM668" s="253"/>
      <c r="EN668" s="253"/>
      <c r="EO668" s="253"/>
      <c r="EP668" s="253"/>
      <c r="EQ668" s="253"/>
      <c r="ER668" s="253"/>
      <c r="ES668" s="253"/>
      <c r="ET668" s="253"/>
      <c r="EU668" s="253"/>
      <c r="EV668" s="253"/>
      <c r="EW668" s="253"/>
      <c r="EX668" s="253"/>
      <c r="EY668" s="253"/>
      <c r="EZ668" s="253"/>
      <c r="FA668" s="253"/>
      <c r="FB668" s="253"/>
      <c r="FC668" s="253"/>
      <c r="FD668" s="253"/>
      <c r="FE668" s="253"/>
      <c r="FF668" s="253"/>
      <c r="FG668" s="253"/>
      <c r="FH668" s="253"/>
      <c r="FI668" s="253"/>
      <c r="FJ668" s="253"/>
      <c r="FK668" s="253"/>
      <c r="FL668" s="253"/>
      <c r="FM668" s="253"/>
      <c r="FN668" s="253"/>
      <c r="FO668" s="253"/>
      <c r="FP668" s="253"/>
      <c r="FQ668" s="253"/>
      <c r="FR668" s="253"/>
      <c r="FS668" s="253"/>
      <c r="FT668" s="253"/>
      <c r="FU668" s="253"/>
      <c r="FV668" s="253"/>
      <c r="FW668" s="253"/>
      <c r="FX668" s="253"/>
      <c r="FY668" s="253"/>
      <c r="FZ668" s="253"/>
      <c r="GA668" s="253"/>
      <c r="GB668" s="253"/>
      <c r="GC668" s="253"/>
      <c r="GD668" s="253"/>
      <c r="GE668" s="253"/>
      <c r="GF668" s="253"/>
      <c r="GG668" s="253"/>
      <c r="GH668" s="253"/>
      <c r="GI668" s="253"/>
      <c r="GJ668" s="253"/>
      <c r="GK668" s="253"/>
      <c r="GL668" s="253"/>
      <c r="GM668" s="253"/>
      <c r="GN668" s="253"/>
      <c r="GO668" s="253"/>
      <c r="GP668" s="253"/>
      <c r="GQ668" s="253"/>
      <c r="GR668" s="253"/>
      <c r="GS668" s="253"/>
      <c r="GT668" s="253"/>
      <c r="GU668" s="253"/>
      <c r="GV668" s="253"/>
      <c r="GW668" s="253"/>
      <c r="GX668" s="253"/>
      <c r="GY668" s="253"/>
      <c r="GZ668" s="253"/>
      <c r="HA668" s="253"/>
      <c r="HB668" s="253"/>
      <c r="HC668" s="253"/>
      <c r="HD668" s="253"/>
      <c r="HE668" s="253"/>
      <c r="HF668" s="253"/>
    </row>
    <row r="669" spans="1:214" s="312" customFormat="1" ht="15" customHeight="1" x14ac:dyDescent="0.25">
      <c r="A669" s="252"/>
      <c r="B669" s="253"/>
      <c r="C669" s="253"/>
      <c r="D669" s="253"/>
      <c r="E669" s="253"/>
      <c r="F669" s="253"/>
      <c r="G669" s="253"/>
      <c r="H669" s="253"/>
      <c r="I669" s="253"/>
      <c r="J669" s="253"/>
      <c r="K669" s="253"/>
      <c r="L669" s="253"/>
      <c r="M669" s="253"/>
      <c r="N669" s="253"/>
      <c r="O669" s="253"/>
      <c r="P669" s="253"/>
      <c r="Q669" s="253"/>
      <c r="R669" s="253"/>
      <c r="S669" s="253"/>
      <c r="T669" s="253"/>
      <c r="U669" s="253" t="s">
        <v>861</v>
      </c>
      <c r="V669" s="253"/>
      <c r="W669" s="253"/>
      <c r="X669" s="253"/>
      <c r="Y669" s="253"/>
      <c r="Z669" s="253"/>
      <c r="AA669" s="253"/>
      <c r="AB669" s="253"/>
      <c r="AC669" s="253" t="s">
        <v>318</v>
      </c>
      <c r="AD669" s="253"/>
      <c r="AE669" s="253"/>
      <c r="AF669" s="253"/>
      <c r="AG669" s="253"/>
      <c r="AH669" s="253"/>
      <c r="AI669" s="253"/>
      <c r="AJ669" s="253"/>
      <c r="AK669" s="253"/>
      <c r="AL669" s="253"/>
      <c r="AM669" s="253"/>
      <c r="AN669" s="253"/>
      <c r="AO669" s="253"/>
      <c r="AP669" s="253"/>
      <c r="AQ669" s="253"/>
      <c r="AR669" s="253"/>
      <c r="AS669" s="253"/>
      <c r="AT669" s="253"/>
      <c r="AU669" s="253"/>
      <c r="AV669" s="253"/>
      <c r="AW669" s="253"/>
      <c r="AX669" s="253"/>
      <c r="AY669" s="253"/>
      <c r="AZ669" s="253"/>
      <c r="BA669" s="253"/>
      <c r="BB669" s="253"/>
      <c r="BC669" s="253"/>
      <c r="BD669" s="253"/>
      <c r="BE669" s="253"/>
      <c r="BF669" s="253"/>
      <c r="BG669" s="253"/>
      <c r="BH669" s="253"/>
      <c r="BI669" s="253"/>
      <c r="BJ669" s="253"/>
      <c r="BK669" s="253"/>
      <c r="BL669" s="253"/>
      <c r="BM669" s="253"/>
      <c r="BN669" s="253"/>
      <c r="BO669" s="253"/>
      <c r="BP669" s="253"/>
      <c r="BQ669" s="253"/>
      <c r="BR669" s="253"/>
      <c r="BS669" s="253"/>
      <c r="BT669" s="253"/>
      <c r="BU669" s="253"/>
      <c r="BV669" s="253"/>
      <c r="BW669" s="253"/>
      <c r="BX669" s="253"/>
      <c r="BY669" s="253"/>
      <c r="BZ669" s="253"/>
      <c r="CA669" s="253"/>
      <c r="CB669" s="253"/>
      <c r="CC669" s="253"/>
      <c r="CD669" s="253"/>
      <c r="CE669" s="253"/>
      <c r="CF669" s="253"/>
      <c r="CG669" s="253"/>
      <c r="CH669" s="253"/>
      <c r="CI669" s="253"/>
      <c r="CJ669" s="253"/>
      <c r="CK669" s="253"/>
      <c r="CL669" s="253"/>
      <c r="CM669" s="253"/>
      <c r="CN669" s="253"/>
      <c r="CO669" s="253"/>
      <c r="CP669" s="253"/>
      <c r="CQ669" s="253"/>
      <c r="CR669" s="253"/>
      <c r="CS669" s="253"/>
      <c r="CT669" s="253"/>
      <c r="CU669" s="253"/>
      <c r="CV669" s="253"/>
      <c r="CW669" s="253"/>
      <c r="CX669" s="253"/>
      <c r="CY669" s="253"/>
      <c r="CZ669" s="253"/>
      <c r="DA669" s="253"/>
      <c r="DB669" s="253"/>
      <c r="DC669" s="253"/>
      <c r="DD669" s="253"/>
      <c r="DE669" s="253"/>
      <c r="DF669" s="253"/>
      <c r="DG669" s="253"/>
      <c r="DH669" s="253"/>
      <c r="DI669" s="253"/>
      <c r="DJ669" s="253"/>
      <c r="DK669" s="253"/>
      <c r="DL669" s="253"/>
      <c r="DM669" s="253"/>
      <c r="DN669" s="253"/>
      <c r="DO669" s="253"/>
      <c r="DP669" s="253"/>
      <c r="DQ669" s="253"/>
      <c r="DR669" s="253"/>
      <c r="DS669" s="253"/>
      <c r="DT669" s="253"/>
      <c r="DU669" s="253"/>
      <c r="DV669" s="253"/>
      <c r="DW669" s="253"/>
      <c r="DX669" s="253"/>
      <c r="DY669" s="253"/>
      <c r="DZ669" s="253"/>
      <c r="EA669" s="253"/>
      <c r="EB669" s="253"/>
      <c r="EC669" s="253"/>
      <c r="ED669" s="253"/>
      <c r="EE669" s="253"/>
      <c r="EF669" s="253"/>
      <c r="EG669" s="253"/>
      <c r="EH669" s="253"/>
      <c r="EI669" s="253"/>
      <c r="EJ669" s="253"/>
      <c r="EK669" s="253"/>
      <c r="EL669" s="253"/>
      <c r="EM669" s="253"/>
      <c r="EN669" s="253"/>
      <c r="EO669" s="253"/>
      <c r="EP669" s="253"/>
      <c r="EQ669" s="253"/>
      <c r="ER669" s="253"/>
      <c r="ES669" s="253"/>
      <c r="ET669" s="253"/>
      <c r="EU669" s="253"/>
      <c r="EV669" s="253"/>
      <c r="EW669" s="253"/>
      <c r="EX669" s="253"/>
      <c r="EY669" s="253"/>
      <c r="EZ669" s="253"/>
      <c r="FA669" s="253"/>
      <c r="FB669" s="253"/>
      <c r="FC669" s="253"/>
      <c r="FD669" s="253"/>
      <c r="FE669" s="253"/>
      <c r="FF669" s="253"/>
      <c r="FG669" s="253"/>
      <c r="FH669" s="253"/>
      <c r="FI669" s="253"/>
      <c r="FJ669" s="253"/>
      <c r="FK669" s="253"/>
      <c r="FL669" s="253"/>
      <c r="FM669" s="253"/>
      <c r="FN669" s="253"/>
      <c r="FO669" s="253"/>
      <c r="FP669" s="253"/>
      <c r="FQ669" s="253"/>
      <c r="FR669" s="253"/>
      <c r="FS669" s="253"/>
      <c r="FT669" s="253"/>
      <c r="FU669" s="253"/>
      <c r="FV669" s="253"/>
      <c r="FW669" s="253"/>
      <c r="FX669" s="253"/>
      <c r="FY669" s="253"/>
      <c r="FZ669" s="253"/>
      <c r="GA669" s="253"/>
      <c r="GB669" s="253"/>
      <c r="GC669" s="253"/>
      <c r="GD669" s="253"/>
      <c r="GE669" s="253"/>
      <c r="GF669" s="253"/>
      <c r="GG669" s="253"/>
      <c r="GH669" s="253"/>
      <c r="GI669" s="253"/>
      <c r="GJ669" s="253"/>
      <c r="GK669" s="253"/>
      <c r="GL669" s="253"/>
      <c r="GM669" s="253"/>
      <c r="GN669" s="253"/>
      <c r="GO669" s="253"/>
      <c r="GP669" s="253"/>
      <c r="GQ669" s="253"/>
      <c r="GR669" s="253"/>
      <c r="GS669" s="253"/>
      <c r="GT669" s="253"/>
      <c r="GU669" s="253"/>
      <c r="GV669" s="253"/>
      <c r="GW669" s="253"/>
      <c r="GX669" s="253"/>
      <c r="GY669" s="253"/>
      <c r="GZ669" s="253"/>
      <c r="HA669" s="253"/>
      <c r="HB669" s="253"/>
      <c r="HC669" s="253"/>
      <c r="HD669" s="253"/>
      <c r="HE669" s="253"/>
      <c r="HF669" s="253"/>
    </row>
    <row r="670" spans="1:214" s="312" customFormat="1" ht="15" customHeight="1" x14ac:dyDescent="0.25">
      <c r="A670" s="252"/>
      <c r="B670" s="253"/>
      <c r="C670" s="253"/>
      <c r="D670" s="253"/>
      <c r="E670" s="253"/>
      <c r="F670" s="253"/>
      <c r="G670" s="253"/>
      <c r="H670" s="253"/>
      <c r="I670" s="253"/>
      <c r="J670" s="253"/>
      <c r="K670" s="253"/>
      <c r="L670" s="253"/>
      <c r="M670" s="253"/>
      <c r="N670" s="253"/>
      <c r="O670" s="253"/>
      <c r="P670" s="253"/>
      <c r="Q670" s="253"/>
      <c r="R670" s="253"/>
      <c r="S670" s="253"/>
      <c r="T670" s="253"/>
      <c r="U670" s="253" t="s">
        <v>862</v>
      </c>
      <c r="V670" s="253"/>
      <c r="W670" s="253"/>
      <c r="X670" s="253"/>
      <c r="Y670" s="253"/>
      <c r="Z670" s="253"/>
      <c r="AA670" s="253"/>
      <c r="AB670" s="253"/>
      <c r="AC670" s="253" t="s">
        <v>373</v>
      </c>
      <c r="AD670" s="253"/>
      <c r="AE670" s="253"/>
      <c r="AF670" s="253"/>
      <c r="AG670" s="253"/>
      <c r="AH670" s="253"/>
      <c r="AI670" s="253"/>
      <c r="AJ670" s="253"/>
      <c r="AK670" s="253"/>
      <c r="AL670" s="253"/>
      <c r="AM670" s="253"/>
      <c r="AN670" s="253"/>
      <c r="AO670" s="253"/>
      <c r="AP670" s="253"/>
      <c r="AQ670" s="253"/>
      <c r="AR670" s="253"/>
      <c r="AS670" s="253"/>
      <c r="AT670" s="253"/>
      <c r="AU670" s="253"/>
      <c r="AV670" s="253"/>
      <c r="AW670" s="253"/>
      <c r="AX670" s="253"/>
      <c r="AY670" s="253"/>
      <c r="AZ670" s="253"/>
      <c r="BA670" s="253"/>
      <c r="BB670" s="253"/>
      <c r="BC670" s="253"/>
      <c r="BD670" s="253"/>
      <c r="BE670" s="253"/>
      <c r="BF670" s="253"/>
      <c r="BG670" s="253"/>
      <c r="BH670" s="253"/>
      <c r="BI670" s="253"/>
      <c r="BJ670" s="253"/>
      <c r="BK670" s="253"/>
      <c r="BL670" s="253"/>
      <c r="BM670" s="253"/>
      <c r="BN670" s="253"/>
      <c r="BO670" s="253"/>
      <c r="BP670" s="253"/>
      <c r="BQ670" s="253"/>
      <c r="BR670" s="253"/>
      <c r="BS670" s="253"/>
      <c r="BT670" s="253"/>
      <c r="BU670" s="253"/>
      <c r="BV670" s="253"/>
      <c r="BW670" s="253"/>
      <c r="BX670" s="253"/>
      <c r="BY670" s="253"/>
      <c r="BZ670" s="253"/>
      <c r="CA670" s="253"/>
      <c r="CB670" s="253"/>
      <c r="CC670" s="253"/>
      <c r="CD670" s="253"/>
      <c r="CE670" s="253"/>
      <c r="CF670" s="253"/>
      <c r="CG670" s="253"/>
      <c r="CH670" s="253"/>
      <c r="CI670" s="253"/>
      <c r="CJ670" s="253"/>
      <c r="CK670" s="253"/>
      <c r="CL670" s="253"/>
      <c r="CM670" s="253"/>
      <c r="CN670" s="253"/>
      <c r="CO670" s="253"/>
      <c r="CP670" s="253"/>
      <c r="CQ670" s="253"/>
      <c r="CR670" s="253"/>
      <c r="CS670" s="253"/>
      <c r="CT670" s="253"/>
      <c r="CU670" s="253"/>
      <c r="CV670" s="253"/>
      <c r="CW670" s="253"/>
      <c r="CX670" s="253"/>
      <c r="CY670" s="253"/>
      <c r="CZ670" s="253"/>
      <c r="DA670" s="253"/>
      <c r="DB670" s="253"/>
      <c r="DC670" s="253"/>
      <c r="DD670" s="253"/>
      <c r="DE670" s="253"/>
      <c r="DF670" s="253"/>
      <c r="DG670" s="253"/>
      <c r="DH670" s="253"/>
      <c r="DI670" s="253"/>
      <c r="DJ670" s="253"/>
      <c r="DK670" s="253"/>
      <c r="DL670" s="253"/>
      <c r="DM670" s="253"/>
      <c r="DN670" s="253"/>
      <c r="DO670" s="253"/>
      <c r="DP670" s="253"/>
      <c r="DQ670" s="253"/>
      <c r="DR670" s="253"/>
      <c r="DS670" s="253"/>
      <c r="DT670" s="253"/>
      <c r="DU670" s="253"/>
      <c r="DV670" s="253"/>
      <c r="DW670" s="253"/>
      <c r="DX670" s="253"/>
      <c r="DY670" s="253"/>
      <c r="DZ670" s="253"/>
      <c r="EA670" s="253"/>
      <c r="EB670" s="253"/>
      <c r="EC670" s="253"/>
      <c r="ED670" s="253"/>
      <c r="EE670" s="253"/>
      <c r="EF670" s="253"/>
      <c r="EG670" s="253"/>
      <c r="EH670" s="253"/>
      <c r="EI670" s="253"/>
      <c r="EJ670" s="253"/>
      <c r="EK670" s="253"/>
      <c r="EL670" s="253"/>
      <c r="EM670" s="253"/>
      <c r="EN670" s="253"/>
      <c r="EO670" s="253"/>
      <c r="EP670" s="253"/>
      <c r="EQ670" s="253"/>
      <c r="ER670" s="253"/>
      <c r="ES670" s="253"/>
      <c r="ET670" s="253"/>
      <c r="EU670" s="253"/>
      <c r="EV670" s="253"/>
      <c r="EW670" s="253"/>
      <c r="EX670" s="253"/>
      <c r="EY670" s="253"/>
      <c r="EZ670" s="253"/>
      <c r="FA670" s="253"/>
      <c r="FB670" s="253"/>
      <c r="FC670" s="253"/>
      <c r="FD670" s="253"/>
      <c r="FE670" s="253"/>
      <c r="FF670" s="253"/>
      <c r="FG670" s="253"/>
      <c r="FH670" s="253"/>
      <c r="FI670" s="253"/>
      <c r="FJ670" s="253"/>
      <c r="FK670" s="253"/>
      <c r="FL670" s="253"/>
      <c r="FM670" s="253"/>
      <c r="FN670" s="253"/>
      <c r="FO670" s="253"/>
      <c r="FP670" s="253"/>
      <c r="FQ670" s="253"/>
      <c r="FR670" s="253"/>
      <c r="FS670" s="253"/>
      <c r="FT670" s="253"/>
      <c r="FU670" s="253"/>
      <c r="FV670" s="253"/>
      <c r="FW670" s="253"/>
      <c r="FX670" s="253"/>
      <c r="FY670" s="253"/>
      <c r="FZ670" s="253"/>
      <c r="GA670" s="253"/>
      <c r="GB670" s="253"/>
      <c r="GC670" s="253"/>
      <c r="GD670" s="253"/>
      <c r="GE670" s="253"/>
      <c r="GF670" s="253"/>
      <c r="GG670" s="253"/>
      <c r="GH670" s="253"/>
      <c r="GI670" s="253"/>
      <c r="GJ670" s="253"/>
      <c r="GK670" s="253"/>
      <c r="GL670" s="253"/>
      <c r="GM670" s="253"/>
      <c r="GN670" s="253"/>
      <c r="GO670" s="253"/>
      <c r="GP670" s="253"/>
      <c r="GQ670" s="253"/>
      <c r="GR670" s="253"/>
      <c r="GS670" s="253"/>
      <c r="GT670" s="253"/>
      <c r="GU670" s="253"/>
      <c r="GV670" s="253"/>
      <c r="GW670" s="253"/>
      <c r="GX670" s="253"/>
      <c r="GY670" s="253"/>
      <c r="GZ670" s="253"/>
      <c r="HA670" s="253"/>
      <c r="HB670" s="253"/>
      <c r="HC670" s="253"/>
      <c r="HD670" s="253"/>
      <c r="HE670" s="253"/>
      <c r="HF670" s="253"/>
    </row>
    <row r="671" spans="1:214" s="312" customFormat="1" ht="15" customHeight="1" x14ac:dyDescent="0.25">
      <c r="A671" s="252"/>
      <c r="B671" s="253"/>
      <c r="C671" s="253"/>
      <c r="D671" s="253"/>
      <c r="E671" s="253"/>
      <c r="F671" s="253"/>
      <c r="G671" s="253"/>
      <c r="H671" s="253"/>
      <c r="I671" s="253"/>
      <c r="J671" s="253"/>
      <c r="K671" s="253"/>
      <c r="L671" s="253"/>
      <c r="M671" s="253"/>
      <c r="N671" s="253"/>
      <c r="O671" s="253"/>
      <c r="P671" s="253"/>
      <c r="Q671" s="253"/>
      <c r="R671" s="253"/>
      <c r="S671" s="253"/>
      <c r="T671" s="253"/>
      <c r="U671" s="253" t="s">
        <v>863</v>
      </c>
      <c r="V671" s="253"/>
      <c r="W671" s="253"/>
      <c r="X671" s="253"/>
      <c r="Y671" s="253"/>
      <c r="Z671" s="253"/>
      <c r="AA671" s="253"/>
      <c r="AB671" s="253"/>
      <c r="AC671" s="253" t="s">
        <v>332</v>
      </c>
      <c r="AD671" s="253"/>
      <c r="AE671" s="253"/>
      <c r="AF671" s="253"/>
      <c r="AG671" s="253"/>
      <c r="AH671" s="253"/>
      <c r="AI671" s="253"/>
      <c r="AJ671" s="253"/>
      <c r="AK671" s="253"/>
      <c r="AL671" s="253"/>
      <c r="AM671" s="253"/>
      <c r="AN671" s="253"/>
      <c r="AO671" s="253"/>
      <c r="AP671" s="253"/>
      <c r="AQ671" s="253"/>
      <c r="AR671" s="253"/>
      <c r="AS671" s="253"/>
      <c r="AT671" s="253"/>
      <c r="AU671" s="253"/>
      <c r="AV671" s="253"/>
      <c r="AW671" s="253"/>
      <c r="AX671" s="253"/>
      <c r="AY671" s="253"/>
      <c r="AZ671" s="253"/>
      <c r="BA671" s="253"/>
      <c r="BB671" s="253"/>
      <c r="BC671" s="253"/>
      <c r="BD671" s="253"/>
      <c r="BE671" s="253"/>
      <c r="BF671" s="253"/>
      <c r="BG671" s="253"/>
      <c r="BH671" s="253"/>
      <c r="BI671" s="253"/>
      <c r="BJ671" s="253"/>
      <c r="BK671" s="253"/>
      <c r="BL671" s="253"/>
      <c r="BM671" s="253"/>
      <c r="BN671" s="253"/>
      <c r="BO671" s="253"/>
      <c r="BP671" s="253"/>
      <c r="BQ671" s="253"/>
      <c r="BR671" s="253"/>
      <c r="BS671" s="253"/>
      <c r="BT671" s="253"/>
      <c r="BU671" s="253"/>
      <c r="BV671" s="253"/>
      <c r="BW671" s="253"/>
      <c r="BX671" s="253"/>
      <c r="BY671" s="253"/>
      <c r="BZ671" s="253"/>
      <c r="CA671" s="253"/>
      <c r="CB671" s="253"/>
      <c r="CC671" s="253"/>
      <c r="CD671" s="253"/>
      <c r="CE671" s="253"/>
      <c r="CF671" s="253"/>
      <c r="CG671" s="253"/>
      <c r="CH671" s="253"/>
      <c r="CI671" s="253"/>
      <c r="CJ671" s="253"/>
      <c r="CK671" s="253"/>
      <c r="CL671" s="253"/>
      <c r="CM671" s="253"/>
      <c r="CN671" s="253"/>
      <c r="CO671" s="253"/>
      <c r="CP671" s="253"/>
      <c r="CQ671" s="253"/>
      <c r="CR671" s="253"/>
      <c r="CS671" s="253"/>
      <c r="CT671" s="253"/>
      <c r="CU671" s="253"/>
      <c r="CV671" s="253"/>
      <c r="CW671" s="253"/>
      <c r="CX671" s="253"/>
      <c r="CY671" s="253"/>
      <c r="CZ671" s="253"/>
      <c r="DA671" s="253"/>
      <c r="DB671" s="253"/>
      <c r="DC671" s="253"/>
      <c r="DD671" s="253"/>
      <c r="DE671" s="253"/>
      <c r="DF671" s="253"/>
      <c r="DG671" s="253"/>
      <c r="DH671" s="253"/>
      <c r="DI671" s="253"/>
      <c r="DJ671" s="253"/>
      <c r="DK671" s="253"/>
      <c r="DL671" s="253"/>
      <c r="DM671" s="253"/>
      <c r="DN671" s="253"/>
      <c r="DO671" s="253"/>
      <c r="DP671" s="253"/>
      <c r="DQ671" s="253"/>
      <c r="DR671" s="253"/>
      <c r="DS671" s="253"/>
      <c r="DT671" s="253"/>
      <c r="DU671" s="253"/>
      <c r="DV671" s="253"/>
      <c r="DW671" s="253"/>
      <c r="DX671" s="253"/>
      <c r="DY671" s="253"/>
      <c r="DZ671" s="253"/>
      <c r="EA671" s="253"/>
      <c r="EB671" s="253"/>
      <c r="EC671" s="253"/>
      <c r="ED671" s="253"/>
      <c r="EE671" s="253"/>
      <c r="EF671" s="253"/>
      <c r="EG671" s="253"/>
      <c r="EH671" s="253"/>
      <c r="EI671" s="253"/>
      <c r="EJ671" s="253"/>
      <c r="EK671" s="253"/>
      <c r="EL671" s="253"/>
      <c r="EM671" s="253"/>
      <c r="EN671" s="253"/>
      <c r="EO671" s="253"/>
      <c r="EP671" s="253"/>
      <c r="EQ671" s="253"/>
      <c r="ER671" s="253"/>
      <c r="ES671" s="253"/>
      <c r="ET671" s="253"/>
      <c r="EU671" s="253"/>
      <c r="EV671" s="253"/>
      <c r="EW671" s="253"/>
      <c r="EX671" s="253"/>
      <c r="EY671" s="253"/>
      <c r="EZ671" s="253"/>
      <c r="FA671" s="253"/>
      <c r="FB671" s="253"/>
      <c r="FC671" s="253"/>
      <c r="FD671" s="253"/>
      <c r="FE671" s="253"/>
      <c r="FF671" s="253"/>
      <c r="FG671" s="253"/>
      <c r="FH671" s="253"/>
      <c r="FI671" s="253"/>
      <c r="FJ671" s="253"/>
      <c r="FK671" s="253"/>
      <c r="FL671" s="253"/>
      <c r="FM671" s="253"/>
      <c r="FN671" s="253"/>
      <c r="FO671" s="253"/>
      <c r="FP671" s="253"/>
      <c r="FQ671" s="253"/>
      <c r="FR671" s="253"/>
      <c r="FS671" s="253"/>
      <c r="FT671" s="253"/>
      <c r="FU671" s="253"/>
      <c r="FV671" s="253"/>
      <c r="FW671" s="253"/>
      <c r="FX671" s="253"/>
      <c r="FY671" s="253"/>
      <c r="FZ671" s="253"/>
      <c r="GA671" s="253"/>
      <c r="GB671" s="253"/>
      <c r="GC671" s="253"/>
      <c r="GD671" s="253"/>
      <c r="GE671" s="253"/>
      <c r="GF671" s="253"/>
      <c r="GG671" s="253"/>
      <c r="GH671" s="253"/>
      <c r="GI671" s="253"/>
      <c r="GJ671" s="253"/>
      <c r="GK671" s="253"/>
      <c r="GL671" s="253"/>
      <c r="GM671" s="253"/>
      <c r="GN671" s="253"/>
      <c r="GO671" s="253"/>
      <c r="GP671" s="253"/>
      <c r="GQ671" s="253"/>
      <c r="GR671" s="253"/>
      <c r="GS671" s="253"/>
      <c r="GT671" s="253"/>
      <c r="GU671" s="253"/>
      <c r="GV671" s="253"/>
      <c r="GW671" s="253"/>
      <c r="GX671" s="253"/>
      <c r="GY671" s="253"/>
      <c r="GZ671" s="253"/>
      <c r="HA671" s="253"/>
      <c r="HB671" s="253"/>
      <c r="HC671" s="253"/>
      <c r="HD671" s="253"/>
      <c r="HE671" s="253"/>
      <c r="HF671" s="253"/>
    </row>
    <row r="672" spans="1:214" s="312" customFormat="1" ht="15" customHeight="1" x14ac:dyDescent="0.25">
      <c r="A672" s="252"/>
      <c r="B672" s="253"/>
      <c r="C672" s="253"/>
      <c r="D672" s="253"/>
      <c r="E672" s="253"/>
      <c r="F672" s="253"/>
      <c r="G672" s="253"/>
      <c r="H672" s="253"/>
      <c r="I672" s="253"/>
      <c r="J672" s="253"/>
      <c r="K672" s="253"/>
      <c r="L672" s="253"/>
      <c r="M672" s="253"/>
      <c r="N672" s="253"/>
      <c r="O672" s="253"/>
      <c r="P672" s="253"/>
      <c r="Q672" s="253"/>
      <c r="R672" s="253"/>
      <c r="S672" s="253"/>
      <c r="T672" s="253"/>
      <c r="U672" s="253" t="s">
        <v>864</v>
      </c>
      <c r="V672" s="253"/>
      <c r="W672" s="253"/>
      <c r="X672" s="253"/>
      <c r="Y672" s="253"/>
      <c r="Z672" s="253"/>
      <c r="AA672" s="253"/>
      <c r="AB672" s="253"/>
      <c r="AC672" s="253" t="s">
        <v>332</v>
      </c>
      <c r="AD672" s="253"/>
      <c r="AE672" s="253"/>
      <c r="AF672" s="253"/>
      <c r="AG672" s="253"/>
      <c r="AH672" s="253"/>
      <c r="AI672" s="253"/>
      <c r="AJ672" s="253"/>
      <c r="AK672" s="253"/>
      <c r="AL672" s="253"/>
      <c r="AM672" s="253"/>
      <c r="AN672" s="253"/>
      <c r="AO672" s="253"/>
      <c r="AP672" s="253"/>
      <c r="AQ672" s="253"/>
      <c r="AR672" s="253"/>
      <c r="AS672" s="253"/>
      <c r="AT672" s="253"/>
      <c r="AU672" s="253"/>
      <c r="AV672" s="253"/>
      <c r="AW672" s="253"/>
      <c r="AX672" s="253"/>
      <c r="AY672" s="253"/>
      <c r="AZ672" s="253"/>
      <c r="BA672" s="253"/>
      <c r="BB672" s="253"/>
      <c r="BC672" s="253"/>
      <c r="BD672" s="253"/>
      <c r="BE672" s="253"/>
      <c r="BF672" s="253"/>
      <c r="BG672" s="253"/>
      <c r="BH672" s="253"/>
      <c r="BI672" s="253"/>
      <c r="BJ672" s="253"/>
      <c r="BK672" s="253"/>
      <c r="BL672" s="253"/>
      <c r="BM672" s="253"/>
      <c r="BN672" s="253"/>
      <c r="BO672" s="253"/>
      <c r="BP672" s="253"/>
      <c r="BQ672" s="253"/>
      <c r="BR672" s="253"/>
      <c r="BS672" s="253"/>
      <c r="BT672" s="253"/>
      <c r="BU672" s="253"/>
      <c r="BV672" s="253"/>
      <c r="BW672" s="253"/>
      <c r="BX672" s="253"/>
      <c r="BY672" s="253"/>
      <c r="BZ672" s="253"/>
      <c r="CA672" s="253"/>
      <c r="CB672" s="253"/>
      <c r="CC672" s="253"/>
      <c r="CD672" s="253"/>
      <c r="CE672" s="253"/>
      <c r="CF672" s="253"/>
      <c r="CG672" s="253"/>
      <c r="CH672" s="253"/>
      <c r="CI672" s="253"/>
      <c r="CJ672" s="253"/>
      <c r="CK672" s="253"/>
      <c r="CL672" s="253"/>
      <c r="CM672" s="253"/>
      <c r="CN672" s="253"/>
      <c r="CO672" s="253"/>
      <c r="CP672" s="253"/>
      <c r="CQ672" s="253"/>
      <c r="CR672" s="253"/>
      <c r="CS672" s="253"/>
      <c r="CT672" s="253"/>
      <c r="CU672" s="253"/>
      <c r="CV672" s="253"/>
      <c r="CW672" s="253"/>
      <c r="CX672" s="253"/>
      <c r="CY672" s="253"/>
      <c r="CZ672" s="253"/>
      <c r="DA672" s="253"/>
      <c r="DB672" s="253"/>
      <c r="DC672" s="253"/>
      <c r="DD672" s="253"/>
      <c r="DE672" s="253"/>
      <c r="DF672" s="253"/>
      <c r="DG672" s="253"/>
      <c r="DH672" s="253"/>
      <c r="DI672" s="253"/>
      <c r="DJ672" s="253"/>
      <c r="DK672" s="253"/>
      <c r="DL672" s="253"/>
      <c r="DM672" s="253"/>
      <c r="DN672" s="253"/>
      <c r="DO672" s="253"/>
      <c r="DP672" s="253"/>
      <c r="DQ672" s="253"/>
      <c r="DR672" s="253"/>
      <c r="DS672" s="253"/>
      <c r="DT672" s="253"/>
      <c r="DU672" s="253"/>
      <c r="DV672" s="253"/>
      <c r="DW672" s="253"/>
      <c r="DX672" s="253"/>
      <c r="DY672" s="253"/>
      <c r="DZ672" s="253"/>
      <c r="EA672" s="253"/>
      <c r="EB672" s="253"/>
      <c r="EC672" s="253"/>
      <c r="ED672" s="253"/>
      <c r="EE672" s="253"/>
      <c r="EF672" s="253"/>
      <c r="EG672" s="253"/>
      <c r="EH672" s="253"/>
      <c r="EI672" s="253"/>
      <c r="EJ672" s="253"/>
      <c r="EK672" s="253"/>
      <c r="EL672" s="253"/>
      <c r="EM672" s="253"/>
      <c r="EN672" s="253"/>
      <c r="EO672" s="253"/>
      <c r="EP672" s="253"/>
      <c r="EQ672" s="253"/>
      <c r="ER672" s="253"/>
      <c r="ES672" s="253"/>
      <c r="ET672" s="253"/>
      <c r="EU672" s="253"/>
      <c r="EV672" s="253"/>
      <c r="EW672" s="253"/>
      <c r="EX672" s="253"/>
      <c r="EY672" s="253"/>
      <c r="EZ672" s="253"/>
      <c r="FA672" s="253"/>
      <c r="FB672" s="253"/>
      <c r="FC672" s="253"/>
      <c r="FD672" s="253"/>
      <c r="FE672" s="253"/>
      <c r="FF672" s="253"/>
      <c r="FG672" s="253"/>
      <c r="FH672" s="253"/>
      <c r="FI672" s="253"/>
      <c r="FJ672" s="253"/>
      <c r="FK672" s="253"/>
      <c r="FL672" s="253"/>
      <c r="FM672" s="253"/>
      <c r="FN672" s="253"/>
      <c r="FO672" s="253"/>
      <c r="FP672" s="253"/>
      <c r="FQ672" s="253"/>
      <c r="FR672" s="253"/>
      <c r="FS672" s="253"/>
      <c r="FT672" s="253"/>
      <c r="FU672" s="253"/>
      <c r="FV672" s="253"/>
      <c r="FW672" s="253"/>
      <c r="FX672" s="253"/>
      <c r="FY672" s="253"/>
      <c r="FZ672" s="253"/>
      <c r="GA672" s="253"/>
      <c r="GB672" s="253"/>
      <c r="GC672" s="253"/>
      <c r="GD672" s="253"/>
      <c r="GE672" s="253"/>
      <c r="GF672" s="253"/>
      <c r="GG672" s="253"/>
      <c r="GH672" s="253"/>
      <c r="GI672" s="253"/>
      <c r="GJ672" s="253"/>
      <c r="GK672" s="253"/>
      <c r="GL672" s="253"/>
      <c r="GM672" s="253"/>
      <c r="GN672" s="253"/>
      <c r="GO672" s="253"/>
      <c r="GP672" s="253"/>
      <c r="GQ672" s="253"/>
      <c r="GR672" s="253"/>
      <c r="GS672" s="253"/>
      <c r="GT672" s="253"/>
      <c r="GU672" s="253"/>
      <c r="GV672" s="253"/>
      <c r="GW672" s="253"/>
      <c r="GX672" s="253"/>
      <c r="GY672" s="253"/>
      <c r="GZ672" s="253"/>
      <c r="HA672" s="253"/>
      <c r="HB672" s="253"/>
      <c r="HC672" s="253"/>
      <c r="HD672" s="253"/>
      <c r="HE672" s="253"/>
      <c r="HF672" s="253"/>
    </row>
    <row r="673" spans="1:214" s="312" customFormat="1" ht="15" customHeight="1" x14ac:dyDescent="0.25">
      <c r="A673" s="252"/>
      <c r="B673" s="253"/>
      <c r="C673" s="253"/>
      <c r="D673" s="253"/>
      <c r="E673" s="253"/>
      <c r="F673" s="253"/>
      <c r="G673" s="253"/>
      <c r="H673" s="253"/>
      <c r="I673" s="253"/>
      <c r="J673" s="253"/>
      <c r="K673" s="253"/>
      <c r="L673" s="253"/>
      <c r="M673" s="253"/>
      <c r="N673" s="253"/>
      <c r="O673" s="253"/>
      <c r="P673" s="253"/>
      <c r="Q673" s="253"/>
      <c r="R673" s="253"/>
      <c r="S673" s="253"/>
      <c r="T673" s="253"/>
      <c r="U673" s="253" t="s">
        <v>865</v>
      </c>
      <c r="V673" s="253"/>
      <c r="W673" s="253"/>
      <c r="X673" s="253"/>
      <c r="Y673" s="253"/>
      <c r="Z673" s="253"/>
      <c r="AA673" s="253"/>
      <c r="AB673" s="253"/>
      <c r="AC673" s="253" t="s">
        <v>357</v>
      </c>
      <c r="AD673" s="253"/>
      <c r="AE673" s="253"/>
      <c r="AF673" s="253"/>
      <c r="AG673" s="253"/>
      <c r="AH673" s="253"/>
      <c r="AI673" s="253"/>
      <c r="AJ673" s="253"/>
      <c r="AK673" s="253"/>
      <c r="AL673" s="253"/>
      <c r="AM673" s="253"/>
      <c r="AN673" s="253"/>
      <c r="AO673" s="253"/>
      <c r="AP673" s="253"/>
      <c r="AQ673" s="253"/>
      <c r="AR673" s="253"/>
      <c r="AS673" s="253"/>
      <c r="AT673" s="253"/>
      <c r="AU673" s="253"/>
      <c r="AV673" s="253"/>
      <c r="AW673" s="253"/>
      <c r="AX673" s="253"/>
      <c r="AY673" s="253"/>
      <c r="AZ673" s="253"/>
      <c r="BA673" s="253"/>
      <c r="BB673" s="253"/>
      <c r="BC673" s="253"/>
      <c r="BD673" s="253"/>
      <c r="BE673" s="253"/>
      <c r="BF673" s="253"/>
      <c r="BG673" s="253"/>
      <c r="BH673" s="253"/>
      <c r="BI673" s="253"/>
      <c r="BJ673" s="253"/>
      <c r="BK673" s="253"/>
      <c r="BL673" s="253"/>
      <c r="BM673" s="253"/>
      <c r="BN673" s="253"/>
      <c r="BO673" s="253"/>
      <c r="BP673" s="253"/>
      <c r="BQ673" s="253"/>
      <c r="BR673" s="253"/>
      <c r="BS673" s="253"/>
      <c r="BT673" s="253"/>
      <c r="BU673" s="253"/>
      <c r="BV673" s="253"/>
      <c r="BW673" s="253"/>
      <c r="BX673" s="253"/>
      <c r="BY673" s="253"/>
      <c r="BZ673" s="253"/>
      <c r="CA673" s="253"/>
      <c r="CB673" s="253"/>
      <c r="CC673" s="253"/>
      <c r="CD673" s="253"/>
      <c r="CE673" s="253"/>
      <c r="CF673" s="253"/>
      <c r="CG673" s="253"/>
      <c r="CH673" s="253"/>
      <c r="CI673" s="253"/>
      <c r="CJ673" s="253"/>
      <c r="CK673" s="253"/>
      <c r="CL673" s="253"/>
      <c r="CM673" s="253"/>
      <c r="CN673" s="253"/>
      <c r="CO673" s="253"/>
      <c r="CP673" s="253"/>
      <c r="CQ673" s="253"/>
      <c r="CR673" s="253"/>
      <c r="CS673" s="253"/>
      <c r="CT673" s="253"/>
      <c r="CU673" s="253"/>
      <c r="CV673" s="253"/>
      <c r="CW673" s="253"/>
      <c r="CX673" s="253"/>
      <c r="CY673" s="253"/>
      <c r="CZ673" s="253"/>
      <c r="DA673" s="253"/>
      <c r="DB673" s="253"/>
      <c r="DC673" s="253"/>
      <c r="DD673" s="253"/>
      <c r="DE673" s="253"/>
      <c r="DF673" s="253"/>
      <c r="DG673" s="253"/>
      <c r="DH673" s="253"/>
      <c r="DI673" s="253"/>
      <c r="DJ673" s="253"/>
      <c r="DK673" s="253"/>
      <c r="DL673" s="253"/>
      <c r="DM673" s="253"/>
      <c r="DN673" s="253"/>
      <c r="DO673" s="253"/>
      <c r="DP673" s="253"/>
      <c r="DQ673" s="253"/>
      <c r="DR673" s="253"/>
      <c r="DS673" s="253"/>
      <c r="DT673" s="253"/>
      <c r="DU673" s="253"/>
      <c r="DV673" s="253"/>
      <c r="DW673" s="253"/>
      <c r="DX673" s="253"/>
      <c r="DY673" s="253"/>
      <c r="DZ673" s="253"/>
      <c r="EA673" s="253"/>
      <c r="EB673" s="253"/>
      <c r="EC673" s="253"/>
      <c r="ED673" s="253"/>
      <c r="EE673" s="253"/>
      <c r="EF673" s="253"/>
      <c r="EG673" s="253"/>
      <c r="EH673" s="253"/>
      <c r="EI673" s="253"/>
      <c r="EJ673" s="253"/>
      <c r="EK673" s="253"/>
      <c r="EL673" s="253"/>
      <c r="EM673" s="253"/>
      <c r="EN673" s="253"/>
      <c r="EO673" s="253"/>
      <c r="EP673" s="253"/>
      <c r="EQ673" s="253"/>
      <c r="ER673" s="253"/>
      <c r="ES673" s="253"/>
      <c r="ET673" s="253"/>
      <c r="EU673" s="253"/>
      <c r="EV673" s="253"/>
      <c r="EW673" s="253"/>
      <c r="EX673" s="253"/>
      <c r="EY673" s="253"/>
      <c r="EZ673" s="253"/>
      <c r="FA673" s="253"/>
      <c r="FB673" s="253"/>
      <c r="FC673" s="253"/>
      <c r="FD673" s="253"/>
      <c r="FE673" s="253"/>
      <c r="FF673" s="253"/>
      <c r="FG673" s="253"/>
      <c r="FH673" s="253"/>
      <c r="FI673" s="253"/>
      <c r="FJ673" s="253"/>
      <c r="FK673" s="253"/>
      <c r="FL673" s="253"/>
      <c r="FM673" s="253"/>
      <c r="FN673" s="253"/>
      <c r="FO673" s="253"/>
      <c r="FP673" s="253"/>
      <c r="FQ673" s="253"/>
      <c r="FR673" s="253"/>
      <c r="FS673" s="253"/>
      <c r="FT673" s="253"/>
      <c r="FU673" s="253"/>
      <c r="FV673" s="253"/>
      <c r="FW673" s="253"/>
      <c r="FX673" s="253"/>
      <c r="FY673" s="253"/>
      <c r="FZ673" s="253"/>
      <c r="GA673" s="253"/>
      <c r="GB673" s="253"/>
      <c r="GC673" s="253"/>
      <c r="GD673" s="253"/>
      <c r="GE673" s="253"/>
      <c r="GF673" s="253"/>
      <c r="GG673" s="253"/>
      <c r="GH673" s="253"/>
      <c r="GI673" s="253"/>
      <c r="GJ673" s="253"/>
      <c r="GK673" s="253"/>
      <c r="GL673" s="253"/>
      <c r="GM673" s="253"/>
      <c r="GN673" s="253"/>
      <c r="GO673" s="253"/>
      <c r="GP673" s="253"/>
      <c r="GQ673" s="253"/>
      <c r="GR673" s="253"/>
      <c r="GS673" s="253"/>
      <c r="GT673" s="253"/>
      <c r="GU673" s="253"/>
      <c r="GV673" s="253"/>
      <c r="GW673" s="253"/>
      <c r="GX673" s="253"/>
      <c r="GY673" s="253"/>
      <c r="GZ673" s="253"/>
      <c r="HA673" s="253"/>
      <c r="HB673" s="253"/>
      <c r="HC673" s="253"/>
      <c r="HD673" s="253"/>
      <c r="HE673" s="253"/>
      <c r="HF673" s="253"/>
    </row>
    <row r="674" spans="1:214" s="312" customFormat="1" ht="15" customHeight="1" x14ac:dyDescent="0.25">
      <c r="A674" s="252"/>
      <c r="B674" s="253"/>
      <c r="C674" s="253"/>
      <c r="D674" s="253"/>
      <c r="E674" s="253"/>
      <c r="F674" s="253"/>
      <c r="G674" s="253"/>
      <c r="H674" s="253"/>
      <c r="I674" s="253"/>
      <c r="J674" s="253"/>
      <c r="K674" s="253"/>
      <c r="L674" s="253"/>
      <c r="M674" s="253"/>
      <c r="N674" s="253"/>
      <c r="O674" s="253"/>
      <c r="P674" s="253"/>
      <c r="Q674" s="253"/>
      <c r="R674" s="253"/>
      <c r="S674" s="253"/>
      <c r="T674" s="253"/>
      <c r="U674" s="253" t="s">
        <v>866</v>
      </c>
      <c r="V674" s="253"/>
      <c r="W674" s="253"/>
      <c r="X674" s="253"/>
      <c r="Y674" s="253"/>
      <c r="Z674" s="253"/>
      <c r="AA674" s="253"/>
      <c r="AB674" s="253"/>
      <c r="AC674" s="253" t="s">
        <v>332</v>
      </c>
      <c r="AD674" s="253"/>
      <c r="AE674" s="253"/>
      <c r="AF674" s="253"/>
      <c r="AG674" s="253"/>
      <c r="AH674" s="253"/>
      <c r="AI674" s="253"/>
      <c r="AJ674" s="253"/>
      <c r="AK674" s="253"/>
      <c r="AL674" s="253"/>
      <c r="AM674" s="253"/>
      <c r="AN674" s="253"/>
      <c r="AO674" s="253"/>
      <c r="AP674" s="253"/>
      <c r="AQ674" s="253"/>
      <c r="AR674" s="253"/>
      <c r="AS674" s="253"/>
      <c r="AT674" s="253"/>
      <c r="AU674" s="253"/>
      <c r="AV674" s="253"/>
      <c r="AW674" s="253"/>
      <c r="AX674" s="253"/>
      <c r="AY674" s="253"/>
      <c r="AZ674" s="253"/>
      <c r="BA674" s="253"/>
      <c r="BB674" s="253"/>
      <c r="BC674" s="253"/>
      <c r="BD674" s="253"/>
      <c r="BE674" s="253"/>
      <c r="BF674" s="253"/>
      <c r="BG674" s="253"/>
      <c r="BH674" s="253"/>
      <c r="BI674" s="253"/>
      <c r="BJ674" s="253"/>
      <c r="BK674" s="253"/>
      <c r="BL674" s="253"/>
      <c r="BM674" s="253"/>
      <c r="BN674" s="253"/>
      <c r="BO674" s="253"/>
      <c r="BP674" s="253"/>
      <c r="BQ674" s="253"/>
      <c r="BR674" s="253"/>
      <c r="BS674" s="253"/>
      <c r="BT674" s="253"/>
      <c r="BU674" s="253"/>
      <c r="BV674" s="253"/>
      <c r="BW674" s="253"/>
      <c r="BX674" s="253"/>
      <c r="BY674" s="253"/>
      <c r="BZ674" s="253"/>
      <c r="CA674" s="253"/>
      <c r="CB674" s="253"/>
      <c r="CC674" s="253"/>
      <c r="CD674" s="253"/>
      <c r="CE674" s="253"/>
      <c r="CF674" s="253"/>
      <c r="CG674" s="253"/>
      <c r="CH674" s="253"/>
      <c r="CI674" s="253"/>
      <c r="CJ674" s="253"/>
      <c r="CK674" s="253"/>
      <c r="CL674" s="253"/>
      <c r="CM674" s="253"/>
      <c r="CN674" s="253"/>
      <c r="CO674" s="253"/>
      <c r="CP674" s="253"/>
      <c r="CQ674" s="253"/>
      <c r="CR674" s="253"/>
      <c r="CS674" s="253"/>
      <c r="CT674" s="253"/>
      <c r="CU674" s="253"/>
      <c r="CV674" s="253"/>
      <c r="CW674" s="253"/>
      <c r="CX674" s="253"/>
      <c r="CY674" s="253"/>
      <c r="CZ674" s="253"/>
      <c r="DA674" s="253"/>
      <c r="DB674" s="253"/>
      <c r="DC674" s="253"/>
      <c r="DD674" s="253"/>
      <c r="DE674" s="253"/>
      <c r="DF674" s="253"/>
      <c r="DG674" s="253"/>
      <c r="DH674" s="253"/>
      <c r="DI674" s="253"/>
      <c r="DJ674" s="253"/>
      <c r="DK674" s="253"/>
      <c r="DL674" s="253"/>
      <c r="DM674" s="253"/>
      <c r="DN674" s="253"/>
      <c r="DO674" s="253"/>
      <c r="DP674" s="253"/>
      <c r="DQ674" s="253"/>
      <c r="DR674" s="253"/>
      <c r="DS674" s="253"/>
      <c r="DT674" s="253"/>
      <c r="DU674" s="253"/>
      <c r="DV674" s="253"/>
      <c r="DW674" s="253"/>
      <c r="DX674" s="253"/>
      <c r="DY674" s="253"/>
      <c r="DZ674" s="253"/>
      <c r="EA674" s="253"/>
      <c r="EB674" s="253"/>
      <c r="EC674" s="253"/>
      <c r="ED674" s="253"/>
      <c r="EE674" s="253"/>
      <c r="EF674" s="253"/>
      <c r="EG674" s="253"/>
      <c r="EH674" s="253"/>
      <c r="EI674" s="253"/>
      <c r="EJ674" s="253"/>
      <c r="EK674" s="253"/>
      <c r="EL674" s="253"/>
      <c r="EM674" s="253"/>
      <c r="EN674" s="253"/>
      <c r="EO674" s="253"/>
      <c r="EP674" s="253"/>
      <c r="EQ674" s="253"/>
      <c r="ER674" s="253"/>
      <c r="ES674" s="253"/>
      <c r="ET674" s="253"/>
      <c r="EU674" s="253"/>
      <c r="EV674" s="253"/>
      <c r="EW674" s="253"/>
      <c r="EX674" s="253"/>
      <c r="EY674" s="253"/>
      <c r="EZ674" s="253"/>
      <c r="FA674" s="253"/>
      <c r="FB674" s="253"/>
      <c r="FC674" s="253"/>
      <c r="FD674" s="253"/>
      <c r="FE674" s="253"/>
      <c r="FF674" s="253"/>
      <c r="FG674" s="253"/>
      <c r="FH674" s="253"/>
      <c r="FI674" s="253"/>
      <c r="FJ674" s="253"/>
      <c r="FK674" s="253"/>
      <c r="FL674" s="253"/>
      <c r="FM674" s="253"/>
      <c r="FN674" s="253"/>
      <c r="FO674" s="253"/>
      <c r="FP674" s="253"/>
      <c r="FQ674" s="253"/>
      <c r="FR674" s="253"/>
      <c r="FS674" s="253"/>
      <c r="FT674" s="253"/>
      <c r="FU674" s="253"/>
      <c r="FV674" s="253"/>
      <c r="FW674" s="253"/>
      <c r="FX674" s="253"/>
      <c r="FY674" s="253"/>
      <c r="FZ674" s="253"/>
      <c r="GA674" s="253"/>
      <c r="GB674" s="253"/>
      <c r="GC674" s="253"/>
      <c r="GD674" s="253"/>
      <c r="GE674" s="253"/>
      <c r="GF674" s="253"/>
      <c r="GG674" s="253"/>
      <c r="GH674" s="253"/>
      <c r="GI674" s="253"/>
      <c r="GJ674" s="253"/>
      <c r="GK674" s="253"/>
      <c r="GL674" s="253"/>
      <c r="GM674" s="253"/>
      <c r="GN674" s="253"/>
      <c r="GO674" s="253"/>
      <c r="GP674" s="253"/>
      <c r="GQ674" s="253"/>
      <c r="GR674" s="253"/>
      <c r="GS674" s="253"/>
      <c r="GT674" s="253"/>
      <c r="GU674" s="253"/>
      <c r="GV674" s="253"/>
      <c r="GW674" s="253"/>
      <c r="GX674" s="253"/>
      <c r="GY674" s="253"/>
      <c r="GZ674" s="253"/>
      <c r="HA674" s="253"/>
      <c r="HB674" s="253"/>
      <c r="HC674" s="253"/>
      <c r="HD674" s="253"/>
      <c r="HE674" s="253"/>
      <c r="HF674" s="253"/>
    </row>
    <row r="675" spans="1:214" s="312" customFormat="1" ht="15" customHeight="1" x14ac:dyDescent="0.25">
      <c r="A675" s="252"/>
      <c r="B675" s="253"/>
      <c r="C675" s="253"/>
      <c r="D675" s="253"/>
      <c r="E675" s="253"/>
      <c r="F675" s="253"/>
      <c r="G675" s="253"/>
      <c r="H675" s="253"/>
      <c r="I675" s="253"/>
      <c r="J675" s="253"/>
      <c r="K675" s="253"/>
      <c r="L675" s="253"/>
      <c r="M675" s="253"/>
      <c r="N675" s="253"/>
      <c r="O675" s="253"/>
      <c r="P675" s="253"/>
      <c r="Q675" s="253"/>
      <c r="R675" s="253"/>
      <c r="S675" s="253"/>
      <c r="T675" s="253"/>
      <c r="U675" s="253" t="s">
        <v>867</v>
      </c>
      <c r="V675" s="253"/>
      <c r="W675" s="253"/>
      <c r="X675" s="253"/>
      <c r="Y675" s="253"/>
      <c r="Z675" s="253"/>
      <c r="AA675" s="253"/>
      <c r="AB675" s="253"/>
      <c r="AC675" s="253" t="s">
        <v>318</v>
      </c>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c r="BT675" s="253"/>
      <c r="BU675" s="253"/>
      <c r="BV675" s="253"/>
      <c r="BW675" s="253"/>
      <c r="BX675" s="253"/>
      <c r="BY675" s="253"/>
      <c r="BZ675" s="253"/>
      <c r="CA675" s="253"/>
      <c r="CB675" s="253"/>
      <c r="CC675" s="253"/>
      <c r="CD675" s="253"/>
      <c r="CE675" s="253"/>
      <c r="CF675" s="253"/>
      <c r="CG675" s="253"/>
      <c r="CH675" s="253"/>
      <c r="CI675" s="253"/>
      <c r="CJ675" s="253"/>
      <c r="CK675" s="253"/>
      <c r="CL675" s="253"/>
      <c r="CM675" s="253"/>
      <c r="CN675" s="253"/>
      <c r="CO675" s="253"/>
      <c r="CP675" s="253"/>
      <c r="CQ675" s="253"/>
      <c r="CR675" s="253"/>
      <c r="CS675" s="253"/>
      <c r="CT675" s="253"/>
      <c r="CU675" s="253"/>
      <c r="CV675" s="253"/>
      <c r="CW675" s="253"/>
      <c r="CX675" s="253"/>
      <c r="CY675" s="253"/>
      <c r="CZ675" s="253"/>
      <c r="DA675" s="253"/>
      <c r="DB675" s="253"/>
      <c r="DC675" s="253"/>
      <c r="DD675" s="253"/>
      <c r="DE675" s="253"/>
      <c r="DF675" s="253"/>
      <c r="DG675" s="253"/>
      <c r="DH675" s="253"/>
      <c r="DI675" s="253"/>
      <c r="DJ675" s="253"/>
      <c r="DK675" s="253"/>
      <c r="DL675" s="253"/>
      <c r="DM675" s="253"/>
      <c r="DN675" s="253"/>
      <c r="DO675" s="253"/>
      <c r="DP675" s="253"/>
      <c r="DQ675" s="253"/>
      <c r="DR675" s="253"/>
      <c r="DS675" s="253"/>
      <c r="DT675" s="253"/>
      <c r="DU675" s="253"/>
      <c r="DV675" s="253"/>
      <c r="DW675" s="253"/>
      <c r="DX675" s="253"/>
      <c r="DY675" s="253"/>
      <c r="DZ675" s="253"/>
      <c r="EA675" s="253"/>
      <c r="EB675" s="253"/>
      <c r="EC675" s="253"/>
      <c r="ED675" s="253"/>
      <c r="EE675" s="253"/>
      <c r="EF675" s="253"/>
      <c r="EG675" s="253"/>
      <c r="EH675" s="253"/>
      <c r="EI675" s="253"/>
      <c r="EJ675" s="253"/>
      <c r="EK675" s="253"/>
      <c r="EL675" s="253"/>
      <c r="EM675" s="253"/>
      <c r="EN675" s="253"/>
      <c r="EO675" s="253"/>
      <c r="EP675" s="253"/>
      <c r="EQ675" s="253"/>
      <c r="ER675" s="253"/>
      <c r="ES675" s="253"/>
      <c r="ET675" s="253"/>
      <c r="EU675" s="253"/>
      <c r="EV675" s="253"/>
      <c r="EW675" s="253"/>
      <c r="EX675" s="253"/>
      <c r="EY675" s="253"/>
      <c r="EZ675" s="253"/>
      <c r="FA675" s="253"/>
      <c r="FB675" s="253"/>
      <c r="FC675" s="253"/>
      <c r="FD675" s="253"/>
      <c r="FE675" s="253"/>
      <c r="FF675" s="253"/>
      <c r="FG675" s="253"/>
      <c r="FH675" s="253"/>
      <c r="FI675" s="253"/>
      <c r="FJ675" s="253"/>
      <c r="FK675" s="253"/>
      <c r="FL675" s="253"/>
      <c r="FM675" s="253"/>
      <c r="FN675" s="253"/>
      <c r="FO675" s="253"/>
      <c r="FP675" s="253"/>
      <c r="FQ675" s="253"/>
      <c r="FR675" s="253"/>
      <c r="FS675" s="253"/>
      <c r="FT675" s="253"/>
      <c r="FU675" s="253"/>
      <c r="FV675" s="253"/>
      <c r="FW675" s="253"/>
      <c r="FX675" s="253"/>
      <c r="FY675" s="253"/>
      <c r="FZ675" s="253"/>
      <c r="GA675" s="253"/>
      <c r="GB675" s="253"/>
      <c r="GC675" s="253"/>
      <c r="GD675" s="253"/>
      <c r="GE675" s="253"/>
      <c r="GF675" s="253"/>
      <c r="GG675" s="253"/>
      <c r="GH675" s="253"/>
      <c r="GI675" s="253"/>
      <c r="GJ675" s="253"/>
      <c r="GK675" s="253"/>
      <c r="GL675" s="253"/>
      <c r="GM675" s="253"/>
      <c r="GN675" s="253"/>
      <c r="GO675" s="253"/>
      <c r="GP675" s="253"/>
      <c r="GQ675" s="253"/>
      <c r="GR675" s="253"/>
      <c r="GS675" s="253"/>
      <c r="GT675" s="253"/>
      <c r="GU675" s="253"/>
      <c r="GV675" s="253"/>
      <c r="GW675" s="253"/>
      <c r="GX675" s="253"/>
      <c r="GY675" s="253"/>
      <c r="GZ675" s="253"/>
      <c r="HA675" s="253"/>
      <c r="HB675" s="253"/>
      <c r="HC675" s="253"/>
      <c r="HD675" s="253"/>
      <c r="HE675" s="253"/>
      <c r="HF675" s="253"/>
    </row>
    <row r="676" spans="1:214" s="312" customFormat="1" ht="15" customHeight="1" x14ac:dyDescent="0.25">
      <c r="A676" s="252"/>
      <c r="B676" s="253"/>
      <c r="C676" s="253"/>
      <c r="D676" s="253"/>
      <c r="E676" s="253"/>
      <c r="F676" s="253"/>
      <c r="G676" s="253"/>
      <c r="H676" s="253"/>
      <c r="I676" s="253"/>
      <c r="J676" s="253"/>
      <c r="K676" s="253"/>
      <c r="L676" s="253"/>
      <c r="M676" s="253"/>
      <c r="N676" s="253"/>
      <c r="O676" s="253"/>
      <c r="P676" s="253"/>
      <c r="Q676" s="253"/>
      <c r="R676" s="253"/>
      <c r="S676" s="253"/>
      <c r="T676" s="253"/>
      <c r="U676" s="253" t="s">
        <v>868</v>
      </c>
      <c r="V676" s="253"/>
      <c r="W676" s="253"/>
      <c r="X676" s="253"/>
      <c r="Y676" s="253"/>
      <c r="Z676" s="253"/>
      <c r="AA676" s="253"/>
      <c r="AB676" s="253"/>
      <c r="AC676" s="253" t="s">
        <v>320</v>
      </c>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c r="BT676" s="253"/>
      <c r="BU676" s="253"/>
      <c r="BV676" s="253"/>
      <c r="BW676" s="253"/>
      <c r="BX676" s="253"/>
      <c r="BY676" s="253"/>
      <c r="BZ676" s="253"/>
      <c r="CA676" s="253"/>
      <c r="CB676" s="253"/>
      <c r="CC676" s="253"/>
      <c r="CD676" s="253"/>
      <c r="CE676" s="253"/>
      <c r="CF676" s="253"/>
      <c r="CG676" s="253"/>
      <c r="CH676" s="253"/>
      <c r="CI676" s="253"/>
      <c r="CJ676" s="253"/>
      <c r="CK676" s="253"/>
      <c r="CL676" s="253"/>
      <c r="CM676" s="253"/>
      <c r="CN676" s="253"/>
      <c r="CO676" s="253"/>
      <c r="CP676" s="253"/>
      <c r="CQ676" s="253"/>
      <c r="CR676" s="253"/>
      <c r="CS676" s="253"/>
      <c r="CT676" s="253"/>
      <c r="CU676" s="253"/>
      <c r="CV676" s="253"/>
      <c r="CW676" s="253"/>
      <c r="CX676" s="253"/>
      <c r="CY676" s="253"/>
      <c r="CZ676" s="253"/>
      <c r="DA676" s="253"/>
      <c r="DB676" s="253"/>
      <c r="DC676" s="253"/>
      <c r="DD676" s="253"/>
      <c r="DE676" s="253"/>
      <c r="DF676" s="253"/>
      <c r="DG676" s="253"/>
      <c r="DH676" s="253"/>
      <c r="DI676" s="253"/>
      <c r="DJ676" s="253"/>
      <c r="DK676" s="253"/>
      <c r="DL676" s="253"/>
      <c r="DM676" s="253"/>
      <c r="DN676" s="253"/>
      <c r="DO676" s="253"/>
      <c r="DP676" s="253"/>
      <c r="DQ676" s="253"/>
      <c r="DR676" s="253"/>
      <c r="DS676" s="253"/>
      <c r="DT676" s="253"/>
      <c r="DU676" s="253"/>
      <c r="DV676" s="253"/>
      <c r="DW676" s="253"/>
      <c r="DX676" s="253"/>
      <c r="DY676" s="253"/>
      <c r="DZ676" s="253"/>
      <c r="EA676" s="253"/>
      <c r="EB676" s="253"/>
      <c r="EC676" s="253"/>
      <c r="ED676" s="253"/>
      <c r="EE676" s="253"/>
      <c r="EF676" s="253"/>
      <c r="EG676" s="253"/>
      <c r="EH676" s="253"/>
      <c r="EI676" s="253"/>
      <c r="EJ676" s="253"/>
      <c r="EK676" s="253"/>
      <c r="EL676" s="253"/>
      <c r="EM676" s="253"/>
      <c r="EN676" s="253"/>
      <c r="EO676" s="253"/>
      <c r="EP676" s="253"/>
      <c r="EQ676" s="253"/>
      <c r="ER676" s="253"/>
      <c r="ES676" s="253"/>
      <c r="ET676" s="253"/>
      <c r="EU676" s="253"/>
      <c r="EV676" s="253"/>
      <c r="EW676" s="253"/>
      <c r="EX676" s="253"/>
      <c r="EY676" s="253"/>
      <c r="EZ676" s="253"/>
      <c r="FA676" s="253"/>
      <c r="FB676" s="253"/>
      <c r="FC676" s="253"/>
      <c r="FD676" s="253"/>
      <c r="FE676" s="253"/>
      <c r="FF676" s="253"/>
      <c r="FG676" s="253"/>
      <c r="FH676" s="253"/>
      <c r="FI676" s="253"/>
      <c r="FJ676" s="253"/>
      <c r="FK676" s="253"/>
      <c r="FL676" s="253"/>
      <c r="FM676" s="253"/>
      <c r="FN676" s="253"/>
      <c r="FO676" s="253"/>
      <c r="FP676" s="253"/>
      <c r="FQ676" s="253"/>
      <c r="FR676" s="253"/>
      <c r="FS676" s="253"/>
      <c r="FT676" s="253"/>
      <c r="FU676" s="253"/>
      <c r="FV676" s="253"/>
      <c r="FW676" s="253"/>
      <c r="FX676" s="253"/>
      <c r="FY676" s="253"/>
      <c r="FZ676" s="253"/>
      <c r="GA676" s="253"/>
      <c r="GB676" s="253"/>
      <c r="GC676" s="253"/>
      <c r="GD676" s="253"/>
      <c r="GE676" s="253"/>
      <c r="GF676" s="253"/>
      <c r="GG676" s="253"/>
      <c r="GH676" s="253"/>
      <c r="GI676" s="253"/>
      <c r="GJ676" s="253"/>
      <c r="GK676" s="253"/>
      <c r="GL676" s="253"/>
      <c r="GM676" s="253"/>
      <c r="GN676" s="253"/>
      <c r="GO676" s="253"/>
      <c r="GP676" s="253"/>
      <c r="GQ676" s="253"/>
      <c r="GR676" s="253"/>
      <c r="GS676" s="253"/>
      <c r="GT676" s="253"/>
      <c r="GU676" s="253"/>
      <c r="GV676" s="253"/>
      <c r="GW676" s="253"/>
      <c r="GX676" s="253"/>
      <c r="GY676" s="253"/>
      <c r="GZ676" s="253"/>
      <c r="HA676" s="253"/>
      <c r="HB676" s="253"/>
      <c r="HC676" s="253"/>
      <c r="HD676" s="253"/>
      <c r="HE676" s="253"/>
      <c r="HF676" s="253"/>
    </row>
    <row r="677" spans="1:214" s="312" customFormat="1" ht="15" customHeight="1" x14ac:dyDescent="0.25">
      <c r="A677" s="252"/>
      <c r="B677" s="253"/>
      <c r="C677" s="253"/>
      <c r="D677" s="253"/>
      <c r="E677" s="253"/>
      <c r="F677" s="253"/>
      <c r="G677" s="253"/>
      <c r="H677" s="253"/>
      <c r="I677" s="253"/>
      <c r="J677" s="253"/>
      <c r="K677" s="253"/>
      <c r="L677" s="253"/>
      <c r="M677" s="253"/>
      <c r="N677" s="253"/>
      <c r="O677" s="253"/>
      <c r="P677" s="253"/>
      <c r="Q677" s="253"/>
      <c r="R677" s="253"/>
      <c r="S677" s="253"/>
      <c r="T677" s="253"/>
      <c r="U677" s="253" t="s">
        <v>869</v>
      </c>
      <c r="V677" s="253"/>
      <c r="W677" s="253"/>
      <c r="X677" s="253"/>
      <c r="Y677" s="253"/>
      <c r="Z677" s="253"/>
      <c r="AA677" s="253"/>
      <c r="AB677" s="253"/>
      <c r="AC677" s="253" t="s">
        <v>323</v>
      </c>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c r="BT677" s="253"/>
      <c r="BU677" s="253"/>
      <c r="BV677" s="253"/>
      <c r="BW677" s="253"/>
      <c r="BX677" s="253"/>
      <c r="BY677" s="253"/>
      <c r="BZ677" s="253"/>
      <c r="CA677" s="253"/>
      <c r="CB677" s="253"/>
      <c r="CC677" s="253"/>
      <c r="CD677" s="253"/>
      <c r="CE677" s="253"/>
      <c r="CF677" s="253"/>
      <c r="CG677" s="253"/>
      <c r="CH677" s="253"/>
      <c r="CI677" s="253"/>
      <c r="CJ677" s="253"/>
      <c r="CK677" s="253"/>
      <c r="CL677" s="253"/>
      <c r="CM677" s="253"/>
      <c r="CN677" s="253"/>
      <c r="CO677" s="253"/>
      <c r="CP677" s="253"/>
      <c r="CQ677" s="253"/>
      <c r="CR677" s="253"/>
      <c r="CS677" s="253"/>
      <c r="CT677" s="253"/>
      <c r="CU677" s="253"/>
      <c r="CV677" s="253"/>
      <c r="CW677" s="253"/>
      <c r="CX677" s="253"/>
      <c r="CY677" s="253"/>
      <c r="CZ677" s="253"/>
      <c r="DA677" s="253"/>
      <c r="DB677" s="253"/>
      <c r="DC677" s="253"/>
      <c r="DD677" s="253"/>
      <c r="DE677" s="253"/>
      <c r="DF677" s="253"/>
      <c r="DG677" s="253"/>
      <c r="DH677" s="253"/>
      <c r="DI677" s="253"/>
      <c r="DJ677" s="253"/>
      <c r="DK677" s="253"/>
      <c r="DL677" s="253"/>
      <c r="DM677" s="253"/>
      <c r="DN677" s="253"/>
      <c r="DO677" s="253"/>
      <c r="DP677" s="253"/>
      <c r="DQ677" s="253"/>
      <c r="DR677" s="253"/>
      <c r="DS677" s="253"/>
      <c r="DT677" s="253"/>
      <c r="DU677" s="253"/>
      <c r="DV677" s="253"/>
      <c r="DW677" s="253"/>
      <c r="DX677" s="253"/>
      <c r="DY677" s="253"/>
      <c r="DZ677" s="253"/>
      <c r="EA677" s="253"/>
      <c r="EB677" s="253"/>
      <c r="EC677" s="253"/>
      <c r="ED677" s="253"/>
      <c r="EE677" s="253"/>
      <c r="EF677" s="253"/>
      <c r="EG677" s="253"/>
      <c r="EH677" s="253"/>
      <c r="EI677" s="253"/>
      <c r="EJ677" s="253"/>
      <c r="EK677" s="253"/>
      <c r="EL677" s="253"/>
      <c r="EM677" s="253"/>
      <c r="EN677" s="253"/>
      <c r="EO677" s="253"/>
      <c r="EP677" s="253"/>
      <c r="EQ677" s="253"/>
      <c r="ER677" s="253"/>
      <c r="ES677" s="253"/>
      <c r="ET677" s="253"/>
      <c r="EU677" s="253"/>
      <c r="EV677" s="253"/>
      <c r="EW677" s="253"/>
      <c r="EX677" s="253"/>
      <c r="EY677" s="253"/>
      <c r="EZ677" s="253"/>
      <c r="FA677" s="253"/>
      <c r="FB677" s="253"/>
      <c r="FC677" s="253"/>
      <c r="FD677" s="253"/>
      <c r="FE677" s="253"/>
      <c r="FF677" s="253"/>
      <c r="FG677" s="253"/>
      <c r="FH677" s="253"/>
      <c r="FI677" s="253"/>
      <c r="FJ677" s="253"/>
      <c r="FK677" s="253"/>
      <c r="FL677" s="253"/>
      <c r="FM677" s="253"/>
      <c r="FN677" s="253"/>
      <c r="FO677" s="253"/>
      <c r="FP677" s="253"/>
      <c r="FQ677" s="253"/>
      <c r="FR677" s="253"/>
      <c r="FS677" s="253"/>
      <c r="FT677" s="253"/>
      <c r="FU677" s="253"/>
      <c r="FV677" s="253"/>
      <c r="FW677" s="253"/>
      <c r="FX677" s="253"/>
      <c r="FY677" s="253"/>
      <c r="FZ677" s="253"/>
      <c r="GA677" s="253"/>
      <c r="GB677" s="253"/>
      <c r="GC677" s="253"/>
      <c r="GD677" s="253"/>
      <c r="GE677" s="253"/>
      <c r="GF677" s="253"/>
      <c r="GG677" s="253"/>
      <c r="GH677" s="253"/>
      <c r="GI677" s="253"/>
      <c r="GJ677" s="253"/>
      <c r="GK677" s="253"/>
      <c r="GL677" s="253"/>
      <c r="GM677" s="253"/>
      <c r="GN677" s="253"/>
      <c r="GO677" s="253"/>
      <c r="GP677" s="253"/>
      <c r="GQ677" s="253"/>
      <c r="GR677" s="253"/>
      <c r="GS677" s="253"/>
      <c r="GT677" s="253"/>
      <c r="GU677" s="253"/>
      <c r="GV677" s="253"/>
      <c r="GW677" s="253"/>
      <c r="GX677" s="253"/>
      <c r="GY677" s="253"/>
      <c r="GZ677" s="253"/>
      <c r="HA677" s="253"/>
      <c r="HB677" s="253"/>
      <c r="HC677" s="253"/>
      <c r="HD677" s="253"/>
      <c r="HE677" s="253"/>
      <c r="HF677" s="253"/>
    </row>
    <row r="678" spans="1:214" s="312" customFormat="1" ht="15" customHeight="1" x14ac:dyDescent="0.25">
      <c r="A678" s="252"/>
      <c r="B678" s="253"/>
      <c r="C678" s="253"/>
      <c r="D678" s="253"/>
      <c r="E678" s="253"/>
      <c r="F678" s="253"/>
      <c r="G678" s="253"/>
      <c r="H678" s="253"/>
      <c r="I678" s="253"/>
      <c r="J678" s="253"/>
      <c r="K678" s="253"/>
      <c r="L678" s="253"/>
      <c r="M678" s="253"/>
      <c r="N678" s="253"/>
      <c r="O678" s="253"/>
      <c r="P678" s="253"/>
      <c r="Q678" s="253"/>
      <c r="R678" s="253"/>
      <c r="S678" s="253"/>
      <c r="T678" s="253"/>
      <c r="U678" s="253" t="s">
        <v>870</v>
      </c>
      <c r="V678" s="253"/>
      <c r="W678" s="253"/>
      <c r="X678" s="253"/>
      <c r="Y678" s="253"/>
      <c r="Z678" s="253"/>
      <c r="AA678" s="253"/>
      <c r="AB678" s="253"/>
      <c r="AC678" s="253" t="s">
        <v>332</v>
      </c>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c r="BT678" s="253"/>
      <c r="BU678" s="253"/>
      <c r="BV678" s="253"/>
      <c r="BW678" s="253"/>
      <c r="BX678" s="253"/>
      <c r="BY678" s="253"/>
      <c r="BZ678" s="253"/>
      <c r="CA678" s="253"/>
      <c r="CB678" s="253"/>
      <c r="CC678" s="253"/>
      <c r="CD678" s="253"/>
      <c r="CE678" s="253"/>
      <c r="CF678" s="253"/>
      <c r="CG678" s="253"/>
      <c r="CH678" s="253"/>
      <c r="CI678" s="253"/>
      <c r="CJ678" s="253"/>
      <c r="CK678" s="253"/>
      <c r="CL678" s="253"/>
      <c r="CM678" s="253"/>
      <c r="CN678" s="253"/>
      <c r="CO678" s="253"/>
      <c r="CP678" s="253"/>
      <c r="CQ678" s="253"/>
      <c r="CR678" s="253"/>
      <c r="CS678" s="253"/>
      <c r="CT678" s="253"/>
      <c r="CU678" s="253"/>
      <c r="CV678" s="253"/>
      <c r="CW678" s="253"/>
      <c r="CX678" s="253"/>
      <c r="CY678" s="253"/>
      <c r="CZ678" s="253"/>
      <c r="DA678" s="253"/>
      <c r="DB678" s="253"/>
      <c r="DC678" s="253"/>
      <c r="DD678" s="253"/>
      <c r="DE678" s="253"/>
      <c r="DF678" s="253"/>
      <c r="DG678" s="253"/>
      <c r="DH678" s="253"/>
      <c r="DI678" s="253"/>
      <c r="DJ678" s="253"/>
      <c r="DK678" s="253"/>
      <c r="DL678" s="253"/>
      <c r="DM678" s="253"/>
      <c r="DN678" s="253"/>
      <c r="DO678" s="253"/>
      <c r="DP678" s="253"/>
      <c r="DQ678" s="253"/>
      <c r="DR678" s="253"/>
      <c r="DS678" s="253"/>
      <c r="DT678" s="253"/>
      <c r="DU678" s="253"/>
      <c r="DV678" s="253"/>
      <c r="DW678" s="253"/>
      <c r="DX678" s="253"/>
      <c r="DY678" s="253"/>
      <c r="DZ678" s="253"/>
      <c r="EA678" s="253"/>
      <c r="EB678" s="253"/>
      <c r="EC678" s="253"/>
      <c r="ED678" s="253"/>
      <c r="EE678" s="253"/>
      <c r="EF678" s="253"/>
      <c r="EG678" s="253"/>
      <c r="EH678" s="253"/>
      <c r="EI678" s="253"/>
      <c r="EJ678" s="253"/>
      <c r="EK678" s="253"/>
      <c r="EL678" s="253"/>
      <c r="EM678" s="253"/>
      <c r="EN678" s="253"/>
      <c r="EO678" s="253"/>
      <c r="EP678" s="253"/>
      <c r="EQ678" s="253"/>
      <c r="ER678" s="253"/>
      <c r="ES678" s="253"/>
      <c r="ET678" s="253"/>
      <c r="EU678" s="253"/>
      <c r="EV678" s="253"/>
      <c r="EW678" s="253"/>
      <c r="EX678" s="253"/>
      <c r="EY678" s="253"/>
      <c r="EZ678" s="253"/>
      <c r="FA678" s="253"/>
      <c r="FB678" s="253"/>
      <c r="FC678" s="253"/>
      <c r="FD678" s="253"/>
      <c r="FE678" s="253"/>
      <c r="FF678" s="253"/>
      <c r="FG678" s="253"/>
      <c r="FH678" s="253"/>
      <c r="FI678" s="253"/>
      <c r="FJ678" s="253"/>
      <c r="FK678" s="253"/>
      <c r="FL678" s="253"/>
      <c r="FM678" s="253"/>
      <c r="FN678" s="253"/>
      <c r="FO678" s="253"/>
      <c r="FP678" s="253"/>
      <c r="FQ678" s="253"/>
      <c r="FR678" s="253"/>
      <c r="FS678" s="253"/>
      <c r="FT678" s="253"/>
      <c r="FU678" s="253"/>
      <c r="FV678" s="253"/>
      <c r="FW678" s="253"/>
      <c r="FX678" s="253"/>
      <c r="FY678" s="253"/>
      <c r="FZ678" s="253"/>
      <c r="GA678" s="253"/>
      <c r="GB678" s="253"/>
      <c r="GC678" s="253"/>
      <c r="GD678" s="253"/>
      <c r="GE678" s="253"/>
      <c r="GF678" s="253"/>
      <c r="GG678" s="253"/>
      <c r="GH678" s="253"/>
      <c r="GI678" s="253"/>
      <c r="GJ678" s="253"/>
      <c r="GK678" s="253"/>
      <c r="GL678" s="253"/>
      <c r="GM678" s="253"/>
      <c r="GN678" s="253"/>
      <c r="GO678" s="253"/>
      <c r="GP678" s="253"/>
      <c r="GQ678" s="253"/>
      <c r="GR678" s="253"/>
      <c r="GS678" s="253"/>
      <c r="GT678" s="253"/>
      <c r="GU678" s="253"/>
      <c r="GV678" s="253"/>
      <c r="GW678" s="253"/>
      <c r="GX678" s="253"/>
      <c r="GY678" s="253"/>
      <c r="GZ678" s="253"/>
      <c r="HA678" s="253"/>
      <c r="HB678" s="253"/>
      <c r="HC678" s="253"/>
      <c r="HD678" s="253"/>
      <c r="HE678" s="253"/>
      <c r="HF678" s="253"/>
    </row>
    <row r="679" spans="1:214" s="312" customFormat="1" ht="15" customHeight="1" x14ac:dyDescent="0.25">
      <c r="A679" s="252"/>
      <c r="B679" s="253"/>
      <c r="C679" s="253"/>
      <c r="D679" s="253"/>
      <c r="E679" s="253"/>
      <c r="F679" s="253"/>
      <c r="G679" s="253"/>
      <c r="H679" s="253"/>
      <c r="I679" s="253"/>
      <c r="J679" s="253"/>
      <c r="K679" s="253"/>
      <c r="L679" s="253"/>
      <c r="M679" s="253"/>
      <c r="N679" s="253"/>
      <c r="O679" s="253"/>
      <c r="P679" s="253"/>
      <c r="Q679" s="253"/>
      <c r="R679" s="253"/>
      <c r="S679" s="253"/>
      <c r="T679" s="253"/>
      <c r="U679" s="253" t="s">
        <v>871</v>
      </c>
      <c r="V679" s="253"/>
      <c r="W679" s="253"/>
      <c r="X679" s="253"/>
      <c r="Y679" s="253"/>
      <c r="Z679" s="253"/>
      <c r="AA679" s="253"/>
      <c r="AB679" s="253"/>
      <c r="AC679" s="253" t="s">
        <v>393</v>
      </c>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c r="BT679" s="253"/>
      <c r="BU679" s="253"/>
      <c r="BV679" s="253"/>
      <c r="BW679" s="253"/>
      <c r="BX679" s="253"/>
      <c r="BY679" s="253"/>
      <c r="BZ679" s="253"/>
      <c r="CA679" s="253"/>
      <c r="CB679" s="253"/>
      <c r="CC679" s="253"/>
      <c r="CD679" s="253"/>
      <c r="CE679" s="253"/>
      <c r="CF679" s="253"/>
      <c r="CG679" s="253"/>
      <c r="CH679" s="253"/>
      <c r="CI679" s="253"/>
      <c r="CJ679" s="253"/>
      <c r="CK679" s="253"/>
      <c r="CL679" s="253"/>
      <c r="CM679" s="253"/>
      <c r="CN679" s="253"/>
      <c r="CO679" s="253"/>
      <c r="CP679" s="253"/>
      <c r="CQ679" s="253"/>
      <c r="CR679" s="253"/>
      <c r="CS679" s="253"/>
      <c r="CT679" s="253"/>
      <c r="CU679" s="253"/>
      <c r="CV679" s="253"/>
      <c r="CW679" s="253"/>
      <c r="CX679" s="253"/>
      <c r="CY679" s="253"/>
      <c r="CZ679" s="253"/>
      <c r="DA679" s="253"/>
      <c r="DB679" s="253"/>
      <c r="DC679" s="253"/>
      <c r="DD679" s="253"/>
      <c r="DE679" s="253"/>
      <c r="DF679" s="253"/>
      <c r="DG679" s="253"/>
      <c r="DH679" s="253"/>
      <c r="DI679" s="253"/>
      <c r="DJ679" s="253"/>
      <c r="DK679" s="253"/>
      <c r="DL679" s="253"/>
      <c r="DM679" s="253"/>
      <c r="DN679" s="253"/>
      <c r="DO679" s="253"/>
      <c r="DP679" s="253"/>
      <c r="DQ679" s="253"/>
      <c r="DR679" s="253"/>
      <c r="DS679" s="253"/>
      <c r="DT679" s="253"/>
      <c r="DU679" s="253"/>
      <c r="DV679" s="253"/>
      <c r="DW679" s="253"/>
      <c r="DX679" s="253"/>
      <c r="DY679" s="253"/>
      <c r="DZ679" s="253"/>
      <c r="EA679" s="253"/>
      <c r="EB679" s="253"/>
      <c r="EC679" s="253"/>
      <c r="ED679" s="253"/>
      <c r="EE679" s="253"/>
      <c r="EF679" s="253"/>
      <c r="EG679" s="253"/>
      <c r="EH679" s="253"/>
      <c r="EI679" s="253"/>
      <c r="EJ679" s="253"/>
      <c r="EK679" s="253"/>
      <c r="EL679" s="253"/>
      <c r="EM679" s="253"/>
      <c r="EN679" s="253"/>
      <c r="EO679" s="253"/>
      <c r="EP679" s="253"/>
      <c r="EQ679" s="253"/>
      <c r="ER679" s="253"/>
      <c r="ES679" s="253"/>
      <c r="ET679" s="253"/>
      <c r="EU679" s="253"/>
      <c r="EV679" s="253"/>
      <c r="EW679" s="253"/>
      <c r="EX679" s="253"/>
      <c r="EY679" s="253"/>
      <c r="EZ679" s="253"/>
      <c r="FA679" s="253"/>
      <c r="FB679" s="253"/>
      <c r="FC679" s="253"/>
      <c r="FD679" s="253"/>
      <c r="FE679" s="253"/>
      <c r="FF679" s="253"/>
      <c r="FG679" s="253"/>
      <c r="FH679" s="253"/>
      <c r="FI679" s="253"/>
      <c r="FJ679" s="253"/>
      <c r="FK679" s="253"/>
      <c r="FL679" s="253"/>
      <c r="FM679" s="253"/>
      <c r="FN679" s="253"/>
      <c r="FO679" s="253"/>
      <c r="FP679" s="253"/>
      <c r="FQ679" s="253"/>
      <c r="FR679" s="253"/>
      <c r="FS679" s="253"/>
      <c r="FT679" s="253"/>
      <c r="FU679" s="253"/>
      <c r="FV679" s="253"/>
      <c r="FW679" s="253"/>
      <c r="FX679" s="253"/>
      <c r="FY679" s="253"/>
      <c r="FZ679" s="253"/>
      <c r="GA679" s="253"/>
      <c r="GB679" s="253"/>
      <c r="GC679" s="253"/>
      <c r="GD679" s="253"/>
      <c r="GE679" s="253"/>
      <c r="GF679" s="253"/>
      <c r="GG679" s="253"/>
      <c r="GH679" s="253"/>
      <c r="GI679" s="253"/>
      <c r="GJ679" s="253"/>
      <c r="GK679" s="253"/>
      <c r="GL679" s="253"/>
      <c r="GM679" s="253"/>
      <c r="GN679" s="253"/>
      <c r="GO679" s="253"/>
      <c r="GP679" s="253"/>
      <c r="GQ679" s="253"/>
      <c r="GR679" s="253"/>
      <c r="GS679" s="253"/>
      <c r="GT679" s="253"/>
      <c r="GU679" s="253"/>
      <c r="GV679" s="253"/>
      <c r="GW679" s="253"/>
      <c r="GX679" s="253"/>
      <c r="GY679" s="253"/>
      <c r="GZ679" s="253"/>
      <c r="HA679" s="253"/>
      <c r="HB679" s="253"/>
      <c r="HC679" s="253"/>
      <c r="HD679" s="253"/>
      <c r="HE679" s="253"/>
      <c r="HF679" s="253"/>
    </row>
    <row r="680" spans="1:214" s="312" customFormat="1" ht="15" customHeight="1" x14ac:dyDescent="0.25">
      <c r="A680" s="252"/>
      <c r="B680" s="253"/>
      <c r="C680" s="253"/>
      <c r="D680" s="253"/>
      <c r="E680" s="253"/>
      <c r="F680" s="253"/>
      <c r="G680" s="253"/>
      <c r="H680" s="253"/>
      <c r="I680" s="253"/>
      <c r="J680" s="253"/>
      <c r="K680" s="253"/>
      <c r="L680" s="253"/>
      <c r="M680" s="253"/>
      <c r="N680" s="253"/>
      <c r="O680" s="253"/>
      <c r="P680" s="253"/>
      <c r="Q680" s="253"/>
      <c r="R680" s="253"/>
      <c r="S680" s="253"/>
      <c r="T680" s="253"/>
      <c r="U680" s="253" t="s">
        <v>872</v>
      </c>
      <c r="V680" s="253"/>
      <c r="W680" s="253"/>
      <c r="X680" s="253"/>
      <c r="Y680" s="253"/>
      <c r="Z680" s="253"/>
      <c r="AA680" s="253"/>
      <c r="AB680" s="253"/>
      <c r="AC680" s="253" t="s">
        <v>316</v>
      </c>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c r="BT680" s="253"/>
      <c r="BU680" s="253"/>
      <c r="BV680" s="253"/>
      <c r="BW680" s="253"/>
      <c r="BX680" s="253"/>
      <c r="BY680" s="253"/>
      <c r="BZ680" s="253"/>
      <c r="CA680" s="253"/>
      <c r="CB680" s="253"/>
      <c r="CC680" s="253"/>
      <c r="CD680" s="253"/>
      <c r="CE680" s="253"/>
      <c r="CF680" s="253"/>
      <c r="CG680" s="253"/>
      <c r="CH680" s="253"/>
      <c r="CI680" s="253"/>
      <c r="CJ680" s="253"/>
      <c r="CK680" s="253"/>
      <c r="CL680" s="253"/>
      <c r="CM680" s="253"/>
      <c r="CN680" s="253"/>
      <c r="CO680" s="253"/>
      <c r="CP680" s="253"/>
      <c r="CQ680" s="253"/>
      <c r="CR680" s="253"/>
      <c r="CS680" s="253"/>
      <c r="CT680" s="253"/>
      <c r="CU680" s="253"/>
      <c r="CV680" s="253"/>
      <c r="CW680" s="253"/>
      <c r="CX680" s="253"/>
      <c r="CY680" s="253"/>
      <c r="CZ680" s="253"/>
      <c r="DA680" s="253"/>
      <c r="DB680" s="253"/>
      <c r="DC680" s="253"/>
      <c r="DD680" s="253"/>
      <c r="DE680" s="253"/>
      <c r="DF680" s="253"/>
      <c r="DG680" s="253"/>
      <c r="DH680" s="253"/>
      <c r="DI680" s="253"/>
      <c r="DJ680" s="253"/>
      <c r="DK680" s="253"/>
      <c r="DL680" s="253"/>
      <c r="DM680" s="253"/>
      <c r="DN680" s="253"/>
      <c r="DO680" s="253"/>
      <c r="DP680" s="253"/>
      <c r="DQ680" s="253"/>
      <c r="DR680" s="253"/>
      <c r="DS680" s="253"/>
      <c r="DT680" s="253"/>
      <c r="DU680" s="253"/>
      <c r="DV680" s="253"/>
      <c r="DW680" s="253"/>
      <c r="DX680" s="253"/>
      <c r="DY680" s="253"/>
      <c r="DZ680" s="253"/>
      <c r="EA680" s="253"/>
      <c r="EB680" s="253"/>
      <c r="EC680" s="253"/>
      <c r="ED680" s="253"/>
      <c r="EE680" s="253"/>
      <c r="EF680" s="253"/>
      <c r="EG680" s="253"/>
      <c r="EH680" s="253"/>
      <c r="EI680" s="253"/>
      <c r="EJ680" s="253"/>
      <c r="EK680" s="253"/>
      <c r="EL680" s="253"/>
      <c r="EM680" s="253"/>
      <c r="EN680" s="253"/>
      <c r="EO680" s="253"/>
      <c r="EP680" s="253"/>
      <c r="EQ680" s="253"/>
      <c r="ER680" s="253"/>
      <c r="ES680" s="253"/>
      <c r="ET680" s="253"/>
      <c r="EU680" s="253"/>
      <c r="EV680" s="253"/>
      <c r="EW680" s="253"/>
      <c r="EX680" s="253"/>
      <c r="EY680" s="253"/>
      <c r="EZ680" s="253"/>
      <c r="FA680" s="253"/>
      <c r="FB680" s="253"/>
      <c r="FC680" s="253"/>
      <c r="FD680" s="253"/>
      <c r="FE680" s="253"/>
      <c r="FF680" s="253"/>
      <c r="FG680" s="253"/>
      <c r="FH680" s="253"/>
      <c r="FI680" s="253"/>
      <c r="FJ680" s="253"/>
      <c r="FK680" s="253"/>
      <c r="FL680" s="253"/>
      <c r="FM680" s="253"/>
      <c r="FN680" s="253"/>
      <c r="FO680" s="253"/>
      <c r="FP680" s="253"/>
      <c r="FQ680" s="253"/>
      <c r="FR680" s="253"/>
      <c r="FS680" s="253"/>
      <c r="FT680" s="253"/>
      <c r="FU680" s="253"/>
      <c r="FV680" s="253"/>
      <c r="FW680" s="253"/>
      <c r="FX680" s="253"/>
      <c r="FY680" s="253"/>
      <c r="FZ680" s="253"/>
      <c r="GA680" s="253"/>
      <c r="GB680" s="253"/>
      <c r="GC680" s="253"/>
      <c r="GD680" s="253"/>
      <c r="GE680" s="253"/>
      <c r="GF680" s="253"/>
      <c r="GG680" s="253"/>
      <c r="GH680" s="253"/>
      <c r="GI680" s="253"/>
      <c r="GJ680" s="253"/>
      <c r="GK680" s="253"/>
      <c r="GL680" s="253"/>
      <c r="GM680" s="253"/>
      <c r="GN680" s="253"/>
      <c r="GO680" s="253"/>
      <c r="GP680" s="253"/>
      <c r="GQ680" s="253"/>
      <c r="GR680" s="253"/>
      <c r="GS680" s="253"/>
      <c r="GT680" s="253"/>
      <c r="GU680" s="253"/>
      <c r="GV680" s="253"/>
      <c r="GW680" s="253"/>
      <c r="GX680" s="253"/>
      <c r="GY680" s="253"/>
      <c r="GZ680" s="253"/>
      <c r="HA680" s="253"/>
      <c r="HB680" s="253"/>
      <c r="HC680" s="253"/>
      <c r="HD680" s="253"/>
      <c r="HE680" s="253"/>
      <c r="HF680" s="253"/>
    </row>
    <row r="681" spans="1:214" s="312" customFormat="1" ht="15" customHeight="1" x14ac:dyDescent="0.25">
      <c r="A681" s="252"/>
      <c r="B681" s="253"/>
      <c r="C681" s="253"/>
      <c r="D681" s="253"/>
      <c r="E681" s="253"/>
      <c r="F681" s="253"/>
      <c r="G681" s="253"/>
      <c r="H681" s="253"/>
      <c r="I681" s="253"/>
      <c r="J681" s="253"/>
      <c r="K681" s="253"/>
      <c r="L681" s="253"/>
      <c r="M681" s="253"/>
      <c r="N681" s="253"/>
      <c r="O681" s="253"/>
      <c r="P681" s="253"/>
      <c r="Q681" s="253"/>
      <c r="R681" s="253"/>
      <c r="S681" s="253"/>
      <c r="T681" s="253"/>
      <c r="U681" s="253" t="s">
        <v>873</v>
      </c>
      <c r="V681" s="253"/>
      <c r="W681" s="253"/>
      <c r="X681" s="253"/>
      <c r="Y681" s="253"/>
      <c r="Z681" s="253"/>
      <c r="AA681" s="253"/>
      <c r="AB681" s="253"/>
      <c r="AC681" s="253" t="s">
        <v>316</v>
      </c>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c r="BT681" s="253"/>
      <c r="BU681" s="253"/>
      <c r="BV681" s="253"/>
      <c r="BW681" s="253"/>
      <c r="BX681" s="253"/>
      <c r="BY681" s="253"/>
      <c r="BZ681" s="253"/>
      <c r="CA681" s="253"/>
      <c r="CB681" s="253"/>
      <c r="CC681" s="253"/>
      <c r="CD681" s="253"/>
      <c r="CE681" s="253"/>
      <c r="CF681" s="253"/>
      <c r="CG681" s="253"/>
      <c r="CH681" s="253"/>
      <c r="CI681" s="253"/>
      <c r="CJ681" s="253"/>
      <c r="CK681" s="253"/>
      <c r="CL681" s="253"/>
      <c r="CM681" s="253"/>
      <c r="CN681" s="253"/>
      <c r="CO681" s="253"/>
      <c r="CP681" s="253"/>
      <c r="CQ681" s="253"/>
      <c r="CR681" s="253"/>
      <c r="CS681" s="253"/>
      <c r="CT681" s="253"/>
      <c r="CU681" s="253"/>
      <c r="CV681" s="253"/>
      <c r="CW681" s="253"/>
      <c r="CX681" s="253"/>
      <c r="CY681" s="253"/>
      <c r="CZ681" s="253"/>
      <c r="DA681" s="253"/>
      <c r="DB681" s="253"/>
      <c r="DC681" s="253"/>
      <c r="DD681" s="253"/>
      <c r="DE681" s="253"/>
      <c r="DF681" s="253"/>
      <c r="DG681" s="253"/>
      <c r="DH681" s="253"/>
      <c r="DI681" s="253"/>
      <c r="DJ681" s="253"/>
      <c r="DK681" s="253"/>
      <c r="DL681" s="253"/>
      <c r="DM681" s="253"/>
      <c r="DN681" s="253"/>
      <c r="DO681" s="253"/>
      <c r="DP681" s="253"/>
      <c r="DQ681" s="253"/>
      <c r="DR681" s="253"/>
      <c r="DS681" s="253"/>
      <c r="DT681" s="253"/>
      <c r="DU681" s="253"/>
      <c r="DV681" s="253"/>
      <c r="DW681" s="253"/>
      <c r="DX681" s="253"/>
      <c r="DY681" s="253"/>
      <c r="DZ681" s="253"/>
      <c r="EA681" s="253"/>
      <c r="EB681" s="253"/>
      <c r="EC681" s="253"/>
      <c r="ED681" s="253"/>
      <c r="EE681" s="253"/>
      <c r="EF681" s="253"/>
      <c r="EG681" s="253"/>
      <c r="EH681" s="253"/>
      <c r="EI681" s="253"/>
      <c r="EJ681" s="253"/>
      <c r="EK681" s="253"/>
      <c r="EL681" s="253"/>
      <c r="EM681" s="253"/>
      <c r="EN681" s="253"/>
      <c r="EO681" s="253"/>
      <c r="EP681" s="253"/>
      <c r="EQ681" s="253"/>
      <c r="ER681" s="253"/>
      <c r="ES681" s="253"/>
      <c r="ET681" s="253"/>
      <c r="EU681" s="253"/>
      <c r="EV681" s="253"/>
      <c r="EW681" s="253"/>
      <c r="EX681" s="253"/>
      <c r="EY681" s="253"/>
      <c r="EZ681" s="253"/>
      <c r="FA681" s="253"/>
      <c r="FB681" s="253"/>
      <c r="FC681" s="253"/>
      <c r="FD681" s="253"/>
      <c r="FE681" s="253"/>
      <c r="FF681" s="253"/>
      <c r="FG681" s="253"/>
      <c r="FH681" s="253"/>
      <c r="FI681" s="253"/>
      <c r="FJ681" s="253"/>
      <c r="FK681" s="253"/>
      <c r="FL681" s="253"/>
      <c r="FM681" s="253"/>
      <c r="FN681" s="253"/>
      <c r="FO681" s="253"/>
      <c r="FP681" s="253"/>
      <c r="FQ681" s="253"/>
      <c r="FR681" s="253"/>
      <c r="FS681" s="253"/>
      <c r="FT681" s="253"/>
      <c r="FU681" s="253"/>
      <c r="FV681" s="253"/>
      <c r="FW681" s="253"/>
      <c r="FX681" s="253"/>
      <c r="FY681" s="253"/>
      <c r="FZ681" s="253"/>
      <c r="GA681" s="253"/>
      <c r="GB681" s="253"/>
      <c r="GC681" s="253"/>
      <c r="GD681" s="253"/>
      <c r="GE681" s="253"/>
      <c r="GF681" s="253"/>
      <c r="GG681" s="253"/>
      <c r="GH681" s="253"/>
      <c r="GI681" s="253"/>
      <c r="GJ681" s="253"/>
      <c r="GK681" s="253"/>
      <c r="GL681" s="253"/>
      <c r="GM681" s="253"/>
      <c r="GN681" s="253"/>
      <c r="GO681" s="253"/>
      <c r="GP681" s="253"/>
      <c r="GQ681" s="253"/>
      <c r="GR681" s="253"/>
      <c r="GS681" s="253"/>
      <c r="GT681" s="253"/>
      <c r="GU681" s="253"/>
      <c r="GV681" s="253"/>
      <c r="GW681" s="253"/>
      <c r="GX681" s="253"/>
      <c r="GY681" s="253"/>
      <c r="GZ681" s="253"/>
      <c r="HA681" s="253"/>
      <c r="HB681" s="253"/>
      <c r="HC681" s="253"/>
      <c r="HD681" s="253"/>
      <c r="HE681" s="253"/>
      <c r="HF681" s="253"/>
    </row>
    <row r="682" spans="1:214" s="312" customFormat="1" ht="15" customHeight="1" x14ac:dyDescent="0.25">
      <c r="A682" s="252"/>
      <c r="B682" s="253"/>
      <c r="C682" s="253"/>
      <c r="D682" s="253"/>
      <c r="E682" s="253"/>
      <c r="F682" s="253"/>
      <c r="G682" s="253"/>
      <c r="H682" s="253"/>
      <c r="I682" s="253"/>
      <c r="J682" s="253"/>
      <c r="K682" s="253"/>
      <c r="L682" s="253"/>
      <c r="M682" s="253"/>
      <c r="N682" s="253"/>
      <c r="O682" s="253"/>
      <c r="P682" s="253"/>
      <c r="Q682" s="253"/>
      <c r="R682" s="253"/>
      <c r="S682" s="253"/>
      <c r="T682" s="253"/>
      <c r="U682" s="253" t="s">
        <v>874</v>
      </c>
      <c r="V682" s="253"/>
      <c r="W682" s="253"/>
      <c r="X682" s="253"/>
      <c r="Y682" s="253"/>
      <c r="Z682" s="253"/>
      <c r="AA682" s="253"/>
      <c r="AB682" s="253"/>
      <c r="AC682" s="253" t="s">
        <v>320</v>
      </c>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c r="BT682" s="253"/>
      <c r="BU682" s="253"/>
      <c r="BV682" s="253"/>
      <c r="BW682" s="253"/>
      <c r="BX682" s="253"/>
      <c r="BY682" s="253"/>
      <c r="BZ682" s="253"/>
      <c r="CA682" s="253"/>
      <c r="CB682" s="253"/>
      <c r="CC682" s="253"/>
      <c r="CD682" s="253"/>
      <c r="CE682" s="253"/>
      <c r="CF682" s="253"/>
      <c r="CG682" s="253"/>
      <c r="CH682" s="253"/>
      <c r="CI682" s="253"/>
      <c r="CJ682" s="253"/>
      <c r="CK682" s="253"/>
      <c r="CL682" s="253"/>
      <c r="CM682" s="253"/>
      <c r="CN682" s="253"/>
      <c r="CO682" s="253"/>
      <c r="CP682" s="253"/>
      <c r="CQ682" s="253"/>
      <c r="CR682" s="253"/>
      <c r="CS682" s="253"/>
      <c r="CT682" s="253"/>
      <c r="CU682" s="253"/>
      <c r="CV682" s="253"/>
      <c r="CW682" s="253"/>
      <c r="CX682" s="253"/>
      <c r="CY682" s="253"/>
      <c r="CZ682" s="253"/>
      <c r="DA682" s="253"/>
      <c r="DB682" s="253"/>
      <c r="DC682" s="253"/>
      <c r="DD682" s="253"/>
      <c r="DE682" s="253"/>
      <c r="DF682" s="253"/>
      <c r="DG682" s="253"/>
      <c r="DH682" s="253"/>
      <c r="DI682" s="253"/>
      <c r="DJ682" s="253"/>
      <c r="DK682" s="253"/>
      <c r="DL682" s="253"/>
      <c r="DM682" s="253"/>
      <c r="DN682" s="253"/>
      <c r="DO682" s="253"/>
      <c r="DP682" s="253"/>
      <c r="DQ682" s="253"/>
      <c r="DR682" s="253"/>
      <c r="DS682" s="253"/>
      <c r="DT682" s="253"/>
      <c r="DU682" s="253"/>
      <c r="DV682" s="253"/>
      <c r="DW682" s="253"/>
      <c r="DX682" s="253"/>
      <c r="DY682" s="253"/>
      <c r="DZ682" s="253"/>
      <c r="EA682" s="253"/>
      <c r="EB682" s="253"/>
      <c r="EC682" s="253"/>
      <c r="ED682" s="253"/>
      <c r="EE682" s="253"/>
      <c r="EF682" s="253"/>
      <c r="EG682" s="253"/>
      <c r="EH682" s="253"/>
      <c r="EI682" s="253"/>
      <c r="EJ682" s="253"/>
      <c r="EK682" s="253"/>
      <c r="EL682" s="253"/>
      <c r="EM682" s="253"/>
      <c r="EN682" s="253"/>
      <c r="EO682" s="253"/>
      <c r="EP682" s="253"/>
      <c r="EQ682" s="253"/>
      <c r="ER682" s="253"/>
      <c r="ES682" s="253"/>
      <c r="ET682" s="253"/>
      <c r="EU682" s="253"/>
      <c r="EV682" s="253"/>
      <c r="EW682" s="253"/>
      <c r="EX682" s="253"/>
      <c r="EY682" s="253"/>
      <c r="EZ682" s="253"/>
      <c r="FA682" s="253"/>
      <c r="FB682" s="253"/>
      <c r="FC682" s="253"/>
      <c r="FD682" s="253"/>
      <c r="FE682" s="253"/>
      <c r="FF682" s="253"/>
      <c r="FG682" s="253"/>
      <c r="FH682" s="253"/>
      <c r="FI682" s="253"/>
      <c r="FJ682" s="253"/>
      <c r="FK682" s="253"/>
      <c r="FL682" s="253"/>
      <c r="FM682" s="253"/>
      <c r="FN682" s="253"/>
      <c r="FO682" s="253"/>
      <c r="FP682" s="253"/>
      <c r="FQ682" s="253"/>
      <c r="FR682" s="253"/>
      <c r="FS682" s="253"/>
      <c r="FT682" s="253"/>
      <c r="FU682" s="253"/>
      <c r="FV682" s="253"/>
      <c r="FW682" s="253"/>
      <c r="FX682" s="253"/>
      <c r="FY682" s="253"/>
      <c r="FZ682" s="253"/>
      <c r="GA682" s="253"/>
      <c r="GB682" s="253"/>
      <c r="GC682" s="253"/>
      <c r="GD682" s="253"/>
      <c r="GE682" s="253"/>
      <c r="GF682" s="253"/>
      <c r="GG682" s="253"/>
      <c r="GH682" s="253"/>
      <c r="GI682" s="253"/>
      <c r="GJ682" s="253"/>
      <c r="GK682" s="253"/>
      <c r="GL682" s="253"/>
      <c r="GM682" s="253"/>
      <c r="GN682" s="253"/>
      <c r="GO682" s="253"/>
      <c r="GP682" s="253"/>
      <c r="GQ682" s="253"/>
      <c r="GR682" s="253"/>
      <c r="GS682" s="253"/>
      <c r="GT682" s="253"/>
      <c r="GU682" s="253"/>
      <c r="GV682" s="253"/>
      <c r="GW682" s="253"/>
      <c r="GX682" s="253"/>
      <c r="GY682" s="253"/>
      <c r="GZ682" s="253"/>
      <c r="HA682" s="253"/>
      <c r="HB682" s="253"/>
      <c r="HC682" s="253"/>
      <c r="HD682" s="253"/>
      <c r="HE682" s="253"/>
      <c r="HF682" s="253"/>
    </row>
    <row r="683" spans="1:214" s="312" customFormat="1" ht="15" customHeight="1" x14ac:dyDescent="0.25">
      <c r="A683" s="252"/>
      <c r="B683" s="253"/>
      <c r="C683" s="253"/>
      <c r="D683" s="253"/>
      <c r="E683" s="253"/>
      <c r="F683" s="253"/>
      <c r="G683" s="253"/>
      <c r="H683" s="253"/>
      <c r="I683" s="253"/>
      <c r="J683" s="253"/>
      <c r="K683" s="253"/>
      <c r="L683" s="253"/>
      <c r="M683" s="253"/>
      <c r="N683" s="253"/>
      <c r="O683" s="253"/>
      <c r="P683" s="253"/>
      <c r="Q683" s="253"/>
      <c r="R683" s="253"/>
      <c r="S683" s="253"/>
      <c r="T683" s="253"/>
      <c r="U683" s="253" t="s">
        <v>875</v>
      </c>
      <c r="V683" s="253"/>
      <c r="W683" s="253"/>
      <c r="X683" s="253"/>
      <c r="Y683" s="253"/>
      <c r="Z683" s="253"/>
      <c r="AA683" s="253"/>
      <c r="AB683" s="253"/>
      <c r="AC683" s="253" t="s">
        <v>320</v>
      </c>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c r="BT683" s="253"/>
      <c r="BU683" s="253"/>
      <c r="BV683" s="253"/>
      <c r="BW683" s="253"/>
      <c r="BX683" s="253"/>
      <c r="BY683" s="253"/>
      <c r="BZ683" s="253"/>
      <c r="CA683" s="253"/>
      <c r="CB683" s="253"/>
      <c r="CC683" s="253"/>
      <c r="CD683" s="253"/>
      <c r="CE683" s="253"/>
      <c r="CF683" s="253"/>
      <c r="CG683" s="253"/>
      <c r="CH683" s="253"/>
      <c r="CI683" s="253"/>
      <c r="CJ683" s="253"/>
      <c r="CK683" s="253"/>
      <c r="CL683" s="253"/>
      <c r="CM683" s="253"/>
      <c r="CN683" s="253"/>
      <c r="CO683" s="253"/>
      <c r="CP683" s="253"/>
      <c r="CQ683" s="253"/>
      <c r="CR683" s="253"/>
      <c r="CS683" s="253"/>
      <c r="CT683" s="253"/>
      <c r="CU683" s="253"/>
      <c r="CV683" s="253"/>
      <c r="CW683" s="253"/>
      <c r="CX683" s="253"/>
      <c r="CY683" s="253"/>
      <c r="CZ683" s="253"/>
      <c r="DA683" s="253"/>
      <c r="DB683" s="253"/>
      <c r="DC683" s="253"/>
      <c r="DD683" s="253"/>
      <c r="DE683" s="253"/>
      <c r="DF683" s="253"/>
      <c r="DG683" s="253"/>
      <c r="DH683" s="253"/>
      <c r="DI683" s="253"/>
      <c r="DJ683" s="253"/>
      <c r="DK683" s="253"/>
      <c r="DL683" s="253"/>
      <c r="DM683" s="253"/>
      <c r="DN683" s="253"/>
      <c r="DO683" s="253"/>
      <c r="DP683" s="253"/>
      <c r="DQ683" s="253"/>
      <c r="DR683" s="253"/>
      <c r="DS683" s="253"/>
      <c r="DT683" s="253"/>
      <c r="DU683" s="253"/>
      <c r="DV683" s="253"/>
      <c r="DW683" s="253"/>
      <c r="DX683" s="253"/>
      <c r="DY683" s="253"/>
      <c r="DZ683" s="253"/>
      <c r="EA683" s="253"/>
      <c r="EB683" s="253"/>
      <c r="EC683" s="253"/>
      <c r="ED683" s="253"/>
      <c r="EE683" s="253"/>
      <c r="EF683" s="253"/>
      <c r="EG683" s="253"/>
      <c r="EH683" s="253"/>
      <c r="EI683" s="253"/>
      <c r="EJ683" s="253"/>
      <c r="EK683" s="253"/>
      <c r="EL683" s="253"/>
      <c r="EM683" s="253"/>
      <c r="EN683" s="253"/>
      <c r="EO683" s="253"/>
      <c r="EP683" s="253"/>
      <c r="EQ683" s="253"/>
      <c r="ER683" s="253"/>
      <c r="ES683" s="253"/>
      <c r="ET683" s="253"/>
      <c r="EU683" s="253"/>
      <c r="EV683" s="253"/>
      <c r="EW683" s="253"/>
      <c r="EX683" s="253"/>
      <c r="EY683" s="253"/>
      <c r="EZ683" s="253"/>
      <c r="FA683" s="253"/>
      <c r="FB683" s="253"/>
      <c r="FC683" s="253"/>
      <c r="FD683" s="253"/>
      <c r="FE683" s="253"/>
      <c r="FF683" s="253"/>
      <c r="FG683" s="253"/>
      <c r="FH683" s="253"/>
      <c r="FI683" s="253"/>
      <c r="FJ683" s="253"/>
      <c r="FK683" s="253"/>
      <c r="FL683" s="253"/>
      <c r="FM683" s="253"/>
      <c r="FN683" s="253"/>
      <c r="FO683" s="253"/>
      <c r="FP683" s="253"/>
      <c r="FQ683" s="253"/>
      <c r="FR683" s="253"/>
      <c r="FS683" s="253"/>
      <c r="FT683" s="253"/>
      <c r="FU683" s="253"/>
      <c r="FV683" s="253"/>
      <c r="FW683" s="253"/>
      <c r="FX683" s="253"/>
      <c r="FY683" s="253"/>
      <c r="FZ683" s="253"/>
      <c r="GA683" s="253"/>
      <c r="GB683" s="253"/>
      <c r="GC683" s="253"/>
      <c r="GD683" s="253"/>
      <c r="GE683" s="253"/>
      <c r="GF683" s="253"/>
      <c r="GG683" s="253"/>
      <c r="GH683" s="253"/>
      <c r="GI683" s="253"/>
      <c r="GJ683" s="253"/>
      <c r="GK683" s="253"/>
      <c r="GL683" s="253"/>
      <c r="GM683" s="253"/>
      <c r="GN683" s="253"/>
      <c r="GO683" s="253"/>
      <c r="GP683" s="253"/>
      <c r="GQ683" s="253"/>
      <c r="GR683" s="253"/>
      <c r="GS683" s="253"/>
      <c r="GT683" s="253"/>
      <c r="GU683" s="253"/>
      <c r="GV683" s="253"/>
      <c r="GW683" s="253"/>
      <c r="GX683" s="253"/>
      <c r="GY683" s="253"/>
      <c r="GZ683" s="253"/>
      <c r="HA683" s="253"/>
      <c r="HB683" s="253"/>
      <c r="HC683" s="253"/>
      <c r="HD683" s="253"/>
      <c r="HE683" s="253"/>
      <c r="HF683" s="253"/>
    </row>
    <row r="684" spans="1:214" s="312" customFormat="1" ht="15" customHeight="1" x14ac:dyDescent="0.25">
      <c r="A684" s="252"/>
      <c r="B684" s="253"/>
      <c r="C684" s="253"/>
      <c r="D684" s="253"/>
      <c r="E684" s="253"/>
      <c r="F684" s="253"/>
      <c r="G684" s="253"/>
      <c r="H684" s="253"/>
      <c r="I684" s="253"/>
      <c r="J684" s="253"/>
      <c r="K684" s="253"/>
      <c r="L684" s="253"/>
      <c r="M684" s="253"/>
      <c r="N684" s="253"/>
      <c r="O684" s="253"/>
      <c r="P684" s="253"/>
      <c r="Q684" s="253"/>
      <c r="R684" s="253"/>
      <c r="S684" s="253"/>
      <c r="T684" s="253"/>
      <c r="U684" s="253" t="s">
        <v>876</v>
      </c>
      <c r="V684" s="253"/>
      <c r="W684" s="253"/>
      <c r="X684" s="253"/>
      <c r="Y684" s="253"/>
      <c r="Z684" s="253"/>
      <c r="AA684" s="253"/>
      <c r="AB684" s="253"/>
      <c r="AC684" s="253" t="s">
        <v>323</v>
      </c>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c r="BT684" s="253"/>
      <c r="BU684" s="253"/>
      <c r="BV684" s="253"/>
      <c r="BW684" s="253"/>
      <c r="BX684" s="253"/>
      <c r="BY684" s="253"/>
      <c r="BZ684" s="253"/>
      <c r="CA684" s="253"/>
      <c r="CB684" s="253"/>
      <c r="CC684" s="253"/>
      <c r="CD684" s="253"/>
      <c r="CE684" s="253"/>
      <c r="CF684" s="253"/>
      <c r="CG684" s="253"/>
      <c r="CH684" s="253"/>
      <c r="CI684" s="253"/>
      <c r="CJ684" s="253"/>
      <c r="CK684" s="253"/>
      <c r="CL684" s="253"/>
      <c r="CM684" s="253"/>
      <c r="CN684" s="253"/>
      <c r="CO684" s="253"/>
      <c r="CP684" s="253"/>
      <c r="CQ684" s="253"/>
      <c r="CR684" s="253"/>
      <c r="CS684" s="253"/>
      <c r="CT684" s="253"/>
      <c r="CU684" s="253"/>
      <c r="CV684" s="253"/>
      <c r="CW684" s="253"/>
      <c r="CX684" s="253"/>
      <c r="CY684" s="253"/>
      <c r="CZ684" s="253"/>
      <c r="DA684" s="253"/>
      <c r="DB684" s="253"/>
      <c r="DC684" s="253"/>
      <c r="DD684" s="253"/>
      <c r="DE684" s="253"/>
      <c r="DF684" s="253"/>
      <c r="DG684" s="253"/>
      <c r="DH684" s="253"/>
      <c r="DI684" s="253"/>
      <c r="DJ684" s="253"/>
      <c r="DK684" s="253"/>
      <c r="DL684" s="253"/>
      <c r="DM684" s="253"/>
      <c r="DN684" s="253"/>
      <c r="DO684" s="253"/>
      <c r="DP684" s="253"/>
      <c r="DQ684" s="253"/>
      <c r="DR684" s="253"/>
      <c r="DS684" s="253"/>
      <c r="DT684" s="253"/>
      <c r="DU684" s="253"/>
      <c r="DV684" s="253"/>
      <c r="DW684" s="253"/>
      <c r="DX684" s="253"/>
      <c r="DY684" s="253"/>
      <c r="DZ684" s="253"/>
      <c r="EA684" s="253"/>
      <c r="EB684" s="253"/>
      <c r="EC684" s="253"/>
      <c r="ED684" s="253"/>
      <c r="EE684" s="253"/>
      <c r="EF684" s="253"/>
      <c r="EG684" s="253"/>
      <c r="EH684" s="253"/>
      <c r="EI684" s="253"/>
      <c r="EJ684" s="253"/>
      <c r="EK684" s="253"/>
      <c r="EL684" s="253"/>
      <c r="EM684" s="253"/>
      <c r="EN684" s="253"/>
      <c r="EO684" s="253"/>
      <c r="EP684" s="253"/>
      <c r="EQ684" s="253"/>
      <c r="ER684" s="253"/>
      <c r="ES684" s="253"/>
      <c r="ET684" s="253"/>
      <c r="EU684" s="253"/>
      <c r="EV684" s="253"/>
      <c r="EW684" s="253"/>
      <c r="EX684" s="253"/>
      <c r="EY684" s="253"/>
      <c r="EZ684" s="253"/>
      <c r="FA684" s="253"/>
      <c r="FB684" s="253"/>
      <c r="FC684" s="253"/>
      <c r="FD684" s="253"/>
      <c r="FE684" s="253"/>
      <c r="FF684" s="253"/>
      <c r="FG684" s="253"/>
      <c r="FH684" s="253"/>
      <c r="FI684" s="253"/>
      <c r="FJ684" s="253"/>
      <c r="FK684" s="253"/>
      <c r="FL684" s="253"/>
      <c r="FM684" s="253"/>
      <c r="FN684" s="253"/>
      <c r="FO684" s="253"/>
      <c r="FP684" s="253"/>
      <c r="FQ684" s="253"/>
      <c r="FR684" s="253"/>
      <c r="FS684" s="253"/>
      <c r="FT684" s="253"/>
      <c r="FU684" s="253"/>
      <c r="FV684" s="253"/>
      <c r="FW684" s="253"/>
      <c r="FX684" s="253"/>
      <c r="FY684" s="253"/>
      <c r="FZ684" s="253"/>
      <c r="GA684" s="253"/>
      <c r="GB684" s="253"/>
      <c r="GC684" s="253"/>
      <c r="GD684" s="253"/>
      <c r="GE684" s="253"/>
      <c r="GF684" s="253"/>
      <c r="GG684" s="253"/>
      <c r="GH684" s="253"/>
      <c r="GI684" s="253"/>
      <c r="GJ684" s="253"/>
      <c r="GK684" s="253"/>
      <c r="GL684" s="253"/>
      <c r="GM684" s="253"/>
      <c r="GN684" s="253"/>
      <c r="GO684" s="253"/>
      <c r="GP684" s="253"/>
      <c r="GQ684" s="253"/>
      <c r="GR684" s="253"/>
      <c r="GS684" s="253"/>
      <c r="GT684" s="253"/>
      <c r="GU684" s="253"/>
      <c r="GV684" s="253"/>
      <c r="GW684" s="253"/>
      <c r="GX684" s="253"/>
      <c r="GY684" s="253"/>
      <c r="GZ684" s="253"/>
      <c r="HA684" s="253"/>
      <c r="HB684" s="253"/>
      <c r="HC684" s="253"/>
      <c r="HD684" s="253"/>
      <c r="HE684" s="253"/>
      <c r="HF684" s="253"/>
    </row>
    <row r="685" spans="1:214" s="312" customFormat="1" ht="15" customHeight="1" x14ac:dyDescent="0.25">
      <c r="A685" s="252"/>
      <c r="B685" s="253"/>
      <c r="C685" s="253"/>
      <c r="D685" s="253"/>
      <c r="E685" s="253"/>
      <c r="F685" s="253"/>
      <c r="G685" s="253"/>
      <c r="H685" s="253"/>
      <c r="I685" s="253"/>
      <c r="J685" s="253"/>
      <c r="K685" s="253"/>
      <c r="L685" s="253"/>
      <c r="M685" s="253"/>
      <c r="N685" s="253"/>
      <c r="O685" s="253"/>
      <c r="P685" s="253"/>
      <c r="Q685" s="253"/>
      <c r="R685" s="253"/>
      <c r="S685" s="253"/>
      <c r="T685" s="253"/>
      <c r="U685" s="253" t="s">
        <v>877</v>
      </c>
      <c r="V685" s="253"/>
      <c r="W685" s="253"/>
      <c r="X685" s="253"/>
      <c r="Y685" s="253"/>
      <c r="Z685" s="253"/>
      <c r="AA685" s="253"/>
      <c r="AB685" s="253"/>
      <c r="AC685" s="253" t="s">
        <v>323</v>
      </c>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c r="BT685" s="253"/>
      <c r="BU685" s="253"/>
      <c r="BV685" s="253"/>
      <c r="BW685" s="253"/>
      <c r="BX685" s="253"/>
      <c r="BY685" s="253"/>
      <c r="BZ685" s="253"/>
      <c r="CA685" s="253"/>
      <c r="CB685" s="253"/>
      <c r="CC685" s="253"/>
      <c r="CD685" s="253"/>
      <c r="CE685" s="253"/>
      <c r="CF685" s="253"/>
      <c r="CG685" s="253"/>
      <c r="CH685" s="253"/>
      <c r="CI685" s="253"/>
      <c r="CJ685" s="253"/>
      <c r="CK685" s="253"/>
      <c r="CL685" s="253"/>
      <c r="CM685" s="253"/>
      <c r="CN685" s="253"/>
      <c r="CO685" s="253"/>
      <c r="CP685" s="253"/>
      <c r="CQ685" s="253"/>
      <c r="CR685" s="253"/>
      <c r="CS685" s="253"/>
      <c r="CT685" s="253"/>
      <c r="CU685" s="253"/>
      <c r="CV685" s="253"/>
      <c r="CW685" s="253"/>
      <c r="CX685" s="253"/>
      <c r="CY685" s="253"/>
      <c r="CZ685" s="253"/>
      <c r="DA685" s="253"/>
      <c r="DB685" s="253"/>
      <c r="DC685" s="253"/>
      <c r="DD685" s="253"/>
      <c r="DE685" s="253"/>
      <c r="DF685" s="253"/>
      <c r="DG685" s="253"/>
      <c r="DH685" s="253"/>
      <c r="DI685" s="253"/>
      <c r="DJ685" s="253"/>
      <c r="DK685" s="253"/>
      <c r="DL685" s="253"/>
      <c r="DM685" s="253"/>
      <c r="DN685" s="253"/>
      <c r="DO685" s="253"/>
      <c r="DP685" s="253"/>
      <c r="DQ685" s="253"/>
      <c r="DR685" s="253"/>
      <c r="DS685" s="253"/>
      <c r="DT685" s="253"/>
      <c r="DU685" s="253"/>
      <c r="DV685" s="253"/>
      <c r="DW685" s="253"/>
      <c r="DX685" s="253"/>
      <c r="DY685" s="253"/>
      <c r="DZ685" s="253"/>
      <c r="EA685" s="253"/>
      <c r="EB685" s="253"/>
      <c r="EC685" s="253"/>
      <c r="ED685" s="253"/>
      <c r="EE685" s="253"/>
      <c r="EF685" s="253"/>
      <c r="EG685" s="253"/>
      <c r="EH685" s="253"/>
      <c r="EI685" s="253"/>
      <c r="EJ685" s="253"/>
      <c r="EK685" s="253"/>
      <c r="EL685" s="253"/>
      <c r="EM685" s="253"/>
      <c r="EN685" s="253"/>
      <c r="EO685" s="253"/>
      <c r="EP685" s="253"/>
      <c r="EQ685" s="253"/>
      <c r="ER685" s="253"/>
      <c r="ES685" s="253"/>
      <c r="ET685" s="253"/>
      <c r="EU685" s="253"/>
      <c r="EV685" s="253"/>
      <c r="EW685" s="253"/>
      <c r="EX685" s="253"/>
      <c r="EY685" s="253"/>
      <c r="EZ685" s="253"/>
      <c r="FA685" s="253"/>
      <c r="FB685" s="253"/>
      <c r="FC685" s="253"/>
      <c r="FD685" s="253"/>
      <c r="FE685" s="253"/>
      <c r="FF685" s="253"/>
      <c r="FG685" s="253"/>
      <c r="FH685" s="253"/>
      <c r="FI685" s="253"/>
      <c r="FJ685" s="253"/>
      <c r="FK685" s="253"/>
      <c r="FL685" s="253"/>
      <c r="FM685" s="253"/>
      <c r="FN685" s="253"/>
      <c r="FO685" s="253"/>
      <c r="FP685" s="253"/>
      <c r="FQ685" s="253"/>
      <c r="FR685" s="253"/>
      <c r="FS685" s="253"/>
      <c r="FT685" s="253"/>
      <c r="FU685" s="253"/>
      <c r="FV685" s="253"/>
      <c r="FW685" s="253"/>
      <c r="FX685" s="253"/>
      <c r="FY685" s="253"/>
      <c r="FZ685" s="253"/>
      <c r="GA685" s="253"/>
      <c r="GB685" s="253"/>
      <c r="GC685" s="253"/>
      <c r="GD685" s="253"/>
      <c r="GE685" s="253"/>
      <c r="GF685" s="253"/>
      <c r="GG685" s="253"/>
      <c r="GH685" s="253"/>
      <c r="GI685" s="253"/>
      <c r="GJ685" s="253"/>
      <c r="GK685" s="253"/>
      <c r="GL685" s="253"/>
      <c r="GM685" s="253"/>
      <c r="GN685" s="253"/>
      <c r="GO685" s="253"/>
      <c r="GP685" s="253"/>
      <c r="GQ685" s="253"/>
      <c r="GR685" s="253"/>
      <c r="GS685" s="253"/>
      <c r="GT685" s="253"/>
      <c r="GU685" s="253"/>
      <c r="GV685" s="253"/>
      <c r="GW685" s="253"/>
      <c r="GX685" s="253"/>
      <c r="GY685" s="253"/>
      <c r="GZ685" s="253"/>
      <c r="HA685" s="253"/>
      <c r="HB685" s="253"/>
      <c r="HC685" s="253"/>
      <c r="HD685" s="253"/>
      <c r="HE685" s="253"/>
      <c r="HF685" s="253"/>
    </row>
    <row r="686" spans="1:214" s="312" customFormat="1" ht="15" customHeight="1" x14ac:dyDescent="0.25">
      <c r="A686" s="252"/>
      <c r="B686" s="253"/>
      <c r="C686" s="253"/>
      <c r="D686" s="253"/>
      <c r="E686" s="253"/>
      <c r="F686" s="253"/>
      <c r="G686" s="253"/>
      <c r="H686" s="253"/>
      <c r="I686" s="253"/>
      <c r="J686" s="253"/>
      <c r="K686" s="253"/>
      <c r="L686" s="253"/>
      <c r="M686" s="253"/>
      <c r="N686" s="253"/>
      <c r="O686" s="253"/>
      <c r="P686" s="253"/>
      <c r="Q686" s="253"/>
      <c r="R686" s="253"/>
      <c r="S686" s="253"/>
      <c r="T686" s="253"/>
      <c r="U686" s="253" t="s">
        <v>878</v>
      </c>
      <c r="V686" s="253"/>
      <c r="W686" s="253"/>
      <c r="X686" s="253"/>
      <c r="Y686" s="253"/>
      <c r="Z686" s="253"/>
      <c r="AA686" s="253"/>
      <c r="AB686" s="253"/>
      <c r="AC686" s="253" t="s">
        <v>323</v>
      </c>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c r="BT686" s="253"/>
      <c r="BU686" s="253"/>
      <c r="BV686" s="253"/>
      <c r="BW686" s="253"/>
      <c r="BX686" s="253"/>
      <c r="BY686" s="253"/>
      <c r="BZ686" s="253"/>
      <c r="CA686" s="253"/>
      <c r="CB686" s="253"/>
      <c r="CC686" s="253"/>
      <c r="CD686" s="253"/>
      <c r="CE686" s="253"/>
      <c r="CF686" s="253"/>
      <c r="CG686" s="253"/>
      <c r="CH686" s="253"/>
      <c r="CI686" s="253"/>
      <c r="CJ686" s="253"/>
      <c r="CK686" s="253"/>
      <c r="CL686" s="253"/>
      <c r="CM686" s="253"/>
      <c r="CN686" s="253"/>
      <c r="CO686" s="253"/>
      <c r="CP686" s="253"/>
      <c r="CQ686" s="253"/>
      <c r="CR686" s="253"/>
      <c r="CS686" s="253"/>
      <c r="CT686" s="253"/>
      <c r="CU686" s="253"/>
      <c r="CV686" s="253"/>
      <c r="CW686" s="253"/>
      <c r="CX686" s="253"/>
      <c r="CY686" s="253"/>
      <c r="CZ686" s="253"/>
      <c r="DA686" s="253"/>
      <c r="DB686" s="253"/>
      <c r="DC686" s="253"/>
      <c r="DD686" s="253"/>
      <c r="DE686" s="253"/>
      <c r="DF686" s="253"/>
      <c r="DG686" s="253"/>
      <c r="DH686" s="253"/>
      <c r="DI686" s="253"/>
      <c r="DJ686" s="253"/>
      <c r="DK686" s="253"/>
      <c r="DL686" s="253"/>
      <c r="DM686" s="253"/>
      <c r="DN686" s="253"/>
      <c r="DO686" s="253"/>
      <c r="DP686" s="253"/>
      <c r="DQ686" s="253"/>
      <c r="DR686" s="253"/>
      <c r="DS686" s="253"/>
      <c r="DT686" s="253"/>
      <c r="DU686" s="253"/>
      <c r="DV686" s="253"/>
      <c r="DW686" s="253"/>
      <c r="DX686" s="253"/>
      <c r="DY686" s="253"/>
      <c r="DZ686" s="253"/>
      <c r="EA686" s="253"/>
      <c r="EB686" s="253"/>
      <c r="EC686" s="253"/>
      <c r="ED686" s="253"/>
      <c r="EE686" s="253"/>
      <c r="EF686" s="253"/>
      <c r="EG686" s="253"/>
      <c r="EH686" s="253"/>
      <c r="EI686" s="253"/>
      <c r="EJ686" s="253"/>
      <c r="EK686" s="253"/>
      <c r="EL686" s="253"/>
      <c r="EM686" s="253"/>
      <c r="EN686" s="253"/>
      <c r="EO686" s="253"/>
      <c r="EP686" s="253"/>
      <c r="EQ686" s="253"/>
      <c r="ER686" s="253"/>
      <c r="ES686" s="253"/>
      <c r="ET686" s="253"/>
      <c r="EU686" s="253"/>
      <c r="EV686" s="253"/>
      <c r="EW686" s="253"/>
      <c r="EX686" s="253"/>
      <c r="EY686" s="253"/>
      <c r="EZ686" s="253"/>
      <c r="FA686" s="253"/>
      <c r="FB686" s="253"/>
      <c r="FC686" s="253"/>
      <c r="FD686" s="253"/>
      <c r="FE686" s="253"/>
      <c r="FF686" s="253"/>
      <c r="FG686" s="253"/>
      <c r="FH686" s="253"/>
      <c r="FI686" s="253"/>
      <c r="FJ686" s="253"/>
      <c r="FK686" s="253"/>
      <c r="FL686" s="253"/>
      <c r="FM686" s="253"/>
      <c r="FN686" s="253"/>
      <c r="FO686" s="253"/>
      <c r="FP686" s="253"/>
      <c r="FQ686" s="253"/>
      <c r="FR686" s="253"/>
      <c r="FS686" s="253"/>
      <c r="FT686" s="253"/>
      <c r="FU686" s="253"/>
      <c r="FV686" s="253"/>
      <c r="FW686" s="253"/>
      <c r="FX686" s="253"/>
      <c r="FY686" s="253"/>
      <c r="FZ686" s="253"/>
      <c r="GA686" s="253"/>
      <c r="GB686" s="253"/>
      <c r="GC686" s="253"/>
      <c r="GD686" s="253"/>
      <c r="GE686" s="253"/>
      <c r="GF686" s="253"/>
      <c r="GG686" s="253"/>
      <c r="GH686" s="253"/>
      <c r="GI686" s="253"/>
      <c r="GJ686" s="253"/>
      <c r="GK686" s="253"/>
      <c r="GL686" s="253"/>
      <c r="GM686" s="253"/>
      <c r="GN686" s="253"/>
      <c r="GO686" s="253"/>
      <c r="GP686" s="253"/>
      <c r="GQ686" s="253"/>
      <c r="GR686" s="253"/>
      <c r="GS686" s="253"/>
      <c r="GT686" s="253"/>
      <c r="GU686" s="253"/>
      <c r="GV686" s="253"/>
      <c r="GW686" s="253"/>
      <c r="GX686" s="253"/>
      <c r="GY686" s="253"/>
      <c r="GZ686" s="253"/>
      <c r="HA686" s="253"/>
      <c r="HB686" s="253"/>
      <c r="HC686" s="253"/>
      <c r="HD686" s="253"/>
      <c r="HE686" s="253"/>
      <c r="HF686" s="253"/>
    </row>
    <row r="687" spans="1:214" s="312" customFormat="1" ht="15" customHeight="1" x14ac:dyDescent="0.25">
      <c r="A687" s="252"/>
      <c r="B687" s="253"/>
      <c r="C687" s="253"/>
      <c r="D687" s="253"/>
      <c r="E687" s="253"/>
      <c r="F687" s="253"/>
      <c r="G687" s="253"/>
      <c r="H687" s="253"/>
      <c r="I687" s="253"/>
      <c r="J687" s="253"/>
      <c r="K687" s="253"/>
      <c r="L687" s="253"/>
      <c r="M687" s="253"/>
      <c r="N687" s="253"/>
      <c r="O687" s="253"/>
      <c r="P687" s="253"/>
      <c r="Q687" s="253"/>
      <c r="R687" s="253"/>
      <c r="S687" s="253"/>
      <c r="T687" s="253"/>
      <c r="U687" s="253" t="s">
        <v>879</v>
      </c>
      <c r="V687" s="253"/>
      <c r="W687" s="253"/>
      <c r="X687" s="253"/>
      <c r="Y687" s="253"/>
      <c r="Z687" s="253"/>
      <c r="AA687" s="253"/>
      <c r="AB687" s="253"/>
      <c r="AC687" s="253" t="s">
        <v>329</v>
      </c>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c r="BT687" s="253"/>
      <c r="BU687" s="253"/>
      <c r="BV687" s="253"/>
      <c r="BW687" s="253"/>
      <c r="BX687" s="253"/>
      <c r="BY687" s="253"/>
      <c r="BZ687" s="253"/>
      <c r="CA687" s="253"/>
      <c r="CB687" s="253"/>
      <c r="CC687" s="253"/>
      <c r="CD687" s="253"/>
      <c r="CE687" s="253"/>
      <c r="CF687" s="253"/>
      <c r="CG687" s="253"/>
      <c r="CH687" s="253"/>
      <c r="CI687" s="253"/>
      <c r="CJ687" s="253"/>
      <c r="CK687" s="253"/>
      <c r="CL687" s="253"/>
      <c r="CM687" s="253"/>
      <c r="CN687" s="253"/>
      <c r="CO687" s="253"/>
      <c r="CP687" s="253"/>
      <c r="CQ687" s="253"/>
      <c r="CR687" s="253"/>
      <c r="CS687" s="253"/>
      <c r="CT687" s="253"/>
      <c r="CU687" s="253"/>
      <c r="CV687" s="253"/>
      <c r="CW687" s="253"/>
      <c r="CX687" s="253"/>
      <c r="CY687" s="253"/>
      <c r="CZ687" s="253"/>
      <c r="DA687" s="253"/>
      <c r="DB687" s="253"/>
      <c r="DC687" s="253"/>
      <c r="DD687" s="253"/>
      <c r="DE687" s="253"/>
      <c r="DF687" s="253"/>
      <c r="DG687" s="253"/>
      <c r="DH687" s="253"/>
      <c r="DI687" s="253"/>
      <c r="DJ687" s="253"/>
      <c r="DK687" s="253"/>
      <c r="DL687" s="253"/>
      <c r="DM687" s="253"/>
      <c r="DN687" s="253"/>
      <c r="DO687" s="253"/>
      <c r="DP687" s="253"/>
      <c r="DQ687" s="253"/>
      <c r="DR687" s="253"/>
      <c r="DS687" s="253"/>
      <c r="DT687" s="253"/>
      <c r="DU687" s="253"/>
      <c r="DV687" s="253"/>
      <c r="DW687" s="253"/>
      <c r="DX687" s="253"/>
      <c r="DY687" s="253"/>
      <c r="DZ687" s="253"/>
      <c r="EA687" s="253"/>
      <c r="EB687" s="253"/>
      <c r="EC687" s="253"/>
      <c r="ED687" s="253"/>
      <c r="EE687" s="253"/>
      <c r="EF687" s="253"/>
      <c r="EG687" s="253"/>
      <c r="EH687" s="253"/>
      <c r="EI687" s="253"/>
      <c r="EJ687" s="253"/>
      <c r="EK687" s="253"/>
      <c r="EL687" s="253"/>
      <c r="EM687" s="253"/>
      <c r="EN687" s="253"/>
      <c r="EO687" s="253"/>
      <c r="EP687" s="253"/>
      <c r="EQ687" s="253"/>
      <c r="ER687" s="253"/>
      <c r="ES687" s="253"/>
      <c r="ET687" s="253"/>
      <c r="EU687" s="253"/>
      <c r="EV687" s="253"/>
      <c r="EW687" s="253"/>
      <c r="EX687" s="253"/>
      <c r="EY687" s="253"/>
      <c r="EZ687" s="253"/>
      <c r="FA687" s="253"/>
      <c r="FB687" s="253"/>
      <c r="FC687" s="253"/>
      <c r="FD687" s="253"/>
      <c r="FE687" s="253"/>
      <c r="FF687" s="253"/>
      <c r="FG687" s="253"/>
      <c r="FH687" s="253"/>
      <c r="FI687" s="253"/>
      <c r="FJ687" s="253"/>
      <c r="FK687" s="253"/>
      <c r="FL687" s="253"/>
      <c r="FM687" s="253"/>
      <c r="FN687" s="253"/>
      <c r="FO687" s="253"/>
      <c r="FP687" s="253"/>
      <c r="FQ687" s="253"/>
      <c r="FR687" s="253"/>
      <c r="FS687" s="253"/>
      <c r="FT687" s="253"/>
      <c r="FU687" s="253"/>
      <c r="FV687" s="253"/>
      <c r="FW687" s="253"/>
      <c r="FX687" s="253"/>
      <c r="FY687" s="253"/>
      <c r="FZ687" s="253"/>
      <c r="GA687" s="253"/>
      <c r="GB687" s="253"/>
      <c r="GC687" s="253"/>
      <c r="GD687" s="253"/>
      <c r="GE687" s="253"/>
      <c r="GF687" s="253"/>
      <c r="GG687" s="253"/>
      <c r="GH687" s="253"/>
      <c r="GI687" s="253"/>
      <c r="GJ687" s="253"/>
      <c r="GK687" s="253"/>
      <c r="GL687" s="253"/>
      <c r="GM687" s="253"/>
      <c r="GN687" s="253"/>
      <c r="GO687" s="253"/>
      <c r="GP687" s="253"/>
      <c r="GQ687" s="253"/>
      <c r="GR687" s="253"/>
      <c r="GS687" s="253"/>
      <c r="GT687" s="253"/>
      <c r="GU687" s="253"/>
      <c r="GV687" s="253"/>
      <c r="GW687" s="253"/>
      <c r="GX687" s="253"/>
      <c r="GY687" s="253"/>
      <c r="GZ687" s="253"/>
      <c r="HA687" s="253"/>
      <c r="HB687" s="253"/>
      <c r="HC687" s="253"/>
      <c r="HD687" s="253"/>
      <c r="HE687" s="253"/>
      <c r="HF687" s="253"/>
    </row>
    <row r="688" spans="1:214" s="312" customFormat="1" ht="15" customHeight="1" x14ac:dyDescent="0.25">
      <c r="A688" s="252"/>
      <c r="B688" s="253"/>
      <c r="C688" s="253"/>
      <c r="D688" s="253"/>
      <c r="E688" s="253"/>
      <c r="F688" s="253"/>
      <c r="G688" s="253"/>
      <c r="H688" s="253"/>
      <c r="I688" s="253"/>
      <c r="J688" s="253"/>
      <c r="K688" s="253"/>
      <c r="L688" s="253"/>
      <c r="M688" s="253"/>
      <c r="N688" s="253"/>
      <c r="O688" s="253"/>
      <c r="P688" s="253"/>
      <c r="Q688" s="253"/>
      <c r="R688" s="253"/>
      <c r="S688" s="253"/>
      <c r="T688" s="253"/>
      <c r="U688" s="253" t="s">
        <v>880</v>
      </c>
      <c r="V688" s="253"/>
      <c r="W688" s="253"/>
      <c r="X688" s="253"/>
      <c r="Y688" s="253"/>
      <c r="Z688" s="253"/>
      <c r="AA688" s="253"/>
      <c r="AB688" s="253"/>
      <c r="AC688" s="253" t="s">
        <v>320</v>
      </c>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c r="BT688" s="253"/>
      <c r="BU688" s="253"/>
      <c r="BV688" s="253"/>
      <c r="BW688" s="253"/>
      <c r="BX688" s="253"/>
      <c r="BY688" s="253"/>
      <c r="BZ688" s="253"/>
      <c r="CA688" s="253"/>
      <c r="CB688" s="253"/>
      <c r="CC688" s="253"/>
      <c r="CD688" s="253"/>
      <c r="CE688" s="253"/>
      <c r="CF688" s="253"/>
      <c r="CG688" s="253"/>
      <c r="CH688" s="253"/>
      <c r="CI688" s="253"/>
      <c r="CJ688" s="253"/>
      <c r="CK688" s="253"/>
      <c r="CL688" s="253"/>
      <c r="CM688" s="253"/>
      <c r="CN688" s="253"/>
      <c r="CO688" s="253"/>
      <c r="CP688" s="253"/>
      <c r="CQ688" s="253"/>
      <c r="CR688" s="253"/>
      <c r="CS688" s="253"/>
      <c r="CT688" s="253"/>
      <c r="CU688" s="253"/>
      <c r="CV688" s="253"/>
      <c r="CW688" s="253"/>
      <c r="CX688" s="253"/>
      <c r="CY688" s="253"/>
      <c r="CZ688" s="253"/>
      <c r="DA688" s="253"/>
      <c r="DB688" s="253"/>
      <c r="DC688" s="253"/>
      <c r="DD688" s="253"/>
      <c r="DE688" s="253"/>
      <c r="DF688" s="253"/>
      <c r="DG688" s="253"/>
      <c r="DH688" s="253"/>
      <c r="DI688" s="253"/>
      <c r="DJ688" s="253"/>
      <c r="DK688" s="253"/>
      <c r="DL688" s="253"/>
      <c r="DM688" s="253"/>
      <c r="DN688" s="253"/>
      <c r="DO688" s="253"/>
      <c r="DP688" s="253"/>
      <c r="DQ688" s="253"/>
      <c r="DR688" s="253"/>
      <c r="DS688" s="253"/>
      <c r="DT688" s="253"/>
      <c r="DU688" s="253"/>
      <c r="DV688" s="253"/>
      <c r="DW688" s="253"/>
      <c r="DX688" s="253"/>
      <c r="DY688" s="253"/>
      <c r="DZ688" s="253"/>
      <c r="EA688" s="253"/>
      <c r="EB688" s="253"/>
      <c r="EC688" s="253"/>
      <c r="ED688" s="253"/>
      <c r="EE688" s="253"/>
      <c r="EF688" s="253"/>
      <c r="EG688" s="253"/>
      <c r="EH688" s="253"/>
      <c r="EI688" s="253"/>
      <c r="EJ688" s="253"/>
      <c r="EK688" s="253"/>
      <c r="EL688" s="253"/>
      <c r="EM688" s="253"/>
      <c r="EN688" s="253"/>
      <c r="EO688" s="253"/>
      <c r="EP688" s="253"/>
      <c r="EQ688" s="253"/>
      <c r="ER688" s="253"/>
      <c r="ES688" s="253"/>
      <c r="ET688" s="253"/>
      <c r="EU688" s="253"/>
      <c r="EV688" s="253"/>
      <c r="EW688" s="253"/>
      <c r="EX688" s="253"/>
      <c r="EY688" s="253"/>
      <c r="EZ688" s="253"/>
      <c r="FA688" s="253"/>
      <c r="FB688" s="253"/>
      <c r="FC688" s="253"/>
      <c r="FD688" s="253"/>
      <c r="FE688" s="253"/>
      <c r="FF688" s="253"/>
      <c r="FG688" s="253"/>
      <c r="FH688" s="253"/>
      <c r="FI688" s="253"/>
      <c r="FJ688" s="253"/>
      <c r="FK688" s="253"/>
      <c r="FL688" s="253"/>
      <c r="FM688" s="253"/>
      <c r="FN688" s="253"/>
      <c r="FO688" s="253"/>
      <c r="FP688" s="253"/>
      <c r="FQ688" s="253"/>
      <c r="FR688" s="253"/>
      <c r="FS688" s="253"/>
      <c r="FT688" s="253"/>
      <c r="FU688" s="253"/>
      <c r="FV688" s="253"/>
      <c r="FW688" s="253"/>
      <c r="FX688" s="253"/>
      <c r="FY688" s="253"/>
      <c r="FZ688" s="253"/>
      <c r="GA688" s="253"/>
      <c r="GB688" s="253"/>
      <c r="GC688" s="253"/>
      <c r="GD688" s="253"/>
      <c r="GE688" s="253"/>
      <c r="GF688" s="253"/>
      <c r="GG688" s="253"/>
      <c r="GH688" s="253"/>
      <c r="GI688" s="253"/>
      <c r="GJ688" s="253"/>
      <c r="GK688" s="253"/>
      <c r="GL688" s="253"/>
      <c r="GM688" s="253"/>
      <c r="GN688" s="253"/>
      <c r="GO688" s="253"/>
      <c r="GP688" s="253"/>
      <c r="GQ688" s="253"/>
      <c r="GR688" s="253"/>
      <c r="GS688" s="253"/>
      <c r="GT688" s="253"/>
      <c r="GU688" s="253"/>
      <c r="GV688" s="253"/>
      <c r="GW688" s="253"/>
      <c r="GX688" s="253"/>
      <c r="GY688" s="253"/>
      <c r="GZ688" s="253"/>
      <c r="HA688" s="253"/>
      <c r="HB688" s="253"/>
      <c r="HC688" s="253"/>
      <c r="HD688" s="253"/>
      <c r="HE688" s="253"/>
      <c r="HF688" s="253"/>
    </row>
    <row r="689" spans="1:214" s="312" customFormat="1" ht="15" customHeight="1" x14ac:dyDescent="0.25">
      <c r="A689" s="252"/>
      <c r="B689" s="253"/>
      <c r="C689" s="253"/>
      <c r="D689" s="253"/>
      <c r="E689" s="253"/>
      <c r="F689" s="253"/>
      <c r="G689" s="253"/>
      <c r="H689" s="253"/>
      <c r="I689" s="253"/>
      <c r="J689" s="253"/>
      <c r="K689" s="253"/>
      <c r="L689" s="253"/>
      <c r="M689" s="253"/>
      <c r="N689" s="253"/>
      <c r="O689" s="253"/>
      <c r="P689" s="253"/>
      <c r="Q689" s="253"/>
      <c r="R689" s="253"/>
      <c r="S689" s="253"/>
      <c r="T689" s="253"/>
      <c r="U689" s="253" t="s">
        <v>881</v>
      </c>
      <c r="V689" s="253"/>
      <c r="W689" s="253"/>
      <c r="X689" s="253"/>
      <c r="Y689" s="253"/>
      <c r="Z689" s="253"/>
      <c r="AA689" s="253"/>
      <c r="AB689" s="253"/>
      <c r="AC689" s="253" t="s">
        <v>320</v>
      </c>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c r="BT689" s="253"/>
      <c r="BU689" s="253"/>
      <c r="BV689" s="253"/>
      <c r="BW689" s="253"/>
      <c r="BX689" s="253"/>
      <c r="BY689" s="253"/>
      <c r="BZ689" s="253"/>
      <c r="CA689" s="253"/>
      <c r="CB689" s="253"/>
      <c r="CC689" s="253"/>
      <c r="CD689" s="253"/>
      <c r="CE689" s="253"/>
      <c r="CF689" s="253"/>
      <c r="CG689" s="253"/>
      <c r="CH689" s="253"/>
      <c r="CI689" s="253"/>
      <c r="CJ689" s="253"/>
      <c r="CK689" s="253"/>
      <c r="CL689" s="253"/>
      <c r="CM689" s="253"/>
      <c r="CN689" s="253"/>
      <c r="CO689" s="253"/>
      <c r="CP689" s="253"/>
      <c r="CQ689" s="253"/>
      <c r="CR689" s="253"/>
      <c r="CS689" s="253"/>
      <c r="CT689" s="253"/>
      <c r="CU689" s="253"/>
      <c r="CV689" s="253"/>
      <c r="CW689" s="253"/>
      <c r="CX689" s="253"/>
      <c r="CY689" s="253"/>
      <c r="CZ689" s="253"/>
      <c r="DA689" s="253"/>
      <c r="DB689" s="253"/>
      <c r="DC689" s="253"/>
      <c r="DD689" s="253"/>
      <c r="DE689" s="253"/>
      <c r="DF689" s="253"/>
      <c r="DG689" s="253"/>
      <c r="DH689" s="253"/>
      <c r="DI689" s="253"/>
      <c r="DJ689" s="253"/>
      <c r="DK689" s="253"/>
      <c r="DL689" s="253"/>
      <c r="DM689" s="253"/>
      <c r="DN689" s="253"/>
      <c r="DO689" s="253"/>
      <c r="DP689" s="253"/>
      <c r="DQ689" s="253"/>
      <c r="DR689" s="253"/>
      <c r="DS689" s="253"/>
      <c r="DT689" s="253"/>
      <c r="DU689" s="253"/>
      <c r="DV689" s="253"/>
      <c r="DW689" s="253"/>
      <c r="DX689" s="253"/>
      <c r="DY689" s="253"/>
      <c r="DZ689" s="253"/>
      <c r="EA689" s="253"/>
      <c r="EB689" s="253"/>
      <c r="EC689" s="253"/>
      <c r="ED689" s="253"/>
      <c r="EE689" s="253"/>
      <c r="EF689" s="253"/>
      <c r="EG689" s="253"/>
      <c r="EH689" s="253"/>
      <c r="EI689" s="253"/>
      <c r="EJ689" s="253"/>
      <c r="EK689" s="253"/>
      <c r="EL689" s="253"/>
      <c r="EM689" s="253"/>
      <c r="EN689" s="253"/>
      <c r="EO689" s="253"/>
      <c r="EP689" s="253"/>
      <c r="EQ689" s="253"/>
      <c r="ER689" s="253"/>
      <c r="ES689" s="253"/>
      <c r="ET689" s="253"/>
      <c r="EU689" s="253"/>
      <c r="EV689" s="253"/>
      <c r="EW689" s="253"/>
      <c r="EX689" s="253"/>
      <c r="EY689" s="253"/>
      <c r="EZ689" s="253"/>
      <c r="FA689" s="253"/>
      <c r="FB689" s="253"/>
      <c r="FC689" s="253"/>
      <c r="FD689" s="253"/>
      <c r="FE689" s="253"/>
      <c r="FF689" s="253"/>
      <c r="FG689" s="253"/>
      <c r="FH689" s="253"/>
      <c r="FI689" s="253"/>
      <c r="FJ689" s="253"/>
      <c r="FK689" s="253"/>
      <c r="FL689" s="253"/>
      <c r="FM689" s="253"/>
      <c r="FN689" s="253"/>
      <c r="FO689" s="253"/>
      <c r="FP689" s="253"/>
      <c r="FQ689" s="253"/>
      <c r="FR689" s="253"/>
      <c r="FS689" s="253"/>
      <c r="FT689" s="253"/>
      <c r="FU689" s="253"/>
      <c r="FV689" s="253"/>
      <c r="FW689" s="253"/>
      <c r="FX689" s="253"/>
      <c r="FY689" s="253"/>
      <c r="FZ689" s="253"/>
      <c r="GA689" s="253"/>
      <c r="GB689" s="253"/>
      <c r="GC689" s="253"/>
      <c r="GD689" s="253"/>
      <c r="GE689" s="253"/>
      <c r="GF689" s="253"/>
      <c r="GG689" s="253"/>
      <c r="GH689" s="253"/>
      <c r="GI689" s="253"/>
      <c r="GJ689" s="253"/>
      <c r="GK689" s="253"/>
      <c r="GL689" s="253"/>
      <c r="GM689" s="253"/>
      <c r="GN689" s="253"/>
      <c r="GO689" s="253"/>
      <c r="GP689" s="253"/>
      <c r="GQ689" s="253"/>
      <c r="GR689" s="253"/>
      <c r="GS689" s="253"/>
      <c r="GT689" s="253"/>
      <c r="GU689" s="253"/>
      <c r="GV689" s="253"/>
      <c r="GW689" s="253"/>
      <c r="GX689" s="253"/>
      <c r="GY689" s="253"/>
      <c r="GZ689" s="253"/>
      <c r="HA689" s="253"/>
      <c r="HB689" s="253"/>
      <c r="HC689" s="253"/>
      <c r="HD689" s="253"/>
      <c r="HE689" s="253"/>
      <c r="HF689" s="253"/>
    </row>
    <row r="690" spans="1:214" s="312" customFormat="1" ht="15" customHeight="1" x14ac:dyDescent="0.25">
      <c r="A690" s="252"/>
      <c r="B690" s="253"/>
      <c r="C690" s="253"/>
      <c r="D690" s="253"/>
      <c r="E690" s="253"/>
      <c r="F690" s="253"/>
      <c r="G690" s="253"/>
      <c r="H690" s="253"/>
      <c r="I690" s="253"/>
      <c r="J690" s="253"/>
      <c r="K690" s="253"/>
      <c r="L690" s="253"/>
      <c r="M690" s="253"/>
      <c r="N690" s="253"/>
      <c r="O690" s="253"/>
      <c r="P690" s="253"/>
      <c r="Q690" s="253"/>
      <c r="R690" s="253"/>
      <c r="S690" s="253"/>
      <c r="T690" s="253"/>
      <c r="U690" s="253" t="s">
        <v>882</v>
      </c>
      <c r="V690" s="253"/>
      <c r="W690" s="253"/>
      <c r="X690" s="253"/>
      <c r="Y690" s="253"/>
      <c r="Z690" s="253"/>
      <c r="AA690" s="253"/>
      <c r="AB690" s="253"/>
      <c r="AC690" s="253" t="s">
        <v>318</v>
      </c>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c r="BT690" s="253"/>
      <c r="BU690" s="253"/>
      <c r="BV690" s="253"/>
      <c r="BW690" s="253"/>
      <c r="BX690" s="253"/>
      <c r="BY690" s="253"/>
      <c r="BZ690" s="253"/>
      <c r="CA690" s="253"/>
      <c r="CB690" s="253"/>
      <c r="CC690" s="253"/>
      <c r="CD690" s="253"/>
      <c r="CE690" s="253"/>
      <c r="CF690" s="253"/>
      <c r="CG690" s="253"/>
      <c r="CH690" s="253"/>
      <c r="CI690" s="253"/>
      <c r="CJ690" s="253"/>
      <c r="CK690" s="253"/>
      <c r="CL690" s="253"/>
      <c r="CM690" s="253"/>
      <c r="CN690" s="253"/>
      <c r="CO690" s="253"/>
      <c r="CP690" s="253"/>
      <c r="CQ690" s="253"/>
      <c r="CR690" s="253"/>
      <c r="CS690" s="253"/>
      <c r="CT690" s="253"/>
      <c r="CU690" s="253"/>
      <c r="CV690" s="253"/>
      <c r="CW690" s="253"/>
      <c r="CX690" s="253"/>
      <c r="CY690" s="253"/>
      <c r="CZ690" s="253"/>
      <c r="DA690" s="253"/>
      <c r="DB690" s="253"/>
      <c r="DC690" s="253"/>
      <c r="DD690" s="253"/>
      <c r="DE690" s="253"/>
      <c r="DF690" s="253"/>
      <c r="DG690" s="253"/>
      <c r="DH690" s="253"/>
      <c r="DI690" s="253"/>
      <c r="DJ690" s="253"/>
      <c r="DK690" s="253"/>
      <c r="DL690" s="253"/>
      <c r="DM690" s="253"/>
      <c r="DN690" s="253"/>
      <c r="DO690" s="253"/>
      <c r="DP690" s="253"/>
      <c r="DQ690" s="253"/>
      <c r="DR690" s="253"/>
      <c r="DS690" s="253"/>
      <c r="DT690" s="253"/>
      <c r="DU690" s="253"/>
      <c r="DV690" s="253"/>
      <c r="DW690" s="253"/>
      <c r="DX690" s="253"/>
      <c r="DY690" s="253"/>
      <c r="DZ690" s="253"/>
      <c r="EA690" s="253"/>
      <c r="EB690" s="253"/>
      <c r="EC690" s="253"/>
      <c r="ED690" s="253"/>
      <c r="EE690" s="253"/>
      <c r="EF690" s="253"/>
      <c r="EG690" s="253"/>
      <c r="EH690" s="253"/>
      <c r="EI690" s="253"/>
      <c r="EJ690" s="253"/>
      <c r="EK690" s="253"/>
      <c r="EL690" s="253"/>
      <c r="EM690" s="253"/>
      <c r="EN690" s="253"/>
      <c r="EO690" s="253"/>
      <c r="EP690" s="253"/>
      <c r="EQ690" s="253"/>
      <c r="ER690" s="253"/>
      <c r="ES690" s="253"/>
      <c r="ET690" s="253"/>
      <c r="EU690" s="253"/>
      <c r="EV690" s="253"/>
      <c r="EW690" s="253"/>
      <c r="EX690" s="253"/>
      <c r="EY690" s="253"/>
      <c r="EZ690" s="253"/>
      <c r="FA690" s="253"/>
      <c r="FB690" s="253"/>
      <c r="FC690" s="253"/>
      <c r="FD690" s="253"/>
      <c r="FE690" s="253"/>
      <c r="FF690" s="253"/>
      <c r="FG690" s="253"/>
      <c r="FH690" s="253"/>
      <c r="FI690" s="253"/>
      <c r="FJ690" s="253"/>
      <c r="FK690" s="253"/>
      <c r="FL690" s="253"/>
      <c r="FM690" s="253"/>
      <c r="FN690" s="253"/>
      <c r="FO690" s="253"/>
      <c r="FP690" s="253"/>
      <c r="FQ690" s="253"/>
      <c r="FR690" s="253"/>
      <c r="FS690" s="253"/>
      <c r="FT690" s="253"/>
      <c r="FU690" s="253"/>
      <c r="FV690" s="253"/>
      <c r="FW690" s="253"/>
      <c r="FX690" s="253"/>
      <c r="FY690" s="253"/>
      <c r="FZ690" s="253"/>
      <c r="GA690" s="253"/>
      <c r="GB690" s="253"/>
      <c r="GC690" s="253"/>
      <c r="GD690" s="253"/>
      <c r="GE690" s="253"/>
      <c r="GF690" s="253"/>
      <c r="GG690" s="253"/>
      <c r="GH690" s="253"/>
      <c r="GI690" s="253"/>
      <c r="GJ690" s="253"/>
      <c r="GK690" s="253"/>
      <c r="GL690" s="253"/>
      <c r="GM690" s="253"/>
      <c r="GN690" s="253"/>
      <c r="GO690" s="253"/>
      <c r="GP690" s="253"/>
      <c r="GQ690" s="253"/>
      <c r="GR690" s="253"/>
      <c r="GS690" s="253"/>
      <c r="GT690" s="253"/>
      <c r="GU690" s="253"/>
      <c r="GV690" s="253"/>
      <c r="GW690" s="253"/>
      <c r="GX690" s="253"/>
      <c r="GY690" s="253"/>
      <c r="GZ690" s="253"/>
      <c r="HA690" s="253"/>
      <c r="HB690" s="253"/>
      <c r="HC690" s="253"/>
      <c r="HD690" s="253"/>
      <c r="HE690" s="253"/>
      <c r="HF690" s="253"/>
    </row>
    <row r="691" spans="1:214" s="312" customFormat="1" ht="15" customHeight="1" x14ac:dyDescent="0.25">
      <c r="A691" s="252"/>
      <c r="B691" s="253"/>
      <c r="C691" s="253"/>
      <c r="D691" s="253"/>
      <c r="E691" s="253"/>
      <c r="F691" s="253"/>
      <c r="G691" s="253"/>
      <c r="H691" s="253"/>
      <c r="I691" s="253"/>
      <c r="J691" s="253"/>
      <c r="K691" s="253"/>
      <c r="L691" s="253"/>
      <c r="M691" s="253"/>
      <c r="N691" s="253"/>
      <c r="O691" s="253"/>
      <c r="P691" s="253"/>
      <c r="Q691" s="253"/>
      <c r="R691" s="253"/>
      <c r="S691" s="253"/>
      <c r="T691" s="253"/>
      <c r="U691" s="253" t="s">
        <v>883</v>
      </c>
      <c r="V691" s="253"/>
      <c r="W691" s="253"/>
      <c r="X691" s="253"/>
      <c r="Y691" s="253"/>
      <c r="Z691" s="253"/>
      <c r="AA691" s="253"/>
      <c r="AB691" s="253"/>
      <c r="AC691" s="253" t="s">
        <v>320</v>
      </c>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c r="BT691" s="253"/>
      <c r="BU691" s="253"/>
      <c r="BV691" s="253"/>
      <c r="BW691" s="253"/>
      <c r="BX691" s="253"/>
      <c r="BY691" s="253"/>
      <c r="BZ691" s="253"/>
      <c r="CA691" s="253"/>
      <c r="CB691" s="253"/>
      <c r="CC691" s="253"/>
      <c r="CD691" s="253"/>
      <c r="CE691" s="253"/>
      <c r="CF691" s="253"/>
      <c r="CG691" s="253"/>
      <c r="CH691" s="253"/>
      <c r="CI691" s="253"/>
      <c r="CJ691" s="253"/>
      <c r="CK691" s="253"/>
      <c r="CL691" s="253"/>
      <c r="CM691" s="253"/>
      <c r="CN691" s="253"/>
      <c r="CO691" s="253"/>
      <c r="CP691" s="253"/>
      <c r="CQ691" s="253"/>
      <c r="CR691" s="253"/>
      <c r="CS691" s="253"/>
      <c r="CT691" s="253"/>
      <c r="CU691" s="253"/>
      <c r="CV691" s="253"/>
      <c r="CW691" s="253"/>
      <c r="CX691" s="253"/>
      <c r="CY691" s="253"/>
      <c r="CZ691" s="253"/>
      <c r="DA691" s="253"/>
      <c r="DB691" s="253"/>
      <c r="DC691" s="253"/>
      <c r="DD691" s="253"/>
      <c r="DE691" s="253"/>
      <c r="DF691" s="253"/>
      <c r="DG691" s="253"/>
      <c r="DH691" s="253"/>
      <c r="DI691" s="253"/>
      <c r="DJ691" s="253"/>
      <c r="DK691" s="253"/>
      <c r="DL691" s="253"/>
      <c r="DM691" s="253"/>
      <c r="DN691" s="253"/>
      <c r="DO691" s="253"/>
      <c r="DP691" s="253"/>
      <c r="DQ691" s="253"/>
      <c r="DR691" s="253"/>
      <c r="DS691" s="253"/>
      <c r="DT691" s="253"/>
      <c r="DU691" s="253"/>
      <c r="DV691" s="253"/>
      <c r="DW691" s="253"/>
      <c r="DX691" s="253"/>
      <c r="DY691" s="253"/>
      <c r="DZ691" s="253"/>
      <c r="EA691" s="253"/>
      <c r="EB691" s="253"/>
      <c r="EC691" s="253"/>
      <c r="ED691" s="253"/>
      <c r="EE691" s="253"/>
      <c r="EF691" s="253"/>
      <c r="EG691" s="253"/>
      <c r="EH691" s="253"/>
      <c r="EI691" s="253"/>
      <c r="EJ691" s="253"/>
      <c r="EK691" s="253"/>
      <c r="EL691" s="253"/>
      <c r="EM691" s="253"/>
      <c r="EN691" s="253"/>
      <c r="EO691" s="253"/>
      <c r="EP691" s="253"/>
      <c r="EQ691" s="253"/>
      <c r="ER691" s="253"/>
      <c r="ES691" s="253"/>
      <c r="ET691" s="253"/>
      <c r="EU691" s="253"/>
      <c r="EV691" s="253"/>
      <c r="EW691" s="253"/>
      <c r="EX691" s="253"/>
      <c r="EY691" s="253"/>
      <c r="EZ691" s="253"/>
      <c r="FA691" s="253"/>
      <c r="FB691" s="253"/>
      <c r="FC691" s="253"/>
      <c r="FD691" s="253"/>
      <c r="FE691" s="253"/>
      <c r="FF691" s="253"/>
      <c r="FG691" s="253"/>
      <c r="FH691" s="253"/>
      <c r="FI691" s="253"/>
      <c r="FJ691" s="253"/>
      <c r="FK691" s="253"/>
      <c r="FL691" s="253"/>
      <c r="FM691" s="253"/>
      <c r="FN691" s="253"/>
      <c r="FO691" s="253"/>
      <c r="FP691" s="253"/>
      <c r="FQ691" s="253"/>
      <c r="FR691" s="253"/>
      <c r="FS691" s="253"/>
      <c r="FT691" s="253"/>
      <c r="FU691" s="253"/>
      <c r="FV691" s="253"/>
      <c r="FW691" s="253"/>
      <c r="FX691" s="253"/>
      <c r="FY691" s="253"/>
      <c r="FZ691" s="253"/>
      <c r="GA691" s="253"/>
      <c r="GB691" s="253"/>
      <c r="GC691" s="253"/>
      <c r="GD691" s="253"/>
      <c r="GE691" s="253"/>
      <c r="GF691" s="253"/>
      <c r="GG691" s="253"/>
      <c r="GH691" s="253"/>
      <c r="GI691" s="253"/>
      <c r="GJ691" s="253"/>
      <c r="GK691" s="253"/>
      <c r="GL691" s="253"/>
      <c r="GM691" s="253"/>
      <c r="GN691" s="253"/>
      <c r="GO691" s="253"/>
      <c r="GP691" s="253"/>
      <c r="GQ691" s="253"/>
      <c r="GR691" s="253"/>
      <c r="GS691" s="253"/>
      <c r="GT691" s="253"/>
      <c r="GU691" s="253"/>
      <c r="GV691" s="253"/>
      <c r="GW691" s="253"/>
      <c r="GX691" s="253"/>
      <c r="GY691" s="253"/>
      <c r="GZ691" s="253"/>
      <c r="HA691" s="253"/>
      <c r="HB691" s="253"/>
      <c r="HC691" s="253"/>
      <c r="HD691" s="253"/>
      <c r="HE691" s="253"/>
      <c r="HF691" s="253"/>
    </row>
    <row r="692" spans="1:214" s="312" customFormat="1" ht="15" customHeight="1" x14ac:dyDescent="0.25">
      <c r="A692" s="252"/>
      <c r="B692" s="253"/>
      <c r="C692" s="253"/>
      <c r="D692" s="253"/>
      <c r="E692" s="253"/>
      <c r="F692" s="253"/>
      <c r="G692" s="253"/>
      <c r="H692" s="253"/>
      <c r="I692" s="253"/>
      <c r="J692" s="253"/>
      <c r="K692" s="253"/>
      <c r="L692" s="253"/>
      <c r="M692" s="253"/>
      <c r="N692" s="253"/>
      <c r="O692" s="253"/>
      <c r="P692" s="253"/>
      <c r="Q692" s="253"/>
      <c r="R692" s="253"/>
      <c r="S692" s="253"/>
      <c r="T692" s="253"/>
      <c r="U692" s="253" t="s">
        <v>884</v>
      </c>
      <c r="V692" s="253"/>
      <c r="W692" s="253"/>
      <c r="X692" s="253"/>
      <c r="Y692" s="253"/>
      <c r="Z692" s="253"/>
      <c r="AA692" s="253"/>
      <c r="AB692" s="253"/>
      <c r="AC692" s="253" t="s">
        <v>332</v>
      </c>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c r="BT692" s="253"/>
      <c r="BU692" s="253"/>
      <c r="BV692" s="253"/>
      <c r="BW692" s="253"/>
      <c r="BX692" s="253"/>
      <c r="BY692" s="253"/>
      <c r="BZ692" s="253"/>
      <c r="CA692" s="253"/>
      <c r="CB692" s="253"/>
      <c r="CC692" s="253"/>
      <c r="CD692" s="253"/>
      <c r="CE692" s="253"/>
      <c r="CF692" s="253"/>
      <c r="CG692" s="253"/>
      <c r="CH692" s="253"/>
      <c r="CI692" s="253"/>
      <c r="CJ692" s="253"/>
      <c r="CK692" s="253"/>
      <c r="CL692" s="253"/>
      <c r="CM692" s="253"/>
      <c r="CN692" s="253"/>
      <c r="CO692" s="253"/>
      <c r="CP692" s="253"/>
      <c r="CQ692" s="253"/>
      <c r="CR692" s="253"/>
      <c r="CS692" s="253"/>
      <c r="CT692" s="253"/>
      <c r="CU692" s="253"/>
      <c r="CV692" s="253"/>
      <c r="CW692" s="253"/>
      <c r="CX692" s="253"/>
      <c r="CY692" s="253"/>
      <c r="CZ692" s="253"/>
      <c r="DA692" s="253"/>
      <c r="DB692" s="253"/>
      <c r="DC692" s="253"/>
      <c r="DD692" s="253"/>
      <c r="DE692" s="253"/>
      <c r="DF692" s="253"/>
      <c r="DG692" s="253"/>
      <c r="DH692" s="253"/>
      <c r="DI692" s="253"/>
      <c r="DJ692" s="253"/>
      <c r="DK692" s="253"/>
      <c r="DL692" s="253"/>
      <c r="DM692" s="253"/>
      <c r="DN692" s="253"/>
      <c r="DO692" s="253"/>
      <c r="DP692" s="253"/>
      <c r="DQ692" s="253"/>
      <c r="DR692" s="253"/>
      <c r="DS692" s="253"/>
      <c r="DT692" s="253"/>
      <c r="DU692" s="253"/>
      <c r="DV692" s="253"/>
      <c r="DW692" s="253"/>
      <c r="DX692" s="253"/>
      <c r="DY692" s="253"/>
      <c r="DZ692" s="253"/>
      <c r="EA692" s="253"/>
      <c r="EB692" s="253"/>
      <c r="EC692" s="253"/>
      <c r="ED692" s="253"/>
      <c r="EE692" s="253"/>
      <c r="EF692" s="253"/>
      <c r="EG692" s="253"/>
      <c r="EH692" s="253"/>
      <c r="EI692" s="253"/>
      <c r="EJ692" s="253"/>
      <c r="EK692" s="253"/>
      <c r="EL692" s="253"/>
      <c r="EM692" s="253"/>
      <c r="EN692" s="253"/>
      <c r="EO692" s="253"/>
      <c r="EP692" s="253"/>
      <c r="EQ692" s="253"/>
      <c r="ER692" s="253"/>
      <c r="ES692" s="253"/>
      <c r="ET692" s="253"/>
      <c r="EU692" s="253"/>
      <c r="EV692" s="253"/>
      <c r="EW692" s="253"/>
      <c r="EX692" s="253"/>
      <c r="EY692" s="253"/>
      <c r="EZ692" s="253"/>
      <c r="FA692" s="253"/>
      <c r="FB692" s="253"/>
      <c r="FC692" s="253"/>
      <c r="FD692" s="253"/>
      <c r="FE692" s="253"/>
      <c r="FF692" s="253"/>
      <c r="FG692" s="253"/>
      <c r="FH692" s="253"/>
      <c r="FI692" s="253"/>
      <c r="FJ692" s="253"/>
      <c r="FK692" s="253"/>
      <c r="FL692" s="253"/>
      <c r="FM692" s="253"/>
      <c r="FN692" s="253"/>
      <c r="FO692" s="253"/>
      <c r="FP692" s="253"/>
      <c r="FQ692" s="253"/>
      <c r="FR692" s="253"/>
      <c r="FS692" s="253"/>
      <c r="FT692" s="253"/>
      <c r="FU692" s="253"/>
      <c r="FV692" s="253"/>
      <c r="FW692" s="253"/>
      <c r="FX692" s="253"/>
      <c r="FY692" s="253"/>
      <c r="FZ692" s="253"/>
      <c r="GA692" s="253"/>
      <c r="GB692" s="253"/>
      <c r="GC692" s="253"/>
      <c r="GD692" s="253"/>
      <c r="GE692" s="253"/>
      <c r="GF692" s="253"/>
      <c r="GG692" s="253"/>
      <c r="GH692" s="253"/>
      <c r="GI692" s="253"/>
      <c r="GJ692" s="253"/>
      <c r="GK692" s="253"/>
      <c r="GL692" s="253"/>
      <c r="GM692" s="253"/>
      <c r="GN692" s="253"/>
      <c r="GO692" s="253"/>
      <c r="GP692" s="253"/>
      <c r="GQ692" s="253"/>
      <c r="GR692" s="253"/>
      <c r="GS692" s="253"/>
      <c r="GT692" s="253"/>
      <c r="GU692" s="253"/>
      <c r="GV692" s="253"/>
      <c r="GW692" s="253"/>
      <c r="GX692" s="253"/>
      <c r="GY692" s="253"/>
      <c r="GZ692" s="253"/>
      <c r="HA692" s="253"/>
      <c r="HB692" s="253"/>
      <c r="HC692" s="253"/>
      <c r="HD692" s="253"/>
      <c r="HE692" s="253"/>
      <c r="HF692" s="253"/>
    </row>
    <row r="693" spans="1:214" s="312" customFormat="1" ht="15" customHeight="1" x14ac:dyDescent="0.25">
      <c r="A693" s="252"/>
      <c r="B693" s="253"/>
      <c r="C693" s="253"/>
      <c r="D693" s="253"/>
      <c r="E693" s="253"/>
      <c r="F693" s="253"/>
      <c r="G693" s="253"/>
      <c r="H693" s="253"/>
      <c r="I693" s="253"/>
      <c r="J693" s="253"/>
      <c r="K693" s="253"/>
      <c r="L693" s="253"/>
      <c r="M693" s="253"/>
      <c r="N693" s="253"/>
      <c r="O693" s="253"/>
      <c r="P693" s="253"/>
      <c r="Q693" s="253"/>
      <c r="R693" s="253"/>
      <c r="S693" s="253"/>
      <c r="T693" s="253"/>
      <c r="U693" s="253" t="s">
        <v>885</v>
      </c>
      <c r="V693" s="253"/>
      <c r="W693" s="253"/>
      <c r="X693" s="253"/>
      <c r="Y693" s="253"/>
      <c r="Z693" s="253"/>
      <c r="AA693" s="253"/>
      <c r="AB693" s="253"/>
      <c r="AC693" s="253" t="s">
        <v>393</v>
      </c>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c r="BT693" s="253"/>
      <c r="BU693" s="253"/>
      <c r="BV693" s="253"/>
      <c r="BW693" s="253"/>
      <c r="BX693" s="253"/>
      <c r="BY693" s="253"/>
      <c r="BZ693" s="253"/>
      <c r="CA693" s="253"/>
      <c r="CB693" s="253"/>
      <c r="CC693" s="253"/>
      <c r="CD693" s="253"/>
      <c r="CE693" s="253"/>
      <c r="CF693" s="253"/>
      <c r="CG693" s="253"/>
      <c r="CH693" s="253"/>
      <c r="CI693" s="253"/>
      <c r="CJ693" s="253"/>
      <c r="CK693" s="253"/>
      <c r="CL693" s="253"/>
      <c r="CM693" s="253"/>
      <c r="CN693" s="253"/>
      <c r="CO693" s="253"/>
      <c r="CP693" s="253"/>
      <c r="CQ693" s="253"/>
      <c r="CR693" s="253"/>
      <c r="CS693" s="253"/>
      <c r="CT693" s="253"/>
      <c r="CU693" s="253"/>
      <c r="CV693" s="253"/>
      <c r="CW693" s="253"/>
      <c r="CX693" s="253"/>
      <c r="CY693" s="253"/>
      <c r="CZ693" s="253"/>
      <c r="DA693" s="253"/>
      <c r="DB693" s="253"/>
      <c r="DC693" s="253"/>
      <c r="DD693" s="253"/>
      <c r="DE693" s="253"/>
      <c r="DF693" s="253"/>
      <c r="DG693" s="253"/>
      <c r="DH693" s="253"/>
      <c r="DI693" s="253"/>
      <c r="DJ693" s="253"/>
      <c r="DK693" s="253"/>
      <c r="DL693" s="253"/>
      <c r="DM693" s="253"/>
      <c r="DN693" s="253"/>
      <c r="DO693" s="253"/>
      <c r="DP693" s="253"/>
      <c r="DQ693" s="253"/>
      <c r="DR693" s="253"/>
      <c r="DS693" s="253"/>
      <c r="DT693" s="253"/>
      <c r="DU693" s="253"/>
      <c r="DV693" s="253"/>
      <c r="DW693" s="253"/>
      <c r="DX693" s="253"/>
      <c r="DY693" s="253"/>
      <c r="DZ693" s="253"/>
      <c r="EA693" s="253"/>
      <c r="EB693" s="253"/>
      <c r="EC693" s="253"/>
      <c r="ED693" s="253"/>
      <c r="EE693" s="253"/>
      <c r="EF693" s="253"/>
      <c r="EG693" s="253"/>
      <c r="EH693" s="253"/>
      <c r="EI693" s="253"/>
      <c r="EJ693" s="253"/>
      <c r="EK693" s="253"/>
      <c r="EL693" s="253"/>
      <c r="EM693" s="253"/>
      <c r="EN693" s="253"/>
      <c r="EO693" s="253"/>
      <c r="EP693" s="253"/>
      <c r="EQ693" s="253"/>
      <c r="ER693" s="253"/>
      <c r="ES693" s="253"/>
      <c r="ET693" s="253"/>
      <c r="EU693" s="253"/>
      <c r="EV693" s="253"/>
      <c r="EW693" s="253"/>
      <c r="EX693" s="253"/>
      <c r="EY693" s="253"/>
      <c r="EZ693" s="253"/>
      <c r="FA693" s="253"/>
      <c r="FB693" s="253"/>
      <c r="FC693" s="253"/>
      <c r="FD693" s="253"/>
      <c r="FE693" s="253"/>
      <c r="FF693" s="253"/>
      <c r="FG693" s="253"/>
      <c r="FH693" s="253"/>
      <c r="FI693" s="253"/>
      <c r="FJ693" s="253"/>
      <c r="FK693" s="253"/>
      <c r="FL693" s="253"/>
      <c r="FM693" s="253"/>
      <c r="FN693" s="253"/>
      <c r="FO693" s="253"/>
      <c r="FP693" s="253"/>
      <c r="FQ693" s="253"/>
      <c r="FR693" s="253"/>
      <c r="FS693" s="253"/>
      <c r="FT693" s="253"/>
      <c r="FU693" s="253"/>
      <c r="FV693" s="253"/>
      <c r="FW693" s="253"/>
      <c r="FX693" s="253"/>
      <c r="FY693" s="253"/>
      <c r="FZ693" s="253"/>
      <c r="GA693" s="253"/>
      <c r="GB693" s="253"/>
      <c r="GC693" s="253"/>
      <c r="GD693" s="253"/>
      <c r="GE693" s="253"/>
      <c r="GF693" s="253"/>
      <c r="GG693" s="253"/>
      <c r="GH693" s="253"/>
      <c r="GI693" s="253"/>
      <c r="GJ693" s="253"/>
      <c r="GK693" s="253"/>
      <c r="GL693" s="253"/>
      <c r="GM693" s="253"/>
      <c r="GN693" s="253"/>
      <c r="GO693" s="253"/>
      <c r="GP693" s="253"/>
      <c r="GQ693" s="253"/>
      <c r="GR693" s="253"/>
      <c r="GS693" s="253"/>
      <c r="GT693" s="253"/>
      <c r="GU693" s="253"/>
      <c r="GV693" s="253"/>
      <c r="GW693" s="253"/>
      <c r="GX693" s="253"/>
      <c r="GY693" s="253"/>
      <c r="GZ693" s="253"/>
      <c r="HA693" s="253"/>
      <c r="HB693" s="253"/>
      <c r="HC693" s="253"/>
      <c r="HD693" s="253"/>
      <c r="HE693" s="253"/>
      <c r="HF693" s="253"/>
    </row>
    <row r="694" spans="1:214" s="312" customFormat="1" ht="15" customHeight="1" x14ac:dyDescent="0.25">
      <c r="A694" s="252"/>
      <c r="B694" s="253"/>
      <c r="C694" s="253"/>
      <c r="D694" s="253"/>
      <c r="E694" s="253"/>
      <c r="F694" s="253"/>
      <c r="G694" s="253"/>
      <c r="H694" s="253"/>
      <c r="I694" s="253"/>
      <c r="J694" s="253"/>
      <c r="K694" s="253"/>
      <c r="L694" s="253"/>
      <c r="M694" s="253"/>
      <c r="N694" s="253"/>
      <c r="O694" s="253"/>
      <c r="P694" s="253"/>
      <c r="Q694" s="253"/>
      <c r="R694" s="253"/>
      <c r="S694" s="253"/>
      <c r="T694" s="253"/>
      <c r="U694" s="253" t="s">
        <v>886</v>
      </c>
      <c r="V694" s="253"/>
      <c r="W694" s="253"/>
      <c r="X694" s="253"/>
      <c r="Y694" s="253"/>
      <c r="Z694" s="253"/>
      <c r="AA694" s="253"/>
      <c r="AB694" s="253"/>
      <c r="AC694" s="253" t="s">
        <v>316</v>
      </c>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c r="BT694" s="253"/>
      <c r="BU694" s="253"/>
      <c r="BV694" s="253"/>
      <c r="BW694" s="253"/>
      <c r="BX694" s="253"/>
      <c r="BY694" s="253"/>
      <c r="BZ694" s="253"/>
      <c r="CA694" s="253"/>
      <c r="CB694" s="253"/>
      <c r="CC694" s="253"/>
      <c r="CD694" s="253"/>
      <c r="CE694" s="253"/>
      <c r="CF694" s="253"/>
      <c r="CG694" s="253"/>
      <c r="CH694" s="253"/>
      <c r="CI694" s="253"/>
      <c r="CJ694" s="253"/>
      <c r="CK694" s="253"/>
      <c r="CL694" s="253"/>
      <c r="CM694" s="253"/>
      <c r="CN694" s="253"/>
      <c r="CO694" s="253"/>
      <c r="CP694" s="253"/>
      <c r="CQ694" s="253"/>
      <c r="CR694" s="253"/>
      <c r="CS694" s="253"/>
      <c r="CT694" s="253"/>
      <c r="CU694" s="253"/>
      <c r="CV694" s="253"/>
      <c r="CW694" s="253"/>
      <c r="CX694" s="253"/>
      <c r="CY694" s="253"/>
      <c r="CZ694" s="253"/>
      <c r="DA694" s="253"/>
      <c r="DB694" s="253"/>
      <c r="DC694" s="253"/>
      <c r="DD694" s="253"/>
      <c r="DE694" s="253"/>
      <c r="DF694" s="253"/>
      <c r="DG694" s="253"/>
      <c r="DH694" s="253"/>
      <c r="DI694" s="253"/>
      <c r="DJ694" s="253"/>
      <c r="DK694" s="253"/>
      <c r="DL694" s="253"/>
      <c r="DM694" s="253"/>
      <c r="DN694" s="253"/>
      <c r="DO694" s="253"/>
      <c r="DP694" s="253"/>
      <c r="DQ694" s="253"/>
      <c r="DR694" s="253"/>
      <c r="DS694" s="253"/>
      <c r="DT694" s="253"/>
      <c r="DU694" s="253"/>
      <c r="DV694" s="253"/>
      <c r="DW694" s="253"/>
      <c r="DX694" s="253"/>
      <c r="DY694" s="253"/>
      <c r="DZ694" s="253"/>
      <c r="EA694" s="253"/>
      <c r="EB694" s="253"/>
      <c r="EC694" s="253"/>
      <c r="ED694" s="253"/>
      <c r="EE694" s="253"/>
      <c r="EF694" s="253"/>
      <c r="EG694" s="253"/>
      <c r="EH694" s="253"/>
      <c r="EI694" s="253"/>
      <c r="EJ694" s="253"/>
      <c r="EK694" s="253"/>
      <c r="EL694" s="253"/>
      <c r="EM694" s="253"/>
      <c r="EN694" s="253"/>
      <c r="EO694" s="253"/>
      <c r="EP694" s="253"/>
      <c r="EQ694" s="253"/>
      <c r="ER694" s="253"/>
      <c r="ES694" s="253"/>
      <c r="ET694" s="253"/>
      <c r="EU694" s="253"/>
      <c r="EV694" s="253"/>
      <c r="EW694" s="253"/>
      <c r="EX694" s="253"/>
      <c r="EY694" s="253"/>
      <c r="EZ694" s="253"/>
      <c r="FA694" s="253"/>
      <c r="FB694" s="253"/>
      <c r="FC694" s="253"/>
      <c r="FD694" s="253"/>
      <c r="FE694" s="253"/>
      <c r="FF694" s="253"/>
      <c r="FG694" s="253"/>
      <c r="FH694" s="253"/>
      <c r="FI694" s="253"/>
      <c r="FJ694" s="253"/>
      <c r="FK694" s="253"/>
      <c r="FL694" s="253"/>
      <c r="FM694" s="253"/>
      <c r="FN694" s="253"/>
      <c r="FO694" s="253"/>
      <c r="FP694" s="253"/>
      <c r="FQ694" s="253"/>
      <c r="FR694" s="253"/>
      <c r="FS694" s="253"/>
      <c r="FT694" s="253"/>
      <c r="FU694" s="253"/>
      <c r="FV694" s="253"/>
      <c r="FW694" s="253"/>
      <c r="FX694" s="253"/>
      <c r="FY694" s="253"/>
      <c r="FZ694" s="253"/>
      <c r="GA694" s="253"/>
      <c r="GB694" s="253"/>
      <c r="GC694" s="253"/>
      <c r="GD694" s="253"/>
      <c r="GE694" s="253"/>
      <c r="GF694" s="253"/>
      <c r="GG694" s="253"/>
      <c r="GH694" s="253"/>
      <c r="GI694" s="253"/>
      <c r="GJ694" s="253"/>
      <c r="GK694" s="253"/>
      <c r="GL694" s="253"/>
      <c r="GM694" s="253"/>
      <c r="GN694" s="253"/>
      <c r="GO694" s="253"/>
      <c r="GP694" s="253"/>
      <c r="GQ694" s="253"/>
      <c r="GR694" s="253"/>
      <c r="GS694" s="253"/>
      <c r="GT694" s="253"/>
      <c r="GU694" s="253"/>
      <c r="GV694" s="253"/>
      <c r="GW694" s="253"/>
      <c r="GX694" s="253"/>
      <c r="GY694" s="253"/>
      <c r="GZ694" s="253"/>
      <c r="HA694" s="253"/>
      <c r="HB694" s="253"/>
      <c r="HC694" s="253"/>
      <c r="HD694" s="253"/>
      <c r="HE694" s="253"/>
      <c r="HF694" s="253"/>
    </row>
    <row r="695" spans="1:214" s="312" customFormat="1" ht="15" customHeight="1" x14ac:dyDescent="0.25">
      <c r="A695" s="252"/>
      <c r="B695" s="253"/>
      <c r="C695" s="253"/>
      <c r="D695" s="253"/>
      <c r="E695" s="253"/>
      <c r="F695" s="253"/>
      <c r="G695" s="253"/>
      <c r="H695" s="253"/>
      <c r="I695" s="253"/>
      <c r="J695" s="253"/>
      <c r="K695" s="253"/>
      <c r="L695" s="253"/>
      <c r="M695" s="253"/>
      <c r="N695" s="253"/>
      <c r="O695" s="253"/>
      <c r="P695" s="253"/>
      <c r="Q695" s="253"/>
      <c r="R695" s="253"/>
      <c r="S695" s="253"/>
      <c r="T695" s="253"/>
      <c r="U695" s="253" t="s">
        <v>285</v>
      </c>
      <c r="V695" s="253"/>
      <c r="W695" s="253"/>
      <c r="X695" s="253"/>
      <c r="Y695" s="253"/>
      <c r="Z695" s="253"/>
      <c r="AA695" s="253"/>
      <c r="AB695" s="253"/>
      <c r="AC695" s="253" t="s">
        <v>357</v>
      </c>
      <c r="AD695" s="253"/>
      <c r="AE695" s="253"/>
      <c r="AF695" s="253"/>
      <c r="AG695" s="253"/>
      <c r="AH695" s="253"/>
      <c r="AI695" s="253"/>
      <c r="AJ695" s="253"/>
      <c r="AK695" s="253"/>
      <c r="AL695" s="253"/>
      <c r="AM695" s="253"/>
      <c r="AN695" s="253"/>
      <c r="AO695" s="253"/>
      <c r="AP695" s="253"/>
      <c r="AQ695" s="253"/>
      <c r="AR695" s="253"/>
      <c r="AS695" s="253"/>
      <c r="AT695" s="253"/>
      <c r="AU695" s="253"/>
      <c r="AV695" s="253"/>
      <c r="AW695" s="253"/>
      <c r="AX695" s="253"/>
      <c r="AY695" s="253"/>
      <c r="AZ695" s="253"/>
      <c r="BA695" s="253"/>
      <c r="BB695" s="253"/>
      <c r="BC695" s="253"/>
      <c r="BD695" s="253"/>
      <c r="BE695" s="253"/>
      <c r="BF695" s="253"/>
      <c r="BG695" s="253"/>
      <c r="BH695" s="253"/>
      <c r="BI695" s="253"/>
      <c r="BJ695" s="253"/>
      <c r="BK695" s="253"/>
      <c r="BL695" s="253"/>
      <c r="BM695" s="253"/>
      <c r="BN695" s="253"/>
      <c r="BO695" s="253"/>
      <c r="BP695" s="253"/>
      <c r="BQ695" s="253"/>
      <c r="BR695" s="253"/>
      <c r="BS695" s="253"/>
      <c r="BT695" s="253"/>
      <c r="BU695" s="253"/>
      <c r="BV695" s="253"/>
      <c r="BW695" s="253"/>
      <c r="BX695" s="253"/>
      <c r="BY695" s="253"/>
      <c r="BZ695" s="253"/>
      <c r="CA695" s="253"/>
      <c r="CB695" s="253"/>
      <c r="CC695" s="253"/>
      <c r="CD695" s="253"/>
      <c r="CE695" s="253"/>
      <c r="CF695" s="253"/>
      <c r="CG695" s="253"/>
      <c r="CH695" s="253"/>
      <c r="CI695" s="253"/>
      <c r="CJ695" s="253"/>
      <c r="CK695" s="253"/>
      <c r="CL695" s="253"/>
      <c r="CM695" s="253"/>
      <c r="CN695" s="253"/>
      <c r="CO695" s="253"/>
      <c r="CP695" s="253"/>
      <c r="CQ695" s="253"/>
      <c r="CR695" s="253"/>
      <c r="CS695" s="253"/>
      <c r="CT695" s="253"/>
      <c r="CU695" s="253"/>
      <c r="CV695" s="253"/>
      <c r="CW695" s="253"/>
      <c r="CX695" s="253"/>
      <c r="CY695" s="253"/>
      <c r="CZ695" s="253"/>
      <c r="DA695" s="253"/>
      <c r="DB695" s="253"/>
      <c r="DC695" s="253"/>
      <c r="DD695" s="253"/>
      <c r="DE695" s="253"/>
      <c r="DF695" s="253"/>
      <c r="DG695" s="253"/>
      <c r="DH695" s="253"/>
      <c r="DI695" s="253"/>
      <c r="DJ695" s="253"/>
      <c r="DK695" s="253"/>
      <c r="DL695" s="253"/>
      <c r="DM695" s="253"/>
      <c r="DN695" s="253"/>
      <c r="DO695" s="253"/>
      <c r="DP695" s="253"/>
      <c r="DQ695" s="253"/>
      <c r="DR695" s="253"/>
      <c r="DS695" s="253"/>
      <c r="DT695" s="253"/>
      <c r="DU695" s="253"/>
      <c r="DV695" s="253"/>
      <c r="DW695" s="253"/>
      <c r="DX695" s="253"/>
      <c r="DY695" s="253"/>
      <c r="DZ695" s="253"/>
      <c r="EA695" s="253"/>
      <c r="EB695" s="253"/>
      <c r="EC695" s="253"/>
      <c r="ED695" s="253"/>
      <c r="EE695" s="253"/>
      <c r="EF695" s="253"/>
      <c r="EG695" s="253"/>
      <c r="EH695" s="253"/>
      <c r="EI695" s="253"/>
      <c r="EJ695" s="253"/>
      <c r="EK695" s="253"/>
      <c r="EL695" s="253"/>
      <c r="EM695" s="253"/>
      <c r="EN695" s="253"/>
      <c r="EO695" s="253"/>
      <c r="EP695" s="253"/>
      <c r="EQ695" s="253"/>
      <c r="ER695" s="253"/>
      <c r="ES695" s="253"/>
      <c r="ET695" s="253"/>
      <c r="EU695" s="253"/>
      <c r="EV695" s="253"/>
      <c r="EW695" s="253"/>
      <c r="EX695" s="253"/>
      <c r="EY695" s="253"/>
      <c r="EZ695" s="253"/>
      <c r="FA695" s="253"/>
      <c r="FB695" s="253"/>
      <c r="FC695" s="253"/>
      <c r="FD695" s="253"/>
      <c r="FE695" s="253"/>
      <c r="FF695" s="253"/>
      <c r="FG695" s="253"/>
      <c r="FH695" s="253"/>
      <c r="FI695" s="253"/>
      <c r="FJ695" s="253"/>
      <c r="FK695" s="253"/>
      <c r="FL695" s="253"/>
      <c r="FM695" s="253"/>
      <c r="FN695" s="253"/>
      <c r="FO695" s="253"/>
      <c r="FP695" s="253"/>
      <c r="FQ695" s="253"/>
      <c r="FR695" s="253"/>
      <c r="FS695" s="253"/>
      <c r="FT695" s="253"/>
      <c r="FU695" s="253"/>
      <c r="FV695" s="253"/>
      <c r="FW695" s="253"/>
      <c r="FX695" s="253"/>
      <c r="FY695" s="253"/>
      <c r="FZ695" s="253"/>
      <c r="GA695" s="253"/>
      <c r="GB695" s="253"/>
      <c r="GC695" s="253"/>
      <c r="GD695" s="253"/>
      <c r="GE695" s="253"/>
      <c r="GF695" s="253"/>
      <c r="GG695" s="253"/>
      <c r="GH695" s="253"/>
      <c r="GI695" s="253"/>
      <c r="GJ695" s="253"/>
      <c r="GK695" s="253"/>
      <c r="GL695" s="253"/>
      <c r="GM695" s="253"/>
      <c r="GN695" s="253"/>
      <c r="GO695" s="253"/>
      <c r="GP695" s="253"/>
      <c r="GQ695" s="253"/>
      <c r="GR695" s="253"/>
      <c r="GS695" s="253"/>
      <c r="GT695" s="253"/>
      <c r="GU695" s="253"/>
      <c r="GV695" s="253"/>
      <c r="GW695" s="253"/>
      <c r="GX695" s="253"/>
      <c r="GY695" s="253"/>
      <c r="GZ695" s="253"/>
      <c r="HA695" s="253"/>
      <c r="HB695" s="253"/>
      <c r="HC695" s="253"/>
      <c r="HD695" s="253"/>
      <c r="HE695" s="253"/>
      <c r="HF695" s="253"/>
    </row>
    <row r="696" spans="1:214" s="312" customFormat="1" ht="15" customHeight="1" x14ac:dyDescent="0.25">
      <c r="A696" s="252"/>
      <c r="B696" s="253"/>
      <c r="C696" s="253"/>
      <c r="D696" s="253"/>
      <c r="E696" s="253"/>
      <c r="F696" s="253"/>
      <c r="G696" s="253"/>
      <c r="H696" s="253"/>
      <c r="I696" s="253"/>
      <c r="J696" s="253"/>
      <c r="K696" s="253"/>
      <c r="L696" s="253"/>
      <c r="M696" s="253"/>
      <c r="N696" s="253"/>
      <c r="O696" s="253"/>
      <c r="P696" s="253"/>
      <c r="Q696" s="253"/>
      <c r="R696" s="253"/>
      <c r="S696" s="253"/>
      <c r="T696" s="253"/>
      <c r="U696" s="253" t="s">
        <v>887</v>
      </c>
      <c r="V696" s="253"/>
      <c r="W696" s="253"/>
      <c r="X696" s="253"/>
      <c r="Y696" s="253"/>
      <c r="Z696" s="253"/>
      <c r="AA696" s="253"/>
      <c r="AB696" s="253"/>
      <c r="AC696" s="253" t="s">
        <v>320</v>
      </c>
      <c r="AD696" s="253"/>
      <c r="AE696" s="253"/>
      <c r="AF696" s="253"/>
      <c r="AG696" s="253"/>
      <c r="AH696" s="253"/>
      <c r="AI696" s="253"/>
      <c r="AJ696" s="253"/>
      <c r="AK696" s="253"/>
      <c r="AL696" s="253"/>
      <c r="AM696" s="253"/>
      <c r="AN696" s="253"/>
      <c r="AO696" s="253"/>
      <c r="AP696" s="253"/>
      <c r="AQ696" s="253"/>
      <c r="AR696" s="253"/>
      <c r="AS696" s="253"/>
      <c r="AT696" s="253"/>
      <c r="AU696" s="253"/>
      <c r="AV696" s="253"/>
      <c r="AW696" s="253"/>
      <c r="AX696" s="253"/>
      <c r="AY696" s="253"/>
      <c r="AZ696" s="253"/>
      <c r="BA696" s="253"/>
      <c r="BB696" s="253"/>
      <c r="BC696" s="253"/>
      <c r="BD696" s="253"/>
      <c r="BE696" s="253"/>
      <c r="BF696" s="253"/>
      <c r="BG696" s="253"/>
      <c r="BH696" s="253"/>
      <c r="BI696" s="253"/>
      <c r="BJ696" s="253"/>
      <c r="BK696" s="253"/>
      <c r="BL696" s="253"/>
      <c r="BM696" s="253"/>
      <c r="BN696" s="253"/>
      <c r="BO696" s="253"/>
      <c r="BP696" s="253"/>
      <c r="BQ696" s="253"/>
      <c r="BR696" s="253"/>
      <c r="BS696" s="253"/>
      <c r="BT696" s="253"/>
      <c r="BU696" s="253"/>
      <c r="BV696" s="253"/>
      <c r="BW696" s="253"/>
      <c r="BX696" s="253"/>
      <c r="BY696" s="253"/>
      <c r="BZ696" s="253"/>
      <c r="CA696" s="253"/>
      <c r="CB696" s="253"/>
      <c r="CC696" s="253"/>
      <c r="CD696" s="253"/>
      <c r="CE696" s="253"/>
      <c r="CF696" s="253"/>
      <c r="CG696" s="253"/>
      <c r="CH696" s="253"/>
      <c r="CI696" s="253"/>
      <c r="CJ696" s="253"/>
      <c r="CK696" s="253"/>
      <c r="CL696" s="253"/>
      <c r="CM696" s="253"/>
      <c r="CN696" s="253"/>
      <c r="CO696" s="253"/>
      <c r="CP696" s="253"/>
      <c r="CQ696" s="253"/>
      <c r="CR696" s="253"/>
      <c r="CS696" s="253"/>
      <c r="CT696" s="253"/>
      <c r="CU696" s="253"/>
      <c r="CV696" s="253"/>
      <c r="CW696" s="253"/>
      <c r="CX696" s="253"/>
      <c r="CY696" s="253"/>
      <c r="CZ696" s="253"/>
      <c r="DA696" s="253"/>
      <c r="DB696" s="253"/>
      <c r="DC696" s="253"/>
      <c r="DD696" s="253"/>
      <c r="DE696" s="253"/>
      <c r="DF696" s="253"/>
      <c r="DG696" s="253"/>
      <c r="DH696" s="253"/>
      <c r="DI696" s="253"/>
      <c r="DJ696" s="253"/>
      <c r="DK696" s="253"/>
      <c r="DL696" s="253"/>
      <c r="DM696" s="253"/>
      <c r="DN696" s="253"/>
      <c r="DO696" s="253"/>
      <c r="DP696" s="253"/>
      <c r="DQ696" s="253"/>
      <c r="DR696" s="253"/>
      <c r="DS696" s="253"/>
      <c r="DT696" s="253"/>
      <c r="DU696" s="253"/>
      <c r="DV696" s="253"/>
      <c r="DW696" s="253"/>
      <c r="DX696" s="253"/>
      <c r="DY696" s="253"/>
      <c r="DZ696" s="253"/>
      <c r="EA696" s="253"/>
      <c r="EB696" s="253"/>
      <c r="EC696" s="253"/>
      <c r="ED696" s="253"/>
      <c r="EE696" s="253"/>
      <c r="EF696" s="253"/>
      <c r="EG696" s="253"/>
      <c r="EH696" s="253"/>
      <c r="EI696" s="253"/>
      <c r="EJ696" s="253"/>
      <c r="EK696" s="253"/>
      <c r="EL696" s="253"/>
      <c r="EM696" s="253"/>
      <c r="EN696" s="253"/>
      <c r="EO696" s="253"/>
      <c r="EP696" s="253"/>
      <c r="EQ696" s="253"/>
      <c r="ER696" s="253"/>
      <c r="ES696" s="253"/>
      <c r="ET696" s="253"/>
      <c r="EU696" s="253"/>
      <c r="EV696" s="253"/>
      <c r="EW696" s="253"/>
      <c r="EX696" s="253"/>
      <c r="EY696" s="253"/>
      <c r="EZ696" s="253"/>
      <c r="FA696" s="253"/>
      <c r="FB696" s="253"/>
      <c r="FC696" s="253"/>
      <c r="FD696" s="253"/>
      <c r="FE696" s="253"/>
      <c r="FF696" s="253"/>
      <c r="FG696" s="253"/>
      <c r="FH696" s="253"/>
      <c r="FI696" s="253"/>
      <c r="FJ696" s="253"/>
      <c r="FK696" s="253"/>
      <c r="FL696" s="253"/>
      <c r="FM696" s="253"/>
      <c r="FN696" s="253"/>
      <c r="FO696" s="253"/>
      <c r="FP696" s="253"/>
      <c r="FQ696" s="253"/>
      <c r="FR696" s="253"/>
      <c r="FS696" s="253"/>
      <c r="FT696" s="253"/>
      <c r="FU696" s="253"/>
      <c r="FV696" s="253"/>
      <c r="FW696" s="253"/>
      <c r="FX696" s="253"/>
      <c r="FY696" s="253"/>
      <c r="FZ696" s="253"/>
      <c r="GA696" s="253"/>
      <c r="GB696" s="253"/>
      <c r="GC696" s="253"/>
      <c r="GD696" s="253"/>
      <c r="GE696" s="253"/>
      <c r="GF696" s="253"/>
      <c r="GG696" s="253"/>
      <c r="GH696" s="253"/>
      <c r="GI696" s="253"/>
      <c r="GJ696" s="253"/>
      <c r="GK696" s="253"/>
      <c r="GL696" s="253"/>
      <c r="GM696" s="253"/>
      <c r="GN696" s="253"/>
      <c r="GO696" s="253"/>
      <c r="GP696" s="253"/>
      <c r="GQ696" s="253"/>
      <c r="GR696" s="253"/>
      <c r="GS696" s="253"/>
      <c r="GT696" s="253"/>
      <c r="GU696" s="253"/>
      <c r="GV696" s="253"/>
      <c r="GW696" s="253"/>
      <c r="GX696" s="253"/>
      <c r="GY696" s="253"/>
      <c r="GZ696" s="253"/>
      <c r="HA696" s="253"/>
      <c r="HB696" s="253"/>
      <c r="HC696" s="253"/>
      <c r="HD696" s="253"/>
      <c r="HE696" s="253"/>
      <c r="HF696" s="253"/>
    </row>
    <row r="697" spans="1:214" s="312" customFormat="1" ht="15" customHeight="1" x14ac:dyDescent="0.25">
      <c r="A697" s="252"/>
      <c r="B697" s="253"/>
      <c r="C697" s="253"/>
      <c r="D697" s="253"/>
      <c r="E697" s="253"/>
      <c r="F697" s="253"/>
      <c r="G697" s="253"/>
      <c r="H697" s="253"/>
      <c r="I697" s="253"/>
      <c r="J697" s="253"/>
      <c r="K697" s="253"/>
      <c r="L697" s="253"/>
      <c r="M697" s="253"/>
      <c r="N697" s="253"/>
      <c r="O697" s="253"/>
      <c r="P697" s="253"/>
      <c r="Q697" s="253"/>
      <c r="R697" s="253"/>
      <c r="S697" s="253"/>
      <c r="T697" s="253"/>
      <c r="U697" s="253" t="s">
        <v>888</v>
      </c>
      <c r="V697" s="253"/>
      <c r="W697" s="253"/>
      <c r="X697" s="253"/>
      <c r="Y697" s="253"/>
      <c r="Z697" s="253"/>
      <c r="AA697" s="253"/>
      <c r="AB697" s="253"/>
      <c r="AC697" s="253" t="s">
        <v>320</v>
      </c>
      <c r="AD697" s="253"/>
      <c r="AE697" s="253"/>
      <c r="AF697" s="253"/>
      <c r="AG697" s="253"/>
      <c r="AH697" s="253"/>
      <c r="AI697" s="253"/>
      <c r="AJ697" s="253"/>
      <c r="AK697" s="253"/>
      <c r="AL697" s="253"/>
      <c r="AM697" s="253"/>
      <c r="AN697" s="253"/>
      <c r="AO697" s="253"/>
      <c r="AP697" s="253"/>
      <c r="AQ697" s="253"/>
      <c r="AR697" s="253"/>
      <c r="AS697" s="253"/>
      <c r="AT697" s="253"/>
      <c r="AU697" s="253"/>
      <c r="AV697" s="253"/>
      <c r="AW697" s="253"/>
      <c r="AX697" s="253"/>
      <c r="AY697" s="253"/>
      <c r="AZ697" s="253"/>
      <c r="BA697" s="253"/>
      <c r="BB697" s="253"/>
      <c r="BC697" s="253"/>
      <c r="BD697" s="253"/>
      <c r="BE697" s="253"/>
      <c r="BF697" s="253"/>
      <c r="BG697" s="253"/>
      <c r="BH697" s="253"/>
      <c r="BI697" s="253"/>
      <c r="BJ697" s="253"/>
      <c r="BK697" s="253"/>
      <c r="BL697" s="253"/>
      <c r="BM697" s="253"/>
      <c r="BN697" s="253"/>
      <c r="BO697" s="253"/>
      <c r="BP697" s="253"/>
      <c r="BQ697" s="253"/>
      <c r="BR697" s="253"/>
      <c r="BS697" s="253"/>
      <c r="BT697" s="253"/>
      <c r="BU697" s="253"/>
      <c r="BV697" s="253"/>
      <c r="BW697" s="253"/>
      <c r="BX697" s="253"/>
      <c r="BY697" s="253"/>
      <c r="BZ697" s="253"/>
      <c r="CA697" s="253"/>
      <c r="CB697" s="253"/>
      <c r="CC697" s="253"/>
      <c r="CD697" s="253"/>
      <c r="CE697" s="253"/>
      <c r="CF697" s="253"/>
      <c r="CG697" s="253"/>
      <c r="CH697" s="253"/>
      <c r="CI697" s="253"/>
      <c r="CJ697" s="253"/>
      <c r="CK697" s="253"/>
      <c r="CL697" s="253"/>
      <c r="CM697" s="253"/>
      <c r="CN697" s="253"/>
      <c r="CO697" s="253"/>
      <c r="CP697" s="253"/>
      <c r="CQ697" s="253"/>
      <c r="CR697" s="253"/>
      <c r="CS697" s="253"/>
      <c r="CT697" s="253"/>
      <c r="CU697" s="253"/>
      <c r="CV697" s="253"/>
      <c r="CW697" s="253"/>
      <c r="CX697" s="253"/>
      <c r="CY697" s="253"/>
      <c r="CZ697" s="253"/>
      <c r="DA697" s="253"/>
      <c r="DB697" s="253"/>
      <c r="DC697" s="253"/>
      <c r="DD697" s="253"/>
      <c r="DE697" s="253"/>
      <c r="DF697" s="253"/>
      <c r="DG697" s="253"/>
      <c r="DH697" s="253"/>
      <c r="DI697" s="253"/>
      <c r="DJ697" s="253"/>
      <c r="DK697" s="253"/>
      <c r="DL697" s="253"/>
      <c r="DM697" s="253"/>
      <c r="DN697" s="253"/>
      <c r="DO697" s="253"/>
      <c r="DP697" s="253"/>
      <c r="DQ697" s="253"/>
      <c r="DR697" s="253"/>
      <c r="DS697" s="253"/>
      <c r="DT697" s="253"/>
      <c r="DU697" s="253"/>
      <c r="DV697" s="253"/>
      <c r="DW697" s="253"/>
      <c r="DX697" s="253"/>
      <c r="DY697" s="253"/>
      <c r="DZ697" s="253"/>
      <c r="EA697" s="253"/>
      <c r="EB697" s="253"/>
      <c r="EC697" s="253"/>
      <c r="ED697" s="253"/>
      <c r="EE697" s="253"/>
      <c r="EF697" s="253"/>
      <c r="EG697" s="253"/>
      <c r="EH697" s="253"/>
      <c r="EI697" s="253"/>
      <c r="EJ697" s="253"/>
      <c r="EK697" s="253"/>
      <c r="EL697" s="253"/>
      <c r="EM697" s="253"/>
      <c r="EN697" s="253"/>
      <c r="EO697" s="253"/>
      <c r="EP697" s="253"/>
      <c r="EQ697" s="253"/>
      <c r="ER697" s="253"/>
      <c r="ES697" s="253"/>
      <c r="ET697" s="253"/>
      <c r="EU697" s="253"/>
      <c r="EV697" s="253"/>
      <c r="EW697" s="253"/>
      <c r="EX697" s="253"/>
      <c r="EY697" s="253"/>
      <c r="EZ697" s="253"/>
      <c r="FA697" s="253"/>
      <c r="FB697" s="253"/>
      <c r="FC697" s="253"/>
      <c r="FD697" s="253"/>
      <c r="FE697" s="253"/>
      <c r="FF697" s="253"/>
      <c r="FG697" s="253"/>
      <c r="FH697" s="253"/>
      <c r="FI697" s="253"/>
      <c r="FJ697" s="253"/>
      <c r="FK697" s="253"/>
      <c r="FL697" s="253"/>
      <c r="FM697" s="253"/>
      <c r="FN697" s="253"/>
      <c r="FO697" s="253"/>
      <c r="FP697" s="253"/>
      <c r="FQ697" s="253"/>
      <c r="FR697" s="253"/>
      <c r="FS697" s="253"/>
      <c r="FT697" s="253"/>
      <c r="FU697" s="253"/>
      <c r="FV697" s="253"/>
      <c r="FW697" s="253"/>
      <c r="FX697" s="253"/>
      <c r="FY697" s="253"/>
      <c r="FZ697" s="253"/>
      <c r="GA697" s="253"/>
      <c r="GB697" s="253"/>
      <c r="GC697" s="253"/>
      <c r="GD697" s="253"/>
      <c r="GE697" s="253"/>
      <c r="GF697" s="253"/>
      <c r="GG697" s="253"/>
      <c r="GH697" s="253"/>
      <c r="GI697" s="253"/>
      <c r="GJ697" s="253"/>
      <c r="GK697" s="253"/>
      <c r="GL697" s="253"/>
      <c r="GM697" s="253"/>
      <c r="GN697" s="253"/>
      <c r="GO697" s="253"/>
      <c r="GP697" s="253"/>
      <c r="GQ697" s="253"/>
      <c r="GR697" s="253"/>
      <c r="GS697" s="253"/>
      <c r="GT697" s="253"/>
      <c r="GU697" s="253"/>
      <c r="GV697" s="253"/>
      <c r="GW697" s="253"/>
      <c r="GX697" s="253"/>
      <c r="GY697" s="253"/>
      <c r="GZ697" s="253"/>
      <c r="HA697" s="253"/>
      <c r="HB697" s="253"/>
      <c r="HC697" s="253"/>
      <c r="HD697" s="253"/>
      <c r="HE697" s="253"/>
      <c r="HF697" s="253"/>
    </row>
    <row r="698" spans="1:214" s="312" customFormat="1" ht="15" customHeight="1" x14ac:dyDescent="0.25">
      <c r="A698" s="252"/>
      <c r="B698" s="253"/>
      <c r="C698" s="253"/>
      <c r="D698" s="253"/>
      <c r="E698" s="253"/>
      <c r="F698" s="253"/>
      <c r="G698" s="253"/>
      <c r="H698" s="253"/>
      <c r="I698" s="253"/>
      <c r="J698" s="253"/>
      <c r="K698" s="253"/>
      <c r="L698" s="253"/>
      <c r="M698" s="253"/>
      <c r="N698" s="253"/>
      <c r="O698" s="253"/>
      <c r="P698" s="253"/>
      <c r="Q698" s="253"/>
      <c r="R698" s="253"/>
      <c r="S698" s="253"/>
      <c r="T698" s="253"/>
      <c r="U698" s="253" t="s">
        <v>889</v>
      </c>
      <c r="V698" s="253"/>
      <c r="W698" s="253"/>
      <c r="X698" s="253"/>
      <c r="Y698" s="253"/>
      <c r="Z698" s="253"/>
      <c r="AA698" s="253"/>
      <c r="AB698" s="253"/>
      <c r="AC698" s="253" t="s">
        <v>318</v>
      </c>
      <c r="AD698" s="253"/>
      <c r="AE698" s="253"/>
      <c r="AF698" s="253"/>
      <c r="AG698" s="253"/>
      <c r="AH698" s="253"/>
      <c r="AI698" s="253"/>
      <c r="AJ698" s="253"/>
      <c r="AK698" s="253"/>
      <c r="AL698" s="253"/>
      <c r="AM698" s="253"/>
      <c r="AN698" s="253"/>
      <c r="AO698" s="253"/>
      <c r="AP698" s="253"/>
      <c r="AQ698" s="253"/>
      <c r="AR698" s="253"/>
      <c r="AS698" s="253"/>
      <c r="AT698" s="253"/>
      <c r="AU698" s="253"/>
      <c r="AV698" s="253"/>
      <c r="AW698" s="253"/>
      <c r="AX698" s="253"/>
      <c r="AY698" s="253"/>
      <c r="AZ698" s="253"/>
      <c r="BA698" s="253"/>
      <c r="BB698" s="253"/>
      <c r="BC698" s="253"/>
      <c r="BD698" s="253"/>
      <c r="BE698" s="253"/>
      <c r="BF698" s="253"/>
      <c r="BG698" s="253"/>
      <c r="BH698" s="253"/>
      <c r="BI698" s="253"/>
      <c r="BJ698" s="253"/>
      <c r="BK698" s="253"/>
      <c r="BL698" s="253"/>
      <c r="BM698" s="253"/>
      <c r="BN698" s="253"/>
      <c r="BO698" s="253"/>
      <c r="BP698" s="253"/>
      <c r="BQ698" s="253"/>
      <c r="BR698" s="253"/>
      <c r="BS698" s="253"/>
      <c r="BT698" s="253"/>
      <c r="BU698" s="253"/>
      <c r="BV698" s="253"/>
      <c r="BW698" s="253"/>
      <c r="BX698" s="253"/>
      <c r="BY698" s="253"/>
      <c r="BZ698" s="253"/>
      <c r="CA698" s="253"/>
      <c r="CB698" s="253"/>
      <c r="CC698" s="253"/>
      <c r="CD698" s="253"/>
      <c r="CE698" s="253"/>
      <c r="CF698" s="253"/>
      <c r="CG698" s="253"/>
      <c r="CH698" s="253"/>
      <c r="CI698" s="253"/>
      <c r="CJ698" s="253"/>
      <c r="CK698" s="253"/>
      <c r="CL698" s="253"/>
      <c r="CM698" s="253"/>
      <c r="CN698" s="253"/>
      <c r="CO698" s="253"/>
      <c r="CP698" s="253"/>
      <c r="CQ698" s="253"/>
      <c r="CR698" s="253"/>
      <c r="CS698" s="253"/>
      <c r="CT698" s="253"/>
      <c r="CU698" s="253"/>
      <c r="CV698" s="253"/>
      <c r="CW698" s="253"/>
      <c r="CX698" s="253"/>
      <c r="CY698" s="253"/>
      <c r="CZ698" s="253"/>
      <c r="DA698" s="253"/>
      <c r="DB698" s="253"/>
      <c r="DC698" s="253"/>
      <c r="DD698" s="253"/>
      <c r="DE698" s="253"/>
      <c r="DF698" s="253"/>
      <c r="DG698" s="253"/>
      <c r="DH698" s="253"/>
      <c r="DI698" s="253"/>
      <c r="DJ698" s="253"/>
      <c r="DK698" s="253"/>
      <c r="DL698" s="253"/>
      <c r="DM698" s="253"/>
      <c r="DN698" s="253"/>
      <c r="DO698" s="253"/>
      <c r="DP698" s="253"/>
      <c r="DQ698" s="253"/>
      <c r="DR698" s="253"/>
      <c r="DS698" s="253"/>
      <c r="DT698" s="253"/>
      <c r="DU698" s="253"/>
      <c r="DV698" s="253"/>
      <c r="DW698" s="253"/>
      <c r="DX698" s="253"/>
      <c r="DY698" s="253"/>
      <c r="DZ698" s="253"/>
      <c r="EA698" s="253"/>
      <c r="EB698" s="253"/>
      <c r="EC698" s="253"/>
      <c r="ED698" s="253"/>
      <c r="EE698" s="253"/>
      <c r="EF698" s="253"/>
      <c r="EG698" s="253"/>
      <c r="EH698" s="253"/>
      <c r="EI698" s="253"/>
      <c r="EJ698" s="253"/>
      <c r="EK698" s="253"/>
      <c r="EL698" s="253"/>
      <c r="EM698" s="253"/>
      <c r="EN698" s="253"/>
      <c r="EO698" s="253"/>
      <c r="EP698" s="253"/>
      <c r="EQ698" s="253"/>
      <c r="ER698" s="253"/>
      <c r="ES698" s="253"/>
      <c r="ET698" s="253"/>
      <c r="EU698" s="253"/>
      <c r="EV698" s="253"/>
      <c r="EW698" s="253"/>
      <c r="EX698" s="253"/>
      <c r="EY698" s="253"/>
      <c r="EZ698" s="253"/>
      <c r="FA698" s="253"/>
      <c r="FB698" s="253"/>
      <c r="FC698" s="253"/>
      <c r="FD698" s="253"/>
      <c r="FE698" s="253"/>
      <c r="FF698" s="253"/>
      <c r="FG698" s="253"/>
      <c r="FH698" s="253"/>
      <c r="FI698" s="253"/>
      <c r="FJ698" s="253"/>
      <c r="FK698" s="253"/>
      <c r="FL698" s="253"/>
      <c r="FM698" s="253"/>
      <c r="FN698" s="253"/>
      <c r="FO698" s="253"/>
      <c r="FP698" s="253"/>
      <c r="FQ698" s="253"/>
      <c r="FR698" s="253"/>
      <c r="FS698" s="253"/>
      <c r="FT698" s="253"/>
      <c r="FU698" s="253"/>
      <c r="FV698" s="253"/>
      <c r="FW698" s="253"/>
      <c r="FX698" s="253"/>
      <c r="FY698" s="253"/>
      <c r="FZ698" s="253"/>
      <c r="GA698" s="253"/>
      <c r="GB698" s="253"/>
      <c r="GC698" s="253"/>
      <c r="GD698" s="253"/>
      <c r="GE698" s="253"/>
      <c r="GF698" s="253"/>
      <c r="GG698" s="253"/>
      <c r="GH698" s="253"/>
      <c r="GI698" s="253"/>
      <c r="GJ698" s="253"/>
      <c r="GK698" s="253"/>
      <c r="GL698" s="253"/>
      <c r="GM698" s="253"/>
      <c r="GN698" s="253"/>
      <c r="GO698" s="253"/>
      <c r="GP698" s="253"/>
      <c r="GQ698" s="253"/>
      <c r="GR698" s="253"/>
      <c r="GS698" s="253"/>
      <c r="GT698" s="253"/>
      <c r="GU698" s="253"/>
      <c r="GV698" s="253"/>
      <c r="GW698" s="253"/>
      <c r="GX698" s="253"/>
      <c r="GY698" s="253"/>
      <c r="GZ698" s="253"/>
      <c r="HA698" s="253"/>
      <c r="HB698" s="253"/>
      <c r="HC698" s="253"/>
      <c r="HD698" s="253"/>
      <c r="HE698" s="253"/>
      <c r="HF698" s="253"/>
    </row>
    <row r="699" spans="1:214" s="312" customFormat="1" ht="15" customHeight="1" x14ac:dyDescent="0.25">
      <c r="A699" s="252"/>
      <c r="B699" s="253"/>
      <c r="C699" s="253"/>
      <c r="D699" s="253"/>
      <c r="E699" s="253"/>
      <c r="F699" s="253"/>
      <c r="G699" s="253"/>
      <c r="H699" s="253"/>
      <c r="I699" s="253"/>
      <c r="J699" s="253"/>
      <c r="K699" s="253"/>
      <c r="L699" s="253"/>
      <c r="M699" s="253"/>
      <c r="N699" s="253"/>
      <c r="O699" s="253"/>
      <c r="P699" s="253"/>
      <c r="Q699" s="253"/>
      <c r="R699" s="253"/>
      <c r="S699" s="253"/>
      <c r="T699" s="253"/>
      <c r="U699" s="253" t="s">
        <v>890</v>
      </c>
      <c r="V699" s="253"/>
      <c r="W699" s="253"/>
      <c r="X699" s="253"/>
      <c r="Y699" s="253"/>
      <c r="Z699" s="253"/>
      <c r="AA699" s="253"/>
      <c r="AB699" s="253"/>
      <c r="AC699" s="253" t="s">
        <v>318</v>
      </c>
      <c r="AD699" s="253"/>
      <c r="AE699" s="253"/>
      <c r="AF699" s="253"/>
      <c r="AG699" s="253"/>
      <c r="AH699" s="253"/>
      <c r="AI699" s="253"/>
      <c r="AJ699" s="253"/>
      <c r="AK699" s="253"/>
      <c r="AL699" s="253"/>
      <c r="AM699" s="253"/>
      <c r="AN699" s="253"/>
      <c r="AO699" s="253"/>
      <c r="AP699" s="253"/>
      <c r="AQ699" s="253"/>
      <c r="AR699" s="253"/>
      <c r="AS699" s="253"/>
      <c r="AT699" s="253"/>
      <c r="AU699" s="253"/>
      <c r="AV699" s="253"/>
      <c r="AW699" s="253"/>
      <c r="AX699" s="253"/>
      <c r="AY699" s="253"/>
      <c r="AZ699" s="253"/>
      <c r="BA699" s="253"/>
      <c r="BB699" s="253"/>
      <c r="BC699" s="253"/>
      <c r="BD699" s="253"/>
      <c r="BE699" s="253"/>
      <c r="BF699" s="253"/>
      <c r="BG699" s="253"/>
      <c r="BH699" s="253"/>
      <c r="BI699" s="253"/>
      <c r="BJ699" s="253"/>
      <c r="BK699" s="253"/>
      <c r="BL699" s="253"/>
      <c r="BM699" s="253"/>
      <c r="BN699" s="253"/>
      <c r="BO699" s="253"/>
      <c r="BP699" s="253"/>
      <c r="BQ699" s="253"/>
      <c r="BR699" s="253"/>
      <c r="BS699" s="253"/>
      <c r="BT699" s="253"/>
      <c r="BU699" s="253"/>
      <c r="BV699" s="253"/>
      <c r="BW699" s="253"/>
      <c r="BX699" s="253"/>
      <c r="BY699" s="253"/>
      <c r="BZ699" s="253"/>
      <c r="CA699" s="253"/>
      <c r="CB699" s="253"/>
      <c r="CC699" s="253"/>
      <c r="CD699" s="253"/>
      <c r="CE699" s="253"/>
      <c r="CF699" s="253"/>
      <c r="CG699" s="253"/>
      <c r="CH699" s="253"/>
      <c r="CI699" s="253"/>
      <c r="CJ699" s="253"/>
      <c r="CK699" s="253"/>
      <c r="CL699" s="253"/>
      <c r="CM699" s="253"/>
      <c r="CN699" s="253"/>
      <c r="CO699" s="253"/>
      <c r="CP699" s="253"/>
      <c r="CQ699" s="253"/>
      <c r="CR699" s="253"/>
      <c r="CS699" s="253"/>
      <c r="CT699" s="253"/>
      <c r="CU699" s="253"/>
      <c r="CV699" s="253"/>
      <c r="CW699" s="253"/>
      <c r="CX699" s="253"/>
      <c r="CY699" s="253"/>
      <c r="CZ699" s="253"/>
      <c r="DA699" s="253"/>
      <c r="DB699" s="253"/>
      <c r="DC699" s="253"/>
      <c r="DD699" s="253"/>
      <c r="DE699" s="253"/>
      <c r="DF699" s="253"/>
      <c r="DG699" s="253"/>
      <c r="DH699" s="253"/>
      <c r="DI699" s="253"/>
      <c r="DJ699" s="253"/>
      <c r="DK699" s="253"/>
      <c r="DL699" s="253"/>
      <c r="DM699" s="253"/>
      <c r="DN699" s="253"/>
      <c r="DO699" s="253"/>
      <c r="DP699" s="253"/>
      <c r="DQ699" s="253"/>
      <c r="DR699" s="253"/>
      <c r="DS699" s="253"/>
      <c r="DT699" s="253"/>
      <c r="DU699" s="253"/>
      <c r="DV699" s="253"/>
      <c r="DW699" s="253"/>
      <c r="DX699" s="253"/>
      <c r="DY699" s="253"/>
      <c r="DZ699" s="253"/>
      <c r="EA699" s="253"/>
      <c r="EB699" s="253"/>
      <c r="EC699" s="253"/>
      <c r="ED699" s="253"/>
      <c r="EE699" s="253"/>
      <c r="EF699" s="253"/>
      <c r="EG699" s="253"/>
      <c r="EH699" s="253"/>
      <c r="EI699" s="253"/>
      <c r="EJ699" s="253"/>
      <c r="EK699" s="253"/>
      <c r="EL699" s="253"/>
      <c r="EM699" s="253"/>
      <c r="EN699" s="253"/>
      <c r="EO699" s="253"/>
      <c r="EP699" s="253"/>
      <c r="EQ699" s="253"/>
      <c r="ER699" s="253"/>
      <c r="ES699" s="253"/>
      <c r="ET699" s="253"/>
      <c r="EU699" s="253"/>
      <c r="EV699" s="253"/>
      <c r="EW699" s="253"/>
      <c r="EX699" s="253"/>
      <c r="EY699" s="253"/>
      <c r="EZ699" s="253"/>
      <c r="FA699" s="253"/>
      <c r="FB699" s="253"/>
      <c r="FC699" s="253"/>
      <c r="FD699" s="253"/>
      <c r="FE699" s="253"/>
      <c r="FF699" s="253"/>
      <c r="FG699" s="253"/>
      <c r="FH699" s="253"/>
      <c r="FI699" s="253"/>
      <c r="FJ699" s="253"/>
      <c r="FK699" s="253"/>
      <c r="FL699" s="253"/>
      <c r="FM699" s="253"/>
      <c r="FN699" s="253"/>
      <c r="FO699" s="253"/>
      <c r="FP699" s="253"/>
      <c r="FQ699" s="253"/>
      <c r="FR699" s="253"/>
      <c r="FS699" s="253"/>
      <c r="FT699" s="253"/>
      <c r="FU699" s="253"/>
      <c r="FV699" s="253"/>
      <c r="FW699" s="253"/>
      <c r="FX699" s="253"/>
      <c r="FY699" s="253"/>
      <c r="FZ699" s="253"/>
      <c r="GA699" s="253"/>
      <c r="GB699" s="253"/>
      <c r="GC699" s="253"/>
      <c r="GD699" s="253"/>
      <c r="GE699" s="253"/>
      <c r="GF699" s="253"/>
      <c r="GG699" s="253"/>
      <c r="GH699" s="253"/>
      <c r="GI699" s="253"/>
      <c r="GJ699" s="253"/>
      <c r="GK699" s="253"/>
      <c r="GL699" s="253"/>
      <c r="GM699" s="253"/>
      <c r="GN699" s="253"/>
      <c r="GO699" s="253"/>
      <c r="GP699" s="253"/>
      <c r="GQ699" s="253"/>
      <c r="GR699" s="253"/>
      <c r="GS699" s="253"/>
      <c r="GT699" s="253"/>
      <c r="GU699" s="253"/>
      <c r="GV699" s="253"/>
      <c r="GW699" s="253"/>
      <c r="GX699" s="253"/>
      <c r="GY699" s="253"/>
      <c r="GZ699" s="253"/>
      <c r="HA699" s="253"/>
      <c r="HB699" s="253"/>
      <c r="HC699" s="253"/>
      <c r="HD699" s="253"/>
      <c r="HE699" s="253"/>
      <c r="HF699" s="253"/>
    </row>
    <row r="700" spans="1:214" s="312" customFormat="1" ht="15" customHeight="1" x14ac:dyDescent="0.25">
      <c r="A700" s="252"/>
      <c r="B700" s="253"/>
      <c r="C700" s="253"/>
      <c r="D700" s="253"/>
      <c r="E700" s="253"/>
      <c r="F700" s="253"/>
      <c r="G700" s="253"/>
      <c r="H700" s="253"/>
      <c r="I700" s="253"/>
      <c r="J700" s="253"/>
      <c r="K700" s="253"/>
      <c r="L700" s="253"/>
      <c r="M700" s="253"/>
      <c r="N700" s="253"/>
      <c r="O700" s="253"/>
      <c r="P700" s="253"/>
      <c r="Q700" s="253"/>
      <c r="R700" s="253"/>
      <c r="S700" s="253"/>
      <c r="T700" s="253"/>
      <c r="U700" s="253" t="s">
        <v>891</v>
      </c>
      <c r="V700" s="253"/>
      <c r="W700" s="253"/>
      <c r="X700" s="253"/>
      <c r="Y700" s="253"/>
      <c r="Z700" s="253"/>
      <c r="AA700" s="253"/>
      <c r="AB700" s="253"/>
      <c r="AC700" s="253" t="s">
        <v>316</v>
      </c>
      <c r="AD700" s="253"/>
      <c r="AE700" s="253"/>
      <c r="AF700" s="253"/>
      <c r="AG700" s="253"/>
      <c r="AH700" s="253"/>
      <c r="AI700" s="253"/>
      <c r="AJ700" s="253"/>
      <c r="AK700" s="253"/>
      <c r="AL700" s="253"/>
      <c r="AM700" s="253"/>
      <c r="AN700" s="253"/>
      <c r="AO700" s="253"/>
      <c r="AP700" s="253"/>
      <c r="AQ700" s="253"/>
      <c r="AR700" s="253"/>
      <c r="AS700" s="253"/>
      <c r="AT700" s="253"/>
      <c r="AU700" s="253"/>
      <c r="AV700" s="253"/>
      <c r="AW700" s="253"/>
      <c r="AX700" s="253"/>
      <c r="AY700" s="253"/>
      <c r="AZ700" s="253"/>
      <c r="BA700" s="253"/>
      <c r="BB700" s="253"/>
      <c r="BC700" s="253"/>
      <c r="BD700" s="253"/>
      <c r="BE700" s="253"/>
      <c r="BF700" s="253"/>
      <c r="BG700" s="253"/>
      <c r="BH700" s="253"/>
      <c r="BI700" s="253"/>
      <c r="BJ700" s="253"/>
      <c r="BK700" s="253"/>
      <c r="BL700" s="253"/>
      <c r="BM700" s="253"/>
      <c r="BN700" s="253"/>
      <c r="BO700" s="253"/>
      <c r="BP700" s="253"/>
      <c r="BQ700" s="253"/>
      <c r="BR700" s="253"/>
      <c r="BS700" s="253"/>
      <c r="BT700" s="253"/>
      <c r="BU700" s="253"/>
      <c r="BV700" s="253"/>
      <c r="BW700" s="253"/>
      <c r="BX700" s="253"/>
      <c r="BY700" s="253"/>
      <c r="BZ700" s="253"/>
      <c r="CA700" s="253"/>
      <c r="CB700" s="253"/>
      <c r="CC700" s="253"/>
      <c r="CD700" s="253"/>
      <c r="CE700" s="253"/>
      <c r="CF700" s="253"/>
      <c r="CG700" s="253"/>
      <c r="CH700" s="253"/>
      <c r="CI700" s="253"/>
      <c r="CJ700" s="253"/>
      <c r="CK700" s="253"/>
      <c r="CL700" s="253"/>
      <c r="CM700" s="253"/>
      <c r="CN700" s="253"/>
      <c r="CO700" s="253"/>
      <c r="CP700" s="253"/>
      <c r="CQ700" s="253"/>
      <c r="CR700" s="253"/>
      <c r="CS700" s="253"/>
      <c r="CT700" s="253"/>
      <c r="CU700" s="253"/>
      <c r="CV700" s="253"/>
      <c r="CW700" s="253"/>
      <c r="CX700" s="253"/>
      <c r="CY700" s="253"/>
      <c r="CZ700" s="253"/>
      <c r="DA700" s="253"/>
      <c r="DB700" s="253"/>
      <c r="DC700" s="253"/>
      <c r="DD700" s="253"/>
      <c r="DE700" s="253"/>
      <c r="DF700" s="253"/>
      <c r="DG700" s="253"/>
      <c r="DH700" s="253"/>
      <c r="DI700" s="253"/>
      <c r="DJ700" s="253"/>
      <c r="DK700" s="253"/>
      <c r="DL700" s="253"/>
      <c r="DM700" s="253"/>
      <c r="DN700" s="253"/>
      <c r="DO700" s="253"/>
      <c r="DP700" s="253"/>
      <c r="DQ700" s="253"/>
      <c r="DR700" s="253"/>
      <c r="DS700" s="253"/>
      <c r="DT700" s="253"/>
      <c r="DU700" s="253"/>
      <c r="DV700" s="253"/>
      <c r="DW700" s="253"/>
      <c r="DX700" s="253"/>
      <c r="DY700" s="253"/>
      <c r="DZ700" s="253"/>
      <c r="EA700" s="253"/>
      <c r="EB700" s="253"/>
      <c r="EC700" s="253"/>
      <c r="ED700" s="253"/>
      <c r="EE700" s="253"/>
      <c r="EF700" s="253"/>
      <c r="EG700" s="253"/>
      <c r="EH700" s="253"/>
      <c r="EI700" s="253"/>
      <c r="EJ700" s="253"/>
      <c r="EK700" s="253"/>
      <c r="EL700" s="253"/>
      <c r="EM700" s="253"/>
      <c r="EN700" s="253"/>
      <c r="EO700" s="253"/>
      <c r="EP700" s="253"/>
      <c r="EQ700" s="253"/>
      <c r="ER700" s="253"/>
      <c r="ES700" s="253"/>
      <c r="ET700" s="253"/>
      <c r="EU700" s="253"/>
      <c r="EV700" s="253"/>
      <c r="EW700" s="253"/>
      <c r="EX700" s="253"/>
      <c r="EY700" s="253"/>
      <c r="EZ700" s="253"/>
      <c r="FA700" s="253"/>
      <c r="FB700" s="253"/>
      <c r="FC700" s="253"/>
      <c r="FD700" s="253"/>
      <c r="FE700" s="253"/>
      <c r="FF700" s="253"/>
      <c r="FG700" s="253"/>
      <c r="FH700" s="253"/>
      <c r="FI700" s="253"/>
      <c r="FJ700" s="253"/>
      <c r="FK700" s="253"/>
      <c r="FL700" s="253"/>
      <c r="FM700" s="253"/>
      <c r="FN700" s="253"/>
      <c r="FO700" s="253"/>
      <c r="FP700" s="253"/>
      <c r="FQ700" s="253"/>
      <c r="FR700" s="253"/>
      <c r="FS700" s="253"/>
      <c r="FT700" s="253"/>
      <c r="FU700" s="253"/>
      <c r="FV700" s="253"/>
      <c r="FW700" s="253"/>
      <c r="FX700" s="253"/>
      <c r="FY700" s="253"/>
      <c r="FZ700" s="253"/>
      <c r="GA700" s="253"/>
      <c r="GB700" s="253"/>
      <c r="GC700" s="253"/>
      <c r="GD700" s="253"/>
      <c r="GE700" s="253"/>
      <c r="GF700" s="253"/>
      <c r="GG700" s="253"/>
      <c r="GH700" s="253"/>
      <c r="GI700" s="253"/>
      <c r="GJ700" s="253"/>
      <c r="GK700" s="253"/>
      <c r="GL700" s="253"/>
      <c r="GM700" s="253"/>
      <c r="GN700" s="253"/>
      <c r="GO700" s="253"/>
      <c r="GP700" s="253"/>
      <c r="GQ700" s="253"/>
      <c r="GR700" s="253"/>
      <c r="GS700" s="253"/>
      <c r="GT700" s="253"/>
      <c r="GU700" s="253"/>
      <c r="GV700" s="253"/>
      <c r="GW700" s="253"/>
      <c r="GX700" s="253"/>
      <c r="GY700" s="253"/>
      <c r="GZ700" s="253"/>
      <c r="HA700" s="253"/>
      <c r="HB700" s="253"/>
      <c r="HC700" s="253"/>
      <c r="HD700" s="253"/>
      <c r="HE700" s="253"/>
      <c r="HF700" s="253"/>
    </row>
    <row r="701" spans="1:214" s="312" customFormat="1" ht="15" customHeight="1" x14ac:dyDescent="0.25">
      <c r="A701" s="252"/>
      <c r="B701" s="253"/>
      <c r="C701" s="253"/>
      <c r="D701" s="253"/>
      <c r="E701" s="253"/>
      <c r="F701" s="253"/>
      <c r="G701" s="253"/>
      <c r="H701" s="253"/>
      <c r="I701" s="253"/>
      <c r="J701" s="253"/>
      <c r="K701" s="253"/>
      <c r="L701" s="253"/>
      <c r="M701" s="253"/>
      <c r="N701" s="253"/>
      <c r="O701" s="253"/>
      <c r="P701" s="253"/>
      <c r="Q701" s="253"/>
      <c r="R701" s="253"/>
      <c r="S701" s="253"/>
      <c r="T701" s="253"/>
      <c r="U701" s="253" t="s">
        <v>892</v>
      </c>
      <c r="V701" s="253"/>
      <c r="W701" s="253"/>
      <c r="X701" s="253"/>
      <c r="Y701" s="253"/>
      <c r="Z701" s="253"/>
      <c r="AA701" s="253"/>
      <c r="AB701" s="253"/>
      <c r="AC701" s="253" t="s">
        <v>332</v>
      </c>
      <c r="AD701" s="253"/>
      <c r="AE701" s="253"/>
      <c r="AF701" s="253"/>
      <c r="AG701" s="253"/>
      <c r="AH701" s="253"/>
      <c r="AI701" s="253"/>
      <c r="AJ701" s="253"/>
      <c r="AK701" s="253"/>
      <c r="AL701" s="253"/>
      <c r="AM701" s="253"/>
      <c r="AN701" s="253"/>
      <c r="AO701" s="253"/>
      <c r="AP701" s="253"/>
      <c r="AQ701" s="253"/>
      <c r="AR701" s="253"/>
      <c r="AS701" s="253"/>
      <c r="AT701" s="253"/>
      <c r="AU701" s="253"/>
      <c r="AV701" s="253"/>
      <c r="AW701" s="253"/>
      <c r="AX701" s="253"/>
      <c r="AY701" s="253"/>
      <c r="AZ701" s="253"/>
      <c r="BA701" s="253"/>
      <c r="BB701" s="253"/>
      <c r="BC701" s="253"/>
      <c r="BD701" s="253"/>
      <c r="BE701" s="253"/>
      <c r="BF701" s="253"/>
      <c r="BG701" s="253"/>
      <c r="BH701" s="253"/>
      <c r="BI701" s="253"/>
      <c r="BJ701" s="253"/>
      <c r="BK701" s="253"/>
      <c r="BL701" s="253"/>
      <c r="BM701" s="253"/>
      <c r="BN701" s="253"/>
      <c r="BO701" s="253"/>
      <c r="BP701" s="253"/>
      <c r="BQ701" s="253"/>
      <c r="BR701" s="253"/>
      <c r="BS701" s="253"/>
      <c r="BT701" s="253"/>
      <c r="BU701" s="253"/>
      <c r="BV701" s="253"/>
      <c r="BW701" s="253"/>
      <c r="BX701" s="253"/>
      <c r="BY701" s="253"/>
      <c r="BZ701" s="253"/>
      <c r="CA701" s="253"/>
      <c r="CB701" s="253"/>
      <c r="CC701" s="253"/>
      <c r="CD701" s="253"/>
      <c r="CE701" s="253"/>
      <c r="CF701" s="253"/>
      <c r="CG701" s="253"/>
      <c r="CH701" s="253"/>
      <c r="CI701" s="253"/>
      <c r="CJ701" s="253"/>
      <c r="CK701" s="253"/>
      <c r="CL701" s="253"/>
      <c r="CM701" s="253"/>
      <c r="CN701" s="253"/>
      <c r="CO701" s="253"/>
      <c r="CP701" s="253"/>
      <c r="CQ701" s="253"/>
      <c r="CR701" s="253"/>
      <c r="CS701" s="253"/>
      <c r="CT701" s="253"/>
      <c r="CU701" s="253"/>
      <c r="CV701" s="253"/>
      <c r="CW701" s="253"/>
      <c r="CX701" s="253"/>
      <c r="CY701" s="253"/>
      <c r="CZ701" s="253"/>
      <c r="DA701" s="253"/>
      <c r="DB701" s="253"/>
      <c r="DC701" s="253"/>
      <c r="DD701" s="253"/>
      <c r="DE701" s="253"/>
      <c r="DF701" s="253"/>
      <c r="DG701" s="253"/>
      <c r="DH701" s="253"/>
      <c r="DI701" s="253"/>
      <c r="DJ701" s="253"/>
      <c r="DK701" s="253"/>
      <c r="DL701" s="253"/>
      <c r="DM701" s="253"/>
      <c r="DN701" s="253"/>
      <c r="DO701" s="253"/>
      <c r="DP701" s="253"/>
      <c r="DQ701" s="253"/>
      <c r="DR701" s="253"/>
      <c r="DS701" s="253"/>
      <c r="DT701" s="253"/>
      <c r="DU701" s="253"/>
      <c r="DV701" s="253"/>
      <c r="DW701" s="253"/>
      <c r="DX701" s="253"/>
      <c r="DY701" s="253"/>
      <c r="DZ701" s="253"/>
      <c r="EA701" s="253"/>
      <c r="EB701" s="253"/>
      <c r="EC701" s="253"/>
      <c r="ED701" s="253"/>
      <c r="EE701" s="253"/>
      <c r="EF701" s="253"/>
      <c r="EG701" s="253"/>
      <c r="EH701" s="253"/>
      <c r="EI701" s="253"/>
      <c r="EJ701" s="253"/>
      <c r="EK701" s="253"/>
      <c r="EL701" s="253"/>
      <c r="EM701" s="253"/>
      <c r="EN701" s="253"/>
      <c r="EO701" s="253"/>
      <c r="EP701" s="253"/>
      <c r="EQ701" s="253"/>
      <c r="ER701" s="253"/>
      <c r="ES701" s="253"/>
      <c r="ET701" s="253"/>
      <c r="EU701" s="253"/>
      <c r="EV701" s="253"/>
      <c r="EW701" s="253"/>
      <c r="EX701" s="253"/>
      <c r="EY701" s="253"/>
      <c r="EZ701" s="253"/>
      <c r="FA701" s="253"/>
      <c r="FB701" s="253"/>
      <c r="FC701" s="253"/>
      <c r="FD701" s="253"/>
      <c r="FE701" s="253"/>
      <c r="FF701" s="253"/>
      <c r="FG701" s="253"/>
      <c r="FH701" s="253"/>
      <c r="FI701" s="253"/>
      <c r="FJ701" s="253"/>
      <c r="FK701" s="253"/>
      <c r="FL701" s="253"/>
      <c r="FM701" s="253"/>
      <c r="FN701" s="253"/>
      <c r="FO701" s="253"/>
      <c r="FP701" s="253"/>
      <c r="FQ701" s="253"/>
      <c r="FR701" s="253"/>
      <c r="FS701" s="253"/>
      <c r="FT701" s="253"/>
      <c r="FU701" s="253"/>
      <c r="FV701" s="253"/>
      <c r="FW701" s="253"/>
      <c r="FX701" s="253"/>
      <c r="FY701" s="253"/>
      <c r="FZ701" s="253"/>
      <c r="GA701" s="253"/>
      <c r="GB701" s="253"/>
      <c r="GC701" s="253"/>
      <c r="GD701" s="253"/>
      <c r="GE701" s="253"/>
      <c r="GF701" s="253"/>
      <c r="GG701" s="253"/>
      <c r="GH701" s="253"/>
      <c r="GI701" s="253"/>
      <c r="GJ701" s="253"/>
      <c r="GK701" s="253"/>
      <c r="GL701" s="253"/>
      <c r="GM701" s="253"/>
      <c r="GN701" s="253"/>
      <c r="GO701" s="253"/>
      <c r="GP701" s="253"/>
      <c r="GQ701" s="253"/>
      <c r="GR701" s="253"/>
      <c r="GS701" s="253"/>
      <c r="GT701" s="253"/>
      <c r="GU701" s="253"/>
      <c r="GV701" s="253"/>
      <c r="GW701" s="253"/>
      <c r="GX701" s="253"/>
      <c r="GY701" s="253"/>
      <c r="GZ701" s="253"/>
      <c r="HA701" s="253"/>
      <c r="HB701" s="253"/>
      <c r="HC701" s="253"/>
      <c r="HD701" s="253"/>
      <c r="HE701" s="253"/>
      <c r="HF701" s="253"/>
    </row>
    <row r="702" spans="1:214" s="312" customFormat="1" ht="15" customHeight="1" x14ac:dyDescent="0.25">
      <c r="A702" s="252"/>
      <c r="B702" s="253"/>
      <c r="C702" s="253"/>
      <c r="D702" s="253"/>
      <c r="E702" s="253"/>
      <c r="F702" s="253"/>
      <c r="G702" s="253"/>
      <c r="H702" s="253"/>
      <c r="I702" s="253"/>
      <c r="J702" s="253"/>
      <c r="K702" s="253"/>
      <c r="L702" s="253"/>
      <c r="M702" s="253"/>
      <c r="N702" s="253"/>
      <c r="O702" s="253"/>
      <c r="P702" s="253"/>
      <c r="Q702" s="253"/>
      <c r="R702" s="253"/>
      <c r="S702" s="253"/>
      <c r="T702" s="253"/>
      <c r="U702" s="253" t="s">
        <v>893</v>
      </c>
      <c r="V702" s="253"/>
      <c r="W702" s="253"/>
      <c r="X702" s="253"/>
      <c r="Y702" s="253"/>
      <c r="Z702" s="253"/>
      <c r="AA702" s="253"/>
      <c r="AB702" s="253"/>
      <c r="AC702" s="253" t="s">
        <v>323</v>
      </c>
      <c r="AD702" s="253"/>
      <c r="AE702" s="253"/>
      <c r="AF702" s="253"/>
      <c r="AG702" s="253"/>
      <c r="AH702" s="253"/>
      <c r="AI702" s="253"/>
      <c r="AJ702" s="253"/>
      <c r="AK702" s="253"/>
      <c r="AL702" s="253"/>
      <c r="AM702" s="253"/>
      <c r="AN702" s="253"/>
      <c r="AO702" s="253"/>
      <c r="AP702" s="253"/>
      <c r="AQ702" s="253"/>
      <c r="AR702" s="253"/>
      <c r="AS702" s="253"/>
      <c r="AT702" s="253"/>
      <c r="AU702" s="253"/>
      <c r="AV702" s="253"/>
      <c r="AW702" s="253"/>
      <c r="AX702" s="253"/>
      <c r="AY702" s="253"/>
      <c r="AZ702" s="253"/>
      <c r="BA702" s="253"/>
      <c r="BB702" s="253"/>
      <c r="BC702" s="253"/>
      <c r="BD702" s="253"/>
      <c r="BE702" s="253"/>
      <c r="BF702" s="253"/>
      <c r="BG702" s="253"/>
      <c r="BH702" s="253"/>
      <c r="BI702" s="253"/>
      <c r="BJ702" s="253"/>
      <c r="BK702" s="253"/>
      <c r="BL702" s="253"/>
      <c r="BM702" s="253"/>
      <c r="BN702" s="253"/>
      <c r="BO702" s="253"/>
      <c r="BP702" s="253"/>
      <c r="BQ702" s="253"/>
      <c r="BR702" s="253"/>
      <c r="BS702" s="253"/>
      <c r="BT702" s="253"/>
      <c r="BU702" s="253"/>
      <c r="BV702" s="253"/>
      <c r="BW702" s="253"/>
      <c r="BX702" s="253"/>
      <c r="BY702" s="253"/>
      <c r="BZ702" s="253"/>
      <c r="CA702" s="253"/>
      <c r="CB702" s="253"/>
      <c r="CC702" s="253"/>
      <c r="CD702" s="253"/>
      <c r="CE702" s="253"/>
      <c r="CF702" s="253"/>
      <c r="CG702" s="253"/>
      <c r="CH702" s="253"/>
      <c r="CI702" s="253"/>
      <c r="CJ702" s="253"/>
      <c r="CK702" s="253"/>
      <c r="CL702" s="253"/>
      <c r="CM702" s="253"/>
      <c r="CN702" s="253"/>
      <c r="CO702" s="253"/>
      <c r="CP702" s="253"/>
      <c r="CQ702" s="253"/>
      <c r="CR702" s="253"/>
      <c r="CS702" s="253"/>
      <c r="CT702" s="253"/>
      <c r="CU702" s="253"/>
      <c r="CV702" s="253"/>
      <c r="CW702" s="253"/>
      <c r="CX702" s="253"/>
      <c r="CY702" s="253"/>
      <c r="CZ702" s="253"/>
      <c r="DA702" s="253"/>
      <c r="DB702" s="253"/>
      <c r="DC702" s="253"/>
      <c r="DD702" s="253"/>
      <c r="DE702" s="253"/>
      <c r="DF702" s="253"/>
      <c r="DG702" s="253"/>
      <c r="DH702" s="253"/>
      <c r="DI702" s="253"/>
      <c r="DJ702" s="253"/>
      <c r="DK702" s="253"/>
      <c r="DL702" s="253"/>
      <c r="DM702" s="253"/>
      <c r="DN702" s="253"/>
      <c r="DO702" s="253"/>
      <c r="DP702" s="253"/>
      <c r="DQ702" s="253"/>
      <c r="DR702" s="253"/>
      <c r="DS702" s="253"/>
      <c r="DT702" s="253"/>
      <c r="DU702" s="253"/>
      <c r="DV702" s="253"/>
      <c r="DW702" s="253"/>
      <c r="DX702" s="253"/>
      <c r="DY702" s="253"/>
      <c r="DZ702" s="253"/>
      <c r="EA702" s="253"/>
      <c r="EB702" s="253"/>
      <c r="EC702" s="253"/>
      <c r="ED702" s="253"/>
      <c r="EE702" s="253"/>
      <c r="EF702" s="253"/>
      <c r="EG702" s="253"/>
      <c r="EH702" s="253"/>
      <c r="EI702" s="253"/>
      <c r="EJ702" s="253"/>
      <c r="EK702" s="253"/>
      <c r="EL702" s="253"/>
      <c r="EM702" s="253"/>
      <c r="EN702" s="253"/>
      <c r="EO702" s="253"/>
      <c r="EP702" s="253"/>
      <c r="EQ702" s="253"/>
      <c r="ER702" s="253"/>
      <c r="ES702" s="253"/>
      <c r="ET702" s="253"/>
      <c r="EU702" s="253"/>
      <c r="EV702" s="253"/>
      <c r="EW702" s="253"/>
      <c r="EX702" s="253"/>
      <c r="EY702" s="253"/>
      <c r="EZ702" s="253"/>
      <c r="FA702" s="253"/>
      <c r="FB702" s="253"/>
      <c r="FC702" s="253"/>
      <c r="FD702" s="253"/>
      <c r="FE702" s="253"/>
      <c r="FF702" s="253"/>
      <c r="FG702" s="253"/>
      <c r="FH702" s="253"/>
      <c r="FI702" s="253"/>
      <c r="FJ702" s="253"/>
      <c r="FK702" s="253"/>
      <c r="FL702" s="253"/>
      <c r="FM702" s="253"/>
      <c r="FN702" s="253"/>
      <c r="FO702" s="253"/>
      <c r="FP702" s="253"/>
      <c r="FQ702" s="253"/>
      <c r="FR702" s="253"/>
      <c r="FS702" s="253"/>
      <c r="FT702" s="253"/>
      <c r="FU702" s="253"/>
      <c r="FV702" s="253"/>
      <c r="FW702" s="253"/>
      <c r="FX702" s="253"/>
      <c r="FY702" s="253"/>
      <c r="FZ702" s="253"/>
      <c r="GA702" s="253"/>
      <c r="GB702" s="253"/>
      <c r="GC702" s="253"/>
      <c r="GD702" s="253"/>
      <c r="GE702" s="253"/>
      <c r="GF702" s="253"/>
      <c r="GG702" s="253"/>
      <c r="GH702" s="253"/>
      <c r="GI702" s="253"/>
      <c r="GJ702" s="253"/>
      <c r="GK702" s="253"/>
      <c r="GL702" s="253"/>
      <c r="GM702" s="253"/>
      <c r="GN702" s="253"/>
      <c r="GO702" s="253"/>
      <c r="GP702" s="253"/>
      <c r="GQ702" s="253"/>
      <c r="GR702" s="253"/>
      <c r="GS702" s="253"/>
      <c r="GT702" s="253"/>
      <c r="GU702" s="253"/>
      <c r="GV702" s="253"/>
      <c r="GW702" s="253"/>
      <c r="GX702" s="253"/>
      <c r="GY702" s="253"/>
      <c r="GZ702" s="253"/>
      <c r="HA702" s="253"/>
      <c r="HB702" s="253"/>
      <c r="HC702" s="253"/>
      <c r="HD702" s="253"/>
      <c r="HE702" s="253"/>
      <c r="HF702" s="253"/>
    </row>
    <row r="703" spans="1:214" s="312" customFormat="1" ht="15" customHeight="1" x14ac:dyDescent="0.25">
      <c r="A703" s="252"/>
      <c r="B703" s="253"/>
      <c r="C703" s="253"/>
      <c r="D703" s="253"/>
      <c r="E703" s="253"/>
      <c r="F703" s="253"/>
      <c r="G703" s="253"/>
      <c r="H703" s="253"/>
      <c r="I703" s="253"/>
      <c r="J703" s="253"/>
      <c r="K703" s="253"/>
      <c r="L703" s="253"/>
      <c r="M703" s="253"/>
      <c r="N703" s="253"/>
      <c r="O703" s="253"/>
      <c r="P703" s="253"/>
      <c r="Q703" s="253"/>
      <c r="R703" s="253"/>
      <c r="S703" s="253"/>
      <c r="T703" s="253"/>
      <c r="U703" s="253" t="s">
        <v>894</v>
      </c>
      <c r="V703" s="253"/>
      <c r="W703" s="253"/>
      <c r="X703" s="253"/>
      <c r="Y703" s="253"/>
      <c r="Z703" s="253"/>
      <c r="AA703" s="253"/>
      <c r="AB703" s="253"/>
      <c r="AC703" s="253" t="s">
        <v>323</v>
      </c>
      <c r="AD703" s="253"/>
      <c r="AE703" s="253"/>
      <c r="AF703" s="253"/>
      <c r="AG703" s="253"/>
      <c r="AH703" s="253"/>
      <c r="AI703" s="253"/>
      <c r="AJ703" s="253"/>
      <c r="AK703" s="253"/>
      <c r="AL703" s="253"/>
      <c r="AM703" s="253"/>
      <c r="AN703" s="253"/>
      <c r="AO703" s="253"/>
      <c r="AP703" s="253"/>
      <c r="AQ703" s="253"/>
      <c r="AR703" s="253"/>
      <c r="AS703" s="253"/>
      <c r="AT703" s="253"/>
      <c r="AU703" s="253"/>
      <c r="AV703" s="253"/>
      <c r="AW703" s="253"/>
      <c r="AX703" s="253"/>
      <c r="AY703" s="253"/>
      <c r="AZ703" s="253"/>
      <c r="BA703" s="253"/>
      <c r="BB703" s="253"/>
      <c r="BC703" s="253"/>
      <c r="BD703" s="253"/>
      <c r="BE703" s="253"/>
      <c r="BF703" s="253"/>
      <c r="BG703" s="253"/>
      <c r="BH703" s="253"/>
      <c r="BI703" s="253"/>
      <c r="BJ703" s="253"/>
      <c r="BK703" s="253"/>
      <c r="BL703" s="253"/>
      <c r="BM703" s="253"/>
      <c r="BN703" s="253"/>
      <c r="BO703" s="253"/>
      <c r="BP703" s="253"/>
      <c r="BQ703" s="253"/>
      <c r="BR703" s="253"/>
      <c r="BS703" s="253"/>
      <c r="BT703" s="253"/>
      <c r="BU703" s="253"/>
      <c r="BV703" s="253"/>
      <c r="BW703" s="253"/>
      <c r="BX703" s="253"/>
      <c r="BY703" s="253"/>
      <c r="BZ703" s="253"/>
      <c r="CA703" s="253"/>
      <c r="CB703" s="253"/>
      <c r="CC703" s="253"/>
      <c r="CD703" s="253"/>
      <c r="CE703" s="253"/>
      <c r="CF703" s="253"/>
      <c r="CG703" s="253"/>
      <c r="CH703" s="253"/>
      <c r="CI703" s="253"/>
      <c r="CJ703" s="253"/>
      <c r="CK703" s="253"/>
      <c r="CL703" s="253"/>
      <c r="CM703" s="253"/>
      <c r="CN703" s="253"/>
      <c r="CO703" s="253"/>
      <c r="CP703" s="253"/>
      <c r="CQ703" s="253"/>
      <c r="CR703" s="253"/>
      <c r="CS703" s="253"/>
      <c r="CT703" s="253"/>
      <c r="CU703" s="253"/>
      <c r="CV703" s="253"/>
      <c r="CW703" s="253"/>
      <c r="CX703" s="253"/>
      <c r="CY703" s="253"/>
      <c r="CZ703" s="253"/>
      <c r="DA703" s="253"/>
      <c r="DB703" s="253"/>
      <c r="DC703" s="253"/>
      <c r="DD703" s="253"/>
      <c r="DE703" s="253"/>
      <c r="DF703" s="253"/>
      <c r="DG703" s="253"/>
      <c r="DH703" s="253"/>
      <c r="DI703" s="253"/>
      <c r="DJ703" s="253"/>
      <c r="DK703" s="253"/>
      <c r="DL703" s="253"/>
      <c r="DM703" s="253"/>
      <c r="DN703" s="253"/>
      <c r="DO703" s="253"/>
      <c r="DP703" s="253"/>
      <c r="DQ703" s="253"/>
      <c r="DR703" s="253"/>
      <c r="DS703" s="253"/>
      <c r="DT703" s="253"/>
      <c r="DU703" s="253"/>
      <c r="DV703" s="253"/>
      <c r="DW703" s="253"/>
      <c r="DX703" s="253"/>
      <c r="DY703" s="253"/>
      <c r="DZ703" s="253"/>
      <c r="EA703" s="253"/>
      <c r="EB703" s="253"/>
      <c r="EC703" s="253"/>
      <c r="ED703" s="253"/>
      <c r="EE703" s="253"/>
      <c r="EF703" s="253"/>
      <c r="EG703" s="253"/>
      <c r="EH703" s="253"/>
      <c r="EI703" s="253"/>
      <c r="EJ703" s="253"/>
      <c r="EK703" s="253"/>
      <c r="EL703" s="253"/>
      <c r="EM703" s="253"/>
      <c r="EN703" s="253"/>
      <c r="EO703" s="253"/>
      <c r="EP703" s="253"/>
      <c r="EQ703" s="253"/>
      <c r="ER703" s="253"/>
      <c r="ES703" s="253"/>
      <c r="ET703" s="253"/>
      <c r="EU703" s="253"/>
      <c r="EV703" s="253"/>
      <c r="EW703" s="253"/>
      <c r="EX703" s="253"/>
      <c r="EY703" s="253"/>
      <c r="EZ703" s="253"/>
      <c r="FA703" s="253"/>
      <c r="FB703" s="253"/>
      <c r="FC703" s="253"/>
      <c r="FD703" s="253"/>
      <c r="FE703" s="253"/>
      <c r="FF703" s="253"/>
      <c r="FG703" s="253"/>
      <c r="FH703" s="253"/>
      <c r="FI703" s="253"/>
      <c r="FJ703" s="253"/>
      <c r="FK703" s="253"/>
      <c r="FL703" s="253"/>
      <c r="FM703" s="253"/>
      <c r="FN703" s="253"/>
      <c r="FO703" s="253"/>
      <c r="FP703" s="253"/>
      <c r="FQ703" s="253"/>
      <c r="FR703" s="253"/>
      <c r="FS703" s="253"/>
      <c r="FT703" s="253"/>
      <c r="FU703" s="253"/>
      <c r="FV703" s="253"/>
      <c r="FW703" s="253"/>
      <c r="FX703" s="253"/>
      <c r="FY703" s="253"/>
      <c r="FZ703" s="253"/>
      <c r="GA703" s="253"/>
      <c r="GB703" s="253"/>
      <c r="GC703" s="253"/>
      <c r="GD703" s="253"/>
      <c r="GE703" s="253"/>
      <c r="GF703" s="253"/>
      <c r="GG703" s="253"/>
      <c r="GH703" s="253"/>
      <c r="GI703" s="253"/>
      <c r="GJ703" s="253"/>
      <c r="GK703" s="253"/>
      <c r="GL703" s="253"/>
      <c r="GM703" s="253"/>
      <c r="GN703" s="253"/>
      <c r="GO703" s="253"/>
      <c r="GP703" s="253"/>
      <c r="GQ703" s="253"/>
      <c r="GR703" s="253"/>
      <c r="GS703" s="253"/>
      <c r="GT703" s="253"/>
      <c r="GU703" s="253"/>
      <c r="GV703" s="253"/>
      <c r="GW703" s="253"/>
      <c r="GX703" s="253"/>
      <c r="GY703" s="253"/>
      <c r="GZ703" s="253"/>
      <c r="HA703" s="253"/>
      <c r="HB703" s="253"/>
      <c r="HC703" s="253"/>
      <c r="HD703" s="253"/>
      <c r="HE703" s="253"/>
      <c r="HF703" s="253"/>
    </row>
    <row r="704" spans="1:214" s="312" customFormat="1" ht="15" customHeight="1" x14ac:dyDescent="0.25">
      <c r="A704" s="252"/>
      <c r="B704" s="253"/>
      <c r="C704" s="253"/>
      <c r="D704" s="253"/>
      <c r="E704" s="253"/>
      <c r="F704" s="253"/>
      <c r="G704" s="253"/>
      <c r="H704" s="253"/>
      <c r="I704" s="253"/>
      <c r="J704" s="253"/>
      <c r="K704" s="253"/>
      <c r="L704" s="253"/>
      <c r="M704" s="253"/>
      <c r="N704" s="253"/>
      <c r="O704" s="253"/>
      <c r="P704" s="253"/>
      <c r="Q704" s="253"/>
      <c r="R704" s="253"/>
      <c r="S704" s="253"/>
      <c r="T704" s="253"/>
      <c r="U704" s="253" t="s">
        <v>895</v>
      </c>
      <c r="V704" s="253"/>
      <c r="W704" s="253"/>
      <c r="X704" s="253"/>
      <c r="Y704" s="253"/>
      <c r="Z704" s="253"/>
      <c r="AA704" s="253"/>
      <c r="AB704" s="253"/>
      <c r="AC704" s="253" t="s">
        <v>320</v>
      </c>
      <c r="AD704" s="253"/>
      <c r="AE704" s="253"/>
      <c r="AF704" s="253"/>
      <c r="AG704" s="253"/>
      <c r="AH704" s="253"/>
      <c r="AI704" s="253"/>
      <c r="AJ704" s="253"/>
      <c r="AK704" s="253"/>
      <c r="AL704" s="253"/>
      <c r="AM704" s="253"/>
      <c r="AN704" s="253"/>
      <c r="AO704" s="253"/>
      <c r="AP704" s="253"/>
      <c r="AQ704" s="253"/>
      <c r="AR704" s="253"/>
      <c r="AS704" s="253"/>
      <c r="AT704" s="253"/>
      <c r="AU704" s="253"/>
      <c r="AV704" s="253"/>
      <c r="AW704" s="253"/>
      <c r="AX704" s="253"/>
      <c r="AY704" s="253"/>
      <c r="AZ704" s="253"/>
      <c r="BA704" s="253"/>
      <c r="BB704" s="253"/>
      <c r="BC704" s="253"/>
      <c r="BD704" s="253"/>
      <c r="BE704" s="253"/>
      <c r="BF704" s="253"/>
      <c r="BG704" s="253"/>
      <c r="BH704" s="253"/>
      <c r="BI704" s="253"/>
      <c r="BJ704" s="253"/>
      <c r="BK704" s="253"/>
      <c r="BL704" s="253"/>
      <c r="BM704" s="253"/>
      <c r="BN704" s="253"/>
      <c r="BO704" s="253"/>
      <c r="BP704" s="253"/>
      <c r="BQ704" s="253"/>
      <c r="BR704" s="253"/>
      <c r="BS704" s="253"/>
      <c r="BT704" s="253"/>
      <c r="BU704" s="253"/>
      <c r="BV704" s="253"/>
      <c r="BW704" s="253"/>
      <c r="BX704" s="253"/>
      <c r="BY704" s="253"/>
      <c r="BZ704" s="253"/>
      <c r="CA704" s="253"/>
      <c r="CB704" s="253"/>
      <c r="CC704" s="253"/>
      <c r="CD704" s="253"/>
      <c r="CE704" s="253"/>
      <c r="CF704" s="253"/>
      <c r="CG704" s="253"/>
      <c r="CH704" s="253"/>
      <c r="CI704" s="253"/>
      <c r="CJ704" s="253"/>
      <c r="CK704" s="253"/>
      <c r="CL704" s="253"/>
      <c r="CM704" s="253"/>
      <c r="CN704" s="253"/>
      <c r="CO704" s="253"/>
      <c r="CP704" s="253"/>
      <c r="CQ704" s="253"/>
      <c r="CR704" s="253"/>
      <c r="CS704" s="253"/>
      <c r="CT704" s="253"/>
      <c r="CU704" s="253"/>
      <c r="CV704" s="253"/>
      <c r="CW704" s="253"/>
      <c r="CX704" s="253"/>
      <c r="CY704" s="253"/>
      <c r="CZ704" s="253"/>
      <c r="DA704" s="253"/>
      <c r="DB704" s="253"/>
      <c r="DC704" s="253"/>
      <c r="DD704" s="253"/>
      <c r="DE704" s="253"/>
      <c r="DF704" s="253"/>
      <c r="DG704" s="253"/>
      <c r="DH704" s="253"/>
      <c r="DI704" s="253"/>
      <c r="DJ704" s="253"/>
      <c r="DK704" s="253"/>
      <c r="DL704" s="253"/>
      <c r="DM704" s="253"/>
      <c r="DN704" s="253"/>
      <c r="DO704" s="253"/>
      <c r="DP704" s="253"/>
      <c r="DQ704" s="253"/>
      <c r="DR704" s="253"/>
      <c r="DS704" s="253"/>
      <c r="DT704" s="253"/>
      <c r="DU704" s="253"/>
      <c r="DV704" s="253"/>
      <c r="DW704" s="253"/>
      <c r="DX704" s="253"/>
      <c r="DY704" s="253"/>
      <c r="DZ704" s="253"/>
      <c r="EA704" s="253"/>
      <c r="EB704" s="253"/>
      <c r="EC704" s="253"/>
      <c r="ED704" s="253"/>
      <c r="EE704" s="253"/>
      <c r="EF704" s="253"/>
      <c r="EG704" s="253"/>
      <c r="EH704" s="253"/>
      <c r="EI704" s="253"/>
      <c r="EJ704" s="253"/>
      <c r="EK704" s="253"/>
      <c r="EL704" s="253"/>
      <c r="EM704" s="253"/>
      <c r="EN704" s="253"/>
      <c r="EO704" s="253"/>
      <c r="EP704" s="253"/>
      <c r="EQ704" s="253"/>
      <c r="ER704" s="253"/>
      <c r="ES704" s="253"/>
      <c r="ET704" s="253"/>
      <c r="EU704" s="253"/>
      <c r="EV704" s="253"/>
      <c r="EW704" s="253"/>
      <c r="EX704" s="253"/>
      <c r="EY704" s="253"/>
      <c r="EZ704" s="253"/>
      <c r="FA704" s="253"/>
      <c r="FB704" s="253"/>
      <c r="FC704" s="253"/>
      <c r="FD704" s="253"/>
      <c r="FE704" s="253"/>
      <c r="FF704" s="253"/>
      <c r="FG704" s="253"/>
      <c r="FH704" s="253"/>
      <c r="FI704" s="253"/>
      <c r="FJ704" s="253"/>
      <c r="FK704" s="253"/>
      <c r="FL704" s="253"/>
      <c r="FM704" s="253"/>
      <c r="FN704" s="253"/>
      <c r="FO704" s="253"/>
      <c r="FP704" s="253"/>
      <c r="FQ704" s="253"/>
      <c r="FR704" s="253"/>
      <c r="FS704" s="253"/>
      <c r="FT704" s="253"/>
      <c r="FU704" s="253"/>
      <c r="FV704" s="253"/>
      <c r="FW704" s="253"/>
      <c r="FX704" s="253"/>
      <c r="FY704" s="253"/>
      <c r="FZ704" s="253"/>
      <c r="GA704" s="253"/>
      <c r="GB704" s="253"/>
      <c r="GC704" s="253"/>
      <c r="GD704" s="253"/>
      <c r="GE704" s="253"/>
      <c r="GF704" s="253"/>
      <c r="GG704" s="253"/>
      <c r="GH704" s="253"/>
      <c r="GI704" s="253"/>
      <c r="GJ704" s="253"/>
      <c r="GK704" s="253"/>
      <c r="GL704" s="253"/>
      <c r="GM704" s="253"/>
      <c r="GN704" s="253"/>
      <c r="GO704" s="253"/>
      <c r="GP704" s="253"/>
      <c r="GQ704" s="253"/>
      <c r="GR704" s="253"/>
      <c r="GS704" s="253"/>
      <c r="GT704" s="253"/>
      <c r="GU704" s="253"/>
      <c r="GV704" s="253"/>
      <c r="GW704" s="253"/>
      <c r="GX704" s="253"/>
      <c r="GY704" s="253"/>
      <c r="GZ704" s="253"/>
      <c r="HA704" s="253"/>
      <c r="HB704" s="253"/>
      <c r="HC704" s="253"/>
      <c r="HD704" s="253"/>
      <c r="HE704" s="253"/>
      <c r="HF704" s="253"/>
    </row>
    <row r="705" spans="1:214" s="312" customFormat="1" ht="15" customHeight="1" x14ac:dyDescent="0.25">
      <c r="A705" s="252"/>
      <c r="B705" s="253"/>
      <c r="C705" s="253"/>
      <c r="D705" s="253"/>
      <c r="E705" s="253"/>
      <c r="F705" s="253"/>
      <c r="G705" s="253"/>
      <c r="H705" s="253"/>
      <c r="I705" s="253"/>
      <c r="J705" s="253"/>
      <c r="K705" s="253"/>
      <c r="L705" s="253"/>
      <c r="M705" s="253"/>
      <c r="N705" s="253"/>
      <c r="O705" s="253"/>
      <c r="P705" s="253"/>
      <c r="Q705" s="253"/>
      <c r="R705" s="253"/>
      <c r="S705" s="253"/>
      <c r="T705" s="253"/>
      <c r="U705" s="253" t="s">
        <v>896</v>
      </c>
      <c r="V705" s="253"/>
      <c r="W705" s="253"/>
      <c r="X705" s="253"/>
      <c r="Y705" s="253"/>
      <c r="Z705" s="253"/>
      <c r="AA705" s="253"/>
      <c r="AB705" s="253"/>
      <c r="AC705" s="253" t="s">
        <v>323</v>
      </c>
      <c r="AD705" s="253"/>
      <c r="AE705" s="253"/>
      <c r="AF705" s="253"/>
      <c r="AG705" s="253"/>
      <c r="AH705" s="253"/>
      <c r="AI705" s="253"/>
      <c r="AJ705" s="253"/>
      <c r="AK705" s="253"/>
      <c r="AL705" s="253"/>
      <c r="AM705" s="253"/>
      <c r="AN705" s="253"/>
      <c r="AO705" s="253"/>
      <c r="AP705" s="253"/>
      <c r="AQ705" s="253"/>
      <c r="AR705" s="253"/>
      <c r="AS705" s="253"/>
      <c r="AT705" s="253"/>
      <c r="AU705" s="253"/>
      <c r="AV705" s="253"/>
      <c r="AW705" s="253"/>
      <c r="AX705" s="253"/>
      <c r="AY705" s="253"/>
      <c r="AZ705" s="253"/>
      <c r="BA705" s="253"/>
      <c r="BB705" s="253"/>
      <c r="BC705" s="253"/>
      <c r="BD705" s="253"/>
      <c r="BE705" s="253"/>
      <c r="BF705" s="253"/>
      <c r="BG705" s="253"/>
      <c r="BH705" s="253"/>
      <c r="BI705" s="253"/>
      <c r="BJ705" s="253"/>
      <c r="BK705" s="253"/>
      <c r="BL705" s="253"/>
      <c r="BM705" s="253"/>
      <c r="BN705" s="253"/>
      <c r="BO705" s="253"/>
      <c r="BP705" s="253"/>
      <c r="BQ705" s="253"/>
      <c r="BR705" s="253"/>
      <c r="BS705" s="253"/>
      <c r="BT705" s="253"/>
      <c r="BU705" s="253"/>
      <c r="BV705" s="253"/>
      <c r="BW705" s="253"/>
      <c r="BX705" s="253"/>
      <c r="BY705" s="253"/>
      <c r="BZ705" s="253"/>
      <c r="CA705" s="253"/>
      <c r="CB705" s="253"/>
      <c r="CC705" s="253"/>
      <c r="CD705" s="253"/>
      <c r="CE705" s="253"/>
      <c r="CF705" s="253"/>
      <c r="CG705" s="253"/>
      <c r="CH705" s="253"/>
      <c r="CI705" s="253"/>
      <c r="CJ705" s="253"/>
      <c r="CK705" s="253"/>
      <c r="CL705" s="253"/>
      <c r="CM705" s="253"/>
      <c r="CN705" s="253"/>
      <c r="CO705" s="253"/>
      <c r="CP705" s="253"/>
      <c r="CQ705" s="253"/>
      <c r="CR705" s="253"/>
      <c r="CS705" s="253"/>
      <c r="CT705" s="253"/>
      <c r="CU705" s="253"/>
      <c r="CV705" s="253"/>
      <c r="CW705" s="253"/>
      <c r="CX705" s="253"/>
      <c r="CY705" s="253"/>
      <c r="CZ705" s="253"/>
      <c r="DA705" s="253"/>
      <c r="DB705" s="253"/>
      <c r="DC705" s="253"/>
      <c r="DD705" s="253"/>
      <c r="DE705" s="253"/>
      <c r="DF705" s="253"/>
      <c r="DG705" s="253"/>
      <c r="DH705" s="253"/>
      <c r="DI705" s="253"/>
      <c r="DJ705" s="253"/>
      <c r="DK705" s="253"/>
      <c r="DL705" s="253"/>
      <c r="DM705" s="253"/>
      <c r="DN705" s="253"/>
      <c r="DO705" s="253"/>
      <c r="DP705" s="253"/>
      <c r="DQ705" s="253"/>
      <c r="DR705" s="253"/>
      <c r="DS705" s="253"/>
      <c r="DT705" s="253"/>
      <c r="DU705" s="253"/>
      <c r="DV705" s="253"/>
      <c r="DW705" s="253"/>
      <c r="DX705" s="253"/>
      <c r="DY705" s="253"/>
      <c r="DZ705" s="253"/>
      <c r="EA705" s="253"/>
      <c r="EB705" s="253"/>
      <c r="EC705" s="253"/>
      <c r="ED705" s="253"/>
      <c r="EE705" s="253"/>
      <c r="EF705" s="253"/>
      <c r="EG705" s="253"/>
      <c r="EH705" s="253"/>
      <c r="EI705" s="253"/>
      <c r="EJ705" s="253"/>
      <c r="EK705" s="253"/>
      <c r="EL705" s="253"/>
      <c r="EM705" s="253"/>
      <c r="EN705" s="253"/>
      <c r="EO705" s="253"/>
      <c r="EP705" s="253"/>
      <c r="EQ705" s="253"/>
      <c r="ER705" s="253"/>
      <c r="ES705" s="253"/>
      <c r="ET705" s="253"/>
      <c r="EU705" s="253"/>
      <c r="EV705" s="253"/>
      <c r="EW705" s="253"/>
      <c r="EX705" s="253"/>
      <c r="EY705" s="253"/>
      <c r="EZ705" s="253"/>
      <c r="FA705" s="253"/>
      <c r="FB705" s="253"/>
      <c r="FC705" s="253"/>
      <c r="FD705" s="253"/>
      <c r="FE705" s="253"/>
      <c r="FF705" s="253"/>
      <c r="FG705" s="253"/>
      <c r="FH705" s="253"/>
      <c r="FI705" s="253"/>
      <c r="FJ705" s="253"/>
      <c r="FK705" s="253"/>
      <c r="FL705" s="253"/>
      <c r="FM705" s="253"/>
      <c r="FN705" s="253"/>
      <c r="FO705" s="253"/>
      <c r="FP705" s="253"/>
      <c r="FQ705" s="253"/>
      <c r="FR705" s="253"/>
      <c r="FS705" s="253"/>
      <c r="FT705" s="253"/>
      <c r="FU705" s="253"/>
      <c r="FV705" s="253"/>
      <c r="FW705" s="253"/>
      <c r="FX705" s="253"/>
      <c r="FY705" s="253"/>
      <c r="FZ705" s="253"/>
      <c r="GA705" s="253"/>
      <c r="GB705" s="253"/>
      <c r="GC705" s="253"/>
      <c r="GD705" s="253"/>
      <c r="GE705" s="253"/>
      <c r="GF705" s="253"/>
      <c r="GG705" s="253"/>
      <c r="GH705" s="253"/>
      <c r="GI705" s="253"/>
      <c r="GJ705" s="253"/>
      <c r="GK705" s="253"/>
      <c r="GL705" s="253"/>
      <c r="GM705" s="253"/>
      <c r="GN705" s="253"/>
      <c r="GO705" s="253"/>
      <c r="GP705" s="253"/>
      <c r="GQ705" s="253"/>
      <c r="GR705" s="253"/>
      <c r="GS705" s="253"/>
      <c r="GT705" s="253"/>
      <c r="GU705" s="253"/>
      <c r="GV705" s="253"/>
      <c r="GW705" s="253"/>
      <c r="GX705" s="253"/>
      <c r="GY705" s="253"/>
      <c r="GZ705" s="253"/>
      <c r="HA705" s="253"/>
      <c r="HB705" s="253"/>
      <c r="HC705" s="253"/>
      <c r="HD705" s="253"/>
      <c r="HE705" s="253"/>
      <c r="HF705" s="253"/>
    </row>
    <row r="706" spans="1:214" s="312" customFormat="1" ht="15" customHeight="1" x14ac:dyDescent="0.25">
      <c r="A706" s="252"/>
      <c r="B706" s="253"/>
      <c r="C706" s="253"/>
      <c r="D706" s="253"/>
      <c r="E706" s="253"/>
      <c r="F706" s="253"/>
      <c r="G706" s="253"/>
      <c r="H706" s="253"/>
      <c r="I706" s="253"/>
      <c r="J706" s="253"/>
      <c r="K706" s="253"/>
      <c r="L706" s="253"/>
      <c r="M706" s="253"/>
      <c r="N706" s="253"/>
      <c r="O706" s="253"/>
      <c r="P706" s="253"/>
      <c r="Q706" s="253"/>
      <c r="R706" s="253"/>
      <c r="S706" s="253"/>
      <c r="T706" s="253"/>
      <c r="U706" s="253" t="s">
        <v>897</v>
      </c>
      <c r="V706" s="253"/>
      <c r="W706" s="253"/>
      <c r="X706" s="253"/>
      <c r="Y706" s="253"/>
      <c r="Z706" s="253"/>
      <c r="AA706" s="253"/>
      <c r="AB706" s="253"/>
      <c r="AC706" s="253" t="s">
        <v>320</v>
      </c>
      <c r="AD706" s="253"/>
      <c r="AE706" s="253"/>
      <c r="AF706" s="253"/>
      <c r="AG706" s="253"/>
      <c r="AH706" s="253"/>
      <c r="AI706" s="253"/>
      <c r="AJ706" s="253"/>
      <c r="AK706" s="253"/>
      <c r="AL706" s="253"/>
      <c r="AM706" s="253"/>
      <c r="AN706" s="253"/>
      <c r="AO706" s="253"/>
      <c r="AP706" s="253"/>
      <c r="AQ706" s="253"/>
      <c r="AR706" s="253"/>
      <c r="AS706" s="253"/>
      <c r="AT706" s="253"/>
      <c r="AU706" s="253"/>
      <c r="AV706" s="253"/>
      <c r="AW706" s="253"/>
      <c r="AX706" s="253"/>
      <c r="AY706" s="253"/>
      <c r="AZ706" s="253"/>
      <c r="BA706" s="253"/>
      <c r="BB706" s="253"/>
      <c r="BC706" s="253"/>
      <c r="BD706" s="253"/>
      <c r="BE706" s="253"/>
      <c r="BF706" s="253"/>
      <c r="BG706" s="253"/>
      <c r="BH706" s="253"/>
      <c r="BI706" s="253"/>
      <c r="BJ706" s="253"/>
      <c r="BK706" s="253"/>
      <c r="BL706" s="253"/>
      <c r="BM706" s="253"/>
      <c r="BN706" s="253"/>
      <c r="BO706" s="253"/>
      <c r="BP706" s="253"/>
      <c r="BQ706" s="253"/>
      <c r="BR706" s="253"/>
      <c r="BS706" s="253"/>
      <c r="BT706" s="253"/>
      <c r="BU706" s="253"/>
      <c r="BV706" s="253"/>
      <c r="BW706" s="253"/>
      <c r="BX706" s="253"/>
      <c r="BY706" s="253"/>
      <c r="BZ706" s="253"/>
      <c r="CA706" s="253"/>
      <c r="CB706" s="253"/>
      <c r="CC706" s="253"/>
      <c r="CD706" s="253"/>
      <c r="CE706" s="253"/>
      <c r="CF706" s="253"/>
      <c r="CG706" s="253"/>
      <c r="CH706" s="253"/>
      <c r="CI706" s="253"/>
      <c r="CJ706" s="253"/>
      <c r="CK706" s="253"/>
      <c r="CL706" s="253"/>
      <c r="CM706" s="253"/>
      <c r="CN706" s="253"/>
      <c r="CO706" s="253"/>
      <c r="CP706" s="253"/>
      <c r="CQ706" s="253"/>
      <c r="CR706" s="253"/>
      <c r="CS706" s="253"/>
      <c r="CT706" s="253"/>
      <c r="CU706" s="253"/>
      <c r="CV706" s="253"/>
      <c r="CW706" s="253"/>
      <c r="CX706" s="253"/>
      <c r="CY706" s="253"/>
      <c r="CZ706" s="253"/>
      <c r="DA706" s="253"/>
      <c r="DB706" s="253"/>
      <c r="DC706" s="253"/>
      <c r="DD706" s="253"/>
      <c r="DE706" s="253"/>
      <c r="DF706" s="253"/>
      <c r="DG706" s="253"/>
      <c r="DH706" s="253"/>
      <c r="DI706" s="253"/>
      <c r="DJ706" s="253"/>
      <c r="DK706" s="253"/>
      <c r="DL706" s="253"/>
      <c r="DM706" s="253"/>
      <c r="DN706" s="253"/>
      <c r="DO706" s="253"/>
      <c r="DP706" s="253"/>
      <c r="DQ706" s="253"/>
      <c r="DR706" s="253"/>
      <c r="DS706" s="253"/>
      <c r="DT706" s="253"/>
      <c r="DU706" s="253"/>
      <c r="DV706" s="253"/>
      <c r="DW706" s="253"/>
      <c r="DX706" s="253"/>
      <c r="DY706" s="253"/>
      <c r="DZ706" s="253"/>
      <c r="EA706" s="253"/>
      <c r="EB706" s="253"/>
      <c r="EC706" s="253"/>
      <c r="ED706" s="253"/>
      <c r="EE706" s="253"/>
      <c r="EF706" s="253"/>
      <c r="EG706" s="253"/>
      <c r="EH706" s="253"/>
      <c r="EI706" s="253"/>
      <c r="EJ706" s="253"/>
      <c r="EK706" s="253"/>
      <c r="EL706" s="253"/>
      <c r="EM706" s="253"/>
      <c r="EN706" s="253"/>
      <c r="EO706" s="253"/>
      <c r="EP706" s="253"/>
      <c r="EQ706" s="253"/>
      <c r="ER706" s="253"/>
      <c r="ES706" s="253"/>
      <c r="ET706" s="253"/>
      <c r="EU706" s="253"/>
      <c r="EV706" s="253"/>
      <c r="EW706" s="253"/>
      <c r="EX706" s="253"/>
      <c r="EY706" s="253"/>
      <c r="EZ706" s="253"/>
      <c r="FA706" s="253"/>
      <c r="FB706" s="253"/>
      <c r="FC706" s="253"/>
      <c r="FD706" s="253"/>
      <c r="FE706" s="253"/>
      <c r="FF706" s="253"/>
      <c r="FG706" s="253"/>
      <c r="FH706" s="253"/>
      <c r="FI706" s="253"/>
      <c r="FJ706" s="253"/>
      <c r="FK706" s="253"/>
      <c r="FL706" s="253"/>
      <c r="FM706" s="253"/>
      <c r="FN706" s="253"/>
      <c r="FO706" s="253"/>
      <c r="FP706" s="253"/>
      <c r="FQ706" s="253"/>
      <c r="FR706" s="253"/>
      <c r="FS706" s="253"/>
      <c r="FT706" s="253"/>
      <c r="FU706" s="253"/>
      <c r="FV706" s="253"/>
      <c r="FW706" s="253"/>
      <c r="FX706" s="253"/>
      <c r="FY706" s="253"/>
      <c r="FZ706" s="253"/>
      <c r="GA706" s="253"/>
      <c r="GB706" s="253"/>
      <c r="GC706" s="253"/>
      <c r="GD706" s="253"/>
      <c r="GE706" s="253"/>
      <c r="GF706" s="253"/>
      <c r="GG706" s="253"/>
      <c r="GH706" s="253"/>
      <c r="GI706" s="253"/>
      <c r="GJ706" s="253"/>
      <c r="GK706" s="253"/>
      <c r="GL706" s="253"/>
      <c r="GM706" s="253"/>
      <c r="GN706" s="253"/>
      <c r="GO706" s="253"/>
      <c r="GP706" s="253"/>
      <c r="GQ706" s="253"/>
      <c r="GR706" s="253"/>
      <c r="GS706" s="253"/>
      <c r="GT706" s="253"/>
      <c r="GU706" s="253"/>
      <c r="GV706" s="253"/>
      <c r="GW706" s="253"/>
      <c r="GX706" s="253"/>
      <c r="GY706" s="253"/>
      <c r="GZ706" s="253"/>
      <c r="HA706" s="253"/>
      <c r="HB706" s="253"/>
      <c r="HC706" s="253"/>
      <c r="HD706" s="253"/>
      <c r="HE706" s="253"/>
      <c r="HF706" s="253"/>
    </row>
    <row r="707" spans="1:214" s="312" customFormat="1" ht="15" customHeight="1" x14ac:dyDescent="0.25">
      <c r="A707" s="252"/>
      <c r="B707" s="253"/>
      <c r="C707" s="253"/>
      <c r="D707" s="253"/>
      <c r="E707" s="253"/>
      <c r="F707" s="253"/>
      <c r="G707" s="253"/>
      <c r="H707" s="253"/>
      <c r="I707" s="253"/>
      <c r="J707" s="253"/>
      <c r="K707" s="253"/>
      <c r="L707" s="253"/>
      <c r="M707" s="253"/>
      <c r="N707" s="253"/>
      <c r="O707" s="253"/>
      <c r="P707" s="253"/>
      <c r="Q707" s="253"/>
      <c r="R707" s="253"/>
      <c r="S707" s="253"/>
      <c r="T707" s="253"/>
      <c r="U707" s="253" t="s">
        <v>898</v>
      </c>
      <c r="V707" s="253"/>
      <c r="W707" s="253"/>
      <c r="X707" s="253"/>
      <c r="Y707" s="253"/>
      <c r="Z707" s="253"/>
      <c r="AA707" s="253"/>
      <c r="AB707" s="253"/>
      <c r="AC707" s="253" t="s">
        <v>332</v>
      </c>
      <c r="AD707" s="253"/>
      <c r="AE707" s="253"/>
      <c r="AF707" s="253"/>
      <c r="AG707" s="253"/>
      <c r="AH707" s="253"/>
      <c r="AI707" s="253"/>
      <c r="AJ707" s="253"/>
      <c r="AK707" s="253"/>
      <c r="AL707" s="253"/>
      <c r="AM707" s="253"/>
      <c r="AN707" s="253"/>
      <c r="AO707" s="253"/>
      <c r="AP707" s="253"/>
      <c r="AQ707" s="253"/>
      <c r="AR707" s="253"/>
      <c r="AS707" s="253"/>
      <c r="AT707" s="253"/>
      <c r="AU707" s="253"/>
      <c r="AV707" s="253"/>
      <c r="AW707" s="253"/>
      <c r="AX707" s="253"/>
      <c r="AY707" s="253"/>
      <c r="AZ707" s="253"/>
      <c r="BA707" s="253"/>
      <c r="BB707" s="253"/>
      <c r="BC707" s="253"/>
      <c r="BD707" s="253"/>
      <c r="BE707" s="253"/>
      <c r="BF707" s="253"/>
      <c r="BG707" s="253"/>
      <c r="BH707" s="253"/>
      <c r="BI707" s="253"/>
      <c r="BJ707" s="253"/>
      <c r="BK707" s="253"/>
      <c r="BL707" s="253"/>
      <c r="BM707" s="253"/>
      <c r="BN707" s="253"/>
      <c r="BO707" s="253"/>
      <c r="BP707" s="253"/>
      <c r="BQ707" s="253"/>
      <c r="BR707" s="253"/>
      <c r="BS707" s="253"/>
      <c r="BT707" s="253"/>
      <c r="BU707" s="253"/>
      <c r="BV707" s="253"/>
      <c r="BW707" s="253"/>
      <c r="BX707" s="253"/>
      <c r="BY707" s="253"/>
      <c r="BZ707" s="253"/>
      <c r="CA707" s="253"/>
      <c r="CB707" s="253"/>
      <c r="CC707" s="253"/>
      <c r="CD707" s="253"/>
      <c r="CE707" s="253"/>
      <c r="CF707" s="253"/>
      <c r="CG707" s="253"/>
      <c r="CH707" s="253"/>
      <c r="CI707" s="253"/>
      <c r="CJ707" s="253"/>
      <c r="CK707" s="253"/>
      <c r="CL707" s="253"/>
      <c r="CM707" s="253"/>
      <c r="CN707" s="253"/>
      <c r="CO707" s="253"/>
      <c r="CP707" s="253"/>
      <c r="CQ707" s="253"/>
      <c r="CR707" s="253"/>
      <c r="CS707" s="253"/>
      <c r="CT707" s="253"/>
      <c r="CU707" s="253"/>
      <c r="CV707" s="253"/>
      <c r="CW707" s="253"/>
      <c r="CX707" s="253"/>
      <c r="CY707" s="253"/>
      <c r="CZ707" s="253"/>
      <c r="DA707" s="253"/>
      <c r="DB707" s="253"/>
      <c r="DC707" s="253"/>
      <c r="DD707" s="253"/>
      <c r="DE707" s="253"/>
      <c r="DF707" s="253"/>
      <c r="DG707" s="253"/>
      <c r="DH707" s="253"/>
      <c r="DI707" s="253"/>
      <c r="DJ707" s="253"/>
      <c r="DK707" s="253"/>
      <c r="DL707" s="253"/>
      <c r="DM707" s="253"/>
      <c r="DN707" s="253"/>
      <c r="DO707" s="253"/>
      <c r="DP707" s="253"/>
      <c r="DQ707" s="253"/>
      <c r="DR707" s="253"/>
      <c r="DS707" s="253"/>
      <c r="DT707" s="253"/>
      <c r="DU707" s="253"/>
      <c r="DV707" s="253"/>
      <c r="DW707" s="253"/>
      <c r="DX707" s="253"/>
      <c r="DY707" s="253"/>
      <c r="DZ707" s="253"/>
      <c r="EA707" s="253"/>
      <c r="EB707" s="253"/>
      <c r="EC707" s="253"/>
      <c r="ED707" s="253"/>
      <c r="EE707" s="253"/>
      <c r="EF707" s="253"/>
      <c r="EG707" s="253"/>
      <c r="EH707" s="253"/>
      <c r="EI707" s="253"/>
      <c r="EJ707" s="253"/>
      <c r="EK707" s="253"/>
      <c r="EL707" s="253"/>
      <c r="EM707" s="253"/>
      <c r="EN707" s="253"/>
      <c r="EO707" s="253"/>
      <c r="EP707" s="253"/>
      <c r="EQ707" s="253"/>
      <c r="ER707" s="253"/>
      <c r="ES707" s="253"/>
      <c r="ET707" s="253"/>
      <c r="EU707" s="253"/>
      <c r="EV707" s="253"/>
      <c r="EW707" s="253"/>
      <c r="EX707" s="253"/>
      <c r="EY707" s="253"/>
      <c r="EZ707" s="253"/>
      <c r="FA707" s="253"/>
      <c r="FB707" s="253"/>
      <c r="FC707" s="253"/>
      <c r="FD707" s="253"/>
      <c r="FE707" s="253"/>
      <c r="FF707" s="253"/>
      <c r="FG707" s="253"/>
      <c r="FH707" s="253"/>
      <c r="FI707" s="253"/>
      <c r="FJ707" s="253"/>
      <c r="FK707" s="253"/>
      <c r="FL707" s="253"/>
      <c r="FM707" s="253"/>
      <c r="FN707" s="253"/>
      <c r="FO707" s="253"/>
      <c r="FP707" s="253"/>
      <c r="FQ707" s="253"/>
      <c r="FR707" s="253"/>
      <c r="FS707" s="253"/>
      <c r="FT707" s="253"/>
      <c r="FU707" s="253"/>
      <c r="FV707" s="253"/>
      <c r="FW707" s="253"/>
      <c r="FX707" s="253"/>
      <c r="FY707" s="253"/>
      <c r="FZ707" s="253"/>
      <c r="GA707" s="253"/>
      <c r="GB707" s="253"/>
      <c r="GC707" s="253"/>
      <c r="GD707" s="253"/>
      <c r="GE707" s="253"/>
      <c r="GF707" s="253"/>
      <c r="GG707" s="253"/>
      <c r="GH707" s="253"/>
      <c r="GI707" s="253"/>
      <c r="GJ707" s="253"/>
      <c r="GK707" s="253"/>
      <c r="GL707" s="253"/>
      <c r="GM707" s="253"/>
      <c r="GN707" s="253"/>
      <c r="GO707" s="253"/>
      <c r="GP707" s="253"/>
      <c r="GQ707" s="253"/>
      <c r="GR707" s="253"/>
      <c r="GS707" s="253"/>
      <c r="GT707" s="253"/>
      <c r="GU707" s="253"/>
      <c r="GV707" s="253"/>
      <c r="GW707" s="253"/>
      <c r="GX707" s="253"/>
      <c r="GY707" s="253"/>
      <c r="GZ707" s="253"/>
      <c r="HA707" s="253"/>
      <c r="HB707" s="253"/>
      <c r="HC707" s="253"/>
      <c r="HD707" s="253"/>
      <c r="HE707" s="253"/>
      <c r="HF707" s="253"/>
    </row>
    <row r="708" spans="1:214" s="312" customFormat="1" ht="15" customHeight="1" x14ac:dyDescent="0.25">
      <c r="A708" s="252"/>
      <c r="B708" s="253"/>
      <c r="C708" s="253"/>
      <c r="D708" s="253"/>
      <c r="E708" s="253"/>
      <c r="F708" s="253"/>
      <c r="G708" s="253"/>
      <c r="H708" s="253"/>
      <c r="I708" s="253"/>
      <c r="J708" s="253"/>
      <c r="K708" s="253"/>
      <c r="L708" s="253"/>
      <c r="M708" s="253"/>
      <c r="N708" s="253"/>
      <c r="O708" s="253"/>
      <c r="P708" s="253"/>
      <c r="Q708" s="253"/>
      <c r="R708" s="253"/>
      <c r="S708" s="253"/>
      <c r="T708" s="253"/>
      <c r="U708" s="253" t="s">
        <v>899</v>
      </c>
      <c r="V708" s="253"/>
      <c r="W708" s="253"/>
      <c r="X708" s="253"/>
      <c r="Y708" s="253"/>
      <c r="Z708" s="253"/>
      <c r="AA708" s="253"/>
      <c r="AB708" s="253"/>
      <c r="AC708" s="253" t="s">
        <v>357</v>
      </c>
      <c r="AD708" s="253"/>
      <c r="AE708" s="253"/>
      <c r="AF708" s="253"/>
      <c r="AG708" s="253"/>
      <c r="AH708" s="253"/>
      <c r="AI708" s="253"/>
      <c r="AJ708" s="253"/>
      <c r="AK708" s="253"/>
      <c r="AL708" s="253"/>
      <c r="AM708" s="253"/>
      <c r="AN708" s="253"/>
      <c r="AO708" s="253"/>
      <c r="AP708" s="253"/>
      <c r="AQ708" s="253"/>
      <c r="AR708" s="253"/>
      <c r="AS708" s="253"/>
      <c r="AT708" s="253"/>
      <c r="AU708" s="253"/>
      <c r="AV708" s="253"/>
      <c r="AW708" s="253"/>
      <c r="AX708" s="253"/>
      <c r="AY708" s="253"/>
      <c r="AZ708" s="253"/>
      <c r="BA708" s="253"/>
      <c r="BB708" s="253"/>
      <c r="BC708" s="253"/>
      <c r="BD708" s="253"/>
      <c r="BE708" s="253"/>
      <c r="BF708" s="253"/>
      <c r="BG708" s="253"/>
      <c r="BH708" s="253"/>
      <c r="BI708" s="253"/>
      <c r="BJ708" s="253"/>
      <c r="BK708" s="253"/>
      <c r="BL708" s="253"/>
      <c r="BM708" s="253"/>
      <c r="BN708" s="253"/>
      <c r="BO708" s="253"/>
      <c r="BP708" s="253"/>
      <c r="BQ708" s="253"/>
      <c r="BR708" s="253"/>
      <c r="BS708" s="253"/>
      <c r="BT708" s="253"/>
      <c r="BU708" s="253"/>
      <c r="BV708" s="253"/>
      <c r="BW708" s="253"/>
      <c r="BX708" s="253"/>
      <c r="BY708" s="253"/>
      <c r="BZ708" s="253"/>
      <c r="CA708" s="253"/>
      <c r="CB708" s="253"/>
      <c r="CC708" s="253"/>
      <c r="CD708" s="253"/>
      <c r="CE708" s="253"/>
      <c r="CF708" s="253"/>
      <c r="CG708" s="253"/>
      <c r="CH708" s="253"/>
      <c r="CI708" s="253"/>
      <c r="CJ708" s="253"/>
      <c r="CK708" s="253"/>
      <c r="CL708" s="253"/>
      <c r="CM708" s="253"/>
      <c r="CN708" s="253"/>
      <c r="CO708" s="253"/>
      <c r="CP708" s="253"/>
      <c r="CQ708" s="253"/>
      <c r="CR708" s="253"/>
      <c r="CS708" s="253"/>
      <c r="CT708" s="253"/>
      <c r="CU708" s="253"/>
      <c r="CV708" s="253"/>
      <c r="CW708" s="253"/>
      <c r="CX708" s="253"/>
      <c r="CY708" s="253"/>
      <c r="CZ708" s="253"/>
      <c r="DA708" s="253"/>
      <c r="DB708" s="253"/>
      <c r="DC708" s="253"/>
      <c r="DD708" s="253"/>
      <c r="DE708" s="253"/>
      <c r="DF708" s="253"/>
      <c r="DG708" s="253"/>
      <c r="DH708" s="253"/>
      <c r="DI708" s="253"/>
      <c r="DJ708" s="253"/>
      <c r="DK708" s="253"/>
      <c r="DL708" s="253"/>
      <c r="DM708" s="253"/>
      <c r="DN708" s="253"/>
      <c r="DO708" s="253"/>
      <c r="DP708" s="253"/>
      <c r="DQ708" s="253"/>
      <c r="DR708" s="253"/>
      <c r="DS708" s="253"/>
      <c r="DT708" s="253"/>
      <c r="DU708" s="253"/>
      <c r="DV708" s="253"/>
      <c r="DW708" s="253"/>
      <c r="DX708" s="253"/>
      <c r="DY708" s="253"/>
      <c r="DZ708" s="253"/>
      <c r="EA708" s="253"/>
      <c r="EB708" s="253"/>
      <c r="EC708" s="253"/>
      <c r="ED708" s="253"/>
      <c r="EE708" s="253"/>
      <c r="EF708" s="253"/>
      <c r="EG708" s="253"/>
      <c r="EH708" s="253"/>
      <c r="EI708" s="253"/>
      <c r="EJ708" s="253"/>
      <c r="EK708" s="253"/>
      <c r="EL708" s="253"/>
      <c r="EM708" s="253"/>
      <c r="EN708" s="253"/>
      <c r="EO708" s="253"/>
      <c r="EP708" s="253"/>
      <c r="EQ708" s="253"/>
      <c r="ER708" s="253"/>
      <c r="ES708" s="253"/>
      <c r="ET708" s="253"/>
      <c r="EU708" s="253"/>
      <c r="EV708" s="253"/>
      <c r="EW708" s="253"/>
      <c r="EX708" s="253"/>
      <c r="EY708" s="253"/>
      <c r="EZ708" s="253"/>
      <c r="FA708" s="253"/>
      <c r="FB708" s="253"/>
      <c r="FC708" s="253"/>
      <c r="FD708" s="253"/>
      <c r="FE708" s="253"/>
      <c r="FF708" s="253"/>
      <c r="FG708" s="253"/>
      <c r="FH708" s="253"/>
      <c r="FI708" s="253"/>
      <c r="FJ708" s="253"/>
      <c r="FK708" s="253"/>
      <c r="FL708" s="253"/>
      <c r="FM708" s="253"/>
      <c r="FN708" s="253"/>
      <c r="FO708" s="253"/>
      <c r="FP708" s="253"/>
      <c r="FQ708" s="253"/>
      <c r="FR708" s="253"/>
      <c r="FS708" s="253"/>
      <c r="FT708" s="253"/>
      <c r="FU708" s="253"/>
      <c r="FV708" s="253"/>
      <c r="FW708" s="253"/>
      <c r="FX708" s="253"/>
      <c r="FY708" s="253"/>
      <c r="FZ708" s="253"/>
      <c r="GA708" s="253"/>
      <c r="GB708" s="253"/>
      <c r="GC708" s="253"/>
      <c r="GD708" s="253"/>
      <c r="GE708" s="253"/>
      <c r="GF708" s="253"/>
      <c r="GG708" s="253"/>
      <c r="GH708" s="253"/>
      <c r="GI708" s="253"/>
      <c r="GJ708" s="253"/>
      <c r="GK708" s="253"/>
      <c r="GL708" s="253"/>
      <c r="GM708" s="253"/>
      <c r="GN708" s="253"/>
      <c r="GO708" s="253"/>
      <c r="GP708" s="253"/>
      <c r="GQ708" s="253"/>
      <c r="GR708" s="253"/>
      <c r="GS708" s="253"/>
      <c r="GT708" s="253"/>
      <c r="GU708" s="253"/>
      <c r="GV708" s="253"/>
      <c r="GW708" s="253"/>
      <c r="GX708" s="253"/>
      <c r="GY708" s="253"/>
      <c r="GZ708" s="253"/>
      <c r="HA708" s="253"/>
      <c r="HB708" s="253"/>
      <c r="HC708" s="253"/>
      <c r="HD708" s="253"/>
      <c r="HE708" s="253"/>
      <c r="HF708" s="253"/>
    </row>
    <row r="709" spans="1:214" s="312" customFormat="1" ht="15" customHeight="1" x14ac:dyDescent="0.25">
      <c r="A709" s="252"/>
      <c r="B709" s="253"/>
      <c r="C709" s="253"/>
      <c r="D709" s="253"/>
      <c r="E709" s="253"/>
      <c r="F709" s="253"/>
      <c r="G709" s="253"/>
      <c r="H709" s="253"/>
      <c r="I709" s="253"/>
      <c r="J709" s="253"/>
      <c r="K709" s="253"/>
      <c r="L709" s="253"/>
      <c r="M709" s="253"/>
      <c r="N709" s="253"/>
      <c r="O709" s="253"/>
      <c r="P709" s="253"/>
      <c r="Q709" s="253"/>
      <c r="R709" s="253"/>
      <c r="S709" s="253"/>
      <c r="T709" s="253"/>
      <c r="U709" s="253" t="s">
        <v>900</v>
      </c>
      <c r="V709" s="253"/>
      <c r="W709" s="253"/>
      <c r="X709" s="253"/>
      <c r="Y709" s="253"/>
      <c r="Z709" s="253"/>
      <c r="AA709" s="253"/>
      <c r="AB709" s="253"/>
      <c r="AC709" s="253" t="s">
        <v>318</v>
      </c>
      <c r="AD709" s="253"/>
      <c r="AE709" s="253"/>
      <c r="AF709" s="253"/>
      <c r="AG709" s="253"/>
      <c r="AH709" s="253"/>
      <c r="AI709" s="253"/>
      <c r="AJ709" s="253"/>
      <c r="AK709" s="253"/>
      <c r="AL709" s="253"/>
      <c r="AM709" s="253"/>
      <c r="AN709" s="253"/>
      <c r="AO709" s="253"/>
      <c r="AP709" s="253"/>
      <c r="AQ709" s="253"/>
      <c r="AR709" s="253"/>
      <c r="AS709" s="253"/>
      <c r="AT709" s="253"/>
      <c r="AU709" s="253"/>
      <c r="AV709" s="253"/>
      <c r="AW709" s="253"/>
      <c r="AX709" s="253"/>
      <c r="AY709" s="253"/>
      <c r="AZ709" s="253"/>
      <c r="BA709" s="253"/>
      <c r="BB709" s="253"/>
      <c r="BC709" s="253"/>
      <c r="BD709" s="253"/>
      <c r="BE709" s="253"/>
      <c r="BF709" s="253"/>
      <c r="BG709" s="253"/>
      <c r="BH709" s="253"/>
      <c r="BI709" s="253"/>
      <c r="BJ709" s="253"/>
      <c r="BK709" s="253"/>
      <c r="BL709" s="253"/>
      <c r="BM709" s="253"/>
      <c r="BN709" s="253"/>
      <c r="BO709" s="253"/>
      <c r="BP709" s="253"/>
      <c r="BQ709" s="253"/>
      <c r="BR709" s="253"/>
      <c r="BS709" s="253"/>
      <c r="BT709" s="253"/>
      <c r="BU709" s="253"/>
      <c r="BV709" s="253"/>
      <c r="BW709" s="253"/>
      <c r="BX709" s="253"/>
      <c r="BY709" s="253"/>
      <c r="BZ709" s="253"/>
      <c r="CA709" s="253"/>
      <c r="CB709" s="253"/>
      <c r="CC709" s="253"/>
      <c r="CD709" s="253"/>
      <c r="CE709" s="253"/>
      <c r="CF709" s="253"/>
      <c r="CG709" s="253"/>
      <c r="CH709" s="253"/>
      <c r="CI709" s="253"/>
      <c r="CJ709" s="253"/>
      <c r="CK709" s="253"/>
      <c r="CL709" s="253"/>
      <c r="CM709" s="253"/>
      <c r="CN709" s="253"/>
      <c r="CO709" s="253"/>
      <c r="CP709" s="253"/>
      <c r="CQ709" s="253"/>
      <c r="CR709" s="253"/>
      <c r="CS709" s="253"/>
      <c r="CT709" s="253"/>
      <c r="CU709" s="253"/>
      <c r="CV709" s="253"/>
      <c r="CW709" s="253"/>
      <c r="CX709" s="253"/>
      <c r="CY709" s="253"/>
      <c r="CZ709" s="253"/>
      <c r="DA709" s="253"/>
      <c r="DB709" s="253"/>
      <c r="DC709" s="253"/>
      <c r="DD709" s="253"/>
      <c r="DE709" s="253"/>
      <c r="DF709" s="253"/>
      <c r="DG709" s="253"/>
      <c r="DH709" s="253"/>
      <c r="DI709" s="253"/>
      <c r="DJ709" s="253"/>
      <c r="DK709" s="253"/>
      <c r="DL709" s="253"/>
      <c r="DM709" s="253"/>
      <c r="DN709" s="253"/>
      <c r="DO709" s="253"/>
      <c r="DP709" s="253"/>
      <c r="DQ709" s="253"/>
      <c r="DR709" s="253"/>
      <c r="DS709" s="253"/>
      <c r="DT709" s="253"/>
      <c r="DU709" s="253"/>
      <c r="DV709" s="253"/>
      <c r="DW709" s="253"/>
      <c r="DX709" s="253"/>
      <c r="DY709" s="253"/>
      <c r="DZ709" s="253"/>
      <c r="EA709" s="253"/>
      <c r="EB709" s="253"/>
      <c r="EC709" s="253"/>
      <c r="ED709" s="253"/>
      <c r="EE709" s="253"/>
      <c r="EF709" s="253"/>
      <c r="EG709" s="253"/>
      <c r="EH709" s="253"/>
      <c r="EI709" s="253"/>
      <c r="EJ709" s="253"/>
      <c r="EK709" s="253"/>
      <c r="EL709" s="253"/>
      <c r="EM709" s="253"/>
      <c r="EN709" s="253"/>
      <c r="EO709" s="253"/>
      <c r="EP709" s="253"/>
      <c r="EQ709" s="253"/>
      <c r="ER709" s="253"/>
      <c r="ES709" s="253"/>
      <c r="ET709" s="253"/>
      <c r="EU709" s="253"/>
      <c r="EV709" s="253"/>
      <c r="EW709" s="253"/>
      <c r="EX709" s="253"/>
      <c r="EY709" s="253"/>
      <c r="EZ709" s="253"/>
      <c r="FA709" s="253"/>
      <c r="FB709" s="253"/>
      <c r="FC709" s="253"/>
      <c r="FD709" s="253"/>
      <c r="FE709" s="253"/>
      <c r="FF709" s="253"/>
      <c r="FG709" s="253"/>
      <c r="FH709" s="253"/>
      <c r="FI709" s="253"/>
      <c r="FJ709" s="253"/>
      <c r="FK709" s="253"/>
      <c r="FL709" s="253"/>
      <c r="FM709" s="253"/>
      <c r="FN709" s="253"/>
      <c r="FO709" s="253"/>
      <c r="FP709" s="253"/>
      <c r="FQ709" s="253"/>
      <c r="FR709" s="253"/>
      <c r="FS709" s="253"/>
      <c r="FT709" s="253"/>
      <c r="FU709" s="253"/>
      <c r="FV709" s="253"/>
      <c r="FW709" s="253"/>
      <c r="FX709" s="253"/>
      <c r="FY709" s="253"/>
      <c r="FZ709" s="253"/>
      <c r="GA709" s="253"/>
      <c r="GB709" s="253"/>
      <c r="GC709" s="253"/>
      <c r="GD709" s="253"/>
      <c r="GE709" s="253"/>
      <c r="GF709" s="253"/>
      <c r="GG709" s="253"/>
      <c r="GH709" s="253"/>
      <c r="GI709" s="253"/>
      <c r="GJ709" s="253"/>
      <c r="GK709" s="253"/>
      <c r="GL709" s="253"/>
      <c r="GM709" s="253"/>
      <c r="GN709" s="253"/>
      <c r="GO709" s="253"/>
      <c r="GP709" s="253"/>
      <c r="GQ709" s="253"/>
      <c r="GR709" s="253"/>
      <c r="GS709" s="253"/>
      <c r="GT709" s="253"/>
      <c r="GU709" s="253"/>
      <c r="GV709" s="253"/>
      <c r="GW709" s="253"/>
      <c r="GX709" s="253"/>
      <c r="GY709" s="253"/>
      <c r="GZ709" s="253"/>
      <c r="HA709" s="253"/>
      <c r="HB709" s="253"/>
      <c r="HC709" s="253"/>
      <c r="HD709" s="253"/>
      <c r="HE709" s="253"/>
      <c r="HF709" s="253"/>
    </row>
    <row r="710" spans="1:214" s="312" customFormat="1" ht="15" customHeight="1" x14ac:dyDescent="0.25">
      <c r="A710" s="252"/>
      <c r="B710" s="253"/>
      <c r="C710" s="253"/>
      <c r="D710" s="253"/>
      <c r="E710" s="253"/>
      <c r="F710" s="253"/>
      <c r="G710" s="253"/>
      <c r="H710" s="253"/>
      <c r="I710" s="253"/>
      <c r="J710" s="253"/>
      <c r="K710" s="253"/>
      <c r="L710" s="253"/>
      <c r="M710" s="253"/>
      <c r="N710" s="253"/>
      <c r="O710" s="253"/>
      <c r="P710" s="253"/>
      <c r="Q710" s="253"/>
      <c r="R710" s="253"/>
      <c r="S710" s="253"/>
      <c r="T710" s="253"/>
      <c r="U710" s="253" t="s">
        <v>901</v>
      </c>
      <c r="V710" s="253"/>
      <c r="W710" s="253"/>
      <c r="X710" s="253"/>
      <c r="Y710" s="253"/>
      <c r="Z710" s="253"/>
      <c r="AA710" s="253"/>
      <c r="AB710" s="253"/>
      <c r="AC710" s="253" t="s">
        <v>323</v>
      </c>
      <c r="AD710" s="253"/>
      <c r="AE710" s="253"/>
      <c r="AF710" s="253"/>
      <c r="AG710" s="253"/>
      <c r="AH710" s="253"/>
      <c r="AI710" s="253"/>
      <c r="AJ710" s="253"/>
      <c r="AK710" s="253"/>
      <c r="AL710" s="253"/>
      <c r="AM710" s="253"/>
      <c r="AN710" s="253"/>
      <c r="AO710" s="253"/>
      <c r="AP710" s="253"/>
      <c r="AQ710" s="253"/>
      <c r="AR710" s="253"/>
      <c r="AS710" s="253"/>
      <c r="AT710" s="253"/>
      <c r="AU710" s="253"/>
      <c r="AV710" s="253"/>
      <c r="AW710" s="253"/>
      <c r="AX710" s="253"/>
      <c r="AY710" s="253"/>
      <c r="AZ710" s="253"/>
      <c r="BA710" s="253"/>
      <c r="BB710" s="253"/>
      <c r="BC710" s="253"/>
      <c r="BD710" s="253"/>
      <c r="BE710" s="253"/>
      <c r="BF710" s="253"/>
      <c r="BG710" s="253"/>
      <c r="BH710" s="253"/>
      <c r="BI710" s="253"/>
      <c r="BJ710" s="253"/>
      <c r="BK710" s="253"/>
      <c r="BL710" s="253"/>
      <c r="BM710" s="253"/>
      <c r="BN710" s="253"/>
      <c r="BO710" s="253"/>
      <c r="BP710" s="253"/>
      <c r="BQ710" s="253"/>
      <c r="BR710" s="253"/>
      <c r="BS710" s="253"/>
      <c r="BT710" s="253"/>
      <c r="BU710" s="253"/>
      <c r="BV710" s="253"/>
      <c r="BW710" s="253"/>
      <c r="BX710" s="253"/>
      <c r="BY710" s="253"/>
      <c r="BZ710" s="253"/>
      <c r="CA710" s="253"/>
      <c r="CB710" s="253"/>
      <c r="CC710" s="253"/>
      <c r="CD710" s="253"/>
      <c r="CE710" s="253"/>
      <c r="CF710" s="253"/>
      <c r="CG710" s="253"/>
      <c r="CH710" s="253"/>
      <c r="CI710" s="253"/>
      <c r="CJ710" s="253"/>
      <c r="CK710" s="253"/>
      <c r="CL710" s="253"/>
      <c r="CM710" s="253"/>
      <c r="CN710" s="253"/>
      <c r="CO710" s="253"/>
      <c r="CP710" s="253"/>
      <c r="CQ710" s="253"/>
      <c r="CR710" s="253"/>
      <c r="CS710" s="253"/>
      <c r="CT710" s="253"/>
      <c r="CU710" s="253"/>
      <c r="CV710" s="253"/>
      <c r="CW710" s="253"/>
      <c r="CX710" s="253"/>
      <c r="CY710" s="253"/>
      <c r="CZ710" s="253"/>
      <c r="DA710" s="253"/>
      <c r="DB710" s="253"/>
      <c r="DC710" s="253"/>
      <c r="DD710" s="253"/>
      <c r="DE710" s="253"/>
      <c r="DF710" s="253"/>
      <c r="DG710" s="253"/>
      <c r="DH710" s="253"/>
      <c r="DI710" s="253"/>
      <c r="DJ710" s="253"/>
      <c r="DK710" s="253"/>
      <c r="DL710" s="253"/>
      <c r="DM710" s="253"/>
      <c r="DN710" s="253"/>
      <c r="DO710" s="253"/>
      <c r="DP710" s="253"/>
      <c r="DQ710" s="253"/>
      <c r="DR710" s="253"/>
      <c r="DS710" s="253"/>
      <c r="DT710" s="253"/>
      <c r="DU710" s="253"/>
      <c r="DV710" s="253"/>
      <c r="DW710" s="253"/>
      <c r="DX710" s="253"/>
      <c r="DY710" s="253"/>
      <c r="DZ710" s="253"/>
      <c r="EA710" s="253"/>
      <c r="EB710" s="253"/>
      <c r="EC710" s="253"/>
      <c r="ED710" s="253"/>
      <c r="EE710" s="253"/>
      <c r="EF710" s="253"/>
      <c r="EG710" s="253"/>
      <c r="EH710" s="253"/>
      <c r="EI710" s="253"/>
      <c r="EJ710" s="253"/>
      <c r="EK710" s="253"/>
      <c r="EL710" s="253"/>
      <c r="EM710" s="253"/>
      <c r="EN710" s="253"/>
      <c r="EO710" s="253"/>
      <c r="EP710" s="253"/>
      <c r="EQ710" s="253"/>
      <c r="ER710" s="253"/>
      <c r="ES710" s="253"/>
      <c r="ET710" s="253"/>
      <c r="EU710" s="253"/>
      <c r="EV710" s="253"/>
      <c r="EW710" s="253"/>
      <c r="EX710" s="253"/>
      <c r="EY710" s="253"/>
      <c r="EZ710" s="253"/>
      <c r="FA710" s="253"/>
      <c r="FB710" s="253"/>
      <c r="FC710" s="253"/>
      <c r="FD710" s="253"/>
      <c r="FE710" s="253"/>
      <c r="FF710" s="253"/>
      <c r="FG710" s="253"/>
      <c r="FH710" s="253"/>
      <c r="FI710" s="253"/>
      <c r="FJ710" s="253"/>
      <c r="FK710" s="253"/>
      <c r="FL710" s="253"/>
      <c r="FM710" s="253"/>
      <c r="FN710" s="253"/>
      <c r="FO710" s="253"/>
      <c r="FP710" s="253"/>
      <c r="FQ710" s="253"/>
      <c r="FR710" s="253"/>
      <c r="FS710" s="253"/>
      <c r="FT710" s="253"/>
      <c r="FU710" s="253"/>
      <c r="FV710" s="253"/>
      <c r="FW710" s="253"/>
      <c r="FX710" s="253"/>
      <c r="FY710" s="253"/>
      <c r="FZ710" s="253"/>
      <c r="GA710" s="253"/>
      <c r="GB710" s="253"/>
      <c r="GC710" s="253"/>
      <c r="GD710" s="253"/>
      <c r="GE710" s="253"/>
      <c r="GF710" s="253"/>
      <c r="GG710" s="253"/>
      <c r="GH710" s="253"/>
      <c r="GI710" s="253"/>
      <c r="GJ710" s="253"/>
      <c r="GK710" s="253"/>
      <c r="GL710" s="253"/>
      <c r="GM710" s="253"/>
      <c r="GN710" s="253"/>
      <c r="GO710" s="253"/>
      <c r="GP710" s="253"/>
      <c r="GQ710" s="253"/>
      <c r="GR710" s="253"/>
      <c r="GS710" s="253"/>
      <c r="GT710" s="253"/>
      <c r="GU710" s="253"/>
      <c r="GV710" s="253"/>
      <c r="GW710" s="253"/>
      <c r="GX710" s="253"/>
      <c r="GY710" s="253"/>
      <c r="GZ710" s="253"/>
      <c r="HA710" s="253"/>
      <c r="HB710" s="253"/>
      <c r="HC710" s="253"/>
      <c r="HD710" s="253"/>
      <c r="HE710" s="253"/>
      <c r="HF710" s="253"/>
    </row>
    <row r="711" spans="1:214" s="312" customFormat="1" ht="15" customHeight="1" x14ac:dyDescent="0.25">
      <c r="A711" s="252"/>
      <c r="B711" s="253"/>
      <c r="C711" s="253"/>
      <c r="D711" s="253"/>
      <c r="E711" s="253"/>
      <c r="F711" s="253"/>
      <c r="G711" s="253"/>
      <c r="H711" s="253"/>
      <c r="I711" s="253"/>
      <c r="J711" s="253"/>
      <c r="K711" s="253"/>
      <c r="L711" s="253"/>
      <c r="M711" s="253"/>
      <c r="N711" s="253"/>
      <c r="O711" s="253"/>
      <c r="P711" s="253"/>
      <c r="Q711" s="253"/>
      <c r="R711" s="253"/>
      <c r="S711" s="253"/>
      <c r="T711" s="253"/>
      <c r="U711" s="253" t="s">
        <v>902</v>
      </c>
      <c r="V711" s="253"/>
      <c r="W711" s="253"/>
      <c r="X711" s="253"/>
      <c r="Y711" s="253"/>
      <c r="Z711" s="253"/>
      <c r="AA711" s="253"/>
      <c r="AB711" s="253"/>
      <c r="AC711" s="253" t="s">
        <v>393</v>
      </c>
      <c r="AD711" s="253"/>
      <c r="AE711" s="253"/>
      <c r="AF711" s="253"/>
      <c r="AG711" s="253"/>
      <c r="AH711" s="253"/>
      <c r="AI711" s="253"/>
      <c r="AJ711" s="253"/>
      <c r="AK711" s="253"/>
      <c r="AL711" s="253"/>
      <c r="AM711" s="253"/>
      <c r="AN711" s="253"/>
      <c r="AO711" s="253"/>
      <c r="AP711" s="253"/>
      <c r="AQ711" s="253"/>
      <c r="AR711" s="253"/>
      <c r="AS711" s="253"/>
      <c r="AT711" s="253"/>
      <c r="AU711" s="253"/>
      <c r="AV711" s="253"/>
      <c r="AW711" s="253"/>
      <c r="AX711" s="253"/>
      <c r="AY711" s="253"/>
      <c r="AZ711" s="253"/>
      <c r="BA711" s="253"/>
      <c r="BB711" s="253"/>
      <c r="BC711" s="253"/>
      <c r="BD711" s="253"/>
      <c r="BE711" s="253"/>
      <c r="BF711" s="253"/>
      <c r="BG711" s="253"/>
      <c r="BH711" s="253"/>
      <c r="BI711" s="253"/>
      <c r="BJ711" s="253"/>
      <c r="BK711" s="253"/>
      <c r="BL711" s="253"/>
      <c r="BM711" s="253"/>
      <c r="BN711" s="253"/>
      <c r="BO711" s="253"/>
      <c r="BP711" s="253"/>
      <c r="BQ711" s="253"/>
      <c r="BR711" s="253"/>
      <c r="BS711" s="253"/>
      <c r="BT711" s="253"/>
      <c r="BU711" s="253"/>
      <c r="BV711" s="253"/>
      <c r="BW711" s="253"/>
      <c r="BX711" s="253"/>
      <c r="BY711" s="253"/>
      <c r="BZ711" s="253"/>
      <c r="CA711" s="253"/>
      <c r="CB711" s="253"/>
      <c r="CC711" s="253"/>
      <c r="CD711" s="253"/>
      <c r="CE711" s="253"/>
      <c r="CF711" s="253"/>
      <c r="CG711" s="253"/>
      <c r="CH711" s="253"/>
      <c r="CI711" s="253"/>
      <c r="CJ711" s="253"/>
      <c r="CK711" s="253"/>
      <c r="CL711" s="253"/>
      <c r="CM711" s="253"/>
      <c r="CN711" s="253"/>
      <c r="CO711" s="253"/>
      <c r="CP711" s="253"/>
      <c r="CQ711" s="253"/>
      <c r="CR711" s="253"/>
      <c r="CS711" s="253"/>
      <c r="CT711" s="253"/>
      <c r="CU711" s="253"/>
      <c r="CV711" s="253"/>
      <c r="CW711" s="253"/>
      <c r="CX711" s="253"/>
      <c r="CY711" s="253"/>
      <c r="CZ711" s="253"/>
      <c r="DA711" s="253"/>
      <c r="DB711" s="253"/>
      <c r="DC711" s="253"/>
      <c r="DD711" s="253"/>
      <c r="DE711" s="253"/>
      <c r="DF711" s="253"/>
      <c r="DG711" s="253"/>
      <c r="DH711" s="253"/>
      <c r="DI711" s="253"/>
      <c r="DJ711" s="253"/>
      <c r="DK711" s="253"/>
      <c r="DL711" s="253"/>
      <c r="DM711" s="253"/>
      <c r="DN711" s="253"/>
      <c r="DO711" s="253"/>
      <c r="DP711" s="253"/>
      <c r="DQ711" s="253"/>
      <c r="DR711" s="253"/>
      <c r="DS711" s="253"/>
      <c r="DT711" s="253"/>
      <c r="DU711" s="253"/>
      <c r="DV711" s="253"/>
      <c r="DW711" s="253"/>
      <c r="DX711" s="253"/>
      <c r="DY711" s="253"/>
      <c r="DZ711" s="253"/>
      <c r="EA711" s="253"/>
      <c r="EB711" s="253"/>
      <c r="EC711" s="253"/>
      <c r="ED711" s="253"/>
      <c r="EE711" s="253"/>
      <c r="EF711" s="253"/>
      <c r="EG711" s="253"/>
      <c r="EH711" s="253"/>
      <c r="EI711" s="253"/>
      <c r="EJ711" s="253"/>
      <c r="EK711" s="253"/>
      <c r="EL711" s="253"/>
      <c r="EM711" s="253"/>
      <c r="EN711" s="253"/>
      <c r="EO711" s="253"/>
      <c r="EP711" s="253"/>
      <c r="EQ711" s="253"/>
      <c r="ER711" s="253"/>
      <c r="ES711" s="253"/>
      <c r="ET711" s="253"/>
      <c r="EU711" s="253"/>
      <c r="EV711" s="253"/>
      <c r="EW711" s="253"/>
      <c r="EX711" s="253"/>
      <c r="EY711" s="253"/>
      <c r="EZ711" s="253"/>
      <c r="FA711" s="253"/>
      <c r="FB711" s="253"/>
      <c r="FC711" s="253"/>
      <c r="FD711" s="253"/>
      <c r="FE711" s="253"/>
      <c r="FF711" s="253"/>
      <c r="FG711" s="253"/>
      <c r="FH711" s="253"/>
      <c r="FI711" s="253"/>
      <c r="FJ711" s="253"/>
      <c r="FK711" s="253"/>
      <c r="FL711" s="253"/>
      <c r="FM711" s="253"/>
      <c r="FN711" s="253"/>
      <c r="FO711" s="253"/>
      <c r="FP711" s="253"/>
      <c r="FQ711" s="253"/>
      <c r="FR711" s="253"/>
      <c r="FS711" s="253"/>
      <c r="FT711" s="253"/>
      <c r="FU711" s="253"/>
      <c r="FV711" s="253"/>
      <c r="FW711" s="253"/>
      <c r="FX711" s="253"/>
      <c r="FY711" s="253"/>
      <c r="FZ711" s="253"/>
      <c r="GA711" s="253"/>
      <c r="GB711" s="253"/>
      <c r="GC711" s="253"/>
      <c r="GD711" s="253"/>
      <c r="GE711" s="253"/>
      <c r="GF711" s="253"/>
      <c r="GG711" s="253"/>
      <c r="GH711" s="253"/>
      <c r="GI711" s="253"/>
      <c r="GJ711" s="253"/>
      <c r="GK711" s="253"/>
      <c r="GL711" s="253"/>
      <c r="GM711" s="253"/>
      <c r="GN711" s="253"/>
      <c r="GO711" s="253"/>
      <c r="GP711" s="253"/>
      <c r="GQ711" s="253"/>
      <c r="GR711" s="253"/>
      <c r="GS711" s="253"/>
      <c r="GT711" s="253"/>
      <c r="GU711" s="253"/>
      <c r="GV711" s="253"/>
      <c r="GW711" s="253"/>
      <c r="GX711" s="253"/>
      <c r="GY711" s="253"/>
      <c r="GZ711" s="253"/>
      <c r="HA711" s="253"/>
      <c r="HB711" s="253"/>
      <c r="HC711" s="253"/>
      <c r="HD711" s="253"/>
      <c r="HE711" s="253"/>
      <c r="HF711" s="253"/>
    </row>
    <row r="712" spans="1:214" s="312" customFormat="1" ht="15" customHeight="1" x14ac:dyDescent="0.25">
      <c r="A712" s="252"/>
      <c r="B712" s="253"/>
      <c r="C712" s="253"/>
      <c r="D712" s="253"/>
      <c r="E712" s="253"/>
      <c r="F712" s="253"/>
      <c r="G712" s="253"/>
      <c r="H712" s="253"/>
      <c r="I712" s="253"/>
      <c r="J712" s="253"/>
      <c r="K712" s="253"/>
      <c r="L712" s="253"/>
      <c r="M712" s="253"/>
      <c r="N712" s="253"/>
      <c r="O712" s="253"/>
      <c r="P712" s="253"/>
      <c r="Q712" s="253"/>
      <c r="R712" s="253"/>
      <c r="S712" s="253"/>
      <c r="T712" s="253"/>
      <c r="U712" s="253" t="s">
        <v>903</v>
      </c>
      <c r="V712" s="253"/>
      <c r="W712" s="253"/>
      <c r="X712" s="253"/>
      <c r="Y712" s="253"/>
      <c r="Z712" s="253"/>
      <c r="AA712" s="253"/>
      <c r="AB712" s="253"/>
      <c r="AC712" s="253" t="s">
        <v>318</v>
      </c>
      <c r="AD712" s="253"/>
      <c r="AE712" s="253"/>
      <c r="AF712" s="253"/>
      <c r="AG712" s="253"/>
      <c r="AH712" s="253"/>
      <c r="AI712" s="253"/>
      <c r="AJ712" s="253"/>
      <c r="AK712" s="253"/>
      <c r="AL712" s="253"/>
      <c r="AM712" s="253"/>
      <c r="AN712" s="253"/>
      <c r="AO712" s="253"/>
      <c r="AP712" s="253"/>
      <c r="AQ712" s="253"/>
      <c r="AR712" s="253"/>
      <c r="AS712" s="253"/>
      <c r="AT712" s="253"/>
      <c r="AU712" s="253"/>
      <c r="AV712" s="253"/>
      <c r="AW712" s="253"/>
      <c r="AX712" s="253"/>
      <c r="AY712" s="253"/>
      <c r="AZ712" s="253"/>
      <c r="BA712" s="253"/>
      <c r="BB712" s="253"/>
      <c r="BC712" s="253"/>
      <c r="BD712" s="253"/>
      <c r="BE712" s="253"/>
      <c r="BF712" s="253"/>
      <c r="BG712" s="253"/>
      <c r="BH712" s="253"/>
      <c r="BI712" s="253"/>
      <c r="BJ712" s="253"/>
      <c r="BK712" s="253"/>
      <c r="BL712" s="253"/>
      <c r="BM712" s="253"/>
      <c r="BN712" s="253"/>
      <c r="BO712" s="253"/>
      <c r="BP712" s="253"/>
      <c r="BQ712" s="253"/>
      <c r="BR712" s="253"/>
      <c r="BS712" s="253"/>
      <c r="BT712" s="253"/>
      <c r="BU712" s="253"/>
      <c r="BV712" s="253"/>
      <c r="BW712" s="253"/>
      <c r="BX712" s="253"/>
      <c r="BY712" s="253"/>
      <c r="BZ712" s="253"/>
      <c r="CA712" s="253"/>
      <c r="CB712" s="253"/>
      <c r="CC712" s="253"/>
      <c r="CD712" s="253"/>
      <c r="CE712" s="253"/>
      <c r="CF712" s="253"/>
      <c r="CG712" s="253"/>
      <c r="CH712" s="253"/>
      <c r="CI712" s="253"/>
      <c r="CJ712" s="253"/>
      <c r="CK712" s="253"/>
      <c r="CL712" s="253"/>
      <c r="CM712" s="253"/>
      <c r="CN712" s="253"/>
      <c r="CO712" s="253"/>
      <c r="CP712" s="253"/>
      <c r="CQ712" s="253"/>
      <c r="CR712" s="253"/>
      <c r="CS712" s="253"/>
      <c r="CT712" s="253"/>
      <c r="CU712" s="253"/>
      <c r="CV712" s="253"/>
      <c r="CW712" s="253"/>
      <c r="CX712" s="253"/>
      <c r="CY712" s="253"/>
      <c r="CZ712" s="253"/>
      <c r="DA712" s="253"/>
      <c r="DB712" s="253"/>
      <c r="DC712" s="253"/>
      <c r="DD712" s="253"/>
      <c r="DE712" s="253"/>
      <c r="DF712" s="253"/>
      <c r="DG712" s="253"/>
      <c r="DH712" s="253"/>
      <c r="DI712" s="253"/>
      <c r="DJ712" s="253"/>
      <c r="DK712" s="253"/>
      <c r="DL712" s="253"/>
      <c r="DM712" s="253"/>
      <c r="DN712" s="253"/>
      <c r="DO712" s="253"/>
      <c r="DP712" s="253"/>
      <c r="DQ712" s="253"/>
      <c r="DR712" s="253"/>
      <c r="DS712" s="253"/>
      <c r="DT712" s="253"/>
      <c r="DU712" s="253"/>
      <c r="DV712" s="253"/>
      <c r="DW712" s="253"/>
      <c r="DX712" s="253"/>
      <c r="DY712" s="253"/>
      <c r="DZ712" s="253"/>
      <c r="EA712" s="253"/>
      <c r="EB712" s="253"/>
      <c r="EC712" s="253"/>
      <c r="ED712" s="253"/>
      <c r="EE712" s="253"/>
      <c r="EF712" s="253"/>
      <c r="EG712" s="253"/>
      <c r="EH712" s="253"/>
      <c r="EI712" s="253"/>
      <c r="EJ712" s="253"/>
      <c r="EK712" s="253"/>
      <c r="EL712" s="253"/>
      <c r="EM712" s="253"/>
      <c r="EN712" s="253"/>
      <c r="EO712" s="253"/>
      <c r="EP712" s="253"/>
      <c r="EQ712" s="253"/>
      <c r="ER712" s="253"/>
      <c r="ES712" s="253"/>
      <c r="ET712" s="253"/>
      <c r="EU712" s="253"/>
      <c r="EV712" s="253"/>
      <c r="EW712" s="253"/>
      <c r="EX712" s="253"/>
      <c r="EY712" s="253"/>
      <c r="EZ712" s="253"/>
      <c r="FA712" s="253"/>
      <c r="FB712" s="253"/>
      <c r="FC712" s="253"/>
      <c r="FD712" s="253"/>
      <c r="FE712" s="253"/>
      <c r="FF712" s="253"/>
      <c r="FG712" s="253"/>
      <c r="FH712" s="253"/>
      <c r="FI712" s="253"/>
      <c r="FJ712" s="253"/>
      <c r="FK712" s="253"/>
      <c r="FL712" s="253"/>
      <c r="FM712" s="253"/>
      <c r="FN712" s="253"/>
      <c r="FO712" s="253"/>
      <c r="FP712" s="253"/>
      <c r="FQ712" s="253"/>
      <c r="FR712" s="253"/>
      <c r="FS712" s="253"/>
      <c r="FT712" s="253"/>
      <c r="FU712" s="253"/>
      <c r="FV712" s="253"/>
      <c r="FW712" s="253"/>
      <c r="FX712" s="253"/>
      <c r="FY712" s="253"/>
      <c r="FZ712" s="253"/>
      <c r="GA712" s="253"/>
      <c r="GB712" s="253"/>
      <c r="GC712" s="253"/>
      <c r="GD712" s="253"/>
      <c r="GE712" s="253"/>
      <c r="GF712" s="253"/>
      <c r="GG712" s="253"/>
      <c r="GH712" s="253"/>
      <c r="GI712" s="253"/>
      <c r="GJ712" s="253"/>
      <c r="GK712" s="253"/>
      <c r="GL712" s="253"/>
      <c r="GM712" s="253"/>
      <c r="GN712" s="253"/>
      <c r="GO712" s="253"/>
      <c r="GP712" s="253"/>
      <c r="GQ712" s="253"/>
      <c r="GR712" s="253"/>
      <c r="GS712" s="253"/>
      <c r="GT712" s="253"/>
      <c r="GU712" s="253"/>
      <c r="GV712" s="253"/>
      <c r="GW712" s="253"/>
      <c r="GX712" s="253"/>
      <c r="GY712" s="253"/>
      <c r="GZ712" s="253"/>
      <c r="HA712" s="253"/>
      <c r="HB712" s="253"/>
      <c r="HC712" s="253"/>
      <c r="HD712" s="253"/>
      <c r="HE712" s="253"/>
      <c r="HF712" s="253"/>
    </row>
    <row r="713" spans="1:214" s="312" customFormat="1" ht="15" customHeight="1" x14ac:dyDescent="0.25">
      <c r="A713" s="252"/>
      <c r="B713" s="253"/>
      <c r="C713" s="253"/>
      <c r="D713" s="253"/>
      <c r="E713" s="253"/>
      <c r="F713" s="253"/>
      <c r="G713" s="253"/>
      <c r="H713" s="253"/>
      <c r="I713" s="253"/>
      <c r="J713" s="253"/>
      <c r="K713" s="253"/>
      <c r="L713" s="253"/>
      <c r="M713" s="253"/>
      <c r="N713" s="253"/>
      <c r="O713" s="253"/>
      <c r="P713" s="253"/>
      <c r="Q713" s="253"/>
      <c r="R713" s="253"/>
      <c r="S713" s="253"/>
      <c r="T713" s="253"/>
      <c r="U713" s="253" t="s">
        <v>904</v>
      </c>
      <c r="V713" s="253"/>
      <c r="W713" s="253"/>
      <c r="X713" s="253"/>
      <c r="Y713" s="253"/>
      <c r="Z713" s="253"/>
      <c r="AA713" s="253"/>
      <c r="AB713" s="253"/>
      <c r="AC713" s="253" t="s">
        <v>316</v>
      </c>
      <c r="AD713" s="253"/>
      <c r="AE713" s="253"/>
      <c r="AF713" s="253"/>
      <c r="AG713" s="253"/>
      <c r="AH713" s="253"/>
      <c r="AI713" s="253"/>
      <c r="AJ713" s="253"/>
      <c r="AK713" s="253"/>
      <c r="AL713" s="253"/>
      <c r="AM713" s="253"/>
      <c r="AN713" s="253"/>
      <c r="AO713" s="253"/>
      <c r="AP713" s="253"/>
      <c r="AQ713" s="253"/>
      <c r="AR713" s="253"/>
      <c r="AS713" s="253"/>
      <c r="AT713" s="253"/>
      <c r="AU713" s="253"/>
      <c r="AV713" s="253"/>
      <c r="AW713" s="253"/>
      <c r="AX713" s="253"/>
      <c r="AY713" s="253"/>
      <c r="AZ713" s="253"/>
      <c r="BA713" s="253"/>
      <c r="BB713" s="253"/>
      <c r="BC713" s="253"/>
      <c r="BD713" s="253"/>
      <c r="BE713" s="253"/>
      <c r="BF713" s="253"/>
      <c r="BG713" s="253"/>
      <c r="BH713" s="253"/>
      <c r="BI713" s="253"/>
      <c r="BJ713" s="253"/>
      <c r="BK713" s="253"/>
      <c r="BL713" s="253"/>
      <c r="BM713" s="253"/>
      <c r="BN713" s="253"/>
      <c r="BO713" s="253"/>
      <c r="BP713" s="253"/>
      <c r="BQ713" s="253"/>
      <c r="BR713" s="253"/>
      <c r="BS713" s="253"/>
      <c r="BT713" s="253"/>
      <c r="BU713" s="253"/>
      <c r="BV713" s="253"/>
      <c r="BW713" s="253"/>
      <c r="BX713" s="253"/>
      <c r="BY713" s="253"/>
      <c r="BZ713" s="253"/>
      <c r="CA713" s="253"/>
      <c r="CB713" s="253"/>
      <c r="CC713" s="253"/>
      <c r="CD713" s="253"/>
      <c r="CE713" s="253"/>
      <c r="CF713" s="253"/>
      <c r="CG713" s="253"/>
      <c r="CH713" s="253"/>
      <c r="CI713" s="253"/>
      <c r="CJ713" s="253"/>
      <c r="CK713" s="253"/>
      <c r="CL713" s="253"/>
      <c r="CM713" s="253"/>
      <c r="CN713" s="253"/>
      <c r="CO713" s="253"/>
      <c r="CP713" s="253"/>
      <c r="CQ713" s="253"/>
      <c r="CR713" s="253"/>
      <c r="CS713" s="253"/>
      <c r="CT713" s="253"/>
      <c r="CU713" s="253"/>
      <c r="CV713" s="253"/>
      <c r="CW713" s="253"/>
      <c r="CX713" s="253"/>
      <c r="CY713" s="253"/>
      <c r="CZ713" s="253"/>
      <c r="DA713" s="253"/>
      <c r="DB713" s="253"/>
      <c r="DC713" s="253"/>
      <c r="DD713" s="253"/>
      <c r="DE713" s="253"/>
      <c r="DF713" s="253"/>
      <c r="DG713" s="253"/>
      <c r="DH713" s="253"/>
      <c r="DI713" s="253"/>
      <c r="DJ713" s="253"/>
      <c r="DK713" s="253"/>
      <c r="DL713" s="253"/>
      <c r="DM713" s="253"/>
      <c r="DN713" s="253"/>
      <c r="DO713" s="253"/>
      <c r="DP713" s="253"/>
      <c r="DQ713" s="253"/>
      <c r="DR713" s="253"/>
      <c r="DS713" s="253"/>
      <c r="DT713" s="253"/>
      <c r="DU713" s="253"/>
      <c r="DV713" s="253"/>
      <c r="DW713" s="253"/>
      <c r="DX713" s="253"/>
      <c r="DY713" s="253"/>
      <c r="DZ713" s="253"/>
      <c r="EA713" s="253"/>
      <c r="EB713" s="253"/>
      <c r="EC713" s="253"/>
      <c r="ED713" s="253"/>
      <c r="EE713" s="253"/>
      <c r="EF713" s="253"/>
      <c r="EG713" s="253"/>
      <c r="EH713" s="253"/>
      <c r="EI713" s="253"/>
      <c r="EJ713" s="253"/>
      <c r="EK713" s="253"/>
      <c r="EL713" s="253"/>
      <c r="EM713" s="253"/>
      <c r="EN713" s="253"/>
      <c r="EO713" s="253"/>
      <c r="EP713" s="253"/>
      <c r="EQ713" s="253"/>
      <c r="ER713" s="253"/>
      <c r="ES713" s="253"/>
      <c r="ET713" s="253"/>
      <c r="EU713" s="253"/>
      <c r="EV713" s="253"/>
      <c r="EW713" s="253"/>
      <c r="EX713" s="253"/>
      <c r="EY713" s="253"/>
      <c r="EZ713" s="253"/>
      <c r="FA713" s="253"/>
      <c r="FB713" s="253"/>
      <c r="FC713" s="253"/>
      <c r="FD713" s="253"/>
      <c r="FE713" s="253"/>
      <c r="FF713" s="253"/>
      <c r="FG713" s="253"/>
      <c r="FH713" s="253"/>
      <c r="FI713" s="253"/>
      <c r="FJ713" s="253"/>
      <c r="FK713" s="253"/>
      <c r="FL713" s="253"/>
      <c r="FM713" s="253"/>
      <c r="FN713" s="253"/>
      <c r="FO713" s="253"/>
      <c r="FP713" s="253"/>
      <c r="FQ713" s="253"/>
      <c r="FR713" s="253"/>
      <c r="FS713" s="253"/>
      <c r="FT713" s="253"/>
      <c r="FU713" s="253"/>
      <c r="FV713" s="253"/>
      <c r="FW713" s="253"/>
      <c r="FX713" s="253"/>
      <c r="FY713" s="253"/>
      <c r="FZ713" s="253"/>
      <c r="GA713" s="253"/>
      <c r="GB713" s="253"/>
      <c r="GC713" s="253"/>
      <c r="GD713" s="253"/>
      <c r="GE713" s="253"/>
      <c r="GF713" s="253"/>
      <c r="GG713" s="253"/>
      <c r="GH713" s="253"/>
      <c r="GI713" s="253"/>
      <c r="GJ713" s="253"/>
      <c r="GK713" s="253"/>
      <c r="GL713" s="253"/>
      <c r="GM713" s="253"/>
      <c r="GN713" s="253"/>
      <c r="GO713" s="253"/>
      <c r="GP713" s="253"/>
      <c r="GQ713" s="253"/>
      <c r="GR713" s="253"/>
      <c r="GS713" s="253"/>
      <c r="GT713" s="253"/>
      <c r="GU713" s="253"/>
      <c r="GV713" s="253"/>
      <c r="GW713" s="253"/>
      <c r="GX713" s="253"/>
      <c r="GY713" s="253"/>
      <c r="GZ713" s="253"/>
      <c r="HA713" s="253"/>
      <c r="HB713" s="253"/>
      <c r="HC713" s="253"/>
      <c r="HD713" s="253"/>
      <c r="HE713" s="253"/>
      <c r="HF713" s="253"/>
    </row>
    <row r="714" spans="1:214" s="312" customFormat="1" ht="15" customHeight="1" x14ac:dyDescent="0.25">
      <c r="A714" s="252"/>
      <c r="B714" s="253"/>
      <c r="C714" s="253"/>
      <c r="D714" s="253"/>
      <c r="E714" s="253"/>
      <c r="F714" s="253"/>
      <c r="G714" s="253"/>
      <c r="H714" s="253"/>
      <c r="I714" s="253"/>
      <c r="J714" s="253"/>
      <c r="K714" s="253"/>
      <c r="L714" s="253"/>
      <c r="M714" s="253"/>
      <c r="N714" s="253"/>
      <c r="O714" s="253"/>
      <c r="P714" s="253"/>
      <c r="Q714" s="253"/>
      <c r="R714" s="253"/>
      <c r="S714" s="253"/>
      <c r="T714" s="253"/>
      <c r="U714" s="253" t="s">
        <v>905</v>
      </c>
      <c r="V714" s="253"/>
      <c r="W714" s="253"/>
      <c r="X714" s="253"/>
      <c r="Y714" s="253"/>
      <c r="Z714" s="253"/>
      <c r="AA714" s="253"/>
      <c r="AB714" s="253"/>
      <c r="AC714" s="253" t="s">
        <v>320</v>
      </c>
      <c r="AD714" s="253"/>
      <c r="AE714" s="253"/>
      <c r="AF714" s="253"/>
      <c r="AG714" s="253"/>
      <c r="AH714" s="253"/>
      <c r="AI714" s="253"/>
      <c r="AJ714" s="253"/>
      <c r="AK714" s="253"/>
      <c r="AL714" s="253"/>
      <c r="AM714" s="253"/>
      <c r="AN714" s="253"/>
      <c r="AO714" s="253"/>
      <c r="AP714" s="253"/>
      <c r="AQ714" s="253"/>
      <c r="AR714" s="253"/>
      <c r="AS714" s="253"/>
      <c r="AT714" s="253"/>
      <c r="AU714" s="253"/>
      <c r="AV714" s="253"/>
      <c r="AW714" s="253"/>
      <c r="AX714" s="253"/>
      <c r="AY714" s="253"/>
      <c r="AZ714" s="253"/>
      <c r="BA714" s="253"/>
      <c r="BB714" s="253"/>
      <c r="BC714" s="253"/>
      <c r="BD714" s="253"/>
      <c r="BE714" s="253"/>
      <c r="BF714" s="253"/>
      <c r="BG714" s="253"/>
      <c r="BH714" s="253"/>
      <c r="BI714" s="253"/>
      <c r="BJ714" s="253"/>
      <c r="BK714" s="253"/>
      <c r="BL714" s="253"/>
      <c r="BM714" s="253"/>
      <c r="BN714" s="253"/>
      <c r="BO714" s="253"/>
      <c r="BP714" s="253"/>
      <c r="BQ714" s="253"/>
      <c r="BR714" s="253"/>
      <c r="BS714" s="253"/>
      <c r="BT714" s="253"/>
      <c r="BU714" s="253"/>
      <c r="BV714" s="253"/>
      <c r="BW714" s="253"/>
      <c r="BX714" s="253"/>
      <c r="BY714" s="253"/>
      <c r="BZ714" s="253"/>
      <c r="CA714" s="253"/>
      <c r="CB714" s="253"/>
      <c r="CC714" s="253"/>
      <c r="CD714" s="253"/>
      <c r="CE714" s="253"/>
      <c r="CF714" s="253"/>
      <c r="CG714" s="253"/>
      <c r="CH714" s="253"/>
      <c r="CI714" s="253"/>
      <c r="CJ714" s="253"/>
      <c r="CK714" s="253"/>
      <c r="CL714" s="253"/>
      <c r="CM714" s="253"/>
      <c r="CN714" s="253"/>
      <c r="CO714" s="253"/>
      <c r="CP714" s="253"/>
      <c r="CQ714" s="253"/>
      <c r="CR714" s="253"/>
      <c r="CS714" s="253"/>
      <c r="CT714" s="253"/>
      <c r="CU714" s="253"/>
      <c r="CV714" s="253"/>
      <c r="CW714" s="253"/>
      <c r="CX714" s="253"/>
      <c r="CY714" s="253"/>
      <c r="CZ714" s="253"/>
      <c r="DA714" s="253"/>
      <c r="DB714" s="253"/>
      <c r="DC714" s="253"/>
      <c r="DD714" s="253"/>
      <c r="DE714" s="253"/>
      <c r="DF714" s="253"/>
      <c r="DG714" s="253"/>
      <c r="DH714" s="253"/>
      <c r="DI714" s="253"/>
      <c r="DJ714" s="253"/>
      <c r="DK714" s="253"/>
      <c r="DL714" s="253"/>
      <c r="DM714" s="253"/>
      <c r="DN714" s="253"/>
      <c r="DO714" s="253"/>
      <c r="DP714" s="253"/>
      <c r="DQ714" s="253"/>
      <c r="DR714" s="253"/>
      <c r="DS714" s="253"/>
      <c r="DT714" s="253"/>
      <c r="DU714" s="253"/>
      <c r="DV714" s="253"/>
      <c r="DW714" s="253"/>
      <c r="DX714" s="253"/>
      <c r="DY714" s="253"/>
      <c r="DZ714" s="253"/>
      <c r="EA714" s="253"/>
      <c r="EB714" s="253"/>
      <c r="EC714" s="253"/>
      <c r="ED714" s="253"/>
      <c r="EE714" s="253"/>
      <c r="EF714" s="253"/>
      <c r="EG714" s="253"/>
      <c r="EH714" s="253"/>
      <c r="EI714" s="253"/>
      <c r="EJ714" s="253"/>
      <c r="EK714" s="253"/>
      <c r="EL714" s="253"/>
      <c r="EM714" s="253"/>
      <c r="EN714" s="253"/>
      <c r="EO714" s="253"/>
      <c r="EP714" s="253"/>
      <c r="EQ714" s="253"/>
      <c r="ER714" s="253"/>
      <c r="ES714" s="253"/>
      <c r="ET714" s="253"/>
      <c r="EU714" s="253"/>
      <c r="EV714" s="253"/>
      <c r="EW714" s="253"/>
      <c r="EX714" s="253"/>
      <c r="EY714" s="253"/>
      <c r="EZ714" s="253"/>
      <c r="FA714" s="253"/>
      <c r="FB714" s="253"/>
      <c r="FC714" s="253"/>
      <c r="FD714" s="253"/>
      <c r="FE714" s="253"/>
      <c r="FF714" s="253"/>
      <c r="FG714" s="253"/>
      <c r="FH714" s="253"/>
      <c r="FI714" s="253"/>
      <c r="FJ714" s="253"/>
      <c r="FK714" s="253"/>
      <c r="FL714" s="253"/>
      <c r="FM714" s="253"/>
      <c r="FN714" s="253"/>
      <c r="FO714" s="253"/>
      <c r="FP714" s="253"/>
      <c r="FQ714" s="253"/>
      <c r="FR714" s="253"/>
      <c r="FS714" s="253"/>
      <c r="FT714" s="253"/>
      <c r="FU714" s="253"/>
      <c r="FV714" s="253"/>
      <c r="FW714" s="253"/>
      <c r="FX714" s="253"/>
      <c r="FY714" s="253"/>
      <c r="FZ714" s="253"/>
      <c r="GA714" s="253"/>
      <c r="GB714" s="253"/>
      <c r="GC714" s="253"/>
      <c r="GD714" s="253"/>
      <c r="GE714" s="253"/>
      <c r="GF714" s="253"/>
      <c r="GG714" s="253"/>
      <c r="GH714" s="253"/>
      <c r="GI714" s="253"/>
      <c r="GJ714" s="253"/>
      <c r="GK714" s="253"/>
      <c r="GL714" s="253"/>
      <c r="GM714" s="253"/>
      <c r="GN714" s="253"/>
      <c r="GO714" s="253"/>
      <c r="GP714" s="253"/>
      <c r="GQ714" s="253"/>
      <c r="GR714" s="253"/>
      <c r="GS714" s="253"/>
      <c r="GT714" s="253"/>
      <c r="GU714" s="253"/>
      <c r="GV714" s="253"/>
      <c r="GW714" s="253"/>
      <c r="GX714" s="253"/>
      <c r="GY714" s="253"/>
      <c r="GZ714" s="253"/>
      <c r="HA714" s="253"/>
      <c r="HB714" s="253"/>
      <c r="HC714" s="253"/>
      <c r="HD714" s="253"/>
      <c r="HE714" s="253"/>
      <c r="HF714" s="253"/>
    </row>
    <row r="715" spans="1:214" s="312" customFormat="1" ht="15" customHeight="1" x14ac:dyDescent="0.25">
      <c r="A715" s="252"/>
      <c r="B715" s="253"/>
      <c r="C715" s="253"/>
      <c r="D715" s="253"/>
      <c r="E715" s="253"/>
      <c r="F715" s="253"/>
      <c r="G715" s="253"/>
      <c r="H715" s="253"/>
      <c r="I715" s="253"/>
      <c r="J715" s="253"/>
      <c r="K715" s="253"/>
      <c r="L715" s="253"/>
      <c r="M715" s="253"/>
      <c r="N715" s="253"/>
      <c r="O715" s="253"/>
      <c r="P715" s="253"/>
      <c r="Q715" s="253"/>
      <c r="R715" s="253"/>
      <c r="S715" s="253"/>
      <c r="T715" s="253"/>
      <c r="U715" s="253" t="s">
        <v>906</v>
      </c>
      <c r="V715" s="253"/>
      <c r="W715" s="253"/>
      <c r="X715" s="253"/>
      <c r="Y715" s="253"/>
      <c r="Z715" s="253"/>
      <c r="AA715" s="253"/>
      <c r="AB715" s="253"/>
      <c r="AC715" s="253" t="s">
        <v>332</v>
      </c>
      <c r="AD715" s="253"/>
      <c r="AE715" s="253"/>
      <c r="AF715" s="253"/>
      <c r="AG715" s="253"/>
      <c r="AH715" s="253"/>
      <c r="AI715" s="253"/>
      <c r="AJ715" s="253"/>
      <c r="AK715" s="253"/>
      <c r="AL715" s="253"/>
      <c r="AM715" s="253"/>
      <c r="AN715" s="253"/>
      <c r="AO715" s="253"/>
      <c r="AP715" s="253"/>
      <c r="AQ715" s="253"/>
      <c r="AR715" s="253"/>
      <c r="AS715" s="253"/>
      <c r="AT715" s="253"/>
      <c r="AU715" s="253"/>
      <c r="AV715" s="253"/>
      <c r="AW715" s="253"/>
      <c r="AX715" s="253"/>
      <c r="AY715" s="253"/>
      <c r="AZ715" s="253"/>
      <c r="BA715" s="253"/>
      <c r="BB715" s="253"/>
      <c r="BC715" s="253"/>
      <c r="BD715" s="253"/>
      <c r="BE715" s="253"/>
      <c r="BF715" s="253"/>
      <c r="BG715" s="253"/>
      <c r="BH715" s="253"/>
      <c r="BI715" s="253"/>
      <c r="BJ715" s="253"/>
      <c r="BK715" s="253"/>
      <c r="BL715" s="253"/>
      <c r="BM715" s="253"/>
      <c r="BN715" s="253"/>
      <c r="BO715" s="253"/>
      <c r="BP715" s="253"/>
      <c r="BQ715" s="253"/>
      <c r="BR715" s="253"/>
      <c r="BS715" s="253"/>
      <c r="BT715" s="253"/>
      <c r="BU715" s="253"/>
      <c r="BV715" s="253"/>
      <c r="BW715" s="253"/>
      <c r="BX715" s="253"/>
      <c r="BY715" s="253"/>
      <c r="BZ715" s="253"/>
      <c r="CA715" s="253"/>
      <c r="CB715" s="253"/>
      <c r="CC715" s="253"/>
      <c r="CD715" s="253"/>
      <c r="CE715" s="253"/>
      <c r="CF715" s="253"/>
      <c r="CG715" s="253"/>
      <c r="CH715" s="253"/>
      <c r="CI715" s="253"/>
      <c r="CJ715" s="253"/>
      <c r="CK715" s="253"/>
      <c r="CL715" s="253"/>
      <c r="CM715" s="253"/>
      <c r="CN715" s="253"/>
      <c r="CO715" s="253"/>
      <c r="CP715" s="253"/>
      <c r="CQ715" s="253"/>
      <c r="CR715" s="253"/>
      <c r="CS715" s="253"/>
      <c r="CT715" s="253"/>
      <c r="CU715" s="253"/>
      <c r="CV715" s="253"/>
      <c r="CW715" s="253"/>
      <c r="CX715" s="253"/>
      <c r="CY715" s="253"/>
      <c r="CZ715" s="253"/>
      <c r="DA715" s="253"/>
      <c r="DB715" s="253"/>
      <c r="DC715" s="253"/>
      <c r="DD715" s="253"/>
      <c r="DE715" s="253"/>
      <c r="DF715" s="253"/>
      <c r="DG715" s="253"/>
      <c r="DH715" s="253"/>
      <c r="DI715" s="253"/>
      <c r="DJ715" s="253"/>
      <c r="DK715" s="253"/>
      <c r="DL715" s="253"/>
      <c r="DM715" s="253"/>
      <c r="DN715" s="253"/>
      <c r="DO715" s="253"/>
      <c r="DP715" s="253"/>
      <c r="DQ715" s="253"/>
      <c r="DR715" s="253"/>
      <c r="DS715" s="253"/>
      <c r="DT715" s="253"/>
      <c r="DU715" s="253"/>
      <c r="DV715" s="253"/>
      <c r="DW715" s="253"/>
      <c r="DX715" s="253"/>
      <c r="DY715" s="253"/>
      <c r="DZ715" s="253"/>
      <c r="EA715" s="253"/>
      <c r="EB715" s="253"/>
      <c r="EC715" s="253"/>
      <c r="ED715" s="253"/>
      <c r="EE715" s="253"/>
      <c r="EF715" s="253"/>
      <c r="EG715" s="253"/>
      <c r="EH715" s="253"/>
      <c r="EI715" s="253"/>
      <c r="EJ715" s="253"/>
      <c r="EK715" s="253"/>
      <c r="EL715" s="253"/>
      <c r="EM715" s="253"/>
      <c r="EN715" s="253"/>
      <c r="EO715" s="253"/>
      <c r="EP715" s="253"/>
      <c r="EQ715" s="253"/>
      <c r="ER715" s="253"/>
      <c r="ES715" s="253"/>
      <c r="ET715" s="253"/>
      <c r="EU715" s="253"/>
      <c r="EV715" s="253"/>
      <c r="EW715" s="253"/>
      <c r="EX715" s="253"/>
      <c r="EY715" s="253"/>
      <c r="EZ715" s="253"/>
      <c r="FA715" s="253"/>
      <c r="FB715" s="253"/>
      <c r="FC715" s="253"/>
      <c r="FD715" s="253"/>
      <c r="FE715" s="253"/>
      <c r="FF715" s="253"/>
      <c r="FG715" s="253"/>
      <c r="FH715" s="253"/>
      <c r="FI715" s="253"/>
      <c r="FJ715" s="253"/>
      <c r="FK715" s="253"/>
      <c r="FL715" s="253"/>
      <c r="FM715" s="253"/>
      <c r="FN715" s="253"/>
      <c r="FO715" s="253"/>
      <c r="FP715" s="253"/>
      <c r="FQ715" s="253"/>
      <c r="FR715" s="253"/>
      <c r="FS715" s="253"/>
      <c r="FT715" s="253"/>
      <c r="FU715" s="253"/>
      <c r="FV715" s="253"/>
      <c r="FW715" s="253"/>
      <c r="FX715" s="253"/>
      <c r="FY715" s="253"/>
      <c r="FZ715" s="253"/>
      <c r="GA715" s="253"/>
      <c r="GB715" s="253"/>
      <c r="GC715" s="253"/>
      <c r="GD715" s="253"/>
      <c r="GE715" s="253"/>
      <c r="GF715" s="253"/>
      <c r="GG715" s="253"/>
      <c r="GH715" s="253"/>
      <c r="GI715" s="253"/>
      <c r="GJ715" s="253"/>
      <c r="GK715" s="253"/>
      <c r="GL715" s="253"/>
      <c r="GM715" s="253"/>
      <c r="GN715" s="253"/>
      <c r="GO715" s="253"/>
      <c r="GP715" s="253"/>
      <c r="GQ715" s="253"/>
      <c r="GR715" s="253"/>
      <c r="GS715" s="253"/>
      <c r="GT715" s="253"/>
      <c r="GU715" s="253"/>
      <c r="GV715" s="253"/>
      <c r="GW715" s="253"/>
      <c r="GX715" s="253"/>
      <c r="GY715" s="253"/>
      <c r="GZ715" s="253"/>
      <c r="HA715" s="253"/>
      <c r="HB715" s="253"/>
      <c r="HC715" s="253"/>
      <c r="HD715" s="253"/>
      <c r="HE715" s="253"/>
      <c r="HF715" s="253"/>
    </row>
    <row r="716" spans="1:214" s="312" customFormat="1" ht="15" customHeight="1" x14ac:dyDescent="0.25">
      <c r="A716" s="252"/>
      <c r="B716" s="253"/>
      <c r="C716" s="253"/>
      <c r="D716" s="253"/>
      <c r="E716" s="253"/>
      <c r="F716" s="253"/>
      <c r="G716" s="253"/>
      <c r="H716" s="253"/>
      <c r="I716" s="253"/>
      <c r="J716" s="253"/>
      <c r="K716" s="253"/>
      <c r="L716" s="253"/>
      <c r="M716" s="253"/>
      <c r="N716" s="253"/>
      <c r="O716" s="253"/>
      <c r="P716" s="253"/>
      <c r="Q716" s="253"/>
      <c r="R716" s="253"/>
      <c r="S716" s="253"/>
      <c r="T716" s="253"/>
      <c r="U716" s="253" t="s">
        <v>907</v>
      </c>
      <c r="V716" s="253"/>
      <c r="W716" s="253"/>
      <c r="X716" s="253"/>
      <c r="Y716" s="253"/>
      <c r="Z716" s="253"/>
      <c r="AA716" s="253"/>
      <c r="AB716" s="253"/>
      <c r="AC716" s="253" t="s">
        <v>332</v>
      </c>
      <c r="AD716" s="253"/>
      <c r="AE716" s="253"/>
      <c r="AF716" s="253"/>
      <c r="AG716" s="253"/>
      <c r="AH716" s="253"/>
      <c r="AI716" s="253"/>
      <c r="AJ716" s="253"/>
      <c r="AK716" s="253"/>
      <c r="AL716" s="253"/>
      <c r="AM716" s="253"/>
      <c r="AN716" s="253"/>
      <c r="AO716" s="253"/>
      <c r="AP716" s="253"/>
      <c r="AQ716" s="253"/>
      <c r="AR716" s="253"/>
      <c r="AS716" s="253"/>
      <c r="AT716" s="253"/>
      <c r="AU716" s="253"/>
      <c r="AV716" s="253"/>
      <c r="AW716" s="253"/>
      <c r="AX716" s="253"/>
      <c r="AY716" s="253"/>
      <c r="AZ716" s="253"/>
      <c r="BA716" s="253"/>
      <c r="BB716" s="253"/>
      <c r="BC716" s="253"/>
      <c r="BD716" s="253"/>
      <c r="BE716" s="253"/>
      <c r="BF716" s="253"/>
      <c r="BG716" s="253"/>
      <c r="BH716" s="253"/>
      <c r="BI716" s="253"/>
      <c r="BJ716" s="253"/>
      <c r="BK716" s="253"/>
      <c r="BL716" s="253"/>
      <c r="BM716" s="253"/>
      <c r="BN716" s="253"/>
      <c r="BO716" s="253"/>
      <c r="BP716" s="253"/>
      <c r="BQ716" s="253"/>
      <c r="BR716" s="253"/>
      <c r="BS716" s="253"/>
      <c r="BT716" s="253"/>
      <c r="BU716" s="253"/>
      <c r="BV716" s="253"/>
      <c r="BW716" s="253"/>
      <c r="BX716" s="253"/>
      <c r="BY716" s="253"/>
      <c r="BZ716" s="253"/>
      <c r="CA716" s="253"/>
      <c r="CB716" s="253"/>
      <c r="CC716" s="253"/>
      <c r="CD716" s="253"/>
      <c r="CE716" s="253"/>
      <c r="CF716" s="253"/>
      <c r="CG716" s="253"/>
      <c r="CH716" s="253"/>
      <c r="CI716" s="253"/>
      <c r="CJ716" s="253"/>
      <c r="CK716" s="253"/>
      <c r="CL716" s="253"/>
      <c r="CM716" s="253"/>
      <c r="CN716" s="253"/>
      <c r="CO716" s="253"/>
      <c r="CP716" s="253"/>
      <c r="CQ716" s="253"/>
      <c r="CR716" s="253"/>
      <c r="CS716" s="253"/>
      <c r="CT716" s="253"/>
      <c r="CU716" s="253"/>
      <c r="CV716" s="253"/>
      <c r="CW716" s="253"/>
      <c r="CX716" s="253"/>
      <c r="CY716" s="253"/>
      <c r="CZ716" s="253"/>
      <c r="DA716" s="253"/>
      <c r="DB716" s="253"/>
      <c r="DC716" s="253"/>
      <c r="DD716" s="253"/>
      <c r="DE716" s="253"/>
      <c r="DF716" s="253"/>
      <c r="DG716" s="253"/>
      <c r="DH716" s="253"/>
      <c r="DI716" s="253"/>
      <c r="DJ716" s="253"/>
      <c r="DK716" s="253"/>
      <c r="DL716" s="253"/>
      <c r="DM716" s="253"/>
      <c r="DN716" s="253"/>
      <c r="DO716" s="253"/>
      <c r="DP716" s="253"/>
      <c r="DQ716" s="253"/>
      <c r="DR716" s="253"/>
      <c r="DS716" s="253"/>
      <c r="DT716" s="253"/>
      <c r="DU716" s="253"/>
      <c r="DV716" s="253"/>
      <c r="DW716" s="253"/>
      <c r="DX716" s="253"/>
      <c r="DY716" s="253"/>
      <c r="DZ716" s="253"/>
      <c r="EA716" s="253"/>
      <c r="EB716" s="253"/>
      <c r="EC716" s="253"/>
      <c r="ED716" s="253"/>
      <c r="EE716" s="253"/>
      <c r="EF716" s="253"/>
      <c r="EG716" s="253"/>
      <c r="EH716" s="253"/>
      <c r="EI716" s="253"/>
      <c r="EJ716" s="253"/>
      <c r="EK716" s="253"/>
      <c r="EL716" s="253"/>
      <c r="EM716" s="253"/>
      <c r="EN716" s="253"/>
      <c r="EO716" s="253"/>
      <c r="EP716" s="253"/>
      <c r="EQ716" s="253"/>
      <c r="ER716" s="253"/>
      <c r="ES716" s="253"/>
      <c r="ET716" s="253"/>
      <c r="EU716" s="253"/>
      <c r="EV716" s="253"/>
      <c r="EW716" s="253"/>
      <c r="EX716" s="253"/>
      <c r="EY716" s="253"/>
      <c r="EZ716" s="253"/>
      <c r="FA716" s="253"/>
      <c r="FB716" s="253"/>
      <c r="FC716" s="253"/>
      <c r="FD716" s="253"/>
      <c r="FE716" s="253"/>
      <c r="FF716" s="253"/>
      <c r="FG716" s="253"/>
      <c r="FH716" s="253"/>
      <c r="FI716" s="253"/>
      <c r="FJ716" s="253"/>
      <c r="FK716" s="253"/>
      <c r="FL716" s="253"/>
      <c r="FM716" s="253"/>
      <c r="FN716" s="253"/>
      <c r="FO716" s="253"/>
      <c r="FP716" s="253"/>
      <c r="FQ716" s="253"/>
      <c r="FR716" s="253"/>
      <c r="FS716" s="253"/>
      <c r="FT716" s="253"/>
      <c r="FU716" s="253"/>
      <c r="FV716" s="253"/>
      <c r="FW716" s="253"/>
      <c r="FX716" s="253"/>
      <c r="FY716" s="253"/>
      <c r="FZ716" s="253"/>
      <c r="GA716" s="253"/>
      <c r="GB716" s="253"/>
      <c r="GC716" s="253"/>
      <c r="GD716" s="253"/>
      <c r="GE716" s="253"/>
      <c r="GF716" s="253"/>
      <c r="GG716" s="253"/>
      <c r="GH716" s="253"/>
      <c r="GI716" s="253"/>
      <c r="GJ716" s="253"/>
      <c r="GK716" s="253"/>
      <c r="GL716" s="253"/>
      <c r="GM716" s="253"/>
      <c r="GN716" s="253"/>
      <c r="GO716" s="253"/>
      <c r="GP716" s="253"/>
      <c r="GQ716" s="253"/>
      <c r="GR716" s="253"/>
      <c r="GS716" s="253"/>
      <c r="GT716" s="253"/>
      <c r="GU716" s="253"/>
      <c r="GV716" s="253"/>
      <c r="GW716" s="253"/>
      <c r="GX716" s="253"/>
      <c r="GY716" s="253"/>
      <c r="GZ716" s="253"/>
      <c r="HA716" s="253"/>
      <c r="HB716" s="253"/>
      <c r="HC716" s="253"/>
      <c r="HD716" s="253"/>
      <c r="HE716" s="253"/>
      <c r="HF716" s="253"/>
    </row>
    <row r="717" spans="1:214" s="312" customFormat="1" ht="15" customHeight="1" x14ac:dyDescent="0.25">
      <c r="A717" s="252"/>
      <c r="B717" s="253"/>
      <c r="C717" s="253"/>
      <c r="D717" s="253"/>
      <c r="E717" s="253"/>
      <c r="F717" s="253"/>
      <c r="G717" s="253"/>
      <c r="H717" s="253"/>
      <c r="I717" s="253"/>
      <c r="J717" s="253"/>
      <c r="K717" s="253"/>
      <c r="L717" s="253"/>
      <c r="M717" s="253"/>
      <c r="N717" s="253"/>
      <c r="O717" s="253"/>
      <c r="P717" s="253"/>
      <c r="Q717" s="253"/>
      <c r="R717" s="253"/>
      <c r="S717" s="253"/>
      <c r="T717" s="253"/>
      <c r="U717" s="253" t="s">
        <v>908</v>
      </c>
      <c r="V717" s="253"/>
      <c r="W717" s="253"/>
      <c r="X717" s="253"/>
      <c r="Y717" s="253"/>
      <c r="Z717" s="253"/>
      <c r="AA717" s="253"/>
      <c r="AB717" s="253"/>
      <c r="AC717" s="253" t="s">
        <v>320</v>
      </c>
      <c r="AD717" s="253"/>
      <c r="AE717" s="253"/>
      <c r="AF717" s="253"/>
      <c r="AG717" s="253"/>
      <c r="AH717" s="253"/>
      <c r="AI717" s="253"/>
      <c r="AJ717" s="253"/>
      <c r="AK717" s="253"/>
      <c r="AL717" s="253"/>
      <c r="AM717" s="253"/>
      <c r="AN717" s="253"/>
      <c r="AO717" s="253"/>
      <c r="AP717" s="253"/>
      <c r="AQ717" s="253"/>
      <c r="AR717" s="253"/>
      <c r="AS717" s="253"/>
      <c r="AT717" s="253"/>
      <c r="AU717" s="253"/>
      <c r="AV717" s="253"/>
      <c r="AW717" s="253"/>
      <c r="AX717" s="253"/>
      <c r="AY717" s="253"/>
      <c r="AZ717" s="253"/>
      <c r="BA717" s="253"/>
      <c r="BB717" s="253"/>
      <c r="BC717" s="253"/>
      <c r="BD717" s="253"/>
      <c r="BE717" s="253"/>
      <c r="BF717" s="253"/>
      <c r="BG717" s="253"/>
      <c r="BH717" s="253"/>
      <c r="BI717" s="253"/>
      <c r="BJ717" s="253"/>
      <c r="BK717" s="253"/>
      <c r="BL717" s="253"/>
      <c r="BM717" s="253"/>
      <c r="BN717" s="253"/>
      <c r="BO717" s="253"/>
      <c r="BP717" s="253"/>
      <c r="BQ717" s="253"/>
      <c r="BR717" s="253"/>
      <c r="BS717" s="253"/>
      <c r="BT717" s="253"/>
      <c r="BU717" s="253"/>
      <c r="BV717" s="253"/>
      <c r="BW717" s="253"/>
      <c r="BX717" s="253"/>
      <c r="BY717" s="253"/>
      <c r="BZ717" s="253"/>
      <c r="CA717" s="253"/>
      <c r="CB717" s="253"/>
      <c r="CC717" s="253"/>
      <c r="CD717" s="253"/>
      <c r="CE717" s="253"/>
      <c r="CF717" s="253"/>
      <c r="CG717" s="253"/>
      <c r="CH717" s="253"/>
      <c r="CI717" s="253"/>
      <c r="CJ717" s="253"/>
      <c r="CK717" s="253"/>
      <c r="CL717" s="253"/>
      <c r="CM717" s="253"/>
      <c r="CN717" s="253"/>
      <c r="CO717" s="253"/>
      <c r="CP717" s="253"/>
      <c r="CQ717" s="253"/>
      <c r="CR717" s="253"/>
      <c r="CS717" s="253"/>
      <c r="CT717" s="253"/>
      <c r="CU717" s="253"/>
      <c r="CV717" s="253"/>
      <c r="CW717" s="253"/>
      <c r="CX717" s="253"/>
      <c r="CY717" s="253"/>
      <c r="CZ717" s="253"/>
      <c r="DA717" s="253"/>
      <c r="DB717" s="253"/>
      <c r="DC717" s="253"/>
      <c r="DD717" s="253"/>
      <c r="DE717" s="253"/>
      <c r="DF717" s="253"/>
      <c r="DG717" s="253"/>
      <c r="DH717" s="253"/>
      <c r="DI717" s="253"/>
      <c r="DJ717" s="253"/>
      <c r="DK717" s="253"/>
      <c r="DL717" s="253"/>
      <c r="DM717" s="253"/>
      <c r="DN717" s="253"/>
      <c r="DO717" s="253"/>
      <c r="DP717" s="253"/>
      <c r="DQ717" s="253"/>
      <c r="DR717" s="253"/>
      <c r="DS717" s="253"/>
      <c r="DT717" s="253"/>
      <c r="DU717" s="253"/>
      <c r="DV717" s="253"/>
      <c r="DW717" s="253"/>
      <c r="DX717" s="253"/>
      <c r="DY717" s="253"/>
      <c r="DZ717" s="253"/>
      <c r="EA717" s="253"/>
      <c r="EB717" s="253"/>
      <c r="EC717" s="253"/>
      <c r="ED717" s="253"/>
      <c r="EE717" s="253"/>
      <c r="EF717" s="253"/>
      <c r="EG717" s="253"/>
      <c r="EH717" s="253"/>
      <c r="EI717" s="253"/>
      <c r="EJ717" s="253"/>
      <c r="EK717" s="253"/>
      <c r="EL717" s="253"/>
      <c r="EM717" s="253"/>
      <c r="EN717" s="253"/>
      <c r="EO717" s="253"/>
      <c r="EP717" s="253"/>
      <c r="EQ717" s="253"/>
      <c r="ER717" s="253"/>
      <c r="ES717" s="253"/>
      <c r="ET717" s="253"/>
      <c r="EU717" s="253"/>
      <c r="EV717" s="253"/>
      <c r="EW717" s="253"/>
      <c r="EX717" s="253"/>
      <c r="EY717" s="253"/>
      <c r="EZ717" s="253"/>
      <c r="FA717" s="253"/>
      <c r="FB717" s="253"/>
      <c r="FC717" s="253"/>
      <c r="FD717" s="253"/>
      <c r="FE717" s="253"/>
      <c r="FF717" s="253"/>
      <c r="FG717" s="253"/>
      <c r="FH717" s="253"/>
      <c r="FI717" s="253"/>
      <c r="FJ717" s="253"/>
      <c r="FK717" s="253"/>
      <c r="FL717" s="253"/>
      <c r="FM717" s="253"/>
      <c r="FN717" s="253"/>
      <c r="FO717" s="253"/>
      <c r="FP717" s="253"/>
      <c r="FQ717" s="253"/>
      <c r="FR717" s="253"/>
      <c r="FS717" s="253"/>
      <c r="FT717" s="253"/>
      <c r="FU717" s="253"/>
      <c r="FV717" s="253"/>
      <c r="FW717" s="253"/>
      <c r="FX717" s="253"/>
      <c r="FY717" s="253"/>
      <c r="FZ717" s="253"/>
      <c r="GA717" s="253"/>
      <c r="GB717" s="253"/>
      <c r="GC717" s="253"/>
      <c r="GD717" s="253"/>
      <c r="GE717" s="253"/>
      <c r="GF717" s="253"/>
      <c r="GG717" s="253"/>
      <c r="GH717" s="253"/>
      <c r="GI717" s="253"/>
      <c r="GJ717" s="253"/>
      <c r="GK717" s="253"/>
      <c r="GL717" s="253"/>
      <c r="GM717" s="253"/>
      <c r="GN717" s="253"/>
      <c r="GO717" s="253"/>
      <c r="GP717" s="253"/>
      <c r="GQ717" s="253"/>
      <c r="GR717" s="253"/>
      <c r="GS717" s="253"/>
      <c r="GT717" s="253"/>
      <c r="GU717" s="253"/>
      <c r="GV717" s="253"/>
      <c r="GW717" s="253"/>
      <c r="GX717" s="253"/>
      <c r="GY717" s="253"/>
      <c r="GZ717" s="253"/>
      <c r="HA717" s="253"/>
      <c r="HB717" s="253"/>
      <c r="HC717" s="253"/>
      <c r="HD717" s="253"/>
      <c r="HE717" s="253"/>
      <c r="HF717" s="253"/>
    </row>
    <row r="718" spans="1:214" s="312" customFormat="1" ht="15" customHeight="1" x14ac:dyDescent="0.25">
      <c r="A718" s="252"/>
      <c r="B718" s="253"/>
      <c r="C718" s="253"/>
      <c r="D718" s="253"/>
      <c r="E718" s="253"/>
      <c r="F718" s="253"/>
      <c r="G718" s="253"/>
      <c r="H718" s="253"/>
      <c r="I718" s="253"/>
      <c r="J718" s="253"/>
      <c r="K718" s="253"/>
      <c r="L718" s="253"/>
      <c r="M718" s="253"/>
      <c r="N718" s="253"/>
      <c r="O718" s="253"/>
      <c r="P718" s="253"/>
      <c r="Q718" s="253"/>
      <c r="R718" s="253"/>
      <c r="S718" s="253"/>
      <c r="T718" s="253"/>
      <c r="U718" s="253" t="s">
        <v>909</v>
      </c>
      <c r="V718" s="253"/>
      <c r="W718" s="253"/>
      <c r="X718" s="253"/>
      <c r="Y718" s="253"/>
      <c r="Z718" s="253"/>
      <c r="AA718" s="253"/>
      <c r="AB718" s="253"/>
      <c r="AC718" s="253" t="s">
        <v>393</v>
      </c>
      <c r="AD718" s="253"/>
      <c r="AE718" s="253"/>
      <c r="AF718" s="253"/>
      <c r="AG718" s="253"/>
      <c r="AH718" s="253"/>
      <c r="AI718" s="253"/>
      <c r="AJ718" s="253"/>
      <c r="AK718" s="253"/>
      <c r="AL718" s="253"/>
      <c r="AM718" s="253"/>
      <c r="AN718" s="253"/>
      <c r="AO718" s="253"/>
      <c r="AP718" s="253"/>
      <c r="AQ718" s="253"/>
      <c r="AR718" s="253"/>
      <c r="AS718" s="253"/>
      <c r="AT718" s="253"/>
      <c r="AU718" s="253"/>
      <c r="AV718" s="253"/>
      <c r="AW718" s="253"/>
      <c r="AX718" s="253"/>
      <c r="AY718" s="253"/>
      <c r="AZ718" s="253"/>
      <c r="BA718" s="253"/>
      <c r="BB718" s="253"/>
      <c r="BC718" s="253"/>
      <c r="BD718" s="253"/>
      <c r="BE718" s="253"/>
      <c r="BF718" s="253"/>
      <c r="BG718" s="253"/>
      <c r="BH718" s="253"/>
      <c r="BI718" s="253"/>
      <c r="BJ718" s="253"/>
      <c r="BK718" s="253"/>
      <c r="BL718" s="253"/>
      <c r="BM718" s="253"/>
      <c r="BN718" s="253"/>
      <c r="BO718" s="253"/>
      <c r="BP718" s="253"/>
      <c r="BQ718" s="253"/>
      <c r="BR718" s="253"/>
      <c r="BS718" s="253"/>
      <c r="BT718" s="253"/>
      <c r="BU718" s="253"/>
      <c r="BV718" s="253"/>
      <c r="BW718" s="253"/>
      <c r="BX718" s="253"/>
      <c r="BY718" s="253"/>
      <c r="BZ718" s="253"/>
      <c r="CA718" s="253"/>
      <c r="CB718" s="253"/>
      <c r="CC718" s="253"/>
      <c r="CD718" s="253"/>
      <c r="CE718" s="253"/>
      <c r="CF718" s="253"/>
      <c r="CG718" s="253"/>
      <c r="CH718" s="253"/>
      <c r="CI718" s="253"/>
      <c r="CJ718" s="253"/>
      <c r="CK718" s="253"/>
      <c r="CL718" s="253"/>
      <c r="CM718" s="253"/>
      <c r="CN718" s="253"/>
      <c r="CO718" s="253"/>
      <c r="CP718" s="253"/>
      <c r="CQ718" s="253"/>
      <c r="CR718" s="253"/>
      <c r="CS718" s="253"/>
      <c r="CT718" s="253"/>
      <c r="CU718" s="253"/>
      <c r="CV718" s="253"/>
      <c r="CW718" s="253"/>
      <c r="CX718" s="253"/>
      <c r="CY718" s="253"/>
      <c r="CZ718" s="253"/>
      <c r="DA718" s="253"/>
      <c r="DB718" s="253"/>
      <c r="DC718" s="253"/>
      <c r="DD718" s="253"/>
      <c r="DE718" s="253"/>
      <c r="DF718" s="253"/>
      <c r="DG718" s="253"/>
      <c r="DH718" s="253"/>
      <c r="DI718" s="253"/>
      <c r="DJ718" s="253"/>
      <c r="DK718" s="253"/>
      <c r="DL718" s="253"/>
      <c r="DM718" s="253"/>
      <c r="DN718" s="253"/>
      <c r="DO718" s="253"/>
      <c r="DP718" s="253"/>
      <c r="DQ718" s="253"/>
      <c r="DR718" s="253"/>
      <c r="DS718" s="253"/>
      <c r="DT718" s="253"/>
      <c r="DU718" s="253"/>
      <c r="DV718" s="253"/>
      <c r="DW718" s="253"/>
      <c r="DX718" s="253"/>
      <c r="DY718" s="253"/>
      <c r="DZ718" s="253"/>
      <c r="EA718" s="253"/>
      <c r="EB718" s="253"/>
      <c r="EC718" s="253"/>
      <c r="ED718" s="253"/>
      <c r="EE718" s="253"/>
      <c r="EF718" s="253"/>
      <c r="EG718" s="253"/>
      <c r="EH718" s="253"/>
      <c r="EI718" s="253"/>
      <c r="EJ718" s="253"/>
      <c r="EK718" s="253"/>
      <c r="EL718" s="253"/>
      <c r="EM718" s="253"/>
      <c r="EN718" s="253"/>
      <c r="EO718" s="253"/>
      <c r="EP718" s="253"/>
      <c r="EQ718" s="253"/>
      <c r="ER718" s="253"/>
      <c r="ES718" s="253"/>
      <c r="ET718" s="253"/>
      <c r="EU718" s="253"/>
      <c r="EV718" s="253"/>
      <c r="EW718" s="253"/>
      <c r="EX718" s="253"/>
      <c r="EY718" s="253"/>
      <c r="EZ718" s="253"/>
      <c r="FA718" s="253"/>
      <c r="FB718" s="253"/>
      <c r="FC718" s="253"/>
      <c r="FD718" s="253"/>
      <c r="FE718" s="253"/>
      <c r="FF718" s="253"/>
      <c r="FG718" s="253"/>
      <c r="FH718" s="253"/>
      <c r="FI718" s="253"/>
      <c r="FJ718" s="253"/>
      <c r="FK718" s="253"/>
      <c r="FL718" s="253"/>
      <c r="FM718" s="253"/>
      <c r="FN718" s="253"/>
      <c r="FO718" s="253"/>
      <c r="FP718" s="253"/>
      <c r="FQ718" s="253"/>
      <c r="FR718" s="253"/>
      <c r="FS718" s="253"/>
      <c r="FT718" s="253"/>
      <c r="FU718" s="253"/>
      <c r="FV718" s="253"/>
      <c r="FW718" s="253"/>
      <c r="FX718" s="253"/>
      <c r="FY718" s="253"/>
      <c r="FZ718" s="253"/>
      <c r="GA718" s="253"/>
      <c r="GB718" s="253"/>
      <c r="GC718" s="253"/>
      <c r="GD718" s="253"/>
      <c r="GE718" s="253"/>
      <c r="GF718" s="253"/>
      <c r="GG718" s="253"/>
      <c r="GH718" s="253"/>
      <c r="GI718" s="253"/>
      <c r="GJ718" s="253"/>
      <c r="GK718" s="253"/>
      <c r="GL718" s="253"/>
      <c r="GM718" s="253"/>
      <c r="GN718" s="253"/>
      <c r="GO718" s="253"/>
      <c r="GP718" s="253"/>
      <c r="GQ718" s="253"/>
      <c r="GR718" s="253"/>
      <c r="GS718" s="253"/>
      <c r="GT718" s="253"/>
      <c r="GU718" s="253"/>
      <c r="GV718" s="253"/>
      <c r="GW718" s="253"/>
      <c r="GX718" s="253"/>
      <c r="GY718" s="253"/>
      <c r="GZ718" s="253"/>
      <c r="HA718" s="253"/>
      <c r="HB718" s="253"/>
      <c r="HC718" s="253"/>
      <c r="HD718" s="253"/>
      <c r="HE718" s="253"/>
      <c r="HF718" s="253"/>
    </row>
    <row r="719" spans="1:214" s="312" customFormat="1" ht="15" customHeight="1" x14ac:dyDescent="0.25">
      <c r="A719" s="252"/>
      <c r="B719" s="253"/>
      <c r="C719" s="253"/>
      <c r="D719" s="253"/>
      <c r="E719" s="253"/>
      <c r="F719" s="253"/>
      <c r="G719" s="253"/>
      <c r="H719" s="253"/>
      <c r="I719" s="253"/>
      <c r="J719" s="253"/>
      <c r="K719" s="253"/>
      <c r="L719" s="253"/>
      <c r="M719" s="253"/>
      <c r="N719" s="253"/>
      <c r="O719" s="253"/>
      <c r="P719" s="253"/>
      <c r="Q719" s="253"/>
      <c r="R719" s="253"/>
      <c r="S719" s="253"/>
      <c r="T719" s="253"/>
      <c r="U719" s="253" t="s">
        <v>910</v>
      </c>
      <c r="V719" s="253"/>
      <c r="W719" s="253"/>
      <c r="X719" s="253"/>
      <c r="Y719" s="253"/>
      <c r="Z719" s="253"/>
      <c r="AA719" s="253"/>
      <c r="AB719" s="253"/>
      <c r="AC719" s="253" t="s">
        <v>320</v>
      </c>
      <c r="AD719" s="253"/>
      <c r="AE719" s="253"/>
      <c r="AF719" s="253"/>
      <c r="AG719" s="253"/>
      <c r="AH719" s="253"/>
      <c r="AI719" s="253"/>
      <c r="AJ719" s="253"/>
      <c r="AK719" s="253"/>
      <c r="AL719" s="253"/>
      <c r="AM719" s="253"/>
      <c r="AN719" s="253"/>
      <c r="AO719" s="253"/>
      <c r="AP719" s="253"/>
      <c r="AQ719" s="253"/>
      <c r="AR719" s="253"/>
      <c r="AS719" s="253"/>
      <c r="AT719" s="253"/>
      <c r="AU719" s="253"/>
      <c r="AV719" s="253"/>
      <c r="AW719" s="253"/>
      <c r="AX719" s="253"/>
      <c r="AY719" s="253"/>
      <c r="AZ719" s="253"/>
      <c r="BA719" s="253"/>
      <c r="BB719" s="253"/>
      <c r="BC719" s="253"/>
      <c r="BD719" s="253"/>
      <c r="BE719" s="253"/>
      <c r="BF719" s="253"/>
      <c r="BG719" s="253"/>
      <c r="BH719" s="253"/>
      <c r="BI719" s="253"/>
      <c r="BJ719" s="253"/>
      <c r="BK719" s="253"/>
      <c r="BL719" s="253"/>
      <c r="BM719" s="253"/>
      <c r="BN719" s="253"/>
      <c r="BO719" s="253"/>
      <c r="BP719" s="253"/>
      <c r="BQ719" s="253"/>
      <c r="BR719" s="253"/>
      <c r="BS719" s="253"/>
      <c r="BT719" s="253"/>
      <c r="BU719" s="253"/>
      <c r="BV719" s="253"/>
      <c r="BW719" s="253"/>
      <c r="BX719" s="253"/>
      <c r="BY719" s="253"/>
      <c r="BZ719" s="253"/>
      <c r="CA719" s="253"/>
      <c r="CB719" s="253"/>
      <c r="CC719" s="253"/>
      <c r="CD719" s="253"/>
      <c r="CE719" s="253"/>
      <c r="CF719" s="253"/>
      <c r="CG719" s="253"/>
      <c r="CH719" s="253"/>
      <c r="CI719" s="253"/>
      <c r="CJ719" s="253"/>
      <c r="CK719" s="253"/>
      <c r="CL719" s="253"/>
      <c r="CM719" s="253"/>
      <c r="CN719" s="253"/>
      <c r="CO719" s="253"/>
      <c r="CP719" s="253"/>
      <c r="CQ719" s="253"/>
      <c r="CR719" s="253"/>
      <c r="CS719" s="253"/>
      <c r="CT719" s="253"/>
      <c r="CU719" s="253"/>
      <c r="CV719" s="253"/>
      <c r="CW719" s="253"/>
      <c r="CX719" s="253"/>
      <c r="CY719" s="253"/>
      <c r="CZ719" s="253"/>
      <c r="DA719" s="253"/>
      <c r="DB719" s="253"/>
      <c r="DC719" s="253"/>
      <c r="DD719" s="253"/>
      <c r="DE719" s="253"/>
      <c r="DF719" s="253"/>
      <c r="DG719" s="253"/>
      <c r="DH719" s="253"/>
      <c r="DI719" s="253"/>
      <c r="DJ719" s="253"/>
      <c r="DK719" s="253"/>
      <c r="DL719" s="253"/>
      <c r="DM719" s="253"/>
      <c r="DN719" s="253"/>
      <c r="DO719" s="253"/>
      <c r="DP719" s="253"/>
      <c r="DQ719" s="253"/>
      <c r="DR719" s="253"/>
      <c r="DS719" s="253"/>
      <c r="DT719" s="253"/>
      <c r="DU719" s="253"/>
      <c r="DV719" s="253"/>
      <c r="DW719" s="253"/>
      <c r="DX719" s="253"/>
      <c r="DY719" s="253"/>
      <c r="DZ719" s="253"/>
      <c r="EA719" s="253"/>
      <c r="EB719" s="253"/>
      <c r="EC719" s="253"/>
      <c r="ED719" s="253"/>
      <c r="EE719" s="253"/>
      <c r="EF719" s="253"/>
      <c r="EG719" s="253"/>
      <c r="EH719" s="253"/>
      <c r="EI719" s="253"/>
      <c r="EJ719" s="253"/>
      <c r="EK719" s="253"/>
      <c r="EL719" s="253"/>
      <c r="EM719" s="253"/>
      <c r="EN719" s="253"/>
      <c r="EO719" s="253"/>
      <c r="EP719" s="253"/>
      <c r="EQ719" s="253"/>
      <c r="ER719" s="253"/>
      <c r="ES719" s="253"/>
      <c r="ET719" s="253"/>
      <c r="EU719" s="253"/>
      <c r="EV719" s="253"/>
      <c r="EW719" s="253"/>
      <c r="EX719" s="253"/>
      <c r="EY719" s="253"/>
      <c r="EZ719" s="253"/>
      <c r="FA719" s="253"/>
      <c r="FB719" s="253"/>
      <c r="FC719" s="253"/>
      <c r="FD719" s="253"/>
      <c r="FE719" s="253"/>
      <c r="FF719" s="253"/>
      <c r="FG719" s="253"/>
      <c r="FH719" s="253"/>
      <c r="FI719" s="253"/>
      <c r="FJ719" s="253"/>
      <c r="FK719" s="253"/>
      <c r="FL719" s="253"/>
      <c r="FM719" s="253"/>
      <c r="FN719" s="253"/>
      <c r="FO719" s="253"/>
      <c r="FP719" s="253"/>
      <c r="FQ719" s="253"/>
      <c r="FR719" s="253"/>
      <c r="FS719" s="253"/>
      <c r="FT719" s="253"/>
      <c r="FU719" s="253"/>
      <c r="FV719" s="253"/>
      <c r="FW719" s="253"/>
      <c r="FX719" s="253"/>
      <c r="FY719" s="253"/>
      <c r="FZ719" s="253"/>
      <c r="GA719" s="253"/>
      <c r="GB719" s="253"/>
      <c r="GC719" s="253"/>
      <c r="GD719" s="253"/>
      <c r="GE719" s="253"/>
      <c r="GF719" s="253"/>
      <c r="GG719" s="253"/>
      <c r="GH719" s="253"/>
      <c r="GI719" s="253"/>
      <c r="GJ719" s="253"/>
      <c r="GK719" s="253"/>
      <c r="GL719" s="253"/>
      <c r="GM719" s="253"/>
      <c r="GN719" s="253"/>
      <c r="GO719" s="253"/>
      <c r="GP719" s="253"/>
      <c r="GQ719" s="253"/>
      <c r="GR719" s="253"/>
      <c r="GS719" s="253"/>
      <c r="GT719" s="253"/>
      <c r="GU719" s="253"/>
      <c r="GV719" s="253"/>
      <c r="GW719" s="253"/>
      <c r="GX719" s="253"/>
      <c r="GY719" s="253"/>
      <c r="GZ719" s="253"/>
      <c r="HA719" s="253"/>
      <c r="HB719" s="253"/>
      <c r="HC719" s="253"/>
      <c r="HD719" s="253"/>
      <c r="HE719" s="253"/>
      <c r="HF719" s="253"/>
    </row>
    <row r="720" spans="1:214" s="312" customFormat="1" ht="15" customHeight="1" x14ac:dyDescent="0.25">
      <c r="A720" s="252"/>
      <c r="B720" s="253"/>
      <c r="C720" s="253"/>
      <c r="D720" s="253"/>
      <c r="E720" s="253"/>
      <c r="F720" s="253"/>
      <c r="G720" s="253"/>
      <c r="H720" s="253"/>
      <c r="I720" s="253"/>
      <c r="J720" s="253"/>
      <c r="K720" s="253"/>
      <c r="L720" s="253"/>
      <c r="M720" s="253"/>
      <c r="N720" s="253"/>
      <c r="O720" s="253"/>
      <c r="P720" s="253"/>
      <c r="Q720" s="253"/>
      <c r="R720" s="253"/>
      <c r="S720" s="253"/>
      <c r="T720" s="253"/>
      <c r="U720" s="253" t="s">
        <v>911</v>
      </c>
      <c r="V720" s="253"/>
      <c r="W720" s="253"/>
      <c r="X720" s="253"/>
      <c r="Y720" s="253"/>
      <c r="Z720" s="253"/>
      <c r="AA720" s="253"/>
      <c r="AB720" s="253"/>
      <c r="AC720" s="253" t="s">
        <v>318</v>
      </c>
      <c r="AD720" s="253"/>
      <c r="AE720" s="253"/>
      <c r="AF720" s="253"/>
      <c r="AG720" s="253"/>
      <c r="AH720" s="253"/>
      <c r="AI720" s="253"/>
      <c r="AJ720" s="253"/>
      <c r="AK720" s="253"/>
      <c r="AL720" s="253"/>
      <c r="AM720" s="253"/>
      <c r="AN720" s="253"/>
      <c r="AO720" s="253"/>
      <c r="AP720" s="253"/>
      <c r="AQ720" s="253"/>
      <c r="AR720" s="253"/>
      <c r="AS720" s="253"/>
      <c r="AT720" s="253"/>
      <c r="AU720" s="253"/>
      <c r="AV720" s="253"/>
      <c r="AW720" s="253"/>
      <c r="AX720" s="253"/>
      <c r="AY720" s="253"/>
      <c r="AZ720" s="253"/>
      <c r="BA720" s="253"/>
      <c r="BB720" s="253"/>
      <c r="BC720" s="253"/>
      <c r="BD720" s="253"/>
      <c r="BE720" s="253"/>
      <c r="BF720" s="253"/>
      <c r="BG720" s="253"/>
      <c r="BH720" s="253"/>
      <c r="BI720" s="253"/>
      <c r="BJ720" s="253"/>
      <c r="BK720" s="253"/>
      <c r="BL720" s="253"/>
      <c r="BM720" s="253"/>
      <c r="BN720" s="253"/>
      <c r="BO720" s="253"/>
      <c r="BP720" s="253"/>
      <c r="BQ720" s="253"/>
      <c r="BR720" s="253"/>
      <c r="BS720" s="253"/>
      <c r="BT720" s="253"/>
      <c r="BU720" s="253"/>
      <c r="BV720" s="253"/>
      <c r="BW720" s="253"/>
      <c r="BX720" s="253"/>
      <c r="BY720" s="253"/>
      <c r="BZ720" s="253"/>
      <c r="CA720" s="253"/>
      <c r="CB720" s="253"/>
      <c r="CC720" s="253"/>
      <c r="CD720" s="253"/>
      <c r="CE720" s="253"/>
      <c r="CF720" s="253"/>
      <c r="CG720" s="253"/>
      <c r="CH720" s="253"/>
      <c r="CI720" s="253"/>
      <c r="CJ720" s="253"/>
      <c r="CK720" s="253"/>
      <c r="CL720" s="253"/>
      <c r="CM720" s="253"/>
      <c r="CN720" s="253"/>
      <c r="CO720" s="253"/>
      <c r="CP720" s="253"/>
      <c r="CQ720" s="253"/>
      <c r="CR720" s="253"/>
      <c r="CS720" s="253"/>
      <c r="CT720" s="253"/>
      <c r="CU720" s="253"/>
      <c r="CV720" s="253"/>
      <c r="CW720" s="253"/>
      <c r="CX720" s="253"/>
      <c r="CY720" s="253"/>
      <c r="CZ720" s="253"/>
      <c r="DA720" s="253"/>
      <c r="DB720" s="253"/>
      <c r="DC720" s="253"/>
      <c r="DD720" s="253"/>
      <c r="DE720" s="253"/>
      <c r="DF720" s="253"/>
      <c r="DG720" s="253"/>
      <c r="DH720" s="253"/>
      <c r="DI720" s="253"/>
      <c r="DJ720" s="253"/>
      <c r="DK720" s="253"/>
      <c r="DL720" s="253"/>
      <c r="DM720" s="253"/>
      <c r="DN720" s="253"/>
      <c r="DO720" s="253"/>
      <c r="DP720" s="253"/>
      <c r="DQ720" s="253"/>
      <c r="DR720" s="253"/>
      <c r="DS720" s="253"/>
      <c r="DT720" s="253"/>
      <c r="DU720" s="253"/>
      <c r="DV720" s="253"/>
      <c r="DW720" s="253"/>
      <c r="DX720" s="253"/>
      <c r="DY720" s="253"/>
      <c r="DZ720" s="253"/>
      <c r="EA720" s="253"/>
      <c r="EB720" s="253"/>
      <c r="EC720" s="253"/>
      <c r="ED720" s="253"/>
      <c r="EE720" s="253"/>
      <c r="EF720" s="253"/>
      <c r="EG720" s="253"/>
      <c r="EH720" s="253"/>
      <c r="EI720" s="253"/>
      <c r="EJ720" s="253"/>
      <c r="EK720" s="253"/>
      <c r="EL720" s="253"/>
      <c r="EM720" s="253"/>
      <c r="EN720" s="253"/>
      <c r="EO720" s="253"/>
      <c r="EP720" s="253"/>
      <c r="EQ720" s="253"/>
      <c r="ER720" s="253"/>
      <c r="ES720" s="253"/>
      <c r="ET720" s="253"/>
      <c r="EU720" s="253"/>
      <c r="EV720" s="253"/>
      <c r="EW720" s="253"/>
      <c r="EX720" s="253"/>
      <c r="EY720" s="253"/>
      <c r="EZ720" s="253"/>
      <c r="FA720" s="253"/>
      <c r="FB720" s="253"/>
      <c r="FC720" s="253"/>
      <c r="FD720" s="253"/>
      <c r="FE720" s="253"/>
      <c r="FF720" s="253"/>
      <c r="FG720" s="253"/>
      <c r="FH720" s="253"/>
      <c r="FI720" s="253"/>
      <c r="FJ720" s="253"/>
      <c r="FK720" s="253"/>
      <c r="FL720" s="253"/>
      <c r="FM720" s="253"/>
      <c r="FN720" s="253"/>
      <c r="FO720" s="253"/>
      <c r="FP720" s="253"/>
      <c r="FQ720" s="253"/>
      <c r="FR720" s="253"/>
      <c r="FS720" s="253"/>
      <c r="FT720" s="253"/>
      <c r="FU720" s="253"/>
      <c r="FV720" s="253"/>
      <c r="FW720" s="253"/>
      <c r="FX720" s="253"/>
      <c r="FY720" s="253"/>
      <c r="FZ720" s="253"/>
      <c r="GA720" s="253"/>
      <c r="GB720" s="253"/>
      <c r="GC720" s="253"/>
      <c r="GD720" s="253"/>
      <c r="GE720" s="253"/>
      <c r="GF720" s="253"/>
      <c r="GG720" s="253"/>
      <c r="GH720" s="253"/>
      <c r="GI720" s="253"/>
      <c r="GJ720" s="253"/>
      <c r="GK720" s="253"/>
      <c r="GL720" s="253"/>
      <c r="GM720" s="253"/>
      <c r="GN720" s="253"/>
      <c r="GO720" s="253"/>
      <c r="GP720" s="253"/>
      <c r="GQ720" s="253"/>
      <c r="GR720" s="253"/>
      <c r="GS720" s="253"/>
      <c r="GT720" s="253"/>
      <c r="GU720" s="253"/>
      <c r="GV720" s="253"/>
      <c r="GW720" s="253"/>
      <c r="GX720" s="253"/>
      <c r="GY720" s="253"/>
      <c r="GZ720" s="253"/>
      <c r="HA720" s="253"/>
      <c r="HB720" s="253"/>
      <c r="HC720" s="253"/>
      <c r="HD720" s="253"/>
      <c r="HE720" s="253"/>
      <c r="HF720" s="253"/>
    </row>
    <row r="721" spans="1:214" s="312" customFormat="1" ht="15" customHeight="1" x14ac:dyDescent="0.25">
      <c r="A721" s="252"/>
      <c r="B721" s="253"/>
      <c r="C721" s="253"/>
      <c r="D721" s="253"/>
      <c r="E721" s="253"/>
      <c r="F721" s="253"/>
      <c r="G721" s="253"/>
      <c r="H721" s="253"/>
      <c r="I721" s="253"/>
      <c r="J721" s="253"/>
      <c r="K721" s="253"/>
      <c r="L721" s="253"/>
      <c r="M721" s="253"/>
      <c r="N721" s="253"/>
      <c r="O721" s="253"/>
      <c r="P721" s="253"/>
      <c r="Q721" s="253"/>
      <c r="R721" s="253"/>
      <c r="S721" s="253"/>
      <c r="T721" s="253"/>
      <c r="U721" s="253" t="s">
        <v>912</v>
      </c>
      <c r="V721" s="253"/>
      <c r="W721" s="253"/>
      <c r="X721" s="253"/>
      <c r="Y721" s="253"/>
      <c r="Z721" s="253"/>
      <c r="AA721" s="253"/>
      <c r="AB721" s="253"/>
      <c r="AC721" s="253" t="s">
        <v>318</v>
      </c>
      <c r="AD721" s="253"/>
      <c r="AE721" s="253"/>
      <c r="AF721" s="253"/>
      <c r="AG721" s="253"/>
      <c r="AH721" s="253"/>
      <c r="AI721" s="253"/>
      <c r="AJ721" s="253"/>
      <c r="AK721" s="253"/>
      <c r="AL721" s="253"/>
      <c r="AM721" s="253"/>
      <c r="AN721" s="253"/>
      <c r="AO721" s="253"/>
      <c r="AP721" s="253"/>
      <c r="AQ721" s="253"/>
      <c r="AR721" s="253"/>
      <c r="AS721" s="253"/>
      <c r="AT721" s="253"/>
      <c r="AU721" s="253"/>
      <c r="AV721" s="253"/>
      <c r="AW721" s="253"/>
      <c r="AX721" s="253"/>
      <c r="AY721" s="253"/>
      <c r="AZ721" s="253"/>
      <c r="BA721" s="253"/>
      <c r="BB721" s="253"/>
      <c r="BC721" s="253"/>
      <c r="BD721" s="253"/>
      <c r="BE721" s="253"/>
      <c r="BF721" s="253"/>
      <c r="BG721" s="253"/>
      <c r="BH721" s="253"/>
      <c r="BI721" s="253"/>
      <c r="BJ721" s="253"/>
      <c r="BK721" s="253"/>
      <c r="BL721" s="253"/>
      <c r="BM721" s="253"/>
      <c r="BN721" s="253"/>
      <c r="BO721" s="253"/>
      <c r="BP721" s="253"/>
      <c r="BQ721" s="253"/>
      <c r="BR721" s="253"/>
      <c r="BS721" s="253"/>
      <c r="BT721" s="253"/>
      <c r="BU721" s="253"/>
      <c r="BV721" s="253"/>
      <c r="BW721" s="253"/>
      <c r="BX721" s="253"/>
      <c r="BY721" s="253"/>
      <c r="BZ721" s="253"/>
      <c r="CA721" s="253"/>
      <c r="CB721" s="253"/>
      <c r="CC721" s="253"/>
      <c r="CD721" s="253"/>
      <c r="CE721" s="253"/>
      <c r="CF721" s="253"/>
      <c r="CG721" s="253"/>
      <c r="CH721" s="253"/>
      <c r="CI721" s="253"/>
      <c r="CJ721" s="253"/>
      <c r="CK721" s="253"/>
      <c r="CL721" s="253"/>
      <c r="CM721" s="253"/>
      <c r="CN721" s="253"/>
      <c r="CO721" s="253"/>
      <c r="CP721" s="253"/>
      <c r="CQ721" s="253"/>
      <c r="CR721" s="253"/>
      <c r="CS721" s="253"/>
      <c r="CT721" s="253"/>
      <c r="CU721" s="253"/>
      <c r="CV721" s="253"/>
      <c r="CW721" s="253"/>
      <c r="CX721" s="253"/>
      <c r="CY721" s="253"/>
      <c r="CZ721" s="253"/>
      <c r="DA721" s="253"/>
      <c r="DB721" s="253"/>
      <c r="DC721" s="253"/>
      <c r="DD721" s="253"/>
      <c r="DE721" s="253"/>
      <c r="DF721" s="253"/>
      <c r="DG721" s="253"/>
      <c r="DH721" s="253"/>
      <c r="DI721" s="253"/>
      <c r="DJ721" s="253"/>
      <c r="DK721" s="253"/>
      <c r="DL721" s="253"/>
      <c r="DM721" s="253"/>
      <c r="DN721" s="253"/>
      <c r="DO721" s="253"/>
      <c r="DP721" s="253"/>
      <c r="DQ721" s="253"/>
      <c r="DR721" s="253"/>
      <c r="DS721" s="253"/>
      <c r="DT721" s="253"/>
      <c r="DU721" s="253"/>
      <c r="DV721" s="253"/>
      <c r="DW721" s="253"/>
      <c r="DX721" s="253"/>
      <c r="DY721" s="253"/>
      <c r="DZ721" s="253"/>
      <c r="EA721" s="253"/>
      <c r="EB721" s="253"/>
      <c r="EC721" s="253"/>
      <c r="ED721" s="253"/>
      <c r="EE721" s="253"/>
      <c r="EF721" s="253"/>
      <c r="EG721" s="253"/>
      <c r="EH721" s="253"/>
      <c r="EI721" s="253"/>
      <c r="EJ721" s="253"/>
      <c r="EK721" s="253"/>
      <c r="EL721" s="253"/>
      <c r="EM721" s="253"/>
      <c r="EN721" s="253"/>
      <c r="EO721" s="253"/>
      <c r="EP721" s="253"/>
      <c r="EQ721" s="253"/>
      <c r="ER721" s="253"/>
      <c r="ES721" s="253"/>
      <c r="ET721" s="253"/>
      <c r="EU721" s="253"/>
      <c r="EV721" s="253"/>
      <c r="EW721" s="253"/>
      <c r="EX721" s="253"/>
      <c r="EY721" s="253"/>
      <c r="EZ721" s="253"/>
      <c r="FA721" s="253"/>
      <c r="FB721" s="253"/>
      <c r="FC721" s="253"/>
      <c r="FD721" s="253"/>
      <c r="FE721" s="253"/>
      <c r="FF721" s="253"/>
      <c r="FG721" s="253"/>
      <c r="FH721" s="253"/>
      <c r="FI721" s="253"/>
      <c r="FJ721" s="253"/>
      <c r="FK721" s="253"/>
      <c r="FL721" s="253"/>
      <c r="FM721" s="253"/>
      <c r="FN721" s="253"/>
      <c r="FO721" s="253"/>
      <c r="FP721" s="253"/>
      <c r="FQ721" s="253"/>
      <c r="FR721" s="253"/>
      <c r="FS721" s="253"/>
      <c r="FT721" s="253"/>
      <c r="FU721" s="253"/>
      <c r="FV721" s="253"/>
      <c r="FW721" s="253"/>
      <c r="FX721" s="253"/>
      <c r="FY721" s="253"/>
      <c r="FZ721" s="253"/>
      <c r="GA721" s="253"/>
      <c r="GB721" s="253"/>
      <c r="GC721" s="253"/>
      <c r="GD721" s="253"/>
      <c r="GE721" s="253"/>
      <c r="GF721" s="253"/>
      <c r="GG721" s="253"/>
      <c r="GH721" s="253"/>
      <c r="GI721" s="253"/>
      <c r="GJ721" s="253"/>
      <c r="GK721" s="253"/>
      <c r="GL721" s="253"/>
      <c r="GM721" s="253"/>
      <c r="GN721" s="253"/>
      <c r="GO721" s="253"/>
      <c r="GP721" s="253"/>
      <c r="GQ721" s="253"/>
      <c r="GR721" s="253"/>
      <c r="GS721" s="253"/>
      <c r="GT721" s="253"/>
      <c r="GU721" s="253"/>
      <c r="GV721" s="253"/>
      <c r="GW721" s="253"/>
      <c r="GX721" s="253"/>
      <c r="GY721" s="253"/>
      <c r="GZ721" s="253"/>
      <c r="HA721" s="253"/>
      <c r="HB721" s="253"/>
      <c r="HC721" s="253"/>
      <c r="HD721" s="253"/>
      <c r="HE721" s="253"/>
      <c r="HF721" s="253"/>
    </row>
    <row r="722" spans="1:214" s="312" customFormat="1" ht="15" customHeight="1" x14ac:dyDescent="0.25">
      <c r="A722" s="252"/>
      <c r="B722" s="253"/>
      <c r="C722" s="253"/>
      <c r="D722" s="253"/>
      <c r="E722" s="253"/>
      <c r="F722" s="253"/>
      <c r="G722" s="253"/>
      <c r="H722" s="253"/>
      <c r="I722" s="253"/>
      <c r="J722" s="253"/>
      <c r="K722" s="253"/>
      <c r="L722" s="253"/>
      <c r="M722" s="253"/>
      <c r="N722" s="253"/>
      <c r="O722" s="253"/>
      <c r="P722" s="253"/>
      <c r="Q722" s="253"/>
      <c r="R722" s="253"/>
      <c r="S722" s="253"/>
      <c r="T722" s="253"/>
      <c r="U722" s="253" t="s">
        <v>913</v>
      </c>
      <c r="V722" s="253"/>
      <c r="W722" s="253"/>
      <c r="X722" s="253"/>
      <c r="Y722" s="253"/>
      <c r="Z722" s="253"/>
      <c r="AA722" s="253"/>
      <c r="AB722" s="253"/>
      <c r="AC722" s="253" t="s">
        <v>316</v>
      </c>
      <c r="AD722" s="253"/>
      <c r="AE722" s="253"/>
      <c r="AF722" s="253"/>
      <c r="AG722" s="253"/>
      <c r="AH722" s="253"/>
      <c r="AI722" s="253"/>
      <c r="AJ722" s="253"/>
      <c r="AK722" s="253"/>
      <c r="AL722" s="253"/>
      <c r="AM722" s="253"/>
      <c r="AN722" s="253"/>
      <c r="AO722" s="253"/>
      <c r="AP722" s="253"/>
      <c r="AQ722" s="253"/>
      <c r="AR722" s="253"/>
      <c r="AS722" s="253"/>
      <c r="AT722" s="253"/>
      <c r="AU722" s="253"/>
      <c r="AV722" s="253"/>
      <c r="AW722" s="253"/>
      <c r="AX722" s="253"/>
      <c r="AY722" s="253"/>
      <c r="AZ722" s="253"/>
      <c r="BA722" s="253"/>
      <c r="BB722" s="253"/>
      <c r="BC722" s="253"/>
      <c r="BD722" s="253"/>
      <c r="BE722" s="253"/>
      <c r="BF722" s="253"/>
      <c r="BG722" s="253"/>
      <c r="BH722" s="253"/>
      <c r="BI722" s="253"/>
      <c r="BJ722" s="253"/>
      <c r="BK722" s="253"/>
      <c r="BL722" s="253"/>
      <c r="BM722" s="253"/>
      <c r="BN722" s="253"/>
      <c r="BO722" s="253"/>
      <c r="BP722" s="253"/>
      <c r="BQ722" s="253"/>
      <c r="BR722" s="253"/>
      <c r="BS722" s="253"/>
      <c r="BT722" s="253"/>
      <c r="BU722" s="253"/>
      <c r="BV722" s="253"/>
      <c r="BW722" s="253"/>
      <c r="BX722" s="253"/>
      <c r="BY722" s="253"/>
      <c r="BZ722" s="253"/>
      <c r="CA722" s="253"/>
      <c r="CB722" s="253"/>
      <c r="CC722" s="253"/>
      <c r="CD722" s="253"/>
      <c r="CE722" s="253"/>
      <c r="CF722" s="253"/>
      <c r="CG722" s="253"/>
      <c r="CH722" s="253"/>
      <c r="CI722" s="253"/>
      <c r="CJ722" s="253"/>
      <c r="CK722" s="253"/>
      <c r="CL722" s="253"/>
      <c r="CM722" s="253"/>
      <c r="CN722" s="253"/>
      <c r="CO722" s="253"/>
      <c r="CP722" s="253"/>
      <c r="CQ722" s="253"/>
      <c r="CR722" s="253"/>
      <c r="CS722" s="253"/>
      <c r="CT722" s="253"/>
      <c r="CU722" s="253"/>
      <c r="CV722" s="253"/>
      <c r="CW722" s="253"/>
      <c r="CX722" s="253"/>
      <c r="CY722" s="253"/>
      <c r="CZ722" s="253"/>
      <c r="DA722" s="253"/>
      <c r="DB722" s="253"/>
      <c r="DC722" s="253"/>
      <c r="DD722" s="253"/>
      <c r="DE722" s="253"/>
      <c r="DF722" s="253"/>
      <c r="DG722" s="253"/>
      <c r="DH722" s="253"/>
      <c r="DI722" s="253"/>
      <c r="DJ722" s="253"/>
      <c r="DK722" s="253"/>
      <c r="DL722" s="253"/>
      <c r="DM722" s="253"/>
      <c r="DN722" s="253"/>
      <c r="DO722" s="253"/>
      <c r="DP722" s="253"/>
      <c r="DQ722" s="253"/>
      <c r="DR722" s="253"/>
      <c r="DS722" s="253"/>
      <c r="DT722" s="253"/>
      <c r="DU722" s="253"/>
      <c r="DV722" s="253"/>
      <c r="DW722" s="253"/>
      <c r="DX722" s="253"/>
      <c r="DY722" s="253"/>
      <c r="DZ722" s="253"/>
      <c r="EA722" s="253"/>
      <c r="EB722" s="253"/>
      <c r="EC722" s="253"/>
      <c r="ED722" s="253"/>
      <c r="EE722" s="253"/>
      <c r="EF722" s="253"/>
      <c r="EG722" s="253"/>
      <c r="EH722" s="253"/>
      <c r="EI722" s="253"/>
      <c r="EJ722" s="253"/>
      <c r="EK722" s="253"/>
      <c r="EL722" s="253"/>
      <c r="EM722" s="253"/>
      <c r="EN722" s="253"/>
      <c r="EO722" s="253"/>
      <c r="EP722" s="253"/>
      <c r="EQ722" s="253"/>
      <c r="ER722" s="253"/>
      <c r="ES722" s="253"/>
      <c r="ET722" s="253"/>
      <c r="EU722" s="253"/>
      <c r="EV722" s="253"/>
      <c r="EW722" s="253"/>
      <c r="EX722" s="253"/>
      <c r="EY722" s="253"/>
      <c r="EZ722" s="253"/>
      <c r="FA722" s="253"/>
      <c r="FB722" s="253"/>
      <c r="FC722" s="253"/>
      <c r="FD722" s="253"/>
      <c r="FE722" s="253"/>
      <c r="FF722" s="253"/>
      <c r="FG722" s="253"/>
      <c r="FH722" s="253"/>
      <c r="FI722" s="253"/>
      <c r="FJ722" s="253"/>
      <c r="FK722" s="253"/>
      <c r="FL722" s="253"/>
      <c r="FM722" s="253"/>
      <c r="FN722" s="253"/>
      <c r="FO722" s="253"/>
      <c r="FP722" s="253"/>
      <c r="FQ722" s="253"/>
      <c r="FR722" s="253"/>
      <c r="FS722" s="253"/>
      <c r="FT722" s="253"/>
      <c r="FU722" s="253"/>
      <c r="FV722" s="253"/>
      <c r="FW722" s="253"/>
      <c r="FX722" s="253"/>
      <c r="FY722" s="253"/>
      <c r="FZ722" s="253"/>
      <c r="GA722" s="253"/>
      <c r="GB722" s="253"/>
      <c r="GC722" s="253"/>
      <c r="GD722" s="253"/>
      <c r="GE722" s="253"/>
      <c r="GF722" s="253"/>
      <c r="GG722" s="253"/>
      <c r="GH722" s="253"/>
      <c r="GI722" s="253"/>
      <c r="GJ722" s="253"/>
      <c r="GK722" s="253"/>
      <c r="GL722" s="253"/>
      <c r="GM722" s="253"/>
      <c r="GN722" s="253"/>
      <c r="GO722" s="253"/>
      <c r="GP722" s="253"/>
      <c r="GQ722" s="253"/>
      <c r="GR722" s="253"/>
      <c r="GS722" s="253"/>
      <c r="GT722" s="253"/>
      <c r="GU722" s="253"/>
      <c r="GV722" s="253"/>
      <c r="GW722" s="253"/>
      <c r="GX722" s="253"/>
      <c r="GY722" s="253"/>
      <c r="GZ722" s="253"/>
      <c r="HA722" s="253"/>
      <c r="HB722" s="253"/>
      <c r="HC722" s="253"/>
      <c r="HD722" s="253"/>
      <c r="HE722" s="253"/>
      <c r="HF722" s="253"/>
    </row>
    <row r="723" spans="1:214" s="312" customFormat="1" ht="15" customHeight="1" x14ac:dyDescent="0.25">
      <c r="A723" s="252"/>
      <c r="B723" s="253"/>
      <c r="C723" s="253"/>
      <c r="D723" s="253"/>
      <c r="E723" s="253"/>
      <c r="F723" s="253"/>
      <c r="G723" s="253"/>
      <c r="H723" s="253"/>
      <c r="I723" s="253"/>
      <c r="J723" s="253"/>
      <c r="K723" s="253"/>
      <c r="L723" s="253"/>
      <c r="M723" s="253"/>
      <c r="N723" s="253"/>
      <c r="O723" s="253"/>
      <c r="P723" s="253"/>
      <c r="Q723" s="253"/>
      <c r="R723" s="253"/>
      <c r="S723" s="253"/>
      <c r="T723" s="253"/>
      <c r="U723" s="253" t="s">
        <v>914</v>
      </c>
      <c r="V723" s="253"/>
      <c r="W723" s="253"/>
      <c r="X723" s="253"/>
      <c r="Y723" s="253"/>
      <c r="Z723" s="253"/>
      <c r="AA723" s="253"/>
      <c r="AB723" s="253"/>
      <c r="AC723" s="253" t="s">
        <v>332</v>
      </c>
      <c r="AD723" s="253"/>
      <c r="AE723" s="253"/>
      <c r="AF723" s="253"/>
      <c r="AG723" s="253"/>
      <c r="AH723" s="253"/>
      <c r="AI723" s="253"/>
      <c r="AJ723" s="253"/>
      <c r="AK723" s="253"/>
      <c r="AL723" s="253"/>
      <c r="AM723" s="253"/>
      <c r="AN723" s="253"/>
      <c r="AO723" s="253"/>
      <c r="AP723" s="253"/>
      <c r="AQ723" s="253"/>
      <c r="AR723" s="253"/>
      <c r="AS723" s="253"/>
      <c r="AT723" s="253"/>
      <c r="AU723" s="253"/>
      <c r="AV723" s="253"/>
      <c r="AW723" s="253"/>
      <c r="AX723" s="253"/>
      <c r="AY723" s="253"/>
      <c r="AZ723" s="253"/>
      <c r="BA723" s="253"/>
      <c r="BB723" s="253"/>
      <c r="BC723" s="253"/>
      <c r="BD723" s="253"/>
      <c r="BE723" s="253"/>
      <c r="BF723" s="253"/>
      <c r="BG723" s="253"/>
      <c r="BH723" s="253"/>
      <c r="BI723" s="253"/>
      <c r="BJ723" s="253"/>
      <c r="BK723" s="253"/>
      <c r="BL723" s="253"/>
      <c r="BM723" s="253"/>
      <c r="BN723" s="253"/>
      <c r="BO723" s="253"/>
      <c r="BP723" s="253"/>
      <c r="BQ723" s="253"/>
      <c r="BR723" s="253"/>
      <c r="BS723" s="253"/>
      <c r="BT723" s="253"/>
      <c r="BU723" s="253"/>
      <c r="BV723" s="253"/>
      <c r="BW723" s="253"/>
      <c r="BX723" s="253"/>
      <c r="BY723" s="253"/>
      <c r="BZ723" s="253"/>
      <c r="CA723" s="253"/>
      <c r="CB723" s="253"/>
      <c r="CC723" s="253"/>
      <c r="CD723" s="253"/>
      <c r="CE723" s="253"/>
      <c r="CF723" s="253"/>
      <c r="CG723" s="253"/>
      <c r="CH723" s="253"/>
      <c r="CI723" s="253"/>
      <c r="CJ723" s="253"/>
      <c r="CK723" s="253"/>
      <c r="CL723" s="253"/>
      <c r="CM723" s="253"/>
      <c r="CN723" s="253"/>
      <c r="CO723" s="253"/>
      <c r="CP723" s="253"/>
      <c r="CQ723" s="253"/>
      <c r="CR723" s="253"/>
      <c r="CS723" s="253"/>
      <c r="CT723" s="253"/>
      <c r="CU723" s="253"/>
      <c r="CV723" s="253"/>
      <c r="CW723" s="253"/>
      <c r="CX723" s="253"/>
      <c r="CY723" s="253"/>
      <c r="CZ723" s="253"/>
      <c r="DA723" s="253"/>
      <c r="DB723" s="253"/>
      <c r="DC723" s="253"/>
      <c r="DD723" s="253"/>
      <c r="DE723" s="253"/>
      <c r="DF723" s="253"/>
      <c r="DG723" s="253"/>
      <c r="DH723" s="253"/>
      <c r="DI723" s="253"/>
      <c r="DJ723" s="253"/>
      <c r="DK723" s="253"/>
      <c r="DL723" s="253"/>
      <c r="DM723" s="253"/>
      <c r="DN723" s="253"/>
      <c r="DO723" s="253"/>
      <c r="DP723" s="253"/>
      <c r="DQ723" s="253"/>
      <c r="DR723" s="253"/>
      <c r="DS723" s="253"/>
      <c r="DT723" s="253"/>
      <c r="DU723" s="253"/>
      <c r="DV723" s="253"/>
      <c r="DW723" s="253"/>
      <c r="DX723" s="253"/>
      <c r="DY723" s="253"/>
      <c r="DZ723" s="253"/>
      <c r="EA723" s="253"/>
      <c r="EB723" s="253"/>
      <c r="EC723" s="253"/>
      <c r="ED723" s="253"/>
      <c r="EE723" s="253"/>
      <c r="EF723" s="253"/>
      <c r="EG723" s="253"/>
      <c r="EH723" s="253"/>
      <c r="EI723" s="253"/>
      <c r="EJ723" s="253"/>
      <c r="EK723" s="253"/>
      <c r="EL723" s="253"/>
      <c r="EM723" s="253"/>
      <c r="EN723" s="253"/>
      <c r="EO723" s="253"/>
      <c r="EP723" s="253"/>
      <c r="EQ723" s="253"/>
      <c r="ER723" s="253"/>
      <c r="ES723" s="253"/>
      <c r="ET723" s="253"/>
      <c r="EU723" s="253"/>
      <c r="EV723" s="253"/>
      <c r="EW723" s="253"/>
      <c r="EX723" s="253"/>
      <c r="EY723" s="253"/>
      <c r="EZ723" s="253"/>
      <c r="FA723" s="253"/>
      <c r="FB723" s="253"/>
      <c r="FC723" s="253"/>
      <c r="FD723" s="253"/>
      <c r="FE723" s="253"/>
      <c r="FF723" s="253"/>
      <c r="FG723" s="253"/>
      <c r="FH723" s="253"/>
      <c r="FI723" s="253"/>
      <c r="FJ723" s="253"/>
      <c r="FK723" s="253"/>
      <c r="FL723" s="253"/>
      <c r="FM723" s="253"/>
      <c r="FN723" s="253"/>
      <c r="FO723" s="253"/>
      <c r="FP723" s="253"/>
      <c r="FQ723" s="253"/>
      <c r="FR723" s="253"/>
      <c r="FS723" s="253"/>
      <c r="FT723" s="253"/>
      <c r="FU723" s="253"/>
      <c r="FV723" s="253"/>
      <c r="FW723" s="253"/>
      <c r="FX723" s="253"/>
      <c r="FY723" s="253"/>
      <c r="FZ723" s="253"/>
      <c r="GA723" s="253"/>
      <c r="GB723" s="253"/>
      <c r="GC723" s="253"/>
      <c r="GD723" s="253"/>
      <c r="GE723" s="253"/>
      <c r="GF723" s="253"/>
      <c r="GG723" s="253"/>
      <c r="GH723" s="253"/>
      <c r="GI723" s="253"/>
      <c r="GJ723" s="253"/>
      <c r="GK723" s="253"/>
      <c r="GL723" s="253"/>
      <c r="GM723" s="253"/>
      <c r="GN723" s="253"/>
      <c r="GO723" s="253"/>
      <c r="GP723" s="253"/>
      <c r="GQ723" s="253"/>
      <c r="GR723" s="253"/>
      <c r="GS723" s="253"/>
      <c r="GT723" s="253"/>
      <c r="GU723" s="253"/>
      <c r="GV723" s="253"/>
      <c r="GW723" s="253"/>
      <c r="GX723" s="253"/>
      <c r="GY723" s="253"/>
      <c r="GZ723" s="253"/>
      <c r="HA723" s="253"/>
      <c r="HB723" s="253"/>
      <c r="HC723" s="253"/>
      <c r="HD723" s="253"/>
      <c r="HE723" s="253"/>
      <c r="HF723" s="253"/>
    </row>
    <row r="724" spans="1:214" s="312" customFormat="1" ht="15" customHeight="1" x14ac:dyDescent="0.25">
      <c r="A724" s="252"/>
      <c r="B724" s="253"/>
      <c r="C724" s="253"/>
      <c r="D724" s="253"/>
      <c r="E724" s="253"/>
      <c r="F724" s="253"/>
      <c r="G724" s="253"/>
      <c r="H724" s="253"/>
      <c r="I724" s="253"/>
      <c r="J724" s="253"/>
      <c r="K724" s="253"/>
      <c r="L724" s="253"/>
      <c r="M724" s="253"/>
      <c r="N724" s="253"/>
      <c r="O724" s="253"/>
      <c r="P724" s="253"/>
      <c r="Q724" s="253"/>
      <c r="R724" s="253"/>
      <c r="S724" s="253"/>
      <c r="T724" s="253"/>
      <c r="U724" s="253" t="s">
        <v>915</v>
      </c>
      <c r="V724" s="253"/>
      <c r="W724" s="253"/>
      <c r="X724" s="253"/>
      <c r="Y724" s="253"/>
      <c r="Z724" s="253"/>
      <c r="AA724" s="253"/>
      <c r="AB724" s="253"/>
      <c r="AC724" s="253" t="s">
        <v>332</v>
      </c>
      <c r="AD724" s="253"/>
      <c r="AE724" s="253"/>
      <c r="AF724" s="253"/>
      <c r="AG724" s="253"/>
      <c r="AH724" s="253"/>
      <c r="AI724" s="253"/>
      <c r="AJ724" s="253"/>
      <c r="AK724" s="253"/>
      <c r="AL724" s="253"/>
      <c r="AM724" s="253"/>
      <c r="AN724" s="253"/>
      <c r="AO724" s="253"/>
      <c r="AP724" s="253"/>
      <c r="AQ724" s="253"/>
      <c r="AR724" s="253"/>
      <c r="AS724" s="253"/>
      <c r="AT724" s="253"/>
      <c r="AU724" s="253"/>
      <c r="AV724" s="253"/>
      <c r="AW724" s="253"/>
      <c r="AX724" s="253"/>
      <c r="AY724" s="253"/>
      <c r="AZ724" s="253"/>
      <c r="BA724" s="253"/>
      <c r="BB724" s="253"/>
      <c r="BC724" s="253"/>
      <c r="BD724" s="253"/>
      <c r="BE724" s="253"/>
      <c r="BF724" s="253"/>
      <c r="BG724" s="253"/>
      <c r="BH724" s="253"/>
      <c r="BI724" s="253"/>
      <c r="BJ724" s="253"/>
      <c r="BK724" s="253"/>
      <c r="BL724" s="253"/>
      <c r="BM724" s="253"/>
      <c r="BN724" s="253"/>
      <c r="BO724" s="253"/>
      <c r="BP724" s="253"/>
      <c r="BQ724" s="253"/>
      <c r="BR724" s="253"/>
      <c r="BS724" s="253"/>
      <c r="BT724" s="253"/>
      <c r="BU724" s="253"/>
      <c r="BV724" s="253"/>
      <c r="BW724" s="253"/>
      <c r="BX724" s="253"/>
      <c r="BY724" s="253"/>
      <c r="BZ724" s="253"/>
      <c r="CA724" s="253"/>
      <c r="CB724" s="253"/>
      <c r="CC724" s="253"/>
      <c r="CD724" s="253"/>
      <c r="CE724" s="253"/>
      <c r="CF724" s="253"/>
      <c r="CG724" s="253"/>
      <c r="CH724" s="253"/>
      <c r="CI724" s="253"/>
      <c r="CJ724" s="253"/>
      <c r="CK724" s="253"/>
      <c r="CL724" s="253"/>
      <c r="CM724" s="253"/>
      <c r="CN724" s="253"/>
      <c r="CO724" s="253"/>
      <c r="CP724" s="253"/>
      <c r="CQ724" s="253"/>
      <c r="CR724" s="253"/>
      <c r="CS724" s="253"/>
      <c r="CT724" s="253"/>
      <c r="CU724" s="253"/>
      <c r="CV724" s="253"/>
      <c r="CW724" s="253"/>
      <c r="CX724" s="253"/>
      <c r="CY724" s="253"/>
      <c r="CZ724" s="253"/>
      <c r="DA724" s="253"/>
      <c r="DB724" s="253"/>
      <c r="DC724" s="253"/>
      <c r="DD724" s="253"/>
      <c r="DE724" s="253"/>
      <c r="DF724" s="253"/>
      <c r="DG724" s="253"/>
      <c r="DH724" s="253"/>
      <c r="DI724" s="253"/>
      <c r="DJ724" s="253"/>
      <c r="DK724" s="253"/>
      <c r="DL724" s="253"/>
      <c r="DM724" s="253"/>
      <c r="DN724" s="253"/>
      <c r="DO724" s="253"/>
      <c r="DP724" s="253"/>
      <c r="DQ724" s="253"/>
      <c r="DR724" s="253"/>
      <c r="DS724" s="253"/>
      <c r="DT724" s="253"/>
      <c r="DU724" s="253"/>
      <c r="DV724" s="253"/>
      <c r="DW724" s="253"/>
      <c r="DX724" s="253"/>
      <c r="DY724" s="253"/>
      <c r="DZ724" s="253"/>
      <c r="EA724" s="253"/>
      <c r="EB724" s="253"/>
      <c r="EC724" s="253"/>
      <c r="ED724" s="253"/>
      <c r="EE724" s="253"/>
      <c r="EF724" s="253"/>
      <c r="EG724" s="253"/>
      <c r="EH724" s="253"/>
      <c r="EI724" s="253"/>
      <c r="EJ724" s="253"/>
      <c r="EK724" s="253"/>
      <c r="EL724" s="253"/>
      <c r="EM724" s="253"/>
      <c r="EN724" s="253"/>
      <c r="EO724" s="253"/>
      <c r="EP724" s="253"/>
      <c r="EQ724" s="253"/>
      <c r="ER724" s="253"/>
      <c r="ES724" s="253"/>
      <c r="ET724" s="253"/>
      <c r="EU724" s="253"/>
      <c r="EV724" s="253"/>
      <c r="EW724" s="253"/>
      <c r="EX724" s="253"/>
      <c r="EY724" s="253"/>
      <c r="EZ724" s="253"/>
      <c r="FA724" s="253"/>
      <c r="FB724" s="253"/>
      <c r="FC724" s="253"/>
      <c r="FD724" s="253"/>
      <c r="FE724" s="253"/>
      <c r="FF724" s="253"/>
      <c r="FG724" s="253"/>
      <c r="FH724" s="253"/>
      <c r="FI724" s="253"/>
      <c r="FJ724" s="253"/>
      <c r="FK724" s="253"/>
      <c r="FL724" s="253"/>
      <c r="FM724" s="253"/>
      <c r="FN724" s="253"/>
      <c r="FO724" s="253"/>
      <c r="FP724" s="253"/>
      <c r="FQ724" s="253"/>
      <c r="FR724" s="253"/>
      <c r="FS724" s="253"/>
      <c r="FT724" s="253"/>
      <c r="FU724" s="253"/>
      <c r="FV724" s="253"/>
      <c r="FW724" s="253"/>
      <c r="FX724" s="253"/>
      <c r="FY724" s="253"/>
      <c r="FZ724" s="253"/>
      <c r="GA724" s="253"/>
      <c r="GB724" s="253"/>
      <c r="GC724" s="253"/>
      <c r="GD724" s="253"/>
      <c r="GE724" s="253"/>
      <c r="GF724" s="253"/>
      <c r="GG724" s="253"/>
      <c r="GH724" s="253"/>
      <c r="GI724" s="253"/>
      <c r="GJ724" s="253"/>
      <c r="GK724" s="253"/>
      <c r="GL724" s="253"/>
      <c r="GM724" s="253"/>
      <c r="GN724" s="253"/>
      <c r="GO724" s="253"/>
      <c r="GP724" s="253"/>
      <c r="GQ724" s="253"/>
      <c r="GR724" s="253"/>
      <c r="GS724" s="253"/>
      <c r="GT724" s="253"/>
      <c r="GU724" s="253"/>
      <c r="GV724" s="253"/>
      <c r="GW724" s="253"/>
      <c r="GX724" s="253"/>
      <c r="GY724" s="253"/>
      <c r="GZ724" s="253"/>
      <c r="HA724" s="253"/>
      <c r="HB724" s="253"/>
      <c r="HC724" s="253"/>
      <c r="HD724" s="253"/>
      <c r="HE724" s="253"/>
      <c r="HF724" s="253"/>
    </row>
    <row r="725" spans="1:214" s="312" customFormat="1" ht="15" customHeight="1" x14ac:dyDescent="0.25">
      <c r="A725" s="252"/>
      <c r="B725" s="253"/>
      <c r="C725" s="253"/>
      <c r="D725" s="253"/>
      <c r="E725" s="253"/>
      <c r="F725" s="253"/>
      <c r="G725" s="253"/>
      <c r="H725" s="253"/>
      <c r="I725" s="253"/>
      <c r="J725" s="253"/>
      <c r="K725" s="253"/>
      <c r="L725" s="253"/>
      <c r="M725" s="253"/>
      <c r="N725" s="253"/>
      <c r="O725" s="253"/>
      <c r="P725" s="253"/>
      <c r="Q725" s="253"/>
      <c r="R725" s="253"/>
      <c r="S725" s="253"/>
      <c r="T725" s="253"/>
      <c r="U725" s="253" t="s">
        <v>916</v>
      </c>
      <c r="V725" s="253"/>
      <c r="W725" s="253"/>
      <c r="X725" s="253"/>
      <c r="Y725" s="253"/>
      <c r="Z725" s="253"/>
      <c r="AA725" s="253"/>
      <c r="AB725" s="253"/>
      <c r="AC725" s="253" t="s">
        <v>323</v>
      </c>
      <c r="AD725" s="253"/>
      <c r="AE725" s="253"/>
      <c r="AF725" s="253"/>
      <c r="AG725" s="253"/>
      <c r="AH725" s="253"/>
      <c r="AI725" s="253"/>
      <c r="AJ725" s="253"/>
      <c r="AK725" s="253"/>
      <c r="AL725" s="253"/>
      <c r="AM725" s="253"/>
      <c r="AN725" s="253"/>
      <c r="AO725" s="253"/>
      <c r="AP725" s="253"/>
      <c r="AQ725" s="253"/>
      <c r="AR725" s="253"/>
      <c r="AS725" s="253"/>
      <c r="AT725" s="253"/>
      <c r="AU725" s="253"/>
      <c r="AV725" s="253"/>
      <c r="AW725" s="253"/>
      <c r="AX725" s="253"/>
      <c r="AY725" s="253"/>
      <c r="AZ725" s="253"/>
      <c r="BA725" s="253"/>
      <c r="BB725" s="253"/>
      <c r="BC725" s="253"/>
      <c r="BD725" s="253"/>
      <c r="BE725" s="253"/>
      <c r="BF725" s="253"/>
      <c r="BG725" s="253"/>
      <c r="BH725" s="253"/>
      <c r="BI725" s="253"/>
      <c r="BJ725" s="253"/>
      <c r="BK725" s="253"/>
      <c r="BL725" s="253"/>
      <c r="BM725" s="253"/>
      <c r="BN725" s="253"/>
      <c r="BO725" s="253"/>
      <c r="BP725" s="253"/>
      <c r="BQ725" s="253"/>
      <c r="BR725" s="253"/>
      <c r="BS725" s="253"/>
      <c r="BT725" s="253"/>
      <c r="BU725" s="253"/>
      <c r="BV725" s="253"/>
      <c r="BW725" s="253"/>
      <c r="BX725" s="253"/>
      <c r="BY725" s="253"/>
      <c r="BZ725" s="253"/>
      <c r="CA725" s="253"/>
      <c r="CB725" s="253"/>
      <c r="CC725" s="253"/>
      <c r="CD725" s="253"/>
      <c r="CE725" s="253"/>
      <c r="CF725" s="253"/>
      <c r="CG725" s="253"/>
      <c r="CH725" s="253"/>
      <c r="CI725" s="253"/>
      <c r="CJ725" s="253"/>
      <c r="CK725" s="253"/>
      <c r="CL725" s="253"/>
      <c r="CM725" s="253"/>
      <c r="CN725" s="253"/>
      <c r="CO725" s="253"/>
      <c r="CP725" s="253"/>
      <c r="CQ725" s="253"/>
      <c r="CR725" s="253"/>
      <c r="CS725" s="253"/>
      <c r="CT725" s="253"/>
      <c r="CU725" s="253"/>
      <c r="CV725" s="253"/>
      <c r="CW725" s="253"/>
      <c r="CX725" s="253"/>
      <c r="CY725" s="253"/>
      <c r="CZ725" s="253"/>
      <c r="DA725" s="253"/>
      <c r="DB725" s="253"/>
      <c r="DC725" s="253"/>
      <c r="DD725" s="253"/>
      <c r="DE725" s="253"/>
      <c r="DF725" s="253"/>
      <c r="DG725" s="253"/>
      <c r="DH725" s="253"/>
      <c r="DI725" s="253"/>
      <c r="DJ725" s="253"/>
      <c r="DK725" s="253"/>
      <c r="DL725" s="253"/>
      <c r="DM725" s="253"/>
      <c r="DN725" s="253"/>
      <c r="DO725" s="253"/>
      <c r="DP725" s="253"/>
      <c r="DQ725" s="253"/>
      <c r="DR725" s="253"/>
      <c r="DS725" s="253"/>
      <c r="DT725" s="253"/>
      <c r="DU725" s="253"/>
      <c r="DV725" s="253"/>
      <c r="DW725" s="253"/>
      <c r="DX725" s="253"/>
      <c r="DY725" s="253"/>
      <c r="DZ725" s="253"/>
      <c r="EA725" s="253"/>
      <c r="EB725" s="253"/>
      <c r="EC725" s="253"/>
      <c r="ED725" s="253"/>
      <c r="EE725" s="253"/>
      <c r="EF725" s="253"/>
      <c r="EG725" s="253"/>
      <c r="EH725" s="253"/>
      <c r="EI725" s="253"/>
      <c r="EJ725" s="253"/>
      <c r="EK725" s="253"/>
      <c r="EL725" s="253"/>
      <c r="EM725" s="253"/>
      <c r="EN725" s="253"/>
      <c r="EO725" s="253"/>
      <c r="EP725" s="253"/>
      <c r="EQ725" s="253"/>
      <c r="ER725" s="253"/>
      <c r="ES725" s="253"/>
      <c r="ET725" s="253"/>
      <c r="EU725" s="253"/>
      <c r="EV725" s="253"/>
      <c r="EW725" s="253"/>
      <c r="EX725" s="253"/>
      <c r="EY725" s="253"/>
      <c r="EZ725" s="253"/>
      <c r="FA725" s="253"/>
      <c r="FB725" s="253"/>
      <c r="FC725" s="253"/>
      <c r="FD725" s="253"/>
      <c r="FE725" s="253"/>
      <c r="FF725" s="253"/>
      <c r="FG725" s="253"/>
      <c r="FH725" s="253"/>
      <c r="FI725" s="253"/>
      <c r="FJ725" s="253"/>
      <c r="FK725" s="253"/>
      <c r="FL725" s="253"/>
      <c r="FM725" s="253"/>
      <c r="FN725" s="253"/>
      <c r="FO725" s="253"/>
      <c r="FP725" s="253"/>
      <c r="FQ725" s="253"/>
      <c r="FR725" s="253"/>
      <c r="FS725" s="253"/>
      <c r="FT725" s="253"/>
      <c r="FU725" s="253"/>
      <c r="FV725" s="253"/>
      <c r="FW725" s="253"/>
      <c r="FX725" s="253"/>
      <c r="FY725" s="253"/>
      <c r="FZ725" s="253"/>
      <c r="GA725" s="253"/>
      <c r="GB725" s="253"/>
      <c r="GC725" s="253"/>
      <c r="GD725" s="253"/>
      <c r="GE725" s="253"/>
      <c r="GF725" s="253"/>
      <c r="GG725" s="253"/>
      <c r="GH725" s="253"/>
      <c r="GI725" s="253"/>
      <c r="GJ725" s="253"/>
      <c r="GK725" s="253"/>
      <c r="GL725" s="253"/>
      <c r="GM725" s="253"/>
      <c r="GN725" s="253"/>
      <c r="GO725" s="253"/>
      <c r="GP725" s="253"/>
      <c r="GQ725" s="253"/>
      <c r="GR725" s="253"/>
      <c r="GS725" s="253"/>
      <c r="GT725" s="253"/>
      <c r="GU725" s="253"/>
      <c r="GV725" s="253"/>
      <c r="GW725" s="253"/>
      <c r="GX725" s="253"/>
      <c r="GY725" s="253"/>
      <c r="GZ725" s="253"/>
      <c r="HA725" s="253"/>
      <c r="HB725" s="253"/>
      <c r="HC725" s="253"/>
      <c r="HD725" s="253"/>
      <c r="HE725" s="253"/>
      <c r="HF725" s="253"/>
    </row>
    <row r="726" spans="1:214" s="312" customFormat="1" ht="15" customHeight="1" x14ac:dyDescent="0.25">
      <c r="A726" s="252"/>
      <c r="B726" s="253"/>
      <c r="C726" s="253"/>
      <c r="D726" s="253"/>
      <c r="E726" s="253"/>
      <c r="F726" s="253"/>
      <c r="G726" s="253"/>
      <c r="H726" s="253"/>
      <c r="I726" s="253"/>
      <c r="J726" s="253"/>
      <c r="K726" s="253"/>
      <c r="L726" s="253"/>
      <c r="M726" s="253"/>
      <c r="N726" s="253"/>
      <c r="O726" s="253"/>
      <c r="P726" s="253"/>
      <c r="Q726" s="253"/>
      <c r="R726" s="253"/>
      <c r="S726" s="253"/>
      <c r="T726" s="253"/>
      <c r="U726" s="253" t="s">
        <v>917</v>
      </c>
      <c r="V726" s="253"/>
      <c r="W726" s="253"/>
      <c r="X726" s="253"/>
      <c r="Y726" s="253"/>
      <c r="Z726" s="253"/>
      <c r="AA726" s="253"/>
      <c r="AB726" s="253"/>
      <c r="AC726" s="253" t="s">
        <v>318</v>
      </c>
      <c r="AD726" s="253"/>
      <c r="AE726" s="253"/>
      <c r="AF726" s="253"/>
      <c r="AG726" s="253"/>
      <c r="AH726" s="253"/>
      <c r="AI726" s="253"/>
      <c r="AJ726" s="253"/>
      <c r="AK726" s="253"/>
      <c r="AL726" s="253"/>
      <c r="AM726" s="253"/>
      <c r="AN726" s="253"/>
      <c r="AO726" s="253"/>
      <c r="AP726" s="253"/>
      <c r="AQ726" s="253"/>
      <c r="AR726" s="253"/>
      <c r="AS726" s="253"/>
      <c r="AT726" s="253"/>
      <c r="AU726" s="253"/>
      <c r="AV726" s="253"/>
      <c r="AW726" s="253"/>
      <c r="AX726" s="253"/>
      <c r="AY726" s="253"/>
      <c r="AZ726" s="253"/>
      <c r="BA726" s="253"/>
      <c r="BB726" s="253"/>
      <c r="BC726" s="253"/>
      <c r="BD726" s="253"/>
      <c r="BE726" s="253"/>
      <c r="BF726" s="253"/>
      <c r="BG726" s="253"/>
      <c r="BH726" s="253"/>
      <c r="BI726" s="253"/>
      <c r="BJ726" s="253"/>
      <c r="BK726" s="253"/>
      <c r="BL726" s="253"/>
      <c r="BM726" s="253"/>
      <c r="BN726" s="253"/>
      <c r="BO726" s="253"/>
      <c r="BP726" s="253"/>
      <c r="BQ726" s="253"/>
      <c r="BR726" s="253"/>
      <c r="BS726" s="253"/>
      <c r="BT726" s="253"/>
      <c r="BU726" s="253"/>
      <c r="BV726" s="253"/>
      <c r="BW726" s="253"/>
      <c r="BX726" s="253"/>
      <c r="BY726" s="253"/>
      <c r="BZ726" s="253"/>
      <c r="CA726" s="253"/>
      <c r="CB726" s="253"/>
      <c r="CC726" s="253"/>
      <c r="CD726" s="253"/>
      <c r="CE726" s="253"/>
      <c r="CF726" s="253"/>
      <c r="CG726" s="253"/>
      <c r="CH726" s="253"/>
      <c r="CI726" s="253"/>
      <c r="CJ726" s="253"/>
      <c r="CK726" s="253"/>
      <c r="CL726" s="253"/>
      <c r="CM726" s="253"/>
      <c r="CN726" s="253"/>
      <c r="CO726" s="253"/>
      <c r="CP726" s="253"/>
      <c r="CQ726" s="253"/>
      <c r="CR726" s="253"/>
      <c r="CS726" s="253"/>
      <c r="CT726" s="253"/>
      <c r="CU726" s="253"/>
      <c r="CV726" s="253"/>
      <c r="CW726" s="253"/>
      <c r="CX726" s="253"/>
      <c r="CY726" s="253"/>
      <c r="CZ726" s="253"/>
      <c r="DA726" s="253"/>
      <c r="DB726" s="253"/>
      <c r="DC726" s="253"/>
      <c r="DD726" s="253"/>
      <c r="DE726" s="253"/>
      <c r="DF726" s="253"/>
      <c r="DG726" s="253"/>
      <c r="DH726" s="253"/>
      <c r="DI726" s="253"/>
      <c r="DJ726" s="253"/>
      <c r="DK726" s="253"/>
      <c r="DL726" s="253"/>
      <c r="DM726" s="253"/>
      <c r="DN726" s="253"/>
      <c r="DO726" s="253"/>
      <c r="DP726" s="253"/>
      <c r="DQ726" s="253"/>
      <c r="DR726" s="253"/>
      <c r="DS726" s="253"/>
      <c r="DT726" s="253"/>
      <c r="DU726" s="253"/>
      <c r="DV726" s="253"/>
      <c r="DW726" s="253"/>
      <c r="DX726" s="253"/>
      <c r="DY726" s="253"/>
      <c r="DZ726" s="253"/>
      <c r="EA726" s="253"/>
      <c r="EB726" s="253"/>
      <c r="EC726" s="253"/>
      <c r="ED726" s="253"/>
      <c r="EE726" s="253"/>
      <c r="EF726" s="253"/>
      <c r="EG726" s="253"/>
      <c r="EH726" s="253"/>
      <c r="EI726" s="253"/>
      <c r="EJ726" s="253"/>
      <c r="EK726" s="253"/>
      <c r="EL726" s="253"/>
      <c r="EM726" s="253"/>
      <c r="EN726" s="253"/>
      <c r="EO726" s="253"/>
      <c r="EP726" s="253"/>
      <c r="EQ726" s="253"/>
      <c r="ER726" s="253"/>
      <c r="ES726" s="253"/>
      <c r="ET726" s="253"/>
      <c r="EU726" s="253"/>
      <c r="EV726" s="253"/>
      <c r="EW726" s="253"/>
      <c r="EX726" s="253"/>
      <c r="EY726" s="253"/>
      <c r="EZ726" s="253"/>
      <c r="FA726" s="253"/>
      <c r="FB726" s="253"/>
      <c r="FC726" s="253"/>
      <c r="FD726" s="253"/>
      <c r="FE726" s="253"/>
      <c r="FF726" s="253"/>
      <c r="FG726" s="253"/>
      <c r="FH726" s="253"/>
      <c r="FI726" s="253"/>
      <c r="FJ726" s="253"/>
      <c r="FK726" s="253"/>
      <c r="FL726" s="253"/>
      <c r="FM726" s="253"/>
      <c r="FN726" s="253"/>
      <c r="FO726" s="253"/>
      <c r="FP726" s="253"/>
      <c r="FQ726" s="253"/>
      <c r="FR726" s="253"/>
      <c r="FS726" s="253"/>
      <c r="FT726" s="253"/>
      <c r="FU726" s="253"/>
      <c r="FV726" s="253"/>
      <c r="FW726" s="253"/>
      <c r="FX726" s="253"/>
      <c r="FY726" s="253"/>
      <c r="FZ726" s="253"/>
      <c r="GA726" s="253"/>
      <c r="GB726" s="253"/>
      <c r="GC726" s="253"/>
      <c r="GD726" s="253"/>
      <c r="GE726" s="253"/>
      <c r="GF726" s="253"/>
      <c r="GG726" s="253"/>
      <c r="GH726" s="253"/>
      <c r="GI726" s="253"/>
      <c r="GJ726" s="253"/>
      <c r="GK726" s="253"/>
      <c r="GL726" s="253"/>
      <c r="GM726" s="253"/>
      <c r="GN726" s="253"/>
      <c r="GO726" s="253"/>
      <c r="GP726" s="253"/>
      <c r="GQ726" s="253"/>
      <c r="GR726" s="253"/>
      <c r="GS726" s="253"/>
      <c r="GT726" s="253"/>
      <c r="GU726" s="253"/>
      <c r="GV726" s="253"/>
      <c r="GW726" s="253"/>
      <c r="GX726" s="253"/>
      <c r="GY726" s="253"/>
      <c r="GZ726" s="253"/>
      <c r="HA726" s="253"/>
      <c r="HB726" s="253"/>
      <c r="HC726" s="253"/>
      <c r="HD726" s="253"/>
      <c r="HE726" s="253"/>
      <c r="HF726" s="253"/>
    </row>
    <row r="727" spans="1:214" s="312" customFormat="1" ht="15" customHeight="1" x14ac:dyDescent="0.25">
      <c r="A727" s="252"/>
      <c r="B727" s="253"/>
      <c r="C727" s="253"/>
      <c r="D727" s="253"/>
      <c r="E727" s="253"/>
      <c r="F727" s="253"/>
      <c r="G727" s="253"/>
      <c r="H727" s="253"/>
      <c r="I727" s="253"/>
      <c r="J727" s="253"/>
      <c r="K727" s="253"/>
      <c r="L727" s="253"/>
      <c r="M727" s="253"/>
      <c r="N727" s="253"/>
      <c r="O727" s="253"/>
      <c r="P727" s="253"/>
      <c r="Q727" s="253"/>
      <c r="R727" s="253"/>
      <c r="S727" s="253"/>
      <c r="T727" s="253"/>
      <c r="U727" s="253" t="s">
        <v>918</v>
      </c>
      <c r="V727" s="253"/>
      <c r="W727" s="253"/>
      <c r="X727" s="253"/>
      <c r="Y727" s="253"/>
      <c r="Z727" s="253"/>
      <c r="AA727" s="253"/>
      <c r="AB727" s="253"/>
      <c r="AC727" s="253" t="s">
        <v>320</v>
      </c>
      <c r="AD727" s="253"/>
      <c r="AE727" s="253"/>
      <c r="AF727" s="253"/>
      <c r="AG727" s="253"/>
      <c r="AH727" s="253"/>
      <c r="AI727" s="253"/>
      <c r="AJ727" s="253"/>
      <c r="AK727" s="253"/>
      <c r="AL727" s="253"/>
      <c r="AM727" s="253"/>
      <c r="AN727" s="253"/>
      <c r="AO727" s="253"/>
      <c r="AP727" s="253"/>
      <c r="AQ727" s="253"/>
      <c r="AR727" s="253"/>
      <c r="AS727" s="253"/>
      <c r="AT727" s="253"/>
      <c r="AU727" s="253"/>
      <c r="AV727" s="253"/>
      <c r="AW727" s="253"/>
      <c r="AX727" s="253"/>
      <c r="AY727" s="253"/>
      <c r="AZ727" s="253"/>
      <c r="BA727" s="253"/>
      <c r="BB727" s="253"/>
      <c r="BC727" s="253"/>
      <c r="BD727" s="253"/>
      <c r="BE727" s="253"/>
      <c r="BF727" s="253"/>
      <c r="BG727" s="253"/>
      <c r="BH727" s="253"/>
      <c r="BI727" s="253"/>
      <c r="BJ727" s="253"/>
      <c r="BK727" s="253"/>
      <c r="BL727" s="253"/>
      <c r="BM727" s="253"/>
      <c r="BN727" s="253"/>
      <c r="BO727" s="253"/>
      <c r="BP727" s="253"/>
      <c r="BQ727" s="253"/>
      <c r="BR727" s="253"/>
      <c r="BS727" s="253"/>
      <c r="BT727" s="253"/>
      <c r="BU727" s="253"/>
      <c r="BV727" s="253"/>
      <c r="BW727" s="253"/>
      <c r="BX727" s="253"/>
      <c r="BY727" s="253"/>
      <c r="BZ727" s="253"/>
      <c r="CA727" s="253"/>
      <c r="CB727" s="253"/>
      <c r="CC727" s="253"/>
      <c r="CD727" s="253"/>
      <c r="CE727" s="253"/>
      <c r="CF727" s="253"/>
      <c r="CG727" s="253"/>
      <c r="CH727" s="253"/>
      <c r="CI727" s="253"/>
      <c r="CJ727" s="253"/>
      <c r="CK727" s="253"/>
      <c r="CL727" s="253"/>
      <c r="CM727" s="253"/>
      <c r="CN727" s="253"/>
      <c r="CO727" s="253"/>
      <c r="CP727" s="253"/>
      <c r="CQ727" s="253"/>
      <c r="CR727" s="253"/>
      <c r="CS727" s="253"/>
      <c r="CT727" s="253"/>
      <c r="CU727" s="253"/>
      <c r="CV727" s="253"/>
      <c r="CW727" s="253"/>
      <c r="CX727" s="253"/>
      <c r="CY727" s="253"/>
      <c r="CZ727" s="253"/>
      <c r="DA727" s="253"/>
      <c r="DB727" s="253"/>
      <c r="DC727" s="253"/>
      <c r="DD727" s="253"/>
      <c r="DE727" s="253"/>
      <c r="DF727" s="253"/>
      <c r="DG727" s="253"/>
      <c r="DH727" s="253"/>
      <c r="DI727" s="253"/>
      <c r="DJ727" s="253"/>
      <c r="DK727" s="253"/>
      <c r="DL727" s="253"/>
      <c r="DM727" s="253"/>
      <c r="DN727" s="253"/>
      <c r="DO727" s="253"/>
      <c r="DP727" s="253"/>
      <c r="DQ727" s="253"/>
      <c r="DR727" s="253"/>
      <c r="DS727" s="253"/>
      <c r="DT727" s="253"/>
      <c r="DU727" s="253"/>
      <c r="DV727" s="253"/>
      <c r="DW727" s="253"/>
      <c r="DX727" s="253"/>
      <c r="DY727" s="253"/>
      <c r="DZ727" s="253"/>
      <c r="EA727" s="253"/>
      <c r="EB727" s="253"/>
      <c r="EC727" s="253"/>
      <c r="ED727" s="253"/>
      <c r="EE727" s="253"/>
      <c r="EF727" s="253"/>
      <c r="EG727" s="253"/>
      <c r="EH727" s="253"/>
      <c r="EI727" s="253"/>
      <c r="EJ727" s="253"/>
      <c r="EK727" s="253"/>
      <c r="EL727" s="253"/>
      <c r="EM727" s="253"/>
      <c r="EN727" s="253"/>
      <c r="EO727" s="253"/>
      <c r="EP727" s="253"/>
      <c r="EQ727" s="253"/>
      <c r="ER727" s="253"/>
      <c r="ES727" s="253"/>
      <c r="ET727" s="253"/>
      <c r="EU727" s="253"/>
      <c r="EV727" s="253"/>
      <c r="EW727" s="253"/>
      <c r="EX727" s="253"/>
      <c r="EY727" s="253"/>
      <c r="EZ727" s="253"/>
      <c r="FA727" s="253"/>
      <c r="FB727" s="253"/>
      <c r="FC727" s="253"/>
      <c r="FD727" s="253"/>
      <c r="FE727" s="253"/>
      <c r="FF727" s="253"/>
      <c r="FG727" s="253"/>
      <c r="FH727" s="253"/>
      <c r="FI727" s="253"/>
      <c r="FJ727" s="253"/>
      <c r="FK727" s="253"/>
      <c r="FL727" s="253"/>
      <c r="FM727" s="253"/>
      <c r="FN727" s="253"/>
      <c r="FO727" s="253"/>
      <c r="FP727" s="253"/>
      <c r="FQ727" s="253"/>
      <c r="FR727" s="253"/>
      <c r="FS727" s="253"/>
      <c r="FT727" s="253"/>
      <c r="FU727" s="253"/>
      <c r="FV727" s="253"/>
      <c r="FW727" s="253"/>
      <c r="FX727" s="253"/>
      <c r="FY727" s="253"/>
      <c r="FZ727" s="253"/>
      <c r="GA727" s="253"/>
      <c r="GB727" s="253"/>
      <c r="GC727" s="253"/>
      <c r="GD727" s="253"/>
      <c r="GE727" s="253"/>
      <c r="GF727" s="253"/>
      <c r="GG727" s="253"/>
      <c r="GH727" s="253"/>
      <c r="GI727" s="253"/>
      <c r="GJ727" s="253"/>
      <c r="GK727" s="253"/>
      <c r="GL727" s="253"/>
      <c r="GM727" s="253"/>
      <c r="GN727" s="253"/>
      <c r="GO727" s="253"/>
      <c r="GP727" s="253"/>
      <c r="GQ727" s="253"/>
      <c r="GR727" s="253"/>
      <c r="GS727" s="253"/>
      <c r="GT727" s="253"/>
      <c r="GU727" s="253"/>
      <c r="GV727" s="253"/>
      <c r="GW727" s="253"/>
      <c r="GX727" s="253"/>
      <c r="GY727" s="253"/>
      <c r="GZ727" s="253"/>
      <c r="HA727" s="253"/>
      <c r="HB727" s="253"/>
      <c r="HC727" s="253"/>
      <c r="HD727" s="253"/>
      <c r="HE727" s="253"/>
      <c r="HF727" s="253"/>
    </row>
    <row r="728" spans="1:214" s="312" customFormat="1" ht="15" customHeight="1" x14ac:dyDescent="0.25">
      <c r="A728" s="252"/>
      <c r="B728" s="253"/>
      <c r="C728" s="253"/>
      <c r="D728" s="253"/>
      <c r="E728" s="253"/>
      <c r="F728" s="253"/>
      <c r="G728" s="253"/>
      <c r="H728" s="253"/>
      <c r="I728" s="253"/>
      <c r="J728" s="253"/>
      <c r="K728" s="253"/>
      <c r="L728" s="253"/>
      <c r="M728" s="253"/>
      <c r="N728" s="253"/>
      <c r="O728" s="253"/>
      <c r="P728" s="253"/>
      <c r="Q728" s="253"/>
      <c r="R728" s="253"/>
      <c r="S728" s="253"/>
      <c r="T728" s="253"/>
      <c r="U728" s="253" t="s">
        <v>919</v>
      </c>
      <c r="V728" s="253"/>
      <c r="W728" s="253"/>
      <c r="X728" s="253"/>
      <c r="Y728" s="253"/>
      <c r="Z728" s="253"/>
      <c r="AA728" s="253"/>
      <c r="AB728" s="253"/>
      <c r="AC728" s="253" t="s">
        <v>393</v>
      </c>
      <c r="AD728" s="253"/>
      <c r="AE728" s="253"/>
      <c r="AF728" s="253"/>
      <c r="AG728" s="253"/>
      <c r="AH728" s="253"/>
      <c r="AI728" s="253"/>
      <c r="AJ728" s="253"/>
      <c r="AK728" s="253"/>
      <c r="AL728" s="253"/>
      <c r="AM728" s="253"/>
      <c r="AN728" s="253"/>
      <c r="AO728" s="253"/>
      <c r="AP728" s="253"/>
      <c r="AQ728" s="253"/>
      <c r="AR728" s="253"/>
      <c r="AS728" s="253"/>
      <c r="AT728" s="253"/>
      <c r="AU728" s="253"/>
      <c r="AV728" s="253"/>
      <c r="AW728" s="253"/>
      <c r="AX728" s="253"/>
      <c r="AY728" s="253"/>
      <c r="AZ728" s="253"/>
      <c r="BA728" s="253"/>
      <c r="BB728" s="253"/>
      <c r="BC728" s="253"/>
      <c r="BD728" s="253"/>
      <c r="BE728" s="253"/>
      <c r="BF728" s="253"/>
      <c r="BG728" s="253"/>
      <c r="BH728" s="253"/>
      <c r="BI728" s="253"/>
      <c r="BJ728" s="253"/>
      <c r="BK728" s="253"/>
      <c r="BL728" s="253"/>
      <c r="BM728" s="253"/>
      <c r="BN728" s="253"/>
      <c r="BO728" s="253"/>
      <c r="BP728" s="253"/>
      <c r="BQ728" s="253"/>
      <c r="BR728" s="253"/>
      <c r="BS728" s="253"/>
      <c r="BT728" s="253"/>
      <c r="BU728" s="253"/>
      <c r="BV728" s="253"/>
      <c r="BW728" s="253"/>
      <c r="BX728" s="253"/>
      <c r="BY728" s="253"/>
      <c r="BZ728" s="253"/>
      <c r="CA728" s="253"/>
      <c r="CB728" s="253"/>
      <c r="CC728" s="253"/>
      <c r="CD728" s="253"/>
      <c r="CE728" s="253"/>
      <c r="CF728" s="253"/>
      <c r="CG728" s="253"/>
      <c r="CH728" s="253"/>
      <c r="CI728" s="253"/>
      <c r="CJ728" s="253"/>
      <c r="CK728" s="253"/>
      <c r="CL728" s="253"/>
      <c r="CM728" s="253"/>
      <c r="CN728" s="253"/>
      <c r="CO728" s="253"/>
      <c r="CP728" s="253"/>
      <c r="CQ728" s="253"/>
      <c r="CR728" s="253"/>
      <c r="CS728" s="253"/>
      <c r="CT728" s="253"/>
      <c r="CU728" s="253"/>
      <c r="CV728" s="253"/>
      <c r="CW728" s="253"/>
      <c r="CX728" s="253"/>
      <c r="CY728" s="253"/>
      <c r="CZ728" s="253"/>
      <c r="DA728" s="253"/>
      <c r="DB728" s="253"/>
      <c r="DC728" s="253"/>
      <c r="DD728" s="253"/>
      <c r="DE728" s="253"/>
      <c r="DF728" s="253"/>
      <c r="DG728" s="253"/>
      <c r="DH728" s="253"/>
      <c r="DI728" s="253"/>
      <c r="DJ728" s="253"/>
      <c r="DK728" s="253"/>
      <c r="DL728" s="253"/>
      <c r="DM728" s="253"/>
      <c r="DN728" s="253"/>
      <c r="DO728" s="253"/>
      <c r="DP728" s="253"/>
      <c r="DQ728" s="253"/>
      <c r="DR728" s="253"/>
      <c r="DS728" s="253"/>
      <c r="DT728" s="253"/>
      <c r="DU728" s="253"/>
      <c r="DV728" s="253"/>
      <c r="DW728" s="253"/>
      <c r="DX728" s="253"/>
      <c r="DY728" s="253"/>
      <c r="DZ728" s="253"/>
      <c r="EA728" s="253"/>
      <c r="EB728" s="253"/>
      <c r="EC728" s="253"/>
      <c r="ED728" s="253"/>
      <c r="EE728" s="253"/>
      <c r="EF728" s="253"/>
      <c r="EG728" s="253"/>
      <c r="EH728" s="253"/>
      <c r="EI728" s="253"/>
      <c r="EJ728" s="253"/>
      <c r="EK728" s="253"/>
      <c r="EL728" s="253"/>
      <c r="EM728" s="253"/>
      <c r="EN728" s="253"/>
      <c r="EO728" s="253"/>
      <c r="EP728" s="253"/>
      <c r="EQ728" s="253"/>
      <c r="ER728" s="253"/>
      <c r="ES728" s="253"/>
      <c r="ET728" s="253"/>
      <c r="EU728" s="253"/>
      <c r="EV728" s="253"/>
      <c r="EW728" s="253"/>
      <c r="EX728" s="253"/>
      <c r="EY728" s="253"/>
      <c r="EZ728" s="253"/>
      <c r="FA728" s="253"/>
      <c r="FB728" s="253"/>
      <c r="FC728" s="253"/>
      <c r="FD728" s="253"/>
      <c r="FE728" s="253"/>
      <c r="FF728" s="253"/>
      <c r="FG728" s="253"/>
      <c r="FH728" s="253"/>
      <c r="FI728" s="253"/>
      <c r="FJ728" s="253"/>
      <c r="FK728" s="253"/>
      <c r="FL728" s="253"/>
      <c r="FM728" s="253"/>
      <c r="FN728" s="253"/>
      <c r="FO728" s="253"/>
      <c r="FP728" s="253"/>
      <c r="FQ728" s="253"/>
      <c r="FR728" s="253"/>
      <c r="FS728" s="253"/>
      <c r="FT728" s="253"/>
      <c r="FU728" s="253"/>
      <c r="FV728" s="253"/>
      <c r="FW728" s="253"/>
      <c r="FX728" s="253"/>
      <c r="FY728" s="253"/>
      <c r="FZ728" s="253"/>
      <c r="GA728" s="253"/>
      <c r="GB728" s="253"/>
      <c r="GC728" s="253"/>
      <c r="GD728" s="253"/>
      <c r="GE728" s="253"/>
      <c r="GF728" s="253"/>
      <c r="GG728" s="253"/>
      <c r="GH728" s="253"/>
      <c r="GI728" s="253"/>
      <c r="GJ728" s="253"/>
      <c r="GK728" s="253"/>
      <c r="GL728" s="253"/>
      <c r="GM728" s="253"/>
      <c r="GN728" s="253"/>
      <c r="GO728" s="253"/>
      <c r="GP728" s="253"/>
      <c r="GQ728" s="253"/>
      <c r="GR728" s="253"/>
      <c r="GS728" s="253"/>
      <c r="GT728" s="253"/>
      <c r="GU728" s="253"/>
      <c r="GV728" s="253"/>
      <c r="GW728" s="253"/>
      <c r="GX728" s="253"/>
      <c r="GY728" s="253"/>
      <c r="GZ728" s="253"/>
      <c r="HA728" s="253"/>
      <c r="HB728" s="253"/>
      <c r="HC728" s="253"/>
      <c r="HD728" s="253"/>
      <c r="HE728" s="253"/>
      <c r="HF728" s="253"/>
    </row>
    <row r="729" spans="1:214" s="312" customFormat="1" ht="15" customHeight="1" x14ac:dyDescent="0.25">
      <c r="A729" s="252"/>
      <c r="B729" s="253"/>
      <c r="C729" s="253"/>
      <c r="D729" s="253"/>
      <c r="E729" s="253"/>
      <c r="F729" s="253"/>
      <c r="G729" s="253"/>
      <c r="H729" s="253"/>
      <c r="I729" s="253"/>
      <c r="J729" s="253"/>
      <c r="K729" s="253"/>
      <c r="L729" s="253"/>
      <c r="M729" s="253"/>
      <c r="N729" s="253"/>
      <c r="O729" s="253"/>
      <c r="P729" s="253"/>
      <c r="Q729" s="253"/>
      <c r="R729" s="253"/>
      <c r="S729" s="253"/>
      <c r="T729" s="253"/>
      <c r="U729" s="253" t="s">
        <v>920</v>
      </c>
      <c r="V729" s="253"/>
      <c r="W729" s="253"/>
      <c r="X729" s="253"/>
      <c r="Y729" s="253"/>
      <c r="Z729" s="253"/>
      <c r="AA729" s="253"/>
      <c r="AB729" s="253"/>
      <c r="AC729" s="253" t="s">
        <v>329</v>
      </c>
      <c r="AD729" s="253"/>
      <c r="AE729" s="253"/>
      <c r="AF729" s="253"/>
      <c r="AG729" s="253"/>
      <c r="AH729" s="253"/>
      <c r="AI729" s="253"/>
      <c r="AJ729" s="253"/>
      <c r="AK729" s="253"/>
      <c r="AL729" s="253"/>
      <c r="AM729" s="253"/>
      <c r="AN729" s="253"/>
      <c r="AO729" s="253"/>
      <c r="AP729" s="253"/>
      <c r="AQ729" s="253"/>
      <c r="AR729" s="253"/>
      <c r="AS729" s="253"/>
      <c r="AT729" s="253"/>
      <c r="AU729" s="253"/>
      <c r="AV729" s="253"/>
      <c r="AW729" s="253"/>
      <c r="AX729" s="253"/>
      <c r="AY729" s="253"/>
      <c r="AZ729" s="253"/>
      <c r="BA729" s="253"/>
      <c r="BB729" s="253"/>
      <c r="BC729" s="253"/>
      <c r="BD729" s="253"/>
      <c r="BE729" s="253"/>
      <c r="BF729" s="253"/>
      <c r="BG729" s="253"/>
      <c r="BH729" s="253"/>
      <c r="BI729" s="253"/>
      <c r="BJ729" s="253"/>
      <c r="BK729" s="253"/>
      <c r="BL729" s="253"/>
      <c r="BM729" s="253"/>
      <c r="BN729" s="253"/>
      <c r="BO729" s="253"/>
      <c r="BP729" s="253"/>
      <c r="BQ729" s="253"/>
      <c r="BR729" s="253"/>
      <c r="BS729" s="253"/>
      <c r="BT729" s="253"/>
      <c r="BU729" s="253"/>
      <c r="BV729" s="253"/>
      <c r="BW729" s="253"/>
      <c r="BX729" s="253"/>
      <c r="BY729" s="253"/>
      <c r="BZ729" s="253"/>
      <c r="CA729" s="253"/>
      <c r="CB729" s="253"/>
      <c r="CC729" s="253"/>
      <c r="CD729" s="253"/>
      <c r="CE729" s="253"/>
      <c r="CF729" s="253"/>
      <c r="CG729" s="253"/>
      <c r="CH729" s="253"/>
      <c r="CI729" s="253"/>
      <c r="CJ729" s="253"/>
      <c r="CK729" s="253"/>
      <c r="CL729" s="253"/>
      <c r="CM729" s="253"/>
      <c r="CN729" s="253"/>
      <c r="CO729" s="253"/>
      <c r="CP729" s="253"/>
      <c r="CQ729" s="253"/>
      <c r="CR729" s="253"/>
      <c r="CS729" s="253"/>
      <c r="CT729" s="253"/>
      <c r="CU729" s="253"/>
      <c r="CV729" s="253"/>
      <c r="CW729" s="253"/>
      <c r="CX729" s="253"/>
      <c r="CY729" s="253"/>
      <c r="CZ729" s="253"/>
      <c r="DA729" s="253"/>
      <c r="DB729" s="253"/>
      <c r="DC729" s="253"/>
      <c r="DD729" s="253"/>
      <c r="DE729" s="253"/>
      <c r="DF729" s="253"/>
      <c r="DG729" s="253"/>
      <c r="DH729" s="253"/>
      <c r="DI729" s="253"/>
      <c r="DJ729" s="253"/>
      <c r="DK729" s="253"/>
      <c r="DL729" s="253"/>
      <c r="DM729" s="253"/>
      <c r="DN729" s="253"/>
      <c r="DO729" s="253"/>
      <c r="DP729" s="253"/>
      <c r="DQ729" s="253"/>
      <c r="DR729" s="253"/>
      <c r="DS729" s="253"/>
      <c r="DT729" s="253"/>
      <c r="DU729" s="253"/>
      <c r="DV729" s="253"/>
      <c r="DW729" s="253"/>
      <c r="DX729" s="253"/>
      <c r="DY729" s="253"/>
      <c r="DZ729" s="253"/>
      <c r="EA729" s="253"/>
      <c r="EB729" s="253"/>
      <c r="EC729" s="253"/>
      <c r="ED729" s="253"/>
      <c r="EE729" s="253"/>
      <c r="EF729" s="253"/>
      <c r="EG729" s="253"/>
      <c r="EH729" s="253"/>
      <c r="EI729" s="253"/>
      <c r="EJ729" s="253"/>
      <c r="EK729" s="253"/>
      <c r="EL729" s="253"/>
      <c r="EM729" s="253"/>
      <c r="EN729" s="253"/>
      <c r="EO729" s="253"/>
      <c r="EP729" s="253"/>
      <c r="EQ729" s="253"/>
      <c r="ER729" s="253"/>
      <c r="ES729" s="253"/>
      <c r="ET729" s="253"/>
      <c r="EU729" s="253"/>
      <c r="EV729" s="253"/>
      <c r="EW729" s="253"/>
      <c r="EX729" s="253"/>
      <c r="EY729" s="253"/>
      <c r="EZ729" s="253"/>
      <c r="FA729" s="253"/>
      <c r="FB729" s="253"/>
      <c r="FC729" s="253"/>
      <c r="FD729" s="253"/>
      <c r="FE729" s="253"/>
      <c r="FF729" s="253"/>
      <c r="FG729" s="253"/>
      <c r="FH729" s="253"/>
      <c r="FI729" s="253"/>
      <c r="FJ729" s="253"/>
      <c r="FK729" s="253"/>
      <c r="FL729" s="253"/>
      <c r="FM729" s="253"/>
      <c r="FN729" s="253"/>
      <c r="FO729" s="253"/>
      <c r="FP729" s="253"/>
      <c r="FQ729" s="253"/>
      <c r="FR729" s="253"/>
      <c r="FS729" s="253"/>
      <c r="FT729" s="253"/>
      <c r="FU729" s="253"/>
      <c r="FV729" s="253"/>
      <c r="FW729" s="253"/>
      <c r="FX729" s="253"/>
      <c r="FY729" s="253"/>
      <c r="FZ729" s="253"/>
      <c r="GA729" s="253"/>
      <c r="GB729" s="253"/>
      <c r="GC729" s="253"/>
      <c r="GD729" s="253"/>
      <c r="GE729" s="253"/>
      <c r="GF729" s="253"/>
      <c r="GG729" s="253"/>
      <c r="GH729" s="253"/>
      <c r="GI729" s="253"/>
      <c r="GJ729" s="253"/>
      <c r="GK729" s="253"/>
      <c r="GL729" s="253"/>
      <c r="GM729" s="253"/>
      <c r="GN729" s="253"/>
      <c r="GO729" s="253"/>
      <c r="GP729" s="253"/>
      <c r="GQ729" s="253"/>
      <c r="GR729" s="253"/>
      <c r="GS729" s="253"/>
      <c r="GT729" s="253"/>
      <c r="GU729" s="253"/>
      <c r="GV729" s="253"/>
      <c r="GW729" s="253"/>
      <c r="GX729" s="253"/>
      <c r="GY729" s="253"/>
      <c r="GZ729" s="253"/>
      <c r="HA729" s="253"/>
      <c r="HB729" s="253"/>
      <c r="HC729" s="253"/>
      <c r="HD729" s="253"/>
      <c r="HE729" s="253"/>
      <c r="HF729" s="253"/>
    </row>
    <row r="730" spans="1:214" s="312" customFormat="1" ht="15" customHeight="1" x14ac:dyDescent="0.25">
      <c r="A730" s="252"/>
      <c r="B730" s="253"/>
      <c r="C730" s="253"/>
      <c r="D730" s="253"/>
      <c r="E730" s="253"/>
      <c r="F730" s="253"/>
      <c r="G730" s="253"/>
      <c r="H730" s="253"/>
      <c r="I730" s="253"/>
      <c r="J730" s="253"/>
      <c r="K730" s="253"/>
      <c r="L730" s="253"/>
      <c r="M730" s="253"/>
      <c r="N730" s="253"/>
      <c r="O730" s="253"/>
      <c r="P730" s="253"/>
      <c r="Q730" s="253"/>
      <c r="R730" s="253"/>
      <c r="S730" s="253"/>
      <c r="T730" s="253"/>
      <c r="U730" s="253" t="s">
        <v>921</v>
      </c>
      <c r="V730" s="253"/>
      <c r="W730" s="253"/>
      <c r="X730" s="253"/>
      <c r="Y730" s="253"/>
      <c r="Z730" s="253"/>
      <c r="AA730" s="253"/>
      <c r="AB730" s="253"/>
      <c r="AC730" s="253" t="s">
        <v>393</v>
      </c>
      <c r="AD730" s="253"/>
      <c r="AE730" s="253"/>
      <c r="AF730" s="253"/>
      <c r="AG730" s="253"/>
      <c r="AH730" s="253"/>
      <c r="AI730" s="253"/>
      <c r="AJ730" s="253"/>
      <c r="AK730" s="253"/>
      <c r="AL730" s="253"/>
      <c r="AM730" s="253"/>
      <c r="AN730" s="253"/>
      <c r="AO730" s="253"/>
      <c r="AP730" s="253"/>
      <c r="AQ730" s="253"/>
      <c r="AR730" s="253"/>
      <c r="AS730" s="253"/>
      <c r="AT730" s="253"/>
      <c r="AU730" s="253"/>
      <c r="AV730" s="253"/>
      <c r="AW730" s="253"/>
      <c r="AX730" s="253"/>
      <c r="AY730" s="253"/>
      <c r="AZ730" s="253"/>
      <c r="BA730" s="253"/>
      <c r="BB730" s="253"/>
      <c r="BC730" s="253"/>
      <c r="BD730" s="253"/>
      <c r="BE730" s="253"/>
      <c r="BF730" s="253"/>
      <c r="BG730" s="253"/>
      <c r="BH730" s="253"/>
      <c r="BI730" s="253"/>
      <c r="BJ730" s="253"/>
      <c r="BK730" s="253"/>
      <c r="BL730" s="253"/>
      <c r="BM730" s="253"/>
      <c r="BN730" s="253"/>
      <c r="BO730" s="253"/>
      <c r="BP730" s="253"/>
      <c r="BQ730" s="253"/>
      <c r="BR730" s="253"/>
      <c r="BS730" s="253"/>
      <c r="BT730" s="253"/>
      <c r="BU730" s="253"/>
      <c r="BV730" s="253"/>
      <c r="BW730" s="253"/>
      <c r="BX730" s="253"/>
      <c r="BY730" s="253"/>
      <c r="BZ730" s="253"/>
      <c r="CA730" s="253"/>
      <c r="CB730" s="253"/>
      <c r="CC730" s="253"/>
      <c r="CD730" s="253"/>
      <c r="CE730" s="253"/>
      <c r="CF730" s="253"/>
      <c r="CG730" s="253"/>
      <c r="CH730" s="253"/>
      <c r="CI730" s="253"/>
      <c r="CJ730" s="253"/>
      <c r="CK730" s="253"/>
      <c r="CL730" s="253"/>
      <c r="CM730" s="253"/>
      <c r="CN730" s="253"/>
      <c r="CO730" s="253"/>
      <c r="CP730" s="253"/>
      <c r="CQ730" s="253"/>
      <c r="CR730" s="253"/>
      <c r="CS730" s="253"/>
      <c r="CT730" s="253"/>
      <c r="CU730" s="253"/>
      <c r="CV730" s="253"/>
      <c r="CW730" s="253"/>
      <c r="CX730" s="253"/>
      <c r="CY730" s="253"/>
      <c r="CZ730" s="253"/>
      <c r="DA730" s="253"/>
      <c r="DB730" s="253"/>
      <c r="DC730" s="253"/>
      <c r="DD730" s="253"/>
      <c r="DE730" s="253"/>
      <c r="DF730" s="253"/>
      <c r="DG730" s="253"/>
      <c r="DH730" s="253"/>
      <c r="DI730" s="253"/>
      <c r="DJ730" s="253"/>
      <c r="DK730" s="253"/>
      <c r="DL730" s="253"/>
      <c r="DM730" s="253"/>
      <c r="DN730" s="253"/>
      <c r="DO730" s="253"/>
      <c r="DP730" s="253"/>
      <c r="DQ730" s="253"/>
      <c r="DR730" s="253"/>
      <c r="DS730" s="253"/>
      <c r="DT730" s="253"/>
      <c r="DU730" s="253"/>
      <c r="DV730" s="253"/>
      <c r="DW730" s="253"/>
      <c r="DX730" s="253"/>
      <c r="DY730" s="253"/>
      <c r="DZ730" s="253"/>
      <c r="EA730" s="253"/>
      <c r="EB730" s="253"/>
      <c r="EC730" s="253"/>
      <c r="ED730" s="253"/>
      <c r="EE730" s="253"/>
      <c r="EF730" s="253"/>
      <c r="EG730" s="253"/>
      <c r="EH730" s="253"/>
      <c r="EI730" s="253"/>
      <c r="EJ730" s="253"/>
      <c r="EK730" s="253"/>
      <c r="EL730" s="253"/>
      <c r="EM730" s="253"/>
      <c r="EN730" s="253"/>
      <c r="EO730" s="253"/>
      <c r="EP730" s="253"/>
      <c r="EQ730" s="253"/>
      <c r="ER730" s="253"/>
      <c r="ES730" s="253"/>
      <c r="ET730" s="253"/>
      <c r="EU730" s="253"/>
      <c r="EV730" s="253"/>
      <c r="EW730" s="253"/>
      <c r="EX730" s="253"/>
      <c r="EY730" s="253"/>
      <c r="EZ730" s="253"/>
      <c r="FA730" s="253"/>
      <c r="FB730" s="253"/>
      <c r="FC730" s="253"/>
      <c r="FD730" s="253"/>
      <c r="FE730" s="253"/>
      <c r="FF730" s="253"/>
      <c r="FG730" s="253"/>
      <c r="FH730" s="253"/>
      <c r="FI730" s="253"/>
      <c r="FJ730" s="253"/>
      <c r="FK730" s="253"/>
      <c r="FL730" s="253"/>
      <c r="FM730" s="253"/>
      <c r="FN730" s="253"/>
      <c r="FO730" s="253"/>
      <c r="FP730" s="253"/>
      <c r="FQ730" s="253"/>
      <c r="FR730" s="253"/>
      <c r="FS730" s="253"/>
      <c r="FT730" s="253"/>
      <c r="FU730" s="253"/>
      <c r="FV730" s="253"/>
      <c r="FW730" s="253"/>
      <c r="FX730" s="253"/>
      <c r="FY730" s="253"/>
      <c r="FZ730" s="253"/>
      <c r="GA730" s="253"/>
      <c r="GB730" s="253"/>
      <c r="GC730" s="253"/>
      <c r="GD730" s="253"/>
      <c r="GE730" s="253"/>
      <c r="GF730" s="253"/>
      <c r="GG730" s="253"/>
      <c r="GH730" s="253"/>
      <c r="GI730" s="253"/>
      <c r="GJ730" s="253"/>
      <c r="GK730" s="253"/>
      <c r="GL730" s="253"/>
      <c r="GM730" s="253"/>
      <c r="GN730" s="253"/>
      <c r="GO730" s="253"/>
      <c r="GP730" s="253"/>
      <c r="GQ730" s="253"/>
      <c r="GR730" s="253"/>
      <c r="GS730" s="253"/>
      <c r="GT730" s="253"/>
      <c r="GU730" s="253"/>
      <c r="GV730" s="253"/>
      <c r="GW730" s="253"/>
      <c r="GX730" s="253"/>
      <c r="GY730" s="253"/>
      <c r="GZ730" s="253"/>
      <c r="HA730" s="253"/>
      <c r="HB730" s="253"/>
      <c r="HC730" s="253"/>
      <c r="HD730" s="253"/>
      <c r="HE730" s="253"/>
      <c r="HF730" s="253"/>
    </row>
    <row r="731" spans="1:214" s="312" customFormat="1" ht="15" customHeight="1" x14ac:dyDescent="0.25">
      <c r="A731" s="252"/>
      <c r="B731" s="253"/>
      <c r="C731" s="253"/>
      <c r="D731" s="253"/>
      <c r="E731" s="253"/>
      <c r="F731" s="253"/>
      <c r="G731" s="253"/>
      <c r="H731" s="253"/>
      <c r="I731" s="253"/>
      <c r="J731" s="253"/>
      <c r="K731" s="253"/>
      <c r="L731" s="253"/>
      <c r="M731" s="253"/>
      <c r="N731" s="253"/>
      <c r="O731" s="253"/>
      <c r="P731" s="253"/>
      <c r="Q731" s="253"/>
      <c r="R731" s="253"/>
      <c r="S731" s="253"/>
      <c r="T731" s="253"/>
      <c r="U731" s="253" t="s">
        <v>922</v>
      </c>
      <c r="V731" s="253"/>
      <c r="W731" s="253"/>
      <c r="X731" s="253"/>
      <c r="Y731" s="253"/>
      <c r="Z731" s="253"/>
      <c r="AA731" s="253"/>
      <c r="AB731" s="253"/>
      <c r="AC731" s="253" t="s">
        <v>320</v>
      </c>
      <c r="AD731" s="253"/>
      <c r="AE731" s="253"/>
      <c r="AF731" s="253"/>
      <c r="AG731" s="253"/>
      <c r="AH731" s="253"/>
      <c r="AI731" s="253"/>
      <c r="AJ731" s="253"/>
      <c r="AK731" s="253"/>
      <c r="AL731" s="253"/>
      <c r="AM731" s="253"/>
      <c r="AN731" s="253"/>
      <c r="AO731" s="253"/>
      <c r="AP731" s="253"/>
      <c r="AQ731" s="253"/>
      <c r="AR731" s="253"/>
      <c r="AS731" s="253"/>
      <c r="AT731" s="253"/>
      <c r="AU731" s="253"/>
      <c r="AV731" s="253"/>
      <c r="AW731" s="253"/>
      <c r="AX731" s="253"/>
      <c r="AY731" s="253"/>
      <c r="AZ731" s="253"/>
      <c r="BA731" s="253"/>
      <c r="BB731" s="253"/>
      <c r="BC731" s="253"/>
      <c r="BD731" s="253"/>
      <c r="BE731" s="253"/>
      <c r="BF731" s="253"/>
      <c r="BG731" s="253"/>
      <c r="BH731" s="253"/>
      <c r="BI731" s="253"/>
      <c r="BJ731" s="253"/>
      <c r="BK731" s="253"/>
      <c r="BL731" s="253"/>
      <c r="BM731" s="253"/>
      <c r="BN731" s="253"/>
      <c r="BO731" s="253"/>
      <c r="BP731" s="253"/>
      <c r="BQ731" s="253"/>
      <c r="BR731" s="253"/>
      <c r="BS731" s="253"/>
      <c r="BT731" s="253"/>
      <c r="BU731" s="253"/>
      <c r="BV731" s="253"/>
      <c r="BW731" s="253"/>
      <c r="BX731" s="253"/>
      <c r="BY731" s="253"/>
      <c r="BZ731" s="253"/>
      <c r="CA731" s="253"/>
      <c r="CB731" s="253"/>
      <c r="CC731" s="253"/>
      <c r="CD731" s="253"/>
      <c r="CE731" s="253"/>
      <c r="CF731" s="253"/>
      <c r="CG731" s="253"/>
      <c r="CH731" s="253"/>
      <c r="CI731" s="253"/>
      <c r="CJ731" s="253"/>
      <c r="CK731" s="253"/>
      <c r="CL731" s="253"/>
      <c r="CM731" s="253"/>
      <c r="CN731" s="253"/>
      <c r="CO731" s="253"/>
      <c r="CP731" s="253"/>
      <c r="CQ731" s="253"/>
      <c r="CR731" s="253"/>
      <c r="CS731" s="253"/>
      <c r="CT731" s="253"/>
      <c r="CU731" s="253"/>
      <c r="CV731" s="253"/>
      <c r="CW731" s="253"/>
      <c r="CX731" s="253"/>
      <c r="CY731" s="253"/>
      <c r="CZ731" s="253"/>
      <c r="DA731" s="253"/>
      <c r="DB731" s="253"/>
      <c r="DC731" s="253"/>
      <c r="DD731" s="253"/>
      <c r="DE731" s="253"/>
      <c r="DF731" s="253"/>
      <c r="DG731" s="253"/>
      <c r="DH731" s="253"/>
      <c r="DI731" s="253"/>
      <c r="DJ731" s="253"/>
      <c r="DK731" s="253"/>
      <c r="DL731" s="253"/>
      <c r="DM731" s="253"/>
      <c r="DN731" s="253"/>
      <c r="DO731" s="253"/>
      <c r="DP731" s="253"/>
      <c r="DQ731" s="253"/>
      <c r="DR731" s="253"/>
      <c r="DS731" s="253"/>
      <c r="DT731" s="253"/>
      <c r="DU731" s="253"/>
      <c r="DV731" s="253"/>
      <c r="DW731" s="253"/>
      <c r="DX731" s="253"/>
      <c r="DY731" s="253"/>
      <c r="DZ731" s="253"/>
      <c r="EA731" s="253"/>
      <c r="EB731" s="253"/>
      <c r="EC731" s="253"/>
      <c r="ED731" s="253"/>
      <c r="EE731" s="253"/>
      <c r="EF731" s="253"/>
      <c r="EG731" s="253"/>
      <c r="EH731" s="253"/>
      <c r="EI731" s="253"/>
      <c r="EJ731" s="253"/>
      <c r="EK731" s="253"/>
      <c r="EL731" s="253"/>
      <c r="EM731" s="253"/>
      <c r="EN731" s="253"/>
      <c r="EO731" s="253"/>
      <c r="EP731" s="253"/>
      <c r="EQ731" s="253"/>
      <c r="ER731" s="253"/>
      <c r="ES731" s="253"/>
      <c r="ET731" s="253"/>
      <c r="EU731" s="253"/>
      <c r="EV731" s="253"/>
      <c r="EW731" s="253"/>
      <c r="EX731" s="253"/>
      <c r="EY731" s="253"/>
      <c r="EZ731" s="253"/>
      <c r="FA731" s="253"/>
      <c r="FB731" s="253"/>
      <c r="FC731" s="253"/>
      <c r="FD731" s="253"/>
      <c r="FE731" s="253"/>
      <c r="FF731" s="253"/>
      <c r="FG731" s="253"/>
      <c r="FH731" s="253"/>
      <c r="FI731" s="253"/>
      <c r="FJ731" s="253"/>
      <c r="FK731" s="253"/>
      <c r="FL731" s="253"/>
      <c r="FM731" s="253"/>
      <c r="FN731" s="253"/>
      <c r="FO731" s="253"/>
      <c r="FP731" s="253"/>
      <c r="FQ731" s="253"/>
      <c r="FR731" s="253"/>
      <c r="FS731" s="253"/>
      <c r="FT731" s="253"/>
      <c r="FU731" s="253"/>
      <c r="FV731" s="253"/>
      <c r="FW731" s="253"/>
      <c r="FX731" s="253"/>
      <c r="FY731" s="253"/>
      <c r="FZ731" s="253"/>
      <c r="GA731" s="253"/>
      <c r="GB731" s="253"/>
      <c r="GC731" s="253"/>
      <c r="GD731" s="253"/>
      <c r="GE731" s="253"/>
      <c r="GF731" s="253"/>
      <c r="GG731" s="253"/>
      <c r="GH731" s="253"/>
      <c r="GI731" s="253"/>
      <c r="GJ731" s="253"/>
      <c r="GK731" s="253"/>
      <c r="GL731" s="253"/>
      <c r="GM731" s="253"/>
      <c r="GN731" s="253"/>
      <c r="GO731" s="253"/>
      <c r="GP731" s="253"/>
      <c r="GQ731" s="253"/>
      <c r="GR731" s="253"/>
      <c r="GS731" s="253"/>
      <c r="GT731" s="253"/>
      <c r="GU731" s="253"/>
      <c r="GV731" s="253"/>
      <c r="GW731" s="253"/>
      <c r="GX731" s="253"/>
      <c r="GY731" s="253"/>
      <c r="GZ731" s="253"/>
      <c r="HA731" s="253"/>
      <c r="HB731" s="253"/>
      <c r="HC731" s="253"/>
      <c r="HD731" s="253"/>
      <c r="HE731" s="253"/>
      <c r="HF731" s="253"/>
    </row>
    <row r="732" spans="1:214" s="312" customFormat="1" ht="15" customHeight="1" x14ac:dyDescent="0.25">
      <c r="A732" s="252"/>
      <c r="B732" s="253"/>
      <c r="C732" s="253"/>
      <c r="D732" s="253"/>
      <c r="E732" s="253"/>
      <c r="F732" s="253"/>
      <c r="G732" s="253"/>
      <c r="H732" s="253"/>
      <c r="I732" s="253"/>
      <c r="J732" s="253"/>
      <c r="K732" s="253"/>
      <c r="L732" s="253"/>
      <c r="M732" s="253"/>
      <c r="N732" s="253"/>
      <c r="O732" s="253"/>
      <c r="P732" s="253"/>
      <c r="Q732" s="253"/>
      <c r="R732" s="253"/>
      <c r="S732" s="253"/>
      <c r="T732" s="253"/>
      <c r="U732" s="253" t="s">
        <v>923</v>
      </c>
      <c r="V732" s="253"/>
      <c r="W732" s="253"/>
      <c r="X732" s="253"/>
      <c r="Y732" s="253"/>
      <c r="Z732" s="253"/>
      <c r="AA732" s="253"/>
      <c r="AB732" s="253"/>
      <c r="AC732" s="253" t="s">
        <v>323</v>
      </c>
      <c r="AD732" s="253"/>
      <c r="AE732" s="253"/>
      <c r="AF732" s="253"/>
      <c r="AG732" s="253"/>
      <c r="AH732" s="253"/>
      <c r="AI732" s="253"/>
      <c r="AJ732" s="253"/>
      <c r="AK732" s="253"/>
      <c r="AL732" s="253"/>
      <c r="AM732" s="253"/>
      <c r="AN732" s="253"/>
      <c r="AO732" s="253"/>
      <c r="AP732" s="253"/>
      <c r="AQ732" s="253"/>
      <c r="AR732" s="253"/>
      <c r="AS732" s="253"/>
      <c r="AT732" s="253"/>
      <c r="AU732" s="253"/>
      <c r="AV732" s="253"/>
      <c r="AW732" s="253"/>
      <c r="AX732" s="253"/>
      <c r="AY732" s="253"/>
      <c r="AZ732" s="253"/>
      <c r="BA732" s="253"/>
      <c r="BB732" s="253"/>
      <c r="BC732" s="253"/>
      <c r="BD732" s="253"/>
      <c r="BE732" s="253"/>
      <c r="BF732" s="253"/>
      <c r="BG732" s="253"/>
      <c r="BH732" s="253"/>
      <c r="BI732" s="253"/>
      <c r="BJ732" s="253"/>
      <c r="BK732" s="253"/>
      <c r="BL732" s="253"/>
      <c r="BM732" s="253"/>
      <c r="BN732" s="253"/>
      <c r="BO732" s="253"/>
      <c r="BP732" s="253"/>
      <c r="BQ732" s="253"/>
      <c r="BR732" s="253"/>
      <c r="BS732" s="253"/>
      <c r="BT732" s="253"/>
      <c r="BU732" s="253"/>
      <c r="BV732" s="253"/>
      <c r="BW732" s="253"/>
      <c r="BX732" s="253"/>
      <c r="BY732" s="253"/>
      <c r="BZ732" s="253"/>
      <c r="CA732" s="253"/>
      <c r="CB732" s="253"/>
      <c r="CC732" s="253"/>
      <c r="CD732" s="253"/>
      <c r="CE732" s="253"/>
      <c r="CF732" s="253"/>
      <c r="CG732" s="253"/>
      <c r="CH732" s="253"/>
      <c r="CI732" s="253"/>
      <c r="CJ732" s="253"/>
      <c r="CK732" s="253"/>
      <c r="CL732" s="253"/>
      <c r="CM732" s="253"/>
      <c r="CN732" s="253"/>
      <c r="CO732" s="253"/>
      <c r="CP732" s="253"/>
      <c r="CQ732" s="253"/>
      <c r="CR732" s="253"/>
      <c r="CS732" s="253"/>
      <c r="CT732" s="253"/>
      <c r="CU732" s="253"/>
      <c r="CV732" s="253"/>
      <c r="CW732" s="253"/>
      <c r="CX732" s="253"/>
      <c r="CY732" s="253"/>
      <c r="CZ732" s="253"/>
      <c r="DA732" s="253"/>
      <c r="DB732" s="253"/>
      <c r="DC732" s="253"/>
      <c r="DD732" s="253"/>
      <c r="DE732" s="253"/>
      <c r="DF732" s="253"/>
      <c r="DG732" s="253"/>
      <c r="DH732" s="253"/>
      <c r="DI732" s="253"/>
      <c r="DJ732" s="253"/>
      <c r="DK732" s="253"/>
      <c r="DL732" s="253"/>
      <c r="DM732" s="253"/>
      <c r="DN732" s="253"/>
      <c r="DO732" s="253"/>
      <c r="DP732" s="253"/>
      <c r="DQ732" s="253"/>
      <c r="DR732" s="253"/>
      <c r="DS732" s="253"/>
      <c r="DT732" s="253"/>
      <c r="DU732" s="253"/>
      <c r="DV732" s="253"/>
      <c r="DW732" s="253"/>
      <c r="DX732" s="253"/>
      <c r="DY732" s="253"/>
      <c r="DZ732" s="253"/>
      <c r="EA732" s="253"/>
      <c r="EB732" s="253"/>
      <c r="EC732" s="253"/>
      <c r="ED732" s="253"/>
      <c r="EE732" s="253"/>
      <c r="EF732" s="253"/>
      <c r="EG732" s="253"/>
      <c r="EH732" s="253"/>
      <c r="EI732" s="253"/>
      <c r="EJ732" s="253"/>
      <c r="EK732" s="253"/>
      <c r="EL732" s="253"/>
      <c r="EM732" s="253"/>
      <c r="EN732" s="253"/>
      <c r="EO732" s="253"/>
      <c r="EP732" s="253"/>
      <c r="EQ732" s="253"/>
      <c r="ER732" s="253"/>
      <c r="ES732" s="253"/>
      <c r="ET732" s="253"/>
      <c r="EU732" s="253"/>
      <c r="EV732" s="253"/>
      <c r="EW732" s="253"/>
      <c r="EX732" s="253"/>
      <c r="EY732" s="253"/>
      <c r="EZ732" s="253"/>
      <c r="FA732" s="253"/>
      <c r="FB732" s="253"/>
      <c r="FC732" s="253"/>
      <c r="FD732" s="253"/>
      <c r="FE732" s="253"/>
      <c r="FF732" s="253"/>
      <c r="FG732" s="253"/>
      <c r="FH732" s="253"/>
      <c r="FI732" s="253"/>
      <c r="FJ732" s="253"/>
      <c r="FK732" s="253"/>
      <c r="FL732" s="253"/>
      <c r="FM732" s="253"/>
      <c r="FN732" s="253"/>
      <c r="FO732" s="253"/>
      <c r="FP732" s="253"/>
      <c r="FQ732" s="253"/>
      <c r="FR732" s="253"/>
      <c r="FS732" s="253"/>
      <c r="FT732" s="253"/>
      <c r="FU732" s="253"/>
      <c r="FV732" s="253"/>
      <c r="FW732" s="253"/>
      <c r="FX732" s="253"/>
      <c r="FY732" s="253"/>
      <c r="FZ732" s="253"/>
      <c r="GA732" s="253"/>
      <c r="GB732" s="253"/>
      <c r="GC732" s="253"/>
      <c r="GD732" s="253"/>
      <c r="GE732" s="253"/>
      <c r="GF732" s="253"/>
      <c r="GG732" s="253"/>
      <c r="GH732" s="253"/>
      <c r="GI732" s="253"/>
      <c r="GJ732" s="253"/>
      <c r="GK732" s="253"/>
      <c r="GL732" s="253"/>
      <c r="GM732" s="253"/>
      <c r="GN732" s="253"/>
      <c r="GO732" s="253"/>
      <c r="GP732" s="253"/>
      <c r="GQ732" s="253"/>
      <c r="GR732" s="253"/>
      <c r="GS732" s="253"/>
      <c r="GT732" s="253"/>
      <c r="GU732" s="253"/>
      <c r="GV732" s="253"/>
      <c r="GW732" s="253"/>
      <c r="GX732" s="253"/>
      <c r="GY732" s="253"/>
      <c r="GZ732" s="253"/>
      <c r="HA732" s="253"/>
      <c r="HB732" s="253"/>
      <c r="HC732" s="253"/>
      <c r="HD732" s="253"/>
      <c r="HE732" s="253"/>
      <c r="HF732" s="253"/>
    </row>
    <row r="733" spans="1:214" s="312" customFormat="1" ht="15" customHeight="1" x14ac:dyDescent="0.25">
      <c r="A733" s="252"/>
      <c r="B733" s="253"/>
      <c r="C733" s="253"/>
      <c r="D733" s="253"/>
      <c r="E733" s="253"/>
      <c r="F733" s="253"/>
      <c r="G733" s="253"/>
      <c r="H733" s="253"/>
      <c r="I733" s="253"/>
      <c r="J733" s="253"/>
      <c r="K733" s="253"/>
      <c r="L733" s="253"/>
      <c r="M733" s="253"/>
      <c r="N733" s="253"/>
      <c r="O733" s="253"/>
      <c r="P733" s="253"/>
      <c r="Q733" s="253"/>
      <c r="R733" s="253"/>
      <c r="S733" s="253"/>
      <c r="T733" s="253"/>
      <c r="U733" s="253" t="s">
        <v>924</v>
      </c>
      <c r="V733" s="253"/>
      <c r="W733" s="253"/>
      <c r="X733" s="253"/>
      <c r="Y733" s="253"/>
      <c r="Z733" s="253"/>
      <c r="AA733" s="253"/>
      <c r="AB733" s="253"/>
      <c r="AC733" s="253" t="s">
        <v>332</v>
      </c>
      <c r="AD733" s="253"/>
      <c r="AE733" s="253"/>
      <c r="AF733" s="253"/>
      <c r="AG733" s="253"/>
      <c r="AH733" s="253"/>
      <c r="AI733" s="253"/>
      <c r="AJ733" s="253"/>
      <c r="AK733" s="253"/>
      <c r="AL733" s="253"/>
      <c r="AM733" s="253"/>
      <c r="AN733" s="253"/>
      <c r="AO733" s="253"/>
      <c r="AP733" s="253"/>
      <c r="AQ733" s="253"/>
      <c r="AR733" s="253"/>
      <c r="AS733" s="253"/>
      <c r="AT733" s="253"/>
      <c r="AU733" s="253"/>
      <c r="AV733" s="253"/>
      <c r="AW733" s="253"/>
      <c r="AX733" s="253"/>
      <c r="AY733" s="253"/>
      <c r="AZ733" s="253"/>
      <c r="BA733" s="253"/>
      <c r="BB733" s="253"/>
      <c r="BC733" s="253"/>
      <c r="BD733" s="253"/>
      <c r="BE733" s="253"/>
      <c r="BF733" s="253"/>
      <c r="BG733" s="253"/>
      <c r="BH733" s="253"/>
      <c r="BI733" s="253"/>
      <c r="BJ733" s="253"/>
      <c r="BK733" s="253"/>
      <c r="BL733" s="253"/>
      <c r="BM733" s="253"/>
      <c r="BN733" s="253"/>
      <c r="BO733" s="253"/>
      <c r="BP733" s="253"/>
      <c r="BQ733" s="253"/>
      <c r="BR733" s="253"/>
      <c r="BS733" s="253"/>
      <c r="BT733" s="253"/>
      <c r="BU733" s="253"/>
      <c r="BV733" s="253"/>
      <c r="BW733" s="253"/>
      <c r="BX733" s="253"/>
      <c r="BY733" s="253"/>
      <c r="BZ733" s="253"/>
      <c r="CA733" s="253"/>
      <c r="CB733" s="253"/>
      <c r="CC733" s="253"/>
      <c r="CD733" s="253"/>
      <c r="CE733" s="253"/>
      <c r="CF733" s="253"/>
      <c r="CG733" s="253"/>
      <c r="CH733" s="253"/>
      <c r="CI733" s="253"/>
      <c r="CJ733" s="253"/>
      <c r="CK733" s="253"/>
      <c r="CL733" s="253"/>
      <c r="CM733" s="253"/>
      <c r="CN733" s="253"/>
      <c r="CO733" s="253"/>
      <c r="CP733" s="253"/>
      <c r="CQ733" s="253"/>
      <c r="CR733" s="253"/>
      <c r="CS733" s="253"/>
      <c r="CT733" s="253"/>
      <c r="CU733" s="253"/>
      <c r="CV733" s="253"/>
      <c r="CW733" s="253"/>
      <c r="CX733" s="253"/>
      <c r="CY733" s="253"/>
      <c r="CZ733" s="253"/>
      <c r="DA733" s="253"/>
      <c r="DB733" s="253"/>
      <c r="DC733" s="253"/>
      <c r="DD733" s="253"/>
      <c r="DE733" s="253"/>
      <c r="DF733" s="253"/>
      <c r="DG733" s="253"/>
      <c r="DH733" s="253"/>
      <c r="DI733" s="253"/>
      <c r="DJ733" s="253"/>
      <c r="DK733" s="253"/>
      <c r="DL733" s="253"/>
      <c r="DM733" s="253"/>
      <c r="DN733" s="253"/>
      <c r="DO733" s="253"/>
      <c r="DP733" s="253"/>
      <c r="DQ733" s="253"/>
      <c r="DR733" s="253"/>
      <c r="DS733" s="253"/>
      <c r="DT733" s="253"/>
      <c r="DU733" s="253"/>
      <c r="DV733" s="253"/>
      <c r="DW733" s="253"/>
      <c r="DX733" s="253"/>
      <c r="DY733" s="253"/>
      <c r="DZ733" s="253"/>
      <c r="EA733" s="253"/>
      <c r="EB733" s="253"/>
      <c r="EC733" s="253"/>
      <c r="ED733" s="253"/>
      <c r="EE733" s="253"/>
      <c r="EF733" s="253"/>
      <c r="EG733" s="253"/>
      <c r="EH733" s="253"/>
      <c r="EI733" s="253"/>
      <c r="EJ733" s="253"/>
      <c r="EK733" s="253"/>
      <c r="EL733" s="253"/>
      <c r="EM733" s="253"/>
      <c r="EN733" s="253"/>
      <c r="EO733" s="253"/>
      <c r="EP733" s="253"/>
      <c r="EQ733" s="253"/>
      <c r="ER733" s="253"/>
      <c r="ES733" s="253"/>
      <c r="ET733" s="253"/>
      <c r="EU733" s="253"/>
      <c r="EV733" s="253"/>
      <c r="EW733" s="253"/>
      <c r="EX733" s="253"/>
      <c r="EY733" s="253"/>
      <c r="EZ733" s="253"/>
      <c r="FA733" s="253"/>
      <c r="FB733" s="253"/>
      <c r="FC733" s="253"/>
      <c r="FD733" s="253"/>
      <c r="FE733" s="253"/>
      <c r="FF733" s="253"/>
      <c r="FG733" s="253"/>
      <c r="FH733" s="253"/>
      <c r="FI733" s="253"/>
      <c r="FJ733" s="253"/>
      <c r="FK733" s="253"/>
      <c r="FL733" s="253"/>
      <c r="FM733" s="253"/>
      <c r="FN733" s="253"/>
      <c r="FO733" s="253"/>
      <c r="FP733" s="253"/>
      <c r="FQ733" s="253"/>
      <c r="FR733" s="253"/>
      <c r="FS733" s="253"/>
      <c r="FT733" s="253"/>
      <c r="FU733" s="253"/>
      <c r="FV733" s="253"/>
      <c r="FW733" s="253"/>
      <c r="FX733" s="253"/>
      <c r="FY733" s="253"/>
      <c r="FZ733" s="253"/>
      <c r="GA733" s="253"/>
      <c r="GB733" s="253"/>
      <c r="GC733" s="253"/>
      <c r="GD733" s="253"/>
      <c r="GE733" s="253"/>
      <c r="GF733" s="253"/>
      <c r="GG733" s="253"/>
      <c r="GH733" s="253"/>
      <c r="GI733" s="253"/>
      <c r="GJ733" s="253"/>
      <c r="GK733" s="253"/>
      <c r="GL733" s="253"/>
      <c r="GM733" s="253"/>
      <c r="GN733" s="253"/>
      <c r="GO733" s="253"/>
      <c r="GP733" s="253"/>
      <c r="GQ733" s="253"/>
      <c r="GR733" s="253"/>
      <c r="GS733" s="253"/>
      <c r="GT733" s="253"/>
      <c r="GU733" s="253"/>
      <c r="GV733" s="253"/>
      <c r="GW733" s="253"/>
      <c r="GX733" s="253"/>
      <c r="GY733" s="253"/>
      <c r="GZ733" s="253"/>
      <c r="HA733" s="253"/>
      <c r="HB733" s="253"/>
      <c r="HC733" s="253"/>
      <c r="HD733" s="253"/>
      <c r="HE733" s="253"/>
      <c r="HF733" s="253"/>
    </row>
    <row r="734" spans="1:214" s="312" customFormat="1" ht="15" customHeight="1" x14ac:dyDescent="0.25">
      <c r="A734" s="252"/>
      <c r="B734" s="253"/>
      <c r="C734" s="253"/>
      <c r="D734" s="253"/>
      <c r="E734" s="253"/>
      <c r="F734" s="253"/>
      <c r="G734" s="253"/>
      <c r="H734" s="253"/>
      <c r="I734" s="253"/>
      <c r="J734" s="253"/>
      <c r="K734" s="253"/>
      <c r="L734" s="253"/>
      <c r="M734" s="253"/>
      <c r="N734" s="253"/>
      <c r="O734" s="253"/>
      <c r="P734" s="253"/>
      <c r="Q734" s="253"/>
      <c r="R734" s="253"/>
      <c r="S734" s="253"/>
      <c r="T734" s="253"/>
      <c r="U734" s="253" t="s">
        <v>925</v>
      </c>
      <c r="V734" s="253"/>
      <c r="W734" s="253"/>
      <c r="X734" s="253"/>
      <c r="Y734" s="253"/>
      <c r="Z734" s="253"/>
      <c r="AA734" s="253"/>
      <c r="AB734" s="253"/>
      <c r="AC734" s="253" t="s">
        <v>332</v>
      </c>
      <c r="AD734" s="253"/>
      <c r="AE734" s="253"/>
      <c r="AF734" s="253"/>
      <c r="AG734" s="253"/>
      <c r="AH734" s="253"/>
      <c r="AI734" s="253"/>
      <c r="AJ734" s="253"/>
      <c r="AK734" s="253"/>
      <c r="AL734" s="253"/>
      <c r="AM734" s="253"/>
      <c r="AN734" s="253"/>
      <c r="AO734" s="253"/>
      <c r="AP734" s="253"/>
      <c r="AQ734" s="253"/>
      <c r="AR734" s="253"/>
      <c r="AS734" s="253"/>
      <c r="AT734" s="253"/>
      <c r="AU734" s="253"/>
      <c r="AV734" s="253"/>
      <c r="AW734" s="253"/>
      <c r="AX734" s="253"/>
      <c r="AY734" s="253"/>
      <c r="AZ734" s="253"/>
      <c r="BA734" s="253"/>
      <c r="BB734" s="253"/>
      <c r="BC734" s="253"/>
      <c r="BD734" s="253"/>
      <c r="BE734" s="253"/>
      <c r="BF734" s="253"/>
      <c r="BG734" s="253"/>
      <c r="BH734" s="253"/>
      <c r="BI734" s="253"/>
      <c r="BJ734" s="253"/>
      <c r="BK734" s="253"/>
      <c r="BL734" s="253"/>
      <c r="BM734" s="253"/>
      <c r="BN734" s="253"/>
      <c r="BO734" s="253"/>
      <c r="BP734" s="253"/>
      <c r="BQ734" s="253"/>
      <c r="BR734" s="253"/>
      <c r="BS734" s="253"/>
      <c r="BT734" s="253"/>
      <c r="BU734" s="253"/>
      <c r="BV734" s="253"/>
      <c r="BW734" s="253"/>
      <c r="BX734" s="253"/>
      <c r="BY734" s="253"/>
      <c r="BZ734" s="253"/>
      <c r="CA734" s="253"/>
      <c r="CB734" s="253"/>
      <c r="CC734" s="253"/>
      <c r="CD734" s="253"/>
      <c r="CE734" s="253"/>
      <c r="CF734" s="253"/>
      <c r="CG734" s="253"/>
      <c r="CH734" s="253"/>
      <c r="CI734" s="253"/>
      <c r="CJ734" s="253"/>
      <c r="CK734" s="253"/>
      <c r="CL734" s="253"/>
      <c r="CM734" s="253"/>
      <c r="CN734" s="253"/>
      <c r="CO734" s="253"/>
      <c r="CP734" s="253"/>
      <c r="CQ734" s="253"/>
      <c r="CR734" s="253"/>
      <c r="CS734" s="253"/>
      <c r="CT734" s="253"/>
      <c r="CU734" s="253"/>
      <c r="CV734" s="253"/>
      <c r="CW734" s="253"/>
      <c r="CX734" s="253"/>
      <c r="CY734" s="253"/>
      <c r="CZ734" s="253"/>
      <c r="DA734" s="253"/>
      <c r="DB734" s="253"/>
      <c r="DC734" s="253"/>
      <c r="DD734" s="253"/>
      <c r="DE734" s="253"/>
      <c r="DF734" s="253"/>
      <c r="DG734" s="253"/>
      <c r="DH734" s="253"/>
      <c r="DI734" s="253"/>
      <c r="DJ734" s="253"/>
      <c r="DK734" s="253"/>
      <c r="DL734" s="253"/>
      <c r="DM734" s="253"/>
      <c r="DN734" s="253"/>
      <c r="DO734" s="253"/>
      <c r="DP734" s="253"/>
      <c r="DQ734" s="253"/>
      <c r="DR734" s="253"/>
      <c r="DS734" s="253"/>
      <c r="DT734" s="253"/>
      <c r="DU734" s="253"/>
      <c r="DV734" s="253"/>
      <c r="DW734" s="253"/>
      <c r="DX734" s="253"/>
      <c r="DY734" s="253"/>
      <c r="DZ734" s="253"/>
      <c r="EA734" s="253"/>
      <c r="EB734" s="253"/>
      <c r="EC734" s="253"/>
      <c r="ED734" s="253"/>
      <c r="EE734" s="253"/>
      <c r="EF734" s="253"/>
      <c r="EG734" s="253"/>
      <c r="EH734" s="253"/>
      <c r="EI734" s="253"/>
      <c r="EJ734" s="253"/>
      <c r="EK734" s="253"/>
      <c r="EL734" s="253"/>
      <c r="EM734" s="253"/>
      <c r="EN734" s="253"/>
      <c r="EO734" s="253"/>
      <c r="EP734" s="253"/>
      <c r="EQ734" s="253"/>
      <c r="ER734" s="253"/>
      <c r="ES734" s="253"/>
      <c r="ET734" s="253"/>
      <c r="EU734" s="253"/>
      <c r="EV734" s="253"/>
      <c r="EW734" s="253"/>
      <c r="EX734" s="253"/>
      <c r="EY734" s="253"/>
      <c r="EZ734" s="253"/>
      <c r="FA734" s="253"/>
      <c r="FB734" s="253"/>
      <c r="FC734" s="253"/>
      <c r="FD734" s="253"/>
      <c r="FE734" s="253"/>
      <c r="FF734" s="253"/>
      <c r="FG734" s="253"/>
      <c r="FH734" s="253"/>
      <c r="FI734" s="253"/>
      <c r="FJ734" s="253"/>
      <c r="FK734" s="253"/>
      <c r="FL734" s="253"/>
      <c r="FM734" s="253"/>
      <c r="FN734" s="253"/>
      <c r="FO734" s="253"/>
      <c r="FP734" s="253"/>
      <c r="FQ734" s="253"/>
      <c r="FR734" s="253"/>
      <c r="FS734" s="253"/>
      <c r="FT734" s="253"/>
      <c r="FU734" s="253"/>
      <c r="FV734" s="253"/>
      <c r="FW734" s="253"/>
      <c r="FX734" s="253"/>
      <c r="FY734" s="253"/>
      <c r="FZ734" s="253"/>
      <c r="GA734" s="253"/>
      <c r="GB734" s="253"/>
      <c r="GC734" s="253"/>
      <c r="GD734" s="253"/>
      <c r="GE734" s="253"/>
      <c r="GF734" s="253"/>
      <c r="GG734" s="253"/>
      <c r="GH734" s="253"/>
      <c r="GI734" s="253"/>
      <c r="GJ734" s="253"/>
      <c r="GK734" s="253"/>
      <c r="GL734" s="253"/>
      <c r="GM734" s="253"/>
      <c r="GN734" s="253"/>
      <c r="GO734" s="253"/>
      <c r="GP734" s="253"/>
      <c r="GQ734" s="253"/>
      <c r="GR734" s="253"/>
      <c r="GS734" s="253"/>
      <c r="GT734" s="253"/>
      <c r="GU734" s="253"/>
      <c r="GV734" s="253"/>
      <c r="GW734" s="253"/>
      <c r="GX734" s="253"/>
      <c r="GY734" s="253"/>
      <c r="GZ734" s="253"/>
      <c r="HA734" s="253"/>
      <c r="HB734" s="253"/>
      <c r="HC734" s="253"/>
      <c r="HD734" s="253"/>
      <c r="HE734" s="253"/>
      <c r="HF734" s="253"/>
    </row>
    <row r="735" spans="1:214" s="312" customFormat="1" ht="15" customHeight="1" x14ac:dyDescent="0.25">
      <c r="A735" s="252"/>
      <c r="B735" s="253"/>
      <c r="C735" s="253"/>
      <c r="D735" s="253"/>
      <c r="E735" s="253"/>
      <c r="F735" s="253"/>
      <c r="G735" s="253"/>
      <c r="H735" s="253"/>
      <c r="I735" s="253"/>
      <c r="J735" s="253"/>
      <c r="K735" s="253"/>
      <c r="L735" s="253"/>
      <c r="M735" s="253"/>
      <c r="N735" s="253"/>
      <c r="O735" s="253"/>
      <c r="P735" s="253"/>
      <c r="Q735" s="253"/>
      <c r="R735" s="253"/>
      <c r="S735" s="253"/>
      <c r="T735" s="253"/>
      <c r="U735" s="253" t="s">
        <v>926</v>
      </c>
      <c r="V735" s="253"/>
      <c r="W735" s="253"/>
      <c r="X735" s="253"/>
      <c r="Y735" s="253"/>
      <c r="Z735" s="253"/>
      <c r="AA735" s="253"/>
      <c r="AB735" s="253"/>
      <c r="AC735" s="253" t="s">
        <v>332</v>
      </c>
      <c r="AD735" s="253"/>
      <c r="AE735" s="253"/>
      <c r="AF735" s="253"/>
      <c r="AG735" s="253"/>
      <c r="AH735" s="253"/>
      <c r="AI735" s="253"/>
      <c r="AJ735" s="253"/>
      <c r="AK735" s="253"/>
      <c r="AL735" s="253"/>
      <c r="AM735" s="253"/>
      <c r="AN735" s="253"/>
      <c r="AO735" s="253"/>
      <c r="AP735" s="253"/>
      <c r="AQ735" s="253"/>
      <c r="AR735" s="253"/>
      <c r="AS735" s="253"/>
      <c r="AT735" s="253"/>
      <c r="AU735" s="253"/>
      <c r="AV735" s="253"/>
      <c r="AW735" s="253"/>
      <c r="AX735" s="253"/>
      <c r="AY735" s="253"/>
      <c r="AZ735" s="253"/>
      <c r="BA735" s="253"/>
      <c r="BB735" s="253"/>
      <c r="BC735" s="253"/>
      <c r="BD735" s="253"/>
      <c r="BE735" s="253"/>
      <c r="BF735" s="253"/>
      <c r="BG735" s="253"/>
      <c r="BH735" s="253"/>
      <c r="BI735" s="253"/>
      <c r="BJ735" s="253"/>
      <c r="BK735" s="253"/>
      <c r="BL735" s="253"/>
      <c r="BM735" s="253"/>
      <c r="BN735" s="253"/>
      <c r="BO735" s="253"/>
      <c r="BP735" s="253"/>
      <c r="BQ735" s="253"/>
      <c r="BR735" s="253"/>
      <c r="BS735" s="253"/>
      <c r="BT735" s="253"/>
      <c r="BU735" s="253"/>
      <c r="BV735" s="253"/>
      <c r="BW735" s="253"/>
      <c r="BX735" s="253"/>
      <c r="BY735" s="253"/>
      <c r="BZ735" s="253"/>
      <c r="CA735" s="253"/>
      <c r="CB735" s="253"/>
      <c r="CC735" s="253"/>
      <c r="CD735" s="253"/>
      <c r="CE735" s="253"/>
      <c r="CF735" s="253"/>
      <c r="CG735" s="253"/>
      <c r="CH735" s="253"/>
      <c r="CI735" s="253"/>
      <c r="CJ735" s="253"/>
      <c r="CK735" s="253"/>
      <c r="CL735" s="253"/>
      <c r="CM735" s="253"/>
      <c r="CN735" s="253"/>
      <c r="CO735" s="253"/>
      <c r="CP735" s="253"/>
      <c r="CQ735" s="253"/>
      <c r="CR735" s="253"/>
      <c r="CS735" s="253"/>
      <c r="CT735" s="253"/>
      <c r="CU735" s="253"/>
      <c r="CV735" s="253"/>
      <c r="CW735" s="253"/>
      <c r="CX735" s="253"/>
      <c r="CY735" s="253"/>
      <c r="CZ735" s="253"/>
      <c r="DA735" s="253"/>
      <c r="DB735" s="253"/>
      <c r="DC735" s="253"/>
      <c r="DD735" s="253"/>
      <c r="DE735" s="253"/>
      <c r="DF735" s="253"/>
      <c r="DG735" s="253"/>
      <c r="DH735" s="253"/>
      <c r="DI735" s="253"/>
      <c r="DJ735" s="253"/>
      <c r="DK735" s="253"/>
      <c r="DL735" s="253"/>
      <c r="DM735" s="253"/>
      <c r="DN735" s="253"/>
      <c r="DO735" s="253"/>
      <c r="DP735" s="253"/>
      <c r="DQ735" s="253"/>
      <c r="DR735" s="253"/>
      <c r="DS735" s="253"/>
      <c r="DT735" s="253"/>
      <c r="DU735" s="253"/>
      <c r="DV735" s="253"/>
      <c r="DW735" s="253"/>
      <c r="DX735" s="253"/>
      <c r="DY735" s="253"/>
      <c r="DZ735" s="253"/>
      <c r="EA735" s="253"/>
      <c r="EB735" s="253"/>
      <c r="EC735" s="253"/>
      <c r="ED735" s="253"/>
      <c r="EE735" s="253"/>
      <c r="EF735" s="253"/>
      <c r="EG735" s="253"/>
      <c r="EH735" s="253"/>
      <c r="EI735" s="253"/>
      <c r="EJ735" s="253"/>
      <c r="EK735" s="253"/>
      <c r="EL735" s="253"/>
      <c r="EM735" s="253"/>
      <c r="EN735" s="253"/>
      <c r="EO735" s="253"/>
      <c r="EP735" s="253"/>
      <c r="EQ735" s="253"/>
      <c r="ER735" s="253"/>
      <c r="ES735" s="253"/>
      <c r="ET735" s="253"/>
      <c r="EU735" s="253"/>
      <c r="EV735" s="253"/>
      <c r="EW735" s="253"/>
      <c r="EX735" s="253"/>
      <c r="EY735" s="253"/>
      <c r="EZ735" s="253"/>
      <c r="FA735" s="253"/>
      <c r="FB735" s="253"/>
      <c r="FC735" s="253"/>
      <c r="FD735" s="253"/>
      <c r="FE735" s="253"/>
      <c r="FF735" s="253"/>
      <c r="FG735" s="253"/>
      <c r="FH735" s="253"/>
      <c r="FI735" s="253"/>
      <c r="FJ735" s="253"/>
      <c r="FK735" s="253"/>
      <c r="FL735" s="253"/>
      <c r="FM735" s="253"/>
      <c r="FN735" s="253"/>
      <c r="FO735" s="253"/>
      <c r="FP735" s="253"/>
      <c r="FQ735" s="253"/>
      <c r="FR735" s="253"/>
      <c r="FS735" s="253"/>
      <c r="FT735" s="253"/>
      <c r="FU735" s="253"/>
      <c r="FV735" s="253"/>
      <c r="FW735" s="253"/>
      <c r="FX735" s="253"/>
      <c r="FY735" s="253"/>
      <c r="FZ735" s="253"/>
      <c r="GA735" s="253"/>
      <c r="GB735" s="253"/>
      <c r="GC735" s="253"/>
      <c r="GD735" s="253"/>
      <c r="GE735" s="253"/>
      <c r="GF735" s="253"/>
      <c r="GG735" s="253"/>
      <c r="GH735" s="253"/>
      <c r="GI735" s="253"/>
      <c r="GJ735" s="253"/>
      <c r="GK735" s="253"/>
      <c r="GL735" s="253"/>
      <c r="GM735" s="253"/>
      <c r="GN735" s="253"/>
      <c r="GO735" s="253"/>
      <c r="GP735" s="253"/>
      <c r="GQ735" s="253"/>
      <c r="GR735" s="253"/>
      <c r="GS735" s="253"/>
      <c r="GT735" s="253"/>
      <c r="GU735" s="253"/>
      <c r="GV735" s="253"/>
      <c r="GW735" s="253"/>
      <c r="GX735" s="253"/>
      <c r="GY735" s="253"/>
      <c r="GZ735" s="253"/>
      <c r="HA735" s="253"/>
      <c r="HB735" s="253"/>
      <c r="HC735" s="253"/>
      <c r="HD735" s="253"/>
      <c r="HE735" s="253"/>
      <c r="HF735" s="253"/>
    </row>
    <row r="736" spans="1:214" s="312" customFormat="1" ht="15" customHeight="1" x14ac:dyDescent="0.25">
      <c r="A736" s="252"/>
      <c r="B736" s="253"/>
      <c r="C736" s="253"/>
      <c r="D736" s="253"/>
      <c r="E736" s="253"/>
      <c r="F736" s="253"/>
      <c r="G736" s="253"/>
      <c r="H736" s="253"/>
      <c r="I736" s="253"/>
      <c r="J736" s="253"/>
      <c r="K736" s="253"/>
      <c r="L736" s="253"/>
      <c r="M736" s="253"/>
      <c r="N736" s="253"/>
      <c r="O736" s="253"/>
      <c r="P736" s="253"/>
      <c r="Q736" s="253"/>
      <c r="R736" s="253"/>
      <c r="S736" s="253"/>
      <c r="T736" s="253"/>
      <c r="U736" s="253" t="s">
        <v>927</v>
      </c>
      <c r="V736" s="253"/>
      <c r="W736" s="253"/>
      <c r="X736" s="253"/>
      <c r="Y736" s="253"/>
      <c r="Z736" s="253"/>
      <c r="AA736" s="253"/>
      <c r="AB736" s="253"/>
      <c r="AC736" s="253" t="s">
        <v>316</v>
      </c>
      <c r="AD736" s="253"/>
      <c r="AE736" s="253"/>
      <c r="AF736" s="253"/>
      <c r="AG736" s="253"/>
      <c r="AH736" s="253"/>
      <c r="AI736" s="253"/>
      <c r="AJ736" s="253"/>
      <c r="AK736" s="253"/>
      <c r="AL736" s="253"/>
      <c r="AM736" s="253"/>
      <c r="AN736" s="253"/>
      <c r="AO736" s="253"/>
      <c r="AP736" s="253"/>
      <c r="AQ736" s="253"/>
      <c r="AR736" s="253"/>
      <c r="AS736" s="253"/>
      <c r="AT736" s="253"/>
      <c r="AU736" s="253"/>
      <c r="AV736" s="253"/>
      <c r="AW736" s="253"/>
      <c r="AX736" s="253"/>
      <c r="AY736" s="253"/>
      <c r="AZ736" s="253"/>
      <c r="BA736" s="253"/>
      <c r="BB736" s="253"/>
      <c r="BC736" s="253"/>
      <c r="BD736" s="253"/>
      <c r="BE736" s="253"/>
      <c r="BF736" s="253"/>
      <c r="BG736" s="253"/>
      <c r="BH736" s="253"/>
      <c r="BI736" s="253"/>
      <c r="BJ736" s="253"/>
      <c r="BK736" s="253"/>
      <c r="BL736" s="253"/>
      <c r="BM736" s="253"/>
      <c r="BN736" s="253"/>
      <c r="BO736" s="253"/>
      <c r="BP736" s="253"/>
      <c r="BQ736" s="253"/>
      <c r="BR736" s="253"/>
      <c r="BS736" s="253"/>
      <c r="BT736" s="253"/>
      <c r="BU736" s="253"/>
      <c r="BV736" s="253"/>
      <c r="BW736" s="253"/>
      <c r="BX736" s="253"/>
      <c r="BY736" s="253"/>
      <c r="BZ736" s="253"/>
      <c r="CA736" s="253"/>
      <c r="CB736" s="253"/>
      <c r="CC736" s="253"/>
      <c r="CD736" s="253"/>
      <c r="CE736" s="253"/>
      <c r="CF736" s="253"/>
      <c r="CG736" s="253"/>
      <c r="CH736" s="253"/>
      <c r="CI736" s="253"/>
      <c r="CJ736" s="253"/>
      <c r="CK736" s="253"/>
      <c r="CL736" s="253"/>
      <c r="CM736" s="253"/>
      <c r="CN736" s="253"/>
      <c r="CO736" s="253"/>
      <c r="CP736" s="253"/>
      <c r="CQ736" s="253"/>
      <c r="CR736" s="253"/>
      <c r="CS736" s="253"/>
      <c r="CT736" s="253"/>
      <c r="CU736" s="253"/>
      <c r="CV736" s="253"/>
      <c r="CW736" s="253"/>
      <c r="CX736" s="253"/>
      <c r="CY736" s="253"/>
      <c r="CZ736" s="253"/>
      <c r="DA736" s="253"/>
      <c r="DB736" s="253"/>
      <c r="DC736" s="253"/>
      <c r="DD736" s="253"/>
      <c r="DE736" s="253"/>
      <c r="DF736" s="253"/>
      <c r="DG736" s="253"/>
      <c r="DH736" s="253"/>
      <c r="DI736" s="253"/>
      <c r="DJ736" s="253"/>
      <c r="DK736" s="253"/>
      <c r="DL736" s="253"/>
      <c r="DM736" s="253"/>
      <c r="DN736" s="253"/>
      <c r="DO736" s="253"/>
      <c r="DP736" s="253"/>
      <c r="DQ736" s="253"/>
      <c r="DR736" s="253"/>
      <c r="DS736" s="253"/>
      <c r="DT736" s="253"/>
      <c r="DU736" s="253"/>
      <c r="DV736" s="253"/>
      <c r="DW736" s="253"/>
      <c r="DX736" s="253"/>
      <c r="DY736" s="253"/>
      <c r="DZ736" s="253"/>
      <c r="EA736" s="253"/>
      <c r="EB736" s="253"/>
      <c r="EC736" s="253"/>
      <c r="ED736" s="253"/>
      <c r="EE736" s="253"/>
      <c r="EF736" s="253"/>
      <c r="EG736" s="253"/>
      <c r="EH736" s="253"/>
      <c r="EI736" s="253"/>
      <c r="EJ736" s="253"/>
      <c r="EK736" s="253"/>
      <c r="EL736" s="253"/>
      <c r="EM736" s="253"/>
      <c r="EN736" s="253"/>
      <c r="EO736" s="253"/>
      <c r="EP736" s="253"/>
      <c r="EQ736" s="253"/>
      <c r="ER736" s="253"/>
      <c r="ES736" s="253"/>
      <c r="ET736" s="253"/>
      <c r="EU736" s="253"/>
      <c r="EV736" s="253"/>
      <c r="EW736" s="253"/>
      <c r="EX736" s="253"/>
      <c r="EY736" s="253"/>
      <c r="EZ736" s="253"/>
      <c r="FA736" s="253"/>
      <c r="FB736" s="253"/>
      <c r="FC736" s="253"/>
      <c r="FD736" s="253"/>
      <c r="FE736" s="253"/>
      <c r="FF736" s="253"/>
      <c r="FG736" s="253"/>
      <c r="FH736" s="253"/>
      <c r="FI736" s="253"/>
      <c r="FJ736" s="253"/>
      <c r="FK736" s="253"/>
      <c r="FL736" s="253"/>
      <c r="FM736" s="253"/>
      <c r="FN736" s="253"/>
      <c r="FO736" s="253"/>
      <c r="FP736" s="253"/>
      <c r="FQ736" s="253"/>
      <c r="FR736" s="253"/>
      <c r="FS736" s="253"/>
      <c r="FT736" s="253"/>
      <c r="FU736" s="253"/>
      <c r="FV736" s="253"/>
      <c r="FW736" s="253"/>
      <c r="FX736" s="253"/>
      <c r="FY736" s="253"/>
      <c r="FZ736" s="253"/>
      <c r="GA736" s="253"/>
      <c r="GB736" s="253"/>
      <c r="GC736" s="253"/>
      <c r="GD736" s="253"/>
      <c r="GE736" s="253"/>
      <c r="GF736" s="253"/>
      <c r="GG736" s="253"/>
      <c r="GH736" s="253"/>
      <c r="GI736" s="253"/>
      <c r="GJ736" s="253"/>
      <c r="GK736" s="253"/>
      <c r="GL736" s="253"/>
      <c r="GM736" s="253"/>
      <c r="GN736" s="253"/>
      <c r="GO736" s="253"/>
      <c r="GP736" s="253"/>
      <c r="GQ736" s="253"/>
      <c r="GR736" s="253"/>
      <c r="GS736" s="253"/>
      <c r="GT736" s="253"/>
      <c r="GU736" s="253"/>
      <c r="GV736" s="253"/>
      <c r="GW736" s="253"/>
      <c r="GX736" s="253"/>
      <c r="GY736" s="253"/>
      <c r="GZ736" s="253"/>
      <c r="HA736" s="253"/>
      <c r="HB736" s="253"/>
      <c r="HC736" s="253"/>
      <c r="HD736" s="253"/>
      <c r="HE736" s="253"/>
      <c r="HF736" s="253"/>
    </row>
    <row r="737" spans="1:214" s="312" customFormat="1" ht="15" customHeight="1" x14ac:dyDescent="0.25">
      <c r="A737" s="252"/>
      <c r="B737" s="253"/>
      <c r="C737" s="253"/>
      <c r="D737" s="253"/>
      <c r="E737" s="253"/>
      <c r="F737" s="253"/>
      <c r="G737" s="253"/>
      <c r="H737" s="253"/>
      <c r="I737" s="253"/>
      <c r="J737" s="253"/>
      <c r="K737" s="253"/>
      <c r="L737" s="253"/>
      <c r="M737" s="253"/>
      <c r="N737" s="253"/>
      <c r="O737" s="253"/>
      <c r="P737" s="253"/>
      <c r="Q737" s="253"/>
      <c r="R737" s="253"/>
      <c r="S737" s="253"/>
      <c r="T737" s="253"/>
      <c r="U737" s="253" t="s">
        <v>928</v>
      </c>
      <c r="V737" s="253"/>
      <c r="W737" s="253"/>
      <c r="X737" s="253"/>
      <c r="Y737" s="253"/>
      <c r="Z737" s="253"/>
      <c r="AA737" s="253"/>
      <c r="AB737" s="253"/>
      <c r="AC737" s="253" t="s">
        <v>332</v>
      </c>
      <c r="AD737" s="253"/>
      <c r="AE737" s="253"/>
      <c r="AF737" s="253"/>
      <c r="AG737" s="253"/>
      <c r="AH737" s="253"/>
      <c r="AI737" s="253"/>
      <c r="AJ737" s="253"/>
      <c r="AK737" s="253"/>
      <c r="AL737" s="253"/>
      <c r="AM737" s="253"/>
      <c r="AN737" s="253"/>
      <c r="AO737" s="253"/>
      <c r="AP737" s="253"/>
      <c r="AQ737" s="253"/>
      <c r="AR737" s="253"/>
      <c r="AS737" s="253"/>
      <c r="AT737" s="253"/>
      <c r="AU737" s="253"/>
      <c r="AV737" s="253"/>
      <c r="AW737" s="253"/>
      <c r="AX737" s="253"/>
      <c r="AY737" s="253"/>
      <c r="AZ737" s="253"/>
      <c r="BA737" s="253"/>
      <c r="BB737" s="253"/>
      <c r="BC737" s="253"/>
      <c r="BD737" s="253"/>
      <c r="BE737" s="253"/>
      <c r="BF737" s="253"/>
      <c r="BG737" s="253"/>
      <c r="BH737" s="253"/>
      <c r="BI737" s="253"/>
      <c r="BJ737" s="253"/>
      <c r="BK737" s="253"/>
      <c r="BL737" s="253"/>
      <c r="BM737" s="253"/>
      <c r="BN737" s="253"/>
      <c r="BO737" s="253"/>
      <c r="BP737" s="253"/>
      <c r="BQ737" s="253"/>
      <c r="BR737" s="253"/>
      <c r="BS737" s="253"/>
      <c r="BT737" s="253"/>
      <c r="BU737" s="253"/>
      <c r="BV737" s="253"/>
      <c r="BW737" s="253"/>
      <c r="BX737" s="253"/>
      <c r="BY737" s="253"/>
      <c r="BZ737" s="253"/>
      <c r="CA737" s="253"/>
      <c r="CB737" s="253"/>
      <c r="CC737" s="253"/>
      <c r="CD737" s="253"/>
      <c r="CE737" s="253"/>
      <c r="CF737" s="253"/>
      <c r="CG737" s="253"/>
      <c r="CH737" s="253"/>
      <c r="CI737" s="253"/>
      <c r="CJ737" s="253"/>
      <c r="CK737" s="253"/>
      <c r="CL737" s="253"/>
      <c r="CM737" s="253"/>
      <c r="CN737" s="253"/>
      <c r="CO737" s="253"/>
      <c r="CP737" s="253"/>
      <c r="CQ737" s="253"/>
      <c r="CR737" s="253"/>
      <c r="CS737" s="253"/>
      <c r="CT737" s="253"/>
      <c r="CU737" s="253"/>
      <c r="CV737" s="253"/>
      <c r="CW737" s="253"/>
      <c r="CX737" s="253"/>
      <c r="CY737" s="253"/>
      <c r="CZ737" s="253"/>
      <c r="DA737" s="253"/>
      <c r="DB737" s="253"/>
      <c r="DC737" s="253"/>
      <c r="DD737" s="253"/>
      <c r="DE737" s="253"/>
      <c r="DF737" s="253"/>
      <c r="DG737" s="253"/>
      <c r="DH737" s="253"/>
      <c r="DI737" s="253"/>
      <c r="DJ737" s="253"/>
      <c r="DK737" s="253"/>
      <c r="DL737" s="253"/>
      <c r="DM737" s="253"/>
      <c r="DN737" s="253"/>
      <c r="DO737" s="253"/>
      <c r="DP737" s="253"/>
      <c r="DQ737" s="253"/>
      <c r="DR737" s="253"/>
      <c r="DS737" s="253"/>
      <c r="DT737" s="253"/>
      <c r="DU737" s="253"/>
      <c r="DV737" s="253"/>
      <c r="DW737" s="253"/>
      <c r="DX737" s="253"/>
      <c r="DY737" s="253"/>
      <c r="DZ737" s="253"/>
      <c r="EA737" s="253"/>
      <c r="EB737" s="253"/>
      <c r="EC737" s="253"/>
      <c r="ED737" s="253"/>
      <c r="EE737" s="253"/>
      <c r="EF737" s="253"/>
      <c r="EG737" s="253"/>
      <c r="EH737" s="253"/>
      <c r="EI737" s="253"/>
      <c r="EJ737" s="253"/>
      <c r="EK737" s="253"/>
      <c r="EL737" s="253"/>
      <c r="EM737" s="253"/>
      <c r="EN737" s="253"/>
      <c r="EO737" s="253"/>
      <c r="EP737" s="253"/>
      <c r="EQ737" s="253"/>
      <c r="ER737" s="253"/>
      <c r="ES737" s="253"/>
      <c r="ET737" s="253"/>
      <c r="EU737" s="253"/>
      <c r="EV737" s="253"/>
      <c r="EW737" s="253"/>
      <c r="EX737" s="253"/>
      <c r="EY737" s="253"/>
      <c r="EZ737" s="253"/>
      <c r="FA737" s="253"/>
      <c r="FB737" s="253"/>
      <c r="FC737" s="253"/>
      <c r="FD737" s="253"/>
      <c r="FE737" s="253"/>
      <c r="FF737" s="253"/>
      <c r="FG737" s="253"/>
      <c r="FH737" s="253"/>
      <c r="FI737" s="253"/>
      <c r="FJ737" s="253"/>
      <c r="FK737" s="253"/>
      <c r="FL737" s="253"/>
      <c r="FM737" s="253"/>
      <c r="FN737" s="253"/>
      <c r="FO737" s="253"/>
      <c r="FP737" s="253"/>
      <c r="FQ737" s="253"/>
      <c r="FR737" s="253"/>
      <c r="FS737" s="253"/>
      <c r="FT737" s="253"/>
      <c r="FU737" s="253"/>
      <c r="FV737" s="253"/>
      <c r="FW737" s="253"/>
      <c r="FX737" s="253"/>
      <c r="FY737" s="253"/>
      <c r="FZ737" s="253"/>
      <c r="GA737" s="253"/>
      <c r="GB737" s="253"/>
      <c r="GC737" s="253"/>
      <c r="GD737" s="253"/>
      <c r="GE737" s="253"/>
      <c r="GF737" s="253"/>
      <c r="GG737" s="253"/>
      <c r="GH737" s="253"/>
      <c r="GI737" s="253"/>
      <c r="GJ737" s="253"/>
      <c r="GK737" s="253"/>
      <c r="GL737" s="253"/>
      <c r="GM737" s="253"/>
      <c r="GN737" s="253"/>
      <c r="GO737" s="253"/>
      <c r="GP737" s="253"/>
      <c r="GQ737" s="253"/>
      <c r="GR737" s="253"/>
      <c r="GS737" s="253"/>
      <c r="GT737" s="253"/>
      <c r="GU737" s="253"/>
      <c r="GV737" s="253"/>
      <c r="GW737" s="253"/>
      <c r="GX737" s="253"/>
      <c r="GY737" s="253"/>
      <c r="GZ737" s="253"/>
      <c r="HA737" s="253"/>
      <c r="HB737" s="253"/>
      <c r="HC737" s="253"/>
      <c r="HD737" s="253"/>
      <c r="HE737" s="253"/>
      <c r="HF737" s="253"/>
    </row>
    <row r="738" spans="1:214" s="312" customFormat="1" ht="15" customHeight="1" x14ac:dyDescent="0.25">
      <c r="A738" s="252"/>
      <c r="B738" s="253"/>
      <c r="C738" s="253"/>
      <c r="D738" s="253"/>
      <c r="E738" s="253"/>
      <c r="F738" s="253"/>
      <c r="G738" s="253"/>
      <c r="H738" s="253"/>
      <c r="I738" s="253"/>
      <c r="J738" s="253"/>
      <c r="K738" s="253"/>
      <c r="L738" s="253"/>
      <c r="M738" s="253"/>
      <c r="N738" s="253"/>
      <c r="O738" s="253"/>
      <c r="P738" s="253"/>
      <c r="Q738" s="253"/>
      <c r="R738" s="253"/>
      <c r="S738" s="253"/>
      <c r="T738" s="253"/>
      <c r="U738" s="253" t="s">
        <v>929</v>
      </c>
      <c r="V738" s="253"/>
      <c r="W738" s="253"/>
      <c r="X738" s="253"/>
      <c r="Y738" s="253"/>
      <c r="Z738" s="253"/>
      <c r="AA738" s="253"/>
      <c r="AB738" s="253"/>
      <c r="AC738" s="253" t="s">
        <v>316</v>
      </c>
      <c r="AD738" s="253"/>
      <c r="AE738" s="253"/>
      <c r="AF738" s="253"/>
      <c r="AG738" s="253"/>
      <c r="AH738" s="253"/>
      <c r="AI738" s="253"/>
      <c r="AJ738" s="253"/>
      <c r="AK738" s="253"/>
      <c r="AL738" s="253"/>
      <c r="AM738" s="253"/>
      <c r="AN738" s="253"/>
      <c r="AO738" s="253"/>
      <c r="AP738" s="253"/>
      <c r="AQ738" s="253"/>
      <c r="AR738" s="253"/>
      <c r="AS738" s="253"/>
      <c r="AT738" s="253"/>
      <c r="AU738" s="253"/>
      <c r="AV738" s="253"/>
      <c r="AW738" s="253"/>
      <c r="AX738" s="253"/>
      <c r="AY738" s="253"/>
      <c r="AZ738" s="253"/>
      <c r="BA738" s="253"/>
      <c r="BB738" s="253"/>
      <c r="BC738" s="253"/>
      <c r="BD738" s="253"/>
      <c r="BE738" s="253"/>
      <c r="BF738" s="253"/>
      <c r="BG738" s="253"/>
      <c r="BH738" s="253"/>
      <c r="BI738" s="253"/>
      <c r="BJ738" s="253"/>
      <c r="BK738" s="253"/>
      <c r="BL738" s="253"/>
      <c r="BM738" s="253"/>
      <c r="BN738" s="253"/>
      <c r="BO738" s="253"/>
      <c r="BP738" s="253"/>
      <c r="BQ738" s="253"/>
      <c r="BR738" s="253"/>
      <c r="BS738" s="253"/>
      <c r="BT738" s="253"/>
      <c r="BU738" s="253"/>
      <c r="BV738" s="253"/>
      <c r="BW738" s="253"/>
      <c r="BX738" s="253"/>
      <c r="BY738" s="253"/>
      <c r="BZ738" s="253"/>
      <c r="CA738" s="253"/>
      <c r="CB738" s="253"/>
      <c r="CC738" s="253"/>
      <c r="CD738" s="253"/>
      <c r="CE738" s="253"/>
      <c r="CF738" s="253"/>
      <c r="CG738" s="253"/>
      <c r="CH738" s="253"/>
      <c r="CI738" s="253"/>
      <c r="CJ738" s="253"/>
      <c r="CK738" s="253"/>
      <c r="CL738" s="253"/>
      <c r="CM738" s="253"/>
      <c r="CN738" s="253"/>
      <c r="CO738" s="253"/>
      <c r="CP738" s="253"/>
      <c r="CQ738" s="253"/>
      <c r="CR738" s="253"/>
      <c r="CS738" s="253"/>
      <c r="CT738" s="253"/>
      <c r="CU738" s="253"/>
      <c r="CV738" s="253"/>
      <c r="CW738" s="253"/>
      <c r="CX738" s="253"/>
      <c r="CY738" s="253"/>
      <c r="CZ738" s="253"/>
      <c r="DA738" s="253"/>
      <c r="DB738" s="253"/>
      <c r="DC738" s="253"/>
      <c r="DD738" s="253"/>
      <c r="DE738" s="253"/>
      <c r="DF738" s="253"/>
      <c r="DG738" s="253"/>
      <c r="DH738" s="253"/>
      <c r="DI738" s="253"/>
      <c r="DJ738" s="253"/>
      <c r="DK738" s="253"/>
      <c r="DL738" s="253"/>
      <c r="DM738" s="253"/>
      <c r="DN738" s="253"/>
      <c r="DO738" s="253"/>
      <c r="DP738" s="253"/>
      <c r="DQ738" s="253"/>
      <c r="DR738" s="253"/>
      <c r="DS738" s="253"/>
      <c r="DT738" s="253"/>
      <c r="DU738" s="253"/>
      <c r="DV738" s="253"/>
      <c r="DW738" s="253"/>
      <c r="DX738" s="253"/>
      <c r="DY738" s="253"/>
      <c r="DZ738" s="253"/>
      <c r="EA738" s="253"/>
      <c r="EB738" s="253"/>
      <c r="EC738" s="253"/>
      <c r="ED738" s="253"/>
      <c r="EE738" s="253"/>
      <c r="EF738" s="253"/>
      <c r="EG738" s="253"/>
      <c r="EH738" s="253"/>
      <c r="EI738" s="253"/>
      <c r="EJ738" s="253"/>
      <c r="EK738" s="253"/>
      <c r="EL738" s="253"/>
      <c r="EM738" s="253"/>
      <c r="EN738" s="253"/>
      <c r="EO738" s="253"/>
      <c r="EP738" s="253"/>
      <c r="EQ738" s="253"/>
      <c r="ER738" s="253"/>
      <c r="ES738" s="253"/>
      <c r="ET738" s="253"/>
      <c r="EU738" s="253"/>
      <c r="EV738" s="253"/>
      <c r="EW738" s="253"/>
      <c r="EX738" s="253"/>
      <c r="EY738" s="253"/>
      <c r="EZ738" s="253"/>
      <c r="FA738" s="253"/>
      <c r="FB738" s="253"/>
      <c r="FC738" s="253"/>
      <c r="FD738" s="253"/>
      <c r="FE738" s="253"/>
      <c r="FF738" s="253"/>
      <c r="FG738" s="253"/>
      <c r="FH738" s="253"/>
      <c r="FI738" s="253"/>
      <c r="FJ738" s="253"/>
      <c r="FK738" s="253"/>
      <c r="FL738" s="253"/>
      <c r="FM738" s="253"/>
      <c r="FN738" s="253"/>
      <c r="FO738" s="253"/>
      <c r="FP738" s="253"/>
      <c r="FQ738" s="253"/>
      <c r="FR738" s="253"/>
      <c r="FS738" s="253"/>
      <c r="FT738" s="253"/>
      <c r="FU738" s="253"/>
      <c r="FV738" s="253"/>
      <c r="FW738" s="253"/>
      <c r="FX738" s="253"/>
      <c r="FY738" s="253"/>
      <c r="FZ738" s="253"/>
      <c r="GA738" s="253"/>
      <c r="GB738" s="253"/>
      <c r="GC738" s="253"/>
      <c r="GD738" s="253"/>
      <c r="GE738" s="253"/>
      <c r="GF738" s="253"/>
      <c r="GG738" s="253"/>
      <c r="GH738" s="253"/>
      <c r="GI738" s="253"/>
      <c r="GJ738" s="253"/>
      <c r="GK738" s="253"/>
      <c r="GL738" s="253"/>
      <c r="GM738" s="253"/>
      <c r="GN738" s="253"/>
      <c r="GO738" s="253"/>
      <c r="GP738" s="253"/>
      <c r="GQ738" s="253"/>
      <c r="GR738" s="253"/>
      <c r="GS738" s="253"/>
      <c r="GT738" s="253"/>
      <c r="GU738" s="253"/>
      <c r="GV738" s="253"/>
      <c r="GW738" s="253"/>
      <c r="GX738" s="253"/>
      <c r="GY738" s="253"/>
      <c r="GZ738" s="253"/>
      <c r="HA738" s="253"/>
      <c r="HB738" s="253"/>
      <c r="HC738" s="253"/>
      <c r="HD738" s="253"/>
      <c r="HE738" s="253"/>
      <c r="HF738" s="253"/>
    </row>
    <row r="739" spans="1:214" s="312" customFormat="1" ht="15" customHeight="1" x14ac:dyDescent="0.25">
      <c r="A739" s="252"/>
      <c r="B739" s="253"/>
      <c r="C739" s="253"/>
      <c r="D739" s="253"/>
      <c r="E739" s="253"/>
      <c r="F739" s="253"/>
      <c r="G739" s="253"/>
      <c r="H739" s="253"/>
      <c r="I739" s="253"/>
      <c r="J739" s="253"/>
      <c r="K739" s="253"/>
      <c r="L739" s="253"/>
      <c r="M739" s="253"/>
      <c r="N739" s="253"/>
      <c r="O739" s="253"/>
      <c r="P739" s="253"/>
      <c r="Q739" s="253"/>
      <c r="R739" s="253"/>
      <c r="S739" s="253"/>
      <c r="T739" s="253"/>
      <c r="U739" s="253" t="s">
        <v>930</v>
      </c>
      <c r="V739" s="253"/>
      <c r="W739" s="253"/>
      <c r="X739" s="253"/>
      <c r="Y739" s="253"/>
      <c r="Z739" s="253"/>
      <c r="AA739" s="253"/>
      <c r="AB739" s="253"/>
      <c r="AC739" s="253" t="s">
        <v>320</v>
      </c>
      <c r="AD739" s="253"/>
      <c r="AE739" s="253"/>
      <c r="AF739" s="253"/>
      <c r="AG739" s="253"/>
      <c r="AH739" s="253"/>
      <c r="AI739" s="253"/>
      <c r="AJ739" s="253"/>
      <c r="AK739" s="253"/>
      <c r="AL739" s="253"/>
      <c r="AM739" s="253"/>
      <c r="AN739" s="253"/>
      <c r="AO739" s="253"/>
      <c r="AP739" s="253"/>
      <c r="AQ739" s="253"/>
      <c r="AR739" s="253"/>
      <c r="AS739" s="253"/>
      <c r="AT739" s="253"/>
      <c r="AU739" s="253"/>
      <c r="AV739" s="253"/>
      <c r="AW739" s="253"/>
      <c r="AX739" s="253"/>
      <c r="AY739" s="253"/>
      <c r="AZ739" s="253"/>
      <c r="BA739" s="253"/>
      <c r="BB739" s="253"/>
      <c r="BC739" s="253"/>
      <c r="BD739" s="253"/>
      <c r="BE739" s="253"/>
      <c r="BF739" s="253"/>
      <c r="BG739" s="253"/>
      <c r="BH739" s="253"/>
      <c r="BI739" s="253"/>
      <c r="BJ739" s="253"/>
      <c r="BK739" s="253"/>
      <c r="BL739" s="253"/>
      <c r="BM739" s="253"/>
      <c r="BN739" s="253"/>
      <c r="BO739" s="253"/>
      <c r="BP739" s="253"/>
      <c r="BQ739" s="253"/>
      <c r="BR739" s="253"/>
      <c r="BS739" s="253"/>
      <c r="BT739" s="253"/>
      <c r="BU739" s="253"/>
      <c r="BV739" s="253"/>
      <c r="BW739" s="253"/>
      <c r="BX739" s="253"/>
      <c r="BY739" s="253"/>
      <c r="BZ739" s="253"/>
      <c r="CA739" s="253"/>
      <c r="CB739" s="253"/>
      <c r="CC739" s="253"/>
      <c r="CD739" s="253"/>
      <c r="CE739" s="253"/>
      <c r="CF739" s="253"/>
      <c r="CG739" s="253"/>
      <c r="CH739" s="253"/>
      <c r="CI739" s="253"/>
      <c r="CJ739" s="253"/>
      <c r="CK739" s="253"/>
      <c r="CL739" s="253"/>
      <c r="CM739" s="253"/>
      <c r="CN739" s="253"/>
      <c r="CO739" s="253"/>
      <c r="CP739" s="253"/>
      <c r="CQ739" s="253"/>
      <c r="CR739" s="253"/>
      <c r="CS739" s="253"/>
      <c r="CT739" s="253"/>
      <c r="CU739" s="253"/>
      <c r="CV739" s="253"/>
      <c r="CW739" s="253"/>
      <c r="CX739" s="253"/>
      <c r="CY739" s="253"/>
      <c r="CZ739" s="253"/>
      <c r="DA739" s="253"/>
      <c r="DB739" s="253"/>
      <c r="DC739" s="253"/>
      <c r="DD739" s="253"/>
      <c r="DE739" s="253"/>
      <c r="DF739" s="253"/>
      <c r="DG739" s="253"/>
      <c r="DH739" s="253"/>
      <c r="DI739" s="253"/>
      <c r="DJ739" s="253"/>
      <c r="DK739" s="253"/>
      <c r="DL739" s="253"/>
      <c r="DM739" s="253"/>
      <c r="DN739" s="253"/>
      <c r="DO739" s="253"/>
      <c r="DP739" s="253"/>
      <c r="DQ739" s="253"/>
      <c r="DR739" s="253"/>
      <c r="DS739" s="253"/>
      <c r="DT739" s="253"/>
      <c r="DU739" s="253"/>
      <c r="DV739" s="253"/>
      <c r="DW739" s="253"/>
      <c r="DX739" s="253"/>
      <c r="DY739" s="253"/>
      <c r="DZ739" s="253"/>
      <c r="EA739" s="253"/>
      <c r="EB739" s="253"/>
      <c r="EC739" s="253"/>
      <c r="ED739" s="253"/>
      <c r="EE739" s="253"/>
      <c r="EF739" s="253"/>
      <c r="EG739" s="253"/>
      <c r="EH739" s="253"/>
      <c r="EI739" s="253"/>
      <c r="EJ739" s="253"/>
      <c r="EK739" s="253"/>
      <c r="EL739" s="253"/>
      <c r="EM739" s="253"/>
      <c r="EN739" s="253"/>
      <c r="EO739" s="253"/>
      <c r="EP739" s="253"/>
      <c r="EQ739" s="253"/>
      <c r="ER739" s="253"/>
      <c r="ES739" s="253"/>
      <c r="ET739" s="253"/>
      <c r="EU739" s="253"/>
      <c r="EV739" s="253"/>
      <c r="EW739" s="253"/>
      <c r="EX739" s="253"/>
      <c r="EY739" s="253"/>
      <c r="EZ739" s="253"/>
      <c r="FA739" s="253"/>
      <c r="FB739" s="253"/>
      <c r="FC739" s="253"/>
      <c r="FD739" s="253"/>
      <c r="FE739" s="253"/>
      <c r="FF739" s="253"/>
      <c r="FG739" s="253"/>
      <c r="FH739" s="253"/>
      <c r="FI739" s="253"/>
      <c r="FJ739" s="253"/>
      <c r="FK739" s="253"/>
      <c r="FL739" s="253"/>
      <c r="FM739" s="253"/>
      <c r="FN739" s="253"/>
      <c r="FO739" s="253"/>
      <c r="FP739" s="253"/>
      <c r="FQ739" s="253"/>
      <c r="FR739" s="253"/>
      <c r="FS739" s="253"/>
      <c r="FT739" s="253"/>
      <c r="FU739" s="253"/>
      <c r="FV739" s="253"/>
      <c r="FW739" s="253"/>
      <c r="FX739" s="253"/>
      <c r="FY739" s="253"/>
      <c r="FZ739" s="253"/>
      <c r="GA739" s="253"/>
      <c r="GB739" s="253"/>
      <c r="GC739" s="253"/>
      <c r="GD739" s="253"/>
      <c r="GE739" s="253"/>
      <c r="GF739" s="253"/>
      <c r="GG739" s="253"/>
      <c r="GH739" s="253"/>
      <c r="GI739" s="253"/>
      <c r="GJ739" s="253"/>
      <c r="GK739" s="253"/>
      <c r="GL739" s="253"/>
      <c r="GM739" s="253"/>
      <c r="GN739" s="253"/>
      <c r="GO739" s="253"/>
      <c r="GP739" s="253"/>
      <c r="GQ739" s="253"/>
      <c r="GR739" s="253"/>
      <c r="GS739" s="253"/>
      <c r="GT739" s="253"/>
      <c r="GU739" s="253"/>
      <c r="GV739" s="253"/>
      <c r="GW739" s="253"/>
      <c r="GX739" s="253"/>
      <c r="GY739" s="253"/>
      <c r="GZ739" s="253"/>
      <c r="HA739" s="253"/>
      <c r="HB739" s="253"/>
      <c r="HC739" s="253"/>
      <c r="HD739" s="253"/>
      <c r="HE739" s="253"/>
      <c r="HF739" s="253"/>
    </row>
    <row r="740" spans="1:214" s="312" customFormat="1" ht="15" customHeight="1" x14ac:dyDescent="0.25">
      <c r="A740" s="252"/>
      <c r="B740" s="253"/>
      <c r="C740" s="253"/>
      <c r="D740" s="253"/>
      <c r="E740" s="253"/>
      <c r="F740" s="253"/>
      <c r="G740" s="253"/>
      <c r="H740" s="253"/>
      <c r="I740" s="253"/>
      <c r="J740" s="253"/>
      <c r="K740" s="253"/>
      <c r="L740" s="253"/>
      <c r="M740" s="253"/>
      <c r="N740" s="253"/>
      <c r="O740" s="253"/>
      <c r="P740" s="253"/>
      <c r="Q740" s="253"/>
      <c r="R740" s="253"/>
      <c r="S740" s="253"/>
      <c r="T740" s="253"/>
      <c r="U740" s="253" t="s">
        <v>931</v>
      </c>
      <c r="V740" s="253"/>
      <c r="W740" s="253"/>
      <c r="X740" s="253"/>
      <c r="Y740" s="253"/>
      <c r="Z740" s="253"/>
      <c r="AA740" s="253"/>
      <c r="AB740" s="253"/>
      <c r="AC740" s="253" t="s">
        <v>357</v>
      </c>
      <c r="AD740" s="253"/>
      <c r="AE740" s="253"/>
      <c r="AF740" s="253"/>
      <c r="AG740" s="253"/>
      <c r="AH740" s="253"/>
      <c r="AI740" s="253"/>
      <c r="AJ740" s="253"/>
      <c r="AK740" s="253"/>
      <c r="AL740" s="253"/>
      <c r="AM740" s="253"/>
      <c r="AN740" s="253"/>
      <c r="AO740" s="253"/>
      <c r="AP740" s="253"/>
      <c r="AQ740" s="253"/>
      <c r="AR740" s="253"/>
      <c r="AS740" s="253"/>
      <c r="AT740" s="253"/>
      <c r="AU740" s="253"/>
      <c r="AV740" s="253"/>
      <c r="AW740" s="253"/>
      <c r="AX740" s="253"/>
      <c r="AY740" s="253"/>
      <c r="AZ740" s="253"/>
      <c r="BA740" s="253"/>
      <c r="BB740" s="253"/>
      <c r="BC740" s="253"/>
      <c r="BD740" s="253"/>
      <c r="BE740" s="253"/>
      <c r="BF740" s="253"/>
      <c r="BG740" s="253"/>
      <c r="BH740" s="253"/>
      <c r="BI740" s="253"/>
      <c r="BJ740" s="253"/>
      <c r="BK740" s="253"/>
      <c r="BL740" s="253"/>
      <c r="BM740" s="253"/>
      <c r="BN740" s="253"/>
      <c r="BO740" s="253"/>
      <c r="BP740" s="253"/>
      <c r="BQ740" s="253"/>
      <c r="BR740" s="253"/>
      <c r="BS740" s="253"/>
      <c r="BT740" s="253"/>
      <c r="BU740" s="253"/>
      <c r="BV740" s="253"/>
      <c r="BW740" s="253"/>
      <c r="BX740" s="253"/>
      <c r="BY740" s="253"/>
      <c r="BZ740" s="253"/>
      <c r="CA740" s="253"/>
      <c r="CB740" s="253"/>
      <c r="CC740" s="253"/>
      <c r="CD740" s="253"/>
      <c r="CE740" s="253"/>
      <c r="CF740" s="253"/>
      <c r="CG740" s="253"/>
      <c r="CH740" s="253"/>
      <c r="CI740" s="253"/>
      <c r="CJ740" s="253"/>
      <c r="CK740" s="253"/>
      <c r="CL740" s="253"/>
      <c r="CM740" s="253"/>
      <c r="CN740" s="253"/>
      <c r="CO740" s="253"/>
      <c r="CP740" s="253"/>
      <c r="CQ740" s="253"/>
      <c r="CR740" s="253"/>
      <c r="CS740" s="253"/>
      <c r="CT740" s="253"/>
      <c r="CU740" s="253"/>
      <c r="CV740" s="253"/>
      <c r="CW740" s="253"/>
      <c r="CX740" s="253"/>
      <c r="CY740" s="253"/>
      <c r="CZ740" s="253"/>
      <c r="DA740" s="253"/>
      <c r="DB740" s="253"/>
      <c r="DC740" s="253"/>
      <c r="DD740" s="253"/>
      <c r="DE740" s="253"/>
      <c r="DF740" s="253"/>
      <c r="DG740" s="253"/>
      <c r="DH740" s="253"/>
      <c r="DI740" s="253"/>
      <c r="DJ740" s="253"/>
      <c r="DK740" s="253"/>
      <c r="DL740" s="253"/>
      <c r="DM740" s="253"/>
      <c r="DN740" s="253"/>
      <c r="DO740" s="253"/>
      <c r="DP740" s="253"/>
      <c r="DQ740" s="253"/>
      <c r="DR740" s="253"/>
      <c r="DS740" s="253"/>
      <c r="DT740" s="253"/>
      <c r="DU740" s="253"/>
      <c r="DV740" s="253"/>
      <c r="DW740" s="253"/>
      <c r="DX740" s="253"/>
      <c r="DY740" s="253"/>
      <c r="DZ740" s="253"/>
      <c r="EA740" s="253"/>
      <c r="EB740" s="253"/>
      <c r="EC740" s="253"/>
      <c r="ED740" s="253"/>
      <c r="EE740" s="253"/>
      <c r="EF740" s="253"/>
      <c r="EG740" s="253"/>
      <c r="EH740" s="253"/>
      <c r="EI740" s="253"/>
      <c r="EJ740" s="253"/>
      <c r="EK740" s="253"/>
      <c r="EL740" s="253"/>
      <c r="EM740" s="253"/>
      <c r="EN740" s="253"/>
      <c r="EO740" s="253"/>
      <c r="EP740" s="253"/>
      <c r="EQ740" s="253"/>
      <c r="ER740" s="253"/>
      <c r="ES740" s="253"/>
      <c r="ET740" s="253"/>
      <c r="EU740" s="253"/>
      <c r="EV740" s="253"/>
      <c r="EW740" s="253"/>
      <c r="EX740" s="253"/>
      <c r="EY740" s="253"/>
      <c r="EZ740" s="253"/>
      <c r="FA740" s="253"/>
      <c r="FB740" s="253"/>
      <c r="FC740" s="253"/>
      <c r="FD740" s="253"/>
      <c r="FE740" s="253"/>
      <c r="FF740" s="253"/>
      <c r="FG740" s="253"/>
      <c r="FH740" s="253"/>
      <c r="FI740" s="253"/>
      <c r="FJ740" s="253"/>
      <c r="FK740" s="253"/>
      <c r="FL740" s="253"/>
      <c r="FM740" s="253"/>
      <c r="FN740" s="253"/>
      <c r="FO740" s="253"/>
      <c r="FP740" s="253"/>
      <c r="FQ740" s="253"/>
      <c r="FR740" s="253"/>
      <c r="FS740" s="253"/>
      <c r="FT740" s="253"/>
      <c r="FU740" s="253"/>
      <c r="FV740" s="253"/>
      <c r="FW740" s="253"/>
      <c r="FX740" s="253"/>
      <c r="FY740" s="253"/>
      <c r="FZ740" s="253"/>
      <c r="GA740" s="253"/>
      <c r="GB740" s="253"/>
      <c r="GC740" s="253"/>
      <c r="GD740" s="253"/>
      <c r="GE740" s="253"/>
      <c r="GF740" s="253"/>
      <c r="GG740" s="253"/>
      <c r="GH740" s="253"/>
      <c r="GI740" s="253"/>
      <c r="GJ740" s="253"/>
      <c r="GK740" s="253"/>
      <c r="GL740" s="253"/>
      <c r="GM740" s="253"/>
      <c r="GN740" s="253"/>
      <c r="GO740" s="253"/>
      <c r="GP740" s="253"/>
      <c r="GQ740" s="253"/>
      <c r="GR740" s="253"/>
      <c r="GS740" s="253"/>
      <c r="GT740" s="253"/>
      <c r="GU740" s="253"/>
      <c r="GV740" s="253"/>
      <c r="GW740" s="253"/>
      <c r="GX740" s="253"/>
      <c r="GY740" s="253"/>
      <c r="GZ740" s="253"/>
      <c r="HA740" s="253"/>
      <c r="HB740" s="253"/>
      <c r="HC740" s="253"/>
      <c r="HD740" s="253"/>
      <c r="HE740" s="253"/>
      <c r="HF740" s="253"/>
    </row>
    <row r="741" spans="1:214" s="312" customFormat="1" ht="15" customHeight="1" x14ac:dyDescent="0.25">
      <c r="A741" s="252"/>
      <c r="B741" s="253"/>
      <c r="C741" s="253"/>
      <c r="D741" s="253"/>
      <c r="E741" s="253"/>
      <c r="F741" s="253"/>
      <c r="G741" s="253"/>
      <c r="H741" s="253"/>
      <c r="I741" s="253"/>
      <c r="J741" s="253"/>
      <c r="K741" s="253"/>
      <c r="L741" s="253"/>
      <c r="M741" s="253"/>
      <c r="N741" s="253"/>
      <c r="O741" s="253"/>
      <c r="P741" s="253"/>
      <c r="Q741" s="253"/>
      <c r="R741" s="253"/>
      <c r="S741" s="253"/>
      <c r="T741" s="253"/>
      <c r="U741" s="253" t="s">
        <v>932</v>
      </c>
      <c r="V741" s="253"/>
      <c r="W741" s="253"/>
      <c r="X741" s="253"/>
      <c r="Y741" s="253"/>
      <c r="Z741" s="253"/>
      <c r="AA741" s="253"/>
      <c r="AB741" s="253"/>
      <c r="AC741" s="253" t="s">
        <v>329</v>
      </c>
      <c r="AD741" s="253"/>
      <c r="AE741" s="253"/>
      <c r="AF741" s="253"/>
      <c r="AG741" s="253"/>
      <c r="AH741" s="253"/>
      <c r="AI741" s="253"/>
      <c r="AJ741" s="253"/>
      <c r="AK741" s="253"/>
      <c r="AL741" s="253"/>
      <c r="AM741" s="253"/>
      <c r="AN741" s="253"/>
      <c r="AO741" s="253"/>
      <c r="AP741" s="253"/>
      <c r="AQ741" s="253"/>
      <c r="AR741" s="253"/>
      <c r="AS741" s="253"/>
      <c r="AT741" s="253"/>
      <c r="AU741" s="253"/>
      <c r="AV741" s="253"/>
      <c r="AW741" s="253"/>
      <c r="AX741" s="253"/>
      <c r="AY741" s="253"/>
      <c r="AZ741" s="253"/>
      <c r="BA741" s="253"/>
      <c r="BB741" s="253"/>
      <c r="BC741" s="253"/>
      <c r="BD741" s="253"/>
      <c r="BE741" s="253"/>
      <c r="BF741" s="253"/>
      <c r="BG741" s="253"/>
      <c r="BH741" s="253"/>
      <c r="BI741" s="253"/>
      <c r="BJ741" s="253"/>
      <c r="BK741" s="253"/>
      <c r="BL741" s="253"/>
      <c r="BM741" s="253"/>
      <c r="BN741" s="253"/>
      <c r="BO741" s="253"/>
      <c r="BP741" s="253"/>
      <c r="BQ741" s="253"/>
      <c r="BR741" s="253"/>
      <c r="BS741" s="253"/>
      <c r="BT741" s="253"/>
      <c r="BU741" s="253"/>
      <c r="BV741" s="253"/>
      <c r="BW741" s="253"/>
      <c r="BX741" s="253"/>
      <c r="BY741" s="253"/>
      <c r="BZ741" s="253"/>
      <c r="CA741" s="253"/>
      <c r="CB741" s="253"/>
      <c r="CC741" s="253"/>
      <c r="CD741" s="253"/>
      <c r="CE741" s="253"/>
      <c r="CF741" s="253"/>
      <c r="CG741" s="253"/>
      <c r="CH741" s="253"/>
      <c r="CI741" s="253"/>
      <c r="CJ741" s="253"/>
      <c r="CK741" s="253"/>
      <c r="CL741" s="253"/>
      <c r="CM741" s="253"/>
      <c r="CN741" s="253"/>
      <c r="CO741" s="253"/>
      <c r="CP741" s="253"/>
      <c r="CQ741" s="253"/>
      <c r="CR741" s="253"/>
      <c r="CS741" s="253"/>
      <c r="CT741" s="253"/>
      <c r="CU741" s="253"/>
      <c r="CV741" s="253"/>
      <c r="CW741" s="253"/>
      <c r="CX741" s="253"/>
      <c r="CY741" s="253"/>
      <c r="CZ741" s="253"/>
      <c r="DA741" s="253"/>
      <c r="DB741" s="253"/>
      <c r="DC741" s="253"/>
      <c r="DD741" s="253"/>
      <c r="DE741" s="253"/>
      <c r="DF741" s="253"/>
      <c r="DG741" s="253"/>
      <c r="DH741" s="253"/>
      <c r="DI741" s="253"/>
      <c r="DJ741" s="253"/>
      <c r="DK741" s="253"/>
      <c r="DL741" s="253"/>
      <c r="DM741" s="253"/>
      <c r="DN741" s="253"/>
      <c r="DO741" s="253"/>
      <c r="DP741" s="253"/>
      <c r="DQ741" s="253"/>
      <c r="DR741" s="253"/>
      <c r="DS741" s="253"/>
      <c r="DT741" s="253"/>
      <c r="DU741" s="253"/>
      <c r="DV741" s="253"/>
      <c r="DW741" s="253"/>
      <c r="DX741" s="253"/>
      <c r="DY741" s="253"/>
      <c r="DZ741" s="253"/>
      <c r="EA741" s="253"/>
      <c r="EB741" s="253"/>
      <c r="EC741" s="253"/>
      <c r="ED741" s="253"/>
      <c r="EE741" s="253"/>
      <c r="EF741" s="253"/>
      <c r="EG741" s="253"/>
      <c r="EH741" s="253"/>
      <c r="EI741" s="253"/>
      <c r="EJ741" s="253"/>
      <c r="EK741" s="253"/>
      <c r="EL741" s="253"/>
      <c r="EM741" s="253"/>
      <c r="EN741" s="253"/>
      <c r="EO741" s="253"/>
      <c r="EP741" s="253"/>
      <c r="EQ741" s="253"/>
      <c r="ER741" s="253"/>
      <c r="ES741" s="253"/>
      <c r="ET741" s="253"/>
      <c r="EU741" s="253"/>
      <c r="EV741" s="253"/>
      <c r="EW741" s="253"/>
      <c r="EX741" s="253"/>
      <c r="EY741" s="253"/>
      <c r="EZ741" s="253"/>
      <c r="FA741" s="253"/>
      <c r="FB741" s="253"/>
      <c r="FC741" s="253"/>
      <c r="FD741" s="253"/>
      <c r="FE741" s="253"/>
      <c r="FF741" s="253"/>
      <c r="FG741" s="253"/>
      <c r="FH741" s="253"/>
      <c r="FI741" s="253"/>
      <c r="FJ741" s="253"/>
      <c r="FK741" s="253"/>
      <c r="FL741" s="253"/>
      <c r="FM741" s="253"/>
      <c r="FN741" s="253"/>
      <c r="FO741" s="253"/>
      <c r="FP741" s="253"/>
      <c r="FQ741" s="253"/>
      <c r="FR741" s="253"/>
      <c r="FS741" s="253"/>
      <c r="FT741" s="253"/>
      <c r="FU741" s="253"/>
      <c r="FV741" s="253"/>
      <c r="FW741" s="253"/>
      <c r="FX741" s="253"/>
      <c r="FY741" s="253"/>
      <c r="FZ741" s="253"/>
      <c r="GA741" s="253"/>
      <c r="GB741" s="253"/>
      <c r="GC741" s="253"/>
      <c r="GD741" s="253"/>
      <c r="GE741" s="253"/>
      <c r="GF741" s="253"/>
      <c r="GG741" s="253"/>
      <c r="GH741" s="253"/>
      <c r="GI741" s="253"/>
      <c r="GJ741" s="253"/>
      <c r="GK741" s="253"/>
      <c r="GL741" s="253"/>
      <c r="GM741" s="253"/>
      <c r="GN741" s="253"/>
      <c r="GO741" s="253"/>
      <c r="GP741" s="253"/>
      <c r="GQ741" s="253"/>
      <c r="GR741" s="253"/>
      <c r="GS741" s="253"/>
      <c r="GT741" s="253"/>
      <c r="GU741" s="253"/>
      <c r="GV741" s="253"/>
      <c r="GW741" s="253"/>
      <c r="GX741" s="253"/>
      <c r="GY741" s="253"/>
      <c r="GZ741" s="253"/>
      <c r="HA741" s="253"/>
      <c r="HB741" s="253"/>
      <c r="HC741" s="253"/>
      <c r="HD741" s="253"/>
      <c r="HE741" s="253"/>
      <c r="HF741" s="253"/>
    </row>
    <row r="742" spans="1:214" s="312" customFormat="1" ht="15" customHeight="1" x14ac:dyDescent="0.25">
      <c r="A742" s="252"/>
      <c r="B742" s="253"/>
      <c r="C742" s="253"/>
      <c r="D742" s="253"/>
      <c r="E742" s="253"/>
      <c r="F742" s="253"/>
      <c r="G742" s="253"/>
      <c r="H742" s="253"/>
      <c r="I742" s="253"/>
      <c r="J742" s="253"/>
      <c r="K742" s="253"/>
      <c r="L742" s="253"/>
      <c r="M742" s="253"/>
      <c r="N742" s="253"/>
      <c r="O742" s="253"/>
      <c r="P742" s="253"/>
      <c r="Q742" s="253"/>
      <c r="R742" s="253"/>
      <c r="S742" s="253"/>
      <c r="T742" s="253"/>
      <c r="U742" s="253" t="s">
        <v>933</v>
      </c>
      <c r="V742" s="253"/>
      <c r="W742" s="253"/>
      <c r="X742" s="253"/>
      <c r="Y742" s="253"/>
      <c r="Z742" s="253"/>
      <c r="AA742" s="253"/>
      <c r="AB742" s="253"/>
      <c r="AC742" s="253" t="s">
        <v>316</v>
      </c>
      <c r="AD742" s="253"/>
      <c r="AE742" s="253"/>
      <c r="AF742" s="253"/>
      <c r="AG742" s="253"/>
      <c r="AH742" s="253"/>
      <c r="AI742" s="253"/>
      <c r="AJ742" s="253"/>
      <c r="AK742" s="253"/>
      <c r="AL742" s="253"/>
      <c r="AM742" s="253"/>
      <c r="AN742" s="253"/>
      <c r="AO742" s="253"/>
      <c r="AP742" s="253"/>
      <c r="AQ742" s="253"/>
      <c r="AR742" s="253"/>
      <c r="AS742" s="253"/>
      <c r="AT742" s="253"/>
      <c r="AU742" s="253"/>
      <c r="AV742" s="253"/>
      <c r="AW742" s="253"/>
      <c r="AX742" s="253"/>
      <c r="AY742" s="253"/>
      <c r="AZ742" s="253"/>
      <c r="BA742" s="253"/>
      <c r="BB742" s="253"/>
      <c r="BC742" s="253"/>
      <c r="BD742" s="253"/>
      <c r="BE742" s="253"/>
      <c r="BF742" s="253"/>
      <c r="BG742" s="253"/>
      <c r="BH742" s="253"/>
      <c r="BI742" s="253"/>
      <c r="BJ742" s="253"/>
      <c r="BK742" s="253"/>
      <c r="BL742" s="253"/>
      <c r="BM742" s="253"/>
      <c r="BN742" s="253"/>
      <c r="BO742" s="253"/>
      <c r="BP742" s="253"/>
      <c r="BQ742" s="253"/>
      <c r="BR742" s="253"/>
      <c r="BS742" s="253"/>
      <c r="BT742" s="253"/>
      <c r="BU742" s="253"/>
      <c r="BV742" s="253"/>
      <c r="BW742" s="253"/>
      <c r="BX742" s="253"/>
      <c r="BY742" s="253"/>
      <c r="BZ742" s="253"/>
      <c r="CA742" s="253"/>
      <c r="CB742" s="253"/>
      <c r="CC742" s="253"/>
      <c r="CD742" s="253"/>
      <c r="CE742" s="253"/>
      <c r="CF742" s="253"/>
      <c r="CG742" s="253"/>
      <c r="CH742" s="253"/>
      <c r="CI742" s="253"/>
      <c r="CJ742" s="253"/>
      <c r="CK742" s="253"/>
      <c r="CL742" s="253"/>
      <c r="CM742" s="253"/>
      <c r="CN742" s="253"/>
      <c r="CO742" s="253"/>
      <c r="CP742" s="253"/>
      <c r="CQ742" s="253"/>
      <c r="CR742" s="253"/>
      <c r="CS742" s="253"/>
      <c r="CT742" s="253"/>
      <c r="CU742" s="253"/>
      <c r="CV742" s="253"/>
      <c r="CW742" s="253"/>
      <c r="CX742" s="253"/>
      <c r="CY742" s="253"/>
      <c r="CZ742" s="253"/>
      <c r="DA742" s="253"/>
      <c r="DB742" s="253"/>
      <c r="DC742" s="253"/>
      <c r="DD742" s="253"/>
      <c r="DE742" s="253"/>
      <c r="DF742" s="253"/>
      <c r="DG742" s="253"/>
      <c r="DH742" s="253"/>
      <c r="DI742" s="253"/>
      <c r="DJ742" s="253"/>
      <c r="DK742" s="253"/>
      <c r="DL742" s="253"/>
      <c r="DM742" s="253"/>
      <c r="DN742" s="253"/>
      <c r="DO742" s="253"/>
      <c r="DP742" s="253"/>
      <c r="DQ742" s="253"/>
      <c r="DR742" s="253"/>
      <c r="DS742" s="253"/>
      <c r="DT742" s="253"/>
      <c r="DU742" s="253"/>
      <c r="DV742" s="253"/>
      <c r="DW742" s="253"/>
      <c r="DX742" s="253"/>
      <c r="DY742" s="253"/>
      <c r="DZ742" s="253"/>
      <c r="EA742" s="253"/>
      <c r="EB742" s="253"/>
      <c r="EC742" s="253"/>
      <c r="ED742" s="253"/>
      <c r="EE742" s="253"/>
      <c r="EF742" s="253"/>
      <c r="EG742" s="253"/>
      <c r="EH742" s="253"/>
      <c r="EI742" s="253"/>
      <c r="EJ742" s="253"/>
      <c r="EK742" s="253"/>
      <c r="EL742" s="253"/>
      <c r="EM742" s="253"/>
      <c r="EN742" s="253"/>
      <c r="EO742" s="253"/>
      <c r="EP742" s="253"/>
      <c r="EQ742" s="253"/>
      <c r="ER742" s="253"/>
      <c r="ES742" s="253"/>
      <c r="ET742" s="253"/>
      <c r="EU742" s="253"/>
      <c r="EV742" s="253"/>
      <c r="EW742" s="253"/>
      <c r="EX742" s="253"/>
      <c r="EY742" s="253"/>
      <c r="EZ742" s="253"/>
      <c r="FA742" s="253"/>
      <c r="FB742" s="253"/>
      <c r="FC742" s="253"/>
      <c r="FD742" s="253"/>
      <c r="FE742" s="253"/>
      <c r="FF742" s="253"/>
      <c r="FG742" s="253"/>
      <c r="FH742" s="253"/>
      <c r="FI742" s="253"/>
      <c r="FJ742" s="253"/>
      <c r="FK742" s="253"/>
      <c r="FL742" s="253"/>
      <c r="FM742" s="253"/>
      <c r="FN742" s="253"/>
      <c r="FO742" s="253"/>
      <c r="FP742" s="253"/>
      <c r="FQ742" s="253"/>
      <c r="FR742" s="253"/>
      <c r="FS742" s="253"/>
      <c r="FT742" s="253"/>
      <c r="FU742" s="253"/>
      <c r="FV742" s="253"/>
      <c r="FW742" s="253"/>
      <c r="FX742" s="253"/>
      <c r="FY742" s="253"/>
      <c r="FZ742" s="253"/>
      <c r="GA742" s="253"/>
      <c r="GB742" s="253"/>
      <c r="GC742" s="253"/>
      <c r="GD742" s="253"/>
      <c r="GE742" s="253"/>
      <c r="GF742" s="253"/>
      <c r="GG742" s="253"/>
      <c r="GH742" s="253"/>
      <c r="GI742" s="253"/>
      <c r="GJ742" s="253"/>
      <c r="GK742" s="253"/>
      <c r="GL742" s="253"/>
      <c r="GM742" s="253"/>
      <c r="GN742" s="253"/>
      <c r="GO742" s="253"/>
      <c r="GP742" s="253"/>
      <c r="GQ742" s="253"/>
      <c r="GR742" s="253"/>
      <c r="GS742" s="253"/>
      <c r="GT742" s="253"/>
      <c r="GU742" s="253"/>
      <c r="GV742" s="253"/>
      <c r="GW742" s="253"/>
      <c r="GX742" s="253"/>
      <c r="GY742" s="253"/>
      <c r="GZ742" s="253"/>
      <c r="HA742" s="253"/>
      <c r="HB742" s="253"/>
      <c r="HC742" s="253"/>
      <c r="HD742" s="253"/>
      <c r="HE742" s="253"/>
      <c r="HF742" s="253"/>
    </row>
    <row r="743" spans="1:214" s="312" customFormat="1" ht="15" customHeight="1" x14ac:dyDescent="0.25">
      <c r="A743" s="252"/>
      <c r="B743" s="253"/>
      <c r="C743" s="253"/>
      <c r="D743" s="253"/>
      <c r="E743" s="253"/>
      <c r="F743" s="253"/>
      <c r="G743" s="253"/>
      <c r="H743" s="253"/>
      <c r="I743" s="253"/>
      <c r="J743" s="253"/>
      <c r="K743" s="253"/>
      <c r="L743" s="253"/>
      <c r="M743" s="253"/>
      <c r="N743" s="253"/>
      <c r="O743" s="253"/>
      <c r="P743" s="253"/>
      <c r="Q743" s="253"/>
      <c r="R743" s="253"/>
      <c r="S743" s="253"/>
      <c r="T743" s="253"/>
      <c r="U743" s="253" t="s">
        <v>934</v>
      </c>
      <c r="V743" s="253"/>
      <c r="W743" s="253"/>
      <c r="X743" s="253"/>
      <c r="Y743" s="253"/>
      <c r="Z743" s="253"/>
      <c r="AA743" s="253"/>
      <c r="AB743" s="253"/>
      <c r="AC743" s="253" t="s">
        <v>357</v>
      </c>
      <c r="AD743" s="253"/>
      <c r="AE743" s="253"/>
      <c r="AF743" s="253"/>
      <c r="AG743" s="253"/>
      <c r="AH743" s="253"/>
      <c r="AI743" s="253"/>
      <c r="AJ743" s="253"/>
      <c r="AK743" s="253"/>
      <c r="AL743" s="253"/>
      <c r="AM743" s="253"/>
      <c r="AN743" s="253"/>
      <c r="AO743" s="253"/>
      <c r="AP743" s="253"/>
      <c r="AQ743" s="253"/>
      <c r="AR743" s="253"/>
      <c r="AS743" s="253"/>
      <c r="AT743" s="253"/>
      <c r="AU743" s="253"/>
      <c r="AV743" s="253"/>
      <c r="AW743" s="253"/>
      <c r="AX743" s="253"/>
      <c r="AY743" s="253"/>
      <c r="AZ743" s="253"/>
      <c r="BA743" s="253"/>
      <c r="BB743" s="253"/>
      <c r="BC743" s="253"/>
      <c r="BD743" s="253"/>
      <c r="BE743" s="253"/>
      <c r="BF743" s="253"/>
      <c r="BG743" s="253"/>
      <c r="BH743" s="253"/>
      <c r="BI743" s="253"/>
      <c r="BJ743" s="253"/>
      <c r="BK743" s="253"/>
      <c r="BL743" s="253"/>
      <c r="BM743" s="253"/>
      <c r="BN743" s="253"/>
      <c r="BO743" s="253"/>
      <c r="BP743" s="253"/>
      <c r="BQ743" s="253"/>
      <c r="BR743" s="253"/>
      <c r="BS743" s="253"/>
      <c r="BT743" s="253"/>
      <c r="BU743" s="253"/>
      <c r="BV743" s="253"/>
      <c r="BW743" s="253"/>
      <c r="BX743" s="253"/>
      <c r="BY743" s="253"/>
      <c r="BZ743" s="253"/>
      <c r="CA743" s="253"/>
      <c r="CB743" s="253"/>
      <c r="CC743" s="253"/>
      <c r="CD743" s="253"/>
      <c r="CE743" s="253"/>
      <c r="CF743" s="253"/>
      <c r="CG743" s="253"/>
      <c r="CH743" s="253"/>
      <c r="CI743" s="253"/>
      <c r="CJ743" s="253"/>
      <c r="CK743" s="253"/>
      <c r="CL743" s="253"/>
      <c r="CM743" s="253"/>
      <c r="CN743" s="253"/>
      <c r="CO743" s="253"/>
      <c r="CP743" s="253"/>
      <c r="CQ743" s="253"/>
      <c r="CR743" s="253"/>
      <c r="CS743" s="253"/>
      <c r="CT743" s="253"/>
      <c r="CU743" s="253"/>
      <c r="CV743" s="253"/>
      <c r="CW743" s="253"/>
      <c r="CX743" s="253"/>
      <c r="CY743" s="253"/>
      <c r="CZ743" s="253"/>
      <c r="DA743" s="253"/>
      <c r="DB743" s="253"/>
      <c r="DC743" s="253"/>
      <c r="DD743" s="253"/>
      <c r="DE743" s="253"/>
      <c r="DF743" s="253"/>
      <c r="DG743" s="253"/>
      <c r="DH743" s="253"/>
      <c r="DI743" s="253"/>
      <c r="DJ743" s="253"/>
      <c r="DK743" s="253"/>
      <c r="DL743" s="253"/>
      <c r="DM743" s="253"/>
      <c r="DN743" s="253"/>
      <c r="DO743" s="253"/>
      <c r="DP743" s="253"/>
      <c r="DQ743" s="253"/>
      <c r="DR743" s="253"/>
      <c r="DS743" s="253"/>
      <c r="DT743" s="253"/>
      <c r="DU743" s="253"/>
      <c r="DV743" s="253"/>
      <c r="DW743" s="253"/>
      <c r="DX743" s="253"/>
      <c r="DY743" s="253"/>
      <c r="DZ743" s="253"/>
      <c r="EA743" s="253"/>
      <c r="EB743" s="253"/>
      <c r="EC743" s="253"/>
      <c r="ED743" s="253"/>
      <c r="EE743" s="253"/>
      <c r="EF743" s="253"/>
      <c r="EG743" s="253"/>
      <c r="EH743" s="253"/>
      <c r="EI743" s="253"/>
      <c r="EJ743" s="253"/>
      <c r="EK743" s="253"/>
      <c r="EL743" s="253"/>
      <c r="EM743" s="253"/>
      <c r="EN743" s="253"/>
      <c r="EO743" s="253"/>
      <c r="EP743" s="253"/>
      <c r="EQ743" s="253"/>
      <c r="ER743" s="253"/>
      <c r="ES743" s="253"/>
      <c r="ET743" s="253"/>
      <c r="EU743" s="253"/>
      <c r="EV743" s="253"/>
      <c r="EW743" s="253"/>
      <c r="EX743" s="253"/>
      <c r="EY743" s="253"/>
      <c r="EZ743" s="253"/>
      <c r="FA743" s="253"/>
      <c r="FB743" s="253"/>
      <c r="FC743" s="253"/>
      <c r="FD743" s="253"/>
      <c r="FE743" s="253"/>
      <c r="FF743" s="253"/>
      <c r="FG743" s="253"/>
      <c r="FH743" s="253"/>
      <c r="FI743" s="253"/>
      <c r="FJ743" s="253"/>
      <c r="FK743" s="253"/>
      <c r="FL743" s="253"/>
      <c r="FM743" s="253"/>
      <c r="FN743" s="253"/>
      <c r="FO743" s="253"/>
      <c r="FP743" s="253"/>
      <c r="FQ743" s="253"/>
      <c r="FR743" s="253"/>
      <c r="FS743" s="253"/>
      <c r="FT743" s="253"/>
      <c r="FU743" s="253"/>
      <c r="FV743" s="253"/>
      <c r="FW743" s="253"/>
      <c r="FX743" s="253"/>
      <c r="FY743" s="253"/>
      <c r="FZ743" s="253"/>
      <c r="GA743" s="253"/>
      <c r="GB743" s="253"/>
      <c r="GC743" s="253"/>
      <c r="GD743" s="253"/>
      <c r="GE743" s="253"/>
      <c r="GF743" s="253"/>
      <c r="GG743" s="253"/>
      <c r="GH743" s="253"/>
      <c r="GI743" s="253"/>
      <c r="GJ743" s="253"/>
      <c r="GK743" s="253"/>
      <c r="GL743" s="253"/>
      <c r="GM743" s="253"/>
      <c r="GN743" s="253"/>
      <c r="GO743" s="253"/>
      <c r="GP743" s="253"/>
      <c r="GQ743" s="253"/>
      <c r="GR743" s="253"/>
      <c r="GS743" s="253"/>
      <c r="GT743" s="253"/>
      <c r="GU743" s="253"/>
      <c r="GV743" s="253"/>
      <c r="GW743" s="253"/>
      <c r="GX743" s="253"/>
      <c r="GY743" s="253"/>
      <c r="GZ743" s="253"/>
      <c r="HA743" s="253"/>
      <c r="HB743" s="253"/>
      <c r="HC743" s="253"/>
      <c r="HD743" s="253"/>
      <c r="HE743" s="253"/>
      <c r="HF743" s="253"/>
    </row>
    <row r="744" spans="1:214" s="312" customFormat="1" ht="15" customHeight="1" x14ac:dyDescent="0.25">
      <c r="A744" s="252"/>
      <c r="B744" s="253"/>
      <c r="C744" s="253"/>
      <c r="D744" s="253"/>
      <c r="E744" s="253"/>
      <c r="F744" s="253"/>
      <c r="G744" s="253"/>
      <c r="H744" s="253"/>
      <c r="I744" s="253"/>
      <c r="J744" s="253"/>
      <c r="K744" s="253"/>
      <c r="L744" s="253"/>
      <c r="M744" s="253"/>
      <c r="N744" s="253"/>
      <c r="O744" s="253"/>
      <c r="P744" s="253"/>
      <c r="Q744" s="253"/>
      <c r="R744" s="253"/>
      <c r="S744" s="253"/>
      <c r="T744" s="253"/>
      <c r="U744" s="253" t="s">
        <v>935</v>
      </c>
      <c r="V744" s="253"/>
      <c r="W744" s="253"/>
      <c r="X744" s="253"/>
      <c r="Y744" s="253"/>
      <c r="Z744" s="253"/>
      <c r="AA744" s="253"/>
      <c r="AB744" s="253"/>
      <c r="AC744" s="253" t="s">
        <v>318</v>
      </c>
      <c r="AD744" s="253"/>
      <c r="AE744" s="253"/>
      <c r="AF744" s="253"/>
      <c r="AG744" s="253"/>
      <c r="AH744" s="253"/>
      <c r="AI744" s="253"/>
      <c r="AJ744" s="253"/>
      <c r="AK744" s="253"/>
      <c r="AL744" s="253"/>
      <c r="AM744" s="253"/>
      <c r="AN744" s="253"/>
      <c r="AO744" s="253"/>
      <c r="AP744" s="253"/>
      <c r="AQ744" s="253"/>
      <c r="AR744" s="253"/>
      <c r="AS744" s="253"/>
      <c r="AT744" s="253"/>
      <c r="AU744" s="253"/>
      <c r="AV744" s="253"/>
      <c r="AW744" s="253"/>
      <c r="AX744" s="253"/>
      <c r="AY744" s="253"/>
      <c r="AZ744" s="253"/>
      <c r="BA744" s="253"/>
      <c r="BB744" s="253"/>
      <c r="BC744" s="253"/>
      <c r="BD744" s="253"/>
      <c r="BE744" s="253"/>
      <c r="BF744" s="253"/>
      <c r="BG744" s="253"/>
      <c r="BH744" s="253"/>
      <c r="BI744" s="253"/>
      <c r="BJ744" s="253"/>
      <c r="BK744" s="253"/>
      <c r="BL744" s="253"/>
      <c r="BM744" s="253"/>
      <c r="BN744" s="253"/>
      <c r="BO744" s="253"/>
      <c r="BP744" s="253"/>
      <c r="BQ744" s="253"/>
      <c r="BR744" s="253"/>
      <c r="BS744" s="253"/>
      <c r="BT744" s="253"/>
      <c r="BU744" s="253"/>
      <c r="BV744" s="253"/>
      <c r="BW744" s="253"/>
      <c r="BX744" s="253"/>
      <c r="BY744" s="253"/>
      <c r="BZ744" s="253"/>
      <c r="CA744" s="253"/>
      <c r="CB744" s="253"/>
      <c r="CC744" s="253"/>
      <c r="CD744" s="253"/>
      <c r="CE744" s="253"/>
      <c r="CF744" s="253"/>
      <c r="CG744" s="253"/>
      <c r="CH744" s="253"/>
      <c r="CI744" s="253"/>
      <c r="CJ744" s="253"/>
      <c r="CK744" s="253"/>
      <c r="CL744" s="253"/>
      <c r="CM744" s="253"/>
      <c r="CN744" s="253"/>
      <c r="CO744" s="253"/>
      <c r="CP744" s="253"/>
      <c r="CQ744" s="253"/>
      <c r="CR744" s="253"/>
      <c r="CS744" s="253"/>
      <c r="CT744" s="253"/>
      <c r="CU744" s="253"/>
      <c r="CV744" s="253"/>
      <c r="CW744" s="253"/>
      <c r="CX744" s="253"/>
      <c r="CY744" s="253"/>
      <c r="CZ744" s="253"/>
      <c r="DA744" s="253"/>
      <c r="DB744" s="253"/>
      <c r="DC744" s="253"/>
      <c r="DD744" s="253"/>
      <c r="DE744" s="253"/>
      <c r="DF744" s="253"/>
      <c r="DG744" s="253"/>
      <c r="DH744" s="253"/>
      <c r="DI744" s="253"/>
      <c r="DJ744" s="253"/>
      <c r="DK744" s="253"/>
      <c r="DL744" s="253"/>
      <c r="DM744" s="253"/>
      <c r="DN744" s="253"/>
      <c r="DO744" s="253"/>
      <c r="DP744" s="253"/>
      <c r="DQ744" s="253"/>
      <c r="DR744" s="253"/>
      <c r="DS744" s="253"/>
      <c r="DT744" s="253"/>
      <c r="DU744" s="253"/>
      <c r="DV744" s="253"/>
      <c r="DW744" s="253"/>
      <c r="DX744" s="253"/>
      <c r="DY744" s="253"/>
      <c r="DZ744" s="253"/>
      <c r="EA744" s="253"/>
      <c r="EB744" s="253"/>
      <c r="EC744" s="253"/>
      <c r="ED744" s="253"/>
      <c r="EE744" s="253"/>
      <c r="EF744" s="253"/>
      <c r="EG744" s="253"/>
      <c r="EH744" s="253"/>
      <c r="EI744" s="253"/>
      <c r="EJ744" s="253"/>
      <c r="EK744" s="253"/>
      <c r="EL744" s="253"/>
      <c r="EM744" s="253"/>
      <c r="EN744" s="253"/>
      <c r="EO744" s="253"/>
      <c r="EP744" s="253"/>
      <c r="EQ744" s="253"/>
      <c r="ER744" s="253"/>
      <c r="ES744" s="253"/>
      <c r="ET744" s="253"/>
      <c r="EU744" s="253"/>
      <c r="EV744" s="253"/>
      <c r="EW744" s="253"/>
      <c r="EX744" s="253"/>
      <c r="EY744" s="253"/>
      <c r="EZ744" s="253"/>
      <c r="FA744" s="253"/>
      <c r="FB744" s="253"/>
      <c r="FC744" s="253"/>
      <c r="FD744" s="253"/>
      <c r="FE744" s="253"/>
      <c r="FF744" s="253"/>
      <c r="FG744" s="253"/>
      <c r="FH744" s="253"/>
      <c r="FI744" s="253"/>
      <c r="FJ744" s="253"/>
      <c r="FK744" s="253"/>
      <c r="FL744" s="253"/>
      <c r="FM744" s="253"/>
      <c r="FN744" s="253"/>
      <c r="FO744" s="253"/>
      <c r="FP744" s="253"/>
      <c r="FQ744" s="253"/>
      <c r="FR744" s="253"/>
      <c r="FS744" s="253"/>
      <c r="FT744" s="253"/>
      <c r="FU744" s="253"/>
      <c r="FV744" s="253"/>
      <c r="FW744" s="253"/>
      <c r="FX744" s="253"/>
      <c r="FY744" s="253"/>
      <c r="FZ744" s="253"/>
      <c r="GA744" s="253"/>
      <c r="GB744" s="253"/>
      <c r="GC744" s="253"/>
      <c r="GD744" s="253"/>
      <c r="GE744" s="253"/>
      <c r="GF744" s="253"/>
      <c r="GG744" s="253"/>
      <c r="GH744" s="253"/>
      <c r="GI744" s="253"/>
      <c r="GJ744" s="253"/>
      <c r="GK744" s="253"/>
      <c r="GL744" s="253"/>
      <c r="GM744" s="253"/>
      <c r="GN744" s="253"/>
      <c r="GO744" s="253"/>
      <c r="GP744" s="253"/>
      <c r="GQ744" s="253"/>
      <c r="GR744" s="253"/>
      <c r="GS744" s="253"/>
      <c r="GT744" s="253"/>
      <c r="GU744" s="253"/>
      <c r="GV744" s="253"/>
      <c r="GW744" s="253"/>
      <c r="GX744" s="253"/>
      <c r="GY744" s="253"/>
      <c r="GZ744" s="253"/>
      <c r="HA744" s="253"/>
      <c r="HB744" s="253"/>
      <c r="HC744" s="253"/>
      <c r="HD744" s="253"/>
      <c r="HE744" s="253"/>
      <c r="HF744" s="253"/>
    </row>
    <row r="745" spans="1:214" s="312" customFormat="1" ht="15" customHeight="1" x14ac:dyDescent="0.25">
      <c r="A745" s="252"/>
      <c r="B745" s="253"/>
      <c r="C745" s="253"/>
      <c r="D745" s="253"/>
      <c r="E745" s="253"/>
      <c r="F745" s="253"/>
      <c r="G745" s="253"/>
      <c r="H745" s="253"/>
      <c r="I745" s="253"/>
      <c r="J745" s="253"/>
      <c r="K745" s="253"/>
      <c r="L745" s="253"/>
      <c r="M745" s="253"/>
      <c r="N745" s="253"/>
      <c r="O745" s="253"/>
      <c r="P745" s="253"/>
      <c r="Q745" s="253"/>
      <c r="R745" s="253"/>
      <c r="S745" s="253"/>
      <c r="T745" s="253"/>
      <c r="U745" s="253" t="s">
        <v>936</v>
      </c>
      <c r="V745" s="253"/>
      <c r="W745" s="253"/>
      <c r="X745" s="253"/>
      <c r="Y745" s="253"/>
      <c r="Z745" s="253"/>
      <c r="AA745" s="253"/>
      <c r="AB745" s="253"/>
      <c r="AC745" s="253" t="s">
        <v>357</v>
      </c>
      <c r="AD745" s="253"/>
      <c r="AE745" s="253"/>
      <c r="AF745" s="253"/>
      <c r="AG745" s="253"/>
      <c r="AH745" s="253"/>
      <c r="AI745" s="253"/>
      <c r="AJ745" s="253"/>
      <c r="AK745" s="253"/>
      <c r="AL745" s="253"/>
      <c r="AM745" s="253"/>
      <c r="AN745" s="253"/>
      <c r="AO745" s="253"/>
      <c r="AP745" s="253"/>
      <c r="AQ745" s="253"/>
      <c r="AR745" s="253"/>
      <c r="AS745" s="253"/>
      <c r="AT745" s="253"/>
      <c r="AU745" s="253"/>
      <c r="AV745" s="253"/>
      <c r="AW745" s="253"/>
      <c r="AX745" s="253"/>
      <c r="AY745" s="253"/>
      <c r="AZ745" s="253"/>
      <c r="BA745" s="253"/>
      <c r="BB745" s="253"/>
      <c r="BC745" s="253"/>
      <c r="BD745" s="253"/>
      <c r="BE745" s="253"/>
      <c r="BF745" s="253"/>
      <c r="BG745" s="253"/>
      <c r="BH745" s="253"/>
      <c r="BI745" s="253"/>
      <c r="BJ745" s="253"/>
      <c r="BK745" s="253"/>
      <c r="BL745" s="253"/>
      <c r="BM745" s="253"/>
      <c r="BN745" s="253"/>
      <c r="BO745" s="253"/>
      <c r="BP745" s="253"/>
      <c r="BQ745" s="253"/>
      <c r="BR745" s="253"/>
      <c r="BS745" s="253"/>
      <c r="BT745" s="253"/>
      <c r="BU745" s="253"/>
      <c r="BV745" s="253"/>
      <c r="BW745" s="253"/>
      <c r="BX745" s="253"/>
      <c r="BY745" s="253"/>
      <c r="BZ745" s="253"/>
      <c r="CA745" s="253"/>
      <c r="CB745" s="253"/>
      <c r="CC745" s="253"/>
      <c r="CD745" s="253"/>
      <c r="CE745" s="253"/>
      <c r="CF745" s="253"/>
      <c r="CG745" s="253"/>
      <c r="CH745" s="253"/>
      <c r="CI745" s="253"/>
      <c r="CJ745" s="253"/>
      <c r="CK745" s="253"/>
      <c r="CL745" s="253"/>
      <c r="CM745" s="253"/>
      <c r="CN745" s="253"/>
      <c r="CO745" s="253"/>
      <c r="CP745" s="253"/>
      <c r="CQ745" s="253"/>
      <c r="CR745" s="253"/>
      <c r="CS745" s="253"/>
      <c r="CT745" s="253"/>
      <c r="CU745" s="253"/>
      <c r="CV745" s="253"/>
      <c r="CW745" s="253"/>
      <c r="CX745" s="253"/>
      <c r="CY745" s="253"/>
      <c r="CZ745" s="253"/>
      <c r="DA745" s="253"/>
      <c r="DB745" s="253"/>
      <c r="DC745" s="253"/>
      <c r="DD745" s="253"/>
      <c r="DE745" s="253"/>
      <c r="DF745" s="253"/>
      <c r="DG745" s="253"/>
      <c r="DH745" s="253"/>
      <c r="DI745" s="253"/>
      <c r="DJ745" s="253"/>
      <c r="DK745" s="253"/>
      <c r="DL745" s="253"/>
      <c r="DM745" s="253"/>
      <c r="DN745" s="253"/>
      <c r="DO745" s="253"/>
      <c r="DP745" s="253"/>
      <c r="DQ745" s="253"/>
      <c r="DR745" s="253"/>
      <c r="DS745" s="253"/>
      <c r="DT745" s="253"/>
      <c r="DU745" s="253"/>
      <c r="DV745" s="253"/>
      <c r="DW745" s="253"/>
      <c r="DX745" s="253"/>
      <c r="DY745" s="253"/>
      <c r="DZ745" s="253"/>
      <c r="EA745" s="253"/>
      <c r="EB745" s="253"/>
      <c r="EC745" s="253"/>
      <c r="ED745" s="253"/>
      <c r="EE745" s="253"/>
      <c r="EF745" s="253"/>
      <c r="EG745" s="253"/>
      <c r="EH745" s="253"/>
      <c r="EI745" s="253"/>
      <c r="EJ745" s="253"/>
      <c r="EK745" s="253"/>
      <c r="EL745" s="253"/>
      <c r="EM745" s="253"/>
      <c r="EN745" s="253"/>
      <c r="EO745" s="253"/>
      <c r="EP745" s="253"/>
      <c r="EQ745" s="253"/>
      <c r="ER745" s="253"/>
      <c r="ES745" s="253"/>
      <c r="ET745" s="253"/>
      <c r="EU745" s="253"/>
      <c r="EV745" s="253"/>
      <c r="EW745" s="253"/>
      <c r="EX745" s="253"/>
      <c r="EY745" s="253"/>
      <c r="EZ745" s="253"/>
      <c r="FA745" s="253"/>
      <c r="FB745" s="253"/>
      <c r="FC745" s="253"/>
      <c r="FD745" s="253"/>
      <c r="FE745" s="253"/>
      <c r="FF745" s="253"/>
      <c r="FG745" s="253"/>
      <c r="FH745" s="253"/>
      <c r="FI745" s="253"/>
      <c r="FJ745" s="253"/>
      <c r="FK745" s="253"/>
      <c r="FL745" s="253"/>
      <c r="FM745" s="253"/>
      <c r="FN745" s="253"/>
      <c r="FO745" s="253"/>
      <c r="FP745" s="253"/>
      <c r="FQ745" s="253"/>
      <c r="FR745" s="253"/>
      <c r="FS745" s="253"/>
      <c r="FT745" s="253"/>
      <c r="FU745" s="253"/>
      <c r="FV745" s="253"/>
      <c r="FW745" s="253"/>
      <c r="FX745" s="253"/>
      <c r="FY745" s="253"/>
      <c r="FZ745" s="253"/>
      <c r="GA745" s="253"/>
      <c r="GB745" s="253"/>
      <c r="GC745" s="253"/>
      <c r="GD745" s="253"/>
      <c r="GE745" s="253"/>
      <c r="GF745" s="253"/>
      <c r="GG745" s="253"/>
      <c r="GH745" s="253"/>
      <c r="GI745" s="253"/>
      <c r="GJ745" s="253"/>
      <c r="GK745" s="253"/>
      <c r="GL745" s="253"/>
      <c r="GM745" s="253"/>
      <c r="GN745" s="253"/>
      <c r="GO745" s="253"/>
      <c r="GP745" s="253"/>
      <c r="GQ745" s="253"/>
      <c r="GR745" s="253"/>
      <c r="GS745" s="253"/>
      <c r="GT745" s="253"/>
      <c r="GU745" s="253"/>
      <c r="GV745" s="253"/>
      <c r="GW745" s="253"/>
      <c r="GX745" s="253"/>
      <c r="GY745" s="253"/>
      <c r="GZ745" s="253"/>
      <c r="HA745" s="253"/>
      <c r="HB745" s="253"/>
      <c r="HC745" s="253"/>
      <c r="HD745" s="253"/>
      <c r="HE745" s="253"/>
      <c r="HF745" s="253"/>
    </row>
    <row r="746" spans="1:214" s="312" customFormat="1" ht="15" customHeight="1" x14ac:dyDescent="0.25">
      <c r="A746" s="252"/>
      <c r="B746" s="253"/>
      <c r="C746" s="253"/>
      <c r="D746" s="253"/>
      <c r="E746" s="253"/>
      <c r="F746" s="253"/>
      <c r="G746" s="253"/>
      <c r="H746" s="253"/>
      <c r="I746" s="253"/>
      <c r="J746" s="253"/>
      <c r="K746" s="253"/>
      <c r="L746" s="253"/>
      <c r="M746" s="253"/>
      <c r="N746" s="253"/>
      <c r="O746" s="253"/>
      <c r="P746" s="253"/>
      <c r="Q746" s="253"/>
      <c r="R746" s="253"/>
      <c r="S746" s="253"/>
      <c r="T746" s="253"/>
      <c r="U746" s="253" t="s">
        <v>937</v>
      </c>
      <c r="V746" s="253"/>
      <c r="W746" s="253"/>
      <c r="X746" s="253"/>
      <c r="Y746" s="253"/>
      <c r="Z746" s="253"/>
      <c r="AA746" s="253"/>
      <c r="AB746" s="253"/>
      <c r="AC746" s="253" t="s">
        <v>357</v>
      </c>
      <c r="AD746" s="253"/>
      <c r="AE746" s="253"/>
      <c r="AF746" s="253"/>
      <c r="AG746" s="253"/>
      <c r="AH746" s="253"/>
      <c r="AI746" s="253"/>
      <c r="AJ746" s="253"/>
      <c r="AK746" s="253"/>
      <c r="AL746" s="253"/>
      <c r="AM746" s="253"/>
      <c r="AN746" s="253"/>
      <c r="AO746" s="253"/>
      <c r="AP746" s="253"/>
      <c r="AQ746" s="253"/>
      <c r="AR746" s="253"/>
      <c r="AS746" s="253"/>
      <c r="AT746" s="253"/>
      <c r="AU746" s="253"/>
      <c r="AV746" s="253"/>
      <c r="AW746" s="253"/>
      <c r="AX746" s="253"/>
      <c r="AY746" s="253"/>
      <c r="AZ746" s="253"/>
      <c r="BA746" s="253"/>
      <c r="BB746" s="253"/>
      <c r="BC746" s="253"/>
      <c r="BD746" s="253"/>
      <c r="BE746" s="253"/>
      <c r="BF746" s="253"/>
      <c r="BG746" s="253"/>
      <c r="BH746" s="253"/>
      <c r="BI746" s="253"/>
      <c r="BJ746" s="253"/>
      <c r="BK746" s="253"/>
      <c r="BL746" s="253"/>
      <c r="BM746" s="253"/>
      <c r="BN746" s="253"/>
      <c r="BO746" s="253"/>
      <c r="BP746" s="253"/>
      <c r="BQ746" s="253"/>
      <c r="BR746" s="253"/>
      <c r="BS746" s="253"/>
      <c r="BT746" s="253"/>
      <c r="BU746" s="253"/>
      <c r="BV746" s="253"/>
      <c r="BW746" s="253"/>
      <c r="BX746" s="253"/>
      <c r="BY746" s="253"/>
      <c r="BZ746" s="253"/>
      <c r="CA746" s="253"/>
      <c r="CB746" s="253"/>
      <c r="CC746" s="253"/>
      <c r="CD746" s="253"/>
      <c r="CE746" s="253"/>
      <c r="CF746" s="253"/>
      <c r="CG746" s="253"/>
      <c r="CH746" s="253"/>
      <c r="CI746" s="253"/>
      <c r="CJ746" s="253"/>
      <c r="CK746" s="253"/>
      <c r="CL746" s="253"/>
      <c r="CM746" s="253"/>
      <c r="CN746" s="253"/>
      <c r="CO746" s="253"/>
      <c r="CP746" s="253"/>
      <c r="CQ746" s="253"/>
      <c r="CR746" s="253"/>
      <c r="CS746" s="253"/>
      <c r="CT746" s="253"/>
      <c r="CU746" s="253"/>
      <c r="CV746" s="253"/>
      <c r="CW746" s="253"/>
      <c r="CX746" s="253"/>
      <c r="CY746" s="253"/>
      <c r="CZ746" s="253"/>
      <c r="DA746" s="253"/>
      <c r="DB746" s="253"/>
      <c r="DC746" s="253"/>
      <c r="DD746" s="253"/>
      <c r="DE746" s="253"/>
      <c r="DF746" s="253"/>
      <c r="DG746" s="253"/>
      <c r="DH746" s="253"/>
      <c r="DI746" s="253"/>
      <c r="DJ746" s="253"/>
      <c r="DK746" s="253"/>
      <c r="DL746" s="253"/>
      <c r="DM746" s="253"/>
      <c r="DN746" s="253"/>
      <c r="DO746" s="253"/>
      <c r="DP746" s="253"/>
      <c r="DQ746" s="253"/>
      <c r="DR746" s="253"/>
      <c r="DS746" s="253"/>
      <c r="DT746" s="253"/>
      <c r="DU746" s="253"/>
      <c r="DV746" s="253"/>
      <c r="DW746" s="253"/>
      <c r="DX746" s="253"/>
      <c r="DY746" s="253"/>
      <c r="DZ746" s="253"/>
      <c r="EA746" s="253"/>
      <c r="EB746" s="253"/>
      <c r="EC746" s="253"/>
      <c r="ED746" s="253"/>
      <c r="EE746" s="253"/>
      <c r="EF746" s="253"/>
      <c r="EG746" s="253"/>
      <c r="EH746" s="253"/>
      <c r="EI746" s="253"/>
      <c r="EJ746" s="253"/>
      <c r="EK746" s="253"/>
      <c r="EL746" s="253"/>
      <c r="EM746" s="253"/>
      <c r="EN746" s="253"/>
      <c r="EO746" s="253"/>
      <c r="EP746" s="253"/>
      <c r="EQ746" s="253"/>
      <c r="ER746" s="253"/>
      <c r="ES746" s="253"/>
      <c r="ET746" s="253"/>
      <c r="EU746" s="253"/>
      <c r="EV746" s="253"/>
      <c r="EW746" s="253"/>
      <c r="EX746" s="253"/>
      <c r="EY746" s="253"/>
      <c r="EZ746" s="253"/>
      <c r="FA746" s="253"/>
      <c r="FB746" s="253"/>
      <c r="FC746" s="253"/>
      <c r="FD746" s="253"/>
      <c r="FE746" s="253"/>
      <c r="FF746" s="253"/>
      <c r="FG746" s="253"/>
      <c r="FH746" s="253"/>
      <c r="FI746" s="253"/>
      <c r="FJ746" s="253"/>
      <c r="FK746" s="253"/>
      <c r="FL746" s="253"/>
      <c r="FM746" s="253"/>
      <c r="FN746" s="253"/>
      <c r="FO746" s="253"/>
      <c r="FP746" s="253"/>
      <c r="FQ746" s="253"/>
      <c r="FR746" s="253"/>
      <c r="FS746" s="253"/>
      <c r="FT746" s="253"/>
      <c r="FU746" s="253"/>
      <c r="FV746" s="253"/>
      <c r="FW746" s="253"/>
      <c r="FX746" s="253"/>
      <c r="FY746" s="253"/>
      <c r="FZ746" s="253"/>
      <c r="GA746" s="253"/>
      <c r="GB746" s="253"/>
      <c r="GC746" s="253"/>
      <c r="GD746" s="253"/>
      <c r="GE746" s="253"/>
      <c r="GF746" s="253"/>
      <c r="GG746" s="253"/>
      <c r="GH746" s="253"/>
      <c r="GI746" s="253"/>
      <c r="GJ746" s="253"/>
      <c r="GK746" s="253"/>
      <c r="GL746" s="253"/>
      <c r="GM746" s="253"/>
      <c r="GN746" s="253"/>
      <c r="GO746" s="253"/>
      <c r="GP746" s="253"/>
      <c r="GQ746" s="253"/>
      <c r="GR746" s="253"/>
      <c r="GS746" s="253"/>
      <c r="GT746" s="253"/>
      <c r="GU746" s="253"/>
      <c r="GV746" s="253"/>
      <c r="GW746" s="253"/>
      <c r="GX746" s="253"/>
      <c r="GY746" s="253"/>
      <c r="GZ746" s="253"/>
      <c r="HA746" s="253"/>
      <c r="HB746" s="253"/>
      <c r="HC746" s="253"/>
      <c r="HD746" s="253"/>
      <c r="HE746" s="253"/>
      <c r="HF746" s="253"/>
    </row>
    <row r="747" spans="1:214" s="312" customFormat="1" ht="15" customHeight="1" x14ac:dyDescent="0.25">
      <c r="A747" s="252"/>
      <c r="B747" s="253"/>
      <c r="C747" s="253"/>
      <c r="D747" s="253"/>
      <c r="E747" s="253"/>
      <c r="F747" s="253"/>
      <c r="G747" s="253"/>
      <c r="H747" s="253"/>
      <c r="I747" s="253"/>
      <c r="J747" s="253"/>
      <c r="K747" s="253"/>
      <c r="L747" s="253"/>
      <c r="M747" s="253"/>
      <c r="N747" s="253"/>
      <c r="O747" s="253"/>
      <c r="P747" s="253"/>
      <c r="Q747" s="253"/>
      <c r="R747" s="253"/>
      <c r="S747" s="253"/>
      <c r="T747" s="253"/>
      <c r="U747" s="253" t="s">
        <v>938</v>
      </c>
      <c r="V747" s="253"/>
      <c r="W747" s="253"/>
      <c r="X747" s="253"/>
      <c r="Y747" s="253"/>
      <c r="Z747" s="253"/>
      <c r="AA747" s="253"/>
      <c r="AB747" s="253"/>
      <c r="AC747" s="253" t="s">
        <v>320</v>
      </c>
      <c r="AD747" s="253"/>
      <c r="AE747" s="253"/>
      <c r="AF747" s="253"/>
      <c r="AG747" s="253"/>
      <c r="AH747" s="253"/>
      <c r="AI747" s="253"/>
      <c r="AJ747" s="253"/>
      <c r="AK747" s="253"/>
      <c r="AL747" s="253"/>
      <c r="AM747" s="253"/>
      <c r="AN747" s="253"/>
      <c r="AO747" s="253"/>
      <c r="AP747" s="253"/>
      <c r="AQ747" s="253"/>
      <c r="AR747" s="253"/>
      <c r="AS747" s="253"/>
      <c r="AT747" s="253"/>
      <c r="AU747" s="253"/>
      <c r="AV747" s="253"/>
      <c r="AW747" s="253"/>
      <c r="AX747" s="253"/>
      <c r="AY747" s="253"/>
      <c r="AZ747" s="253"/>
      <c r="BA747" s="253"/>
      <c r="BB747" s="253"/>
      <c r="BC747" s="253"/>
      <c r="BD747" s="253"/>
      <c r="BE747" s="253"/>
      <c r="BF747" s="253"/>
      <c r="BG747" s="253"/>
      <c r="BH747" s="253"/>
      <c r="BI747" s="253"/>
      <c r="BJ747" s="253"/>
      <c r="BK747" s="253"/>
      <c r="BL747" s="253"/>
      <c r="BM747" s="253"/>
      <c r="BN747" s="253"/>
      <c r="BO747" s="253"/>
      <c r="BP747" s="253"/>
      <c r="BQ747" s="253"/>
      <c r="BR747" s="253"/>
      <c r="BS747" s="253"/>
      <c r="BT747" s="253"/>
      <c r="BU747" s="253"/>
      <c r="BV747" s="253"/>
      <c r="BW747" s="253"/>
      <c r="BX747" s="253"/>
      <c r="BY747" s="253"/>
      <c r="BZ747" s="253"/>
      <c r="CA747" s="253"/>
      <c r="CB747" s="253"/>
      <c r="CC747" s="253"/>
      <c r="CD747" s="253"/>
      <c r="CE747" s="253"/>
      <c r="CF747" s="253"/>
      <c r="CG747" s="253"/>
      <c r="CH747" s="253"/>
      <c r="CI747" s="253"/>
      <c r="CJ747" s="253"/>
      <c r="CK747" s="253"/>
      <c r="CL747" s="253"/>
      <c r="CM747" s="253"/>
      <c r="CN747" s="253"/>
      <c r="CO747" s="253"/>
      <c r="CP747" s="253"/>
      <c r="CQ747" s="253"/>
      <c r="CR747" s="253"/>
      <c r="CS747" s="253"/>
      <c r="CT747" s="253"/>
      <c r="CU747" s="253"/>
      <c r="CV747" s="253"/>
      <c r="CW747" s="253"/>
      <c r="CX747" s="253"/>
      <c r="CY747" s="253"/>
      <c r="CZ747" s="253"/>
      <c r="DA747" s="253"/>
      <c r="DB747" s="253"/>
      <c r="DC747" s="253"/>
      <c r="DD747" s="253"/>
      <c r="DE747" s="253"/>
      <c r="DF747" s="253"/>
      <c r="DG747" s="253"/>
      <c r="DH747" s="253"/>
      <c r="DI747" s="253"/>
      <c r="DJ747" s="253"/>
      <c r="DK747" s="253"/>
      <c r="DL747" s="253"/>
      <c r="DM747" s="253"/>
      <c r="DN747" s="253"/>
      <c r="DO747" s="253"/>
      <c r="DP747" s="253"/>
      <c r="DQ747" s="253"/>
      <c r="DR747" s="253"/>
      <c r="DS747" s="253"/>
      <c r="DT747" s="253"/>
      <c r="DU747" s="253"/>
      <c r="DV747" s="253"/>
      <c r="DW747" s="253"/>
      <c r="DX747" s="253"/>
      <c r="DY747" s="253"/>
      <c r="DZ747" s="253"/>
      <c r="EA747" s="253"/>
      <c r="EB747" s="253"/>
      <c r="EC747" s="253"/>
      <c r="ED747" s="253"/>
      <c r="EE747" s="253"/>
      <c r="EF747" s="253"/>
      <c r="EG747" s="253"/>
      <c r="EH747" s="253"/>
      <c r="EI747" s="253"/>
      <c r="EJ747" s="253"/>
      <c r="EK747" s="253"/>
      <c r="EL747" s="253"/>
      <c r="EM747" s="253"/>
      <c r="EN747" s="253"/>
      <c r="EO747" s="253"/>
      <c r="EP747" s="253"/>
      <c r="EQ747" s="253"/>
      <c r="ER747" s="253"/>
      <c r="ES747" s="253"/>
      <c r="ET747" s="253"/>
      <c r="EU747" s="253"/>
      <c r="EV747" s="253"/>
      <c r="EW747" s="253"/>
      <c r="EX747" s="253"/>
      <c r="EY747" s="253"/>
      <c r="EZ747" s="253"/>
      <c r="FA747" s="253"/>
      <c r="FB747" s="253"/>
      <c r="FC747" s="253"/>
      <c r="FD747" s="253"/>
      <c r="FE747" s="253"/>
      <c r="FF747" s="253"/>
      <c r="FG747" s="253"/>
      <c r="FH747" s="253"/>
      <c r="FI747" s="253"/>
      <c r="FJ747" s="253"/>
      <c r="FK747" s="253"/>
      <c r="FL747" s="253"/>
      <c r="FM747" s="253"/>
      <c r="FN747" s="253"/>
      <c r="FO747" s="253"/>
      <c r="FP747" s="253"/>
      <c r="FQ747" s="253"/>
      <c r="FR747" s="253"/>
      <c r="FS747" s="253"/>
      <c r="FT747" s="253"/>
      <c r="FU747" s="253"/>
      <c r="FV747" s="253"/>
      <c r="FW747" s="253"/>
      <c r="FX747" s="253"/>
      <c r="FY747" s="253"/>
      <c r="FZ747" s="253"/>
      <c r="GA747" s="253"/>
      <c r="GB747" s="253"/>
      <c r="GC747" s="253"/>
      <c r="GD747" s="253"/>
      <c r="GE747" s="253"/>
      <c r="GF747" s="253"/>
      <c r="GG747" s="253"/>
      <c r="GH747" s="253"/>
      <c r="GI747" s="253"/>
      <c r="GJ747" s="253"/>
      <c r="GK747" s="253"/>
      <c r="GL747" s="253"/>
      <c r="GM747" s="253"/>
      <c r="GN747" s="253"/>
      <c r="GO747" s="253"/>
      <c r="GP747" s="253"/>
      <c r="GQ747" s="253"/>
      <c r="GR747" s="253"/>
      <c r="GS747" s="253"/>
      <c r="GT747" s="253"/>
      <c r="GU747" s="253"/>
      <c r="GV747" s="253"/>
      <c r="GW747" s="253"/>
      <c r="GX747" s="253"/>
      <c r="GY747" s="253"/>
      <c r="GZ747" s="253"/>
      <c r="HA747" s="253"/>
      <c r="HB747" s="253"/>
      <c r="HC747" s="253"/>
      <c r="HD747" s="253"/>
      <c r="HE747" s="253"/>
      <c r="HF747" s="253"/>
    </row>
    <row r="748" spans="1:214" s="312" customFormat="1" ht="15" customHeight="1" x14ac:dyDescent="0.25">
      <c r="A748" s="252"/>
      <c r="B748" s="253"/>
      <c r="C748" s="253"/>
      <c r="D748" s="253"/>
      <c r="E748" s="253"/>
      <c r="F748" s="253"/>
      <c r="G748" s="253"/>
      <c r="H748" s="253"/>
      <c r="I748" s="253"/>
      <c r="J748" s="253"/>
      <c r="K748" s="253"/>
      <c r="L748" s="253"/>
      <c r="M748" s="253"/>
      <c r="N748" s="253"/>
      <c r="O748" s="253"/>
      <c r="P748" s="253"/>
      <c r="Q748" s="253"/>
      <c r="R748" s="253"/>
      <c r="S748" s="253"/>
      <c r="T748" s="253"/>
      <c r="U748" s="253" t="s">
        <v>939</v>
      </c>
      <c r="V748" s="253"/>
      <c r="W748" s="253"/>
      <c r="X748" s="253"/>
      <c r="Y748" s="253"/>
      <c r="Z748" s="253"/>
      <c r="AA748" s="253"/>
      <c r="AB748" s="253"/>
      <c r="AC748" s="253" t="s">
        <v>320</v>
      </c>
      <c r="AD748" s="253"/>
      <c r="AE748" s="253"/>
      <c r="AF748" s="253"/>
      <c r="AG748" s="253"/>
      <c r="AH748" s="253"/>
      <c r="AI748" s="253"/>
      <c r="AJ748" s="253"/>
      <c r="AK748" s="253"/>
      <c r="AL748" s="253"/>
      <c r="AM748" s="253"/>
      <c r="AN748" s="253"/>
      <c r="AO748" s="253"/>
      <c r="AP748" s="253"/>
      <c r="AQ748" s="253"/>
      <c r="AR748" s="253"/>
      <c r="AS748" s="253"/>
      <c r="AT748" s="253"/>
      <c r="AU748" s="253"/>
      <c r="AV748" s="253"/>
      <c r="AW748" s="253"/>
      <c r="AX748" s="253"/>
      <c r="AY748" s="253"/>
      <c r="AZ748" s="253"/>
      <c r="BA748" s="253"/>
      <c r="BB748" s="253"/>
      <c r="BC748" s="253"/>
      <c r="BD748" s="253"/>
      <c r="BE748" s="253"/>
      <c r="BF748" s="253"/>
      <c r="BG748" s="253"/>
      <c r="BH748" s="253"/>
      <c r="BI748" s="253"/>
      <c r="BJ748" s="253"/>
      <c r="BK748" s="253"/>
      <c r="BL748" s="253"/>
      <c r="BM748" s="253"/>
      <c r="BN748" s="253"/>
      <c r="BO748" s="253"/>
      <c r="BP748" s="253"/>
      <c r="BQ748" s="253"/>
      <c r="BR748" s="253"/>
      <c r="BS748" s="253"/>
      <c r="BT748" s="253"/>
      <c r="BU748" s="253"/>
      <c r="BV748" s="253"/>
      <c r="BW748" s="253"/>
      <c r="BX748" s="253"/>
      <c r="BY748" s="253"/>
      <c r="BZ748" s="253"/>
      <c r="CA748" s="253"/>
      <c r="CB748" s="253"/>
      <c r="CC748" s="253"/>
      <c r="CD748" s="253"/>
      <c r="CE748" s="253"/>
      <c r="CF748" s="253"/>
      <c r="CG748" s="253"/>
      <c r="CH748" s="253"/>
      <c r="CI748" s="253"/>
      <c r="CJ748" s="253"/>
      <c r="CK748" s="253"/>
      <c r="CL748" s="253"/>
      <c r="CM748" s="253"/>
      <c r="CN748" s="253"/>
      <c r="CO748" s="253"/>
      <c r="CP748" s="253"/>
      <c r="CQ748" s="253"/>
      <c r="CR748" s="253"/>
      <c r="CS748" s="253"/>
      <c r="CT748" s="253"/>
      <c r="CU748" s="253"/>
      <c r="CV748" s="253"/>
      <c r="CW748" s="253"/>
      <c r="CX748" s="253"/>
      <c r="CY748" s="253"/>
      <c r="CZ748" s="253"/>
      <c r="DA748" s="253"/>
      <c r="DB748" s="253"/>
      <c r="DC748" s="253"/>
      <c r="DD748" s="253"/>
      <c r="DE748" s="253"/>
      <c r="DF748" s="253"/>
      <c r="DG748" s="253"/>
      <c r="DH748" s="253"/>
      <c r="DI748" s="253"/>
      <c r="DJ748" s="253"/>
      <c r="DK748" s="253"/>
      <c r="DL748" s="253"/>
      <c r="DM748" s="253"/>
      <c r="DN748" s="253"/>
      <c r="DO748" s="253"/>
      <c r="DP748" s="253"/>
      <c r="DQ748" s="253"/>
      <c r="DR748" s="253"/>
      <c r="DS748" s="253"/>
      <c r="DT748" s="253"/>
      <c r="DU748" s="253"/>
      <c r="DV748" s="253"/>
      <c r="DW748" s="253"/>
      <c r="DX748" s="253"/>
      <c r="DY748" s="253"/>
      <c r="DZ748" s="253"/>
      <c r="EA748" s="253"/>
      <c r="EB748" s="253"/>
      <c r="EC748" s="253"/>
      <c r="ED748" s="253"/>
      <c r="EE748" s="253"/>
      <c r="EF748" s="253"/>
      <c r="EG748" s="253"/>
      <c r="EH748" s="253"/>
      <c r="EI748" s="253"/>
      <c r="EJ748" s="253"/>
      <c r="EK748" s="253"/>
      <c r="EL748" s="253"/>
      <c r="EM748" s="253"/>
      <c r="EN748" s="253"/>
      <c r="EO748" s="253"/>
      <c r="EP748" s="253"/>
      <c r="EQ748" s="253"/>
      <c r="ER748" s="253"/>
      <c r="ES748" s="253"/>
      <c r="ET748" s="253"/>
      <c r="EU748" s="253"/>
      <c r="EV748" s="253"/>
      <c r="EW748" s="253"/>
      <c r="EX748" s="253"/>
      <c r="EY748" s="253"/>
      <c r="EZ748" s="253"/>
      <c r="FA748" s="253"/>
      <c r="FB748" s="253"/>
      <c r="FC748" s="253"/>
      <c r="FD748" s="253"/>
      <c r="FE748" s="253"/>
      <c r="FF748" s="253"/>
      <c r="FG748" s="253"/>
      <c r="FH748" s="253"/>
      <c r="FI748" s="253"/>
      <c r="FJ748" s="253"/>
      <c r="FK748" s="253"/>
      <c r="FL748" s="253"/>
      <c r="FM748" s="253"/>
      <c r="FN748" s="253"/>
      <c r="FO748" s="253"/>
      <c r="FP748" s="253"/>
      <c r="FQ748" s="253"/>
      <c r="FR748" s="253"/>
      <c r="FS748" s="253"/>
      <c r="FT748" s="253"/>
      <c r="FU748" s="253"/>
      <c r="FV748" s="253"/>
      <c r="FW748" s="253"/>
      <c r="FX748" s="253"/>
      <c r="FY748" s="253"/>
      <c r="FZ748" s="253"/>
      <c r="GA748" s="253"/>
      <c r="GB748" s="253"/>
      <c r="GC748" s="253"/>
      <c r="GD748" s="253"/>
      <c r="GE748" s="253"/>
      <c r="GF748" s="253"/>
      <c r="GG748" s="253"/>
      <c r="GH748" s="253"/>
      <c r="GI748" s="253"/>
      <c r="GJ748" s="253"/>
      <c r="GK748" s="253"/>
      <c r="GL748" s="253"/>
      <c r="GM748" s="253"/>
      <c r="GN748" s="253"/>
      <c r="GO748" s="253"/>
      <c r="GP748" s="253"/>
      <c r="GQ748" s="253"/>
      <c r="GR748" s="253"/>
      <c r="GS748" s="253"/>
      <c r="GT748" s="253"/>
      <c r="GU748" s="253"/>
      <c r="GV748" s="253"/>
      <c r="GW748" s="253"/>
      <c r="GX748" s="253"/>
      <c r="GY748" s="253"/>
      <c r="GZ748" s="253"/>
      <c r="HA748" s="253"/>
      <c r="HB748" s="253"/>
      <c r="HC748" s="253"/>
      <c r="HD748" s="253"/>
      <c r="HE748" s="253"/>
      <c r="HF748" s="253"/>
    </row>
    <row r="749" spans="1:214" s="312" customFormat="1" ht="15" customHeight="1" x14ac:dyDescent="0.25">
      <c r="A749" s="252"/>
      <c r="B749" s="253"/>
      <c r="C749" s="253"/>
      <c r="D749" s="253"/>
      <c r="E749" s="253"/>
      <c r="F749" s="253"/>
      <c r="G749" s="253"/>
      <c r="H749" s="253"/>
      <c r="I749" s="253"/>
      <c r="J749" s="253"/>
      <c r="K749" s="253"/>
      <c r="L749" s="253"/>
      <c r="M749" s="253"/>
      <c r="N749" s="253"/>
      <c r="O749" s="253"/>
      <c r="P749" s="253"/>
      <c r="Q749" s="253"/>
      <c r="R749" s="253"/>
      <c r="S749" s="253"/>
      <c r="T749" s="253"/>
      <c r="U749" s="253" t="s">
        <v>940</v>
      </c>
      <c r="V749" s="253"/>
      <c r="W749" s="253"/>
      <c r="X749" s="253"/>
      <c r="Y749" s="253"/>
      <c r="Z749" s="253"/>
      <c r="AA749" s="253"/>
      <c r="AB749" s="253"/>
      <c r="AC749" s="253" t="s">
        <v>320</v>
      </c>
      <c r="AD749" s="253"/>
      <c r="AE749" s="253"/>
      <c r="AF749" s="253"/>
      <c r="AG749" s="253"/>
      <c r="AH749" s="253"/>
      <c r="AI749" s="253"/>
      <c r="AJ749" s="253"/>
      <c r="AK749" s="253"/>
      <c r="AL749" s="253"/>
      <c r="AM749" s="253"/>
      <c r="AN749" s="253"/>
      <c r="AO749" s="253"/>
      <c r="AP749" s="253"/>
      <c r="AQ749" s="253"/>
      <c r="AR749" s="253"/>
      <c r="AS749" s="253"/>
      <c r="AT749" s="253"/>
      <c r="AU749" s="253"/>
      <c r="AV749" s="253"/>
      <c r="AW749" s="253"/>
      <c r="AX749" s="253"/>
      <c r="AY749" s="253"/>
      <c r="AZ749" s="253"/>
      <c r="BA749" s="253"/>
      <c r="BB749" s="253"/>
      <c r="BC749" s="253"/>
      <c r="BD749" s="253"/>
      <c r="BE749" s="253"/>
      <c r="BF749" s="253"/>
      <c r="BG749" s="253"/>
      <c r="BH749" s="253"/>
      <c r="BI749" s="253"/>
      <c r="BJ749" s="253"/>
      <c r="BK749" s="253"/>
      <c r="BL749" s="253"/>
      <c r="BM749" s="253"/>
      <c r="BN749" s="253"/>
      <c r="BO749" s="253"/>
      <c r="BP749" s="253"/>
      <c r="BQ749" s="253"/>
      <c r="BR749" s="253"/>
      <c r="BS749" s="253"/>
      <c r="BT749" s="253"/>
      <c r="BU749" s="253"/>
      <c r="BV749" s="253"/>
      <c r="BW749" s="253"/>
      <c r="BX749" s="253"/>
      <c r="BY749" s="253"/>
      <c r="BZ749" s="253"/>
      <c r="CA749" s="253"/>
      <c r="CB749" s="253"/>
      <c r="CC749" s="253"/>
      <c r="CD749" s="253"/>
      <c r="CE749" s="253"/>
      <c r="CF749" s="253"/>
      <c r="CG749" s="253"/>
      <c r="CH749" s="253"/>
      <c r="CI749" s="253"/>
      <c r="CJ749" s="253"/>
      <c r="CK749" s="253"/>
      <c r="CL749" s="253"/>
      <c r="CM749" s="253"/>
      <c r="CN749" s="253"/>
      <c r="CO749" s="253"/>
      <c r="CP749" s="253"/>
      <c r="CQ749" s="253"/>
      <c r="CR749" s="253"/>
      <c r="CS749" s="253"/>
      <c r="CT749" s="253"/>
      <c r="CU749" s="253"/>
      <c r="CV749" s="253"/>
      <c r="CW749" s="253"/>
      <c r="CX749" s="253"/>
      <c r="CY749" s="253"/>
      <c r="CZ749" s="253"/>
      <c r="DA749" s="253"/>
      <c r="DB749" s="253"/>
      <c r="DC749" s="253"/>
      <c r="DD749" s="253"/>
      <c r="DE749" s="253"/>
      <c r="DF749" s="253"/>
      <c r="DG749" s="253"/>
      <c r="DH749" s="253"/>
      <c r="DI749" s="253"/>
      <c r="DJ749" s="253"/>
      <c r="DK749" s="253"/>
      <c r="DL749" s="253"/>
      <c r="DM749" s="253"/>
      <c r="DN749" s="253"/>
      <c r="DO749" s="253"/>
      <c r="DP749" s="253"/>
      <c r="DQ749" s="253"/>
      <c r="DR749" s="253"/>
      <c r="DS749" s="253"/>
      <c r="DT749" s="253"/>
      <c r="DU749" s="253"/>
      <c r="DV749" s="253"/>
      <c r="DW749" s="253"/>
      <c r="DX749" s="253"/>
      <c r="DY749" s="253"/>
      <c r="DZ749" s="253"/>
      <c r="EA749" s="253"/>
      <c r="EB749" s="253"/>
      <c r="EC749" s="253"/>
      <c r="ED749" s="253"/>
      <c r="EE749" s="253"/>
      <c r="EF749" s="253"/>
      <c r="EG749" s="253"/>
      <c r="EH749" s="253"/>
      <c r="EI749" s="253"/>
      <c r="EJ749" s="253"/>
      <c r="EK749" s="253"/>
      <c r="EL749" s="253"/>
      <c r="EM749" s="253"/>
      <c r="EN749" s="253"/>
      <c r="EO749" s="253"/>
      <c r="EP749" s="253"/>
      <c r="EQ749" s="253"/>
      <c r="ER749" s="253"/>
      <c r="ES749" s="253"/>
      <c r="ET749" s="253"/>
      <c r="EU749" s="253"/>
      <c r="EV749" s="253"/>
      <c r="EW749" s="253"/>
      <c r="EX749" s="253"/>
      <c r="EY749" s="253"/>
      <c r="EZ749" s="253"/>
      <c r="FA749" s="253"/>
      <c r="FB749" s="253"/>
      <c r="FC749" s="253"/>
      <c r="FD749" s="253"/>
      <c r="FE749" s="253"/>
      <c r="FF749" s="253"/>
      <c r="FG749" s="253"/>
      <c r="FH749" s="253"/>
      <c r="FI749" s="253"/>
      <c r="FJ749" s="253"/>
      <c r="FK749" s="253"/>
      <c r="FL749" s="253"/>
      <c r="FM749" s="253"/>
      <c r="FN749" s="253"/>
      <c r="FO749" s="253"/>
      <c r="FP749" s="253"/>
      <c r="FQ749" s="253"/>
      <c r="FR749" s="253"/>
      <c r="FS749" s="253"/>
      <c r="FT749" s="253"/>
      <c r="FU749" s="253"/>
      <c r="FV749" s="253"/>
      <c r="FW749" s="253"/>
      <c r="FX749" s="253"/>
      <c r="FY749" s="253"/>
      <c r="FZ749" s="253"/>
      <c r="GA749" s="253"/>
      <c r="GB749" s="253"/>
      <c r="GC749" s="253"/>
      <c r="GD749" s="253"/>
      <c r="GE749" s="253"/>
      <c r="GF749" s="253"/>
      <c r="GG749" s="253"/>
      <c r="GH749" s="253"/>
      <c r="GI749" s="253"/>
      <c r="GJ749" s="253"/>
      <c r="GK749" s="253"/>
      <c r="GL749" s="253"/>
      <c r="GM749" s="253"/>
      <c r="GN749" s="253"/>
      <c r="GO749" s="253"/>
      <c r="GP749" s="253"/>
      <c r="GQ749" s="253"/>
      <c r="GR749" s="253"/>
      <c r="GS749" s="253"/>
      <c r="GT749" s="253"/>
      <c r="GU749" s="253"/>
      <c r="GV749" s="253"/>
      <c r="GW749" s="253"/>
      <c r="GX749" s="253"/>
      <c r="GY749" s="253"/>
      <c r="GZ749" s="253"/>
      <c r="HA749" s="253"/>
      <c r="HB749" s="253"/>
      <c r="HC749" s="253"/>
      <c r="HD749" s="253"/>
      <c r="HE749" s="253"/>
      <c r="HF749" s="253"/>
    </row>
    <row r="750" spans="1:214" s="312" customFormat="1" ht="15" customHeight="1" x14ac:dyDescent="0.25">
      <c r="A750" s="252"/>
      <c r="B750" s="253"/>
      <c r="C750" s="253"/>
      <c r="D750" s="253"/>
      <c r="E750" s="253"/>
      <c r="F750" s="253"/>
      <c r="G750" s="253"/>
      <c r="H750" s="253"/>
      <c r="I750" s="253"/>
      <c r="J750" s="253"/>
      <c r="K750" s="253"/>
      <c r="L750" s="253"/>
      <c r="M750" s="253"/>
      <c r="N750" s="253"/>
      <c r="O750" s="253"/>
      <c r="P750" s="253"/>
      <c r="Q750" s="253"/>
      <c r="R750" s="253"/>
      <c r="S750" s="253"/>
      <c r="T750" s="253"/>
      <c r="U750" s="253" t="s">
        <v>941</v>
      </c>
      <c r="V750" s="253"/>
      <c r="W750" s="253"/>
      <c r="X750" s="253"/>
      <c r="Y750" s="253"/>
      <c r="Z750" s="253"/>
      <c r="AA750" s="253"/>
      <c r="AB750" s="253"/>
      <c r="AC750" s="253" t="s">
        <v>332</v>
      </c>
      <c r="AD750" s="253"/>
      <c r="AE750" s="253"/>
      <c r="AF750" s="253"/>
      <c r="AG750" s="253"/>
      <c r="AH750" s="253"/>
      <c r="AI750" s="253"/>
      <c r="AJ750" s="253"/>
      <c r="AK750" s="253"/>
      <c r="AL750" s="253"/>
      <c r="AM750" s="253"/>
      <c r="AN750" s="253"/>
      <c r="AO750" s="253"/>
      <c r="AP750" s="253"/>
      <c r="AQ750" s="253"/>
      <c r="AR750" s="253"/>
      <c r="AS750" s="253"/>
      <c r="AT750" s="253"/>
      <c r="AU750" s="253"/>
      <c r="AV750" s="253"/>
      <c r="AW750" s="253"/>
      <c r="AX750" s="253"/>
      <c r="AY750" s="253"/>
      <c r="AZ750" s="253"/>
      <c r="BA750" s="253"/>
      <c r="BB750" s="253"/>
      <c r="BC750" s="253"/>
      <c r="BD750" s="253"/>
      <c r="BE750" s="253"/>
      <c r="BF750" s="253"/>
      <c r="BG750" s="253"/>
      <c r="BH750" s="253"/>
      <c r="BI750" s="253"/>
      <c r="BJ750" s="253"/>
      <c r="BK750" s="253"/>
      <c r="BL750" s="253"/>
      <c r="BM750" s="253"/>
      <c r="BN750" s="253"/>
      <c r="BO750" s="253"/>
      <c r="BP750" s="253"/>
      <c r="BQ750" s="253"/>
      <c r="BR750" s="253"/>
      <c r="BS750" s="253"/>
      <c r="BT750" s="253"/>
      <c r="BU750" s="253"/>
      <c r="BV750" s="253"/>
      <c r="BW750" s="253"/>
      <c r="BX750" s="253"/>
      <c r="BY750" s="253"/>
      <c r="BZ750" s="253"/>
      <c r="CA750" s="253"/>
      <c r="CB750" s="253"/>
      <c r="CC750" s="253"/>
      <c r="CD750" s="253"/>
      <c r="CE750" s="253"/>
      <c r="CF750" s="253"/>
      <c r="CG750" s="253"/>
      <c r="CH750" s="253"/>
      <c r="CI750" s="253"/>
      <c r="CJ750" s="253"/>
      <c r="CK750" s="253"/>
      <c r="CL750" s="253"/>
      <c r="CM750" s="253"/>
      <c r="CN750" s="253"/>
      <c r="CO750" s="253"/>
      <c r="CP750" s="253"/>
      <c r="CQ750" s="253"/>
      <c r="CR750" s="253"/>
      <c r="CS750" s="253"/>
      <c r="CT750" s="253"/>
      <c r="CU750" s="253"/>
      <c r="CV750" s="253"/>
      <c r="CW750" s="253"/>
      <c r="CX750" s="253"/>
      <c r="CY750" s="253"/>
      <c r="CZ750" s="253"/>
      <c r="DA750" s="253"/>
      <c r="DB750" s="253"/>
      <c r="DC750" s="253"/>
      <c r="DD750" s="253"/>
      <c r="DE750" s="253"/>
      <c r="DF750" s="253"/>
      <c r="DG750" s="253"/>
      <c r="DH750" s="253"/>
      <c r="DI750" s="253"/>
      <c r="DJ750" s="253"/>
      <c r="DK750" s="253"/>
      <c r="DL750" s="253"/>
      <c r="DM750" s="253"/>
      <c r="DN750" s="253"/>
      <c r="DO750" s="253"/>
      <c r="DP750" s="253"/>
      <c r="DQ750" s="253"/>
      <c r="DR750" s="253"/>
      <c r="DS750" s="253"/>
      <c r="DT750" s="253"/>
      <c r="DU750" s="253"/>
      <c r="DV750" s="253"/>
      <c r="DW750" s="253"/>
      <c r="DX750" s="253"/>
      <c r="DY750" s="253"/>
      <c r="DZ750" s="253"/>
      <c r="EA750" s="253"/>
      <c r="EB750" s="253"/>
      <c r="EC750" s="253"/>
      <c r="ED750" s="253"/>
      <c r="EE750" s="253"/>
      <c r="EF750" s="253"/>
      <c r="EG750" s="253"/>
      <c r="EH750" s="253"/>
      <c r="EI750" s="253"/>
      <c r="EJ750" s="253"/>
      <c r="EK750" s="253"/>
      <c r="EL750" s="253"/>
      <c r="EM750" s="253"/>
      <c r="EN750" s="253"/>
      <c r="EO750" s="253"/>
      <c r="EP750" s="253"/>
      <c r="EQ750" s="253"/>
      <c r="ER750" s="253"/>
      <c r="ES750" s="253"/>
      <c r="ET750" s="253"/>
      <c r="EU750" s="253"/>
      <c r="EV750" s="253"/>
      <c r="EW750" s="253"/>
      <c r="EX750" s="253"/>
      <c r="EY750" s="253"/>
      <c r="EZ750" s="253"/>
      <c r="FA750" s="253"/>
      <c r="FB750" s="253"/>
      <c r="FC750" s="253"/>
      <c r="FD750" s="253"/>
      <c r="FE750" s="253"/>
      <c r="FF750" s="253"/>
      <c r="FG750" s="253"/>
      <c r="FH750" s="253"/>
      <c r="FI750" s="253"/>
      <c r="FJ750" s="253"/>
      <c r="FK750" s="253"/>
      <c r="FL750" s="253"/>
      <c r="FM750" s="253"/>
      <c r="FN750" s="253"/>
      <c r="FO750" s="253"/>
      <c r="FP750" s="253"/>
      <c r="FQ750" s="253"/>
      <c r="FR750" s="253"/>
      <c r="FS750" s="253"/>
      <c r="FT750" s="253"/>
      <c r="FU750" s="253"/>
      <c r="FV750" s="253"/>
      <c r="FW750" s="253"/>
      <c r="FX750" s="253"/>
      <c r="FY750" s="253"/>
      <c r="FZ750" s="253"/>
      <c r="GA750" s="253"/>
      <c r="GB750" s="253"/>
      <c r="GC750" s="253"/>
      <c r="GD750" s="253"/>
      <c r="GE750" s="253"/>
      <c r="GF750" s="253"/>
      <c r="GG750" s="253"/>
      <c r="GH750" s="253"/>
      <c r="GI750" s="253"/>
      <c r="GJ750" s="253"/>
      <c r="GK750" s="253"/>
      <c r="GL750" s="253"/>
      <c r="GM750" s="253"/>
      <c r="GN750" s="253"/>
      <c r="GO750" s="253"/>
      <c r="GP750" s="253"/>
      <c r="GQ750" s="253"/>
      <c r="GR750" s="253"/>
      <c r="GS750" s="253"/>
      <c r="GT750" s="253"/>
      <c r="GU750" s="253"/>
      <c r="GV750" s="253"/>
      <c r="GW750" s="253"/>
      <c r="GX750" s="253"/>
      <c r="GY750" s="253"/>
      <c r="GZ750" s="253"/>
      <c r="HA750" s="253"/>
      <c r="HB750" s="253"/>
      <c r="HC750" s="253"/>
      <c r="HD750" s="253"/>
      <c r="HE750" s="253"/>
      <c r="HF750" s="253"/>
    </row>
    <row r="751" spans="1:214" s="312" customFormat="1" ht="15" customHeight="1" x14ac:dyDescent="0.25">
      <c r="A751" s="252"/>
      <c r="B751" s="253"/>
      <c r="C751" s="253"/>
      <c r="D751" s="253"/>
      <c r="E751" s="253"/>
      <c r="F751" s="253"/>
      <c r="G751" s="253"/>
      <c r="H751" s="253"/>
      <c r="I751" s="253"/>
      <c r="J751" s="253"/>
      <c r="K751" s="253"/>
      <c r="L751" s="253"/>
      <c r="M751" s="253"/>
      <c r="N751" s="253"/>
      <c r="O751" s="253"/>
      <c r="P751" s="253"/>
      <c r="Q751" s="253"/>
      <c r="R751" s="253"/>
      <c r="S751" s="253"/>
      <c r="T751" s="253"/>
      <c r="U751" s="253" t="s">
        <v>942</v>
      </c>
      <c r="V751" s="253"/>
      <c r="W751" s="253"/>
      <c r="X751" s="253"/>
      <c r="Y751" s="253"/>
      <c r="Z751" s="253"/>
      <c r="AA751" s="253"/>
      <c r="AB751" s="253"/>
      <c r="AC751" s="253" t="s">
        <v>323</v>
      </c>
      <c r="AD751" s="253"/>
      <c r="AE751" s="253"/>
      <c r="AF751" s="253"/>
      <c r="AG751" s="253"/>
      <c r="AH751" s="253"/>
      <c r="AI751" s="253"/>
      <c r="AJ751" s="253"/>
      <c r="AK751" s="253"/>
      <c r="AL751" s="253"/>
      <c r="AM751" s="253"/>
      <c r="AN751" s="253"/>
      <c r="AO751" s="253"/>
      <c r="AP751" s="253"/>
      <c r="AQ751" s="253"/>
      <c r="AR751" s="253"/>
      <c r="AS751" s="253"/>
      <c r="AT751" s="253"/>
      <c r="AU751" s="253"/>
      <c r="AV751" s="253"/>
      <c r="AW751" s="253"/>
      <c r="AX751" s="253"/>
      <c r="AY751" s="253"/>
      <c r="AZ751" s="253"/>
      <c r="BA751" s="253"/>
      <c r="BB751" s="253"/>
      <c r="BC751" s="253"/>
      <c r="BD751" s="253"/>
      <c r="BE751" s="253"/>
      <c r="BF751" s="253"/>
      <c r="BG751" s="253"/>
      <c r="BH751" s="253"/>
      <c r="BI751" s="253"/>
      <c r="BJ751" s="253"/>
      <c r="BK751" s="253"/>
      <c r="BL751" s="253"/>
      <c r="BM751" s="253"/>
      <c r="BN751" s="253"/>
      <c r="BO751" s="253"/>
      <c r="BP751" s="253"/>
      <c r="BQ751" s="253"/>
      <c r="BR751" s="253"/>
      <c r="BS751" s="253"/>
      <c r="BT751" s="253"/>
      <c r="BU751" s="253"/>
      <c r="BV751" s="253"/>
      <c r="BW751" s="253"/>
      <c r="BX751" s="253"/>
      <c r="BY751" s="253"/>
      <c r="BZ751" s="253"/>
      <c r="CA751" s="253"/>
      <c r="CB751" s="253"/>
      <c r="CC751" s="253"/>
      <c r="CD751" s="253"/>
      <c r="CE751" s="253"/>
      <c r="CF751" s="253"/>
      <c r="CG751" s="253"/>
      <c r="CH751" s="253"/>
      <c r="CI751" s="253"/>
      <c r="CJ751" s="253"/>
      <c r="CK751" s="253"/>
      <c r="CL751" s="253"/>
      <c r="CM751" s="253"/>
      <c r="CN751" s="253"/>
      <c r="CO751" s="253"/>
      <c r="CP751" s="253"/>
      <c r="CQ751" s="253"/>
      <c r="CR751" s="253"/>
      <c r="CS751" s="253"/>
      <c r="CT751" s="253"/>
      <c r="CU751" s="253"/>
      <c r="CV751" s="253"/>
      <c r="CW751" s="253"/>
      <c r="CX751" s="253"/>
      <c r="CY751" s="253"/>
      <c r="CZ751" s="253"/>
      <c r="DA751" s="253"/>
      <c r="DB751" s="253"/>
      <c r="DC751" s="253"/>
      <c r="DD751" s="253"/>
      <c r="DE751" s="253"/>
      <c r="DF751" s="253"/>
      <c r="DG751" s="253"/>
      <c r="DH751" s="253"/>
      <c r="DI751" s="253"/>
      <c r="DJ751" s="253"/>
      <c r="DK751" s="253"/>
      <c r="DL751" s="253"/>
      <c r="DM751" s="253"/>
      <c r="DN751" s="253"/>
      <c r="DO751" s="253"/>
      <c r="DP751" s="253"/>
      <c r="DQ751" s="253"/>
      <c r="DR751" s="253"/>
      <c r="DS751" s="253"/>
      <c r="DT751" s="253"/>
      <c r="DU751" s="253"/>
      <c r="DV751" s="253"/>
      <c r="DW751" s="253"/>
      <c r="DX751" s="253"/>
      <c r="DY751" s="253"/>
      <c r="DZ751" s="253"/>
      <c r="EA751" s="253"/>
      <c r="EB751" s="253"/>
      <c r="EC751" s="253"/>
      <c r="ED751" s="253"/>
      <c r="EE751" s="253"/>
      <c r="EF751" s="253"/>
      <c r="EG751" s="253"/>
      <c r="EH751" s="253"/>
      <c r="EI751" s="253"/>
      <c r="EJ751" s="253"/>
      <c r="EK751" s="253"/>
      <c r="EL751" s="253"/>
      <c r="EM751" s="253"/>
      <c r="EN751" s="253"/>
      <c r="EO751" s="253"/>
      <c r="EP751" s="253"/>
      <c r="EQ751" s="253"/>
      <c r="ER751" s="253"/>
      <c r="ES751" s="253"/>
      <c r="ET751" s="253"/>
      <c r="EU751" s="253"/>
      <c r="EV751" s="253"/>
      <c r="EW751" s="253"/>
      <c r="EX751" s="253"/>
      <c r="EY751" s="253"/>
      <c r="EZ751" s="253"/>
      <c r="FA751" s="253"/>
      <c r="FB751" s="253"/>
      <c r="FC751" s="253"/>
      <c r="FD751" s="253"/>
      <c r="FE751" s="253"/>
      <c r="FF751" s="253"/>
      <c r="FG751" s="253"/>
      <c r="FH751" s="253"/>
      <c r="FI751" s="253"/>
      <c r="FJ751" s="253"/>
      <c r="FK751" s="253"/>
      <c r="FL751" s="253"/>
      <c r="FM751" s="253"/>
      <c r="FN751" s="253"/>
      <c r="FO751" s="253"/>
      <c r="FP751" s="253"/>
      <c r="FQ751" s="253"/>
      <c r="FR751" s="253"/>
      <c r="FS751" s="253"/>
      <c r="FT751" s="253"/>
      <c r="FU751" s="253"/>
      <c r="FV751" s="253"/>
      <c r="FW751" s="253"/>
      <c r="FX751" s="253"/>
      <c r="FY751" s="253"/>
      <c r="FZ751" s="253"/>
      <c r="GA751" s="253"/>
      <c r="GB751" s="253"/>
      <c r="GC751" s="253"/>
      <c r="GD751" s="253"/>
      <c r="GE751" s="253"/>
      <c r="GF751" s="253"/>
      <c r="GG751" s="253"/>
      <c r="GH751" s="253"/>
      <c r="GI751" s="253"/>
      <c r="GJ751" s="253"/>
      <c r="GK751" s="253"/>
      <c r="GL751" s="253"/>
      <c r="GM751" s="253"/>
      <c r="GN751" s="253"/>
      <c r="GO751" s="253"/>
      <c r="GP751" s="253"/>
      <c r="GQ751" s="253"/>
      <c r="GR751" s="253"/>
      <c r="GS751" s="253"/>
      <c r="GT751" s="253"/>
      <c r="GU751" s="253"/>
      <c r="GV751" s="253"/>
      <c r="GW751" s="253"/>
      <c r="GX751" s="253"/>
      <c r="GY751" s="253"/>
      <c r="GZ751" s="253"/>
      <c r="HA751" s="253"/>
      <c r="HB751" s="253"/>
      <c r="HC751" s="253"/>
      <c r="HD751" s="253"/>
      <c r="HE751" s="253"/>
      <c r="HF751" s="253"/>
    </row>
    <row r="752" spans="1:214" s="312" customFormat="1" ht="15" customHeight="1" x14ac:dyDescent="0.25">
      <c r="A752" s="252"/>
      <c r="B752" s="253"/>
      <c r="C752" s="253"/>
      <c r="D752" s="253"/>
      <c r="E752" s="253"/>
      <c r="F752" s="253"/>
      <c r="G752" s="253"/>
      <c r="H752" s="253"/>
      <c r="I752" s="253"/>
      <c r="J752" s="253"/>
      <c r="K752" s="253"/>
      <c r="L752" s="253"/>
      <c r="M752" s="253"/>
      <c r="N752" s="253"/>
      <c r="O752" s="253"/>
      <c r="P752" s="253"/>
      <c r="Q752" s="253"/>
      <c r="R752" s="253"/>
      <c r="S752" s="253"/>
      <c r="T752" s="253"/>
      <c r="U752" s="253" t="s">
        <v>943</v>
      </c>
      <c r="V752" s="253"/>
      <c r="W752" s="253"/>
      <c r="X752" s="253"/>
      <c r="Y752" s="253"/>
      <c r="Z752" s="253"/>
      <c r="AA752" s="253"/>
      <c r="AB752" s="253"/>
      <c r="AC752" s="253" t="s">
        <v>320</v>
      </c>
      <c r="AD752" s="253"/>
      <c r="AE752" s="253"/>
      <c r="AF752" s="253"/>
      <c r="AG752" s="253"/>
      <c r="AH752" s="253"/>
      <c r="AI752" s="253"/>
      <c r="AJ752" s="253"/>
      <c r="AK752" s="253"/>
      <c r="AL752" s="253"/>
      <c r="AM752" s="253"/>
      <c r="AN752" s="253"/>
      <c r="AO752" s="253"/>
      <c r="AP752" s="253"/>
      <c r="AQ752" s="253"/>
      <c r="AR752" s="253"/>
      <c r="AS752" s="253"/>
      <c r="AT752" s="253"/>
      <c r="AU752" s="253"/>
      <c r="AV752" s="253"/>
      <c r="AW752" s="253"/>
      <c r="AX752" s="253"/>
      <c r="AY752" s="253"/>
      <c r="AZ752" s="253"/>
      <c r="BA752" s="253"/>
      <c r="BB752" s="253"/>
      <c r="BC752" s="253"/>
      <c r="BD752" s="253"/>
      <c r="BE752" s="253"/>
      <c r="BF752" s="253"/>
      <c r="BG752" s="253"/>
      <c r="BH752" s="253"/>
      <c r="BI752" s="253"/>
      <c r="BJ752" s="253"/>
      <c r="BK752" s="253"/>
      <c r="BL752" s="253"/>
      <c r="BM752" s="253"/>
      <c r="BN752" s="253"/>
      <c r="BO752" s="253"/>
      <c r="BP752" s="253"/>
      <c r="BQ752" s="253"/>
      <c r="BR752" s="253"/>
      <c r="BS752" s="253"/>
      <c r="BT752" s="253"/>
      <c r="BU752" s="253"/>
      <c r="BV752" s="253"/>
      <c r="BW752" s="253"/>
      <c r="BX752" s="253"/>
      <c r="BY752" s="253"/>
      <c r="BZ752" s="253"/>
      <c r="CA752" s="253"/>
      <c r="CB752" s="253"/>
      <c r="CC752" s="253"/>
      <c r="CD752" s="253"/>
      <c r="CE752" s="253"/>
      <c r="CF752" s="253"/>
      <c r="CG752" s="253"/>
      <c r="CH752" s="253"/>
      <c r="CI752" s="253"/>
      <c r="CJ752" s="253"/>
      <c r="CK752" s="253"/>
      <c r="CL752" s="253"/>
      <c r="CM752" s="253"/>
      <c r="CN752" s="253"/>
      <c r="CO752" s="253"/>
      <c r="CP752" s="253"/>
      <c r="CQ752" s="253"/>
      <c r="CR752" s="253"/>
      <c r="CS752" s="253"/>
      <c r="CT752" s="253"/>
      <c r="CU752" s="253"/>
      <c r="CV752" s="253"/>
      <c r="CW752" s="253"/>
      <c r="CX752" s="253"/>
      <c r="CY752" s="253"/>
      <c r="CZ752" s="253"/>
      <c r="DA752" s="253"/>
      <c r="DB752" s="253"/>
      <c r="DC752" s="253"/>
      <c r="DD752" s="253"/>
      <c r="DE752" s="253"/>
      <c r="DF752" s="253"/>
      <c r="DG752" s="253"/>
      <c r="DH752" s="253"/>
      <c r="DI752" s="253"/>
      <c r="DJ752" s="253"/>
      <c r="DK752" s="253"/>
      <c r="DL752" s="253"/>
      <c r="DM752" s="253"/>
      <c r="DN752" s="253"/>
      <c r="DO752" s="253"/>
      <c r="DP752" s="253"/>
      <c r="DQ752" s="253"/>
      <c r="DR752" s="253"/>
      <c r="DS752" s="253"/>
      <c r="DT752" s="253"/>
      <c r="DU752" s="253"/>
      <c r="DV752" s="253"/>
      <c r="DW752" s="253"/>
      <c r="DX752" s="253"/>
      <c r="DY752" s="253"/>
      <c r="DZ752" s="253"/>
      <c r="EA752" s="253"/>
      <c r="EB752" s="253"/>
      <c r="EC752" s="253"/>
      <c r="ED752" s="253"/>
      <c r="EE752" s="253"/>
      <c r="EF752" s="253"/>
      <c r="EG752" s="253"/>
      <c r="EH752" s="253"/>
      <c r="EI752" s="253"/>
      <c r="EJ752" s="253"/>
      <c r="EK752" s="253"/>
      <c r="EL752" s="253"/>
      <c r="EM752" s="253"/>
      <c r="EN752" s="253"/>
      <c r="EO752" s="253"/>
      <c r="EP752" s="253"/>
      <c r="EQ752" s="253"/>
      <c r="ER752" s="253"/>
      <c r="ES752" s="253"/>
      <c r="ET752" s="253"/>
      <c r="EU752" s="253"/>
      <c r="EV752" s="253"/>
      <c r="EW752" s="253"/>
      <c r="EX752" s="253"/>
      <c r="EY752" s="253"/>
      <c r="EZ752" s="253"/>
      <c r="FA752" s="253"/>
      <c r="FB752" s="253"/>
      <c r="FC752" s="253"/>
      <c r="FD752" s="253"/>
      <c r="FE752" s="253"/>
      <c r="FF752" s="253"/>
      <c r="FG752" s="253"/>
      <c r="FH752" s="253"/>
      <c r="FI752" s="253"/>
      <c r="FJ752" s="253"/>
      <c r="FK752" s="253"/>
      <c r="FL752" s="253"/>
      <c r="FM752" s="253"/>
      <c r="FN752" s="253"/>
      <c r="FO752" s="253"/>
      <c r="FP752" s="253"/>
      <c r="FQ752" s="253"/>
      <c r="FR752" s="253"/>
      <c r="FS752" s="253"/>
      <c r="FT752" s="253"/>
      <c r="FU752" s="253"/>
      <c r="FV752" s="253"/>
      <c r="FW752" s="253"/>
      <c r="FX752" s="253"/>
      <c r="FY752" s="253"/>
      <c r="FZ752" s="253"/>
      <c r="GA752" s="253"/>
      <c r="GB752" s="253"/>
      <c r="GC752" s="253"/>
      <c r="GD752" s="253"/>
      <c r="GE752" s="253"/>
      <c r="GF752" s="253"/>
      <c r="GG752" s="253"/>
      <c r="GH752" s="253"/>
      <c r="GI752" s="253"/>
      <c r="GJ752" s="253"/>
      <c r="GK752" s="253"/>
      <c r="GL752" s="253"/>
      <c r="GM752" s="253"/>
      <c r="GN752" s="253"/>
      <c r="GO752" s="253"/>
      <c r="GP752" s="253"/>
      <c r="GQ752" s="253"/>
      <c r="GR752" s="253"/>
      <c r="GS752" s="253"/>
      <c r="GT752" s="253"/>
      <c r="GU752" s="253"/>
      <c r="GV752" s="253"/>
      <c r="GW752" s="253"/>
      <c r="GX752" s="253"/>
      <c r="GY752" s="253"/>
      <c r="GZ752" s="253"/>
      <c r="HA752" s="253"/>
      <c r="HB752" s="253"/>
      <c r="HC752" s="253"/>
      <c r="HD752" s="253"/>
      <c r="HE752" s="253"/>
      <c r="HF752" s="253"/>
    </row>
    <row r="753" spans="1:214" s="312" customFormat="1" ht="15" customHeight="1" x14ac:dyDescent="0.25">
      <c r="A753" s="252"/>
      <c r="B753" s="253"/>
      <c r="C753" s="253"/>
      <c r="D753" s="253"/>
      <c r="E753" s="253"/>
      <c r="F753" s="253"/>
      <c r="G753" s="253"/>
      <c r="H753" s="253"/>
      <c r="I753" s="253"/>
      <c r="J753" s="253"/>
      <c r="K753" s="253"/>
      <c r="L753" s="253"/>
      <c r="M753" s="253"/>
      <c r="N753" s="253"/>
      <c r="O753" s="253"/>
      <c r="P753" s="253"/>
      <c r="Q753" s="253"/>
      <c r="R753" s="253"/>
      <c r="S753" s="253"/>
      <c r="T753" s="253"/>
      <c r="U753" s="253" t="s">
        <v>944</v>
      </c>
      <c r="V753" s="253"/>
      <c r="W753" s="253"/>
      <c r="X753" s="253"/>
      <c r="Y753" s="253"/>
      <c r="Z753" s="253"/>
      <c r="AA753" s="253"/>
      <c r="AB753" s="253"/>
      <c r="AC753" s="253" t="s">
        <v>373</v>
      </c>
      <c r="AD753" s="253"/>
      <c r="AE753" s="253"/>
      <c r="AF753" s="253"/>
      <c r="AG753" s="253"/>
      <c r="AH753" s="253"/>
      <c r="AI753" s="253"/>
      <c r="AJ753" s="253"/>
      <c r="AK753" s="253"/>
      <c r="AL753" s="253"/>
      <c r="AM753" s="253"/>
      <c r="AN753" s="253"/>
      <c r="AO753" s="253"/>
      <c r="AP753" s="253"/>
      <c r="AQ753" s="253"/>
      <c r="AR753" s="253"/>
      <c r="AS753" s="253"/>
      <c r="AT753" s="253"/>
      <c r="AU753" s="253"/>
      <c r="AV753" s="253"/>
      <c r="AW753" s="253"/>
      <c r="AX753" s="253"/>
      <c r="AY753" s="253"/>
      <c r="AZ753" s="253"/>
      <c r="BA753" s="253"/>
      <c r="BB753" s="253"/>
      <c r="BC753" s="253"/>
      <c r="BD753" s="253"/>
      <c r="BE753" s="253"/>
      <c r="BF753" s="253"/>
      <c r="BG753" s="253"/>
      <c r="BH753" s="253"/>
      <c r="BI753" s="253"/>
      <c r="BJ753" s="253"/>
      <c r="BK753" s="253"/>
      <c r="BL753" s="253"/>
      <c r="BM753" s="253"/>
      <c r="BN753" s="253"/>
      <c r="BO753" s="253"/>
      <c r="BP753" s="253"/>
      <c r="BQ753" s="253"/>
      <c r="BR753" s="253"/>
      <c r="BS753" s="253"/>
      <c r="BT753" s="253"/>
      <c r="BU753" s="253"/>
      <c r="BV753" s="253"/>
      <c r="BW753" s="253"/>
      <c r="BX753" s="253"/>
      <c r="BY753" s="253"/>
      <c r="BZ753" s="253"/>
      <c r="CA753" s="253"/>
      <c r="CB753" s="253"/>
      <c r="CC753" s="253"/>
      <c r="CD753" s="253"/>
      <c r="CE753" s="253"/>
      <c r="CF753" s="253"/>
      <c r="CG753" s="253"/>
      <c r="CH753" s="253"/>
      <c r="CI753" s="253"/>
      <c r="CJ753" s="253"/>
      <c r="CK753" s="253"/>
      <c r="CL753" s="253"/>
      <c r="CM753" s="253"/>
      <c r="CN753" s="253"/>
      <c r="CO753" s="253"/>
      <c r="CP753" s="253"/>
      <c r="CQ753" s="253"/>
      <c r="CR753" s="253"/>
      <c r="CS753" s="253"/>
      <c r="CT753" s="253"/>
      <c r="CU753" s="253"/>
      <c r="CV753" s="253"/>
      <c r="CW753" s="253"/>
      <c r="CX753" s="253"/>
      <c r="CY753" s="253"/>
      <c r="CZ753" s="253"/>
      <c r="DA753" s="253"/>
      <c r="DB753" s="253"/>
      <c r="DC753" s="253"/>
      <c r="DD753" s="253"/>
      <c r="DE753" s="253"/>
      <c r="DF753" s="253"/>
      <c r="DG753" s="253"/>
      <c r="DH753" s="253"/>
      <c r="DI753" s="253"/>
      <c r="DJ753" s="253"/>
      <c r="DK753" s="253"/>
      <c r="DL753" s="253"/>
      <c r="DM753" s="253"/>
      <c r="DN753" s="253"/>
      <c r="DO753" s="253"/>
      <c r="DP753" s="253"/>
      <c r="DQ753" s="253"/>
      <c r="DR753" s="253"/>
      <c r="DS753" s="253"/>
      <c r="DT753" s="253"/>
      <c r="DU753" s="253"/>
      <c r="DV753" s="253"/>
      <c r="DW753" s="253"/>
      <c r="DX753" s="253"/>
      <c r="DY753" s="253"/>
      <c r="DZ753" s="253"/>
      <c r="EA753" s="253"/>
      <c r="EB753" s="253"/>
      <c r="EC753" s="253"/>
      <c r="ED753" s="253"/>
      <c r="EE753" s="253"/>
      <c r="EF753" s="253"/>
      <c r="EG753" s="253"/>
      <c r="EH753" s="253"/>
      <c r="EI753" s="253"/>
      <c r="EJ753" s="253"/>
      <c r="EK753" s="253"/>
      <c r="EL753" s="253"/>
      <c r="EM753" s="253"/>
      <c r="EN753" s="253"/>
      <c r="EO753" s="253"/>
      <c r="EP753" s="253"/>
      <c r="EQ753" s="253"/>
      <c r="ER753" s="253"/>
      <c r="ES753" s="253"/>
      <c r="ET753" s="253"/>
      <c r="EU753" s="253"/>
      <c r="EV753" s="253"/>
      <c r="EW753" s="253"/>
      <c r="EX753" s="253"/>
      <c r="EY753" s="253"/>
      <c r="EZ753" s="253"/>
      <c r="FA753" s="253"/>
      <c r="FB753" s="253"/>
      <c r="FC753" s="253"/>
      <c r="FD753" s="253"/>
      <c r="FE753" s="253"/>
      <c r="FF753" s="253"/>
      <c r="FG753" s="253"/>
      <c r="FH753" s="253"/>
      <c r="FI753" s="253"/>
      <c r="FJ753" s="253"/>
      <c r="FK753" s="253"/>
      <c r="FL753" s="253"/>
      <c r="FM753" s="253"/>
      <c r="FN753" s="253"/>
      <c r="FO753" s="253"/>
      <c r="FP753" s="253"/>
      <c r="FQ753" s="253"/>
      <c r="FR753" s="253"/>
      <c r="FS753" s="253"/>
      <c r="FT753" s="253"/>
      <c r="FU753" s="253"/>
      <c r="FV753" s="253"/>
      <c r="FW753" s="253"/>
      <c r="FX753" s="253"/>
      <c r="FY753" s="253"/>
      <c r="FZ753" s="253"/>
      <c r="GA753" s="253"/>
      <c r="GB753" s="253"/>
      <c r="GC753" s="253"/>
      <c r="GD753" s="253"/>
      <c r="GE753" s="253"/>
      <c r="GF753" s="253"/>
      <c r="GG753" s="253"/>
      <c r="GH753" s="253"/>
      <c r="GI753" s="253"/>
      <c r="GJ753" s="253"/>
      <c r="GK753" s="253"/>
      <c r="GL753" s="253"/>
      <c r="GM753" s="253"/>
      <c r="GN753" s="253"/>
      <c r="GO753" s="253"/>
      <c r="GP753" s="253"/>
      <c r="GQ753" s="253"/>
      <c r="GR753" s="253"/>
      <c r="GS753" s="253"/>
      <c r="GT753" s="253"/>
      <c r="GU753" s="253"/>
      <c r="GV753" s="253"/>
      <c r="GW753" s="253"/>
      <c r="GX753" s="253"/>
      <c r="GY753" s="253"/>
      <c r="GZ753" s="253"/>
      <c r="HA753" s="253"/>
      <c r="HB753" s="253"/>
      <c r="HC753" s="253"/>
      <c r="HD753" s="253"/>
      <c r="HE753" s="253"/>
      <c r="HF753" s="253"/>
    </row>
    <row r="754" spans="1:214" s="312" customFormat="1" ht="15" customHeight="1" x14ac:dyDescent="0.25">
      <c r="A754" s="252"/>
      <c r="B754" s="253"/>
      <c r="C754" s="253"/>
      <c r="D754" s="253"/>
      <c r="E754" s="253"/>
      <c r="F754" s="253"/>
      <c r="G754" s="253"/>
      <c r="H754" s="253"/>
      <c r="I754" s="253"/>
      <c r="J754" s="253"/>
      <c r="K754" s="253"/>
      <c r="L754" s="253"/>
      <c r="M754" s="253"/>
      <c r="N754" s="253"/>
      <c r="O754" s="253"/>
      <c r="P754" s="253"/>
      <c r="Q754" s="253"/>
      <c r="R754" s="253"/>
      <c r="S754" s="253"/>
      <c r="T754" s="253"/>
      <c r="U754" s="253" t="s">
        <v>945</v>
      </c>
      <c r="V754" s="253"/>
      <c r="W754" s="253"/>
      <c r="X754" s="253"/>
      <c r="Y754" s="253"/>
      <c r="Z754" s="253"/>
      <c r="AA754" s="253"/>
      <c r="AB754" s="253"/>
      <c r="AC754" s="253" t="s">
        <v>393</v>
      </c>
      <c r="AD754" s="253"/>
      <c r="AE754" s="253"/>
      <c r="AF754" s="253"/>
      <c r="AG754" s="253"/>
      <c r="AH754" s="253"/>
      <c r="AI754" s="253"/>
      <c r="AJ754" s="253"/>
      <c r="AK754" s="253"/>
      <c r="AL754" s="253"/>
      <c r="AM754" s="253"/>
      <c r="AN754" s="253"/>
      <c r="AO754" s="253"/>
      <c r="AP754" s="253"/>
      <c r="AQ754" s="253"/>
      <c r="AR754" s="253"/>
      <c r="AS754" s="253"/>
      <c r="AT754" s="253"/>
      <c r="AU754" s="253"/>
      <c r="AV754" s="253"/>
      <c r="AW754" s="253"/>
      <c r="AX754" s="253"/>
      <c r="AY754" s="253"/>
      <c r="AZ754" s="253"/>
      <c r="BA754" s="253"/>
      <c r="BB754" s="253"/>
      <c r="BC754" s="253"/>
      <c r="BD754" s="253"/>
      <c r="BE754" s="253"/>
      <c r="BF754" s="253"/>
      <c r="BG754" s="253"/>
      <c r="BH754" s="253"/>
      <c r="BI754" s="253"/>
      <c r="BJ754" s="253"/>
      <c r="BK754" s="253"/>
      <c r="BL754" s="253"/>
      <c r="BM754" s="253"/>
      <c r="BN754" s="253"/>
      <c r="BO754" s="253"/>
      <c r="BP754" s="253"/>
      <c r="BQ754" s="253"/>
      <c r="BR754" s="253"/>
      <c r="BS754" s="253"/>
      <c r="BT754" s="253"/>
      <c r="BU754" s="253"/>
      <c r="BV754" s="253"/>
      <c r="BW754" s="253"/>
      <c r="BX754" s="253"/>
      <c r="BY754" s="253"/>
      <c r="BZ754" s="253"/>
      <c r="CA754" s="253"/>
      <c r="CB754" s="253"/>
      <c r="CC754" s="253"/>
      <c r="CD754" s="253"/>
      <c r="CE754" s="253"/>
      <c r="CF754" s="253"/>
      <c r="CG754" s="253"/>
      <c r="CH754" s="253"/>
      <c r="CI754" s="253"/>
      <c r="CJ754" s="253"/>
      <c r="CK754" s="253"/>
      <c r="CL754" s="253"/>
      <c r="CM754" s="253"/>
      <c r="CN754" s="253"/>
      <c r="CO754" s="253"/>
      <c r="CP754" s="253"/>
      <c r="CQ754" s="253"/>
      <c r="CR754" s="253"/>
      <c r="CS754" s="253"/>
      <c r="CT754" s="253"/>
      <c r="CU754" s="253"/>
      <c r="CV754" s="253"/>
      <c r="CW754" s="253"/>
      <c r="CX754" s="253"/>
      <c r="CY754" s="253"/>
      <c r="CZ754" s="253"/>
      <c r="DA754" s="253"/>
      <c r="DB754" s="253"/>
      <c r="DC754" s="253"/>
      <c r="DD754" s="253"/>
      <c r="DE754" s="253"/>
      <c r="DF754" s="253"/>
      <c r="DG754" s="253"/>
      <c r="DH754" s="253"/>
      <c r="DI754" s="253"/>
      <c r="DJ754" s="253"/>
      <c r="DK754" s="253"/>
      <c r="DL754" s="253"/>
      <c r="DM754" s="253"/>
      <c r="DN754" s="253"/>
      <c r="DO754" s="253"/>
      <c r="DP754" s="253"/>
      <c r="DQ754" s="253"/>
      <c r="DR754" s="253"/>
      <c r="DS754" s="253"/>
      <c r="DT754" s="253"/>
      <c r="DU754" s="253"/>
      <c r="DV754" s="253"/>
      <c r="DW754" s="253"/>
      <c r="DX754" s="253"/>
      <c r="DY754" s="253"/>
      <c r="DZ754" s="253"/>
      <c r="EA754" s="253"/>
      <c r="EB754" s="253"/>
      <c r="EC754" s="253"/>
      <c r="ED754" s="253"/>
      <c r="EE754" s="253"/>
      <c r="EF754" s="253"/>
      <c r="EG754" s="253"/>
      <c r="EH754" s="253"/>
      <c r="EI754" s="253"/>
      <c r="EJ754" s="253"/>
      <c r="EK754" s="253"/>
      <c r="EL754" s="253"/>
      <c r="EM754" s="253"/>
      <c r="EN754" s="253"/>
      <c r="EO754" s="253"/>
      <c r="EP754" s="253"/>
      <c r="EQ754" s="253"/>
      <c r="ER754" s="253"/>
      <c r="ES754" s="253"/>
      <c r="ET754" s="253"/>
      <c r="EU754" s="253"/>
      <c r="EV754" s="253"/>
      <c r="EW754" s="253"/>
      <c r="EX754" s="253"/>
      <c r="EY754" s="253"/>
      <c r="EZ754" s="253"/>
      <c r="FA754" s="253"/>
      <c r="FB754" s="253"/>
      <c r="FC754" s="253"/>
      <c r="FD754" s="253"/>
      <c r="FE754" s="253"/>
      <c r="FF754" s="253"/>
      <c r="FG754" s="253"/>
      <c r="FH754" s="253"/>
      <c r="FI754" s="253"/>
      <c r="FJ754" s="253"/>
      <c r="FK754" s="253"/>
      <c r="FL754" s="253"/>
      <c r="FM754" s="253"/>
      <c r="FN754" s="253"/>
      <c r="FO754" s="253"/>
      <c r="FP754" s="253"/>
      <c r="FQ754" s="253"/>
      <c r="FR754" s="253"/>
      <c r="FS754" s="253"/>
      <c r="FT754" s="253"/>
      <c r="FU754" s="253"/>
      <c r="FV754" s="253"/>
      <c r="FW754" s="253"/>
      <c r="FX754" s="253"/>
      <c r="FY754" s="253"/>
      <c r="FZ754" s="253"/>
      <c r="GA754" s="253"/>
      <c r="GB754" s="253"/>
      <c r="GC754" s="253"/>
      <c r="GD754" s="253"/>
      <c r="GE754" s="253"/>
      <c r="GF754" s="253"/>
      <c r="GG754" s="253"/>
      <c r="GH754" s="253"/>
      <c r="GI754" s="253"/>
      <c r="GJ754" s="253"/>
      <c r="GK754" s="253"/>
      <c r="GL754" s="253"/>
      <c r="GM754" s="253"/>
      <c r="GN754" s="253"/>
      <c r="GO754" s="253"/>
      <c r="GP754" s="253"/>
      <c r="GQ754" s="253"/>
      <c r="GR754" s="253"/>
      <c r="GS754" s="253"/>
      <c r="GT754" s="253"/>
      <c r="GU754" s="253"/>
      <c r="GV754" s="253"/>
      <c r="GW754" s="253"/>
      <c r="GX754" s="253"/>
      <c r="GY754" s="253"/>
      <c r="GZ754" s="253"/>
      <c r="HA754" s="253"/>
      <c r="HB754" s="253"/>
      <c r="HC754" s="253"/>
      <c r="HD754" s="253"/>
      <c r="HE754" s="253"/>
      <c r="HF754" s="253"/>
    </row>
    <row r="755" spans="1:214" s="312" customFormat="1" ht="15" customHeight="1" x14ac:dyDescent="0.25">
      <c r="A755" s="252"/>
      <c r="B755" s="253"/>
      <c r="C755" s="253"/>
      <c r="D755" s="253"/>
      <c r="E755" s="253"/>
      <c r="F755" s="253"/>
      <c r="G755" s="253"/>
      <c r="H755" s="253"/>
      <c r="I755" s="253"/>
      <c r="J755" s="253"/>
      <c r="K755" s="253"/>
      <c r="L755" s="253"/>
      <c r="M755" s="253"/>
      <c r="N755" s="253"/>
      <c r="O755" s="253"/>
      <c r="P755" s="253"/>
      <c r="Q755" s="253"/>
      <c r="R755" s="253"/>
      <c r="S755" s="253"/>
      <c r="T755" s="253"/>
      <c r="U755" s="253" t="s">
        <v>292</v>
      </c>
      <c r="V755" s="253"/>
      <c r="W755" s="253"/>
      <c r="X755" s="253"/>
      <c r="Y755" s="253"/>
      <c r="Z755" s="253"/>
      <c r="AA755" s="253"/>
      <c r="AB755" s="253"/>
      <c r="AC755" s="253" t="s">
        <v>357</v>
      </c>
      <c r="AD755" s="253"/>
      <c r="AE755" s="253"/>
      <c r="AF755" s="253"/>
      <c r="AG755" s="253"/>
      <c r="AH755" s="253"/>
      <c r="AI755" s="253"/>
      <c r="AJ755" s="253"/>
      <c r="AK755" s="253"/>
      <c r="AL755" s="253"/>
      <c r="AM755" s="253"/>
      <c r="AN755" s="253"/>
      <c r="AO755" s="253"/>
      <c r="AP755" s="253"/>
      <c r="AQ755" s="253"/>
      <c r="AR755" s="253"/>
      <c r="AS755" s="253"/>
      <c r="AT755" s="253"/>
      <c r="AU755" s="253"/>
      <c r="AV755" s="253"/>
      <c r="AW755" s="253"/>
      <c r="AX755" s="253"/>
      <c r="AY755" s="253"/>
      <c r="AZ755" s="253"/>
      <c r="BA755" s="253"/>
      <c r="BB755" s="253"/>
      <c r="BC755" s="253"/>
      <c r="BD755" s="253"/>
      <c r="BE755" s="253"/>
      <c r="BF755" s="253"/>
      <c r="BG755" s="253"/>
      <c r="BH755" s="253"/>
      <c r="BI755" s="253"/>
      <c r="BJ755" s="253"/>
      <c r="BK755" s="253"/>
      <c r="BL755" s="253"/>
      <c r="BM755" s="253"/>
      <c r="BN755" s="253"/>
      <c r="BO755" s="253"/>
      <c r="BP755" s="253"/>
      <c r="BQ755" s="253"/>
      <c r="BR755" s="253"/>
      <c r="BS755" s="253"/>
      <c r="BT755" s="253"/>
      <c r="BU755" s="253"/>
      <c r="BV755" s="253"/>
      <c r="BW755" s="253"/>
      <c r="BX755" s="253"/>
      <c r="BY755" s="253"/>
      <c r="BZ755" s="253"/>
      <c r="CA755" s="253"/>
      <c r="CB755" s="253"/>
      <c r="CC755" s="253"/>
      <c r="CD755" s="253"/>
      <c r="CE755" s="253"/>
      <c r="CF755" s="253"/>
      <c r="CG755" s="253"/>
      <c r="CH755" s="253"/>
      <c r="CI755" s="253"/>
      <c r="CJ755" s="253"/>
      <c r="CK755" s="253"/>
      <c r="CL755" s="253"/>
      <c r="CM755" s="253"/>
      <c r="CN755" s="253"/>
      <c r="CO755" s="253"/>
      <c r="CP755" s="253"/>
      <c r="CQ755" s="253"/>
      <c r="CR755" s="253"/>
      <c r="CS755" s="253"/>
      <c r="CT755" s="253"/>
      <c r="CU755" s="253"/>
      <c r="CV755" s="253"/>
      <c r="CW755" s="253"/>
      <c r="CX755" s="253"/>
      <c r="CY755" s="253"/>
      <c r="CZ755" s="253"/>
      <c r="DA755" s="253"/>
      <c r="DB755" s="253"/>
      <c r="DC755" s="253"/>
      <c r="DD755" s="253"/>
      <c r="DE755" s="253"/>
      <c r="DF755" s="253"/>
      <c r="DG755" s="253"/>
      <c r="DH755" s="253"/>
      <c r="DI755" s="253"/>
      <c r="DJ755" s="253"/>
      <c r="DK755" s="253"/>
      <c r="DL755" s="253"/>
      <c r="DM755" s="253"/>
      <c r="DN755" s="253"/>
      <c r="DO755" s="253"/>
      <c r="DP755" s="253"/>
      <c r="DQ755" s="253"/>
      <c r="DR755" s="253"/>
      <c r="DS755" s="253"/>
      <c r="DT755" s="253"/>
      <c r="DU755" s="253"/>
      <c r="DV755" s="253"/>
      <c r="DW755" s="253"/>
      <c r="DX755" s="253"/>
      <c r="DY755" s="253"/>
      <c r="DZ755" s="253"/>
      <c r="EA755" s="253"/>
      <c r="EB755" s="253"/>
      <c r="EC755" s="253"/>
      <c r="ED755" s="253"/>
      <c r="EE755" s="253"/>
      <c r="EF755" s="253"/>
      <c r="EG755" s="253"/>
      <c r="EH755" s="253"/>
      <c r="EI755" s="253"/>
      <c r="EJ755" s="253"/>
      <c r="EK755" s="253"/>
      <c r="EL755" s="253"/>
      <c r="EM755" s="253"/>
      <c r="EN755" s="253"/>
      <c r="EO755" s="253"/>
      <c r="EP755" s="253"/>
      <c r="EQ755" s="253"/>
      <c r="ER755" s="253"/>
      <c r="ES755" s="253"/>
      <c r="ET755" s="253"/>
      <c r="EU755" s="253"/>
      <c r="EV755" s="253"/>
      <c r="EW755" s="253"/>
      <c r="EX755" s="253"/>
      <c r="EY755" s="253"/>
      <c r="EZ755" s="253"/>
      <c r="FA755" s="253"/>
      <c r="FB755" s="253"/>
      <c r="FC755" s="253"/>
      <c r="FD755" s="253"/>
      <c r="FE755" s="253"/>
      <c r="FF755" s="253"/>
      <c r="FG755" s="253"/>
      <c r="FH755" s="253"/>
      <c r="FI755" s="253"/>
      <c r="FJ755" s="253"/>
      <c r="FK755" s="253"/>
      <c r="FL755" s="253"/>
      <c r="FM755" s="253"/>
      <c r="FN755" s="253"/>
      <c r="FO755" s="253"/>
      <c r="FP755" s="253"/>
      <c r="FQ755" s="253"/>
      <c r="FR755" s="253"/>
      <c r="FS755" s="253"/>
      <c r="FT755" s="253"/>
      <c r="FU755" s="253"/>
      <c r="FV755" s="253"/>
      <c r="FW755" s="253"/>
      <c r="FX755" s="253"/>
      <c r="FY755" s="253"/>
      <c r="FZ755" s="253"/>
      <c r="GA755" s="253"/>
      <c r="GB755" s="253"/>
      <c r="GC755" s="253"/>
      <c r="GD755" s="253"/>
      <c r="GE755" s="253"/>
      <c r="GF755" s="253"/>
      <c r="GG755" s="253"/>
      <c r="GH755" s="253"/>
      <c r="GI755" s="253"/>
      <c r="GJ755" s="253"/>
      <c r="GK755" s="253"/>
      <c r="GL755" s="253"/>
      <c r="GM755" s="253"/>
      <c r="GN755" s="253"/>
      <c r="GO755" s="253"/>
      <c r="GP755" s="253"/>
      <c r="GQ755" s="253"/>
      <c r="GR755" s="253"/>
      <c r="GS755" s="253"/>
      <c r="GT755" s="253"/>
      <c r="GU755" s="253"/>
      <c r="GV755" s="253"/>
      <c r="GW755" s="253"/>
      <c r="GX755" s="253"/>
      <c r="GY755" s="253"/>
      <c r="GZ755" s="253"/>
      <c r="HA755" s="253"/>
      <c r="HB755" s="253"/>
      <c r="HC755" s="253"/>
      <c r="HD755" s="253"/>
      <c r="HE755" s="253"/>
      <c r="HF755" s="253"/>
    </row>
    <row r="756" spans="1:214" s="312" customFormat="1" ht="15" customHeight="1" x14ac:dyDescent="0.25">
      <c r="A756" s="252"/>
      <c r="B756" s="253"/>
      <c r="C756" s="253"/>
      <c r="D756" s="253"/>
      <c r="E756" s="253"/>
      <c r="F756" s="253"/>
      <c r="G756" s="253"/>
      <c r="H756" s="253"/>
      <c r="I756" s="253"/>
      <c r="J756" s="253"/>
      <c r="K756" s="253"/>
      <c r="L756" s="253"/>
      <c r="M756" s="253"/>
      <c r="N756" s="253"/>
      <c r="O756" s="253"/>
      <c r="P756" s="253"/>
      <c r="Q756" s="253"/>
      <c r="R756" s="253"/>
      <c r="S756" s="253"/>
      <c r="T756" s="253"/>
      <c r="U756" s="253" t="s">
        <v>946</v>
      </c>
      <c r="V756" s="253"/>
      <c r="W756" s="253"/>
      <c r="X756" s="253"/>
      <c r="Y756" s="253"/>
      <c r="Z756" s="253"/>
      <c r="AA756" s="253"/>
      <c r="AB756" s="253"/>
      <c r="AC756" s="253" t="s">
        <v>332</v>
      </c>
      <c r="AD756" s="253"/>
      <c r="AE756" s="253"/>
      <c r="AF756" s="253"/>
      <c r="AG756" s="253"/>
      <c r="AH756" s="253"/>
      <c r="AI756" s="253"/>
      <c r="AJ756" s="253"/>
      <c r="AK756" s="253"/>
      <c r="AL756" s="253"/>
      <c r="AM756" s="253"/>
      <c r="AN756" s="253"/>
      <c r="AO756" s="253"/>
      <c r="AP756" s="253"/>
      <c r="AQ756" s="253"/>
      <c r="AR756" s="253"/>
      <c r="AS756" s="253"/>
      <c r="AT756" s="253"/>
      <c r="AU756" s="253"/>
      <c r="AV756" s="253"/>
      <c r="AW756" s="253"/>
      <c r="AX756" s="253"/>
      <c r="AY756" s="253"/>
      <c r="AZ756" s="253"/>
      <c r="BA756" s="253"/>
      <c r="BB756" s="253"/>
      <c r="BC756" s="253"/>
      <c r="BD756" s="253"/>
      <c r="BE756" s="253"/>
      <c r="BF756" s="253"/>
      <c r="BG756" s="253"/>
      <c r="BH756" s="253"/>
      <c r="BI756" s="253"/>
      <c r="BJ756" s="253"/>
      <c r="BK756" s="253"/>
      <c r="BL756" s="253"/>
      <c r="BM756" s="253"/>
      <c r="BN756" s="253"/>
      <c r="BO756" s="253"/>
      <c r="BP756" s="253"/>
      <c r="BQ756" s="253"/>
      <c r="BR756" s="253"/>
      <c r="BS756" s="253"/>
      <c r="BT756" s="253"/>
      <c r="BU756" s="253"/>
      <c r="BV756" s="253"/>
      <c r="BW756" s="253"/>
      <c r="BX756" s="253"/>
      <c r="BY756" s="253"/>
      <c r="BZ756" s="253"/>
      <c r="CA756" s="253"/>
      <c r="CB756" s="253"/>
      <c r="CC756" s="253"/>
      <c r="CD756" s="253"/>
      <c r="CE756" s="253"/>
      <c r="CF756" s="253"/>
      <c r="CG756" s="253"/>
      <c r="CH756" s="253"/>
      <c r="CI756" s="253"/>
      <c r="CJ756" s="253"/>
      <c r="CK756" s="253"/>
      <c r="CL756" s="253"/>
      <c r="CM756" s="253"/>
      <c r="CN756" s="253"/>
      <c r="CO756" s="253"/>
      <c r="CP756" s="253"/>
      <c r="CQ756" s="253"/>
      <c r="CR756" s="253"/>
      <c r="CS756" s="253"/>
      <c r="CT756" s="253"/>
      <c r="CU756" s="253"/>
      <c r="CV756" s="253"/>
      <c r="CW756" s="253"/>
      <c r="CX756" s="253"/>
      <c r="CY756" s="253"/>
      <c r="CZ756" s="253"/>
      <c r="DA756" s="253"/>
      <c r="DB756" s="253"/>
      <c r="DC756" s="253"/>
      <c r="DD756" s="253"/>
      <c r="DE756" s="253"/>
      <c r="DF756" s="253"/>
      <c r="DG756" s="253"/>
      <c r="DH756" s="253"/>
      <c r="DI756" s="253"/>
      <c r="DJ756" s="253"/>
      <c r="DK756" s="253"/>
      <c r="DL756" s="253"/>
      <c r="DM756" s="253"/>
      <c r="DN756" s="253"/>
      <c r="DO756" s="253"/>
      <c r="DP756" s="253"/>
      <c r="DQ756" s="253"/>
      <c r="DR756" s="253"/>
      <c r="DS756" s="253"/>
      <c r="DT756" s="253"/>
      <c r="DU756" s="253"/>
      <c r="DV756" s="253"/>
      <c r="DW756" s="253"/>
      <c r="DX756" s="253"/>
      <c r="DY756" s="253"/>
      <c r="DZ756" s="253"/>
      <c r="EA756" s="253"/>
      <c r="EB756" s="253"/>
      <c r="EC756" s="253"/>
      <c r="ED756" s="253"/>
      <c r="EE756" s="253"/>
      <c r="EF756" s="253"/>
      <c r="EG756" s="253"/>
      <c r="EH756" s="253"/>
      <c r="EI756" s="253"/>
      <c r="EJ756" s="253"/>
      <c r="EK756" s="253"/>
      <c r="EL756" s="253"/>
      <c r="EM756" s="253"/>
      <c r="EN756" s="253"/>
      <c r="EO756" s="253"/>
      <c r="EP756" s="253"/>
      <c r="EQ756" s="253"/>
      <c r="ER756" s="253"/>
      <c r="ES756" s="253"/>
      <c r="ET756" s="253"/>
      <c r="EU756" s="253"/>
      <c r="EV756" s="253"/>
      <c r="EW756" s="253"/>
      <c r="EX756" s="253"/>
      <c r="EY756" s="253"/>
      <c r="EZ756" s="253"/>
      <c r="FA756" s="253"/>
      <c r="FB756" s="253"/>
      <c r="FC756" s="253"/>
      <c r="FD756" s="253"/>
      <c r="FE756" s="253"/>
      <c r="FF756" s="253"/>
      <c r="FG756" s="253"/>
      <c r="FH756" s="253"/>
      <c r="FI756" s="253"/>
      <c r="FJ756" s="253"/>
      <c r="FK756" s="253"/>
      <c r="FL756" s="253"/>
      <c r="FM756" s="253"/>
      <c r="FN756" s="253"/>
      <c r="FO756" s="253"/>
      <c r="FP756" s="253"/>
      <c r="FQ756" s="253"/>
      <c r="FR756" s="253"/>
      <c r="FS756" s="253"/>
      <c r="FT756" s="253"/>
      <c r="FU756" s="253"/>
      <c r="FV756" s="253"/>
      <c r="FW756" s="253"/>
      <c r="FX756" s="253"/>
      <c r="FY756" s="253"/>
      <c r="FZ756" s="253"/>
      <c r="GA756" s="253"/>
      <c r="GB756" s="253"/>
      <c r="GC756" s="253"/>
      <c r="GD756" s="253"/>
      <c r="GE756" s="253"/>
      <c r="GF756" s="253"/>
      <c r="GG756" s="253"/>
      <c r="GH756" s="253"/>
      <c r="GI756" s="253"/>
      <c r="GJ756" s="253"/>
      <c r="GK756" s="253"/>
      <c r="GL756" s="253"/>
      <c r="GM756" s="253"/>
      <c r="GN756" s="253"/>
      <c r="GO756" s="253"/>
      <c r="GP756" s="253"/>
      <c r="GQ756" s="253"/>
      <c r="GR756" s="253"/>
      <c r="GS756" s="253"/>
      <c r="GT756" s="253"/>
      <c r="GU756" s="253"/>
      <c r="GV756" s="253"/>
      <c r="GW756" s="253"/>
      <c r="GX756" s="253"/>
      <c r="GY756" s="253"/>
      <c r="GZ756" s="253"/>
      <c r="HA756" s="253"/>
      <c r="HB756" s="253"/>
      <c r="HC756" s="253"/>
      <c r="HD756" s="253"/>
      <c r="HE756" s="253"/>
      <c r="HF756" s="253"/>
    </row>
    <row r="757" spans="1:214" s="312" customFormat="1" ht="15" customHeight="1" x14ac:dyDescent="0.25">
      <c r="A757" s="252"/>
      <c r="B757" s="253"/>
      <c r="C757" s="253"/>
      <c r="D757" s="253"/>
      <c r="E757" s="253"/>
      <c r="F757" s="253"/>
      <c r="G757" s="253"/>
      <c r="H757" s="253"/>
      <c r="I757" s="253"/>
      <c r="J757" s="253"/>
      <c r="K757" s="253"/>
      <c r="L757" s="253"/>
      <c r="M757" s="253"/>
      <c r="N757" s="253"/>
      <c r="O757" s="253"/>
      <c r="P757" s="253"/>
      <c r="Q757" s="253"/>
      <c r="R757" s="253"/>
      <c r="S757" s="253"/>
      <c r="T757" s="253"/>
      <c r="U757" s="253" t="s">
        <v>947</v>
      </c>
      <c r="V757" s="253"/>
      <c r="W757" s="253"/>
      <c r="X757" s="253"/>
      <c r="Y757" s="253"/>
      <c r="Z757" s="253"/>
      <c r="AA757" s="253"/>
      <c r="AB757" s="253"/>
      <c r="AC757" s="253" t="s">
        <v>357</v>
      </c>
      <c r="AD757" s="253"/>
      <c r="AE757" s="253"/>
      <c r="AF757" s="253"/>
      <c r="AG757" s="253"/>
      <c r="AH757" s="253"/>
      <c r="AI757" s="253"/>
      <c r="AJ757" s="253"/>
      <c r="AK757" s="253"/>
      <c r="AL757" s="253"/>
      <c r="AM757" s="253"/>
      <c r="AN757" s="253"/>
      <c r="AO757" s="253"/>
      <c r="AP757" s="253"/>
      <c r="AQ757" s="253"/>
      <c r="AR757" s="253"/>
      <c r="AS757" s="253"/>
      <c r="AT757" s="253"/>
      <c r="AU757" s="253"/>
      <c r="AV757" s="253"/>
      <c r="AW757" s="253"/>
      <c r="AX757" s="253"/>
      <c r="AY757" s="253"/>
      <c r="AZ757" s="253"/>
      <c r="BA757" s="253"/>
      <c r="BB757" s="253"/>
      <c r="BC757" s="253"/>
      <c r="BD757" s="253"/>
      <c r="BE757" s="253"/>
      <c r="BF757" s="253"/>
      <c r="BG757" s="253"/>
      <c r="BH757" s="253"/>
      <c r="BI757" s="253"/>
      <c r="BJ757" s="253"/>
      <c r="BK757" s="253"/>
      <c r="BL757" s="253"/>
      <c r="BM757" s="253"/>
      <c r="BN757" s="253"/>
      <c r="BO757" s="253"/>
      <c r="BP757" s="253"/>
      <c r="BQ757" s="253"/>
      <c r="BR757" s="253"/>
      <c r="BS757" s="253"/>
      <c r="BT757" s="253"/>
      <c r="BU757" s="253"/>
      <c r="BV757" s="253"/>
      <c r="BW757" s="253"/>
      <c r="BX757" s="253"/>
      <c r="BY757" s="253"/>
      <c r="BZ757" s="253"/>
      <c r="CA757" s="253"/>
      <c r="CB757" s="253"/>
      <c r="CC757" s="253"/>
      <c r="CD757" s="253"/>
      <c r="CE757" s="253"/>
      <c r="CF757" s="253"/>
      <c r="CG757" s="253"/>
      <c r="CH757" s="253"/>
      <c r="CI757" s="253"/>
      <c r="CJ757" s="253"/>
      <c r="CK757" s="253"/>
      <c r="CL757" s="253"/>
      <c r="CM757" s="253"/>
      <c r="CN757" s="253"/>
      <c r="CO757" s="253"/>
      <c r="CP757" s="253"/>
      <c r="CQ757" s="253"/>
      <c r="CR757" s="253"/>
      <c r="CS757" s="253"/>
      <c r="CT757" s="253"/>
      <c r="CU757" s="253"/>
      <c r="CV757" s="253"/>
      <c r="CW757" s="253"/>
      <c r="CX757" s="253"/>
      <c r="CY757" s="253"/>
      <c r="CZ757" s="253"/>
      <c r="DA757" s="253"/>
      <c r="DB757" s="253"/>
      <c r="DC757" s="253"/>
      <c r="DD757" s="253"/>
      <c r="DE757" s="253"/>
      <c r="DF757" s="253"/>
      <c r="DG757" s="253"/>
      <c r="DH757" s="253"/>
      <c r="DI757" s="253"/>
      <c r="DJ757" s="253"/>
      <c r="DK757" s="253"/>
      <c r="DL757" s="253"/>
      <c r="DM757" s="253"/>
      <c r="DN757" s="253"/>
      <c r="DO757" s="253"/>
      <c r="DP757" s="253"/>
      <c r="DQ757" s="253"/>
      <c r="DR757" s="253"/>
      <c r="DS757" s="253"/>
      <c r="DT757" s="253"/>
      <c r="DU757" s="253"/>
      <c r="DV757" s="253"/>
      <c r="DW757" s="253"/>
      <c r="DX757" s="253"/>
      <c r="DY757" s="253"/>
      <c r="DZ757" s="253"/>
      <c r="EA757" s="253"/>
      <c r="EB757" s="253"/>
      <c r="EC757" s="253"/>
      <c r="ED757" s="253"/>
      <c r="EE757" s="253"/>
      <c r="EF757" s="253"/>
      <c r="EG757" s="253"/>
      <c r="EH757" s="253"/>
      <c r="EI757" s="253"/>
      <c r="EJ757" s="253"/>
      <c r="EK757" s="253"/>
      <c r="EL757" s="253"/>
      <c r="EM757" s="253"/>
      <c r="EN757" s="253"/>
      <c r="EO757" s="253"/>
      <c r="EP757" s="253"/>
      <c r="EQ757" s="253"/>
      <c r="ER757" s="253"/>
      <c r="ES757" s="253"/>
      <c r="ET757" s="253"/>
      <c r="EU757" s="253"/>
      <c r="EV757" s="253"/>
      <c r="EW757" s="253"/>
      <c r="EX757" s="253"/>
      <c r="EY757" s="253"/>
      <c r="EZ757" s="253"/>
      <c r="FA757" s="253"/>
      <c r="FB757" s="253"/>
      <c r="FC757" s="253"/>
      <c r="FD757" s="253"/>
      <c r="FE757" s="253"/>
      <c r="FF757" s="253"/>
      <c r="FG757" s="253"/>
      <c r="FH757" s="253"/>
      <c r="FI757" s="253"/>
      <c r="FJ757" s="253"/>
      <c r="FK757" s="253"/>
      <c r="FL757" s="253"/>
      <c r="FM757" s="253"/>
      <c r="FN757" s="253"/>
      <c r="FO757" s="253"/>
      <c r="FP757" s="253"/>
      <c r="FQ757" s="253"/>
      <c r="FR757" s="253"/>
      <c r="FS757" s="253"/>
      <c r="FT757" s="253"/>
      <c r="FU757" s="253"/>
      <c r="FV757" s="253"/>
      <c r="FW757" s="253"/>
      <c r="FX757" s="253"/>
      <c r="FY757" s="253"/>
      <c r="FZ757" s="253"/>
      <c r="GA757" s="253"/>
      <c r="GB757" s="253"/>
      <c r="GC757" s="253"/>
      <c r="GD757" s="253"/>
      <c r="GE757" s="253"/>
      <c r="GF757" s="253"/>
      <c r="GG757" s="253"/>
      <c r="GH757" s="253"/>
      <c r="GI757" s="253"/>
      <c r="GJ757" s="253"/>
      <c r="GK757" s="253"/>
      <c r="GL757" s="253"/>
      <c r="GM757" s="253"/>
      <c r="GN757" s="253"/>
      <c r="GO757" s="253"/>
      <c r="GP757" s="253"/>
      <c r="GQ757" s="253"/>
      <c r="GR757" s="253"/>
      <c r="GS757" s="253"/>
      <c r="GT757" s="253"/>
      <c r="GU757" s="253"/>
      <c r="GV757" s="253"/>
      <c r="GW757" s="253"/>
      <c r="GX757" s="253"/>
      <c r="GY757" s="253"/>
      <c r="GZ757" s="253"/>
      <c r="HA757" s="253"/>
      <c r="HB757" s="253"/>
      <c r="HC757" s="253"/>
      <c r="HD757" s="253"/>
      <c r="HE757" s="253"/>
      <c r="HF757" s="253"/>
    </row>
    <row r="758" spans="1:214" s="312" customFormat="1" ht="15" customHeight="1" x14ac:dyDescent="0.25">
      <c r="A758" s="252"/>
      <c r="B758" s="253"/>
      <c r="C758" s="253"/>
      <c r="D758" s="253"/>
      <c r="E758" s="253"/>
      <c r="F758" s="253"/>
      <c r="G758" s="253"/>
      <c r="H758" s="253"/>
      <c r="I758" s="253"/>
      <c r="J758" s="253"/>
      <c r="K758" s="253"/>
      <c r="L758" s="253"/>
      <c r="M758" s="253"/>
      <c r="N758" s="253"/>
      <c r="O758" s="253"/>
      <c r="P758" s="253"/>
      <c r="Q758" s="253"/>
      <c r="R758" s="253"/>
      <c r="S758" s="253"/>
      <c r="T758" s="253"/>
      <c r="U758" s="253" t="s">
        <v>948</v>
      </c>
      <c r="V758" s="253"/>
      <c r="W758" s="253"/>
      <c r="X758" s="253"/>
      <c r="Y758" s="253"/>
      <c r="Z758" s="253"/>
      <c r="AA758" s="253"/>
      <c r="AB758" s="253"/>
      <c r="AC758" s="253" t="s">
        <v>320</v>
      </c>
      <c r="AD758" s="253"/>
      <c r="AE758" s="253"/>
      <c r="AF758" s="253"/>
      <c r="AG758" s="253"/>
      <c r="AH758" s="253"/>
      <c r="AI758" s="253"/>
      <c r="AJ758" s="253"/>
      <c r="AK758" s="253"/>
      <c r="AL758" s="253"/>
      <c r="AM758" s="253"/>
      <c r="AN758" s="253"/>
      <c r="AO758" s="253"/>
      <c r="AP758" s="253"/>
      <c r="AQ758" s="253"/>
      <c r="AR758" s="253"/>
      <c r="AS758" s="253"/>
      <c r="AT758" s="253"/>
      <c r="AU758" s="253"/>
      <c r="AV758" s="253"/>
      <c r="AW758" s="253"/>
      <c r="AX758" s="253"/>
      <c r="AY758" s="253"/>
      <c r="AZ758" s="253"/>
      <c r="BA758" s="253"/>
      <c r="BB758" s="253"/>
      <c r="BC758" s="253"/>
      <c r="BD758" s="253"/>
      <c r="BE758" s="253"/>
      <c r="BF758" s="253"/>
      <c r="BG758" s="253"/>
      <c r="BH758" s="253"/>
      <c r="BI758" s="253"/>
      <c r="BJ758" s="253"/>
      <c r="BK758" s="253"/>
      <c r="BL758" s="253"/>
      <c r="BM758" s="253"/>
      <c r="BN758" s="253"/>
      <c r="BO758" s="253"/>
      <c r="BP758" s="253"/>
      <c r="BQ758" s="253"/>
      <c r="BR758" s="253"/>
      <c r="BS758" s="253"/>
      <c r="BT758" s="253"/>
      <c r="BU758" s="253"/>
      <c r="BV758" s="253"/>
      <c r="BW758" s="253"/>
      <c r="BX758" s="253"/>
      <c r="BY758" s="253"/>
      <c r="BZ758" s="253"/>
      <c r="CA758" s="253"/>
      <c r="CB758" s="253"/>
      <c r="CC758" s="253"/>
      <c r="CD758" s="253"/>
      <c r="CE758" s="253"/>
      <c r="CF758" s="253"/>
      <c r="CG758" s="253"/>
      <c r="CH758" s="253"/>
      <c r="CI758" s="253"/>
      <c r="CJ758" s="253"/>
      <c r="CK758" s="253"/>
      <c r="CL758" s="253"/>
      <c r="CM758" s="253"/>
      <c r="CN758" s="253"/>
      <c r="CO758" s="253"/>
      <c r="CP758" s="253"/>
      <c r="CQ758" s="253"/>
      <c r="CR758" s="253"/>
      <c r="CS758" s="253"/>
      <c r="CT758" s="253"/>
      <c r="CU758" s="253"/>
      <c r="CV758" s="253"/>
      <c r="CW758" s="253"/>
      <c r="CX758" s="253"/>
      <c r="CY758" s="253"/>
      <c r="CZ758" s="253"/>
      <c r="DA758" s="253"/>
      <c r="DB758" s="253"/>
      <c r="DC758" s="253"/>
      <c r="DD758" s="253"/>
      <c r="DE758" s="253"/>
      <c r="DF758" s="253"/>
      <c r="DG758" s="253"/>
      <c r="DH758" s="253"/>
      <c r="DI758" s="253"/>
      <c r="DJ758" s="253"/>
      <c r="DK758" s="253"/>
      <c r="DL758" s="253"/>
      <c r="DM758" s="253"/>
      <c r="DN758" s="253"/>
      <c r="DO758" s="253"/>
      <c r="DP758" s="253"/>
      <c r="DQ758" s="253"/>
      <c r="DR758" s="253"/>
      <c r="DS758" s="253"/>
      <c r="DT758" s="253"/>
      <c r="DU758" s="253"/>
      <c r="DV758" s="253"/>
      <c r="DW758" s="253"/>
      <c r="DX758" s="253"/>
      <c r="DY758" s="253"/>
      <c r="DZ758" s="253"/>
      <c r="EA758" s="253"/>
      <c r="EB758" s="253"/>
      <c r="EC758" s="253"/>
      <c r="ED758" s="253"/>
      <c r="EE758" s="253"/>
      <c r="EF758" s="253"/>
      <c r="EG758" s="253"/>
      <c r="EH758" s="253"/>
      <c r="EI758" s="253"/>
      <c r="EJ758" s="253"/>
      <c r="EK758" s="253"/>
      <c r="EL758" s="253"/>
      <c r="EM758" s="253"/>
      <c r="EN758" s="253"/>
      <c r="EO758" s="253"/>
      <c r="EP758" s="253"/>
      <c r="EQ758" s="253"/>
      <c r="ER758" s="253"/>
      <c r="ES758" s="253"/>
      <c r="ET758" s="253"/>
      <c r="EU758" s="253"/>
      <c r="EV758" s="253"/>
      <c r="EW758" s="253"/>
      <c r="EX758" s="253"/>
      <c r="EY758" s="253"/>
      <c r="EZ758" s="253"/>
      <c r="FA758" s="253"/>
      <c r="FB758" s="253"/>
      <c r="FC758" s="253"/>
      <c r="FD758" s="253"/>
      <c r="FE758" s="253"/>
      <c r="FF758" s="253"/>
      <c r="FG758" s="253"/>
      <c r="FH758" s="253"/>
      <c r="FI758" s="253"/>
      <c r="FJ758" s="253"/>
      <c r="FK758" s="253"/>
      <c r="FL758" s="253"/>
      <c r="FM758" s="253"/>
      <c r="FN758" s="253"/>
      <c r="FO758" s="253"/>
      <c r="FP758" s="253"/>
      <c r="FQ758" s="253"/>
      <c r="FR758" s="253"/>
      <c r="FS758" s="253"/>
      <c r="FT758" s="253"/>
      <c r="FU758" s="253"/>
      <c r="FV758" s="253"/>
      <c r="FW758" s="253"/>
      <c r="FX758" s="253"/>
      <c r="FY758" s="253"/>
      <c r="FZ758" s="253"/>
      <c r="GA758" s="253"/>
      <c r="GB758" s="253"/>
      <c r="GC758" s="253"/>
      <c r="GD758" s="253"/>
      <c r="GE758" s="253"/>
      <c r="GF758" s="253"/>
      <c r="GG758" s="253"/>
      <c r="GH758" s="253"/>
      <c r="GI758" s="253"/>
      <c r="GJ758" s="253"/>
      <c r="GK758" s="253"/>
      <c r="GL758" s="253"/>
      <c r="GM758" s="253"/>
      <c r="GN758" s="253"/>
      <c r="GO758" s="253"/>
      <c r="GP758" s="253"/>
      <c r="GQ758" s="253"/>
      <c r="GR758" s="253"/>
      <c r="GS758" s="253"/>
      <c r="GT758" s="253"/>
      <c r="GU758" s="253"/>
      <c r="GV758" s="253"/>
      <c r="GW758" s="253"/>
      <c r="GX758" s="253"/>
      <c r="GY758" s="253"/>
      <c r="GZ758" s="253"/>
      <c r="HA758" s="253"/>
      <c r="HB758" s="253"/>
      <c r="HC758" s="253"/>
      <c r="HD758" s="253"/>
      <c r="HE758" s="253"/>
      <c r="HF758" s="253"/>
    </row>
    <row r="759" spans="1:214" s="312" customFormat="1" ht="15" customHeight="1" x14ac:dyDescent="0.25">
      <c r="A759" s="252"/>
      <c r="B759" s="253"/>
      <c r="C759" s="253"/>
      <c r="D759" s="253"/>
      <c r="E759" s="253"/>
      <c r="F759" s="253"/>
      <c r="G759" s="253"/>
      <c r="H759" s="253"/>
      <c r="I759" s="253"/>
      <c r="J759" s="253"/>
      <c r="K759" s="253"/>
      <c r="L759" s="253"/>
      <c r="M759" s="253"/>
      <c r="N759" s="253"/>
      <c r="O759" s="253"/>
      <c r="P759" s="253"/>
      <c r="Q759" s="253"/>
      <c r="R759" s="253"/>
      <c r="S759" s="253"/>
      <c r="T759" s="253"/>
      <c r="U759" s="253" t="s">
        <v>949</v>
      </c>
      <c r="V759" s="253"/>
      <c r="W759" s="253"/>
      <c r="X759" s="253"/>
      <c r="Y759" s="253"/>
      <c r="Z759" s="253"/>
      <c r="AA759" s="253"/>
      <c r="AB759" s="253"/>
      <c r="AC759" s="253" t="s">
        <v>329</v>
      </c>
      <c r="AD759" s="253"/>
      <c r="AE759" s="253"/>
      <c r="AF759" s="253"/>
      <c r="AG759" s="253"/>
      <c r="AH759" s="253"/>
      <c r="AI759" s="253"/>
      <c r="AJ759" s="253"/>
      <c r="AK759" s="253"/>
      <c r="AL759" s="253"/>
      <c r="AM759" s="253"/>
      <c r="AN759" s="253"/>
      <c r="AO759" s="253"/>
      <c r="AP759" s="253"/>
      <c r="AQ759" s="253"/>
      <c r="AR759" s="253"/>
      <c r="AS759" s="253"/>
      <c r="AT759" s="253"/>
      <c r="AU759" s="253"/>
      <c r="AV759" s="253"/>
      <c r="AW759" s="253"/>
      <c r="AX759" s="253"/>
      <c r="AY759" s="253"/>
      <c r="AZ759" s="253"/>
      <c r="BA759" s="253"/>
      <c r="BB759" s="253"/>
      <c r="BC759" s="253"/>
      <c r="BD759" s="253"/>
      <c r="BE759" s="253"/>
      <c r="BF759" s="253"/>
      <c r="BG759" s="253"/>
      <c r="BH759" s="253"/>
      <c r="BI759" s="253"/>
      <c r="BJ759" s="253"/>
      <c r="BK759" s="253"/>
      <c r="BL759" s="253"/>
      <c r="BM759" s="253"/>
      <c r="BN759" s="253"/>
      <c r="BO759" s="253"/>
      <c r="BP759" s="253"/>
      <c r="BQ759" s="253"/>
      <c r="BR759" s="253"/>
      <c r="BS759" s="253"/>
      <c r="BT759" s="253"/>
      <c r="BU759" s="253"/>
      <c r="BV759" s="253"/>
      <c r="BW759" s="253"/>
      <c r="BX759" s="253"/>
      <c r="BY759" s="253"/>
      <c r="BZ759" s="253"/>
      <c r="CA759" s="253"/>
      <c r="CB759" s="253"/>
      <c r="CC759" s="253"/>
      <c r="CD759" s="253"/>
      <c r="CE759" s="253"/>
      <c r="CF759" s="253"/>
      <c r="CG759" s="253"/>
      <c r="CH759" s="253"/>
      <c r="CI759" s="253"/>
      <c r="CJ759" s="253"/>
      <c r="CK759" s="253"/>
      <c r="CL759" s="253"/>
      <c r="CM759" s="253"/>
      <c r="CN759" s="253"/>
      <c r="CO759" s="253"/>
      <c r="CP759" s="253"/>
      <c r="CQ759" s="253"/>
      <c r="CR759" s="253"/>
      <c r="CS759" s="253"/>
      <c r="CT759" s="253"/>
      <c r="CU759" s="253"/>
      <c r="CV759" s="253"/>
      <c r="CW759" s="253"/>
      <c r="CX759" s="253"/>
      <c r="CY759" s="253"/>
      <c r="CZ759" s="253"/>
      <c r="DA759" s="253"/>
      <c r="DB759" s="253"/>
      <c r="DC759" s="253"/>
      <c r="DD759" s="253"/>
      <c r="DE759" s="253"/>
      <c r="DF759" s="253"/>
      <c r="DG759" s="253"/>
      <c r="DH759" s="253"/>
      <c r="DI759" s="253"/>
      <c r="DJ759" s="253"/>
      <c r="DK759" s="253"/>
      <c r="DL759" s="253"/>
      <c r="DM759" s="253"/>
      <c r="DN759" s="253"/>
      <c r="DO759" s="253"/>
      <c r="DP759" s="253"/>
      <c r="DQ759" s="253"/>
      <c r="DR759" s="253"/>
      <c r="DS759" s="253"/>
      <c r="DT759" s="253"/>
      <c r="DU759" s="253"/>
      <c r="DV759" s="253"/>
      <c r="DW759" s="253"/>
      <c r="DX759" s="253"/>
      <c r="DY759" s="253"/>
      <c r="DZ759" s="253"/>
      <c r="EA759" s="253"/>
      <c r="EB759" s="253"/>
      <c r="EC759" s="253"/>
      <c r="ED759" s="253"/>
      <c r="EE759" s="253"/>
      <c r="EF759" s="253"/>
      <c r="EG759" s="253"/>
      <c r="EH759" s="253"/>
      <c r="EI759" s="253"/>
      <c r="EJ759" s="253"/>
      <c r="EK759" s="253"/>
      <c r="EL759" s="253"/>
      <c r="EM759" s="253"/>
      <c r="EN759" s="253"/>
      <c r="EO759" s="253"/>
      <c r="EP759" s="253"/>
      <c r="EQ759" s="253"/>
      <c r="ER759" s="253"/>
      <c r="ES759" s="253"/>
      <c r="ET759" s="253"/>
      <c r="EU759" s="253"/>
      <c r="EV759" s="253"/>
      <c r="EW759" s="253"/>
      <c r="EX759" s="253"/>
      <c r="EY759" s="253"/>
      <c r="EZ759" s="253"/>
      <c r="FA759" s="253"/>
      <c r="FB759" s="253"/>
      <c r="FC759" s="253"/>
      <c r="FD759" s="253"/>
      <c r="FE759" s="253"/>
      <c r="FF759" s="253"/>
      <c r="FG759" s="253"/>
      <c r="FH759" s="253"/>
      <c r="FI759" s="253"/>
      <c r="FJ759" s="253"/>
      <c r="FK759" s="253"/>
      <c r="FL759" s="253"/>
      <c r="FM759" s="253"/>
      <c r="FN759" s="253"/>
      <c r="FO759" s="253"/>
      <c r="FP759" s="253"/>
      <c r="FQ759" s="253"/>
      <c r="FR759" s="253"/>
      <c r="FS759" s="253"/>
      <c r="FT759" s="253"/>
      <c r="FU759" s="253"/>
      <c r="FV759" s="253"/>
      <c r="FW759" s="253"/>
      <c r="FX759" s="253"/>
      <c r="FY759" s="253"/>
      <c r="FZ759" s="253"/>
      <c r="GA759" s="253"/>
      <c r="GB759" s="253"/>
      <c r="GC759" s="253"/>
      <c r="GD759" s="253"/>
      <c r="GE759" s="253"/>
      <c r="GF759" s="253"/>
      <c r="GG759" s="253"/>
      <c r="GH759" s="253"/>
      <c r="GI759" s="253"/>
      <c r="GJ759" s="253"/>
      <c r="GK759" s="253"/>
      <c r="GL759" s="253"/>
      <c r="GM759" s="253"/>
      <c r="GN759" s="253"/>
      <c r="GO759" s="253"/>
      <c r="GP759" s="253"/>
      <c r="GQ759" s="253"/>
      <c r="GR759" s="253"/>
      <c r="GS759" s="253"/>
      <c r="GT759" s="253"/>
      <c r="GU759" s="253"/>
      <c r="GV759" s="253"/>
      <c r="GW759" s="253"/>
      <c r="GX759" s="253"/>
      <c r="GY759" s="253"/>
      <c r="GZ759" s="253"/>
      <c r="HA759" s="253"/>
      <c r="HB759" s="253"/>
      <c r="HC759" s="253"/>
      <c r="HD759" s="253"/>
      <c r="HE759" s="253"/>
      <c r="HF759" s="253"/>
    </row>
    <row r="760" spans="1:214" s="312" customFormat="1" ht="15" customHeight="1" x14ac:dyDescent="0.25">
      <c r="A760" s="252"/>
      <c r="B760" s="253"/>
      <c r="C760" s="253"/>
      <c r="D760" s="253"/>
      <c r="E760" s="253"/>
      <c r="F760" s="253"/>
      <c r="G760" s="253"/>
      <c r="H760" s="253"/>
      <c r="I760" s="253"/>
      <c r="J760" s="253"/>
      <c r="K760" s="253"/>
      <c r="L760" s="253"/>
      <c r="M760" s="253"/>
      <c r="N760" s="253"/>
      <c r="O760" s="253"/>
      <c r="P760" s="253"/>
      <c r="Q760" s="253"/>
      <c r="R760" s="253"/>
      <c r="S760" s="253"/>
      <c r="T760" s="253"/>
      <c r="U760" s="253" t="s">
        <v>950</v>
      </c>
      <c r="V760" s="253"/>
      <c r="W760" s="253"/>
      <c r="X760" s="253"/>
      <c r="Y760" s="253"/>
      <c r="Z760" s="253"/>
      <c r="AA760" s="253"/>
      <c r="AB760" s="253"/>
      <c r="AC760" s="253" t="s">
        <v>320</v>
      </c>
      <c r="AD760" s="253"/>
      <c r="AE760" s="253"/>
      <c r="AF760" s="253"/>
      <c r="AG760" s="253"/>
      <c r="AH760" s="253"/>
      <c r="AI760" s="253"/>
      <c r="AJ760" s="253"/>
      <c r="AK760" s="253"/>
      <c r="AL760" s="253"/>
      <c r="AM760" s="253"/>
      <c r="AN760" s="253"/>
      <c r="AO760" s="253"/>
      <c r="AP760" s="253"/>
      <c r="AQ760" s="253"/>
      <c r="AR760" s="253"/>
      <c r="AS760" s="253"/>
      <c r="AT760" s="253"/>
      <c r="AU760" s="253"/>
      <c r="AV760" s="253"/>
      <c r="AW760" s="253"/>
      <c r="AX760" s="253"/>
      <c r="AY760" s="253"/>
      <c r="AZ760" s="253"/>
      <c r="BA760" s="253"/>
      <c r="BB760" s="253"/>
      <c r="BC760" s="253"/>
      <c r="BD760" s="253"/>
      <c r="BE760" s="253"/>
      <c r="BF760" s="253"/>
      <c r="BG760" s="253"/>
      <c r="BH760" s="253"/>
      <c r="BI760" s="253"/>
      <c r="BJ760" s="253"/>
      <c r="BK760" s="253"/>
      <c r="BL760" s="253"/>
      <c r="BM760" s="253"/>
      <c r="BN760" s="253"/>
      <c r="BO760" s="253"/>
      <c r="BP760" s="253"/>
      <c r="BQ760" s="253"/>
      <c r="BR760" s="253"/>
      <c r="BS760" s="253"/>
      <c r="BT760" s="253"/>
      <c r="BU760" s="253"/>
      <c r="BV760" s="253"/>
      <c r="BW760" s="253"/>
      <c r="BX760" s="253"/>
      <c r="BY760" s="253"/>
      <c r="BZ760" s="253"/>
      <c r="CA760" s="253"/>
      <c r="CB760" s="253"/>
      <c r="CC760" s="253"/>
      <c r="CD760" s="253"/>
      <c r="CE760" s="253"/>
      <c r="CF760" s="253"/>
      <c r="CG760" s="253"/>
      <c r="CH760" s="253"/>
      <c r="CI760" s="253"/>
      <c r="CJ760" s="253"/>
      <c r="CK760" s="253"/>
      <c r="CL760" s="253"/>
      <c r="CM760" s="253"/>
      <c r="CN760" s="253"/>
      <c r="CO760" s="253"/>
      <c r="CP760" s="253"/>
      <c r="CQ760" s="253"/>
      <c r="CR760" s="253"/>
      <c r="CS760" s="253"/>
      <c r="CT760" s="253"/>
      <c r="CU760" s="253"/>
      <c r="CV760" s="253"/>
      <c r="CW760" s="253"/>
      <c r="CX760" s="253"/>
      <c r="CY760" s="253"/>
      <c r="CZ760" s="253"/>
      <c r="DA760" s="253"/>
      <c r="DB760" s="253"/>
      <c r="DC760" s="253"/>
      <c r="DD760" s="253"/>
      <c r="DE760" s="253"/>
      <c r="DF760" s="253"/>
      <c r="DG760" s="253"/>
      <c r="DH760" s="253"/>
      <c r="DI760" s="253"/>
      <c r="DJ760" s="253"/>
      <c r="DK760" s="253"/>
      <c r="DL760" s="253"/>
      <c r="DM760" s="253"/>
      <c r="DN760" s="253"/>
      <c r="DO760" s="253"/>
      <c r="DP760" s="253"/>
      <c r="DQ760" s="253"/>
      <c r="DR760" s="253"/>
      <c r="DS760" s="253"/>
      <c r="DT760" s="253"/>
      <c r="DU760" s="253"/>
      <c r="DV760" s="253"/>
      <c r="DW760" s="253"/>
      <c r="DX760" s="253"/>
      <c r="DY760" s="253"/>
      <c r="DZ760" s="253"/>
      <c r="EA760" s="253"/>
      <c r="EB760" s="253"/>
      <c r="EC760" s="253"/>
      <c r="ED760" s="253"/>
      <c r="EE760" s="253"/>
      <c r="EF760" s="253"/>
      <c r="EG760" s="253"/>
      <c r="EH760" s="253"/>
      <c r="EI760" s="253"/>
      <c r="EJ760" s="253"/>
      <c r="EK760" s="253"/>
      <c r="EL760" s="253"/>
      <c r="EM760" s="253"/>
      <c r="EN760" s="253"/>
      <c r="EO760" s="253"/>
      <c r="EP760" s="253"/>
      <c r="EQ760" s="253"/>
      <c r="ER760" s="253"/>
      <c r="ES760" s="253"/>
      <c r="ET760" s="253"/>
      <c r="EU760" s="253"/>
      <c r="EV760" s="253"/>
      <c r="EW760" s="253"/>
      <c r="EX760" s="253"/>
      <c r="EY760" s="253"/>
      <c r="EZ760" s="253"/>
      <c r="FA760" s="253"/>
      <c r="FB760" s="253"/>
      <c r="FC760" s="253"/>
      <c r="FD760" s="253"/>
      <c r="FE760" s="253"/>
      <c r="FF760" s="253"/>
      <c r="FG760" s="253"/>
      <c r="FH760" s="253"/>
      <c r="FI760" s="253"/>
      <c r="FJ760" s="253"/>
      <c r="FK760" s="253"/>
      <c r="FL760" s="253"/>
      <c r="FM760" s="253"/>
      <c r="FN760" s="253"/>
      <c r="FO760" s="253"/>
      <c r="FP760" s="253"/>
      <c r="FQ760" s="253"/>
      <c r="FR760" s="253"/>
      <c r="FS760" s="253"/>
      <c r="FT760" s="253"/>
      <c r="FU760" s="253"/>
      <c r="FV760" s="253"/>
      <c r="FW760" s="253"/>
      <c r="FX760" s="253"/>
      <c r="FY760" s="253"/>
      <c r="FZ760" s="253"/>
      <c r="GA760" s="253"/>
      <c r="GB760" s="253"/>
      <c r="GC760" s="253"/>
      <c r="GD760" s="253"/>
      <c r="GE760" s="253"/>
      <c r="GF760" s="253"/>
      <c r="GG760" s="253"/>
      <c r="GH760" s="253"/>
      <c r="GI760" s="253"/>
      <c r="GJ760" s="253"/>
      <c r="GK760" s="253"/>
      <c r="GL760" s="253"/>
      <c r="GM760" s="253"/>
      <c r="GN760" s="253"/>
      <c r="GO760" s="253"/>
      <c r="GP760" s="253"/>
      <c r="GQ760" s="253"/>
      <c r="GR760" s="253"/>
      <c r="GS760" s="253"/>
      <c r="GT760" s="253"/>
      <c r="GU760" s="253"/>
      <c r="GV760" s="253"/>
      <c r="GW760" s="253"/>
      <c r="GX760" s="253"/>
      <c r="GY760" s="253"/>
      <c r="GZ760" s="253"/>
      <c r="HA760" s="253"/>
      <c r="HB760" s="253"/>
      <c r="HC760" s="253"/>
      <c r="HD760" s="253"/>
      <c r="HE760" s="253"/>
      <c r="HF760" s="253"/>
    </row>
    <row r="761" spans="1:214" s="312" customFormat="1" ht="15" customHeight="1" x14ac:dyDescent="0.25">
      <c r="A761" s="252"/>
      <c r="B761" s="253"/>
      <c r="C761" s="253"/>
      <c r="D761" s="253"/>
      <c r="E761" s="253"/>
      <c r="F761" s="253"/>
      <c r="G761" s="253"/>
      <c r="H761" s="253"/>
      <c r="I761" s="253"/>
      <c r="J761" s="253"/>
      <c r="K761" s="253"/>
      <c r="L761" s="253"/>
      <c r="M761" s="253"/>
      <c r="N761" s="253"/>
      <c r="O761" s="253"/>
      <c r="P761" s="253"/>
      <c r="Q761" s="253"/>
      <c r="R761" s="253"/>
      <c r="S761" s="253"/>
      <c r="T761" s="253"/>
      <c r="U761" s="253" t="s">
        <v>951</v>
      </c>
      <c r="V761" s="253"/>
      <c r="W761" s="253"/>
      <c r="X761" s="253"/>
      <c r="Y761" s="253"/>
      <c r="Z761" s="253"/>
      <c r="AA761" s="253"/>
      <c r="AB761" s="253"/>
      <c r="AC761" s="253" t="s">
        <v>320</v>
      </c>
      <c r="AD761" s="253"/>
      <c r="AE761" s="253"/>
      <c r="AF761" s="253"/>
      <c r="AG761" s="253"/>
      <c r="AH761" s="253"/>
      <c r="AI761" s="253"/>
      <c r="AJ761" s="253"/>
      <c r="AK761" s="253"/>
      <c r="AL761" s="253"/>
      <c r="AM761" s="253"/>
      <c r="AN761" s="253"/>
      <c r="AO761" s="253"/>
      <c r="AP761" s="253"/>
      <c r="AQ761" s="253"/>
      <c r="AR761" s="253"/>
      <c r="AS761" s="253"/>
      <c r="AT761" s="253"/>
      <c r="AU761" s="253"/>
      <c r="AV761" s="253"/>
      <c r="AW761" s="253"/>
      <c r="AX761" s="253"/>
      <c r="AY761" s="253"/>
      <c r="AZ761" s="253"/>
      <c r="BA761" s="253"/>
      <c r="BB761" s="253"/>
      <c r="BC761" s="253"/>
      <c r="BD761" s="253"/>
      <c r="BE761" s="253"/>
      <c r="BF761" s="253"/>
      <c r="BG761" s="253"/>
      <c r="BH761" s="253"/>
      <c r="BI761" s="253"/>
      <c r="BJ761" s="253"/>
      <c r="BK761" s="253"/>
      <c r="BL761" s="253"/>
      <c r="BM761" s="253"/>
      <c r="BN761" s="253"/>
      <c r="BO761" s="253"/>
      <c r="BP761" s="253"/>
      <c r="BQ761" s="253"/>
      <c r="BR761" s="253"/>
      <c r="BS761" s="253"/>
      <c r="BT761" s="253"/>
      <c r="BU761" s="253"/>
      <c r="BV761" s="253"/>
      <c r="BW761" s="253"/>
      <c r="BX761" s="253"/>
      <c r="BY761" s="253"/>
      <c r="BZ761" s="253"/>
      <c r="CA761" s="253"/>
      <c r="CB761" s="253"/>
      <c r="CC761" s="253"/>
      <c r="CD761" s="253"/>
      <c r="CE761" s="253"/>
      <c r="CF761" s="253"/>
      <c r="CG761" s="253"/>
      <c r="CH761" s="253"/>
      <c r="CI761" s="253"/>
      <c r="CJ761" s="253"/>
      <c r="CK761" s="253"/>
      <c r="CL761" s="253"/>
      <c r="CM761" s="253"/>
      <c r="CN761" s="253"/>
      <c r="CO761" s="253"/>
      <c r="CP761" s="253"/>
      <c r="CQ761" s="253"/>
      <c r="CR761" s="253"/>
      <c r="CS761" s="253"/>
      <c r="CT761" s="253"/>
      <c r="CU761" s="253"/>
      <c r="CV761" s="253"/>
      <c r="CW761" s="253"/>
      <c r="CX761" s="253"/>
      <c r="CY761" s="253"/>
      <c r="CZ761" s="253"/>
      <c r="DA761" s="253"/>
      <c r="DB761" s="253"/>
      <c r="DC761" s="253"/>
      <c r="DD761" s="253"/>
      <c r="DE761" s="253"/>
      <c r="DF761" s="253"/>
      <c r="DG761" s="253"/>
      <c r="DH761" s="253"/>
      <c r="DI761" s="253"/>
      <c r="DJ761" s="253"/>
      <c r="DK761" s="253"/>
      <c r="DL761" s="253"/>
      <c r="DM761" s="253"/>
      <c r="DN761" s="253"/>
      <c r="DO761" s="253"/>
      <c r="DP761" s="253"/>
      <c r="DQ761" s="253"/>
      <c r="DR761" s="253"/>
      <c r="DS761" s="253"/>
      <c r="DT761" s="253"/>
      <c r="DU761" s="253"/>
      <c r="DV761" s="253"/>
      <c r="DW761" s="253"/>
      <c r="DX761" s="253"/>
      <c r="DY761" s="253"/>
      <c r="DZ761" s="253"/>
      <c r="EA761" s="253"/>
      <c r="EB761" s="253"/>
      <c r="EC761" s="253"/>
      <c r="ED761" s="253"/>
      <c r="EE761" s="253"/>
      <c r="EF761" s="253"/>
      <c r="EG761" s="253"/>
      <c r="EH761" s="253"/>
      <c r="EI761" s="253"/>
      <c r="EJ761" s="253"/>
      <c r="EK761" s="253"/>
      <c r="EL761" s="253"/>
      <c r="EM761" s="253"/>
      <c r="EN761" s="253"/>
      <c r="EO761" s="253"/>
      <c r="EP761" s="253"/>
      <c r="EQ761" s="253"/>
      <c r="ER761" s="253"/>
      <c r="ES761" s="253"/>
      <c r="ET761" s="253"/>
      <c r="EU761" s="253"/>
      <c r="EV761" s="253"/>
      <c r="EW761" s="253"/>
      <c r="EX761" s="253"/>
      <c r="EY761" s="253"/>
      <c r="EZ761" s="253"/>
      <c r="FA761" s="253"/>
      <c r="FB761" s="253"/>
      <c r="FC761" s="253"/>
      <c r="FD761" s="253"/>
      <c r="FE761" s="253"/>
      <c r="FF761" s="253"/>
      <c r="FG761" s="253"/>
      <c r="FH761" s="253"/>
      <c r="FI761" s="253"/>
      <c r="FJ761" s="253"/>
      <c r="FK761" s="253"/>
      <c r="FL761" s="253"/>
      <c r="FM761" s="253"/>
      <c r="FN761" s="253"/>
      <c r="FO761" s="253"/>
      <c r="FP761" s="253"/>
      <c r="FQ761" s="253"/>
      <c r="FR761" s="253"/>
      <c r="FS761" s="253"/>
      <c r="FT761" s="253"/>
      <c r="FU761" s="253"/>
      <c r="FV761" s="253"/>
      <c r="FW761" s="253"/>
      <c r="FX761" s="253"/>
      <c r="FY761" s="253"/>
      <c r="FZ761" s="253"/>
      <c r="GA761" s="253"/>
      <c r="GB761" s="253"/>
      <c r="GC761" s="253"/>
      <c r="GD761" s="253"/>
      <c r="GE761" s="253"/>
      <c r="GF761" s="253"/>
      <c r="GG761" s="253"/>
      <c r="GH761" s="253"/>
      <c r="GI761" s="253"/>
      <c r="GJ761" s="253"/>
      <c r="GK761" s="253"/>
      <c r="GL761" s="253"/>
      <c r="GM761" s="253"/>
      <c r="GN761" s="253"/>
      <c r="GO761" s="253"/>
      <c r="GP761" s="253"/>
      <c r="GQ761" s="253"/>
      <c r="GR761" s="253"/>
      <c r="GS761" s="253"/>
      <c r="GT761" s="253"/>
      <c r="GU761" s="253"/>
      <c r="GV761" s="253"/>
      <c r="GW761" s="253"/>
      <c r="GX761" s="253"/>
      <c r="GY761" s="253"/>
      <c r="GZ761" s="253"/>
      <c r="HA761" s="253"/>
      <c r="HB761" s="253"/>
      <c r="HC761" s="253"/>
      <c r="HD761" s="253"/>
      <c r="HE761" s="253"/>
      <c r="HF761" s="253"/>
    </row>
    <row r="762" spans="1:214" s="312" customFormat="1" ht="15" customHeight="1" x14ac:dyDescent="0.25">
      <c r="A762" s="252"/>
      <c r="B762" s="253"/>
      <c r="C762" s="253"/>
      <c r="D762" s="253"/>
      <c r="E762" s="253"/>
      <c r="F762" s="253"/>
      <c r="G762" s="253"/>
      <c r="H762" s="253"/>
      <c r="I762" s="253"/>
      <c r="J762" s="253"/>
      <c r="K762" s="253"/>
      <c r="L762" s="253"/>
      <c r="M762" s="253"/>
      <c r="N762" s="253"/>
      <c r="O762" s="253"/>
      <c r="P762" s="253"/>
      <c r="Q762" s="253"/>
      <c r="R762" s="253"/>
      <c r="S762" s="253"/>
      <c r="T762" s="253"/>
      <c r="U762" s="253" t="s">
        <v>952</v>
      </c>
      <c r="V762" s="253"/>
      <c r="W762" s="253"/>
      <c r="X762" s="253"/>
      <c r="Y762" s="253"/>
      <c r="Z762" s="253"/>
      <c r="AA762" s="253"/>
      <c r="AB762" s="253"/>
      <c r="AC762" s="253" t="s">
        <v>357</v>
      </c>
      <c r="AD762" s="253"/>
      <c r="AE762" s="253"/>
      <c r="AF762" s="253"/>
      <c r="AG762" s="253"/>
      <c r="AH762" s="253"/>
      <c r="AI762" s="253"/>
      <c r="AJ762" s="253"/>
      <c r="AK762" s="253"/>
      <c r="AL762" s="253"/>
      <c r="AM762" s="253"/>
      <c r="AN762" s="253"/>
      <c r="AO762" s="253"/>
      <c r="AP762" s="253"/>
      <c r="AQ762" s="253"/>
      <c r="AR762" s="253"/>
      <c r="AS762" s="253"/>
      <c r="AT762" s="253"/>
      <c r="AU762" s="253"/>
      <c r="AV762" s="253"/>
      <c r="AW762" s="253"/>
      <c r="AX762" s="253"/>
      <c r="AY762" s="253"/>
      <c r="AZ762" s="253"/>
      <c r="BA762" s="253"/>
      <c r="BB762" s="253"/>
      <c r="BC762" s="253"/>
      <c r="BD762" s="253"/>
      <c r="BE762" s="253"/>
      <c r="BF762" s="253"/>
      <c r="BG762" s="253"/>
      <c r="BH762" s="253"/>
      <c r="BI762" s="253"/>
      <c r="BJ762" s="253"/>
      <c r="BK762" s="253"/>
      <c r="BL762" s="253"/>
      <c r="BM762" s="253"/>
      <c r="BN762" s="253"/>
      <c r="BO762" s="253"/>
      <c r="BP762" s="253"/>
      <c r="BQ762" s="253"/>
      <c r="BR762" s="253"/>
      <c r="BS762" s="253"/>
      <c r="BT762" s="253"/>
      <c r="BU762" s="253"/>
      <c r="BV762" s="253"/>
      <c r="BW762" s="253"/>
      <c r="BX762" s="253"/>
      <c r="BY762" s="253"/>
      <c r="BZ762" s="253"/>
      <c r="CA762" s="253"/>
      <c r="CB762" s="253"/>
      <c r="CC762" s="253"/>
      <c r="CD762" s="253"/>
      <c r="CE762" s="253"/>
      <c r="CF762" s="253"/>
      <c r="CG762" s="253"/>
      <c r="CH762" s="253"/>
      <c r="CI762" s="253"/>
      <c r="CJ762" s="253"/>
      <c r="CK762" s="253"/>
      <c r="CL762" s="253"/>
      <c r="CM762" s="253"/>
      <c r="CN762" s="253"/>
      <c r="CO762" s="253"/>
      <c r="CP762" s="253"/>
      <c r="CQ762" s="253"/>
      <c r="CR762" s="253"/>
      <c r="CS762" s="253"/>
      <c r="CT762" s="253"/>
      <c r="CU762" s="253"/>
      <c r="CV762" s="253"/>
      <c r="CW762" s="253"/>
      <c r="CX762" s="253"/>
      <c r="CY762" s="253"/>
      <c r="CZ762" s="253"/>
      <c r="DA762" s="253"/>
      <c r="DB762" s="253"/>
      <c r="DC762" s="253"/>
      <c r="DD762" s="253"/>
      <c r="DE762" s="253"/>
      <c r="DF762" s="253"/>
      <c r="DG762" s="253"/>
      <c r="DH762" s="253"/>
      <c r="DI762" s="253"/>
      <c r="DJ762" s="253"/>
      <c r="DK762" s="253"/>
      <c r="DL762" s="253"/>
      <c r="DM762" s="253"/>
      <c r="DN762" s="253"/>
      <c r="DO762" s="253"/>
      <c r="DP762" s="253"/>
      <c r="DQ762" s="253"/>
      <c r="DR762" s="253"/>
      <c r="DS762" s="253"/>
      <c r="DT762" s="253"/>
      <c r="DU762" s="253"/>
      <c r="DV762" s="253"/>
      <c r="DW762" s="253"/>
      <c r="DX762" s="253"/>
      <c r="DY762" s="253"/>
      <c r="DZ762" s="253"/>
      <c r="EA762" s="253"/>
      <c r="EB762" s="253"/>
      <c r="EC762" s="253"/>
      <c r="ED762" s="253"/>
      <c r="EE762" s="253"/>
      <c r="EF762" s="253"/>
      <c r="EG762" s="253"/>
      <c r="EH762" s="253"/>
      <c r="EI762" s="253"/>
      <c r="EJ762" s="253"/>
      <c r="EK762" s="253"/>
      <c r="EL762" s="253"/>
      <c r="EM762" s="253"/>
      <c r="EN762" s="253"/>
      <c r="EO762" s="253"/>
      <c r="EP762" s="253"/>
      <c r="EQ762" s="253"/>
      <c r="ER762" s="253"/>
      <c r="ES762" s="253"/>
      <c r="ET762" s="253"/>
      <c r="EU762" s="253"/>
      <c r="EV762" s="253"/>
      <c r="EW762" s="253"/>
      <c r="EX762" s="253"/>
      <c r="EY762" s="253"/>
      <c r="EZ762" s="253"/>
      <c r="FA762" s="253"/>
      <c r="FB762" s="253"/>
      <c r="FC762" s="253"/>
      <c r="FD762" s="253"/>
      <c r="FE762" s="253"/>
      <c r="FF762" s="253"/>
      <c r="FG762" s="253"/>
      <c r="FH762" s="253"/>
      <c r="FI762" s="253"/>
      <c r="FJ762" s="253"/>
      <c r="FK762" s="253"/>
      <c r="FL762" s="253"/>
      <c r="FM762" s="253"/>
      <c r="FN762" s="253"/>
      <c r="FO762" s="253"/>
      <c r="FP762" s="253"/>
      <c r="FQ762" s="253"/>
      <c r="FR762" s="253"/>
      <c r="FS762" s="253"/>
      <c r="FT762" s="253"/>
      <c r="FU762" s="253"/>
      <c r="FV762" s="253"/>
      <c r="FW762" s="253"/>
      <c r="FX762" s="253"/>
      <c r="FY762" s="253"/>
      <c r="FZ762" s="253"/>
      <c r="GA762" s="253"/>
      <c r="GB762" s="253"/>
      <c r="GC762" s="253"/>
      <c r="GD762" s="253"/>
      <c r="GE762" s="253"/>
      <c r="GF762" s="253"/>
      <c r="GG762" s="253"/>
      <c r="GH762" s="253"/>
      <c r="GI762" s="253"/>
      <c r="GJ762" s="253"/>
      <c r="GK762" s="253"/>
      <c r="GL762" s="253"/>
      <c r="GM762" s="253"/>
      <c r="GN762" s="253"/>
      <c r="GO762" s="253"/>
      <c r="GP762" s="253"/>
      <c r="GQ762" s="253"/>
      <c r="GR762" s="253"/>
      <c r="GS762" s="253"/>
      <c r="GT762" s="253"/>
      <c r="GU762" s="253"/>
      <c r="GV762" s="253"/>
      <c r="GW762" s="253"/>
      <c r="GX762" s="253"/>
      <c r="GY762" s="253"/>
      <c r="GZ762" s="253"/>
      <c r="HA762" s="253"/>
      <c r="HB762" s="253"/>
      <c r="HC762" s="253"/>
      <c r="HD762" s="253"/>
      <c r="HE762" s="253"/>
      <c r="HF762" s="253"/>
    </row>
    <row r="763" spans="1:214" s="312" customFormat="1" ht="15" customHeight="1" x14ac:dyDescent="0.25">
      <c r="A763" s="252"/>
      <c r="B763" s="253"/>
      <c r="C763" s="253"/>
      <c r="D763" s="253"/>
      <c r="E763" s="253"/>
      <c r="F763" s="253"/>
      <c r="G763" s="253"/>
      <c r="H763" s="253"/>
      <c r="I763" s="253"/>
      <c r="J763" s="253"/>
      <c r="K763" s="253"/>
      <c r="L763" s="253"/>
      <c r="M763" s="253"/>
      <c r="N763" s="253"/>
      <c r="O763" s="253"/>
      <c r="P763" s="253"/>
      <c r="Q763" s="253"/>
      <c r="R763" s="253"/>
      <c r="S763" s="253"/>
      <c r="T763" s="253"/>
      <c r="U763" s="253" t="s">
        <v>953</v>
      </c>
      <c r="V763" s="253"/>
      <c r="W763" s="253"/>
      <c r="X763" s="253"/>
      <c r="Y763" s="253"/>
      <c r="Z763" s="253"/>
      <c r="AA763" s="253"/>
      <c r="AB763" s="253"/>
      <c r="AC763" s="253" t="s">
        <v>320</v>
      </c>
      <c r="AD763" s="253"/>
      <c r="AE763" s="253"/>
      <c r="AF763" s="253"/>
      <c r="AG763" s="253"/>
      <c r="AH763" s="253"/>
      <c r="AI763" s="253"/>
      <c r="AJ763" s="253"/>
      <c r="AK763" s="253"/>
      <c r="AL763" s="253"/>
      <c r="AM763" s="253"/>
      <c r="AN763" s="253"/>
      <c r="AO763" s="253"/>
      <c r="AP763" s="253"/>
      <c r="AQ763" s="253"/>
      <c r="AR763" s="253"/>
      <c r="AS763" s="253"/>
      <c r="AT763" s="253"/>
      <c r="AU763" s="253"/>
      <c r="AV763" s="253"/>
      <c r="AW763" s="253"/>
      <c r="AX763" s="253"/>
      <c r="AY763" s="253"/>
      <c r="AZ763" s="253"/>
      <c r="BA763" s="253"/>
      <c r="BB763" s="253"/>
      <c r="BC763" s="253"/>
      <c r="BD763" s="253"/>
      <c r="BE763" s="253"/>
      <c r="BF763" s="253"/>
      <c r="BG763" s="253"/>
      <c r="BH763" s="253"/>
      <c r="BI763" s="253"/>
      <c r="BJ763" s="253"/>
      <c r="BK763" s="253"/>
      <c r="BL763" s="253"/>
      <c r="BM763" s="253"/>
      <c r="BN763" s="253"/>
      <c r="BO763" s="253"/>
      <c r="BP763" s="253"/>
      <c r="BQ763" s="253"/>
      <c r="BR763" s="253"/>
      <c r="BS763" s="253"/>
      <c r="BT763" s="253"/>
      <c r="BU763" s="253"/>
      <c r="BV763" s="253"/>
      <c r="BW763" s="253"/>
      <c r="BX763" s="253"/>
      <c r="BY763" s="253"/>
      <c r="BZ763" s="253"/>
      <c r="CA763" s="253"/>
      <c r="CB763" s="253"/>
      <c r="CC763" s="253"/>
      <c r="CD763" s="253"/>
      <c r="CE763" s="253"/>
      <c r="CF763" s="253"/>
      <c r="CG763" s="253"/>
      <c r="CH763" s="253"/>
      <c r="CI763" s="253"/>
      <c r="CJ763" s="253"/>
      <c r="CK763" s="253"/>
      <c r="CL763" s="253"/>
      <c r="CM763" s="253"/>
      <c r="CN763" s="253"/>
      <c r="CO763" s="253"/>
      <c r="CP763" s="253"/>
      <c r="CQ763" s="253"/>
      <c r="CR763" s="253"/>
      <c r="CS763" s="253"/>
      <c r="CT763" s="253"/>
      <c r="CU763" s="253"/>
      <c r="CV763" s="253"/>
      <c r="CW763" s="253"/>
      <c r="CX763" s="253"/>
      <c r="CY763" s="253"/>
      <c r="CZ763" s="253"/>
      <c r="DA763" s="253"/>
      <c r="DB763" s="253"/>
      <c r="DC763" s="253"/>
      <c r="DD763" s="253"/>
      <c r="DE763" s="253"/>
      <c r="DF763" s="253"/>
      <c r="DG763" s="253"/>
      <c r="DH763" s="253"/>
      <c r="DI763" s="253"/>
      <c r="DJ763" s="253"/>
      <c r="DK763" s="253"/>
      <c r="DL763" s="253"/>
      <c r="DM763" s="253"/>
      <c r="DN763" s="253"/>
      <c r="DO763" s="253"/>
      <c r="DP763" s="253"/>
      <c r="DQ763" s="253"/>
      <c r="DR763" s="253"/>
      <c r="DS763" s="253"/>
      <c r="DT763" s="253"/>
      <c r="DU763" s="253"/>
      <c r="DV763" s="253"/>
      <c r="DW763" s="253"/>
      <c r="DX763" s="253"/>
      <c r="DY763" s="253"/>
      <c r="DZ763" s="253"/>
      <c r="EA763" s="253"/>
      <c r="EB763" s="253"/>
      <c r="EC763" s="253"/>
      <c r="ED763" s="253"/>
      <c r="EE763" s="253"/>
      <c r="EF763" s="253"/>
      <c r="EG763" s="253"/>
      <c r="EH763" s="253"/>
      <c r="EI763" s="253"/>
      <c r="EJ763" s="253"/>
      <c r="EK763" s="253"/>
      <c r="EL763" s="253"/>
      <c r="EM763" s="253"/>
      <c r="EN763" s="253"/>
      <c r="EO763" s="253"/>
      <c r="EP763" s="253"/>
      <c r="EQ763" s="253"/>
      <c r="ER763" s="253"/>
      <c r="ES763" s="253"/>
      <c r="ET763" s="253"/>
      <c r="EU763" s="253"/>
      <c r="EV763" s="253"/>
      <c r="EW763" s="253"/>
      <c r="EX763" s="253"/>
      <c r="EY763" s="253"/>
      <c r="EZ763" s="253"/>
      <c r="FA763" s="253"/>
      <c r="FB763" s="253"/>
      <c r="FC763" s="253"/>
      <c r="FD763" s="253"/>
      <c r="FE763" s="253"/>
      <c r="FF763" s="253"/>
      <c r="FG763" s="253"/>
      <c r="FH763" s="253"/>
      <c r="FI763" s="253"/>
      <c r="FJ763" s="253"/>
      <c r="FK763" s="253"/>
      <c r="FL763" s="253"/>
      <c r="FM763" s="253"/>
      <c r="FN763" s="253"/>
      <c r="FO763" s="253"/>
      <c r="FP763" s="253"/>
      <c r="FQ763" s="253"/>
      <c r="FR763" s="253"/>
      <c r="FS763" s="253"/>
      <c r="FT763" s="253"/>
      <c r="FU763" s="253"/>
      <c r="FV763" s="253"/>
      <c r="FW763" s="253"/>
      <c r="FX763" s="253"/>
      <c r="FY763" s="253"/>
      <c r="FZ763" s="253"/>
      <c r="GA763" s="253"/>
      <c r="GB763" s="253"/>
      <c r="GC763" s="253"/>
      <c r="GD763" s="253"/>
      <c r="GE763" s="253"/>
      <c r="GF763" s="253"/>
      <c r="GG763" s="253"/>
      <c r="GH763" s="253"/>
      <c r="GI763" s="253"/>
      <c r="GJ763" s="253"/>
      <c r="GK763" s="253"/>
      <c r="GL763" s="253"/>
      <c r="GM763" s="253"/>
      <c r="GN763" s="253"/>
      <c r="GO763" s="253"/>
      <c r="GP763" s="253"/>
      <c r="GQ763" s="253"/>
      <c r="GR763" s="253"/>
      <c r="GS763" s="253"/>
      <c r="GT763" s="253"/>
      <c r="GU763" s="253"/>
      <c r="GV763" s="253"/>
      <c r="GW763" s="253"/>
      <c r="GX763" s="253"/>
      <c r="GY763" s="253"/>
      <c r="GZ763" s="253"/>
      <c r="HA763" s="253"/>
      <c r="HB763" s="253"/>
      <c r="HC763" s="253"/>
      <c r="HD763" s="253"/>
      <c r="HE763" s="253"/>
      <c r="HF763" s="253"/>
    </row>
    <row r="764" spans="1:214" s="312" customFormat="1" ht="15" customHeight="1" x14ac:dyDescent="0.25">
      <c r="A764" s="252"/>
      <c r="B764" s="253"/>
      <c r="C764" s="253"/>
      <c r="D764" s="253"/>
      <c r="E764" s="253"/>
      <c r="F764" s="253"/>
      <c r="G764" s="253"/>
      <c r="H764" s="253"/>
      <c r="I764" s="253"/>
      <c r="J764" s="253"/>
      <c r="K764" s="253"/>
      <c r="L764" s="253"/>
      <c r="M764" s="253"/>
      <c r="N764" s="253"/>
      <c r="O764" s="253"/>
      <c r="P764" s="253"/>
      <c r="Q764" s="253"/>
      <c r="R764" s="253"/>
      <c r="S764" s="253"/>
      <c r="T764" s="253"/>
      <c r="U764" s="253" t="s">
        <v>954</v>
      </c>
      <c r="V764" s="253"/>
      <c r="W764" s="253"/>
      <c r="X764" s="253"/>
      <c r="Y764" s="253"/>
      <c r="Z764" s="253"/>
      <c r="AA764" s="253"/>
      <c r="AB764" s="253"/>
      <c r="AC764" s="253" t="s">
        <v>316</v>
      </c>
      <c r="AD764" s="253"/>
      <c r="AE764" s="253"/>
      <c r="AF764" s="253"/>
      <c r="AG764" s="253"/>
      <c r="AH764" s="253"/>
      <c r="AI764" s="253"/>
      <c r="AJ764" s="253"/>
      <c r="AK764" s="253"/>
      <c r="AL764" s="253"/>
      <c r="AM764" s="253"/>
      <c r="AN764" s="253"/>
      <c r="AO764" s="253"/>
      <c r="AP764" s="253"/>
      <c r="AQ764" s="253"/>
      <c r="AR764" s="253"/>
      <c r="AS764" s="253"/>
      <c r="AT764" s="253"/>
      <c r="AU764" s="253"/>
      <c r="AV764" s="253"/>
      <c r="AW764" s="253"/>
      <c r="AX764" s="253"/>
      <c r="AY764" s="253"/>
      <c r="AZ764" s="253"/>
      <c r="BA764" s="253"/>
      <c r="BB764" s="253"/>
      <c r="BC764" s="253"/>
      <c r="BD764" s="253"/>
      <c r="BE764" s="253"/>
      <c r="BF764" s="253"/>
      <c r="BG764" s="253"/>
      <c r="BH764" s="253"/>
      <c r="BI764" s="253"/>
      <c r="BJ764" s="253"/>
      <c r="BK764" s="253"/>
      <c r="BL764" s="253"/>
      <c r="BM764" s="253"/>
      <c r="BN764" s="253"/>
      <c r="BO764" s="253"/>
      <c r="BP764" s="253"/>
      <c r="BQ764" s="253"/>
      <c r="BR764" s="253"/>
      <c r="BS764" s="253"/>
      <c r="BT764" s="253"/>
      <c r="BU764" s="253"/>
      <c r="BV764" s="253"/>
      <c r="BW764" s="253"/>
      <c r="BX764" s="253"/>
      <c r="BY764" s="253"/>
      <c r="BZ764" s="253"/>
      <c r="CA764" s="253"/>
      <c r="CB764" s="253"/>
      <c r="CC764" s="253"/>
      <c r="CD764" s="253"/>
      <c r="CE764" s="253"/>
      <c r="CF764" s="253"/>
      <c r="CG764" s="253"/>
      <c r="CH764" s="253"/>
      <c r="CI764" s="253"/>
      <c r="CJ764" s="253"/>
      <c r="CK764" s="253"/>
      <c r="CL764" s="253"/>
      <c r="CM764" s="253"/>
      <c r="CN764" s="253"/>
      <c r="CO764" s="253"/>
      <c r="CP764" s="253"/>
      <c r="CQ764" s="253"/>
      <c r="CR764" s="253"/>
      <c r="CS764" s="253"/>
      <c r="CT764" s="253"/>
      <c r="CU764" s="253"/>
      <c r="CV764" s="253"/>
      <c r="CW764" s="253"/>
      <c r="CX764" s="253"/>
      <c r="CY764" s="253"/>
      <c r="CZ764" s="253"/>
      <c r="DA764" s="253"/>
      <c r="DB764" s="253"/>
      <c r="DC764" s="253"/>
      <c r="DD764" s="253"/>
      <c r="DE764" s="253"/>
      <c r="DF764" s="253"/>
      <c r="DG764" s="253"/>
      <c r="DH764" s="253"/>
      <c r="DI764" s="253"/>
      <c r="DJ764" s="253"/>
      <c r="DK764" s="253"/>
      <c r="DL764" s="253"/>
      <c r="DM764" s="253"/>
      <c r="DN764" s="253"/>
      <c r="DO764" s="253"/>
      <c r="DP764" s="253"/>
      <c r="DQ764" s="253"/>
      <c r="DR764" s="253"/>
      <c r="DS764" s="253"/>
      <c r="DT764" s="253"/>
      <c r="DU764" s="253"/>
      <c r="DV764" s="253"/>
      <c r="DW764" s="253"/>
      <c r="DX764" s="253"/>
      <c r="DY764" s="253"/>
      <c r="DZ764" s="253"/>
      <c r="EA764" s="253"/>
      <c r="EB764" s="253"/>
      <c r="EC764" s="253"/>
      <c r="ED764" s="253"/>
      <c r="EE764" s="253"/>
      <c r="EF764" s="253"/>
      <c r="EG764" s="253"/>
      <c r="EH764" s="253"/>
      <c r="EI764" s="253"/>
      <c r="EJ764" s="253"/>
      <c r="EK764" s="253"/>
      <c r="EL764" s="253"/>
      <c r="EM764" s="253"/>
      <c r="EN764" s="253"/>
      <c r="EO764" s="253"/>
      <c r="EP764" s="253"/>
      <c r="EQ764" s="253"/>
      <c r="ER764" s="253"/>
      <c r="ES764" s="253"/>
      <c r="ET764" s="253"/>
      <c r="EU764" s="253"/>
      <c r="EV764" s="253"/>
      <c r="EW764" s="253"/>
      <c r="EX764" s="253"/>
      <c r="EY764" s="253"/>
      <c r="EZ764" s="253"/>
      <c r="FA764" s="253"/>
      <c r="FB764" s="253"/>
      <c r="FC764" s="253"/>
      <c r="FD764" s="253"/>
      <c r="FE764" s="253"/>
      <c r="FF764" s="253"/>
      <c r="FG764" s="253"/>
      <c r="FH764" s="253"/>
      <c r="FI764" s="253"/>
      <c r="FJ764" s="253"/>
      <c r="FK764" s="253"/>
      <c r="FL764" s="253"/>
      <c r="FM764" s="253"/>
      <c r="FN764" s="253"/>
      <c r="FO764" s="253"/>
      <c r="FP764" s="253"/>
      <c r="FQ764" s="253"/>
      <c r="FR764" s="253"/>
      <c r="FS764" s="253"/>
      <c r="FT764" s="253"/>
      <c r="FU764" s="253"/>
      <c r="FV764" s="253"/>
      <c r="FW764" s="253"/>
      <c r="FX764" s="253"/>
      <c r="FY764" s="253"/>
      <c r="FZ764" s="253"/>
      <c r="GA764" s="253"/>
      <c r="GB764" s="253"/>
      <c r="GC764" s="253"/>
      <c r="GD764" s="253"/>
      <c r="GE764" s="253"/>
      <c r="GF764" s="253"/>
      <c r="GG764" s="253"/>
      <c r="GH764" s="253"/>
      <c r="GI764" s="253"/>
      <c r="GJ764" s="253"/>
      <c r="GK764" s="253"/>
      <c r="GL764" s="253"/>
      <c r="GM764" s="253"/>
      <c r="GN764" s="253"/>
      <c r="GO764" s="253"/>
      <c r="GP764" s="253"/>
      <c r="GQ764" s="253"/>
      <c r="GR764" s="253"/>
      <c r="GS764" s="253"/>
      <c r="GT764" s="253"/>
      <c r="GU764" s="253"/>
      <c r="GV764" s="253"/>
      <c r="GW764" s="253"/>
      <c r="GX764" s="253"/>
      <c r="GY764" s="253"/>
      <c r="GZ764" s="253"/>
      <c r="HA764" s="253"/>
      <c r="HB764" s="253"/>
      <c r="HC764" s="253"/>
      <c r="HD764" s="253"/>
      <c r="HE764" s="253"/>
      <c r="HF764" s="253"/>
    </row>
    <row r="765" spans="1:214" s="312" customFormat="1" ht="15" customHeight="1" x14ac:dyDescent="0.25">
      <c r="A765" s="252"/>
      <c r="B765" s="253"/>
      <c r="C765" s="253"/>
      <c r="D765" s="253"/>
      <c r="E765" s="253"/>
      <c r="F765" s="253"/>
      <c r="G765" s="253"/>
      <c r="H765" s="253"/>
      <c r="I765" s="253"/>
      <c r="J765" s="253"/>
      <c r="K765" s="253"/>
      <c r="L765" s="253"/>
      <c r="M765" s="253"/>
      <c r="N765" s="253"/>
      <c r="O765" s="253"/>
      <c r="P765" s="253"/>
      <c r="Q765" s="253"/>
      <c r="R765" s="253"/>
      <c r="S765" s="253"/>
      <c r="T765" s="253"/>
      <c r="U765" s="253" t="s">
        <v>955</v>
      </c>
      <c r="V765" s="253"/>
      <c r="W765" s="253"/>
      <c r="X765" s="253"/>
      <c r="Y765" s="253"/>
      <c r="Z765" s="253"/>
      <c r="AA765" s="253"/>
      <c r="AB765" s="253"/>
      <c r="AC765" s="253" t="s">
        <v>393</v>
      </c>
      <c r="AD765" s="253"/>
      <c r="AE765" s="253"/>
      <c r="AF765" s="253"/>
      <c r="AG765" s="253"/>
      <c r="AH765" s="253"/>
      <c r="AI765" s="253"/>
      <c r="AJ765" s="253"/>
      <c r="AK765" s="253"/>
      <c r="AL765" s="253"/>
      <c r="AM765" s="253"/>
      <c r="AN765" s="253"/>
      <c r="AO765" s="253"/>
      <c r="AP765" s="253"/>
      <c r="AQ765" s="253"/>
      <c r="AR765" s="253"/>
      <c r="AS765" s="253"/>
      <c r="AT765" s="253"/>
      <c r="AU765" s="253"/>
      <c r="AV765" s="253"/>
      <c r="AW765" s="253"/>
      <c r="AX765" s="253"/>
      <c r="AY765" s="253"/>
      <c r="AZ765" s="253"/>
      <c r="BA765" s="253"/>
      <c r="BB765" s="253"/>
      <c r="BC765" s="253"/>
      <c r="BD765" s="253"/>
      <c r="BE765" s="253"/>
      <c r="BF765" s="253"/>
      <c r="BG765" s="253"/>
      <c r="BH765" s="253"/>
      <c r="BI765" s="253"/>
      <c r="BJ765" s="253"/>
      <c r="BK765" s="253"/>
      <c r="BL765" s="253"/>
      <c r="BM765" s="253"/>
      <c r="BN765" s="253"/>
      <c r="BO765" s="253"/>
      <c r="BP765" s="253"/>
      <c r="BQ765" s="253"/>
      <c r="BR765" s="253"/>
      <c r="BS765" s="253"/>
      <c r="BT765" s="253"/>
      <c r="BU765" s="253"/>
      <c r="BV765" s="253"/>
      <c r="BW765" s="253"/>
      <c r="BX765" s="253"/>
      <c r="BY765" s="253"/>
      <c r="BZ765" s="253"/>
      <c r="CA765" s="253"/>
      <c r="CB765" s="253"/>
      <c r="CC765" s="253"/>
      <c r="CD765" s="253"/>
      <c r="CE765" s="253"/>
      <c r="CF765" s="253"/>
      <c r="CG765" s="253"/>
      <c r="CH765" s="253"/>
      <c r="CI765" s="253"/>
      <c r="CJ765" s="253"/>
      <c r="CK765" s="253"/>
      <c r="CL765" s="253"/>
      <c r="CM765" s="253"/>
      <c r="CN765" s="253"/>
      <c r="CO765" s="253"/>
      <c r="CP765" s="253"/>
      <c r="CQ765" s="253"/>
      <c r="CR765" s="253"/>
      <c r="CS765" s="253"/>
      <c r="CT765" s="253"/>
      <c r="CU765" s="253"/>
      <c r="CV765" s="253"/>
      <c r="CW765" s="253"/>
      <c r="CX765" s="253"/>
      <c r="CY765" s="253"/>
      <c r="CZ765" s="253"/>
      <c r="DA765" s="253"/>
      <c r="DB765" s="253"/>
      <c r="DC765" s="253"/>
      <c r="DD765" s="253"/>
      <c r="DE765" s="253"/>
      <c r="DF765" s="253"/>
      <c r="DG765" s="253"/>
      <c r="DH765" s="253"/>
      <c r="DI765" s="253"/>
      <c r="DJ765" s="253"/>
      <c r="DK765" s="253"/>
      <c r="DL765" s="253"/>
      <c r="DM765" s="253"/>
      <c r="DN765" s="253"/>
      <c r="DO765" s="253"/>
      <c r="DP765" s="253"/>
      <c r="DQ765" s="253"/>
      <c r="DR765" s="253"/>
      <c r="DS765" s="253"/>
      <c r="DT765" s="253"/>
      <c r="DU765" s="253"/>
      <c r="DV765" s="253"/>
      <c r="DW765" s="253"/>
      <c r="DX765" s="253"/>
      <c r="DY765" s="253"/>
      <c r="DZ765" s="253"/>
      <c r="EA765" s="253"/>
      <c r="EB765" s="253"/>
      <c r="EC765" s="253"/>
      <c r="ED765" s="253"/>
      <c r="EE765" s="253"/>
      <c r="EF765" s="253"/>
      <c r="EG765" s="253"/>
      <c r="EH765" s="253"/>
      <c r="EI765" s="253"/>
      <c r="EJ765" s="253"/>
      <c r="EK765" s="253"/>
      <c r="EL765" s="253"/>
      <c r="EM765" s="253"/>
      <c r="EN765" s="253"/>
      <c r="EO765" s="253"/>
      <c r="EP765" s="253"/>
      <c r="EQ765" s="253"/>
      <c r="ER765" s="253"/>
      <c r="ES765" s="253"/>
      <c r="ET765" s="253"/>
      <c r="EU765" s="253"/>
      <c r="EV765" s="253"/>
      <c r="EW765" s="253"/>
      <c r="EX765" s="253"/>
      <c r="EY765" s="253"/>
      <c r="EZ765" s="253"/>
      <c r="FA765" s="253"/>
      <c r="FB765" s="253"/>
      <c r="FC765" s="253"/>
      <c r="FD765" s="253"/>
      <c r="FE765" s="253"/>
      <c r="FF765" s="253"/>
      <c r="FG765" s="253"/>
      <c r="FH765" s="253"/>
      <c r="FI765" s="253"/>
      <c r="FJ765" s="253"/>
      <c r="FK765" s="253"/>
      <c r="FL765" s="253"/>
      <c r="FM765" s="253"/>
      <c r="FN765" s="253"/>
      <c r="FO765" s="253"/>
      <c r="FP765" s="253"/>
      <c r="FQ765" s="253"/>
      <c r="FR765" s="253"/>
      <c r="FS765" s="253"/>
      <c r="FT765" s="253"/>
      <c r="FU765" s="253"/>
      <c r="FV765" s="253"/>
      <c r="FW765" s="253"/>
      <c r="FX765" s="253"/>
      <c r="FY765" s="253"/>
      <c r="FZ765" s="253"/>
      <c r="GA765" s="253"/>
      <c r="GB765" s="253"/>
      <c r="GC765" s="253"/>
      <c r="GD765" s="253"/>
      <c r="GE765" s="253"/>
      <c r="GF765" s="253"/>
      <c r="GG765" s="253"/>
      <c r="GH765" s="253"/>
      <c r="GI765" s="253"/>
      <c r="GJ765" s="253"/>
      <c r="GK765" s="253"/>
      <c r="GL765" s="253"/>
      <c r="GM765" s="253"/>
      <c r="GN765" s="253"/>
      <c r="GO765" s="253"/>
      <c r="GP765" s="253"/>
      <c r="GQ765" s="253"/>
      <c r="GR765" s="253"/>
      <c r="GS765" s="253"/>
      <c r="GT765" s="253"/>
      <c r="GU765" s="253"/>
      <c r="GV765" s="253"/>
      <c r="GW765" s="253"/>
      <c r="GX765" s="253"/>
      <c r="GY765" s="253"/>
      <c r="GZ765" s="253"/>
      <c r="HA765" s="253"/>
      <c r="HB765" s="253"/>
      <c r="HC765" s="253"/>
      <c r="HD765" s="253"/>
      <c r="HE765" s="253"/>
      <c r="HF765" s="253"/>
    </row>
    <row r="766" spans="1:214" s="312" customFormat="1" ht="15" customHeight="1" x14ac:dyDescent="0.25">
      <c r="A766" s="252"/>
      <c r="B766" s="253"/>
      <c r="C766" s="253"/>
      <c r="D766" s="253"/>
      <c r="E766" s="253"/>
      <c r="F766" s="253"/>
      <c r="G766" s="253"/>
      <c r="H766" s="253"/>
      <c r="I766" s="253"/>
      <c r="J766" s="253"/>
      <c r="K766" s="253"/>
      <c r="L766" s="253"/>
      <c r="M766" s="253"/>
      <c r="N766" s="253"/>
      <c r="O766" s="253"/>
      <c r="P766" s="253"/>
      <c r="Q766" s="253"/>
      <c r="R766" s="253"/>
      <c r="S766" s="253"/>
      <c r="T766" s="253"/>
      <c r="U766" s="253" t="s">
        <v>956</v>
      </c>
      <c r="V766" s="253"/>
      <c r="W766" s="253"/>
      <c r="X766" s="253"/>
      <c r="Y766" s="253"/>
      <c r="Z766" s="253"/>
      <c r="AA766" s="253"/>
      <c r="AB766" s="253"/>
      <c r="AC766" s="253" t="s">
        <v>323</v>
      </c>
      <c r="AD766" s="253"/>
      <c r="AE766" s="253"/>
      <c r="AF766" s="253"/>
      <c r="AG766" s="253"/>
      <c r="AH766" s="253"/>
      <c r="AI766" s="253"/>
      <c r="AJ766" s="253"/>
      <c r="AK766" s="253"/>
      <c r="AL766" s="253"/>
      <c r="AM766" s="253"/>
      <c r="AN766" s="253"/>
      <c r="AO766" s="253"/>
      <c r="AP766" s="253"/>
      <c r="AQ766" s="253"/>
      <c r="AR766" s="253"/>
      <c r="AS766" s="253"/>
      <c r="AT766" s="253"/>
      <c r="AU766" s="253"/>
      <c r="AV766" s="253"/>
      <c r="AW766" s="253"/>
      <c r="AX766" s="253"/>
      <c r="AY766" s="253"/>
      <c r="AZ766" s="253"/>
      <c r="BA766" s="253"/>
      <c r="BB766" s="253"/>
      <c r="BC766" s="253"/>
      <c r="BD766" s="253"/>
      <c r="BE766" s="253"/>
      <c r="BF766" s="253"/>
      <c r="BG766" s="253"/>
      <c r="BH766" s="253"/>
      <c r="BI766" s="253"/>
      <c r="BJ766" s="253"/>
      <c r="BK766" s="253"/>
      <c r="BL766" s="253"/>
      <c r="BM766" s="253"/>
      <c r="BN766" s="253"/>
      <c r="BO766" s="253"/>
      <c r="BP766" s="253"/>
      <c r="BQ766" s="253"/>
      <c r="BR766" s="253"/>
      <c r="BS766" s="253"/>
      <c r="BT766" s="253"/>
      <c r="BU766" s="253"/>
      <c r="BV766" s="253"/>
      <c r="BW766" s="253"/>
      <c r="BX766" s="253"/>
      <c r="BY766" s="253"/>
      <c r="BZ766" s="253"/>
      <c r="CA766" s="253"/>
      <c r="CB766" s="253"/>
      <c r="CC766" s="253"/>
      <c r="CD766" s="253"/>
      <c r="CE766" s="253"/>
      <c r="CF766" s="253"/>
      <c r="CG766" s="253"/>
      <c r="CH766" s="253"/>
      <c r="CI766" s="253"/>
      <c r="CJ766" s="253"/>
      <c r="CK766" s="253"/>
      <c r="CL766" s="253"/>
      <c r="CM766" s="253"/>
      <c r="CN766" s="253"/>
      <c r="CO766" s="253"/>
      <c r="CP766" s="253"/>
      <c r="CQ766" s="253"/>
      <c r="CR766" s="253"/>
      <c r="CS766" s="253"/>
      <c r="CT766" s="253"/>
      <c r="CU766" s="253"/>
      <c r="CV766" s="253"/>
      <c r="CW766" s="253"/>
      <c r="CX766" s="253"/>
      <c r="CY766" s="253"/>
      <c r="CZ766" s="253"/>
      <c r="DA766" s="253"/>
      <c r="DB766" s="253"/>
      <c r="DC766" s="253"/>
      <c r="DD766" s="253"/>
      <c r="DE766" s="253"/>
      <c r="DF766" s="253"/>
      <c r="DG766" s="253"/>
      <c r="DH766" s="253"/>
      <c r="DI766" s="253"/>
      <c r="DJ766" s="253"/>
      <c r="DK766" s="253"/>
      <c r="DL766" s="253"/>
      <c r="DM766" s="253"/>
      <c r="DN766" s="253"/>
      <c r="DO766" s="253"/>
      <c r="DP766" s="253"/>
      <c r="DQ766" s="253"/>
      <c r="DR766" s="253"/>
      <c r="DS766" s="253"/>
      <c r="DT766" s="253"/>
      <c r="DU766" s="253"/>
      <c r="DV766" s="253"/>
      <c r="DW766" s="253"/>
      <c r="DX766" s="253"/>
      <c r="DY766" s="253"/>
      <c r="DZ766" s="253"/>
      <c r="EA766" s="253"/>
      <c r="EB766" s="253"/>
      <c r="EC766" s="253"/>
      <c r="ED766" s="253"/>
      <c r="EE766" s="253"/>
      <c r="EF766" s="253"/>
      <c r="EG766" s="253"/>
      <c r="EH766" s="253"/>
      <c r="EI766" s="253"/>
      <c r="EJ766" s="253"/>
      <c r="EK766" s="253"/>
      <c r="EL766" s="253"/>
      <c r="EM766" s="253"/>
      <c r="EN766" s="253"/>
      <c r="EO766" s="253"/>
      <c r="EP766" s="253"/>
      <c r="EQ766" s="253"/>
      <c r="ER766" s="253"/>
      <c r="ES766" s="253"/>
      <c r="ET766" s="253"/>
      <c r="EU766" s="253"/>
      <c r="EV766" s="253"/>
      <c r="EW766" s="253"/>
      <c r="EX766" s="253"/>
      <c r="EY766" s="253"/>
      <c r="EZ766" s="253"/>
      <c r="FA766" s="253"/>
      <c r="FB766" s="253"/>
      <c r="FC766" s="253"/>
      <c r="FD766" s="253"/>
      <c r="FE766" s="253"/>
      <c r="FF766" s="253"/>
      <c r="FG766" s="253"/>
      <c r="FH766" s="253"/>
      <c r="FI766" s="253"/>
      <c r="FJ766" s="253"/>
      <c r="FK766" s="253"/>
      <c r="FL766" s="253"/>
      <c r="FM766" s="253"/>
      <c r="FN766" s="253"/>
      <c r="FO766" s="253"/>
      <c r="FP766" s="253"/>
      <c r="FQ766" s="253"/>
      <c r="FR766" s="253"/>
      <c r="FS766" s="253"/>
      <c r="FT766" s="253"/>
      <c r="FU766" s="253"/>
      <c r="FV766" s="253"/>
      <c r="FW766" s="253"/>
      <c r="FX766" s="253"/>
      <c r="FY766" s="253"/>
      <c r="FZ766" s="253"/>
      <c r="GA766" s="253"/>
      <c r="GB766" s="253"/>
      <c r="GC766" s="253"/>
      <c r="GD766" s="253"/>
      <c r="GE766" s="253"/>
      <c r="GF766" s="253"/>
      <c r="GG766" s="253"/>
      <c r="GH766" s="253"/>
      <c r="GI766" s="253"/>
      <c r="GJ766" s="253"/>
      <c r="GK766" s="253"/>
      <c r="GL766" s="253"/>
      <c r="GM766" s="253"/>
      <c r="GN766" s="253"/>
      <c r="GO766" s="253"/>
      <c r="GP766" s="253"/>
      <c r="GQ766" s="253"/>
      <c r="GR766" s="253"/>
      <c r="GS766" s="253"/>
      <c r="GT766" s="253"/>
      <c r="GU766" s="253"/>
      <c r="GV766" s="253"/>
      <c r="GW766" s="253"/>
      <c r="GX766" s="253"/>
      <c r="GY766" s="253"/>
      <c r="GZ766" s="253"/>
      <c r="HA766" s="253"/>
      <c r="HB766" s="253"/>
      <c r="HC766" s="253"/>
      <c r="HD766" s="253"/>
      <c r="HE766" s="253"/>
      <c r="HF766" s="253"/>
    </row>
    <row r="767" spans="1:214" s="312" customFormat="1" ht="15" customHeight="1" x14ac:dyDescent="0.25">
      <c r="A767" s="252"/>
      <c r="B767" s="253"/>
      <c r="C767" s="253"/>
      <c r="D767" s="253"/>
      <c r="E767" s="253"/>
      <c r="F767" s="253"/>
      <c r="G767" s="253"/>
      <c r="H767" s="253"/>
      <c r="I767" s="253"/>
      <c r="J767" s="253"/>
      <c r="K767" s="253"/>
      <c r="L767" s="253"/>
      <c r="M767" s="253"/>
      <c r="N767" s="253"/>
      <c r="O767" s="253"/>
      <c r="P767" s="253"/>
      <c r="Q767" s="253"/>
      <c r="R767" s="253"/>
      <c r="S767" s="253"/>
      <c r="T767" s="253"/>
      <c r="U767" s="253" t="s">
        <v>957</v>
      </c>
      <c r="V767" s="253"/>
      <c r="W767" s="253"/>
      <c r="X767" s="253"/>
      <c r="Y767" s="253"/>
      <c r="Z767" s="253"/>
      <c r="AA767" s="253"/>
      <c r="AB767" s="253"/>
      <c r="AC767" s="253" t="s">
        <v>320</v>
      </c>
      <c r="AD767" s="253"/>
      <c r="AE767" s="253"/>
      <c r="AF767" s="253"/>
      <c r="AG767" s="253"/>
      <c r="AH767" s="253"/>
      <c r="AI767" s="253"/>
      <c r="AJ767" s="253"/>
      <c r="AK767" s="253"/>
      <c r="AL767" s="253"/>
      <c r="AM767" s="253"/>
      <c r="AN767" s="253"/>
      <c r="AO767" s="253"/>
      <c r="AP767" s="253"/>
      <c r="AQ767" s="253"/>
      <c r="AR767" s="253"/>
      <c r="AS767" s="253"/>
      <c r="AT767" s="253"/>
      <c r="AU767" s="253"/>
      <c r="AV767" s="253"/>
      <c r="AW767" s="253"/>
      <c r="AX767" s="253"/>
      <c r="AY767" s="253"/>
      <c r="AZ767" s="253"/>
      <c r="BA767" s="253"/>
      <c r="BB767" s="253"/>
      <c r="BC767" s="253"/>
      <c r="BD767" s="253"/>
      <c r="BE767" s="253"/>
      <c r="BF767" s="253"/>
      <c r="BG767" s="253"/>
      <c r="BH767" s="253"/>
      <c r="BI767" s="253"/>
      <c r="BJ767" s="253"/>
      <c r="BK767" s="253"/>
      <c r="BL767" s="253"/>
      <c r="BM767" s="253"/>
      <c r="BN767" s="253"/>
      <c r="BO767" s="253"/>
      <c r="BP767" s="253"/>
      <c r="BQ767" s="253"/>
      <c r="BR767" s="253"/>
      <c r="BS767" s="253"/>
      <c r="BT767" s="253"/>
      <c r="BU767" s="253"/>
      <c r="BV767" s="253"/>
      <c r="BW767" s="253"/>
      <c r="BX767" s="253"/>
      <c r="BY767" s="253"/>
      <c r="BZ767" s="253"/>
      <c r="CA767" s="253"/>
      <c r="CB767" s="253"/>
      <c r="CC767" s="253"/>
      <c r="CD767" s="253"/>
      <c r="CE767" s="253"/>
      <c r="CF767" s="253"/>
      <c r="CG767" s="253"/>
      <c r="CH767" s="253"/>
      <c r="CI767" s="253"/>
      <c r="CJ767" s="253"/>
      <c r="CK767" s="253"/>
      <c r="CL767" s="253"/>
      <c r="CM767" s="253"/>
      <c r="CN767" s="253"/>
      <c r="CO767" s="253"/>
      <c r="CP767" s="253"/>
      <c r="CQ767" s="253"/>
      <c r="CR767" s="253"/>
      <c r="CS767" s="253"/>
      <c r="CT767" s="253"/>
      <c r="CU767" s="253"/>
      <c r="CV767" s="253"/>
      <c r="CW767" s="253"/>
      <c r="CX767" s="253"/>
      <c r="CY767" s="253"/>
      <c r="CZ767" s="253"/>
      <c r="DA767" s="253"/>
      <c r="DB767" s="253"/>
      <c r="DC767" s="253"/>
      <c r="DD767" s="253"/>
      <c r="DE767" s="253"/>
      <c r="DF767" s="253"/>
      <c r="DG767" s="253"/>
      <c r="DH767" s="253"/>
      <c r="DI767" s="253"/>
      <c r="DJ767" s="253"/>
      <c r="DK767" s="253"/>
      <c r="DL767" s="253"/>
      <c r="DM767" s="253"/>
      <c r="DN767" s="253"/>
      <c r="DO767" s="253"/>
      <c r="DP767" s="253"/>
      <c r="DQ767" s="253"/>
      <c r="DR767" s="253"/>
      <c r="DS767" s="253"/>
      <c r="DT767" s="253"/>
      <c r="DU767" s="253"/>
      <c r="DV767" s="253"/>
      <c r="DW767" s="253"/>
      <c r="DX767" s="253"/>
      <c r="DY767" s="253"/>
      <c r="DZ767" s="253"/>
      <c r="EA767" s="253"/>
      <c r="EB767" s="253"/>
      <c r="EC767" s="253"/>
      <c r="ED767" s="253"/>
      <c r="EE767" s="253"/>
      <c r="EF767" s="253"/>
      <c r="EG767" s="253"/>
      <c r="EH767" s="253"/>
      <c r="EI767" s="253"/>
      <c r="EJ767" s="253"/>
      <c r="EK767" s="253"/>
      <c r="EL767" s="253"/>
      <c r="EM767" s="253"/>
      <c r="EN767" s="253"/>
      <c r="EO767" s="253"/>
      <c r="EP767" s="253"/>
      <c r="EQ767" s="253"/>
      <c r="ER767" s="253"/>
      <c r="ES767" s="253"/>
      <c r="ET767" s="253"/>
      <c r="EU767" s="253"/>
      <c r="EV767" s="253"/>
      <c r="EW767" s="253"/>
      <c r="EX767" s="253"/>
      <c r="EY767" s="253"/>
      <c r="EZ767" s="253"/>
      <c r="FA767" s="253"/>
      <c r="FB767" s="253"/>
      <c r="FC767" s="253"/>
      <c r="FD767" s="253"/>
      <c r="FE767" s="253"/>
      <c r="FF767" s="253"/>
      <c r="FG767" s="253"/>
      <c r="FH767" s="253"/>
      <c r="FI767" s="253"/>
      <c r="FJ767" s="253"/>
      <c r="FK767" s="253"/>
      <c r="FL767" s="253"/>
      <c r="FM767" s="253"/>
      <c r="FN767" s="253"/>
      <c r="FO767" s="253"/>
      <c r="FP767" s="253"/>
      <c r="FQ767" s="253"/>
      <c r="FR767" s="253"/>
      <c r="FS767" s="253"/>
      <c r="FT767" s="253"/>
      <c r="FU767" s="253"/>
      <c r="FV767" s="253"/>
      <c r="FW767" s="253"/>
      <c r="FX767" s="253"/>
      <c r="FY767" s="253"/>
      <c r="FZ767" s="253"/>
      <c r="GA767" s="253"/>
      <c r="GB767" s="253"/>
      <c r="GC767" s="253"/>
      <c r="GD767" s="253"/>
      <c r="GE767" s="253"/>
      <c r="GF767" s="253"/>
      <c r="GG767" s="253"/>
      <c r="GH767" s="253"/>
      <c r="GI767" s="253"/>
      <c r="GJ767" s="253"/>
      <c r="GK767" s="253"/>
      <c r="GL767" s="253"/>
      <c r="GM767" s="253"/>
      <c r="GN767" s="253"/>
      <c r="GO767" s="253"/>
      <c r="GP767" s="253"/>
      <c r="GQ767" s="253"/>
      <c r="GR767" s="253"/>
      <c r="GS767" s="253"/>
      <c r="GT767" s="253"/>
      <c r="GU767" s="253"/>
      <c r="GV767" s="253"/>
      <c r="GW767" s="253"/>
      <c r="GX767" s="253"/>
      <c r="GY767" s="253"/>
      <c r="GZ767" s="253"/>
      <c r="HA767" s="253"/>
      <c r="HB767" s="253"/>
      <c r="HC767" s="253"/>
      <c r="HD767" s="253"/>
      <c r="HE767" s="253"/>
      <c r="HF767" s="253"/>
    </row>
    <row r="768" spans="1:214" s="312" customFormat="1" ht="15" customHeight="1" x14ac:dyDescent="0.25">
      <c r="A768" s="252"/>
      <c r="B768" s="253"/>
      <c r="C768" s="253"/>
      <c r="D768" s="253"/>
      <c r="E768" s="253"/>
      <c r="F768" s="253"/>
      <c r="G768" s="253"/>
      <c r="H768" s="253"/>
      <c r="I768" s="253"/>
      <c r="J768" s="253"/>
      <c r="K768" s="253"/>
      <c r="L768" s="253"/>
      <c r="M768" s="253"/>
      <c r="N768" s="253"/>
      <c r="O768" s="253"/>
      <c r="P768" s="253"/>
      <c r="Q768" s="253"/>
      <c r="R768" s="253"/>
      <c r="S768" s="253"/>
      <c r="T768" s="253"/>
      <c r="U768" s="253" t="s">
        <v>958</v>
      </c>
      <c r="V768" s="253"/>
      <c r="W768" s="253"/>
      <c r="X768" s="253"/>
      <c r="Y768" s="253"/>
      <c r="Z768" s="253"/>
      <c r="AA768" s="253"/>
      <c r="AB768" s="253"/>
      <c r="AC768" s="253" t="s">
        <v>320</v>
      </c>
      <c r="AD768" s="253"/>
      <c r="AE768" s="253"/>
      <c r="AF768" s="253"/>
      <c r="AG768" s="253"/>
      <c r="AH768" s="253"/>
      <c r="AI768" s="253"/>
      <c r="AJ768" s="253"/>
      <c r="AK768" s="253"/>
      <c r="AL768" s="253"/>
      <c r="AM768" s="253"/>
      <c r="AN768" s="253"/>
      <c r="AO768" s="253"/>
      <c r="AP768" s="253"/>
      <c r="AQ768" s="253"/>
      <c r="AR768" s="253"/>
      <c r="AS768" s="253"/>
      <c r="AT768" s="253"/>
      <c r="AU768" s="253"/>
      <c r="AV768" s="253"/>
      <c r="AW768" s="253"/>
      <c r="AX768" s="253"/>
      <c r="AY768" s="253"/>
      <c r="AZ768" s="253"/>
      <c r="BA768" s="253"/>
      <c r="BB768" s="253"/>
      <c r="BC768" s="253"/>
      <c r="BD768" s="253"/>
      <c r="BE768" s="253"/>
      <c r="BF768" s="253"/>
      <c r="BG768" s="253"/>
      <c r="BH768" s="253"/>
      <c r="BI768" s="253"/>
      <c r="BJ768" s="253"/>
      <c r="BK768" s="253"/>
      <c r="BL768" s="253"/>
      <c r="BM768" s="253"/>
      <c r="BN768" s="253"/>
      <c r="BO768" s="253"/>
      <c r="BP768" s="253"/>
      <c r="BQ768" s="253"/>
      <c r="BR768" s="253"/>
      <c r="BS768" s="253"/>
      <c r="BT768" s="253"/>
      <c r="BU768" s="253"/>
      <c r="BV768" s="253"/>
      <c r="BW768" s="253"/>
      <c r="BX768" s="253"/>
      <c r="BY768" s="253"/>
      <c r="BZ768" s="253"/>
      <c r="CA768" s="253"/>
      <c r="CB768" s="253"/>
      <c r="CC768" s="253"/>
      <c r="CD768" s="253"/>
      <c r="CE768" s="253"/>
      <c r="CF768" s="253"/>
      <c r="CG768" s="253"/>
      <c r="CH768" s="253"/>
      <c r="CI768" s="253"/>
      <c r="CJ768" s="253"/>
      <c r="CK768" s="253"/>
      <c r="CL768" s="253"/>
      <c r="CM768" s="253"/>
      <c r="CN768" s="253"/>
      <c r="CO768" s="253"/>
      <c r="CP768" s="253"/>
      <c r="CQ768" s="253"/>
      <c r="CR768" s="253"/>
      <c r="CS768" s="253"/>
      <c r="CT768" s="253"/>
      <c r="CU768" s="253"/>
      <c r="CV768" s="253"/>
      <c r="CW768" s="253"/>
      <c r="CX768" s="253"/>
      <c r="CY768" s="253"/>
      <c r="CZ768" s="253"/>
      <c r="DA768" s="253"/>
      <c r="DB768" s="253"/>
      <c r="DC768" s="253"/>
      <c r="DD768" s="253"/>
      <c r="DE768" s="253"/>
      <c r="DF768" s="253"/>
      <c r="DG768" s="253"/>
      <c r="DH768" s="253"/>
      <c r="DI768" s="253"/>
      <c r="DJ768" s="253"/>
      <c r="DK768" s="253"/>
      <c r="DL768" s="253"/>
      <c r="DM768" s="253"/>
      <c r="DN768" s="253"/>
      <c r="DO768" s="253"/>
      <c r="DP768" s="253"/>
      <c r="DQ768" s="253"/>
      <c r="DR768" s="253"/>
      <c r="DS768" s="253"/>
      <c r="DT768" s="253"/>
      <c r="DU768" s="253"/>
      <c r="DV768" s="253"/>
      <c r="DW768" s="253"/>
      <c r="DX768" s="253"/>
      <c r="DY768" s="253"/>
      <c r="DZ768" s="253"/>
      <c r="EA768" s="253"/>
      <c r="EB768" s="253"/>
      <c r="EC768" s="253"/>
      <c r="ED768" s="253"/>
      <c r="EE768" s="253"/>
      <c r="EF768" s="253"/>
      <c r="EG768" s="253"/>
      <c r="EH768" s="253"/>
      <c r="EI768" s="253"/>
      <c r="EJ768" s="253"/>
      <c r="EK768" s="253"/>
      <c r="EL768" s="253"/>
      <c r="EM768" s="253"/>
      <c r="EN768" s="253"/>
      <c r="EO768" s="253"/>
      <c r="EP768" s="253"/>
      <c r="EQ768" s="253"/>
      <c r="ER768" s="253"/>
      <c r="ES768" s="253"/>
      <c r="ET768" s="253"/>
      <c r="EU768" s="253"/>
      <c r="EV768" s="253"/>
      <c r="EW768" s="253"/>
      <c r="EX768" s="253"/>
      <c r="EY768" s="253"/>
      <c r="EZ768" s="253"/>
      <c r="FA768" s="253"/>
      <c r="FB768" s="253"/>
      <c r="FC768" s="253"/>
      <c r="FD768" s="253"/>
      <c r="FE768" s="253"/>
      <c r="FF768" s="253"/>
      <c r="FG768" s="253"/>
      <c r="FH768" s="253"/>
      <c r="FI768" s="253"/>
      <c r="FJ768" s="253"/>
      <c r="FK768" s="253"/>
      <c r="FL768" s="253"/>
      <c r="FM768" s="253"/>
      <c r="FN768" s="253"/>
      <c r="FO768" s="253"/>
      <c r="FP768" s="253"/>
      <c r="FQ768" s="253"/>
      <c r="FR768" s="253"/>
      <c r="FS768" s="253"/>
      <c r="FT768" s="253"/>
      <c r="FU768" s="253"/>
      <c r="FV768" s="253"/>
      <c r="FW768" s="253"/>
      <c r="FX768" s="253"/>
      <c r="FY768" s="253"/>
      <c r="FZ768" s="253"/>
      <c r="GA768" s="253"/>
      <c r="GB768" s="253"/>
      <c r="GC768" s="253"/>
      <c r="GD768" s="253"/>
      <c r="GE768" s="253"/>
      <c r="GF768" s="253"/>
      <c r="GG768" s="253"/>
      <c r="GH768" s="253"/>
      <c r="GI768" s="253"/>
      <c r="GJ768" s="253"/>
      <c r="GK768" s="253"/>
      <c r="GL768" s="253"/>
      <c r="GM768" s="253"/>
      <c r="GN768" s="253"/>
      <c r="GO768" s="253"/>
      <c r="GP768" s="253"/>
      <c r="GQ768" s="253"/>
      <c r="GR768" s="253"/>
      <c r="GS768" s="253"/>
      <c r="GT768" s="253"/>
      <c r="GU768" s="253"/>
      <c r="GV768" s="253"/>
      <c r="GW768" s="253"/>
      <c r="GX768" s="253"/>
      <c r="GY768" s="253"/>
      <c r="GZ768" s="253"/>
      <c r="HA768" s="253"/>
      <c r="HB768" s="253"/>
      <c r="HC768" s="253"/>
      <c r="HD768" s="253"/>
      <c r="HE768" s="253"/>
      <c r="HF768" s="253"/>
    </row>
    <row r="769" spans="1:214" s="312" customFormat="1" ht="15" customHeight="1" x14ac:dyDescent="0.25">
      <c r="A769" s="252"/>
      <c r="B769" s="253"/>
      <c r="C769" s="253"/>
      <c r="D769" s="253"/>
      <c r="E769" s="253"/>
      <c r="F769" s="253"/>
      <c r="G769" s="253"/>
      <c r="H769" s="253"/>
      <c r="I769" s="253"/>
      <c r="J769" s="253"/>
      <c r="K769" s="253"/>
      <c r="L769" s="253"/>
      <c r="M769" s="253"/>
      <c r="N769" s="253"/>
      <c r="O769" s="253"/>
      <c r="P769" s="253"/>
      <c r="Q769" s="253"/>
      <c r="R769" s="253"/>
      <c r="S769" s="253"/>
      <c r="T769" s="253"/>
      <c r="U769" s="253" t="s">
        <v>959</v>
      </c>
      <c r="V769" s="253"/>
      <c r="W769" s="253"/>
      <c r="X769" s="253"/>
      <c r="Y769" s="253"/>
      <c r="Z769" s="253"/>
      <c r="AA769" s="253"/>
      <c r="AB769" s="253"/>
      <c r="AC769" s="253" t="s">
        <v>329</v>
      </c>
      <c r="AD769" s="253"/>
      <c r="AE769" s="253"/>
      <c r="AF769" s="253"/>
      <c r="AG769" s="253"/>
      <c r="AH769" s="253"/>
      <c r="AI769" s="253"/>
      <c r="AJ769" s="253"/>
      <c r="AK769" s="253"/>
      <c r="AL769" s="253"/>
      <c r="AM769" s="253"/>
      <c r="AN769" s="253"/>
      <c r="AO769" s="253"/>
      <c r="AP769" s="253"/>
      <c r="AQ769" s="253"/>
      <c r="AR769" s="253"/>
      <c r="AS769" s="253"/>
      <c r="AT769" s="253"/>
      <c r="AU769" s="253"/>
      <c r="AV769" s="253"/>
      <c r="AW769" s="253"/>
      <c r="AX769" s="253"/>
      <c r="AY769" s="253"/>
      <c r="AZ769" s="253"/>
      <c r="BA769" s="253"/>
      <c r="BB769" s="253"/>
      <c r="BC769" s="253"/>
      <c r="BD769" s="253"/>
      <c r="BE769" s="253"/>
      <c r="BF769" s="253"/>
      <c r="BG769" s="253"/>
      <c r="BH769" s="253"/>
      <c r="BI769" s="253"/>
      <c r="BJ769" s="253"/>
      <c r="BK769" s="253"/>
      <c r="BL769" s="253"/>
      <c r="BM769" s="253"/>
      <c r="BN769" s="253"/>
      <c r="BO769" s="253"/>
      <c r="BP769" s="253"/>
      <c r="BQ769" s="253"/>
      <c r="BR769" s="253"/>
      <c r="BS769" s="253"/>
      <c r="BT769" s="253"/>
      <c r="BU769" s="253"/>
      <c r="BV769" s="253"/>
      <c r="BW769" s="253"/>
      <c r="BX769" s="253"/>
      <c r="BY769" s="253"/>
      <c r="BZ769" s="253"/>
      <c r="CA769" s="253"/>
      <c r="CB769" s="253"/>
      <c r="CC769" s="253"/>
      <c r="CD769" s="253"/>
      <c r="CE769" s="253"/>
      <c r="CF769" s="253"/>
      <c r="CG769" s="253"/>
      <c r="CH769" s="253"/>
      <c r="CI769" s="253"/>
      <c r="CJ769" s="253"/>
      <c r="CK769" s="253"/>
      <c r="CL769" s="253"/>
      <c r="CM769" s="253"/>
      <c r="CN769" s="253"/>
      <c r="CO769" s="253"/>
      <c r="CP769" s="253"/>
      <c r="CQ769" s="253"/>
      <c r="CR769" s="253"/>
      <c r="CS769" s="253"/>
      <c r="CT769" s="253"/>
      <c r="CU769" s="253"/>
      <c r="CV769" s="253"/>
      <c r="CW769" s="253"/>
      <c r="CX769" s="253"/>
      <c r="CY769" s="253"/>
      <c r="CZ769" s="253"/>
      <c r="DA769" s="253"/>
      <c r="DB769" s="253"/>
      <c r="DC769" s="253"/>
      <c r="DD769" s="253"/>
      <c r="DE769" s="253"/>
      <c r="DF769" s="253"/>
      <c r="DG769" s="253"/>
      <c r="DH769" s="253"/>
      <c r="DI769" s="253"/>
      <c r="DJ769" s="253"/>
      <c r="DK769" s="253"/>
      <c r="DL769" s="253"/>
      <c r="DM769" s="253"/>
      <c r="DN769" s="253"/>
      <c r="DO769" s="253"/>
      <c r="DP769" s="253"/>
      <c r="DQ769" s="253"/>
      <c r="DR769" s="253"/>
      <c r="DS769" s="253"/>
      <c r="DT769" s="253"/>
      <c r="DU769" s="253"/>
      <c r="DV769" s="253"/>
      <c r="DW769" s="253"/>
      <c r="DX769" s="253"/>
      <c r="DY769" s="253"/>
      <c r="DZ769" s="253"/>
      <c r="EA769" s="253"/>
      <c r="EB769" s="253"/>
      <c r="EC769" s="253"/>
      <c r="ED769" s="253"/>
      <c r="EE769" s="253"/>
      <c r="EF769" s="253"/>
      <c r="EG769" s="253"/>
      <c r="EH769" s="253"/>
      <c r="EI769" s="253"/>
      <c r="EJ769" s="253"/>
      <c r="EK769" s="253"/>
      <c r="EL769" s="253"/>
      <c r="EM769" s="253"/>
      <c r="EN769" s="253"/>
      <c r="EO769" s="253"/>
      <c r="EP769" s="253"/>
      <c r="EQ769" s="253"/>
      <c r="ER769" s="253"/>
      <c r="ES769" s="253"/>
      <c r="ET769" s="253"/>
      <c r="EU769" s="253"/>
      <c r="EV769" s="253"/>
      <c r="EW769" s="253"/>
      <c r="EX769" s="253"/>
      <c r="EY769" s="253"/>
      <c r="EZ769" s="253"/>
      <c r="FA769" s="253"/>
      <c r="FB769" s="253"/>
      <c r="FC769" s="253"/>
      <c r="FD769" s="253"/>
      <c r="FE769" s="253"/>
      <c r="FF769" s="253"/>
      <c r="FG769" s="253"/>
      <c r="FH769" s="253"/>
      <c r="FI769" s="253"/>
      <c r="FJ769" s="253"/>
      <c r="FK769" s="253"/>
      <c r="FL769" s="253"/>
      <c r="FM769" s="253"/>
      <c r="FN769" s="253"/>
      <c r="FO769" s="253"/>
      <c r="FP769" s="253"/>
      <c r="FQ769" s="253"/>
      <c r="FR769" s="253"/>
      <c r="FS769" s="253"/>
      <c r="FT769" s="253"/>
      <c r="FU769" s="253"/>
      <c r="FV769" s="253"/>
      <c r="FW769" s="253"/>
      <c r="FX769" s="253"/>
      <c r="FY769" s="253"/>
      <c r="FZ769" s="253"/>
      <c r="GA769" s="253"/>
      <c r="GB769" s="253"/>
      <c r="GC769" s="253"/>
      <c r="GD769" s="253"/>
      <c r="GE769" s="253"/>
      <c r="GF769" s="253"/>
      <c r="GG769" s="253"/>
      <c r="GH769" s="253"/>
      <c r="GI769" s="253"/>
      <c r="GJ769" s="253"/>
      <c r="GK769" s="253"/>
      <c r="GL769" s="253"/>
      <c r="GM769" s="253"/>
      <c r="GN769" s="253"/>
      <c r="GO769" s="253"/>
      <c r="GP769" s="253"/>
      <c r="GQ769" s="253"/>
      <c r="GR769" s="253"/>
      <c r="GS769" s="253"/>
      <c r="GT769" s="253"/>
      <c r="GU769" s="253"/>
      <c r="GV769" s="253"/>
      <c r="GW769" s="253"/>
      <c r="GX769" s="253"/>
      <c r="GY769" s="253"/>
      <c r="GZ769" s="253"/>
      <c r="HA769" s="253"/>
      <c r="HB769" s="253"/>
      <c r="HC769" s="253"/>
      <c r="HD769" s="253"/>
      <c r="HE769" s="253"/>
      <c r="HF769" s="253"/>
    </row>
    <row r="770" spans="1:214" s="312" customFormat="1" ht="15" customHeight="1" x14ac:dyDescent="0.25">
      <c r="A770" s="252"/>
      <c r="B770" s="253"/>
      <c r="C770" s="253"/>
      <c r="D770" s="253"/>
      <c r="E770" s="253"/>
      <c r="F770" s="253"/>
      <c r="G770" s="253"/>
      <c r="H770" s="253"/>
      <c r="I770" s="253"/>
      <c r="J770" s="253"/>
      <c r="K770" s="253"/>
      <c r="L770" s="253"/>
      <c r="M770" s="253"/>
      <c r="N770" s="253"/>
      <c r="O770" s="253"/>
      <c r="P770" s="253"/>
      <c r="Q770" s="253"/>
      <c r="R770" s="253"/>
      <c r="S770" s="253"/>
      <c r="T770" s="253"/>
      <c r="U770" s="253" t="s">
        <v>960</v>
      </c>
      <c r="V770" s="253"/>
      <c r="W770" s="253"/>
      <c r="X770" s="253"/>
      <c r="Y770" s="253"/>
      <c r="Z770" s="253"/>
      <c r="AA770" s="253"/>
      <c r="AB770" s="253"/>
      <c r="AC770" s="253" t="s">
        <v>332</v>
      </c>
      <c r="AD770" s="253"/>
      <c r="AE770" s="253"/>
      <c r="AF770" s="253"/>
      <c r="AG770" s="253"/>
      <c r="AH770" s="253"/>
      <c r="AI770" s="253"/>
      <c r="AJ770" s="253"/>
      <c r="AK770" s="253"/>
      <c r="AL770" s="253"/>
      <c r="AM770" s="253"/>
      <c r="AN770" s="253"/>
      <c r="AO770" s="253"/>
      <c r="AP770" s="253"/>
      <c r="AQ770" s="253"/>
      <c r="AR770" s="253"/>
      <c r="AS770" s="253"/>
      <c r="AT770" s="253"/>
      <c r="AU770" s="253"/>
      <c r="AV770" s="253"/>
      <c r="AW770" s="253"/>
      <c r="AX770" s="253"/>
      <c r="AY770" s="253"/>
      <c r="AZ770" s="253"/>
      <c r="BA770" s="253"/>
      <c r="BB770" s="253"/>
      <c r="BC770" s="253"/>
      <c r="BD770" s="253"/>
      <c r="BE770" s="253"/>
      <c r="BF770" s="253"/>
      <c r="BG770" s="253"/>
      <c r="BH770" s="253"/>
      <c r="BI770" s="253"/>
      <c r="BJ770" s="253"/>
      <c r="BK770" s="253"/>
      <c r="BL770" s="253"/>
      <c r="BM770" s="253"/>
      <c r="BN770" s="253"/>
      <c r="BO770" s="253"/>
      <c r="BP770" s="253"/>
      <c r="BQ770" s="253"/>
      <c r="BR770" s="253"/>
      <c r="BS770" s="253"/>
      <c r="BT770" s="253"/>
      <c r="BU770" s="253"/>
      <c r="BV770" s="253"/>
      <c r="BW770" s="253"/>
      <c r="BX770" s="253"/>
      <c r="BY770" s="253"/>
      <c r="BZ770" s="253"/>
      <c r="CA770" s="253"/>
      <c r="CB770" s="253"/>
      <c r="CC770" s="253"/>
      <c r="CD770" s="253"/>
      <c r="CE770" s="253"/>
      <c r="CF770" s="253"/>
      <c r="CG770" s="253"/>
      <c r="CH770" s="253"/>
      <c r="CI770" s="253"/>
      <c r="CJ770" s="253"/>
      <c r="CK770" s="253"/>
      <c r="CL770" s="253"/>
      <c r="CM770" s="253"/>
      <c r="CN770" s="253"/>
      <c r="CO770" s="253"/>
      <c r="CP770" s="253"/>
      <c r="CQ770" s="253"/>
      <c r="CR770" s="253"/>
      <c r="CS770" s="253"/>
      <c r="CT770" s="253"/>
      <c r="CU770" s="253"/>
      <c r="CV770" s="253"/>
      <c r="CW770" s="253"/>
      <c r="CX770" s="253"/>
      <c r="CY770" s="253"/>
      <c r="CZ770" s="253"/>
      <c r="DA770" s="253"/>
      <c r="DB770" s="253"/>
      <c r="DC770" s="253"/>
      <c r="DD770" s="253"/>
      <c r="DE770" s="253"/>
      <c r="DF770" s="253"/>
      <c r="DG770" s="253"/>
      <c r="DH770" s="253"/>
      <c r="DI770" s="253"/>
      <c r="DJ770" s="253"/>
      <c r="DK770" s="253"/>
      <c r="DL770" s="253"/>
      <c r="DM770" s="253"/>
      <c r="DN770" s="253"/>
      <c r="DO770" s="253"/>
      <c r="DP770" s="253"/>
      <c r="DQ770" s="253"/>
      <c r="DR770" s="253"/>
      <c r="DS770" s="253"/>
      <c r="DT770" s="253"/>
      <c r="DU770" s="253"/>
      <c r="DV770" s="253"/>
      <c r="DW770" s="253"/>
      <c r="DX770" s="253"/>
      <c r="DY770" s="253"/>
      <c r="DZ770" s="253"/>
      <c r="EA770" s="253"/>
      <c r="EB770" s="253"/>
      <c r="EC770" s="253"/>
      <c r="ED770" s="253"/>
      <c r="EE770" s="253"/>
      <c r="EF770" s="253"/>
      <c r="EG770" s="253"/>
      <c r="EH770" s="253"/>
      <c r="EI770" s="253"/>
      <c r="EJ770" s="253"/>
      <c r="EK770" s="253"/>
      <c r="EL770" s="253"/>
      <c r="EM770" s="253"/>
      <c r="EN770" s="253"/>
      <c r="EO770" s="253"/>
      <c r="EP770" s="253"/>
      <c r="EQ770" s="253"/>
      <c r="ER770" s="253"/>
      <c r="ES770" s="253"/>
      <c r="ET770" s="253"/>
      <c r="EU770" s="253"/>
      <c r="EV770" s="253"/>
      <c r="EW770" s="253"/>
      <c r="EX770" s="253"/>
      <c r="EY770" s="253"/>
      <c r="EZ770" s="253"/>
      <c r="FA770" s="253"/>
      <c r="FB770" s="253"/>
      <c r="FC770" s="253"/>
      <c r="FD770" s="253"/>
      <c r="FE770" s="253"/>
      <c r="FF770" s="253"/>
      <c r="FG770" s="253"/>
      <c r="FH770" s="253"/>
      <c r="FI770" s="253"/>
      <c r="FJ770" s="253"/>
      <c r="FK770" s="253"/>
      <c r="FL770" s="253"/>
      <c r="FM770" s="253"/>
      <c r="FN770" s="253"/>
      <c r="FO770" s="253"/>
      <c r="FP770" s="253"/>
      <c r="FQ770" s="253"/>
      <c r="FR770" s="253"/>
      <c r="FS770" s="253"/>
      <c r="FT770" s="253"/>
      <c r="FU770" s="253"/>
      <c r="FV770" s="253"/>
      <c r="FW770" s="253"/>
      <c r="FX770" s="253"/>
      <c r="FY770" s="253"/>
      <c r="FZ770" s="253"/>
      <c r="GA770" s="253"/>
      <c r="GB770" s="253"/>
      <c r="GC770" s="253"/>
      <c r="GD770" s="253"/>
      <c r="GE770" s="253"/>
      <c r="GF770" s="253"/>
      <c r="GG770" s="253"/>
      <c r="GH770" s="253"/>
      <c r="GI770" s="253"/>
      <c r="GJ770" s="253"/>
      <c r="GK770" s="253"/>
      <c r="GL770" s="253"/>
      <c r="GM770" s="253"/>
      <c r="GN770" s="253"/>
      <c r="GO770" s="253"/>
      <c r="GP770" s="253"/>
      <c r="GQ770" s="253"/>
      <c r="GR770" s="253"/>
      <c r="GS770" s="253"/>
      <c r="GT770" s="253"/>
      <c r="GU770" s="253"/>
      <c r="GV770" s="253"/>
      <c r="GW770" s="253"/>
      <c r="GX770" s="253"/>
      <c r="GY770" s="253"/>
      <c r="GZ770" s="253"/>
      <c r="HA770" s="253"/>
      <c r="HB770" s="253"/>
      <c r="HC770" s="253"/>
      <c r="HD770" s="253"/>
      <c r="HE770" s="253"/>
      <c r="HF770" s="253"/>
    </row>
    <row r="771" spans="1:214" s="312" customFormat="1" ht="15" customHeight="1" x14ac:dyDescent="0.25">
      <c r="A771" s="252"/>
      <c r="B771" s="253"/>
      <c r="C771" s="253"/>
      <c r="D771" s="253"/>
      <c r="E771" s="253"/>
      <c r="F771" s="253"/>
      <c r="G771" s="253"/>
      <c r="H771" s="253"/>
      <c r="I771" s="253"/>
      <c r="J771" s="253"/>
      <c r="K771" s="253"/>
      <c r="L771" s="253"/>
      <c r="M771" s="253"/>
      <c r="N771" s="253"/>
      <c r="O771" s="253"/>
      <c r="P771" s="253"/>
      <c r="Q771" s="253"/>
      <c r="R771" s="253"/>
      <c r="S771" s="253"/>
      <c r="T771" s="253"/>
      <c r="U771" s="253" t="s">
        <v>961</v>
      </c>
      <c r="V771" s="253"/>
      <c r="W771" s="253"/>
      <c r="X771" s="253"/>
      <c r="Y771" s="253"/>
      <c r="Z771" s="253"/>
      <c r="AA771" s="253"/>
      <c r="AB771" s="253"/>
      <c r="AC771" s="253" t="s">
        <v>320</v>
      </c>
      <c r="AD771" s="253"/>
      <c r="AE771" s="253"/>
      <c r="AF771" s="253"/>
      <c r="AG771" s="253"/>
      <c r="AH771" s="253"/>
      <c r="AI771" s="253"/>
      <c r="AJ771" s="253"/>
      <c r="AK771" s="253"/>
      <c r="AL771" s="253"/>
      <c r="AM771" s="253"/>
      <c r="AN771" s="253"/>
      <c r="AO771" s="253"/>
      <c r="AP771" s="253"/>
      <c r="AQ771" s="253"/>
      <c r="AR771" s="253"/>
      <c r="AS771" s="253"/>
      <c r="AT771" s="253"/>
      <c r="AU771" s="253"/>
      <c r="AV771" s="253"/>
      <c r="AW771" s="253"/>
      <c r="AX771" s="253"/>
      <c r="AY771" s="253"/>
      <c r="AZ771" s="253"/>
      <c r="BA771" s="253"/>
      <c r="BB771" s="253"/>
      <c r="BC771" s="253"/>
      <c r="BD771" s="253"/>
      <c r="BE771" s="253"/>
      <c r="BF771" s="253"/>
      <c r="BG771" s="253"/>
      <c r="BH771" s="253"/>
      <c r="BI771" s="253"/>
      <c r="BJ771" s="253"/>
      <c r="BK771" s="253"/>
      <c r="BL771" s="253"/>
      <c r="BM771" s="253"/>
      <c r="BN771" s="253"/>
      <c r="BO771" s="253"/>
      <c r="BP771" s="253"/>
      <c r="BQ771" s="253"/>
      <c r="BR771" s="253"/>
      <c r="BS771" s="253"/>
      <c r="BT771" s="253"/>
      <c r="BU771" s="253"/>
      <c r="BV771" s="253"/>
      <c r="BW771" s="253"/>
      <c r="BX771" s="253"/>
      <c r="BY771" s="253"/>
      <c r="BZ771" s="253"/>
      <c r="CA771" s="253"/>
      <c r="CB771" s="253"/>
      <c r="CC771" s="253"/>
      <c r="CD771" s="253"/>
      <c r="CE771" s="253"/>
      <c r="CF771" s="253"/>
      <c r="CG771" s="253"/>
      <c r="CH771" s="253"/>
      <c r="CI771" s="253"/>
      <c r="CJ771" s="253"/>
      <c r="CK771" s="253"/>
      <c r="CL771" s="253"/>
      <c r="CM771" s="253"/>
      <c r="CN771" s="253"/>
      <c r="CO771" s="253"/>
      <c r="CP771" s="253"/>
      <c r="CQ771" s="253"/>
      <c r="CR771" s="253"/>
      <c r="CS771" s="253"/>
      <c r="CT771" s="253"/>
      <c r="CU771" s="253"/>
      <c r="CV771" s="253"/>
      <c r="CW771" s="253"/>
      <c r="CX771" s="253"/>
      <c r="CY771" s="253"/>
      <c r="CZ771" s="253"/>
      <c r="DA771" s="253"/>
      <c r="DB771" s="253"/>
      <c r="DC771" s="253"/>
      <c r="DD771" s="253"/>
      <c r="DE771" s="253"/>
      <c r="DF771" s="253"/>
      <c r="DG771" s="253"/>
      <c r="DH771" s="253"/>
      <c r="DI771" s="253"/>
      <c r="DJ771" s="253"/>
      <c r="DK771" s="253"/>
      <c r="DL771" s="253"/>
      <c r="DM771" s="253"/>
      <c r="DN771" s="253"/>
      <c r="DO771" s="253"/>
      <c r="DP771" s="253"/>
      <c r="DQ771" s="253"/>
      <c r="DR771" s="253"/>
      <c r="DS771" s="253"/>
      <c r="DT771" s="253"/>
      <c r="DU771" s="253"/>
      <c r="DV771" s="253"/>
      <c r="DW771" s="253"/>
      <c r="DX771" s="253"/>
      <c r="DY771" s="253"/>
      <c r="DZ771" s="253"/>
      <c r="EA771" s="253"/>
      <c r="EB771" s="253"/>
      <c r="EC771" s="253"/>
      <c r="ED771" s="253"/>
      <c r="EE771" s="253"/>
      <c r="EF771" s="253"/>
      <c r="EG771" s="253"/>
      <c r="EH771" s="253"/>
      <c r="EI771" s="253"/>
      <c r="EJ771" s="253"/>
      <c r="EK771" s="253"/>
      <c r="EL771" s="253"/>
      <c r="EM771" s="253"/>
      <c r="EN771" s="253"/>
      <c r="EO771" s="253"/>
      <c r="EP771" s="253"/>
      <c r="EQ771" s="253"/>
      <c r="ER771" s="253"/>
      <c r="ES771" s="253"/>
      <c r="ET771" s="253"/>
      <c r="EU771" s="253"/>
      <c r="EV771" s="253"/>
      <c r="EW771" s="253"/>
      <c r="EX771" s="253"/>
      <c r="EY771" s="253"/>
      <c r="EZ771" s="253"/>
      <c r="FA771" s="253"/>
      <c r="FB771" s="253"/>
      <c r="FC771" s="253"/>
      <c r="FD771" s="253"/>
      <c r="FE771" s="253"/>
      <c r="FF771" s="253"/>
      <c r="FG771" s="253"/>
      <c r="FH771" s="253"/>
      <c r="FI771" s="253"/>
      <c r="FJ771" s="253"/>
      <c r="FK771" s="253"/>
      <c r="FL771" s="253"/>
      <c r="FM771" s="253"/>
      <c r="FN771" s="253"/>
      <c r="FO771" s="253"/>
      <c r="FP771" s="253"/>
      <c r="FQ771" s="253"/>
      <c r="FR771" s="253"/>
      <c r="FS771" s="253"/>
      <c r="FT771" s="253"/>
      <c r="FU771" s="253"/>
      <c r="FV771" s="253"/>
      <c r="FW771" s="253"/>
      <c r="FX771" s="253"/>
      <c r="FY771" s="253"/>
      <c r="FZ771" s="253"/>
      <c r="GA771" s="253"/>
      <c r="GB771" s="253"/>
      <c r="GC771" s="253"/>
      <c r="GD771" s="253"/>
      <c r="GE771" s="253"/>
      <c r="GF771" s="253"/>
      <c r="GG771" s="253"/>
      <c r="GH771" s="253"/>
      <c r="GI771" s="253"/>
      <c r="GJ771" s="253"/>
      <c r="GK771" s="253"/>
      <c r="GL771" s="253"/>
      <c r="GM771" s="253"/>
      <c r="GN771" s="253"/>
      <c r="GO771" s="253"/>
      <c r="GP771" s="253"/>
      <c r="GQ771" s="253"/>
      <c r="GR771" s="253"/>
      <c r="GS771" s="253"/>
      <c r="GT771" s="253"/>
      <c r="GU771" s="253"/>
      <c r="GV771" s="253"/>
      <c r="GW771" s="253"/>
      <c r="GX771" s="253"/>
      <c r="GY771" s="253"/>
      <c r="GZ771" s="253"/>
      <c r="HA771" s="253"/>
      <c r="HB771" s="253"/>
      <c r="HC771" s="253"/>
      <c r="HD771" s="253"/>
      <c r="HE771" s="253"/>
      <c r="HF771" s="253"/>
    </row>
    <row r="772" spans="1:214" s="312" customFormat="1" ht="15" customHeight="1" x14ac:dyDescent="0.25">
      <c r="A772" s="252"/>
      <c r="B772" s="253"/>
      <c r="C772" s="253"/>
      <c r="D772" s="253"/>
      <c r="E772" s="253"/>
      <c r="F772" s="253"/>
      <c r="G772" s="253"/>
      <c r="H772" s="253"/>
      <c r="I772" s="253"/>
      <c r="J772" s="253"/>
      <c r="K772" s="253"/>
      <c r="L772" s="253"/>
      <c r="M772" s="253"/>
      <c r="N772" s="253"/>
      <c r="O772" s="253"/>
      <c r="P772" s="253"/>
      <c r="Q772" s="253"/>
      <c r="R772" s="253"/>
      <c r="S772" s="253"/>
      <c r="T772" s="253"/>
      <c r="U772" s="253" t="s">
        <v>962</v>
      </c>
      <c r="V772" s="253"/>
      <c r="W772" s="253"/>
      <c r="X772" s="253"/>
      <c r="Y772" s="253"/>
      <c r="Z772" s="253"/>
      <c r="AA772" s="253"/>
      <c r="AB772" s="253"/>
      <c r="AC772" s="253" t="s">
        <v>320</v>
      </c>
      <c r="AD772" s="253"/>
      <c r="AE772" s="253"/>
      <c r="AF772" s="253"/>
      <c r="AG772" s="253"/>
      <c r="AH772" s="253"/>
      <c r="AI772" s="253"/>
      <c r="AJ772" s="253"/>
      <c r="AK772" s="253"/>
      <c r="AL772" s="253"/>
      <c r="AM772" s="253"/>
      <c r="AN772" s="253"/>
      <c r="AO772" s="253"/>
      <c r="AP772" s="253"/>
      <c r="AQ772" s="253"/>
      <c r="AR772" s="253"/>
      <c r="AS772" s="253"/>
      <c r="AT772" s="253"/>
      <c r="AU772" s="253"/>
      <c r="AV772" s="253"/>
      <c r="AW772" s="253"/>
      <c r="AX772" s="253"/>
      <c r="AY772" s="253"/>
      <c r="AZ772" s="253"/>
      <c r="BA772" s="253"/>
      <c r="BB772" s="253"/>
      <c r="BC772" s="253"/>
      <c r="BD772" s="253"/>
      <c r="BE772" s="253"/>
      <c r="BF772" s="253"/>
      <c r="BG772" s="253"/>
      <c r="BH772" s="253"/>
      <c r="BI772" s="253"/>
      <c r="BJ772" s="253"/>
      <c r="BK772" s="253"/>
      <c r="BL772" s="253"/>
      <c r="BM772" s="253"/>
      <c r="BN772" s="253"/>
      <c r="BO772" s="253"/>
      <c r="BP772" s="253"/>
      <c r="BQ772" s="253"/>
      <c r="BR772" s="253"/>
      <c r="BS772" s="253"/>
      <c r="BT772" s="253"/>
      <c r="BU772" s="253"/>
      <c r="BV772" s="253"/>
      <c r="BW772" s="253"/>
      <c r="BX772" s="253"/>
      <c r="BY772" s="253"/>
      <c r="BZ772" s="253"/>
      <c r="CA772" s="253"/>
      <c r="CB772" s="253"/>
      <c r="CC772" s="253"/>
      <c r="CD772" s="253"/>
      <c r="CE772" s="253"/>
      <c r="CF772" s="253"/>
      <c r="CG772" s="253"/>
      <c r="CH772" s="253"/>
      <c r="CI772" s="253"/>
      <c r="CJ772" s="253"/>
      <c r="CK772" s="253"/>
      <c r="CL772" s="253"/>
      <c r="CM772" s="253"/>
      <c r="CN772" s="253"/>
      <c r="CO772" s="253"/>
      <c r="CP772" s="253"/>
      <c r="CQ772" s="253"/>
      <c r="CR772" s="253"/>
      <c r="CS772" s="253"/>
      <c r="CT772" s="253"/>
      <c r="CU772" s="253"/>
      <c r="CV772" s="253"/>
      <c r="CW772" s="253"/>
      <c r="CX772" s="253"/>
      <c r="CY772" s="253"/>
      <c r="CZ772" s="253"/>
      <c r="DA772" s="253"/>
      <c r="DB772" s="253"/>
      <c r="DC772" s="253"/>
      <c r="DD772" s="253"/>
      <c r="DE772" s="253"/>
      <c r="DF772" s="253"/>
      <c r="DG772" s="253"/>
      <c r="DH772" s="253"/>
      <c r="DI772" s="253"/>
      <c r="DJ772" s="253"/>
      <c r="DK772" s="253"/>
      <c r="DL772" s="253"/>
      <c r="DM772" s="253"/>
      <c r="DN772" s="253"/>
      <c r="DO772" s="253"/>
      <c r="DP772" s="253"/>
      <c r="DQ772" s="253"/>
      <c r="DR772" s="253"/>
      <c r="DS772" s="253"/>
      <c r="DT772" s="253"/>
      <c r="DU772" s="253"/>
      <c r="DV772" s="253"/>
      <c r="DW772" s="253"/>
      <c r="DX772" s="253"/>
      <c r="DY772" s="253"/>
      <c r="DZ772" s="253"/>
      <c r="EA772" s="253"/>
      <c r="EB772" s="253"/>
      <c r="EC772" s="253"/>
      <c r="ED772" s="253"/>
      <c r="EE772" s="253"/>
      <c r="EF772" s="253"/>
      <c r="EG772" s="253"/>
      <c r="EH772" s="253"/>
      <c r="EI772" s="253"/>
      <c r="EJ772" s="253"/>
      <c r="EK772" s="253"/>
      <c r="EL772" s="253"/>
      <c r="EM772" s="253"/>
      <c r="EN772" s="253"/>
      <c r="EO772" s="253"/>
      <c r="EP772" s="253"/>
      <c r="EQ772" s="253"/>
      <c r="ER772" s="253"/>
      <c r="ES772" s="253"/>
      <c r="ET772" s="253"/>
      <c r="EU772" s="253"/>
      <c r="EV772" s="253"/>
      <c r="EW772" s="253"/>
      <c r="EX772" s="253"/>
      <c r="EY772" s="253"/>
      <c r="EZ772" s="253"/>
      <c r="FA772" s="253"/>
      <c r="FB772" s="253"/>
      <c r="FC772" s="253"/>
      <c r="FD772" s="253"/>
      <c r="FE772" s="253"/>
      <c r="FF772" s="253"/>
      <c r="FG772" s="253"/>
      <c r="FH772" s="253"/>
      <c r="FI772" s="253"/>
      <c r="FJ772" s="253"/>
      <c r="FK772" s="253"/>
      <c r="FL772" s="253"/>
      <c r="FM772" s="253"/>
      <c r="FN772" s="253"/>
      <c r="FO772" s="253"/>
      <c r="FP772" s="253"/>
      <c r="FQ772" s="253"/>
      <c r="FR772" s="253"/>
      <c r="FS772" s="253"/>
      <c r="FT772" s="253"/>
      <c r="FU772" s="253"/>
      <c r="FV772" s="253"/>
      <c r="FW772" s="253"/>
      <c r="FX772" s="253"/>
      <c r="FY772" s="253"/>
      <c r="FZ772" s="253"/>
      <c r="GA772" s="253"/>
      <c r="GB772" s="253"/>
      <c r="GC772" s="253"/>
      <c r="GD772" s="253"/>
      <c r="GE772" s="253"/>
      <c r="GF772" s="253"/>
      <c r="GG772" s="253"/>
      <c r="GH772" s="253"/>
      <c r="GI772" s="253"/>
      <c r="GJ772" s="253"/>
      <c r="GK772" s="253"/>
      <c r="GL772" s="253"/>
      <c r="GM772" s="253"/>
      <c r="GN772" s="253"/>
      <c r="GO772" s="253"/>
      <c r="GP772" s="253"/>
      <c r="GQ772" s="253"/>
      <c r="GR772" s="253"/>
      <c r="GS772" s="253"/>
      <c r="GT772" s="253"/>
      <c r="GU772" s="253"/>
      <c r="GV772" s="253"/>
      <c r="GW772" s="253"/>
      <c r="GX772" s="253"/>
      <c r="GY772" s="253"/>
      <c r="GZ772" s="253"/>
      <c r="HA772" s="253"/>
      <c r="HB772" s="253"/>
      <c r="HC772" s="253"/>
      <c r="HD772" s="253"/>
      <c r="HE772" s="253"/>
      <c r="HF772" s="253"/>
    </row>
    <row r="773" spans="1:214" s="312" customFormat="1" ht="15" customHeight="1" x14ac:dyDescent="0.25">
      <c r="A773" s="252"/>
      <c r="B773" s="253"/>
      <c r="C773" s="253"/>
      <c r="D773" s="253"/>
      <c r="E773" s="253"/>
      <c r="F773" s="253"/>
      <c r="G773" s="253"/>
      <c r="H773" s="253"/>
      <c r="I773" s="253"/>
      <c r="J773" s="253"/>
      <c r="K773" s="253"/>
      <c r="L773" s="253"/>
      <c r="M773" s="253"/>
      <c r="N773" s="253"/>
      <c r="O773" s="253"/>
      <c r="P773" s="253"/>
      <c r="Q773" s="253"/>
      <c r="R773" s="253"/>
      <c r="S773" s="253"/>
      <c r="T773" s="253"/>
      <c r="U773" s="253" t="s">
        <v>963</v>
      </c>
      <c r="V773" s="253"/>
      <c r="W773" s="253"/>
      <c r="X773" s="253"/>
      <c r="Y773" s="253"/>
      <c r="Z773" s="253"/>
      <c r="AA773" s="253"/>
      <c r="AB773" s="253"/>
      <c r="AC773" s="253" t="s">
        <v>316</v>
      </c>
      <c r="AD773" s="253"/>
      <c r="AE773" s="253"/>
      <c r="AF773" s="253"/>
      <c r="AG773" s="253"/>
      <c r="AH773" s="253"/>
      <c r="AI773" s="253"/>
      <c r="AJ773" s="253"/>
      <c r="AK773" s="253"/>
      <c r="AL773" s="253"/>
      <c r="AM773" s="253"/>
      <c r="AN773" s="253"/>
      <c r="AO773" s="253"/>
      <c r="AP773" s="253"/>
      <c r="AQ773" s="253"/>
      <c r="AR773" s="253"/>
      <c r="AS773" s="253"/>
      <c r="AT773" s="253"/>
      <c r="AU773" s="253"/>
      <c r="AV773" s="253"/>
      <c r="AW773" s="253"/>
      <c r="AX773" s="253"/>
      <c r="AY773" s="253"/>
      <c r="AZ773" s="253"/>
      <c r="BA773" s="253"/>
      <c r="BB773" s="253"/>
      <c r="BC773" s="253"/>
      <c r="BD773" s="253"/>
      <c r="BE773" s="253"/>
      <c r="BF773" s="253"/>
      <c r="BG773" s="253"/>
      <c r="BH773" s="253"/>
      <c r="BI773" s="253"/>
      <c r="BJ773" s="253"/>
      <c r="BK773" s="253"/>
      <c r="BL773" s="253"/>
      <c r="BM773" s="253"/>
      <c r="BN773" s="253"/>
      <c r="BO773" s="253"/>
      <c r="BP773" s="253"/>
      <c r="BQ773" s="253"/>
      <c r="BR773" s="253"/>
      <c r="BS773" s="253"/>
      <c r="BT773" s="253"/>
      <c r="BU773" s="253"/>
      <c r="BV773" s="253"/>
      <c r="BW773" s="253"/>
      <c r="BX773" s="253"/>
      <c r="BY773" s="253"/>
      <c r="BZ773" s="253"/>
      <c r="CA773" s="253"/>
      <c r="CB773" s="253"/>
      <c r="CC773" s="253"/>
      <c r="CD773" s="253"/>
      <c r="CE773" s="253"/>
      <c r="CF773" s="253"/>
      <c r="CG773" s="253"/>
      <c r="CH773" s="253"/>
      <c r="CI773" s="253"/>
      <c r="CJ773" s="253"/>
      <c r="CK773" s="253"/>
      <c r="CL773" s="253"/>
      <c r="CM773" s="253"/>
      <c r="CN773" s="253"/>
      <c r="CO773" s="253"/>
      <c r="CP773" s="253"/>
      <c r="CQ773" s="253"/>
      <c r="CR773" s="253"/>
      <c r="CS773" s="253"/>
      <c r="CT773" s="253"/>
      <c r="CU773" s="253"/>
      <c r="CV773" s="253"/>
      <c r="CW773" s="253"/>
      <c r="CX773" s="253"/>
      <c r="CY773" s="253"/>
      <c r="CZ773" s="253"/>
      <c r="DA773" s="253"/>
      <c r="DB773" s="253"/>
      <c r="DC773" s="253"/>
      <c r="DD773" s="253"/>
      <c r="DE773" s="253"/>
      <c r="DF773" s="253"/>
      <c r="DG773" s="253"/>
      <c r="DH773" s="253"/>
      <c r="DI773" s="253"/>
      <c r="DJ773" s="253"/>
      <c r="DK773" s="253"/>
      <c r="DL773" s="253"/>
      <c r="DM773" s="253"/>
      <c r="DN773" s="253"/>
      <c r="DO773" s="253"/>
      <c r="DP773" s="253"/>
      <c r="DQ773" s="253"/>
      <c r="DR773" s="253"/>
      <c r="DS773" s="253"/>
      <c r="DT773" s="253"/>
      <c r="DU773" s="253"/>
      <c r="DV773" s="253"/>
      <c r="DW773" s="253"/>
      <c r="DX773" s="253"/>
      <c r="DY773" s="253"/>
      <c r="DZ773" s="253"/>
      <c r="EA773" s="253"/>
      <c r="EB773" s="253"/>
      <c r="EC773" s="253"/>
      <c r="ED773" s="253"/>
      <c r="EE773" s="253"/>
      <c r="EF773" s="253"/>
      <c r="EG773" s="253"/>
      <c r="EH773" s="253"/>
      <c r="EI773" s="253"/>
      <c r="EJ773" s="253"/>
      <c r="EK773" s="253"/>
      <c r="EL773" s="253"/>
      <c r="EM773" s="253"/>
      <c r="EN773" s="253"/>
      <c r="EO773" s="253"/>
      <c r="EP773" s="253"/>
      <c r="EQ773" s="253"/>
      <c r="ER773" s="253"/>
      <c r="ES773" s="253"/>
      <c r="ET773" s="253"/>
      <c r="EU773" s="253"/>
      <c r="EV773" s="253"/>
      <c r="EW773" s="253"/>
      <c r="EX773" s="253"/>
      <c r="EY773" s="253"/>
      <c r="EZ773" s="253"/>
      <c r="FA773" s="253"/>
      <c r="FB773" s="253"/>
      <c r="FC773" s="253"/>
      <c r="FD773" s="253"/>
      <c r="FE773" s="253"/>
      <c r="FF773" s="253"/>
      <c r="FG773" s="253"/>
      <c r="FH773" s="253"/>
      <c r="FI773" s="253"/>
      <c r="FJ773" s="253"/>
      <c r="FK773" s="253"/>
      <c r="FL773" s="253"/>
      <c r="FM773" s="253"/>
      <c r="FN773" s="253"/>
      <c r="FO773" s="253"/>
      <c r="FP773" s="253"/>
      <c r="FQ773" s="253"/>
      <c r="FR773" s="253"/>
      <c r="FS773" s="253"/>
      <c r="FT773" s="253"/>
      <c r="FU773" s="253"/>
      <c r="FV773" s="253"/>
      <c r="FW773" s="253"/>
      <c r="FX773" s="253"/>
      <c r="FY773" s="253"/>
      <c r="FZ773" s="253"/>
      <c r="GA773" s="253"/>
      <c r="GB773" s="253"/>
      <c r="GC773" s="253"/>
      <c r="GD773" s="253"/>
      <c r="GE773" s="253"/>
      <c r="GF773" s="253"/>
      <c r="GG773" s="253"/>
      <c r="GH773" s="253"/>
      <c r="GI773" s="253"/>
      <c r="GJ773" s="253"/>
      <c r="GK773" s="253"/>
      <c r="GL773" s="253"/>
      <c r="GM773" s="253"/>
      <c r="GN773" s="253"/>
      <c r="GO773" s="253"/>
      <c r="GP773" s="253"/>
      <c r="GQ773" s="253"/>
      <c r="GR773" s="253"/>
      <c r="GS773" s="253"/>
      <c r="GT773" s="253"/>
      <c r="GU773" s="253"/>
      <c r="GV773" s="253"/>
      <c r="GW773" s="253"/>
      <c r="GX773" s="253"/>
      <c r="GY773" s="253"/>
      <c r="GZ773" s="253"/>
      <c r="HA773" s="253"/>
      <c r="HB773" s="253"/>
      <c r="HC773" s="253"/>
      <c r="HD773" s="253"/>
      <c r="HE773" s="253"/>
      <c r="HF773" s="253"/>
    </row>
    <row r="774" spans="1:214" s="312" customFormat="1" ht="15" customHeight="1" x14ac:dyDescent="0.25">
      <c r="A774" s="252"/>
      <c r="B774" s="253"/>
      <c r="C774" s="253"/>
      <c r="D774" s="253"/>
      <c r="E774" s="253"/>
      <c r="F774" s="253"/>
      <c r="G774" s="253"/>
      <c r="H774" s="253"/>
      <c r="I774" s="253"/>
      <c r="J774" s="253"/>
      <c r="K774" s="253"/>
      <c r="L774" s="253"/>
      <c r="M774" s="253"/>
      <c r="N774" s="253"/>
      <c r="O774" s="253"/>
      <c r="P774" s="253"/>
      <c r="Q774" s="253"/>
      <c r="R774" s="253"/>
      <c r="S774" s="253"/>
      <c r="T774" s="253"/>
      <c r="U774" s="253" t="s">
        <v>964</v>
      </c>
      <c r="V774" s="253"/>
      <c r="W774" s="253"/>
      <c r="X774" s="253"/>
      <c r="Y774" s="253"/>
      <c r="Z774" s="253"/>
      <c r="AA774" s="253"/>
      <c r="AB774" s="253"/>
      <c r="AC774" s="253" t="s">
        <v>320</v>
      </c>
      <c r="AD774" s="253"/>
      <c r="AE774" s="253"/>
      <c r="AF774" s="253"/>
      <c r="AG774" s="253"/>
      <c r="AH774" s="253"/>
      <c r="AI774" s="253"/>
      <c r="AJ774" s="253"/>
      <c r="AK774" s="253"/>
      <c r="AL774" s="253"/>
      <c r="AM774" s="253"/>
      <c r="AN774" s="253"/>
      <c r="AO774" s="253"/>
      <c r="AP774" s="253"/>
      <c r="AQ774" s="253"/>
      <c r="AR774" s="253"/>
      <c r="AS774" s="253"/>
      <c r="AT774" s="253"/>
      <c r="AU774" s="253"/>
      <c r="AV774" s="253"/>
      <c r="AW774" s="253"/>
      <c r="AX774" s="253"/>
      <c r="AY774" s="253"/>
      <c r="AZ774" s="253"/>
      <c r="BA774" s="253"/>
      <c r="BB774" s="253"/>
      <c r="BC774" s="253"/>
      <c r="BD774" s="253"/>
      <c r="BE774" s="253"/>
      <c r="BF774" s="253"/>
      <c r="BG774" s="253"/>
      <c r="BH774" s="253"/>
      <c r="BI774" s="253"/>
      <c r="BJ774" s="253"/>
      <c r="BK774" s="253"/>
      <c r="BL774" s="253"/>
      <c r="BM774" s="253"/>
      <c r="BN774" s="253"/>
      <c r="BO774" s="253"/>
      <c r="BP774" s="253"/>
      <c r="BQ774" s="253"/>
      <c r="BR774" s="253"/>
      <c r="BS774" s="253"/>
      <c r="BT774" s="253"/>
      <c r="BU774" s="253"/>
      <c r="BV774" s="253"/>
      <c r="BW774" s="253"/>
      <c r="BX774" s="253"/>
      <c r="BY774" s="253"/>
      <c r="BZ774" s="253"/>
      <c r="CA774" s="253"/>
      <c r="CB774" s="253"/>
      <c r="CC774" s="253"/>
      <c r="CD774" s="253"/>
      <c r="CE774" s="253"/>
      <c r="CF774" s="253"/>
      <c r="CG774" s="253"/>
      <c r="CH774" s="253"/>
      <c r="CI774" s="253"/>
      <c r="CJ774" s="253"/>
      <c r="CK774" s="253"/>
      <c r="CL774" s="253"/>
      <c r="CM774" s="253"/>
      <c r="CN774" s="253"/>
      <c r="CO774" s="253"/>
      <c r="CP774" s="253"/>
      <c r="CQ774" s="253"/>
      <c r="CR774" s="253"/>
      <c r="CS774" s="253"/>
      <c r="CT774" s="253"/>
      <c r="CU774" s="253"/>
      <c r="CV774" s="253"/>
      <c r="CW774" s="253"/>
      <c r="CX774" s="253"/>
      <c r="CY774" s="253"/>
      <c r="CZ774" s="253"/>
      <c r="DA774" s="253"/>
      <c r="DB774" s="253"/>
      <c r="DC774" s="253"/>
      <c r="DD774" s="253"/>
      <c r="DE774" s="253"/>
      <c r="DF774" s="253"/>
      <c r="DG774" s="253"/>
      <c r="DH774" s="253"/>
      <c r="DI774" s="253"/>
      <c r="DJ774" s="253"/>
      <c r="DK774" s="253"/>
      <c r="DL774" s="253"/>
      <c r="DM774" s="253"/>
      <c r="DN774" s="253"/>
      <c r="DO774" s="253"/>
      <c r="DP774" s="253"/>
      <c r="DQ774" s="253"/>
      <c r="DR774" s="253"/>
      <c r="DS774" s="253"/>
      <c r="DT774" s="253"/>
      <c r="DU774" s="253"/>
      <c r="DV774" s="253"/>
      <c r="DW774" s="253"/>
      <c r="DX774" s="253"/>
      <c r="DY774" s="253"/>
      <c r="DZ774" s="253"/>
      <c r="EA774" s="253"/>
      <c r="EB774" s="253"/>
      <c r="EC774" s="253"/>
      <c r="ED774" s="253"/>
      <c r="EE774" s="253"/>
      <c r="EF774" s="253"/>
      <c r="EG774" s="253"/>
      <c r="EH774" s="253"/>
      <c r="EI774" s="253"/>
      <c r="EJ774" s="253"/>
      <c r="EK774" s="253"/>
      <c r="EL774" s="253"/>
      <c r="EM774" s="253"/>
      <c r="EN774" s="253"/>
      <c r="EO774" s="253"/>
      <c r="EP774" s="253"/>
      <c r="EQ774" s="253"/>
      <c r="ER774" s="253"/>
      <c r="ES774" s="253"/>
      <c r="ET774" s="253"/>
      <c r="EU774" s="253"/>
      <c r="EV774" s="253"/>
      <c r="EW774" s="253"/>
      <c r="EX774" s="253"/>
      <c r="EY774" s="253"/>
      <c r="EZ774" s="253"/>
      <c r="FA774" s="253"/>
      <c r="FB774" s="253"/>
      <c r="FC774" s="253"/>
      <c r="FD774" s="253"/>
      <c r="FE774" s="253"/>
      <c r="FF774" s="253"/>
      <c r="FG774" s="253"/>
      <c r="FH774" s="253"/>
      <c r="FI774" s="253"/>
      <c r="FJ774" s="253"/>
      <c r="FK774" s="253"/>
      <c r="FL774" s="253"/>
      <c r="FM774" s="253"/>
      <c r="FN774" s="253"/>
      <c r="FO774" s="253"/>
      <c r="FP774" s="253"/>
      <c r="FQ774" s="253"/>
      <c r="FR774" s="253"/>
      <c r="FS774" s="253"/>
      <c r="FT774" s="253"/>
      <c r="FU774" s="253"/>
      <c r="FV774" s="253"/>
      <c r="FW774" s="253"/>
      <c r="FX774" s="253"/>
      <c r="FY774" s="253"/>
      <c r="FZ774" s="253"/>
      <c r="GA774" s="253"/>
      <c r="GB774" s="253"/>
      <c r="GC774" s="253"/>
      <c r="GD774" s="253"/>
      <c r="GE774" s="253"/>
      <c r="GF774" s="253"/>
      <c r="GG774" s="253"/>
      <c r="GH774" s="253"/>
      <c r="GI774" s="253"/>
      <c r="GJ774" s="253"/>
      <c r="GK774" s="253"/>
      <c r="GL774" s="253"/>
      <c r="GM774" s="253"/>
      <c r="GN774" s="253"/>
      <c r="GO774" s="253"/>
      <c r="GP774" s="253"/>
      <c r="GQ774" s="253"/>
      <c r="GR774" s="253"/>
      <c r="GS774" s="253"/>
      <c r="GT774" s="253"/>
      <c r="GU774" s="253"/>
      <c r="GV774" s="253"/>
      <c r="GW774" s="253"/>
      <c r="GX774" s="253"/>
      <c r="GY774" s="253"/>
      <c r="GZ774" s="253"/>
      <c r="HA774" s="253"/>
      <c r="HB774" s="253"/>
      <c r="HC774" s="253"/>
      <c r="HD774" s="253"/>
      <c r="HE774" s="253"/>
      <c r="HF774" s="253"/>
    </row>
    <row r="775" spans="1:214" s="312" customFormat="1" ht="15" customHeight="1" x14ac:dyDescent="0.25">
      <c r="A775" s="252"/>
      <c r="B775" s="253"/>
      <c r="C775" s="253"/>
      <c r="D775" s="253"/>
      <c r="E775" s="253"/>
      <c r="F775" s="253"/>
      <c r="G775" s="253"/>
      <c r="H775" s="253"/>
      <c r="I775" s="253"/>
      <c r="J775" s="253"/>
      <c r="K775" s="253"/>
      <c r="L775" s="253"/>
      <c r="M775" s="253"/>
      <c r="N775" s="253"/>
      <c r="O775" s="253"/>
      <c r="P775" s="253"/>
      <c r="Q775" s="253"/>
      <c r="R775" s="253"/>
      <c r="S775" s="253"/>
      <c r="T775" s="253"/>
      <c r="U775" s="253" t="s">
        <v>965</v>
      </c>
      <c r="V775" s="253"/>
      <c r="W775" s="253"/>
      <c r="X775" s="253"/>
      <c r="Y775" s="253"/>
      <c r="Z775" s="253"/>
      <c r="AA775" s="253"/>
      <c r="AB775" s="253"/>
      <c r="AC775" s="253" t="s">
        <v>393</v>
      </c>
      <c r="AD775" s="253"/>
      <c r="AE775" s="253"/>
      <c r="AF775" s="253"/>
      <c r="AG775" s="253"/>
      <c r="AH775" s="253"/>
      <c r="AI775" s="253"/>
      <c r="AJ775" s="253"/>
      <c r="AK775" s="253"/>
      <c r="AL775" s="253"/>
      <c r="AM775" s="253"/>
      <c r="AN775" s="253"/>
      <c r="AO775" s="253"/>
      <c r="AP775" s="253"/>
      <c r="AQ775" s="253"/>
      <c r="AR775" s="253"/>
      <c r="AS775" s="253"/>
      <c r="AT775" s="253"/>
      <c r="AU775" s="253"/>
      <c r="AV775" s="253"/>
      <c r="AW775" s="253"/>
      <c r="AX775" s="253"/>
      <c r="AY775" s="253"/>
      <c r="AZ775" s="253"/>
      <c r="BA775" s="253"/>
      <c r="BB775" s="253"/>
      <c r="BC775" s="253"/>
      <c r="BD775" s="253"/>
      <c r="BE775" s="253"/>
      <c r="BF775" s="253"/>
      <c r="BG775" s="253"/>
      <c r="BH775" s="253"/>
      <c r="BI775" s="253"/>
      <c r="BJ775" s="253"/>
      <c r="BK775" s="253"/>
      <c r="BL775" s="253"/>
      <c r="BM775" s="253"/>
      <c r="BN775" s="253"/>
      <c r="BO775" s="253"/>
      <c r="BP775" s="253"/>
      <c r="BQ775" s="253"/>
      <c r="BR775" s="253"/>
      <c r="BS775" s="253"/>
      <c r="BT775" s="253"/>
      <c r="BU775" s="253"/>
      <c r="BV775" s="253"/>
      <c r="BW775" s="253"/>
      <c r="BX775" s="253"/>
      <c r="BY775" s="253"/>
      <c r="BZ775" s="253"/>
      <c r="CA775" s="253"/>
      <c r="CB775" s="253"/>
      <c r="CC775" s="253"/>
      <c r="CD775" s="253"/>
      <c r="CE775" s="253"/>
      <c r="CF775" s="253"/>
      <c r="CG775" s="253"/>
      <c r="CH775" s="253"/>
      <c r="CI775" s="253"/>
      <c r="CJ775" s="253"/>
      <c r="CK775" s="253"/>
      <c r="CL775" s="253"/>
      <c r="CM775" s="253"/>
      <c r="CN775" s="253"/>
      <c r="CO775" s="253"/>
      <c r="CP775" s="253"/>
      <c r="CQ775" s="253"/>
      <c r="CR775" s="253"/>
      <c r="CS775" s="253"/>
      <c r="CT775" s="253"/>
      <c r="CU775" s="253"/>
      <c r="CV775" s="253"/>
      <c r="CW775" s="253"/>
      <c r="CX775" s="253"/>
      <c r="CY775" s="253"/>
      <c r="CZ775" s="253"/>
      <c r="DA775" s="253"/>
      <c r="DB775" s="253"/>
      <c r="DC775" s="253"/>
      <c r="DD775" s="253"/>
      <c r="DE775" s="253"/>
      <c r="DF775" s="253"/>
      <c r="DG775" s="253"/>
      <c r="DH775" s="253"/>
      <c r="DI775" s="253"/>
      <c r="DJ775" s="253"/>
      <c r="DK775" s="253"/>
      <c r="DL775" s="253"/>
      <c r="DM775" s="253"/>
      <c r="DN775" s="253"/>
      <c r="DO775" s="253"/>
      <c r="DP775" s="253"/>
      <c r="DQ775" s="253"/>
      <c r="DR775" s="253"/>
      <c r="DS775" s="253"/>
      <c r="DT775" s="253"/>
      <c r="DU775" s="253"/>
      <c r="DV775" s="253"/>
      <c r="DW775" s="253"/>
      <c r="DX775" s="253"/>
      <c r="DY775" s="253"/>
      <c r="DZ775" s="253"/>
      <c r="EA775" s="253"/>
      <c r="EB775" s="253"/>
      <c r="EC775" s="253"/>
      <c r="ED775" s="253"/>
      <c r="EE775" s="253"/>
      <c r="EF775" s="253"/>
      <c r="EG775" s="253"/>
      <c r="EH775" s="253"/>
      <c r="EI775" s="253"/>
      <c r="EJ775" s="253"/>
      <c r="EK775" s="253"/>
      <c r="EL775" s="253"/>
      <c r="EM775" s="253"/>
      <c r="EN775" s="253"/>
      <c r="EO775" s="253"/>
      <c r="EP775" s="253"/>
      <c r="EQ775" s="253"/>
      <c r="ER775" s="253"/>
      <c r="ES775" s="253"/>
      <c r="ET775" s="253"/>
      <c r="EU775" s="253"/>
      <c r="EV775" s="253"/>
      <c r="EW775" s="253"/>
      <c r="EX775" s="253"/>
      <c r="EY775" s="253"/>
      <c r="EZ775" s="253"/>
      <c r="FA775" s="253"/>
      <c r="FB775" s="253"/>
      <c r="FC775" s="253"/>
      <c r="FD775" s="253"/>
      <c r="FE775" s="253"/>
      <c r="FF775" s="253"/>
      <c r="FG775" s="253"/>
      <c r="FH775" s="253"/>
      <c r="FI775" s="253"/>
      <c r="FJ775" s="253"/>
      <c r="FK775" s="253"/>
      <c r="FL775" s="253"/>
      <c r="FM775" s="253"/>
      <c r="FN775" s="253"/>
      <c r="FO775" s="253"/>
      <c r="FP775" s="253"/>
      <c r="FQ775" s="253"/>
      <c r="FR775" s="253"/>
      <c r="FS775" s="253"/>
      <c r="FT775" s="253"/>
      <c r="FU775" s="253"/>
      <c r="FV775" s="253"/>
      <c r="FW775" s="253"/>
      <c r="FX775" s="253"/>
      <c r="FY775" s="253"/>
      <c r="FZ775" s="253"/>
      <c r="GA775" s="253"/>
      <c r="GB775" s="253"/>
      <c r="GC775" s="253"/>
      <c r="GD775" s="253"/>
      <c r="GE775" s="253"/>
      <c r="GF775" s="253"/>
      <c r="GG775" s="253"/>
      <c r="GH775" s="253"/>
      <c r="GI775" s="253"/>
      <c r="GJ775" s="253"/>
      <c r="GK775" s="253"/>
      <c r="GL775" s="253"/>
      <c r="GM775" s="253"/>
      <c r="GN775" s="253"/>
      <c r="GO775" s="253"/>
      <c r="GP775" s="253"/>
      <c r="GQ775" s="253"/>
      <c r="GR775" s="253"/>
      <c r="GS775" s="253"/>
      <c r="GT775" s="253"/>
      <c r="GU775" s="253"/>
      <c r="GV775" s="253"/>
      <c r="GW775" s="253"/>
      <c r="GX775" s="253"/>
      <c r="GY775" s="253"/>
      <c r="GZ775" s="253"/>
      <c r="HA775" s="253"/>
      <c r="HB775" s="253"/>
      <c r="HC775" s="253"/>
      <c r="HD775" s="253"/>
      <c r="HE775" s="253"/>
      <c r="HF775" s="253"/>
    </row>
    <row r="776" spans="1:214" s="312" customFormat="1" ht="15" customHeight="1" x14ac:dyDescent="0.25">
      <c r="A776" s="252"/>
      <c r="B776" s="253"/>
      <c r="C776" s="253"/>
      <c r="D776" s="253"/>
      <c r="E776" s="253"/>
      <c r="F776" s="253"/>
      <c r="G776" s="253"/>
      <c r="H776" s="253"/>
      <c r="I776" s="253"/>
      <c r="J776" s="253"/>
      <c r="K776" s="253"/>
      <c r="L776" s="253"/>
      <c r="M776" s="253"/>
      <c r="N776" s="253"/>
      <c r="O776" s="253"/>
      <c r="P776" s="253"/>
      <c r="Q776" s="253"/>
      <c r="R776" s="253"/>
      <c r="S776" s="253"/>
      <c r="T776" s="253"/>
      <c r="U776" s="253" t="s">
        <v>966</v>
      </c>
      <c r="V776" s="253"/>
      <c r="W776" s="253"/>
      <c r="X776" s="253"/>
      <c r="Y776" s="253"/>
      <c r="Z776" s="253"/>
      <c r="AA776" s="253"/>
      <c r="AB776" s="253"/>
      <c r="AC776" s="253" t="s">
        <v>329</v>
      </c>
      <c r="AD776" s="253"/>
      <c r="AE776" s="253"/>
      <c r="AF776" s="253"/>
      <c r="AG776" s="253"/>
      <c r="AH776" s="253"/>
      <c r="AI776" s="253"/>
      <c r="AJ776" s="253"/>
      <c r="AK776" s="253"/>
      <c r="AL776" s="253"/>
      <c r="AM776" s="253"/>
      <c r="AN776" s="253"/>
      <c r="AO776" s="253"/>
      <c r="AP776" s="253"/>
      <c r="AQ776" s="253"/>
      <c r="AR776" s="253"/>
      <c r="AS776" s="253"/>
      <c r="AT776" s="253"/>
      <c r="AU776" s="253"/>
      <c r="AV776" s="253"/>
      <c r="AW776" s="253"/>
      <c r="AX776" s="253"/>
      <c r="AY776" s="253"/>
      <c r="AZ776" s="253"/>
      <c r="BA776" s="253"/>
      <c r="BB776" s="253"/>
      <c r="BC776" s="253"/>
      <c r="BD776" s="253"/>
      <c r="BE776" s="253"/>
      <c r="BF776" s="253"/>
      <c r="BG776" s="253"/>
      <c r="BH776" s="253"/>
      <c r="BI776" s="253"/>
      <c r="BJ776" s="253"/>
      <c r="BK776" s="253"/>
      <c r="BL776" s="253"/>
      <c r="BM776" s="253"/>
      <c r="BN776" s="253"/>
      <c r="BO776" s="253"/>
      <c r="BP776" s="253"/>
      <c r="BQ776" s="253"/>
      <c r="BR776" s="253"/>
      <c r="BS776" s="253"/>
      <c r="BT776" s="253"/>
      <c r="BU776" s="253"/>
      <c r="BV776" s="253"/>
      <c r="BW776" s="253"/>
      <c r="BX776" s="253"/>
      <c r="BY776" s="253"/>
      <c r="BZ776" s="253"/>
      <c r="CA776" s="253"/>
      <c r="CB776" s="253"/>
      <c r="CC776" s="253"/>
      <c r="CD776" s="253"/>
      <c r="CE776" s="253"/>
      <c r="CF776" s="253"/>
      <c r="CG776" s="253"/>
      <c r="CH776" s="253"/>
      <c r="CI776" s="253"/>
      <c r="CJ776" s="253"/>
      <c r="CK776" s="253"/>
      <c r="CL776" s="253"/>
      <c r="CM776" s="253"/>
      <c r="CN776" s="253"/>
      <c r="CO776" s="253"/>
      <c r="CP776" s="253"/>
      <c r="CQ776" s="253"/>
      <c r="CR776" s="253"/>
      <c r="CS776" s="253"/>
      <c r="CT776" s="253"/>
      <c r="CU776" s="253"/>
      <c r="CV776" s="253"/>
      <c r="CW776" s="253"/>
      <c r="CX776" s="253"/>
      <c r="CY776" s="253"/>
      <c r="CZ776" s="253"/>
      <c r="DA776" s="253"/>
      <c r="DB776" s="253"/>
      <c r="DC776" s="253"/>
      <c r="DD776" s="253"/>
      <c r="DE776" s="253"/>
      <c r="DF776" s="253"/>
      <c r="DG776" s="253"/>
      <c r="DH776" s="253"/>
      <c r="DI776" s="253"/>
      <c r="DJ776" s="253"/>
      <c r="DK776" s="253"/>
      <c r="DL776" s="253"/>
      <c r="DM776" s="253"/>
      <c r="DN776" s="253"/>
      <c r="DO776" s="253"/>
      <c r="DP776" s="253"/>
      <c r="DQ776" s="253"/>
      <c r="DR776" s="253"/>
      <c r="DS776" s="253"/>
      <c r="DT776" s="253"/>
      <c r="DU776" s="253"/>
      <c r="DV776" s="253"/>
      <c r="DW776" s="253"/>
      <c r="DX776" s="253"/>
      <c r="DY776" s="253"/>
      <c r="DZ776" s="253"/>
      <c r="EA776" s="253"/>
      <c r="EB776" s="253"/>
      <c r="EC776" s="253"/>
      <c r="ED776" s="253"/>
      <c r="EE776" s="253"/>
      <c r="EF776" s="253"/>
      <c r="EG776" s="253"/>
      <c r="EH776" s="253"/>
      <c r="EI776" s="253"/>
      <c r="EJ776" s="253"/>
      <c r="EK776" s="253"/>
      <c r="EL776" s="253"/>
      <c r="EM776" s="253"/>
      <c r="EN776" s="253"/>
      <c r="EO776" s="253"/>
      <c r="EP776" s="253"/>
      <c r="EQ776" s="253"/>
      <c r="ER776" s="253"/>
      <c r="ES776" s="253"/>
      <c r="ET776" s="253"/>
      <c r="EU776" s="253"/>
      <c r="EV776" s="253"/>
      <c r="EW776" s="253"/>
      <c r="EX776" s="253"/>
      <c r="EY776" s="253"/>
      <c r="EZ776" s="253"/>
      <c r="FA776" s="253"/>
      <c r="FB776" s="253"/>
      <c r="FC776" s="253"/>
      <c r="FD776" s="253"/>
      <c r="FE776" s="253"/>
      <c r="FF776" s="253"/>
      <c r="FG776" s="253"/>
      <c r="FH776" s="253"/>
      <c r="FI776" s="253"/>
      <c r="FJ776" s="253"/>
      <c r="FK776" s="253"/>
      <c r="FL776" s="253"/>
      <c r="FM776" s="253"/>
      <c r="FN776" s="253"/>
      <c r="FO776" s="253"/>
      <c r="FP776" s="253"/>
      <c r="FQ776" s="253"/>
      <c r="FR776" s="253"/>
      <c r="FS776" s="253"/>
      <c r="FT776" s="253"/>
      <c r="FU776" s="253"/>
      <c r="FV776" s="253"/>
      <c r="FW776" s="253"/>
      <c r="FX776" s="253"/>
      <c r="FY776" s="253"/>
      <c r="FZ776" s="253"/>
      <c r="GA776" s="253"/>
      <c r="GB776" s="253"/>
      <c r="GC776" s="253"/>
      <c r="GD776" s="253"/>
      <c r="GE776" s="253"/>
      <c r="GF776" s="253"/>
      <c r="GG776" s="253"/>
      <c r="GH776" s="253"/>
      <c r="GI776" s="253"/>
      <c r="GJ776" s="253"/>
      <c r="GK776" s="253"/>
      <c r="GL776" s="253"/>
      <c r="GM776" s="253"/>
      <c r="GN776" s="253"/>
      <c r="GO776" s="253"/>
      <c r="GP776" s="253"/>
      <c r="GQ776" s="253"/>
      <c r="GR776" s="253"/>
      <c r="GS776" s="253"/>
      <c r="GT776" s="253"/>
      <c r="GU776" s="253"/>
      <c r="GV776" s="253"/>
      <c r="GW776" s="253"/>
      <c r="GX776" s="253"/>
      <c r="GY776" s="253"/>
      <c r="GZ776" s="253"/>
      <c r="HA776" s="253"/>
      <c r="HB776" s="253"/>
      <c r="HC776" s="253"/>
      <c r="HD776" s="253"/>
      <c r="HE776" s="253"/>
      <c r="HF776" s="253"/>
    </row>
    <row r="777" spans="1:214" s="312" customFormat="1" ht="15" customHeight="1" x14ac:dyDescent="0.25">
      <c r="A777" s="252"/>
      <c r="B777" s="253"/>
      <c r="C777" s="253"/>
      <c r="D777" s="253"/>
      <c r="E777" s="253"/>
      <c r="F777" s="253"/>
      <c r="G777" s="253"/>
      <c r="H777" s="253"/>
      <c r="I777" s="253"/>
      <c r="J777" s="253"/>
      <c r="K777" s="253"/>
      <c r="L777" s="253"/>
      <c r="M777" s="253"/>
      <c r="N777" s="253"/>
      <c r="O777" s="253"/>
      <c r="P777" s="253"/>
      <c r="Q777" s="253"/>
      <c r="R777" s="253"/>
      <c r="S777" s="253"/>
      <c r="T777" s="253"/>
      <c r="U777" s="253" t="s">
        <v>293</v>
      </c>
      <c r="V777" s="253"/>
      <c r="W777" s="253"/>
      <c r="X777" s="253"/>
      <c r="Y777" s="253"/>
      <c r="Z777" s="253"/>
      <c r="AA777" s="253"/>
      <c r="AB777" s="253"/>
      <c r="AC777" s="253" t="s">
        <v>357</v>
      </c>
      <c r="AD777" s="253"/>
      <c r="AE777" s="253"/>
      <c r="AF777" s="253"/>
      <c r="AG777" s="253"/>
      <c r="AH777" s="253"/>
      <c r="AI777" s="253"/>
      <c r="AJ777" s="253"/>
      <c r="AK777" s="253"/>
      <c r="AL777" s="253"/>
      <c r="AM777" s="253"/>
      <c r="AN777" s="253"/>
      <c r="AO777" s="253"/>
      <c r="AP777" s="253"/>
      <c r="AQ777" s="253"/>
      <c r="AR777" s="253"/>
      <c r="AS777" s="253"/>
      <c r="AT777" s="253"/>
      <c r="AU777" s="253"/>
      <c r="AV777" s="253"/>
      <c r="AW777" s="253"/>
      <c r="AX777" s="253"/>
      <c r="AY777" s="253"/>
      <c r="AZ777" s="253"/>
      <c r="BA777" s="253"/>
      <c r="BB777" s="253"/>
      <c r="BC777" s="253"/>
      <c r="BD777" s="253"/>
      <c r="BE777" s="253"/>
      <c r="BF777" s="253"/>
      <c r="BG777" s="253"/>
      <c r="BH777" s="253"/>
      <c r="BI777" s="253"/>
      <c r="BJ777" s="253"/>
      <c r="BK777" s="253"/>
      <c r="BL777" s="253"/>
      <c r="BM777" s="253"/>
      <c r="BN777" s="253"/>
      <c r="BO777" s="253"/>
      <c r="BP777" s="253"/>
      <c r="BQ777" s="253"/>
      <c r="BR777" s="253"/>
      <c r="BS777" s="253"/>
      <c r="BT777" s="253"/>
      <c r="BU777" s="253"/>
      <c r="BV777" s="253"/>
      <c r="BW777" s="253"/>
      <c r="BX777" s="253"/>
      <c r="BY777" s="253"/>
      <c r="BZ777" s="253"/>
      <c r="CA777" s="253"/>
      <c r="CB777" s="253"/>
      <c r="CC777" s="253"/>
      <c r="CD777" s="253"/>
      <c r="CE777" s="253"/>
      <c r="CF777" s="253"/>
      <c r="CG777" s="253"/>
      <c r="CH777" s="253"/>
      <c r="CI777" s="253"/>
      <c r="CJ777" s="253"/>
      <c r="CK777" s="253"/>
      <c r="CL777" s="253"/>
      <c r="CM777" s="253"/>
      <c r="CN777" s="253"/>
      <c r="CO777" s="253"/>
      <c r="CP777" s="253"/>
      <c r="CQ777" s="253"/>
      <c r="CR777" s="253"/>
      <c r="CS777" s="253"/>
      <c r="CT777" s="253"/>
      <c r="CU777" s="253"/>
      <c r="CV777" s="253"/>
      <c r="CW777" s="253"/>
      <c r="CX777" s="253"/>
      <c r="CY777" s="253"/>
      <c r="CZ777" s="253"/>
      <c r="DA777" s="253"/>
      <c r="DB777" s="253"/>
      <c r="DC777" s="253"/>
      <c r="DD777" s="253"/>
      <c r="DE777" s="253"/>
      <c r="DF777" s="253"/>
      <c r="DG777" s="253"/>
      <c r="DH777" s="253"/>
      <c r="DI777" s="253"/>
      <c r="DJ777" s="253"/>
      <c r="DK777" s="253"/>
      <c r="DL777" s="253"/>
      <c r="DM777" s="253"/>
      <c r="DN777" s="253"/>
      <c r="DO777" s="253"/>
      <c r="DP777" s="253"/>
      <c r="DQ777" s="253"/>
      <c r="DR777" s="253"/>
      <c r="DS777" s="253"/>
      <c r="DT777" s="253"/>
      <c r="DU777" s="253"/>
      <c r="DV777" s="253"/>
      <c r="DW777" s="253"/>
      <c r="DX777" s="253"/>
      <c r="DY777" s="253"/>
      <c r="DZ777" s="253"/>
      <c r="EA777" s="253"/>
      <c r="EB777" s="253"/>
      <c r="EC777" s="253"/>
      <c r="ED777" s="253"/>
      <c r="EE777" s="253"/>
      <c r="EF777" s="253"/>
      <c r="EG777" s="253"/>
      <c r="EH777" s="253"/>
      <c r="EI777" s="253"/>
      <c r="EJ777" s="253"/>
      <c r="EK777" s="253"/>
      <c r="EL777" s="253"/>
      <c r="EM777" s="253"/>
      <c r="EN777" s="253"/>
      <c r="EO777" s="253"/>
      <c r="EP777" s="253"/>
      <c r="EQ777" s="253"/>
      <c r="ER777" s="253"/>
      <c r="ES777" s="253"/>
      <c r="ET777" s="253"/>
      <c r="EU777" s="253"/>
      <c r="EV777" s="253"/>
      <c r="EW777" s="253"/>
      <c r="EX777" s="253"/>
      <c r="EY777" s="253"/>
      <c r="EZ777" s="253"/>
      <c r="FA777" s="253"/>
      <c r="FB777" s="253"/>
      <c r="FC777" s="253"/>
      <c r="FD777" s="253"/>
      <c r="FE777" s="253"/>
      <c r="FF777" s="253"/>
      <c r="FG777" s="253"/>
      <c r="FH777" s="253"/>
      <c r="FI777" s="253"/>
      <c r="FJ777" s="253"/>
      <c r="FK777" s="253"/>
      <c r="FL777" s="253"/>
      <c r="FM777" s="253"/>
      <c r="FN777" s="253"/>
      <c r="FO777" s="253"/>
      <c r="FP777" s="253"/>
      <c r="FQ777" s="253"/>
      <c r="FR777" s="253"/>
      <c r="FS777" s="253"/>
      <c r="FT777" s="253"/>
      <c r="FU777" s="253"/>
      <c r="FV777" s="253"/>
      <c r="FW777" s="253"/>
      <c r="FX777" s="253"/>
      <c r="FY777" s="253"/>
      <c r="FZ777" s="253"/>
      <c r="GA777" s="253"/>
      <c r="GB777" s="253"/>
      <c r="GC777" s="253"/>
      <c r="GD777" s="253"/>
      <c r="GE777" s="253"/>
      <c r="GF777" s="253"/>
      <c r="GG777" s="253"/>
      <c r="GH777" s="253"/>
      <c r="GI777" s="253"/>
      <c r="GJ777" s="253"/>
      <c r="GK777" s="253"/>
      <c r="GL777" s="253"/>
      <c r="GM777" s="253"/>
      <c r="GN777" s="253"/>
      <c r="GO777" s="253"/>
      <c r="GP777" s="253"/>
      <c r="GQ777" s="253"/>
      <c r="GR777" s="253"/>
      <c r="GS777" s="253"/>
      <c r="GT777" s="253"/>
      <c r="GU777" s="253"/>
      <c r="GV777" s="253"/>
      <c r="GW777" s="253"/>
      <c r="GX777" s="253"/>
      <c r="GY777" s="253"/>
      <c r="GZ777" s="253"/>
      <c r="HA777" s="253"/>
      <c r="HB777" s="253"/>
      <c r="HC777" s="253"/>
      <c r="HD777" s="253"/>
      <c r="HE777" s="253"/>
      <c r="HF777" s="253"/>
    </row>
    <row r="778" spans="1:214" s="312" customFormat="1" ht="15" customHeight="1" x14ac:dyDescent="0.25">
      <c r="A778" s="252"/>
      <c r="B778" s="253"/>
      <c r="C778" s="253"/>
      <c r="D778" s="253"/>
      <c r="E778" s="253"/>
      <c r="F778" s="253"/>
      <c r="G778" s="253"/>
      <c r="H778" s="253"/>
      <c r="I778" s="253"/>
      <c r="J778" s="253"/>
      <c r="K778" s="253"/>
      <c r="L778" s="253"/>
      <c r="M778" s="253"/>
      <c r="N778" s="253"/>
      <c r="O778" s="253"/>
      <c r="P778" s="253"/>
      <c r="Q778" s="253"/>
      <c r="R778" s="253"/>
      <c r="S778" s="253"/>
      <c r="T778" s="253"/>
      <c r="U778" s="253" t="s">
        <v>967</v>
      </c>
      <c r="V778" s="253"/>
      <c r="W778" s="253"/>
      <c r="X778" s="253"/>
      <c r="Y778" s="253"/>
      <c r="Z778" s="253"/>
      <c r="AA778" s="253"/>
      <c r="AB778" s="253"/>
      <c r="AC778" s="253" t="s">
        <v>323</v>
      </c>
      <c r="AD778" s="253"/>
      <c r="AE778" s="253"/>
      <c r="AF778" s="253"/>
      <c r="AG778" s="253"/>
      <c r="AH778" s="253"/>
      <c r="AI778" s="253"/>
      <c r="AJ778" s="253"/>
      <c r="AK778" s="253"/>
      <c r="AL778" s="253"/>
      <c r="AM778" s="253"/>
      <c r="AN778" s="253"/>
      <c r="AO778" s="253"/>
      <c r="AP778" s="253"/>
      <c r="AQ778" s="253"/>
      <c r="AR778" s="253"/>
      <c r="AS778" s="253"/>
      <c r="AT778" s="253"/>
      <c r="AU778" s="253"/>
      <c r="AV778" s="253"/>
      <c r="AW778" s="253"/>
      <c r="AX778" s="253"/>
      <c r="AY778" s="253"/>
      <c r="AZ778" s="253"/>
      <c r="BA778" s="253"/>
      <c r="BB778" s="253"/>
      <c r="BC778" s="253"/>
      <c r="BD778" s="253"/>
      <c r="BE778" s="253"/>
      <c r="BF778" s="253"/>
      <c r="BG778" s="253"/>
      <c r="BH778" s="253"/>
      <c r="BI778" s="253"/>
      <c r="BJ778" s="253"/>
      <c r="BK778" s="253"/>
      <c r="BL778" s="253"/>
      <c r="BM778" s="253"/>
      <c r="BN778" s="253"/>
      <c r="BO778" s="253"/>
      <c r="BP778" s="253"/>
      <c r="BQ778" s="253"/>
      <c r="BR778" s="253"/>
      <c r="BS778" s="253"/>
      <c r="BT778" s="253"/>
      <c r="BU778" s="253"/>
      <c r="BV778" s="253"/>
      <c r="BW778" s="253"/>
      <c r="BX778" s="253"/>
      <c r="BY778" s="253"/>
      <c r="BZ778" s="253"/>
      <c r="CA778" s="253"/>
      <c r="CB778" s="253"/>
      <c r="CC778" s="253"/>
      <c r="CD778" s="253"/>
      <c r="CE778" s="253"/>
      <c r="CF778" s="253"/>
      <c r="CG778" s="253"/>
      <c r="CH778" s="253"/>
      <c r="CI778" s="253"/>
      <c r="CJ778" s="253"/>
      <c r="CK778" s="253"/>
      <c r="CL778" s="253"/>
      <c r="CM778" s="253"/>
      <c r="CN778" s="253"/>
      <c r="CO778" s="253"/>
      <c r="CP778" s="253"/>
      <c r="CQ778" s="253"/>
      <c r="CR778" s="253"/>
      <c r="CS778" s="253"/>
      <c r="CT778" s="253"/>
      <c r="CU778" s="253"/>
      <c r="CV778" s="253"/>
      <c r="CW778" s="253"/>
      <c r="CX778" s="253"/>
      <c r="CY778" s="253"/>
      <c r="CZ778" s="253"/>
      <c r="DA778" s="253"/>
      <c r="DB778" s="253"/>
      <c r="DC778" s="253"/>
      <c r="DD778" s="253"/>
      <c r="DE778" s="253"/>
      <c r="DF778" s="253"/>
      <c r="DG778" s="253"/>
      <c r="DH778" s="253"/>
      <c r="DI778" s="253"/>
      <c r="DJ778" s="253"/>
      <c r="DK778" s="253"/>
      <c r="DL778" s="253"/>
      <c r="DM778" s="253"/>
      <c r="DN778" s="253"/>
      <c r="DO778" s="253"/>
      <c r="DP778" s="253"/>
      <c r="DQ778" s="253"/>
      <c r="DR778" s="253"/>
      <c r="DS778" s="253"/>
      <c r="DT778" s="253"/>
      <c r="DU778" s="253"/>
      <c r="DV778" s="253"/>
      <c r="DW778" s="253"/>
      <c r="DX778" s="253"/>
      <c r="DY778" s="253"/>
      <c r="DZ778" s="253"/>
      <c r="EA778" s="253"/>
      <c r="EB778" s="253"/>
      <c r="EC778" s="253"/>
      <c r="ED778" s="253"/>
      <c r="EE778" s="253"/>
      <c r="EF778" s="253"/>
      <c r="EG778" s="253"/>
      <c r="EH778" s="253"/>
      <c r="EI778" s="253"/>
      <c r="EJ778" s="253"/>
      <c r="EK778" s="253"/>
      <c r="EL778" s="253"/>
      <c r="EM778" s="253"/>
      <c r="EN778" s="253"/>
      <c r="EO778" s="253"/>
      <c r="EP778" s="253"/>
      <c r="EQ778" s="253"/>
      <c r="ER778" s="253"/>
      <c r="ES778" s="253"/>
      <c r="ET778" s="253"/>
      <c r="EU778" s="253"/>
      <c r="EV778" s="253"/>
      <c r="EW778" s="253"/>
      <c r="EX778" s="253"/>
      <c r="EY778" s="253"/>
      <c r="EZ778" s="253"/>
      <c r="FA778" s="253"/>
      <c r="FB778" s="253"/>
      <c r="FC778" s="253"/>
      <c r="FD778" s="253"/>
      <c r="FE778" s="253"/>
      <c r="FF778" s="253"/>
      <c r="FG778" s="253"/>
      <c r="FH778" s="253"/>
      <c r="FI778" s="253"/>
      <c r="FJ778" s="253"/>
      <c r="FK778" s="253"/>
      <c r="FL778" s="253"/>
      <c r="FM778" s="253"/>
      <c r="FN778" s="253"/>
      <c r="FO778" s="253"/>
      <c r="FP778" s="253"/>
      <c r="FQ778" s="253"/>
      <c r="FR778" s="253"/>
      <c r="FS778" s="253"/>
      <c r="FT778" s="253"/>
      <c r="FU778" s="253"/>
      <c r="FV778" s="253"/>
      <c r="FW778" s="253"/>
      <c r="FX778" s="253"/>
      <c r="FY778" s="253"/>
      <c r="FZ778" s="253"/>
      <c r="GA778" s="253"/>
      <c r="GB778" s="253"/>
      <c r="GC778" s="253"/>
      <c r="GD778" s="253"/>
      <c r="GE778" s="253"/>
      <c r="GF778" s="253"/>
      <c r="GG778" s="253"/>
      <c r="GH778" s="253"/>
      <c r="GI778" s="253"/>
      <c r="GJ778" s="253"/>
      <c r="GK778" s="253"/>
      <c r="GL778" s="253"/>
      <c r="GM778" s="253"/>
      <c r="GN778" s="253"/>
      <c r="GO778" s="253"/>
      <c r="GP778" s="253"/>
      <c r="GQ778" s="253"/>
      <c r="GR778" s="253"/>
      <c r="GS778" s="253"/>
      <c r="GT778" s="253"/>
      <c r="GU778" s="253"/>
      <c r="GV778" s="253"/>
      <c r="GW778" s="253"/>
      <c r="GX778" s="253"/>
      <c r="GY778" s="253"/>
      <c r="GZ778" s="253"/>
      <c r="HA778" s="253"/>
      <c r="HB778" s="253"/>
      <c r="HC778" s="253"/>
      <c r="HD778" s="253"/>
      <c r="HE778" s="253"/>
      <c r="HF778" s="253"/>
    </row>
    <row r="779" spans="1:214" s="312" customFormat="1" ht="15" customHeight="1" x14ac:dyDescent="0.25">
      <c r="A779" s="252"/>
      <c r="B779" s="253"/>
      <c r="C779" s="253"/>
      <c r="D779" s="253"/>
      <c r="E779" s="253"/>
      <c r="F779" s="253"/>
      <c r="G779" s="253"/>
      <c r="H779" s="253"/>
      <c r="I779" s="253"/>
      <c r="J779" s="253"/>
      <c r="K779" s="253"/>
      <c r="L779" s="253"/>
      <c r="M779" s="253"/>
      <c r="N779" s="253"/>
      <c r="O779" s="253"/>
      <c r="P779" s="253"/>
      <c r="Q779" s="253"/>
      <c r="R779" s="253"/>
      <c r="S779" s="253"/>
      <c r="T779" s="253"/>
      <c r="U779" s="253" t="s">
        <v>968</v>
      </c>
      <c r="V779" s="253"/>
      <c r="W779" s="253"/>
      <c r="X779" s="253"/>
      <c r="Y779" s="253"/>
      <c r="Z779" s="253"/>
      <c r="AA779" s="253"/>
      <c r="AB779" s="253"/>
      <c r="AC779" s="253" t="s">
        <v>316</v>
      </c>
      <c r="AD779" s="253"/>
      <c r="AE779" s="253"/>
      <c r="AF779" s="253"/>
      <c r="AG779" s="253"/>
      <c r="AH779" s="253"/>
      <c r="AI779" s="253"/>
      <c r="AJ779" s="253"/>
      <c r="AK779" s="253"/>
      <c r="AL779" s="253"/>
      <c r="AM779" s="253"/>
      <c r="AN779" s="253"/>
      <c r="AO779" s="253"/>
      <c r="AP779" s="253"/>
      <c r="AQ779" s="253"/>
      <c r="AR779" s="253"/>
      <c r="AS779" s="253"/>
      <c r="AT779" s="253"/>
      <c r="AU779" s="253"/>
      <c r="AV779" s="253"/>
      <c r="AW779" s="253"/>
      <c r="AX779" s="253"/>
      <c r="AY779" s="253"/>
      <c r="AZ779" s="253"/>
      <c r="BA779" s="253"/>
      <c r="BB779" s="253"/>
      <c r="BC779" s="253"/>
      <c r="BD779" s="253"/>
      <c r="BE779" s="253"/>
      <c r="BF779" s="253"/>
      <c r="BG779" s="253"/>
      <c r="BH779" s="253"/>
      <c r="BI779" s="253"/>
      <c r="BJ779" s="253"/>
      <c r="BK779" s="253"/>
      <c r="BL779" s="253"/>
      <c r="BM779" s="253"/>
      <c r="BN779" s="253"/>
      <c r="BO779" s="253"/>
      <c r="BP779" s="253"/>
      <c r="BQ779" s="253"/>
      <c r="BR779" s="253"/>
      <c r="BS779" s="253"/>
      <c r="BT779" s="253"/>
      <c r="BU779" s="253"/>
      <c r="BV779" s="253"/>
      <c r="BW779" s="253"/>
      <c r="BX779" s="253"/>
      <c r="BY779" s="253"/>
      <c r="BZ779" s="253"/>
      <c r="CA779" s="253"/>
      <c r="CB779" s="253"/>
      <c r="CC779" s="253"/>
      <c r="CD779" s="253"/>
      <c r="CE779" s="253"/>
      <c r="CF779" s="253"/>
      <c r="CG779" s="253"/>
      <c r="CH779" s="253"/>
      <c r="CI779" s="253"/>
      <c r="CJ779" s="253"/>
      <c r="CK779" s="253"/>
      <c r="CL779" s="253"/>
      <c r="CM779" s="253"/>
      <c r="CN779" s="253"/>
      <c r="CO779" s="253"/>
      <c r="CP779" s="253"/>
      <c r="CQ779" s="253"/>
      <c r="CR779" s="253"/>
      <c r="CS779" s="253"/>
      <c r="CT779" s="253"/>
      <c r="CU779" s="253"/>
      <c r="CV779" s="253"/>
      <c r="CW779" s="253"/>
      <c r="CX779" s="253"/>
      <c r="CY779" s="253"/>
      <c r="CZ779" s="253"/>
      <c r="DA779" s="253"/>
      <c r="DB779" s="253"/>
      <c r="DC779" s="253"/>
      <c r="DD779" s="253"/>
      <c r="DE779" s="253"/>
      <c r="DF779" s="253"/>
      <c r="DG779" s="253"/>
      <c r="DH779" s="253"/>
      <c r="DI779" s="253"/>
      <c r="DJ779" s="253"/>
      <c r="DK779" s="253"/>
      <c r="DL779" s="253"/>
      <c r="DM779" s="253"/>
      <c r="DN779" s="253"/>
      <c r="DO779" s="253"/>
      <c r="DP779" s="253"/>
      <c r="DQ779" s="253"/>
      <c r="DR779" s="253"/>
      <c r="DS779" s="253"/>
      <c r="DT779" s="253"/>
      <c r="DU779" s="253"/>
      <c r="DV779" s="253"/>
      <c r="DW779" s="253"/>
      <c r="DX779" s="253"/>
      <c r="DY779" s="253"/>
      <c r="DZ779" s="253"/>
      <c r="EA779" s="253"/>
      <c r="EB779" s="253"/>
      <c r="EC779" s="253"/>
      <c r="ED779" s="253"/>
      <c r="EE779" s="253"/>
      <c r="EF779" s="253"/>
      <c r="EG779" s="253"/>
      <c r="EH779" s="253"/>
      <c r="EI779" s="253"/>
      <c r="EJ779" s="253"/>
      <c r="EK779" s="253"/>
      <c r="EL779" s="253"/>
      <c r="EM779" s="253"/>
      <c r="EN779" s="253"/>
      <c r="EO779" s="253"/>
      <c r="EP779" s="253"/>
      <c r="EQ779" s="253"/>
      <c r="ER779" s="253"/>
      <c r="ES779" s="253"/>
      <c r="ET779" s="253"/>
      <c r="EU779" s="253"/>
      <c r="EV779" s="253"/>
      <c r="EW779" s="253"/>
      <c r="EX779" s="253"/>
      <c r="EY779" s="253"/>
      <c r="EZ779" s="253"/>
      <c r="FA779" s="253"/>
      <c r="FB779" s="253"/>
      <c r="FC779" s="253"/>
      <c r="FD779" s="253"/>
      <c r="FE779" s="253"/>
      <c r="FF779" s="253"/>
      <c r="FG779" s="253"/>
      <c r="FH779" s="253"/>
      <c r="FI779" s="253"/>
      <c r="FJ779" s="253"/>
      <c r="FK779" s="253"/>
      <c r="FL779" s="253"/>
      <c r="FM779" s="253"/>
      <c r="FN779" s="253"/>
      <c r="FO779" s="253"/>
      <c r="FP779" s="253"/>
      <c r="FQ779" s="253"/>
      <c r="FR779" s="253"/>
      <c r="FS779" s="253"/>
      <c r="FT779" s="253"/>
      <c r="FU779" s="253"/>
      <c r="FV779" s="253"/>
      <c r="FW779" s="253"/>
      <c r="FX779" s="253"/>
      <c r="FY779" s="253"/>
      <c r="FZ779" s="253"/>
      <c r="GA779" s="253"/>
      <c r="GB779" s="253"/>
      <c r="GC779" s="253"/>
      <c r="GD779" s="253"/>
      <c r="GE779" s="253"/>
      <c r="GF779" s="253"/>
      <c r="GG779" s="253"/>
      <c r="GH779" s="253"/>
      <c r="GI779" s="253"/>
      <c r="GJ779" s="253"/>
      <c r="GK779" s="253"/>
      <c r="GL779" s="253"/>
      <c r="GM779" s="253"/>
      <c r="GN779" s="253"/>
      <c r="GO779" s="253"/>
      <c r="GP779" s="253"/>
      <c r="GQ779" s="253"/>
      <c r="GR779" s="253"/>
      <c r="GS779" s="253"/>
      <c r="GT779" s="253"/>
      <c r="GU779" s="253"/>
      <c r="GV779" s="253"/>
      <c r="GW779" s="253"/>
      <c r="GX779" s="253"/>
      <c r="GY779" s="253"/>
      <c r="GZ779" s="253"/>
      <c r="HA779" s="253"/>
      <c r="HB779" s="253"/>
      <c r="HC779" s="253"/>
      <c r="HD779" s="253"/>
      <c r="HE779" s="253"/>
      <c r="HF779" s="253"/>
    </row>
    <row r="780" spans="1:214" s="312" customFormat="1" ht="15" customHeight="1" x14ac:dyDescent="0.25">
      <c r="A780" s="252"/>
      <c r="B780" s="253"/>
      <c r="C780" s="253"/>
      <c r="D780" s="253"/>
      <c r="E780" s="253"/>
      <c r="F780" s="253"/>
      <c r="G780" s="253"/>
      <c r="H780" s="253"/>
      <c r="I780" s="253"/>
      <c r="J780" s="253"/>
      <c r="K780" s="253"/>
      <c r="L780" s="253"/>
      <c r="M780" s="253"/>
      <c r="N780" s="253"/>
      <c r="O780" s="253"/>
      <c r="P780" s="253"/>
      <c r="Q780" s="253"/>
      <c r="R780" s="253"/>
      <c r="S780" s="253"/>
      <c r="T780" s="253"/>
      <c r="U780" s="253" t="s">
        <v>969</v>
      </c>
      <c r="V780" s="253"/>
      <c r="W780" s="253"/>
      <c r="X780" s="253"/>
      <c r="Y780" s="253"/>
      <c r="Z780" s="253"/>
      <c r="AA780" s="253"/>
      <c r="AB780" s="253"/>
      <c r="AC780" s="253" t="s">
        <v>393</v>
      </c>
      <c r="AD780" s="253"/>
      <c r="AE780" s="253"/>
      <c r="AF780" s="253"/>
      <c r="AG780" s="253"/>
      <c r="AH780" s="253"/>
      <c r="AI780" s="253"/>
      <c r="AJ780" s="253"/>
      <c r="AK780" s="253"/>
      <c r="AL780" s="253"/>
      <c r="AM780" s="253"/>
      <c r="AN780" s="253"/>
      <c r="AO780" s="253"/>
      <c r="AP780" s="253"/>
      <c r="AQ780" s="253"/>
      <c r="AR780" s="253"/>
      <c r="AS780" s="253"/>
      <c r="AT780" s="253"/>
      <c r="AU780" s="253"/>
      <c r="AV780" s="253"/>
      <c r="AW780" s="253"/>
      <c r="AX780" s="253"/>
      <c r="AY780" s="253"/>
      <c r="AZ780" s="253"/>
      <c r="BA780" s="253"/>
      <c r="BB780" s="253"/>
      <c r="BC780" s="253"/>
      <c r="BD780" s="253"/>
      <c r="BE780" s="253"/>
      <c r="BF780" s="253"/>
      <c r="BG780" s="253"/>
      <c r="BH780" s="253"/>
      <c r="BI780" s="253"/>
      <c r="BJ780" s="253"/>
      <c r="BK780" s="253"/>
      <c r="BL780" s="253"/>
      <c r="BM780" s="253"/>
      <c r="BN780" s="253"/>
      <c r="BO780" s="253"/>
      <c r="BP780" s="253"/>
      <c r="BQ780" s="253"/>
      <c r="BR780" s="253"/>
      <c r="BS780" s="253"/>
      <c r="BT780" s="253"/>
      <c r="BU780" s="253"/>
      <c r="BV780" s="253"/>
      <c r="BW780" s="253"/>
      <c r="BX780" s="253"/>
      <c r="BY780" s="253"/>
      <c r="BZ780" s="253"/>
      <c r="CA780" s="253"/>
      <c r="CB780" s="253"/>
      <c r="CC780" s="253"/>
      <c r="CD780" s="253"/>
      <c r="CE780" s="253"/>
      <c r="CF780" s="253"/>
      <c r="CG780" s="253"/>
      <c r="CH780" s="253"/>
      <c r="CI780" s="253"/>
      <c r="CJ780" s="253"/>
      <c r="CK780" s="253"/>
      <c r="CL780" s="253"/>
      <c r="CM780" s="253"/>
      <c r="CN780" s="253"/>
      <c r="CO780" s="253"/>
      <c r="CP780" s="253"/>
      <c r="CQ780" s="253"/>
      <c r="CR780" s="253"/>
      <c r="CS780" s="253"/>
      <c r="CT780" s="253"/>
      <c r="CU780" s="253"/>
      <c r="CV780" s="253"/>
      <c r="CW780" s="253"/>
      <c r="CX780" s="253"/>
      <c r="CY780" s="253"/>
      <c r="CZ780" s="253"/>
      <c r="DA780" s="253"/>
      <c r="DB780" s="253"/>
      <c r="DC780" s="253"/>
      <c r="DD780" s="253"/>
      <c r="DE780" s="253"/>
      <c r="DF780" s="253"/>
      <c r="DG780" s="253"/>
      <c r="DH780" s="253"/>
      <c r="DI780" s="253"/>
      <c r="DJ780" s="253"/>
      <c r="DK780" s="253"/>
      <c r="DL780" s="253"/>
      <c r="DM780" s="253"/>
      <c r="DN780" s="253"/>
      <c r="DO780" s="253"/>
      <c r="DP780" s="253"/>
      <c r="DQ780" s="253"/>
      <c r="DR780" s="253"/>
      <c r="DS780" s="253"/>
      <c r="DT780" s="253"/>
      <c r="DU780" s="253"/>
      <c r="DV780" s="253"/>
      <c r="DW780" s="253"/>
      <c r="DX780" s="253"/>
      <c r="DY780" s="253"/>
      <c r="DZ780" s="253"/>
      <c r="EA780" s="253"/>
      <c r="EB780" s="253"/>
      <c r="EC780" s="253"/>
      <c r="ED780" s="253"/>
      <c r="EE780" s="253"/>
      <c r="EF780" s="253"/>
      <c r="EG780" s="253"/>
      <c r="EH780" s="253"/>
      <c r="EI780" s="253"/>
      <c r="EJ780" s="253"/>
      <c r="EK780" s="253"/>
      <c r="EL780" s="253"/>
      <c r="EM780" s="253"/>
      <c r="EN780" s="253"/>
      <c r="EO780" s="253"/>
      <c r="EP780" s="253"/>
      <c r="EQ780" s="253"/>
      <c r="ER780" s="253"/>
      <c r="ES780" s="253"/>
      <c r="ET780" s="253"/>
      <c r="EU780" s="253"/>
      <c r="EV780" s="253"/>
      <c r="EW780" s="253"/>
      <c r="EX780" s="253"/>
      <c r="EY780" s="253"/>
      <c r="EZ780" s="253"/>
      <c r="FA780" s="253"/>
      <c r="FB780" s="253"/>
      <c r="FC780" s="253"/>
      <c r="FD780" s="253"/>
      <c r="FE780" s="253"/>
      <c r="FF780" s="253"/>
      <c r="FG780" s="253"/>
      <c r="FH780" s="253"/>
      <c r="FI780" s="253"/>
      <c r="FJ780" s="253"/>
      <c r="FK780" s="253"/>
      <c r="FL780" s="253"/>
      <c r="FM780" s="253"/>
      <c r="FN780" s="253"/>
      <c r="FO780" s="253"/>
      <c r="FP780" s="253"/>
      <c r="FQ780" s="253"/>
      <c r="FR780" s="253"/>
      <c r="FS780" s="253"/>
      <c r="FT780" s="253"/>
      <c r="FU780" s="253"/>
      <c r="FV780" s="253"/>
      <c r="FW780" s="253"/>
      <c r="FX780" s="253"/>
      <c r="FY780" s="253"/>
      <c r="FZ780" s="253"/>
      <c r="GA780" s="253"/>
      <c r="GB780" s="253"/>
      <c r="GC780" s="253"/>
      <c r="GD780" s="253"/>
      <c r="GE780" s="253"/>
      <c r="GF780" s="253"/>
      <c r="GG780" s="253"/>
      <c r="GH780" s="253"/>
      <c r="GI780" s="253"/>
      <c r="GJ780" s="253"/>
      <c r="GK780" s="253"/>
      <c r="GL780" s="253"/>
      <c r="GM780" s="253"/>
      <c r="GN780" s="253"/>
      <c r="GO780" s="253"/>
      <c r="GP780" s="253"/>
      <c r="GQ780" s="253"/>
      <c r="GR780" s="253"/>
      <c r="GS780" s="253"/>
      <c r="GT780" s="253"/>
      <c r="GU780" s="253"/>
      <c r="GV780" s="253"/>
      <c r="GW780" s="253"/>
      <c r="GX780" s="253"/>
      <c r="GY780" s="253"/>
      <c r="GZ780" s="253"/>
      <c r="HA780" s="253"/>
      <c r="HB780" s="253"/>
      <c r="HC780" s="253"/>
      <c r="HD780" s="253"/>
      <c r="HE780" s="253"/>
      <c r="HF780" s="253"/>
    </row>
    <row r="781" spans="1:214" s="312" customFormat="1" ht="15" customHeight="1" x14ac:dyDescent="0.25">
      <c r="A781" s="252"/>
      <c r="B781" s="253"/>
      <c r="C781" s="253"/>
      <c r="D781" s="253"/>
      <c r="E781" s="253"/>
      <c r="F781" s="253"/>
      <c r="G781" s="253"/>
      <c r="H781" s="253"/>
      <c r="I781" s="253"/>
      <c r="J781" s="253"/>
      <c r="K781" s="253"/>
      <c r="L781" s="253"/>
      <c r="M781" s="253"/>
      <c r="N781" s="253"/>
      <c r="O781" s="253"/>
      <c r="P781" s="253"/>
      <c r="Q781" s="253"/>
      <c r="R781" s="253"/>
      <c r="S781" s="253"/>
      <c r="T781" s="253"/>
      <c r="U781" s="253" t="s">
        <v>970</v>
      </c>
      <c r="V781" s="253"/>
      <c r="W781" s="253"/>
      <c r="X781" s="253"/>
      <c r="Y781" s="253"/>
      <c r="Z781" s="253"/>
      <c r="AA781" s="253"/>
      <c r="AB781" s="253"/>
      <c r="AC781" s="253" t="s">
        <v>329</v>
      </c>
      <c r="AD781" s="253"/>
      <c r="AE781" s="253"/>
      <c r="AF781" s="253"/>
      <c r="AG781" s="253"/>
      <c r="AH781" s="253"/>
      <c r="AI781" s="253"/>
      <c r="AJ781" s="253"/>
      <c r="AK781" s="253"/>
      <c r="AL781" s="253"/>
      <c r="AM781" s="253"/>
      <c r="AN781" s="253"/>
      <c r="AO781" s="253"/>
      <c r="AP781" s="253"/>
      <c r="AQ781" s="253"/>
      <c r="AR781" s="253"/>
      <c r="AS781" s="253"/>
      <c r="AT781" s="253"/>
      <c r="AU781" s="253"/>
      <c r="AV781" s="253"/>
      <c r="AW781" s="253"/>
      <c r="AX781" s="253"/>
      <c r="AY781" s="253"/>
      <c r="AZ781" s="253"/>
      <c r="BA781" s="253"/>
      <c r="BB781" s="253"/>
      <c r="BC781" s="253"/>
      <c r="BD781" s="253"/>
      <c r="BE781" s="253"/>
      <c r="BF781" s="253"/>
      <c r="BG781" s="253"/>
      <c r="BH781" s="253"/>
      <c r="BI781" s="253"/>
      <c r="BJ781" s="253"/>
      <c r="BK781" s="253"/>
      <c r="BL781" s="253"/>
      <c r="BM781" s="253"/>
      <c r="BN781" s="253"/>
      <c r="BO781" s="253"/>
      <c r="BP781" s="253"/>
      <c r="BQ781" s="253"/>
      <c r="BR781" s="253"/>
      <c r="BS781" s="253"/>
      <c r="BT781" s="253"/>
      <c r="BU781" s="253"/>
      <c r="BV781" s="253"/>
      <c r="BW781" s="253"/>
      <c r="BX781" s="253"/>
      <c r="BY781" s="253"/>
      <c r="BZ781" s="253"/>
      <c r="CA781" s="253"/>
      <c r="CB781" s="253"/>
      <c r="CC781" s="253"/>
      <c r="CD781" s="253"/>
      <c r="CE781" s="253"/>
      <c r="CF781" s="253"/>
      <c r="CG781" s="253"/>
      <c r="CH781" s="253"/>
      <c r="CI781" s="253"/>
      <c r="CJ781" s="253"/>
      <c r="CK781" s="253"/>
      <c r="CL781" s="253"/>
      <c r="CM781" s="253"/>
      <c r="CN781" s="253"/>
      <c r="CO781" s="253"/>
      <c r="CP781" s="253"/>
      <c r="CQ781" s="253"/>
      <c r="CR781" s="253"/>
      <c r="CS781" s="253"/>
      <c r="CT781" s="253"/>
      <c r="CU781" s="253"/>
      <c r="CV781" s="253"/>
      <c r="CW781" s="253"/>
      <c r="CX781" s="253"/>
      <c r="CY781" s="253"/>
      <c r="CZ781" s="253"/>
      <c r="DA781" s="253"/>
      <c r="DB781" s="253"/>
      <c r="DC781" s="253"/>
      <c r="DD781" s="253"/>
      <c r="DE781" s="253"/>
      <c r="DF781" s="253"/>
      <c r="DG781" s="253"/>
      <c r="DH781" s="253"/>
      <c r="DI781" s="253"/>
      <c r="DJ781" s="253"/>
      <c r="DK781" s="253"/>
      <c r="DL781" s="253"/>
      <c r="DM781" s="253"/>
      <c r="DN781" s="253"/>
      <c r="DO781" s="253"/>
      <c r="DP781" s="253"/>
      <c r="DQ781" s="253"/>
      <c r="DR781" s="253"/>
      <c r="DS781" s="253"/>
      <c r="DT781" s="253"/>
      <c r="DU781" s="253"/>
      <c r="DV781" s="253"/>
      <c r="DW781" s="253"/>
      <c r="DX781" s="253"/>
      <c r="DY781" s="253"/>
      <c r="DZ781" s="253"/>
      <c r="EA781" s="253"/>
      <c r="EB781" s="253"/>
      <c r="EC781" s="253"/>
      <c r="ED781" s="253"/>
      <c r="EE781" s="253"/>
      <c r="EF781" s="253"/>
      <c r="EG781" s="253"/>
      <c r="EH781" s="253"/>
      <c r="EI781" s="253"/>
      <c r="EJ781" s="253"/>
      <c r="EK781" s="253"/>
      <c r="EL781" s="253"/>
      <c r="EM781" s="253"/>
      <c r="EN781" s="253"/>
      <c r="EO781" s="253"/>
      <c r="EP781" s="253"/>
      <c r="EQ781" s="253"/>
      <c r="ER781" s="253"/>
      <c r="ES781" s="253"/>
      <c r="ET781" s="253"/>
      <c r="EU781" s="253"/>
      <c r="EV781" s="253"/>
      <c r="EW781" s="253"/>
      <c r="EX781" s="253"/>
      <c r="EY781" s="253"/>
      <c r="EZ781" s="253"/>
      <c r="FA781" s="253"/>
      <c r="FB781" s="253"/>
      <c r="FC781" s="253"/>
      <c r="FD781" s="253"/>
      <c r="FE781" s="253"/>
      <c r="FF781" s="253"/>
      <c r="FG781" s="253"/>
      <c r="FH781" s="253"/>
      <c r="FI781" s="253"/>
      <c r="FJ781" s="253"/>
      <c r="FK781" s="253"/>
      <c r="FL781" s="253"/>
      <c r="FM781" s="253"/>
      <c r="FN781" s="253"/>
      <c r="FO781" s="253"/>
      <c r="FP781" s="253"/>
      <c r="FQ781" s="253"/>
      <c r="FR781" s="253"/>
      <c r="FS781" s="253"/>
      <c r="FT781" s="253"/>
      <c r="FU781" s="253"/>
      <c r="FV781" s="253"/>
      <c r="FW781" s="253"/>
      <c r="FX781" s="253"/>
      <c r="FY781" s="253"/>
      <c r="FZ781" s="253"/>
      <c r="GA781" s="253"/>
      <c r="GB781" s="253"/>
      <c r="GC781" s="253"/>
      <c r="GD781" s="253"/>
      <c r="GE781" s="253"/>
      <c r="GF781" s="253"/>
      <c r="GG781" s="253"/>
      <c r="GH781" s="253"/>
      <c r="GI781" s="253"/>
      <c r="GJ781" s="253"/>
      <c r="GK781" s="253"/>
      <c r="GL781" s="253"/>
      <c r="GM781" s="253"/>
      <c r="GN781" s="253"/>
      <c r="GO781" s="253"/>
      <c r="GP781" s="253"/>
      <c r="GQ781" s="253"/>
      <c r="GR781" s="253"/>
      <c r="GS781" s="253"/>
      <c r="GT781" s="253"/>
      <c r="GU781" s="253"/>
      <c r="GV781" s="253"/>
      <c r="GW781" s="253"/>
      <c r="GX781" s="253"/>
      <c r="GY781" s="253"/>
      <c r="GZ781" s="253"/>
      <c r="HA781" s="253"/>
      <c r="HB781" s="253"/>
      <c r="HC781" s="253"/>
      <c r="HD781" s="253"/>
      <c r="HE781" s="253"/>
      <c r="HF781" s="253"/>
    </row>
    <row r="782" spans="1:214" s="312" customFormat="1" ht="15" customHeight="1" x14ac:dyDescent="0.25">
      <c r="A782" s="252"/>
      <c r="B782" s="253"/>
      <c r="C782" s="253"/>
      <c r="D782" s="253"/>
      <c r="E782" s="253"/>
      <c r="F782" s="253"/>
      <c r="G782" s="253"/>
      <c r="H782" s="253"/>
      <c r="I782" s="253"/>
      <c r="J782" s="253"/>
      <c r="K782" s="253"/>
      <c r="L782" s="253"/>
      <c r="M782" s="253"/>
      <c r="N782" s="253"/>
      <c r="O782" s="253"/>
      <c r="P782" s="253"/>
      <c r="Q782" s="253"/>
      <c r="R782" s="253"/>
      <c r="S782" s="253"/>
      <c r="T782" s="253"/>
      <c r="U782" s="253" t="s">
        <v>971</v>
      </c>
      <c r="V782" s="253"/>
      <c r="W782" s="253"/>
      <c r="X782" s="253"/>
      <c r="Y782" s="253"/>
      <c r="Z782" s="253"/>
      <c r="AA782" s="253"/>
      <c r="AB782" s="253"/>
      <c r="AC782" s="253" t="s">
        <v>323</v>
      </c>
      <c r="AD782" s="253"/>
      <c r="AE782" s="253"/>
      <c r="AF782" s="253"/>
      <c r="AG782" s="253"/>
      <c r="AH782" s="253"/>
      <c r="AI782" s="253"/>
      <c r="AJ782" s="253"/>
      <c r="AK782" s="253"/>
      <c r="AL782" s="253"/>
      <c r="AM782" s="253"/>
      <c r="AN782" s="253"/>
      <c r="AO782" s="253"/>
      <c r="AP782" s="253"/>
      <c r="AQ782" s="253"/>
      <c r="AR782" s="253"/>
      <c r="AS782" s="253"/>
      <c r="AT782" s="253"/>
      <c r="AU782" s="253"/>
      <c r="AV782" s="253"/>
      <c r="AW782" s="253"/>
      <c r="AX782" s="253"/>
      <c r="AY782" s="253"/>
      <c r="AZ782" s="253"/>
      <c r="BA782" s="253"/>
      <c r="BB782" s="253"/>
      <c r="BC782" s="253"/>
      <c r="BD782" s="253"/>
      <c r="BE782" s="253"/>
      <c r="BF782" s="253"/>
      <c r="BG782" s="253"/>
      <c r="BH782" s="253"/>
      <c r="BI782" s="253"/>
      <c r="BJ782" s="253"/>
      <c r="BK782" s="253"/>
      <c r="BL782" s="253"/>
      <c r="BM782" s="253"/>
      <c r="BN782" s="253"/>
      <c r="BO782" s="253"/>
      <c r="BP782" s="253"/>
      <c r="BQ782" s="253"/>
      <c r="BR782" s="253"/>
      <c r="BS782" s="253"/>
      <c r="BT782" s="253"/>
      <c r="BU782" s="253"/>
      <c r="BV782" s="253"/>
      <c r="BW782" s="253"/>
      <c r="BX782" s="253"/>
      <c r="BY782" s="253"/>
      <c r="BZ782" s="253"/>
      <c r="CA782" s="253"/>
      <c r="CB782" s="253"/>
      <c r="CC782" s="253"/>
      <c r="CD782" s="253"/>
      <c r="CE782" s="253"/>
      <c r="CF782" s="253"/>
      <c r="CG782" s="253"/>
      <c r="CH782" s="253"/>
      <c r="CI782" s="253"/>
      <c r="CJ782" s="253"/>
      <c r="CK782" s="253"/>
      <c r="CL782" s="253"/>
      <c r="CM782" s="253"/>
      <c r="CN782" s="253"/>
      <c r="CO782" s="253"/>
      <c r="CP782" s="253"/>
      <c r="CQ782" s="253"/>
      <c r="CR782" s="253"/>
      <c r="CS782" s="253"/>
      <c r="CT782" s="253"/>
      <c r="CU782" s="253"/>
      <c r="CV782" s="253"/>
      <c r="CW782" s="253"/>
      <c r="CX782" s="253"/>
      <c r="CY782" s="253"/>
      <c r="CZ782" s="253"/>
      <c r="DA782" s="253"/>
      <c r="DB782" s="253"/>
      <c r="DC782" s="253"/>
      <c r="DD782" s="253"/>
      <c r="DE782" s="253"/>
      <c r="DF782" s="253"/>
      <c r="DG782" s="253"/>
      <c r="DH782" s="253"/>
      <c r="DI782" s="253"/>
      <c r="DJ782" s="253"/>
      <c r="DK782" s="253"/>
      <c r="DL782" s="253"/>
      <c r="DM782" s="253"/>
      <c r="DN782" s="253"/>
      <c r="DO782" s="253"/>
      <c r="DP782" s="253"/>
      <c r="DQ782" s="253"/>
      <c r="DR782" s="253"/>
      <c r="DS782" s="253"/>
      <c r="DT782" s="253"/>
      <c r="DU782" s="253"/>
      <c r="DV782" s="253"/>
      <c r="DW782" s="253"/>
      <c r="DX782" s="253"/>
      <c r="DY782" s="253"/>
      <c r="DZ782" s="253"/>
      <c r="EA782" s="253"/>
      <c r="EB782" s="253"/>
      <c r="EC782" s="253"/>
      <c r="ED782" s="253"/>
      <c r="EE782" s="253"/>
      <c r="EF782" s="253"/>
      <c r="EG782" s="253"/>
      <c r="EH782" s="253"/>
      <c r="EI782" s="253"/>
      <c r="EJ782" s="253"/>
      <c r="EK782" s="253"/>
      <c r="EL782" s="253"/>
      <c r="EM782" s="253"/>
      <c r="EN782" s="253"/>
      <c r="EO782" s="253"/>
      <c r="EP782" s="253"/>
      <c r="EQ782" s="253"/>
      <c r="ER782" s="253"/>
      <c r="ES782" s="253"/>
      <c r="ET782" s="253"/>
      <c r="EU782" s="253"/>
      <c r="EV782" s="253"/>
      <c r="EW782" s="253"/>
      <c r="EX782" s="253"/>
      <c r="EY782" s="253"/>
      <c r="EZ782" s="253"/>
      <c r="FA782" s="253"/>
      <c r="FB782" s="253"/>
      <c r="FC782" s="253"/>
      <c r="FD782" s="253"/>
      <c r="FE782" s="253"/>
      <c r="FF782" s="253"/>
      <c r="FG782" s="253"/>
      <c r="FH782" s="253"/>
      <c r="FI782" s="253"/>
      <c r="FJ782" s="253"/>
      <c r="FK782" s="253"/>
      <c r="FL782" s="253"/>
      <c r="FM782" s="253"/>
      <c r="FN782" s="253"/>
      <c r="FO782" s="253"/>
      <c r="FP782" s="253"/>
      <c r="FQ782" s="253"/>
      <c r="FR782" s="253"/>
      <c r="FS782" s="253"/>
      <c r="FT782" s="253"/>
      <c r="FU782" s="253"/>
      <c r="FV782" s="253"/>
      <c r="FW782" s="253"/>
      <c r="FX782" s="253"/>
      <c r="FY782" s="253"/>
      <c r="FZ782" s="253"/>
      <c r="GA782" s="253"/>
      <c r="GB782" s="253"/>
      <c r="GC782" s="253"/>
      <c r="GD782" s="253"/>
      <c r="GE782" s="253"/>
      <c r="GF782" s="253"/>
      <c r="GG782" s="253"/>
      <c r="GH782" s="253"/>
      <c r="GI782" s="253"/>
      <c r="GJ782" s="253"/>
      <c r="GK782" s="253"/>
      <c r="GL782" s="253"/>
      <c r="GM782" s="253"/>
      <c r="GN782" s="253"/>
      <c r="GO782" s="253"/>
      <c r="GP782" s="253"/>
      <c r="GQ782" s="253"/>
      <c r="GR782" s="253"/>
      <c r="GS782" s="253"/>
      <c r="GT782" s="253"/>
      <c r="GU782" s="253"/>
      <c r="GV782" s="253"/>
      <c r="GW782" s="253"/>
      <c r="GX782" s="253"/>
      <c r="GY782" s="253"/>
      <c r="GZ782" s="253"/>
      <c r="HA782" s="253"/>
      <c r="HB782" s="253"/>
      <c r="HC782" s="253"/>
      <c r="HD782" s="253"/>
      <c r="HE782" s="253"/>
      <c r="HF782" s="253"/>
    </row>
    <row r="783" spans="1:214" s="312" customFormat="1" ht="15" customHeight="1" x14ac:dyDescent="0.25">
      <c r="A783" s="252"/>
      <c r="B783" s="253"/>
      <c r="C783" s="253"/>
      <c r="D783" s="253"/>
      <c r="E783" s="253"/>
      <c r="F783" s="253"/>
      <c r="G783" s="253"/>
      <c r="H783" s="253"/>
      <c r="I783" s="253"/>
      <c r="J783" s="253"/>
      <c r="K783" s="253"/>
      <c r="L783" s="253"/>
      <c r="M783" s="253"/>
      <c r="N783" s="253"/>
      <c r="O783" s="253"/>
      <c r="P783" s="253"/>
      <c r="Q783" s="253"/>
      <c r="R783" s="253"/>
      <c r="S783" s="253"/>
      <c r="T783" s="253"/>
      <c r="U783" s="253" t="s">
        <v>972</v>
      </c>
      <c r="V783" s="253"/>
      <c r="W783" s="253"/>
      <c r="X783" s="253"/>
      <c r="Y783" s="253"/>
      <c r="Z783" s="253"/>
      <c r="AA783" s="253"/>
      <c r="AB783" s="253"/>
      <c r="AC783" s="253" t="s">
        <v>323</v>
      </c>
      <c r="AD783" s="253"/>
      <c r="AE783" s="253"/>
      <c r="AF783" s="253"/>
      <c r="AG783" s="253"/>
      <c r="AH783" s="253"/>
      <c r="AI783" s="253"/>
      <c r="AJ783" s="253"/>
      <c r="AK783" s="253"/>
      <c r="AL783" s="253"/>
      <c r="AM783" s="253"/>
      <c r="AN783" s="253"/>
      <c r="AO783" s="253"/>
      <c r="AP783" s="253"/>
      <c r="AQ783" s="253"/>
      <c r="AR783" s="253"/>
      <c r="AS783" s="253"/>
      <c r="AT783" s="253"/>
      <c r="AU783" s="253"/>
      <c r="AV783" s="253"/>
      <c r="AW783" s="253"/>
      <c r="AX783" s="253"/>
      <c r="AY783" s="253"/>
      <c r="AZ783" s="253"/>
      <c r="BA783" s="253"/>
      <c r="BB783" s="253"/>
      <c r="BC783" s="253"/>
      <c r="BD783" s="253"/>
      <c r="BE783" s="253"/>
      <c r="BF783" s="253"/>
      <c r="BG783" s="253"/>
      <c r="BH783" s="253"/>
      <c r="BI783" s="253"/>
      <c r="BJ783" s="253"/>
      <c r="BK783" s="253"/>
      <c r="BL783" s="253"/>
      <c r="BM783" s="253"/>
      <c r="BN783" s="253"/>
      <c r="BO783" s="253"/>
      <c r="BP783" s="253"/>
      <c r="BQ783" s="253"/>
      <c r="BR783" s="253"/>
      <c r="BS783" s="253"/>
      <c r="BT783" s="253"/>
      <c r="BU783" s="253"/>
      <c r="BV783" s="253"/>
      <c r="BW783" s="253"/>
      <c r="BX783" s="253"/>
      <c r="BY783" s="253"/>
      <c r="BZ783" s="253"/>
      <c r="CA783" s="253"/>
      <c r="CB783" s="253"/>
      <c r="CC783" s="253"/>
      <c r="CD783" s="253"/>
      <c r="CE783" s="253"/>
      <c r="CF783" s="253"/>
      <c r="CG783" s="253"/>
      <c r="CH783" s="253"/>
      <c r="CI783" s="253"/>
      <c r="CJ783" s="253"/>
      <c r="CK783" s="253"/>
      <c r="CL783" s="253"/>
      <c r="CM783" s="253"/>
      <c r="CN783" s="253"/>
      <c r="CO783" s="253"/>
      <c r="CP783" s="253"/>
      <c r="CQ783" s="253"/>
      <c r="CR783" s="253"/>
      <c r="CS783" s="253"/>
      <c r="CT783" s="253"/>
      <c r="CU783" s="253"/>
      <c r="CV783" s="253"/>
      <c r="CW783" s="253"/>
      <c r="CX783" s="253"/>
      <c r="CY783" s="253"/>
      <c r="CZ783" s="253"/>
      <c r="DA783" s="253"/>
      <c r="DB783" s="253"/>
      <c r="DC783" s="253"/>
      <c r="DD783" s="253"/>
      <c r="DE783" s="253"/>
      <c r="DF783" s="253"/>
      <c r="DG783" s="253"/>
      <c r="DH783" s="253"/>
      <c r="DI783" s="253"/>
      <c r="DJ783" s="253"/>
      <c r="DK783" s="253"/>
      <c r="DL783" s="253"/>
      <c r="DM783" s="253"/>
      <c r="DN783" s="253"/>
      <c r="DO783" s="253"/>
      <c r="DP783" s="253"/>
      <c r="DQ783" s="253"/>
      <c r="DR783" s="253"/>
      <c r="DS783" s="253"/>
      <c r="DT783" s="253"/>
      <c r="DU783" s="253"/>
      <c r="DV783" s="253"/>
      <c r="DW783" s="253"/>
      <c r="DX783" s="253"/>
      <c r="DY783" s="253"/>
      <c r="DZ783" s="253"/>
      <c r="EA783" s="253"/>
      <c r="EB783" s="253"/>
      <c r="EC783" s="253"/>
      <c r="ED783" s="253"/>
      <c r="EE783" s="253"/>
      <c r="EF783" s="253"/>
      <c r="EG783" s="253"/>
      <c r="EH783" s="253"/>
      <c r="EI783" s="253"/>
      <c r="EJ783" s="253"/>
      <c r="EK783" s="253"/>
      <c r="EL783" s="253"/>
      <c r="EM783" s="253"/>
      <c r="EN783" s="253"/>
      <c r="EO783" s="253"/>
      <c r="EP783" s="253"/>
      <c r="EQ783" s="253"/>
      <c r="ER783" s="253"/>
      <c r="ES783" s="253"/>
      <c r="ET783" s="253"/>
      <c r="EU783" s="253"/>
      <c r="EV783" s="253"/>
      <c r="EW783" s="253"/>
      <c r="EX783" s="253"/>
      <c r="EY783" s="253"/>
      <c r="EZ783" s="253"/>
      <c r="FA783" s="253"/>
      <c r="FB783" s="253"/>
      <c r="FC783" s="253"/>
      <c r="FD783" s="253"/>
      <c r="FE783" s="253"/>
      <c r="FF783" s="253"/>
      <c r="FG783" s="253"/>
      <c r="FH783" s="253"/>
      <c r="FI783" s="253"/>
      <c r="FJ783" s="253"/>
      <c r="FK783" s="253"/>
      <c r="FL783" s="253"/>
      <c r="FM783" s="253"/>
      <c r="FN783" s="253"/>
      <c r="FO783" s="253"/>
      <c r="FP783" s="253"/>
      <c r="FQ783" s="253"/>
      <c r="FR783" s="253"/>
      <c r="FS783" s="253"/>
      <c r="FT783" s="253"/>
      <c r="FU783" s="253"/>
      <c r="FV783" s="253"/>
      <c r="FW783" s="253"/>
      <c r="FX783" s="253"/>
      <c r="FY783" s="253"/>
      <c r="FZ783" s="253"/>
      <c r="GA783" s="253"/>
      <c r="GB783" s="253"/>
      <c r="GC783" s="253"/>
      <c r="GD783" s="253"/>
      <c r="GE783" s="253"/>
      <c r="GF783" s="253"/>
      <c r="GG783" s="253"/>
      <c r="GH783" s="253"/>
      <c r="GI783" s="253"/>
      <c r="GJ783" s="253"/>
      <c r="GK783" s="253"/>
      <c r="GL783" s="253"/>
      <c r="GM783" s="253"/>
      <c r="GN783" s="253"/>
      <c r="GO783" s="253"/>
      <c r="GP783" s="253"/>
      <c r="GQ783" s="253"/>
      <c r="GR783" s="253"/>
      <c r="GS783" s="253"/>
      <c r="GT783" s="253"/>
      <c r="GU783" s="253"/>
      <c r="GV783" s="253"/>
      <c r="GW783" s="253"/>
      <c r="GX783" s="253"/>
      <c r="GY783" s="253"/>
      <c r="GZ783" s="253"/>
      <c r="HA783" s="253"/>
      <c r="HB783" s="253"/>
      <c r="HC783" s="253"/>
      <c r="HD783" s="253"/>
      <c r="HE783" s="253"/>
      <c r="HF783" s="253"/>
    </row>
    <row r="784" spans="1:214" s="312" customFormat="1" ht="15" customHeight="1" x14ac:dyDescent="0.25">
      <c r="A784" s="252"/>
      <c r="B784" s="253"/>
      <c r="C784" s="253"/>
      <c r="D784" s="253"/>
      <c r="E784" s="253"/>
      <c r="F784" s="253"/>
      <c r="G784" s="253"/>
      <c r="H784" s="253"/>
      <c r="I784" s="253"/>
      <c r="J784" s="253"/>
      <c r="K784" s="253"/>
      <c r="L784" s="253"/>
      <c r="M784" s="253"/>
      <c r="N784" s="253"/>
      <c r="O784" s="253"/>
      <c r="P784" s="253"/>
      <c r="Q784" s="253"/>
      <c r="R784" s="253"/>
      <c r="S784" s="253"/>
      <c r="T784" s="253"/>
      <c r="U784" s="253" t="s">
        <v>973</v>
      </c>
      <c r="V784" s="253"/>
      <c r="W784" s="253"/>
      <c r="X784" s="253"/>
      <c r="Y784" s="253"/>
      <c r="Z784" s="253"/>
      <c r="AA784" s="253"/>
      <c r="AB784" s="253"/>
      <c r="AC784" s="253" t="s">
        <v>320</v>
      </c>
      <c r="AD784" s="253"/>
      <c r="AE784" s="253"/>
      <c r="AF784" s="253"/>
      <c r="AG784" s="253"/>
      <c r="AH784" s="253"/>
      <c r="AI784" s="253"/>
      <c r="AJ784" s="253"/>
      <c r="AK784" s="253"/>
      <c r="AL784" s="253"/>
      <c r="AM784" s="253"/>
      <c r="AN784" s="253"/>
      <c r="AO784" s="253"/>
      <c r="AP784" s="253"/>
      <c r="AQ784" s="253"/>
      <c r="AR784" s="253"/>
      <c r="AS784" s="253"/>
      <c r="AT784" s="253"/>
      <c r="AU784" s="253"/>
      <c r="AV784" s="253"/>
      <c r="AW784" s="253"/>
      <c r="AX784" s="253"/>
      <c r="AY784" s="253"/>
      <c r="AZ784" s="253"/>
      <c r="BA784" s="253"/>
      <c r="BB784" s="253"/>
      <c r="BC784" s="253"/>
      <c r="BD784" s="253"/>
      <c r="BE784" s="253"/>
      <c r="BF784" s="253"/>
      <c r="BG784" s="253"/>
      <c r="BH784" s="253"/>
      <c r="BI784" s="253"/>
      <c r="BJ784" s="253"/>
      <c r="BK784" s="253"/>
      <c r="BL784" s="253"/>
      <c r="BM784" s="253"/>
      <c r="BN784" s="253"/>
      <c r="BO784" s="253"/>
      <c r="BP784" s="253"/>
      <c r="BQ784" s="253"/>
      <c r="BR784" s="253"/>
      <c r="BS784" s="253"/>
      <c r="BT784" s="253"/>
      <c r="BU784" s="253"/>
      <c r="BV784" s="253"/>
      <c r="BW784" s="253"/>
      <c r="BX784" s="253"/>
      <c r="BY784" s="253"/>
      <c r="BZ784" s="253"/>
      <c r="CA784" s="253"/>
      <c r="CB784" s="253"/>
      <c r="CC784" s="253"/>
      <c r="CD784" s="253"/>
      <c r="CE784" s="253"/>
      <c r="CF784" s="253"/>
      <c r="CG784" s="253"/>
      <c r="CH784" s="253"/>
      <c r="CI784" s="253"/>
      <c r="CJ784" s="253"/>
      <c r="CK784" s="253"/>
      <c r="CL784" s="253"/>
      <c r="CM784" s="253"/>
      <c r="CN784" s="253"/>
      <c r="CO784" s="253"/>
      <c r="CP784" s="253"/>
      <c r="CQ784" s="253"/>
      <c r="CR784" s="253"/>
      <c r="CS784" s="253"/>
      <c r="CT784" s="253"/>
      <c r="CU784" s="253"/>
      <c r="CV784" s="253"/>
      <c r="CW784" s="253"/>
      <c r="CX784" s="253"/>
      <c r="CY784" s="253"/>
      <c r="CZ784" s="253"/>
      <c r="DA784" s="253"/>
      <c r="DB784" s="253"/>
      <c r="DC784" s="253"/>
      <c r="DD784" s="253"/>
      <c r="DE784" s="253"/>
      <c r="DF784" s="253"/>
      <c r="DG784" s="253"/>
      <c r="DH784" s="253"/>
      <c r="DI784" s="253"/>
      <c r="DJ784" s="253"/>
      <c r="DK784" s="253"/>
      <c r="DL784" s="253"/>
      <c r="DM784" s="253"/>
      <c r="DN784" s="253"/>
      <c r="DO784" s="253"/>
      <c r="DP784" s="253"/>
      <c r="DQ784" s="253"/>
      <c r="DR784" s="253"/>
      <c r="DS784" s="253"/>
      <c r="DT784" s="253"/>
      <c r="DU784" s="253"/>
      <c r="DV784" s="253"/>
      <c r="DW784" s="253"/>
      <c r="DX784" s="253"/>
      <c r="DY784" s="253"/>
      <c r="DZ784" s="253"/>
      <c r="EA784" s="253"/>
      <c r="EB784" s="253"/>
      <c r="EC784" s="253"/>
      <c r="ED784" s="253"/>
      <c r="EE784" s="253"/>
      <c r="EF784" s="253"/>
      <c r="EG784" s="253"/>
      <c r="EH784" s="253"/>
      <c r="EI784" s="253"/>
      <c r="EJ784" s="253"/>
      <c r="EK784" s="253"/>
      <c r="EL784" s="253"/>
      <c r="EM784" s="253"/>
      <c r="EN784" s="253"/>
      <c r="EO784" s="253"/>
      <c r="EP784" s="253"/>
      <c r="EQ784" s="253"/>
      <c r="ER784" s="253"/>
      <c r="ES784" s="253"/>
      <c r="ET784" s="253"/>
      <c r="EU784" s="253"/>
      <c r="EV784" s="253"/>
      <c r="EW784" s="253"/>
      <c r="EX784" s="253"/>
      <c r="EY784" s="253"/>
      <c r="EZ784" s="253"/>
      <c r="FA784" s="253"/>
      <c r="FB784" s="253"/>
      <c r="FC784" s="253"/>
      <c r="FD784" s="253"/>
      <c r="FE784" s="253"/>
      <c r="FF784" s="253"/>
      <c r="FG784" s="253"/>
      <c r="FH784" s="253"/>
      <c r="FI784" s="253"/>
      <c r="FJ784" s="253"/>
      <c r="FK784" s="253"/>
      <c r="FL784" s="253"/>
      <c r="FM784" s="253"/>
      <c r="FN784" s="253"/>
      <c r="FO784" s="253"/>
      <c r="FP784" s="253"/>
      <c r="FQ784" s="253"/>
      <c r="FR784" s="253"/>
      <c r="FS784" s="253"/>
      <c r="FT784" s="253"/>
      <c r="FU784" s="253"/>
      <c r="FV784" s="253"/>
      <c r="FW784" s="253"/>
      <c r="FX784" s="253"/>
      <c r="FY784" s="253"/>
      <c r="FZ784" s="253"/>
      <c r="GA784" s="253"/>
      <c r="GB784" s="253"/>
      <c r="GC784" s="253"/>
      <c r="GD784" s="253"/>
      <c r="GE784" s="253"/>
      <c r="GF784" s="253"/>
      <c r="GG784" s="253"/>
      <c r="GH784" s="253"/>
      <c r="GI784" s="253"/>
      <c r="GJ784" s="253"/>
      <c r="GK784" s="253"/>
      <c r="GL784" s="253"/>
      <c r="GM784" s="253"/>
      <c r="GN784" s="253"/>
      <c r="GO784" s="253"/>
      <c r="GP784" s="253"/>
      <c r="GQ784" s="253"/>
      <c r="GR784" s="253"/>
      <c r="GS784" s="253"/>
      <c r="GT784" s="253"/>
      <c r="GU784" s="253"/>
      <c r="GV784" s="253"/>
      <c r="GW784" s="253"/>
      <c r="GX784" s="253"/>
      <c r="GY784" s="253"/>
      <c r="GZ784" s="253"/>
      <c r="HA784" s="253"/>
      <c r="HB784" s="253"/>
      <c r="HC784" s="253"/>
      <c r="HD784" s="253"/>
      <c r="HE784" s="253"/>
      <c r="HF784" s="253"/>
    </row>
    <row r="785" spans="1:214" s="312" customFormat="1" ht="15" customHeight="1" x14ac:dyDescent="0.25">
      <c r="A785" s="252"/>
      <c r="B785" s="253"/>
      <c r="C785" s="253"/>
      <c r="D785" s="253"/>
      <c r="E785" s="253"/>
      <c r="F785" s="253"/>
      <c r="G785" s="253"/>
      <c r="H785" s="253"/>
      <c r="I785" s="253"/>
      <c r="J785" s="253"/>
      <c r="K785" s="253"/>
      <c r="L785" s="253"/>
      <c r="M785" s="253"/>
      <c r="N785" s="253"/>
      <c r="O785" s="253"/>
      <c r="P785" s="253"/>
      <c r="Q785" s="253"/>
      <c r="R785" s="253"/>
      <c r="S785" s="253"/>
      <c r="T785" s="253"/>
      <c r="U785" s="253" t="s">
        <v>974</v>
      </c>
      <c r="V785" s="253"/>
      <c r="W785" s="253"/>
      <c r="X785" s="253"/>
      <c r="Y785" s="253"/>
      <c r="Z785" s="253"/>
      <c r="AA785" s="253"/>
      <c r="AB785" s="253"/>
      <c r="AC785" s="253" t="s">
        <v>320</v>
      </c>
      <c r="AD785" s="253"/>
      <c r="AE785" s="253"/>
      <c r="AF785" s="253"/>
      <c r="AG785" s="253"/>
      <c r="AH785" s="253"/>
      <c r="AI785" s="253"/>
      <c r="AJ785" s="253"/>
      <c r="AK785" s="253"/>
      <c r="AL785" s="253"/>
      <c r="AM785" s="253"/>
      <c r="AN785" s="253"/>
      <c r="AO785" s="253"/>
      <c r="AP785" s="253"/>
      <c r="AQ785" s="253"/>
      <c r="AR785" s="253"/>
      <c r="AS785" s="253"/>
      <c r="AT785" s="253"/>
      <c r="AU785" s="253"/>
      <c r="AV785" s="253"/>
      <c r="AW785" s="253"/>
      <c r="AX785" s="253"/>
      <c r="AY785" s="253"/>
      <c r="AZ785" s="253"/>
      <c r="BA785" s="253"/>
      <c r="BB785" s="253"/>
      <c r="BC785" s="253"/>
      <c r="BD785" s="253"/>
      <c r="BE785" s="253"/>
      <c r="BF785" s="253"/>
      <c r="BG785" s="253"/>
      <c r="BH785" s="253"/>
      <c r="BI785" s="253"/>
      <c r="BJ785" s="253"/>
      <c r="BK785" s="253"/>
      <c r="BL785" s="253"/>
      <c r="BM785" s="253"/>
      <c r="BN785" s="253"/>
      <c r="BO785" s="253"/>
      <c r="BP785" s="253"/>
      <c r="BQ785" s="253"/>
      <c r="BR785" s="253"/>
      <c r="BS785" s="253"/>
      <c r="BT785" s="253"/>
      <c r="BU785" s="253"/>
      <c r="BV785" s="253"/>
      <c r="BW785" s="253"/>
      <c r="BX785" s="253"/>
      <c r="BY785" s="253"/>
      <c r="BZ785" s="253"/>
      <c r="CA785" s="253"/>
      <c r="CB785" s="253"/>
      <c r="CC785" s="253"/>
      <c r="CD785" s="253"/>
      <c r="CE785" s="253"/>
      <c r="CF785" s="253"/>
      <c r="CG785" s="253"/>
      <c r="CH785" s="253"/>
      <c r="CI785" s="253"/>
      <c r="CJ785" s="253"/>
      <c r="CK785" s="253"/>
      <c r="CL785" s="253"/>
      <c r="CM785" s="253"/>
      <c r="CN785" s="253"/>
      <c r="CO785" s="253"/>
      <c r="CP785" s="253"/>
      <c r="CQ785" s="253"/>
      <c r="CR785" s="253"/>
      <c r="CS785" s="253"/>
      <c r="CT785" s="253"/>
      <c r="CU785" s="253"/>
      <c r="CV785" s="253"/>
      <c r="CW785" s="253"/>
      <c r="CX785" s="253"/>
      <c r="CY785" s="253"/>
      <c r="CZ785" s="253"/>
      <c r="DA785" s="253"/>
      <c r="DB785" s="253"/>
      <c r="DC785" s="253"/>
      <c r="DD785" s="253"/>
      <c r="DE785" s="253"/>
      <c r="DF785" s="253"/>
      <c r="DG785" s="253"/>
      <c r="DH785" s="253"/>
      <c r="DI785" s="253"/>
      <c r="DJ785" s="253"/>
      <c r="DK785" s="253"/>
      <c r="DL785" s="253"/>
      <c r="DM785" s="253"/>
      <c r="DN785" s="253"/>
      <c r="DO785" s="253"/>
      <c r="DP785" s="253"/>
      <c r="DQ785" s="253"/>
      <c r="DR785" s="253"/>
      <c r="DS785" s="253"/>
      <c r="DT785" s="253"/>
      <c r="DU785" s="253"/>
      <c r="DV785" s="253"/>
      <c r="DW785" s="253"/>
      <c r="DX785" s="253"/>
      <c r="DY785" s="253"/>
      <c r="DZ785" s="253"/>
      <c r="EA785" s="253"/>
      <c r="EB785" s="253"/>
      <c r="EC785" s="253"/>
      <c r="ED785" s="253"/>
      <c r="EE785" s="253"/>
      <c r="EF785" s="253"/>
      <c r="EG785" s="253"/>
      <c r="EH785" s="253"/>
      <c r="EI785" s="253"/>
      <c r="EJ785" s="253"/>
      <c r="EK785" s="253"/>
      <c r="EL785" s="253"/>
      <c r="EM785" s="253"/>
      <c r="EN785" s="253"/>
      <c r="EO785" s="253"/>
      <c r="EP785" s="253"/>
      <c r="EQ785" s="253"/>
      <c r="ER785" s="253"/>
      <c r="ES785" s="253"/>
      <c r="ET785" s="253"/>
      <c r="EU785" s="253"/>
      <c r="EV785" s="253"/>
      <c r="EW785" s="253"/>
      <c r="EX785" s="253"/>
      <c r="EY785" s="253"/>
      <c r="EZ785" s="253"/>
      <c r="FA785" s="253"/>
      <c r="FB785" s="253"/>
      <c r="FC785" s="253"/>
      <c r="FD785" s="253"/>
      <c r="FE785" s="253"/>
      <c r="FF785" s="253"/>
      <c r="FG785" s="253"/>
      <c r="FH785" s="253"/>
      <c r="FI785" s="253"/>
      <c r="FJ785" s="253"/>
      <c r="FK785" s="253"/>
      <c r="FL785" s="253"/>
      <c r="FM785" s="253"/>
      <c r="FN785" s="253"/>
      <c r="FO785" s="253"/>
      <c r="FP785" s="253"/>
      <c r="FQ785" s="253"/>
      <c r="FR785" s="253"/>
      <c r="FS785" s="253"/>
      <c r="FT785" s="253"/>
      <c r="FU785" s="253"/>
      <c r="FV785" s="253"/>
      <c r="FW785" s="253"/>
      <c r="FX785" s="253"/>
      <c r="FY785" s="253"/>
      <c r="FZ785" s="253"/>
      <c r="GA785" s="253"/>
      <c r="GB785" s="253"/>
      <c r="GC785" s="253"/>
      <c r="GD785" s="253"/>
      <c r="GE785" s="253"/>
      <c r="GF785" s="253"/>
      <c r="GG785" s="253"/>
      <c r="GH785" s="253"/>
      <c r="GI785" s="253"/>
      <c r="GJ785" s="253"/>
      <c r="GK785" s="253"/>
      <c r="GL785" s="253"/>
      <c r="GM785" s="253"/>
      <c r="GN785" s="253"/>
      <c r="GO785" s="253"/>
      <c r="GP785" s="253"/>
      <c r="GQ785" s="253"/>
      <c r="GR785" s="253"/>
      <c r="GS785" s="253"/>
      <c r="GT785" s="253"/>
      <c r="GU785" s="253"/>
      <c r="GV785" s="253"/>
      <c r="GW785" s="253"/>
      <c r="GX785" s="253"/>
      <c r="GY785" s="253"/>
      <c r="GZ785" s="253"/>
      <c r="HA785" s="253"/>
      <c r="HB785" s="253"/>
      <c r="HC785" s="253"/>
      <c r="HD785" s="253"/>
      <c r="HE785" s="253"/>
      <c r="HF785" s="253"/>
    </row>
    <row r="786" spans="1:214" s="312" customFormat="1" ht="15" customHeight="1" x14ac:dyDescent="0.25">
      <c r="A786" s="252"/>
      <c r="B786" s="253"/>
      <c r="C786" s="253"/>
      <c r="D786" s="253"/>
      <c r="E786" s="253"/>
      <c r="F786" s="253"/>
      <c r="G786" s="253"/>
      <c r="H786" s="253"/>
      <c r="I786" s="253"/>
      <c r="J786" s="253"/>
      <c r="K786" s="253"/>
      <c r="L786" s="253"/>
      <c r="M786" s="253"/>
      <c r="N786" s="253"/>
      <c r="O786" s="253"/>
      <c r="P786" s="253"/>
      <c r="Q786" s="253"/>
      <c r="R786" s="253"/>
      <c r="S786" s="253"/>
      <c r="T786" s="253"/>
      <c r="U786" s="253" t="s">
        <v>975</v>
      </c>
      <c r="V786" s="253"/>
      <c r="W786" s="253"/>
      <c r="X786" s="253"/>
      <c r="Y786" s="253"/>
      <c r="Z786" s="253"/>
      <c r="AA786" s="253"/>
      <c r="AB786" s="253"/>
      <c r="AC786" s="253" t="s">
        <v>332</v>
      </c>
      <c r="AD786" s="253"/>
      <c r="AE786" s="253"/>
      <c r="AF786" s="253"/>
      <c r="AG786" s="253"/>
      <c r="AH786" s="253"/>
      <c r="AI786" s="253"/>
      <c r="AJ786" s="253"/>
      <c r="AK786" s="253"/>
      <c r="AL786" s="253"/>
      <c r="AM786" s="253"/>
      <c r="AN786" s="253"/>
      <c r="AO786" s="253"/>
      <c r="AP786" s="253"/>
      <c r="AQ786" s="253"/>
      <c r="AR786" s="253"/>
      <c r="AS786" s="253"/>
      <c r="AT786" s="253"/>
      <c r="AU786" s="253"/>
      <c r="AV786" s="253"/>
      <c r="AW786" s="253"/>
      <c r="AX786" s="253"/>
      <c r="AY786" s="253"/>
      <c r="AZ786" s="253"/>
      <c r="BA786" s="253"/>
      <c r="BB786" s="253"/>
      <c r="BC786" s="253"/>
      <c r="BD786" s="253"/>
      <c r="BE786" s="253"/>
      <c r="BF786" s="253"/>
      <c r="BG786" s="253"/>
      <c r="BH786" s="253"/>
      <c r="BI786" s="253"/>
      <c r="BJ786" s="253"/>
      <c r="BK786" s="253"/>
      <c r="BL786" s="253"/>
      <c r="BM786" s="253"/>
      <c r="BN786" s="253"/>
      <c r="BO786" s="253"/>
      <c r="BP786" s="253"/>
      <c r="BQ786" s="253"/>
      <c r="BR786" s="253"/>
      <c r="BS786" s="253"/>
      <c r="BT786" s="253"/>
      <c r="BU786" s="253"/>
      <c r="BV786" s="253"/>
      <c r="BW786" s="253"/>
      <c r="BX786" s="253"/>
      <c r="BY786" s="253"/>
      <c r="BZ786" s="253"/>
      <c r="CA786" s="253"/>
      <c r="CB786" s="253"/>
      <c r="CC786" s="253"/>
      <c r="CD786" s="253"/>
      <c r="CE786" s="253"/>
      <c r="CF786" s="253"/>
      <c r="CG786" s="253"/>
      <c r="CH786" s="253"/>
      <c r="CI786" s="253"/>
      <c r="CJ786" s="253"/>
      <c r="CK786" s="253"/>
      <c r="CL786" s="253"/>
      <c r="CM786" s="253"/>
      <c r="CN786" s="253"/>
      <c r="CO786" s="253"/>
      <c r="CP786" s="253"/>
      <c r="CQ786" s="253"/>
      <c r="CR786" s="253"/>
      <c r="CS786" s="253"/>
      <c r="CT786" s="253"/>
      <c r="CU786" s="253"/>
      <c r="CV786" s="253"/>
      <c r="CW786" s="253"/>
      <c r="CX786" s="253"/>
      <c r="CY786" s="253"/>
      <c r="CZ786" s="253"/>
      <c r="DA786" s="253"/>
      <c r="DB786" s="253"/>
      <c r="DC786" s="253"/>
      <c r="DD786" s="253"/>
      <c r="DE786" s="253"/>
      <c r="DF786" s="253"/>
      <c r="DG786" s="253"/>
      <c r="DH786" s="253"/>
      <c r="DI786" s="253"/>
      <c r="DJ786" s="253"/>
      <c r="DK786" s="253"/>
      <c r="DL786" s="253"/>
      <c r="DM786" s="253"/>
      <c r="DN786" s="253"/>
      <c r="DO786" s="253"/>
      <c r="DP786" s="253"/>
      <c r="DQ786" s="253"/>
      <c r="DR786" s="253"/>
      <c r="DS786" s="253"/>
      <c r="DT786" s="253"/>
      <c r="DU786" s="253"/>
      <c r="DV786" s="253"/>
      <c r="DW786" s="253"/>
      <c r="DX786" s="253"/>
      <c r="DY786" s="253"/>
      <c r="DZ786" s="253"/>
      <c r="EA786" s="253"/>
      <c r="EB786" s="253"/>
      <c r="EC786" s="253"/>
      <c r="ED786" s="253"/>
      <c r="EE786" s="253"/>
      <c r="EF786" s="253"/>
      <c r="EG786" s="253"/>
      <c r="EH786" s="253"/>
      <c r="EI786" s="253"/>
      <c r="EJ786" s="253"/>
      <c r="EK786" s="253"/>
      <c r="EL786" s="253"/>
      <c r="EM786" s="253"/>
      <c r="EN786" s="253"/>
      <c r="EO786" s="253"/>
      <c r="EP786" s="253"/>
      <c r="EQ786" s="253"/>
      <c r="ER786" s="253"/>
      <c r="ES786" s="253"/>
      <c r="ET786" s="253"/>
      <c r="EU786" s="253"/>
      <c r="EV786" s="253"/>
      <c r="EW786" s="253"/>
      <c r="EX786" s="253"/>
      <c r="EY786" s="253"/>
      <c r="EZ786" s="253"/>
      <c r="FA786" s="253"/>
      <c r="FB786" s="253"/>
      <c r="FC786" s="253"/>
      <c r="FD786" s="253"/>
      <c r="FE786" s="253"/>
      <c r="FF786" s="253"/>
      <c r="FG786" s="253"/>
      <c r="FH786" s="253"/>
      <c r="FI786" s="253"/>
      <c r="FJ786" s="253"/>
      <c r="FK786" s="253"/>
      <c r="FL786" s="253"/>
      <c r="FM786" s="253"/>
      <c r="FN786" s="253"/>
      <c r="FO786" s="253"/>
      <c r="FP786" s="253"/>
      <c r="FQ786" s="253"/>
      <c r="FR786" s="253"/>
      <c r="FS786" s="253"/>
      <c r="FT786" s="253"/>
      <c r="FU786" s="253"/>
      <c r="FV786" s="253"/>
      <c r="FW786" s="253"/>
      <c r="FX786" s="253"/>
      <c r="FY786" s="253"/>
      <c r="FZ786" s="253"/>
      <c r="GA786" s="253"/>
      <c r="GB786" s="253"/>
      <c r="GC786" s="253"/>
      <c r="GD786" s="253"/>
      <c r="GE786" s="253"/>
      <c r="GF786" s="253"/>
      <c r="GG786" s="253"/>
      <c r="GH786" s="253"/>
      <c r="GI786" s="253"/>
      <c r="GJ786" s="253"/>
      <c r="GK786" s="253"/>
      <c r="GL786" s="253"/>
      <c r="GM786" s="253"/>
      <c r="GN786" s="253"/>
      <c r="GO786" s="253"/>
      <c r="GP786" s="253"/>
      <c r="GQ786" s="253"/>
      <c r="GR786" s="253"/>
      <c r="GS786" s="253"/>
      <c r="GT786" s="253"/>
      <c r="GU786" s="253"/>
      <c r="GV786" s="253"/>
      <c r="GW786" s="253"/>
      <c r="GX786" s="253"/>
      <c r="GY786" s="253"/>
      <c r="GZ786" s="253"/>
      <c r="HA786" s="253"/>
      <c r="HB786" s="253"/>
      <c r="HC786" s="253"/>
      <c r="HD786" s="253"/>
      <c r="HE786" s="253"/>
      <c r="HF786" s="253"/>
    </row>
    <row r="787" spans="1:214" s="312" customFormat="1" ht="15" customHeight="1" x14ac:dyDescent="0.25">
      <c r="A787" s="252"/>
      <c r="B787" s="253"/>
      <c r="C787" s="253"/>
      <c r="D787" s="253"/>
      <c r="E787" s="253"/>
      <c r="F787" s="253"/>
      <c r="G787" s="253"/>
      <c r="H787" s="253"/>
      <c r="I787" s="253"/>
      <c r="J787" s="253"/>
      <c r="K787" s="253"/>
      <c r="L787" s="253"/>
      <c r="M787" s="253"/>
      <c r="N787" s="253"/>
      <c r="O787" s="253"/>
      <c r="P787" s="253"/>
      <c r="Q787" s="253"/>
      <c r="R787" s="253"/>
      <c r="S787" s="253"/>
      <c r="T787" s="253"/>
      <c r="U787" s="253" t="s">
        <v>976</v>
      </c>
      <c r="V787" s="253"/>
      <c r="W787" s="253"/>
      <c r="X787" s="253"/>
      <c r="Y787" s="253"/>
      <c r="Z787" s="253"/>
      <c r="AA787" s="253"/>
      <c r="AB787" s="253"/>
      <c r="AC787" s="253" t="s">
        <v>329</v>
      </c>
      <c r="AD787" s="253"/>
      <c r="AE787" s="253"/>
      <c r="AF787" s="253"/>
      <c r="AG787" s="253"/>
      <c r="AH787" s="253"/>
      <c r="AI787" s="253"/>
      <c r="AJ787" s="253"/>
      <c r="AK787" s="253"/>
      <c r="AL787" s="253"/>
      <c r="AM787" s="253"/>
      <c r="AN787" s="253"/>
      <c r="AO787" s="253"/>
      <c r="AP787" s="253"/>
      <c r="AQ787" s="253"/>
      <c r="AR787" s="253"/>
      <c r="AS787" s="253"/>
      <c r="AT787" s="253"/>
      <c r="AU787" s="253"/>
      <c r="AV787" s="253"/>
      <c r="AW787" s="253"/>
      <c r="AX787" s="253"/>
      <c r="AY787" s="253"/>
      <c r="AZ787" s="253"/>
      <c r="BA787" s="253"/>
      <c r="BB787" s="253"/>
      <c r="BC787" s="253"/>
      <c r="BD787" s="253"/>
      <c r="BE787" s="253"/>
      <c r="BF787" s="253"/>
      <c r="BG787" s="253"/>
      <c r="BH787" s="253"/>
      <c r="BI787" s="253"/>
      <c r="BJ787" s="253"/>
      <c r="BK787" s="253"/>
      <c r="BL787" s="253"/>
      <c r="BM787" s="253"/>
      <c r="BN787" s="253"/>
      <c r="BO787" s="253"/>
      <c r="BP787" s="253"/>
      <c r="BQ787" s="253"/>
      <c r="BR787" s="253"/>
      <c r="BS787" s="253"/>
      <c r="BT787" s="253"/>
      <c r="BU787" s="253"/>
      <c r="BV787" s="253"/>
      <c r="BW787" s="253"/>
      <c r="BX787" s="253"/>
      <c r="BY787" s="253"/>
      <c r="BZ787" s="253"/>
      <c r="CA787" s="253"/>
      <c r="CB787" s="253"/>
      <c r="CC787" s="253"/>
      <c r="CD787" s="253"/>
      <c r="CE787" s="253"/>
      <c r="CF787" s="253"/>
      <c r="CG787" s="253"/>
      <c r="CH787" s="253"/>
      <c r="CI787" s="253"/>
      <c r="CJ787" s="253"/>
      <c r="CK787" s="253"/>
      <c r="CL787" s="253"/>
      <c r="CM787" s="253"/>
      <c r="CN787" s="253"/>
      <c r="CO787" s="253"/>
      <c r="CP787" s="253"/>
      <c r="CQ787" s="253"/>
      <c r="CR787" s="253"/>
      <c r="CS787" s="253"/>
      <c r="CT787" s="253"/>
      <c r="CU787" s="253"/>
      <c r="CV787" s="253"/>
      <c r="CW787" s="253"/>
      <c r="CX787" s="253"/>
      <c r="CY787" s="253"/>
      <c r="CZ787" s="253"/>
      <c r="DA787" s="253"/>
      <c r="DB787" s="253"/>
      <c r="DC787" s="253"/>
      <c r="DD787" s="253"/>
      <c r="DE787" s="253"/>
      <c r="DF787" s="253"/>
      <c r="DG787" s="253"/>
      <c r="DH787" s="253"/>
      <c r="DI787" s="253"/>
      <c r="DJ787" s="253"/>
      <c r="DK787" s="253"/>
      <c r="DL787" s="253"/>
      <c r="DM787" s="253"/>
      <c r="DN787" s="253"/>
      <c r="DO787" s="253"/>
      <c r="DP787" s="253"/>
      <c r="DQ787" s="253"/>
      <c r="DR787" s="253"/>
      <c r="DS787" s="253"/>
      <c r="DT787" s="253"/>
      <c r="DU787" s="253"/>
      <c r="DV787" s="253"/>
      <c r="DW787" s="253"/>
      <c r="DX787" s="253"/>
      <c r="DY787" s="253"/>
      <c r="DZ787" s="253"/>
      <c r="EA787" s="253"/>
      <c r="EB787" s="253"/>
      <c r="EC787" s="253"/>
      <c r="ED787" s="253"/>
      <c r="EE787" s="253"/>
      <c r="EF787" s="253"/>
      <c r="EG787" s="253"/>
      <c r="EH787" s="253"/>
      <c r="EI787" s="253"/>
      <c r="EJ787" s="253"/>
      <c r="EK787" s="253"/>
      <c r="EL787" s="253"/>
      <c r="EM787" s="253"/>
      <c r="EN787" s="253"/>
      <c r="EO787" s="253"/>
      <c r="EP787" s="253"/>
      <c r="EQ787" s="253"/>
      <c r="ER787" s="253"/>
      <c r="ES787" s="253"/>
      <c r="ET787" s="253"/>
      <c r="EU787" s="253"/>
      <c r="EV787" s="253"/>
      <c r="EW787" s="253"/>
      <c r="EX787" s="253"/>
      <c r="EY787" s="253"/>
      <c r="EZ787" s="253"/>
      <c r="FA787" s="253"/>
      <c r="FB787" s="253"/>
      <c r="FC787" s="253"/>
      <c r="FD787" s="253"/>
      <c r="FE787" s="253"/>
      <c r="FF787" s="253"/>
      <c r="FG787" s="253"/>
      <c r="FH787" s="253"/>
      <c r="FI787" s="253"/>
      <c r="FJ787" s="253"/>
      <c r="FK787" s="253"/>
      <c r="FL787" s="253"/>
      <c r="FM787" s="253"/>
      <c r="FN787" s="253"/>
      <c r="FO787" s="253"/>
      <c r="FP787" s="253"/>
      <c r="FQ787" s="253"/>
      <c r="FR787" s="253"/>
      <c r="FS787" s="253"/>
      <c r="FT787" s="253"/>
      <c r="FU787" s="253"/>
      <c r="FV787" s="253"/>
      <c r="FW787" s="253"/>
      <c r="FX787" s="253"/>
      <c r="FY787" s="253"/>
      <c r="FZ787" s="253"/>
      <c r="GA787" s="253"/>
      <c r="GB787" s="253"/>
      <c r="GC787" s="253"/>
      <c r="GD787" s="253"/>
      <c r="GE787" s="253"/>
      <c r="GF787" s="253"/>
      <c r="GG787" s="253"/>
      <c r="GH787" s="253"/>
      <c r="GI787" s="253"/>
      <c r="GJ787" s="253"/>
      <c r="GK787" s="253"/>
      <c r="GL787" s="253"/>
      <c r="GM787" s="253"/>
      <c r="GN787" s="253"/>
      <c r="GO787" s="253"/>
      <c r="GP787" s="253"/>
      <c r="GQ787" s="253"/>
      <c r="GR787" s="253"/>
      <c r="GS787" s="253"/>
      <c r="GT787" s="253"/>
      <c r="GU787" s="253"/>
      <c r="GV787" s="253"/>
      <c r="GW787" s="253"/>
      <c r="GX787" s="253"/>
      <c r="GY787" s="253"/>
      <c r="GZ787" s="253"/>
      <c r="HA787" s="253"/>
      <c r="HB787" s="253"/>
      <c r="HC787" s="253"/>
      <c r="HD787" s="253"/>
      <c r="HE787" s="253"/>
      <c r="HF787" s="253"/>
    </row>
    <row r="788" spans="1:214" s="312" customFormat="1" ht="15" customHeight="1" x14ac:dyDescent="0.25">
      <c r="A788" s="252"/>
      <c r="B788" s="253"/>
      <c r="C788" s="253"/>
      <c r="D788" s="253"/>
      <c r="E788" s="253"/>
      <c r="F788" s="253"/>
      <c r="G788" s="253"/>
      <c r="H788" s="253"/>
      <c r="I788" s="253"/>
      <c r="J788" s="253"/>
      <c r="K788" s="253"/>
      <c r="L788" s="253"/>
      <c r="M788" s="253"/>
      <c r="N788" s="253"/>
      <c r="O788" s="253"/>
      <c r="P788" s="253"/>
      <c r="Q788" s="253"/>
      <c r="R788" s="253"/>
      <c r="S788" s="253"/>
      <c r="T788" s="253"/>
      <c r="U788" s="253" t="s">
        <v>977</v>
      </c>
      <c r="V788" s="253"/>
      <c r="W788" s="253"/>
      <c r="X788" s="253"/>
      <c r="Y788" s="253"/>
      <c r="Z788" s="253"/>
      <c r="AA788" s="253"/>
      <c r="AB788" s="253"/>
      <c r="AC788" s="253" t="s">
        <v>320</v>
      </c>
      <c r="AD788" s="253"/>
      <c r="AE788" s="253"/>
      <c r="AF788" s="253"/>
      <c r="AG788" s="253"/>
      <c r="AH788" s="253"/>
      <c r="AI788" s="253"/>
      <c r="AJ788" s="253"/>
      <c r="AK788" s="253"/>
      <c r="AL788" s="253"/>
      <c r="AM788" s="253"/>
      <c r="AN788" s="253"/>
      <c r="AO788" s="253"/>
      <c r="AP788" s="253"/>
      <c r="AQ788" s="253"/>
      <c r="AR788" s="253"/>
      <c r="AS788" s="253"/>
      <c r="AT788" s="253"/>
      <c r="AU788" s="253"/>
      <c r="AV788" s="253"/>
      <c r="AW788" s="253"/>
      <c r="AX788" s="253"/>
      <c r="AY788" s="253"/>
      <c r="AZ788" s="253"/>
      <c r="BA788" s="253"/>
      <c r="BB788" s="253"/>
      <c r="BC788" s="253"/>
      <c r="BD788" s="253"/>
      <c r="BE788" s="253"/>
      <c r="BF788" s="253"/>
      <c r="BG788" s="253"/>
      <c r="BH788" s="253"/>
      <c r="BI788" s="253"/>
      <c r="BJ788" s="253"/>
      <c r="BK788" s="253"/>
      <c r="BL788" s="253"/>
      <c r="BM788" s="253"/>
      <c r="BN788" s="253"/>
      <c r="BO788" s="253"/>
      <c r="BP788" s="253"/>
      <c r="BQ788" s="253"/>
      <c r="BR788" s="253"/>
      <c r="BS788" s="253"/>
      <c r="BT788" s="253"/>
      <c r="BU788" s="253"/>
      <c r="BV788" s="253"/>
      <c r="BW788" s="253"/>
      <c r="BX788" s="253"/>
      <c r="BY788" s="253"/>
      <c r="BZ788" s="253"/>
      <c r="CA788" s="253"/>
      <c r="CB788" s="253"/>
      <c r="CC788" s="253"/>
      <c r="CD788" s="253"/>
      <c r="CE788" s="253"/>
      <c r="CF788" s="253"/>
      <c r="CG788" s="253"/>
      <c r="CH788" s="253"/>
      <c r="CI788" s="253"/>
      <c r="CJ788" s="253"/>
      <c r="CK788" s="253"/>
      <c r="CL788" s="253"/>
      <c r="CM788" s="253"/>
      <c r="CN788" s="253"/>
      <c r="CO788" s="253"/>
      <c r="CP788" s="253"/>
      <c r="CQ788" s="253"/>
      <c r="CR788" s="253"/>
      <c r="CS788" s="253"/>
      <c r="CT788" s="253"/>
      <c r="CU788" s="253"/>
      <c r="CV788" s="253"/>
      <c r="CW788" s="253"/>
      <c r="CX788" s="253"/>
      <c r="CY788" s="253"/>
      <c r="CZ788" s="253"/>
      <c r="DA788" s="253"/>
      <c r="DB788" s="253"/>
      <c r="DC788" s="253"/>
      <c r="DD788" s="253"/>
      <c r="DE788" s="253"/>
      <c r="DF788" s="253"/>
      <c r="DG788" s="253"/>
      <c r="DH788" s="253"/>
      <c r="DI788" s="253"/>
      <c r="DJ788" s="253"/>
      <c r="DK788" s="253"/>
      <c r="DL788" s="253"/>
      <c r="DM788" s="253"/>
      <c r="DN788" s="253"/>
      <c r="DO788" s="253"/>
      <c r="DP788" s="253"/>
      <c r="DQ788" s="253"/>
      <c r="DR788" s="253"/>
      <c r="DS788" s="253"/>
      <c r="DT788" s="253"/>
      <c r="DU788" s="253"/>
      <c r="DV788" s="253"/>
      <c r="DW788" s="253"/>
      <c r="DX788" s="253"/>
      <c r="DY788" s="253"/>
      <c r="DZ788" s="253"/>
      <c r="EA788" s="253"/>
      <c r="EB788" s="253"/>
      <c r="EC788" s="253"/>
      <c r="ED788" s="253"/>
      <c r="EE788" s="253"/>
      <c r="EF788" s="253"/>
      <c r="EG788" s="253"/>
      <c r="EH788" s="253"/>
      <c r="EI788" s="253"/>
      <c r="EJ788" s="253"/>
      <c r="EK788" s="253"/>
      <c r="EL788" s="253"/>
      <c r="EM788" s="253"/>
      <c r="EN788" s="253"/>
      <c r="EO788" s="253"/>
      <c r="EP788" s="253"/>
      <c r="EQ788" s="253"/>
      <c r="ER788" s="253"/>
      <c r="ES788" s="253"/>
      <c r="ET788" s="253"/>
      <c r="EU788" s="253"/>
      <c r="EV788" s="253"/>
      <c r="EW788" s="253"/>
      <c r="EX788" s="253"/>
      <c r="EY788" s="253"/>
      <c r="EZ788" s="253"/>
      <c r="FA788" s="253"/>
      <c r="FB788" s="253"/>
      <c r="FC788" s="253"/>
      <c r="FD788" s="253"/>
      <c r="FE788" s="253"/>
      <c r="FF788" s="253"/>
      <c r="FG788" s="253"/>
      <c r="FH788" s="253"/>
      <c r="FI788" s="253"/>
      <c r="FJ788" s="253"/>
      <c r="FK788" s="253"/>
      <c r="FL788" s="253"/>
      <c r="FM788" s="253"/>
      <c r="FN788" s="253"/>
      <c r="FO788" s="253"/>
      <c r="FP788" s="253"/>
      <c r="FQ788" s="253"/>
      <c r="FR788" s="253"/>
      <c r="FS788" s="253"/>
      <c r="FT788" s="253"/>
      <c r="FU788" s="253"/>
      <c r="FV788" s="253"/>
      <c r="FW788" s="253"/>
      <c r="FX788" s="253"/>
      <c r="FY788" s="253"/>
      <c r="FZ788" s="253"/>
      <c r="GA788" s="253"/>
      <c r="GB788" s="253"/>
      <c r="GC788" s="253"/>
      <c r="GD788" s="253"/>
      <c r="GE788" s="253"/>
      <c r="GF788" s="253"/>
      <c r="GG788" s="253"/>
      <c r="GH788" s="253"/>
      <c r="GI788" s="253"/>
      <c r="GJ788" s="253"/>
      <c r="GK788" s="253"/>
      <c r="GL788" s="253"/>
      <c r="GM788" s="253"/>
      <c r="GN788" s="253"/>
      <c r="GO788" s="253"/>
      <c r="GP788" s="253"/>
      <c r="GQ788" s="253"/>
      <c r="GR788" s="253"/>
      <c r="GS788" s="253"/>
      <c r="GT788" s="253"/>
      <c r="GU788" s="253"/>
      <c r="GV788" s="253"/>
      <c r="GW788" s="253"/>
      <c r="GX788" s="253"/>
      <c r="GY788" s="253"/>
      <c r="GZ788" s="253"/>
      <c r="HA788" s="253"/>
      <c r="HB788" s="253"/>
      <c r="HC788" s="253"/>
      <c r="HD788" s="253"/>
      <c r="HE788" s="253"/>
      <c r="HF788" s="253"/>
    </row>
    <row r="789" spans="1:214" s="312" customFormat="1" ht="15" customHeight="1" x14ac:dyDescent="0.25">
      <c r="A789" s="252"/>
      <c r="B789" s="253"/>
      <c r="C789" s="253"/>
      <c r="D789" s="253"/>
      <c r="E789" s="253"/>
      <c r="F789" s="253"/>
      <c r="G789" s="253"/>
      <c r="H789" s="253"/>
      <c r="I789" s="253"/>
      <c r="J789" s="253"/>
      <c r="K789" s="253"/>
      <c r="L789" s="253"/>
      <c r="M789" s="253"/>
      <c r="N789" s="253"/>
      <c r="O789" s="253"/>
      <c r="P789" s="253"/>
      <c r="Q789" s="253"/>
      <c r="R789" s="253"/>
      <c r="S789" s="253"/>
      <c r="T789" s="253"/>
      <c r="U789" s="253" t="s">
        <v>978</v>
      </c>
      <c r="V789" s="253"/>
      <c r="W789" s="253"/>
      <c r="X789" s="253"/>
      <c r="Y789" s="253"/>
      <c r="Z789" s="253"/>
      <c r="AA789" s="253"/>
      <c r="AB789" s="253"/>
      <c r="AC789" s="253" t="s">
        <v>323</v>
      </c>
      <c r="AD789" s="253"/>
      <c r="AE789" s="253"/>
      <c r="AF789" s="253"/>
      <c r="AG789" s="253"/>
      <c r="AH789" s="253"/>
      <c r="AI789" s="253"/>
      <c r="AJ789" s="253"/>
      <c r="AK789" s="253"/>
      <c r="AL789" s="253"/>
      <c r="AM789" s="253"/>
      <c r="AN789" s="253"/>
      <c r="AO789" s="253"/>
      <c r="AP789" s="253"/>
      <c r="AQ789" s="253"/>
      <c r="AR789" s="253"/>
      <c r="AS789" s="253"/>
      <c r="AT789" s="253"/>
      <c r="AU789" s="253"/>
      <c r="AV789" s="253"/>
      <c r="AW789" s="253"/>
      <c r="AX789" s="253"/>
      <c r="AY789" s="253"/>
      <c r="AZ789" s="253"/>
      <c r="BA789" s="253"/>
      <c r="BB789" s="253"/>
      <c r="BC789" s="253"/>
      <c r="BD789" s="253"/>
      <c r="BE789" s="253"/>
      <c r="BF789" s="253"/>
      <c r="BG789" s="253"/>
      <c r="BH789" s="253"/>
      <c r="BI789" s="253"/>
      <c r="BJ789" s="253"/>
      <c r="BK789" s="253"/>
      <c r="BL789" s="253"/>
      <c r="BM789" s="253"/>
      <c r="BN789" s="253"/>
      <c r="BO789" s="253"/>
      <c r="BP789" s="253"/>
      <c r="BQ789" s="253"/>
      <c r="BR789" s="253"/>
      <c r="BS789" s="253"/>
      <c r="BT789" s="253"/>
      <c r="BU789" s="253"/>
      <c r="BV789" s="253"/>
      <c r="BW789" s="253"/>
      <c r="BX789" s="253"/>
      <c r="BY789" s="253"/>
      <c r="BZ789" s="253"/>
      <c r="CA789" s="253"/>
      <c r="CB789" s="253"/>
      <c r="CC789" s="253"/>
      <c r="CD789" s="253"/>
      <c r="CE789" s="253"/>
      <c r="CF789" s="253"/>
      <c r="CG789" s="253"/>
      <c r="CH789" s="253"/>
      <c r="CI789" s="253"/>
      <c r="CJ789" s="253"/>
      <c r="CK789" s="253"/>
      <c r="CL789" s="253"/>
      <c r="CM789" s="253"/>
      <c r="CN789" s="253"/>
      <c r="CO789" s="253"/>
      <c r="CP789" s="253"/>
      <c r="CQ789" s="253"/>
      <c r="CR789" s="253"/>
      <c r="CS789" s="253"/>
      <c r="CT789" s="253"/>
      <c r="CU789" s="253"/>
      <c r="CV789" s="253"/>
      <c r="CW789" s="253"/>
      <c r="CX789" s="253"/>
      <c r="CY789" s="253"/>
      <c r="CZ789" s="253"/>
      <c r="DA789" s="253"/>
      <c r="DB789" s="253"/>
      <c r="DC789" s="253"/>
      <c r="DD789" s="253"/>
      <c r="DE789" s="253"/>
      <c r="DF789" s="253"/>
      <c r="DG789" s="253"/>
      <c r="DH789" s="253"/>
      <c r="DI789" s="253"/>
      <c r="DJ789" s="253"/>
      <c r="DK789" s="253"/>
      <c r="DL789" s="253"/>
      <c r="DM789" s="253"/>
      <c r="DN789" s="253"/>
      <c r="DO789" s="253"/>
      <c r="DP789" s="253"/>
      <c r="DQ789" s="253"/>
      <c r="DR789" s="253"/>
      <c r="DS789" s="253"/>
      <c r="DT789" s="253"/>
      <c r="DU789" s="253"/>
      <c r="DV789" s="253"/>
      <c r="DW789" s="253"/>
      <c r="DX789" s="253"/>
      <c r="DY789" s="253"/>
      <c r="DZ789" s="253"/>
      <c r="EA789" s="253"/>
      <c r="EB789" s="253"/>
      <c r="EC789" s="253"/>
      <c r="ED789" s="253"/>
      <c r="EE789" s="253"/>
      <c r="EF789" s="253"/>
      <c r="EG789" s="253"/>
      <c r="EH789" s="253"/>
      <c r="EI789" s="253"/>
      <c r="EJ789" s="253"/>
      <c r="EK789" s="253"/>
      <c r="EL789" s="253"/>
      <c r="EM789" s="253"/>
      <c r="EN789" s="253"/>
      <c r="EO789" s="253"/>
      <c r="EP789" s="253"/>
      <c r="EQ789" s="253"/>
      <c r="ER789" s="253"/>
      <c r="ES789" s="253"/>
      <c r="ET789" s="253"/>
      <c r="EU789" s="253"/>
      <c r="EV789" s="253"/>
      <c r="EW789" s="253"/>
      <c r="EX789" s="253"/>
      <c r="EY789" s="253"/>
      <c r="EZ789" s="253"/>
      <c r="FA789" s="253"/>
      <c r="FB789" s="253"/>
      <c r="FC789" s="253"/>
      <c r="FD789" s="253"/>
      <c r="FE789" s="253"/>
      <c r="FF789" s="253"/>
      <c r="FG789" s="253"/>
      <c r="FH789" s="253"/>
      <c r="FI789" s="253"/>
      <c r="FJ789" s="253"/>
      <c r="FK789" s="253"/>
      <c r="FL789" s="253"/>
      <c r="FM789" s="253"/>
      <c r="FN789" s="253"/>
      <c r="FO789" s="253"/>
      <c r="FP789" s="253"/>
      <c r="FQ789" s="253"/>
      <c r="FR789" s="253"/>
      <c r="FS789" s="253"/>
      <c r="FT789" s="253"/>
      <c r="FU789" s="253"/>
      <c r="FV789" s="253"/>
      <c r="FW789" s="253"/>
      <c r="FX789" s="253"/>
      <c r="FY789" s="253"/>
      <c r="FZ789" s="253"/>
      <c r="GA789" s="253"/>
      <c r="GB789" s="253"/>
      <c r="GC789" s="253"/>
      <c r="GD789" s="253"/>
      <c r="GE789" s="253"/>
      <c r="GF789" s="253"/>
      <c r="GG789" s="253"/>
      <c r="GH789" s="253"/>
      <c r="GI789" s="253"/>
      <c r="GJ789" s="253"/>
      <c r="GK789" s="253"/>
      <c r="GL789" s="253"/>
      <c r="GM789" s="253"/>
      <c r="GN789" s="253"/>
      <c r="GO789" s="253"/>
      <c r="GP789" s="253"/>
      <c r="GQ789" s="253"/>
      <c r="GR789" s="253"/>
      <c r="GS789" s="253"/>
      <c r="GT789" s="253"/>
      <c r="GU789" s="253"/>
      <c r="GV789" s="253"/>
      <c r="GW789" s="253"/>
      <c r="GX789" s="253"/>
      <c r="GY789" s="253"/>
      <c r="GZ789" s="253"/>
      <c r="HA789" s="253"/>
      <c r="HB789" s="253"/>
      <c r="HC789" s="253"/>
      <c r="HD789" s="253"/>
      <c r="HE789" s="253"/>
      <c r="HF789" s="253"/>
    </row>
    <row r="790" spans="1:214" s="312" customFormat="1" ht="15" customHeight="1" x14ac:dyDescent="0.25">
      <c r="A790" s="252"/>
      <c r="B790" s="253"/>
      <c r="C790" s="253"/>
      <c r="D790" s="253"/>
      <c r="E790" s="253"/>
      <c r="F790" s="253"/>
      <c r="G790" s="253"/>
      <c r="H790" s="253"/>
      <c r="I790" s="253"/>
      <c r="J790" s="253"/>
      <c r="K790" s="253"/>
      <c r="L790" s="253"/>
      <c r="M790" s="253"/>
      <c r="N790" s="253"/>
      <c r="O790" s="253"/>
      <c r="P790" s="253"/>
      <c r="Q790" s="253"/>
      <c r="R790" s="253"/>
      <c r="S790" s="253"/>
      <c r="T790" s="253"/>
      <c r="U790" s="253" t="s">
        <v>979</v>
      </c>
      <c r="V790" s="253"/>
      <c r="W790" s="253"/>
      <c r="X790" s="253"/>
      <c r="Y790" s="253"/>
      <c r="Z790" s="253"/>
      <c r="AA790" s="253"/>
      <c r="AB790" s="253"/>
      <c r="AC790" s="253" t="s">
        <v>393</v>
      </c>
      <c r="AD790" s="253"/>
      <c r="AE790" s="253"/>
      <c r="AF790" s="253"/>
      <c r="AG790" s="253"/>
      <c r="AH790" s="253"/>
      <c r="AI790" s="253"/>
      <c r="AJ790" s="253"/>
      <c r="AK790" s="253"/>
      <c r="AL790" s="253"/>
      <c r="AM790" s="253"/>
      <c r="AN790" s="253"/>
      <c r="AO790" s="253"/>
      <c r="AP790" s="253"/>
      <c r="AQ790" s="253"/>
      <c r="AR790" s="253"/>
      <c r="AS790" s="253"/>
      <c r="AT790" s="253"/>
      <c r="AU790" s="253"/>
      <c r="AV790" s="253"/>
      <c r="AW790" s="253"/>
      <c r="AX790" s="253"/>
      <c r="AY790" s="253"/>
      <c r="AZ790" s="253"/>
      <c r="BA790" s="253"/>
      <c r="BB790" s="253"/>
      <c r="BC790" s="253"/>
      <c r="BD790" s="253"/>
      <c r="BE790" s="253"/>
      <c r="BF790" s="253"/>
      <c r="BG790" s="253"/>
      <c r="BH790" s="253"/>
      <c r="BI790" s="253"/>
      <c r="BJ790" s="253"/>
      <c r="BK790" s="253"/>
      <c r="BL790" s="253"/>
      <c r="BM790" s="253"/>
      <c r="BN790" s="253"/>
      <c r="BO790" s="253"/>
      <c r="BP790" s="253"/>
      <c r="BQ790" s="253"/>
      <c r="BR790" s="253"/>
      <c r="BS790" s="253"/>
      <c r="BT790" s="253"/>
      <c r="BU790" s="253"/>
      <c r="BV790" s="253"/>
      <c r="BW790" s="253"/>
      <c r="BX790" s="253"/>
      <c r="BY790" s="253"/>
      <c r="BZ790" s="253"/>
      <c r="CA790" s="253"/>
      <c r="CB790" s="253"/>
      <c r="CC790" s="253"/>
      <c r="CD790" s="253"/>
      <c r="CE790" s="253"/>
      <c r="CF790" s="253"/>
      <c r="CG790" s="253"/>
      <c r="CH790" s="253"/>
      <c r="CI790" s="253"/>
      <c r="CJ790" s="253"/>
      <c r="CK790" s="253"/>
      <c r="CL790" s="253"/>
      <c r="CM790" s="253"/>
      <c r="CN790" s="253"/>
      <c r="CO790" s="253"/>
      <c r="CP790" s="253"/>
      <c r="CQ790" s="253"/>
      <c r="CR790" s="253"/>
      <c r="CS790" s="253"/>
      <c r="CT790" s="253"/>
      <c r="CU790" s="253"/>
      <c r="CV790" s="253"/>
      <c r="CW790" s="253"/>
      <c r="CX790" s="253"/>
      <c r="CY790" s="253"/>
      <c r="CZ790" s="253"/>
      <c r="DA790" s="253"/>
      <c r="DB790" s="253"/>
      <c r="DC790" s="253"/>
      <c r="DD790" s="253"/>
      <c r="DE790" s="253"/>
      <c r="DF790" s="253"/>
      <c r="DG790" s="253"/>
      <c r="DH790" s="253"/>
      <c r="DI790" s="253"/>
      <c r="DJ790" s="253"/>
      <c r="DK790" s="253"/>
      <c r="DL790" s="253"/>
      <c r="DM790" s="253"/>
      <c r="DN790" s="253"/>
      <c r="DO790" s="253"/>
      <c r="DP790" s="253"/>
      <c r="DQ790" s="253"/>
      <c r="DR790" s="253"/>
      <c r="DS790" s="253"/>
      <c r="DT790" s="253"/>
      <c r="DU790" s="253"/>
      <c r="DV790" s="253"/>
      <c r="DW790" s="253"/>
      <c r="DX790" s="253"/>
      <c r="DY790" s="253"/>
      <c r="DZ790" s="253"/>
      <c r="EA790" s="253"/>
      <c r="EB790" s="253"/>
      <c r="EC790" s="253"/>
      <c r="ED790" s="253"/>
      <c r="EE790" s="253"/>
      <c r="EF790" s="253"/>
      <c r="EG790" s="253"/>
      <c r="EH790" s="253"/>
      <c r="EI790" s="253"/>
      <c r="EJ790" s="253"/>
      <c r="EK790" s="253"/>
      <c r="EL790" s="253"/>
      <c r="EM790" s="253"/>
      <c r="EN790" s="253"/>
      <c r="EO790" s="253"/>
      <c r="EP790" s="253"/>
      <c r="EQ790" s="253"/>
      <c r="ER790" s="253"/>
      <c r="ES790" s="253"/>
      <c r="ET790" s="253"/>
      <c r="EU790" s="253"/>
      <c r="EV790" s="253"/>
      <c r="EW790" s="253"/>
      <c r="EX790" s="253"/>
      <c r="EY790" s="253"/>
      <c r="EZ790" s="253"/>
      <c r="FA790" s="253"/>
      <c r="FB790" s="253"/>
      <c r="FC790" s="253"/>
      <c r="FD790" s="253"/>
      <c r="FE790" s="253"/>
      <c r="FF790" s="253"/>
      <c r="FG790" s="253"/>
      <c r="FH790" s="253"/>
      <c r="FI790" s="253"/>
      <c r="FJ790" s="253"/>
      <c r="FK790" s="253"/>
      <c r="FL790" s="253"/>
      <c r="FM790" s="253"/>
      <c r="FN790" s="253"/>
      <c r="FO790" s="253"/>
      <c r="FP790" s="253"/>
      <c r="FQ790" s="253"/>
      <c r="FR790" s="253"/>
      <c r="FS790" s="253"/>
      <c r="FT790" s="253"/>
      <c r="FU790" s="253"/>
      <c r="FV790" s="253"/>
      <c r="FW790" s="253"/>
      <c r="FX790" s="253"/>
      <c r="FY790" s="253"/>
      <c r="FZ790" s="253"/>
      <c r="GA790" s="253"/>
      <c r="GB790" s="253"/>
      <c r="GC790" s="253"/>
      <c r="GD790" s="253"/>
      <c r="GE790" s="253"/>
      <c r="GF790" s="253"/>
      <c r="GG790" s="253"/>
      <c r="GH790" s="253"/>
      <c r="GI790" s="253"/>
      <c r="GJ790" s="253"/>
      <c r="GK790" s="253"/>
      <c r="GL790" s="253"/>
      <c r="GM790" s="253"/>
      <c r="GN790" s="253"/>
      <c r="GO790" s="253"/>
      <c r="GP790" s="253"/>
      <c r="GQ790" s="253"/>
      <c r="GR790" s="253"/>
      <c r="GS790" s="253"/>
      <c r="GT790" s="253"/>
      <c r="GU790" s="253"/>
      <c r="GV790" s="253"/>
      <c r="GW790" s="253"/>
      <c r="GX790" s="253"/>
      <c r="GY790" s="253"/>
      <c r="GZ790" s="253"/>
      <c r="HA790" s="253"/>
      <c r="HB790" s="253"/>
      <c r="HC790" s="253"/>
      <c r="HD790" s="253"/>
      <c r="HE790" s="253"/>
      <c r="HF790" s="253"/>
    </row>
    <row r="791" spans="1:214" s="312" customFormat="1" ht="15" customHeight="1" x14ac:dyDescent="0.25">
      <c r="A791" s="252"/>
      <c r="B791" s="253"/>
      <c r="C791" s="253"/>
      <c r="D791" s="253"/>
      <c r="E791" s="253"/>
      <c r="F791" s="253"/>
      <c r="G791" s="253"/>
      <c r="H791" s="253"/>
      <c r="I791" s="253"/>
      <c r="J791" s="253"/>
      <c r="K791" s="253"/>
      <c r="L791" s="253"/>
      <c r="M791" s="253"/>
      <c r="N791" s="253"/>
      <c r="O791" s="253"/>
      <c r="P791" s="253"/>
      <c r="Q791" s="253"/>
      <c r="R791" s="253"/>
      <c r="S791" s="253"/>
      <c r="T791" s="253"/>
      <c r="U791" s="253" t="s">
        <v>980</v>
      </c>
      <c r="V791" s="253"/>
      <c r="W791" s="253"/>
      <c r="X791" s="253"/>
      <c r="Y791" s="253"/>
      <c r="Z791" s="253"/>
      <c r="AA791" s="253"/>
      <c r="AB791" s="253"/>
      <c r="AC791" s="253" t="s">
        <v>323</v>
      </c>
      <c r="AD791" s="253"/>
      <c r="AE791" s="253"/>
      <c r="AF791" s="253"/>
      <c r="AG791" s="253"/>
      <c r="AH791" s="253"/>
      <c r="AI791" s="253"/>
      <c r="AJ791" s="253"/>
      <c r="AK791" s="253"/>
      <c r="AL791" s="253"/>
      <c r="AM791" s="253"/>
      <c r="AN791" s="253"/>
      <c r="AO791" s="253"/>
      <c r="AP791" s="253"/>
      <c r="AQ791" s="253"/>
      <c r="AR791" s="253"/>
      <c r="AS791" s="253"/>
      <c r="AT791" s="253"/>
      <c r="AU791" s="253"/>
      <c r="AV791" s="253"/>
      <c r="AW791" s="253"/>
      <c r="AX791" s="253"/>
      <c r="AY791" s="253"/>
      <c r="AZ791" s="253"/>
      <c r="BA791" s="253"/>
      <c r="BB791" s="253"/>
      <c r="BC791" s="253"/>
      <c r="BD791" s="253"/>
      <c r="BE791" s="253"/>
      <c r="BF791" s="253"/>
      <c r="BG791" s="253"/>
      <c r="BH791" s="253"/>
      <c r="BI791" s="253"/>
      <c r="BJ791" s="253"/>
      <c r="BK791" s="253"/>
      <c r="BL791" s="253"/>
      <c r="BM791" s="253"/>
      <c r="BN791" s="253"/>
      <c r="BO791" s="253"/>
      <c r="BP791" s="253"/>
      <c r="BQ791" s="253"/>
      <c r="BR791" s="253"/>
      <c r="BS791" s="253"/>
      <c r="BT791" s="253"/>
      <c r="BU791" s="253"/>
      <c r="BV791" s="253"/>
      <c r="BW791" s="253"/>
      <c r="BX791" s="253"/>
      <c r="BY791" s="253"/>
      <c r="BZ791" s="253"/>
      <c r="CA791" s="253"/>
      <c r="CB791" s="253"/>
      <c r="CC791" s="253"/>
      <c r="CD791" s="253"/>
      <c r="CE791" s="253"/>
      <c r="CF791" s="253"/>
      <c r="CG791" s="253"/>
      <c r="CH791" s="253"/>
      <c r="CI791" s="253"/>
      <c r="CJ791" s="253"/>
      <c r="CK791" s="253"/>
      <c r="CL791" s="253"/>
      <c r="CM791" s="253"/>
      <c r="CN791" s="253"/>
      <c r="CO791" s="253"/>
      <c r="CP791" s="253"/>
      <c r="CQ791" s="253"/>
      <c r="CR791" s="253"/>
      <c r="CS791" s="253"/>
      <c r="CT791" s="253"/>
      <c r="CU791" s="253"/>
      <c r="CV791" s="253"/>
      <c r="CW791" s="253"/>
      <c r="CX791" s="253"/>
      <c r="CY791" s="253"/>
      <c r="CZ791" s="253"/>
      <c r="DA791" s="253"/>
      <c r="DB791" s="253"/>
      <c r="DC791" s="253"/>
      <c r="DD791" s="253"/>
      <c r="DE791" s="253"/>
      <c r="DF791" s="253"/>
      <c r="DG791" s="253"/>
      <c r="DH791" s="253"/>
      <c r="DI791" s="253"/>
      <c r="DJ791" s="253"/>
      <c r="DK791" s="253"/>
      <c r="DL791" s="253"/>
      <c r="DM791" s="253"/>
      <c r="DN791" s="253"/>
      <c r="DO791" s="253"/>
      <c r="DP791" s="253"/>
      <c r="DQ791" s="253"/>
      <c r="DR791" s="253"/>
      <c r="DS791" s="253"/>
      <c r="DT791" s="253"/>
      <c r="DU791" s="253"/>
      <c r="DV791" s="253"/>
      <c r="DW791" s="253"/>
      <c r="DX791" s="253"/>
      <c r="DY791" s="253"/>
      <c r="DZ791" s="253"/>
      <c r="EA791" s="253"/>
      <c r="EB791" s="253"/>
      <c r="EC791" s="253"/>
      <c r="ED791" s="253"/>
      <c r="EE791" s="253"/>
      <c r="EF791" s="253"/>
      <c r="EG791" s="253"/>
      <c r="EH791" s="253"/>
      <c r="EI791" s="253"/>
      <c r="EJ791" s="253"/>
      <c r="EK791" s="253"/>
      <c r="EL791" s="253"/>
      <c r="EM791" s="253"/>
      <c r="EN791" s="253"/>
      <c r="EO791" s="253"/>
      <c r="EP791" s="253"/>
      <c r="EQ791" s="253"/>
      <c r="ER791" s="253"/>
      <c r="ES791" s="253"/>
      <c r="ET791" s="253"/>
      <c r="EU791" s="253"/>
      <c r="EV791" s="253"/>
      <c r="EW791" s="253"/>
      <c r="EX791" s="253"/>
      <c r="EY791" s="253"/>
      <c r="EZ791" s="253"/>
      <c r="FA791" s="253"/>
      <c r="FB791" s="253"/>
      <c r="FC791" s="253"/>
      <c r="FD791" s="253"/>
      <c r="FE791" s="253"/>
      <c r="FF791" s="253"/>
      <c r="FG791" s="253"/>
      <c r="FH791" s="253"/>
      <c r="FI791" s="253"/>
      <c r="FJ791" s="253"/>
      <c r="FK791" s="253"/>
      <c r="FL791" s="253"/>
      <c r="FM791" s="253"/>
      <c r="FN791" s="253"/>
      <c r="FO791" s="253"/>
      <c r="FP791" s="253"/>
      <c r="FQ791" s="253"/>
      <c r="FR791" s="253"/>
      <c r="FS791" s="253"/>
      <c r="FT791" s="253"/>
      <c r="FU791" s="253"/>
      <c r="FV791" s="253"/>
      <c r="FW791" s="253"/>
      <c r="FX791" s="253"/>
      <c r="FY791" s="253"/>
      <c r="FZ791" s="253"/>
      <c r="GA791" s="253"/>
      <c r="GB791" s="253"/>
      <c r="GC791" s="253"/>
      <c r="GD791" s="253"/>
      <c r="GE791" s="253"/>
      <c r="GF791" s="253"/>
      <c r="GG791" s="253"/>
      <c r="GH791" s="253"/>
      <c r="GI791" s="253"/>
      <c r="GJ791" s="253"/>
      <c r="GK791" s="253"/>
      <c r="GL791" s="253"/>
      <c r="GM791" s="253"/>
      <c r="GN791" s="253"/>
      <c r="GO791" s="253"/>
      <c r="GP791" s="253"/>
      <c r="GQ791" s="253"/>
      <c r="GR791" s="253"/>
      <c r="GS791" s="253"/>
      <c r="GT791" s="253"/>
      <c r="GU791" s="253"/>
      <c r="GV791" s="253"/>
      <c r="GW791" s="253"/>
      <c r="GX791" s="253"/>
      <c r="GY791" s="253"/>
      <c r="GZ791" s="253"/>
      <c r="HA791" s="253"/>
      <c r="HB791" s="253"/>
      <c r="HC791" s="253"/>
      <c r="HD791" s="253"/>
      <c r="HE791" s="253"/>
      <c r="HF791" s="253"/>
    </row>
    <row r="792" spans="1:214" s="312" customFormat="1" ht="15" customHeight="1" x14ac:dyDescent="0.25">
      <c r="A792" s="252"/>
      <c r="B792" s="253"/>
      <c r="C792" s="253"/>
      <c r="D792" s="253"/>
      <c r="E792" s="253"/>
      <c r="F792" s="253"/>
      <c r="G792" s="253"/>
      <c r="H792" s="253"/>
      <c r="I792" s="253"/>
      <c r="J792" s="253"/>
      <c r="K792" s="253"/>
      <c r="L792" s="253"/>
      <c r="M792" s="253"/>
      <c r="N792" s="253"/>
      <c r="O792" s="253"/>
      <c r="P792" s="253"/>
      <c r="Q792" s="253"/>
      <c r="R792" s="253"/>
      <c r="S792" s="253"/>
      <c r="T792" s="253"/>
      <c r="U792" s="253" t="s">
        <v>981</v>
      </c>
      <c r="V792" s="253"/>
      <c r="W792" s="253"/>
      <c r="X792" s="253"/>
      <c r="Y792" s="253"/>
      <c r="Z792" s="253"/>
      <c r="AA792" s="253"/>
      <c r="AB792" s="253"/>
      <c r="AC792" s="253" t="s">
        <v>316</v>
      </c>
      <c r="AD792" s="253"/>
      <c r="AE792" s="253"/>
      <c r="AF792" s="253"/>
      <c r="AG792" s="253"/>
      <c r="AH792" s="253"/>
      <c r="AI792" s="253"/>
      <c r="AJ792" s="253"/>
      <c r="AK792" s="253"/>
      <c r="AL792" s="253"/>
      <c r="AM792" s="253"/>
      <c r="AN792" s="253"/>
      <c r="AO792" s="253"/>
      <c r="AP792" s="253"/>
      <c r="AQ792" s="253"/>
      <c r="AR792" s="253"/>
      <c r="AS792" s="253"/>
      <c r="AT792" s="253"/>
      <c r="AU792" s="253"/>
      <c r="AV792" s="253"/>
      <c r="AW792" s="253"/>
      <c r="AX792" s="253"/>
      <c r="AY792" s="253"/>
      <c r="AZ792" s="253"/>
      <c r="BA792" s="253"/>
      <c r="BB792" s="253"/>
      <c r="BC792" s="253"/>
      <c r="BD792" s="253"/>
      <c r="BE792" s="253"/>
      <c r="BF792" s="253"/>
      <c r="BG792" s="253"/>
      <c r="BH792" s="253"/>
      <c r="BI792" s="253"/>
      <c r="BJ792" s="253"/>
      <c r="BK792" s="253"/>
      <c r="BL792" s="253"/>
      <c r="BM792" s="253"/>
      <c r="BN792" s="253"/>
      <c r="BO792" s="253"/>
      <c r="BP792" s="253"/>
      <c r="BQ792" s="253"/>
      <c r="BR792" s="253"/>
      <c r="BS792" s="253"/>
      <c r="BT792" s="253"/>
      <c r="BU792" s="253"/>
      <c r="BV792" s="253"/>
      <c r="BW792" s="253"/>
      <c r="BX792" s="253"/>
      <c r="BY792" s="253"/>
      <c r="BZ792" s="253"/>
      <c r="CA792" s="253"/>
      <c r="CB792" s="253"/>
      <c r="CC792" s="253"/>
      <c r="CD792" s="253"/>
      <c r="CE792" s="253"/>
      <c r="CF792" s="253"/>
      <c r="CG792" s="253"/>
      <c r="CH792" s="253"/>
      <c r="CI792" s="253"/>
      <c r="CJ792" s="253"/>
      <c r="CK792" s="253"/>
      <c r="CL792" s="253"/>
      <c r="CM792" s="253"/>
      <c r="CN792" s="253"/>
      <c r="CO792" s="253"/>
      <c r="CP792" s="253"/>
      <c r="CQ792" s="253"/>
      <c r="CR792" s="253"/>
      <c r="CS792" s="253"/>
      <c r="CT792" s="253"/>
      <c r="CU792" s="253"/>
      <c r="CV792" s="253"/>
      <c r="CW792" s="253"/>
      <c r="CX792" s="253"/>
      <c r="CY792" s="253"/>
      <c r="CZ792" s="253"/>
      <c r="DA792" s="253"/>
      <c r="DB792" s="253"/>
      <c r="DC792" s="253"/>
      <c r="DD792" s="253"/>
      <c r="DE792" s="253"/>
      <c r="DF792" s="253"/>
      <c r="DG792" s="253"/>
      <c r="DH792" s="253"/>
      <c r="DI792" s="253"/>
      <c r="DJ792" s="253"/>
      <c r="DK792" s="253"/>
      <c r="DL792" s="253"/>
      <c r="DM792" s="253"/>
      <c r="DN792" s="253"/>
      <c r="DO792" s="253"/>
      <c r="DP792" s="253"/>
      <c r="DQ792" s="253"/>
      <c r="DR792" s="253"/>
      <c r="DS792" s="253"/>
      <c r="DT792" s="253"/>
      <c r="DU792" s="253"/>
      <c r="DV792" s="253"/>
      <c r="DW792" s="253"/>
      <c r="DX792" s="253"/>
      <c r="DY792" s="253"/>
      <c r="DZ792" s="253"/>
      <c r="EA792" s="253"/>
      <c r="EB792" s="253"/>
      <c r="EC792" s="253"/>
      <c r="ED792" s="253"/>
      <c r="EE792" s="253"/>
      <c r="EF792" s="253"/>
      <c r="EG792" s="253"/>
      <c r="EH792" s="253"/>
      <c r="EI792" s="253"/>
      <c r="EJ792" s="253"/>
      <c r="EK792" s="253"/>
      <c r="EL792" s="253"/>
      <c r="EM792" s="253"/>
      <c r="EN792" s="253"/>
      <c r="EO792" s="253"/>
      <c r="EP792" s="253"/>
      <c r="EQ792" s="253"/>
      <c r="ER792" s="253"/>
      <c r="ES792" s="253"/>
      <c r="ET792" s="253"/>
      <c r="EU792" s="253"/>
      <c r="EV792" s="253"/>
      <c r="EW792" s="253"/>
      <c r="EX792" s="253"/>
      <c r="EY792" s="253"/>
      <c r="EZ792" s="253"/>
      <c r="FA792" s="253"/>
      <c r="FB792" s="253"/>
      <c r="FC792" s="253"/>
      <c r="FD792" s="253"/>
      <c r="FE792" s="253"/>
      <c r="FF792" s="253"/>
      <c r="FG792" s="253"/>
      <c r="FH792" s="253"/>
      <c r="FI792" s="253"/>
      <c r="FJ792" s="253"/>
      <c r="FK792" s="253"/>
      <c r="FL792" s="253"/>
      <c r="FM792" s="253"/>
      <c r="FN792" s="253"/>
      <c r="FO792" s="253"/>
      <c r="FP792" s="253"/>
      <c r="FQ792" s="253"/>
      <c r="FR792" s="253"/>
      <c r="FS792" s="253"/>
      <c r="FT792" s="253"/>
      <c r="FU792" s="253"/>
      <c r="FV792" s="253"/>
      <c r="FW792" s="253"/>
      <c r="FX792" s="253"/>
      <c r="FY792" s="253"/>
      <c r="FZ792" s="253"/>
      <c r="GA792" s="253"/>
      <c r="GB792" s="253"/>
      <c r="GC792" s="253"/>
      <c r="GD792" s="253"/>
      <c r="GE792" s="253"/>
      <c r="GF792" s="253"/>
      <c r="GG792" s="253"/>
      <c r="GH792" s="253"/>
      <c r="GI792" s="253"/>
      <c r="GJ792" s="253"/>
      <c r="GK792" s="253"/>
      <c r="GL792" s="253"/>
      <c r="GM792" s="253"/>
      <c r="GN792" s="253"/>
      <c r="GO792" s="253"/>
      <c r="GP792" s="253"/>
      <c r="GQ792" s="253"/>
      <c r="GR792" s="253"/>
      <c r="GS792" s="253"/>
      <c r="GT792" s="253"/>
      <c r="GU792" s="253"/>
      <c r="GV792" s="253"/>
      <c r="GW792" s="253"/>
      <c r="GX792" s="253"/>
      <c r="GY792" s="253"/>
      <c r="GZ792" s="253"/>
      <c r="HA792" s="253"/>
      <c r="HB792" s="253"/>
      <c r="HC792" s="253"/>
      <c r="HD792" s="253"/>
      <c r="HE792" s="253"/>
      <c r="HF792" s="253"/>
    </row>
    <row r="793" spans="1:214" s="312" customFormat="1" ht="15" customHeight="1" x14ac:dyDescent="0.25">
      <c r="A793" s="252"/>
      <c r="B793" s="253"/>
      <c r="C793" s="253"/>
      <c r="D793" s="253"/>
      <c r="E793" s="253"/>
      <c r="F793" s="253"/>
      <c r="G793" s="253"/>
      <c r="H793" s="253"/>
      <c r="I793" s="253"/>
      <c r="J793" s="253"/>
      <c r="K793" s="253"/>
      <c r="L793" s="253"/>
      <c r="M793" s="253"/>
      <c r="N793" s="253"/>
      <c r="O793" s="253"/>
      <c r="P793" s="253"/>
      <c r="Q793" s="253"/>
      <c r="R793" s="253"/>
      <c r="S793" s="253"/>
      <c r="T793" s="253"/>
      <c r="U793" s="253" t="s">
        <v>294</v>
      </c>
      <c r="V793" s="253"/>
      <c r="W793" s="253"/>
      <c r="X793" s="253"/>
      <c r="Y793" s="253"/>
      <c r="Z793" s="253"/>
      <c r="AA793" s="253"/>
      <c r="AB793" s="253"/>
      <c r="AC793" s="253" t="s">
        <v>357</v>
      </c>
      <c r="AD793" s="253"/>
      <c r="AE793" s="253"/>
      <c r="AF793" s="253"/>
      <c r="AG793" s="253"/>
      <c r="AH793" s="253"/>
      <c r="AI793" s="253"/>
      <c r="AJ793" s="253"/>
      <c r="AK793" s="253"/>
      <c r="AL793" s="253"/>
      <c r="AM793" s="253"/>
      <c r="AN793" s="253"/>
      <c r="AO793" s="253"/>
      <c r="AP793" s="253"/>
      <c r="AQ793" s="253"/>
      <c r="AR793" s="253"/>
      <c r="AS793" s="253"/>
      <c r="AT793" s="253"/>
      <c r="AU793" s="253"/>
      <c r="AV793" s="253"/>
      <c r="AW793" s="253"/>
      <c r="AX793" s="253"/>
      <c r="AY793" s="253"/>
      <c r="AZ793" s="253"/>
      <c r="BA793" s="253"/>
      <c r="BB793" s="253"/>
      <c r="BC793" s="253"/>
      <c r="BD793" s="253"/>
      <c r="BE793" s="253"/>
      <c r="BF793" s="253"/>
      <c r="BG793" s="253"/>
      <c r="BH793" s="253"/>
      <c r="BI793" s="253"/>
      <c r="BJ793" s="253"/>
      <c r="BK793" s="253"/>
      <c r="BL793" s="253"/>
      <c r="BM793" s="253"/>
      <c r="BN793" s="253"/>
      <c r="BO793" s="253"/>
      <c r="BP793" s="253"/>
      <c r="BQ793" s="253"/>
      <c r="BR793" s="253"/>
      <c r="BS793" s="253"/>
      <c r="BT793" s="253"/>
      <c r="BU793" s="253"/>
      <c r="BV793" s="253"/>
      <c r="BW793" s="253"/>
      <c r="BX793" s="253"/>
      <c r="BY793" s="253"/>
      <c r="BZ793" s="253"/>
      <c r="CA793" s="253"/>
      <c r="CB793" s="253"/>
      <c r="CC793" s="253"/>
      <c r="CD793" s="253"/>
      <c r="CE793" s="253"/>
      <c r="CF793" s="253"/>
      <c r="CG793" s="253"/>
      <c r="CH793" s="253"/>
      <c r="CI793" s="253"/>
      <c r="CJ793" s="253"/>
      <c r="CK793" s="253"/>
      <c r="CL793" s="253"/>
      <c r="CM793" s="253"/>
      <c r="CN793" s="253"/>
      <c r="CO793" s="253"/>
      <c r="CP793" s="253"/>
      <c r="CQ793" s="253"/>
      <c r="CR793" s="253"/>
      <c r="CS793" s="253"/>
      <c r="CT793" s="253"/>
      <c r="CU793" s="253"/>
      <c r="CV793" s="253"/>
      <c r="CW793" s="253"/>
      <c r="CX793" s="253"/>
      <c r="CY793" s="253"/>
      <c r="CZ793" s="253"/>
      <c r="DA793" s="253"/>
      <c r="DB793" s="253"/>
      <c r="DC793" s="253"/>
      <c r="DD793" s="253"/>
      <c r="DE793" s="253"/>
      <c r="DF793" s="253"/>
      <c r="DG793" s="253"/>
      <c r="DH793" s="253"/>
      <c r="DI793" s="253"/>
      <c r="DJ793" s="253"/>
      <c r="DK793" s="253"/>
      <c r="DL793" s="253"/>
      <c r="DM793" s="253"/>
      <c r="DN793" s="253"/>
      <c r="DO793" s="253"/>
      <c r="DP793" s="253"/>
      <c r="DQ793" s="253"/>
      <c r="DR793" s="253"/>
      <c r="DS793" s="253"/>
      <c r="DT793" s="253"/>
      <c r="DU793" s="253"/>
      <c r="DV793" s="253"/>
      <c r="DW793" s="253"/>
      <c r="DX793" s="253"/>
      <c r="DY793" s="253"/>
      <c r="DZ793" s="253"/>
      <c r="EA793" s="253"/>
      <c r="EB793" s="253"/>
      <c r="EC793" s="253"/>
      <c r="ED793" s="253"/>
      <c r="EE793" s="253"/>
      <c r="EF793" s="253"/>
      <c r="EG793" s="253"/>
      <c r="EH793" s="253"/>
      <c r="EI793" s="253"/>
      <c r="EJ793" s="253"/>
      <c r="EK793" s="253"/>
      <c r="EL793" s="253"/>
      <c r="EM793" s="253"/>
      <c r="EN793" s="253"/>
      <c r="EO793" s="253"/>
      <c r="EP793" s="253"/>
      <c r="EQ793" s="253"/>
      <c r="ER793" s="253"/>
      <c r="ES793" s="253"/>
      <c r="ET793" s="253"/>
      <c r="EU793" s="253"/>
      <c r="EV793" s="253"/>
      <c r="EW793" s="253"/>
      <c r="EX793" s="253"/>
      <c r="EY793" s="253"/>
      <c r="EZ793" s="253"/>
      <c r="FA793" s="253"/>
      <c r="FB793" s="253"/>
      <c r="FC793" s="253"/>
      <c r="FD793" s="253"/>
      <c r="FE793" s="253"/>
      <c r="FF793" s="253"/>
      <c r="FG793" s="253"/>
      <c r="FH793" s="253"/>
      <c r="FI793" s="253"/>
      <c r="FJ793" s="253"/>
      <c r="FK793" s="253"/>
      <c r="FL793" s="253"/>
      <c r="FM793" s="253"/>
      <c r="FN793" s="253"/>
      <c r="FO793" s="253"/>
      <c r="FP793" s="253"/>
      <c r="FQ793" s="253"/>
      <c r="FR793" s="253"/>
      <c r="FS793" s="253"/>
      <c r="FT793" s="253"/>
      <c r="FU793" s="253"/>
      <c r="FV793" s="253"/>
      <c r="FW793" s="253"/>
      <c r="FX793" s="253"/>
      <c r="FY793" s="253"/>
      <c r="FZ793" s="253"/>
      <c r="GA793" s="253"/>
      <c r="GB793" s="253"/>
      <c r="GC793" s="253"/>
      <c r="GD793" s="253"/>
      <c r="GE793" s="253"/>
      <c r="GF793" s="253"/>
      <c r="GG793" s="253"/>
      <c r="GH793" s="253"/>
      <c r="GI793" s="253"/>
      <c r="GJ793" s="253"/>
      <c r="GK793" s="253"/>
      <c r="GL793" s="253"/>
      <c r="GM793" s="253"/>
      <c r="GN793" s="253"/>
      <c r="GO793" s="253"/>
      <c r="GP793" s="253"/>
      <c r="GQ793" s="253"/>
      <c r="GR793" s="253"/>
      <c r="GS793" s="253"/>
      <c r="GT793" s="253"/>
      <c r="GU793" s="253"/>
      <c r="GV793" s="253"/>
      <c r="GW793" s="253"/>
      <c r="GX793" s="253"/>
      <c r="GY793" s="253"/>
      <c r="GZ793" s="253"/>
      <c r="HA793" s="253"/>
      <c r="HB793" s="253"/>
      <c r="HC793" s="253"/>
      <c r="HD793" s="253"/>
      <c r="HE793" s="253"/>
      <c r="HF793" s="253"/>
    </row>
    <row r="794" spans="1:214" s="312" customFormat="1" ht="15" customHeight="1" x14ac:dyDescent="0.25">
      <c r="A794" s="252"/>
      <c r="B794" s="253"/>
      <c r="C794" s="253"/>
      <c r="D794" s="253"/>
      <c r="E794" s="253"/>
      <c r="F794" s="253"/>
      <c r="G794" s="253"/>
      <c r="H794" s="253"/>
      <c r="I794" s="253"/>
      <c r="J794" s="253"/>
      <c r="K794" s="253"/>
      <c r="L794" s="253"/>
      <c r="M794" s="253"/>
      <c r="N794" s="253"/>
      <c r="O794" s="253"/>
      <c r="P794" s="253"/>
      <c r="Q794" s="253"/>
      <c r="R794" s="253"/>
      <c r="S794" s="253"/>
      <c r="T794" s="253"/>
      <c r="U794" s="253" t="s">
        <v>982</v>
      </c>
      <c r="V794" s="253"/>
      <c r="W794" s="253"/>
      <c r="X794" s="253"/>
      <c r="Y794" s="253"/>
      <c r="Z794" s="253"/>
      <c r="AA794" s="253"/>
      <c r="AB794" s="253"/>
      <c r="AC794" s="253" t="s">
        <v>320</v>
      </c>
      <c r="AD794" s="253"/>
      <c r="AE794" s="253"/>
      <c r="AF794" s="253"/>
      <c r="AG794" s="253"/>
      <c r="AH794" s="253"/>
      <c r="AI794" s="253"/>
      <c r="AJ794" s="253"/>
      <c r="AK794" s="253"/>
      <c r="AL794" s="253"/>
      <c r="AM794" s="253"/>
      <c r="AN794" s="253"/>
      <c r="AO794" s="253"/>
      <c r="AP794" s="253"/>
      <c r="AQ794" s="253"/>
      <c r="AR794" s="253"/>
      <c r="AS794" s="253"/>
      <c r="AT794" s="253"/>
      <c r="AU794" s="253"/>
      <c r="AV794" s="253"/>
      <c r="AW794" s="253"/>
      <c r="AX794" s="253"/>
      <c r="AY794" s="253"/>
      <c r="AZ794" s="253"/>
      <c r="BA794" s="253"/>
      <c r="BB794" s="253"/>
      <c r="BC794" s="253"/>
      <c r="BD794" s="253"/>
      <c r="BE794" s="253"/>
      <c r="BF794" s="253"/>
      <c r="BG794" s="253"/>
      <c r="BH794" s="253"/>
      <c r="BI794" s="253"/>
      <c r="BJ794" s="253"/>
      <c r="BK794" s="253"/>
      <c r="BL794" s="253"/>
      <c r="BM794" s="253"/>
      <c r="BN794" s="253"/>
      <c r="BO794" s="253"/>
      <c r="BP794" s="253"/>
      <c r="BQ794" s="253"/>
      <c r="BR794" s="253"/>
      <c r="BS794" s="253"/>
      <c r="BT794" s="253"/>
      <c r="BU794" s="253"/>
      <c r="BV794" s="253"/>
      <c r="BW794" s="253"/>
      <c r="BX794" s="253"/>
      <c r="BY794" s="253"/>
      <c r="BZ794" s="253"/>
      <c r="CA794" s="253"/>
      <c r="CB794" s="253"/>
      <c r="CC794" s="253"/>
      <c r="CD794" s="253"/>
      <c r="CE794" s="253"/>
      <c r="CF794" s="253"/>
      <c r="CG794" s="253"/>
      <c r="CH794" s="253"/>
      <c r="CI794" s="253"/>
      <c r="CJ794" s="253"/>
      <c r="CK794" s="253"/>
      <c r="CL794" s="253"/>
      <c r="CM794" s="253"/>
      <c r="CN794" s="253"/>
      <c r="CO794" s="253"/>
      <c r="CP794" s="253"/>
      <c r="CQ794" s="253"/>
      <c r="CR794" s="253"/>
      <c r="CS794" s="253"/>
      <c r="CT794" s="253"/>
      <c r="CU794" s="253"/>
      <c r="CV794" s="253"/>
      <c r="CW794" s="253"/>
      <c r="CX794" s="253"/>
      <c r="CY794" s="253"/>
      <c r="CZ794" s="253"/>
      <c r="DA794" s="253"/>
      <c r="DB794" s="253"/>
      <c r="DC794" s="253"/>
      <c r="DD794" s="253"/>
      <c r="DE794" s="253"/>
      <c r="DF794" s="253"/>
      <c r="DG794" s="253"/>
      <c r="DH794" s="253"/>
      <c r="DI794" s="253"/>
      <c r="DJ794" s="253"/>
      <c r="DK794" s="253"/>
      <c r="DL794" s="253"/>
      <c r="DM794" s="253"/>
      <c r="DN794" s="253"/>
      <c r="DO794" s="253"/>
      <c r="DP794" s="253"/>
      <c r="DQ794" s="253"/>
      <c r="DR794" s="253"/>
      <c r="DS794" s="253"/>
      <c r="DT794" s="253"/>
      <c r="DU794" s="253"/>
      <c r="DV794" s="253"/>
      <c r="DW794" s="253"/>
      <c r="DX794" s="253"/>
      <c r="DY794" s="253"/>
      <c r="DZ794" s="253"/>
      <c r="EA794" s="253"/>
      <c r="EB794" s="253"/>
      <c r="EC794" s="253"/>
      <c r="ED794" s="253"/>
      <c r="EE794" s="253"/>
      <c r="EF794" s="253"/>
      <c r="EG794" s="253"/>
      <c r="EH794" s="253"/>
      <c r="EI794" s="253"/>
      <c r="EJ794" s="253"/>
      <c r="EK794" s="253"/>
      <c r="EL794" s="253"/>
      <c r="EM794" s="253"/>
      <c r="EN794" s="253"/>
      <c r="EO794" s="253"/>
      <c r="EP794" s="253"/>
      <c r="EQ794" s="253"/>
      <c r="ER794" s="253"/>
      <c r="ES794" s="253"/>
      <c r="ET794" s="253"/>
      <c r="EU794" s="253"/>
      <c r="EV794" s="253"/>
      <c r="EW794" s="253"/>
      <c r="EX794" s="253"/>
      <c r="EY794" s="253"/>
      <c r="EZ794" s="253"/>
      <c r="FA794" s="253"/>
      <c r="FB794" s="253"/>
      <c r="FC794" s="253"/>
      <c r="FD794" s="253"/>
      <c r="FE794" s="253"/>
      <c r="FF794" s="253"/>
      <c r="FG794" s="253"/>
      <c r="FH794" s="253"/>
      <c r="FI794" s="253"/>
      <c r="FJ794" s="253"/>
      <c r="FK794" s="253"/>
      <c r="FL794" s="253"/>
      <c r="FM794" s="253"/>
      <c r="FN794" s="253"/>
      <c r="FO794" s="253"/>
      <c r="FP794" s="253"/>
      <c r="FQ794" s="253"/>
      <c r="FR794" s="253"/>
      <c r="FS794" s="253"/>
      <c r="FT794" s="253"/>
      <c r="FU794" s="253"/>
      <c r="FV794" s="253"/>
      <c r="FW794" s="253"/>
      <c r="FX794" s="253"/>
      <c r="FY794" s="253"/>
      <c r="FZ794" s="253"/>
      <c r="GA794" s="253"/>
      <c r="GB794" s="253"/>
      <c r="GC794" s="253"/>
      <c r="GD794" s="253"/>
      <c r="GE794" s="253"/>
      <c r="GF794" s="253"/>
      <c r="GG794" s="253"/>
      <c r="GH794" s="253"/>
      <c r="GI794" s="253"/>
      <c r="GJ794" s="253"/>
      <c r="GK794" s="253"/>
      <c r="GL794" s="253"/>
      <c r="GM794" s="253"/>
      <c r="GN794" s="253"/>
      <c r="GO794" s="253"/>
      <c r="GP794" s="253"/>
      <c r="GQ794" s="253"/>
      <c r="GR794" s="253"/>
      <c r="GS794" s="253"/>
      <c r="GT794" s="253"/>
      <c r="GU794" s="253"/>
      <c r="GV794" s="253"/>
      <c r="GW794" s="253"/>
      <c r="GX794" s="253"/>
      <c r="GY794" s="253"/>
      <c r="GZ794" s="253"/>
      <c r="HA794" s="253"/>
      <c r="HB794" s="253"/>
      <c r="HC794" s="253"/>
      <c r="HD794" s="253"/>
      <c r="HE794" s="253"/>
      <c r="HF794" s="253"/>
    </row>
    <row r="795" spans="1:214" s="312" customFormat="1" ht="15" customHeight="1" x14ac:dyDescent="0.25">
      <c r="A795" s="252"/>
      <c r="B795" s="253"/>
      <c r="C795" s="253"/>
      <c r="D795" s="253"/>
      <c r="E795" s="253"/>
      <c r="F795" s="253"/>
      <c r="G795" s="253"/>
      <c r="H795" s="253"/>
      <c r="I795" s="253"/>
      <c r="J795" s="253"/>
      <c r="K795" s="253"/>
      <c r="L795" s="253"/>
      <c r="M795" s="253"/>
      <c r="N795" s="253"/>
      <c r="O795" s="253"/>
      <c r="P795" s="253"/>
      <c r="Q795" s="253"/>
      <c r="R795" s="253"/>
      <c r="S795" s="253"/>
      <c r="T795" s="253"/>
      <c r="U795" s="253" t="s">
        <v>983</v>
      </c>
      <c r="V795" s="253"/>
      <c r="W795" s="253"/>
      <c r="X795" s="253"/>
      <c r="Y795" s="253"/>
      <c r="Z795" s="253"/>
      <c r="AA795" s="253"/>
      <c r="AB795" s="253"/>
      <c r="AC795" s="253" t="s">
        <v>323</v>
      </c>
      <c r="AD795" s="253"/>
      <c r="AE795" s="253"/>
      <c r="AF795" s="253"/>
      <c r="AG795" s="253"/>
      <c r="AH795" s="253"/>
      <c r="AI795" s="253"/>
      <c r="AJ795" s="253"/>
      <c r="AK795" s="253"/>
      <c r="AL795" s="253"/>
      <c r="AM795" s="253"/>
      <c r="AN795" s="253"/>
      <c r="AO795" s="253"/>
      <c r="AP795" s="253"/>
      <c r="AQ795" s="253"/>
      <c r="AR795" s="253"/>
      <c r="AS795" s="253"/>
      <c r="AT795" s="253"/>
      <c r="AU795" s="253"/>
      <c r="AV795" s="253"/>
      <c r="AW795" s="253"/>
      <c r="AX795" s="253"/>
      <c r="AY795" s="253"/>
      <c r="AZ795" s="253"/>
      <c r="BA795" s="253"/>
      <c r="BB795" s="253"/>
      <c r="BC795" s="253"/>
      <c r="BD795" s="253"/>
      <c r="BE795" s="253"/>
      <c r="BF795" s="253"/>
      <c r="BG795" s="253"/>
      <c r="BH795" s="253"/>
      <c r="BI795" s="253"/>
      <c r="BJ795" s="253"/>
      <c r="BK795" s="253"/>
      <c r="BL795" s="253"/>
      <c r="BM795" s="253"/>
      <c r="BN795" s="253"/>
      <c r="BO795" s="253"/>
      <c r="BP795" s="253"/>
      <c r="BQ795" s="253"/>
      <c r="BR795" s="253"/>
      <c r="BS795" s="253"/>
      <c r="BT795" s="253"/>
      <c r="BU795" s="253"/>
      <c r="BV795" s="253"/>
      <c r="BW795" s="253"/>
      <c r="BX795" s="253"/>
      <c r="BY795" s="253"/>
      <c r="BZ795" s="253"/>
      <c r="CA795" s="253"/>
      <c r="CB795" s="253"/>
      <c r="CC795" s="253"/>
      <c r="CD795" s="253"/>
      <c r="CE795" s="253"/>
      <c r="CF795" s="253"/>
      <c r="CG795" s="253"/>
      <c r="CH795" s="253"/>
      <c r="CI795" s="253"/>
      <c r="CJ795" s="253"/>
      <c r="CK795" s="253"/>
      <c r="CL795" s="253"/>
      <c r="CM795" s="253"/>
      <c r="CN795" s="253"/>
      <c r="CO795" s="253"/>
      <c r="CP795" s="253"/>
      <c r="CQ795" s="253"/>
      <c r="CR795" s="253"/>
      <c r="CS795" s="253"/>
      <c r="CT795" s="253"/>
      <c r="CU795" s="253"/>
      <c r="CV795" s="253"/>
      <c r="CW795" s="253"/>
      <c r="CX795" s="253"/>
      <c r="CY795" s="253"/>
      <c r="CZ795" s="253"/>
      <c r="DA795" s="253"/>
      <c r="DB795" s="253"/>
      <c r="DC795" s="253"/>
      <c r="DD795" s="253"/>
      <c r="DE795" s="253"/>
      <c r="DF795" s="253"/>
      <c r="DG795" s="253"/>
      <c r="DH795" s="253"/>
      <c r="DI795" s="253"/>
      <c r="DJ795" s="253"/>
      <c r="DK795" s="253"/>
      <c r="DL795" s="253"/>
      <c r="DM795" s="253"/>
      <c r="DN795" s="253"/>
      <c r="DO795" s="253"/>
      <c r="DP795" s="253"/>
      <c r="DQ795" s="253"/>
      <c r="DR795" s="253"/>
      <c r="DS795" s="253"/>
      <c r="DT795" s="253"/>
      <c r="DU795" s="253"/>
      <c r="DV795" s="253"/>
      <c r="DW795" s="253"/>
      <c r="DX795" s="253"/>
      <c r="DY795" s="253"/>
      <c r="DZ795" s="253"/>
      <c r="EA795" s="253"/>
      <c r="EB795" s="253"/>
      <c r="EC795" s="253"/>
      <c r="ED795" s="253"/>
      <c r="EE795" s="253"/>
      <c r="EF795" s="253"/>
      <c r="EG795" s="253"/>
      <c r="EH795" s="253"/>
      <c r="EI795" s="253"/>
      <c r="EJ795" s="253"/>
      <c r="EK795" s="253"/>
      <c r="EL795" s="253"/>
      <c r="EM795" s="253"/>
      <c r="EN795" s="253"/>
      <c r="EO795" s="253"/>
      <c r="EP795" s="253"/>
      <c r="EQ795" s="253"/>
      <c r="ER795" s="253"/>
      <c r="ES795" s="253"/>
      <c r="ET795" s="253"/>
      <c r="EU795" s="253"/>
      <c r="EV795" s="253"/>
      <c r="EW795" s="253"/>
      <c r="EX795" s="253"/>
      <c r="EY795" s="253"/>
      <c r="EZ795" s="253"/>
      <c r="FA795" s="253"/>
      <c r="FB795" s="253"/>
      <c r="FC795" s="253"/>
      <c r="FD795" s="253"/>
      <c r="FE795" s="253"/>
      <c r="FF795" s="253"/>
      <c r="FG795" s="253"/>
      <c r="FH795" s="253"/>
      <c r="FI795" s="253"/>
      <c r="FJ795" s="253"/>
      <c r="FK795" s="253"/>
      <c r="FL795" s="253"/>
      <c r="FM795" s="253"/>
      <c r="FN795" s="253"/>
      <c r="FO795" s="253"/>
      <c r="FP795" s="253"/>
      <c r="FQ795" s="253"/>
      <c r="FR795" s="253"/>
      <c r="FS795" s="253"/>
      <c r="FT795" s="253"/>
      <c r="FU795" s="253"/>
      <c r="FV795" s="253"/>
      <c r="FW795" s="253"/>
      <c r="FX795" s="253"/>
      <c r="FY795" s="253"/>
      <c r="FZ795" s="253"/>
      <c r="GA795" s="253"/>
      <c r="GB795" s="253"/>
      <c r="GC795" s="253"/>
      <c r="GD795" s="253"/>
      <c r="GE795" s="253"/>
      <c r="GF795" s="253"/>
      <c r="GG795" s="253"/>
      <c r="GH795" s="253"/>
      <c r="GI795" s="253"/>
      <c r="GJ795" s="253"/>
      <c r="GK795" s="253"/>
      <c r="GL795" s="253"/>
      <c r="GM795" s="253"/>
      <c r="GN795" s="253"/>
      <c r="GO795" s="253"/>
      <c r="GP795" s="253"/>
      <c r="GQ795" s="253"/>
      <c r="GR795" s="253"/>
      <c r="GS795" s="253"/>
      <c r="GT795" s="253"/>
      <c r="GU795" s="253"/>
      <c r="GV795" s="253"/>
      <c r="GW795" s="253"/>
      <c r="GX795" s="253"/>
      <c r="GY795" s="253"/>
      <c r="GZ795" s="253"/>
      <c r="HA795" s="253"/>
      <c r="HB795" s="253"/>
      <c r="HC795" s="253"/>
      <c r="HD795" s="253"/>
      <c r="HE795" s="253"/>
      <c r="HF795" s="253"/>
    </row>
    <row r="796" spans="1:214" s="312" customFormat="1" ht="15" customHeight="1" x14ac:dyDescent="0.25">
      <c r="A796" s="252"/>
      <c r="B796" s="253"/>
      <c r="C796" s="253"/>
      <c r="D796" s="253"/>
      <c r="E796" s="253"/>
      <c r="F796" s="253"/>
      <c r="G796" s="253"/>
      <c r="H796" s="253"/>
      <c r="I796" s="253"/>
      <c r="J796" s="253"/>
      <c r="K796" s="253"/>
      <c r="L796" s="253"/>
      <c r="M796" s="253"/>
      <c r="N796" s="253"/>
      <c r="O796" s="253"/>
      <c r="P796" s="253"/>
      <c r="Q796" s="253"/>
      <c r="R796" s="253"/>
      <c r="S796" s="253"/>
      <c r="T796" s="253"/>
      <c r="U796" s="253" t="s">
        <v>984</v>
      </c>
      <c r="V796" s="253"/>
      <c r="W796" s="253"/>
      <c r="X796" s="253"/>
      <c r="Y796" s="253"/>
      <c r="Z796" s="253"/>
      <c r="AA796" s="253"/>
      <c r="AB796" s="253"/>
      <c r="AC796" s="253" t="s">
        <v>329</v>
      </c>
      <c r="AD796" s="253"/>
      <c r="AE796" s="253"/>
      <c r="AF796" s="253"/>
      <c r="AG796" s="253"/>
      <c r="AH796" s="253"/>
      <c r="AI796" s="253"/>
      <c r="AJ796" s="253"/>
      <c r="AK796" s="253"/>
      <c r="AL796" s="253"/>
      <c r="AM796" s="253"/>
      <c r="AN796" s="253"/>
      <c r="AO796" s="253"/>
      <c r="AP796" s="253"/>
      <c r="AQ796" s="253"/>
      <c r="AR796" s="253"/>
      <c r="AS796" s="253"/>
      <c r="AT796" s="253"/>
      <c r="AU796" s="253"/>
      <c r="AV796" s="253"/>
      <c r="AW796" s="253"/>
      <c r="AX796" s="253"/>
      <c r="AY796" s="253"/>
      <c r="AZ796" s="253"/>
      <c r="BA796" s="253"/>
      <c r="BB796" s="253"/>
      <c r="BC796" s="253"/>
      <c r="BD796" s="253"/>
      <c r="BE796" s="253"/>
      <c r="BF796" s="253"/>
      <c r="BG796" s="253"/>
      <c r="BH796" s="253"/>
      <c r="BI796" s="253"/>
      <c r="BJ796" s="253"/>
      <c r="BK796" s="253"/>
      <c r="BL796" s="253"/>
      <c r="BM796" s="253"/>
      <c r="BN796" s="253"/>
      <c r="BO796" s="253"/>
      <c r="BP796" s="253"/>
      <c r="BQ796" s="253"/>
      <c r="BR796" s="253"/>
      <c r="BS796" s="253"/>
      <c r="BT796" s="253"/>
      <c r="BU796" s="253"/>
      <c r="BV796" s="253"/>
      <c r="BW796" s="253"/>
      <c r="BX796" s="253"/>
      <c r="BY796" s="253"/>
      <c r="BZ796" s="253"/>
      <c r="CA796" s="253"/>
      <c r="CB796" s="253"/>
      <c r="CC796" s="253"/>
      <c r="CD796" s="253"/>
      <c r="CE796" s="253"/>
      <c r="CF796" s="253"/>
      <c r="CG796" s="253"/>
      <c r="CH796" s="253"/>
      <c r="CI796" s="253"/>
      <c r="CJ796" s="253"/>
      <c r="CK796" s="253"/>
      <c r="CL796" s="253"/>
      <c r="CM796" s="253"/>
      <c r="CN796" s="253"/>
      <c r="CO796" s="253"/>
      <c r="CP796" s="253"/>
      <c r="CQ796" s="253"/>
      <c r="CR796" s="253"/>
      <c r="CS796" s="253"/>
      <c r="CT796" s="253"/>
      <c r="CU796" s="253"/>
      <c r="CV796" s="253"/>
      <c r="CW796" s="253"/>
      <c r="CX796" s="253"/>
      <c r="CY796" s="253"/>
      <c r="CZ796" s="253"/>
      <c r="DA796" s="253"/>
      <c r="DB796" s="253"/>
      <c r="DC796" s="253"/>
      <c r="DD796" s="253"/>
      <c r="DE796" s="253"/>
      <c r="DF796" s="253"/>
      <c r="DG796" s="253"/>
      <c r="DH796" s="253"/>
      <c r="DI796" s="253"/>
      <c r="DJ796" s="253"/>
      <c r="DK796" s="253"/>
      <c r="DL796" s="253"/>
      <c r="DM796" s="253"/>
      <c r="DN796" s="253"/>
      <c r="DO796" s="253"/>
      <c r="DP796" s="253"/>
      <c r="DQ796" s="253"/>
      <c r="DR796" s="253"/>
      <c r="DS796" s="253"/>
      <c r="DT796" s="253"/>
      <c r="DU796" s="253"/>
      <c r="DV796" s="253"/>
      <c r="DW796" s="253"/>
      <c r="DX796" s="253"/>
      <c r="DY796" s="253"/>
      <c r="DZ796" s="253"/>
      <c r="EA796" s="253"/>
      <c r="EB796" s="253"/>
      <c r="EC796" s="253"/>
      <c r="ED796" s="253"/>
      <c r="EE796" s="253"/>
      <c r="EF796" s="253"/>
      <c r="EG796" s="253"/>
      <c r="EH796" s="253"/>
      <c r="EI796" s="253"/>
      <c r="EJ796" s="253"/>
      <c r="EK796" s="253"/>
      <c r="EL796" s="253"/>
      <c r="EM796" s="253"/>
      <c r="EN796" s="253"/>
      <c r="EO796" s="253"/>
      <c r="EP796" s="253"/>
      <c r="EQ796" s="253"/>
      <c r="ER796" s="253"/>
      <c r="ES796" s="253"/>
      <c r="ET796" s="253"/>
      <c r="EU796" s="253"/>
      <c r="EV796" s="253"/>
      <c r="EW796" s="253"/>
      <c r="EX796" s="253"/>
      <c r="EY796" s="253"/>
      <c r="EZ796" s="253"/>
      <c r="FA796" s="253"/>
      <c r="FB796" s="253"/>
      <c r="FC796" s="253"/>
      <c r="FD796" s="253"/>
      <c r="FE796" s="253"/>
      <c r="FF796" s="253"/>
      <c r="FG796" s="253"/>
      <c r="FH796" s="253"/>
      <c r="FI796" s="253"/>
      <c r="FJ796" s="253"/>
      <c r="FK796" s="253"/>
      <c r="FL796" s="253"/>
      <c r="FM796" s="253"/>
      <c r="FN796" s="253"/>
      <c r="FO796" s="253"/>
      <c r="FP796" s="253"/>
      <c r="FQ796" s="253"/>
      <c r="FR796" s="253"/>
      <c r="FS796" s="253"/>
      <c r="FT796" s="253"/>
      <c r="FU796" s="253"/>
      <c r="FV796" s="253"/>
      <c r="FW796" s="253"/>
      <c r="FX796" s="253"/>
      <c r="FY796" s="253"/>
      <c r="FZ796" s="253"/>
      <c r="GA796" s="253"/>
      <c r="GB796" s="253"/>
      <c r="GC796" s="253"/>
      <c r="GD796" s="253"/>
      <c r="GE796" s="253"/>
      <c r="GF796" s="253"/>
      <c r="GG796" s="253"/>
      <c r="GH796" s="253"/>
      <c r="GI796" s="253"/>
      <c r="GJ796" s="253"/>
      <c r="GK796" s="253"/>
      <c r="GL796" s="253"/>
      <c r="GM796" s="253"/>
      <c r="GN796" s="253"/>
      <c r="GO796" s="253"/>
      <c r="GP796" s="253"/>
      <c r="GQ796" s="253"/>
      <c r="GR796" s="253"/>
      <c r="GS796" s="253"/>
      <c r="GT796" s="253"/>
      <c r="GU796" s="253"/>
      <c r="GV796" s="253"/>
      <c r="GW796" s="253"/>
      <c r="GX796" s="253"/>
      <c r="GY796" s="253"/>
      <c r="GZ796" s="253"/>
      <c r="HA796" s="253"/>
      <c r="HB796" s="253"/>
      <c r="HC796" s="253"/>
      <c r="HD796" s="253"/>
      <c r="HE796" s="253"/>
      <c r="HF796" s="253"/>
    </row>
    <row r="797" spans="1:214" s="312" customFormat="1" ht="15" customHeight="1" x14ac:dyDescent="0.25">
      <c r="A797" s="252"/>
      <c r="B797" s="253"/>
      <c r="C797" s="253"/>
      <c r="D797" s="253"/>
      <c r="E797" s="253"/>
      <c r="F797" s="253"/>
      <c r="G797" s="253"/>
      <c r="H797" s="253"/>
      <c r="I797" s="253"/>
      <c r="J797" s="253"/>
      <c r="K797" s="253"/>
      <c r="L797" s="253"/>
      <c r="M797" s="253"/>
      <c r="N797" s="253"/>
      <c r="O797" s="253"/>
      <c r="P797" s="253"/>
      <c r="Q797" s="253"/>
      <c r="R797" s="253"/>
      <c r="S797" s="253"/>
      <c r="T797" s="253"/>
      <c r="U797" s="253" t="s">
        <v>985</v>
      </c>
      <c r="V797" s="253"/>
      <c r="W797" s="253"/>
      <c r="X797" s="253"/>
      <c r="Y797" s="253"/>
      <c r="Z797" s="253"/>
      <c r="AA797" s="253"/>
      <c r="AB797" s="253"/>
      <c r="AC797" s="253" t="s">
        <v>323</v>
      </c>
      <c r="AD797" s="253"/>
      <c r="AE797" s="253"/>
      <c r="AF797" s="253"/>
      <c r="AG797" s="253"/>
      <c r="AH797" s="253"/>
      <c r="AI797" s="253"/>
      <c r="AJ797" s="253"/>
      <c r="AK797" s="253"/>
      <c r="AL797" s="253"/>
      <c r="AM797" s="253"/>
      <c r="AN797" s="253"/>
      <c r="AO797" s="253"/>
      <c r="AP797" s="253"/>
      <c r="AQ797" s="253"/>
      <c r="AR797" s="253"/>
      <c r="AS797" s="253"/>
      <c r="AT797" s="253"/>
      <c r="AU797" s="253"/>
      <c r="AV797" s="253"/>
      <c r="AW797" s="253"/>
      <c r="AX797" s="253"/>
      <c r="AY797" s="253"/>
      <c r="AZ797" s="253"/>
      <c r="BA797" s="253"/>
      <c r="BB797" s="253"/>
      <c r="BC797" s="253"/>
      <c r="BD797" s="253"/>
      <c r="BE797" s="253"/>
      <c r="BF797" s="253"/>
      <c r="BG797" s="253"/>
      <c r="BH797" s="253"/>
      <c r="BI797" s="253"/>
      <c r="BJ797" s="253"/>
      <c r="BK797" s="253"/>
      <c r="BL797" s="253"/>
      <c r="BM797" s="253"/>
      <c r="BN797" s="253"/>
      <c r="BO797" s="253"/>
      <c r="BP797" s="253"/>
      <c r="BQ797" s="253"/>
      <c r="BR797" s="253"/>
      <c r="BS797" s="253"/>
      <c r="BT797" s="253"/>
      <c r="BU797" s="253"/>
      <c r="BV797" s="253"/>
      <c r="BW797" s="253"/>
      <c r="BX797" s="253"/>
      <c r="BY797" s="253"/>
      <c r="BZ797" s="253"/>
      <c r="CA797" s="253"/>
      <c r="CB797" s="253"/>
      <c r="CC797" s="253"/>
      <c r="CD797" s="253"/>
      <c r="CE797" s="253"/>
      <c r="CF797" s="253"/>
      <c r="CG797" s="253"/>
      <c r="CH797" s="253"/>
      <c r="CI797" s="253"/>
      <c r="CJ797" s="253"/>
      <c r="CK797" s="253"/>
      <c r="CL797" s="253"/>
      <c r="CM797" s="253"/>
      <c r="CN797" s="253"/>
      <c r="CO797" s="253"/>
      <c r="CP797" s="253"/>
      <c r="CQ797" s="253"/>
      <c r="CR797" s="253"/>
      <c r="CS797" s="253"/>
      <c r="CT797" s="253"/>
      <c r="CU797" s="253"/>
      <c r="CV797" s="253"/>
      <c r="CW797" s="253"/>
      <c r="CX797" s="253"/>
      <c r="CY797" s="253"/>
      <c r="CZ797" s="253"/>
      <c r="DA797" s="253"/>
      <c r="DB797" s="253"/>
      <c r="DC797" s="253"/>
      <c r="DD797" s="253"/>
      <c r="DE797" s="253"/>
      <c r="DF797" s="253"/>
      <c r="DG797" s="253"/>
      <c r="DH797" s="253"/>
      <c r="DI797" s="253"/>
      <c r="DJ797" s="253"/>
      <c r="DK797" s="253"/>
      <c r="DL797" s="253"/>
      <c r="DM797" s="253"/>
      <c r="DN797" s="253"/>
      <c r="DO797" s="253"/>
      <c r="DP797" s="253"/>
      <c r="DQ797" s="253"/>
      <c r="DR797" s="253"/>
      <c r="DS797" s="253"/>
      <c r="DT797" s="253"/>
      <c r="DU797" s="253"/>
      <c r="DV797" s="253"/>
      <c r="DW797" s="253"/>
      <c r="DX797" s="253"/>
      <c r="DY797" s="253"/>
      <c r="DZ797" s="253"/>
      <c r="EA797" s="253"/>
      <c r="EB797" s="253"/>
      <c r="EC797" s="253"/>
      <c r="ED797" s="253"/>
      <c r="EE797" s="253"/>
      <c r="EF797" s="253"/>
      <c r="EG797" s="253"/>
      <c r="EH797" s="253"/>
      <c r="EI797" s="253"/>
      <c r="EJ797" s="253"/>
      <c r="EK797" s="253"/>
      <c r="EL797" s="253"/>
      <c r="EM797" s="253"/>
      <c r="EN797" s="253"/>
      <c r="EO797" s="253"/>
      <c r="EP797" s="253"/>
      <c r="EQ797" s="253"/>
      <c r="ER797" s="253"/>
      <c r="ES797" s="253"/>
      <c r="ET797" s="253"/>
      <c r="EU797" s="253"/>
      <c r="EV797" s="253"/>
      <c r="EW797" s="253"/>
      <c r="EX797" s="253"/>
      <c r="EY797" s="253"/>
      <c r="EZ797" s="253"/>
      <c r="FA797" s="253"/>
      <c r="FB797" s="253"/>
      <c r="FC797" s="253"/>
      <c r="FD797" s="253"/>
      <c r="FE797" s="253"/>
      <c r="FF797" s="253"/>
      <c r="FG797" s="253"/>
      <c r="FH797" s="253"/>
      <c r="FI797" s="253"/>
      <c r="FJ797" s="253"/>
      <c r="FK797" s="253"/>
      <c r="FL797" s="253"/>
      <c r="FM797" s="253"/>
      <c r="FN797" s="253"/>
      <c r="FO797" s="253"/>
      <c r="FP797" s="253"/>
      <c r="FQ797" s="253"/>
      <c r="FR797" s="253"/>
      <c r="FS797" s="253"/>
      <c r="FT797" s="253"/>
      <c r="FU797" s="253"/>
      <c r="FV797" s="253"/>
      <c r="FW797" s="253"/>
      <c r="FX797" s="253"/>
      <c r="FY797" s="253"/>
      <c r="FZ797" s="253"/>
      <c r="GA797" s="253"/>
      <c r="GB797" s="253"/>
      <c r="GC797" s="253"/>
      <c r="GD797" s="253"/>
      <c r="GE797" s="253"/>
      <c r="GF797" s="253"/>
      <c r="GG797" s="253"/>
      <c r="GH797" s="253"/>
      <c r="GI797" s="253"/>
      <c r="GJ797" s="253"/>
      <c r="GK797" s="253"/>
      <c r="GL797" s="253"/>
      <c r="GM797" s="253"/>
      <c r="GN797" s="253"/>
      <c r="GO797" s="253"/>
      <c r="GP797" s="253"/>
      <c r="GQ797" s="253"/>
      <c r="GR797" s="253"/>
      <c r="GS797" s="253"/>
      <c r="GT797" s="253"/>
      <c r="GU797" s="253"/>
      <c r="GV797" s="253"/>
      <c r="GW797" s="253"/>
      <c r="GX797" s="253"/>
      <c r="GY797" s="253"/>
      <c r="GZ797" s="253"/>
      <c r="HA797" s="253"/>
      <c r="HB797" s="253"/>
      <c r="HC797" s="253"/>
      <c r="HD797" s="253"/>
      <c r="HE797" s="253"/>
      <c r="HF797" s="253"/>
    </row>
    <row r="798" spans="1:214" s="312" customFormat="1" ht="15" customHeight="1" x14ac:dyDescent="0.25">
      <c r="A798" s="252"/>
      <c r="B798" s="253"/>
      <c r="C798" s="253"/>
      <c r="D798" s="253"/>
      <c r="E798" s="253"/>
      <c r="F798" s="253"/>
      <c r="G798" s="253"/>
      <c r="H798" s="253"/>
      <c r="I798" s="253"/>
      <c r="J798" s="253"/>
      <c r="K798" s="253"/>
      <c r="L798" s="253"/>
      <c r="M798" s="253"/>
      <c r="N798" s="253"/>
      <c r="O798" s="253"/>
      <c r="P798" s="253"/>
      <c r="Q798" s="253"/>
      <c r="R798" s="253"/>
      <c r="S798" s="253"/>
      <c r="T798" s="253"/>
      <c r="U798" s="253" t="s">
        <v>986</v>
      </c>
      <c r="V798" s="253"/>
      <c r="W798" s="253"/>
      <c r="X798" s="253"/>
      <c r="Y798" s="253"/>
      <c r="Z798" s="253"/>
      <c r="AA798" s="253"/>
      <c r="AB798" s="253"/>
      <c r="AC798" s="253" t="s">
        <v>332</v>
      </c>
      <c r="AD798" s="253"/>
      <c r="AE798" s="253"/>
      <c r="AF798" s="253"/>
      <c r="AG798" s="253"/>
      <c r="AH798" s="253"/>
      <c r="AI798" s="253"/>
      <c r="AJ798" s="253"/>
      <c r="AK798" s="253"/>
      <c r="AL798" s="253"/>
      <c r="AM798" s="253"/>
      <c r="AN798" s="253"/>
      <c r="AO798" s="253"/>
      <c r="AP798" s="253"/>
      <c r="AQ798" s="253"/>
      <c r="AR798" s="253"/>
      <c r="AS798" s="253"/>
      <c r="AT798" s="253"/>
      <c r="AU798" s="253"/>
      <c r="AV798" s="253"/>
      <c r="AW798" s="253"/>
      <c r="AX798" s="253"/>
      <c r="AY798" s="253"/>
      <c r="AZ798" s="253"/>
      <c r="BA798" s="253"/>
      <c r="BB798" s="253"/>
      <c r="BC798" s="253"/>
      <c r="BD798" s="253"/>
      <c r="BE798" s="253"/>
      <c r="BF798" s="253"/>
      <c r="BG798" s="253"/>
      <c r="BH798" s="253"/>
      <c r="BI798" s="253"/>
      <c r="BJ798" s="253"/>
      <c r="BK798" s="253"/>
      <c r="BL798" s="253"/>
      <c r="BM798" s="253"/>
      <c r="BN798" s="253"/>
      <c r="BO798" s="253"/>
      <c r="BP798" s="253"/>
      <c r="BQ798" s="253"/>
      <c r="BR798" s="253"/>
      <c r="BS798" s="253"/>
      <c r="BT798" s="253"/>
      <c r="BU798" s="253"/>
      <c r="BV798" s="253"/>
      <c r="BW798" s="253"/>
      <c r="BX798" s="253"/>
      <c r="BY798" s="253"/>
      <c r="BZ798" s="253"/>
      <c r="CA798" s="253"/>
      <c r="CB798" s="253"/>
      <c r="CC798" s="253"/>
      <c r="CD798" s="253"/>
      <c r="CE798" s="253"/>
      <c r="CF798" s="253"/>
      <c r="CG798" s="253"/>
      <c r="CH798" s="253"/>
      <c r="CI798" s="253"/>
      <c r="CJ798" s="253"/>
      <c r="CK798" s="253"/>
      <c r="CL798" s="253"/>
      <c r="CM798" s="253"/>
      <c r="CN798" s="253"/>
      <c r="CO798" s="253"/>
      <c r="CP798" s="253"/>
      <c r="CQ798" s="253"/>
      <c r="CR798" s="253"/>
      <c r="CS798" s="253"/>
      <c r="CT798" s="253"/>
      <c r="CU798" s="253"/>
      <c r="CV798" s="253"/>
      <c r="CW798" s="253"/>
      <c r="CX798" s="253"/>
      <c r="CY798" s="253"/>
      <c r="CZ798" s="253"/>
      <c r="DA798" s="253"/>
      <c r="DB798" s="253"/>
      <c r="DC798" s="253"/>
      <c r="DD798" s="253"/>
      <c r="DE798" s="253"/>
      <c r="DF798" s="253"/>
      <c r="DG798" s="253"/>
      <c r="DH798" s="253"/>
      <c r="DI798" s="253"/>
      <c r="DJ798" s="253"/>
      <c r="DK798" s="253"/>
      <c r="DL798" s="253"/>
      <c r="DM798" s="253"/>
      <c r="DN798" s="253"/>
      <c r="DO798" s="253"/>
      <c r="DP798" s="253"/>
      <c r="DQ798" s="253"/>
      <c r="DR798" s="253"/>
      <c r="DS798" s="253"/>
      <c r="DT798" s="253"/>
      <c r="DU798" s="253"/>
      <c r="DV798" s="253"/>
      <c r="DW798" s="253"/>
      <c r="DX798" s="253"/>
      <c r="DY798" s="253"/>
      <c r="DZ798" s="253"/>
      <c r="EA798" s="253"/>
      <c r="EB798" s="253"/>
      <c r="EC798" s="253"/>
      <c r="ED798" s="253"/>
      <c r="EE798" s="253"/>
      <c r="EF798" s="253"/>
      <c r="EG798" s="253"/>
      <c r="EH798" s="253"/>
      <c r="EI798" s="253"/>
      <c r="EJ798" s="253"/>
      <c r="EK798" s="253"/>
      <c r="EL798" s="253"/>
      <c r="EM798" s="253"/>
      <c r="EN798" s="253"/>
      <c r="EO798" s="253"/>
      <c r="EP798" s="253"/>
      <c r="EQ798" s="253"/>
      <c r="ER798" s="253"/>
      <c r="ES798" s="253"/>
      <c r="ET798" s="253"/>
      <c r="EU798" s="253"/>
      <c r="EV798" s="253"/>
      <c r="EW798" s="253"/>
      <c r="EX798" s="253"/>
      <c r="EY798" s="253"/>
      <c r="EZ798" s="253"/>
      <c r="FA798" s="253"/>
      <c r="FB798" s="253"/>
      <c r="FC798" s="253"/>
      <c r="FD798" s="253"/>
      <c r="FE798" s="253"/>
      <c r="FF798" s="253"/>
      <c r="FG798" s="253"/>
      <c r="FH798" s="253"/>
      <c r="FI798" s="253"/>
      <c r="FJ798" s="253"/>
      <c r="FK798" s="253"/>
      <c r="FL798" s="253"/>
      <c r="FM798" s="253"/>
      <c r="FN798" s="253"/>
      <c r="FO798" s="253"/>
      <c r="FP798" s="253"/>
      <c r="FQ798" s="253"/>
      <c r="FR798" s="253"/>
      <c r="FS798" s="253"/>
      <c r="FT798" s="253"/>
      <c r="FU798" s="253"/>
      <c r="FV798" s="253"/>
      <c r="FW798" s="253"/>
      <c r="FX798" s="253"/>
      <c r="FY798" s="253"/>
      <c r="FZ798" s="253"/>
      <c r="GA798" s="253"/>
      <c r="GB798" s="253"/>
      <c r="GC798" s="253"/>
      <c r="GD798" s="253"/>
      <c r="GE798" s="253"/>
      <c r="GF798" s="253"/>
      <c r="GG798" s="253"/>
      <c r="GH798" s="253"/>
      <c r="GI798" s="253"/>
      <c r="GJ798" s="253"/>
      <c r="GK798" s="253"/>
      <c r="GL798" s="253"/>
      <c r="GM798" s="253"/>
      <c r="GN798" s="253"/>
      <c r="GO798" s="253"/>
      <c r="GP798" s="253"/>
      <c r="GQ798" s="253"/>
      <c r="GR798" s="253"/>
      <c r="GS798" s="253"/>
      <c r="GT798" s="253"/>
      <c r="GU798" s="253"/>
      <c r="GV798" s="253"/>
      <c r="GW798" s="253"/>
      <c r="GX798" s="253"/>
      <c r="GY798" s="253"/>
      <c r="GZ798" s="253"/>
      <c r="HA798" s="253"/>
      <c r="HB798" s="253"/>
      <c r="HC798" s="253"/>
      <c r="HD798" s="253"/>
      <c r="HE798" s="253"/>
      <c r="HF798" s="253"/>
    </row>
    <row r="799" spans="1:214" s="312" customFormat="1" ht="15" customHeight="1" x14ac:dyDescent="0.25">
      <c r="A799" s="252"/>
      <c r="B799" s="253"/>
      <c r="C799" s="253"/>
      <c r="D799" s="253"/>
      <c r="E799" s="253"/>
      <c r="F799" s="253"/>
      <c r="G799" s="253"/>
      <c r="H799" s="253"/>
      <c r="I799" s="253"/>
      <c r="J799" s="253"/>
      <c r="K799" s="253"/>
      <c r="L799" s="253"/>
      <c r="M799" s="253"/>
      <c r="N799" s="253"/>
      <c r="O799" s="253"/>
      <c r="P799" s="253"/>
      <c r="Q799" s="253"/>
      <c r="R799" s="253"/>
      <c r="S799" s="253"/>
      <c r="T799" s="253"/>
      <c r="U799" s="253" t="s">
        <v>987</v>
      </c>
      <c r="V799" s="253"/>
      <c r="W799" s="253"/>
      <c r="X799" s="253"/>
      <c r="Y799" s="253"/>
      <c r="Z799" s="253"/>
      <c r="AA799" s="253"/>
      <c r="AB799" s="253"/>
      <c r="AC799" s="253" t="s">
        <v>323</v>
      </c>
      <c r="AD799" s="253"/>
      <c r="AE799" s="253"/>
      <c r="AF799" s="253"/>
      <c r="AG799" s="253"/>
      <c r="AH799" s="253"/>
      <c r="AI799" s="253"/>
      <c r="AJ799" s="253"/>
      <c r="AK799" s="253"/>
      <c r="AL799" s="253"/>
      <c r="AM799" s="253"/>
      <c r="AN799" s="253"/>
      <c r="AO799" s="253"/>
      <c r="AP799" s="253"/>
      <c r="AQ799" s="253"/>
      <c r="AR799" s="253"/>
      <c r="AS799" s="253"/>
      <c r="AT799" s="253"/>
      <c r="AU799" s="253"/>
      <c r="AV799" s="253"/>
      <c r="AW799" s="253"/>
      <c r="AX799" s="253"/>
      <c r="AY799" s="253"/>
      <c r="AZ799" s="253"/>
      <c r="BA799" s="253"/>
      <c r="BB799" s="253"/>
      <c r="BC799" s="253"/>
      <c r="BD799" s="253"/>
      <c r="BE799" s="253"/>
      <c r="BF799" s="253"/>
      <c r="BG799" s="253"/>
      <c r="BH799" s="253"/>
      <c r="BI799" s="253"/>
      <c r="BJ799" s="253"/>
      <c r="BK799" s="253"/>
      <c r="BL799" s="253"/>
      <c r="BM799" s="253"/>
      <c r="BN799" s="253"/>
      <c r="BO799" s="253"/>
      <c r="BP799" s="253"/>
      <c r="BQ799" s="253"/>
      <c r="BR799" s="253"/>
      <c r="BS799" s="253"/>
      <c r="BT799" s="253"/>
      <c r="BU799" s="253"/>
      <c r="BV799" s="253"/>
      <c r="BW799" s="253"/>
      <c r="BX799" s="253"/>
      <c r="BY799" s="253"/>
      <c r="BZ799" s="253"/>
      <c r="CA799" s="253"/>
      <c r="CB799" s="253"/>
      <c r="CC799" s="253"/>
      <c r="CD799" s="253"/>
      <c r="CE799" s="253"/>
      <c r="CF799" s="253"/>
      <c r="CG799" s="253"/>
      <c r="CH799" s="253"/>
      <c r="CI799" s="253"/>
      <c r="CJ799" s="253"/>
      <c r="CK799" s="253"/>
      <c r="CL799" s="253"/>
      <c r="CM799" s="253"/>
      <c r="CN799" s="253"/>
      <c r="CO799" s="253"/>
      <c r="CP799" s="253"/>
      <c r="CQ799" s="253"/>
      <c r="CR799" s="253"/>
      <c r="CS799" s="253"/>
      <c r="CT799" s="253"/>
      <c r="CU799" s="253"/>
      <c r="CV799" s="253"/>
      <c r="CW799" s="253"/>
      <c r="CX799" s="253"/>
      <c r="CY799" s="253"/>
      <c r="CZ799" s="253"/>
      <c r="DA799" s="253"/>
      <c r="DB799" s="253"/>
      <c r="DC799" s="253"/>
      <c r="DD799" s="253"/>
      <c r="DE799" s="253"/>
      <c r="DF799" s="253"/>
      <c r="DG799" s="253"/>
      <c r="DH799" s="253"/>
      <c r="DI799" s="253"/>
      <c r="DJ799" s="253"/>
      <c r="DK799" s="253"/>
      <c r="DL799" s="253"/>
      <c r="DM799" s="253"/>
      <c r="DN799" s="253"/>
      <c r="DO799" s="253"/>
      <c r="DP799" s="253"/>
      <c r="DQ799" s="253"/>
      <c r="DR799" s="253"/>
      <c r="DS799" s="253"/>
      <c r="DT799" s="253"/>
      <c r="DU799" s="253"/>
      <c r="DV799" s="253"/>
      <c r="DW799" s="253"/>
      <c r="DX799" s="253"/>
      <c r="DY799" s="253"/>
      <c r="DZ799" s="253"/>
      <c r="EA799" s="253"/>
      <c r="EB799" s="253"/>
      <c r="EC799" s="253"/>
      <c r="ED799" s="253"/>
      <c r="EE799" s="253"/>
      <c r="EF799" s="253"/>
      <c r="EG799" s="253"/>
      <c r="EH799" s="253"/>
      <c r="EI799" s="253"/>
      <c r="EJ799" s="253"/>
      <c r="EK799" s="253"/>
      <c r="EL799" s="253"/>
      <c r="EM799" s="253"/>
      <c r="EN799" s="253"/>
      <c r="EO799" s="253"/>
      <c r="EP799" s="253"/>
      <c r="EQ799" s="253"/>
      <c r="ER799" s="253"/>
      <c r="ES799" s="253"/>
      <c r="ET799" s="253"/>
      <c r="EU799" s="253"/>
      <c r="EV799" s="253"/>
      <c r="EW799" s="253"/>
      <c r="EX799" s="253"/>
      <c r="EY799" s="253"/>
      <c r="EZ799" s="253"/>
      <c r="FA799" s="253"/>
      <c r="FB799" s="253"/>
      <c r="FC799" s="253"/>
      <c r="FD799" s="253"/>
      <c r="FE799" s="253"/>
      <c r="FF799" s="253"/>
      <c r="FG799" s="253"/>
      <c r="FH799" s="253"/>
      <c r="FI799" s="253"/>
      <c r="FJ799" s="253"/>
      <c r="FK799" s="253"/>
      <c r="FL799" s="253"/>
      <c r="FM799" s="253"/>
      <c r="FN799" s="253"/>
      <c r="FO799" s="253"/>
      <c r="FP799" s="253"/>
      <c r="FQ799" s="253"/>
      <c r="FR799" s="253"/>
      <c r="FS799" s="253"/>
      <c r="FT799" s="253"/>
      <c r="FU799" s="253"/>
      <c r="FV799" s="253"/>
      <c r="FW799" s="253"/>
      <c r="FX799" s="253"/>
      <c r="FY799" s="253"/>
      <c r="FZ799" s="253"/>
      <c r="GA799" s="253"/>
      <c r="GB799" s="253"/>
      <c r="GC799" s="253"/>
      <c r="GD799" s="253"/>
      <c r="GE799" s="253"/>
      <c r="GF799" s="253"/>
      <c r="GG799" s="253"/>
      <c r="GH799" s="253"/>
      <c r="GI799" s="253"/>
      <c r="GJ799" s="253"/>
      <c r="GK799" s="253"/>
      <c r="GL799" s="253"/>
      <c r="GM799" s="253"/>
      <c r="GN799" s="253"/>
      <c r="GO799" s="253"/>
      <c r="GP799" s="253"/>
      <c r="GQ799" s="253"/>
      <c r="GR799" s="253"/>
      <c r="GS799" s="253"/>
      <c r="GT799" s="253"/>
      <c r="GU799" s="253"/>
      <c r="GV799" s="253"/>
      <c r="GW799" s="253"/>
      <c r="GX799" s="253"/>
      <c r="GY799" s="253"/>
      <c r="GZ799" s="253"/>
      <c r="HA799" s="253"/>
      <c r="HB799" s="253"/>
      <c r="HC799" s="253"/>
      <c r="HD799" s="253"/>
      <c r="HE799" s="253"/>
      <c r="HF799" s="253"/>
    </row>
    <row r="800" spans="1:214" s="312" customFormat="1" ht="15" customHeight="1" x14ac:dyDescent="0.25">
      <c r="A800" s="252"/>
      <c r="B800" s="253"/>
      <c r="C800" s="253"/>
      <c r="D800" s="253"/>
      <c r="E800" s="253"/>
      <c r="F800" s="253"/>
      <c r="G800" s="253"/>
      <c r="H800" s="253"/>
      <c r="I800" s="253"/>
      <c r="J800" s="253"/>
      <c r="K800" s="253"/>
      <c r="L800" s="253"/>
      <c r="M800" s="253"/>
      <c r="N800" s="253"/>
      <c r="O800" s="253"/>
      <c r="P800" s="253"/>
      <c r="Q800" s="253"/>
      <c r="R800" s="253"/>
      <c r="S800" s="253"/>
      <c r="T800" s="253"/>
      <c r="U800" s="253" t="s">
        <v>988</v>
      </c>
      <c r="V800" s="253"/>
      <c r="W800" s="253"/>
      <c r="X800" s="253"/>
      <c r="Y800" s="253"/>
      <c r="Z800" s="253"/>
      <c r="AA800" s="253"/>
      <c r="AB800" s="253"/>
      <c r="AC800" s="253" t="s">
        <v>320</v>
      </c>
      <c r="AD800" s="253"/>
      <c r="AE800" s="253"/>
      <c r="AF800" s="253"/>
      <c r="AG800" s="253"/>
      <c r="AH800" s="253"/>
      <c r="AI800" s="253"/>
      <c r="AJ800" s="253"/>
      <c r="AK800" s="253"/>
      <c r="AL800" s="253"/>
      <c r="AM800" s="253"/>
      <c r="AN800" s="253"/>
      <c r="AO800" s="253"/>
      <c r="AP800" s="253"/>
      <c r="AQ800" s="253"/>
      <c r="AR800" s="253"/>
      <c r="AS800" s="253"/>
      <c r="AT800" s="253"/>
      <c r="AU800" s="253"/>
      <c r="AV800" s="253"/>
      <c r="AW800" s="253"/>
      <c r="AX800" s="253"/>
      <c r="AY800" s="253"/>
      <c r="AZ800" s="253"/>
      <c r="BA800" s="253"/>
      <c r="BB800" s="253"/>
      <c r="BC800" s="253"/>
      <c r="BD800" s="253"/>
      <c r="BE800" s="253"/>
      <c r="BF800" s="253"/>
      <c r="BG800" s="253"/>
      <c r="BH800" s="253"/>
      <c r="BI800" s="253"/>
      <c r="BJ800" s="253"/>
      <c r="BK800" s="253"/>
      <c r="BL800" s="253"/>
      <c r="BM800" s="253"/>
      <c r="BN800" s="253"/>
      <c r="BO800" s="253"/>
      <c r="BP800" s="253"/>
      <c r="BQ800" s="253"/>
      <c r="BR800" s="253"/>
      <c r="BS800" s="253"/>
      <c r="BT800" s="253"/>
      <c r="BU800" s="253"/>
      <c r="BV800" s="253"/>
      <c r="BW800" s="253"/>
      <c r="BX800" s="253"/>
      <c r="BY800" s="253"/>
      <c r="BZ800" s="253"/>
      <c r="CA800" s="253"/>
      <c r="CB800" s="253"/>
      <c r="CC800" s="253"/>
      <c r="CD800" s="253"/>
      <c r="CE800" s="253"/>
      <c r="CF800" s="253"/>
      <c r="CG800" s="253"/>
      <c r="CH800" s="253"/>
      <c r="CI800" s="253"/>
      <c r="CJ800" s="253"/>
      <c r="CK800" s="253"/>
      <c r="CL800" s="253"/>
      <c r="CM800" s="253"/>
      <c r="CN800" s="253"/>
      <c r="CO800" s="253"/>
      <c r="CP800" s="253"/>
      <c r="CQ800" s="253"/>
      <c r="CR800" s="253"/>
      <c r="CS800" s="253"/>
      <c r="CT800" s="253"/>
      <c r="CU800" s="253"/>
      <c r="CV800" s="253"/>
      <c r="CW800" s="253"/>
      <c r="CX800" s="253"/>
      <c r="CY800" s="253"/>
      <c r="CZ800" s="253"/>
      <c r="DA800" s="253"/>
      <c r="DB800" s="253"/>
      <c r="DC800" s="253"/>
      <c r="DD800" s="253"/>
      <c r="DE800" s="253"/>
      <c r="DF800" s="253"/>
      <c r="DG800" s="253"/>
      <c r="DH800" s="253"/>
      <c r="DI800" s="253"/>
      <c r="DJ800" s="253"/>
      <c r="DK800" s="253"/>
      <c r="DL800" s="253"/>
      <c r="DM800" s="253"/>
      <c r="DN800" s="253"/>
      <c r="DO800" s="253"/>
      <c r="DP800" s="253"/>
      <c r="DQ800" s="253"/>
      <c r="DR800" s="253"/>
      <c r="DS800" s="253"/>
      <c r="DT800" s="253"/>
      <c r="DU800" s="253"/>
      <c r="DV800" s="253"/>
      <c r="DW800" s="253"/>
      <c r="DX800" s="253"/>
      <c r="DY800" s="253"/>
      <c r="DZ800" s="253"/>
      <c r="EA800" s="253"/>
      <c r="EB800" s="253"/>
      <c r="EC800" s="253"/>
      <c r="ED800" s="253"/>
      <c r="EE800" s="253"/>
      <c r="EF800" s="253"/>
      <c r="EG800" s="253"/>
      <c r="EH800" s="253"/>
      <c r="EI800" s="253"/>
      <c r="EJ800" s="253"/>
      <c r="EK800" s="253"/>
      <c r="EL800" s="253"/>
      <c r="EM800" s="253"/>
      <c r="EN800" s="253"/>
      <c r="EO800" s="253"/>
      <c r="EP800" s="253"/>
      <c r="EQ800" s="253"/>
      <c r="ER800" s="253"/>
      <c r="ES800" s="253"/>
      <c r="ET800" s="253"/>
      <c r="EU800" s="253"/>
      <c r="EV800" s="253"/>
      <c r="EW800" s="253"/>
      <c r="EX800" s="253"/>
      <c r="EY800" s="253"/>
      <c r="EZ800" s="253"/>
      <c r="FA800" s="253"/>
      <c r="FB800" s="253"/>
      <c r="FC800" s="253"/>
      <c r="FD800" s="253"/>
      <c r="FE800" s="253"/>
      <c r="FF800" s="253"/>
      <c r="FG800" s="253"/>
      <c r="FH800" s="253"/>
      <c r="FI800" s="253"/>
      <c r="FJ800" s="253"/>
      <c r="FK800" s="253"/>
      <c r="FL800" s="253"/>
      <c r="FM800" s="253"/>
      <c r="FN800" s="253"/>
      <c r="FO800" s="253"/>
      <c r="FP800" s="253"/>
      <c r="FQ800" s="253"/>
      <c r="FR800" s="253"/>
      <c r="FS800" s="253"/>
      <c r="FT800" s="253"/>
      <c r="FU800" s="253"/>
      <c r="FV800" s="253"/>
      <c r="FW800" s="253"/>
      <c r="FX800" s="253"/>
      <c r="FY800" s="253"/>
      <c r="FZ800" s="253"/>
      <c r="GA800" s="253"/>
      <c r="GB800" s="253"/>
      <c r="GC800" s="253"/>
      <c r="GD800" s="253"/>
      <c r="GE800" s="253"/>
      <c r="GF800" s="253"/>
      <c r="GG800" s="253"/>
      <c r="GH800" s="253"/>
      <c r="GI800" s="253"/>
      <c r="GJ800" s="253"/>
      <c r="GK800" s="253"/>
      <c r="GL800" s="253"/>
      <c r="GM800" s="253"/>
      <c r="GN800" s="253"/>
      <c r="GO800" s="253"/>
      <c r="GP800" s="253"/>
      <c r="GQ800" s="253"/>
      <c r="GR800" s="253"/>
      <c r="GS800" s="253"/>
      <c r="GT800" s="253"/>
      <c r="GU800" s="253"/>
      <c r="GV800" s="253"/>
      <c r="GW800" s="253"/>
      <c r="GX800" s="253"/>
      <c r="GY800" s="253"/>
      <c r="GZ800" s="253"/>
      <c r="HA800" s="253"/>
      <c r="HB800" s="253"/>
      <c r="HC800" s="253"/>
      <c r="HD800" s="253"/>
      <c r="HE800" s="253"/>
      <c r="HF800" s="253"/>
    </row>
    <row r="801" spans="1:214" s="312" customFormat="1" ht="15" customHeight="1" x14ac:dyDescent="0.25">
      <c r="A801" s="252"/>
      <c r="B801" s="253"/>
      <c r="C801" s="253"/>
      <c r="D801" s="253"/>
      <c r="E801" s="253"/>
      <c r="F801" s="253"/>
      <c r="G801" s="253"/>
      <c r="H801" s="253"/>
      <c r="I801" s="253"/>
      <c r="J801" s="253"/>
      <c r="K801" s="253"/>
      <c r="L801" s="253"/>
      <c r="M801" s="253"/>
      <c r="N801" s="253"/>
      <c r="O801" s="253"/>
      <c r="P801" s="253"/>
      <c r="Q801" s="253"/>
      <c r="R801" s="253"/>
      <c r="S801" s="253"/>
      <c r="T801" s="253"/>
      <c r="U801" s="253" t="s">
        <v>989</v>
      </c>
      <c r="V801" s="253"/>
      <c r="W801" s="253"/>
      <c r="X801" s="253"/>
      <c r="Y801" s="253"/>
      <c r="Z801" s="253"/>
      <c r="AA801" s="253"/>
      <c r="AB801" s="253"/>
      <c r="AC801" s="253" t="s">
        <v>323</v>
      </c>
      <c r="AD801" s="253"/>
      <c r="AE801" s="253"/>
      <c r="AF801" s="253"/>
      <c r="AG801" s="253"/>
      <c r="AH801" s="253"/>
      <c r="AI801" s="253"/>
      <c r="AJ801" s="253"/>
      <c r="AK801" s="253"/>
      <c r="AL801" s="253"/>
      <c r="AM801" s="253"/>
      <c r="AN801" s="253"/>
      <c r="AO801" s="253"/>
      <c r="AP801" s="253"/>
      <c r="AQ801" s="253"/>
      <c r="AR801" s="253"/>
      <c r="AS801" s="253"/>
      <c r="AT801" s="253"/>
      <c r="AU801" s="253"/>
      <c r="AV801" s="253"/>
      <c r="AW801" s="253"/>
      <c r="AX801" s="253"/>
      <c r="AY801" s="253"/>
      <c r="AZ801" s="253"/>
      <c r="BA801" s="253"/>
      <c r="BB801" s="253"/>
      <c r="BC801" s="253"/>
      <c r="BD801" s="253"/>
      <c r="BE801" s="253"/>
      <c r="BF801" s="253"/>
      <c r="BG801" s="253"/>
      <c r="BH801" s="253"/>
      <c r="BI801" s="253"/>
      <c r="BJ801" s="253"/>
      <c r="BK801" s="253"/>
      <c r="BL801" s="253"/>
      <c r="BM801" s="253"/>
      <c r="BN801" s="253"/>
      <c r="BO801" s="253"/>
      <c r="BP801" s="253"/>
      <c r="BQ801" s="253"/>
      <c r="BR801" s="253"/>
      <c r="BS801" s="253"/>
      <c r="BT801" s="253"/>
      <c r="BU801" s="253"/>
      <c r="BV801" s="253"/>
      <c r="BW801" s="253"/>
      <c r="BX801" s="253"/>
      <c r="BY801" s="253"/>
      <c r="BZ801" s="253"/>
      <c r="CA801" s="253"/>
      <c r="CB801" s="253"/>
      <c r="CC801" s="253"/>
      <c r="CD801" s="253"/>
      <c r="CE801" s="253"/>
      <c r="CF801" s="253"/>
      <c r="CG801" s="253"/>
      <c r="CH801" s="253"/>
      <c r="CI801" s="253"/>
      <c r="CJ801" s="253"/>
      <c r="CK801" s="253"/>
      <c r="CL801" s="253"/>
      <c r="CM801" s="253"/>
      <c r="CN801" s="253"/>
      <c r="CO801" s="253"/>
      <c r="CP801" s="253"/>
      <c r="CQ801" s="253"/>
      <c r="CR801" s="253"/>
      <c r="CS801" s="253"/>
      <c r="CT801" s="253"/>
      <c r="CU801" s="253"/>
      <c r="CV801" s="253"/>
      <c r="CW801" s="253"/>
      <c r="CX801" s="253"/>
      <c r="CY801" s="253"/>
      <c r="CZ801" s="253"/>
      <c r="DA801" s="253"/>
      <c r="DB801" s="253"/>
      <c r="DC801" s="253"/>
      <c r="DD801" s="253"/>
      <c r="DE801" s="253"/>
      <c r="DF801" s="253"/>
      <c r="DG801" s="253"/>
      <c r="DH801" s="253"/>
      <c r="DI801" s="253"/>
      <c r="DJ801" s="253"/>
      <c r="DK801" s="253"/>
      <c r="DL801" s="253"/>
      <c r="DM801" s="253"/>
      <c r="DN801" s="253"/>
      <c r="DO801" s="253"/>
      <c r="DP801" s="253"/>
      <c r="DQ801" s="253"/>
      <c r="DR801" s="253"/>
      <c r="DS801" s="253"/>
      <c r="DT801" s="253"/>
      <c r="DU801" s="253"/>
      <c r="DV801" s="253"/>
      <c r="DW801" s="253"/>
      <c r="DX801" s="253"/>
      <c r="DY801" s="253"/>
      <c r="DZ801" s="253"/>
      <c r="EA801" s="253"/>
      <c r="EB801" s="253"/>
      <c r="EC801" s="253"/>
      <c r="ED801" s="253"/>
      <c r="EE801" s="253"/>
      <c r="EF801" s="253"/>
      <c r="EG801" s="253"/>
      <c r="EH801" s="253"/>
      <c r="EI801" s="253"/>
      <c r="EJ801" s="253"/>
      <c r="EK801" s="253"/>
      <c r="EL801" s="253"/>
      <c r="EM801" s="253"/>
      <c r="EN801" s="253"/>
      <c r="EO801" s="253"/>
      <c r="EP801" s="253"/>
      <c r="EQ801" s="253"/>
      <c r="ER801" s="253"/>
      <c r="ES801" s="253"/>
      <c r="ET801" s="253"/>
      <c r="EU801" s="253"/>
      <c r="EV801" s="253"/>
      <c r="EW801" s="253"/>
      <c r="EX801" s="253"/>
      <c r="EY801" s="253"/>
      <c r="EZ801" s="253"/>
      <c r="FA801" s="253"/>
      <c r="FB801" s="253"/>
      <c r="FC801" s="253"/>
      <c r="FD801" s="253"/>
      <c r="FE801" s="253"/>
      <c r="FF801" s="253"/>
      <c r="FG801" s="253"/>
      <c r="FH801" s="253"/>
      <c r="FI801" s="253"/>
      <c r="FJ801" s="253"/>
      <c r="FK801" s="253"/>
      <c r="FL801" s="253"/>
      <c r="FM801" s="253"/>
      <c r="FN801" s="253"/>
      <c r="FO801" s="253"/>
      <c r="FP801" s="253"/>
      <c r="FQ801" s="253"/>
      <c r="FR801" s="253"/>
      <c r="FS801" s="253"/>
      <c r="FT801" s="253"/>
      <c r="FU801" s="253"/>
      <c r="FV801" s="253"/>
      <c r="FW801" s="253"/>
      <c r="FX801" s="253"/>
      <c r="FY801" s="253"/>
      <c r="FZ801" s="253"/>
      <c r="GA801" s="253"/>
      <c r="GB801" s="253"/>
      <c r="GC801" s="253"/>
      <c r="GD801" s="253"/>
      <c r="GE801" s="253"/>
      <c r="GF801" s="253"/>
      <c r="GG801" s="253"/>
      <c r="GH801" s="253"/>
      <c r="GI801" s="253"/>
      <c r="GJ801" s="253"/>
      <c r="GK801" s="253"/>
      <c r="GL801" s="253"/>
      <c r="GM801" s="253"/>
      <c r="GN801" s="253"/>
      <c r="GO801" s="253"/>
      <c r="GP801" s="253"/>
      <c r="GQ801" s="253"/>
      <c r="GR801" s="253"/>
      <c r="GS801" s="253"/>
      <c r="GT801" s="253"/>
      <c r="GU801" s="253"/>
      <c r="GV801" s="253"/>
      <c r="GW801" s="253"/>
      <c r="GX801" s="253"/>
      <c r="GY801" s="253"/>
      <c r="GZ801" s="253"/>
      <c r="HA801" s="253"/>
      <c r="HB801" s="253"/>
      <c r="HC801" s="253"/>
      <c r="HD801" s="253"/>
      <c r="HE801" s="253"/>
      <c r="HF801" s="253"/>
    </row>
    <row r="802" spans="1:214" s="312" customFormat="1" ht="15" customHeight="1" x14ac:dyDescent="0.25">
      <c r="A802" s="252"/>
      <c r="B802" s="253"/>
      <c r="C802" s="253"/>
      <c r="D802" s="253"/>
      <c r="E802" s="253"/>
      <c r="F802" s="253"/>
      <c r="G802" s="253"/>
      <c r="H802" s="253"/>
      <c r="I802" s="253"/>
      <c r="J802" s="253"/>
      <c r="K802" s="253"/>
      <c r="L802" s="253"/>
      <c r="M802" s="253"/>
      <c r="N802" s="253"/>
      <c r="O802" s="253"/>
      <c r="P802" s="253"/>
      <c r="Q802" s="253"/>
      <c r="R802" s="253"/>
      <c r="S802" s="253"/>
      <c r="T802" s="253"/>
      <c r="U802" s="253" t="s">
        <v>990</v>
      </c>
      <c r="V802" s="253"/>
      <c r="W802" s="253"/>
      <c r="X802" s="253"/>
      <c r="Y802" s="253"/>
      <c r="Z802" s="253"/>
      <c r="AA802" s="253"/>
      <c r="AB802" s="253"/>
      <c r="AC802" s="253" t="s">
        <v>320</v>
      </c>
      <c r="AD802" s="253"/>
      <c r="AE802" s="253"/>
      <c r="AF802" s="253"/>
      <c r="AG802" s="253"/>
      <c r="AH802" s="253"/>
      <c r="AI802" s="253"/>
      <c r="AJ802" s="253"/>
      <c r="AK802" s="253"/>
      <c r="AL802" s="253"/>
      <c r="AM802" s="253"/>
      <c r="AN802" s="253"/>
      <c r="AO802" s="253"/>
      <c r="AP802" s="253"/>
      <c r="AQ802" s="253"/>
      <c r="AR802" s="253"/>
      <c r="AS802" s="253"/>
      <c r="AT802" s="253"/>
      <c r="AU802" s="253"/>
      <c r="AV802" s="253"/>
      <c r="AW802" s="253"/>
      <c r="AX802" s="253"/>
      <c r="AY802" s="253"/>
      <c r="AZ802" s="253"/>
      <c r="BA802" s="253"/>
      <c r="BB802" s="253"/>
      <c r="BC802" s="253"/>
      <c r="BD802" s="253"/>
      <c r="BE802" s="253"/>
      <c r="BF802" s="253"/>
      <c r="BG802" s="253"/>
      <c r="BH802" s="253"/>
      <c r="BI802" s="253"/>
      <c r="BJ802" s="253"/>
      <c r="BK802" s="253"/>
      <c r="BL802" s="253"/>
      <c r="BM802" s="253"/>
      <c r="BN802" s="253"/>
      <c r="BO802" s="253"/>
      <c r="BP802" s="253"/>
      <c r="BQ802" s="253"/>
      <c r="BR802" s="253"/>
      <c r="BS802" s="253"/>
      <c r="BT802" s="253"/>
      <c r="BU802" s="253"/>
      <c r="BV802" s="253"/>
      <c r="BW802" s="253"/>
      <c r="BX802" s="253"/>
      <c r="BY802" s="253"/>
      <c r="BZ802" s="253"/>
      <c r="CA802" s="253"/>
      <c r="CB802" s="253"/>
      <c r="CC802" s="253"/>
      <c r="CD802" s="253"/>
      <c r="CE802" s="253"/>
      <c r="CF802" s="253"/>
      <c r="CG802" s="253"/>
      <c r="CH802" s="253"/>
      <c r="CI802" s="253"/>
      <c r="CJ802" s="253"/>
      <c r="CK802" s="253"/>
      <c r="CL802" s="253"/>
      <c r="CM802" s="253"/>
      <c r="CN802" s="253"/>
      <c r="CO802" s="253"/>
      <c r="CP802" s="253"/>
      <c r="CQ802" s="253"/>
      <c r="CR802" s="253"/>
      <c r="CS802" s="253"/>
      <c r="CT802" s="253"/>
      <c r="CU802" s="253"/>
      <c r="CV802" s="253"/>
      <c r="CW802" s="253"/>
      <c r="CX802" s="253"/>
      <c r="CY802" s="253"/>
      <c r="CZ802" s="253"/>
      <c r="DA802" s="253"/>
      <c r="DB802" s="253"/>
      <c r="DC802" s="253"/>
      <c r="DD802" s="253"/>
      <c r="DE802" s="253"/>
      <c r="DF802" s="253"/>
      <c r="DG802" s="253"/>
      <c r="DH802" s="253"/>
      <c r="DI802" s="253"/>
      <c r="DJ802" s="253"/>
      <c r="DK802" s="253"/>
      <c r="DL802" s="253"/>
      <c r="DM802" s="253"/>
      <c r="DN802" s="253"/>
      <c r="DO802" s="253"/>
      <c r="DP802" s="253"/>
      <c r="DQ802" s="253"/>
      <c r="DR802" s="253"/>
      <c r="DS802" s="253"/>
      <c r="DT802" s="253"/>
      <c r="DU802" s="253"/>
      <c r="DV802" s="253"/>
      <c r="DW802" s="253"/>
      <c r="DX802" s="253"/>
      <c r="DY802" s="253"/>
      <c r="DZ802" s="253"/>
      <c r="EA802" s="253"/>
      <c r="EB802" s="253"/>
      <c r="EC802" s="253"/>
      <c r="ED802" s="253"/>
      <c r="EE802" s="253"/>
      <c r="EF802" s="253"/>
      <c r="EG802" s="253"/>
      <c r="EH802" s="253"/>
      <c r="EI802" s="253"/>
      <c r="EJ802" s="253"/>
      <c r="EK802" s="253"/>
      <c r="EL802" s="253"/>
      <c r="EM802" s="253"/>
      <c r="EN802" s="253"/>
      <c r="EO802" s="253"/>
      <c r="EP802" s="253"/>
      <c r="EQ802" s="253"/>
      <c r="ER802" s="253"/>
      <c r="ES802" s="253"/>
      <c r="ET802" s="253"/>
      <c r="EU802" s="253"/>
      <c r="EV802" s="253"/>
      <c r="EW802" s="253"/>
      <c r="EX802" s="253"/>
      <c r="EY802" s="253"/>
      <c r="EZ802" s="253"/>
      <c r="FA802" s="253"/>
      <c r="FB802" s="253"/>
      <c r="FC802" s="253"/>
      <c r="FD802" s="253"/>
      <c r="FE802" s="253"/>
      <c r="FF802" s="253"/>
      <c r="FG802" s="253"/>
      <c r="FH802" s="253"/>
      <c r="FI802" s="253"/>
      <c r="FJ802" s="253"/>
      <c r="FK802" s="253"/>
      <c r="FL802" s="253"/>
      <c r="FM802" s="253"/>
      <c r="FN802" s="253"/>
      <c r="FO802" s="253"/>
      <c r="FP802" s="253"/>
      <c r="FQ802" s="253"/>
      <c r="FR802" s="253"/>
      <c r="FS802" s="253"/>
      <c r="FT802" s="253"/>
      <c r="FU802" s="253"/>
      <c r="FV802" s="253"/>
      <c r="FW802" s="253"/>
      <c r="FX802" s="253"/>
      <c r="FY802" s="253"/>
      <c r="FZ802" s="253"/>
      <c r="GA802" s="253"/>
      <c r="GB802" s="253"/>
      <c r="GC802" s="253"/>
      <c r="GD802" s="253"/>
      <c r="GE802" s="253"/>
      <c r="GF802" s="253"/>
      <c r="GG802" s="253"/>
      <c r="GH802" s="253"/>
      <c r="GI802" s="253"/>
      <c r="GJ802" s="253"/>
      <c r="GK802" s="253"/>
      <c r="GL802" s="253"/>
      <c r="GM802" s="253"/>
      <c r="GN802" s="253"/>
      <c r="GO802" s="253"/>
      <c r="GP802" s="253"/>
      <c r="GQ802" s="253"/>
      <c r="GR802" s="253"/>
      <c r="GS802" s="253"/>
      <c r="GT802" s="253"/>
      <c r="GU802" s="253"/>
      <c r="GV802" s="253"/>
      <c r="GW802" s="253"/>
      <c r="GX802" s="253"/>
      <c r="GY802" s="253"/>
      <c r="GZ802" s="253"/>
      <c r="HA802" s="253"/>
      <c r="HB802" s="253"/>
      <c r="HC802" s="253"/>
      <c r="HD802" s="253"/>
      <c r="HE802" s="253"/>
      <c r="HF802" s="253"/>
    </row>
    <row r="803" spans="1:214" s="312" customFormat="1" ht="15" customHeight="1" x14ac:dyDescent="0.25">
      <c r="A803" s="252"/>
      <c r="B803" s="253"/>
      <c r="C803" s="253"/>
      <c r="D803" s="253"/>
      <c r="E803" s="253"/>
      <c r="F803" s="253"/>
      <c r="G803" s="253"/>
      <c r="H803" s="253"/>
      <c r="I803" s="253"/>
      <c r="J803" s="253"/>
      <c r="K803" s="253"/>
      <c r="L803" s="253"/>
      <c r="M803" s="253"/>
      <c r="N803" s="253"/>
      <c r="O803" s="253"/>
      <c r="P803" s="253"/>
      <c r="Q803" s="253"/>
      <c r="R803" s="253"/>
      <c r="S803" s="253"/>
      <c r="T803" s="253"/>
      <c r="U803" s="253" t="s">
        <v>991</v>
      </c>
      <c r="V803" s="253"/>
      <c r="W803" s="253"/>
      <c r="X803" s="253"/>
      <c r="Y803" s="253"/>
      <c r="Z803" s="253"/>
      <c r="AA803" s="253"/>
      <c r="AB803" s="253"/>
      <c r="AC803" s="253" t="s">
        <v>332</v>
      </c>
      <c r="AD803" s="253"/>
      <c r="AE803" s="253"/>
      <c r="AF803" s="253"/>
      <c r="AG803" s="253"/>
      <c r="AH803" s="253"/>
      <c r="AI803" s="253"/>
      <c r="AJ803" s="253"/>
      <c r="AK803" s="253"/>
      <c r="AL803" s="253"/>
      <c r="AM803" s="253"/>
      <c r="AN803" s="253"/>
      <c r="AO803" s="253"/>
      <c r="AP803" s="253"/>
      <c r="AQ803" s="253"/>
      <c r="AR803" s="253"/>
      <c r="AS803" s="253"/>
      <c r="AT803" s="253"/>
      <c r="AU803" s="253"/>
      <c r="AV803" s="253"/>
      <c r="AW803" s="253"/>
      <c r="AX803" s="253"/>
      <c r="AY803" s="253"/>
      <c r="AZ803" s="253"/>
      <c r="BA803" s="253"/>
      <c r="BB803" s="253"/>
      <c r="BC803" s="253"/>
      <c r="BD803" s="253"/>
      <c r="BE803" s="253"/>
      <c r="BF803" s="253"/>
      <c r="BG803" s="253"/>
      <c r="BH803" s="253"/>
      <c r="BI803" s="253"/>
      <c r="BJ803" s="253"/>
      <c r="BK803" s="253"/>
      <c r="BL803" s="253"/>
      <c r="BM803" s="253"/>
      <c r="BN803" s="253"/>
      <c r="BO803" s="253"/>
      <c r="BP803" s="253"/>
      <c r="BQ803" s="253"/>
      <c r="BR803" s="253"/>
      <c r="BS803" s="253"/>
      <c r="BT803" s="253"/>
      <c r="BU803" s="253"/>
      <c r="BV803" s="253"/>
      <c r="BW803" s="253"/>
      <c r="BX803" s="253"/>
      <c r="BY803" s="253"/>
      <c r="BZ803" s="253"/>
      <c r="CA803" s="253"/>
      <c r="CB803" s="253"/>
      <c r="CC803" s="253"/>
      <c r="CD803" s="253"/>
      <c r="CE803" s="253"/>
      <c r="CF803" s="253"/>
      <c r="CG803" s="253"/>
      <c r="CH803" s="253"/>
      <c r="CI803" s="253"/>
      <c r="CJ803" s="253"/>
      <c r="CK803" s="253"/>
      <c r="CL803" s="253"/>
      <c r="CM803" s="253"/>
      <c r="CN803" s="253"/>
      <c r="CO803" s="253"/>
      <c r="CP803" s="253"/>
      <c r="CQ803" s="253"/>
      <c r="CR803" s="253"/>
      <c r="CS803" s="253"/>
      <c r="CT803" s="253"/>
      <c r="CU803" s="253"/>
      <c r="CV803" s="253"/>
      <c r="CW803" s="253"/>
      <c r="CX803" s="253"/>
      <c r="CY803" s="253"/>
      <c r="CZ803" s="253"/>
      <c r="DA803" s="253"/>
      <c r="DB803" s="253"/>
      <c r="DC803" s="253"/>
      <c r="DD803" s="253"/>
      <c r="DE803" s="253"/>
      <c r="DF803" s="253"/>
      <c r="DG803" s="253"/>
      <c r="DH803" s="253"/>
      <c r="DI803" s="253"/>
      <c r="DJ803" s="253"/>
      <c r="DK803" s="253"/>
      <c r="DL803" s="253"/>
      <c r="DM803" s="253"/>
      <c r="DN803" s="253"/>
      <c r="DO803" s="253"/>
      <c r="DP803" s="253"/>
      <c r="DQ803" s="253"/>
      <c r="DR803" s="253"/>
      <c r="DS803" s="253"/>
      <c r="DT803" s="253"/>
      <c r="DU803" s="253"/>
      <c r="DV803" s="253"/>
      <c r="DW803" s="253"/>
      <c r="DX803" s="253"/>
      <c r="DY803" s="253"/>
      <c r="DZ803" s="253"/>
      <c r="EA803" s="253"/>
      <c r="EB803" s="253"/>
      <c r="EC803" s="253"/>
      <c r="ED803" s="253"/>
      <c r="EE803" s="253"/>
      <c r="EF803" s="253"/>
      <c r="EG803" s="253"/>
      <c r="EH803" s="253"/>
      <c r="EI803" s="253"/>
      <c r="EJ803" s="253"/>
      <c r="EK803" s="253"/>
      <c r="EL803" s="253"/>
      <c r="EM803" s="253"/>
      <c r="EN803" s="253"/>
      <c r="EO803" s="253"/>
      <c r="EP803" s="253"/>
      <c r="EQ803" s="253"/>
      <c r="ER803" s="253"/>
      <c r="ES803" s="253"/>
      <c r="ET803" s="253"/>
      <c r="EU803" s="253"/>
      <c r="EV803" s="253"/>
      <c r="EW803" s="253"/>
      <c r="EX803" s="253"/>
      <c r="EY803" s="253"/>
      <c r="EZ803" s="253"/>
      <c r="FA803" s="253"/>
      <c r="FB803" s="253"/>
      <c r="FC803" s="253"/>
      <c r="FD803" s="253"/>
      <c r="FE803" s="253"/>
      <c r="FF803" s="253"/>
      <c r="FG803" s="253"/>
      <c r="FH803" s="253"/>
      <c r="FI803" s="253"/>
      <c r="FJ803" s="253"/>
      <c r="FK803" s="253"/>
      <c r="FL803" s="253"/>
      <c r="FM803" s="253"/>
      <c r="FN803" s="253"/>
      <c r="FO803" s="253"/>
      <c r="FP803" s="253"/>
      <c r="FQ803" s="253"/>
      <c r="FR803" s="253"/>
      <c r="FS803" s="253"/>
      <c r="FT803" s="253"/>
      <c r="FU803" s="253"/>
      <c r="FV803" s="253"/>
      <c r="FW803" s="253"/>
      <c r="FX803" s="253"/>
      <c r="FY803" s="253"/>
      <c r="FZ803" s="253"/>
      <c r="GA803" s="253"/>
      <c r="GB803" s="253"/>
      <c r="GC803" s="253"/>
      <c r="GD803" s="253"/>
      <c r="GE803" s="253"/>
      <c r="GF803" s="253"/>
      <c r="GG803" s="253"/>
      <c r="GH803" s="253"/>
      <c r="GI803" s="253"/>
      <c r="GJ803" s="253"/>
      <c r="GK803" s="253"/>
      <c r="GL803" s="253"/>
      <c r="GM803" s="253"/>
      <c r="GN803" s="253"/>
      <c r="GO803" s="253"/>
      <c r="GP803" s="253"/>
      <c r="GQ803" s="253"/>
      <c r="GR803" s="253"/>
      <c r="GS803" s="253"/>
      <c r="GT803" s="253"/>
      <c r="GU803" s="253"/>
      <c r="GV803" s="253"/>
      <c r="GW803" s="253"/>
      <c r="GX803" s="253"/>
      <c r="GY803" s="253"/>
      <c r="GZ803" s="253"/>
      <c r="HA803" s="253"/>
      <c r="HB803" s="253"/>
      <c r="HC803" s="253"/>
      <c r="HD803" s="253"/>
      <c r="HE803" s="253"/>
      <c r="HF803" s="253"/>
    </row>
    <row r="804" spans="1:214" s="312" customFormat="1" ht="15" customHeight="1" x14ac:dyDescent="0.25">
      <c r="A804" s="252"/>
      <c r="B804" s="253"/>
      <c r="C804" s="253"/>
      <c r="D804" s="253"/>
      <c r="E804" s="253"/>
      <c r="F804" s="253"/>
      <c r="G804" s="253"/>
      <c r="H804" s="253"/>
      <c r="I804" s="253"/>
      <c r="J804" s="253"/>
      <c r="K804" s="253"/>
      <c r="L804" s="253"/>
      <c r="M804" s="253"/>
      <c r="N804" s="253"/>
      <c r="O804" s="253"/>
      <c r="P804" s="253"/>
      <c r="Q804" s="253"/>
      <c r="R804" s="253"/>
      <c r="S804" s="253"/>
      <c r="T804" s="253"/>
      <c r="U804" s="253" t="s">
        <v>992</v>
      </c>
      <c r="V804" s="253"/>
      <c r="W804" s="253"/>
      <c r="X804" s="253"/>
      <c r="Y804" s="253"/>
      <c r="Z804" s="253"/>
      <c r="AA804" s="253"/>
      <c r="AB804" s="253"/>
      <c r="AC804" s="253" t="s">
        <v>316</v>
      </c>
      <c r="AD804" s="253"/>
      <c r="AE804" s="253"/>
      <c r="AF804" s="253"/>
      <c r="AG804" s="253"/>
      <c r="AH804" s="253"/>
      <c r="AI804" s="253"/>
      <c r="AJ804" s="253"/>
      <c r="AK804" s="253"/>
      <c r="AL804" s="253"/>
      <c r="AM804" s="253"/>
      <c r="AN804" s="253"/>
      <c r="AO804" s="253"/>
      <c r="AP804" s="253"/>
      <c r="AQ804" s="253"/>
      <c r="AR804" s="253"/>
      <c r="AS804" s="253"/>
      <c r="AT804" s="253"/>
      <c r="AU804" s="253"/>
      <c r="AV804" s="253"/>
      <c r="AW804" s="253"/>
      <c r="AX804" s="253"/>
      <c r="AY804" s="253"/>
      <c r="AZ804" s="253"/>
      <c r="BA804" s="253"/>
      <c r="BB804" s="253"/>
      <c r="BC804" s="253"/>
      <c r="BD804" s="253"/>
      <c r="BE804" s="253"/>
      <c r="BF804" s="253"/>
      <c r="BG804" s="253"/>
      <c r="BH804" s="253"/>
      <c r="BI804" s="253"/>
      <c r="BJ804" s="253"/>
      <c r="BK804" s="253"/>
      <c r="BL804" s="253"/>
      <c r="BM804" s="253"/>
      <c r="BN804" s="253"/>
      <c r="BO804" s="253"/>
      <c r="BP804" s="253"/>
      <c r="BQ804" s="253"/>
      <c r="BR804" s="253"/>
      <c r="BS804" s="253"/>
      <c r="BT804" s="253"/>
      <c r="BU804" s="253"/>
      <c r="BV804" s="253"/>
      <c r="BW804" s="253"/>
      <c r="BX804" s="253"/>
      <c r="BY804" s="253"/>
      <c r="BZ804" s="253"/>
      <c r="CA804" s="253"/>
      <c r="CB804" s="253"/>
      <c r="CC804" s="253"/>
      <c r="CD804" s="253"/>
      <c r="CE804" s="253"/>
      <c r="CF804" s="253"/>
      <c r="CG804" s="253"/>
      <c r="CH804" s="253"/>
      <c r="CI804" s="253"/>
      <c r="CJ804" s="253"/>
      <c r="CK804" s="253"/>
      <c r="CL804" s="253"/>
      <c r="CM804" s="253"/>
      <c r="CN804" s="253"/>
      <c r="CO804" s="253"/>
      <c r="CP804" s="253"/>
      <c r="CQ804" s="253"/>
      <c r="CR804" s="253"/>
      <c r="CS804" s="253"/>
      <c r="CT804" s="253"/>
      <c r="CU804" s="253"/>
      <c r="CV804" s="253"/>
      <c r="CW804" s="253"/>
      <c r="CX804" s="253"/>
      <c r="CY804" s="253"/>
      <c r="CZ804" s="253"/>
      <c r="DA804" s="253"/>
      <c r="DB804" s="253"/>
      <c r="DC804" s="253"/>
      <c r="DD804" s="253"/>
      <c r="DE804" s="253"/>
      <c r="DF804" s="253"/>
      <c r="DG804" s="253"/>
      <c r="DH804" s="253"/>
      <c r="DI804" s="253"/>
      <c r="DJ804" s="253"/>
      <c r="DK804" s="253"/>
      <c r="DL804" s="253"/>
      <c r="DM804" s="253"/>
      <c r="DN804" s="253"/>
      <c r="DO804" s="253"/>
      <c r="DP804" s="253"/>
      <c r="DQ804" s="253"/>
      <c r="DR804" s="253"/>
      <c r="DS804" s="253"/>
      <c r="DT804" s="253"/>
      <c r="DU804" s="253"/>
      <c r="DV804" s="253"/>
      <c r="DW804" s="253"/>
      <c r="DX804" s="253"/>
      <c r="DY804" s="253"/>
      <c r="DZ804" s="253"/>
      <c r="EA804" s="253"/>
      <c r="EB804" s="253"/>
      <c r="EC804" s="253"/>
      <c r="ED804" s="253"/>
      <c r="EE804" s="253"/>
      <c r="EF804" s="253"/>
      <c r="EG804" s="253"/>
      <c r="EH804" s="253"/>
      <c r="EI804" s="253"/>
      <c r="EJ804" s="253"/>
      <c r="EK804" s="253"/>
      <c r="EL804" s="253"/>
      <c r="EM804" s="253"/>
      <c r="EN804" s="253"/>
      <c r="EO804" s="253"/>
      <c r="EP804" s="253"/>
      <c r="EQ804" s="253"/>
      <c r="ER804" s="253"/>
      <c r="ES804" s="253"/>
      <c r="ET804" s="253"/>
      <c r="EU804" s="253"/>
      <c r="EV804" s="253"/>
      <c r="EW804" s="253"/>
      <c r="EX804" s="253"/>
      <c r="EY804" s="253"/>
      <c r="EZ804" s="253"/>
      <c r="FA804" s="253"/>
      <c r="FB804" s="253"/>
      <c r="FC804" s="253"/>
      <c r="FD804" s="253"/>
      <c r="FE804" s="253"/>
      <c r="FF804" s="253"/>
      <c r="FG804" s="253"/>
      <c r="FH804" s="253"/>
      <c r="FI804" s="253"/>
      <c r="FJ804" s="253"/>
      <c r="FK804" s="253"/>
      <c r="FL804" s="253"/>
      <c r="FM804" s="253"/>
      <c r="FN804" s="253"/>
      <c r="FO804" s="253"/>
      <c r="FP804" s="253"/>
      <c r="FQ804" s="253"/>
      <c r="FR804" s="253"/>
      <c r="FS804" s="253"/>
      <c r="FT804" s="253"/>
      <c r="FU804" s="253"/>
      <c r="FV804" s="253"/>
      <c r="FW804" s="253"/>
      <c r="FX804" s="253"/>
      <c r="FY804" s="253"/>
      <c r="FZ804" s="253"/>
      <c r="GA804" s="253"/>
      <c r="GB804" s="253"/>
      <c r="GC804" s="253"/>
      <c r="GD804" s="253"/>
      <c r="GE804" s="253"/>
      <c r="GF804" s="253"/>
      <c r="GG804" s="253"/>
      <c r="GH804" s="253"/>
      <c r="GI804" s="253"/>
      <c r="GJ804" s="253"/>
      <c r="GK804" s="253"/>
      <c r="GL804" s="253"/>
      <c r="GM804" s="253"/>
      <c r="GN804" s="253"/>
      <c r="GO804" s="253"/>
      <c r="GP804" s="253"/>
      <c r="GQ804" s="253"/>
      <c r="GR804" s="253"/>
      <c r="GS804" s="253"/>
      <c r="GT804" s="253"/>
      <c r="GU804" s="253"/>
      <c r="GV804" s="253"/>
      <c r="GW804" s="253"/>
      <c r="GX804" s="253"/>
      <c r="GY804" s="253"/>
      <c r="GZ804" s="253"/>
      <c r="HA804" s="253"/>
      <c r="HB804" s="253"/>
      <c r="HC804" s="253"/>
      <c r="HD804" s="253"/>
      <c r="HE804" s="253"/>
      <c r="HF804" s="253"/>
    </row>
    <row r="805" spans="1:214" s="312" customFormat="1" ht="15" customHeight="1" x14ac:dyDescent="0.25">
      <c r="A805" s="252"/>
      <c r="B805" s="253"/>
      <c r="C805" s="253"/>
      <c r="D805" s="253"/>
      <c r="E805" s="253"/>
      <c r="F805" s="253"/>
      <c r="G805" s="253"/>
      <c r="H805" s="253"/>
      <c r="I805" s="253"/>
      <c r="J805" s="253"/>
      <c r="K805" s="253"/>
      <c r="L805" s="253"/>
      <c r="M805" s="253"/>
      <c r="N805" s="253"/>
      <c r="O805" s="253"/>
      <c r="P805" s="253"/>
      <c r="Q805" s="253"/>
      <c r="R805" s="253"/>
      <c r="S805" s="253"/>
      <c r="T805" s="253"/>
      <c r="U805" s="253" t="s">
        <v>993</v>
      </c>
      <c r="V805" s="253"/>
      <c r="W805" s="253"/>
      <c r="X805" s="253"/>
      <c r="Y805" s="253"/>
      <c r="Z805" s="253"/>
      <c r="AA805" s="253"/>
      <c r="AB805" s="253"/>
      <c r="AC805" s="253" t="s">
        <v>316</v>
      </c>
      <c r="AD805" s="253"/>
      <c r="AE805" s="253"/>
      <c r="AF805" s="253"/>
      <c r="AG805" s="253"/>
      <c r="AH805" s="253"/>
      <c r="AI805" s="253"/>
      <c r="AJ805" s="253"/>
      <c r="AK805" s="253"/>
      <c r="AL805" s="253"/>
      <c r="AM805" s="253"/>
      <c r="AN805" s="253"/>
      <c r="AO805" s="253"/>
      <c r="AP805" s="253"/>
      <c r="AQ805" s="253"/>
      <c r="AR805" s="253"/>
      <c r="AS805" s="253"/>
      <c r="AT805" s="253"/>
      <c r="AU805" s="253"/>
      <c r="AV805" s="253"/>
      <c r="AW805" s="253"/>
      <c r="AX805" s="253"/>
      <c r="AY805" s="253"/>
      <c r="AZ805" s="253"/>
      <c r="BA805" s="253"/>
      <c r="BB805" s="253"/>
      <c r="BC805" s="253"/>
      <c r="BD805" s="253"/>
      <c r="BE805" s="253"/>
      <c r="BF805" s="253"/>
      <c r="BG805" s="253"/>
      <c r="BH805" s="253"/>
      <c r="BI805" s="253"/>
      <c r="BJ805" s="253"/>
      <c r="BK805" s="253"/>
      <c r="BL805" s="253"/>
      <c r="BM805" s="253"/>
      <c r="BN805" s="253"/>
      <c r="BO805" s="253"/>
      <c r="BP805" s="253"/>
      <c r="BQ805" s="253"/>
      <c r="BR805" s="253"/>
      <c r="BS805" s="253"/>
      <c r="BT805" s="253"/>
      <c r="BU805" s="253"/>
      <c r="BV805" s="253"/>
      <c r="BW805" s="253"/>
      <c r="BX805" s="253"/>
      <c r="BY805" s="253"/>
      <c r="BZ805" s="253"/>
      <c r="CA805" s="253"/>
      <c r="CB805" s="253"/>
      <c r="CC805" s="253"/>
      <c r="CD805" s="253"/>
      <c r="CE805" s="253"/>
      <c r="CF805" s="253"/>
      <c r="CG805" s="253"/>
      <c r="CH805" s="253"/>
      <c r="CI805" s="253"/>
      <c r="CJ805" s="253"/>
      <c r="CK805" s="253"/>
      <c r="CL805" s="253"/>
      <c r="CM805" s="253"/>
      <c r="CN805" s="253"/>
      <c r="CO805" s="253"/>
      <c r="CP805" s="253"/>
      <c r="CQ805" s="253"/>
      <c r="CR805" s="253"/>
      <c r="CS805" s="253"/>
      <c r="CT805" s="253"/>
      <c r="CU805" s="253"/>
      <c r="CV805" s="253"/>
      <c r="CW805" s="253"/>
      <c r="CX805" s="253"/>
      <c r="CY805" s="253"/>
      <c r="CZ805" s="253"/>
      <c r="DA805" s="253"/>
      <c r="DB805" s="253"/>
      <c r="DC805" s="253"/>
      <c r="DD805" s="253"/>
      <c r="DE805" s="253"/>
      <c r="DF805" s="253"/>
      <c r="DG805" s="253"/>
      <c r="DH805" s="253"/>
      <c r="DI805" s="253"/>
      <c r="DJ805" s="253"/>
      <c r="DK805" s="253"/>
      <c r="DL805" s="253"/>
      <c r="DM805" s="253"/>
      <c r="DN805" s="253"/>
      <c r="DO805" s="253"/>
      <c r="DP805" s="253"/>
      <c r="DQ805" s="253"/>
      <c r="DR805" s="253"/>
      <c r="DS805" s="253"/>
      <c r="DT805" s="253"/>
      <c r="DU805" s="253"/>
      <c r="DV805" s="253"/>
      <c r="DW805" s="253"/>
      <c r="DX805" s="253"/>
      <c r="DY805" s="253"/>
      <c r="DZ805" s="253"/>
      <c r="EA805" s="253"/>
      <c r="EB805" s="253"/>
      <c r="EC805" s="253"/>
      <c r="ED805" s="253"/>
      <c r="EE805" s="253"/>
      <c r="EF805" s="253"/>
      <c r="EG805" s="253"/>
      <c r="EH805" s="253"/>
      <c r="EI805" s="253"/>
      <c r="EJ805" s="253"/>
      <c r="EK805" s="253"/>
      <c r="EL805" s="253"/>
      <c r="EM805" s="253"/>
      <c r="EN805" s="253"/>
      <c r="EO805" s="253"/>
      <c r="EP805" s="253"/>
      <c r="EQ805" s="253"/>
      <c r="ER805" s="253"/>
      <c r="ES805" s="253"/>
      <c r="ET805" s="253"/>
      <c r="EU805" s="253"/>
      <c r="EV805" s="253"/>
      <c r="EW805" s="253"/>
      <c r="EX805" s="253"/>
      <c r="EY805" s="253"/>
      <c r="EZ805" s="253"/>
      <c r="FA805" s="253"/>
      <c r="FB805" s="253"/>
      <c r="FC805" s="253"/>
      <c r="FD805" s="253"/>
      <c r="FE805" s="253"/>
      <c r="FF805" s="253"/>
      <c r="FG805" s="253"/>
      <c r="FH805" s="253"/>
      <c r="FI805" s="253"/>
      <c r="FJ805" s="253"/>
      <c r="FK805" s="253"/>
      <c r="FL805" s="253"/>
      <c r="FM805" s="253"/>
      <c r="FN805" s="253"/>
      <c r="FO805" s="253"/>
      <c r="FP805" s="253"/>
      <c r="FQ805" s="253"/>
      <c r="FR805" s="253"/>
      <c r="FS805" s="253"/>
      <c r="FT805" s="253"/>
      <c r="FU805" s="253"/>
      <c r="FV805" s="253"/>
      <c r="FW805" s="253"/>
      <c r="FX805" s="253"/>
      <c r="FY805" s="253"/>
      <c r="FZ805" s="253"/>
      <c r="GA805" s="253"/>
      <c r="GB805" s="253"/>
      <c r="GC805" s="253"/>
      <c r="GD805" s="253"/>
      <c r="GE805" s="253"/>
      <c r="GF805" s="253"/>
      <c r="GG805" s="253"/>
      <c r="GH805" s="253"/>
      <c r="GI805" s="253"/>
      <c r="GJ805" s="253"/>
      <c r="GK805" s="253"/>
      <c r="GL805" s="253"/>
      <c r="GM805" s="253"/>
      <c r="GN805" s="253"/>
      <c r="GO805" s="253"/>
      <c r="GP805" s="253"/>
      <c r="GQ805" s="253"/>
      <c r="GR805" s="253"/>
      <c r="GS805" s="253"/>
      <c r="GT805" s="253"/>
      <c r="GU805" s="253"/>
      <c r="GV805" s="253"/>
      <c r="GW805" s="253"/>
      <c r="GX805" s="253"/>
      <c r="GY805" s="253"/>
      <c r="GZ805" s="253"/>
      <c r="HA805" s="253"/>
      <c r="HB805" s="253"/>
      <c r="HC805" s="253"/>
      <c r="HD805" s="253"/>
      <c r="HE805" s="253"/>
      <c r="HF805" s="253"/>
    </row>
    <row r="806" spans="1:214" s="312" customFormat="1" ht="15" customHeight="1" x14ac:dyDescent="0.25">
      <c r="A806" s="252"/>
      <c r="B806" s="253"/>
      <c r="C806" s="253"/>
      <c r="D806" s="253"/>
      <c r="E806" s="253"/>
      <c r="F806" s="253"/>
      <c r="G806" s="253"/>
      <c r="H806" s="253"/>
      <c r="I806" s="253"/>
      <c r="J806" s="253"/>
      <c r="K806" s="253"/>
      <c r="L806" s="253"/>
      <c r="M806" s="253"/>
      <c r="N806" s="253"/>
      <c r="O806" s="253"/>
      <c r="P806" s="253"/>
      <c r="Q806" s="253"/>
      <c r="R806" s="253"/>
      <c r="S806" s="253"/>
      <c r="T806" s="253"/>
      <c r="U806" s="253" t="s">
        <v>994</v>
      </c>
      <c r="V806" s="253"/>
      <c r="W806" s="253"/>
      <c r="X806" s="253"/>
      <c r="Y806" s="253"/>
      <c r="Z806" s="253"/>
      <c r="AA806" s="253"/>
      <c r="AB806" s="253"/>
      <c r="AC806" s="253" t="s">
        <v>332</v>
      </c>
      <c r="AD806" s="253"/>
      <c r="AE806" s="253"/>
      <c r="AF806" s="253"/>
      <c r="AG806" s="253"/>
      <c r="AH806" s="253"/>
      <c r="AI806" s="253"/>
      <c r="AJ806" s="253"/>
      <c r="AK806" s="253"/>
      <c r="AL806" s="253"/>
      <c r="AM806" s="253"/>
      <c r="AN806" s="253"/>
      <c r="AO806" s="253"/>
      <c r="AP806" s="253"/>
      <c r="AQ806" s="253"/>
      <c r="AR806" s="253"/>
      <c r="AS806" s="253"/>
      <c r="AT806" s="253"/>
      <c r="AU806" s="253"/>
      <c r="AV806" s="253"/>
      <c r="AW806" s="253"/>
      <c r="AX806" s="253"/>
      <c r="AY806" s="253"/>
      <c r="AZ806" s="253"/>
      <c r="BA806" s="253"/>
      <c r="BB806" s="253"/>
      <c r="BC806" s="253"/>
      <c r="BD806" s="253"/>
      <c r="BE806" s="253"/>
      <c r="BF806" s="253"/>
      <c r="BG806" s="253"/>
      <c r="BH806" s="253"/>
      <c r="BI806" s="253"/>
      <c r="BJ806" s="253"/>
      <c r="BK806" s="253"/>
      <c r="BL806" s="253"/>
      <c r="BM806" s="253"/>
      <c r="BN806" s="253"/>
      <c r="BO806" s="253"/>
      <c r="BP806" s="253"/>
      <c r="BQ806" s="253"/>
      <c r="BR806" s="253"/>
      <c r="BS806" s="253"/>
      <c r="BT806" s="253"/>
      <c r="BU806" s="253"/>
      <c r="BV806" s="253"/>
      <c r="BW806" s="253"/>
      <c r="BX806" s="253"/>
      <c r="BY806" s="253"/>
      <c r="BZ806" s="253"/>
      <c r="CA806" s="253"/>
      <c r="CB806" s="253"/>
      <c r="CC806" s="253"/>
      <c r="CD806" s="253"/>
      <c r="CE806" s="253"/>
      <c r="CF806" s="253"/>
      <c r="CG806" s="253"/>
      <c r="CH806" s="253"/>
      <c r="CI806" s="253"/>
      <c r="CJ806" s="253"/>
      <c r="CK806" s="253"/>
      <c r="CL806" s="253"/>
      <c r="CM806" s="253"/>
      <c r="CN806" s="253"/>
      <c r="CO806" s="253"/>
      <c r="CP806" s="253"/>
      <c r="CQ806" s="253"/>
      <c r="CR806" s="253"/>
      <c r="CS806" s="253"/>
      <c r="CT806" s="253"/>
      <c r="CU806" s="253"/>
      <c r="CV806" s="253"/>
      <c r="CW806" s="253"/>
      <c r="CX806" s="253"/>
      <c r="CY806" s="253"/>
      <c r="CZ806" s="253"/>
      <c r="DA806" s="253"/>
      <c r="DB806" s="253"/>
      <c r="DC806" s="253"/>
      <c r="DD806" s="253"/>
      <c r="DE806" s="253"/>
      <c r="DF806" s="253"/>
      <c r="DG806" s="253"/>
      <c r="DH806" s="253"/>
      <c r="DI806" s="253"/>
      <c r="DJ806" s="253"/>
      <c r="DK806" s="253"/>
      <c r="DL806" s="253"/>
      <c r="DM806" s="253"/>
      <c r="DN806" s="253"/>
      <c r="DO806" s="253"/>
      <c r="DP806" s="253"/>
      <c r="DQ806" s="253"/>
      <c r="DR806" s="253"/>
      <c r="DS806" s="253"/>
      <c r="DT806" s="253"/>
      <c r="DU806" s="253"/>
      <c r="DV806" s="253"/>
      <c r="DW806" s="253"/>
      <c r="DX806" s="253"/>
      <c r="DY806" s="253"/>
      <c r="DZ806" s="253"/>
      <c r="EA806" s="253"/>
      <c r="EB806" s="253"/>
      <c r="EC806" s="253"/>
      <c r="ED806" s="253"/>
      <c r="EE806" s="253"/>
      <c r="EF806" s="253"/>
      <c r="EG806" s="253"/>
      <c r="EH806" s="253"/>
      <c r="EI806" s="253"/>
      <c r="EJ806" s="253"/>
      <c r="EK806" s="253"/>
      <c r="EL806" s="253"/>
      <c r="EM806" s="253"/>
      <c r="EN806" s="253"/>
      <c r="EO806" s="253"/>
      <c r="EP806" s="253"/>
      <c r="EQ806" s="253"/>
      <c r="ER806" s="253"/>
      <c r="ES806" s="253"/>
      <c r="ET806" s="253"/>
      <c r="EU806" s="253"/>
      <c r="EV806" s="253"/>
      <c r="EW806" s="253"/>
      <c r="EX806" s="253"/>
      <c r="EY806" s="253"/>
      <c r="EZ806" s="253"/>
      <c r="FA806" s="253"/>
      <c r="FB806" s="253"/>
      <c r="FC806" s="253"/>
      <c r="FD806" s="253"/>
      <c r="FE806" s="253"/>
      <c r="FF806" s="253"/>
      <c r="FG806" s="253"/>
      <c r="FH806" s="253"/>
      <c r="FI806" s="253"/>
      <c r="FJ806" s="253"/>
      <c r="FK806" s="253"/>
      <c r="FL806" s="253"/>
      <c r="FM806" s="253"/>
      <c r="FN806" s="253"/>
      <c r="FO806" s="253"/>
      <c r="FP806" s="253"/>
      <c r="FQ806" s="253"/>
      <c r="FR806" s="253"/>
      <c r="FS806" s="253"/>
      <c r="FT806" s="253"/>
      <c r="FU806" s="253"/>
      <c r="FV806" s="253"/>
      <c r="FW806" s="253"/>
      <c r="FX806" s="253"/>
      <c r="FY806" s="253"/>
      <c r="FZ806" s="253"/>
      <c r="GA806" s="253"/>
      <c r="GB806" s="253"/>
      <c r="GC806" s="253"/>
      <c r="GD806" s="253"/>
      <c r="GE806" s="253"/>
      <c r="GF806" s="253"/>
      <c r="GG806" s="253"/>
      <c r="GH806" s="253"/>
      <c r="GI806" s="253"/>
      <c r="GJ806" s="253"/>
      <c r="GK806" s="253"/>
      <c r="GL806" s="253"/>
      <c r="GM806" s="253"/>
      <c r="GN806" s="253"/>
      <c r="GO806" s="253"/>
      <c r="GP806" s="253"/>
      <c r="GQ806" s="253"/>
      <c r="GR806" s="253"/>
      <c r="GS806" s="253"/>
      <c r="GT806" s="253"/>
      <c r="GU806" s="253"/>
      <c r="GV806" s="253"/>
      <c r="GW806" s="253"/>
      <c r="GX806" s="253"/>
      <c r="GY806" s="253"/>
      <c r="GZ806" s="253"/>
      <c r="HA806" s="253"/>
      <c r="HB806" s="253"/>
      <c r="HC806" s="253"/>
      <c r="HD806" s="253"/>
      <c r="HE806" s="253"/>
      <c r="HF806" s="253"/>
    </row>
    <row r="807" spans="1:214" s="312" customFormat="1" ht="15" customHeight="1" x14ac:dyDescent="0.25">
      <c r="A807" s="252"/>
      <c r="B807" s="253"/>
      <c r="C807" s="253"/>
      <c r="D807" s="253"/>
      <c r="E807" s="253"/>
      <c r="F807" s="253"/>
      <c r="G807" s="253"/>
      <c r="H807" s="253"/>
      <c r="I807" s="253"/>
      <c r="J807" s="253"/>
      <c r="K807" s="253"/>
      <c r="L807" s="253"/>
      <c r="M807" s="253"/>
      <c r="N807" s="253"/>
      <c r="O807" s="253"/>
      <c r="P807" s="253"/>
      <c r="Q807" s="253"/>
      <c r="R807" s="253"/>
      <c r="S807" s="253"/>
      <c r="T807" s="253"/>
      <c r="U807" s="253" t="s">
        <v>995</v>
      </c>
      <c r="V807" s="253"/>
      <c r="W807" s="253"/>
      <c r="X807" s="253"/>
      <c r="Y807" s="253"/>
      <c r="Z807" s="253"/>
      <c r="AA807" s="253"/>
      <c r="AB807" s="253"/>
      <c r="AC807" s="253" t="s">
        <v>320</v>
      </c>
      <c r="AD807" s="253"/>
      <c r="AE807" s="253"/>
      <c r="AF807" s="253"/>
      <c r="AG807" s="253"/>
      <c r="AH807" s="253"/>
      <c r="AI807" s="253"/>
      <c r="AJ807" s="253"/>
      <c r="AK807" s="253"/>
      <c r="AL807" s="253"/>
      <c r="AM807" s="253"/>
      <c r="AN807" s="253"/>
      <c r="AO807" s="253"/>
      <c r="AP807" s="253"/>
      <c r="AQ807" s="253"/>
      <c r="AR807" s="253"/>
      <c r="AS807" s="253"/>
      <c r="AT807" s="253"/>
      <c r="AU807" s="253"/>
      <c r="AV807" s="253"/>
      <c r="AW807" s="253"/>
      <c r="AX807" s="253"/>
      <c r="AY807" s="253"/>
      <c r="AZ807" s="253"/>
      <c r="BA807" s="253"/>
      <c r="BB807" s="253"/>
      <c r="BC807" s="253"/>
      <c r="BD807" s="253"/>
      <c r="BE807" s="253"/>
      <c r="BF807" s="253"/>
      <c r="BG807" s="253"/>
      <c r="BH807" s="253"/>
      <c r="BI807" s="253"/>
      <c r="BJ807" s="253"/>
      <c r="BK807" s="253"/>
      <c r="BL807" s="253"/>
      <c r="BM807" s="253"/>
      <c r="BN807" s="253"/>
      <c r="BO807" s="253"/>
      <c r="BP807" s="253"/>
      <c r="BQ807" s="253"/>
      <c r="BR807" s="253"/>
      <c r="BS807" s="253"/>
      <c r="BT807" s="253"/>
      <c r="BU807" s="253"/>
      <c r="BV807" s="253"/>
      <c r="BW807" s="253"/>
      <c r="BX807" s="253"/>
      <c r="BY807" s="253"/>
      <c r="BZ807" s="253"/>
      <c r="CA807" s="253"/>
      <c r="CB807" s="253"/>
      <c r="CC807" s="253"/>
      <c r="CD807" s="253"/>
      <c r="CE807" s="253"/>
      <c r="CF807" s="253"/>
      <c r="CG807" s="253"/>
      <c r="CH807" s="253"/>
      <c r="CI807" s="253"/>
      <c r="CJ807" s="253"/>
      <c r="CK807" s="253"/>
      <c r="CL807" s="253"/>
      <c r="CM807" s="253"/>
      <c r="CN807" s="253"/>
      <c r="CO807" s="253"/>
      <c r="CP807" s="253"/>
      <c r="CQ807" s="253"/>
      <c r="CR807" s="253"/>
      <c r="CS807" s="253"/>
      <c r="CT807" s="253"/>
      <c r="CU807" s="253"/>
      <c r="CV807" s="253"/>
      <c r="CW807" s="253"/>
      <c r="CX807" s="253"/>
      <c r="CY807" s="253"/>
      <c r="CZ807" s="253"/>
      <c r="DA807" s="253"/>
      <c r="DB807" s="253"/>
      <c r="DC807" s="253"/>
      <c r="DD807" s="253"/>
      <c r="DE807" s="253"/>
      <c r="DF807" s="253"/>
      <c r="DG807" s="253"/>
      <c r="DH807" s="253"/>
      <c r="DI807" s="253"/>
      <c r="DJ807" s="253"/>
      <c r="DK807" s="253"/>
      <c r="DL807" s="253"/>
      <c r="DM807" s="253"/>
      <c r="DN807" s="253"/>
      <c r="DO807" s="253"/>
      <c r="DP807" s="253"/>
      <c r="DQ807" s="253"/>
      <c r="DR807" s="253"/>
      <c r="DS807" s="253"/>
      <c r="DT807" s="253"/>
      <c r="DU807" s="253"/>
      <c r="DV807" s="253"/>
      <c r="DW807" s="253"/>
      <c r="DX807" s="253"/>
      <c r="DY807" s="253"/>
      <c r="DZ807" s="253"/>
      <c r="EA807" s="253"/>
      <c r="EB807" s="253"/>
      <c r="EC807" s="253"/>
      <c r="ED807" s="253"/>
      <c r="EE807" s="253"/>
      <c r="EF807" s="253"/>
      <c r="EG807" s="253"/>
      <c r="EH807" s="253"/>
      <c r="EI807" s="253"/>
      <c r="EJ807" s="253"/>
      <c r="EK807" s="253"/>
      <c r="EL807" s="253"/>
      <c r="EM807" s="253"/>
      <c r="EN807" s="253"/>
      <c r="EO807" s="253"/>
      <c r="EP807" s="253"/>
      <c r="EQ807" s="253"/>
      <c r="ER807" s="253"/>
      <c r="ES807" s="253"/>
      <c r="ET807" s="253"/>
      <c r="EU807" s="253"/>
      <c r="EV807" s="253"/>
      <c r="EW807" s="253"/>
      <c r="EX807" s="253"/>
      <c r="EY807" s="253"/>
      <c r="EZ807" s="253"/>
      <c r="FA807" s="253"/>
      <c r="FB807" s="253"/>
      <c r="FC807" s="253"/>
      <c r="FD807" s="253"/>
      <c r="FE807" s="253"/>
      <c r="FF807" s="253"/>
      <c r="FG807" s="253"/>
      <c r="FH807" s="253"/>
      <c r="FI807" s="253"/>
      <c r="FJ807" s="253"/>
      <c r="FK807" s="253"/>
      <c r="FL807" s="253"/>
      <c r="FM807" s="253"/>
      <c r="FN807" s="253"/>
      <c r="FO807" s="253"/>
      <c r="FP807" s="253"/>
      <c r="FQ807" s="253"/>
      <c r="FR807" s="253"/>
      <c r="FS807" s="253"/>
      <c r="FT807" s="253"/>
      <c r="FU807" s="253"/>
      <c r="FV807" s="253"/>
      <c r="FW807" s="253"/>
      <c r="FX807" s="253"/>
      <c r="FY807" s="253"/>
      <c r="FZ807" s="253"/>
      <c r="GA807" s="253"/>
      <c r="GB807" s="253"/>
      <c r="GC807" s="253"/>
      <c r="GD807" s="253"/>
      <c r="GE807" s="253"/>
      <c r="GF807" s="253"/>
      <c r="GG807" s="253"/>
      <c r="GH807" s="253"/>
      <c r="GI807" s="253"/>
      <c r="GJ807" s="253"/>
      <c r="GK807" s="253"/>
      <c r="GL807" s="253"/>
      <c r="GM807" s="253"/>
      <c r="GN807" s="253"/>
      <c r="GO807" s="253"/>
      <c r="GP807" s="253"/>
      <c r="GQ807" s="253"/>
      <c r="GR807" s="253"/>
      <c r="GS807" s="253"/>
      <c r="GT807" s="253"/>
      <c r="GU807" s="253"/>
      <c r="GV807" s="253"/>
      <c r="GW807" s="253"/>
      <c r="GX807" s="253"/>
      <c r="GY807" s="253"/>
      <c r="GZ807" s="253"/>
      <c r="HA807" s="253"/>
      <c r="HB807" s="253"/>
      <c r="HC807" s="253"/>
      <c r="HD807" s="253"/>
      <c r="HE807" s="253"/>
      <c r="HF807" s="253"/>
    </row>
    <row r="808" spans="1:214" s="312" customFormat="1" ht="15" customHeight="1" x14ac:dyDescent="0.25">
      <c r="A808" s="252"/>
      <c r="B808" s="253"/>
      <c r="C808" s="253"/>
      <c r="D808" s="253"/>
      <c r="E808" s="253"/>
      <c r="F808" s="253"/>
      <c r="G808" s="253"/>
      <c r="H808" s="253"/>
      <c r="I808" s="253"/>
      <c r="J808" s="253"/>
      <c r="K808" s="253"/>
      <c r="L808" s="253"/>
      <c r="M808" s="253"/>
      <c r="N808" s="253"/>
      <c r="O808" s="253"/>
      <c r="P808" s="253"/>
      <c r="Q808" s="253"/>
      <c r="R808" s="253"/>
      <c r="S808" s="253"/>
      <c r="T808" s="253"/>
      <c r="U808" s="253" t="s">
        <v>996</v>
      </c>
      <c r="V808" s="253"/>
      <c r="W808" s="253"/>
      <c r="X808" s="253"/>
      <c r="Y808" s="253"/>
      <c r="Z808" s="253"/>
      <c r="AA808" s="253"/>
      <c r="AB808" s="253"/>
      <c r="AC808" s="253" t="s">
        <v>357</v>
      </c>
      <c r="AD808" s="253"/>
      <c r="AE808" s="253"/>
      <c r="AF808" s="253"/>
      <c r="AG808" s="253"/>
      <c r="AH808" s="253"/>
      <c r="AI808" s="253"/>
      <c r="AJ808" s="253"/>
      <c r="AK808" s="253"/>
      <c r="AL808" s="253"/>
      <c r="AM808" s="253"/>
      <c r="AN808" s="253"/>
      <c r="AO808" s="253"/>
      <c r="AP808" s="253"/>
      <c r="AQ808" s="253"/>
      <c r="AR808" s="253"/>
      <c r="AS808" s="253"/>
      <c r="AT808" s="253"/>
      <c r="AU808" s="253"/>
      <c r="AV808" s="253"/>
      <c r="AW808" s="253"/>
      <c r="AX808" s="253"/>
      <c r="AY808" s="253"/>
      <c r="AZ808" s="253"/>
      <c r="BA808" s="253"/>
      <c r="BB808" s="253"/>
      <c r="BC808" s="253"/>
      <c r="BD808" s="253"/>
      <c r="BE808" s="253"/>
      <c r="BF808" s="253"/>
      <c r="BG808" s="253"/>
      <c r="BH808" s="253"/>
      <c r="BI808" s="253"/>
      <c r="BJ808" s="253"/>
      <c r="BK808" s="253"/>
      <c r="BL808" s="253"/>
      <c r="BM808" s="253"/>
      <c r="BN808" s="253"/>
      <c r="BO808" s="253"/>
      <c r="BP808" s="253"/>
      <c r="BQ808" s="253"/>
      <c r="BR808" s="253"/>
      <c r="BS808" s="253"/>
      <c r="BT808" s="253"/>
      <c r="BU808" s="253"/>
      <c r="BV808" s="253"/>
      <c r="BW808" s="253"/>
      <c r="BX808" s="253"/>
      <c r="BY808" s="253"/>
      <c r="BZ808" s="253"/>
      <c r="CA808" s="253"/>
      <c r="CB808" s="253"/>
      <c r="CC808" s="253"/>
      <c r="CD808" s="253"/>
      <c r="CE808" s="253"/>
      <c r="CF808" s="253"/>
      <c r="CG808" s="253"/>
      <c r="CH808" s="253"/>
      <c r="CI808" s="253"/>
      <c r="CJ808" s="253"/>
      <c r="CK808" s="253"/>
      <c r="CL808" s="253"/>
      <c r="CM808" s="253"/>
      <c r="CN808" s="253"/>
      <c r="CO808" s="253"/>
      <c r="CP808" s="253"/>
      <c r="CQ808" s="253"/>
      <c r="CR808" s="253"/>
      <c r="CS808" s="253"/>
      <c r="CT808" s="253"/>
      <c r="CU808" s="253"/>
      <c r="CV808" s="253"/>
      <c r="CW808" s="253"/>
      <c r="CX808" s="253"/>
      <c r="CY808" s="253"/>
      <c r="CZ808" s="253"/>
      <c r="DA808" s="253"/>
      <c r="DB808" s="253"/>
      <c r="DC808" s="253"/>
      <c r="DD808" s="253"/>
      <c r="DE808" s="253"/>
      <c r="DF808" s="253"/>
      <c r="DG808" s="253"/>
      <c r="DH808" s="253"/>
      <c r="DI808" s="253"/>
      <c r="DJ808" s="253"/>
      <c r="DK808" s="253"/>
      <c r="DL808" s="253"/>
      <c r="DM808" s="253"/>
      <c r="DN808" s="253"/>
      <c r="DO808" s="253"/>
      <c r="DP808" s="253"/>
      <c r="DQ808" s="253"/>
      <c r="DR808" s="253"/>
      <c r="DS808" s="253"/>
      <c r="DT808" s="253"/>
      <c r="DU808" s="253"/>
      <c r="DV808" s="253"/>
      <c r="DW808" s="253"/>
      <c r="DX808" s="253"/>
      <c r="DY808" s="253"/>
      <c r="DZ808" s="253"/>
      <c r="EA808" s="253"/>
      <c r="EB808" s="253"/>
      <c r="EC808" s="253"/>
      <c r="ED808" s="253"/>
      <c r="EE808" s="253"/>
      <c r="EF808" s="253"/>
      <c r="EG808" s="253"/>
      <c r="EH808" s="253"/>
      <c r="EI808" s="253"/>
      <c r="EJ808" s="253"/>
      <c r="EK808" s="253"/>
      <c r="EL808" s="253"/>
      <c r="EM808" s="253"/>
      <c r="EN808" s="253"/>
      <c r="EO808" s="253"/>
      <c r="EP808" s="253"/>
      <c r="EQ808" s="253"/>
      <c r="ER808" s="253"/>
      <c r="ES808" s="253"/>
      <c r="ET808" s="253"/>
      <c r="EU808" s="253"/>
      <c r="EV808" s="253"/>
      <c r="EW808" s="253"/>
      <c r="EX808" s="253"/>
      <c r="EY808" s="253"/>
      <c r="EZ808" s="253"/>
      <c r="FA808" s="253"/>
      <c r="FB808" s="253"/>
      <c r="FC808" s="253"/>
      <c r="FD808" s="253"/>
      <c r="FE808" s="253"/>
      <c r="FF808" s="253"/>
      <c r="FG808" s="253"/>
      <c r="FH808" s="253"/>
      <c r="FI808" s="253"/>
      <c r="FJ808" s="253"/>
      <c r="FK808" s="253"/>
      <c r="FL808" s="253"/>
      <c r="FM808" s="253"/>
      <c r="FN808" s="253"/>
      <c r="FO808" s="253"/>
      <c r="FP808" s="253"/>
      <c r="FQ808" s="253"/>
      <c r="FR808" s="253"/>
      <c r="FS808" s="253"/>
      <c r="FT808" s="253"/>
      <c r="FU808" s="253"/>
      <c r="FV808" s="253"/>
      <c r="FW808" s="253"/>
      <c r="FX808" s="253"/>
      <c r="FY808" s="253"/>
      <c r="FZ808" s="253"/>
      <c r="GA808" s="253"/>
      <c r="GB808" s="253"/>
      <c r="GC808" s="253"/>
      <c r="GD808" s="253"/>
      <c r="GE808" s="253"/>
      <c r="GF808" s="253"/>
      <c r="GG808" s="253"/>
      <c r="GH808" s="253"/>
      <c r="GI808" s="253"/>
      <c r="GJ808" s="253"/>
      <c r="GK808" s="253"/>
      <c r="GL808" s="253"/>
      <c r="GM808" s="253"/>
      <c r="GN808" s="253"/>
      <c r="GO808" s="253"/>
      <c r="GP808" s="253"/>
      <c r="GQ808" s="253"/>
      <c r="GR808" s="253"/>
      <c r="GS808" s="253"/>
      <c r="GT808" s="253"/>
      <c r="GU808" s="253"/>
      <c r="GV808" s="253"/>
      <c r="GW808" s="253"/>
      <c r="GX808" s="253"/>
      <c r="GY808" s="253"/>
      <c r="GZ808" s="253"/>
      <c r="HA808" s="253"/>
      <c r="HB808" s="253"/>
      <c r="HC808" s="253"/>
      <c r="HD808" s="253"/>
      <c r="HE808" s="253"/>
      <c r="HF808" s="253"/>
    </row>
    <row r="809" spans="1:214" s="312" customFormat="1" ht="15" customHeight="1" x14ac:dyDescent="0.25">
      <c r="A809" s="252"/>
      <c r="B809" s="253"/>
      <c r="C809" s="253"/>
      <c r="D809" s="253"/>
      <c r="E809" s="253"/>
      <c r="F809" s="253"/>
      <c r="G809" s="253"/>
      <c r="H809" s="253"/>
      <c r="I809" s="253"/>
      <c r="J809" s="253"/>
      <c r="K809" s="253"/>
      <c r="L809" s="253"/>
      <c r="M809" s="253"/>
      <c r="N809" s="253"/>
      <c r="O809" s="253"/>
      <c r="P809" s="253"/>
      <c r="Q809" s="253"/>
      <c r="R809" s="253"/>
      <c r="S809" s="253"/>
      <c r="T809" s="253"/>
      <c r="U809" s="253" t="s">
        <v>997</v>
      </c>
      <c r="V809" s="253"/>
      <c r="W809" s="253"/>
      <c r="X809" s="253"/>
      <c r="Y809" s="253"/>
      <c r="Z809" s="253"/>
      <c r="AA809" s="253"/>
      <c r="AB809" s="253"/>
      <c r="AC809" s="253" t="s">
        <v>320</v>
      </c>
      <c r="AD809" s="253"/>
      <c r="AE809" s="253"/>
      <c r="AF809" s="253"/>
      <c r="AG809" s="253"/>
      <c r="AH809" s="253"/>
      <c r="AI809" s="253"/>
      <c r="AJ809" s="253"/>
      <c r="AK809" s="253"/>
      <c r="AL809" s="253"/>
      <c r="AM809" s="253"/>
      <c r="AN809" s="253"/>
      <c r="AO809" s="253"/>
      <c r="AP809" s="253"/>
      <c r="AQ809" s="253"/>
      <c r="AR809" s="253"/>
      <c r="AS809" s="253"/>
      <c r="AT809" s="253"/>
      <c r="AU809" s="253"/>
      <c r="AV809" s="253"/>
      <c r="AW809" s="253"/>
      <c r="AX809" s="253"/>
      <c r="AY809" s="253"/>
      <c r="AZ809" s="253"/>
      <c r="BA809" s="253"/>
      <c r="BB809" s="253"/>
      <c r="BC809" s="253"/>
      <c r="BD809" s="253"/>
      <c r="BE809" s="253"/>
      <c r="BF809" s="253"/>
      <c r="BG809" s="253"/>
      <c r="BH809" s="253"/>
      <c r="BI809" s="253"/>
      <c r="BJ809" s="253"/>
      <c r="BK809" s="253"/>
      <c r="BL809" s="253"/>
      <c r="BM809" s="253"/>
      <c r="BN809" s="253"/>
      <c r="BO809" s="253"/>
      <c r="BP809" s="253"/>
      <c r="BQ809" s="253"/>
      <c r="BR809" s="253"/>
      <c r="BS809" s="253"/>
      <c r="BT809" s="253"/>
      <c r="BU809" s="253"/>
      <c r="BV809" s="253"/>
      <c r="BW809" s="253"/>
      <c r="BX809" s="253"/>
      <c r="BY809" s="253"/>
      <c r="BZ809" s="253"/>
      <c r="CA809" s="253"/>
      <c r="CB809" s="253"/>
      <c r="CC809" s="253"/>
      <c r="CD809" s="253"/>
      <c r="CE809" s="253"/>
      <c r="CF809" s="253"/>
      <c r="CG809" s="253"/>
      <c r="CH809" s="253"/>
      <c r="CI809" s="253"/>
      <c r="CJ809" s="253"/>
      <c r="CK809" s="253"/>
      <c r="CL809" s="253"/>
      <c r="CM809" s="253"/>
      <c r="CN809" s="253"/>
      <c r="CO809" s="253"/>
      <c r="CP809" s="253"/>
      <c r="CQ809" s="253"/>
      <c r="CR809" s="253"/>
      <c r="CS809" s="253"/>
      <c r="CT809" s="253"/>
      <c r="CU809" s="253"/>
      <c r="CV809" s="253"/>
      <c r="CW809" s="253"/>
      <c r="CX809" s="253"/>
      <c r="CY809" s="253"/>
      <c r="CZ809" s="253"/>
      <c r="DA809" s="253"/>
      <c r="DB809" s="253"/>
      <c r="DC809" s="253"/>
      <c r="DD809" s="253"/>
      <c r="DE809" s="253"/>
      <c r="DF809" s="253"/>
      <c r="DG809" s="253"/>
      <c r="DH809" s="253"/>
      <c r="DI809" s="253"/>
      <c r="DJ809" s="253"/>
      <c r="DK809" s="253"/>
      <c r="DL809" s="253"/>
      <c r="DM809" s="253"/>
      <c r="DN809" s="253"/>
      <c r="DO809" s="253"/>
      <c r="DP809" s="253"/>
      <c r="DQ809" s="253"/>
      <c r="DR809" s="253"/>
      <c r="DS809" s="253"/>
      <c r="DT809" s="253"/>
      <c r="DU809" s="253"/>
      <c r="DV809" s="253"/>
      <c r="DW809" s="253"/>
      <c r="DX809" s="253"/>
      <c r="DY809" s="253"/>
      <c r="DZ809" s="253"/>
      <c r="EA809" s="253"/>
      <c r="EB809" s="253"/>
      <c r="EC809" s="253"/>
      <c r="ED809" s="253"/>
      <c r="EE809" s="253"/>
      <c r="EF809" s="253"/>
      <c r="EG809" s="253"/>
      <c r="EH809" s="253"/>
      <c r="EI809" s="253"/>
      <c r="EJ809" s="253"/>
      <c r="EK809" s="253"/>
      <c r="EL809" s="253"/>
      <c r="EM809" s="253"/>
      <c r="EN809" s="253"/>
      <c r="EO809" s="253"/>
      <c r="EP809" s="253"/>
      <c r="EQ809" s="253"/>
      <c r="ER809" s="253"/>
      <c r="ES809" s="253"/>
      <c r="ET809" s="253"/>
      <c r="EU809" s="253"/>
      <c r="EV809" s="253"/>
      <c r="EW809" s="253"/>
      <c r="EX809" s="253"/>
      <c r="EY809" s="253"/>
      <c r="EZ809" s="253"/>
      <c r="FA809" s="253"/>
      <c r="FB809" s="253"/>
      <c r="FC809" s="253"/>
      <c r="FD809" s="253"/>
      <c r="FE809" s="253"/>
      <c r="FF809" s="253"/>
      <c r="FG809" s="253"/>
      <c r="FH809" s="253"/>
      <c r="FI809" s="253"/>
      <c r="FJ809" s="253"/>
      <c r="FK809" s="253"/>
      <c r="FL809" s="253"/>
      <c r="FM809" s="253"/>
      <c r="FN809" s="253"/>
      <c r="FO809" s="253"/>
      <c r="FP809" s="253"/>
      <c r="FQ809" s="253"/>
      <c r="FR809" s="253"/>
      <c r="FS809" s="253"/>
      <c r="FT809" s="253"/>
      <c r="FU809" s="253"/>
      <c r="FV809" s="253"/>
      <c r="FW809" s="253"/>
      <c r="FX809" s="253"/>
      <c r="FY809" s="253"/>
      <c r="FZ809" s="253"/>
      <c r="GA809" s="253"/>
      <c r="GB809" s="253"/>
      <c r="GC809" s="253"/>
      <c r="GD809" s="253"/>
      <c r="GE809" s="253"/>
      <c r="GF809" s="253"/>
      <c r="GG809" s="253"/>
      <c r="GH809" s="253"/>
      <c r="GI809" s="253"/>
      <c r="GJ809" s="253"/>
      <c r="GK809" s="253"/>
      <c r="GL809" s="253"/>
      <c r="GM809" s="253"/>
      <c r="GN809" s="253"/>
      <c r="GO809" s="253"/>
      <c r="GP809" s="253"/>
      <c r="GQ809" s="253"/>
      <c r="GR809" s="253"/>
      <c r="GS809" s="253"/>
      <c r="GT809" s="253"/>
      <c r="GU809" s="253"/>
      <c r="GV809" s="253"/>
      <c r="GW809" s="253"/>
      <c r="GX809" s="253"/>
      <c r="GY809" s="253"/>
      <c r="GZ809" s="253"/>
      <c r="HA809" s="253"/>
      <c r="HB809" s="253"/>
      <c r="HC809" s="253"/>
      <c r="HD809" s="253"/>
      <c r="HE809" s="253"/>
      <c r="HF809" s="253"/>
    </row>
    <row r="810" spans="1:214" s="312" customFormat="1" ht="15" customHeight="1" x14ac:dyDescent="0.25">
      <c r="A810" s="252"/>
      <c r="B810" s="253"/>
      <c r="C810" s="253"/>
      <c r="D810" s="253"/>
      <c r="E810" s="253"/>
      <c r="F810" s="253"/>
      <c r="G810" s="253"/>
      <c r="H810" s="253"/>
      <c r="I810" s="253"/>
      <c r="J810" s="253"/>
      <c r="K810" s="253"/>
      <c r="L810" s="253"/>
      <c r="M810" s="253"/>
      <c r="N810" s="253"/>
      <c r="O810" s="253"/>
      <c r="P810" s="253"/>
      <c r="Q810" s="253"/>
      <c r="R810" s="253"/>
      <c r="S810" s="253"/>
      <c r="T810" s="253"/>
      <c r="U810" s="253" t="s">
        <v>998</v>
      </c>
      <c r="V810" s="253"/>
      <c r="W810" s="253"/>
      <c r="X810" s="253"/>
      <c r="Y810" s="253"/>
      <c r="Z810" s="253"/>
      <c r="AA810" s="253"/>
      <c r="AB810" s="253"/>
      <c r="AC810" s="253" t="s">
        <v>332</v>
      </c>
      <c r="AD810" s="253"/>
      <c r="AE810" s="253"/>
      <c r="AF810" s="253"/>
      <c r="AG810" s="253"/>
      <c r="AH810" s="253"/>
      <c r="AI810" s="253"/>
      <c r="AJ810" s="253"/>
      <c r="AK810" s="253"/>
      <c r="AL810" s="253"/>
      <c r="AM810" s="253"/>
      <c r="AN810" s="253"/>
      <c r="AO810" s="253"/>
      <c r="AP810" s="253"/>
      <c r="AQ810" s="253"/>
      <c r="AR810" s="253"/>
      <c r="AS810" s="253"/>
      <c r="AT810" s="253"/>
      <c r="AU810" s="253"/>
      <c r="AV810" s="253"/>
      <c r="AW810" s="253"/>
      <c r="AX810" s="253"/>
      <c r="AY810" s="253"/>
      <c r="AZ810" s="253"/>
      <c r="BA810" s="253"/>
      <c r="BB810" s="253"/>
      <c r="BC810" s="253"/>
      <c r="BD810" s="253"/>
      <c r="BE810" s="253"/>
      <c r="BF810" s="253"/>
      <c r="BG810" s="253"/>
      <c r="BH810" s="253"/>
      <c r="BI810" s="253"/>
      <c r="BJ810" s="253"/>
      <c r="BK810" s="253"/>
      <c r="BL810" s="253"/>
      <c r="BM810" s="253"/>
      <c r="BN810" s="253"/>
      <c r="BO810" s="253"/>
      <c r="BP810" s="253"/>
      <c r="BQ810" s="253"/>
      <c r="BR810" s="253"/>
      <c r="BS810" s="253"/>
      <c r="BT810" s="253"/>
      <c r="BU810" s="253"/>
      <c r="BV810" s="253"/>
      <c r="BW810" s="253"/>
      <c r="BX810" s="253"/>
      <c r="BY810" s="253"/>
      <c r="BZ810" s="253"/>
      <c r="CA810" s="253"/>
      <c r="CB810" s="253"/>
      <c r="CC810" s="253"/>
      <c r="CD810" s="253"/>
      <c r="CE810" s="253"/>
      <c r="CF810" s="253"/>
      <c r="CG810" s="253"/>
      <c r="CH810" s="253"/>
      <c r="CI810" s="253"/>
      <c r="CJ810" s="253"/>
      <c r="CK810" s="253"/>
      <c r="CL810" s="253"/>
      <c r="CM810" s="253"/>
      <c r="CN810" s="253"/>
      <c r="CO810" s="253"/>
      <c r="CP810" s="253"/>
      <c r="CQ810" s="253"/>
      <c r="CR810" s="253"/>
      <c r="CS810" s="253"/>
      <c r="CT810" s="253"/>
      <c r="CU810" s="253"/>
      <c r="CV810" s="253"/>
      <c r="CW810" s="253"/>
      <c r="CX810" s="253"/>
      <c r="CY810" s="253"/>
      <c r="CZ810" s="253"/>
      <c r="DA810" s="253"/>
      <c r="DB810" s="253"/>
      <c r="DC810" s="253"/>
      <c r="DD810" s="253"/>
      <c r="DE810" s="253"/>
      <c r="DF810" s="253"/>
      <c r="DG810" s="253"/>
      <c r="DH810" s="253"/>
      <c r="DI810" s="253"/>
      <c r="DJ810" s="253"/>
      <c r="DK810" s="253"/>
      <c r="DL810" s="253"/>
      <c r="DM810" s="253"/>
      <c r="DN810" s="253"/>
      <c r="DO810" s="253"/>
      <c r="DP810" s="253"/>
      <c r="DQ810" s="253"/>
      <c r="DR810" s="253"/>
      <c r="DS810" s="253"/>
      <c r="DT810" s="253"/>
      <c r="DU810" s="253"/>
      <c r="DV810" s="253"/>
      <c r="DW810" s="253"/>
      <c r="DX810" s="253"/>
      <c r="DY810" s="253"/>
      <c r="DZ810" s="253"/>
      <c r="EA810" s="253"/>
      <c r="EB810" s="253"/>
      <c r="EC810" s="253"/>
      <c r="ED810" s="253"/>
      <c r="EE810" s="253"/>
      <c r="EF810" s="253"/>
      <c r="EG810" s="253"/>
      <c r="EH810" s="253"/>
      <c r="EI810" s="253"/>
      <c r="EJ810" s="253"/>
      <c r="EK810" s="253"/>
      <c r="EL810" s="253"/>
      <c r="EM810" s="253"/>
      <c r="EN810" s="253"/>
      <c r="EO810" s="253"/>
      <c r="EP810" s="253"/>
      <c r="EQ810" s="253"/>
      <c r="ER810" s="253"/>
      <c r="ES810" s="253"/>
      <c r="ET810" s="253"/>
      <c r="EU810" s="253"/>
      <c r="EV810" s="253"/>
      <c r="EW810" s="253"/>
      <c r="EX810" s="253"/>
      <c r="EY810" s="253"/>
      <c r="EZ810" s="253"/>
      <c r="FA810" s="253"/>
      <c r="FB810" s="253"/>
      <c r="FC810" s="253"/>
      <c r="FD810" s="253"/>
      <c r="FE810" s="253"/>
      <c r="FF810" s="253"/>
      <c r="FG810" s="253"/>
      <c r="FH810" s="253"/>
      <c r="FI810" s="253"/>
      <c r="FJ810" s="253"/>
      <c r="FK810" s="253"/>
      <c r="FL810" s="253"/>
      <c r="FM810" s="253"/>
      <c r="FN810" s="253"/>
      <c r="FO810" s="253"/>
      <c r="FP810" s="253"/>
      <c r="FQ810" s="253"/>
      <c r="FR810" s="253"/>
      <c r="FS810" s="253"/>
      <c r="FT810" s="253"/>
      <c r="FU810" s="253"/>
      <c r="FV810" s="253"/>
      <c r="FW810" s="253"/>
      <c r="FX810" s="253"/>
      <c r="FY810" s="253"/>
      <c r="FZ810" s="253"/>
      <c r="GA810" s="253"/>
      <c r="GB810" s="253"/>
      <c r="GC810" s="253"/>
      <c r="GD810" s="253"/>
      <c r="GE810" s="253"/>
      <c r="GF810" s="253"/>
      <c r="GG810" s="253"/>
      <c r="GH810" s="253"/>
      <c r="GI810" s="253"/>
      <c r="GJ810" s="253"/>
      <c r="GK810" s="253"/>
      <c r="GL810" s="253"/>
      <c r="GM810" s="253"/>
      <c r="GN810" s="253"/>
      <c r="GO810" s="253"/>
      <c r="GP810" s="253"/>
      <c r="GQ810" s="253"/>
      <c r="GR810" s="253"/>
      <c r="GS810" s="253"/>
      <c r="GT810" s="253"/>
      <c r="GU810" s="253"/>
      <c r="GV810" s="253"/>
      <c r="GW810" s="253"/>
      <c r="GX810" s="253"/>
      <c r="GY810" s="253"/>
      <c r="GZ810" s="253"/>
      <c r="HA810" s="253"/>
      <c r="HB810" s="253"/>
      <c r="HC810" s="253"/>
      <c r="HD810" s="253"/>
      <c r="HE810" s="253"/>
      <c r="HF810" s="253"/>
    </row>
    <row r="811" spans="1:214" s="312" customFormat="1" ht="15" customHeight="1" x14ac:dyDescent="0.25">
      <c r="A811" s="252"/>
      <c r="B811" s="253"/>
      <c r="C811" s="253"/>
      <c r="D811" s="253"/>
      <c r="E811" s="253"/>
      <c r="F811" s="253"/>
      <c r="G811" s="253"/>
      <c r="H811" s="253"/>
      <c r="I811" s="253"/>
      <c r="J811" s="253"/>
      <c r="K811" s="253"/>
      <c r="L811" s="253"/>
      <c r="M811" s="253"/>
      <c r="N811" s="253"/>
      <c r="O811" s="253"/>
      <c r="P811" s="253"/>
      <c r="Q811" s="253"/>
      <c r="R811" s="253"/>
      <c r="S811" s="253"/>
      <c r="T811" s="253"/>
      <c r="U811" s="253" t="s">
        <v>999</v>
      </c>
      <c r="V811" s="253"/>
      <c r="W811" s="253"/>
      <c r="X811" s="253"/>
      <c r="Y811" s="253"/>
      <c r="Z811" s="253"/>
      <c r="AA811" s="253"/>
      <c r="AB811" s="253"/>
      <c r="AC811" s="253" t="s">
        <v>332</v>
      </c>
      <c r="AD811" s="253"/>
      <c r="AE811" s="253"/>
      <c r="AF811" s="253"/>
      <c r="AG811" s="253"/>
      <c r="AH811" s="253"/>
      <c r="AI811" s="253"/>
      <c r="AJ811" s="253"/>
      <c r="AK811" s="253"/>
      <c r="AL811" s="253"/>
      <c r="AM811" s="253"/>
      <c r="AN811" s="253"/>
      <c r="AO811" s="253"/>
      <c r="AP811" s="253"/>
      <c r="AQ811" s="253"/>
      <c r="AR811" s="253"/>
      <c r="AS811" s="253"/>
      <c r="AT811" s="253"/>
      <c r="AU811" s="253"/>
      <c r="AV811" s="253"/>
      <c r="AW811" s="253"/>
      <c r="AX811" s="253"/>
      <c r="AY811" s="253"/>
      <c r="AZ811" s="253"/>
      <c r="BA811" s="253"/>
      <c r="BB811" s="253"/>
      <c r="BC811" s="253"/>
      <c r="BD811" s="253"/>
      <c r="BE811" s="253"/>
      <c r="BF811" s="253"/>
      <c r="BG811" s="253"/>
      <c r="BH811" s="253"/>
      <c r="BI811" s="253"/>
      <c r="BJ811" s="253"/>
      <c r="BK811" s="253"/>
      <c r="BL811" s="253"/>
      <c r="BM811" s="253"/>
      <c r="BN811" s="253"/>
      <c r="BO811" s="253"/>
      <c r="BP811" s="253"/>
      <c r="BQ811" s="253"/>
      <c r="BR811" s="253"/>
      <c r="BS811" s="253"/>
      <c r="BT811" s="253"/>
      <c r="BU811" s="253"/>
      <c r="BV811" s="253"/>
      <c r="BW811" s="253"/>
      <c r="BX811" s="253"/>
      <c r="BY811" s="253"/>
      <c r="BZ811" s="253"/>
      <c r="CA811" s="253"/>
      <c r="CB811" s="253"/>
      <c r="CC811" s="253"/>
      <c r="CD811" s="253"/>
      <c r="CE811" s="253"/>
      <c r="CF811" s="253"/>
      <c r="CG811" s="253"/>
      <c r="CH811" s="253"/>
      <c r="CI811" s="253"/>
      <c r="CJ811" s="253"/>
      <c r="CK811" s="253"/>
      <c r="CL811" s="253"/>
      <c r="CM811" s="253"/>
      <c r="CN811" s="253"/>
      <c r="CO811" s="253"/>
      <c r="CP811" s="253"/>
      <c r="CQ811" s="253"/>
      <c r="CR811" s="253"/>
      <c r="CS811" s="253"/>
      <c r="CT811" s="253"/>
      <c r="CU811" s="253"/>
      <c r="CV811" s="253"/>
      <c r="CW811" s="253"/>
      <c r="CX811" s="253"/>
      <c r="CY811" s="253"/>
      <c r="CZ811" s="253"/>
      <c r="DA811" s="253"/>
      <c r="DB811" s="253"/>
      <c r="DC811" s="253"/>
      <c r="DD811" s="253"/>
      <c r="DE811" s="253"/>
      <c r="DF811" s="253"/>
      <c r="DG811" s="253"/>
      <c r="DH811" s="253"/>
      <c r="DI811" s="253"/>
      <c r="DJ811" s="253"/>
      <c r="DK811" s="253"/>
      <c r="DL811" s="253"/>
      <c r="DM811" s="253"/>
      <c r="DN811" s="253"/>
      <c r="DO811" s="253"/>
      <c r="DP811" s="253"/>
      <c r="DQ811" s="253"/>
      <c r="DR811" s="253"/>
      <c r="DS811" s="253"/>
      <c r="DT811" s="253"/>
      <c r="DU811" s="253"/>
      <c r="DV811" s="253"/>
      <c r="DW811" s="253"/>
      <c r="DX811" s="253"/>
      <c r="DY811" s="253"/>
      <c r="DZ811" s="253"/>
      <c r="EA811" s="253"/>
      <c r="EB811" s="253"/>
      <c r="EC811" s="253"/>
      <c r="ED811" s="253"/>
      <c r="EE811" s="253"/>
      <c r="EF811" s="253"/>
      <c r="EG811" s="253"/>
      <c r="EH811" s="253"/>
      <c r="EI811" s="253"/>
      <c r="EJ811" s="253"/>
      <c r="EK811" s="253"/>
      <c r="EL811" s="253"/>
      <c r="EM811" s="253"/>
      <c r="EN811" s="253"/>
      <c r="EO811" s="253"/>
      <c r="EP811" s="253"/>
      <c r="EQ811" s="253"/>
      <c r="ER811" s="253"/>
      <c r="ES811" s="253"/>
      <c r="ET811" s="253"/>
      <c r="EU811" s="253"/>
      <c r="EV811" s="253"/>
      <c r="EW811" s="253"/>
      <c r="EX811" s="253"/>
      <c r="EY811" s="253"/>
      <c r="EZ811" s="253"/>
      <c r="FA811" s="253"/>
      <c r="FB811" s="253"/>
      <c r="FC811" s="253"/>
      <c r="FD811" s="253"/>
      <c r="FE811" s="253"/>
      <c r="FF811" s="253"/>
      <c r="FG811" s="253"/>
      <c r="FH811" s="253"/>
      <c r="FI811" s="253"/>
      <c r="FJ811" s="253"/>
      <c r="FK811" s="253"/>
      <c r="FL811" s="253"/>
      <c r="FM811" s="253"/>
      <c r="FN811" s="253"/>
      <c r="FO811" s="253"/>
      <c r="FP811" s="253"/>
      <c r="FQ811" s="253"/>
      <c r="FR811" s="253"/>
      <c r="FS811" s="253"/>
      <c r="FT811" s="253"/>
      <c r="FU811" s="253"/>
      <c r="FV811" s="253"/>
      <c r="FW811" s="253"/>
      <c r="FX811" s="253"/>
      <c r="FY811" s="253"/>
      <c r="FZ811" s="253"/>
      <c r="GA811" s="253"/>
      <c r="GB811" s="253"/>
      <c r="GC811" s="253"/>
      <c r="GD811" s="253"/>
      <c r="GE811" s="253"/>
      <c r="GF811" s="253"/>
      <c r="GG811" s="253"/>
      <c r="GH811" s="253"/>
      <c r="GI811" s="253"/>
      <c r="GJ811" s="253"/>
      <c r="GK811" s="253"/>
      <c r="GL811" s="253"/>
      <c r="GM811" s="253"/>
      <c r="GN811" s="253"/>
      <c r="GO811" s="253"/>
      <c r="GP811" s="253"/>
      <c r="GQ811" s="253"/>
      <c r="GR811" s="253"/>
      <c r="GS811" s="253"/>
      <c r="GT811" s="253"/>
      <c r="GU811" s="253"/>
      <c r="GV811" s="253"/>
      <c r="GW811" s="253"/>
      <c r="GX811" s="253"/>
      <c r="GY811" s="253"/>
      <c r="GZ811" s="253"/>
      <c r="HA811" s="253"/>
      <c r="HB811" s="253"/>
      <c r="HC811" s="253"/>
      <c r="HD811" s="253"/>
      <c r="HE811" s="253"/>
      <c r="HF811" s="253"/>
    </row>
    <row r="812" spans="1:214" s="312" customFormat="1" ht="15" customHeight="1" x14ac:dyDescent="0.25">
      <c r="A812" s="252"/>
      <c r="B812" s="253"/>
      <c r="C812" s="253"/>
      <c r="D812" s="253"/>
      <c r="E812" s="253"/>
      <c r="F812" s="253"/>
      <c r="G812" s="253"/>
      <c r="H812" s="253"/>
      <c r="I812" s="253"/>
      <c r="J812" s="253"/>
      <c r="K812" s="253"/>
      <c r="L812" s="253"/>
      <c r="M812" s="253"/>
      <c r="N812" s="253"/>
      <c r="O812" s="253"/>
      <c r="P812" s="253"/>
      <c r="Q812" s="253"/>
      <c r="R812" s="253"/>
      <c r="S812" s="253"/>
      <c r="T812" s="253"/>
      <c r="U812" s="253" t="s">
        <v>1000</v>
      </c>
      <c r="V812" s="253"/>
      <c r="W812" s="253"/>
      <c r="X812" s="253"/>
      <c r="Y812" s="253"/>
      <c r="Z812" s="253"/>
      <c r="AA812" s="253"/>
      <c r="AB812" s="253"/>
      <c r="AC812" s="253" t="s">
        <v>320</v>
      </c>
      <c r="AD812" s="253"/>
      <c r="AE812" s="253"/>
      <c r="AF812" s="253"/>
      <c r="AG812" s="253"/>
      <c r="AH812" s="253"/>
      <c r="AI812" s="253"/>
      <c r="AJ812" s="253"/>
      <c r="AK812" s="253"/>
      <c r="AL812" s="253"/>
      <c r="AM812" s="253"/>
      <c r="AN812" s="253"/>
      <c r="AO812" s="253"/>
      <c r="AP812" s="253"/>
      <c r="AQ812" s="253"/>
      <c r="AR812" s="253"/>
      <c r="AS812" s="253"/>
      <c r="AT812" s="253"/>
      <c r="AU812" s="253"/>
      <c r="AV812" s="253"/>
      <c r="AW812" s="253"/>
      <c r="AX812" s="253"/>
      <c r="AY812" s="253"/>
      <c r="AZ812" s="253"/>
      <c r="BA812" s="253"/>
      <c r="BB812" s="253"/>
      <c r="BC812" s="253"/>
      <c r="BD812" s="253"/>
      <c r="BE812" s="253"/>
      <c r="BF812" s="253"/>
      <c r="BG812" s="253"/>
      <c r="BH812" s="253"/>
      <c r="BI812" s="253"/>
      <c r="BJ812" s="253"/>
      <c r="BK812" s="253"/>
      <c r="BL812" s="253"/>
      <c r="BM812" s="253"/>
      <c r="BN812" s="253"/>
      <c r="BO812" s="253"/>
      <c r="BP812" s="253"/>
      <c r="BQ812" s="253"/>
      <c r="BR812" s="253"/>
      <c r="BS812" s="253"/>
      <c r="BT812" s="253"/>
      <c r="BU812" s="253"/>
      <c r="BV812" s="253"/>
      <c r="BW812" s="253"/>
      <c r="BX812" s="253"/>
      <c r="BY812" s="253"/>
      <c r="BZ812" s="253"/>
      <c r="CA812" s="253"/>
      <c r="CB812" s="253"/>
      <c r="CC812" s="253"/>
      <c r="CD812" s="253"/>
      <c r="CE812" s="253"/>
      <c r="CF812" s="253"/>
      <c r="CG812" s="253"/>
      <c r="CH812" s="253"/>
      <c r="CI812" s="253"/>
      <c r="CJ812" s="253"/>
      <c r="CK812" s="253"/>
      <c r="CL812" s="253"/>
      <c r="CM812" s="253"/>
      <c r="CN812" s="253"/>
      <c r="CO812" s="253"/>
      <c r="CP812" s="253"/>
      <c r="CQ812" s="253"/>
      <c r="CR812" s="253"/>
      <c r="CS812" s="253"/>
      <c r="CT812" s="253"/>
      <c r="CU812" s="253"/>
      <c r="CV812" s="253"/>
      <c r="CW812" s="253"/>
      <c r="CX812" s="253"/>
      <c r="CY812" s="253"/>
      <c r="CZ812" s="253"/>
      <c r="DA812" s="253"/>
      <c r="DB812" s="253"/>
      <c r="DC812" s="253"/>
      <c r="DD812" s="253"/>
      <c r="DE812" s="253"/>
      <c r="DF812" s="253"/>
      <c r="DG812" s="253"/>
      <c r="DH812" s="253"/>
      <c r="DI812" s="253"/>
      <c r="DJ812" s="253"/>
      <c r="DK812" s="253"/>
      <c r="DL812" s="253"/>
      <c r="DM812" s="253"/>
      <c r="DN812" s="253"/>
      <c r="DO812" s="253"/>
      <c r="DP812" s="253"/>
      <c r="DQ812" s="253"/>
      <c r="DR812" s="253"/>
      <c r="DS812" s="253"/>
      <c r="DT812" s="253"/>
      <c r="DU812" s="253"/>
      <c r="DV812" s="253"/>
      <c r="DW812" s="253"/>
      <c r="DX812" s="253"/>
      <c r="DY812" s="253"/>
      <c r="DZ812" s="253"/>
      <c r="EA812" s="253"/>
      <c r="EB812" s="253"/>
      <c r="EC812" s="253"/>
      <c r="ED812" s="253"/>
      <c r="EE812" s="253"/>
      <c r="EF812" s="253"/>
      <c r="EG812" s="253"/>
      <c r="EH812" s="253"/>
      <c r="EI812" s="253"/>
      <c r="EJ812" s="253"/>
      <c r="EK812" s="253"/>
      <c r="EL812" s="253"/>
      <c r="EM812" s="253"/>
      <c r="EN812" s="253"/>
      <c r="EO812" s="253"/>
      <c r="EP812" s="253"/>
      <c r="EQ812" s="253"/>
      <c r="ER812" s="253"/>
      <c r="ES812" s="253"/>
      <c r="ET812" s="253"/>
      <c r="EU812" s="253"/>
      <c r="EV812" s="253"/>
      <c r="EW812" s="253"/>
      <c r="EX812" s="253"/>
      <c r="EY812" s="253"/>
      <c r="EZ812" s="253"/>
      <c r="FA812" s="253"/>
      <c r="FB812" s="253"/>
      <c r="FC812" s="253"/>
      <c r="FD812" s="253"/>
      <c r="FE812" s="253"/>
      <c r="FF812" s="253"/>
      <c r="FG812" s="253"/>
      <c r="FH812" s="253"/>
      <c r="FI812" s="253"/>
      <c r="FJ812" s="253"/>
      <c r="FK812" s="253"/>
      <c r="FL812" s="253"/>
      <c r="FM812" s="253"/>
      <c r="FN812" s="253"/>
      <c r="FO812" s="253"/>
      <c r="FP812" s="253"/>
      <c r="FQ812" s="253"/>
      <c r="FR812" s="253"/>
      <c r="FS812" s="253"/>
      <c r="FT812" s="253"/>
      <c r="FU812" s="253"/>
      <c r="FV812" s="253"/>
      <c r="FW812" s="253"/>
      <c r="FX812" s="253"/>
      <c r="FY812" s="253"/>
      <c r="FZ812" s="253"/>
      <c r="GA812" s="253"/>
      <c r="GB812" s="253"/>
      <c r="GC812" s="253"/>
      <c r="GD812" s="253"/>
      <c r="GE812" s="253"/>
      <c r="GF812" s="253"/>
      <c r="GG812" s="253"/>
      <c r="GH812" s="253"/>
      <c r="GI812" s="253"/>
      <c r="GJ812" s="253"/>
      <c r="GK812" s="253"/>
      <c r="GL812" s="253"/>
      <c r="GM812" s="253"/>
      <c r="GN812" s="253"/>
      <c r="GO812" s="253"/>
      <c r="GP812" s="253"/>
      <c r="GQ812" s="253"/>
      <c r="GR812" s="253"/>
      <c r="GS812" s="253"/>
      <c r="GT812" s="253"/>
      <c r="GU812" s="253"/>
      <c r="GV812" s="253"/>
      <c r="GW812" s="253"/>
      <c r="GX812" s="253"/>
      <c r="GY812" s="253"/>
      <c r="GZ812" s="253"/>
      <c r="HA812" s="253"/>
      <c r="HB812" s="253"/>
      <c r="HC812" s="253"/>
      <c r="HD812" s="253"/>
      <c r="HE812" s="253"/>
      <c r="HF812" s="253"/>
    </row>
    <row r="813" spans="1:214" s="312" customFormat="1" ht="15" customHeight="1" x14ac:dyDescent="0.25">
      <c r="A813" s="252"/>
      <c r="B813" s="253"/>
      <c r="C813" s="253"/>
      <c r="D813" s="253"/>
      <c r="E813" s="253"/>
      <c r="F813" s="253"/>
      <c r="G813" s="253"/>
      <c r="H813" s="253"/>
      <c r="I813" s="253"/>
      <c r="J813" s="253"/>
      <c r="K813" s="253"/>
      <c r="L813" s="253"/>
      <c r="M813" s="253"/>
      <c r="N813" s="253"/>
      <c r="O813" s="253"/>
      <c r="P813" s="253"/>
      <c r="Q813" s="253"/>
      <c r="R813" s="253"/>
      <c r="S813" s="253"/>
      <c r="T813" s="253"/>
      <c r="U813" s="253" t="s">
        <v>1001</v>
      </c>
      <c r="V813" s="253"/>
      <c r="W813" s="253"/>
      <c r="X813" s="253"/>
      <c r="Y813" s="253"/>
      <c r="Z813" s="253"/>
      <c r="AA813" s="253"/>
      <c r="AB813" s="253"/>
      <c r="AC813" s="253" t="s">
        <v>323</v>
      </c>
      <c r="AD813" s="253"/>
      <c r="AE813" s="253"/>
      <c r="AF813" s="253"/>
      <c r="AG813" s="253"/>
      <c r="AH813" s="253"/>
      <c r="AI813" s="253"/>
      <c r="AJ813" s="253"/>
      <c r="AK813" s="253"/>
      <c r="AL813" s="253"/>
      <c r="AM813" s="253"/>
      <c r="AN813" s="253"/>
      <c r="AO813" s="253"/>
      <c r="AP813" s="253"/>
      <c r="AQ813" s="253"/>
      <c r="AR813" s="253"/>
      <c r="AS813" s="253"/>
      <c r="AT813" s="253"/>
      <c r="AU813" s="253"/>
      <c r="AV813" s="253"/>
      <c r="AW813" s="253"/>
      <c r="AX813" s="253"/>
      <c r="AY813" s="253"/>
      <c r="AZ813" s="253"/>
      <c r="BA813" s="253"/>
      <c r="BB813" s="253"/>
      <c r="BC813" s="253"/>
      <c r="BD813" s="253"/>
      <c r="BE813" s="253"/>
      <c r="BF813" s="253"/>
      <c r="BG813" s="253"/>
      <c r="BH813" s="253"/>
      <c r="BI813" s="253"/>
      <c r="BJ813" s="253"/>
      <c r="BK813" s="253"/>
      <c r="BL813" s="253"/>
      <c r="BM813" s="253"/>
      <c r="BN813" s="253"/>
      <c r="BO813" s="253"/>
      <c r="BP813" s="253"/>
      <c r="BQ813" s="253"/>
      <c r="BR813" s="253"/>
      <c r="BS813" s="253"/>
      <c r="BT813" s="253"/>
      <c r="BU813" s="253"/>
      <c r="BV813" s="253"/>
      <c r="BW813" s="253"/>
      <c r="BX813" s="253"/>
      <c r="BY813" s="253"/>
      <c r="BZ813" s="253"/>
      <c r="CA813" s="253"/>
      <c r="CB813" s="253"/>
      <c r="CC813" s="253"/>
      <c r="CD813" s="253"/>
      <c r="CE813" s="253"/>
      <c r="CF813" s="253"/>
      <c r="CG813" s="253"/>
      <c r="CH813" s="253"/>
      <c r="CI813" s="253"/>
      <c r="CJ813" s="253"/>
      <c r="CK813" s="253"/>
      <c r="CL813" s="253"/>
      <c r="CM813" s="253"/>
      <c r="CN813" s="253"/>
      <c r="CO813" s="253"/>
      <c r="CP813" s="253"/>
      <c r="CQ813" s="253"/>
      <c r="CR813" s="253"/>
      <c r="CS813" s="253"/>
      <c r="CT813" s="253"/>
      <c r="CU813" s="253"/>
      <c r="CV813" s="253"/>
      <c r="CW813" s="253"/>
      <c r="CX813" s="253"/>
      <c r="CY813" s="253"/>
      <c r="CZ813" s="253"/>
      <c r="DA813" s="253"/>
      <c r="DB813" s="253"/>
      <c r="DC813" s="253"/>
      <c r="DD813" s="253"/>
      <c r="DE813" s="253"/>
      <c r="DF813" s="253"/>
      <c r="DG813" s="253"/>
      <c r="DH813" s="253"/>
      <c r="DI813" s="253"/>
      <c r="DJ813" s="253"/>
      <c r="DK813" s="253"/>
      <c r="DL813" s="253"/>
      <c r="DM813" s="253"/>
      <c r="DN813" s="253"/>
      <c r="DO813" s="253"/>
      <c r="DP813" s="253"/>
      <c r="DQ813" s="253"/>
      <c r="DR813" s="253"/>
      <c r="DS813" s="253"/>
      <c r="DT813" s="253"/>
      <c r="DU813" s="253"/>
      <c r="DV813" s="253"/>
      <c r="DW813" s="253"/>
      <c r="DX813" s="253"/>
      <c r="DY813" s="253"/>
      <c r="DZ813" s="253"/>
      <c r="EA813" s="253"/>
      <c r="EB813" s="253"/>
      <c r="EC813" s="253"/>
      <c r="ED813" s="253"/>
      <c r="EE813" s="253"/>
      <c r="EF813" s="253"/>
      <c r="EG813" s="253"/>
      <c r="EH813" s="253"/>
      <c r="EI813" s="253"/>
      <c r="EJ813" s="253"/>
      <c r="EK813" s="253"/>
      <c r="EL813" s="253"/>
      <c r="EM813" s="253"/>
      <c r="EN813" s="253"/>
      <c r="EO813" s="253"/>
      <c r="EP813" s="253"/>
      <c r="EQ813" s="253"/>
      <c r="ER813" s="253"/>
      <c r="ES813" s="253"/>
      <c r="ET813" s="253"/>
      <c r="EU813" s="253"/>
      <c r="EV813" s="253"/>
      <c r="EW813" s="253"/>
      <c r="EX813" s="253"/>
      <c r="EY813" s="253"/>
      <c r="EZ813" s="253"/>
      <c r="FA813" s="253"/>
      <c r="FB813" s="253"/>
      <c r="FC813" s="253"/>
      <c r="FD813" s="253"/>
      <c r="FE813" s="253"/>
      <c r="FF813" s="253"/>
      <c r="FG813" s="253"/>
      <c r="FH813" s="253"/>
      <c r="FI813" s="253"/>
      <c r="FJ813" s="253"/>
      <c r="FK813" s="253"/>
      <c r="FL813" s="253"/>
      <c r="FM813" s="253"/>
      <c r="FN813" s="253"/>
      <c r="FO813" s="253"/>
      <c r="FP813" s="253"/>
      <c r="FQ813" s="253"/>
      <c r="FR813" s="253"/>
      <c r="FS813" s="253"/>
      <c r="FT813" s="253"/>
      <c r="FU813" s="253"/>
      <c r="FV813" s="253"/>
      <c r="FW813" s="253"/>
      <c r="FX813" s="253"/>
      <c r="FY813" s="253"/>
      <c r="FZ813" s="253"/>
      <c r="GA813" s="253"/>
      <c r="GB813" s="253"/>
      <c r="GC813" s="253"/>
      <c r="GD813" s="253"/>
      <c r="GE813" s="253"/>
      <c r="GF813" s="253"/>
      <c r="GG813" s="253"/>
      <c r="GH813" s="253"/>
      <c r="GI813" s="253"/>
      <c r="GJ813" s="253"/>
      <c r="GK813" s="253"/>
      <c r="GL813" s="253"/>
      <c r="GM813" s="253"/>
      <c r="GN813" s="253"/>
      <c r="GO813" s="253"/>
      <c r="GP813" s="253"/>
      <c r="GQ813" s="253"/>
      <c r="GR813" s="253"/>
      <c r="GS813" s="253"/>
      <c r="GT813" s="253"/>
      <c r="GU813" s="253"/>
      <c r="GV813" s="253"/>
      <c r="GW813" s="253"/>
      <c r="GX813" s="253"/>
      <c r="GY813" s="253"/>
      <c r="GZ813" s="253"/>
      <c r="HA813" s="253"/>
      <c r="HB813" s="253"/>
      <c r="HC813" s="253"/>
      <c r="HD813" s="253"/>
      <c r="HE813" s="253"/>
      <c r="HF813" s="253"/>
    </row>
    <row r="814" spans="1:214" s="312" customFormat="1" ht="15" customHeight="1" x14ac:dyDescent="0.25">
      <c r="A814" s="252"/>
      <c r="B814" s="253"/>
      <c r="C814" s="253"/>
      <c r="D814" s="253"/>
      <c r="E814" s="253"/>
      <c r="F814" s="253"/>
      <c r="G814" s="253"/>
      <c r="H814" s="253"/>
      <c r="I814" s="253"/>
      <c r="J814" s="253"/>
      <c r="K814" s="253"/>
      <c r="L814" s="253"/>
      <c r="M814" s="253"/>
      <c r="N814" s="253"/>
      <c r="O814" s="253"/>
      <c r="P814" s="253"/>
      <c r="Q814" s="253"/>
      <c r="R814" s="253"/>
      <c r="S814" s="253"/>
      <c r="T814" s="253"/>
      <c r="U814" s="253" t="s">
        <v>290</v>
      </c>
      <c r="V814" s="253"/>
      <c r="W814" s="253"/>
      <c r="X814" s="253"/>
      <c r="Y814" s="253"/>
      <c r="Z814" s="253"/>
      <c r="AA814" s="253"/>
      <c r="AB814" s="253"/>
      <c r="AC814" s="253" t="s">
        <v>357</v>
      </c>
      <c r="AD814" s="253"/>
      <c r="AE814" s="253"/>
      <c r="AF814" s="253"/>
      <c r="AG814" s="253"/>
      <c r="AH814" s="253"/>
      <c r="AI814" s="253"/>
      <c r="AJ814" s="253"/>
      <c r="AK814" s="253"/>
      <c r="AL814" s="253"/>
      <c r="AM814" s="253"/>
      <c r="AN814" s="253"/>
      <c r="AO814" s="253"/>
      <c r="AP814" s="253"/>
      <c r="AQ814" s="253"/>
      <c r="AR814" s="253"/>
      <c r="AS814" s="253"/>
      <c r="AT814" s="253"/>
      <c r="AU814" s="253"/>
      <c r="AV814" s="253"/>
      <c r="AW814" s="253"/>
      <c r="AX814" s="253"/>
      <c r="AY814" s="253"/>
      <c r="AZ814" s="253"/>
      <c r="BA814" s="253"/>
      <c r="BB814" s="253"/>
      <c r="BC814" s="253"/>
      <c r="BD814" s="253"/>
      <c r="BE814" s="253"/>
      <c r="BF814" s="253"/>
      <c r="BG814" s="253"/>
      <c r="BH814" s="253"/>
      <c r="BI814" s="253"/>
      <c r="BJ814" s="253"/>
      <c r="BK814" s="253"/>
      <c r="BL814" s="253"/>
      <c r="BM814" s="253"/>
      <c r="BN814" s="253"/>
      <c r="BO814" s="253"/>
      <c r="BP814" s="253"/>
      <c r="BQ814" s="253"/>
      <c r="BR814" s="253"/>
      <c r="BS814" s="253"/>
      <c r="BT814" s="253"/>
      <c r="BU814" s="253"/>
      <c r="BV814" s="253"/>
      <c r="BW814" s="253"/>
      <c r="BX814" s="253"/>
      <c r="BY814" s="253"/>
      <c r="BZ814" s="253"/>
      <c r="CA814" s="253"/>
      <c r="CB814" s="253"/>
      <c r="CC814" s="253"/>
      <c r="CD814" s="253"/>
      <c r="CE814" s="253"/>
      <c r="CF814" s="253"/>
      <c r="CG814" s="253"/>
      <c r="CH814" s="253"/>
      <c r="CI814" s="253"/>
      <c r="CJ814" s="253"/>
      <c r="CK814" s="253"/>
      <c r="CL814" s="253"/>
      <c r="CM814" s="253"/>
      <c r="CN814" s="253"/>
      <c r="CO814" s="253"/>
      <c r="CP814" s="253"/>
      <c r="CQ814" s="253"/>
      <c r="CR814" s="253"/>
      <c r="CS814" s="253"/>
      <c r="CT814" s="253"/>
      <c r="CU814" s="253"/>
      <c r="CV814" s="253"/>
      <c r="CW814" s="253"/>
      <c r="CX814" s="253"/>
      <c r="CY814" s="253"/>
      <c r="CZ814" s="253"/>
      <c r="DA814" s="253"/>
      <c r="DB814" s="253"/>
      <c r="DC814" s="253"/>
      <c r="DD814" s="253"/>
      <c r="DE814" s="253"/>
      <c r="DF814" s="253"/>
      <c r="DG814" s="253"/>
      <c r="DH814" s="253"/>
      <c r="DI814" s="253"/>
      <c r="DJ814" s="253"/>
      <c r="DK814" s="253"/>
      <c r="DL814" s="253"/>
      <c r="DM814" s="253"/>
      <c r="DN814" s="253"/>
      <c r="DO814" s="253"/>
      <c r="DP814" s="253"/>
      <c r="DQ814" s="253"/>
      <c r="DR814" s="253"/>
      <c r="DS814" s="253"/>
      <c r="DT814" s="253"/>
      <c r="DU814" s="253"/>
      <c r="DV814" s="253"/>
      <c r="DW814" s="253"/>
      <c r="DX814" s="253"/>
      <c r="DY814" s="253"/>
      <c r="DZ814" s="253"/>
      <c r="EA814" s="253"/>
      <c r="EB814" s="253"/>
      <c r="EC814" s="253"/>
      <c r="ED814" s="253"/>
      <c r="EE814" s="253"/>
      <c r="EF814" s="253"/>
      <c r="EG814" s="253"/>
      <c r="EH814" s="253"/>
      <c r="EI814" s="253"/>
      <c r="EJ814" s="253"/>
      <c r="EK814" s="253"/>
      <c r="EL814" s="253"/>
      <c r="EM814" s="253"/>
      <c r="EN814" s="253"/>
      <c r="EO814" s="253"/>
      <c r="EP814" s="253"/>
      <c r="EQ814" s="253"/>
      <c r="ER814" s="253"/>
      <c r="ES814" s="253"/>
      <c r="ET814" s="253"/>
      <c r="EU814" s="253"/>
      <c r="EV814" s="253"/>
      <c r="EW814" s="253"/>
      <c r="EX814" s="253"/>
      <c r="EY814" s="253"/>
      <c r="EZ814" s="253"/>
      <c r="FA814" s="253"/>
      <c r="FB814" s="253"/>
      <c r="FC814" s="253"/>
      <c r="FD814" s="253"/>
      <c r="FE814" s="253"/>
      <c r="FF814" s="253"/>
      <c r="FG814" s="253"/>
      <c r="FH814" s="253"/>
      <c r="FI814" s="253"/>
      <c r="FJ814" s="253"/>
      <c r="FK814" s="253"/>
      <c r="FL814" s="253"/>
      <c r="FM814" s="253"/>
      <c r="FN814" s="253"/>
      <c r="FO814" s="253"/>
      <c r="FP814" s="253"/>
      <c r="FQ814" s="253"/>
      <c r="FR814" s="253"/>
      <c r="FS814" s="253"/>
      <c r="FT814" s="253"/>
      <c r="FU814" s="253"/>
      <c r="FV814" s="253"/>
      <c r="FW814" s="253"/>
      <c r="FX814" s="253"/>
      <c r="FY814" s="253"/>
      <c r="FZ814" s="253"/>
      <c r="GA814" s="253"/>
      <c r="GB814" s="253"/>
      <c r="GC814" s="253"/>
      <c r="GD814" s="253"/>
      <c r="GE814" s="253"/>
      <c r="GF814" s="253"/>
      <c r="GG814" s="253"/>
      <c r="GH814" s="253"/>
      <c r="GI814" s="253"/>
      <c r="GJ814" s="253"/>
      <c r="GK814" s="253"/>
      <c r="GL814" s="253"/>
      <c r="GM814" s="253"/>
      <c r="GN814" s="253"/>
      <c r="GO814" s="253"/>
      <c r="GP814" s="253"/>
      <c r="GQ814" s="253"/>
      <c r="GR814" s="253"/>
      <c r="GS814" s="253"/>
      <c r="GT814" s="253"/>
      <c r="GU814" s="253"/>
      <c r="GV814" s="253"/>
      <c r="GW814" s="253"/>
      <c r="GX814" s="253"/>
      <c r="GY814" s="253"/>
      <c r="GZ814" s="253"/>
      <c r="HA814" s="253"/>
      <c r="HB814" s="253"/>
      <c r="HC814" s="253"/>
      <c r="HD814" s="253"/>
      <c r="HE814" s="253"/>
      <c r="HF814" s="253"/>
    </row>
    <row r="815" spans="1:214" s="312" customFormat="1" ht="15" customHeight="1" x14ac:dyDescent="0.25">
      <c r="A815" s="252"/>
      <c r="B815" s="253"/>
      <c r="C815" s="253"/>
      <c r="D815" s="253"/>
      <c r="E815" s="253"/>
      <c r="F815" s="253"/>
      <c r="G815" s="253"/>
      <c r="H815" s="253"/>
      <c r="I815" s="253"/>
      <c r="J815" s="253"/>
      <c r="K815" s="253"/>
      <c r="L815" s="253"/>
      <c r="M815" s="253"/>
      <c r="N815" s="253"/>
      <c r="O815" s="253"/>
      <c r="P815" s="253"/>
      <c r="Q815" s="253"/>
      <c r="R815" s="253"/>
      <c r="S815" s="253"/>
      <c r="T815" s="253"/>
      <c r="U815" s="253" t="s">
        <v>1002</v>
      </c>
      <c r="V815" s="253"/>
      <c r="W815" s="253"/>
      <c r="X815" s="253"/>
      <c r="Y815" s="253"/>
      <c r="Z815" s="253"/>
      <c r="AA815" s="253"/>
      <c r="AB815" s="253"/>
      <c r="AC815" s="253" t="s">
        <v>357</v>
      </c>
      <c r="AD815" s="253"/>
      <c r="AE815" s="253"/>
      <c r="AF815" s="253"/>
      <c r="AG815" s="253"/>
      <c r="AH815" s="253"/>
      <c r="AI815" s="253"/>
      <c r="AJ815" s="253"/>
      <c r="AK815" s="253"/>
      <c r="AL815" s="253"/>
      <c r="AM815" s="253"/>
      <c r="AN815" s="253"/>
      <c r="AO815" s="253"/>
      <c r="AP815" s="253"/>
      <c r="AQ815" s="253"/>
      <c r="AR815" s="253"/>
      <c r="AS815" s="253"/>
      <c r="AT815" s="253"/>
      <c r="AU815" s="253"/>
      <c r="AV815" s="253"/>
      <c r="AW815" s="253"/>
      <c r="AX815" s="253"/>
      <c r="AY815" s="253"/>
      <c r="AZ815" s="253"/>
      <c r="BA815" s="253"/>
      <c r="BB815" s="253"/>
      <c r="BC815" s="253"/>
      <c r="BD815" s="253"/>
      <c r="BE815" s="253"/>
      <c r="BF815" s="253"/>
      <c r="BG815" s="253"/>
      <c r="BH815" s="253"/>
      <c r="BI815" s="253"/>
      <c r="BJ815" s="253"/>
      <c r="BK815" s="253"/>
      <c r="BL815" s="253"/>
      <c r="BM815" s="253"/>
      <c r="BN815" s="253"/>
      <c r="BO815" s="253"/>
      <c r="BP815" s="253"/>
      <c r="BQ815" s="253"/>
      <c r="BR815" s="253"/>
      <c r="BS815" s="253"/>
      <c r="BT815" s="253"/>
      <c r="BU815" s="253"/>
      <c r="BV815" s="253"/>
      <c r="BW815" s="253"/>
      <c r="BX815" s="253"/>
      <c r="BY815" s="253"/>
      <c r="BZ815" s="253"/>
      <c r="CA815" s="253"/>
      <c r="CB815" s="253"/>
      <c r="CC815" s="253"/>
      <c r="CD815" s="253"/>
      <c r="CE815" s="253"/>
      <c r="CF815" s="253"/>
      <c r="CG815" s="253"/>
      <c r="CH815" s="253"/>
      <c r="CI815" s="253"/>
      <c r="CJ815" s="253"/>
      <c r="CK815" s="253"/>
      <c r="CL815" s="253"/>
      <c r="CM815" s="253"/>
      <c r="CN815" s="253"/>
      <c r="CO815" s="253"/>
      <c r="CP815" s="253"/>
      <c r="CQ815" s="253"/>
      <c r="CR815" s="253"/>
      <c r="CS815" s="253"/>
      <c r="CT815" s="253"/>
      <c r="CU815" s="253"/>
      <c r="CV815" s="253"/>
      <c r="CW815" s="253"/>
      <c r="CX815" s="253"/>
      <c r="CY815" s="253"/>
      <c r="CZ815" s="253"/>
      <c r="DA815" s="253"/>
      <c r="DB815" s="253"/>
      <c r="DC815" s="253"/>
      <c r="DD815" s="253"/>
      <c r="DE815" s="253"/>
      <c r="DF815" s="253"/>
      <c r="DG815" s="253"/>
      <c r="DH815" s="253"/>
      <c r="DI815" s="253"/>
      <c r="DJ815" s="253"/>
      <c r="DK815" s="253"/>
      <c r="DL815" s="253"/>
      <c r="DM815" s="253"/>
      <c r="DN815" s="253"/>
      <c r="DO815" s="253"/>
      <c r="DP815" s="253"/>
      <c r="DQ815" s="253"/>
      <c r="DR815" s="253"/>
      <c r="DS815" s="253"/>
      <c r="DT815" s="253"/>
      <c r="DU815" s="253"/>
      <c r="DV815" s="253"/>
      <c r="DW815" s="253"/>
      <c r="DX815" s="253"/>
      <c r="DY815" s="253"/>
      <c r="DZ815" s="253"/>
      <c r="EA815" s="253"/>
      <c r="EB815" s="253"/>
      <c r="EC815" s="253"/>
      <c r="ED815" s="253"/>
      <c r="EE815" s="253"/>
      <c r="EF815" s="253"/>
      <c r="EG815" s="253"/>
      <c r="EH815" s="253"/>
      <c r="EI815" s="253"/>
      <c r="EJ815" s="253"/>
      <c r="EK815" s="253"/>
      <c r="EL815" s="253"/>
      <c r="EM815" s="253"/>
      <c r="EN815" s="253"/>
      <c r="EO815" s="253"/>
      <c r="EP815" s="253"/>
      <c r="EQ815" s="253"/>
      <c r="ER815" s="253"/>
      <c r="ES815" s="253"/>
      <c r="ET815" s="253"/>
      <c r="EU815" s="253"/>
      <c r="EV815" s="253"/>
      <c r="EW815" s="253"/>
      <c r="EX815" s="253"/>
      <c r="EY815" s="253"/>
      <c r="EZ815" s="253"/>
      <c r="FA815" s="253"/>
      <c r="FB815" s="253"/>
      <c r="FC815" s="253"/>
      <c r="FD815" s="253"/>
      <c r="FE815" s="253"/>
      <c r="FF815" s="253"/>
      <c r="FG815" s="253"/>
      <c r="FH815" s="253"/>
      <c r="FI815" s="253"/>
      <c r="FJ815" s="253"/>
      <c r="FK815" s="253"/>
      <c r="FL815" s="253"/>
      <c r="FM815" s="253"/>
      <c r="FN815" s="253"/>
      <c r="FO815" s="253"/>
      <c r="FP815" s="253"/>
      <c r="FQ815" s="253"/>
      <c r="FR815" s="253"/>
      <c r="FS815" s="253"/>
      <c r="FT815" s="253"/>
      <c r="FU815" s="253"/>
      <c r="FV815" s="253"/>
      <c r="FW815" s="253"/>
      <c r="FX815" s="253"/>
      <c r="FY815" s="253"/>
      <c r="FZ815" s="253"/>
      <c r="GA815" s="253"/>
      <c r="GB815" s="253"/>
      <c r="GC815" s="253"/>
      <c r="GD815" s="253"/>
      <c r="GE815" s="253"/>
      <c r="GF815" s="253"/>
      <c r="GG815" s="253"/>
      <c r="GH815" s="253"/>
      <c r="GI815" s="253"/>
      <c r="GJ815" s="253"/>
      <c r="GK815" s="253"/>
      <c r="GL815" s="253"/>
      <c r="GM815" s="253"/>
      <c r="GN815" s="253"/>
      <c r="GO815" s="253"/>
      <c r="GP815" s="253"/>
      <c r="GQ815" s="253"/>
      <c r="GR815" s="253"/>
      <c r="GS815" s="253"/>
      <c r="GT815" s="253"/>
      <c r="GU815" s="253"/>
      <c r="GV815" s="253"/>
      <c r="GW815" s="253"/>
      <c r="GX815" s="253"/>
      <c r="GY815" s="253"/>
      <c r="GZ815" s="253"/>
      <c r="HA815" s="253"/>
      <c r="HB815" s="253"/>
      <c r="HC815" s="253"/>
      <c r="HD815" s="253"/>
      <c r="HE815" s="253"/>
      <c r="HF815" s="253"/>
    </row>
    <row r="816" spans="1:214" s="312" customFormat="1" ht="15" customHeight="1" x14ac:dyDescent="0.25">
      <c r="A816" s="252"/>
      <c r="B816" s="253"/>
      <c r="C816" s="253"/>
      <c r="D816" s="253"/>
      <c r="E816" s="253"/>
      <c r="F816" s="253"/>
      <c r="G816" s="253"/>
      <c r="H816" s="253"/>
      <c r="I816" s="253"/>
      <c r="J816" s="253"/>
      <c r="K816" s="253"/>
      <c r="L816" s="253"/>
      <c r="M816" s="253"/>
      <c r="N816" s="253"/>
      <c r="O816" s="253"/>
      <c r="P816" s="253"/>
      <c r="Q816" s="253"/>
      <c r="R816" s="253"/>
      <c r="S816" s="253"/>
      <c r="T816" s="253"/>
      <c r="U816" s="253" t="s">
        <v>1003</v>
      </c>
      <c r="V816" s="253"/>
      <c r="W816" s="253"/>
      <c r="X816" s="253"/>
      <c r="Y816" s="253"/>
      <c r="Z816" s="253"/>
      <c r="AA816" s="253"/>
      <c r="AB816" s="253"/>
      <c r="AC816" s="253" t="s">
        <v>332</v>
      </c>
      <c r="AD816" s="253"/>
      <c r="AE816" s="253"/>
      <c r="AF816" s="253"/>
      <c r="AG816" s="253"/>
      <c r="AH816" s="253"/>
      <c r="AI816" s="253"/>
      <c r="AJ816" s="253"/>
      <c r="AK816" s="253"/>
      <c r="AL816" s="253"/>
      <c r="AM816" s="253"/>
      <c r="AN816" s="253"/>
      <c r="AO816" s="253"/>
      <c r="AP816" s="253"/>
      <c r="AQ816" s="253"/>
      <c r="AR816" s="253"/>
      <c r="AS816" s="253"/>
      <c r="AT816" s="253"/>
      <c r="AU816" s="253"/>
      <c r="AV816" s="253"/>
      <c r="AW816" s="253"/>
      <c r="AX816" s="253"/>
      <c r="AY816" s="253"/>
      <c r="AZ816" s="253"/>
      <c r="BA816" s="253"/>
      <c r="BB816" s="253"/>
      <c r="BC816" s="253"/>
      <c r="BD816" s="253"/>
      <c r="BE816" s="253"/>
      <c r="BF816" s="253"/>
      <c r="BG816" s="253"/>
      <c r="BH816" s="253"/>
      <c r="BI816" s="253"/>
      <c r="BJ816" s="253"/>
      <c r="BK816" s="253"/>
      <c r="BL816" s="253"/>
      <c r="BM816" s="253"/>
      <c r="BN816" s="253"/>
      <c r="BO816" s="253"/>
      <c r="BP816" s="253"/>
      <c r="BQ816" s="253"/>
      <c r="BR816" s="253"/>
      <c r="BS816" s="253"/>
      <c r="BT816" s="253"/>
      <c r="BU816" s="253"/>
      <c r="BV816" s="253"/>
      <c r="BW816" s="253"/>
      <c r="BX816" s="253"/>
      <c r="BY816" s="253"/>
      <c r="BZ816" s="253"/>
      <c r="CA816" s="253"/>
      <c r="CB816" s="253"/>
      <c r="CC816" s="253"/>
      <c r="CD816" s="253"/>
      <c r="CE816" s="253"/>
      <c r="CF816" s="253"/>
      <c r="CG816" s="253"/>
      <c r="CH816" s="253"/>
      <c r="CI816" s="253"/>
      <c r="CJ816" s="253"/>
      <c r="CK816" s="253"/>
      <c r="CL816" s="253"/>
      <c r="CM816" s="253"/>
      <c r="CN816" s="253"/>
      <c r="CO816" s="253"/>
      <c r="CP816" s="253"/>
      <c r="CQ816" s="253"/>
      <c r="CR816" s="253"/>
      <c r="CS816" s="253"/>
      <c r="CT816" s="253"/>
      <c r="CU816" s="253"/>
      <c r="CV816" s="253"/>
      <c r="CW816" s="253"/>
      <c r="CX816" s="253"/>
      <c r="CY816" s="253"/>
      <c r="CZ816" s="253"/>
      <c r="DA816" s="253"/>
      <c r="DB816" s="253"/>
      <c r="DC816" s="253"/>
      <c r="DD816" s="253"/>
      <c r="DE816" s="253"/>
      <c r="DF816" s="253"/>
      <c r="DG816" s="253"/>
      <c r="DH816" s="253"/>
      <c r="DI816" s="253"/>
      <c r="DJ816" s="253"/>
      <c r="DK816" s="253"/>
      <c r="DL816" s="253"/>
      <c r="DM816" s="253"/>
      <c r="DN816" s="253"/>
      <c r="DO816" s="253"/>
      <c r="DP816" s="253"/>
      <c r="DQ816" s="253"/>
      <c r="DR816" s="253"/>
      <c r="DS816" s="253"/>
      <c r="DT816" s="253"/>
      <c r="DU816" s="253"/>
      <c r="DV816" s="253"/>
      <c r="DW816" s="253"/>
      <c r="DX816" s="253"/>
      <c r="DY816" s="253"/>
      <c r="DZ816" s="253"/>
      <c r="EA816" s="253"/>
      <c r="EB816" s="253"/>
      <c r="EC816" s="253"/>
      <c r="ED816" s="253"/>
      <c r="EE816" s="253"/>
      <c r="EF816" s="253"/>
      <c r="EG816" s="253"/>
      <c r="EH816" s="253"/>
      <c r="EI816" s="253"/>
      <c r="EJ816" s="253"/>
      <c r="EK816" s="253"/>
      <c r="EL816" s="253"/>
      <c r="EM816" s="253"/>
      <c r="EN816" s="253"/>
      <c r="EO816" s="253"/>
      <c r="EP816" s="253"/>
      <c r="EQ816" s="253"/>
      <c r="ER816" s="253"/>
      <c r="ES816" s="253"/>
      <c r="ET816" s="253"/>
      <c r="EU816" s="253"/>
      <c r="EV816" s="253"/>
      <c r="EW816" s="253"/>
      <c r="EX816" s="253"/>
      <c r="EY816" s="253"/>
      <c r="EZ816" s="253"/>
      <c r="FA816" s="253"/>
      <c r="FB816" s="253"/>
      <c r="FC816" s="253"/>
      <c r="FD816" s="253"/>
      <c r="FE816" s="253"/>
      <c r="FF816" s="253"/>
      <c r="FG816" s="253"/>
      <c r="FH816" s="253"/>
      <c r="FI816" s="253"/>
      <c r="FJ816" s="253"/>
      <c r="FK816" s="253"/>
      <c r="FL816" s="253"/>
      <c r="FM816" s="253"/>
      <c r="FN816" s="253"/>
      <c r="FO816" s="253"/>
      <c r="FP816" s="253"/>
      <c r="FQ816" s="253"/>
      <c r="FR816" s="253"/>
      <c r="FS816" s="253"/>
      <c r="FT816" s="253"/>
      <c r="FU816" s="253"/>
      <c r="FV816" s="253"/>
      <c r="FW816" s="253"/>
      <c r="FX816" s="253"/>
      <c r="FY816" s="253"/>
      <c r="FZ816" s="253"/>
      <c r="GA816" s="253"/>
      <c r="GB816" s="253"/>
      <c r="GC816" s="253"/>
      <c r="GD816" s="253"/>
      <c r="GE816" s="253"/>
      <c r="GF816" s="253"/>
      <c r="GG816" s="253"/>
      <c r="GH816" s="253"/>
      <c r="GI816" s="253"/>
      <c r="GJ816" s="253"/>
      <c r="GK816" s="253"/>
      <c r="GL816" s="253"/>
      <c r="GM816" s="253"/>
      <c r="GN816" s="253"/>
      <c r="GO816" s="253"/>
      <c r="GP816" s="253"/>
      <c r="GQ816" s="253"/>
      <c r="GR816" s="253"/>
      <c r="GS816" s="253"/>
      <c r="GT816" s="253"/>
      <c r="GU816" s="253"/>
      <c r="GV816" s="253"/>
      <c r="GW816" s="253"/>
      <c r="GX816" s="253"/>
      <c r="GY816" s="253"/>
      <c r="GZ816" s="253"/>
      <c r="HA816" s="253"/>
      <c r="HB816" s="253"/>
      <c r="HC816" s="253"/>
      <c r="HD816" s="253"/>
      <c r="HE816" s="253"/>
      <c r="HF816" s="253"/>
    </row>
    <row r="817" spans="1:214" s="312" customFormat="1" ht="15" customHeight="1" x14ac:dyDescent="0.25">
      <c r="A817" s="252"/>
      <c r="B817" s="253"/>
      <c r="C817" s="253"/>
      <c r="D817" s="253"/>
      <c r="E817" s="253"/>
      <c r="F817" s="253"/>
      <c r="G817" s="253"/>
      <c r="H817" s="253"/>
      <c r="I817" s="253"/>
      <c r="J817" s="253"/>
      <c r="K817" s="253"/>
      <c r="L817" s="253"/>
      <c r="M817" s="253"/>
      <c r="N817" s="253"/>
      <c r="O817" s="253"/>
      <c r="P817" s="253"/>
      <c r="Q817" s="253"/>
      <c r="R817" s="253"/>
      <c r="S817" s="253"/>
      <c r="T817" s="253"/>
      <c r="U817" s="253" t="s">
        <v>1004</v>
      </c>
      <c r="V817" s="253"/>
      <c r="W817" s="253"/>
      <c r="X817" s="253"/>
      <c r="Y817" s="253"/>
      <c r="Z817" s="253"/>
      <c r="AA817" s="253"/>
      <c r="AB817" s="253"/>
      <c r="AC817" s="253" t="s">
        <v>320</v>
      </c>
      <c r="AD817" s="253"/>
      <c r="AE817" s="253"/>
      <c r="AF817" s="253"/>
      <c r="AG817" s="253"/>
      <c r="AH817" s="253"/>
      <c r="AI817" s="253"/>
      <c r="AJ817" s="253"/>
      <c r="AK817" s="253"/>
      <c r="AL817" s="253"/>
      <c r="AM817" s="253"/>
      <c r="AN817" s="253"/>
      <c r="AO817" s="253"/>
      <c r="AP817" s="253"/>
      <c r="AQ817" s="253"/>
      <c r="AR817" s="253"/>
      <c r="AS817" s="253"/>
      <c r="AT817" s="253"/>
      <c r="AU817" s="253"/>
      <c r="AV817" s="253"/>
      <c r="AW817" s="253"/>
      <c r="AX817" s="253"/>
      <c r="AY817" s="253"/>
      <c r="AZ817" s="253"/>
      <c r="BA817" s="253"/>
      <c r="BB817" s="253"/>
      <c r="BC817" s="253"/>
      <c r="BD817" s="253"/>
      <c r="BE817" s="253"/>
      <c r="BF817" s="253"/>
      <c r="BG817" s="253"/>
      <c r="BH817" s="253"/>
      <c r="BI817" s="253"/>
      <c r="BJ817" s="253"/>
      <c r="BK817" s="253"/>
      <c r="BL817" s="253"/>
      <c r="BM817" s="253"/>
      <c r="BN817" s="253"/>
      <c r="BO817" s="253"/>
      <c r="BP817" s="253"/>
      <c r="BQ817" s="253"/>
      <c r="BR817" s="253"/>
      <c r="BS817" s="253"/>
      <c r="BT817" s="253"/>
      <c r="BU817" s="253"/>
      <c r="BV817" s="253"/>
      <c r="BW817" s="253"/>
      <c r="BX817" s="253"/>
      <c r="BY817" s="253"/>
      <c r="BZ817" s="253"/>
      <c r="CA817" s="253"/>
      <c r="CB817" s="253"/>
      <c r="CC817" s="253"/>
      <c r="CD817" s="253"/>
      <c r="CE817" s="253"/>
      <c r="CF817" s="253"/>
      <c r="CG817" s="253"/>
      <c r="CH817" s="253"/>
      <c r="CI817" s="253"/>
      <c r="CJ817" s="253"/>
      <c r="CK817" s="253"/>
      <c r="CL817" s="253"/>
      <c r="CM817" s="253"/>
      <c r="CN817" s="253"/>
      <c r="CO817" s="253"/>
      <c r="CP817" s="253"/>
      <c r="CQ817" s="253"/>
      <c r="CR817" s="253"/>
      <c r="CS817" s="253"/>
      <c r="CT817" s="253"/>
      <c r="CU817" s="253"/>
      <c r="CV817" s="253"/>
      <c r="CW817" s="253"/>
      <c r="CX817" s="253"/>
      <c r="CY817" s="253"/>
      <c r="CZ817" s="253"/>
      <c r="DA817" s="253"/>
      <c r="DB817" s="253"/>
      <c r="DC817" s="253"/>
      <c r="DD817" s="253"/>
      <c r="DE817" s="253"/>
      <c r="DF817" s="253"/>
      <c r="DG817" s="253"/>
      <c r="DH817" s="253"/>
      <c r="DI817" s="253"/>
      <c r="DJ817" s="253"/>
      <c r="DK817" s="253"/>
      <c r="DL817" s="253"/>
      <c r="DM817" s="253"/>
      <c r="DN817" s="253"/>
      <c r="DO817" s="253"/>
      <c r="DP817" s="253"/>
      <c r="DQ817" s="253"/>
      <c r="DR817" s="253"/>
      <c r="DS817" s="253"/>
      <c r="DT817" s="253"/>
      <c r="DU817" s="253"/>
      <c r="DV817" s="253"/>
      <c r="DW817" s="253"/>
      <c r="DX817" s="253"/>
      <c r="DY817" s="253"/>
      <c r="DZ817" s="253"/>
      <c r="EA817" s="253"/>
      <c r="EB817" s="253"/>
      <c r="EC817" s="253"/>
      <c r="ED817" s="253"/>
      <c r="EE817" s="253"/>
      <c r="EF817" s="253"/>
      <c r="EG817" s="253"/>
      <c r="EH817" s="253"/>
      <c r="EI817" s="253"/>
      <c r="EJ817" s="253"/>
      <c r="EK817" s="253"/>
      <c r="EL817" s="253"/>
      <c r="EM817" s="253"/>
      <c r="EN817" s="253"/>
      <c r="EO817" s="253"/>
      <c r="EP817" s="253"/>
      <c r="EQ817" s="253"/>
      <c r="ER817" s="253"/>
      <c r="ES817" s="253"/>
      <c r="ET817" s="253"/>
      <c r="EU817" s="253"/>
      <c r="EV817" s="253"/>
      <c r="EW817" s="253"/>
      <c r="EX817" s="253"/>
      <c r="EY817" s="253"/>
      <c r="EZ817" s="253"/>
      <c r="FA817" s="253"/>
      <c r="FB817" s="253"/>
      <c r="FC817" s="253"/>
      <c r="FD817" s="253"/>
      <c r="FE817" s="253"/>
      <c r="FF817" s="253"/>
      <c r="FG817" s="253"/>
      <c r="FH817" s="253"/>
      <c r="FI817" s="253"/>
      <c r="FJ817" s="253"/>
      <c r="FK817" s="253"/>
      <c r="FL817" s="253"/>
      <c r="FM817" s="253"/>
      <c r="FN817" s="253"/>
      <c r="FO817" s="253"/>
      <c r="FP817" s="253"/>
      <c r="FQ817" s="253"/>
      <c r="FR817" s="253"/>
      <c r="FS817" s="253"/>
      <c r="FT817" s="253"/>
      <c r="FU817" s="253"/>
      <c r="FV817" s="253"/>
      <c r="FW817" s="253"/>
      <c r="FX817" s="253"/>
      <c r="FY817" s="253"/>
      <c r="FZ817" s="253"/>
      <c r="GA817" s="253"/>
      <c r="GB817" s="253"/>
      <c r="GC817" s="253"/>
      <c r="GD817" s="253"/>
      <c r="GE817" s="253"/>
      <c r="GF817" s="253"/>
      <c r="GG817" s="253"/>
      <c r="GH817" s="253"/>
      <c r="GI817" s="253"/>
      <c r="GJ817" s="253"/>
      <c r="GK817" s="253"/>
      <c r="GL817" s="253"/>
      <c r="GM817" s="253"/>
      <c r="GN817" s="253"/>
      <c r="GO817" s="253"/>
      <c r="GP817" s="253"/>
      <c r="GQ817" s="253"/>
      <c r="GR817" s="253"/>
      <c r="GS817" s="253"/>
      <c r="GT817" s="253"/>
      <c r="GU817" s="253"/>
      <c r="GV817" s="253"/>
      <c r="GW817" s="253"/>
      <c r="GX817" s="253"/>
      <c r="GY817" s="253"/>
      <c r="GZ817" s="253"/>
      <c r="HA817" s="253"/>
      <c r="HB817" s="253"/>
      <c r="HC817" s="253"/>
      <c r="HD817" s="253"/>
      <c r="HE817" s="253"/>
      <c r="HF817" s="253"/>
    </row>
    <row r="818" spans="1:214" s="312" customFormat="1" ht="15" customHeight="1" x14ac:dyDescent="0.25">
      <c r="A818" s="252"/>
      <c r="B818" s="253"/>
      <c r="C818" s="253"/>
      <c r="D818" s="253"/>
      <c r="E818" s="253"/>
      <c r="F818" s="253"/>
      <c r="G818" s="253"/>
      <c r="H818" s="253"/>
      <c r="I818" s="253"/>
      <c r="J818" s="253"/>
      <c r="K818" s="253"/>
      <c r="L818" s="253"/>
      <c r="M818" s="253"/>
      <c r="N818" s="253"/>
      <c r="O818" s="253"/>
      <c r="P818" s="253"/>
      <c r="Q818" s="253"/>
      <c r="R818" s="253"/>
      <c r="S818" s="253"/>
      <c r="T818" s="253"/>
      <c r="U818" s="253" t="s">
        <v>1005</v>
      </c>
      <c r="V818" s="253"/>
      <c r="W818" s="253"/>
      <c r="X818" s="253"/>
      <c r="Y818" s="253"/>
      <c r="Z818" s="253"/>
      <c r="AA818" s="253"/>
      <c r="AB818" s="253"/>
      <c r="AC818" s="253" t="s">
        <v>320</v>
      </c>
      <c r="AD818" s="253"/>
      <c r="AE818" s="253"/>
      <c r="AF818" s="253"/>
      <c r="AG818" s="253"/>
      <c r="AH818" s="253"/>
      <c r="AI818" s="253"/>
      <c r="AJ818" s="253"/>
      <c r="AK818" s="253"/>
      <c r="AL818" s="253"/>
      <c r="AM818" s="253"/>
      <c r="AN818" s="253"/>
      <c r="AO818" s="253"/>
      <c r="AP818" s="253"/>
      <c r="AQ818" s="253"/>
      <c r="AR818" s="253"/>
      <c r="AS818" s="253"/>
      <c r="AT818" s="253"/>
      <c r="AU818" s="253"/>
      <c r="AV818" s="253"/>
      <c r="AW818" s="253"/>
      <c r="AX818" s="253"/>
      <c r="AY818" s="253"/>
      <c r="AZ818" s="253"/>
      <c r="BA818" s="253"/>
      <c r="BB818" s="253"/>
      <c r="BC818" s="253"/>
      <c r="BD818" s="253"/>
      <c r="BE818" s="253"/>
      <c r="BF818" s="253"/>
      <c r="BG818" s="253"/>
      <c r="BH818" s="253"/>
      <c r="BI818" s="253"/>
      <c r="BJ818" s="253"/>
      <c r="BK818" s="253"/>
      <c r="BL818" s="253"/>
      <c r="BM818" s="253"/>
      <c r="BN818" s="253"/>
      <c r="BO818" s="253"/>
      <c r="BP818" s="253"/>
      <c r="BQ818" s="253"/>
      <c r="BR818" s="253"/>
      <c r="BS818" s="253"/>
      <c r="BT818" s="253"/>
      <c r="BU818" s="253"/>
      <c r="BV818" s="253"/>
      <c r="BW818" s="253"/>
      <c r="BX818" s="253"/>
      <c r="BY818" s="253"/>
      <c r="BZ818" s="253"/>
      <c r="CA818" s="253"/>
      <c r="CB818" s="253"/>
      <c r="CC818" s="253"/>
      <c r="CD818" s="253"/>
      <c r="CE818" s="253"/>
      <c r="CF818" s="253"/>
      <c r="CG818" s="253"/>
      <c r="CH818" s="253"/>
      <c r="CI818" s="253"/>
      <c r="CJ818" s="253"/>
      <c r="CK818" s="253"/>
      <c r="CL818" s="253"/>
      <c r="CM818" s="253"/>
      <c r="CN818" s="253"/>
      <c r="CO818" s="253"/>
      <c r="CP818" s="253"/>
      <c r="CQ818" s="253"/>
      <c r="CR818" s="253"/>
      <c r="CS818" s="253"/>
      <c r="CT818" s="253"/>
      <c r="CU818" s="253"/>
      <c r="CV818" s="253"/>
      <c r="CW818" s="253"/>
      <c r="CX818" s="253"/>
      <c r="CY818" s="253"/>
      <c r="CZ818" s="253"/>
      <c r="DA818" s="253"/>
      <c r="DB818" s="253"/>
      <c r="DC818" s="253"/>
      <c r="DD818" s="253"/>
      <c r="DE818" s="253"/>
      <c r="DF818" s="253"/>
      <c r="DG818" s="253"/>
      <c r="DH818" s="253"/>
      <c r="DI818" s="253"/>
      <c r="DJ818" s="253"/>
      <c r="DK818" s="253"/>
      <c r="DL818" s="253"/>
      <c r="DM818" s="253"/>
      <c r="DN818" s="253"/>
      <c r="DO818" s="253"/>
      <c r="DP818" s="253"/>
      <c r="DQ818" s="253"/>
      <c r="DR818" s="253"/>
      <c r="DS818" s="253"/>
      <c r="DT818" s="253"/>
      <c r="DU818" s="253"/>
      <c r="DV818" s="253"/>
      <c r="DW818" s="253"/>
      <c r="DX818" s="253"/>
      <c r="DY818" s="253"/>
      <c r="DZ818" s="253"/>
      <c r="EA818" s="253"/>
      <c r="EB818" s="253"/>
      <c r="EC818" s="253"/>
      <c r="ED818" s="253"/>
      <c r="EE818" s="253"/>
      <c r="EF818" s="253"/>
      <c r="EG818" s="253"/>
      <c r="EH818" s="253"/>
      <c r="EI818" s="253"/>
      <c r="EJ818" s="253"/>
      <c r="EK818" s="253"/>
      <c r="EL818" s="253"/>
      <c r="EM818" s="253"/>
      <c r="EN818" s="253"/>
      <c r="EO818" s="253"/>
      <c r="EP818" s="253"/>
      <c r="EQ818" s="253"/>
      <c r="ER818" s="253"/>
      <c r="ES818" s="253"/>
      <c r="ET818" s="253"/>
      <c r="EU818" s="253"/>
      <c r="EV818" s="253"/>
      <c r="EW818" s="253"/>
      <c r="EX818" s="253"/>
      <c r="EY818" s="253"/>
      <c r="EZ818" s="253"/>
      <c r="FA818" s="253"/>
      <c r="FB818" s="253"/>
      <c r="FC818" s="253"/>
      <c r="FD818" s="253"/>
      <c r="FE818" s="253"/>
      <c r="FF818" s="253"/>
      <c r="FG818" s="253"/>
      <c r="FH818" s="253"/>
      <c r="FI818" s="253"/>
      <c r="FJ818" s="253"/>
      <c r="FK818" s="253"/>
      <c r="FL818" s="253"/>
      <c r="FM818" s="253"/>
      <c r="FN818" s="253"/>
      <c r="FO818" s="253"/>
      <c r="FP818" s="253"/>
      <c r="FQ818" s="253"/>
      <c r="FR818" s="253"/>
      <c r="FS818" s="253"/>
      <c r="FT818" s="253"/>
      <c r="FU818" s="253"/>
      <c r="FV818" s="253"/>
      <c r="FW818" s="253"/>
      <c r="FX818" s="253"/>
      <c r="FY818" s="253"/>
      <c r="FZ818" s="253"/>
      <c r="GA818" s="253"/>
      <c r="GB818" s="253"/>
      <c r="GC818" s="253"/>
      <c r="GD818" s="253"/>
      <c r="GE818" s="253"/>
      <c r="GF818" s="253"/>
      <c r="GG818" s="253"/>
      <c r="GH818" s="253"/>
      <c r="GI818" s="253"/>
      <c r="GJ818" s="253"/>
      <c r="GK818" s="253"/>
      <c r="GL818" s="253"/>
      <c r="GM818" s="253"/>
      <c r="GN818" s="253"/>
      <c r="GO818" s="253"/>
      <c r="GP818" s="253"/>
      <c r="GQ818" s="253"/>
      <c r="GR818" s="253"/>
      <c r="GS818" s="253"/>
      <c r="GT818" s="253"/>
      <c r="GU818" s="253"/>
      <c r="GV818" s="253"/>
      <c r="GW818" s="253"/>
      <c r="GX818" s="253"/>
      <c r="GY818" s="253"/>
      <c r="GZ818" s="253"/>
      <c r="HA818" s="253"/>
      <c r="HB818" s="253"/>
      <c r="HC818" s="253"/>
      <c r="HD818" s="253"/>
      <c r="HE818" s="253"/>
      <c r="HF818" s="253"/>
    </row>
    <row r="819" spans="1:214" s="312" customFormat="1" ht="15" customHeight="1" x14ac:dyDescent="0.25">
      <c r="A819" s="252"/>
      <c r="B819" s="253"/>
      <c r="C819" s="253"/>
      <c r="D819" s="253"/>
      <c r="E819" s="253"/>
      <c r="F819" s="253"/>
      <c r="G819" s="253"/>
      <c r="H819" s="253"/>
      <c r="I819" s="253"/>
      <c r="J819" s="253"/>
      <c r="K819" s="253"/>
      <c r="L819" s="253"/>
      <c r="M819" s="253"/>
      <c r="N819" s="253"/>
      <c r="O819" s="253"/>
      <c r="P819" s="253"/>
      <c r="Q819" s="253"/>
      <c r="R819" s="253"/>
      <c r="S819" s="253"/>
      <c r="T819" s="253"/>
      <c r="U819" s="253" t="s">
        <v>1006</v>
      </c>
      <c r="V819" s="253"/>
      <c r="W819" s="253"/>
      <c r="X819" s="253"/>
      <c r="Y819" s="253"/>
      <c r="Z819" s="253"/>
      <c r="AA819" s="253"/>
      <c r="AB819" s="253"/>
      <c r="AC819" s="253" t="s">
        <v>329</v>
      </c>
      <c r="AD819" s="253"/>
      <c r="AE819" s="253"/>
      <c r="AF819" s="253"/>
      <c r="AG819" s="253"/>
      <c r="AH819" s="253"/>
      <c r="AI819" s="253"/>
      <c r="AJ819" s="253"/>
      <c r="AK819" s="253"/>
      <c r="AL819" s="253"/>
      <c r="AM819" s="253"/>
      <c r="AN819" s="253"/>
      <c r="AO819" s="253"/>
      <c r="AP819" s="253"/>
      <c r="AQ819" s="253"/>
      <c r="AR819" s="253"/>
      <c r="AS819" s="253"/>
      <c r="AT819" s="253"/>
      <c r="AU819" s="253"/>
      <c r="AV819" s="253"/>
      <c r="AW819" s="253"/>
      <c r="AX819" s="253"/>
      <c r="AY819" s="253"/>
      <c r="AZ819" s="253"/>
      <c r="BA819" s="253"/>
      <c r="BB819" s="253"/>
      <c r="BC819" s="253"/>
      <c r="BD819" s="253"/>
      <c r="BE819" s="253"/>
      <c r="BF819" s="253"/>
      <c r="BG819" s="253"/>
      <c r="BH819" s="253"/>
      <c r="BI819" s="253"/>
      <c r="BJ819" s="253"/>
      <c r="BK819" s="253"/>
      <c r="BL819" s="253"/>
      <c r="BM819" s="253"/>
      <c r="BN819" s="253"/>
      <c r="BO819" s="253"/>
      <c r="BP819" s="253"/>
      <c r="BQ819" s="253"/>
      <c r="BR819" s="253"/>
      <c r="BS819" s="253"/>
      <c r="BT819" s="253"/>
      <c r="BU819" s="253"/>
      <c r="BV819" s="253"/>
      <c r="BW819" s="253"/>
      <c r="BX819" s="253"/>
      <c r="BY819" s="253"/>
      <c r="BZ819" s="253"/>
      <c r="CA819" s="253"/>
      <c r="CB819" s="253"/>
      <c r="CC819" s="253"/>
      <c r="CD819" s="253"/>
      <c r="CE819" s="253"/>
      <c r="CF819" s="253"/>
      <c r="CG819" s="253"/>
      <c r="CH819" s="253"/>
      <c r="CI819" s="253"/>
      <c r="CJ819" s="253"/>
      <c r="CK819" s="253"/>
      <c r="CL819" s="253"/>
      <c r="CM819" s="253"/>
      <c r="CN819" s="253"/>
      <c r="CO819" s="253"/>
      <c r="CP819" s="253"/>
      <c r="CQ819" s="253"/>
      <c r="CR819" s="253"/>
      <c r="CS819" s="253"/>
      <c r="CT819" s="253"/>
      <c r="CU819" s="253"/>
      <c r="CV819" s="253"/>
      <c r="CW819" s="253"/>
      <c r="CX819" s="253"/>
      <c r="CY819" s="253"/>
      <c r="CZ819" s="253"/>
      <c r="DA819" s="253"/>
      <c r="DB819" s="253"/>
      <c r="DC819" s="253"/>
      <c r="DD819" s="253"/>
      <c r="DE819" s="253"/>
      <c r="DF819" s="253"/>
      <c r="DG819" s="253"/>
      <c r="DH819" s="253"/>
      <c r="DI819" s="253"/>
      <c r="DJ819" s="253"/>
      <c r="DK819" s="253"/>
      <c r="DL819" s="253"/>
      <c r="DM819" s="253"/>
      <c r="DN819" s="253"/>
      <c r="DO819" s="253"/>
      <c r="DP819" s="253"/>
      <c r="DQ819" s="253"/>
      <c r="DR819" s="253"/>
      <c r="DS819" s="253"/>
      <c r="DT819" s="253"/>
      <c r="DU819" s="253"/>
      <c r="DV819" s="253"/>
      <c r="DW819" s="253"/>
      <c r="DX819" s="253"/>
      <c r="DY819" s="253"/>
      <c r="DZ819" s="253"/>
      <c r="EA819" s="253"/>
      <c r="EB819" s="253"/>
      <c r="EC819" s="253"/>
      <c r="ED819" s="253"/>
      <c r="EE819" s="253"/>
      <c r="EF819" s="253"/>
      <c r="EG819" s="253"/>
      <c r="EH819" s="253"/>
      <c r="EI819" s="253"/>
      <c r="EJ819" s="253"/>
      <c r="EK819" s="253"/>
      <c r="EL819" s="253"/>
      <c r="EM819" s="253"/>
      <c r="EN819" s="253"/>
      <c r="EO819" s="253"/>
      <c r="EP819" s="253"/>
      <c r="EQ819" s="253"/>
      <c r="ER819" s="253"/>
      <c r="ES819" s="253"/>
      <c r="ET819" s="253"/>
      <c r="EU819" s="253"/>
      <c r="EV819" s="253"/>
      <c r="EW819" s="253"/>
      <c r="EX819" s="253"/>
      <c r="EY819" s="253"/>
      <c r="EZ819" s="253"/>
      <c r="FA819" s="253"/>
      <c r="FB819" s="253"/>
      <c r="FC819" s="253"/>
      <c r="FD819" s="253"/>
      <c r="FE819" s="253"/>
      <c r="FF819" s="253"/>
      <c r="FG819" s="253"/>
      <c r="FH819" s="253"/>
      <c r="FI819" s="253"/>
      <c r="FJ819" s="253"/>
      <c r="FK819" s="253"/>
      <c r="FL819" s="253"/>
      <c r="FM819" s="253"/>
      <c r="FN819" s="253"/>
      <c r="FO819" s="253"/>
      <c r="FP819" s="253"/>
      <c r="FQ819" s="253"/>
      <c r="FR819" s="253"/>
      <c r="FS819" s="253"/>
      <c r="FT819" s="253"/>
      <c r="FU819" s="253"/>
      <c r="FV819" s="253"/>
      <c r="FW819" s="253"/>
      <c r="FX819" s="253"/>
      <c r="FY819" s="253"/>
      <c r="FZ819" s="253"/>
      <c r="GA819" s="253"/>
      <c r="GB819" s="253"/>
      <c r="GC819" s="253"/>
      <c r="GD819" s="253"/>
      <c r="GE819" s="253"/>
      <c r="GF819" s="253"/>
      <c r="GG819" s="253"/>
      <c r="GH819" s="253"/>
      <c r="GI819" s="253"/>
      <c r="GJ819" s="253"/>
      <c r="GK819" s="253"/>
      <c r="GL819" s="253"/>
      <c r="GM819" s="253"/>
      <c r="GN819" s="253"/>
      <c r="GO819" s="253"/>
      <c r="GP819" s="253"/>
      <c r="GQ819" s="253"/>
      <c r="GR819" s="253"/>
      <c r="GS819" s="253"/>
      <c r="GT819" s="253"/>
      <c r="GU819" s="253"/>
      <c r="GV819" s="253"/>
      <c r="GW819" s="253"/>
      <c r="GX819" s="253"/>
      <c r="GY819" s="253"/>
      <c r="GZ819" s="253"/>
      <c r="HA819" s="253"/>
      <c r="HB819" s="253"/>
      <c r="HC819" s="253"/>
      <c r="HD819" s="253"/>
      <c r="HE819" s="253"/>
      <c r="HF819" s="253"/>
    </row>
    <row r="820" spans="1:214" s="312" customFormat="1" ht="15" customHeight="1" x14ac:dyDescent="0.25">
      <c r="A820" s="252"/>
      <c r="B820" s="253"/>
      <c r="C820" s="253"/>
      <c r="D820" s="253"/>
      <c r="E820" s="253"/>
      <c r="F820" s="253"/>
      <c r="G820" s="253"/>
      <c r="H820" s="253"/>
      <c r="I820" s="253"/>
      <c r="J820" s="253"/>
      <c r="K820" s="253"/>
      <c r="L820" s="253"/>
      <c r="M820" s="253"/>
      <c r="N820" s="253"/>
      <c r="O820" s="253"/>
      <c r="P820" s="253"/>
      <c r="Q820" s="253"/>
      <c r="R820" s="253"/>
      <c r="S820" s="253"/>
      <c r="T820" s="253"/>
      <c r="U820" s="253" t="s">
        <v>1007</v>
      </c>
      <c r="V820" s="253"/>
      <c r="W820" s="253"/>
      <c r="X820" s="253"/>
      <c r="Y820" s="253"/>
      <c r="Z820" s="253"/>
      <c r="AA820" s="253"/>
      <c r="AB820" s="253"/>
      <c r="AC820" s="253" t="s">
        <v>329</v>
      </c>
      <c r="AD820" s="253"/>
      <c r="AE820" s="253"/>
      <c r="AF820" s="253"/>
      <c r="AG820" s="253"/>
      <c r="AH820" s="253"/>
      <c r="AI820" s="253"/>
      <c r="AJ820" s="253"/>
      <c r="AK820" s="253"/>
      <c r="AL820" s="253"/>
      <c r="AM820" s="253"/>
      <c r="AN820" s="253"/>
      <c r="AO820" s="253"/>
      <c r="AP820" s="253"/>
      <c r="AQ820" s="253"/>
      <c r="AR820" s="253"/>
      <c r="AS820" s="253"/>
      <c r="AT820" s="253"/>
      <c r="AU820" s="253"/>
      <c r="AV820" s="253"/>
      <c r="AW820" s="253"/>
      <c r="AX820" s="253"/>
      <c r="AY820" s="253"/>
      <c r="AZ820" s="253"/>
      <c r="BA820" s="253"/>
      <c r="BB820" s="253"/>
      <c r="BC820" s="253"/>
      <c r="BD820" s="253"/>
      <c r="BE820" s="253"/>
      <c r="BF820" s="253"/>
      <c r="BG820" s="253"/>
      <c r="BH820" s="253"/>
      <c r="BI820" s="253"/>
      <c r="BJ820" s="253"/>
      <c r="BK820" s="253"/>
      <c r="BL820" s="253"/>
      <c r="BM820" s="253"/>
      <c r="BN820" s="253"/>
      <c r="BO820" s="253"/>
      <c r="BP820" s="253"/>
      <c r="BQ820" s="253"/>
      <c r="BR820" s="253"/>
      <c r="BS820" s="253"/>
      <c r="BT820" s="253"/>
      <c r="BU820" s="253"/>
      <c r="BV820" s="253"/>
      <c r="BW820" s="253"/>
      <c r="BX820" s="253"/>
      <c r="BY820" s="253"/>
      <c r="BZ820" s="253"/>
      <c r="CA820" s="253"/>
      <c r="CB820" s="253"/>
      <c r="CC820" s="253"/>
      <c r="CD820" s="253"/>
      <c r="CE820" s="253"/>
      <c r="CF820" s="253"/>
      <c r="CG820" s="253"/>
      <c r="CH820" s="253"/>
      <c r="CI820" s="253"/>
      <c r="CJ820" s="253"/>
      <c r="CK820" s="253"/>
      <c r="CL820" s="253"/>
      <c r="CM820" s="253"/>
      <c r="CN820" s="253"/>
      <c r="CO820" s="253"/>
      <c r="CP820" s="253"/>
      <c r="CQ820" s="253"/>
      <c r="CR820" s="253"/>
      <c r="CS820" s="253"/>
      <c r="CT820" s="253"/>
      <c r="CU820" s="253"/>
      <c r="CV820" s="253"/>
      <c r="CW820" s="253"/>
      <c r="CX820" s="253"/>
      <c r="CY820" s="253"/>
      <c r="CZ820" s="253"/>
      <c r="DA820" s="253"/>
      <c r="DB820" s="253"/>
      <c r="DC820" s="253"/>
      <c r="DD820" s="253"/>
      <c r="DE820" s="253"/>
      <c r="DF820" s="253"/>
      <c r="DG820" s="253"/>
      <c r="DH820" s="253"/>
      <c r="DI820" s="253"/>
      <c r="DJ820" s="253"/>
      <c r="DK820" s="253"/>
      <c r="DL820" s="253"/>
      <c r="DM820" s="253"/>
      <c r="DN820" s="253"/>
      <c r="DO820" s="253"/>
      <c r="DP820" s="253"/>
      <c r="DQ820" s="253"/>
      <c r="DR820" s="253"/>
      <c r="DS820" s="253"/>
      <c r="DT820" s="253"/>
      <c r="DU820" s="253"/>
      <c r="DV820" s="253"/>
      <c r="DW820" s="253"/>
      <c r="DX820" s="253"/>
      <c r="DY820" s="253"/>
      <c r="DZ820" s="253"/>
      <c r="EA820" s="253"/>
      <c r="EB820" s="253"/>
      <c r="EC820" s="253"/>
      <c r="ED820" s="253"/>
      <c r="EE820" s="253"/>
      <c r="EF820" s="253"/>
      <c r="EG820" s="253"/>
      <c r="EH820" s="253"/>
      <c r="EI820" s="253"/>
      <c r="EJ820" s="253"/>
      <c r="EK820" s="253"/>
      <c r="EL820" s="253"/>
      <c r="EM820" s="253"/>
      <c r="EN820" s="253"/>
      <c r="EO820" s="253"/>
      <c r="EP820" s="253"/>
      <c r="EQ820" s="253"/>
      <c r="ER820" s="253"/>
      <c r="ES820" s="253"/>
      <c r="ET820" s="253"/>
      <c r="EU820" s="253"/>
      <c r="EV820" s="253"/>
      <c r="EW820" s="253"/>
      <c r="EX820" s="253"/>
      <c r="EY820" s="253"/>
      <c r="EZ820" s="253"/>
      <c r="FA820" s="253"/>
      <c r="FB820" s="253"/>
      <c r="FC820" s="253"/>
      <c r="FD820" s="253"/>
      <c r="FE820" s="253"/>
      <c r="FF820" s="253"/>
      <c r="FG820" s="253"/>
      <c r="FH820" s="253"/>
      <c r="FI820" s="253"/>
      <c r="FJ820" s="253"/>
      <c r="FK820" s="253"/>
      <c r="FL820" s="253"/>
      <c r="FM820" s="253"/>
      <c r="FN820" s="253"/>
      <c r="FO820" s="253"/>
      <c r="FP820" s="253"/>
      <c r="FQ820" s="253"/>
      <c r="FR820" s="253"/>
      <c r="FS820" s="253"/>
      <c r="FT820" s="253"/>
      <c r="FU820" s="253"/>
      <c r="FV820" s="253"/>
      <c r="FW820" s="253"/>
      <c r="FX820" s="253"/>
      <c r="FY820" s="253"/>
      <c r="FZ820" s="253"/>
      <c r="GA820" s="253"/>
      <c r="GB820" s="253"/>
      <c r="GC820" s="253"/>
      <c r="GD820" s="253"/>
      <c r="GE820" s="253"/>
      <c r="GF820" s="253"/>
      <c r="GG820" s="253"/>
      <c r="GH820" s="253"/>
      <c r="GI820" s="253"/>
      <c r="GJ820" s="253"/>
      <c r="GK820" s="253"/>
      <c r="GL820" s="253"/>
      <c r="GM820" s="253"/>
      <c r="GN820" s="253"/>
      <c r="GO820" s="253"/>
      <c r="GP820" s="253"/>
      <c r="GQ820" s="253"/>
      <c r="GR820" s="253"/>
      <c r="GS820" s="253"/>
      <c r="GT820" s="253"/>
      <c r="GU820" s="253"/>
      <c r="GV820" s="253"/>
      <c r="GW820" s="253"/>
      <c r="GX820" s="253"/>
      <c r="GY820" s="253"/>
      <c r="GZ820" s="253"/>
      <c r="HA820" s="253"/>
      <c r="HB820" s="253"/>
      <c r="HC820" s="253"/>
      <c r="HD820" s="253"/>
      <c r="HE820" s="253"/>
      <c r="HF820" s="253"/>
    </row>
    <row r="821" spans="1:214" s="312" customFormat="1" ht="15" customHeight="1" x14ac:dyDescent="0.25">
      <c r="A821" s="252"/>
      <c r="B821" s="253"/>
      <c r="C821" s="253"/>
      <c r="D821" s="253"/>
      <c r="E821" s="253"/>
      <c r="F821" s="253"/>
      <c r="G821" s="253"/>
      <c r="H821" s="253"/>
      <c r="I821" s="253"/>
      <c r="J821" s="253"/>
      <c r="K821" s="253"/>
      <c r="L821" s="253"/>
      <c r="M821" s="253"/>
      <c r="N821" s="253"/>
      <c r="O821" s="253"/>
      <c r="P821" s="253"/>
      <c r="Q821" s="253"/>
      <c r="R821" s="253"/>
      <c r="S821" s="253"/>
      <c r="T821" s="253"/>
      <c r="U821" s="253" t="s">
        <v>1008</v>
      </c>
      <c r="V821" s="253"/>
      <c r="W821" s="253"/>
      <c r="X821" s="253"/>
      <c r="Y821" s="253"/>
      <c r="Z821" s="253"/>
      <c r="AA821" s="253"/>
      <c r="AB821" s="253"/>
      <c r="AC821" s="253" t="s">
        <v>318</v>
      </c>
      <c r="AD821" s="253"/>
      <c r="AE821" s="253"/>
      <c r="AF821" s="253"/>
      <c r="AG821" s="253"/>
      <c r="AH821" s="253"/>
      <c r="AI821" s="253"/>
      <c r="AJ821" s="253"/>
      <c r="AK821" s="253"/>
      <c r="AL821" s="253"/>
      <c r="AM821" s="253"/>
      <c r="AN821" s="253"/>
      <c r="AO821" s="253"/>
      <c r="AP821" s="253"/>
      <c r="AQ821" s="253"/>
      <c r="AR821" s="253"/>
      <c r="AS821" s="253"/>
      <c r="AT821" s="253"/>
      <c r="AU821" s="253"/>
      <c r="AV821" s="253"/>
      <c r="AW821" s="253"/>
      <c r="AX821" s="253"/>
      <c r="AY821" s="253"/>
      <c r="AZ821" s="253"/>
      <c r="BA821" s="253"/>
      <c r="BB821" s="253"/>
      <c r="BC821" s="253"/>
      <c r="BD821" s="253"/>
      <c r="BE821" s="253"/>
      <c r="BF821" s="253"/>
      <c r="BG821" s="253"/>
      <c r="BH821" s="253"/>
      <c r="BI821" s="253"/>
      <c r="BJ821" s="253"/>
      <c r="BK821" s="253"/>
      <c r="BL821" s="253"/>
      <c r="BM821" s="253"/>
      <c r="BN821" s="253"/>
      <c r="BO821" s="253"/>
      <c r="BP821" s="253"/>
      <c r="BQ821" s="253"/>
      <c r="BR821" s="253"/>
      <c r="BS821" s="253"/>
      <c r="BT821" s="253"/>
      <c r="BU821" s="253"/>
      <c r="BV821" s="253"/>
      <c r="BW821" s="253"/>
      <c r="BX821" s="253"/>
      <c r="BY821" s="253"/>
      <c r="BZ821" s="253"/>
      <c r="CA821" s="253"/>
      <c r="CB821" s="253"/>
      <c r="CC821" s="253"/>
      <c r="CD821" s="253"/>
      <c r="CE821" s="253"/>
      <c r="CF821" s="253"/>
      <c r="CG821" s="253"/>
      <c r="CH821" s="253"/>
      <c r="CI821" s="253"/>
      <c r="CJ821" s="253"/>
      <c r="CK821" s="253"/>
      <c r="CL821" s="253"/>
      <c r="CM821" s="253"/>
      <c r="CN821" s="253"/>
      <c r="CO821" s="253"/>
      <c r="CP821" s="253"/>
      <c r="CQ821" s="253"/>
      <c r="CR821" s="253"/>
      <c r="CS821" s="253"/>
      <c r="CT821" s="253"/>
      <c r="CU821" s="253"/>
      <c r="CV821" s="253"/>
      <c r="CW821" s="253"/>
      <c r="CX821" s="253"/>
      <c r="CY821" s="253"/>
      <c r="CZ821" s="253"/>
      <c r="DA821" s="253"/>
      <c r="DB821" s="253"/>
      <c r="DC821" s="253"/>
      <c r="DD821" s="253"/>
      <c r="DE821" s="253"/>
      <c r="DF821" s="253"/>
      <c r="DG821" s="253"/>
      <c r="DH821" s="253"/>
      <c r="DI821" s="253"/>
      <c r="DJ821" s="253"/>
      <c r="DK821" s="253"/>
      <c r="DL821" s="253"/>
      <c r="DM821" s="253"/>
      <c r="DN821" s="253"/>
      <c r="DO821" s="253"/>
      <c r="DP821" s="253"/>
      <c r="DQ821" s="253"/>
      <c r="DR821" s="253"/>
      <c r="DS821" s="253"/>
      <c r="DT821" s="253"/>
      <c r="DU821" s="253"/>
      <c r="DV821" s="253"/>
      <c r="DW821" s="253"/>
      <c r="DX821" s="253"/>
      <c r="DY821" s="253"/>
      <c r="DZ821" s="253"/>
      <c r="EA821" s="253"/>
      <c r="EB821" s="253"/>
      <c r="EC821" s="253"/>
      <c r="ED821" s="253"/>
      <c r="EE821" s="253"/>
      <c r="EF821" s="253"/>
      <c r="EG821" s="253"/>
      <c r="EH821" s="253"/>
      <c r="EI821" s="253"/>
      <c r="EJ821" s="253"/>
      <c r="EK821" s="253"/>
      <c r="EL821" s="253"/>
      <c r="EM821" s="253"/>
      <c r="EN821" s="253"/>
      <c r="EO821" s="253"/>
      <c r="EP821" s="253"/>
      <c r="EQ821" s="253"/>
      <c r="ER821" s="253"/>
      <c r="ES821" s="253"/>
      <c r="ET821" s="253"/>
      <c r="EU821" s="253"/>
      <c r="EV821" s="253"/>
      <c r="EW821" s="253"/>
      <c r="EX821" s="253"/>
      <c r="EY821" s="253"/>
      <c r="EZ821" s="253"/>
      <c r="FA821" s="253"/>
      <c r="FB821" s="253"/>
      <c r="FC821" s="253"/>
      <c r="FD821" s="253"/>
      <c r="FE821" s="253"/>
      <c r="FF821" s="253"/>
      <c r="FG821" s="253"/>
      <c r="FH821" s="253"/>
      <c r="FI821" s="253"/>
      <c r="FJ821" s="253"/>
      <c r="FK821" s="253"/>
      <c r="FL821" s="253"/>
      <c r="FM821" s="253"/>
      <c r="FN821" s="253"/>
      <c r="FO821" s="253"/>
      <c r="FP821" s="253"/>
      <c r="FQ821" s="253"/>
      <c r="FR821" s="253"/>
      <c r="FS821" s="253"/>
      <c r="FT821" s="253"/>
      <c r="FU821" s="253"/>
      <c r="FV821" s="253"/>
      <c r="FW821" s="253"/>
      <c r="FX821" s="253"/>
      <c r="FY821" s="253"/>
      <c r="FZ821" s="253"/>
      <c r="GA821" s="253"/>
      <c r="GB821" s="253"/>
      <c r="GC821" s="253"/>
      <c r="GD821" s="253"/>
      <c r="GE821" s="253"/>
      <c r="GF821" s="253"/>
      <c r="GG821" s="253"/>
      <c r="GH821" s="253"/>
      <c r="GI821" s="253"/>
      <c r="GJ821" s="253"/>
      <c r="GK821" s="253"/>
      <c r="GL821" s="253"/>
      <c r="GM821" s="253"/>
      <c r="GN821" s="253"/>
      <c r="GO821" s="253"/>
      <c r="GP821" s="253"/>
      <c r="GQ821" s="253"/>
      <c r="GR821" s="253"/>
      <c r="GS821" s="253"/>
      <c r="GT821" s="253"/>
      <c r="GU821" s="253"/>
      <c r="GV821" s="253"/>
      <c r="GW821" s="253"/>
      <c r="GX821" s="253"/>
      <c r="GY821" s="253"/>
      <c r="GZ821" s="253"/>
      <c r="HA821" s="253"/>
      <c r="HB821" s="253"/>
      <c r="HC821" s="253"/>
      <c r="HD821" s="253"/>
      <c r="HE821" s="253"/>
      <c r="HF821" s="253"/>
    </row>
    <row r="822" spans="1:214" s="312" customFormat="1" ht="15" customHeight="1" x14ac:dyDescent="0.25">
      <c r="A822" s="252"/>
      <c r="B822" s="253"/>
      <c r="C822" s="253"/>
      <c r="D822" s="253"/>
      <c r="E822" s="253"/>
      <c r="F822" s="253"/>
      <c r="G822" s="253"/>
      <c r="H822" s="253"/>
      <c r="I822" s="253"/>
      <c r="J822" s="253"/>
      <c r="K822" s="253"/>
      <c r="L822" s="253"/>
      <c r="M822" s="253"/>
      <c r="N822" s="253"/>
      <c r="O822" s="253"/>
      <c r="P822" s="253"/>
      <c r="Q822" s="253"/>
      <c r="R822" s="253"/>
      <c r="S822" s="253"/>
      <c r="T822" s="253"/>
      <c r="U822" s="253" t="s">
        <v>1009</v>
      </c>
      <c r="V822" s="253"/>
      <c r="W822" s="253"/>
      <c r="X822" s="253"/>
      <c r="Y822" s="253"/>
      <c r="Z822" s="253"/>
      <c r="AA822" s="253"/>
      <c r="AB822" s="253"/>
      <c r="AC822" s="253" t="s">
        <v>393</v>
      </c>
      <c r="AD822" s="253"/>
      <c r="AE822" s="253"/>
      <c r="AF822" s="253"/>
      <c r="AG822" s="253"/>
      <c r="AH822" s="253"/>
      <c r="AI822" s="253"/>
      <c r="AJ822" s="253"/>
      <c r="AK822" s="253"/>
      <c r="AL822" s="253"/>
      <c r="AM822" s="253"/>
      <c r="AN822" s="253"/>
      <c r="AO822" s="253"/>
      <c r="AP822" s="253"/>
      <c r="AQ822" s="253"/>
      <c r="AR822" s="253"/>
      <c r="AS822" s="253"/>
      <c r="AT822" s="253"/>
      <c r="AU822" s="253"/>
      <c r="AV822" s="253"/>
      <c r="AW822" s="253"/>
      <c r="AX822" s="253"/>
      <c r="AY822" s="253"/>
      <c r="AZ822" s="253"/>
      <c r="BA822" s="253"/>
      <c r="BB822" s="253"/>
      <c r="BC822" s="253"/>
      <c r="BD822" s="253"/>
      <c r="BE822" s="253"/>
      <c r="BF822" s="253"/>
      <c r="BG822" s="253"/>
      <c r="BH822" s="253"/>
      <c r="BI822" s="253"/>
      <c r="BJ822" s="253"/>
      <c r="BK822" s="253"/>
      <c r="BL822" s="253"/>
      <c r="BM822" s="253"/>
      <c r="BN822" s="253"/>
      <c r="BO822" s="253"/>
      <c r="BP822" s="253"/>
      <c r="BQ822" s="253"/>
      <c r="BR822" s="253"/>
      <c r="BS822" s="253"/>
      <c r="BT822" s="253"/>
      <c r="BU822" s="253"/>
      <c r="BV822" s="253"/>
      <c r="BW822" s="253"/>
      <c r="BX822" s="253"/>
      <c r="BY822" s="253"/>
      <c r="BZ822" s="253"/>
      <c r="CA822" s="253"/>
      <c r="CB822" s="253"/>
      <c r="CC822" s="253"/>
      <c r="CD822" s="253"/>
      <c r="CE822" s="253"/>
      <c r="CF822" s="253"/>
      <c r="CG822" s="253"/>
      <c r="CH822" s="253"/>
      <c r="CI822" s="253"/>
      <c r="CJ822" s="253"/>
      <c r="CK822" s="253"/>
      <c r="CL822" s="253"/>
      <c r="CM822" s="253"/>
      <c r="CN822" s="253"/>
      <c r="CO822" s="253"/>
      <c r="CP822" s="253"/>
      <c r="CQ822" s="253"/>
      <c r="CR822" s="253"/>
      <c r="CS822" s="253"/>
      <c r="CT822" s="253"/>
      <c r="CU822" s="253"/>
      <c r="CV822" s="253"/>
      <c r="CW822" s="253"/>
      <c r="CX822" s="253"/>
      <c r="CY822" s="253"/>
      <c r="CZ822" s="253"/>
      <c r="DA822" s="253"/>
      <c r="DB822" s="253"/>
      <c r="DC822" s="253"/>
      <c r="DD822" s="253"/>
      <c r="DE822" s="253"/>
      <c r="DF822" s="253"/>
      <c r="DG822" s="253"/>
      <c r="DH822" s="253"/>
      <c r="DI822" s="253"/>
      <c r="DJ822" s="253"/>
      <c r="DK822" s="253"/>
      <c r="DL822" s="253"/>
      <c r="DM822" s="253"/>
      <c r="DN822" s="253"/>
      <c r="DO822" s="253"/>
      <c r="DP822" s="253"/>
      <c r="DQ822" s="253"/>
      <c r="DR822" s="253"/>
      <c r="DS822" s="253"/>
      <c r="DT822" s="253"/>
      <c r="DU822" s="253"/>
      <c r="DV822" s="253"/>
      <c r="DW822" s="253"/>
      <c r="DX822" s="253"/>
      <c r="DY822" s="253"/>
      <c r="DZ822" s="253"/>
      <c r="EA822" s="253"/>
      <c r="EB822" s="253"/>
      <c r="EC822" s="253"/>
      <c r="ED822" s="253"/>
      <c r="EE822" s="253"/>
      <c r="EF822" s="253"/>
      <c r="EG822" s="253"/>
      <c r="EH822" s="253"/>
      <c r="EI822" s="253"/>
      <c r="EJ822" s="253"/>
      <c r="EK822" s="253"/>
      <c r="EL822" s="253"/>
      <c r="EM822" s="253"/>
      <c r="EN822" s="253"/>
      <c r="EO822" s="253"/>
      <c r="EP822" s="253"/>
      <c r="EQ822" s="253"/>
      <c r="ER822" s="253"/>
      <c r="ES822" s="253"/>
      <c r="ET822" s="253"/>
      <c r="EU822" s="253"/>
      <c r="EV822" s="253"/>
      <c r="EW822" s="253"/>
      <c r="EX822" s="253"/>
      <c r="EY822" s="253"/>
      <c r="EZ822" s="253"/>
      <c r="FA822" s="253"/>
      <c r="FB822" s="253"/>
      <c r="FC822" s="253"/>
      <c r="FD822" s="253"/>
      <c r="FE822" s="253"/>
      <c r="FF822" s="253"/>
      <c r="FG822" s="253"/>
      <c r="FH822" s="253"/>
      <c r="FI822" s="253"/>
      <c r="FJ822" s="253"/>
      <c r="FK822" s="253"/>
      <c r="FL822" s="253"/>
      <c r="FM822" s="253"/>
      <c r="FN822" s="253"/>
      <c r="FO822" s="253"/>
      <c r="FP822" s="253"/>
      <c r="FQ822" s="253"/>
      <c r="FR822" s="253"/>
      <c r="FS822" s="253"/>
      <c r="FT822" s="253"/>
      <c r="FU822" s="253"/>
      <c r="FV822" s="253"/>
      <c r="FW822" s="253"/>
      <c r="FX822" s="253"/>
      <c r="FY822" s="253"/>
      <c r="FZ822" s="253"/>
      <c r="GA822" s="253"/>
      <c r="GB822" s="253"/>
      <c r="GC822" s="253"/>
      <c r="GD822" s="253"/>
      <c r="GE822" s="253"/>
      <c r="GF822" s="253"/>
      <c r="GG822" s="253"/>
      <c r="GH822" s="253"/>
      <c r="GI822" s="253"/>
      <c r="GJ822" s="253"/>
      <c r="GK822" s="253"/>
      <c r="GL822" s="253"/>
      <c r="GM822" s="253"/>
      <c r="GN822" s="253"/>
      <c r="GO822" s="253"/>
      <c r="GP822" s="253"/>
      <c r="GQ822" s="253"/>
      <c r="GR822" s="253"/>
      <c r="GS822" s="253"/>
      <c r="GT822" s="253"/>
      <c r="GU822" s="253"/>
      <c r="GV822" s="253"/>
      <c r="GW822" s="253"/>
      <c r="GX822" s="253"/>
      <c r="GY822" s="253"/>
      <c r="GZ822" s="253"/>
      <c r="HA822" s="253"/>
      <c r="HB822" s="253"/>
      <c r="HC822" s="253"/>
      <c r="HD822" s="253"/>
      <c r="HE822" s="253"/>
      <c r="HF822" s="253"/>
    </row>
    <row r="823" spans="1:214" s="312" customFormat="1" ht="15" customHeight="1" x14ac:dyDescent="0.25">
      <c r="A823" s="252"/>
      <c r="B823" s="253"/>
      <c r="C823" s="253"/>
      <c r="D823" s="253"/>
      <c r="E823" s="253"/>
      <c r="F823" s="253"/>
      <c r="G823" s="253"/>
      <c r="H823" s="253"/>
      <c r="I823" s="253"/>
      <c r="J823" s="253"/>
      <c r="K823" s="253"/>
      <c r="L823" s="253"/>
      <c r="M823" s="253"/>
      <c r="N823" s="253"/>
      <c r="O823" s="253"/>
      <c r="P823" s="253"/>
      <c r="Q823" s="253"/>
      <c r="R823" s="253"/>
      <c r="S823" s="253"/>
      <c r="T823" s="253"/>
      <c r="U823" s="253" t="s">
        <v>1010</v>
      </c>
      <c r="V823" s="253"/>
      <c r="W823" s="253"/>
      <c r="X823" s="253"/>
      <c r="Y823" s="253"/>
      <c r="Z823" s="253"/>
      <c r="AA823" s="253"/>
      <c r="AB823" s="253"/>
      <c r="AC823" s="253" t="s">
        <v>323</v>
      </c>
      <c r="AD823" s="253"/>
      <c r="AE823" s="253"/>
      <c r="AF823" s="253"/>
      <c r="AG823" s="253"/>
      <c r="AH823" s="253"/>
      <c r="AI823" s="253"/>
      <c r="AJ823" s="253"/>
      <c r="AK823" s="253"/>
      <c r="AL823" s="253"/>
      <c r="AM823" s="253"/>
      <c r="AN823" s="253"/>
      <c r="AO823" s="253"/>
      <c r="AP823" s="253"/>
      <c r="AQ823" s="253"/>
      <c r="AR823" s="253"/>
      <c r="AS823" s="253"/>
      <c r="AT823" s="253"/>
      <c r="AU823" s="253"/>
      <c r="AV823" s="253"/>
      <c r="AW823" s="253"/>
      <c r="AX823" s="253"/>
      <c r="AY823" s="253"/>
      <c r="AZ823" s="253"/>
      <c r="BA823" s="253"/>
      <c r="BB823" s="253"/>
      <c r="BC823" s="253"/>
      <c r="BD823" s="253"/>
      <c r="BE823" s="253"/>
      <c r="BF823" s="253"/>
      <c r="BG823" s="253"/>
      <c r="BH823" s="253"/>
      <c r="BI823" s="253"/>
      <c r="BJ823" s="253"/>
      <c r="BK823" s="253"/>
      <c r="BL823" s="253"/>
      <c r="BM823" s="253"/>
      <c r="BN823" s="253"/>
      <c r="BO823" s="253"/>
      <c r="BP823" s="253"/>
      <c r="BQ823" s="253"/>
      <c r="BR823" s="253"/>
      <c r="BS823" s="253"/>
      <c r="BT823" s="253"/>
      <c r="BU823" s="253"/>
      <c r="BV823" s="253"/>
      <c r="BW823" s="253"/>
      <c r="BX823" s="253"/>
      <c r="BY823" s="253"/>
      <c r="BZ823" s="253"/>
      <c r="CA823" s="253"/>
      <c r="CB823" s="253"/>
      <c r="CC823" s="253"/>
      <c r="CD823" s="253"/>
      <c r="CE823" s="253"/>
      <c r="CF823" s="253"/>
      <c r="CG823" s="253"/>
      <c r="CH823" s="253"/>
      <c r="CI823" s="253"/>
      <c r="CJ823" s="253"/>
      <c r="CK823" s="253"/>
      <c r="CL823" s="253"/>
      <c r="CM823" s="253"/>
      <c r="CN823" s="253"/>
      <c r="CO823" s="253"/>
      <c r="CP823" s="253"/>
      <c r="CQ823" s="253"/>
      <c r="CR823" s="253"/>
      <c r="CS823" s="253"/>
      <c r="CT823" s="253"/>
      <c r="CU823" s="253"/>
      <c r="CV823" s="253"/>
      <c r="CW823" s="253"/>
      <c r="CX823" s="253"/>
      <c r="CY823" s="253"/>
      <c r="CZ823" s="253"/>
      <c r="DA823" s="253"/>
      <c r="DB823" s="253"/>
      <c r="DC823" s="253"/>
      <c r="DD823" s="253"/>
      <c r="DE823" s="253"/>
      <c r="DF823" s="253"/>
      <c r="DG823" s="253"/>
      <c r="DH823" s="253"/>
      <c r="DI823" s="253"/>
      <c r="DJ823" s="253"/>
      <c r="DK823" s="253"/>
      <c r="DL823" s="253"/>
      <c r="DM823" s="253"/>
      <c r="DN823" s="253"/>
      <c r="DO823" s="253"/>
      <c r="DP823" s="253"/>
      <c r="DQ823" s="253"/>
      <c r="DR823" s="253"/>
      <c r="DS823" s="253"/>
      <c r="DT823" s="253"/>
      <c r="DU823" s="253"/>
      <c r="DV823" s="253"/>
      <c r="DW823" s="253"/>
      <c r="DX823" s="253"/>
      <c r="DY823" s="253"/>
      <c r="DZ823" s="253"/>
      <c r="EA823" s="253"/>
      <c r="EB823" s="253"/>
      <c r="EC823" s="253"/>
      <c r="ED823" s="253"/>
      <c r="EE823" s="253"/>
      <c r="EF823" s="253"/>
      <c r="EG823" s="253"/>
      <c r="EH823" s="253"/>
      <c r="EI823" s="253"/>
      <c r="EJ823" s="253"/>
      <c r="EK823" s="253"/>
      <c r="EL823" s="253"/>
      <c r="EM823" s="253"/>
      <c r="EN823" s="253"/>
      <c r="EO823" s="253"/>
      <c r="EP823" s="253"/>
      <c r="EQ823" s="253"/>
      <c r="ER823" s="253"/>
      <c r="ES823" s="253"/>
      <c r="ET823" s="253"/>
      <c r="EU823" s="253"/>
      <c r="EV823" s="253"/>
      <c r="EW823" s="253"/>
      <c r="EX823" s="253"/>
      <c r="EY823" s="253"/>
      <c r="EZ823" s="253"/>
      <c r="FA823" s="253"/>
      <c r="FB823" s="253"/>
      <c r="FC823" s="253"/>
      <c r="FD823" s="253"/>
      <c r="FE823" s="253"/>
      <c r="FF823" s="253"/>
      <c r="FG823" s="253"/>
      <c r="FH823" s="253"/>
      <c r="FI823" s="253"/>
      <c r="FJ823" s="253"/>
      <c r="FK823" s="253"/>
      <c r="FL823" s="253"/>
      <c r="FM823" s="253"/>
      <c r="FN823" s="253"/>
      <c r="FO823" s="253"/>
      <c r="FP823" s="253"/>
      <c r="FQ823" s="253"/>
      <c r="FR823" s="253"/>
      <c r="FS823" s="253"/>
      <c r="FT823" s="253"/>
      <c r="FU823" s="253"/>
      <c r="FV823" s="253"/>
      <c r="FW823" s="253"/>
      <c r="FX823" s="253"/>
      <c r="FY823" s="253"/>
      <c r="FZ823" s="253"/>
      <c r="GA823" s="253"/>
      <c r="GB823" s="253"/>
      <c r="GC823" s="253"/>
      <c r="GD823" s="253"/>
      <c r="GE823" s="253"/>
      <c r="GF823" s="253"/>
      <c r="GG823" s="253"/>
      <c r="GH823" s="253"/>
      <c r="GI823" s="253"/>
      <c r="GJ823" s="253"/>
      <c r="GK823" s="253"/>
      <c r="GL823" s="253"/>
      <c r="GM823" s="253"/>
      <c r="GN823" s="253"/>
      <c r="GO823" s="253"/>
      <c r="GP823" s="253"/>
      <c r="GQ823" s="253"/>
      <c r="GR823" s="253"/>
      <c r="GS823" s="253"/>
      <c r="GT823" s="253"/>
      <c r="GU823" s="253"/>
      <c r="GV823" s="253"/>
      <c r="GW823" s="253"/>
      <c r="GX823" s="253"/>
      <c r="GY823" s="253"/>
      <c r="GZ823" s="253"/>
      <c r="HA823" s="253"/>
      <c r="HB823" s="253"/>
      <c r="HC823" s="253"/>
      <c r="HD823" s="253"/>
      <c r="HE823" s="253"/>
      <c r="HF823" s="253"/>
    </row>
    <row r="824" spans="1:214" s="312" customFormat="1" ht="15" customHeight="1" x14ac:dyDescent="0.25">
      <c r="A824" s="252"/>
      <c r="B824" s="253"/>
      <c r="C824" s="253"/>
      <c r="D824" s="253"/>
      <c r="E824" s="253"/>
      <c r="F824" s="253"/>
      <c r="G824" s="253"/>
      <c r="H824" s="253"/>
      <c r="I824" s="253"/>
      <c r="J824" s="253"/>
      <c r="K824" s="253"/>
      <c r="L824" s="253"/>
      <c r="M824" s="253"/>
      <c r="N824" s="253"/>
      <c r="O824" s="253"/>
      <c r="P824" s="253"/>
      <c r="Q824" s="253"/>
      <c r="R824" s="253"/>
      <c r="S824" s="253"/>
      <c r="T824" s="253"/>
      <c r="U824" s="253" t="s">
        <v>1011</v>
      </c>
      <c r="V824" s="253"/>
      <c r="W824" s="253"/>
      <c r="X824" s="253"/>
      <c r="Y824" s="253"/>
      <c r="Z824" s="253"/>
      <c r="AA824" s="253"/>
      <c r="AB824" s="253"/>
      <c r="AC824" s="253" t="s">
        <v>357</v>
      </c>
      <c r="AD824" s="253"/>
      <c r="AE824" s="253"/>
      <c r="AF824" s="253"/>
      <c r="AG824" s="253"/>
      <c r="AH824" s="253"/>
      <c r="AI824" s="253"/>
      <c r="AJ824" s="253"/>
      <c r="AK824" s="253"/>
      <c r="AL824" s="253"/>
      <c r="AM824" s="253"/>
      <c r="AN824" s="253"/>
      <c r="AO824" s="253"/>
      <c r="AP824" s="253"/>
      <c r="AQ824" s="253"/>
      <c r="AR824" s="253"/>
      <c r="AS824" s="253"/>
      <c r="AT824" s="253"/>
      <c r="AU824" s="253"/>
      <c r="AV824" s="253"/>
      <c r="AW824" s="253"/>
      <c r="AX824" s="253"/>
      <c r="AY824" s="253"/>
      <c r="AZ824" s="253"/>
      <c r="BA824" s="253"/>
      <c r="BB824" s="253"/>
      <c r="BC824" s="253"/>
      <c r="BD824" s="253"/>
      <c r="BE824" s="253"/>
      <c r="BF824" s="253"/>
      <c r="BG824" s="253"/>
      <c r="BH824" s="253"/>
      <c r="BI824" s="253"/>
      <c r="BJ824" s="253"/>
      <c r="BK824" s="253"/>
      <c r="BL824" s="253"/>
      <c r="BM824" s="253"/>
      <c r="BN824" s="253"/>
      <c r="BO824" s="253"/>
      <c r="BP824" s="253"/>
      <c r="BQ824" s="253"/>
      <c r="BR824" s="253"/>
      <c r="BS824" s="253"/>
      <c r="BT824" s="253"/>
      <c r="BU824" s="253"/>
      <c r="BV824" s="253"/>
      <c r="BW824" s="253"/>
      <c r="BX824" s="253"/>
      <c r="BY824" s="253"/>
      <c r="BZ824" s="253"/>
      <c r="CA824" s="253"/>
      <c r="CB824" s="253"/>
      <c r="CC824" s="253"/>
      <c r="CD824" s="253"/>
      <c r="CE824" s="253"/>
      <c r="CF824" s="253"/>
      <c r="CG824" s="253"/>
      <c r="CH824" s="253"/>
      <c r="CI824" s="253"/>
      <c r="CJ824" s="253"/>
      <c r="CK824" s="253"/>
      <c r="CL824" s="253"/>
      <c r="CM824" s="253"/>
      <c r="CN824" s="253"/>
      <c r="CO824" s="253"/>
      <c r="CP824" s="253"/>
      <c r="CQ824" s="253"/>
      <c r="CR824" s="253"/>
      <c r="CS824" s="253"/>
      <c r="CT824" s="253"/>
      <c r="CU824" s="253"/>
      <c r="CV824" s="253"/>
      <c r="CW824" s="253"/>
      <c r="CX824" s="253"/>
      <c r="CY824" s="253"/>
      <c r="CZ824" s="253"/>
      <c r="DA824" s="253"/>
      <c r="DB824" s="253"/>
      <c r="DC824" s="253"/>
      <c r="DD824" s="253"/>
      <c r="DE824" s="253"/>
      <c r="DF824" s="253"/>
      <c r="DG824" s="253"/>
      <c r="DH824" s="253"/>
      <c r="DI824" s="253"/>
      <c r="DJ824" s="253"/>
      <c r="DK824" s="253"/>
      <c r="DL824" s="253"/>
      <c r="DM824" s="253"/>
      <c r="DN824" s="253"/>
      <c r="DO824" s="253"/>
      <c r="DP824" s="253"/>
      <c r="DQ824" s="253"/>
      <c r="DR824" s="253"/>
      <c r="DS824" s="253"/>
      <c r="DT824" s="253"/>
      <c r="DU824" s="253"/>
      <c r="DV824" s="253"/>
      <c r="DW824" s="253"/>
      <c r="DX824" s="253"/>
      <c r="DY824" s="253"/>
      <c r="DZ824" s="253"/>
      <c r="EA824" s="253"/>
      <c r="EB824" s="253"/>
      <c r="EC824" s="253"/>
      <c r="ED824" s="253"/>
      <c r="EE824" s="253"/>
      <c r="EF824" s="253"/>
      <c r="EG824" s="253"/>
      <c r="EH824" s="253"/>
      <c r="EI824" s="253"/>
      <c r="EJ824" s="253"/>
      <c r="EK824" s="253"/>
      <c r="EL824" s="253"/>
      <c r="EM824" s="253"/>
      <c r="EN824" s="253"/>
      <c r="EO824" s="253"/>
      <c r="EP824" s="253"/>
      <c r="EQ824" s="253"/>
      <c r="ER824" s="253"/>
      <c r="ES824" s="253"/>
      <c r="ET824" s="253"/>
      <c r="EU824" s="253"/>
      <c r="EV824" s="253"/>
      <c r="EW824" s="253"/>
      <c r="EX824" s="253"/>
      <c r="EY824" s="253"/>
      <c r="EZ824" s="253"/>
      <c r="FA824" s="253"/>
      <c r="FB824" s="253"/>
      <c r="FC824" s="253"/>
      <c r="FD824" s="253"/>
      <c r="FE824" s="253"/>
      <c r="FF824" s="253"/>
      <c r="FG824" s="253"/>
      <c r="FH824" s="253"/>
      <c r="FI824" s="253"/>
      <c r="FJ824" s="253"/>
      <c r="FK824" s="253"/>
      <c r="FL824" s="253"/>
      <c r="FM824" s="253"/>
      <c r="FN824" s="253"/>
      <c r="FO824" s="253"/>
      <c r="FP824" s="253"/>
      <c r="FQ824" s="253"/>
      <c r="FR824" s="253"/>
      <c r="FS824" s="253"/>
      <c r="FT824" s="253"/>
      <c r="FU824" s="253"/>
      <c r="FV824" s="253"/>
      <c r="FW824" s="253"/>
      <c r="FX824" s="253"/>
      <c r="FY824" s="253"/>
      <c r="FZ824" s="253"/>
      <c r="GA824" s="253"/>
      <c r="GB824" s="253"/>
      <c r="GC824" s="253"/>
      <c r="GD824" s="253"/>
      <c r="GE824" s="253"/>
      <c r="GF824" s="253"/>
      <c r="GG824" s="253"/>
      <c r="GH824" s="253"/>
      <c r="GI824" s="253"/>
      <c r="GJ824" s="253"/>
      <c r="GK824" s="253"/>
      <c r="GL824" s="253"/>
      <c r="GM824" s="253"/>
      <c r="GN824" s="253"/>
      <c r="GO824" s="253"/>
      <c r="GP824" s="253"/>
      <c r="GQ824" s="253"/>
      <c r="GR824" s="253"/>
      <c r="GS824" s="253"/>
      <c r="GT824" s="253"/>
      <c r="GU824" s="253"/>
      <c r="GV824" s="253"/>
      <c r="GW824" s="253"/>
      <c r="GX824" s="253"/>
      <c r="GY824" s="253"/>
      <c r="GZ824" s="253"/>
      <c r="HA824" s="253"/>
      <c r="HB824" s="253"/>
      <c r="HC824" s="253"/>
      <c r="HD824" s="253"/>
      <c r="HE824" s="253"/>
      <c r="HF824" s="253"/>
    </row>
    <row r="825" spans="1:214" s="312" customFormat="1" ht="15" customHeight="1" x14ac:dyDescent="0.25">
      <c r="A825" s="252"/>
      <c r="B825" s="253"/>
      <c r="C825" s="253"/>
      <c r="D825" s="253"/>
      <c r="E825" s="253"/>
      <c r="F825" s="253"/>
      <c r="G825" s="253"/>
      <c r="H825" s="253"/>
      <c r="I825" s="253"/>
      <c r="J825" s="253"/>
      <c r="K825" s="253"/>
      <c r="L825" s="253"/>
      <c r="M825" s="253"/>
      <c r="N825" s="253"/>
      <c r="O825" s="253"/>
      <c r="P825" s="253"/>
      <c r="Q825" s="253"/>
      <c r="R825" s="253"/>
      <c r="S825" s="253"/>
      <c r="T825" s="253"/>
      <c r="U825" s="253" t="s">
        <v>1012</v>
      </c>
      <c r="V825" s="253"/>
      <c r="W825" s="253"/>
      <c r="X825" s="253"/>
      <c r="Y825" s="253"/>
      <c r="Z825" s="253"/>
      <c r="AA825" s="253"/>
      <c r="AB825" s="253"/>
      <c r="AC825" s="253" t="s">
        <v>320</v>
      </c>
      <c r="AD825" s="253"/>
      <c r="AE825" s="253"/>
      <c r="AF825" s="253"/>
      <c r="AG825" s="253"/>
      <c r="AH825" s="253"/>
      <c r="AI825" s="253"/>
      <c r="AJ825" s="253"/>
      <c r="AK825" s="253"/>
      <c r="AL825" s="253"/>
      <c r="AM825" s="253"/>
      <c r="AN825" s="253"/>
      <c r="AO825" s="253"/>
      <c r="AP825" s="253"/>
      <c r="AQ825" s="253"/>
      <c r="AR825" s="253"/>
      <c r="AS825" s="253"/>
      <c r="AT825" s="253"/>
      <c r="AU825" s="253"/>
      <c r="AV825" s="253"/>
      <c r="AW825" s="253"/>
      <c r="AX825" s="253"/>
      <c r="AY825" s="253"/>
      <c r="AZ825" s="253"/>
      <c r="BA825" s="253"/>
      <c r="BB825" s="253"/>
      <c r="BC825" s="253"/>
      <c r="BD825" s="253"/>
      <c r="BE825" s="253"/>
      <c r="BF825" s="253"/>
      <c r="BG825" s="253"/>
      <c r="BH825" s="253"/>
      <c r="BI825" s="253"/>
      <c r="BJ825" s="253"/>
      <c r="BK825" s="253"/>
      <c r="BL825" s="253"/>
      <c r="BM825" s="253"/>
      <c r="BN825" s="253"/>
      <c r="BO825" s="253"/>
      <c r="BP825" s="253"/>
      <c r="BQ825" s="253"/>
      <c r="BR825" s="253"/>
      <c r="BS825" s="253"/>
      <c r="BT825" s="253"/>
      <c r="BU825" s="253"/>
      <c r="BV825" s="253"/>
      <c r="BW825" s="253"/>
      <c r="BX825" s="253"/>
      <c r="BY825" s="253"/>
      <c r="BZ825" s="253"/>
      <c r="CA825" s="253"/>
      <c r="CB825" s="253"/>
      <c r="CC825" s="253"/>
      <c r="CD825" s="253"/>
      <c r="CE825" s="253"/>
      <c r="CF825" s="253"/>
      <c r="CG825" s="253"/>
      <c r="CH825" s="253"/>
      <c r="CI825" s="253"/>
      <c r="CJ825" s="253"/>
      <c r="CK825" s="253"/>
      <c r="CL825" s="253"/>
      <c r="CM825" s="253"/>
      <c r="CN825" s="253"/>
      <c r="CO825" s="253"/>
      <c r="CP825" s="253"/>
      <c r="CQ825" s="253"/>
      <c r="CR825" s="253"/>
      <c r="CS825" s="253"/>
      <c r="CT825" s="253"/>
      <c r="CU825" s="253"/>
      <c r="CV825" s="253"/>
      <c r="CW825" s="253"/>
      <c r="CX825" s="253"/>
      <c r="CY825" s="253"/>
      <c r="CZ825" s="253"/>
      <c r="DA825" s="253"/>
      <c r="DB825" s="253"/>
      <c r="DC825" s="253"/>
      <c r="DD825" s="253"/>
      <c r="DE825" s="253"/>
      <c r="DF825" s="253"/>
      <c r="DG825" s="253"/>
      <c r="DH825" s="253"/>
      <c r="DI825" s="253"/>
      <c r="DJ825" s="253"/>
      <c r="DK825" s="253"/>
      <c r="DL825" s="253"/>
      <c r="DM825" s="253"/>
      <c r="DN825" s="253"/>
      <c r="DO825" s="253"/>
      <c r="DP825" s="253"/>
      <c r="DQ825" s="253"/>
      <c r="DR825" s="253"/>
      <c r="DS825" s="253"/>
      <c r="DT825" s="253"/>
      <c r="DU825" s="253"/>
      <c r="DV825" s="253"/>
      <c r="DW825" s="253"/>
      <c r="DX825" s="253"/>
      <c r="DY825" s="253"/>
      <c r="DZ825" s="253"/>
      <c r="EA825" s="253"/>
      <c r="EB825" s="253"/>
      <c r="EC825" s="253"/>
      <c r="ED825" s="253"/>
      <c r="EE825" s="253"/>
      <c r="EF825" s="253"/>
      <c r="EG825" s="253"/>
      <c r="EH825" s="253"/>
      <c r="EI825" s="253"/>
      <c r="EJ825" s="253"/>
      <c r="EK825" s="253"/>
      <c r="EL825" s="253"/>
      <c r="EM825" s="253"/>
      <c r="EN825" s="253"/>
      <c r="EO825" s="253"/>
      <c r="EP825" s="253"/>
      <c r="EQ825" s="253"/>
      <c r="ER825" s="253"/>
      <c r="ES825" s="253"/>
      <c r="ET825" s="253"/>
      <c r="EU825" s="253"/>
      <c r="EV825" s="253"/>
      <c r="EW825" s="253"/>
      <c r="EX825" s="253"/>
      <c r="EY825" s="253"/>
      <c r="EZ825" s="253"/>
      <c r="FA825" s="253"/>
      <c r="FB825" s="253"/>
      <c r="FC825" s="253"/>
      <c r="FD825" s="253"/>
      <c r="FE825" s="253"/>
      <c r="FF825" s="253"/>
      <c r="FG825" s="253"/>
      <c r="FH825" s="253"/>
      <c r="FI825" s="253"/>
      <c r="FJ825" s="253"/>
      <c r="FK825" s="253"/>
      <c r="FL825" s="253"/>
      <c r="FM825" s="253"/>
      <c r="FN825" s="253"/>
      <c r="FO825" s="253"/>
      <c r="FP825" s="253"/>
      <c r="FQ825" s="253"/>
      <c r="FR825" s="253"/>
      <c r="FS825" s="253"/>
      <c r="FT825" s="253"/>
      <c r="FU825" s="253"/>
      <c r="FV825" s="253"/>
      <c r="FW825" s="253"/>
      <c r="FX825" s="253"/>
      <c r="FY825" s="253"/>
      <c r="FZ825" s="253"/>
      <c r="GA825" s="253"/>
      <c r="GB825" s="253"/>
      <c r="GC825" s="253"/>
      <c r="GD825" s="253"/>
      <c r="GE825" s="253"/>
      <c r="GF825" s="253"/>
      <c r="GG825" s="253"/>
      <c r="GH825" s="253"/>
      <c r="GI825" s="253"/>
      <c r="GJ825" s="253"/>
      <c r="GK825" s="253"/>
      <c r="GL825" s="253"/>
      <c r="GM825" s="253"/>
      <c r="GN825" s="253"/>
      <c r="GO825" s="253"/>
      <c r="GP825" s="253"/>
      <c r="GQ825" s="253"/>
      <c r="GR825" s="253"/>
      <c r="GS825" s="253"/>
      <c r="GT825" s="253"/>
      <c r="GU825" s="253"/>
      <c r="GV825" s="253"/>
      <c r="GW825" s="253"/>
      <c r="GX825" s="253"/>
      <c r="GY825" s="253"/>
      <c r="GZ825" s="253"/>
      <c r="HA825" s="253"/>
      <c r="HB825" s="253"/>
      <c r="HC825" s="253"/>
      <c r="HD825" s="253"/>
      <c r="HE825" s="253"/>
      <c r="HF825" s="253"/>
    </row>
    <row r="826" spans="1:214" s="312" customFormat="1" ht="15" customHeight="1" x14ac:dyDescent="0.25">
      <c r="A826" s="252"/>
      <c r="B826" s="253"/>
      <c r="C826" s="253"/>
      <c r="D826" s="253"/>
      <c r="E826" s="253"/>
      <c r="F826" s="253"/>
      <c r="G826" s="253"/>
      <c r="H826" s="253"/>
      <c r="I826" s="253"/>
      <c r="J826" s="253"/>
      <c r="K826" s="253"/>
      <c r="L826" s="253"/>
      <c r="M826" s="253"/>
      <c r="N826" s="253"/>
      <c r="O826" s="253"/>
      <c r="P826" s="253"/>
      <c r="Q826" s="253"/>
      <c r="R826" s="253"/>
      <c r="S826" s="253"/>
      <c r="T826" s="253"/>
      <c r="U826" s="253" t="s">
        <v>1013</v>
      </c>
      <c r="V826" s="253"/>
      <c r="W826" s="253"/>
      <c r="X826" s="253"/>
      <c r="Y826" s="253"/>
      <c r="Z826" s="253"/>
      <c r="AA826" s="253"/>
      <c r="AB826" s="253"/>
      <c r="AC826" s="253" t="s">
        <v>332</v>
      </c>
      <c r="AD826" s="253"/>
      <c r="AE826" s="253"/>
      <c r="AF826" s="253"/>
      <c r="AG826" s="253"/>
      <c r="AH826" s="253"/>
      <c r="AI826" s="253"/>
      <c r="AJ826" s="253"/>
      <c r="AK826" s="253"/>
      <c r="AL826" s="253"/>
      <c r="AM826" s="253"/>
      <c r="AN826" s="253"/>
      <c r="AO826" s="253"/>
      <c r="AP826" s="253"/>
      <c r="AQ826" s="253"/>
      <c r="AR826" s="253"/>
      <c r="AS826" s="253"/>
      <c r="AT826" s="253"/>
      <c r="AU826" s="253"/>
      <c r="AV826" s="253"/>
      <c r="AW826" s="253"/>
      <c r="AX826" s="253"/>
      <c r="AY826" s="253"/>
      <c r="AZ826" s="253"/>
      <c r="BA826" s="253"/>
      <c r="BB826" s="253"/>
      <c r="BC826" s="253"/>
      <c r="BD826" s="253"/>
      <c r="BE826" s="253"/>
      <c r="BF826" s="253"/>
      <c r="BG826" s="253"/>
      <c r="BH826" s="253"/>
      <c r="BI826" s="253"/>
      <c r="BJ826" s="253"/>
      <c r="BK826" s="253"/>
      <c r="BL826" s="253"/>
      <c r="BM826" s="253"/>
      <c r="BN826" s="253"/>
      <c r="BO826" s="253"/>
      <c r="BP826" s="253"/>
      <c r="BQ826" s="253"/>
      <c r="BR826" s="253"/>
      <c r="BS826" s="253"/>
      <c r="BT826" s="253"/>
      <c r="BU826" s="253"/>
      <c r="BV826" s="253"/>
      <c r="BW826" s="253"/>
      <c r="BX826" s="253"/>
      <c r="BY826" s="253"/>
      <c r="BZ826" s="253"/>
      <c r="CA826" s="253"/>
      <c r="CB826" s="253"/>
      <c r="CC826" s="253"/>
      <c r="CD826" s="253"/>
      <c r="CE826" s="253"/>
      <c r="CF826" s="253"/>
      <c r="CG826" s="253"/>
      <c r="CH826" s="253"/>
      <c r="CI826" s="253"/>
      <c r="CJ826" s="253"/>
      <c r="CK826" s="253"/>
      <c r="CL826" s="253"/>
      <c r="CM826" s="253"/>
      <c r="CN826" s="253"/>
      <c r="CO826" s="253"/>
      <c r="CP826" s="253"/>
      <c r="CQ826" s="253"/>
      <c r="CR826" s="253"/>
      <c r="CS826" s="253"/>
      <c r="CT826" s="253"/>
      <c r="CU826" s="253"/>
      <c r="CV826" s="253"/>
      <c r="CW826" s="253"/>
      <c r="CX826" s="253"/>
      <c r="CY826" s="253"/>
      <c r="CZ826" s="253"/>
      <c r="DA826" s="253"/>
      <c r="DB826" s="253"/>
      <c r="DC826" s="253"/>
      <c r="DD826" s="253"/>
      <c r="DE826" s="253"/>
      <c r="DF826" s="253"/>
      <c r="DG826" s="253"/>
      <c r="DH826" s="253"/>
      <c r="DI826" s="253"/>
      <c r="DJ826" s="253"/>
      <c r="DK826" s="253"/>
      <c r="DL826" s="253"/>
      <c r="DM826" s="253"/>
      <c r="DN826" s="253"/>
      <c r="DO826" s="253"/>
      <c r="DP826" s="253"/>
      <c r="DQ826" s="253"/>
      <c r="DR826" s="253"/>
      <c r="DS826" s="253"/>
      <c r="DT826" s="253"/>
      <c r="DU826" s="253"/>
      <c r="DV826" s="253"/>
      <c r="DW826" s="253"/>
      <c r="DX826" s="253"/>
      <c r="DY826" s="253"/>
      <c r="DZ826" s="253"/>
      <c r="EA826" s="253"/>
      <c r="EB826" s="253"/>
      <c r="EC826" s="253"/>
      <c r="ED826" s="253"/>
      <c r="EE826" s="253"/>
      <c r="EF826" s="253"/>
      <c r="EG826" s="253"/>
      <c r="EH826" s="253"/>
      <c r="EI826" s="253"/>
      <c r="EJ826" s="253"/>
      <c r="EK826" s="253"/>
      <c r="EL826" s="253"/>
      <c r="EM826" s="253"/>
      <c r="EN826" s="253"/>
      <c r="EO826" s="253"/>
      <c r="EP826" s="253"/>
      <c r="EQ826" s="253"/>
      <c r="ER826" s="253"/>
      <c r="ES826" s="253"/>
      <c r="ET826" s="253"/>
      <c r="EU826" s="253"/>
      <c r="EV826" s="253"/>
      <c r="EW826" s="253"/>
      <c r="EX826" s="253"/>
      <c r="EY826" s="253"/>
      <c r="EZ826" s="253"/>
      <c r="FA826" s="253"/>
      <c r="FB826" s="253"/>
      <c r="FC826" s="253"/>
      <c r="FD826" s="253"/>
      <c r="FE826" s="253"/>
      <c r="FF826" s="253"/>
      <c r="FG826" s="253"/>
      <c r="FH826" s="253"/>
      <c r="FI826" s="253"/>
      <c r="FJ826" s="253"/>
      <c r="FK826" s="253"/>
      <c r="FL826" s="253"/>
      <c r="FM826" s="253"/>
      <c r="FN826" s="253"/>
      <c r="FO826" s="253"/>
      <c r="FP826" s="253"/>
      <c r="FQ826" s="253"/>
      <c r="FR826" s="253"/>
      <c r="FS826" s="253"/>
      <c r="FT826" s="253"/>
      <c r="FU826" s="253"/>
      <c r="FV826" s="253"/>
      <c r="FW826" s="253"/>
      <c r="FX826" s="253"/>
      <c r="FY826" s="253"/>
      <c r="FZ826" s="253"/>
      <c r="GA826" s="253"/>
      <c r="GB826" s="253"/>
      <c r="GC826" s="253"/>
      <c r="GD826" s="253"/>
      <c r="GE826" s="253"/>
      <c r="GF826" s="253"/>
      <c r="GG826" s="253"/>
      <c r="GH826" s="253"/>
      <c r="GI826" s="253"/>
      <c r="GJ826" s="253"/>
      <c r="GK826" s="253"/>
      <c r="GL826" s="253"/>
      <c r="GM826" s="253"/>
      <c r="GN826" s="253"/>
      <c r="GO826" s="253"/>
      <c r="GP826" s="253"/>
      <c r="GQ826" s="253"/>
      <c r="GR826" s="253"/>
      <c r="GS826" s="253"/>
      <c r="GT826" s="253"/>
      <c r="GU826" s="253"/>
      <c r="GV826" s="253"/>
      <c r="GW826" s="253"/>
      <c r="GX826" s="253"/>
      <c r="GY826" s="253"/>
      <c r="GZ826" s="253"/>
      <c r="HA826" s="253"/>
      <c r="HB826" s="253"/>
      <c r="HC826" s="253"/>
      <c r="HD826" s="253"/>
      <c r="HE826" s="253"/>
      <c r="HF826" s="253"/>
    </row>
    <row r="827" spans="1:214" s="312" customFormat="1" ht="15" customHeight="1" x14ac:dyDescent="0.25">
      <c r="A827" s="252"/>
      <c r="B827" s="253"/>
      <c r="C827" s="253"/>
      <c r="D827" s="253"/>
      <c r="E827" s="253"/>
      <c r="F827" s="253"/>
      <c r="G827" s="253"/>
      <c r="H827" s="253"/>
      <c r="I827" s="253"/>
      <c r="J827" s="253"/>
      <c r="K827" s="253"/>
      <c r="L827" s="253"/>
      <c r="M827" s="253"/>
      <c r="N827" s="253"/>
      <c r="O827" s="253"/>
      <c r="P827" s="253"/>
      <c r="Q827" s="253"/>
      <c r="R827" s="253"/>
      <c r="S827" s="253"/>
      <c r="T827" s="253"/>
      <c r="U827" s="253" t="s">
        <v>1014</v>
      </c>
      <c r="V827" s="253"/>
      <c r="W827" s="253"/>
      <c r="X827" s="253"/>
      <c r="Y827" s="253"/>
      <c r="Z827" s="253"/>
      <c r="AA827" s="253"/>
      <c r="AB827" s="253"/>
      <c r="AC827" s="253" t="s">
        <v>357</v>
      </c>
      <c r="AD827" s="253"/>
      <c r="AE827" s="253"/>
      <c r="AF827" s="253"/>
      <c r="AG827" s="253"/>
      <c r="AH827" s="253"/>
      <c r="AI827" s="253"/>
      <c r="AJ827" s="253"/>
      <c r="AK827" s="253"/>
      <c r="AL827" s="253"/>
      <c r="AM827" s="253"/>
      <c r="AN827" s="253"/>
      <c r="AO827" s="253"/>
      <c r="AP827" s="253"/>
      <c r="AQ827" s="253"/>
      <c r="AR827" s="253"/>
      <c r="AS827" s="253"/>
      <c r="AT827" s="253"/>
      <c r="AU827" s="253"/>
      <c r="AV827" s="253"/>
      <c r="AW827" s="253"/>
      <c r="AX827" s="253"/>
      <c r="AY827" s="253"/>
      <c r="AZ827" s="253"/>
      <c r="BA827" s="253"/>
      <c r="BB827" s="253"/>
      <c r="BC827" s="253"/>
      <c r="BD827" s="253"/>
      <c r="BE827" s="253"/>
      <c r="BF827" s="253"/>
      <c r="BG827" s="253"/>
      <c r="BH827" s="253"/>
      <c r="BI827" s="253"/>
      <c r="BJ827" s="253"/>
      <c r="BK827" s="253"/>
      <c r="BL827" s="253"/>
      <c r="BM827" s="253"/>
      <c r="BN827" s="253"/>
      <c r="BO827" s="253"/>
      <c r="BP827" s="253"/>
      <c r="BQ827" s="253"/>
      <c r="BR827" s="253"/>
      <c r="BS827" s="253"/>
      <c r="BT827" s="253"/>
      <c r="BU827" s="253"/>
      <c r="BV827" s="253"/>
      <c r="BW827" s="253"/>
      <c r="BX827" s="253"/>
      <c r="BY827" s="253"/>
      <c r="BZ827" s="253"/>
      <c r="CA827" s="253"/>
      <c r="CB827" s="253"/>
      <c r="CC827" s="253"/>
      <c r="CD827" s="253"/>
      <c r="CE827" s="253"/>
      <c r="CF827" s="253"/>
      <c r="CG827" s="253"/>
      <c r="CH827" s="253"/>
      <c r="CI827" s="253"/>
      <c r="CJ827" s="253"/>
      <c r="CK827" s="253"/>
      <c r="CL827" s="253"/>
      <c r="CM827" s="253"/>
      <c r="CN827" s="253"/>
      <c r="CO827" s="253"/>
      <c r="CP827" s="253"/>
      <c r="CQ827" s="253"/>
      <c r="CR827" s="253"/>
      <c r="CS827" s="253"/>
      <c r="CT827" s="253"/>
      <c r="CU827" s="253"/>
      <c r="CV827" s="253"/>
      <c r="CW827" s="253"/>
      <c r="CX827" s="253"/>
      <c r="CY827" s="253"/>
      <c r="CZ827" s="253"/>
      <c r="DA827" s="253"/>
      <c r="DB827" s="253"/>
      <c r="DC827" s="253"/>
      <c r="DD827" s="253"/>
      <c r="DE827" s="253"/>
      <c r="DF827" s="253"/>
      <c r="DG827" s="253"/>
      <c r="DH827" s="253"/>
      <c r="DI827" s="253"/>
      <c r="DJ827" s="253"/>
      <c r="DK827" s="253"/>
      <c r="DL827" s="253"/>
      <c r="DM827" s="253"/>
      <c r="DN827" s="253"/>
      <c r="DO827" s="253"/>
      <c r="DP827" s="253"/>
      <c r="DQ827" s="253"/>
      <c r="DR827" s="253"/>
      <c r="DS827" s="253"/>
      <c r="DT827" s="253"/>
      <c r="DU827" s="253"/>
      <c r="DV827" s="253"/>
      <c r="DW827" s="253"/>
      <c r="DX827" s="253"/>
      <c r="DY827" s="253"/>
      <c r="DZ827" s="253"/>
      <c r="EA827" s="253"/>
      <c r="EB827" s="253"/>
      <c r="EC827" s="253"/>
      <c r="ED827" s="253"/>
      <c r="EE827" s="253"/>
      <c r="EF827" s="253"/>
      <c r="EG827" s="253"/>
      <c r="EH827" s="253"/>
      <c r="EI827" s="253"/>
      <c r="EJ827" s="253"/>
      <c r="EK827" s="253"/>
      <c r="EL827" s="253"/>
      <c r="EM827" s="253"/>
      <c r="EN827" s="253"/>
      <c r="EO827" s="253"/>
      <c r="EP827" s="253"/>
      <c r="EQ827" s="253"/>
      <c r="ER827" s="253"/>
      <c r="ES827" s="253"/>
      <c r="ET827" s="253"/>
      <c r="EU827" s="253"/>
      <c r="EV827" s="253"/>
      <c r="EW827" s="253"/>
      <c r="EX827" s="253"/>
      <c r="EY827" s="253"/>
      <c r="EZ827" s="253"/>
      <c r="FA827" s="253"/>
      <c r="FB827" s="253"/>
      <c r="FC827" s="253"/>
      <c r="FD827" s="253"/>
      <c r="FE827" s="253"/>
      <c r="FF827" s="253"/>
      <c r="FG827" s="253"/>
      <c r="FH827" s="253"/>
      <c r="FI827" s="253"/>
      <c r="FJ827" s="253"/>
      <c r="FK827" s="253"/>
      <c r="FL827" s="253"/>
      <c r="FM827" s="253"/>
      <c r="FN827" s="253"/>
      <c r="FO827" s="253"/>
      <c r="FP827" s="253"/>
      <c r="FQ827" s="253"/>
      <c r="FR827" s="253"/>
      <c r="FS827" s="253"/>
      <c r="FT827" s="253"/>
      <c r="FU827" s="253"/>
      <c r="FV827" s="253"/>
      <c r="FW827" s="253"/>
      <c r="FX827" s="253"/>
      <c r="FY827" s="253"/>
      <c r="FZ827" s="253"/>
      <c r="GA827" s="253"/>
      <c r="GB827" s="253"/>
      <c r="GC827" s="253"/>
      <c r="GD827" s="253"/>
      <c r="GE827" s="253"/>
      <c r="GF827" s="253"/>
      <c r="GG827" s="253"/>
      <c r="GH827" s="253"/>
      <c r="GI827" s="253"/>
      <c r="GJ827" s="253"/>
      <c r="GK827" s="253"/>
      <c r="GL827" s="253"/>
      <c r="GM827" s="253"/>
      <c r="GN827" s="253"/>
      <c r="GO827" s="253"/>
      <c r="GP827" s="253"/>
      <c r="GQ827" s="253"/>
      <c r="GR827" s="253"/>
      <c r="GS827" s="253"/>
      <c r="GT827" s="253"/>
      <c r="GU827" s="253"/>
      <c r="GV827" s="253"/>
      <c r="GW827" s="253"/>
      <c r="GX827" s="253"/>
      <c r="GY827" s="253"/>
      <c r="GZ827" s="253"/>
      <c r="HA827" s="253"/>
      <c r="HB827" s="253"/>
      <c r="HC827" s="253"/>
      <c r="HD827" s="253"/>
      <c r="HE827" s="253"/>
      <c r="HF827" s="253"/>
    </row>
    <row r="828" spans="1:214" s="312" customFormat="1" ht="15" customHeight="1" x14ac:dyDescent="0.25">
      <c r="A828" s="252"/>
      <c r="B828" s="253"/>
      <c r="C828" s="253"/>
      <c r="D828" s="253"/>
      <c r="E828" s="253"/>
      <c r="F828" s="253"/>
      <c r="G828" s="253"/>
      <c r="H828" s="253"/>
      <c r="I828" s="253"/>
      <c r="J828" s="253"/>
      <c r="K828" s="253"/>
      <c r="L828" s="253"/>
      <c r="M828" s="253"/>
      <c r="N828" s="253"/>
      <c r="O828" s="253"/>
      <c r="P828" s="253"/>
      <c r="Q828" s="253"/>
      <c r="R828" s="253"/>
      <c r="S828" s="253"/>
      <c r="T828" s="253"/>
      <c r="U828" s="253" t="s">
        <v>1015</v>
      </c>
      <c r="V828" s="253"/>
      <c r="W828" s="253"/>
      <c r="X828" s="253"/>
      <c r="Y828" s="253"/>
      <c r="Z828" s="253"/>
      <c r="AA828" s="253"/>
      <c r="AB828" s="253"/>
      <c r="AC828" s="253" t="s">
        <v>323</v>
      </c>
      <c r="AD828" s="253"/>
      <c r="AE828" s="253"/>
      <c r="AF828" s="253"/>
      <c r="AG828" s="253"/>
      <c r="AH828" s="253"/>
      <c r="AI828" s="253"/>
      <c r="AJ828" s="253"/>
      <c r="AK828" s="253"/>
      <c r="AL828" s="253"/>
      <c r="AM828" s="253"/>
      <c r="AN828" s="253"/>
      <c r="AO828" s="253"/>
      <c r="AP828" s="253"/>
      <c r="AQ828" s="253"/>
      <c r="AR828" s="253"/>
      <c r="AS828" s="253"/>
      <c r="AT828" s="253"/>
      <c r="AU828" s="253"/>
      <c r="AV828" s="253"/>
      <c r="AW828" s="253"/>
      <c r="AX828" s="253"/>
      <c r="AY828" s="253"/>
      <c r="AZ828" s="253"/>
      <c r="BA828" s="253"/>
      <c r="BB828" s="253"/>
      <c r="BC828" s="253"/>
      <c r="BD828" s="253"/>
      <c r="BE828" s="253"/>
      <c r="BF828" s="253"/>
      <c r="BG828" s="253"/>
      <c r="BH828" s="253"/>
      <c r="BI828" s="253"/>
      <c r="BJ828" s="253"/>
      <c r="BK828" s="253"/>
      <c r="BL828" s="253"/>
      <c r="BM828" s="253"/>
      <c r="BN828" s="253"/>
      <c r="BO828" s="253"/>
      <c r="BP828" s="253"/>
      <c r="BQ828" s="253"/>
      <c r="BR828" s="253"/>
      <c r="BS828" s="253"/>
      <c r="BT828" s="253"/>
      <c r="BU828" s="253"/>
      <c r="BV828" s="253"/>
      <c r="BW828" s="253"/>
      <c r="BX828" s="253"/>
      <c r="BY828" s="253"/>
      <c r="BZ828" s="253"/>
      <c r="CA828" s="253"/>
      <c r="CB828" s="253"/>
      <c r="CC828" s="253"/>
      <c r="CD828" s="253"/>
      <c r="CE828" s="253"/>
      <c r="CF828" s="253"/>
      <c r="CG828" s="253"/>
      <c r="CH828" s="253"/>
      <c r="CI828" s="253"/>
      <c r="CJ828" s="253"/>
      <c r="CK828" s="253"/>
      <c r="CL828" s="253"/>
      <c r="CM828" s="253"/>
      <c r="CN828" s="253"/>
      <c r="CO828" s="253"/>
      <c r="CP828" s="253"/>
      <c r="CQ828" s="253"/>
      <c r="CR828" s="253"/>
      <c r="CS828" s="253"/>
      <c r="CT828" s="253"/>
      <c r="CU828" s="253"/>
      <c r="CV828" s="253"/>
      <c r="CW828" s="253"/>
      <c r="CX828" s="253"/>
      <c r="CY828" s="253"/>
      <c r="CZ828" s="253"/>
      <c r="DA828" s="253"/>
      <c r="DB828" s="253"/>
      <c r="DC828" s="253"/>
      <c r="DD828" s="253"/>
      <c r="DE828" s="253"/>
      <c r="DF828" s="253"/>
      <c r="DG828" s="253"/>
      <c r="DH828" s="253"/>
      <c r="DI828" s="253"/>
      <c r="DJ828" s="253"/>
      <c r="DK828" s="253"/>
      <c r="DL828" s="253"/>
      <c r="DM828" s="253"/>
      <c r="DN828" s="253"/>
      <c r="DO828" s="253"/>
      <c r="DP828" s="253"/>
      <c r="DQ828" s="253"/>
      <c r="DR828" s="253"/>
      <c r="DS828" s="253"/>
      <c r="DT828" s="253"/>
      <c r="DU828" s="253"/>
      <c r="DV828" s="253"/>
      <c r="DW828" s="253"/>
      <c r="DX828" s="253"/>
      <c r="DY828" s="253"/>
      <c r="DZ828" s="253"/>
      <c r="EA828" s="253"/>
      <c r="EB828" s="253"/>
      <c r="EC828" s="253"/>
      <c r="ED828" s="253"/>
      <c r="EE828" s="253"/>
      <c r="EF828" s="253"/>
      <c r="EG828" s="253"/>
      <c r="EH828" s="253"/>
      <c r="EI828" s="253"/>
      <c r="EJ828" s="253"/>
      <c r="EK828" s="253"/>
      <c r="EL828" s="253"/>
      <c r="EM828" s="253"/>
      <c r="EN828" s="253"/>
      <c r="EO828" s="253"/>
      <c r="EP828" s="253"/>
      <c r="EQ828" s="253"/>
      <c r="ER828" s="253"/>
      <c r="ES828" s="253"/>
      <c r="ET828" s="253"/>
      <c r="EU828" s="253"/>
      <c r="EV828" s="253"/>
      <c r="EW828" s="253"/>
      <c r="EX828" s="253"/>
      <c r="EY828" s="253"/>
      <c r="EZ828" s="253"/>
      <c r="FA828" s="253"/>
      <c r="FB828" s="253"/>
      <c r="FC828" s="253"/>
      <c r="FD828" s="253"/>
      <c r="FE828" s="253"/>
      <c r="FF828" s="253"/>
      <c r="FG828" s="253"/>
      <c r="FH828" s="253"/>
      <c r="FI828" s="253"/>
      <c r="FJ828" s="253"/>
      <c r="FK828" s="253"/>
      <c r="FL828" s="253"/>
      <c r="FM828" s="253"/>
      <c r="FN828" s="253"/>
      <c r="FO828" s="253"/>
      <c r="FP828" s="253"/>
      <c r="FQ828" s="253"/>
      <c r="FR828" s="253"/>
      <c r="FS828" s="253"/>
      <c r="FT828" s="253"/>
      <c r="FU828" s="253"/>
      <c r="FV828" s="253"/>
      <c r="FW828" s="253"/>
      <c r="FX828" s="253"/>
      <c r="FY828" s="253"/>
      <c r="FZ828" s="253"/>
      <c r="GA828" s="253"/>
      <c r="GB828" s="253"/>
      <c r="GC828" s="253"/>
      <c r="GD828" s="253"/>
      <c r="GE828" s="253"/>
      <c r="GF828" s="253"/>
      <c r="GG828" s="253"/>
      <c r="GH828" s="253"/>
      <c r="GI828" s="253"/>
      <c r="GJ828" s="253"/>
      <c r="GK828" s="253"/>
      <c r="GL828" s="253"/>
      <c r="GM828" s="253"/>
      <c r="GN828" s="253"/>
      <c r="GO828" s="253"/>
      <c r="GP828" s="253"/>
      <c r="GQ828" s="253"/>
      <c r="GR828" s="253"/>
      <c r="GS828" s="253"/>
      <c r="GT828" s="253"/>
      <c r="GU828" s="253"/>
      <c r="GV828" s="253"/>
      <c r="GW828" s="253"/>
      <c r="GX828" s="253"/>
      <c r="GY828" s="253"/>
      <c r="GZ828" s="253"/>
      <c r="HA828" s="253"/>
      <c r="HB828" s="253"/>
      <c r="HC828" s="253"/>
      <c r="HD828" s="253"/>
      <c r="HE828" s="253"/>
      <c r="HF828" s="253"/>
    </row>
    <row r="829" spans="1:214" s="312" customFormat="1" ht="15" customHeight="1" x14ac:dyDescent="0.25">
      <c r="A829" s="252"/>
      <c r="B829" s="253"/>
      <c r="C829" s="253"/>
      <c r="D829" s="253"/>
      <c r="E829" s="253"/>
      <c r="F829" s="253"/>
      <c r="G829" s="253"/>
      <c r="H829" s="253"/>
      <c r="I829" s="253"/>
      <c r="J829" s="253"/>
      <c r="K829" s="253"/>
      <c r="L829" s="253"/>
      <c r="M829" s="253"/>
      <c r="N829" s="253"/>
      <c r="O829" s="253"/>
      <c r="P829" s="253"/>
      <c r="Q829" s="253"/>
      <c r="R829" s="253"/>
      <c r="S829" s="253"/>
      <c r="T829" s="253"/>
      <c r="U829" s="253" t="s">
        <v>1016</v>
      </c>
      <c r="V829" s="253"/>
      <c r="W829" s="253"/>
      <c r="X829" s="253"/>
      <c r="Y829" s="253"/>
      <c r="Z829" s="253"/>
      <c r="AA829" s="253"/>
      <c r="AB829" s="253"/>
      <c r="AC829" s="253" t="s">
        <v>323</v>
      </c>
      <c r="AD829" s="253"/>
      <c r="AE829" s="253"/>
      <c r="AF829" s="253"/>
      <c r="AG829" s="253"/>
      <c r="AH829" s="253"/>
      <c r="AI829" s="253"/>
      <c r="AJ829" s="253"/>
      <c r="AK829" s="253"/>
      <c r="AL829" s="253"/>
      <c r="AM829" s="253"/>
      <c r="AN829" s="253"/>
      <c r="AO829" s="253"/>
      <c r="AP829" s="253"/>
      <c r="AQ829" s="253"/>
      <c r="AR829" s="253"/>
      <c r="AS829" s="253"/>
      <c r="AT829" s="253"/>
      <c r="AU829" s="253"/>
      <c r="AV829" s="253"/>
      <c r="AW829" s="253"/>
      <c r="AX829" s="253"/>
      <c r="AY829" s="253"/>
      <c r="AZ829" s="253"/>
      <c r="BA829" s="253"/>
      <c r="BB829" s="253"/>
      <c r="BC829" s="253"/>
      <c r="BD829" s="253"/>
      <c r="BE829" s="253"/>
      <c r="BF829" s="253"/>
      <c r="BG829" s="253"/>
      <c r="BH829" s="253"/>
      <c r="BI829" s="253"/>
      <c r="BJ829" s="253"/>
      <c r="BK829" s="253"/>
      <c r="BL829" s="253"/>
      <c r="BM829" s="253"/>
      <c r="BN829" s="253"/>
      <c r="BO829" s="253"/>
      <c r="BP829" s="253"/>
      <c r="BQ829" s="253"/>
      <c r="BR829" s="253"/>
      <c r="BS829" s="253"/>
      <c r="BT829" s="253"/>
      <c r="BU829" s="253"/>
      <c r="BV829" s="253"/>
      <c r="BW829" s="253"/>
      <c r="BX829" s="253"/>
      <c r="BY829" s="253"/>
      <c r="BZ829" s="253"/>
      <c r="CA829" s="253"/>
      <c r="CB829" s="253"/>
      <c r="CC829" s="253"/>
      <c r="CD829" s="253"/>
      <c r="CE829" s="253"/>
      <c r="CF829" s="253"/>
      <c r="CG829" s="253"/>
      <c r="CH829" s="253"/>
      <c r="CI829" s="253"/>
      <c r="CJ829" s="253"/>
      <c r="CK829" s="253"/>
      <c r="CL829" s="253"/>
      <c r="CM829" s="253"/>
      <c r="CN829" s="253"/>
      <c r="CO829" s="253"/>
      <c r="CP829" s="253"/>
      <c r="CQ829" s="253"/>
      <c r="CR829" s="253"/>
      <c r="CS829" s="253"/>
      <c r="CT829" s="253"/>
      <c r="CU829" s="253"/>
      <c r="CV829" s="253"/>
      <c r="CW829" s="253"/>
      <c r="CX829" s="253"/>
      <c r="CY829" s="253"/>
      <c r="CZ829" s="253"/>
      <c r="DA829" s="253"/>
      <c r="DB829" s="253"/>
      <c r="DC829" s="253"/>
      <c r="DD829" s="253"/>
      <c r="DE829" s="253"/>
      <c r="DF829" s="253"/>
      <c r="DG829" s="253"/>
      <c r="DH829" s="253"/>
      <c r="DI829" s="253"/>
      <c r="DJ829" s="253"/>
      <c r="DK829" s="253"/>
      <c r="DL829" s="253"/>
      <c r="DM829" s="253"/>
      <c r="DN829" s="253"/>
      <c r="DO829" s="253"/>
      <c r="DP829" s="253"/>
      <c r="DQ829" s="253"/>
      <c r="DR829" s="253"/>
      <c r="DS829" s="253"/>
      <c r="DT829" s="253"/>
      <c r="DU829" s="253"/>
      <c r="DV829" s="253"/>
      <c r="DW829" s="253"/>
      <c r="DX829" s="253"/>
      <c r="DY829" s="253"/>
      <c r="DZ829" s="253"/>
      <c r="EA829" s="253"/>
      <c r="EB829" s="253"/>
      <c r="EC829" s="253"/>
      <c r="ED829" s="253"/>
      <c r="EE829" s="253"/>
      <c r="EF829" s="253"/>
      <c r="EG829" s="253"/>
      <c r="EH829" s="253"/>
      <c r="EI829" s="253"/>
      <c r="EJ829" s="253"/>
      <c r="EK829" s="253"/>
      <c r="EL829" s="253"/>
      <c r="EM829" s="253"/>
      <c r="EN829" s="253"/>
      <c r="EO829" s="253"/>
      <c r="EP829" s="253"/>
      <c r="EQ829" s="253"/>
      <c r="ER829" s="253"/>
      <c r="ES829" s="253"/>
      <c r="ET829" s="253"/>
      <c r="EU829" s="253"/>
      <c r="EV829" s="253"/>
      <c r="EW829" s="253"/>
      <c r="EX829" s="253"/>
      <c r="EY829" s="253"/>
      <c r="EZ829" s="253"/>
      <c r="FA829" s="253"/>
      <c r="FB829" s="253"/>
      <c r="FC829" s="253"/>
      <c r="FD829" s="253"/>
      <c r="FE829" s="253"/>
      <c r="FF829" s="253"/>
      <c r="FG829" s="253"/>
      <c r="FH829" s="253"/>
      <c r="FI829" s="253"/>
      <c r="FJ829" s="253"/>
      <c r="FK829" s="253"/>
      <c r="FL829" s="253"/>
      <c r="FM829" s="253"/>
      <c r="FN829" s="253"/>
      <c r="FO829" s="253"/>
      <c r="FP829" s="253"/>
      <c r="FQ829" s="253"/>
      <c r="FR829" s="253"/>
      <c r="FS829" s="253"/>
      <c r="FT829" s="253"/>
      <c r="FU829" s="253"/>
      <c r="FV829" s="253"/>
      <c r="FW829" s="253"/>
      <c r="FX829" s="253"/>
      <c r="FY829" s="253"/>
      <c r="FZ829" s="253"/>
      <c r="GA829" s="253"/>
      <c r="GB829" s="253"/>
      <c r="GC829" s="253"/>
      <c r="GD829" s="253"/>
      <c r="GE829" s="253"/>
      <c r="GF829" s="253"/>
      <c r="GG829" s="253"/>
      <c r="GH829" s="253"/>
      <c r="GI829" s="253"/>
      <c r="GJ829" s="253"/>
      <c r="GK829" s="253"/>
      <c r="GL829" s="253"/>
      <c r="GM829" s="253"/>
      <c r="GN829" s="253"/>
      <c r="GO829" s="253"/>
      <c r="GP829" s="253"/>
      <c r="GQ829" s="253"/>
      <c r="GR829" s="253"/>
      <c r="GS829" s="253"/>
      <c r="GT829" s="253"/>
      <c r="GU829" s="253"/>
      <c r="GV829" s="253"/>
      <c r="GW829" s="253"/>
      <c r="GX829" s="253"/>
      <c r="GY829" s="253"/>
      <c r="GZ829" s="253"/>
      <c r="HA829" s="253"/>
      <c r="HB829" s="253"/>
      <c r="HC829" s="253"/>
      <c r="HD829" s="253"/>
      <c r="HE829" s="253"/>
      <c r="HF829" s="253"/>
    </row>
    <row r="830" spans="1:214" s="312" customFormat="1" ht="15" customHeight="1" x14ac:dyDescent="0.25">
      <c r="A830" s="252"/>
      <c r="B830" s="253"/>
      <c r="C830" s="253"/>
      <c r="D830" s="253"/>
      <c r="E830" s="253"/>
      <c r="F830" s="253"/>
      <c r="G830" s="253"/>
      <c r="H830" s="253"/>
      <c r="I830" s="253"/>
      <c r="J830" s="253"/>
      <c r="K830" s="253"/>
      <c r="L830" s="253"/>
      <c r="M830" s="253"/>
      <c r="N830" s="253"/>
      <c r="O830" s="253"/>
      <c r="P830" s="253"/>
      <c r="Q830" s="253"/>
      <c r="R830" s="253"/>
      <c r="S830" s="253"/>
      <c r="T830" s="253"/>
      <c r="U830" s="253" t="s">
        <v>1017</v>
      </c>
      <c r="V830" s="253"/>
      <c r="W830" s="253"/>
      <c r="X830" s="253"/>
      <c r="Y830" s="253"/>
      <c r="Z830" s="253"/>
      <c r="AA830" s="253"/>
      <c r="AB830" s="253"/>
      <c r="AC830" s="253" t="s">
        <v>323</v>
      </c>
      <c r="AD830" s="253"/>
      <c r="AE830" s="253"/>
      <c r="AF830" s="253"/>
      <c r="AG830" s="253"/>
      <c r="AH830" s="253"/>
      <c r="AI830" s="253"/>
      <c r="AJ830" s="253"/>
      <c r="AK830" s="253"/>
      <c r="AL830" s="253"/>
      <c r="AM830" s="253"/>
      <c r="AN830" s="253"/>
      <c r="AO830" s="253"/>
      <c r="AP830" s="253"/>
      <c r="AQ830" s="253"/>
      <c r="AR830" s="253"/>
      <c r="AS830" s="253"/>
      <c r="AT830" s="253"/>
      <c r="AU830" s="253"/>
      <c r="AV830" s="253"/>
      <c r="AW830" s="253"/>
      <c r="AX830" s="253"/>
      <c r="AY830" s="253"/>
      <c r="AZ830" s="253"/>
      <c r="BA830" s="253"/>
      <c r="BB830" s="253"/>
      <c r="BC830" s="253"/>
      <c r="BD830" s="253"/>
      <c r="BE830" s="253"/>
      <c r="BF830" s="253"/>
      <c r="BG830" s="253"/>
      <c r="BH830" s="253"/>
      <c r="BI830" s="253"/>
      <c r="BJ830" s="253"/>
      <c r="BK830" s="253"/>
      <c r="BL830" s="253"/>
      <c r="BM830" s="253"/>
      <c r="BN830" s="253"/>
      <c r="BO830" s="253"/>
      <c r="BP830" s="253"/>
      <c r="BQ830" s="253"/>
      <c r="BR830" s="253"/>
      <c r="BS830" s="253"/>
      <c r="BT830" s="253"/>
      <c r="BU830" s="253"/>
      <c r="BV830" s="253"/>
      <c r="BW830" s="253"/>
      <c r="BX830" s="253"/>
      <c r="BY830" s="253"/>
      <c r="BZ830" s="253"/>
      <c r="CA830" s="253"/>
      <c r="CB830" s="253"/>
      <c r="CC830" s="253"/>
      <c r="CD830" s="253"/>
      <c r="CE830" s="253"/>
      <c r="CF830" s="253"/>
      <c r="CG830" s="253"/>
      <c r="CH830" s="253"/>
      <c r="CI830" s="253"/>
      <c r="CJ830" s="253"/>
      <c r="CK830" s="253"/>
      <c r="CL830" s="253"/>
      <c r="CM830" s="253"/>
      <c r="CN830" s="253"/>
      <c r="CO830" s="253"/>
      <c r="CP830" s="253"/>
      <c r="CQ830" s="253"/>
      <c r="CR830" s="253"/>
      <c r="CS830" s="253"/>
      <c r="CT830" s="253"/>
      <c r="CU830" s="253"/>
      <c r="CV830" s="253"/>
      <c r="CW830" s="253"/>
      <c r="CX830" s="253"/>
      <c r="CY830" s="253"/>
      <c r="CZ830" s="253"/>
      <c r="DA830" s="253"/>
      <c r="DB830" s="253"/>
      <c r="DC830" s="253"/>
      <c r="DD830" s="253"/>
      <c r="DE830" s="253"/>
      <c r="DF830" s="253"/>
      <c r="DG830" s="253"/>
      <c r="DH830" s="253"/>
      <c r="DI830" s="253"/>
      <c r="DJ830" s="253"/>
      <c r="DK830" s="253"/>
      <c r="DL830" s="253"/>
      <c r="DM830" s="253"/>
      <c r="DN830" s="253"/>
      <c r="DO830" s="253"/>
      <c r="DP830" s="253"/>
      <c r="DQ830" s="253"/>
      <c r="DR830" s="253"/>
      <c r="DS830" s="253"/>
      <c r="DT830" s="253"/>
      <c r="DU830" s="253"/>
      <c r="DV830" s="253"/>
      <c r="DW830" s="253"/>
      <c r="DX830" s="253"/>
      <c r="DY830" s="253"/>
      <c r="DZ830" s="253"/>
      <c r="EA830" s="253"/>
      <c r="EB830" s="253"/>
      <c r="EC830" s="253"/>
      <c r="ED830" s="253"/>
      <c r="EE830" s="253"/>
      <c r="EF830" s="253"/>
      <c r="EG830" s="253"/>
      <c r="EH830" s="253"/>
      <c r="EI830" s="253"/>
      <c r="EJ830" s="253"/>
      <c r="EK830" s="253"/>
      <c r="EL830" s="253"/>
      <c r="EM830" s="253"/>
      <c r="EN830" s="253"/>
      <c r="EO830" s="253"/>
      <c r="EP830" s="253"/>
      <c r="EQ830" s="253"/>
      <c r="ER830" s="253"/>
      <c r="ES830" s="253"/>
      <c r="ET830" s="253"/>
      <c r="EU830" s="253"/>
      <c r="EV830" s="253"/>
      <c r="EW830" s="253"/>
      <c r="EX830" s="253"/>
      <c r="EY830" s="253"/>
      <c r="EZ830" s="253"/>
      <c r="FA830" s="253"/>
      <c r="FB830" s="253"/>
      <c r="FC830" s="253"/>
      <c r="FD830" s="253"/>
      <c r="FE830" s="253"/>
      <c r="FF830" s="253"/>
      <c r="FG830" s="253"/>
      <c r="FH830" s="253"/>
      <c r="FI830" s="253"/>
      <c r="FJ830" s="253"/>
      <c r="FK830" s="253"/>
      <c r="FL830" s="253"/>
      <c r="FM830" s="253"/>
      <c r="FN830" s="253"/>
      <c r="FO830" s="253"/>
      <c r="FP830" s="253"/>
      <c r="FQ830" s="253"/>
      <c r="FR830" s="253"/>
      <c r="FS830" s="253"/>
      <c r="FT830" s="253"/>
      <c r="FU830" s="253"/>
      <c r="FV830" s="253"/>
      <c r="FW830" s="253"/>
      <c r="FX830" s="253"/>
      <c r="FY830" s="253"/>
      <c r="FZ830" s="253"/>
      <c r="GA830" s="253"/>
      <c r="GB830" s="253"/>
      <c r="GC830" s="253"/>
      <c r="GD830" s="253"/>
      <c r="GE830" s="253"/>
      <c r="GF830" s="253"/>
      <c r="GG830" s="253"/>
      <c r="GH830" s="253"/>
      <c r="GI830" s="253"/>
      <c r="GJ830" s="253"/>
      <c r="GK830" s="253"/>
      <c r="GL830" s="253"/>
      <c r="GM830" s="253"/>
      <c r="GN830" s="253"/>
      <c r="GO830" s="253"/>
      <c r="GP830" s="253"/>
      <c r="GQ830" s="253"/>
      <c r="GR830" s="253"/>
      <c r="GS830" s="253"/>
      <c r="GT830" s="253"/>
      <c r="GU830" s="253"/>
      <c r="GV830" s="253"/>
      <c r="GW830" s="253"/>
      <c r="GX830" s="253"/>
      <c r="GY830" s="253"/>
      <c r="GZ830" s="253"/>
      <c r="HA830" s="253"/>
      <c r="HB830" s="253"/>
      <c r="HC830" s="253"/>
      <c r="HD830" s="253"/>
      <c r="HE830" s="253"/>
      <c r="HF830" s="253"/>
    </row>
    <row r="831" spans="1:214" s="312" customFormat="1" ht="15" customHeight="1" x14ac:dyDescent="0.25">
      <c r="A831" s="252"/>
      <c r="B831" s="253"/>
      <c r="C831" s="253"/>
      <c r="D831" s="253"/>
      <c r="E831" s="253"/>
      <c r="F831" s="253"/>
      <c r="G831" s="253"/>
      <c r="H831" s="253"/>
      <c r="I831" s="253"/>
      <c r="J831" s="253"/>
      <c r="K831" s="253"/>
      <c r="L831" s="253"/>
      <c r="M831" s="253"/>
      <c r="N831" s="253"/>
      <c r="O831" s="253"/>
      <c r="P831" s="253"/>
      <c r="Q831" s="253"/>
      <c r="R831" s="253"/>
      <c r="S831" s="253"/>
      <c r="T831" s="253"/>
      <c r="U831" s="253" t="s">
        <v>1018</v>
      </c>
      <c r="V831" s="253"/>
      <c r="W831" s="253"/>
      <c r="X831" s="253"/>
      <c r="Y831" s="253"/>
      <c r="Z831" s="253"/>
      <c r="AA831" s="253"/>
      <c r="AB831" s="253"/>
      <c r="AC831" s="253" t="s">
        <v>393</v>
      </c>
      <c r="AD831" s="253"/>
      <c r="AE831" s="253"/>
      <c r="AF831" s="253"/>
      <c r="AG831" s="253"/>
      <c r="AH831" s="253"/>
      <c r="AI831" s="253"/>
      <c r="AJ831" s="253"/>
      <c r="AK831" s="253"/>
      <c r="AL831" s="253"/>
      <c r="AM831" s="253"/>
      <c r="AN831" s="253"/>
      <c r="AO831" s="253"/>
      <c r="AP831" s="253"/>
      <c r="AQ831" s="253"/>
      <c r="AR831" s="253"/>
      <c r="AS831" s="253"/>
      <c r="AT831" s="253"/>
      <c r="AU831" s="253"/>
      <c r="AV831" s="253"/>
      <c r="AW831" s="253"/>
      <c r="AX831" s="253"/>
      <c r="AY831" s="253"/>
      <c r="AZ831" s="253"/>
      <c r="BA831" s="253"/>
      <c r="BB831" s="253"/>
      <c r="BC831" s="253"/>
      <c r="BD831" s="253"/>
      <c r="BE831" s="253"/>
      <c r="BF831" s="253"/>
      <c r="BG831" s="253"/>
      <c r="BH831" s="253"/>
      <c r="BI831" s="253"/>
      <c r="BJ831" s="253"/>
      <c r="BK831" s="253"/>
      <c r="BL831" s="253"/>
      <c r="BM831" s="253"/>
      <c r="BN831" s="253"/>
      <c r="BO831" s="253"/>
      <c r="BP831" s="253"/>
      <c r="BQ831" s="253"/>
      <c r="BR831" s="253"/>
      <c r="BS831" s="253"/>
      <c r="BT831" s="253"/>
      <c r="BU831" s="253"/>
      <c r="BV831" s="253"/>
      <c r="BW831" s="253"/>
      <c r="BX831" s="253"/>
      <c r="BY831" s="253"/>
      <c r="BZ831" s="253"/>
      <c r="CA831" s="253"/>
      <c r="CB831" s="253"/>
      <c r="CC831" s="253"/>
      <c r="CD831" s="253"/>
      <c r="CE831" s="253"/>
      <c r="CF831" s="253"/>
      <c r="CG831" s="253"/>
      <c r="CH831" s="253"/>
      <c r="CI831" s="253"/>
      <c r="CJ831" s="253"/>
      <c r="CK831" s="253"/>
      <c r="CL831" s="253"/>
      <c r="CM831" s="253"/>
      <c r="CN831" s="253"/>
      <c r="CO831" s="253"/>
      <c r="CP831" s="253"/>
      <c r="CQ831" s="253"/>
      <c r="CR831" s="253"/>
      <c r="CS831" s="253"/>
      <c r="CT831" s="253"/>
      <c r="CU831" s="253"/>
      <c r="CV831" s="253"/>
      <c r="CW831" s="253"/>
      <c r="CX831" s="253"/>
      <c r="CY831" s="253"/>
      <c r="CZ831" s="253"/>
      <c r="DA831" s="253"/>
      <c r="DB831" s="253"/>
      <c r="DC831" s="253"/>
      <c r="DD831" s="253"/>
      <c r="DE831" s="253"/>
      <c r="DF831" s="253"/>
      <c r="DG831" s="253"/>
      <c r="DH831" s="253"/>
      <c r="DI831" s="253"/>
      <c r="DJ831" s="253"/>
      <c r="DK831" s="253"/>
      <c r="DL831" s="253"/>
      <c r="DM831" s="253"/>
      <c r="DN831" s="253"/>
      <c r="DO831" s="253"/>
      <c r="DP831" s="253"/>
      <c r="DQ831" s="253"/>
      <c r="DR831" s="253"/>
      <c r="DS831" s="253"/>
      <c r="DT831" s="253"/>
      <c r="DU831" s="253"/>
      <c r="DV831" s="253"/>
      <c r="DW831" s="253"/>
      <c r="DX831" s="253"/>
      <c r="DY831" s="253"/>
      <c r="DZ831" s="253"/>
      <c r="EA831" s="253"/>
      <c r="EB831" s="253"/>
      <c r="EC831" s="253"/>
      <c r="ED831" s="253"/>
      <c r="EE831" s="253"/>
      <c r="EF831" s="253"/>
      <c r="EG831" s="253"/>
      <c r="EH831" s="253"/>
      <c r="EI831" s="253"/>
      <c r="EJ831" s="253"/>
      <c r="EK831" s="253"/>
      <c r="EL831" s="253"/>
      <c r="EM831" s="253"/>
      <c r="EN831" s="253"/>
      <c r="EO831" s="253"/>
      <c r="EP831" s="253"/>
      <c r="EQ831" s="253"/>
      <c r="ER831" s="253"/>
      <c r="ES831" s="253"/>
      <c r="ET831" s="253"/>
      <c r="EU831" s="253"/>
      <c r="EV831" s="253"/>
      <c r="EW831" s="253"/>
      <c r="EX831" s="253"/>
      <c r="EY831" s="253"/>
      <c r="EZ831" s="253"/>
      <c r="FA831" s="253"/>
      <c r="FB831" s="253"/>
      <c r="FC831" s="253"/>
      <c r="FD831" s="253"/>
      <c r="FE831" s="253"/>
      <c r="FF831" s="253"/>
      <c r="FG831" s="253"/>
      <c r="FH831" s="253"/>
      <c r="FI831" s="253"/>
      <c r="FJ831" s="253"/>
      <c r="FK831" s="253"/>
      <c r="FL831" s="253"/>
      <c r="FM831" s="253"/>
      <c r="FN831" s="253"/>
      <c r="FO831" s="253"/>
      <c r="FP831" s="253"/>
      <c r="FQ831" s="253"/>
      <c r="FR831" s="253"/>
      <c r="FS831" s="253"/>
      <c r="FT831" s="253"/>
      <c r="FU831" s="253"/>
      <c r="FV831" s="253"/>
      <c r="FW831" s="253"/>
      <c r="FX831" s="253"/>
      <c r="FY831" s="253"/>
      <c r="FZ831" s="253"/>
      <c r="GA831" s="253"/>
      <c r="GB831" s="253"/>
      <c r="GC831" s="253"/>
      <c r="GD831" s="253"/>
      <c r="GE831" s="253"/>
      <c r="GF831" s="253"/>
      <c r="GG831" s="253"/>
      <c r="GH831" s="253"/>
      <c r="GI831" s="253"/>
      <c r="GJ831" s="253"/>
      <c r="GK831" s="253"/>
      <c r="GL831" s="253"/>
      <c r="GM831" s="253"/>
      <c r="GN831" s="253"/>
      <c r="GO831" s="253"/>
      <c r="GP831" s="253"/>
      <c r="GQ831" s="253"/>
      <c r="GR831" s="253"/>
      <c r="GS831" s="253"/>
      <c r="GT831" s="253"/>
      <c r="GU831" s="253"/>
      <c r="GV831" s="253"/>
      <c r="GW831" s="253"/>
      <c r="GX831" s="253"/>
      <c r="GY831" s="253"/>
      <c r="GZ831" s="253"/>
      <c r="HA831" s="253"/>
      <c r="HB831" s="253"/>
      <c r="HC831" s="253"/>
      <c r="HD831" s="253"/>
      <c r="HE831" s="253"/>
      <c r="HF831" s="253"/>
    </row>
    <row r="832" spans="1:214" s="312" customFormat="1" ht="15" customHeight="1" x14ac:dyDescent="0.25">
      <c r="A832" s="252"/>
      <c r="B832" s="253"/>
      <c r="C832" s="253"/>
      <c r="D832" s="253"/>
      <c r="E832" s="253"/>
      <c r="F832" s="253"/>
      <c r="G832" s="253"/>
      <c r="H832" s="253"/>
      <c r="I832" s="253"/>
      <c r="J832" s="253"/>
      <c r="K832" s="253"/>
      <c r="L832" s="253"/>
      <c r="M832" s="253"/>
      <c r="N832" s="253"/>
      <c r="O832" s="253"/>
      <c r="P832" s="253"/>
      <c r="Q832" s="253"/>
      <c r="R832" s="253"/>
      <c r="S832" s="253"/>
      <c r="T832" s="253"/>
      <c r="U832" s="253" t="s">
        <v>1019</v>
      </c>
      <c r="V832" s="253"/>
      <c r="W832" s="253"/>
      <c r="X832" s="253"/>
      <c r="Y832" s="253"/>
      <c r="Z832" s="253"/>
      <c r="AA832" s="253"/>
      <c r="AB832" s="253"/>
      <c r="AC832" s="253" t="s">
        <v>318</v>
      </c>
      <c r="AD832" s="253"/>
      <c r="AE832" s="253"/>
      <c r="AF832" s="253"/>
      <c r="AG832" s="253"/>
      <c r="AH832" s="253"/>
      <c r="AI832" s="253"/>
      <c r="AJ832" s="253"/>
      <c r="AK832" s="253"/>
      <c r="AL832" s="253"/>
      <c r="AM832" s="253"/>
      <c r="AN832" s="253"/>
      <c r="AO832" s="253"/>
      <c r="AP832" s="253"/>
      <c r="AQ832" s="253"/>
      <c r="AR832" s="253"/>
      <c r="AS832" s="253"/>
      <c r="AT832" s="253"/>
      <c r="AU832" s="253"/>
      <c r="AV832" s="253"/>
      <c r="AW832" s="253"/>
      <c r="AX832" s="253"/>
      <c r="AY832" s="253"/>
      <c r="AZ832" s="253"/>
      <c r="BA832" s="253"/>
      <c r="BB832" s="253"/>
      <c r="BC832" s="253"/>
      <c r="BD832" s="253"/>
      <c r="BE832" s="253"/>
      <c r="BF832" s="253"/>
      <c r="BG832" s="253"/>
      <c r="BH832" s="253"/>
      <c r="BI832" s="253"/>
      <c r="BJ832" s="253"/>
      <c r="BK832" s="253"/>
      <c r="BL832" s="253"/>
      <c r="BM832" s="253"/>
      <c r="BN832" s="253"/>
      <c r="BO832" s="253"/>
      <c r="BP832" s="253"/>
      <c r="BQ832" s="253"/>
      <c r="BR832" s="253"/>
      <c r="BS832" s="253"/>
      <c r="BT832" s="253"/>
      <c r="BU832" s="253"/>
      <c r="BV832" s="253"/>
      <c r="BW832" s="253"/>
      <c r="BX832" s="253"/>
      <c r="BY832" s="253"/>
      <c r="BZ832" s="253"/>
      <c r="CA832" s="253"/>
      <c r="CB832" s="253"/>
      <c r="CC832" s="253"/>
      <c r="CD832" s="253"/>
      <c r="CE832" s="253"/>
      <c r="CF832" s="253"/>
      <c r="CG832" s="253"/>
      <c r="CH832" s="253"/>
      <c r="CI832" s="253"/>
      <c r="CJ832" s="253"/>
      <c r="CK832" s="253"/>
      <c r="CL832" s="253"/>
      <c r="CM832" s="253"/>
      <c r="CN832" s="253"/>
      <c r="CO832" s="253"/>
      <c r="CP832" s="253"/>
      <c r="CQ832" s="253"/>
      <c r="CR832" s="253"/>
      <c r="CS832" s="253"/>
      <c r="CT832" s="253"/>
      <c r="CU832" s="253"/>
      <c r="CV832" s="253"/>
      <c r="CW832" s="253"/>
      <c r="CX832" s="253"/>
      <c r="CY832" s="253"/>
      <c r="CZ832" s="253"/>
      <c r="DA832" s="253"/>
      <c r="DB832" s="253"/>
      <c r="DC832" s="253"/>
      <c r="DD832" s="253"/>
      <c r="DE832" s="253"/>
      <c r="DF832" s="253"/>
      <c r="DG832" s="253"/>
      <c r="DH832" s="253"/>
      <c r="DI832" s="253"/>
      <c r="DJ832" s="253"/>
      <c r="DK832" s="253"/>
      <c r="DL832" s="253"/>
      <c r="DM832" s="253"/>
      <c r="DN832" s="253"/>
      <c r="DO832" s="253"/>
      <c r="DP832" s="253"/>
      <c r="DQ832" s="253"/>
      <c r="DR832" s="253"/>
      <c r="DS832" s="253"/>
      <c r="DT832" s="253"/>
      <c r="DU832" s="253"/>
      <c r="DV832" s="253"/>
      <c r="DW832" s="253"/>
      <c r="DX832" s="253"/>
      <c r="DY832" s="253"/>
      <c r="DZ832" s="253"/>
      <c r="EA832" s="253"/>
      <c r="EB832" s="253"/>
      <c r="EC832" s="253"/>
      <c r="ED832" s="253"/>
      <c r="EE832" s="253"/>
      <c r="EF832" s="253"/>
      <c r="EG832" s="253"/>
      <c r="EH832" s="253"/>
      <c r="EI832" s="253"/>
      <c r="EJ832" s="253"/>
      <c r="EK832" s="253"/>
      <c r="EL832" s="253"/>
      <c r="EM832" s="253"/>
      <c r="EN832" s="253"/>
      <c r="EO832" s="253"/>
      <c r="EP832" s="253"/>
      <c r="EQ832" s="253"/>
      <c r="ER832" s="253"/>
      <c r="ES832" s="253"/>
      <c r="ET832" s="253"/>
      <c r="EU832" s="253"/>
      <c r="EV832" s="253"/>
      <c r="EW832" s="253"/>
      <c r="EX832" s="253"/>
      <c r="EY832" s="253"/>
      <c r="EZ832" s="253"/>
      <c r="FA832" s="253"/>
      <c r="FB832" s="253"/>
      <c r="FC832" s="253"/>
      <c r="FD832" s="253"/>
      <c r="FE832" s="253"/>
      <c r="FF832" s="253"/>
      <c r="FG832" s="253"/>
      <c r="FH832" s="253"/>
      <c r="FI832" s="253"/>
      <c r="FJ832" s="253"/>
      <c r="FK832" s="253"/>
      <c r="FL832" s="253"/>
      <c r="FM832" s="253"/>
      <c r="FN832" s="253"/>
      <c r="FO832" s="253"/>
      <c r="FP832" s="253"/>
      <c r="FQ832" s="253"/>
      <c r="FR832" s="253"/>
      <c r="FS832" s="253"/>
      <c r="FT832" s="253"/>
      <c r="FU832" s="253"/>
      <c r="FV832" s="253"/>
      <c r="FW832" s="253"/>
      <c r="FX832" s="253"/>
      <c r="FY832" s="253"/>
      <c r="FZ832" s="253"/>
      <c r="GA832" s="253"/>
      <c r="GB832" s="253"/>
      <c r="GC832" s="253"/>
      <c r="GD832" s="253"/>
      <c r="GE832" s="253"/>
      <c r="GF832" s="253"/>
      <c r="GG832" s="253"/>
      <c r="GH832" s="253"/>
      <c r="GI832" s="253"/>
      <c r="GJ832" s="253"/>
      <c r="GK832" s="253"/>
      <c r="GL832" s="253"/>
      <c r="GM832" s="253"/>
      <c r="GN832" s="253"/>
      <c r="GO832" s="253"/>
      <c r="GP832" s="253"/>
      <c r="GQ832" s="253"/>
      <c r="GR832" s="253"/>
      <c r="GS832" s="253"/>
      <c r="GT832" s="253"/>
      <c r="GU832" s="253"/>
      <c r="GV832" s="253"/>
      <c r="GW832" s="253"/>
      <c r="GX832" s="253"/>
      <c r="GY832" s="253"/>
      <c r="GZ832" s="253"/>
      <c r="HA832" s="253"/>
      <c r="HB832" s="253"/>
      <c r="HC832" s="253"/>
      <c r="HD832" s="253"/>
      <c r="HE832" s="253"/>
      <c r="HF832" s="253"/>
    </row>
    <row r="833" spans="1:214" s="312" customFormat="1" ht="15" customHeight="1" x14ac:dyDescent="0.25">
      <c r="A833" s="252"/>
      <c r="B833" s="253"/>
      <c r="C833" s="253"/>
      <c r="D833" s="253"/>
      <c r="E833" s="253"/>
      <c r="F833" s="253"/>
      <c r="G833" s="253"/>
      <c r="H833" s="253"/>
      <c r="I833" s="253"/>
      <c r="J833" s="253"/>
      <c r="K833" s="253"/>
      <c r="L833" s="253"/>
      <c r="M833" s="253"/>
      <c r="N833" s="253"/>
      <c r="O833" s="253"/>
      <c r="P833" s="253"/>
      <c r="Q833" s="253"/>
      <c r="R833" s="253"/>
      <c r="S833" s="253"/>
      <c r="T833" s="253"/>
      <c r="U833" s="253" t="s">
        <v>1020</v>
      </c>
      <c r="V833" s="253"/>
      <c r="W833" s="253"/>
      <c r="X833" s="253"/>
      <c r="Y833" s="253"/>
      <c r="Z833" s="253"/>
      <c r="AA833" s="253"/>
      <c r="AB833" s="253"/>
      <c r="AC833" s="253" t="s">
        <v>316</v>
      </c>
      <c r="AD833" s="253"/>
      <c r="AE833" s="253"/>
      <c r="AF833" s="253"/>
      <c r="AG833" s="253"/>
      <c r="AH833" s="253"/>
      <c r="AI833" s="253"/>
      <c r="AJ833" s="253"/>
      <c r="AK833" s="253"/>
      <c r="AL833" s="253"/>
      <c r="AM833" s="253"/>
      <c r="AN833" s="253"/>
      <c r="AO833" s="253"/>
      <c r="AP833" s="253"/>
      <c r="AQ833" s="253"/>
      <c r="AR833" s="253"/>
      <c r="AS833" s="253"/>
      <c r="AT833" s="253"/>
      <c r="AU833" s="253"/>
      <c r="AV833" s="253"/>
      <c r="AW833" s="253"/>
      <c r="AX833" s="253"/>
      <c r="AY833" s="253"/>
      <c r="AZ833" s="253"/>
      <c r="BA833" s="253"/>
      <c r="BB833" s="253"/>
      <c r="BC833" s="253"/>
      <c r="BD833" s="253"/>
      <c r="BE833" s="253"/>
      <c r="BF833" s="253"/>
      <c r="BG833" s="253"/>
      <c r="BH833" s="253"/>
      <c r="BI833" s="253"/>
      <c r="BJ833" s="253"/>
      <c r="BK833" s="253"/>
      <c r="BL833" s="253"/>
      <c r="BM833" s="253"/>
      <c r="BN833" s="253"/>
      <c r="BO833" s="253"/>
      <c r="BP833" s="253"/>
      <c r="BQ833" s="253"/>
      <c r="BR833" s="253"/>
      <c r="BS833" s="253"/>
      <c r="BT833" s="253"/>
      <c r="BU833" s="253"/>
      <c r="BV833" s="253"/>
      <c r="BW833" s="253"/>
      <c r="BX833" s="253"/>
      <c r="BY833" s="253"/>
      <c r="BZ833" s="253"/>
      <c r="CA833" s="253"/>
      <c r="CB833" s="253"/>
      <c r="CC833" s="253"/>
      <c r="CD833" s="253"/>
      <c r="CE833" s="253"/>
      <c r="CF833" s="253"/>
      <c r="CG833" s="253"/>
      <c r="CH833" s="253"/>
      <c r="CI833" s="253"/>
      <c r="CJ833" s="253"/>
      <c r="CK833" s="253"/>
      <c r="CL833" s="253"/>
      <c r="CM833" s="253"/>
      <c r="CN833" s="253"/>
      <c r="CO833" s="253"/>
      <c r="CP833" s="253"/>
      <c r="CQ833" s="253"/>
      <c r="CR833" s="253"/>
      <c r="CS833" s="253"/>
      <c r="CT833" s="253"/>
      <c r="CU833" s="253"/>
      <c r="CV833" s="253"/>
      <c r="CW833" s="253"/>
      <c r="CX833" s="253"/>
      <c r="CY833" s="253"/>
      <c r="CZ833" s="253"/>
      <c r="DA833" s="253"/>
      <c r="DB833" s="253"/>
      <c r="DC833" s="253"/>
      <c r="DD833" s="253"/>
      <c r="DE833" s="253"/>
      <c r="DF833" s="253"/>
      <c r="DG833" s="253"/>
      <c r="DH833" s="253"/>
      <c r="DI833" s="253"/>
      <c r="DJ833" s="253"/>
      <c r="DK833" s="253"/>
      <c r="DL833" s="253"/>
      <c r="DM833" s="253"/>
      <c r="DN833" s="253"/>
      <c r="DO833" s="253"/>
      <c r="DP833" s="253"/>
      <c r="DQ833" s="253"/>
      <c r="DR833" s="253"/>
      <c r="DS833" s="253"/>
      <c r="DT833" s="253"/>
      <c r="DU833" s="253"/>
      <c r="DV833" s="253"/>
      <c r="DW833" s="253"/>
      <c r="DX833" s="253"/>
      <c r="DY833" s="253"/>
      <c r="DZ833" s="253"/>
      <c r="EA833" s="253"/>
      <c r="EB833" s="253"/>
      <c r="EC833" s="253"/>
      <c r="ED833" s="253"/>
      <c r="EE833" s="253"/>
      <c r="EF833" s="253"/>
      <c r="EG833" s="253"/>
      <c r="EH833" s="253"/>
      <c r="EI833" s="253"/>
      <c r="EJ833" s="253"/>
      <c r="EK833" s="253"/>
      <c r="EL833" s="253"/>
      <c r="EM833" s="253"/>
      <c r="EN833" s="253"/>
      <c r="EO833" s="253"/>
      <c r="EP833" s="253"/>
      <c r="EQ833" s="253"/>
      <c r="ER833" s="253"/>
      <c r="ES833" s="253"/>
      <c r="ET833" s="253"/>
      <c r="EU833" s="253"/>
      <c r="EV833" s="253"/>
      <c r="EW833" s="253"/>
      <c r="EX833" s="253"/>
      <c r="EY833" s="253"/>
      <c r="EZ833" s="253"/>
      <c r="FA833" s="253"/>
      <c r="FB833" s="253"/>
      <c r="FC833" s="253"/>
      <c r="FD833" s="253"/>
      <c r="FE833" s="253"/>
      <c r="FF833" s="253"/>
      <c r="FG833" s="253"/>
      <c r="FH833" s="253"/>
      <c r="FI833" s="253"/>
      <c r="FJ833" s="253"/>
      <c r="FK833" s="253"/>
      <c r="FL833" s="253"/>
      <c r="FM833" s="253"/>
      <c r="FN833" s="253"/>
      <c r="FO833" s="253"/>
      <c r="FP833" s="253"/>
      <c r="FQ833" s="253"/>
      <c r="FR833" s="253"/>
      <c r="FS833" s="253"/>
      <c r="FT833" s="253"/>
      <c r="FU833" s="253"/>
      <c r="FV833" s="253"/>
      <c r="FW833" s="253"/>
      <c r="FX833" s="253"/>
      <c r="FY833" s="253"/>
      <c r="FZ833" s="253"/>
      <c r="GA833" s="253"/>
      <c r="GB833" s="253"/>
      <c r="GC833" s="253"/>
      <c r="GD833" s="253"/>
      <c r="GE833" s="253"/>
      <c r="GF833" s="253"/>
      <c r="GG833" s="253"/>
      <c r="GH833" s="253"/>
      <c r="GI833" s="253"/>
      <c r="GJ833" s="253"/>
      <c r="GK833" s="253"/>
      <c r="GL833" s="253"/>
      <c r="GM833" s="253"/>
      <c r="GN833" s="253"/>
      <c r="GO833" s="253"/>
      <c r="GP833" s="253"/>
      <c r="GQ833" s="253"/>
      <c r="GR833" s="253"/>
      <c r="GS833" s="253"/>
      <c r="GT833" s="253"/>
      <c r="GU833" s="253"/>
      <c r="GV833" s="253"/>
      <c r="GW833" s="253"/>
      <c r="GX833" s="253"/>
      <c r="GY833" s="253"/>
      <c r="GZ833" s="253"/>
      <c r="HA833" s="253"/>
      <c r="HB833" s="253"/>
      <c r="HC833" s="253"/>
      <c r="HD833" s="253"/>
      <c r="HE833" s="253"/>
      <c r="HF833" s="253"/>
    </row>
    <row r="834" spans="1:214" s="312" customFormat="1" ht="15" customHeight="1" x14ac:dyDescent="0.25">
      <c r="A834" s="252"/>
      <c r="B834" s="253"/>
      <c r="C834" s="253"/>
      <c r="D834" s="253"/>
      <c r="E834" s="253"/>
      <c r="F834" s="253"/>
      <c r="G834" s="253"/>
      <c r="H834" s="253"/>
      <c r="I834" s="253"/>
      <c r="J834" s="253"/>
      <c r="K834" s="253"/>
      <c r="L834" s="253"/>
      <c r="M834" s="253"/>
      <c r="N834" s="253"/>
      <c r="O834" s="253"/>
      <c r="P834" s="253"/>
      <c r="Q834" s="253"/>
      <c r="R834" s="253"/>
      <c r="S834" s="253"/>
      <c r="T834" s="253"/>
      <c r="U834" s="253" t="s">
        <v>1021</v>
      </c>
      <c r="V834" s="253"/>
      <c r="W834" s="253"/>
      <c r="X834" s="253"/>
      <c r="Y834" s="253"/>
      <c r="Z834" s="253"/>
      <c r="AA834" s="253"/>
      <c r="AB834" s="253"/>
      <c r="AC834" s="253" t="s">
        <v>320</v>
      </c>
      <c r="AD834" s="253"/>
      <c r="AE834" s="253"/>
      <c r="AF834" s="253"/>
      <c r="AG834" s="253"/>
      <c r="AH834" s="253"/>
      <c r="AI834" s="253"/>
      <c r="AJ834" s="253"/>
      <c r="AK834" s="253"/>
      <c r="AL834" s="253"/>
      <c r="AM834" s="253"/>
      <c r="AN834" s="253"/>
      <c r="AO834" s="253"/>
      <c r="AP834" s="253"/>
      <c r="AQ834" s="253"/>
      <c r="AR834" s="253"/>
      <c r="AS834" s="253"/>
      <c r="AT834" s="253"/>
      <c r="AU834" s="253"/>
      <c r="AV834" s="253"/>
      <c r="AW834" s="253"/>
      <c r="AX834" s="253"/>
      <c r="AY834" s="253"/>
      <c r="AZ834" s="253"/>
      <c r="BA834" s="253"/>
      <c r="BB834" s="253"/>
      <c r="BC834" s="253"/>
      <c r="BD834" s="253"/>
      <c r="BE834" s="253"/>
      <c r="BF834" s="253"/>
      <c r="BG834" s="253"/>
      <c r="BH834" s="253"/>
      <c r="BI834" s="253"/>
      <c r="BJ834" s="253"/>
      <c r="BK834" s="253"/>
      <c r="BL834" s="253"/>
      <c r="BM834" s="253"/>
      <c r="BN834" s="253"/>
      <c r="BO834" s="253"/>
      <c r="BP834" s="253"/>
      <c r="BQ834" s="253"/>
      <c r="BR834" s="253"/>
      <c r="BS834" s="253"/>
      <c r="BT834" s="253"/>
      <c r="BU834" s="253"/>
      <c r="BV834" s="253"/>
      <c r="BW834" s="253"/>
      <c r="BX834" s="253"/>
      <c r="BY834" s="253"/>
      <c r="BZ834" s="253"/>
      <c r="CA834" s="253"/>
      <c r="CB834" s="253"/>
      <c r="CC834" s="253"/>
      <c r="CD834" s="253"/>
      <c r="CE834" s="253"/>
      <c r="CF834" s="253"/>
      <c r="CG834" s="253"/>
      <c r="CH834" s="253"/>
      <c r="CI834" s="253"/>
      <c r="CJ834" s="253"/>
      <c r="CK834" s="253"/>
      <c r="CL834" s="253"/>
      <c r="CM834" s="253"/>
      <c r="CN834" s="253"/>
      <c r="CO834" s="253"/>
      <c r="CP834" s="253"/>
      <c r="CQ834" s="253"/>
      <c r="CR834" s="253"/>
      <c r="CS834" s="253"/>
      <c r="CT834" s="253"/>
      <c r="CU834" s="253"/>
      <c r="CV834" s="253"/>
      <c r="CW834" s="253"/>
      <c r="CX834" s="253"/>
      <c r="CY834" s="253"/>
      <c r="CZ834" s="253"/>
      <c r="DA834" s="253"/>
      <c r="DB834" s="253"/>
      <c r="DC834" s="253"/>
      <c r="DD834" s="253"/>
      <c r="DE834" s="253"/>
      <c r="DF834" s="253"/>
      <c r="DG834" s="253"/>
      <c r="DH834" s="253"/>
      <c r="DI834" s="253"/>
      <c r="DJ834" s="253"/>
      <c r="DK834" s="253"/>
      <c r="DL834" s="253"/>
      <c r="DM834" s="253"/>
      <c r="DN834" s="253"/>
      <c r="DO834" s="253"/>
      <c r="DP834" s="253"/>
      <c r="DQ834" s="253"/>
      <c r="DR834" s="253"/>
      <c r="DS834" s="253"/>
      <c r="DT834" s="253"/>
      <c r="DU834" s="253"/>
      <c r="DV834" s="253"/>
      <c r="DW834" s="253"/>
      <c r="DX834" s="253"/>
      <c r="DY834" s="253"/>
      <c r="DZ834" s="253"/>
      <c r="EA834" s="253"/>
      <c r="EB834" s="253"/>
      <c r="EC834" s="253"/>
      <c r="ED834" s="253"/>
      <c r="EE834" s="253"/>
      <c r="EF834" s="253"/>
      <c r="EG834" s="253"/>
      <c r="EH834" s="253"/>
      <c r="EI834" s="253"/>
      <c r="EJ834" s="253"/>
      <c r="EK834" s="253"/>
      <c r="EL834" s="253"/>
      <c r="EM834" s="253"/>
      <c r="EN834" s="253"/>
      <c r="EO834" s="253"/>
      <c r="EP834" s="253"/>
      <c r="EQ834" s="253"/>
      <c r="ER834" s="253"/>
      <c r="ES834" s="253"/>
      <c r="ET834" s="253"/>
      <c r="EU834" s="253"/>
      <c r="EV834" s="253"/>
      <c r="EW834" s="253"/>
      <c r="EX834" s="253"/>
      <c r="EY834" s="253"/>
      <c r="EZ834" s="253"/>
      <c r="FA834" s="253"/>
      <c r="FB834" s="253"/>
      <c r="FC834" s="253"/>
      <c r="FD834" s="253"/>
      <c r="FE834" s="253"/>
      <c r="FF834" s="253"/>
      <c r="FG834" s="253"/>
      <c r="FH834" s="253"/>
      <c r="FI834" s="253"/>
      <c r="FJ834" s="253"/>
      <c r="FK834" s="253"/>
      <c r="FL834" s="253"/>
      <c r="FM834" s="253"/>
      <c r="FN834" s="253"/>
      <c r="FO834" s="253"/>
      <c r="FP834" s="253"/>
      <c r="FQ834" s="253"/>
      <c r="FR834" s="253"/>
      <c r="FS834" s="253"/>
      <c r="FT834" s="253"/>
      <c r="FU834" s="253"/>
      <c r="FV834" s="253"/>
      <c r="FW834" s="253"/>
      <c r="FX834" s="253"/>
      <c r="FY834" s="253"/>
      <c r="FZ834" s="253"/>
      <c r="GA834" s="253"/>
      <c r="GB834" s="253"/>
      <c r="GC834" s="253"/>
      <c r="GD834" s="253"/>
      <c r="GE834" s="253"/>
      <c r="GF834" s="253"/>
      <c r="GG834" s="253"/>
      <c r="GH834" s="253"/>
      <c r="GI834" s="253"/>
      <c r="GJ834" s="253"/>
      <c r="GK834" s="253"/>
      <c r="GL834" s="253"/>
      <c r="GM834" s="253"/>
      <c r="GN834" s="253"/>
      <c r="GO834" s="253"/>
      <c r="GP834" s="253"/>
      <c r="GQ834" s="253"/>
      <c r="GR834" s="253"/>
      <c r="GS834" s="253"/>
      <c r="GT834" s="253"/>
      <c r="GU834" s="253"/>
      <c r="GV834" s="253"/>
      <c r="GW834" s="253"/>
      <c r="GX834" s="253"/>
      <c r="GY834" s="253"/>
      <c r="GZ834" s="253"/>
      <c r="HA834" s="253"/>
      <c r="HB834" s="253"/>
      <c r="HC834" s="253"/>
      <c r="HD834" s="253"/>
      <c r="HE834" s="253"/>
      <c r="HF834" s="253"/>
    </row>
    <row r="835" spans="1:214" s="312" customFormat="1" ht="15" customHeight="1" x14ac:dyDescent="0.25">
      <c r="A835" s="252"/>
      <c r="B835" s="253"/>
      <c r="C835" s="253"/>
      <c r="D835" s="253"/>
      <c r="E835" s="253"/>
      <c r="F835" s="253"/>
      <c r="G835" s="253"/>
      <c r="H835" s="253"/>
      <c r="I835" s="253"/>
      <c r="J835" s="253"/>
      <c r="K835" s="253"/>
      <c r="L835" s="253"/>
      <c r="M835" s="253"/>
      <c r="N835" s="253"/>
      <c r="O835" s="253"/>
      <c r="P835" s="253"/>
      <c r="Q835" s="253"/>
      <c r="R835" s="253"/>
      <c r="S835" s="253"/>
      <c r="T835" s="253"/>
      <c r="U835" s="253" t="s">
        <v>1022</v>
      </c>
      <c r="V835" s="253"/>
      <c r="W835" s="253"/>
      <c r="X835" s="253"/>
      <c r="Y835" s="253"/>
      <c r="Z835" s="253"/>
      <c r="AA835" s="253"/>
      <c r="AB835" s="253"/>
      <c r="AC835" s="253" t="s">
        <v>320</v>
      </c>
      <c r="AD835" s="253"/>
      <c r="AE835" s="253"/>
      <c r="AF835" s="253"/>
      <c r="AG835" s="253"/>
      <c r="AH835" s="253"/>
      <c r="AI835" s="253"/>
      <c r="AJ835" s="253"/>
      <c r="AK835" s="253"/>
      <c r="AL835" s="253"/>
      <c r="AM835" s="253"/>
      <c r="AN835" s="253"/>
      <c r="AO835" s="253"/>
      <c r="AP835" s="253"/>
      <c r="AQ835" s="253"/>
      <c r="AR835" s="253"/>
      <c r="AS835" s="253"/>
      <c r="AT835" s="253"/>
      <c r="AU835" s="253"/>
      <c r="AV835" s="253"/>
      <c r="AW835" s="253"/>
      <c r="AX835" s="253"/>
      <c r="AY835" s="253"/>
      <c r="AZ835" s="253"/>
      <c r="BA835" s="253"/>
      <c r="BB835" s="253"/>
      <c r="BC835" s="253"/>
      <c r="BD835" s="253"/>
      <c r="BE835" s="253"/>
      <c r="BF835" s="253"/>
      <c r="BG835" s="253"/>
      <c r="BH835" s="253"/>
      <c r="BI835" s="253"/>
      <c r="BJ835" s="253"/>
      <c r="BK835" s="253"/>
      <c r="BL835" s="253"/>
      <c r="BM835" s="253"/>
      <c r="BN835" s="253"/>
      <c r="BO835" s="253"/>
      <c r="BP835" s="253"/>
      <c r="BQ835" s="253"/>
      <c r="BR835" s="253"/>
      <c r="BS835" s="253"/>
      <c r="BT835" s="253"/>
      <c r="BU835" s="253"/>
      <c r="BV835" s="253"/>
      <c r="BW835" s="253"/>
      <c r="BX835" s="253"/>
      <c r="BY835" s="253"/>
      <c r="BZ835" s="253"/>
      <c r="CA835" s="253"/>
      <c r="CB835" s="253"/>
      <c r="CC835" s="253"/>
      <c r="CD835" s="253"/>
      <c r="CE835" s="253"/>
      <c r="CF835" s="253"/>
      <c r="CG835" s="253"/>
      <c r="CH835" s="253"/>
      <c r="CI835" s="253"/>
      <c r="CJ835" s="253"/>
      <c r="CK835" s="253"/>
      <c r="CL835" s="253"/>
      <c r="CM835" s="253"/>
      <c r="CN835" s="253"/>
      <c r="CO835" s="253"/>
      <c r="CP835" s="253"/>
      <c r="CQ835" s="253"/>
      <c r="CR835" s="253"/>
      <c r="CS835" s="253"/>
      <c r="CT835" s="253"/>
      <c r="CU835" s="253"/>
      <c r="CV835" s="253"/>
      <c r="CW835" s="253"/>
      <c r="CX835" s="253"/>
      <c r="CY835" s="253"/>
      <c r="CZ835" s="253"/>
      <c r="DA835" s="253"/>
      <c r="DB835" s="253"/>
      <c r="DC835" s="253"/>
      <c r="DD835" s="253"/>
      <c r="DE835" s="253"/>
      <c r="DF835" s="253"/>
      <c r="DG835" s="253"/>
      <c r="DH835" s="253"/>
      <c r="DI835" s="253"/>
      <c r="DJ835" s="253"/>
      <c r="DK835" s="253"/>
      <c r="DL835" s="253"/>
      <c r="DM835" s="253"/>
      <c r="DN835" s="253"/>
      <c r="DO835" s="253"/>
      <c r="DP835" s="253"/>
      <c r="DQ835" s="253"/>
      <c r="DR835" s="253"/>
      <c r="DS835" s="253"/>
      <c r="DT835" s="253"/>
      <c r="DU835" s="253"/>
      <c r="DV835" s="253"/>
      <c r="DW835" s="253"/>
      <c r="DX835" s="253"/>
      <c r="DY835" s="253"/>
      <c r="DZ835" s="253"/>
      <c r="EA835" s="253"/>
      <c r="EB835" s="253"/>
      <c r="EC835" s="253"/>
      <c r="ED835" s="253"/>
      <c r="EE835" s="253"/>
      <c r="EF835" s="253"/>
      <c r="EG835" s="253"/>
      <c r="EH835" s="253"/>
      <c r="EI835" s="253"/>
      <c r="EJ835" s="253"/>
      <c r="EK835" s="253"/>
      <c r="EL835" s="253"/>
      <c r="EM835" s="253"/>
      <c r="EN835" s="253"/>
      <c r="EO835" s="253"/>
      <c r="EP835" s="253"/>
      <c r="EQ835" s="253"/>
      <c r="ER835" s="253"/>
      <c r="ES835" s="253"/>
      <c r="ET835" s="253"/>
      <c r="EU835" s="253"/>
      <c r="EV835" s="253"/>
      <c r="EW835" s="253"/>
      <c r="EX835" s="253"/>
      <c r="EY835" s="253"/>
      <c r="EZ835" s="253"/>
      <c r="FA835" s="253"/>
      <c r="FB835" s="253"/>
      <c r="FC835" s="253"/>
      <c r="FD835" s="253"/>
      <c r="FE835" s="253"/>
      <c r="FF835" s="253"/>
      <c r="FG835" s="253"/>
      <c r="FH835" s="253"/>
      <c r="FI835" s="253"/>
      <c r="FJ835" s="253"/>
      <c r="FK835" s="253"/>
      <c r="FL835" s="253"/>
      <c r="FM835" s="253"/>
      <c r="FN835" s="253"/>
      <c r="FO835" s="253"/>
      <c r="FP835" s="253"/>
      <c r="FQ835" s="253"/>
      <c r="FR835" s="253"/>
      <c r="FS835" s="253"/>
      <c r="FT835" s="253"/>
      <c r="FU835" s="253"/>
      <c r="FV835" s="253"/>
      <c r="FW835" s="253"/>
      <c r="FX835" s="253"/>
      <c r="FY835" s="253"/>
      <c r="FZ835" s="253"/>
      <c r="GA835" s="253"/>
      <c r="GB835" s="253"/>
      <c r="GC835" s="253"/>
      <c r="GD835" s="253"/>
      <c r="GE835" s="253"/>
      <c r="GF835" s="253"/>
      <c r="GG835" s="253"/>
      <c r="GH835" s="253"/>
      <c r="GI835" s="253"/>
      <c r="GJ835" s="253"/>
      <c r="GK835" s="253"/>
      <c r="GL835" s="253"/>
      <c r="GM835" s="253"/>
      <c r="GN835" s="253"/>
      <c r="GO835" s="253"/>
      <c r="GP835" s="253"/>
      <c r="GQ835" s="253"/>
      <c r="GR835" s="253"/>
      <c r="GS835" s="253"/>
      <c r="GT835" s="253"/>
      <c r="GU835" s="253"/>
      <c r="GV835" s="253"/>
      <c r="GW835" s="253"/>
      <c r="GX835" s="253"/>
      <c r="GY835" s="253"/>
      <c r="GZ835" s="253"/>
      <c r="HA835" s="253"/>
      <c r="HB835" s="253"/>
      <c r="HC835" s="253"/>
      <c r="HD835" s="253"/>
      <c r="HE835" s="253"/>
      <c r="HF835" s="253"/>
    </row>
    <row r="836" spans="1:214" s="312" customFormat="1" ht="15" customHeight="1" x14ac:dyDescent="0.25">
      <c r="A836" s="252"/>
      <c r="B836" s="253"/>
      <c r="C836" s="253"/>
      <c r="D836" s="253"/>
      <c r="E836" s="253"/>
      <c r="F836" s="253"/>
      <c r="G836" s="253"/>
      <c r="H836" s="253"/>
      <c r="I836" s="253"/>
      <c r="J836" s="253"/>
      <c r="K836" s="253"/>
      <c r="L836" s="253"/>
      <c r="M836" s="253"/>
      <c r="N836" s="253"/>
      <c r="O836" s="253"/>
      <c r="P836" s="253"/>
      <c r="Q836" s="253"/>
      <c r="R836" s="253"/>
      <c r="S836" s="253"/>
      <c r="T836" s="253"/>
      <c r="U836" s="253" t="s">
        <v>1023</v>
      </c>
      <c r="V836" s="253"/>
      <c r="W836" s="253"/>
      <c r="X836" s="253"/>
      <c r="Y836" s="253"/>
      <c r="Z836" s="253"/>
      <c r="AA836" s="253"/>
      <c r="AB836" s="253"/>
      <c r="AC836" s="253" t="s">
        <v>323</v>
      </c>
      <c r="AD836" s="253"/>
      <c r="AE836" s="253"/>
      <c r="AF836" s="253"/>
      <c r="AG836" s="253"/>
      <c r="AH836" s="253"/>
      <c r="AI836" s="253"/>
      <c r="AJ836" s="253"/>
      <c r="AK836" s="253"/>
      <c r="AL836" s="253"/>
      <c r="AM836" s="253"/>
      <c r="AN836" s="253"/>
      <c r="AO836" s="253"/>
      <c r="AP836" s="253"/>
      <c r="AQ836" s="253"/>
      <c r="AR836" s="253"/>
      <c r="AS836" s="253"/>
      <c r="AT836" s="253"/>
      <c r="AU836" s="253"/>
      <c r="AV836" s="253"/>
      <c r="AW836" s="253"/>
      <c r="AX836" s="253"/>
      <c r="AY836" s="253"/>
      <c r="AZ836" s="253"/>
      <c r="BA836" s="253"/>
      <c r="BB836" s="253"/>
      <c r="BC836" s="253"/>
      <c r="BD836" s="253"/>
      <c r="BE836" s="253"/>
      <c r="BF836" s="253"/>
      <c r="BG836" s="253"/>
      <c r="BH836" s="253"/>
      <c r="BI836" s="253"/>
      <c r="BJ836" s="253"/>
      <c r="BK836" s="253"/>
      <c r="BL836" s="253"/>
      <c r="BM836" s="253"/>
      <c r="BN836" s="253"/>
      <c r="BO836" s="253"/>
      <c r="BP836" s="253"/>
      <c r="BQ836" s="253"/>
      <c r="BR836" s="253"/>
      <c r="BS836" s="253"/>
      <c r="BT836" s="253"/>
      <c r="BU836" s="253"/>
      <c r="BV836" s="253"/>
      <c r="BW836" s="253"/>
      <c r="BX836" s="253"/>
      <c r="BY836" s="253"/>
      <c r="BZ836" s="253"/>
      <c r="CA836" s="253"/>
      <c r="CB836" s="253"/>
      <c r="CC836" s="253"/>
      <c r="CD836" s="253"/>
      <c r="CE836" s="253"/>
      <c r="CF836" s="253"/>
      <c r="CG836" s="253"/>
      <c r="CH836" s="253"/>
      <c r="CI836" s="253"/>
      <c r="CJ836" s="253"/>
      <c r="CK836" s="253"/>
      <c r="CL836" s="253"/>
      <c r="CM836" s="253"/>
      <c r="CN836" s="253"/>
      <c r="CO836" s="253"/>
      <c r="CP836" s="253"/>
      <c r="CQ836" s="253"/>
      <c r="CR836" s="253"/>
      <c r="CS836" s="253"/>
      <c r="CT836" s="253"/>
      <c r="CU836" s="253"/>
      <c r="CV836" s="253"/>
      <c r="CW836" s="253"/>
      <c r="CX836" s="253"/>
      <c r="CY836" s="253"/>
      <c r="CZ836" s="253"/>
      <c r="DA836" s="253"/>
      <c r="DB836" s="253"/>
      <c r="DC836" s="253"/>
      <c r="DD836" s="253"/>
      <c r="DE836" s="253"/>
      <c r="DF836" s="253"/>
      <c r="DG836" s="253"/>
      <c r="DH836" s="253"/>
      <c r="DI836" s="253"/>
      <c r="DJ836" s="253"/>
      <c r="DK836" s="253"/>
      <c r="DL836" s="253"/>
      <c r="DM836" s="253"/>
      <c r="DN836" s="253"/>
      <c r="DO836" s="253"/>
      <c r="DP836" s="253"/>
      <c r="DQ836" s="253"/>
      <c r="DR836" s="253"/>
      <c r="DS836" s="253"/>
      <c r="DT836" s="253"/>
      <c r="DU836" s="253"/>
      <c r="DV836" s="253"/>
      <c r="DW836" s="253"/>
      <c r="DX836" s="253"/>
      <c r="DY836" s="253"/>
      <c r="DZ836" s="253"/>
      <c r="EA836" s="253"/>
      <c r="EB836" s="253"/>
      <c r="EC836" s="253"/>
      <c r="ED836" s="253"/>
      <c r="EE836" s="253"/>
      <c r="EF836" s="253"/>
      <c r="EG836" s="253"/>
      <c r="EH836" s="253"/>
      <c r="EI836" s="253"/>
      <c r="EJ836" s="253"/>
      <c r="EK836" s="253"/>
      <c r="EL836" s="253"/>
      <c r="EM836" s="253"/>
      <c r="EN836" s="253"/>
      <c r="EO836" s="253"/>
      <c r="EP836" s="253"/>
      <c r="EQ836" s="253"/>
      <c r="ER836" s="253"/>
      <c r="ES836" s="253"/>
      <c r="ET836" s="253"/>
      <c r="EU836" s="253"/>
      <c r="EV836" s="253"/>
      <c r="EW836" s="253"/>
      <c r="EX836" s="253"/>
      <c r="EY836" s="253"/>
      <c r="EZ836" s="253"/>
      <c r="FA836" s="253"/>
      <c r="FB836" s="253"/>
      <c r="FC836" s="253"/>
      <c r="FD836" s="253"/>
      <c r="FE836" s="253"/>
      <c r="FF836" s="253"/>
      <c r="FG836" s="253"/>
      <c r="FH836" s="253"/>
      <c r="FI836" s="253"/>
      <c r="FJ836" s="253"/>
      <c r="FK836" s="253"/>
      <c r="FL836" s="253"/>
      <c r="FM836" s="253"/>
      <c r="FN836" s="253"/>
      <c r="FO836" s="253"/>
      <c r="FP836" s="253"/>
      <c r="FQ836" s="253"/>
      <c r="FR836" s="253"/>
      <c r="FS836" s="253"/>
      <c r="FT836" s="253"/>
      <c r="FU836" s="253"/>
      <c r="FV836" s="253"/>
      <c r="FW836" s="253"/>
      <c r="FX836" s="253"/>
      <c r="FY836" s="253"/>
      <c r="FZ836" s="253"/>
      <c r="GA836" s="253"/>
      <c r="GB836" s="253"/>
      <c r="GC836" s="253"/>
      <c r="GD836" s="253"/>
      <c r="GE836" s="253"/>
      <c r="GF836" s="253"/>
      <c r="GG836" s="253"/>
      <c r="GH836" s="253"/>
      <c r="GI836" s="253"/>
      <c r="GJ836" s="253"/>
      <c r="GK836" s="253"/>
      <c r="GL836" s="253"/>
      <c r="GM836" s="253"/>
      <c r="GN836" s="253"/>
      <c r="GO836" s="253"/>
      <c r="GP836" s="253"/>
      <c r="GQ836" s="253"/>
      <c r="GR836" s="253"/>
      <c r="GS836" s="253"/>
      <c r="GT836" s="253"/>
      <c r="GU836" s="253"/>
      <c r="GV836" s="253"/>
      <c r="GW836" s="253"/>
      <c r="GX836" s="253"/>
      <c r="GY836" s="253"/>
      <c r="GZ836" s="253"/>
      <c r="HA836" s="253"/>
      <c r="HB836" s="253"/>
      <c r="HC836" s="253"/>
      <c r="HD836" s="253"/>
      <c r="HE836" s="253"/>
      <c r="HF836" s="253"/>
    </row>
    <row r="837" spans="1:214" s="312" customFormat="1" ht="15" customHeight="1" x14ac:dyDescent="0.25">
      <c r="A837" s="252"/>
      <c r="B837" s="253"/>
      <c r="C837" s="253"/>
      <c r="D837" s="253"/>
      <c r="E837" s="253"/>
      <c r="F837" s="253"/>
      <c r="G837" s="253"/>
      <c r="H837" s="253"/>
      <c r="I837" s="253"/>
      <c r="J837" s="253"/>
      <c r="K837" s="253"/>
      <c r="L837" s="253"/>
      <c r="M837" s="253"/>
      <c r="N837" s="253"/>
      <c r="O837" s="253"/>
      <c r="P837" s="253"/>
      <c r="Q837" s="253"/>
      <c r="R837" s="253"/>
      <c r="S837" s="253"/>
      <c r="T837" s="253"/>
      <c r="U837" s="253" t="s">
        <v>1024</v>
      </c>
      <c r="V837" s="253"/>
      <c r="W837" s="253"/>
      <c r="X837" s="253"/>
      <c r="Y837" s="253"/>
      <c r="Z837" s="253"/>
      <c r="AA837" s="253"/>
      <c r="AB837" s="253"/>
      <c r="AC837" s="253" t="s">
        <v>323</v>
      </c>
      <c r="AD837" s="253"/>
      <c r="AE837" s="253"/>
      <c r="AF837" s="253"/>
      <c r="AG837" s="253"/>
      <c r="AH837" s="253"/>
      <c r="AI837" s="253"/>
      <c r="AJ837" s="253"/>
      <c r="AK837" s="253"/>
      <c r="AL837" s="253"/>
      <c r="AM837" s="253"/>
      <c r="AN837" s="253"/>
      <c r="AO837" s="253"/>
      <c r="AP837" s="253"/>
      <c r="AQ837" s="253"/>
      <c r="AR837" s="253"/>
      <c r="AS837" s="253"/>
      <c r="AT837" s="253"/>
      <c r="AU837" s="253"/>
      <c r="AV837" s="253"/>
      <c r="AW837" s="253"/>
      <c r="AX837" s="253"/>
      <c r="AY837" s="253"/>
      <c r="AZ837" s="253"/>
      <c r="BA837" s="253"/>
      <c r="BB837" s="253"/>
      <c r="BC837" s="253"/>
      <c r="BD837" s="253"/>
      <c r="BE837" s="253"/>
      <c r="BF837" s="253"/>
      <c r="BG837" s="253"/>
      <c r="BH837" s="253"/>
      <c r="BI837" s="253"/>
      <c r="BJ837" s="253"/>
      <c r="BK837" s="253"/>
      <c r="BL837" s="253"/>
      <c r="BM837" s="253"/>
      <c r="BN837" s="253"/>
      <c r="BO837" s="253"/>
      <c r="BP837" s="253"/>
      <c r="BQ837" s="253"/>
      <c r="BR837" s="253"/>
      <c r="BS837" s="253"/>
      <c r="BT837" s="253"/>
      <c r="BU837" s="253"/>
      <c r="BV837" s="253"/>
      <c r="BW837" s="253"/>
      <c r="BX837" s="253"/>
      <c r="BY837" s="253"/>
      <c r="BZ837" s="253"/>
      <c r="CA837" s="253"/>
      <c r="CB837" s="253"/>
      <c r="CC837" s="253"/>
      <c r="CD837" s="253"/>
      <c r="CE837" s="253"/>
      <c r="CF837" s="253"/>
      <c r="CG837" s="253"/>
      <c r="CH837" s="253"/>
      <c r="CI837" s="253"/>
      <c r="CJ837" s="253"/>
      <c r="CK837" s="253"/>
      <c r="CL837" s="253"/>
      <c r="CM837" s="253"/>
      <c r="CN837" s="253"/>
      <c r="CO837" s="253"/>
      <c r="CP837" s="253"/>
      <c r="CQ837" s="253"/>
      <c r="CR837" s="253"/>
      <c r="CS837" s="253"/>
      <c r="CT837" s="253"/>
      <c r="CU837" s="253"/>
      <c r="CV837" s="253"/>
      <c r="CW837" s="253"/>
      <c r="CX837" s="253"/>
      <c r="CY837" s="253"/>
      <c r="CZ837" s="253"/>
      <c r="DA837" s="253"/>
      <c r="DB837" s="253"/>
      <c r="DC837" s="253"/>
      <c r="DD837" s="253"/>
      <c r="DE837" s="253"/>
      <c r="DF837" s="253"/>
      <c r="DG837" s="253"/>
      <c r="DH837" s="253"/>
      <c r="DI837" s="253"/>
      <c r="DJ837" s="253"/>
      <c r="DK837" s="253"/>
      <c r="DL837" s="253"/>
      <c r="DM837" s="253"/>
      <c r="DN837" s="253"/>
      <c r="DO837" s="253"/>
      <c r="DP837" s="253"/>
      <c r="DQ837" s="253"/>
      <c r="DR837" s="253"/>
      <c r="DS837" s="253"/>
      <c r="DT837" s="253"/>
      <c r="DU837" s="253"/>
      <c r="DV837" s="253"/>
      <c r="DW837" s="253"/>
      <c r="DX837" s="253"/>
      <c r="DY837" s="253"/>
      <c r="DZ837" s="253"/>
      <c r="EA837" s="253"/>
      <c r="EB837" s="253"/>
      <c r="EC837" s="253"/>
      <c r="ED837" s="253"/>
      <c r="EE837" s="253"/>
      <c r="EF837" s="253"/>
      <c r="EG837" s="253"/>
      <c r="EH837" s="253"/>
      <c r="EI837" s="253"/>
      <c r="EJ837" s="253"/>
      <c r="EK837" s="253"/>
      <c r="EL837" s="253"/>
      <c r="EM837" s="253"/>
      <c r="EN837" s="253"/>
      <c r="EO837" s="253"/>
      <c r="EP837" s="253"/>
      <c r="EQ837" s="253"/>
      <c r="ER837" s="253"/>
      <c r="ES837" s="253"/>
      <c r="ET837" s="253"/>
      <c r="EU837" s="253"/>
      <c r="EV837" s="253"/>
      <c r="EW837" s="253"/>
      <c r="EX837" s="253"/>
      <c r="EY837" s="253"/>
      <c r="EZ837" s="253"/>
      <c r="FA837" s="253"/>
      <c r="FB837" s="253"/>
      <c r="FC837" s="253"/>
      <c r="FD837" s="253"/>
      <c r="FE837" s="253"/>
      <c r="FF837" s="253"/>
      <c r="FG837" s="253"/>
      <c r="FH837" s="253"/>
      <c r="FI837" s="253"/>
      <c r="FJ837" s="253"/>
      <c r="FK837" s="253"/>
      <c r="FL837" s="253"/>
      <c r="FM837" s="253"/>
      <c r="FN837" s="253"/>
      <c r="FO837" s="253"/>
      <c r="FP837" s="253"/>
      <c r="FQ837" s="253"/>
      <c r="FR837" s="253"/>
      <c r="FS837" s="253"/>
      <c r="FT837" s="253"/>
      <c r="FU837" s="253"/>
      <c r="FV837" s="253"/>
      <c r="FW837" s="253"/>
      <c r="FX837" s="253"/>
      <c r="FY837" s="253"/>
      <c r="FZ837" s="253"/>
      <c r="GA837" s="253"/>
      <c r="GB837" s="253"/>
      <c r="GC837" s="253"/>
      <c r="GD837" s="253"/>
      <c r="GE837" s="253"/>
      <c r="GF837" s="253"/>
      <c r="GG837" s="253"/>
      <c r="GH837" s="253"/>
      <c r="GI837" s="253"/>
      <c r="GJ837" s="253"/>
      <c r="GK837" s="253"/>
      <c r="GL837" s="253"/>
      <c r="GM837" s="253"/>
      <c r="GN837" s="253"/>
      <c r="GO837" s="253"/>
      <c r="GP837" s="253"/>
      <c r="GQ837" s="253"/>
      <c r="GR837" s="253"/>
      <c r="GS837" s="253"/>
      <c r="GT837" s="253"/>
      <c r="GU837" s="253"/>
      <c r="GV837" s="253"/>
      <c r="GW837" s="253"/>
      <c r="GX837" s="253"/>
      <c r="GY837" s="253"/>
      <c r="GZ837" s="253"/>
      <c r="HA837" s="253"/>
      <c r="HB837" s="253"/>
      <c r="HC837" s="253"/>
      <c r="HD837" s="253"/>
      <c r="HE837" s="253"/>
      <c r="HF837" s="253"/>
    </row>
    <row r="838" spans="1:214" s="312" customFormat="1" ht="15" customHeight="1" x14ac:dyDescent="0.25">
      <c r="A838" s="252"/>
      <c r="B838" s="253"/>
      <c r="C838" s="253"/>
      <c r="D838" s="253"/>
      <c r="E838" s="253"/>
      <c r="F838" s="253"/>
      <c r="G838" s="253"/>
      <c r="H838" s="253"/>
      <c r="I838" s="253"/>
      <c r="J838" s="253"/>
      <c r="K838" s="253"/>
      <c r="L838" s="253"/>
      <c r="M838" s="253"/>
      <c r="N838" s="253"/>
      <c r="O838" s="253"/>
      <c r="P838" s="253"/>
      <c r="Q838" s="253"/>
      <c r="R838" s="253"/>
      <c r="S838" s="253"/>
      <c r="T838" s="253"/>
      <c r="U838" s="253" t="s">
        <v>1025</v>
      </c>
      <c r="V838" s="253"/>
      <c r="W838" s="253"/>
      <c r="X838" s="253"/>
      <c r="Y838" s="253"/>
      <c r="Z838" s="253"/>
      <c r="AA838" s="253"/>
      <c r="AB838" s="253"/>
      <c r="AC838" s="253" t="s">
        <v>373</v>
      </c>
      <c r="AD838" s="253"/>
      <c r="AE838" s="253"/>
      <c r="AF838" s="253"/>
      <c r="AG838" s="253"/>
      <c r="AH838" s="253"/>
      <c r="AI838" s="253"/>
      <c r="AJ838" s="253"/>
      <c r="AK838" s="253"/>
      <c r="AL838" s="253"/>
      <c r="AM838" s="253"/>
      <c r="AN838" s="253"/>
      <c r="AO838" s="253"/>
      <c r="AP838" s="253"/>
      <c r="AQ838" s="253"/>
      <c r="AR838" s="253"/>
      <c r="AS838" s="253"/>
      <c r="AT838" s="253"/>
      <c r="AU838" s="253"/>
      <c r="AV838" s="253"/>
      <c r="AW838" s="253"/>
      <c r="AX838" s="253"/>
      <c r="AY838" s="253"/>
      <c r="AZ838" s="253"/>
      <c r="BA838" s="253"/>
      <c r="BB838" s="253"/>
      <c r="BC838" s="253"/>
      <c r="BD838" s="253"/>
      <c r="BE838" s="253"/>
      <c r="BF838" s="253"/>
      <c r="BG838" s="253"/>
      <c r="BH838" s="253"/>
      <c r="BI838" s="253"/>
      <c r="BJ838" s="253"/>
      <c r="BK838" s="253"/>
      <c r="BL838" s="253"/>
      <c r="BM838" s="253"/>
      <c r="BN838" s="253"/>
      <c r="BO838" s="253"/>
      <c r="BP838" s="253"/>
      <c r="BQ838" s="253"/>
      <c r="BR838" s="253"/>
      <c r="BS838" s="253"/>
      <c r="BT838" s="253"/>
      <c r="BU838" s="253"/>
      <c r="BV838" s="253"/>
      <c r="BW838" s="253"/>
      <c r="BX838" s="253"/>
      <c r="BY838" s="253"/>
      <c r="BZ838" s="253"/>
      <c r="CA838" s="253"/>
      <c r="CB838" s="253"/>
      <c r="CC838" s="253"/>
      <c r="CD838" s="253"/>
      <c r="CE838" s="253"/>
      <c r="CF838" s="253"/>
      <c r="CG838" s="253"/>
      <c r="CH838" s="253"/>
      <c r="CI838" s="253"/>
      <c r="CJ838" s="253"/>
      <c r="CK838" s="253"/>
      <c r="CL838" s="253"/>
      <c r="CM838" s="253"/>
      <c r="CN838" s="253"/>
      <c r="CO838" s="253"/>
      <c r="CP838" s="253"/>
      <c r="CQ838" s="253"/>
      <c r="CR838" s="253"/>
      <c r="CS838" s="253"/>
      <c r="CT838" s="253"/>
      <c r="CU838" s="253"/>
      <c r="CV838" s="253"/>
      <c r="CW838" s="253"/>
      <c r="CX838" s="253"/>
      <c r="CY838" s="253"/>
      <c r="CZ838" s="253"/>
      <c r="DA838" s="253"/>
      <c r="DB838" s="253"/>
      <c r="DC838" s="253"/>
      <c r="DD838" s="253"/>
      <c r="DE838" s="253"/>
      <c r="DF838" s="253"/>
      <c r="DG838" s="253"/>
      <c r="DH838" s="253"/>
      <c r="DI838" s="253"/>
      <c r="DJ838" s="253"/>
      <c r="DK838" s="253"/>
      <c r="DL838" s="253"/>
      <c r="DM838" s="253"/>
      <c r="DN838" s="253"/>
      <c r="DO838" s="253"/>
      <c r="DP838" s="253"/>
      <c r="DQ838" s="253"/>
      <c r="DR838" s="253"/>
      <c r="DS838" s="253"/>
      <c r="DT838" s="253"/>
      <c r="DU838" s="253"/>
      <c r="DV838" s="253"/>
      <c r="DW838" s="253"/>
      <c r="DX838" s="253"/>
      <c r="DY838" s="253"/>
      <c r="DZ838" s="253"/>
      <c r="EA838" s="253"/>
      <c r="EB838" s="253"/>
      <c r="EC838" s="253"/>
      <c r="ED838" s="253"/>
      <c r="EE838" s="253"/>
      <c r="EF838" s="253"/>
      <c r="EG838" s="253"/>
      <c r="EH838" s="253"/>
      <c r="EI838" s="253"/>
      <c r="EJ838" s="253"/>
      <c r="EK838" s="253"/>
      <c r="EL838" s="253"/>
      <c r="EM838" s="253"/>
      <c r="EN838" s="253"/>
      <c r="EO838" s="253"/>
      <c r="EP838" s="253"/>
      <c r="EQ838" s="253"/>
      <c r="ER838" s="253"/>
      <c r="ES838" s="253"/>
      <c r="ET838" s="253"/>
      <c r="EU838" s="253"/>
      <c r="EV838" s="253"/>
      <c r="EW838" s="253"/>
      <c r="EX838" s="253"/>
      <c r="EY838" s="253"/>
      <c r="EZ838" s="253"/>
      <c r="FA838" s="253"/>
      <c r="FB838" s="253"/>
      <c r="FC838" s="253"/>
      <c r="FD838" s="253"/>
      <c r="FE838" s="253"/>
      <c r="FF838" s="253"/>
      <c r="FG838" s="253"/>
      <c r="FH838" s="253"/>
      <c r="FI838" s="253"/>
      <c r="FJ838" s="253"/>
      <c r="FK838" s="253"/>
      <c r="FL838" s="253"/>
      <c r="FM838" s="253"/>
      <c r="FN838" s="253"/>
      <c r="FO838" s="253"/>
      <c r="FP838" s="253"/>
      <c r="FQ838" s="253"/>
      <c r="FR838" s="253"/>
      <c r="FS838" s="253"/>
      <c r="FT838" s="253"/>
      <c r="FU838" s="253"/>
      <c r="FV838" s="253"/>
      <c r="FW838" s="253"/>
      <c r="FX838" s="253"/>
      <c r="FY838" s="253"/>
      <c r="FZ838" s="253"/>
      <c r="GA838" s="253"/>
      <c r="GB838" s="253"/>
      <c r="GC838" s="253"/>
      <c r="GD838" s="253"/>
      <c r="GE838" s="253"/>
      <c r="GF838" s="253"/>
      <c r="GG838" s="253"/>
      <c r="GH838" s="253"/>
      <c r="GI838" s="253"/>
      <c r="GJ838" s="253"/>
      <c r="GK838" s="253"/>
      <c r="GL838" s="253"/>
      <c r="GM838" s="253"/>
      <c r="GN838" s="253"/>
      <c r="GO838" s="253"/>
      <c r="GP838" s="253"/>
      <c r="GQ838" s="253"/>
      <c r="GR838" s="253"/>
      <c r="GS838" s="253"/>
      <c r="GT838" s="253"/>
      <c r="GU838" s="253"/>
      <c r="GV838" s="253"/>
      <c r="GW838" s="253"/>
      <c r="GX838" s="253"/>
      <c r="GY838" s="253"/>
      <c r="GZ838" s="253"/>
      <c r="HA838" s="253"/>
      <c r="HB838" s="253"/>
      <c r="HC838" s="253"/>
      <c r="HD838" s="253"/>
      <c r="HE838" s="253"/>
      <c r="HF838" s="253"/>
    </row>
    <row r="839" spans="1:214" s="312" customFormat="1" ht="15" customHeight="1" x14ac:dyDescent="0.25">
      <c r="A839" s="252"/>
      <c r="B839" s="253"/>
      <c r="C839" s="253"/>
      <c r="D839" s="253"/>
      <c r="E839" s="253"/>
      <c r="F839" s="253"/>
      <c r="G839" s="253"/>
      <c r="H839" s="253"/>
      <c r="I839" s="253"/>
      <c r="J839" s="253"/>
      <c r="K839" s="253"/>
      <c r="L839" s="253"/>
      <c r="M839" s="253"/>
      <c r="N839" s="253"/>
      <c r="O839" s="253"/>
      <c r="P839" s="253"/>
      <c r="Q839" s="253"/>
      <c r="R839" s="253"/>
      <c r="S839" s="253"/>
      <c r="T839" s="253"/>
      <c r="U839" s="253" t="s">
        <v>1026</v>
      </c>
      <c r="V839" s="253"/>
      <c r="W839" s="253"/>
      <c r="X839" s="253"/>
      <c r="Y839" s="253"/>
      <c r="Z839" s="253"/>
      <c r="AA839" s="253"/>
      <c r="AB839" s="253"/>
      <c r="AC839" s="253" t="s">
        <v>318</v>
      </c>
      <c r="AD839" s="253"/>
      <c r="AE839" s="253"/>
      <c r="AF839" s="253"/>
      <c r="AG839" s="253"/>
      <c r="AH839" s="253"/>
      <c r="AI839" s="253"/>
      <c r="AJ839" s="253"/>
      <c r="AK839" s="253"/>
      <c r="AL839" s="253"/>
      <c r="AM839" s="253"/>
      <c r="AN839" s="253"/>
      <c r="AO839" s="253"/>
      <c r="AP839" s="253"/>
      <c r="AQ839" s="253"/>
      <c r="AR839" s="253"/>
      <c r="AS839" s="253"/>
      <c r="AT839" s="253"/>
      <c r="AU839" s="253"/>
      <c r="AV839" s="253"/>
      <c r="AW839" s="253"/>
      <c r="AX839" s="253"/>
      <c r="AY839" s="253"/>
      <c r="AZ839" s="253"/>
      <c r="BA839" s="253"/>
      <c r="BB839" s="253"/>
      <c r="BC839" s="253"/>
      <c r="BD839" s="253"/>
      <c r="BE839" s="253"/>
      <c r="BF839" s="253"/>
      <c r="BG839" s="253"/>
      <c r="BH839" s="253"/>
      <c r="BI839" s="253"/>
      <c r="BJ839" s="253"/>
      <c r="BK839" s="253"/>
      <c r="BL839" s="253"/>
      <c r="BM839" s="253"/>
      <c r="BN839" s="253"/>
      <c r="BO839" s="253"/>
      <c r="BP839" s="253"/>
      <c r="BQ839" s="253"/>
      <c r="BR839" s="253"/>
      <c r="BS839" s="253"/>
      <c r="BT839" s="253"/>
      <c r="BU839" s="253"/>
      <c r="BV839" s="253"/>
      <c r="BW839" s="253"/>
      <c r="BX839" s="253"/>
      <c r="BY839" s="253"/>
      <c r="BZ839" s="253"/>
      <c r="CA839" s="253"/>
      <c r="CB839" s="253"/>
      <c r="CC839" s="253"/>
      <c r="CD839" s="253"/>
      <c r="CE839" s="253"/>
      <c r="CF839" s="253"/>
      <c r="CG839" s="253"/>
      <c r="CH839" s="253"/>
      <c r="CI839" s="253"/>
      <c r="CJ839" s="253"/>
      <c r="CK839" s="253"/>
      <c r="CL839" s="253"/>
      <c r="CM839" s="253"/>
      <c r="CN839" s="253"/>
      <c r="CO839" s="253"/>
      <c r="CP839" s="253"/>
      <c r="CQ839" s="253"/>
      <c r="CR839" s="253"/>
      <c r="CS839" s="253"/>
      <c r="CT839" s="253"/>
      <c r="CU839" s="253"/>
      <c r="CV839" s="253"/>
      <c r="CW839" s="253"/>
      <c r="CX839" s="253"/>
      <c r="CY839" s="253"/>
      <c r="CZ839" s="253"/>
      <c r="DA839" s="253"/>
      <c r="DB839" s="253"/>
      <c r="DC839" s="253"/>
      <c r="DD839" s="253"/>
      <c r="DE839" s="253"/>
      <c r="DF839" s="253"/>
      <c r="DG839" s="253"/>
      <c r="DH839" s="253"/>
      <c r="DI839" s="253"/>
      <c r="DJ839" s="253"/>
      <c r="DK839" s="253"/>
      <c r="DL839" s="253"/>
      <c r="DM839" s="253"/>
      <c r="DN839" s="253"/>
      <c r="DO839" s="253"/>
      <c r="DP839" s="253"/>
      <c r="DQ839" s="253"/>
      <c r="DR839" s="253"/>
      <c r="DS839" s="253"/>
      <c r="DT839" s="253"/>
      <c r="DU839" s="253"/>
      <c r="DV839" s="253"/>
      <c r="DW839" s="253"/>
      <c r="DX839" s="253"/>
      <c r="DY839" s="253"/>
      <c r="DZ839" s="253"/>
      <c r="EA839" s="253"/>
      <c r="EB839" s="253"/>
      <c r="EC839" s="253"/>
      <c r="ED839" s="253"/>
      <c r="EE839" s="253"/>
      <c r="EF839" s="253"/>
      <c r="EG839" s="253"/>
      <c r="EH839" s="253"/>
      <c r="EI839" s="253"/>
      <c r="EJ839" s="253"/>
      <c r="EK839" s="253"/>
      <c r="EL839" s="253"/>
      <c r="EM839" s="253"/>
      <c r="EN839" s="253"/>
      <c r="EO839" s="253"/>
      <c r="EP839" s="253"/>
      <c r="EQ839" s="253"/>
      <c r="ER839" s="253"/>
      <c r="ES839" s="253"/>
      <c r="ET839" s="253"/>
      <c r="EU839" s="253"/>
      <c r="EV839" s="253"/>
      <c r="EW839" s="253"/>
      <c r="EX839" s="253"/>
      <c r="EY839" s="253"/>
      <c r="EZ839" s="253"/>
      <c r="FA839" s="253"/>
      <c r="FB839" s="253"/>
      <c r="FC839" s="253"/>
      <c r="FD839" s="253"/>
      <c r="FE839" s="253"/>
      <c r="FF839" s="253"/>
      <c r="FG839" s="253"/>
      <c r="FH839" s="253"/>
      <c r="FI839" s="253"/>
      <c r="FJ839" s="253"/>
      <c r="FK839" s="253"/>
      <c r="FL839" s="253"/>
      <c r="FM839" s="253"/>
      <c r="FN839" s="253"/>
      <c r="FO839" s="253"/>
      <c r="FP839" s="253"/>
      <c r="FQ839" s="253"/>
      <c r="FR839" s="253"/>
      <c r="FS839" s="253"/>
      <c r="FT839" s="253"/>
      <c r="FU839" s="253"/>
      <c r="FV839" s="253"/>
      <c r="FW839" s="253"/>
      <c r="FX839" s="253"/>
      <c r="FY839" s="253"/>
      <c r="FZ839" s="253"/>
      <c r="GA839" s="253"/>
      <c r="GB839" s="253"/>
      <c r="GC839" s="253"/>
      <c r="GD839" s="253"/>
      <c r="GE839" s="253"/>
      <c r="GF839" s="253"/>
      <c r="GG839" s="253"/>
      <c r="GH839" s="253"/>
      <c r="GI839" s="253"/>
      <c r="GJ839" s="253"/>
      <c r="GK839" s="253"/>
      <c r="GL839" s="253"/>
      <c r="GM839" s="253"/>
      <c r="GN839" s="253"/>
      <c r="GO839" s="253"/>
      <c r="GP839" s="253"/>
      <c r="GQ839" s="253"/>
      <c r="GR839" s="253"/>
      <c r="GS839" s="253"/>
      <c r="GT839" s="253"/>
      <c r="GU839" s="253"/>
      <c r="GV839" s="253"/>
      <c r="GW839" s="253"/>
      <c r="GX839" s="253"/>
      <c r="GY839" s="253"/>
      <c r="GZ839" s="253"/>
      <c r="HA839" s="253"/>
      <c r="HB839" s="253"/>
      <c r="HC839" s="253"/>
      <c r="HD839" s="253"/>
      <c r="HE839" s="253"/>
      <c r="HF839" s="253"/>
    </row>
    <row r="840" spans="1:214" s="312" customFormat="1" ht="15" customHeight="1" x14ac:dyDescent="0.25">
      <c r="A840" s="252"/>
      <c r="B840" s="253"/>
      <c r="C840" s="253"/>
      <c r="D840" s="253"/>
      <c r="E840" s="253"/>
      <c r="F840" s="253"/>
      <c r="G840" s="253"/>
      <c r="H840" s="253"/>
      <c r="I840" s="253"/>
      <c r="J840" s="253"/>
      <c r="K840" s="253"/>
      <c r="L840" s="253"/>
      <c r="M840" s="253"/>
      <c r="N840" s="253"/>
      <c r="O840" s="253"/>
      <c r="P840" s="253"/>
      <c r="Q840" s="253"/>
      <c r="R840" s="253"/>
      <c r="S840" s="253"/>
      <c r="T840" s="253"/>
      <c r="U840" s="253" t="s">
        <v>1027</v>
      </c>
      <c r="V840" s="253"/>
      <c r="W840" s="253"/>
      <c r="X840" s="253"/>
      <c r="Y840" s="253"/>
      <c r="Z840" s="253"/>
      <c r="AA840" s="253"/>
      <c r="AB840" s="253"/>
      <c r="AC840" s="253" t="s">
        <v>323</v>
      </c>
      <c r="AD840" s="253"/>
      <c r="AE840" s="253"/>
      <c r="AF840" s="253"/>
      <c r="AG840" s="253"/>
      <c r="AH840" s="253"/>
      <c r="AI840" s="253"/>
      <c r="AJ840" s="253"/>
      <c r="AK840" s="253"/>
      <c r="AL840" s="253"/>
      <c r="AM840" s="253"/>
      <c r="AN840" s="253"/>
      <c r="AO840" s="253"/>
      <c r="AP840" s="253"/>
      <c r="AQ840" s="253"/>
      <c r="AR840" s="253"/>
      <c r="AS840" s="253"/>
      <c r="AT840" s="253"/>
      <c r="AU840" s="253"/>
      <c r="AV840" s="253"/>
      <c r="AW840" s="253"/>
      <c r="AX840" s="253"/>
      <c r="AY840" s="253"/>
      <c r="AZ840" s="253"/>
      <c r="BA840" s="253"/>
      <c r="BB840" s="253"/>
      <c r="BC840" s="253"/>
      <c r="BD840" s="253"/>
      <c r="BE840" s="253"/>
      <c r="BF840" s="253"/>
      <c r="BG840" s="253"/>
      <c r="BH840" s="253"/>
      <c r="BI840" s="253"/>
      <c r="BJ840" s="253"/>
      <c r="BK840" s="253"/>
      <c r="BL840" s="253"/>
      <c r="BM840" s="253"/>
      <c r="BN840" s="253"/>
      <c r="BO840" s="253"/>
      <c r="BP840" s="253"/>
      <c r="BQ840" s="253"/>
      <c r="BR840" s="253"/>
      <c r="BS840" s="253"/>
      <c r="BT840" s="253"/>
      <c r="BU840" s="253"/>
      <c r="BV840" s="253"/>
      <c r="BW840" s="253"/>
      <c r="BX840" s="253"/>
      <c r="BY840" s="253"/>
      <c r="BZ840" s="253"/>
      <c r="CA840" s="253"/>
      <c r="CB840" s="253"/>
      <c r="CC840" s="253"/>
      <c r="CD840" s="253"/>
      <c r="CE840" s="253"/>
      <c r="CF840" s="253"/>
      <c r="CG840" s="253"/>
      <c r="CH840" s="253"/>
      <c r="CI840" s="253"/>
      <c r="CJ840" s="253"/>
      <c r="CK840" s="253"/>
      <c r="CL840" s="253"/>
      <c r="CM840" s="253"/>
      <c r="CN840" s="253"/>
      <c r="CO840" s="253"/>
      <c r="CP840" s="253"/>
      <c r="CQ840" s="253"/>
      <c r="CR840" s="253"/>
      <c r="CS840" s="253"/>
      <c r="CT840" s="253"/>
      <c r="CU840" s="253"/>
      <c r="CV840" s="253"/>
      <c r="CW840" s="253"/>
      <c r="CX840" s="253"/>
      <c r="CY840" s="253"/>
      <c r="CZ840" s="253"/>
      <c r="DA840" s="253"/>
      <c r="DB840" s="253"/>
      <c r="DC840" s="253"/>
      <c r="DD840" s="253"/>
      <c r="DE840" s="253"/>
      <c r="DF840" s="253"/>
      <c r="DG840" s="253"/>
      <c r="DH840" s="253"/>
      <c r="DI840" s="253"/>
      <c r="DJ840" s="253"/>
      <c r="DK840" s="253"/>
      <c r="DL840" s="253"/>
      <c r="DM840" s="253"/>
      <c r="DN840" s="253"/>
      <c r="DO840" s="253"/>
      <c r="DP840" s="253"/>
      <c r="DQ840" s="253"/>
      <c r="DR840" s="253"/>
      <c r="DS840" s="253"/>
      <c r="DT840" s="253"/>
      <c r="DU840" s="253"/>
      <c r="DV840" s="253"/>
      <c r="DW840" s="253"/>
      <c r="DX840" s="253"/>
      <c r="DY840" s="253"/>
      <c r="DZ840" s="253"/>
      <c r="EA840" s="253"/>
      <c r="EB840" s="253"/>
      <c r="EC840" s="253"/>
      <c r="ED840" s="253"/>
      <c r="EE840" s="253"/>
      <c r="EF840" s="253"/>
      <c r="EG840" s="253"/>
      <c r="EH840" s="253"/>
      <c r="EI840" s="253"/>
      <c r="EJ840" s="253"/>
      <c r="EK840" s="253"/>
      <c r="EL840" s="253"/>
      <c r="EM840" s="253"/>
      <c r="EN840" s="253"/>
      <c r="EO840" s="253"/>
      <c r="EP840" s="253"/>
      <c r="EQ840" s="253"/>
      <c r="ER840" s="253"/>
      <c r="ES840" s="253"/>
      <c r="ET840" s="253"/>
      <c r="EU840" s="253"/>
      <c r="EV840" s="253"/>
      <c r="EW840" s="253"/>
      <c r="EX840" s="253"/>
      <c r="EY840" s="253"/>
      <c r="EZ840" s="253"/>
      <c r="FA840" s="253"/>
      <c r="FB840" s="253"/>
      <c r="FC840" s="253"/>
      <c r="FD840" s="253"/>
      <c r="FE840" s="253"/>
      <c r="FF840" s="253"/>
      <c r="FG840" s="253"/>
      <c r="FH840" s="253"/>
      <c r="FI840" s="253"/>
      <c r="FJ840" s="253"/>
      <c r="FK840" s="253"/>
      <c r="FL840" s="253"/>
      <c r="FM840" s="253"/>
      <c r="FN840" s="253"/>
      <c r="FO840" s="253"/>
      <c r="FP840" s="253"/>
      <c r="FQ840" s="253"/>
      <c r="FR840" s="253"/>
      <c r="FS840" s="253"/>
      <c r="FT840" s="253"/>
      <c r="FU840" s="253"/>
      <c r="FV840" s="253"/>
      <c r="FW840" s="253"/>
      <c r="FX840" s="253"/>
      <c r="FY840" s="253"/>
      <c r="FZ840" s="253"/>
      <c r="GA840" s="253"/>
      <c r="GB840" s="253"/>
      <c r="GC840" s="253"/>
      <c r="GD840" s="253"/>
      <c r="GE840" s="253"/>
      <c r="GF840" s="253"/>
      <c r="GG840" s="253"/>
      <c r="GH840" s="253"/>
      <c r="GI840" s="253"/>
      <c r="GJ840" s="253"/>
      <c r="GK840" s="253"/>
      <c r="GL840" s="253"/>
      <c r="GM840" s="253"/>
      <c r="GN840" s="253"/>
      <c r="GO840" s="253"/>
      <c r="GP840" s="253"/>
      <c r="GQ840" s="253"/>
      <c r="GR840" s="253"/>
      <c r="GS840" s="253"/>
      <c r="GT840" s="253"/>
      <c r="GU840" s="253"/>
      <c r="GV840" s="253"/>
      <c r="GW840" s="253"/>
      <c r="GX840" s="253"/>
      <c r="GY840" s="253"/>
      <c r="GZ840" s="253"/>
      <c r="HA840" s="253"/>
      <c r="HB840" s="253"/>
      <c r="HC840" s="253"/>
      <c r="HD840" s="253"/>
      <c r="HE840" s="253"/>
      <c r="HF840" s="253"/>
    </row>
    <row r="841" spans="1:214" s="312" customFormat="1" ht="15" customHeight="1" x14ac:dyDescent="0.25">
      <c r="A841" s="252"/>
      <c r="B841" s="253"/>
      <c r="C841" s="253"/>
      <c r="D841" s="253"/>
      <c r="E841" s="253"/>
      <c r="F841" s="253"/>
      <c r="G841" s="253"/>
      <c r="H841" s="253"/>
      <c r="I841" s="253"/>
      <c r="J841" s="253"/>
      <c r="K841" s="253"/>
      <c r="L841" s="253"/>
      <c r="M841" s="253"/>
      <c r="N841" s="253"/>
      <c r="O841" s="253"/>
      <c r="P841" s="253"/>
      <c r="Q841" s="253"/>
      <c r="R841" s="253"/>
      <c r="S841" s="253"/>
      <c r="T841" s="253"/>
      <c r="U841" s="253" t="s">
        <v>1028</v>
      </c>
      <c r="V841" s="253"/>
      <c r="W841" s="253"/>
      <c r="X841" s="253"/>
      <c r="Y841" s="253"/>
      <c r="Z841" s="253"/>
      <c r="AA841" s="253"/>
      <c r="AB841" s="253"/>
      <c r="AC841" s="253" t="s">
        <v>329</v>
      </c>
      <c r="AD841" s="253"/>
      <c r="AE841" s="253"/>
      <c r="AF841" s="253"/>
      <c r="AG841" s="253"/>
      <c r="AH841" s="253"/>
      <c r="AI841" s="253"/>
      <c r="AJ841" s="253"/>
      <c r="AK841" s="253"/>
      <c r="AL841" s="253"/>
      <c r="AM841" s="253"/>
      <c r="AN841" s="253"/>
      <c r="AO841" s="253"/>
      <c r="AP841" s="253"/>
      <c r="AQ841" s="253"/>
      <c r="AR841" s="253"/>
      <c r="AS841" s="253"/>
      <c r="AT841" s="253"/>
      <c r="AU841" s="253"/>
      <c r="AV841" s="253"/>
      <c r="AW841" s="253"/>
      <c r="AX841" s="253"/>
      <c r="AY841" s="253"/>
      <c r="AZ841" s="253"/>
      <c r="BA841" s="253"/>
      <c r="BB841" s="253"/>
      <c r="BC841" s="253"/>
      <c r="BD841" s="253"/>
      <c r="BE841" s="253"/>
      <c r="BF841" s="253"/>
      <c r="BG841" s="253"/>
      <c r="BH841" s="253"/>
      <c r="BI841" s="253"/>
      <c r="BJ841" s="253"/>
      <c r="BK841" s="253"/>
      <c r="BL841" s="253"/>
      <c r="BM841" s="253"/>
      <c r="BN841" s="253"/>
      <c r="BO841" s="253"/>
      <c r="BP841" s="253"/>
      <c r="BQ841" s="253"/>
      <c r="BR841" s="253"/>
      <c r="BS841" s="253"/>
      <c r="BT841" s="253"/>
      <c r="BU841" s="253"/>
      <c r="BV841" s="253"/>
      <c r="BW841" s="253"/>
      <c r="BX841" s="253"/>
      <c r="BY841" s="253"/>
      <c r="BZ841" s="253"/>
      <c r="CA841" s="253"/>
      <c r="CB841" s="253"/>
      <c r="CC841" s="253"/>
      <c r="CD841" s="253"/>
      <c r="CE841" s="253"/>
      <c r="CF841" s="253"/>
      <c r="CG841" s="253"/>
      <c r="CH841" s="253"/>
      <c r="CI841" s="253"/>
      <c r="CJ841" s="253"/>
      <c r="CK841" s="253"/>
      <c r="CL841" s="253"/>
      <c r="CM841" s="253"/>
      <c r="CN841" s="253"/>
      <c r="CO841" s="253"/>
      <c r="CP841" s="253"/>
      <c r="CQ841" s="253"/>
      <c r="CR841" s="253"/>
      <c r="CS841" s="253"/>
      <c r="CT841" s="253"/>
      <c r="CU841" s="253"/>
      <c r="CV841" s="253"/>
      <c r="CW841" s="253"/>
      <c r="CX841" s="253"/>
      <c r="CY841" s="253"/>
      <c r="CZ841" s="253"/>
      <c r="DA841" s="253"/>
      <c r="DB841" s="253"/>
      <c r="DC841" s="253"/>
      <c r="DD841" s="253"/>
      <c r="DE841" s="253"/>
      <c r="DF841" s="253"/>
      <c r="DG841" s="253"/>
      <c r="DH841" s="253"/>
      <c r="DI841" s="253"/>
      <c r="DJ841" s="253"/>
      <c r="DK841" s="253"/>
      <c r="DL841" s="253"/>
      <c r="DM841" s="253"/>
      <c r="DN841" s="253"/>
      <c r="DO841" s="253"/>
      <c r="DP841" s="253"/>
      <c r="DQ841" s="253"/>
      <c r="DR841" s="253"/>
      <c r="DS841" s="253"/>
      <c r="DT841" s="253"/>
      <c r="DU841" s="253"/>
      <c r="DV841" s="253"/>
      <c r="DW841" s="253"/>
      <c r="DX841" s="253"/>
      <c r="DY841" s="253"/>
      <c r="DZ841" s="253"/>
      <c r="EA841" s="253"/>
      <c r="EB841" s="253"/>
      <c r="EC841" s="253"/>
      <c r="ED841" s="253"/>
      <c r="EE841" s="253"/>
      <c r="EF841" s="253"/>
      <c r="EG841" s="253"/>
      <c r="EH841" s="253"/>
      <c r="EI841" s="253"/>
      <c r="EJ841" s="253"/>
      <c r="EK841" s="253"/>
      <c r="EL841" s="253"/>
      <c r="EM841" s="253"/>
      <c r="EN841" s="253"/>
      <c r="EO841" s="253"/>
      <c r="EP841" s="253"/>
      <c r="EQ841" s="253"/>
      <c r="ER841" s="253"/>
      <c r="ES841" s="253"/>
      <c r="ET841" s="253"/>
      <c r="EU841" s="253"/>
      <c r="EV841" s="253"/>
      <c r="EW841" s="253"/>
      <c r="EX841" s="253"/>
      <c r="EY841" s="253"/>
      <c r="EZ841" s="253"/>
      <c r="FA841" s="253"/>
      <c r="FB841" s="253"/>
      <c r="FC841" s="253"/>
      <c r="FD841" s="253"/>
      <c r="FE841" s="253"/>
      <c r="FF841" s="253"/>
      <c r="FG841" s="253"/>
      <c r="FH841" s="253"/>
      <c r="FI841" s="253"/>
      <c r="FJ841" s="253"/>
      <c r="FK841" s="253"/>
      <c r="FL841" s="253"/>
      <c r="FM841" s="253"/>
      <c r="FN841" s="253"/>
      <c r="FO841" s="253"/>
      <c r="FP841" s="253"/>
      <c r="FQ841" s="253"/>
      <c r="FR841" s="253"/>
      <c r="FS841" s="253"/>
      <c r="FT841" s="253"/>
      <c r="FU841" s="253"/>
      <c r="FV841" s="253"/>
      <c r="FW841" s="253"/>
      <c r="FX841" s="253"/>
      <c r="FY841" s="253"/>
      <c r="FZ841" s="253"/>
      <c r="GA841" s="253"/>
      <c r="GB841" s="253"/>
      <c r="GC841" s="253"/>
      <c r="GD841" s="253"/>
      <c r="GE841" s="253"/>
      <c r="GF841" s="253"/>
      <c r="GG841" s="253"/>
      <c r="GH841" s="253"/>
      <c r="GI841" s="253"/>
      <c r="GJ841" s="253"/>
      <c r="GK841" s="253"/>
      <c r="GL841" s="253"/>
      <c r="GM841" s="253"/>
      <c r="GN841" s="253"/>
      <c r="GO841" s="253"/>
      <c r="GP841" s="253"/>
      <c r="GQ841" s="253"/>
      <c r="GR841" s="253"/>
      <c r="GS841" s="253"/>
      <c r="GT841" s="253"/>
      <c r="GU841" s="253"/>
      <c r="GV841" s="253"/>
      <c r="GW841" s="253"/>
      <c r="GX841" s="253"/>
      <c r="GY841" s="253"/>
      <c r="GZ841" s="253"/>
      <c r="HA841" s="253"/>
      <c r="HB841" s="253"/>
      <c r="HC841" s="253"/>
      <c r="HD841" s="253"/>
      <c r="HE841" s="253"/>
      <c r="HF841" s="253"/>
    </row>
    <row r="842" spans="1:214" s="312" customFormat="1" ht="15" customHeight="1" x14ac:dyDescent="0.25">
      <c r="A842" s="252"/>
      <c r="B842" s="253"/>
      <c r="C842" s="253"/>
      <c r="D842" s="253"/>
      <c r="E842" s="253"/>
      <c r="F842" s="253"/>
      <c r="G842" s="253"/>
      <c r="H842" s="253"/>
      <c r="I842" s="253"/>
      <c r="J842" s="253"/>
      <c r="K842" s="253"/>
      <c r="L842" s="253"/>
      <c r="M842" s="253"/>
      <c r="N842" s="253"/>
      <c r="O842" s="253"/>
      <c r="P842" s="253"/>
      <c r="Q842" s="253"/>
      <c r="R842" s="253"/>
      <c r="S842" s="253"/>
      <c r="T842" s="253"/>
      <c r="U842" s="253" t="s">
        <v>1029</v>
      </c>
      <c r="V842" s="253"/>
      <c r="W842" s="253"/>
      <c r="X842" s="253"/>
      <c r="Y842" s="253"/>
      <c r="Z842" s="253"/>
      <c r="AA842" s="253"/>
      <c r="AB842" s="253"/>
      <c r="AC842" s="253" t="s">
        <v>332</v>
      </c>
      <c r="AD842" s="253"/>
      <c r="AE842" s="253"/>
      <c r="AF842" s="253"/>
      <c r="AG842" s="253"/>
      <c r="AH842" s="253"/>
      <c r="AI842" s="253"/>
      <c r="AJ842" s="253"/>
      <c r="AK842" s="253"/>
      <c r="AL842" s="253"/>
      <c r="AM842" s="253"/>
      <c r="AN842" s="253"/>
      <c r="AO842" s="253"/>
      <c r="AP842" s="253"/>
      <c r="AQ842" s="253"/>
      <c r="AR842" s="253"/>
      <c r="AS842" s="253"/>
      <c r="AT842" s="253"/>
      <c r="AU842" s="253"/>
      <c r="AV842" s="253"/>
      <c r="AW842" s="253"/>
      <c r="AX842" s="253"/>
      <c r="AY842" s="253"/>
      <c r="AZ842" s="253"/>
      <c r="BA842" s="253"/>
      <c r="BB842" s="253"/>
      <c r="BC842" s="253"/>
      <c r="BD842" s="253"/>
      <c r="BE842" s="253"/>
      <c r="BF842" s="253"/>
      <c r="BG842" s="253"/>
      <c r="BH842" s="253"/>
      <c r="BI842" s="253"/>
      <c r="BJ842" s="253"/>
      <c r="BK842" s="253"/>
      <c r="BL842" s="253"/>
      <c r="BM842" s="253"/>
      <c r="BN842" s="253"/>
      <c r="BO842" s="253"/>
      <c r="BP842" s="253"/>
      <c r="BQ842" s="253"/>
      <c r="BR842" s="253"/>
      <c r="BS842" s="253"/>
      <c r="BT842" s="253"/>
      <c r="BU842" s="253"/>
      <c r="BV842" s="253"/>
      <c r="BW842" s="253"/>
      <c r="BX842" s="253"/>
      <c r="BY842" s="253"/>
      <c r="BZ842" s="253"/>
      <c r="CA842" s="253"/>
      <c r="CB842" s="253"/>
      <c r="CC842" s="253"/>
      <c r="CD842" s="253"/>
      <c r="CE842" s="253"/>
      <c r="CF842" s="253"/>
      <c r="CG842" s="253"/>
      <c r="CH842" s="253"/>
      <c r="CI842" s="253"/>
      <c r="CJ842" s="253"/>
      <c r="CK842" s="253"/>
      <c r="CL842" s="253"/>
      <c r="CM842" s="253"/>
      <c r="CN842" s="253"/>
      <c r="CO842" s="253"/>
      <c r="CP842" s="253"/>
      <c r="CQ842" s="253"/>
      <c r="CR842" s="253"/>
      <c r="CS842" s="253"/>
      <c r="CT842" s="253"/>
      <c r="CU842" s="253"/>
      <c r="CV842" s="253"/>
      <c r="CW842" s="253"/>
      <c r="CX842" s="253"/>
      <c r="CY842" s="253"/>
      <c r="CZ842" s="253"/>
      <c r="DA842" s="253"/>
      <c r="DB842" s="253"/>
      <c r="DC842" s="253"/>
      <c r="DD842" s="253"/>
      <c r="DE842" s="253"/>
      <c r="DF842" s="253"/>
      <c r="DG842" s="253"/>
      <c r="DH842" s="253"/>
      <c r="DI842" s="253"/>
      <c r="DJ842" s="253"/>
      <c r="DK842" s="253"/>
      <c r="DL842" s="253"/>
      <c r="DM842" s="253"/>
      <c r="DN842" s="253"/>
      <c r="DO842" s="253"/>
      <c r="DP842" s="253"/>
      <c r="DQ842" s="253"/>
      <c r="DR842" s="253"/>
      <c r="DS842" s="253"/>
      <c r="DT842" s="253"/>
      <c r="DU842" s="253"/>
      <c r="DV842" s="253"/>
      <c r="DW842" s="253"/>
      <c r="DX842" s="253"/>
      <c r="DY842" s="253"/>
      <c r="DZ842" s="253"/>
      <c r="EA842" s="253"/>
      <c r="EB842" s="253"/>
      <c r="EC842" s="253"/>
      <c r="ED842" s="253"/>
      <c r="EE842" s="253"/>
      <c r="EF842" s="253"/>
      <c r="EG842" s="253"/>
      <c r="EH842" s="253"/>
      <c r="EI842" s="253"/>
      <c r="EJ842" s="253"/>
      <c r="EK842" s="253"/>
      <c r="EL842" s="253"/>
      <c r="EM842" s="253"/>
      <c r="EN842" s="253"/>
      <c r="EO842" s="253"/>
      <c r="EP842" s="253"/>
      <c r="EQ842" s="253"/>
      <c r="ER842" s="253"/>
      <c r="ES842" s="253"/>
      <c r="ET842" s="253"/>
      <c r="EU842" s="253"/>
      <c r="EV842" s="253"/>
      <c r="EW842" s="253"/>
      <c r="EX842" s="253"/>
      <c r="EY842" s="253"/>
      <c r="EZ842" s="253"/>
      <c r="FA842" s="253"/>
      <c r="FB842" s="253"/>
      <c r="FC842" s="253"/>
      <c r="FD842" s="253"/>
      <c r="FE842" s="253"/>
      <c r="FF842" s="253"/>
      <c r="FG842" s="253"/>
      <c r="FH842" s="253"/>
      <c r="FI842" s="253"/>
      <c r="FJ842" s="253"/>
      <c r="FK842" s="253"/>
      <c r="FL842" s="253"/>
      <c r="FM842" s="253"/>
      <c r="FN842" s="253"/>
      <c r="FO842" s="253"/>
      <c r="FP842" s="253"/>
      <c r="FQ842" s="253"/>
      <c r="FR842" s="253"/>
      <c r="FS842" s="253"/>
      <c r="FT842" s="253"/>
      <c r="FU842" s="253"/>
      <c r="FV842" s="253"/>
      <c r="FW842" s="253"/>
      <c r="FX842" s="253"/>
      <c r="FY842" s="253"/>
      <c r="FZ842" s="253"/>
      <c r="GA842" s="253"/>
      <c r="GB842" s="253"/>
      <c r="GC842" s="253"/>
      <c r="GD842" s="253"/>
      <c r="GE842" s="253"/>
      <c r="GF842" s="253"/>
      <c r="GG842" s="253"/>
      <c r="GH842" s="253"/>
      <c r="GI842" s="253"/>
      <c r="GJ842" s="253"/>
      <c r="GK842" s="253"/>
      <c r="GL842" s="253"/>
      <c r="GM842" s="253"/>
      <c r="GN842" s="253"/>
      <c r="GO842" s="253"/>
      <c r="GP842" s="253"/>
      <c r="GQ842" s="253"/>
      <c r="GR842" s="253"/>
      <c r="GS842" s="253"/>
      <c r="GT842" s="253"/>
      <c r="GU842" s="253"/>
      <c r="GV842" s="253"/>
      <c r="GW842" s="253"/>
      <c r="GX842" s="253"/>
      <c r="GY842" s="253"/>
      <c r="GZ842" s="253"/>
      <c r="HA842" s="253"/>
      <c r="HB842" s="253"/>
      <c r="HC842" s="253"/>
      <c r="HD842" s="253"/>
      <c r="HE842" s="253"/>
      <c r="HF842" s="253"/>
    </row>
    <row r="843" spans="1:214" s="312" customFormat="1" ht="15" customHeight="1" x14ac:dyDescent="0.25">
      <c r="A843" s="252"/>
      <c r="B843" s="253"/>
      <c r="C843" s="253"/>
      <c r="D843" s="253"/>
      <c r="E843" s="253"/>
      <c r="F843" s="253"/>
      <c r="G843" s="253"/>
      <c r="H843" s="253"/>
      <c r="I843" s="253"/>
      <c r="J843" s="253"/>
      <c r="K843" s="253"/>
      <c r="L843" s="253"/>
      <c r="M843" s="253"/>
      <c r="N843" s="253"/>
      <c r="O843" s="253"/>
      <c r="P843" s="253"/>
      <c r="Q843" s="253"/>
      <c r="R843" s="253"/>
      <c r="S843" s="253"/>
      <c r="T843" s="253"/>
      <c r="U843" s="253" t="s">
        <v>1030</v>
      </c>
      <c r="V843" s="253"/>
      <c r="W843" s="253"/>
      <c r="X843" s="253"/>
      <c r="Y843" s="253"/>
      <c r="Z843" s="253"/>
      <c r="AA843" s="253"/>
      <c r="AB843" s="253"/>
      <c r="AC843" s="253" t="s">
        <v>316</v>
      </c>
      <c r="AD843" s="253"/>
      <c r="AE843" s="253"/>
      <c r="AF843" s="253"/>
      <c r="AG843" s="253"/>
      <c r="AH843" s="253"/>
      <c r="AI843" s="253"/>
      <c r="AJ843" s="253"/>
      <c r="AK843" s="253"/>
      <c r="AL843" s="253"/>
      <c r="AM843" s="253"/>
      <c r="AN843" s="253"/>
      <c r="AO843" s="253"/>
      <c r="AP843" s="253"/>
      <c r="AQ843" s="253"/>
      <c r="AR843" s="253"/>
      <c r="AS843" s="253"/>
      <c r="AT843" s="253"/>
      <c r="AU843" s="253"/>
      <c r="AV843" s="253"/>
      <c r="AW843" s="253"/>
      <c r="AX843" s="253"/>
      <c r="AY843" s="253"/>
      <c r="AZ843" s="253"/>
      <c r="BA843" s="253"/>
      <c r="BB843" s="253"/>
      <c r="BC843" s="253"/>
      <c r="BD843" s="253"/>
      <c r="BE843" s="253"/>
      <c r="BF843" s="253"/>
      <c r="BG843" s="253"/>
      <c r="BH843" s="253"/>
      <c r="BI843" s="253"/>
      <c r="BJ843" s="253"/>
      <c r="BK843" s="253"/>
      <c r="BL843" s="253"/>
      <c r="BM843" s="253"/>
      <c r="BN843" s="253"/>
      <c r="BO843" s="253"/>
      <c r="BP843" s="253"/>
      <c r="BQ843" s="253"/>
      <c r="BR843" s="253"/>
      <c r="BS843" s="253"/>
      <c r="BT843" s="253"/>
      <c r="BU843" s="253"/>
      <c r="BV843" s="253"/>
      <c r="BW843" s="253"/>
      <c r="BX843" s="253"/>
      <c r="BY843" s="253"/>
      <c r="BZ843" s="253"/>
      <c r="CA843" s="253"/>
      <c r="CB843" s="253"/>
      <c r="CC843" s="253"/>
      <c r="CD843" s="253"/>
      <c r="CE843" s="253"/>
      <c r="CF843" s="253"/>
      <c r="CG843" s="253"/>
      <c r="CH843" s="253"/>
      <c r="CI843" s="253"/>
      <c r="CJ843" s="253"/>
      <c r="CK843" s="253"/>
      <c r="CL843" s="253"/>
      <c r="CM843" s="253"/>
      <c r="CN843" s="253"/>
      <c r="CO843" s="253"/>
      <c r="CP843" s="253"/>
      <c r="CQ843" s="253"/>
      <c r="CR843" s="253"/>
      <c r="CS843" s="253"/>
      <c r="CT843" s="253"/>
      <c r="CU843" s="253"/>
      <c r="CV843" s="253"/>
      <c r="CW843" s="253"/>
      <c r="CX843" s="253"/>
      <c r="CY843" s="253"/>
      <c r="CZ843" s="253"/>
      <c r="DA843" s="253"/>
      <c r="DB843" s="253"/>
      <c r="DC843" s="253"/>
      <c r="DD843" s="253"/>
      <c r="DE843" s="253"/>
      <c r="DF843" s="253"/>
      <c r="DG843" s="253"/>
      <c r="DH843" s="253"/>
      <c r="DI843" s="253"/>
      <c r="DJ843" s="253"/>
      <c r="DK843" s="253"/>
      <c r="DL843" s="253"/>
      <c r="DM843" s="253"/>
      <c r="DN843" s="253"/>
      <c r="DO843" s="253"/>
      <c r="DP843" s="253"/>
      <c r="DQ843" s="253"/>
      <c r="DR843" s="253"/>
      <c r="DS843" s="253"/>
      <c r="DT843" s="253"/>
      <c r="DU843" s="253"/>
      <c r="DV843" s="253"/>
      <c r="DW843" s="253"/>
      <c r="DX843" s="253"/>
      <c r="DY843" s="253"/>
      <c r="DZ843" s="253"/>
      <c r="EA843" s="253"/>
      <c r="EB843" s="253"/>
      <c r="EC843" s="253"/>
      <c r="ED843" s="253"/>
      <c r="EE843" s="253"/>
      <c r="EF843" s="253"/>
      <c r="EG843" s="253"/>
      <c r="EH843" s="253"/>
      <c r="EI843" s="253"/>
      <c r="EJ843" s="253"/>
      <c r="EK843" s="253"/>
      <c r="EL843" s="253"/>
      <c r="EM843" s="253"/>
      <c r="EN843" s="253"/>
      <c r="EO843" s="253"/>
      <c r="EP843" s="253"/>
      <c r="EQ843" s="253"/>
      <c r="ER843" s="253"/>
      <c r="ES843" s="253"/>
      <c r="ET843" s="253"/>
      <c r="EU843" s="253"/>
      <c r="EV843" s="253"/>
      <c r="EW843" s="253"/>
      <c r="EX843" s="253"/>
      <c r="EY843" s="253"/>
      <c r="EZ843" s="253"/>
      <c r="FA843" s="253"/>
      <c r="FB843" s="253"/>
      <c r="FC843" s="253"/>
      <c r="FD843" s="253"/>
      <c r="FE843" s="253"/>
      <c r="FF843" s="253"/>
      <c r="FG843" s="253"/>
      <c r="FH843" s="253"/>
      <c r="FI843" s="253"/>
      <c r="FJ843" s="253"/>
      <c r="FK843" s="253"/>
      <c r="FL843" s="253"/>
      <c r="FM843" s="253"/>
      <c r="FN843" s="253"/>
      <c r="FO843" s="253"/>
      <c r="FP843" s="253"/>
      <c r="FQ843" s="253"/>
      <c r="FR843" s="253"/>
      <c r="FS843" s="253"/>
      <c r="FT843" s="253"/>
      <c r="FU843" s="253"/>
      <c r="FV843" s="253"/>
      <c r="FW843" s="253"/>
      <c r="FX843" s="253"/>
      <c r="FY843" s="253"/>
      <c r="FZ843" s="253"/>
      <c r="GA843" s="253"/>
      <c r="GB843" s="253"/>
      <c r="GC843" s="253"/>
      <c r="GD843" s="253"/>
      <c r="GE843" s="253"/>
      <c r="GF843" s="253"/>
      <c r="GG843" s="253"/>
      <c r="GH843" s="253"/>
      <c r="GI843" s="253"/>
      <c r="GJ843" s="253"/>
      <c r="GK843" s="253"/>
      <c r="GL843" s="253"/>
      <c r="GM843" s="253"/>
      <c r="GN843" s="253"/>
      <c r="GO843" s="253"/>
      <c r="GP843" s="253"/>
      <c r="GQ843" s="253"/>
      <c r="GR843" s="253"/>
      <c r="GS843" s="253"/>
      <c r="GT843" s="253"/>
      <c r="GU843" s="253"/>
      <c r="GV843" s="253"/>
      <c r="GW843" s="253"/>
      <c r="GX843" s="253"/>
      <c r="GY843" s="253"/>
      <c r="GZ843" s="253"/>
      <c r="HA843" s="253"/>
      <c r="HB843" s="253"/>
      <c r="HC843" s="253"/>
      <c r="HD843" s="253"/>
      <c r="HE843" s="253"/>
      <c r="HF843" s="253"/>
    </row>
    <row r="844" spans="1:214" s="312" customFormat="1" ht="15" customHeight="1" x14ac:dyDescent="0.25">
      <c r="A844" s="252"/>
      <c r="B844" s="253"/>
      <c r="C844" s="253"/>
      <c r="D844" s="253"/>
      <c r="E844" s="253"/>
      <c r="F844" s="253"/>
      <c r="G844" s="253"/>
      <c r="H844" s="253"/>
      <c r="I844" s="253"/>
      <c r="J844" s="253"/>
      <c r="K844" s="253"/>
      <c r="L844" s="253"/>
      <c r="M844" s="253"/>
      <c r="N844" s="253"/>
      <c r="O844" s="253"/>
      <c r="P844" s="253"/>
      <c r="Q844" s="253"/>
      <c r="R844" s="253"/>
      <c r="S844" s="253"/>
      <c r="T844" s="253"/>
      <c r="U844" s="253" t="s">
        <v>1031</v>
      </c>
      <c r="V844" s="253"/>
      <c r="W844" s="253"/>
      <c r="X844" s="253"/>
      <c r="Y844" s="253"/>
      <c r="Z844" s="253"/>
      <c r="AA844" s="253"/>
      <c r="AB844" s="253"/>
      <c r="AC844" s="253" t="s">
        <v>332</v>
      </c>
      <c r="AD844" s="253"/>
      <c r="AE844" s="253"/>
      <c r="AF844" s="253"/>
      <c r="AG844" s="253"/>
      <c r="AH844" s="253"/>
      <c r="AI844" s="253"/>
      <c r="AJ844" s="253"/>
      <c r="AK844" s="253"/>
      <c r="AL844" s="253"/>
      <c r="AM844" s="253"/>
      <c r="AN844" s="253"/>
      <c r="AO844" s="253"/>
      <c r="AP844" s="253"/>
      <c r="AQ844" s="253"/>
      <c r="AR844" s="253"/>
      <c r="AS844" s="253"/>
      <c r="AT844" s="253"/>
      <c r="AU844" s="253"/>
      <c r="AV844" s="253"/>
      <c r="AW844" s="253"/>
      <c r="AX844" s="253"/>
      <c r="AY844" s="253"/>
      <c r="AZ844" s="253"/>
      <c r="BA844" s="253"/>
      <c r="BB844" s="253"/>
      <c r="BC844" s="253"/>
      <c r="BD844" s="253"/>
      <c r="BE844" s="253"/>
      <c r="BF844" s="253"/>
      <c r="BG844" s="253"/>
      <c r="BH844" s="253"/>
      <c r="BI844" s="253"/>
      <c r="BJ844" s="253"/>
      <c r="BK844" s="253"/>
      <c r="BL844" s="253"/>
      <c r="BM844" s="253"/>
      <c r="BN844" s="253"/>
      <c r="BO844" s="253"/>
      <c r="BP844" s="253"/>
      <c r="BQ844" s="253"/>
      <c r="BR844" s="253"/>
      <c r="BS844" s="253"/>
      <c r="BT844" s="253"/>
      <c r="BU844" s="253"/>
      <c r="BV844" s="253"/>
      <c r="BW844" s="253"/>
      <c r="BX844" s="253"/>
      <c r="BY844" s="253"/>
      <c r="BZ844" s="253"/>
      <c r="CA844" s="253"/>
      <c r="CB844" s="253"/>
      <c r="CC844" s="253"/>
      <c r="CD844" s="253"/>
      <c r="CE844" s="253"/>
      <c r="CF844" s="253"/>
      <c r="CG844" s="253"/>
      <c r="CH844" s="253"/>
      <c r="CI844" s="253"/>
      <c r="CJ844" s="253"/>
      <c r="CK844" s="253"/>
      <c r="CL844" s="253"/>
      <c r="CM844" s="253"/>
      <c r="CN844" s="253"/>
      <c r="CO844" s="253"/>
      <c r="CP844" s="253"/>
      <c r="CQ844" s="253"/>
      <c r="CR844" s="253"/>
      <c r="CS844" s="253"/>
      <c r="CT844" s="253"/>
      <c r="CU844" s="253"/>
      <c r="CV844" s="253"/>
      <c r="CW844" s="253"/>
      <c r="CX844" s="253"/>
      <c r="CY844" s="253"/>
      <c r="CZ844" s="253"/>
      <c r="DA844" s="253"/>
      <c r="DB844" s="253"/>
      <c r="DC844" s="253"/>
      <c r="DD844" s="253"/>
      <c r="DE844" s="253"/>
      <c r="DF844" s="253"/>
      <c r="DG844" s="253"/>
      <c r="DH844" s="253"/>
      <c r="DI844" s="253"/>
      <c r="DJ844" s="253"/>
      <c r="DK844" s="253"/>
      <c r="DL844" s="253"/>
      <c r="DM844" s="253"/>
      <c r="DN844" s="253"/>
      <c r="DO844" s="253"/>
      <c r="DP844" s="253"/>
      <c r="DQ844" s="253"/>
      <c r="DR844" s="253"/>
      <c r="DS844" s="253"/>
      <c r="DT844" s="253"/>
      <c r="DU844" s="253"/>
      <c r="DV844" s="253"/>
      <c r="DW844" s="253"/>
      <c r="DX844" s="253"/>
      <c r="DY844" s="253"/>
      <c r="DZ844" s="253"/>
      <c r="EA844" s="253"/>
      <c r="EB844" s="253"/>
      <c r="EC844" s="253"/>
      <c r="ED844" s="253"/>
      <c r="EE844" s="253"/>
      <c r="EF844" s="253"/>
      <c r="EG844" s="253"/>
      <c r="EH844" s="253"/>
      <c r="EI844" s="253"/>
      <c r="EJ844" s="253"/>
      <c r="EK844" s="253"/>
      <c r="EL844" s="253"/>
      <c r="EM844" s="253"/>
      <c r="EN844" s="253"/>
      <c r="EO844" s="253"/>
      <c r="EP844" s="253"/>
      <c r="EQ844" s="253"/>
      <c r="ER844" s="253"/>
      <c r="ES844" s="253"/>
      <c r="ET844" s="253"/>
      <c r="EU844" s="253"/>
      <c r="EV844" s="253"/>
      <c r="EW844" s="253"/>
      <c r="EX844" s="253"/>
      <c r="EY844" s="253"/>
      <c r="EZ844" s="253"/>
      <c r="FA844" s="253"/>
      <c r="FB844" s="253"/>
      <c r="FC844" s="253"/>
      <c r="FD844" s="253"/>
      <c r="FE844" s="253"/>
      <c r="FF844" s="253"/>
      <c r="FG844" s="253"/>
      <c r="FH844" s="253"/>
      <c r="FI844" s="253"/>
      <c r="FJ844" s="253"/>
      <c r="FK844" s="253"/>
      <c r="FL844" s="253"/>
      <c r="FM844" s="253"/>
      <c r="FN844" s="253"/>
      <c r="FO844" s="253"/>
      <c r="FP844" s="253"/>
      <c r="FQ844" s="253"/>
      <c r="FR844" s="253"/>
      <c r="FS844" s="253"/>
      <c r="FT844" s="253"/>
      <c r="FU844" s="253"/>
      <c r="FV844" s="253"/>
      <c r="FW844" s="253"/>
      <c r="FX844" s="253"/>
      <c r="FY844" s="253"/>
      <c r="FZ844" s="253"/>
      <c r="GA844" s="253"/>
      <c r="GB844" s="253"/>
      <c r="GC844" s="253"/>
      <c r="GD844" s="253"/>
      <c r="GE844" s="253"/>
      <c r="GF844" s="253"/>
      <c r="GG844" s="253"/>
      <c r="GH844" s="253"/>
      <c r="GI844" s="253"/>
      <c r="GJ844" s="253"/>
      <c r="GK844" s="253"/>
      <c r="GL844" s="253"/>
      <c r="GM844" s="253"/>
      <c r="GN844" s="253"/>
      <c r="GO844" s="253"/>
      <c r="GP844" s="253"/>
      <c r="GQ844" s="253"/>
      <c r="GR844" s="253"/>
      <c r="GS844" s="253"/>
      <c r="GT844" s="253"/>
      <c r="GU844" s="253"/>
      <c r="GV844" s="253"/>
      <c r="GW844" s="253"/>
      <c r="GX844" s="253"/>
      <c r="GY844" s="253"/>
      <c r="GZ844" s="253"/>
      <c r="HA844" s="253"/>
      <c r="HB844" s="253"/>
      <c r="HC844" s="253"/>
      <c r="HD844" s="253"/>
      <c r="HE844" s="253"/>
      <c r="HF844" s="253"/>
    </row>
    <row r="845" spans="1:214" s="312" customFormat="1" ht="15" customHeight="1" x14ac:dyDescent="0.25">
      <c r="A845" s="252"/>
      <c r="B845" s="253"/>
      <c r="C845" s="253"/>
      <c r="D845" s="253"/>
      <c r="E845" s="253"/>
      <c r="F845" s="253"/>
      <c r="G845" s="253"/>
      <c r="H845" s="253"/>
      <c r="I845" s="253"/>
      <c r="J845" s="253"/>
      <c r="K845" s="253"/>
      <c r="L845" s="253"/>
      <c r="M845" s="253"/>
      <c r="N845" s="253"/>
      <c r="O845" s="253"/>
      <c r="P845" s="253"/>
      <c r="Q845" s="253"/>
      <c r="R845" s="253"/>
      <c r="S845" s="253"/>
      <c r="T845" s="253"/>
      <c r="U845" s="253" t="s">
        <v>1032</v>
      </c>
      <c r="V845" s="253"/>
      <c r="W845" s="253"/>
      <c r="X845" s="253"/>
      <c r="Y845" s="253"/>
      <c r="Z845" s="253"/>
      <c r="AA845" s="253"/>
      <c r="AB845" s="253"/>
      <c r="AC845" s="253" t="s">
        <v>393</v>
      </c>
      <c r="AD845" s="253"/>
      <c r="AE845" s="253"/>
      <c r="AF845" s="253"/>
      <c r="AG845" s="253"/>
      <c r="AH845" s="253"/>
      <c r="AI845" s="253"/>
      <c r="AJ845" s="253"/>
      <c r="AK845" s="253"/>
      <c r="AL845" s="253"/>
      <c r="AM845" s="253"/>
      <c r="AN845" s="253"/>
      <c r="AO845" s="253"/>
      <c r="AP845" s="253"/>
      <c r="AQ845" s="253"/>
      <c r="AR845" s="253"/>
      <c r="AS845" s="253"/>
      <c r="AT845" s="253"/>
      <c r="AU845" s="253"/>
      <c r="AV845" s="253"/>
      <c r="AW845" s="253"/>
      <c r="AX845" s="253"/>
      <c r="AY845" s="253"/>
      <c r="AZ845" s="253"/>
      <c r="BA845" s="253"/>
      <c r="BB845" s="253"/>
      <c r="BC845" s="253"/>
      <c r="BD845" s="253"/>
      <c r="BE845" s="253"/>
      <c r="BF845" s="253"/>
      <c r="BG845" s="253"/>
      <c r="BH845" s="253"/>
      <c r="BI845" s="253"/>
      <c r="BJ845" s="253"/>
      <c r="BK845" s="253"/>
      <c r="BL845" s="253"/>
      <c r="BM845" s="253"/>
      <c r="BN845" s="253"/>
      <c r="BO845" s="253"/>
      <c r="BP845" s="253"/>
      <c r="BQ845" s="253"/>
      <c r="BR845" s="253"/>
      <c r="BS845" s="253"/>
      <c r="BT845" s="253"/>
      <c r="BU845" s="253"/>
      <c r="BV845" s="253"/>
      <c r="BW845" s="253"/>
      <c r="BX845" s="253"/>
      <c r="BY845" s="253"/>
      <c r="BZ845" s="253"/>
      <c r="CA845" s="253"/>
      <c r="CB845" s="253"/>
      <c r="CC845" s="253"/>
      <c r="CD845" s="253"/>
      <c r="CE845" s="253"/>
      <c r="CF845" s="253"/>
      <c r="CG845" s="253"/>
      <c r="CH845" s="253"/>
      <c r="CI845" s="253"/>
      <c r="CJ845" s="253"/>
      <c r="CK845" s="253"/>
      <c r="CL845" s="253"/>
      <c r="CM845" s="253"/>
      <c r="CN845" s="253"/>
      <c r="CO845" s="253"/>
      <c r="CP845" s="253"/>
      <c r="CQ845" s="253"/>
      <c r="CR845" s="253"/>
      <c r="CS845" s="253"/>
      <c r="CT845" s="253"/>
      <c r="CU845" s="253"/>
      <c r="CV845" s="253"/>
      <c r="CW845" s="253"/>
      <c r="CX845" s="253"/>
      <c r="CY845" s="253"/>
      <c r="CZ845" s="253"/>
      <c r="DA845" s="253"/>
      <c r="DB845" s="253"/>
      <c r="DC845" s="253"/>
      <c r="DD845" s="253"/>
      <c r="DE845" s="253"/>
      <c r="DF845" s="253"/>
      <c r="DG845" s="253"/>
      <c r="DH845" s="253"/>
      <c r="DI845" s="253"/>
      <c r="DJ845" s="253"/>
      <c r="DK845" s="253"/>
      <c r="DL845" s="253"/>
      <c r="DM845" s="253"/>
      <c r="DN845" s="253"/>
      <c r="DO845" s="253"/>
      <c r="DP845" s="253"/>
      <c r="DQ845" s="253"/>
      <c r="DR845" s="253"/>
      <c r="DS845" s="253"/>
      <c r="DT845" s="253"/>
      <c r="DU845" s="253"/>
      <c r="DV845" s="253"/>
      <c r="DW845" s="253"/>
      <c r="DX845" s="253"/>
      <c r="DY845" s="253"/>
      <c r="DZ845" s="253"/>
      <c r="EA845" s="253"/>
      <c r="EB845" s="253"/>
      <c r="EC845" s="253"/>
      <c r="ED845" s="253"/>
      <c r="EE845" s="253"/>
      <c r="EF845" s="253"/>
      <c r="EG845" s="253"/>
      <c r="EH845" s="253"/>
      <c r="EI845" s="253"/>
      <c r="EJ845" s="253"/>
      <c r="EK845" s="253"/>
      <c r="EL845" s="253"/>
      <c r="EM845" s="253"/>
      <c r="EN845" s="253"/>
      <c r="EO845" s="253"/>
      <c r="EP845" s="253"/>
      <c r="EQ845" s="253"/>
      <c r="ER845" s="253"/>
      <c r="ES845" s="253"/>
      <c r="ET845" s="253"/>
      <c r="EU845" s="253"/>
      <c r="EV845" s="253"/>
      <c r="EW845" s="253"/>
      <c r="EX845" s="253"/>
      <c r="EY845" s="253"/>
      <c r="EZ845" s="253"/>
      <c r="FA845" s="253"/>
      <c r="FB845" s="253"/>
      <c r="FC845" s="253"/>
      <c r="FD845" s="253"/>
      <c r="FE845" s="253"/>
      <c r="FF845" s="253"/>
      <c r="FG845" s="253"/>
      <c r="FH845" s="253"/>
      <c r="FI845" s="253"/>
      <c r="FJ845" s="253"/>
      <c r="FK845" s="253"/>
      <c r="FL845" s="253"/>
      <c r="FM845" s="253"/>
      <c r="FN845" s="253"/>
      <c r="FO845" s="253"/>
      <c r="FP845" s="253"/>
      <c r="FQ845" s="253"/>
      <c r="FR845" s="253"/>
      <c r="FS845" s="253"/>
      <c r="FT845" s="253"/>
      <c r="FU845" s="253"/>
      <c r="FV845" s="253"/>
      <c r="FW845" s="253"/>
      <c r="FX845" s="253"/>
      <c r="FY845" s="253"/>
      <c r="FZ845" s="253"/>
      <c r="GA845" s="253"/>
      <c r="GB845" s="253"/>
      <c r="GC845" s="253"/>
      <c r="GD845" s="253"/>
      <c r="GE845" s="253"/>
      <c r="GF845" s="253"/>
      <c r="GG845" s="253"/>
      <c r="GH845" s="253"/>
      <c r="GI845" s="253"/>
      <c r="GJ845" s="253"/>
      <c r="GK845" s="253"/>
      <c r="GL845" s="253"/>
      <c r="GM845" s="253"/>
      <c r="GN845" s="253"/>
      <c r="GO845" s="253"/>
      <c r="GP845" s="253"/>
      <c r="GQ845" s="253"/>
      <c r="GR845" s="253"/>
      <c r="GS845" s="253"/>
      <c r="GT845" s="253"/>
      <c r="GU845" s="253"/>
      <c r="GV845" s="253"/>
      <c r="GW845" s="253"/>
      <c r="GX845" s="253"/>
      <c r="GY845" s="253"/>
      <c r="GZ845" s="253"/>
      <c r="HA845" s="253"/>
      <c r="HB845" s="253"/>
      <c r="HC845" s="253"/>
      <c r="HD845" s="253"/>
      <c r="HE845" s="253"/>
      <c r="HF845" s="253"/>
    </row>
    <row r="846" spans="1:214" s="312" customFormat="1" ht="15" customHeight="1" x14ac:dyDescent="0.25">
      <c r="A846" s="252"/>
      <c r="B846" s="253"/>
      <c r="C846" s="253"/>
      <c r="D846" s="253"/>
      <c r="E846" s="253"/>
      <c r="F846" s="253"/>
      <c r="G846" s="253"/>
      <c r="H846" s="253"/>
      <c r="I846" s="253"/>
      <c r="J846" s="253"/>
      <c r="K846" s="253"/>
      <c r="L846" s="253"/>
      <c r="M846" s="253"/>
      <c r="N846" s="253"/>
      <c r="O846" s="253"/>
      <c r="P846" s="253"/>
      <c r="Q846" s="253"/>
      <c r="R846" s="253"/>
      <c r="S846" s="253"/>
      <c r="T846" s="253"/>
      <c r="U846" s="253" t="s">
        <v>1033</v>
      </c>
      <c r="V846" s="253"/>
      <c r="W846" s="253"/>
      <c r="X846" s="253"/>
      <c r="Y846" s="253"/>
      <c r="Z846" s="253"/>
      <c r="AA846" s="253"/>
      <c r="AB846" s="253"/>
      <c r="AC846" s="253" t="s">
        <v>332</v>
      </c>
      <c r="AD846" s="253"/>
      <c r="AE846" s="253"/>
      <c r="AF846" s="253"/>
      <c r="AG846" s="253"/>
      <c r="AH846" s="253"/>
      <c r="AI846" s="253"/>
      <c r="AJ846" s="253"/>
      <c r="AK846" s="253"/>
      <c r="AL846" s="253"/>
      <c r="AM846" s="253"/>
      <c r="AN846" s="253"/>
      <c r="AO846" s="253"/>
      <c r="AP846" s="253"/>
      <c r="AQ846" s="253"/>
      <c r="AR846" s="253"/>
      <c r="AS846" s="253"/>
      <c r="AT846" s="253"/>
      <c r="AU846" s="253"/>
      <c r="AV846" s="253"/>
      <c r="AW846" s="253"/>
      <c r="AX846" s="253"/>
      <c r="AY846" s="253"/>
      <c r="AZ846" s="253"/>
      <c r="BA846" s="253"/>
      <c r="BB846" s="253"/>
      <c r="BC846" s="253"/>
      <c r="BD846" s="253"/>
      <c r="BE846" s="253"/>
      <c r="BF846" s="253"/>
      <c r="BG846" s="253"/>
      <c r="BH846" s="253"/>
      <c r="BI846" s="253"/>
      <c r="BJ846" s="253"/>
      <c r="BK846" s="253"/>
      <c r="BL846" s="253"/>
      <c r="BM846" s="253"/>
      <c r="BN846" s="253"/>
      <c r="BO846" s="253"/>
      <c r="BP846" s="253"/>
      <c r="BQ846" s="253"/>
      <c r="BR846" s="253"/>
      <c r="BS846" s="253"/>
      <c r="BT846" s="253"/>
      <c r="BU846" s="253"/>
      <c r="BV846" s="253"/>
      <c r="BW846" s="253"/>
      <c r="BX846" s="253"/>
      <c r="BY846" s="253"/>
      <c r="BZ846" s="253"/>
      <c r="CA846" s="253"/>
      <c r="CB846" s="253"/>
      <c r="CC846" s="253"/>
      <c r="CD846" s="253"/>
      <c r="CE846" s="253"/>
      <c r="CF846" s="253"/>
      <c r="CG846" s="253"/>
      <c r="CH846" s="253"/>
      <c r="CI846" s="253"/>
      <c r="CJ846" s="253"/>
      <c r="CK846" s="253"/>
      <c r="CL846" s="253"/>
      <c r="CM846" s="253"/>
      <c r="CN846" s="253"/>
      <c r="CO846" s="253"/>
      <c r="CP846" s="253"/>
      <c r="CQ846" s="253"/>
      <c r="CR846" s="253"/>
      <c r="CS846" s="253"/>
      <c r="CT846" s="253"/>
      <c r="CU846" s="253"/>
      <c r="CV846" s="253"/>
      <c r="CW846" s="253"/>
      <c r="CX846" s="253"/>
      <c r="CY846" s="253"/>
      <c r="CZ846" s="253"/>
      <c r="DA846" s="253"/>
      <c r="DB846" s="253"/>
      <c r="DC846" s="253"/>
      <c r="DD846" s="253"/>
      <c r="DE846" s="253"/>
      <c r="DF846" s="253"/>
      <c r="DG846" s="253"/>
      <c r="DH846" s="253"/>
      <c r="DI846" s="253"/>
      <c r="DJ846" s="253"/>
      <c r="DK846" s="253"/>
      <c r="DL846" s="253"/>
      <c r="DM846" s="253"/>
      <c r="DN846" s="253"/>
      <c r="DO846" s="253"/>
      <c r="DP846" s="253"/>
      <c r="DQ846" s="253"/>
      <c r="DR846" s="253"/>
      <c r="DS846" s="253"/>
      <c r="DT846" s="253"/>
      <c r="DU846" s="253"/>
      <c r="DV846" s="253"/>
      <c r="DW846" s="253"/>
      <c r="DX846" s="253"/>
      <c r="DY846" s="253"/>
      <c r="DZ846" s="253"/>
      <c r="EA846" s="253"/>
      <c r="EB846" s="253"/>
      <c r="EC846" s="253"/>
      <c r="ED846" s="253"/>
      <c r="EE846" s="253"/>
      <c r="EF846" s="253"/>
      <c r="EG846" s="253"/>
      <c r="EH846" s="253"/>
      <c r="EI846" s="253"/>
      <c r="EJ846" s="253"/>
      <c r="EK846" s="253"/>
      <c r="EL846" s="253"/>
      <c r="EM846" s="253"/>
      <c r="EN846" s="253"/>
      <c r="EO846" s="253"/>
      <c r="EP846" s="253"/>
      <c r="EQ846" s="253"/>
      <c r="ER846" s="253"/>
      <c r="ES846" s="253"/>
      <c r="ET846" s="253"/>
      <c r="EU846" s="253"/>
      <c r="EV846" s="253"/>
      <c r="EW846" s="253"/>
      <c r="EX846" s="253"/>
      <c r="EY846" s="253"/>
      <c r="EZ846" s="253"/>
      <c r="FA846" s="253"/>
      <c r="FB846" s="253"/>
      <c r="FC846" s="253"/>
      <c r="FD846" s="253"/>
      <c r="FE846" s="253"/>
      <c r="FF846" s="253"/>
      <c r="FG846" s="253"/>
      <c r="FH846" s="253"/>
      <c r="FI846" s="253"/>
      <c r="FJ846" s="253"/>
      <c r="FK846" s="253"/>
      <c r="FL846" s="253"/>
      <c r="FM846" s="253"/>
      <c r="FN846" s="253"/>
      <c r="FO846" s="253"/>
      <c r="FP846" s="253"/>
      <c r="FQ846" s="253"/>
      <c r="FR846" s="253"/>
      <c r="FS846" s="253"/>
      <c r="FT846" s="253"/>
      <c r="FU846" s="253"/>
      <c r="FV846" s="253"/>
      <c r="FW846" s="253"/>
      <c r="FX846" s="253"/>
      <c r="FY846" s="253"/>
      <c r="FZ846" s="253"/>
      <c r="GA846" s="253"/>
      <c r="GB846" s="253"/>
      <c r="GC846" s="253"/>
      <c r="GD846" s="253"/>
      <c r="GE846" s="253"/>
      <c r="GF846" s="253"/>
      <c r="GG846" s="253"/>
      <c r="GH846" s="253"/>
      <c r="GI846" s="253"/>
      <c r="GJ846" s="253"/>
      <c r="GK846" s="253"/>
      <c r="GL846" s="253"/>
      <c r="GM846" s="253"/>
      <c r="GN846" s="253"/>
      <c r="GO846" s="253"/>
      <c r="GP846" s="253"/>
      <c r="GQ846" s="253"/>
      <c r="GR846" s="253"/>
      <c r="GS846" s="253"/>
      <c r="GT846" s="253"/>
      <c r="GU846" s="253"/>
      <c r="GV846" s="253"/>
      <c r="GW846" s="253"/>
      <c r="GX846" s="253"/>
      <c r="GY846" s="253"/>
      <c r="GZ846" s="253"/>
      <c r="HA846" s="253"/>
      <c r="HB846" s="253"/>
      <c r="HC846" s="253"/>
      <c r="HD846" s="253"/>
      <c r="HE846" s="253"/>
      <c r="HF846" s="253"/>
    </row>
    <row r="847" spans="1:214" s="312" customFormat="1" ht="15" customHeight="1" x14ac:dyDescent="0.25">
      <c r="A847" s="252"/>
      <c r="B847" s="253"/>
      <c r="C847" s="253"/>
      <c r="D847" s="253"/>
      <c r="E847" s="253"/>
      <c r="F847" s="253"/>
      <c r="G847" s="253"/>
      <c r="H847" s="253"/>
      <c r="I847" s="253"/>
      <c r="J847" s="253"/>
      <c r="K847" s="253"/>
      <c r="L847" s="253"/>
      <c r="M847" s="253"/>
      <c r="N847" s="253"/>
      <c r="O847" s="253"/>
      <c r="P847" s="253"/>
      <c r="Q847" s="253"/>
      <c r="R847" s="253"/>
      <c r="S847" s="253"/>
      <c r="T847" s="253"/>
      <c r="U847" s="253" t="s">
        <v>1034</v>
      </c>
      <c r="V847" s="253"/>
      <c r="W847" s="253"/>
      <c r="X847" s="253"/>
      <c r="Y847" s="253"/>
      <c r="Z847" s="253"/>
      <c r="AA847" s="253"/>
      <c r="AB847" s="253"/>
      <c r="AC847" s="253" t="s">
        <v>393</v>
      </c>
      <c r="AD847" s="253"/>
      <c r="AE847" s="253"/>
      <c r="AF847" s="253"/>
      <c r="AG847" s="253"/>
      <c r="AH847" s="253"/>
      <c r="AI847" s="253"/>
      <c r="AJ847" s="253"/>
      <c r="AK847" s="253"/>
      <c r="AL847" s="253"/>
      <c r="AM847" s="253"/>
      <c r="AN847" s="253"/>
      <c r="AO847" s="253"/>
      <c r="AP847" s="253"/>
      <c r="AQ847" s="253"/>
      <c r="AR847" s="253"/>
      <c r="AS847" s="253"/>
      <c r="AT847" s="253"/>
      <c r="AU847" s="253"/>
      <c r="AV847" s="253"/>
      <c r="AW847" s="253"/>
      <c r="AX847" s="253"/>
      <c r="AY847" s="253"/>
      <c r="AZ847" s="253"/>
      <c r="BA847" s="253"/>
      <c r="BB847" s="253"/>
      <c r="BC847" s="253"/>
      <c r="BD847" s="253"/>
      <c r="BE847" s="253"/>
      <c r="BF847" s="253"/>
      <c r="BG847" s="253"/>
      <c r="BH847" s="253"/>
      <c r="BI847" s="253"/>
      <c r="BJ847" s="253"/>
      <c r="BK847" s="253"/>
      <c r="BL847" s="253"/>
      <c r="BM847" s="253"/>
      <c r="BN847" s="253"/>
      <c r="BO847" s="253"/>
      <c r="BP847" s="253"/>
      <c r="BQ847" s="253"/>
      <c r="BR847" s="253"/>
      <c r="BS847" s="253"/>
      <c r="BT847" s="253"/>
      <c r="BU847" s="253"/>
      <c r="BV847" s="253"/>
      <c r="BW847" s="253"/>
      <c r="BX847" s="253"/>
      <c r="BY847" s="253"/>
      <c r="BZ847" s="253"/>
      <c r="CA847" s="253"/>
      <c r="CB847" s="253"/>
      <c r="CC847" s="253"/>
      <c r="CD847" s="253"/>
      <c r="CE847" s="253"/>
      <c r="CF847" s="253"/>
      <c r="CG847" s="253"/>
      <c r="CH847" s="253"/>
      <c r="CI847" s="253"/>
      <c r="CJ847" s="253"/>
      <c r="CK847" s="253"/>
      <c r="CL847" s="253"/>
      <c r="CM847" s="253"/>
      <c r="CN847" s="253"/>
      <c r="CO847" s="253"/>
      <c r="CP847" s="253"/>
      <c r="CQ847" s="253"/>
      <c r="CR847" s="253"/>
      <c r="CS847" s="253"/>
      <c r="CT847" s="253"/>
      <c r="CU847" s="253"/>
      <c r="CV847" s="253"/>
      <c r="CW847" s="253"/>
      <c r="CX847" s="253"/>
      <c r="CY847" s="253"/>
      <c r="CZ847" s="253"/>
      <c r="DA847" s="253"/>
      <c r="DB847" s="253"/>
      <c r="DC847" s="253"/>
      <c r="DD847" s="253"/>
      <c r="DE847" s="253"/>
      <c r="DF847" s="253"/>
      <c r="DG847" s="253"/>
      <c r="DH847" s="253"/>
      <c r="DI847" s="253"/>
      <c r="DJ847" s="253"/>
      <c r="DK847" s="253"/>
      <c r="DL847" s="253"/>
      <c r="DM847" s="253"/>
      <c r="DN847" s="253"/>
      <c r="DO847" s="253"/>
      <c r="DP847" s="253"/>
      <c r="DQ847" s="253"/>
      <c r="DR847" s="253"/>
      <c r="DS847" s="253"/>
      <c r="DT847" s="253"/>
      <c r="DU847" s="253"/>
      <c r="DV847" s="253"/>
      <c r="DW847" s="253"/>
      <c r="DX847" s="253"/>
      <c r="DY847" s="253"/>
      <c r="DZ847" s="253"/>
      <c r="EA847" s="253"/>
      <c r="EB847" s="253"/>
      <c r="EC847" s="253"/>
      <c r="ED847" s="253"/>
      <c r="EE847" s="253"/>
      <c r="EF847" s="253"/>
      <c r="EG847" s="253"/>
      <c r="EH847" s="253"/>
      <c r="EI847" s="253"/>
      <c r="EJ847" s="253"/>
      <c r="EK847" s="253"/>
      <c r="EL847" s="253"/>
      <c r="EM847" s="253"/>
      <c r="EN847" s="253"/>
      <c r="EO847" s="253"/>
      <c r="EP847" s="253"/>
      <c r="EQ847" s="253"/>
      <c r="ER847" s="253"/>
      <c r="ES847" s="253"/>
      <c r="ET847" s="253"/>
      <c r="EU847" s="253"/>
      <c r="EV847" s="253"/>
      <c r="EW847" s="253"/>
      <c r="EX847" s="253"/>
      <c r="EY847" s="253"/>
      <c r="EZ847" s="253"/>
      <c r="FA847" s="253"/>
      <c r="FB847" s="253"/>
      <c r="FC847" s="253"/>
      <c r="FD847" s="253"/>
      <c r="FE847" s="253"/>
      <c r="FF847" s="253"/>
      <c r="FG847" s="253"/>
      <c r="FH847" s="253"/>
      <c r="FI847" s="253"/>
      <c r="FJ847" s="253"/>
      <c r="FK847" s="253"/>
      <c r="FL847" s="253"/>
      <c r="FM847" s="253"/>
      <c r="FN847" s="253"/>
      <c r="FO847" s="253"/>
      <c r="FP847" s="253"/>
      <c r="FQ847" s="253"/>
      <c r="FR847" s="253"/>
      <c r="FS847" s="253"/>
      <c r="FT847" s="253"/>
      <c r="FU847" s="253"/>
      <c r="FV847" s="253"/>
      <c r="FW847" s="253"/>
      <c r="FX847" s="253"/>
      <c r="FY847" s="253"/>
      <c r="FZ847" s="253"/>
      <c r="GA847" s="253"/>
      <c r="GB847" s="253"/>
      <c r="GC847" s="253"/>
      <c r="GD847" s="253"/>
      <c r="GE847" s="253"/>
      <c r="GF847" s="253"/>
      <c r="GG847" s="253"/>
      <c r="GH847" s="253"/>
      <c r="GI847" s="253"/>
      <c r="GJ847" s="253"/>
      <c r="GK847" s="253"/>
      <c r="GL847" s="253"/>
      <c r="GM847" s="253"/>
      <c r="GN847" s="253"/>
      <c r="GO847" s="253"/>
      <c r="GP847" s="253"/>
      <c r="GQ847" s="253"/>
      <c r="GR847" s="253"/>
      <c r="GS847" s="253"/>
      <c r="GT847" s="253"/>
      <c r="GU847" s="253"/>
      <c r="GV847" s="253"/>
      <c r="GW847" s="253"/>
      <c r="GX847" s="253"/>
      <c r="GY847" s="253"/>
      <c r="GZ847" s="253"/>
      <c r="HA847" s="253"/>
      <c r="HB847" s="253"/>
      <c r="HC847" s="253"/>
      <c r="HD847" s="253"/>
      <c r="HE847" s="253"/>
      <c r="HF847" s="253"/>
    </row>
    <row r="848" spans="1:214" s="312" customFormat="1" ht="15" customHeight="1" x14ac:dyDescent="0.25">
      <c r="A848" s="252"/>
      <c r="B848" s="253"/>
      <c r="C848" s="253"/>
      <c r="D848" s="253"/>
      <c r="E848" s="253"/>
      <c r="F848" s="253"/>
      <c r="G848" s="253"/>
      <c r="H848" s="253"/>
      <c r="I848" s="253"/>
      <c r="J848" s="253"/>
      <c r="K848" s="253"/>
      <c r="L848" s="253"/>
      <c r="M848" s="253"/>
      <c r="N848" s="253"/>
      <c r="O848" s="253"/>
      <c r="P848" s="253"/>
      <c r="Q848" s="253"/>
      <c r="R848" s="253"/>
      <c r="S848" s="253"/>
      <c r="T848" s="253"/>
      <c r="U848" s="253" t="s">
        <v>1035</v>
      </c>
      <c r="V848" s="253"/>
      <c r="W848" s="253"/>
      <c r="X848" s="253"/>
      <c r="Y848" s="253"/>
      <c r="Z848" s="253"/>
      <c r="AA848" s="253"/>
      <c r="AB848" s="253"/>
      <c r="AC848" s="253" t="s">
        <v>393</v>
      </c>
      <c r="AD848" s="253"/>
      <c r="AE848" s="253"/>
      <c r="AF848" s="253"/>
      <c r="AG848" s="253"/>
      <c r="AH848" s="253"/>
      <c r="AI848" s="253"/>
      <c r="AJ848" s="253"/>
      <c r="AK848" s="253"/>
      <c r="AL848" s="253"/>
      <c r="AM848" s="253"/>
      <c r="AN848" s="253"/>
      <c r="AO848" s="253"/>
      <c r="AP848" s="253"/>
      <c r="AQ848" s="253"/>
      <c r="AR848" s="253"/>
      <c r="AS848" s="253"/>
      <c r="AT848" s="253"/>
      <c r="AU848" s="253"/>
      <c r="AV848" s="253"/>
      <c r="AW848" s="253"/>
      <c r="AX848" s="253"/>
      <c r="AY848" s="253"/>
      <c r="AZ848" s="253"/>
      <c r="BA848" s="253"/>
      <c r="BB848" s="253"/>
      <c r="BC848" s="253"/>
      <c r="BD848" s="253"/>
      <c r="BE848" s="253"/>
      <c r="BF848" s="253"/>
      <c r="BG848" s="253"/>
      <c r="BH848" s="253"/>
      <c r="BI848" s="253"/>
      <c r="BJ848" s="253"/>
      <c r="BK848" s="253"/>
      <c r="BL848" s="253"/>
      <c r="BM848" s="253"/>
      <c r="BN848" s="253"/>
      <c r="BO848" s="253"/>
      <c r="BP848" s="253"/>
      <c r="BQ848" s="253"/>
      <c r="BR848" s="253"/>
      <c r="BS848" s="253"/>
      <c r="BT848" s="253"/>
      <c r="BU848" s="253"/>
      <c r="BV848" s="253"/>
      <c r="BW848" s="253"/>
      <c r="BX848" s="253"/>
      <c r="BY848" s="253"/>
      <c r="BZ848" s="253"/>
      <c r="CA848" s="253"/>
      <c r="CB848" s="253"/>
      <c r="CC848" s="253"/>
      <c r="CD848" s="253"/>
      <c r="CE848" s="253"/>
      <c r="CF848" s="253"/>
      <c r="CG848" s="253"/>
      <c r="CH848" s="253"/>
      <c r="CI848" s="253"/>
      <c r="CJ848" s="253"/>
      <c r="CK848" s="253"/>
      <c r="CL848" s="253"/>
      <c r="CM848" s="253"/>
      <c r="CN848" s="253"/>
      <c r="CO848" s="253"/>
      <c r="CP848" s="253"/>
      <c r="CQ848" s="253"/>
      <c r="CR848" s="253"/>
      <c r="CS848" s="253"/>
      <c r="CT848" s="253"/>
      <c r="CU848" s="253"/>
      <c r="CV848" s="253"/>
      <c r="CW848" s="253"/>
      <c r="CX848" s="253"/>
      <c r="CY848" s="253"/>
      <c r="CZ848" s="253"/>
      <c r="DA848" s="253"/>
      <c r="DB848" s="253"/>
      <c r="DC848" s="253"/>
      <c r="DD848" s="253"/>
      <c r="DE848" s="253"/>
      <c r="DF848" s="253"/>
      <c r="DG848" s="253"/>
      <c r="DH848" s="253"/>
      <c r="DI848" s="253"/>
      <c r="DJ848" s="253"/>
      <c r="DK848" s="253"/>
      <c r="DL848" s="253"/>
      <c r="DM848" s="253"/>
      <c r="DN848" s="253"/>
      <c r="DO848" s="253"/>
      <c r="DP848" s="253"/>
      <c r="DQ848" s="253"/>
      <c r="DR848" s="253"/>
      <c r="DS848" s="253"/>
      <c r="DT848" s="253"/>
      <c r="DU848" s="253"/>
      <c r="DV848" s="253"/>
      <c r="DW848" s="253"/>
      <c r="DX848" s="253"/>
      <c r="DY848" s="253"/>
      <c r="DZ848" s="253"/>
      <c r="EA848" s="253"/>
      <c r="EB848" s="253"/>
      <c r="EC848" s="253"/>
      <c r="ED848" s="253"/>
      <c r="EE848" s="253"/>
      <c r="EF848" s="253"/>
      <c r="EG848" s="253"/>
      <c r="EH848" s="253"/>
      <c r="EI848" s="253"/>
      <c r="EJ848" s="253"/>
      <c r="EK848" s="253"/>
      <c r="EL848" s="253"/>
      <c r="EM848" s="253"/>
      <c r="EN848" s="253"/>
      <c r="EO848" s="253"/>
      <c r="EP848" s="253"/>
      <c r="EQ848" s="253"/>
      <c r="ER848" s="253"/>
      <c r="ES848" s="253"/>
      <c r="ET848" s="253"/>
      <c r="EU848" s="253"/>
      <c r="EV848" s="253"/>
      <c r="EW848" s="253"/>
      <c r="EX848" s="253"/>
      <c r="EY848" s="253"/>
      <c r="EZ848" s="253"/>
      <c r="FA848" s="253"/>
      <c r="FB848" s="253"/>
      <c r="FC848" s="253"/>
      <c r="FD848" s="253"/>
      <c r="FE848" s="253"/>
      <c r="FF848" s="253"/>
      <c r="FG848" s="253"/>
      <c r="FH848" s="253"/>
      <c r="FI848" s="253"/>
      <c r="FJ848" s="253"/>
      <c r="FK848" s="253"/>
      <c r="FL848" s="253"/>
      <c r="FM848" s="253"/>
      <c r="FN848" s="253"/>
      <c r="FO848" s="253"/>
      <c r="FP848" s="253"/>
      <c r="FQ848" s="253"/>
      <c r="FR848" s="253"/>
      <c r="FS848" s="253"/>
      <c r="FT848" s="253"/>
      <c r="FU848" s="253"/>
      <c r="FV848" s="253"/>
      <c r="FW848" s="253"/>
      <c r="FX848" s="253"/>
      <c r="FY848" s="253"/>
      <c r="FZ848" s="253"/>
      <c r="GA848" s="253"/>
      <c r="GB848" s="253"/>
      <c r="GC848" s="253"/>
      <c r="GD848" s="253"/>
      <c r="GE848" s="253"/>
      <c r="GF848" s="253"/>
      <c r="GG848" s="253"/>
      <c r="GH848" s="253"/>
      <c r="GI848" s="253"/>
      <c r="GJ848" s="253"/>
      <c r="GK848" s="253"/>
      <c r="GL848" s="253"/>
      <c r="GM848" s="253"/>
      <c r="GN848" s="253"/>
      <c r="GO848" s="253"/>
      <c r="GP848" s="253"/>
      <c r="GQ848" s="253"/>
      <c r="GR848" s="253"/>
      <c r="GS848" s="253"/>
      <c r="GT848" s="253"/>
      <c r="GU848" s="253"/>
      <c r="GV848" s="253"/>
      <c r="GW848" s="253"/>
      <c r="GX848" s="253"/>
      <c r="GY848" s="253"/>
      <c r="GZ848" s="253"/>
      <c r="HA848" s="253"/>
      <c r="HB848" s="253"/>
      <c r="HC848" s="253"/>
      <c r="HD848" s="253"/>
      <c r="HE848" s="253"/>
      <c r="HF848" s="253"/>
    </row>
    <row r="849" spans="1:214" s="312" customFormat="1" ht="15" customHeight="1" x14ac:dyDescent="0.25">
      <c r="A849" s="252"/>
      <c r="B849" s="253"/>
      <c r="C849" s="253"/>
      <c r="D849" s="253"/>
      <c r="E849" s="253"/>
      <c r="F849" s="253"/>
      <c r="G849" s="253"/>
      <c r="H849" s="253"/>
      <c r="I849" s="253"/>
      <c r="J849" s="253"/>
      <c r="K849" s="253"/>
      <c r="L849" s="253"/>
      <c r="M849" s="253"/>
      <c r="N849" s="253"/>
      <c r="O849" s="253"/>
      <c r="P849" s="253"/>
      <c r="Q849" s="253"/>
      <c r="R849" s="253"/>
      <c r="S849" s="253"/>
      <c r="T849" s="253"/>
      <c r="U849" s="253" t="s">
        <v>1036</v>
      </c>
      <c r="V849" s="253"/>
      <c r="W849" s="253"/>
      <c r="X849" s="253"/>
      <c r="Y849" s="253"/>
      <c r="Z849" s="253"/>
      <c r="AA849" s="253"/>
      <c r="AB849" s="253"/>
      <c r="AC849" s="253" t="s">
        <v>332</v>
      </c>
      <c r="AD849" s="253"/>
      <c r="AE849" s="253"/>
      <c r="AF849" s="253"/>
      <c r="AG849" s="253"/>
      <c r="AH849" s="253"/>
      <c r="AI849" s="253"/>
      <c r="AJ849" s="253"/>
      <c r="AK849" s="253"/>
      <c r="AL849" s="253"/>
      <c r="AM849" s="253"/>
      <c r="AN849" s="253"/>
      <c r="AO849" s="253"/>
      <c r="AP849" s="253"/>
      <c r="AQ849" s="253"/>
      <c r="AR849" s="253"/>
      <c r="AS849" s="253"/>
      <c r="AT849" s="253"/>
      <c r="AU849" s="253"/>
      <c r="AV849" s="253"/>
      <c r="AW849" s="253"/>
      <c r="AX849" s="253"/>
      <c r="AY849" s="253"/>
      <c r="AZ849" s="253"/>
      <c r="BA849" s="253"/>
      <c r="BB849" s="253"/>
      <c r="BC849" s="253"/>
      <c r="BD849" s="253"/>
      <c r="BE849" s="253"/>
      <c r="BF849" s="253"/>
      <c r="BG849" s="253"/>
      <c r="BH849" s="253"/>
      <c r="BI849" s="253"/>
      <c r="BJ849" s="253"/>
      <c r="BK849" s="253"/>
      <c r="BL849" s="253"/>
      <c r="BM849" s="253"/>
      <c r="BN849" s="253"/>
      <c r="BO849" s="253"/>
      <c r="BP849" s="253"/>
      <c r="BQ849" s="253"/>
      <c r="BR849" s="253"/>
      <c r="BS849" s="253"/>
      <c r="BT849" s="253"/>
      <c r="BU849" s="253"/>
      <c r="BV849" s="253"/>
      <c r="BW849" s="253"/>
      <c r="BX849" s="253"/>
      <c r="BY849" s="253"/>
      <c r="BZ849" s="253"/>
      <c r="CA849" s="253"/>
      <c r="CB849" s="253"/>
      <c r="CC849" s="253"/>
      <c r="CD849" s="253"/>
      <c r="CE849" s="253"/>
      <c r="CF849" s="253"/>
      <c r="CG849" s="253"/>
      <c r="CH849" s="253"/>
      <c r="CI849" s="253"/>
      <c r="CJ849" s="253"/>
      <c r="CK849" s="253"/>
      <c r="CL849" s="253"/>
      <c r="CM849" s="253"/>
      <c r="CN849" s="253"/>
      <c r="CO849" s="253"/>
      <c r="CP849" s="253"/>
      <c r="CQ849" s="253"/>
      <c r="CR849" s="253"/>
      <c r="CS849" s="253"/>
      <c r="CT849" s="253"/>
      <c r="CU849" s="253"/>
      <c r="CV849" s="253"/>
      <c r="CW849" s="253"/>
      <c r="CX849" s="253"/>
      <c r="CY849" s="253"/>
      <c r="CZ849" s="253"/>
      <c r="DA849" s="253"/>
      <c r="DB849" s="253"/>
      <c r="DC849" s="253"/>
      <c r="DD849" s="253"/>
      <c r="DE849" s="253"/>
      <c r="DF849" s="253"/>
      <c r="DG849" s="253"/>
      <c r="DH849" s="253"/>
      <c r="DI849" s="253"/>
      <c r="DJ849" s="253"/>
      <c r="DK849" s="253"/>
      <c r="DL849" s="253"/>
      <c r="DM849" s="253"/>
      <c r="DN849" s="253"/>
      <c r="DO849" s="253"/>
      <c r="DP849" s="253"/>
      <c r="DQ849" s="253"/>
      <c r="DR849" s="253"/>
      <c r="DS849" s="253"/>
      <c r="DT849" s="253"/>
      <c r="DU849" s="253"/>
      <c r="DV849" s="253"/>
      <c r="DW849" s="253"/>
      <c r="DX849" s="253"/>
      <c r="DY849" s="253"/>
      <c r="DZ849" s="253"/>
      <c r="EA849" s="253"/>
      <c r="EB849" s="253"/>
      <c r="EC849" s="253"/>
      <c r="ED849" s="253"/>
      <c r="EE849" s="253"/>
      <c r="EF849" s="253"/>
      <c r="EG849" s="253"/>
      <c r="EH849" s="253"/>
      <c r="EI849" s="253"/>
      <c r="EJ849" s="253"/>
      <c r="EK849" s="253"/>
      <c r="EL849" s="253"/>
      <c r="EM849" s="253"/>
      <c r="EN849" s="253"/>
      <c r="EO849" s="253"/>
      <c r="EP849" s="253"/>
      <c r="EQ849" s="253"/>
      <c r="ER849" s="253"/>
      <c r="ES849" s="253"/>
      <c r="ET849" s="253"/>
      <c r="EU849" s="253"/>
      <c r="EV849" s="253"/>
      <c r="EW849" s="253"/>
      <c r="EX849" s="253"/>
      <c r="EY849" s="253"/>
      <c r="EZ849" s="253"/>
      <c r="FA849" s="253"/>
      <c r="FB849" s="253"/>
      <c r="FC849" s="253"/>
      <c r="FD849" s="253"/>
      <c r="FE849" s="253"/>
      <c r="FF849" s="253"/>
      <c r="FG849" s="253"/>
      <c r="FH849" s="253"/>
      <c r="FI849" s="253"/>
      <c r="FJ849" s="253"/>
      <c r="FK849" s="253"/>
      <c r="FL849" s="253"/>
      <c r="FM849" s="253"/>
      <c r="FN849" s="253"/>
      <c r="FO849" s="253"/>
      <c r="FP849" s="253"/>
      <c r="FQ849" s="253"/>
      <c r="FR849" s="253"/>
      <c r="FS849" s="253"/>
      <c r="FT849" s="253"/>
      <c r="FU849" s="253"/>
      <c r="FV849" s="253"/>
      <c r="FW849" s="253"/>
      <c r="FX849" s="253"/>
      <c r="FY849" s="253"/>
      <c r="FZ849" s="253"/>
      <c r="GA849" s="253"/>
      <c r="GB849" s="253"/>
      <c r="GC849" s="253"/>
      <c r="GD849" s="253"/>
      <c r="GE849" s="253"/>
      <c r="GF849" s="253"/>
      <c r="GG849" s="253"/>
      <c r="GH849" s="253"/>
      <c r="GI849" s="253"/>
      <c r="GJ849" s="253"/>
      <c r="GK849" s="253"/>
      <c r="GL849" s="253"/>
      <c r="GM849" s="253"/>
      <c r="GN849" s="253"/>
      <c r="GO849" s="253"/>
      <c r="GP849" s="253"/>
      <c r="GQ849" s="253"/>
      <c r="GR849" s="253"/>
      <c r="GS849" s="253"/>
      <c r="GT849" s="253"/>
      <c r="GU849" s="253"/>
      <c r="GV849" s="253"/>
      <c r="GW849" s="253"/>
      <c r="GX849" s="253"/>
      <c r="GY849" s="253"/>
      <c r="GZ849" s="253"/>
      <c r="HA849" s="253"/>
      <c r="HB849" s="253"/>
      <c r="HC849" s="253"/>
      <c r="HD849" s="253"/>
      <c r="HE849" s="253"/>
      <c r="HF849" s="253"/>
    </row>
    <row r="850" spans="1:214" s="312" customFormat="1" ht="15" customHeight="1" x14ac:dyDescent="0.25">
      <c r="A850" s="252"/>
      <c r="B850" s="253"/>
      <c r="C850" s="253"/>
      <c r="D850" s="253"/>
      <c r="E850" s="253"/>
      <c r="F850" s="253"/>
      <c r="G850" s="253"/>
      <c r="H850" s="253"/>
      <c r="I850" s="253"/>
      <c r="J850" s="253"/>
      <c r="K850" s="253"/>
      <c r="L850" s="253"/>
      <c r="M850" s="253"/>
      <c r="N850" s="253"/>
      <c r="O850" s="253"/>
      <c r="P850" s="253"/>
      <c r="Q850" s="253"/>
      <c r="R850" s="253"/>
      <c r="S850" s="253"/>
      <c r="T850" s="253"/>
      <c r="U850" s="253" t="s">
        <v>1037</v>
      </c>
      <c r="V850" s="253"/>
      <c r="W850" s="253"/>
      <c r="X850" s="253"/>
      <c r="Y850" s="253"/>
      <c r="Z850" s="253"/>
      <c r="AA850" s="253"/>
      <c r="AB850" s="253"/>
      <c r="AC850" s="253" t="s">
        <v>320</v>
      </c>
      <c r="AD850" s="253"/>
      <c r="AE850" s="253"/>
      <c r="AF850" s="253"/>
      <c r="AG850" s="253"/>
      <c r="AH850" s="253"/>
      <c r="AI850" s="253"/>
      <c r="AJ850" s="253"/>
      <c r="AK850" s="253"/>
      <c r="AL850" s="253"/>
      <c r="AM850" s="253"/>
      <c r="AN850" s="253"/>
      <c r="AO850" s="253"/>
      <c r="AP850" s="253"/>
      <c r="AQ850" s="253"/>
      <c r="AR850" s="253"/>
      <c r="AS850" s="253"/>
      <c r="AT850" s="253"/>
      <c r="AU850" s="253"/>
      <c r="AV850" s="253"/>
      <c r="AW850" s="253"/>
      <c r="AX850" s="253"/>
      <c r="AY850" s="253"/>
      <c r="AZ850" s="253"/>
      <c r="BA850" s="253"/>
      <c r="BB850" s="253"/>
      <c r="BC850" s="253"/>
      <c r="BD850" s="253"/>
      <c r="BE850" s="253"/>
      <c r="BF850" s="253"/>
      <c r="BG850" s="253"/>
      <c r="BH850" s="253"/>
      <c r="BI850" s="253"/>
      <c r="BJ850" s="253"/>
      <c r="BK850" s="253"/>
      <c r="BL850" s="253"/>
      <c r="BM850" s="253"/>
      <c r="BN850" s="253"/>
      <c r="BO850" s="253"/>
      <c r="BP850" s="253"/>
      <c r="BQ850" s="253"/>
      <c r="BR850" s="253"/>
      <c r="BS850" s="253"/>
      <c r="BT850" s="253"/>
      <c r="BU850" s="253"/>
      <c r="BV850" s="253"/>
      <c r="BW850" s="253"/>
      <c r="BX850" s="253"/>
      <c r="BY850" s="253"/>
      <c r="BZ850" s="253"/>
      <c r="CA850" s="253"/>
      <c r="CB850" s="253"/>
      <c r="CC850" s="253"/>
      <c r="CD850" s="253"/>
      <c r="CE850" s="253"/>
      <c r="CF850" s="253"/>
      <c r="CG850" s="253"/>
      <c r="CH850" s="253"/>
      <c r="CI850" s="253"/>
      <c r="CJ850" s="253"/>
      <c r="CK850" s="253"/>
      <c r="CL850" s="253"/>
      <c r="CM850" s="253"/>
      <c r="CN850" s="253"/>
      <c r="CO850" s="253"/>
      <c r="CP850" s="253"/>
      <c r="CQ850" s="253"/>
      <c r="CR850" s="253"/>
      <c r="CS850" s="253"/>
      <c r="CT850" s="253"/>
      <c r="CU850" s="253"/>
      <c r="CV850" s="253"/>
      <c r="CW850" s="253"/>
      <c r="CX850" s="253"/>
      <c r="CY850" s="253"/>
      <c r="CZ850" s="253"/>
      <c r="DA850" s="253"/>
      <c r="DB850" s="253"/>
      <c r="DC850" s="253"/>
      <c r="DD850" s="253"/>
      <c r="DE850" s="253"/>
      <c r="DF850" s="253"/>
      <c r="DG850" s="253"/>
      <c r="DH850" s="253"/>
      <c r="DI850" s="253"/>
      <c r="DJ850" s="253"/>
      <c r="DK850" s="253"/>
      <c r="DL850" s="253"/>
      <c r="DM850" s="253"/>
      <c r="DN850" s="253"/>
      <c r="DO850" s="253"/>
      <c r="DP850" s="253"/>
      <c r="DQ850" s="253"/>
      <c r="DR850" s="253"/>
      <c r="DS850" s="253"/>
      <c r="DT850" s="253"/>
      <c r="DU850" s="253"/>
      <c r="DV850" s="253"/>
      <c r="DW850" s="253"/>
      <c r="DX850" s="253"/>
      <c r="DY850" s="253"/>
      <c r="DZ850" s="253"/>
      <c r="EA850" s="253"/>
      <c r="EB850" s="253"/>
      <c r="EC850" s="253"/>
      <c r="ED850" s="253"/>
      <c r="EE850" s="253"/>
      <c r="EF850" s="253"/>
      <c r="EG850" s="253"/>
      <c r="EH850" s="253"/>
      <c r="EI850" s="253"/>
      <c r="EJ850" s="253"/>
      <c r="EK850" s="253"/>
      <c r="EL850" s="253"/>
      <c r="EM850" s="253"/>
      <c r="EN850" s="253"/>
      <c r="EO850" s="253"/>
      <c r="EP850" s="253"/>
      <c r="EQ850" s="253"/>
      <c r="ER850" s="253"/>
      <c r="ES850" s="253"/>
      <c r="ET850" s="253"/>
      <c r="EU850" s="253"/>
      <c r="EV850" s="253"/>
      <c r="EW850" s="253"/>
      <c r="EX850" s="253"/>
      <c r="EY850" s="253"/>
      <c r="EZ850" s="253"/>
      <c r="FA850" s="253"/>
      <c r="FB850" s="253"/>
      <c r="FC850" s="253"/>
      <c r="FD850" s="253"/>
      <c r="FE850" s="253"/>
      <c r="FF850" s="253"/>
      <c r="FG850" s="253"/>
      <c r="FH850" s="253"/>
      <c r="FI850" s="253"/>
      <c r="FJ850" s="253"/>
      <c r="FK850" s="253"/>
      <c r="FL850" s="253"/>
      <c r="FM850" s="253"/>
      <c r="FN850" s="253"/>
      <c r="FO850" s="253"/>
      <c r="FP850" s="253"/>
      <c r="FQ850" s="253"/>
      <c r="FR850" s="253"/>
      <c r="FS850" s="253"/>
      <c r="FT850" s="253"/>
      <c r="FU850" s="253"/>
      <c r="FV850" s="253"/>
      <c r="FW850" s="253"/>
      <c r="FX850" s="253"/>
      <c r="FY850" s="253"/>
      <c r="FZ850" s="253"/>
      <c r="GA850" s="253"/>
      <c r="GB850" s="253"/>
      <c r="GC850" s="253"/>
      <c r="GD850" s="253"/>
      <c r="GE850" s="253"/>
      <c r="GF850" s="253"/>
      <c r="GG850" s="253"/>
      <c r="GH850" s="253"/>
      <c r="GI850" s="253"/>
      <c r="GJ850" s="253"/>
      <c r="GK850" s="253"/>
      <c r="GL850" s="253"/>
      <c r="GM850" s="253"/>
      <c r="GN850" s="253"/>
      <c r="GO850" s="253"/>
      <c r="GP850" s="253"/>
      <c r="GQ850" s="253"/>
      <c r="GR850" s="253"/>
      <c r="GS850" s="253"/>
      <c r="GT850" s="253"/>
      <c r="GU850" s="253"/>
      <c r="GV850" s="253"/>
      <c r="GW850" s="253"/>
      <c r="GX850" s="253"/>
      <c r="GY850" s="253"/>
      <c r="GZ850" s="253"/>
      <c r="HA850" s="253"/>
      <c r="HB850" s="253"/>
      <c r="HC850" s="253"/>
      <c r="HD850" s="253"/>
      <c r="HE850" s="253"/>
      <c r="HF850" s="253"/>
    </row>
    <row r="851" spans="1:214" s="312" customFormat="1" ht="15" customHeight="1" x14ac:dyDescent="0.25">
      <c r="A851" s="252"/>
      <c r="B851" s="253"/>
      <c r="C851" s="253"/>
      <c r="D851" s="253"/>
      <c r="E851" s="253"/>
      <c r="F851" s="253"/>
      <c r="G851" s="253"/>
      <c r="H851" s="253"/>
      <c r="I851" s="253"/>
      <c r="J851" s="253"/>
      <c r="K851" s="253"/>
      <c r="L851" s="253"/>
      <c r="M851" s="253"/>
      <c r="N851" s="253"/>
      <c r="O851" s="253"/>
      <c r="P851" s="253"/>
      <c r="Q851" s="253"/>
      <c r="R851" s="253"/>
      <c r="S851" s="253"/>
      <c r="T851" s="253"/>
      <c r="U851" s="253" t="s">
        <v>1038</v>
      </c>
      <c r="V851" s="253"/>
      <c r="W851" s="253"/>
      <c r="X851" s="253"/>
      <c r="Y851" s="253"/>
      <c r="Z851" s="253"/>
      <c r="AA851" s="253"/>
      <c r="AB851" s="253"/>
      <c r="AC851" s="253" t="s">
        <v>323</v>
      </c>
      <c r="AD851" s="253"/>
      <c r="AE851" s="253"/>
      <c r="AF851" s="253"/>
      <c r="AG851" s="253"/>
      <c r="AH851" s="253"/>
      <c r="AI851" s="253"/>
      <c r="AJ851" s="253"/>
      <c r="AK851" s="253"/>
      <c r="AL851" s="253"/>
      <c r="AM851" s="253"/>
      <c r="AN851" s="253"/>
      <c r="AO851" s="253"/>
      <c r="AP851" s="253"/>
      <c r="AQ851" s="253"/>
      <c r="AR851" s="253"/>
      <c r="AS851" s="253"/>
      <c r="AT851" s="253"/>
      <c r="AU851" s="253"/>
      <c r="AV851" s="253"/>
      <c r="AW851" s="253"/>
      <c r="AX851" s="253"/>
      <c r="AY851" s="253"/>
      <c r="AZ851" s="253"/>
      <c r="BA851" s="253"/>
      <c r="BB851" s="253"/>
      <c r="BC851" s="253"/>
      <c r="BD851" s="253"/>
      <c r="BE851" s="253"/>
      <c r="BF851" s="253"/>
      <c r="BG851" s="253"/>
      <c r="BH851" s="253"/>
      <c r="BI851" s="253"/>
      <c r="BJ851" s="253"/>
      <c r="BK851" s="253"/>
      <c r="BL851" s="253"/>
      <c r="BM851" s="253"/>
      <c r="BN851" s="253"/>
      <c r="BO851" s="253"/>
      <c r="BP851" s="253"/>
      <c r="BQ851" s="253"/>
      <c r="BR851" s="253"/>
      <c r="BS851" s="253"/>
      <c r="BT851" s="253"/>
      <c r="BU851" s="253"/>
      <c r="BV851" s="253"/>
      <c r="BW851" s="253"/>
      <c r="BX851" s="253"/>
      <c r="BY851" s="253"/>
      <c r="BZ851" s="253"/>
      <c r="CA851" s="253"/>
      <c r="CB851" s="253"/>
      <c r="CC851" s="253"/>
      <c r="CD851" s="253"/>
      <c r="CE851" s="253"/>
      <c r="CF851" s="253"/>
      <c r="CG851" s="253"/>
      <c r="CH851" s="253"/>
      <c r="CI851" s="253"/>
      <c r="CJ851" s="253"/>
      <c r="CK851" s="253"/>
      <c r="CL851" s="253"/>
      <c r="CM851" s="253"/>
      <c r="CN851" s="253"/>
      <c r="CO851" s="253"/>
      <c r="CP851" s="253"/>
      <c r="CQ851" s="253"/>
      <c r="CR851" s="253"/>
      <c r="CS851" s="253"/>
      <c r="CT851" s="253"/>
      <c r="CU851" s="253"/>
      <c r="CV851" s="253"/>
      <c r="CW851" s="253"/>
      <c r="CX851" s="253"/>
      <c r="CY851" s="253"/>
      <c r="CZ851" s="253"/>
      <c r="DA851" s="253"/>
      <c r="DB851" s="253"/>
      <c r="DC851" s="253"/>
      <c r="DD851" s="253"/>
      <c r="DE851" s="253"/>
      <c r="DF851" s="253"/>
      <c r="DG851" s="253"/>
      <c r="DH851" s="253"/>
      <c r="DI851" s="253"/>
      <c r="DJ851" s="253"/>
      <c r="DK851" s="253"/>
      <c r="DL851" s="253"/>
      <c r="DM851" s="253"/>
      <c r="DN851" s="253"/>
      <c r="DO851" s="253"/>
      <c r="DP851" s="253"/>
      <c r="DQ851" s="253"/>
      <c r="DR851" s="253"/>
      <c r="DS851" s="253"/>
      <c r="DT851" s="253"/>
      <c r="DU851" s="253"/>
      <c r="DV851" s="253"/>
      <c r="DW851" s="253"/>
      <c r="DX851" s="253"/>
      <c r="DY851" s="253"/>
      <c r="DZ851" s="253"/>
      <c r="EA851" s="253"/>
      <c r="EB851" s="253"/>
      <c r="EC851" s="253"/>
      <c r="ED851" s="253"/>
      <c r="EE851" s="253"/>
      <c r="EF851" s="253"/>
      <c r="EG851" s="253"/>
      <c r="EH851" s="253"/>
      <c r="EI851" s="253"/>
      <c r="EJ851" s="253"/>
      <c r="EK851" s="253"/>
      <c r="EL851" s="253"/>
      <c r="EM851" s="253"/>
      <c r="EN851" s="253"/>
      <c r="EO851" s="253"/>
      <c r="EP851" s="253"/>
      <c r="EQ851" s="253"/>
      <c r="ER851" s="253"/>
      <c r="ES851" s="253"/>
      <c r="ET851" s="253"/>
      <c r="EU851" s="253"/>
      <c r="EV851" s="253"/>
      <c r="EW851" s="253"/>
      <c r="EX851" s="253"/>
      <c r="EY851" s="253"/>
      <c r="EZ851" s="253"/>
      <c r="FA851" s="253"/>
      <c r="FB851" s="253"/>
      <c r="FC851" s="253"/>
      <c r="FD851" s="253"/>
      <c r="FE851" s="253"/>
      <c r="FF851" s="253"/>
      <c r="FG851" s="253"/>
      <c r="FH851" s="253"/>
      <c r="FI851" s="253"/>
      <c r="FJ851" s="253"/>
      <c r="FK851" s="253"/>
      <c r="FL851" s="253"/>
      <c r="FM851" s="253"/>
      <c r="FN851" s="253"/>
      <c r="FO851" s="253"/>
      <c r="FP851" s="253"/>
      <c r="FQ851" s="253"/>
      <c r="FR851" s="253"/>
      <c r="FS851" s="253"/>
      <c r="FT851" s="253"/>
      <c r="FU851" s="253"/>
      <c r="FV851" s="253"/>
      <c r="FW851" s="253"/>
      <c r="FX851" s="253"/>
      <c r="FY851" s="253"/>
      <c r="FZ851" s="253"/>
      <c r="GA851" s="253"/>
      <c r="GB851" s="253"/>
      <c r="GC851" s="253"/>
      <c r="GD851" s="253"/>
      <c r="GE851" s="253"/>
      <c r="GF851" s="253"/>
      <c r="GG851" s="253"/>
      <c r="GH851" s="253"/>
      <c r="GI851" s="253"/>
      <c r="GJ851" s="253"/>
      <c r="GK851" s="253"/>
      <c r="GL851" s="253"/>
      <c r="GM851" s="253"/>
      <c r="GN851" s="253"/>
      <c r="GO851" s="253"/>
      <c r="GP851" s="253"/>
      <c r="GQ851" s="253"/>
      <c r="GR851" s="253"/>
      <c r="GS851" s="253"/>
      <c r="GT851" s="253"/>
      <c r="GU851" s="253"/>
      <c r="GV851" s="253"/>
      <c r="GW851" s="253"/>
      <c r="GX851" s="253"/>
      <c r="GY851" s="253"/>
      <c r="GZ851" s="253"/>
      <c r="HA851" s="253"/>
      <c r="HB851" s="253"/>
      <c r="HC851" s="253"/>
      <c r="HD851" s="253"/>
      <c r="HE851" s="253"/>
      <c r="HF851" s="253"/>
    </row>
    <row r="852" spans="1:214" s="312" customFormat="1" ht="15" customHeight="1" x14ac:dyDescent="0.25">
      <c r="A852" s="252"/>
      <c r="B852" s="253"/>
      <c r="C852" s="253"/>
      <c r="D852" s="253"/>
      <c r="E852" s="253"/>
      <c r="F852" s="253"/>
      <c r="G852" s="253"/>
      <c r="H852" s="253"/>
      <c r="I852" s="253"/>
      <c r="J852" s="253"/>
      <c r="K852" s="253"/>
      <c r="L852" s="253"/>
      <c r="M852" s="253"/>
      <c r="N852" s="253"/>
      <c r="O852" s="253"/>
      <c r="P852" s="253"/>
      <c r="Q852" s="253"/>
      <c r="R852" s="253"/>
      <c r="S852" s="253"/>
      <c r="T852" s="253"/>
      <c r="U852" s="253" t="s">
        <v>1039</v>
      </c>
      <c r="V852" s="253"/>
      <c r="W852" s="253"/>
      <c r="X852" s="253"/>
      <c r="Y852" s="253"/>
      <c r="Z852" s="253"/>
      <c r="AA852" s="253"/>
      <c r="AB852" s="253"/>
      <c r="AC852" s="253" t="s">
        <v>323</v>
      </c>
      <c r="AD852" s="253"/>
      <c r="AE852" s="253"/>
      <c r="AF852" s="253"/>
      <c r="AG852" s="253"/>
      <c r="AH852" s="253"/>
      <c r="AI852" s="253"/>
      <c r="AJ852" s="253"/>
      <c r="AK852" s="253"/>
      <c r="AL852" s="253"/>
      <c r="AM852" s="253"/>
      <c r="AN852" s="253"/>
      <c r="AO852" s="253"/>
      <c r="AP852" s="253"/>
      <c r="AQ852" s="253"/>
      <c r="AR852" s="253"/>
      <c r="AS852" s="253"/>
      <c r="AT852" s="253"/>
      <c r="AU852" s="253"/>
      <c r="AV852" s="253"/>
      <c r="AW852" s="253"/>
      <c r="AX852" s="253"/>
      <c r="AY852" s="253"/>
      <c r="AZ852" s="253"/>
      <c r="BA852" s="253"/>
      <c r="BB852" s="253"/>
      <c r="BC852" s="253"/>
      <c r="BD852" s="253"/>
      <c r="BE852" s="253"/>
      <c r="BF852" s="253"/>
      <c r="BG852" s="253"/>
      <c r="BH852" s="253"/>
      <c r="BI852" s="253"/>
      <c r="BJ852" s="253"/>
      <c r="BK852" s="253"/>
      <c r="BL852" s="253"/>
      <c r="BM852" s="253"/>
      <c r="BN852" s="253"/>
      <c r="BO852" s="253"/>
      <c r="BP852" s="253"/>
      <c r="BQ852" s="253"/>
      <c r="BR852" s="253"/>
      <c r="BS852" s="253"/>
      <c r="BT852" s="253"/>
      <c r="BU852" s="253"/>
      <c r="BV852" s="253"/>
      <c r="BW852" s="253"/>
      <c r="BX852" s="253"/>
      <c r="BY852" s="253"/>
      <c r="BZ852" s="253"/>
      <c r="CA852" s="253"/>
      <c r="CB852" s="253"/>
      <c r="CC852" s="253"/>
      <c r="CD852" s="253"/>
      <c r="CE852" s="253"/>
      <c r="CF852" s="253"/>
      <c r="CG852" s="253"/>
      <c r="CH852" s="253"/>
      <c r="CI852" s="253"/>
      <c r="CJ852" s="253"/>
      <c r="CK852" s="253"/>
      <c r="CL852" s="253"/>
      <c r="CM852" s="253"/>
      <c r="CN852" s="253"/>
      <c r="CO852" s="253"/>
      <c r="CP852" s="253"/>
      <c r="CQ852" s="253"/>
      <c r="CR852" s="253"/>
      <c r="CS852" s="253"/>
      <c r="CT852" s="253"/>
      <c r="CU852" s="253"/>
      <c r="CV852" s="253"/>
      <c r="CW852" s="253"/>
      <c r="CX852" s="253"/>
      <c r="CY852" s="253"/>
      <c r="CZ852" s="253"/>
      <c r="DA852" s="253"/>
      <c r="DB852" s="253"/>
      <c r="DC852" s="253"/>
      <c r="DD852" s="253"/>
      <c r="DE852" s="253"/>
      <c r="DF852" s="253"/>
      <c r="DG852" s="253"/>
      <c r="DH852" s="253"/>
      <c r="DI852" s="253"/>
      <c r="DJ852" s="253"/>
      <c r="DK852" s="253"/>
      <c r="DL852" s="253"/>
      <c r="DM852" s="253"/>
      <c r="DN852" s="253"/>
      <c r="DO852" s="253"/>
      <c r="DP852" s="253"/>
      <c r="DQ852" s="253"/>
      <c r="DR852" s="253"/>
      <c r="DS852" s="253"/>
      <c r="DT852" s="253"/>
      <c r="DU852" s="253"/>
      <c r="DV852" s="253"/>
      <c r="DW852" s="253"/>
      <c r="DX852" s="253"/>
      <c r="DY852" s="253"/>
      <c r="DZ852" s="253"/>
      <c r="EA852" s="253"/>
      <c r="EB852" s="253"/>
      <c r="EC852" s="253"/>
      <c r="ED852" s="253"/>
      <c r="EE852" s="253"/>
      <c r="EF852" s="253"/>
      <c r="EG852" s="253"/>
      <c r="EH852" s="253"/>
      <c r="EI852" s="253"/>
      <c r="EJ852" s="253"/>
      <c r="EK852" s="253"/>
      <c r="EL852" s="253"/>
      <c r="EM852" s="253"/>
      <c r="EN852" s="253"/>
      <c r="EO852" s="253"/>
      <c r="EP852" s="253"/>
      <c r="EQ852" s="253"/>
      <c r="ER852" s="253"/>
      <c r="ES852" s="253"/>
      <c r="ET852" s="253"/>
      <c r="EU852" s="253"/>
      <c r="EV852" s="253"/>
      <c r="EW852" s="253"/>
      <c r="EX852" s="253"/>
      <c r="EY852" s="253"/>
      <c r="EZ852" s="253"/>
      <c r="FA852" s="253"/>
      <c r="FB852" s="253"/>
      <c r="FC852" s="253"/>
      <c r="FD852" s="253"/>
      <c r="FE852" s="253"/>
      <c r="FF852" s="253"/>
      <c r="FG852" s="253"/>
      <c r="FH852" s="253"/>
      <c r="FI852" s="253"/>
      <c r="FJ852" s="253"/>
      <c r="FK852" s="253"/>
      <c r="FL852" s="253"/>
      <c r="FM852" s="253"/>
      <c r="FN852" s="253"/>
      <c r="FO852" s="253"/>
      <c r="FP852" s="253"/>
      <c r="FQ852" s="253"/>
      <c r="FR852" s="253"/>
      <c r="FS852" s="253"/>
      <c r="FT852" s="253"/>
      <c r="FU852" s="253"/>
      <c r="FV852" s="253"/>
      <c r="FW852" s="253"/>
      <c r="FX852" s="253"/>
      <c r="FY852" s="253"/>
      <c r="FZ852" s="253"/>
      <c r="GA852" s="253"/>
      <c r="GB852" s="253"/>
      <c r="GC852" s="253"/>
      <c r="GD852" s="253"/>
      <c r="GE852" s="253"/>
      <c r="GF852" s="253"/>
      <c r="GG852" s="253"/>
      <c r="GH852" s="253"/>
      <c r="GI852" s="253"/>
      <c r="GJ852" s="253"/>
      <c r="GK852" s="253"/>
      <c r="GL852" s="253"/>
      <c r="GM852" s="253"/>
      <c r="GN852" s="253"/>
      <c r="GO852" s="253"/>
      <c r="GP852" s="253"/>
      <c r="GQ852" s="253"/>
      <c r="GR852" s="253"/>
      <c r="GS852" s="253"/>
      <c r="GT852" s="253"/>
      <c r="GU852" s="253"/>
      <c r="GV852" s="253"/>
      <c r="GW852" s="253"/>
      <c r="GX852" s="253"/>
      <c r="GY852" s="253"/>
      <c r="GZ852" s="253"/>
      <c r="HA852" s="253"/>
      <c r="HB852" s="253"/>
      <c r="HC852" s="253"/>
      <c r="HD852" s="253"/>
      <c r="HE852" s="253"/>
      <c r="HF852" s="253"/>
    </row>
    <row r="853" spans="1:214" s="312" customFormat="1" ht="15" customHeight="1" x14ac:dyDescent="0.25">
      <c r="A853" s="252"/>
      <c r="B853" s="253"/>
      <c r="C853" s="253"/>
      <c r="D853" s="253"/>
      <c r="E853" s="253"/>
      <c r="F853" s="253"/>
      <c r="G853" s="253"/>
      <c r="H853" s="253"/>
      <c r="I853" s="253"/>
      <c r="J853" s="253"/>
      <c r="K853" s="253"/>
      <c r="L853" s="253"/>
      <c r="M853" s="253"/>
      <c r="N853" s="253"/>
      <c r="O853" s="253"/>
      <c r="P853" s="253"/>
      <c r="Q853" s="253"/>
      <c r="R853" s="253"/>
      <c r="S853" s="253"/>
      <c r="T853" s="253"/>
      <c r="U853" s="253" t="s">
        <v>1040</v>
      </c>
      <c r="V853" s="253"/>
      <c r="W853" s="253"/>
      <c r="X853" s="253"/>
      <c r="Y853" s="253"/>
      <c r="Z853" s="253"/>
      <c r="AA853" s="253"/>
      <c r="AB853" s="253"/>
      <c r="AC853" s="253" t="s">
        <v>393</v>
      </c>
      <c r="AD853" s="253"/>
      <c r="AE853" s="253"/>
      <c r="AF853" s="253"/>
      <c r="AG853" s="253"/>
      <c r="AH853" s="253"/>
      <c r="AI853" s="253"/>
      <c r="AJ853" s="253"/>
      <c r="AK853" s="253"/>
      <c r="AL853" s="253"/>
      <c r="AM853" s="253"/>
      <c r="AN853" s="253"/>
      <c r="AO853" s="253"/>
      <c r="AP853" s="253"/>
      <c r="AQ853" s="253"/>
      <c r="AR853" s="253"/>
      <c r="AS853" s="253"/>
      <c r="AT853" s="253"/>
      <c r="AU853" s="253"/>
      <c r="AV853" s="253"/>
      <c r="AW853" s="253"/>
      <c r="AX853" s="253"/>
      <c r="AY853" s="253"/>
      <c r="AZ853" s="253"/>
      <c r="BA853" s="253"/>
      <c r="BB853" s="253"/>
      <c r="BC853" s="253"/>
      <c r="BD853" s="253"/>
      <c r="BE853" s="253"/>
      <c r="BF853" s="253"/>
      <c r="BG853" s="253"/>
      <c r="BH853" s="253"/>
      <c r="BI853" s="253"/>
      <c r="BJ853" s="253"/>
      <c r="BK853" s="253"/>
      <c r="BL853" s="253"/>
      <c r="BM853" s="253"/>
      <c r="BN853" s="253"/>
      <c r="BO853" s="253"/>
      <c r="BP853" s="253"/>
      <c r="BQ853" s="253"/>
      <c r="BR853" s="253"/>
      <c r="BS853" s="253"/>
      <c r="BT853" s="253"/>
      <c r="BU853" s="253"/>
      <c r="BV853" s="253"/>
      <c r="BW853" s="253"/>
      <c r="BX853" s="253"/>
      <c r="BY853" s="253"/>
      <c r="BZ853" s="253"/>
      <c r="CA853" s="253"/>
      <c r="CB853" s="253"/>
      <c r="CC853" s="253"/>
      <c r="CD853" s="253"/>
      <c r="CE853" s="253"/>
      <c r="CF853" s="253"/>
      <c r="CG853" s="253"/>
      <c r="CH853" s="253"/>
      <c r="CI853" s="253"/>
      <c r="CJ853" s="253"/>
      <c r="CK853" s="253"/>
      <c r="CL853" s="253"/>
      <c r="CM853" s="253"/>
      <c r="CN853" s="253"/>
      <c r="CO853" s="253"/>
      <c r="CP853" s="253"/>
      <c r="CQ853" s="253"/>
      <c r="CR853" s="253"/>
      <c r="CS853" s="253"/>
      <c r="CT853" s="253"/>
      <c r="CU853" s="253"/>
      <c r="CV853" s="253"/>
      <c r="CW853" s="253"/>
      <c r="CX853" s="253"/>
      <c r="CY853" s="253"/>
      <c r="CZ853" s="253"/>
      <c r="DA853" s="253"/>
      <c r="DB853" s="253"/>
      <c r="DC853" s="253"/>
      <c r="DD853" s="253"/>
      <c r="DE853" s="253"/>
      <c r="DF853" s="253"/>
      <c r="DG853" s="253"/>
      <c r="DH853" s="253"/>
      <c r="DI853" s="253"/>
      <c r="DJ853" s="253"/>
      <c r="DK853" s="253"/>
      <c r="DL853" s="253"/>
      <c r="DM853" s="253"/>
      <c r="DN853" s="253"/>
      <c r="DO853" s="253"/>
      <c r="DP853" s="253"/>
      <c r="DQ853" s="253"/>
      <c r="DR853" s="253"/>
      <c r="DS853" s="253"/>
      <c r="DT853" s="253"/>
      <c r="DU853" s="253"/>
      <c r="DV853" s="253"/>
      <c r="DW853" s="253"/>
      <c r="DX853" s="253"/>
      <c r="DY853" s="253"/>
      <c r="DZ853" s="253"/>
      <c r="EA853" s="253"/>
      <c r="EB853" s="253"/>
      <c r="EC853" s="253"/>
      <c r="ED853" s="253"/>
      <c r="EE853" s="253"/>
      <c r="EF853" s="253"/>
      <c r="EG853" s="253"/>
      <c r="EH853" s="253"/>
      <c r="EI853" s="253"/>
      <c r="EJ853" s="253"/>
      <c r="EK853" s="253"/>
      <c r="EL853" s="253"/>
      <c r="EM853" s="253"/>
      <c r="EN853" s="253"/>
      <c r="EO853" s="253"/>
      <c r="EP853" s="253"/>
      <c r="EQ853" s="253"/>
      <c r="ER853" s="253"/>
      <c r="ES853" s="253"/>
      <c r="ET853" s="253"/>
      <c r="EU853" s="253"/>
      <c r="EV853" s="253"/>
      <c r="EW853" s="253"/>
      <c r="EX853" s="253"/>
      <c r="EY853" s="253"/>
      <c r="EZ853" s="253"/>
      <c r="FA853" s="253"/>
      <c r="FB853" s="253"/>
      <c r="FC853" s="253"/>
      <c r="FD853" s="253"/>
      <c r="FE853" s="253"/>
      <c r="FF853" s="253"/>
      <c r="FG853" s="253"/>
      <c r="FH853" s="253"/>
      <c r="FI853" s="253"/>
      <c r="FJ853" s="253"/>
      <c r="FK853" s="253"/>
      <c r="FL853" s="253"/>
      <c r="FM853" s="253"/>
      <c r="FN853" s="253"/>
      <c r="FO853" s="253"/>
      <c r="FP853" s="253"/>
      <c r="FQ853" s="253"/>
      <c r="FR853" s="253"/>
      <c r="FS853" s="253"/>
      <c r="FT853" s="253"/>
      <c r="FU853" s="253"/>
      <c r="FV853" s="253"/>
      <c r="FW853" s="253"/>
      <c r="FX853" s="253"/>
      <c r="FY853" s="253"/>
      <c r="FZ853" s="253"/>
      <c r="GA853" s="253"/>
      <c r="GB853" s="253"/>
      <c r="GC853" s="253"/>
      <c r="GD853" s="253"/>
      <c r="GE853" s="253"/>
      <c r="GF853" s="253"/>
      <c r="GG853" s="253"/>
      <c r="GH853" s="253"/>
      <c r="GI853" s="253"/>
      <c r="GJ853" s="253"/>
      <c r="GK853" s="253"/>
      <c r="GL853" s="253"/>
      <c r="GM853" s="253"/>
      <c r="GN853" s="253"/>
      <c r="GO853" s="253"/>
      <c r="GP853" s="253"/>
      <c r="GQ853" s="253"/>
      <c r="GR853" s="253"/>
      <c r="GS853" s="253"/>
      <c r="GT853" s="253"/>
      <c r="GU853" s="253"/>
      <c r="GV853" s="253"/>
      <c r="GW853" s="253"/>
      <c r="GX853" s="253"/>
      <c r="GY853" s="253"/>
      <c r="GZ853" s="253"/>
      <c r="HA853" s="253"/>
      <c r="HB853" s="253"/>
      <c r="HC853" s="253"/>
      <c r="HD853" s="253"/>
      <c r="HE853" s="253"/>
      <c r="HF853" s="253"/>
    </row>
    <row r="854" spans="1:214" s="312" customFormat="1" ht="15" customHeight="1" x14ac:dyDescent="0.25">
      <c r="A854" s="252"/>
      <c r="B854" s="253"/>
      <c r="C854" s="253"/>
      <c r="D854" s="253"/>
      <c r="E854" s="253"/>
      <c r="F854" s="253"/>
      <c r="G854" s="253"/>
      <c r="H854" s="253"/>
      <c r="I854" s="253"/>
      <c r="J854" s="253"/>
      <c r="K854" s="253"/>
      <c r="L854" s="253"/>
      <c r="M854" s="253"/>
      <c r="N854" s="253"/>
      <c r="O854" s="253"/>
      <c r="P854" s="253"/>
      <c r="Q854" s="253"/>
      <c r="R854" s="253"/>
      <c r="S854" s="253"/>
      <c r="T854" s="253"/>
      <c r="U854" s="253" t="s">
        <v>1041</v>
      </c>
      <c r="V854" s="253"/>
      <c r="W854" s="253"/>
      <c r="X854" s="253"/>
      <c r="Y854" s="253"/>
      <c r="Z854" s="253"/>
      <c r="AA854" s="253"/>
      <c r="AB854" s="253"/>
      <c r="AC854" s="253" t="s">
        <v>393</v>
      </c>
      <c r="AD854" s="253"/>
      <c r="AE854" s="253"/>
      <c r="AF854" s="253"/>
      <c r="AG854" s="253"/>
      <c r="AH854" s="253"/>
      <c r="AI854" s="253"/>
      <c r="AJ854" s="253"/>
      <c r="AK854" s="253"/>
      <c r="AL854" s="253"/>
      <c r="AM854" s="253"/>
      <c r="AN854" s="253"/>
      <c r="AO854" s="253"/>
      <c r="AP854" s="253"/>
      <c r="AQ854" s="253"/>
      <c r="AR854" s="253"/>
      <c r="AS854" s="253"/>
      <c r="AT854" s="253"/>
      <c r="AU854" s="253"/>
      <c r="AV854" s="253"/>
      <c r="AW854" s="253"/>
      <c r="AX854" s="253"/>
      <c r="AY854" s="253"/>
      <c r="AZ854" s="253"/>
      <c r="BA854" s="253"/>
      <c r="BB854" s="253"/>
      <c r="BC854" s="253"/>
      <c r="BD854" s="253"/>
      <c r="BE854" s="253"/>
      <c r="BF854" s="253"/>
      <c r="BG854" s="253"/>
      <c r="BH854" s="253"/>
      <c r="BI854" s="253"/>
      <c r="BJ854" s="253"/>
      <c r="BK854" s="253"/>
      <c r="BL854" s="253"/>
      <c r="BM854" s="253"/>
      <c r="BN854" s="253"/>
      <c r="BO854" s="253"/>
      <c r="BP854" s="253"/>
      <c r="BQ854" s="253"/>
      <c r="BR854" s="253"/>
      <c r="BS854" s="253"/>
      <c r="BT854" s="253"/>
      <c r="BU854" s="253"/>
      <c r="BV854" s="253"/>
      <c r="BW854" s="253"/>
      <c r="BX854" s="253"/>
      <c r="BY854" s="253"/>
      <c r="BZ854" s="253"/>
      <c r="CA854" s="253"/>
      <c r="CB854" s="253"/>
      <c r="CC854" s="253"/>
      <c r="CD854" s="253"/>
      <c r="CE854" s="253"/>
      <c r="CF854" s="253"/>
      <c r="CG854" s="253"/>
      <c r="CH854" s="253"/>
      <c r="CI854" s="253"/>
      <c r="CJ854" s="253"/>
      <c r="CK854" s="253"/>
      <c r="CL854" s="253"/>
      <c r="CM854" s="253"/>
      <c r="CN854" s="253"/>
      <c r="CO854" s="253"/>
      <c r="CP854" s="253"/>
      <c r="CQ854" s="253"/>
      <c r="CR854" s="253"/>
      <c r="CS854" s="253"/>
      <c r="CT854" s="253"/>
      <c r="CU854" s="253"/>
      <c r="CV854" s="253"/>
      <c r="CW854" s="253"/>
      <c r="CX854" s="253"/>
      <c r="CY854" s="253"/>
      <c r="CZ854" s="253"/>
      <c r="DA854" s="253"/>
      <c r="DB854" s="253"/>
      <c r="DC854" s="253"/>
      <c r="DD854" s="253"/>
      <c r="DE854" s="253"/>
      <c r="DF854" s="253"/>
      <c r="DG854" s="253"/>
      <c r="DH854" s="253"/>
      <c r="DI854" s="253"/>
      <c r="DJ854" s="253"/>
      <c r="DK854" s="253"/>
      <c r="DL854" s="253"/>
      <c r="DM854" s="253"/>
      <c r="DN854" s="253"/>
      <c r="DO854" s="253"/>
      <c r="DP854" s="253"/>
      <c r="DQ854" s="253"/>
      <c r="DR854" s="253"/>
      <c r="DS854" s="253"/>
      <c r="DT854" s="253"/>
      <c r="DU854" s="253"/>
      <c r="DV854" s="253"/>
      <c r="DW854" s="253"/>
      <c r="DX854" s="253"/>
      <c r="DY854" s="253"/>
      <c r="DZ854" s="253"/>
      <c r="EA854" s="253"/>
      <c r="EB854" s="253"/>
      <c r="EC854" s="253"/>
      <c r="ED854" s="253"/>
      <c r="EE854" s="253"/>
      <c r="EF854" s="253"/>
      <c r="EG854" s="253"/>
      <c r="EH854" s="253"/>
      <c r="EI854" s="253"/>
      <c r="EJ854" s="253"/>
      <c r="EK854" s="253"/>
      <c r="EL854" s="253"/>
      <c r="EM854" s="253"/>
      <c r="EN854" s="253"/>
      <c r="EO854" s="253"/>
      <c r="EP854" s="253"/>
      <c r="EQ854" s="253"/>
      <c r="ER854" s="253"/>
      <c r="ES854" s="253"/>
      <c r="ET854" s="253"/>
      <c r="EU854" s="253"/>
      <c r="EV854" s="253"/>
      <c r="EW854" s="253"/>
      <c r="EX854" s="253"/>
      <c r="EY854" s="253"/>
      <c r="EZ854" s="253"/>
      <c r="FA854" s="253"/>
      <c r="FB854" s="253"/>
      <c r="FC854" s="253"/>
      <c r="FD854" s="253"/>
      <c r="FE854" s="253"/>
      <c r="FF854" s="253"/>
      <c r="FG854" s="253"/>
      <c r="FH854" s="253"/>
      <c r="FI854" s="253"/>
      <c r="FJ854" s="253"/>
      <c r="FK854" s="253"/>
      <c r="FL854" s="253"/>
      <c r="FM854" s="253"/>
      <c r="FN854" s="253"/>
      <c r="FO854" s="253"/>
      <c r="FP854" s="253"/>
      <c r="FQ854" s="253"/>
      <c r="FR854" s="253"/>
      <c r="FS854" s="253"/>
      <c r="FT854" s="253"/>
      <c r="FU854" s="253"/>
      <c r="FV854" s="253"/>
      <c r="FW854" s="253"/>
      <c r="FX854" s="253"/>
      <c r="FY854" s="253"/>
      <c r="FZ854" s="253"/>
      <c r="GA854" s="253"/>
      <c r="GB854" s="253"/>
      <c r="GC854" s="253"/>
      <c r="GD854" s="253"/>
      <c r="GE854" s="253"/>
      <c r="GF854" s="253"/>
      <c r="GG854" s="253"/>
      <c r="GH854" s="253"/>
      <c r="GI854" s="253"/>
      <c r="GJ854" s="253"/>
      <c r="GK854" s="253"/>
      <c r="GL854" s="253"/>
      <c r="GM854" s="253"/>
      <c r="GN854" s="253"/>
      <c r="GO854" s="253"/>
      <c r="GP854" s="253"/>
      <c r="GQ854" s="253"/>
      <c r="GR854" s="253"/>
      <c r="GS854" s="253"/>
      <c r="GT854" s="253"/>
      <c r="GU854" s="253"/>
      <c r="GV854" s="253"/>
      <c r="GW854" s="253"/>
      <c r="GX854" s="253"/>
      <c r="GY854" s="253"/>
      <c r="GZ854" s="253"/>
      <c r="HA854" s="253"/>
      <c r="HB854" s="253"/>
      <c r="HC854" s="253"/>
      <c r="HD854" s="253"/>
      <c r="HE854" s="253"/>
      <c r="HF854" s="253"/>
    </row>
    <row r="855" spans="1:214" s="312" customFormat="1" ht="15" customHeight="1" x14ac:dyDescent="0.25">
      <c r="A855" s="252"/>
      <c r="B855" s="253"/>
      <c r="C855" s="253"/>
      <c r="D855" s="253"/>
      <c r="E855" s="253"/>
      <c r="F855" s="253"/>
      <c r="G855" s="253"/>
      <c r="H855" s="253"/>
      <c r="I855" s="253"/>
      <c r="J855" s="253"/>
      <c r="K855" s="253"/>
      <c r="L855" s="253"/>
      <c r="M855" s="253"/>
      <c r="N855" s="253"/>
      <c r="O855" s="253"/>
      <c r="P855" s="253"/>
      <c r="Q855" s="253"/>
      <c r="R855" s="253"/>
      <c r="S855" s="253"/>
      <c r="T855" s="253"/>
      <c r="U855" s="253" t="s">
        <v>1042</v>
      </c>
      <c r="V855" s="253"/>
      <c r="W855" s="253"/>
      <c r="X855" s="253"/>
      <c r="Y855" s="253"/>
      <c r="Z855" s="253"/>
      <c r="AA855" s="253"/>
      <c r="AB855" s="253"/>
      <c r="AC855" s="253" t="s">
        <v>323</v>
      </c>
      <c r="AD855" s="253"/>
      <c r="AE855" s="253"/>
      <c r="AF855" s="253"/>
      <c r="AG855" s="253"/>
      <c r="AH855" s="253"/>
      <c r="AI855" s="253"/>
      <c r="AJ855" s="253"/>
      <c r="AK855" s="253"/>
      <c r="AL855" s="253"/>
      <c r="AM855" s="253"/>
      <c r="AN855" s="253"/>
      <c r="AO855" s="253"/>
      <c r="AP855" s="253"/>
      <c r="AQ855" s="253"/>
      <c r="AR855" s="253"/>
      <c r="AS855" s="253"/>
      <c r="AT855" s="253"/>
      <c r="AU855" s="253"/>
      <c r="AV855" s="253"/>
      <c r="AW855" s="253"/>
      <c r="AX855" s="253"/>
      <c r="AY855" s="253"/>
      <c r="AZ855" s="253"/>
      <c r="BA855" s="253"/>
      <c r="BB855" s="253"/>
      <c r="BC855" s="253"/>
      <c r="BD855" s="253"/>
      <c r="BE855" s="253"/>
      <c r="BF855" s="253"/>
      <c r="BG855" s="253"/>
      <c r="BH855" s="253"/>
      <c r="BI855" s="253"/>
      <c r="BJ855" s="253"/>
      <c r="BK855" s="253"/>
      <c r="BL855" s="253"/>
      <c r="BM855" s="253"/>
      <c r="BN855" s="253"/>
      <c r="BO855" s="253"/>
      <c r="BP855" s="253"/>
      <c r="BQ855" s="253"/>
      <c r="BR855" s="253"/>
      <c r="BS855" s="253"/>
      <c r="BT855" s="253"/>
      <c r="BU855" s="253"/>
      <c r="BV855" s="253"/>
      <c r="BW855" s="253"/>
      <c r="BX855" s="253"/>
      <c r="BY855" s="253"/>
      <c r="BZ855" s="253"/>
      <c r="CA855" s="253"/>
      <c r="CB855" s="253"/>
      <c r="CC855" s="253"/>
      <c r="CD855" s="253"/>
      <c r="CE855" s="253"/>
      <c r="CF855" s="253"/>
      <c r="CG855" s="253"/>
      <c r="CH855" s="253"/>
      <c r="CI855" s="253"/>
      <c r="CJ855" s="253"/>
      <c r="CK855" s="253"/>
      <c r="CL855" s="253"/>
      <c r="CM855" s="253"/>
      <c r="CN855" s="253"/>
      <c r="CO855" s="253"/>
      <c r="CP855" s="253"/>
      <c r="CQ855" s="253"/>
      <c r="CR855" s="253"/>
      <c r="CS855" s="253"/>
      <c r="CT855" s="253"/>
      <c r="CU855" s="253"/>
      <c r="CV855" s="253"/>
      <c r="CW855" s="253"/>
      <c r="CX855" s="253"/>
      <c r="CY855" s="253"/>
      <c r="CZ855" s="253"/>
      <c r="DA855" s="253"/>
      <c r="DB855" s="253"/>
      <c r="DC855" s="253"/>
      <c r="DD855" s="253"/>
      <c r="DE855" s="253"/>
      <c r="DF855" s="253"/>
      <c r="DG855" s="253"/>
      <c r="DH855" s="253"/>
      <c r="DI855" s="253"/>
      <c r="DJ855" s="253"/>
      <c r="DK855" s="253"/>
      <c r="DL855" s="253"/>
      <c r="DM855" s="253"/>
      <c r="DN855" s="253"/>
      <c r="DO855" s="253"/>
      <c r="DP855" s="253"/>
      <c r="DQ855" s="253"/>
      <c r="DR855" s="253"/>
      <c r="DS855" s="253"/>
      <c r="DT855" s="253"/>
      <c r="DU855" s="253"/>
      <c r="DV855" s="253"/>
      <c r="DW855" s="253"/>
      <c r="DX855" s="253"/>
      <c r="DY855" s="253"/>
      <c r="DZ855" s="253"/>
      <c r="EA855" s="253"/>
      <c r="EB855" s="253"/>
      <c r="EC855" s="253"/>
      <c r="ED855" s="253"/>
      <c r="EE855" s="253"/>
      <c r="EF855" s="253"/>
      <c r="EG855" s="253"/>
      <c r="EH855" s="253"/>
      <c r="EI855" s="253"/>
      <c r="EJ855" s="253"/>
      <c r="EK855" s="253"/>
      <c r="EL855" s="253"/>
      <c r="EM855" s="253"/>
      <c r="EN855" s="253"/>
      <c r="EO855" s="253"/>
      <c r="EP855" s="253"/>
      <c r="EQ855" s="253"/>
      <c r="ER855" s="253"/>
      <c r="ES855" s="253"/>
      <c r="ET855" s="253"/>
      <c r="EU855" s="253"/>
      <c r="EV855" s="253"/>
      <c r="EW855" s="253"/>
      <c r="EX855" s="253"/>
      <c r="EY855" s="253"/>
      <c r="EZ855" s="253"/>
      <c r="FA855" s="253"/>
      <c r="FB855" s="253"/>
      <c r="FC855" s="253"/>
      <c r="FD855" s="253"/>
      <c r="FE855" s="253"/>
      <c r="FF855" s="253"/>
      <c r="FG855" s="253"/>
      <c r="FH855" s="253"/>
      <c r="FI855" s="253"/>
      <c r="FJ855" s="253"/>
      <c r="FK855" s="253"/>
      <c r="FL855" s="253"/>
      <c r="FM855" s="253"/>
      <c r="FN855" s="253"/>
      <c r="FO855" s="253"/>
      <c r="FP855" s="253"/>
      <c r="FQ855" s="253"/>
      <c r="FR855" s="253"/>
      <c r="FS855" s="253"/>
      <c r="FT855" s="253"/>
      <c r="FU855" s="253"/>
      <c r="FV855" s="253"/>
      <c r="FW855" s="253"/>
      <c r="FX855" s="253"/>
      <c r="FY855" s="253"/>
      <c r="FZ855" s="253"/>
      <c r="GA855" s="253"/>
      <c r="GB855" s="253"/>
      <c r="GC855" s="253"/>
      <c r="GD855" s="253"/>
      <c r="GE855" s="253"/>
      <c r="GF855" s="253"/>
      <c r="GG855" s="253"/>
      <c r="GH855" s="253"/>
      <c r="GI855" s="253"/>
      <c r="GJ855" s="253"/>
      <c r="GK855" s="253"/>
      <c r="GL855" s="253"/>
      <c r="GM855" s="253"/>
      <c r="GN855" s="253"/>
      <c r="GO855" s="253"/>
      <c r="GP855" s="253"/>
      <c r="GQ855" s="253"/>
      <c r="GR855" s="253"/>
      <c r="GS855" s="253"/>
      <c r="GT855" s="253"/>
      <c r="GU855" s="253"/>
      <c r="GV855" s="253"/>
      <c r="GW855" s="253"/>
      <c r="GX855" s="253"/>
      <c r="GY855" s="253"/>
      <c r="GZ855" s="253"/>
      <c r="HA855" s="253"/>
      <c r="HB855" s="253"/>
      <c r="HC855" s="253"/>
      <c r="HD855" s="253"/>
      <c r="HE855" s="253"/>
      <c r="HF855" s="253"/>
    </row>
    <row r="856" spans="1:214" s="312" customFormat="1" ht="15" customHeight="1" x14ac:dyDescent="0.25">
      <c r="A856" s="252"/>
      <c r="B856" s="253"/>
      <c r="C856" s="253"/>
      <c r="D856" s="253"/>
      <c r="E856" s="253"/>
      <c r="F856" s="253"/>
      <c r="G856" s="253"/>
      <c r="H856" s="253"/>
      <c r="I856" s="253"/>
      <c r="J856" s="253"/>
      <c r="K856" s="253"/>
      <c r="L856" s="253"/>
      <c r="M856" s="253"/>
      <c r="N856" s="253"/>
      <c r="O856" s="253"/>
      <c r="P856" s="253"/>
      <c r="Q856" s="253"/>
      <c r="R856" s="253"/>
      <c r="S856" s="253"/>
      <c r="T856" s="253"/>
      <c r="U856" s="253" t="s">
        <v>1043</v>
      </c>
      <c r="V856" s="253"/>
      <c r="W856" s="253"/>
      <c r="X856" s="253"/>
      <c r="Y856" s="253"/>
      <c r="Z856" s="253"/>
      <c r="AA856" s="253"/>
      <c r="AB856" s="253"/>
      <c r="AC856" s="253" t="s">
        <v>320</v>
      </c>
      <c r="AD856" s="253"/>
      <c r="AE856" s="253"/>
      <c r="AF856" s="253"/>
      <c r="AG856" s="253"/>
      <c r="AH856" s="253"/>
      <c r="AI856" s="253"/>
      <c r="AJ856" s="253"/>
      <c r="AK856" s="253"/>
      <c r="AL856" s="253"/>
      <c r="AM856" s="253"/>
      <c r="AN856" s="253"/>
      <c r="AO856" s="253"/>
      <c r="AP856" s="253"/>
      <c r="AQ856" s="253"/>
      <c r="AR856" s="253"/>
      <c r="AS856" s="253"/>
      <c r="AT856" s="253"/>
      <c r="AU856" s="253"/>
      <c r="AV856" s="253"/>
      <c r="AW856" s="253"/>
      <c r="AX856" s="253"/>
      <c r="AY856" s="253"/>
      <c r="AZ856" s="253"/>
      <c r="BA856" s="253"/>
      <c r="BB856" s="253"/>
      <c r="BC856" s="253"/>
      <c r="BD856" s="253"/>
      <c r="BE856" s="253"/>
      <c r="BF856" s="253"/>
      <c r="BG856" s="253"/>
      <c r="BH856" s="253"/>
      <c r="BI856" s="253"/>
      <c r="BJ856" s="253"/>
      <c r="BK856" s="253"/>
      <c r="BL856" s="253"/>
      <c r="BM856" s="253"/>
      <c r="BN856" s="253"/>
      <c r="BO856" s="253"/>
      <c r="BP856" s="253"/>
      <c r="BQ856" s="253"/>
      <c r="BR856" s="253"/>
      <c r="BS856" s="253"/>
      <c r="BT856" s="253"/>
      <c r="BU856" s="253"/>
      <c r="BV856" s="253"/>
      <c r="BW856" s="253"/>
      <c r="BX856" s="253"/>
      <c r="BY856" s="253"/>
      <c r="BZ856" s="253"/>
      <c r="CA856" s="253"/>
      <c r="CB856" s="253"/>
      <c r="CC856" s="253"/>
      <c r="CD856" s="253"/>
      <c r="CE856" s="253"/>
      <c r="CF856" s="253"/>
      <c r="CG856" s="253"/>
      <c r="CH856" s="253"/>
      <c r="CI856" s="253"/>
      <c r="CJ856" s="253"/>
      <c r="CK856" s="253"/>
      <c r="CL856" s="253"/>
      <c r="CM856" s="253"/>
      <c r="CN856" s="253"/>
      <c r="CO856" s="253"/>
      <c r="CP856" s="253"/>
      <c r="CQ856" s="253"/>
      <c r="CR856" s="253"/>
      <c r="CS856" s="253"/>
      <c r="CT856" s="253"/>
      <c r="CU856" s="253"/>
      <c r="CV856" s="253"/>
      <c r="CW856" s="253"/>
      <c r="CX856" s="253"/>
      <c r="CY856" s="253"/>
      <c r="CZ856" s="253"/>
      <c r="DA856" s="253"/>
      <c r="DB856" s="253"/>
      <c r="DC856" s="253"/>
      <c r="DD856" s="253"/>
      <c r="DE856" s="253"/>
      <c r="DF856" s="253"/>
      <c r="DG856" s="253"/>
      <c r="DH856" s="253"/>
      <c r="DI856" s="253"/>
      <c r="DJ856" s="253"/>
      <c r="DK856" s="253"/>
      <c r="DL856" s="253"/>
      <c r="DM856" s="253"/>
      <c r="DN856" s="253"/>
      <c r="DO856" s="253"/>
      <c r="DP856" s="253"/>
      <c r="DQ856" s="253"/>
      <c r="DR856" s="253"/>
      <c r="DS856" s="253"/>
      <c r="DT856" s="253"/>
      <c r="DU856" s="253"/>
      <c r="DV856" s="253"/>
      <c r="DW856" s="253"/>
      <c r="DX856" s="253"/>
      <c r="DY856" s="253"/>
      <c r="DZ856" s="253"/>
      <c r="EA856" s="253"/>
      <c r="EB856" s="253"/>
      <c r="EC856" s="253"/>
      <c r="ED856" s="253"/>
      <c r="EE856" s="253"/>
      <c r="EF856" s="253"/>
      <c r="EG856" s="253"/>
      <c r="EH856" s="253"/>
      <c r="EI856" s="253"/>
      <c r="EJ856" s="253"/>
      <c r="EK856" s="253"/>
      <c r="EL856" s="253"/>
      <c r="EM856" s="253"/>
      <c r="EN856" s="253"/>
      <c r="EO856" s="253"/>
      <c r="EP856" s="253"/>
      <c r="EQ856" s="253"/>
      <c r="ER856" s="253"/>
      <c r="ES856" s="253"/>
      <c r="ET856" s="253"/>
      <c r="EU856" s="253"/>
      <c r="EV856" s="253"/>
      <c r="EW856" s="253"/>
      <c r="EX856" s="253"/>
      <c r="EY856" s="253"/>
      <c r="EZ856" s="253"/>
      <c r="FA856" s="253"/>
      <c r="FB856" s="253"/>
      <c r="FC856" s="253"/>
      <c r="FD856" s="253"/>
      <c r="FE856" s="253"/>
      <c r="FF856" s="253"/>
      <c r="FG856" s="253"/>
      <c r="FH856" s="253"/>
      <c r="FI856" s="253"/>
      <c r="FJ856" s="253"/>
      <c r="FK856" s="253"/>
      <c r="FL856" s="253"/>
      <c r="FM856" s="253"/>
      <c r="FN856" s="253"/>
      <c r="FO856" s="253"/>
      <c r="FP856" s="253"/>
      <c r="FQ856" s="253"/>
      <c r="FR856" s="253"/>
      <c r="FS856" s="253"/>
      <c r="FT856" s="253"/>
      <c r="FU856" s="253"/>
      <c r="FV856" s="253"/>
      <c r="FW856" s="253"/>
      <c r="FX856" s="253"/>
      <c r="FY856" s="253"/>
      <c r="FZ856" s="253"/>
      <c r="GA856" s="253"/>
      <c r="GB856" s="253"/>
      <c r="GC856" s="253"/>
      <c r="GD856" s="253"/>
      <c r="GE856" s="253"/>
      <c r="GF856" s="253"/>
      <c r="GG856" s="253"/>
      <c r="GH856" s="253"/>
      <c r="GI856" s="253"/>
      <c r="GJ856" s="253"/>
      <c r="GK856" s="253"/>
      <c r="GL856" s="253"/>
      <c r="GM856" s="253"/>
      <c r="GN856" s="253"/>
      <c r="GO856" s="253"/>
      <c r="GP856" s="253"/>
      <c r="GQ856" s="253"/>
      <c r="GR856" s="253"/>
      <c r="GS856" s="253"/>
      <c r="GT856" s="253"/>
      <c r="GU856" s="253"/>
      <c r="GV856" s="253"/>
      <c r="GW856" s="253"/>
      <c r="GX856" s="253"/>
      <c r="GY856" s="253"/>
      <c r="GZ856" s="253"/>
      <c r="HA856" s="253"/>
      <c r="HB856" s="253"/>
      <c r="HC856" s="253"/>
      <c r="HD856" s="253"/>
      <c r="HE856" s="253"/>
      <c r="HF856" s="253"/>
    </row>
    <row r="857" spans="1:214" s="312" customFormat="1" ht="15" customHeight="1" x14ac:dyDescent="0.25">
      <c r="A857" s="252"/>
      <c r="B857" s="253"/>
      <c r="C857" s="253"/>
      <c r="D857" s="253"/>
      <c r="E857" s="253"/>
      <c r="F857" s="253"/>
      <c r="G857" s="253"/>
      <c r="H857" s="253"/>
      <c r="I857" s="253"/>
      <c r="J857" s="253"/>
      <c r="K857" s="253"/>
      <c r="L857" s="253"/>
      <c r="M857" s="253"/>
      <c r="N857" s="253"/>
      <c r="O857" s="253"/>
      <c r="P857" s="253"/>
      <c r="Q857" s="253"/>
      <c r="R857" s="253"/>
      <c r="S857" s="253"/>
      <c r="T857" s="253"/>
      <c r="U857" s="253" t="s">
        <v>1044</v>
      </c>
      <c r="V857" s="253"/>
      <c r="W857" s="253"/>
      <c r="X857" s="253"/>
      <c r="Y857" s="253"/>
      <c r="Z857" s="253"/>
      <c r="AA857" s="253"/>
      <c r="AB857" s="253"/>
      <c r="AC857" s="253" t="s">
        <v>357</v>
      </c>
      <c r="AD857" s="253"/>
      <c r="AE857" s="253"/>
      <c r="AF857" s="253"/>
      <c r="AG857" s="253"/>
      <c r="AH857" s="253"/>
      <c r="AI857" s="253"/>
      <c r="AJ857" s="253"/>
      <c r="AK857" s="253"/>
      <c r="AL857" s="253"/>
      <c r="AM857" s="253"/>
      <c r="AN857" s="253"/>
      <c r="AO857" s="253"/>
      <c r="AP857" s="253"/>
      <c r="AQ857" s="253"/>
      <c r="AR857" s="253"/>
      <c r="AS857" s="253"/>
      <c r="AT857" s="253"/>
      <c r="AU857" s="253"/>
      <c r="AV857" s="253"/>
      <c r="AW857" s="253"/>
      <c r="AX857" s="253"/>
      <c r="AY857" s="253"/>
      <c r="AZ857" s="253"/>
      <c r="BA857" s="253"/>
      <c r="BB857" s="253"/>
      <c r="BC857" s="253"/>
      <c r="BD857" s="253"/>
      <c r="BE857" s="253"/>
      <c r="BF857" s="253"/>
      <c r="BG857" s="253"/>
      <c r="BH857" s="253"/>
      <c r="BI857" s="253"/>
      <c r="BJ857" s="253"/>
      <c r="BK857" s="253"/>
      <c r="BL857" s="253"/>
      <c r="BM857" s="253"/>
      <c r="BN857" s="253"/>
      <c r="BO857" s="253"/>
      <c r="BP857" s="253"/>
      <c r="BQ857" s="253"/>
      <c r="BR857" s="253"/>
      <c r="BS857" s="253"/>
      <c r="BT857" s="253"/>
      <c r="BU857" s="253"/>
      <c r="BV857" s="253"/>
      <c r="BW857" s="253"/>
      <c r="BX857" s="253"/>
      <c r="BY857" s="253"/>
      <c r="BZ857" s="253"/>
      <c r="CA857" s="253"/>
      <c r="CB857" s="253"/>
      <c r="CC857" s="253"/>
      <c r="CD857" s="253"/>
      <c r="CE857" s="253"/>
      <c r="CF857" s="253"/>
      <c r="CG857" s="253"/>
      <c r="CH857" s="253"/>
      <c r="CI857" s="253"/>
      <c r="CJ857" s="253"/>
      <c r="CK857" s="253"/>
      <c r="CL857" s="253"/>
      <c r="CM857" s="253"/>
      <c r="CN857" s="253"/>
      <c r="CO857" s="253"/>
      <c r="CP857" s="253"/>
      <c r="CQ857" s="253"/>
      <c r="CR857" s="253"/>
      <c r="CS857" s="253"/>
      <c r="CT857" s="253"/>
      <c r="CU857" s="253"/>
      <c r="CV857" s="253"/>
      <c r="CW857" s="253"/>
      <c r="CX857" s="253"/>
      <c r="CY857" s="253"/>
      <c r="CZ857" s="253"/>
      <c r="DA857" s="253"/>
      <c r="DB857" s="253"/>
      <c r="DC857" s="253"/>
      <c r="DD857" s="253"/>
      <c r="DE857" s="253"/>
      <c r="DF857" s="253"/>
      <c r="DG857" s="253"/>
      <c r="DH857" s="253"/>
      <c r="DI857" s="253"/>
      <c r="DJ857" s="253"/>
      <c r="DK857" s="253"/>
      <c r="DL857" s="253"/>
      <c r="DM857" s="253"/>
      <c r="DN857" s="253"/>
      <c r="DO857" s="253"/>
      <c r="DP857" s="253"/>
      <c r="DQ857" s="253"/>
      <c r="DR857" s="253"/>
      <c r="DS857" s="253"/>
      <c r="DT857" s="253"/>
      <c r="DU857" s="253"/>
      <c r="DV857" s="253"/>
      <c r="DW857" s="253"/>
      <c r="DX857" s="253"/>
      <c r="DY857" s="253"/>
      <c r="DZ857" s="253"/>
      <c r="EA857" s="253"/>
      <c r="EB857" s="253"/>
      <c r="EC857" s="253"/>
      <c r="ED857" s="253"/>
      <c r="EE857" s="253"/>
      <c r="EF857" s="253"/>
      <c r="EG857" s="253"/>
      <c r="EH857" s="253"/>
      <c r="EI857" s="253"/>
      <c r="EJ857" s="253"/>
      <c r="EK857" s="253"/>
      <c r="EL857" s="253"/>
      <c r="EM857" s="253"/>
      <c r="EN857" s="253"/>
      <c r="EO857" s="253"/>
      <c r="EP857" s="253"/>
      <c r="EQ857" s="253"/>
      <c r="ER857" s="253"/>
      <c r="ES857" s="253"/>
      <c r="ET857" s="253"/>
      <c r="EU857" s="253"/>
      <c r="EV857" s="253"/>
      <c r="EW857" s="253"/>
      <c r="EX857" s="253"/>
      <c r="EY857" s="253"/>
      <c r="EZ857" s="253"/>
      <c r="FA857" s="253"/>
      <c r="FB857" s="253"/>
      <c r="FC857" s="253"/>
      <c r="FD857" s="253"/>
      <c r="FE857" s="253"/>
      <c r="FF857" s="253"/>
      <c r="FG857" s="253"/>
      <c r="FH857" s="253"/>
      <c r="FI857" s="253"/>
      <c r="FJ857" s="253"/>
      <c r="FK857" s="253"/>
      <c r="FL857" s="253"/>
      <c r="FM857" s="253"/>
      <c r="FN857" s="253"/>
      <c r="FO857" s="253"/>
      <c r="FP857" s="253"/>
      <c r="FQ857" s="253"/>
      <c r="FR857" s="253"/>
      <c r="FS857" s="253"/>
      <c r="FT857" s="253"/>
      <c r="FU857" s="253"/>
      <c r="FV857" s="253"/>
      <c r="FW857" s="253"/>
      <c r="FX857" s="253"/>
      <c r="FY857" s="253"/>
      <c r="FZ857" s="253"/>
      <c r="GA857" s="253"/>
      <c r="GB857" s="253"/>
      <c r="GC857" s="253"/>
      <c r="GD857" s="253"/>
      <c r="GE857" s="253"/>
      <c r="GF857" s="253"/>
      <c r="GG857" s="253"/>
      <c r="GH857" s="253"/>
      <c r="GI857" s="253"/>
      <c r="GJ857" s="253"/>
      <c r="GK857" s="253"/>
      <c r="GL857" s="253"/>
      <c r="GM857" s="253"/>
      <c r="GN857" s="253"/>
      <c r="GO857" s="253"/>
      <c r="GP857" s="253"/>
      <c r="GQ857" s="253"/>
      <c r="GR857" s="253"/>
      <c r="GS857" s="253"/>
      <c r="GT857" s="253"/>
      <c r="GU857" s="253"/>
      <c r="GV857" s="253"/>
      <c r="GW857" s="253"/>
      <c r="GX857" s="253"/>
      <c r="GY857" s="253"/>
      <c r="GZ857" s="253"/>
      <c r="HA857" s="253"/>
      <c r="HB857" s="253"/>
      <c r="HC857" s="253"/>
      <c r="HD857" s="253"/>
      <c r="HE857" s="253"/>
      <c r="HF857" s="253"/>
    </row>
    <row r="858" spans="1:214" s="312" customFormat="1" ht="15" customHeight="1" x14ac:dyDescent="0.25">
      <c r="A858" s="252"/>
      <c r="B858" s="253"/>
      <c r="C858" s="253"/>
      <c r="D858" s="253"/>
      <c r="E858" s="253"/>
      <c r="F858" s="253"/>
      <c r="G858" s="253"/>
      <c r="H858" s="253"/>
      <c r="I858" s="253"/>
      <c r="J858" s="253"/>
      <c r="K858" s="253"/>
      <c r="L858" s="253"/>
      <c r="M858" s="253"/>
      <c r="N858" s="253"/>
      <c r="O858" s="253"/>
      <c r="P858" s="253"/>
      <c r="Q858" s="253"/>
      <c r="R858" s="253"/>
      <c r="S858" s="253"/>
      <c r="T858" s="253"/>
      <c r="U858" s="253" t="s">
        <v>1045</v>
      </c>
      <c r="V858" s="253"/>
      <c r="W858" s="253"/>
      <c r="X858" s="253"/>
      <c r="Y858" s="253"/>
      <c r="Z858" s="253"/>
      <c r="AA858" s="253"/>
      <c r="AB858" s="253"/>
      <c r="AC858" s="253" t="s">
        <v>332</v>
      </c>
      <c r="AD858" s="253"/>
      <c r="AE858" s="253"/>
      <c r="AF858" s="253"/>
      <c r="AG858" s="253"/>
      <c r="AH858" s="253"/>
      <c r="AI858" s="253"/>
      <c r="AJ858" s="253"/>
      <c r="AK858" s="253"/>
      <c r="AL858" s="253"/>
      <c r="AM858" s="253"/>
      <c r="AN858" s="253"/>
      <c r="AO858" s="253"/>
      <c r="AP858" s="253"/>
      <c r="AQ858" s="253"/>
      <c r="AR858" s="253"/>
      <c r="AS858" s="253"/>
      <c r="AT858" s="253"/>
      <c r="AU858" s="253"/>
      <c r="AV858" s="253"/>
      <c r="AW858" s="253"/>
      <c r="AX858" s="253"/>
      <c r="AY858" s="253"/>
      <c r="AZ858" s="253"/>
      <c r="BA858" s="253"/>
      <c r="BB858" s="253"/>
      <c r="BC858" s="253"/>
      <c r="BD858" s="253"/>
      <c r="BE858" s="253"/>
      <c r="BF858" s="253"/>
      <c r="BG858" s="253"/>
      <c r="BH858" s="253"/>
      <c r="BI858" s="253"/>
      <c r="BJ858" s="253"/>
      <c r="BK858" s="253"/>
      <c r="BL858" s="253"/>
      <c r="BM858" s="253"/>
      <c r="BN858" s="253"/>
      <c r="BO858" s="253"/>
      <c r="BP858" s="253"/>
      <c r="BQ858" s="253"/>
      <c r="BR858" s="253"/>
      <c r="BS858" s="253"/>
      <c r="BT858" s="253"/>
      <c r="BU858" s="253"/>
      <c r="BV858" s="253"/>
      <c r="BW858" s="253"/>
      <c r="BX858" s="253"/>
      <c r="BY858" s="253"/>
      <c r="BZ858" s="253"/>
      <c r="CA858" s="253"/>
      <c r="CB858" s="253"/>
      <c r="CC858" s="253"/>
      <c r="CD858" s="253"/>
      <c r="CE858" s="253"/>
      <c r="CF858" s="253"/>
      <c r="CG858" s="253"/>
      <c r="CH858" s="253"/>
      <c r="CI858" s="253"/>
      <c r="CJ858" s="253"/>
      <c r="CK858" s="253"/>
      <c r="CL858" s="253"/>
      <c r="CM858" s="253"/>
      <c r="CN858" s="253"/>
      <c r="CO858" s="253"/>
      <c r="CP858" s="253"/>
      <c r="CQ858" s="253"/>
      <c r="CR858" s="253"/>
      <c r="CS858" s="253"/>
      <c r="CT858" s="253"/>
      <c r="CU858" s="253"/>
      <c r="CV858" s="253"/>
      <c r="CW858" s="253"/>
      <c r="CX858" s="253"/>
      <c r="CY858" s="253"/>
      <c r="CZ858" s="253"/>
      <c r="DA858" s="253"/>
      <c r="DB858" s="253"/>
      <c r="DC858" s="253"/>
      <c r="DD858" s="253"/>
      <c r="DE858" s="253"/>
      <c r="DF858" s="253"/>
      <c r="DG858" s="253"/>
      <c r="DH858" s="253"/>
      <c r="DI858" s="253"/>
      <c r="DJ858" s="253"/>
      <c r="DK858" s="253"/>
      <c r="DL858" s="253"/>
      <c r="DM858" s="253"/>
      <c r="DN858" s="253"/>
      <c r="DO858" s="253"/>
      <c r="DP858" s="253"/>
      <c r="DQ858" s="253"/>
      <c r="DR858" s="253"/>
      <c r="DS858" s="253"/>
      <c r="DT858" s="253"/>
      <c r="DU858" s="253"/>
      <c r="DV858" s="253"/>
      <c r="DW858" s="253"/>
      <c r="DX858" s="253"/>
      <c r="DY858" s="253"/>
      <c r="DZ858" s="253"/>
      <c r="EA858" s="253"/>
      <c r="EB858" s="253"/>
      <c r="EC858" s="253"/>
      <c r="ED858" s="253"/>
      <c r="EE858" s="253"/>
      <c r="EF858" s="253"/>
      <c r="EG858" s="253"/>
      <c r="EH858" s="253"/>
      <c r="EI858" s="253"/>
      <c r="EJ858" s="253"/>
      <c r="EK858" s="253"/>
      <c r="EL858" s="253"/>
      <c r="EM858" s="253"/>
      <c r="EN858" s="253"/>
      <c r="EO858" s="253"/>
      <c r="EP858" s="253"/>
      <c r="EQ858" s="253"/>
      <c r="ER858" s="253"/>
      <c r="ES858" s="253"/>
      <c r="ET858" s="253"/>
      <c r="EU858" s="253"/>
      <c r="EV858" s="253"/>
      <c r="EW858" s="253"/>
      <c r="EX858" s="253"/>
      <c r="EY858" s="253"/>
      <c r="EZ858" s="253"/>
      <c r="FA858" s="253"/>
      <c r="FB858" s="253"/>
      <c r="FC858" s="253"/>
      <c r="FD858" s="253"/>
      <c r="FE858" s="253"/>
      <c r="FF858" s="253"/>
      <c r="FG858" s="253"/>
      <c r="FH858" s="253"/>
      <c r="FI858" s="253"/>
      <c r="FJ858" s="253"/>
      <c r="FK858" s="253"/>
      <c r="FL858" s="253"/>
      <c r="FM858" s="253"/>
      <c r="FN858" s="253"/>
      <c r="FO858" s="253"/>
      <c r="FP858" s="253"/>
      <c r="FQ858" s="253"/>
      <c r="FR858" s="253"/>
      <c r="FS858" s="253"/>
      <c r="FT858" s="253"/>
      <c r="FU858" s="253"/>
      <c r="FV858" s="253"/>
      <c r="FW858" s="253"/>
      <c r="FX858" s="253"/>
      <c r="FY858" s="253"/>
      <c r="FZ858" s="253"/>
      <c r="GA858" s="253"/>
      <c r="GB858" s="253"/>
      <c r="GC858" s="253"/>
      <c r="GD858" s="253"/>
      <c r="GE858" s="253"/>
      <c r="GF858" s="253"/>
      <c r="GG858" s="253"/>
      <c r="GH858" s="253"/>
      <c r="GI858" s="253"/>
      <c r="GJ858" s="253"/>
      <c r="GK858" s="253"/>
      <c r="GL858" s="253"/>
      <c r="GM858" s="253"/>
      <c r="GN858" s="253"/>
      <c r="GO858" s="253"/>
      <c r="GP858" s="253"/>
      <c r="GQ858" s="253"/>
      <c r="GR858" s="253"/>
      <c r="GS858" s="253"/>
      <c r="GT858" s="253"/>
      <c r="GU858" s="253"/>
      <c r="GV858" s="253"/>
      <c r="GW858" s="253"/>
      <c r="GX858" s="253"/>
      <c r="GY858" s="253"/>
      <c r="GZ858" s="253"/>
      <c r="HA858" s="253"/>
      <c r="HB858" s="253"/>
      <c r="HC858" s="253"/>
      <c r="HD858" s="253"/>
      <c r="HE858" s="253"/>
      <c r="HF858" s="253"/>
    </row>
    <row r="859" spans="1:214" s="312" customFormat="1" ht="15" customHeight="1" x14ac:dyDescent="0.25">
      <c r="A859" s="252"/>
      <c r="B859" s="253"/>
      <c r="C859" s="253"/>
      <c r="D859" s="253"/>
      <c r="E859" s="253"/>
      <c r="F859" s="253"/>
      <c r="G859" s="253"/>
      <c r="H859" s="253"/>
      <c r="I859" s="253"/>
      <c r="J859" s="253"/>
      <c r="K859" s="253"/>
      <c r="L859" s="253"/>
      <c r="M859" s="253"/>
      <c r="N859" s="253"/>
      <c r="O859" s="253"/>
      <c r="P859" s="253"/>
      <c r="Q859" s="253"/>
      <c r="R859" s="253"/>
      <c r="S859" s="253"/>
      <c r="T859" s="253"/>
      <c r="U859" s="253" t="s">
        <v>295</v>
      </c>
      <c r="V859" s="253"/>
      <c r="W859" s="253"/>
      <c r="X859" s="253"/>
      <c r="Y859" s="253"/>
      <c r="Z859" s="253"/>
      <c r="AA859" s="253"/>
      <c r="AB859" s="253"/>
      <c r="AC859" s="253" t="s">
        <v>357</v>
      </c>
      <c r="AD859" s="253"/>
      <c r="AE859" s="253"/>
      <c r="AF859" s="253"/>
      <c r="AG859" s="253"/>
      <c r="AH859" s="253"/>
      <c r="AI859" s="253"/>
      <c r="AJ859" s="253"/>
      <c r="AK859" s="253"/>
      <c r="AL859" s="253"/>
      <c r="AM859" s="253"/>
      <c r="AN859" s="253"/>
      <c r="AO859" s="253"/>
      <c r="AP859" s="253"/>
      <c r="AQ859" s="253"/>
      <c r="AR859" s="253"/>
      <c r="AS859" s="253"/>
      <c r="AT859" s="253"/>
      <c r="AU859" s="253"/>
      <c r="AV859" s="253"/>
      <c r="AW859" s="253"/>
      <c r="AX859" s="253"/>
      <c r="AY859" s="253"/>
      <c r="AZ859" s="253"/>
      <c r="BA859" s="253"/>
      <c r="BB859" s="253"/>
      <c r="BC859" s="253"/>
      <c r="BD859" s="253"/>
      <c r="BE859" s="253"/>
      <c r="BF859" s="253"/>
      <c r="BG859" s="253"/>
      <c r="BH859" s="253"/>
      <c r="BI859" s="253"/>
      <c r="BJ859" s="253"/>
      <c r="BK859" s="253"/>
      <c r="BL859" s="253"/>
      <c r="BM859" s="253"/>
      <c r="BN859" s="253"/>
      <c r="BO859" s="253"/>
      <c r="BP859" s="253"/>
      <c r="BQ859" s="253"/>
      <c r="BR859" s="253"/>
      <c r="BS859" s="253"/>
      <c r="BT859" s="253"/>
      <c r="BU859" s="253"/>
      <c r="BV859" s="253"/>
      <c r="BW859" s="253"/>
      <c r="BX859" s="253"/>
      <c r="BY859" s="253"/>
      <c r="BZ859" s="253"/>
      <c r="CA859" s="253"/>
      <c r="CB859" s="253"/>
      <c r="CC859" s="253"/>
      <c r="CD859" s="253"/>
      <c r="CE859" s="253"/>
      <c r="CF859" s="253"/>
      <c r="CG859" s="253"/>
      <c r="CH859" s="253"/>
      <c r="CI859" s="253"/>
      <c r="CJ859" s="253"/>
      <c r="CK859" s="253"/>
      <c r="CL859" s="253"/>
      <c r="CM859" s="253"/>
      <c r="CN859" s="253"/>
      <c r="CO859" s="253"/>
      <c r="CP859" s="253"/>
      <c r="CQ859" s="253"/>
      <c r="CR859" s="253"/>
      <c r="CS859" s="253"/>
      <c r="CT859" s="253"/>
      <c r="CU859" s="253"/>
      <c r="CV859" s="253"/>
      <c r="CW859" s="253"/>
      <c r="CX859" s="253"/>
      <c r="CY859" s="253"/>
      <c r="CZ859" s="253"/>
      <c r="DA859" s="253"/>
      <c r="DB859" s="253"/>
      <c r="DC859" s="253"/>
      <c r="DD859" s="253"/>
      <c r="DE859" s="253"/>
      <c r="DF859" s="253"/>
      <c r="DG859" s="253"/>
      <c r="DH859" s="253"/>
      <c r="DI859" s="253"/>
      <c r="DJ859" s="253"/>
      <c r="DK859" s="253"/>
      <c r="DL859" s="253"/>
      <c r="DM859" s="253"/>
      <c r="DN859" s="253"/>
      <c r="DO859" s="253"/>
      <c r="DP859" s="253"/>
      <c r="DQ859" s="253"/>
      <c r="DR859" s="253"/>
      <c r="DS859" s="253"/>
      <c r="DT859" s="253"/>
      <c r="DU859" s="253"/>
      <c r="DV859" s="253"/>
      <c r="DW859" s="253"/>
      <c r="DX859" s="253"/>
      <c r="DY859" s="253"/>
      <c r="DZ859" s="253"/>
      <c r="EA859" s="253"/>
      <c r="EB859" s="253"/>
      <c r="EC859" s="253"/>
      <c r="ED859" s="253"/>
      <c r="EE859" s="253"/>
      <c r="EF859" s="253"/>
      <c r="EG859" s="253"/>
      <c r="EH859" s="253"/>
      <c r="EI859" s="253"/>
      <c r="EJ859" s="253"/>
      <c r="EK859" s="253"/>
      <c r="EL859" s="253"/>
      <c r="EM859" s="253"/>
      <c r="EN859" s="253"/>
      <c r="EO859" s="253"/>
      <c r="EP859" s="253"/>
      <c r="EQ859" s="253"/>
      <c r="ER859" s="253"/>
      <c r="ES859" s="253"/>
      <c r="ET859" s="253"/>
      <c r="EU859" s="253"/>
      <c r="EV859" s="253"/>
      <c r="EW859" s="253"/>
      <c r="EX859" s="253"/>
      <c r="EY859" s="253"/>
      <c r="EZ859" s="253"/>
      <c r="FA859" s="253"/>
      <c r="FB859" s="253"/>
      <c r="FC859" s="253"/>
      <c r="FD859" s="253"/>
      <c r="FE859" s="253"/>
      <c r="FF859" s="253"/>
      <c r="FG859" s="253"/>
      <c r="FH859" s="253"/>
      <c r="FI859" s="253"/>
      <c r="FJ859" s="253"/>
      <c r="FK859" s="253"/>
      <c r="FL859" s="253"/>
      <c r="FM859" s="253"/>
      <c r="FN859" s="253"/>
      <c r="FO859" s="253"/>
      <c r="FP859" s="253"/>
      <c r="FQ859" s="253"/>
      <c r="FR859" s="253"/>
      <c r="FS859" s="253"/>
      <c r="FT859" s="253"/>
      <c r="FU859" s="253"/>
      <c r="FV859" s="253"/>
      <c r="FW859" s="253"/>
      <c r="FX859" s="253"/>
      <c r="FY859" s="253"/>
      <c r="FZ859" s="253"/>
      <c r="GA859" s="253"/>
      <c r="GB859" s="253"/>
      <c r="GC859" s="253"/>
      <c r="GD859" s="253"/>
      <c r="GE859" s="253"/>
      <c r="GF859" s="253"/>
      <c r="GG859" s="253"/>
      <c r="GH859" s="253"/>
      <c r="GI859" s="253"/>
      <c r="GJ859" s="253"/>
      <c r="GK859" s="253"/>
      <c r="GL859" s="253"/>
      <c r="GM859" s="253"/>
      <c r="GN859" s="253"/>
      <c r="GO859" s="253"/>
      <c r="GP859" s="253"/>
      <c r="GQ859" s="253"/>
      <c r="GR859" s="253"/>
      <c r="GS859" s="253"/>
      <c r="GT859" s="253"/>
      <c r="GU859" s="253"/>
      <c r="GV859" s="253"/>
      <c r="GW859" s="253"/>
      <c r="GX859" s="253"/>
      <c r="GY859" s="253"/>
      <c r="GZ859" s="253"/>
      <c r="HA859" s="253"/>
      <c r="HB859" s="253"/>
      <c r="HC859" s="253"/>
      <c r="HD859" s="253"/>
      <c r="HE859" s="253"/>
      <c r="HF859" s="253"/>
    </row>
    <row r="860" spans="1:214" s="312" customFormat="1" ht="15" customHeight="1" x14ac:dyDescent="0.25">
      <c r="A860" s="252"/>
      <c r="B860" s="253"/>
      <c r="C860" s="253"/>
      <c r="D860" s="253"/>
      <c r="E860" s="253"/>
      <c r="F860" s="253"/>
      <c r="G860" s="253"/>
      <c r="H860" s="253"/>
      <c r="I860" s="253"/>
      <c r="J860" s="253"/>
      <c r="K860" s="253"/>
      <c r="L860" s="253"/>
      <c r="M860" s="253"/>
      <c r="N860" s="253"/>
      <c r="O860" s="253"/>
      <c r="P860" s="253"/>
      <c r="Q860" s="253"/>
      <c r="R860" s="253"/>
      <c r="S860" s="253"/>
      <c r="T860" s="253"/>
      <c r="U860" s="253" t="s">
        <v>1046</v>
      </c>
      <c r="V860" s="253"/>
      <c r="W860" s="253"/>
      <c r="X860" s="253"/>
      <c r="Y860" s="253"/>
      <c r="Z860" s="253"/>
      <c r="AA860" s="253"/>
      <c r="AB860" s="253"/>
      <c r="AC860" s="253" t="s">
        <v>323</v>
      </c>
      <c r="AD860" s="253"/>
      <c r="AE860" s="253"/>
      <c r="AF860" s="253"/>
      <c r="AG860" s="253"/>
      <c r="AH860" s="253"/>
      <c r="AI860" s="253"/>
      <c r="AJ860" s="253"/>
      <c r="AK860" s="253"/>
      <c r="AL860" s="253"/>
      <c r="AM860" s="253"/>
      <c r="AN860" s="253"/>
      <c r="AO860" s="253"/>
      <c r="AP860" s="253"/>
      <c r="AQ860" s="253"/>
      <c r="AR860" s="253"/>
      <c r="AS860" s="253"/>
      <c r="AT860" s="253"/>
      <c r="AU860" s="253"/>
      <c r="AV860" s="253"/>
      <c r="AW860" s="253"/>
      <c r="AX860" s="253"/>
      <c r="AY860" s="253"/>
      <c r="AZ860" s="253"/>
      <c r="BA860" s="253"/>
      <c r="BB860" s="253"/>
      <c r="BC860" s="253"/>
      <c r="BD860" s="253"/>
      <c r="BE860" s="253"/>
      <c r="BF860" s="253"/>
      <c r="BG860" s="253"/>
      <c r="BH860" s="253"/>
      <c r="BI860" s="253"/>
      <c r="BJ860" s="253"/>
      <c r="BK860" s="253"/>
      <c r="BL860" s="253"/>
      <c r="BM860" s="253"/>
      <c r="BN860" s="253"/>
      <c r="BO860" s="253"/>
      <c r="BP860" s="253"/>
      <c r="BQ860" s="253"/>
      <c r="BR860" s="253"/>
      <c r="BS860" s="253"/>
      <c r="BT860" s="253"/>
      <c r="BU860" s="253"/>
      <c r="BV860" s="253"/>
      <c r="BW860" s="253"/>
      <c r="BX860" s="253"/>
      <c r="BY860" s="253"/>
      <c r="BZ860" s="253"/>
      <c r="CA860" s="253"/>
      <c r="CB860" s="253"/>
      <c r="CC860" s="253"/>
      <c r="CD860" s="253"/>
      <c r="CE860" s="253"/>
      <c r="CF860" s="253"/>
      <c r="CG860" s="253"/>
      <c r="CH860" s="253"/>
      <c r="CI860" s="253"/>
      <c r="CJ860" s="253"/>
      <c r="CK860" s="253"/>
      <c r="CL860" s="253"/>
      <c r="CM860" s="253"/>
      <c r="CN860" s="253"/>
      <c r="CO860" s="253"/>
      <c r="CP860" s="253"/>
      <c r="CQ860" s="253"/>
      <c r="CR860" s="253"/>
      <c r="CS860" s="253"/>
      <c r="CT860" s="253"/>
      <c r="CU860" s="253"/>
      <c r="CV860" s="253"/>
      <c r="CW860" s="253"/>
      <c r="CX860" s="253"/>
      <c r="CY860" s="253"/>
      <c r="CZ860" s="253"/>
      <c r="DA860" s="253"/>
      <c r="DB860" s="253"/>
      <c r="DC860" s="253"/>
      <c r="DD860" s="253"/>
      <c r="DE860" s="253"/>
      <c r="DF860" s="253"/>
      <c r="DG860" s="253"/>
      <c r="DH860" s="253"/>
      <c r="DI860" s="253"/>
      <c r="DJ860" s="253"/>
      <c r="DK860" s="253"/>
      <c r="DL860" s="253"/>
      <c r="DM860" s="253"/>
      <c r="DN860" s="253"/>
      <c r="DO860" s="253"/>
      <c r="DP860" s="253"/>
      <c r="DQ860" s="253"/>
      <c r="DR860" s="253"/>
      <c r="DS860" s="253"/>
      <c r="DT860" s="253"/>
      <c r="DU860" s="253"/>
      <c r="DV860" s="253"/>
      <c r="DW860" s="253"/>
      <c r="DX860" s="253"/>
      <c r="DY860" s="253"/>
      <c r="DZ860" s="253"/>
      <c r="EA860" s="253"/>
      <c r="EB860" s="253"/>
      <c r="EC860" s="253"/>
      <c r="ED860" s="253"/>
      <c r="EE860" s="253"/>
      <c r="EF860" s="253"/>
      <c r="EG860" s="253"/>
      <c r="EH860" s="253"/>
      <c r="EI860" s="253"/>
      <c r="EJ860" s="253"/>
      <c r="EK860" s="253"/>
      <c r="EL860" s="253"/>
      <c r="EM860" s="253"/>
      <c r="EN860" s="253"/>
      <c r="EO860" s="253"/>
      <c r="EP860" s="253"/>
      <c r="EQ860" s="253"/>
      <c r="ER860" s="253"/>
      <c r="ES860" s="253"/>
      <c r="ET860" s="253"/>
      <c r="EU860" s="253"/>
      <c r="EV860" s="253"/>
      <c r="EW860" s="253"/>
      <c r="EX860" s="253"/>
      <c r="EY860" s="253"/>
      <c r="EZ860" s="253"/>
      <c r="FA860" s="253"/>
      <c r="FB860" s="253"/>
      <c r="FC860" s="253"/>
      <c r="FD860" s="253"/>
      <c r="FE860" s="253"/>
      <c r="FF860" s="253"/>
      <c r="FG860" s="253"/>
      <c r="FH860" s="253"/>
      <c r="FI860" s="253"/>
      <c r="FJ860" s="253"/>
      <c r="FK860" s="253"/>
      <c r="FL860" s="253"/>
      <c r="FM860" s="253"/>
      <c r="FN860" s="253"/>
      <c r="FO860" s="253"/>
      <c r="FP860" s="253"/>
      <c r="FQ860" s="253"/>
      <c r="FR860" s="253"/>
      <c r="FS860" s="253"/>
      <c r="FT860" s="253"/>
      <c r="FU860" s="253"/>
      <c r="FV860" s="253"/>
      <c r="FW860" s="253"/>
      <c r="FX860" s="253"/>
      <c r="FY860" s="253"/>
      <c r="FZ860" s="253"/>
      <c r="GA860" s="253"/>
      <c r="GB860" s="253"/>
      <c r="GC860" s="253"/>
      <c r="GD860" s="253"/>
      <c r="GE860" s="253"/>
      <c r="GF860" s="253"/>
      <c r="GG860" s="253"/>
      <c r="GH860" s="253"/>
      <c r="GI860" s="253"/>
      <c r="GJ860" s="253"/>
      <c r="GK860" s="253"/>
      <c r="GL860" s="253"/>
      <c r="GM860" s="253"/>
      <c r="GN860" s="253"/>
      <c r="GO860" s="253"/>
      <c r="GP860" s="253"/>
      <c r="GQ860" s="253"/>
      <c r="GR860" s="253"/>
      <c r="GS860" s="253"/>
      <c r="GT860" s="253"/>
      <c r="GU860" s="253"/>
      <c r="GV860" s="253"/>
      <c r="GW860" s="253"/>
      <c r="GX860" s="253"/>
      <c r="GY860" s="253"/>
      <c r="GZ860" s="253"/>
      <c r="HA860" s="253"/>
      <c r="HB860" s="253"/>
      <c r="HC860" s="253"/>
      <c r="HD860" s="253"/>
      <c r="HE860" s="253"/>
      <c r="HF860" s="253"/>
    </row>
    <row r="861" spans="1:214" s="312" customFormat="1" ht="15" customHeight="1" x14ac:dyDescent="0.25">
      <c r="A861" s="252"/>
      <c r="B861" s="253"/>
      <c r="C861" s="253"/>
      <c r="D861" s="253"/>
      <c r="E861" s="253"/>
      <c r="F861" s="253"/>
      <c r="G861" s="253"/>
      <c r="H861" s="253"/>
      <c r="I861" s="253"/>
      <c r="J861" s="253"/>
      <c r="K861" s="253"/>
      <c r="L861" s="253"/>
      <c r="M861" s="253"/>
      <c r="N861" s="253"/>
      <c r="O861" s="253"/>
      <c r="P861" s="253"/>
      <c r="Q861" s="253"/>
      <c r="R861" s="253"/>
      <c r="S861" s="253"/>
      <c r="T861" s="253"/>
      <c r="U861" s="253" t="s">
        <v>1047</v>
      </c>
      <c r="V861" s="253"/>
      <c r="W861" s="253"/>
      <c r="X861" s="253"/>
      <c r="Y861" s="253"/>
      <c r="Z861" s="253"/>
      <c r="AA861" s="253"/>
      <c r="AB861" s="253"/>
      <c r="AC861" s="253" t="s">
        <v>318</v>
      </c>
      <c r="AD861" s="253"/>
      <c r="AE861" s="253"/>
      <c r="AF861" s="253"/>
      <c r="AG861" s="253"/>
      <c r="AH861" s="253"/>
      <c r="AI861" s="253"/>
      <c r="AJ861" s="253"/>
      <c r="AK861" s="253"/>
      <c r="AL861" s="253"/>
      <c r="AM861" s="253"/>
      <c r="AN861" s="253"/>
      <c r="AO861" s="253"/>
      <c r="AP861" s="253"/>
      <c r="AQ861" s="253"/>
      <c r="AR861" s="253"/>
      <c r="AS861" s="253"/>
      <c r="AT861" s="253"/>
      <c r="AU861" s="253"/>
      <c r="AV861" s="253"/>
      <c r="AW861" s="253"/>
      <c r="AX861" s="253"/>
      <c r="AY861" s="253"/>
      <c r="AZ861" s="253"/>
      <c r="BA861" s="253"/>
      <c r="BB861" s="253"/>
      <c r="BC861" s="253"/>
      <c r="BD861" s="253"/>
      <c r="BE861" s="253"/>
      <c r="BF861" s="253"/>
      <c r="BG861" s="253"/>
      <c r="BH861" s="253"/>
      <c r="BI861" s="253"/>
      <c r="BJ861" s="253"/>
      <c r="BK861" s="253"/>
      <c r="BL861" s="253"/>
      <c r="BM861" s="253"/>
      <c r="BN861" s="253"/>
      <c r="BO861" s="253"/>
      <c r="BP861" s="253"/>
      <c r="BQ861" s="253"/>
      <c r="BR861" s="253"/>
      <c r="BS861" s="253"/>
      <c r="BT861" s="253"/>
      <c r="BU861" s="253"/>
      <c r="BV861" s="253"/>
      <c r="BW861" s="253"/>
      <c r="BX861" s="253"/>
      <c r="BY861" s="253"/>
      <c r="BZ861" s="253"/>
      <c r="CA861" s="253"/>
      <c r="CB861" s="253"/>
      <c r="CC861" s="253"/>
      <c r="CD861" s="253"/>
      <c r="CE861" s="253"/>
      <c r="CF861" s="253"/>
      <c r="CG861" s="253"/>
      <c r="CH861" s="253"/>
      <c r="CI861" s="253"/>
      <c r="CJ861" s="253"/>
      <c r="CK861" s="253"/>
      <c r="CL861" s="253"/>
      <c r="CM861" s="253"/>
      <c r="CN861" s="253"/>
      <c r="CO861" s="253"/>
      <c r="CP861" s="253"/>
      <c r="CQ861" s="253"/>
      <c r="CR861" s="253"/>
      <c r="CS861" s="253"/>
      <c r="CT861" s="253"/>
      <c r="CU861" s="253"/>
      <c r="CV861" s="253"/>
      <c r="CW861" s="253"/>
      <c r="CX861" s="253"/>
      <c r="CY861" s="253"/>
      <c r="CZ861" s="253"/>
      <c r="DA861" s="253"/>
      <c r="DB861" s="253"/>
      <c r="DC861" s="253"/>
      <c r="DD861" s="253"/>
      <c r="DE861" s="253"/>
      <c r="DF861" s="253"/>
      <c r="DG861" s="253"/>
      <c r="DH861" s="253"/>
      <c r="DI861" s="253"/>
      <c r="DJ861" s="253"/>
      <c r="DK861" s="253"/>
      <c r="DL861" s="253"/>
      <c r="DM861" s="253"/>
      <c r="DN861" s="253"/>
      <c r="DO861" s="253"/>
      <c r="DP861" s="253"/>
      <c r="DQ861" s="253"/>
      <c r="DR861" s="253"/>
      <c r="DS861" s="253"/>
      <c r="DT861" s="253"/>
      <c r="DU861" s="253"/>
      <c r="DV861" s="253"/>
      <c r="DW861" s="253"/>
      <c r="DX861" s="253"/>
      <c r="DY861" s="253"/>
      <c r="DZ861" s="253"/>
      <c r="EA861" s="253"/>
      <c r="EB861" s="253"/>
      <c r="EC861" s="253"/>
      <c r="ED861" s="253"/>
      <c r="EE861" s="253"/>
      <c r="EF861" s="253"/>
      <c r="EG861" s="253"/>
      <c r="EH861" s="253"/>
      <c r="EI861" s="253"/>
      <c r="EJ861" s="253"/>
      <c r="EK861" s="253"/>
      <c r="EL861" s="253"/>
      <c r="EM861" s="253"/>
      <c r="EN861" s="253"/>
      <c r="EO861" s="253"/>
      <c r="EP861" s="253"/>
      <c r="EQ861" s="253"/>
      <c r="ER861" s="253"/>
      <c r="ES861" s="253"/>
      <c r="ET861" s="253"/>
      <c r="EU861" s="253"/>
      <c r="EV861" s="253"/>
      <c r="EW861" s="253"/>
      <c r="EX861" s="253"/>
      <c r="EY861" s="253"/>
      <c r="EZ861" s="253"/>
      <c r="FA861" s="253"/>
      <c r="FB861" s="253"/>
      <c r="FC861" s="253"/>
      <c r="FD861" s="253"/>
      <c r="FE861" s="253"/>
      <c r="FF861" s="253"/>
      <c r="FG861" s="253"/>
      <c r="FH861" s="253"/>
      <c r="FI861" s="253"/>
      <c r="FJ861" s="253"/>
      <c r="FK861" s="253"/>
      <c r="FL861" s="253"/>
      <c r="FM861" s="253"/>
      <c r="FN861" s="253"/>
      <c r="FO861" s="253"/>
      <c r="FP861" s="253"/>
      <c r="FQ861" s="253"/>
      <c r="FR861" s="253"/>
      <c r="FS861" s="253"/>
      <c r="FT861" s="253"/>
      <c r="FU861" s="253"/>
      <c r="FV861" s="253"/>
      <c r="FW861" s="253"/>
      <c r="FX861" s="253"/>
      <c r="FY861" s="253"/>
      <c r="FZ861" s="253"/>
      <c r="GA861" s="253"/>
      <c r="GB861" s="253"/>
      <c r="GC861" s="253"/>
      <c r="GD861" s="253"/>
      <c r="GE861" s="253"/>
      <c r="GF861" s="253"/>
      <c r="GG861" s="253"/>
      <c r="GH861" s="253"/>
      <c r="GI861" s="253"/>
      <c r="GJ861" s="253"/>
      <c r="GK861" s="253"/>
      <c r="GL861" s="253"/>
      <c r="GM861" s="253"/>
      <c r="GN861" s="253"/>
      <c r="GO861" s="253"/>
      <c r="GP861" s="253"/>
      <c r="GQ861" s="253"/>
      <c r="GR861" s="253"/>
      <c r="GS861" s="253"/>
      <c r="GT861" s="253"/>
      <c r="GU861" s="253"/>
      <c r="GV861" s="253"/>
      <c r="GW861" s="253"/>
      <c r="GX861" s="253"/>
      <c r="GY861" s="253"/>
      <c r="GZ861" s="253"/>
      <c r="HA861" s="253"/>
      <c r="HB861" s="253"/>
      <c r="HC861" s="253"/>
      <c r="HD861" s="253"/>
      <c r="HE861" s="253"/>
      <c r="HF861" s="253"/>
    </row>
    <row r="862" spans="1:214" s="312" customFormat="1" ht="15" customHeight="1" x14ac:dyDescent="0.25">
      <c r="A862" s="252"/>
      <c r="B862" s="253"/>
      <c r="C862" s="253"/>
      <c r="D862" s="253"/>
      <c r="E862" s="253"/>
      <c r="F862" s="253"/>
      <c r="G862" s="253"/>
      <c r="H862" s="253"/>
      <c r="I862" s="253"/>
      <c r="J862" s="253"/>
      <c r="K862" s="253"/>
      <c r="L862" s="253"/>
      <c r="M862" s="253"/>
      <c r="N862" s="253"/>
      <c r="O862" s="253"/>
      <c r="P862" s="253"/>
      <c r="Q862" s="253"/>
      <c r="R862" s="253"/>
      <c r="S862" s="253"/>
      <c r="T862" s="253"/>
      <c r="U862" s="253" t="s">
        <v>1048</v>
      </c>
      <c r="V862" s="253"/>
      <c r="W862" s="253"/>
      <c r="X862" s="253"/>
      <c r="Y862" s="253"/>
      <c r="Z862" s="253"/>
      <c r="AA862" s="253"/>
      <c r="AB862" s="253"/>
      <c r="AC862" s="253" t="s">
        <v>332</v>
      </c>
      <c r="AD862" s="253"/>
      <c r="AE862" s="253"/>
      <c r="AF862" s="253"/>
      <c r="AG862" s="253"/>
      <c r="AH862" s="253"/>
      <c r="AI862" s="253"/>
      <c r="AJ862" s="253"/>
      <c r="AK862" s="253"/>
      <c r="AL862" s="253"/>
      <c r="AM862" s="253"/>
      <c r="AN862" s="253"/>
      <c r="AO862" s="253"/>
      <c r="AP862" s="253"/>
      <c r="AQ862" s="253"/>
      <c r="AR862" s="253"/>
      <c r="AS862" s="253"/>
      <c r="AT862" s="253"/>
      <c r="AU862" s="253"/>
      <c r="AV862" s="253"/>
      <c r="AW862" s="253"/>
      <c r="AX862" s="253"/>
      <c r="AY862" s="253"/>
      <c r="AZ862" s="253"/>
      <c r="BA862" s="253"/>
      <c r="BB862" s="253"/>
      <c r="BC862" s="253"/>
      <c r="BD862" s="253"/>
      <c r="BE862" s="253"/>
      <c r="BF862" s="253"/>
      <c r="BG862" s="253"/>
      <c r="BH862" s="253"/>
      <c r="BI862" s="253"/>
      <c r="BJ862" s="253"/>
      <c r="BK862" s="253"/>
      <c r="BL862" s="253"/>
      <c r="BM862" s="253"/>
      <c r="BN862" s="253"/>
      <c r="BO862" s="253"/>
      <c r="BP862" s="253"/>
      <c r="BQ862" s="253"/>
      <c r="BR862" s="253"/>
      <c r="BS862" s="253"/>
      <c r="BT862" s="253"/>
      <c r="BU862" s="253"/>
      <c r="BV862" s="253"/>
      <c r="BW862" s="253"/>
      <c r="BX862" s="253"/>
      <c r="BY862" s="253"/>
      <c r="BZ862" s="253"/>
      <c r="CA862" s="253"/>
      <c r="CB862" s="253"/>
      <c r="CC862" s="253"/>
      <c r="CD862" s="253"/>
      <c r="CE862" s="253"/>
      <c r="CF862" s="253"/>
      <c r="CG862" s="253"/>
      <c r="CH862" s="253"/>
      <c r="CI862" s="253"/>
      <c r="CJ862" s="253"/>
      <c r="CK862" s="253"/>
      <c r="CL862" s="253"/>
      <c r="CM862" s="253"/>
      <c r="CN862" s="253"/>
      <c r="CO862" s="253"/>
      <c r="CP862" s="253"/>
      <c r="CQ862" s="253"/>
      <c r="CR862" s="253"/>
      <c r="CS862" s="253"/>
      <c r="CT862" s="253"/>
      <c r="CU862" s="253"/>
      <c r="CV862" s="253"/>
      <c r="CW862" s="253"/>
      <c r="CX862" s="253"/>
      <c r="CY862" s="253"/>
      <c r="CZ862" s="253"/>
      <c r="DA862" s="253"/>
      <c r="DB862" s="253"/>
      <c r="DC862" s="253"/>
      <c r="DD862" s="253"/>
      <c r="DE862" s="253"/>
      <c r="DF862" s="253"/>
      <c r="DG862" s="253"/>
      <c r="DH862" s="253"/>
      <c r="DI862" s="253"/>
      <c r="DJ862" s="253"/>
      <c r="DK862" s="253"/>
      <c r="DL862" s="253"/>
      <c r="DM862" s="253"/>
      <c r="DN862" s="253"/>
      <c r="DO862" s="253"/>
      <c r="DP862" s="253"/>
      <c r="DQ862" s="253"/>
      <c r="DR862" s="253"/>
      <c r="DS862" s="253"/>
      <c r="DT862" s="253"/>
      <c r="DU862" s="253"/>
      <c r="DV862" s="253"/>
      <c r="DW862" s="253"/>
      <c r="DX862" s="253"/>
      <c r="DY862" s="253"/>
      <c r="DZ862" s="253"/>
      <c r="EA862" s="253"/>
      <c r="EB862" s="253"/>
      <c r="EC862" s="253"/>
      <c r="ED862" s="253"/>
      <c r="EE862" s="253"/>
      <c r="EF862" s="253"/>
      <c r="EG862" s="253"/>
      <c r="EH862" s="253"/>
      <c r="EI862" s="253"/>
      <c r="EJ862" s="253"/>
      <c r="EK862" s="253"/>
      <c r="EL862" s="253"/>
      <c r="EM862" s="253"/>
      <c r="EN862" s="253"/>
      <c r="EO862" s="253"/>
      <c r="EP862" s="253"/>
      <c r="EQ862" s="253"/>
      <c r="ER862" s="253"/>
      <c r="ES862" s="253"/>
      <c r="ET862" s="253"/>
      <c r="EU862" s="253"/>
      <c r="EV862" s="253"/>
      <c r="EW862" s="253"/>
      <c r="EX862" s="253"/>
      <c r="EY862" s="253"/>
      <c r="EZ862" s="253"/>
      <c r="FA862" s="253"/>
      <c r="FB862" s="253"/>
      <c r="FC862" s="253"/>
      <c r="FD862" s="253"/>
      <c r="FE862" s="253"/>
      <c r="FF862" s="253"/>
      <c r="FG862" s="253"/>
      <c r="FH862" s="253"/>
      <c r="FI862" s="253"/>
      <c r="FJ862" s="253"/>
      <c r="FK862" s="253"/>
      <c r="FL862" s="253"/>
      <c r="FM862" s="253"/>
      <c r="FN862" s="253"/>
      <c r="FO862" s="253"/>
      <c r="FP862" s="253"/>
      <c r="FQ862" s="253"/>
      <c r="FR862" s="253"/>
      <c r="FS862" s="253"/>
      <c r="FT862" s="253"/>
      <c r="FU862" s="253"/>
      <c r="FV862" s="253"/>
      <c r="FW862" s="253"/>
      <c r="FX862" s="253"/>
      <c r="FY862" s="253"/>
      <c r="FZ862" s="253"/>
      <c r="GA862" s="253"/>
      <c r="GB862" s="253"/>
      <c r="GC862" s="253"/>
      <c r="GD862" s="253"/>
      <c r="GE862" s="253"/>
      <c r="GF862" s="253"/>
      <c r="GG862" s="253"/>
      <c r="GH862" s="253"/>
      <c r="GI862" s="253"/>
      <c r="GJ862" s="253"/>
      <c r="GK862" s="253"/>
      <c r="GL862" s="253"/>
      <c r="GM862" s="253"/>
      <c r="GN862" s="253"/>
      <c r="GO862" s="253"/>
      <c r="GP862" s="253"/>
      <c r="GQ862" s="253"/>
      <c r="GR862" s="253"/>
      <c r="GS862" s="253"/>
      <c r="GT862" s="253"/>
      <c r="GU862" s="253"/>
      <c r="GV862" s="253"/>
      <c r="GW862" s="253"/>
      <c r="GX862" s="253"/>
      <c r="GY862" s="253"/>
      <c r="GZ862" s="253"/>
      <c r="HA862" s="253"/>
      <c r="HB862" s="253"/>
      <c r="HC862" s="253"/>
      <c r="HD862" s="253"/>
      <c r="HE862" s="253"/>
      <c r="HF862" s="253"/>
    </row>
    <row r="863" spans="1:214" s="312" customFormat="1" ht="15" customHeight="1" x14ac:dyDescent="0.25">
      <c r="A863" s="252"/>
      <c r="B863" s="253"/>
      <c r="C863" s="253"/>
      <c r="D863" s="253"/>
      <c r="E863" s="253"/>
      <c r="F863" s="253"/>
      <c r="G863" s="253"/>
      <c r="H863" s="253"/>
      <c r="I863" s="253"/>
      <c r="J863" s="253"/>
      <c r="K863" s="253"/>
      <c r="L863" s="253"/>
      <c r="M863" s="253"/>
      <c r="N863" s="253"/>
      <c r="O863" s="253"/>
      <c r="P863" s="253"/>
      <c r="Q863" s="253"/>
      <c r="R863" s="253"/>
      <c r="S863" s="253"/>
      <c r="T863" s="253"/>
      <c r="U863" s="253" t="s">
        <v>1049</v>
      </c>
      <c r="V863" s="253"/>
      <c r="W863" s="253"/>
      <c r="X863" s="253"/>
      <c r="Y863" s="253"/>
      <c r="Z863" s="253"/>
      <c r="AA863" s="253"/>
      <c r="AB863" s="253"/>
      <c r="AC863" s="253" t="s">
        <v>323</v>
      </c>
      <c r="AD863" s="253"/>
      <c r="AE863" s="253"/>
      <c r="AF863" s="253"/>
      <c r="AG863" s="253"/>
      <c r="AH863" s="253"/>
      <c r="AI863" s="253"/>
      <c r="AJ863" s="253"/>
      <c r="AK863" s="253"/>
      <c r="AL863" s="253"/>
      <c r="AM863" s="253"/>
      <c r="AN863" s="253"/>
      <c r="AO863" s="253"/>
      <c r="AP863" s="253"/>
      <c r="AQ863" s="253"/>
      <c r="AR863" s="253"/>
      <c r="AS863" s="253"/>
      <c r="AT863" s="253"/>
      <c r="AU863" s="253"/>
      <c r="AV863" s="253"/>
      <c r="AW863" s="253"/>
      <c r="AX863" s="253"/>
      <c r="AY863" s="253"/>
      <c r="AZ863" s="253"/>
      <c r="BA863" s="253"/>
      <c r="BB863" s="253"/>
      <c r="BC863" s="253"/>
      <c r="BD863" s="253"/>
      <c r="BE863" s="253"/>
      <c r="BF863" s="253"/>
      <c r="BG863" s="253"/>
      <c r="BH863" s="253"/>
      <c r="BI863" s="253"/>
      <c r="BJ863" s="253"/>
      <c r="BK863" s="253"/>
      <c r="BL863" s="253"/>
      <c r="BM863" s="253"/>
      <c r="BN863" s="253"/>
      <c r="BO863" s="253"/>
      <c r="BP863" s="253"/>
      <c r="BQ863" s="253"/>
      <c r="BR863" s="253"/>
      <c r="BS863" s="253"/>
      <c r="BT863" s="253"/>
      <c r="BU863" s="253"/>
      <c r="BV863" s="253"/>
      <c r="BW863" s="253"/>
      <c r="BX863" s="253"/>
      <c r="BY863" s="253"/>
      <c r="BZ863" s="253"/>
      <c r="CA863" s="253"/>
      <c r="CB863" s="253"/>
      <c r="CC863" s="253"/>
      <c r="CD863" s="253"/>
      <c r="CE863" s="253"/>
      <c r="CF863" s="253"/>
      <c r="CG863" s="253"/>
      <c r="CH863" s="253"/>
      <c r="CI863" s="253"/>
      <c r="CJ863" s="253"/>
      <c r="CK863" s="253"/>
      <c r="CL863" s="253"/>
      <c r="CM863" s="253"/>
      <c r="CN863" s="253"/>
      <c r="CO863" s="253"/>
      <c r="CP863" s="253"/>
      <c r="CQ863" s="253"/>
      <c r="CR863" s="253"/>
      <c r="CS863" s="253"/>
      <c r="CT863" s="253"/>
      <c r="CU863" s="253"/>
      <c r="CV863" s="253"/>
      <c r="CW863" s="253"/>
      <c r="CX863" s="253"/>
      <c r="CY863" s="253"/>
      <c r="CZ863" s="253"/>
      <c r="DA863" s="253"/>
      <c r="DB863" s="253"/>
      <c r="DC863" s="253"/>
      <c r="DD863" s="253"/>
      <c r="DE863" s="253"/>
      <c r="DF863" s="253"/>
      <c r="DG863" s="253"/>
      <c r="DH863" s="253"/>
      <c r="DI863" s="253"/>
      <c r="DJ863" s="253"/>
      <c r="DK863" s="253"/>
      <c r="DL863" s="253"/>
      <c r="DM863" s="253"/>
      <c r="DN863" s="253"/>
      <c r="DO863" s="253"/>
      <c r="DP863" s="253"/>
      <c r="DQ863" s="253"/>
      <c r="DR863" s="253"/>
      <c r="DS863" s="253"/>
      <c r="DT863" s="253"/>
      <c r="DU863" s="253"/>
      <c r="DV863" s="253"/>
      <c r="DW863" s="253"/>
      <c r="DX863" s="253"/>
      <c r="DY863" s="253"/>
      <c r="DZ863" s="253"/>
      <c r="EA863" s="253"/>
      <c r="EB863" s="253"/>
      <c r="EC863" s="253"/>
      <c r="ED863" s="253"/>
      <c r="EE863" s="253"/>
      <c r="EF863" s="253"/>
      <c r="EG863" s="253"/>
      <c r="EH863" s="253"/>
      <c r="EI863" s="253"/>
      <c r="EJ863" s="253"/>
      <c r="EK863" s="253"/>
      <c r="EL863" s="253"/>
      <c r="EM863" s="253"/>
      <c r="EN863" s="253"/>
      <c r="EO863" s="253"/>
      <c r="EP863" s="253"/>
      <c r="EQ863" s="253"/>
      <c r="ER863" s="253"/>
      <c r="ES863" s="253"/>
      <c r="ET863" s="253"/>
      <c r="EU863" s="253"/>
      <c r="EV863" s="253"/>
      <c r="EW863" s="253"/>
      <c r="EX863" s="253"/>
      <c r="EY863" s="253"/>
      <c r="EZ863" s="253"/>
      <c r="FA863" s="253"/>
      <c r="FB863" s="253"/>
      <c r="FC863" s="253"/>
      <c r="FD863" s="253"/>
      <c r="FE863" s="253"/>
      <c r="FF863" s="253"/>
      <c r="FG863" s="253"/>
      <c r="FH863" s="253"/>
      <c r="FI863" s="253"/>
      <c r="FJ863" s="253"/>
      <c r="FK863" s="253"/>
      <c r="FL863" s="253"/>
      <c r="FM863" s="253"/>
      <c r="FN863" s="253"/>
      <c r="FO863" s="253"/>
      <c r="FP863" s="253"/>
      <c r="FQ863" s="253"/>
      <c r="FR863" s="253"/>
      <c r="FS863" s="253"/>
      <c r="FT863" s="253"/>
      <c r="FU863" s="253"/>
      <c r="FV863" s="253"/>
      <c r="FW863" s="253"/>
      <c r="FX863" s="253"/>
      <c r="FY863" s="253"/>
      <c r="FZ863" s="253"/>
      <c r="GA863" s="253"/>
      <c r="GB863" s="253"/>
      <c r="GC863" s="253"/>
      <c r="GD863" s="253"/>
      <c r="GE863" s="253"/>
      <c r="GF863" s="253"/>
      <c r="GG863" s="253"/>
      <c r="GH863" s="253"/>
      <c r="GI863" s="253"/>
      <c r="GJ863" s="253"/>
      <c r="GK863" s="253"/>
      <c r="GL863" s="253"/>
      <c r="GM863" s="253"/>
      <c r="GN863" s="253"/>
      <c r="GO863" s="253"/>
      <c r="GP863" s="253"/>
      <c r="GQ863" s="253"/>
      <c r="GR863" s="253"/>
      <c r="GS863" s="253"/>
      <c r="GT863" s="253"/>
      <c r="GU863" s="253"/>
      <c r="GV863" s="253"/>
      <c r="GW863" s="253"/>
      <c r="GX863" s="253"/>
      <c r="GY863" s="253"/>
      <c r="GZ863" s="253"/>
      <c r="HA863" s="253"/>
      <c r="HB863" s="253"/>
      <c r="HC863" s="253"/>
      <c r="HD863" s="253"/>
      <c r="HE863" s="253"/>
      <c r="HF863" s="253"/>
    </row>
    <row r="864" spans="1:214" s="312" customFormat="1" ht="15" customHeight="1" x14ac:dyDescent="0.25">
      <c r="A864" s="252"/>
      <c r="B864" s="253"/>
      <c r="C864" s="253"/>
      <c r="D864" s="253"/>
      <c r="E864" s="253"/>
      <c r="F864" s="253"/>
      <c r="G864" s="253"/>
      <c r="H864" s="253"/>
      <c r="I864" s="253"/>
      <c r="J864" s="253"/>
      <c r="K864" s="253"/>
      <c r="L864" s="253"/>
      <c r="M864" s="253"/>
      <c r="N864" s="253"/>
      <c r="O864" s="253"/>
      <c r="P864" s="253"/>
      <c r="Q864" s="253"/>
      <c r="R864" s="253"/>
      <c r="S864" s="253"/>
      <c r="T864" s="253"/>
      <c r="U864" s="253" t="s">
        <v>1050</v>
      </c>
      <c r="V864" s="253"/>
      <c r="W864" s="253"/>
      <c r="X864" s="253"/>
      <c r="Y864" s="253"/>
      <c r="Z864" s="253"/>
      <c r="AA864" s="253"/>
      <c r="AB864" s="253"/>
      <c r="AC864" s="253" t="s">
        <v>323</v>
      </c>
      <c r="AD864" s="253"/>
      <c r="AE864" s="253"/>
      <c r="AF864" s="253"/>
      <c r="AG864" s="253"/>
      <c r="AH864" s="253"/>
      <c r="AI864" s="253"/>
      <c r="AJ864" s="253"/>
      <c r="AK864" s="253"/>
      <c r="AL864" s="253"/>
      <c r="AM864" s="253"/>
      <c r="AN864" s="253"/>
      <c r="AO864" s="253"/>
      <c r="AP864" s="253"/>
      <c r="AQ864" s="253"/>
      <c r="AR864" s="253"/>
      <c r="AS864" s="253"/>
      <c r="AT864" s="253"/>
      <c r="AU864" s="253"/>
      <c r="AV864" s="253"/>
      <c r="AW864" s="253"/>
      <c r="AX864" s="253"/>
      <c r="AY864" s="253"/>
      <c r="AZ864" s="253"/>
      <c r="BA864" s="253"/>
      <c r="BB864" s="253"/>
      <c r="BC864" s="253"/>
      <c r="BD864" s="253"/>
      <c r="BE864" s="253"/>
      <c r="BF864" s="253"/>
      <c r="BG864" s="253"/>
      <c r="BH864" s="253"/>
      <c r="BI864" s="253"/>
      <c r="BJ864" s="253"/>
      <c r="BK864" s="253"/>
      <c r="BL864" s="253"/>
      <c r="BM864" s="253"/>
      <c r="BN864" s="253"/>
      <c r="BO864" s="253"/>
      <c r="BP864" s="253"/>
      <c r="BQ864" s="253"/>
      <c r="BR864" s="253"/>
      <c r="BS864" s="253"/>
      <c r="BT864" s="253"/>
      <c r="BU864" s="253"/>
      <c r="BV864" s="253"/>
      <c r="BW864" s="253"/>
      <c r="BX864" s="253"/>
      <c r="BY864" s="253"/>
      <c r="BZ864" s="253"/>
      <c r="CA864" s="253"/>
      <c r="CB864" s="253"/>
      <c r="CC864" s="253"/>
      <c r="CD864" s="253"/>
      <c r="CE864" s="253"/>
      <c r="CF864" s="253"/>
      <c r="CG864" s="253"/>
      <c r="CH864" s="253"/>
      <c r="CI864" s="253"/>
      <c r="CJ864" s="253"/>
      <c r="CK864" s="253"/>
      <c r="CL864" s="253"/>
      <c r="CM864" s="253"/>
      <c r="CN864" s="253"/>
      <c r="CO864" s="253"/>
      <c r="CP864" s="253"/>
      <c r="CQ864" s="253"/>
      <c r="CR864" s="253"/>
      <c r="CS864" s="253"/>
      <c r="CT864" s="253"/>
      <c r="CU864" s="253"/>
      <c r="CV864" s="253"/>
      <c r="CW864" s="253"/>
      <c r="CX864" s="253"/>
      <c r="CY864" s="253"/>
      <c r="CZ864" s="253"/>
      <c r="DA864" s="253"/>
      <c r="DB864" s="253"/>
      <c r="DC864" s="253"/>
      <c r="DD864" s="253"/>
      <c r="DE864" s="253"/>
      <c r="DF864" s="253"/>
      <c r="DG864" s="253"/>
      <c r="DH864" s="253"/>
      <c r="DI864" s="253"/>
      <c r="DJ864" s="253"/>
      <c r="DK864" s="253"/>
      <c r="DL864" s="253"/>
      <c r="DM864" s="253"/>
      <c r="DN864" s="253"/>
      <c r="DO864" s="253"/>
      <c r="DP864" s="253"/>
      <c r="DQ864" s="253"/>
      <c r="DR864" s="253"/>
      <c r="DS864" s="253"/>
      <c r="DT864" s="253"/>
      <c r="DU864" s="253"/>
      <c r="DV864" s="253"/>
      <c r="DW864" s="253"/>
      <c r="DX864" s="253"/>
      <c r="DY864" s="253"/>
      <c r="DZ864" s="253"/>
      <c r="EA864" s="253"/>
      <c r="EB864" s="253"/>
      <c r="EC864" s="253"/>
      <c r="ED864" s="253"/>
      <c r="EE864" s="253"/>
      <c r="EF864" s="253"/>
      <c r="EG864" s="253"/>
      <c r="EH864" s="253"/>
      <c r="EI864" s="253"/>
      <c r="EJ864" s="253"/>
      <c r="EK864" s="253"/>
      <c r="EL864" s="253"/>
      <c r="EM864" s="253"/>
      <c r="EN864" s="253"/>
      <c r="EO864" s="253"/>
      <c r="EP864" s="253"/>
      <c r="EQ864" s="253"/>
      <c r="ER864" s="253"/>
      <c r="ES864" s="253"/>
      <c r="ET864" s="253"/>
      <c r="EU864" s="253"/>
      <c r="EV864" s="253"/>
      <c r="EW864" s="253"/>
      <c r="EX864" s="253"/>
      <c r="EY864" s="253"/>
      <c r="EZ864" s="253"/>
      <c r="FA864" s="253"/>
      <c r="FB864" s="253"/>
      <c r="FC864" s="253"/>
      <c r="FD864" s="253"/>
      <c r="FE864" s="253"/>
      <c r="FF864" s="253"/>
      <c r="FG864" s="253"/>
      <c r="FH864" s="253"/>
      <c r="FI864" s="253"/>
      <c r="FJ864" s="253"/>
      <c r="FK864" s="253"/>
      <c r="FL864" s="253"/>
      <c r="FM864" s="253"/>
      <c r="FN864" s="253"/>
      <c r="FO864" s="253"/>
      <c r="FP864" s="253"/>
      <c r="FQ864" s="253"/>
      <c r="FR864" s="253"/>
      <c r="FS864" s="253"/>
      <c r="FT864" s="253"/>
      <c r="FU864" s="253"/>
      <c r="FV864" s="253"/>
      <c r="FW864" s="253"/>
      <c r="FX864" s="253"/>
      <c r="FY864" s="253"/>
      <c r="FZ864" s="253"/>
      <c r="GA864" s="253"/>
      <c r="GB864" s="253"/>
      <c r="GC864" s="253"/>
      <c r="GD864" s="253"/>
      <c r="GE864" s="253"/>
      <c r="GF864" s="253"/>
      <c r="GG864" s="253"/>
      <c r="GH864" s="253"/>
      <c r="GI864" s="253"/>
      <c r="GJ864" s="253"/>
      <c r="GK864" s="253"/>
      <c r="GL864" s="253"/>
      <c r="GM864" s="253"/>
      <c r="GN864" s="253"/>
      <c r="GO864" s="253"/>
      <c r="GP864" s="253"/>
      <c r="GQ864" s="253"/>
      <c r="GR864" s="253"/>
      <c r="GS864" s="253"/>
      <c r="GT864" s="253"/>
      <c r="GU864" s="253"/>
      <c r="GV864" s="253"/>
      <c r="GW864" s="253"/>
      <c r="GX864" s="253"/>
      <c r="GY864" s="253"/>
      <c r="GZ864" s="253"/>
      <c r="HA864" s="253"/>
      <c r="HB864" s="253"/>
      <c r="HC864" s="253"/>
      <c r="HD864" s="253"/>
      <c r="HE864" s="253"/>
      <c r="HF864" s="253"/>
    </row>
    <row r="865" spans="1:214" s="312" customFormat="1" ht="15" customHeight="1" x14ac:dyDescent="0.25">
      <c r="A865" s="252"/>
      <c r="B865" s="253"/>
      <c r="C865" s="253"/>
      <c r="D865" s="253"/>
      <c r="E865" s="253"/>
      <c r="F865" s="253"/>
      <c r="G865" s="253"/>
      <c r="H865" s="253"/>
      <c r="I865" s="253"/>
      <c r="J865" s="253"/>
      <c r="K865" s="253"/>
      <c r="L865" s="253"/>
      <c r="M865" s="253"/>
      <c r="N865" s="253"/>
      <c r="O865" s="253"/>
      <c r="P865" s="253"/>
      <c r="Q865" s="253"/>
      <c r="R865" s="253"/>
      <c r="S865" s="253"/>
      <c r="T865" s="253"/>
      <c r="U865" s="253" t="s">
        <v>1051</v>
      </c>
      <c r="V865" s="253"/>
      <c r="W865" s="253"/>
      <c r="X865" s="253"/>
      <c r="Y865" s="253"/>
      <c r="Z865" s="253"/>
      <c r="AA865" s="253"/>
      <c r="AB865" s="253"/>
      <c r="AC865" s="253" t="s">
        <v>323</v>
      </c>
      <c r="AD865" s="253"/>
      <c r="AE865" s="253"/>
      <c r="AF865" s="253"/>
      <c r="AG865" s="253"/>
      <c r="AH865" s="253"/>
      <c r="AI865" s="253"/>
      <c r="AJ865" s="253"/>
      <c r="AK865" s="253"/>
      <c r="AL865" s="253"/>
      <c r="AM865" s="253"/>
      <c r="AN865" s="253"/>
      <c r="AO865" s="253"/>
      <c r="AP865" s="253"/>
      <c r="AQ865" s="253"/>
      <c r="AR865" s="253"/>
      <c r="AS865" s="253"/>
      <c r="AT865" s="253"/>
      <c r="AU865" s="253"/>
      <c r="AV865" s="253"/>
      <c r="AW865" s="253"/>
      <c r="AX865" s="253"/>
      <c r="AY865" s="253"/>
      <c r="AZ865" s="253"/>
      <c r="BA865" s="253"/>
      <c r="BB865" s="253"/>
      <c r="BC865" s="253"/>
      <c r="BD865" s="253"/>
      <c r="BE865" s="253"/>
      <c r="BF865" s="253"/>
      <c r="BG865" s="253"/>
      <c r="BH865" s="253"/>
      <c r="BI865" s="253"/>
      <c r="BJ865" s="253"/>
      <c r="BK865" s="253"/>
      <c r="BL865" s="253"/>
      <c r="BM865" s="253"/>
      <c r="BN865" s="253"/>
      <c r="BO865" s="253"/>
      <c r="BP865" s="253"/>
      <c r="BQ865" s="253"/>
      <c r="BR865" s="253"/>
      <c r="BS865" s="253"/>
      <c r="BT865" s="253"/>
      <c r="BU865" s="253"/>
      <c r="BV865" s="253"/>
      <c r="BW865" s="253"/>
      <c r="BX865" s="253"/>
      <c r="BY865" s="253"/>
      <c r="BZ865" s="253"/>
      <c r="CA865" s="253"/>
      <c r="CB865" s="253"/>
      <c r="CC865" s="253"/>
      <c r="CD865" s="253"/>
      <c r="CE865" s="253"/>
      <c r="CF865" s="253"/>
      <c r="CG865" s="253"/>
      <c r="CH865" s="253"/>
      <c r="CI865" s="253"/>
      <c r="CJ865" s="253"/>
      <c r="CK865" s="253"/>
      <c r="CL865" s="253"/>
      <c r="CM865" s="253"/>
      <c r="CN865" s="253"/>
      <c r="CO865" s="253"/>
      <c r="CP865" s="253"/>
      <c r="CQ865" s="253"/>
      <c r="CR865" s="253"/>
      <c r="CS865" s="253"/>
      <c r="CT865" s="253"/>
      <c r="CU865" s="253"/>
      <c r="CV865" s="253"/>
      <c r="CW865" s="253"/>
      <c r="CX865" s="253"/>
      <c r="CY865" s="253"/>
      <c r="CZ865" s="253"/>
      <c r="DA865" s="253"/>
      <c r="DB865" s="253"/>
      <c r="DC865" s="253"/>
      <c r="DD865" s="253"/>
      <c r="DE865" s="253"/>
      <c r="DF865" s="253"/>
      <c r="DG865" s="253"/>
      <c r="DH865" s="253"/>
      <c r="DI865" s="253"/>
      <c r="DJ865" s="253"/>
      <c r="DK865" s="253"/>
      <c r="DL865" s="253"/>
      <c r="DM865" s="253"/>
      <c r="DN865" s="253"/>
      <c r="DO865" s="253"/>
      <c r="DP865" s="253"/>
      <c r="DQ865" s="253"/>
      <c r="DR865" s="253"/>
      <c r="DS865" s="253"/>
      <c r="DT865" s="253"/>
      <c r="DU865" s="253"/>
      <c r="DV865" s="253"/>
      <c r="DW865" s="253"/>
      <c r="DX865" s="253"/>
      <c r="DY865" s="253"/>
      <c r="DZ865" s="253"/>
      <c r="EA865" s="253"/>
      <c r="EB865" s="253"/>
      <c r="EC865" s="253"/>
      <c r="ED865" s="253"/>
      <c r="EE865" s="253"/>
      <c r="EF865" s="253"/>
      <c r="EG865" s="253"/>
      <c r="EH865" s="253"/>
      <c r="EI865" s="253"/>
      <c r="EJ865" s="253"/>
      <c r="EK865" s="253"/>
      <c r="EL865" s="253"/>
      <c r="EM865" s="253"/>
      <c r="EN865" s="253"/>
      <c r="EO865" s="253"/>
      <c r="EP865" s="253"/>
      <c r="EQ865" s="253"/>
      <c r="ER865" s="253"/>
      <c r="ES865" s="253"/>
      <c r="ET865" s="253"/>
      <c r="EU865" s="253"/>
      <c r="EV865" s="253"/>
      <c r="EW865" s="253"/>
      <c r="EX865" s="253"/>
      <c r="EY865" s="253"/>
      <c r="EZ865" s="253"/>
      <c r="FA865" s="253"/>
      <c r="FB865" s="253"/>
      <c r="FC865" s="253"/>
      <c r="FD865" s="253"/>
      <c r="FE865" s="253"/>
      <c r="FF865" s="253"/>
      <c r="FG865" s="253"/>
      <c r="FH865" s="253"/>
      <c r="FI865" s="253"/>
      <c r="FJ865" s="253"/>
      <c r="FK865" s="253"/>
      <c r="FL865" s="253"/>
      <c r="FM865" s="253"/>
      <c r="FN865" s="253"/>
      <c r="FO865" s="253"/>
      <c r="FP865" s="253"/>
      <c r="FQ865" s="253"/>
      <c r="FR865" s="253"/>
      <c r="FS865" s="253"/>
      <c r="FT865" s="253"/>
      <c r="FU865" s="253"/>
      <c r="FV865" s="253"/>
      <c r="FW865" s="253"/>
      <c r="FX865" s="253"/>
      <c r="FY865" s="253"/>
      <c r="FZ865" s="253"/>
      <c r="GA865" s="253"/>
      <c r="GB865" s="253"/>
      <c r="GC865" s="253"/>
      <c r="GD865" s="253"/>
      <c r="GE865" s="253"/>
      <c r="GF865" s="253"/>
      <c r="GG865" s="253"/>
      <c r="GH865" s="253"/>
      <c r="GI865" s="253"/>
      <c r="GJ865" s="253"/>
      <c r="GK865" s="253"/>
      <c r="GL865" s="253"/>
      <c r="GM865" s="253"/>
      <c r="GN865" s="253"/>
      <c r="GO865" s="253"/>
      <c r="GP865" s="253"/>
      <c r="GQ865" s="253"/>
      <c r="GR865" s="253"/>
      <c r="GS865" s="253"/>
      <c r="GT865" s="253"/>
      <c r="GU865" s="253"/>
      <c r="GV865" s="253"/>
      <c r="GW865" s="253"/>
      <c r="GX865" s="253"/>
      <c r="GY865" s="253"/>
      <c r="GZ865" s="253"/>
      <c r="HA865" s="253"/>
      <c r="HB865" s="253"/>
      <c r="HC865" s="253"/>
      <c r="HD865" s="253"/>
      <c r="HE865" s="253"/>
      <c r="HF865" s="253"/>
    </row>
    <row r="866" spans="1:214" s="312" customFormat="1" ht="15" customHeight="1" x14ac:dyDescent="0.25">
      <c r="A866" s="252"/>
      <c r="B866" s="253"/>
      <c r="C866" s="253"/>
      <c r="D866" s="253"/>
      <c r="E866" s="253"/>
      <c r="F866" s="253"/>
      <c r="G866" s="253"/>
      <c r="H866" s="253"/>
      <c r="I866" s="253"/>
      <c r="J866" s="253"/>
      <c r="K866" s="253"/>
      <c r="L866" s="253"/>
      <c r="M866" s="253"/>
      <c r="N866" s="253"/>
      <c r="O866" s="253"/>
      <c r="P866" s="253"/>
      <c r="Q866" s="253"/>
      <c r="R866" s="253"/>
      <c r="S866" s="253"/>
      <c r="T866" s="253"/>
      <c r="U866" s="253" t="s">
        <v>1052</v>
      </c>
      <c r="V866" s="253"/>
      <c r="W866" s="253"/>
      <c r="X866" s="253"/>
      <c r="Y866" s="253"/>
      <c r="Z866" s="253"/>
      <c r="AA866" s="253"/>
      <c r="AB866" s="253"/>
      <c r="AC866" s="253" t="s">
        <v>320</v>
      </c>
      <c r="AD866" s="253"/>
      <c r="AE866" s="253"/>
      <c r="AF866" s="253"/>
      <c r="AG866" s="253"/>
      <c r="AH866" s="253"/>
      <c r="AI866" s="253"/>
      <c r="AJ866" s="253"/>
      <c r="AK866" s="253"/>
      <c r="AL866" s="253"/>
      <c r="AM866" s="253"/>
      <c r="AN866" s="253"/>
      <c r="AO866" s="253"/>
      <c r="AP866" s="253"/>
      <c r="AQ866" s="253"/>
      <c r="AR866" s="253"/>
      <c r="AS866" s="253"/>
      <c r="AT866" s="253"/>
      <c r="AU866" s="253"/>
      <c r="AV866" s="253"/>
      <c r="AW866" s="253"/>
      <c r="AX866" s="253"/>
      <c r="AY866" s="253"/>
      <c r="AZ866" s="253"/>
      <c r="BA866" s="253"/>
      <c r="BB866" s="253"/>
      <c r="BC866" s="253"/>
      <c r="BD866" s="253"/>
      <c r="BE866" s="253"/>
      <c r="BF866" s="253"/>
      <c r="BG866" s="253"/>
      <c r="BH866" s="253"/>
      <c r="BI866" s="253"/>
      <c r="BJ866" s="253"/>
      <c r="BK866" s="253"/>
      <c r="BL866" s="253"/>
      <c r="BM866" s="253"/>
      <c r="BN866" s="253"/>
      <c r="BO866" s="253"/>
      <c r="BP866" s="253"/>
      <c r="BQ866" s="253"/>
      <c r="BR866" s="253"/>
      <c r="BS866" s="253"/>
      <c r="BT866" s="253"/>
      <c r="BU866" s="253"/>
      <c r="BV866" s="253"/>
      <c r="BW866" s="253"/>
      <c r="BX866" s="253"/>
      <c r="BY866" s="253"/>
      <c r="BZ866" s="253"/>
      <c r="CA866" s="253"/>
      <c r="CB866" s="253"/>
      <c r="CC866" s="253"/>
      <c r="CD866" s="253"/>
      <c r="CE866" s="253"/>
      <c r="CF866" s="253"/>
      <c r="CG866" s="253"/>
      <c r="CH866" s="253"/>
      <c r="CI866" s="253"/>
      <c r="CJ866" s="253"/>
      <c r="CK866" s="253"/>
      <c r="CL866" s="253"/>
      <c r="CM866" s="253"/>
      <c r="CN866" s="253"/>
      <c r="CO866" s="253"/>
      <c r="CP866" s="253"/>
      <c r="CQ866" s="253"/>
      <c r="CR866" s="253"/>
      <c r="CS866" s="253"/>
      <c r="CT866" s="253"/>
      <c r="CU866" s="253"/>
      <c r="CV866" s="253"/>
      <c r="CW866" s="253"/>
      <c r="CX866" s="253"/>
      <c r="CY866" s="253"/>
      <c r="CZ866" s="253"/>
      <c r="DA866" s="253"/>
      <c r="DB866" s="253"/>
      <c r="DC866" s="253"/>
      <c r="DD866" s="253"/>
      <c r="DE866" s="253"/>
      <c r="DF866" s="253"/>
      <c r="DG866" s="253"/>
      <c r="DH866" s="253"/>
      <c r="DI866" s="253"/>
      <c r="DJ866" s="253"/>
      <c r="DK866" s="253"/>
      <c r="DL866" s="253"/>
      <c r="DM866" s="253"/>
      <c r="DN866" s="253"/>
      <c r="DO866" s="253"/>
      <c r="DP866" s="253"/>
      <c r="DQ866" s="253"/>
      <c r="DR866" s="253"/>
      <c r="DS866" s="253"/>
      <c r="DT866" s="253"/>
      <c r="DU866" s="253"/>
      <c r="DV866" s="253"/>
      <c r="DW866" s="253"/>
      <c r="DX866" s="253"/>
      <c r="DY866" s="253"/>
      <c r="DZ866" s="253"/>
      <c r="EA866" s="253"/>
      <c r="EB866" s="253"/>
      <c r="EC866" s="253"/>
      <c r="ED866" s="253"/>
      <c r="EE866" s="253"/>
      <c r="EF866" s="253"/>
      <c r="EG866" s="253"/>
      <c r="EH866" s="253"/>
      <c r="EI866" s="253"/>
      <c r="EJ866" s="253"/>
      <c r="EK866" s="253"/>
      <c r="EL866" s="253"/>
      <c r="EM866" s="253"/>
      <c r="EN866" s="253"/>
      <c r="EO866" s="253"/>
      <c r="EP866" s="253"/>
      <c r="EQ866" s="253"/>
      <c r="ER866" s="253"/>
      <c r="ES866" s="253"/>
      <c r="ET866" s="253"/>
      <c r="EU866" s="253"/>
      <c r="EV866" s="253"/>
      <c r="EW866" s="253"/>
      <c r="EX866" s="253"/>
      <c r="EY866" s="253"/>
      <c r="EZ866" s="253"/>
      <c r="FA866" s="253"/>
      <c r="FB866" s="253"/>
      <c r="FC866" s="253"/>
      <c r="FD866" s="253"/>
      <c r="FE866" s="253"/>
      <c r="FF866" s="253"/>
      <c r="FG866" s="253"/>
      <c r="FH866" s="253"/>
      <c r="FI866" s="253"/>
      <c r="FJ866" s="253"/>
      <c r="FK866" s="253"/>
      <c r="FL866" s="253"/>
      <c r="FM866" s="253"/>
      <c r="FN866" s="253"/>
      <c r="FO866" s="253"/>
      <c r="FP866" s="253"/>
      <c r="FQ866" s="253"/>
      <c r="FR866" s="253"/>
      <c r="FS866" s="253"/>
      <c r="FT866" s="253"/>
      <c r="FU866" s="253"/>
      <c r="FV866" s="253"/>
      <c r="FW866" s="253"/>
      <c r="FX866" s="253"/>
      <c r="FY866" s="253"/>
      <c r="FZ866" s="253"/>
      <c r="GA866" s="253"/>
      <c r="GB866" s="253"/>
      <c r="GC866" s="253"/>
      <c r="GD866" s="253"/>
      <c r="GE866" s="253"/>
      <c r="GF866" s="253"/>
      <c r="GG866" s="253"/>
      <c r="GH866" s="253"/>
      <c r="GI866" s="253"/>
      <c r="GJ866" s="253"/>
      <c r="GK866" s="253"/>
      <c r="GL866" s="253"/>
      <c r="GM866" s="253"/>
      <c r="GN866" s="253"/>
      <c r="GO866" s="253"/>
      <c r="GP866" s="253"/>
      <c r="GQ866" s="253"/>
      <c r="GR866" s="253"/>
      <c r="GS866" s="253"/>
      <c r="GT866" s="253"/>
      <c r="GU866" s="253"/>
      <c r="GV866" s="253"/>
      <c r="GW866" s="253"/>
      <c r="GX866" s="253"/>
      <c r="GY866" s="253"/>
      <c r="GZ866" s="253"/>
      <c r="HA866" s="253"/>
      <c r="HB866" s="253"/>
      <c r="HC866" s="253"/>
      <c r="HD866" s="253"/>
      <c r="HE866" s="253"/>
      <c r="HF866" s="253"/>
    </row>
    <row r="867" spans="1:214" s="312" customFormat="1" ht="15" customHeight="1" x14ac:dyDescent="0.25">
      <c r="A867" s="252"/>
      <c r="B867" s="253"/>
      <c r="C867" s="253"/>
      <c r="D867" s="253"/>
      <c r="E867" s="253"/>
      <c r="F867" s="253"/>
      <c r="G867" s="253"/>
      <c r="H867" s="253"/>
      <c r="I867" s="253"/>
      <c r="J867" s="253"/>
      <c r="K867" s="253"/>
      <c r="L867" s="253"/>
      <c r="M867" s="253"/>
      <c r="N867" s="253"/>
      <c r="O867" s="253"/>
      <c r="P867" s="253"/>
      <c r="Q867" s="253"/>
      <c r="R867" s="253"/>
      <c r="S867" s="253"/>
      <c r="T867" s="253"/>
      <c r="U867" s="253" t="s">
        <v>1053</v>
      </c>
      <c r="V867" s="253"/>
      <c r="W867" s="253"/>
      <c r="X867" s="253"/>
      <c r="Y867" s="253"/>
      <c r="Z867" s="253"/>
      <c r="AA867" s="253"/>
      <c r="AB867" s="253"/>
      <c r="AC867" s="253" t="s">
        <v>332</v>
      </c>
      <c r="AD867" s="253"/>
      <c r="AE867" s="253"/>
      <c r="AF867" s="253"/>
      <c r="AG867" s="253"/>
      <c r="AH867" s="253"/>
      <c r="AI867" s="253"/>
      <c r="AJ867" s="253"/>
      <c r="AK867" s="253"/>
      <c r="AL867" s="253"/>
      <c r="AM867" s="253"/>
      <c r="AN867" s="253"/>
      <c r="AO867" s="253"/>
      <c r="AP867" s="253"/>
      <c r="AQ867" s="253"/>
      <c r="AR867" s="253"/>
      <c r="AS867" s="253"/>
      <c r="AT867" s="253"/>
      <c r="AU867" s="253"/>
      <c r="AV867" s="253"/>
      <c r="AW867" s="253"/>
      <c r="AX867" s="253"/>
      <c r="AY867" s="253"/>
      <c r="AZ867" s="253"/>
      <c r="BA867" s="253"/>
      <c r="BB867" s="253"/>
      <c r="BC867" s="253"/>
      <c r="BD867" s="253"/>
      <c r="BE867" s="253"/>
      <c r="BF867" s="253"/>
      <c r="BG867" s="253"/>
      <c r="BH867" s="253"/>
      <c r="BI867" s="253"/>
      <c r="BJ867" s="253"/>
      <c r="BK867" s="253"/>
      <c r="BL867" s="253"/>
      <c r="BM867" s="253"/>
      <c r="BN867" s="253"/>
      <c r="BO867" s="253"/>
      <c r="BP867" s="253"/>
      <c r="BQ867" s="253"/>
      <c r="BR867" s="253"/>
      <c r="BS867" s="253"/>
      <c r="BT867" s="253"/>
      <c r="BU867" s="253"/>
      <c r="BV867" s="253"/>
      <c r="BW867" s="253"/>
      <c r="BX867" s="253"/>
      <c r="BY867" s="253"/>
      <c r="BZ867" s="253"/>
      <c r="CA867" s="253"/>
      <c r="CB867" s="253"/>
      <c r="CC867" s="253"/>
      <c r="CD867" s="253"/>
      <c r="CE867" s="253"/>
      <c r="CF867" s="253"/>
      <c r="CG867" s="253"/>
      <c r="CH867" s="253"/>
      <c r="CI867" s="253"/>
      <c r="CJ867" s="253"/>
      <c r="CK867" s="253"/>
      <c r="CL867" s="253"/>
      <c r="CM867" s="253"/>
      <c r="CN867" s="253"/>
      <c r="CO867" s="253"/>
      <c r="CP867" s="253"/>
      <c r="CQ867" s="253"/>
      <c r="CR867" s="253"/>
      <c r="CS867" s="253"/>
      <c r="CT867" s="253"/>
      <c r="CU867" s="253"/>
      <c r="CV867" s="253"/>
      <c r="CW867" s="253"/>
      <c r="CX867" s="253"/>
      <c r="CY867" s="253"/>
      <c r="CZ867" s="253"/>
      <c r="DA867" s="253"/>
      <c r="DB867" s="253"/>
      <c r="DC867" s="253"/>
      <c r="DD867" s="253"/>
      <c r="DE867" s="253"/>
      <c r="DF867" s="253"/>
      <c r="DG867" s="253"/>
      <c r="DH867" s="253"/>
      <c r="DI867" s="253"/>
      <c r="DJ867" s="253"/>
      <c r="DK867" s="253"/>
      <c r="DL867" s="253"/>
      <c r="DM867" s="253"/>
      <c r="DN867" s="253"/>
      <c r="DO867" s="253"/>
      <c r="DP867" s="253"/>
      <c r="DQ867" s="253"/>
      <c r="DR867" s="253"/>
      <c r="DS867" s="253"/>
      <c r="DT867" s="253"/>
      <c r="DU867" s="253"/>
      <c r="DV867" s="253"/>
      <c r="DW867" s="253"/>
      <c r="DX867" s="253"/>
      <c r="DY867" s="253"/>
      <c r="DZ867" s="253"/>
      <c r="EA867" s="253"/>
      <c r="EB867" s="253"/>
      <c r="EC867" s="253"/>
      <c r="ED867" s="253"/>
      <c r="EE867" s="253"/>
      <c r="EF867" s="253"/>
      <c r="EG867" s="253"/>
      <c r="EH867" s="253"/>
      <c r="EI867" s="253"/>
      <c r="EJ867" s="253"/>
      <c r="EK867" s="253"/>
      <c r="EL867" s="253"/>
      <c r="EM867" s="253"/>
      <c r="EN867" s="253"/>
      <c r="EO867" s="253"/>
      <c r="EP867" s="253"/>
      <c r="EQ867" s="253"/>
      <c r="ER867" s="253"/>
      <c r="ES867" s="253"/>
      <c r="ET867" s="253"/>
      <c r="EU867" s="253"/>
      <c r="EV867" s="253"/>
      <c r="EW867" s="253"/>
      <c r="EX867" s="253"/>
      <c r="EY867" s="253"/>
      <c r="EZ867" s="253"/>
      <c r="FA867" s="253"/>
      <c r="FB867" s="253"/>
      <c r="FC867" s="253"/>
      <c r="FD867" s="253"/>
      <c r="FE867" s="253"/>
      <c r="FF867" s="253"/>
      <c r="FG867" s="253"/>
      <c r="FH867" s="253"/>
      <c r="FI867" s="253"/>
      <c r="FJ867" s="253"/>
      <c r="FK867" s="253"/>
      <c r="FL867" s="253"/>
      <c r="FM867" s="253"/>
      <c r="FN867" s="253"/>
      <c r="FO867" s="253"/>
      <c r="FP867" s="253"/>
      <c r="FQ867" s="253"/>
      <c r="FR867" s="253"/>
      <c r="FS867" s="253"/>
      <c r="FT867" s="253"/>
      <c r="FU867" s="253"/>
      <c r="FV867" s="253"/>
      <c r="FW867" s="253"/>
      <c r="FX867" s="253"/>
      <c r="FY867" s="253"/>
      <c r="FZ867" s="253"/>
      <c r="GA867" s="253"/>
      <c r="GB867" s="253"/>
      <c r="GC867" s="253"/>
      <c r="GD867" s="253"/>
      <c r="GE867" s="253"/>
      <c r="GF867" s="253"/>
      <c r="GG867" s="253"/>
      <c r="GH867" s="253"/>
      <c r="GI867" s="253"/>
      <c r="GJ867" s="253"/>
      <c r="GK867" s="253"/>
      <c r="GL867" s="253"/>
      <c r="GM867" s="253"/>
      <c r="GN867" s="253"/>
      <c r="GO867" s="253"/>
      <c r="GP867" s="253"/>
      <c r="GQ867" s="253"/>
      <c r="GR867" s="253"/>
      <c r="GS867" s="253"/>
      <c r="GT867" s="253"/>
      <c r="GU867" s="253"/>
      <c r="GV867" s="253"/>
      <c r="GW867" s="253"/>
      <c r="GX867" s="253"/>
      <c r="GY867" s="253"/>
      <c r="GZ867" s="253"/>
      <c r="HA867" s="253"/>
      <c r="HB867" s="253"/>
      <c r="HC867" s="253"/>
      <c r="HD867" s="253"/>
      <c r="HE867" s="253"/>
      <c r="HF867" s="253"/>
    </row>
    <row r="868" spans="1:214" s="312" customFormat="1" ht="15" customHeight="1" x14ac:dyDescent="0.25">
      <c r="A868" s="252"/>
      <c r="B868" s="253"/>
      <c r="C868" s="253"/>
      <c r="D868" s="253"/>
      <c r="E868" s="253"/>
      <c r="F868" s="253"/>
      <c r="G868" s="253"/>
      <c r="H868" s="253"/>
      <c r="I868" s="253"/>
      <c r="J868" s="253"/>
      <c r="K868" s="253"/>
      <c r="L868" s="253"/>
      <c r="M868" s="253"/>
      <c r="N868" s="253"/>
      <c r="O868" s="253"/>
      <c r="P868" s="253"/>
      <c r="Q868" s="253"/>
      <c r="R868" s="253"/>
      <c r="S868" s="253"/>
      <c r="T868" s="253"/>
      <c r="U868" s="253" t="s">
        <v>1054</v>
      </c>
      <c r="V868" s="253"/>
      <c r="W868" s="253"/>
      <c r="X868" s="253"/>
      <c r="Y868" s="253"/>
      <c r="Z868" s="253"/>
      <c r="AA868" s="253"/>
      <c r="AB868" s="253"/>
      <c r="AC868" s="253" t="s">
        <v>320</v>
      </c>
      <c r="AD868" s="253"/>
      <c r="AE868" s="253"/>
      <c r="AF868" s="253"/>
      <c r="AG868" s="253"/>
      <c r="AH868" s="253"/>
      <c r="AI868" s="253"/>
      <c r="AJ868" s="253"/>
      <c r="AK868" s="253"/>
      <c r="AL868" s="253"/>
      <c r="AM868" s="253"/>
      <c r="AN868" s="253"/>
      <c r="AO868" s="253"/>
      <c r="AP868" s="253"/>
      <c r="AQ868" s="253"/>
      <c r="AR868" s="253"/>
      <c r="AS868" s="253"/>
      <c r="AT868" s="253"/>
      <c r="AU868" s="253"/>
      <c r="AV868" s="253"/>
      <c r="AW868" s="253"/>
      <c r="AX868" s="253"/>
      <c r="AY868" s="253"/>
      <c r="AZ868" s="253"/>
      <c r="BA868" s="253"/>
      <c r="BB868" s="253"/>
      <c r="BC868" s="253"/>
      <c r="BD868" s="253"/>
      <c r="BE868" s="253"/>
      <c r="BF868" s="253"/>
      <c r="BG868" s="253"/>
      <c r="BH868" s="253"/>
      <c r="BI868" s="253"/>
      <c r="BJ868" s="253"/>
      <c r="BK868" s="253"/>
      <c r="BL868" s="253"/>
      <c r="BM868" s="253"/>
      <c r="BN868" s="253"/>
      <c r="BO868" s="253"/>
      <c r="BP868" s="253"/>
      <c r="BQ868" s="253"/>
      <c r="BR868" s="253"/>
      <c r="BS868" s="253"/>
      <c r="BT868" s="253"/>
      <c r="BU868" s="253"/>
      <c r="BV868" s="253"/>
      <c r="BW868" s="253"/>
      <c r="BX868" s="253"/>
      <c r="BY868" s="253"/>
      <c r="BZ868" s="253"/>
      <c r="CA868" s="253"/>
      <c r="CB868" s="253"/>
      <c r="CC868" s="253"/>
      <c r="CD868" s="253"/>
      <c r="CE868" s="253"/>
      <c r="CF868" s="253"/>
      <c r="CG868" s="253"/>
      <c r="CH868" s="253"/>
      <c r="CI868" s="253"/>
      <c r="CJ868" s="253"/>
      <c r="CK868" s="253"/>
      <c r="CL868" s="253"/>
      <c r="CM868" s="253"/>
      <c r="CN868" s="253"/>
      <c r="CO868" s="253"/>
      <c r="CP868" s="253"/>
      <c r="CQ868" s="253"/>
      <c r="CR868" s="253"/>
      <c r="CS868" s="253"/>
      <c r="CT868" s="253"/>
      <c r="CU868" s="253"/>
      <c r="CV868" s="253"/>
      <c r="CW868" s="253"/>
      <c r="CX868" s="253"/>
      <c r="CY868" s="253"/>
      <c r="CZ868" s="253"/>
      <c r="DA868" s="253"/>
      <c r="DB868" s="253"/>
      <c r="DC868" s="253"/>
      <c r="DD868" s="253"/>
      <c r="DE868" s="253"/>
      <c r="DF868" s="253"/>
      <c r="DG868" s="253"/>
      <c r="DH868" s="253"/>
      <c r="DI868" s="253"/>
      <c r="DJ868" s="253"/>
      <c r="DK868" s="253"/>
      <c r="DL868" s="253"/>
      <c r="DM868" s="253"/>
      <c r="DN868" s="253"/>
      <c r="DO868" s="253"/>
      <c r="DP868" s="253"/>
      <c r="DQ868" s="253"/>
      <c r="DR868" s="253"/>
      <c r="DS868" s="253"/>
      <c r="DT868" s="253"/>
      <c r="DU868" s="253"/>
      <c r="DV868" s="253"/>
      <c r="DW868" s="253"/>
      <c r="DX868" s="253"/>
      <c r="DY868" s="253"/>
      <c r="DZ868" s="253"/>
      <c r="EA868" s="253"/>
      <c r="EB868" s="253"/>
      <c r="EC868" s="253"/>
      <c r="ED868" s="253"/>
      <c r="EE868" s="253"/>
      <c r="EF868" s="253"/>
      <c r="EG868" s="253"/>
      <c r="EH868" s="253"/>
      <c r="EI868" s="253"/>
      <c r="EJ868" s="253"/>
      <c r="EK868" s="253"/>
      <c r="EL868" s="253"/>
      <c r="EM868" s="253"/>
      <c r="EN868" s="253"/>
      <c r="EO868" s="253"/>
      <c r="EP868" s="253"/>
      <c r="EQ868" s="253"/>
      <c r="ER868" s="253"/>
      <c r="ES868" s="253"/>
      <c r="ET868" s="253"/>
      <c r="EU868" s="253"/>
      <c r="EV868" s="253"/>
      <c r="EW868" s="253"/>
      <c r="EX868" s="253"/>
      <c r="EY868" s="253"/>
      <c r="EZ868" s="253"/>
      <c r="FA868" s="253"/>
      <c r="FB868" s="253"/>
      <c r="FC868" s="253"/>
      <c r="FD868" s="253"/>
      <c r="FE868" s="253"/>
      <c r="FF868" s="253"/>
      <c r="FG868" s="253"/>
      <c r="FH868" s="253"/>
      <c r="FI868" s="253"/>
      <c r="FJ868" s="253"/>
      <c r="FK868" s="253"/>
      <c r="FL868" s="253"/>
      <c r="FM868" s="253"/>
      <c r="FN868" s="253"/>
      <c r="FO868" s="253"/>
      <c r="FP868" s="253"/>
      <c r="FQ868" s="253"/>
      <c r="FR868" s="253"/>
      <c r="FS868" s="253"/>
      <c r="FT868" s="253"/>
      <c r="FU868" s="253"/>
      <c r="FV868" s="253"/>
      <c r="FW868" s="253"/>
      <c r="FX868" s="253"/>
      <c r="FY868" s="253"/>
      <c r="FZ868" s="253"/>
      <c r="GA868" s="253"/>
      <c r="GB868" s="253"/>
      <c r="GC868" s="253"/>
      <c r="GD868" s="253"/>
      <c r="GE868" s="253"/>
      <c r="GF868" s="253"/>
      <c r="GG868" s="253"/>
      <c r="GH868" s="253"/>
      <c r="GI868" s="253"/>
      <c r="GJ868" s="253"/>
      <c r="GK868" s="253"/>
      <c r="GL868" s="253"/>
      <c r="GM868" s="253"/>
      <c r="GN868" s="253"/>
      <c r="GO868" s="253"/>
      <c r="GP868" s="253"/>
      <c r="GQ868" s="253"/>
      <c r="GR868" s="253"/>
      <c r="GS868" s="253"/>
      <c r="GT868" s="253"/>
      <c r="GU868" s="253"/>
      <c r="GV868" s="253"/>
      <c r="GW868" s="253"/>
      <c r="GX868" s="253"/>
      <c r="GY868" s="253"/>
      <c r="GZ868" s="253"/>
      <c r="HA868" s="253"/>
      <c r="HB868" s="253"/>
      <c r="HC868" s="253"/>
      <c r="HD868" s="253"/>
      <c r="HE868" s="253"/>
      <c r="HF868" s="253"/>
    </row>
    <row r="869" spans="1:214" s="312" customFormat="1" ht="15" customHeight="1" x14ac:dyDescent="0.25">
      <c r="A869" s="252"/>
      <c r="B869" s="253"/>
      <c r="C869" s="253"/>
      <c r="D869" s="253"/>
      <c r="E869" s="253"/>
      <c r="F869" s="253"/>
      <c r="G869" s="253"/>
      <c r="H869" s="253"/>
      <c r="I869" s="253"/>
      <c r="J869" s="253"/>
      <c r="K869" s="253"/>
      <c r="L869" s="253"/>
      <c r="M869" s="253"/>
      <c r="N869" s="253"/>
      <c r="O869" s="253"/>
      <c r="P869" s="253"/>
      <c r="Q869" s="253"/>
      <c r="R869" s="253"/>
      <c r="S869" s="253"/>
      <c r="T869" s="253"/>
      <c r="U869" s="253" t="s">
        <v>1055</v>
      </c>
      <c r="V869" s="253"/>
      <c r="W869" s="253"/>
      <c r="X869" s="253"/>
      <c r="Y869" s="253"/>
      <c r="Z869" s="253"/>
      <c r="AA869" s="253"/>
      <c r="AB869" s="253"/>
      <c r="AC869" s="253" t="s">
        <v>332</v>
      </c>
      <c r="AD869" s="253"/>
      <c r="AE869" s="253"/>
      <c r="AF869" s="253"/>
      <c r="AG869" s="253"/>
      <c r="AH869" s="253"/>
      <c r="AI869" s="253"/>
      <c r="AJ869" s="253"/>
      <c r="AK869" s="253"/>
      <c r="AL869" s="253"/>
      <c r="AM869" s="253"/>
      <c r="AN869" s="253"/>
      <c r="AO869" s="253"/>
      <c r="AP869" s="253"/>
      <c r="AQ869" s="253"/>
      <c r="AR869" s="253"/>
      <c r="AS869" s="253"/>
      <c r="AT869" s="253"/>
      <c r="AU869" s="253"/>
      <c r="AV869" s="253"/>
      <c r="AW869" s="253"/>
      <c r="AX869" s="253"/>
      <c r="AY869" s="253"/>
      <c r="AZ869" s="253"/>
      <c r="BA869" s="253"/>
      <c r="BB869" s="253"/>
      <c r="BC869" s="253"/>
      <c r="BD869" s="253"/>
      <c r="BE869" s="253"/>
      <c r="BF869" s="253"/>
      <c r="BG869" s="253"/>
      <c r="BH869" s="253"/>
      <c r="BI869" s="253"/>
      <c r="BJ869" s="253"/>
      <c r="BK869" s="253"/>
      <c r="BL869" s="253"/>
      <c r="BM869" s="253"/>
      <c r="BN869" s="253"/>
      <c r="BO869" s="253"/>
      <c r="BP869" s="253"/>
      <c r="BQ869" s="253"/>
      <c r="BR869" s="253"/>
      <c r="BS869" s="253"/>
      <c r="BT869" s="253"/>
      <c r="BU869" s="253"/>
      <c r="BV869" s="253"/>
      <c r="BW869" s="253"/>
      <c r="BX869" s="253"/>
      <c r="BY869" s="253"/>
      <c r="BZ869" s="253"/>
      <c r="CA869" s="253"/>
      <c r="CB869" s="253"/>
      <c r="CC869" s="253"/>
      <c r="CD869" s="253"/>
      <c r="CE869" s="253"/>
      <c r="CF869" s="253"/>
      <c r="CG869" s="253"/>
      <c r="CH869" s="253"/>
      <c r="CI869" s="253"/>
      <c r="CJ869" s="253"/>
      <c r="CK869" s="253"/>
      <c r="CL869" s="253"/>
      <c r="CM869" s="253"/>
      <c r="CN869" s="253"/>
      <c r="CO869" s="253"/>
      <c r="CP869" s="253"/>
      <c r="CQ869" s="253"/>
      <c r="CR869" s="253"/>
      <c r="CS869" s="253"/>
      <c r="CT869" s="253"/>
      <c r="CU869" s="253"/>
      <c r="CV869" s="253"/>
      <c r="CW869" s="253"/>
      <c r="CX869" s="253"/>
      <c r="CY869" s="253"/>
      <c r="CZ869" s="253"/>
      <c r="DA869" s="253"/>
      <c r="DB869" s="253"/>
      <c r="DC869" s="253"/>
      <c r="DD869" s="253"/>
      <c r="DE869" s="253"/>
      <c r="DF869" s="253"/>
      <c r="DG869" s="253"/>
      <c r="DH869" s="253"/>
      <c r="DI869" s="253"/>
      <c r="DJ869" s="253"/>
      <c r="DK869" s="253"/>
      <c r="DL869" s="253"/>
      <c r="DM869" s="253"/>
      <c r="DN869" s="253"/>
      <c r="DO869" s="253"/>
      <c r="DP869" s="253"/>
      <c r="DQ869" s="253"/>
      <c r="DR869" s="253"/>
      <c r="DS869" s="253"/>
      <c r="DT869" s="253"/>
      <c r="DU869" s="253"/>
      <c r="DV869" s="253"/>
      <c r="DW869" s="253"/>
      <c r="DX869" s="253"/>
      <c r="DY869" s="253"/>
      <c r="DZ869" s="253"/>
      <c r="EA869" s="253"/>
      <c r="EB869" s="253"/>
      <c r="EC869" s="253"/>
      <c r="ED869" s="253"/>
      <c r="EE869" s="253"/>
      <c r="EF869" s="253"/>
      <c r="EG869" s="253"/>
      <c r="EH869" s="253"/>
      <c r="EI869" s="253"/>
      <c r="EJ869" s="253"/>
      <c r="EK869" s="253"/>
      <c r="EL869" s="253"/>
      <c r="EM869" s="253"/>
      <c r="EN869" s="253"/>
      <c r="EO869" s="253"/>
      <c r="EP869" s="253"/>
      <c r="EQ869" s="253"/>
      <c r="ER869" s="253"/>
      <c r="ES869" s="253"/>
      <c r="ET869" s="253"/>
      <c r="EU869" s="253"/>
      <c r="EV869" s="253"/>
      <c r="EW869" s="253"/>
      <c r="EX869" s="253"/>
      <c r="EY869" s="253"/>
      <c r="EZ869" s="253"/>
      <c r="FA869" s="253"/>
      <c r="FB869" s="253"/>
      <c r="FC869" s="253"/>
      <c r="FD869" s="253"/>
      <c r="FE869" s="253"/>
      <c r="FF869" s="253"/>
      <c r="FG869" s="253"/>
      <c r="FH869" s="253"/>
      <c r="FI869" s="253"/>
      <c r="FJ869" s="253"/>
      <c r="FK869" s="253"/>
      <c r="FL869" s="253"/>
      <c r="FM869" s="253"/>
      <c r="FN869" s="253"/>
      <c r="FO869" s="253"/>
      <c r="FP869" s="253"/>
      <c r="FQ869" s="253"/>
      <c r="FR869" s="253"/>
      <c r="FS869" s="253"/>
      <c r="FT869" s="253"/>
      <c r="FU869" s="253"/>
      <c r="FV869" s="253"/>
      <c r="FW869" s="253"/>
      <c r="FX869" s="253"/>
      <c r="FY869" s="253"/>
      <c r="FZ869" s="253"/>
      <c r="GA869" s="253"/>
      <c r="GB869" s="253"/>
      <c r="GC869" s="253"/>
      <c r="GD869" s="253"/>
      <c r="GE869" s="253"/>
      <c r="GF869" s="253"/>
      <c r="GG869" s="253"/>
      <c r="GH869" s="253"/>
      <c r="GI869" s="253"/>
      <c r="GJ869" s="253"/>
      <c r="GK869" s="253"/>
      <c r="GL869" s="253"/>
      <c r="GM869" s="253"/>
      <c r="GN869" s="253"/>
      <c r="GO869" s="253"/>
      <c r="GP869" s="253"/>
      <c r="GQ869" s="253"/>
      <c r="GR869" s="253"/>
      <c r="GS869" s="253"/>
      <c r="GT869" s="253"/>
      <c r="GU869" s="253"/>
      <c r="GV869" s="253"/>
      <c r="GW869" s="253"/>
      <c r="GX869" s="253"/>
      <c r="GY869" s="253"/>
      <c r="GZ869" s="253"/>
      <c r="HA869" s="253"/>
      <c r="HB869" s="253"/>
      <c r="HC869" s="253"/>
      <c r="HD869" s="253"/>
      <c r="HE869" s="253"/>
      <c r="HF869" s="253"/>
    </row>
    <row r="870" spans="1:214" s="312" customFormat="1" ht="15" customHeight="1" x14ac:dyDescent="0.25">
      <c r="A870" s="252"/>
      <c r="B870" s="253"/>
      <c r="C870" s="253"/>
      <c r="D870" s="253"/>
      <c r="E870" s="253"/>
      <c r="F870" s="253"/>
      <c r="G870" s="253"/>
      <c r="H870" s="253"/>
      <c r="I870" s="253"/>
      <c r="J870" s="253"/>
      <c r="K870" s="253"/>
      <c r="L870" s="253"/>
      <c r="M870" s="253"/>
      <c r="N870" s="253"/>
      <c r="O870" s="253"/>
      <c r="P870" s="253"/>
      <c r="Q870" s="253"/>
      <c r="R870" s="253"/>
      <c r="S870" s="253"/>
      <c r="T870" s="253"/>
      <c r="U870" s="253" t="s">
        <v>1056</v>
      </c>
      <c r="V870" s="253"/>
      <c r="W870" s="253"/>
      <c r="X870" s="253"/>
      <c r="Y870" s="253"/>
      <c r="Z870" s="253"/>
      <c r="AA870" s="253"/>
      <c r="AB870" s="253"/>
      <c r="AC870" s="253" t="s">
        <v>323</v>
      </c>
      <c r="AD870" s="253"/>
      <c r="AE870" s="253"/>
      <c r="AF870" s="253"/>
      <c r="AG870" s="253"/>
      <c r="AH870" s="253"/>
      <c r="AI870" s="253"/>
      <c r="AJ870" s="253"/>
      <c r="AK870" s="253"/>
      <c r="AL870" s="253"/>
      <c r="AM870" s="253"/>
      <c r="AN870" s="253"/>
      <c r="AO870" s="253"/>
      <c r="AP870" s="253"/>
      <c r="AQ870" s="253"/>
      <c r="AR870" s="253"/>
      <c r="AS870" s="253"/>
      <c r="AT870" s="253"/>
      <c r="AU870" s="253"/>
      <c r="AV870" s="253"/>
      <c r="AW870" s="253"/>
      <c r="AX870" s="253"/>
      <c r="AY870" s="253"/>
      <c r="AZ870" s="253"/>
      <c r="BA870" s="253"/>
      <c r="BB870" s="253"/>
      <c r="BC870" s="253"/>
      <c r="BD870" s="253"/>
      <c r="BE870" s="253"/>
      <c r="BF870" s="253"/>
      <c r="BG870" s="253"/>
      <c r="BH870" s="253"/>
      <c r="BI870" s="253"/>
      <c r="BJ870" s="253"/>
      <c r="BK870" s="253"/>
      <c r="BL870" s="253"/>
      <c r="BM870" s="253"/>
      <c r="BN870" s="253"/>
      <c r="BO870" s="253"/>
      <c r="BP870" s="253"/>
      <c r="BQ870" s="253"/>
      <c r="BR870" s="253"/>
      <c r="BS870" s="253"/>
      <c r="BT870" s="253"/>
      <c r="BU870" s="253"/>
      <c r="BV870" s="253"/>
      <c r="BW870" s="253"/>
      <c r="BX870" s="253"/>
      <c r="BY870" s="253"/>
      <c r="BZ870" s="253"/>
      <c r="CA870" s="253"/>
      <c r="CB870" s="253"/>
      <c r="CC870" s="253"/>
      <c r="CD870" s="253"/>
      <c r="CE870" s="253"/>
      <c r="CF870" s="253"/>
      <c r="CG870" s="253"/>
      <c r="CH870" s="253"/>
      <c r="CI870" s="253"/>
      <c r="CJ870" s="253"/>
      <c r="CK870" s="253"/>
      <c r="CL870" s="253"/>
      <c r="CM870" s="253"/>
      <c r="CN870" s="253"/>
      <c r="CO870" s="253"/>
      <c r="CP870" s="253"/>
      <c r="CQ870" s="253"/>
      <c r="CR870" s="253"/>
      <c r="CS870" s="253"/>
      <c r="CT870" s="253"/>
      <c r="CU870" s="253"/>
      <c r="CV870" s="253"/>
      <c r="CW870" s="253"/>
      <c r="CX870" s="253"/>
      <c r="CY870" s="253"/>
      <c r="CZ870" s="253"/>
      <c r="DA870" s="253"/>
      <c r="DB870" s="253"/>
      <c r="DC870" s="253"/>
      <c r="DD870" s="253"/>
      <c r="DE870" s="253"/>
      <c r="DF870" s="253"/>
      <c r="DG870" s="253"/>
      <c r="DH870" s="253"/>
      <c r="DI870" s="253"/>
      <c r="DJ870" s="253"/>
      <c r="DK870" s="253"/>
      <c r="DL870" s="253"/>
      <c r="DM870" s="253"/>
      <c r="DN870" s="253"/>
      <c r="DO870" s="253"/>
      <c r="DP870" s="253"/>
      <c r="DQ870" s="253"/>
      <c r="DR870" s="253"/>
      <c r="DS870" s="253"/>
      <c r="DT870" s="253"/>
      <c r="DU870" s="253"/>
      <c r="DV870" s="253"/>
      <c r="DW870" s="253"/>
      <c r="DX870" s="253"/>
      <c r="DY870" s="253"/>
      <c r="DZ870" s="253"/>
      <c r="EA870" s="253"/>
      <c r="EB870" s="253"/>
      <c r="EC870" s="253"/>
      <c r="ED870" s="253"/>
      <c r="EE870" s="253"/>
      <c r="EF870" s="253"/>
      <c r="EG870" s="253"/>
      <c r="EH870" s="253"/>
      <c r="EI870" s="253"/>
      <c r="EJ870" s="253"/>
      <c r="EK870" s="253"/>
      <c r="EL870" s="253"/>
      <c r="EM870" s="253"/>
      <c r="EN870" s="253"/>
      <c r="EO870" s="253"/>
      <c r="EP870" s="253"/>
      <c r="EQ870" s="253"/>
      <c r="ER870" s="253"/>
      <c r="ES870" s="253"/>
      <c r="ET870" s="253"/>
      <c r="EU870" s="253"/>
      <c r="EV870" s="253"/>
      <c r="EW870" s="253"/>
      <c r="EX870" s="253"/>
      <c r="EY870" s="253"/>
      <c r="EZ870" s="253"/>
      <c r="FA870" s="253"/>
      <c r="FB870" s="253"/>
      <c r="FC870" s="253"/>
      <c r="FD870" s="253"/>
      <c r="FE870" s="253"/>
      <c r="FF870" s="253"/>
      <c r="FG870" s="253"/>
      <c r="FH870" s="253"/>
      <c r="FI870" s="253"/>
      <c r="FJ870" s="253"/>
      <c r="FK870" s="253"/>
      <c r="FL870" s="253"/>
      <c r="FM870" s="253"/>
      <c r="FN870" s="253"/>
      <c r="FO870" s="253"/>
      <c r="FP870" s="253"/>
      <c r="FQ870" s="253"/>
      <c r="FR870" s="253"/>
      <c r="FS870" s="253"/>
      <c r="FT870" s="253"/>
      <c r="FU870" s="253"/>
      <c r="FV870" s="253"/>
      <c r="FW870" s="253"/>
      <c r="FX870" s="253"/>
      <c r="FY870" s="253"/>
      <c r="FZ870" s="253"/>
      <c r="GA870" s="253"/>
      <c r="GB870" s="253"/>
      <c r="GC870" s="253"/>
      <c r="GD870" s="253"/>
      <c r="GE870" s="253"/>
      <c r="GF870" s="253"/>
      <c r="GG870" s="253"/>
      <c r="GH870" s="253"/>
      <c r="GI870" s="253"/>
      <c r="GJ870" s="253"/>
      <c r="GK870" s="253"/>
      <c r="GL870" s="253"/>
      <c r="GM870" s="253"/>
      <c r="GN870" s="253"/>
      <c r="GO870" s="253"/>
      <c r="GP870" s="253"/>
      <c r="GQ870" s="253"/>
      <c r="GR870" s="253"/>
      <c r="GS870" s="253"/>
      <c r="GT870" s="253"/>
      <c r="GU870" s="253"/>
      <c r="GV870" s="253"/>
      <c r="GW870" s="253"/>
      <c r="GX870" s="253"/>
      <c r="GY870" s="253"/>
      <c r="GZ870" s="253"/>
      <c r="HA870" s="253"/>
      <c r="HB870" s="253"/>
      <c r="HC870" s="253"/>
      <c r="HD870" s="253"/>
      <c r="HE870" s="253"/>
      <c r="HF870" s="253"/>
    </row>
    <row r="871" spans="1:214" s="312" customFormat="1" ht="15" customHeight="1" x14ac:dyDescent="0.25">
      <c r="A871" s="252"/>
      <c r="B871" s="253"/>
      <c r="C871" s="253"/>
      <c r="D871" s="253"/>
      <c r="E871" s="253"/>
      <c r="F871" s="253"/>
      <c r="G871" s="253"/>
      <c r="H871" s="253"/>
      <c r="I871" s="253"/>
      <c r="J871" s="253"/>
      <c r="K871" s="253"/>
      <c r="L871" s="253"/>
      <c r="M871" s="253"/>
      <c r="N871" s="253"/>
      <c r="O871" s="253"/>
      <c r="P871" s="253"/>
      <c r="Q871" s="253"/>
      <c r="R871" s="253"/>
      <c r="S871" s="253"/>
      <c r="T871" s="253"/>
      <c r="U871" s="253" t="s">
        <v>1057</v>
      </c>
      <c r="V871" s="253"/>
      <c r="W871" s="253"/>
      <c r="X871" s="253"/>
      <c r="Y871" s="253"/>
      <c r="Z871" s="253"/>
      <c r="AA871" s="253"/>
      <c r="AB871" s="253"/>
      <c r="AC871" s="253" t="s">
        <v>320</v>
      </c>
      <c r="AD871" s="253"/>
      <c r="AE871" s="253"/>
      <c r="AF871" s="253"/>
      <c r="AG871" s="253"/>
      <c r="AH871" s="253"/>
      <c r="AI871" s="253"/>
      <c r="AJ871" s="253"/>
      <c r="AK871" s="253"/>
      <c r="AL871" s="253"/>
      <c r="AM871" s="253"/>
      <c r="AN871" s="253"/>
      <c r="AO871" s="253"/>
      <c r="AP871" s="253"/>
      <c r="AQ871" s="253"/>
      <c r="AR871" s="253"/>
      <c r="AS871" s="253"/>
      <c r="AT871" s="253"/>
      <c r="AU871" s="253"/>
      <c r="AV871" s="253"/>
      <c r="AW871" s="253"/>
      <c r="AX871" s="253"/>
      <c r="AY871" s="253"/>
      <c r="AZ871" s="253"/>
      <c r="BA871" s="253"/>
      <c r="BB871" s="253"/>
      <c r="BC871" s="253"/>
      <c r="BD871" s="253"/>
      <c r="BE871" s="253"/>
      <c r="BF871" s="253"/>
      <c r="BG871" s="253"/>
      <c r="BH871" s="253"/>
      <c r="BI871" s="253"/>
      <c r="BJ871" s="253"/>
      <c r="BK871" s="253"/>
      <c r="BL871" s="253"/>
      <c r="BM871" s="253"/>
      <c r="BN871" s="253"/>
      <c r="BO871" s="253"/>
      <c r="BP871" s="253"/>
      <c r="BQ871" s="253"/>
      <c r="BR871" s="253"/>
      <c r="BS871" s="253"/>
      <c r="BT871" s="253"/>
      <c r="BU871" s="253"/>
      <c r="BV871" s="253"/>
      <c r="BW871" s="253"/>
      <c r="BX871" s="253"/>
      <c r="BY871" s="253"/>
      <c r="BZ871" s="253"/>
      <c r="CA871" s="253"/>
      <c r="CB871" s="253"/>
      <c r="CC871" s="253"/>
      <c r="CD871" s="253"/>
      <c r="CE871" s="253"/>
      <c r="CF871" s="253"/>
      <c r="CG871" s="253"/>
      <c r="CH871" s="253"/>
      <c r="CI871" s="253"/>
      <c r="CJ871" s="253"/>
      <c r="CK871" s="253"/>
      <c r="CL871" s="253"/>
      <c r="CM871" s="253"/>
      <c r="CN871" s="253"/>
      <c r="CO871" s="253"/>
      <c r="CP871" s="253"/>
      <c r="CQ871" s="253"/>
      <c r="CR871" s="253"/>
      <c r="CS871" s="253"/>
      <c r="CT871" s="253"/>
      <c r="CU871" s="253"/>
      <c r="CV871" s="253"/>
      <c r="CW871" s="253"/>
      <c r="CX871" s="253"/>
      <c r="CY871" s="253"/>
      <c r="CZ871" s="253"/>
      <c r="DA871" s="253"/>
      <c r="DB871" s="253"/>
      <c r="DC871" s="253"/>
      <c r="DD871" s="253"/>
      <c r="DE871" s="253"/>
      <c r="DF871" s="253"/>
      <c r="DG871" s="253"/>
      <c r="DH871" s="253"/>
      <c r="DI871" s="253"/>
      <c r="DJ871" s="253"/>
      <c r="DK871" s="253"/>
      <c r="DL871" s="253"/>
      <c r="DM871" s="253"/>
      <c r="DN871" s="253"/>
      <c r="DO871" s="253"/>
      <c r="DP871" s="253"/>
      <c r="DQ871" s="253"/>
      <c r="DR871" s="253"/>
      <c r="DS871" s="253"/>
      <c r="DT871" s="253"/>
      <c r="DU871" s="253"/>
      <c r="DV871" s="253"/>
      <c r="DW871" s="253"/>
      <c r="DX871" s="253"/>
      <c r="DY871" s="253"/>
      <c r="DZ871" s="253"/>
      <c r="EA871" s="253"/>
      <c r="EB871" s="253"/>
      <c r="EC871" s="253"/>
      <c r="ED871" s="253"/>
      <c r="EE871" s="253"/>
      <c r="EF871" s="253"/>
      <c r="EG871" s="253"/>
      <c r="EH871" s="253"/>
      <c r="EI871" s="253"/>
      <c r="EJ871" s="253"/>
      <c r="EK871" s="253"/>
      <c r="EL871" s="253"/>
      <c r="EM871" s="253"/>
      <c r="EN871" s="253"/>
      <c r="EO871" s="253"/>
      <c r="EP871" s="253"/>
      <c r="EQ871" s="253"/>
      <c r="ER871" s="253"/>
      <c r="ES871" s="253"/>
      <c r="ET871" s="253"/>
      <c r="EU871" s="253"/>
      <c r="EV871" s="253"/>
      <c r="EW871" s="253"/>
      <c r="EX871" s="253"/>
      <c r="EY871" s="253"/>
      <c r="EZ871" s="253"/>
      <c r="FA871" s="253"/>
      <c r="FB871" s="253"/>
      <c r="FC871" s="253"/>
      <c r="FD871" s="253"/>
      <c r="FE871" s="253"/>
      <c r="FF871" s="253"/>
      <c r="FG871" s="253"/>
      <c r="FH871" s="253"/>
      <c r="FI871" s="253"/>
      <c r="FJ871" s="253"/>
      <c r="FK871" s="253"/>
      <c r="FL871" s="253"/>
      <c r="FM871" s="253"/>
      <c r="FN871" s="253"/>
      <c r="FO871" s="253"/>
      <c r="FP871" s="253"/>
      <c r="FQ871" s="253"/>
      <c r="FR871" s="253"/>
      <c r="FS871" s="253"/>
      <c r="FT871" s="253"/>
      <c r="FU871" s="253"/>
      <c r="FV871" s="253"/>
      <c r="FW871" s="253"/>
      <c r="FX871" s="253"/>
      <c r="FY871" s="253"/>
      <c r="FZ871" s="253"/>
      <c r="GA871" s="253"/>
      <c r="GB871" s="253"/>
      <c r="GC871" s="253"/>
      <c r="GD871" s="253"/>
      <c r="GE871" s="253"/>
      <c r="GF871" s="253"/>
      <c r="GG871" s="253"/>
      <c r="GH871" s="253"/>
      <c r="GI871" s="253"/>
      <c r="GJ871" s="253"/>
      <c r="GK871" s="253"/>
      <c r="GL871" s="253"/>
      <c r="GM871" s="253"/>
      <c r="GN871" s="253"/>
      <c r="GO871" s="253"/>
      <c r="GP871" s="253"/>
      <c r="GQ871" s="253"/>
      <c r="GR871" s="253"/>
      <c r="GS871" s="253"/>
      <c r="GT871" s="253"/>
      <c r="GU871" s="253"/>
      <c r="GV871" s="253"/>
      <c r="GW871" s="253"/>
      <c r="GX871" s="253"/>
      <c r="GY871" s="253"/>
      <c r="GZ871" s="253"/>
      <c r="HA871" s="253"/>
      <c r="HB871" s="253"/>
      <c r="HC871" s="253"/>
      <c r="HD871" s="253"/>
      <c r="HE871" s="253"/>
      <c r="HF871" s="253"/>
    </row>
    <row r="872" spans="1:214" s="312" customFormat="1" ht="15" customHeight="1" x14ac:dyDescent="0.25">
      <c r="A872" s="252"/>
      <c r="B872" s="253"/>
      <c r="C872" s="253"/>
      <c r="D872" s="253"/>
      <c r="E872" s="253"/>
      <c r="F872" s="253"/>
      <c r="G872" s="253"/>
      <c r="H872" s="253"/>
      <c r="I872" s="253"/>
      <c r="J872" s="253"/>
      <c r="K872" s="253"/>
      <c r="L872" s="253"/>
      <c r="M872" s="253"/>
      <c r="N872" s="253"/>
      <c r="O872" s="253"/>
      <c r="P872" s="253"/>
      <c r="Q872" s="253"/>
      <c r="R872" s="253"/>
      <c r="S872" s="253"/>
      <c r="T872" s="253"/>
      <c r="U872" s="253" t="s">
        <v>1058</v>
      </c>
      <c r="V872" s="253"/>
      <c r="W872" s="253"/>
      <c r="X872" s="253"/>
      <c r="Y872" s="253"/>
      <c r="Z872" s="253"/>
      <c r="AA872" s="253"/>
      <c r="AB872" s="253"/>
      <c r="AC872" s="253" t="s">
        <v>393</v>
      </c>
      <c r="AD872" s="253"/>
      <c r="AE872" s="253"/>
      <c r="AF872" s="253"/>
      <c r="AG872" s="253"/>
      <c r="AH872" s="253"/>
      <c r="AI872" s="253"/>
      <c r="AJ872" s="253"/>
      <c r="AK872" s="253"/>
      <c r="AL872" s="253"/>
      <c r="AM872" s="253"/>
      <c r="AN872" s="253"/>
      <c r="AO872" s="253"/>
      <c r="AP872" s="253"/>
      <c r="AQ872" s="253"/>
      <c r="AR872" s="253"/>
      <c r="AS872" s="253"/>
      <c r="AT872" s="253"/>
      <c r="AU872" s="253"/>
      <c r="AV872" s="253"/>
      <c r="AW872" s="253"/>
      <c r="AX872" s="253"/>
      <c r="AY872" s="253"/>
      <c r="AZ872" s="253"/>
      <c r="BA872" s="253"/>
      <c r="BB872" s="253"/>
      <c r="BC872" s="253"/>
      <c r="BD872" s="253"/>
      <c r="BE872" s="253"/>
      <c r="BF872" s="253"/>
      <c r="BG872" s="253"/>
      <c r="BH872" s="253"/>
      <c r="BI872" s="253"/>
      <c r="BJ872" s="253"/>
      <c r="BK872" s="253"/>
      <c r="BL872" s="253"/>
      <c r="BM872" s="253"/>
      <c r="BN872" s="253"/>
      <c r="BO872" s="253"/>
      <c r="BP872" s="253"/>
      <c r="BQ872" s="253"/>
      <c r="BR872" s="253"/>
      <c r="BS872" s="253"/>
      <c r="BT872" s="253"/>
      <c r="BU872" s="253"/>
      <c r="BV872" s="253"/>
      <c r="BW872" s="253"/>
      <c r="BX872" s="253"/>
      <c r="BY872" s="253"/>
      <c r="BZ872" s="253"/>
      <c r="CA872" s="253"/>
      <c r="CB872" s="253"/>
      <c r="CC872" s="253"/>
      <c r="CD872" s="253"/>
      <c r="CE872" s="253"/>
      <c r="CF872" s="253"/>
      <c r="CG872" s="253"/>
      <c r="CH872" s="253"/>
      <c r="CI872" s="253"/>
      <c r="CJ872" s="253"/>
      <c r="CK872" s="253"/>
      <c r="CL872" s="253"/>
      <c r="CM872" s="253"/>
      <c r="CN872" s="253"/>
      <c r="CO872" s="253"/>
      <c r="CP872" s="253"/>
      <c r="CQ872" s="253"/>
      <c r="CR872" s="253"/>
      <c r="CS872" s="253"/>
      <c r="CT872" s="253"/>
      <c r="CU872" s="253"/>
      <c r="CV872" s="253"/>
      <c r="CW872" s="253"/>
      <c r="CX872" s="253"/>
      <c r="CY872" s="253"/>
      <c r="CZ872" s="253"/>
      <c r="DA872" s="253"/>
      <c r="DB872" s="253"/>
      <c r="DC872" s="253"/>
      <c r="DD872" s="253"/>
      <c r="DE872" s="253"/>
      <c r="DF872" s="253"/>
      <c r="DG872" s="253"/>
      <c r="DH872" s="253"/>
      <c r="DI872" s="253"/>
      <c r="DJ872" s="253"/>
      <c r="DK872" s="253"/>
      <c r="DL872" s="253"/>
      <c r="DM872" s="253"/>
      <c r="DN872" s="253"/>
      <c r="DO872" s="253"/>
      <c r="DP872" s="253"/>
      <c r="DQ872" s="253"/>
      <c r="DR872" s="253"/>
      <c r="DS872" s="253"/>
      <c r="DT872" s="253"/>
      <c r="DU872" s="253"/>
      <c r="DV872" s="253"/>
      <c r="DW872" s="253"/>
      <c r="DX872" s="253"/>
      <c r="DY872" s="253"/>
      <c r="DZ872" s="253"/>
      <c r="EA872" s="253"/>
      <c r="EB872" s="253"/>
      <c r="EC872" s="253"/>
      <c r="ED872" s="253"/>
      <c r="EE872" s="253"/>
      <c r="EF872" s="253"/>
      <c r="EG872" s="253"/>
      <c r="EH872" s="253"/>
      <c r="EI872" s="253"/>
      <c r="EJ872" s="253"/>
      <c r="EK872" s="253"/>
      <c r="EL872" s="253"/>
      <c r="EM872" s="253"/>
      <c r="EN872" s="253"/>
      <c r="EO872" s="253"/>
      <c r="EP872" s="253"/>
      <c r="EQ872" s="253"/>
      <c r="ER872" s="253"/>
      <c r="ES872" s="253"/>
      <c r="ET872" s="253"/>
      <c r="EU872" s="253"/>
      <c r="EV872" s="253"/>
      <c r="EW872" s="253"/>
      <c r="EX872" s="253"/>
      <c r="EY872" s="253"/>
      <c r="EZ872" s="253"/>
      <c r="FA872" s="253"/>
      <c r="FB872" s="253"/>
      <c r="FC872" s="253"/>
      <c r="FD872" s="253"/>
      <c r="FE872" s="253"/>
      <c r="FF872" s="253"/>
      <c r="FG872" s="253"/>
      <c r="FH872" s="253"/>
      <c r="FI872" s="253"/>
      <c r="FJ872" s="253"/>
      <c r="FK872" s="253"/>
      <c r="FL872" s="253"/>
      <c r="FM872" s="253"/>
      <c r="FN872" s="253"/>
      <c r="FO872" s="253"/>
      <c r="FP872" s="253"/>
      <c r="FQ872" s="253"/>
      <c r="FR872" s="253"/>
      <c r="FS872" s="253"/>
      <c r="FT872" s="253"/>
      <c r="FU872" s="253"/>
      <c r="FV872" s="253"/>
      <c r="FW872" s="253"/>
      <c r="FX872" s="253"/>
      <c r="FY872" s="253"/>
      <c r="FZ872" s="253"/>
      <c r="GA872" s="253"/>
      <c r="GB872" s="253"/>
      <c r="GC872" s="253"/>
      <c r="GD872" s="253"/>
      <c r="GE872" s="253"/>
      <c r="GF872" s="253"/>
      <c r="GG872" s="253"/>
      <c r="GH872" s="253"/>
      <c r="GI872" s="253"/>
      <c r="GJ872" s="253"/>
      <c r="GK872" s="253"/>
      <c r="GL872" s="253"/>
      <c r="GM872" s="253"/>
      <c r="GN872" s="253"/>
      <c r="GO872" s="253"/>
      <c r="GP872" s="253"/>
      <c r="GQ872" s="253"/>
      <c r="GR872" s="253"/>
      <c r="GS872" s="253"/>
      <c r="GT872" s="253"/>
      <c r="GU872" s="253"/>
      <c r="GV872" s="253"/>
      <c r="GW872" s="253"/>
      <c r="GX872" s="253"/>
      <c r="GY872" s="253"/>
      <c r="GZ872" s="253"/>
      <c r="HA872" s="253"/>
      <c r="HB872" s="253"/>
      <c r="HC872" s="253"/>
      <c r="HD872" s="253"/>
      <c r="HE872" s="253"/>
      <c r="HF872" s="253"/>
    </row>
    <row r="873" spans="1:214" s="312" customFormat="1" ht="15" customHeight="1" x14ac:dyDescent="0.25">
      <c r="A873" s="252"/>
      <c r="B873" s="253"/>
      <c r="C873" s="253"/>
      <c r="D873" s="253"/>
      <c r="E873" s="253"/>
      <c r="F873" s="253"/>
      <c r="G873" s="253"/>
      <c r="H873" s="253"/>
      <c r="I873" s="253"/>
      <c r="J873" s="253"/>
      <c r="K873" s="253"/>
      <c r="L873" s="253"/>
      <c r="M873" s="253"/>
      <c r="N873" s="253"/>
      <c r="O873" s="253"/>
      <c r="P873" s="253"/>
      <c r="Q873" s="253"/>
      <c r="R873" s="253"/>
      <c r="S873" s="253"/>
      <c r="T873" s="253"/>
      <c r="U873" s="253" t="s">
        <v>1059</v>
      </c>
      <c r="V873" s="253"/>
      <c r="W873" s="253"/>
      <c r="X873" s="253"/>
      <c r="Y873" s="253"/>
      <c r="Z873" s="253"/>
      <c r="AA873" s="253"/>
      <c r="AB873" s="253"/>
      <c r="AC873" s="253" t="s">
        <v>318</v>
      </c>
      <c r="AD873" s="253"/>
      <c r="AE873" s="253"/>
      <c r="AF873" s="253"/>
      <c r="AG873" s="253"/>
      <c r="AH873" s="253"/>
      <c r="AI873" s="253"/>
      <c r="AJ873" s="253"/>
      <c r="AK873" s="253"/>
      <c r="AL873" s="253"/>
      <c r="AM873" s="253"/>
      <c r="AN873" s="253"/>
      <c r="AO873" s="253"/>
      <c r="AP873" s="253"/>
      <c r="AQ873" s="253"/>
      <c r="AR873" s="253"/>
      <c r="AS873" s="253"/>
      <c r="AT873" s="253"/>
      <c r="AU873" s="253"/>
      <c r="AV873" s="253"/>
      <c r="AW873" s="253"/>
      <c r="AX873" s="253"/>
      <c r="AY873" s="253"/>
      <c r="AZ873" s="253"/>
      <c r="BA873" s="253"/>
      <c r="BB873" s="253"/>
      <c r="BC873" s="253"/>
      <c r="BD873" s="253"/>
      <c r="BE873" s="253"/>
      <c r="BF873" s="253"/>
      <c r="BG873" s="253"/>
      <c r="BH873" s="253"/>
      <c r="BI873" s="253"/>
      <c r="BJ873" s="253"/>
      <c r="BK873" s="253"/>
      <c r="BL873" s="253"/>
      <c r="BM873" s="253"/>
      <c r="BN873" s="253"/>
      <c r="BO873" s="253"/>
      <c r="BP873" s="253"/>
      <c r="BQ873" s="253"/>
      <c r="BR873" s="253"/>
      <c r="BS873" s="253"/>
      <c r="BT873" s="253"/>
      <c r="BU873" s="253"/>
      <c r="BV873" s="253"/>
      <c r="BW873" s="253"/>
      <c r="BX873" s="253"/>
      <c r="BY873" s="253"/>
      <c r="BZ873" s="253"/>
      <c r="CA873" s="253"/>
      <c r="CB873" s="253"/>
      <c r="CC873" s="253"/>
      <c r="CD873" s="253"/>
      <c r="CE873" s="253"/>
      <c r="CF873" s="253"/>
      <c r="CG873" s="253"/>
      <c r="CH873" s="253"/>
      <c r="CI873" s="253"/>
      <c r="CJ873" s="253"/>
      <c r="CK873" s="253"/>
      <c r="CL873" s="253"/>
      <c r="CM873" s="253"/>
      <c r="CN873" s="253"/>
      <c r="CO873" s="253"/>
      <c r="CP873" s="253"/>
      <c r="CQ873" s="253"/>
      <c r="CR873" s="253"/>
      <c r="CS873" s="253"/>
      <c r="CT873" s="253"/>
      <c r="CU873" s="253"/>
      <c r="CV873" s="253"/>
      <c r="CW873" s="253"/>
      <c r="CX873" s="253"/>
      <c r="CY873" s="253"/>
      <c r="CZ873" s="253"/>
      <c r="DA873" s="253"/>
      <c r="DB873" s="253"/>
      <c r="DC873" s="253"/>
      <c r="DD873" s="253"/>
      <c r="DE873" s="253"/>
      <c r="DF873" s="253"/>
      <c r="DG873" s="253"/>
      <c r="DH873" s="253"/>
      <c r="DI873" s="253"/>
      <c r="DJ873" s="253"/>
      <c r="DK873" s="253"/>
      <c r="DL873" s="253"/>
      <c r="DM873" s="253"/>
      <c r="DN873" s="253"/>
      <c r="DO873" s="253"/>
      <c r="DP873" s="253"/>
      <c r="DQ873" s="253"/>
      <c r="DR873" s="253"/>
      <c r="DS873" s="253"/>
      <c r="DT873" s="253"/>
      <c r="DU873" s="253"/>
      <c r="DV873" s="253"/>
      <c r="DW873" s="253"/>
      <c r="DX873" s="253"/>
      <c r="DY873" s="253"/>
      <c r="DZ873" s="253"/>
      <c r="EA873" s="253"/>
      <c r="EB873" s="253"/>
      <c r="EC873" s="253"/>
      <c r="ED873" s="253"/>
      <c r="EE873" s="253"/>
      <c r="EF873" s="253"/>
      <c r="EG873" s="253"/>
      <c r="EH873" s="253"/>
      <c r="EI873" s="253"/>
      <c r="EJ873" s="253"/>
      <c r="EK873" s="253"/>
      <c r="EL873" s="253"/>
      <c r="EM873" s="253"/>
      <c r="EN873" s="253"/>
      <c r="EO873" s="253"/>
      <c r="EP873" s="253"/>
      <c r="EQ873" s="253"/>
      <c r="ER873" s="253"/>
      <c r="ES873" s="253"/>
      <c r="ET873" s="253"/>
      <c r="EU873" s="253"/>
      <c r="EV873" s="253"/>
      <c r="EW873" s="253"/>
      <c r="EX873" s="253"/>
      <c r="EY873" s="253"/>
      <c r="EZ873" s="253"/>
      <c r="FA873" s="253"/>
      <c r="FB873" s="253"/>
      <c r="FC873" s="253"/>
      <c r="FD873" s="253"/>
      <c r="FE873" s="253"/>
      <c r="FF873" s="253"/>
      <c r="FG873" s="253"/>
      <c r="FH873" s="253"/>
      <c r="FI873" s="253"/>
      <c r="FJ873" s="253"/>
      <c r="FK873" s="253"/>
      <c r="FL873" s="253"/>
      <c r="FM873" s="253"/>
      <c r="FN873" s="253"/>
      <c r="FO873" s="253"/>
      <c r="FP873" s="253"/>
      <c r="FQ873" s="253"/>
      <c r="FR873" s="253"/>
      <c r="FS873" s="253"/>
      <c r="FT873" s="253"/>
      <c r="FU873" s="253"/>
      <c r="FV873" s="253"/>
      <c r="FW873" s="253"/>
      <c r="FX873" s="253"/>
      <c r="FY873" s="253"/>
      <c r="FZ873" s="253"/>
      <c r="GA873" s="253"/>
      <c r="GB873" s="253"/>
      <c r="GC873" s="253"/>
      <c r="GD873" s="253"/>
      <c r="GE873" s="253"/>
      <c r="GF873" s="253"/>
      <c r="GG873" s="253"/>
      <c r="GH873" s="253"/>
      <c r="GI873" s="253"/>
      <c r="GJ873" s="253"/>
      <c r="GK873" s="253"/>
      <c r="GL873" s="253"/>
      <c r="GM873" s="253"/>
      <c r="GN873" s="253"/>
      <c r="GO873" s="253"/>
      <c r="GP873" s="253"/>
      <c r="GQ873" s="253"/>
      <c r="GR873" s="253"/>
      <c r="GS873" s="253"/>
      <c r="GT873" s="253"/>
      <c r="GU873" s="253"/>
      <c r="GV873" s="253"/>
      <c r="GW873" s="253"/>
      <c r="GX873" s="253"/>
      <c r="GY873" s="253"/>
      <c r="GZ873" s="253"/>
      <c r="HA873" s="253"/>
      <c r="HB873" s="253"/>
      <c r="HC873" s="253"/>
      <c r="HD873" s="253"/>
      <c r="HE873" s="253"/>
      <c r="HF873" s="253"/>
    </row>
    <row r="874" spans="1:214" s="312" customFormat="1" ht="15" customHeight="1" x14ac:dyDescent="0.25">
      <c r="A874" s="252"/>
      <c r="B874" s="253"/>
      <c r="C874" s="253"/>
      <c r="D874" s="253"/>
      <c r="E874" s="253"/>
      <c r="F874" s="253"/>
      <c r="G874" s="253"/>
      <c r="H874" s="253"/>
      <c r="I874" s="253"/>
      <c r="J874" s="253"/>
      <c r="K874" s="253"/>
      <c r="L874" s="253"/>
      <c r="M874" s="253"/>
      <c r="N874" s="253"/>
      <c r="O874" s="253"/>
      <c r="P874" s="253"/>
      <c r="Q874" s="253"/>
      <c r="R874" s="253"/>
      <c r="S874" s="253"/>
      <c r="T874" s="253"/>
      <c r="U874" s="253" t="s">
        <v>1060</v>
      </c>
      <c r="V874" s="253"/>
      <c r="W874" s="253"/>
      <c r="X874" s="253"/>
      <c r="Y874" s="253"/>
      <c r="Z874" s="253"/>
      <c r="AA874" s="253"/>
      <c r="AB874" s="253"/>
      <c r="AC874" s="253" t="s">
        <v>332</v>
      </c>
      <c r="AD874" s="253"/>
      <c r="AE874" s="253"/>
      <c r="AF874" s="253"/>
      <c r="AG874" s="253"/>
      <c r="AH874" s="253"/>
      <c r="AI874" s="253"/>
      <c r="AJ874" s="253"/>
      <c r="AK874" s="253"/>
      <c r="AL874" s="253"/>
      <c r="AM874" s="253"/>
      <c r="AN874" s="253"/>
      <c r="AO874" s="253"/>
      <c r="AP874" s="253"/>
      <c r="AQ874" s="253"/>
      <c r="AR874" s="253"/>
      <c r="AS874" s="253"/>
      <c r="AT874" s="253"/>
      <c r="AU874" s="253"/>
      <c r="AV874" s="253"/>
      <c r="AW874" s="253"/>
      <c r="AX874" s="253"/>
      <c r="AY874" s="253"/>
      <c r="AZ874" s="253"/>
      <c r="BA874" s="253"/>
      <c r="BB874" s="253"/>
      <c r="BC874" s="253"/>
      <c r="BD874" s="253"/>
      <c r="BE874" s="253"/>
      <c r="BF874" s="253"/>
      <c r="BG874" s="253"/>
      <c r="BH874" s="253"/>
      <c r="BI874" s="253"/>
      <c r="BJ874" s="253"/>
      <c r="BK874" s="253"/>
      <c r="BL874" s="253"/>
      <c r="BM874" s="253"/>
      <c r="BN874" s="253"/>
      <c r="BO874" s="253"/>
      <c r="BP874" s="253"/>
      <c r="BQ874" s="253"/>
      <c r="BR874" s="253"/>
      <c r="BS874" s="253"/>
      <c r="BT874" s="253"/>
      <c r="BU874" s="253"/>
      <c r="BV874" s="253"/>
      <c r="BW874" s="253"/>
      <c r="BX874" s="253"/>
      <c r="BY874" s="253"/>
      <c r="BZ874" s="253"/>
      <c r="CA874" s="253"/>
      <c r="CB874" s="253"/>
      <c r="CC874" s="253"/>
      <c r="CD874" s="253"/>
      <c r="CE874" s="253"/>
      <c r="CF874" s="253"/>
      <c r="CG874" s="253"/>
      <c r="CH874" s="253"/>
      <c r="CI874" s="253"/>
      <c r="CJ874" s="253"/>
      <c r="CK874" s="253"/>
      <c r="CL874" s="253"/>
      <c r="CM874" s="253"/>
      <c r="CN874" s="253"/>
      <c r="CO874" s="253"/>
      <c r="CP874" s="253"/>
      <c r="CQ874" s="253"/>
      <c r="CR874" s="253"/>
      <c r="CS874" s="253"/>
      <c r="CT874" s="253"/>
      <c r="CU874" s="253"/>
      <c r="CV874" s="253"/>
      <c r="CW874" s="253"/>
      <c r="CX874" s="253"/>
      <c r="CY874" s="253"/>
      <c r="CZ874" s="253"/>
      <c r="DA874" s="253"/>
      <c r="DB874" s="253"/>
      <c r="DC874" s="253"/>
      <c r="DD874" s="253"/>
      <c r="DE874" s="253"/>
      <c r="DF874" s="253"/>
      <c r="DG874" s="253"/>
      <c r="DH874" s="253"/>
      <c r="DI874" s="253"/>
      <c r="DJ874" s="253"/>
      <c r="DK874" s="253"/>
      <c r="DL874" s="253"/>
      <c r="DM874" s="253"/>
      <c r="DN874" s="253"/>
      <c r="DO874" s="253"/>
      <c r="DP874" s="253"/>
      <c r="DQ874" s="253"/>
      <c r="DR874" s="253"/>
      <c r="DS874" s="253"/>
      <c r="DT874" s="253"/>
      <c r="DU874" s="253"/>
      <c r="DV874" s="253"/>
      <c r="DW874" s="253"/>
      <c r="DX874" s="253"/>
      <c r="DY874" s="253"/>
      <c r="DZ874" s="253"/>
      <c r="EA874" s="253"/>
      <c r="EB874" s="253"/>
      <c r="EC874" s="253"/>
      <c r="ED874" s="253"/>
      <c r="EE874" s="253"/>
      <c r="EF874" s="253"/>
      <c r="EG874" s="253"/>
      <c r="EH874" s="253"/>
      <c r="EI874" s="253"/>
      <c r="EJ874" s="253"/>
      <c r="EK874" s="253"/>
      <c r="EL874" s="253"/>
      <c r="EM874" s="253"/>
      <c r="EN874" s="253"/>
      <c r="EO874" s="253"/>
      <c r="EP874" s="253"/>
      <c r="EQ874" s="253"/>
      <c r="ER874" s="253"/>
      <c r="ES874" s="253"/>
      <c r="ET874" s="253"/>
      <c r="EU874" s="253"/>
      <c r="EV874" s="253"/>
      <c r="EW874" s="253"/>
      <c r="EX874" s="253"/>
      <c r="EY874" s="253"/>
      <c r="EZ874" s="253"/>
      <c r="FA874" s="253"/>
      <c r="FB874" s="253"/>
      <c r="FC874" s="253"/>
      <c r="FD874" s="253"/>
      <c r="FE874" s="253"/>
      <c r="FF874" s="253"/>
      <c r="FG874" s="253"/>
      <c r="FH874" s="253"/>
      <c r="FI874" s="253"/>
      <c r="FJ874" s="253"/>
      <c r="FK874" s="253"/>
      <c r="FL874" s="253"/>
      <c r="FM874" s="253"/>
      <c r="FN874" s="253"/>
      <c r="FO874" s="253"/>
      <c r="FP874" s="253"/>
      <c r="FQ874" s="253"/>
      <c r="FR874" s="253"/>
      <c r="FS874" s="253"/>
      <c r="FT874" s="253"/>
      <c r="FU874" s="253"/>
      <c r="FV874" s="253"/>
      <c r="FW874" s="253"/>
      <c r="FX874" s="253"/>
      <c r="FY874" s="253"/>
      <c r="FZ874" s="253"/>
      <c r="GA874" s="253"/>
      <c r="GB874" s="253"/>
      <c r="GC874" s="253"/>
      <c r="GD874" s="253"/>
      <c r="GE874" s="253"/>
      <c r="GF874" s="253"/>
      <c r="GG874" s="253"/>
      <c r="GH874" s="253"/>
      <c r="GI874" s="253"/>
      <c r="GJ874" s="253"/>
      <c r="GK874" s="253"/>
      <c r="GL874" s="253"/>
      <c r="GM874" s="253"/>
      <c r="GN874" s="253"/>
      <c r="GO874" s="253"/>
      <c r="GP874" s="253"/>
      <c r="GQ874" s="253"/>
      <c r="GR874" s="253"/>
      <c r="GS874" s="253"/>
      <c r="GT874" s="253"/>
      <c r="GU874" s="253"/>
      <c r="GV874" s="253"/>
      <c r="GW874" s="253"/>
      <c r="GX874" s="253"/>
      <c r="GY874" s="253"/>
      <c r="GZ874" s="253"/>
      <c r="HA874" s="253"/>
      <c r="HB874" s="253"/>
      <c r="HC874" s="253"/>
      <c r="HD874" s="253"/>
      <c r="HE874" s="253"/>
      <c r="HF874" s="253"/>
    </row>
    <row r="875" spans="1:214" s="312" customFormat="1" ht="15" customHeight="1" x14ac:dyDescent="0.25">
      <c r="A875" s="252"/>
      <c r="B875" s="253"/>
      <c r="C875" s="253"/>
      <c r="D875" s="253"/>
      <c r="E875" s="253"/>
      <c r="F875" s="253"/>
      <c r="G875" s="253"/>
      <c r="H875" s="253"/>
      <c r="I875" s="253"/>
      <c r="J875" s="253"/>
      <c r="K875" s="253"/>
      <c r="L875" s="253"/>
      <c r="M875" s="253"/>
      <c r="N875" s="253"/>
      <c r="O875" s="253"/>
      <c r="P875" s="253"/>
      <c r="Q875" s="253"/>
      <c r="R875" s="253"/>
      <c r="S875" s="253"/>
      <c r="T875" s="253"/>
      <c r="U875" s="253" t="s">
        <v>1061</v>
      </c>
      <c r="V875" s="253"/>
      <c r="W875" s="253"/>
      <c r="X875" s="253"/>
      <c r="Y875" s="253"/>
      <c r="Z875" s="253"/>
      <c r="AA875" s="253"/>
      <c r="AB875" s="253"/>
      <c r="AC875" s="253" t="s">
        <v>320</v>
      </c>
      <c r="AD875" s="253"/>
      <c r="AE875" s="253"/>
      <c r="AF875" s="253"/>
      <c r="AG875" s="253"/>
      <c r="AH875" s="253"/>
      <c r="AI875" s="253"/>
      <c r="AJ875" s="253"/>
      <c r="AK875" s="253"/>
      <c r="AL875" s="253"/>
      <c r="AM875" s="253"/>
      <c r="AN875" s="253"/>
      <c r="AO875" s="253"/>
      <c r="AP875" s="253"/>
      <c r="AQ875" s="253"/>
      <c r="AR875" s="253"/>
      <c r="AS875" s="253"/>
      <c r="AT875" s="253"/>
      <c r="AU875" s="253"/>
      <c r="AV875" s="253"/>
      <c r="AW875" s="253"/>
      <c r="AX875" s="253"/>
      <c r="AY875" s="253"/>
      <c r="AZ875" s="253"/>
      <c r="BA875" s="253"/>
      <c r="BB875" s="253"/>
      <c r="BC875" s="253"/>
      <c r="BD875" s="253"/>
      <c r="BE875" s="253"/>
      <c r="BF875" s="253"/>
      <c r="BG875" s="253"/>
      <c r="BH875" s="253"/>
      <c r="BI875" s="253"/>
      <c r="BJ875" s="253"/>
      <c r="BK875" s="253"/>
      <c r="BL875" s="253"/>
      <c r="BM875" s="253"/>
      <c r="BN875" s="253"/>
      <c r="BO875" s="253"/>
      <c r="BP875" s="253"/>
      <c r="BQ875" s="253"/>
      <c r="BR875" s="253"/>
      <c r="BS875" s="253"/>
      <c r="BT875" s="253"/>
      <c r="BU875" s="253"/>
      <c r="BV875" s="253"/>
      <c r="BW875" s="253"/>
      <c r="BX875" s="253"/>
      <c r="BY875" s="253"/>
      <c r="BZ875" s="253"/>
      <c r="CA875" s="253"/>
      <c r="CB875" s="253"/>
      <c r="CC875" s="253"/>
      <c r="CD875" s="253"/>
      <c r="CE875" s="253"/>
      <c r="CF875" s="253"/>
      <c r="CG875" s="253"/>
      <c r="CH875" s="253"/>
      <c r="CI875" s="253"/>
      <c r="CJ875" s="253"/>
      <c r="CK875" s="253"/>
      <c r="CL875" s="253"/>
      <c r="CM875" s="253"/>
      <c r="CN875" s="253"/>
      <c r="CO875" s="253"/>
      <c r="CP875" s="253"/>
      <c r="CQ875" s="253"/>
      <c r="CR875" s="253"/>
      <c r="CS875" s="253"/>
      <c r="CT875" s="253"/>
      <c r="CU875" s="253"/>
      <c r="CV875" s="253"/>
      <c r="CW875" s="253"/>
      <c r="CX875" s="253"/>
      <c r="CY875" s="253"/>
      <c r="CZ875" s="253"/>
      <c r="DA875" s="253"/>
      <c r="DB875" s="253"/>
      <c r="DC875" s="253"/>
      <c r="DD875" s="253"/>
      <c r="DE875" s="253"/>
      <c r="DF875" s="253"/>
      <c r="DG875" s="253"/>
      <c r="DH875" s="253"/>
      <c r="DI875" s="253"/>
      <c r="DJ875" s="253"/>
      <c r="DK875" s="253"/>
      <c r="DL875" s="253"/>
      <c r="DM875" s="253"/>
      <c r="DN875" s="253"/>
      <c r="DO875" s="253"/>
      <c r="DP875" s="253"/>
      <c r="DQ875" s="253"/>
      <c r="DR875" s="253"/>
      <c r="DS875" s="253"/>
      <c r="DT875" s="253"/>
      <c r="DU875" s="253"/>
      <c r="DV875" s="253"/>
      <c r="DW875" s="253"/>
      <c r="DX875" s="253"/>
      <c r="DY875" s="253"/>
      <c r="DZ875" s="253"/>
      <c r="EA875" s="253"/>
      <c r="EB875" s="253"/>
      <c r="EC875" s="253"/>
      <c r="ED875" s="253"/>
      <c r="EE875" s="253"/>
      <c r="EF875" s="253"/>
      <c r="EG875" s="253"/>
      <c r="EH875" s="253"/>
      <c r="EI875" s="253"/>
      <c r="EJ875" s="253"/>
      <c r="EK875" s="253"/>
      <c r="EL875" s="253"/>
      <c r="EM875" s="253"/>
      <c r="EN875" s="253"/>
      <c r="EO875" s="253"/>
      <c r="EP875" s="253"/>
      <c r="EQ875" s="253"/>
      <c r="ER875" s="253"/>
      <c r="ES875" s="253"/>
      <c r="ET875" s="253"/>
      <c r="EU875" s="253"/>
      <c r="EV875" s="253"/>
      <c r="EW875" s="253"/>
      <c r="EX875" s="253"/>
      <c r="EY875" s="253"/>
      <c r="EZ875" s="253"/>
      <c r="FA875" s="253"/>
      <c r="FB875" s="253"/>
      <c r="FC875" s="253"/>
      <c r="FD875" s="253"/>
      <c r="FE875" s="253"/>
      <c r="FF875" s="253"/>
      <c r="FG875" s="253"/>
      <c r="FH875" s="253"/>
      <c r="FI875" s="253"/>
      <c r="FJ875" s="253"/>
      <c r="FK875" s="253"/>
      <c r="FL875" s="253"/>
      <c r="FM875" s="253"/>
      <c r="FN875" s="253"/>
      <c r="FO875" s="253"/>
      <c r="FP875" s="253"/>
      <c r="FQ875" s="253"/>
      <c r="FR875" s="253"/>
      <c r="FS875" s="253"/>
      <c r="FT875" s="253"/>
      <c r="FU875" s="253"/>
      <c r="FV875" s="253"/>
      <c r="FW875" s="253"/>
      <c r="FX875" s="253"/>
      <c r="FY875" s="253"/>
      <c r="FZ875" s="253"/>
      <c r="GA875" s="253"/>
      <c r="GB875" s="253"/>
      <c r="GC875" s="253"/>
      <c r="GD875" s="253"/>
      <c r="GE875" s="253"/>
      <c r="GF875" s="253"/>
      <c r="GG875" s="253"/>
      <c r="GH875" s="253"/>
      <c r="GI875" s="253"/>
      <c r="GJ875" s="253"/>
      <c r="GK875" s="253"/>
      <c r="GL875" s="253"/>
      <c r="GM875" s="253"/>
      <c r="GN875" s="253"/>
      <c r="GO875" s="253"/>
      <c r="GP875" s="253"/>
      <c r="GQ875" s="253"/>
      <c r="GR875" s="253"/>
      <c r="GS875" s="253"/>
      <c r="GT875" s="253"/>
      <c r="GU875" s="253"/>
      <c r="GV875" s="253"/>
      <c r="GW875" s="253"/>
      <c r="GX875" s="253"/>
      <c r="GY875" s="253"/>
      <c r="GZ875" s="253"/>
      <c r="HA875" s="253"/>
      <c r="HB875" s="253"/>
      <c r="HC875" s="253"/>
      <c r="HD875" s="253"/>
      <c r="HE875" s="253"/>
      <c r="HF875" s="253"/>
    </row>
    <row r="876" spans="1:214" s="312" customFormat="1" ht="15" customHeight="1" x14ac:dyDescent="0.25">
      <c r="A876" s="252"/>
      <c r="B876" s="253"/>
      <c r="C876" s="253"/>
      <c r="D876" s="253"/>
      <c r="E876" s="253"/>
      <c r="F876" s="253"/>
      <c r="G876" s="253"/>
      <c r="H876" s="253"/>
      <c r="I876" s="253"/>
      <c r="J876" s="253"/>
      <c r="K876" s="253"/>
      <c r="L876" s="253"/>
      <c r="M876" s="253"/>
      <c r="N876" s="253"/>
      <c r="O876" s="253"/>
      <c r="P876" s="253"/>
      <c r="Q876" s="253"/>
      <c r="R876" s="253"/>
      <c r="S876" s="253"/>
      <c r="T876" s="253"/>
      <c r="U876" s="253" t="s">
        <v>1062</v>
      </c>
      <c r="V876" s="253"/>
      <c r="W876" s="253"/>
      <c r="X876" s="253"/>
      <c r="Y876" s="253"/>
      <c r="Z876" s="253"/>
      <c r="AA876" s="253"/>
      <c r="AB876" s="253"/>
      <c r="AC876" s="253" t="s">
        <v>323</v>
      </c>
      <c r="AD876" s="253"/>
      <c r="AE876" s="253"/>
      <c r="AF876" s="253"/>
      <c r="AG876" s="253"/>
      <c r="AH876" s="253"/>
      <c r="AI876" s="253"/>
      <c r="AJ876" s="253"/>
      <c r="AK876" s="253"/>
      <c r="AL876" s="253"/>
      <c r="AM876" s="253"/>
      <c r="AN876" s="253"/>
      <c r="AO876" s="253"/>
      <c r="AP876" s="253"/>
      <c r="AQ876" s="253"/>
      <c r="AR876" s="253"/>
      <c r="AS876" s="253"/>
      <c r="AT876" s="253"/>
      <c r="AU876" s="253"/>
      <c r="AV876" s="253"/>
      <c r="AW876" s="253"/>
      <c r="AX876" s="253"/>
      <c r="AY876" s="253"/>
      <c r="AZ876" s="253"/>
      <c r="BA876" s="253"/>
      <c r="BB876" s="253"/>
      <c r="BC876" s="253"/>
      <c r="BD876" s="253"/>
      <c r="BE876" s="253"/>
      <c r="BF876" s="253"/>
      <c r="BG876" s="253"/>
      <c r="BH876" s="253"/>
      <c r="BI876" s="253"/>
      <c r="BJ876" s="253"/>
      <c r="BK876" s="253"/>
      <c r="BL876" s="253"/>
      <c r="BM876" s="253"/>
      <c r="BN876" s="253"/>
      <c r="BO876" s="253"/>
      <c r="BP876" s="253"/>
      <c r="BQ876" s="253"/>
      <c r="BR876" s="253"/>
      <c r="BS876" s="253"/>
      <c r="BT876" s="253"/>
      <c r="BU876" s="253"/>
      <c r="BV876" s="253"/>
      <c r="BW876" s="253"/>
      <c r="BX876" s="253"/>
      <c r="BY876" s="253"/>
      <c r="BZ876" s="253"/>
      <c r="CA876" s="253"/>
      <c r="CB876" s="253"/>
      <c r="CC876" s="253"/>
      <c r="CD876" s="253"/>
      <c r="CE876" s="253"/>
      <c r="CF876" s="253"/>
      <c r="CG876" s="253"/>
      <c r="CH876" s="253"/>
      <c r="CI876" s="253"/>
      <c r="CJ876" s="253"/>
      <c r="CK876" s="253"/>
      <c r="CL876" s="253"/>
      <c r="CM876" s="253"/>
      <c r="CN876" s="253"/>
      <c r="CO876" s="253"/>
      <c r="CP876" s="253"/>
      <c r="CQ876" s="253"/>
      <c r="CR876" s="253"/>
      <c r="CS876" s="253"/>
      <c r="CT876" s="253"/>
      <c r="CU876" s="253"/>
      <c r="CV876" s="253"/>
      <c r="CW876" s="253"/>
      <c r="CX876" s="253"/>
      <c r="CY876" s="253"/>
      <c r="CZ876" s="253"/>
      <c r="DA876" s="253"/>
      <c r="DB876" s="253"/>
      <c r="DC876" s="253"/>
      <c r="DD876" s="253"/>
      <c r="DE876" s="253"/>
      <c r="DF876" s="253"/>
      <c r="DG876" s="253"/>
      <c r="DH876" s="253"/>
      <c r="DI876" s="253"/>
      <c r="DJ876" s="253"/>
      <c r="DK876" s="253"/>
      <c r="DL876" s="253"/>
      <c r="DM876" s="253"/>
      <c r="DN876" s="253"/>
      <c r="DO876" s="253"/>
      <c r="DP876" s="253"/>
      <c r="DQ876" s="253"/>
      <c r="DR876" s="253"/>
      <c r="DS876" s="253"/>
      <c r="DT876" s="253"/>
      <c r="DU876" s="253"/>
      <c r="DV876" s="253"/>
      <c r="DW876" s="253"/>
      <c r="DX876" s="253"/>
      <c r="DY876" s="253"/>
      <c r="DZ876" s="253"/>
      <c r="EA876" s="253"/>
      <c r="EB876" s="253"/>
      <c r="EC876" s="253"/>
      <c r="ED876" s="253"/>
      <c r="EE876" s="253"/>
      <c r="EF876" s="253"/>
      <c r="EG876" s="253"/>
      <c r="EH876" s="253"/>
      <c r="EI876" s="253"/>
      <c r="EJ876" s="253"/>
      <c r="EK876" s="253"/>
      <c r="EL876" s="253"/>
      <c r="EM876" s="253"/>
      <c r="EN876" s="253"/>
      <c r="EO876" s="253"/>
      <c r="EP876" s="253"/>
      <c r="EQ876" s="253"/>
      <c r="ER876" s="253"/>
      <c r="ES876" s="253"/>
      <c r="ET876" s="253"/>
      <c r="EU876" s="253"/>
      <c r="EV876" s="253"/>
      <c r="EW876" s="253"/>
      <c r="EX876" s="253"/>
      <c r="EY876" s="253"/>
      <c r="EZ876" s="253"/>
      <c r="FA876" s="253"/>
      <c r="FB876" s="253"/>
      <c r="FC876" s="253"/>
      <c r="FD876" s="253"/>
      <c r="FE876" s="253"/>
      <c r="FF876" s="253"/>
      <c r="FG876" s="253"/>
      <c r="FH876" s="253"/>
      <c r="FI876" s="253"/>
      <c r="FJ876" s="253"/>
      <c r="FK876" s="253"/>
      <c r="FL876" s="253"/>
      <c r="FM876" s="253"/>
      <c r="FN876" s="253"/>
      <c r="FO876" s="253"/>
      <c r="FP876" s="253"/>
      <c r="FQ876" s="253"/>
      <c r="FR876" s="253"/>
      <c r="FS876" s="253"/>
      <c r="FT876" s="253"/>
      <c r="FU876" s="253"/>
      <c r="FV876" s="253"/>
      <c r="FW876" s="253"/>
      <c r="FX876" s="253"/>
      <c r="FY876" s="253"/>
      <c r="FZ876" s="253"/>
      <c r="GA876" s="253"/>
      <c r="GB876" s="253"/>
      <c r="GC876" s="253"/>
      <c r="GD876" s="253"/>
      <c r="GE876" s="253"/>
      <c r="GF876" s="253"/>
      <c r="GG876" s="253"/>
      <c r="GH876" s="253"/>
      <c r="GI876" s="253"/>
      <c r="GJ876" s="253"/>
      <c r="GK876" s="253"/>
      <c r="GL876" s="253"/>
      <c r="GM876" s="253"/>
      <c r="GN876" s="253"/>
      <c r="GO876" s="253"/>
      <c r="GP876" s="253"/>
      <c r="GQ876" s="253"/>
      <c r="GR876" s="253"/>
      <c r="GS876" s="253"/>
      <c r="GT876" s="253"/>
      <c r="GU876" s="253"/>
      <c r="GV876" s="253"/>
      <c r="GW876" s="253"/>
      <c r="GX876" s="253"/>
      <c r="GY876" s="253"/>
      <c r="GZ876" s="253"/>
      <c r="HA876" s="253"/>
      <c r="HB876" s="253"/>
      <c r="HC876" s="253"/>
      <c r="HD876" s="253"/>
      <c r="HE876" s="253"/>
      <c r="HF876" s="253"/>
    </row>
    <row r="877" spans="1:214" s="312" customFormat="1" ht="15" customHeight="1" x14ac:dyDescent="0.25">
      <c r="A877" s="252"/>
      <c r="B877" s="253"/>
      <c r="C877" s="253"/>
      <c r="D877" s="253"/>
      <c r="E877" s="253"/>
      <c r="F877" s="253"/>
      <c r="G877" s="253"/>
      <c r="H877" s="253"/>
      <c r="I877" s="253"/>
      <c r="J877" s="253"/>
      <c r="K877" s="253"/>
      <c r="L877" s="253"/>
      <c r="M877" s="253"/>
      <c r="N877" s="253"/>
      <c r="O877" s="253"/>
      <c r="P877" s="253"/>
      <c r="Q877" s="253"/>
      <c r="R877" s="253"/>
      <c r="S877" s="253"/>
      <c r="T877" s="253"/>
      <c r="U877" s="253" t="s">
        <v>1063</v>
      </c>
      <c r="V877" s="253"/>
      <c r="W877" s="253"/>
      <c r="X877" s="253"/>
      <c r="Y877" s="253"/>
      <c r="Z877" s="253"/>
      <c r="AA877" s="253"/>
      <c r="AB877" s="253"/>
      <c r="AC877" s="253" t="s">
        <v>323</v>
      </c>
      <c r="AD877" s="253"/>
      <c r="AE877" s="253"/>
      <c r="AF877" s="253"/>
      <c r="AG877" s="253"/>
      <c r="AH877" s="253"/>
      <c r="AI877" s="253"/>
      <c r="AJ877" s="253"/>
      <c r="AK877" s="253"/>
      <c r="AL877" s="253"/>
      <c r="AM877" s="253"/>
      <c r="AN877" s="253"/>
      <c r="AO877" s="253"/>
      <c r="AP877" s="253"/>
      <c r="AQ877" s="253"/>
      <c r="AR877" s="253"/>
      <c r="AS877" s="253"/>
      <c r="AT877" s="253"/>
      <c r="AU877" s="253"/>
      <c r="AV877" s="253"/>
      <c r="AW877" s="253"/>
      <c r="AX877" s="253"/>
      <c r="AY877" s="253"/>
      <c r="AZ877" s="253"/>
      <c r="BA877" s="253"/>
      <c r="BB877" s="253"/>
      <c r="BC877" s="253"/>
      <c r="BD877" s="253"/>
      <c r="BE877" s="253"/>
      <c r="BF877" s="253"/>
      <c r="BG877" s="253"/>
      <c r="BH877" s="253"/>
      <c r="BI877" s="253"/>
      <c r="BJ877" s="253"/>
      <c r="BK877" s="253"/>
      <c r="BL877" s="253"/>
      <c r="BM877" s="253"/>
      <c r="BN877" s="253"/>
      <c r="BO877" s="253"/>
      <c r="BP877" s="253"/>
      <c r="BQ877" s="253"/>
      <c r="BR877" s="253"/>
      <c r="BS877" s="253"/>
      <c r="BT877" s="253"/>
      <c r="BU877" s="253"/>
      <c r="BV877" s="253"/>
      <c r="BW877" s="253"/>
      <c r="BX877" s="253"/>
      <c r="BY877" s="253"/>
      <c r="BZ877" s="253"/>
      <c r="CA877" s="253"/>
      <c r="CB877" s="253"/>
      <c r="CC877" s="253"/>
      <c r="CD877" s="253"/>
      <c r="CE877" s="253"/>
      <c r="CF877" s="253"/>
      <c r="CG877" s="253"/>
      <c r="CH877" s="253"/>
      <c r="CI877" s="253"/>
      <c r="CJ877" s="253"/>
      <c r="CK877" s="253"/>
      <c r="CL877" s="253"/>
      <c r="CM877" s="253"/>
      <c r="CN877" s="253"/>
      <c r="CO877" s="253"/>
      <c r="CP877" s="253"/>
      <c r="CQ877" s="253"/>
      <c r="CR877" s="253"/>
      <c r="CS877" s="253"/>
      <c r="CT877" s="253"/>
      <c r="CU877" s="253"/>
      <c r="CV877" s="253"/>
      <c r="CW877" s="253"/>
      <c r="CX877" s="253"/>
      <c r="CY877" s="253"/>
      <c r="CZ877" s="253"/>
      <c r="DA877" s="253"/>
      <c r="DB877" s="253"/>
      <c r="DC877" s="253"/>
      <c r="DD877" s="253"/>
      <c r="DE877" s="253"/>
      <c r="DF877" s="253"/>
      <c r="DG877" s="253"/>
      <c r="DH877" s="253"/>
      <c r="DI877" s="253"/>
      <c r="DJ877" s="253"/>
      <c r="DK877" s="253"/>
      <c r="DL877" s="253"/>
      <c r="DM877" s="253"/>
      <c r="DN877" s="253"/>
      <c r="DO877" s="253"/>
      <c r="DP877" s="253"/>
      <c r="DQ877" s="253"/>
      <c r="DR877" s="253"/>
      <c r="DS877" s="253"/>
      <c r="DT877" s="253"/>
      <c r="DU877" s="253"/>
      <c r="DV877" s="253"/>
      <c r="DW877" s="253"/>
      <c r="DX877" s="253"/>
      <c r="DY877" s="253"/>
      <c r="DZ877" s="253"/>
      <c r="EA877" s="253"/>
      <c r="EB877" s="253"/>
      <c r="EC877" s="253"/>
      <c r="ED877" s="253"/>
      <c r="EE877" s="253"/>
      <c r="EF877" s="253"/>
      <c r="EG877" s="253"/>
      <c r="EH877" s="253"/>
      <c r="EI877" s="253"/>
      <c r="EJ877" s="253"/>
      <c r="EK877" s="253"/>
      <c r="EL877" s="253"/>
      <c r="EM877" s="253"/>
      <c r="EN877" s="253"/>
      <c r="EO877" s="253"/>
      <c r="EP877" s="253"/>
      <c r="EQ877" s="253"/>
      <c r="ER877" s="253"/>
      <c r="ES877" s="253"/>
      <c r="ET877" s="253"/>
      <c r="EU877" s="253"/>
      <c r="EV877" s="253"/>
      <c r="EW877" s="253"/>
      <c r="EX877" s="253"/>
      <c r="EY877" s="253"/>
      <c r="EZ877" s="253"/>
      <c r="FA877" s="253"/>
      <c r="FB877" s="253"/>
      <c r="FC877" s="253"/>
      <c r="FD877" s="253"/>
      <c r="FE877" s="253"/>
      <c r="FF877" s="253"/>
      <c r="FG877" s="253"/>
      <c r="FH877" s="253"/>
      <c r="FI877" s="253"/>
      <c r="FJ877" s="253"/>
      <c r="FK877" s="253"/>
      <c r="FL877" s="253"/>
      <c r="FM877" s="253"/>
      <c r="FN877" s="253"/>
      <c r="FO877" s="253"/>
      <c r="FP877" s="253"/>
      <c r="FQ877" s="253"/>
      <c r="FR877" s="253"/>
      <c r="FS877" s="253"/>
      <c r="FT877" s="253"/>
      <c r="FU877" s="253"/>
      <c r="FV877" s="253"/>
      <c r="FW877" s="253"/>
      <c r="FX877" s="253"/>
      <c r="FY877" s="253"/>
      <c r="FZ877" s="253"/>
      <c r="GA877" s="253"/>
      <c r="GB877" s="253"/>
      <c r="GC877" s="253"/>
      <c r="GD877" s="253"/>
      <c r="GE877" s="253"/>
      <c r="GF877" s="253"/>
      <c r="GG877" s="253"/>
      <c r="GH877" s="253"/>
      <c r="GI877" s="253"/>
      <c r="GJ877" s="253"/>
      <c r="GK877" s="253"/>
      <c r="GL877" s="253"/>
      <c r="GM877" s="253"/>
      <c r="GN877" s="253"/>
      <c r="GO877" s="253"/>
      <c r="GP877" s="253"/>
      <c r="GQ877" s="253"/>
      <c r="GR877" s="253"/>
      <c r="GS877" s="253"/>
      <c r="GT877" s="253"/>
      <c r="GU877" s="253"/>
      <c r="GV877" s="253"/>
      <c r="GW877" s="253"/>
      <c r="GX877" s="253"/>
      <c r="GY877" s="253"/>
      <c r="GZ877" s="253"/>
      <c r="HA877" s="253"/>
      <c r="HB877" s="253"/>
      <c r="HC877" s="253"/>
      <c r="HD877" s="253"/>
      <c r="HE877" s="253"/>
      <c r="HF877" s="253"/>
    </row>
    <row r="878" spans="1:214" s="312" customFormat="1" ht="15" customHeight="1" x14ac:dyDescent="0.25">
      <c r="A878" s="252"/>
      <c r="B878" s="253"/>
      <c r="C878" s="253"/>
      <c r="D878" s="253"/>
      <c r="E878" s="253"/>
      <c r="F878" s="253"/>
      <c r="G878" s="253"/>
      <c r="H878" s="253"/>
      <c r="I878" s="253"/>
      <c r="J878" s="253"/>
      <c r="K878" s="253"/>
      <c r="L878" s="253"/>
      <c r="M878" s="253"/>
      <c r="N878" s="253"/>
      <c r="O878" s="253"/>
      <c r="P878" s="253"/>
      <c r="Q878" s="253"/>
      <c r="R878" s="253"/>
      <c r="S878" s="253"/>
      <c r="T878" s="253"/>
      <c r="U878" s="253" t="s">
        <v>1064</v>
      </c>
      <c r="V878" s="253"/>
      <c r="W878" s="253"/>
      <c r="X878" s="253"/>
      <c r="Y878" s="253"/>
      <c r="Z878" s="253"/>
      <c r="AA878" s="253"/>
      <c r="AB878" s="253"/>
      <c r="AC878" s="253" t="s">
        <v>318</v>
      </c>
      <c r="AD878" s="253"/>
      <c r="AE878" s="253"/>
      <c r="AF878" s="253"/>
      <c r="AG878" s="253"/>
      <c r="AH878" s="253"/>
      <c r="AI878" s="253"/>
      <c r="AJ878" s="253"/>
      <c r="AK878" s="253"/>
      <c r="AL878" s="253"/>
      <c r="AM878" s="253"/>
      <c r="AN878" s="253"/>
      <c r="AO878" s="253"/>
      <c r="AP878" s="253"/>
      <c r="AQ878" s="253"/>
      <c r="AR878" s="253"/>
      <c r="AS878" s="253"/>
      <c r="AT878" s="253"/>
      <c r="AU878" s="253"/>
      <c r="AV878" s="253"/>
      <c r="AW878" s="253"/>
      <c r="AX878" s="253"/>
      <c r="AY878" s="253"/>
      <c r="AZ878" s="253"/>
      <c r="BA878" s="253"/>
      <c r="BB878" s="253"/>
      <c r="BC878" s="253"/>
      <c r="BD878" s="253"/>
      <c r="BE878" s="253"/>
      <c r="BF878" s="253"/>
      <c r="BG878" s="253"/>
      <c r="BH878" s="253"/>
      <c r="BI878" s="253"/>
      <c r="BJ878" s="253"/>
      <c r="BK878" s="253"/>
      <c r="BL878" s="253"/>
      <c r="BM878" s="253"/>
      <c r="BN878" s="253"/>
      <c r="BO878" s="253"/>
      <c r="BP878" s="253"/>
      <c r="BQ878" s="253"/>
      <c r="BR878" s="253"/>
      <c r="BS878" s="253"/>
      <c r="BT878" s="253"/>
      <c r="BU878" s="253"/>
      <c r="BV878" s="253"/>
      <c r="BW878" s="253"/>
      <c r="BX878" s="253"/>
      <c r="BY878" s="253"/>
      <c r="BZ878" s="253"/>
      <c r="CA878" s="253"/>
      <c r="CB878" s="253"/>
      <c r="CC878" s="253"/>
      <c r="CD878" s="253"/>
      <c r="CE878" s="253"/>
      <c r="CF878" s="253"/>
      <c r="CG878" s="253"/>
      <c r="CH878" s="253"/>
      <c r="CI878" s="253"/>
      <c r="CJ878" s="253"/>
      <c r="CK878" s="253"/>
      <c r="CL878" s="253"/>
      <c r="CM878" s="253"/>
      <c r="CN878" s="253"/>
      <c r="CO878" s="253"/>
      <c r="CP878" s="253"/>
      <c r="CQ878" s="253"/>
      <c r="CR878" s="253"/>
      <c r="CS878" s="253"/>
      <c r="CT878" s="253"/>
      <c r="CU878" s="253"/>
      <c r="CV878" s="253"/>
      <c r="CW878" s="253"/>
      <c r="CX878" s="253"/>
      <c r="CY878" s="253"/>
      <c r="CZ878" s="253"/>
      <c r="DA878" s="253"/>
      <c r="DB878" s="253"/>
      <c r="DC878" s="253"/>
      <c r="DD878" s="253"/>
      <c r="DE878" s="253"/>
      <c r="DF878" s="253"/>
      <c r="DG878" s="253"/>
      <c r="DH878" s="253"/>
      <c r="DI878" s="253"/>
      <c r="DJ878" s="253"/>
      <c r="DK878" s="253"/>
      <c r="DL878" s="253"/>
      <c r="DM878" s="253"/>
      <c r="DN878" s="253"/>
      <c r="DO878" s="253"/>
      <c r="DP878" s="253"/>
      <c r="DQ878" s="253"/>
      <c r="DR878" s="253"/>
      <c r="DS878" s="253"/>
      <c r="DT878" s="253"/>
      <c r="DU878" s="253"/>
      <c r="DV878" s="253"/>
      <c r="DW878" s="253"/>
      <c r="DX878" s="253"/>
      <c r="DY878" s="253"/>
      <c r="DZ878" s="253"/>
      <c r="EA878" s="253"/>
      <c r="EB878" s="253"/>
      <c r="EC878" s="253"/>
      <c r="ED878" s="253"/>
      <c r="EE878" s="253"/>
      <c r="EF878" s="253"/>
      <c r="EG878" s="253"/>
      <c r="EH878" s="253"/>
      <c r="EI878" s="253"/>
      <c r="EJ878" s="253"/>
      <c r="EK878" s="253"/>
      <c r="EL878" s="253"/>
      <c r="EM878" s="253"/>
      <c r="EN878" s="253"/>
      <c r="EO878" s="253"/>
      <c r="EP878" s="253"/>
      <c r="EQ878" s="253"/>
      <c r="ER878" s="253"/>
      <c r="ES878" s="253"/>
      <c r="ET878" s="253"/>
      <c r="EU878" s="253"/>
      <c r="EV878" s="253"/>
      <c r="EW878" s="253"/>
      <c r="EX878" s="253"/>
      <c r="EY878" s="253"/>
      <c r="EZ878" s="253"/>
      <c r="FA878" s="253"/>
      <c r="FB878" s="253"/>
      <c r="FC878" s="253"/>
      <c r="FD878" s="253"/>
      <c r="FE878" s="253"/>
      <c r="FF878" s="253"/>
      <c r="FG878" s="253"/>
      <c r="FH878" s="253"/>
      <c r="FI878" s="253"/>
      <c r="FJ878" s="253"/>
      <c r="FK878" s="253"/>
      <c r="FL878" s="253"/>
      <c r="FM878" s="253"/>
      <c r="FN878" s="253"/>
      <c r="FO878" s="253"/>
      <c r="FP878" s="253"/>
      <c r="FQ878" s="253"/>
      <c r="FR878" s="253"/>
      <c r="FS878" s="253"/>
      <c r="FT878" s="253"/>
      <c r="FU878" s="253"/>
      <c r="FV878" s="253"/>
      <c r="FW878" s="253"/>
      <c r="FX878" s="253"/>
      <c r="FY878" s="253"/>
      <c r="FZ878" s="253"/>
      <c r="GA878" s="253"/>
      <c r="GB878" s="253"/>
      <c r="GC878" s="253"/>
      <c r="GD878" s="253"/>
      <c r="GE878" s="253"/>
      <c r="GF878" s="253"/>
      <c r="GG878" s="253"/>
      <c r="GH878" s="253"/>
      <c r="GI878" s="253"/>
      <c r="GJ878" s="253"/>
      <c r="GK878" s="253"/>
      <c r="GL878" s="253"/>
      <c r="GM878" s="253"/>
      <c r="GN878" s="253"/>
      <c r="GO878" s="253"/>
      <c r="GP878" s="253"/>
      <c r="GQ878" s="253"/>
      <c r="GR878" s="253"/>
      <c r="GS878" s="253"/>
      <c r="GT878" s="253"/>
      <c r="GU878" s="253"/>
      <c r="GV878" s="253"/>
      <c r="GW878" s="253"/>
      <c r="GX878" s="253"/>
      <c r="GY878" s="253"/>
      <c r="GZ878" s="253"/>
      <c r="HA878" s="253"/>
      <c r="HB878" s="253"/>
      <c r="HC878" s="253"/>
      <c r="HD878" s="253"/>
      <c r="HE878" s="253"/>
      <c r="HF878" s="253"/>
    </row>
    <row r="879" spans="1:214" s="312" customFormat="1" ht="15" customHeight="1" x14ac:dyDescent="0.25">
      <c r="A879" s="252"/>
      <c r="B879" s="253"/>
      <c r="C879" s="253"/>
      <c r="D879" s="253"/>
      <c r="E879" s="253"/>
      <c r="F879" s="253"/>
      <c r="G879" s="253"/>
      <c r="H879" s="253"/>
      <c r="I879" s="253"/>
      <c r="J879" s="253"/>
      <c r="K879" s="253"/>
      <c r="L879" s="253"/>
      <c r="M879" s="253"/>
      <c r="N879" s="253"/>
      <c r="O879" s="253"/>
      <c r="P879" s="253"/>
      <c r="Q879" s="253"/>
      <c r="R879" s="253"/>
      <c r="S879" s="253"/>
      <c r="T879" s="253"/>
      <c r="U879" s="253" t="s">
        <v>1065</v>
      </c>
      <c r="V879" s="253"/>
      <c r="W879" s="253"/>
      <c r="X879" s="253"/>
      <c r="Y879" s="253"/>
      <c r="Z879" s="253"/>
      <c r="AA879" s="253"/>
      <c r="AB879" s="253"/>
      <c r="AC879" s="253" t="s">
        <v>332</v>
      </c>
      <c r="AD879" s="253"/>
      <c r="AE879" s="253"/>
      <c r="AF879" s="253"/>
      <c r="AG879" s="253"/>
      <c r="AH879" s="253"/>
      <c r="AI879" s="253"/>
      <c r="AJ879" s="253"/>
      <c r="AK879" s="253"/>
      <c r="AL879" s="253"/>
      <c r="AM879" s="253"/>
      <c r="AN879" s="253"/>
      <c r="AO879" s="253"/>
      <c r="AP879" s="253"/>
      <c r="AQ879" s="253"/>
      <c r="AR879" s="253"/>
      <c r="AS879" s="253"/>
      <c r="AT879" s="253"/>
      <c r="AU879" s="253"/>
      <c r="AV879" s="253"/>
      <c r="AW879" s="253"/>
      <c r="AX879" s="253"/>
      <c r="AY879" s="253"/>
      <c r="AZ879" s="253"/>
      <c r="BA879" s="253"/>
      <c r="BB879" s="253"/>
      <c r="BC879" s="253"/>
      <c r="BD879" s="253"/>
      <c r="BE879" s="253"/>
      <c r="BF879" s="253"/>
      <c r="BG879" s="253"/>
      <c r="BH879" s="253"/>
      <c r="BI879" s="253"/>
      <c r="BJ879" s="253"/>
      <c r="BK879" s="253"/>
      <c r="BL879" s="253"/>
      <c r="BM879" s="253"/>
      <c r="BN879" s="253"/>
      <c r="BO879" s="253"/>
      <c r="BP879" s="253"/>
      <c r="BQ879" s="253"/>
      <c r="BR879" s="253"/>
      <c r="BS879" s="253"/>
      <c r="BT879" s="253"/>
      <c r="BU879" s="253"/>
      <c r="BV879" s="253"/>
      <c r="BW879" s="253"/>
      <c r="BX879" s="253"/>
      <c r="BY879" s="253"/>
      <c r="BZ879" s="253"/>
      <c r="CA879" s="253"/>
      <c r="CB879" s="253"/>
      <c r="CC879" s="253"/>
      <c r="CD879" s="253"/>
      <c r="CE879" s="253"/>
      <c r="CF879" s="253"/>
      <c r="CG879" s="253"/>
      <c r="CH879" s="253"/>
      <c r="CI879" s="253"/>
      <c r="CJ879" s="253"/>
      <c r="CK879" s="253"/>
      <c r="CL879" s="253"/>
      <c r="CM879" s="253"/>
      <c r="CN879" s="253"/>
      <c r="CO879" s="253"/>
      <c r="CP879" s="253"/>
      <c r="CQ879" s="253"/>
      <c r="CR879" s="253"/>
      <c r="CS879" s="253"/>
      <c r="CT879" s="253"/>
      <c r="CU879" s="253"/>
      <c r="CV879" s="253"/>
      <c r="CW879" s="253"/>
      <c r="CX879" s="253"/>
      <c r="CY879" s="253"/>
      <c r="CZ879" s="253"/>
      <c r="DA879" s="253"/>
      <c r="DB879" s="253"/>
      <c r="DC879" s="253"/>
      <c r="DD879" s="253"/>
      <c r="DE879" s="253"/>
      <c r="DF879" s="253"/>
      <c r="DG879" s="253"/>
      <c r="DH879" s="253"/>
      <c r="DI879" s="253"/>
      <c r="DJ879" s="253"/>
      <c r="DK879" s="253"/>
      <c r="DL879" s="253"/>
      <c r="DM879" s="253"/>
      <c r="DN879" s="253"/>
      <c r="DO879" s="253"/>
      <c r="DP879" s="253"/>
      <c r="DQ879" s="253"/>
      <c r="DR879" s="253"/>
      <c r="DS879" s="253"/>
      <c r="DT879" s="253"/>
      <c r="DU879" s="253"/>
      <c r="DV879" s="253"/>
      <c r="DW879" s="253"/>
      <c r="DX879" s="253"/>
      <c r="DY879" s="253"/>
      <c r="DZ879" s="253"/>
      <c r="EA879" s="253"/>
      <c r="EB879" s="253"/>
      <c r="EC879" s="253"/>
      <c r="ED879" s="253"/>
      <c r="EE879" s="253"/>
      <c r="EF879" s="253"/>
      <c r="EG879" s="253"/>
      <c r="EH879" s="253"/>
      <c r="EI879" s="253"/>
      <c r="EJ879" s="253"/>
      <c r="EK879" s="253"/>
      <c r="EL879" s="253"/>
      <c r="EM879" s="253"/>
      <c r="EN879" s="253"/>
      <c r="EO879" s="253"/>
      <c r="EP879" s="253"/>
      <c r="EQ879" s="253"/>
      <c r="ER879" s="253"/>
      <c r="ES879" s="253"/>
      <c r="ET879" s="253"/>
      <c r="EU879" s="253"/>
      <c r="EV879" s="253"/>
      <c r="EW879" s="253"/>
      <c r="EX879" s="253"/>
      <c r="EY879" s="253"/>
      <c r="EZ879" s="253"/>
      <c r="FA879" s="253"/>
      <c r="FB879" s="253"/>
      <c r="FC879" s="253"/>
      <c r="FD879" s="253"/>
      <c r="FE879" s="253"/>
      <c r="FF879" s="253"/>
      <c r="FG879" s="253"/>
      <c r="FH879" s="253"/>
      <c r="FI879" s="253"/>
      <c r="FJ879" s="253"/>
      <c r="FK879" s="253"/>
      <c r="FL879" s="253"/>
      <c r="FM879" s="253"/>
      <c r="FN879" s="253"/>
      <c r="FO879" s="253"/>
      <c r="FP879" s="253"/>
      <c r="FQ879" s="253"/>
      <c r="FR879" s="253"/>
      <c r="FS879" s="253"/>
      <c r="FT879" s="253"/>
      <c r="FU879" s="253"/>
      <c r="FV879" s="253"/>
      <c r="FW879" s="253"/>
      <c r="FX879" s="253"/>
      <c r="FY879" s="253"/>
      <c r="FZ879" s="253"/>
      <c r="GA879" s="253"/>
      <c r="GB879" s="253"/>
      <c r="GC879" s="253"/>
      <c r="GD879" s="253"/>
      <c r="GE879" s="253"/>
      <c r="GF879" s="253"/>
      <c r="GG879" s="253"/>
      <c r="GH879" s="253"/>
      <c r="GI879" s="253"/>
      <c r="GJ879" s="253"/>
      <c r="GK879" s="253"/>
      <c r="GL879" s="253"/>
      <c r="GM879" s="253"/>
      <c r="GN879" s="253"/>
      <c r="GO879" s="253"/>
      <c r="GP879" s="253"/>
      <c r="GQ879" s="253"/>
      <c r="GR879" s="253"/>
      <c r="GS879" s="253"/>
      <c r="GT879" s="253"/>
      <c r="GU879" s="253"/>
      <c r="GV879" s="253"/>
      <c r="GW879" s="253"/>
      <c r="GX879" s="253"/>
      <c r="GY879" s="253"/>
      <c r="GZ879" s="253"/>
      <c r="HA879" s="253"/>
      <c r="HB879" s="253"/>
      <c r="HC879" s="253"/>
      <c r="HD879" s="253"/>
      <c r="HE879" s="253"/>
      <c r="HF879" s="253"/>
    </row>
    <row r="880" spans="1:214" s="312" customFormat="1" ht="15" customHeight="1" x14ac:dyDescent="0.25">
      <c r="A880" s="252"/>
      <c r="B880" s="253"/>
      <c r="C880" s="253"/>
      <c r="D880" s="253"/>
      <c r="E880" s="253"/>
      <c r="F880" s="253"/>
      <c r="G880" s="253"/>
      <c r="H880" s="253"/>
      <c r="I880" s="253"/>
      <c r="J880" s="253"/>
      <c r="K880" s="253"/>
      <c r="L880" s="253"/>
      <c r="M880" s="253"/>
      <c r="N880" s="253"/>
      <c r="O880" s="253"/>
      <c r="P880" s="253"/>
      <c r="Q880" s="253"/>
      <c r="R880" s="253"/>
      <c r="S880" s="253"/>
      <c r="T880" s="253"/>
      <c r="U880" s="253" t="s">
        <v>1066</v>
      </c>
      <c r="V880" s="253"/>
      <c r="W880" s="253"/>
      <c r="X880" s="253"/>
      <c r="Y880" s="253"/>
      <c r="Z880" s="253"/>
      <c r="AA880" s="253"/>
      <c r="AB880" s="253"/>
      <c r="AC880" s="253" t="s">
        <v>323</v>
      </c>
      <c r="AD880" s="253"/>
      <c r="AE880" s="253"/>
      <c r="AF880" s="253"/>
      <c r="AG880" s="253"/>
      <c r="AH880" s="253"/>
      <c r="AI880" s="253"/>
      <c r="AJ880" s="253"/>
      <c r="AK880" s="253"/>
      <c r="AL880" s="253"/>
      <c r="AM880" s="253"/>
      <c r="AN880" s="253"/>
      <c r="AO880" s="253"/>
      <c r="AP880" s="253"/>
      <c r="AQ880" s="253"/>
      <c r="AR880" s="253"/>
      <c r="AS880" s="253"/>
      <c r="AT880" s="253"/>
      <c r="AU880" s="253"/>
      <c r="AV880" s="253"/>
      <c r="AW880" s="253"/>
      <c r="AX880" s="253"/>
      <c r="AY880" s="253"/>
      <c r="AZ880" s="253"/>
      <c r="BA880" s="253"/>
      <c r="BB880" s="253"/>
      <c r="BC880" s="253"/>
      <c r="BD880" s="253"/>
      <c r="BE880" s="253"/>
      <c r="BF880" s="253"/>
      <c r="BG880" s="253"/>
      <c r="BH880" s="253"/>
      <c r="BI880" s="253"/>
      <c r="BJ880" s="253"/>
      <c r="BK880" s="253"/>
      <c r="BL880" s="253"/>
      <c r="BM880" s="253"/>
      <c r="BN880" s="253"/>
      <c r="BO880" s="253"/>
      <c r="BP880" s="253"/>
      <c r="BQ880" s="253"/>
      <c r="BR880" s="253"/>
      <c r="BS880" s="253"/>
      <c r="BT880" s="253"/>
      <c r="BU880" s="253"/>
      <c r="BV880" s="253"/>
      <c r="BW880" s="253"/>
      <c r="BX880" s="253"/>
      <c r="BY880" s="253"/>
      <c r="BZ880" s="253"/>
      <c r="CA880" s="253"/>
      <c r="CB880" s="253"/>
      <c r="CC880" s="253"/>
      <c r="CD880" s="253"/>
      <c r="CE880" s="253"/>
      <c r="CF880" s="253"/>
      <c r="CG880" s="253"/>
      <c r="CH880" s="253"/>
      <c r="CI880" s="253"/>
      <c r="CJ880" s="253"/>
      <c r="CK880" s="253"/>
      <c r="CL880" s="253"/>
      <c r="CM880" s="253"/>
      <c r="CN880" s="253"/>
      <c r="CO880" s="253"/>
      <c r="CP880" s="253"/>
      <c r="CQ880" s="253"/>
      <c r="CR880" s="253"/>
      <c r="CS880" s="253"/>
      <c r="CT880" s="253"/>
      <c r="CU880" s="253"/>
      <c r="CV880" s="253"/>
      <c r="CW880" s="253"/>
      <c r="CX880" s="253"/>
      <c r="CY880" s="253"/>
      <c r="CZ880" s="253"/>
      <c r="DA880" s="253"/>
      <c r="DB880" s="253"/>
      <c r="DC880" s="253"/>
      <c r="DD880" s="253"/>
      <c r="DE880" s="253"/>
      <c r="DF880" s="253"/>
      <c r="DG880" s="253"/>
      <c r="DH880" s="253"/>
      <c r="DI880" s="253"/>
      <c r="DJ880" s="253"/>
      <c r="DK880" s="253"/>
      <c r="DL880" s="253"/>
      <c r="DM880" s="253"/>
      <c r="DN880" s="253"/>
      <c r="DO880" s="253"/>
      <c r="DP880" s="253"/>
      <c r="DQ880" s="253"/>
      <c r="DR880" s="253"/>
      <c r="DS880" s="253"/>
      <c r="DT880" s="253"/>
      <c r="DU880" s="253"/>
      <c r="DV880" s="253"/>
      <c r="DW880" s="253"/>
      <c r="DX880" s="253"/>
      <c r="DY880" s="253"/>
      <c r="DZ880" s="253"/>
      <c r="EA880" s="253"/>
      <c r="EB880" s="253"/>
      <c r="EC880" s="253"/>
      <c r="ED880" s="253"/>
      <c r="EE880" s="253"/>
      <c r="EF880" s="253"/>
      <c r="EG880" s="253"/>
      <c r="EH880" s="253"/>
      <c r="EI880" s="253"/>
      <c r="EJ880" s="253"/>
      <c r="EK880" s="253"/>
      <c r="EL880" s="253"/>
      <c r="EM880" s="253"/>
      <c r="EN880" s="253"/>
      <c r="EO880" s="253"/>
      <c r="EP880" s="253"/>
      <c r="EQ880" s="253"/>
      <c r="ER880" s="253"/>
      <c r="ES880" s="253"/>
      <c r="ET880" s="253"/>
      <c r="EU880" s="253"/>
      <c r="EV880" s="253"/>
      <c r="EW880" s="253"/>
      <c r="EX880" s="253"/>
      <c r="EY880" s="253"/>
      <c r="EZ880" s="253"/>
      <c r="FA880" s="253"/>
      <c r="FB880" s="253"/>
      <c r="FC880" s="253"/>
      <c r="FD880" s="253"/>
      <c r="FE880" s="253"/>
      <c r="FF880" s="253"/>
      <c r="FG880" s="253"/>
      <c r="FH880" s="253"/>
      <c r="FI880" s="253"/>
      <c r="FJ880" s="253"/>
      <c r="FK880" s="253"/>
      <c r="FL880" s="253"/>
      <c r="FM880" s="253"/>
      <c r="FN880" s="253"/>
      <c r="FO880" s="253"/>
      <c r="FP880" s="253"/>
      <c r="FQ880" s="253"/>
      <c r="FR880" s="253"/>
      <c r="FS880" s="253"/>
      <c r="FT880" s="253"/>
      <c r="FU880" s="253"/>
      <c r="FV880" s="253"/>
      <c r="FW880" s="253"/>
      <c r="FX880" s="253"/>
      <c r="FY880" s="253"/>
      <c r="FZ880" s="253"/>
      <c r="GA880" s="253"/>
      <c r="GB880" s="253"/>
      <c r="GC880" s="253"/>
      <c r="GD880" s="253"/>
      <c r="GE880" s="253"/>
      <c r="GF880" s="253"/>
      <c r="GG880" s="253"/>
      <c r="GH880" s="253"/>
      <c r="GI880" s="253"/>
      <c r="GJ880" s="253"/>
      <c r="GK880" s="253"/>
      <c r="GL880" s="253"/>
      <c r="GM880" s="253"/>
      <c r="GN880" s="253"/>
      <c r="GO880" s="253"/>
      <c r="GP880" s="253"/>
      <c r="GQ880" s="253"/>
      <c r="GR880" s="253"/>
      <c r="GS880" s="253"/>
      <c r="GT880" s="253"/>
      <c r="GU880" s="253"/>
      <c r="GV880" s="253"/>
      <c r="GW880" s="253"/>
      <c r="GX880" s="253"/>
      <c r="GY880" s="253"/>
      <c r="GZ880" s="253"/>
      <c r="HA880" s="253"/>
      <c r="HB880" s="253"/>
      <c r="HC880" s="253"/>
      <c r="HD880" s="253"/>
      <c r="HE880" s="253"/>
      <c r="HF880" s="253"/>
    </row>
    <row r="881" spans="1:214" s="312" customFormat="1" ht="15" customHeight="1" x14ac:dyDescent="0.25">
      <c r="A881" s="252"/>
      <c r="B881" s="253"/>
      <c r="C881" s="253"/>
      <c r="D881" s="253"/>
      <c r="E881" s="253"/>
      <c r="F881" s="253"/>
      <c r="G881" s="253"/>
      <c r="H881" s="253"/>
      <c r="I881" s="253"/>
      <c r="J881" s="253"/>
      <c r="K881" s="253"/>
      <c r="L881" s="253"/>
      <c r="M881" s="253"/>
      <c r="N881" s="253"/>
      <c r="O881" s="253"/>
      <c r="P881" s="253"/>
      <c r="Q881" s="253"/>
      <c r="R881" s="253"/>
      <c r="S881" s="253"/>
      <c r="T881" s="253"/>
      <c r="U881" s="253" t="s">
        <v>1067</v>
      </c>
      <c r="V881" s="253"/>
      <c r="W881" s="253"/>
      <c r="X881" s="253"/>
      <c r="Y881" s="253"/>
      <c r="Z881" s="253"/>
      <c r="AA881" s="253"/>
      <c r="AB881" s="253"/>
      <c r="AC881" s="253" t="s">
        <v>332</v>
      </c>
      <c r="AD881" s="253"/>
      <c r="AE881" s="253"/>
      <c r="AF881" s="253"/>
      <c r="AG881" s="253"/>
      <c r="AH881" s="253"/>
      <c r="AI881" s="253"/>
      <c r="AJ881" s="253"/>
      <c r="AK881" s="253"/>
      <c r="AL881" s="253"/>
      <c r="AM881" s="253"/>
      <c r="AN881" s="253"/>
      <c r="AO881" s="253"/>
      <c r="AP881" s="253"/>
      <c r="AQ881" s="253"/>
      <c r="AR881" s="253"/>
      <c r="AS881" s="253"/>
      <c r="AT881" s="253"/>
      <c r="AU881" s="253"/>
      <c r="AV881" s="253"/>
      <c r="AW881" s="253"/>
      <c r="AX881" s="253"/>
      <c r="AY881" s="253"/>
      <c r="AZ881" s="253"/>
      <c r="BA881" s="253"/>
      <c r="BB881" s="253"/>
      <c r="BC881" s="253"/>
      <c r="BD881" s="253"/>
      <c r="BE881" s="253"/>
      <c r="BF881" s="253"/>
      <c r="BG881" s="253"/>
      <c r="BH881" s="253"/>
      <c r="BI881" s="253"/>
      <c r="BJ881" s="253"/>
      <c r="BK881" s="253"/>
      <c r="BL881" s="253"/>
      <c r="BM881" s="253"/>
      <c r="BN881" s="253"/>
      <c r="BO881" s="253"/>
      <c r="BP881" s="253"/>
      <c r="BQ881" s="253"/>
      <c r="BR881" s="253"/>
      <c r="BS881" s="253"/>
      <c r="BT881" s="253"/>
      <c r="BU881" s="253"/>
      <c r="BV881" s="253"/>
      <c r="BW881" s="253"/>
      <c r="BX881" s="253"/>
      <c r="BY881" s="253"/>
      <c r="BZ881" s="253"/>
      <c r="CA881" s="253"/>
      <c r="CB881" s="253"/>
      <c r="CC881" s="253"/>
      <c r="CD881" s="253"/>
      <c r="CE881" s="253"/>
      <c r="CF881" s="253"/>
      <c r="CG881" s="253"/>
      <c r="CH881" s="253"/>
      <c r="CI881" s="253"/>
      <c r="CJ881" s="253"/>
      <c r="CK881" s="253"/>
      <c r="CL881" s="253"/>
      <c r="CM881" s="253"/>
      <c r="CN881" s="253"/>
      <c r="CO881" s="253"/>
      <c r="CP881" s="253"/>
      <c r="CQ881" s="253"/>
      <c r="CR881" s="253"/>
      <c r="CS881" s="253"/>
      <c r="CT881" s="253"/>
      <c r="CU881" s="253"/>
      <c r="CV881" s="253"/>
      <c r="CW881" s="253"/>
      <c r="CX881" s="253"/>
      <c r="CY881" s="253"/>
      <c r="CZ881" s="253"/>
      <c r="DA881" s="253"/>
      <c r="DB881" s="253"/>
      <c r="DC881" s="253"/>
      <c r="DD881" s="253"/>
      <c r="DE881" s="253"/>
      <c r="DF881" s="253"/>
      <c r="DG881" s="253"/>
      <c r="DH881" s="253"/>
      <c r="DI881" s="253"/>
      <c r="DJ881" s="253"/>
      <c r="DK881" s="253"/>
      <c r="DL881" s="253"/>
      <c r="DM881" s="253"/>
      <c r="DN881" s="253"/>
      <c r="DO881" s="253"/>
      <c r="DP881" s="253"/>
      <c r="DQ881" s="253"/>
      <c r="DR881" s="253"/>
      <c r="DS881" s="253"/>
      <c r="DT881" s="253"/>
      <c r="DU881" s="253"/>
      <c r="DV881" s="253"/>
      <c r="DW881" s="253"/>
      <c r="DX881" s="253"/>
      <c r="DY881" s="253"/>
      <c r="DZ881" s="253"/>
      <c r="EA881" s="253"/>
      <c r="EB881" s="253"/>
      <c r="EC881" s="253"/>
      <c r="ED881" s="253"/>
      <c r="EE881" s="253"/>
      <c r="EF881" s="253"/>
      <c r="EG881" s="253"/>
      <c r="EH881" s="253"/>
      <c r="EI881" s="253"/>
      <c r="EJ881" s="253"/>
      <c r="EK881" s="253"/>
      <c r="EL881" s="253"/>
      <c r="EM881" s="253"/>
      <c r="EN881" s="253"/>
      <c r="EO881" s="253"/>
      <c r="EP881" s="253"/>
      <c r="EQ881" s="253"/>
      <c r="ER881" s="253"/>
      <c r="ES881" s="253"/>
      <c r="ET881" s="253"/>
      <c r="EU881" s="253"/>
      <c r="EV881" s="253"/>
      <c r="EW881" s="253"/>
      <c r="EX881" s="253"/>
      <c r="EY881" s="253"/>
      <c r="EZ881" s="253"/>
      <c r="FA881" s="253"/>
      <c r="FB881" s="253"/>
      <c r="FC881" s="253"/>
      <c r="FD881" s="253"/>
      <c r="FE881" s="253"/>
      <c r="FF881" s="253"/>
      <c r="FG881" s="253"/>
      <c r="FH881" s="253"/>
      <c r="FI881" s="253"/>
      <c r="FJ881" s="253"/>
      <c r="FK881" s="253"/>
      <c r="FL881" s="253"/>
      <c r="FM881" s="253"/>
      <c r="FN881" s="253"/>
      <c r="FO881" s="253"/>
      <c r="FP881" s="253"/>
      <c r="FQ881" s="253"/>
      <c r="FR881" s="253"/>
      <c r="FS881" s="253"/>
      <c r="FT881" s="253"/>
      <c r="FU881" s="253"/>
      <c r="FV881" s="253"/>
      <c r="FW881" s="253"/>
      <c r="FX881" s="253"/>
      <c r="FY881" s="253"/>
      <c r="FZ881" s="253"/>
      <c r="GA881" s="253"/>
      <c r="GB881" s="253"/>
      <c r="GC881" s="253"/>
      <c r="GD881" s="253"/>
      <c r="GE881" s="253"/>
      <c r="GF881" s="253"/>
      <c r="GG881" s="253"/>
      <c r="GH881" s="253"/>
      <c r="GI881" s="253"/>
      <c r="GJ881" s="253"/>
      <c r="GK881" s="253"/>
      <c r="GL881" s="253"/>
      <c r="GM881" s="253"/>
      <c r="GN881" s="253"/>
      <c r="GO881" s="253"/>
      <c r="GP881" s="253"/>
      <c r="GQ881" s="253"/>
      <c r="GR881" s="253"/>
      <c r="GS881" s="253"/>
      <c r="GT881" s="253"/>
      <c r="GU881" s="253"/>
      <c r="GV881" s="253"/>
      <c r="GW881" s="253"/>
      <c r="GX881" s="253"/>
      <c r="GY881" s="253"/>
      <c r="GZ881" s="253"/>
      <c r="HA881" s="253"/>
      <c r="HB881" s="253"/>
      <c r="HC881" s="253"/>
      <c r="HD881" s="253"/>
      <c r="HE881" s="253"/>
      <c r="HF881" s="253"/>
    </row>
    <row r="882" spans="1:214" s="312" customFormat="1" ht="15" customHeight="1" x14ac:dyDescent="0.25">
      <c r="A882" s="252"/>
      <c r="B882" s="253"/>
      <c r="C882" s="253"/>
      <c r="D882" s="253"/>
      <c r="E882" s="253"/>
      <c r="F882" s="253"/>
      <c r="G882" s="253"/>
      <c r="H882" s="253"/>
      <c r="I882" s="253"/>
      <c r="J882" s="253"/>
      <c r="K882" s="253"/>
      <c r="L882" s="253"/>
      <c r="M882" s="253"/>
      <c r="N882" s="253"/>
      <c r="O882" s="253"/>
      <c r="P882" s="253"/>
      <c r="Q882" s="253"/>
      <c r="R882" s="253"/>
      <c r="S882" s="253"/>
      <c r="T882" s="253"/>
      <c r="U882" s="253" t="s">
        <v>1068</v>
      </c>
      <c r="V882" s="253"/>
      <c r="W882" s="253"/>
      <c r="X882" s="253"/>
      <c r="Y882" s="253"/>
      <c r="Z882" s="253"/>
      <c r="AA882" s="253"/>
      <c r="AB882" s="253"/>
      <c r="AC882" s="253" t="s">
        <v>332</v>
      </c>
      <c r="AD882" s="253"/>
      <c r="AE882" s="253"/>
      <c r="AF882" s="253"/>
      <c r="AG882" s="253"/>
      <c r="AH882" s="253"/>
      <c r="AI882" s="253"/>
      <c r="AJ882" s="253"/>
      <c r="AK882" s="253"/>
      <c r="AL882" s="253"/>
      <c r="AM882" s="253"/>
      <c r="AN882" s="253"/>
      <c r="AO882" s="253"/>
      <c r="AP882" s="253"/>
      <c r="AQ882" s="253"/>
      <c r="AR882" s="253"/>
      <c r="AS882" s="253"/>
      <c r="AT882" s="253"/>
      <c r="AU882" s="253"/>
      <c r="AV882" s="253"/>
      <c r="AW882" s="253"/>
      <c r="AX882" s="253"/>
      <c r="AY882" s="253"/>
      <c r="AZ882" s="253"/>
      <c r="BA882" s="253"/>
      <c r="BB882" s="253"/>
      <c r="BC882" s="253"/>
      <c r="BD882" s="253"/>
      <c r="BE882" s="253"/>
      <c r="BF882" s="253"/>
      <c r="BG882" s="253"/>
      <c r="BH882" s="253"/>
      <c r="BI882" s="253"/>
      <c r="BJ882" s="253"/>
      <c r="BK882" s="253"/>
      <c r="BL882" s="253"/>
      <c r="BM882" s="253"/>
      <c r="BN882" s="253"/>
      <c r="BO882" s="253"/>
      <c r="BP882" s="253"/>
      <c r="BQ882" s="253"/>
      <c r="BR882" s="253"/>
      <c r="BS882" s="253"/>
      <c r="BT882" s="253"/>
      <c r="BU882" s="253"/>
      <c r="BV882" s="253"/>
      <c r="BW882" s="253"/>
      <c r="BX882" s="253"/>
      <c r="BY882" s="253"/>
      <c r="BZ882" s="253"/>
      <c r="CA882" s="253"/>
      <c r="CB882" s="253"/>
      <c r="CC882" s="253"/>
      <c r="CD882" s="253"/>
      <c r="CE882" s="253"/>
      <c r="CF882" s="253"/>
      <c r="CG882" s="253"/>
      <c r="CH882" s="253"/>
      <c r="CI882" s="253"/>
      <c r="CJ882" s="253"/>
      <c r="CK882" s="253"/>
      <c r="CL882" s="253"/>
      <c r="CM882" s="253"/>
      <c r="CN882" s="253"/>
      <c r="CO882" s="253"/>
      <c r="CP882" s="253"/>
      <c r="CQ882" s="253"/>
      <c r="CR882" s="253"/>
      <c r="CS882" s="253"/>
      <c r="CT882" s="253"/>
      <c r="CU882" s="253"/>
      <c r="CV882" s="253"/>
      <c r="CW882" s="253"/>
      <c r="CX882" s="253"/>
      <c r="CY882" s="253"/>
      <c r="CZ882" s="253"/>
      <c r="DA882" s="253"/>
      <c r="DB882" s="253"/>
      <c r="DC882" s="253"/>
      <c r="DD882" s="253"/>
      <c r="DE882" s="253"/>
      <c r="DF882" s="253"/>
      <c r="DG882" s="253"/>
      <c r="DH882" s="253"/>
      <c r="DI882" s="253"/>
      <c r="DJ882" s="253"/>
      <c r="DK882" s="253"/>
      <c r="DL882" s="253"/>
      <c r="DM882" s="253"/>
      <c r="DN882" s="253"/>
      <c r="DO882" s="253"/>
      <c r="DP882" s="253"/>
      <c r="DQ882" s="253"/>
      <c r="DR882" s="253"/>
      <c r="DS882" s="253"/>
      <c r="DT882" s="253"/>
      <c r="DU882" s="253"/>
      <c r="DV882" s="253"/>
      <c r="DW882" s="253"/>
      <c r="DX882" s="253"/>
      <c r="DY882" s="253"/>
      <c r="DZ882" s="253"/>
      <c r="EA882" s="253"/>
      <c r="EB882" s="253"/>
      <c r="EC882" s="253"/>
      <c r="ED882" s="253"/>
      <c r="EE882" s="253"/>
      <c r="EF882" s="253"/>
      <c r="EG882" s="253"/>
      <c r="EH882" s="253"/>
      <c r="EI882" s="253"/>
      <c r="EJ882" s="253"/>
      <c r="EK882" s="253"/>
      <c r="EL882" s="253"/>
      <c r="EM882" s="253"/>
      <c r="EN882" s="253"/>
      <c r="EO882" s="253"/>
      <c r="EP882" s="253"/>
      <c r="EQ882" s="253"/>
      <c r="ER882" s="253"/>
      <c r="ES882" s="253"/>
      <c r="ET882" s="253"/>
      <c r="EU882" s="253"/>
      <c r="EV882" s="253"/>
      <c r="EW882" s="253"/>
      <c r="EX882" s="253"/>
      <c r="EY882" s="253"/>
      <c r="EZ882" s="253"/>
      <c r="FA882" s="253"/>
      <c r="FB882" s="253"/>
      <c r="FC882" s="253"/>
      <c r="FD882" s="253"/>
      <c r="FE882" s="253"/>
      <c r="FF882" s="253"/>
      <c r="FG882" s="253"/>
      <c r="FH882" s="253"/>
      <c r="FI882" s="253"/>
      <c r="FJ882" s="253"/>
      <c r="FK882" s="253"/>
      <c r="FL882" s="253"/>
      <c r="FM882" s="253"/>
      <c r="FN882" s="253"/>
      <c r="FO882" s="253"/>
      <c r="FP882" s="253"/>
      <c r="FQ882" s="253"/>
      <c r="FR882" s="253"/>
      <c r="FS882" s="253"/>
      <c r="FT882" s="253"/>
      <c r="FU882" s="253"/>
      <c r="FV882" s="253"/>
      <c r="FW882" s="253"/>
      <c r="FX882" s="253"/>
      <c r="FY882" s="253"/>
      <c r="FZ882" s="253"/>
      <c r="GA882" s="253"/>
      <c r="GB882" s="253"/>
      <c r="GC882" s="253"/>
      <c r="GD882" s="253"/>
      <c r="GE882" s="253"/>
      <c r="GF882" s="253"/>
      <c r="GG882" s="253"/>
      <c r="GH882" s="253"/>
      <c r="GI882" s="253"/>
      <c r="GJ882" s="253"/>
      <c r="GK882" s="253"/>
      <c r="GL882" s="253"/>
      <c r="GM882" s="253"/>
      <c r="GN882" s="253"/>
      <c r="GO882" s="253"/>
      <c r="GP882" s="253"/>
      <c r="GQ882" s="253"/>
      <c r="GR882" s="253"/>
      <c r="GS882" s="253"/>
      <c r="GT882" s="253"/>
      <c r="GU882" s="253"/>
      <c r="GV882" s="253"/>
      <c r="GW882" s="253"/>
      <c r="GX882" s="253"/>
      <c r="GY882" s="253"/>
      <c r="GZ882" s="253"/>
      <c r="HA882" s="253"/>
      <c r="HB882" s="253"/>
      <c r="HC882" s="253"/>
      <c r="HD882" s="253"/>
      <c r="HE882" s="253"/>
      <c r="HF882" s="253"/>
    </row>
    <row r="883" spans="1:214" s="312" customFormat="1" ht="15" customHeight="1" x14ac:dyDescent="0.25">
      <c r="A883" s="252"/>
      <c r="B883" s="253"/>
      <c r="C883" s="253"/>
      <c r="D883" s="253"/>
      <c r="E883" s="253"/>
      <c r="F883" s="253"/>
      <c r="G883" s="253"/>
      <c r="H883" s="253"/>
      <c r="I883" s="253"/>
      <c r="J883" s="253"/>
      <c r="K883" s="253"/>
      <c r="L883" s="253"/>
      <c r="M883" s="253"/>
      <c r="N883" s="253"/>
      <c r="O883" s="253"/>
      <c r="P883" s="253"/>
      <c r="Q883" s="253"/>
      <c r="R883" s="253"/>
      <c r="S883" s="253"/>
      <c r="T883" s="253"/>
      <c r="U883" s="253" t="s">
        <v>1069</v>
      </c>
      <c r="V883" s="253"/>
      <c r="W883" s="253"/>
      <c r="X883" s="253"/>
      <c r="Y883" s="253"/>
      <c r="Z883" s="253"/>
      <c r="AA883" s="253"/>
      <c r="AB883" s="253"/>
      <c r="AC883" s="253" t="s">
        <v>332</v>
      </c>
      <c r="AD883" s="253"/>
      <c r="AE883" s="253"/>
      <c r="AF883" s="253"/>
      <c r="AG883" s="253"/>
      <c r="AH883" s="253"/>
      <c r="AI883" s="253"/>
      <c r="AJ883" s="253"/>
      <c r="AK883" s="253"/>
      <c r="AL883" s="253"/>
      <c r="AM883" s="253"/>
      <c r="AN883" s="253"/>
      <c r="AO883" s="253"/>
      <c r="AP883" s="253"/>
      <c r="AQ883" s="253"/>
      <c r="AR883" s="253"/>
      <c r="AS883" s="253"/>
      <c r="AT883" s="253"/>
      <c r="AU883" s="253"/>
      <c r="AV883" s="253"/>
      <c r="AW883" s="253"/>
      <c r="AX883" s="253"/>
      <c r="AY883" s="253"/>
      <c r="AZ883" s="253"/>
      <c r="BA883" s="253"/>
      <c r="BB883" s="253"/>
      <c r="BC883" s="253"/>
      <c r="BD883" s="253"/>
      <c r="BE883" s="253"/>
      <c r="BF883" s="253"/>
      <c r="BG883" s="253"/>
      <c r="BH883" s="253"/>
      <c r="BI883" s="253"/>
      <c r="BJ883" s="253"/>
      <c r="BK883" s="253"/>
      <c r="BL883" s="253"/>
      <c r="BM883" s="253"/>
      <c r="BN883" s="253"/>
      <c r="BO883" s="253"/>
      <c r="BP883" s="253"/>
      <c r="BQ883" s="253"/>
      <c r="BR883" s="253"/>
      <c r="BS883" s="253"/>
      <c r="BT883" s="253"/>
      <c r="BU883" s="253"/>
      <c r="BV883" s="253"/>
      <c r="BW883" s="253"/>
      <c r="BX883" s="253"/>
      <c r="BY883" s="253"/>
      <c r="BZ883" s="253"/>
      <c r="CA883" s="253"/>
      <c r="CB883" s="253"/>
      <c r="CC883" s="253"/>
      <c r="CD883" s="253"/>
      <c r="CE883" s="253"/>
      <c r="CF883" s="253"/>
      <c r="CG883" s="253"/>
      <c r="CH883" s="253"/>
      <c r="CI883" s="253"/>
      <c r="CJ883" s="253"/>
      <c r="CK883" s="253"/>
      <c r="CL883" s="253"/>
      <c r="CM883" s="253"/>
      <c r="CN883" s="253"/>
      <c r="CO883" s="253"/>
      <c r="CP883" s="253"/>
      <c r="CQ883" s="253"/>
      <c r="CR883" s="253"/>
      <c r="CS883" s="253"/>
      <c r="CT883" s="253"/>
      <c r="CU883" s="253"/>
      <c r="CV883" s="253"/>
      <c r="CW883" s="253"/>
      <c r="CX883" s="253"/>
      <c r="CY883" s="253"/>
      <c r="CZ883" s="253"/>
      <c r="DA883" s="253"/>
      <c r="DB883" s="253"/>
      <c r="DC883" s="253"/>
      <c r="DD883" s="253"/>
      <c r="DE883" s="253"/>
      <c r="DF883" s="253"/>
      <c r="DG883" s="253"/>
      <c r="DH883" s="253"/>
      <c r="DI883" s="253"/>
      <c r="DJ883" s="253"/>
      <c r="DK883" s="253"/>
      <c r="DL883" s="253"/>
      <c r="DM883" s="253"/>
      <c r="DN883" s="253"/>
      <c r="DO883" s="253"/>
      <c r="DP883" s="253"/>
      <c r="DQ883" s="253"/>
      <c r="DR883" s="253"/>
      <c r="DS883" s="253"/>
      <c r="DT883" s="253"/>
      <c r="DU883" s="253"/>
      <c r="DV883" s="253"/>
      <c r="DW883" s="253"/>
      <c r="DX883" s="253"/>
      <c r="DY883" s="253"/>
      <c r="DZ883" s="253"/>
      <c r="EA883" s="253"/>
      <c r="EB883" s="253"/>
      <c r="EC883" s="253"/>
      <c r="ED883" s="253"/>
      <c r="EE883" s="253"/>
      <c r="EF883" s="253"/>
      <c r="EG883" s="253"/>
      <c r="EH883" s="253"/>
      <c r="EI883" s="253"/>
      <c r="EJ883" s="253"/>
      <c r="EK883" s="253"/>
      <c r="EL883" s="253"/>
      <c r="EM883" s="253"/>
      <c r="EN883" s="253"/>
      <c r="EO883" s="253"/>
      <c r="EP883" s="253"/>
      <c r="EQ883" s="253"/>
      <c r="ER883" s="253"/>
      <c r="ES883" s="253"/>
      <c r="ET883" s="253"/>
      <c r="EU883" s="253"/>
      <c r="EV883" s="253"/>
      <c r="EW883" s="253"/>
      <c r="EX883" s="253"/>
      <c r="EY883" s="253"/>
      <c r="EZ883" s="253"/>
      <c r="FA883" s="253"/>
      <c r="FB883" s="253"/>
      <c r="FC883" s="253"/>
      <c r="FD883" s="253"/>
      <c r="FE883" s="253"/>
      <c r="FF883" s="253"/>
      <c r="FG883" s="253"/>
      <c r="FH883" s="253"/>
      <c r="FI883" s="253"/>
      <c r="FJ883" s="253"/>
      <c r="FK883" s="253"/>
      <c r="FL883" s="253"/>
      <c r="FM883" s="253"/>
      <c r="FN883" s="253"/>
      <c r="FO883" s="253"/>
      <c r="FP883" s="253"/>
      <c r="FQ883" s="253"/>
      <c r="FR883" s="253"/>
      <c r="FS883" s="253"/>
      <c r="FT883" s="253"/>
      <c r="FU883" s="253"/>
      <c r="FV883" s="253"/>
      <c r="FW883" s="253"/>
      <c r="FX883" s="253"/>
      <c r="FY883" s="253"/>
      <c r="FZ883" s="253"/>
      <c r="GA883" s="253"/>
      <c r="GB883" s="253"/>
      <c r="GC883" s="253"/>
      <c r="GD883" s="253"/>
      <c r="GE883" s="253"/>
      <c r="GF883" s="253"/>
      <c r="GG883" s="253"/>
      <c r="GH883" s="253"/>
      <c r="GI883" s="253"/>
      <c r="GJ883" s="253"/>
      <c r="GK883" s="253"/>
      <c r="GL883" s="253"/>
      <c r="GM883" s="253"/>
      <c r="GN883" s="253"/>
      <c r="GO883" s="253"/>
      <c r="GP883" s="253"/>
      <c r="GQ883" s="253"/>
      <c r="GR883" s="253"/>
      <c r="GS883" s="253"/>
      <c r="GT883" s="253"/>
      <c r="GU883" s="253"/>
      <c r="GV883" s="253"/>
      <c r="GW883" s="253"/>
      <c r="GX883" s="253"/>
      <c r="GY883" s="253"/>
      <c r="GZ883" s="253"/>
      <c r="HA883" s="253"/>
      <c r="HB883" s="253"/>
      <c r="HC883" s="253"/>
      <c r="HD883" s="253"/>
      <c r="HE883" s="253"/>
      <c r="HF883" s="253"/>
    </row>
    <row r="884" spans="1:214" s="312" customFormat="1" ht="15" customHeight="1" x14ac:dyDescent="0.25">
      <c r="A884" s="252"/>
      <c r="B884" s="253"/>
      <c r="C884" s="253"/>
      <c r="D884" s="253"/>
      <c r="E884" s="253"/>
      <c r="F884" s="253"/>
      <c r="G884" s="253"/>
      <c r="H884" s="253"/>
      <c r="I884" s="253"/>
      <c r="J884" s="253"/>
      <c r="K884" s="253"/>
      <c r="L884" s="253"/>
      <c r="M884" s="253"/>
      <c r="N884" s="253"/>
      <c r="O884" s="253"/>
      <c r="P884" s="253"/>
      <c r="Q884" s="253"/>
      <c r="R884" s="253"/>
      <c r="S884" s="253"/>
      <c r="T884" s="253"/>
      <c r="U884" s="253" t="s">
        <v>1070</v>
      </c>
      <c r="V884" s="253"/>
      <c r="W884" s="253"/>
      <c r="X884" s="253"/>
      <c r="Y884" s="253"/>
      <c r="Z884" s="253"/>
      <c r="AA884" s="253"/>
      <c r="AB884" s="253"/>
      <c r="AC884" s="253" t="s">
        <v>332</v>
      </c>
      <c r="AD884" s="253"/>
      <c r="AE884" s="253"/>
      <c r="AF884" s="253"/>
      <c r="AG884" s="253"/>
      <c r="AH884" s="253"/>
      <c r="AI884" s="253"/>
      <c r="AJ884" s="253"/>
      <c r="AK884" s="253"/>
      <c r="AL884" s="253"/>
      <c r="AM884" s="253"/>
      <c r="AN884" s="253"/>
      <c r="AO884" s="253"/>
      <c r="AP884" s="253"/>
      <c r="AQ884" s="253"/>
      <c r="AR884" s="253"/>
      <c r="AS884" s="253"/>
      <c r="AT884" s="253"/>
      <c r="AU884" s="253"/>
      <c r="AV884" s="253"/>
      <c r="AW884" s="253"/>
      <c r="AX884" s="253"/>
      <c r="AY884" s="253"/>
      <c r="AZ884" s="253"/>
      <c r="BA884" s="253"/>
      <c r="BB884" s="253"/>
      <c r="BC884" s="253"/>
      <c r="BD884" s="253"/>
      <c r="BE884" s="253"/>
      <c r="BF884" s="253"/>
      <c r="BG884" s="253"/>
      <c r="BH884" s="253"/>
      <c r="BI884" s="253"/>
      <c r="BJ884" s="253"/>
      <c r="BK884" s="253"/>
      <c r="BL884" s="253"/>
      <c r="BM884" s="253"/>
      <c r="BN884" s="253"/>
      <c r="BO884" s="253"/>
      <c r="BP884" s="253"/>
      <c r="BQ884" s="253"/>
      <c r="BR884" s="253"/>
      <c r="BS884" s="253"/>
      <c r="BT884" s="253"/>
      <c r="BU884" s="253"/>
      <c r="BV884" s="253"/>
      <c r="BW884" s="253"/>
      <c r="BX884" s="253"/>
      <c r="BY884" s="253"/>
      <c r="BZ884" s="253"/>
      <c r="CA884" s="253"/>
      <c r="CB884" s="253"/>
      <c r="CC884" s="253"/>
      <c r="CD884" s="253"/>
      <c r="CE884" s="253"/>
      <c r="CF884" s="253"/>
      <c r="CG884" s="253"/>
      <c r="CH884" s="253"/>
      <c r="CI884" s="253"/>
      <c r="CJ884" s="253"/>
      <c r="CK884" s="253"/>
      <c r="CL884" s="253"/>
      <c r="CM884" s="253"/>
      <c r="CN884" s="253"/>
      <c r="CO884" s="253"/>
      <c r="CP884" s="253"/>
      <c r="CQ884" s="253"/>
      <c r="CR884" s="253"/>
      <c r="CS884" s="253"/>
      <c r="CT884" s="253"/>
      <c r="CU884" s="253"/>
      <c r="CV884" s="253"/>
      <c r="CW884" s="253"/>
      <c r="CX884" s="253"/>
      <c r="CY884" s="253"/>
      <c r="CZ884" s="253"/>
      <c r="DA884" s="253"/>
      <c r="DB884" s="253"/>
      <c r="DC884" s="253"/>
      <c r="DD884" s="253"/>
      <c r="DE884" s="253"/>
      <c r="DF884" s="253"/>
      <c r="DG884" s="253"/>
      <c r="DH884" s="253"/>
      <c r="DI884" s="253"/>
      <c r="DJ884" s="253"/>
      <c r="DK884" s="253"/>
      <c r="DL884" s="253"/>
      <c r="DM884" s="253"/>
      <c r="DN884" s="253"/>
      <c r="DO884" s="253"/>
      <c r="DP884" s="253"/>
      <c r="DQ884" s="253"/>
      <c r="DR884" s="253"/>
      <c r="DS884" s="253"/>
      <c r="DT884" s="253"/>
      <c r="DU884" s="253"/>
      <c r="DV884" s="253"/>
      <c r="DW884" s="253"/>
      <c r="DX884" s="253"/>
      <c r="DY884" s="253"/>
      <c r="DZ884" s="253"/>
      <c r="EA884" s="253"/>
      <c r="EB884" s="253"/>
      <c r="EC884" s="253"/>
      <c r="ED884" s="253"/>
      <c r="EE884" s="253"/>
      <c r="EF884" s="253"/>
      <c r="EG884" s="253"/>
      <c r="EH884" s="253"/>
      <c r="EI884" s="253"/>
      <c r="EJ884" s="253"/>
      <c r="EK884" s="253"/>
      <c r="EL884" s="253"/>
      <c r="EM884" s="253"/>
      <c r="EN884" s="253"/>
      <c r="EO884" s="253"/>
      <c r="EP884" s="253"/>
      <c r="EQ884" s="253"/>
      <c r="ER884" s="253"/>
      <c r="ES884" s="253"/>
      <c r="ET884" s="253"/>
      <c r="EU884" s="253"/>
      <c r="EV884" s="253"/>
      <c r="EW884" s="253"/>
      <c r="EX884" s="253"/>
      <c r="EY884" s="253"/>
      <c r="EZ884" s="253"/>
      <c r="FA884" s="253"/>
      <c r="FB884" s="253"/>
      <c r="FC884" s="253"/>
      <c r="FD884" s="253"/>
      <c r="FE884" s="253"/>
      <c r="FF884" s="253"/>
      <c r="FG884" s="253"/>
      <c r="FH884" s="253"/>
      <c r="FI884" s="253"/>
      <c r="FJ884" s="253"/>
      <c r="FK884" s="253"/>
      <c r="FL884" s="253"/>
      <c r="FM884" s="253"/>
      <c r="FN884" s="253"/>
      <c r="FO884" s="253"/>
      <c r="FP884" s="253"/>
      <c r="FQ884" s="253"/>
      <c r="FR884" s="253"/>
      <c r="FS884" s="253"/>
      <c r="FT884" s="253"/>
      <c r="FU884" s="253"/>
      <c r="FV884" s="253"/>
      <c r="FW884" s="253"/>
      <c r="FX884" s="253"/>
      <c r="FY884" s="253"/>
      <c r="FZ884" s="253"/>
      <c r="GA884" s="253"/>
      <c r="GB884" s="253"/>
      <c r="GC884" s="253"/>
      <c r="GD884" s="253"/>
      <c r="GE884" s="253"/>
      <c r="GF884" s="253"/>
      <c r="GG884" s="253"/>
      <c r="GH884" s="253"/>
      <c r="GI884" s="253"/>
      <c r="GJ884" s="253"/>
      <c r="GK884" s="253"/>
      <c r="GL884" s="253"/>
      <c r="GM884" s="253"/>
      <c r="GN884" s="253"/>
      <c r="GO884" s="253"/>
      <c r="GP884" s="253"/>
      <c r="GQ884" s="253"/>
      <c r="GR884" s="253"/>
      <c r="GS884" s="253"/>
      <c r="GT884" s="253"/>
      <c r="GU884" s="253"/>
      <c r="GV884" s="253"/>
      <c r="GW884" s="253"/>
      <c r="GX884" s="253"/>
      <c r="GY884" s="253"/>
      <c r="GZ884" s="253"/>
      <c r="HA884" s="253"/>
      <c r="HB884" s="253"/>
      <c r="HC884" s="253"/>
      <c r="HD884" s="253"/>
      <c r="HE884" s="253"/>
      <c r="HF884" s="253"/>
    </row>
    <row r="885" spans="1:214" s="312" customFormat="1" ht="15" customHeight="1" x14ac:dyDescent="0.25">
      <c r="A885" s="252"/>
      <c r="B885" s="253"/>
      <c r="C885" s="253"/>
      <c r="D885" s="253"/>
      <c r="E885" s="253"/>
      <c r="F885" s="253"/>
      <c r="G885" s="253"/>
      <c r="H885" s="253"/>
      <c r="I885" s="253"/>
      <c r="J885" s="253"/>
      <c r="K885" s="253"/>
      <c r="L885" s="253"/>
      <c r="M885" s="253"/>
      <c r="N885" s="253"/>
      <c r="O885" s="253"/>
      <c r="P885" s="253"/>
      <c r="Q885" s="253"/>
      <c r="R885" s="253"/>
      <c r="S885" s="253"/>
      <c r="T885" s="253"/>
      <c r="U885" s="253" t="s">
        <v>1071</v>
      </c>
      <c r="V885" s="253"/>
      <c r="W885" s="253"/>
      <c r="X885" s="253"/>
      <c r="Y885" s="253"/>
      <c r="Z885" s="253"/>
      <c r="AA885" s="253"/>
      <c r="AB885" s="253"/>
      <c r="AC885" s="253" t="s">
        <v>332</v>
      </c>
      <c r="AD885" s="253"/>
      <c r="AE885" s="253"/>
      <c r="AF885" s="253"/>
      <c r="AG885" s="253"/>
      <c r="AH885" s="253"/>
      <c r="AI885" s="253"/>
      <c r="AJ885" s="253"/>
      <c r="AK885" s="253"/>
      <c r="AL885" s="253"/>
      <c r="AM885" s="253"/>
      <c r="AN885" s="253"/>
      <c r="AO885" s="253"/>
      <c r="AP885" s="253"/>
      <c r="AQ885" s="253"/>
      <c r="AR885" s="253"/>
      <c r="AS885" s="253"/>
      <c r="AT885" s="253"/>
      <c r="AU885" s="253"/>
      <c r="AV885" s="253"/>
      <c r="AW885" s="253"/>
      <c r="AX885" s="253"/>
      <c r="AY885" s="253"/>
      <c r="AZ885" s="253"/>
      <c r="BA885" s="253"/>
      <c r="BB885" s="253"/>
      <c r="BC885" s="253"/>
      <c r="BD885" s="253"/>
      <c r="BE885" s="253"/>
      <c r="BF885" s="253"/>
      <c r="BG885" s="253"/>
      <c r="BH885" s="253"/>
      <c r="BI885" s="253"/>
      <c r="BJ885" s="253"/>
      <c r="BK885" s="253"/>
      <c r="BL885" s="253"/>
      <c r="BM885" s="253"/>
      <c r="BN885" s="253"/>
      <c r="BO885" s="253"/>
      <c r="BP885" s="253"/>
      <c r="BQ885" s="253"/>
      <c r="BR885" s="253"/>
      <c r="BS885" s="253"/>
      <c r="BT885" s="253"/>
      <c r="BU885" s="253"/>
      <c r="BV885" s="253"/>
      <c r="BW885" s="253"/>
      <c r="BX885" s="253"/>
      <c r="BY885" s="253"/>
      <c r="BZ885" s="253"/>
      <c r="CA885" s="253"/>
      <c r="CB885" s="253"/>
      <c r="CC885" s="253"/>
      <c r="CD885" s="253"/>
      <c r="CE885" s="253"/>
      <c r="CF885" s="253"/>
      <c r="CG885" s="253"/>
      <c r="CH885" s="253"/>
      <c r="CI885" s="253"/>
      <c r="CJ885" s="253"/>
      <c r="CK885" s="253"/>
      <c r="CL885" s="253"/>
      <c r="CM885" s="253"/>
      <c r="CN885" s="253"/>
      <c r="CO885" s="253"/>
      <c r="CP885" s="253"/>
      <c r="CQ885" s="253"/>
      <c r="CR885" s="253"/>
      <c r="CS885" s="253"/>
      <c r="CT885" s="253"/>
      <c r="CU885" s="253"/>
      <c r="CV885" s="253"/>
      <c r="CW885" s="253"/>
      <c r="CX885" s="253"/>
      <c r="CY885" s="253"/>
      <c r="CZ885" s="253"/>
      <c r="DA885" s="253"/>
      <c r="DB885" s="253"/>
      <c r="DC885" s="253"/>
      <c r="DD885" s="253"/>
      <c r="DE885" s="253"/>
      <c r="DF885" s="253"/>
      <c r="DG885" s="253"/>
      <c r="DH885" s="253"/>
      <c r="DI885" s="253"/>
      <c r="DJ885" s="253"/>
      <c r="DK885" s="253"/>
      <c r="DL885" s="253"/>
      <c r="DM885" s="253"/>
      <c r="DN885" s="253"/>
      <c r="DO885" s="253"/>
      <c r="DP885" s="253"/>
      <c r="DQ885" s="253"/>
      <c r="DR885" s="253"/>
      <c r="DS885" s="253"/>
      <c r="DT885" s="253"/>
      <c r="DU885" s="253"/>
      <c r="DV885" s="253"/>
      <c r="DW885" s="253"/>
      <c r="DX885" s="253"/>
      <c r="DY885" s="253"/>
      <c r="DZ885" s="253"/>
      <c r="EA885" s="253"/>
      <c r="EB885" s="253"/>
      <c r="EC885" s="253"/>
      <c r="ED885" s="253"/>
      <c r="EE885" s="253"/>
      <c r="EF885" s="253"/>
      <c r="EG885" s="253"/>
      <c r="EH885" s="253"/>
      <c r="EI885" s="253"/>
      <c r="EJ885" s="253"/>
      <c r="EK885" s="253"/>
      <c r="EL885" s="253"/>
      <c r="EM885" s="253"/>
      <c r="EN885" s="253"/>
      <c r="EO885" s="253"/>
      <c r="EP885" s="253"/>
      <c r="EQ885" s="253"/>
      <c r="ER885" s="253"/>
      <c r="ES885" s="253"/>
      <c r="ET885" s="253"/>
      <c r="EU885" s="253"/>
      <c r="EV885" s="253"/>
      <c r="EW885" s="253"/>
      <c r="EX885" s="253"/>
      <c r="EY885" s="253"/>
      <c r="EZ885" s="253"/>
      <c r="FA885" s="253"/>
      <c r="FB885" s="253"/>
      <c r="FC885" s="253"/>
      <c r="FD885" s="253"/>
      <c r="FE885" s="253"/>
      <c r="FF885" s="253"/>
      <c r="FG885" s="253"/>
      <c r="FH885" s="253"/>
      <c r="FI885" s="253"/>
      <c r="FJ885" s="253"/>
      <c r="FK885" s="253"/>
      <c r="FL885" s="253"/>
      <c r="FM885" s="253"/>
      <c r="FN885" s="253"/>
      <c r="FO885" s="253"/>
      <c r="FP885" s="253"/>
      <c r="FQ885" s="253"/>
      <c r="FR885" s="253"/>
      <c r="FS885" s="253"/>
      <c r="FT885" s="253"/>
      <c r="FU885" s="253"/>
      <c r="FV885" s="253"/>
      <c r="FW885" s="253"/>
      <c r="FX885" s="253"/>
      <c r="FY885" s="253"/>
      <c r="FZ885" s="253"/>
      <c r="GA885" s="253"/>
      <c r="GB885" s="253"/>
      <c r="GC885" s="253"/>
      <c r="GD885" s="253"/>
      <c r="GE885" s="253"/>
      <c r="GF885" s="253"/>
      <c r="GG885" s="253"/>
      <c r="GH885" s="253"/>
      <c r="GI885" s="253"/>
      <c r="GJ885" s="253"/>
      <c r="GK885" s="253"/>
      <c r="GL885" s="253"/>
      <c r="GM885" s="253"/>
      <c r="GN885" s="253"/>
      <c r="GO885" s="253"/>
      <c r="GP885" s="253"/>
      <c r="GQ885" s="253"/>
      <c r="GR885" s="253"/>
      <c r="GS885" s="253"/>
      <c r="GT885" s="253"/>
      <c r="GU885" s="253"/>
      <c r="GV885" s="253"/>
      <c r="GW885" s="253"/>
      <c r="GX885" s="253"/>
      <c r="GY885" s="253"/>
      <c r="GZ885" s="253"/>
      <c r="HA885" s="253"/>
      <c r="HB885" s="253"/>
      <c r="HC885" s="253"/>
      <c r="HD885" s="253"/>
      <c r="HE885" s="253"/>
      <c r="HF885" s="253"/>
    </row>
    <row r="886" spans="1:214" s="312" customFormat="1" ht="15" customHeight="1" x14ac:dyDescent="0.25">
      <c r="A886" s="252"/>
      <c r="B886" s="253"/>
      <c r="C886" s="253"/>
      <c r="D886" s="253"/>
      <c r="E886" s="253"/>
      <c r="F886" s="253"/>
      <c r="G886" s="253"/>
      <c r="H886" s="253"/>
      <c r="I886" s="253"/>
      <c r="J886" s="253"/>
      <c r="K886" s="253"/>
      <c r="L886" s="253"/>
      <c r="M886" s="253"/>
      <c r="N886" s="253"/>
      <c r="O886" s="253"/>
      <c r="P886" s="253"/>
      <c r="Q886" s="253"/>
      <c r="R886" s="253"/>
      <c r="S886" s="253"/>
      <c r="T886" s="253"/>
      <c r="U886" s="253" t="s">
        <v>1072</v>
      </c>
      <c r="V886" s="253"/>
      <c r="W886" s="253"/>
      <c r="X886" s="253"/>
      <c r="Y886" s="253"/>
      <c r="Z886" s="253"/>
      <c r="AA886" s="253"/>
      <c r="AB886" s="253"/>
      <c r="AC886" s="253" t="s">
        <v>332</v>
      </c>
      <c r="AD886" s="253"/>
      <c r="AE886" s="253"/>
      <c r="AF886" s="253"/>
      <c r="AG886" s="253"/>
      <c r="AH886" s="253"/>
      <c r="AI886" s="253"/>
      <c r="AJ886" s="253"/>
      <c r="AK886" s="253"/>
      <c r="AL886" s="253"/>
      <c r="AM886" s="253"/>
      <c r="AN886" s="253"/>
      <c r="AO886" s="253"/>
      <c r="AP886" s="253"/>
      <c r="AQ886" s="253"/>
      <c r="AR886" s="253"/>
      <c r="AS886" s="253"/>
      <c r="AT886" s="253"/>
      <c r="AU886" s="253"/>
      <c r="AV886" s="253"/>
      <c r="AW886" s="253"/>
      <c r="AX886" s="253"/>
      <c r="AY886" s="253"/>
      <c r="AZ886" s="253"/>
      <c r="BA886" s="253"/>
      <c r="BB886" s="253"/>
      <c r="BC886" s="253"/>
      <c r="BD886" s="253"/>
      <c r="BE886" s="253"/>
      <c r="BF886" s="253"/>
      <c r="BG886" s="253"/>
      <c r="BH886" s="253"/>
      <c r="BI886" s="253"/>
      <c r="BJ886" s="253"/>
      <c r="BK886" s="253"/>
      <c r="BL886" s="253"/>
      <c r="BM886" s="253"/>
      <c r="BN886" s="253"/>
      <c r="BO886" s="253"/>
      <c r="BP886" s="253"/>
      <c r="BQ886" s="253"/>
      <c r="BR886" s="253"/>
      <c r="BS886" s="253"/>
      <c r="BT886" s="253"/>
      <c r="BU886" s="253"/>
      <c r="BV886" s="253"/>
      <c r="BW886" s="253"/>
      <c r="BX886" s="253"/>
      <c r="BY886" s="253"/>
      <c r="BZ886" s="253"/>
      <c r="CA886" s="253"/>
      <c r="CB886" s="253"/>
      <c r="CC886" s="253"/>
      <c r="CD886" s="253"/>
      <c r="CE886" s="253"/>
      <c r="CF886" s="253"/>
      <c r="CG886" s="253"/>
      <c r="CH886" s="253"/>
      <c r="CI886" s="253"/>
      <c r="CJ886" s="253"/>
      <c r="CK886" s="253"/>
      <c r="CL886" s="253"/>
      <c r="CM886" s="253"/>
      <c r="CN886" s="253"/>
      <c r="CO886" s="253"/>
      <c r="CP886" s="253"/>
      <c r="CQ886" s="253"/>
      <c r="CR886" s="253"/>
      <c r="CS886" s="253"/>
      <c r="CT886" s="253"/>
      <c r="CU886" s="253"/>
      <c r="CV886" s="253"/>
      <c r="CW886" s="253"/>
      <c r="CX886" s="253"/>
      <c r="CY886" s="253"/>
      <c r="CZ886" s="253"/>
      <c r="DA886" s="253"/>
      <c r="DB886" s="253"/>
      <c r="DC886" s="253"/>
      <c r="DD886" s="253"/>
      <c r="DE886" s="253"/>
      <c r="DF886" s="253"/>
      <c r="DG886" s="253"/>
      <c r="DH886" s="253"/>
      <c r="DI886" s="253"/>
      <c r="DJ886" s="253"/>
      <c r="DK886" s="253"/>
      <c r="DL886" s="253"/>
      <c r="DM886" s="253"/>
      <c r="DN886" s="253"/>
      <c r="DO886" s="253"/>
      <c r="DP886" s="253"/>
      <c r="DQ886" s="253"/>
      <c r="DR886" s="253"/>
      <c r="DS886" s="253"/>
      <c r="DT886" s="253"/>
      <c r="DU886" s="253"/>
      <c r="DV886" s="253"/>
      <c r="DW886" s="253"/>
      <c r="DX886" s="253"/>
      <c r="DY886" s="253"/>
      <c r="DZ886" s="253"/>
      <c r="EA886" s="253"/>
      <c r="EB886" s="253"/>
      <c r="EC886" s="253"/>
      <c r="ED886" s="253"/>
      <c r="EE886" s="253"/>
      <c r="EF886" s="253"/>
      <c r="EG886" s="253"/>
      <c r="EH886" s="253"/>
      <c r="EI886" s="253"/>
      <c r="EJ886" s="253"/>
      <c r="EK886" s="253"/>
      <c r="EL886" s="253"/>
      <c r="EM886" s="253"/>
      <c r="EN886" s="253"/>
      <c r="EO886" s="253"/>
      <c r="EP886" s="253"/>
      <c r="EQ886" s="253"/>
      <c r="ER886" s="253"/>
      <c r="ES886" s="253"/>
      <c r="ET886" s="253"/>
      <c r="EU886" s="253"/>
      <c r="EV886" s="253"/>
      <c r="EW886" s="253"/>
      <c r="EX886" s="253"/>
      <c r="EY886" s="253"/>
      <c r="EZ886" s="253"/>
      <c r="FA886" s="253"/>
      <c r="FB886" s="253"/>
      <c r="FC886" s="253"/>
      <c r="FD886" s="253"/>
      <c r="FE886" s="253"/>
      <c r="FF886" s="253"/>
      <c r="FG886" s="253"/>
      <c r="FH886" s="253"/>
      <c r="FI886" s="253"/>
      <c r="FJ886" s="253"/>
      <c r="FK886" s="253"/>
      <c r="FL886" s="253"/>
      <c r="FM886" s="253"/>
      <c r="FN886" s="253"/>
      <c r="FO886" s="253"/>
      <c r="FP886" s="253"/>
      <c r="FQ886" s="253"/>
      <c r="FR886" s="253"/>
      <c r="FS886" s="253"/>
      <c r="FT886" s="253"/>
      <c r="FU886" s="253"/>
      <c r="FV886" s="253"/>
      <c r="FW886" s="253"/>
      <c r="FX886" s="253"/>
      <c r="FY886" s="253"/>
      <c r="FZ886" s="253"/>
      <c r="GA886" s="253"/>
      <c r="GB886" s="253"/>
      <c r="GC886" s="253"/>
      <c r="GD886" s="253"/>
      <c r="GE886" s="253"/>
      <c r="GF886" s="253"/>
      <c r="GG886" s="253"/>
      <c r="GH886" s="253"/>
      <c r="GI886" s="253"/>
      <c r="GJ886" s="253"/>
      <c r="GK886" s="253"/>
      <c r="GL886" s="253"/>
      <c r="GM886" s="253"/>
      <c r="GN886" s="253"/>
      <c r="GO886" s="253"/>
      <c r="GP886" s="253"/>
      <c r="GQ886" s="253"/>
      <c r="GR886" s="253"/>
      <c r="GS886" s="253"/>
      <c r="GT886" s="253"/>
      <c r="GU886" s="253"/>
      <c r="GV886" s="253"/>
      <c r="GW886" s="253"/>
      <c r="GX886" s="253"/>
      <c r="GY886" s="253"/>
      <c r="GZ886" s="253"/>
      <c r="HA886" s="253"/>
      <c r="HB886" s="253"/>
      <c r="HC886" s="253"/>
      <c r="HD886" s="253"/>
      <c r="HE886" s="253"/>
      <c r="HF886" s="253"/>
    </row>
    <row r="887" spans="1:214" s="312" customFormat="1" ht="15" customHeight="1" x14ac:dyDescent="0.25">
      <c r="A887" s="252"/>
      <c r="B887" s="253"/>
      <c r="C887" s="253"/>
      <c r="D887" s="253"/>
      <c r="E887" s="253"/>
      <c r="F887" s="253"/>
      <c r="G887" s="253"/>
      <c r="H887" s="253"/>
      <c r="I887" s="253"/>
      <c r="J887" s="253"/>
      <c r="K887" s="253"/>
      <c r="L887" s="253"/>
      <c r="M887" s="253"/>
      <c r="N887" s="253"/>
      <c r="O887" s="253"/>
      <c r="P887" s="253"/>
      <c r="Q887" s="253"/>
      <c r="R887" s="253"/>
      <c r="S887" s="253"/>
      <c r="T887" s="253"/>
      <c r="U887" s="253" t="s">
        <v>1073</v>
      </c>
      <c r="V887" s="253"/>
      <c r="W887" s="253"/>
      <c r="X887" s="253"/>
      <c r="Y887" s="253"/>
      <c r="Z887" s="253"/>
      <c r="AA887" s="253"/>
      <c r="AB887" s="253"/>
      <c r="AC887" s="253" t="s">
        <v>323</v>
      </c>
      <c r="AD887" s="253"/>
      <c r="AE887" s="253"/>
      <c r="AF887" s="253"/>
      <c r="AG887" s="253"/>
      <c r="AH887" s="253"/>
      <c r="AI887" s="253"/>
      <c r="AJ887" s="253"/>
      <c r="AK887" s="253"/>
      <c r="AL887" s="253"/>
      <c r="AM887" s="253"/>
      <c r="AN887" s="253"/>
      <c r="AO887" s="253"/>
      <c r="AP887" s="253"/>
      <c r="AQ887" s="253"/>
      <c r="AR887" s="253"/>
      <c r="AS887" s="253"/>
      <c r="AT887" s="253"/>
      <c r="AU887" s="253"/>
      <c r="AV887" s="253"/>
      <c r="AW887" s="253"/>
      <c r="AX887" s="253"/>
      <c r="AY887" s="253"/>
      <c r="AZ887" s="253"/>
      <c r="BA887" s="253"/>
      <c r="BB887" s="253"/>
      <c r="BC887" s="253"/>
      <c r="BD887" s="253"/>
      <c r="BE887" s="253"/>
      <c r="BF887" s="253"/>
      <c r="BG887" s="253"/>
      <c r="BH887" s="253"/>
      <c r="BI887" s="253"/>
      <c r="BJ887" s="253"/>
      <c r="BK887" s="253"/>
      <c r="BL887" s="253"/>
      <c r="BM887" s="253"/>
      <c r="BN887" s="253"/>
      <c r="BO887" s="253"/>
      <c r="BP887" s="253"/>
      <c r="BQ887" s="253"/>
      <c r="BR887" s="253"/>
      <c r="BS887" s="253"/>
      <c r="BT887" s="253"/>
      <c r="BU887" s="253"/>
      <c r="BV887" s="253"/>
      <c r="BW887" s="253"/>
      <c r="BX887" s="253"/>
      <c r="BY887" s="253"/>
      <c r="BZ887" s="253"/>
      <c r="CA887" s="253"/>
      <c r="CB887" s="253"/>
      <c r="CC887" s="253"/>
      <c r="CD887" s="253"/>
      <c r="CE887" s="253"/>
      <c r="CF887" s="253"/>
      <c r="CG887" s="253"/>
      <c r="CH887" s="253"/>
      <c r="CI887" s="253"/>
      <c r="CJ887" s="253"/>
      <c r="CK887" s="253"/>
      <c r="CL887" s="253"/>
      <c r="CM887" s="253"/>
      <c r="CN887" s="253"/>
      <c r="CO887" s="253"/>
      <c r="CP887" s="253"/>
      <c r="CQ887" s="253"/>
      <c r="CR887" s="253"/>
      <c r="CS887" s="253"/>
      <c r="CT887" s="253"/>
      <c r="CU887" s="253"/>
      <c r="CV887" s="253"/>
      <c r="CW887" s="253"/>
      <c r="CX887" s="253"/>
      <c r="CY887" s="253"/>
      <c r="CZ887" s="253"/>
      <c r="DA887" s="253"/>
      <c r="DB887" s="253"/>
      <c r="DC887" s="253"/>
      <c r="DD887" s="253"/>
      <c r="DE887" s="253"/>
      <c r="DF887" s="253"/>
      <c r="DG887" s="253"/>
      <c r="DH887" s="253"/>
      <c r="DI887" s="253"/>
      <c r="DJ887" s="253"/>
      <c r="DK887" s="253"/>
      <c r="DL887" s="253"/>
      <c r="DM887" s="253"/>
      <c r="DN887" s="253"/>
      <c r="DO887" s="253"/>
      <c r="DP887" s="253"/>
      <c r="DQ887" s="253"/>
      <c r="DR887" s="253"/>
      <c r="DS887" s="253"/>
      <c r="DT887" s="253"/>
      <c r="DU887" s="253"/>
      <c r="DV887" s="253"/>
      <c r="DW887" s="253"/>
      <c r="DX887" s="253"/>
      <c r="DY887" s="253"/>
      <c r="DZ887" s="253"/>
      <c r="EA887" s="253"/>
      <c r="EB887" s="253"/>
      <c r="EC887" s="253"/>
      <c r="ED887" s="253"/>
      <c r="EE887" s="253"/>
      <c r="EF887" s="253"/>
      <c r="EG887" s="253"/>
      <c r="EH887" s="253"/>
      <c r="EI887" s="253"/>
      <c r="EJ887" s="253"/>
      <c r="EK887" s="253"/>
      <c r="EL887" s="253"/>
      <c r="EM887" s="253"/>
      <c r="EN887" s="253"/>
      <c r="EO887" s="253"/>
      <c r="EP887" s="253"/>
      <c r="EQ887" s="253"/>
      <c r="ER887" s="253"/>
      <c r="ES887" s="253"/>
      <c r="ET887" s="253"/>
      <c r="EU887" s="253"/>
      <c r="EV887" s="253"/>
      <c r="EW887" s="253"/>
      <c r="EX887" s="253"/>
      <c r="EY887" s="253"/>
      <c r="EZ887" s="253"/>
      <c r="FA887" s="253"/>
      <c r="FB887" s="253"/>
      <c r="FC887" s="253"/>
      <c r="FD887" s="253"/>
      <c r="FE887" s="253"/>
      <c r="FF887" s="253"/>
      <c r="FG887" s="253"/>
      <c r="FH887" s="253"/>
      <c r="FI887" s="253"/>
      <c r="FJ887" s="253"/>
      <c r="FK887" s="253"/>
      <c r="FL887" s="253"/>
      <c r="FM887" s="253"/>
      <c r="FN887" s="253"/>
      <c r="FO887" s="253"/>
      <c r="FP887" s="253"/>
      <c r="FQ887" s="253"/>
      <c r="FR887" s="253"/>
      <c r="FS887" s="253"/>
      <c r="FT887" s="253"/>
      <c r="FU887" s="253"/>
      <c r="FV887" s="253"/>
      <c r="FW887" s="253"/>
      <c r="FX887" s="253"/>
      <c r="FY887" s="253"/>
      <c r="FZ887" s="253"/>
      <c r="GA887" s="253"/>
      <c r="GB887" s="253"/>
      <c r="GC887" s="253"/>
      <c r="GD887" s="253"/>
      <c r="GE887" s="253"/>
      <c r="GF887" s="253"/>
      <c r="GG887" s="253"/>
      <c r="GH887" s="253"/>
      <c r="GI887" s="253"/>
      <c r="GJ887" s="253"/>
      <c r="GK887" s="253"/>
      <c r="GL887" s="253"/>
      <c r="GM887" s="253"/>
      <c r="GN887" s="253"/>
      <c r="GO887" s="253"/>
      <c r="GP887" s="253"/>
      <c r="GQ887" s="253"/>
      <c r="GR887" s="253"/>
      <c r="GS887" s="253"/>
      <c r="GT887" s="253"/>
      <c r="GU887" s="253"/>
      <c r="GV887" s="253"/>
      <c r="GW887" s="253"/>
      <c r="GX887" s="253"/>
      <c r="GY887" s="253"/>
      <c r="GZ887" s="253"/>
      <c r="HA887" s="253"/>
      <c r="HB887" s="253"/>
      <c r="HC887" s="253"/>
      <c r="HD887" s="253"/>
      <c r="HE887" s="253"/>
      <c r="HF887" s="253"/>
    </row>
    <row r="888" spans="1:214" s="312" customFormat="1" ht="15" customHeight="1" x14ac:dyDescent="0.25">
      <c r="A888" s="252"/>
      <c r="B888" s="253"/>
      <c r="C888" s="253"/>
      <c r="D888" s="253"/>
      <c r="E888" s="253"/>
      <c r="F888" s="253"/>
      <c r="G888" s="253"/>
      <c r="H888" s="253"/>
      <c r="I888" s="253"/>
      <c r="J888" s="253"/>
      <c r="K888" s="253"/>
      <c r="L888" s="253"/>
      <c r="M888" s="253"/>
      <c r="N888" s="253"/>
      <c r="O888" s="253"/>
      <c r="P888" s="253"/>
      <c r="Q888" s="253"/>
      <c r="R888" s="253"/>
      <c r="S888" s="253"/>
      <c r="T888" s="253"/>
      <c r="U888" s="253" t="s">
        <v>1074</v>
      </c>
      <c r="V888" s="253"/>
      <c r="W888" s="253"/>
      <c r="X888" s="253"/>
      <c r="Y888" s="253"/>
      <c r="Z888" s="253"/>
      <c r="AA888" s="253"/>
      <c r="AB888" s="253"/>
      <c r="AC888" s="253" t="s">
        <v>357</v>
      </c>
      <c r="AD888" s="253"/>
      <c r="AE888" s="253"/>
      <c r="AF888" s="253"/>
      <c r="AG888" s="253"/>
      <c r="AH888" s="253"/>
      <c r="AI888" s="253"/>
      <c r="AJ888" s="253"/>
      <c r="AK888" s="253"/>
      <c r="AL888" s="253"/>
      <c r="AM888" s="253"/>
      <c r="AN888" s="253"/>
      <c r="AO888" s="253"/>
      <c r="AP888" s="253"/>
      <c r="AQ888" s="253"/>
      <c r="AR888" s="253"/>
      <c r="AS888" s="253"/>
      <c r="AT888" s="253"/>
      <c r="AU888" s="253"/>
      <c r="AV888" s="253"/>
      <c r="AW888" s="253"/>
      <c r="AX888" s="253"/>
      <c r="AY888" s="253"/>
      <c r="AZ888" s="253"/>
      <c r="BA888" s="253"/>
      <c r="BB888" s="253"/>
      <c r="BC888" s="253"/>
      <c r="BD888" s="253"/>
      <c r="BE888" s="253"/>
      <c r="BF888" s="253"/>
      <c r="BG888" s="253"/>
      <c r="BH888" s="253"/>
      <c r="BI888" s="253"/>
      <c r="BJ888" s="253"/>
      <c r="BK888" s="253"/>
      <c r="BL888" s="253"/>
      <c r="BM888" s="253"/>
      <c r="BN888" s="253"/>
      <c r="BO888" s="253"/>
      <c r="BP888" s="253"/>
      <c r="BQ888" s="253"/>
      <c r="BR888" s="253"/>
      <c r="BS888" s="253"/>
      <c r="BT888" s="253"/>
      <c r="BU888" s="253"/>
      <c r="BV888" s="253"/>
      <c r="BW888" s="253"/>
      <c r="BX888" s="253"/>
      <c r="BY888" s="253"/>
      <c r="BZ888" s="253"/>
      <c r="CA888" s="253"/>
      <c r="CB888" s="253"/>
      <c r="CC888" s="253"/>
      <c r="CD888" s="253"/>
      <c r="CE888" s="253"/>
      <c r="CF888" s="253"/>
      <c r="CG888" s="253"/>
      <c r="CH888" s="253"/>
      <c r="CI888" s="253"/>
      <c r="CJ888" s="253"/>
      <c r="CK888" s="253"/>
      <c r="CL888" s="253"/>
      <c r="CM888" s="253"/>
      <c r="CN888" s="253"/>
      <c r="CO888" s="253"/>
      <c r="CP888" s="253"/>
      <c r="CQ888" s="253"/>
      <c r="CR888" s="253"/>
      <c r="CS888" s="253"/>
      <c r="CT888" s="253"/>
      <c r="CU888" s="253"/>
      <c r="CV888" s="253"/>
      <c r="CW888" s="253"/>
      <c r="CX888" s="253"/>
      <c r="CY888" s="253"/>
      <c r="CZ888" s="253"/>
      <c r="DA888" s="253"/>
      <c r="DB888" s="253"/>
      <c r="DC888" s="253"/>
      <c r="DD888" s="253"/>
      <c r="DE888" s="253"/>
      <c r="DF888" s="253"/>
      <c r="DG888" s="253"/>
      <c r="DH888" s="253"/>
      <c r="DI888" s="253"/>
      <c r="DJ888" s="253"/>
      <c r="DK888" s="253"/>
      <c r="DL888" s="253"/>
      <c r="DM888" s="253"/>
      <c r="DN888" s="253"/>
      <c r="DO888" s="253"/>
      <c r="DP888" s="253"/>
      <c r="DQ888" s="253"/>
      <c r="DR888" s="253"/>
      <c r="DS888" s="253"/>
      <c r="DT888" s="253"/>
      <c r="DU888" s="253"/>
      <c r="DV888" s="253"/>
      <c r="DW888" s="253"/>
      <c r="DX888" s="253"/>
      <c r="DY888" s="253"/>
      <c r="DZ888" s="253"/>
      <c r="EA888" s="253"/>
      <c r="EB888" s="253"/>
      <c r="EC888" s="253"/>
      <c r="ED888" s="253"/>
      <c r="EE888" s="253"/>
      <c r="EF888" s="253"/>
      <c r="EG888" s="253"/>
      <c r="EH888" s="253"/>
      <c r="EI888" s="253"/>
      <c r="EJ888" s="253"/>
      <c r="EK888" s="253"/>
      <c r="EL888" s="253"/>
      <c r="EM888" s="253"/>
      <c r="EN888" s="253"/>
      <c r="EO888" s="253"/>
      <c r="EP888" s="253"/>
      <c r="EQ888" s="253"/>
      <c r="ER888" s="253"/>
      <c r="ES888" s="253"/>
      <c r="ET888" s="253"/>
      <c r="EU888" s="253"/>
      <c r="EV888" s="253"/>
      <c r="EW888" s="253"/>
      <c r="EX888" s="253"/>
      <c r="EY888" s="253"/>
      <c r="EZ888" s="253"/>
      <c r="FA888" s="253"/>
      <c r="FB888" s="253"/>
      <c r="FC888" s="253"/>
      <c r="FD888" s="253"/>
      <c r="FE888" s="253"/>
      <c r="FF888" s="253"/>
      <c r="FG888" s="253"/>
      <c r="FH888" s="253"/>
      <c r="FI888" s="253"/>
      <c r="FJ888" s="253"/>
      <c r="FK888" s="253"/>
      <c r="FL888" s="253"/>
      <c r="FM888" s="253"/>
      <c r="FN888" s="253"/>
      <c r="FO888" s="253"/>
      <c r="FP888" s="253"/>
      <c r="FQ888" s="253"/>
      <c r="FR888" s="253"/>
      <c r="FS888" s="253"/>
      <c r="FT888" s="253"/>
      <c r="FU888" s="253"/>
      <c r="FV888" s="253"/>
      <c r="FW888" s="253"/>
      <c r="FX888" s="253"/>
      <c r="FY888" s="253"/>
      <c r="FZ888" s="253"/>
      <c r="GA888" s="253"/>
      <c r="GB888" s="253"/>
      <c r="GC888" s="253"/>
      <c r="GD888" s="253"/>
      <c r="GE888" s="253"/>
      <c r="GF888" s="253"/>
      <c r="GG888" s="253"/>
      <c r="GH888" s="253"/>
      <c r="GI888" s="253"/>
      <c r="GJ888" s="253"/>
      <c r="GK888" s="253"/>
      <c r="GL888" s="253"/>
      <c r="GM888" s="253"/>
      <c r="GN888" s="253"/>
      <c r="GO888" s="253"/>
      <c r="GP888" s="253"/>
      <c r="GQ888" s="253"/>
      <c r="GR888" s="253"/>
      <c r="GS888" s="253"/>
      <c r="GT888" s="253"/>
      <c r="GU888" s="253"/>
      <c r="GV888" s="253"/>
      <c r="GW888" s="253"/>
      <c r="GX888" s="253"/>
      <c r="GY888" s="253"/>
      <c r="GZ888" s="253"/>
      <c r="HA888" s="253"/>
      <c r="HB888" s="253"/>
      <c r="HC888" s="253"/>
      <c r="HD888" s="253"/>
      <c r="HE888" s="253"/>
      <c r="HF888" s="253"/>
    </row>
    <row r="889" spans="1:214" s="312" customFormat="1" ht="15" customHeight="1" x14ac:dyDescent="0.25">
      <c r="A889" s="252"/>
      <c r="B889" s="253"/>
      <c r="C889" s="253"/>
      <c r="D889" s="253"/>
      <c r="E889" s="253"/>
      <c r="F889" s="253"/>
      <c r="G889" s="253"/>
      <c r="H889" s="253"/>
      <c r="I889" s="253"/>
      <c r="J889" s="253"/>
      <c r="K889" s="253"/>
      <c r="L889" s="253"/>
      <c r="M889" s="253"/>
      <c r="N889" s="253"/>
      <c r="O889" s="253"/>
      <c r="P889" s="253"/>
      <c r="Q889" s="253"/>
      <c r="R889" s="253"/>
      <c r="S889" s="253"/>
      <c r="T889" s="253"/>
      <c r="U889" s="253" t="s">
        <v>1075</v>
      </c>
      <c r="V889" s="253"/>
      <c r="W889" s="253"/>
      <c r="X889" s="253"/>
      <c r="Y889" s="253"/>
      <c r="Z889" s="253"/>
      <c r="AA889" s="253"/>
      <c r="AB889" s="253"/>
      <c r="AC889" s="253" t="s">
        <v>320</v>
      </c>
      <c r="AD889" s="253"/>
      <c r="AE889" s="253"/>
      <c r="AF889" s="253"/>
      <c r="AG889" s="253"/>
      <c r="AH889" s="253"/>
      <c r="AI889" s="253"/>
      <c r="AJ889" s="253"/>
      <c r="AK889" s="253"/>
      <c r="AL889" s="253"/>
      <c r="AM889" s="253"/>
      <c r="AN889" s="253"/>
      <c r="AO889" s="253"/>
      <c r="AP889" s="253"/>
      <c r="AQ889" s="253"/>
      <c r="AR889" s="253"/>
      <c r="AS889" s="253"/>
      <c r="AT889" s="253"/>
      <c r="AU889" s="253"/>
      <c r="AV889" s="253"/>
      <c r="AW889" s="253"/>
      <c r="AX889" s="253"/>
      <c r="AY889" s="253"/>
      <c r="AZ889" s="253"/>
      <c r="BA889" s="253"/>
      <c r="BB889" s="253"/>
      <c r="BC889" s="253"/>
      <c r="BD889" s="253"/>
      <c r="BE889" s="253"/>
      <c r="BF889" s="253"/>
      <c r="BG889" s="253"/>
      <c r="BH889" s="253"/>
      <c r="BI889" s="253"/>
      <c r="BJ889" s="253"/>
      <c r="BK889" s="253"/>
      <c r="BL889" s="253"/>
      <c r="BM889" s="253"/>
      <c r="BN889" s="253"/>
      <c r="BO889" s="253"/>
      <c r="BP889" s="253"/>
      <c r="BQ889" s="253"/>
      <c r="BR889" s="253"/>
      <c r="BS889" s="253"/>
      <c r="BT889" s="253"/>
      <c r="BU889" s="253"/>
      <c r="BV889" s="253"/>
      <c r="BW889" s="253"/>
      <c r="BX889" s="253"/>
      <c r="BY889" s="253"/>
      <c r="BZ889" s="253"/>
      <c r="CA889" s="253"/>
      <c r="CB889" s="253"/>
      <c r="CC889" s="253"/>
      <c r="CD889" s="253"/>
      <c r="CE889" s="253"/>
      <c r="CF889" s="253"/>
      <c r="CG889" s="253"/>
      <c r="CH889" s="253"/>
      <c r="CI889" s="253"/>
      <c r="CJ889" s="253"/>
      <c r="CK889" s="253"/>
      <c r="CL889" s="253"/>
      <c r="CM889" s="253"/>
      <c r="CN889" s="253"/>
      <c r="CO889" s="253"/>
      <c r="CP889" s="253"/>
      <c r="CQ889" s="253"/>
      <c r="CR889" s="253"/>
      <c r="CS889" s="253"/>
      <c r="CT889" s="253"/>
      <c r="CU889" s="253"/>
      <c r="CV889" s="253"/>
      <c r="CW889" s="253"/>
      <c r="CX889" s="253"/>
      <c r="CY889" s="253"/>
      <c r="CZ889" s="253"/>
      <c r="DA889" s="253"/>
      <c r="DB889" s="253"/>
      <c r="DC889" s="253"/>
      <c r="DD889" s="253"/>
      <c r="DE889" s="253"/>
      <c r="DF889" s="253"/>
      <c r="DG889" s="253"/>
      <c r="DH889" s="253"/>
      <c r="DI889" s="253"/>
      <c r="DJ889" s="253"/>
      <c r="DK889" s="253"/>
      <c r="DL889" s="253"/>
      <c r="DM889" s="253"/>
      <c r="DN889" s="253"/>
      <c r="DO889" s="253"/>
      <c r="DP889" s="253"/>
      <c r="DQ889" s="253"/>
      <c r="DR889" s="253"/>
      <c r="DS889" s="253"/>
      <c r="DT889" s="253"/>
      <c r="DU889" s="253"/>
      <c r="DV889" s="253"/>
      <c r="DW889" s="253"/>
      <c r="DX889" s="253"/>
      <c r="DY889" s="253"/>
      <c r="DZ889" s="253"/>
      <c r="EA889" s="253"/>
      <c r="EB889" s="253"/>
      <c r="EC889" s="253"/>
      <c r="ED889" s="253"/>
      <c r="EE889" s="253"/>
      <c r="EF889" s="253"/>
      <c r="EG889" s="253"/>
      <c r="EH889" s="253"/>
      <c r="EI889" s="253"/>
      <c r="EJ889" s="253"/>
      <c r="EK889" s="253"/>
      <c r="EL889" s="253"/>
      <c r="EM889" s="253"/>
      <c r="EN889" s="253"/>
      <c r="EO889" s="253"/>
      <c r="EP889" s="253"/>
      <c r="EQ889" s="253"/>
      <c r="ER889" s="253"/>
      <c r="ES889" s="253"/>
      <c r="ET889" s="253"/>
      <c r="EU889" s="253"/>
      <c r="EV889" s="253"/>
      <c r="EW889" s="253"/>
      <c r="EX889" s="253"/>
      <c r="EY889" s="253"/>
      <c r="EZ889" s="253"/>
      <c r="FA889" s="253"/>
      <c r="FB889" s="253"/>
      <c r="FC889" s="253"/>
      <c r="FD889" s="253"/>
      <c r="FE889" s="253"/>
      <c r="FF889" s="253"/>
      <c r="FG889" s="253"/>
      <c r="FH889" s="253"/>
      <c r="FI889" s="253"/>
      <c r="FJ889" s="253"/>
      <c r="FK889" s="253"/>
      <c r="FL889" s="253"/>
      <c r="FM889" s="253"/>
      <c r="FN889" s="253"/>
      <c r="FO889" s="253"/>
      <c r="FP889" s="253"/>
      <c r="FQ889" s="253"/>
      <c r="FR889" s="253"/>
      <c r="FS889" s="253"/>
      <c r="FT889" s="253"/>
      <c r="FU889" s="253"/>
      <c r="FV889" s="253"/>
      <c r="FW889" s="253"/>
      <c r="FX889" s="253"/>
      <c r="FY889" s="253"/>
      <c r="FZ889" s="253"/>
      <c r="GA889" s="253"/>
      <c r="GB889" s="253"/>
      <c r="GC889" s="253"/>
      <c r="GD889" s="253"/>
      <c r="GE889" s="253"/>
      <c r="GF889" s="253"/>
      <c r="GG889" s="253"/>
      <c r="GH889" s="253"/>
      <c r="GI889" s="253"/>
      <c r="GJ889" s="253"/>
      <c r="GK889" s="253"/>
      <c r="GL889" s="253"/>
      <c r="GM889" s="253"/>
      <c r="GN889" s="253"/>
      <c r="GO889" s="253"/>
      <c r="GP889" s="253"/>
      <c r="GQ889" s="253"/>
      <c r="GR889" s="253"/>
      <c r="GS889" s="253"/>
      <c r="GT889" s="253"/>
      <c r="GU889" s="253"/>
      <c r="GV889" s="253"/>
      <c r="GW889" s="253"/>
      <c r="GX889" s="253"/>
      <c r="GY889" s="253"/>
      <c r="GZ889" s="253"/>
      <c r="HA889" s="253"/>
      <c r="HB889" s="253"/>
      <c r="HC889" s="253"/>
      <c r="HD889" s="253"/>
      <c r="HE889" s="253"/>
      <c r="HF889" s="253"/>
    </row>
    <row r="890" spans="1:214" s="312" customFormat="1" ht="15" customHeight="1" x14ac:dyDescent="0.25">
      <c r="A890" s="252"/>
      <c r="B890" s="253"/>
      <c r="C890" s="253"/>
      <c r="D890" s="253"/>
      <c r="E890" s="253"/>
      <c r="F890" s="253"/>
      <c r="G890" s="253"/>
      <c r="H890" s="253"/>
      <c r="I890" s="253"/>
      <c r="J890" s="253"/>
      <c r="K890" s="253"/>
      <c r="L890" s="253"/>
      <c r="M890" s="253"/>
      <c r="N890" s="253"/>
      <c r="O890" s="253"/>
      <c r="P890" s="253"/>
      <c r="Q890" s="253"/>
      <c r="R890" s="253"/>
      <c r="S890" s="253"/>
      <c r="T890" s="253"/>
      <c r="U890" s="253" t="s">
        <v>1076</v>
      </c>
      <c r="V890" s="253"/>
      <c r="W890" s="253"/>
      <c r="X890" s="253"/>
      <c r="Y890" s="253"/>
      <c r="Z890" s="253"/>
      <c r="AA890" s="253"/>
      <c r="AB890" s="253"/>
      <c r="AC890" s="253" t="s">
        <v>332</v>
      </c>
      <c r="AD890" s="253"/>
      <c r="AE890" s="253"/>
      <c r="AF890" s="253"/>
      <c r="AG890" s="253"/>
      <c r="AH890" s="253"/>
      <c r="AI890" s="253"/>
      <c r="AJ890" s="253"/>
      <c r="AK890" s="253"/>
      <c r="AL890" s="253"/>
      <c r="AM890" s="253"/>
      <c r="AN890" s="253"/>
      <c r="AO890" s="253"/>
      <c r="AP890" s="253"/>
      <c r="AQ890" s="253"/>
      <c r="AR890" s="253"/>
      <c r="AS890" s="253"/>
      <c r="AT890" s="253"/>
      <c r="AU890" s="253"/>
      <c r="AV890" s="253"/>
      <c r="AW890" s="253"/>
      <c r="AX890" s="253"/>
      <c r="AY890" s="253"/>
      <c r="AZ890" s="253"/>
      <c r="BA890" s="253"/>
      <c r="BB890" s="253"/>
      <c r="BC890" s="253"/>
      <c r="BD890" s="253"/>
      <c r="BE890" s="253"/>
      <c r="BF890" s="253"/>
      <c r="BG890" s="253"/>
      <c r="BH890" s="253"/>
      <c r="BI890" s="253"/>
      <c r="BJ890" s="253"/>
      <c r="BK890" s="253"/>
      <c r="BL890" s="253"/>
      <c r="BM890" s="253"/>
      <c r="BN890" s="253"/>
      <c r="BO890" s="253"/>
      <c r="BP890" s="253"/>
      <c r="BQ890" s="253"/>
      <c r="BR890" s="253"/>
      <c r="BS890" s="253"/>
      <c r="BT890" s="253"/>
      <c r="BU890" s="253"/>
      <c r="BV890" s="253"/>
      <c r="BW890" s="253"/>
      <c r="BX890" s="253"/>
      <c r="BY890" s="253"/>
      <c r="BZ890" s="253"/>
      <c r="CA890" s="253"/>
      <c r="CB890" s="253"/>
      <c r="CC890" s="253"/>
      <c r="CD890" s="253"/>
      <c r="CE890" s="253"/>
      <c r="CF890" s="253"/>
      <c r="CG890" s="253"/>
      <c r="CH890" s="253"/>
      <c r="CI890" s="253"/>
      <c r="CJ890" s="253"/>
      <c r="CK890" s="253"/>
      <c r="CL890" s="253"/>
      <c r="CM890" s="253"/>
      <c r="CN890" s="253"/>
      <c r="CO890" s="253"/>
      <c r="CP890" s="253"/>
      <c r="CQ890" s="253"/>
      <c r="CR890" s="253"/>
      <c r="CS890" s="253"/>
      <c r="CT890" s="253"/>
      <c r="CU890" s="253"/>
      <c r="CV890" s="253"/>
      <c r="CW890" s="253"/>
      <c r="CX890" s="253"/>
      <c r="CY890" s="253"/>
      <c r="CZ890" s="253"/>
      <c r="DA890" s="253"/>
      <c r="DB890" s="253"/>
      <c r="DC890" s="253"/>
      <c r="DD890" s="253"/>
      <c r="DE890" s="253"/>
      <c r="DF890" s="253"/>
      <c r="DG890" s="253"/>
      <c r="DH890" s="253"/>
      <c r="DI890" s="253"/>
      <c r="DJ890" s="253"/>
      <c r="DK890" s="253"/>
      <c r="DL890" s="253"/>
      <c r="DM890" s="253"/>
      <c r="DN890" s="253"/>
      <c r="DO890" s="253"/>
      <c r="DP890" s="253"/>
      <c r="DQ890" s="253"/>
      <c r="DR890" s="253"/>
      <c r="DS890" s="253"/>
      <c r="DT890" s="253"/>
      <c r="DU890" s="253"/>
      <c r="DV890" s="253"/>
      <c r="DW890" s="253"/>
      <c r="DX890" s="253"/>
      <c r="DY890" s="253"/>
      <c r="DZ890" s="253"/>
      <c r="EA890" s="253"/>
      <c r="EB890" s="253"/>
      <c r="EC890" s="253"/>
      <c r="ED890" s="253"/>
      <c r="EE890" s="253"/>
      <c r="EF890" s="253"/>
      <c r="EG890" s="253"/>
      <c r="EH890" s="253"/>
      <c r="EI890" s="253"/>
      <c r="EJ890" s="253"/>
      <c r="EK890" s="253"/>
      <c r="EL890" s="253"/>
      <c r="EM890" s="253"/>
      <c r="EN890" s="253"/>
      <c r="EO890" s="253"/>
      <c r="EP890" s="253"/>
      <c r="EQ890" s="253"/>
      <c r="ER890" s="253"/>
      <c r="ES890" s="253"/>
      <c r="ET890" s="253"/>
      <c r="EU890" s="253"/>
      <c r="EV890" s="253"/>
      <c r="EW890" s="253"/>
      <c r="EX890" s="253"/>
      <c r="EY890" s="253"/>
      <c r="EZ890" s="253"/>
      <c r="FA890" s="253"/>
      <c r="FB890" s="253"/>
      <c r="FC890" s="253"/>
      <c r="FD890" s="253"/>
      <c r="FE890" s="253"/>
      <c r="FF890" s="253"/>
      <c r="FG890" s="253"/>
      <c r="FH890" s="253"/>
      <c r="FI890" s="253"/>
      <c r="FJ890" s="253"/>
      <c r="FK890" s="253"/>
      <c r="FL890" s="253"/>
      <c r="FM890" s="253"/>
      <c r="FN890" s="253"/>
      <c r="FO890" s="253"/>
      <c r="FP890" s="253"/>
      <c r="FQ890" s="253"/>
      <c r="FR890" s="253"/>
      <c r="FS890" s="253"/>
      <c r="FT890" s="253"/>
      <c r="FU890" s="253"/>
      <c r="FV890" s="253"/>
      <c r="FW890" s="253"/>
      <c r="FX890" s="253"/>
      <c r="FY890" s="253"/>
      <c r="FZ890" s="253"/>
      <c r="GA890" s="253"/>
      <c r="GB890" s="253"/>
      <c r="GC890" s="253"/>
      <c r="GD890" s="253"/>
      <c r="GE890" s="253"/>
      <c r="GF890" s="253"/>
      <c r="GG890" s="253"/>
      <c r="GH890" s="253"/>
      <c r="GI890" s="253"/>
      <c r="GJ890" s="253"/>
      <c r="GK890" s="253"/>
      <c r="GL890" s="253"/>
      <c r="GM890" s="253"/>
      <c r="GN890" s="253"/>
      <c r="GO890" s="253"/>
      <c r="GP890" s="253"/>
      <c r="GQ890" s="253"/>
      <c r="GR890" s="253"/>
      <c r="GS890" s="253"/>
      <c r="GT890" s="253"/>
      <c r="GU890" s="253"/>
      <c r="GV890" s="253"/>
      <c r="GW890" s="253"/>
      <c r="GX890" s="253"/>
      <c r="GY890" s="253"/>
      <c r="GZ890" s="253"/>
      <c r="HA890" s="253"/>
      <c r="HB890" s="253"/>
      <c r="HC890" s="253"/>
      <c r="HD890" s="253"/>
      <c r="HE890" s="253"/>
      <c r="HF890" s="253"/>
    </row>
    <row r="891" spans="1:214" s="312" customFormat="1" ht="15" customHeight="1" x14ac:dyDescent="0.25">
      <c r="A891" s="252"/>
      <c r="B891" s="253"/>
      <c r="C891" s="253"/>
      <c r="D891" s="253"/>
      <c r="E891" s="253"/>
      <c r="F891" s="253"/>
      <c r="G891" s="253"/>
      <c r="H891" s="253"/>
      <c r="I891" s="253"/>
      <c r="J891" s="253"/>
      <c r="K891" s="253"/>
      <c r="L891" s="253"/>
      <c r="M891" s="253"/>
      <c r="N891" s="253"/>
      <c r="O891" s="253"/>
      <c r="P891" s="253"/>
      <c r="Q891" s="253"/>
      <c r="R891" s="253"/>
      <c r="S891" s="253"/>
      <c r="T891" s="253"/>
      <c r="U891" s="253" t="s">
        <v>1077</v>
      </c>
      <c r="V891" s="253"/>
      <c r="W891" s="253"/>
      <c r="X891" s="253"/>
      <c r="Y891" s="253"/>
      <c r="Z891" s="253"/>
      <c r="AA891" s="253"/>
      <c r="AB891" s="253"/>
      <c r="AC891" s="253" t="s">
        <v>320</v>
      </c>
      <c r="AD891" s="253"/>
      <c r="AE891" s="253"/>
      <c r="AF891" s="253"/>
      <c r="AG891" s="253"/>
      <c r="AH891" s="253"/>
      <c r="AI891" s="253"/>
      <c r="AJ891" s="253"/>
      <c r="AK891" s="253"/>
      <c r="AL891" s="253"/>
      <c r="AM891" s="253"/>
      <c r="AN891" s="253"/>
      <c r="AO891" s="253"/>
      <c r="AP891" s="253"/>
      <c r="AQ891" s="253"/>
      <c r="AR891" s="253"/>
      <c r="AS891" s="253"/>
      <c r="AT891" s="253"/>
      <c r="AU891" s="253"/>
      <c r="AV891" s="253"/>
      <c r="AW891" s="253"/>
      <c r="AX891" s="253"/>
      <c r="AY891" s="253"/>
      <c r="AZ891" s="253"/>
      <c r="BA891" s="253"/>
      <c r="BB891" s="253"/>
      <c r="BC891" s="253"/>
      <c r="BD891" s="253"/>
      <c r="BE891" s="253"/>
      <c r="BF891" s="253"/>
      <c r="BG891" s="253"/>
      <c r="BH891" s="253"/>
      <c r="BI891" s="253"/>
      <c r="BJ891" s="253"/>
      <c r="BK891" s="253"/>
      <c r="BL891" s="253"/>
      <c r="BM891" s="253"/>
      <c r="BN891" s="253"/>
      <c r="BO891" s="253"/>
      <c r="BP891" s="253"/>
      <c r="BQ891" s="253"/>
      <c r="BR891" s="253"/>
      <c r="BS891" s="253"/>
      <c r="BT891" s="253"/>
      <c r="BU891" s="253"/>
      <c r="BV891" s="253"/>
      <c r="BW891" s="253"/>
      <c r="BX891" s="253"/>
      <c r="BY891" s="253"/>
      <c r="BZ891" s="253"/>
      <c r="CA891" s="253"/>
      <c r="CB891" s="253"/>
      <c r="CC891" s="253"/>
      <c r="CD891" s="253"/>
      <c r="CE891" s="253"/>
      <c r="CF891" s="253"/>
      <c r="CG891" s="253"/>
      <c r="CH891" s="253"/>
      <c r="CI891" s="253"/>
      <c r="CJ891" s="253"/>
      <c r="CK891" s="253"/>
      <c r="CL891" s="253"/>
      <c r="CM891" s="253"/>
      <c r="CN891" s="253"/>
      <c r="CO891" s="253"/>
      <c r="CP891" s="253"/>
      <c r="CQ891" s="253"/>
      <c r="CR891" s="253"/>
      <c r="CS891" s="253"/>
      <c r="CT891" s="253"/>
      <c r="CU891" s="253"/>
      <c r="CV891" s="253"/>
      <c r="CW891" s="253"/>
      <c r="CX891" s="253"/>
      <c r="CY891" s="253"/>
      <c r="CZ891" s="253"/>
      <c r="DA891" s="253"/>
      <c r="DB891" s="253"/>
      <c r="DC891" s="253"/>
      <c r="DD891" s="253"/>
      <c r="DE891" s="253"/>
      <c r="DF891" s="253"/>
      <c r="DG891" s="253"/>
      <c r="DH891" s="253"/>
      <c r="DI891" s="253"/>
      <c r="DJ891" s="253"/>
      <c r="DK891" s="253"/>
      <c r="DL891" s="253"/>
      <c r="DM891" s="253"/>
      <c r="DN891" s="253"/>
      <c r="DO891" s="253"/>
      <c r="DP891" s="253"/>
      <c r="DQ891" s="253"/>
      <c r="DR891" s="253"/>
      <c r="DS891" s="253"/>
      <c r="DT891" s="253"/>
      <c r="DU891" s="253"/>
      <c r="DV891" s="253"/>
      <c r="DW891" s="253"/>
      <c r="DX891" s="253"/>
      <c r="DY891" s="253"/>
      <c r="DZ891" s="253"/>
      <c r="EA891" s="253"/>
      <c r="EB891" s="253"/>
      <c r="EC891" s="253"/>
      <c r="ED891" s="253"/>
      <c r="EE891" s="253"/>
      <c r="EF891" s="253"/>
      <c r="EG891" s="253"/>
      <c r="EH891" s="253"/>
      <c r="EI891" s="253"/>
      <c r="EJ891" s="253"/>
      <c r="EK891" s="253"/>
      <c r="EL891" s="253"/>
      <c r="EM891" s="253"/>
      <c r="EN891" s="253"/>
      <c r="EO891" s="253"/>
      <c r="EP891" s="253"/>
      <c r="EQ891" s="253"/>
      <c r="ER891" s="253"/>
      <c r="ES891" s="253"/>
      <c r="ET891" s="253"/>
      <c r="EU891" s="253"/>
      <c r="EV891" s="253"/>
      <c r="EW891" s="253"/>
      <c r="EX891" s="253"/>
      <c r="EY891" s="253"/>
      <c r="EZ891" s="253"/>
      <c r="FA891" s="253"/>
      <c r="FB891" s="253"/>
      <c r="FC891" s="253"/>
      <c r="FD891" s="253"/>
      <c r="FE891" s="253"/>
      <c r="FF891" s="253"/>
      <c r="FG891" s="253"/>
      <c r="FH891" s="253"/>
      <c r="FI891" s="253"/>
      <c r="FJ891" s="253"/>
      <c r="FK891" s="253"/>
      <c r="FL891" s="253"/>
      <c r="FM891" s="253"/>
      <c r="FN891" s="253"/>
      <c r="FO891" s="253"/>
      <c r="FP891" s="253"/>
      <c r="FQ891" s="253"/>
      <c r="FR891" s="253"/>
      <c r="FS891" s="253"/>
      <c r="FT891" s="253"/>
      <c r="FU891" s="253"/>
      <c r="FV891" s="253"/>
      <c r="FW891" s="253"/>
      <c r="FX891" s="253"/>
      <c r="FY891" s="253"/>
      <c r="FZ891" s="253"/>
      <c r="GA891" s="253"/>
      <c r="GB891" s="253"/>
      <c r="GC891" s="253"/>
      <c r="GD891" s="253"/>
      <c r="GE891" s="253"/>
      <c r="GF891" s="253"/>
      <c r="GG891" s="253"/>
      <c r="GH891" s="253"/>
      <c r="GI891" s="253"/>
      <c r="GJ891" s="253"/>
      <c r="GK891" s="253"/>
      <c r="GL891" s="253"/>
      <c r="GM891" s="253"/>
      <c r="GN891" s="253"/>
      <c r="GO891" s="253"/>
      <c r="GP891" s="253"/>
      <c r="GQ891" s="253"/>
      <c r="GR891" s="253"/>
      <c r="GS891" s="253"/>
      <c r="GT891" s="253"/>
      <c r="GU891" s="253"/>
      <c r="GV891" s="253"/>
      <c r="GW891" s="253"/>
      <c r="GX891" s="253"/>
      <c r="GY891" s="253"/>
      <c r="GZ891" s="253"/>
      <c r="HA891" s="253"/>
      <c r="HB891" s="253"/>
      <c r="HC891" s="253"/>
      <c r="HD891" s="253"/>
      <c r="HE891" s="253"/>
      <c r="HF891" s="253"/>
    </row>
    <row r="892" spans="1:214" s="312" customFormat="1" ht="15" customHeight="1" x14ac:dyDescent="0.25">
      <c r="A892" s="252"/>
      <c r="B892" s="253"/>
      <c r="C892" s="253"/>
      <c r="D892" s="253"/>
      <c r="E892" s="253"/>
      <c r="F892" s="253"/>
      <c r="G892" s="253"/>
      <c r="H892" s="253"/>
      <c r="I892" s="253"/>
      <c r="J892" s="253"/>
      <c r="K892" s="253"/>
      <c r="L892" s="253"/>
      <c r="M892" s="253"/>
      <c r="N892" s="253"/>
      <c r="O892" s="253"/>
      <c r="P892" s="253"/>
      <c r="Q892" s="253"/>
      <c r="R892" s="253"/>
      <c r="S892" s="253"/>
      <c r="T892" s="253"/>
      <c r="U892" s="253" t="s">
        <v>1078</v>
      </c>
      <c r="V892" s="253"/>
      <c r="W892" s="253"/>
      <c r="X892" s="253"/>
      <c r="Y892" s="253"/>
      <c r="Z892" s="253"/>
      <c r="AA892" s="253"/>
      <c r="AB892" s="253"/>
      <c r="AC892" s="253" t="s">
        <v>320</v>
      </c>
      <c r="AD892" s="253"/>
      <c r="AE892" s="253"/>
      <c r="AF892" s="253"/>
      <c r="AG892" s="253"/>
      <c r="AH892" s="253"/>
      <c r="AI892" s="253"/>
      <c r="AJ892" s="253"/>
      <c r="AK892" s="253"/>
      <c r="AL892" s="253"/>
      <c r="AM892" s="253"/>
      <c r="AN892" s="253"/>
      <c r="AO892" s="253"/>
      <c r="AP892" s="253"/>
      <c r="AQ892" s="253"/>
      <c r="AR892" s="253"/>
      <c r="AS892" s="253"/>
      <c r="AT892" s="253"/>
      <c r="AU892" s="253"/>
      <c r="AV892" s="253"/>
      <c r="AW892" s="253"/>
      <c r="AX892" s="253"/>
      <c r="AY892" s="253"/>
      <c r="AZ892" s="253"/>
      <c r="BA892" s="253"/>
      <c r="BB892" s="253"/>
      <c r="BC892" s="253"/>
      <c r="BD892" s="253"/>
      <c r="BE892" s="253"/>
      <c r="BF892" s="253"/>
      <c r="BG892" s="253"/>
      <c r="BH892" s="253"/>
      <c r="BI892" s="253"/>
      <c r="BJ892" s="253"/>
      <c r="BK892" s="253"/>
      <c r="BL892" s="253"/>
      <c r="BM892" s="253"/>
      <c r="BN892" s="253"/>
      <c r="BO892" s="253"/>
      <c r="BP892" s="253"/>
      <c r="BQ892" s="253"/>
      <c r="BR892" s="253"/>
      <c r="BS892" s="253"/>
      <c r="BT892" s="253"/>
      <c r="BU892" s="253"/>
      <c r="BV892" s="253"/>
      <c r="BW892" s="253"/>
      <c r="BX892" s="253"/>
      <c r="BY892" s="253"/>
      <c r="BZ892" s="253"/>
      <c r="CA892" s="253"/>
      <c r="CB892" s="253"/>
      <c r="CC892" s="253"/>
      <c r="CD892" s="253"/>
      <c r="CE892" s="253"/>
      <c r="CF892" s="253"/>
      <c r="CG892" s="253"/>
      <c r="CH892" s="253"/>
      <c r="CI892" s="253"/>
      <c r="CJ892" s="253"/>
      <c r="CK892" s="253"/>
      <c r="CL892" s="253"/>
      <c r="CM892" s="253"/>
      <c r="CN892" s="253"/>
      <c r="CO892" s="253"/>
      <c r="CP892" s="253"/>
      <c r="CQ892" s="253"/>
      <c r="CR892" s="253"/>
      <c r="CS892" s="253"/>
      <c r="CT892" s="253"/>
      <c r="CU892" s="253"/>
      <c r="CV892" s="253"/>
      <c r="CW892" s="253"/>
      <c r="CX892" s="253"/>
      <c r="CY892" s="253"/>
      <c r="CZ892" s="253"/>
      <c r="DA892" s="253"/>
      <c r="DB892" s="253"/>
      <c r="DC892" s="253"/>
      <c r="DD892" s="253"/>
      <c r="DE892" s="253"/>
      <c r="DF892" s="253"/>
      <c r="DG892" s="253"/>
      <c r="DH892" s="253"/>
      <c r="DI892" s="253"/>
      <c r="DJ892" s="253"/>
      <c r="DK892" s="253"/>
      <c r="DL892" s="253"/>
      <c r="DM892" s="253"/>
      <c r="DN892" s="253"/>
      <c r="DO892" s="253"/>
      <c r="DP892" s="253"/>
      <c r="DQ892" s="253"/>
      <c r="DR892" s="253"/>
      <c r="DS892" s="253"/>
      <c r="DT892" s="253"/>
      <c r="DU892" s="253"/>
      <c r="DV892" s="253"/>
      <c r="DW892" s="253"/>
      <c r="DX892" s="253"/>
      <c r="DY892" s="253"/>
      <c r="DZ892" s="253"/>
      <c r="EA892" s="253"/>
      <c r="EB892" s="253"/>
      <c r="EC892" s="253"/>
      <c r="ED892" s="253"/>
      <c r="EE892" s="253"/>
      <c r="EF892" s="253"/>
      <c r="EG892" s="253"/>
      <c r="EH892" s="253"/>
      <c r="EI892" s="253"/>
      <c r="EJ892" s="253"/>
      <c r="EK892" s="253"/>
      <c r="EL892" s="253"/>
      <c r="EM892" s="253"/>
      <c r="EN892" s="253"/>
      <c r="EO892" s="253"/>
      <c r="EP892" s="253"/>
      <c r="EQ892" s="253"/>
      <c r="ER892" s="253"/>
      <c r="ES892" s="253"/>
      <c r="ET892" s="253"/>
      <c r="EU892" s="253"/>
      <c r="EV892" s="253"/>
      <c r="EW892" s="253"/>
      <c r="EX892" s="253"/>
      <c r="EY892" s="253"/>
      <c r="EZ892" s="253"/>
      <c r="FA892" s="253"/>
      <c r="FB892" s="253"/>
      <c r="FC892" s="253"/>
      <c r="FD892" s="253"/>
      <c r="FE892" s="253"/>
      <c r="FF892" s="253"/>
      <c r="FG892" s="253"/>
      <c r="FH892" s="253"/>
      <c r="FI892" s="253"/>
      <c r="FJ892" s="253"/>
      <c r="FK892" s="253"/>
      <c r="FL892" s="253"/>
      <c r="FM892" s="253"/>
      <c r="FN892" s="253"/>
      <c r="FO892" s="253"/>
      <c r="FP892" s="253"/>
      <c r="FQ892" s="253"/>
      <c r="FR892" s="253"/>
      <c r="FS892" s="253"/>
      <c r="FT892" s="253"/>
      <c r="FU892" s="253"/>
      <c r="FV892" s="253"/>
      <c r="FW892" s="253"/>
      <c r="FX892" s="253"/>
      <c r="FY892" s="253"/>
      <c r="FZ892" s="253"/>
      <c r="GA892" s="253"/>
      <c r="GB892" s="253"/>
      <c r="GC892" s="253"/>
      <c r="GD892" s="253"/>
      <c r="GE892" s="253"/>
      <c r="GF892" s="253"/>
      <c r="GG892" s="253"/>
      <c r="GH892" s="253"/>
      <c r="GI892" s="253"/>
      <c r="GJ892" s="253"/>
      <c r="GK892" s="253"/>
      <c r="GL892" s="253"/>
      <c r="GM892" s="253"/>
      <c r="GN892" s="253"/>
      <c r="GO892" s="253"/>
      <c r="GP892" s="253"/>
      <c r="GQ892" s="253"/>
      <c r="GR892" s="253"/>
      <c r="GS892" s="253"/>
      <c r="GT892" s="253"/>
      <c r="GU892" s="253"/>
      <c r="GV892" s="253"/>
      <c r="GW892" s="253"/>
      <c r="GX892" s="253"/>
      <c r="GY892" s="253"/>
      <c r="GZ892" s="253"/>
      <c r="HA892" s="253"/>
      <c r="HB892" s="253"/>
      <c r="HC892" s="253"/>
      <c r="HD892" s="253"/>
      <c r="HE892" s="253"/>
      <c r="HF892" s="253"/>
    </row>
    <row r="893" spans="1:214" s="312" customFormat="1" ht="15" customHeight="1" x14ac:dyDescent="0.25">
      <c r="A893" s="252"/>
      <c r="B893" s="253"/>
      <c r="C893" s="253"/>
      <c r="D893" s="253"/>
      <c r="E893" s="253"/>
      <c r="F893" s="253"/>
      <c r="G893" s="253"/>
      <c r="H893" s="253"/>
      <c r="I893" s="253"/>
      <c r="J893" s="253"/>
      <c r="K893" s="253"/>
      <c r="L893" s="253"/>
      <c r="M893" s="253"/>
      <c r="N893" s="253"/>
      <c r="O893" s="253"/>
      <c r="P893" s="253"/>
      <c r="Q893" s="253"/>
      <c r="R893" s="253"/>
      <c r="S893" s="253"/>
      <c r="T893" s="253"/>
      <c r="U893" s="253" t="s">
        <v>1079</v>
      </c>
      <c r="V893" s="253"/>
      <c r="W893" s="253"/>
      <c r="X893" s="253"/>
      <c r="Y893" s="253"/>
      <c r="Z893" s="253"/>
      <c r="AA893" s="253"/>
      <c r="AB893" s="253"/>
      <c r="AC893" s="253" t="s">
        <v>332</v>
      </c>
      <c r="AD893" s="253"/>
      <c r="AE893" s="253"/>
      <c r="AF893" s="253"/>
      <c r="AG893" s="253"/>
      <c r="AH893" s="253"/>
      <c r="AI893" s="253"/>
      <c r="AJ893" s="253"/>
      <c r="AK893" s="253"/>
      <c r="AL893" s="253"/>
      <c r="AM893" s="253"/>
      <c r="AN893" s="253"/>
      <c r="AO893" s="253"/>
      <c r="AP893" s="253"/>
      <c r="AQ893" s="253"/>
      <c r="AR893" s="253"/>
      <c r="AS893" s="253"/>
      <c r="AT893" s="253"/>
      <c r="AU893" s="253"/>
      <c r="AV893" s="253"/>
      <c r="AW893" s="253"/>
      <c r="AX893" s="253"/>
      <c r="AY893" s="253"/>
      <c r="AZ893" s="253"/>
      <c r="BA893" s="253"/>
      <c r="BB893" s="253"/>
      <c r="BC893" s="253"/>
      <c r="BD893" s="253"/>
      <c r="BE893" s="253"/>
      <c r="BF893" s="253"/>
      <c r="BG893" s="253"/>
      <c r="BH893" s="253"/>
      <c r="BI893" s="253"/>
      <c r="BJ893" s="253"/>
      <c r="BK893" s="253"/>
      <c r="BL893" s="253"/>
      <c r="BM893" s="253"/>
      <c r="BN893" s="253"/>
      <c r="BO893" s="253"/>
      <c r="BP893" s="253"/>
      <c r="BQ893" s="253"/>
      <c r="BR893" s="253"/>
      <c r="BS893" s="253"/>
      <c r="BT893" s="253"/>
      <c r="BU893" s="253"/>
      <c r="BV893" s="253"/>
      <c r="BW893" s="253"/>
      <c r="BX893" s="253"/>
      <c r="BY893" s="253"/>
      <c r="BZ893" s="253"/>
      <c r="CA893" s="253"/>
      <c r="CB893" s="253"/>
      <c r="CC893" s="253"/>
      <c r="CD893" s="253"/>
      <c r="CE893" s="253"/>
      <c r="CF893" s="253"/>
      <c r="CG893" s="253"/>
      <c r="CH893" s="253"/>
      <c r="CI893" s="253"/>
      <c r="CJ893" s="253"/>
      <c r="CK893" s="253"/>
      <c r="CL893" s="253"/>
      <c r="CM893" s="253"/>
      <c r="CN893" s="253"/>
      <c r="CO893" s="253"/>
      <c r="CP893" s="253"/>
      <c r="CQ893" s="253"/>
      <c r="CR893" s="253"/>
      <c r="CS893" s="253"/>
      <c r="CT893" s="253"/>
      <c r="CU893" s="253"/>
      <c r="CV893" s="253"/>
      <c r="CW893" s="253"/>
      <c r="CX893" s="253"/>
      <c r="CY893" s="253"/>
      <c r="CZ893" s="253"/>
      <c r="DA893" s="253"/>
      <c r="DB893" s="253"/>
      <c r="DC893" s="253"/>
      <c r="DD893" s="253"/>
      <c r="DE893" s="253"/>
      <c r="DF893" s="253"/>
      <c r="DG893" s="253"/>
      <c r="DH893" s="253"/>
      <c r="DI893" s="253"/>
      <c r="DJ893" s="253"/>
      <c r="DK893" s="253"/>
      <c r="DL893" s="253"/>
      <c r="DM893" s="253"/>
      <c r="DN893" s="253"/>
      <c r="DO893" s="253"/>
      <c r="DP893" s="253"/>
      <c r="DQ893" s="253"/>
      <c r="DR893" s="253"/>
      <c r="DS893" s="253"/>
      <c r="DT893" s="253"/>
      <c r="DU893" s="253"/>
      <c r="DV893" s="253"/>
      <c r="DW893" s="253"/>
      <c r="DX893" s="253"/>
      <c r="DY893" s="253"/>
      <c r="DZ893" s="253"/>
      <c r="EA893" s="253"/>
      <c r="EB893" s="253"/>
      <c r="EC893" s="253"/>
      <c r="ED893" s="253"/>
      <c r="EE893" s="253"/>
      <c r="EF893" s="253"/>
      <c r="EG893" s="253"/>
      <c r="EH893" s="253"/>
      <c r="EI893" s="253"/>
      <c r="EJ893" s="253"/>
      <c r="EK893" s="253"/>
      <c r="EL893" s="253"/>
      <c r="EM893" s="253"/>
      <c r="EN893" s="253"/>
      <c r="EO893" s="253"/>
      <c r="EP893" s="253"/>
      <c r="EQ893" s="253"/>
      <c r="ER893" s="253"/>
      <c r="ES893" s="253"/>
      <c r="ET893" s="253"/>
      <c r="EU893" s="253"/>
      <c r="EV893" s="253"/>
      <c r="EW893" s="253"/>
      <c r="EX893" s="253"/>
      <c r="EY893" s="253"/>
      <c r="EZ893" s="253"/>
      <c r="FA893" s="253"/>
      <c r="FB893" s="253"/>
      <c r="FC893" s="253"/>
      <c r="FD893" s="253"/>
      <c r="FE893" s="253"/>
      <c r="FF893" s="253"/>
      <c r="FG893" s="253"/>
      <c r="FH893" s="253"/>
      <c r="FI893" s="253"/>
      <c r="FJ893" s="253"/>
      <c r="FK893" s="253"/>
      <c r="FL893" s="253"/>
      <c r="FM893" s="253"/>
      <c r="FN893" s="253"/>
      <c r="FO893" s="253"/>
      <c r="FP893" s="253"/>
      <c r="FQ893" s="253"/>
      <c r="FR893" s="253"/>
      <c r="FS893" s="253"/>
      <c r="FT893" s="253"/>
      <c r="FU893" s="253"/>
      <c r="FV893" s="253"/>
      <c r="FW893" s="253"/>
      <c r="FX893" s="253"/>
      <c r="FY893" s="253"/>
      <c r="FZ893" s="253"/>
      <c r="GA893" s="253"/>
      <c r="GB893" s="253"/>
      <c r="GC893" s="253"/>
      <c r="GD893" s="253"/>
      <c r="GE893" s="253"/>
      <c r="GF893" s="253"/>
      <c r="GG893" s="253"/>
      <c r="GH893" s="253"/>
      <c r="GI893" s="253"/>
      <c r="GJ893" s="253"/>
      <c r="GK893" s="253"/>
      <c r="GL893" s="253"/>
      <c r="GM893" s="253"/>
      <c r="GN893" s="253"/>
      <c r="GO893" s="253"/>
      <c r="GP893" s="253"/>
      <c r="GQ893" s="253"/>
      <c r="GR893" s="253"/>
      <c r="GS893" s="253"/>
      <c r="GT893" s="253"/>
      <c r="GU893" s="253"/>
      <c r="GV893" s="253"/>
      <c r="GW893" s="253"/>
      <c r="GX893" s="253"/>
      <c r="GY893" s="253"/>
      <c r="GZ893" s="253"/>
      <c r="HA893" s="253"/>
      <c r="HB893" s="253"/>
      <c r="HC893" s="253"/>
      <c r="HD893" s="253"/>
      <c r="HE893" s="253"/>
      <c r="HF893" s="253"/>
    </row>
    <row r="894" spans="1:214" s="312" customFormat="1" ht="15" customHeight="1" x14ac:dyDescent="0.25">
      <c r="A894" s="252"/>
      <c r="B894" s="253"/>
      <c r="C894" s="253"/>
      <c r="D894" s="253"/>
      <c r="E894" s="253"/>
      <c r="F894" s="253"/>
      <c r="G894" s="253"/>
      <c r="H894" s="253"/>
      <c r="I894" s="253"/>
      <c r="J894" s="253"/>
      <c r="K894" s="253"/>
      <c r="L894" s="253"/>
      <c r="M894" s="253"/>
      <c r="N894" s="253"/>
      <c r="O894" s="253"/>
      <c r="P894" s="253"/>
      <c r="Q894" s="253"/>
      <c r="R894" s="253"/>
      <c r="S894" s="253"/>
      <c r="T894" s="253"/>
      <c r="U894" s="253" t="s">
        <v>1080</v>
      </c>
      <c r="V894" s="253"/>
      <c r="W894" s="253"/>
      <c r="X894" s="253"/>
      <c r="Y894" s="253"/>
      <c r="Z894" s="253"/>
      <c r="AA894" s="253"/>
      <c r="AB894" s="253"/>
      <c r="AC894" s="253" t="s">
        <v>329</v>
      </c>
      <c r="AD894" s="253"/>
      <c r="AE894" s="253"/>
      <c r="AF894" s="253"/>
      <c r="AG894" s="253"/>
      <c r="AH894" s="253"/>
      <c r="AI894" s="253"/>
      <c r="AJ894" s="253"/>
      <c r="AK894" s="253"/>
      <c r="AL894" s="253"/>
      <c r="AM894" s="253"/>
      <c r="AN894" s="253"/>
      <c r="AO894" s="253"/>
      <c r="AP894" s="253"/>
      <c r="AQ894" s="253"/>
      <c r="AR894" s="253"/>
      <c r="AS894" s="253"/>
      <c r="AT894" s="253"/>
      <c r="AU894" s="253"/>
      <c r="AV894" s="253"/>
      <c r="AW894" s="253"/>
      <c r="AX894" s="253"/>
      <c r="AY894" s="253"/>
      <c r="AZ894" s="253"/>
      <c r="BA894" s="253"/>
      <c r="BB894" s="253"/>
      <c r="BC894" s="253"/>
      <c r="BD894" s="253"/>
      <c r="BE894" s="253"/>
      <c r="BF894" s="253"/>
      <c r="BG894" s="253"/>
      <c r="BH894" s="253"/>
      <c r="BI894" s="253"/>
      <c r="BJ894" s="253"/>
      <c r="BK894" s="253"/>
      <c r="BL894" s="253"/>
      <c r="BM894" s="253"/>
      <c r="BN894" s="253"/>
      <c r="BO894" s="253"/>
      <c r="BP894" s="253"/>
      <c r="BQ894" s="253"/>
      <c r="BR894" s="253"/>
      <c r="BS894" s="253"/>
      <c r="BT894" s="253"/>
      <c r="BU894" s="253"/>
      <c r="BV894" s="253"/>
      <c r="BW894" s="253"/>
      <c r="BX894" s="253"/>
      <c r="BY894" s="253"/>
      <c r="BZ894" s="253"/>
      <c r="CA894" s="253"/>
      <c r="CB894" s="253"/>
      <c r="CC894" s="253"/>
      <c r="CD894" s="253"/>
      <c r="CE894" s="253"/>
      <c r="CF894" s="253"/>
      <c r="CG894" s="253"/>
      <c r="CH894" s="253"/>
      <c r="CI894" s="253"/>
      <c r="CJ894" s="253"/>
      <c r="CK894" s="253"/>
      <c r="CL894" s="253"/>
      <c r="CM894" s="253"/>
      <c r="CN894" s="253"/>
      <c r="CO894" s="253"/>
      <c r="CP894" s="253"/>
      <c r="CQ894" s="253"/>
      <c r="CR894" s="253"/>
      <c r="CS894" s="253"/>
      <c r="CT894" s="253"/>
      <c r="CU894" s="253"/>
      <c r="CV894" s="253"/>
      <c r="CW894" s="253"/>
      <c r="CX894" s="253"/>
      <c r="CY894" s="253"/>
      <c r="CZ894" s="253"/>
      <c r="DA894" s="253"/>
      <c r="DB894" s="253"/>
      <c r="DC894" s="253"/>
      <c r="DD894" s="253"/>
      <c r="DE894" s="253"/>
      <c r="DF894" s="253"/>
      <c r="DG894" s="253"/>
      <c r="DH894" s="253"/>
      <c r="DI894" s="253"/>
      <c r="DJ894" s="253"/>
      <c r="DK894" s="253"/>
      <c r="DL894" s="253"/>
      <c r="DM894" s="253"/>
      <c r="DN894" s="253"/>
      <c r="DO894" s="253"/>
      <c r="DP894" s="253"/>
      <c r="DQ894" s="253"/>
      <c r="DR894" s="253"/>
      <c r="DS894" s="253"/>
      <c r="DT894" s="253"/>
      <c r="DU894" s="253"/>
      <c r="DV894" s="253"/>
      <c r="DW894" s="253"/>
      <c r="DX894" s="253"/>
      <c r="DY894" s="253"/>
      <c r="DZ894" s="253"/>
      <c r="EA894" s="253"/>
      <c r="EB894" s="253"/>
      <c r="EC894" s="253"/>
      <c r="ED894" s="253"/>
      <c r="EE894" s="253"/>
      <c r="EF894" s="253"/>
      <c r="EG894" s="253"/>
      <c r="EH894" s="253"/>
      <c r="EI894" s="253"/>
      <c r="EJ894" s="253"/>
      <c r="EK894" s="253"/>
      <c r="EL894" s="253"/>
      <c r="EM894" s="253"/>
      <c r="EN894" s="253"/>
      <c r="EO894" s="253"/>
      <c r="EP894" s="253"/>
      <c r="EQ894" s="253"/>
      <c r="ER894" s="253"/>
      <c r="ES894" s="253"/>
      <c r="ET894" s="253"/>
      <c r="EU894" s="253"/>
      <c r="EV894" s="253"/>
      <c r="EW894" s="253"/>
      <c r="EX894" s="253"/>
      <c r="EY894" s="253"/>
      <c r="EZ894" s="253"/>
      <c r="FA894" s="253"/>
      <c r="FB894" s="253"/>
      <c r="FC894" s="253"/>
      <c r="FD894" s="253"/>
      <c r="FE894" s="253"/>
      <c r="FF894" s="253"/>
      <c r="FG894" s="253"/>
      <c r="FH894" s="253"/>
      <c r="FI894" s="253"/>
      <c r="FJ894" s="253"/>
      <c r="FK894" s="253"/>
      <c r="FL894" s="253"/>
      <c r="FM894" s="253"/>
      <c r="FN894" s="253"/>
      <c r="FO894" s="253"/>
      <c r="FP894" s="253"/>
      <c r="FQ894" s="253"/>
      <c r="FR894" s="253"/>
      <c r="FS894" s="253"/>
      <c r="FT894" s="253"/>
      <c r="FU894" s="253"/>
      <c r="FV894" s="253"/>
      <c r="FW894" s="253"/>
      <c r="FX894" s="253"/>
      <c r="FY894" s="253"/>
      <c r="FZ894" s="253"/>
      <c r="GA894" s="253"/>
      <c r="GB894" s="253"/>
      <c r="GC894" s="253"/>
      <c r="GD894" s="253"/>
      <c r="GE894" s="253"/>
      <c r="GF894" s="253"/>
      <c r="GG894" s="253"/>
      <c r="GH894" s="253"/>
      <c r="GI894" s="253"/>
      <c r="GJ894" s="253"/>
      <c r="GK894" s="253"/>
      <c r="GL894" s="253"/>
      <c r="GM894" s="253"/>
      <c r="GN894" s="253"/>
      <c r="GO894" s="253"/>
      <c r="GP894" s="253"/>
      <c r="GQ894" s="253"/>
      <c r="GR894" s="253"/>
      <c r="GS894" s="253"/>
      <c r="GT894" s="253"/>
      <c r="GU894" s="253"/>
      <c r="GV894" s="253"/>
      <c r="GW894" s="253"/>
      <c r="GX894" s="253"/>
      <c r="GY894" s="253"/>
      <c r="GZ894" s="253"/>
      <c r="HA894" s="253"/>
      <c r="HB894" s="253"/>
      <c r="HC894" s="253"/>
      <c r="HD894" s="253"/>
      <c r="HE894" s="253"/>
      <c r="HF894" s="253"/>
    </row>
    <row r="895" spans="1:214" s="312" customFormat="1" ht="15" customHeight="1" x14ac:dyDescent="0.25">
      <c r="A895" s="252"/>
      <c r="B895" s="253"/>
      <c r="C895" s="253"/>
      <c r="D895" s="253"/>
      <c r="E895" s="253"/>
      <c r="F895" s="253"/>
      <c r="G895" s="253"/>
      <c r="H895" s="253"/>
      <c r="I895" s="253"/>
      <c r="J895" s="253"/>
      <c r="K895" s="253"/>
      <c r="L895" s="253"/>
      <c r="M895" s="253"/>
      <c r="N895" s="253"/>
      <c r="O895" s="253"/>
      <c r="P895" s="253"/>
      <c r="Q895" s="253"/>
      <c r="R895" s="253"/>
      <c r="S895" s="253"/>
      <c r="T895" s="253"/>
      <c r="U895" s="253" t="s">
        <v>1081</v>
      </c>
      <c r="V895" s="253"/>
      <c r="W895" s="253"/>
      <c r="X895" s="253"/>
      <c r="Y895" s="253"/>
      <c r="Z895" s="253"/>
      <c r="AA895" s="253"/>
      <c r="AB895" s="253"/>
      <c r="AC895" s="253" t="s">
        <v>320</v>
      </c>
      <c r="AD895" s="253"/>
      <c r="AE895" s="253"/>
      <c r="AF895" s="253"/>
      <c r="AG895" s="253"/>
      <c r="AH895" s="253"/>
      <c r="AI895" s="253"/>
      <c r="AJ895" s="253"/>
      <c r="AK895" s="253"/>
      <c r="AL895" s="253"/>
      <c r="AM895" s="253"/>
      <c r="AN895" s="253"/>
      <c r="AO895" s="253"/>
      <c r="AP895" s="253"/>
      <c r="AQ895" s="253"/>
      <c r="AR895" s="253"/>
      <c r="AS895" s="253"/>
      <c r="AT895" s="253"/>
      <c r="AU895" s="253"/>
      <c r="AV895" s="253"/>
      <c r="AW895" s="253"/>
      <c r="AX895" s="253"/>
      <c r="AY895" s="253"/>
      <c r="AZ895" s="253"/>
      <c r="BA895" s="253"/>
      <c r="BB895" s="253"/>
      <c r="BC895" s="253"/>
      <c r="BD895" s="253"/>
      <c r="BE895" s="253"/>
      <c r="BF895" s="253"/>
      <c r="BG895" s="253"/>
      <c r="BH895" s="253"/>
      <c r="BI895" s="253"/>
      <c r="BJ895" s="253"/>
      <c r="BK895" s="253"/>
      <c r="BL895" s="253"/>
      <c r="BM895" s="253"/>
      <c r="BN895" s="253"/>
      <c r="BO895" s="253"/>
      <c r="BP895" s="253"/>
      <c r="BQ895" s="253"/>
      <c r="BR895" s="253"/>
      <c r="BS895" s="253"/>
      <c r="BT895" s="253"/>
      <c r="BU895" s="253"/>
      <c r="BV895" s="253"/>
      <c r="BW895" s="253"/>
      <c r="BX895" s="253"/>
      <c r="BY895" s="253"/>
      <c r="BZ895" s="253"/>
      <c r="CA895" s="253"/>
      <c r="CB895" s="253"/>
      <c r="CC895" s="253"/>
      <c r="CD895" s="253"/>
      <c r="CE895" s="253"/>
      <c r="CF895" s="253"/>
      <c r="CG895" s="253"/>
      <c r="CH895" s="253"/>
      <c r="CI895" s="253"/>
      <c r="CJ895" s="253"/>
      <c r="CK895" s="253"/>
      <c r="CL895" s="253"/>
      <c r="CM895" s="253"/>
      <c r="CN895" s="253"/>
      <c r="CO895" s="253"/>
      <c r="CP895" s="253"/>
      <c r="CQ895" s="253"/>
      <c r="CR895" s="253"/>
      <c r="CS895" s="253"/>
      <c r="CT895" s="253"/>
      <c r="CU895" s="253"/>
      <c r="CV895" s="253"/>
      <c r="CW895" s="253"/>
      <c r="CX895" s="253"/>
      <c r="CY895" s="253"/>
      <c r="CZ895" s="253"/>
      <c r="DA895" s="253"/>
      <c r="DB895" s="253"/>
      <c r="DC895" s="253"/>
      <c r="DD895" s="253"/>
      <c r="DE895" s="253"/>
      <c r="DF895" s="253"/>
      <c r="DG895" s="253"/>
      <c r="DH895" s="253"/>
      <c r="DI895" s="253"/>
      <c r="DJ895" s="253"/>
      <c r="DK895" s="253"/>
      <c r="DL895" s="253"/>
      <c r="DM895" s="253"/>
      <c r="DN895" s="253"/>
      <c r="DO895" s="253"/>
      <c r="DP895" s="253"/>
      <c r="DQ895" s="253"/>
      <c r="DR895" s="253"/>
      <c r="DS895" s="253"/>
      <c r="DT895" s="253"/>
      <c r="DU895" s="253"/>
      <c r="DV895" s="253"/>
      <c r="DW895" s="253"/>
      <c r="DX895" s="253"/>
      <c r="DY895" s="253"/>
      <c r="DZ895" s="253"/>
      <c r="EA895" s="253"/>
      <c r="EB895" s="253"/>
      <c r="EC895" s="253"/>
      <c r="ED895" s="253"/>
      <c r="EE895" s="253"/>
      <c r="EF895" s="253"/>
      <c r="EG895" s="253"/>
      <c r="EH895" s="253"/>
      <c r="EI895" s="253"/>
      <c r="EJ895" s="253"/>
      <c r="EK895" s="253"/>
      <c r="EL895" s="253"/>
      <c r="EM895" s="253"/>
      <c r="EN895" s="253"/>
      <c r="EO895" s="253"/>
      <c r="EP895" s="253"/>
      <c r="EQ895" s="253"/>
      <c r="ER895" s="253"/>
      <c r="ES895" s="253"/>
      <c r="ET895" s="253"/>
      <c r="EU895" s="253"/>
      <c r="EV895" s="253"/>
      <c r="EW895" s="253"/>
      <c r="EX895" s="253"/>
      <c r="EY895" s="253"/>
      <c r="EZ895" s="253"/>
      <c r="FA895" s="253"/>
      <c r="FB895" s="253"/>
      <c r="FC895" s="253"/>
      <c r="FD895" s="253"/>
      <c r="FE895" s="253"/>
      <c r="FF895" s="253"/>
      <c r="FG895" s="253"/>
      <c r="FH895" s="253"/>
      <c r="FI895" s="253"/>
      <c r="FJ895" s="253"/>
      <c r="FK895" s="253"/>
      <c r="FL895" s="253"/>
      <c r="FM895" s="253"/>
      <c r="FN895" s="253"/>
      <c r="FO895" s="253"/>
      <c r="FP895" s="253"/>
      <c r="FQ895" s="253"/>
      <c r="FR895" s="253"/>
      <c r="FS895" s="253"/>
      <c r="FT895" s="253"/>
      <c r="FU895" s="253"/>
      <c r="FV895" s="253"/>
      <c r="FW895" s="253"/>
      <c r="FX895" s="253"/>
      <c r="FY895" s="253"/>
      <c r="FZ895" s="253"/>
      <c r="GA895" s="253"/>
      <c r="GB895" s="253"/>
      <c r="GC895" s="253"/>
      <c r="GD895" s="253"/>
      <c r="GE895" s="253"/>
      <c r="GF895" s="253"/>
      <c r="GG895" s="253"/>
      <c r="GH895" s="253"/>
      <c r="GI895" s="253"/>
      <c r="GJ895" s="253"/>
      <c r="GK895" s="253"/>
      <c r="GL895" s="253"/>
      <c r="GM895" s="253"/>
      <c r="GN895" s="253"/>
      <c r="GO895" s="253"/>
      <c r="GP895" s="253"/>
      <c r="GQ895" s="253"/>
      <c r="GR895" s="253"/>
      <c r="GS895" s="253"/>
      <c r="GT895" s="253"/>
      <c r="GU895" s="253"/>
      <c r="GV895" s="253"/>
      <c r="GW895" s="253"/>
      <c r="GX895" s="253"/>
      <c r="GY895" s="253"/>
      <c r="GZ895" s="253"/>
      <c r="HA895" s="253"/>
      <c r="HB895" s="253"/>
      <c r="HC895" s="253"/>
      <c r="HD895" s="253"/>
      <c r="HE895" s="253"/>
      <c r="HF895" s="253"/>
    </row>
    <row r="896" spans="1:214" s="312" customFormat="1" ht="15" customHeight="1" x14ac:dyDescent="0.25">
      <c r="A896" s="252"/>
      <c r="B896" s="253"/>
      <c r="C896" s="253"/>
      <c r="D896" s="253"/>
      <c r="E896" s="253"/>
      <c r="F896" s="253"/>
      <c r="G896" s="253"/>
      <c r="H896" s="253"/>
      <c r="I896" s="253"/>
      <c r="J896" s="253"/>
      <c r="K896" s="253"/>
      <c r="L896" s="253"/>
      <c r="M896" s="253"/>
      <c r="N896" s="253"/>
      <c r="O896" s="253"/>
      <c r="P896" s="253"/>
      <c r="Q896" s="253"/>
      <c r="R896" s="253"/>
      <c r="S896" s="253"/>
      <c r="T896" s="253"/>
      <c r="U896" s="253" t="s">
        <v>1082</v>
      </c>
      <c r="V896" s="253"/>
      <c r="W896" s="253"/>
      <c r="X896" s="253"/>
      <c r="Y896" s="253"/>
      <c r="Z896" s="253"/>
      <c r="AA896" s="253"/>
      <c r="AB896" s="253"/>
      <c r="AC896" s="253" t="s">
        <v>323</v>
      </c>
      <c r="AD896" s="253"/>
      <c r="AE896" s="253"/>
      <c r="AF896" s="253"/>
      <c r="AG896" s="253"/>
      <c r="AH896" s="253"/>
      <c r="AI896" s="253"/>
      <c r="AJ896" s="253"/>
      <c r="AK896" s="253"/>
      <c r="AL896" s="253"/>
      <c r="AM896" s="253"/>
      <c r="AN896" s="253"/>
      <c r="AO896" s="253"/>
      <c r="AP896" s="253"/>
      <c r="AQ896" s="253"/>
      <c r="AR896" s="253"/>
      <c r="AS896" s="253"/>
      <c r="AT896" s="253"/>
      <c r="AU896" s="253"/>
      <c r="AV896" s="253"/>
      <c r="AW896" s="253"/>
      <c r="AX896" s="253"/>
      <c r="AY896" s="253"/>
      <c r="AZ896" s="253"/>
      <c r="BA896" s="253"/>
      <c r="BB896" s="253"/>
      <c r="BC896" s="253"/>
      <c r="BD896" s="253"/>
      <c r="BE896" s="253"/>
      <c r="BF896" s="253"/>
      <c r="BG896" s="253"/>
      <c r="BH896" s="253"/>
      <c r="BI896" s="253"/>
      <c r="BJ896" s="253"/>
      <c r="BK896" s="253"/>
      <c r="BL896" s="253"/>
      <c r="BM896" s="253"/>
      <c r="BN896" s="253"/>
      <c r="BO896" s="253"/>
      <c r="BP896" s="253"/>
      <c r="BQ896" s="253"/>
      <c r="BR896" s="253"/>
      <c r="BS896" s="253"/>
      <c r="BT896" s="253"/>
      <c r="BU896" s="253"/>
      <c r="BV896" s="253"/>
      <c r="BW896" s="253"/>
      <c r="BX896" s="253"/>
      <c r="BY896" s="253"/>
      <c r="BZ896" s="253"/>
      <c r="CA896" s="253"/>
      <c r="CB896" s="253"/>
      <c r="CC896" s="253"/>
      <c r="CD896" s="253"/>
      <c r="CE896" s="253"/>
      <c r="CF896" s="253"/>
      <c r="CG896" s="253"/>
      <c r="CH896" s="253"/>
      <c r="CI896" s="253"/>
      <c r="CJ896" s="253"/>
      <c r="CK896" s="253"/>
      <c r="CL896" s="253"/>
      <c r="CM896" s="253"/>
      <c r="CN896" s="253"/>
      <c r="CO896" s="253"/>
      <c r="CP896" s="253"/>
      <c r="CQ896" s="253"/>
      <c r="CR896" s="253"/>
      <c r="CS896" s="253"/>
      <c r="CT896" s="253"/>
      <c r="CU896" s="253"/>
      <c r="CV896" s="253"/>
      <c r="CW896" s="253"/>
      <c r="CX896" s="253"/>
      <c r="CY896" s="253"/>
      <c r="CZ896" s="253"/>
      <c r="DA896" s="253"/>
      <c r="DB896" s="253"/>
      <c r="DC896" s="253"/>
      <c r="DD896" s="253"/>
      <c r="DE896" s="253"/>
      <c r="DF896" s="253"/>
      <c r="DG896" s="253"/>
      <c r="DH896" s="253"/>
      <c r="DI896" s="253"/>
      <c r="DJ896" s="253"/>
      <c r="DK896" s="253"/>
      <c r="DL896" s="253"/>
      <c r="DM896" s="253"/>
      <c r="DN896" s="253"/>
      <c r="DO896" s="253"/>
      <c r="DP896" s="253"/>
      <c r="DQ896" s="253"/>
      <c r="DR896" s="253"/>
      <c r="DS896" s="253"/>
      <c r="DT896" s="253"/>
      <c r="DU896" s="253"/>
      <c r="DV896" s="253"/>
      <c r="DW896" s="253"/>
      <c r="DX896" s="253"/>
      <c r="DY896" s="253"/>
      <c r="DZ896" s="253"/>
      <c r="EA896" s="253"/>
      <c r="EB896" s="253"/>
      <c r="EC896" s="253"/>
      <c r="ED896" s="253"/>
      <c r="EE896" s="253"/>
      <c r="EF896" s="253"/>
      <c r="EG896" s="253"/>
      <c r="EH896" s="253"/>
      <c r="EI896" s="253"/>
      <c r="EJ896" s="253"/>
      <c r="EK896" s="253"/>
      <c r="EL896" s="253"/>
      <c r="EM896" s="253"/>
      <c r="EN896" s="253"/>
      <c r="EO896" s="253"/>
      <c r="EP896" s="253"/>
      <c r="EQ896" s="253"/>
      <c r="ER896" s="253"/>
      <c r="ES896" s="253"/>
      <c r="ET896" s="253"/>
      <c r="EU896" s="253"/>
      <c r="EV896" s="253"/>
      <c r="EW896" s="253"/>
      <c r="EX896" s="253"/>
      <c r="EY896" s="253"/>
      <c r="EZ896" s="253"/>
      <c r="FA896" s="253"/>
      <c r="FB896" s="253"/>
      <c r="FC896" s="253"/>
      <c r="FD896" s="253"/>
      <c r="FE896" s="253"/>
      <c r="FF896" s="253"/>
      <c r="FG896" s="253"/>
      <c r="FH896" s="253"/>
      <c r="FI896" s="253"/>
      <c r="FJ896" s="253"/>
      <c r="FK896" s="253"/>
      <c r="FL896" s="253"/>
      <c r="FM896" s="253"/>
      <c r="FN896" s="253"/>
      <c r="FO896" s="253"/>
      <c r="FP896" s="253"/>
      <c r="FQ896" s="253"/>
      <c r="FR896" s="253"/>
      <c r="FS896" s="253"/>
      <c r="FT896" s="253"/>
      <c r="FU896" s="253"/>
      <c r="FV896" s="253"/>
      <c r="FW896" s="253"/>
      <c r="FX896" s="253"/>
      <c r="FY896" s="253"/>
      <c r="FZ896" s="253"/>
      <c r="GA896" s="253"/>
      <c r="GB896" s="253"/>
      <c r="GC896" s="253"/>
      <c r="GD896" s="253"/>
      <c r="GE896" s="253"/>
      <c r="GF896" s="253"/>
      <c r="GG896" s="253"/>
      <c r="GH896" s="253"/>
      <c r="GI896" s="253"/>
      <c r="GJ896" s="253"/>
      <c r="GK896" s="253"/>
      <c r="GL896" s="253"/>
      <c r="GM896" s="253"/>
      <c r="GN896" s="253"/>
      <c r="GO896" s="253"/>
      <c r="GP896" s="253"/>
      <c r="GQ896" s="253"/>
      <c r="GR896" s="253"/>
      <c r="GS896" s="253"/>
      <c r="GT896" s="253"/>
      <c r="GU896" s="253"/>
      <c r="GV896" s="253"/>
      <c r="GW896" s="253"/>
      <c r="GX896" s="253"/>
      <c r="GY896" s="253"/>
      <c r="GZ896" s="253"/>
      <c r="HA896" s="253"/>
      <c r="HB896" s="253"/>
      <c r="HC896" s="253"/>
      <c r="HD896" s="253"/>
      <c r="HE896" s="253"/>
      <c r="HF896" s="253"/>
    </row>
    <row r="897" spans="1:214" s="312" customFormat="1" ht="15" customHeight="1" x14ac:dyDescent="0.25">
      <c r="A897" s="252"/>
      <c r="B897" s="253"/>
      <c r="C897" s="253"/>
      <c r="D897" s="253"/>
      <c r="E897" s="253"/>
      <c r="F897" s="253"/>
      <c r="G897" s="253"/>
      <c r="H897" s="253"/>
      <c r="I897" s="253"/>
      <c r="J897" s="253"/>
      <c r="K897" s="253"/>
      <c r="L897" s="253"/>
      <c r="M897" s="253"/>
      <c r="N897" s="253"/>
      <c r="O897" s="253"/>
      <c r="P897" s="253"/>
      <c r="Q897" s="253"/>
      <c r="R897" s="253"/>
      <c r="S897" s="253"/>
      <c r="T897" s="253"/>
      <c r="U897" s="253" t="s">
        <v>1083</v>
      </c>
      <c r="V897" s="253"/>
      <c r="W897" s="253"/>
      <c r="X897" s="253"/>
      <c r="Y897" s="253"/>
      <c r="Z897" s="253"/>
      <c r="AA897" s="253"/>
      <c r="AB897" s="253"/>
      <c r="AC897" s="253" t="s">
        <v>320</v>
      </c>
      <c r="AD897" s="253"/>
      <c r="AE897" s="253"/>
      <c r="AF897" s="253"/>
      <c r="AG897" s="253"/>
      <c r="AH897" s="253"/>
      <c r="AI897" s="253"/>
      <c r="AJ897" s="253"/>
      <c r="AK897" s="253"/>
      <c r="AL897" s="253"/>
      <c r="AM897" s="253"/>
      <c r="AN897" s="253"/>
      <c r="AO897" s="253"/>
      <c r="AP897" s="253"/>
      <c r="AQ897" s="253"/>
      <c r="AR897" s="253"/>
      <c r="AS897" s="253"/>
      <c r="AT897" s="253"/>
      <c r="AU897" s="253"/>
      <c r="AV897" s="253"/>
      <c r="AW897" s="253"/>
      <c r="AX897" s="253"/>
      <c r="AY897" s="253"/>
      <c r="AZ897" s="253"/>
      <c r="BA897" s="253"/>
      <c r="BB897" s="253"/>
      <c r="BC897" s="253"/>
      <c r="BD897" s="253"/>
      <c r="BE897" s="253"/>
      <c r="BF897" s="253"/>
      <c r="BG897" s="253"/>
      <c r="BH897" s="253"/>
      <c r="BI897" s="253"/>
      <c r="BJ897" s="253"/>
      <c r="BK897" s="253"/>
      <c r="BL897" s="253"/>
      <c r="BM897" s="253"/>
      <c r="BN897" s="253"/>
      <c r="BO897" s="253"/>
      <c r="BP897" s="253"/>
      <c r="BQ897" s="253"/>
      <c r="BR897" s="253"/>
      <c r="BS897" s="253"/>
      <c r="BT897" s="253"/>
      <c r="BU897" s="253"/>
      <c r="BV897" s="253"/>
      <c r="BW897" s="253"/>
      <c r="BX897" s="253"/>
      <c r="BY897" s="253"/>
      <c r="BZ897" s="253"/>
      <c r="CA897" s="253"/>
      <c r="CB897" s="253"/>
      <c r="CC897" s="253"/>
      <c r="CD897" s="253"/>
      <c r="CE897" s="253"/>
      <c r="CF897" s="253"/>
      <c r="CG897" s="253"/>
      <c r="CH897" s="253"/>
      <c r="CI897" s="253"/>
      <c r="CJ897" s="253"/>
      <c r="CK897" s="253"/>
      <c r="CL897" s="253"/>
      <c r="CM897" s="253"/>
      <c r="CN897" s="253"/>
      <c r="CO897" s="253"/>
      <c r="CP897" s="253"/>
      <c r="CQ897" s="253"/>
      <c r="CR897" s="253"/>
      <c r="CS897" s="253"/>
      <c r="CT897" s="253"/>
      <c r="CU897" s="253"/>
      <c r="CV897" s="253"/>
      <c r="CW897" s="253"/>
      <c r="CX897" s="253"/>
      <c r="CY897" s="253"/>
      <c r="CZ897" s="253"/>
      <c r="DA897" s="253"/>
      <c r="DB897" s="253"/>
      <c r="DC897" s="253"/>
      <c r="DD897" s="253"/>
      <c r="DE897" s="253"/>
      <c r="DF897" s="253"/>
      <c r="DG897" s="253"/>
      <c r="DH897" s="253"/>
      <c r="DI897" s="253"/>
      <c r="DJ897" s="253"/>
      <c r="DK897" s="253"/>
      <c r="DL897" s="253"/>
      <c r="DM897" s="253"/>
      <c r="DN897" s="253"/>
      <c r="DO897" s="253"/>
      <c r="DP897" s="253"/>
      <c r="DQ897" s="253"/>
      <c r="DR897" s="253"/>
      <c r="DS897" s="253"/>
      <c r="DT897" s="253"/>
      <c r="DU897" s="253"/>
      <c r="DV897" s="253"/>
      <c r="DW897" s="253"/>
      <c r="DX897" s="253"/>
      <c r="DY897" s="253"/>
      <c r="DZ897" s="253"/>
      <c r="EA897" s="253"/>
      <c r="EB897" s="253"/>
      <c r="EC897" s="253"/>
      <c r="ED897" s="253"/>
      <c r="EE897" s="253"/>
      <c r="EF897" s="253"/>
      <c r="EG897" s="253"/>
      <c r="EH897" s="253"/>
      <c r="EI897" s="253"/>
      <c r="EJ897" s="253"/>
      <c r="EK897" s="253"/>
      <c r="EL897" s="253"/>
      <c r="EM897" s="253"/>
      <c r="EN897" s="253"/>
      <c r="EO897" s="253"/>
      <c r="EP897" s="253"/>
      <c r="EQ897" s="253"/>
      <c r="ER897" s="253"/>
      <c r="ES897" s="253"/>
      <c r="ET897" s="253"/>
      <c r="EU897" s="253"/>
      <c r="EV897" s="253"/>
      <c r="EW897" s="253"/>
      <c r="EX897" s="253"/>
      <c r="EY897" s="253"/>
      <c r="EZ897" s="253"/>
      <c r="FA897" s="253"/>
      <c r="FB897" s="253"/>
      <c r="FC897" s="253"/>
      <c r="FD897" s="253"/>
      <c r="FE897" s="253"/>
      <c r="FF897" s="253"/>
      <c r="FG897" s="253"/>
      <c r="FH897" s="253"/>
      <c r="FI897" s="253"/>
      <c r="FJ897" s="253"/>
      <c r="FK897" s="253"/>
      <c r="FL897" s="253"/>
      <c r="FM897" s="253"/>
      <c r="FN897" s="253"/>
      <c r="FO897" s="253"/>
      <c r="FP897" s="253"/>
      <c r="FQ897" s="253"/>
      <c r="FR897" s="253"/>
      <c r="FS897" s="253"/>
      <c r="FT897" s="253"/>
      <c r="FU897" s="253"/>
      <c r="FV897" s="253"/>
      <c r="FW897" s="253"/>
      <c r="FX897" s="253"/>
      <c r="FY897" s="253"/>
      <c r="FZ897" s="253"/>
      <c r="GA897" s="253"/>
      <c r="GB897" s="253"/>
      <c r="GC897" s="253"/>
      <c r="GD897" s="253"/>
      <c r="GE897" s="253"/>
      <c r="GF897" s="253"/>
      <c r="GG897" s="253"/>
      <c r="GH897" s="253"/>
      <c r="GI897" s="253"/>
      <c r="GJ897" s="253"/>
      <c r="GK897" s="253"/>
      <c r="GL897" s="253"/>
      <c r="GM897" s="253"/>
      <c r="GN897" s="253"/>
      <c r="GO897" s="253"/>
      <c r="GP897" s="253"/>
      <c r="GQ897" s="253"/>
      <c r="GR897" s="253"/>
      <c r="GS897" s="253"/>
      <c r="GT897" s="253"/>
      <c r="GU897" s="253"/>
      <c r="GV897" s="253"/>
      <c r="GW897" s="253"/>
      <c r="GX897" s="253"/>
      <c r="GY897" s="253"/>
      <c r="GZ897" s="253"/>
      <c r="HA897" s="253"/>
      <c r="HB897" s="253"/>
      <c r="HC897" s="253"/>
      <c r="HD897" s="253"/>
      <c r="HE897" s="253"/>
      <c r="HF897" s="253"/>
    </row>
    <row r="898" spans="1:214" s="312" customFormat="1" ht="15" customHeight="1" x14ac:dyDescent="0.25">
      <c r="A898" s="252"/>
      <c r="B898" s="253"/>
      <c r="C898" s="253"/>
      <c r="D898" s="253"/>
      <c r="E898" s="253"/>
      <c r="F898" s="253"/>
      <c r="G898" s="253"/>
      <c r="H898" s="253"/>
      <c r="I898" s="253"/>
      <c r="J898" s="253"/>
      <c r="K898" s="253"/>
      <c r="L898" s="253"/>
      <c r="M898" s="253"/>
      <c r="N898" s="253"/>
      <c r="O898" s="253"/>
      <c r="P898" s="253"/>
      <c r="Q898" s="253"/>
      <c r="R898" s="253"/>
      <c r="S898" s="253"/>
      <c r="T898" s="253"/>
      <c r="U898" s="253" t="s">
        <v>1084</v>
      </c>
      <c r="V898" s="253"/>
      <c r="W898" s="253"/>
      <c r="X898" s="253"/>
      <c r="Y898" s="253"/>
      <c r="Z898" s="253"/>
      <c r="AA898" s="253"/>
      <c r="AB898" s="253"/>
      <c r="AC898" s="253" t="s">
        <v>320</v>
      </c>
      <c r="AD898" s="253"/>
      <c r="AE898" s="253"/>
      <c r="AF898" s="253"/>
      <c r="AG898" s="253"/>
      <c r="AH898" s="253"/>
      <c r="AI898" s="253"/>
      <c r="AJ898" s="253"/>
      <c r="AK898" s="253"/>
      <c r="AL898" s="253"/>
      <c r="AM898" s="253"/>
      <c r="AN898" s="253"/>
      <c r="AO898" s="253"/>
      <c r="AP898" s="253"/>
      <c r="AQ898" s="253"/>
      <c r="AR898" s="253"/>
      <c r="AS898" s="253"/>
      <c r="AT898" s="253"/>
      <c r="AU898" s="253"/>
      <c r="AV898" s="253"/>
      <c r="AW898" s="253"/>
      <c r="AX898" s="253"/>
      <c r="AY898" s="253"/>
      <c r="AZ898" s="253"/>
      <c r="BA898" s="253"/>
      <c r="BB898" s="253"/>
      <c r="BC898" s="253"/>
      <c r="BD898" s="253"/>
      <c r="BE898" s="253"/>
      <c r="BF898" s="253"/>
      <c r="BG898" s="253"/>
      <c r="BH898" s="253"/>
      <c r="BI898" s="253"/>
      <c r="BJ898" s="253"/>
      <c r="BK898" s="253"/>
      <c r="BL898" s="253"/>
      <c r="BM898" s="253"/>
      <c r="BN898" s="253"/>
      <c r="BO898" s="253"/>
      <c r="BP898" s="253"/>
      <c r="BQ898" s="253"/>
      <c r="BR898" s="253"/>
      <c r="BS898" s="253"/>
      <c r="BT898" s="253"/>
      <c r="BU898" s="253"/>
      <c r="BV898" s="253"/>
      <c r="BW898" s="253"/>
      <c r="BX898" s="253"/>
      <c r="BY898" s="253"/>
      <c r="BZ898" s="253"/>
      <c r="CA898" s="253"/>
      <c r="CB898" s="253"/>
      <c r="CC898" s="253"/>
      <c r="CD898" s="253"/>
      <c r="CE898" s="253"/>
      <c r="CF898" s="253"/>
      <c r="CG898" s="253"/>
      <c r="CH898" s="253"/>
      <c r="CI898" s="253"/>
      <c r="CJ898" s="253"/>
      <c r="CK898" s="253"/>
      <c r="CL898" s="253"/>
      <c r="CM898" s="253"/>
      <c r="CN898" s="253"/>
      <c r="CO898" s="253"/>
      <c r="CP898" s="253"/>
      <c r="CQ898" s="253"/>
      <c r="CR898" s="253"/>
      <c r="CS898" s="253"/>
      <c r="CT898" s="253"/>
      <c r="CU898" s="253"/>
      <c r="CV898" s="253"/>
      <c r="CW898" s="253"/>
      <c r="CX898" s="253"/>
      <c r="CY898" s="253"/>
      <c r="CZ898" s="253"/>
      <c r="DA898" s="253"/>
      <c r="DB898" s="253"/>
      <c r="DC898" s="253"/>
      <c r="DD898" s="253"/>
      <c r="DE898" s="253"/>
      <c r="DF898" s="253"/>
      <c r="DG898" s="253"/>
      <c r="DH898" s="253"/>
      <c r="DI898" s="253"/>
      <c r="DJ898" s="253"/>
      <c r="DK898" s="253"/>
      <c r="DL898" s="253"/>
      <c r="DM898" s="253"/>
      <c r="DN898" s="253"/>
      <c r="DO898" s="253"/>
      <c r="DP898" s="253"/>
      <c r="DQ898" s="253"/>
      <c r="DR898" s="253"/>
      <c r="DS898" s="253"/>
      <c r="DT898" s="253"/>
      <c r="DU898" s="253"/>
      <c r="DV898" s="253"/>
      <c r="DW898" s="253"/>
      <c r="DX898" s="253"/>
      <c r="DY898" s="253"/>
      <c r="DZ898" s="253"/>
      <c r="EA898" s="253"/>
      <c r="EB898" s="253"/>
      <c r="EC898" s="253"/>
      <c r="ED898" s="253"/>
      <c r="EE898" s="253"/>
      <c r="EF898" s="253"/>
      <c r="EG898" s="253"/>
      <c r="EH898" s="253"/>
      <c r="EI898" s="253"/>
      <c r="EJ898" s="253"/>
      <c r="EK898" s="253"/>
      <c r="EL898" s="253"/>
      <c r="EM898" s="253"/>
      <c r="EN898" s="253"/>
      <c r="EO898" s="253"/>
      <c r="EP898" s="253"/>
      <c r="EQ898" s="253"/>
      <c r="ER898" s="253"/>
      <c r="ES898" s="253"/>
      <c r="ET898" s="253"/>
      <c r="EU898" s="253"/>
      <c r="EV898" s="253"/>
      <c r="EW898" s="253"/>
      <c r="EX898" s="253"/>
      <c r="EY898" s="253"/>
      <c r="EZ898" s="253"/>
      <c r="FA898" s="253"/>
      <c r="FB898" s="253"/>
      <c r="FC898" s="253"/>
      <c r="FD898" s="253"/>
      <c r="FE898" s="253"/>
      <c r="FF898" s="253"/>
      <c r="FG898" s="253"/>
      <c r="FH898" s="253"/>
      <c r="FI898" s="253"/>
      <c r="FJ898" s="253"/>
      <c r="FK898" s="253"/>
      <c r="FL898" s="253"/>
      <c r="FM898" s="253"/>
      <c r="FN898" s="253"/>
      <c r="FO898" s="253"/>
      <c r="FP898" s="253"/>
      <c r="FQ898" s="253"/>
      <c r="FR898" s="253"/>
      <c r="FS898" s="253"/>
      <c r="FT898" s="253"/>
      <c r="FU898" s="253"/>
      <c r="FV898" s="253"/>
      <c r="FW898" s="253"/>
      <c r="FX898" s="253"/>
      <c r="FY898" s="253"/>
      <c r="FZ898" s="253"/>
      <c r="GA898" s="253"/>
      <c r="GB898" s="253"/>
      <c r="GC898" s="253"/>
      <c r="GD898" s="253"/>
      <c r="GE898" s="253"/>
      <c r="GF898" s="253"/>
      <c r="GG898" s="253"/>
      <c r="GH898" s="253"/>
      <c r="GI898" s="253"/>
      <c r="GJ898" s="253"/>
      <c r="GK898" s="253"/>
      <c r="GL898" s="253"/>
      <c r="GM898" s="253"/>
      <c r="GN898" s="253"/>
      <c r="GO898" s="253"/>
      <c r="GP898" s="253"/>
      <c r="GQ898" s="253"/>
      <c r="GR898" s="253"/>
      <c r="GS898" s="253"/>
      <c r="GT898" s="253"/>
      <c r="GU898" s="253"/>
      <c r="GV898" s="253"/>
      <c r="GW898" s="253"/>
      <c r="GX898" s="253"/>
      <c r="GY898" s="253"/>
      <c r="GZ898" s="253"/>
      <c r="HA898" s="253"/>
      <c r="HB898" s="253"/>
      <c r="HC898" s="253"/>
      <c r="HD898" s="253"/>
      <c r="HE898" s="253"/>
      <c r="HF898" s="253"/>
    </row>
    <row r="899" spans="1:214" s="312" customFormat="1" ht="15" customHeight="1" x14ac:dyDescent="0.25">
      <c r="A899" s="252"/>
      <c r="B899" s="253"/>
      <c r="C899" s="253"/>
      <c r="D899" s="253"/>
      <c r="E899" s="253"/>
      <c r="F899" s="253"/>
      <c r="G899" s="253"/>
      <c r="H899" s="253"/>
      <c r="I899" s="253"/>
      <c r="J899" s="253"/>
      <c r="K899" s="253"/>
      <c r="L899" s="253"/>
      <c r="M899" s="253"/>
      <c r="N899" s="253"/>
      <c r="O899" s="253"/>
      <c r="P899" s="253"/>
      <c r="Q899" s="253"/>
      <c r="R899" s="253"/>
      <c r="S899" s="253"/>
      <c r="T899" s="253"/>
      <c r="U899" s="253" t="s">
        <v>1085</v>
      </c>
      <c r="V899" s="253"/>
      <c r="W899" s="253"/>
      <c r="X899" s="253"/>
      <c r="Y899" s="253"/>
      <c r="Z899" s="253"/>
      <c r="AA899" s="253"/>
      <c r="AB899" s="253"/>
      <c r="AC899" s="253" t="s">
        <v>332</v>
      </c>
      <c r="AD899" s="253"/>
      <c r="AE899" s="253"/>
      <c r="AF899" s="253"/>
      <c r="AG899" s="253"/>
      <c r="AH899" s="253"/>
      <c r="AI899" s="253"/>
      <c r="AJ899" s="253"/>
      <c r="AK899" s="253"/>
      <c r="AL899" s="253"/>
      <c r="AM899" s="253"/>
      <c r="AN899" s="253"/>
      <c r="AO899" s="253"/>
      <c r="AP899" s="253"/>
      <c r="AQ899" s="253"/>
      <c r="AR899" s="253"/>
      <c r="AS899" s="253"/>
      <c r="AT899" s="253"/>
      <c r="AU899" s="253"/>
      <c r="AV899" s="253"/>
      <c r="AW899" s="253"/>
      <c r="AX899" s="253"/>
      <c r="AY899" s="253"/>
      <c r="AZ899" s="253"/>
      <c r="BA899" s="253"/>
      <c r="BB899" s="253"/>
      <c r="BC899" s="253"/>
      <c r="BD899" s="253"/>
      <c r="BE899" s="253"/>
      <c r="BF899" s="253"/>
      <c r="BG899" s="253"/>
      <c r="BH899" s="253"/>
      <c r="BI899" s="253"/>
      <c r="BJ899" s="253"/>
      <c r="BK899" s="253"/>
      <c r="BL899" s="253"/>
      <c r="BM899" s="253"/>
      <c r="BN899" s="253"/>
      <c r="BO899" s="253"/>
      <c r="BP899" s="253"/>
      <c r="BQ899" s="253"/>
      <c r="BR899" s="253"/>
      <c r="BS899" s="253"/>
      <c r="BT899" s="253"/>
      <c r="BU899" s="253"/>
      <c r="BV899" s="253"/>
      <c r="BW899" s="253"/>
      <c r="BX899" s="253"/>
      <c r="BY899" s="253"/>
      <c r="BZ899" s="253"/>
      <c r="CA899" s="253"/>
      <c r="CB899" s="253"/>
      <c r="CC899" s="253"/>
      <c r="CD899" s="253"/>
      <c r="CE899" s="253"/>
      <c r="CF899" s="253"/>
      <c r="CG899" s="253"/>
      <c r="CH899" s="253"/>
      <c r="CI899" s="253"/>
      <c r="CJ899" s="253"/>
      <c r="CK899" s="253"/>
      <c r="CL899" s="253"/>
      <c r="CM899" s="253"/>
      <c r="CN899" s="253"/>
      <c r="CO899" s="253"/>
      <c r="CP899" s="253"/>
      <c r="CQ899" s="253"/>
      <c r="CR899" s="253"/>
      <c r="CS899" s="253"/>
      <c r="CT899" s="253"/>
      <c r="CU899" s="253"/>
      <c r="CV899" s="253"/>
      <c r="CW899" s="253"/>
      <c r="CX899" s="253"/>
      <c r="CY899" s="253"/>
      <c r="CZ899" s="253"/>
      <c r="DA899" s="253"/>
      <c r="DB899" s="253"/>
      <c r="DC899" s="253"/>
      <c r="DD899" s="253"/>
      <c r="DE899" s="253"/>
      <c r="DF899" s="253"/>
      <c r="DG899" s="253"/>
      <c r="DH899" s="253"/>
      <c r="DI899" s="253"/>
      <c r="DJ899" s="253"/>
      <c r="DK899" s="253"/>
      <c r="DL899" s="253"/>
      <c r="DM899" s="253"/>
      <c r="DN899" s="253"/>
      <c r="DO899" s="253"/>
      <c r="DP899" s="253"/>
      <c r="DQ899" s="253"/>
      <c r="DR899" s="253"/>
      <c r="DS899" s="253"/>
      <c r="DT899" s="253"/>
      <c r="DU899" s="253"/>
      <c r="DV899" s="253"/>
      <c r="DW899" s="253"/>
      <c r="DX899" s="253"/>
      <c r="DY899" s="253"/>
      <c r="DZ899" s="253"/>
      <c r="EA899" s="253"/>
      <c r="EB899" s="253"/>
      <c r="EC899" s="253"/>
      <c r="ED899" s="253"/>
      <c r="EE899" s="253"/>
      <c r="EF899" s="253"/>
      <c r="EG899" s="253"/>
      <c r="EH899" s="253"/>
      <c r="EI899" s="253"/>
      <c r="EJ899" s="253"/>
      <c r="EK899" s="253"/>
      <c r="EL899" s="253"/>
      <c r="EM899" s="253"/>
      <c r="EN899" s="253"/>
      <c r="EO899" s="253"/>
      <c r="EP899" s="253"/>
      <c r="EQ899" s="253"/>
      <c r="ER899" s="253"/>
      <c r="ES899" s="253"/>
      <c r="ET899" s="253"/>
      <c r="EU899" s="253"/>
      <c r="EV899" s="253"/>
      <c r="EW899" s="253"/>
      <c r="EX899" s="253"/>
      <c r="EY899" s="253"/>
      <c r="EZ899" s="253"/>
      <c r="FA899" s="253"/>
      <c r="FB899" s="253"/>
      <c r="FC899" s="253"/>
      <c r="FD899" s="253"/>
      <c r="FE899" s="253"/>
      <c r="FF899" s="253"/>
      <c r="FG899" s="253"/>
      <c r="FH899" s="253"/>
      <c r="FI899" s="253"/>
      <c r="FJ899" s="253"/>
      <c r="FK899" s="253"/>
      <c r="FL899" s="253"/>
      <c r="FM899" s="253"/>
      <c r="FN899" s="253"/>
      <c r="FO899" s="253"/>
      <c r="FP899" s="253"/>
      <c r="FQ899" s="253"/>
      <c r="FR899" s="253"/>
      <c r="FS899" s="253"/>
      <c r="FT899" s="253"/>
      <c r="FU899" s="253"/>
      <c r="FV899" s="253"/>
      <c r="FW899" s="253"/>
      <c r="FX899" s="253"/>
      <c r="FY899" s="253"/>
      <c r="FZ899" s="253"/>
      <c r="GA899" s="253"/>
      <c r="GB899" s="253"/>
      <c r="GC899" s="253"/>
      <c r="GD899" s="253"/>
      <c r="GE899" s="253"/>
      <c r="GF899" s="253"/>
      <c r="GG899" s="253"/>
      <c r="GH899" s="253"/>
      <c r="GI899" s="253"/>
      <c r="GJ899" s="253"/>
      <c r="GK899" s="253"/>
      <c r="GL899" s="253"/>
      <c r="GM899" s="253"/>
      <c r="GN899" s="253"/>
      <c r="GO899" s="253"/>
      <c r="GP899" s="253"/>
      <c r="GQ899" s="253"/>
      <c r="GR899" s="253"/>
      <c r="GS899" s="253"/>
      <c r="GT899" s="253"/>
      <c r="GU899" s="253"/>
      <c r="GV899" s="253"/>
      <c r="GW899" s="253"/>
      <c r="GX899" s="253"/>
      <c r="GY899" s="253"/>
      <c r="GZ899" s="253"/>
      <c r="HA899" s="253"/>
      <c r="HB899" s="253"/>
      <c r="HC899" s="253"/>
      <c r="HD899" s="253"/>
      <c r="HE899" s="253"/>
      <c r="HF899" s="253"/>
    </row>
    <row r="900" spans="1:214" s="312" customFormat="1" ht="15" customHeight="1" x14ac:dyDescent="0.25">
      <c r="A900" s="252"/>
      <c r="B900" s="253"/>
      <c r="C900" s="253"/>
      <c r="D900" s="253"/>
      <c r="E900" s="253"/>
      <c r="F900" s="253"/>
      <c r="G900" s="253"/>
      <c r="H900" s="253"/>
      <c r="I900" s="253"/>
      <c r="J900" s="253"/>
      <c r="K900" s="253"/>
      <c r="L900" s="253"/>
      <c r="M900" s="253"/>
      <c r="N900" s="253"/>
      <c r="O900" s="253"/>
      <c r="P900" s="253"/>
      <c r="Q900" s="253"/>
      <c r="R900" s="253"/>
      <c r="S900" s="253"/>
      <c r="T900" s="253"/>
      <c r="U900" s="253" t="s">
        <v>1086</v>
      </c>
      <c r="V900" s="253"/>
      <c r="W900" s="253"/>
      <c r="X900" s="253"/>
      <c r="Y900" s="253"/>
      <c r="Z900" s="253"/>
      <c r="AA900" s="253"/>
      <c r="AB900" s="253"/>
      <c r="AC900" s="253" t="s">
        <v>329</v>
      </c>
      <c r="AD900" s="253"/>
      <c r="AE900" s="253"/>
      <c r="AF900" s="253"/>
      <c r="AG900" s="253"/>
      <c r="AH900" s="253"/>
      <c r="AI900" s="253"/>
      <c r="AJ900" s="253"/>
      <c r="AK900" s="253"/>
      <c r="AL900" s="253"/>
      <c r="AM900" s="253"/>
      <c r="AN900" s="253"/>
      <c r="AO900" s="253"/>
      <c r="AP900" s="253"/>
      <c r="AQ900" s="253"/>
      <c r="AR900" s="253"/>
      <c r="AS900" s="253"/>
      <c r="AT900" s="253"/>
      <c r="AU900" s="253"/>
      <c r="AV900" s="253"/>
      <c r="AW900" s="253"/>
      <c r="AX900" s="253"/>
      <c r="AY900" s="253"/>
      <c r="AZ900" s="253"/>
      <c r="BA900" s="253"/>
      <c r="BB900" s="253"/>
      <c r="BC900" s="253"/>
      <c r="BD900" s="253"/>
      <c r="BE900" s="253"/>
      <c r="BF900" s="253"/>
      <c r="BG900" s="253"/>
      <c r="BH900" s="253"/>
      <c r="BI900" s="253"/>
      <c r="BJ900" s="253"/>
      <c r="BK900" s="253"/>
      <c r="BL900" s="253"/>
      <c r="BM900" s="253"/>
      <c r="BN900" s="253"/>
      <c r="BO900" s="253"/>
      <c r="BP900" s="253"/>
      <c r="BQ900" s="253"/>
      <c r="BR900" s="253"/>
      <c r="BS900" s="253"/>
      <c r="BT900" s="253"/>
      <c r="BU900" s="253"/>
      <c r="BV900" s="253"/>
      <c r="BW900" s="253"/>
      <c r="BX900" s="253"/>
      <c r="BY900" s="253"/>
      <c r="BZ900" s="253"/>
      <c r="CA900" s="253"/>
      <c r="CB900" s="253"/>
      <c r="CC900" s="253"/>
      <c r="CD900" s="253"/>
      <c r="CE900" s="253"/>
      <c r="CF900" s="253"/>
      <c r="CG900" s="253"/>
      <c r="CH900" s="253"/>
      <c r="CI900" s="253"/>
      <c r="CJ900" s="253"/>
      <c r="CK900" s="253"/>
      <c r="CL900" s="253"/>
      <c r="CM900" s="253"/>
      <c r="CN900" s="253"/>
      <c r="CO900" s="253"/>
      <c r="CP900" s="253"/>
      <c r="CQ900" s="253"/>
      <c r="CR900" s="253"/>
      <c r="CS900" s="253"/>
      <c r="CT900" s="253"/>
      <c r="CU900" s="253"/>
      <c r="CV900" s="253"/>
      <c r="CW900" s="253"/>
      <c r="CX900" s="253"/>
      <c r="CY900" s="253"/>
      <c r="CZ900" s="253"/>
      <c r="DA900" s="253"/>
      <c r="DB900" s="253"/>
      <c r="DC900" s="253"/>
      <c r="DD900" s="253"/>
      <c r="DE900" s="253"/>
      <c r="DF900" s="253"/>
      <c r="DG900" s="253"/>
      <c r="DH900" s="253"/>
      <c r="DI900" s="253"/>
      <c r="DJ900" s="253"/>
      <c r="DK900" s="253"/>
      <c r="DL900" s="253"/>
      <c r="DM900" s="253"/>
      <c r="DN900" s="253"/>
      <c r="DO900" s="253"/>
      <c r="DP900" s="253"/>
      <c r="DQ900" s="253"/>
      <c r="DR900" s="253"/>
      <c r="DS900" s="253"/>
      <c r="DT900" s="253"/>
      <c r="DU900" s="253"/>
      <c r="DV900" s="253"/>
      <c r="DW900" s="253"/>
      <c r="DX900" s="253"/>
      <c r="DY900" s="253"/>
      <c r="DZ900" s="253"/>
      <c r="EA900" s="253"/>
      <c r="EB900" s="253"/>
      <c r="EC900" s="253"/>
      <c r="ED900" s="253"/>
      <c r="EE900" s="253"/>
      <c r="EF900" s="253"/>
      <c r="EG900" s="253"/>
      <c r="EH900" s="253"/>
      <c r="EI900" s="253"/>
      <c r="EJ900" s="253"/>
      <c r="EK900" s="253"/>
      <c r="EL900" s="253"/>
      <c r="EM900" s="253"/>
      <c r="EN900" s="253"/>
      <c r="EO900" s="253"/>
      <c r="EP900" s="253"/>
      <c r="EQ900" s="253"/>
      <c r="ER900" s="253"/>
      <c r="ES900" s="253"/>
      <c r="ET900" s="253"/>
      <c r="EU900" s="253"/>
      <c r="EV900" s="253"/>
      <c r="EW900" s="253"/>
      <c r="EX900" s="253"/>
      <c r="EY900" s="253"/>
      <c r="EZ900" s="253"/>
      <c r="FA900" s="253"/>
      <c r="FB900" s="253"/>
      <c r="FC900" s="253"/>
      <c r="FD900" s="253"/>
      <c r="FE900" s="253"/>
      <c r="FF900" s="253"/>
      <c r="FG900" s="253"/>
      <c r="FH900" s="253"/>
      <c r="FI900" s="253"/>
      <c r="FJ900" s="253"/>
      <c r="FK900" s="253"/>
      <c r="FL900" s="253"/>
      <c r="FM900" s="253"/>
      <c r="FN900" s="253"/>
      <c r="FO900" s="253"/>
      <c r="FP900" s="253"/>
      <c r="FQ900" s="253"/>
      <c r="FR900" s="253"/>
      <c r="FS900" s="253"/>
      <c r="FT900" s="253"/>
      <c r="FU900" s="253"/>
      <c r="FV900" s="253"/>
      <c r="FW900" s="253"/>
      <c r="FX900" s="253"/>
      <c r="FY900" s="253"/>
      <c r="FZ900" s="253"/>
      <c r="GA900" s="253"/>
      <c r="GB900" s="253"/>
      <c r="GC900" s="253"/>
      <c r="GD900" s="253"/>
      <c r="GE900" s="253"/>
      <c r="GF900" s="253"/>
      <c r="GG900" s="253"/>
      <c r="GH900" s="253"/>
      <c r="GI900" s="253"/>
      <c r="GJ900" s="253"/>
      <c r="GK900" s="253"/>
      <c r="GL900" s="253"/>
      <c r="GM900" s="253"/>
      <c r="GN900" s="253"/>
      <c r="GO900" s="253"/>
      <c r="GP900" s="253"/>
      <c r="GQ900" s="253"/>
      <c r="GR900" s="253"/>
      <c r="GS900" s="253"/>
      <c r="GT900" s="253"/>
      <c r="GU900" s="253"/>
      <c r="GV900" s="253"/>
      <c r="GW900" s="253"/>
      <c r="GX900" s="253"/>
      <c r="GY900" s="253"/>
      <c r="GZ900" s="253"/>
      <c r="HA900" s="253"/>
      <c r="HB900" s="253"/>
      <c r="HC900" s="253"/>
      <c r="HD900" s="253"/>
      <c r="HE900" s="253"/>
      <c r="HF900" s="253"/>
    </row>
    <row r="901" spans="1:214" s="312" customFormat="1" ht="15" customHeight="1" x14ac:dyDescent="0.25">
      <c r="A901" s="252"/>
      <c r="B901" s="253"/>
      <c r="C901" s="253"/>
      <c r="D901" s="253"/>
      <c r="E901" s="253"/>
      <c r="F901" s="253"/>
      <c r="G901" s="253"/>
      <c r="H901" s="253"/>
      <c r="I901" s="253"/>
      <c r="J901" s="253"/>
      <c r="K901" s="253"/>
      <c r="L901" s="253"/>
      <c r="M901" s="253"/>
      <c r="N901" s="253"/>
      <c r="O901" s="253"/>
      <c r="P901" s="253"/>
      <c r="Q901" s="253"/>
      <c r="R901" s="253"/>
      <c r="S901" s="253"/>
      <c r="T901" s="253"/>
      <c r="U901" s="253" t="s">
        <v>1087</v>
      </c>
      <c r="V901" s="253"/>
      <c r="W901" s="253"/>
      <c r="X901" s="253"/>
      <c r="Y901" s="253"/>
      <c r="Z901" s="253"/>
      <c r="AA901" s="253"/>
      <c r="AB901" s="253"/>
      <c r="AC901" s="253" t="s">
        <v>318</v>
      </c>
      <c r="AD901" s="253"/>
      <c r="AE901" s="253"/>
      <c r="AF901" s="253"/>
      <c r="AG901" s="253"/>
      <c r="AH901" s="253"/>
      <c r="AI901" s="253"/>
      <c r="AJ901" s="253"/>
      <c r="AK901" s="253"/>
      <c r="AL901" s="253"/>
      <c r="AM901" s="253"/>
      <c r="AN901" s="253"/>
      <c r="AO901" s="253"/>
      <c r="AP901" s="253"/>
      <c r="AQ901" s="253"/>
      <c r="AR901" s="253"/>
      <c r="AS901" s="253"/>
      <c r="AT901" s="253"/>
      <c r="AU901" s="253"/>
      <c r="AV901" s="253"/>
      <c r="AW901" s="253"/>
      <c r="AX901" s="253"/>
      <c r="AY901" s="253"/>
      <c r="AZ901" s="253"/>
      <c r="BA901" s="253"/>
      <c r="BB901" s="253"/>
      <c r="BC901" s="253"/>
      <c r="BD901" s="253"/>
      <c r="BE901" s="253"/>
      <c r="BF901" s="253"/>
      <c r="BG901" s="253"/>
      <c r="BH901" s="253"/>
      <c r="BI901" s="253"/>
      <c r="BJ901" s="253"/>
      <c r="BK901" s="253"/>
      <c r="BL901" s="253"/>
      <c r="BM901" s="253"/>
      <c r="BN901" s="253"/>
      <c r="BO901" s="253"/>
      <c r="BP901" s="253"/>
      <c r="BQ901" s="253"/>
      <c r="BR901" s="253"/>
      <c r="BS901" s="253"/>
      <c r="BT901" s="253"/>
      <c r="BU901" s="253"/>
      <c r="BV901" s="253"/>
      <c r="BW901" s="253"/>
      <c r="BX901" s="253"/>
      <c r="BY901" s="253"/>
      <c r="BZ901" s="253"/>
      <c r="CA901" s="253"/>
      <c r="CB901" s="253"/>
      <c r="CC901" s="253"/>
      <c r="CD901" s="253"/>
      <c r="CE901" s="253"/>
      <c r="CF901" s="253"/>
      <c r="CG901" s="253"/>
      <c r="CH901" s="253"/>
      <c r="CI901" s="253"/>
      <c r="CJ901" s="253"/>
      <c r="CK901" s="253"/>
      <c r="CL901" s="253"/>
      <c r="CM901" s="253"/>
      <c r="CN901" s="253"/>
      <c r="CO901" s="253"/>
      <c r="CP901" s="253"/>
      <c r="CQ901" s="253"/>
      <c r="CR901" s="253"/>
      <c r="CS901" s="253"/>
      <c r="CT901" s="253"/>
      <c r="CU901" s="253"/>
      <c r="CV901" s="253"/>
      <c r="CW901" s="253"/>
      <c r="CX901" s="253"/>
      <c r="CY901" s="253"/>
      <c r="CZ901" s="253"/>
      <c r="DA901" s="253"/>
      <c r="DB901" s="253"/>
      <c r="DC901" s="253"/>
      <c r="DD901" s="253"/>
      <c r="DE901" s="253"/>
      <c r="DF901" s="253"/>
      <c r="DG901" s="253"/>
      <c r="DH901" s="253"/>
      <c r="DI901" s="253"/>
      <c r="DJ901" s="253"/>
      <c r="DK901" s="253"/>
      <c r="DL901" s="253"/>
      <c r="DM901" s="253"/>
      <c r="DN901" s="253"/>
      <c r="DO901" s="253"/>
      <c r="DP901" s="253"/>
      <c r="DQ901" s="253"/>
      <c r="DR901" s="253"/>
      <c r="DS901" s="253"/>
      <c r="DT901" s="253"/>
      <c r="DU901" s="253"/>
      <c r="DV901" s="253"/>
      <c r="DW901" s="253"/>
      <c r="DX901" s="253"/>
      <c r="DY901" s="253"/>
      <c r="DZ901" s="253"/>
      <c r="EA901" s="253"/>
      <c r="EB901" s="253"/>
      <c r="EC901" s="253"/>
      <c r="ED901" s="253"/>
      <c r="EE901" s="253"/>
      <c r="EF901" s="253"/>
      <c r="EG901" s="253"/>
      <c r="EH901" s="253"/>
      <c r="EI901" s="253"/>
      <c r="EJ901" s="253"/>
      <c r="EK901" s="253"/>
      <c r="EL901" s="253"/>
      <c r="EM901" s="253"/>
      <c r="EN901" s="253"/>
      <c r="EO901" s="253"/>
      <c r="EP901" s="253"/>
      <c r="EQ901" s="253"/>
      <c r="ER901" s="253"/>
      <c r="ES901" s="253"/>
      <c r="ET901" s="253"/>
      <c r="EU901" s="253"/>
      <c r="EV901" s="253"/>
      <c r="EW901" s="253"/>
      <c r="EX901" s="253"/>
      <c r="EY901" s="253"/>
      <c r="EZ901" s="253"/>
      <c r="FA901" s="253"/>
      <c r="FB901" s="253"/>
      <c r="FC901" s="253"/>
      <c r="FD901" s="253"/>
      <c r="FE901" s="253"/>
      <c r="FF901" s="253"/>
      <c r="FG901" s="253"/>
      <c r="FH901" s="253"/>
      <c r="FI901" s="253"/>
      <c r="FJ901" s="253"/>
      <c r="FK901" s="253"/>
      <c r="FL901" s="253"/>
      <c r="FM901" s="253"/>
      <c r="FN901" s="253"/>
      <c r="FO901" s="253"/>
      <c r="FP901" s="253"/>
      <c r="FQ901" s="253"/>
      <c r="FR901" s="253"/>
      <c r="FS901" s="253"/>
      <c r="FT901" s="253"/>
      <c r="FU901" s="253"/>
      <c r="FV901" s="253"/>
      <c r="FW901" s="253"/>
      <c r="FX901" s="253"/>
      <c r="FY901" s="253"/>
      <c r="FZ901" s="253"/>
      <c r="GA901" s="253"/>
      <c r="GB901" s="253"/>
      <c r="GC901" s="253"/>
      <c r="GD901" s="253"/>
      <c r="GE901" s="253"/>
      <c r="GF901" s="253"/>
      <c r="GG901" s="253"/>
      <c r="GH901" s="253"/>
      <c r="GI901" s="253"/>
      <c r="GJ901" s="253"/>
      <c r="GK901" s="253"/>
      <c r="GL901" s="253"/>
      <c r="GM901" s="253"/>
      <c r="GN901" s="253"/>
      <c r="GO901" s="253"/>
      <c r="GP901" s="253"/>
      <c r="GQ901" s="253"/>
      <c r="GR901" s="253"/>
      <c r="GS901" s="253"/>
      <c r="GT901" s="253"/>
      <c r="GU901" s="253"/>
      <c r="GV901" s="253"/>
      <c r="GW901" s="253"/>
      <c r="GX901" s="253"/>
      <c r="GY901" s="253"/>
      <c r="GZ901" s="253"/>
      <c r="HA901" s="253"/>
      <c r="HB901" s="253"/>
      <c r="HC901" s="253"/>
      <c r="HD901" s="253"/>
      <c r="HE901" s="253"/>
      <c r="HF901" s="253"/>
    </row>
    <row r="902" spans="1:214" s="312" customFormat="1" ht="15" customHeight="1" x14ac:dyDescent="0.25">
      <c r="A902" s="252"/>
      <c r="B902" s="253"/>
      <c r="C902" s="253"/>
      <c r="D902" s="253"/>
      <c r="E902" s="253"/>
      <c r="F902" s="253"/>
      <c r="G902" s="253"/>
      <c r="H902" s="253"/>
      <c r="I902" s="253"/>
      <c r="J902" s="253"/>
      <c r="K902" s="253"/>
      <c r="L902" s="253"/>
      <c r="M902" s="253"/>
      <c r="N902" s="253"/>
      <c r="O902" s="253"/>
      <c r="P902" s="253"/>
      <c r="Q902" s="253"/>
      <c r="R902" s="253"/>
      <c r="S902" s="253"/>
      <c r="T902" s="253"/>
      <c r="U902" s="253" t="s">
        <v>1088</v>
      </c>
      <c r="V902" s="253"/>
      <c r="W902" s="253"/>
      <c r="X902" s="253"/>
      <c r="Y902" s="253"/>
      <c r="Z902" s="253"/>
      <c r="AA902" s="253"/>
      <c r="AB902" s="253"/>
      <c r="AC902" s="253" t="s">
        <v>316</v>
      </c>
      <c r="AD902" s="253"/>
      <c r="AE902" s="253"/>
      <c r="AF902" s="253"/>
      <c r="AG902" s="253"/>
      <c r="AH902" s="253"/>
      <c r="AI902" s="253"/>
      <c r="AJ902" s="253"/>
      <c r="AK902" s="253"/>
      <c r="AL902" s="253"/>
      <c r="AM902" s="253"/>
      <c r="AN902" s="253"/>
      <c r="AO902" s="253"/>
      <c r="AP902" s="253"/>
      <c r="AQ902" s="253"/>
      <c r="AR902" s="253"/>
      <c r="AS902" s="253"/>
      <c r="AT902" s="253"/>
      <c r="AU902" s="253"/>
      <c r="AV902" s="253"/>
      <c r="AW902" s="253"/>
      <c r="AX902" s="253"/>
      <c r="AY902" s="253"/>
      <c r="AZ902" s="253"/>
      <c r="BA902" s="253"/>
      <c r="BB902" s="253"/>
      <c r="BC902" s="253"/>
      <c r="BD902" s="253"/>
      <c r="BE902" s="253"/>
      <c r="BF902" s="253"/>
      <c r="BG902" s="253"/>
      <c r="BH902" s="253"/>
      <c r="BI902" s="253"/>
      <c r="BJ902" s="253"/>
      <c r="BK902" s="253"/>
      <c r="BL902" s="253"/>
      <c r="BM902" s="253"/>
      <c r="BN902" s="253"/>
      <c r="BO902" s="253"/>
      <c r="BP902" s="253"/>
      <c r="BQ902" s="253"/>
      <c r="BR902" s="253"/>
      <c r="BS902" s="253"/>
      <c r="BT902" s="253"/>
      <c r="BU902" s="253"/>
      <c r="BV902" s="253"/>
      <c r="BW902" s="253"/>
      <c r="BX902" s="253"/>
      <c r="BY902" s="253"/>
      <c r="BZ902" s="253"/>
      <c r="CA902" s="253"/>
      <c r="CB902" s="253"/>
      <c r="CC902" s="253"/>
      <c r="CD902" s="253"/>
      <c r="CE902" s="253"/>
      <c r="CF902" s="253"/>
      <c r="CG902" s="253"/>
      <c r="CH902" s="253"/>
      <c r="CI902" s="253"/>
      <c r="CJ902" s="253"/>
      <c r="CK902" s="253"/>
      <c r="CL902" s="253"/>
      <c r="CM902" s="253"/>
      <c r="CN902" s="253"/>
      <c r="CO902" s="253"/>
      <c r="CP902" s="253"/>
      <c r="CQ902" s="253"/>
      <c r="CR902" s="253"/>
      <c r="CS902" s="253"/>
      <c r="CT902" s="253"/>
      <c r="CU902" s="253"/>
      <c r="CV902" s="253"/>
      <c r="CW902" s="253"/>
      <c r="CX902" s="253"/>
      <c r="CY902" s="253"/>
      <c r="CZ902" s="253"/>
      <c r="DA902" s="253"/>
      <c r="DB902" s="253"/>
      <c r="DC902" s="253"/>
      <c r="DD902" s="253"/>
      <c r="DE902" s="253"/>
      <c r="DF902" s="253"/>
      <c r="DG902" s="253"/>
      <c r="DH902" s="253"/>
      <c r="DI902" s="253"/>
      <c r="DJ902" s="253"/>
      <c r="DK902" s="253"/>
      <c r="DL902" s="253"/>
      <c r="DM902" s="253"/>
      <c r="DN902" s="253"/>
      <c r="DO902" s="253"/>
      <c r="DP902" s="253"/>
      <c r="DQ902" s="253"/>
      <c r="DR902" s="253"/>
      <c r="DS902" s="253"/>
      <c r="DT902" s="253"/>
      <c r="DU902" s="253"/>
      <c r="DV902" s="253"/>
      <c r="DW902" s="253"/>
      <c r="DX902" s="253"/>
      <c r="DY902" s="253"/>
      <c r="DZ902" s="253"/>
      <c r="EA902" s="253"/>
      <c r="EB902" s="253"/>
      <c r="EC902" s="253"/>
      <c r="ED902" s="253"/>
      <c r="EE902" s="253"/>
      <c r="EF902" s="253"/>
      <c r="EG902" s="253"/>
      <c r="EH902" s="253"/>
      <c r="EI902" s="253"/>
      <c r="EJ902" s="253"/>
      <c r="EK902" s="253"/>
      <c r="EL902" s="253"/>
      <c r="EM902" s="253"/>
      <c r="EN902" s="253"/>
      <c r="EO902" s="253"/>
      <c r="EP902" s="253"/>
      <c r="EQ902" s="253"/>
      <c r="ER902" s="253"/>
      <c r="ES902" s="253"/>
      <c r="ET902" s="253"/>
      <c r="EU902" s="253"/>
      <c r="EV902" s="253"/>
      <c r="EW902" s="253"/>
      <c r="EX902" s="253"/>
      <c r="EY902" s="253"/>
      <c r="EZ902" s="253"/>
      <c r="FA902" s="253"/>
      <c r="FB902" s="253"/>
      <c r="FC902" s="253"/>
      <c r="FD902" s="253"/>
      <c r="FE902" s="253"/>
      <c r="FF902" s="253"/>
      <c r="FG902" s="253"/>
      <c r="FH902" s="253"/>
      <c r="FI902" s="253"/>
      <c r="FJ902" s="253"/>
      <c r="FK902" s="253"/>
      <c r="FL902" s="253"/>
      <c r="FM902" s="253"/>
      <c r="FN902" s="253"/>
      <c r="FO902" s="253"/>
      <c r="FP902" s="253"/>
      <c r="FQ902" s="253"/>
      <c r="FR902" s="253"/>
      <c r="FS902" s="253"/>
      <c r="FT902" s="253"/>
      <c r="FU902" s="253"/>
      <c r="FV902" s="253"/>
      <c r="FW902" s="253"/>
      <c r="FX902" s="253"/>
      <c r="FY902" s="253"/>
      <c r="FZ902" s="253"/>
      <c r="GA902" s="253"/>
      <c r="GB902" s="253"/>
      <c r="GC902" s="253"/>
      <c r="GD902" s="253"/>
      <c r="GE902" s="253"/>
      <c r="GF902" s="253"/>
      <c r="GG902" s="253"/>
      <c r="GH902" s="253"/>
      <c r="GI902" s="253"/>
      <c r="GJ902" s="253"/>
      <c r="GK902" s="253"/>
      <c r="GL902" s="253"/>
      <c r="GM902" s="253"/>
      <c r="GN902" s="253"/>
      <c r="GO902" s="253"/>
      <c r="GP902" s="253"/>
      <c r="GQ902" s="253"/>
      <c r="GR902" s="253"/>
      <c r="GS902" s="253"/>
      <c r="GT902" s="253"/>
      <c r="GU902" s="253"/>
      <c r="GV902" s="253"/>
      <c r="GW902" s="253"/>
      <c r="GX902" s="253"/>
      <c r="GY902" s="253"/>
      <c r="GZ902" s="253"/>
      <c r="HA902" s="253"/>
      <c r="HB902" s="253"/>
      <c r="HC902" s="253"/>
      <c r="HD902" s="253"/>
      <c r="HE902" s="253"/>
      <c r="HF902" s="253"/>
    </row>
    <row r="903" spans="1:214" s="312" customFormat="1" ht="15" customHeight="1" x14ac:dyDescent="0.25">
      <c r="A903" s="252"/>
      <c r="B903" s="253"/>
      <c r="C903" s="253"/>
      <c r="D903" s="253"/>
      <c r="E903" s="253"/>
      <c r="F903" s="253"/>
      <c r="G903" s="253"/>
      <c r="H903" s="253"/>
      <c r="I903" s="253"/>
      <c r="J903" s="253"/>
      <c r="K903" s="253"/>
      <c r="L903" s="253"/>
      <c r="M903" s="253"/>
      <c r="N903" s="253"/>
      <c r="O903" s="253"/>
      <c r="P903" s="253"/>
      <c r="Q903" s="253"/>
      <c r="R903" s="253"/>
      <c r="S903" s="253"/>
      <c r="T903" s="253"/>
      <c r="U903" s="253" t="s">
        <v>1089</v>
      </c>
      <c r="V903" s="253"/>
      <c r="W903" s="253"/>
      <c r="X903" s="253"/>
      <c r="Y903" s="253"/>
      <c r="Z903" s="253"/>
      <c r="AA903" s="253"/>
      <c r="AB903" s="253"/>
      <c r="AC903" s="253" t="s">
        <v>323</v>
      </c>
      <c r="AD903" s="253"/>
      <c r="AE903" s="253"/>
      <c r="AF903" s="253"/>
      <c r="AG903" s="253"/>
      <c r="AH903" s="253"/>
      <c r="AI903" s="253"/>
      <c r="AJ903" s="253"/>
      <c r="AK903" s="253"/>
      <c r="AL903" s="253"/>
      <c r="AM903" s="253"/>
      <c r="AN903" s="253"/>
      <c r="AO903" s="253"/>
      <c r="AP903" s="253"/>
      <c r="AQ903" s="253"/>
      <c r="AR903" s="253"/>
      <c r="AS903" s="253"/>
      <c r="AT903" s="253"/>
      <c r="AU903" s="253"/>
      <c r="AV903" s="253"/>
      <c r="AW903" s="253"/>
      <c r="AX903" s="253"/>
      <c r="AY903" s="253"/>
      <c r="AZ903" s="253"/>
      <c r="BA903" s="253"/>
      <c r="BB903" s="253"/>
      <c r="BC903" s="253"/>
      <c r="BD903" s="253"/>
      <c r="BE903" s="253"/>
      <c r="BF903" s="253"/>
      <c r="BG903" s="253"/>
      <c r="BH903" s="253"/>
      <c r="BI903" s="253"/>
      <c r="BJ903" s="253"/>
      <c r="BK903" s="253"/>
      <c r="BL903" s="253"/>
      <c r="BM903" s="253"/>
      <c r="BN903" s="253"/>
      <c r="BO903" s="253"/>
      <c r="BP903" s="253"/>
      <c r="BQ903" s="253"/>
      <c r="BR903" s="253"/>
      <c r="BS903" s="253"/>
      <c r="BT903" s="253"/>
      <c r="BU903" s="253"/>
      <c r="BV903" s="253"/>
      <c r="BW903" s="253"/>
      <c r="BX903" s="253"/>
      <c r="BY903" s="253"/>
      <c r="BZ903" s="253"/>
      <c r="CA903" s="253"/>
      <c r="CB903" s="253"/>
      <c r="CC903" s="253"/>
      <c r="CD903" s="253"/>
      <c r="CE903" s="253"/>
      <c r="CF903" s="253"/>
      <c r="CG903" s="253"/>
      <c r="CH903" s="253"/>
      <c r="CI903" s="253"/>
      <c r="CJ903" s="253"/>
      <c r="CK903" s="253"/>
      <c r="CL903" s="253"/>
      <c r="CM903" s="253"/>
      <c r="CN903" s="253"/>
      <c r="CO903" s="253"/>
      <c r="CP903" s="253"/>
      <c r="CQ903" s="253"/>
      <c r="CR903" s="253"/>
      <c r="CS903" s="253"/>
      <c r="CT903" s="253"/>
      <c r="CU903" s="253"/>
      <c r="CV903" s="253"/>
      <c r="CW903" s="253"/>
      <c r="CX903" s="253"/>
      <c r="CY903" s="253"/>
      <c r="CZ903" s="253"/>
      <c r="DA903" s="253"/>
      <c r="DB903" s="253"/>
      <c r="DC903" s="253"/>
      <c r="DD903" s="253"/>
      <c r="DE903" s="253"/>
      <c r="DF903" s="253"/>
      <c r="DG903" s="253"/>
      <c r="DH903" s="253"/>
      <c r="DI903" s="253"/>
      <c r="DJ903" s="253"/>
      <c r="DK903" s="253"/>
      <c r="DL903" s="253"/>
      <c r="DM903" s="253"/>
      <c r="DN903" s="253"/>
      <c r="DO903" s="253"/>
      <c r="DP903" s="253"/>
      <c r="DQ903" s="253"/>
      <c r="DR903" s="253"/>
      <c r="DS903" s="253"/>
      <c r="DT903" s="253"/>
      <c r="DU903" s="253"/>
      <c r="DV903" s="253"/>
      <c r="DW903" s="253"/>
      <c r="DX903" s="253"/>
      <c r="DY903" s="253"/>
      <c r="DZ903" s="253"/>
      <c r="EA903" s="253"/>
      <c r="EB903" s="253"/>
      <c r="EC903" s="253"/>
      <c r="ED903" s="253"/>
      <c r="EE903" s="253"/>
      <c r="EF903" s="253"/>
      <c r="EG903" s="253"/>
      <c r="EH903" s="253"/>
      <c r="EI903" s="253"/>
      <c r="EJ903" s="253"/>
      <c r="EK903" s="253"/>
      <c r="EL903" s="253"/>
      <c r="EM903" s="253"/>
      <c r="EN903" s="253"/>
      <c r="EO903" s="253"/>
      <c r="EP903" s="253"/>
      <c r="EQ903" s="253"/>
      <c r="ER903" s="253"/>
      <c r="ES903" s="253"/>
      <c r="ET903" s="253"/>
      <c r="EU903" s="253"/>
      <c r="EV903" s="253"/>
      <c r="EW903" s="253"/>
      <c r="EX903" s="253"/>
      <c r="EY903" s="253"/>
      <c r="EZ903" s="253"/>
      <c r="FA903" s="253"/>
      <c r="FB903" s="253"/>
      <c r="FC903" s="253"/>
      <c r="FD903" s="253"/>
      <c r="FE903" s="253"/>
      <c r="FF903" s="253"/>
      <c r="FG903" s="253"/>
      <c r="FH903" s="253"/>
      <c r="FI903" s="253"/>
      <c r="FJ903" s="253"/>
      <c r="FK903" s="253"/>
      <c r="FL903" s="253"/>
      <c r="FM903" s="253"/>
      <c r="FN903" s="253"/>
      <c r="FO903" s="253"/>
      <c r="FP903" s="253"/>
      <c r="FQ903" s="253"/>
      <c r="FR903" s="253"/>
      <c r="FS903" s="253"/>
      <c r="FT903" s="253"/>
      <c r="FU903" s="253"/>
      <c r="FV903" s="253"/>
      <c r="FW903" s="253"/>
      <c r="FX903" s="253"/>
      <c r="FY903" s="253"/>
      <c r="FZ903" s="253"/>
      <c r="GA903" s="253"/>
      <c r="GB903" s="253"/>
      <c r="GC903" s="253"/>
      <c r="GD903" s="253"/>
      <c r="GE903" s="253"/>
      <c r="GF903" s="253"/>
      <c r="GG903" s="253"/>
      <c r="GH903" s="253"/>
      <c r="GI903" s="253"/>
      <c r="GJ903" s="253"/>
      <c r="GK903" s="253"/>
      <c r="GL903" s="253"/>
      <c r="GM903" s="253"/>
      <c r="GN903" s="253"/>
      <c r="GO903" s="253"/>
      <c r="GP903" s="253"/>
      <c r="GQ903" s="253"/>
      <c r="GR903" s="253"/>
      <c r="GS903" s="253"/>
      <c r="GT903" s="253"/>
      <c r="GU903" s="253"/>
      <c r="GV903" s="253"/>
      <c r="GW903" s="253"/>
      <c r="GX903" s="253"/>
      <c r="GY903" s="253"/>
      <c r="GZ903" s="253"/>
      <c r="HA903" s="253"/>
      <c r="HB903" s="253"/>
      <c r="HC903" s="253"/>
      <c r="HD903" s="253"/>
      <c r="HE903" s="253"/>
      <c r="HF903" s="253"/>
    </row>
    <row r="904" spans="1:214" s="312" customFormat="1" ht="15" customHeight="1" x14ac:dyDescent="0.25">
      <c r="A904" s="252"/>
      <c r="B904" s="253"/>
      <c r="C904" s="253"/>
      <c r="D904" s="253"/>
      <c r="E904" s="253"/>
      <c r="F904" s="253"/>
      <c r="G904" s="253"/>
      <c r="H904" s="253"/>
      <c r="I904" s="253"/>
      <c r="J904" s="253"/>
      <c r="K904" s="253"/>
      <c r="L904" s="253"/>
      <c r="M904" s="253"/>
      <c r="N904" s="253"/>
      <c r="O904" s="253"/>
      <c r="P904" s="253"/>
      <c r="Q904" s="253"/>
      <c r="R904" s="253"/>
      <c r="S904" s="253"/>
      <c r="T904" s="253"/>
      <c r="U904" s="253" t="s">
        <v>1090</v>
      </c>
      <c r="V904" s="253"/>
      <c r="W904" s="253"/>
      <c r="X904" s="253"/>
      <c r="Y904" s="253"/>
      <c r="Z904" s="253"/>
      <c r="AA904" s="253"/>
      <c r="AB904" s="253"/>
      <c r="AC904" s="253" t="s">
        <v>332</v>
      </c>
      <c r="AD904" s="253"/>
      <c r="AE904" s="253"/>
      <c r="AF904" s="253"/>
      <c r="AG904" s="253"/>
      <c r="AH904" s="253"/>
      <c r="AI904" s="253"/>
      <c r="AJ904" s="253"/>
      <c r="AK904" s="253"/>
      <c r="AL904" s="253"/>
      <c r="AM904" s="253"/>
      <c r="AN904" s="253"/>
      <c r="AO904" s="253"/>
      <c r="AP904" s="253"/>
      <c r="AQ904" s="253"/>
      <c r="AR904" s="253"/>
      <c r="AS904" s="253"/>
      <c r="AT904" s="253"/>
      <c r="AU904" s="253"/>
      <c r="AV904" s="253"/>
      <c r="AW904" s="253"/>
      <c r="AX904" s="253"/>
      <c r="AY904" s="253"/>
      <c r="AZ904" s="253"/>
      <c r="BA904" s="253"/>
      <c r="BB904" s="253"/>
      <c r="BC904" s="253"/>
      <c r="BD904" s="253"/>
      <c r="BE904" s="253"/>
      <c r="BF904" s="253"/>
      <c r="BG904" s="253"/>
      <c r="BH904" s="253"/>
      <c r="BI904" s="253"/>
      <c r="BJ904" s="253"/>
      <c r="BK904" s="253"/>
      <c r="BL904" s="253"/>
      <c r="BM904" s="253"/>
      <c r="BN904" s="253"/>
      <c r="BO904" s="253"/>
      <c r="BP904" s="253"/>
      <c r="BQ904" s="253"/>
      <c r="BR904" s="253"/>
      <c r="BS904" s="253"/>
      <c r="BT904" s="253"/>
      <c r="BU904" s="253"/>
      <c r="BV904" s="253"/>
      <c r="BW904" s="253"/>
      <c r="BX904" s="253"/>
      <c r="BY904" s="253"/>
      <c r="BZ904" s="253"/>
      <c r="CA904" s="253"/>
      <c r="CB904" s="253"/>
      <c r="CC904" s="253"/>
      <c r="CD904" s="253"/>
      <c r="CE904" s="253"/>
      <c r="CF904" s="253"/>
      <c r="CG904" s="253"/>
      <c r="CH904" s="253"/>
      <c r="CI904" s="253"/>
      <c r="CJ904" s="253"/>
      <c r="CK904" s="253"/>
      <c r="CL904" s="253"/>
      <c r="CM904" s="253"/>
      <c r="CN904" s="253"/>
      <c r="CO904" s="253"/>
      <c r="CP904" s="253"/>
      <c r="CQ904" s="253"/>
      <c r="CR904" s="253"/>
      <c r="CS904" s="253"/>
      <c r="CT904" s="253"/>
      <c r="CU904" s="253"/>
      <c r="CV904" s="253"/>
      <c r="CW904" s="253"/>
      <c r="CX904" s="253"/>
      <c r="CY904" s="253"/>
      <c r="CZ904" s="253"/>
      <c r="DA904" s="253"/>
      <c r="DB904" s="253"/>
      <c r="DC904" s="253"/>
      <c r="DD904" s="253"/>
      <c r="DE904" s="253"/>
      <c r="DF904" s="253"/>
      <c r="DG904" s="253"/>
      <c r="DH904" s="253"/>
      <c r="DI904" s="253"/>
      <c r="DJ904" s="253"/>
      <c r="DK904" s="253"/>
      <c r="DL904" s="253"/>
      <c r="DM904" s="253"/>
      <c r="DN904" s="253"/>
      <c r="DO904" s="253"/>
      <c r="DP904" s="253"/>
      <c r="DQ904" s="253"/>
      <c r="DR904" s="253"/>
      <c r="DS904" s="253"/>
      <c r="DT904" s="253"/>
      <c r="DU904" s="253"/>
      <c r="DV904" s="253"/>
      <c r="DW904" s="253"/>
      <c r="DX904" s="253"/>
      <c r="DY904" s="253"/>
      <c r="DZ904" s="253"/>
      <c r="EA904" s="253"/>
      <c r="EB904" s="253"/>
      <c r="EC904" s="253"/>
      <c r="ED904" s="253"/>
      <c r="EE904" s="253"/>
      <c r="EF904" s="253"/>
      <c r="EG904" s="253"/>
      <c r="EH904" s="253"/>
      <c r="EI904" s="253"/>
      <c r="EJ904" s="253"/>
      <c r="EK904" s="253"/>
      <c r="EL904" s="253"/>
      <c r="EM904" s="253"/>
      <c r="EN904" s="253"/>
      <c r="EO904" s="253"/>
      <c r="EP904" s="253"/>
      <c r="EQ904" s="253"/>
      <c r="ER904" s="253"/>
      <c r="ES904" s="253"/>
      <c r="ET904" s="253"/>
      <c r="EU904" s="253"/>
      <c r="EV904" s="253"/>
      <c r="EW904" s="253"/>
      <c r="EX904" s="253"/>
      <c r="EY904" s="253"/>
      <c r="EZ904" s="253"/>
      <c r="FA904" s="253"/>
      <c r="FB904" s="253"/>
      <c r="FC904" s="253"/>
      <c r="FD904" s="253"/>
      <c r="FE904" s="253"/>
      <c r="FF904" s="253"/>
      <c r="FG904" s="253"/>
      <c r="FH904" s="253"/>
      <c r="FI904" s="253"/>
      <c r="FJ904" s="253"/>
      <c r="FK904" s="253"/>
      <c r="FL904" s="253"/>
      <c r="FM904" s="253"/>
      <c r="FN904" s="253"/>
      <c r="FO904" s="253"/>
      <c r="FP904" s="253"/>
      <c r="FQ904" s="253"/>
      <c r="FR904" s="253"/>
      <c r="FS904" s="253"/>
      <c r="FT904" s="253"/>
      <c r="FU904" s="253"/>
      <c r="FV904" s="253"/>
      <c r="FW904" s="253"/>
      <c r="FX904" s="253"/>
      <c r="FY904" s="253"/>
      <c r="FZ904" s="253"/>
      <c r="GA904" s="253"/>
      <c r="GB904" s="253"/>
      <c r="GC904" s="253"/>
      <c r="GD904" s="253"/>
      <c r="GE904" s="253"/>
      <c r="GF904" s="253"/>
      <c r="GG904" s="253"/>
      <c r="GH904" s="253"/>
      <c r="GI904" s="253"/>
      <c r="GJ904" s="253"/>
      <c r="GK904" s="253"/>
      <c r="GL904" s="253"/>
      <c r="GM904" s="253"/>
      <c r="GN904" s="253"/>
      <c r="GO904" s="253"/>
      <c r="GP904" s="253"/>
      <c r="GQ904" s="253"/>
      <c r="GR904" s="253"/>
      <c r="GS904" s="253"/>
      <c r="GT904" s="253"/>
      <c r="GU904" s="253"/>
      <c r="GV904" s="253"/>
      <c r="GW904" s="253"/>
      <c r="GX904" s="253"/>
      <c r="GY904" s="253"/>
      <c r="GZ904" s="253"/>
      <c r="HA904" s="253"/>
      <c r="HB904" s="253"/>
      <c r="HC904" s="253"/>
      <c r="HD904" s="253"/>
      <c r="HE904" s="253"/>
      <c r="HF904" s="253"/>
    </row>
    <row r="905" spans="1:214" s="312" customFormat="1" ht="15" customHeight="1" x14ac:dyDescent="0.25">
      <c r="A905" s="252"/>
      <c r="B905" s="253"/>
      <c r="C905" s="253"/>
      <c r="D905" s="253"/>
      <c r="E905" s="253"/>
      <c r="F905" s="253"/>
      <c r="G905" s="253"/>
      <c r="H905" s="253"/>
      <c r="I905" s="253"/>
      <c r="J905" s="253"/>
      <c r="K905" s="253"/>
      <c r="L905" s="253"/>
      <c r="M905" s="253"/>
      <c r="N905" s="253"/>
      <c r="O905" s="253"/>
      <c r="P905" s="253"/>
      <c r="Q905" s="253"/>
      <c r="R905" s="253"/>
      <c r="S905" s="253"/>
      <c r="T905" s="253"/>
      <c r="U905" s="253" t="s">
        <v>1091</v>
      </c>
      <c r="V905" s="253"/>
      <c r="W905" s="253"/>
      <c r="X905" s="253"/>
      <c r="Y905" s="253"/>
      <c r="Z905" s="253"/>
      <c r="AA905" s="253"/>
      <c r="AB905" s="253"/>
      <c r="AC905" s="253" t="s">
        <v>393</v>
      </c>
      <c r="AD905" s="253"/>
      <c r="AE905" s="253"/>
      <c r="AF905" s="253"/>
      <c r="AG905" s="253"/>
      <c r="AH905" s="253"/>
      <c r="AI905" s="253"/>
      <c r="AJ905" s="253"/>
      <c r="AK905" s="253"/>
      <c r="AL905" s="253"/>
      <c r="AM905" s="253"/>
      <c r="AN905" s="253"/>
      <c r="AO905" s="253"/>
      <c r="AP905" s="253"/>
      <c r="AQ905" s="253"/>
      <c r="AR905" s="253"/>
      <c r="AS905" s="253"/>
      <c r="AT905" s="253"/>
      <c r="AU905" s="253"/>
      <c r="AV905" s="253"/>
      <c r="AW905" s="253"/>
      <c r="AX905" s="253"/>
      <c r="AY905" s="253"/>
      <c r="AZ905" s="253"/>
      <c r="BA905" s="253"/>
      <c r="BB905" s="253"/>
      <c r="BC905" s="253"/>
      <c r="BD905" s="253"/>
      <c r="BE905" s="253"/>
      <c r="BF905" s="253"/>
      <c r="BG905" s="253"/>
      <c r="BH905" s="253"/>
      <c r="BI905" s="253"/>
      <c r="BJ905" s="253"/>
      <c r="BK905" s="253"/>
      <c r="BL905" s="253"/>
      <c r="BM905" s="253"/>
      <c r="BN905" s="253"/>
      <c r="BO905" s="253"/>
      <c r="BP905" s="253"/>
      <c r="BQ905" s="253"/>
      <c r="BR905" s="253"/>
      <c r="BS905" s="253"/>
      <c r="BT905" s="253"/>
      <c r="BU905" s="253"/>
      <c r="BV905" s="253"/>
      <c r="BW905" s="253"/>
      <c r="BX905" s="253"/>
      <c r="BY905" s="253"/>
      <c r="BZ905" s="253"/>
      <c r="CA905" s="253"/>
      <c r="CB905" s="253"/>
      <c r="CC905" s="253"/>
      <c r="CD905" s="253"/>
      <c r="CE905" s="253"/>
      <c r="CF905" s="253"/>
      <c r="CG905" s="253"/>
      <c r="CH905" s="253"/>
      <c r="CI905" s="253"/>
      <c r="CJ905" s="253"/>
      <c r="CK905" s="253"/>
      <c r="CL905" s="253"/>
      <c r="CM905" s="253"/>
      <c r="CN905" s="253"/>
      <c r="CO905" s="253"/>
      <c r="CP905" s="253"/>
      <c r="CQ905" s="253"/>
      <c r="CR905" s="253"/>
      <c r="CS905" s="253"/>
      <c r="CT905" s="253"/>
      <c r="CU905" s="253"/>
      <c r="CV905" s="253"/>
      <c r="CW905" s="253"/>
      <c r="CX905" s="253"/>
      <c r="CY905" s="253"/>
      <c r="CZ905" s="253"/>
      <c r="DA905" s="253"/>
      <c r="DB905" s="253"/>
      <c r="DC905" s="253"/>
      <c r="DD905" s="253"/>
      <c r="DE905" s="253"/>
      <c r="DF905" s="253"/>
      <c r="DG905" s="253"/>
      <c r="DH905" s="253"/>
      <c r="DI905" s="253"/>
      <c r="DJ905" s="253"/>
      <c r="DK905" s="253"/>
      <c r="DL905" s="253"/>
      <c r="DM905" s="253"/>
      <c r="DN905" s="253"/>
      <c r="DO905" s="253"/>
      <c r="DP905" s="253"/>
      <c r="DQ905" s="253"/>
      <c r="DR905" s="253"/>
      <c r="DS905" s="253"/>
      <c r="DT905" s="253"/>
      <c r="DU905" s="253"/>
      <c r="DV905" s="253"/>
      <c r="DW905" s="253"/>
      <c r="DX905" s="253"/>
      <c r="DY905" s="253"/>
      <c r="DZ905" s="253"/>
      <c r="EA905" s="253"/>
      <c r="EB905" s="253"/>
      <c r="EC905" s="253"/>
      <c r="ED905" s="253"/>
      <c r="EE905" s="253"/>
      <c r="EF905" s="253"/>
      <c r="EG905" s="253"/>
      <c r="EH905" s="253"/>
      <c r="EI905" s="253"/>
      <c r="EJ905" s="253"/>
      <c r="EK905" s="253"/>
      <c r="EL905" s="253"/>
      <c r="EM905" s="253"/>
      <c r="EN905" s="253"/>
      <c r="EO905" s="253"/>
      <c r="EP905" s="253"/>
      <c r="EQ905" s="253"/>
      <c r="ER905" s="253"/>
      <c r="ES905" s="253"/>
      <c r="ET905" s="253"/>
      <c r="EU905" s="253"/>
      <c r="EV905" s="253"/>
      <c r="EW905" s="253"/>
      <c r="EX905" s="253"/>
      <c r="EY905" s="253"/>
      <c r="EZ905" s="253"/>
      <c r="FA905" s="253"/>
      <c r="FB905" s="253"/>
      <c r="FC905" s="253"/>
      <c r="FD905" s="253"/>
      <c r="FE905" s="253"/>
      <c r="FF905" s="253"/>
      <c r="FG905" s="253"/>
      <c r="FH905" s="253"/>
      <c r="FI905" s="253"/>
      <c r="FJ905" s="253"/>
      <c r="FK905" s="253"/>
      <c r="FL905" s="253"/>
      <c r="FM905" s="253"/>
      <c r="FN905" s="253"/>
      <c r="FO905" s="253"/>
      <c r="FP905" s="253"/>
      <c r="FQ905" s="253"/>
      <c r="FR905" s="253"/>
      <c r="FS905" s="253"/>
      <c r="FT905" s="253"/>
      <c r="FU905" s="253"/>
      <c r="FV905" s="253"/>
      <c r="FW905" s="253"/>
      <c r="FX905" s="253"/>
      <c r="FY905" s="253"/>
      <c r="FZ905" s="253"/>
      <c r="GA905" s="253"/>
      <c r="GB905" s="253"/>
      <c r="GC905" s="253"/>
      <c r="GD905" s="253"/>
      <c r="GE905" s="253"/>
      <c r="GF905" s="253"/>
      <c r="GG905" s="253"/>
      <c r="GH905" s="253"/>
      <c r="GI905" s="253"/>
      <c r="GJ905" s="253"/>
      <c r="GK905" s="253"/>
      <c r="GL905" s="253"/>
      <c r="GM905" s="253"/>
      <c r="GN905" s="253"/>
      <c r="GO905" s="253"/>
      <c r="GP905" s="253"/>
      <c r="GQ905" s="253"/>
      <c r="GR905" s="253"/>
      <c r="GS905" s="253"/>
      <c r="GT905" s="253"/>
      <c r="GU905" s="253"/>
      <c r="GV905" s="253"/>
      <c r="GW905" s="253"/>
      <c r="GX905" s="253"/>
      <c r="GY905" s="253"/>
      <c r="GZ905" s="253"/>
      <c r="HA905" s="253"/>
      <c r="HB905" s="253"/>
      <c r="HC905" s="253"/>
      <c r="HD905" s="253"/>
      <c r="HE905" s="253"/>
      <c r="HF905" s="253"/>
    </row>
    <row r="906" spans="1:214" s="312" customFormat="1" ht="15" customHeight="1" x14ac:dyDescent="0.25">
      <c r="A906" s="252"/>
      <c r="B906" s="253"/>
      <c r="C906" s="253"/>
      <c r="D906" s="253"/>
      <c r="E906" s="253"/>
      <c r="F906" s="253"/>
      <c r="G906" s="253"/>
      <c r="H906" s="253"/>
      <c r="I906" s="253"/>
      <c r="J906" s="253"/>
      <c r="K906" s="253"/>
      <c r="L906" s="253"/>
      <c r="M906" s="253"/>
      <c r="N906" s="253"/>
      <c r="O906" s="253"/>
      <c r="P906" s="253"/>
      <c r="Q906" s="253"/>
      <c r="R906" s="253"/>
      <c r="S906" s="253"/>
      <c r="T906" s="253"/>
      <c r="U906" s="253" t="s">
        <v>1092</v>
      </c>
      <c r="V906" s="253"/>
      <c r="W906" s="253"/>
      <c r="X906" s="253"/>
      <c r="Y906" s="253"/>
      <c r="Z906" s="253"/>
      <c r="AA906" s="253"/>
      <c r="AB906" s="253"/>
      <c r="AC906" s="253" t="s">
        <v>332</v>
      </c>
      <c r="AD906" s="253"/>
      <c r="AE906" s="253"/>
      <c r="AF906" s="253"/>
      <c r="AG906" s="253"/>
      <c r="AH906" s="253"/>
      <c r="AI906" s="253"/>
      <c r="AJ906" s="253"/>
      <c r="AK906" s="253"/>
      <c r="AL906" s="253"/>
      <c r="AM906" s="253"/>
      <c r="AN906" s="253"/>
      <c r="AO906" s="253"/>
      <c r="AP906" s="253"/>
      <c r="AQ906" s="253"/>
      <c r="AR906" s="253"/>
      <c r="AS906" s="253"/>
      <c r="AT906" s="253"/>
      <c r="AU906" s="253"/>
      <c r="AV906" s="253"/>
      <c r="AW906" s="253"/>
      <c r="AX906" s="253"/>
      <c r="AY906" s="253"/>
      <c r="AZ906" s="253"/>
      <c r="BA906" s="253"/>
      <c r="BB906" s="253"/>
      <c r="BC906" s="253"/>
      <c r="BD906" s="253"/>
      <c r="BE906" s="253"/>
      <c r="BF906" s="253"/>
      <c r="BG906" s="253"/>
      <c r="BH906" s="253"/>
      <c r="BI906" s="253"/>
      <c r="BJ906" s="253"/>
      <c r="BK906" s="253"/>
      <c r="BL906" s="253"/>
      <c r="BM906" s="253"/>
      <c r="BN906" s="253"/>
      <c r="BO906" s="253"/>
      <c r="BP906" s="253"/>
      <c r="BQ906" s="253"/>
      <c r="BR906" s="253"/>
      <c r="BS906" s="253"/>
      <c r="BT906" s="253"/>
      <c r="BU906" s="253"/>
      <c r="BV906" s="253"/>
      <c r="BW906" s="253"/>
      <c r="BX906" s="253"/>
      <c r="BY906" s="253"/>
      <c r="BZ906" s="253"/>
      <c r="CA906" s="253"/>
      <c r="CB906" s="253"/>
      <c r="CC906" s="253"/>
      <c r="CD906" s="253"/>
      <c r="CE906" s="253"/>
      <c r="CF906" s="253"/>
      <c r="CG906" s="253"/>
      <c r="CH906" s="253"/>
      <c r="CI906" s="253"/>
      <c r="CJ906" s="253"/>
      <c r="CK906" s="253"/>
      <c r="CL906" s="253"/>
      <c r="CM906" s="253"/>
      <c r="CN906" s="253"/>
      <c r="CO906" s="253"/>
      <c r="CP906" s="253"/>
      <c r="CQ906" s="253"/>
      <c r="CR906" s="253"/>
      <c r="CS906" s="253"/>
      <c r="CT906" s="253"/>
      <c r="CU906" s="253"/>
      <c r="CV906" s="253"/>
      <c r="CW906" s="253"/>
      <c r="CX906" s="253"/>
      <c r="CY906" s="253"/>
      <c r="CZ906" s="253"/>
      <c r="DA906" s="253"/>
      <c r="DB906" s="253"/>
      <c r="DC906" s="253"/>
      <c r="DD906" s="253"/>
      <c r="DE906" s="253"/>
      <c r="DF906" s="253"/>
      <c r="DG906" s="253"/>
      <c r="DH906" s="253"/>
      <c r="DI906" s="253"/>
      <c r="DJ906" s="253"/>
      <c r="DK906" s="253"/>
      <c r="DL906" s="253"/>
      <c r="DM906" s="253"/>
      <c r="DN906" s="253"/>
      <c r="DO906" s="253"/>
      <c r="DP906" s="253"/>
      <c r="DQ906" s="253"/>
      <c r="DR906" s="253"/>
      <c r="DS906" s="253"/>
      <c r="DT906" s="253"/>
      <c r="DU906" s="253"/>
      <c r="DV906" s="253"/>
      <c r="DW906" s="253"/>
      <c r="DX906" s="253"/>
      <c r="DY906" s="253"/>
      <c r="DZ906" s="253"/>
      <c r="EA906" s="253"/>
      <c r="EB906" s="253"/>
      <c r="EC906" s="253"/>
      <c r="ED906" s="253"/>
      <c r="EE906" s="253"/>
      <c r="EF906" s="253"/>
      <c r="EG906" s="253"/>
      <c r="EH906" s="253"/>
      <c r="EI906" s="253"/>
      <c r="EJ906" s="253"/>
      <c r="EK906" s="253"/>
      <c r="EL906" s="253"/>
      <c r="EM906" s="253"/>
      <c r="EN906" s="253"/>
      <c r="EO906" s="253"/>
      <c r="EP906" s="253"/>
      <c r="EQ906" s="253"/>
      <c r="ER906" s="253"/>
      <c r="ES906" s="253"/>
      <c r="ET906" s="253"/>
      <c r="EU906" s="253"/>
      <c r="EV906" s="253"/>
      <c r="EW906" s="253"/>
      <c r="EX906" s="253"/>
      <c r="EY906" s="253"/>
      <c r="EZ906" s="253"/>
      <c r="FA906" s="253"/>
      <c r="FB906" s="253"/>
      <c r="FC906" s="253"/>
      <c r="FD906" s="253"/>
      <c r="FE906" s="253"/>
      <c r="FF906" s="253"/>
      <c r="FG906" s="253"/>
      <c r="FH906" s="253"/>
      <c r="FI906" s="253"/>
      <c r="FJ906" s="253"/>
      <c r="FK906" s="253"/>
      <c r="FL906" s="253"/>
      <c r="FM906" s="253"/>
      <c r="FN906" s="253"/>
      <c r="FO906" s="253"/>
      <c r="FP906" s="253"/>
      <c r="FQ906" s="253"/>
      <c r="FR906" s="253"/>
      <c r="FS906" s="253"/>
      <c r="FT906" s="253"/>
      <c r="FU906" s="253"/>
      <c r="FV906" s="253"/>
      <c r="FW906" s="253"/>
      <c r="FX906" s="253"/>
      <c r="FY906" s="253"/>
      <c r="FZ906" s="253"/>
      <c r="GA906" s="253"/>
      <c r="GB906" s="253"/>
      <c r="GC906" s="253"/>
      <c r="GD906" s="253"/>
      <c r="GE906" s="253"/>
      <c r="GF906" s="253"/>
      <c r="GG906" s="253"/>
      <c r="GH906" s="253"/>
      <c r="GI906" s="253"/>
      <c r="GJ906" s="253"/>
      <c r="GK906" s="253"/>
      <c r="GL906" s="253"/>
      <c r="GM906" s="253"/>
      <c r="GN906" s="253"/>
      <c r="GO906" s="253"/>
      <c r="GP906" s="253"/>
      <c r="GQ906" s="253"/>
      <c r="GR906" s="253"/>
      <c r="GS906" s="253"/>
      <c r="GT906" s="253"/>
      <c r="GU906" s="253"/>
      <c r="GV906" s="253"/>
      <c r="GW906" s="253"/>
      <c r="GX906" s="253"/>
      <c r="GY906" s="253"/>
      <c r="GZ906" s="253"/>
      <c r="HA906" s="253"/>
      <c r="HB906" s="253"/>
      <c r="HC906" s="253"/>
      <c r="HD906" s="253"/>
      <c r="HE906" s="253"/>
      <c r="HF906" s="253"/>
    </row>
    <row r="907" spans="1:214" s="312" customFormat="1" ht="15" customHeight="1" x14ac:dyDescent="0.25">
      <c r="A907" s="252"/>
      <c r="B907" s="253"/>
      <c r="C907" s="253"/>
      <c r="D907" s="253"/>
      <c r="E907" s="253"/>
      <c r="F907" s="253"/>
      <c r="G907" s="253"/>
      <c r="H907" s="253"/>
      <c r="I907" s="253"/>
      <c r="J907" s="253"/>
      <c r="K907" s="253"/>
      <c r="L907" s="253"/>
      <c r="M907" s="253"/>
      <c r="N907" s="253"/>
      <c r="O907" s="253"/>
      <c r="P907" s="253"/>
      <c r="Q907" s="253"/>
      <c r="R907" s="253"/>
      <c r="S907" s="253"/>
      <c r="T907" s="253"/>
      <c r="U907" s="253" t="s">
        <v>1093</v>
      </c>
      <c r="V907" s="253"/>
      <c r="W907" s="253"/>
      <c r="X907" s="253"/>
      <c r="Y907" s="253"/>
      <c r="Z907" s="253"/>
      <c r="AA907" s="253"/>
      <c r="AB907" s="253"/>
      <c r="AC907" s="253" t="s">
        <v>329</v>
      </c>
      <c r="AD907" s="253"/>
      <c r="AE907" s="253"/>
      <c r="AF907" s="253"/>
      <c r="AG907" s="253"/>
      <c r="AH907" s="253"/>
      <c r="AI907" s="253"/>
      <c r="AJ907" s="253"/>
      <c r="AK907" s="253"/>
      <c r="AL907" s="253"/>
      <c r="AM907" s="253"/>
      <c r="AN907" s="253"/>
      <c r="AO907" s="253"/>
      <c r="AP907" s="253"/>
      <c r="AQ907" s="253"/>
      <c r="AR907" s="253"/>
      <c r="AS907" s="253"/>
      <c r="AT907" s="253"/>
      <c r="AU907" s="253"/>
      <c r="AV907" s="253"/>
      <c r="AW907" s="253"/>
      <c r="AX907" s="253"/>
      <c r="AY907" s="253"/>
      <c r="AZ907" s="253"/>
      <c r="BA907" s="253"/>
      <c r="BB907" s="253"/>
      <c r="BC907" s="253"/>
      <c r="BD907" s="253"/>
      <c r="BE907" s="253"/>
      <c r="BF907" s="253"/>
      <c r="BG907" s="253"/>
      <c r="BH907" s="253"/>
      <c r="BI907" s="253"/>
      <c r="BJ907" s="253"/>
      <c r="BK907" s="253"/>
      <c r="BL907" s="253"/>
      <c r="BM907" s="253"/>
      <c r="BN907" s="253"/>
      <c r="BO907" s="253"/>
      <c r="BP907" s="253"/>
      <c r="BQ907" s="253"/>
      <c r="BR907" s="253"/>
      <c r="BS907" s="253"/>
      <c r="BT907" s="253"/>
      <c r="BU907" s="253"/>
      <c r="BV907" s="253"/>
      <c r="BW907" s="253"/>
      <c r="BX907" s="253"/>
      <c r="BY907" s="253"/>
      <c r="BZ907" s="253"/>
      <c r="CA907" s="253"/>
      <c r="CB907" s="253"/>
      <c r="CC907" s="253"/>
      <c r="CD907" s="253"/>
      <c r="CE907" s="253"/>
      <c r="CF907" s="253"/>
      <c r="CG907" s="253"/>
      <c r="CH907" s="253"/>
      <c r="CI907" s="253"/>
      <c r="CJ907" s="253"/>
      <c r="CK907" s="253"/>
      <c r="CL907" s="253"/>
      <c r="CM907" s="253"/>
      <c r="CN907" s="253"/>
      <c r="CO907" s="253"/>
      <c r="CP907" s="253"/>
      <c r="CQ907" s="253"/>
      <c r="CR907" s="253"/>
      <c r="CS907" s="253"/>
      <c r="CT907" s="253"/>
      <c r="CU907" s="253"/>
      <c r="CV907" s="253"/>
      <c r="CW907" s="253"/>
      <c r="CX907" s="253"/>
      <c r="CY907" s="253"/>
      <c r="CZ907" s="253"/>
      <c r="DA907" s="253"/>
      <c r="DB907" s="253"/>
      <c r="DC907" s="253"/>
      <c r="DD907" s="253"/>
      <c r="DE907" s="253"/>
      <c r="DF907" s="253"/>
      <c r="DG907" s="253"/>
      <c r="DH907" s="253"/>
      <c r="DI907" s="253"/>
      <c r="DJ907" s="253"/>
      <c r="DK907" s="253"/>
      <c r="DL907" s="253"/>
      <c r="DM907" s="253"/>
      <c r="DN907" s="253"/>
      <c r="DO907" s="253"/>
      <c r="DP907" s="253"/>
      <c r="DQ907" s="253"/>
      <c r="DR907" s="253"/>
      <c r="DS907" s="253"/>
      <c r="DT907" s="253"/>
      <c r="DU907" s="253"/>
      <c r="DV907" s="253"/>
      <c r="DW907" s="253"/>
      <c r="DX907" s="253"/>
      <c r="DY907" s="253"/>
      <c r="DZ907" s="253"/>
      <c r="EA907" s="253"/>
      <c r="EB907" s="253"/>
      <c r="EC907" s="253"/>
      <c r="ED907" s="253"/>
      <c r="EE907" s="253"/>
      <c r="EF907" s="253"/>
      <c r="EG907" s="253"/>
      <c r="EH907" s="253"/>
      <c r="EI907" s="253"/>
      <c r="EJ907" s="253"/>
      <c r="EK907" s="253"/>
      <c r="EL907" s="253"/>
      <c r="EM907" s="253"/>
      <c r="EN907" s="253"/>
      <c r="EO907" s="253"/>
      <c r="EP907" s="253"/>
      <c r="EQ907" s="253"/>
      <c r="ER907" s="253"/>
      <c r="ES907" s="253"/>
      <c r="ET907" s="253"/>
      <c r="EU907" s="253"/>
      <c r="EV907" s="253"/>
      <c r="EW907" s="253"/>
      <c r="EX907" s="253"/>
      <c r="EY907" s="253"/>
      <c r="EZ907" s="253"/>
      <c r="FA907" s="253"/>
      <c r="FB907" s="253"/>
      <c r="FC907" s="253"/>
      <c r="FD907" s="253"/>
      <c r="FE907" s="253"/>
      <c r="FF907" s="253"/>
      <c r="FG907" s="253"/>
      <c r="FH907" s="253"/>
      <c r="FI907" s="253"/>
      <c r="FJ907" s="253"/>
      <c r="FK907" s="253"/>
      <c r="FL907" s="253"/>
      <c r="FM907" s="253"/>
      <c r="FN907" s="253"/>
      <c r="FO907" s="253"/>
      <c r="FP907" s="253"/>
      <c r="FQ907" s="253"/>
      <c r="FR907" s="253"/>
      <c r="FS907" s="253"/>
      <c r="FT907" s="253"/>
      <c r="FU907" s="253"/>
      <c r="FV907" s="253"/>
      <c r="FW907" s="253"/>
      <c r="FX907" s="253"/>
      <c r="FY907" s="253"/>
      <c r="FZ907" s="253"/>
      <c r="GA907" s="253"/>
      <c r="GB907" s="253"/>
      <c r="GC907" s="253"/>
      <c r="GD907" s="253"/>
      <c r="GE907" s="253"/>
      <c r="GF907" s="253"/>
      <c r="GG907" s="253"/>
      <c r="GH907" s="253"/>
      <c r="GI907" s="253"/>
      <c r="GJ907" s="253"/>
      <c r="GK907" s="253"/>
      <c r="GL907" s="253"/>
      <c r="GM907" s="253"/>
      <c r="GN907" s="253"/>
      <c r="GO907" s="253"/>
      <c r="GP907" s="253"/>
      <c r="GQ907" s="253"/>
      <c r="GR907" s="253"/>
      <c r="GS907" s="253"/>
      <c r="GT907" s="253"/>
      <c r="GU907" s="253"/>
      <c r="GV907" s="253"/>
      <c r="GW907" s="253"/>
      <c r="GX907" s="253"/>
      <c r="GY907" s="253"/>
      <c r="GZ907" s="253"/>
      <c r="HA907" s="253"/>
      <c r="HB907" s="253"/>
      <c r="HC907" s="253"/>
      <c r="HD907" s="253"/>
      <c r="HE907" s="253"/>
      <c r="HF907" s="253"/>
    </row>
    <row r="908" spans="1:214" s="312" customFormat="1" ht="15" customHeight="1" x14ac:dyDescent="0.25">
      <c r="A908" s="252"/>
      <c r="B908" s="253"/>
      <c r="C908" s="253"/>
      <c r="D908" s="253"/>
      <c r="E908" s="253"/>
      <c r="F908" s="253"/>
      <c r="G908" s="253"/>
      <c r="H908" s="253"/>
      <c r="I908" s="253"/>
      <c r="J908" s="253"/>
      <c r="K908" s="253"/>
      <c r="L908" s="253"/>
      <c r="M908" s="253"/>
      <c r="N908" s="253"/>
      <c r="O908" s="253"/>
      <c r="P908" s="253"/>
      <c r="Q908" s="253"/>
      <c r="R908" s="253"/>
      <c r="S908" s="253"/>
      <c r="T908" s="253"/>
      <c r="U908" s="253" t="s">
        <v>1094</v>
      </c>
      <c r="V908" s="253"/>
      <c r="W908" s="253"/>
      <c r="X908" s="253"/>
      <c r="Y908" s="253"/>
      <c r="Z908" s="253"/>
      <c r="AA908" s="253"/>
      <c r="AB908" s="253"/>
      <c r="AC908" s="253" t="s">
        <v>357</v>
      </c>
      <c r="AD908" s="253"/>
      <c r="AE908" s="253"/>
      <c r="AF908" s="253"/>
      <c r="AG908" s="253"/>
      <c r="AH908" s="253"/>
      <c r="AI908" s="253"/>
      <c r="AJ908" s="253"/>
      <c r="AK908" s="253"/>
      <c r="AL908" s="253"/>
      <c r="AM908" s="253"/>
      <c r="AN908" s="253"/>
      <c r="AO908" s="253"/>
      <c r="AP908" s="253"/>
      <c r="AQ908" s="253"/>
      <c r="AR908" s="253"/>
      <c r="AS908" s="253"/>
      <c r="AT908" s="253"/>
      <c r="AU908" s="253"/>
      <c r="AV908" s="253"/>
      <c r="AW908" s="253"/>
      <c r="AX908" s="253"/>
      <c r="AY908" s="253"/>
      <c r="AZ908" s="253"/>
      <c r="BA908" s="253"/>
      <c r="BB908" s="253"/>
      <c r="BC908" s="253"/>
      <c r="BD908" s="253"/>
      <c r="BE908" s="253"/>
      <c r="BF908" s="253"/>
      <c r="BG908" s="253"/>
      <c r="BH908" s="253"/>
      <c r="BI908" s="253"/>
      <c r="BJ908" s="253"/>
      <c r="BK908" s="253"/>
      <c r="BL908" s="253"/>
      <c r="BM908" s="253"/>
      <c r="BN908" s="253"/>
      <c r="BO908" s="253"/>
      <c r="BP908" s="253"/>
      <c r="BQ908" s="253"/>
      <c r="BR908" s="253"/>
      <c r="BS908" s="253"/>
      <c r="BT908" s="253"/>
      <c r="BU908" s="253"/>
      <c r="BV908" s="253"/>
      <c r="BW908" s="253"/>
      <c r="BX908" s="253"/>
      <c r="BY908" s="253"/>
      <c r="BZ908" s="253"/>
      <c r="CA908" s="253"/>
      <c r="CB908" s="253"/>
      <c r="CC908" s="253"/>
      <c r="CD908" s="253"/>
      <c r="CE908" s="253"/>
      <c r="CF908" s="253"/>
      <c r="CG908" s="253"/>
      <c r="CH908" s="253"/>
      <c r="CI908" s="253"/>
      <c r="CJ908" s="253"/>
      <c r="CK908" s="253"/>
      <c r="CL908" s="253"/>
      <c r="CM908" s="253"/>
      <c r="CN908" s="253"/>
      <c r="CO908" s="253"/>
      <c r="CP908" s="253"/>
      <c r="CQ908" s="253"/>
      <c r="CR908" s="253"/>
      <c r="CS908" s="253"/>
      <c r="CT908" s="253"/>
      <c r="CU908" s="253"/>
      <c r="CV908" s="253"/>
      <c r="CW908" s="253"/>
      <c r="CX908" s="253"/>
      <c r="CY908" s="253"/>
      <c r="CZ908" s="253"/>
      <c r="DA908" s="253"/>
      <c r="DB908" s="253"/>
      <c r="DC908" s="253"/>
      <c r="DD908" s="253"/>
      <c r="DE908" s="253"/>
      <c r="DF908" s="253"/>
      <c r="DG908" s="253"/>
      <c r="DH908" s="253"/>
      <c r="DI908" s="253"/>
      <c r="DJ908" s="253"/>
      <c r="DK908" s="253"/>
      <c r="DL908" s="253"/>
      <c r="DM908" s="253"/>
      <c r="DN908" s="253"/>
      <c r="DO908" s="253"/>
      <c r="DP908" s="253"/>
      <c r="DQ908" s="253"/>
      <c r="DR908" s="253"/>
      <c r="DS908" s="253"/>
      <c r="DT908" s="253"/>
      <c r="DU908" s="253"/>
      <c r="DV908" s="253"/>
      <c r="DW908" s="253"/>
      <c r="DX908" s="253"/>
      <c r="DY908" s="253"/>
      <c r="DZ908" s="253"/>
      <c r="EA908" s="253"/>
      <c r="EB908" s="253"/>
      <c r="EC908" s="253"/>
      <c r="ED908" s="253"/>
      <c r="EE908" s="253"/>
      <c r="EF908" s="253"/>
      <c r="EG908" s="253"/>
      <c r="EH908" s="253"/>
      <c r="EI908" s="253"/>
      <c r="EJ908" s="253"/>
      <c r="EK908" s="253"/>
      <c r="EL908" s="253"/>
      <c r="EM908" s="253"/>
      <c r="EN908" s="253"/>
      <c r="EO908" s="253"/>
      <c r="EP908" s="253"/>
      <c r="EQ908" s="253"/>
      <c r="ER908" s="253"/>
      <c r="ES908" s="253"/>
      <c r="ET908" s="253"/>
      <c r="EU908" s="253"/>
      <c r="EV908" s="253"/>
      <c r="EW908" s="253"/>
      <c r="EX908" s="253"/>
      <c r="EY908" s="253"/>
      <c r="EZ908" s="253"/>
      <c r="FA908" s="253"/>
      <c r="FB908" s="253"/>
      <c r="FC908" s="253"/>
      <c r="FD908" s="253"/>
      <c r="FE908" s="253"/>
      <c r="FF908" s="253"/>
      <c r="FG908" s="253"/>
      <c r="FH908" s="253"/>
      <c r="FI908" s="253"/>
      <c r="FJ908" s="253"/>
      <c r="FK908" s="253"/>
      <c r="FL908" s="253"/>
      <c r="FM908" s="253"/>
      <c r="FN908" s="253"/>
      <c r="FO908" s="253"/>
      <c r="FP908" s="253"/>
      <c r="FQ908" s="253"/>
      <c r="FR908" s="253"/>
      <c r="FS908" s="253"/>
      <c r="FT908" s="253"/>
      <c r="FU908" s="253"/>
      <c r="FV908" s="253"/>
      <c r="FW908" s="253"/>
      <c r="FX908" s="253"/>
      <c r="FY908" s="253"/>
      <c r="FZ908" s="253"/>
      <c r="GA908" s="253"/>
      <c r="GB908" s="253"/>
      <c r="GC908" s="253"/>
      <c r="GD908" s="253"/>
      <c r="GE908" s="253"/>
      <c r="GF908" s="253"/>
      <c r="GG908" s="253"/>
      <c r="GH908" s="253"/>
      <c r="GI908" s="253"/>
      <c r="GJ908" s="253"/>
      <c r="GK908" s="253"/>
      <c r="GL908" s="253"/>
      <c r="GM908" s="253"/>
      <c r="GN908" s="253"/>
      <c r="GO908" s="253"/>
      <c r="GP908" s="253"/>
      <c r="GQ908" s="253"/>
      <c r="GR908" s="253"/>
      <c r="GS908" s="253"/>
      <c r="GT908" s="253"/>
      <c r="GU908" s="253"/>
      <c r="GV908" s="253"/>
      <c r="GW908" s="253"/>
      <c r="GX908" s="253"/>
      <c r="GY908" s="253"/>
      <c r="GZ908" s="253"/>
      <c r="HA908" s="253"/>
      <c r="HB908" s="253"/>
      <c r="HC908" s="253"/>
      <c r="HD908" s="253"/>
      <c r="HE908" s="253"/>
      <c r="HF908" s="253"/>
    </row>
    <row r="909" spans="1:214" s="312" customFormat="1" ht="15" customHeight="1" x14ac:dyDescent="0.25">
      <c r="A909" s="252"/>
      <c r="B909" s="253"/>
      <c r="C909" s="253"/>
      <c r="D909" s="253"/>
      <c r="E909" s="253"/>
      <c r="F909" s="253"/>
      <c r="G909" s="253"/>
      <c r="H909" s="253"/>
      <c r="I909" s="253"/>
      <c r="J909" s="253"/>
      <c r="K909" s="253"/>
      <c r="L909" s="253"/>
      <c r="M909" s="253"/>
      <c r="N909" s="253"/>
      <c r="O909" s="253"/>
      <c r="P909" s="253"/>
      <c r="Q909" s="253"/>
      <c r="R909" s="253"/>
      <c r="S909" s="253"/>
      <c r="T909" s="253"/>
      <c r="U909" s="253" t="s">
        <v>1095</v>
      </c>
      <c r="V909" s="253"/>
      <c r="W909" s="253"/>
      <c r="X909" s="253"/>
      <c r="Y909" s="253"/>
      <c r="Z909" s="253"/>
      <c r="AA909" s="253"/>
      <c r="AB909" s="253"/>
      <c r="AC909" s="253" t="s">
        <v>329</v>
      </c>
      <c r="AD909" s="253"/>
      <c r="AE909" s="253"/>
      <c r="AF909" s="253"/>
      <c r="AG909" s="253"/>
      <c r="AH909" s="253"/>
      <c r="AI909" s="253"/>
      <c r="AJ909" s="253"/>
      <c r="AK909" s="253"/>
      <c r="AL909" s="253"/>
      <c r="AM909" s="253"/>
      <c r="AN909" s="253"/>
      <c r="AO909" s="253"/>
      <c r="AP909" s="253"/>
      <c r="AQ909" s="253"/>
      <c r="AR909" s="253"/>
      <c r="AS909" s="253"/>
      <c r="AT909" s="253"/>
      <c r="AU909" s="253"/>
      <c r="AV909" s="253"/>
      <c r="AW909" s="253"/>
      <c r="AX909" s="253"/>
      <c r="AY909" s="253"/>
      <c r="AZ909" s="253"/>
      <c r="BA909" s="253"/>
      <c r="BB909" s="253"/>
      <c r="BC909" s="253"/>
      <c r="BD909" s="253"/>
      <c r="BE909" s="253"/>
      <c r="BF909" s="253"/>
      <c r="BG909" s="253"/>
      <c r="BH909" s="253"/>
      <c r="BI909" s="253"/>
      <c r="BJ909" s="253"/>
      <c r="BK909" s="253"/>
      <c r="BL909" s="253"/>
      <c r="BM909" s="253"/>
      <c r="BN909" s="253"/>
      <c r="BO909" s="253"/>
      <c r="BP909" s="253"/>
      <c r="BQ909" s="253"/>
      <c r="BR909" s="253"/>
      <c r="BS909" s="253"/>
      <c r="BT909" s="253"/>
      <c r="BU909" s="253"/>
      <c r="BV909" s="253"/>
      <c r="BW909" s="253"/>
      <c r="BX909" s="253"/>
      <c r="BY909" s="253"/>
      <c r="BZ909" s="253"/>
      <c r="CA909" s="253"/>
      <c r="CB909" s="253"/>
      <c r="CC909" s="253"/>
      <c r="CD909" s="253"/>
      <c r="CE909" s="253"/>
      <c r="CF909" s="253"/>
      <c r="CG909" s="253"/>
      <c r="CH909" s="253"/>
      <c r="CI909" s="253"/>
      <c r="CJ909" s="253"/>
      <c r="CK909" s="253"/>
      <c r="CL909" s="253"/>
      <c r="CM909" s="253"/>
      <c r="CN909" s="253"/>
      <c r="CO909" s="253"/>
      <c r="CP909" s="253"/>
      <c r="CQ909" s="253"/>
      <c r="CR909" s="253"/>
      <c r="CS909" s="253"/>
      <c r="CT909" s="253"/>
      <c r="CU909" s="253"/>
      <c r="CV909" s="253"/>
      <c r="CW909" s="253"/>
      <c r="CX909" s="253"/>
      <c r="CY909" s="253"/>
      <c r="CZ909" s="253"/>
      <c r="DA909" s="253"/>
      <c r="DB909" s="253"/>
      <c r="DC909" s="253"/>
      <c r="DD909" s="253"/>
      <c r="DE909" s="253"/>
      <c r="DF909" s="253"/>
      <c r="DG909" s="253"/>
      <c r="DH909" s="253"/>
      <c r="DI909" s="253"/>
      <c r="DJ909" s="253"/>
      <c r="DK909" s="253"/>
      <c r="DL909" s="253"/>
      <c r="DM909" s="253"/>
      <c r="DN909" s="253"/>
      <c r="DO909" s="253"/>
      <c r="DP909" s="253"/>
      <c r="DQ909" s="253"/>
      <c r="DR909" s="253"/>
      <c r="DS909" s="253"/>
      <c r="DT909" s="253"/>
      <c r="DU909" s="253"/>
      <c r="DV909" s="253"/>
      <c r="DW909" s="253"/>
      <c r="DX909" s="253"/>
      <c r="DY909" s="253"/>
      <c r="DZ909" s="253"/>
      <c r="EA909" s="253"/>
      <c r="EB909" s="253"/>
      <c r="EC909" s="253"/>
      <c r="ED909" s="253"/>
      <c r="EE909" s="253"/>
      <c r="EF909" s="253"/>
      <c r="EG909" s="253"/>
      <c r="EH909" s="253"/>
      <c r="EI909" s="253"/>
      <c r="EJ909" s="253"/>
      <c r="EK909" s="253"/>
      <c r="EL909" s="253"/>
      <c r="EM909" s="253"/>
      <c r="EN909" s="253"/>
      <c r="EO909" s="253"/>
      <c r="EP909" s="253"/>
      <c r="EQ909" s="253"/>
      <c r="ER909" s="253"/>
      <c r="ES909" s="253"/>
      <c r="ET909" s="253"/>
      <c r="EU909" s="253"/>
      <c r="EV909" s="253"/>
      <c r="EW909" s="253"/>
      <c r="EX909" s="253"/>
      <c r="EY909" s="253"/>
      <c r="EZ909" s="253"/>
      <c r="FA909" s="253"/>
      <c r="FB909" s="253"/>
      <c r="FC909" s="253"/>
      <c r="FD909" s="253"/>
      <c r="FE909" s="253"/>
      <c r="FF909" s="253"/>
      <c r="FG909" s="253"/>
      <c r="FH909" s="253"/>
      <c r="FI909" s="253"/>
      <c r="FJ909" s="253"/>
      <c r="FK909" s="253"/>
      <c r="FL909" s="253"/>
      <c r="FM909" s="253"/>
      <c r="FN909" s="253"/>
      <c r="FO909" s="253"/>
      <c r="FP909" s="253"/>
      <c r="FQ909" s="253"/>
      <c r="FR909" s="253"/>
      <c r="FS909" s="253"/>
      <c r="FT909" s="253"/>
      <c r="FU909" s="253"/>
      <c r="FV909" s="253"/>
      <c r="FW909" s="253"/>
      <c r="FX909" s="253"/>
      <c r="FY909" s="253"/>
      <c r="FZ909" s="253"/>
      <c r="GA909" s="253"/>
      <c r="GB909" s="253"/>
      <c r="GC909" s="253"/>
      <c r="GD909" s="253"/>
      <c r="GE909" s="253"/>
      <c r="GF909" s="253"/>
      <c r="GG909" s="253"/>
      <c r="GH909" s="253"/>
      <c r="GI909" s="253"/>
      <c r="GJ909" s="253"/>
      <c r="GK909" s="253"/>
      <c r="GL909" s="253"/>
      <c r="GM909" s="253"/>
      <c r="GN909" s="253"/>
      <c r="GO909" s="253"/>
      <c r="GP909" s="253"/>
      <c r="GQ909" s="253"/>
      <c r="GR909" s="253"/>
      <c r="GS909" s="253"/>
      <c r="GT909" s="253"/>
      <c r="GU909" s="253"/>
      <c r="GV909" s="253"/>
      <c r="GW909" s="253"/>
      <c r="GX909" s="253"/>
      <c r="GY909" s="253"/>
      <c r="GZ909" s="253"/>
      <c r="HA909" s="253"/>
      <c r="HB909" s="253"/>
      <c r="HC909" s="253"/>
      <c r="HD909" s="253"/>
      <c r="HE909" s="253"/>
      <c r="HF909" s="253"/>
    </row>
    <row r="910" spans="1:214" s="312" customFormat="1" ht="15" customHeight="1" x14ac:dyDescent="0.25">
      <c r="A910" s="252"/>
      <c r="B910" s="253"/>
      <c r="C910" s="253"/>
      <c r="D910" s="253"/>
      <c r="E910" s="253"/>
      <c r="F910" s="253"/>
      <c r="G910" s="253"/>
      <c r="H910" s="253"/>
      <c r="I910" s="253"/>
      <c r="J910" s="253"/>
      <c r="K910" s="253"/>
      <c r="L910" s="253"/>
      <c r="M910" s="253"/>
      <c r="N910" s="253"/>
      <c r="O910" s="253"/>
      <c r="P910" s="253"/>
      <c r="Q910" s="253"/>
      <c r="R910" s="253"/>
      <c r="S910" s="253"/>
      <c r="T910" s="253"/>
      <c r="U910" s="253" t="s">
        <v>1096</v>
      </c>
      <c r="V910" s="253"/>
      <c r="W910" s="253"/>
      <c r="X910" s="253"/>
      <c r="Y910" s="253"/>
      <c r="Z910" s="253"/>
      <c r="AA910" s="253"/>
      <c r="AB910" s="253"/>
      <c r="AC910" s="253" t="s">
        <v>320</v>
      </c>
      <c r="AD910" s="253"/>
      <c r="AE910" s="253"/>
      <c r="AF910" s="253"/>
      <c r="AG910" s="253"/>
      <c r="AH910" s="253"/>
      <c r="AI910" s="253"/>
      <c r="AJ910" s="253"/>
      <c r="AK910" s="253"/>
      <c r="AL910" s="253"/>
      <c r="AM910" s="253"/>
      <c r="AN910" s="253"/>
      <c r="AO910" s="253"/>
      <c r="AP910" s="253"/>
      <c r="AQ910" s="253"/>
      <c r="AR910" s="253"/>
      <c r="AS910" s="253"/>
      <c r="AT910" s="253"/>
      <c r="AU910" s="253"/>
      <c r="AV910" s="253"/>
      <c r="AW910" s="253"/>
      <c r="AX910" s="253"/>
      <c r="AY910" s="253"/>
      <c r="AZ910" s="253"/>
      <c r="BA910" s="253"/>
      <c r="BB910" s="253"/>
      <c r="BC910" s="253"/>
      <c r="BD910" s="253"/>
      <c r="BE910" s="253"/>
      <c r="BF910" s="253"/>
      <c r="BG910" s="253"/>
      <c r="BH910" s="253"/>
      <c r="BI910" s="253"/>
      <c r="BJ910" s="253"/>
      <c r="BK910" s="253"/>
      <c r="BL910" s="253"/>
      <c r="BM910" s="253"/>
      <c r="BN910" s="253"/>
      <c r="BO910" s="253"/>
      <c r="BP910" s="253"/>
      <c r="BQ910" s="253"/>
      <c r="BR910" s="253"/>
      <c r="BS910" s="253"/>
      <c r="BT910" s="253"/>
      <c r="BU910" s="253"/>
      <c r="BV910" s="253"/>
      <c r="BW910" s="253"/>
      <c r="BX910" s="253"/>
      <c r="BY910" s="253"/>
      <c r="BZ910" s="253"/>
      <c r="CA910" s="253"/>
      <c r="CB910" s="253"/>
      <c r="CC910" s="253"/>
      <c r="CD910" s="253"/>
      <c r="CE910" s="253"/>
      <c r="CF910" s="253"/>
      <c r="CG910" s="253"/>
      <c r="CH910" s="253"/>
      <c r="CI910" s="253"/>
      <c r="CJ910" s="253"/>
      <c r="CK910" s="253"/>
      <c r="CL910" s="253"/>
      <c r="CM910" s="253"/>
      <c r="CN910" s="253"/>
      <c r="CO910" s="253"/>
      <c r="CP910" s="253"/>
      <c r="CQ910" s="253"/>
      <c r="CR910" s="253"/>
      <c r="CS910" s="253"/>
      <c r="CT910" s="253"/>
      <c r="CU910" s="253"/>
      <c r="CV910" s="253"/>
      <c r="CW910" s="253"/>
      <c r="CX910" s="253"/>
      <c r="CY910" s="253"/>
      <c r="CZ910" s="253"/>
      <c r="DA910" s="253"/>
      <c r="DB910" s="253"/>
      <c r="DC910" s="253"/>
      <c r="DD910" s="253"/>
      <c r="DE910" s="253"/>
      <c r="DF910" s="253"/>
      <c r="DG910" s="253"/>
      <c r="DH910" s="253"/>
      <c r="DI910" s="253"/>
      <c r="DJ910" s="253"/>
      <c r="DK910" s="253"/>
      <c r="DL910" s="253"/>
      <c r="DM910" s="253"/>
      <c r="DN910" s="253"/>
      <c r="DO910" s="253"/>
      <c r="DP910" s="253"/>
      <c r="DQ910" s="253"/>
      <c r="DR910" s="253"/>
      <c r="DS910" s="253"/>
      <c r="DT910" s="253"/>
      <c r="DU910" s="253"/>
      <c r="DV910" s="253"/>
      <c r="DW910" s="253"/>
      <c r="DX910" s="253"/>
      <c r="DY910" s="253"/>
      <c r="DZ910" s="253"/>
      <c r="EA910" s="253"/>
      <c r="EB910" s="253"/>
      <c r="EC910" s="253"/>
      <c r="ED910" s="253"/>
      <c r="EE910" s="253"/>
      <c r="EF910" s="253"/>
      <c r="EG910" s="253"/>
      <c r="EH910" s="253"/>
      <c r="EI910" s="253"/>
      <c r="EJ910" s="253"/>
      <c r="EK910" s="253"/>
      <c r="EL910" s="253"/>
      <c r="EM910" s="253"/>
      <c r="EN910" s="253"/>
      <c r="EO910" s="253"/>
      <c r="EP910" s="253"/>
      <c r="EQ910" s="253"/>
      <c r="ER910" s="253"/>
      <c r="ES910" s="253"/>
      <c r="ET910" s="253"/>
      <c r="EU910" s="253"/>
      <c r="EV910" s="253"/>
      <c r="EW910" s="253"/>
      <c r="EX910" s="253"/>
      <c r="EY910" s="253"/>
      <c r="EZ910" s="253"/>
      <c r="FA910" s="253"/>
      <c r="FB910" s="253"/>
      <c r="FC910" s="253"/>
      <c r="FD910" s="253"/>
      <c r="FE910" s="253"/>
      <c r="FF910" s="253"/>
      <c r="FG910" s="253"/>
      <c r="FH910" s="253"/>
      <c r="FI910" s="253"/>
      <c r="FJ910" s="253"/>
      <c r="FK910" s="253"/>
      <c r="FL910" s="253"/>
      <c r="FM910" s="253"/>
      <c r="FN910" s="253"/>
      <c r="FO910" s="253"/>
      <c r="FP910" s="253"/>
      <c r="FQ910" s="253"/>
      <c r="FR910" s="253"/>
      <c r="FS910" s="253"/>
      <c r="FT910" s="253"/>
      <c r="FU910" s="253"/>
      <c r="FV910" s="253"/>
      <c r="FW910" s="253"/>
      <c r="FX910" s="253"/>
      <c r="FY910" s="253"/>
      <c r="FZ910" s="253"/>
      <c r="GA910" s="253"/>
      <c r="GB910" s="253"/>
      <c r="GC910" s="253"/>
      <c r="GD910" s="253"/>
      <c r="GE910" s="253"/>
      <c r="GF910" s="253"/>
      <c r="GG910" s="253"/>
      <c r="GH910" s="253"/>
      <c r="GI910" s="253"/>
      <c r="GJ910" s="253"/>
      <c r="GK910" s="253"/>
      <c r="GL910" s="253"/>
      <c r="GM910" s="253"/>
      <c r="GN910" s="253"/>
      <c r="GO910" s="253"/>
      <c r="GP910" s="253"/>
      <c r="GQ910" s="253"/>
      <c r="GR910" s="253"/>
      <c r="GS910" s="253"/>
      <c r="GT910" s="253"/>
      <c r="GU910" s="253"/>
      <c r="GV910" s="253"/>
      <c r="GW910" s="253"/>
      <c r="GX910" s="253"/>
      <c r="GY910" s="253"/>
      <c r="GZ910" s="253"/>
      <c r="HA910" s="253"/>
      <c r="HB910" s="253"/>
      <c r="HC910" s="253"/>
      <c r="HD910" s="253"/>
      <c r="HE910" s="253"/>
      <c r="HF910" s="253"/>
    </row>
    <row r="911" spans="1:214" s="312" customFormat="1" ht="15" customHeight="1" x14ac:dyDescent="0.25">
      <c r="A911" s="252"/>
      <c r="B911" s="253"/>
      <c r="C911" s="253"/>
      <c r="D911" s="253"/>
      <c r="E911" s="253"/>
      <c r="F911" s="253"/>
      <c r="G911" s="253"/>
      <c r="H911" s="253"/>
      <c r="I911" s="253"/>
      <c r="J911" s="253"/>
      <c r="K911" s="253"/>
      <c r="L911" s="253"/>
      <c r="M911" s="253"/>
      <c r="N911" s="253"/>
      <c r="O911" s="253"/>
      <c r="P911" s="253"/>
      <c r="Q911" s="253"/>
      <c r="R911" s="253"/>
      <c r="S911" s="253"/>
      <c r="T911" s="253"/>
      <c r="U911" s="253" t="s">
        <v>1097</v>
      </c>
      <c r="V911" s="253"/>
      <c r="W911" s="253"/>
      <c r="X911" s="253"/>
      <c r="Y911" s="253"/>
      <c r="Z911" s="253"/>
      <c r="AA911" s="253"/>
      <c r="AB911" s="253"/>
      <c r="AC911" s="253" t="s">
        <v>332</v>
      </c>
      <c r="AD911" s="253"/>
      <c r="AE911" s="253"/>
      <c r="AF911" s="253"/>
      <c r="AG911" s="253"/>
      <c r="AH911" s="253"/>
      <c r="AI911" s="253"/>
      <c r="AJ911" s="253"/>
      <c r="AK911" s="253"/>
      <c r="AL911" s="253"/>
      <c r="AM911" s="253"/>
      <c r="AN911" s="253"/>
      <c r="AO911" s="253"/>
      <c r="AP911" s="253"/>
      <c r="AQ911" s="253"/>
      <c r="AR911" s="253"/>
      <c r="AS911" s="253"/>
      <c r="AT911" s="253"/>
      <c r="AU911" s="253"/>
      <c r="AV911" s="253"/>
      <c r="AW911" s="253"/>
      <c r="AX911" s="253"/>
      <c r="AY911" s="253"/>
      <c r="AZ911" s="253"/>
      <c r="BA911" s="253"/>
      <c r="BB911" s="253"/>
      <c r="BC911" s="253"/>
      <c r="BD911" s="253"/>
      <c r="BE911" s="253"/>
      <c r="BF911" s="253"/>
      <c r="BG911" s="253"/>
      <c r="BH911" s="253"/>
      <c r="BI911" s="253"/>
      <c r="BJ911" s="253"/>
      <c r="BK911" s="253"/>
      <c r="BL911" s="253"/>
      <c r="BM911" s="253"/>
      <c r="BN911" s="253"/>
      <c r="BO911" s="253"/>
      <c r="BP911" s="253"/>
      <c r="BQ911" s="253"/>
      <c r="BR911" s="253"/>
      <c r="BS911" s="253"/>
      <c r="BT911" s="253"/>
      <c r="BU911" s="253"/>
      <c r="BV911" s="253"/>
      <c r="BW911" s="253"/>
      <c r="BX911" s="253"/>
      <c r="BY911" s="253"/>
      <c r="BZ911" s="253"/>
      <c r="CA911" s="253"/>
      <c r="CB911" s="253"/>
      <c r="CC911" s="253"/>
      <c r="CD911" s="253"/>
      <c r="CE911" s="253"/>
      <c r="CF911" s="253"/>
      <c r="CG911" s="253"/>
      <c r="CH911" s="253"/>
      <c r="CI911" s="253"/>
      <c r="CJ911" s="253"/>
      <c r="CK911" s="253"/>
      <c r="CL911" s="253"/>
      <c r="CM911" s="253"/>
      <c r="CN911" s="253"/>
      <c r="CO911" s="253"/>
      <c r="CP911" s="253"/>
      <c r="CQ911" s="253"/>
      <c r="CR911" s="253"/>
      <c r="CS911" s="253"/>
      <c r="CT911" s="253"/>
      <c r="CU911" s="253"/>
      <c r="CV911" s="253"/>
      <c r="CW911" s="253"/>
      <c r="CX911" s="253"/>
      <c r="CY911" s="253"/>
      <c r="CZ911" s="253"/>
      <c r="DA911" s="253"/>
      <c r="DB911" s="253"/>
      <c r="DC911" s="253"/>
      <c r="DD911" s="253"/>
      <c r="DE911" s="253"/>
      <c r="DF911" s="253"/>
      <c r="DG911" s="253"/>
      <c r="DH911" s="253"/>
      <c r="DI911" s="253"/>
      <c r="DJ911" s="253"/>
      <c r="DK911" s="253"/>
      <c r="DL911" s="253"/>
      <c r="DM911" s="253"/>
      <c r="DN911" s="253"/>
      <c r="DO911" s="253"/>
      <c r="DP911" s="253"/>
      <c r="DQ911" s="253"/>
      <c r="DR911" s="253"/>
      <c r="DS911" s="253"/>
      <c r="DT911" s="253"/>
      <c r="DU911" s="253"/>
      <c r="DV911" s="253"/>
      <c r="DW911" s="253"/>
      <c r="DX911" s="253"/>
      <c r="DY911" s="253"/>
      <c r="DZ911" s="253"/>
      <c r="EA911" s="253"/>
      <c r="EB911" s="253"/>
      <c r="EC911" s="253"/>
      <c r="ED911" s="253"/>
      <c r="EE911" s="253"/>
      <c r="EF911" s="253"/>
      <c r="EG911" s="253"/>
      <c r="EH911" s="253"/>
      <c r="EI911" s="253"/>
      <c r="EJ911" s="253"/>
      <c r="EK911" s="253"/>
      <c r="EL911" s="253"/>
      <c r="EM911" s="253"/>
      <c r="EN911" s="253"/>
      <c r="EO911" s="253"/>
      <c r="EP911" s="253"/>
      <c r="EQ911" s="253"/>
      <c r="ER911" s="253"/>
      <c r="ES911" s="253"/>
      <c r="ET911" s="253"/>
      <c r="EU911" s="253"/>
      <c r="EV911" s="253"/>
      <c r="EW911" s="253"/>
      <c r="EX911" s="253"/>
      <c r="EY911" s="253"/>
      <c r="EZ911" s="253"/>
      <c r="FA911" s="253"/>
      <c r="FB911" s="253"/>
      <c r="FC911" s="253"/>
      <c r="FD911" s="253"/>
      <c r="FE911" s="253"/>
      <c r="FF911" s="253"/>
      <c r="FG911" s="253"/>
      <c r="FH911" s="253"/>
      <c r="FI911" s="253"/>
      <c r="FJ911" s="253"/>
      <c r="FK911" s="253"/>
      <c r="FL911" s="253"/>
      <c r="FM911" s="253"/>
      <c r="FN911" s="253"/>
      <c r="FO911" s="253"/>
      <c r="FP911" s="253"/>
      <c r="FQ911" s="253"/>
      <c r="FR911" s="253"/>
      <c r="FS911" s="253"/>
      <c r="FT911" s="253"/>
      <c r="FU911" s="253"/>
      <c r="FV911" s="253"/>
      <c r="FW911" s="253"/>
      <c r="FX911" s="253"/>
      <c r="FY911" s="253"/>
      <c r="FZ911" s="253"/>
      <c r="GA911" s="253"/>
      <c r="GB911" s="253"/>
      <c r="GC911" s="253"/>
      <c r="GD911" s="253"/>
      <c r="GE911" s="253"/>
      <c r="GF911" s="253"/>
      <c r="GG911" s="253"/>
      <c r="GH911" s="253"/>
      <c r="GI911" s="253"/>
      <c r="GJ911" s="253"/>
      <c r="GK911" s="253"/>
      <c r="GL911" s="253"/>
      <c r="GM911" s="253"/>
      <c r="GN911" s="253"/>
      <c r="GO911" s="253"/>
      <c r="GP911" s="253"/>
      <c r="GQ911" s="253"/>
      <c r="GR911" s="253"/>
      <c r="GS911" s="253"/>
      <c r="GT911" s="253"/>
      <c r="GU911" s="253"/>
      <c r="GV911" s="253"/>
      <c r="GW911" s="253"/>
      <c r="GX911" s="253"/>
      <c r="GY911" s="253"/>
      <c r="GZ911" s="253"/>
      <c r="HA911" s="253"/>
      <c r="HB911" s="253"/>
      <c r="HC911" s="253"/>
      <c r="HD911" s="253"/>
      <c r="HE911" s="253"/>
      <c r="HF911" s="253"/>
    </row>
    <row r="912" spans="1:214" s="312" customFormat="1" ht="15" customHeight="1" x14ac:dyDescent="0.25">
      <c r="A912" s="252"/>
      <c r="B912" s="253"/>
      <c r="C912" s="253"/>
      <c r="D912" s="253"/>
      <c r="E912" s="253"/>
      <c r="F912" s="253"/>
      <c r="G912" s="253"/>
      <c r="H912" s="253"/>
      <c r="I912" s="253"/>
      <c r="J912" s="253"/>
      <c r="K912" s="253"/>
      <c r="L912" s="253"/>
      <c r="M912" s="253"/>
      <c r="N912" s="253"/>
      <c r="O912" s="253"/>
      <c r="P912" s="253"/>
      <c r="Q912" s="253"/>
      <c r="R912" s="253"/>
      <c r="S912" s="253"/>
      <c r="T912" s="253"/>
      <c r="U912" s="253" t="s">
        <v>1098</v>
      </c>
      <c r="V912" s="253"/>
      <c r="W912" s="253"/>
      <c r="X912" s="253"/>
      <c r="Y912" s="253"/>
      <c r="Z912" s="253"/>
      <c r="AA912" s="253"/>
      <c r="AB912" s="253"/>
      <c r="AC912" s="253" t="s">
        <v>320</v>
      </c>
      <c r="AD912" s="253"/>
      <c r="AE912" s="253"/>
      <c r="AF912" s="253"/>
      <c r="AG912" s="253"/>
      <c r="AH912" s="253"/>
      <c r="AI912" s="253"/>
      <c r="AJ912" s="253"/>
      <c r="AK912" s="253"/>
      <c r="AL912" s="253"/>
      <c r="AM912" s="253"/>
      <c r="AN912" s="253"/>
      <c r="AO912" s="253"/>
      <c r="AP912" s="253"/>
      <c r="AQ912" s="253"/>
      <c r="AR912" s="253"/>
      <c r="AS912" s="253"/>
      <c r="AT912" s="253"/>
      <c r="AU912" s="253"/>
      <c r="AV912" s="253"/>
      <c r="AW912" s="253"/>
      <c r="AX912" s="253"/>
      <c r="AY912" s="253"/>
      <c r="AZ912" s="253"/>
      <c r="BA912" s="253"/>
      <c r="BB912" s="253"/>
      <c r="BC912" s="253"/>
      <c r="BD912" s="253"/>
      <c r="BE912" s="253"/>
      <c r="BF912" s="253"/>
      <c r="BG912" s="253"/>
      <c r="BH912" s="253"/>
      <c r="BI912" s="253"/>
      <c r="BJ912" s="253"/>
      <c r="BK912" s="253"/>
      <c r="BL912" s="253"/>
      <c r="BM912" s="253"/>
      <c r="BN912" s="253"/>
      <c r="BO912" s="253"/>
      <c r="BP912" s="253"/>
      <c r="BQ912" s="253"/>
      <c r="BR912" s="253"/>
      <c r="BS912" s="253"/>
      <c r="BT912" s="253"/>
      <c r="BU912" s="253"/>
      <c r="BV912" s="253"/>
      <c r="BW912" s="253"/>
      <c r="BX912" s="253"/>
      <c r="BY912" s="253"/>
      <c r="BZ912" s="253"/>
      <c r="CA912" s="253"/>
      <c r="CB912" s="253"/>
      <c r="CC912" s="253"/>
      <c r="CD912" s="253"/>
      <c r="CE912" s="253"/>
      <c r="CF912" s="253"/>
      <c r="CG912" s="253"/>
      <c r="CH912" s="253"/>
      <c r="CI912" s="253"/>
      <c r="CJ912" s="253"/>
      <c r="CK912" s="253"/>
      <c r="CL912" s="253"/>
      <c r="CM912" s="253"/>
      <c r="CN912" s="253"/>
      <c r="CO912" s="253"/>
      <c r="CP912" s="253"/>
      <c r="CQ912" s="253"/>
      <c r="CR912" s="253"/>
      <c r="CS912" s="253"/>
      <c r="CT912" s="253"/>
      <c r="CU912" s="253"/>
      <c r="CV912" s="253"/>
      <c r="CW912" s="253"/>
      <c r="CX912" s="253"/>
      <c r="CY912" s="253"/>
      <c r="CZ912" s="253"/>
      <c r="DA912" s="253"/>
      <c r="DB912" s="253"/>
      <c r="DC912" s="253"/>
      <c r="DD912" s="253"/>
      <c r="DE912" s="253"/>
      <c r="DF912" s="253"/>
      <c r="DG912" s="253"/>
      <c r="DH912" s="253"/>
      <c r="DI912" s="253"/>
      <c r="DJ912" s="253"/>
      <c r="DK912" s="253"/>
      <c r="DL912" s="253"/>
      <c r="DM912" s="253"/>
      <c r="DN912" s="253"/>
      <c r="DO912" s="253"/>
      <c r="DP912" s="253"/>
      <c r="DQ912" s="253"/>
      <c r="DR912" s="253"/>
      <c r="DS912" s="253"/>
      <c r="DT912" s="253"/>
      <c r="DU912" s="253"/>
      <c r="DV912" s="253"/>
      <c r="DW912" s="253"/>
      <c r="DX912" s="253"/>
      <c r="DY912" s="253"/>
      <c r="DZ912" s="253"/>
      <c r="EA912" s="253"/>
      <c r="EB912" s="253"/>
      <c r="EC912" s="253"/>
      <c r="ED912" s="253"/>
      <c r="EE912" s="253"/>
      <c r="EF912" s="253"/>
      <c r="EG912" s="253"/>
      <c r="EH912" s="253"/>
      <c r="EI912" s="253"/>
      <c r="EJ912" s="253"/>
      <c r="EK912" s="253"/>
      <c r="EL912" s="253"/>
      <c r="EM912" s="253"/>
      <c r="EN912" s="253"/>
      <c r="EO912" s="253"/>
      <c r="EP912" s="253"/>
      <c r="EQ912" s="253"/>
      <c r="ER912" s="253"/>
      <c r="ES912" s="253"/>
      <c r="ET912" s="253"/>
      <c r="EU912" s="253"/>
      <c r="EV912" s="253"/>
      <c r="EW912" s="253"/>
      <c r="EX912" s="253"/>
      <c r="EY912" s="253"/>
      <c r="EZ912" s="253"/>
      <c r="FA912" s="253"/>
      <c r="FB912" s="253"/>
      <c r="FC912" s="253"/>
      <c r="FD912" s="253"/>
      <c r="FE912" s="253"/>
      <c r="FF912" s="253"/>
      <c r="FG912" s="253"/>
      <c r="FH912" s="253"/>
      <c r="FI912" s="253"/>
      <c r="FJ912" s="253"/>
      <c r="FK912" s="253"/>
      <c r="FL912" s="253"/>
      <c r="FM912" s="253"/>
      <c r="FN912" s="253"/>
      <c r="FO912" s="253"/>
      <c r="FP912" s="253"/>
      <c r="FQ912" s="253"/>
      <c r="FR912" s="253"/>
      <c r="FS912" s="253"/>
      <c r="FT912" s="253"/>
      <c r="FU912" s="253"/>
      <c r="FV912" s="253"/>
      <c r="FW912" s="253"/>
      <c r="FX912" s="253"/>
      <c r="FY912" s="253"/>
      <c r="FZ912" s="253"/>
      <c r="GA912" s="253"/>
      <c r="GB912" s="253"/>
      <c r="GC912" s="253"/>
      <c r="GD912" s="253"/>
      <c r="GE912" s="253"/>
      <c r="GF912" s="253"/>
      <c r="GG912" s="253"/>
      <c r="GH912" s="253"/>
      <c r="GI912" s="253"/>
      <c r="GJ912" s="253"/>
      <c r="GK912" s="253"/>
      <c r="GL912" s="253"/>
      <c r="GM912" s="253"/>
      <c r="GN912" s="253"/>
      <c r="GO912" s="253"/>
      <c r="GP912" s="253"/>
      <c r="GQ912" s="253"/>
      <c r="GR912" s="253"/>
      <c r="GS912" s="253"/>
      <c r="GT912" s="253"/>
      <c r="GU912" s="253"/>
      <c r="GV912" s="253"/>
      <c r="GW912" s="253"/>
      <c r="GX912" s="253"/>
      <c r="GY912" s="253"/>
      <c r="GZ912" s="253"/>
      <c r="HA912" s="253"/>
      <c r="HB912" s="253"/>
      <c r="HC912" s="253"/>
      <c r="HD912" s="253"/>
      <c r="HE912" s="253"/>
      <c r="HF912" s="253"/>
    </row>
    <row r="913" spans="1:214" s="312" customFormat="1" ht="15" customHeight="1" x14ac:dyDescent="0.25">
      <c r="A913" s="252"/>
      <c r="B913" s="253"/>
      <c r="C913" s="253"/>
      <c r="D913" s="253"/>
      <c r="E913" s="253"/>
      <c r="F913" s="253"/>
      <c r="G913" s="253"/>
      <c r="H913" s="253"/>
      <c r="I913" s="253"/>
      <c r="J913" s="253"/>
      <c r="K913" s="253"/>
      <c r="L913" s="253"/>
      <c r="M913" s="253"/>
      <c r="N913" s="253"/>
      <c r="O913" s="253"/>
      <c r="P913" s="253"/>
      <c r="Q913" s="253"/>
      <c r="R913" s="253"/>
      <c r="S913" s="253"/>
      <c r="T913" s="253"/>
      <c r="U913" s="253" t="s">
        <v>1099</v>
      </c>
      <c r="V913" s="253"/>
      <c r="W913" s="253"/>
      <c r="X913" s="253"/>
      <c r="Y913" s="253"/>
      <c r="Z913" s="253"/>
      <c r="AA913" s="253"/>
      <c r="AB913" s="253"/>
      <c r="AC913" s="253" t="s">
        <v>320</v>
      </c>
      <c r="AD913" s="253"/>
      <c r="AE913" s="253"/>
      <c r="AF913" s="253"/>
      <c r="AG913" s="253"/>
      <c r="AH913" s="253"/>
      <c r="AI913" s="253"/>
      <c r="AJ913" s="253"/>
      <c r="AK913" s="253"/>
      <c r="AL913" s="253"/>
      <c r="AM913" s="253"/>
      <c r="AN913" s="253"/>
      <c r="AO913" s="253"/>
      <c r="AP913" s="253"/>
      <c r="AQ913" s="253"/>
      <c r="AR913" s="253"/>
      <c r="AS913" s="253"/>
      <c r="AT913" s="253"/>
      <c r="AU913" s="253"/>
      <c r="AV913" s="253"/>
      <c r="AW913" s="253"/>
      <c r="AX913" s="253"/>
      <c r="AY913" s="253"/>
      <c r="AZ913" s="253"/>
      <c r="BA913" s="253"/>
      <c r="BB913" s="253"/>
      <c r="BC913" s="253"/>
      <c r="BD913" s="253"/>
      <c r="BE913" s="253"/>
      <c r="BF913" s="253"/>
      <c r="BG913" s="253"/>
      <c r="BH913" s="253"/>
      <c r="BI913" s="253"/>
      <c r="BJ913" s="253"/>
      <c r="BK913" s="253"/>
      <c r="BL913" s="253"/>
      <c r="BM913" s="253"/>
      <c r="BN913" s="253"/>
      <c r="BO913" s="253"/>
      <c r="BP913" s="253"/>
      <c r="BQ913" s="253"/>
      <c r="BR913" s="253"/>
      <c r="BS913" s="253"/>
      <c r="BT913" s="253"/>
      <c r="BU913" s="253"/>
      <c r="BV913" s="253"/>
      <c r="BW913" s="253"/>
      <c r="BX913" s="253"/>
      <c r="BY913" s="253"/>
      <c r="BZ913" s="253"/>
      <c r="CA913" s="253"/>
      <c r="CB913" s="253"/>
      <c r="CC913" s="253"/>
      <c r="CD913" s="253"/>
      <c r="CE913" s="253"/>
      <c r="CF913" s="253"/>
      <c r="CG913" s="253"/>
      <c r="CH913" s="253"/>
      <c r="CI913" s="253"/>
      <c r="CJ913" s="253"/>
      <c r="CK913" s="253"/>
      <c r="CL913" s="253"/>
      <c r="CM913" s="253"/>
      <c r="CN913" s="253"/>
      <c r="CO913" s="253"/>
      <c r="CP913" s="253"/>
      <c r="CQ913" s="253"/>
      <c r="CR913" s="253"/>
      <c r="CS913" s="253"/>
      <c r="CT913" s="253"/>
      <c r="CU913" s="253"/>
      <c r="CV913" s="253"/>
      <c r="CW913" s="253"/>
      <c r="CX913" s="253"/>
      <c r="CY913" s="253"/>
      <c r="CZ913" s="253"/>
      <c r="DA913" s="253"/>
      <c r="DB913" s="253"/>
      <c r="DC913" s="253"/>
      <c r="DD913" s="253"/>
      <c r="DE913" s="253"/>
      <c r="DF913" s="253"/>
      <c r="DG913" s="253"/>
      <c r="DH913" s="253"/>
      <c r="DI913" s="253"/>
      <c r="DJ913" s="253"/>
      <c r="DK913" s="253"/>
      <c r="DL913" s="253"/>
      <c r="DM913" s="253"/>
      <c r="DN913" s="253"/>
      <c r="DO913" s="253"/>
      <c r="DP913" s="253"/>
      <c r="DQ913" s="253"/>
      <c r="DR913" s="253"/>
      <c r="DS913" s="253"/>
      <c r="DT913" s="253"/>
      <c r="DU913" s="253"/>
      <c r="DV913" s="253"/>
      <c r="DW913" s="253"/>
      <c r="DX913" s="253"/>
      <c r="DY913" s="253"/>
      <c r="DZ913" s="253"/>
      <c r="EA913" s="253"/>
      <c r="EB913" s="253"/>
      <c r="EC913" s="253"/>
      <c r="ED913" s="253"/>
      <c r="EE913" s="253"/>
      <c r="EF913" s="253"/>
      <c r="EG913" s="253"/>
      <c r="EH913" s="253"/>
      <c r="EI913" s="253"/>
      <c r="EJ913" s="253"/>
      <c r="EK913" s="253"/>
      <c r="EL913" s="253"/>
      <c r="EM913" s="253"/>
      <c r="EN913" s="253"/>
      <c r="EO913" s="253"/>
      <c r="EP913" s="253"/>
      <c r="EQ913" s="253"/>
      <c r="ER913" s="253"/>
      <c r="ES913" s="253"/>
      <c r="ET913" s="253"/>
      <c r="EU913" s="253"/>
      <c r="EV913" s="253"/>
      <c r="EW913" s="253"/>
      <c r="EX913" s="253"/>
      <c r="EY913" s="253"/>
      <c r="EZ913" s="253"/>
      <c r="FA913" s="253"/>
      <c r="FB913" s="253"/>
      <c r="FC913" s="253"/>
      <c r="FD913" s="253"/>
      <c r="FE913" s="253"/>
      <c r="FF913" s="253"/>
      <c r="FG913" s="253"/>
      <c r="FH913" s="253"/>
      <c r="FI913" s="253"/>
      <c r="FJ913" s="253"/>
      <c r="FK913" s="253"/>
      <c r="FL913" s="253"/>
      <c r="FM913" s="253"/>
      <c r="FN913" s="253"/>
      <c r="FO913" s="253"/>
      <c r="FP913" s="253"/>
      <c r="FQ913" s="253"/>
      <c r="FR913" s="253"/>
      <c r="FS913" s="253"/>
      <c r="FT913" s="253"/>
      <c r="FU913" s="253"/>
      <c r="FV913" s="253"/>
      <c r="FW913" s="253"/>
      <c r="FX913" s="253"/>
      <c r="FY913" s="253"/>
      <c r="FZ913" s="253"/>
      <c r="GA913" s="253"/>
      <c r="GB913" s="253"/>
      <c r="GC913" s="253"/>
      <c r="GD913" s="253"/>
      <c r="GE913" s="253"/>
      <c r="GF913" s="253"/>
      <c r="GG913" s="253"/>
      <c r="GH913" s="253"/>
      <c r="GI913" s="253"/>
      <c r="GJ913" s="253"/>
      <c r="GK913" s="253"/>
      <c r="GL913" s="253"/>
      <c r="GM913" s="253"/>
      <c r="GN913" s="253"/>
      <c r="GO913" s="253"/>
      <c r="GP913" s="253"/>
      <c r="GQ913" s="253"/>
      <c r="GR913" s="253"/>
      <c r="GS913" s="253"/>
      <c r="GT913" s="253"/>
      <c r="GU913" s="253"/>
      <c r="GV913" s="253"/>
      <c r="GW913" s="253"/>
      <c r="GX913" s="253"/>
      <c r="GY913" s="253"/>
      <c r="GZ913" s="253"/>
      <c r="HA913" s="253"/>
      <c r="HB913" s="253"/>
      <c r="HC913" s="253"/>
      <c r="HD913" s="253"/>
      <c r="HE913" s="253"/>
      <c r="HF913" s="253"/>
    </row>
    <row r="914" spans="1:214" s="312" customFormat="1" ht="15" customHeight="1" x14ac:dyDescent="0.25">
      <c r="A914" s="252"/>
      <c r="B914" s="253"/>
      <c r="C914" s="253"/>
      <c r="D914" s="253"/>
      <c r="E914" s="253"/>
      <c r="F914" s="253"/>
      <c r="G914" s="253"/>
      <c r="H914" s="253"/>
      <c r="I914" s="253"/>
      <c r="J914" s="253"/>
      <c r="K914" s="253"/>
      <c r="L914" s="253"/>
      <c r="M914" s="253"/>
      <c r="N914" s="253"/>
      <c r="O914" s="253"/>
      <c r="P914" s="253"/>
      <c r="Q914" s="253"/>
      <c r="R914" s="253"/>
      <c r="S914" s="253"/>
      <c r="T914" s="253"/>
      <c r="U914" s="253" t="s">
        <v>1100</v>
      </c>
      <c r="V914" s="253"/>
      <c r="W914" s="253"/>
      <c r="X914" s="253"/>
      <c r="Y914" s="253"/>
      <c r="Z914" s="253"/>
      <c r="AA914" s="253"/>
      <c r="AB914" s="253"/>
      <c r="AC914" s="253" t="s">
        <v>323</v>
      </c>
      <c r="AD914" s="253"/>
      <c r="AE914" s="253"/>
      <c r="AF914" s="253"/>
      <c r="AG914" s="253"/>
      <c r="AH914" s="253"/>
      <c r="AI914" s="253"/>
      <c r="AJ914" s="253"/>
      <c r="AK914" s="253"/>
      <c r="AL914" s="253"/>
      <c r="AM914" s="253"/>
      <c r="AN914" s="253"/>
      <c r="AO914" s="253"/>
      <c r="AP914" s="253"/>
      <c r="AQ914" s="253"/>
      <c r="AR914" s="253"/>
      <c r="AS914" s="253"/>
      <c r="AT914" s="253"/>
      <c r="AU914" s="253"/>
      <c r="AV914" s="253"/>
      <c r="AW914" s="253"/>
      <c r="AX914" s="253"/>
      <c r="AY914" s="253"/>
      <c r="AZ914" s="253"/>
      <c r="BA914" s="253"/>
      <c r="BB914" s="253"/>
      <c r="BC914" s="253"/>
      <c r="BD914" s="253"/>
      <c r="BE914" s="253"/>
      <c r="BF914" s="253"/>
      <c r="BG914" s="253"/>
      <c r="BH914" s="253"/>
      <c r="BI914" s="253"/>
      <c r="BJ914" s="253"/>
      <c r="BK914" s="253"/>
      <c r="BL914" s="253"/>
      <c r="BM914" s="253"/>
      <c r="BN914" s="253"/>
      <c r="BO914" s="253"/>
      <c r="BP914" s="253"/>
      <c r="BQ914" s="253"/>
      <c r="BR914" s="253"/>
      <c r="BS914" s="253"/>
      <c r="BT914" s="253"/>
      <c r="BU914" s="253"/>
      <c r="BV914" s="253"/>
      <c r="BW914" s="253"/>
      <c r="BX914" s="253"/>
      <c r="BY914" s="253"/>
      <c r="BZ914" s="253"/>
      <c r="CA914" s="253"/>
      <c r="CB914" s="253"/>
      <c r="CC914" s="253"/>
      <c r="CD914" s="253"/>
      <c r="CE914" s="253"/>
      <c r="CF914" s="253"/>
      <c r="CG914" s="253"/>
      <c r="CH914" s="253"/>
      <c r="CI914" s="253"/>
      <c r="CJ914" s="253"/>
      <c r="CK914" s="253"/>
      <c r="CL914" s="253"/>
      <c r="CM914" s="253"/>
      <c r="CN914" s="253"/>
      <c r="CO914" s="253"/>
      <c r="CP914" s="253"/>
      <c r="CQ914" s="253"/>
      <c r="CR914" s="253"/>
      <c r="CS914" s="253"/>
      <c r="CT914" s="253"/>
      <c r="CU914" s="253"/>
      <c r="CV914" s="253"/>
      <c r="CW914" s="253"/>
      <c r="CX914" s="253"/>
      <c r="CY914" s="253"/>
      <c r="CZ914" s="253"/>
      <c r="DA914" s="253"/>
      <c r="DB914" s="253"/>
      <c r="DC914" s="253"/>
      <c r="DD914" s="253"/>
      <c r="DE914" s="253"/>
      <c r="DF914" s="253"/>
      <c r="DG914" s="253"/>
      <c r="DH914" s="253"/>
      <c r="DI914" s="253"/>
      <c r="DJ914" s="253"/>
      <c r="DK914" s="253"/>
      <c r="DL914" s="253"/>
      <c r="DM914" s="253"/>
      <c r="DN914" s="253"/>
      <c r="DO914" s="253"/>
      <c r="DP914" s="253"/>
      <c r="DQ914" s="253"/>
      <c r="DR914" s="253"/>
      <c r="DS914" s="253"/>
      <c r="DT914" s="253"/>
      <c r="DU914" s="253"/>
      <c r="DV914" s="253"/>
      <c r="DW914" s="253"/>
      <c r="DX914" s="253"/>
      <c r="DY914" s="253"/>
      <c r="DZ914" s="253"/>
      <c r="EA914" s="253"/>
      <c r="EB914" s="253"/>
      <c r="EC914" s="253"/>
      <c r="ED914" s="253"/>
      <c r="EE914" s="253"/>
      <c r="EF914" s="253"/>
      <c r="EG914" s="253"/>
      <c r="EH914" s="253"/>
      <c r="EI914" s="253"/>
      <c r="EJ914" s="253"/>
      <c r="EK914" s="253"/>
      <c r="EL914" s="253"/>
      <c r="EM914" s="253"/>
      <c r="EN914" s="253"/>
      <c r="EO914" s="253"/>
      <c r="EP914" s="253"/>
      <c r="EQ914" s="253"/>
      <c r="ER914" s="253"/>
      <c r="ES914" s="253"/>
      <c r="ET914" s="253"/>
      <c r="EU914" s="253"/>
      <c r="EV914" s="253"/>
      <c r="EW914" s="253"/>
      <c r="EX914" s="253"/>
      <c r="EY914" s="253"/>
      <c r="EZ914" s="253"/>
      <c r="FA914" s="253"/>
      <c r="FB914" s="253"/>
      <c r="FC914" s="253"/>
      <c r="FD914" s="253"/>
      <c r="FE914" s="253"/>
      <c r="FF914" s="253"/>
      <c r="FG914" s="253"/>
      <c r="FH914" s="253"/>
      <c r="FI914" s="253"/>
      <c r="FJ914" s="253"/>
      <c r="FK914" s="253"/>
      <c r="FL914" s="253"/>
      <c r="FM914" s="253"/>
      <c r="FN914" s="253"/>
      <c r="FO914" s="253"/>
      <c r="FP914" s="253"/>
      <c r="FQ914" s="253"/>
      <c r="FR914" s="253"/>
      <c r="FS914" s="253"/>
      <c r="FT914" s="253"/>
      <c r="FU914" s="253"/>
      <c r="FV914" s="253"/>
      <c r="FW914" s="253"/>
      <c r="FX914" s="253"/>
      <c r="FY914" s="253"/>
      <c r="FZ914" s="253"/>
      <c r="GA914" s="253"/>
      <c r="GB914" s="253"/>
      <c r="GC914" s="253"/>
      <c r="GD914" s="253"/>
      <c r="GE914" s="253"/>
      <c r="GF914" s="253"/>
      <c r="GG914" s="253"/>
      <c r="GH914" s="253"/>
      <c r="GI914" s="253"/>
      <c r="GJ914" s="253"/>
      <c r="GK914" s="253"/>
      <c r="GL914" s="253"/>
      <c r="GM914" s="253"/>
      <c r="GN914" s="253"/>
      <c r="GO914" s="253"/>
      <c r="GP914" s="253"/>
      <c r="GQ914" s="253"/>
      <c r="GR914" s="253"/>
      <c r="GS914" s="253"/>
      <c r="GT914" s="253"/>
      <c r="GU914" s="253"/>
      <c r="GV914" s="253"/>
      <c r="GW914" s="253"/>
      <c r="GX914" s="253"/>
      <c r="GY914" s="253"/>
      <c r="GZ914" s="253"/>
      <c r="HA914" s="253"/>
      <c r="HB914" s="253"/>
      <c r="HC914" s="253"/>
      <c r="HD914" s="253"/>
      <c r="HE914" s="253"/>
      <c r="HF914" s="253"/>
    </row>
    <row r="915" spans="1:214" s="312" customFormat="1" ht="15" customHeight="1" x14ac:dyDescent="0.25">
      <c r="A915" s="252"/>
      <c r="B915" s="253"/>
      <c r="C915" s="253"/>
      <c r="D915" s="253"/>
      <c r="E915" s="253"/>
      <c r="F915" s="253"/>
      <c r="G915" s="253"/>
      <c r="H915" s="253"/>
      <c r="I915" s="253"/>
      <c r="J915" s="253"/>
      <c r="K915" s="253"/>
      <c r="L915" s="253"/>
      <c r="M915" s="253"/>
      <c r="N915" s="253"/>
      <c r="O915" s="253"/>
      <c r="P915" s="253"/>
      <c r="Q915" s="253"/>
      <c r="R915" s="253"/>
      <c r="S915" s="253"/>
      <c r="T915" s="253"/>
      <c r="U915" s="253" t="s">
        <v>1101</v>
      </c>
      <c r="V915" s="253"/>
      <c r="W915" s="253"/>
      <c r="X915" s="253"/>
      <c r="Y915" s="253"/>
      <c r="Z915" s="253"/>
      <c r="AA915" s="253"/>
      <c r="AB915" s="253"/>
      <c r="AC915" s="253" t="s">
        <v>332</v>
      </c>
      <c r="AD915" s="253"/>
      <c r="AE915" s="253"/>
      <c r="AF915" s="253"/>
      <c r="AG915" s="253"/>
      <c r="AH915" s="253"/>
      <c r="AI915" s="253"/>
      <c r="AJ915" s="253"/>
      <c r="AK915" s="253"/>
      <c r="AL915" s="253"/>
      <c r="AM915" s="253"/>
      <c r="AN915" s="253"/>
      <c r="AO915" s="253"/>
      <c r="AP915" s="253"/>
      <c r="AQ915" s="253"/>
      <c r="AR915" s="253"/>
      <c r="AS915" s="253"/>
      <c r="AT915" s="253"/>
      <c r="AU915" s="253"/>
      <c r="AV915" s="253"/>
      <c r="AW915" s="253"/>
      <c r="AX915" s="253"/>
      <c r="AY915" s="253"/>
      <c r="AZ915" s="253"/>
      <c r="BA915" s="253"/>
      <c r="BB915" s="253"/>
      <c r="BC915" s="253"/>
      <c r="BD915" s="253"/>
      <c r="BE915" s="253"/>
      <c r="BF915" s="253"/>
      <c r="BG915" s="253"/>
      <c r="BH915" s="253"/>
      <c r="BI915" s="253"/>
      <c r="BJ915" s="253"/>
      <c r="BK915" s="253"/>
      <c r="BL915" s="253"/>
      <c r="BM915" s="253"/>
      <c r="BN915" s="253"/>
      <c r="BO915" s="253"/>
      <c r="BP915" s="253"/>
      <c r="BQ915" s="253"/>
      <c r="BR915" s="253"/>
      <c r="BS915" s="253"/>
      <c r="BT915" s="253"/>
      <c r="BU915" s="253"/>
      <c r="BV915" s="253"/>
      <c r="BW915" s="253"/>
      <c r="BX915" s="253"/>
      <c r="BY915" s="253"/>
      <c r="BZ915" s="253"/>
      <c r="CA915" s="253"/>
      <c r="CB915" s="253"/>
      <c r="CC915" s="253"/>
      <c r="CD915" s="253"/>
      <c r="CE915" s="253"/>
      <c r="CF915" s="253"/>
      <c r="CG915" s="253"/>
      <c r="CH915" s="253"/>
      <c r="CI915" s="253"/>
      <c r="CJ915" s="253"/>
      <c r="CK915" s="253"/>
      <c r="CL915" s="253"/>
      <c r="CM915" s="253"/>
      <c r="CN915" s="253"/>
      <c r="CO915" s="253"/>
      <c r="CP915" s="253"/>
      <c r="CQ915" s="253"/>
      <c r="CR915" s="253"/>
      <c r="CS915" s="253"/>
      <c r="CT915" s="253"/>
      <c r="CU915" s="253"/>
      <c r="CV915" s="253"/>
      <c r="CW915" s="253"/>
      <c r="CX915" s="253"/>
      <c r="CY915" s="253"/>
      <c r="CZ915" s="253"/>
      <c r="DA915" s="253"/>
      <c r="DB915" s="253"/>
      <c r="DC915" s="253"/>
      <c r="DD915" s="253"/>
      <c r="DE915" s="253"/>
      <c r="DF915" s="253"/>
      <c r="DG915" s="253"/>
      <c r="DH915" s="253"/>
      <c r="DI915" s="253"/>
      <c r="DJ915" s="253"/>
      <c r="DK915" s="253"/>
      <c r="DL915" s="253"/>
      <c r="DM915" s="253"/>
      <c r="DN915" s="253"/>
      <c r="DO915" s="253"/>
      <c r="DP915" s="253"/>
      <c r="DQ915" s="253"/>
      <c r="DR915" s="253"/>
      <c r="DS915" s="253"/>
      <c r="DT915" s="253"/>
      <c r="DU915" s="253"/>
      <c r="DV915" s="253"/>
      <c r="DW915" s="253"/>
      <c r="DX915" s="253"/>
      <c r="DY915" s="253"/>
      <c r="DZ915" s="253"/>
      <c r="EA915" s="253"/>
      <c r="EB915" s="253"/>
      <c r="EC915" s="253"/>
      <c r="ED915" s="253"/>
      <c r="EE915" s="253"/>
      <c r="EF915" s="253"/>
      <c r="EG915" s="253"/>
      <c r="EH915" s="253"/>
      <c r="EI915" s="253"/>
      <c r="EJ915" s="253"/>
      <c r="EK915" s="253"/>
      <c r="EL915" s="253"/>
      <c r="EM915" s="253"/>
      <c r="EN915" s="253"/>
      <c r="EO915" s="253"/>
      <c r="EP915" s="253"/>
      <c r="EQ915" s="253"/>
      <c r="ER915" s="253"/>
      <c r="ES915" s="253"/>
      <c r="ET915" s="253"/>
      <c r="EU915" s="253"/>
      <c r="EV915" s="253"/>
      <c r="EW915" s="253"/>
      <c r="EX915" s="253"/>
      <c r="EY915" s="253"/>
      <c r="EZ915" s="253"/>
      <c r="FA915" s="253"/>
      <c r="FB915" s="253"/>
      <c r="FC915" s="253"/>
      <c r="FD915" s="253"/>
      <c r="FE915" s="253"/>
      <c r="FF915" s="253"/>
      <c r="FG915" s="253"/>
      <c r="FH915" s="253"/>
      <c r="FI915" s="253"/>
      <c r="FJ915" s="253"/>
      <c r="FK915" s="253"/>
      <c r="FL915" s="253"/>
      <c r="FM915" s="253"/>
      <c r="FN915" s="253"/>
      <c r="FO915" s="253"/>
      <c r="FP915" s="253"/>
      <c r="FQ915" s="253"/>
      <c r="FR915" s="253"/>
      <c r="FS915" s="253"/>
      <c r="FT915" s="253"/>
      <c r="FU915" s="253"/>
      <c r="FV915" s="253"/>
      <c r="FW915" s="253"/>
      <c r="FX915" s="253"/>
      <c r="FY915" s="253"/>
      <c r="FZ915" s="253"/>
      <c r="GA915" s="253"/>
      <c r="GB915" s="253"/>
      <c r="GC915" s="253"/>
      <c r="GD915" s="253"/>
      <c r="GE915" s="253"/>
      <c r="GF915" s="253"/>
      <c r="GG915" s="253"/>
      <c r="GH915" s="253"/>
      <c r="GI915" s="253"/>
      <c r="GJ915" s="253"/>
      <c r="GK915" s="253"/>
      <c r="GL915" s="253"/>
      <c r="GM915" s="253"/>
      <c r="GN915" s="253"/>
      <c r="GO915" s="253"/>
      <c r="GP915" s="253"/>
      <c r="GQ915" s="253"/>
      <c r="GR915" s="253"/>
      <c r="GS915" s="253"/>
      <c r="GT915" s="253"/>
      <c r="GU915" s="253"/>
      <c r="GV915" s="253"/>
      <c r="GW915" s="253"/>
      <c r="GX915" s="253"/>
      <c r="GY915" s="253"/>
      <c r="GZ915" s="253"/>
      <c r="HA915" s="253"/>
      <c r="HB915" s="253"/>
      <c r="HC915" s="253"/>
      <c r="HD915" s="253"/>
      <c r="HE915" s="253"/>
      <c r="HF915" s="253"/>
    </row>
    <row r="916" spans="1:214" s="312" customFormat="1" ht="15" customHeight="1" x14ac:dyDescent="0.25">
      <c r="A916" s="252"/>
      <c r="B916" s="253"/>
      <c r="C916" s="253"/>
      <c r="D916" s="253"/>
      <c r="E916" s="253"/>
      <c r="F916" s="253"/>
      <c r="G916" s="253"/>
      <c r="H916" s="253"/>
      <c r="I916" s="253"/>
      <c r="J916" s="253"/>
      <c r="K916" s="253"/>
      <c r="L916" s="253"/>
      <c r="M916" s="253"/>
      <c r="N916" s="253"/>
      <c r="O916" s="253"/>
      <c r="P916" s="253"/>
      <c r="Q916" s="253"/>
      <c r="R916" s="253"/>
      <c r="S916" s="253"/>
      <c r="T916" s="253"/>
      <c r="U916" s="253" t="s">
        <v>1102</v>
      </c>
      <c r="V916" s="253"/>
      <c r="W916" s="253"/>
      <c r="X916" s="253"/>
      <c r="Y916" s="253"/>
      <c r="Z916" s="253"/>
      <c r="AA916" s="253"/>
      <c r="AB916" s="253"/>
      <c r="AC916" s="253" t="s">
        <v>320</v>
      </c>
      <c r="AD916" s="253"/>
      <c r="AE916" s="253"/>
      <c r="AF916" s="253"/>
      <c r="AG916" s="253"/>
      <c r="AH916" s="253"/>
      <c r="AI916" s="253"/>
      <c r="AJ916" s="253"/>
      <c r="AK916" s="253"/>
      <c r="AL916" s="253"/>
      <c r="AM916" s="253"/>
      <c r="AN916" s="253"/>
      <c r="AO916" s="253"/>
      <c r="AP916" s="253"/>
      <c r="AQ916" s="253"/>
      <c r="AR916" s="253"/>
      <c r="AS916" s="253"/>
      <c r="AT916" s="253"/>
      <c r="AU916" s="253"/>
      <c r="AV916" s="253"/>
      <c r="AW916" s="253"/>
      <c r="AX916" s="253"/>
      <c r="AY916" s="253"/>
      <c r="AZ916" s="253"/>
      <c r="BA916" s="253"/>
      <c r="BB916" s="253"/>
      <c r="BC916" s="253"/>
      <c r="BD916" s="253"/>
      <c r="BE916" s="253"/>
      <c r="BF916" s="253"/>
      <c r="BG916" s="253"/>
      <c r="BH916" s="253"/>
      <c r="BI916" s="253"/>
      <c r="BJ916" s="253"/>
      <c r="BK916" s="253"/>
      <c r="BL916" s="253"/>
      <c r="BM916" s="253"/>
      <c r="BN916" s="253"/>
      <c r="BO916" s="253"/>
      <c r="BP916" s="253"/>
      <c r="BQ916" s="253"/>
      <c r="BR916" s="253"/>
      <c r="BS916" s="253"/>
      <c r="BT916" s="253"/>
      <c r="BU916" s="253"/>
      <c r="BV916" s="253"/>
      <c r="BW916" s="253"/>
      <c r="BX916" s="253"/>
      <c r="BY916" s="253"/>
      <c r="BZ916" s="253"/>
      <c r="CA916" s="253"/>
      <c r="CB916" s="253"/>
      <c r="CC916" s="253"/>
      <c r="CD916" s="253"/>
      <c r="CE916" s="253"/>
      <c r="CF916" s="253"/>
      <c r="CG916" s="253"/>
      <c r="CH916" s="253"/>
      <c r="CI916" s="253"/>
      <c r="CJ916" s="253"/>
      <c r="CK916" s="253"/>
      <c r="CL916" s="253"/>
      <c r="CM916" s="253"/>
      <c r="CN916" s="253"/>
      <c r="CO916" s="253"/>
      <c r="CP916" s="253"/>
      <c r="CQ916" s="253"/>
      <c r="CR916" s="253"/>
      <c r="CS916" s="253"/>
      <c r="CT916" s="253"/>
      <c r="CU916" s="253"/>
      <c r="CV916" s="253"/>
      <c r="CW916" s="253"/>
      <c r="CX916" s="253"/>
      <c r="CY916" s="253"/>
      <c r="CZ916" s="253"/>
      <c r="DA916" s="253"/>
      <c r="DB916" s="253"/>
      <c r="DC916" s="253"/>
      <c r="DD916" s="253"/>
      <c r="DE916" s="253"/>
      <c r="DF916" s="253"/>
      <c r="DG916" s="253"/>
      <c r="DH916" s="253"/>
      <c r="DI916" s="253"/>
      <c r="DJ916" s="253"/>
      <c r="DK916" s="253"/>
      <c r="DL916" s="253"/>
      <c r="DM916" s="253"/>
      <c r="DN916" s="253"/>
      <c r="DO916" s="253"/>
      <c r="DP916" s="253"/>
      <c r="DQ916" s="253"/>
      <c r="DR916" s="253"/>
      <c r="DS916" s="253"/>
      <c r="DT916" s="253"/>
      <c r="DU916" s="253"/>
      <c r="DV916" s="253"/>
      <c r="DW916" s="253"/>
      <c r="DX916" s="253"/>
      <c r="DY916" s="253"/>
      <c r="DZ916" s="253"/>
      <c r="EA916" s="253"/>
      <c r="EB916" s="253"/>
      <c r="EC916" s="253"/>
      <c r="ED916" s="253"/>
      <c r="EE916" s="253"/>
      <c r="EF916" s="253"/>
      <c r="EG916" s="253"/>
      <c r="EH916" s="253"/>
      <c r="EI916" s="253"/>
      <c r="EJ916" s="253"/>
      <c r="EK916" s="253"/>
      <c r="EL916" s="253"/>
      <c r="EM916" s="253"/>
      <c r="EN916" s="253"/>
      <c r="EO916" s="253"/>
      <c r="EP916" s="253"/>
      <c r="EQ916" s="253"/>
      <c r="ER916" s="253"/>
      <c r="ES916" s="253"/>
      <c r="ET916" s="253"/>
      <c r="EU916" s="253"/>
      <c r="EV916" s="253"/>
      <c r="EW916" s="253"/>
      <c r="EX916" s="253"/>
      <c r="EY916" s="253"/>
      <c r="EZ916" s="253"/>
      <c r="FA916" s="253"/>
      <c r="FB916" s="253"/>
      <c r="FC916" s="253"/>
      <c r="FD916" s="253"/>
      <c r="FE916" s="253"/>
      <c r="FF916" s="253"/>
      <c r="FG916" s="253"/>
      <c r="FH916" s="253"/>
      <c r="FI916" s="253"/>
      <c r="FJ916" s="253"/>
      <c r="FK916" s="253"/>
      <c r="FL916" s="253"/>
      <c r="FM916" s="253"/>
      <c r="FN916" s="253"/>
      <c r="FO916" s="253"/>
      <c r="FP916" s="253"/>
      <c r="FQ916" s="253"/>
      <c r="FR916" s="253"/>
      <c r="FS916" s="253"/>
      <c r="FT916" s="253"/>
      <c r="FU916" s="253"/>
      <c r="FV916" s="253"/>
      <c r="FW916" s="253"/>
      <c r="FX916" s="253"/>
      <c r="FY916" s="253"/>
      <c r="FZ916" s="253"/>
      <c r="GA916" s="253"/>
      <c r="GB916" s="253"/>
      <c r="GC916" s="253"/>
      <c r="GD916" s="253"/>
      <c r="GE916" s="253"/>
      <c r="GF916" s="253"/>
      <c r="GG916" s="253"/>
      <c r="GH916" s="253"/>
      <c r="GI916" s="253"/>
      <c r="GJ916" s="253"/>
      <c r="GK916" s="253"/>
      <c r="GL916" s="253"/>
      <c r="GM916" s="253"/>
      <c r="GN916" s="253"/>
      <c r="GO916" s="253"/>
      <c r="GP916" s="253"/>
      <c r="GQ916" s="253"/>
      <c r="GR916" s="253"/>
      <c r="GS916" s="253"/>
      <c r="GT916" s="253"/>
      <c r="GU916" s="253"/>
      <c r="GV916" s="253"/>
      <c r="GW916" s="253"/>
      <c r="GX916" s="253"/>
      <c r="GY916" s="253"/>
      <c r="GZ916" s="253"/>
      <c r="HA916" s="253"/>
      <c r="HB916" s="253"/>
      <c r="HC916" s="253"/>
      <c r="HD916" s="253"/>
      <c r="HE916" s="253"/>
      <c r="HF916" s="253"/>
    </row>
    <row r="917" spans="1:214" s="312" customFormat="1" ht="15" customHeight="1" x14ac:dyDescent="0.25">
      <c r="A917" s="252"/>
      <c r="B917" s="253"/>
      <c r="C917" s="253"/>
      <c r="D917" s="253"/>
      <c r="E917" s="253"/>
      <c r="F917" s="253"/>
      <c r="G917" s="253"/>
      <c r="H917" s="253"/>
      <c r="I917" s="253"/>
      <c r="J917" s="253"/>
      <c r="K917" s="253"/>
      <c r="L917" s="253"/>
      <c r="M917" s="253"/>
      <c r="N917" s="253"/>
      <c r="O917" s="253"/>
      <c r="P917" s="253"/>
      <c r="Q917" s="253"/>
      <c r="R917" s="253"/>
      <c r="S917" s="253"/>
      <c r="T917" s="253"/>
      <c r="U917" s="253" t="s">
        <v>1103</v>
      </c>
      <c r="V917" s="253"/>
      <c r="W917" s="253"/>
      <c r="X917" s="253"/>
      <c r="Y917" s="253"/>
      <c r="Z917" s="253"/>
      <c r="AA917" s="253"/>
      <c r="AB917" s="253"/>
      <c r="AC917" s="253" t="s">
        <v>393</v>
      </c>
      <c r="AD917" s="253"/>
      <c r="AE917" s="253"/>
      <c r="AF917" s="253"/>
      <c r="AG917" s="253"/>
      <c r="AH917" s="253"/>
      <c r="AI917" s="253"/>
      <c r="AJ917" s="253"/>
      <c r="AK917" s="253"/>
      <c r="AL917" s="253"/>
      <c r="AM917" s="253"/>
      <c r="AN917" s="253"/>
      <c r="AO917" s="253"/>
      <c r="AP917" s="253"/>
      <c r="AQ917" s="253"/>
      <c r="AR917" s="253"/>
      <c r="AS917" s="253"/>
      <c r="AT917" s="253"/>
      <c r="AU917" s="253"/>
      <c r="AV917" s="253"/>
      <c r="AW917" s="253"/>
      <c r="AX917" s="253"/>
      <c r="AY917" s="253"/>
      <c r="AZ917" s="253"/>
      <c r="BA917" s="253"/>
      <c r="BB917" s="253"/>
      <c r="BC917" s="253"/>
      <c r="BD917" s="253"/>
      <c r="BE917" s="253"/>
      <c r="BF917" s="253"/>
      <c r="BG917" s="253"/>
      <c r="BH917" s="253"/>
      <c r="BI917" s="253"/>
      <c r="BJ917" s="253"/>
      <c r="BK917" s="253"/>
      <c r="BL917" s="253"/>
      <c r="BM917" s="253"/>
      <c r="BN917" s="253"/>
      <c r="BO917" s="253"/>
      <c r="BP917" s="253"/>
      <c r="BQ917" s="253"/>
      <c r="BR917" s="253"/>
      <c r="BS917" s="253"/>
      <c r="BT917" s="253"/>
      <c r="BU917" s="253"/>
      <c r="BV917" s="253"/>
      <c r="BW917" s="253"/>
      <c r="BX917" s="253"/>
      <c r="BY917" s="253"/>
      <c r="BZ917" s="253"/>
      <c r="CA917" s="253"/>
      <c r="CB917" s="253"/>
      <c r="CC917" s="253"/>
      <c r="CD917" s="253"/>
      <c r="CE917" s="253"/>
      <c r="CF917" s="253"/>
      <c r="CG917" s="253"/>
      <c r="CH917" s="253"/>
      <c r="CI917" s="253"/>
      <c r="CJ917" s="253"/>
      <c r="CK917" s="253"/>
      <c r="CL917" s="253"/>
      <c r="CM917" s="253"/>
      <c r="CN917" s="253"/>
      <c r="CO917" s="253"/>
      <c r="CP917" s="253"/>
      <c r="CQ917" s="253"/>
      <c r="CR917" s="253"/>
      <c r="CS917" s="253"/>
      <c r="CT917" s="253"/>
      <c r="CU917" s="253"/>
      <c r="CV917" s="253"/>
      <c r="CW917" s="253"/>
      <c r="CX917" s="253"/>
      <c r="CY917" s="253"/>
      <c r="CZ917" s="253"/>
      <c r="DA917" s="253"/>
      <c r="DB917" s="253"/>
      <c r="DC917" s="253"/>
      <c r="DD917" s="253"/>
      <c r="DE917" s="253"/>
      <c r="DF917" s="253"/>
      <c r="DG917" s="253"/>
      <c r="DH917" s="253"/>
      <c r="DI917" s="253"/>
      <c r="DJ917" s="253"/>
      <c r="DK917" s="253"/>
      <c r="DL917" s="253"/>
      <c r="DM917" s="253"/>
      <c r="DN917" s="253"/>
      <c r="DO917" s="253"/>
      <c r="DP917" s="253"/>
      <c r="DQ917" s="253"/>
      <c r="DR917" s="253"/>
      <c r="DS917" s="253"/>
      <c r="DT917" s="253"/>
      <c r="DU917" s="253"/>
      <c r="DV917" s="253"/>
      <c r="DW917" s="253"/>
      <c r="DX917" s="253"/>
      <c r="DY917" s="253"/>
      <c r="DZ917" s="253"/>
      <c r="EA917" s="253"/>
      <c r="EB917" s="253"/>
      <c r="EC917" s="253"/>
      <c r="ED917" s="253"/>
      <c r="EE917" s="253"/>
      <c r="EF917" s="253"/>
      <c r="EG917" s="253"/>
      <c r="EH917" s="253"/>
      <c r="EI917" s="253"/>
      <c r="EJ917" s="253"/>
      <c r="EK917" s="253"/>
      <c r="EL917" s="253"/>
      <c r="EM917" s="253"/>
      <c r="EN917" s="253"/>
      <c r="EO917" s="253"/>
      <c r="EP917" s="253"/>
      <c r="EQ917" s="253"/>
      <c r="ER917" s="253"/>
      <c r="ES917" s="253"/>
      <c r="ET917" s="253"/>
      <c r="EU917" s="253"/>
      <c r="EV917" s="253"/>
      <c r="EW917" s="253"/>
      <c r="EX917" s="253"/>
      <c r="EY917" s="253"/>
      <c r="EZ917" s="253"/>
      <c r="FA917" s="253"/>
      <c r="FB917" s="253"/>
      <c r="FC917" s="253"/>
      <c r="FD917" s="253"/>
      <c r="FE917" s="253"/>
      <c r="FF917" s="253"/>
      <c r="FG917" s="253"/>
      <c r="FH917" s="253"/>
      <c r="FI917" s="253"/>
      <c r="FJ917" s="253"/>
      <c r="FK917" s="253"/>
      <c r="FL917" s="253"/>
      <c r="FM917" s="253"/>
      <c r="FN917" s="253"/>
      <c r="FO917" s="253"/>
      <c r="FP917" s="253"/>
      <c r="FQ917" s="253"/>
      <c r="FR917" s="253"/>
      <c r="FS917" s="253"/>
      <c r="FT917" s="253"/>
      <c r="FU917" s="253"/>
      <c r="FV917" s="253"/>
      <c r="FW917" s="253"/>
      <c r="FX917" s="253"/>
      <c r="FY917" s="253"/>
      <c r="FZ917" s="253"/>
      <c r="GA917" s="253"/>
      <c r="GB917" s="253"/>
      <c r="GC917" s="253"/>
      <c r="GD917" s="253"/>
      <c r="GE917" s="253"/>
      <c r="GF917" s="253"/>
      <c r="GG917" s="253"/>
      <c r="GH917" s="253"/>
      <c r="GI917" s="253"/>
      <c r="GJ917" s="253"/>
      <c r="GK917" s="253"/>
      <c r="GL917" s="253"/>
      <c r="GM917" s="253"/>
      <c r="GN917" s="253"/>
      <c r="GO917" s="253"/>
      <c r="GP917" s="253"/>
      <c r="GQ917" s="253"/>
      <c r="GR917" s="253"/>
      <c r="GS917" s="253"/>
      <c r="GT917" s="253"/>
      <c r="GU917" s="253"/>
      <c r="GV917" s="253"/>
      <c r="GW917" s="253"/>
      <c r="GX917" s="253"/>
      <c r="GY917" s="253"/>
      <c r="GZ917" s="253"/>
      <c r="HA917" s="253"/>
      <c r="HB917" s="253"/>
      <c r="HC917" s="253"/>
      <c r="HD917" s="253"/>
      <c r="HE917" s="253"/>
      <c r="HF917" s="253"/>
    </row>
    <row r="918" spans="1:214" s="312" customFormat="1" ht="15" customHeight="1" x14ac:dyDescent="0.25">
      <c r="A918" s="252"/>
      <c r="B918" s="253"/>
      <c r="C918" s="253"/>
      <c r="D918" s="253"/>
      <c r="E918" s="253"/>
      <c r="F918" s="253"/>
      <c r="G918" s="253"/>
      <c r="H918" s="253"/>
      <c r="I918" s="253"/>
      <c r="J918" s="253"/>
      <c r="K918" s="253"/>
      <c r="L918" s="253"/>
      <c r="M918" s="253"/>
      <c r="N918" s="253"/>
      <c r="O918" s="253"/>
      <c r="P918" s="253"/>
      <c r="Q918" s="253"/>
      <c r="R918" s="253"/>
      <c r="S918" s="253"/>
      <c r="T918" s="253"/>
      <c r="U918" s="253" t="s">
        <v>1104</v>
      </c>
      <c r="V918" s="253"/>
      <c r="W918" s="253"/>
      <c r="X918" s="253"/>
      <c r="Y918" s="253"/>
      <c r="Z918" s="253"/>
      <c r="AA918" s="253"/>
      <c r="AB918" s="253"/>
      <c r="AC918" s="253" t="s">
        <v>323</v>
      </c>
      <c r="AD918" s="253"/>
      <c r="AE918" s="253"/>
      <c r="AF918" s="253"/>
      <c r="AG918" s="253"/>
      <c r="AH918" s="253"/>
      <c r="AI918" s="253"/>
      <c r="AJ918" s="253"/>
      <c r="AK918" s="253"/>
      <c r="AL918" s="253"/>
      <c r="AM918" s="253"/>
      <c r="AN918" s="253"/>
      <c r="AO918" s="253"/>
      <c r="AP918" s="253"/>
      <c r="AQ918" s="253"/>
      <c r="AR918" s="253"/>
      <c r="AS918" s="253"/>
      <c r="AT918" s="253"/>
      <c r="AU918" s="253"/>
      <c r="AV918" s="253"/>
      <c r="AW918" s="253"/>
      <c r="AX918" s="253"/>
      <c r="AY918" s="253"/>
      <c r="AZ918" s="253"/>
      <c r="BA918" s="253"/>
      <c r="BB918" s="253"/>
      <c r="BC918" s="253"/>
      <c r="BD918" s="253"/>
      <c r="BE918" s="253"/>
      <c r="BF918" s="253"/>
      <c r="BG918" s="253"/>
      <c r="BH918" s="253"/>
      <c r="BI918" s="253"/>
      <c r="BJ918" s="253"/>
      <c r="BK918" s="253"/>
      <c r="BL918" s="253"/>
      <c r="BM918" s="253"/>
      <c r="BN918" s="253"/>
      <c r="BO918" s="253"/>
      <c r="BP918" s="253"/>
      <c r="BQ918" s="253"/>
      <c r="BR918" s="253"/>
      <c r="BS918" s="253"/>
      <c r="BT918" s="253"/>
      <c r="BU918" s="253"/>
      <c r="BV918" s="253"/>
      <c r="BW918" s="253"/>
      <c r="BX918" s="253"/>
      <c r="BY918" s="253"/>
      <c r="BZ918" s="253"/>
      <c r="CA918" s="253"/>
      <c r="CB918" s="253"/>
      <c r="CC918" s="253"/>
      <c r="CD918" s="253"/>
      <c r="CE918" s="253"/>
      <c r="CF918" s="253"/>
      <c r="CG918" s="253"/>
      <c r="CH918" s="253"/>
      <c r="CI918" s="253"/>
      <c r="CJ918" s="253"/>
      <c r="CK918" s="253"/>
      <c r="CL918" s="253"/>
      <c r="CM918" s="253"/>
      <c r="CN918" s="253"/>
      <c r="CO918" s="253"/>
      <c r="CP918" s="253"/>
      <c r="CQ918" s="253"/>
      <c r="CR918" s="253"/>
      <c r="CS918" s="253"/>
      <c r="CT918" s="253"/>
      <c r="CU918" s="253"/>
      <c r="CV918" s="253"/>
      <c r="CW918" s="253"/>
      <c r="CX918" s="253"/>
      <c r="CY918" s="253"/>
      <c r="CZ918" s="253"/>
      <c r="DA918" s="253"/>
      <c r="DB918" s="253"/>
      <c r="DC918" s="253"/>
      <c r="DD918" s="253"/>
      <c r="DE918" s="253"/>
      <c r="DF918" s="253"/>
      <c r="DG918" s="253"/>
      <c r="DH918" s="253"/>
      <c r="DI918" s="253"/>
      <c r="DJ918" s="253"/>
      <c r="DK918" s="253"/>
      <c r="DL918" s="253"/>
      <c r="DM918" s="253"/>
      <c r="DN918" s="253"/>
      <c r="DO918" s="253"/>
      <c r="DP918" s="253"/>
      <c r="DQ918" s="253"/>
      <c r="DR918" s="253"/>
      <c r="DS918" s="253"/>
      <c r="DT918" s="253"/>
      <c r="DU918" s="253"/>
      <c r="DV918" s="253"/>
      <c r="DW918" s="253"/>
      <c r="DX918" s="253"/>
      <c r="DY918" s="253"/>
      <c r="DZ918" s="253"/>
      <c r="EA918" s="253"/>
      <c r="EB918" s="253"/>
      <c r="EC918" s="253"/>
      <c r="ED918" s="253"/>
      <c r="EE918" s="253"/>
      <c r="EF918" s="253"/>
      <c r="EG918" s="253"/>
      <c r="EH918" s="253"/>
      <c r="EI918" s="253"/>
      <c r="EJ918" s="253"/>
      <c r="EK918" s="253"/>
      <c r="EL918" s="253"/>
      <c r="EM918" s="253"/>
      <c r="EN918" s="253"/>
      <c r="EO918" s="253"/>
      <c r="EP918" s="253"/>
      <c r="EQ918" s="253"/>
      <c r="ER918" s="253"/>
      <c r="ES918" s="253"/>
      <c r="ET918" s="253"/>
      <c r="EU918" s="253"/>
      <c r="EV918" s="253"/>
      <c r="EW918" s="253"/>
      <c r="EX918" s="253"/>
      <c r="EY918" s="253"/>
      <c r="EZ918" s="253"/>
      <c r="FA918" s="253"/>
      <c r="FB918" s="253"/>
      <c r="FC918" s="253"/>
      <c r="FD918" s="253"/>
      <c r="FE918" s="253"/>
      <c r="FF918" s="253"/>
      <c r="FG918" s="253"/>
      <c r="FH918" s="253"/>
      <c r="FI918" s="253"/>
      <c r="FJ918" s="253"/>
      <c r="FK918" s="253"/>
      <c r="FL918" s="253"/>
      <c r="FM918" s="253"/>
      <c r="FN918" s="253"/>
      <c r="FO918" s="253"/>
      <c r="FP918" s="253"/>
      <c r="FQ918" s="253"/>
      <c r="FR918" s="253"/>
      <c r="FS918" s="253"/>
      <c r="FT918" s="253"/>
      <c r="FU918" s="253"/>
      <c r="FV918" s="253"/>
      <c r="FW918" s="253"/>
      <c r="FX918" s="253"/>
      <c r="FY918" s="253"/>
      <c r="FZ918" s="253"/>
      <c r="GA918" s="253"/>
      <c r="GB918" s="253"/>
      <c r="GC918" s="253"/>
      <c r="GD918" s="253"/>
      <c r="GE918" s="253"/>
      <c r="GF918" s="253"/>
      <c r="GG918" s="253"/>
      <c r="GH918" s="253"/>
      <c r="GI918" s="253"/>
      <c r="GJ918" s="253"/>
      <c r="GK918" s="253"/>
      <c r="GL918" s="253"/>
      <c r="GM918" s="253"/>
      <c r="GN918" s="253"/>
      <c r="GO918" s="253"/>
      <c r="GP918" s="253"/>
      <c r="GQ918" s="253"/>
      <c r="GR918" s="253"/>
      <c r="GS918" s="253"/>
      <c r="GT918" s="253"/>
      <c r="GU918" s="253"/>
      <c r="GV918" s="253"/>
      <c r="GW918" s="253"/>
      <c r="GX918" s="253"/>
      <c r="GY918" s="253"/>
      <c r="GZ918" s="253"/>
      <c r="HA918" s="253"/>
      <c r="HB918" s="253"/>
      <c r="HC918" s="253"/>
      <c r="HD918" s="253"/>
      <c r="HE918" s="253"/>
      <c r="HF918" s="253"/>
    </row>
    <row r="919" spans="1:214" s="312" customFormat="1" ht="15" customHeight="1" x14ac:dyDescent="0.25">
      <c r="A919" s="252"/>
      <c r="B919" s="253"/>
      <c r="C919" s="253"/>
      <c r="D919" s="253"/>
      <c r="E919" s="253"/>
      <c r="F919" s="253"/>
      <c r="G919" s="253"/>
      <c r="H919" s="253"/>
      <c r="I919" s="253"/>
      <c r="J919" s="253"/>
      <c r="K919" s="253"/>
      <c r="L919" s="253"/>
      <c r="M919" s="253"/>
      <c r="N919" s="253"/>
      <c r="O919" s="253"/>
      <c r="P919" s="253"/>
      <c r="Q919" s="253"/>
      <c r="R919" s="253"/>
      <c r="S919" s="253"/>
      <c r="T919" s="253"/>
      <c r="U919" s="253" t="s">
        <v>1105</v>
      </c>
      <c r="V919" s="253"/>
      <c r="W919" s="253"/>
      <c r="X919" s="253"/>
      <c r="Y919" s="253"/>
      <c r="Z919" s="253"/>
      <c r="AA919" s="253"/>
      <c r="AB919" s="253"/>
      <c r="AC919" s="253" t="s">
        <v>316</v>
      </c>
      <c r="AD919" s="253"/>
      <c r="AE919" s="253"/>
      <c r="AF919" s="253"/>
      <c r="AG919" s="253"/>
      <c r="AH919" s="253"/>
      <c r="AI919" s="253"/>
      <c r="AJ919" s="253"/>
      <c r="AK919" s="253"/>
      <c r="AL919" s="253"/>
      <c r="AM919" s="253"/>
      <c r="AN919" s="253"/>
      <c r="AO919" s="253"/>
      <c r="AP919" s="253"/>
      <c r="AQ919" s="253"/>
      <c r="AR919" s="253"/>
      <c r="AS919" s="253"/>
      <c r="AT919" s="253"/>
      <c r="AU919" s="253"/>
      <c r="AV919" s="253"/>
      <c r="AW919" s="253"/>
      <c r="AX919" s="253"/>
      <c r="AY919" s="253"/>
      <c r="AZ919" s="253"/>
      <c r="BA919" s="253"/>
      <c r="BB919" s="253"/>
      <c r="BC919" s="253"/>
      <c r="BD919" s="253"/>
      <c r="BE919" s="253"/>
      <c r="BF919" s="253"/>
      <c r="BG919" s="253"/>
      <c r="BH919" s="253"/>
      <c r="BI919" s="253"/>
      <c r="BJ919" s="253"/>
      <c r="BK919" s="253"/>
      <c r="BL919" s="253"/>
      <c r="BM919" s="253"/>
      <c r="BN919" s="253"/>
      <c r="BO919" s="253"/>
      <c r="BP919" s="253"/>
      <c r="BQ919" s="253"/>
      <c r="BR919" s="253"/>
      <c r="BS919" s="253"/>
      <c r="BT919" s="253"/>
      <c r="BU919" s="253"/>
      <c r="BV919" s="253"/>
      <c r="BW919" s="253"/>
      <c r="BX919" s="253"/>
      <c r="BY919" s="253"/>
      <c r="BZ919" s="253"/>
      <c r="CA919" s="253"/>
      <c r="CB919" s="253"/>
      <c r="CC919" s="253"/>
      <c r="CD919" s="253"/>
      <c r="CE919" s="253"/>
      <c r="CF919" s="253"/>
      <c r="CG919" s="253"/>
      <c r="CH919" s="253"/>
      <c r="CI919" s="253"/>
      <c r="CJ919" s="253"/>
      <c r="CK919" s="253"/>
      <c r="CL919" s="253"/>
      <c r="CM919" s="253"/>
      <c r="CN919" s="253"/>
      <c r="CO919" s="253"/>
      <c r="CP919" s="253"/>
      <c r="CQ919" s="253"/>
      <c r="CR919" s="253"/>
      <c r="CS919" s="253"/>
      <c r="CT919" s="253"/>
      <c r="CU919" s="253"/>
      <c r="CV919" s="253"/>
      <c r="CW919" s="253"/>
      <c r="CX919" s="253"/>
      <c r="CY919" s="253"/>
      <c r="CZ919" s="253"/>
      <c r="DA919" s="253"/>
      <c r="DB919" s="253"/>
      <c r="DC919" s="253"/>
      <c r="DD919" s="253"/>
      <c r="DE919" s="253"/>
      <c r="DF919" s="253"/>
      <c r="DG919" s="253"/>
      <c r="DH919" s="253"/>
      <c r="DI919" s="253"/>
      <c r="DJ919" s="253"/>
      <c r="DK919" s="253"/>
      <c r="DL919" s="253"/>
      <c r="DM919" s="253"/>
      <c r="DN919" s="253"/>
      <c r="DO919" s="253"/>
      <c r="DP919" s="253"/>
      <c r="DQ919" s="253"/>
      <c r="DR919" s="253"/>
      <c r="DS919" s="253"/>
      <c r="DT919" s="253"/>
      <c r="DU919" s="253"/>
      <c r="DV919" s="253"/>
      <c r="DW919" s="253"/>
      <c r="DX919" s="253"/>
      <c r="DY919" s="253"/>
      <c r="DZ919" s="253"/>
      <c r="EA919" s="253"/>
      <c r="EB919" s="253"/>
      <c r="EC919" s="253"/>
      <c r="ED919" s="253"/>
      <c r="EE919" s="253"/>
      <c r="EF919" s="253"/>
      <c r="EG919" s="253"/>
      <c r="EH919" s="253"/>
      <c r="EI919" s="253"/>
      <c r="EJ919" s="253"/>
      <c r="EK919" s="253"/>
      <c r="EL919" s="253"/>
      <c r="EM919" s="253"/>
      <c r="EN919" s="253"/>
      <c r="EO919" s="253"/>
      <c r="EP919" s="253"/>
      <c r="EQ919" s="253"/>
      <c r="ER919" s="253"/>
      <c r="ES919" s="253"/>
      <c r="ET919" s="253"/>
      <c r="EU919" s="253"/>
      <c r="EV919" s="253"/>
      <c r="EW919" s="253"/>
      <c r="EX919" s="253"/>
      <c r="EY919" s="253"/>
      <c r="EZ919" s="253"/>
      <c r="FA919" s="253"/>
      <c r="FB919" s="253"/>
      <c r="FC919" s="253"/>
      <c r="FD919" s="253"/>
      <c r="FE919" s="253"/>
      <c r="FF919" s="253"/>
      <c r="FG919" s="253"/>
      <c r="FH919" s="253"/>
      <c r="FI919" s="253"/>
      <c r="FJ919" s="253"/>
      <c r="FK919" s="253"/>
      <c r="FL919" s="253"/>
      <c r="FM919" s="253"/>
      <c r="FN919" s="253"/>
      <c r="FO919" s="253"/>
      <c r="FP919" s="253"/>
      <c r="FQ919" s="253"/>
      <c r="FR919" s="253"/>
      <c r="FS919" s="253"/>
      <c r="FT919" s="253"/>
      <c r="FU919" s="253"/>
      <c r="FV919" s="253"/>
      <c r="FW919" s="253"/>
      <c r="FX919" s="253"/>
      <c r="FY919" s="253"/>
      <c r="FZ919" s="253"/>
      <c r="GA919" s="253"/>
      <c r="GB919" s="253"/>
      <c r="GC919" s="253"/>
      <c r="GD919" s="253"/>
      <c r="GE919" s="253"/>
      <c r="GF919" s="253"/>
      <c r="GG919" s="253"/>
      <c r="GH919" s="253"/>
      <c r="GI919" s="253"/>
      <c r="GJ919" s="253"/>
      <c r="GK919" s="253"/>
      <c r="GL919" s="253"/>
      <c r="GM919" s="253"/>
      <c r="GN919" s="253"/>
      <c r="GO919" s="253"/>
      <c r="GP919" s="253"/>
      <c r="GQ919" s="253"/>
      <c r="GR919" s="253"/>
      <c r="GS919" s="253"/>
      <c r="GT919" s="253"/>
      <c r="GU919" s="253"/>
      <c r="GV919" s="253"/>
      <c r="GW919" s="253"/>
      <c r="GX919" s="253"/>
      <c r="GY919" s="253"/>
      <c r="GZ919" s="253"/>
      <c r="HA919" s="253"/>
      <c r="HB919" s="253"/>
      <c r="HC919" s="253"/>
      <c r="HD919" s="253"/>
      <c r="HE919" s="253"/>
      <c r="HF919" s="253"/>
    </row>
    <row r="920" spans="1:214" s="312" customFormat="1" ht="15" customHeight="1" x14ac:dyDescent="0.25">
      <c r="A920" s="252"/>
      <c r="B920" s="253"/>
      <c r="C920" s="253"/>
      <c r="D920" s="253"/>
      <c r="E920" s="253"/>
      <c r="F920" s="253"/>
      <c r="G920" s="253"/>
      <c r="H920" s="253"/>
      <c r="I920" s="253"/>
      <c r="J920" s="253"/>
      <c r="K920" s="253"/>
      <c r="L920" s="253"/>
      <c r="M920" s="253"/>
      <c r="N920" s="253"/>
      <c r="O920" s="253"/>
      <c r="P920" s="253"/>
      <c r="Q920" s="253"/>
      <c r="R920" s="253"/>
      <c r="S920" s="253"/>
      <c r="T920" s="253"/>
      <c r="U920" s="253" t="s">
        <v>1106</v>
      </c>
      <c r="V920" s="253"/>
      <c r="W920" s="253"/>
      <c r="X920" s="253"/>
      <c r="Y920" s="253"/>
      <c r="Z920" s="253"/>
      <c r="AA920" s="253"/>
      <c r="AB920" s="253"/>
      <c r="AC920" s="253" t="s">
        <v>318</v>
      </c>
      <c r="AD920" s="253"/>
      <c r="AE920" s="253"/>
      <c r="AF920" s="253"/>
      <c r="AG920" s="253"/>
      <c r="AH920" s="253"/>
      <c r="AI920" s="253"/>
      <c r="AJ920" s="253"/>
      <c r="AK920" s="253"/>
      <c r="AL920" s="253"/>
      <c r="AM920" s="253"/>
      <c r="AN920" s="253"/>
      <c r="AO920" s="253"/>
      <c r="AP920" s="253"/>
      <c r="AQ920" s="253"/>
      <c r="AR920" s="253"/>
      <c r="AS920" s="253"/>
      <c r="AT920" s="253"/>
      <c r="AU920" s="253"/>
      <c r="AV920" s="253"/>
      <c r="AW920" s="253"/>
      <c r="AX920" s="253"/>
      <c r="AY920" s="253"/>
      <c r="AZ920" s="253"/>
      <c r="BA920" s="253"/>
      <c r="BB920" s="253"/>
      <c r="BC920" s="253"/>
      <c r="BD920" s="253"/>
      <c r="BE920" s="253"/>
      <c r="BF920" s="253"/>
      <c r="BG920" s="253"/>
      <c r="BH920" s="253"/>
      <c r="BI920" s="253"/>
      <c r="BJ920" s="253"/>
      <c r="BK920" s="253"/>
      <c r="BL920" s="253"/>
      <c r="BM920" s="253"/>
      <c r="BN920" s="253"/>
      <c r="BO920" s="253"/>
      <c r="BP920" s="253"/>
      <c r="BQ920" s="253"/>
      <c r="BR920" s="253"/>
      <c r="BS920" s="253"/>
      <c r="BT920" s="253"/>
      <c r="BU920" s="253"/>
      <c r="BV920" s="253"/>
      <c r="BW920" s="253"/>
      <c r="BX920" s="253"/>
      <c r="BY920" s="253"/>
      <c r="BZ920" s="253"/>
      <c r="CA920" s="253"/>
      <c r="CB920" s="253"/>
      <c r="CC920" s="253"/>
      <c r="CD920" s="253"/>
      <c r="CE920" s="253"/>
      <c r="CF920" s="253"/>
      <c r="CG920" s="253"/>
      <c r="CH920" s="253"/>
      <c r="CI920" s="253"/>
      <c r="CJ920" s="253"/>
      <c r="CK920" s="253"/>
      <c r="CL920" s="253"/>
      <c r="CM920" s="253"/>
      <c r="CN920" s="253"/>
      <c r="CO920" s="253"/>
      <c r="CP920" s="253"/>
      <c r="CQ920" s="253"/>
      <c r="CR920" s="253"/>
      <c r="CS920" s="253"/>
      <c r="CT920" s="253"/>
      <c r="CU920" s="253"/>
      <c r="CV920" s="253"/>
      <c r="CW920" s="253"/>
      <c r="CX920" s="253"/>
      <c r="CY920" s="253"/>
      <c r="CZ920" s="253"/>
      <c r="DA920" s="253"/>
      <c r="DB920" s="253"/>
      <c r="DC920" s="253"/>
      <c r="DD920" s="253"/>
      <c r="DE920" s="253"/>
      <c r="DF920" s="253"/>
      <c r="DG920" s="253"/>
      <c r="DH920" s="253"/>
      <c r="DI920" s="253"/>
      <c r="DJ920" s="253"/>
      <c r="DK920" s="253"/>
      <c r="DL920" s="253"/>
      <c r="DM920" s="253"/>
      <c r="DN920" s="253"/>
      <c r="DO920" s="253"/>
      <c r="DP920" s="253"/>
      <c r="DQ920" s="253"/>
      <c r="DR920" s="253"/>
      <c r="DS920" s="253"/>
      <c r="DT920" s="253"/>
      <c r="DU920" s="253"/>
      <c r="DV920" s="253"/>
      <c r="DW920" s="253"/>
      <c r="DX920" s="253"/>
      <c r="DY920" s="253"/>
      <c r="DZ920" s="253"/>
      <c r="EA920" s="253"/>
      <c r="EB920" s="253"/>
      <c r="EC920" s="253"/>
      <c r="ED920" s="253"/>
      <c r="EE920" s="253"/>
      <c r="EF920" s="253"/>
      <c r="EG920" s="253"/>
      <c r="EH920" s="253"/>
      <c r="EI920" s="253"/>
      <c r="EJ920" s="253"/>
      <c r="EK920" s="253"/>
      <c r="EL920" s="253"/>
      <c r="EM920" s="253"/>
      <c r="EN920" s="253"/>
      <c r="EO920" s="253"/>
      <c r="EP920" s="253"/>
      <c r="EQ920" s="253"/>
      <c r="ER920" s="253"/>
      <c r="ES920" s="253"/>
      <c r="ET920" s="253"/>
      <c r="EU920" s="253"/>
      <c r="EV920" s="253"/>
      <c r="EW920" s="253"/>
      <c r="EX920" s="253"/>
      <c r="EY920" s="253"/>
      <c r="EZ920" s="253"/>
      <c r="FA920" s="253"/>
      <c r="FB920" s="253"/>
      <c r="FC920" s="253"/>
      <c r="FD920" s="253"/>
      <c r="FE920" s="253"/>
      <c r="FF920" s="253"/>
      <c r="FG920" s="253"/>
      <c r="FH920" s="253"/>
      <c r="FI920" s="253"/>
      <c r="FJ920" s="253"/>
      <c r="FK920" s="253"/>
      <c r="FL920" s="253"/>
      <c r="FM920" s="253"/>
      <c r="FN920" s="253"/>
      <c r="FO920" s="253"/>
      <c r="FP920" s="253"/>
      <c r="FQ920" s="253"/>
      <c r="FR920" s="253"/>
      <c r="FS920" s="253"/>
      <c r="FT920" s="253"/>
      <c r="FU920" s="253"/>
      <c r="FV920" s="253"/>
      <c r="FW920" s="253"/>
      <c r="FX920" s="253"/>
      <c r="FY920" s="253"/>
      <c r="FZ920" s="253"/>
      <c r="GA920" s="253"/>
      <c r="GB920" s="253"/>
      <c r="GC920" s="253"/>
      <c r="GD920" s="253"/>
      <c r="GE920" s="253"/>
      <c r="GF920" s="253"/>
      <c r="GG920" s="253"/>
      <c r="GH920" s="253"/>
      <c r="GI920" s="253"/>
      <c r="GJ920" s="253"/>
      <c r="GK920" s="253"/>
      <c r="GL920" s="253"/>
      <c r="GM920" s="253"/>
      <c r="GN920" s="253"/>
      <c r="GO920" s="253"/>
      <c r="GP920" s="253"/>
      <c r="GQ920" s="253"/>
      <c r="GR920" s="253"/>
      <c r="GS920" s="253"/>
      <c r="GT920" s="253"/>
      <c r="GU920" s="253"/>
      <c r="GV920" s="253"/>
      <c r="GW920" s="253"/>
      <c r="GX920" s="253"/>
      <c r="GY920" s="253"/>
      <c r="GZ920" s="253"/>
      <c r="HA920" s="253"/>
      <c r="HB920" s="253"/>
      <c r="HC920" s="253"/>
      <c r="HD920" s="253"/>
      <c r="HE920" s="253"/>
      <c r="HF920" s="253"/>
    </row>
    <row r="921" spans="1:214" s="312" customFormat="1" ht="15" customHeight="1" x14ac:dyDescent="0.25">
      <c r="A921" s="252"/>
      <c r="B921" s="253"/>
      <c r="C921" s="253"/>
      <c r="D921" s="253"/>
      <c r="E921" s="253"/>
      <c r="F921" s="253"/>
      <c r="G921" s="253"/>
      <c r="H921" s="253"/>
      <c r="I921" s="253"/>
      <c r="J921" s="253"/>
      <c r="K921" s="253"/>
      <c r="L921" s="253"/>
      <c r="M921" s="253"/>
      <c r="N921" s="253"/>
      <c r="O921" s="253"/>
      <c r="P921" s="253"/>
      <c r="Q921" s="253"/>
      <c r="R921" s="253"/>
      <c r="S921" s="253"/>
      <c r="T921" s="253"/>
      <c r="U921" s="253" t="s">
        <v>291</v>
      </c>
      <c r="V921" s="253"/>
      <c r="W921" s="253"/>
      <c r="X921" s="253"/>
      <c r="Y921" s="253"/>
      <c r="Z921" s="253"/>
      <c r="AA921" s="253"/>
      <c r="AB921" s="253"/>
      <c r="AC921" s="253" t="s">
        <v>357</v>
      </c>
      <c r="AD921" s="253"/>
      <c r="AE921" s="253"/>
      <c r="AF921" s="253"/>
      <c r="AG921" s="253"/>
      <c r="AH921" s="253"/>
      <c r="AI921" s="253"/>
      <c r="AJ921" s="253"/>
      <c r="AK921" s="253"/>
      <c r="AL921" s="253"/>
      <c r="AM921" s="253"/>
      <c r="AN921" s="253"/>
      <c r="AO921" s="253"/>
      <c r="AP921" s="253"/>
      <c r="AQ921" s="253"/>
      <c r="AR921" s="253"/>
      <c r="AS921" s="253"/>
      <c r="AT921" s="253"/>
      <c r="AU921" s="253"/>
      <c r="AV921" s="253"/>
      <c r="AW921" s="253"/>
      <c r="AX921" s="253"/>
      <c r="AY921" s="253"/>
      <c r="AZ921" s="253"/>
      <c r="BA921" s="253"/>
      <c r="BB921" s="253"/>
      <c r="BC921" s="253"/>
      <c r="BD921" s="253"/>
      <c r="BE921" s="253"/>
      <c r="BF921" s="253"/>
      <c r="BG921" s="253"/>
      <c r="BH921" s="253"/>
      <c r="BI921" s="253"/>
      <c r="BJ921" s="253"/>
      <c r="BK921" s="253"/>
      <c r="BL921" s="253"/>
      <c r="BM921" s="253"/>
      <c r="BN921" s="253"/>
      <c r="BO921" s="253"/>
      <c r="BP921" s="253"/>
      <c r="BQ921" s="253"/>
      <c r="BR921" s="253"/>
      <c r="BS921" s="253"/>
      <c r="BT921" s="253"/>
      <c r="BU921" s="253"/>
      <c r="BV921" s="253"/>
      <c r="BW921" s="253"/>
      <c r="BX921" s="253"/>
      <c r="BY921" s="253"/>
      <c r="BZ921" s="253"/>
      <c r="CA921" s="253"/>
      <c r="CB921" s="253"/>
      <c r="CC921" s="253"/>
      <c r="CD921" s="253"/>
      <c r="CE921" s="253"/>
      <c r="CF921" s="253"/>
      <c r="CG921" s="253"/>
      <c r="CH921" s="253"/>
      <c r="CI921" s="253"/>
      <c r="CJ921" s="253"/>
      <c r="CK921" s="253"/>
      <c r="CL921" s="253"/>
      <c r="CM921" s="253"/>
      <c r="CN921" s="253"/>
      <c r="CO921" s="253"/>
      <c r="CP921" s="253"/>
      <c r="CQ921" s="253"/>
      <c r="CR921" s="253"/>
      <c r="CS921" s="253"/>
      <c r="CT921" s="253"/>
      <c r="CU921" s="253"/>
      <c r="CV921" s="253"/>
      <c r="CW921" s="253"/>
      <c r="CX921" s="253"/>
      <c r="CY921" s="253"/>
      <c r="CZ921" s="253"/>
      <c r="DA921" s="253"/>
      <c r="DB921" s="253"/>
      <c r="DC921" s="253"/>
      <c r="DD921" s="253"/>
      <c r="DE921" s="253"/>
      <c r="DF921" s="253"/>
      <c r="DG921" s="253"/>
      <c r="DH921" s="253"/>
      <c r="DI921" s="253"/>
      <c r="DJ921" s="253"/>
      <c r="DK921" s="253"/>
      <c r="DL921" s="253"/>
      <c r="DM921" s="253"/>
      <c r="DN921" s="253"/>
      <c r="DO921" s="253"/>
      <c r="DP921" s="253"/>
      <c r="DQ921" s="253"/>
      <c r="DR921" s="253"/>
      <c r="DS921" s="253"/>
      <c r="DT921" s="253"/>
      <c r="DU921" s="253"/>
      <c r="DV921" s="253"/>
      <c r="DW921" s="253"/>
      <c r="DX921" s="253"/>
      <c r="DY921" s="253"/>
      <c r="DZ921" s="253"/>
      <c r="EA921" s="253"/>
      <c r="EB921" s="253"/>
      <c r="EC921" s="253"/>
      <c r="ED921" s="253"/>
      <c r="EE921" s="253"/>
      <c r="EF921" s="253"/>
      <c r="EG921" s="253"/>
      <c r="EH921" s="253"/>
      <c r="EI921" s="253"/>
      <c r="EJ921" s="253"/>
      <c r="EK921" s="253"/>
      <c r="EL921" s="253"/>
      <c r="EM921" s="253"/>
      <c r="EN921" s="253"/>
      <c r="EO921" s="253"/>
      <c r="EP921" s="253"/>
      <c r="EQ921" s="253"/>
      <c r="ER921" s="253"/>
      <c r="ES921" s="253"/>
      <c r="ET921" s="253"/>
      <c r="EU921" s="253"/>
      <c r="EV921" s="253"/>
      <c r="EW921" s="253"/>
      <c r="EX921" s="253"/>
      <c r="EY921" s="253"/>
      <c r="EZ921" s="253"/>
      <c r="FA921" s="253"/>
      <c r="FB921" s="253"/>
      <c r="FC921" s="253"/>
      <c r="FD921" s="253"/>
      <c r="FE921" s="253"/>
      <c r="FF921" s="253"/>
      <c r="FG921" s="253"/>
      <c r="FH921" s="253"/>
      <c r="FI921" s="253"/>
      <c r="FJ921" s="253"/>
      <c r="FK921" s="253"/>
      <c r="FL921" s="253"/>
      <c r="FM921" s="253"/>
      <c r="FN921" s="253"/>
      <c r="FO921" s="253"/>
      <c r="FP921" s="253"/>
      <c r="FQ921" s="253"/>
      <c r="FR921" s="253"/>
      <c r="FS921" s="253"/>
      <c r="FT921" s="253"/>
      <c r="FU921" s="253"/>
      <c r="FV921" s="253"/>
      <c r="FW921" s="253"/>
      <c r="FX921" s="253"/>
      <c r="FY921" s="253"/>
      <c r="FZ921" s="253"/>
      <c r="GA921" s="253"/>
      <c r="GB921" s="253"/>
      <c r="GC921" s="253"/>
      <c r="GD921" s="253"/>
      <c r="GE921" s="253"/>
      <c r="GF921" s="253"/>
      <c r="GG921" s="253"/>
      <c r="GH921" s="253"/>
      <c r="GI921" s="253"/>
      <c r="GJ921" s="253"/>
      <c r="GK921" s="253"/>
      <c r="GL921" s="253"/>
      <c r="GM921" s="253"/>
      <c r="GN921" s="253"/>
      <c r="GO921" s="253"/>
      <c r="GP921" s="253"/>
      <c r="GQ921" s="253"/>
      <c r="GR921" s="253"/>
      <c r="GS921" s="253"/>
      <c r="GT921" s="253"/>
      <c r="GU921" s="253"/>
      <c r="GV921" s="253"/>
      <c r="GW921" s="253"/>
      <c r="GX921" s="253"/>
      <c r="GY921" s="253"/>
      <c r="GZ921" s="253"/>
      <c r="HA921" s="253"/>
      <c r="HB921" s="253"/>
      <c r="HC921" s="253"/>
      <c r="HD921" s="253"/>
      <c r="HE921" s="253"/>
      <c r="HF921" s="253"/>
    </row>
    <row r="922" spans="1:214" s="312" customFormat="1" ht="15" customHeight="1" x14ac:dyDescent="0.25">
      <c r="A922" s="252"/>
      <c r="B922" s="253"/>
      <c r="C922" s="253"/>
      <c r="D922" s="253"/>
      <c r="E922" s="253"/>
      <c r="F922" s="253"/>
      <c r="G922" s="253"/>
      <c r="H922" s="253"/>
      <c r="I922" s="253"/>
      <c r="J922" s="253"/>
      <c r="K922" s="253"/>
      <c r="L922" s="253"/>
      <c r="M922" s="253"/>
      <c r="N922" s="253"/>
      <c r="O922" s="253"/>
      <c r="P922" s="253"/>
      <c r="Q922" s="253"/>
      <c r="R922" s="253"/>
      <c r="S922" s="253"/>
      <c r="T922" s="253"/>
      <c r="U922" s="253" t="s">
        <v>1107</v>
      </c>
      <c r="V922" s="253"/>
      <c r="W922" s="253"/>
      <c r="X922" s="253"/>
      <c r="Y922" s="253"/>
      <c r="Z922" s="253"/>
      <c r="AA922" s="253"/>
      <c r="AB922" s="253"/>
      <c r="AC922" s="253" t="s">
        <v>323</v>
      </c>
      <c r="AD922" s="253"/>
      <c r="AE922" s="253"/>
      <c r="AF922" s="253"/>
      <c r="AG922" s="253"/>
      <c r="AH922" s="253"/>
      <c r="AI922" s="253"/>
      <c r="AJ922" s="253"/>
      <c r="AK922" s="253"/>
      <c r="AL922" s="253"/>
      <c r="AM922" s="253"/>
      <c r="AN922" s="253"/>
      <c r="AO922" s="253"/>
      <c r="AP922" s="253"/>
      <c r="AQ922" s="253"/>
      <c r="AR922" s="253"/>
      <c r="AS922" s="253"/>
      <c r="AT922" s="253"/>
      <c r="AU922" s="253"/>
      <c r="AV922" s="253"/>
      <c r="AW922" s="253"/>
      <c r="AX922" s="253"/>
      <c r="AY922" s="253"/>
      <c r="AZ922" s="253"/>
      <c r="BA922" s="253"/>
      <c r="BB922" s="253"/>
      <c r="BC922" s="253"/>
      <c r="BD922" s="253"/>
      <c r="BE922" s="253"/>
      <c r="BF922" s="253"/>
      <c r="BG922" s="253"/>
      <c r="BH922" s="253"/>
      <c r="BI922" s="253"/>
      <c r="BJ922" s="253"/>
      <c r="BK922" s="253"/>
      <c r="BL922" s="253"/>
      <c r="BM922" s="253"/>
      <c r="BN922" s="253"/>
      <c r="BO922" s="253"/>
      <c r="BP922" s="253"/>
      <c r="BQ922" s="253"/>
      <c r="BR922" s="253"/>
      <c r="BS922" s="253"/>
      <c r="BT922" s="253"/>
      <c r="BU922" s="253"/>
      <c r="BV922" s="253"/>
      <c r="BW922" s="253"/>
      <c r="BX922" s="253"/>
      <c r="BY922" s="253"/>
      <c r="BZ922" s="253"/>
      <c r="CA922" s="253"/>
      <c r="CB922" s="253"/>
      <c r="CC922" s="253"/>
      <c r="CD922" s="253"/>
      <c r="CE922" s="253"/>
      <c r="CF922" s="253"/>
      <c r="CG922" s="253"/>
      <c r="CH922" s="253"/>
      <c r="CI922" s="253"/>
      <c r="CJ922" s="253"/>
      <c r="CK922" s="253"/>
      <c r="CL922" s="253"/>
      <c r="CM922" s="253"/>
      <c r="CN922" s="253"/>
      <c r="CO922" s="253"/>
      <c r="CP922" s="253"/>
      <c r="CQ922" s="253"/>
      <c r="CR922" s="253"/>
      <c r="CS922" s="253"/>
      <c r="CT922" s="253"/>
      <c r="CU922" s="253"/>
      <c r="CV922" s="253"/>
      <c r="CW922" s="253"/>
      <c r="CX922" s="253"/>
      <c r="CY922" s="253"/>
      <c r="CZ922" s="253"/>
      <c r="DA922" s="253"/>
      <c r="DB922" s="253"/>
      <c r="DC922" s="253"/>
      <c r="DD922" s="253"/>
      <c r="DE922" s="253"/>
      <c r="DF922" s="253"/>
      <c r="DG922" s="253"/>
      <c r="DH922" s="253"/>
      <c r="DI922" s="253"/>
      <c r="DJ922" s="253"/>
      <c r="DK922" s="253"/>
      <c r="DL922" s="253"/>
      <c r="DM922" s="253"/>
      <c r="DN922" s="253"/>
      <c r="DO922" s="253"/>
      <c r="DP922" s="253"/>
      <c r="DQ922" s="253"/>
      <c r="DR922" s="253"/>
      <c r="DS922" s="253"/>
      <c r="DT922" s="253"/>
      <c r="DU922" s="253"/>
      <c r="DV922" s="253"/>
      <c r="DW922" s="253"/>
      <c r="DX922" s="253"/>
      <c r="DY922" s="253"/>
      <c r="DZ922" s="253"/>
      <c r="EA922" s="253"/>
      <c r="EB922" s="253"/>
      <c r="EC922" s="253"/>
      <c r="ED922" s="253"/>
      <c r="EE922" s="253"/>
      <c r="EF922" s="253"/>
      <c r="EG922" s="253"/>
      <c r="EH922" s="253"/>
      <c r="EI922" s="253"/>
      <c r="EJ922" s="253"/>
      <c r="EK922" s="253"/>
      <c r="EL922" s="253"/>
      <c r="EM922" s="253"/>
      <c r="EN922" s="253"/>
      <c r="EO922" s="253"/>
      <c r="EP922" s="253"/>
      <c r="EQ922" s="253"/>
      <c r="ER922" s="253"/>
      <c r="ES922" s="253"/>
      <c r="ET922" s="253"/>
      <c r="EU922" s="253"/>
      <c r="EV922" s="253"/>
      <c r="EW922" s="253"/>
      <c r="EX922" s="253"/>
      <c r="EY922" s="253"/>
      <c r="EZ922" s="253"/>
      <c r="FA922" s="253"/>
      <c r="FB922" s="253"/>
      <c r="FC922" s="253"/>
      <c r="FD922" s="253"/>
      <c r="FE922" s="253"/>
      <c r="FF922" s="253"/>
      <c r="FG922" s="253"/>
      <c r="FH922" s="253"/>
      <c r="FI922" s="253"/>
      <c r="FJ922" s="253"/>
      <c r="FK922" s="253"/>
      <c r="FL922" s="253"/>
      <c r="FM922" s="253"/>
      <c r="FN922" s="253"/>
      <c r="FO922" s="253"/>
      <c r="FP922" s="253"/>
      <c r="FQ922" s="253"/>
      <c r="FR922" s="253"/>
      <c r="FS922" s="253"/>
      <c r="FT922" s="253"/>
      <c r="FU922" s="253"/>
      <c r="FV922" s="253"/>
      <c r="FW922" s="253"/>
      <c r="FX922" s="253"/>
      <c r="FY922" s="253"/>
      <c r="FZ922" s="253"/>
      <c r="GA922" s="253"/>
      <c r="GB922" s="253"/>
      <c r="GC922" s="253"/>
      <c r="GD922" s="253"/>
      <c r="GE922" s="253"/>
      <c r="GF922" s="253"/>
      <c r="GG922" s="253"/>
      <c r="GH922" s="253"/>
      <c r="GI922" s="253"/>
      <c r="GJ922" s="253"/>
      <c r="GK922" s="253"/>
      <c r="GL922" s="253"/>
      <c r="GM922" s="253"/>
      <c r="GN922" s="253"/>
      <c r="GO922" s="253"/>
      <c r="GP922" s="253"/>
      <c r="GQ922" s="253"/>
      <c r="GR922" s="253"/>
      <c r="GS922" s="253"/>
      <c r="GT922" s="253"/>
      <c r="GU922" s="253"/>
      <c r="GV922" s="253"/>
      <c r="GW922" s="253"/>
      <c r="GX922" s="253"/>
      <c r="GY922" s="253"/>
      <c r="GZ922" s="253"/>
      <c r="HA922" s="253"/>
      <c r="HB922" s="253"/>
      <c r="HC922" s="253"/>
      <c r="HD922" s="253"/>
      <c r="HE922" s="253"/>
      <c r="HF922" s="253"/>
    </row>
    <row r="923" spans="1:214" s="312" customFormat="1" ht="15" customHeight="1" x14ac:dyDescent="0.25">
      <c r="A923" s="252"/>
      <c r="B923" s="253"/>
      <c r="C923" s="253"/>
      <c r="D923" s="253"/>
      <c r="E923" s="253"/>
      <c r="F923" s="253"/>
      <c r="G923" s="253"/>
      <c r="H923" s="253"/>
      <c r="I923" s="253"/>
      <c r="J923" s="253"/>
      <c r="K923" s="253"/>
      <c r="L923" s="253"/>
      <c r="M923" s="253"/>
      <c r="N923" s="253"/>
      <c r="O923" s="253"/>
      <c r="P923" s="253"/>
      <c r="Q923" s="253"/>
      <c r="R923" s="253"/>
      <c r="S923" s="253"/>
      <c r="T923" s="253"/>
      <c r="U923" s="253" t="s">
        <v>1108</v>
      </c>
      <c r="V923" s="253"/>
      <c r="W923" s="253"/>
      <c r="X923" s="253"/>
      <c r="Y923" s="253"/>
      <c r="Z923" s="253"/>
      <c r="AA923" s="253"/>
      <c r="AB923" s="253"/>
      <c r="AC923" s="253" t="s">
        <v>320</v>
      </c>
      <c r="AD923" s="253"/>
      <c r="AE923" s="253"/>
      <c r="AF923" s="253"/>
      <c r="AG923" s="253"/>
      <c r="AH923" s="253"/>
      <c r="AI923" s="253"/>
      <c r="AJ923" s="253"/>
      <c r="AK923" s="253"/>
      <c r="AL923" s="253"/>
      <c r="AM923" s="253"/>
      <c r="AN923" s="253"/>
      <c r="AO923" s="253"/>
      <c r="AP923" s="253"/>
      <c r="AQ923" s="253"/>
      <c r="AR923" s="253"/>
      <c r="AS923" s="253"/>
      <c r="AT923" s="253"/>
      <c r="AU923" s="253"/>
      <c r="AV923" s="253"/>
      <c r="AW923" s="253"/>
      <c r="AX923" s="253"/>
      <c r="AY923" s="253"/>
      <c r="AZ923" s="253"/>
      <c r="BA923" s="253"/>
      <c r="BB923" s="253"/>
      <c r="BC923" s="253"/>
      <c r="BD923" s="253"/>
      <c r="BE923" s="253"/>
      <c r="BF923" s="253"/>
      <c r="BG923" s="253"/>
      <c r="BH923" s="253"/>
      <c r="BI923" s="253"/>
      <c r="BJ923" s="253"/>
      <c r="BK923" s="253"/>
      <c r="BL923" s="253"/>
      <c r="BM923" s="253"/>
      <c r="BN923" s="253"/>
      <c r="BO923" s="253"/>
      <c r="BP923" s="253"/>
      <c r="BQ923" s="253"/>
      <c r="BR923" s="253"/>
      <c r="BS923" s="253"/>
      <c r="BT923" s="253"/>
      <c r="BU923" s="253"/>
      <c r="BV923" s="253"/>
      <c r="BW923" s="253"/>
      <c r="BX923" s="253"/>
      <c r="BY923" s="253"/>
      <c r="BZ923" s="253"/>
      <c r="CA923" s="253"/>
      <c r="CB923" s="253"/>
      <c r="CC923" s="253"/>
      <c r="CD923" s="253"/>
      <c r="CE923" s="253"/>
      <c r="CF923" s="253"/>
      <c r="CG923" s="253"/>
      <c r="CH923" s="253"/>
      <c r="CI923" s="253"/>
      <c r="CJ923" s="253"/>
      <c r="CK923" s="253"/>
      <c r="CL923" s="253"/>
      <c r="CM923" s="253"/>
      <c r="CN923" s="253"/>
      <c r="CO923" s="253"/>
      <c r="CP923" s="253"/>
      <c r="CQ923" s="253"/>
      <c r="CR923" s="253"/>
      <c r="CS923" s="253"/>
      <c r="CT923" s="253"/>
      <c r="CU923" s="253"/>
      <c r="CV923" s="253"/>
      <c r="CW923" s="253"/>
      <c r="CX923" s="253"/>
      <c r="CY923" s="253"/>
      <c r="CZ923" s="253"/>
      <c r="DA923" s="253"/>
      <c r="DB923" s="253"/>
      <c r="DC923" s="253"/>
      <c r="DD923" s="253"/>
      <c r="DE923" s="253"/>
      <c r="DF923" s="253"/>
      <c r="DG923" s="253"/>
      <c r="DH923" s="253"/>
      <c r="DI923" s="253"/>
      <c r="DJ923" s="253"/>
      <c r="DK923" s="253"/>
      <c r="DL923" s="253"/>
      <c r="DM923" s="253"/>
      <c r="DN923" s="253"/>
      <c r="DO923" s="253"/>
      <c r="DP923" s="253"/>
      <c r="DQ923" s="253"/>
      <c r="DR923" s="253"/>
      <c r="DS923" s="253"/>
      <c r="DT923" s="253"/>
      <c r="DU923" s="253"/>
      <c r="DV923" s="253"/>
      <c r="DW923" s="253"/>
      <c r="DX923" s="253"/>
      <c r="DY923" s="253"/>
      <c r="DZ923" s="253"/>
      <c r="EA923" s="253"/>
      <c r="EB923" s="253"/>
      <c r="EC923" s="253"/>
      <c r="ED923" s="253"/>
      <c r="EE923" s="253"/>
      <c r="EF923" s="253"/>
      <c r="EG923" s="253"/>
      <c r="EH923" s="253"/>
      <c r="EI923" s="253"/>
      <c r="EJ923" s="253"/>
      <c r="EK923" s="253"/>
      <c r="EL923" s="253"/>
      <c r="EM923" s="253"/>
      <c r="EN923" s="253"/>
      <c r="EO923" s="253"/>
      <c r="EP923" s="253"/>
      <c r="EQ923" s="253"/>
      <c r="ER923" s="253"/>
      <c r="ES923" s="253"/>
      <c r="ET923" s="253"/>
      <c r="EU923" s="253"/>
      <c r="EV923" s="253"/>
      <c r="EW923" s="253"/>
      <c r="EX923" s="253"/>
      <c r="EY923" s="253"/>
      <c r="EZ923" s="253"/>
      <c r="FA923" s="253"/>
      <c r="FB923" s="253"/>
      <c r="FC923" s="253"/>
      <c r="FD923" s="253"/>
      <c r="FE923" s="253"/>
      <c r="FF923" s="253"/>
      <c r="FG923" s="253"/>
      <c r="FH923" s="253"/>
      <c r="FI923" s="253"/>
      <c r="FJ923" s="253"/>
      <c r="FK923" s="253"/>
      <c r="FL923" s="253"/>
      <c r="FM923" s="253"/>
      <c r="FN923" s="253"/>
      <c r="FO923" s="253"/>
      <c r="FP923" s="253"/>
      <c r="FQ923" s="253"/>
      <c r="FR923" s="253"/>
      <c r="FS923" s="253"/>
      <c r="FT923" s="253"/>
      <c r="FU923" s="253"/>
      <c r="FV923" s="253"/>
      <c r="FW923" s="253"/>
      <c r="FX923" s="253"/>
      <c r="FY923" s="253"/>
      <c r="FZ923" s="253"/>
      <c r="GA923" s="253"/>
      <c r="GB923" s="253"/>
      <c r="GC923" s="253"/>
      <c r="GD923" s="253"/>
      <c r="GE923" s="253"/>
      <c r="GF923" s="253"/>
      <c r="GG923" s="253"/>
      <c r="GH923" s="253"/>
      <c r="GI923" s="253"/>
      <c r="GJ923" s="253"/>
      <c r="GK923" s="253"/>
      <c r="GL923" s="253"/>
      <c r="GM923" s="253"/>
      <c r="GN923" s="253"/>
      <c r="GO923" s="253"/>
      <c r="GP923" s="253"/>
      <c r="GQ923" s="253"/>
      <c r="GR923" s="253"/>
      <c r="GS923" s="253"/>
      <c r="GT923" s="253"/>
      <c r="GU923" s="253"/>
      <c r="GV923" s="253"/>
      <c r="GW923" s="253"/>
      <c r="GX923" s="253"/>
      <c r="GY923" s="253"/>
      <c r="GZ923" s="253"/>
      <c r="HA923" s="253"/>
      <c r="HB923" s="253"/>
      <c r="HC923" s="253"/>
      <c r="HD923" s="253"/>
      <c r="HE923" s="253"/>
      <c r="HF923" s="253"/>
    </row>
    <row r="924" spans="1:214" s="312" customFormat="1" ht="15" customHeight="1" x14ac:dyDescent="0.25">
      <c r="A924" s="252"/>
      <c r="B924" s="253"/>
      <c r="C924" s="253"/>
      <c r="D924" s="253"/>
      <c r="E924" s="253"/>
      <c r="F924" s="253"/>
      <c r="G924" s="253"/>
      <c r="H924" s="253"/>
      <c r="I924" s="253"/>
      <c r="J924" s="253"/>
      <c r="K924" s="253"/>
      <c r="L924" s="253"/>
      <c r="M924" s="253"/>
      <c r="N924" s="253"/>
      <c r="O924" s="253"/>
      <c r="P924" s="253"/>
      <c r="Q924" s="253"/>
      <c r="R924" s="253"/>
      <c r="S924" s="253"/>
      <c r="T924" s="253"/>
      <c r="U924" s="253" t="s">
        <v>1109</v>
      </c>
      <c r="V924" s="253"/>
      <c r="W924" s="253"/>
      <c r="X924" s="253"/>
      <c r="Y924" s="253"/>
      <c r="Z924" s="253"/>
      <c r="AA924" s="253"/>
      <c r="AB924" s="253"/>
      <c r="AC924" s="253" t="s">
        <v>323</v>
      </c>
      <c r="AD924" s="253"/>
      <c r="AE924" s="253"/>
      <c r="AF924" s="253"/>
      <c r="AG924" s="253"/>
      <c r="AH924" s="253"/>
      <c r="AI924" s="253"/>
      <c r="AJ924" s="253"/>
      <c r="AK924" s="253"/>
      <c r="AL924" s="253"/>
      <c r="AM924" s="253"/>
      <c r="AN924" s="253"/>
      <c r="AO924" s="253"/>
      <c r="AP924" s="253"/>
      <c r="AQ924" s="253"/>
      <c r="AR924" s="253"/>
      <c r="AS924" s="253"/>
      <c r="AT924" s="253"/>
      <c r="AU924" s="253"/>
      <c r="AV924" s="253"/>
      <c r="AW924" s="253"/>
      <c r="AX924" s="253"/>
      <c r="AY924" s="253"/>
      <c r="AZ924" s="253"/>
      <c r="BA924" s="253"/>
      <c r="BB924" s="253"/>
      <c r="BC924" s="253"/>
      <c r="BD924" s="253"/>
      <c r="BE924" s="253"/>
      <c r="BF924" s="253"/>
      <c r="BG924" s="253"/>
      <c r="BH924" s="253"/>
      <c r="BI924" s="253"/>
      <c r="BJ924" s="253"/>
      <c r="BK924" s="253"/>
      <c r="BL924" s="253"/>
      <c r="BM924" s="253"/>
      <c r="BN924" s="253"/>
      <c r="BO924" s="253"/>
      <c r="BP924" s="253"/>
      <c r="BQ924" s="253"/>
      <c r="BR924" s="253"/>
      <c r="BS924" s="253"/>
      <c r="BT924" s="253"/>
      <c r="BU924" s="253"/>
      <c r="BV924" s="253"/>
      <c r="BW924" s="253"/>
      <c r="BX924" s="253"/>
      <c r="BY924" s="253"/>
      <c r="BZ924" s="253"/>
      <c r="CA924" s="253"/>
      <c r="CB924" s="253"/>
      <c r="CC924" s="253"/>
      <c r="CD924" s="253"/>
      <c r="CE924" s="253"/>
      <c r="CF924" s="253"/>
      <c r="CG924" s="253"/>
      <c r="CH924" s="253"/>
      <c r="CI924" s="253"/>
      <c r="CJ924" s="253"/>
      <c r="CK924" s="253"/>
      <c r="CL924" s="253"/>
      <c r="CM924" s="253"/>
      <c r="CN924" s="253"/>
      <c r="CO924" s="253"/>
      <c r="CP924" s="253"/>
      <c r="CQ924" s="253"/>
      <c r="CR924" s="253"/>
      <c r="CS924" s="253"/>
      <c r="CT924" s="253"/>
      <c r="CU924" s="253"/>
      <c r="CV924" s="253"/>
      <c r="CW924" s="253"/>
      <c r="CX924" s="253"/>
      <c r="CY924" s="253"/>
      <c r="CZ924" s="253"/>
      <c r="DA924" s="253"/>
      <c r="DB924" s="253"/>
      <c r="DC924" s="253"/>
      <c r="DD924" s="253"/>
      <c r="DE924" s="253"/>
      <c r="DF924" s="253"/>
      <c r="DG924" s="253"/>
      <c r="DH924" s="253"/>
      <c r="DI924" s="253"/>
      <c r="DJ924" s="253"/>
      <c r="DK924" s="253"/>
      <c r="DL924" s="253"/>
      <c r="DM924" s="253"/>
      <c r="DN924" s="253"/>
      <c r="DO924" s="253"/>
      <c r="DP924" s="253"/>
      <c r="DQ924" s="253"/>
      <c r="DR924" s="253"/>
      <c r="DS924" s="253"/>
      <c r="DT924" s="253"/>
      <c r="DU924" s="253"/>
      <c r="DV924" s="253"/>
      <c r="DW924" s="253"/>
      <c r="DX924" s="253"/>
      <c r="DY924" s="253"/>
      <c r="DZ924" s="253"/>
      <c r="EA924" s="253"/>
      <c r="EB924" s="253"/>
      <c r="EC924" s="253"/>
      <c r="ED924" s="253"/>
      <c r="EE924" s="253"/>
      <c r="EF924" s="253"/>
      <c r="EG924" s="253"/>
      <c r="EH924" s="253"/>
      <c r="EI924" s="253"/>
      <c r="EJ924" s="253"/>
      <c r="EK924" s="253"/>
      <c r="EL924" s="253"/>
      <c r="EM924" s="253"/>
      <c r="EN924" s="253"/>
      <c r="EO924" s="253"/>
      <c r="EP924" s="253"/>
      <c r="EQ924" s="253"/>
      <c r="ER924" s="253"/>
      <c r="ES924" s="253"/>
      <c r="ET924" s="253"/>
      <c r="EU924" s="253"/>
      <c r="EV924" s="253"/>
      <c r="EW924" s="253"/>
      <c r="EX924" s="253"/>
      <c r="EY924" s="253"/>
      <c r="EZ924" s="253"/>
      <c r="FA924" s="253"/>
      <c r="FB924" s="253"/>
      <c r="FC924" s="253"/>
      <c r="FD924" s="253"/>
      <c r="FE924" s="253"/>
      <c r="FF924" s="253"/>
      <c r="FG924" s="253"/>
      <c r="FH924" s="253"/>
      <c r="FI924" s="253"/>
      <c r="FJ924" s="253"/>
      <c r="FK924" s="253"/>
      <c r="FL924" s="253"/>
      <c r="FM924" s="253"/>
      <c r="FN924" s="253"/>
      <c r="FO924" s="253"/>
      <c r="FP924" s="253"/>
      <c r="FQ924" s="253"/>
      <c r="FR924" s="253"/>
      <c r="FS924" s="253"/>
      <c r="FT924" s="253"/>
      <c r="FU924" s="253"/>
      <c r="FV924" s="253"/>
      <c r="FW924" s="253"/>
      <c r="FX924" s="253"/>
      <c r="FY924" s="253"/>
      <c r="FZ924" s="253"/>
      <c r="GA924" s="253"/>
      <c r="GB924" s="253"/>
      <c r="GC924" s="253"/>
      <c r="GD924" s="253"/>
      <c r="GE924" s="253"/>
      <c r="GF924" s="253"/>
      <c r="GG924" s="253"/>
      <c r="GH924" s="253"/>
      <c r="GI924" s="253"/>
      <c r="GJ924" s="253"/>
      <c r="GK924" s="253"/>
      <c r="GL924" s="253"/>
      <c r="GM924" s="253"/>
      <c r="GN924" s="253"/>
      <c r="GO924" s="253"/>
      <c r="GP924" s="253"/>
      <c r="GQ924" s="253"/>
      <c r="GR924" s="253"/>
      <c r="GS924" s="253"/>
      <c r="GT924" s="253"/>
      <c r="GU924" s="253"/>
      <c r="GV924" s="253"/>
      <c r="GW924" s="253"/>
      <c r="GX924" s="253"/>
      <c r="GY924" s="253"/>
      <c r="GZ924" s="253"/>
      <c r="HA924" s="253"/>
      <c r="HB924" s="253"/>
      <c r="HC924" s="253"/>
      <c r="HD924" s="253"/>
      <c r="HE924" s="253"/>
      <c r="HF924" s="253"/>
    </row>
    <row r="925" spans="1:214" s="312" customFormat="1" ht="15" customHeight="1" x14ac:dyDescent="0.25">
      <c r="A925" s="252"/>
      <c r="B925" s="253"/>
      <c r="C925" s="253"/>
      <c r="D925" s="253"/>
      <c r="E925" s="253"/>
      <c r="F925" s="253"/>
      <c r="G925" s="253"/>
      <c r="H925" s="253"/>
      <c r="I925" s="253"/>
      <c r="J925" s="253"/>
      <c r="K925" s="253"/>
      <c r="L925" s="253"/>
      <c r="M925" s="253"/>
      <c r="N925" s="253"/>
      <c r="O925" s="253"/>
      <c r="P925" s="253"/>
      <c r="Q925" s="253"/>
      <c r="R925" s="253"/>
      <c r="S925" s="253"/>
      <c r="T925" s="253"/>
      <c r="U925" s="253" t="s">
        <v>1110</v>
      </c>
      <c r="V925" s="253"/>
      <c r="W925" s="253"/>
      <c r="X925" s="253"/>
      <c r="Y925" s="253"/>
      <c r="Z925" s="253"/>
      <c r="AA925" s="253"/>
      <c r="AB925" s="253"/>
      <c r="AC925" s="253" t="s">
        <v>323</v>
      </c>
      <c r="AD925" s="253"/>
      <c r="AE925" s="253"/>
      <c r="AF925" s="253"/>
      <c r="AG925" s="253"/>
      <c r="AH925" s="253"/>
      <c r="AI925" s="253"/>
      <c r="AJ925" s="253"/>
      <c r="AK925" s="253"/>
      <c r="AL925" s="253"/>
      <c r="AM925" s="253"/>
      <c r="AN925" s="253"/>
      <c r="AO925" s="253"/>
      <c r="AP925" s="253"/>
      <c r="AQ925" s="253"/>
      <c r="AR925" s="253"/>
      <c r="AS925" s="253"/>
      <c r="AT925" s="253"/>
      <c r="AU925" s="253"/>
      <c r="AV925" s="253"/>
      <c r="AW925" s="253"/>
      <c r="AX925" s="253"/>
      <c r="AY925" s="253"/>
      <c r="AZ925" s="253"/>
      <c r="BA925" s="253"/>
      <c r="BB925" s="253"/>
      <c r="BC925" s="253"/>
      <c r="BD925" s="253"/>
      <c r="BE925" s="253"/>
      <c r="BF925" s="253"/>
      <c r="BG925" s="253"/>
      <c r="BH925" s="253"/>
      <c r="BI925" s="253"/>
      <c r="BJ925" s="253"/>
      <c r="BK925" s="253"/>
      <c r="BL925" s="253"/>
      <c r="BM925" s="253"/>
      <c r="BN925" s="253"/>
      <c r="BO925" s="253"/>
      <c r="BP925" s="253"/>
      <c r="BQ925" s="253"/>
      <c r="BR925" s="253"/>
      <c r="BS925" s="253"/>
      <c r="BT925" s="253"/>
      <c r="BU925" s="253"/>
      <c r="BV925" s="253"/>
      <c r="BW925" s="253"/>
      <c r="BX925" s="253"/>
      <c r="BY925" s="253"/>
      <c r="BZ925" s="253"/>
      <c r="CA925" s="253"/>
      <c r="CB925" s="253"/>
      <c r="CC925" s="253"/>
      <c r="CD925" s="253"/>
      <c r="CE925" s="253"/>
      <c r="CF925" s="253"/>
      <c r="CG925" s="253"/>
      <c r="CH925" s="253"/>
      <c r="CI925" s="253"/>
      <c r="CJ925" s="253"/>
      <c r="CK925" s="253"/>
      <c r="CL925" s="253"/>
      <c r="CM925" s="253"/>
      <c r="CN925" s="253"/>
      <c r="CO925" s="253"/>
      <c r="CP925" s="253"/>
      <c r="CQ925" s="253"/>
      <c r="CR925" s="253"/>
      <c r="CS925" s="253"/>
      <c r="CT925" s="253"/>
      <c r="CU925" s="253"/>
      <c r="CV925" s="253"/>
      <c r="CW925" s="253"/>
      <c r="CX925" s="253"/>
      <c r="CY925" s="253"/>
      <c r="CZ925" s="253"/>
      <c r="DA925" s="253"/>
      <c r="DB925" s="253"/>
      <c r="DC925" s="253"/>
      <c r="DD925" s="253"/>
      <c r="DE925" s="253"/>
      <c r="DF925" s="253"/>
      <c r="DG925" s="253"/>
      <c r="DH925" s="253"/>
      <c r="DI925" s="253"/>
      <c r="DJ925" s="253"/>
      <c r="DK925" s="253"/>
      <c r="DL925" s="253"/>
      <c r="DM925" s="253"/>
      <c r="DN925" s="253"/>
      <c r="DO925" s="253"/>
      <c r="DP925" s="253"/>
      <c r="DQ925" s="253"/>
      <c r="DR925" s="253"/>
      <c r="DS925" s="253"/>
      <c r="DT925" s="253"/>
      <c r="DU925" s="253"/>
      <c r="DV925" s="253"/>
      <c r="DW925" s="253"/>
      <c r="DX925" s="253"/>
      <c r="DY925" s="253"/>
      <c r="DZ925" s="253"/>
      <c r="EA925" s="253"/>
      <c r="EB925" s="253"/>
      <c r="EC925" s="253"/>
      <c r="ED925" s="253"/>
      <c r="EE925" s="253"/>
      <c r="EF925" s="253"/>
      <c r="EG925" s="253"/>
      <c r="EH925" s="253"/>
      <c r="EI925" s="253"/>
      <c r="EJ925" s="253"/>
      <c r="EK925" s="253"/>
      <c r="EL925" s="253"/>
      <c r="EM925" s="253"/>
      <c r="EN925" s="253"/>
      <c r="EO925" s="253"/>
      <c r="EP925" s="253"/>
      <c r="EQ925" s="253"/>
      <c r="ER925" s="253"/>
      <c r="ES925" s="253"/>
      <c r="ET925" s="253"/>
      <c r="EU925" s="253"/>
      <c r="EV925" s="253"/>
      <c r="EW925" s="253"/>
      <c r="EX925" s="253"/>
      <c r="EY925" s="253"/>
      <c r="EZ925" s="253"/>
      <c r="FA925" s="253"/>
      <c r="FB925" s="253"/>
      <c r="FC925" s="253"/>
      <c r="FD925" s="253"/>
      <c r="FE925" s="253"/>
      <c r="FF925" s="253"/>
      <c r="FG925" s="253"/>
      <c r="FH925" s="253"/>
      <c r="FI925" s="253"/>
      <c r="FJ925" s="253"/>
      <c r="FK925" s="253"/>
      <c r="FL925" s="253"/>
      <c r="FM925" s="253"/>
      <c r="FN925" s="253"/>
      <c r="FO925" s="253"/>
      <c r="FP925" s="253"/>
      <c r="FQ925" s="253"/>
      <c r="FR925" s="253"/>
      <c r="FS925" s="253"/>
      <c r="FT925" s="253"/>
      <c r="FU925" s="253"/>
      <c r="FV925" s="253"/>
      <c r="FW925" s="253"/>
      <c r="FX925" s="253"/>
      <c r="FY925" s="253"/>
      <c r="FZ925" s="253"/>
      <c r="GA925" s="253"/>
      <c r="GB925" s="253"/>
      <c r="GC925" s="253"/>
      <c r="GD925" s="253"/>
      <c r="GE925" s="253"/>
      <c r="GF925" s="253"/>
      <c r="GG925" s="253"/>
      <c r="GH925" s="253"/>
      <c r="GI925" s="253"/>
      <c r="GJ925" s="253"/>
      <c r="GK925" s="253"/>
      <c r="GL925" s="253"/>
      <c r="GM925" s="253"/>
      <c r="GN925" s="253"/>
      <c r="GO925" s="253"/>
      <c r="GP925" s="253"/>
      <c r="GQ925" s="253"/>
      <c r="GR925" s="253"/>
      <c r="GS925" s="253"/>
      <c r="GT925" s="253"/>
      <c r="GU925" s="253"/>
      <c r="GV925" s="253"/>
      <c r="GW925" s="253"/>
      <c r="GX925" s="253"/>
      <c r="GY925" s="253"/>
      <c r="GZ925" s="253"/>
      <c r="HA925" s="253"/>
      <c r="HB925" s="253"/>
      <c r="HC925" s="253"/>
      <c r="HD925" s="253"/>
      <c r="HE925" s="253"/>
      <c r="HF925" s="253"/>
    </row>
    <row r="926" spans="1:214" s="312" customFormat="1" ht="15" customHeight="1" x14ac:dyDescent="0.25">
      <c r="A926" s="252"/>
      <c r="B926" s="253"/>
      <c r="C926" s="253"/>
      <c r="D926" s="253"/>
      <c r="E926" s="253"/>
      <c r="F926" s="253"/>
      <c r="G926" s="253"/>
      <c r="H926" s="253"/>
      <c r="I926" s="253"/>
      <c r="J926" s="253"/>
      <c r="K926" s="253"/>
      <c r="L926" s="253"/>
      <c r="M926" s="253"/>
      <c r="N926" s="253"/>
      <c r="O926" s="253"/>
      <c r="P926" s="253"/>
      <c r="Q926" s="253"/>
      <c r="R926" s="253"/>
      <c r="S926" s="253"/>
      <c r="T926" s="253"/>
      <c r="U926" s="253" t="s">
        <v>1111</v>
      </c>
      <c r="V926" s="253"/>
      <c r="W926" s="253"/>
      <c r="X926" s="253"/>
      <c r="Y926" s="253"/>
      <c r="Z926" s="253"/>
      <c r="AA926" s="253"/>
      <c r="AB926" s="253"/>
      <c r="AC926" s="253" t="s">
        <v>332</v>
      </c>
      <c r="AD926" s="253"/>
      <c r="AE926" s="253"/>
      <c r="AF926" s="253"/>
      <c r="AG926" s="253"/>
      <c r="AH926" s="253"/>
      <c r="AI926" s="253"/>
      <c r="AJ926" s="253"/>
      <c r="AK926" s="253"/>
      <c r="AL926" s="253"/>
      <c r="AM926" s="253"/>
      <c r="AN926" s="253"/>
      <c r="AO926" s="253"/>
      <c r="AP926" s="253"/>
      <c r="AQ926" s="253"/>
      <c r="AR926" s="253"/>
      <c r="AS926" s="253"/>
      <c r="AT926" s="253"/>
      <c r="AU926" s="253"/>
      <c r="AV926" s="253"/>
      <c r="AW926" s="253"/>
      <c r="AX926" s="253"/>
      <c r="AY926" s="253"/>
      <c r="AZ926" s="253"/>
      <c r="BA926" s="253"/>
      <c r="BB926" s="253"/>
      <c r="BC926" s="253"/>
      <c r="BD926" s="253"/>
      <c r="BE926" s="253"/>
      <c r="BF926" s="253"/>
      <c r="BG926" s="253"/>
      <c r="BH926" s="253"/>
      <c r="BI926" s="253"/>
      <c r="BJ926" s="253"/>
      <c r="BK926" s="253"/>
      <c r="BL926" s="253"/>
      <c r="BM926" s="253"/>
      <c r="BN926" s="253"/>
      <c r="BO926" s="253"/>
      <c r="BP926" s="253"/>
      <c r="BQ926" s="253"/>
      <c r="BR926" s="253"/>
      <c r="BS926" s="253"/>
      <c r="BT926" s="253"/>
      <c r="BU926" s="253"/>
      <c r="BV926" s="253"/>
      <c r="BW926" s="253"/>
      <c r="BX926" s="253"/>
      <c r="BY926" s="253"/>
      <c r="BZ926" s="253"/>
      <c r="CA926" s="253"/>
      <c r="CB926" s="253"/>
      <c r="CC926" s="253"/>
      <c r="CD926" s="253"/>
      <c r="CE926" s="253"/>
      <c r="CF926" s="253"/>
      <c r="CG926" s="253"/>
      <c r="CH926" s="253"/>
      <c r="CI926" s="253"/>
      <c r="CJ926" s="253"/>
      <c r="CK926" s="253"/>
      <c r="CL926" s="253"/>
      <c r="CM926" s="253"/>
      <c r="CN926" s="253"/>
      <c r="CO926" s="253"/>
      <c r="CP926" s="253"/>
      <c r="CQ926" s="253"/>
      <c r="CR926" s="253"/>
      <c r="CS926" s="253"/>
      <c r="CT926" s="253"/>
      <c r="CU926" s="253"/>
      <c r="CV926" s="253"/>
      <c r="CW926" s="253"/>
      <c r="CX926" s="253"/>
      <c r="CY926" s="253"/>
      <c r="CZ926" s="253"/>
      <c r="DA926" s="253"/>
      <c r="DB926" s="253"/>
      <c r="DC926" s="253"/>
      <c r="DD926" s="253"/>
      <c r="DE926" s="253"/>
      <c r="DF926" s="253"/>
      <c r="DG926" s="253"/>
      <c r="DH926" s="253"/>
      <c r="DI926" s="253"/>
      <c r="DJ926" s="253"/>
      <c r="DK926" s="253"/>
      <c r="DL926" s="253"/>
      <c r="DM926" s="253"/>
      <c r="DN926" s="253"/>
      <c r="DO926" s="253"/>
      <c r="DP926" s="253"/>
      <c r="DQ926" s="253"/>
      <c r="DR926" s="253"/>
      <c r="DS926" s="253"/>
      <c r="DT926" s="253"/>
      <c r="DU926" s="253"/>
      <c r="DV926" s="253"/>
      <c r="DW926" s="253"/>
      <c r="DX926" s="253"/>
      <c r="DY926" s="253"/>
      <c r="DZ926" s="253"/>
      <c r="EA926" s="253"/>
      <c r="EB926" s="253"/>
      <c r="EC926" s="253"/>
      <c r="ED926" s="253"/>
      <c r="EE926" s="253"/>
      <c r="EF926" s="253"/>
      <c r="EG926" s="253"/>
      <c r="EH926" s="253"/>
      <c r="EI926" s="253"/>
      <c r="EJ926" s="253"/>
      <c r="EK926" s="253"/>
      <c r="EL926" s="253"/>
      <c r="EM926" s="253"/>
      <c r="EN926" s="253"/>
      <c r="EO926" s="253"/>
      <c r="EP926" s="253"/>
      <c r="EQ926" s="253"/>
      <c r="ER926" s="253"/>
      <c r="ES926" s="253"/>
      <c r="ET926" s="253"/>
      <c r="EU926" s="253"/>
      <c r="EV926" s="253"/>
      <c r="EW926" s="253"/>
      <c r="EX926" s="253"/>
      <c r="EY926" s="253"/>
      <c r="EZ926" s="253"/>
      <c r="FA926" s="253"/>
      <c r="FB926" s="253"/>
      <c r="FC926" s="253"/>
      <c r="FD926" s="253"/>
      <c r="FE926" s="253"/>
      <c r="FF926" s="253"/>
      <c r="FG926" s="253"/>
      <c r="FH926" s="253"/>
      <c r="FI926" s="253"/>
      <c r="FJ926" s="253"/>
      <c r="FK926" s="253"/>
      <c r="FL926" s="253"/>
      <c r="FM926" s="253"/>
      <c r="FN926" s="253"/>
      <c r="FO926" s="253"/>
      <c r="FP926" s="253"/>
      <c r="FQ926" s="253"/>
      <c r="FR926" s="253"/>
      <c r="FS926" s="253"/>
      <c r="FT926" s="253"/>
      <c r="FU926" s="253"/>
      <c r="FV926" s="253"/>
      <c r="FW926" s="253"/>
      <c r="FX926" s="253"/>
      <c r="FY926" s="253"/>
      <c r="FZ926" s="253"/>
      <c r="GA926" s="253"/>
      <c r="GB926" s="253"/>
      <c r="GC926" s="253"/>
      <c r="GD926" s="253"/>
      <c r="GE926" s="253"/>
      <c r="GF926" s="253"/>
      <c r="GG926" s="253"/>
      <c r="GH926" s="253"/>
      <c r="GI926" s="253"/>
      <c r="GJ926" s="253"/>
      <c r="GK926" s="253"/>
      <c r="GL926" s="253"/>
      <c r="GM926" s="253"/>
      <c r="GN926" s="253"/>
      <c r="GO926" s="253"/>
      <c r="GP926" s="253"/>
      <c r="GQ926" s="253"/>
      <c r="GR926" s="253"/>
      <c r="GS926" s="253"/>
      <c r="GT926" s="253"/>
      <c r="GU926" s="253"/>
      <c r="GV926" s="253"/>
      <c r="GW926" s="253"/>
      <c r="GX926" s="253"/>
      <c r="GY926" s="253"/>
      <c r="GZ926" s="253"/>
      <c r="HA926" s="253"/>
      <c r="HB926" s="253"/>
      <c r="HC926" s="253"/>
      <c r="HD926" s="253"/>
      <c r="HE926" s="253"/>
      <c r="HF926" s="253"/>
    </row>
    <row r="927" spans="1:214" s="312" customFormat="1" ht="15" customHeight="1" x14ac:dyDescent="0.25">
      <c r="A927" s="252"/>
      <c r="B927" s="253"/>
      <c r="C927" s="253"/>
      <c r="D927" s="253"/>
      <c r="E927" s="253"/>
      <c r="F927" s="253"/>
      <c r="G927" s="253"/>
      <c r="H927" s="253"/>
      <c r="I927" s="253"/>
      <c r="J927" s="253"/>
      <c r="K927" s="253"/>
      <c r="L927" s="253"/>
      <c r="M927" s="253"/>
      <c r="N927" s="253"/>
      <c r="O927" s="253"/>
      <c r="P927" s="253"/>
      <c r="Q927" s="253"/>
      <c r="R927" s="253"/>
      <c r="S927" s="253"/>
      <c r="T927" s="253"/>
      <c r="U927" s="253" t="s">
        <v>1112</v>
      </c>
      <c r="V927" s="253"/>
      <c r="W927" s="253"/>
      <c r="X927" s="253"/>
      <c r="Y927" s="253"/>
      <c r="Z927" s="253"/>
      <c r="AA927" s="253"/>
      <c r="AB927" s="253"/>
      <c r="AC927" s="253" t="s">
        <v>316</v>
      </c>
      <c r="AD927" s="253"/>
      <c r="AE927" s="253"/>
      <c r="AF927" s="253"/>
      <c r="AG927" s="253"/>
      <c r="AH927" s="253"/>
      <c r="AI927" s="253"/>
      <c r="AJ927" s="253"/>
      <c r="AK927" s="253"/>
      <c r="AL927" s="253"/>
      <c r="AM927" s="253"/>
      <c r="AN927" s="253"/>
      <c r="AO927" s="253"/>
      <c r="AP927" s="253"/>
      <c r="AQ927" s="253"/>
      <c r="AR927" s="253"/>
      <c r="AS927" s="253"/>
      <c r="AT927" s="253"/>
      <c r="AU927" s="253"/>
      <c r="AV927" s="253"/>
      <c r="AW927" s="253"/>
      <c r="AX927" s="253"/>
      <c r="AY927" s="253"/>
      <c r="AZ927" s="253"/>
      <c r="BA927" s="253"/>
      <c r="BB927" s="253"/>
      <c r="BC927" s="253"/>
      <c r="BD927" s="253"/>
      <c r="BE927" s="253"/>
      <c r="BF927" s="253"/>
      <c r="BG927" s="253"/>
      <c r="BH927" s="253"/>
      <c r="BI927" s="253"/>
      <c r="BJ927" s="253"/>
      <c r="BK927" s="253"/>
      <c r="BL927" s="253"/>
      <c r="BM927" s="253"/>
      <c r="BN927" s="253"/>
      <c r="BO927" s="253"/>
      <c r="BP927" s="253"/>
      <c r="BQ927" s="253"/>
      <c r="BR927" s="253"/>
      <c r="BS927" s="253"/>
      <c r="BT927" s="253"/>
      <c r="BU927" s="253"/>
      <c r="BV927" s="253"/>
      <c r="BW927" s="253"/>
      <c r="BX927" s="253"/>
      <c r="BY927" s="253"/>
      <c r="BZ927" s="253"/>
      <c r="CA927" s="253"/>
      <c r="CB927" s="253"/>
      <c r="CC927" s="253"/>
      <c r="CD927" s="253"/>
      <c r="CE927" s="253"/>
      <c r="CF927" s="253"/>
      <c r="CG927" s="253"/>
      <c r="CH927" s="253"/>
      <c r="CI927" s="253"/>
      <c r="CJ927" s="253"/>
      <c r="CK927" s="253"/>
      <c r="CL927" s="253"/>
      <c r="CM927" s="253"/>
      <c r="CN927" s="253"/>
      <c r="CO927" s="253"/>
      <c r="CP927" s="253"/>
      <c r="CQ927" s="253"/>
      <c r="CR927" s="253"/>
      <c r="CS927" s="253"/>
      <c r="CT927" s="253"/>
      <c r="CU927" s="253"/>
      <c r="CV927" s="253"/>
      <c r="CW927" s="253"/>
      <c r="CX927" s="253"/>
      <c r="CY927" s="253"/>
      <c r="CZ927" s="253"/>
      <c r="DA927" s="253"/>
      <c r="DB927" s="253"/>
      <c r="DC927" s="253"/>
      <c r="DD927" s="253"/>
      <c r="DE927" s="253"/>
      <c r="DF927" s="253"/>
      <c r="DG927" s="253"/>
      <c r="DH927" s="253"/>
      <c r="DI927" s="253"/>
      <c r="DJ927" s="253"/>
      <c r="DK927" s="253"/>
      <c r="DL927" s="253"/>
      <c r="DM927" s="253"/>
      <c r="DN927" s="253"/>
      <c r="DO927" s="253"/>
      <c r="DP927" s="253"/>
      <c r="DQ927" s="253"/>
      <c r="DR927" s="253"/>
      <c r="DS927" s="253"/>
      <c r="DT927" s="253"/>
      <c r="DU927" s="253"/>
      <c r="DV927" s="253"/>
      <c r="DW927" s="253"/>
      <c r="DX927" s="253"/>
      <c r="DY927" s="253"/>
      <c r="DZ927" s="253"/>
      <c r="EA927" s="253"/>
      <c r="EB927" s="253"/>
      <c r="EC927" s="253"/>
      <c r="ED927" s="253"/>
      <c r="EE927" s="253"/>
      <c r="EF927" s="253"/>
      <c r="EG927" s="253"/>
      <c r="EH927" s="253"/>
      <c r="EI927" s="253"/>
      <c r="EJ927" s="253"/>
      <c r="EK927" s="253"/>
      <c r="EL927" s="253"/>
      <c r="EM927" s="253"/>
      <c r="EN927" s="253"/>
      <c r="EO927" s="253"/>
      <c r="EP927" s="253"/>
      <c r="EQ927" s="253"/>
      <c r="ER927" s="253"/>
      <c r="ES927" s="253"/>
      <c r="ET927" s="253"/>
      <c r="EU927" s="253"/>
      <c r="EV927" s="253"/>
      <c r="EW927" s="253"/>
      <c r="EX927" s="253"/>
      <c r="EY927" s="253"/>
      <c r="EZ927" s="253"/>
      <c r="FA927" s="253"/>
      <c r="FB927" s="253"/>
      <c r="FC927" s="253"/>
      <c r="FD927" s="253"/>
      <c r="FE927" s="253"/>
      <c r="FF927" s="253"/>
      <c r="FG927" s="253"/>
      <c r="FH927" s="253"/>
      <c r="FI927" s="253"/>
      <c r="FJ927" s="253"/>
      <c r="FK927" s="253"/>
      <c r="FL927" s="253"/>
      <c r="FM927" s="253"/>
      <c r="FN927" s="253"/>
      <c r="FO927" s="253"/>
      <c r="FP927" s="253"/>
      <c r="FQ927" s="253"/>
      <c r="FR927" s="253"/>
      <c r="FS927" s="253"/>
      <c r="FT927" s="253"/>
      <c r="FU927" s="253"/>
      <c r="FV927" s="253"/>
      <c r="FW927" s="253"/>
      <c r="FX927" s="253"/>
      <c r="FY927" s="253"/>
      <c r="FZ927" s="253"/>
      <c r="GA927" s="253"/>
      <c r="GB927" s="253"/>
      <c r="GC927" s="253"/>
      <c r="GD927" s="253"/>
      <c r="GE927" s="253"/>
      <c r="GF927" s="253"/>
      <c r="GG927" s="253"/>
      <c r="GH927" s="253"/>
      <c r="GI927" s="253"/>
      <c r="GJ927" s="253"/>
      <c r="GK927" s="253"/>
      <c r="GL927" s="253"/>
      <c r="GM927" s="253"/>
      <c r="GN927" s="253"/>
      <c r="GO927" s="253"/>
      <c r="GP927" s="253"/>
      <c r="GQ927" s="253"/>
      <c r="GR927" s="253"/>
      <c r="GS927" s="253"/>
      <c r="GT927" s="253"/>
      <c r="GU927" s="253"/>
      <c r="GV927" s="253"/>
      <c r="GW927" s="253"/>
      <c r="GX927" s="253"/>
      <c r="GY927" s="253"/>
      <c r="GZ927" s="253"/>
      <c r="HA927" s="253"/>
      <c r="HB927" s="253"/>
      <c r="HC927" s="253"/>
      <c r="HD927" s="253"/>
      <c r="HE927" s="253"/>
      <c r="HF927" s="253"/>
    </row>
    <row r="928" spans="1:214" s="312" customFormat="1" ht="15" customHeight="1" x14ac:dyDescent="0.25">
      <c r="A928" s="252"/>
      <c r="B928" s="253"/>
      <c r="C928" s="253"/>
      <c r="D928" s="253"/>
      <c r="E928" s="253"/>
      <c r="F928" s="253"/>
      <c r="G928" s="253"/>
      <c r="H928" s="253"/>
      <c r="I928" s="253"/>
      <c r="J928" s="253"/>
      <c r="K928" s="253"/>
      <c r="L928" s="253"/>
      <c r="M928" s="253"/>
      <c r="N928" s="253"/>
      <c r="O928" s="253"/>
      <c r="P928" s="253"/>
      <c r="Q928" s="253"/>
      <c r="R928" s="253"/>
      <c r="S928" s="253"/>
      <c r="T928" s="253"/>
      <c r="U928" s="253" t="s">
        <v>1113</v>
      </c>
      <c r="V928" s="253"/>
      <c r="W928" s="253"/>
      <c r="X928" s="253"/>
      <c r="Y928" s="253"/>
      <c r="Z928" s="253"/>
      <c r="AA928" s="253"/>
      <c r="AB928" s="253"/>
      <c r="AC928" s="253" t="s">
        <v>320</v>
      </c>
      <c r="AD928" s="253"/>
      <c r="AE928" s="253"/>
      <c r="AF928" s="253"/>
      <c r="AG928" s="253"/>
      <c r="AH928" s="253"/>
      <c r="AI928" s="253"/>
      <c r="AJ928" s="253"/>
      <c r="AK928" s="253"/>
      <c r="AL928" s="253"/>
      <c r="AM928" s="253"/>
      <c r="AN928" s="253"/>
      <c r="AO928" s="253"/>
      <c r="AP928" s="253"/>
      <c r="AQ928" s="253"/>
      <c r="AR928" s="253"/>
      <c r="AS928" s="253"/>
      <c r="AT928" s="253"/>
      <c r="AU928" s="253"/>
      <c r="AV928" s="253"/>
      <c r="AW928" s="253"/>
      <c r="AX928" s="253"/>
      <c r="AY928" s="253"/>
      <c r="AZ928" s="253"/>
      <c r="BA928" s="253"/>
      <c r="BB928" s="253"/>
      <c r="BC928" s="253"/>
      <c r="BD928" s="253"/>
      <c r="BE928" s="253"/>
      <c r="BF928" s="253"/>
      <c r="BG928" s="253"/>
      <c r="BH928" s="253"/>
      <c r="BI928" s="253"/>
      <c r="BJ928" s="253"/>
      <c r="BK928" s="253"/>
      <c r="BL928" s="253"/>
      <c r="BM928" s="253"/>
      <c r="BN928" s="253"/>
      <c r="BO928" s="253"/>
      <c r="BP928" s="253"/>
      <c r="BQ928" s="253"/>
      <c r="BR928" s="253"/>
      <c r="BS928" s="253"/>
      <c r="BT928" s="253"/>
      <c r="BU928" s="253"/>
      <c r="BV928" s="253"/>
      <c r="BW928" s="253"/>
      <c r="BX928" s="253"/>
      <c r="BY928" s="253"/>
      <c r="BZ928" s="253"/>
      <c r="CA928" s="253"/>
      <c r="CB928" s="253"/>
      <c r="CC928" s="253"/>
      <c r="CD928" s="253"/>
      <c r="CE928" s="253"/>
      <c r="CF928" s="253"/>
      <c r="CG928" s="253"/>
      <c r="CH928" s="253"/>
      <c r="CI928" s="253"/>
      <c r="CJ928" s="253"/>
      <c r="CK928" s="253"/>
      <c r="CL928" s="253"/>
      <c r="CM928" s="253"/>
      <c r="CN928" s="253"/>
      <c r="CO928" s="253"/>
      <c r="CP928" s="253"/>
      <c r="CQ928" s="253"/>
      <c r="CR928" s="253"/>
      <c r="CS928" s="253"/>
      <c r="CT928" s="253"/>
      <c r="CU928" s="253"/>
      <c r="CV928" s="253"/>
      <c r="CW928" s="253"/>
      <c r="CX928" s="253"/>
      <c r="CY928" s="253"/>
      <c r="CZ928" s="253"/>
      <c r="DA928" s="253"/>
      <c r="DB928" s="253"/>
      <c r="DC928" s="253"/>
      <c r="DD928" s="253"/>
      <c r="DE928" s="253"/>
      <c r="DF928" s="253"/>
      <c r="DG928" s="253"/>
      <c r="DH928" s="253"/>
      <c r="DI928" s="253"/>
      <c r="DJ928" s="253"/>
      <c r="DK928" s="253"/>
      <c r="DL928" s="253"/>
      <c r="DM928" s="253"/>
      <c r="DN928" s="253"/>
      <c r="DO928" s="253"/>
      <c r="DP928" s="253"/>
      <c r="DQ928" s="253"/>
      <c r="DR928" s="253"/>
      <c r="DS928" s="253"/>
      <c r="DT928" s="253"/>
      <c r="DU928" s="253"/>
      <c r="DV928" s="253"/>
      <c r="DW928" s="253"/>
      <c r="DX928" s="253"/>
      <c r="DY928" s="253"/>
      <c r="DZ928" s="253"/>
      <c r="EA928" s="253"/>
      <c r="EB928" s="253"/>
      <c r="EC928" s="253"/>
      <c r="ED928" s="253"/>
      <c r="EE928" s="253"/>
      <c r="EF928" s="253"/>
      <c r="EG928" s="253"/>
      <c r="EH928" s="253"/>
      <c r="EI928" s="253"/>
      <c r="EJ928" s="253"/>
      <c r="EK928" s="253"/>
      <c r="EL928" s="253"/>
      <c r="EM928" s="253"/>
      <c r="EN928" s="253"/>
      <c r="EO928" s="253"/>
      <c r="EP928" s="253"/>
      <c r="EQ928" s="253"/>
      <c r="ER928" s="253"/>
      <c r="ES928" s="253"/>
      <c r="ET928" s="253"/>
      <c r="EU928" s="253"/>
      <c r="EV928" s="253"/>
      <c r="EW928" s="253"/>
      <c r="EX928" s="253"/>
      <c r="EY928" s="253"/>
      <c r="EZ928" s="253"/>
      <c r="FA928" s="253"/>
      <c r="FB928" s="253"/>
      <c r="FC928" s="253"/>
      <c r="FD928" s="253"/>
      <c r="FE928" s="253"/>
      <c r="FF928" s="253"/>
      <c r="FG928" s="253"/>
      <c r="FH928" s="253"/>
      <c r="FI928" s="253"/>
      <c r="FJ928" s="253"/>
      <c r="FK928" s="253"/>
      <c r="FL928" s="253"/>
      <c r="FM928" s="253"/>
      <c r="FN928" s="253"/>
      <c r="FO928" s="253"/>
      <c r="FP928" s="253"/>
      <c r="FQ928" s="253"/>
      <c r="FR928" s="253"/>
      <c r="FS928" s="253"/>
      <c r="FT928" s="253"/>
      <c r="FU928" s="253"/>
      <c r="FV928" s="253"/>
      <c r="FW928" s="253"/>
      <c r="FX928" s="253"/>
      <c r="FY928" s="253"/>
      <c r="FZ928" s="253"/>
      <c r="GA928" s="253"/>
      <c r="GB928" s="253"/>
      <c r="GC928" s="253"/>
      <c r="GD928" s="253"/>
      <c r="GE928" s="253"/>
      <c r="GF928" s="253"/>
      <c r="GG928" s="253"/>
      <c r="GH928" s="253"/>
      <c r="GI928" s="253"/>
      <c r="GJ928" s="253"/>
      <c r="GK928" s="253"/>
      <c r="GL928" s="253"/>
      <c r="GM928" s="253"/>
      <c r="GN928" s="253"/>
      <c r="GO928" s="253"/>
      <c r="GP928" s="253"/>
      <c r="GQ928" s="253"/>
      <c r="GR928" s="253"/>
      <c r="GS928" s="253"/>
      <c r="GT928" s="253"/>
      <c r="GU928" s="253"/>
      <c r="GV928" s="253"/>
      <c r="GW928" s="253"/>
      <c r="GX928" s="253"/>
      <c r="GY928" s="253"/>
      <c r="GZ928" s="253"/>
      <c r="HA928" s="253"/>
      <c r="HB928" s="253"/>
      <c r="HC928" s="253"/>
      <c r="HD928" s="253"/>
      <c r="HE928" s="253"/>
      <c r="HF928" s="253"/>
    </row>
    <row r="929" spans="1:214" s="312" customFormat="1" ht="15" customHeight="1" x14ac:dyDescent="0.25">
      <c r="A929" s="252"/>
      <c r="B929" s="253"/>
      <c r="C929" s="253"/>
      <c r="D929" s="253"/>
      <c r="E929" s="253"/>
      <c r="F929" s="253"/>
      <c r="G929" s="253"/>
      <c r="H929" s="253"/>
      <c r="I929" s="253"/>
      <c r="J929" s="253"/>
      <c r="K929" s="253"/>
      <c r="L929" s="253"/>
      <c r="M929" s="253"/>
      <c r="N929" s="253"/>
      <c r="O929" s="253"/>
      <c r="P929" s="253"/>
      <c r="Q929" s="253"/>
      <c r="R929" s="253"/>
      <c r="S929" s="253"/>
      <c r="T929" s="253"/>
      <c r="U929" s="253" t="s">
        <v>1114</v>
      </c>
      <c r="V929" s="253"/>
      <c r="W929" s="253"/>
      <c r="X929" s="253"/>
      <c r="Y929" s="253"/>
      <c r="Z929" s="253"/>
      <c r="AA929" s="253"/>
      <c r="AB929" s="253"/>
      <c r="AC929" s="253" t="s">
        <v>332</v>
      </c>
      <c r="AD929" s="253"/>
      <c r="AE929" s="253"/>
      <c r="AF929" s="253"/>
      <c r="AG929" s="253"/>
      <c r="AH929" s="253"/>
      <c r="AI929" s="253"/>
      <c r="AJ929" s="253"/>
      <c r="AK929" s="253"/>
      <c r="AL929" s="253"/>
      <c r="AM929" s="253"/>
      <c r="AN929" s="253"/>
      <c r="AO929" s="253"/>
      <c r="AP929" s="253"/>
      <c r="AQ929" s="253"/>
      <c r="AR929" s="253"/>
      <c r="AS929" s="253"/>
      <c r="AT929" s="253"/>
      <c r="AU929" s="253"/>
      <c r="AV929" s="253"/>
      <c r="AW929" s="253"/>
      <c r="AX929" s="253"/>
      <c r="AY929" s="253"/>
      <c r="AZ929" s="253"/>
      <c r="BA929" s="253"/>
      <c r="BB929" s="253"/>
      <c r="BC929" s="253"/>
      <c r="BD929" s="253"/>
      <c r="BE929" s="253"/>
      <c r="BF929" s="253"/>
      <c r="BG929" s="253"/>
      <c r="BH929" s="253"/>
      <c r="BI929" s="253"/>
      <c r="BJ929" s="253"/>
      <c r="BK929" s="253"/>
      <c r="BL929" s="253"/>
      <c r="BM929" s="253"/>
      <c r="BN929" s="253"/>
      <c r="BO929" s="253"/>
      <c r="BP929" s="253"/>
      <c r="BQ929" s="253"/>
      <c r="BR929" s="253"/>
      <c r="BS929" s="253"/>
      <c r="BT929" s="253"/>
      <c r="BU929" s="253"/>
      <c r="BV929" s="253"/>
      <c r="BW929" s="253"/>
      <c r="BX929" s="253"/>
      <c r="BY929" s="253"/>
      <c r="BZ929" s="253"/>
      <c r="CA929" s="253"/>
      <c r="CB929" s="253"/>
      <c r="CC929" s="253"/>
      <c r="CD929" s="253"/>
      <c r="CE929" s="253"/>
      <c r="CF929" s="253"/>
      <c r="CG929" s="253"/>
      <c r="CH929" s="253"/>
      <c r="CI929" s="253"/>
      <c r="CJ929" s="253"/>
      <c r="CK929" s="253"/>
      <c r="CL929" s="253"/>
      <c r="CM929" s="253"/>
      <c r="CN929" s="253"/>
      <c r="CO929" s="253"/>
      <c r="CP929" s="253"/>
      <c r="CQ929" s="253"/>
      <c r="CR929" s="253"/>
      <c r="CS929" s="253"/>
      <c r="CT929" s="253"/>
      <c r="CU929" s="253"/>
      <c r="CV929" s="253"/>
      <c r="CW929" s="253"/>
      <c r="CX929" s="253"/>
      <c r="CY929" s="253"/>
      <c r="CZ929" s="253"/>
      <c r="DA929" s="253"/>
      <c r="DB929" s="253"/>
      <c r="DC929" s="253"/>
      <c r="DD929" s="253"/>
      <c r="DE929" s="253"/>
      <c r="DF929" s="253"/>
      <c r="DG929" s="253"/>
      <c r="DH929" s="253"/>
      <c r="DI929" s="253"/>
      <c r="DJ929" s="253"/>
      <c r="DK929" s="253"/>
      <c r="DL929" s="253"/>
      <c r="DM929" s="253"/>
      <c r="DN929" s="253"/>
      <c r="DO929" s="253"/>
      <c r="DP929" s="253"/>
      <c r="DQ929" s="253"/>
      <c r="DR929" s="253"/>
      <c r="DS929" s="253"/>
      <c r="DT929" s="253"/>
      <c r="DU929" s="253"/>
      <c r="DV929" s="253"/>
      <c r="DW929" s="253"/>
      <c r="DX929" s="253"/>
      <c r="DY929" s="253"/>
      <c r="DZ929" s="253"/>
      <c r="EA929" s="253"/>
      <c r="EB929" s="253"/>
      <c r="EC929" s="253"/>
      <c r="ED929" s="253"/>
      <c r="EE929" s="253"/>
      <c r="EF929" s="253"/>
      <c r="EG929" s="253"/>
      <c r="EH929" s="253"/>
      <c r="EI929" s="253"/>
      <c r="EJ929" s="253"/>
      <c r="EK929" s="253"/>
      <c r="EL929" s="253"/>
      <c r="EM929" s="253"/>
      <c r="EN929" s="253"/>
      <c r="EO929" s="253"/>
      <c r="EP929" s="253"/>
      <c r="EQ929" s="253"/>
      <c r="ER929" s="253"/>
      <c r="ES929" s="253"/>
      <c r="ET929" s="253"/>
      <c r="EU929" s="253"/>
      <c r="EV929" s="253"/>
      <c r="EW929" s="253"/>
      <c r="EX929" s="253"/>
      <c r="EY929" s="253"/>
      <c r="EZ929" s="253"/>
      <c r="FA929" s="253"/>
      <c r="FB929" s="253"/>
      <c r="FC929" s="253"/>
      <c r="FD929" s="253"/>
      <c r="FE929" s="253"/>
      <c r="FF929" s="253"/>
      <c r="FG929" s="253"/>
      <c r="FH929" s="253"/>
      <c r="FI929" s="253"/>
      <c r="FJ929" s="253"/>
      <c r="FK929" s="253"/>
      <c r="FL929" s="253"/>
      <c r="FM929" s="253"/>
      <c r="FN929" s="253"/>
      <c r="FO929" s="253"/>
      <c r="FP929" s="253"/>
      <c r="FQ929" s="253"/>
      <c r="FR929" s="253"/>
      <c r="FS929" s="253"/>
      <c r="FT929" s="253"/>
      <c r="FU929" s="253"/>
      <c r="FV929" s="253"/>
      <c r="FW929" s="253"/>
      <c r="FX929" s="253"/>
      <c r="FY929" s="253"/>
      <c r="FZ929" s="253"/>
      <c r="GA929" s="253"/>
      <c r="GB929" s="253"/>
      <c r="GC929" s="253"/>
      <c r="GD929" s="253"/>
      <c r="GE929" s="253"/>
      <c r="GF929" s="253"/>
      <c r="GG929" s="253"/>
      <c r="GH929" s="253"/>
      <c r="GI929" s="253"/>
      <c r="GJ929" s="253"/>
      <c r="GK929" s="253"/>
      <c r="GL929" s="253"/>
      <c r="GM929" s="253"/>
      <c r="GN929" s="253"/>
      <c r="GO929" s="253"/>
      <c r="GP929" s="253"/>
      <c r="GQ929" s="253"/>
      <c r="GR929" s="253"/>
      <c r="GS929" s="253"/>
      <c r="GT929" s="253"/>
      <c r="GU929" s="253"/>
      <c r="GV929" s="253"/>
      <c r="GW929" s="253"/>
      <c r="GX929" s="253"/>
      <c r="GY929" s="253"/>
      <c r="GZ929" s="253"/>
      <c r="HA929" s="253"/>
      <c r="HB929" s="253"/>
      <c r="HC929" s="253"/>
      <c r="HD929" s="253"/>
      <c r="HE929" s="253"/>
      <c r="HF929" s="253"/>
    </row>
    <row r="930" spans="1:214" s="312" customFormat="1" ht="15" customHeight="1" x14ac:dyDescent="0.25">
      <c r="A930" s="252"/>
      <c r="B930" s="253"/>
      <c r="C930" s="253"/>
      <c r="D930" s="253"/>
      <c r="E930" s="253"/>
      <c r="F930" s="253"/>
      <c r="G930" s="253"/>
      <c r="H930" s="253"/>
      <c r="I930" s="253"/>
      <c r="J930" s="253"/>
      <c r="K930" s="253"/>
      <c r="L930" s="253"/>
      <c r="M930" s="253"/>
      <c r="N930" s="253"/>
      <c r="O930" s="253"/>
      <c r="P930" s="253"/>
      <c r="Q930" s="253"/>
      <c r="R930" s="253"/>
      <c r="S930" s="253"/>
      <c r="T930" s="253"/>
      <c r="U930" s="253" t="s">
        <v>1115</v>
      </c>
      <c r="V930" s="253"/>
      <c r="W930" s="253"/>
      <c r="X930" s="253"/>
      <c r="Y930" s="253"/>
      <c r="Z930" s="253"/>
      <c r="AA930" s="253"/>
      <c r="AB930" s="253"/>
      <c r="AC930" s="253" t="s">
        <v>332</v>
      </c>
      <c r="AD930" s="253"/>
      <c r="AE930" s="253"/>
      <c r="AF930" s="253"/>
      <c r="AG930" s="253"/>
      <c r="AH930" s="253"/>
      <c r="AI930" s="253"/>
      <c r="AJ930" s="253"/>
      <c r="AK930" s="253"/>
      <c r="AL930" s="253"/>
      <c r="AM930" s="253"/>
      <c r="AN930" s="253"/>
      <c r="AO930" s="253"/>
      <c r="AP930" s="253"/>
      <c r="AQ930" s="253"/>
      <c r="AR930" s="253"/>
      <c r="AS930" s="253"/>
      <c r="AT930" s="253"/>
      <c r="AU930" s="253"/>
      <c r="AV930" s="253"/>
      <c r="AW930" s="253"/>
      <c r="AX930" s="253"/>
      <c r="AY930" s="253"/>
      <c r="AZ930" s="253"/>
      <c r="BA930" s="253"/>
      <c r="BB930" s="253"/>
      <c r="BC930" s="253"/>
      <c r="BD930" s="253"/>
      <c r="BE930" s="253"/>
      <c r="BF930" s="253"/>
      <c r="BG930" s="253"/>
      <c r="BH930" s="253"/>
      <c r="BI930" s="253"/>
      <c r="BJ930" s="253"/>
      <c r="BK930" s="253"/>
      <c r="BL930" s="253"/>
      <c r="BM930" s="253"/>
      <c r="BN930" s="253"/>
      <c r="BO930" s="253"/>
      <c r="BP930" s="253"/>
      <c r="BQ930" s="253"/>
      <c r="BR930" s="253"/>
      <c r="BS930" s="253"/>
      <c r="BT930" s="253"/>
      <c r="BU930" s="253"/>
      <c r="BV930" s="253"/>
      <c r="BW930" s="253"/>
      <c r="BX930" s="253"/>
      <c r="BY930" s="253"/>
      <c r="BZ930" s="253"/>
      <c r="CA930" s="253"/>
      <c r="CB930" s="253"/>
      <c r="CC930" s="253"/>
      <c r="CD930" s="253"/>
      <c r="CE930" s="253"/>
      <c r="CF930" s="253"/>
      <c r="CG930" s="253"/>
      <c r="CH930" s="253"/>
      <c r="CI930" s="253"/>
      <c r="CJ930" s="253"/>
      <c r="CK930" s="253"/>
      <c r="CL930" s="253"/>
      <c r="CM930" s="253"/>
      <c r="CN930" s="253"/>
      <c r="CO930" s="253"/>
      <c r="CP930" s="253"/>
      <c r="CQ930" s="253"/>
      <c r="CR930" s="253"/>
      <c r="CS930" s="253"/>
      <c r="CT930" s="253"/>
      <c r="CU930" s="253"/>
      <c r="CV930" s="253"/>
      <c r="CW930" s="253"/>
      <c r="CX930" s="253"/>
      <c r="CY930" s="253"/>
      <c r="CZ930" s="253"/>
      <c r="DA930" s="253"/>
      <c r="DB930" s="253"/>
      <c r="DC930" s="253"/>
      <c r="DD930" s="253"/>
      <c r="DE930" s="253"/>
      <c r="DF930" s="253"/>
      <c r="DG930" s="253"/>
      <c r="DH930" s="253"/>
      <c r="DI930" s="253"/>
      <c r="DJ930" s="253"/>
      <c r="DK930" s="253"/>
      <c r="DL930" s="253"/>
      <c r="DM930" s="253"/>
      <c r="DN930" s="253"/>
      <c r="DO930" s="253"/>
      <c r="DP930" s="253"/>
      <c r="DQ930" s="253"/>
      <c r="DR930" s="253"/>
      <c r="DS930" s="253"/>
      <c r="DT930" s="253"/>
      <c r="DU930" s="253"/>
      <c r="DV930" s="253"/>
      <c r="DW930" s="253"/>
      <c r="DX930" s="253"/>
      <c r="DY930" s="253"/>
      <c r="DZ930" s="253"/>
      <c r="EA930" s="253"/>
      <c r="EB930" s="253"/>
      <c r="EC930" s="253"/>
      <c r="ED930" s="253"/>
      <c r="EE930" s="253"/>
      <c r="EF930" s="253"/>
      <c r="EG930" s="253"/>
      <c r="EH930" s="253"/>
      <c r="EI930" s="253"/>
      <c r="EJ930" s="253"/>
      <c r="EK930" s="253"/>
      <c r="EL930" s="253"/>
      <c r="EM930" s="253"/>
      <c r="EN930" s="253"/>
      <c r="EO930" s="253"/>
      <c r="EP930" s="253"/>
      <c r="EQ930" s="253"/>
      <c r="ER930" s="253"/>
      <c r="ES930" s="253"/>
      <c r="ET930" s="253"/>
      <c r="EU930" s="253"/>
      <c r="EV930" s="253"/>
      <c r="EW930" s="253"/>
      <c r="EX930" s="253"/>
      <c r="EY930" s="253"/>
      <c r="EZ930" s="253"/>
      <c r="FA930" s="253"/>
      <c r="FB930" s="253"/>
      <c r="FC930" s="253"/>
      <c r="FD930" s="253"/>
      <c r="FE930" s="253"/>
      <c r="FF930" s="253"/>
      <c r="FG930" s="253"/>
      <c r="FH930" s="253"/>
      <c r="FI930" s="253"/>
      <c r="FJ930" s="253"/>
      <c r="FK930" s="253"/>
      <c r="FL930" s="253"/>
      <c r="FM930" s="253"/>
      <c r="FN930" s="253"/>
      <c r="FO930" s="253"/>
      <c r="FP930" s="253"/>
      <c r="FQ930" s="253"/>
      <c r="FR930" s="253"/>
      <c r="FS930" s="253"/>
      <c r="FT930" s="253"/>
      <c r="FU930" s="253"/>
      <c r="FV930" s="253"/>
      <c r="FW930" s="253"/>
      <c r="FX930" s="253"/>
      <c r="FY930" s="253"/>
      <c r="FZ930" s="253"/>
      <c r="GA930" s="253"/>
      <c r="GB930" s="253"/>
      <c r="GC930" s="253"/>
      <c r="GD930" s="253"/>
      <c r="GE930" s="253"/>
      <c r="GF930" s="253"/>
      <c r="GG930" s="253"/>
      <c r="GH930" s="253"/>
      <c r="GI930" s="253"/>
      <c r="GJ930" s="253"/>
      <c r="GK930" s="253"/>
      <c r="GL930" s="253"/>
      <c r="GM930" s="253"/>
      <c r="GN930" s="253"/>
      <c r="GO930" s="253"/>
      <c r="GP930" s="253"/>
      <c r="GQ930" s="253"/>
      <c r="GR930" s="253"/>
      <c r="GS930" s="253"/>
      <c r="GT930" s="253"/>
      <c r="GU930" s="253"/>
      <c r="GV930" s="253"/>
      <c r="GW930" s="253"/>
      <c r="GX930" s="253"/>
      <c r="GY930" s="253"/>
      <c r="GZ930" s="253"/>
      <c r="HA930" s="253"/>
      <c r="HB930" s="253"/>
      <c r="HC930" s="253"/>
      <c r="HD930" s="253"/>
      <c r="HE930" s="253"/>
      <c r="HF930" s="253"/>
    </row>
    <row r="931" spans="1:214" s="312" customFormat="1" ht="15" customHeight="1" x14ac:dyDescent="0.25">
      <c r="A931" s="252"/>
      <c r="B931" s="253"/>
      <c r="C931" s="253"/>
      <c r="D931" s="253"/>
      <c r="E931" s="253"/>
      <c r="F931" s="253"/>
      <c r="G931" s="253"/>
      <c r="H931" s="253"/>
      <c r="I931" s="253"/>
      <c r="J931" s="253"/>
      <c r="K931" s="253"/>
      <c r="L931" s="253"/>
      <c r="M931" s="253"/>
      <c r="N931" s="253"/>
      <c r="O931" s="253"/>
      <c r="P931" s="253"/>
      <c r="Q931" s="253"/>
      <c r="R931" s="253"/>
      <c r="S931" s="253"/>
      <c r="T931" s="253"/>
      <c r="U931" s="253" t="s">
        <v>1116</v>
      </c>
      <c r="V931" s="253"/>
      <c r="W931" s="253"/>
      <c r="X931" s="253"/>
      <c r="Y931" s="253"/>
      <c r="Z931" s="253"/>
      <c r="AA931" s="253"/>
      <c r="AB931" s="253"/>
      <c r="AC931" s="253" t="s">
        <v>320</v>
      </c>
      <c r="AD931" s="253"/>
      <c r="AE931" s="253"/>
      <c r="AF931" s="253"/>
      <c r="AG931" s="253"/>
      <c r="AH931" s="253"/>
      <c r="AI931" s="253"/>
      <c r="AJ931" s="253"/>
      <c r="AK931" s="253"/>
      <c r="AL931" s="253"/>
      <c r="AM931" s="253"/>
      <c r="AN931" s="253"/>
      <c r="AO931" s="253"/>
      <c r="AP931" s="253"/>
      <c r="AQ931" s="253"/>
      <c r="AR931" s="253"/>
      <c r="AS931" s="253"/>
      <c r="AT931" s="253"/>
      <c r="AU931" s="253"/>
      <c r="AV931" s="253"/>
      <c r="AW931" s="253"/>
      <c r="AX931" s="253"/>
      <c r="AY931" s="253"/>
      <c r="AZ931" s="253"/>
      <c r="BA931" s="253"/>
      <c r="BB931" s="253"/>
      <c r="BC931" s="253"/>
      <c r="BD931" s="253"/>
      <c r="BE931" s="253"/>
      <c r="BF931" s="253"/>
      <c r="BG931" s="253"/>
      <c r="BH931" s="253"/>
      <c r="BI931" s="253"/>
      <c r="BJ931" s="253"/>
      <c r="BK931" s="253"/>
      <c r="BL931" s="253"/>
      <c r="BM931" s="253"/>
      <c r="BN931" s="253"/>
      <c r="BO931" s="253"/>
      <c r="BP931" s="253"/>
      <c r="BQ931" s="253"/>
      <c r="BR931" s="253"/>
      <c r="BS931" s="253"/>
      <c r="BT931" s="253"/>
      <c r="BU931" s="253"/>
      <c r="BV931" s="253"/>
      <c r="BW931" s="253"/>
      <c r="BX931" s="253"/>
      <c r="BY931" s="253"/>
      <c r="BZ931" s="253"/>
      <c r="CA931" s="253"/>
      <c r="CB931" s="253"/>
      <c r="CC931" s="253"/>
      <c r="CD931" s="253"/>
      <c r="CE931" s="253"/>
      <c r="CF931" s="253"/>
      <c r="CG931" s="253"/>
      <c r="CH931" s="253"/>
      <c r="CI931" s="253"/>
      <c r="CJ931" s="253"/>
      <c r="CK931" s="253"/>
      <c r="CL931" s="253"/>
      <c r="CM931" s="253"/>
      <c r="CN931" s="253"/>
      <c r="CO931" s="253"/>
      <c r="CP931" s="253"/>
      <c r="CQ931" s="253"/>
      <c r="CR931" s="253"/>
      <c r="CS931" s="253"/>
      <c r="CT931" s="253"/>
      <c r="CU931" s="253"/>
      <c r="CV931" s="253"/>
      <c r="CW931" s="253"/>
      <c r="CX931" s="253"/>
      <c r="CY931" s="253"/>
      <c r="CZ931" s="253"/>
      <c r="DA931" s="253"/>
      <c r="DB931" s="253"/>
      <c r="DC931" s="253"/>
      <c r="DD931" s="253"/>
      <c r="DE931" s="253"/>
      <c r="DF931" s="253"/>
      <c r="DG931" s="253"/>
      <c r="DH931" s="253"/>
      <c r="DI931" s="253"/>
      <c r="DJ931" s="253"/>
      <c r="DK931" s="253"/>
      <c r="DL931" s="253"/>
      <c r="DM931" s="253"/>
      <c r="DN931" s="253"/>
      <c r="DO931" s="253"/>
      <c r="DP931" s="253"/>
      <c r="DQ931" s="253"/>
      <c r="DR931" s="253"/>
      <c r="DS931" s="253"/>
      <c r="DT931" s="253"/>
      <c r="DU931" s="253"/>
      <c r="DV931" s="253"/>
      <c r="DW931" s="253"/>
      <c r="DX931" s="253"/>
      <c r="DY931" s="253"/>
      <c r="DZ931" s="253"/>
      <c r="EA931" s="253"/>
      <c r="EB931" s="253"/>
      <c r="EC931" s="253"/>
      <c r="ED931" s="253"/>
      <c r="EE931" s="253"/>
      <c r="EF931" s="253"/>
      <c r="EG931" s="253"/>
      <c r="EH931" s="253"/>
      <c r="EI931" s="253"/>
      <c r="EJ931" s="253"/>
      <c r="EK931" s="253"/>
      <c r="EL931" s="253"/>
      <c r="EM931" s="253"/>
      <c r="EN931" s="253"/>
      <c r="EO931" s="253"/>
      <c r="EP931" s="253"/>
      <c r="EQ931" s="253"/>
      <c r="ER931" s="253"/>
      <c r="ES931" s="253"/>
      <c r="ET931" s="253"/>
      <c r="EU931" s="253"/>
      <c r="EV931" s="253"/>
      <c r="EW931" s="253"/>
      <c r="EX931" s="253"/>
      <c r="EY931" s="253"/>
      <c r="EZ931" s="253"/>
      <c r="FA931" s="253"/>
      <c r="FB931" s="253"/>
      <c r="FC931" s="253"/>
      <c r="FD931" s="253"/>
      <c r="FE931" s="253"/>
      <c r="FF931" s="253"/>
      <c r="FG931" s="253"/>
      <c r="FH931" s="253"/>
      <c r="FI931" s="253"/>
      <c r="FJ931" s="253"/>
      <c r="FK931" s="253"/>
      <c r="FL931" s="253"/>
      <c r="FM931" s="253"/>
      <c r="FN931" s="253"/>
      <c r="FO931" s="253"/>
      <c r="FP931" s="253"/>
      <c r="FQ931" s="253"/>
      <c r="FR931" s="253"/>
      <c r="FS931" s="253"/>
      <c r="FT931" s="253"/>
      <c r="FU931" s="253"/>
      <c r="FV931" s="253"/>
      <c r="FW931" s="253"/>
      <c r="FX931" s="253"/>
      <c r="FY931" s="253"/>
      <c r="FZ931" s="253"/>
      <c r="GA931" s="253"/>
      <c r="GB931" s="253"/>
      <c r="GC931" s="253"/>
      <c r="GD931" s="253"/>
      <c r="GE931" s="253"/>
      <c r="GF931" s="253"/>
      <c r="GG931" s="253"/>
      <c r="GH931" s="253"/>
      <c r="GI931" s="253"/>
      <c r="GJ931" s="253"/>
      <c r="GK931" s="253"/>
      <c r="GL931" s="253"/>
      <c r="GM931" s="253"/>
      <c r="GN931" s="253"/>
      <c r="GO931" s="253"/>
      <c r="GP931" s="253"/>
      <c r="GQ931" s="253"/>
      <c r="GR931" s="253"/>
      <c r="GS931" s="253"/>
      <c r="GT931" s="253"/>
      <c r="GU931" s="253"/>
      <c r="GV931" s="253"/>
      <c r="GW931" s="253"/>
      <c r="GX931" s="253"/>
      <c r="GY931" s="253"/>
      <c r="GZ931" s="253"/>
      <c r="HA931" s="253"/>
      <c r="HB931" s="253"/>
      <c r="HC931" s="253"/>
      <c r="HD931" s="253"/>
      <c r="HE931" s="253"/>
      <c r="HF931" s="253"/>
    </row>
    <row r="932" spans="1:214" s="312" customFormat="1" ht="15" customHeight="1" x14ac:dyDescent="0.25">
      <c r="A932" s="252"/>
      <c r="B932" s="253"/>
      <c r="C932" s="253"/>
      <c r="D932" s="253"/>
      <c r="E932" s="253"/>
      <c r="F932" s="253"/>
      <c r="G932" s="253"/>
      <c r="H932" s="253"/>
      <c r="I932" s="253"/>
      <c r="J932" s="253"/>
      <c r="K932" s="253"/>
      <c r="L932" s="253"/>
      <c r="M932" s="253"/>
      <c r="N932" s="253"/>
      <c r="O932" s="253"/>
      <c r="P932" s="253"/>
      <c r="Q932" s="253"/>
      <c r="R932" s="253"/>
      <c r="S932" s="253"/>
      <c r="T932" s="253"/>
      <c r="U932" s="253" t="s">
        <v>1117</v>
      </c>
      <c r="V932" s="253"/>
      <c r="W932" s="253"/>
      <c r="X932" s="253"/>
      <c r="Y932" s="253"/>
      <c r="Z932" s="253"/>
      <c r="AA932" s="253"/>
      <c r="AB932" s="253"/>
      <c r="AC932" s="253" t="s">
        <v>332</v>
      </c>
      <c r="AD932" s="253"/>
      <c r="AE932" s="253"/>
      <c r="AF932" s="253"/>
      <c r="AG932" s="253"/>
      <c r="AH932" s="253"/>
      <c r="AI932" s="253"/>
      <c r="AJ932" s="253"/>
      <c r="AK932" s="253"/>
      <c r="AL932" s="253"/>
      <c r="AM932" s="253"/>
      <c r="AN932" s="253"/>
      <c r="AO932" s="253"/>
      <c r="AP932" s="253"/>
      <c r="AQ932" s="253"/>
      <c r="AR932" s="253"/>
      <c r="AS932" s="253"/>
      <c r="AT932" s="253"/>
      <c r="AU932" s="253"/>
      <c r="AV932" s="253"/>
      <c r="AW932" s="253"/>
      <c r="AX932" s="253"/>
      <c r="AY932" s="253"/>
      <c r="AZ932" s="253"/>
      <c r="BA932" s="253"/>
      <c r="BB932" s="253"/>
      <c r="BC932" s="253"/>
      <c r="BD932" s="253"/>
      <c r="BE932" s="253"/>
      <c r="BF932" s="253"/>
      <c r="BG932" s="253"/>
      <c r="BH932" s="253"/>
      <c r="BI932" s="253"/>
      <c r="BJ932" s="253"/>
      <c r="BK932" s="253"/>
      <c r="BL932" s="253"/>
      <c r="BM932" s="253"/>
      <c r="BN932" s="253"/>
      <c r="BO932" s="253"/>
      <c r="BP932" s="253"/>
      <c r="BQ932" s="253"/>
      <c r="BR932" s="253"/>
      <c r="BS932" s="253"/>
      <c r="BT932" s="253"/>
      <c r="BU932" s="253"/>
      <c r="BV932" s="253"/>
      <c r="BW932" s="253"/>
      <c r="BX932" s="253"/>
      <c r="BY932" s="253"/>
      <c r="BZ932" s="253"/>
      <c r="CA932" s="253"/>
      <c r="CB932" s="253"/>
      <c r="CC932" s="253"/>
      <c r="CD932" s="253"/>
      <c r="CE932" s="253"/>
      <c r="CF932" s="253"/>
      <c r="CG932" s="253"/>
      <c r="CH932" s="253"/>
      <c r="CI932" s="253"/>
      <c r="CJ932" s="253"/>
      <c r="CK932" s="253"/>
      <c r="CL932" s="253"/>
      <c r="CM932" s="253"/>
      <c r="CN932" s="253"/>
      <c r="CO932" s="253"/>
      <c r="CP932" s="253"/>
      <c r="CQ932" s="253"/>
      <c r="CR932" s="253"/>
      <c r="CS932" s="253"/>
      <c r="CT932" s="253"/>
      <c r="CU932" s="253"/>
      <c r="CV932" s="253"/>
      <c r="CW932" s="253"/>
      <c r="CX932" s="253"/>
      <c r="CY932" s="253"/>
      <c r="CZ932" s="253"/>
      <c r="DA932" s="253"/>
      <c r="DB932" s="253"/>
      <c r="DC932" s="253"/>
      <c r="DD932" s="253"/>
      <c r="DE932" s="253"/>
      <c r="DF932" s="253"/>
      <c r="DG932" s="253"/>
      <c r="DH932" s="253"/>
      <c r="DI932" s="253"/>
      <c r="DJ932" s="253"/>
      <c r="DK932" s="253"/>
      <c r="DL932" s="253"/>
      <c r="DM932" s="253"/>
      <c r="DN932" s="253"/>
      <c r="DO932" s="253"/>
      <c r="DP932" s="253"/>
      <c r="DQ932" s="253"/>
      <c r="DR932" s="253"/>
      <c r="DS932" s="253"/>
      <c r="DT932" s="253"/>
      <c r="DU932" s="253"/>
      <c r="DV932" s="253"/>
      <c r="DW932" s="253"/>
      <c r="DX932" s="253"/>
      <c r="DY932" s="253"/>
      <c r="DZ932" s="253"/>
      <c r="EA932" s="253"/>
      <c r="EB932" s="253"/>
      <c r="EC932" s="253"/>
      <c r="ED932" s="253"/>
      <c r="EE932" s="253"/>
      <c r="EF932" s="253"/>
      <c r="EG932" s="253"/>
      <c r="EH932" s="253"/>
      <c r="EI932" s="253"/>
      <c r="EJ932" s="253"/>
      <c r="EK932" s="253"/>
      <c r="EL932" s="253"/>
      <c r="EM932" s="253"/>
      <c r="EN932" s="253"/>
      <c r="EO932" s="253"/>
      <c r="EP932" s="253"/>
      <c r="EQ932" s="253"/>
      <c r="ER932" s="253"/>
      <c r="ES932" s="253"/>
      <c r="ET932" s="253"/>
      <c r="EU932" s="253"/>
      <c r="EV932" s="253"/>
      <c r="EW932" s="253"/>
      <c r="EX932" s="253"/>
      <c r="EY932" s="253"/>
      <c r="EZ932" s="253"/>
      <c r="FA932" s="253"/>
      <c r="FB932" s="253"/>
      <c r="FC932" s="253"/>
      <c r="FD932" s="253"/>
      <c r="FE932" s="253"/>
      <c r="FF932" s="253"/>
      <c r="FG932" s="253"/>
      <c r="FH932" s="253"/>
      <c r="FI932" s="253"/>
      <c r="FJ932" s="253"/>
      <c r="FK932" s="253"/>
      <c r="FL932" s="253"/>
      <c r="FM932" s="253"/>
      <c r="FN932" s="253"/>
      <c r="FO932" s="253"/>
      <c r="FP932" s="253"/>
      <c r="FQ932" s="253"/>
      <c r="FR932" s="253"/>
      <c r="FS932" s="253"/>
      <c r="FT932" s="253"/>
      <c r="FU932" s="253"/>
      <c r="FV932" s="253"/>
      <c r="FW932" s="253"/>
      <c r="FX932" s="253"/>
      <c r="FY932" s="253"/>
      <c r="FZ932" s="253"/>
      <c r="GA932" s="253"/>
      <c r="GB932" s="253"/>
      <c r="GC932" s="253"/>
      <c r="GD932" s="253"/>
      <c r="GE932" s="253"/>
      <c r="GF932" s="253"/>
      <c r="GG932" s="253"/>
      <c r="GH932" s="253"/>
      <c r="GI932" s="253"/>
      <c r="GJ932" s="253"/>
      <c r="GK932" s="253"/>
      <c r="GL932" s="253"/>
      <c r="GM932" s="253"/>
      <c r="GN932" s="253"/>
      <c r="GO932" s="253"/>
      <c r="GP932" s="253"/>
      <c r="GQ932" s="253"/>
      <c r="GR932" s="253"/>
      <c r="GS932" s="253"/>
      <c r="GT932" s="253"/>
      <c r="GU932" s="253"/>
      <c r="GV932" s="253"/>
      <c r="GW932" s="253"/>
      <c r="GX932" s="253"/>
      <c r="GY932" s="253"/>
      <c r="GZ932" s="253"/>
      <c r="HA932" s="253"/>
      <c r="HB932" s="253"/>
      <c r="HC932" s="253"/>
      <c r="HD932" s="253"/>
      <c r="HE932" s="253"/>
      <c r="HF932" s="253"/>
    </row>
    <row r="933" spans="1:214" s="312" customFormat="1" ht="15" customHeight="1" x14ac:dyDescent="0.25">
      <c r="A933" s="252"/>
      <c r="B933" s="253"/>
      <c r="C933" s="253"/>
      <c r="D933" s="253"/>
      <c r="E933" s="253"/>
      <c r="F933" s="253"/>
      <c r="G933" s="253"/>
      <c r="H933" s="253"/>
      <c r="I933" s="253"/>
      <c r="J933" s="253"/>
      <c r="K933" s="253"/>
      <c r="L933" s="253"/>
      <c r="M933" s="253"/>
      <c r="N933" s="253"/>
      <c r="O933" s="253"/>
      <c r="P933" s="253"/>
      <c r="Q933" s="253"/>
      <c r="R933" s="253"/>
      <c r="S933" s="253"/>
      <c r="T933" s="253"/>
      <c r="U933" s="253" t="s">
        <v>1118</v>
      </c>
      <c r="V933" s="253"/>
      <c r="W933" s="253"/>
      <c r="X933" s="253"/>
      <c r="Y933" s="253"/>
      <c r="Z933" s="253"/>
      <c r="AA933" s="253"/>
      <c r="AB933" s="253"/>
      <c r="AC933" s="253" t="s">
        <v>357</v>
      </c>
      <c r="AD933" s="253"/>
      <c r="AE933" s="253"/>
      <c r="AF933" s="253"/>
      <c r="AG933" s="253"/>
      <c r="AH933" s="253"/>
      <c r="AI933" s="253"/>
      <c r="AJ933" s="253"/>
      <c r="AK933" s="253"/>
      <c r="AL933" s="253"/>
      <c r="AM933" s="253"/>
      <c r="AN933" s="253"/>
      <c r="AO933" s="253"/>
      <c r="AP933" s="253"/>
      <c r="AQ933" s="253"/>
      <c r="AR933" s="253"/>
      <c r="AS933" s="253"/>
      <c r="AT933" s="253"/>
      <c r="AU933" s="253"/>
      <c r="AV933" s="253"/>
      <c r="AW933" s="253"/>
      <c r="AX933" s="253"/>
      <c r="AY933" s="253"/>
      <c r="AZ933" s="253"/>
      <c r="BA933" s="253"/>
      <c r="BB933" s="253"/>
      <c r="BC933" s="253"/>
      <c r="BD933" s="253"/>
      <c r="BE933" s="253"/>
      <c r="BF933" s="253"/>
      <c r="BG933" s="253"/>
      <c r="BH933" s="253"/>
      <c r="BI933" s="253"/>
      <c r="BJ933" s="253"/>
      <c r="BK933" s="253"/>
      <c r="BL933" s="253"/>
      <c r="BM933" s="253"/>
      <c r="BN933" s="253"/>
      <c r="BO933" s="253"/>
      <c r="BP933" s="253"/>
      <c r="BQ933" s="253"/>
      <c r="BR933" s="253"/>
      <c r="BS933" s="253"/>
      <c r="BT933" s="253"/>
      <c r="BU933" s="253"/>
      <c r="BV933" s="253"/>
      <c r="BW933" s="253"/>
      <c r="BX933" s="253"/>
      <c r="BY933" s="253"/>
      <c r="BZ933" s="253"/>
      <c r="CA933" s="253"/>
      <c r="CB933" s="253"/>
      <c r="CC933" s="253"/>
      <c r="CD933" s="253"/>
      <c r="CE933" s="253"/>
      <c r="CF933" s="253"/>
      <c r="CG933" s="253"/>
      <c r="CH933" s="253"/>
      <c r="CI933" s="253"/>
      <c r="CJ933" s="253"/>
      <c r="CK933" s="253"/>
      <c r="CL933" s="253"/>
      <c r="CM933" s="253"/>
      <c r="CN933" s="253"/>
      <c r="CO933" s="253"/>
      <c r="CP933" s="253"/>
      <c r="CQ933" s="253"/>
      <c r="CR933" s="253"/>
      <c r="CS933" s="253"/>
      <c r="CT933" s="253"/>
      <c r="CU933" s="253"/>
      <c r="CV933" s="253"/>
      <c r="CW933" s="253"/>
      <c r="CX933" s="253"/>
      <c r="CY933" s="253"/>
      <c r="CZ933" s="253"/>
      <c r="DA933" s="253"/>
      <c r="DB933" s="253"/>
      <c r="DC933" s="253"/>
      <c r="DD933" s="253"/>
      <c r="DE933" s="253"/>
      <c r="DF933" s="253"/>
      <c r="DG933" s="253"/>
      <c r="DH933" s="253"/>
      <c r="DI933" s="253"/>
      <c r="DJ933" s="253"/>
      <c r="DK933" s="253"/>
      <c r="DL933" s="253"/>
      <c r="DM933" s="253"/>
      <c r="DN933" s="253"/>
      <c r="DO933" s="253"/>
      <c r="DP933" s="253"/>
      <c r="DQ933" s="253"/>
      <c r="DR933" s="253"/>
      <c r="DS933" s="253"/>
      <c r="DT933" s="253"/>
      <c r="DU933" s="253"/>
      <c r="DV933" s="253"/>
      <c r="DW933" s="253"/>
      <c r="DX933" s="253"/>
      <c r="DY933" s="253"/>
      <c r="DZ933" s="253"/>
      <c r="EA933" s="253"/>
      <c r="EB933" s="253"/>
      <c r="EC933" s="253"/>
      <c r="ED933" s="253"/>
      <c r="EE933" s="253"/>
      <c r="EF933" s="253"/>
      <c r="EG933" s="253"/>
      <c r="EH933" s="253"/>
      <c r="EI933" s="253"/>
      <c r="EJ933" s="253"/>
      <c r="EK933" s="253"/>
      <c r="EL933" s="253"/>
      <c r="EM933" s="253"/>
      <c r="EN933" s="253"/>
      <c r="EO933" s="253"/>
      <c r="EP933" s="253"/>
      <c r="EQ933" s="253"/>
      <c r="ER933" s="253"/>
      <c r="ES933" s="253"/>
      <c r="ET933" s="253"/>
      <c r="EU933" s="253"/>
      <c r="EV933" s="253"/>
      <c r="EW933" s="253"/>
      <c r="EX933" s="253"/>
      <c r="EY933" s="253"/>
      <c r="EZ933" s="253"/>
      <c r="FA933" s="253"/>
      <c r="FB933" s="253"/>
      <c r="FC933" s="253"/>
      <c r="FD933" s="253"/>
      <c r="FE933" s="253"/>
      <c r="FF933" s="253"/>
      <c r="FG933" s="253"/>
      <c r="FH933" s="253"/>
      <c r="FI933" s="253"/>
      <c r="FJ933" s="253"/>
      <c r="FK933" s="253"/>
      <c r="FL933" s="253"/>
      <c r="FM933" s="253"/>
      <c r="FN933" s="253"/>
      <c r="FO933" s="253"/>
      <c r="FP933" s="253"/>
      <c r="FQ933" s="253"/>
      <c r="FR933" s="253"/>
      <c r="FS933" s="253"/>
      <c r="FT933" s="253"/>
      <c r="FU933" s="253"/>
      <c r="FV933" s="253"/>
      <c r="FW933" s="253"/>
      <c r="FX933" s="253"/>
      <c r="FY933" s="253"/>
      <c r="FZ933" s="253"/>
      <c r="GA933" s="253"/>
      <c r="GB933" s="253"/>
      <c r="GC933" s="253"/>
      <c r="GD933" s="253"/>
      <c r="GE933" s="253"/>
      <c r="GF933" s="253"/>
      <c r="GG933" s="253"/>
      <c r="GH933" s="253"/>
      <c r="GI933" s="253"/>
      <c r="GJ933" s="253"/>
      <c r="GK933" s="253"/>
      <c r="GL933" s="253"/>
      <c r="GM933" s="253"/>
      <c r="GN933" s="253"/>
      <c r="GO933" s="253"/>
      <c r="GP933" s="253"/>
      <c r="GQ933" s="253"/>
      <c r="GR933" s="253"/>
      <c r="GS933" s="253"/>
      <c r="GT933" s="253"/>
      <c r="GU933" s="253"/>
      <c r="GV933" s="253"/>
      <c r="GW933" s="253"/>
      <c r="GX933" s="253"/>
      <c r="GY933" s="253"/>
      <c r="GZ933" s="253"/>
      <c r="HA933" s="253"/>
      <c r="HB933" s="253"/>
      <c r="HC933" s="253"/>
      <c r="HD933" s="253"/>
      <c r="HE933" s="253"/>
      <c r="HF933" s="253"/>
    </row>
    <row r="934" spans="1:214" s="312" customFormat="1" ht="15" customHeight="1" x14ac:dyDescent="0.25">
      <c r="A934" s="252"/>
      <c r="B934" s="253"/>
      <c r="C934" s="253"/>
      <c r="D934" s="253"/>
      <c r="E934" s="253"/>
      <c r="F934" s="253"/>
      <c r="G934" s="253"/>
      <c r="H934" s="253"/>
      <c r="I934" s="253"/>
      <c r="J934" s="253"/>
      <c r="K934" s="253"/>
      <c r="L934" s="253"/>
      <c r="M934" s="253"/>
      <c r="N934" s="253"/>
      <c r="O934" s="253"/>
      <c r="P934" s="253"/>
      <c r="Q934" s="253"/>
      <c r="R934" s="253"/>
      <c r="S934" s="253"/>
      <c r="T934" s="253"/>
      <c r="U934" s="253" t="s">
        <v>1119</v>
      </c>
      <c r="V934" s="253"/>
      <c r="W934" s="253"/>
      <c r="X934" s="253"/>
      <c r="Y934" s="253"/>
      <c r="Z934" s="253"/>
      <c r="AA934" s="253"/>
      <c r="AB934" s="253"/>
      <c r="AC934" s="253" t="s">
        <v>332</v>
      </c>
      <c r="AD934" s="253"/>
      <c r="AE934" s="253"/>
      <c r="AF934" s="253"/>
      <c r="AG934" s="253"/>
      <c r="AH934" s="253"/>
      <c r="AI934" s="253"/>
      <c r="AJ934" s="253"/>
      <c r="AK934" s="253"/>
      <c r="AL934" s="253"/>
      <c r="AM934" s="253"/>
      <c r="AN934" s="253"/>
      <c r="AO934" s="253"/>
      <c r="AP934" s="253"/>
      <c r="AQ934" s="253"/>
      <c r="AR934" s="253"/>
      <c r="AS934" s="253"/>
      <c r="AT934" s="253"/>
      <c r="AU934" s="253"/>
      <c r="AV934" s="253"/>
      <c r="AW934" s="253"/>
      <c r="AX934" s="253"/>
      <c r="AY934" s="253"/>
      <c r="AZ934" s="253"/>
      <c r="BA934" s="253"/>
      <c r="BB934" s="253"/>
      <c r="BC934" s="253"/>
      <c r="BD934" s="253"/>
      <c r="BE934" s="253"/>
      <c r="BF934" s="253"/>
      <c r="BG934" s="253"/>
      <c r="BH934" s="253"/>
      <c r="BI934" s="253"/>
      <c r="BJ934" s="253"/>
      <c r="BK934" s="253"/>
      <c r="BL934" s="253"/>
      <c r="BM934" s="253"/>
      <c r="BN934" s="253"/>
      <c r="BO934" s="253"/>
      <c r="BP934" s="253"/>
      <c r="BQ934" s="253"/>
      <c r="BR934" s="253"/>
      <c r="BS934" s="253"/>
      <c r="BT934" s="253"/>
      <c r="BU934" s="253"/>
      <c r="BV934" s="253"/>
      <c r="BW934" s="253"/>
      <c r="BX934" s="253"/>
      <c r="BY934" s="253"/>
      <c r="BZ934" s="253"/>
      <c r="CA934" s="253"/>
      <c r="CB934" s="253"/>
      <c r="CC934" s="253"/>
      <c r="CD934" s="253"/>
      <c r="CE934" s="253"/>
      <c r="CF934" s="253"/>
      <c r="CG934" s="253"/>
      <c r="CH934" s="253"/>
      <c r="CI934" s="253"/>
      <c r="CJ934" s="253"/>
      <c r="CK934" s="253"/>
      <c r="CL934" s="253"/>
      <c r="CM934" s="253"/>
      <c r="CN934" s="253"/>
      <c r="CO934" s="253"/>
      <c r="CP934" s="253"/>
      <c r="CQ934" s="253"/>
      <c r="CR934" s="253"/>
      <c r="CS934" s="253"/>
      <c r="CT934" s="253"/>
      <c r="CU934" s="253"/>
      <c r="CV934" s="253"/>
      <c r="CW934" s="253"/>
      <c r="CX934" s="253"/>
      <c r="CY934" s="253"/>
      <c r="CZ934" s="253"/>
      <c r="DA934" s="253"/>
      <c r="DB934" s="253"/>
      <c r="DC934" s="253"/>
      <c r="DD934" s="253"/>
      <c r="DE934" s="253"/>
      <c r="DF934" s="253"/>
      <c r="DG934" s="253"/>
      <c r="DH934" s="253"/>
      <c r="DI934" s="253"/>
      <c r="DJ934" s="253"/>
      <c r="DK934" s="253"/>
      <c r="DL934" s="253"/>
      <c r="DM934" s="253"/>
      <c r="DN934" s="253"/>
      <c r="DO934" s="253"/>
      <c r="DP934" s="253"/>
      <c r="DQ934" s="253"/>
      <c r="DR934" s="253"/>
      <c r="DS934" s="253"/>
      <c r="DT934" s="253"/>
      <c r="DU934" s="253"/>
      <c r="DV934" s="253"/>
      <c r="DW934" s="253"/>
      <c r="DX934" s="253"/>
      <c r="DY934" s="253"/>
      <c r="DZ934" s="253"/>
      <c r="EA934" s="253"/>
      <c r="EB934" s="253"/>
      <c r="EC934" s="253"/>
      <c r="ED934" s="253"/>
      <c r="EE934" s="253"/>
      <c r="EF934" s="253"/>
      <c r="EG934" s="253"/>
      <c r="EH934" s="253"/>
      <c r="EI934" s="253"/>
      <c r="EJ934" s="253"/>
      <c r="EK934" s="253"/>
      <c r="EL934" s="253"/>
      <c r="EM934" s="253"/>
      <c r="EN934" s="253"/>
      <c r="EO934" s="253"/>
      <c r="EP934" s="253"/>
      <c r="EQ934" s="253"/>
      <c r="ER934" s="253"/>
      <c r="ES934" s="253"/>
      <c r="ET934" s="253"/>
      <c r="EU934" s="253"/>
      <c r="EV934" s="253"/>
      <c r="EW934" s="253"/>
      <c r="EX934" s="253"/>
      <c r="EY934" s="253"/>
      <c r="EZ934" s="253"/>
      <c r="FA934" s="253"/>
      <c r="FB934" s="253"/>
      <c r="FC934" s="253"/>
      <c r="FD934" s="253"/>
      <c r="FE934" s="253"/>
      <c r="FF934" s="253"/>
      <c r="FG934" s="253"/>
      <c r="FH934" s="253"/>
      <c r="FI934" s="253"/>
      <c r="FJ934" s="253"/>
      <c r="FK934" s="253"/>
      <c r="FL934" s="253"/>
      <c r="FM934" s="253"/>
      <c r="FN934" s="253"/>
      <c r="FO934" s="253"/>
      <c r="FP934" s="253"/>
      <c r="FQ934" s="253"/>
      <c r="FR934" s="253"/>
      <c r="FS934" s="253"/>
      <c r="FT934" s="253"/>
      <c r="FU934" s="253"/>
      <c r="FV934" s="253"/>
      <c r="FW934" s="253"/>
      <c r="FX934" s="253"/>
      <c r="FY934" s="253"/>
      <c r="FZ934" s="253"/>
      <c r="GA934" s="253"/>
      <c r="GB934" s="253"/>
      <c r="GC934" s="253"/>
      <c r="GD934" s="253"/>
      <c r="GE934" s="253"/>
      <c r="GF934" s="253"/>
      <c r="GG934" s="253"/>
      <c r="GH934" s="253"/>
      <c r="GI934" s="253"/>
      <c r="GJ934" s="253"/>
      <c r="GK934" s="253"/>
      <c r="GL934" s="253"/>
      <c r="GM934" s="253"/>
      <c r="GN934" s="253"/>
      <c r="GO934" s="253"/>
      <c r="GP934" s="253"/>
      <c r="GQ934" s="253"/>
      <c r="GR934" s="253"/>
      <c r="GS934" s="253"/>
      <c r="GT934" s="253"/>
      <c r="GU934" s="253"/>
      <c r="GV934" s="253"/>
      <c r="GW934" s="253"/>
      <c r="GX934" s="253"/>
      <c r="GY934" s="253"/>
      <c r="GZ934" s="253"/>
      <c r="HA934" s="253"/>
      <c r="HB934" s="253"/>
      <c r="HC934" s="253"/>
      <c r="HD934" s="253"/>
      <c r="HE934" s="253"/>
      <c r="HF934" s="253"/>
    </row>
    <row r="935" spans="1:214" s="312" customFormat="1" ht="15" customHeight="1" x14ac:dyDescent="0.25">
      <c r="A935" s="252"/>
      <c r="B935" s="253"/>
      <c r="C935" s="253"/>
      <c r="D935" s="253"/>
      <c r="E935" s="253"/>
      <c r="F935" s="253"/>
      <c r="G935" s="253"/>
      <c r="H935" s="253"/>
      <c r="I935" s="253"/>
      <c r="J935" s="253"/>
      <c r="K935" s="253"/>
      <c r="L935" s="253"/>
      <c r="M935" s="253"/>
      <c r="N935" s="253"/>
      <c r="O935" s="253"/>
      <c r="P935" s="253"/>
      <c r="Q935" s="253"/>
      <c r="R935" s="253"/>
      <c r="S935" s="253"/>
      <c r="T935" s="253"/>
      <c r="U935" s="253" t="s">
        <v>1120</v>
      </c>
      <c r="V935" s="253"/>
      <c r="W935" s="253"/>
      <c r="X935" s="253"/>
      <c r="Y935" s="253"/>
      <c r="Z935" s="253"/>
      <c r="AA935" s="253"/>
      <c r="AB935" s="253"/>
      <c r="AC935" s="253" t="s">
        <v>323</v>
      </c>
      <c r="AD935" s="253"/>
      <c r="AE935" s="253"/>
      <c r="AF935" s="253"/>
      <c r="AG935" s="253"/>
      <c r="AH935" s="253"/>
      <c r="AI935" s="253"/>
      <c r="AJ935" s="253"/>
      <c r="AK935" s="253"/>
      <c r="AL935" s="253"/>
      <c r="AM935" s="253"/>
      <c r="AN935" s="253"/>
      <c r="AO935" s="253"/>
      <c r="AP935" s="253"/>
      <c r="AQ935" s="253"/>
      <c r="AR935" s="253"/>
      <c r="AS935" s="253"/>
      <c r="AT935" s="253"/>
      <c r="AU935" s="253"/>
      <c r="AV935" s="253"/>
      <c r="AW935" s="253"/>
      <c r="AX935" s="253"/>
      <c r="AY935" s="253"/>
      <c r="AZ935" s="253"/>
      <c r="BA935" s="253"/>
      <c r="BB935" s="253"/>
      <c r="BC935" s="253"/>
      <c r="BD935" s="253"/>
      <c r="BE935" s="253"/>
      <c r="BF935" s="253"/>
      <c r="BG935" s="253"/>
      <c r="BH935" s="253"/>
      <c r="BI935" s="253"/>
      <c r="BJ935" s="253"/>
      <c r="BK935" s="253"/>
      <c r="BL935" s="253"/>
      <c r="BM935" s="253"/>
      <c r="BN935" s="253"/>
      <c r="BO935" s="253"/>
      <c r="BP935" s="253"/>
      <c r="BQ935" s="253"/>
      <c r="BR935" s="253"/>
      <c r="BS935" s="253"/>
      <c r="BT935" s="253"/>
      <c r="BU935" s="253"/>
      <c r="BV935" s="253"/>
      <c r="BW935" s="253"/>
      <c r="BX935" s="253"/>
      <c r="BY935" s="253"/>
      <c r="BZ935" s="253"/>
      <c r="CA935" s="253"/>
      <c r="CB935" s="253"/>
      <c r="CC935" s="253"/>
      <c r="CD935" s="253"/>
      <c r="CE935" s="253"/>
      <c r="CF935" s="253"/>
      <c r="CG935" s="253"/>
      <c r="CH935" s="253"/>
      <c r="CI935" s="253"/>
      <c r="CJ935" s="253"/>
      <c r="CK935" s="253"/>
      <c r="CL935" s="253"/>
      <c r="CM935" s="253"/>
      <c r="CN935" s="253"/>
      <c r="CO935" s="253"/>
      <c r="CP935" s="253"/>
      <c r="CQ935" s="253"/>
      <c r="CR935" s="253"/>
      <c r="CS935" s="253"/>
      <c r="CT935" s="253"/>
      <c r="CU935" s="253"/>
      <c r="CV935" s="253"/>
      <c r="CW935" s="253"/>
      <c r="CX935" s="253"/>
      <c r="CY935" s="253"/>
      <c r="CZ935" s="253"/>
      <c r="DA935" s="253"/>
      <c r="DB935" s="253"/>
      <c r="DC935" s="253"/>
      <c r="DD935" s="253"/>
      <c r="DE935" s="253"/>
      <c r="DF935" s="253"/>
      <c r="DG935" s="253"/>
      <c r="DH935" s="253"/>
      <c r="DI935" s="253"/>
      <c r="DJ935" s="253"/>
      <c r="DK935" s="253"/>
      <c r="DL935" s="253"/>
      <c r="DM935" s="253"/>
      <c r="DN935" s="253"/>
      <c r="DO935" s="253"/>
      <c r="DP935" s="253"/>
      <c r="DQ935" s="253"/>
      <c r="DR935" s="253"/>
      <c r="DS935" s="253"/>
      <c r="DT935" s="253"/>
      <c r="DU935" s="253"/>
      <c r="DV935" s="253"/>
      <c r="DW935" s="253"/>
      <c r="DX935" s="253"/>
      <c r="DY935" s="253"/>
      <c r="DZ935" s="253"/>
      <c r="EA935" s="253"/>
      <c r="EB935" s="253"/>
      <c r="EC935" s="253"/>
      <c r="ED935" s="253"/>
      <c r="EE935" s="253"/>
      <c r="EF935" s="253"/>
      <c r="EG935" s="253"/>
      <c r="EH935" s="253"/>
      <c r="EI935" s="253"/>
      <c r="EJ935" s="253"/>
      <c r="EK935" s="253"/>
      <c r="EL935" s="253"/>
      <c r="EM935" s="253"/>
      <c r="EN935" s="253"/>
      <c r="EO935" s="253"/>
      <c r="EP935" s="253"/>
      <c r="EQ935" s="253"/>
      <c r="ER935" s="253"/>
      <c r="ES935" s="253"/>
      <c r="ET935" s="253"/>
      <c r="EU935" s="253"/>
      <c r="EV935" s="253"/>
      <c r="EW935" s="253"/>
      <c r="EX935" s="253"/>
      <c r="EY935" s="253"/>
      <c r="EZ935" s="253"/>
      <c r="FA935" s="253"/>
      <c r="FB935" s="253"/>
      <c r="FC935" s="253"/>
      <c r="FD935" s="253"/>
      <c r="FE935" s="253"/>
      <c r="FF935" s="253"/>
      <c r="FG935" s="253"/>
      <c r="FH935" s="253"/>
      <c r="FI935" s="253"/>
      <c r="FJ935" s="253"/>
      <c r="FK935" s="253"/>
      <c r="FL935" s="253"/>
      <c r="FM935" s="253"/>
      <c r="FN935" s="253"/>
      <c r="FO935" s="253"/>
      <c r="FP935" s="253"/>
      <c r="FQ935" s="253"/>
      <c r="FR935" s="253"/>
      <c r="FS935" s="253"/>
      <c r="FT935" s="253"/>
      <c r="FU935" s="253"/>
      <c r="FV935" s="253"/>
      <c r="FW935" s="253"/>
      <c r="FX935" s="253"/>
      <c r="FY935" s="253"/>
      <c r="FZ935" s="253"/>
      <c r="GA935" s="253"/>
      <c r="GB935" s="253"/>
      <c r="GC935" s="253"/>
      <c r="GD935" s="253"/>
      <c r="GE935" s="253"/>
      <c r="GF935" s="253"/>
      <c r="GG935" s="253"/>
      <c r="GH935" s="253"/>
      <c r="GI935" s="253"/>
      <c r="GJ935" s="253"/>
      <c r="GK935" s="253"/>
      <c r="GL935" s="253"/>
      <c r="GM935" s="253"/>
      <c r="GN935" s="253"/>
      <c r="GO935" s="253"/>
      <c r="GP935" s="253"/>
      <c r="GQ935" s="253"/>
      <c r="GR935" s="253"/>
      <c r="GS935" s="253"/>
      <c r="GT935" s="253"/>
      <c r="GU935" s="253"/>
      <c r="GV935" s="253"/>
      <c r="GW935" s="253"/>
      <c r="GX935" s="253"/>
      <c r="GY935" s="253"/>
      <c r="GZ935" s="253"/>
      <c r="HA935" s="253"/>
      <c r="HB935" s="253"/>
      <c r="HC935" s="253"/>
      <c r="HD935" s="253"/>
      <c r="HE935" s="253"/>
      <c r="HF935" s="253"/>
    </row>
    <row r="936" spans="1:214" s="312" customFormat="1" ht="15" customHeight="1" x14ac:dyDescent="0.25">
      <c r="A936" s="252"/>
      <c r="B936" s="253"/>
      <c r="C936" s="253"/>
      <c r="D936" s="253"/>
      <c r="E936" s="253"/>
      <c r="F936" s="253"/>
      <c r="G936" s="253"/>
      <c r="H936" s="253"/>
      <c r="I936" s="253"/>
      <c r="J936" s="253"/>
      <c r="K936" s="253"/>
      <c r="L936" s="253"/>
      <c r="M936" s="253"/>
      <c r="N936" s="253"/>
      <c r="O936" s="253"/>
      <c r="P936" s="253"/>
      <c r="Q936" s="253"/>
      <c r="R936" s="253"/>
      <c r="S936" s="253"/>
      <c r="T936" s="253"/>
      <c r="U936" s="253" t="s">
        <v>1121</v>
      </c>
      <c r="V936" s="253"/>
      <c r="W936" s="253"/>
      <c r="X936" s="253"/>
      <c r="Y936" s="253"/>
      <c r="Z936" s="253"/>
      <c r="AA936" s="253"/>
      <c r="AB936" s="253"/>
      <c r="AC936" s="253" t="s">
        <v>316</v>
      </c>
      <c r="AD936" s="253"/>
      <c r="AE936" s="253"/>
      <c r="AF936" s="253"/>
      <c r="AG936" s="253"/>
      <c r="AH936" s="253"/>
      <c r="AI936" s="253"/>
      <c r="AJ936" s="253"/>
      <c r="AK936" s="253"/>
      <c r="AL936" s="253"/>
      <c r="AM936" s="253"/>
      <c r="AN936" s="253"/>
      <c r="AO936" s="253"/>
      <c r="AP936" s="253"/>
      <c r="AQ936" s="253"/>
      <c r="AR936" s="253"/>
      <c r="AS936" s="253"/>
      <c r="AT936" s="253"/>
      <c r="AU936" s="253"/>
      <c r="AV936" s="253"/>
      <c r="AW936" s="253"/>
      <c r="AX936" s="253"/>
      <c r="AY936" s="253"/>
      <c r="AZ936" s="253"/>
      <c r="BA936" s="253"/>
      <c r="BB936" s="253"/>
      <c r="BC936" s="253"/>
      <c r="BD936" s="253"/>
      <c r="BE936" s="253"/>
      <c r="BF936" s="253"/>
      <c r="BG936" s="253"/>
      <c r="BH936" s="253"/>
      <c r="BI936" s="253"/>
      <c r="BJ936" s="253"/>
      <c r="BK936" s="253"/>
      <c r="BL936" s="253"/>
      <c r="BM936" s="253"/>
      <c r="BN936" s="253"/>
      <c r="BO936" s="253"/>
      <c r="BP936" s="253"/>
      <c r="BQ936" s="253"/>
      <c r="BR936" s="253"/>
      <c r="BS936" s="253"/>
      <c r="BT936" s="253"/>
      <c r="BU936" s="253"/>
      <c r="BV936" s="253"/>
      <c r="BW936" s="253"/>
      <c r="BX936" s="253"/>
      <c r="BY936" s="253"/>
      <c r="BZ936" s="253"/>
      <c r="CA936" s="253"/>
      <c r="CB936" s="253"/>
      <c r="CC936" s="253"/>
      <c r="CD936" s="253"/>
      <c r="CE936" s="253"/>
      <c r="CF936" s="253"/>
      <c r="CG936" s="253"/>
      <c r="CH936" s="253"/>
      <c r="CI936" s="253"/>
      <c r="CJ936" s="253"/>
      <c r="CK936" s="253"/>
      <c r="CL936" s="253"/>
      <c r="CM936" s="253"/>
      <c r="CN936" s="253"/>
      <c r="CO936" s="253"/>
      <c r="CP936" s="253"/>
      <c r="CQ936" s="253"/>
      <c r="CR936" s="253"/>
      <c r="CS936" s="253"/>
      <c r="CT936" s="253"/>
      <c r="CU936" s="253"/>
      <c r="CV936" s="253"/>
      <c r="CW936" s="253"/>
      <c r="CX936" s="253"/>
      <c r="CY936" s="253"/>
      <c r="CZ936" s="253"/>
      <c r="DA936" s="253"/>
      <c r="DB936" s="253"/>
      <c r="DC936" s="253"/>
      <c r="DD936" s="253"/>
      <c r="DE936" s="253"/>
      <c r="DF936" s="253"/>
      <c r="DG936" s="253"/>
      <c r="DH936" s="253"/>
      <c r="DI936" s="253"/>
      <c r="DJ936" s="253"/>
      <c r="DK936" s="253"/>
      <c r="DL936" s="253"/>
      <c r="DM936" s="253"/>
      <c r="DN936" s="253"/>
      <c r="DO936" s="253"/>
      <c r="DP936" s="253"/>
      <c r="DQ936" s="253"/>
      <c r="DR936" s="253"/>
      <c r="DS936" s="253"/>
      <c r="DT936" s="253"/>
      <c r="DU936" s="253"/>
      <c r="DV936" s="253"/>
      <c r="DW936" s="253"/>
      <c r="DX936" s="253"/>
      <c r="DY936" s="253"/>
      <c r="DZ936" s="253"/>
      <c r="EA936" s="253"/>
      <c r="EB936" s="253"/>
      <c r="EC936" s="253"/>
      <c r="ED936" s="253"/>
      <c r="EE936" s="253"/>
      <c r="EF936" s="253"/>
      <c r="EG936" s="253"/>
      <c r="EH936" s="253"/>
      <c r="EI936" s="253"/>
      <c r="EJ936" s="253"/>
      <c r="EK936" s="253"/>
      <c r="EL936" s="253"/>
      <c r="EM936" s="253"/>
      <c r="EN936" s="253"/>
      <c r="EO936" s="253"/>
      <c r="EP936" s="253"/>
      <c r="EQ936" s="253"/>
      <c r="ER936" s="253"/>
      <c r="ES936" s="253"/>
      <c r="ET936" s="253"/>
      <c r="EU936" s="253"/>
      <c r="EV936" s="253"/>
      <c r="EW936" s="253"/>
      <c r="EX936" s="253"/>
      <c r="EY936" s="253"/>
      <c r="EZ936" s="253"/>
      <c r="FA936" s="253"/>
      <c r="FB936" s="253"/>
      <c r="FC936" s="253"/>
      <c r="FD936" s="253"/>
      <c r="FE936" s="253"/>
      <c r="FF936" s="253"/>
      <c r="FG936" s="253"/>
      <c r="FH936" s="253"/>
      <c r="FI936" s="253"/>
      <c r="FJ936" s="253"/>
      <c r="FK936" s="253"/>
      <c r="FL936" s="253"/>
      <c r="FM936" s="253"/>
      <c r="FN936" s="253"/>
      <c r="FO936" s="253"/>
      <c r="FP936" s="253"/>
      <c r="FQ936" s="253"/>
      <c r="FR936" s="253"/>
      <c r="FS936" s="253"/>
      <c r="FT936" s="253"/>
      <c r="FU936" s="253"/>
      <c r="FV936" s="253"/>
      <c r="FW936" s="253"/>
      <c r="FX936" s="253"/>
      <c r="FY936" s="253"/>
      <c r="FZ936" s="253"/>
      <c r="GA936" s="253"/>
      <c r="GB936" s="253"/>
      <c r="GC936" s="253"/>
      <c r="GD936" s="253"/>
      <c r="GE936" s="253"/>
      <c r="GF936" s="253"/>
      <c r="GG936" s="253"/>
      <c r="GH936" s="253"/>
      <c r="GI936" s="253"/>
      <c r="GJ936" s="253"/>
      <c r="GK936" s="253"/>
      <c r="GL936" s="253"/>
      <c r="GM936" s="253"/>
      <c r="GN936" s="253"/>
      <c r="GO936" s="253"/>
      <c r="GP936" s="253"/>
      <c r="GQ936" s="253"/>
      <c r="GR936" s="253"/>
      <c r="GS936" s="253"/>
      <c r="GT936" s="253"/>
      <c r="GU936" s="253"/>
      <c r="GV936" s="253"/>
      <c r="GW936" s="253"/>
      <c r="GX936" s="253"/>
      <c r="GY936" s="253"/>
      <c r="GZ936" s="253"/>
      <c r="HA936" s="253"/>
      <c r="HB936" s="253"/>
      <c r="HC936" s="253"/>
      <c r="HD936" s="253"/>
      <c r="HE936" s="253"/>
      <c r="HF936" s="253"/>
    </row>
    <row r="937" spans="1:214" s="312" customFormat="1" ht="15" customHeight="1" x14ac:dyDescent="0.25">
      <c r="A937" s="252"/>
      <c r="B937" s="253"/>
      <c r="C937" s="253"/>
      <c r="D937" s="253"/>
      <c r="E937" s="253"/>
      <c r="F937" s="253"/>
      <c r="G937" s="253"/>
      <c r="H937" s="253"/>
      <c r="I937" s="253"/>
      <c r="J937" s="253"/>
      <c r="K937" s="253"/>
      <c r="L937" s="253"/>
      <c r="M937" s="253"/>
      <c r="N937" s="253"/>
      <c r="O937" s="253"/>
      <c r="P937" s="253"/>
      <c r="Q937" s="253"/>
      <c r="R937" s="253"/>
      <c r="S937" s="253"/>
      <c r="T937" s="253"/>
      <c r="U937" s="253" t="s">
        <v>1122</v>
      </c>
      <c r="V937" s="253"/>
      <c r="W937" s="253"/>
      <c r="X937" s="253"/>
      <c r="Y937" s="253"/>
      <c r="Z937" s="253"/>
      <c r="AA937" s="253"/>
      <c r="AB937" s="253"/>
      <c r="AC937" s="253" t="s">
        <v>329</v>
      </c>
      <c r="AD937" s="253"/>
      <c r="AE937" s="253"/>
      <c r="AF937" s="253"/>
      <c r="AG937" s="253"/>
      <c r="AH937" s="253"/>
      <c r="AI937" s="253"/>
      <c r="AJ937" s="253"/>
      <c r="AK937" s="253"/>
      <c r="AL937" s="253"/>
      <c r="AM937" s="253"/>
      <c r="AN937" s="253"/>
      <c r="AO937" s="253"/>
      <c r="AP937" s="253"/>
      <c r="AQ937" s="253"/>
      <c r="AR937" s="253"/>
      <c r="AS937" s="253"/>
      <c r="AT937" s="253"/>
      <c r="AU937" s="253"/>
      <c r="AV937" s="253"/>
      <c r="AW937" s="253"/>
      <c r="AX937" s="253"/>
      <c r="AY937" s="253"/>
      <c r="AZ937" s="253"/>
      <c r="BA937" s="253"/>
      <c r="BB937" s="253"/>
      <c r="BC937" s="253"/>
      <c r="BD937" s="253"/>
      <c r="BE937" s="253"/>
      <c r="BF937" s="253"/>
      <c r="BG937" s="253"/>
      <c r="BH937" s="253"/>
      <c r="BI937" s="253"/>
      <c r="BJ937" s="253"/>
      <c r="BK937" s="253"/>
      <c r="BL937" s="253"/>
      <c r="BM937" s="253"/>
      <c r="BN937" s="253"/>
      <c r="BO937" s="253"/>
      <c r="BP937" s="253"/>
      <c r="BQ937" s="253"/>
      <c r="BR937" s="253"/>
      <c r="BS937" s="253"/>
      <c r="BT937" s="253"/>
      <c r="BU937" s="253"/>
      <c r="BV937" s="253"/>
      <c r="BW937" s="253"/>
      <c r="BX937" s="253"/>
      <c r="BY937" s="253"/>
      <c r="BZ937" s="253"/>
      <c r="CA937" s="253"/>
      <c r="CB937" s="253"/>
      <c r="CC937" s="253"/>
      <c r="CD937" s="253"/>
      <c r="CE937" s="253"/>
      <c r="CF937" s="253"/>
      <c r="CG937" s="253"/>
      <c r="CH937" s="253"/>
      <c r="CI937" s="253"/>
      <c r="CJ937" s="253"/>
      <c r="CK937" s="253"/>
      <c r="CL937" s="253"/>
      <c r="CM937" s="253"/>
      <c r="CN937" s="253"/>
      <c r="CO937" s="253"/>
      <c r="CP937" s="253"/>
      <c r="CQ937" s="253"/>
      <c r="CR937" s="253"/>
      <c r="CS937" s="253"/>
      <c r="CT937" s="253"/>
      <c r="CU937" s="253"/>
      <c r="CV937" s="253"/>
      <c r="CW937" s="253"/>
      <c r="CX937" s="253"/>
      <c r="CY937" s="253"/>
      <c r="CZ937" s="253"/>
      <c r="DA937" s="253"/>
      <c r="DB937" s="253"/>
      <c r="DC937" s="253"/>
      <c r="DD937" s="253"/>
      <c r="DE937" s="253"/>
      <c r="DF937" s="253"/>
      <c r="DG937" s="253"/>
      <c r="DH937" s="253"/>
      <c r="DI937" s="253"/>
      <c r="DJ937" s="253"/>
      <c r="DK937" s="253"/>
      <c r="DL937" s="253"/>
      <c r="DM937" s="253"/>
      <c r="DN937" s="253"/>
      <c r="DO937" s="253"/>
      <c r="DP937" s="253"/>
      <c r="DQ937" s="253"/>
      <c r="DR937" s="253"/>
      <c r="DS937" s="253"/>
      <c r="DT937" s="253"/>
      <c r="DU937" s="253"/>
      <c r="DV937" s="253"/>
      <c r="DW937" s="253"/>
      <c r="DX937" s="253"/>
      <c r="DY937" s="253"/>
      <c r="DZ937" s="253"/>
      <c r="EA937" s="253"/>
      <c r="EB937" s="253"/>
      <c r="EC937" s="253"/>
      <c r="ED937" s="253"/>
      <c r="EE937" s="253"/>
      <c r="EF937" s="253"/>
      <c r="EG937" s="253"/>
      <c r="EH937" s="253"/>
      <c r="EI937" s="253"/>
      <c r="EJ937" s="253"/>
      <c r="EK937" s="253"/>
      <c r="EL937" s="253"/>
      <c r="EM937" s="253"/>
      <c r="EN937" s="253"/>
      <c r="EO937" s="253"/>
      <c r="EP937" s="253"/>
      <c r="EQ937" s="253"/>
      <c r="ER937" s="253"/>
      <c r="ES937" s="253"/>
      <c r="ET937" s="253"/>
      <c r="EU937" s="253"/>
      <c r="EV937" s="253"/>
      <c r="EW937" s="253"/>
      <c r="EX937" s="253"/>
      <c r="EY937" s="253"/>
      <c r="EZ937" s="253"/>
      <c r="FA937" s="253"/>
      <c r="FB937" s="253"/>
      <c r="FC937" s="253"/>
      <c r="FD937" s="253"/>
      <c r="FE937" s="253"/>
      <c r="FF937" s="253"/>
      <c r="FG937" s="253"/>
      <c r="FH937" s="253"/>
      <c r="FI937" s="253"/>
      <c r="FJ937" s="253"/>
      <c r="FK937" s="253"/>
      <c r="FL937" s="253"/>
      <c r="FM937" s="253"/>
      <c r="FN937" s="253"/>
      <c r="FO937" s="253"/>
      <c r="FP937" s="253"/>
      <c r="FQ937" s="253"/>
      <c r="FR937" s="253"/>
      <c r="FS937" s="253"/>
      <c r="FT937" s="253"/>
      <c r="FU937" s="253"/>
      <c r="FV937" s="253"/>
      <c r="FW937" s="253"/>
      <c r="FX937" s="253"/>
      <c r="FY937" s="253"/>
      <c r="FZ937" s="253"/>
      <c r="GA937" s="253"/>
      <c r="GB937" s="253"/>
      <c r="GC937" s="253"/>
      <c r="GD937" s="253"/>
      <c r="GE937" s="253"/>
      <c r="GF937" s="253"/>
      <c r="GG937" s="253"/>
      <c r="GH937" s="253"/>
      <c r="GI937" s="253"/>
      <c r="GJ937" s="253"/>
      <c r="GK937" s="253"/>
      <c r="GL937" s="253"/>
      <c r="GM937" s="253"/>
      <c r="GN937" s="253"/>
      <c r="GO937" s="253"/>
      <c r="GP937" s="253"/>
      <c r="GQ937" s="253"/>
      <c r="GR937" s="253"/>
      <c r="GS937" s="253"/>
      <c r="GT937" s="253"/>
      <c r="GU937" s="253"/>
      <c r="GV937" s="253"/>
      <c r="GW937" s="253"/>
      <c r="GX937" s="253"/>
      <c r="GY937" s="253"/>
      <c r="GZ937" s="253"/>
      <c r="HA937" s="253"/>
      <c r="HB937" s="253"/>
      <c r="HC937" s="253"/>
      <c r="HD937" s="253"/>
      <c r="HE937" s="253"/>
      <c r="HF937" s="253"/>
    </row>
    <row r="938" spans="1:214" s="312" customFormat="1" ht="15" customHeight="1" x14ac:dyDescent="0.25">
      <c r="A938" s="252"/>
      <c r="B938" s="253"/>
      <c r="C938" s="253"/>
      <c r="D938" s="253"/>
      <c r="E938" s="253"/>
      <c r="F938" s="253"/>
      <c r="G938" s="253"/>
      <c r="H938" s="253"/>
      <c r="I938" s="253"/>
      <c r="J938" s="253"/>
      <c r="K938" s="253"/>
      <c r="L938" s="253"/>
      <c r="M938" s="253"/>
      <c r="N938" s="253"/>
      <c r="O938" s="253"/>
      <c r="P938" s="253"/>
      <c r="Q938" s="253"/>
      <c r="R938" s="253"/>
      <c r="S938" s="253"/>
      <c r="T938" s="253"/>
      <c r="U938" s="253" t="s">
        <v>1123</v>
      </c>
      <c r="V938" s="253"/>
      <c r="W938" s="253"/>
      <c r="X938" s="253"/>
      <c r="Y938" s="253"/>
      <c r="Z938" s="253"/>
      <c r="AA938" s="253"/>
      <c r="AB938" s="253"/>
      <c r="AC938" s="253" t="s">
        <v>332</v>
      </c>
      <c r="AD938" s="253"/>
      <c r="AE938" s="253"/>
      <c r="AF938" s="253"/>
      <c r="AG938" s="253"/>
      <c r="AH938" s="253"/>
      <c r="AI938" s="253"/>
      <c r="AJ938" s="253"/>
      <c r="AK938" s="253"/>
      <c r="AL938" s="253"/>
      <c r="AM938" s="253"/>
      <c r="AN938" s="253"/>
      <c r="AO938" s="253"/>
      <c r="AP938" s="253"/>
      <c r="AQ938" s="253"/>
      <c r="AR938" s="253"/>
      <c r="AS938" s="253"/>
      <c r="AT938" s="253"/>
      <c r="AU938" s="253"/>
      <c r="AV938" s="253"/>
      <c r="AW938" s="253"/>
      <c r="AX938" s="253"/>
      <c r="AY938" s="253"/>
      <c r="AZ938" s="253"/>
      <c r="BA938" s="253"/>
      <c r="BB938" s="253"/>
      <c r="BC938" s="253"/>
      <c r="BD938" s="253"/>
      <c r="BE938" s="253"/>
      <c r="BF938" s="253"/>
      <c r="BG938" s="253"/>
      <c r="BH938" s="253"/>
      <c r="BI938" s="253"/>
      <c r="BJ938" s="253"/>
      <c r="BK938" s="253"/>
      <c r="BL938" s="253"/>
      <c r="BM938" s="253"/>
      <c r="BN938" s="253"/>
      <c r="BO938" s="253"/>
      <c r="BP938" s="253"/>
      <c r="BQ938" s="253"/>
      <c r="BR938" s="253"/>
      <c r="BS938" s="253"/>
      <c r="BT938" s="253"/>
      <c r="BU938" s="253"/>
      <c r="BV938" s="253"/>
      <c r="BW938" s="253"/>
      <c r="BX938" s="253"/>
      <c r="BY938" s="253"/>
      <c r="BZ938" s="253"/>
      <c r="CA938" s="253"/>
      <c r="CB938" s="253"/>
      <c r="CC938" s="253"/>
      <c r="CD938" s="253"/>
      <c r="CE938" s="253"/>
      <c r="CF938" s="253"/>
      <c r="CG938" s="253"/>
      <c r="CH938" s="253"/>
      <c r="CI938" s="253"/>
      <c r="CJ938" s="253"/>
      <c r="CK938" s="253"/>
      <c r="CL938" s="253"/>
      <c r="CM938" s="253"/>
      <c r="CN938" s="253"/>
      <c r="CO938" s="253"/>
      <c r="CP938" s="253"/>
      <c r="CQ938" s="253"/>
      <c r="CR938" s="253"/>
      <c r="CS938" s="253"/>
      <c r="CT938" s="253"/>
      <c r="CU938" s="253"/>
      <c r="CV938" s="253"/>
      <c r="CW938" s="253"/>
      <c r="CX938" s="253"/>
      <c r="CY938" s="253"/>
      <c r="CZ938" s="253"/>
      <c r="DA938" s="253"/>
      <c r="DB938" s="253"/>
      <c r="DC938" s="253"/>
      <c r="DD938" s="253"/>
      <c r="DE938" s="253"/>
      <c r="DF938" s="253"/>
      <c r="DG938" s="253"/>
      <c r="DH938" s="253"/>
      <c r="DI938" s="253"/>
      <c r="DJ938" s="253"/>
      <c r="DK938" s="253"/>
      <c r="DL938" s="253"/>
      <c r="DM938" s="253"/>
      <c r="DN938" s="253"/>
      <c r="DO938" s="253"/>
      <c r="DP938" s="253"/>
      <c r="DQ938" s="253"/>
      <c r="DR938" s="253"/>
      <c r="DS938" s="253"/>
      <c r="DT938" s="253"/>
      <c r="DU938" s="253"/>
      <c r="DV938" s="253"/>
      <c r="DW938" s="253"/>
      <c r="DX938" s="253"/>
      <c r="DY938" s="253"/>
      <c r="DZ938" s="253"/>
      <c r="EA938" s="253"/>
      <c r="EB938" s="253"/>
      <c r="EC938" s="253"/>
      <c r="ED938" s="253"/>
      <c r="EE938" s="253"/>
      <c r="EF938" s="253"/>
      <c r="EG938" s="253"/>
      <c r="EH938" s="253"/>
      <c r="EI938" s="253"/>
      <c r="EJ938" s="253"/>
      <c r="EK938" s="253"/>
      <c r="EL938" s="253"/>
      <c r="EM938" s="253"/>
      <c r="EN938" s="253"/>
      <c r="EO938" s="253"/>
      <c r="EP938" s="253"/>
      <c r="EQ938" s="253"/>
      <c r="ER938" s="253"/>
      <c r="ES938" s="253"/>
      <c r="ET938" s="253"/>
      <c r="EU938" s="253"/>
      <c r="EV938" s="253"/>
      <c r="EW938" s="253"/>
      <c r="EX938" s="253"/>
      <c r="EY938" s="253"/>
      <c r="EZ938" s="253"/>
      <c r="FA938" s="253"/>
      <c r="FB938" s="253"/>
      <c r="FC938" s="253"/>
      <c r="FD938" s="253"/>
      <c r="FE938" s="253"/>
      <c r="FF938" s="253"/>
      <c r="FG938" s="253"/>
      <c r="FH938" s="253"/>
      <c r="FI938" s="253"/>
      <c r="FJ938" s="253"/>
      <c r="FK938" s="253"/>
      <c r="FL938" s="253"/>
      <c r="FM938" s="253"/>
      <c r="FN938" s="253"/>
      <c r="FO938" s="253"/>
      <c r="FP938" s="253"/>
      <c r="FQ938" s="253"/>
      <c r="FR938" s="253"/>
      <c r="FS938" s="253"/>
      <c r="FT938" s="253"/>
      <c r="FU938" s="253"/>
      <c r="FV938" s="253"/>
      <c r="FW938" s="253"/>
      <c r="FX938" s="253"/>
      <c r="FY938" s="253"/>
      <c r="FZ938" s="253"/>
      <c r="GA938" s="253"/>
      <c r="GB938" s="253"/>
      <c r="GC938" s="253"/>
      <c r="GD938" s="253"/>
      <c r="GE938" s="253"/>
      <c r="GF938" s="253"/>
      <c r="GG938" s="253"/>
      <c r="GH938" s="253"/>
      <c r="GI938" s="253"/>
      <c r="GJ938" s="253"/>
      <c r="GK938" s="253"/>
      <c r="GL938" s="253"/>
      <c r="GM938" s="253"/>
      <c r="GN938" s="253"/>
      <c r="GO938" s="253"/>
      <c r="GP938" s="253"/>
      <c r="GQ938" s="253"/>
      <c r="GR938" s="253"/>
      <c r="GS938" s="253"/>
      <c r="GT938" s="253"/>
      <c r="GU938" s="253"/>
      <c r="GV938" s="253"/>
      <c r="GW938" s="253"/>
      <c r="GX938" s="253"/>
      <c r="GY938" s="253"/>
      <c r="GZ938" s="253"/>
      <c r="HA938" s="253"/>
      <c r="HB938" s="253"/>
      <c r="HC938" s="253"/>
      <c r="HD938" s="253"/>
      <c r="HE938" s="253"/>
      <c r="HF938" s="253"/>
    </row>
    <row r="939" spans="1:214" s="312" customFormat="1" ht="15" customHeight="1" x14ac:dyDescent="0.25">
      <c r="A939" s="252"/>
      <c r="B939" s="253"/>
      <c r="C939" s="253"/>
      <c r="D939" s="253"/>
      <c r="E939" s="253"/>
      <c r="F939" s="253"/>
      <c r="G939" s="253"/>
      <c r="H939" s="253"/>
      <c r="I939" s="253"/>
      <c r="J939" s="253"/>
      <c r="K939" s="253"/>
      <c r="L939" s="253"/>
      <c r="M939" s="253"/>
      <c r="N939" s="253"/>
      <c r="O939" s="253"/>
      <c r="P939" s="253"/>
      <c r="Q939" s="253"/>
      <c r="R939" s="253"/>
      <c r="S939" s="253"/>
      <c r="T939" s="253"/>
      <c r="U939" s="253" t="s">
        <v>1124</v>
      </c>
      <c r="V939" s="253"/>
      <c r="W939" s="253"/>
      <c r="X939" s="253"/>
      <c r="Y939" s="253"/>
      <c r="Z939" s="253"/>
      <c r="AA939" s="253"/>
      <c r="AB939" s="253"/>
      <c r="AC939" s="253" t="s">
        <v>393</v>
      </c>
      <c r="AD939" s="253"/>
      <c r="AE939" s="253"/>
      <c r="AF939" s="253"/>
      <c r="AG939" s="253"/>
      <c r="AH939" s="253"/>
      <c r="AI939" s="253"/>
      <c r="AJ939" s="253"/>
      <c r="AK939" s="253"/>
      <c r="AL939" s="253"/>
      <c r="AM939" s="253"/>
      <c r="AN939" s="253"/>
      <c r="AO939" s="253"/>
      <c r="AP939" s="253"/>
      <c r="AQ939" s="253"/>
      <c r="AR939" s="253"/>
      <c r="AS939" s="253"/>
      <c r="AT939" s="253"/>
      <c r="AU939" s="253"/>
      <c r="AV939" s="253"/>
      <c r="AW939" s="253"/>
      <c r="AX939" s="253"/>
      <c r="AY939" s="253"/>
      <c r="AZ939" s="253"/>
      <c r="BA939" s="253"/>
      <c r="BB939" s="253"/>
      <c r="BC939" s="253"/>
      <c r="BD939" s="253"/>
      <c r="BE939" s="253"/>
      <c r="BF939" s="253"/>
      <c r="BG939" s="253"/>
      <c r="BH939" s="253"/>
      <c r="BI939" s="253"/>
      <c r="BJ939" s="253"/>
      <c r="BK939" s="253"/>
      <c r="BL939" s="253"/>
      <c r="BM939" s="253"/>
      <c r="BN939" s="253"/>
      <c r="BO939" s="253"/>
      <c r="BP939" s="253"/>
      <c r="BQ939" s="253"/>
      <c r="BR939" s="253"/>
      <c r="BS939" s="253"/>
      <c r="BT939" s="253"/>
      <c r="BU939" s="253"/>
      <c r="BV939" s="253"/>
      <c r="BW939" s="253"/>
      <c r="BX939" s="253"/>
      <c r="BY939" s="253"/>
      <c r="BZ939" s="253"/>
      <c r="CA939" s="253"/>
      <c r="CB939" s="253"/>
      <c r="CC939" s="253"/>
      <c r="CD939" s="253"/>
      <c r="CE939" s="253"/>
      <c r="CF939" s="253"/>
      <c r="CG939" s="253"/>
      <c r="CH939" s="253"/>
      <c r="CI939" s="253"/>
      <c r="CJ939" s="253"/>
      <c r="CK939" s="253"/>
      <c r="CL939" s="253"/>
      <c r="CM939" s="253"/>
      <c r="CN939" s="253"/>
      <c r="CO939" s="253"/>
      <c r="CP939" s="253"/>
      <c r="CQ939" s="253"/>
      <c r="CR939" s="253"/>
      <c r="CS939" s="253"/>
      <c r="CT939" s="253"/>
      <c r="CU939" s="253"/>
      <c r="CV939" s="253"/>
      <c r="CW939" s="253"/>
      <c r="CX939" s="253"/>
      <c r="CY939" s="253"/>
      <c r="CZ939" s="253"/>
      <c r="DA939" s="253"/>
      <c r="DB939" s="253"/>
      <c r="DC939" s="253"/>
      <c r="DD939" s="253"/>
      <c r="DE939" s="253"/>
      <c r="DF939" s="253"/>
      <c r="DG939" s="253"/>
      <c r="DH939" s="253"/>
      <c r="DI939" s="253"/>
      <c r="DJ939" s="253"/>
      <c r="DK939" s="253"/>
      <c r="DL939" s="253"/>
      <c r="DM939" s="253"/>
      <c r="DN939" s="253"/>
      <c r="DO939" s="253"/>
      <c r="DP939" s="253"/>
      <c r="DQ939" s="253"/>
      <c r="DR939" s="253"/>
      <c r="DS939" s="253"/>
      <c r="DT939" s="253"/>
      <c r="DU939" s="253"/>
      <c r="DV939" s="253"/>
      <c r="DW939" s="253"/>
      <c r="DX939" s="253"/>
      <c r="DY939" s="253"/>
      <c r="DZ939" s="253"/>
      <c r="EA939" s="253"/>
      <c r="EB939" s="253"/>
      <c r="EC939" s="253"/>
      <c r="ED939" s="253"/>
      <c r="EE939" s="253"/>
      <c r="EF939" s="253"/>
      <c r="EG939" s="253"/>
      <c r="EH939" s="253"/>
      <c r="EI939" s="253"/>
      <c r="EJ939" s="253"/>
      <c r="EK939" s="253"/>
      <c r="EL939" s="253"/>
      <c r="EM939" s="253"/>
      <c r="EN939" s="253"/>
      <c r="EO939" s="253"/>
      <c r="EP939" s="253"/>
      <c r="EQ939" s="253"/>
      <c r="ER939" s="253"/>
      <c r="ES939" s="253"/>
      <c r="ET939" s="253"/>
      <c r="EU939" s="253"/>
      <c r="EV939" s="253"/>
      <c r="EW939" s="253"/>
      <c r="EX939" s="253"/>
      <c r="EY939" s="253"/>
      <c r="EZ939" s="253"/>
      <c r="FA939" s="253"/>
      <c r="FB939" s="253"/>
      <c r="FC939" s="253"/>
      <c r="FD939" s="253"/>
      <c r="FE939" s="253"/>
      <c r="FF939" s="253"/>
      <c r="FG939" s="253"/>
      <c r="FH939" s="253"/>
      <c r="FI939" s="253"/>
      <c r="FJ939" s="253"/>
      <c r="FK939" s="253"/>
      <c r="FL939" s="253"/>
      <c r="FM939" s="253"/>
      <c r="FN939" s="253"/>
      <c r="FO939" s="253"/>
      <c r="FP939" s="253"/>
      <c r="FQ939" s="253"/>
      <c r="FR939" s="253"/>
      <c r="FS939" s="253"/>
      <c r="FT939" s="253"/>
      <c r="FU939" s="253"/>
      <c r="FV939" s="253"/>
      <c r="FW939" s="253"/>
      <c r="FX939" s="253"/>
      <c r="FY939" s="253"/>
      <c r="FZ939" s="253"/>
      <c r="GA939" s="253"/>
      <c r="GB939" s="253"/>
      <c r="GC939" s="253"/>
      <c r="GD939" s="253"/>
      <c r="GE939" s="253"/>
      <c r="GF939" s="253"/>
      <c r="GG939" s="253"/>
      <c r="GH939" s="253"/>
      <c r="GI939" s="253"/>
      <c r="GJ939" s="253"/>
      <c r="GK939" s="253"/>
      <c r="GL939" s="253"/>
      <c r="GM939" s="253"/>
      <c r="GN939" s="253"/>
      <c r="GO939" s="253"/>
      <c r="GP939" s="253"/>
      <c r="GQ939" s="253"/>
      <c r="GR939" s="253"/>
      <c r="GS939" s="253"/>
      <c r="GT939" s="253"/>
      <c r="GU939" s="253"/>
      <c r="GV939" s="253"/>
      <c r="GW939" s="253"/>
      <c r="GX939" s="253"/>
      <c r="GY939" s="253"/>
      <c r="GZ939" s="253"/>
      <c r="HA939" s="253"/>
      <c r="HB939" s="253"/>
      <c r="HC939" s="253"/>
      <c r="HD939" s="253"/>
      <c r="HE939" s="253"/>
      <c r="HF939" s="253"/>
    </row>
    <row r="940" spans="1:214" s="312" customFormat="1" ht="15" customHeight="1" x14ac:dyDescent="0.25">
      <c r="A940" s="252"/>
      <c r="B940" s="253"/>
      <c r="C940" s="253"/>
      <c r="D940" s="253"/>
      <c r="E940" s="253"/>
      <c r="F940" s="253"/>
      <c r="G940" s="253"/>
      <c r="H940" s="253"/>
      <c r="I940" s="253"/>
      <c r="J940" s="253"/>
      <c r="K940" s="253"/>
      <c r="L940" s="253"/>
      <c r="M940" s="253"/>
      <c r="N940" s="253"/>
      <c r="O940" s="253"/>
      <c r="P940" s="253"/>
      <c r="Q940" s="253"/>
      <c r="R940" s="253"/>
      <c r="S940" s="253"/>
      <c r="T940" s="253"/>
      <c r="U940" s="253" t="s">
        <v>1125</v>
      </c>
      <c r="V940" s="253"/>
      <c r="W940" s="253"/>
      <c r="X940" s="253"/>
      <c r="Y940" s="253"/>
      <c r="Z940" s="253"/>
      <c r="AA940" s="253"/>
      <c r="AB940" s="253"/>
      <c r="AC940" s="253" t="s">
        <v>323</v>
      </c>
      <c r="AD940" s="253"/>
      <c r="AE940" s="253"/>
      <c r="AF940" s="253"/>
      <c r="AG940" s="253"/>
      <c r="AH940" s="253"/>
      <c r="AI940" s="253"/>
      <c r="AJ940" s="253"/>
      <c r="AK940" s="253"/>
      <c r="AL940" s="253"/>
      <c r="AM940" s="253"/>
      <c r="AN940" s="253"/>
      <c r="AO940" s="253"/>
      <c r="AP940" s="253"/>
      <c r="AQ940" s="253"/>
      <c r="AR940" s="253"/>
      <c r="AS940" s="253"/>
      <c r="AT940" s="253"/>
      <c r="AU940" s="253"/>
      <c r="AV940" s="253"/>
      <c r="AW940" s="253"/>
      <c r="AX940" s="253"/>
      <c r="AY940" s="253"/>
      <c r="AZ940" s="253"/>
      <c r="BA940" s="253"/>
      <c r="BB940" s="253"/>
      <c r="BC940" s="253"/>
      <c r="BD940" s="253"/>
      <c r="BE940" s="253"/>
      <c r="BF940" s="253"/>
      <c r="BG940" s="253"/>
      <c r="BH940" s="253"/>
      <c r="BI940" s="253"/>
      <c r="BJ940" s="253"/>
      <c r="BK940" s="253"/>
      <c r="BL940" s="253"/>
      <c r="BM940" s="253"/>
      <c r="BN940" s="253"/>
      <c r="BO940" s="253"/>
      <c r="BP940" s="253"/>
      <c r="BQ940" s="253"/>
      <c r="BR940" s="253"/>
      <c r="BS940" s="253"/>
      <c r="BT940" s="253"/>
      <c r="BU940" s="253"/>
      <c r="BV940" s="253"/>
      <c r="BW940" s="253"/>
      <c r="BX940" s="253"/>
      <c r="BY940" s="253"/>
      <c r="BZ940" s="253"/>
      <c r="CA940" s="253"/>
      <c r="CB940" s="253"/>
      <c r="CC940" s="253"/>
      <c r="CD940" s="253"/>
      <c r="CE940" s="253"/>
      <c r="CF940" s="253"/>
      <c r="CG940" s="253"/>
      <c r="CH940" s="253"/>
      <c r="CI940" s="253"/>
      <c r="CJ940" s="253"/>
      <c r="CK940" s="253"/>
      <c r="CL940" s="253"/>
      <c r="CM940" s="253"/>
      <c r="CN940" s="253"/>
      <c r="CO940" s="253"/>
      <c r="CP940" s="253"/>
      <c r="CQ940" s="253"/>
      <c r="CR940" s="253"/>
      <c r="CS940" s="253"/>
      <c r="CT940" s="253"/>
      <c r="CU940" s="253"/>
      <c r="CV940" s="253"/>
      <c r="CW940" s="253"/>
      <c r="CX940" s="253"/>
      <c r="CY940" s="253"/>
      <c r="CZ940" s="253"/>
      <c r="DA940" s="253"/>
      <c r="DB940" s="253"/>
      <c r="DC940" s="253"/>
      <c r="DD940" s="253"/>
      <c r="DE940" s="253"/>
      <c r="DF940" s="253"/>
      <c r="DG940" s="253"/>
      <c r="DH940" s="253"/>
      <c r="DI940" s="253"/>
      <c r="DJ940" s="253"/>
      <c r="DK940" s="253"/>
      <c r="DL940" s="253"/>
      <c r="DM940" s="253"/>
      <c r="DN940" s="253"/>
      <c r="DO940" s="253"/>
      <c r="DP940" s="253"/>
      <c r="DQ940" s="253"/>
      <c r="DR940" s="253"/>
      <c r="DS940" s="253"/>
      <c r="DT940" s="253"/>
      <c r="DU940" s="253"/>
      <c r="DV940" s="253"/>
      <c r="DW940" s="253"/>
      <c r="DX940" s="253"/>
      <c r="DY940" s="253"/>
      <c r="DZ940" s="253"/>
      <c r="EA940" s="253"/>
      <c r="EB940" s="253"/>
      <c r="EC940" s="253"/>
      <c r="ED940" s="253"/>
      <c r="EE940" s="253"/>
      <c r="EF940" s="253"/>
      <c r="EG940" s="253"/>
      <c r="EH940" s="253"/>
      <c r="EI940" s="253"/>
      <c r="EJ940" s="253"/>
      <c r="EK940" s="253"/>
      <c r="EL940" s="253"/>
      <c r="EM940" s="253"/>
      <c r="EN940" s="253"/>
      <c r="EO940" s="253"/>
      <c r="EP940" s="253"/>
      <c r="EQ940" s="253"/>
      <c r="ER940" s="253"/>
      <c r="ES940" s="253"/>
      <c r="ET940" s="253"/>
      <c r="EU940" s="253"/>
      <c r="EV940" s="253"/>
      <c r="EW940" s="253"/>
      <c r="EX940" s="253"/>
      <c r="EY940" s="253"/>
      <c r="EZ940" s="253"/>
      <c r="FA940" s="253"/>
      <c r="FB940" s="253"/>
      <c r="FC940" s="253"/>
      <c r="FD940" s="253"/>
      <c r="FE940" s="253"/>
      <c r="FF940" s="253"/>
      <c r="FG940" s="253"/>
      <c r="FH940" s="253"/>
      <c r="FI940" s="253"/>
      <c r="FJ940" s="253"/>
      <c r="FK940" s="253"/>
      <c r="FL940" s="253"/>
      <c r="FM940" s="253"/>
      <c r="FN940" s="253"/>
      <c r="FO940" s="253"/>
      <c r="FP940" s="253"/>
      <c r="FQ940" s="253"/>
      <c r="FR940" s="253"/>
      <c r="FS940" s="253"/>
      <c r="FT940" s="253"/>
      <c r="FU940" s="253"/>
      <c r="FV940" s="253"/>
      <c r="FW940" s="253"/>
      <c r="FX940" s="253"/>
      <c r="FY940" s="253"/>
      <c r="FZ940" s="253"/>
      <c r="GA940" s="253"/>
      <c r="GB940" s="253"/>
      <c r="GC940" s="253"/>
      <c r="GD940" s="253"/>
      <c r="GE940" s="253"/>
      <c r="GF940" s="253"/>
      <c r="GG940" s="253"/>
      <c r="GH940" s="253"/>
      <c r="GI940" s="253"/>
      <c r="GJ940" s="253"/>
      <c r="GK940" s="253"/>
      <c r="GL940" s="253"/>
      <c r="GM940" s="253"/>
      <c r="GN940" s="253"/>
      <c r="GO940" s="253"/>
      <c r="GP940" s="253"/>
      <c r="GQ940" s="253"/>
      <c r="GR940" s="253"/>
      <c r="GS940" s="253"/>
      <c r="GT940" s="253"/>
      <c r="GU940" s="253"/>
      <c r="GV940" s="253"/>
      <c r="GW940" s="253"/>
      <c r="GX940" s="253"/>
      <c r="GY940" s="253"/>
      <c r="GZ940" s="253"/>
      <c r="HA940" s="253"/>
      <c r="HB940" s="253"/>
      <c r="HC940" s="253"/>
      <c r="HD940" s="253"/>
      <c r="HE940" s="253"/>
      <c r="HF940" s="253"/>
    </row>
    <row r="941" spans="1:214" s="312" customFormat="1" ht="15" customHeight="1" x14ac:dyDescent="0.25">
      <c r="A941" s="252"/>
      <c r="B941" s="253"/>
      <c r="C941" s="253"/>
      <c r="D941" s="253"/>
      <c r="E941" s="253"/>
      <c r="F941" s="253"/>
      <c r="G941" s="253"/>
      <c r="H941" s="253"/>
      <c r="I941" s="253"/>
      <c r="J941" s="253"/>
      <c r="K941" s="253"/>
      <c r="L941" s="253"/>
      <c r="M941" s="253"/>
      <c r="N941" s="253"/>
      <c r="O941" s="253"/>
      <c r="P941" s="253"/>
      <c r="Q941" s="253"/>
      <c r="R941" s="253"/>
      <c r="S941" s="253"/>
      <c r="T941" s="253"/>
      <c r="U941" s="253" t="s">
        <v>1126</v>
      </c>
      <c r="V941" s="253"/>
      <c r="W941" s="253"/>
      <c r="X941" s="253"/>
      <c r="Y941" s="253"/>
      <c r="Z941" s="253"/>
      <c r="AA941" s="253"/>
      <c r="AB941" s="253"/>
      <c r="AC941" s="253" t="s">
        <v>320</v>
      </c>
      <c r="AD941" s="253"/>
      <c r="AE941" s="253"/>
      <c r="AF941" s="253"/>
      <c r="AG941" s="253"/>
      <c r="AH941" s="253"/>
      <c r="AI941" s="253"/>
      <c r="AJ941" s="253"/>
      <c r="AK941" s="253"/>
      <c r="AL941" s="253"/>
      <c r="AM941" s="253"/>
      <c r="AN941" s="253"/>
      <c r="AO941" s="253"/>
      <c r="AP941" s="253"/>
      <c r="AQ941" s="253"/>
      <c r="AR941" s="253"/>
      <c r="AS941" s="253"/>
      <c r="AT941" s="253"/>
      <c r="AU941" s="253"/>
      <c r="AV941" s="253"/>
      <c r="AW941" s="253"/>
      <c r="AX941" s="253"/>
      <c r="AY941" s="253"/>
      <c r="AZ941" s="253"/>
      <c r="BA941" s="253"/>
      <c r="BB941" s="253"/>
      <c r="BC941" s="253"/>
      <c r="BD941" s="253"/>
      <c r="BE941" s="253"/>
      <c r="BF941" s="253"/>
      <c r="BG941" s="253"/>
      <c r="BH941" s="253"/>
      <c r="BI941" s="253"/>
      <c r="BJ941" s="253"/>
      <c r="BK941" s="253"/>
      <c r="BL941" s="253"/>
      <c r="BM941" s="253"/>
      <c r="BN941" s="253"/>
      <c r="BO941" s="253"/>
      <c r="BP941" s="253"/>
      <c r="BQ941" s="253"/>
      <c r="BR941" s="253"/>
      <c r="BS941" s="253"/>
      <c r="BT941" s="253"/>
      <c r="BU941" s="253"/>
      <c r="BV941" s="253"/>
      <c r="BW941" s="253"/>
      <c r="BX941" s="253"/>
      <c r="BY941" s="253"/>
      <c r="BZ941" s="253"/>
      <c r="CA941" s="253"/>
      <c r="CB941" s="253"/>
      <c r="CC941" s="253"/>
      <c r="CD941" s="253"/>
      <c r="CE941" s="253"/>
      <c r="CF941" s="253"/>
      <c r="CG941" s="253"/>
      <c r="CH941" s="253"/>
      <c r="CI941" s="253"/>
      <c r="CJ941" s="253"/>
      <c r="CK941" s="253"/>
      <c r="CL941" s="253"/>
      <c r="CM941" s="253"/>
      <c r="CN941" s="253"/>
      <c r="CO941" s="253"/>
      <c r="CP941" s="253"/>
      <c r="CQ941" s="253"/>
      <c r="CR941" s="253"/>
      <c r="CS941" s="253"/>
      <c r="CT941" s="253"/>
      <c r="CU941" s="253"/>
      <c r="CV941" s="253"/>
      <c r="CW941" s="253"/>
      <c r="CX941" s="253"/>
      <c r="CY941" s="253"/>
      <c r="CZ941" s="253"/>
      <c r="DA941" s="253"/>
      <c r="DB941" s="253"/>
      <c r="DC941" s="253"/>
      <c r="DD941" s="253"/>
      <c r="DE941" s="253"/>
      <c r="DF941" s="253"/>
      <c r="DG941" s="253"/>
      <c r="DH941" s="253"/>
      <c r="DI941" s="253"/>
      <c r="DJ941" s="253"/>
      <c r="DK941" s="253"/>
      <c r="DL941" s="253"/>
      <c r="DM941" s="253"/>
      <c r="DN941" s="253"/>
      <c r="DO941" s="253"/>
      <c r="DP941" s="253"/>
      <c r="DQ941" s="253"/>
      <c r="DR941" s="253"/>
      <c r="DS941" s="253"/>
      <c r="DT941" s="253"/>
      <c r="DU941" s="253"/>
      <c r="DV941" s="253"/>
      <c r="DW941" s="253"/>
      <c r="DX941" s="253"/>
      <c r="DY941" s="253"/>
      <c r="DZ941" s="253"/>
      <c r="EA941" s="253"/>
      <c r="EB941" s="253"/>
      <c r="EC941" s="253"/>
      <c r="ED941" s="253"/>
      <c r="EE941" s="253"/>
      <c r="EF941" s="253"/>
      <c r="EG941" s="253"/>
      <c r="EH941" s="253"/>
      <c r="EI941" s="253"/>
      <c r="EJ941" s="253"/>
      <c r="EK941" s="253"/>
      <c r="EL941" s="253"/>
      <c r="EM941" s="253"/>
      <c r="EN941" s="253"/>
      <c r="EO941" s="253"/>
      <c r="EP941" s="253"/>
      <c r="EQ941" s="253"/>
      <c r="ER941" s="253"/>
      <c r="ES941" s="253"/>
      <c r="ET941" s="253"/>
      <c r="EU941" s="253"/>
      <c r="EV941" s="253"/>
      <c r="EW941" s="253"/>
      <c r="EX941" s="253"/>
      <c r="EY941" s="253"/>
      <c r="EZ941" s="253"/>
      <c r="FA941" s="253"/>
      <c r="FB941" s="253"/>
      <c r="FC941" s="253"/>
      <c r="FD941" s="253"/>
      <c r="FE941" s="253"/>
      <c r="FF941" s="253"/>
      <c r="FG941" s="253"/>
      <c r="FH941" s="253"/>
      <c r="FI941" s="253"/>
      <c r="FJ941" s="253"/>
      <c r="FK941" s="253"/>
      <c r="FL941" s="253"/>
      <c r="FM941" s="253"/>
      <c r="FN941" s="253"/>
      <c r="FO941" s="253"/>
      <c r="FP941" s="253"/>
      <c r="FQ941" s="253"/>
      <c r="FR941" s="253"/>
      <c r="FS941" s="253"/>
      <c r="FT941" s="253"/>
      <c r="FU941" s="253"/>
      <c r="FV941" s="253"/>
      <c r="FW941" s="253"/>
      <c r="FX941" s="253"/>
      <c r="FY941" s="253"/>
      <c r="FZ941" s="253"/>
      <c r="GA941" s="253"/>
      <c r="GB941" s="253"/>
      <c r="GC941" s="253"/>
      <c r="GD941" s="253"/>
      <c r="GE941" s="253"/>
      <c r="GF941" s="253"/>
      <c r="GG941" s="253"/>
      <c r="GH941" s="253"/>
      <c r="GI941" s="253"/>
      <c r="GJ941" s="253"/>
      <c r="GK941" s="253"/>
      <c r="GL941" s="253"/>
      <c r="GM941" s="253"/>
      <c r="GN941" s="253"/>
      <c r="GO941" s="253"/>
      <c r="GP941" s="253"/>
      <c r="GQ941" s="253"/>
      <c r="GR941" s="253"/>
      <c r="GS941" s="253"/>
      <c r="GT941" s="253"/>
      <c r="GU941" s="253"/>
      <c r="GV941" s="253"/>
      <c r="GW941" s="253"/>
      <c r="GX941" s="253"/>
      <c r="GY941" s="253"/>
      <c r="GZ941" s="253"/>
      <c r="HA941" s="253"/>
      <c r="HB941" s="253"/>
      <c r="HC941" s="253"/>
      <c r="HD941" s="253"/>
      <c r="HE941" s="253"/>
      <c r="HF941" s="253"/>
    </row>
    <row r="942" spans="1:214" s="312" customFormat="1" ht="15" customHeight="1" x14ac:dyDescent="0.25">
      <c r="A942" s="252"/>
      <c r="B942" s="253"/>
      <c r="C942" s="253"/>
      <c r="D942" s="253"/>
      <c r="E942" s="253"/>
      <c r="F942" s="253"/>
      <c r="G942" s="253"/>
      <c r="H942" s="253"/>
      <c r="I942" s="253"/>
      <c r="J942" s="253"/>
      <c r="K942" s="253"/>
      <c r="L942" s="253"/>
      <c r="M942" s="253"/>
      <c r="N942" s="253"/>
      <c r="O942" s="253"/>
      <c r="P942" s="253"/>
      <c r="Q942" s="253"/>
      <c r="R942" s="253"/>
      <c r="S942" s="253"/>
      <c r="T942" s="253"/>
      <c r="U942" s="253" t="s">
        <v>1127</v>
      </c>
      <c r="V942" s="253"/>
      <c r="W942" s="253"/>
      <c r="X942" s="253"/>
      <c r="Y942" s="253"/>
      <c r="Z942" s="253"/>
      <c r="AA942" s="253"/>
      <c r="AB942" s="253"/>
      <c r="AC942" s="253" t="s">
        <v>316</v>
      </c>
      <c r="AD942" s="253"/>
      <c r="AE942" s="253"/>
      <c r="AF942" s="253"/>
      <c r="AG942" s="253"/>
      <c r="AH942" s="253"/>
      <c r="AI942" s="253"/>
      <c r="AJ942" s="253"/>
      <c r="AK942" s="253"/>
      <c r="AL942" s="253"/>
      <c r="AM942" s="253"/>
      <c r="AN942" s="253"/>
      <c r="AO942" s="253"/>
      <c r="AP942" s="253"/>
      <c r="AQ942" s="253"/>
      <c r="AR942" s="253"/>
      <c r="AS942" s="253"/>
      <c r="AT942" s="253"/>
      <c r="AU942" s="253"/>
      <c r="AV942" s="253"/>
      <c r="AW942" s="253"/>
      <c r="AX942" s="253"/>
      <c r="AY942" s="253"/>
      <c r="AZ942" s="253"/>
      <c r="BA942" s="253"/>
      <c r="BB942" s="253"/>
      <c r="BC942" s="253"/>
      <c r="BD942" s="253"/>
      <c r="BE942" s="253"/>
      <c r="BF942" s="253"/>
      <c r="BG942" s="253"/>
      <c r="BH942" s="253"/>
      <c r="BI942" s="253"/>
      <c r="BJ942" s="253"/>
      <c r="BK942" s="253"/>
      <c r="BL942" s="253"/>
      <c r="BM942" s="253"/>
      <c r="BN942" s="253"/>
      <c r="BO942" s="253"/>
      <c r="BP942" s="253"/>
      <c r="BQ942" s="253"/>
      <c r="BR942" s="253"/>
      <c r="BS942" s="253"/>
      <c r="BT942" s="253"/>
      <c r="BU942" s="253"/>
      <c r="BV942" s="253"/>
      <c r="BW942" s="253"/>
      <c r="BX942" s="253"/>
      <c r="BY942" s="253"/>
      <c r="BZ942" s="253"/>
      <c r="CA942" s="253"/>
      <c r="CB942" s="253"/>
      <c r="CC942" s="253"/>
      <c r="CD942" s="253"/>
      <c r="CE942" s="253"/>
      <c r="CF942" s="253"/>
      <c r="CG942" s="253"/>
      <c r="CH942" s="253"/>
      <c r="CI942" s="253"/>
      <c r="CJ942" s="253"/>
      <c r="CK942" s="253"/>
      <c r="CL942" s="253"/>
      <c r="CM942" s="253"/>
      <c r="CN942" s="253"/>
      <c r="CO942" s="253"/>
      <c r="CP942" s="253"/>
      <c r="CQ942" s="253"/>
      <c r="CR942" s="253"/>
      <c r="CS942" s="253"/>
      <c r="CT942" s="253"/>
      <c r="CU942" s="253"/>
      <c r="CV942" s="253"/>
      <c r="CW942" s="253"/>
      <c r="CX942" s="253"/>
      <c r="CY942" s="253"/>
      <c r="CZ942" s="253"/>
      <c r="DA942" s="253"/>
      <c r="DB942" s="253"/>
      <c r="DC942" s="253"/>
      <c r="DD942" s="253"/>
      <c r="DE942" s="253"/>
      <c r="DF942" s="253"/>
      <c r="DG942" s="253"/>
      <c r="DH942" s="253"/>
      <c r="DI942" s="253"/>
      <c r="DJ942" s="253"/>
      <c r="DK942" s="253"/>
      <c r="DL942" s="253"/>
      <c r="DM942" s="253"/>
      <c r="DN942" s="253"/>
      <c r="DO942" s="253"/>
      <c r="DP942" s="253"/>
      <c r="DQ942" s="253"/>
      <c r="DR942" s="253"/>
      <c r="DS942" s="253"/>
      <c r="DT942" s="253"/>
      <c r="DU942" s="253"/>
      <c r="DV942" s="253"/>
      <c r="DW942" s="253"/>
      <c r="DX942" s="253"/>
      <c r="DY942" s="253"/>
      <c r="DZ942" s="253"/>
      <c r="EA942" s="253"/>
      <c r="EB942" s="253"/>
      <c r="EC942" s="253"/>
      <c r="ED942" s="253"/>
      <c r="EE942" s="253"/>
      <c r="EF942" s="253"/>
      <c r="EG942" s="253"/>
      <c r="EH942" s="253"/>
      <c r="EI942" s="253"/>
      <c r="EJ942" s="253"/>
      <c r="EK942" s="253"/>
      <c r="EL942" s="253"/>
      <c r="EM942" s="253"/>
      <c r="EN942" s="253"/>
      <c r="EO942" s="253"/>
      <c r="EP942" s="253"/>
      <c r="EQ942" s="253"/>
      <c r="ER942" s="253"/>
      <c r="ES942" s="253"/>
      <c r="ET942" s="253"/>
      <c r="EU942" s="253"/>
      <c r="EV942" s="253"/>
      <c r="EW942" s="253"/>
      <c r="EX942" s="253"/>
      <c r="EY942" s="253"/>
      <c r="EZ942" s="253"/>
      <c r="FA942" s="253"/>
      <c r="FB942" s="253"/>
      <c r="FC942" s="253"/>
      <c r="FD942" s="253"/>
      <c r="FE942" s="253"/>
      <c r="FF942" s="253"/>
      <c r="FG942" s="253"/>
      <c r="FH942" s="253"/>
      <c r="FI942" s="253"/>
      <c r="FJ942" s="253"/>
      <c r="FK942" s="253"/>
      <c r="FL942" s="253"/>
      <c r="FM942" s="253"/>
      <c r="FN942" s="253"/>
      <c r="FO942" s="253"/>
      <c r="FP942" s="253"/>
      <c r="FQ942" s="253"/>
      <c r="FR942" s="253"/>
      <c r="FS942" s="253"/>
      <c r="FT942" s="253"/>
      <c r="FU942" s="253"/>
      <c r="FV942" s="253"/>
      <c r="FW942" s="253"/>
      <c r="FX942" s="253"/>
      <c r="FY942" s="253"/>
      <c r="FZ942" s="253"/>
      <c r="GA942" s="253"/>
      <c r="GB942" s="253"/>
      <c r="GC942" s="253"/>
      <c r="GD942" s="253"/>
      <c r="GE942" s="253"/>
      <c r="GF942" s="253"/>
      <c r="GG942" s="253"/>
      <c r="GH942" s="253"/>
      <c r="GI942" s="253"/>
      <c r="GJ942" s="253"/>
      <c r="GK942" s="253"/>
      <c r="GL942" s="253"/>
      <c r="GM942" s="253"/>
      <c r="GN942" s="253"/>
      <c r="GO942" s="253"/>
      <c r="GP942" s="253"/>
      <c r="GQ942" s="253"/>
      <c r="GR942" s="253"/>
      <c r="GS942" s="253"/>
      <c r="GT942" s="253"/>
      <c r="GU942" s="253"/>
      <c r="GV942" s="253"/>
      <c r="GW942" s="253"/>
      <c r="GX942" s="253"/>
      <c r="GY942" s="253"/>
      <c r="GZ942" s="253"/>
      <c r="HA942" s="253"/>
      <c r="HB942" s="253"/>
      <c r="HC942" s="253"/>
      <c r="HD942" s="253"/>
      <c r="HE942" s="253"/>
      <c r="HF942" s="253"/>
    </row>
    <row r="943" spans="1:214" s="312" customFormat="1" ht="15" customHeight="1" x14ac:dyDescent="0.25">
      <c r="A943" s="252"/>
      <c r="B943" s="253"/>
      <c r="C943" s="253"/>
      <c r="D943" s="253"/>
      <c r="E943" s="253"/>
      <c r="F943" s="253"/>
      <c r="G943" s="253"/>
      <c r="H943" s="253"/>
      <c r="I943" s="253"/>
      <c r="J943" s="253"/>
      <c r="K943" s="253"/>
      <c r="L943" s="253"/>
      <c r="M943" s="253"/>
      <c r="N943" s="253"/>
      <c r="O943" s="253"/>
      <c r="P943" s="253"/>
      <c r="Q943" s="253"/>
      <c r="R943" s="253"/>
      <c r="S943" s="253"/>
      <c r="T943" s="253"/>
      <c r="U943" s="253" t="s">
        <v>1128</v>
      </c>
      <c r="V943" s="253"/>
      <c r="W943" s="253"/>
      <c r="X943" s="253"/>
      <c r="Y943" s="253"/>
      <c r="Z943" s="253"/>
      <c r="AA943" s="253"/>
      <c r="AB943" s="253"/>
      <c r="AC943" s="253" t="s">
        <v>316</v>
      </c>
      <c r="AD943" s="253"/>
      <c r="AE943" s="253"/>
      <c r="AF943" s="253"/>
      <c r="AG943" s="253"/>
      <c r="AH943" s="253"/>
      <c r="AI943" s="253"/>
      <c r="AJ943" s="253"/>
      <c r="AK943" s="253"/>
      <c r="AL943" s="253"/>
      <c r="AM943" s="253"/>
      <c r="AN943" s="253"/>
      <c r="AO943" s="253"/>
      <c r="AP943" s="253"/>
      <c r="AQ943" s="253"/>
      <c r="AR943" s="253"/>
      <c r="AS943" s="253"/>
      <c r="AT943" s="253"/>
      <c r="AU943" s="253"/>
      <c r="AV943" s="253"/>
      <c r="AW943" s="253"/>
      <c r="AX943" s="253"/>
      <c r="AY943" s="253"/>
      <c r="AZ943" s="253"/>
      <c r="BA943" s="253"/>
      <c r="BB943" s="253"/>
      <c r="BC943" s="253"/>
      <c r="BD943" s="253"/>
      <c r="BE943" s="253"/>
      <c r="BF943" s="253"/>
      <c r="BG943" s="253"/>
      <c r="BH943" s="253"/>
      <c r="BI943" s="253"/>
      <c r="BJ943" s="253"/>
      <c r="BK943" s="253"/>
      <c r="BL943" s="253"/>
      <c r="BM943" s="253"/>
      <c r="BN943" s="253"/>
      <c r="BO943" s="253"/>
      <c r="BP943" s="253"/>
      <c r="BQ943" s="253"/>
      <c r="BR943" s="253"/>
      <c r="BS943" s="253"/>
      <c r="BT943" s="253"/>
      <c r="BU943" s="253"/>
      <c r="BV943" s="253"/>
      <c r="BW943" s="253"/>
      <c r="BX943" s="253"/>
      <c r="BY943" s="253"/>
      <c r="BZ943" s="253"/>
      <c r="CA943" s="253"/>
      <c r="CB943" s="253"/>
      <c r="CC943" s="253"/>
      <c r="CD943" s="253"/>
      <c r="CE943" s="253"/>
      <c r="CF943" s="253"/>
      <c r="CG943" s="253"/>
      <c r="CH943" s="253"/>
      <c r="CI943" s="253"/>
      <c r="CJ943" s="253"/>
      <c r="CK943" s="253"/>
      <c r="CL943" s="253"/>
      <c r="CM943" s="253"/>
      <c r="CN943" s="253"/>
      <c r="CO943" s="253"/>
      <c r="CP943" s="253"/>
      <c r="CQ943" s="253"/>
      <c r="CR943" s="253"/>
      <c r="CS943" s="253"/>
      <c r="CT943" s="253"/>
      <c r="CU943" s="253"/>
      <c r="CV943" s="253"/>
      <c r="CW943" s="253"/>
      <c r="CX943" s="253"/>
      <c r="CY943" s="253"/>
      <c r="CZ943" s="253"/>
      <c r="DA943" s="253"/>
      <c r="DB943" s="253"/>
      <c r="DC943" s="253"/>
      <c r="DD943" s="253"/>
      <c r="DE943" s="253"/>
      <c r="DF943" s="253"/>
      <c r="DG943" s="253"/>
      <c r="DH943" s="253"/>
      <c r="DI943" s="253"/>
      <c r="DJ943" s="253"/>
      <c r="DK943" s="253"/>
      <c r="DL943" s="253"/>
      <c r="DM943" s="253"/>
      <c r="DN943" s="253"/>
      <c r="DO943" s="253"/>
      <c r="DP943" s="253"/>
      <c r="DQ943" s="253"/>
      <c r="DR943" s="253"/>
      <c r="DS943" s="253"/>
      <c r="DT943" s="253"/>
      <c r="DU943" s="253"/>
      <c r="DV943" s="253"/>
      <c r="DW943" s="253"/>
      <c r="DX943" s="253"/>
      <c r="DY943" s="253"/>
      <c r="DZ943" s="253"/>
      <c r="EA943" s="253"/>
      <c r="EB943" s="253"/>
      <c r="EC943" s="253"/>
      <c r="ED943" s="253"/>
      <c r="EE943" s="253"/>
      <c r="EF943" s="253"/>
      <c r="EG943" s="253"/>
      <c r="EH943" s="253"/>
      <c r="EI943" s="253"/>
      <c r="EJ943" s="253"/>
      <c r="EK943" s="253"/>
      <c r="EL943" s="253"/>
      <c r="EM943" s="253"/>
      <c r="EN943" s="253"/>
      <c r="EO943" s="253"/>
      <c r="EP943" s="253"/>
      <c r="EQ943" s="253"/>
      <c r="ER943" s="253"/>
      <c r="ES943" s="253"/>
      <c r="ET943" s="253"/>
      <c r="EU943" s="253"/>
      <c r="EV943" s="253"/>
      <c r="EW943" s="253"/>
      <c r="EX943" s="253"/>
      <c r="EY943" s="253"/>
      <c r="EZ943" s="253"/>
      <c r="FA943" s="253"/>
      <c r="FB943" s="253"/>
      <c r="FC943" s="253"/>
      <c r="FD943" s="253"/>
      <c r="FE943" s="253"/>
      <c r="FF943" s="253"/>
      <c r="FG943" s="253"/>
      <c r="FH943" s="253"/>
      <c r="FI943" s="253"/>
      <c r="FJ943" s="253"/>
      <c r="FK943" s="253"/>
      <c r="FL943" s="253"/>
      <c r="FM943" s="253"/>
      <c r="FN943" s="253"/>
      <c r="FO943" s="253"/>
      <c r="FP943" s="253"/>
      <c r="FQ943" s="253"/>
      <c r="FR943" s="253"/>
      <c r="FS943" s="253"/>
      <c r="FT943" s="253"/>
      <c r="FU943" s="253"/>
      <c r="FV943" s="253"/>
      <c r="FW943" s="253"/>
      <c r="FX943" s="253"/>
      <c r="FY943" s="253"/>
      <c r="FZ943" s="253"/>
      <c r="GA943" s="253"/>
      <c r="GB943" s="253"/>
      <c r="GC943" s="253"/>
      <c r="GD943" s="253"/>
      <c r="GE943" s="253"/>
      <c r="GF943" s="253"/>
      <c r="GG943" s="253"/>
      <c r="GH943" s="253"/>
      <c r="GI943" s="253"/>
      <c r="GJ943" s="253"/>
      <c r="GK943" s="253"/>
      <c r="GL943" s="253"/>
      <c r="GM943" s="253"/>
      <c r="GN943" s="253"/>
      <c r="GO943" s="253"/>
      <c r="GP943" s="253"/>
      <c r="GQ943" s="253"/>
      <c r="GR943" s="253"/>
      <c r="GS943" s="253"/>
      <c r="GT943" s="253"/>
      <c r="GU943" s="253"/>
      <c r="GV943" s="253"/>
      <c r="GW943" s="253"/>
      <c r="GX943" s="253"/>
      <c r="GY943" s="253"/>
      <c r="GZ943" s="253"/>
      <c r="HA943" s="253"/>
      <c r="HB943" s="253"/>
      <c r="HC943" s="253"/>
      <c r="HD943" s="253"/>
      <c r="HE943" s="253"/>
      <c r="HF943" s="253"/>
    </row>
    <row r="944" spans="1:214" s="312" customFormat="1" ht="15" customHeight="1" x14ac:dyDescent="0.25">
      <c r="A944" s="252"/>
      <c r="B944" s="253"/>
      <c r="C944" s="253"/>
      <c r="D944" s="253"/>
      <c r="E944" s="253"/>
      <c r="F944" s="253"/>
      <c r="G944" s="253"/>
      <c r="H944" s="253"/>
      <c r="I944" s="253"/>
      <c r="J944" s="253"/>
      <c r="K944" s="253"/>
      <c r="L944" s="253"/>
      <c r="M944" s="253"/>
      <c r="N944" s="253"/>
      <c r="O944" s="253"/>
      <c r="P944" s="253"/>
      <c r="Q944" s="253"/>
      <c r="R944" s="253"/>
      <c r="S944" s="253"/>
      <c r="T944" s="253"/>
      <c r="U944" s="253" t="s">
        <v>1129</v>
      </c>
      <c r="V944" s="253"/>
      <c r="W944" s="253"/>
      <c r="X944" s="253"/>
      <c r="Y944" s="253"/>
      <c r="Z944" s="253"/>
      <c r="AA944" s="253"/>
      <c r="AB944" s="253"/>
      <c r="AC944" s="253" t="s">
        <v>323</v>
      </c>
      <c r="AD944" s="253"/>
      <c r="AE944" s="253"/>
      <c r="AF944" s="253"/>
      <c r="AG944" s="253"/>
      <c r="AH944" s="253"/>
      <c r="AI944" s="253"/>
      <c r="AJ944" s="253"/>
      <c r="AK944" s="253"/>
      <c r="AL944" s="253"/>
      <c r="AM944" s="253"/>
      <c r="AN944" s="253"/>
      <c r="AO944" s="253"/>
      <c r="AP944" s="253"/>
      <c r="AQ944" s="253"/>
      <c r="AR944" s="253"/>
      <c r="AS944" s="253"/>
      <c r="AT944" s="253"/>
      <c r="AU944" s="253"/>
      <c r="AV944" s="253"/>
      <c r="AW944" s="253"/>
      <c r="AX944" s="253"/>
      <c r="AY944" s="253"/>
      <c r="AZ944" s="253"/>
      <c r="BA944" s="253"/>
      <c r="BB944" s="253"/>
      <c r="BC944" s="253"/>
      <c r="BD944" s="253"/>
      <c r="BE944" s="253"/>
      <c r="BF944" s="253"/>
      <c r="BG944" s="253"/>
      <c r="BH944" s="253"/>
      <c r="BI944" s="253"/>
      <c r="BJ944" s="253"/>
      <c r="BK944" s="253"/>
      <c r="BL944" s="253"/>
      <c r="BM944" s="253"/>
      <c r="BN944" s="253"/>
      <c r="BO944" s="253"/>
      <c r="BP944" s="253"/>
      <c r="BQ944" s="253"/>
      <c r="BR944" s="253"/>
      <c r="BS944" s="253"/>
      <c r="BT944" s="253"/>
      <c r="BU944" s="253"/>
      <c r="BV944" s="253"/>
      <c r="BW944" s="253"/>
      <c r="BX944" s="253"/>
      <c r="BY944" s="253"/>
      <c r="BZ944" s="253"/>
      <c r="CA944" s="253"/>
      <c r="CB944" s="253"/>
      <c r="CC944" s="253"/>
      <c r="CD944" s="253"/>
      <c r="CE944" s="253"/>
      <c r="CF944" s="253"/>
      <c r="CG944" s="253"/>
      <c r="CH944" s="253"/>
      <c r="CI944" s="253"/>
      <c r="CJ944" s="253"/>
      <c r="CK944" s="253"/>
      <c r="CL944" s="253"/>
      <c r="CM944" s="253"/>
      <c r="CN944" s="253"/>
      <c r="CO944" s="253"/>
      <c r="CP944" s="253"/>
      <c r="CQ944" s="253"/>
      <c r="CR944" s="253"/>
      <c r="CS944" s="253"/>
      <c r="CT944" s="253"/>
      <c r="CU944" s="253"/>
      <c r="CV944" s="253"/>
      <c r="CW944" s="253"/>
      <c r="CX944" s="253"/>
      <c r="CY944" s="253"/>
      <c r="CZ944" s="253"/>
      <c r="DA944" s="253"/>
      <c r="DB944" s="253"/>
      <c r="DC944" s="253"/>
      <c r="DD944" s="253"/>
      <c r="DE944" s="253"/>
      <c r="DF944" s="253"/>
      <c r="DG944" s="253"/>
      <c r="DH944" s="253"/>
      <c r="DI944" s="253"/>
      <c r="DJ944" s="253"/>
      <c r="DK944" s="253"/>
      <c r="DL944" s="253"/>
      <c r="DM944" s="253"/>
      <c r="DN944" s="253"/>
      <c r="DO944" s="253"/>
      <c r="DP944" s="253"/>
      <c r="DQ944" s="253"/>
      <c r="DR944" s="253"/>
      <c r="DS944" s="253"/>
      <c r="DT944" s="253"/>
      <c r="DU944" s="253"/>
      <c r="DV944" s="253"/>
      <c r="DW944" s="253"/>
      <c r="DX944" s="253"/>
      <c r="DY944" s="253"/>
      <c r="DZ944" s="253"/>
      <c r="EA944" s="253"/>
      <c r="EB944" s="253"/>
      <c r="EC944" s="253"/>
      <c r="ED944" s="253"/>
      <c r="EE944" s="253"/>
      <c r="EF944" s="253"/>
      <c r="EG944" s="253"/>
      <c r="EH944" s="253"/>
      <c r="EI944" s="253"/>
      <c r="EJ944" s="253"/>
      <c r="EK944" s="253"/>
      <c r="EL944" s="253"/>
      <c r="EM944" s="253"/>
      <c r="EN944" s="253"/>
      <c r="EO944" s="253"/>
      <c r="EP944" s="253"/>
      <c r="EQ944" s="253"/>
      <c r="ER944" s="253"/>
      <c r="ES944" s="253"/>
      <c r="ET944" s="253"/>
      <c r="EU944" s="253"/>
      <c r="EV944" s="253"/>
      <c r="EW944" s="253"/>
      <c r="EX944" s="253"/>
      <c r="EY944" s="253"/>
      <c r="EZ944" s="253"/>
      <c r="FA944" s="253"/>
      <c r="FB944" s="253"/>
      <c r="FC944" s="253"/>
      <c r="FD944" s="253"/>
      <c r="FE944" s="253"/>
      <c r="FF944" s="253"/>
      <c r="FG944" s="253"/>
      <c r="FH944" s="253"/>
      <c r="FI944" s="253"/>
      <c r="FJ944" s="253"/>
      <c r="FK944" s="253"/>
      <c r="FL944" s="253"/>
      <c r="FM944" s="253"/>
      <c r="FN944" s="253"/>
      <c r="FO944" s="253"/>
      <c r="FP944" s="253"/>
      <c r="FQ944" s="253"/>
      <c r="FR944" s="253"/>
      <c r="FS944" s="253"/>
      <c r="FT944" s="253"/>
      <c r="FU944" s="253"/>
      <c r="FV944" s="253"/>
      <c r="FW944" s="253"/>
      <c r="FX944" s="253"/>
      <c r="FY944" s="253"/>
      <c r="FZ944" s="253"/>
      <c r="GA944" s="253"/>
      <c r="GB944" s="253"/>
      <c r="GC944" s="253"/>
      <c r="GD944" s="253"/>
      <c r="GE944" s="253"/>
      <c r="GF944" s="253"/>
      <c r="GG944" s="253"/>
      <c r="GH944" s="253"/>
      <c r="GI944" s="253"/>
      <c r="GJ944" s="253"/>
      <c r="GK944" s="253"/>
      <c r="GL944" s="253"/>
      <c r="GM944" s="253"/>
      <c r="GN944" s="253"/>
      <c r="GO944" s="253"/>
      <c r="GP944" s="253"/>
      <c r="GQ944" s="253"/>
      <c r="GR944" s="253"/>
      <c r="GS944" s="253"/>
      <c r="GT944" s="253"/>
      <c r="GU944" s="253"/>
      <c r="GV944" s="253"/>
      <c r="GW944" s="253"/>
      <c r="GX944" s="253"/>
      <c r="GY944" s="253"/>
      <c r="GZ944" s="253"/>
      <c r="HA944" s="253"/>
      <c r="HB944" s="253"/>
      <c r="HC944" s="253"/>
      <c r="HD944" s="253"/>
      <c r="HE944" s="253"/>
      <c r="HF944" s="253"/>
    </row>
    <row r="945" spans="1:214" s="312" customFormat="1" ht="15" customHeight="1" x14ac:dyDescent="0.25">
      <c r="A945" s="252"/>
      <c r="B945" s="253"/>
      <c r="C945" s="253"/>
      <c r="D945" s="253"/>
      <c r="E945" s="253"/>
      <c r="F945" s="253"/>
      <c r="G945" s="253"/>
      <c r="H945" s="253"/>
      <c r="I945" s="253"/>
      <c r="J945" s="253"/>
      <c r="K945" s="253"/>
      <c r="L945" s="253"/>
      <c r="M945" s="253"/>
      <c r="N945" s="253"/>
      <c r="O945" s="253"/>
      <c r="P945" s="253"/>
      <c r="Q945" s="253"/>
      <c r="R945" s="253"/>
      <c r="S945" s="253"/>
      <c r="T945" s="253"/>
      <c r="U945" s="253" t="s">
        <v>1130</v>
      </c>
      <c r="V945" s="253"/>
      <c r="W945" s="253"/>
      <c r="X945" s="253"/>
      <c r="Y945" s="253"/>
      <c r="Z945" s="253"/>
      <c r="AA945" s="253"/>
      <c r="AB945" s="253"/>
      <c r="AC945" s="253" t="s">
        <v>373</v>
      </c>
      <c r="AD945" s="253"/>
      <c r="AE945" s="253"/>
      <c r="AF945" s="253"/>
      <c r="AG945" s="253"/>
      <c r="AH945" s="253"/>
      <c r="AI945" s="253"/>
      <c r="AJ945" s="253"/>
      <c r="AK945" s="253"/>
      <c r="AL945" s="253"/>
      <c r="AM945" s="253"/>
      <c r="AN945" s="253"/>
      <c r="AO945" s="253"/>
      <c r="AP945" s="253"/>
      <c r="AQ945" s="253"/>
      <c r="AR945" s="253"/>
      <c r="AS945" s="253"/>
      <c r="AT945" s="253"/>
      <c r="AU945" s="253"/>
      <c r="AV945" s="253"/>
      <c r="AW945" s="253"/>
      <c r="AX945" s="253"/>
      <c r="AY945" s="253"/>
      <c r="AZ945" s="253"/>
      <c r="BA945" s="253"/>
      <c r="BB945" s="253"/>
      <c r="BC945" s="253"/>
      <c r="BD945" s="253"/>
      <c r="BE945" s="253"/>
      <c r="BF945" s="253"/>
      <c r="BG945" s="253"/>
      <c r="BH945" s="253"/>
      <c r="BI945" s="253"/>
      <c r="BJ945" s="253"/>
      <c r="BK945" s="253"/>
      <c r="BL945" s="253"/>
      <c r="BM945" s="253"/>
      <c r="BN945" s="253"/>
      <c r="BO945" s="253"/>
      <c r="BP945" s="253"/>
      <c r="BQ945" s="253"/>
      <c r="BR945" s="253"/>
      <c r="BS945" s="253"/>
      <c r="BT945" s="253"/>
      <c r="BU945" s="253"/>
      <c r="BV945" s="253"/>
      <c r="BW945" s="253"/>
      <c r="BX945" s="253"/>
      <c r="BY945" s="253"/>
      <c r="BZ945" s="253"/>
      <c r="CA945" s="253"/>
      <c r="CB945" s="253"/>
      <c r="CC945" s="253"/>
      <c r="CD945" s="253"/>
      <c r="CE945" s="253"/>
      <c r="CF945" s="253"/>
      <c r="CG945" s="253"/>
      <c r="CH945" s="253"/>
      <c r="CI945" s="253"/>
      <c r="CJ945" s="253"/>
      <c r="CK945" s="253"/>
      <c r="CL945" s="253"/>
      <c r="CM945" s="253"/>
      <c r="CN945" s="253"/>
      <c r="CO945" s="253"/>
      <c r="CP945" s="253"/>
      <c r="CQ945" s="253"/>
      <c r="CR945" s="253"/>
      <c r="CS945" s="253"/>
      <c r="CT945" s="253"/>
      <c r="CU945" s="253"/>
      <c r="CV945" s="253"/>
      <c r="CW945" s="253"/>
      <c r="CX945" s="253"/>
      <c r="CY945" s="253"/>
      <c r="CZ945" s="253"/>
      <c r="DA945" s="253"/>
      <c r="DB945" s="253"/>
      <c r="DC945" s="253"/>
      <c r="DD945" s="253"/>
      <c r="DE945" s="253"/>
      <c r="DF945" s="253"/>
      <c r="DG945" s="253"/>
      <c r="DH945" s="253"/>
      <c r="DI945" s="253"/>
      <c r="DJ945" s="253"/>
      <c r="DK945" s="253"/>
      <c r="DL945" s="253"/>
      <c r="DM945" s="253"/>
      <c r="DN945" s="253"/>
      <c r="DO945" s="253"/>
      <c r="DP945" s="253"/>
      <c r="DQ945" s="253"/>
      <c r="DR945" s="253"/>
      <c r="DS945" s="253"/>
      <c r="DT945" s="253"/>
      <c r="DU945" s="253"/>
      <c r="DV945" s="253"/>
      <c r="DW945" s="253"/>
      <c r="DX945" s="253"/>
      <c r="DY945" s="253"/>
      <c r="DZ945" s="253"/>
      <c r="EA945" s="253"/>
      <c r="EB945" s="253"/>
      <c r="EC945" s="253"/>
      <c r="ED945" s="253"/>
      <c r="EE945" s="253"/>
      <c r="EF945" s="253"/>
      <c r="EG945" s="253"/>
      <c r="EH945" s="253"/>
      <c r="EI945" s="253"/>
      <c r="EJ945" s="253"/>
      <c r="EK945" s="253"/>
      <c r="EL945" s="253"/>
      <c r="EM945" s="253"/>
      <c r="EN945" s="253"/>
      <c r="EO945" s="253"/>
      <c r="EP945" s="253"/>
      <c r="EQ945" s="253"/>
      <c r="ER945" s="253"/>
      <c r="ES945" s="253"/>
      <c r="ET945" s="253"/>
      <c r="EU945" s="253"/>
      <c r="EV945" s="253"/>
      <c r="EW945" s="253"/>
      <c r="EX945" s="253"/>
      <c r="EY945" s="253"/>
      <c r="EZ945" s="253"/>
      <c r="FA945" s="253"/>
      <c r="FB945" s="253"/>
      <c r="FC945" s="253"/>
      <c r="FD945" s="253"/>
      <c r="FE945" s="253"/>
      <c r="FF945" s="253"/>
      <c r="FG945" s="253"/>
      <c r="FH945" s="253"/>
      <c r="FI945" s="253"/>
      <c r="FJ945" s="253"/>
      <c r="FK945" s="253"/>
      <c r="FL945" s="253"/>
      <c r="FM945" s="253"/>
      <c r="FN945" s="253"/>
      <c r="FO945" s="253"/>
      <c r="FP945" s="253"/>
      <c r="FQ945" s="253"/>
      <c r="FR945" s="253"/>
      <c r="FS945" s="253"/>
      <c r="FT945" s="253"/>
      <c r="FU945" s="253"/>
      <c r="FV945" s="253"/>
      <c r="FW945" s="253"/>
      <c r="FX945" s="253"/>
      <c r="FY945" s="253"/>
      <c r="FZ945" s="253"/>
      <c r="GA945" s="253"/>
      <c r="GB945" s="253"/>
      <c r="GC945" s="253"/>
      <c r="GD945" s="253"/>
      <c r="GE945" s="253"/>
      <c r="GF945" s="253"/>
      <c r="GG945" s="253"/>
      <c r="GH945" s="253"/>
      <c r="GI945" s="253"/>
      <c r="GJ945" s="253"/>
      <c r="GK945" s="253"/>
      <c r="GL945" s="253"/>
      <c r="GM945" s="253"/>
      <c r="GN945" s="253"/>
      <c r="GO945" s="253"/>
      <c r="GP945" s="253"/>
      <c r="GQ945" s="253"/>
      <c r="GR945" s="253"/>
      <c r="GS945" s="253"/>
      <c r="GT945" s="253"/>
      <c r="GU945" s="253"/>
      <c r="GV945" s="253"/>
      <c r="GW945" s="253"/>
      <c r="GX945" s="253"/>
      <c r="GY945" s="253"/>
      <c r="GZ945" s="253"/>
      <c r="HA945" s="253"/>
      <c r="HB945" s="253"/>
      <c r="HC945" s="253"/>
      <c r="HD945" s="253"/>
      <c r="HE945" s="253"/>
      <c r="HF945" s="253"/>
    </row>
    <row r="946" spans="1:214" s="312" customFormat="1" ht="15" customHeight="1" x14ac:dyDescent="0.25">
      <c r="A946" s="252"/>
      <c r="B946" s="253"/>
      <c r="C946" s="253"/>
      <c r="D946" s="253"/>
      <c r="E946" s="253"/>
      <c r="F946" s="253"/>
      <c r="G946" s="253"/>
      <c r="H946" s="253"/>
      <c r="I946" s="253"/>
      <c r="J946" s="253"/>
      <c r="K946" s="253"/>
      <c r="L946" s="253"/>
      <c r="M946" s="253"/>
      <c r="N946" s="253"/>
      <c r="O946" s="253"/>
      <c r="P946" s="253"/>
      <c r="Q946" s="253"/>
      <c r="R946" s="253"/>
      <c r="S946" s="253"/>
      <c r="T946" s="253"/>
      <c r="U946" s="253" t="s">
        <v>1131</v>
      </c>
      <c r="V946" s="253"/>
      <c r="W946" s="253"/>
      <c r="X946" s="253"/>
      <c r="Y946" s="253"/>
      <c r="Z946" s="253"/>
      <c r="AA946" s="253"/>
      <c r="AB946" s="253"/>
      <c r="AC946" s="253" t="s">
        <v>316</v>
      </c>
      <c r="AD946" s="253"/>
      <c r="AE946" s="253"/>
      <c r="AF946" s="253"/>
      <c r="AG946" s="253"/>
      <c r="AH946" s="253"/>
      <c r="AI946" s="253"/>
      <c r="AJ946" s="253"/>
      <c r="AK946" s="253"/>
      <c r="AL946" s="253"/>
      <c r="AM946" s="253"/>
      <c r="AN946" s="253"/>
      <c r="AO946" s="253"/>
      <c r="AP946" s="253"/>
      <c r="AQ946" s="253"/>
      <c r="AR946" s="253"/>
      <c r="AS946" s="253"/>
      <c r="AT946" s="253"/>
      <c r="AU946" s="253"/>
      <c r="AV946" s="253"/>
      <c r="AW946" s="253"/>
      <c r="AX946" s="253"/>
      <c r="AY946" s="253"/>
      <c r="AZ946" s="253"/>
      <c r="BA946" s="253"/>
      <c r="BB946" s="253"/>
      <c r="BC946" s="253"/>
      <c r="BD946" s="253"/>
      <c r="BE946" s="253"/>
      <c r="BF946" s="253"/>
      <c r="BG946" s="253"/>
      <c r="BH946" s="253"/>
      <c r="BI946" s="253"/>
      <c r="BJ946" s="253"/>
      <c r="BK946" s="253"/>
      <c r="BL946" s="253"/>
      <c r="BM946" s="253"/>
      <c r="BN946" s="253"/>
      <c r="BO946" s="253"/>
      <c r="BP946" s="253"/>
      <c r="BQ946" s="253"/>
      <c r="BR946" s="253"/>
      <c r="BS946" s="253"/>
      <c r="BT946" s="253"/>
      <c r="BU946" s="253"/>
      <c r="BV946" s="253"/>
      <c r="BW946" s="253"/>
      <c r="BX946" s="253"/>
      <c r="BY946" s="253"/>
      <c r="BZ946" s="253"/>
      <c r="CA946" s="253"/>
      <c r="CB946" s="253"/>
      <c r="CC946" s="253"/>
      <c r="CD946" s="253"/>
      <c r="CE946" s="253"/>
      <c r="CF946" s="253"/>
      <c r="CG946" s="253"/>
      <c r="CH946" s="253"/>
      <c r="CI946" s="253"/>
      <c r="CJ946" s="253"/>
      <c r="CK946" s="253"/>
      <c r="CL946" s="253"/>
      <c r="CM946" s="253"/>
      <c r="CN946" s="253"/>
      <c r="CO946" s="253"/>
      <c r="CP946" s="253"/>
      <c r="CQ946" s="253"/>
      <c r="CR946" s="253"/>
      <c r="CS946" s="253"/>
      <c r="CT946" s="253"/>
      <c r="CU946" s="253"/>
      <c r="CV946" s="253"/>
      <c r="CW946" s="253"/>
      <c r="CX946" s="253"/>
      <c r="CY946" s="253"/>
      <c r="CZ946" s="253"/>
      <c r="DA946" s="253"/>
      <c r="DB946" s="253"/>
      <c r="DC946" s="253"/>
      <c r="DD946" s="253"/>
      <c r="DE946" s="253"/>
      <c r="DF946" s="253"/>
      <c r="DG946" s="253"/>
      <c r="DH946" s="253"/>
      <c r="DI946" s="253"/>
      <c r="DJ946" s="253"/>
      <c r="DK946" s="253"/>
      <c r="DL946" s="253"/>
      <c r="DM946" s="253"/>
      <c r="DN946" s="253"/>
      <c r="DO946" s="253"/>
      <c r="DP946" s="253"/>
      <c r="DQ946" s="253"/>
      <c r="DR946" s="253"/>
      <c r="DS946" s="253"/>
      <c r="DT946" s="253"/>
      <c r="DU946" s="253"/>
      <c r="DV946" s="253"/>
      <c r="DW946" s="253"/>
      <c r="DX946" s="253"/>
      <c r="DY946" s="253"/>
      <c r="DZ946" s="253"/>
      <c r="EA946" s="253"/>
      <c r="EB946" s="253"/>
      <c r="EC946" s="253"/>
      <c r="ED946" s="253"/>
      <c r="EE946" s="253"/>
      <c r="EF946" s="253"/>
      <c r="EG946" s="253"/>
      <c r="EH946" s="253"/>
      <c r="EI946" s="253"/>
      <c r="EJ946" s="253"/>
      <c r="EK946" s="253"/>
      <c r="EL946" s="253"/>
      <c r="EM946" s="253"/>
      <c r="EN946" s="253"/>
      <c r="EO946" s="253"/>
      <c r="EP946" s="253"/>
      <c r="EQ946" s="253"/>
      <c r="ER946" s="253"/>
      <c r="ES946" s="253"/>
      <c r="ET946" s="253"/>
      <c r="EU946" s="253"/>
      <c r="EV946" s="253"/>
      <c r="EW946" s="253"/>
      <c r="EX946" s="253"/>
      <c r="EY946" s="253"/>
      <c r="EZ946" s="253"/>
      <c r="FA946" s="253"/>
      <c r="FB946" s="253"/>
      <c r="FC946" s="253"/>
      <c r="FD946" s="253"/>
      <c r="FE946" s="253"/>
      <c r="FF946" s="253"/>
      <c r="FG946" s="253"/>
      <c r="FH946" s="253"/>
      <c r="FI946" s="253"/>
      <c r="FJ946" s="253"/>
      <c r="FK946" s="253"/>
      <c r="FL946" s="253"/>
      <c r="FM946" s="253"/>
      <c r="FN946" s="253"/>
      <c r="FO946" s="253"/>
      <c r="FP946" s="253"/>
      <c r="FQ946" s="253"/>
      <c r="FR946" s="253"/>
      <c r="FS946" s="253"/>
      <c r="FT946" s="253"/>
      <c r="FU946" s="253"/>
      <c r="FV946" s="253"/>
      <c r="FW946" s="253"/>
      <c r="FX946" s="253"/>
      <c r="FY946" s="253"/>
      <c r="FZ946" s="253"/>
      <c r="GA946" s="253"/>
      <c r="GB946" s="253"/>
      <c r="GC946" s="253"/>
      <c r="GD946" s="253"/>
      <c r="GE946" s="253"/>
      <c r="GF946" s="253"/>
      <c r="GG946" s="253"/>
      <c r="GH946" s="253"/>
      <c r="GI946" s="253"/>
      <c r="GJ946" s="253"/>
      <c r="GK946" s="253"/>
      <c r="GL946" s="253"/>
      <c r="GM946" s="253"/>
      <c r="GN946" s="253"/>
      <c r="GO946" s="253"/>
      <c r="GP946" s="253"/>
      <c r="GQ946" s="253"/>
      <c r="GR946" s="253"/>
      <c r="GS946" s="253"/>
      <c r="GT946" s="253"/>
      <c r="GU946" s="253"/>
      <c r="GV946" s="253"/>
      <c r="GW946" s="253"/>
      <c r="GX946" s="253"/>
      <c r="GY946" s="253"/>
      <c r="GZ946" s="253"/>
      <c r="HA946" s="253"/>
      <c r="HB946" s="253"/>
      <c r="HC946" s="253"/>
      <c r="HD946" s="253"/>
      <c r="HE946" s="253"/>
      <c r="HF946" s="253"/>
    </row>
    <row r="947" spans="1:214" s="312" customFormat="1" ht="15" customHeight="1" x14ac:dyDescent="0.25">
      <c r="A947" s="252"/>
      <c r="B947" s="253"/>
      <c r="C947" s="253"/>
      <c r="D947" s="253"/>
      <c r="E947" s="253"/>
      <c r="F947" s="253"/>
      <c r="G947" s="253"/>
      <c r="H947" s="253"/>
      <c r="I947" s="253"/>
      <c r="J947" s="253"/>
      <c r="K947" s="253"/>
      <c r="L947" s="253"/>
      <c r="M947" s="253"/>
      <c r="N947" s="253"/>
      <c r="O947" s="253"/>
      <c r="P947" s="253"/>
      <c r="Q947" s="253"/>
      <c r="R947" s="253"/>
      <c r="S947" s="253"/>
      <c r="T947" s="253"/>
      <c r="U947" s="253" t="s">
        <v>1132</v>
      </c>
      <c r="V947" s="253"/>
      <c r="W947" s="253"/>
      <c r="X947" s="253"/>
      <c r="Y947" s="253"/>
      <c r="Z947" s="253"/>
      <c r="AA947" s="253"/>
      <c r="AB947" s="253"/>
      <c r="AC947" s="253" t="s">
        <v>373</v>
      </c>
      <c r="AD947" s="253"/>
      <c r="AE947" s="253"/>
      <c r="AF947" s="253"/>
      <c r="AG947" s="253"/>
      <c r="AH947" s="253"/>
      <c r="AI947" s="253"/>
      <c r="AJ947" s="253"/>
      <c r="AK947" s="253"/>
      <c r="AL947" s="253"/>
      <c r="AM947" s="253"/>
      <c r="AN947" s="253"/>
      <c r="AO947" s="253"/>
      <c r="AP947" s="253"/>
      <c r="AQ947" s="253"/>
      <c r="AR947" s="253"/>
      <c r="AS947" s="253"/>
      <c r="AT947" s="253"/>
      <c r="AU947" s="253"/>
      <c r="AV947" s="253"/>
      <c r="AW947" s="253"/>
      <c r="AX947" s="253"/>
      <c r="AY947" s="253"/>
      <c r="AZ947" s="253"/>
      <c r="BA947" s="253"/>
      <c r="BB947" s="253"/>
      <c r="BC947" s="253"/>
      <c r="BD947" s="253"/>
      <c r="BE947" s="253"/>
      <c r="BF947" s="253"/>
      <c r="BG947" s="253"/>
      <c r="BH947" s="253"/>
      <c r="BI947" s="253"/>
      <c r="BJ947" s="253"/>
      <c r="BK947" s="253"/>
      <c r="BL947" s="253"/>
      <c r="BM947" s="253"/>
      <c r="BN947" s="253"/>
      <c r="BO947" s="253"/>
      <c r="BP947" s="253"/>
      <c r="BQ947" s="253"/>
      <c r="BR947" s="253"/>
      <c r="BS947" s="253"/>
      <c r="BT947" s="253"/>
      <c r="BU947" s="253"/>
      <c r="BV947" s="253"/>
      <c r="BW947" s="253"/>
      <c r="BX947" s="253"/>
      <c r="BY947" s="253"/>
      <c r="BZ947" s="253"/>
      <c r="CA947" s="253"/>
      <c r="CB947" s="253"/>
      <c r="CC947" s="253"/>
      <c r="CD947" s="253"/>
      <c r="CE947" s="253"/>
      <c r="CF947" s="253"/>
      <c r="CG947" s="253"/>
      <c r="CH947" s="253"/>
      <c r="CI947" s="253"/>
      <c r="CJ947" s="253"/>
      <c r="CK947" s="253"/>
      <c r="CL947" s="253"/>
      <c r="CM947" s="253"/>
      <c r="CN947" s="253"/>
      <c r="CO947" s="253"/>
      <c r="CP947" s="253"/>
      <c r="CQ947" s="253"/>
      <c r="CR947" s="253"/>
      <c r="CS947" s="253"/>
      <c r="CT947" s="253"/>
      <c r="CU947" s="253"/>
      <c r="CV947" s="253"/>
      <c r="CW947" s="253"/>
      <c r="CX947" s="253"/>
      <c r="CY947" s="253"/>
      <c r="CZ947" s="253"/>
      <c r="DA947" s="253"/>
      <c r="DB947" s="253"/>
      <c r="DC947" s="253"/>
      <c r="DD947" s="253"/>
      <c r="DE947" s="253"/>
      <c r="DF947" s="253"/>
      <c r="DG947" s="253"/>
      <c r="DH947" s="253"/>
      <c r="DI947" s="253"/>
      <c r="DJ947" s="253"/>
      <c r="DK947" s="253"/>
      <c r="DL947" s="253"/>
      <c r="DM947" s="253"/>
      <c r="DN947" s="253"/>
      <c r="DO947" s="253"/>
      <c r="DP947" s="253"/>
      <c r="DQ947" s="253"/>
      <c r="DR947" s="253"/>
      <c r="DS947" s="253"/>
      <c r="DT947" s="253"/>
      <c r="DU947" s="253"/>
      <c r="DV947" s="253"/>
      <c r="DW947" s="253"/>
      <c r="DX947" s="253"/>
      <c r="DY947" s="253"/>
      <c r="DZ947" s="253"/>
      <c r="EA947" s="253"/>
      <c r="EB947" s="253"/>
      <c r="EC947" s="253"/>
      <c r="ED947" s="253"/>
      <c r="EE947" s="253"/>
      <c r="EF947" s="253"/>
      <c r="EG947" s="253"/>
      <c r="EH947" s="253"/>
      <c r="EI947" s="253"/>
      <c r="EJ947" s="253"/>
      <c r="EK947" s="253"/>
      <c r="EL947" s="253"/>
      <c r="EM947" s="253"/>
      <c r="EN947" s="253"/>
      <c r="EO947" s="253"/>
      <c r="EP947" s="253"/>
      <c r="EQ947" s="253"/>
      <c r="ER947" s="253"/>
      <c r="ES947" s="253"/>
      <c r="ET947" s="253"/>
      <c r="EU947" s="253"/>
      <c r="EV947" s="253"/>
      <c r="EW947" s="253"/>
      <c r="EX947" s="253"/>
      <c r="EY947" s="253"/>
      <c r="EZ947" s="253"/>
      <c r="FA947" s="253"/>
      <c r="FB947" s="253"/>
      <c r="FC947" s="253"/>
      <c r="FD947" s="253"/>
      <c r="FE947" s="253"/>
      <c r="FF947" s="253"/>
      <c r="FG947" s="253"/>
      <c r="FH947" s="253"/>
      <c r="FI947" s="253"/>
      <c r="FJ947" s="253"/>
      <c r="FK947" s="253"/>
      <c r="FL947" s="253"/>
      <c r="FM947" s="253"/>
      <c r="FN947" s="253"/>
      <c r="FO947" s="253"/>
      <c r="FP947" s="253"/>
      <c r="FQ947" s="253"/>
      <c r="FR947" s="253"/>
      <c r="FS947" s="253"/>
      <c r="FT947" s="253"/>
      <c r="FU947" s="253"/>
      <c r="FV947" s="253"/>
      <c r="FW947" s="253"/>
      <c r="FX947" s="253"/>
      <c r="FY947" s="253"/>
      <c r="FZ947" s="253"/>
      <c r="GA947" s="253"/>
      <c r="GB947" s="253"/>
      <c r="GC947" s="253"/>
      <c r="GD947" s="253"/>
      <c r="GE947" s="253"/>
      <c r="GF947" s="253"/>
      <c r="GG947" s="253"/>
      <c r="GH947" s="253"/>
      <c r="GI947" s="253"/>
      <c r="GJ947" s="253"/>
      <c r="GK947" s="253"/>
      <c r="GL947" s="253"/>
      <c r="GM947" s="253"/>
      <c r="GN947" s="253"/>
      <c r="GO947" s="253"/>
      <c r="GP947" s="253"/>
      <c r="GQ947" s="253"/>
      <c r="GR947" s="253"/>
      <c r="GS947" s="253"/>
      <c r="GT947" s="253"/>
      <c r="GU947" s="253"/>
      <c r="GV947" s="253"/>
      <c r="GW947" s="253"/>
      <c r="GX947" s="253"/>
      <c r="GY947" s="253"/>
      <c r="GZ947" s="253"/>
      <c r="HA947" s="253"/>
      <c r="HB947" s="253"/>
      <c r="HC947" s="253"/>
      <c r="HD947" s="253"/>
      <c r="HE947" s="253"/>
      <c r="HF947" s="253"/>
    </row>
    <row r="948" spans="1:214" s="312" customFormat="1" ht="15" customHeight="1" x14ac:dyDescent="0.25">
      <c r="A948" s="252"/>
      <c r="B948" s="253"/>
      <c r="C948" s="253"/>
      <c r="D948" s="253"/>
      <c r="E948" s="253"/>
      <c r="F948" s="253"/>
      <c r="G948" s="253"/>
      <c r="H948" s="253"/>
      <c r="I948" s="253"/>
      <c r="J948" s="253"/>
      <c r="K948" s="253"/>
      <c r="L948" s="253"/>
      <c r="M948" s="253"/>
      <c r="N948" s="253"/>
      <c r="O948" s="253"/>
      <c r="P948" s="253"/>
      <c r="Q948" s="253"/>
      <c r="R948" s="253"/>
      <c r="S948" s="253"/>
      <c r="T948" s="253"/>
      <c r="U948" s="253" t="s">
        <v>1133</v>
      </c>
      <c r="V948" s="253"/>
      <c r="W948" s="253"/>
      <c r="X948" s="253"/>
      <c r="Y948" s="253"/>
      <c r="Z948" s="253"/>
      <c r="AA948" s="253"/>
      <c r="AB948" s="253"/>
      <c r="AC948" s="253" t="s">
        <v>320</v>
      </c>
      <c r="AD948" s="253"/>
      <c r="AE948" s="253"/>
      <c r="AF948" s="253"/>
      <c r="AG948" s="253"/>
      <c r="AH948" s="253"/>
      <c r="AI948" s="253"/>
      <c r="AJ948" s="253"/>
      <c r="AK948" s="253"/>
      <c r="AL948" s="253"/>
      <c r="AM948" s="253"/>
      <c r="AN948" s="253"/>
      <c r="AO948" s="253"/>
      <c r="AP948" s="253"/>
      <c r="AQ948" s="253"/>
      <c r="AR948" s="253"/>
      <c r="AS948" s="253"/>
      <c r="AT948" s="253"/>
      <c r="AU948" s="253"/>
      <c r="AV948" s="253"/>
      <c r="AW948" s="253"/>
      <c r="AX948" s="253"/>
      <c r="AY948" s="253"/>
      <c r="AZ948" s="253"/>
      <c r="BA948" s="253"/>
      <c r="BB948" s="253"/>
      <c r="BC948" s="253"/>
      <c r="BD948" s="253"/>
      <c r="BE948" s="253"/>
      <c r="BF948" s="253"/>
      <c r="BG948" s="253"/>
      <c r="BH948" s="253"/>
      <c r="BI948" s="253"/>
      <c r="BJ948" s="253"/>
      <c r="BK948" s="253"/>
      <c r="BL948" s="253"/>
      <c r="BM948" s="253"/>
      <c r="BN948" s="253"/>
      <c r="BO948" s="253"/>
      <c r="BP948" s="253"/>
      <c r="BQ948" s="253"/>
      <c r="BR948" s="253"/>
      <c r="BS948" s="253"/>
      <c r="BT948" s="253"/>
      <c r="BU948" s="253"/>
      <c r="BV948" s="253"/>
      <c r="BW948" s="253"/>
      <c r="BX948" s="253"/>
      <c r="BY948" s="253"/>
      <c r="BZ948" s="253"/>
      <c r="CA948" s="253"/>
      <c r="CB948" s="253"/>
      <c r="CC948" s="253"/>
      <c r="CD948" s="253"/>
      <c r="CE948" s="253"/>
      <c r="CF948" s="253"/>
      <c r="CG948" s="253"/>
      <c r="CH948" s="253"/>
      <c r="CI948" s="253"/>
      <c r="CJ948" s="253"/>
      <c r="CK948" s="253"/>
      <c r="CL948" s="253"/>
      <c r="CM948" s="253"/>
      <c r="CN948" s="253"/>
      <c r="CO948" s="253"/>
      <c r="CP948" s="253"/>
      <c r="CQ948" s="253"/>
      <c r="CR948" s="253"/>
      <c r="CS948" s="253"/>
      <c r="CT948" s="253"/>
      <c r="CU948" s="253"/>
      <c r="CV948" s="253"/>
      <c r="CW948" s="253"/>
      <c r="CX948" s="253"/>
      <c r="CY948" s="253"/>
      <c r="CZ948" s="253"/>
      <c r="DA948" s="253"/>
      <c r="DB948" s="253"/>
      <c r="DC948" s="253"/>
      <c r="DD948" s="253"/>
      <c r="DE948" s="253"/>
      <c r="DF948" s="253"/>
      <c r="DG948" s="253"/>
      <c r="DH948" s="253"/>
      <c r="DI948" s="253"/>
      <c r="DJ948" s="253"/>
      <c r="DK948" s="253"/>
      <c r="DL948" s="253"/>
      <c r="DM948" s="253"/>
      <c r="DN948" s="253"/>
      <c r="DO948" s="253"/>
      <c r="DP948" s="253"/>
      <c r="DQ948" s="253"/>
      <c r="DR948" s="253"/>
      <c r="DS948" s="253"/>
      <c r="DT948" s="253"/>
      <c r="DU948" s="253"/>
      <c r="DV948" s="253"/>
      <c r="DW948" s="253"/>
      <c r="DX948" s="253"/>
      <c r="DY948" s="253"/>
      <c r="DZ948" s="253"/>
      <c r="EA948" s="253"/>
      <c r="EB948" s="253"/>
      <c r="EC948" s="253"/>
      <c r="ED948" s="253"/>
      <c r="EE948" s="253"/>
      <c r="EF948" s="253"/>
      <c r="EG948" s="253"/>
      <c r="EH948" s="253"/>
      <c r="EI948" s="253"/>
      <c r="EJ948" s="253"/>
      <c r="EK948" s="253"/>
      <c r="EL948" s="253"/>
      <c r="EM948" s="253"/>
      <c r="EN948" s="253"/>
      <c r="EO948" s="253"/>
      <c r="EP948" s="253"/>
      <c r="EQ948" s="253"/>
      <c r="ER948" s="253"/>
      <c r="ES948" s="253"/>
      <c r="ET948" s="253"/>
      <c r="EU948" s="253"/>
      <c r="EV948" s="253"/>
      <c r="EW948" s="253"/>
      <c r="EX948" s="253"/>
      <c r="EY948" s="253"/>
      <c r="EZ948" s="253"/>
      <c r="FA948" s="253"/>
      <c r="FB948" s="253"/>
      <c r="FC948" s="253"/>
      <c r="FD948" s="253"/>
      <c r="FE948" s="253"/>
      <c r="FF948" s="253"/>
      <c r="FG948" s="253"/>
      <c r="FH948" s="253"/>
      <c r="FI948" s="253"/>
      <c r="FJ948" s="253"/>
      <c r="FK948" s="253"/>
      <c r="FL948" s="253"/>
      <c r="FM948" s="253"/>
      <c r="FN948" s="253"/>
      <c r="FO948" s="253"/>
      <c r="FP948" s="253"/>
      <c r="FQ948" s="253"/>
      <c r="FR948" s="253"/>
      <c r="FS948" s="253"/>
      <c r="FT948" s="253"/>
      <c r="FU948" s="253"/>
      <c r="FV948" s="253"/>
      <c r="FW948" s="253"/>
      <c r="FX948" s="253"/>
      <c r="FY948" s="253"/>
      <c r="FZ948" s="253"/>
      <c r="GA948" s="253"/>
      <c r="GB948" s="253"/>
      <c r="GC948" s="253"/>
      <c r="GD948" s="253"/>
      <c r="GE948" s="253"/>
      <c r="GF948" s="253"/>
      <c r="GG948" s="253"/>
      <c r="GH948" s="253"/>
      <c r="GI948" s="253"/>
      <c r="GJ948" s="253"/>
      <c r="GK948" s="253"/>
      <c r="GL948" s="253"/>
      <c r="GM948" s="253"/>
      <c r="GN948" s="253"/>
      <c r="GO948" s="253"/>
      <c r="GP948" s="253"/>
      <c r="GQ948" s="253"/>
      <c r="GR948" s="253"/>
      <c r="GS948" s="253"/>
      <c r="GT948" s="253"/>
      <c r="GU948" s="253"/>
      <c r="GV948" s="253"/>
      <c r="GW948" s="253"/>
      <c r="GX948" s="253"/>
      <c r="GY948" s="253"/>
      <c r="GZ948" s="253"/>
      <c r="HA948" s="253"/>
      <c r="HB948" s="253"/>
      <c r="HC948" s="253"/>
      <c r="HD948" s="253"/>
      <c r="HE948" s="253"/>
      <c r="HF948" s="253"/>
    </row>
    <row r="949" spans="1:214" s="312" customFormat="1" ht="15" customHeight="1" x14ac:dyDescent="0.25">
      <c r="A949" s="252"/>
      <c r="B949" s="253"/>
      <c r="C949" s="253"/>
      <c r="D949" s="253"/>
      <c r="E949" s="253"/>
      <c r="F949" s="253"/>
      <c r="G949" s="253"/>
      <c r="H949" s="253"/>
      <c r="I949" s="253"/>
      <c r="J949" s="253"/>
      <c r="K949" s="253"/>
      <c r="L949" s="253"/>
      <c r="M949" s="253"/>
      <c r="N949" s="253"/>
      <c r="O949" s="253"/>
      <c r="P949" s="253"/>
      <c r="Q949" s="253"/>
      <c r="R949" s="253"/>
      <c r="S949" s="253"/>
      <c r="T949" s="253"/>
      <c r="U949" s="253" t="s">
        <v>1134</v>
      </c>
      <c r="V949" s="253"/>
      <c r="W949" s="253"/>
      <c r="X949" s="253"/>
      <c r="Y949" s="253"/>
      <c r="Z949" s="253"/>
      <c r="AA949" s="253"/>
      <c r="AB949" s="253"/>
      <c r="AC949" s="253" t="s">
        <v>373</v>
      </c>
      <c r="AD949" s="253"/>
      <c r="AE949" s="253"/>
      <c r="AF949" s="253"/>
      <c r="AG949" s="253"/>
      <c r="AH949" s="253"/>
      <c r="AI949" s="253"/>
      <c r="AJ949" s="253"/>
      <c r="AK949" s="253"/>
      <c r="AL949" s="253"/>
      <c r="AM949" s="253"/>
      <c r="AN949" s="253"/>
      <c r="AO949" s="253"/>
      <c r="AP949" s="253"/>
      <c r="AQ949" s="253"/>
      <c r="AR949" s="253"/>
      <c r="AS949" s="253"/>
      <c r="AT949" s="253"/>
      <c r="AU949" s="253"/>
      <c r="AV949" s="253"/>
      <c r="AW949" s="253"/>
      <c r="AX949" s="253"/>
      <c r="AY949" s="253"/>
      <c r="AZ949" s="253"/>
      <c r="BA949" s="253"/>
      <c r="BB949" s="253"/>
      <c r="BC949" s="253"/>
      <c r="BD949" s="253"/>
      <c r="BE949" s="253"/>
      <c r="BF949" s="253"/>
      <c r="BG949" s="253"/>
      <c r="BH949" s="253"/>
      <c r="BI949" s="253"/>
      <c r="BJ949" s="253"/>
      <c r="BK949" s="253"/>
      <c r="BL949" s="253"/>
      <c r="BM949" s="253"/>
      <c r="BN949" s="253"/>
      <c r="BO949" s="253"/>
      <c r="BP949" s="253"/>
      <c r="BQ949" s="253"/>
      <c r="BR949" s="253"/>
      <c r="BS949" s="253"/>
      <c r="BT949" s="253"/>
      <c r="BU949" s="253"/>
      <c r="BV949" s="253"/>
      <c r="BW949" s="253"/>
      <c r="BX949" s="253"/>
      <c r="BY949" s="253"/>
      <c r="BZ949" s="253"/>
      <c r="CA949" s="253"/>
      <c r="CB949" s="253"/>
      <c r="CC949" s="253"/>
      <c r="CD949" s="253"/>
      <c r="CE949" s="253"/>
      <c r="CF949" s="253"/>
      <c r="CG949" s="253"/>
      <c r="CH949" s="253"/>
      <c r="CI949" s="253"/>
      <c r="CJ949" s="253"/>
      <c r="CK949" s="253"/>
      <c r="CL949" s="253"/>
      <c r="CM949" s="253"/>
      <c r="CN949" s="253"/>
      <c r="CO949" s="253"/>
      <c r="CP949" s="253"/>
      <c r="CQ949" s="253"/>
      <c r="CR949" s="253"/>
      <c r="CS949" s="253"/>
      <c r="CT949" s="253"/>
      <c r="CU949" s="253"/>
      <c r="CV949" s="253"/>
      <c r="CW949" s="253"/>
      <c r="CX949" s="253"/>
      <c r="CY949" s="253"/>
      <c r="CZ949" s="253"/>
      <c r="DA949" s="253"/>
      <c r="DB949" s="253"/>
      <c r="DC949" s="253"/>
      <c r="DD949" s="253"/>
      <c r="DE949" s="253"/>
      <c r="DF949" s="253"/>
      <c r="DG949" s="253"/>
      <c r="DH949" s="253"/>
      <c r="DI949" s="253"/>
      <c r="DJ949" s="253"/>
      <c r="DK949" s="253"/>
      <c r="DL949" s="253"/>
      <c r="DM949" s="253"/>
      <c r="DN949" s="253"/>
      <c r="DO949" s="253"/>
      <c r="DP949" s="253"/>
      <c r="DQ949" s="253"/>
      <c r="DR949" s="253"/>
      <c r="DS949" s="253"/>
      <c r="DT949" s="253"/>
      <c r="DU949" s="253"/>
      <c r="DV949" s="253"/>
      <c r="DW949" s="253"/>
      <c r="DX949" s="253"/>
      <c r="DY949" s="253"/>
      <c r="DZ949" s="253"/>
      <c r="EA949" s="253"/>
      <c r="EB949" s="253"/>
      <c r="EC949" s="253"/>
      <c r="ED949" s="253"/>
      <c r="EE949" s="253"/>
      <c r="EF949" s="253"/>
      <c r="EG949" s="253"/>
      <c r="EH949" s="253"/>
      <c r="EI949" s="253"/>
      <c r="EJ949" s="253"/>
      <c r="EK949" s="253"/>
      <c r="EL949" s="253"/>
      <c r="EM949" s="253"/>
      <c r="EN949" s="253"/>
      <c r="EO949" s="253"/>
      <c r="EP949" s="253"/>
      <c r="EQ949" s="253"/>
      <c r="ER949" s="253"/>
      <c r="ES949" s="253"/>
      <c r="ET949" s="253"/>
      <c r="EU949" s="253"/>
      <c r="EV949" s="253"/>
      <c r="EW949" s="253"/>
      <c r="EX949" s="253"/>
      <c r="EY949" s="253"/>
      <c r="EZ949" s="253"/>
      <c r="FA949" s="253"/>
      <c r="FB949" s="253"/>
      <c r="FC949" s="253"/>
      <c r="FD949" s="253"/>
      <c r="FE949" s="253"/>
      <c r="FF949" s="253"/>
      <c r="FG949" s="253"/>
      <c r="FH949" s="253"/>
      <c r="FI949" s="253"/>
      <c r="FJ949" s="253"/>
      <c r="FK949" s="253"/>
      <c r="FL949" s="253"/>
      <c r="FM949" s="253"/>
      <c r="FN949" s="253"/>
      <c r="FO949" s="253"/>
      <c r="FP949" s="253"/>
      <c r="FQ949" s="253"/>
      <c r="FR949" s="253"/>
      <c r="FS949" s="253"/>
      <c r="FT949" s="253"/>
      <c r="FU949" s="253"/>
      <c r="FV949" s="253"/>
      <c r="FW949" s="253"/>
      <c r="FX949" s="253"/>
      <c r="FY949" s="253"/>
      <c r="FZ949" s="253"/>
      <c r="GA949" s="253"/>
      <c r="GB949" s="253"/>
      <c r="GC949" s="253"/>
      <c r="GD949" s="253"/>
      <c r="GE949" s="253"/>
      <c r="GF949" s="253"/>
      <c r="GG949" s="253"/>
      <c r="GH949" s="253"/>
      <c r="GI949" s="253"/>
      <c r="GJ949" s="253"/>
      <c r="GK949" s="253"/>
      <c r="GL949" s="253"/>
      <c r="GM949" s="253"/>
      <c r="GN949" s="253"/>
      <c r="GO949" s="253"/>
      <c r="GP949" s="253"/>
      <c r="GQ949" s="253"/>
      <c r="GR949" s="253"/>
      <c r="GS949" s="253"/>
      <c r="GT949" s="253"/>
      <c r="GU949" s="253"/>
      <c r="GV949" s="253"/>
      <c r="GW949" s="253"/>
      <c r="GX949" s="253"/>
      <c r="GY949" s="253"/>
      <c r="GZ949" s="253"/>
      <c r="HA949" s="253"/>
      <c r="HB949" s="253"/>
      <c r="HC949" s="253"/>
      <c r="HD949" s="253"/>
      <c r="HE949" s="253"/>
      <c r="HF949" s="253"/>
    </row>
    <row r="950" spans="1:214" s="312" customFormat="1" ht="15" customHeight="1" x14ac:dyDescent="0.25">
      <c r="A950" s="252"/>
      <c r="B950" s="253"/>
      <c r="C950" s="253"/>
      <c r="D950" s="253"/>
      <c r="E950" s="253"/>
      <c r="F950" s="253"/>
      <c r="G950" s="253"/>
      <c r="H950" s="253"/>
      <c r="I950" s="253"/>
      <c r="J950" s="253"/>
      <c r="K950" s="253"/>
      <c r="L950" s="253"/>
      <c r="M950" s="253"/>
      <c r="N950" s="253"/>
      <c r="O950" s="253"/>
      <c r="P950" s="253"/>
      <c r="Q950" s="253"/>
      <c r="R950" s="253"/>
      <c r="S950" s="253"/>
      <c r="T950" s="253"/>
      <c r="U950" s="253" t="s">
        <v>1135</v>
      </c>
      <c r="V950" s="253"/>
      <c r="W950" s="253"/>
      <c r="X950" s="253"/>
      <c r="Y950" s="253"/>
      <c r="Z950" s="253"/>
      <c r="AA950" s="253"/>
      <c r="AB950" s="253"/>
      <c r="AC950" s="253" t="s">
        <v>323</v>
      </c>
      <c r="AD950" s="253"/>
      <c r="AE950" s="253"/>
      <c r="AF950" s="253"/>
      <c r="AG950" s="253"/>
      <c r="AH950" s="253"/>
      <c r="AI950" s="253"/>
      <c r="AJ950" s="253"/>
      <c r="AK950" s="253"/>
      <c r="AL950" s="253"/>
      <c r="AM950" s="253"/>
      <c r="AN950" s="253"/>
      <c r="AO950" s="253"/>
      <c r="AP950" s="253"/>
      <c r="AQ950" s="253"/>
      <c r="AR950" s="253"/>
      <c r="AS950" s="253"/>
      <c r="AT950" s="253"/>
      <c r="AU950" s="253"/>
      <c r="AV950" s="253"/>
      <c r="AW950" s="253"/>
      <c r="AX950" s="253"/>
      <c r="AY950" s="253"/>
      <c r="AZ950" s="253"/>
      <c r="BA950" s="253"/>
      <c r="BB950" s="253"/>
      <c r="BC950" s="253"/>
      <c r="BD950" s="253"/>
      <c r="BE950" s="253"/>
      <c r="BF950" s="253"/>
      <c r="BG950" s="253"/>
      <c r="BH950" s="253"/>
      <c r="BI950" s="253"/>
      <c r="BJ950" s="253"/>
      <c r="BK950" s="253"/>
      <c r="BL950" s="253"/>
      <c r="BM950" s="253"/>
      <c r="BN950" s="253"/>
      <c r="BO950" s="253"/>
      <c r="BP950" s="253"/>
      <c r="BQ950" s="253"/>
      <c r="BR950" s="253"/>
      <c r="BS950" s="253"/>
      <c r="BT950" s="253"/>
      <c r="BU950" s="253"/>
      <c r="BV950" s="253"/>
      <c r="BW950" s="253"/>
      <c r="BX950" s="253"/>
      <c r="BY950" s="253"/>
      <c r="BZ950" s="253"/>
      <c r="CA950" s="253"/>
      <c r="CB950" s="253"/>
      <c r="CC950" s="253"/>
      <c r="CD950" s="253"/>
      <c r="CE950" s="253"/>
      <c r="CF950" s="253"/>
      <c r="CG950" s="253"/>
      <c r="CH950" s="253"/>
      <c r="CI950" s="253"/>
      <c r="CJ950" s="253"/>
      <c r="CK950" s="253"/>
      <c r="CL950" s="253"/>
      <c r="CM950" s="253"/>
      <c r="CN950" s="253"/>
      <c r="CO950" s="253"/>
      <c r="CP950" s="253"/>
      <c r="CQ950" s="253"/>
      <c r="CR950" s="253"/>
      <c r="CS950" s="253"/>
      <c r="CT950" s="253"/>
      <c r="CU950" s="253"/>
      <c r="CV950" s="253"/>
      <c r="CW950" s="253"/>
      <c r="CX950" s="253"/>
      <c r="CY950" s="253"/>
      <c r="CZ950" s="253"/>
      <c r="DA950" s="253"/>
      <c r="DB950" s="253"/>
      <c r="DC950" s="253"/>
      <c r="DD950" s="253"/>
      <c r="DE950" s="253"/>
      <c r="DF950" s="253"/>
      <c r="DG950" s="253"/>
      <c r="DH950" s="253"/>
      <c r="DI950" s="253"/>
      <c r="DJ950" s="253"/>
      <c r="DK950" s="253"/>
      <c r="DL950" s="253"/>
      <c r="DM950" s="253"/>
      <c r="DN950" s="253"/>
      <c r="DO950" s="253"/>
      <c r="DP950" s="253"/>
      <c r="DQ950" s="253"/>
      <c r="DR950" s="253"/>
      <c r="DS950" s="253"/>
      <c r="DT950" s="253"/>
      <c r="DU950" s="253"/>
      <c r="DV950" s="253"/>
      <c r="DW950" s="253"/>
      <c r="DX950" s="253"/>
      <c r="DY950" s="253"/>
      <c r="DZ950" s="253"/>
      <c r="EA950" s="253"/>
      <c r="EB950" s="253"/>
      <c r="EC950" s="253"/>
      <c r="ED950" s="253"/>
      <c r="EE950" s="253"/>
      <c r="EF950" s="253"/>
      <c r="EG950" s="253"/>
      <c r="EH950" s="253"/>
      <c r="EI950" s="253"/>
      <c r="EJ950" s="253"/>
      <c r="EK950" s="253"/>
      <c r="EL950" s="253"/>
      <c r="EM950" s="253"/>
      <c r="EN950" s="253"/>
      <c r="EO950" s="253"/>
      <c r="EP950" s="253"/>
      <c r="EQ950" s="253"/>
      <c r="ER950" s="253"/>
      <c r="ES950" s="253"/>
      <c r="ET950" s="253"/>
      <c r="EU950" s="253"/>
      <c r="EV950" s="253"/>
      <c r="EW950" s="253"/>
      <c r="EX950" s="253"/>
      <c r="EY950" s="253"/>
      <c r="EZ950" s="253"/>
      <c r="FA950" s="253"/>
      <c r="FB950" s="253"/>
      <c r="FC950" s="253"/>
      <c r="FD950" s="253"/>
      <c r="FE950" s="253"/>
      <c r="FF950" s="253"/>
      <c r="FG950" s="253"/>
      <c r="FH950" s="253"/>
      <c r="FI950" s="253"/>
      <c r="FJ950" s="253"/>
      <c r="FK950" s="253"/>
      <c r="FL950" s="253"/>
      <c r="FM950" s="253"/>
      <c r="FN950" s="253"/>
      <c r="FO950" s="253"/>
      <c r="FP950" s="253"/>
      <c r="FQ950" s="253"/>
      <c r="FR950" s="253"/>
      <c r="FS950" s="253"/>
      <c r="FT950" s="253"/>
      <c r="FU950" s="253"/>
      <c r="FV950" s="253"/>
      <c r="FW950" s="253"/>
      <c r="FX950" s="253"/>
      <c r="FY950" s="253"/>
      <c r="FZ950" s="253"/>
      <c r="GA950" s="253"/>
      <c r="GB950" s="253"/>
      <c r="GC950" s="253"/>
      <c r="GD950" s="253"/>
      <c r="GE950" s="253"/>
      <c r="GF950" s="253"/>
      <c r="GG950" s="253"/>
      <c r="GH950" s="253"/>
      <c r="GI950" s="253"/>
      <c r="GJ950" s="253"/>
      <c r="GK950" s="253"/>
      <c r="GL950" s="253"/>
      <c r="GM950" s="253"/>
      <c r="GN950" s="253"/>
      <c r="GO950" s="253"/>
      <c r="GP950" s="253"/>
      <c r="GQ950" s="253"/>
      <c r="GR950" s="253"/>
      <c r="GS950" s="253"/>
      <c r="GT950" s="253"/>
      <c r="GU950" s="253"/>
      <c r="GV950" s="253"/>
      <c r="GW950" s="253"/>
      <c r="GX950" s="253"/>
      <c r="GY950" s="253"/>
      <c r="GZ950" s="253"/>
      <c r="HA950" s="253"/>
      <c r="HB950" s="253"/>
      <c r="HC950" s="253"/>
      <c r="HD950" s="253"/>
      <c r="HE950" s="253"/>
      <c r="HF950" s="253"/>
    </row>
    <row r="951" spans="1:214" s="312" customFormat="1" ht="15" customHeight="1" x14ac:dyDescent="0.25">
      <c r="A951" s="252"/>
      <c r="B951" s="253"/>
      <c r="C951" s="253"/>
      <c r="D951" s="253"/>
      <c r="E951" s="253"/>
      <c r="F951" s="253"/>
      <c r="G951" s="253"/>
      <c r="H951" s="253"/>
      <c r="I951" s="253"/>
      <c r="J951" s="253"/>
      <c r="K951" s="253"/>
      <c r="L951" s="253"/>
      <c r="M951" s="253"/>
      <c r="N951" s="253"/>
      <c r="O951" s="253"/>
      <c r="P951" s="253"/>
      <c r="Q951" s="253"/>
      <c r="R951" s="253"/>
      <c r="S951" s="253"/>
      <c r="T951" s="253"/>
      <c r="U951" s="253" t="s">
        <v>1136</v>
      </c>
      <c r="V951" s="253"/>
      <c r="W951" s="253"/>
      <c r="X951" s="253"/>
      <c r="Y951" s="253"/>
      <c r="Z951" s="253"/>
      <c r="AA951" s="253"/>
      <c r="AB951" s="253"/>
      <c r="AC951" s="253" t="s">
        <v>318</v>
      </c>
      <c r="AD951" s="253"/>
      <c r="AE951" s="253"/>
      <c r="AF951" s="253"/>
      <c r="AG951" s="253"/>
      <c r="AH951" s="253"/>
      <c r="AI951" s="253"/>
      <c r="AJ951" s="253"/>
      <c r="AK951" s="253"/>
      <c r="AL951" s="253"/>
      <c r="AM951" s="253"/>
      <c r="AN951" s="253"/>
      <c r="AO951" s="253"/>
      <c r="AP951" s="253"/>
      <c r="AQ951" s="253"/>
      <c r="AR951" s="253"/>
      <c r="AS951" s="253"/>
      <c r="AT951" s="253"/>
      <c r="AU951" s="253"/>
      <c r="AV951" s="253"/>
      <c r="AW951" s="253"/>
      <c r="AX951" s="253"/>
      <c r="AY951" s="253"/>
      <c r="AZ951" s="253"/>
      <c r="BA951" s="253"/>
      <c r="BB951" s="253"/>
      <c r="BC951" s="253"/>
      <c r="BD951" s="253"/>
      <c r="BE951" s="253"/>
      <c r="BF951" s="253"/>
      <c r="BG951" s="253"/>
      <c r="BH951" s="253"/>
      <c r="BI951" s="253"/>
      <c r="BJ951" s="253"/>
      <c r="BK951" s="253"/>
      <c r="BL951" s="253"/>
      <c r="BM951" s="253"/>
      <c r="BN951" s="253"/>
      <c r="BO951" s="253"/>
      <c r="BP951" s="253"/>
      <c r="BQ951" s="253"/>
      <c r="BR951" s="253"/>
      <c r="BS951" s="253"/>
      <c r="BT951" s="253"/>
      <c r="BU951" s="253"/>
      <c r="BV951" s="253"/>
      <c r="BW951" s="253"/>
      <c r="BX951" s="253"/>
      <c r="BY951" s="253"/>
      <c r="BZ951" s="253"/>
      <c r="CA951" s="253"/>
      <c r="CB951" s="253"/>
      <c r="CC951" s="253"/>
      <c r="CD951" s="253"/>
      <c r="CE951" s="253"/>
      <c r="CF951" s="253"/>
      <c r="CG951" s="253"/>
      <c r="CH951" s="253"/>
      <c r="CI951" s="253"/>
      <c r="CJ951" s="253"/>
      <c r="CK951" s="253"/>
      <c r="CL951" s="253"/>
      <c r="CM951" s="253"/>
      <c r="CN951" s="253"/>
      <c r="CO951" s="253"/>
      <c r="CP951" s="253"/>
      <c r="CQ951" s="253"/>
      <c r="CR951" s="253"/>
      <c r="CS951" s="253"/>
      <c r="CT951" s="253"/>
      <c r="CU951" s="253"/>
      <c r="CV951" s="253"/>
      <c r="CW951" s="253"/>
      <c r="CX951" s="253"/>
      <c r="CY951" s="253"/>
      <c r="CZ951" s="253"/>
      <c r="DA951" s="253"/>
      <c r="DB951" s="253"/>
      <c r="DC951" s="253"/>
      <c r="DD951" s="253"/>
      <c r="DE951" s="253"/>
      <c r="DF951" s="253"/>
      <c r="DG951" s="253"/>
      <c r="DH951" s="253"/>
      <c r="DI951" s="253"/>
      <c r="DJ951" s="253"/>
      <c r="DK951" s="253"/>
      <c r="DL951" s="253"/>
      <c r="DM951" s="253"/>
      <c r="DN951" s="253"/>
      <c r="DO951" s="253"/>
      <c r="DP951" s="253"/>
      <c r="DQ951" s="253"/>
      <c r="DR951" s="253"/>
      <c r="DS951" s="253"/>
      <c r="DT951" s="253"/>
      <c r="DU951" s="253"/>
      <c r="DV951" s="253"/>
      <c r="DW951" s="253"/>
      <c r="DX951" s="253"/>
      <c r="DY951" s="253"/>
      <c r="DZ951" s="253"/>
      <c r="EA951" s="253"/>
      <c r="EB951" s="253"/>
      <c r="EC951" s="253"/>
      <c r="ED951" s="253"/>
      <c r="EE951" s="253"/>
      <c r="EF951" s="253"/>
      <c r="EG951" s="253"/>
      <c r="EH951" s="253"/>
      <c r="EI951" s="253"/>
      <c r="EJ951" s="253"/>
      <c r="EK951" s="253"/>
      <c r="EL951" s="253"/>
      <c r="EM951" s="253"/>
      <c r="EN951" s="253"/>
      <c r="EO951" s="253"/>
      <c r="EP951" s="253"/>
      <c r="EQ951" s="253"/>
      <c r="ER951" s="253"/>
      <c r="ES951" s="253"/>
      <c r="ET951" s="253"/>
      <c r="EU951" s="253"/>
      <c r="EV951" s="253"/>
      <c r="EW951" s="253"/>
      <c r="EX951" s="253"/>
      <c r="EY951" s="253"/>
      <c r="EZ951" s="253"/>
      <c r="FA951" s="253"/>
      <c r="FB951" s="253"/>
      <c r="FC951" s="253"/>
      <c r="FD951" s="253"/>
      <c r="FE951" s="253"/>
      <c r="FF951" s="253"/>
      <c r="FG951" s="253"/>
      <c r="FH951" s="253"/>
      <c r="FI951" s="253"/>
      <c r="FJ951" s="253"/>
      <c r="FK951" s="253"/>
      <c r="FL951" s="253"/>
      <c r="FM951" s="253"/>
      <c r="FN951" s="253"/>
      <c r="FO951" s="253"/>
      <c r="FP951" s="253"/>
      <c r="FQ951" s="253"/>
      <c r="FR951" s="253"/>
      <c r="FS951" s="253"/>
      <c r="FT951" s="253"/>
      <c r="FU951" s="253"/>
      <c r="FV951" s="253"/>
      <c r="FW951" s="253"/>
      <c r="FX951" s="253"/>
      <c r="FY951" s="253"/>
      <c r="FZ951" s="253"/>
      <c r="GA951" s="253"/>
      <c r="GB951" s="253"/>
      <c r="GC951" s="253"/>
      <c r="GD951" s="253"/>
      <c r="GE951" s="253"/>
      <c r="GF951" s="253"/>
      <c r="GG951" s="253"/>
      <c r="GH951" s="253"/>
      <c r="GI951" s="253"/>
      <c r="GJ951" s="253"/>
      <c r="GK951" s="253"/>
      <c r="GL951" s="253"/>
      <c r="GM951" s="253"/>
      <c r="GN951" s="253"/>
      <c r="GO951" s="253"/>
      <c r="GP951" s="253"/>
      <c r="GQ951" s="253"/>
      <c r="GR951" s="253"/>
      <c r="GS951" s="253"/>
      <c r="GT951" s="253"/>
      <c r="GU951" s="253"/>
      <c r="GV951" s="253"/>
      <c r="GW951" s="253"/>
      <c r="GX951" s="253"/>
      <c r="GY951" s="253"/>
      <c r="GZ951" s="253"/>
      <c r="HA951" s="253"/>
      <c r="HB951" s="253"/>
      <c r="HC951" s="253"/>
      <c r="HD951" s="253"/>
      <c r="HE951" s="253"/>
      <c r="HF951" s="253"/>
    </row>
    <row r="952" spans="1:214" s="312" customFormat="1" ht="15" customHeight="1" x14ac:dyDescent="0.25">
      <c r="A952" s="252"/>
      <c r="B952" s="253"/>
      <c r="C952" s="253"/>
      <c r="D952" s="253"/>
      <c r="E952" s="253"/>
      <c r="F952" s="253"/>
      <c r="G952" s="253"/>
      <c r="H952" s="253"/>
      <c r="I952" s="253"/>
      <c r="J952" s="253"/>
      <c r="K952" s="253"/>
      <c r="L952" s="253"/>
      <c r="M952" s="253"/>
      <c r="N952" s="253"/>
      <c r="O952" s="253"/>
      <c r="P952" s="253"/>
      <c r="Q952" s="253"/>
      <c r="R952" s="253"/>
      <c r="S952" s="253"/>
      <c r="T952" s="253"/>
      <c r="U952" s="253" t="s">
        <v>1137</v>
      </c>
      <c r="V952" s="253"/>
      <c r="W952" s="253"/>
      <c r="X952" s="253"/>
      <c r="Y952" s="253"/>
      <c r="Z952" s="253"/>
      <c r="AA952" s="253"/>
      <c r="AB952" s="253"/>
      <c r="AC952" s="253" t="s">
        <v>393</v>
      </c>
      <c r="AD952" s="253"/>
      <c r="AE952" s="253"/>
      <c r="AF952" s="253"/>
      <c r="AG952" s="253"/>
      <c r="AH952" s="253"/>
      <c r="AI952" s="253"/>
      <c r="AJ952" s="253"/>
      <c r="AK952" s="253"/>
      <c r="AL952" s="253"/>
      <c r="AM952" s="253"/>
      <c r="AN952" s="253"/>
      <c r="AO952" s="253"/>
      <c r="AP952" s="253"/>
      <c r="AQ952" s="253"/>
      <c r="AR952" s="253"/>
      <c r="AS952" s="253"/>
      <c r="AT952" s="253"/>
      <c r="AU952" s="253"/>
      <c r="AV952" s="253"/>
      <c r="AW952" s="253"/>
      <c r="AX952" s="253"/>
      <c r="AY952" s="253"/>
      <c r="AZ952" s="253"/>
      <c r="BA952" s="253"/>
      <c r="BB952" s="253"/>
      <c r="BC952" s="253"/>
      <c r="BD952" s="253"/>
      <c r="BE952" s="253"/>
      <c r="BF952" s="253"/>
      <c r="BG952" s="253"/>
      <c r="BH952" s="253"/>
      <c r="BI952" s="253"/>
      <c r="BJ952" s="253"/>
      <c r="BK952" s="253"/>
      <c r="BL952" s="253"/>
      <c r="BM952" s="253"/>
      <c r="BN952" s="253"/>
      <c r="BO952" s="253"/>
      <c r="BP952" s="253"/>
      <c r="BQ952" s="253"/>
      <c r="BR952" s="253"/>
      <c r="BS952" s="253"/>
      <c r="BT952" s="253"/>
      <c r="BU952" s="253"/>
      <c r="BV952" s="253"/>
      <c r="BW952" s="253"/>
      <c r="BX952" s="253"/>
      <c r="BY952" s="253"/>
      <c r="BZ952" s="253"/>
      <c r="CA952" s="253"/>
      <c r="CB952" s="253"/>
      <c r="CC952" s="253"/>
      <c r="CD952" s="253"/>
      <c r="CE952" s="253"/>
      <c r="CF952" s="253"/>
      <c r="CG952" s="253"/>
      <c r="CH952" s="253"/>
      <c r="CI952" s="253"/>
      <c r="CJ952" s="253"/>
      <c r="CK952" s="253"/>
      <c r="CL952" s="253"/>
      <c r="CM952" s="253"/>
      <c r="CN952" s="253"/>
      <c r="CO952" s="253"/>
      <c r="CP952" s="253"/>
      <c r="CQ952" s="253"/>
      <c r="CR952" s="253"/>
      <c r="CS952" s="253"/>
      <c r="CT952" s="253"/>
      <c r="CU952" s="253"/>
      <c r="CV952" s="253"/>
      <c r="CW952" s="253"/>
      <c r="CX952" s="253"/>
      <c r="CY952" s="253"/>
      <c r="CZ952" s="253"/>
      <c r="DA952" s="253"/>
      <c r="DB952" s="253"/>
      <c r="DC952" s="253"/>
      <c r="DD952" s="253"/>
      <c r="DE952" s="253"/>
      <c r="DF952" s="253"/>
      <c r="DG952" s="253"/>
      <c r="DH952" s="253"/>
      <c r="DI952" s="253"/>
      <c r="DJ952" s="253"/>
      <c r="DK952" s="253"/>
      <c r="DL952" s="253"/>
      <c r="DM952" s="253"/>
      <c r="DN952" s="253"/>
      <c r="DO952" s="253"/>
      <c r="DP952" s="253"/>
      <c r="DQ952" s="253"/>
      <c r="DR952" s="253"/>
      <c r="DS952" s="253"/>
      <c r="DT952" s="253"/>
      <c r="DU952" s="253"/>
      <c r="DV952" s="253"/>
      <c r="DW952" s="253"/>
      <c r="DX952" s="253"/>
      <c r="DY952" s="253"/>
      <c r="DZ952" s="253"/>
      <c r="EA952" s="253"/>
      <c r="EB952" s="253"/>
      <c r="EC952" s="253"/>
      <c r="ED952" s="253"/>
      <c r="EE952" s="253"/>
      <c r="EF952" s="253"/>
      <c r="EG952" s="253"/>
      <c r="EH952" s="253"/>
      <c r="EI952" s="253"/>
      <c r="EJ952" s="253"/>
      <c r="EK952" s="253"/>
      <c r="EL952" s="253"/>
      <c r="EM952" s="253"/>
      <c r="EN952" s="253"/>
      <c r="EO952" s="253"/>
      <c r="EP952" s="253"/>
      <c r="EQ952" s="253"/>
      <c r="ER952" s="253"/>
      <c r="ES952" s="253"/>
      <c r="ET952" s="253"/>
      <c r="EU952" s="253"/>
      <c r="EV952" s="253"/>
      <c r="EW952" s="253"/>
      <c r="EX952" s="253"/>
      <c r="EY952" s="253"/>
      <c r="EZ952" s="253"/>
      <c r="FA952" s="253"/>
      <c r="FB952" s="253"/>
      <c r="FC952" s="253"/>
      <c r="FD952" s="253"/>
      <c r="FE952" s="253"/>
      <c r="FF952" s="253"/>
      <c r="FG952" s="253"/>
      <c r="FH952" s="253"/>
      <c r="FI952" s="253"/>
      <c r="FJ952" s="253"/>
      <c r="FK952" s="253"/>
      <c r="FL952" s="253"/>
      <c r="FM952" s="253"/>
      <c r="FN952" s="253"/>
      <c r="FO952" s="253"/>
      <c r="FP952" s="253"/>
      <c r="FQ952" s="253"/>
      <c r="FR952" s="253"/>
      <c r="FS952" s="253"/>
      <c r="FT952" s="253"/>
      <c r="FU952" s="253"/>
      <c r="FV952" s="253"/>
      <c r="FW952" s="253"/>
      <c r="FX952" s="253"/>
      <c r="FY952" s="253"/>
      <c r="FZ952" s="253"/>
      <c r="GA952" s="253"/>
      <c r="GB952" s="253"/>
      <c r="GC952" s="253"/>
      <c r="GD952" s="253"/>
      <c r="GE952" s="253"/>
      <c r="GF952" s="253"/>
      <c r="GG952" s="253"/>
      <c r="GH952" s="253"/>
      <c r="GI952" s="253"/>
      <c r="GJ952" s="253"/>
      <c r="GK952" s="253"/>
      <c r="GL952" s="253"/>
      <c r="GM952" s="253"/>
      <c r="GN952" s="253"/>
      <c r="GO952" s="253"/>
      <c r="GP952" s="253"/>
      <c r="GQ952" s="253"/>
      <c r="GR952" s="253"/>
      <c r="GS952" s="253"/>
      <c r="GT952" s="253"/>
      <c r="GU952" s="253"/>
      <c r="GV952" s="253"/>
      <c r="GW952" s="253"/>
      <c r="GX952" s="253"/>
      <c r="GY952" s="253"/>
      <c r="GZ952" s="253"/>
      <c r="HA952" s="253"/>
      <c r="HB952" s="253"/>
      <c r="HC952" s="253"/>
      <c r="HD952" s="253"/>
      <c r="HE952" s="253"/>
      <c r="HF952" s="253"/>
    </row>
    <row r="953" spans="1:214" s="312" customFormat="1" ht="15" customHeight="1" x14ac:dyDescent="0.25">
      <c r="A953" s="252"/>
      <c r="B953" s="253"/>
      <c r="C953" s="253"/>
      <c r="D953" s="253"/>
      <c r="E953" s="253"/>
      <c r="F953" s="253"/>
      <c r="G953" s="253"/>
      <c r="H953" s="253"/>
      <c r="I953" s="253"/>
      <c r="J953" s="253"/>
      <c r="K953" s="253"/>
      <c r="L953" s="253"/>
      <c r="M953" s="253"/>
      <c r="N953" s="253"/>
      <c r="O953" s="253"/>
      <c r="P953" s="253"/>
      <c r="Q953" s="253"/>
      <c r="R953" s="253"/>
      <c r="S953" s="253"/>
      <c r="T953" s="253"/>
      <c r="U953" s="253" t="s">
        <v>1138</v>
      </c>
      <c r="V953" s="253"/>
      <c r="W953" s="253"/>
      <c r="X953" s="253"/>
      <c r="Y953" s="253"/>
      <c r="Z953" s="253"/>
      <c r="AA953" s="253"/>
      <c r="AB953" s="253"/>
      <c r="AC953" s="253" t="s">
        <v>332</v>
      </c>
      <c r="AD953" s="253"/>
      <c r="AE953" s="253"/>
      <c r="AF953" s="253"/>
      <c r="AG953" s="253"/>
      <c r="AH953" s="253"/>
      <c r="AI953" s="253"/>
      <c r="AJ953" s="253"/>
      <c r="AK953" s="253"/>
      <c r="AL953" s="253"/>
      <c r="AM953" s="253"/>
      <c r="AN953" s="253"/>
      <c r="AO953" s="253"/>
      <c r="AP953" s="253"/>
      <c r="AQ953" s="253"/>
      <c r="AR953" s="253"/>
      <c r="AS953" s="253"/>
      <c r="AT953" s="253"/>
      <c r="AU953" s="253"/>
      <c r="AV953" s="253"/>
      <c r="AW953" s="253"/>
      <c r="AX953" s="253"/>
      <c r="AY953" s="253"/>
      <c r="AZ953" s="253"/>
      <c r="BA953" s="253"/>
      <c r="BB953" s="253"/>
      <c r="BC953" s="253"/>
      <c r="BD953" s="253"/>
      <c r="BE953" s="253"/>
      <c r="BF953" s="253"/>
      <c r="BG953" s="253"/>
      <c r="BH953" s="253"/>
      <c r="BI953" s="253"/>
      <c r="BJ953" s="253"/>
      <c r="BK953" s="253"/>
      <c r="BL953" s="253"/>
      <c r="BM953" s="253"/>
      <c r="BN953" s="253"/>
      <c r="BO953" s="253"/>
      <c r="BP953" s="253"/>
      <c r="BQ953" s="253"/>
      <c r="BR953" s="253"/>
      <c r="BS953" s="253"/>
      <c r="BT953" s="253"/>
      <c r="BU953" s="253"/>
      <c r="BV953" s="253"/>
      <c r="BW953" s="253"/>
      <c r="BX953" s="253"/>
      <c r="BY953" s="253"/>
      <c r="BZ953" s="253"/>
      <c r="CA953" s="253"/>
      <c r="CB953" s="253"/>
      <c r="CC953" s="253"/>
      <c r="CD953" s="253"/>
      <c r="CE953" s="253"/>
      <c r="CF953" s="253"/>
      <c r="CG953" s="253"/>
      <c r="CH953" s="253"/>
      <c r="CI953" s="253"/>
      <c r="CJ953" s="253"/>
      <c r="CK953" s="253"/>
      <c r="CL953" s="253"/>
      <c r="CM953" s="253"/>
      <c r="CN953" s="253"/>
      <c r="CO953" s="253"/>
      <c r="CP953" s="253"/>
      <c r="CQ953" s="253"/>
      <c r="CR953" s="253"/>
      <c r="CS953" s="253"/>
      <c r="CT953" s="253"/>
      <c r="CU953" s="253"/>
      <c r="CV953" s="253"/>
      <c r="CW953" s="253"/>
      <c r="CX953" s="253"/>
      <c r="CY953" s="253"/>
      <c r="CZ953" s="253"/>
      <c r="DA953" s="253"/>
      <c r="DB953" s="253"/>
      <c r="DC953" s="253"/>
      <c r="DD953" s="253"/>
      <c r="DE953" s="253"/>
      <c r="DF953" s="253"/>
      <c r="DG953" s="253"/>
      <c r="DH953" s="253"/>
      <c r="DI953" s="253"/>
      <c r="DJ953" s="253"/>
      <c r="DK953" s="253"/>
      <c r="DL953" s="253"/>
      <c r="DM953" s="253"/>
      <c r="DN953" s="253"/>
      <c r="DO953" s="253"/>
      <c r="DP953" s="253"/>
      <c r="DQ953" s="253"/>
      <c r="DR953" s="253"/>
      <c r="DS953" s="253"/>
      <c r="DT953" s="253"/>
      <c r="DU953" s="253"/>
      <c r="DV953" s="253"/>
      <c r="DW953" s="253"/>
      <c r="DX953" s="253"/>
      <c r="DY953" s="253"/>
      <c r="DZ953" s="253"/>
      <c r="EA953" s="253"/>
      <c r="EB953" s="253"/>
      <c r="EC953" s="253"/>
      <c r="ED953" s="253"/>
      <c r="EE953" s="253"/>
      <c r="EF953" s="253"/>
      <c r="EG953" s="253"/>
      <c r="EH953" s="253"/>
      <c r="EI953" s="253"/>
      <c r="EJ953" s="253"/>
      <c r="EK953" s="253"/>
      <c r="EL953" s="253"/>
      <c r="EM953" s="253"/>
      <c r="EN953" s="253"/>
      <c r="EO953" s="253"/>
      <c r="EP953" s="253"/>
      <c r="EQ953" s="253"/>
      <c r="ER953" s="253"/>
      <c r="ES953" s="253"/>
      <c r="ET953" s="253"/>
      <c r="EU953" s="253"/>
      <c r="EV953" s="253"/>
      <c r="EW953" s="253"/>
      <c r="EX953" s="253"/>
      <c r="EY953" s="253"/>
      <c r="EZ953" s="253"/>
      <c r="FA953" s="253"/>
      <c r="FB953" s="253"/>
      <c r="FC953" s="253"/>
      <c r="FD953" s="253"/>
      <c r="FE953" s="253"/>
      <c r="FF953" s="253"/>
      <c r="FG953" s="253"/>
      <c r="FH953" s="253"/>
      <c r="FI953" s="253"/>
      <c r="FJ953" s="253"/>
      <c r="FK953" s="253"/>
      <c r="FL953" s="253"/>
      <c r="FM953" s="253"/>
      <c r="FN953" s="253"/>
      <c r="FO953" s="253"/>
      <c r="FP953" s="253"/>
      <c r="FQ953" s="253"/>
      <c r="FR953" s="253"/>
      <c r="FS953" s="253"/>
      <c r="FT953" s="253"/>
      <c r="FU953" s="253"/>
      <c r="FV953" s="253"/>
      <c r="FW953" s="253"/>
      <c r="FX953" s="253"/>
      <c r="FY953" s="253"/>
      <c r="FZ953" s="253"/>
      <c r="GA953" s="253"/>
      <c r="GB953" s="253"/>
      <c r="GC953" s="253"/>
      <c r="GD953" s="253"/>
      <c r="GE953" s="253"/>
      <c r="GF953" s="253"/>
      <c r="GG953" s="253"/>
      <c r="GH953" s="253"/>
      <c r="GI953" s="253"/>
      <c r="GJ953" s="253"/>
      <c r="GK953" s="253"/>
      <c r="GL953" s="253"/>
      <c r="GM953" s="253"/>
      <c r="GN953" s="253"/>
      <c r="GO953" s="253"/>
      <c r="GP953" s="253"/>
      <c r="GQ953" s="253"/>
      <c r="GR953" s="253"/>
      <c r="GS953" s="253"/>
      <c r="GT953" s="253"/>
      <c r="GU953" s="253"/>
      <c r="GV953" s="253"/>
      <c r="GW953" s="253"/>
      <c r="GX953" s="253"/>
      <c r="GY953" s="253"/>
      <c r="GZ953" s="253"/>
      <c r="HA953" s="253"/>
      <c r="HB953" s="253"/>
      <c r="HC953" s="253"/>
      <c r="HD953" s="253"/>
      <c r="HE953" s="253"/>
      <c r="HF953" s="253"/>
    </row>
    <row r="954" spans="1:214" s="312" customFormat="1" ht="15" customHeight="1" x14ac:dyDescent="0.25">
      <c r="A954" s="252"/>
      <c r="B954" s="253"/>
      <c r="C954" s="253"/>
      <c r="D954" s="253"/>
      <c r="E954" s="253"/>
      <c r="F954" s="253"/>
      <c r="G954" s="253"/>
      <c r="H954" s="253"/>
      <c r="I954" s="253"/>
      <c r="J954" s="253"/>
      <c r="K954" s="253"/>
      <c r="L954" s="253"/>
      <c r="M954" s="253"/>
      <c r="N954" s="253"/>
      <c r="O954" s="253"/>
      <c r="P954" s="253"/>
      <c r="Q954" s="253"/>
      <c r="R954" s="253"/>
      <c r="S954" s="253"/>
      <c r="T954" s="253"/>
      <c r="U954" s="253" t="s">
        <v>1139</v>
      </c>
      <c r="V954" s="253"/>
      <c r="W954" s="253"/>
      <c r="X954" s="253"/>
      <c r="Y954" s="253"/>
      <c r="Z954" s="253"/>
      <c r="AA954" s="253"/>
      <c r="AB954" s="253"/>
      <c r="AC954" s="253" t="s">
        <v>373</v>
      </c>
      <c r="AD954" s="253"/>
      <c r="AE954" s="253"/>
      <c r="AF954" s="253"/>
      <c r="AG954" s="253"/>
      <c r="AH954" s="253"/>
      <c r="AI954" s="253"/>
      <c r="AJ954" s="253"/>
      <c r="AK954" s="253"/>
      <c r="AL954" s="253"/>
      <c r="AM954" s="253"/>
      <c r="AN954" s="253"/>
      <c r="AO954" s="253"/>
      <c r="AP954" s="253"/>
      <c r="AQ954" s="253"/>
      <c r="AR954" s="253"/>
      <c r="AS954" s="253"/>
      <c r="AT954" s="253"/>
      <c r="AU954" s="253"/>
      <c r="AV954" s="253"/>
      <c r="AW954" s="253"/>
      <c r="AX954" s="253"/>
      <c r="AY954" s="253"/>
      <c r="AZ954" s="253"/>
      <c r="BA954" s="253"/>
      <c r="BB954" s="253"/>
      <c r="BC954" s="253"/>
      <c r="BD954" s="253"/>
      <c r="BE954" s="253"/>
      <c r="BF954" s="253"/>
      <c r="BG954" s="253"/>
      <c r="BH954" s="253"/>
      <c r="BI954" s="253"/>
      <c r="BJ954" s="253"/>
      <c r="BK954" s="253"/>
      <c r="BL954" s="253"/>
      <c r="BM954" s="253"/>
      <c r="BN954" s="253"/>
      <c r="BO954" s="253"/>
      <c r="BP954" s="253"/>
      <c r="BQ954" s="253"/>
      <c r="BR954" s="253"/>
      <c r="BS954" s="253"/>
      <c r="BT954" s="253"/>
      <c r="BU954" s="253"/>
      <c r="BV954" s="253"/>
      <c r="BW954" s="253"/>
      <c r="BX954" s="253"/>
      <c r="BY954" s="253"/>
      <c r="BZ954" s="253"/>
      <c r="CA954" s="253"/>
      <c r="CB954" s="253"/>
      <c r="CC954" s="253"/>
      <c r="CD954" s="253"/>
      <c r="CE954" s="253"/>
      <c r="CF954" s="253"/>
      <c r="CG954" s="253"/>
      <c r="CH954" s="253"/>
      <c r="CI954" s="253"/>
      <c r="CJ954" s="253"/>
      <c r="CK954" s="253"/>
      <c r="CL954" s="253"/>
      <c r="CM954" s="253"/>
      <c r="CN954" s="253"/>
      <c r="CO954" s="253"/>
      <c r="CP954" s="253"/>
      <c r="CQ954" s="253"/>
      <c r="CR954" s="253"/>
      <c r="CS954" s="253"/>
      <c r="CT954" s="253"/>
      <c r="CU954" s="253"/>
      <c r="CV954" s="253"/>
      <c r="CW954" s="253"/>
      <c r="CX954" s="253"/>
      <c r="CY954" s="253"/>
      <c r="CZ954" s="253"/>
      <c r="DA954" s="253"/>
      <c r="DB954" s="253"/>
      <c r="DC954" s="253"/>
      <c r="DD954" s="253"/>
      <c r="DE954" s="253"/>
      <c r="DF954" s="253"/>
      <c r="DG954" s="253"/>
      <c r="DH954" s="253"/>
      <c r="DI954" s="253"/>
      <c r="DJ954" s="253"/>
      <c r="DK954" s="253"/>
      <c r="DL954" s="253"/>
      <c r="DM954" s="253"/>
      <c r="DN954" s="253"/>
      <c r="DO954" s="253"/>
      <c r="DP954" s="253"/>
      <c r="DQ954" s="253"/>
      <c r="DR954" s="253"/>
      <c r="DS954" s="253"/>
      <c r="DT954" s="253"/>
      <c r="DU954" s="253"/>
      <c r="DV954" s="253"/>
      <c r="DW954" s="253"/>
      <c r="DX954" s="253"/>
      <c r="DY954" s="253"/>
      <c r="DZ954" s="253"/>
      <c r="EA954" s="253"/>
      <c r="EB954" s="253"/>
      <c r="EC954" s="253"/>
      <c r="ED954" s="253"/>
      <c r="EE954" s="253"/>
      <c r="EF954" s="253"/>
      <c r="EG954" s="253"/>
      <c r="EH954" s="253"/>
      <c r="EI954" s="253"/>
      <c r="EJ954" s="253"/>
      <c r="EK954" s="253"/>
      <c r="EL954" s="253"/>
      <c r="EM954" s="253"/>
      <c r="EN954" s="253"/>
      <c r="EO954" s="253"/>
      <c r="EP954" s="253"/>
      <c r="EQ954" s="253"/>
      <c r="ER954" s="253"/>
      <c r="ES954" s="253"/>
      <c r="ET954" s="253"/>
      <c r="EU954" s="253"/>
      <c r="EV954" s="253"/>
      <c r="EW954" s="253"/>
      <c r="EX954" s="253"/>
      <c r="EY954" s="253"/>
      <c r="EZ954" s="253"/>
      <c r="FA954" s="253"/>
      <c r="FB954" s="253"/>
      <c r="FC954" s="253"/>
      <c r="FD954" s="253"/>
      <c r="FE954" s="253"/>
      <c r="FF954" s="253"/>
      <c r="FG954" s="253"/>
      <c r="FH954" s="253"/>
      <c r="FI954" s="253"/>
      <c r="FJ954" s="253"/>
      <c r="FK954" s="253"/>
      <c r="FL954" s="253"/>
      <c r="FM954" s="253"/>
      <c r="FN954" s="253"/>
      <c r="FO954" s="253"/>
      <c r="FP954" s="253"/>
      <c r="FQ954" s="253"/>
      <c r="FR954" s="253"/>
      <c r="FS954" s="253"/>
      <c r="FT954" s="253"/>
      <c r="FU954" s="253"/>
      <c r="FV954" s="253"/>
      <c r="FW954" s="253"/>
      <c r="FX954" s="253"/>
      <c r="FY954" s="253"/>
      <c r="FZ954" s="253"/>
      <c r="GA954" s="253"/>
      <c r="GB954" s="253"/>
      <c r="GC954" s="253"/>
      <c r="GD954" s="253"/>
      <c r="GE954" s="253"/>
      <c r="GF954" s="253"/>
      <c r="GG954" s="253"/>
      <c r="GH954" s="253"/>
      <c r="GI954" s="253"/>
      <c r="GJ954" s="253"/>
      <c r="GK954" s="253"/>
      <c r="GL954" s="253"/>
      <c r="GM954" s="253"/>
      <c r="GN954" s="253"/>
      <c r="GO954" s="253"/>
      <c r="GP954" s="253"/>
      <c r="GQ954" s="253"/>
      <c r="GR954" s="253"/>
      <c r="GS954" s="253"/>
      <c r="GT954" s="253"/>
      <c r="GU954" s="253"/>
      <c r="GV954" s="253"/>
      <c r="GW954" s="253"/>
      <c r="GX954" s="253"/>
      <c r="GY954" s="253"/>
      <c r="GZ954" s="253"/>
      <c r="HA954" s="253"/>
      <c r="HB954" s="253"/>
      <c r="HC954" s="253"/>
      <c r="HD954" s="253"/>
      <c r="HE954" s="253"/>
      <c r="HF954" s="253"/>
    </row>
    <row r="955" spans="1:214" s="312" customFormat="1" ht="15" customHeight="1" x14ac:dyDescent="0.25">
      <c r="A955" s="252"/>
      <c r="B955" s="253"/>
      <c r="C955" s="253"/>
      <c r="D955" s="253"/>
      <c r="E955" s="253"/>
      <c r="F955" s="253"/>
      <c r="G955" s="253"/>
      <c r="H955" s="253"/>
      <c r="I955" s="253"/>
      <c r="J955" s="253"/>
      <c r="K955" s="253"/>
      <c r="L955" s="253"/>
      <c r="M955" s="253"/>
      <c r="N955" s="253"/>
      <c r="O955" s="253"/>
      <c r="P955" s="253"/>
      <c r="Q955" s="253"/>
      <c r="R955" s="253"/>
      <c r="S955" s="253"/>
      <c r="T955" s="253"/>
      <c r="U955" s="253" t="s">
        <v>1140</v>
      </c>
      <c r="V955" s="253"/>
      <c r="W955" s="253"/>
      <c r="X955" s="253"/>
      <c r="Y955" s="253"/>
      <c r="Z955" s="253"/>
      <c r="AA955" s="253"/>
      <c r="AB955" s="253"/>
      <c r="AC955" s="253" t="s">
        <v>393</v>
      </c>
      <c r="AD955" s="253"/>
      <c r="AE955" s="253"/>
      <c r="AF955" s="253"/>
      <c r="AG955" s="253"/>
      <c r="AH955" s="253"/>
      <c r="AI955" s="253"/>
      <c r="AJ955" s="253"/>
      <c r="AK955" s="253"/>
      <c r="AL955" s="253"/>
      <c r="AM955" s="253"/>
      <c r="AN955" s="253"/>
      <c r="AO955" s="253"/>
      <c r="AP955" s="253"/>
      <c r="AQ955" s="253"/>
      <c r="AR955" s="253"/>
      <c r="AS955" s="253"/>
      <c r="AT955" s="253"/>
      <c r="AU955" s="253"/>
      <c r="AV955" s="253"/>
      <c r="AW955" s="253"/>
      <c r="AX955" s="253"/>
      <c r="AY955" s="253"/>
      <c r="AZ955" s="253"/>
      <c r="BA955" s="253"/>
      <c r="BB955" s="253"/>
      <c r="BC955" s="253"/>
      <c r="BD955" s="253"/>
      <c r="BE955" s="253"/>
      <c r="BF955" s="253"/>
      <c r="BG955" s="253"/>
      <c r="BH955" s="253"/>
      <c r="BI955" s="253"/>
      <c r="BJ955" s="253"/>
      <c r="BK955" s="253"/>
      <c r="BL955" s="253"/>
      <c r="BM955" s="253"/>
      <c r="BN955" s="253"/>
      <c r="BO955" s="253"/>
      <c r="BP955" s="253"/>
      <c r="BQ955" s="253"/>
      <c r="BR955" s="253"/>
      <c r="BS955" s="253"/>
      <c r="BT955" s="253"/>
      <c r="BU955" s="253"/>
      <c r="BV955" s="253"/>
      <c r="BW955" s="253"/>
      <c r="BX955" s="253"/>
      <c r="BY955" s="253"/>
      <c r="BZ955" s="253"/>
      <c r="CA955" s="253"/>
      <c r="CB955" s="253"/>
      <c r="CC955" s="253"/>
      <c r="CD955" s="253"/>
      <c r="CE955" s="253"/>
      <c r="CF955" s="253"/>
      <c r="CG955" s="253"/>
      <c r="CH955" s="253"/>
      <c r="CI955" s="253"/>
      <c r="CJ955" s="253"/>
      <c r="CK955" s="253"/>
      <c r="CL955" s="253"/>
      <c r="CM955" s="253"/>
      <c r="CN955" s="253"/>
      <c r="CO955" s="253"/>
      <c r="CP955" s="253"/>
      <c r="CQ955" s="253"/>
      <c r="CR955" s="253"/>
      <c r="CS955" s="253"/>
      <c r="CT955" s="253"/>
      <c r="CU955" s="253"/>
      <c r="CV955" s="253"/>
      <c r="CW955" s="253"/>
      <c r="CX955" s="253"/>
      <c r="CY955" s="253"/>
      <c r="CZ955" s="253"/>
      <c r="DA955" s="253"/>
      <c r="DB955" s="253"/>
      <c r="DC955" s="253"/>
      <c r="DD955" s="253"/>
      <c r="DE955" s="253"/>
      <c r="DF955" s="253"/>
      <c r="DG955" s="253"/>
      <c r="DH955" s="253"/>
      <c r="DI955" s="253"/>
      <c r="DJ955" s="253"/>
      <c r="DK955" s="253"/>
      <c r="DL955" s="253"/>
      <c r="DM955" s="253"/>
      <c r="DN955" s="253"/>
      <c r="DO955" s="253"/>
      <c r="DP955" s="253"/>
      <c r="DQ955" s="253"/>
      <c r="DR955" s="253"/>
      <c r="DS955" s="253"/>
      <c r="DT955" s="253"/>
      <c r="DU955" s="253"/>
      <c r="DV955" s="253"/>
      <c r="DW955" s="253"/>
      <c r="DX955" s="253"/>
      <c r="DY955" s="253"/>
      <c r="DZ955" s="253"/>
      <c r="EA955" s="253"/>
      <c r="EB955" s="253"/>
      <c r="EC955" s="253"/>
      <c r="ED955" s="253"/>
      <c r="EE955" s="253"/>
      <c r="EF955" s="253"/>
      <c r="EG955" s="253"/>
      <c r="EH955" s="253"/>
      <c r="EI955" s="253"/>
      <c r="EJ955" s="253"/>
      <c r="EK955" s="253"/>
      <c r="EL955" s="253"/>
      <c r="EM955" s="253"/>
      <c r="EN955" s="253"/>
      <c r="EO955" s="253"/>
      <c r="EP955" s="253"/>
      <c r="EQ955" s="253"/>
      <c r="ER955" s="253"/>
      <c r="ES955" s="253"/>
      <c r="ET955" s="253"/>
      <c r="EU955" s="253"/>
      <c r="EV955" s="253"/>
      <c r="EW955" s="253"/>
      <c r="EX955" s="253"/>
      <c r="EY955" s="253"/>
      <c r="EZ955" s="253"/>
      <c r="FA955" s="253"/>
      <c r="FB955" s="253"/>
      <c r="FC955" s="253"/>
      <c r="FD955" s="253"/>
      <c r="FE955" s="253"/>
      <c r="FF955" s="253"/>
      <c r="FG955" s="253"/>
      <c r="FH955" s="253"/>
      <c r="FI955" s="253"/>
      <c r="FJ955" s="253"/>
      <c r="FK955" s="253"/>
      <c r="FL955" s="253"/>
      <c r="FM955" s="253"/>
      <c r="FN955" s="253"/>
      <c r="FO955" s="253"/>
      <c r="FP955" s="253"/>
      <c r="FQ955" s="253"/>
      <c r="FR955" s="253"/>
      <c r="FS955" s="253"/>
      <c r="FT955" s="253"/>
      <c r="FU955" s="253"/>
      <c r="FV955" s="253"/>
      <c r="FW955" s="253"/>
      <c r="FX955" s="253"/>
      <c r="FY955" s="253"/>
      <c r="FZ955" s="253"/>
      <c r="GA955" s="253"/>
      <c r="GB955" s="253"/>
      <c r="GC955" s="253"/>
      <c r="GD955" s="253"/>
      <c r="GE955" s="253"/>
      <c r="GF955" s="253"/>
      <c r="GG955" s="253"/>
      <c r="GH955" s="253"/>
      <c r="GI955" s="253"/>
      <c r="GJ955" s="253"/>
      <c r="GK955" s="253"/>
      <c r="GL955" s="253"/>
      <c r="GM955" s="253"/>
      <c r="GN955" s="253"/>
      <c r="GO955" s="253"/>
      <c r="GP955" s="253"/>
      <c r="GQ955" s="253"/>
      <c r="GR955" s="253"/>
      <c r="GS955" s="253"/>
      <c r="GT955" s="253"/>
      <c r="GU955" s="253"/>
      <c r="GV955" s="253"/>
      <c r="GW955" s="253"/>
      <c r="GX955" s="253"/>
      <c r="GY955" s="253"/>
      <c r="GZ955" s="253"/>
      <c r="HA955" s="253"/>
      <c r="HB955" s="253"/>
      <c r="HC955" s="253"/>
      <c r="HD955" s="253"/>
      <c r="HE955" s="253"/>
      <c r="HF955" s="253"/>
    </row>
    <row r="956" spans="1:214" s="312" customFormat="1" ht="15" customHeight="1" x14ac:dyDescent="0.25">
      <c r="A956" s="252"/>
      <c r="B956" s="253"/>
      <c r="C956" s="253"/>
      <c r="D956" s="253"/>
      <c r="E956" s="253"/>
      <c r="F956" s="253"/>
      <c r="G956" s="253"/>
      <c r="H956" s="253"/>
      <c r="I956" s="253"/>
      <c r="J956" s="253"/>
      <c r="K956" s="253"/>
      <c r="L956" s="253"/>
      <c r="M956" s="253"/>
      <c r="N956" s="253"/>
      <c r="O956" s="253"/>
      <c r="P956" s="253"/>
      <c r="Q956" s="253"/>
      <c r="R956" s="253"/>
      <c r="S956" s="253"/>
      <c r="T956" s="253"/>
      <c r="U956" s="253" t="s">
        <v>1141</v>
      </c>
      <c r="V956" s="253"/>
      <c r="W956" s="253"/>
      <c r="X956" s="253"/>
      <c r="Y956" s="253"/>
      <c r="Z956" s="253"/>
      <c r="AA956" s="253"/>
      <c r="AB956" s="253"/>
      <c r="AC956" s="253" t="s">
        <v>393</v>
      </c>
      <c r="AD956" s="253"/>
      <c r="AE956" s="253"/>
      <c r="AF956" s="253"/>
      <c r="AG956" s="253"/>
      <c r="AH956" s="253"/>
      <c r="AI956" s="253"/>
      <c r="AJ956" s="253"/>
      <c r="AK956" s="253"/>
      <c r="AL956" s="253"/>
      <c r="AM956" s="253"/>
      <c r="AN956" s="253"/>
      <c r="AO956" s="253"/>
      <c r="AP956" s="253"/>
      <c r="AQ956" s="253"/>
      <c r="AR956" s="253"/>
      <c r="AS956" s="253"/>
      <c r="AT956" s="253"/>
      <c r="AU956" s="253"/>
      <c r="AV956" s="253"/>
      <c r="AW956" s="253"/>
      <c r="AX956" s="253"/>
      <c r="AY956" s="253"/>
      <c r="AZ956" s="253"/>
      <c r="BA956" s="253"/>
      <c r="BB956" s="253"/>
      <c r="BC956" s="253"/>
      <c r="BD956" s="253"/>
      <c r="BE956" s="253"/>
      <c r="BF956" s="253"/>
      <c r="BG956" s="253"/>
      <c r="BH956" s="253"/>
      <c r="BI956" s="253"/>
      <c r="BJ956" s="253"/>
      <c r="BK956" s="253"/>
      <c r="BL956" s="253"/>
      <c r="BM956" s="253"/>
      <c r="BN956" s="253"/>
      <c r="BO956" s="253"/>
      <c r="BP956" s="253"/>
      <c r="BQ956" s="253"/>
      <c r="BR956" s="253"/>
      <c r="BS956" s="253"/>
      <c r="BT956" s="253"/>
      <c r="BU956" s="253"/>
      <c r="BV956" s="253"/>
      <c r="BW956" s="253"/>
      <c r="BX956" s="253"/>
      <c r="BY956" s="253"/>
      <c r="BZ956" s="253"/>
      <c r="CA956" s="253"/>
      <c r="CB956" s="253"/>
      <c r="CC956" s="253"/>
      <c r="CD956" s="253"/>
      <c r="CE956" s="253"/>
      <c r="CF956" s="253"/>
      <c r="CG956" s="253"/>
      <c r="CH956" s="253"/>
      <c r="CI956" s="253"/>
      <c r="CJ956" s="253"/>
      <c r="CK956" s="253"/>
      <c r="CL956" s="253"/>
      <c r="CM956" s="253"/>
      <c r="CN956" s="253"/>
      <c r="CO956" s="253"/>
      <c r="CP956" s="253"/>
      <c r="CQ956" s="253"/>
      <c r="CR956" s="253"/>
      <c r="CS956" s="253"/>
      <c r="CT956" s="253"/>
      <c r="CU956" s="253"/>
      <c r="CV956" s="253"/>
      <c r="CW956" s="253"/>
      <c r="CX956" s="253"/>
      <c r="CY956" s="253"/>
      <c r="CZ956" s="253"/>
      <c r="DA956" s="253"/>
      <c r="DB956" s="253"/>
      <c r="DC956" s="253"/>
      <c r="DD956" s="253"/>
      <c r="DE956" s="253"/>
      <c r="DF956" s="253"/>
      <c r="DG956" s="253"/>
      <c r="DH956" s="253"/>
      <c r="DI956" s="253"/>
      <c r="DJ956" s="253"/>
      <c r="DK956" s="253"/>
      <c r="DL956" s="253"/>
      <c r="DM956" s="253"/>
      <c r="DN956" s="253"/>
      <c r="DO956" s="253"/>
      <c r="DP956" s="253"/>
      <c r="DQ956" s="253"/>
      <c r="DR956" s="253"/>
      <c r="DS956" s="253"/>
      <c r="DT956" s="253"/>
      <c r="DU956" s="253"/>
      <c r="DV956" s="253"/>
      <c r="DW956" s="253"/>
      <c r="DX956" s="253"/>
      <c r="DY956" s="253"/>
      <c r="DZ956" s="253"/>
      <c r="EA956" s="253"/>
      <c r="EB956" s="253"/>
      <c r="EC956" s="253"/>
      <c r="ED956" s="253"/>
      <c r="EE956" s="253"/>
      <c r="EF956" s="253"/>
      <c r="EG956" s="253"/>
      <c r="EH956" s="253"/>
      <c r="EI956" s="253"/>
      <c r="EJ956" s="253"/>
      <c r="EK956" s="253"/>
      <c r="EL956" s="253"/>
      <c r="EM956" s="253"/>
      <c r="EN956" s="253"/>
      <c r="EO956" s="253"/>
      <c r="EP956" s="253"/>
      <c r="EQ956" s="253"/>
      <c r="ER956" s="253"/>
      <c r="ES956" s="253"/>
      <c r="ET956" s="253"/>
      <c r="EU956" s="253"/>
      <c r="EV956" s="253"/>
      <c r="EW956" s="253"/>
      <c r="EX956" s="253"/>
      <c r="EY956" s="253"/>
      <c r="EZ956" s="253"/>
      <c r="FA956" s="253"/>
      <c r="FB956" s="253"/>
      <c r="FC956" s="253"/>
      <c r="FD956" s="253"/>
      <c r="FE956" s="253"/>
      <c r="FF956" s="253"/>
      <c r="FG956" s="253"/>
      <c r="FH956" s="253"/>
      <c r="FI956" s="253"/>
      <c r="FJ956" s="253"/>
      <c r="FK956" s="253"/>
      <c r="FL956" s="253"/>
      <c r="FM956" s="253"/>
      <c r="FN956" s="253"/>
      <c r="FO956" s="253"/>
      <c r="FP956" s="253"/>
      <c r="FQ956" s="253"/>
      <c r="FR956" s="253"/>
      <c r="FS956" s="253"/>
      <c r="FT956" s="253"/>
      <c r="FU956" s="253"/>
      <c r="FV956" s="253"/>
      <c r="FW956" s="253"/>
      <c r="FX956" s="253"/>
      <c r="FY956" s="253"/>
      <c r="FZ956" s="253"/>
      <c r="GA956" s="253"/>
      <c r="GB956" s="253"/>
      <c r="GC956" s="253"/>
      <c r="GD956" s="253"/>
      <c r="GE956" s="253"/>
      <c r="GF956" s="253"/>
      <c r="GG956" s="253"/>
      <c r="GH956" s="253"/>
      <c r="GI956" s="253"/>
      <c r="GJ956" s="253"/>
      <c r="GK956" s="253"/>
      <c r="GL956" s="253"/>
      <c r="GM956" s="253"/>
      <c r="GN956" s="253"/>
      <c r="GO956" s="253"/>
      <c r="GP956" s="253"/>
      <c r="GQ956" s="253"/>
      <c r="GR956" s="253"/>
      <c r="GS956" s="253"/>
      <c r="GT956" s="253"/>
      <c r="GU956" s="253"/>
      <c r="GV956" s="253"/>
      <c r="GW956" s="253"/>
      <c r="GX956" s="253"/>
      <c r="GY956" s="253"/>
      <c r="GZ956" s="253"/>
      <c r="HA956" s="253"/>
      <c r="HB956" s="253"/>
      <c r="HC956" s="253"/>
      <c r="HD956" s="253"/>
      <c r="HE956" s="253"/>
      <c r="HF956" s="253"/>
    </row>
    <row r="957" spans="1:214" s="312" customFormat="1" ht="15" customHeight="1" x14ac:dyDescent="0.25">
      <c r="A957" s="252"/>
      <c r="B957" s="253"/>
      <c r="C957" s="253"/>
      <c r="D957" s="253"/>
      <c r="E957" s="253"/>
      <c r="F957" s="253"/>
      <c r="G957" s="253"/>
      <c r="H957" s="253"/>
      <c r="I957" s="253"/>
      <c r="J957" s="253"/>
      <c r="K957" s="253"/>
      <c r="L957" s="253"/>
      <c r="M957" s="253"/>
      <c r="N957" s="253"/>
      <c r="O957" s="253"/>
      <c r="P957" s="253"/>
      <c r="Q957" s="253"/>
      <c r="R957" s="253"/>
      <c r="S957" s="253"/>
      <c r="T957" s="253"/>
      <c r="U957" s="253" t="s">
        <v>1142</v>
      </c>
      <c r="V957" s="253"/>
      <c r="W957" s="253"/>
      <c r="X957" s="253"/>
      <c r="Y957" s="253"/>
      <c r="Z957" s="253"/>
      <c r="AA957" s="253"/>
      <c r="AB957" s="253"/>
      <c r="AC957" s="253" t="s">
        <v>373</v>
      </c>
      <c r="AD957" s="253"/>
      <c r="AE957" s="253"/>
      <c r="AF957" s="253"/>
      <c r="AG957" s="253"/>
      <c r="AH957" s="253"/>
      <c r="AI957" s="253"/>
      <c r="AJ957" s="253"/>
      <c r="AK957" s="253"/>
      <c r="AL957" s="253"/>
      <c r="AM957" s="253"/>
      <c r="AN957" s="253"/>
      <c r="AO957" s="253"/>
      <c r="AP957" s="253"/>
      <c r="AQ957" s="253"/>
      <c r="AR957" s="253"/>
      <c r="AS957" s="253"/>
      <c r="AT957" s="253"/>
      <c r="AU957" s="253"/>
      <c r="AV957" s="253"/>
      <c r="AW957" s="253"/>
      <c r="AX957" s="253"/>
      <c r="AY957" s="253"/>
      <c r="AZ957" s="253"/>
      <c r="BA957" s="253"/>
      <c r="BB957" s="253"/>
      <c r="BC957" s="253"/>
      <c r="BD957" s="253"/>
      <c r="BE957" s="253"/>
      <c r="BF957" s="253"/>
      <c r="BG957" s="253"/>
      <c r="BH957" s="253"/>
      <c r="BI957" s="253"/>
      <c r="BJ957" s="253"/>
      <c r="BK957" s="253"/>
      <c r="BL957" s="253"/>
      <c r="BM957" s="253"/>
      <c r="BN957" s="253"/>
      <c r="BO957" s="253"/>
      <c r="BP957" s="253"/>
      <c r="BQ957" s="253"/>
      <c r="BR957" s="253"/>
      <c r="BS957" s="253"/>
      <c r="BT957" s="253"/>
      <c r="BU957" s="253"/>
      <c r="BV957" s="253"/>
      <c r="BW957" s="253"/>
      <c r="BX957" s="253"/>
      <c r="BY957" s="253"/>
      <c r="BZ957" s="253"/>
      <c r="CA957" s="253"/>
      <c r="CB957" s="253"/>
      <c r="CC957" s="253"/>
      <c r="CD957" s="253"/>
      <c r="CE957" s="253"/>
      <c r="CF957" s="253"/>
      <c r="CG957" s="253"/>
      <c r="CH957" s="253"/>
      <c r="CI957" s="253"/>
      <c r="CJ957" s="253"/>
      <c r="CK957" s="253"/>
      <c r="CL957" s="253"/>
      <c r="CM957" s="253"/>
      <c r="CN957" s="253"/>
      <c r="CO957" s="253"/>
      <c r="CP957" s="253"/>
      <c r="CQ957" s="253"/>
      <c r="CR957" s="253"/>
      <c r="CS957" s="253"/>
      <c r="CT957" s="253"/>
      <c r="CU957" s="253"/>
      <c r="CV957" s="253"/>
      <c r="CW957" s="253"/>
      <c r="CX957" s="253"/>
      <c r="CY957" s="253"/>
      <c r="CZ957" s="253"/>
      <c r="DA957" s="253"/>
      <c r="DB957" s="253"/>
      <c r="DC957" s="253"/>
      <c r="DD957" s="253"/>
      <c r="DE957" s="253"/>
      <c r="DF957" s="253"/>
      <c r="DG957" s="253"/>
      <c r="DH957" s="253"/>
      <c r="DI957" s="253"/>
      <c r="DJ957" s="253"/>
      <c r="DK957" s="253"/>
      <c r="DL957" s="253"/>
      <c r="DM957" s="253"/>
      <c r="DN957" s="253"/>
      <c r="DO957" s="253"/>
      <c r="DP957" s="253"/>
      <c r="DQ957" s="253"/>
      <c r="DR957" s="253"/>
      <c r="DS957" s="253"/>
      <c r="DT957" s="253"/>
      <c r="DU957" s="253"/>
      <c r="DV957" s="253"/>
      <c r="DW957" s="253"/>
      <c r="DX957" s="253"/>
      <c r="DY957" s="253"/>
      <c r="DZ957" s="253"/>
      <c r="EA957" s="253"/>
      <c r="EB957" s="253"/>
      <c r="EC957" s="253"/>
      <c r="ED957" s="253"/>
      <c r="EE957" s="253"/>
      <c r="EF957" s="253"/>
      <c r="EG957" s="253"/>
      <c r="EH957" s="253"/>
      <c r="EI957" s="253"/>
      <c r="EJ957" s="253"/>
      <c r="EK957" s="253"/>
      <c r="EL957" s="253"/>
      <c r="EM957" s="253"/>
      <c r="EN957" s="253"/>
      <c r="EO957" s="253"/>
      <c r="EP957" s="253"/>
      <c r="EQ957" s="253"/>
      <c r="ER957" s="253"/>
      <c r="ES957" s="253"/>
      <c r="ET957" s="253"/>
      <c r="EU957" s="253"/>
      <c r="EV957" s="253"/>
      <c r="EW957" s="253"/>
      <c r="EX957" s="253"/>
      <c r="EY957" s="253"/>
      <c r="EZ957" s="253"/>
      <c r="FA957" s="253"/>
      <c r="FB957" s="253"/>
      <c r="FC957" s="253"/>
      <c r="FD957" s="253"/>
      <c r="FE957" s="253"/>
      <c r="FF957" s="253"/>
      <c r="FG957" s="253"/>
      <c r="FH957" s="253"/>
      <c r="FI957" s="253"/>
      <c r="FJ957" s="253"/>
      <c r="FK957" s="253"/>
      <c r="FL957" s="253"/>
      <c r="FM957" s="253"/>
      <c r="FN957" s="253"/>
      <c r="FO957" s="253"/>
      <c r="FP957" s="253"/>
      <c r="FQ957" s="253"/>
      <c r="FR957" s="253"/>
      <c r="FS957" s="253"/>
      <c r="FT957" s="253"/>
      <c r="FU957" s="253"/>
      <c r="FV957" s="253"/>
      <c r="FW957" s="253"/>
      <c r="FX957" s="253"/>
      <c r="FY957" s="253"/>
      <c r="FZ957" s="253"/>
      <c r="GA957" s="253"/>
      <c r="GB957" s="253"/>
      <c r="GC957" s="253"/>
      <c r="GD957" s="253"/>
      <c r="GE957" s="253"/>
      <c r="GF957" s="253"/>
      <c r="GG957" s="253"/>
      <c r="GH957" s="253"/>
      <c r="GI957" s="253"/>
      <c r="GJ957" s="253"/>
      <c r="GK957" s="253"/>
      <c r="GL957" s="253"/>
      <c r="GM957" s="253"/>
      <c r="GN957" s="253"/>
      <c r="GO957" s="253"/>
      <c r="GP957" s="253"/>
      <c r="GQ957" s="253"/>
      <c r="GR957" s="253"/>
      <c r="GS957" s="253"/>
      <c r="GT957" s="253"/>
      <c r="GU957" s="253"/>
      <c r="GV957" s="253"/>
      <c r="GW957" s="253"/>
      <c r="GX957" s="253"/>
      <c r="GY957" s="253"/>
      <c r="GZ957" s="253"/>
      <c r="HA957" s="253"/>
      <c r="HB957" s="253"/>
      <c r="HC957" s="253"/>
      <c r="HD957" s="253"/>
      <c r="HE957" s="253"/>
      <c r="HF957" s="253"/>
    </row>
    <row r="958" spans="1:214" s="312" customFormat="1" ht="15" customHeight="1" x14ac:dyDescent="0.25">
      <c r="A958" s="252"/>
      <c r="B958" s="253"/>
      <c r="C958" s="253"/>
      <c r="D958" s="253"/>
      <c r="E958" s="253"/>
      <c r="F958" s="253"/>
      <c r="G958" s="253"/>
      <c r="H958" s="253"/>
      <c r="I958" s="253"/>
      <c r="J958" s="253"/>
      <c r="K958" s="253"/>
      <c r="L958" s="253"/>
      <c r="M958" s="253"/>
      <c r="N958" s="253"/>
      <c r="O958" s="253"/>
      <c r="P958" s="253"/>
      <c r="Q958" s="253"/>
      <c r="R958" s="253"/>
      <c r="S958" s="253"/>
      <c r="T958" s="253"/>
      <c r="U958" s="253" t="s">
        <v>1143</v>
      </c>
      <c r="V958" s="253"/>
      <c r="W958" s="253"/>
      <c r="X958" s="253"/>
      <c r="Y958" s="253"/>
      <c r="Z958" s="253"/>
      <c r="AA958" s="253"/>
      <c r="AB958" s="253"/>
      <c r="AC958" s="253" t="s">
        <v>393</v>
      </c>
      <c r="AD958" s="253"/>
      <c r="AE958" s="253"/>
      <c r="AF958" s="253"/>
      <c r="AG958" s="253"/>
      <c r="AH958" s="253"/>
      <c r="AI958" s="253"/>
      <c r="AJ958" s="253"/>
      <c r="AK958" s="253"/>
      <c r="AL958" s="253"/>
      <c r="AM958" s="253"/>
      <c r="AN958" s="253"/>
      <c r="AO958" s="253"/>
      <c r="AP958" s="253"/>
      <c r="AQ958" s="253"/>
      <c r="AR958" s="253"/>
      <c r="AS958" s="253"/>
      <c r="AT958" s="253"/>
      <c r="AU958" s="253"/>
      <c r="AV958" s="253"/>
      <c r="AW958" s="253"/>
      <c r="AX958" s="253"/>
      <c r="AY958" s="253"/>
      <c r="AZ958" s="253"/>
      <c r="BA958" s="253"/>
      <c r="BB958" s="253"/>
      <c r="BC958" s="253"/>
      <c r="BD958" s="253"/>
      <c r="BE958" s="253"/>
      <c r="BF958" s="253"/>
      <c r="BG958" s="253"/>
      <c r="BH958" s="253"/>
      <c r="BI958" s="253"/>
      <c r="BJ958" s="253"/>
      <c r="BK958" s="253"/>
      <c r="BL958" s="253"/>
      <c r="BM958" s="253"/>
      <c r="BN958" s="253"/>
      <c r="BO958" s="253"/>
      <c r="BP958" s="253"/>
      <c r="BQ958" s="253"/>
      <c r="BR958" s="253"/>
      <c r="BS958" s="253"/>
      <c r="BT958" s="253"/>
      <c r="BU958" s="253"/>
      <c r="BV958" s="253"/>
      <c r="BW958" s="253"/>
      <c r="BX958" s="253"/>
      <c r="BY958" s="253"/>
      <c r="BZ958" s="253"/>
      <c r="CA958" s="253"/>
      <c r="CB958" s="253"/>
      <c r="CC958" s="253"/>
      <c r="CD958" s="253"/>
      <c r="CE958" s="253"/>
      <c r="CF958" s="253"/>
      <c r="CG958" s="253"/>
      <c r="CH958" s="253"/>
      <c r="CI958" s="253"/>
      <c r="CJ958" s="253"/>
      <c r="CK958" s="253"/>
      <c r="CL958" s="253"/>
      <c r="CM958" s="253"/>
      <c r="CN958" s="253"/>
      <c r="CO958" s="253"/>
      <c r="CP958" s="253"/>
      <c r="CQ958" s="253"/>
      <c r="CR958" s="253"/>
      <c r="CS958" s="253"/>
      <c r="CT958" s="253"/>
      <c r="CU958" s="253"/>
      <c r="CV958" s="253"/>
      <c r="CW958" s="253"/>
      <c r="CX958" s="253"/>
      <c r="CY958" s="253"/>
      <c r="CZ958" s="253"/>
      <c r="DA958" s="253"/>
      <c r="DB958" s="253"/>
      <c r="DC958" s="253"/>
      <c r="DD958" s="253"/>
      <c r="DE958" s="253"/>
      <c r="DF958" s="253"/>
      <c r="DG958" s="253"/>
      <c r="DH958" s="253"/>
      <c r="DI958" s="253"/>
      <c r="DJ958" s="253"/>
      <c r="DK958" s="253"/>
      <c r="DL958" s="253"/>
      <c r="DM958" s="253"/>
      <c r="DN958" s="253"/>
      <c r="DO958" s="253"/>
      <c r="DP958" s="253"/>
      <c r="DQ958" s="253"/>
      <c r="DR958" s="253"/>
      <c r="DS958" s="253"/>
      <c r="DT958" s="253"/>
      <c r="DU958" s="253"/>
      <c r="DV958" s="253"/>
      <c r="DW958" s="253"/>
      <c r="DX958" s="253"/>
      <c r="DY958" s="253"/>
      <c r="DZ958" s="253"/>
      <c r="EA958" s="253"/>
      <c r="EB958" s="253"/>
      <c r="EC958" s="253"/>
      <c r="ED958" s="253"/>
      <c r="EE958" s="253"/>
      <c r="EF958" s="253"/>
      <c r="EG958" s="253"/>
      <c r="EH958" s="253"/>
      <c r="EI958" s="253"/>
      <c r="EJ958" s="253"/>
      <c r="EK958" s="253"/>
      <c r="EL958" s="253"/>
      <c r="EM958" s="253"/>
      <c r="EN958" s="253"/>
      <c r="EO958" s="253"/>
      <c r="EP958" s="253"/>
      <c r="EQ958" s="253"/>
      <c r="ER958" s="253"/>
      <c r="ES958" s="253"/>
      <c r="ET958" s="253"/>
      <c r="EU958" s="253"/>
      <c r="EV958" s="253"/>
      <c r="EW958" s="253"/>
      <c r="EX958" s="253"/>
      <c r="EY958" s="253"/>
      <c r="EZ958" s="253"/>
      <c r="FA958" s="253"/>
      <c r="FB958" s="253"/>
      <c r="FC958" s="253"/>
      <c r="FD958" s="253"/>
      <c r="FE958" s="253"/>
      <c r="FF958" s="253"/>
      <c r="FG958" s="253"/>
      <c r="FH958" s="253"/>
      <c r="FI958" s="253"/>
      <c r="FJ958" s="253"/>
      <c r="FK958" s="253"/>
      <c r="FL958" s="253"/>
      <c r="FM958" s="253"/>
      <c r="FN958" s="253"/>
      <c r="FO958" s="253"/>
      <c r="FP958" s="253"/>
      <c r="FQ958" s="253"/>
      <c r="FR958" s="253"/>
      <c r="FS958" s="253"/>
      <c r="FT958" s="253"/>
      <c r="FU958" s="253"/>
      <c r="FV958" s="253"/>
      <c r="FW958" s="253"/>
      <c r="FX958" s="253"/>
      <c r="FY958" s="253"/>
      <c r="FZ958" s="253"/>
      <c r="GA958" s="253"/>
      <c r="GB958" s="253"/>
      <c r="GC958" s="253"/>
      <c r="GD958" s="253"/>
      <c r="GE958" s="253"/>
      <c r="GF958" s="253"/>
      <c r="GG958" s="253"/>
      <c r="GH958" s="253"/>
      <c r="GI958" s="253"/>
      <c r="GJ958" s="253"/>
      <c r="GK958" s="253"/>
      <c r="GL958" s="253"/>
      <c r="GM958" s="253"/>
      <c r="GN958" s="253"/>
      <c r="GO958" s="253"/>
      <c r="GP958" s="253"/>
      <c r="GQ958" s="253"/>
      <c r="GR958" s="253"/>
      <c r="GS958" s="253"/>
      <c r="GT958" s="253"/>
      <c r="GU958" s="253"/>
      <c r="GV958" s="253"/>
      <c r="GW958" s="253"/>
      <c r="GX958" s="253"/>
      <c r="GY958" s="253"/>
      <c r="GZ958" s="253"/>
      <c r="HA958" s="253"/>
      <c r="HB958" s="253"/>
      <c r="HC958" s="253"/>
      <c r="HD958" s="253"/>
      <c r="HE958" s="253"/>
      <c r="HF958" s="253"/>
    </row>
    <row r="959" spans="1:214" s="312" customFormat="1" ht="15" customHeight="1" x14ac:dyDescent="0.25">
      <c r="A959" s="252"/>
      <c r="B959" s="253"/>
      <c r="C959" s="253"/>
      <c r="D959" s="253"/>
      <c r="E959" s="253"/>
      <c r="F959" s="253"/>
      <c r="G959" s="253"/>
      <c r="H959" s="253"/>
      <c r="I959" s="253"/>
      <c r="J959" s="253"/>
      <c r="K959" s="253"/>
      <c r="L959" s="253"/>
      <c r="M959" s="253"/>
      <c r="N959" s="253"/>
      <c r="O959" s="253"/>
      <c r="P959" s="253"/>
      <c r="Q959" s="253"/>
      <c r="R959" s="253"/>
      <c r="S959" s="253"/>
      <c r="T959" s="253"/>
      <c r="U959" s="253" t="s">
        <v>1144</v>
      </c>
      <c r="V959" s="253"/>
      <c r="W959" s="253"/>
      <c r="X959" s="253"/>
      <c r="Y959" s="253"/>
      <c r="Z959" s="253"/>
      <c r="AA959" s="253"/>
      <c r="AB959" s="253"/>
      <c r="AC959" s="253" t="s">
        <v>329</v>
      </c>
      <c r="AD959" s="253"/>
      <c r="AE959" s="253"/>
      <c r="AF959" s="253"/>
      <c r="AG959" s="253"/>
      <c r="AH959" s="253"/>
      <c r="AI959" s="253"/>
      <c r="AJ959" s="253"/>
      <c r="AK959" s="253"/>
      <c r="AL959" s="253"/>
      <c r="AM959" s="253"/>
      <c r="AN959" s="253"/>
      <c r="AO959" s="253"/>
      <c r="AP959" s="253"/>
      <c r="AQ959" s="253"/>
      <c r="AR959" s="253"/>
      <c r="AS959" s="253"/>
      <c r="AT959" s="253"/>
      <c r="AU959" s="253"/>
      <c r="AV959" s="253"/>
      <c r="AW959" s="253"/>
      <c r="AX959" s="253"/>
      <c r="AY959" s="253"/>
      <c r="AZ959" s="253"/>
      <c r="BA959" s="253"/>
      <c r="BB959" s="253"/>
      <c r="BC959" s="253"/>
      <c r="BD959" s="253"/>
      <c r="BE959" s="253"/>
      <c r="BF959" s="253"/>
      <c r="BG959" s="253"/>
      <c r="BH959" s="253"/>
      <c r="BI959" s="253"/>
      <c r="BJ959" s="253"/>
      <c r="BK959" s="253"/>
      <c r="BL959" s="253"/>
      <c r="BM959" s="253"/>
      <c r="BN959" s="253"/>
      <c r="BO959" s="253"/>
      <c r="BP959" s="253"/>
      <c r="BQ959" s="253"/>
      <c r="BR959" s="253"/>
      <c r="BS959" s="253"/>
      <c r="BT959" s="253"/>
      <c r="BU959" s="253"/>
      <c r="BV959" s="253"/>
      <c r="BW959" s="253"/>
      <c r="BX959" s="253"/>
      <c r="BY959" s="253"/>
      <c r="BZ959" s="253"/>
      <c r="CA959" s="253"/>
      <c r="CB959" s="253"/>
      <c r="CC959" s="253"/>
      <c r="CD959" s="253"/>
      <c r="CE959" s="253"/>
      <c r="CF959" s="253"/>
      <c r="CG959" s="253"/>
      <c r="CH959" s="253"/>
      <c r="CI959" s="253"/>
      <c r="CJ959" s="253"/>
      <c r="CK959" s="253"/>
      <c r="CL959" s="253"/>
      <c r="CM959" s="253"/>
      <c r="CN959" s="253"/>
      <c r="CO959" s="253"/>
      <c r="CP959" s="253"/>
      <c r="CQ959" s="253"/>
      <c r="CR959" s="253"/>
      <c r="CS959" s="253"/>
      <c r="CT959" s="253"/>
      <c r="CU959" s="253"/>
      <c r="CV959" s="253"/>
      <c r="CW959" s="253"/>
      <c r="CX959" s="253"/>
      <c r="CY959" s="253"/>
      <c r="CZ959" s="253"/>
      <c r="DA959" s="253"/>
      <c r="DB959" s="253"/>
      <c r="DC959" s="253"/>
      <c r="DD959" s="253"/>
      <c r="DE959" s="253"/>
      <c r="DF959" s="253"/>
      <c r="DG959" s="253"/>
      <c r="DH959" s="253"/>
      <c r="DI959" s="253"/>
      <c r="DJ959" s="253"/>
      <c r="DK959" s="253"/>
      <c r="DL959" s="253"/>
      <c r="DM959" s="253"/>
      <c r="DN959" s="253"/>
      <c r="DO959" s="253"/>
      <c r="DP959" s="253"/>
      <c r="DQ959" s="253"/>
      <c r="DR959" s="253"/>
      <c r="DS959" s="253"/>
      <c r="DT959" s="253"/>
      <c r="DU959" s="253"/>
      <c r="DV959" s="253"/>
      <c r="DW959" s="253"/>
      <c r="DX959" s="253"/>
      <c r="DY959" s="253"/>
      <c r="DZ959" s="253"/>
      <c r="EA959" s="253"/>
      <c r="EB959" s="253"/>
      <c r="EC959" s="253"/>
      <c r="ED959" s="253"/>
      <c r="EE959" s="253"/>
      <c r="EF959" s="253"/>
      <c r="EG959" s="253"/>
      <c r="EH959" s="253"/>
      <c r="EI959" s="253"/>
      <c r="EJ959" s="253"/>
      <c r="EK959" s="253"/>
      <c r="EL959" s="253"/>
      <c r="EM959" s="253"/>
      <c r="EN959" s="253"/>
      <c r="EO959" s="253"/>
      <c r="EP959" s="253"/>
      <c r="EQ959" s="253"/>
      <c r="ER959" s="253"/>
      <c r="ES959" s="253"/>
      <c r="ET959" s="253"/>
      <c r="EU959" s="253"/>
      <c r="EV959" s="253"/>
      <c r="EW959" s="253"/>
      <c r="EX959" s="253"/>
      <c r="EY959" s="253"/>
      <c r="EZ959" s="253"/>
      <c r="FA959" s="253"/>
      <c r="FB959" s="253"/>
      <c r="FC959" s="253"/>
      <c r="FD959" s="253"/>
      <c r="FE959" s="253"/>
      <c r="FF959" s="253"/>
      <c r="FG959" s="253"/>
      <c r="FH959" s="253"/>
      <c r="FI959" s="253"/>
      <c r="FJ959" s="253"/>
      <c r="FK959" s="253"/>
      <c r="FL959" s="253"/>
      <c r="FM959" s="253"/>
      <c r="FN959" s="253"/>
      <c r="FO959" s="253"/>
      <c r="FP959" s="253"/>
      <c r="FQ959" s="253"/>
      <c r="FR959" s="253"/>
      <c r="FS959" s="253"/>
      <c r="FT959" s="253"/>
      <c r="FU959" s="253"/>
      <c r="FV959" s="253"/>
      <c r="FW959" s="253"/>
      <c r="FX959" s="253"/>
      <c r="FY959" s="253"/>
      <c r="FZ959" s="253"/>
      <c r="GA959" s="253"/>
      <c r="GB959" s="253"/>
      <c r="GC959" s="253"/>
      <c r="GD959" s="253"/>
      <c r="GE959" s="253"/>
      <c r="GF959" s="253"/>
      <c r="GG959" s="253"/>
      <c r="GH959" s="253"/>
      <c r="GI959" s="253"/>
      <c r="GJ959" s="253"/>
      <c r="GK959" s="253"/>
      <c r="GL959" s="253"/>
      <c r="GM959" s="253"/>
      <c r="GN959" s="253"/>
      <c r="GO959" s="253"/>
      <c r="GP959" s="253"/>
      <c r="GQ959" s="253"/>
      <c r="GR959" s="253"/>
      <c r="GS959" s="253"/>
      <c r="GT959" s="253"/>
      <c r="GU959" s="253"/>
      <c r="GV959" s="253"/>
      <c r="GW959" s="253"/>
      <c r="GX959" s="253"/>
      <c r="GY959" s="253"/>
      <c r="GZ959" s="253"/>
      <c r="HA959" s="253"/>
      <c r="HB959" s="253"/>
      <c r="HC959" s="253"/>
      <c r="HD959" s="253"/>
      <c r="HE959" s="253"/>
      <c r="HF959" s="253"/>
    </row>
    <row r="960" spans="1:214" s="312" customFormat="1" ht="15" customHeight="1" x14ac:dyDescent="0.25">
      <c r="A960" s="252"/>
      <c r="B960" s="253"/>
      <c r="C960" s="253"/>
      <c r="D960" s="253"/>
      <c r="E960" s="253"/>
      <c r="F960" s="253"/>
      <c r="G960" s="253"/>
      <c r="H960" s="253"/>
      <c r="I960" s="253"/>
      <c r="J960" s="253"/>
      <c r="K960" s="253"/>
      <c r="L960" s="253"/>
      <c r="M960" s="253"/>
      <c r="N960" s="253"/>
      <c r="O960" s="253"/>
      <c r="P960" s="253"/>
      <c r="Q960" s="253"/>
      <c r="R960" s="253"/>
      <c r="S960" s="253"/>
      <c r="T960" s="253"/>
      <c r="U960" s="253" t="s">
        <v>1145</v>
      </c>
      <c r="V960" s="253"/>
      <c r="W960" s="253"/>
      <c r="X960" s="253"/>
      <c r="Y960" s="253"/>
      <c r="Z960" s="253"/>
      <c r="AA960" s="253"/>
      <c r="AB960" s="253"/>
      <c r="AC960" s="253" t="s">
        <v>316</v>
      </c>
      <c r="AD960" s="253"/>
      <c r="AE960" s="253"/>
      <c r="AF960" s="253"/>
      <c r="AG960" s="253"/>
      <c r="AH960" s="253"/>
      <c r="AI960" s="253"/>
      <c r="AJ960" s="253"/>
      <c r="AK960" s="253"/>
      <c r="AL960" s="253"/>
      <c r="AM960" s="253"/>
      <c r="AN960" s="253"/>
      <c r="AO960" s="253"/>
      <c r="AP960" s="253"/>
      <c r="AQ960" s="253"/>
      <c r="AR960" s="253"/>
      <c r="AS960" s="253"/>
      <c r="AT960" s="253"/>
      <c r="AU960" s="253"/>
      <c r="AV960" s="253"/>
      <c r="AW960" s="253"/>
      <c r="AX960" s="253"/>
      <c r="AY960" s="253"/>
      <c r="AZ960" s="253"/>
      <c r="BA960" s="253"/>
      <c r="BB960" s="253"/>
      <c r="BC960" s="253"/>
      <c r="BD960" s="253"/>
      <c r="BE960" s="253"/>
      <c r="BF960" s="253"/>
      <c r="BG960" s="253"/>
      <c r="BH960" s="253"/>
      <c r="BI960" s="253"/>
      <c r="BJ960" s="253"/>
      <c r="BK960" s="253"/>
      <c r="BL960" s="253"/>
      <c r="BM960" s="253"/>
      <c r="BN960" s="253"/>
      <c r="BO960" s="253"/>
      <c r="BP960" s="253"/>
      <c r="BQ960" s="253"/>
      <c r="BR960" s="253"/>
      <c r="BS960" s="253"/>
      <c r="BT960" s="253"/>
      <c r="BU960" s="253"/>
      <c r="BV960" s="253"/>
      <c r="BW960" s="253"/>
      <c r="BX960" s="253"/>
      <c r="BY960" s="253"/>
      <c r="BZ960" s="253"/>
      <c r="CA960" s="253"/>
      <c r="CB960" s="253"/>
      <c r="CC960" s="253"/>
      <c r="CD960" s="253"/>
      <c r="CE960" s="253"/>
      <c r="CF960" s="253"/>
      <c r="CG960" s="253"/>
      <c r="CH960" s="253"/>
      <c r="CI960" s="253"/>
      <c r="CJ960" s="253"/>
      <c r="CK960" s="253"/>
      <c r="CL960" s="253"/>
      <c r="CM960" s="253"/>
      <c r="CN960" s="253"/>
      <c r="CO960" s="253"/>
      <c r="CP960" s="253"/>
      <c r="CQ960" s="253"/>
      <c r="CR960" s="253"/>
      <c r="CS960" s="253"/>
      <c r="CT960" s="253"/>
      <c r="CU960" s="253"/>
      <c r="CV960" s="253"/>
      <c r="CW960" s="253"/>
      <c r="CX960" s="253"/>
      <c r="CY960" s="253"/>
      <c r="CZ960" s="253"/>
      <c r="DA960" s="253"/>
      <c r="DB960" s="253"/>
      <c r="DC960" s="253"/>
      <c r="DD960" s="253"/>
      <c r="DE960" s="253"/>
      <c r="DF960" s="253"/>
      <c r="DG960" s="253"/>
      <c r="DH960" s="253"/>
      <c r="DI960" s="253"/>
      <c r="DJ960" s="253"/>
      <c r="DK960" s="253"/>
      <c r="DL960" s="253"/>
      <c r="DM960" s="253"/>
      <c r="DN960" s="253"/>
      <c r="DO960" s="253"/>
      <c r="DP960" s="253"/>
      <c r="DQ960" s="253"/>
      <c r="DR960" s="253"/>
      <c r="DS960" s="253"/>
      <c r="DT960" s="253"/>
      <c r="DU960" s="253"/>
      <c r="DV960" s="253"/>
      <c r="DW960" s="253"/>
      <c r="DX960" s="253"/>
      <c r="DY960" s="253"/>
      <c r="DZ960" s="253"/>
      <c r="EA960" s="253"/>
      <c r="EB960" s="253"/>
      <c r="EC960" s="253"/>
      <c r="ED960" s="253"/>
      <c r="EE960" s="253"/>
      <c r="EF960" s="253"/>
      <c r="EG960" s="253"/>
      <c r="EH960" s="253"/>
      <c r="EI960" s="253"/>
      <c r="EJ960" s="253"/>
      <c r="EK960" s="253"/>
      <c r="EL960" s="253"/>
      <c r="EM960" s="253"/>
      <c r="EN960" s="253"/>
      <c r="EO960" s="253"/>
      <c r="EP960" s="253"/>
      <c r="EQ960" s="253"/>
      <c r="ER960" s="253"/>
      <c r="ES960" s="253"/>
      <c r="ET960" s="253"/>
      <c r="EU960" s="253"/>
      <c r="EV960" s="253"/>
      <c r="EW960" s="253"/>
      <c r="EX960" s="253"/>
      <c r="EY960" s="253"/>
      <c r="EZ960" s="253"/>
      <c r="FA960" s="253"/>
      <c r="FB960" s="253"/>
      <c r="FC960" s="253"/>
      <c r="FD960" s="253"/>
      <c r="FE960" s="253"/>
      <c r="FF960" s="253"/>
      <c r="FG960" s="253"/>
      <c r="FH960" s="253"/>
      <c r="FI960" s="253"/>
      <c r="FJ960" s="253"/>
      <c r="FK960" s="253"/>
      <c r="FL960" s="253"/>
      <c r="FM960" s="253"/>
      <c r="FN960" s="253"/>
      <c r="FO960" s="253"/>
      <c r="FP960" s="253"/>
      <c r="FQ960" s="253"/>
      <c r="FR960" s="253"/>
      <c r="FS960" s="253"/>
      <c r="FT960" s="253"/>
      <c r="FU960" s="253"/>
      <c r="FV960" s="253"/>
      <c r="FW960" s="253"/>
      <c r="FX960" s="253"/>
      <c r="FY960" s="253"/>
      <c r="FZ960" s="253"/>
      <c r="GA960" s="253"/>
      <c r="GB960" s="253"/>
      <c r="GC960" s="253"/>
      <c r="GD960" s="253"/>
      <c r="GE960" s="253"/>
      <c r="GF960" s="253"/>
      <c r="GG960" s="253"/>
      <c r="GH960" s="253"/>
      <c r="GI960" s="253"/>
      <c r="GJ960" s="253"/>
      <c r="GK960" s="253"/>
      <c r="GL960" s="253"/>
      <c r="GM960" s="253"/>
      <c r="GN960" s="253"/>
      <c r="GO960" s="253"/>
      <c r="GP960" s="253"/>
      <c r="GQ960" s="253"/>
      <c r="GR960" s="253"/>
      <c r="GS960" s="253"/>
      <c r="GT960" s="253"/>
      <c r="GU960" s="253"/>
      <c r="GV960" s="253"/>
      <c r="GW960" s="253"/>
      <c r="GX960" s="253"/>
      <c r="GY960" s="253"/>
      <c r="GZ960" s="253"/>
      <c r="HA960" s="253"/>
      <c r="HB960" s="253"/>
      <c r="HC960" s="253"/>
      <c r="HD960" s="253"/>
      <c r="HE960" s="253"/>
      <c r="HF960" s="253"/>
    </row>
    <row r="961" spans="1:214" s="312" customFormat="1" ht="15" customHeight="1" x14ac:dyDescent="0.25">
      <c r="A961" s="252"/>
      <c r="B961" s="253"/>
      <c r="C961" s="253"/>
      <c r="D961" s="253"/>
      <c r="E961" s="253"/>
      <c r="F961" s="253"/>
      <c r="G961" s="253"/>
      <c r="H961" s="253"/>
      <c r="I961" s="253"/>
      <c r="J961" s="253"/>
      <c r="K961" s="253"/>
      <c r="L961" s="253"/>
      <c r="M961" s="253"/>
      <c r="N961" s="253"/>
      <c r="O961" s="253"/>
      <c r="P961" s="253"/>
      <c r="Q961" s="253"/>
      <c r="R961" s="253"/>
      <c r="S961" s="253"/>
      <c r="T961" s="253"/>
      <c r="U961" s="253" t="s">
        <v>1146</v>
      </c>
      <c r="V961" s="253"/>
      <c r="W961" s="253"/>
      <c r="X961" s="253"/>
      <c r="Y961" s="253"/>
      <c r="Z961" s="253"/>
      <c r="AA961" s="253"/>
      <c r="AB961" s="253"/>
      <c r="AC961" s="253" t="s">
        <v>320</v>
      </c>
      <c r="AD961" s="253"/>
      <c r="AE961" s="253"/>
      <c r="AF961" s="253"/>
      <c r="AG961" s="253"/>
      <c r="AH961" s="253"/>
      <c r="AI961" s="253"/>
      <c r="AJ961" s="253"/>
      <c r="AK961" s="253"/>
      <c r="AL961" s="253"/>
      <c r="AM961" s="253"/>
      <c r="AN961" s="253"/>
      <c r="AO961" s="253"/>
      <c r="AP961" s="253"/>
      <c r="AQ961" s="253"/>
      <c r="AR961" s="253"/>
      <c r="AS961" s="253"/>
      <c r="AT961" s="253"/>
      <c r="AU961" s="253"/>
      <c r="AV961" s="253"/>
      <c r="AW961" s="253"/>
      <c r="AX961" s="253"/>
      <c r="AY961" s="253"/>
      <c r="AZ961" s="253"/>
      <c r="BA961" s="253"/>
      <c r="BB961" s="253"/>
      <c r="BC961" s="253"/>
      <c r="BD961" s="253"/>
      <c r="BE961" s="253"/>
      <c r="BF961" s="253"/>
      <c r="BG961" s="253"/>
      <c r="BH961" s="253"/>
      <c r="BI961" s="253"/>
      <c r="BJ961" s="253"/>
      <c r="BK961" s="253"/>
      <c r="BL961" s="253"/>
      <c r="BM961" s="253"/>
      <c r="BN961" s="253"/>
      <c r="BO961" s="253"/>
      <c r="BP961" s="253"/>
      <c r="BQ961" s="253"/>
      <c r="BR961" s="253"/>
      <c r="BS961" s="253"/>
      <c r="BT961" s="253"/>
      <c r="BU961" s="253"/>
      <c r="BV961" s="253"/>
      <c r="BW961" s="253"/>
      <c r="BX961" s="253"/>
      <c r="BY961" s="253"/>
      <c r="BZ961" s="253"/>
      <c r="CA961" s="253"/>
      <c r="CB961" s="253"/>
      <c r="CC961" s="253"/>
      <c r="CD961" s="253"/>
      <c r="CE961" s="253"/>
      <c r="CF961" s="253"/>
      <c r="CG961" s="253"/>
      <c r="CH961" s="253"/>
      <c r="CI961" s="253"/>
      <c r="CJ961" s="253"/>
      <c r="CK961" s="253"/>
      <c r="CL961" s="253"/>
      <c r="CM961" s="253"/>
      <c r="CN961" s="253"/>
      <c r="CO961" s="253"/>
      <c r="CP961" s="253"/>
      <c r="CQ961" s="253"/>
      <c r="CR961" s="253"/>
      <c r="CS961" s="253"/>
      <c r="CT961" s="253"/>
      <c r="CU961" s="253"/>
      <c r="CV961" s="253"/>
      <c r="CW961" s="253"/>
      <c r="CX961" s="253"/>
      <c r="CY961" s="253"/>
      <c r="CZ961" s="253"/>
      <c r="DA961" s="253"/>
      <c r="DB961" s="253"/>
      <c r="DC961" s="253"/>
      <c r="DD961" s="253"/>
      <c r="DE961" s="253"/>
      <c r="DF961" s="253"/>
      <c r="DG961" s="253"/>
      <c r="DH961" s="253"/>
      <c r="DI961" s="253"/>
      <c r="DJ961" s="253"/>
      <c r="DK961" s="253"/>
      <c r="DL961" s="253"/>
      <c r="DM961" s="253"/>
      <c r="DN961" s="253"/>
      <c r="DO961" s="253"/>
      <c r="DP961" s="253"/>
      <c r="DQ961" s="253"/>
      <c r="DR961" s="253"/>
      <c r="DS961" s="253"/>
      <c r="DT961" s="253"/>
      <c r="DU961" s="253"/>
      <c r="DV961" s="253"/>
      <c r="DW961" s="253"/>
      <c r="DX961" s="253"/>
      <c r="DY961" s="253"/>
      <c r="DZ961" s="253"/>
      <c r="EA961" s="253"/>
      <c r="EB961" s="253"/>
      <c r="EC961" s="253"/>
      <c r="ED961" s="253"/>
      <c r="EE961" s="253"/>
      <c r="EF961" s="253"/>
      <c r="EG961" s="253"/>
      <c r="EH961" s="253"/>
      <c r="EI961" s="253"/>
      <c r="EJ961" s="253"/>
      <c r="EK961" s="253"/>
      <c r="EL961" s="253"/>
      <c r="EM961" s="253"/>
      <c r="EN961" s="253"/>
      <c r="EO961" s="253"/>
      <c r="EP961" s="253"/>
      <c r="EQ961" s="253"/>
      <c r="ER961" s="253"/>
      <c r="ES961" s="253"/>
      <c r="ET961" s="253"/>
      <c r="EU961" s="253"/>
      <c r="EV961" s="253"/>
      <c r="EW961" s="253"/>
      <c r="EX961" s="253"/>
      <c r="EY961" s="253"/>
      <c r="EZ961" s="253"/>
      <c r="FA961" s="253"/>
      <c r="FB961" s="253"/>
      <c r="FC961" s="253"/>
      <c r="FD961" s="253"/>
      <c r="FE961" s="253"/>
      <c r="FF961" s="253"/>
      <c r="FG961" s="253"/>
      <c r="FH961" s="253"/>
      <c r="FI961" s="253"/>
      <c r="FJ961" s="253"/>
      <c r="FK961" s="253"/>
      <c r="FL961" s="253"/>
      <c r="FM961" s="253"/>
      <c r="FN961" s="253"/>
      <c r="FO961" s="253"/>
      <c r="FP961" s="253"/>
      <c r="FQ961" s="253"/>
      <c r="FR961" s="253"/>
      <c r="FS961" s="253"/>
      <c r="FT961" s="253"/>
      <c r="FU961" s="253"/>
      <c r="FV961" s="253"/>
      <c r="FW961" s="253"/>
      <c r="FX961" s="253"/>
      <c r="FY961" s="253"/>
      <c r="FZ961" s="253"/>
      <c r="GA961" s="253"/>
      <c r="GB961" s="253"/>
      <c r="GC961" s="253"/>
      <c r="GD961" s="253"/>
      <c r="GE961" s="253"/>
      <c r="GF961" s="253"/>
      <c r="GG961" s="253"/>
      <c r="GH961" s="253"/>
      <c r="GI961" s="253"/>
      <c r="GJ961" s="253"/>
      <c r="GK961" s="253"/>
      <c r="GL961" s="253"/>
      <c r="GM961" s="253"/>
      <c r="GN961" s="253"/>
      <c r="GO961" s="253"/>
      <c r="GP961" s="253"/>
      <c r="GQ961" s="253"/>
      <c r="GR961" s="253"/>
      <c r="GS961" s="253"/>
      <c r="GT961" s="253"/>
      <c r="GU961" s="253"/>
      <c r="GV961" s="253"/>
      <c r="GW961" s="253"/>
      <c r="GX961" s="253"/>
      <c r="GY961" s="253"/>
      <c r="GZ961" s="253"/>
      <c r="HA961" s="253"/>
      <c r="HB961" s="253"/>
      <c r="HC961" s="253"/>
      <c r="HD961" s="253"/>
      <c r="HE961" s="253"/>
      <c r="HF961" s="253"/>
    </row>
    <row r="962" spans="1:214" s="312" customFormat="1" ht="15" customHeight="1" x14ac:dyDescent="0.25">
      <c r="A962" s="252"/>
      <c r="B962" s="253"/>
      <c r="C962" s="253"/>
      <c r="D962" s="253"/>
      <c r="E962" s="253"/>
      <c r="F962" s="253"/>
      <c r="G962" s="253"/>
      <c r="H962" s="253"/>
      <c r="I962" s="253"/>
      <c r="J962" s="253"/>
      <c r="K962" s="253"/>
      <c r="L962" s="253"/>
      <c r="M962" s="253"/>
      <c r="N962" s="253"/>
      <c r="O962" s="253"/>
      <c r="P962" s="253"/>
      <c r="Q962" s="253"/>
      <c r="R962" s="253"/>
      <c r="S962" s="253"/>
      <c r="T962" s="253"/>
      <c r="U962" s="253" t="s">
        <v>296</v>
      </c>
      <c r="V962" s="253"/>
      <c r="W962" s="253"/>
      <c r="X962" s="253"/>
      <c r="Y962" s="253"/>
      <c r="Z962" s="253"/>
      <c r="AA962" s="253"/>
      <c r="AB962" s="253"/>
      <c r="AC962" s="253" t="s">
        <v>357</v>
      </c>
      <c r="AD962" s="253"/>
      <c r="AE962" s="253"/>
      <c r="AF962" s="253"/>
      <c r="AG962" s="253"/>
      <c r="AH962" s="253"/>
      <c r="AI962" s="253"/>
      <c r="AJ962" s="253"/>
      <c r="AK962" s="253"/>
      <c r="AL962" s="253"/>
      <c r="AM962" s="253"/>
      <c r="AN962" s="253"/>
      <c r="AO962" s="253"/>
      <c r="AP962" s="253"/>
      <c r="AQ962" s="253"/>
      <c r="AR962" s="253"/>
      <c r="AS962" s="253"/>
      <c r="AT962" s="253"/>
      <c r="AU962" s="253"/>
      <c r="AV962" s="253"/>
      <c r="AW962" s="253"/>
      <c r="AX962" s="253"/>
      <c r="AY962" s="253"/>
      <c r="AZ962" s="253"/>
      <c r="BA962" s="253"/>
      <c r="BB962" s="253"/>
      <c r="BC962" s="253"/>
      <c r="BD962" s="253"/>
      <c r="BE962" s="253"/>
      <c r="BF962" s="253"/>
      <c r="BG962" s="253"/>
      <c r="BH962" s="253"/>
      <c r="BI962" s="253"/>
      <c r="BJ962" s="253"/>
      <c r="BK962" s="253"/>
      <c r="BL962" s="253"/>
      <c r="BM962" s="253"/>
      <c r="BN962" s="253"/>
      <c r="BO962" s="253"/>
      <c r="BP962" s="253"/>
      <c r="BQ962" s="253"/>
      <c r="BR962" s="253"/>
      <c r="BS962" s="253"/>
      <c r="BT962" s="253"/>
      <c r="BU962" s="253"/>
      <c r="BV962" s="253"/>
      <c r="BW962" s="253"/>
      <c r="BX962" s="253"/>
      <c r="BY962" s="253"/>
      <c r="BZ962" s="253"/>
      <c r="CA962" s="253"/>
      <c r="CB962" s="253"/>
      <c r="CC962" s="253"/>
      <c r="CD962" s="253"/>
      <c r="CE962" s="253"/>
      <c r="CF962" s="253"/>
      <c r="CG962" s="253"/>
      <c r="CH962" s="253"/>
      <c r="CI962" s="253"/>
      <c r="CJ962" s="253"/>
      <c r="CK962" s="253"/>
      <c r="CL962" s="253"/>
      <c r="CM962" s="253"/>
      <c r="CN962" s="253"/>
      <c r="CO962" s="253"/>
      <c r="CP962" s="253"/>
      <c r="CQ962" s="253"/>
      <c r="CR962" s="253"/>
      <c r="CS962" s="253"/>
      <c r="CT962" s="253"/>
      <c r="CU962" s="253"/>
      <c r="CV962" s="253"/>
      <c r="CW962" s="253"/>
      <c r="CX962" s="253"/>
      <c r="CY962" s="253"/>
      <c r="CZ962" s="253"/>
      <c r="DA962" s="253"/>
      <c r="DB962" s="253"/>
      <c r="DC962" s="253"/>
      <c r="DD962" s="253"/>
      <c r="DE962" s="253"/>
      <c r="DF962" s="253"/>
      <c r="DG962" s="253"/>
      <c r="DH962" s="253"/>
      <c r="DI962" s="253"/>
      <c r="DJ962" s="253"/>
      <c r="DK962" s="253"/>
      <c r="DL962" s="253"/>
      <c r="DM962" s="253"/>
      <c r="DN962" s="253"/>
      <c r="DO962" s="253"/>
      <c r="DP962" s="253"/>
      <c r="DQ962" s="253"/>
      <c r="DR962" s="253"/>
      <c r="DS962" s="253"/>
      <c r="DT962" s="253"/>
      <c r="DU962" s="253"/>
      <c r="DV962" s="253"/>
      <c r="DW962" s="253"/>
      <c r="DX962" s="253"/>
      <c r="DY962" s="253"/>
      <c r="DZ962" s="253"/>
      <c r="EA962" s="253"/>
      <c r="EB962" s="253"/>
      <c r="EC962" s="253"/>
      <c r="ED962" s="253"/>
      <c r="EE962" s="253"/>
      <c r="EF962" s="253"/>
      <c r="EG962" s="253"/>
      <c r="EH962" s="253"/>
      <c r="EI962" s="253"/>
      <c r="EJ962" s="253"/>
      <c r="EK962" s="253"/>
      <c r="EL962" s="253"/>
      <c r="EM962" s="253"/>
      <c r="EN962" s="253"/>
      <c r="EO962" s="253"/>
      <c r="EP962" s="253"/>
      <c r="EQ962" s="253"/>
      <c r="ER962" s="253"/>
      <c r="ES962" s="253"/>
      <c r="ET962" s="253"/>
      <c r="EU962" s="253"/>
      <c r="EV962" s="253"/>
      <c r="EW962" s="253"/>
      <c r="EX962" s="253"/>
      <c r="EY962" s="253"/>
      <c r="EZ962" s="253"/>
      <c r="FA962" s="253"/>
      <c r="FB962" s="253"/>
      <c r="FC962" s="253"/>
      <c r="FD962" s="253"/>
      <c r="FE962" s="253"/>
      <c r="FF962" s="253"/>
      <c r="FG962" s="253"/>
      <c r="FH962" s="253"/>
      <c r="FI962" s="253"/>
      <c r="FJ962" s="253"/>
      <c r="FK962" s="253"/>
      <c r="FL962" s="253"/>
      <c r="FM962" s="253"/>
      <c r="FN962" s="253"/>
      <c r="FO962" s="253"/>
      <c r="FP962" s="253"/>
      <c r="FQ962" s="253"/>
      <c r="FR962" s="253"/>
      <c r="FS962" s="253"/>
      <c r="FT962" s="253"/>
      <c r="FU962" s="253"/>
      <c r="FV962" s="253"/>
      <c r="FW962" s="253"/>
      <c r="FX962" s="253"/>
      <c r="FY962" s="253"/>
      <c r="FZ962" s="253"/>
      <c r="GA962" s="253"/>
      <c r="GB962" s="253"/>
      <c r="GC962" s="253"/>
      <c r="GD962" s="253"/>
      <c r="GE962" s="253"/>
      <c r="GF962" s="253"/>
      <c r="GG962" s="253"/>
      <c r="GH962" s="253"/>
      <c r="GI962" s="253"/>
      <c r="GJ962" s="253"/>
      <c r="GK962" s="253"/>
      <c r="GL962" s="253"/>
      <c r="GM962" s="253"/>
      <c r="GN962" s="253"/>
      <c r="GO962" s="253"/>
      <c r="GP962" s="253"/>
      <c r="GQ962" s="253"/>
      <c r="GR962" s="253"/>
      <c r="GS962" s="253"/>
      <c r="GT962" s="253"/>
      <c r="GU962" s="253"/>
      <c r="GV962" s="253"/>
      <c r="GW962" s="253"/>
      <c r="GX962" s="253"/>
      <c r="GY962" s="253"/>
      <c r="GZ962" s="253"/>
      <c r="HA962" s="253"/>
      <c r="HB962" s="253"/>
      <c r="HC962" s="253"/>
      <c r="HD962" s="253"/>
      <c r="HE962" s="253"/>
      <c r="HF962" s="253"/>
    </row>
    <row r="963" spans="1:214" s="312" customFormat="1" ht="15" customHeight="1" x14ac:dyDescent="0.25">
      <c r="A963" s="252"/>
      <c r="B963" s="253"/>
      <c r="C963" s="253"/>
      <c r="D963" s="253"/>
      <c r="E963" s="253"/>
      <c r="F963" s="253"/>
      <c r="G963" s="253"/>
      <c r="H963" s="253"/>
      <c r="I963" s="253"/>
      <c r="J963" s="253"/>
      <c r="K963" s="253"/>
      <c r="L963" s="253"/>
      <c r="M963" s="253"/>
      <c r="N963" s="253"/>
      <c r="O963" s="253"/>
      <c r="P963" s="253"/>
      <c r="Q963" s="253"/>
      <c r="R963" s="253"/>
      <c r="S963" s="253"/>
      <c r="T963" s="253"/>
      <c r="U963" s="253" t="s">
        <v>1147</v>
      </c>
      <c r="V963" s="253"/>
      <c r="W963" s="253"/>
      <c r="X963" s="253"/>
      <c r="Y963" s="253"/>
      <c r="Z963" s="253"/>
      <c r="AA963" s="253"/>
      <c r="AB963" s="253"/>
      <c r="AC963" s="253" t="s">
        <v>320</v>
      </c>
      <c r="AD963" s="253"/>
      <c r="AE963" s="253"/>
      <c r="AF963" s="253"/>
      <c r="AG963" s="253"/>
      <c r="AH963" s="253"/>
      <c r="AI963" s="253"/>
      <c r="AJ963" s="253"/>
      <c r="AK963" s="253"/>
      <c r="AL963" s="253"/>
      <c r="AM963" s="253"/>
      <c r="AN963" s="253"/>
      <c r="AO963" s="253"/>
      <c r="AP963" s="253"/>
      <c r="AQ963" s="253"/>
      <c r="AR963" s="253"/>
      <c r="AS963" s="253"/>
      <c r="AT963" s="253"/>
      <c r="AU963" s="253"/>
      <c r="AV963" s="253"/>
      <c r="AW963" s="253"/>
      <c r="AX963" s="253"/>
      <c r="AY963" s="253"/>
      <c r="AZ963" s="253"/>
      <c r="BA963" s="253"/>
      <c r="BB963" s="253"/>
      <c r="BC963" s="253"/>
      <c r="BD963" s="253"/>
      <c r="BE963" s="253"/>
      <c r="BF963" s="253"/>
      <c r="BG963" s="253"/>
      <c r="BH963" s="253"/>
      <c r="BI963" s="253"/>
      <c r="BJ963" s="253"/>
      <c r="BK963" s="253"/>
      <c r="BL963" s="253"/>
      <c r="BM963" s="253"/>
      <c r="BN963" s="253"/>
      <c r="BO963" s="253"/>
      <c r="BP963" s="253"/>
      <c r="BQ963" s="253"/>
      <c r="BR963" s="253"/>
      <c r="BS963" s="253"/>
      <c r="BT963" s="253"/>
      <c r="BU963" s="253"/>
      <c r="BV963" s="253"/>
      <c r="BW963" s="253"/>
      <c r="BX963" s="253"/>
      <c r="BY963" s="253"/>
      <c r="BZ963" s="253"/>
      <c r="CA963" s="253"/>
      <c r="CB963" s="253"/>
      <c r="CC963" s="253"/>
      <c r="CD963" s="253"/>
      <c r="CE963" s="253"/>
      <c r="CF963" s="253"/>
      <c r="CG963" s="253"/>
      <c r="CH963" s="253"/>
      <c r="CI963" s="253"/>
      <c r="CJ963" s="253"/>
      <c r="CK963" s="253"/>
      <c r="CL963" s="253"/>
      <c r="CM963" s="253"/>
      <c r="CN963" s="253"/>
      <c r="CO963" s="253"/>
      <c r="CP963" s="253"/>
      <c r="CQ963" s="253"/>
      <c r="CR963" s="253"/>
      <c r="CS963" s="253"/>
      <c r="CT963" s="253"/>
      <c r="CU963" s="253"/>
      <c r="CV963" s="253"/>
      <c r="CW963" s="253"/>
      <c r="CX963" s="253"/>
      <c r="CY963" s="253"/>
      <c r="CZ963" s="253"/>
      <c r="DA963" s="253"/>
      <c r="DB963" s="253"/>
      <c r="DC963" s="253"/>
      <c r="DD963" s="253"/>
      <c r="DE963" s="253"/>
      <c r="DF963" s="253"/>
      <c r="DG963" s="253"/>
      <c r="DH963" s="253"/>
      <c r="DI963" s="253"/>
      <c r="DJ963" s="253"/>
      <c r="DK963" s="253"/>
      <c r="DL963" s="253"/>
      <c r="DM963" s="253"/>
      <c r="DN963" s="253"/>
      <c r="DO963" s="253"/>
      <c r="DP963" s="253"/>
      <c r="DQ963" s="253"/>
      <c r="DR963" s="253"/>
      <c r="DS963" s="253"/>
      <c r="DT963" s="253"/>
      <c r="DU963" s="253"/>
      <c r="DV963" s="253"/>
      <c r="DW963" s="253"/>
      <c r="DX963" s="253"/>
      <c r="DY963" s="253"/>
      <c r="DZ963" s="253"/>
      <c r="EA963" s="253"/>
      <c r="EB963" s="253"/>
      <c r="EC963" s="253"/>
      <c r="ED963" s="253"/>
      <c r="EE963" s="253"/>
      <c r="EF963" s="253"/>
      <c r="EG963" s="253"/>
      <c r="EH963" s="253"/>
      <c r="EI963" s="253"/>
      <c r="EJ963" s="253"/>
      <c r="EK963" s="253"/>
      <c r="EL963" s="253"/>
      <c r="EM963" s="253"/>
      <c r="EN963" s="253"/>
      <c r="EO963" s="253"/>
      <c r="EP963" s="253"/>
      <c r="EQ963" s="253"/>
      <c r="ER963" s="253"/>
      <c r="ES963" s="253"/>
      <c r="ET963" s="253"/>
      <c r="EU963" s="253"/>
      <c r="EV963" s="253"/>
      <c r="EW963" s="253"/>
      <c r="EX963" s="253"/>
      <c r="EY963" s="253"/>
      <c r="EZ963" s="253"/>
      <c r="FA963" s="253"/>
      <c r="FB963" s="253"/>
      <c r="FC963" s="253"/>
      <c r="FD963" s="253"/>
      <c r="FE963" s="253"/>
      <c r="FF963" s="253"/>
      <c r="FG963" s="253"/>
      <c r="FH963" s="253"/>
      <c r="FI963" s="253"/>
      <c r="FJ963" s="253"/>
      <c r="FK963" s="253"/>
      <c r="FL963" s="253"/>
      <c r="FM963" s="253"/>
      <c r="FN963" s="253"/>
      <c r="FO963" s="253"/>
      <c r="FP963" s="253"/>
      <c r="FQ963" s="253"/>
      <c r="FR963" s="253"/>
      <c r="FS963" s="253"/>
      <c r="FT963" s="253"/>
      <c r="FU963" s="253"/>
      <c r="FV963" s="253"/>
      <c r="FW963" s="253"/>
      <c r="FX963" s="253"/>
      <c r="FY963" s="253"/>
      <c r="FZ963" s="253"/>
      <c r="GA963" s="253"/>
      <c r="GB963" s="253"/>
      <c r="GC963" s="253"/>
      <c r="GD963" s="253"/>
      <c r="GE963" s="253"/>
      <c r="GF963" s="253"/>
      <c r="GG963" s="253"/>
      <c r="GH963" s="253"/>
      <c r="GI963" s="253"/>
      <c r="GJ963" s="253"/>
      <c r="GK963" s="253"/>
      <c r="GL963" s="253"/>
      <c r="GM963" s="253"/>
      <c r="GN963" s="253"/>
      <c r="GO963" s="253"/>
      <c r="GP963" s="253"/>
      <c r="GQ963" s="253"/>
      <c r="GR963" s="253"/>
      <c r="GS963" s="253"/>
      <c r="GT963" s="253"/>
      <c r="GU963" s="253"/>
      <c r="GV963" s="253"/>
      <c r="GW963" s="253"/>
      <c r="GX963" s="253"/>
      <c r="GY963" s="253"/>
      <c r="GZ963" s="253"/>
      <c r="HA963" s="253"/>
      <c r="HB963" s="253"/>
      <c r="HC963" s="253"/>
      <c r="HD963" s="253"/>
      <c r="HE963" s="253"/>
      <c r="HF963" s="253"/>
    </row>
    <row r="964" spans="1:214" s="312" customFormat="1" ht="15" customHeight="1" x14ac:dyDescent="0.25">
      <c r="A964" s="252"/>
      <c r="B964" s="253"/>
      <c r="C964" s="253"/>
      <c r="D964" s="253"/>
      <c r="E964" s="253"/>
      <c r="F964" s="253"/>
      <c r="G964" s="253"/>
      <c r="H964" s="253"/>
      <c r="I964" s="253"/>
      <c r="J964" s="253"/>
      <c r="K964" s="253"/>
      <c r="L964" s="253"/>
      <c r="M964" s="253"/>
      <c r="N964" s="253"/>
      <c r="O964" s="253"/>
      <c r="P964" s="253"/>
      <c r="Q964" s="253"/>
      <c r="R964" s="253"/>
      <c r="S964" s="253"/>
      <c r="T964" s="253"/>
      <c r="U964" s="253" t="s">
        <v>1148</v>
      </c>
      <c r="V964" s="253"/>
      <c r="W964" s="253"/>
      <c r="X964" s="253"/>
      <c r="Y964" s="253"/>
      <c r="Z964" s="253"/>
      <c r="AA964" s="253"/>
      <c r="AB964" s="253"/>
      <c r="AC964" s="253" t="s">
        <v>320</v>
      </c>
      <c r="AD964" s="253"/>
      <c r="AE964" s="253"/>
      <c r="AF964" s="253"/>
      <c r="AG964" s="253"/>
      <c r="AH964" s="253"/>
      <c r="AI964" s="253"/>
      <c r="AJ964" s="253"/>
      <c r="AK964" s="253"/>
      <c r="AL964" s="253"/>
      <c r="AM964" s="253"/>
      <c r="AN964" s="253"/>
      <c r="AO964" s="253"/>
      <c r="AP964" s="253"/>
      <c r="AQ964" s="253"/>
      <c r="AR964" s="253"/>
      <c r="AS964" s="253"/>
      <c r="AT964" s="253"/>
      <c r="AU964" s="253"/>
      <c r="AV964" s="253"/>
      <c r="AW964" s="253"/>
      <c r="AX964" s="253"/>
      <c r="AY964" s="253"/>
      <c r="AZ964" s="253"/>
      <c r="BA964" s="253"/>
      <c r="BB964" s="253"/>
      <c r="BC964" s="253"/>
      <c r="BD964" s="253"/>
      <c r="BE964" s="253"/>
      <c r="BF964" s="253"/>
      <c r="BG964" s="253"/>
      <c r="BH964" s="253"/>
      <c r="BI964" s="253"/>
      <c r="BJ964" s="253"/>
      <c r="BK964" s="253"/>
      <c r="BL964" s="253"/>
      <c r="BM964" s="253"/>
      <c r="BN964" s="253"/>
      <c r="BO964" s="253"/>
      <c r="BP964" s="253"/>
      <c r="BQ964" s="253"/>
      <c r="BR964" s="253"/>
      <c r="BS964" s="253"/>
      <c r="BT964" s="253"/>
      <c r="BU964" s="253"/>
      <c r="BV964" s="253"/>
      <c r="BW964" s="253"/>
      <c r="BX964" s="253"/>
      <c r="BY964" s="253"/>
      <c r="BZ964" s="253"/>
      <c r="CA964" s="253"/>
      <c r="CB964" s="253"/>
      <c r="CC964" s="253"/>
      <c r="CD964" s="253"/>
      <c r="CE964" s="253"/>
      <c r="CF964" s="253"/>
      <c r="CG964" s="253"/>
      <c r="CH964" s="253"/>
      <c r="CI964" s="253"/>
      <c r="CJ964" s="253"/>
      <c r="CK964" s="253"/>
      <c r="CL964" s="253"/>
      <c r="CM964" s="253"/>
      <c r="CN964" s="253"/>
      <c r="CO964" s="253"/>
      <c r="CP964" s="253"/>
      <c r="CQ964" s="253"/>
      <c r="CR964" s="253"/>
      <c r="CS964" s="253"/>
      <c r="CT964" s="253"/>
      <c r="CU964" s="253"/>
      <c r="CV964" s="253"/>
      <c r="CW964" s="253"/>
      <c r="CX964" s="253"/>
      <c r="CY964" s="253"/>
      <c r="CZ964" s="253"/>
      <c r="DA964" s="253"/>
      <c r="DB964" s="253"/>
      <c r="DC964" s="253"/>
      <c r="DD964" s="253"/>
      <c r="DE964" s="253"/>
      <c r="DF964" s="253"/>
      <c r="DG964" s="253"/>
      <c r="DH964" s="253"/>
      <c r="DI964" s="253"/>
      <c r="DJ964" s="253"/>
      <c r="DK964" s="253"/>
      <c r="DL964" s="253"/>
      <c r="DM964" s="253"/>
      <c r="DN964" s="253"/>
      <c r="DO964" s="253"/>
      <c r="DP964" s="253"/>
      <c r="DQ964" s="253"/>
      <c r="DR964" s="253"/>
      <c r="DS964" s="253"/>
      <c r="DT964" s="253"/>
      <c r="DU964" s="253"/>
      <c r="DV964" s="253"/>
      <c r="DW964" s="253"/>
      <c r="DX964" s="253"/>
      <c r="DY964" s="253"/>
      <c r="DZ964" s="253"/>
      <c r="EA964" s="253"/>
      <c r="EB964" s="253"/>
      <c r="EC964" s="253"/>
      <c r="ED964" s="253"/>
      <c r="EE964" s="253"/>
      <c r="EF964" s="253"/>
      <c r="EG964" s="253"/>
      <c r="EH964" s="253"/>
      <c r="EI964" s="253"/>
      <c r="EJ964" s="253"/>
      <c r="EK964" s="253"/>
      <c r="EL964" s="253"/>
      <c r="EM964" s="253"/>
      <c r="EN964" s="253"/>
      <c r="EO964" s="253"/>
      <c r="EP964" s="253"/>
      <c r="EQ964" s="253"/>
      <c r="ER964" s="253"/>
      <c r="ES964" s="253"/>
      <c r="ET964" s="253"/>
      <c r="EU964" s="253"/>
      <c r="EV964" s="253"/>
      <c r="EW964" s="253"/>
      <c r="EX964" s="253"/>
      <c r="EY964" s="253"/>
      <c r="EZ964" s="253"/>
      <c r="FA964" s="253"/>
      <c r="FB964" s="253"/>
      <c r="FC964" s="253"/>
      <c r="FD964" s="253"/>
      <c r="FE964" s="253"/>
      <c r="FF964" s="253"/>
      <c r="FG964" s="253"/>
      <c r="FH964" s="253"/>
      <c r="FI964" s="253"/>
      <c r="FJ964" s="253"/>
      <c r="FK964" s="253"/>
      <c r="FL964" s="253"/>
      <c r="FM964" s="253"/>
      <c r="FN964" s="253"/>
      <c r="FO964" s="253"/>
      <c r="FP964" s="253"/>
      <c r="FQ964" s="253"/>
      <c r="FR964" s="253"/>
      <c r="FS964" s="253"/>
      <c r="FT964" s="253"/>
      <c r="FU964" s="253"/>
      <c r="FV964" s="253"/>
      <c r="FW964" s="253"/>
      <c r="FX964" s="253"/>
      <c r="FY964" s="253"/>
      <c r="FZ964" s="253"/>
      <c r="GA964" s="253"/>
      <c r="GB964" s="253"/>
      <c r="GC964" s="253"/>
      <c r="GD964" s="253"/>
      <c r="GE964" s="253"/>
      <c r="GF964" s="253"/>
      <c r="GG964" s="253"/>
      <c r="GH964" s="253"/>
      <c r="GI964" s="253"/>
      <c r="GJ964" s="253"/>
      <c r="GK964" s="253"/>
      <c r="GL964" s="253"/>
      <c r="GM964" s="253"/>
      <c r="GN964" s="253"/>
      <c r="GO964" s="253"/>
      <c r="GP964" s="253"/>
      <c r="GQ964" s="253"/>
      <c r="GR964" s="253"/>
      <c r="GS964" s="253"/>
      <c r="GT964" s="253"/>
      <c r="GU964" s="253"/>
      <c r="GV964" s="253"/>
      <c r="GW964" s="253"/>
      <c r="GX964" s="253"/>
      <c r="GY964" s="253"/>
      <c r="GZ964" s="253"/>
      <c r="HA964" s="253"/>
      <c r="HB964" s="253"/>
      <c r="HC964" s="253"/>
      <c r="HD964" s="253"/>
      <c r="HE964" s="253"/>
      <c r="HF964" s="253"/>
    </row>
    <row r="965" spans="1:214" s="312" customFormat="1" ht="15" customHeight="1" x14ac:dyDescent="0.25">
      <c r="A965" s="252"/>
      <c r="B965" s="253"/>
      <c r="C965" s="253"/>
      <c r="D965" s="253"/>
      <c r="E965" s="253"/>
      <c r="F965" s="253"/>
      <c r="G965" s="253"/>
      <c r="H965" s="253"/>
      <c r="I965" s="253"/>
      <c r="J965" s="253"/>
      <c r="K965" s="253"/>
      <c r="L965" s="253"/>
      <c r="M965" s="253"/>
      <c r="N965" s="253"/>
      <c r="O965" s="253"/>
      <c r="P965" s="253"/>
      <c r="Q965" s="253"/>
      <c r="R965" s="253"/>
      <c r="S965" s="253"/>
      <c r="T965" s="253"/>
      <c r="U965" s="253" t="s">
        <v>1149</v>
      </c>
      <c r="V965" s="253"/>
      <c r="W965" s="253"/>
      <c r="X965" s="253"/>
      <c r="Y965" s="253"/>
      <c r="Z965" s="253"/>
      <c r="AA965" s="253"/>
      <c r="AB965" s="253"/>
      <c r="AC965" s="253" t="s">
        <v>329</v>
      </c>
      <c r="AD965" s="253"/>
      <c r="AE965" s="253"/>
      <c r="AF965" s="253"/>
      <c r="AG965" s="253"/>
      <c r="AH965" s="253"/>
      <c r="AI965" s="253"/>
      <c r="AJ965" s="253"/>
      <c r="AK965" s="253"/>
      <c r="AL965" s="253"/>
      <c r="AM965" s="253"/>
      <c r="AN965" s="253"/>
      <c r="AO965" s="253"/>
      <c r="AP965" s="253"/>
      <c r="AQ965" s="253"/>
      <c r="AR965" s="253"/>
      <c r="AS965" s="253"/>
      <c r="AT965" s="253"/>
      <c r="AU965" s="253"/>
      <c r="AV965" s="253"/>
      <c r="AW965" s="253"/>
      <c r="AX965" s="253"/>
      <c r="AY965" s="253"/>
      <c r="AZ965" s="253"/>
      <c r="BA965" s="253"/>
      <c r="BB965" s="253"/>
      <c r="BC965" s="253"/>
      <c r="BD965" s="253"/>
      <c r="BE965" s="253"/>
      <c r="BF965" s="253"/>
      <c r="BG965" s="253"/>
      <c r="BH965" s="253"/>
      <c r="BI965" s="253"/>
      <c r="BJ965" s="253"/>
      <c r="BK965" s="253"/>
      <c r="BL965" s="253"/>
      <c r="BM965" s="253"/>
      <c r="BN965" s="253"/>
      <c r="BO965" s="253"/>
      <c r="BP965" s="253"/>
      <c r="BQ965" s="253"/>
      <c r="BR965" s="253"/>
      <c r="BS965" s="253"/>
      <c r="BT965" s="253"/>
      <c r="BU965" s="253"/>
      <c r="BV965" s="253"/>
      <c r="BW965" s="253"/>
      <c r="BX965" s="253"/>
      <c r="BY965" s="253"/>
      <c r="BZ965" s="253"/>
      <c r="CA965" s="253"/>
      <c r="CB965" s="253"/>
      <c r="CC965" s="253"/>
      <c r="CD965" s="253"/>
      <c r="CE965" s="253"/>
      <c r="CF965" s="253"/>
      <c r="CG965" s="253"/>
      <c r="CH965" s="253"/>
      <c r="CI965" s="253"/>
      <c r="CJ965" s="253"/>
      <c r="CK965" s="253"/>
      <c r="CL965" s="253"/>
      <c r="CM965" s="253"/>
      <c r="CN965" s="253"/>
      <c r="CO965" s="253"/>
      <c r="CP965" s="253"/>
      <c r="CQ965" s="253"/>
      <c r="CR965" s="253"/>
      <c r="CS965" s="253"/>
      <c r="CT965" s="253"/>
      <c r="CU965" s="253"/>
      <c r="CV965" s="253"/>
      <c r="CW965" s="253"/>
      <c r="CX965" s="253"/>
      <c r="CY965" s="253"/>
      <c r="CZ965" s="253"/>
      <c r="DA965" s="253"/>
      <c r="DB965" s="253"/>
      <c r="DC965" s="253"/>
      <c r="DD965" s="253"/>
      <c r="DE965" s="253"/>
      <c r="DF965" s="253"/>
      <c r="DG965" s="253"/>
      <c r="DH965" s="253"/>
      <c r="DI965" s="253"/>
      <c r="DJ965" s="253"/>
      <c r="DK965" s="253"/>
      <c r="DL965" s="253"/>
      <c r="DM965" s="253"/>
      <c r="DN965" s="253"/>
      <c r="DO965" s="253"/>
      <c r="DP965" s="253"/>
      <c r="DQ965" s="253"/>
      <c r="DR965" s="253"/>
      <c r="DS965" s="253"/>
      <c r="DT965" s="253"/>
      <c r="DU965" s="253"/>
      <c r="DV965" s="253"/>
      <c r="DW965" s="253"/>
      <c r="DX965" s="253"/>
      <c r="DY965" s="253"/>
      <c r="DZ965" s="253"/>
      <c r="EA965" s="253"/>
      <c r="EB965" s="253"/>
      <c r="EC965" s="253"/>
      <c r="ED965" s="253"/>
      <c r="EE965" s="253"/>
      <c r="EF965" s="253"/>
      <c r="EG965" s="253"/>
      <c r="EH965" s="253"/>
      <c r="EI965" s="253"/>
      <c r="EJ965" s="253"/>
      <c r="EK965" s="253"/>
      <c r="EL965" s="253"/>
      <c r="EM965" s="253"/>
      <c r="EN965" s="253"/>
      <c r="EO965" s="253"/>
      <c r="EP965" s="253"/>
      <c r="EQ965" s="253"/>
      <c r="ER965" s="253"/>
      <c r="ES965" s="253"/>
      <c r="ET965" s="253"/>
      <c r="EU965" s="253"/>
      <c r="EV965" s="253"/>
      <c r="EW965" s="253"/>
      <c r="EX965" s="253"/>
      <c r="EY965" s="253"/>
      <c r="EZ965" s="253"/>
      <c r="FA965" s="253"/>
      <c r="FB965" s="253"/>
      <c r="FC965" s="253"/>
      <c r="FD965" s="253"/>
      <c r="FE965" s="253"/>
      <c r="FF965" s="253"/>
      <c r="FG965" s="253"/>
      <c r="FH965" s="253"/>
      <c r="FI965" s="253"/>
      <c r="FJ965" s="253"/>
      <c r="FK965" s="253"/>
      <c r="FL965" s="253"/>
      <c r="FM965" s="253"/>
      <c r="FN965" s="253"/>
      <c r="FO965" s="253"/>
      <c r="FP965" s="253"/>
      <c r="FQ965" s="253"/>
      <c r="FR965" s="253"/>
      <c r="FS965" s="253"/>
      <c r="FT965" s="253"/>
      <c r="FU965" s="253"/>
      <c r="FV965" s="253"/>
      <c r="FW965" s="253"/>
      <c r="FX965" s="253"/>
      <c r="FY965" s="253"/>
      <c r="FZ965" s="253"/>
      <c r="GA965" s="253"/>
      <c r="GB965" s="253"/>
      <c r="GC965" s="253"/>
      <c r="GD965" s="253"/>
      <c r="GE965" s="253"/>
      <c r="GF965" s="253"/>
      <c r="GG965" s="253"/>
      <c r="GH965" s="253"/>
      <c r="GI965" s="253"/>
      <c r="GJ965" s="253"/>
      <c r="GK965" s="253"/>
      <c r="GL965" s="253"/>
      <c r="GM965" s="253"/>
      <c r="GN965" s="253"/>
      <c r="GO965" s="253"/>
      <c r="GP965" s="253"/>
      <c r="GQ965" s="253"/>
      <c r="GR965" s="253"/>
      <c r="GS965" s="253"/>
      <c r="GT965" s="253"/>
      <c r="GU965" s="253"/>
      <c r="GV965" s="253"/>
      <c r="GW965" s="253"/>
      <c r="GX965" s="253"/>
      <c r="GY965" s="253"/>
      <c r="GZ965" s="253"/>
      <c r="HA965" s="253"/>
      <c r="HB965" s="253"/>
      <c r="HC965" s="253"/>
      <c r="HD965" s="253"/>
      <c r="HE965" s="253"/>
      <c r="HF965" s="253"/>
    </row>
    <row r="966" spans="1:214" s="312" customFormat="1" ht="15" customHeight="1" x14ac:dyDescent="0.25">
      <c r="A966" s="252"/>
      <c r="B966" s="253"/>
      <c r="C966" s="253"/>
      <c r="D966" s="253"/>
      <c r="E966" s="253"/>
      <c r="F966" s="253"/>
      <c r="G966" s="253"/>
      <c r="H966" s="253"/>
      <c r="I966" s="253"/>
      <c r="J966" s="253"/>
      <c r="K966" s="253"/>
      <c r="L966" s="253"/>
      <c r="M966" s="253"/>
      <c r="N966" s="253"/>
      <c r="O966" s="253"/>
      <c r="P966" s="253"/>
      <c r="Q966" s="253"/>
      <c r="R966" s="253"/>
      <c r="S966" s="253"/>
      <c r="T966" s="253"/>
      <c r="U966" s="253" t="s">
        <v>1150</v>
      </c>
      <c r="V966" s="253"/>
      <c r="W966" s="253"/>
      <c r="X966" s="253"/>
      <c r="Y966" s="253"/>
      <c r="Z966" s="253"/>
      <c r="AA966" s="253"/>
      <c r="AB966" s="253"/>
      <c r="AC966" s="253" t="s">
        <v>332</v>
      </c>
      <c r="AD966" s="253"/>
      <c r="AE966" s="253"/>
      <c r="AF966" s="253"/>
      <c r="AG966" s="253"/>
      <c r="AH966" s="253"/>
      <c r="AI966" s="253"/>
      <c r="AJ966" s="253"/>
      <c r="AK966" s="253"/>
      <c r="AL966" s="253"/>
      <c r="AM966" s="253"/>
      <c r="AN966" s="253"/>
      <c r="AO966" s="253"/>
      <c r="AP966" s="253"/>
      <c r="AQ966" s="253"/>
      <c r="AR966" s="253"/>
      <c r="AS966" s="253"/>
      <c r="AT966" s="253"/>
      <c r="AU966" s="253"/>
      <c r="AV966" s="253"/>
      <c r="AW966" s="253"/>
      <c r="AX966" s="253"/>
      <c r="AY966" s="253"/>
      <c r="AZ966" s="253"/>
      <c r="BA966" s="253"/>
      <c r="BB966" s="253"/>
      <c r="BC966" s="253"/>
      <c r="BD966" s="253"/>
      <c r="BE966" s="253"/>
      <c r="BF966" s="253"/>
      <c r="BG966" s="253"/>
      <c r="BH966" s="253"/>
      <c r="BI966" s="253"/>
      <c r="BJ966" s="253"/>
      <c r="BK966" s="253"/>
      <c r="BL966" s="253"/>
      <c r="BM966" s="253"/>
      <c r="BN966" s="253"/>
      <c r="BO966" s="253"/>
      <c r="BP966" s="253"/>
      <c r="BQ966" s="253"/>
      <c r="BR966" s="253"/>
      <c r="BS966" s="253"/>
      <c r="BT966" s="253"/>
      <c r="BU966" s="253"/>
      <c r="BV966" s="253"/>
      <c r="BW966" s="253"/>
      <c r="BX966" s="253"/>
      <c r="BY966" s="253"/>
      <c r="BZ966" s="253"/>
      <c r="CA966" s="253"/>
      <c r="CB966" s="253"/>
      <c r="CC966" s="253"/>
      <c r="CD966" s="253"/>
      <c r="CE966" s="253"/>
      <c r="CF966" s="253"/>
      <c r="CG966" s="253"/>
      <c r="CH966" s="253"/>
      <c r="CI966" s="253"/>
      <c r="CJ966" s="253"/>
      <c r="CK966" s="253"/>
      <c r="CL966" s="253"/>
      <c r="CM966" s="253"/>
      <c r="CN966" s="253"/>
      <c r="CO966" s="253"/>
      <c r="CP966" s="253"/>
      <c r="CQ966" s="253"/>
      <c r="CR966" s="253"/>
      <c r="CS966" s="253"/>
      <c r="CT966" s="253"/>
      <c r="CU966" s="253"/>
      <c r="CV966" s="253"/>
      <c r="CW966" s="253"/>
      <c r="CX966" s="253"/>
      <c r="CY966" s="253"/>
      <c r="CZ966" s="253"/>
      <c r="DA966" s="253"/>
      <c r="DB966" s="253"/>
      <c r="DC966" s="253"/>
      <c r="DD966" s="253"/>
      <c r="DE966" s="253"/>
      <c r="DF966" s="253"/>
      <c r="DG966" s="253"/>
      <c r="DH966" s="253"/>
      <c r="DI966" s="253"/>
      <c r="DJ966" s="253"/>
      <c r="DK966" s="253"/>
      <c r="DL966" s="253"/>
      <c r="DM966" s="253"/>
      <c r="DN966" s="253"/>
      <c r="DO966" s="253"/>
      <c r="DP966" s="253"/>
      <c r="DQ966" s="253"/>
      <c r="DR966" s="253"/>
      <c r="DS966" s="253"/>
      <c r="DT966" s="253"/>
      <c r="DU966" s="253"/>
      <c r="DV966" s="253"/>
      <c r="DW966" s="253"/>
      <c r="DX966" s="253"/>
      <c r="DY966" s="253"/>
      <c r="DZ966" s="253"/>
      <c r="EA966" s="253"/>
      <c r="EB966" s="253"/>
      <c r="EC966" s="253"/>
      <c r="ED966" s="253"/>
      <c r="EE966" s="253"/>
      <c r="EF966" s="253"/>
      <c r="EG966" s="253"/>
      <c r="EH966" s="253"/>
      <c r="EI966" s="253"/>
      <c r="EJ966" s="253"/>
      <c r="EK966" s="253"/>
      <c r="EL966" s="253"/>
      <c r="EM966" s="253"/>
      <c r="EN966" s="253"/>
      <c r="EO966" s="253"/>
      <c r="EP966" s="253"/>
      <c r="EQ966" s="253"/>
      <c r="ER966" s="253"/>
      <c r="ES966" s="253"/>
      <c r="ET966" s="253"/>
      <c r="EU966" s="253"/>
      <c r="EV966" s="253"/>
      <c r="EW966" s="253"/>
      <c r="EX966" s="253"/>
      <c r="EY966" s="253"/>
      <c r="EZ966" s="253"/>
      <c r="FA966" s="253"/>
      <c r="FB966" s="253"/>
      <c r="FC966" s="253"/>
      <c r="FD966" s="253"/>
      <c r="FE966" s="253"/>
      <c r="FF966" s="253"/>
      <c r="FG966" s="253"/>
      <c r="FH966" s="253"/>
      <c r="FI966" s="253"/>
      <c r="FJ966" s="253"/>
      <c r="FK966" s="253"/>
      <c r="FL966" s="253"/>
      <c r="FM966" s="253"/>
      <c r="FN966" s="253"/>
      <c r="FO966" s="253"/>
      <c r="FP966" s="253"/>
      <c r="FQ966" s="253"/>
      <c r="FR966" s="253"/>
      <c r="FS966" s="253"/>
      <c r="FT966" s="253"/>
      <c r="FU966" s="253"/>
      <c r="FV966" s="253"/>
      <c r="FW966" s="253"/>
      <c r="FX966" s="253"/>
      <c r="FY966" s="253"/>
      <c r="FZ966" s="253"/>
      <c r="GA966" s="253"/>
      <c r="GB966" s="253"/>
      <c r="GC966" s="253"/>
      <c r="GD966" s="253"/>
      <c r="GE966" s="253"/>
      <c r="GF966" s="253"/>
      <c r="GG966" s="253"/>
      <c r="GH966" s="253"/>
      <c r="GI966" s="253"/>
      <c r="GJ966" s="253"/>
      <c r="GK966" s="253"/>
      <c r="GL966" s="253"/>
      <c r="GM966" s="253"/>
      <c r="GN966" s="253"/>
      <c r="GO966" s="253"/>
      <c r="GP966" s="253"/>
      <c r="GQ966" s="253"/>
      <c r="GR966" s="253"/>
      <c r="GS966" s="253"/>
      <c r="GT966" s="253"/>
      <c r="GU966" s="253"/>
      <c r="GV966" s="253"/>
      <c r="GW966" s="253"/>
      <c r="GX966" s="253"/>
      <c r="GY966" s="253"/>
      <c r="GZ966" s="253"/>
      <c r="HA966" s="253"/>
      <c r="HB966" s="253"/>
      <c r="HC966" s="253"/>
      <c r="HD966" s="253"/>
      <c r="HE966" s="253"/>
      <c r="HF966" s="253"/>
    </row>
    <row r="967" spans="1:214" s="312" customFormat="1" ht="15" customHeight="1" x14ac:dyDescent="0.25">
      <c r="A967" s="252"/>
      <c r="B967" s="253"/>
      <c r="C967" s="253"/>
      <c r="D967" s="253"/>
      <c r="E967" s="253"/>
      <c r="F967" s="253"/>
      <c r="G967" s="253"/>
      <c r="H967" s="253"/>
      <c r="I967" s="253"/>
      <c r="J967" s="253"/>
      <c r="K967" s="253"/>
      <c r="L967" s="253"/>
      <c r="M967" s="253"/>
      <c r="N967" s="253"/>
      <c r="O967" s="253"/>
      <c r="P967" s="253"/>
      <c r="Q967" s="253"/>
      <c r="R967" s="253"/>
      <c r="S967" s="253"/>
      <c r="T967" s="253"/>
      <c r="U967" s="253" t="s">
        <v>1151</v>
      </c>
      <c r="V967" s="253"/>
      <c r="W967" s="253"/>
      <c r="X967" s="253"/>
      <c r="Y967" s="253"/>
      <c r="Z967" s="253"/>
      <c r="AA967" s="253"/>
      <c r="AB967" s="253"/>
      <c r="AC967" s="253" t="s">
        <v>323</v>
      </c>
      <c r="AD967" s="253"/>
      <c r="AE967" s="253"/>
      <c r="AF967" s="253"/>
      <c r="AG967" s="253"/>
      <c r="AH967" s="253"/>
      <c r="AI967" s="253"/>
      <c r="AJ967" s="253"/>
      <c r="AK967" s="253"/>
      <c r="AL967" s="253"/>
      <c r="AM967" s="253"/>
      <c r="AN967" s="253"/>
      <c r="AO967" s="253"/>
      <c r="AP967" s="253"/>
      <c r="AQ967" s="253"/>
      <c r="AR967" s="253"/>
      <c r="AS967" s="253"/>
      <c r="AT967" s="253"/>
      <c r="AU967" s="253"/>
      <c r="AV967" s="253"/>
      <c r="AW967" s="253"/>
      <c r="AX967" s="253"/>
      <c r="AY967" s="253"/>
      <c r="AZ967" s="253"/>
      <c r="BA967" s="253"/>
      <c r="BB967" s="253"/>
      <c r="BC967" s="253"/>
      <c r="BD967" s="253"/>
      <c r="BE967" s="253"/>
      <c r="BF967" s="253"/>
      <c r="BG967" s="253"/>
      <c r="BH967" s="253"/>
      <c r="BI967" s="253"/>
      <c r="BJ967" s="253"/>
      <c r="BK967" s="253"/>
      <c r="BL967" s="253"/>
      <c r="BM967" s="253"/>
      <c r="BN967" s="253"/>
      <c r="BO967" s="253"/>
      <c r="BP967" s="253"/>
      <c r="BQ967" s="253"/>
      <c r="BR967" s="253"/>
      <c r="BS967" s="253"/>
      <c r="BT967" s="253"/>
      <c r="BU967" s="253"/>
      <c r="BV967" s="253"/>
      <c r="BW967" s="253"/>
      <c r="BX967" s="253"/>
      <c r="BY967" s="253"/>
      <c r="BZ967" s="253"/>
      <c r="CA967" s="253"/>
      <c r="CB967" s="253"/>
      <c r="CC967" s="253"/>
      <c r="CD967" s="253"/>
      <c r="CE967" s="253"/>
      <c r="CF967" s="253"/>
      <c r="CG967" s="253"/>
      <c r="CH967" s="253"/>
      <c r="CI967" s="253"/>
      <c r="CJ967" s="253"/>
      <c r="CK967" s="253"/>
      <c r="CL967" s="253"/>
      <c r="CM967" s="253"/>
      <c r="CN967" s="253"/>
      <c r="CO967" s="253"/>
      <c r="CP967" s="253"/>
      <c r="CQ967" s="253"/>
      <c r="CR967" s="253"/>
      <c r="CS967" s="253"/>
      <c r="CT967" s="253"/>
      <c r="CU967" s="253"/>
      <c r="CV967" s="253"/>
      <c r="CW967" s="253"/>
      <c r="CX967" s="253"/>
      <c r="CY967" s="253"/>
      <c r="CZ967" s="253"/>
      <c r="DA967" s="253"/>
      <c r="DB967" s="253"/>
      <c r="DC967" s="253"/>
      <c r="DD967" s="253"/>
      <c r="DE967" s="253"/>
      <c r="DF967" s="253"/>
      <c r="DG967" s="253"/>
      <c r="DH967" s="253"/>
      <c r="DI967" s="253"/>
      <c r="DJ967" s="253"/>
      <c r="DK967" s="253"/>
      <c r="DL967" s="253"/>
      <c r="DM967" s="253"/>
      <c r="DN967" s="253"/>
      <c r="DO967" s="253"/>
      <c r="DP967" s="253"/>
      <c r="DQ967" s="253"/>
      <c r="DR967" s="253"/>
      <c r="DS967" s="253"/>
      <c r="DT967" s="253"/>
      <c r="DU967" s="253"/>
      <c r="DV967" s="253"/>
      <c r="DW967" s="253"/>
      <c r="DX967" s="253"/>
      <c r="DY967" s="253"/>
      <c r="DZ967" s="253"/>
      <c r="EA967" s="253"/>
      <c r="EB967" s="253"/>
      <c r="EC967" s="253"/>
      <c r="ED967" s="253"/>
      <c r="EE967" s="253"/>
      <c r="EF967" s="253"/>
      <c r="EG967" s="253"/>
      <c r="EH967" s="253"/>
      <c r="EI967" s="253"/>
      <c r="EJ967" s="253"/>
      <c r="EK967" s="253"/>
      <c r="EL967" s="253"/>
      <c r="EM967" s="253"/>
      <c r="EN967" s="253"/>
      <c r="EO967" s="253"/>
      <c r="EP967" s="253"/>
      <c r="EQ967" s="253"/>
      <c r="ER967" s="253"/>
      <c r="ES967" s="253"/>
      <c r="ET967" s="253"/>
      <c r="EU967" s="253"/>
      <c r="EV967" s="253"/>
      <c r="EW967" s="253"/>
      <c r="EX967" s="253"/>
      <c r="EY967" s="253"/>
      <c r="EZ967" s="253"/>
      <c r="FA967" s="253"/>
      <c r="FB967" s="253"/>
      <c r="FC967" s="253"/>
      <c r="FD967" s="253"/>
      <c r="FE967" s="253"/>
      <c r="FF967" s="253"/>
      <c r="FG967" s="253"/>
      <c r="FH967" s="253"/>
      <c r="FI967" s="253"/>
      <c r="FJ967" s="253"/>
      <c r="FK967" s="253"/>
      <c r="FL967" s="253"/>
      <c r="FM967" s="253"/>
      <c r="FN967" s="253"/>
      <c r="FO967" s="253"/>
      <c r="FP967" s="253"/>
      <c r="FQ967" s="253"/>
      <c r="FR967" s="253"/>
      <c r="FS967" s="253"/>
      <c r="FT967" s="253"/>
      <c r="FU967" s="253"/>
      <c r="FV967" s="253"/>
      <c r="FW967" s="253"/>
      <c r="FX967" s="253"/>
      <c r="FY967" s="253"/>
      <c r="FZ967" s="253"/>
      <c r="GA967" s="253"/>
      <c r="GB967" s="253"/>
      <c r="GC967" s="253"/>
      <c r="GD967" s="253"/>
      <c r="GE967" s="253"/>
      <c r="GF967" s="253"/>
      <c r="GG967" s="253"/>
      <c r="GH967" s="253"/>
      <c r="GI967" s="253"/>
      <c r="GJ967" s="253"/>
      <c r="GK967" s="253"/>
      <c r="GL967" s="253"/>
      <c r="GM967" s="253"/>
      <c r="GN967" s="253"/>
      <c r="GO967" s="253"/>
      <c r="GP967" s="253"/>
      <c r="GQ967" s="253"/>
      <c r="GR967" s="253"/>
      <c r="GS967" s="253"/>
      <c r="GT967" s="253"/>
      <c r="GU967" s="253"/>
      <c r="GV967" s="253"/>
      <c r="GW967" s="253"/>
      <c r="GX967" s="253"/>
      <c r="GY967" s="253"/>
      <c r="GZ967" s="253"/>
      <c r="HA967" s="253"/>
      <c r="HB967" s="253"/>
      <c r="HC967" s="253"/>
      <c r="HD967" s="253"/>
      <c r="HE967" s="253"/>
      <c r="HF967" s="253"/>
    </row>
    <row r="968" spans="1:214" s="312" customFormat="1" ht="15" customHeight="1" x14ac:dyDescent="0.25">
      <c r="A968" s="252"/>
      <c r="B968" s="253"/>
      <c r="C968" s="253"/>
      <c r="D968" s="253"/>
      <c r="E968" s="253"/>
      <c r="F968" s="253"/>
      <c r="G968" s="253"/>
      <c r="H968" s="253"/>
      <c r="I968" s="253"/>
      <c r="J968" s="253"/>
      <c r="K968" s="253"/>
      <c r="L968" s="253"/>
      <c r="M968" s="253"/>
      <c r="N968" s="253"/>
      <c r="O968" s="253"/>
      <c r="P968" s="253"/>
      <c r="Q968" s="253"/>
      <c r="R968" s="253"/>
      <c r="S968" s="253"/>
      <c r="T968" s="253"/>
      <c r="U968" s="253" t="s">
        <v>1152</v>
      </c>
      <c r="V968" s="253"/>
      <c r="W968" s="253"/>
      <c r="X968" s="253"/>
      <c r="Y968" s="253"/>
      <c r="Z968" s="253"/>
      <c r="AA968" s="253"/>
      <c r="AB968" s="253"/>
      <c r="AC968" s="253" t="s">
        <v>323</v>
      </c>
      <c r="AD968" s="253"/>
      <c r="AE968" s="253"/>
      <c r="AF968" s="253"/>
      <c r="AG968" s="253"/>
      <c r="AH968" s="253"/>
      <c r="AI968" s="253"/>
      <c r="AJ968" s="253"/>
      <c r="AK968" s="253"/>
      <c r="AL968" s="253"/>
      <c r="AM968" s="253"/>
      <c r="AN968" s="253"/>
      <c r="AO968" s="253"/>
      <c r="AP968" s="253"/>
      <c r="AQ968" s="253"/>
      <c r="AR968" s="253"/>
      <c r="AS968" s="253"/>
      <c r="AT968" s="253"/>
      <c r="AU968" s="253"/>
      <c r="AV968" s="253"/>
      <c r="AW968" s="253"/>
      <c r="AX968" s="253"/>
      <c r="AY968" s="253"/>
      <c r="AZ968" s="253"/>
      <c r="BA968" s="253"/>
      <c r="BB968" s="253"/>
      <c r="BC968" s="253"/>
      <c r="BD968" s="253"/>
      <c r="BE968" s="253"/>
      <c r="BF968" s="253"/>
      <c r="BG968" s="253"/>
      <c r="BH968" s="253"/>
      <c r="BI968" s="253"/>
      <c r="BJ968" s="253"/>
      <c r="BK968" s="253"/>
      <c r="BL968" s="253"/>
      <c r="BM968" s="253"/>
      <c r="BN968" s="253"/>
      <c r="BO968" s="253"/>
      <c r="BP968" s="253"/>
      <c r="BQ968" s="253"/>
      <c r="BR968" s="253"/>
      <c r="BS968" s="253"/>
      <c r="BT968" s="253"/>
      <c r="BU968" s="253"/>
      <c r="BV968" s="253"/>
      <c r="BW968" s="253"/>
      <c r="BX968" s="253"/>
      <c r="BY968" s="253"/>
      <c r="BZ968" s="253"/>
      <c r="CA968" s="253"/>
      <c r="CB968" s="253"/>
      <c r="CC968" s="253"/>
      <c r="CD968" s="253"/>
      <c r="CE968" s="253"/>
      <c r="CF968" s="253"/>
      <c r="CG968" s="253"/>
      <c r="CH968" s="253"/>
      <c r="CI968" s="253"/>
      <c r="CJ968" s="253"/>
      <c r="CK968" s="253"/>
      <c r="CL968" s="253"/>
      <c r="CM968" s="253"/>
      <c r="CN968" s="253"/>
      <c r="CO968" s="253"/>
      <c r="CP968" s="253"/>
      <c r="CQ968" s="253"/>
      <c r="CR968" s="253"/>
      <c r="CS968" s="253"/>
      <c r="CT968" s="253"/>
      <c r="CU968" s="253"/>
      <c r="CV968" s="253"/>
      <c r="CW968" s="253"/>
      <c r="CX968" s="253"/>
      <c r="CY968" s="253"/>
      <c r="CZ968" s="253"/>
      <c r="DA968" s="253"/>
      <c r="DB968" s="253"/>
      <c r="DC968" s="253"/>
      <c r="DD968" s="253"/>
      <c r="DE968" s="253"/>
      <c r="DF968" s="253"/>
      <c r="DG968" s="253"/>
      <c r="DH968" s="253"/>
      <c r="DI968" s="253"/>
      <c r="DJ968" s="253"/>
      <c r="DK968" s="253"/>
      <c r="DL968" s="253"/>
      <c r="DM968" s="253"/>
      <c r="DN968" s="253"/>
      <c r="DO968" s="253"/>
      <c r="DP968" s="253"/>
      <c r="DQ968" s="253"/>
      <c r="DR968" s="253"/>
      <c r="DS968" s="253"/>
      <c r="DT968" s="253"/>
      <c r="DU968" s="253"/>
      <c r="DV968" s="253"/>
      <c r="DW968" s="253"/>
      <c r="DX968" s="253"/>
      <c r="DY968" s="253"/>
      <c r="DZ968" s="253"/>
      <c r="EA968" s="253"/>
      <c r="EB968" s="253"/>
      <c r="EC968" s="253"/>
      <c r="ED968" s="253"/>
      <c r="EE968" s="253"/>
      <c r="EF968" s="253"/>
      <c r="EG968" s="253"/>
      <c r="EH968" s="253"/>
      <c r="EI968" s="253"/>
      <c r="EJ968" s="253"/>
      <c r="EK968" s="253"/>
      <c r="EL968" s="253"/>
      <c r="EM968" s="253"/>
      <c r="EN968" s="253"/>
      <c r="EO968" s="253"/>
      <c r="EP968" s="253"/>
      <c r="EQ968" s="253"/>
      <c r="ER968" s="253"/>
      <c r="ES968" s="253"/>
      <c r="ET968" s="253"/>
      <c r="EU968" s="253"/>
      <c r="EV968" s="253"/>
      <c r="EW968" s="253"/>
      <c r="EX968" s="253"/>
      <c r="EY968" s="253"/>
      <c r="EZ968" s="253"/>
      <c r="FA968" s="253"/>
      <c r="FB968" s="253"/>
      <c r="FC968" s="253"/>
      <c r="FD968" s="253"/>
      <c r="FE968" s="253"/>
      <c r="FF968" s="253"/>
      <c r="FG968" s="253"/>
      <c r="FH968" s="253"/>
      <c r="FI968" s="253"/>
      <c r="FJ968" s="253"/>
      <c r="FK968" s="253"/>
      <c r="FL968" s="253"/>
      <c r="FM968" s="253"/>
      <c r="FN968" s="253"/>
      <c r="FO968" s="253"/>
      <c r="FP968" s="253"/>
      <c r="FQ968" s="253"/>
      <c r="FR968" s="253"/>
      <c r="FS968" s="253"/>
      <c r="FT968" s="253"/>
      <c r="FU968" s="253"/>
      <c r="FV968" s="253"/>
      <c r="FW968" s="253"/>
      <c r="FX968" s="253"/>
      <c r="FY968" s="253"/>
      <c r="FZ968" s="253"/>
      <c r="GA968" s="253"/>
      <c r="GB968" s="253"/>
      <c r="GC968" s="253"/>
      <c r="GD968" s="253"/>
      <c r="GE968" s="253"/>
      <c r="GF968" s="253"/>
      <c r="GG968" s="253"/>
      <c r="GH968" s="253"/>
      <c r="GI968" s="253"/>
      <c r="GJ968" s="253"/>
      <c r="GK968" s="253"/>
      <c r="GL968" s="253"/>
      <c r="GM968" s="253"/>
      <c r="GN968" s="253"/>
      <c r="GO968" s="253"/>
      <c r="GP968" s="253"/>
      <c r="GQ968" s="253"/>
      <c r="GR968" s="253"/>
      <c r="GS968" s="253"/>
      <c r="GT968" s="253"/>
      <c r="GU968" s="253"/>
      <c r="GV968" s="253"/>
      <c r="GW968" s="253"/>
      <c r="GX968" s="253"/>
      <c r="GY968" s="253"/>
      <c r="GZ968" s="253"/>
      <c r="HA968" s="253"/>
      <c r="HB968" s="253"/>
      <c r="HC968" s="253"/>
      <c r="HD968" s="253"/>
      <c r="HE968" s="253"/>
      <c r="HF968" s="253"/>
    </row>
    <row r="969" spans="1:214" s="312" customFormat="1" ht="15" customHeight="1" x14ac:dyDescent="0.25">
      <c r="A969" s="252"/>
      <c r="B969" s="253"/>
      <c r="C969" s="253"/>
      <c r="D969" s="253"/>
      <c r="E969" s="253"/>
      <c r="F969" s="253"/>
      <c r="G969" s="253"/>
      <c r="H969" s="253"/>
      <c r="I969" s="253"/>
      <c r="J969" s="253"/>
      <c r="K969" s="253"/>
      <c r="L969" s="253"/>
      <c r="M969" s="253"/>
      <c r="N969" s="253"/>
      <c r="O969" s="253"/>
      <c r="P969" s="253"/>
      <c r="Q969" s="253"/>
      <c r="R969" s="253"/>
      <c r="S969" s="253"/>
      <c r="T969" s="253"/>
      <c r="U969" s="253" t="s">
        <v>1153</v>
      </c>
      <c r="V969" s="253"/>
      <c r="W969" s="253"/>
      <c r="X969" s="253"/>
      <c r="Y969" s="253"/>
      <c r="Z969" s="253"/>
      <c r="AA969" s="253"/>
      <c r="AB969" s="253"/>
      <c r="AC969" s="253" t="s">
        <v>320</v>
      </c>
      <c r="AD969" s="253"/>
      <c r="AE969" s="253"/>
      <c r="AF969" s="253"/>
      <c r="AG969" s="253"/>
      <c r="AH969" s="253"/>
      <c r="AI969" s="253"/>
      <c r="AJ969" s="253"/>
      <c r="AK969" s="253"/>
      <c r="AL969" s="253"/>
      <c r="AM969" s="253"/>
      <c r="AN969" s="253"/>
      <c r="AO969" s="253"/>
      <c r="AP969" s="253"/>
      <c r="AQ969" s="253"/>
      <c r="AR969" s="253"/>
      <c r="AS969" s="253"/>
      <c r="AT969" s="253"/>
      <c r="AU969" s="253"/>
      <c r="AV969" s="253"/>
      <c r="AW969" s="253"/>
      <c r="AX969" s="253"/>
      <c r="AY969" s="253"/>
      <c r="AZ969" s="253"/>
      <c r="BA969" s="253"/>
      <c r="BB969" s="253"/>
      <c r="BC969" s="253"/>
      <c r="BD969" s="253"/>
      <c r="BE969" s="253"/>
      <c r="BF969" s="253"/>
      <c r="BG969" s="253"/>
      <c r="BH969" s="253"/>
      <c r="BI969" s="253"/>
      <c r="BJ969" s="253"/>
      <c r="BK969" s="253"/>
      <c r="BL969" s="253"/>
      <c r="BM969" s="253"/>
      <c r="BN969" s="253"/>
      <c r="BO969" s="253"/>
      <c r="BP969" s="253"/>
      <c r="BQ969" s="253"/>
      <c r="BR969" s="253"/>
      <c r="BS969" s="253"/>
      <c r="BT969" s="253"/>
      <c r="BU969" s="253"/>
      <c r="BV969" s="253"/>
      <c r="BW969" s="253"/>
      <c r="BX969" s="253"/>
      <c r="BY969" s="253"/>
      <c r="BZ969" s="253"/>
      <c r="CA969" s="253"/>
      <c r="CB969" s="253"/>
      <c r="CC969" s="253"/>
      <c r="CD969" s="253"/>
      <c r="CE969" s="253"/>
      <c r="CF969" s="253"/>
      <c r="CG969" s="253"/>
      <c r="CH969" s="253"/>
      <c r="CI969" s="253"/>
      <c r="CJ969" s="253"/>
      <c r="CK969" s="253"/>
      <c r="CL969" s="253"/>
      <c r="CM969" s="253"/>
      <c r="CN969" s="253"/>
      <c r="CO969" s="253"/>
      <c r="CP969" s="253"/>
      <c r="CQ969" s="253"/>
      <c r="CR969" s="253"/>
      <c r="CS969" s="253"/>
      <c r="CT969" s="253"/>
      <c r="CU969" s="253"/>
      <c r="CV969" s="253"/>
      <c r="CW969" s="253"/>
      <c r="CX969" s="253"/>
      <c r="CY969" s="253"/>
      <c r="CZ969" s="253"/>
      <c r="DA969" s="253"/>
      <c r="DB969" s="253"/>
      <c r="DC969" s="253"/>
      <c r="DD969" s="253"/>
      <c r="DE969" s="253"/>
      <c r="DF969" s="253"/>
      <c r="DG969" s="253"/>
      <c r="DH969" s="253"/>
      <c r="DI969" s="253"/>
      <c r="DJ969" s="253"/>
      <c r="DK969" s="253"/>
      <c r="DL969" s="253"/>
      <c r="DM969" s="253"/>
      <c r="DN969" s="253"/>
      <c r="DO969" s="253"/>
      <c r="DP969" s="253"/>
      <c r="DQ969" s="253"/>
      <c r="DR969" s="253"/>
      <c r="DS969" s="253"/>
      <c r="DT969" s="253"/>
      <c r="DU969" s="253"/>
      <c r="DV969" s="253"/>
      <c r="DW969" s="253"/>
      <c r="DX969" s="253"/>
      <c r="DY969" s="253"/>
      <c r="DZ969" s="253"/>
      <c r="EA969" s="253"/>
      <c r="EB969" s="253"/>
      <c r="EC969" s="253"/>
      <c r="ED969" s="253"/>
      <c r="EE969" s="253"/>
      <c r="EF969" s="253"/>
      <c r="EG969" s="253"/>
      <c r="EH969" s="253"/>
      <c r="EI969" s="253"/>
      <c r="EJ969" s="253"/>
      <c r="EK969" s="253"/>
      <c r="EL969" s="253"/>
      <c r="EM969" s="253"/>
      <c r="EN969" s="253"/>
      <c r="EO969" s="253"/>
      <c r="EP969" s="253"/>
      <c r="EQ969" s="253"/>
      <c r="ER969" s="253"/>
      <c r="ES969" s="253"/>
      <c r="ET969" s="253"/>
      <c r="EU969" s="253"/>
      <c r="EV969" s="253"/>
      <c r="EW969" s="253"/>
      <c r="EX969" s="253"/>
      <c r="EY969" s="253"/>
      <c r="EZ969" s="253"/>
      <c r="FA969" s="253"/>
      <c r="FB969" s="253"/>
      <c r="FC969" s="253"/>
      <c r="FD969" s="253"/>
      <c r="FE969" s="253"/>
      <c r="FF969" s="253"/>
      <c r="FG969" s="253"/>
      <c r="FH969" s="253"/>
      <c r="FI969" s="253"/>
      <c r="FJ969" s="253"/>
      <c r="FK969" s="253"/>
      <c r="FL969" s="253"/>
      <c r="FM969" s="253"/>
      <c r="FN969" s="253"/>
      <c r="FO969" s="253"/>
      <c r="FP969" s="253"/>
      <c r="FQ969" s="253"/>
      <c r="FR969" s="253"/>
      <c r="FS969" s="253"/>
      <c r="FT969" s="253"/>
      <c r="FU969" s="253"/>
      <c r="FV969" s="253"/>
      <c r="FW969" s="253"/>
      <c r="FX969" s="253"/>
      <c r="FY969" s="253"/>
      <c r="FZ969" s="253"/>
      <c r="GA969" s="253"/>
      <c r="GB969" s="253"/>
      <c r="GC969" s="253"/>
      <c r="GD969" s="253"/>
      <c r="GE969" s="253"/>
      <c r="GF969" s="253"/>
      <c r="GG969" s="253"/>
      <c r="GH969" s="253"/>
      <c r="GI969" s="253"/>
      <c r="GJ969" s="253"/>
      <c r="GK969" s="253"/>
      <c r="GL969" s="253"/>
      <c r="GM969" s="253"/>
      <c r="GN969" s="253"/>
      <c r="GO969" s="253"/>
      <c r="GP969" s="253"/>
      <c r="GQ969" s="253"/>
      <c r="GR969" s="253"/>
      <c r="GS969" s="253"/>
      <c r="GT969" s="253"/>
      <c r="GU969" s="253"/>
      <c r="GV969" s="253"/>
      <c r="GW969" s="253"/>
      <c r="GX969" s="253"/>
      <c r="GY969" s="253"/>
      <c r="GZ969" s="253"/>
      <c r="HA969" s="253"/>
      <c r="HB969" s="253"/>
      <c r="HC969" s="253"/>
      <c r="HD969" s="253"/>
      <c r="HE969" s="253"/>
      <c r="HF969" s="253"/>
    </row>
    <row r="970" spans="1:214" s="312" customFormat="1" ht="15" customHeight="1" x14ac:dyDescent="0.25">
      <c r="A970" s="252"/>
      <c r="B970" s="253"/>
      <c r="C970" s="253"/>
      <c r="D970" s="253"/>
      <c r="E970" s="253"/>
      <c r="F970" s="253"/>
      <c r="G970" s="253"/>
      <c r="H970" s="253"/>
      <c r="I970" s="253"/>
      <c r="J970" s="253"/>
      <c r="K970" s="253"/>
      <c r="L970" s="253"/>
      <c r="M970" s="253"/>
      <c r="N970" s="253"/>
      <c r="O970" s="253"/>
      <c r="P970" s="253"/>
      <c r="Q970" s="253"/>
      <c r="R970" s="253"/>
      <c r="S970" s="253"/>
      <c r="T970" s="253"/>
      <c r="U970" s="253" t="s">
        <v>1154</v>
      </c>
      <c r="V970" s="253"/>
      <c r="W970" s="253"/>
      <c r="X970" s="253"/>
      <c r="Y970" s="253"/>
      <c r="Z970" s="253"/>
      <c r="AA970" s="253"/>
      <c r="AB970" s="253"/>
      <c r="AC970" s="253" t="s">
        <v>320</v>
      </c>
      <c r="AD970" s="253"/>
      <c r="AE970" s="253"/>
      <c r="AF970" s="253"/>
      <c r="AG970" s="253"/>
      <c r="AH970" s="253"/>
      <c r="AI970" s="253"/>
      <c r="AJ970" s="253"/>
      <c r="AK970" s="253"/>
      <c r="AL970" s="253"/>
      <c r="AM970" s="253"/>
      <c r="AN970" s="253"/>
      <c r="AO970" s="253"/>
      <c r="AP970" s="253"/>
      <c r="AQ970" s="253"/>
      <c r="AR970" s="253"/>
      <c r="AS970" s="253"/>
      <c r="AT970" s="253"/>
      <c r="AU970" s="253"/>
      <c r="AV970" s="253"/>
      <c r="AW970" s="253"/>
      <c r="AX970" s="253"/>
      <c r="AY970" s="253"/>
      <c r="AZ970" s="253"/>
      <c r="BA970" s="253"/>
      <c r="BB970" s="253"/>
      <c r="BC970" s="253"/>
      <c r="BD970" s="253"/>
      <c r="BE970" s="253"/>
      <c r="BF970" s="253"/>
      <c r="BG970" s="253"/>
      <c r="BH970" s="253"/>
      <c r="BI970" s="253"/>
      <c r="BJ970" s="253"/>
      <c r="BK970" s="253"/>
      <c r="BL970" s="253"/>
      <c r="BM970" s="253"/>
      <c r="BN970" s="253"/>
      <c r="BO970" s="253"/>
      <c r="BP970" s="253"/>
      <c r="BQ970" s="253"/>
      <c r="BR970" s="253"/>
      <c r="BS970" s="253"/>
      <c r="BT970" s="253"/>
      <c r="BU970" s="253"/>
      <c r="BV970" s="253"/>
      <c r="BW970" s="253"/>
      <c r="BX970" s="253"/>
      <c r="BY970" s="253"/>
      <c r="BZ970" s="253"/>
      <c r="CA970" s="253"/>
      <c r="CB970" s="253"/>
      <c r="CC970" s="253"/>
      <c r="CD970" s="253"/>
      <c r="CE970" s="253"/>
      <c r="CF970" s="253"/>
      <c r="CG970" s="253"/>
      <c r="CH970" s="253"/>
      <c r="CI970" s="253"/>
      <c r="CJ970" s="253"/>
      <c r="CK970" s="253"/>
      <c r="CL970" s="253"/>
      <c r="CM970" s="253"/>
      <c r="CN970" s="253"/>
      <c r="CO970" s="253"/>
      <c r="CP970" s="253"/>
      <c r="CQ970" s="253"/>
      <c r="CR970" s="253"/>
      <c r="CS970" s="253"/>
      <c r="CT970" s="253"/>
      <c r="CU970" s="253"/>
      <c r="CV970" s="253"/>
      <c r="CW970" s="253"/>
      <c r="CX970" s="253"/>
      <c r="CY970" s="253"/>
      <c r="CZ970" s="253"/>
      <c r="DA970" s="253"/>
      <c r="DB970" s="253"/>
      <c r="DC970" s="253"/>
      <c r="DD970" s="253"/>
      <c r="DE970" s="253"/>
      <c r="DF970" s="253"/>
      <c r="DG970" s="253"/>
      <c r="DH970" s="253"/>
      <c r="DI970" s="253"/>
      <c r="DJ970" s="253"/>
      <c r="DK970" s="253"/>
      <c r="DL970" s="253"/>
      <c r="DM970" s="253"/>
      <c r="DN970" s="253"/>
      <c r="DO970" s="253"/>
      <c r="DP970" s="253"/>
      <c r="DQ970" s="253"/>
      <c r="DR970" s="253"/>
      <c r="DS970" s="253"/>
      <c r="DT970" s="253"/>
      <c r="DU970" s="253"/>
      <c r="DV970" s="253"/>
      <c r="DW970" s="253"/>
      <c r="DX970" s="253"/>
      <c r="DY970" s="253"/>
      <c r="DZ970" s="253"/>
      <c r="EA970" s="253"/>
      <c r="EB970" s="253"/>
      <c r="EC970" s="253"/>
      <c r="ED970" s="253"/>
      <c r="EE970" s="253"/>
      <c r="EF970" s="253"/>
      <c r="EG970" s="253"/>
      <c r="EH970" s="253"/>
      <c r="EI970" s="253"/>
      <c r="EJ970" s="253"/>
      <c r="EK970" s="253"/>
      <c r="EL970" s="253"/>
      <c r="EM970" s="253"/>
      <c r="EN970" s="253"/>
      <c r="EO970" s="253"/>
      <c r="EP970" s="253"/>
      <c r="EQ970" s="253"/>
      <c r="ER970" s="253"/>
      <c r="ES970" s="253"/>
      <c r="ET970" s="253"/>
      <c r="EU970" s="253"/>
      <c r="EV970" s="253"/>
      <c r="EW970" s="253"/>
      <c r="EX970" s="253"/>
      <c r="EY970" s="253"/>
      <c r="EZ970" s="253"/>
      <c r="FA970" s="253"/>
      <c r="FB970" s="253"/>
      <c r="FC970" s="253"/>
      <c r="FD970" s="253"/>
      <c r="FE970" s="253"/>
      <c r="FF970" s="253"/>
      <c r="FG970" s="253"/>
      <c r="FH970" s="253"/>
      <c r="FI970" s="253"/>
      <c r="FJ970" s="253"/>
      <c r="FK970" s="253"/>
      <c r="FL970" s="253"/>
      <c r="FM970" s="253"/>
      <c r="FN970" s="253"/>
      <c r="FO970" s="253"/>
      <c r="FP970" s="253"/>
      <c r="FQ970" s="253"/>
      <c r="FR970" s="253"/>
      <c r="FS970" s="253"/>
      <c r="FT970" s="253"/>
      <c r="FU970" s="253"/>
      <c r="FV970" s="253"/>
      <c r="FW970" s="253"/>
      <c r="FX970" s="253"/>
      <c r="FY970" s="253"/>
      <c r="FZ970" s="253"/>
      <c r="GA970" s="253"/>
      <c r="GB970" s="253"/>
      <c r="GC970" s="253"/>
      <c r="GD970" s="253"/>
      <c r="GE970" s="253"/>
      <c r="GF970" s="253"/>
      <c r="GG970" s="253"/>
      <c r="GH970" s="253"/>
      <c r="GI970" s="253"/>
      <c r="GJ970" s="253"/>
      <c r="GK970" s="253"/>
      <c r="GL970" s="253"/>
      <c r="GM970" s="253"/>
      <c r="GN970" s="253"/>
      <c r="GO970" s="253"/>
      <c r="GP970" s="253"/>
      <c r="GQ970" s="253"/>
      <c r="GR970" s="253"/>
      <c r="GS970" s="253"/>
      <c r="GT970" s="253"/>
      <c r="GU970" s="253"/>
      <c r="GV970" s="253"/>
      <c r="GW970" s="253"/>
      <c r="GX970" s="253"/>
      <c r="GY970" s="253"/>
      <c r="GZ970" s="253"/>
      <c r="HA970" s="253"/>
      <c r="HB970" s="253"/>
      <c r="HC970" s="253"/>
      <c r="HD970" s="253"/>
      <c r="HE970" s="253"/>
      <c r="HF970" s="253"/>
    </row>
    <row r="971" spans="1:214" s="312" customFormat="1" ht="15" customHeight="1" x14ac:dyDescent="0.25">
      <c r="A971" s="252"/>
      <c r="B971" s="253"/>
      <c r="C971" s="253"/>
      <c r="D971" s="253"/>
      <c r="E971" s="253"/>
      <c r="F971" s="253"/>
      <c r="G971" s="253"/>
      <c r="H971" s="253"/>
      <c r="I971" s="253"/>
      <c r="J971" s="253"/>
      <c r="K971" s="253"/>
      <c r="L971" s="253"/>
      <c r="M971" s="253"/>
      <c r="N971" s="253"/>
      <c r="O971" s="253"/>
      <c r="P971" s="253"/>
      <c r="Q971" s="253"/>
      <c r="R971" s="253"/>
      <c r="S971" s="253"/>
      <c r="T971" s="253"/>
      <c r="U971" s="253" t="s">
        <v>1155</v>
      </c>
      <c r="V971" s="253"/>
      <c r="W971" s="253"/>
      <c r="X971" s="253"/>
      <c r="Y971" s="253"/>
      <c r="Z971" s="253"/>
      <c r="AA971" s="253"/>
      <c r="AB971" s="253"/>
      <c r="AC971" s="253" t="s">
        <v>332</v>
      </c>
      <c r="AD971" s="253"/>
      <c r="AE971" s="253"/>
      <c r="AF971" s="253"/>
      <c r="AG971" s="253"/>
      <c r="AH971" s="253"/>
      <c r="AI971" s="253"/>
      <c r="AJ971" s="253"/>
      <c r="AK971" s="253"/>
      <c r="AL971" s="253"/>
      <c r="AM971" s="253"/>
      <c r="AN971" s="253"/>
      <c r="AO971" s="253"/>
      <c r="AP971" s="253"/>
      <c r="AQ971" s="253"/>
      <c r="AR971" s="253"/>
      <c r="AS971" s="253"/>
      <c r="AT971" s="253"/>
      <c r="AU971" s="253"/>
      <c r="AV971" s="253"/>
      <c r="AW971" s="253"/>
      <c r="AX971" s="253"/>
      <c r="AY971" s="253"/>
      <c r="AZ971" s="253"/>
      <c r="BA971" s="253"/>
      <c r="BB971" s="253"/>
      <c r="BC971" s="253"/>
      <c r="BD971" s="253"/>
      <c r="BE971" s="253"/>
      <c r="BF971" s="253"/>
      <c r="BG971" s="253"/>
      <c r="BH971" s="253"/>
      <c r="BI971" s="253"/>
      <c r="BJ971" s="253"/>
      <c r="BK971" s="253"/>
      <c r="BL971" s="253"/>
      <c r="BM971" s="253"/>
      <c r="BN971" s="253"/>
      <c r="BO971" s="253"/>
      <c r="BP971" s="253"/>
      <c r="BQ971" s="253"/>
      <c r="BR971" s="253"/>
      <c r="BS971" s="253"/>
      <c r="BT971" s="253"/>
      <c r="BU971" s="253"/>
      <c r="BV971" s="253"/>
      <c r="BW971" s="253"/>
      <c r="BX971" s="253"/>
      <c r="BY971" s="253"/>
      <c r="BZ971" s="253"/>
      <c r="CA971" s="253"/>
      <c r="CB971" s="253"/>
      <c r="CC971" s="253"/>
      <c r="CD971" s="253"/>
      <c r="CE971" s="253"/>
      <c r="CF971" s="253"/>
      <c r="CG971" s="253"/>
      <c r="CH971" s="253"/>
      <c r="CI971" s="253"/>
      <c r="CJ971" s="253"/>
      <c r="CK971" s="253"/>
      <c r="CL971" s="253"/>
      <c r="CM971" s="253"/>
      <c r="CN971" s="253"/>
      <c r="CO971" s="253"/>
      <c r="CP971" s="253"/>
      <c r="CQ971" s="253"/>
      <c r="CR971" s="253"/>
      <c r="CS971" s="253"/>
      <c r="CT971" s="253"/>
      <c r="CU971" s="253"/>
      <c r="CV971" s="253"/>
      <c r="CW971" s="253"/>
      <c r="CX971" s="253"/>
      <c r="CY971" s="253"/>
      <c r="CZ971" s="253"/>
      <c r="DA971" s="253"/>
      <c r="DB971" s="253"/>
      <c r="DC971" s="253"/>
      <c r="DD971" s="253"/>
      <c r="DE971" s="253"/>
      <c r="DF971" s="253"/>
      <c r="DG971" s="253"/>
      <c r="DH971" s="253"/>
      <c r="DI971" s="253"/>
      <c r="DJ971" s="253"/>
      <c r="DK971" s="253"/>
      <c r="DL971" s="253"/>
      <c r="DM971" s="253"/>
      <c r="DN971" s="253"/>
      <c r="DO971" s="253"/>
      <c r="DP971" s="253"/>
      <c r="DQ971" s="253"/>
      <c r="DR971" s="253"/>
      <c r="DS971" s="253"/>
      <c r="DT971" s="253"/>
      <c r="DU971" s="253"/>
      <c r="DV971" s="253"/>
      <c r="DW971" s="253"/>
      <c r="DX971" s="253"/>
      <c r="DY971" s="253"/>
      <c r="DZ971" s="253"/>
      <c r="EA971" s="253"/>
      <c r="EB971" s="253"/>
      <c r="EC971" s="253"/>
      <c r="ED971" s="253"/>
      <c r="EE971" s="253"/>
      <c r="EF971" s="253"/>
      <c r="EG971" s="253"/>
      <c r="EH971" s="253"/>
      <c r="EI971" s="253"/>
      <c r="EJ971" s="253"/>
      <c r="EK971" s="253"/>
      <c r="EL971" s="253"/>
      <c r="EM971" s="253"/>
      <c r="EN971" s="253"/>
      <c r="EO971" s="253"/>
      <c r="EP971" s="253"/>
      <c r="EQ971" s="253"/>
      <c r="ER971" s="253"/>
      <c r="ES971" s="253"/>
      <c r="ET971" s="253"/>
      <c r="EU971" s="253"/>
      <c r="EV971" s="253"/>
      <c r="EW971" s="253"/>
      <c r="EX971" s="253"/>
      <c r="EY971" s="253"/>
      <c r="EZ971" s="253"/>
      <c r="FA971" s="253"/>
      <c r="FB971" s="253"/>
      <c r="FC971" s="253"/>
      <c r="FD971" s="253"/>
      <c r="FE971" s="253"/>
      <c r="FF971" s="253"/>
      <c r="FG971" s="253"/>
      <c r="FH971" s="253"/>
      <c r="FI971" s="253"/>
      <c r="FJ971" s="253"/>
      <c r="FK971" s="253"/>
      <c r="FL971" s="253"/>
      <c r="FM971" s="253"/>
      <c r="FN971" s="253"/>
      <c r="FO971" s="253"/>
      <c r="FP971" s="253"/>
      <c r="FQ971" s="253"/>
      <c r="FR971" s="253"/>
      <c r="FS971" s="253"/>
      <c r="FT971" s="253"/>
      <c r="FU971" s="253"/>
      <c r="FV971" s="253"/>
      <c r="FW971" s="253"/>
      <c r="FX971" s="253"/>
      <c r="FY971" s="253"/>
      <c r="FZ971" s="253"/>
      <c r="GA971" s="253"/>
      <c r="GB971" s="253"/>
      <c r="GC971" s="253"/>
      <c r="GD971" s="253"/>
      <c r="GE971" s="253"/>
      <c r="GF971" s="253"/>
      <c r="GG971" s="253"/>
      <c r="GH971" s="253"/>
      <c r="GI971" s="253"/>
      <c r="GJ971" s="253"/>
      <c r="GK971" s="253"/>
      <c r="GL971" s="253"/>
      <c r="GM971" s="253"/>
      <c r="GN971" s="253"/>
      <c r="GO971" s="253"/>
      <c r="GP971" s="253"/>
      <c r="GQ971" s="253"/>
      <c r="GR971" s="253"/>
      <c r="GS971" s="253"/>
      <c r="GT971" s="253"/>
      <c r="GU971" s="253"/>
      <c r="GV971" s="253"/>
      <c r="GW971" s="253"/>
      <c r="GX971" s="253"/>
      <c r="GY971" s="253"/>
      <c r="GZ971" s="253"/>
      <c r="HA971" s="253"/>
      <c r="HB971" s="253"/>
      <c r="HC971" s="253"/>
      <c r="HD971" s="253"/>
      <c r="HE971" s="253"/>
      <c r="HF971" s="253"/>
    </row>
    <row r="972" spans="1:214" s="252" customFormat="1" ht="15" customHeight="1" x14ac:dyDescent="0.25">
      <c r="B972" s="253"/>
      <c r="C972" s="253"/>
      <c r="D972" s="253"/>
      <c r="E972" s="253"/>
      <c r="F972" s="253"/>
      <c r="G972" s="253"/>
      <c r="H972" s="253"/>
      <c r="I972" s="253"/>
      <c r="J972" s="253"/>
      <c r="K972" s="253"/>
      <c r="L972" s="253"/>
      <c r="M972" s="253"/>
      <c r="N972" s="253"/>
      <c r="O972" s="253"/>
      <c r="P972" s="253"/>
      <c r="Q972" s="253"/>
      <c r="R972" s="253"/>
      <c r="S972" s="253"/>
      <c r="T972" s="253"/>
      <c r="U972" s="253"/>
      <c r="V972" s="253"/>
      <c r="W972" s="253"/>
      <c r="X972" s="253"/>
      <c r="Y972" s="253"/>
      <c r="Z972" s="253"/>
      <c r="AA972" s="253"/>
      <c r="AB972" s="253"/>
      <c r="AC972" s="253"/>
      <c r="AD972" s="253"/>
      <c r="AE972" s="253"/>
      <c r="AF972" s="253"/>
      <c r="AG972" s="253"/>
      <c r="AH972" s="253"/>
      <c r="AI972" s="253"/>
      <c r="AJ972" s="253"/>
      <c r="AK972" s="253"/>
      <c r="AL972" s="253"/>
      <c r="AM972" s="253"/>
      <c r="AN972" s="253"/>
      <c r="AO972" s="253"/>
      <c r="AP972" s="253"/>
      <c r="AQ972" s="253"/>
      <c r="AR972" s="253"/>
      <c r="AS972" s="253"/>
      <c r="AT972" s="253"/>
      <c r="AU972" s="253"/>
      <c r="AV972" s="253"/>
      <c r="AW972" s="253"/>
      <c r="AX972" s="253"/>
      <c r="AY972" s="253"/>
      <c r="AZ972" s="253"/>
      <c r="BA972" s="253"/>
      <c r="BB972" s="253"/>
      <c r="BC972" s="253"/>
      <c r="BD972" s="253"/>
      <c r="BE972" s="253"/>
      <c r="BF972" s="253"/>
      <c r="BG972" s="253"/>
      <c r="BH972" s="253"/>
      <c r="BI972" s="253"/>
      <c r="BJ972" s="253"/>
      <c r="BK972" s="253"/>
      <c r="BL972" s="253"/>
      <c r="BM972" s="253"/>
      <c r="BN972" s="253"/>
      <c r="BO972" s="253"/>
      <c r="BP972" s="253"/>
      <c r="BQ972" s="253"/>
      <c r="BR972" s="253"/>
      <c r="BS972" s="253"/>
      <c r="BT972" s="253"/>
      <c r="BU972" s="253"/>
      <c r="BV972" s="253"/>
      <c r="BW972" s="253"/>
      <c r="BX972" s="253"/>
      <c r="BY972" s="253"/>
      <c r="BZ972" s="253"/>
      <c r="CA972" s="253"/>
      <c r="CB972" s="253"/>
      <c r="CC972" s="253"/>
      <c r="CD972" s="253"/>
      <c r="CE972" s="253"/>
      <c r="CF972" s="253"/>
      <c r="CG972" s="253"/>
      <c r="CH972" s="253"/>
      <c r="CI972" s="253"/>
      <c r="CJ972" s="253"/>
      <c r="CK972" s="253"/>
      <c r="CL972" s="253"/>
      <c r="CM972" s="253"/>
      <c r="CN972" s="253"/>
      <c r="CO972" s="253"/>
      <c r="CP972" s="253"/>
      <c r="CQ972" s="253"/>
      <c r="CR972" s="253"/>
      <c r="CS972" s="253"/>
      <c r="CT972" s="253"/>
      <c r="CU972" s="253"/>
      <c r="CV972" s="253"/>
      <c r="CW972" s="253"/>
      <c r="CX972" s="253"/>
      <c r="CY972" s="253"/>
      <c r="CZ972" s="253"/>
      <c r="DA972" s="253"/>
      <c r="DB972" s="253"/>
      <c r="DC972" s="253"/>
      <c r="DD972" s="253"/>
      <c r="DE972" s="253"/>
      <c r="DF972" s="253"/>
      <c r="DG972" s="253"/>
      <c r="DH972" s="253"/>
      <c r="DI972" s="253"/>
      <c r="DJ972" s="253"/>
      <c r="DK972" s="253"/>
      <c r="DL972" s="253"/>
      <c r="DM972" s="253"/>
      <c r="DN972" s="253"/>
      <c r="DO972" s="253"/>
      <c r="DP972" s="253"/>
      <c r="DQ972" s="253"/>
      <c r="DR972" s="253"/>
      <c r="DS972" s="253"/>
      <c r="DT972" s="253"/>
      <c r="DU972" s="253"/>
      <c r="DV972" s="253"/>
      <c r="DW972" s="253"/>
      <c r="DX972" s="253"/>
      <c r="DY972" s="253"/>
      <c r="DZ972" s="253"/>
      <c r="EA972" s="253"/>
      <c r="EB972" s="253"/>
      <c r="EC972" s="253"/>
      <c r="ED972" s="253"/>
      <c r="EE972" s="253"/>
      <c r="EF972" s="253"/>
      <c r="EG972" s="253"/>
      <c r="EH972" s="253"/>
      <c r="EI972" s="253"/>
      <c r="EJ972" s="253"/>
      <c r="EK972" s="253"/>
      <c r="EL972" s="253"/>
      <c r="EM972" s="253"/>
      <c r="EN972" s="253"/>
      <c r="EO972" s="253"/>
      <c r="EP972" s="253"/>
      <c r="EQ972" s="253"/>
      <c r="ER972" s="253"/>
      <c r="ES972" s="253"/>
      <c r="ET972" s="253"/>
      <c r="EU972" s="253"/>
      <c r="EV972" s="253"/>
      <c r="EW972" s="253"/>
      <c r="EX972" s="253"/>
      <c r="EY972" s="253"/>
      <c r="EZ972" s="253"/>
      <c r="FA972" s="253"/>
      <c r="FB972" s="253"/>
      <c r="FC972" s="253"/>
      <c r="FD972" s="253"/>
      <c r="FE972" s="253"/>
      <c r="FF972" s="253"/>
      <c r="FG972" s="253"/>
      <c r="FH972" s="253"/>
      <c r="FI972" s="253"/>
      <c r="FJ972" s="253"/>
      <c r="FK972" s="253"/>
      <c r="FL972" s="253"/>
      <c r="FM972" s="253"/>
      <c r="FN972" s="253"/>
      <c r="FO972" s="253"/>
      <c r="FP972" s="253"/>
      <c r="FQ972" s="253"/>
      <c r="FR972" s="253"/>
      <c r="FS972" s="253"/>
      <c r="FT972" s="253"/>
      <c r="FU972" s="253"/>
      <c r="FV972" s="253"/>
      <c r="FW972" s="253"/>
      <c r="FX972" s="253"/>
      <c r="FY972" s="253"/>
      <c r="FZ972" s="253"/>
      <c r="GA972" s="253"/>
      <c r="GB972" s="253"/>
      <c r="GC972" s="253"/>
      <c r="GD972" s="253"/>
      <c r="GE972" s="253"/>
      <c r="GF972" s="253"/>
      <c r="GG972" s="253"/>
      <c r="GH972" s="253"/>
      <c r="GI972" s="253"/>
      <c r="GJ972" s="253"/>
      <c r="GK972" s="253"/>
      <c r="GL972" s="253"/>
      <c r="GM972" s="253"/>
      <c r="GN972" s="253"/>
      <c r="GO972" s="253"/>
      <c r="GP972" s="253"/>
      <c r="GQ972" s="253"/>
      <c r="GR972" s="253"/>
      <c r="GS972" s="253"/>
      <c r="GT972" s="253"/>
      <c r="GU972" s="253"/>
      <c r="GV972" s="253"/>
      <c r="GW972" s="253"/>
      <c r="GX972" s="253"/>
      <c r="GY972" s="253"/>
      <c r="GZ972" s="253"/>
      <c r="HA972" s="253"/>
      <c r="HB972" s="253"/>
      <c r="HC972" s="253"/>
      <c r="HD972" s="253"/>
      <c r="HE972" s="253"/>
      <c r="HF972" s="253"/>
    </row>
    <row r="973" spans="1:214" s="252" customFormat="1" ht="15" customHeight="1" x14ac:dyDescent="0.25">
      <c r="B973" s="253"/>
      <c r="C973" s="253"/>
      <c r="D973" s="253"/>
      <c r="E973" s="253"/>
      <c r="F973" s="253"/>
      <c r="G973" s="253"/>
      <c r="H973" s="253"/>
      <c r="I973" s="253"/>
      <c r="J973" s="253"/>
      <c r="K973" s="253"/>
      <c r="L973" s="253"/>
      <c r="M973" s="253"/>
      <c r="N973" s="253"/>
      <c r="O973" s="253"/>
      <c r="P973" s="253"/>
      <c r="Q973" s="253"/>
      <c r="R973" s="253"/>
      <c r="S973" s="253"/>
      <c r="T973" s="253"/>
      <c r="U973" s="253"/>
      <c r="V973" s="253"/>
      <c r="W973" s="253"/>
      <c r="X973" s="253"/>
      <c r="Y973" s="253"/>
      <c r="Z973" s="253"/>
      <c r="AA973" s="253"/>
      <c r="AB973" s="253"/>
      <c r="AC973" s="253"/>
      <c r="AD973" s="253"/>
      <c r="AE973" s="253"/>
      <c r="AF973" s="253"/>
      <c r="AG973" s="253"/>
      <c r="AH973" s="253"/>
      <c r="AI973" s="253"/>
      <c r="AJ973" s="253"/>
      <c r="AK973" s="253"/>
      <c r="AL973" s="253"/>
      <c r="AM973" s="253"/>
      <c r="AN973" s="253"/>
      <c r="AO973" s="253"/>
      <c r="AP973" s="253"/>
      <c r="AQ973" s="253"/>
      <c r="AR973" s="253"/>
      <c r="AS973" s="253"/>
      <c r="AT973" s="253"/>
      <c r="AU973" s="253"/>
      <c r="AV973" s="253"/>
      <c r="AW973" s="253"/>
      <c r="AX973" s="253"/>
      <c r="AY973" s="253"/>
      <c r="AZ973" s="253"/>
      <c r="BA973" s="253"/>
      <c r="BB973" s="253"/>
      <c r="BC973" s="253"/>
      <c r="BD973" s="253"/>
      <c r="BE973" s="253"/>
      <c r="BF973" s="253"/>
      <c r="BG973" s="253"/>
      <c r="BH973" s="253"/>
      <c r="BI973" s="253"/>
      <c r="BJ973" s="253"/>
      <c r="BK973" s="253"/>
      <c r="BL973" s="253"/>
      <c r="BM973" s="253"/>
      <c r="BN973" s="253"/>
      <c r="BO973" s="253"/>
      <c r="BP973" s="253"/>
      <c r="BQ973" s="253"/>
      <c r="BR973" s="253"/>
      <c r="BS973" s="253"/>
      <c r="BT973" s="253"/>
      <c r="BU973" s="253"/>
      <c r="BV973" s="253"/>
      <c r="BW973" s="253"/>
      <c r="BX973" s="253"/>
      <c r="BY973" s="253"/>
      <c r="BZ973" s="253"/>
      <c r="CA973" s="253"/>
      <c r="CB973" s="253"/>
      <c r="CC973" s="253"/>
      <c r="CD973" s="253"/>
      <c r="CE973" s="253"/>
      <c r="CF973" s="253"/>
      <c r="CG973" s="253"/>
      <c r="CH973" s="253"/>
      <c r="CI973" s="253"/>
      <c r="CJ973" s="253"/>
      <c r="CK973" s="253"/>
      <c r="CL973" s="253"/>
      <c r="CM973" s="253"/>
      <c r="CN973" s="253"/>
      <c r="CO973" s="253"/>
      <c r="CP973" s="253"/>
      <c r="CQ973" s="253"/>
      <c r="CR973" s="253"/>
      <c r="CS973" s="253"/>
      <c r="CT973" s="253"/>
      <c r="CU973" s="253"/>
      <c r="CV973" s="253"/>
      <c r="CW973" s="253"/>
      <c r="CX973" s="253"/>
      <c r="CY973" s="253"/>
      <c r="CZ973" s="253"/>
      <c r="DA973" s="253"/>
      <c r="DB973" s="253"/>
      <c r="DC973" s="253"/>
      <c r="DD973" s="253"/>
      <c r="DE973" s="253"/>
      <c r="DF973" s="253"/>
      <c r="DG973" s="253"/>
      <c r="DH973" s="253"/>
      <c r="DI973" s="253"/>
      <c r="DJ973" s="253"/>
      <c r="DK973" s="253"/>
      <c r="DL973" s="253"/>
      <c r="DM973" s="253"/>
      <c r="DN973" s="253"/>
      <c r="DO973" s="253"/>
      <c r="DP973" s="253"/>
      <c r="DQ973" s="253"/>
      <c r="DR973" s="253"/>
      <c r="DS973" s="253"/>
      <c r="DT973" s="253"/>
      <c r="DU973" s="253"/>
      <c r="DV973" s="253"/>
      <c r="DW973" s="253"/>
      <c r="DX973" s="253"/>
      <c r="DY973" s="253"/>
      <c r="DZ973" s="253"/>
      <c r="EA973" s="253"/>
      <c r="EB973" s="253"/>
      <c r="EC973" s="253"/>
      <c r="ED973" s="253"/>
      <c r="EE973" s="253"/>
      <c r="EF973" s="253"/>
      <c r="EG973" s="253"/>
      <c r="EH973" s="253"/>
      <c r="EI973" s="253"/>
      <c r="EJ973" s="253"/>
      <c r="EK973" s="253"/>
      <c r="EL973" s="253"/>
      <c r="EM973" s="253"/>
      <c r="EN973" s="253"/>
      <c r="EO973" s="253"/>
      <c r="EP973" s="253"/>
      <c r="EQ973" s="253"/>
      <c r="ER973" s="253"/>
      <c r="ES973" s="253"/>
      <c r="ET973" s="253"/>
      <c r="EU973" s="253"/>
      <c r="EV973" s="253"/>
      <c r="EW973" s="253"/>
      <c r="EX973" s="253"/>
      <c r="EY973" s="253"/>
      <c r="EZ973" s="253"/>
      <c r="FA973" s="253"/>
      <c r="FB973" s="253"/>
      <c r="FC973" s="253"/>
      <c r="FD973" s="253"/>
      <c r="FE973" s="253"/>
      <c r="FF973" s="253"/>
      <c r="FG973" s="253"/>
      <c r="FH973" s="253"/>
      <c r="FI973" s="253"/>
      <c r="FJ973" s="253"/>
      <c r="FK973" s="253"/>
      <c r="FL973" s="253"/>
      <c r="FM973" s="253"/>
      <c r="FN973" s="253"/>
      <c r="FO973" s="253"/>
      <c r="FP973" s="253"/>
      <c r="FQ973" s="253"/>
      <c r="FR973" s="253"/>
      <c r="FS973" s="253"/>
      <c r="FT973" s="253"/>
      <c r="FU973" s="253"/>
      <c r="FV973" s="253"/>
      <c r="FW973" s="253"/>
      <c r="FX973" s="253"/>
      <c r="FY973" s="253"/>
      <c r="FZ973" s="253"/>
      <c r="GA973" s="253"/>
      <c r="GB973" s="253"/>
      <c r="GC973" s="253"/>
      <c r="GD973" s="253"/>
      <c r="GE973" s="253"/>
      <c r="GF973" s="253"/>
      <c r="GG973" s="253"/>
      <c r="GH973" s="253"/>
      <c r="GI973" s="253"/>
      <c r="GJ973" s="253"/>
      <c r="GK973" s="253"/>
      <c r="GL973" s="253"/>
      <c r="GM973" s="253"/>
      <c r="GN973" s="253"/>
      <c r="GO973" s="253"/>
      <c r="GP973" s="253"/>
      <c r="GQ973" s="253"/>
      <c r="GR973" s="253"/>
      <c r="GS973" s="253"/>
      <c r="GT973" s="253"/>
      <c r="GU973" s="253"/>
      <c r="GV973" s="253"/>
      <c r="GW973" s="253"/>
      <c r="GX973" s="253"/>
      <c r="GY973" s="253"/>
      <c r="GZ973" s="253"/>
      <c r="HA973" s="253"/>
      <c r="HB973" s="253"/>
      <c r="HC973" s="253"/>
      <c r="HD973" s="253"/>
      <c r="HE973" s="253"/>
      <c r="HF973" s="253"/>
    </row>
    <row r="974" spans="1:214" s="252" customFormat="1" ht="15" customHeight="1" x14ac:dyDescent="0.25">
      <c r="C974" s="253"/>
      <c r="D974" s="253"/>
      <c r="E974" s="253"/>
      <c r="F974" s="253"/>
      <c r="G974" s="253"/>
      <c r="H974" s="253"/>
      <c r="I974" s="253"/>
      <c r="J974" s="253"/>
      <c r="K974" s="253"/>
      <c r="L974" s="253"/>
      <c r="M974" s="253"/>
      <c r="N974" s="253"/>
      <c r="O974" s="253"/>
      <c r="P974" s="253"/>
      <c r="Q974" s="253"/>
      <c r="R974" s="253"/>
      <c r="S974" s="253"/>
      <c r="T974" s="253"/>
      <c r="U974" s="253"/>
      <c r="V974" s="253"/>
      <c r="W974" s="253"/>
      <c r="X974" s="253"/>
      <c r="Y974" s="253"/>
      <c r="Z974" s="253"/>
      <c r="AA974" s="253"/>
      <c r="AB974" s="253"/>
      <c r="AC974" s="253"/>
      <c r="AD974" s="253"/>
      <c r="AE974" s="253"/>
      <c r="AF974" s="253"/>
      <c r="AG974" s="253"/>
      <c r="AH974" s="253"/>
      <c r="AI974" s="253"/>
      <c r="AJ974" s="253"/>
      <c r="AK974" s="253"/>
      <c r="AL974" s="253"/>
      <c r="AM974" s="253"/>
      <c r="AN974" s="253"/>
      <c r="AO974" s="253"/>
      <c r="AP974" s="253"/>
      <c r="AQ974" s="253"/>
      <c r="AR974" s="253"/>
      <c r="AS974" s="253"/>
      <c r="AT974" s="253"/>
      <c r="AU974" s="253"/>
      <c r="AV974" s="253"/>
      <c r="AW974" s="253"/>
      <c r="AX974" s="253"/>
      <c r="AY974" s="253"/>
      <c r="AZ974" s="253"/>
      <c r="BA974" s="253"/>
      <c r="BB974" s="253"/>
      <c r="BC974" s="253"/>
      <c r="BD974" s="253"/>
      <c r="BE974" s="253"/>
      <c r="BF974" s="253"/>
      <c r="BG974" s="253"/>
      <c r="BH974" s="253"/>
      <c r="BI974" s="253"/>
      <c r="BJ974" s="253"/>
      <c r="BK974" s="253"/>
      <c r="BL974" s="253"/>
      <c r="BM974" s="253"/>
      <c r="BN974" s="253"/>
      <c r="BO974" s="253"/>
      <c r="BP974" s="253"/>
      <c r="BQ974" s="253"/>
      <c r="BR974" s="253"/>
      <c r="BS974" s="253"/>
      <c r="BT974" s="253"/>
      <c r="BU974" s="253"/>
      <c r="BV974" s="253"/>
      <c r="BW974" s="253"/>
      <c r="BX974" s="253"/>
      <c r="BY974" s="253"/>
      <c r="BZ974" s="253"/>
      <c r="CA974" s="253"/>
      <c r="CB974" s="253"/>
      <c r="CC974" s="253"/>
      <c r="CD974" s="253"/>
      <c r="CE974" s="253"/>
      <c r="CF974" s="253"/>
      <c r="CG974" s="253"/>
      <c r="CH974" s="253"/>
      <c r="CI974" s="253"/>
      <c r="CJ974" s="253"/>
      <c r="CK974" s="253"/>
      <c r="CL974" s="253"/>
      <c r="CM974" s="253"/>
      <c r="CN974" s="253"/>
      <c r="CO974" s="253"/>
      <c r="CP974" s="253"/>
      <c r="CQ974" s="253"/>
      <c r="CR974" s="253"/>
      <c r="CS974" s="253"/>
      <c r="CT974" s="253"/>
      <c r="CU974" s="253"/>
      <c r="CV974" s="253"/>
      <c r="CW974" s="253"/>
      <c r="CX974" s="253"/>
      <c r="CY974" s="253"/>
      <c r="CZ974" s="253"/>
      <c r="DA974" s="253"/>
      <c r="DB974" s="253"/>
      <c r="DC974" s="253"/>
      <c r="DD974" s="253"/>
      <c r="DE974" s="253"/>
      <c r="DF974" s="253"/>
      <c r="DG974" s="253"/>
      <c r="DH974" s="253"/>
      <c r="DI974" s="253"/>
      <c r="DJ974" s="253"/>
      <c r="DK974" s="253"/>
      <c r="DL974" s="253"/>
      <c r="DM974" s="253"/>
      <c r="DN974" s="253"/>
      <c r="DO974" s="253"/>
      <c r="DP974" s="253"/>
      <c r="DQ974" s="253"/>
      <c r="DR974" s="253"/>
      <c r="DS974" s="253"/>
      <c r="DT974" s="253"/>
      <c r="DU974" s="253"/>
      <c r="DV974" s="253"/>
      <c r="DW974" s="253"/>
      <c r="DX974" s="253"/>
      <c r="DY974" s="253"/>
      <c r="DZ974" s="253"/>
      <c r="EA974" s="253"/>
      <c r="EB974" s="253"/>
      <c r="EC974" s="253"/>
      <c r="ED974" s="253"/>
      <c r="EE974" s="253"/>
      <c r="EF974" s="253"/>
      <c r="EG974" s="253"/>
      <c r="EH974" s="253"/>
      <c r="EI974" s="253"/>
      <c r="EJ974" s="253"/>
      <c r="EK974" s="253"/>
      <c r="EL974" s="253"/>
      <c r="EM974" s="253"/>
      <c r="EN974" s="253"/>
      <c r="EO974" s="253"/>
      <c r="EP974" s="253"/>
      <c r="EQ974" s="253"/>
      <c r="ER974" s="253"/>
      <c r="ES974" s="253"/>
      <c r="ET974" s="253"/>
      <c r="EU974" s="253"/>
      <c r="EV974" s="253"/>
      <c r="EW974" s="253"/>
      <c r="EX974" s="253"/>
      <c r="EY974" s="253"/>
      <c r="EZ974" s="253"/>
      <c r="FA974" s="253"/>
      <c r="FB974" s="253"/>
      <c r="FC974" s="253"/>
      <c r="FD974" s="253"/>
      <c r="FE974" s="253"/>
      <c r="FF974" s="253"/>
      <c r="FG974" s="253"/>
      <c r="FH974" s="253"/>
      <c r="FI974" s="253"/>
      <c r="FJ974" s="253"/>
      <c r="FK974" s="253"/>
      <c r="FL974" s="253"/>
      <c r="FM974" s="253"/>
      <c r="FN974" s="253"/>
      <c r="FO974" s="253"/>
      <c r="FP974" s="253"/>
      <c r="FQ974" s="253"/>
      <c r="FR974" s="253"/>
      <c r="FS974" s="253"/>
      <c r="FT974" s="253"/>
      <c r="FU974" s="253"/>
      <c r="FV974" s="253"/>
      <c r="FW974" s="253"/>
      <c r="FX974" s="253"/>
      <c r="FY974" s="253"/>
      <c r="FZ974" s="253"/>
      <c r="GA974" s="253"/>
      <c r="GB974" s="253"/>
      <c r="GC974" s="253"/>
      <c r="GD974" s="253"/>
      <c r="GE974" s="253"/>
      <c r="GF974" s="253"/>
      <c r="GG974" s="253"/>
      <c r="GH974" s="253"/>
      <c r="GI974" s="253"/>
      <c r="GJ974" s="253"/>
      <c r="GK974" s="253"/>
      <c r="GL974" s="253"/>
      <c r="GM974" s="253"/>
      <c r="GN974" s="253"/>
      <c r="GO974" s="253"/>
      <c r="GP974" s="253"/>
      <c r="GQ974" s="253"/>
      <c r="GR974" s="253"/>
      <c r="GS974" s="253"/>
      <c r="GT974" s="253"/>
      <c r="GU974" s="253"/>
      <c r="GV974" s="253"/>
      <c r="GW974" s="253"/>
      <c r="GX974" s="253"/>
      <c r="GY974" s="253"/>
      <c r="GZ974" s="253"/>
      <c r="HA974" s="253"/>
      <c r="HB974" s="253"/>
      <c r="HC974" s="253"/>
      <c r="HD974" s="253"/>
      <c r="HE974" s="253"/>
      <c r="HF974" s="253"/>
    </row>
    <row r="975" spans="1:214" s="252" customFormat="1" ht="15" customHeight="1" x14ac:dyDescent="0.25">
      <c r="C975" s="253"/>
      <c r="D975" s="253"/>
      <c r="E975" s="253"/>
      <c r="F975" s="253"/>
      <c r="G975" s="253"/>
      <c r="H975" s="253"/>
      <c r="I975" s="253"/>
      <c r="J975" s="253"/>
      <c r="K975" s="253"/>
      <c r="L975" s="253"/>
      <c r="M975" s="253"/>
      <c r="N975" s="253"/>
      <c r="O975" s="253"/>
      <c r="P975" s="253"/>
      <c r="Q975" s="253"/>
      <c r="R975" s="253"/>
      <c r="S975" s="253"/>
      <c r="T975" s="253"/>
      <c r="U975" s="253"/>
      <c r="V975" s="253"/>
      <c r="W975" s="253"/>
      <c r="X975" s="253"/>
      <c r="Y975" s="253"/>
      <c r="Z975" s="253"/>
      <c r="AA975" s="253"/>
      <c r="AB975" s="253"/>
      <c r="AC975" s="253"/>
      <c r="AD975" s="253"/>
      <c r="AE975" s="253"/>
      <c r="AF975" s="253"/>
      <c r="AG975" s="253"/>
      <c r="AH975" s="253"/>
      <c r="AI975" s="253"/>
      <c r="AJ975" s="253"/>
      <c r="AK975" s="253"/>
      <c r="AL975" s="253"/>
      <c r="AM975" s="253"/>
      <c r="AN975" s="253"/>
      <c r="AO975" s="253"/>
      <c r="AP975" s="253"/>
      <c r="AQ975" s="253"/>
      <c r="AR975" s="253"/>
      <c r="AS975" s="253"/>
      <c r="AT975" s="253"/>
      <c r="AU975" s="253"/>
      <c r="AV975" s="253"/>
      <c r="AW975" s="253"/>
      <c r="AX975" s="253"/>
      <c r="AY975" s="253"/>
      <c r="AZ975" s="253"/>
      <c r="BA975" s="253"/>
      <c r="BB975" s="253"/>
      <c r="BC975" s="253"/>
      <c r="BD975" s="253"/>
      <c r="BE975" s="253"/>
      <c r="BF975" s="253"/>
      <c r="BG975" s="253"/>
      <c r="BH975" s="253"/>
      <c r="BI975" s="253"/>
      <c r="BJ975" s="253"/>
      <c r="BK975" s="253"/>
      <c r="BL975" s="253"/>
      <c r="BM975" s="253"/>
      <c r="BN975" s="253"/>
      <c r="BO975" s="253"/>
      <c r="BP975" s="253"/>
      <c r="BQ975" s="253"/>
      <c r="BR975" s="253"/>
      <c r="BS975" s="253"/>
      <c r="BT975" s="253"/>
      <c r="BU975" s="253"/>
      <c r="BV975" s="253"/>
      <c r="BW975" s="253"/>
      <c r="BX975" s="253"/>
      <c r="BY975" s="253"/>
      <c r="BZ975" s="253"/>
      <c r="CA975" s="253"/>
      <c r="CB975" s="253"/>
      <c r="CC975" s="253"/>
      <c r="CD975" s="253"/>
      <c r="CE975" s="253"/>
      <c r="CF975" s="253"/>
      <c r="CG975" s="253"/>
      <c r="CH975" s="253"/>
      <c r="CI975" s="253"/>
      <c r="CJ975" s="253"/>
      <c r="CK975" s="253"/>
      <c r="CL975" s="253"/>
      <c r="CM975" s="253"/>
      <c r="CN975" s="253"/>
      <c r="CO975" s="253"/>
      <c r="CP975" s="253"/>
      <c r="CQ975" s="253"/>
      <c r="CR975" s="253"/>
      <c r="CS975" s="253"/>
      <c r="CT975" s="253"/>
      <c r="CU975" s="253"/>
      <c r="CV975" s="253"/>
      <c r="CW975" s="253"/>
      <c r="CX975" s="253"/>
      <c r="CY975" s="253"/>
      <c r="CZ975" s="253"/>
      <c r="DA975" s="253"/>
      <c r="DB975" s="253"/>
      <c r="DC975" s="253"/>
      <c r="DD975" s="253"/>
      <c r="DE975" s="253"/>
      <c r="DF975" s="253"/>
      <c r="DG975" s="253"/>
      <c r="DH975" s="253"/>
      <c r="DI975" s="253"/>
      <c r="DJ975" s="253"/>
      <c r="DK975" s="253"/>
      <c r="DL975" s="253"/>
      <c r="DM975" s="253"/>
      <c r="DN975" s="253"/>
      <c r="DO975" s="253"/>
      <c r="DP975" s="253"/>
      <c r="DQ975" s="253"/>
      <c r="DR975" s="253"/>
      <c r="DS975" s="253"/>
      <c r="DT975" s="253"/>
      <c r="DU975" s="253"/>
      <c r="DV975" s="253"/>
      <c r="DW975" s="253"/>
      <c r="DX975" s="253"/>
      <c r="DY975" s="253"/>
      <c r="DZ975" s="253"/>
      <c r="EA975" s="253"/>
      <c r="EB975" s="253"/>
      <c r="EC975" s="253"/>
      <c r="ED975" s="253"/>
      <c r="EE975" s="253"/>
      <c r="EF975" s="253"/>
      <c r="EG975" s="253"/>
      <c r="EH975" s="253"/>
      <c r="EI975" s="253"/>
      <c r="EJ975" s="253"/>
      <c r="EK975" s="253"/>
      <c r="EL975" s="253"/>
      <c r="EM975" s="253"/>
      <c r="EN975" s="253"/>
      <c r="EO975" s="253"/>
      <c r="EP975" s="253"/>
      <c r="EQ975" s="253"/>
      <c r="ER975" s="253"/>
      <c r="ES975" s="253"/>
      <c r="ET975" s="253"/>
      <c r="EU975" s="253"/>
      <c r="EV975" s="253"/>
      <c r="EW975" s="253"/>
      <c r="EX975" s="253"/>
      <c r="EY975" s="253"/>
      <c r="EZ975" s="253"/>
      <c r="FA975" s="253"/>
      <c r="FB975" s="253"/>
      <c r="FC975" s="253"/>
      <c r="FD975" s="253"/>
      <c r="FE975" s="253"/>
      <c r="FF975" s="253"/>
      <c r="FG975" s="253"/>
      <c r="FH975" s="253"/>
      <c r="FI975" s="253"/>
      <c r="FJ975" s="253"/>
      <c r="FK975" s="253"/>
      <c r="FL975" s="253"/>
      <c r="FM975" s="253"/>
      <c r="FN975" s="253"/>
      <c r="FO975" s="253"/>
      <c r="FP975" s="253"/>
      <c r="FQ975" s="253"/>
      <c r="FR975" s="253"/>
      <c r="FS975" s="253"/>
      <c r="FT975" s="253"/>
      <c r="FU975" s="253"/>
      <c r="FV975" s="253"/>
      <c r="FW975" s="253"/>
      <c r="FX975" s="253"/>
      <c r="FY975" s="253"/>
      <c r="FZ975" s="253"/>
      <c r="GA975" s="253"/>
      <c r="GB975" s="253"/>
      <c r="GC975" s="253"/>
      <c r="GD975" s="253"/>
      <c r="GE975" s="253"/>
      <c r="GF975" s="253"/>
      <c r="GG975" s="253"/>
      <c r="GH975" s="253"/>
      <c r="GI975" s="253"/>
      <c r="GJ975" s="253"/>
      <c r="GK975" s="253"/>
      <c r="GL975" s="253"/>
      <c r="GM975" s="253"/>
      <c r="GN975" s="253"/>
      <c r="GO975" s="253"/>
      <c r="GP975" s="253"/>
      <c r="GQ975" s="253"/>
      <c r="GR975" s="253"/>
      <c r="GS975" s="253"/>
      <c r="GT975" s="253"/>
      <c r="GU975" s="253"/>
      <c r="GV975" s="253"/>
      <c r="GW975" s="253"/>
      <c r="GX975" s="253"/>
      <c r="GY975" s="253"/>
      <c r="GZ975" s="253"/>
      <c r="HA975" s="253"/>
      <c r="HB975" s="253"/>
      <c r="HC975" s="253"/>
      <c r="HD975" s="253"/>
      <c r="HE975" s="253"/>
      <c r="HF975" s="253"/>
    </row>
    <row r="976" spans="1:214" s="252" customFormat="1" ht="15" customHeight="1" x14ac:dyDescent="0.25">
      <c r="C976" s="253"/>
      <c r="D976" s="253"/>
      <c r="E976" s="253"/>
      <c r="F976" s="253"/>
      <c r="G976" s="253"/>
      <c r="H976" s="253"/>
      <c r="I976" s="253"/>
      <c r="J976" s="253"/>
      <c r="K976" s="253"/>
      <c r="L976" s="253"/>
      <c r="M976" s="253"/>
      <c r="N976" s="253"/>
      <c r="O976" s="253"/>
      <c r="P976" s="253"/>
      <c r="Q976" s="253"/>
      <c r="R976" s="253"/>
      <c r="S976" s="253"/>
      <c r="T976" s="253"/>
      <c r="U976" s="253"/>
      <c r="V976" s="253"/>
      <c r="W976" s="253"/>
      <c r="X976" s="253"/>
      <c r="Y976" s="253"/>
      <c r="Z976" s="253"/>
      <c r="AA976" s="253"/>
      <c r="AB976" s="253"/>
      <c r="AC976" s="253"/>
      <c r="AD976" s="253"/>
      <c r="AE976" s="253"/>
      <c r="AF976" s="253"/>
      <c r="AG976" s="253"/>
      <c r="AH976" s="253"/>
      <c r="AI976" s="253"/>
      <c r="AJ976" s="253"/>
      <c r="AK976" s="253"/>
      <c r="AL976" s="253"/>
      <c r="AM976" s="253"/>
      <c r="AN976" s="253"/>
      <c r="AO976" s="253"/>
      <c r="AP976" s="253"/>
      <c r="AQ976" s="253"/>
      <c r="AR976" s="253"/>
      <c r="AS976" s="253"/>
      <c r="AT976" s="253"/>
      <c r="AU976" s="253"/>
      <c r="AV976" s="253"/>
      <c r="AW976" s="253"/>
      <c r="AX976" s="253"/>
      <c r="AY976" s="253"/>
      <c r="AZ976" s="253"/>
      <c r="BA976" s="253"/>
      <c r="BB976" s="253"/>
      <c r="BC976" s="253"/>
      <c r="BD976" s="253"/>
      <c r="BE976" s="253"/>
      <c r="BF976" s="253"/>
      <c r="BG976" s="253"/>
      <c r="BH976" s="253"/>
      <c r="BI976" s="253"/>
      <c r="BJ976" s="253"/>
      <c r="BK976" s="253"/>
      <c r="BL976" s="253"/>
      <c r="BM976" s="253"/>
      <c r="BN976" s="253"/>
      <c r="BO976" s="253"/>
      <c r="BP976" s="253"/>
      <c r="BQ976" s="253"/>
      <c r="BR976" s="253"/>
      <c r="BS976" s="253"/>
      <c r="BT976" s="253"/>
      <c r="BU976" s="253"/>
      <c r="BV976" s="253"/>
      <c r="BW976" s="253"/>
      <c r="BX976" s="253"/>
      <c r="BY976" s="253"/>
      <c r="BZ976" s="253"/>
      <c r="CA976" s="253"/>
      <c r="CB976" s="253"/>
      <c r="CC976" s="253"/>
      <c r="CD976" s="253"/>
      <c r="CE976" s="253"/>
      <c r="CF976" s="253"/>
      <c r="CG976" s="253"/>
      <c r="CH976" s="253"/>
      <c r="CI976" s="253"/>
      <c r="CJ976" s="253"/>
      <c r="CK976" s="253"/>
      <c r="CL976" s="253"/>
      <c r="CM976" s="253"/>
      <c r="CN976" s="253"/>
      <c r="CO976" s="253"/>
      <c r="CP976" s="253"/>
      <c r="CQ976" s="253"/>
      <c r="CR976" s="253"/>
      <c r="CS976" s="253"/>
      <c r="CT976" s="253"/>
      <c r="CU976" s="253"/>
      <c r="CV976" s="253"/>
      <c r="CW976" s="253"/>
      <c r="CX976" s="253"/>
      <c r="CY976" s="253"/>
      <c r="CZ976" s="253"/>
      <c r="DA976" s="253"/>
      <c r="DB976" s="253"/>
      <c r="DC976" s="253"/>
      <c r="DD976" s="253"/>
      <c r="DE976" s="253"/>
      <c r="DF976" s="253"/>
      <c r="DG976" s="253"/>
      <c r="DH976" s="253"/>
      <c r="DI976" s="253"/>
      <c r="DJ976" s="253"/>
      <c r="DK976" s="253"/>
      <c r="DL976" s="253"/>
      <c r="DM976" s="253"/>
      <c r="DN976" s="253"/>
      <c r="DO976" s="253"/>
      <c r="DP976" s="253"/>
      <c r="DQ976" s="253"/>
      <c r="DR976" s="253"/>
      <c r="DS976" s="253"/>
      <c r="DT976" s="253"/>
      <c r="DU976" s="253"/>
      <c r="DV976" s="253"/>
      <c r="DW976" s="253"/>
      <c r="DX976" s="253"/>
      <c r="DY976" s="253"/>
      <c r="DZ976" s="253"/>
      <c r="EA976" s="253"/>
      <c r="EB976" s="253"/>
      <c r="EC976" s="253"/>
      <c r="ED976" s="253"/>
      <c r="EE976" s="253"/>
      <c r="EF976" s="253"/>
      <c r="EG976" s="253"/>
      <c r="EH976" s="253"/>
      <c r="EI976" s="253"/>
      <c r="EJ976" s="253"/>
      <c r="EK976" s="253"/>
      <c r="EL976" s="253"/>
      <c r="EM976" s="253"/>
      <c r="EN976" s="253"/>
      <c r="EO976" s="253"/>
      <c r="EP976" s="253"/>
      <c r="EQ976" s="253"/>
      <c r="ER976" s="253"/>
      <c r="ES976" s="253"/>
      <c r="ET976" s="253"/>
      <c r="EU976" s="253"/>
      <c r="EV976" s="253"/>
      <c r="EW976" s="253"/>
      <c r="EX976" s="253"/>
      <c r="EY976" s="253"/>
      <c r="EZ976" s="253"/>
      <c r="FA976" s="253"/>
      <c r="FB976" s="253"/>
      <c r="FC976" s="253"/>
      <c r="FD976" s="253"/>
      <c r="FE976" s="253"/>
      <c r="FF976" s="253"/>
      <c r="FG976" s="253"/>
      <c r="FH976" s="253"/>
      <c r="FI976" s="253"/>
      <c r="FJ976" s="253"/>
      <c r="FK976" s="253"/>
      <c r="FL976" s="253"/>
      <c r="FM976" s="253"/>
      <c r="FN976" s="253"/>
      <c r="FO976" s="253"/>
      <c r="FP976" s="253"/>
      <c r="FQ976" s="253"/>
      <c r="FR976" s="253"/>
      <c r="FS976" s="253"/>
      <c r="FT976" s="253"/>
      <c r="FU976" s="253"/>
      <c r="FV976" s="253"/>
      <c r="FW976" s="253"/>
      <c r="FX976" s="253"/>
      <c r="FY976" s="253"/>
      <c r="FZ976" s="253"/>
      <c r="GA976" s="253"/>
      <c r="GB976" s="253"/>
      <c r="GC976" s="253"/>
      <c r="GD976" s="253"/>
      <c r="GE976" s="253"/>
      <c r="GF976" s="253"/>
      <c r="GG976" s="253"/>
      <c r="GH976" s="253"/>
      <c r="GI976" s="253"/>
      <c r="GJ976" s="253"/>
      <c r="GK976" s="253"/>
      <c r="GL976" s="253"/>
      <c r="GM976" s="253"/>
      <c r="GN976" s="253"/>
      <c r="GO976" s="253"/>
      <c r="GP976" s="253"/>
      <c r="GQ976" s="253"/>
      <c r="GR976" s="253"/>
      <c r="GS976" s="253"/>
      <c r="GT976" s="253"/>
      <c r="GU976" s="253"/>
      <c r="GV976" s="253"/>
      <c r="GW976" s="253"/>
      <c r="GX976" s="253"/>
      <c r="GY976" s="253"/>
      <c r="GZ976" s="253"/>
      <c r="HA976" s="253"/>
      <c r="HB976" s="253"/>
      <c r="HC976" s="253"/>
      <c r="HD976" s="253"/>
      <c r="HE976" s="253"/>
      <c r="HF976" s="253"/>
    </row>
    <row r="977" spans="3:214" s="252" customFormat="1" ht="15" customHeight="1" x14ac:dyDescent="0.25">
      <c r="C977" s="253"/>
      <c r="D977" s="253"/>
      <c r="E977" s="253"/>
      <c r="F977" s="253"/>
      <c r="G977" s="253"/>
      <c r="H977" s="253"/>
      <c r="I977" s="253"/>
      <c r="J977" s="253"/>
      <c r="K977" s="253"/>
      <c r="L977" s="253"/>
      <c r="M977" s="253"/>
      <c r="N977" s="253"/>
      <c r="O977" s="253"/>
      <c r="P977" s="253"/>
      <c r="Q977" s="253"/>
      <c r="R977" s="253"/>
      <c r="S977" s="253"/>
      <c r="T977" s="253"/>
      <c r="U977" s="253"/>
      <c r="V977" s="253"/>
      <c r="W977" s="253"/>
      <c r="X977" s="253"/>
      <c r="Y977" s="253"/>
      <c r="Z977" s="253"/>
      <c r="AA977" s="253"/>
      <c r="AB977" s="253"/>
      <c r="AC977" s="253"/>
      <c r="AD977" s="253"/>
      <c r="AE977" s="253"/>
      <c r="AF977" s="253"/>
      <c r="AG977" s="253"/>
      <c r="AH977" s="253"/>
      <c r="AI977" s="253"/>
      <c r="AJ977" s="253"/>
      <c r="AK977" s="253"/>
      <c r="AL977" s="253"/>
      <c r="AM977" s="253"/>
      <c r="AN977" s="253"/>
      <c r="AO977" s="253"/>
      <c r="AP977" s="253"/>
      <c r="AQ977" s="253"/>
      <c r="AR977" s="253"/>
      <c r="AS977" s="253"/>
      <c r="AT977" s="253"/>
      <c r="AU977" s="253"/>
      <c r="AV977" s="253"/>
      <c r="AW977" s="253"/>
      <c r="AX977" s="253"/>
      <c r="AY977" s="253"/>
      <c r="AZ977" s="253"/>
      <c r="BA977" s="253"/>
      <c r="BB977" s="253"/>
      <c r="BC977" s="253"/>
      <c r="BD977" s="253"/>
      <c r="BE977" s="253"/>
      <c r="BF977" s="253"/>
      <c r="BG977" s="253"/>
      <c r="BH977" s="253"/>
      <c r="BI977" s="253"/>
      <c r="BJ977" s="253"/>
      <c r="BK977" s="253"/>
      <c r="BL977" s="253"/>
      <c r="BM977" s="253"/>
      <c r="BN977" s="253"/>
      <c r="BO977" s="253"/>
      <c r="BP977" s="253"/>
      <c r="BQ977" s="253"/>
      <c r="BR977" s="253"/>
      <c r="BS977" s="253"/>
      <c r="BT977" s="253"/>
      <c r="BU977" s="253"/>
      <c r="BV977" s="253"/>
      <c r="BW977" s="253"/>
      <c r="BX977" s="253"/>
      <c r="BY977" s="253"/>
      <c r="BZ977" s="253"/>
      <c r="CA977" s="253"/>
      <c r="CB977" s="253"/>
      <c r="CC977" s="253"/>
      <c r="CD977" s="253"/>
      <c r="CE977" s="253"/>
      <c r="CF977" s="253"/>
      <c r="CG977" s="253"/>
      <c r="CH977" s="253"/>
      <c r="CI977" s="253"/>
      <c r="CJ977" s="253"/>
      <c r="CK977" s="253"/>
      <c r="CL977" s="253"/>
      <c r="CM977" s="253"/>
      <c r="CN977" s="253"/>
      <c r="CO977" s="253"/>
      <c r="CP977" s="253"/>
      <c r="CQ977" s="253"/>
      <c r="CR977" s="253"/>
      <c r="CS977" s="253"/>
      <c r="CT977" s="253"/>
      <c r="CU977" s="253"/>
      <c r="CV977" s="253"/>
      <c r="CW977" s="253"/>
      <c r="CX977" s="253"/>
      <c r="CY977" s="253"/>
      <c r="CZ977" s="253"/>
      <c r="DA977" s="253"/>
      <c r="DB977" s="253"/>
      <c r="DC977" s="253"/>
      <c r="DD977" s="253"/>
      <c r="DE977" s="253"/>
      <c r="DF977" s="253"/>
      <c r="DG977" s="253"/>
      <c r="DH977" s="253"/>
      <c r="DI977" s="253"/>
      <c r="DJ977" s="253"/>
      <c r="DK977" s="253"/>
      <c r="DL977" s="253"/>
      <c r="DM977" s="253"/>
      <c r="DN977" s="253"/>
      <c r="DO977" s="253"/>
      <c r="DP977" s="253"/>
      <c r="DQ977" s="253"/>
      <c r="DR977" s="253"/>
      <c r="DS977" s="253"/>
      <c r="DT977" s="253"/>
      <c r="DU977" s="253"/>
      <c r="DV977" s="253"/>
      <c r="DW977" s="253"/>
      <c r="DX977" s="253"/>
      <c r="DY977" s="253"/>
      <c r="DZ977" s="253"/>
      <c r="EA977" s="253"/>
      <c r="EB977" s="253"/>
      <c r="EC977" s="253"/>
      <c r="ED977" s="253"/>
      <c r="EE977" s="253"/>
      <c r="EF977" s="253"/>
      <c r="EG977" s="253"/>
      <c r="EH977" s="253"/>
      <c r="EI977" s="253"/>
      <c r="EJ977" s="253"/>
      <c r="EK977" s="253"/>
      <c r="EL977" s="253"/>
      <c r="EM977" s="253"/>
      <c r="EN977" s="253"/>
      <c r="EO977" s="253"/>
      <c r="EP977" s="253"/>
      <c r="EQ977" s="253"/>
      <c r="ER977" s="253"/>
      <c r="ES977" s="253"/>
      <c r="ET977" s="253"/>
      <c r="EU977" s="253"/>
      <c r="EV977" s="253"/>
      <c r="EW977" s="253"/>
      <c r="EX977" s="253"/>
      <c r="EY977" s="253"/>
      <c r="EZ977" s="253"/>
      <c r="FA977" s="253"/>
      <c r="FB977" s="253"/>
      <c r="FC977" s="253"/>
      <c r="FD977" s="253"/>
      <c r="FE977" s="253"/>
      <c r="FF977" s="253"/>
      <c r="FG977" s="253"/>
      <c r="FH977" s="253"/>
      <c r="FI977" s="253"/>
      <c r="FJ977" s="253"/>
      <c r="FK977" s="253"/>
      <c r="FL977" s="253"/>
      <c r="FM977" s="253"/>
      <c r="FN977" s="253"/>
      <c r="FO977" s="253"/>
      <c r="FP977" s="253"/>
      <c r="FQ977" s="253"/>
      <c r="FR977" s="253"/>
      <c r="FS977" s="253"/>
      <c r="FT977" s="253"/>
      <c r="FU977" s="253"/>
      <c r="FV977" s="253"/>
      <c r="FW977" s="253"/>
      <c r="FX977" s="253"/>
      <c r="FY977" s="253"/>
      <c r="FZ977" s="253"/>
      <c r="GA977" s="253"/>
      <c r="GB977" s="253"/>
      <c r="GC977" s="253"/>
      <c r="GD977" s="253"/>
      <c r="GE977" s="253"/>
      <c r="GF977" s="253"/>
      <c r="GG977" s="253"/>
      <c r="GH977" s="253"/>
      <c r="GI977" s="253"/>
      <c r="GJ977" s="253"/>
      <c r="GK977" s="253"/>
      <c r="GL977" s="253"/>
      <c r="GM977" s="253"/>
      <c r="GN977" s="253"/>
      <c r="GO977" s="253"/>
      <c r="GP977" s="253"/>
      <c r="GQ977" s="253"/>
      <c r="GR977" s="253"/>
      <c r="GS977" s="253"/>
      <c r="GT977" s="253"/>
      <c r="GU977" s="253"/>
      <c r="GV977" s="253"/>
      <c r="GW977" s="253"/>
      <c r="GX977" s="253"/>
      <c r="GY977" s="253"/>
      <c r="GZ977" s="253"/>
      <c r="HA977" s="253"/>
      <c r="HB977" s="253"/>
      <c r="HC977" s="253"/>
      <c r="HD977" s="253"/>
      <c r="HE977" s="253"/>
      <c r="HF977" s="253"/>
    </row>
    <row r="978" spans="3:214" s="252" customFormat="1" ht="15" customHeight="1" x14ac:dyDescent="0.25">
      <c r="C978" s="253"/>
      <c r="D978" s="253"/>
      <c r="E978" s="253"/>
      <c r="F978" s="253"/>
      <c r="G978" s="253"/>
      <c r="H978" s="253"/>
      <c r="I978" s="253"/>
      <c r="J978" s="253"/>
      <c r="K978" s="253"/>
      <c r="L978" s="253"/>
      <c r="M978" s="253"/>
      <c r="N978" s="253"/>
      <c r="O978" s="253"/>
      <c r="P978" s="253"/>
      <c r="Q978" s="253"/>
      <c r="R978" s="253"/>
      <c r="S978" s="253"/>
      <c r="T978" s="253"/>
      <c r="U978" s="253"/>
      <c r="V978" s="253"/>
      <c r="W978" s="253"/>
      <c r="X978" s="253"/>
      <c r="Y978" s="253"/>
      <c r="Z978" s="253"/>
      <c r="AA978" s="253"/>
      <c r="AB978" s="253"/>
      <c r="AC978" s="253"/>
      <c r="AD978" s="253"/>
      <c r="AE978" s="253"/>
      <c r="AF978" s="253"/>
      <c r="AG978" s="253"/>
      <c r="AH978" s="253"/>
      <c r="AI978" s="253"/>
      <c r="AJ978" s="253"/>
      <c r="AK978" s="253"/>
      <c r="AL978" s="253"/>
      <c r="AM978" s="253"/>
      <c r="AN978" s="253"/>
      <c r="AO978" s="253"/>
      <c r="AP978" s="253"/>
      <c r="AQ978" s="253"/>
      <c r="AR978" s="253"/>
      <c r="AS978" s="253"/>
      <c r="AT978" s="253"/>
      <c r="AU978" s="253"/>
      <c r="AV978" s="253"/>
      <c r="AW978" s="253"/>
      <c r="AX978" s="253"/>
      <c r="AY978" s="253"/>
      <c r="AZ978" s="253"/>
      <c r="BA978" s="253"/>
      <c r="BB978" s="253"/>
      <c r="BC978" s="253"/>
      <c r="BD978" s="253"/>
      <c r="BE978" s="253"/>
      <c r="BF978" s="253"/>
      <c r="BG978" s="253"/>
      <c r="BH978" s="253"/>
      <c r="BI978" s="253"/>
      <c r="BJ978" s="253"/>
      <c r="BK978" s="253"/>
      <c r="BL978" s="253"/>
      <c r="BM978" s="253"/>
      <c r="BN978" s="253"/>
      <c r="BO978" s="253"/>
      <c r="BP978" s="253"/>
      <c r="BQ978" s="253"/>
      <c r="BR978" s="253"/>
      <c r="BS978" s="253"/>
      <c r="BT978" s="253"/>
      <c r="BU978" s="253"/>
      <c r="BV978" s="253"/>
      <c r="BW978" s="253"/>
      <c r="BX978" s="253"/>
      <c r="BY978" s="253"/>
      <c r="BZ978" s="253"/>
      <c r="CA978" s="253"/>
      <c r="CB978" s="253"/>
      <c r="CC978" s="253"/>
      <c r="CD978" s="253"/>
      <c r="CE978" s="253"/>
      <c r="CF978" s="253"/>
      <c r="CG978" s="253"/>
      <c r="CH978" s="253"/>
      <c r="CI978" s="253"/>
      <c r="CJ978" s="253"/>
      <c r="CK978" s="253"/>
      <c r="CL978" s="253"/>
      <c r="CM978" s="253"/>
      <c r="CN978" s="253"/>
      <c r="CO978" s="253"/>
      <c r="CP978" s="253"/>
      <c r="CQ978" s="253"/>
      <c r="CR978" s="253"/>
      <c r="CS978" s="253"/>
      <c r="CT978" s="253"/>
      <c r="CU978" s="253"/>
      <c r="CV978" s="253"/>
      <c r="CW978" s="253"/>
      <c r="CX978" s="253"/>
      <c r="CY978" s="253"/>
      <c r="CZ978" s="253"/>
      <c r="DA978" s="253"/>
      <c r="DB978" s="253"/>
      <c r="DC978" s="253"/>
      <c r="DD978" s="253"/>
      <c r="DE978" s="253"/>
      <c r="DF978" s="253"/>
      <c r="DG978" s="253"/>
      <c r="DH978" s="253"/>
      <c r="DI978" s="253"/>
      <c r="DJ978" s="253"/>
      <c r="DK978" s="253"/>
      <c r="DL978" s="253"/>
      <c r="DM978" s="253"/>
      <c r="DN978" s="253"/>
      <c r="DO978" s="253"/>
      <c r="DP978" s="253"/>
      <c r="DQ978" s="253"/>
      <c r="DR978" s="253"/>
      <c r="DS978" s="253"/>
      <c r="DT978" s="253"/>
      <c r="DU978" s="253"/>
      <c r="DV978" s="253"/>
      <c r="DW978" s="253"/>
      <c r="DX978" s="253"/>
      <c r="DY978" s="253"/>
      <c r="DZ978" s="253"/>
      <c r="EA978" s="253"/>
      <c r="EB978" s="253"/>
      <c r="EC978" s="253"/>
      <c r="ED978" s="253"/>
      <c r="EE978" s="253"/>
      <c r="EF978" s="253"/>
      <c r="EG978" s="253"/>
      <c r="EH978" s="253"/>
      <c r="EI978" s="253"/>
      <c r="EJ978" s="253"/>
      <c r="EK978" s="253"/>
      <c r="EL978" s="253"/>
      <c r="EM978" s="253"/>
      <c r="EN978" s="253"/>
      <c r="EO978" s="253"/>
      <c r="EP978" s="253"/>
      <c r="EQ978" s="253"/>
      <c r="ER978" s="253"/>
      <c r="ES978" s="253"/>
      <c r="ET978" s="253"/>
      <c r="EU978" s="253"/>
      <c r="EV978" s="253"/>
      <c r="EW978" s="253"/>
      <c r="EX978" s="253"/>
      <c r="EY978" s="253"/>
      <c r="EZ978" s="253"/>
      <c r="FA978" s="253"/>
      <c r="FB978" s="253"/>
      <c r="FC978" s="253"/>
      <c r="FD978" s="253"/>
      <c r="FE978" s="253"/>
      <c r="FF978" s="253"/>
      <c r="FG978" s="253"/>
      <c r="FH978" s="253"/>
      <c r="FI978" s="253"/>
      <c r="FJ978" s="253"/>
      <c r="FK978" s="253"/>
      <c r="FL978" s="253"/>
      <c r="FM978" s="253"/>
      <c r="FN978" s="253"/>
      <c r="FO978" s="253"/>
      <c r="FP978" s="253"/>
      <c r="FQ978" s="253"/>
      <c r="FR978" s="253"/>
      <c r="FS978" s="253"/>
      <c r="FT978" s="253"/>
      <c r="FU978" s="253"/>
      <c r="FV978" s="253"/>
      <c r="FW978" s="253"/>
      <c r="FX978" s="253"/>
      <c r="FY978" s="253"/>
      <c r="FZ978" s="253"/>
      <c r="GA978" s="253"/>
      <c r="GB978" s="253"/>
      <c r="GC978" s="253"/>
      <c r="GD978" s="253"/>
      <c r="GE978" s="253"/>
      <c r="GF978" s="253"/>
      <c r="GG978" s="253"/>
      <c r="GH978" s="253"/>
      <c r="GI978" s="253"/>
      <c r="GJ978" s="253"/>
      <c r="GK978" s="253"/>
      <c r="GL978" s="253"/>
      <c r="GM978" s="253"/>
      <c r="GN978" s="253"/>
      <c r="GO978" s="253"/>
      <c r="GP978" s="253"/>
      <c r="GQ978" s="253"/>
      <c r="GR978" s="253"/>
      <c r="GS978" s="253"/>
      <c r="GT978" s="253"/>
      <c r="GU978" s="253"/>
      <c r="GV978" s="253"/>
      <c r="GW978" s="253"/>
      <c r="GX978" s="253"/>
      <c r="GY978" s="253"/>
      <c r="GZ978" s="253"/>
      <c r="HA978" s="253"/>
      <c r="HB978" s="253"/>
      <c r="HC978" s="253"/>
      <c r="HD978" s="253"/>
      <c r="HE978" s="253"/>
      <c r="HF978" s="253"/>
    </row>
    <row r="979" spans="3:214" s="252" customFormat="1" ht="15" customHeight="1" x14ac:dyDescent="0.25">
      <c r="E979" s="253"/>
      <c r="F979" s="253"/>
      <c r="G979" s="253"/>
      <c r="H979" s="253"/>
      <c r="I979" s="253"/>
      <c r="J979" s="253"/>
      <c r="K979" s="253"/>
      <c r="L979" s="253"/>
      <c r="M979" s="253"/>
      <c r="N979" s="253"/>
      <c r="O979" s="253"/>
      <c r="P979" s="253"/>
      <c r="Q979" s="253"/>
      <c r="R979" s="253"/>
      <c r="S979" s="253"/>
      <c r="T979" s="253"/>
      <c r="U979" s="253"/>
      <c r="V979" s="253"/>
      <c r="W979" s="253"/>
      <c r="X979" s="253"/>
      <c r="Y979" s="253"/>
      <c r="Z979" s="253"/>
      <c r="AA979" s="253"/>
      <c r="AB979" s="253"/>
      <c r="AC979" s="253"/>
      <c r="AD979" s="253"/>
      <c r="AE979" s="253"/>
      <c r="AF979" s="253"/>
      <c r="AG979" s="253"/>
      <c r="AH979" s="253"/>
      <c r="AI979" s="253"/>
      <c r="AJ979" s="253"/>
      <c r="AK979" s="253"/>
      <c r="AL979" s="253"/>
      <c r="AM979" s="253"/>
      <c r="AN979" s="253"/>
      <c r="AO979" s="253"/>
      <c r="AP979" s="253"/>
      <c r="AQ979" s="253"/>
      <c r="AR979" s="253"/>
      <c r="AS979" s="253"/>
      <c r="AT979" s="253"/>
      <c r="AU979" s="253"/>
      <c r="AV979" s="253"/>
      <c r="AW979" s="253"/>
      <c r="AX979" s="253"/>
      <c r="AY979" s="253"/>
      <c r="AZ979" s="253"/>
      <c r="BA979" s="253"/>
      <c r="BB979" s="253"/>
      <c r="BC979" s="253"/>
      <c r="BD979" s="253"/>
      <c r="BE979" s="253"/>
      <c r="BF979" s="253"/>
      <c r="BG979" s="253"/>
      <c r="BH979" s="253"/>
      <c r="BI979" s="253"/>
      <c r="BJ979" s="253"/>
      <c r="BK979" s="253"/>
      <c r="BL979" s="253"/>
      <c r="BM979" s="253"/>
      <c r="BN979" s="253"/>
      <c r="BO979" s="253"/>
      <c r="BP979" s="253"/>
      <c r="BQ979" s="253"/>
      <c r="BR979" s="253"/>
      <c r="BS979" s="253"/>
      <c r="BT979" s="253"/>
      <c r="BU979" s="253"/>
      <c r="BV979" s="253"/>
      <c r="BW979" s="253"/>
      <c r="BX979" s="253"/>
      <c r="BY979" s="253"/>
      <c r="BZ979" s="253"/>
      <c r="CA979" s="253"/>
      <c r="CB979" s="253"/>
      <c r="CC979" s="253"/>
      <c r="CD979" s="253"/>
      <c r="CE979" s="253"/>
      <c r="CF979" s="253"/>
      <c r="CG979" s="253"/>
      <c r="CH979" s="253"/>
      <c r="CI979" s="253"/>
      <c r="CJ979" s="253"/>
      <c r="CK979" s="253"/>
      <c r="CL979" s="253"/>
      <c r="CM979" s="253"/>
      <c r="CN979" s="253"/>
      <c r="CO979" s="253"/>
      <c r="CP979" s="253"/>
      <c r="CQ979" s="253"/>
      <c r="CR979" s="253"/>
      <c r="CS979" s="253"/>
      <c r="CT979" s="253"/>
      <c r="CU979" s="253"/>
      <c r="CV979" s="253"/>
      <c r="CW979" s="253"/>
      <c r="CX979" s="253"/>
      <c r="CY979" s="253"/>
      <c r="CZ979" s="253"/>
      <c r="DA979" s="253"/>
      <c r="DB979" s="253"/>
      <c r="DC979" s="253"/>
      <c r="DD979" s="253"/>
      <c r="DE979" s="253"/>
      <c r="DF979" s="253"/>
      <c r="DG979" s="253"/>
      <c r="DH979" s="253"/>
      <c r="DI979" s="253"/>
      <c r="DJ979" s="253"/>
      <c r="DK979" s="253"/>
      <c r="DL979" s="253"/>
      <c r="DM979" s="253"/>
      <c r="DN979" s="253"/>
      <c r="DO979" s="253"/>
      <c r="DP979" s="253"/>
      <c r="DQ979" s="253"/>
      <c r="DR979" s="253"/>
      <c r="DS979" s="253"/>
      <c r="DT979" s="253"/>
      <c r="DU979" s="253"/>
      <c r="DV979" s="253"/>
      <c r="DW979" s="253"/>
      <c r="DX979" s="253"/>
      <c r="DY979" s="253"/>
      <c r="DZ979" s="253"/>
      <c r="EA979" s="253"/>
      <c r="EB979" s="253"/>
      <c r="EC979" s="253"/>
      <c r="ED979" s="253"/>
      <c r="EE979" s="253"/>
      <c r="EF979" s="253"/>
      <c r="EG979" s="253"/>
      <c r="EH979" s="253"/>
      <c r="EI979" s="253"/>
      <c r="EJ979" s="253"/>
      <c r="EK979" s="253"/>
      <c r="EL979" s="253"/>
      <c r="EM979" s="253"/>
      <c r="EN979" s="253"/>
      <c r="EO979" s="253"/>
      <c r="EP979" s="253"/>
      <c r="EQ979" s="253"/>
      <c r="ER979" s="253"/>
      <c r="ES979" s="253"/>
      <c r="ET979" s="253"/>
      <c r="EU979" s="253"/>
      <c r="EV979" s="253"/>
      <c r="EW979" s="253"/>
      <c r="EX979" s="253"/>
      <c r="EY979" s="253"/>
      <c r="EZ979" s="253"/>
      <c r="FA979" s="253"/>
      <c r="FB979" s="253"/>
      <c r="FC979" s="253"/>
      <c r="FD979" s="253"/>
      <c r="FE979" s="253"/>
      <c r="FF979" s="253"/>
      <c r="FG979" s="253"/>
      <c r="FH979" s="253"/>
      <c r="FI979" s="253"/>
      <c r="FJ979" s="253"/>
      <c r="FK979" s="253"/>
      <c r="FL979" s="253"/>
      <c r="FM979" s="253"/>
      <c r="FN979" s="253"/>
      <c r="FO979" s="253"/>
      <c r="FP979" s="253"/>
      <c r="FQ979" s="253"/>
      <c r="FR979" s="253"/>
      <c r="FS979" s="253"/>
      <c r="FT979" s="253"/>
      <c r="FU979" s="253"/>
      <c r="FV979" s="253"/>
      <c r="FW979" s="253"/>
      <c r="FX979" s="253"/>
      <c r="FY979" s="253"/>
      <c r="FZ979" s="253"/>
      <c r="GA979" s="253"/>
      <c r="GB979" s="253"/>
      <c r="GC979" s="253"/>
      <c r="GD979" s="253"/>
      <c r="GE979" s="253"/>
      <c r="GF979" s="253"/>
      <c r="GG979" s="253"/>
      <c r="GH979" s="253"/>
      <c r="GI979" s="253"/>
      <c r="GJ979" s="253"/>
      <c r="GK979" s="253"/>
      <c r="GL979" s="253"/>
      <c r="GM979" s="253"/>
      <c r="GN979" s="253"/>
      <c r="GO979" s="253"/>
      <c r="GP979" s="253"/>
      <c r="GQ979" s="253"/>
      <c r="GR979" s="253"/>
      <c r="GS979" s="253"/>
      <c r="GT979" s="253"/>
      <c r="GU979" s="253"/>
      <c r="GV979" s="253"/>
      <c r="GW979" s="253"/>
      <c r="GX979" s="253"/>
      <c r="GY979" s="253"/>
      <c r="GZ979" s="253"/>
      <c r="HA979" s="253"/>
      <c r="HB979" s="253"/>
      <c r="HC979" s="253"/>
      <c r="HD979" s="253"/>
      <c r="HE979" s="253"/>
      <c r="HF979" s="253"/>
    </row>
    <row r="980" spans="3:214" s="252" customFormat="1" ht="15" customHeight="1" x14ac:dyDescent="0.25">
      <c r="E980" s="253"/>
      <c r="F980" s="253"/>
      <c r="G980" s="253"/>
      <c r="H980" s="253"/>
      <c r="I980" s="253"/>
      <c r="J980" s="253"/>
      <c r="K980" s="253"/>
      <c r="L980" s="253"/>
      <c r="M980" s="253"/>
      <c r="N980" s="253"/>
      <c r="O980" s="253"/>
      <c r="P980" s="253"/>
      <c r="Q980" s="253"/>
      <c r="R980" s="253"/>
      <c r="S980" s="253"/>
      <c r="T980" s="253"/>
      <c r="U980" s="253"/>
      <c r="V980" s="253"/>
      <c r="W980" s="253"/>
      <c r="X980" s="253"/>
      <c r="Y980" s="253"/>
      <c r="Z980" s="253"/>
      <c r="AA980" s="253"/>
      <c r="AB980" s="253"/>
      <c r="AC980" s="253"/>
      <c r="AD980" s="253"/>
      <c r="AE980" s="253"/>
      <c r="AF980" s="253"/>
      <c r="AG980" s="253"/>
      <c r="AH980" s="253"/>
      <c r="AI980" s="253"/>
      <c r="AJ980" s="253"/>
      <c r="AK980" s="253"/>
      <c r="AL980" s="253"/>
      <c r="AM980" s="253"/>
      <c r="AN980" s="253"/>
      <c r="AO980" s="253"/>
      <c r="AP980" s="253"/>
      <c r="AQ980" s="253"/>
      <c r="AR980" s="253"/>
      <c r="AS980" s="253"/>
      <c r="AT980" s="253"/>
      <c r="AU980" s="253"/>
      <c r="AV980" s="253"/>
      <c r="AW980" s="253"/>
      <c r="AX980" s="253"/>
      <c r="AY980" s="253"/>
      <c r="AZ980" s="253"/>
      <c r="BA980" s="253"/>
      <c r="BB980" s="253"/>
      <c r="BC980" s="253"/>
      <c r="BD980" s="253"/>
      <c r="BE980" s="253"/>
      <c r="BF980" s="253"/>
      <c r="BG980" s="253"/>
      <c r="BH980" s="253"/>
      <c r="BI980" s="253"/>
      <c r="BJ980" s="253"/>
      <c r="BK980" s="253"/>
      <c r="BL980" s="253"/>
      <c r="BM980" s="253"/>
      <c r="BN980" s="253"/>
      <c r="BO980" s="253"/>
      <c r="BP980" s="253"/>
      <c r="BQ980" s="253"/>
      <c r="BR980" s="253"/>
      <c r="BS980" s="253"/>
      <c r="BT980" s="253"/>
      <c r="BU980" s="253"/>
      <c r="BV980" s="253"/>
      <c r="BW980" s="253"/>
      <c r="BX980" s="253"/>
      <c r="BY980" s="253"/>
      <c r="BZ980" s="253"/>
      <c r="CA980" s="253"/>
      <c r="CB980" s="253"/>
      <c r="CC980" s="253"/>
      <c r="CD980" s="253"/>
      <c r="CE980" s="253"/>
      <c r="CF980" s="253"/>
      <c r="CG980" s="253"/>
      <c r="CH980" s="253"/>
      <c r="CI980" s="253"/>
      <c r="CJ980" s="253"/>
      <c r="CK980" s="253"/>
      <c r="CL980" s="253"/>
      <c r="CM980" s="253"/>
      <c r="CN980" s="253"/>
      <c r="CO980" s="253"/>
      <c r="CP980" s="253"/>
      <c r="CQ980" s="253"/>
      <c r="CR980" s="253"/>
      <c r="CS980" s="253"/>
      <c r="CT980" s="253"/>
      <c r="CU980" s="253"/>
      <c r="CV980" s="253"/>
      <c r="CW980" s="253"/>
      <c r="CX980" s="253"/>
      <c r="CY980" s="253"/>
      <c r="CZ980" s="253"/>
      <c r="DA980" s="253"/>
      <c r="DB980" s="253"/>
      <c r="DC980" s="253"/>
      <c r="DD980" s="253"/>
      <c r="DE980" s="253"/>
      <c r="DF980" s="253"/>
      <c r="DG980" s="253"/>
      <c r="DH980" s="253"/>
      <c r="DI980" s="253"/>
      <c r="DJ980" s="253"/>
      <c r="DK980" s="253"/>
      <c r="DL980" s="253"/>
      <c r="DM980" s="253"/>
      <c r="DN980" s="253"/>
      <c r="DO980" s="253"/>
      <c r="DP980" s="253"/>
      <c r="DQ980" s="253"/>
      <c r="DR980" s="253"/>
      <c r="DS980" s="253"/>
      <c r="DT980" s="253"/>
      <c r="DU980" s="253"/>
      <c r="DV980" s="253"/>
      <c r="DW980" s="253"/>
      <c r="DX980" s="253"/>
      <c r="DY980" s="253"/>
      <c r="DZ980" s="253"/>
      <c r="EA980" s="253"/>
      <c r="EB980" s="253"/>
      <c r="EC980" s="253"/>
      <c r="ED980" s="253"/>
      <c r="EE980" s="253"/>
      <c r="EF980" s="253"/>
      <c r="EG980" s="253"/>
      <c r="EH980" s="253"/>
      <c r="EI980" s="253"/>
      <c r="EJ980" s="253"/>
      <c r="EK980" s="253"/>
      <c r="EL980" s="253"/>
      <c r="EM980" s="253"/>
      <c r="EN980" s="253"/>
      <c r="EO980" s="253"/>
      <c r="EP980" s="253"/>
      <c r="EQ980" s="253"/>
      <c r="ER980" s="253"/>
      <c r="ES980" s="253"/>
      <c r="ET980" s="253"/>
      <c r="EU980" s="253"/>
      <c r="EV980" s="253"/>
      <c r="EW980" s="253"/>
      <c r="EX980" s="253"/>
      <c r="EY980" s="253"/>
      <c r="EZ980" s="253"/>
      <c r="FA980" s="253"/>
      <c r="FB980" s="253"/>
      <c r="FC980" s="253"/>
      <c r="FD980" s="253"/>
      <c r="FE980" s="253"/>
      <c r="FF980" s="253"/>
      <c r="FG980" s="253"/>
      <c r="FH980" s="253"/>
      <c r="FI980" s="253"/>
      <c r="FJ980" s="253"/>
      <c r="FK980" s="253"/>
      <c r="FL980" s="253"/>
      <c r="FM980" s="253"/>
      <c r="FN980" s="253"/>
      <c r="FO980" s="253"/>
      <c r="FP980" s="253"/>
      <c r="FQ980" s="253"/>
      <c r="FR980" s="253"/>
      <c r="FS980" s="253"/>
      <c r="FT980" s="253"/>
      <c r="FU980" s="253"/>
      <c r="FV980" s="253"/>
      <c r="FW980" s="253"/>
      <c r="FX980" s="253"/>
      <c r="FY980" s="253"/>
      <c r="FZ980" s="253"/>
      <c r="GA980" s="253"/>
      <c r="GB980" s="253"/>
      <c r="GC980" s="253"/>
      <c r="GD980" s="253"/>
      <c r="GE980" s="253"/>
      <c r="GF980" s="253"/>
      <c r="GG980" s="253"/>
      <c r="GH980" s="253"/>
      <c r="GI980" s="253"/>
      <c r="GJ980" s="253"/>
      <c r="GK980" s="253"/>
      <c r="GL980" s="253"/>
      <c r="GM980" s="253"/>
      <c r="GN980" s="253"/>
      <c r="GO980" s="253"/>
      <c r="GP980" s="253"/>
      <c r="GQ980" s="253"/>
      <c r="GR980" s="253"/>
      <c r="GS980" s="253"/>
      <c r="GT980" s="253"/>
      <c r="GU980" s="253"/>
      <c r="GV980" s="253"/>
      <c r="GW980" s="253"/>
      <c r="GX980" s="253"/>
      <c r="GY980" s="253"/>
      <c r="GZ980" s="253"/>
      <c r="HA980" s="253"/>
      <c r="HB980" s="253"/>
      <c r="HC980" s="253"/>
      <c r="HD980" s="253"/>
      <c r="HE980" s="253"/>
      <c r="HF980" s="253"/>
    </row>
    <row r="981" spans="3:214" s="252" customFormat="1" ht="15" customHeight="1" x14ac:dyDescent="0.25">
      <c r="E981" s="253"/>
      <c r="F981" s="253"/>
      <c r="G981" s="253"/>
      <c r="H981" s="253"/>
      <c r="I981" s="253"/>
      <c r="J981" s="253"/>
      <c r="K981" s="253"/>
      <c r="L981" s="253"/>
      <c r="M981" s="253"/>
      <c r="N981" s="253"/>
      <c r="O981" s="253"/>
      <c r="P981" s="253"/>
      <c r="Q981" s="253"/>
      <c r="R981" s="253"/>
      <c r="S981" s="253"/>
      <c r="T981" s="253"/>
      <c r="U981" s="253"/>
      <c r="V981" s="253"/>
      <c r="W981" s="253"/>
      <c r="X981" s="253"/>
      <c r="Y981" s="253"/>
      <c r="Z981" s="253"/>
      <c r="AA981" s="253"/>
      <c r="AB981" s="253"/>
      <c r="AC981" s="253"/>
      <c r="AD981" s="253"/>
      <c r="AE981" s="253"/>
      <c r="AF981" s="253"/>
      <c r="AG981" s="253"/>
      <c r="AH981" s="253"/>
      <c r="AI981" s="253"/>
      <c r="AJ981" s="253"/>
      <c r="AK981" s="253"/>
      <c r="AL981" s="253"/>
      <c r="AM981" s="253"/>
      <c r="AN981" s="253"/>
      <c r="AO981" s="253"/>
      <c r="AP981" s="253"/>
      <c r="AQ981" s="253"/>
      <c r="AR981" s="253"/>
      <c r="AS981" s="253"/>
      <c r="AT981" s="253"/>
      <c r="AU981" s="253"/>
      <c r="AV981" s="253"/>
      <c r="AW981" s="253"/>
      <c r="AX981" s="253"/>
      <c r="AY981" s="253"/>
      <c r="AZ981" s="253"/>
      <c r="BA981" s="253"/>
      <c r="BB981" s="253"/>
      <c r="BC981" s="253"/>
      <c r="BD981" s="253"/>
      <c r="BE981" s="253"/>
      <c r="BF981" s="253"/>
      <c r="BG981" s="253"/>
      <c r="BH981" s="253"/>
      <c r="BI981" s="253"/>
      <c r="BJ981" s="253"/>
      <c r="BK981" s="253"/>
      <c r="BL981" s="253"/>
      <c r="BM981" s="253"/>
      <c r="BN981" s="253"/>
      <c r="BO981" s="253"/>
      <c r="BP981" s="253"/>
      <c r="BQ981" s="253"/>
      <c r="BR981" s="253"/>
      <c r="BS981" s="253"/>
      <c r="BT981" s="253"/>
      <c r="BU981" s="253"/>
      <c r="BV981" s="253"/>
      <c r="BW981" s="253"/>
      <c r="BX981" s="253"/>
      <c r="BY981" s="253"/>
      <c r="BZ981" s="253"/>
      <c r="CA981" s="253"/>
      <c r="CB981" s="253"/>
      <c r="CC981" s="253"/>
      <c r="CD981" s="253"/>
      <c r="CE981" s="253"/>
      <c r="CF981" s="253"/>
      <c r="CG981" s="253"/>
      <c r="CH981" s="253"/>
      <c r="CI981" s="253"/>
      <c r="CJ981" s="253"/>
      <c r="CK981" s="253"/>
      <c r="CL981" s="253"/>
      <c r="CM981" s="253"/>
      <c r="CN981" s="253"/>
      <c r="CO981" s="253"/>
      <c r="CP981" s="253"/>
      <c r="CQ981" s="253"/>
      <c r="CR981" s="253"/>
      <c r="CS981" s="253"/>
      <c r="CT981" s="253"/>
      <c r="CU981" s="253"/>
      <c r="CV981" s="253"/>
      <c r="CW981" s="253"/>
      <c r="CX981" s="253"/>
      <c r="CY981" s="253"/>
      <c r="CZ981" s="253"/>
      <c r="DA981" s="253"/>
      <c r="DB981" s="253"/>
      <c r="DC981" s="253"/>
      <c r="DD981" s="253"/>
      <c r="DE981" s="253"/>
      <c r="DF981" s="253"/>
      <c r="DG981" s="253"/>
      <c r="DH981" s="253"/>
      <c r="DI981" s="253"/>
      <c r="DJ981" s="253"/>
      <c r="DK981" s="253"/>
      <c r="DL981" s="253"/>
      <c r="DM981" s="253"/>
      <c r="DN981" s="253"/>
      <c r="DO981" s="253"/>
      <c r="DP981" s="253"/>
      <c r="DQ981" s="253"/>
      <c r="DR981" s="253"/>
      <c r="DS981" s="253"/>
      <c r="DT981" s="253"/>
      <c r="DU981" s="253"/>
      <c r="DV981" s="253"/>
      <c r="DW981" s="253"/>
      <c r="DX981" s="253"/>
      <c r="DY981" s="253"/>
      <c r="DZ981" s="253"/>
      <c r="EA981" s="253"/>
      <c r="EB981" s="253"/>
      <c r="EC981" s="253"/>
      <c r="ED981" s="253"/>
      <c r="EE981" s="253"/>
      <c r="EF981" s="253"/>
      <c r="EG981" s="253"/>
      <c r="EH981" s="253"/>
      <c r="EI981" s="253"/>
      <c r="EJ981" s="253"/>
      <c r="EK981" s="253"/>
      <c r="EL981" s="253"/>
      <c r="EM981" s="253"/>
      <c r="EN981" s="253"/>
      <c r="EO981" s="253"/>
      <c r="EP981" s="253"/>
      <c r="EQ981" s="253"/>
      <c r="ER981" s="253"/>
      <c r="ES981" s="253"/>
      <c r="ET981" s="253"/>
      <c r="EU981" s="253"/>
      <c r="EV981" s="253"/>
      <c r="EW981" s="253"/>
      <c r="EX981" s="253"/>
      <c r="EY981" s="253"/>
      <c r="EZ981" s="253"/>
      <c r="FA981" s="253"/>
      <c r="FB981" s="253"/>
      <c r="FC981" s="253"/>
      <c r="FD981" s="253"/>
      <c r="FE981" s="253"/>
      <c r="FF981" s="253"/>
      <c r="FG981" s="253"/>
      <c r="FH981" s="253"/>
      <c r="FI981" s="253"/>
      <c r="FJ981" s="253"/>
      <c r="FK981" s="253"/>
      <c r="FL981" s="253"/>
      <c r="FM981" s="253"/>
      <c r="FN981" s="253"/>
      <c r="FO981" s="253"/>
      <c r="FP981" s="253"/>
      <c r="FQ981" s="253"/>
      <c r="FR981" s="253"/>
      <c r="FS981" s="253"/>
      <c r="FT981" s="253"/>
      <c r="FU981" s="253"/>
      <c r="FV981" s="253"/>
      <c r="FW981" s="253"/>
      <c r="FX981" s="253"/>
      <c r="FY981" s="253"/>
      <c r="FZ981" s="253"/>
      <c r="GA981" s="253"/>
      <c r="GB981" s="253"/>
      <c r="GC981" s="253"/>
      <c r="GD981" s="253"/>
      <c r="GE981" s="253"/>
      <c r="GF981" s="253"/>
      <c r="GG981" s="253"/>
      <c r="GH981" s="253"/>
      <c r="GI981" s="253"/>
      <c r="GJ981" s="253"/>
      <c r="GK981" s="253"/>
      <c r="GL981" s="253"/>
      <c r="GM981" s="253"/>
      <c r="GN981" s="253"/>
      <c r="GO981" s="253"/>
      <c r="GP981" s="253"/>
      <c r="GQ981" s="253"/>
      <c r="GR981" s="253"/>
      <c r="GS981" s="253"/>
      <c r="GT981" s="253"/>
      <c r="GU981" s="253"/>
      <c r="GV981" s="253"/>
      <c r="GW981" s="253"/>
      <c r="GX981" s="253"/>
      <c r="GY981" s="253"/>
      <c r="GZ981" s="253"/>
      <c r="HA981" s="253"/>
      <c r="HB981" s="253"/>
      <c r="HC981" s="253"/>
      <c r="HD981" s="253"/>
      <c r="HE981" s="253"/>
      <c r="HF981" s="253"/>
    </row>
    <row r="982" spans="3:214" s="252" customFormat="1" ht="15" customHeight="1" x14ac:dyDescent="0.25">
      <c r="E982" s="253"/>
      <c r="F982" s="253"/>
      <c r="G982" s="253"/>
      <c r="H982" s="253"/>
      <c r="I982" s="253"/>
      <c r="J982" s="253"/>
      <c r="K982" s="253"/>
      <c r="L982" s="253"/>
      <c r="M982" s="253"/>
      <c r="N982" s="253"/>
      <c r="O982" s="253"/>
      <c r="P982" s="253"/>
      <c r="Q982" s="253"/>
      <c r="R982" s="253"/>
      <c r="S982" s="253"/>
      <c r="T982" s="253"/>
      <c r="U982" s="253"/>
      <c r="V982" s="253"/>
      <c r="W982" s="253"/>
      <c r="X982" s="253"/>
      <c r="Y982" s="253"/>
      <c r="Z982" s="253"/>
      <c r="AA982" s="253"/>
      <c r="AB982" s="253"/>
      <c r="AC982" s="253"/>
      <c r="AD982" s="253"/>
      <c r="AE982" s="253"/>
      <c r="AF982" s="253"/>
      <c r="AG982" s="253"/>
      <c r="AH982" s="253"/>
      <c r="AI982" s="253"/>
      <c r="AJ982" s="253"/>
      <c r="AK982" s="253"/>
      <c r="AL982" s="253"/>
      <c r="AM982" s="253"/>
      <c r="AN982" s="253"/>
      <c r="AO982" s="253"/>
      <c r="AP982" s="253"/>
      <c r="AQ982" s="253"/>
      <c r="AR982" s="253"/>
      <c r="AS982" s="253"/>
      <c r="AT982" s="253"/>
      <c r="AU982" s="253"/>
      <c r="AV982" s="253"/>
      <c r="AW982" s="253"/>
      <c r="AX982" s="253"/>
      <c r="AY982" s="253"/>
      <c r="AZ982" s="253"/>
      <c r="BA982" s="253"/>
      <c r="BB982" s="253"/>
      <c r="BC982" s="253"/>
      <c r="BD982" s="253"/>
      <c r="BE982" s="253"/>
      <c r="BF982" s="253"/>
      <c r="BG982" s="253"/>
      <c r="BH982" s="253"/>
      <c r="BI982" s="253"/>
      <c r="BJ982" s="253"/>
      <c r="BK982" s="253"/>
      <c r="BL982" s="253"/>
      <c r="BM982" s="253"/>
      <c r="BN982" s="253"/>
      <c r="BO982" s="253"/>
      <c r="BP982" s="253"/>
      <c r="BQ982" s="253"/>
      <c r="BR982" s="253"/>
      <c r="BS982" s="253"/>
      <c r="BT982" s="253"/>
      <c r="BU982" s="253"/>
      <c r="BV982" s="253"/>
      <c r="BW982" s="253"/>
      <c r="BX982" s="253"/>
      <c r="BY982" s="253"/>
      <c r="BZ982" s="253"/>
      <c r="CA982" s="253"/>
      <c r="CB982" s="253"/>
      <c r="CC982" s="253"/>
      <c r="CD982" s="253"/>
      <c r="CE982" s="253"/>
      <c r="CF982" s="253"/>
      <c r="CG982" s="253"/>
      <c r="CH982" s="253"/>
      <c r="CI982" s="253"/>
      <c r="CJ982" s="253"/>
      <c r="CK982" s="253"/>
      <c r="CL982" s="253"/>
      <c r="CM982" s="253"/>
      <c r="CN982" s="253"/>
      <c r="CO982" s="253"/>
      <c r="CP982" s="253"/>
      <c r="CQ982" s="253"/>
      <c r="CR982" s="253"/>
      <c r="CS982" s="253"/>
      <c r="CT982" s="253"/>
      <c r="CU982" s="253"/>
      <c r="CV982" s="253"/>
      <c r="CW982" s="253"/>
      <c r="CX982" s="253"/>
      <c r="CY982" s="253"/>
      <c r="CZ982" s="253"/>
      <c r="DA982" s="253"/>
      <c r="DB982" s="253"/>
      <c r="DC982" s="253"/>
      <c r="DD982" s="253"/>
      <c r="DE982" s="253"/>
      <c r="DF982" s="253"/>
      <c r="DG982" s="253"/>
      <c r="DH982" s="253"/>
      <c r="DI982" s="253"/>
      <c r="DJ982" s="253"/>
      <c r="DK982" s="253"/>
      <c r="DL982" s="253"/>
      <c r="DM982" s="253"/>
      <c r="DN982" s="253"/>
      <c r="DO982" s="253"/>
      <c r="DP982" s="253"/>
      <c r="DQ982" s="253"/>
      <c r="DR982" s="253"/>
      <c r="DS982" s="253"/>
      <c r="DT982" s="253"/>
      <c r="DU982" s="253"/>
      <c r="DV982" s="253"/>
      <c r="DW982" s="253"/>
      <c r="DX982" s="253"/>
      <c r="DY982" s="253"/>
      <c r="DZ982" s="253"/>
      <c r="EA982" s="253"/>
      <c r="EB982" s="253"/>
      <c r="EC982" s="253"/>
      <c r="ED982" s="253"/>
      <c r="EE982" s="253"/>
      <c r="EF982" s="253"/>
      <c r="EG982" s="253"/>
      <c r="EH982" s="253"/>
      <c r="EI982" s="253"/>
      <c r="EJ982" s="253"/>
      <c r="EK982" s="253"/>
      <c r="EL982" s="253"/>
      <c r="EM982" s="253"/>
      <c r="EN982" s="253"/>
      <c r="EO982" s="253"/>
      <c r="EP982" s="253"/>
      <c r="EQ982" s="253"/>
      <c r="ER982" s="253"/>
      <c r="ES982" s="253"/>
      <c r="ET982" s="253"/>
      <c r="EU982" s="253"/>
      <c r="EV982" s="253"/>
      <c r="EW982" s="253"/>
      <c r="EX982" s="253"/>
      <c r="EY982" s="253"/>
      <c r="EZ982" s="253"/>
      <c r="FA982" s="253"/>
      <c r="FB982" s="253"/>
      <c r="FC982" s="253"/>
      <c r="FD982" s="253"/>
      <c r="FE982" s="253"/>
      <c r="FF982" s="253"/>
      <c r="FG982" s="253"/>
      <c r="FH982" s="253"/>
      <c r="FI982" s="253"/>
      <c r="FJ982" s="253"/>
      <c r="FK982" s="253"/>
      <c r="FL982" s="253"/>
      <c r="FM982" s="253"/>
      <c r="FN982" s="253"/>
      <c r="FO982" s="253"/>
      <c r="FP982" s="253"/>
      <c r="FQ982" s="253"/>
      <c r="FR982" s="253"/>
      <c r="FS982" s="253"/>
      <c r="FT982" s="253"/>
      <c r="FU982" s="253"/>
      <c r="FV982" s="253"/>
      <c r="FW982" s="253"/>
      <c r="FX982" s="253"/>
      <c r="FY982" s="253"/>
      <c r="FZ982" s="253"/>
      <c r="GA982" s="253"/>
      <c r="GB982" s="253"/>
      <c r="GC982" s="253"/>
      <c r="GD982" s="253"/>
      <c r="GE982" s="253"/>
      <c r="GF982" s="253"/>
      <c r="GG982" s="253"/>
      <c r="GH982" s="253"/>
      <c r="GI982" s="253"/>
      <c r="GJ982" s="253"/>
      <c r="GK982" s="253"/>
      <c r="GL982" s="253"/>
      <c r="GM982" s="253"/>
      <c r="GN982" s="253"/>
      <c r="GO982" s="253"/>
      <c r="GP982" s="253"/>
      <c r="GQ982" s="253"/>
      <c r="GR982" s="253"/>
      <c r="GS982" s="253"/>
      <c r="GT982" s="253"/>
      <c r="GU982" s="253"/>
      <c r="GV982" s="253"/>
      <c r="GW982" s="253"/>
      <c r="GX982" s="253"/>
      <c r="GY982" s="253"/>
      <c r="GZ982" s="253"/>
      <c r="HA982" s="253"/>
      <c r="HB982" s="253"/>
      <c r="HC982" s="253"/>
      <c r="HD982" s="253"/>
      <c r="HE982" s="253"/>
      <c r="HF982" s="253"/>
    </row>
    <row r="983" spans="3:214" s="252" customFormat="1" ht="15" customHeight="1" x14ac:dyDescent="0.25">
      <c r="E983" s="253"/>
      <c r="F983" s="253"/>
      <c r="G983" s="253"/>
      <c r="H983" s="253"/>
      <c r="I983" s="253"/>
      <c r="J983" s="253"/>
      <c r="K983" s="253"/>
      <c r="L983" s="253"/>
      <c r="M983" s="253"/>
      <c r="N983" s="253"/>
      <c r="O983" s="253"/>
      <c r="P983" s="253"/>
      <c r="Q983" s="253"/>
      <c r="R983" s="253"/>
      <c r="S983" s="253"/>
      <c r="T983" s="253"/>
      <c r="U983" s="253"/>
      <c r="V983" s="253"/>
      <c r="W983" s="253"/>
      <c r="X983" s="253"/>
      <c r="Y983" s="253"/>
      <c r="Z983" s="253"/>
      <c r="AA983" s="253"/>
      <c r="AB983" s="253"/>
      <c r="AC983" s="253"/>
      <c r="AD983" s="253"/>
      <c r="AE983" s="253"/>
      <c r="AF983" s="253"/>
      <c r="AG983" s="253"/>
      <c r="AH983" s="253"/>
      <c r="AI983" s="253"/>
      <c r="AJ983" s="253"/>
      <c r="AK983" s="253"/>
      <c r="AL983" s="253"/>
      <c r="AM983" s="253"/>
      <c r="AN983" s="253"/>
      <c r="AO983" s="253"/>
      <c r="AP983" s="253"/>
      <c r="AQ983" s="253"/>
      <c r="AR983" s="253"/>
      <c r="AS983" s="253"/>
      <c r="AT983" s="253"/>
      <c r="AU983" s="253"/>
      <c r="AV983" s="253"/>
      <c r="AW983" s="253"/>
      <c r="AX983" s="253"/>
      <c r="AY983" s="253"/>
      <c r="AZ983" s="253"/>
      <c r="BA983" s="253"/>
      <c r="BB983" s="253"/>
      <c r="BC983" s="253"/>
      <c r="BD983" s="253"/>
      <c r="BE983" s="253"/>
      <c r="BF983" s="253"/>
      <c r="BG983" s="253"/>
      <c r="BH983" s="253"/>
      <c r="BI983" s="253"/>
      <c r="BJ983" s="253"/>
      <c r="BK983" s="253"/>
      <c r="BL983" s="253"/>
      <c r="BM983" s="253"/>
      <c r="BN983" s="253"/>
      <c r="BO983" s="253"/>
      <c r="BP983" s="253"/>
      <c r="BQ983" s="253"/>
      <c r="BR983" s="253"/>
      <c r="BS983" s="253"/>
      <c r="BT983" s="253"/>
      <c r="BU983" s="253"/>
      <c r="BV983" s="253"/>
      <c r="BW983" s="253"/>
      <c r="BX983" s="253"/>
      <c r="BY983" s="253"/>
      <c r="BZ983" s="253"/>
      <c r="CA983" s="253"/>
      <c r="CB983" s="253"/>
      <c r="CC983" s="253"/>
      <c r="CD983" s="253"/>
      <c r="CE983" s="253"/>
      <c r="CF983" s="253"/>
      <c r="CG983" s="253"/>
      <c r="CH983" s="253"/>
      <c r="CI983" s="253"/>
      <c r="CJ983" s="253"/>
      <c r="CK983" s="253"/>
      <c r="CL983" s="253"/>
      <c r="CM983" s="253"/>
      <c r="CN983" s="253"/>
      <c r="CO983" s="253"/>
      <c r="CP983" s="253"/>
      <c r="CQ983" s="253"/>
      <c r="CR983" s="253"/>
      <c r="CS983" s="253"/>
      <c r="CT983" s="253"/>
      <c r="CU983" s="253"/>
      <c r="CV983" s="253"/>
      <c r="CW983" s="253"/>
      <c r="CX983" s="253"/>
      <c r="CY983" s="253"/>
      <c r="CZ983" s="253"/>
      <c r="DA983" s="253"/>
      <c r="DB983" s="253"/>
      <c r="DC983" s="253"/>
      <c r="DD983" s="253"/>
      <c r="DE983" s="253"/>
      <c r="DF983" s="253"/>
      <c r="DG983" s="253"/>
      <c r="DH983" s="253"/>
      <c r="DI983" s="253"/>
      <c r="DJ983" s="253"/>
      <c r="DK983" s="253"/>
      <c r="DL983" s="253"/>
      <c r="DM983" s="253"/>
      <c r="DN983" s="253"/>
      <c r="DO983" s="253"/>
      <c r="DP983" s="253"/>
      <c r="DQ983" s="253"/>
      <c r="DR983" s="253"/>
      <c r="DS983" s="253"/>
      <c r="DT983" s="253"/>
      <c r="DU983" s="253"/>
      <c r="DV983" s="253"/>
      <c r="DW983" s="253"/>
      <c r="DX983" s="253"/>
      <c r="DY983" s="253"/>
      <c r="DZ983" s="253"/>
      <c r="EA983" s="253"/>
      <c r="EB983" s="253"/>
      <c r="EC983" s="253"/>
      <c r="ED983" s="253"/>
      <c r="EE983" s="253"/>
      <c r="EF983" s="253"/>
      <c r="EG983" s="253"/>
      <c r="EH983" s="253"/>
      <c r="EI983" s="253"/>
      <c r="EJ983" s="253"/>
      <c r="EK983" s="253"/>
      <c r="EL983" s="253"/>
      <c r="EM983" s="253"/>
      <c r="EN983" s="253"/>
      <c r="EO983" s="253"/>
      <c r="EP983" s="253"/>
      <c r="EQ983" s="253"/>
      <c r="ER983" s="253"/>
      <c r="ES983" s="253"/>
      <c r="ET983" s="253"/>
      <c r="EU983" s="253"/>
      <c r="EV983" s="253"/>
      <c r="EW983" s="253"/>
      <c r="EX983" s="253"/>
      <c r="EY983" s="253"/>
      <c r="EZ983" s="253"/>
      <c r="FA983" s="253"/>
      <c r="FB983" s="253"/>
      <c r="FC983" s="253"/>
      <c r="FD983" s="253"/>
      <c r="FE983" s="253"/>
      <c r="FF983" s="253"/>
      <c r="FG983" s="253"/>
      <c r="FH983" s="253"/>
      <c r="FI983" s="253"/>
      <c r="FJ983" s="253"/>
      <c r="FK983" s="253"/>
      <c r="FL983" s="253"/>
      <c r="FM983" s="253"/>
      <c r="FN983" s="253"/>
      <c r="FO983" s="253"/>
      <c r="FP983" s="253"/>
      <c r="FQ983" s="253"/>
      <c r="FR983" s="253"/>
      <c r="FS983" s="253"/>
      <c r="FT983" s="253"/>
      <c r="FU983" s="253"/>
      <c r="FV983" s="253"/>
      <c r="FW983" s="253"/>
      <c r="FX983" s="253"/>
      <c r="FY983" s="253"/>
      <c r="FZ983" s="253"/>
      <c r="GA983" s="253"/>
      <c r="GB983" s="253"/>
      <c r="GC983" s="253"/>
      <c r="GD983" s="253"/>
      <c r="GE983" s="253"/>
      <c r="GF983" s="253"/>
      <c r="GG983" s="253"/>
      <c r="GH983" s="253"/>
      <c r="GI983" s="253"/>
      <c r="GJ983" s="253"/>
      <c r="GK983" s="253"/>
      <c r="GL983" s="253"/>
      <c r="GM983" s="253"/>
      <c r="GN983" s="253"/>
      <c r="GO983" s="253"/>
      <c r="GP983" s="253"/>
      <c r="GQ983" s="253"/>
      <c r="GR983" s="253"/>
      <c r="GS983" s="253"/>
      <c r="GT983" s="253"/>
      <c r="GU983" s="253"/>
      <c r="GV983" s="253"/>
      <c r="GW983" s="253"/>
      <c r="GX983" s="253"/>
      <c r="GY983" s="253"/>
      <c r="GZ983" s="253"/>
      <c r="HA983" s="253"/>
      <c r="HB983" s="253"/>
      <c r="HC983" s="253"/>
      <c r="HD983" s="253"/>
      <c r="HE983" s="253"/>
      <c r="HF983" s="253"/>
    </row>
    <row r="984" spans="3:214" s="252" customFormat="1" ht="15" customHeight="1" x14ac:dyDescent="0.25">
      <c r="E984" s="253"/>
      <c r="F984" s="253"/>
      <c r="G984" s="253"/>
      <c r="H984" s="253"/>
      <c r="I984" s="253"/>
      <c r="J984" s="253"/>
      <c r="K984" s="253"/>
      <c r="L984" s="253"/>
      <c r="M984" s="253"/>
      <c r="N984" s="253"/>
      <c r="O984" s="253"/>
      <c r="P984" s="253"/>
      <c r="Q984" s="253"/>
      <c r="R984" s="253"/>
      <c r="S984" s="253"/>
      <c r="T984" s="253"/>
      <c r="U984" s="253"/>
      <c r="V984" s="253"/>
      <c r="W984" s="253"/>
      <c r="X984" s="253"/>
      <c r="Y984" s="253"/>
      <c r="Z984" s="253"/>
      <c r="AA984" s="253"/>
      <c r="AB984" s="253"/>
      <c r="AC984" s="253"/>
      <c r="AD984" s="253"/>
      <c r="AE984" s="253"/>
      <c r="AF984" s="253"/>
      <c r="AG984" s="253"/>
      <c r="AH984" s="253"/>
      <c r="AI984" s="253"/>
      <c r="AJ984" s="253"/>
      <c r="AK984" s="253"/>
      <c r="AL984" s="253"/>
      <c r="AM984" s="253"/>
      <c r="AN984" s="253"/>
      <c r="AO984" s="253"/>
      <c r="AP984" s="253"/>
      <c r="AQ984" s="253"/>
      <c r="AR984" s="253"/>
      <c r="AS984" s="253"/>
      <c r="AT984" s="253"/>
      <c r="AU984" s="253"/>
      <c r="AV984" s="253"/>
      <c r="AW984" s="253"/>
      <c r="AX984" s="253"/>
      <c r="AY984" s="253"/>
      <c r="AZ984" s="253"/>
      <c r="BA984" s="253"/>
      <c r="BB984" s="253"/>
      <c r="BC984" s="253"/>
      <c r="BD984" s="253"/>
      <c r="BE984" s="253"/>
      <c r="BF984" s="253"/>
      <c r="BG984" s="253"/>
      <c r="BH984" s="253"/>
      <c r="BI984" s="253"/>
      <c r="BJ984" s="253"/>
      <c r="BK984" s="253"/>
      <c r="BL984" s="253"/>
      <c r="BM984" s="253"/>
      <c r="BN984" s="253"/>
      <c r="BO984" s="253"/>
      <c r="BP984" s="253"/>
      <c r="BQ984" s="253"/>
      <c r="BR984" s="253"/>
      <c r="BS984" s="253"/>
      <c r="BT984" s="253"/>
      <c r="BU984" s="253"/>
      <c r="BV984" s="253"/>
      <c r="BW984" s="253"/>
      <c r="BX984" s="253"/>
      <c r="BY984" s="253"/>
      <c r="BZ984" s="253"/>
      <c r="CA984" s="253"/>
      <c r="CB984" s="253"/>
      <c r="CC984" s="253"/>
      <c r="CD984" s="253"/>
      <c r="CE984" s="253"/>
      <c r="CF984" s="253"/>
      <c r="CG984" s="253"/>
      <c r="CH984" s="253"/>
      <c r="CI984" s="253"/>
      <c r="CJ984" s="253"/>
      <c r="CK984" s="253"/>
      <c r="CL984" s="253"/>
      <c r="CM984" s="253"/>
      <c r="CN984" s="253"/>
      <c r="CO984" s="253"/>
      <c r="CP984" s="253"/>
      <c r="CQ984" s="253"/>
      <c r="CR984" s="253"/>
      <c r="CS984" s="253"/>
      <c r="CT984" s="253"/>
      <c r="CU984" s="253"/>
      <c r="CV984" s="253"/>
      <c r="CW984" s="253"/>
      <c r="CX984" s="253"/>
      <c r="CY984" s="253"/>
      <c r="CZ984" s="253"/>
      <c r="DA984" s="253"/>
      <c r="DB984" s="253"/>
      <c r="DC984" s="253"/>
      <c r="DD984" s="253"/>
      <c r="DE984" s="253"/>
      <c r="DF984" s="253"/>
      <c r="DG984" s="253"/>
      <c r="DH984" s="253"/>
      <c r="DI984" s="253"/>
      <c r="DJ984" s="253"/>
      <c r="DK984" s="253"/>
      <c r="DL984" s="253"/>
      <c r="DM984" s="253"/>
      <c r="DN984" s="253"/>
      <c r="DO984" s="253"/>
      <c r="DP984" s="253"/>
      <c r="DQ984" s="253"/>
      <c r="DR984" s="253"/>
      <c r="DS984" s="253"/>
      <c r="DT984" s="253"/>
      <c r="DU984" s="253"/>
      <c r="DV984" s="253"/>
      <c r="DW984" s="253"/>
      <c r="DX984" s="253"/>
      <c r="DY984" s="253"/>
      <c r="DZ984" s="253"/>
      <c r="EA984" s="253"/>
      <c r="EB984" s="253"/>
      <c r="EC984" s="253"/>
      <c r="ED984" s="253"/>
      <c r="EE984" s="253"/>
      <c r="EF984" s="253"/>
      <c r="EG984" s="253"/>
      <c r="EH984" s="253"/>
      <c r="EI984" s="253"/>
      <c r="EJ984" s="253"/>
      <c r="EK984" s="253"/>
      <c r="EL984" s="253"/>
      <c r="EM984" s="253"/>
      <c r="EN984" s="253"/>
      <c r="EO984" s="253"/>
      <c r="EP984" s="253"/>
      <c r="EQ984" s="253"/>
      <c r="ER984" s="253"/>
      <c r="ES984" s="253"/>
      <c r="ET984" s="253"/>
      <c r="EU984" s="253"/>
      <c r="EV984" s="253"/>
      <c r="EW984" s="253"/>
      <c r="EX984" s="253"/>
      <c r="EY984" s="253"/>
      <c r="EZ984" s="253"/>
      <c r="FA984" s="253"/>
      <c r="FB984" s="253"/>
      <c r="FC984" s="253"/>
      <c r="FD984" s="253"/>
      <c r="FE984" s="253"/>
      <c r="FF984" s="253"/>
      <c r="FG984" s="253"/>
      <c r="FH984" s="253"/>
      <c r="FI984" s="253"/>
      <c r="FJ984" s="253"/>
      <c r="FK984" s="253"/>
      <c r="FL984" s="253"/>
      <c r="FM984" s="253"/>
      <c r="FN984" s="253"/>
      <c r="FO984" s="253"/>
      <c r="FP984" s="253"/>
      <c r="FQ984" s="253"/>
      <c r="FR984" s="253"/>
      <c r="FS984" s="253"/>
      <c r="FT984" s="253"/>
      <c r="FU984" s="253"/>
      <c r="FV984" s="253"/>
      <c r="FW984" s="253"/>
      <c r="FX984" s="253"/>
      <c r="FY984" s="253"/>
      <c r="FZ984" s="253"/>
      <c r="GA984" s="253"/>
      <c r="GB984" s="253"/>
      <c r="GC984" s="253"/>
      <c r="GD984" s="253"/>
      <c r="GE984" s="253"/>
      <c r="GF984" s="253"/>
      <c r="GG984" s="253"/>
      <c r="GH984" s="253"/>
      <c r="GI984" s="253"/>
      <c r="GJ984" s="253"/>
      <c r="GK984" s="253"/>
      <c r="GL984" s="253"/>
      <c r="GM984" s="253"/>
      <c r="GN984" s="253"/>
      <c r="GO984" s="253"/>
      <c r="GP984" s="253"/>
      <c r="GQ984" s="253"/>
      <c r="GR984" s="253"/>
      <c r="GS984" s="253"/>
      <c r="GT984" s="253"/>
      <c r="GU984" s="253"/>
      <c r="GV984" s="253"/>
      <c r="GW984" s="253"/>
      <c r="GX984" s="253"/>
      <c r="GY984" s="253"/>
      <c r="GZ984" s="253"/>
      <c r="HA984" s="253"/>
      <c r="HB984" s="253"/>
      <c r="HC984" s="253"/>
      <c r="HD984" s="253"/>
      <c r="HE984" s="253"/>
      <c r="HF984" s="253"/>
    </row>
    <row r="985" spans="3:214" s="252" customFormat="1" ht="15" customHeight="1" x14ac:dyDescent="0.25">
      <c r="E985" s="253"/>
      <c r="F985" s="253"/>
      <c r="G985" s="253"/>
      <c r="H985" s="253"/>
      <c r="I985" s="253"/>
      <c r="J985" s="253"/>
      <c r="K985" s="253"/>
      <c r="L985" s="253"/>
      <c r="M985" s="253"/>
      <c r="N985" s="253"/>
      <c r="O985" s="253"/>
      <c r="P985" s="253"/>
      <c r="Q985" s="253"/>
      <c r="R985" s="253"/>
      <c r="S985" s="253"/>
      <c r="T985" s="253"/>
      <c r="U985" s="253"/>
      <c r="V985" s="253"/>
      <c r="W985" s="253"/>
      <c r="X985" s="253"/>
      <c r="Y985" s="253"/>
      <c r="Z985" s="253"/>
      <c r="AA985" s="253"/>
      <c r="AB985" s="253"/>
      <c r="AC985" s="253"/>
      <c r="AD985" s="253"/>
      <c r="AE985" s="253"/>
      <c r="AF985" s="253"/>
      <c r="AG985" s="253"/>
      <c r="AH985" s="253"/>
      <c r="AI985" s="253"/>
      <c r="AJ985" s="253"/>
      <c r="AK985" s="253"/>
      <c r="AL985" s="253"/>
      <c r="AM985" s="253"/>
      <c r="AN985" s="253"/>
      <c r="AO985" s="253"/>
      <c r="AP985" s="253"/>
      <c r="AQ985" s="253"/>
      <c r="AR985" s="253"/>
      <c r="AS985" s="253"/>
      <c r="AT985" s="253"/>
      <c r="AU985" s="253"/>
      <c r="AV985" s="253"/>
      <c r="AW985" s="253"/>
      <c r="AX985" s="253"/>
      <c r="AY985" s="253"/>
      <c r="AZ985" s="253"/>
      <c r="BA985" s="253"/>
      <c r="BB985" s="253"/>
      <c r="BC985" s="253"/>
      <c r="BD985" s="253"/>
      <c r="BE985" s="253"/>
      <c r="BF985" s="253"/>
      <c r="BG985" s="253"/>
      <c r="BH985" s="253"/>
      <c r="BI985" s="253"/>
      <c r="BJ985" s="253"/>
      <c r="BK985" s="253"/>
      <c r="BL985" s="253"/>
      <c r="BM985" s="253"/>
      <c r="BN985" s="253"/>
      <c r="BO985" s="253"/>
      <c r="BP985" s="253"/>
      <c r="BQ985" s="253"/>
      <c r="BR985" s="253"/>
      <c r="BS985" s="253"/>
      <c r="BT985" s="253"/>
      <c r="BU985" s="253"/>
      <c r="BV985" s="253"/>
      <c r="BW985" s="253"/>
      <c r="BX985" s="253"/>
      <c r="BY985" s="253"/>
      <c r="BZ985" s="253"/>
      <c r="CA985" s="253"/>
      <c r="CB985" s="253"/>
      <c r="CC985" s="253"/>
      <c r="CD985" s="253"/>
      <c r="CE985" s="253"/>
      <c r="CF985" s="253"/>
      <c r="CG985" s="253"/>
      <c r="CH985" s="253"/>
      <c r="CI985" s="253"/>
      <c r="CJ985" s="253"/>
      <c r="CK985" s="253"/>
      <c r="CL985" s="253"/>
      <c r="CM985" s="253"/>
      <c r="CN985" s="253"/>
      <c r="CO985" s="253"/>
      <c r="CP985" s="253"/>
      <c r="CQ985" s="253"/>
      <c r="CR985" s="253"/>
      <c r="CS985" s="253"/>
      <c r="CT985" s="253"/>
      <c r="CU985" s="253"/>
      <c r="CV985" s="253"/>
      <c r="CW985" s="253"/>
      <c r="CX985" s="253"/>
      <c r="CY985" s="253"/>
      <c r="CZ985" s="253"/>
      <c r="DA985" s="253"/>
      <c r="DB985" s="253"/>
      <c r="DC985" s="253"/>
      <c r="DD985" s="253"/>
      <c r="DE985" s="253"/>
      <c r="DF985" s="253"/>
      <c r="DG985" s="253"/>
      <c r="DH985" s="253"/>
      <c r="DI985" s="253"/>
      <c r="DJ985" s="253"/>
      <c r="DK985" s="253"/>
      <c r="DL985" s="253"/>
      <c r="DM985" s="253"/>
      <c r="DN985" s="253"/>
      <c r="DO985" s="253"/>
      <c r="DP985" s="253"/>
      <c r="DQ985" s="253"/>
      <c r="DR985" s="253"/>
      <c r="DS985" s="253"/>
      <c r="DT985" s="253"/>
      <c r="DU985" s="253"/>
      <c r="DV985" s="253"/>
      <c r="DW985" s="253"/>
      <c r="DX985" s="253"/>
      <c r="DY985" s="253"/>
      <c r="DZ985" s="253"/>
      <c r="EA985" s="253"/>
      <c r="EB985" s="253"/>
      <c r="EC985" s="253"/>
      <c r="ED985" s="253"/>
      <c r="EE985" s="253"/>
      <c r="EF985" s="253"/>
      <c r="EG985" s="253"/>
      <c r="EH985" s="253"/>
      <c r="EI985" s="253"/>
      <c r="EJ985" s="253"/>
      <c r="EK985" s="253"/>
      <c r="EL985" s="253"/>
      <c r="EM985" s="253"/>
      <c r="EN985" s="253"/>
      <c r="EO985" s="253"/>
      <c r="EP985" s="253"/>
      <c r="EQ985" s="253"/>
      <c r="ER985" s="253"/>
      <c r="ES985" s="253"/>
      <c r="ET985" s="253"/>
      <c r="EU985" s="253"/>
      <c r="EV985" s="253"/>
      <c r="EW985" s="253"/>
      <c r="EX985" s="253"/>
      <c r="EY985" s="253"/>
      <c r="EZ985" s="253"/>
      <c r="FA985" s="253"/>
      <c r="FB985" s="253"/>
      <c r="FC985" s="253"/>
      <c r="FD985" s="253"/>
      <c r="FE985" s="253"/>
      <c r="FF985" s="253"/>
      <c r="FG985" s="253"/>
      <c r="FH985" s="253"/>
      <c r="FI985" s="253"/>
      <c r="FJ985" s="253"/>
      <c r="FK985" s="253"/>
      <c r="FL985" s="253"/>
      <c r="FM985" s="253"/>
      <c r="FN985" s="253"/>
      <c r="FO985" s="253"/>
      <c r="FP985" s="253"/>
      <c r="FQ985" s="253"/>
      <c r="FR985" s="253"/>
      <c r="FS985" s="253"/>
      <c r="FT985" s="253"/>
      <c r="FU985" s="253"/>
      <c r="FV985" s="253"/>
      <c r="FW985" s="253"/>
      <c r="FX985" s="253"/>
      <c r="FY985" s="253"/>
      <c r="FZ985" s="253"/>
      <c r="GA985" s="253"/>
      <c r="GB985" s="253"/>
      <c r="GC985" s="253"/>
      <c r="GD985" s="253"/>
      <c r="GE985" s="253"/>
      <c r="GF985" s="253"/>
      <c r="GG985" s="253"/>
      <c r="GH985" s="253"/>
      <c r="GI985" s="253"/>
      <c r="GJ985" s="253"/>
      <c r="GK985" s="253"/>
      <c r="GL985" s="253"/>
      <c r="GM985" s="253"/>
      <c r="GN985" s="253"/>
      <c r="GO985" s="253"/>
      <c r="GP985" s="253"/>
      <c r="GQ985" s="253"/>
      <c r="GR985" s="253"/>
      <c r="GS985" s="253"/>
      <c r="GT985" s="253"/>
      <c r="GU985" s="253"/>
      <c r="GV985" s="253"/>
      <c r="GW985" s="253"/>
      <c r="GX985" s="253"/>
      <c r="GY985" s="253"/>
      <c r="GZ985" s="253"/>
      <c r="HA985" s="253"/>
      <c r="HB985" s="253"/>
      <c r="HC985" s="253"/>
      <c r="HD985" s="253"/>
      <c r="HE985" s="253"/>
      <c r="HF985" s="253"/>
    </row>
    <row r="986" spans="3:214" s="252" customFormat="1" ht="15" customHeight="1" x14ac:dyDescent="0.25">
      <c r="E986" s="253"/>
      <c r="F986" s="253"/>
      <c r="G986" s="253"/>
      <c r="H986" s="253"/>
      <c r="I986" s="253"/>
      <c r="J986" s="253"/>
      <c r="K986" s="253"/>
      <c r="L986" s="253"/>
      <c r="M986" s="253"/>
      <c r="N986" s="253"/>
      <c r="O986" s="253"/>
      <c r="P986" s="253"/>
      <c r="Q986" s="253"/>
      <c r="R986" s="253"/>
      <c r="S986" s="253"/>
      <c r="T986" s="253"/>
      <c r="U986" s="253"/>
      <c r="V986" s="253"/>
      <c r="W986" s="253"/>
      <c r="X986" s="253"/>
      <c r="Y986" s="253"/>
      <c r="Z986" s="253"/>
      <c r="AA986" s="253"/>
      <c r="AB986" s="253"/>
      <c r="AC986" s="253"/>
      <c r="AD986" s="253"/>
      <c r="AE986" s="253"/>
      <c r="AF986" s="253"/>
      <c r="AG986" s="253"/>
      <c r="AH986" s="253"/>
      <c r="AI986" s="253"/>
      <c r="AJ986" s="253"/>
      <c r="AK986" s="253"/>
      <c r="AL986" s="253"/>
      <c r="AM986" s="253"/>
      <c r="AN986" s="253"/>
      <c r="AO986" s="253"/>
      <c r="AP986" s="253"/>
      <c r="AQ986" s="253"/>
      <c r="AR986" s="253"/>
      <c r="AS986" s="253"/>
      <c r="AT986" s="253"/>
      <c r="AU986" s="253"/>
      <c r="AV986" s="253"/>
      <c r="AW986" s="253"/>
      <c r="AX986" s="253"/>
      <c r="AY986" s="253"/>
      <c r="AZ986" s="253"/>
      <c r="BA986" s="253"/>
      <c r="BB986" s="253"/>
      <c r="BC986" s="253"/>
      <c r="BD986" s="253"/>
      <c r="BE986" s="253"/>
      <c r="BF986" s="253"/>
      <c r="BG986" s="253"/>
      <c r="BH986" s="253"/>
      <c r="BI986" s="253"/>
      <c r="BJ986" s="253"/>
      <c r="BK986" s="253"/>
      <c r="BL986" s="253"/>
      <c r="BM986" s="253"/>
      <c r="BN986" s="253"/>
      <c r="BO986" s="253"/>
      <c r="BP986" s="253"/>
      <c r="BQ986" s="253"/>
      <c r="BR986" s="253"/>
      <c r="BS986" s="253"/>
      <c r="BT986" s="253"/>
      <c r="BU986" s="253"/>
      <c r="BV986" s="253"/>
      <c r="BW986" s="253"/>
      <c r="BX986" s="253"/>
      <c r="BY986" s="253"/>
      <c r="BZ986" s="253"/>
      <c r="CA986" s="253"/>
      <c r="CB986" s="253"/>
      <c r="CC986" s="253"/>
      <c r="CD986" s="253"/>
      <c r="CE986" s="253"/>
      <c r="CF986" s="253"/>
      <c r="CG986" s="253"/>
      <c r="CH986" s="253"/>
      <c r="CI986" s="253"/>
      <c r="CJ986" s="253"/>
      <c r="CK986" s="253"/>
      <c r="CL986" s="253"/>
      <c r="CM986" s="253"/>
      <c r="CN986" s="253"/>
      <c r="CO986" s="253"/>
      <c r="CP986" s="253"/>
      <c r="CQ986" s="253"/>
      <c r="CR986" s="253"/>
      <c r="CS986" s="253"/>
      <c r="CT986" s="253"/>
      <c r="CU986" s="253"/>
      <c r="CV986" s="253"/>
      <c r="CW986" s="253"/>
      <c r="CX986" s="253"/>
      <c r="CY986" s="253"/>
      <c r="CZ986" s="253"/>
      <c r="DA986" s="253"/>
      <c r="DB986" s="253"/>
      <c r="DC986" s="253"/>
      <c r="DD986" s="253"/>
      <c r="DE986" s="253"/>
      <c r="DF986" s="253"/>
      <c r="DG986" s="253"/>
      <c r="DH986" s="253"/>
      <c r="DI986" s="253"/>
      <c r="DJ986" s="253"/>
      <c r="DK986" s="253"/>
      <c r="DL986" s="253"/>
      <c r="DM986" s="253"/>
      <c r="DN986" s="253"/>
      <c r="DO986" s="253"/>
      <c r="DP986" s="253"/>
      <c r="DQ986" s="253"/>
      <c r="DR986" s="253"/>
      <c r="DS986" s="253"/>
      <c r="DT986" s="253"/>
      <c r="DU986" s="253"/>
      <c r="DV986" s="253"/>
      <c r="DW986" s="253"/>
      <c r="DX986" s="253"/>
      <c r="DY986" s="253"/>
      <c r="DZ986" s="253"/>
      <c r="EA986" s="253"/>
      <c r="EB986" s="253"/>
      <c r="EC986" s="253"/>
      <c r="ED986" s="253"/>
      <c r="EE986" s="253"/>
      <c r="EF986" s="253"/>
      <c r="EG986" s="253"/>
      <c r="EH986" s="253"/>
      <c r="EI986" s="253"/>
      <c r="EJ986" s="253"/>
      <c r="EK986" s="253"/>
      <c r="EL986" s="253"/>
      <c r="EM986" s="253"/>
      <c r="EN986" s="253"/>
      <c r="EO986" s="253"/>
      <c r="EP986" s="253"/>
      <c r="EQ986" s="253"/>
      <c r="ER986" s="253"/>
      <c r="ES986" s="253"/>
      <c r="ET986" s="253"/>
      <c r="EU986" s="253"/>
      <c r="EV986" s="253"/>
      <c r="EW986" s="253"/>
      <c r="EX986" s="253"/>
      <c r="EY986" s="253"/>
      <c r="EZ986" s="253"/>
      <c r="FA986" s="253"/>
      <c r="FB986" s="253"/>
      <c r="FC986" s="253"/>
      <c r="FD986" s="253"/>
      <c r="FE986" s="253"/>
      <c r="FF986" s="253"/>
      <c r="FG986" s="253"/>
      <c r="FH986" s="253"/>
      <c r="FI986" s="253"/>
      <c r="FJ986" s="253"/>
      <c r="FK986" s="253"/>
      <c r="FL986" s="253"/>
      <c r="FM986" s="253"/>
      <c r="FN986" s="253"/>
      <c r="FO986" s="253"/>
      <c r="FP986" s="253"/>
      <c r="FQ986" s="253"/>
      <c r="FR986" s="253"/>
      <c r="FS986" s="253"/>
      <c r="FT986" s="253"/>
      <c r="FU986" s="253"/>
      <c r="FV986" s="253"/>
      <c r="FW986" s="253"/>
      <c r="FX986" s="253"/>
      <c r="FY986" s="253"/>
      <c r="FZ986" s="253"/>
      <c r="GA986" s="253"/>
      <c r="GB986" s="253"/>
      <c r="GC986" s="253"/>
      <c r="GD986" s="253"/>
      <c r="GE986" s="253"/>
      <c r="GF986" s="253"/>
      <c r="GG986" s="253"/>
      <c r="GH986" s="253"/>
      <c r="GI986" s="253"/>
      <c r="GJ986" s="253"/>
      <c r="GK986" s="253"/>
      <c r="GL986" s="253"/>
      <c r="GM986" s="253"/>
      <c r="GN986" s="253"/>
      <c r="GO986" s="253"/>
      <c r="GP986" s="253"/>
      <c r="GQ986" s="253"/>
      <c r="GR986" s="253"/>
      <c r="GS986" s="253"/>
      <c r="GT986" s="253"/>
      <c r="GU986" s="253"/>
      <c r="GV986" s="253"/>
      <c r="GW986" s="253"/>
      <c r="GX986" s="253"/>
      <c r="GY986" s="253"/>
      <c r="GZ986" s="253"/>
      <c r="HA986" s="253"/>
      <c r="HB986" s="253"/>
      <c r="HC986" s="253"/>
      <c r="HD986" s="253"/>
      <c r="HE986" s="253"/>
      <c r="HF986" s="253"/>
    </row>
    <row r="987" spans="3:214" s="252" customFormat="1" ht="15" customHeight="1" x14ac:dyDescent="0.25">
      <c r="E987" s="253"/>
      <c r="F987" s="253"/>
      <c r="G987" s="253"/>
      <c r="H987" s="253"/>
      <c r="I987" s="253"/>
      <c r="J987" s="253"/>
      <c r="K987" s="253"/>
      <c r="L987" s="253"/>
      <c r="M987" s="253"/>
      <c r="N987" s="253"/>
      <c r="O987" s="253"/>
      <c r="P987" s="253"/>
      <c r="Q987" s="253"/>
      <c r="R987" s="253"/>
      <c r="S987" s="253"/>
      <c r="T987" s="253"/>
      <c r="U987" s="253"/>
      <c r="V987" s="253"/>
      <c r="W987" s="253"/>
      <c r="X987" s="253"/>
      <c r="Y987" s="253"/>
      <c r="Z987" s="253"/>
      <c r="AA987" s="253"/>
      <c r="AB987" s="253"/>
      <c r="AC987" s="253"/>
      <c r="AD987" s="253"/>
      <c r="AE987" s="253"/>
      <c r="AF987" s="253"/>
      <c r="AG987" s="253"/>
      <c r="AH987" s="253"/>
      <c r="AI987" s="253"/>
      <c r="AJ987" s="253"/>
      <c r="AK987" s="253"/>
      <c r="AL987" s="253"/>
      <c r="AM987" s="253"/>
      <c r="AN987" s="253"/>
      <c r="AO987" s="253"/>
      <c r="AP987" s="253"/>
      <c r="AQ987" s="253"/>
      <c r="AR987" s="253"/>
      <c r="AS987" s="253"/>
      <c r="AT987" s="253"/>
      <c r="AU987" s="253"/>
      <c r="AV987" s="253"/>
      <c r="AW987" s="253"/>
      <c r="AX987" s="253"/>
      <c r="AY987" s="253"/>
      <c r="AZ987" s="253"/>
      <c r="BA987" s="253"/>
      <c r="BB987" s="253"/>
      <c r="BC987" s="253"/>
      <c r="BD987" s="253"/>
      <c r="BE987" s="253"/>
      <c r="BF987" s="253"/>
      <c r="BG987" s="253"/>
      <c r="BH987" s="253"/>
      <c r="BI987" s="253"/>
      <c r="BJ987" s="253"/>
      <c r="BK987" s="253"/>
      <c r="BL987" s="253"/>
      <c r="BM987" s="253"/>
      <c r="BN987" s="253"/>
      <c r="BO987" s="253"/>
      <c r="BP987" s="253"/>
      <c r="BQ987" s="253"/>
      <c r="BR987" s="253"/>
      <c r="BS987" s="253"/>
      <c r="BT987" s="253"/>
      <c r="BU987" s="253"/>
      <c r="BV987" s="253"/>
      <c r="BW987" s="253"/>
      <c r="BX987" s="253"/>
      <c r="BY987" s="253"/>
      <c r="BZ987" s="253"/>
      <c r="CA987" s="253"/>
      <c r="CB987" s="253"/>
      <c r="CC987" s="253"/>
      <c r="CD987" s="253"/>
      <c r="CE987" s="253"/>
      <c r="CF987" s="253"/>
      <c r="CG987" s="253"/>
      <c r="CH987" s="253"/>
      <c r="CI987" s="253"/>
      <c r="CJ987" s="253"/>
      <c r="CK987" s="253"/>
      <c r="CL987" s="253"/>
      <c r="CM987" s="253"/>
      <c r="CN987" s="253"/>
      <c r="CO987" s="253"/>
      <c r="CP987" s="253"/>
      <c r="CQ987" s="253"/>
      <c r="CR987" s="253"/>
      <c r="CS987" s="253"/>
      <c r="CT987" s="253"/>
      <c r="CU987" s="253"/>
      <c r="CV987" s="253"/>
      <c r="CW987" s="253"/>
      <c r="CX987" s="253"/>
      <c r="CY987" s="253"/>
      <c r="CZ987" s="253"/>
      <c r="DA987" s="253"/>
      <c r="DB987" s="253"/>
      <c r="DC987" s="253"/>
      <c r="DD987" s="253"/>
      <c r="DE987" s="253"/>
      <c r="DF987" s="253"/>
      <c r="DG987" s="253"/>
      <c r="DH987" s="253"/>
      <c r="DI987" s="253"/>
      <c r="DJ987" s="253"/>
      <c r="DK987" s="253"/>
      <c r="DL987" s="253"/>
      <c r="DM987" s="253"/>
      <c r="DN987" s="253"/>
      <c r="DO987" s="253"/>
      <c r="DP987" s="253"/>
      <c r="DQ987" s="253"/>
      <c r="DR987" s="253"/>
      <c r="DS987" s="253"/>
      <c r="DT987" s="253"/>
      <c r="DU987" s="253"/>
      <c r="DV987" s="253"/>
      <c r="DW987" s="253"/>
      <c r="DX987" s="253"/>
      <c r="DY987" s="253"/>
      <c r="DZ987" s="253"/>
      <c r="EA987" s="253"/>
      <c r="EB987" s="253"/>
      <c r="EC987" s="253"/>
      <c r="ED987" s="253"/>
      <c r="EE987" s="253"/>
      <c r="EF987" s="253"/>
      <c r="EG987" s="253"/>
      <c r="EH987" s="253"/>
      <c r="EI987" s="253"/>
      <c r="EJ987" s="253"/>
      <c r="EK987" s="253"/>
      <c r="EL987" s="253"/>
      <c r="EM987" s="253"/>
      <c r="EN987" s="253"/>
      <c r="EO987" s="253"/>
      <c r="EP987" s="253"/>
      <c r="EQ987" s="253"/>
      <c r="ER987" s="253"/>
      <c r="ES987" s="253"/>
      <c r="ET987" s="253"/>
      <c r="EU987" s="253"/>
      <c r="EV987" s="253"/>
      <c r="EW987" s="253"/>
      <c r="EX987" s="253"/>
      <c r="EY987" s="253"/>
      <c r="EZ987" s="253"/>
      <c r="FA987" s="253"/>
      <c r="FB987" s="253"/>
      <c r="FC987" s="253"/>
      <c r="FD987" s="253"/>
      <c r="FE987" s="253"/>
      <c r="FF987" s="253"/>
      <c r="FG987" s="253"/>
      <c r="FH987" s="253"/>
      <c r="FI987" s="253"/>
      <c r="FJ987" s="253"/>
      <c r="FK987" s="253"/>
      <c r="FL987" s="253"/>
      <c r="FM987" s="253"/>
      <c r="FN987" s="253"/>
      <c r="FO987" s="253"/>
      <c r="FP987" s="253"/>
      <c r="FQ987" s="253"/>
      <c r="FR987" s="253"/>
      <c r="FS987" s="253"/>
      <c r="FT987" s="253"/>
      <c r="FU987" s="253"/>
      <c r="FV987" s="253"/>
      <c r="FW987" s="253"/>
      <c r="FX987" s="253"/>
      <c r="FY987" s="253"/>
      <c r="FZ987" s="253"/>
      <c r="GA987" s="253"/>
      <c r="GB987" s="253"/>
      <c r="GC987" s="253"/>
      <c r="GD987" s="253"/>
      <c r="GE987" s="253"/>
      <c r="GF987" s="253"/>
      <c r="GG987" s="253"/>
      <c r="GH987" s="253"/>
      <c r="GI987" s="253"/>
      <c r="GJ987" s="253"/>
      <c r="GK987" s="253"/>
      <c r="GL987" s="253"/>
      <c r="GM987" s="253"/>
      <c r="GN987" s="253"/>
      <c r="GO987" s="253"/>
      <c r="GP987" s="253"/>
      <c r="GQ987" s="253"/>
      <c r="GR987" s="253"/>
      <c r="GS987" s="253"/>
      <c r="GT987" s="253"/>
      <c r="GU987" s="253"/>
      <c r="GV987" s="253"/>
      <c r="GW987" s="253"/>
      <c r="GX987" s="253"/>
      <c r="GY987" s="253"/>
      <c r="GZ987" s="253"/>
      <c r="HA987" s="253"/>
      <c r="HB987" s="253"/>
      <c r="HC987" s="253"/>
      <c r="HD987" s="253"/>
      <c r="HE987" s="253"/>
      <c r="HF987" s="253"/>
    </row>
    <row r="988" spans="3:214" s="252" customFormat="1" ht="15" customHeight="1" x14ac:dyDescent="0.25">
      <c r="E988" s="253"/>
      <c r="F988" s="253"/>
      <c r="G988" s="253"/>
      <c r="H988" s="253"/>
      <c r="I988" s="253"/>
      <c r="J988" s="253"/>
      <c r="K988" s="253"/>
      <c r="L988" s="253"/>
      <c r="M988" s="253"/>
      <c r="N988" s="253"/>
      <c r="O988" s="253"/>
      <c r="P988" s="253"/>
      <c r="Q988" s="253"/>
      <c r="R988" s="253"/>
      <c r="S988" s="253"/>
      <c r="T988" s="253"/>
      <c r="U988" s="253"/>
      <c r="V988" s="253"/>
      <c r="W988" s="253"/>
      <c r="X988" s="253"/>
      <c r="Y988" s="253"/>
      <c r="Z988" s="253"/>
      <c r="AA988" s="253"/>
      <c r="AB988" s="253"/>
      <c r="AC988" s="253"/>
      <c r="AD988" s="253"/>
      <c r="AE988" s="253"/>
      <c r="AF988" s="253"/>
      <c r="AG988" s="253"/>
      <c r="AH988" s="253"/>
      <c r="AI988" s="253"/>
      <c r="AJ988" s="253"/>
      <c r="AK988" s="253"/>
      <c r="AL988" s="253"/>
      <c r="AM988" s="253"/>
      <c r="AN988" s="253"/>
      <c r="AO988" s="253"/>
      <c r="AP988" s="253"/>
      <c r="AQ988" s="253"/>
      <c r="AR988" s="253"/>
      <c r="AS988" s="253"/>
      <c r="AT988" s="253"/>
      <c r="AU988" s="253"/>
      <c r="AV988" s="253"/>
      <c r="AW988" s="253"/>
      <c r="AX988" s="253"/>
      <c r="AY988" s="253"/>
      <c r="AZ988" s="253"/>
      <c r="BA988" s="253"/>
      <c r="BB988" s="253"/>
      <c r="BC988" s="253"/>
      <c r="BD988" s="253"/>
      <c r="BE988" s="253"/>
      <c r="BF988" s="253"/>
      <c r="BG988" s="253"/>
      <c r="BH988" s="253"/>
      <c r="BI988" s="253"/>
      <c r="BJ988" s="253"/>
      <c r="BK988" s="253"/>
      <c r="BL988" s="253"/>
      <c r="BM988" s="253"/>
      <c r="BN988" s="253"/>
      <c r="BO988" s="253"/>
      <c r="BP988" s="253"/>
      <c r="BQ988" s="253"/>
      <c r="BR988" s="253"/>
      <c r="BS988" s="253"/>
      <c r="BT988" s="253"/>
      <c r="BU988" s="253"/>
      <c r="BV988" s="253"/>
      <c r="BW988" s="253"/>
      <c r="BX988" s="253"/>
      <c r="BY988" s="253"/>
      <c r="BZ988" s="253"/>
      <c r="CA988" s="253"/>
      <c r="CB988" s="253"/>
      <c r="CC988" s="253"/>
      <c r="CD988" s="253"/>
      <c r="CE988" s="253"/>
      <c r="CF988" s="253"/>
      <c r="CG988" s="253"/>
      <c r="CH988" s="253"/>
      <c r="CI988" s="253"/>
      <c r="CJ988" s="253"/>
      <c r="CK988" s="253"/>
      <c r="CL988" s="253"/>
      <c r="CM988" s="253"/>
      <c r="CN988" s="253"/>
      <c r="CO988" s="253"/>
      <c r="CP988" s="253"/>
      <c r="CQ988" s="253"/>
      <c r="CR988" s="253"/>
      <c r="CS988" s="253"/>
      <c r="CT988" s="253"/>
      <c r="CU988" s="253"/>
      <c r="CV988" s="253"/>
      <c r="CW988" s="253"/>
      <c r="CX988" s="253"/>
      <c r="CY988" s="253"/>
      <c r="CZ988" s="253"/>
      <c r="DA988" s="253"/>
      <c r="DB988" s="253"/>
      <c r="DC988" s="253"/>
      <c r="DD988" s="253"/>
      <c r="DE988" s="253"/>
      <c r="DF988" s="253"/>
      <c r="DG988" s="253"/>
      <c r="DH988" s="253"/>
      <c r="DI988" s="253"/>
      <c r="DJ988" s="253"/>
      <c r="DK988" s="253"/>
      <c r="DL988" s="253"/>
      <c r="DM988" s="253"/>
      <c r="DN988" s="253"/>
      <c r="DO988" s="253"/>
      <c r="DP988" s="253"/>
      <c r="DQ988" s="253"/>
      <c r="DR988" s="253"/>
      <c r="DS988" s="253"/>
      <c r="DT988" s="253"/>
      <c r="DU988" s="253"/>
      <c r="DV988" s="253"/>
      <c r="DW988" s="253"/>
      <c r="DX988" s="253"/>
      <c r="DY988" s="253"/>
      <c r="DZ988" s="253"/>
      <c r="EA988" s="253"/>
      <c r="EB988" s="253"/>
      <c r="EC988" s="253"/>
      <c r="ED988" s="253"/>
      <c r="EE988" s="253"/>
      <c r="EF988" s="253"/>
      <c r="EG988" s="253"/>
      <c r="EH988" s="253"/>
      <c r="EI988" s="253"/>
      <c r="EJ988" s="253"/>
      <c r="EK988" s="253"/>
      <c r="EL988" s="253"/>
      <c r="EM988" s="253"/>
      <c r="EN988" s="253"/>
      <c r="EO988" s="253"/>
      <c r="EP988" s="253"/>
      <c r="EQ988" s="253"/>
      <c r="ER988" s="253"/>
      <c r="ES988" s="253"/>
      <c r="ET988" s="253"/>
      <c r="EU988" s="253"/>
      <c r="EV988" s="253"/>
      <c r="EW988" s="253"/>
      <c r="EX988" s="253"/>
      <c r="EY988" s="253"/>
      <c r="EZ988" s="253"/>
      <c r="FA988" s="253"/>
      <c r="FB988" s="253"/>
      <c r="FC988" s="253"/>
      <c r="FD988" s="253"/>
      <c r="FE988" s="253"/>
      <c r="FF988" s="253"/>
      <c r="FG988" s="253"/>
      <c r="FH988" s="253"/>
      <c r="FI988" s="253"/>
      <c r="FJ988" s="253"/>
      <c r="FK988" s="253"/>
      <c r="FL988" s="253"/>
      <c r="FM988" s="253"/>
      <c r="FN988" s="253"/>
      <c r="FO988" s="253"/>
      <c r="FP988" s="253"/>
      <c r="FQ988" s="253"/>
      <c r="FR988" s="253"/>
      <c r="FS988" s="253"/>
      <c r="FT988" s="253"/>
      <c r="FU988" s="253"/>
      <c r="FV988" s="253"/>
      <c r="FW988" s="253"/>
      <c r="FX988" s="253"/>
      <c r="FY988" s="253"/>
      <c r="FZ988" s="253"/>
      <c r="GA988" s="253"/>
      <c r="GB988" s="253"/>
      <c r="GC988" s="253"/>
      <c r="GD988" s="253"/>
      <c r="GE988" s="253"/>
      <c r="GF988" s="253"/>
      <c r="GG988" s="253"/>
      <c r="GH988" s="253"/>
      <c r="GI988" s="253"/>
      <c r="GJ988" s="253"/>
      <c r="GK988" s="253"/>
      <c r="GL988" s="253"/>
      <c r="GM988" s="253"/>
      <c r="GN988" s="253"/>
      <c r="GO988" s="253"/>
      <c r="GP988" s="253"/>
      <c r="GQ988" s="253"/>
      <c r="GR988" s="253"/>
      <c r="GS988" s="253"/>
      <c r="GT988" s="253"/>
      <c r="GU988" s="253"/>
      <c r="GV988" s="253"/>
      <c r="GW988" s="253"/>
      <c r="GX988" s="253"/>
      <c r="GY988" s="253"/>
      <c r="GZ988" s="253"/>
      <c r="HA988" s="253"/>
      <c r="HB988" s="253"/>
      <c r="HC988" s="253"/>
      <c r="HD988" s="253"/>
      <c r="HE988" s="253"/>
      <c r="HF988" s="253"/>
    </row>
    <row r="989" spans="3:214" s="252" customFormat="1" ht="15" customHeight="1" x14ac:dyDescent="0.25">
      <c r="E989" s="253"/>
      <c r="F989" s="253"/>
      <c r="G989" s="253"/>
      <c r="H989" s="253"/>
      <c r="I989" s="253"/>
      <c r="J989" s="253"/>
      <c r="K989" s="253"/>
      <c r="L989" s="253"/>
      <c r="M989" s="253"/>
      <c r="N989" s="253"/>
      <c r="O989" s="253"/>
      <c r="P989" s="253"/>
      <c r="Q989" s="253"/>
      <c r="R989" s="253"/>
      <c r="S989" s="253"/>
      <c r="T989" s="253"/>
      <c r="U989" s="253"/>
      <c r="V989" s="253"/>
      <c r="W989" s="253"/>
      <c r="X989" s="253"/>
      <c r="Y989" s="253"/>
      <c r="Z989" s="253"/>
      <c r="AA989" s="253"/>
      <c r="AB989" s="253"/>
      <c r="AC989" s="253"/>
      <c r="AD989" s="253"/>
      <c r="AE989" s="253"/>
      <c r="AF989" s="253"/>
      <c r="AG989" s="253"/>
      <c r="AH989" s="253"/>
      <c r="AI989" s="253"/>
      <c r="AJ989" s="253"/>
      <c r="AK989" s="253"/>
      <c r="AL989" s="253"/>
      <c r="AM989" s="253"/>
      <c r="AN989" s="253"/>
      <c r="AO989" s="253"/>
      <c r="AP989" s="253"/>
      <c r="AQ989" s="253"/>
      <c r="AR989" s="253"/>
      <c r="AS989" s="253"/>
      <c r="AT989" s="253"/>
      <c r="AU989" s="253"/>
      <c r="AV989" s="253"/>
      <c r="AW989" s="253"/>
      <c r="AX989" s="253"/>
      <c r="AY989" s="253"/>
      <c r="AZ989" s="253"/>
      <c r="BA989" s="253"/>
      <c r="BB989" s="253"/>
      <c r="BC989" s="253"/>
      <c r="BD989" s="253"/>
      <c r="BE989" s="253"/>
      <c r="BF989" s="253"/>
      <c r="BG989" s="253"/>
      <c r="BH989" s="253"/>
      <c r="BI989" s="253"/>
      <c r="BJ989" s="253"/>
      <c r="BK989" s="253"/>
      <c r="BL989" s="253"/>
      <c r="BM989" s="253"/>
      <c r="BN989" s="253"/>
      <c r="BO989" s="253"/>
      <c r="BP989" s="253"/>
      <c r="BQ989" s="253"/>
      <c r="BR989" s="253"/>
      <c r="BS989" s="253"/>
      <c r="BT989" s="253"/>
      <c r="BU989" s="253"/>
      <c r="BV989" s="253"/>
      <c r="BW989" s="253"/>
      <c r="BX989" s="253"/>
      <c r="BY989" s="253"/>
      <c r="BZ989" s="253"/>
      <c r="CA989" s="253"/>
      <c r="CB989" s="253"/>
      <c r="CC989" s="253"/>
      <c r="CD989" s="253"/>
      <c r="CE989" s="253"/>
      <c r="CF989" s="253"/>
      <c r="CG989" s="253"/>
      <c r="CH989" s="253"/>
      <c r="CI989" s="253"/>
      <c r="CJ989" s="253"/>
      <c r="CK989" s="253"/>
      <c r="CL989" s="253"/>
      <c r="CM989" s="253"/>
      <c r="CN989" s="253"/>
      <c r="CO989" s="253"/>
      <c r="CP989" s="253"/>
      <c r="CQ989" s="253"/>
      <c r="CR989" s="253"/>
      <c r="CS989" s="253"/>
      <c r="CT989" s="253"/>
      <c r="CU989" s="253"/>
      <c r="CV989" s="253"/>
      <c r="CW989" s="253"/>
      <c r="CX989" s="253"/>
      <c r="CY989" s="253"/>
      <c r="CZ989" s="253"/>
      <c r="DA989" s="253"/>
      <c r="DB989" s="253"/>
      <c r="DC989" s="253"/>
      <c r="DD989" s="253"/>
      <c r="DE989" s="253"/>
      <c r="DF989" s="253"/>
      <c r="DG989" s="253"/>
      <c r="DH989" s="253"/>
      <c r="DI989" s="253"/>
      <c r="DJ989" s="253"/>
      <c r="DK989" s="253"/>
      <c r="DL989" s="253"/>
      <c r="DM989" s="253"/>
      <c r="DN989" s="253"/>
      <c r="DO989" s="253"/>
      <c r="DP989" s="253"/>
      <c r="DQ989" s="253"/>
      <c r="DR989" s="253"/>
      <c r="DS989" s="253"/>
      <c r="DT989" s="253"/>
      <c r="DU989" s="253"/>
      <c r="DV989" s="253"/>
      <c r="DW989" s="253"/>
      <c r="DX989" s="253"/>
      <c r="DY989" s="253"/>
      <c r="DZ989" s="253"/>
      <c r="EA989" s="253"/>
      <c r="EB989" s="253"/>
      <c r="EC989" s="253"/>
      <c r="ED989" s="253"/>
      <c r="EE989" s="253"/>
      <c r="EF989" s="253"/>
      <c r="EG989" s="253"/>
      <c r="EH989" s="253"/>
      <c r="EI989" s="253"/>
      <c r="EJ989" s="253"/>
      <c r="EK989" s="253"/>
      <c r="EL989" s="253"/>
      <c r="EM989" s="253"/>
      <c r="EN989" s="253"/>
      <c r="EO989" s="253"/>
      <c r="EP989" s="253"/>
      <c r="EQ989" s="253"/>
      <c r="ER989" s="253"/>
      <c r="ES989" s="253"/>
      <c r="ET989" s="253"/>
      <c r="EU989" s="253"/>
      <c r="EV989" s="253"/>
      <c r="EW989" s="253"/>
      <c r="EX989" s="253"/>
      <c r="EY989" s="253"/>
      <c r="EZ989" s="253"/>
      <c r="FA989" s="253"/>
      <c r="FB989" s="253"/>
      <c r="FC989" s="253"/>
      <c r="FD989" s="253"/>
      <c r="FE989" s="253"/>
      <c r="FF989" s="253"/>
      <c r="FG989" s="253"/>
      <c r="FH989" s="253"/>
      <c r="FI989" s="253"/>
      <c r="FJ989" s="253"/>
      <c r="FK989" s="253"/>
      <c r="FL989" s="253"/>
      <c r="FM989" s="253"/>
      <c r="FN989" s="253"/>
      <c r="FO989" s="253"/>
      <c r="FP989" s="253"/>
      <c r="FQ989" s="253"/>
      <c r="FR989" s="253"/>
      <c r="FS989" s="253"/>
      <c r="FT989" s="253"/>
      <c r="FU989" s="253"/>
      <c r="FV989" s="253"/>
      <c r="FW989" s="253"/>
      <c r="FX989" s="253"/>
      <c r="FY989" s="253"/>
      <c r="FZ989" s="253"/>
      <c r="GA989" s="253"/>
      <c r="GB989" s="253"/>
      <c r="GC989" s="253"/>
      <c r="GD989" s="253"/>
      <c r="GE989" s="253"/>
      <c r="GF989" s="253"/>
      <c r="GG989" s="253"/>
      <c r="GH989" s="253"/>
      <c r="GI989" s="253"/>
      <c r="GJ989" s="253"/>
      <c r="GK989" s="253"/>
      <c r="GL989" s="253"/>
      <c r="GM989" s="253"/>
      <c r="GN989" s="253"/>
      <c r="GO989" s="253"/>
      <c r="GP989" s="253"/>
      <c r="GQ989" s="253"/>
      <c r="GR989" s="253"/>
      <c r="GS989" s="253"/>
      <c r="GT989" s="253"/>
      <c r="GU989" s="253"/>
      <c r="GV989" s="253"/>
      <c r="GW989" s="253"/>
      <c r="GX989" s="253"/>
      <c r="GY989" s="253"/>
      <c r="GZ989" s="253"/>
      <c r="HA989" s="253"/>
      <c r="HB989" s="253"/>
      <c r="HC989" s="253"/>
      <c r="HD989" s="253"/>
      <c r="HE989" s="253"/>
      <c r="HF989" s="253"/>
    </row>
    <row r="990" spans="3:214" s="252" customFormat="1" ht="15" customHeight="1" x14ac:dyDescent="0.25">
      <c r="E990" s="253"/>
      <c r="F990" s="253"/>
      <c r="G990" s="253"/>
      <c r="H990" s="253"/>
      <c r="I990" s="253"/>
      <c r="J990" s="253"/>
      <c r="K990" s="253"/>
      <c r="L990" s="253"/>
      <c r="M990" s="253"/>
      <c r="N990" s="253"/>
      <c r="O990" s="253"/>
      <c r="P990" s="253"/>
      <c r="Q990" s="253"/>
      <c r="R990" s="253"/>
      <c r="S990" s="253"/>
      <c r="T990" s="253"/>
      <c r="U990" s="253"/>
      <c r="V990" s="253"/>
      <c r="W990" s="253"/>
      <c r="X990" s="253"/>
      <c r="Y990" s="253"/>
      <c r="Z990" s="253"/>
      <c r="AA990" s="253"/>
      <c r="AB990" s="253"/>
      <c r="AC990" s="253"/>
      <c r="AD990" s="253"/>
      <c r="AE990" s="253"/>
      <c r="AF990" s="253"/>
      <c r="AG990" s="253"/>
      <c r="AH990" s="253"/>
      <c r="AI990" s="253"/>
      <c r="AJ990" s="253"/>
      <c r="AK990" s="253"/>
      <c r="AL990" s="253"/>
      <c r="AM990" s="253"/>
      <c r="AN990" s="253"/>
      <c r="AO990" s="253"/>
      <c r="AP990" s="253"/>
      <c r="AQ990" s="253"/>
      <c r="AR990" s="253"/>
      <c r="AS990" s="253"/>
      <c r="AT990" s="253"/>
      <c r="AU990" s="253"/>
      <c r="AV990" s="253"/>
      <c r="AW990" s="253"/>
      <c r="AX990" s="253"/>
      <c r="AY990" s="253"/>
      <c r="AZ990" s="253"/>
      <c r="BA990" s="253"/>
      <c r="BB990" s="253"/>
      <c r="BC990" s="253"/>
      <c r="BD990" s="253"/>
      <c r="BE990" s="253"/>
      <c r="BF990" s="253"/>
      <c r="BG990" s="253"/>
      <c r="BH990" s="253"/>
      <c r="BI990" s="253"/>
      <c r="BJ990" s="253"/>
      <c r="BK990" s="253"/>
      <c r="BL990" s="253"/>
      <c r="BM990" s="253"/>
      <c r="BN990" s="253"/>
      <c r="BO990" s="253"/>
      <c r="BP990" s="253"/>
      <c r="BQ990" s="253"/>
      <c r="BR990" s="253"/>
      <c r="BS990" s="253"/>
      <c r="BT990" s="253"/>
      <c r="BU990" s="253"/>
      <c r="BV990" s="253"/>
      <c r="BW990" s="253"/>
      <c r="BX990" s="253"/>
      <c r="BY990" s="253"/>
      <c r="BZ990" s="253"/>
      <c r="CA990" s="253"/>
      <c r="CB990" s="253"/>
      <c r="CC990" s="253"/>
      <c r="CD990" s="253"/>
      <c r="CE990" s="253"/>
      <c r="CF990" s="253"/>
      <c r="CG990" s="253"/>
      <c r="CH990" s="253"/>
      <c r="CI990" s="253"/>
      <c r="CJ990" s="253"/>
      <c r="CK990" s="253"/>
      <c r="CL990" s="253"/>
      <c r="CM990" s="253"/>
      <c r="CN990" s="253"/>
      <c r="CO990" s="253"/>
      <c r="CP990" s="253"/>
      <c r="CQ990" s="253"/>
      <c r="CR990" s="253"/>
      <c r="CS990" s="253"/>
      <c r="CT990" s="253"/>
      <c r="CU990" s="253"/>
      <c r="CV990" s="253"/>
      <c r="CW990" s="253"/>
      <c r="CX990" s="253"/>
      <c r="CY990" s="253"/>
      <c r="CZ990" s="253"/>
      <c r="DA990" s="253"/>
      <c r="DB990" s="253"/>
      <c r="DC990" s="253"/>
      <c r="DD990" s="253"/>
      <c r="DE990" s="253"/>
      <c r="DF990" s="253"/>
      <c r="DG990" s="253"/>
      <c r="DH990" s="253"/>
      <c r="DI990" s="253"/>
      <c r="DJ990" s="253"/>
      <c r="DK990" s="253"/>
      <c r="DL990" s="253"/>
      <c r="DM990" s="253"/>
      <c r="DN990" s="253"/>
      <c r="DO990" s="253"/>
      <c r="DP990" s="253"/>
      <c r="DQ990" s="253"/>
      <c r="DR990" s="253"/>
      <c r="DS990" s="253"/>
      <c r="DT990" s="253"/>
      <c r="DU990" s="253"/>
      <c r="DV990" s="253"/>
      <c r="DW990" s="253"/>
      <c r="DX990" s="253"/>
      <c r="DY990" s="253"/>
      <c r="DZ990" s="253"/>
      <c r="EA990" s="253"/>
      <c r="EB990" s="253"/>
      <c r="EC990" s="253"/>
      <c r="ED990" s="253"/>
      <c r="EE990" s="253"/>
      <c r="EF990" s="253"/>
      <c r="EG990" s="253"/>
      <c r="EH990" s="253"/>
      <c r="EI990" s="253"/>
      <c r="EJ990" s="253"/>
      <c r="EK990" s="253"/>
      <c r="EL990" s="253"/>
      <c r="EM990" s="253"/>
      <c r="EN990" s="253"/>
      <c r="EO990" s="253"/>
      <c r="EP990" s="253"/>
      <c r="EQ990" s="253"/>
      <c r="ER990" s="253"/>
      <c r="ES990" s="253"/>
      <c r="ET990" s="253"/>
      <c r="EU990" s="253"/>
      <c r="EV990" s="253"/>
      <c r="EW990" s="253"/>
      <c r="EX990" s="253"/>
      <c r="EY990" s="253"/>
      <c r="EZ990" s="253"/>
      <c r="FA990" s="253"/>
      <c r="FB990" s="253"/>
      <c r="FC990" s="253"/>
      <c r="FD990" s="253"/>
      <c r="FE990" s="253"/>
      <c r="FF990" s="253"/>
      <c r="FG990" s="253"/>
      <c r="FH990" s="253"/>
      <c r="FI990" s="253"/>
      <c r="FJ990" s="253"/>
      <c r="FK990" s="253"/>
      <c r="FL990" s="253"/>
      <c r="FM990" s="253"/>
      <c r="FN990" s="253"/>
      <c r="FO990" s="253"/>
      <c r="FP990" s="253"/>
      <c r="FQ990" s="253"/>
      <c r="FR990" s="253"/>
      <c r="FS990" s="253"/>
      <c r="FT990" s="253"/>
      <c r="FU990" s="253"/>
      <c r="FV990" s="253"/>
      <c r="FW990" s="253"/>
      <c r="FX990" s="253"/>
      <c r="FY990" s="253"/>
      <c r="FZ990" s="253"/>
      <c r="GA990" s="253"/>
      <c r="GB990" s="253"/>
      <c r="GC990" s="253"/>
      <c r="GD990" s="253"/>
      <c r="GE990" s="253"/>
      <c r="GF990" s="253"/>
      <c r="GG990" s="253"/>
      <c r="GH990" s="253"/>
      <c r="GI990" s="253"/>
      <c r="GJ990" s="253"/>
      <c r="GK990" s="253"/>
      <c r="GL990" s="253"/>
      <c r="GM990" s="253"/>
      <c r="GN990" s="253"/>
      <c r="GO990" s="253"/>
      <c r="GP990" s="253"/>
      <c r="GQ990" s="253"/>
      <c r="GR990" s="253"/>
      <c r="GS990" s="253"/>
      <c r="GT990" s="253"/>
      <c r="GU990" s="253"/>
      <c r="GV990" s="253"/>
      <c r="GW990" s="253"/>
      <c r="GX990" s="253"/>
      <c r="GY990" s="253"/>
      <c r="GZ990" s="253"/>
      <c r="HA990" s="253"/>
      <c r="HB990" s="253"/>
      <c r="HC990" s="253"/>
      <c r="HD990" s="253"/>
      <c r="HE990" s="253"/>
      <c r="HF990" s="253"/>
    </row>
    <row r="991" spans="3:214" s="252" customFormat="1" ht="15" customHeight="1" x14ac:dyDescent="0.25">
      <c r="E991" s="253"/>
      <c r="F991" s="253"/>
      <c r="G991" s="253"/>
      <c r="H991" s="253"/>
      <c r="I991" s="253"/>
      <c r="J991" s="253"/>
      <c r="K991" s="253"/>
      <c r="L991" s="253"/>
      <c r="M991" s="253"/>
      <c r="N991" s="253"/>
      <c r="O991" s="253"/>
      <c r="P991" s="253"/>
      <c r="Q991" s="253"/>
      <c r="R991" s="253"/>
      <c r="S991" s="253"/>
      <c r="T991" s="253"/>
      <c r="U991" s="253"/>
      <c r="V991" s="253"/>
      <c r="W991" s="253"/>
      <c r="X991" s="253"/>
      <c r="Y991" s="253"/>
      <c r="Z991" s="253"/>
      <c r="AA991" s="253"/>
      <c r="AB991" s="253"/>
      <c r="AC991" s="253"/>
      <c r="AD991" s="253"/>
      <c r="AE991" s="253"/>
      <c r="AF991" s="253"/>
      <c r="AG991" s="253"/>
      <c r="AH991" s="253"/>
      <c r="AI991" s="253"/>
      <c r="AJ991" s="253"/>
      <c r="AK991" s="253"/>
      <c r="AL991" s="253"/>
      <c r="AM991" s="253"/>
      <c r="AN991" s="253"/>
      <c r="AO991" s="253"/>
      <c r="AP991" s="253"/>
      <c r="AQ991" s="253"/>
      <c r="AR991" s="253"/>
      <c r="AS991" s="253"/>
      <c r="AT991" s="253"/>
      <c r="AU991" s="253"/>
      <c r="AV991" s="253"/>
      <c r="AW991" s="253"/>
      <c r="AX991" s="253"/>
      <c r="AY991" s="253"/>
      <c r="AZ991" s="253"/>
      <c r="BA991" s="253"/>
      <c r="BB991" s="253"/>
      <c r="BC991" s="253"/>
      <c r="BD991" s="253"/>
      <c r="BE991" s="253"/>
      <c r="BF991" s="253"/>
      <c r="BG991" s="253"/>
      <c r="BH991" s="253"/>
      <c r="BI991" s="253"/>
      <c r="BJ991" s="253"/>
      <c r="BK991" s="253"/>
      <c r="BL991" s="253"/>
      <c r="BM991" s="253"/>
      <c r="BN991" s="253"/>
      <c r="BO991" s="253"/>
      <c r="BP991" s="253"/>
      <c r="BQ991" s="253"/>
      <c r="BR991" s="253"/>
      <c r="BS991" s="253"/>
      <c r="BT991" s="253"/>
      <c r="BU991" s="253"/>
      <c r="BV991" s="253"/>
      <c r="BW991" s="253"/>
      <c r="BX991" s="253"/>
      <c r="BY991" s="253"/>
      <c r="BZ991" s="253"/>
      <c r="CA991" s="253"/>
      <c r="CB991" s="253"/>
      <c r="CC991" s="253"/>
      <c r="CD991" s="253"/>
      <c r="CE991" s="253"/>
      <c r="CF991" s="253"/>
      <c r="CG991" s="253"/>
      <c r="CH991" s="253"/>
      <c r="CI991" s="253"/>
      <c r="CJ991" s="253"/>
      <c r="CK991" s="253"/>
      <c r="CL991" s="253"/>
      <c r="CM991" s="253"/>
      <c r="CN991" s="253"/>
      <c r="CO991" s="253"/>
      <c r="CP991" s="253"/>
      <c r="CQ991" s="253"/>
      <c r="CR991" s="253"/>
      <c r="CS991" s="253"/>
      <c r="CT991" s="253"/>
      <c r="CU991" s="253"/>
      <c r="CV991" s="253"/>
      <c r="CW991" s="253"/>
      <c r="CX991" s="253"/>
      <c r="CY991" s="253"/>
      <c r="CZ991" s="253"/>
      <c r="DA991" s="253"/>
      <c r="DB991" s="253"/>
      <c r="DC991" s="253"/>
      <c r="DD991" s="253"/>
      <c r="DE991" s="253"/>
      <c r="DF991" s="253"/>
      <c r="DG991" s="253"/>
      <c r="DH991" s="253"/>
      <c r="DI991" s="253"/>
      <c r="DJ991" s="253"/>
      <c r="DK991" s="253"/>
      <c r="DL991" s="253"/>
      <c r="DM991" s="253"/>
      <c r="DN991" s="253"/>
      <c r="DO991" s="253"/>
      <c r="DP991" s="253"/>
      <c r="DQ991" s="253"/>
      <c r="DR991" s="253"/>
      <c r="DS991" s="253"/>
      <c r="DT991" s="253"/>
      <c r="DU991" s="253"/>
      <c r="DV991" s="253"/>
      <c r="DW991" s="253"/>
      <c r="DX991" s="253"/>
      <c r="DY991" s="253"/>
      <c r="DZ991" s="253"/>
      <c r="EA991" s="253"/>
      <c r="EB991" s="253"/>
      <c r="EC991" s="253"/>
      <c r="ED991" s="253"/>
      <c r="EE991" s="253"/>
      <c r="EF991" s="253"/>
      <c r="EG991" s="253"/>
      <c r="EH991" s="253"/>
      <c r="EI991" s="253"/>
      <c r="EJ991" s="253"/>
      <c r="EK991" s="253"/>
      <c r="EL991" s="253"/>
      <c r="EM991" s="253"/>
      <c r="EN991" s="253"/>
      <c r="EO991" s="253"/>
      <c r="EP991" s="253"/>
      <c r="EQ991" s="253"/>
      <c r="ER991" s="253"/>
      <c r="ES991" s="253"/>
      <c r="ET991" s="253"/>
      <c r="EU991" s="253"/>
      <c r="EV991" s="253"/>
      <c r="EW991" s="253"/>
      <c r="EX991" s="253"/>
      <c r="EY991" s="253"/>
      <c r="EZ991" s="253"/>
      <c r="FA991" s="253"/>
      <c r="FB991" s="253"/>
      <c r="FC991" s="253"/>
      <c r="FD991" s="253"/>
      <c r="FE991" s="253"/>
      <c r="FF991" s="253"/>
      <c r="FG991" s="253"/>
      <c r="FH991" s="253"/>
      <c r="FI991" s="253"/>
      <c r="FJ991" s="253"/>
      <c r="FK991" s="253"/>
      <c r="FL991" s="253"/>
      <c r="FM991" s="253"/>
      <c r="FN991" s="253"/>
      <c r="FO991" s="253"/>
      <c r="FP991" s="253"/>
      <c r="FQ991" s="253"/>
      <c r="FR991" s="253"/>
      <c r="FS991" s="253"/>
      <c r="FT991" s="253"/>
      <c r="FU991" s="253"/>
      <c r="FV991" s="253"/>
      <c r="FW991" s="253"/>
      <c r="FX991" s="253"/>
      <c r="FY991" s="253"/>
      <c r="FZ991" s="253"/>
      <c r="GA991" s="253"/>
      <c r="GB991" s="253"/>
      <c r="GC991" s="253"/>
      <c r="GD991" s="253"/>
      <c r="GE991" s="253"/>
      <c r="GF991" s="253"/>
      <c r="GG991" s="253"/>
      <c r="GH991" s="253"/>
      <c r="GI991" s="253"/>
      <c r="GJ991" s="253"/>
      <c r="GK991" s="253"/>
      <c r="GL991" s="253"/>
      <c r="GM991" s="253"/>
      <c r="GN991" s="253"/>
      <c r="GO991" s="253"/>
      <c r="GP991" s="253"/>
      <c r="GQ991" s="253"/>
      <c r="GR991" s="253"/>
      <c r="GS991" s="253"/>
      <c r="GT991" s="253"/>
      <c r="GU991" s="253"/>
      <c r="GV991" s="253"/>
      <c r="GW991" s="253"/>
      <c r="GX991" s="253"/>
      <c r="GY991" s="253"/>
      <c r="GZ991" s="253"/>
      <c r="HA991" s="253"/>
      <c r="HB991" s="253"/>
      <c r="HC991" s="253"/>
      <c r="HD991" s="253"/>
      <c r="HE991" s="253"/>
      <c r="HF991" s="253"/>
    </row>
    <row r="992" spans="3:214" s="252" customFormat="1" ht="15" customHeight="1" x14ac:dyDescent="0.25">
      <c r="E992" s="253"/>
      <c r="F992" s="253"/>
      <c r="G992" s="253"/>
      <c r="H992" s="253"/>
      <c r="I992" s="253"/>
      <c r="J992" s="253"/>
      <c r="K992" s="253"/>
      <c r="L992" s="253"/>
      <c r="M992" s="253"/>
      <c r="N992" s="253"/>
      <c r="O992" s="253"/>
      <c r="P992" s="253"/>
      <c r="Q992" s="253"/>
      <c r="R992" s="253"/>
      <c r="S992" s="253"/>
      <c r="T992" s="253"/>
      <c r="U992" s="253"/>
      <c r="V992" s="253"/>
      <c r="W992" s="253"/>
      <c r="X992" s="253"/>
      <c r="Y992" s="253"/>
      <c r="Z992" s="253"/>
      <c r="AA992" s="253"/>
      <c r="AB992" s="253"/>
      <c r="AC992" s="253"/>
      <c r="AD992" s="253"/>
      <c r="AE992" s="253"/>
      <c r="AF992" s="253"/>
      <c r="AG992" s="253"/>
      <c r="AH992" s="253"/>
      <c r="AI992" s="253"/>
      <c r="AJ992" s="253"/>
      <c r="AK992" s="253"/>
      <c r="AL992" s="253"/>
      <c r="AM992" s="253"/>
      <c r="AN992" s="253"/>
      <c r="AO992" s="253"/>
      <c r="AP992" s="253"/>
      <c r="AQ992" s="253"/>
      <c r="AR992" s="253"/>
      <c r="AS992" s="253"/>
      <c r="AT992" s="253"/>
      <c r="AU992" s="253"/>
      <c r="AV992" s="253"/>
      <c r="AW992" s="253"/>
      <c r="AX992" s="253"/>
      <c r="AY992" s="253"/>
      <c r="AZ992" s="253"/>
      <c r="BA992" s="253"/>
      <c r="BB992" s="253"/>
      <c r="BC992" s="253"/>
      <c r="BD992" s="253"/>
      <c r="BE992" s="253"/>
      <c r="BF992" s="253"/>
      <c r="BG992" s="253"/>
      <c r="BH992" s="253"/>
      <c r="BI992" s="253"/>
      <c r="BJ992" s="253"/>
      <c r="BK992" s="253"/>
      <c r="BL992" s="253"/>
      <c r="BM992" s="253"/>
      <c r="BN992" s="253"/>
      <c r="BO992" s="253"/>
      <c r="BP992" s="253"/>
      <c r="BQ992" s="253"/>
      <c r="BR992" s="253"/>
      <c r="BS992" s="253"/>
      <c r="BT992" s="253"/>
      <c r="BU992" s="253"/>
      <c r="BV992" s="253"/>
      <c r="BW992" s="253"/>
      <c r="BX992" s="253"/>
      <c r="BY992" s="253"/>
      <c r="BZ992" s="253"/>
      <c r="CA992" s="253"/>
      <c r="CB992" s="253"/>
      <c r="CC992" s="253"/>
      <c r="CD992" s="253"/>
      <c r="CE992" s="253"/>
      <c r="CF992" s="253"/>
      <c r="CG992" s="253"/>
      <c r="CH992" s="253"/>
      <c r="CI992" s="253"/>
      <c r="CJ992" s="253"/>
      <c r="CK992" s="253"/>
      <c r="CL992" s="253"/>
      <c r="CM992" s="253"/>
      <c r="CN992" s="253"/>
      <c r="CO992" s="253"/>
      <c r="CP992" s="253"/>
      <c r="CQ992" s="253"/>
      <c r="CR992" s="253"/>
      <c r="CS992" s="253"/>
      <c r="CT992" s="253"/>
      <c r="CU992" s="253"/>
      <c r="CV992" s="253"/>
      <c r="CW992" s="253"/>
      <c r="CX992" s="253"/>
      <c r="CY992" s="253"/>
      <c r="CZ992" s="253"/>
      <c r="DA992" s="253"/>
      <c r="DB992" s="253"/>
      <c r="DC992" s="253"/>
      <c r="DD992" s="253"/>
      <c r="DE992" s="253"/>
      <c r="DF992" s="253"/>
      <c r="DG992" s="253"/>
      <c r="DH992" s="253"/>
      <c r="DI992" s="253"/>
      <c r="DJ992" s="253"/>
      <c r="DK992" s="253"/>
      <c r="DL992" s="253"/>
      <c r="DM992" s="253"/>
      <c r="DN992" s="253"/>
      <c r="DO992" s="253"/>
      <c r="DP992" s="253"/>
      <c r="DQ992" s="253"/>
      <c r="DR992" s="253"/>
      <c r="DS992" s="253"/>
      <c r="DT992" s="253"/>
      <c r="DU992" s="253"/>
      <c r="DV992" s="253"/>
      <c r="DW992" s="253"/>
      <c r="DX992" s="253"/>
      <c r="DY992" s="253"/>
      <c r="DZ992" s="253"/>
      <c r="EA992" s="253"/>
      <c r="EB992" s="253"/>
      <c r="EC992" s="253"/>
      <c r="ED992" s="253"/>
      <c r="EE992" s="253"/>
      <c r="EF992" s="253"/>
      <c r="EG992" s="253"/>
      <c r="EH992" s="253"/>
      <c r="EI992" s="253"/>
      <c r="EJ992" s="253"/>
      <c r="EK992" s="253"/>
      <c r="EL992" s="253"/>
      <c r="EM992" s="253"/>
      <c r="EN992" s="253"/>
      <c r="EO992" s="253"/>
      <c r="EP992" s="253"/>
      <c r="EQ992" s="253"/>
      <c r="ER992" s="253"/>
      <c r="ES992" s="253"/>
      <c r="ET992" s="253"/>
      <c r="EU992" s="253"/>
      <c r="EV992" s="253"/>
      <c r="EW992" s="253"/>
      <c r="EX992" s="253"/>
      <c r="EY992" s="253"/>
      <c r="EZ992" s="253"/>
      <c r="FA992" s="253"/>
      <c r="FB992" s="253"/>
      <c r="FC992" s="253"/>
      <c r="FD992" s="253"/>
      <c r="FE992" s="253"/>
      <c r="FF992" s="253"/>
      <c r="FG992" s="253"/>
      <c r="FH992" s="253"/>
      <c r="FI992" s="253"/>
      <c r="FJ992" s="253"/>
      <c r="FK992" s="253"/>
      <c r="FL992" s="253"/>
      <c r="FM992" s="253"/>
      <c r="FN992" s="253"/>
      <c r="FO992" s="253"/>
      <c r="FP992" s="253"/>
      <c r="FQ992" s="253"/>
      <c r="FR992" s="253"/>
      <c r="FS992" s="253"/>
      <c r="FT992" s="253"/>
      <c r="FU992" s="253"/>
      <c r="FV992" s="253"/>
      <c r="FW992" s="253"/>
      <c r="FX992" s="253"/>
      <c r="FY992" s="253"/>
      <c r="FZ992" s="253"/>
      <c r="GA992" s="253"/>
      <c r="GB992" s="253"/>
      <c r="GC992" s="253"/>
      <c r="GD992" s="253"/>
      <c r="GE992" s="253"/>
      <c r="GF992" s="253"/>
      <c r="GG992" s="253"/>
      <c r="GH992" s="253"/>
      <c r="GI992" s="253"/>
      <c r="GJ992" s="253"/>
      <c r="GK992" s="253"/>
      <c r="GL992" s="253"/>
      <c r="GM992" s="253"/>
      <c r="GN992" s="253"/>
      <c r="GO992" s="253"/>
      <c r="GP992" s="253"/>
      <c r="GQ992" s="253"/>
      <c r="GR992" s="253"/>
      <c r="GS992" s="253"/>
      <c r="GT992" s="253"/>
      <c r="GU992" s="253"/>
      <c r="GV992" s="253"/>
      <c r="GW992" s="253"/>
      <c r="GX992" s="253"/>
      <c r="GY992" s="253"/>
      <c r="GZ992" s="253"/>
      <c r="HA992" s="253"/>
      <c r="HB992" s="253"/>
      <c r="HC992" s="253"/>
      <c r="HD992" s="253"/>
      <c r="HE992" s="253"/>
      <c r="HF992" s="253"/>
    </row>
    <row r="993" spans="5:214" s="252" customFormat="1" ht="15" customHeight="1" x14ac:dyDescent="0.25">
      <c r="E993" s="253"/>
      <c r="F993" s="253"/>
      <c r="G993" s="253"/>
      <c r="H993" s="253"/>
      <c r="I993" s="253"/>
      <c r="J993" s="253"/>
      <c r="K993" s="253"/>
      <c r="L993" s="253"/>
      <c r="M993" s="253"/>
      <c r="N993" s="253"/>
      <c r="O993" s="253"/>
      <c r="P993" s="253"/>
      <c r="Q993" s="253"/>
      <c r="R993" s="253"/>
      <c r="S993" s="253"/>
      <c r="T993" s="253"/>
      <c r="U993" s="253"/>
      <c r="V993" s="253"/>
      <c r="W993" s="253"/>
      <c r="X993" s="253"/>
      <c r="Y993" s="253"/>
      <c r="Z993" s="253"/>
      <c r="AA993" s="253"/>
      <c r="AB993" s="253"/>
      <c r="AC993" s="253"/>
      <c r="AD993" s="253"/>
      <c r="AE993" s="253"/>
      <c r="AF993" s="253"/>
      <c r="AG993" s="253"/>
      <c r="AH993" s="253"/>
      <c r="AI993" s="253"/>
      <c r="AJ993" s="253"/>
      <c r="AK993" s="253"/>
      <c r="AL993" s="253"/>
      <c r="AM993" s="253"/>
      <c r="AN993" s="253"/>
      <c r="AO993" s="253"/>
      <c r="AP993" s="253"/>
      <c r="AQ993" s="253"/>
      <c r="AR993" s="253"/>
      <c r="AS993" s="253"/>
      <c r="AT993" s="253"/>
      <c r="AU993" s="253"/>
      <c r="AV993" s="253"/>
      <c r="AW993" s="253"/>
      <c r="AX993" s="253"/>
      <c r="AY993" s="253"/>
      <c r="AZ993" s="253"/>
      <c r="BA993" s="253"/>
      <c r="BB993" s="253"/>
      <c r="BC993" s="253"/>
      <c r="BD993" s="253"/>
      <c r="BE993" s="253"/>
      <c r="BF993" s="253"/>
      <c r="BG993" s="253"/>
      <c r="BH993" s="253"/>
      <c r="BI993" s="253"/>
      <c r="BJ993" s="253"/>
      <c r="BK993" s="253"/>
      <c r="BL993" s="253"/>
      <c r="BM993" s="253"/>
      <c r="BN993" s="253"/>
      <c r="BO993" s="253"/>
      <c r="BP993" s="253"/>
      <c r="BQ993" s="253"/>
      <c r="BR993" s="253"/>
      <c r="BS993" s="253"/>
      <c r="BT993" s="253"/>
      <c r="BU993" s="253"/>
      <c r="BV993" s="253"/>
      <c r="BW993" s="253"/>
      <c r="BX993" s="253"/>
      <c r="BY993" s="253"/>
      <c r="BZ993" s="253"/>
      <c r="CA993" s="253"/>
      <c r="CB993" s="253"/>
      <c r="CC993" s="253"/>
      <c r="CD993" s="253"/>
      <c r="CE993" s="253"/>
      <c r="CF993" s="253"/>
      <c r="CG993" s="253"/>
      <c r="CH993" s="253"/>
      <c r="CI993" s="253"/>
      <c r="CJ993" s="253"/>
      <c r="CK993" s="253"/>
      <c r="CL993" s="253"/>
      <c r="CM993" s="253"/>
      <c r="CN993" s="253"/>
      <c r="CO993" s="253"/>
      <c r="CP993" s="253"/>
      <c r="CQ993" s="253"/>
      <c r="CR993" s="253"/>
      <c r="CS993" s="253"/>
      <c r="CT993" s="253"/>
      <c r="CU993" s="253"/>
      <c r="CV993" s="253"/>
      <c r="CW993" s="253"/>
      <c r="CX993" s="253"/>
      <c r="CY993" s="253"/>
      <c r="CZ993" s="253"/>
      <c r="DA993" s="253"/>
      <c r="DB993" s="253"/>
      <c r="DC993" s="253"/>
      <c r="DD993" s="253"/>
      <c r="DE993" s="253"/>
      <c r="DF993" s="253"/>
      <c r="DG993" s="253"/>
      <c r="DH993" s="253"/>
      <c r="DI993" s="253"/>
      <c r="DJ993" s="253"/>
      <c r="DK993" s="253"/>
      <c r="DL993" s="253"/>
      <c r="DM993" s="253"/>
      <c r="DN993" s="253"/>
      <c r="DO993" s="253"/>
      <c r="DP993" s="253"/>
      <c r="DQ993" s="253"/>
      <c r="DR993" s="253"/>
      <c r="DS993" s="253"/>
      <c r="DT993" s="253"/>
      <c r="DU993" s="253"/>
      <c r="DV993" s="253"/>
      <c r="DW993" s="253"/>
      <c r="DX993" s="253"/>
      <c r="DY993" s="253"/>
      <c r="DZ993" s="253"/>
      <c r="EA993" s="253"/>
      <c r="EB993" s="253"/>
      <c r="EC993" s="253"/>
      <c r="ED993" s="253"/>
      <c r="EE993" s="253"/>
      <c r="EF993" s="253"/>
      <c r="EG993" s="253"/>
      <c r="EH993" s="253"/>
      <c r="EI993" s="253"/>
      <c r="EJ993" s="253"/>
      <c r="EK993" s="253"/>
      <c r="EL993" s="253"/>
      <c r="EM993" s="253"/>
      <c r="EN993" s="253"/>
      <c r="EO993" s="253"/>
      <c r="EP993" s="253"/>
      <c r="EQ993" s="253"/>
      <c r="ER993" s="253"/>
      <c r="ES993" s="253"/>
      <c r="ET993" s="253"/>
      <c r="EU993" s="253"/>
      <c r="EV993" s="253"/>
      <c r="EW993" s="253"/>
      <c r="EX993" s="253"/>
      <c r="EY993" s="253"/>
      <c r="EZ993" s="253"/>
      <c r="FA993" s="253"/>
      <c r="FB993" s="253"/>
      <c r="FC993" s="253"/>
      <c r="FD993" s="253"/>
      <c r="FE993" s="253"/>
      <c r="FF993" s="253"/>
      <c r="FG993" s="253"/>
      <c r="FH993" s="253"/>
      <c r="FI993" s="253"/>
      <c r="FJ993" s="253"/>
      <c r="FK993" s="253"/>
      <c r="FL993" s="253"/>
      <c r="FM993" s="253"/>
      <c r="FN993" s="253"/>
      <c r="FO993" s="253"/>
      <c r="FP993" s="253"/>
      <c r="FQ993" s="253"/>
      <c r="FR993" s="253"/>
      <c r="FS993" s="253"/>
      <c r="FT993" s="253"/>
      <c r="FU993" s="253"/>
      <c r="FV993" s="253"/>
      <c r="FW993" s="253"/>
      <c r="FX993" s="253"/>
      <c r="FY993" s="253"/>
      <c r="FZ993" s="253"/>
      <c r="GA993" s="253"/>
      <c r="GB993" s="253"/>
      <c r="GC993" s="253"/>
      <c r="GD993" s="253"/>
      <c r="GE993" s="253"/>
      <c r="GF993" s="253"/>
      <c r="GG993" s="253"/>
      <c r="GH993" s="253"/>
      <c r="GI993" s="253"/>
      <c r="GJ993" s="253"/>
      <c r="GK993" s="253"/>
      <c r="GL993" s="253"/>
      <c r="GM993" s="253"/>
      <c r="GN993" s="253"/>
      <c r="GO993" s="253"/>
      <c r="GP993" s="253"/>
      <c r="GQ993" s="253"/>
      <c r="GR993" s="253"/>
      <c r="GS993" s="253"/>
      <c r="GT993" s="253"/>
      <c r="GU993" s="253"/>
      <c r="GV993" s="253"/>
      <c r="GW993" s="253"/>
      <c r="GX993" s="253"/>
      <c r="GY993" s="253"/>
      <c r="GZ993" s="253"/>
      <c r="HA993" s="253"/>
      <c r="HB993" s="253"/>
      <c r="HC993" s="253"/>
      <c r="HD993" s="253"/>
      <c r="HE993" s="253"/>
      <c r="HF993" s="253"/>
    </row>
    <row r="994" spans="5:214" s="252" customFormat="1" ht="15" customHeight="1" x14ac:dyDescent="0.25">
      <c r="E994" s="253"/>
      <c r="F994" s="253"/>
      <c r="G994" s="253"/>
      <c r="H994" s="253"/>
      <c r="I994" s="253"/>
      <c r="J994" s="253"/>
      <c r="K994" s="253"/>
      <c r="L994" s="253"/>
      <c r="M994" s="253"/>
      <c r="N994" s="253"/>
      <c r="O994" s="253"/>
      <c r="P994" s="253"/>
      <c r="Q994" s="253"/>
      <c r="R994" s="253"/>
      <c r="S994" s="253"/>
      <c r="T994" s="253"/>
      <c r="U994" s="253"/>
      <c r="V994" s="253"/>
      <c r="W994" s="253"/>
      <c r="X994" s="253"/>
      <c r="Y994" s="253"/>
      <c r="Z994" s="253"/>
      <c r="AA994" s="253"/>
      <c r="AB994" s="253"/>
      <c r="AC994" s="253"/>
      <c r="AD994" s="253"/>
      <c r="AE994" s="253"/>
      <c r="AF994" s="253"/>
      <c r="AG994" s="253"/>
      <c r="AH994" s="253"/>
      <c r="AI994" s="253"/>
      <c r="AJ994" s="253"/>
      <c r="AK994" s="253"/>
      <c r="AL994" s="253"/>
      <c r="AM994" s="253"/>
      <c r="AN994" s="253"/>
      <c r="AO994" s="253"/>
      <c r="AP994" s="253"/>
      <c r="AQ994" s="253"/>
      <c r="AR994" s="253"/>
      <c r="AS994" s="253"/>
      <c r="AT994" s="253"/>
      <c r="AU994" s="253"/>
      <c r="AV994" s="253"/>
      <c r="AW994" s="253"/>
      <c r="AX994" s="253"/>
      <c r="AY994" s="253"/>
      <c r="AZ994" s="253"/>
      <c r="BA994" s="253"/>
      <c r="BB994" s="253"/>
      <c r="BC994" s="253"/>
      <c r="BD994" s="253"/>
      <c r="BE994" s="253"/>
      <c r="BF994" s="253"/>
      <c r="BG994" s="253"/>
      <c r="BH994" s="253"/>
      <c r="BI994" s="253"/>
      <c r="BJ994" s="253"/>
      <c r="BK994" s="253"/>
      <c r="BL994" s="253"/>
      <c r="BM994" s="253"/>
      <c r="BN994" s="253"/>
      <c r="BO994" s="253"/>
      <c r="BP994" s="253"/>
      <c r="BQ994" s="253"/>
      <c r="BR994" s="253"/>
      <c r="BS994" s="253"/>
      <c r="BT994" s="253"/>
      <c r="BU994" s="253"/>
      <c r="BV994" s="253"/>
      <c r="BW994" s="253"/>
      <c r="BX994" s="253"/>
      <c r="BY994" s="253"/>
      <c r="BZ994" s="253"/>
      <c r="CA994" s="253"/>
      <c r="CB994" s="253"/>
      <c r="CC994" s="253"/>
      <c r="CD994" s="253"/>
      <c r="CE994" s="253"/>
      <c r="CF994" s="253"/>
      <c r="CG994" s="253"/>
      <c r="CH994" s="253"/>
      <c r="CI994" s="253"/>
      <c r="CJ994" s="253"/>
      <c r="CK994" s="253"/>
      <c r="CL994" s="253"/>
      <c r="CM994" s="253"/>
      <c r="CN994" s="253"/>
      <c r="CO994" s="253"/>
      <c r="CP994" s="253"/>
      <c r="CQ994" s="253"/>
      <c r="CR994" s="253"/>
      <c r="CS994" s="253"/>
      <c r="CT994" s="253"/>
      <c r="CU994" s="253"/>
      <c r="CV994" s="253"/>
      <c r="CW994" s="253"/>
      <c r="CX994" s="253"/>
      <c r="CY994" s="253"/>
      <c r="CZ994" s="253"/>
      <c r="DA994" s="253"/>
      <c r="DB994" s="253"/>
      <c r="DC994" s="253"/>
      <c r="DD994" s="253"/>
      <c r="DE994" s="253"/>
      <c r="DF994" s="253"/>
      <c r="DG994" s="253"/>
      <c r="DH994" s="253"/>
      <c r="DI994" s="253"/>
      <c r="DJ994" s="253"/>
      <c r="DK994" s="253"/>
      <c r="DL994" s="253"/>
      <c r="DM994" s="253"/>
      <c r="DN994" s="253"/>
      <c r="DO994" s="253"/>
      <c r="DP994" s="253"/>
      <c r="DQ994" s="253"/>
      <c r="DR994" s="253"/>
      <c r="DS994" s="253"/>
      <c r="DT994" s="253"/>
      <c r="DU994" s="253"/>
      <c r="DV994" s="253"/>
      <c r="DW994" s="253"/>
      <c r="DX994" s="253"/>
      <c r="DY994" s="253"/>
      <c r="DZ994" s="253"/>
      <c r="EA994" s="253"/>
      <c r="EB994" s="253"/>
      <c r="EC994" s="253"/>
      <c r="ED994" s="253"/>
      <c r="EE994" s="253"/>
      <c r="EF994" s="253"/>
      <c r="EG994" s="253"/>
      <c r="EH994" s="253"/>
      <c r="EI994" s="253"/>
      <c r="EJ994" s="253"/>
      <c r="EK994" s="253"/>
      <c r="EL994" s="253"/>
      <c r="EM994" s="253"/>
      <c r="EN994" s="253"/>
      <c r="EO994" s="253"/>
      <c r="EP994" s="253"/>
      <c r="EQ994" s="253"/>
      <c r="ER994" s="253"/>
      <c r="ES994" s="253"/>
      <c r="ET994" s="253"/>
      <c r="EU994" s="253"/>
      <c r="EV994" s="253"/>
      <c r="EW994" s="253"/>
      <c r="EX994" s="253"/>
      <c r="EY994" s="253"/>
      <c r="EZ994" s="253"/>
      <c r="FA994" s="253"/>
      <c r="FB994" s="253"/>
      <c r="FC994" s="253"/>
      <c r="FD994" s="253"/>
      <c r="FE994" s="253"/>
      <c r="FF994" s="253"/>
      <c r="FG994" s="253"/>
      <c r="FH994" s="253"/>
      <c r="FI994" s="253"/>
      <c r="FJ994" s="253"/>
      <c r="FK994" s="253"/>
      <c r="FL994" s="253"/>
      <c r="FM994" s="253"/>
      <c r="FN994" s="253"/>
      <c r="FO994" s="253"/>
      <c r="FP994" s="253"/>
      <c r="FQ994" s="253"/>
      <c r="FR994" s="253"/>
      <c r="FS994" s="253"/>
      <c r="FT994" s="253"/>
      <c r="FU994" s="253"/>
      <c r="FV994" s="253"/>
      <c r="FW994" s="253"/>
      <c r="FX994" s="253"/>
      <c r="FY994" s="253"/>
      <c r="FZ994" s="253"/>
      <c r="GA994" s="253"/>
      <c r="GB994" s="253"/>
      <c r="GC994" s="253"/>
      <c r="GD994" s="253"/>
      <c r="GE994" s="253"/>
      <c r="GF994" s="253"/>
      <c r="GG994" s="253"/>
      <c r="GH994" s="253"/>
      <c r="GI994" s="253"/>
      <c r="GJ994" s="253"/>
      <c r="GK994" s="253"/>
      <c r="GL994" s="253"/>
      <c r="GM994" s="253"/>
      <c r="GN994" s="253"/>
      <c r="GO994" s="253"/>
      <c r="GP994" s="253"/>
      <c r="GQ994" s="253"/>
      <c r="GR994" s="253"/>
      <c r="GS994" s="253"/>
      <c r="GT994" s="253"/>
      <c r="GU994" s="253"/>
      <c r="GV994" s="253"/>
      <c r="GW994" s="253"/>
      <c r="GX994" s="253"/>
      <c r="GY994" s="253"/>
      <c r="GZ994" s="253"/>
      <c r="HA994" s="253"/>
      <c r="HB994" s="253"/>
      <c r="HC994" s="253"/>
      <c r="HD994" s="253"/>
      <c r="HE994" s="253"/>
      <c r="HF994" s="253"/>
    </row>
    <row r="995" spans="5:214" s="252" customFormat="1" ht="15" customHeight="1" x14ac:dyDescent="0.25">
      <c r="E995" s="253"/>
      <c r="F995" s="253"/>
      <c r="G995" s="253"/>
      <c r="H995" s="253"/>
      <c r="I995" s="253"/>
      <c r="J995" s="253"/>
      <c r="K995" s="253"/>
      <c r="L995" s="253"/>
      <c r="M995" s="253"/>
      <c r="N995" s="253"/>
      <c r="O995" s="253"/>
      <c r="P995" s="253"/>
      <c r="Q995" s="253"/>
      <c r="R995" s="253"/>
      <c r="S995" s="253"/>
      <c r="T995" s="253"/>
      <c r="U995" s="253"/>
      <c r="V995" s="253"/>
      <c r="W995" s="253"/>
      <c r="X995" s="253"/>
      <c r="Y995" s="253"/>
      <c r="Z995" s="253"/>
      <c r="AA995" s="253"/>
      <c r="AB995" s="253"/>
      <c r="AC995" s="253"/>
      <c r="AD995" s="253"/>
      <c r="AE995" s="253"/>
      <c r="AF995" s="253"/>
      <c r="AG995" s="253"/>
      <c r="AH995" s="253"/>
      <c r="AI995" s="253"/>
      <c r="AJ995" s="253"/>
      <c r="AK995" s="253"/>
      <c r="AL995" s="253"/>
      <c r="AM995" s="253"/>
      <c r="AN995" s="253"/>
      <c r="AO995" s="253"/>
      <c r="AP995" s="253"/>
      <c r="AQ995" s="253"/>
      <c r="AR995" s="253"/>
      <c r="AS995" s="253"/>
      <c r="AT995" s="253"/>
      <c r="AU995" s="253"/>
      <c r="AV995" s="253"/>
      <c r="AW995" s="253"/>
      <c r="AX995" s="253"/>
      <c r="AY995" s="253"/>
      <c r="AZ995" s="253"/>
      <c r="BA995" s="253"/>
      <c r="BB995" s="253"/>
      <c r="BC995" s="253"/>
      <c r="BD995" s="253"/>
      <c r="BE995" s="253"/>
      <c r="BF995" s="253"/>
      <c r="BG995" s="253"/>
      <c r="BH995" s="253"/>
      <c r="BI995" s="253"/>
      <c r="BJ995" s="253"/>
      <c r="BK995" s="253"/>
      <c r="BL995" s="253"/>
      <c r="BM995" s="253"/>
      <c r="BN995" s="253"/>
      <c r="BO995" s="253"/>
      <c r="BP995" s="253"/>
      <c r="BQ995" s="253"/>
      <c r="BR995" s="253"/>
      <c r="BS995" s="253"/>
      <c r="BT995" s="253"/>
      <c r="BU995" s="253"/>
      <c r="BV995" s="253"/>
      <c r="BW995" s="253"/>
      <c r="BX995" s="253"/>
      <c r="BY995" s="253"/>
      <c r="BZ995" s="253"/>
      <c r="CA995" s="253"/>
      <c r="CB995" s="253"/>
      <c r="CC995" s="253"/>
      <c r="CD995" s="253"/>
      <c r="CE995" s="253"/>
      <c r="CF995" s="253"/>
      <c r="CG995" s="253"/>
      <c r="CH995" s="253"/>
      <c r="CI995" s="253"/>
      <c r="CJ995" s="253"/>
      <c r="CK995" s="253"/>
      <c r="CL995" s="253"/>
      <c r="CM995" s="253"/>
      <c r="CN995" s="253"/>
      <c r="CO995" s="253"/>
      <c r="CP995" s="253"/>
      <c r="CQ995" s="253"/>
      <c r="CR995" s="253"/>
      <c r="CS995" s="253"/>
      <c r="CT995" s="253"/>
      <c r="CU995" s="253"/>
      <c r="CV995" s="253"/>
      <c r="CW995" s="253"/>
      <c r="CX995" s="253"/>
      <c r="CY995" s="253"/>
      <c r="CZ995" s="253"/>
      <c r="DA995" s="253"/>
      <c r="DB995" s="253"/>
      <c r="DC995" s="253"/>
      <c r="DD995" s="253"/>
      <c r="DE995" s="253"/>
      <c r="DF995" s="253"/>
      <c r="DG995" s="253"/>
      <c r="DH995" s="253"/>
      <c r="DI995" s="253"/>
      <c r="DJ995" s="253"/>
      <c r="DK995" s="253"/>
      <c r="DL995" s="253"/>
      <c r="DM995" s="253"/>
      <c r="DN995" s="253"/>
      <c r="DO995" s="253"/>
      <c r="DP995" s="253"/>
      <c r="DQ995" s="253"/>
      <c r="DR995" s="253"/>
      <c r="DS995" s="253"/>
      <c r="DT995" s="253"/>
      <c r="DU995" s="253"/>
      <c r="DV995" s="253"/>
      <c r="DW995" s="253"/>
      <c r="DX995" s="253"/>
      <c r="DY995" s="253"/>
      <c r="DZ995" s="253"/>
      <c r="EA995" s="253"/>
      <c r="EB995" s="253"/>
      <c r="EC995" s="253"/>
      <c r="ED995" s="253"/>
      <c r="EE995" s="253"/>
      <c r="EF995" s="253"/>
      <c r="EG995" s="253"/>
      <c r="EH995" s="253"/>
      <c r="EI995" s="253"/>
      <c r="EJ995" s="253"/>
      <c r="EK995" s="253"/>
      <c r="EL995" s="253"/>
      <c r="EM995" s="253"/>
      <c r="EN995" s="253"/>
      <c r="EO995" s="253"/>
      <c r="EP995" s="253"/>
      <c r="EQ995" s="253"/>
      <c r="ER995" s="253"/>
      <c r="ES995" s="253"/>
      <c r="ET995" s="253"/>
      <c r="EU995" s="253"/>
      <c r="EV995" s="253"/>
      <c r="EW995" s="253"/>
      <c r="EX995" s="253"/>
      <c r="EY995" s="253"/>
      <c r="EZ995" s="253"/>
      <c r="FA995" s="253"/>
      <c r="FB995" s="253"/>
      <c r="FC995" s="253"/>
      <c r="FD995" s="253"/>
      <c r="FE995" s="253"/>
      <c r="FF995" s="253"/>
      <c r="FG995" s="253"/>
      <c r="FH995" s="253"/>
      <c r="FI995" s="253"/>
      <c r="FJ995" s="253"/>
      <c r="FK995" s="253"/>
      <c r="FL995" s="253"/>
      <c r="FM995" s="253"/>
      <c r="FN995" s="253"/>
      <c r="FO995" s="253"/>
      <c r="FP995" s="253"/>
      <c r="FQ995" s="253"/>
      <c r="FR995" s="253"/>
      <c r="FS995" s="253"/>
      <c r="FT995" s="253"/>
      <c r="FU995" s="253"/>
      <c r="FV995" s="253"/>
      <c r="FW995" s="253"/>
      <c r="FX995" s="253"/>
      <c r="FY995" s="253"/>
      <c r="FZ995" s="253"/>
      <c r="GA995" s="253"/>
      <c r="GB995" s="253"/>
      <c r="GC995" s="253"/>
      <c r="GD995" s="253"/>
      <c r="GE995" s="253"/>
      <c r="GF995" s="253"/>
      <c r="GG995" s="253"/>
      <c r="GH995" s="253"/>
      <c r="GI995" s="253"/>
      <c r="GJ995" s="253"/>
      <c r="GK995" s="253"/>
      <c r="GL995" s="253"/>
      <c r="GM995" s="253"/>
      <c r="GN995" s="253"/>
      <c r="GO995" s="253"/>
      <c r="GP995" s="253"/>
      <c r="GQ995" s="253"/>
      <c r="GR995" s="253"/>
      <c r="GS995" s="253"/>
      <c r="GT995" s="253"/>
      <c r="GU995" s="253"/>
      <c r="GV995" s="253"/>
      <c r="GW995" s="253"/>
      <c r="GX995" s="253"/>
      <c r="GY995" s="253"/>
      <c r="GZ995" s="253"/>
      <c r="HA995" s="253"/>
      <c r="HB995" s="253"/>
      <c r="HC995" s="253"/>
      <c r="HD995" s="253"/>
      <c r="HE995" s="253"/>
      <c r="HF995" s="253"/>
    </row>
    <row r="996" spans="5:214" s="252" customFormat="1" ht="15" customHeight="1" x14ac:dyDescent="0.25">
      <c r="E996" s="253"/>
      <c r="F996" s="253"/>
      <c r="G996" s="253"/>
      <c r="H996" s="253"/>
      <c r="I996" s="253"/>
      <c r="J996" s="253"/>
      <c r="K996" s="253"/>
      <c r="L996" s="253"/>
      <c r="M996" s="253"/>
      <c r="N996" s="253"/>
      <c r="O996" s="253"/>
      <c r="P996" s="253"/>
      <c r="Q996" s="253"/>
      <c r="R996" s="253"/>
      <c r="S996" s="253"/>
      <c r="T996" s="253"/>
      <c r="U996" s="253"/>
      <c r="V996" s="253"/>
      <c r="W996" s="253"/>
      <c r="X996" s="253"/>
      <c r="Y996" s="253"/>
      <c r="Z996" s="253"/>
      <c r="AA996" s="253"/>
      <c r="AB996" s="253"/>
      <c r="AC996" s="253"/>
      <c r="AD996" s="253"/>
      <c r="AE996" s="253"/>
      <c r="AF996" s="253"/>
      <c r="AG996" s="253"/>
      <c r="AH996" s="253"/>
      <c r="AI996" s="253"/>
      <c r="AJ996" s="253"/>
      <c r="AK996" s="253"/>
      <c r="AL996" s="253"/>
      <c r="AM996" s="253"/>
      <c r="AN996" s="253"/>
      <c r="AO996" s="253"/>
      <c r="AP996" s="253"/>
      <c r="AQ996" s="253"/>
      <c r="AR996" s="253"/>
      <c r="AS996" s="253"/>
      <c r="AT996" s="253"/>
      <c r="AU996" s="253"/>
      <c r="AV996" s="253"/>
      <c r="AW996" s="253"/>
      <c r="AX996" s="253"/>
      <c r="AY996" s="253"/>
      <c r="AZ996" s="253"/>
      <c r="BA996" s="253"/>
      <c r="BB996" s="253"/>
      <c r="BC996" s="253"/>
      <c r="BD996" s="253"/>
      <c r="BE996" s="253"/>
      <c r="BF996" s="253"/>
      <c r="BG996" s="253"/>
      <c r="BH996" s="253"/>
      <c r="BI996" s="253"/>
      <c r="BJ996" s="253"/>
      <c r="BK996" s="253"/>
      <c r="BL996" s="253"/>
      <c r="BM996" s="253"/>
      <c r="BN996" s="253"/>
      <c r="BO996" s="253"/>
      <c r="BP996" s="253"/>
      <c r="BQ996" s="253"/>
      <c r="BR996" s="253"/>
      <c r="BS996" s="253"/>
      <c r="BT996" s="253"/>
      <c r="BU996" s="253"/>
      <c r="BV996" s="253"/>
      <c r="BW996" s="253"/>
      <c r="BX996" s="253"/>
      <c r="BY996" s="253"/>
      <c r="BZ996" s="253"/>
      <c r="CA996" s="253"/>
      <c r="CB996" s="253"/>
      <c r="CC996" s="253"/>
      <c r="CD996" s="253"/>
      <c r="CE996" s="253"/>
      <c r="CF996" s="253"/>
      <c r="CG996" s="253"/>
      <c r="CH996" s="253"/>
      <c r="CI996" s="253"/>
      <c r="CJ996" s="253"/>
      <c r="CK996" s="253"/>
      <c r="CL996" s="253"/>
      <c r="CM996" s="253"/>
      <c r="CN996" s="253"/>
      <c r="CO996" s="253"/>
      <c r="CP996" s="253"/>
      <c r="CQ996" s="253"/>
      <c r="CR996" s="253"/>
      <c r="CS996" s="253"/>
      <c r="CT996" s="253"/>
      <c r="CU996" s="253"/>
      <c r="CV996" s="253"/>
      <c r="CW996" s="253"/>
      <c r="CX996" s="253"/>
      <c r="CY996" s="253"/>
      <c r="CZ996" s="253"/>
      <c r="DA996" s="253"/>
      <c r="DB996" s="253"/>
      <c r="DC996" s="253"/>
      <c r="DD996" s="253"/>
      <c r="DE996" s="253"/>
      <c r="DF996" s="253"/>
      <c r="DG996" s="253"/>
      <c r="DH996" s="253"/>
      <c r="DI996" s="253"/>
      <c r="DJ996" s="253"/>
      <c r="DK996" s="253"/>
      <c r="DL996" s="253"/>
      <c r="DM996" s="253"/>
      <c r="DN996" s="253"/>
      <c r="DO996" s="253"/>
      <c r="DP996" s="253"/>
      <c r="DQ996" s="253"/>
      <c r="DR996" s="253"/>
      <c r="DS996" s="253"/>
      <c r="DT996" s="253"/>
      <c r="DU996" s="253"/>
      <c r="DV996" s="253"/>
      <c r="DW996" s="253"/>
      <c r="DX996" s="253"/>
      <c r="DY996" s="253"/>
      <c r="DZ996" s="253"/>
      <c r="EA996" s="253"/>
      <c r="EB996" s="253"/>
      <c r="EC996" s="253"/>
      <c r="ED996" s="253"/>
      <c r="EE996" s="253"/>
      <c r="EF996" s="253"/>
      <c r="EG996" s="253"/>
      <c r="EH996" s="253"/>
      <c r="EI996" s="253"/>
      <c r="EJ996" s="253"/>
      <c r="EK996" s="253"/>
      <c r="EL996" s="253"/>
      <c r="EM996" s="253"/>
      <c r="EN996" s="253"/>
      <c r="EO996" s="253"/>
      <c r="EP996" s="253"/>
      <c r="EQ996" s="253"/>
      <c r="ER996" s="253"/>
      <c r="ES996" s="253"/>
      <c r="ET996" s="253"/>
      <c r="EU996" s="253"/>
      <c r="EV996" s="253"/>
      <c r="EW996" s="253"/>
      <c r="EX996" s="253"/>
      <c r="EY996" s="253"/>
      <c r="EZ996" s="253"/>
      <c r="FA996" s="253"/>
      <c r="FB996" s="253"/>
      <c r="FC996" s="253"/>
      <c r="FD996" s="253"/>
      <c r="FE996" s="253"/>
      <c r="FF996" s="253"/>
      <c r="FG996" s="253"/>
      <c r="FH996" s="253"/>
      <c r="FI996" s="253"/>
      <c r="FJ996" s="253"/>
      <c r="FK996" s="253"/>
      <c r="FL996" s="253"/>
      <c r="FM996" s="253"/>
      <c r="FN996" s="253"/>
      <c r="FO996" s="253"/>
      <c r="FP996" s="253"/>
      <c r="FQ996" s="253"/>
      <c r="FR996" s="253"/>
      <c r="FS996" s="253"/>
      <c r="FT996" s="253"/>
      <c r="FU996" s="253"/>
      <c r="FV996" s="253"/>
      <c r="FW996" s="253"/>
      <c r="FX996" s="253"/>
      <c r="FY996" s="253"/>
      <c r="FZ996" s="253"/>
      <c r="GA996" s="253"/>
      <c r="GB996" s="253"/>
      <c r="GC996" s="253"/>
      <c r="GD996" s="253"/>
      <c r="GE996" s="253"/>
      <c r="GF996" s="253"/>
      <c r="GG996" s="253"/>
      <c r="GH996" s="253"/>
      <c r="GI996" s="253"/>
      <c r="GJ996" s="253"/>
      <c r="GK996" s="253"/>
      <c r="GL996" s="253"/>
      <c r="GM996" s="253"/>
      <c r="GN996" s="253"/>
      <c r="GO996" s="253"/>
      <c r="GP996" s="253"/>
      <c r="GQ996" s="253"/>
      <c r="GR996" s="253"/>
      <c r="GS996" s="253"/>
      <c r="GT996" s="253"/>
      <c r="GU996" s="253"/>
      <c r="GV996" s="253"/>
      <c r="GW996" s="253"/>
      <c r="GX996" s="253"/>
      <c r="GY996" s="253"/>
      <c r="GZ996" s="253"/>
      <c r="HA996" s="253"/>
      <c r="HB996" s="253"/>
      <c r="HC996" s="253"/>
      <c r="HD996" s="253"/>
      <c r="HE996" s="253"/>
      <c r="HF996" s="253"/>
    </row>
    <row r="997" spans="5:214" s="252" customFormat="1" ht="15" customHeight="1" x14ac:dyDescent="0.25">
      <c r="E997" s="253"/>
      <c r="F997" s="253"/>
      <c r="G997" s="253"/>
      <c r="H997" s="253"/>
      <c r="I997" s="253"/>
      <c r="J997" s="253"/>
      <c r="K997" s="253"/>
      <c r="L997" s="253"/>
      <c r="M997" s="253"/>
      <c r="N997" s="253"/>
      <c r="O997" s="253"/>
      <c r="P997" s="253"/>
      <c r="Q997" s="253"/>
      <c r="R997" s="253"/>
      <c r="S997" s="253"/>
      <c r="T997" s="253"/>
      <c r="U997" s="253"/>
      <c r="V997" s="253"/>
      <c r="W997" s="253"/>
      <c r="X997" s="253"/>
      <c r="Y997" s="253"/>
      <c r="Z997" s="253"/>
      <c r="AA997" s="253"/>
      <c r="AB997" s="253"/>
      <c r="AC997" s="253"/>
      <c r="AD997" s="253"/>
      <c r="AE997" s="253"/>
      <c r="AF997" s="253"/>
      <c r="AG997" s="253"/>
      <c r="AH997" s="253"/>
      <c r="AI997" s="253"/>
      <c r="AJ997" s="253"/>
      <c r="AK997" s="253"/>
      <c r="AL997" s="253"/>
      <c r="AM997" s="253"/>
      <c r="AN997" s="253"/>
      <c r="AO997" s="253"/>
      <c r="AP997" s="253"/>
      <c r="AQ997" s="253"/>
      <c r="AR997" s="253"/>
      <c r="AS997" s="253"/>
      <c r="AT997" s="253"/>
      <c r="AU997" s="253"/>
      <c r="AV997" s="253"/>
      <c r="AW997" s="253"/>
      <c r="AX997" s="253"/>
      <c r="AY997" s="253"/>
      <c r="AZ997" s="253"/>
      <c r="BA997" s="253"/>
      <c r="BB997" s="253"/>
      <c r="BC997" s="253"/>
      <c r="BD997" s="253"/>
      <c r="BE997" s="253"/>
      <c r="BF997" s="253"/>
      <c r="BG997" s="253"/>
      <c r="BH997" s="253"/>
      <c r="BI997" s="253"/>
      <c r="BJ997" s="253"/>
      <c r="BK997" s="253"/>
      <c r="BL997" s="253"/>
      <c r="BM997" s="253"/>
      <c r="BN997" s="253"/>
      <c r="BO997" s="253"/>
      <c r="BP997" s="253"/>
      <c r="BQ997" s="253"/>
      <c r="BR997" s="253"/>
      <c r="BS997" s="253"/>
      <c r="BT997" s="253"/>
      <c r="BU997" s="253"/>
      <c r="BV997" s="253"/>
      <c r="BW997" s="253"/>
      <c r="BX997" s="253"/>
      <c r="BY997" s="253"/>
      <c r="BZ997" s="253"/>
      <c r="CA997" s="253"/>
      <c r="CB997" s="253"/>
      <c r="CC997" s="253"/>
      <c r="CD997" s="253"/>
      <c r="CE997" s="253"/>
      <c r="CF997" s="253"/>
      <c r="CG997" s="253"/>
      <c r="CH997" s="253"/>
      <c r="CI997" s="253"/>
      <c r="CJ997" s="253"/>
      <c r="CK997" s="253"/>
      <c r="CL997" s="253"/>
      <c r="CM997" s="253"/>
      <c r="CN997" s="253"/>
      <c r="CO997" s="253"/>
      <c r="CP997" s="253"/>
      <c r="CQ997" s="253"/>
      <c r="CR997" s="253"/>
      <c r="CS997" s="253"/>
      <c r="CT997" s="253"/>
      <c r="CU997" s="253"/>
      <c r="CV997" s="253"/>
      <c r="CW997" s="253"/>
      <c r="CX997" s="253"/>
      <c r="CY997" s="253"/>
      <c r="CZ997" s="253"/>
      <c r="DA997" s="253"/>
      <c r="DB997" s="253"/>
      <c r="DC997" s="253"/>
      <c r="DD997" s="253"/>
      <c r="DE997" s="253"/>
      <c r="DF997" s="253"/>
      <c r="DG997" s="253"/>
      <c r="DH997" s="253"/>
      <c r="DI997" s="253"/>
      <c r="DJ997" s="253"/>
      <c r="DK997" s="253"/>
      <c r="DL997" s="253"/>
      <c r="DM997" s="253"/>
      <c r="DN997" s="253"/>
      <c r="DO997" s="253"/>
      <c r="DP997" s="253"/>
      <c r="DQ997" s="253"/>
      <c r="DR997" s="253"/>
      <c r="DS997" s="253"/>
      <c r="DT997" s="253"/>
      <c r="DU997" s="253"/>
      <c r="DV997" s="253"/>
      <c r="DW997" s="253"/>
      <c r="DX997" s="253"/>
      <c r="DY997" s="253"/>
      <c r="DZ997" s="253"/>
      <c r="EA997" s="253"/>
      <c r="EB997" s="253"/>
      <c r="EC997" s="253"/>
      <c r="ED997" s="253"/>
      <c r="EE997" s="253"/>
      <c r="EF997" s="253"/>
      <c r="EG997" s="253"/>
      <c r="EH997" s="253"/>
      <c r="EI997" s="253"/>
      <c r="EJ997" s="253"/>
      <c r="EK997" s="253"/>
      <c r="EL997" s="253"/>
      <c r="EM997" s="253"/>
      <c r="EN997" s="253"/>
      <c r="EO997" s="253"/>
      <c r="EP997" s="253"/>
      <c r="EQ997" s="253"/>
      <c r="ER997" s="253"/>
      <c r="ES997" s="253"/>
      <c r="ET997" s="253"/>
      <c r="EU997" s="253"/>
      <c r="EV997" s="253"/>
      <c r="EW997" s="253"/>
      <c r="EX997" s="253"/>
      <c r="EY997" s="253"/>
      <c r="EZ997" s="253"/>
      <c r="FA997" s="253"/>
      <c r="FB997" s="253"/>
      <c r="FC997" s="253"/>
      <c r="FD997" s="253"/>
      <c r="FE997" s="253"/>
      <c r="FF997" s="253"/>
      <c r="FG997" s="253"/>
      <c r="FH997" s="253"/>
      <c r="FI997" s="253"/>
      <c r="FJ997" s="253"/>
      <c r="FK997" s="253"/>
      <c r="FL997" s="253"/>
      <c r="FM997" s="253"/>
      <c r="FN997" s="253"/>
      <c r="FO997" s="253"/>
      <c r="FP997" s="253"/>
      <c r="FQ997" s="253"/>
      <c r="FR997" s="253"/>
      <c r="FS997" s="253"/>
      <c r="FT997" s="253"/>
      <c r="FU997" s="253"/>
      <c r="FV997" s="253"/>
      <c r="FW997" s="253"/>
      <c r="FX997" s="253"/>
      <c r="FY997" s="253"/>
      <c r="FZ997" s="253"/>
      <c r="GA997" s="253"/>
      <c r="GB997" s="253"/>
      <c r="GC997" s="253"/>
      <c r="GD997" s="253"/>
      <c r="GE997" s="253"/>
      <c r="GF997" s="253"/>
      <c r="GG997" s="253"/>
      <c r="GH997" s="253"/>
      <c r="GI997" s="253"/>
      <c r="GJ997" s="253"/>
      <c r="GK997" s="253"/>
      <c r="GL997" s="253"/>
      <c r="GM997" s="253"/>
      <c r="GN997" s="253"/>
      <c r="GO997" s="253"/>
      <c r="GP997" s="253"/>
      <c r="GQ997" s="253"/>
      <c r="GR997" s="253"/>
      <c r="GS997" s="253"/>
      <c r="GT997" s="253"/>
      <c r="GU997" s="253"/>
      <c r="GV997" s="253"/>
      <c r="GW997" s="253"/>
      <c r="GX997" s="253"/>
      <c r="GY997" s="253"/>
      <c r="GZ997" s="253"/>
      <c r="HA997" s="253"/>
      <c r="HB997" s="253"/>
      <c r="HC997" s="253"/>
      <c r="HD997" s="253"/>
      <c r="HE997" s="253"/>
      <c r="HF997" s="253"/>
    </row>
    <row r="998" spans="5:214" s="252" customFormat="1" ht="15" customHeight="1" x14ac:dyDescent="0.25">
      <c r="E998" s="253"/>
      <c r="F998" s="253"/>
      <c r="G998" s="253"/>
      <c r="H998" s="253"/>
      <c r="I998" s="253"/>
      <c r="J998" s="253"/>
      <c r="K998" s="253"/>
      <c r="L998" s="253"/>
      <c r="M998" s="253"/>
      <c r="N998" s="253"/>
      <c r="O998" s="253"/>
      <c r="P998" s="253"/>
      <c r="Q998" s="253"/>
      <c r="R998" s="253"/>
      <c r="S998" s="253"/>
      <c r="T998" s="253"/>
      <c r="U998" s="253"/>
      <c r="V998" s="253"/>
      <c r="W998" s="253"/>
      <c r="X998" s="253"/>
      <c r="Y998" s="253"/>
      <c r="Z998" s="253"/>
      <c r="AA998" s="253"/>
      <c r="AB998" s="253"/>
      <c r="AC998" s="253"/>
      <c r="AD998" s="253"/>
      <c r="AE998" s="253"/>
      <c r="AF998" s="253"/>
      <c r="AG998" s="253"/>
      <c r="AH998" s="253"/>
      <c r="AI998" s="253"/>
      <c r="AJ998" s="253"/>
      <c r="AK998" s="253"/>
      <c r="AL998" s="253"/>
      <c r="AM998" s="253"/>
      <c r="AN998" s="253"/>
      <c r="AO998" s="253"/>
      <c r="AP998" s="253"/>
      <c r="AQ998" s="253"/>
      <c r="AR998" s="253"/>
      <c r="AS998" s="253"/>
      <c r="AT998" s="253"/>
      <c r="AU998" s="253"/>
      <c r="AV998" s="253"/>
      <c r="AW998" s="253"/>
      <c r="AX998" s="253"/>
      <c r="AY998" s="253"/>
      <c r="AZ998" s="253"/>
      <c r="BA998" s="253"/>
      <c r="BB998" s="253"/>
      <c r="BC998" s="253"/>
      <c r="BD998" s="253"/>
      <c r="BE998" s="253"/>
      <c r="BF998" s="253"/>
      <c r="BG998" s="253"/>
      <c r="BH998" s="253"/>
      <c r="BI998" s="253"/>
      <c r="BJ998" s="253"/>
      <c r="BK998" s="253"/>
      <c r="BL998" s="253"/>
      <c r="BM998" s="253"/>
      <c r="BN998" s="253"/>
      <c r="BO998" s="253"/>
      <c r="BP998" s="253"/>
      <c r="BQ998" s="253"/>
      <c r="BR998" s="253"/>
      <c r="BS998" s="253"/>
      <c r="BT998" s="253"/>
      <c r="BU998" s="253"/>
      <c r="BV998" s="253"/>
      <c r="BW998" s="253"/>
      <c r="BX998" s="253"/>
      <c r="BY998" s="253"/>
      <c r="BZ998" s="253"/>
      <c r="CA998" s="253"/>
      <c r="CB998" s="253"/>
      <c r="CC998" s="253"/>
      <c r="CD998" s="253"/>
      <c r="CE998" s="253"/>
      <c r="CF998" s="253"/>
      <c r="CG998" s="253"/>
      <c r="CH998" s="253"/>
      <c r="CI998" s="253"/>
      <c r="CJ998" s="253"/>
      <c r="CK998" s="253"/>
      <c r="CL998" s="253"/>
      <c r="CM998" s="253"/>
      <c r="CN998" s="253"/>
      <c r="CO998" s="253"/>
      <c r="CP998" s="253"/>
      <c r="CQ998" s="253"/>
      <c r="CR998" s="253"/>
      <c r="CS998" s="253"/>
      <c r="CT998" s="253"/>
      <c r="CU998" s="253"/>
      <c r="CV998" s="253"/>
      <c r="CW998" s="253"/>
      <c r="CX998" s="253"/>
      <c r="CY998" s="253"/>
      <c r="CZ998" s="253"/>
      <c r="DA998" s="253"/>
      <c r="DB998" s="253"/>
      <c r="DC998" s="253"/>
      <c r="DD998" s="253"/>
      <c r="DE998" s="253"/>
      <c r="DF998" s="253"/>
      <c r="DG998" s="253"/>
      <c r="DH998" s="253"/>
      <c r="DI998" s="253"/>
      <c r="DJ998" s="253"/>
      <c r="DK998" s="253"/>
      <c r="DL998" s="253"/>
      <c r="DM998" s="253"/>
      <c r="DN998" s="253"/>
      <c r="DO998" s="253"/>
      <c r="DP998" s="253"/>
      <c r="DQ998" s="253"/>
      <c r="DR998" s="253"/>
      <c r="DS998" s="253"/>
      <c r="DT998" s="253"/>
      <c r="DU998" s="253"/>
      <c r="DV998" s="253"/>
      <c r="DW998" s="253"/>
      <c r="DX998" s="253"/>
      <c r="DY998" s="253"/>
      <c r="DZ998" s="253"/>
      <c r="EA998" s="253"/>
      <c r="EB998" s="253"/>
      <c r="EC998" s="253"/>
      <c r="ED998" s="253"/>
      <c r="EE998" s="253"/>
      <c r="EF998" s="253"/>
      <c r="EG998" s="253"/>
      <c r="EH998" s="253"/>
      <c r="EI998" s="253"/>
      <c r="EJ998" s="253"/>
      <c r="EK998" s="253"/>
      <c r="EL998" s="253"/>
      <c r="EM998" s="253"/>
      <c r="EN998" s="253"/>
      <c r="EO998" s="253"/>
      <c r="EP998" s="253"/>
      <c r="EQ998" s="253"/>
      <c r="ER998" s="253"/>
      <c r="ES998" s="253"/>
      <c r="ET998" s="253"/>
      <c r="EU998" s="253"/>
      <c r="EV998" s="253"/>
      <c r="EW998" s="253"/>
      <c r="EX998" s="253"/>
      <c r="EY998" s="253"/>
      <c r="EZ998" s="253"/>
      <c r="FA998" s="253"/>
      <c r="FB998" s="253"/>
      <c r="FC998" s="253"/>
      <c r="FD998" s="253"/>
      <c r="FE998" s="253"/>
      <c r="FF998" s="253"/>
      <c r="FG998" s="253"/>
      <c r="FH998" s="253"/>
      <c r="FI998" s="253"/>
      <c r="FJ998" s="253"/>
      <c r="FK998" s="253"/>
      <c r="FL998" s="253"/>
      <c r="FM998" s="253"/>
      <c r="FN998" s="253"/>
      <c r="FO998" s="253"/>
      <c r="FP998" s="253"/>
      <c r="FQ998" s="253"/>
      <c r="FR998" s="253"/>
      <c r="FS998" s="253"/>
      <c r="FT998" s="253"/>
      <c r="FU998" s="253"/>
      <c r="FV998" s="253"/>
      <c r="FW998" s="253"/>
      <c r="FX998" s="253"/>
      <c r="FY998" s="253"/>
      <c r="FZ998" s="253"/>
      <c r="GA998" s="253"/>
      <c r="GB998" s="253"/>
      <c r="GC998" s="253"/>
      <c r="GD998" s="253"/>
      <c r="GE998" s="253"/>
      <c r="GF998" s="253"/>
      <c r="GG998" s="253"/>
      <c r="GH998" s="253"/>
      <c r="GI998" s="253"/>
      <c r="GJ998" s="253"/>
      <c r="GK998" s="253"/>
      <c r="GL998" s="253"/>
      <c r="GM998" s="253"/>
      <c r="GN998" s="253"/>
      <c r="GO998" s="253"/>
      <c r="GP998" s="253"/>
      <c r="GQ998" s="253"/>
      <c r="GR998" s="253"/>
      <c r="GS998" s="253"/>
      <c r="GT998" s="253"/>
      <c r="GU998" s="253"/>
      <c r="GV998" s="253"/>
      <c r="GW998" s="253"/>
      <c r="GX998" s="253"/>
      <c r="GY998" s="253"/>
      <c r="GZ998" s="253"/>
      <c r="HA998" s="253"/>
      <c r="HB998" s="253"/>
      <c r="HC998" s="253"/>
      <c r="HD998" s="253"/>
      <c r="HE998" s="253"/>
      <c r="HF998" s="253"/>
    </row>
    <row r="999" spans="5:214" s="252" customFormat="1" ht="15" customHeight="1" x14ac:dyDescent="0.25">
      <c r="E999" s="253"/>
      <c r="F999" s="253"/>
      <c r="G999" s="253"/>
      <c r="H999" s="253"/>
      <c r="I999" s="253"/>
      <c r="J999" s="253"/>
      <c r="K999" s="253"/>
      <c r="L999" s="253"/>
      <c r="M999" s="253"/>
      <c r="N999" s="253"/>
      <c r="O999" s="253"/>
      <c r="P999" s="253"/>
      <c r="Q999" s="253"/>
      <c r="R999" s="253"/>
      <c r="S999" s="253"/>
      <c r="T999" s="253"/>
      <c r="U999" s="253"/>
      <c r="V999" s="253"/>
      <c r="W999" s="253"/>
      <c r="X999" s="253"/>
      <c r="Y999" s="253"/>
      <c r="Z999" s="253"/>
      <c r="AA999" s="253"/>
      <c r="AB999" s="253"/>
      <c r="AC999" s="253"/>
      <c r="AD999" s="253"/>
      <c r="AE999" s="253"/>
      <c r="AF999" s="253"/>
      <c r="AG999" s="253"/>
      <c r="AH999" s="253"/>
      <c r="AI999" s="253"/>
      <c r="AJ999" s="253"/>
      <c r="AK999" s="253"/>
      <c r="AL999" s="253"/>
      <c r="AM999" s="253"/>
      <c r="AN999" s="253"/>
      <c r="AO999" s="253"/>
      <c r="AP999" s="253"/>
      <c r="AQ999" s="253"/>
      <c r="AR999" s="253"/>
      <c r="AS999" s="253"/>
      <c r="AT999" s="253"/>
      <c r="AU999" s="253"/>
      <c r="AV999" s="253"/>
      <c r="AW999" s="253"/>
      <c r="AX999" s="253"/>
      <c r="AY999" s="253"/>
      <c r="AZ999" s="253"/>
      <c r="BA999" s="253"/>
      <c r="BB999" s="253"/>
      <c r="BC999" s="253"/>
      <c r="BD999" s="253"/>
      <c r="BE999" s="253"/>
      <c r="BF999" s="253"/>
      <c r="BG999" s="253"/>
      <c r="BH999" s="253"/>
      <c r="BI999" s="253"/>
      <c r="BJ999" s="253"/>
      <c r="BK999" s="253"/>
      <c r="BL999" s="253"/>
      <c r="BM999" s="253"/>
      <c r="BN999" s="253"/>
      <c r="BO999" s="253"/>
      <c r="BP999" s="253"/>
      <c r="BQ999" s="253"/>
      <c r="BR999" s="253"/>
      <c r="BS999" s="253"/>
      <c r="BT999" s="253"/>
      <c r="BU999" s="253"/>
      <c r="BV999" s="253"/>
      <c r="BW999" s="253"/>
      <c r="BX999" s="253"/>
      <c r="BY999" s="253"/>
      <c r="BZ999" s="253"/>
      <c r="CA999" s="253"/>
      <c r="CB999" s="253"/>
      <c r="CC999" s="253"/>
      <c r="CD999" s="253"/>
      <c r="CE999" s="253"/>
      <c r="CF999" s="253"/>
      <c r="CG999" s="253"/>
      <c r="CH999" s="253"/>
      <c r="CI999" s="253"/>
      <c r="CJ999" s="253"/>
      <c r="CK999" s="253"/>
      <c r="CL999" s="253"/>
      <c r="CM999" s="253"/>
      <c r="CN999" s="253"/>
      <c r="CO999" s="253"/>
      <c r="CP999" s="253"/>
      <c r="CQ999" s="253"/>
      <c r="CR999" s="253"/>
      <c r="CS999" s="253"/>
      <c r="CT999" s="253"/>
      <c r="CU999" s="253"/>
      <c r="CV999" s="253"/>
      <c r="CW999" s="253"/>
      <c r="CX999" s="253"/>
      <c r="CY999" s="253"/>
      <c r="CZ999" s="253"/>
      <c r="DA999" s="253"/>
      <c r="DB999" s="253"/>
      <c r="DC999" s="253"/>
      <c r="DD999" s="253"/>
      <c r="DE999" s="253"/>
      <c r="DF999" s="253"/>
      <c r="DG999" s="253"/>
      <c r="DH999" s="253"/>
      <c r="DI999" s="253"/>
      <c r="DJ999" s="253"/>
      <c r="DK999" s="253"/>
      <c r="DL999" s="253"/>
      <c r="DM999" s="253"/>
      <c r="DN999" s="253"/>
      <c r="DO999" s="253"/>
      <c r="DP999" s="253"/>
      <c r="DQ999" s="253"/>
      <c r="DR999" s="253"/>
      <c r="DS999" s="253"/>
      <c r="DT999" s="253"/>
      <c r="DU999" s="253"/>
      <c r="DV999" s="253"/>
      <c r="DW999" s="253"/>
      <c r="DX999" s="253"/>
      <c r="DY999" s="253"/>
      <c r="DZ999" s="253"/>
      <c r="EA999" s="253"/>
      <c r="EB999" s="253"/>
      <c r="EC999" s="253"/>
      <c r="ED999" s="253"/>
      <c r="EE999" s="253"/>
      <c r="EF999" s="253"/>
      <c r="EG999" s="253"/>
      <c r="EH999" s="253"/>
      <c r="EI999" s="253"/>
      <c r="EJ999" s="253"/>
      <c r="EK999" s="253"/>
      <c r="EL999" s="253"/>
      <c r="EM999" s="253"/>
      <c r="EN999" s="253"/>
      <c r="EO999" s="253"/>
      <c r="EP999" s="253"/>
      <c r="EQ999" s="253"/>
      <c r="ER999" s="253"/>
      <c r="ES999" s="253"/>
      <c r="ET999" s="253"/>
      <c r="EU999" s="253"/>
      <c r="EV999" s="253"/>
      <c r="EW999" s="253"/>
      <c r="EX999" s="253"/>
      <c r="EY999" s="253"/>
      <c r="EZ999" s="253"/>
      <c r="FA999" s="253"/>
      <c r="FB999" s="253"/>
      <c r="FC999" s="253"/>
      <c r="FD999" s="253"/>
      <c r="FE999" s="253"/>
      <c r="FF999" s="253"/>
      <c r="FG999" s="253"/>
      <c r="FH999" s="253"/>
      <c r="FI999" s="253"/>
      <c r="FJ999" s="253"/>
      <c r="FK999" s="253"/>
      <c r="FL999" s="253"/>
      <c r="FM999" s="253"/>
      <c r="FN999" s="253"/>
      <c r="FO999" s="253"/>
      <c r="FP999" s="253"/>
      <c r="FQ999" s="253"/>
      <c r="FR999" s="253"/>
      <c r="FS999" s="253"/>
      <c r="FT999" s="253"/>
      <c r="FU999" s="253"/>
      <c r="FV999" s="253"/>
      <c r="FW999" s="253"/>
      <c r="FX999" s="253"/>
      <c r="FY999" s="253"/>
      <c r="FZ999" s="253"/>
      <c r="GA999" s="253"/>
      <c r="GB999" s="253"/>
      <c r="GC999" s="253"/>
      <c r="GD999" s="253"/>
      <c r="GE999" s="253"/>
      <c r="GF999" s="253"/>
      <c r="GG999" s="253"/>
      <c r="GH999" s="253"/>
      <c r="GI999" s="253"/>
      <c r="GJ999" s="253"/>
      <c r="GK999" s="253"/>
      <c r="GL999" s="253"/>
      <c r="GM999" s="253"/>
      <c r="GN999" s="253"/>
      <c r="GO999" s="253"/>
      <c r="GP999" s="253"/>
      <c r="GQ999" s="253"/>
      <c r="GR999" s="253"/>
      <c r="GS999" s="253"/>
      <c r="GT999" s="253"/>
      <c r="GU999" s="253"/>
      <c r="GV999" s="253"/>
      <c r="GW999" s="253"/>
      <c r="GX999" s="253"/>
      <c r="GY999" s="253"/>
      <c r="GZ999" s="253"/>
      <c r="HA999" s="253"/>
      <c r="HB999" s="253"/>
      <c r="HC999" s="253"/>
      <c r="HD999" s="253"/>
      <c r="HE999" s="253"/>
      <c r="HF999" s="253"/>
    </row>
    <row r="1000" spans="5:214" s="252" customFormat="1" ht="15" customHeight="1" x14ac:dyDescent="0.25">
      <c r="E1000" s="253"/>
      <c r="F1000" s="253"/>
      <c r="G1000" s="253"/>
      <c r="H1000" s="253"/>
      <c r="I1000" s="253"/>
      <c r="J1000" s="253"/>
      <c r="K1000" s="253"/>
      <c r="L1000" s="253"/>
      <c r="M1000" s="253"/>
      <c r="N1000" s="253"/>
      <c r="O1000" s="253"/>
      <c r="P1000" s="253"/>
      <c r="Q1000" s="253"/>
      <c r="R1000" s="253"/>
      <c r="S1000" s="253"/>
      <c r="T1000" s="253"/>
      <c r="U1000" s="253"/>
      <c r="V1000" s="253"/>
      <c r="W1000" s="253"/>
      <c r="X1000" s="253"/>
      <c r="Y1000" s="253"/>
      <c r="Z1000" s="253"/>
      <c r="AA1000" s="253"/>
      <c r="AB1000" s="253"/>
      <c r="AC1000" s="253"/>
      <c r="AD1000" s="253"/>
      <c r="AE1000" s="253"/>
      <c r="AF1000" s="253"/>
      <c r="AG1000" s="253"/>
      <c r="AH1000" s="253"/>
      <c r="AI1000" s="253"/>
      <c r="AJ1000" s="253"/>
      <c r="AK1000" s="253"/>
      <c r="AL1000" s="253"/>
      <c r="AM1000" s="253"/>
      <c r="AN1000" s="253"/>
      <c r="AO1000" s="253"/>
      <c r="AP1000" s="253"/>
      <c r="AQ1000" s="253"/>
      <c r="AR1000" s="253"/>
      <c r="AS1000" s="253"/>
      <c r="AT1000" s="253"/>
      <c r="AU1000" s="253"/>
      <c r="AV1000" s="253"/>
      <c r="AW1000" s="253"/>
      <c r="AX1000" s="253"/>
      <c r="AY1000" s="253"/>
      <c r="AZ1000" s="253"/>
      <c r="BA1000" s="253"/>
      <c r="BB1000" s="253"/>
      <c r="BC1000" s="253"/>
      <c r="BD1000" s="253"/>
      <c r="BE1000" s="253"/>
      <c r="BF1000" s="253"/>
      <c r="BG1000" s="253"/>
      <c r="BH1000" s="253"/>
      <c r="BI1000" s="253"/>
      <c r="BJ1000" s="253"/>
      <c r="BK1000" s="253"/>
      <c r="BL1000" s="253"/>
      <c r="BM1000" s="253"/>
      <c r="BN1000" s="253"/>
      <c r="BO1000" s="253"/>
      <c r="BP1000" s="253"/>
      <c r="BQ1000" s="253"/>
      <c r="BR1000" s="253"/>
      <c r="BS1000" s="253"/>
      <c r="BT1000" s="253"/>
      <c r="BU1000" s="253"/>
      <c r="BV1000" s="253"/>
      <c r="BW1000" s="253"/>
      <c r="BX1000" s="253"/>
      <c r="BY1000" s="253"/>
      <c r="BZ1000" s="253"/>
      <c r="CA1000" s="253"/>
      <c r="CB1000" s="253"/>
      <c r="CC1000" s="253"/>
      <c r="CD1000" s="253"/>
      <c r="CE1000" s="253"/>
      <c r="CF1000" s="253"/>
      <c r="CG1000" s="253"/>
      <c r="CH1000" s="253"/>
      <c r="CI1000" s="253"/>
      <c r="CJ1000" s="253"/>
      <c r="CK1000" s="253"/>
      <c r="CL1000" s="253"/>
      <c r="CM1000" s="253"/>
      <c r="CN1000" s="253"/>
      <c r="CO1000" s="253"/>
      <c r="CP1000" s="253"/>
      <c r="CQ1000" s="253"/>
      <c r="CR1000" s="253"/>
      <c r="CS1000" s="253"/>
      <c r="CT1000" s="253"/>
      <c r="CU1000" s="253"/>
      <c r="CV1000" s="253"/>
      <c r="CW1000" s="253"/>
      <c r="CX1000" s="253"/>
      <c r="CY1000" s="253"/>
      <c r="CZ1000" s="253"/>
      <c r="DA1000" s="253"/>
      <c r="DB1000" s="253"/>
      <c r="DC1000" s="253"/>
      <c r="DD1000" s="253"/>
      <c r="DE1000" s="253"/>
      <c r="DF1000" s="253"/>
      <c r="DG1000" s="253"/>
      <c r="DH1000" s="253"/>
      <c r="DI1000" s="253"/>
      <c r="DJ1000" s="253"/>
      <c r="DK1000" s="253"/>
      <c r="DL1000" s="253"/>
      <c r="DM1000" s="253"/>
      <c r="DN1000" s="253"/>
      <c r="DO1000" s="253"/>
      <c r="DP1000" s="253"/>
      <c r="DQ1000" s="253"/>
      <c r="DR1000" s="253"/>
      <c r="DS1000" s="253"/>
      <c r="DT1000" s="253"/>
      <c r="DU1000" s="253"/>
      <c r="DV1000" s="253"/>
      <c r="DW1000" s="253"/>
      <c r="DX1000" s="253"/>
      <c r="DY1000" s="253"/>
      <c r="DZ1000" s="253"/>
      <c r="EA1000" s="253"/>
      <c r="EB1000" s="253"/>
      <c r="EC1000" s="253"/>
      <c r="ED1000" s="253"/>
      <c r="EE1000" s="253"/>
      <c r="EF1000" s="253"/>
      <c r="EG1000" s="253"/>
      <c r="EH1000" s="253"/>
      <c r="EI1000" s="253"/>
      <c r="EJ1000" s="253"/>
      <c r="EK1000" s="253"/>
      <c r="EL1000" s="253"/>
      <c r="EM1000" s="253"/>
      <c r="EN1000" s="253"/>
      <c r="EO1000" s="253"/>
      <c r="EP1000" s="253"/>
      <c r="EQ1000" s="253"/>
      <c r="ER1000" s="253"/>
      <c r="ES1000" s="253"/>
      <c r="ET1000" s="253"/>
      <c r="EU1000" s="253"/>
      <c r="EV1000" s="253"/>
      <c r="EW1000" s="253"/>
      <c r="EX1000" s="253"/>
      <c r="EY1000" s="253"/>
      <c r="EZ1000" s="253"/>
      <c r="FA1000" s="253"/>
      <c r="FB1000" s="253"/>
      <c r="FC1000" s="253"/>
      <c r="FD1000" s="253"/>
      <c r="FE1000" s="253"/>
      <c r="FF1000" s="253"/>
      <c r="FG1000" s="253"/>
      <c r="FH1000" s="253"/>
      <c r="FI1000" s="253"/>
      <c r="FJ1000" s="253"/>
      <c r="FK1000" s="253"/>
      <c r="FL1000" s="253"/>
      <c r="FM1000" s="253"/>
      <c r="FN1000" s="253"/>
      <c r="FO1000" s="253"/>
      <c r="FP1000" s="253"/>
      <c r="FQ1000" s="253"/>
      <c r="FR1000" s="253"/>
      <c r="FS1000" s="253"/>
      <c r="FT1000" s="253"/>
      <c r="FU1000" s="253"/>
      <c r="FV1000" s="253"/>
      <c r="FW1000" s="253"/>
      <c r="FX1000" s="253"/>
      <c r="FY1000" s="253"/>
      <c r="FZ1000" s="253"/>
      <c r="GA1000" s="253"/>
      <c r="GB1000" s="253"/>
      <c r="GC1000" s="253"/>
      <c r="GD1000" s="253"/>
      <c r="GE1000" s="253"/>
      <c r="GF1000" s="253"/>
      <c r="GG1000" s="253"/>
      <c r="GH1000" s="253"/>
      <c r="GI1000" s="253"/>
      <c r="GJ1000" s="253"/>
      <c r="GK1000" s="253"/>
      <c r="GL1000" s="253"/>
      <c r="GM1000" s="253"/>
      <c r="GN1000" s="253"/>
      <c r="GO1000" s="253"/>
      <c r="GP1000" s="253"/>
      <c r="GQ1000" s="253"/>
      <c r="GR1000" s="253"/>
      <c r="GS1000" s="253"/>
      <c r="GT1000" s="253"/>
      <c r="GU1000" s="253"/>
      <c r="GV1000" s="253"/>
      <c r="GW1000" s="253"/>
      <c r="GX1000" s="253"/>
      <c r="GY1000" s="253"/>
      <c r="GZ1000" s="253"/>
      <c r="HA1000" s="253"/>
      <c r="HB1000" s="253"/>
      <c r="HC1000" s="253"/>
      <c r="HD1000" s="253"/>
      <c r="HE1000" s="253"/>
      <c r="HF1000" s="253"/>
    </row>
    <row r="1001" spans="5:214" s="252" customFormat="1" ht="15" customHeight="1" x14ac:dyDescent="0.25">
      <c r="E1001" s="253"/>
      <c r="F1001" s="253"/>
      <c r="G1001" s="253"/>
      <c r="H1001" s="253"/>
      <c r="I1001" s="253"/>
      <c r="J1001" s="253"/>
      <c r="K1001" s="253"/>
      <c r="L1001" s="253"/>
      <c r="M1001" s="253"/>
      <c r="N1001" s="253"/>
      <c r="O1001" s="253"/>
      <c r="P1001" s="253"/>
      <c r="Q1001" s="253"/>
      <c r="R1001" s="253"/>
      <c r="S1001" s="253"/>
      <c r="T1001" s="253"/>
      <c r="U1001" s="253"/>
      <c r="V1001" s="253"/>
      <c r="W1001" s="253"/>
      <c r="X1001" s="253"/>
      <c r="Y1001" s="253"/>
      <c r="Z1001" s="253"/>
      <c r="AA1001" s="253"/>
      <c r="AB1001" s="253"/>
      <c r="AC1001" s="253"/>
      <c r="AD1001" s="253"/>
      <c r="AE1001" s="253"/>
      <c r="AF1001" s="253"/>
      <c r="AG1001" s="253"/>
      <c r="AH1001" s="253"/>
      <c r="AI1001" s="253"/>
      <c r="AJ1001" s="253"/>
      <c r="AK1001" s="253"/>
      <c r="AL1001" s="253"/>
      <c r="AM1001" s="253"/>
      <c r="AN1001" s="253"/>
      <c r="AO1001" s="253"/>
      <c r="AP1001" s="253"/>
      <c r="AQ1001" s="253"/>
      <c r="AR1001" s="253"/>
      <c r="AS1001" s="253"/>
      <c r="AT1001" s="253"/>
      <c r="AU1001" s="253"/>
      <c r="AV1001" s="253"/>
      <c r="AW1001" s="253"/>
      <c r="AX1001" s="253"/>
      <c r="AY1001" s="253"/>
      <c r="AZ1001" s="253"/>
      <c r="BA1001" s="253"/>
      <c r="BB1001" s="253"/>
      <c r="BC1001" s="253"/>
      <c r="BD1001" s="253"/>
      <c r="BE1001" s="253"/>
      <c r="BF1001" s="253"/>
      <c r="BG1001" s="253"/>
      <c r="BH1001" s="253"/>
      <c r="BI1001" s="253"/>
      <c r="BJ1001" s="253"/>
      <c r="BK1001" s="253"/>
      <c r="BL1001" s="253"/>
      <c r="BM1001" s="253"/>
      <c r="BN1001" s="253"/>
      <c r="BO1001" s="253"/>
      <c r="BP1001" s="253"/>
      <c r="BQ1001" s="253"/>
      <c r="BR1001" s="253"/>
      <c r="BS1001" s="253"/>
      <c r="BT1001" s="253"/>
      <c r="BU1001" s="253"/>
      <c r="BV1001" s="253"/>
      <c r="BW1001" s="253"/>
      <c r="BX1001" s="253"/>
      <c r="BY1001" s="253"/>
      <c r="BZ1001" s="253"/>
      <c r="CA1001" s="253"/>
      <c r="CB1001" s="253"/>
      <c r="CC1001" s="253"/>
      <c r="CD1001" s="253"/>
      <c r="CE1001" s="253"/>
      <c r="CF1001" s="253"/>
      <c r="CG1001" s="253"/>
      <c r="CH1001" s="253"/>
      <c r="CI1001" s="253"/>
      <c r="CJ1001" s="253"/>
      <c r="CK1001" s="253"/>
      <c r="CL1001" s="253"/>
      <c r="CM1001" s="253"/>
      <c r="CN1001" s="253"/>
      <c r="CO1001" s="253"/>
      <c r="CP1001" s="253"/>
      <c r="CQ1001" s="253"/>
      <c r="CR1001" s="253"/>
      <c r="CS1001" s="253"/>
      <c r="CT1001" s="253"/>
      <c r="CU1001" s="253"/>
      <c r="CV1001" s="253"/>
      <c r="CW1001" s="253"/>
      <c r="CX1001" s="253"/>
      <c r="CY1001" s="253"/>
      <c r="CZ1001" s="253"/>
      <c r="DA1001" s="253"/>
      <c r="DB1001" s="253"/>
      <c r="DC1001" s="253"/>
      <c r="DD1001" s="253"/>
      <c r="DE1001" s="253"/>
      <c r="DF1001" s="253"/>
      <c r="DG1001" s="253"/>
      <c r="DH1001" s="253"/>
      <c r="DI1001" s="253"/>
      <c r="DJ1001" s="253"/>
      <c r="DK1001" s="253"/>
      <c r="DL1001" s="253"/>
      <c r="DM1001" s="253"/>
      <c r="DN1001" s="253"/>
      <c r="DO1001" s="253"/>
      <c r="DP1001" s="253"/>
      <c r="DQ1001" s="253"/>
      <c r="DR1001" s="253"/>
      <c r="DS1001" s="253"/>
      <c r="DT1001" s="253"/>
      <c r="DU1001" s="253"/>
      <c r="DV1001" s="253"/>
      <c r="DW1001" s="253"/>
      <c r="DX1001" s="253"/>
      <c r="DY1001" s="253"/>
      <c r="DZ1001" s="253"/>
      <c r="EA1001" s="253"/>
      <c r="EB1001" s="253"/>
      <c r="EC1001" s="253"/>
      <c r="ED1001" s="253"/>
      <c r="EE1001" s="253"/>
      <c r="EF1001" s="253"/>
      <c r="EG1001" s="253"/>
      <c r="EH1001" s="253"/>
      <c r="EI1001" s="253"/>
      <c r="EJ1001" s="253"/>
      <c r="EK1001" s="253"/>
      <c r="EL1001" s="253"/>
      <c r="EM1001" s="253"/>
      <c r="EN1001" s="253"/>
      <c r="EO1001" s="253"/>
      <c r="EP1001" s="253"/>
      <c r="EQ1001" s="253"/>
      <c r="ER1001" s="253"/>
      <c r="ES1001" s="253"/>
      <c r="ET1001" s="253"/>
      <c r="EU1001" s="253"/>
      <c r="EV1001" s="253"/>
      <c r="EW1001" s="253"/>
      <c r="EX1001" s="253"/>
      <c r="EY1001" s="253"/>
      <c r="EZ1001" s="253"/>
      <c r="FA1001" s="253"/>
      <c r="FB1001" s="253"/>
      <c r="FC1001" s="253"/>
      <c r="FD1001" s="253"/>
      <c r="FE1001" s="253"/>
      <c r="FF1001" s="253"/>
      <c r="FG1001" s="253"/>
      <c r="FH1001" s="253"/>
      <c r="FI1001" s="253"/>
      <c r="FJ1001" s="253"/>
      <c r="FK1001" s="253"/>
      <c r="FL1001" s="253"/>
      <c r="FM1001" s="253"/>
      <c r="FN1001" s="253"/>
      <c r="FO1001" s="253"/>
      <c r="FP1001" s="253"/>
      <c r="FQ1001" s="253"/>
      <c r="FR1001" s="253"/>
      <c r="FS1001" s="253"/>
      <c r="FT1001" s="253"/>
      <c r="FU1001" s="253"/>
      <c r="FV1001" s="253"/>
      <c r="FW1001" s="253"/>
      <c r="FX1001" s="253"/>
      <c r="FY1001" s="253"/>
      <c r="FZ1001" s="253"/>
      <c r="GA1001" s="253"/>
      <c r="GB1001" s="253"/>
      <c r="GC1001" s="253"/>
      <c r="GD1001" s="253"/>
      <c r="GE1001" s="253"/>
      <c r="GF1001" s="253"/>
      <c r="GG1001" s="253"/>
      <c r="GH1001" s="253"/>
      <c r="GI1001" s="253"/>
      <c r="GJ1001" s="253"/>
      <c r="GK1001" s="253"/>
      <c r="GL1001" s="253"/>
      <c r="GM1001" s="253"/>
      <c r="GN1001" s="253"/>
      <c r="GO1001" s="253"/>
      <c r="GP1001" s="253"/>
      <c r="GQ1001" s="253"/>
      <c r="GR1001" s="253"/>
      <c r="GS1001" s="253"/>
      <c r="GT1001" s="253"/>
      <c r="GU1001" s="253"/>
      <c r="GV1001" s="253"/>
      <c r="GW1001" s="253"/>
      <c r="GX1001" s="253"/>
      <c r="GY1001" s="253"/>
      <c r="GZ1001" s="253"/>
      <c r="HA1001" s="253"/>
      <c r="HB1001" s="253"/>
      <c r="HC1001" s="253"/>
      <c r="HD1001" s="253"/>
      <c r="HE1001" s="253"/>
      <c r="HF1001" s="253"/>
    </row>
    <row r="1002" spans="5:214" s="252" customFormat="1" ht="15" customHeight="1" x14ac:dyDescent="0.25">
      <c r="E1002" s="253"/>
      <c r="F1002" s="253"/>
      <c r="G1002" s="253"/>
      <c r="H1002" s="253"/>
      <c r="I1002" s="253"/>
      <c r="J1002" s="253"/>
      <c r="K1002" s="253"/>
      <c r="L1002" s="253"/>
      <c r="M1002" s="253"/>
      <c r="N1002" s="253"/>
      <c r="O1002" s="253"/>
      <c r="P1002" s="253"/>
      <c r="Q1002" s="253"/>
      <c r="R1002" s="253"/>
      <c r="S1002" s="253"/>
      <c r="T1002" s="253"/>
      <c r="U1002" s="253"/>
      <c r="V1002" s="253"/>
      <c r="W1002" s="253"/>
      <c r="X1002" s="253"/>
      <c r="Y1002" s="253"/>
      <c r="Z1002" s="253"/>
      <c r="AA1002" s="253"/>
      <c r="AB1002" s="253"/>
      <c r="AC1002" s="253"/>
      <c r="AD1002" s="253"/>
      <c r="AE1002" s="253"/>
      <c r="AF1002" s="253"/>
      <c r="AG1002" s="253"/>
      <c r="AH1002" s="253"/>
      <c r="AI1002" s="253"/>
      <c r="AJ1002" s="253"/>
      <c r="AK1002" s="253"/>
      <c r="AL1002" s="253"/>
      <c r="AM1002" s="253"/>
      <c r="AN1002" s="253"/>
      <c r="AO1002" s="253"/>
      <c r="AP1002" s="253"/>
      <c r="AQ1002" s="253"/>
      <c r="AR1002" s="253"/>
      <c r="AS1002" s="253"/>
      <c r="AT1002" s="253"/>
      <c r="AU1002" s="253"/>
      <c r="AV1002" s="253"/>
      <c r="AW1002" s="253"/>
      <c r="AX1002" s="253"/>
      <c r="AY1002" s="253"/>
      <c r="AZ1002" s="253"/>
      <c r="BA1002" s="253"/>
      <c r="BB1002" s="253"/>
      <c r="BC1002" s="253"/>
      <c r="BD1002" s="253"/>
      <c r="BE1002" s="253"/>
      <c r="BF1002" s="253"/>
      <c r="BG1002" s="253"/>
      <c r="BH1002" s="253"/>
      <c r="BI1002" s="253"/>
      <c r="BJ1002" s="253"/>
      <c r="BK1002" s="253"/>
      <c r="BL1002" s="253"/>
      <c r="BM1002" s="253"/>
      <c r="BN1002" s="253"/>
      <c r="BO1002" s="253"/>
      <c r="BP1002" s="253"/>
      <c r="BQ1002" s="253"/>
      <c r="BR1002" s="253"/>
      <c r="BS1002" s="253"/>
      <c r="BT1002" s="253"/>
      <c r="BU1002" s="253"/>
      <c r="BV1002" s="253"/>
      <c r="BW1002" s="253"/>
      <c r="BX1002" s="253"/>
      <c r="BY1002" s="253"/>
      <c r="BZ1002" s="253"/>
      <c r="CA1002" s="253"/>
      <c r="CB1002" s="253"/>
      <c r="CC1002" s="253"/>
      <c r="CD1002" s="253"/>
      <c r="CE1002" s="253"/>
      <c r="CF1002" s="253"/>
      <c r="CG1002" s="253"/>
      <c r="CH1002" s="253"/>
      <c r="CI1002" s="253"/>
      <c r="CJ1002" s="253"/>
      <c r="CK1002" s="253"/>
      <c r="CL1002" s="253"/>
      <c r="CM1002" s="253"/>
      <c r="CN1002" s="253"/>
      <c r="CO1002" s="253"/>
      <c r="CP1002" s="253"/>
      <c r="CQ1002" s="253"/>
      <c r="CR1002" s="253"/>
      <c r="CS1002" s="253"/>
      <c r="CT1002" s="253"/>
      <c r="CU1002" s="253"/>
      <c r="CV1002" s="253"/>
      <c r="CW1002" s="253"/>
      <c r="CX1002" s="253"/>
      <c r="CY1002" s="253"/>
      <c r="CZ1002" s="253"/>
      <c r="DA1002" s="253"/>
      <c r="DB1002" s="253"/>
      <c r="DC1002" s="253"/>
      <c r="DD1002" s="253"/>
      <c r="DE1002" s="253"/>
      <c r="DF1002" s="253"/>
      <c r="DG1002" s="253"/>
      <c r="DH1002" s="253"/>
      <c r="DI1002" s="253"/>
      <c r="DJ1002" s="253"/>
      <c r="DK1002" s="253"/>
      <c r="DL1002" s="253"/>
      <c r="DM1002" s="253"/>
      <c r="DN1002" s="253"/>
      <c r="DO1002" s="253"/>
      <c r="DP1002" s="253"/>
      <c r="DQ1002" s="253"/>
      <c r="DR1002" s="253"/>
      <c r="DS1002" s="253"/>
      <c r="DT1002" s="253"/>
      <c r="DU1002" s="253"/>
      <c r="DV1002" s="253"/>
      <c r="DW1002" s="253"/>
      <c r="DX1002" s="253"/>
      <c r="DY1002" s="253"/>
      <c r="DZ1002" s="253"/>
      <c r="EA1002" s="253"/>
      <c r="EB1002" s="253"/>
      <c r="EC1002" s="253"/>
      <c r="ED1002" s="253"/>
      <c r="EE1002" s="253"/>
      <c r="EF1002" s="253"/>
      <c r="EG1002" s="253"/>
      <c r="EH1002" s="253"/>
      <c r="EI1002" s="253"/>
      <c r="EJ1002" s="253"/>
      <c r="EK1002" s="253"/>
      <c r="EL1002" s="253"/>
      <c r="EM1002" s="253"/>
      <c r="EN1002" s="253"/>
      <c r="EO1002" s="253"/>
      <c r="EP1002" s="253"/>
      <c r="EQ1002" s="253"/>
      <c r="ER1002" s="253"/>
      <c r="ES1002" s="253"/>
      <c r="ET1002" s="253"/>
      <c r="EU1002" s="253"/>
      <c r="EV1002" s="253"/>
      <c r="EW1002" s="253"/>
      <c r="EX1002" s="253"/>
      <c r="EY1002" s="253"/>
      <c r="EZ1002" s="253"/>
      <c r="FA1002" s="253"/>
      <c r="FB1002" s="253"/>
      <c r="FC1002" s="253"/>
      <c r="FD1002" s="253"/>
      <c r="FE1002" s="253"/>
      <c r="FF1002" s="253"/>
      <c r="FG1002" s="253"/>
      <c r="FH1002" s="253"/>
      <c r="FI1002" s="253"/>
      <c r="FJ1002" s="253"/>
      <c r="FK1002" s="253"/>
      <c r="FL1002" s="253"/>
      <c r="FM1002" s="253"/>
      <c r="FN1002" s="253"/>
      <c r="FO1002" s="253"/>
      <c r="FP1002" s="253"/>
      <c r="FQ1002" s="253"/>
      <c r="FR1002" s="253"/>
      <c r="FS1002" s="253"/>
      <c r="FT1002" s="253"/>
      <c r="FU1002" s="253"/>
      <c r="FV1002" s="253"/>
      <c r="FW1002" s="253"/>
      <c r="FX1002" s="253"/>
      <c r="FY1002" s="253"/>
      <c r="FZ1002" s="253"/>
      <c r="GA1002" s="253"/>
      <c r="GB1002" s="253"/>
      <c r="GC1002" s="253"/>
      <c r="GD1002" s="253"/>
      <c r="GE1002" s="253"/>
      <c r="GF1002" s="253"/>
      <c r="GG1002" s="253"/>
      <c r="GH1002" s="253"/>
      <c r="GI1002" s="253"/>
      <c r="GJ1002" s="253"/>
      <c r="GK1002" s="253"/>
      <c r="GL1002" s="253"/>
      <c r="GM1002" s="253"/>
      <c r="GN1002" s="253"/>
      <c r="GO1002" s="253"/>
      <c r="GP1002" s="253"/>
      <c r="GQ1002" s="253"/>
      <c r="GR1002" s="253"/>
      <c r="GS1002" s="253"/>
      <c r="GT1002" s="253"/>
      <c r="GU1002" s="253"/>
      <c r="GV1002" s="253"/>
      <c r="GW1002" s="253"/>
      <c r="GX1002" s="253"/>
      <c r="GY1002" s="253"/>
      <c r="GZ1002" s="253"/>
      <c r="HA1002" s="253"/>
      <c r="HB1002" s="253"/>
      <c r="HC1002" s="253"/>
      <c r="HD1002" s="253"/>
      <c r="HE1002" s="253"/>
      <c r="HF1002" s="253"/>
    </row>
    <row r="1003" spans="5:214" s="252" customFormat="1" ht="15" customHeight="1" x14ac:dyDescent="0.25">
      <c r="E1003" s="253"/>
      <c r="F1003" s="253"/>
      <c r="G1003" s="253"/>
      <c r="H1003" s="253"/>
      <c r="I1003" s="253"/>
      <c r="J1003" s="253"/>
      <c r="K1003" s="253"/>
      <c r="L1003" s="253"/>
      <c r="M1003" s="253"/>
      <c r="N1003" s="253"/>
      <c r="O1003" s="253"/>
      <c r="P1003" s="253"/>
      <c r="Q1003" s="253"/>
      <c r="R1003" s="253"/>
      <c r="S1003" s="253"/>
      <c r="T1003" s="253"/>
      <c r="U1003" s="253"/>
      <c r="V1003" s="253"/>
      <c r="W1003" s="253"/>
      <c r="X1003" s="253"/>
      <c r="Y1003" s="253"/>
      <c r="Z1003" s="253"/>
      <c r="AA1003" s="253"/>
      <c r="AB1003" s="253"/>
      <c r="AC1003" s="253"/>
      <c r="AD1003" s="253"/>
      <c r="AE1003" s="253"/>
      <c r="AF1003" s="253"/>
      <c r="AG1003" s="253"/>
      <c r="AH1003" s="253"/>
      <c r="AI1003" s="253"/>
      <c r="AJ1003" s="253"/>
      <c r="AK1003" s="253"/>
      <c r="AL1003" s="253"/>
      <c r="AM1003" s="253"/>
      <c r="AN1003" s="253"/>
      <c r="AO1003" s="253"/>
      <c r="AP1003" s="253"/>
      <c r="AQ1003" s="253"/>
      <c r="AR1003" s="253"/>
      <c r="AS1003" s="253"/>
      <c r="AT1003" s="253"/>
      <c r="AU1003" s="253"/>
      <c r="AV1003" s="253"/>
      <c r="AW1003" s="253"/>
      <c r="AX1003" s="253"/>
      <c r="AY1003" s="253"/>
      <c r="AZ1003" s="253"/>
      <c r="BA1003" s="253"/>
      <c r="BB1003" s="253"/>
      <c r="BC1003" s="253"/>
      <c r="BD1003" s="253"/>
      <c r="BE1003" s="253"/>
      <c r="BF1003" s="253"/>
      <c r="BG1003" s="253"/>
      <c r="BH1003" s="253"/>
      <c r="BI1003" s="253"/>
      <c r="BJ1003" s="253"/>
      <c r="BK1003" s="253"/>
      <c r="BL1003" s="253"/>
      <c r="BM1003" s="253"/>
      <c r="BN1003" s="253"/>
      <c r="BO1003" s="253"/>
      <c r="BP1003" s="253"/>
      <c r="BQ1003" s="253"/>
      <c r="BR1003" s="253"/>
      <c r="BS1003" s="253"/>
      <c r="BT1003" s="253"/>
      <c r="BU1003" s="253"/>
      <c r="BV1003" s="253"/>
      <c r="BW1003" s="253"/>
      <c r="BX1003" s="253"/>
      <c r="BY1003" s="253"/>
      <c r="BZ1003" s="253"/>
      <c r="CA1003" s="253"/>
      <c r="CB1003" s="253"/>
      <c r="CC1003" s="253"/>
      <c r="CD1003" s="253"/>
      <c r="CE1003" s="253"/>
      <c r="CF1003" s="253"/>
      <c r="CG1003" s="253"/>
      <c r="CH1003" s="253"/>
      <c r="CI1003" s="253"/>
      <c r="CJ1003" s="253"/>
      <c r="CK1003" s="253"/>
      <c r="CL1003" s="253"/>
      <c r="CM1003" s="253"/>
      <c r="CN1003" s="253"/>
      <c r="CO1003" s="253"/>
      <c r="CP1003" s="253"/>
      <c r="CQ1003" s="253"/>
      <c r="CR1003" s="253"/>
      <c r="CS1003" s="253"/>
      <c r="CT1003" s="253"/>
      <c r="CU1003" s="253"/>
      <c r="CV1003" s="253"/>
      <c r="CW1003" s="253"/>
      <c r="CX1003" s="253"/>
      <c r="CY1003" s="253"/>
      <c r="CZ1003" s="253"/>
      <c r="DA1003" s="253"/>
      <c r="DB1003" s="253"/>
      <c r="DC1003" s="253"/>
      <c r="DD1003" s="253"/>
      <c r="DE1003" s="253"/>
      <c r="DF1003" s="253"/>
      <c r="DG1003" s="253"/>
      <c r="DH1003" s="253"/>
      <c r="DI1003" s="253"/>
      <c r="DJ1003" s="253"/>
      <c r="DK1003" s="253"/>
      <c r="DL1003" s="253"/>
      <c r="DM1003" s="253"/>
      <c r="DN1003" s="253"/>
      <c r="DO1003" s="253"/>
      <c r="DP1003" s="253"/>
      <c r="DQ1003" s="253"/>
      <c r="DR1003" s="253"/>
      <c r="DS1003" s="253"/>
      <c r="DT1003" s="253"/>
      <c r="DU1003" s="253"/>
      <c r="DV1003" s="253"/>
      <c r="DW1003" s="253"/>
      <c r="DX1003" s="253"/>
      <c r="DY1003" s="253"/>
      <c r="DZ1003" s="253"/>
      <c r="EA1003" s="253"/>
      <c r="EB1003" s="253"/>
      <c r="EC1003" s="253"/>
      <c r="ED1003" s="253"/>
      <c r="EE1003" s="253"/>
      <c r="EF1003" s="253"/>
      <c r="EG1003" s="253"/>
      <c r="EH1003" s="253"/>
      <c r="EI1003" s="253"/>
      <c r="EJ1003" s="253"/>
      <c r="EK1003" s="253"/>
      <c r="EL1003" s="253"/>
      <c r="EM1003" s="253"/>
      <c r="EN1003" s="253"/>
      <c r="EO1003" s="253"/>
      <c r="EP1003" s="253"/>
      <c r="EQ1003" s="253"/>
      <c r="ER1003" s="253"/>
      <c r="ES1003" s="253"/>
      <c r="ET1003" s="253"/>
      <c r="EU1003" s="253"/>
      <c r="EV1003" s="253"/>
      <c r="EW1003" s="253"/>
      <c r="EX1003" s="253"/>
      <c r="EY1003" s="253"/>
      <c r="EZ1003" s="253"/>
      <c r="FA1003" s="253"/>
      <c r="FB1003" s="253"/>
      <c r="FC1003" s="253"/>
      <c r="FD1003" s="253"/>
      <c r="FE1003" s="253"/>
      <c r="FF1003" s="253"/>
      <c r="FG1003" s="253"/>
      <c r="FH1003" s="253"/>
      <c r="FI1003" s="253"/>
      <c r="FJ1003" s="253"/>
      <c r="FK1003" s="253"/>
      <c r="FL1003" s="253"/>
      <c r="FM1003" s="253"/>
      <c r="FN1003" s="253"/>
      <c r="FO1003" s="253"/>
      <c r="FP1003" s="253"/>
      <c r="FQ1003" s="253"/>
      <c r="FR1003" s="253"/>
      <c r="FS1003" s="253"/>
      <c r="FT1003" s="253"/>
      <c r="FU1003" s="253"/>
      <c r="FV1003" s="253"/>
      <c r="FW1003" s="253"/>
      <c r="FX1003" s="253"/>
      <c r="FY1003" s="253"/>
      <c r="FZ1003" s="253"/>
      <c r="GA1003" s="253"/>
      <c r="GB1003" s="253"/>
      <c r="GC1003" s="253"/>
      <c r="GD1003" s="253"/>
      <c r="GE1003" s="253"/>
      <c r="GF1003" s="253"/>
      <c r="GG1003" s="253"/>
      <c r="GH1003" s="253"/>
      <c r="GI1003" s="253"/>
      <c r="GJ1003" s="253"/>
      <c r="GK1003" s="253"/>
      <c r="GL1003" s="253"/>
      <c r="GM1003" s="253"/>
      <c r="GN1003" s="253"/>
      <c r="GO1003" s="253"/>
      <c r="GP1003" s="253"/>
      <c r="GQ1003" s="253"/>
      <c r="GR1003" s="253"/>
      <c r="GS1003" s="253"/>
      <c r="GT1003" s="253"/>
      <c r="GU1003" s="253"/>
      <c r="GV1003" s="253"/>
      <c r="GW1003" s="253"/>
      <c r="GX1003" s="253"/>
      <c r="GY1003" s="253"/>
      <c r="GZ1003" s="253"/>
      <c r="HA1003" s="253"/>
      <c r="HB1003" s="253"/>
      <c r="HC1003" s="253"/>
      <c r="HD1003" s="253"/>
      <c r="HE1003" s="253"/>
      <c r="HF1003" s="253"/>
    </row>
    <row r="1004" spans="5:214" s="252" customFormat="1" ht="15" customHeight="1" x14ac:dyDescent="0.25">
      <c r="E1004" s="253"/>
      <c r="F1004" s="253"/>
      <c r="G1004" s="253"/>
      <c r="H1004" s="253"/>
      <c r="I1004" s="253"/>
      <c r="J1004" s="253"/>
      <c r="K1004" s="253"/>
      <c r="L1004" s="253"/>
      <c r="M1004" s="253"/>
      <c r="N1004" s="253"/>
      <c r="O1004" s="253"/>
      <c r="P1004" s="253"/>
      <c r="Q1004" s="253"/>
      <c r="R1004" s="253"/>
      <c r="S1004" s="253"/>
      <c r="T1004" s="253"/>
      <c r="U1004" s="253"/>
      <c r="V1004" s="253"/>
      <c r="W1004" s="253"/>
      <c r="X1004" s="253"/>
      <c r="Y1004" s="253"/>
      <c r="Z1004" s="253"/>
      <c r="AA1004" s="253"/>
      <c r="AB1004" s="253"/>
      <c r="AC1004" s="253"/>
      <c r="AD1004" s="253"/>
      <c r="AE1004" s="253"/>
      <c r="AF1004" s="253"/>
      <c r="AG1004" s="253"/>
      <c r="AH1004" s="253"/>
      <c r="AI1004" s="253"/>
      <c r="AJ1004" s="253"/>
      <c r="AK1004" s="253"/>
      <c r="AL1004" s="253"/>
      <c r="AM1004" s="253"/>
      <c r="AN1004" s="253"/>
      <c r="AO1004" s="253"/>
      <c r="AP1004" s="253"/>
      <c r="AQ1004" s="253"/>
      <c r="AR1004" s="253"/>
      <c r="AS1004" s="253"/>
      <c r="AT1004" s="253"/>
      <c r="AU1004" s="253"/>
      <c r="AV1004" s="253"/>
      <c r="AW1004" s="253"/>
      <c r="AX1004" s="253"/>
      <c r="AY1004" s="253"/>
      <c r="AZ1004" s="253"/>
      <c r="BA1004" s="253"/>
      <c r="BB1004" s="253"/>
      <c r="BC1004" s="253"/>
      <c r="BD1004" s="253"/>
      <c r="BE1004" s="253"/>
      <c r="BF1004" s="253"/>
      <c r="BG1004" s="253"/>
      <c r="BH1004" s="253"/>
      <c r="BI1004" s="253"/>
      <c r="BJ1004" s="253"/>
      <c r="BK1004" s="253"/>
      <c r="BL1004" s="253"/>
      <c r="BM1004" s="253"/>
      <c r="BN1004" s="253"/>
      <c r="BO1004" s="253"/>
      <c r="BP1004" s="253"/>
      <c r="BQ1004" s="253"/>
      <c r="BR1004" s="253"/>
      <c r="BS1004" s="253"/>
      <c r="BT1004" s="253"/>
      <c r="BU1004" s="253"/>
      <c r="BV1004" s="253"/>
      <c r="BW1004" s="253"/>
      <c r="BX1004" s="253"/>
      <c r="BY1004" s="253"/>
      <c r="BZ1004" s="253"/>
      <c r="CA1004" s="253"/>
      <c r="CB1004" s="253"/>
      <c r="CC1004" s="253"/>
      <c r="CD1004" s="253"/>
      <c r="CE1004" s="253"/>
      <c r="CF1004" s="253"/>
      <c r="CG1004" s="253"/>
      <c r="CH1004" s="253"/>
      <c r="CI1004" s="253"/>
      <c r="CJ1004" s="253"/>
      <c r="CK1004" s="253"/>
      <c r="CL1004" s="253"/>
      <c r="CM1004" s="253"/>
      <c r="CN1004" s="253"/>
      <c r="CO1004" s="253"/>
      <c r="CP1004" s="253"/>
      <c r="CQ1004" s="253"/>
      <c r="CR1004" s="253"/>
      <c r="CS1004" s="253"/>
      <c r="CT1004" s="253"/>
      <c r="CU1004" s="253"/>
      <c r="CV1004" s="253"/>
      <c r="CW1004" s="253"/>
      <c r="CX1004" s="253"/>
      <c r="CY1004" s="253"/>
      <c r="CZ1004" s="253"/>
      <c r="DA1004" s="253"/>
      <c r="DB1004" s="253"/>
      <c r="DC1004" s="253"/>
      <c r="DD1004" s="253"/>
      <c r="DE1004" s="253"/>
      <c r="DF1004" s="253"/>
      <c r="DG1004" s="253"/>
      <c r="DH1004" s="253"/>
      <c r="DI1004" s="253"/>
      <c r="DJ1004" s="253"/>
      <c r="DK1004" s="253"/>
      <c r="DL1004" s="253"/>
      <c r="DM1004" s="253"/>
      <c r="DN1004" s="253"/>
      <c r="DO1004" s="253"/>
      <c r="DP1004" s="253"/>
      <c r="DQ1004" s="253"/>
      <c r="DR1004" s="253"/>
      <c r="DS1004" s="253"/>
      <c r="DT1004" s="253"/>
      <c r="DU1004" s="253"/>
      <c r="DV1004" s="253"/>
      <c r="DW1004" s="253"/>
      <c r="DX1004" s="253"/>
      <c r="DY1004" s="253"/>
      <c r="DZ1004" s="253"/>
      <c r="EA1004" s="253"/>
      <c r="EB1004" s="253"/>
      <c r="EC1004" s="253"/>
      <c r="ED1004" s="253"/>
      <c r="EE1004" s="253"/>
      <c r="EF1004" s="253"/>
      <c r="EG1004" s="253"/>
      <c r="EH1004" s="253"/>
      <c r="EI1004" s="253"/>
      <c r="EJ1004" s="253"/>
      <c r="EK1004" s="253"/>
      <c r="EL1004" s="253"/>
      <c r="EM1004" s="253"/>
      <c r="EN1004" s="253"/>
      <c r="EO1004" s="253"/>
      <c r="EP1004" s="253"/>
      <c r="EQ1004" s="253"/>
      <c r="ER1004" s="253"/>
      <c r="ES1004" s="253"/>
      <c r="ET1004" s="253"/>
      <c r="EU1004" s="253"/>
      <c r="EV1004" s="253"/>
      <c r="EW1004" s="253"/>
      <c r="EX1004" s="253"/>
      <c r="EY1004" s="253"/>
      <c r="EZ1004" s="253"/>
      <c r="FA1004" s="253"/>
      <c r="FB1004" s="253"/>
      <c r="FC1004" s="253"/>
      <c r="FD1004" s="253"/>
      <c r="FE1004" s="253"/>
      <c r="FF1004" s="253"/>
      <c r="FG1004" s="253"/>
      <c r="FH1004" s="253"/>
      <c r="FI1004" s="253"/>
      <c r="FJ1004" s="253"/>
      <c r="FK1004" s="253"/>
      <c r="FL1004" s="253"/>
      <c r="FM1004" s="253"/>
      <c r="FN1004" s="253"/>
      <c r="FO1004" s="253"/>
      <c r="FP1004" s="253"/>
      <c r="FQ1004" s="253"/>
      <c r="FR1004" s="253"/>
      <c r="FS1004" s="253"/>
      <c r="FT1004" s="253"/>
      <c r="FU1004" s="253"/>
      <c r="FV1004" s="253"/>
      <c r="FW1004" s="253"/>
      <c r="FX1004" s="253"/>
      <c r="FY1004" s="253"/>
      <c r="FZ1004" s="253"/>
      <c r="GA1004" s="253"/>
      <c r="GB1004" s="253"/>
      <c r="GC1004" s="253"/>
      <c r="GD1004" s="253"/>
      <c r="GE1004" s="253"/>
      <c r="GF1004" s="253"/>
      <c r="GG1004" s="253"/>
      <c r="GH1004" s="253"/>
      <c r="GI1004" s="253"/>
      <c r="GJ1004" s="253"/>
      <c r="GK1004" s="253"/>
      <c r="GL1004" s="253"/>
      <c r="GM1004" s="253"/>
      <c r="GN1004" s="253"/>
      <c r="GO1004" s="253"/>
      <c r="GP1004" s="253"/>
      <c r="GQ1004" s="253"/>
      <c r="GR1004" s="253"/>
      <c r="GS1004" s="253"/>
      <c r="GT1004" s="253"/>
      <c r="GU1004" s="253"/>
      <c r="GV1004" s="253"/>
      <c r="GW1004" s="253"/>
      <c r="GX1004" s="253"/>
      <c r="GY1004" s="253"/>
      <c r="GZ1004" s="253"/>
      <c r="HA1004" s="253"/>
      <c r="HB1004" s="253"/>
      <c r="HC1004" s="253"/>
      <c r="HD1004" s="253"/>
      <c r="HE1004" s="253"/>
      <c r="HF1004" s="253"/>
    </row>
    <row r="1005" spans="5:214" s="252" customFormat="1" ht="15" customHeight="1" x14ac:dyDescent="0.25">
      <c r="E1005" s="253"/>
      <c r="F1005" s="253"/>
      <c r="G1005" s="253"/>
      <c r="H1005" s="253"/>
      <c r="I1005" s="253"/>
      <c r="J1005" s="253"/>
      <c r="K1005" s="253"/>
      <c r="L1005" s="253"/>
      <c r="M1005" s="253"/>
      <c r="N1005" s="253"/>
      <c r="O1005" s="253"/>
      <c r="P1005" s="253"/>
      <c r="Q1005" s="253"/>
      <c r="R1005" s="253"/>
      <c r="S1005" s="253"/>
      <c r="T1005" s="253"/>
      <c r="U1005" s="253"/>
      <c r="V1005" s="253"/>
      <c r="W1005" s="253"/>
      <c r="X1005" s="253"/>
      <c r="Y1005" s="253"/>
      <c r="Z1005" s="253"/>
      <c r="AA1005" s="253"/>
      <c r="AB1005" s="253"/>
      <c r="AC1005" s="253"/>
      <c r="AD1005" s="253"/>
      <c r="AE1005" s="253"/>
      <c r="AF1005" s="253"/>
      <c r="AG1005" s="253"/>
      <c r="AH1005" s="253"/>
      <c r="AI1005" s="253"/>
      <c r="AJ1005" s="253"/>
      <c r="AK1005" s="253"/>
      <c r="AL1005" s="253"/>
      <c r="AM1005" s="253"/>
      <c r="AN1005" s="253"/>
      <c r="AO1005" s="253"/>
      <c r="AP1005" s="253"/>
      <c r="AQ1005" s="253"/>
      <c r="AR1005" s="253"/>
      <c r="AS1005" s="253"/>
      <c r="AT1005" s="253"/>
      <c r="AU1005" s="253"/>
      <c r="AV1005" s="253"/>
      <c r="AW1005" s="253"/>
      <c r="AX1005" s="253"/>
      <c r="AY1005" s="253"/>
      <c r="AZ1005" s="253"/>
      <c r="BA1005" s="253"/>
      <c r="BB1005" s="253"/>
      <c r="BC1005" s="253"/>
      <c r="BD1005" s="253"/>
      <c r="BE1005" s="253"/>
      <c r="BF1005" s="253"/>
      <c r="BG1005" s="253"/>
      <c r="BH1005" s="253"/>
      <c r="BI1005" s="253"/>
      <c r="BJ1005" s="253"/>
      <c r="BK1005" s="253"/>
      <c r="BL1005" s="253"/>
      <c r="BM1005" s="253"/>
      <c r="BN1005" s="253"/>
      <c r="BO1005" s="253"/>
      <c r="BP1005" s="253"/>
      <c r="BQ1005" s="253"/>
      <c r="BR1005" s="253"/>
      <c r="BS1005" s="253"/>
      <c r="BT1005" s="253"/>
      <c r="BU1005" s="253"/>
      <c r="BV1005" s="253"/>
      <c r="BW1005" s="253"/>
      <c r="BX1005" s="253"/>
      <c r="BY1005" s="253"/>
      <c r="BZ1005" s="253"/>
      <c r="CA1005" s="253"/>
      <c r="CB1005" s="253"/>
      <c r="CC1005" s="253"/>
      <c r="CD1005" s="253"/>
      <c r="CE1005" s="253"/>
      <c r="CF1005" s="253"/>
      <c r="CG1005" s="253"/>
      <c r="CH1005" s="253"/>
      <c r="CI1005" s="253"/>
      <c r="CJ1005" s="253"/>
      <c r="CK1005" s="253"/>
      <c r="CL1005" s="253"/>
      <c r="CM1005" s="253"/>
      <c r="CN1005" s="253"/>
      <c r="CO1005" s="253"/>
      <c r="CP1005" s="253"/>
      <c r="CQ1005" s="253"/>
      <c r="CR1005" s="253"/>
      <c r="CS1005" s="253"/>
      <c r="CT1005" s="253"/>
      <c r="CU1005" s="253"/>
      <c r="CV1005" s="253"/>
      <c r="CW1005" s="253"/>
      <c r="CX1005" s="253"/>
      <c r="CY1005" s="253"/>
      <c r="CZ1005" s="253"/>
      <c r="DA1005" s="253"/>
      <c r="DB1005" s="253"/>
      <c r="DC1005" s="253"/>
      <c r="DD1005" s="253"/>
      <c r="DE1005" s="253"/>
      <c r="DF1005" s="253"/>
      <c r="DG1005" s="253"/>
      <c r="DH1005" s="253"/>
      <c r="DI1005" s="253"/>
      <c r="DJ1005" s="253"/>
      <c r="DK1005" s="253"/>
      <c r="DL1005" s="253"/>
      <c r="DM1005" s="253"/>
      <c r="DN1005" s="253"/>
      <c r="DO1005" s="253"/>
      <c r="DP1005" s="253"/>
      <c r="DQ1005" s="253"/>
      <c r="DR1005" s="253"/>
      <c r="DS1005" s="253"/>
      <c r="DT1005" s="253"/>
      <c r="DU1005" s="253"/>
      <c r="DV1005" s="253"/>
      <c r="DW1005" s="253"/>
      <c r="DX1005" s="253"/>
      <c r="DY1005" s="253"/>
      <c r="DZ1005" s="253"/>
      <c r="EA1005" s="253"/>
      <c r="EB1005" s="253"/>
      <c r="EC1005" s="253"/>
      <c r="ED1005" s="253"/>
      <c r="EE1005" s="253"/>
      <c r="EF1005" s="253"/>
      <c r="EG1005" s="253"/>
      <c r="EH1005" s="253"/>
      <c r="EI1005" s="253"/>
      <c r="EJ1005" s="253"/>
      <c r="EK1005" s="253"/>
      <c r="EL1005" s="253"/>
      <c r="EM1005" s="253"/>
      <c r="EN1005" s="253"/>
      <c r="EO1005" s="253"/>
      <c r="EP1005" s="253"/>
      <c r="EQ1005" s="253"/>
      <c r="ER1005" s="253"/>
      <c r="ES1005" s="253"/>
      <c r="ET1005" s="253"/>
      <c r="EU1005" s="253"/>
      <c r="EV1005" s="253"/>
      <c r="EW1005" s="253"/>
      <c r="EX1005" s="253"/>
      <c r="EY1005" s="253"/>
      <c r="EZ1005" s="253"/>
      <c r="FA1005" s="253"/>
      <c r="FB1005" s="253"/>
      <c r="FC1005" s="253"/>
      <c r="FD1005" s="253"/>
      <c r="FE1005" s="253"/>
      <c r="FF1005" s="253"/>
      <c r="FG1005" s="253"/>
      <c r="FH1005" s="253"/>
      <c r="FI1005" s="253"/>
      <c r="FJ1005" s="253"/>
      <c r="FK1005" s="253"/>
      <c r="FL1005" s="253"/>
      <c r="FM1005" s="253"/>
      <c r="FN1005" s="253"/>
      <c r="FO1005" s="253"/>
      <c r="FP1005" s="253"/>
      <c r="FQ1005" s="253"/>
      <c r="FR1005" s="253"/>
      <c r="FS1005" s="253"/>
      <c r="FT1005" s="253"/>
      <c r="FU1005" s="253"/>
      <c r="FV1005" s="253"/>
      <c r="FW1005" s="253"/>
      <c r="FX1005" s="253"/>
      <c r="FY1005" s="253"/>
      <c r="FZ1005" s="253"/>
      <c r="GA1005" s="253"/>
      <c r="GB1005" s="253"/>
      <c r="GC1005" s="253"/>
      <c r="GD1005" s="253"/>
      <c r="GE1005" s="253"/>
      <c r="GF1005" s="253"/>
      <c r="GG1005" s="253"/>
      <c r="GH1005" s="253"/>
      <c r="GI1005" s="253"/>
      <c r="GJ1005" s="253"/>
      <c r="GK1005" s="253"/>
      <c r="GL1005" s="253"/>
      <c r="GM1005" s="253"/>
      <c r="GN1005" s="253"/>
      <c r="GO1005" s="253"/>
      <c r="GP1005" s="253"/>
      <c r="GQ1005" s="253"/>
      <c r="GR1005" s="253"/>
      <c r="GS1005" s="253"/>
      <c r="GT1005" s="253"/>
      <c r="GU1005" s="253"/>
      <c r="GV1005" s="253"/>
      <c r="GW1005" s="253"/>
      <c r="GX1005" s="253"/>
      <c r="GY1005" s="253"/>
      <c r="GZ1005" s="253"/>
      <c r="HA1005" s="253"/>
      <c r="HB1005" s="253"/>
      <c r="HC1005" s="253"/>
      <c r="HD1005" s="253"/>
      <c r="HE1005" s="253"/>
      <c r="HF1005" s="253"/>
    </row>
    <row r="1006" spans="5:214" s="252" customFormat="1" ht="15" customHeight="1" x14ac:dyDescent="0.25">
      <c r="E1006" s="253"/>
      <c r="F1006" s="253"/>
      <c r="G1006" s="253"/>
      <c r="H1006" s="253"/>
      <c r="I1006" s="253"/>
      <c r="J1006" s="253"/>
      <c r="K1006" s="253"/>
      <c r="L1006" s="253"/>
      <c r="M1006" s="253"/>
      <c r="N1006" s="253"/>
      <c r="O1006" s="253"/>
      <c r="P1006" s="253"/>
      <c r="Q1006" s="253"/>
      <c r="R1006" s="253"/>
      <c r="S1006" s="253"/>
      <c r="T1006" s="253"/>
      <c r="U1006" s="253"/>
      <c r="V1006" s="253"/>
      <c r="W1006" s="253"/>
      <c r="X1006" s="253"/>
      <c r="Y1006" s="253"/>
      <c r="Z1006" s="253"/>
      <c r="AA1006" s="253"/>
      <c r="AB1006" s="253"/>
      <c r="AC1006" s="253"/>
      <c r="AD1006" s="253"/>
      <c r="AE1006" s="253"/>
      <c r="AF1006" s="253"/>
      <c r="AG1006" s="253"/>
      <c r="AH1006" s="253"/>
      <c r="AI1006" s="253"/>
      <c r="AJ1006" s="253"/>
      <c r="AK1006" s="253"/>
      <c r="AL1006" s="253"/>
      <c r="AM1006" s="253"/>
      <c r="AN1006" s="253"/>
      <c r="AO1006" s="253"/>
      <c r="AP1006" s="253"/>
      <c r="AQ1006" s="253"/>
      <c r="AR1006" s="253"/>
      <c r="AS1006" s="253"/>
      <c r="AT1006" s="253"/>
      <c r="AU1006" s="253"/>
      <c r="AV1006" s="253"/>
      <c r="AW1006" s="253"/>
      <c r="AX1006" s="253"/>
      <c r="AY1006" s="253"/>
      <c r="AZ1006" s="253"/>
      <c r="BA1006" s="253"/>
      <c r="BB1006" s="253"/>
      <c r="BC1006" s="253"/>
      <c r="BD1006" s="253"/>
      <c r="BE1006" s="253"/>
      <c r="BF1006" s="253"/>
      <c r="BG1006" s="253"/>
      <c r="BH1006" s="253"/>
      <c r="BI1006" s="253"/>
      <c r="BJ1006" s="253"/>
      <c r="BK1006" s="253"/>
      <c r="BL1006" s="253"/>
      <c r="BM1006" s="253"/>
      <c r="BN1006" s="253"/>
      <c r="BO1006" s="253"/>
      <c r="BP1006" s="253"/>
      <c r="BQ1006" s="253"/>
      <c r="BR1006" s="253"/>
      <c r="BS1006" s="253"/>
      <c r="BT1006" s="253"/>
      <c r="BU1006" s="253"/>
      <c r="BV1006" s="253"/>
      <c r="BW1006" s="253"/>
      <c r="BX1006" s="253"/>
      <c r="BY1006" s="253"/>
      <c r="BZ1006" s="253"/>
      <c r="CA1006" s="253"/>
      <c r="CB1006" s="253"/>
      <c r="CC1006" s="253"/>
      <c r="CD1006" s="253"/>
      <c r="CE1006" s="253"/>
      <c r="CF1006" s="253"/>
      <c r="CG1006" s="253"/>
      <c r="CH1006" s="253"/>
      <c r="CI1006" s="253"/>
      <c r="CJ1006" s="253"/>
      <c r="CK1006" s="253"/>
      <c r="CL1006" s="253"/>
      <c r="CM1006" s="253"/>
      <c r="CN1006" s="253"/>
      <c r="CO1006" s="253"/>
      <c r="CP1006" s="253"/>
      <c r="CQ1006" s="253"/>
      <c r="CR1006" s="253"/>
      <c r="CS1006" s="253"/>
      <c r="CT1006" s="253"/>
      <c r="CU1006" s="253"/>
      <c r="CV1006" s="253"/>
      <c r="CW1006" s="253"/>
      <c r="CX1006" s="253"/>
      <c r="CY1006" s="253"/>
      <c r="CZ1006" s="253"/>
      <c r="DA1006" s="253"/>
      <c r="DB1006" s="253"/>
      <c r="DC1006" s="253"/>
      <c r="DD1006" s="253"/>
      <c r="DE1006" s="253"/>
      <c r="DF1006" s="253"/>
      <c r="DG1006" s="253"/>
      <c r="DH1006" s="253"/>
      <c r="DI1006" s="253"/>
      <c r="DJ1006" s="253"/>
      <c r="DK1006" s="253"/>
      <c r="DL1006" s="253"/>
      <c r="DM1006" s="253"/>
      <c r="DN1006" s="253"/>
      <c r="DO1006" s="253"/>
      <c r="DP1006" s="253"/>
      <c r="DQ1006" s="253"/>
      <c r="DR1006" s="253"/>
      <c r="DS1006" s="253"/>
      <c r="DT1006" s="253"/>
      <c r="DU1006" s="253"/>
      <c r="DV1006" s="253"/>
      <c r="DW1006" s="253"/>
      <c r="DX1006" s="253"/>
      <c r="DY1006" s="253"/>
      <c r="DZ1006" s="253"/>
      <c r="EA1006" s="253"/>
      <c r="EB1006" s="253"/>
      <c r="EC1006" s="253"/>
      <c r="ED1006" s="253"/>
      <c r="EE1006" s="253"/>
      <c r="EF1006" s="253"/>
      <c r="EG1006" s="253"/>
      <c r="EH1006" s="253"/>
      <c r="EI1006" s="253"/>
      <c r="EJ1006" s="253"/>
      <c r="EK1006" s="253"/>
      <c r="EL1006" s="253"/>
      <c r="EM1006" s="253"/>
      <c r="EN1006" s="253"/>
      <c r="EO1006" s="253"/>
      <c r="EP1006" s="253"/>
      <c r="EQ1006" s="253"/>
      <c r="ER1006" s="253"/>
      <c r="ES1006" s="253"/>
      <c r="ET1006" s="253"/>
      <c r="EU1006" s="253"/>
      <c r="EV1006" s="253"/>
      <c r="EW1006" s="253"/>
      <c r="EX1006" s="253"/>
      <c r="EY1006" s="253"/>
      <c r="EZ1006" s="253"/>
      <c r="FA1006" s="253"/>
      <c r="FB1006" s="253"/>
      <c r="FC1006" s="253"/>
      <c r="FD1006" s="253"/>
      <c r="FE1006" s="253"/>
      <c r="FF1006" s="253"/>
      <c r="FG1006" s="253"/>
      <c r="FH1006" s="253"/>
      <c r="FI1006" s="253"/>
      <c r="FJ1006" s="253"/>
      <c r="FK1006" s="253"/>
      <c r="FL1006" s="253"/>
      <c r="FM1006" s="253"/>
      <c r="FN1006" s="253"/>
      <c r="FO1006" s="253"/>
      <c r="FP1006" s="253"/>
      <c r="FQ1006" s="253"/>
      <c r="FR1006" s="253"/>
      <c r="FS1006" s="253"/>
      <c r="FT1006" s="253"/>
      <c r="FU1006" s="253"/>
      <c r="FV1006" s="253"/>
      <c r="FW1006" s="253"/>
      <c r="FX1006" s="253"/>
      <c r="FY1006" s="253"/>
      <c r="FZ1006" s="253"/>
      <c r="GA1006" s="253"/>
      <c r="GB1006" s="253"/>
      <c r="GC1006" s="253"/>
      <c r="GD1006" s="253"/>
      <c r="GE1006" s="253"/>
      <c r="GF1006" s="253"/>
      <c r="GG1006" s="253"/>
      <c r="GH1006" s="253"/>
      <c r="GI1006" s="253"/>
      <c r="GJ1006" s="253"/>
      <c r="GK1006" s="253"/>
      <c r="GL1006" s="253"/>
      <c r="GM1006" s="253"/>
      <c r="GN1006" s="253"/>
      <c r="GO1006" s="253"/>
      <c r="GP1006" s="253"/>
      <c r="GQ1006" s="253"/>
      <c r="GR1006" s="253"/>
      <c r="GS1006" s="253"/>
      <c r="GT1006" s="253"/>
      <c r="GU1006" s="253"/>
      <c r="GV1006" s="253"/>
      <c r="GW1006" s="253"/>
      <c r="GX1006" s="253"/>
      <c r="GY1006" s="253"/>
      <c r="GZ1006" s="253"/>
      <c r="HA1006" s="253"/>
      <c r="HB1006" s="253"/>
      <c r="HC1006" s="253"/>
      <c r="HD1006" s="253"/>
      <c r="HE1006" s="253"/>
      <c r="HF1006" s="253"/>
    </row>
    <row r="1007" spans="5:214" s="252" customFormat="1" ht="15" customHeight="1" x14ac:dyDescent="0.25">
      <c r="E1007" s="253"/>
      <c r="F1007" s="253"/>
      <c r="G1007" s="253"/>
      <c r="H1007" s="253"/>
      <c r="I1007" s="253"/>
      <c r="J1007" s="253"/>
      <c r="K1007" s="253"/>
      <c r="L1007" s="253"/>
      <c r="M1007" s="253"/>
      <c r="N1007" s="253"/>
      <c r="O1007" s="253"/>
      <c r="P1007" s="253"/>
      <c r="Q1007" s="253"/>
      <c r="R1007" s="253"/>
      <c r="S1007" s="253"/>
      <c r="T1007" s="253"/>
      <c r="U1007" s="253"/>
      <c r="V1007" s="253"/>
      <c r="W1007" s="253"/>
      <c r="X1007" s="253"/>
      <c r="Y1007" s="253"/>
      <c r="Z1007" s="253"/>
      <c r="AA1007" s="253"/>
      <c r="AB1007" s="253"/>
      <c r="AC1007" s="253"/>
      <c r="AD1007" s="253"/>
      <c r="AE1007" s="253"/>
      <c r="AF1007" s="253"/>
      <c r="AG1007" s="253"/>
      <c r="AH1007" s="253"/>
      <c r="AI1007" s="253"/>
      <c r="AJ1007" s="253"/>
      <c r="AK1007" s="253"/>
      <c r="AL1007" s="253"/>
      <c r="AM1007" s="253"/>
      <c r="AN1007" s="253"/>
      <c r="AO1007" s="253"/>
      <c r="AP1007" s="253"/>
      <c r="AQ1007" s="253"/>
      <c r="AR1007" s="253"/>
      <c r="AS1007" s="253"/>
      <c r="AT1007" s="253"/>
      <c r="AU1007" s="253"/>
      <c r="AV1007" s="253"/>
      <c r="AW1007" s="253"/>
      <c r="AX1007" s="253"/>
      <c r="AY1007" s="253"/>
      <c r="AZ1007" s="253"/>
      <c r="BA1007" s="253"/>
      <c r="BB1007" s="253"/>
      <c r="BC1007" s="253"/>
      <c r="BD1007" s="253"/>
      <c r="BE1007" s="253"/>
      <c r="BF1007" s="253"/>
      <c r="BG1007" s="253"/>
      <c r="BH1007" s="253"/>
      <c r="BI1007" s="253"/>
      <c r="BJ1007" s="253"/>
      <c r="BK1007" s="253"/>
      <c r="BL1007" s="253"/>
      <c r="BM1007" s="253"/>
      <c r="BN1007" s="253"/>
      <c r="BO1007" s="253"/>
      <c r="BP1007" s="253"/>
      <c r="BQ1007" s="253"/>
      <c r="BR1007" s="253"/>
      <c r="BS1007" s="253"/>
      <c r="BT1007" s="253"/>
      <c r="BU1007" s="253"/>
      <c r="BV1007" s="253"/>
      <c r="BW1007" s="253"/>
      <c r="BX1007" s="253"/>
      <c r="BY1007" s="253"/>
      <c r="BZ1007" s="253"/>
      <c r="CA1007" s="253"/>
      <c r="CB1007" s="253"/>
      <c r="CC1007" s="253"/>
      <c r="CD1007" s="253"/>
      <c r="CE1007" s="253"/>
      <c r="CF1007" s="253"/>
      <c r="CG1007" s="253"/>
      <c r="CH1007" s="253"/>
      <c r="CI1007" s="253"/>
      <c r="CJ1007" s="253"/>
      <c r="CK1007" s="253"/>
      <c r="CL1007" s="253"/>
      <c r="CM1007" s="253"/>
      <c r="CN1007" s="253"/>
      <c r="CO1007" s="253"/>
      <c r="CP1007" s="253"/>
      <c r="CQ1007" s="253"/>
      <c r="CR1007" s="253"/>
      <c r="CS1007" s="253"/>
      <c r="CT1007" s="253"/>
      <c r="CU1007" s="253"/>
      <c r="CV1007" s="253"/>
      <c r="CW1007" s="253"/>
      <c r="CX1007" s="253"/>
      <c r="CY1007" s="253"/>
      <c r="CZ1007" s="253"/>
      <c r="DA1007" s="253"/>
      <c r="DB1007" s="253"/>
      <c r="DC1007" s="253"/>
      <c r="DD1007" s="253"/>
      <c r="DE1007" s="253"/>
      <c r="DF1007" s="253"/>
      <c r="DG1007" s="253"/>
      <c r="DH1007" s="253"/>
      <c r="DI1007" s="253"/>
      <c r="DJ1007" s="253"/>
      <c r="DK1007" s="253"/>
      <c r="DL1007" s="253"/>
      <c r="DM1007" s="253"/>
      <c r="DN1007" s="253"/>
      <c r="DO1007" s="253"/>
      <c r="DP1007" s="253"/>
      <c r="DQ1007" s="253"/>
      <c r="DR1007" s="253"/>
      <c r="DS1007" s="253"/>
      <c r="DT1007" s="253"/>
      <c r="DU1007" s="253"/>
      <c r="DV1007" s="253"/>
      <c r="DW1007" s="253"/>
      <c r="DX1007" s="253"/>
      <c r="DY1007" s="253"/>
      <c r="DZ1007" s="253"/>
      <c r="EA1007" s="253"/>
      <c r="EB1007" s="253"/>
      <c r="EC1007" s="253"/>
      <c r="ED1007" s="253"/>
      <c r="EE1007" s="253"/>
      <c r="EF1007" s="253"/>
      <c r="EG1007" s="253"/>
      <c r="EH1007" s="253"/>
      <c r="EI1007" s="253"/>
      <c r="EJ1007" s="253"/>
      <c r="EK1007" s="253"/>
      <c r="EL1007" s="253"/>
      <c r="EM1007" s="253"/>
      <c r="EN1007" s="253"/>
      <c r="EO1007" s="253"/>
      <c r="EP1007" s="253"/>
      <c r="EQ1007" s="253"/>
      <c r="ER1007" s="253"/>
      <c r="ES1007" s="253"/>
      <c r="ET1007" s="253"/>
      <c r="EU1007" s="253"/>
      <c r="EV1007" s="253"/>
      <c r="EW1007" s="253"/>
      <c r="EX1007" s="253"/>
      <c r="EY1007" s="253"/>
      <c r="EZ1007" s="253"/>
      <c r="FA1007" s="253"/>
      <c r="FB1007" s="253"/>
      <c r="FC1007" s="253"/>
      <c r="FD1007" s="253"/>
      <c r="FE1007" s="253"/>
      <c r="FF1007" s="253"/>
      <c r="FG1007" s="253"/>
      <c r="FH1007" s="253"/>
      <c r="FI1007" s="253"/>
      <c r="FJ1007" s="253"/>
      <c r="FK1007" s="253"/>
      <c r="FL1007" s="253"/>
      <c r="FM1007" s="253"/>
      <c r="FN1007" s="253"/>
      <c r="FO1007" s="253"/>
      <c r="FP1007" s="253"/>
      <c r="FQ1007" s="253"/>
      <c r="FR1007" s="253"/>
      <c r="FS1007" s="253"/>
      <c r="FT1007" s="253"/>
      <c r="FU1007" s="253"/>
      <c r="FV1007" s="253"/>
      <c r="FW1007" s="253"/>
      <c r="FX1007" s="253"/>
      <c r="FY1007" s="253"/>
      <c r="FZ1007" s="253"/>
      <c r="GA1007" s="253"/>
      <c r="GB1007" s="253"/>
      <c r="GC1007" s="253"/>
      <c r="GD1007" s="253"/>
      <c r="GE1007" s="253"/>
      <c r="GF1007" s="253"/>
      <c r="GG1007" s="253"/>
      <c r="GH1007" s="253"/>
      <c r="GI1007" s="253"/>
      <c r="GJ1007" s="253"/>
      <c r="GK1007" s="253"/>
      <c r="GL1007" s="253"/>
      <c r="GM1007" s="253"/>
      <c r="GN1007" s="253"/>
      <c r="GO1007" s="253"/>
      <c r="GP1007" s="253"/>
      <c r="GQ1007" s="253"/>
      <c r="GR1007" s="253"/>
      <c r="GS1007" s="253"/>
      <c r="GT1007" s="253"/>
      <c r="GU1007" s="253"/>
      <c r="GV1007" s="253"/>
      <c r="GW1007" s="253"/>
      <c r="GX1007" s="253"/>
      <c r="GY1007" s="253"/>
      <c r="GZ1007" s="253"/>
      <c r="HA1007" s="253"/>
      <c r="HB1007" s="253"/>
      <c r="HC1007" s="253"/>
      <c r="HD1007" s="253"/>
      <c r="HE1007" s="253"/>
      <c r="HF1007" s="253"/>
    </row>
    <row r="1008" spans="5:214" s="252" customFormat="1" ht="15" customHeight="1" x14ac:dyDescent="0.25">
      <c r="E1008" s="253"/>
      <c r="F1008" s="253"/>
      <c r="G1008" s="253"/>
      <c r="H1008" s="253"/>
      <c r="I1008" s="253"/>
      <c r="J1008" s="253"/>
      <c r="K1008" s="253"/>
      <c r="L1008" s="253"/>
      <c r="M1008" s="253"/>
      <c r="N1008" s="253"/>
      <c r="O1008" s="253"/>
      <c r="P1008" s="253"/>
      <c r="Q1008" s="253"/>
      <c r="R1008" s="253"/>
      <c r="S1008" s="253"/>
      <c r="T1008" s="253"/>
      <c r="U1008" s="253"/>
      <c r="V1008" s="253"/>
      <c r="W1008" s="253"/>
      <c r="X1008" s="253"/>
      <c r="Y1008" s="253"/>
      <c r="Z1008" s="253"/>
      <c r="AA1008" s="253"/>
      <c r="AB1008" s="253"/>
      <c r="AC1008" s="253"/>
      <c r="AD1008" s="253"/>
      <c r="AE1008" s="253"/>
      <c r="AF1008" s="253"/>
      <c r="AG1008" s="253"/>
      <c r="AH1008" s="253"/>
      <c r="AI1008" s="253"/>
      <c r="AJ1008" s="253"/>
      <c r="AK1008" s="253"/>
      <c r="AL1008" s="253"/>
      <c r="AM1008" s="253"/>
      <c r="AN1008" s="253"/>
      <c r="AO1008" s="253"/>
      <c r="AP1008" s="253"/>
      <c r="AQ1008" s="253"/>
      <c r="AR1008" s="253"/>
      <c r="AS1008" s="253"/>
      <c r="AT1008" s="253"/>
      <c r="AU1008" s="253"/>
      <c r="AV1008" s="253"/>
      <c r="AW1008" s="253"/>
      <c r="AX1008" s="253"/>
      <c r="AY1008" s="253"/>
      <c r="AZ1008" s="253"/>
      <c r="BA1008" s="253"/>
      <c r="BB1008" s="253"/>
      <c r="BC1008" s="253"/>
      <c r="BD1008" s="253"/>
      <c r="BE1008" s="253"/>
      <c r="BF1008" s="253"/>
      <c r="BG1008" s="253"/>
      <c r="BH1008" s="253"/>
      <c r="BI1008" s="253"/>
      <c r="BJ1008" s="253"/>
      <c r="BK1008" s="253"/>
      <c r="BL1008" s="253"/>
      <c r="BM1008" s="253"/>
      <c r="BN1008" s="253"/>
      <c r="BO1008" s="253"/>
      <c r="BP1008" s="253"/>
      <c r="BQ1008" s="253"/>
      <c r="BR1008" s="253"/>
      <c r="BS1008" s="253"/>
      <c r="BT1008" s="253"/>
      <c r="BU1008" s="253"/>
      <c r="BV1008" s="253"/>
      <c r="BW1008" s="253"/>
      <c r="BX1008" s="253"/>
      <c r="BY1008" s="253"/>
      <c r="BZ1008" s="253"/>
      <c r="CA1008" s="253"/>
      <c r="CB1008" s="253"/>
      <c r="CC1008" s="253"/>
      <c r="CD1008" s="253"/>
      <c r="CE1008" s="253"/>
      <c r="CF1008" s="253"/>
      <c r="CG1008" s="253"/>
      <c r="CH1008" s="253"/>
      <c r="CI1008" s="253"/>
      <c r="CJ1008" s="253"/>
      <c r="CK1008" s="253"/>
      <c r="CL1008" s="253"/>
      <c r="CM1008" s="253"/>
      <c r="CN1008" s="253"/>
      <c r="CO1008" s="253"/>
      <c r="CP1008" s="253"/>
      <c r="CQ1008" s="253"/>
      <c r="CR1008" s="253"/>
      <c r="CS1008" s="253"/>
      <c r="CT1008" s="253"/>
      <c r="CU1008" s="253"/>
      <c r="CV1008" s="253"/>
      <c r="CW1008" s="253"/>
      <c r="CX1008" s="253"/>
      <c r="CY1008" s="253"/>
      <c r="CZ1008" s="253"/>
      <c r="DA1008" s="253"/>
      <c r="DB1008" s="253"/>
      <c r="DC1008" s="253"/>
      <c r="DD1008" s="253"/>
      <c r="DE1008" s="253"/>
      <c r="DF1008" s="253"/>
      <c r="DG1008" s="253"/>
      <c r="DH1008" s="253"/>
      <c r="DI1008" s="253"/>
      <c r="DJ1008" s="253"/>
      <c r="DK1008" s="253"/>
      <c r="DL1008" s="253"/>
      <c r="DM1008" s="253"/>
      <c r="DN1008" s="253"/>
      <c r="DO1008" s="253"/>
      <c r="DP1008" s="253"/>
      <c r="DQ1008" s="253"/>
      <c r="DR1008" s="253"/>
      <c r="DS1008" s="253"/>
      <c r="DT1008" s="253"/>
      <c r="DU1008" s="253"/>
      <c r="DV1008" s="253"/>
      <c r="DW1008" s="253"/>
      <c r="DX1008" s="253"/>
      <c r="DY1008" s="253"/>
      <c r="DZ1008" s="253"/>
      <c r="EA1008" s="253"/>
      <c r="EB1008" s="253"/>
      <c r="EC1008" s="253"/>
      <c r="ED1008" s="253"/>
      <c r="EE1008" s="253"/>
      <c r="EF1008" s="253"/>
      <c r="EG1008" s="253"/>
      <c r="EH1008" s="253"/>
      <c r="EI1008" s="253"/>
      <c r="EJ1008" s="253"/>
      <c r="EK1008" s="253"/>
      <c r="EL1008" s="253"/>
      <c r="EM1008" s="253"/>
      <c r="EN1008" s="253"/>
      <c r="EO1008" s="253"/>
      <c r="EP1008" s="253"/>
      <c r="EQ1008" s="253"/>
      <c r="ER1008" s="253"/>
      <c r="ES1008" s="253"/>
      <c r="ET1008" s="253"/>
      <c r="EU1008" s="253"/>
      <c r="EV1008" s="253"/>
      <c r="EW1008" s="253"/>
      <c r="EX1008" s="253"/>
      <c r="EY1008" s="253"/>
      <c r="EZ1008" s="253"/>
      <c r="FA1008" s="253"/>
      <c r="FB1008" s="253"/>
      <c r="FC1008" s="253"/>
      <c r="FD1008" s="253"/>
      <c r="FE1008" s="253"/>
      <c r="FF1008" s="253"/>
      <c r="FG1008" s="253"/>
      <c r="FH1008" s="253"/>
      <c r="FI1008" s="253"/>
      <c r="FJ1008" s="253"/>
      <c r="FK1008" s="253"/>
      <c r="FL1008" s="253"/>
      <c r="FM1008" s="253"/>
      <c r="FN1008" s="253"/>
      <c r="FO1008" s="253"/>
      <c r="FP1008" s="253"/>
      <c r="FQ1008" s="253"/>
      <c r="FR1008" s="253"/>
      <c r="FS1008" s="253"/>
      <c r="FT1008" s="253"/>
      <c r="FU1008" s="253"/>
      <c r="FV1008" s="253"/>
      <c r="FW1008" s="253"/>
      <c r="FX1008" s="253"/>
      <c r="FY1008" s="253"/>
      <c r="FZ1008" s="253"/>
      <c r="GA1008" s="253"/>
      <c r="GB1008" s="253"/>
      <c r="GC1008" s="253"/>
      <c r="GD1008" s="253"/>
      <c r="GE1008" s="253"/>
      <c r="GF1008" s="253"/>
      <c r="GG1008" s="253"/>
      <c r="GH1008" s="253"/>
      <c r="GI1008" s="253"/>
      <c r="GJ1008" s="253"/>
      <c r="GK1008" s="253"/>
      <c r="GL1008" s="253"/>
      <c r="GM1008" s="253"/>
      <c r="GN1008" s="253"/>
      <c r="GO1008" s="253"/>
      <c r="GP1008" s="253"/>
      <c r="GQ1008" s="253"/>
      <c r="GR1008" s="253"/>
      <c r="GS1008" s="253"/>
      <c r="GT1008" s="253"/>
      <c r="GU1008" s="253"/>
      <c r="GV1008" s="253"/>
      <c r="GW1008" s="253"/>
      <c r="GX1008" s="253"/>
      <c r="GY1008" s="253"/>
      <c r="GZ1008" s="253"/>
      <c r="HA1008" s="253"/>
      <c r="HB1008" s="253"/>
      <c r="HC1008" s="253"/>
      <c r="HD1008" s="253"/>
      <c r="HE1008" s="253"/>
      <c r="HF1008" s="253"/>
    </row>
    <row r="1009" spans="5:214" s="252" customFormat="1" ht="15" customHeight="1" x14ac:dyDescent="0.25">
      <c r="E1009" s="253"/>
      <c r="F1009" s="253"/>
      <c r="G1009" s="253"/>
      <c r="H1009" s="253"/>
      <c r="I1009" s="253"/>
      <c r="J1009" s="253"/>
      <c r="K1009" s="253"/>
      <c r="L1009" s="253"/>
      <c r="M1009" s="253"/>
      <c r="N1009" s="253"/>
      <c r="O1009" s="253"/>
      <c r="P1009" s="253"/>
      <c r="Q1009" s="253"/>
      <c r="R1009" s="253"/>
      <c r="S1009" s="253"/>
      <c r="T1009" s="253"/>
      <c r="U1009" s="253"/>
      <c r="V1009" s="253"/>
      <c r="W1009" s="253"/>
      <c r="X1009" s="253"/>
      <c r="Y1009" s="253"/>
      <c r="Z1009" s="253"/>
      <c r="AA1009" s="253"/>
      <c r="AB1009" s="253"/>
      <c r="AC1009" s="253"/>
      <c r="AD1009" s="253"/>
      <c r="AE1009" s="253"/>
      <c r="AF1009" s="253"/>
      <c r="AG1009" s="253"/>
      <c r="AH1009" s="253"/>
      <c r="AI1009" s="253"/>
      <c r="AJ1009" s="253"/>
      <c r="AK1009" s="253"/>
      <c r="AL1009" s="253"/>
      <c r="AM1009" s="253"/>
      <c r="AN1009" s="253"/>
      <c r="AO1009" s="253"/>
      <c r="AP1009" s="253"/>
      <c r="AQ1009" s="253"/>
      <c r="AR1009" s="253"/>
      <c r="AS1009" s="253"/>
      <c r="AT1009" s="253"/>
      <c r="AU1009" s="253"/>
      <c r="AV1009" s="253"/>
      <c r="AW1009" s="253"/>
      <c r="AX1009" s="253"/>
      <c r="AY1009" s="253"/>
      <c r="AZ1009" s="253"/>
      <c r="BA1009" s="253"/>
      <c r="BB1009" s="253"/>
      <c r="BC1009" s="253"/>
      <c r="BD1009" s="253"/>
      <c r="BE1009" s="253"/>
      <c r="BF1009" s="253"/>
      <c r="BG1009" s="253"/>
      <c r="BH1009" s="253"/>
      <c r="BI1009" s="253"/>
      <c r="BJ1009" s="253"/>
      <c r="BK1009" s="253"/>
      <c r="BL1009" s="253"/>
      <c r="BM1009" s="253"/>
      <c r="BN1009" s="253"/>
      <c r="BO1009" s="253"/>
      <c r="BP1009" s="253"/>
      <c r="BQ1009" s="253"/>
      <c r="BR1009" s="253"/>
      <c r="BS1009" s="253"/>
      <c r="BT1009" s="253"/>
      <c r="BU1009" s="253"/>
      <c r="BV1009" s="253"/>
      <c r="BW1009" s="253"/>
      <c r="BX1009" s="253"/>
      <c r="BY1009" s="253"/>
      <c r="BZ1009" s="253"/>
      <c r="CA1009" s="253"/>
      <c r="CB1009" s="253"/>
      <c r="CC1009" s="253"/>
      <c r="CD1009" s="253"/>
      <c r="CE1009" s="253"/>
      <c r="CF1009" s="253"/>
      <c r="CG1009" s="253"/>
      <c r="CH1009" s="253"/>
      <c r="CI1009" s="253"/>
      <c r="CJ1009" s="253"/>
      <c r="CK1009" s="253"/>
      <c r="CL1009" s="253"/>
      <c r="CM1009" s="253"/>
      <c r="CN1009" s="253"/>
      <c r="CO1009" s="253"/>
      <c r="CP1009" s="253"/>
      <c r="CQ1009" s="253"/>
      <c r="CR1009" s="253"/>
      <c r="CS1009" s="253"/>
      <c r="CT1009" s="253"/>
      <c r="CU1009" s="253"/>
      <c r="CV1009" s="253"/>
      <c r="CW1009" s="253"/>
      <c r="CX1009" s="253"/>
      <c r="CY1009" s="253"/>
      <c r="CZ1009" s="253"/>
      <c r="DA1009" s="253"/>
      <c r="DB1009" s="253"/>
      <c r="DC1009" s="253"/>
      <c r="DD1009" s="253"/>
      <c r="DE1009" s="253"/>
      <c r="DF1009" s="253"/>
      <c r="DG1009" s="253"/>
      <c r="DH1009" s="253"/>
      <c r="DI1009" s="253"/>
      <c r="DJ1009" s="253"/>
      <c r="DK1009" s="253"/>
      <c r="DL1009" s="253"/>
      <c r="DM1009" s="253"/>
      <c r="DN1009" s="253"/>
      <c r="DO1009" s="253"/>
      <c r="DP1009" s="253"/>
      <c r="DQ1009" s="253"/>
      <c r="DR1009" s="253"/>
      <c r="DS1009" s="253"/>
      <c r="DT1009" s="253"/>
      <c r="DU1009" s="253"/>
      <c r="DV1009" s="253"/>
      <c r="DW1009" s="253"/>
      <c r="DX1009" s="253"/>
      <c r="DY1009" s="253"/>
      <c r="DZ1009" s="253"/>
      <c r="EA1009" s="253"/>
      <c r="EB1009" s="253"/>
      <c r="EC1009" s="253"/>
      <c r="ED1009" s="253"/>
      <c r="EE1009" s="253"/>
      <c r="EF1009" s="253"/>
      <c r="EG1009" s="253"/>
      <c r="EH1009" s="253"/>
      <c r="EI1009" s="253"/>
      <c r="EJ1009" s="253"/>
      <c r="EK1009" s="253"/>
      <c r="EL1009" s="253"/>
      <c r="EM1009" s="253"/>
      <c r="EN1009" s="253"/>
      <c r="EO1009" s="253"/>
      <c r="EP1009" s="253"/>
      <c r="EQ1009" s="253"/>
      <c r="ER1009" s="253"/>
      <c r="ES1009" s="253"/>
      <c r="ET1009" s="253"/>
      <c r="EU1009" s="253"/>
      <c r="EV1009" s="253"/>
      <c r="EW1009" s="253"/>
      <c r="EX1009" s="253"/>
      <c r="EY1009" s="253"/>
      <c r="EZ1009" s="253"/>
      <c r="FA1009" s="253"/>
      <c r="FB1009" s="253"/>
      <c r="FC1009" s="253"/>
      <c r="FD1009" s="253"/>
      <c r="FE1009" s="253"/>
      <c r="FF1009" s="253"/>
      <c r="FG1009" s="253"/>
      <c r="FH1009" s="253"/>
      <c r="FI1009" s="253"/>
      <c r="FJ1009" s="253"/>
      <c r="FK1009" s="253"/>
      <c r="FL1009" s="253"/>
      <c r="FM1009" s="253"/>
      <c r="FN1009" s="253"/>
      <c r="FO1009" s="253"/>
      <c r="FP1009" s="253"/>
      <c r="FQ1009" s="253"/>
      <c r="FR1009" s="253"/>
      <c r="FS1009" s="253"/>
      <c r="FT1009" s="253"/>
      <c r="FU1009" s="253"/>
      <c r="FV1009" s="253"/>
      <c r="FW1009" s="253"/>
      <c r="FX1009" s="253"/>
      <c r="FY1009" s="253"/>
      <c r="FZ1009" s="253"/>
      <c r="GA1009" s="253"/>
      <c r="GB1009" s="253"/>
      <c r="GC1009" s="253"/>
      <c r="GD1009" s="253"/>
      <c r="GE1009" s="253"/>
      <c r="GF1009" s="253"/>
      <c r="GG1009" s="253"/>
      <c r="GH1009" s="253"/>
      <c r="GI1009" s="253"/>
      <c r="GJ1009" s="253"/>
      <c r="GK1009" s="253"/>
      <c r="GL1009" s="253"/>
      <c r="GM1009" s="253"/>
      <c r="GN1009" s="253"/>
      <c r="GO1009" s="253"/>
      <c r="GP1009" s="253"/>
      <c r="GQ1009" s="253"/>
      <c r="GR1009" s="253"/>
      <c r="GS1009" s="253"/>
      <c r="GT1009" s="253"/>
      <c r="GU1009" s="253"/>
      <c r="GV1009" s="253"/>
      <c r="GW1009" s="253"/>
      <c r="GX1009" s="253"/>
      <c r="GY1009" s="253"/>
      <c r="GZ1009" s="253"/>
      <c r="HA1009" s="253"/>
      <c r="HB1009" s="253"/>
      <c r="HC1009" s="253"/>
      <c r="HD1009" s="253"/>
      <c r="HE1009" s="253"/>
      <c r="HF1009" s="253"/>
    </row>
    <row r="1010" spans="5:214" s="252" customFormat="1" ht="15" customHeight="1" x14ac:dyDescent="0.25">
      <c r="E1010" s="253"/>
      <c r="F1010" s="253"/>
      <c r="G1010" s="253"/>
      <c r="H1010" s="253"/>
      <c r="I1010" s="253"/>
      <c r="J1010" s="253"/>
      <c r="K1010" s="253"/>
      <c r="L1010" s="253"/>
      <c r="M1010" s="253"/>
      <c r="N1010" s="253"/>
      <c r="O1010" s="253"/>
      <c r="P1010" s="253"/>
      <c r="Q1010" s="253"/>
      <c r="R1010" s="253"/>
      <c r="S1010" s="253"/>
      <c r="T1010" s="253"/>
      <c r="U1010" s="253"/>
      <c r="V1010" s="253"/>
      <c r="W1010" s="253"/>
      <c r="X1010" s="253"/>
      <c r="Y1010" s="253"/>
      <c r="Z1010" s="253"/>
      <c r="AA1010" s="253"/>
      <c r="AB1010" s="253"/>
      <c r="AC1010" s="253"/>
      <c r="AD1010" s="253"/>
      <c r="AE1010" s="253"/>
      <c r="AF1010" s="253"/>
      <c r="AG1010" s="253"/>
      <c r="AH1010" s="253"/>
      <c r="AI1010" s="253"/>
      <c r="AJ1010" s="253"/>
      <c r="AK1010" s="253"/>
      <c r="AL1010" s="253"/>
      <c r="AM1010" s="253"/>
      <c r="AN1010" s="253"/>
      <c r="AO1010" s="253"/>
      <c r="AP1010" s="253"/>
      <c r="AQ1010" s="253"/>
      <c r="AR1010" s="253"/>
      <c r="AS1010" s="253"/>
      <c r="AT1010" s="253"/>
      <c r="AU1010" s="253"/>
      <c r="AV1010" s="253"/>
      <c r="AW1010" s="253"/>
      <c r="AX1010" s="253"/>
      <c r="AY1010" s="253"/>
      <c r="AZ1010" s="253"/>
      <c r="BA1010" s="253"/>
      <c r="BB1010" s="253"/>
      <c r="BC1010" s="253"/>
      <c r="BD1010" s="253"/>
      <c r="BE1010" s="253"/>
      <c r="BF1010" s="253"/>
      <c r="BG1010" s="253"/>
      <c r="BH1010" s="253"/>
      <c r="BI1010" s="253"/>
      <c r="BJ1010" s="253"/>
      <c r="BK1010" s="253"/>
      <c r="BL1010" s="253"/>
      <c r="BM1010" s="253"/>
      <c r="BN1010" s="253"/>
      <c r="BO1010" s="253"/>
      <c r="BP1010" s="253"/>
      <c r="BQ1010" s="253"/>
      <c r="BR1010" s="253"/>
      <c r="BS1010" s="253"/>
      <c r="BT1010" s="253"/>
      <c r="BU1010" s="253"/>
      <c r="BV1010" s="253"/>
      <c r="BW1010" s="253"/>
      <c r="BX1010" s="253"/>
      <c r="BY1010" s="253"/>
      <c r="BZ1010" s="253"/>
      <c r="CA1010" s="253"/>
      <c r="CB1010" s="253"/>
      <c r="CC1010" s="253"/>
      <c r="CD1010" s="253"/>
      <c r="CE1010" s="253"/>
      <c r="CF1010" s="253"/>
      <c r="CG1010" s="253"/>
      <c r="CH1010" s="253"/>
      <c r="CI1010" s="253"/>
      <c r="CJ1010" s="253"/>
      <c r="CK1010" s="253"/>
      <c r="CL1010" s="253"/>
      <c r="CM1010" s="253"/>
      <c r="CN1010" s="253"/>
      <c r="CO1010" s="253"/>
      <c r="CP1010" s="253"/>
      <c r="CQ1010" s="253"/>
      <c r="CR1010" s="253"/>
      <c r="CS1010" s="253"/>
      <c r="CT1010" s="253"/>
      <c r="CU1010" s="253"/>
      <c r="CV1010" s="253"/>
      <c r="CW1010" s="253"/>
      <c r="CX1010" s="253"/>
      <c r="CY1010" s="253"/>
      <c r="CZ1010" s="253"/>
      <c r="DA1010" s="253"/>
      <c r="DB1010" s="253"/>
      <c r="DC1010" s="253"/>
      <c r="DD1010" s="253"/>
      <c r="DE1010" s="253"/>
      <c r="DF1010" s="253"/>
      <c r="DG1010" s="253"/>
      <c r="DH1010" s="253"/>
      <c r="DI1010" s="253"/>
      <c r="DJ1010" s="253"/>
      <c r="DK1010" s="253"/>
      <c r="DL1010" s="253"/>
      <c r="DM1010" s="253"/>
      <c r="DN1010" s="253"/>
      <c r="DO1010" s="253"/>
      <c r="DP1010" s="253"/>
      <c r="DQ1010" s="253"/>
      <c r="DR1010" s="253"/>
      <c r="DS1010" s="253"/>
      <c r="DT1010" s="253"/>
      <c r="DU1010" s="253"/>
      <c r="DV1010" s="253"/>
      <c r="DW1010" s="253"/>
      <c r="DX1010" s="253"/>
      <c r="DY1010" s="253"/>
      <c r="DZ1010" s="253"/>
      <c r="EA1010" s="253"/>
      <c r="EB1010" s="253"/>
      <c r="EC1010" s="253"/>
      <c r="ED1010" s="253"/>
      <c r="EE1010" s="253"/>
      <c r="EF1010" s="253"/>
      <c r="EG1010" s="253"/>
      <c r="EH1010" s="253"/>
      <c r="EI1010" s="253"/>
      <c r="EJ1010" s="253"/>
      <c r="EK1010" s="253"/>
      <c r="EL1010" s="253"/>
      <c r="EM1010" s="253"/>
      <c r="EN1010" s="253"/>
      <c r="EO1010" s="253"/>
      <c r="EP1010" s="253"/>
      <c r="EQ1010" s="253"/>
      <c r="ER1010" s="253"/>
      <c r="ES1010" s="253"/>
      <c r="ET1010" s="253"/>
      <c r="EU1010" s="253"/>
      <c r="EV1010" s="253"/>
      <c r="EW1010" s="253"/>
      <c r="EX1010" s="253"/>
      <c r="EY1010" s="253"/>
      <c r="EZ1010" s="253"/>
      <c r="FA1010" s="253"/>
      <c r="FB1010" s="253"/>
      <c r="FC1010" s="253"/>
      <c r="FD1010" s="253"/>
      <c r="FE1010" s="253"/>
      <c r="FF1010" s="253"/>
      <c r="FG1010" s="253"/>
      <c r="FH1010" s="253"/>
      <c r="FI1010" s="253"/>
      <c r="FJ1010" s="253"/>
      <c r="FK1010" s="253"/>
      <c r="FL1010" s="253"/>
      <c r="FM1010" s="253"/>
      <c r="FN1010" s="253"/>
      <c r="FO1010" s="253"/>
      <c r="FP1010" s="253"/>
      <c r="FQ1010" s="253"/>
      <c r="FR1010" s="253"/>
      <c r="FS1010" s="253"/>
      <c r="FT1010" s="253"/>
      <c r="FU1010" s="253"/>
      <c r="FV1010" s="253"/>
      <c r="FW1010" s="253"/>
      <c r="FX1010" s="253"/>
      <c r="FY1010" s="253"/>
      <c r="FZ1010" s="253"/>
      <c r="GA1010" s="253"/>
      <c r="GB1010" s="253"/>
      <c r="GC1010" s="253"/>
      <c r="GD1010" s="253"/>
      <c r="GE1010" s="253"/>
      <c r="GF1010" s="253"/>
      <c r="GG1010" s="253"/>
      <c r="GH1010" s="253"/>
      <c r="GI1010" s="253"/>
      <c r="GJ1010" s="253"/>
      <c r="GK1010" s="253"/>
      <c r="GL1010" s="253"/>
      <c r="GM1010" s="253"/>
      <c r="GN1010" s="253"/>
      <c r="GO1010" s="253"/>
      <c r="GP1010" s="253"/>
      <c r="GQ1010" s="253"/>
      <c r="GR1010" s="253"/>
      <c r="GS1010" s="253"/>
      <c r="GT1010" s="253"/>
      <c r="GU1010" s="253"/>
      <c r="GV1010" s="253"/>
      <c r="GW1010" s="253"/>
      <c r="GX1010" s="253"/>
      <c r="GY1010" s="253"/>
      <c r="GZ1010" s="253"/>
      <c r="HA1010" s="253"/>
      <c r="HB1010" s="253"/>
      <c r="HC1010" s="253"/>
      <c r="HD1010" s="253"/>
      <c r="HE1010" s="253"/>
      <c r="HF1010" s="253"/>
    </row>
    <row r="1011" spans="5:214" s="252" customFormat="1" ht="15" customHeight="1" x14ac:dyDescent="0.25">
      <c r="E1011" s="253"/>
      <c r="F1011" s="253"/>
      <c r="G1011" s="253"/>
      <c r="H1011" s="253"/>
      <c r="I1011" s="253"/>
      <c r="J1011" s="253"/>
      <c r="K1011" s="253"/>
      <c r="L1011" s="253"/>
      <c r="M1011" s="253"/>
      <c r="N1011" s="253"/>
      <c r="O1011" s="253"/>
      <c r="P1011" s="253"/>
      <c r="Q1011" s="253"/>
      <c r="R1011" s="253"/>
      <c r="S1011" s="253"/>
      <c r="T1011" s="253"/>
      <c r="U1011" s="253"/>
      <c r="V1011" s="253"/>
      <c r="W1011" s="253"/>
      <c r="X1011" s="253"/>
      <c r="Y1011" s="253"/>
      <c r="Z1011" s="253"/>
      <c r="AA1011" s="253"/>
      <c r="AB1011" s="253"/>
      <c r="AC1011" s="253"/>
      <c r="AD1011" s="253"/>
      <c r="AE1011" s="253"/>
      <c r="AF1011" s="253"/>
      <c r="AG1011" s="253"/>
      <c r="AH1011" s="253"/>
      <c r="AI1011" s="253"/>
      <c r="AJ1011" s="253"/>
      <c r="AK1011" s="253"/>
      <c r="AL1011" s="253"/>
      <c r="AM1011" s="253"/>
      <c r="AN1011" s="253"/>
      <c r="AO1011" s="253"/>
      <c r="AP1011" s="253"/>
      <c r="AQ1011" s="253"/>
      <c r="AR1011" s="253"/>
      <c r="AS1011" s="253"/>
      <c r="AT1011" s="253"/>
      <c r="AU1011" s="253"/>
      <c r="AV1011" s="253"/>
      <c r="AW1011" s="253"/>
      <c r="AX1011" s="253"/>
      <c r="AY1011" s="253"/>
      <c r="AZ1011" s="253"/>
      <c r="BA1011" s="253"/>
      <c r="BB1011" s="253"/>
      <c r="BC1011" s="253"/>
      <c r="BD1011" s="253"/>
      <c r="BE1011" s="253"/>
      <c r="BF1011" s="253"/>
      <c r="BG1011" s="253"/>
      <c r="BH1011" s="253"/>
      <c r="BI1011" s="253"/>
      <c r="BJ1011" s="253"/>
      <c r="BK1011" s="253"/>
      <c r="BL1011" s="253"/>
      <c r="BM1011" s="253"/>
      <c r="BN1011" s="253"/>
      <c r="BO1011" s="253"/>
      <c r="BP1011" s="253"/>
      <c r="BQ1011" s="253"/>
      <c r="BR1011" s="253"/>
      <c r="BS1011" s="253"/>
      <c r="BT1011" s="253"/>
      <c r="BU1011" s="253"/>
      <c r="BV1011" s="253"/>
      <c r="BW1011" s="253"/>
      <c r="BX1011" s="253"/>
      <c r="BY1011" s="253"/>
      <c r="BZ1011" s="253"/>
      <c r="CA1011" s="253"/>
      <c r="CB1011" s="253"/>
      <c r="CC1011" s="253"/>
      <c r="CD1011" s="253"/>
      <c r="CE1011" s="253"/>
      <c r="CF1011" s="253"/>
      <c r="CG1011" s="253"/>
      <c r="CH1011" s="253"/>
      <c r="CI1011" s="253"/>
      <c r="CJ1011" s="253"/>
      <c r="CK1011" s="253"/>
      <c r="CL1011" s="253"/>
      <c r="CM1011" s="253"/>
      <c r="CN1011" s="253"/>
      <c r="CO1011" s="253"/>
      <c r="CP1011" s="253"/>
      <c r="CQ1011" s="253"/>
      <c r="CR1011" s="253"/>
      <c r="CS1011" s="253"/>
      <c r="CT1011" s="253"/>
      <c r="CU1011" s="253"/>
      <c r="CV1011" s="253"/>
      <c r="CW1011" s="253"/>
      <c r="CX1011" s="253"/>
      <c r="CY1011" s="253"/>
      <c r="CZ1011" s="253"/>
      <c r="DA1011" s="253"/>
      <c r="DB1011" s="253"/>
      <c r="DC1011" s="253"/>
      <c r="DD1011" s="253"/>
      <c r="DE1011" s="253"/>
      <c r="DF1011" s="253"/>
      <c r="DG1011" s="253"/>
      <c r="DH1011" s="253"/>
      <c r="DI1011" s="253"/>
      <c r="DJ1011" s="253"/>
      <c r="DK1011" s="253"/>
      <c r="DL1011" s="253"/>
      <c r="DM1011" s="253"/>
      <c r="DN1011" s="253"/>
      <c r="DO1011" s="253"/>
      <c r="DP1011" s="253"/>
      <c r="DQ1011" s="253"/>
      <c r="DR1011" s="253"/>
      <c r="DS1011" s="253"/>
      <c r="DT1011" s="253"/>
      <c r="DU1011" s="253"/>
      <c r="DV1011" s="253"/>
      <c r="DW1011" s="253"/>
      <c r="DX1011" s="253"/>
      <c r="DY1011" s="253"/>
      <c r="DZ1011" s="253"/>
      <c r="EA1011" s="253"/>
      <c r="EB1011" s="253"/>
      <c r="EC1011" s="253"/>
      <c r="ED1011" s="253"/>
      <c r="EE1011" s="253"/>
      <c r="EF1011" s="253"/>
      <c r="EG1011" s="253"/>
      <c r="EH1011" s="253"/>
      <c r="EI1011" s="253"/>
      <c r="EJ1011" s="253"/>
      <c r="EK1011" s="253"/>
      <c r="EL1011" s="253"/>
      <c r="EM1011" s="253"/>
      <c r="EN1011" s="253"/>
      <c r="EO1011" s="253"/>
      <c r="EP1011" s="253"/>
      <c r="EQ1011" s="253"/>
      <c r="ER1011" s="253"/>
      <c r="ES1011" s="253"/>
      <c r="ET1011" s="253"/>
      <c r="EU1011" s="253"/>
      <c r="EV1011" s="253"/>
      <c r="EW1011" s="253"/>
      <c r="EX1011" s="253"/>
      <c r="EY1011" s="253"/>
      <c r="EZ1011" s="253"/>
      <c r="FA1011" s="253"/>
      <c r="FB1011" s="253"/>
      <c r="FC1011" s="253"/>
      <c r="FD1011" s="253"/>
      <c r="FE1011" s="253"/>
      <c r="FF1011" s="253"/>
      <c r="FG1011" s="253"/>
      <c r="FH1011" s="253"/>
      <c r="FI1011" s="253"/>
      <c r="FJ1011" s="253"/>
      <c r="FK1011" s="253"/>
      <c r="FL1011" s="253"/>
      <c r="FM1011" s="253"/>
      <c r="FN1011" s="253"/>
      <c r="FO1011" s="253"/>
      <c r="FP1011" s="253"/>
      <c r="FQ1011" s="253"/>
      <c r="FR1011" s="253"/>
      <c r="FS1011" s="253"/>
      <c r="FT1011" s="253"/>
      <c r="FU1011" s="253"/>
      <c r="FV1011" s="253"/>
      <c r="FW1011" s="253"/>
      <c r="FX1011" s="253"/>
      <c r="FY1011" s="253"/>
      <c r="FZ1011" s="253"/>
      <c r="GA1011" s="253"/>
      <c r="GB1011" s="253"/>
      <c r="GC1011" s="253"/>
      <c r="GD1011" s="253"/>
      <c r="GE1011" s="253"/>
      <c r="GF1011" s="253"/>
      <c r="GG1011" s="253"/>
      <c r="GH1011" s="253"/>
      <c r="GI1011" s="253"/>
      <c r="GJ1011" s="253"/>
      <c r="GK1011" s="253"/>
      <c r="GL1011" s="253"/>
      <c r="GM1011" s="253"/>
      <c r="GN1011" s="253"/>
      <c r="GO1011" s="253"/>
      <c r="GP1011" s="253"/>
      <c r="GQ1011" s="253"/>
      <c r="GR1011" s="253"/>
      <c r="GS1011" s="253"/>
      <c r="GT1011" s="253"/>
      <c r="GU1011" s="253"/>
      <c r="GV1011" s="253"/>
      <c r="GW1011" s="253"/>
      <c r="GX1011" s="253"/>
      <c r="GY1011" s="253"/>
      <c r="GZ1011" s="253"/>
      <c r="HA1011" s="253"/>
      <c r="HB1011" s="253"/>
      <c r="HC1011" s="253"/>
      <c r="HD1011" s="253"/>
      <c r="HE1011" s="253"/>
      <c r="HF1011" s="253"/>
    </row>
    <row r="1012" spans="5:214" s="252" customFormat="1" ht="15" customHeight="1" x14ac:dyDescent="0.25">
      <c r="E1012" s="253"/>
      <c r="F1012" s="253"/>
      <c r="G1012" s="253"/>
      <c r="H1012" s="253"/>
      <c r="I1012" s="253"/>
      <c r="J1012" s="253"/>
      <c r="K1012" s="253"/>
      <c r="L1012" s="253"/>
      <c r="M1012" s="253"/>
      <c r="N1012" s="253"/>
      <c r="O1012" s="253"/>
      <c r="P1012" s="253"/>
      <c r="Q1012" s="253"/>
      <c r="R1012" s="253"/>
      <c r="S1012" s="253"/>
      <c r="T1012" s="253"/>
      <c r="U1012" s="253"/>
      <c r="V1012" s="253"/>
      <c r="W1012" s="253"/>
      <c r="X1012" s="253"/>
      <c r="Y1012" s="253"/>
      <c r="Z1012" s="253"/>
      <c r="AA1012" s="253"/>
      <c r="AB1012" s="253"/>
      <c r="AC1012" s="253"/>
      <c r="AD1012" s="253"/>
      <c r="AE1012" s="253"/>
      <c r="AF1012" s="253"/>
      <c r="AG1012" s="253"/>
      <c r="AH1012" s="253"/>
      <c r="AI1012" s="253"/>
      <c r="AJ1012" s="253"/>
      <c r="AK1012" s="253"/>
      <c r="AL1012" s="253"/>
      <c r="AM1012" s="253"/>
      <c r="AN1012" s="253"/>
      <c r="AO1012" s="253"/>
      <c r="AP1012" s="253"/>
      <c r="AQ1012" s="253"/>
      <c r="AR1012" s="253"/>
      <c r="AS1012" s="253"/>
      <c r="AT1012" s="253"/>
      <c r="AU1012" s="253"/>
      <c r="AV1012" s="253"/>
      <c r="AW1012" s="253"/>
      <c r="AX1012" s="253"/>
      <c r="AY1012" s="253"/>
      <c r="AZ1012" s="253"/>
      <c r="BA1012" s="253"/>
      <c r="BB1012" s="253"/>
      <c r="BC1012" s="253"/>
      <c r="BD1012" s="253"/>
      <c r="BE1012" s="253"/>
      <c r="BF1012" s="253"/>
      <c r="BG1012" s="253"/>
      <c r="BH1012" s="253"/>
      <c r="BI1012" s="253"/>
      <c r="BJ1012" s="253"/>
      <c r="BK1012" s="253"/>
      <c r="BL1012" s="253"/>
      <c r="BM1012" s="253"/>
      <c r="BN1012" s="253"/>
      <c r="BO1012" s="253"/>
      <c r="BP1012" s="253"/>
      <c r="BQ1012" s="253"/>
      <c r="BR1012" s="253"/>
      <c r="BS1012" s="253"/>
      <c r="BT1012" s="253"/>
      <c r="BU1012" s="253"/>
      <c r="BV1012" s="253"/>
      <c r="BW1012" s="253"/>
      <c r="BX1012" s="253"/>
      <c r="BY1012" s="253"/>
      <c r="BZ1012" s="253"/>
      <c r="CA1012" s="253"/>
      <c r="CB1012" s="253"/>
      <c r="CC1012" s="253"/>
      <c r="CD1012" s="253"/>
      <c r="CE1012" s="253"/>
      <c r="CF1012" s="253"/>
      <c r="CG1012" s="253"/>
      <c r="CH1012" s="253"/>
      <c r="CI1012" s="253"/>
      <c r="CJ1012" s="253"/>
      <c r="CK1012" s="253"/>
      <c r="CL1012" s="253"/>
      <c r="CM1012" s="253"/>
      <c r="CN1012" s="253"/>
      <c r="CO1012" s="253"/>
      <c r="CP1012" s="253"/>
      <c r="CQ1012" s="253"/>
      <c r="CR1012" s="253"/>
      <c r="CS1012" s="253"/>
      <c r="CT1012" s="253"/>
      <c r="CU1012" s="253"/>
      <c r="CV1012" s="253"/>
      <c r="CW1012" s="253"/>
      <c r="CX1012" s="253"/>
      <c r="CY1012" s="253"/>
      <c r="CZ1012" s="253"/>
      <c r="DA1012" s="253"/>
      <c r="DB1012" s="253"/>
      <c r="DC1012" s="253"/>
      <c r="DD1012" s="253"/>
      <c r="DE1012" s="253"/>
      <c r="DF1012" s="253"/>
      <c r="DG1012" s="253"/>
      <c r="DH1012" s="253"/>
      <c r="DI1012" s="253"/>
      <c r="DJ1012" s="253"/>
      <c r="DK1012" s="253"/>
      <c r="DL1012" s="253"/>
      <c r="DM1012" s="253"/>
      <c r="DN1012" s="253"/>
      <c r="DO1012" s="253"/>
      <c r="DP1012" s="253"/>
      <c r="DQ1012" s="253"/>
      <c r="DR1012" s="253"/>
      <c r="DS1012" s="253"/>
      <c r="DT1012" s="253"/>
      <c r="DU1012" s="253"/>
      <c r="DV1012" s="253"/>
      <c r="DW1012" s="253"/>
      <c r="DX1012" s="253"/>
      <c r="DY1012" s="253"/>
      <c r="DZ1012" s="253"/>
      <c r="EA1012" s="253"/>
      <c r="EB1012" s="253"/>
      <c r="EC1012" s="253"/>
      <c r="ED1012" s="253"/>
      <c r="EE1012" s="253"/>
      <c r="EF1012" s="253"/>
      <c r="EG1012" s="253"/>
      <c r="EH1012" s="253"/>
      <c r="EI1012" s="253"/>
      <c r="EJ1012" s="253"/>
      <c r="EK1012" s="253"/>
      <c r="EL1012" s="253"/>
      <c r="EM1012" s="253"/>
      <c r="EN1012" s="253"/>
      <c r="EO1012" s="253"/>
      <c r="EP1012" s="253"/>
      <c r="EQ1012" s="253"/>
      <c r="ER1012" s="253"/>
      <c r="ES1012" s="253"/>
      <c r="ET1012" s="253"/>
      <c r="EU1012" s="253"/>
      <c r="EV1012" s="253"/>
      <c r="EW1012" s="253"/>
      <c r="EX1012" s="253"/>
      <c r="EY1012" s="253"/>
      <c r="EZ1012" s="253"/>
      <c r="FA1012" s="253"/>
      <c r="FB1012" s="253"/>
      <c r="FC1012" s="253"/>
      <c r="FD1012" s="253"/>
      <c r="FE1012" s="253"/>
      <c r="FF1012" s="253"/>
      <c r="FG1012" s="253"/>
      <c r="FH1012" s="253"/>
      <c r="FI1012" s="253"/>
      <c r="FJ1012" s="253"/>
      <c r="FK1012" s="253"/>
      <c r="FL1012" s="253"/>
      <c r="FM1012" s="253"/>
      <c r="FN1012" s="253"/>
      <c r="FO1012" s="253"/>
      <c r="FP1012" s="253"/>
      <c r="FQ1012" s="253"/>
      <c r="FR1012" s="253"/>
      <c r="FS1012" s="253"/>
      <c r="FT1012" s="253"/>
      <c r="FU1012" s="253"/>
      <c r="FV1012" s="253"/>
      <c r="FW1012" s="253"/>
      <c r="FX1012" s="253"/>
      <c r="FY1012" s="253"/>
      <c r="FZ1012" s="253"/>
      <c r="GA1012" s="253"/>
      <c r="GB1012" s="253"/>
      <c r="GC1012" s="253"/>
      <c r="GD1012" s="253"/>
      <c r="GE1012" s="253"/>
      <c r="GF1012" s="253"/>
      <c r="GG1012" s="253"/>
      <c r="GH1012" s="253"/>
      <c r="GI1012" s="253"/>
      <c r="GJ1012" s="253"/>
      <c r="GK1012" s="253"/>
      <c r="GL1012" s="253"/>
      <c r="GM1012" s="253"/>
      <c r="GN1012" s="253"/>
      <c r="GO1012" s="253"/>
      <c r="GP1012" s="253"/>
      <c r="GQ1012" s="253"/>
      <c r="GR1012" s="253"/>
      <c r="GS1012" s="253"/>
      <c r="GT1012" s="253"/>
      <c r="GU1012" s="253"/>
      <c r="GV1012" s="253"/>
      <c r="GW1012" s="253"/>
      <c r="GX1012" s="253"/>
      <c r="GY1012" s="253"/>
      <c r="GZ1012" s="253"/>
      <c r="HA1012" s="253"/>
      <c r="HB1012" s="253"/>
      <c r="HC1012" s="253"/>
      <c r="HD1012" s="253"/>
      <c r="HE1012" s="253"/>
      <c r="HF1012" s="253"/>
    </row>
    <row r="1013" spans="5:214" s="252" customFormat="1" ht="15" customHeight="1" x14ac:dyDescent="0.25">
      <c r="E1013" s="253"/>
      <c r="F1013" s="253"/>
      <c r="G1013" s="253"/>
      <c r="H1013" s="253"/>
      <c r="I1013" s="253"/>
      <c r="J1013" s="253"/>
      <c r="K1013" s="253"/>
      <c r="L1013" s="253"/>
      <c r="M1013" s="253"/>
      <c r="N1013" s="253"/>
      <c r="O1013" s="253"/>
      <c r="P1013" s="253"/>
      <c r="Q1013" s="253"/>
      <c r="R1013" s="253"/>
      <c r="S1013" s="253"/>
      <c r="T1013" s="253"/>
      <c r="U1013" s="253"/>
      <c r="V1013" s="253"/>
      <c r="W1013" s="253"/>
      <c r="X1013" s="253"/>
      <c r="Y1013" s="253"/>
      <c r="Z1013" s="253"/>
      <c r="AA1013" s="253"/>
      <c r="AB1013" s="253"/>
      <c r="AC1013" s="253"/>
      <c r="AD1013" s="253"/>
      <c r="AE1013" s="253"/>
      <c r="AF1013" s="253"/>
      <c r="AG1013" s="253"/>
      <c r="AH1013" s="253"/>
      <c r="AI1013" s="253"/>
      <c r="AJ1013" s="253"/>
      <c r="AK1013" s="253"/>
      <c r="AL1013" s="253"/>
      <c r="AM1013" s="253"/>
      <c r="AN1013" s="253"/>
      <c r="AO1013" s="253"/>
      <c r="AP1013" s="253"/>
      <c r="AQ1013" s="253"/>
      <c r="AR1013" s="253"/>
      <c r="AS1013" s="253"/>
      <c r="AT1013" s="253"/>
      <c r="AU1013" s="253"/>
      <c r="AV1013" s="253"/>
      <c r="AW1013" s="253"/>
      <c r="AX1013" s="253"/>
      <c r="AY1013" s="253"/>
      <c r="AZ1013" s="253"/>
      <c r="BA1013" s="253"/>
      <c r="BB1013" s="253"/>
      <c r="BC1013" s="253"/>
      <c r="BD1013" s="253"/>
      <c r="BE1013" s="253"/>
      <c r="BF1013" s="253"/>
      <c r="BG1013" s="253"/>
      <c r="BH1013" s="253"/>
      <c r="BI1013" s="253"/>
      <c r="BJ1013" s="253"/>
      <c r="BK1013" s="253"/>
      <c r="BL1013" s="253"/>
      <c r="BM1013" s="253"/>
      <c r="BN1013" s="253"/>
      <c r="BO1013" s="253"/>
      <c r="BP1013" s="253"/>
      <c r="BQ1013" s="253"/>
      <c r="BR1013" s="253"/>
      <c r="BS1013" s="253"/>
      <c r="BT1013" s="253"/>
      <c r="BU1013" s="253"/>
      <c r="BV1013" s="253"/>
      <c r="BW1013" s="253"/>
      <c r="BX1013" s="253"/>
      <c r="BY1013" s="253"/>
      <c r="BZ1013" s="253"/>
      <c r="CA1013" s="253"/>
      <c r="CB1013" s="253"/>
      <c r="CC1013" s="253"/>
      <c r="CD1013" s="253"/>
      <c r="CE1013" s="253"/>
      <c r="CF1013" s="253"/>
      <c r="CG1013" s="253"/>
      <c r="CH1013" s="253"/>
      <c r="CI1013" s="253"/>
      <c r="CJ1013" s="253"/>
      <c r="CK1013" s="253"/>
      <c r="CL1013" s="253"/>
      <c r="CM1013" s="253"/>
      <c r="CN1013" s="253"/>
      <c r="CO1013" s="253"/>
      <c r="CP1013" s="253"/>
      <c r="CQ1013" s="253"/>
      <c r="CR1013" s="253"/>
      <c r="CS1013" s="253"/>
      <c r="CT1013" s="253"/>
      <c r="CU1013" s="253"/>
      <c r="CV1013" s="253"/>
      <c r="CW1013" s="253"/>
      <c r="CX1013" s="253"/>
      <c r="CY1013" s="253"/>
      <c r="CZ1013" s="253"/>
      <c r="DA1013" s="253"/>
      <c r="DB1013" s="253"/>
      <c r="DC1013" s="253"/>
      <c r="DD1013" s="253"/>
      <c r="DE1013" s="253"/>
      <c r="DF1013" s="253"/>
      <c r="DG1013" s="253"/>
      <c r="DH1013" s="253"/>
      <c r="DI1013" s="253"/>
      <c r="DJ1013" s="253"/>
      <c r="DK1013" s="253"/>
      <c r="DL1013" s="253"/>
      <c r="DM1013" s="253"/>
      <c r="DN1013" s="253"/>
      <c r="DO1013" s="253"/>
      <c r="DP1013" s="253"/>
      <c r="DQ1013" s="253"/>
      <c r="DR1013" s="253"/>
      <c r="DS1013" s="253"/>
      <c r="DT1013" s="253"/>
      <c r="DU1013" s="253"/>
      <c r="DV1013" s="253"/>
      <c r="DW1013" s="253"/>
      <c r="DX1013" s="253"/>
      <c r="DY1013" s="253"/>
      <c r="DZ1013" s="253"/>
      <c r="EA1013" s="253"/>
      <c r="EB1013" s="253"/>
      <c r="EC1013" s="253"/>
      <c r="ED1013" s="253"/>
      <c r="EE1013" s="253"/>
      <c r="EF1013" s="253"/>
      <c r="EG1013" s="253"/>
      <c r="EH1013" s="253"/>
      <c r="EI1013" s="253"/>
      <c r="EJ1013" s="253"/>
      <c r="EK1013" s="253"/>
      <c r="EL1013" s="253"/>
      <c r="EM1013" s="253"/>
      <c r="EN1013" s="253"/>
      <c r="EO1013" s="253"/>
      <c r="EP1013" s="253"/>
      <c r="EQ1013" s="253"/>
      <c r="ER1013" s="253"/>
      <c r="ES1013" s="253"/>
      <c r="ET1013" s="253"/>
      <c r="EU1013" s="253"/>
      <c r="EV1013" s="253"/>
      <c r="EW1013" s="253"/>
      <c r="EX1013" s="253"/>
      <c r="EY1013" s="253"/>
      <c r="EZ1013" s="253"/>
      <c r="FA1013" s="253"/>
      <c r="FB1013" s="253"/>
      <c r="FC1013" s="253"/>
      <c r="FD1013" s="253"/>
      <c r="FE1013" s="253"/>
      <c r="FF1013" s="253"/>
      <c r="FG1013" s="253"/>
      <c r="FH1013" s="253"/>
      <c r="FI1013" s="253"/>
      <c r="FJ1013" s="253"/>
      <c r="FK1013" s="253"/>
      <c r="FL1013" s="253"/>
      <c r="FM1013" s="253"/>
      <c r="FN1013" s="253"/>
      <c r="FO1013" s="253"/>
      <c r="FP1013" s="253"/>
      <c r="FQ1013" s="253"/>
      <c r="FR1013" s="253"/>
      <c r="FS1013" s="253"/>
      <c r="FT1013" s="253"/>
      <c r="FU1013" s="253"/>
      <c r="FV1013" s="253"/>
      <c r="FW1013" s="253"/>
      <c r="FX1013" s="253"/>
      <c r="FY1013" s="253"/>
      <c r="FZ1013" s="253"/>
      <c r="GA1013" s="253"/>
      <c r="GB1013" s="253"/>
      <c r="GC1013" s="253"/>
      <c r="GD1013" s="253"/>
      <c r="GE1013" s="253"/>
      <c r="GF1013" s="253"/>
      <c r="GG1013" s="253"/>
      <c r="GH1013" s="253"/>
      <c r="GI1013" s="253"/>
      <c r="GJ1013" s="253"/>
      <c r="GK1013" s="253"/>
      <c r="GL1013" s="253"/>
      <c r="GM1013" s="253"/>
      <c r="GN1013" s="253"/>
      <c r="GO1013" s="253"/>
      <c r="GP1013" s="253"/>
      <c r="GQ1013" s="253"/>
      <c r="GR1013" s="253"/>
      <c r="GS1013" s="253"/>
      <c r="GT1013" s="253"/>
      <c r="GU1013" s="253"/>
      <c r="GV1013" s="253"/>
      <c r="GW1013" s="253"/>
      <c r="GX1013" s="253"/>
      <c r="GY1013" s="253"/>
      <c r="GZ1013" s="253"/>
      <c r="HA1013" s="253"/>
      <c r="HB1013" s="253"/>
      <c r="HC1013" s="253"/>
      <c r="HD1013" s="253"/>
      <c r="HE1013" s="253"/>
      <c r="HF1013" s="253"/>
    </row>
    <row r="1014" spans="5:214" s="252" customFormat="1" ht="15" customHeight="1" x14ac:dyDescent="0.25">
      <c r="E1014" s="253"/>
      <c r="F1014" s="253"/>
      <c r="G1014" s="253"/>
      <c r="H1014" s="253"/>
      <c r="I1014" s="253"/>
      <c r="J1014" s="253"/>
      <c r="K1014" s="253"/>
      <c r="L1014" s="253"/>
      <c r="M1014" s="253"/>
      <c r="N1014" s="253"/>
      <c r="O1014" s="253"/>
      <c r="P1014" s="253"/>
      <c r="Q1014" s="253"/>
      <c r="R1014" s="253"/>
      <c r="S1014" s="253"/>
      <c r="T1014" s="253"/>
      <c r="U1014" s="253"/>
      <c r="V1014" s="253"/>
      <c r="W1014" s="253"/>
      <c r="X1014" s="253"/>
      <c r="Y1014" s="253"/>
      <c r="Z1014" s="253"/>
      <c r="AA1014" s="253"/>
      <c r="AB1014" s="253"/>
      <c r="AC1014" s="253"/>
      <c r="AD1014" s="253"/>
      <c r="AE1014" s="253"/>
      <c r="AF1014" s="253"/>
      <c r="AG1014" s="253"/>
      <c r="AH1014" s="253"/>
      <c r="AI1014" s="253"/>
      <c r="AJ1014" s="253"/>
      <c r="AK1014" s="253"/>
      <c r="AL1014" s="253"/>
      <c r="AM1014" s="253"/>
      <c r="AN1014" s="253"/>
      <c r="AO1014" s="253"/>
      <c r="AP1014" s="253"/>
      <c r="AQ1014" s="253"/>
      <c r="AR1014" s="253"/>
      <c r="AS1014" s="253"/>
      <c r="AT1014" s="253"/>
      <c r="AU1014" s="253"/>
      <c r="AV1014" s="253"/>
      <c r="AW1014" s="253"/>
      <c r="AX1014" s="253"/>
      <c r="AY1014" s="253"/>
      <c r="AZ1014" s="253"/>
      <c r="BA1014" s="253"/>
      <c r="BB1014" s="253"/>
      <c r="BC1014" s="253"/>
      <c r="BD1014" s="253"/>
      <c r="BE1014" s="253"/>
      <c r="BF1014" s="253"/>
      <c r="BG1014" s="253"/>
      <c r="BH1014" s="253"/>
      <c r="BI1014" s="253"/>
      <c r="BJ1014" s="253"/>
      <c r="BK1014" s="253"/>
      <c r="BL1014" s="253"/>
      <c r="BM1014" s="253"/>
      <c r="BN1014" s="253"/>
      <c r="BO1014" s="253"/>
      <c r="BP1014" s="253"/>
      <c r="BQ1014" s="253"/>
      <c r="BR1014" s="253"/>
      <c r="BS1014" s="253"/>
      <c r="BT1014" s="253"/>
      <c r="BU1014" s="253"/>
      <c r="BV1014" s="253"/>
      <c r="BW1014" s="253"/>
      <c r="BX1014" s="253"/>
      <c r="BY1014" s="253"/>
      <c r="BZ1014" s="253"/>
      <c r="CA1014" s="253"/>
      <c r="CB1014" s="253"/>
      <c r="CC1014" s="253"/>
      <c r="CD1014" s="253"/>
      <c r="CE1014" s="253"/>
      <c r="CF1014" s="253"/>
      <c r="CG1014" s="253"/>
      <c r="CH1014" s="253"/>
      <c r="CI1014" s="253"/>
      <c r="CJ1014" s="253"/>
      <c r="CK1014" s="253"/>
      <c r="CL1014" s="253"/>
      <c r="CM1014" s="253"/>
      <c r="CN1014" s="253"/>
      <c r="CO1014" s="253"/>
      <c r="CP1014" s="253"/>
      <c r="CQ1014" s="253"/>
      <c r="CR1014" s="253"/>
      <c r="CS1014" s="253"/>
      <c r="CT1014" s="253"/>
      <c r="CU1014" s="253"/>
      <c r="CV1014" s="253"/>
      <c r="CW1014" s="253"/>
      <c r="CX1014" s="253"/>
      <c r="CY1014" s="253"/>
      <c r="CZ1014" s="253"/>
      <c r="DA1014" s="253"/>
      <c r="DB1014" s="253"/>
      <c r="DC1014" s="253"/>
      <c r="DD1014" s="253"/>
      <c r="DE1014" s="253"/>
      <c r="DF1014" s="253"/>
      <c r="DG1014" s="253"/>
      <c r="DH1014" s="253"/>
      <c r="DI1014" s="253"/>
      <c r="DJ1014" s="253"/>
      <c r="DK1014" s="253"/>
      <c r="DL1014" s="253"/>
      <c r="DM1014" s="253"/>
      <c r="DN1014" s="253"/>
      <c r="DO1014" s="253"/>
      <c r="DP1014" s="253"/>
      <c r="DQ1014" s="253"/>
      <c r="DR1014" s="253"/>
      <c r="DS1014" s="253"/>
      <c r="DT1014" s="253"/>
      <c r="DU1014" s="253"/>
      <c r="DV1014" s="253"/>
      <c r="DW1014" s="253"/>
      <c r="DX1014" s="253"/>
      <c r="DY1014" s="253"/>
      <c r="DZ1014" s="253"/>
      <c r="EA1014" s="253"/>
      <c r="EB1014" s="253"/>
      <c r="EC1014" s="253"/>
      <c r="ED1014" s="253"/>
      <c r="EE1014" s="253"/>
      <c r="EF1014" s="253"/>
      <c r="EG1014" s="253"/>
      <c r="EH1014" s="253"/>
      <c r="EI1014" s="253"/>
      <c r="EJ1014" s="253"/>
      <c r="EK1014" s="253"/>
      <c r="EL1014" s="253"/>
      <c r="EM1014" s="253"/>
      <c r="EN1014" s="253"/>
      <c r="EO1014" s="253"/>
      <c r="EP1014" s="253"/>
      <c r="EQ1014" s="253"/>
      <c r="ER1014" s="253"/>
      <c r="ES1014" s="253"/>
      <c r="ET1014" s="253"/>
      <c r="EU1014" s="253"/>
      <c r="EV1014" s="253"/>
      <c r="EW1014" s="253"/>
      <c r="EX1014" s="253"/>
      <c r="EY1014" s="253"/>
      <c r="EZ1014" s="253"/>
      <c r="FA1014" s="253"/>
      <c r="FB1014" s="253"/>
      <c r="FC1014" s="253"/>
      <c r="FD1014" s="253"/>
      <c r="FE1014" s="253"/>
      <c r="FF1014" s="253"/>
      <c r="FG1014" s="253"/>
      <c r="FH1014" s="253"/>
      <c r="FI1014" s="253"/>
      <c r="FJ1014" s="253"/>
      <c r="FK1014" s="253"/>
      <c r="FL1014" s="253"/>
      <c r="FM1014" s="253"/>
      <c r="FN1014" s="253"/>
      <c r="FO1014" s="253"/>
      <c r="FP1014" s="253"/>
      <c r="FQ1014" s="253"/>
      <c r="FR1014" s="253"/>
      <c r="FS1014" s="253"/>
      <c r="FT1014" s="253"/>
      <c r="FU1014" s="253"/>
      <c r="FV1014" s="253"/>
      <c r="FW1014" s="253"/>
      <c r="FX1014" s="253"/>
      <c r="FY1014" s="253"/>
      <c r="FZ1014" s="253"/>
      <c r="GA1014" s="253"/>
      <c r="GB1014" s="253"/>
      <c r="GC1014" s="253"/>
      <c r="GD1014" s="253"/>
      <c r="GE1014" s="253"/>
      <c r="GF1014" s="253"/>
      <c r="GG1014" s="253"/>
      <c r="GH1014" s="253"/>
      <c r="GI1014" s="253"/>
      <c r="GJ1014" s="253"/>
      <c r="GK1014" s="253"/>
      <c r="GL1014" s="253"/>
      <c r="GM1014" s="253"/>
      <c r="GN1014" s="253"/>
      <c r="GO1014" s="253"/>
      <c r="GP1014" s="253"/>
      <c r="GQ1014" s="253"/>
      <c r="GR1014" s="253"/>
      <c r="GS1014" s="253"/>
      <c r="GT1014" s="253"/>
      <c r="GU1014" s="253"/>
      <c r="GV1014" s="253"/>
      <c r="GW1014" s="253"/>
      <c r="GX1014" s="253"/>
      <c r="GY1014" s="253"/>
      <c r="GZ1014" s="253"/>
      <c r="HA1014" s="253"/>
      <c r="HB1014" s="253"/>
      <c r="HC1014" s="253"/>
      <c r="HD1014" s="253"/>
      <c r="HE1014" s="253"/>
      <c r="HF1014" s="253"/>
    </row>
    <row r="1015" spans="5:214" s="252" customFormat="1" ht="15" customHeight="1" x14ac:dyDescent="0.25">
      <c r="E1015" s="253"/>
      <c r="F1015" s="253"/>
      <c r="G1015" s="253"/>
      <c r="H1015" s="253"/>
      <c r="I1015" s="253"/>
      <c r="J1015" s="253"/>
      <c r="K1015" s="253"/>
      <c r="L1015" s="253"/>
      <c r="M1015" s="253"/>
      <c r="N1015" s="253"/>
      <c r="O1015" s="253"/>
      <c r="P1015" s="253"/>
      <c r="Q1015" s="253"/>
      <c r="R1015" s="253"/>
      <c r="S1015" s="253"/>
      <c r="T1015" s="253"/>
      <c r="U1015" s="253"/>
      <c r="V1015" s="253"/>
      <c r="W1015" s="253"/>
      <c r="X1015" s="253"/>
      <c r="Y1015" s="253"/>
      <c r="Z1015" s="253"/>
      <c r="AA1015" s="253"/>
      <c r="AB1015" s="253"/>
      <c r="AC1015" s="253"/>
      <c r="AD1015" s="253"/>
      <c r="AE1015" s="253"/>
      <c r="AF1015" s="253"/>
      <c r="AG1015" s="253"/>
      <c r="AH1015" s="253"/>
      <c r="AI1015" s="253"/>
      <c r="AJ1015" s="253"/>
      <c r="AK1015" s="253"/>
      <c r="AL1015" s="253"/>
      <c r="AM1015" s="253"/>
      <c r="AN1015" s="253"/>
      <c r="AO1015" s="253"/>
      <c r="AP1015" s="253"/>
      <c r="AQ1015" s="253"/>
      <c r="AR1015" s="253"/>
      <c r="AS1015" s="253"/>
      <c r="AT1015" s="253"/>
      <c r="AU1015" s="253"/>
      <c r="AV1015" s="253"/>
      <c r="AW1015" s="253"/>
      <c r="AX1015" s="253"/>
      <c r="AY1015" s="253"/>
      <c r="AZ1015" s="253"/>
      <c r="BA1015" s="253"/>
      <c r="BB1015" s="253"/>
      <c r="BC1015" s="253"/>
      <c r="BD1015" s="253"/>
      <c r="BE1015" s="253"/>
      <c r="BF1015" s="253"/>
      <c r="BG1015" s="253"/>
      <c r="BH1015" s="253"/>
      <c r="BI1015" s="253"/>
      <c r="BJ1015" s="253"/>
      <c r="BK1015" s="253"/>
      <c r="BL1015" s="253"/>
      <c r="BM1015" s="253"/>
      <c r="BN1015" s="253"/>
      <c r="BO1015" s="253"/>
      <c r="BP1015" s="253"/>
      <c r="BQ1015" s="253"/>
      <c r="BR1015" s="253"/>
      <c r="BS1015" s="253"/>
      <c r="BT1015" s="253"/>
      <c r="BU1015" s="253"/>
      <c r="BV1015" s="253"/>
      <c r="BW1015" s="253"/>
      <c r="BX1015" s="253"/>
      <c r="BY1015" s="253"/>
      <c r="BZ1015" s="253"/>
      <c r="CA1015" s="253"/>
      <c r="CB1015" s="253"/>
      <c r="CC1015" s="253"/>
      <c r="CD1015" s="253"/>
      <c r="CE1015" s="253"/>
      <c r="CF1015" s="253"/>
      <c r="CG1015" s="253"/>
      <c r="CH1015" s="253"/>
      <c r="CI1015" s="253"/>
      <c r="CJ1015" s="253"/>
      <c r="CK1015" s="253"/>
      <c r="CL1015" s="253"/>
      <c r="CM1015" s="253"/>
      <c r="CN1015" s="253"/>
      <c r="CO1015" s="253"/>
      <c r="CP1015" s="253"/>
      <c r="CQ1015" s="253"/>
      <c r="CR1015" s="253"/>
      <c r="CS1015" s="253"/>
      <c r="CT1015" s="253"/>
      <c r="CU1015" s="253"/>
      <c r="CV1015" s="253"/>
      <c r="CW1015" s="253"/>
      <c r="CX1015" s="253"/>
      <c r="CY1015" s="253"/>
      <c r="CZ1015" s="253"/>
      <c r="DA1015" s="253"/>
      <c r="DB1015" s="253"/>
      <c r="DC1015" s="253"/>
      <c r="DD1015" s="253"/>
      <c r="DE1015" s="253"/>
      <c r="DF1015" s="253"/>
      <c r="DG1015" s="253"/>
      <c r="DH1015" s="253"/>
      <c r="DI1015" s="253"/>
      <c r="DJ1015" s="253"/>
      <c r="DK1015" s="253"/>
      <c r="DL1015" s="253"/>
      <c r="DM1015" s="253"/>
      <c r="DN1015" s="253"/>
      <c r="DO1015" s="253"/>
      <c r="DP1015" s="253"/>
      <c r="DQ1015" s="253"/>
      <c r="DR1015" s="253"/>
      <c r="DS1015" s="253"/>
      <c r="DT1015" s="253"/>
      <c r="DU1015" s="253"/>
      <c r="DV1015" s="253"/>
      <c r="DW1015" s="253"/>
      <c r="DX1015" s="253"/>
      <c r="DY1015" s="253"/>
      <c r="DZ1015" s="253"/>
      <c r="EA1015" s="253"/>
      <c r="EB1015" s="253"/>
      <c r="EC1015" s="253"/>
      <c r="ED1015" s="253"/>
      <c r="EE1015" s="253"/>
      <c r="EF1015" s="253"/>
      <c r="EG1015" s="253"/>
      <c r="EH1015" s="253"/>
      <c r="EI1015" s="253"/>
      <c r="EJ1015" s="253"/>
      <c r="EK1015" s="253"/>
      <c r="EL1015" s="253"/>
      <c r="EM1015" s="253"/>
      <c r="EN1015" s="253"/>
      <c r="EO1015" s="253"/>
      <c r="EP1015" s="253"/>
      <c r="EQ1015" s="253"/>
      <c r="ER1015" s="253"/>
      <c r="ES1015" s="253"/>
      <c r="ET1015" s="253"/>
      <c r="EU1015" s="253"/>
      <c r="EV1015" s="253"/>
      <c r="EW1015" s="253"/>
      <c r="EX1015" s="253"/>
      <c r="EY1015" s="253"/>
      <c r="EZ1015" s="253"/>
      <c r="FA1015" s="253"/>
      <c r="FB1015" s="253"/>
      <c r="FC1015" s="253"/>
      <c r="FD1015" s="253"/>
      <c r="FE1015" s="253"/>
      <c r="FF1015" s="253"/>
      <c r="FG1015" s="253"/>
      <c r="FH1015" s="253"/>
      <c r="FI1015" s="253"/>
      <c r="FJ1015" s="253"/>
      <c r="FK1015" s="253"/>
      <c r="FL1015" s="253"/>
      <c r="FM1015" s="253"/>
      <c r="FN1015" s="253"/>
      <c r="FO1015" s="253"/>
      <c r="FP1015" s="253"/>
      <c r="FQ1015" s="253"/>
      <c r="FR1015" s="253"/>
      <c r="FS1015" s="253"/>
      <c r="FT1015" s="253"/>
      <c r="FU1015" s="253"/>
      <c r="FV1015" s="253"/>
      <c r="FW1015" s="253"/>
      <c r="FX1015" s="253"/>
      <c r="FY1015" s="253"/>
      <c r="FZ1015" s="253"/>
      <c r="GA1015" s="253"/>
      <c r="GB1015" s="253"/>
      <c r="GC1015" s="253"/>
      <c r="GD1015" s="253"/>
      <c r="GE1015" s="253"/>
      <c r="GF1015" s="253"/>
      <c r="GG1015" s="253"/>
      <c r="GH1015" s="253"/>
      <c r="GI1015" s="253"/>
      <c r="GJ1015" s="253"/>
      <c r="GK1015" s="253"/>
      <c r="GL1015" s="253"/>
      <c r="GM1015" s="253"/>
      <c r="GN1015" s="253"/>
      <c r="GO1015" s="253"/>
      <c r="GP1015" s="253"/>
      <c r="GQ1015" s="253"/>
      <c r="GR1015" s="253"/>
      <c r="GS1015" s="253"/>
      <c r="GT1015" s="253"/>
      <c r="GU1015" s="253"/>
      <c r="GV1015" s="253"/>
      <c r="GW1015" s="253"/>
      <c r="GX1015" s="253"/>
      <c r="GY1015" s="253"/>
      <c r="GZ1015" s="253"/>
      <c r="HA1015" s="253"/>
      <c r="HB1015" s="253"/>
      <c r="HC1015" s="253"/>
      <c r="HD1015" s="253"/>
      <c r="HE1015" s="253"/>
      <c r="HF1015" s="253"/>
    </row>
    <row r="1016" spans="5:214" s="252" customFormat="1" ht="15" customHeight="1" x14ac:dyDescent="0.25">
      <c r="E1016" s="253"/>
      <c r="F1016" s="253"/>
      <c r="G1016" s="253"/>
      <c r="H1016" s="253"/>
      <c r="I1016" s="253"/>
      <c r="J1016" s="253"/>
      <c r="K1016" s="253"/>
      <c r="L1016" s="253"/>
      <c r="M1016" s="253"/>
      <c r="N1016" s="253"/>
      <c r="O1016" s="253"/>
      <c r="P1016" s="253"/>
      <c r="Q1016" s="253"/>
      <c r="R1016" s="253"/>
      <c r="S1016" s="253"/>
      <c r="T1016" s="253"/>
      <c r="U1016" s="253"/>
      <c r="V1016" s="253"/>
      <c r="W1016" s="253"/>
      <c r="X1016" s="253"/>
      <c r="Y1016" s="253"/>
      <c r="Z1016" s="253"/>
      <c r="AA1016" s="253"/>
      <c r="AB1016" s="253"/>
      <c r="AC1016" s="253"/>
      <c r="AD1016" s="253"/>
      <c r="AE1016" s="253"/>
      <c r="AF1016" s="253"/>
      <c r="AG1016" s="253"/>
      <c r="AH1016" s="253"/>
      <c r="AI1016" s="253"/>
      <c r="AJ1016" s="253"/>
      <c r="AK1016" s="253"/>
      <c r="AL1016" s="253"/>
      <c r="AM1016" s="253"/>
      <c r="AN1016" s="253"/>
      <c r="AO1016" s="253"/>
      <c r="AP1016" s="253"/>
      <c r="AQ1016" s="253"/>
      <c r="AR1016" s="253"/>
      <c r="AS1016" s="253"/>
      <c r="AT1016" s="253"/>
      <c r="AU1016" s="253"/>
      <c r="AV1016" s="253"/>
      <c r="AW1016" s="253"/>
      <c r="AX1016" s="253"/>
      <c r="AY1016" s="253"/>
      <c r="AZ1016" s="253"/>
      <c r="BA1016" s="253"/>
      <c r="BB1016" s="253"/>
      <c r="BC1016" s="253"/>
      <c r="BD1016" s="253"/>
      <c r="BE1016" s="253"/>
      <c r="BF1016" s="253"/>
      <c r="BG1016" s="253"/>
      <c r="BH1016" s="253"/>
      <c r="BI1016" s="253"/>
      <c r="BJ1016" s="253"/>
      <c r="BK1016" s="253"/>
      <c r="BL1016" s="253"/>
      <c r="BM1016" s="253"/>
      <c r="BN1016" s="253"/>
      <c r="BO1016" s="253"/>
      <c r="BP1016" s="253"/>
      <c r="BQ1016" s="253"/>
      <c r="BR1016" s="253"/>
      <c r="BS1016" s="253"/>
      <c r="BT1016" s="253"/>
      <c r="BU1016" s="253"/>
      <c r="BV1016" s="253"/>
      <c r="BW1016" s="253"/>
      <c r="BX1016" s="253"/>
      <c r="BY1016" s="253"/>
      <c r="BZ1016" s="253"/>
      <c r="CA1016" s="253"/>
      <c r="CB1016" s="253"/>
      <c r="CC1016" s="253"/>
      <c r="CD1016" s="253"/>
      <c r="CE1016" s="253"/>
      <c r="CF1016" s="253"/>
      <c r="CG1016" s="253"/>
      <c r="CH1016" s="253"/>
      <c r="CI1016" s="253"/>
      <c r="CJ1016" s="253"/>
      <c r="CK1016" s="253"/>
      <c r="CL1016" s="253"/>
      <c r="CM1016" s="253"/>
      <c r="CN1016" s="253"/>
      <c r="CO1016" s="253"/>
      <c r="CP1016" s="253"/>
      <c r="CQ1016" s="253"/>
      <c r="CR1016" s="253"/>
      <c r="CS1016" s="253"/>
      <c r="CT1016" s="253"/>
      <c r="CU1016" s="253"/>
      <c r="CV1016" s="253"/>
      <c r="CW1016" s="253"/>
      <c r="CX1016" s="253"/>
      <c r="CY1016" s="253"/>
      <c r="CZ1016" s="253"/>
      <c r="DA1016" s="253"/>
      <c r="DB1016" s="253"/>
      <c r="DC1016" s="253"/>
      <c r="DD1016" s="253"/>
      <c r="DE1016" s="253"/>
      <c r="DF1016" s="253"/>
      <c r="DG1016" s="253"/>
      <c r="DH1016" s="253"/>
      <c r="DI1016" s="253"/>
      <c r="DJ1016" s="253"/>
      <c r="DK1016" s="253"/>
      <c r="DL1016" s="253"/>
      <c r="DM1016" s="253"/>
      <c r="DN1016" s="253"/>
      <c r="DO1016" s="253"/>
      <c r="DP1016" s="253"/>
      <c r="DQ1016" s="253"/>
      <c r="DR1016" s="253"/>
      <c r="DS1016" s="253"/>
      <c r="DT1016" s="253"/>
      <c r="DU1016" s="253"/>
      <c r="DV1016" s="253"/>
      <c r="DW1016" s="253"/>
      <c r="DX1016" s="253"/>
      <c r="DY1016" s="253"/>
      <c r="DZ1016" s="253"/>
      <c r="EA1016" s="253"/>
      <c r="EB1016" s="253"/>
      <c r="EC1016" s="253"/>
      <c r="ED1016" s="253"/>
      <c r="EE1016" s="253"/>
      <c r="EF1016" s="253"/>
      <c r="EG1016" s="253"/>
      <c r="EH1016" s="253"/>
      <c r="EI1016" s="253"/>
      <c r="EJ1016" s="253"/>
      <c r="EK1016" s="253"/>
      <c r="EL1016" s="253"/>
      <c r="EM1016" s="253"/>
      <c r="EN1016" s="253"/>
      <c r="EO1016" s="253"/>
      <c r="EP1016" s="253"/>
      <c r="EQ1016" s="253"/>
      <c r="ER1016" s="253"/>
      <c r="ES1016" s="253"/>
      <c r="ET1016" s="253"/>
      <c r="EU1016" s="253"/>
      <c r="EV1016" s="253"/>
      <c r="EW1016" s="253"/>
      <c r="EX1016" s="253"/>
      <c r="EY1016" s="253"/>
      <c r="EZ1016" s="253"/>
      <c r="FA1016" s="253"/>
      <c r="FB1016" s="253"/>
      <c r="FC1016" s="253"/>
      <c r="FD1016" s="253"/>
      <c r="FE1016" s="253"/>
      <c r="FF1016" s="253"/>
      <c r="FG1016" s="253"/>
      <c r="FH1016" s="253"/>
      <c r="FI1016" s="253"/>
      <c r="FJ1016" s="253"/>
      <c r="FK1016" s="253"/>
      <c r="FL1016" s="253"/>
      <c r="FM1016" s="253"/>
      <c r="FN1016" s="253"/>
      <c r="FO1016" s="253"/>
      <c r="FP1016" s="253"/>
      <c r="FQ1016" s="253"/>
      <c r="FR1016" s="253"/>
      <c r="FS1016" s="253"/>
      <c r="FT1016" s="253"/>
      <c r="FU1016" s="253"/>
      <c r="FV1016" s="253"/>
      <c r="FW1016" s="253"/>
      <c r="FX1016" s="253"/>
      <c r="FY1016" s="253"/>
      <c r="FZ1016" s="253"/>
      <c r="GA1016" s="253"/>
      <c r="GB1016" s="253"/>
      <c r="GC1016" s="253"/>
      <c r="GD1016" s="253"/>
      <c r="GE1016" s="253"/>
      <c r="GF1016" s="253"/>
      <c r="GG1016" s="253"/>
      <c r="GH1016" s="253"/>
      <c r="GI1016" s="253"/>
      <c r="GJ1016" s="253"/>
      <c r="GK1016" s="253"/>
      <c r="GL1016" s="253"/>
      <c r="GM1016" s="253"/>
      <c r="GN1016" s="253"/>
      <c r="GO1016" s="253"/>
      <c r="GP1016" s="253"/>
      <c r="GQ1016" s="253"/>
      <c r="GR1016" s="253"/>
      <c r="GS1016" s="253"/>
      <c r="GT1016" s="253"/>
      <c r="GU1016" s="253"/>
      <c r="GV1016" s="253"/>
      <c r="GW1016" s="253"/>
      <c r="GX1016" s="253"/>
      <c r="GY1016" s="253"/>
      <c r="GZ1016" s="253"/>
      <c r="HA1016" s="253"/>
      <c r="HB1016" s="253"/>
      <c r="HC1016" s="253"/>
      <c r="HD1016" s="253"/>
      <c r="HE1016" s="253"/>
      <c r="HF1016" s="253"/>
    </row>
    <row r="1017" spans="5:214" s="252" customFormat="1" ht="15" customHeight="1" x14ac:dyDescent="0.25">
      <c r="E1017" s="253"/>
      <c r="F1017" s="253"/>
      <c r="G1017" s="253"/>
      <c r="H1017" s="253"/>
      <c r="I1017" s="253"/>
      <c r="J1017" s="253"/>
      <c r="K1017" s="253"/>
      <c r="L1017" s="253"/>
      <c r="M1017" s="253"/>
      <c r="N1017" s="253"/>
      <c r="O1017" s="253"/>
      <c r="P1017" s="253"/>
      <c r="Q1017" s="253"/>
      <c r="R1017" s="253"/>
      <c r="S1017" s="253"/>
      <c r="T1017" s="253"/>
      <c r="U1017" s="253"/>
      <c r="V1017" s="253"/>
      <c r="W1017" s="253"/>
      <c r="X1017" s="253"/>
      <c r="Y1017" s="253"/>
      <c r="Z1017" s="253"/>
      <c r="AA1017" s="253"/>
      <c r="AB1017" s="253"/>
      <c r="AC1017" s="253"/>
      <c r="AD1017" s="253"/>
      <c r="AE1017" s="253"/>
      <c r="AF1017" s="253"/>
      <c r="AG1017" s="253"/>
      <c r="AH1017" s="253"/>
      <c r="AI1017" s="253"/>
      <c r="AJ1017" s="253"/>
      <c r="AK1017" s="253"/>
      <c r="AL1017" s="253"/>
      <c r="AM1017" s="253"/>
      <c r="AN1017" s="253"/>
      <c r="AO1017" s="253"/>
      <c r="AP1017" s="253"/>
      <c r="AQ1017" s="253"/>
      <c r="AR1017" s="253"/>
      <c r="AS1017" s="253"/>
      <c r="AT1017" s="253"/>
      <c r="AU1017" s="253"/>
      <c r="AV1017" s="253"/>
      <c r="AW1017" s="253"/>
      <c r="AX1017" s="253"/>
      <c r="AY1017" s="253"/>
      <c r="AZ1017" s="253"/>
      <c r="BA1017" s="253"/>
      <c r="BB1017" s="253"/>
      <c r="BC1017" s="253"/>
      <c r="BD1017" s="253"/>
      <c r="BE1017" s="253"/>
      <c r="BF1017" s="253"/>
      <c r="BG1017" s="253"/>
      <c r="BH1017" s="253"/>
      <c r="BI1017" s="253"/>
      <c r="BJ1017" s="253"/>
      <c r="BK1017" s="253"/>
      <c r="BL1017" s="253"/>
      <c r="BM1017" s="253"/>
      <c r="BN1017" s="253"/>
      <c r="BO1017" s="253"/>
      <c r="BP1017" s="253"/>
      <c r="BQ1017" s="253"/>
      <c r="BR1017" s="253"/>
      <c r="BS1017" s="253"/>
      <c r="BT1017" s="253"/>
      <c r="BU1017" s="253"/>
      <c r="BV1017" s="253"/>
      <c r="BW1017" s="253"/>
      <c r="BX1017" s="253"/>
      <c r="BY1017" s="253"/>
      <c r="BZ1017" s="253"/>
      <c r="CA1017" s="253"/>
      <c r="CB1017" s="253"/>
      <c r="CC1017" s="253"/>
      <c r="CD1017" s="253"/>
      <c r="CE1017" s="253"/>
      <c r="CF1017" s="253"/>
      <c r="CG1017" s="253"/>
      <c r="CH1017" s="253"/>
      <c r="CI1017" s="253"/>
      <c r="CJ1017" s="253"/>
      <c r="CK1017" s="253"/>
      <c r="CL1017" s="253"/>
      <c r="CM1017" s="253"/>
      <c r="CN1017" s="253"/>
      <c r="CO1017" s="253"/>
      <c r="CP1017" s="253"/>
      <c r="CQ1017" s="253"/>
      <c r="CR1017" s="253"/>
      <c r="CS1017" s="253"/>
      <c r="CT1017" s="253"/>
      <c r="CU1017" s="253"/>
      <c r="CV1017" s="253"/>
      <c r="CW1017" s="253"/>
      <c r="CX1017" s="253"/>
      <c r="CY1017" s="253"/>
      <c r="CZ1017" s="253"/>
      <c r="DA1017" s="253"/>
      <c r="DB1017" s="253"/>
      <c r="DC1017" s="253"/>
      <c r="DD1017" s="253"/>
      <c r="DE1017" s="253"/>
      <c r="DF1017" s="253"/>
      <c r="DG1017" s="253"/>
      <c r="DH1017" s="253"/>
      <c r="DI1017" s="253"/>
      <c r="DJ1017" s="253"/>
      <c r="DK1017" s="253"/>
      <c r="DL1017" s="253"/>
      <c r="DM1017" s="253"/>
      <c r="DN1017" s="253"/>
      <c r="DO1017" s="253"/>
      <c r="DP1017" s="253"/>
      <c r="DQ1017" s="253"/>
      <c r="DR1017" s="253"/>
      <c r="DS1017" s="253"/>
      <c r="DT1017" s="253"/>
      <c r="DU1017" s="253"/>
      <c r="DV1017" s="253"/>
      <c r="DW1017" s="253"/>
      <c r="DX1017" s="253"/>
      <c r="DY1017" s="253"/>
      <c r="DZ1017" s="253"/>
      <c r="EA1017" s="253"/>
      <c r="EB1017" s="253"/>
      <c r="EC1017" s="253"/>
      <c r="ED1017" s="253"/>
      <c r="EE1017" s="253"/>
      <c r="EF1017" s="253"/>
      <c r="EG1017" s="253"/>
      <c r="EH1017" s="253"/>
      <c r="EI1017" s="253"/>
      <c r="EJ1017" s="253"/>
      <c r="EK1017" s="253"/>
      <c r="EL1017" s="253"/>
      <c r="EM1017" s="253"/>
      <c r="EN1017" s="253"/>
      <c r="EO1017" s="253"/>
      <c r="EP1017" s="253"/>
      <c r="EQ1017" s="253"/>
      <c r="ER1017" s="253"/>
      <c r="ES1017" s="253"/>
      <c r="ET1017" s="253"/>
      <c r="EU1017" s="253"/>
      <c r="EV1017" s="253"/>
      <c r="EW1017" s="253"/>
      <c r="EX1017" s="253"/>
      <c r="EY1017" s="253"/>
      <c r="EZ1017" s="253"/>
      <c r="FA1017" s="253"/>
      <c r="FB1017" s="253"/>
      <c r="FC1017" s="253"/>
      <c r="FD1017" s="253"/>
      <c r="FE1017" s="253"/>
      <c r="FF1017" s="253"/>
      <c r="FG1017" s="253"/>
      <c r="FH1017" s="253"/>
      <c r="FI1017" s="253"/>
      <c r="FJ1017" s="253"/>
      <c r="FK1017" s="253"/>
      <c r="FL1017" s="253"/>
      <c r="FM1017" s="253"/>
      <c r="FN1017" s="253"/>
      <c r="FO1017" s="253"/>
      <c r="FP1017" s="253"/>
      <c r="FQ1017" s="253"/>
      <c r="FR1017" s="253"/>
      <c r="FS1017" s="253"/>
      <c r="FT1017" s="253"/>
      <c r="FU1017" s="253"/>
      <c r="FV1017" s="253"/>
      <c r="FW1017" s="253"/>
      <c r="FX1017" s="253"/>
      <c r="FY1017" s="253"/>
      <c r="FZ1017" s="253"/>
      <c r="GA1017" s="253"/>
      <c r="GB1017" s="253"/>
      <c r="GC1017" s="253"/>
      <c r="GD1017" s="253"/>
      <c r="GE1017" s="253"/>
      <c r="GF1017" s="253"/>
      <c r="GG1017" s="253"/>
      <c r="GH1017" s="253"/>
      <c r="GI1017" s="253"/>
      <c r="GJ1017" s="253"/>
      <c r="GK1017" s="253"/>
      <c r="GL1017" s="253"/>
      <c r="GM1017" s="253"/>
      <c r="GN1017" s="253"/>
      <c r="GO1017" s="253"/>
      <c r="GP1017" s="253"/>
      <c r="GQ1017" s="253"/>
      <c r="GR1017" s="253"/>
      <c r="GS1017" s="253"/>
      <c r="GT1017" s="253"/>
      <c r="GU1017" s="253"/>
      <c r="GV1017" s="253"/>
      <c r="GW1017" s="253"/>
      <c r="GX1017" s="253"/>
      <c r="GY1017" s="253"/>
      <c r="GZ1017" s="253"/>
      <c r="HA1017" s="253"/>
      <c r="HB1017" s="253"/>
      <c r="HC1017" s="253"/>
      <c r="HD1017" s="253"/>
      <c r="HE1017" s="253"/>
      <c r="HF1017" s="253"/>
    </row>
    <row r="1018" spans="5:214" s="252" customFormat="1" ht="15" customHeight="1" x14ac:dyDescent="0.25">
      <c r="E1018" s="253"/>
      <c r="F1018" s="253"/>
      <c r="G1018" s="253"/>
      <c r="H1018" s="253"/>
      <c r="I1018" s="253"/>
      <c r="J1018" s="253"/>
      <c r="K1018" s="253"/>
      <c r="L1018" s="253"/>
      <c r="M1018" s="253"/>
      <c r="N1018" s="253"/>
      <c r="O1018" s="253"/>
      <c r="P1018" s="253"/>
      <c r="Q1018" s="253"/>
      <c r="R1018" s="253"/>
      <c r="S1018" s="253"/>
      <c r="T1018" s="253"/>
      <c r="U1018" s="253"/>
      <c r="V1018" s="253"/>
      <c r="W1018" s="253"/>
      <c r="X1018" s="253"/>
      <c r="Y1018" s="253"/>
      <c r="Z1018" s="253"/>
      <c r="AA1018" s="253"/>
      <c r="AB1018" s="253"/>
      <c r="AC1018" s="253"/>
      <c r="AD1018" s="253"/>
      <c r="AE1018" s="253"/>
      <c r="AF1018" s="253"/>
      <c r="AG1018" s="253"/>
      <c r="AH1018" s="253"/>
      <c r="AI1018" s="253"/>
      <c r="AJ1018" s="253"/>
      <c r="AK1018" s="253"/>
      <c r="AL1018" s="253"/>
      <c r="AM1018" s="253"/>
      <c r="AN1018" s="253"/>
      <c r="AO1018" s="253"/>
      <c r="AP1018" s="253"/>
      <c r="AQ1018" s="253"/>
      <c r="AR1018" s="253"/>
      <c r="AS1018" s="253"/>
      <c r="AT1018" s="253"/>
      <c r="AU1018" s="253"/>
      <c r="AV1018" s="253"/>
      <c r="AW1018" s="253"/>
      <c r="AX1018" s="253"/>
      <c r="AY1018" s="253"/>
      <c r="AZ1018" s="253"/>
      <c r="BA1018" s="253"/>
      <c r="BB1018" s="253"/>
      <c r="BC1018" s="253"/>
      <c r="BD1018" s="253"/>
      <c r="BE1018" s="253"/>
      <c r="BF1018" s="253"/>
      <c r="BG1018" s="253"/>
      <c r="BH1018" s="253"/>
      <c r="BI1018" s="253"/>
      <c r="BJ1018" s="253"/>
      <c r="BK1018" s="253"/>
      <c r="BL1018" s="253"/>
      <c r="BM1018" s="253"/>
      <c r="BN1018" s="253"/>
      <c r="BO1018" s="253"/>
      <c r="BP1018" s="253"/>
      <c r="BQ1018" s="253"/>
      <c r="BR1018" s="253"/>
      <c r="BS1018" s="253"/>
      <c r="BT1018" s="253"/>
      <c r="BU1018" s="253"/>
      <c r="BV1018" s="253"/>
      <c r="BW1018" s="253"/>
      <c r="BX1018" s="253"/>
      <c r="BY1018" s="253"/>
      <c r="BZ1018" s="253"/>
      <c r="CA1018" s="253"/>
      <c r="CB1018" s="253"/>
      <c r="CC1018" s="253"/>
      <c r="CD1018" s="253"/>
      <c r="CE1018" s="253"/>
      <c r="CF1018" s="253"/>
      <c r="CG1018" s="253"/>
      <c r="CH1018" s="253"/>
      <c r="CI1018" s="253"/>
      <c r="CJ1018" s="253"/>
      <c r="CK1018" s="253"/>
      <c r="CL1018" s="253"/>
      <c r="CM1018" s="253"/>
      <c r="CN1018" s="253"/>
      <c r="CO1018" s="253"/>
      <c r="CP1018" s="253"/>
      <c r="CQ1018" s="253"/>
      <c r="CR1018" s="253"/>
      <c r="CS1018" s="253"/>
      <c r="CT1018" s="253"/>
      <c r="CU1018" s="253"/>
      <c r="CV1018" s="253"/>
      <c r="CW1018" s="253"/>
      <c r="CX1018" s="253"/>
      <c r="CY1018" s="253"/>
      <c r="CZ1018" s="253"/>
      <c r="DA1018" s="253"/>
      <c r="DB1018" s="253"/>
      <c r="DC1018" s="253"/>
      <c r="DD1018" s="253"/>
      <c r="DE1018" s="253"/>
      <c r="DF1018" s="253"/>
      <c r="DG1018" s="253"/>
      <c r="DH1018" s="253"/>
      <c r="DI1018" s="253"/>
      <c r="DJ1018" s="253"/>
      <c r="DK1018" s="253"/>
      <c r="DL1018" s="253"/>
      <c r="DM1018" s="253"/>
      <c r="DN1018" s="253"/>
      <c r="DO1018" s="253"/>
      <c r="DP1018" s="253"/>
      <c r="DQ1018" s="253"/>
      <c r="DR1018" s="253"/>
      <c r="DS1018" s="253"/>
      <c r="DT1018" s="253"/>
      <c r="DU1018" s="253"/>
      <c r="DV1018" s="253"/>
      <c r="DW1018" s="253"/>
      <c r="DX1018" s="253"/>
      <c r="DY1018" s="253"/>
      <c r="DZ1018" s="253"/>
      <c r="EA1018" s="253"/>
      <c r="EB1018" s="253"/>
      <c r="EC1018" s="253"/>
      <c r="ED1018" s="253"/>
      <c r="EE1018" s="253"/>
      <c r="EF1018" s="253"/>
      <c r="EG1018" s="253"/>
      <c r="EH1018" s="253"/>
      <c r="EI1018" s="253"/>
      <c r="EJ1018" s="253"/>
      <c r="EK1018" s="253"/>
      <c r="EL1018" s="253"/>
      <c r="EM1018" s="253"/>
      <c r="EN1018" s="253"/>
      <c r="EO1018" s="253"/>
      <c r="EP1018" s="253"/>
      <c r="EQ1018" s="253"/>
      <c r="ER1018" s="253"/>
      <c r="ES1018" s="253"/>
      <c r="ET1018" s="253"/>
      <c r="EU1018" s="253"/>
      <c r="EV1018" s="253"/>
      <c r="EW1018" s="253"/>
      <c r="EX1018" s="253"/>
      <c r="EY1018" s="253"/>
      <c r="EZ1018" s="253"/>
      <c r="FA1018" s="253"/>
      <c r="FB1018" s="253"/>
      <c r="FC1018" s="253"/>
      <c r="FD1018" s="253"/>
      <c r="FE1018" s="253"/>
      <c r="FF1018" s="253"/>
      <c r="FG1018" s="253"/>
      <c r="FH1018" s="253"/>
      <c r="FI1018" s="253"/>
      <c r="FJ1018" s="253"/>
      <c r="FK1018" s="253"/>
      <c r="FL1018" s="253"/>
      <c r="FM1018" s="253"/>
      <c r="FN1018" s="253"/>
      <c r="FO1018" s="253"/>
      <c r="FP1018" s="253"/>
      <c r="FQ1018" s="253"/>
      <c r="FR1018" s="253"/>
      <c r="FS1018" s="253"/>
      <c r="FT1018" s="253"/>
      <c r="FU1018" s="253"/>
      <c r="FV1018" s="253"/>
      <c r="FW1018" s="253"/>
      <c r="FX1018" s="253"/>
      <c r="FY1018" s="253"/>
      <c r="FZ1018" s="253"/>
      <c r="GA1018" s="253"/>
      <c r="GB1018" s="253"/>
      <c r="GC1018" s="253"/>
      <c r="GD1018" s="253"/>
      <c r="GE1018" s="253"/>
      <c r="GF1018" s="253"/>
      <c r="GG1018" s="253"/>
      <c r="GH1018" s="253"/>
      <c r="GI1018" s="253"/>
      <c r="GJ1018" s="253"/>
      <c r="GK1018" s="253"/>
      <c r="GL1018" s="253"/>
      <c r="GM1018" s="253"/>
      <c r="GN1018" s="253"/>
      <c r="GO1018" s="253"/>
      <c r="GP1018" s="253"/>
      <c r="GQ1018" s="253"/>
      <c r="GR1018" s="253"/>
      <c r="GS1018" s="253"/>
      <c r="GT1018" s="253"/>
      <c r="GU1018" s="253"/>
      <c r="GV1018" s="253"/>
      <c r="GW1018" s="253"/>
      <c r="GX1018" s="253"/>
      <c r="GY1018" s="253"/>
      <c r="GZ1018" s="253"/>
      <c r="HA1018" s="253"/>
      <c r="HB1018" s="253"/>
      <c r="HC1018" s="253"/>
      <c r="HD1018" s="253"/>
      <c r="HE1018" s="253"/>
      <c r="HF1018" s="253"/>
    </row>
    <row r="1019" spans="5:214" s="252" customFormat="1" ht="15" customHeight="1" x14ac:dyDescent="0.25">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J1019" s="253"/>
      <c r="AK1019" s="253"/>
      <c r="AL1019" s="253"/>
      <c r="AM1019" s="253"/>
      <c r="AN1019" s="253"/>
      <c r="AO1019" s="253"/>
      <c r="AP1019" s="253"/>
      <c r="AQ1019" s="253"/>
      <c r="AR1019" s="253"/>
      <c r="AS1019" s="253"/>
      <c r="AT1019" s="253"/>
      <c r="AU1019" s="253"/>
      <c r="AV1019" s="253"/>
      <c r="AW1019" s="253"/>
      <c r="AX1019" s="253"/>
      <c r="AY1019" s="253"/>
      <c r="AZ1019" s="253"/>
      <c r="BA1019" s="253"/>
      <c r="BB1019" s="253"/>
      <c r="BC1019" s="253"/>
      <c r="BD1019" s="253"/>
      <c r="BE1019" s="253"/>
      <c r="BF1019" s="253"/>
      <c r="BG1019" s="253"/>
      <c r="BH1019" s="253"/>
      <c r="BI1019" s="253"/>
      <c r="BJ1019" s="253"/>
      <c r="BK1019" s="253"/>
      <c r="BL1019" s="253"/>
      <c r="BM1019" s="253"/>
      <c r="BN1019" s="253"/>
      <c r="BO1019" s="253"/>
      <c r="BP1019" s="253"/>
      <c r="BQ1019" s="253"/>
      <c r="BR1019" s="253"/>
      <c r="BS1019" s="253"/>
      <c r="BT1019" s="253"/>
      <c r="BU1019" s="253"/>
      <c r="BV1019" s="253"/>
      <c r="BW1019" s="253"/>
      <c r="BX1019" s="253"/>
      <c r="BY1019" s="253"/>
      <c r="BZ1019" s="253"/>
      <c r="CA1019" s="253"/>
      <c r="CB1019" s="253"/>
      <c r="CC1019" s="253"/>
      <c r="CD1019" s="253"/>
      <c r="CE1019" s="253"/>
      <c r="CF1019" s="253"/>
      <c r="CG1019" s="253"/>
      <c r="CH1019" s="253"/>
      <c r="CI1019" s="253"/>
      <c r="CJ1019" s="253"/>
      <c r="CK1019" s="253"/>
      <c r="CL1019" s="253"/>
      <c r="CM1019" s="253"/>
      <c r="CN1019" s="253"/>
      <c r="CO1019" s="253"/>
      <c r="CP1019" s="253"/>
      <c r="CQ1019" s="253"/>
      <c r="CR1019" s="253"/>
      <c r="CS1019" s="253"/>
      <c r="CT1019" s="253"/>
      <c r="CU1019" s="253"/>
      <c r="CV1019" s="253"/>
      <c r="CW1019" s="253"/>
      <c r="CX1019" s="253"/>
      <c r="CY1019" s="253"/>
      <c r="CZ1019" s="253"/>
      <c r="DA1019" s="253"/>
      <c r="DB1019" s="253"/>
      <c r="DC1019" s="253"/>
      <c r="DD1019" s="253"/>
      <c r="DE1019" s="253"/>
      <c r="DF1019" s="253"/>
      <c r="DG1019" s="253"/>
      <c r="DH1019" s="253"/>
      <c r="DI1019" s="253"/>
      <c r="DJ1019" s="253"/>
      <c r="DK1019" s="253"/>
      <c r="DL1019" s="253"/>
      <c r="DM1019" s="253"/>
      <c r="DN1019" s="253"/>
      <c r="DO1019" s="253"/>
      <c r="DP1019" s="253"/>
      <c r="DQ1019" s="253"/>
      <c r="DR1019" s="253"/>
      <c r="DS1019" s="253"/>
      <c r="DT1019" s="253"/>
      <c r="DU1019" s="253"/>
      <c r="DV1019" s="253"/>
      <c r="DW1019" s="253"/>
      <c r="DX1019" s="253"/>
      <c r="DY1019" s="253"/>
      <c r="DZ1019" s="253"/>
      <c r="EA1019" s="253"/>
      <c r="EB1019" s="253"/>
      <c r="EC1019" s="253"/>
      <c r="ED1019" s="253"/>
      <c r="EE1019" s="253"/>
      <c r="EF1019" s="253"/>
      <c r="EG1019" s="253"/>
      <c r="EH1019" s="253"/>
      <c r="EI1019" s="253"/>
      <c r="EJ1019" s="253"/>
      <c r="EK1019" s="253"/>
      <c r="EL1019" s="253"/>
      <c r="EM1019" s="253"/>
      <c r="EN1019" s="253"/>
      <c r="EO1019" s="253"/>
      <c r="EP1019" s="253"/>
      <c r="EQ1019" s="253"/>
      <c r="ER1019" s="253"/>
      <c r="ES1019" s="253"/>
      <c r="ET1019" s="253"/>
      <c r="EU1019" s="253"/>
      <c r="EV1019" s="253"/>
      <c r="EW1019" s="253"/>
      <c r="EX1019" s="253"/>
      <c r="EY1019" s="253"/>
      <c r="EZ1019" s="253"/>
      <c r="FA1019" s="253"/>
      <c r="FB1019" s="253"/>
      <c r="FC1019" s="253"/>
      <c r="FD1019" s="253"/>
      <c r="FE1019" s="253"/>
      <c r="FF1019" s="253"/>
      <c r="FG1019" s="253"/>
      <c r="FH1019" s="253"/>
      <c r="FI1019" s="253"/>
      <c r="FJ1019" s="253"/>
      <c r="FK1019" s="253"/>
      <c r="FL1019" s="253"/>
      <c r="FM1019" s="253"/>
      <c r="FN1019" s="253"/>
      <c r="FO1019" s="253"/>
      <c r="FP1019" s="253"/>
      <c r="FQ1019" s="253"/>
      <c r="FR1019" s="253"/>
      <c r="FS1019" s="253"/>
      <c r="FT1019" s="253"/>
      <c r="FU1019" s="253"/>
      <c r="FV1019" s="253"/>
      <c r="FW1019" s="253"/>
      <c r="FX1019" s="253"/>
      <c r="FY1019" s="253"/>
      <c r="FZ1019" s="253"/>
      <c r="GA1019" s="253"/>
      <c r="GB1019" s="253"/>
      <c r="GC1019" s="253"/>
      <c r="GD1019" s="253"/>
      <c r="GE1019" s="253"/>
      <c r="GF1019" s="253"/>
      <c r="GG1019" s="253"/>
      <c r="GH1019" s="253"/>
      <c r="GI1019" s="253"/>
      <c r="GJ1019" s="253"/>
      <c r="GK1019" s="253"/>
      <c r="GL1019" s="253"/>
      <c r="GM1019" s="253"/>
      <c r="GN1019" s="253"/>
      <c r="GO1019" s="253"/>
      <c r="GP1019" s="253"/>
      <c r="GQ1019" s="253"/>
      <c r="GR1019" s="253"/>
      <c r="GS1019" s="253"/>
      <c r="GT1019" s="253"/>
      <c r="GU1019" s="253"/>
      <c r="GV1019" s="253"/>
      <c r="GW1019" s="253"/>
      <c r="GX1019" s="253"/>
      <c r="GY1019" s="253"/>
      <c r="GZ1019" s="253"/>
      <c r="HA1019" s="253"/>
      <c r="HB1019" s="253"/>
      <c r="HC1019" s="253"/>
      <c r="HD1019" s="253"/>
      <c r="HE1019" s="253"/>
      <c r="HF1019" s="253"/>
    </row>
    <row r="1020" spans="5:214" s="252" customFormat="1" ht="15" customHeight="1" x14ac:dyDescent="0.25">
      <c r="E1020" s="253"/>
      <c r="F1020" s="253"/>
      <c r="G1020" s="253"/>
      <c r="H1020" s="253"/>
      <c r="I1020" s="253"/>
      <c r="J1020" s="253"/>
      <c r="K1020" s="253"/>
      <c r="L1020" s="253"/>
      <c r="M1020" s="253"/>
      <c r="N1020" s="253"/>
      <c r="O1020" s="253"/>
      <c r="P1020" s="253"/>
      <c r="Q1020" s="253"/>
      <c r="R1020" s="253"/>
      <c r="S1020" s="253"/>
      <c r="T1020" s="253"/>
      <c r="U1020" s="253"/>
      <c r="V1020" s="253"/>
      <c r="W1020" s="253"/>
      <c r="X1020" s="253"/>
      <c r="Y1020" s="253"/>
      <c r="Z1020" s="253"/>
      <c r="AA1020" s="253"/>
      <c r="AB1020" s="253"/>
      <c r="AC1020" s="253"/>
      <c r="AD1020" s="253"/>
      <c r="AE1020" s="253"/>
      <c r="AF1020" s="253"/>
      <c r="AG1020" s="253"/>
      <c r="AH1020" s="253"/>
      <c r="AI1020" s="253"/>
      <c r="AJ1020" s="253"/>
      <c r="AK1020" s="253"/>
      <c r="AL1020" s="253"/>
      <c r="AM1020" s="253"/>
      <c r="AN1020" s="253"/>
      <c r="AO1020" s="253"/>
      <c r="AP1020" s="253"/>
      <c r="AQ1020" s="253"/>
      <c r="AR1020" s="253"/>
      <c r="AS1020" s="253"/>
      <c r="AT1020" s="253"/>
      <c r="AU1020" s="253"/>
      <c r="AV1020" s="253"/>
      <c r="AW1020" s="253"/>
      <c r="AX1020" s="253"/>
      <c r="AY1020" s="253"/>
      <c r="AZ1020" s="253"/>
      <c r="BA1020" s="253"/>
      <c r="BB1020" s="253"/>
      <c r="BC1020" s="253"/>
      <c r="BD1020" s="253"/>
      <c r="BE1020" s="253"/>
      <c r="BF1020" s="253"/>
      <c r="BG1020" s="253"/>
      <c r="BH1020" s="253"/>
      <c r="BI1020" s="253"/>
      <c r="BJ1020" s="253"/>
      <c r="BK1020" s="253"/>
      <c r="BL1020" s="253"/>
      <c r="BM1020" s="253"/>
      <c r="BN1020" s="253"/>
      <c r="BO1020" s="253"/>
      <c r="BP1020" s="253"/>
      <c r="BQ1020" s="253"/>
      <c r="BR1020" s="253"/>
      <c r="BS1020" s="253"/>
      <c r="BT1020" s="253"/>
      <c r="BU1020" s="253"/>
      <c r="BV1020" s="253"/>
      <c r="BW1020" s="253"/>
      <c r="BX1020" s="253"/>
      <c r="BY1020" s="253"/>
      <c r="BZ1020" s="253"/>
      <c r="CA1020" s="253"/>
      <c r="CB1020" s="253"/>
      <c r="CC1020" s="253"/>
      <c r="CD1020" s="253"/>
      <c r="CE1020" s="253"/>
      <c r="CF1020" s="253"/>
      <c r="CG1020" s="253"/>
      <c r="CH1020" s="253"/>
      <c r="CI1020" s="253"/>
      <c r="CJ1020" s="253"/>
      <c r="CK1020" s="253"/>
      <c r="CL1020" s="253"/>
      <c r="CM1020" s="253"/>
      <c r="CN1020" s="253"/>
      <c r="CO1020" s="253"/>
      <c r="CP1020" s="253"/>
      <c r="CQ1020" s="253"/>
      <c r="CR1020" s="253"/>
      <c r="CS1020" s="253"/>
      <c r="CT1020" s="253"/>
      <c r="CU1020" s="253"/>
      <c r="CV1020" s="253"/>
      <c r="CW1020" s="253"/>
      <c r="CX1020" s="253"/>
      <c r="CY1020" s="253"/>
      <c r="CZ1020" s="253"/>
      <c r="DA1020" s="253"/>
      <c r="DB1020" s="253"/>
      <c r="DC1020" s="253"/>
      <c r="DD1020" s="253"/>
      <c r="DE1020" s="253"/>
      <c r="DF1020" s="253"/>
      <c r="DG1020" s="253"/>
      <c r="DH1020" s="253"/>
      <c r="DI1020" s="253"/>
      <c r="DJ1020" s="253"/>
      <c r="DK1020" s="253"/>
      <c r="DL1020" s="253"/>
      <c r="DM1020" s="253"/>
      <c r="DN1020" s="253"/>
      <c r="DO1020" s="253"/>
      <c r="DP1020" s="253"/>
      <c r="DQ1020" s="253"/>
      <c r="DR1020" s="253"/>
      <c r="DS1020" s="253"/>
      <c r="DT1020" s="253"/>
      <c r="DU1020" s="253"/>
      <c r="DV1020" s="253"/>
      <c r="DW1020" s="253"/>
      <c r="DX1020" s="253"/>
      <c r="DY1020" s="253"/>
      <c r="DZ1020" s="253"/>
      <c r="EA1020" s="253"/>
      <c r="EB1020" s="253"/>
      <c r="EC1020" s="253"/>
      <c r="ED1020" s="253"/>
      <c r="EE1020" s="253"/>
      <c r="EF1020" s="253"/>
      <c r="EG1020" s="253"/>
      <c r="EH1020" s="253"/>
      <c r="EI1020" s="253"/>
      <c r="EJ1020" s="253"/>
      <c r="EK1020" s="253"/>
      <c r="EL1020" s="253"/>
      <c r="EM1020" s="253"/>
      <c r="EN1020" s="253"/>
      <c r="EO1020" s="253"/>
      <c r="EP1020" s="253"/>
      <c r="EQ1020" s="253"/>
      <c r="ER1020" s="253"/>
      <c r="ES1020" s="253"/>
      <c r="ET1020" s="253"/>
      <c r="EU1020" s="253"/>
      <c r="EV1020" s="253"/>
      <c r="EW1020" s="253"/>
      <c r="EX1020" s="253"/>
      <c r="EY1020" s="253"/>
      <c r="EZ1020" s="253"/>
      <c r="FA1020" s="253"/>
      <c r="FB1020" s="253"/>
      <c r="FC1020" s="253"/>
      <c r="FD1020" s="253"/>
      <c r="FE1020" s="253"/>
      <c r="FF1020" s="253"/>
      <c r="FG1020" s="253"/>
      <c r="FH1020" s="253"/>
      <c r="FI1020" s="253"/>
      <c r="FJ1020" s="253"/>
      <c r="FK1020" s="253"/>
      <c r="FL1020" s="253"/>
      <c r="FM1020" s="253"/>
      <c r="FN1020" s="253"/>
      <c r="FO1020" s="253"/>
      <c r="FP1020" s="253"/>
      <c r="FQ1020" s="253"/>
      <c r="FR1020" s="253"/>
      <c r="FS1020" s="253"/>
      <c r="FT1020" s="253"/>
      <c r="FU1020" s="253"/>
      <c r="FV1020" s="253"/>
      <c r="FW1020" s="253"/>
      <c r="FX1020" s="253"/>
      <c r="FY1020" s="253"/>
      <c r="FZ1020" s="253"/>
      <c r="GA1020" s="253"/>
      <c r="GB1020" s="253"/>
      <c r="GC1020" s="253"/>
      <c r="GD1020" s="253"/>
      <c r="GE1020" s="253"/>
      <c r="GF1020" s="253"/>
      <c r="GG1020" s="253"/>
      <c r="GH1020" s="253"/>
      <c r="GI1020" s="253"/>
      <c r="GJ1020" s="253"/>
      <c r="GK1020" s="253"/>
      <c r="GL1020" s="253"/>
      <c r="GM1020" s="253"/>
      <c r="GN1020" s="253"/>
      <c r="GO1020" s="253"/>
      <c r="GP1020" s="253"/>
      <c r="GQ1020" s="253"/>
      <c r="GR1020" s="253"/>
      <c r="GS1020" s="253"/>
      <c r="GT1020" s="253"/>
      <c r="GU1020" s="253"/>
      <c r="GV1020" s="253"/>
      <c r="GW1020" s="253"/>
      <c r="GX1020" s="253"/>
      <c r="GY1020" s="253"/>
      <c r="GZ1020" s="253"/>
      <c r="HA1020" s="253"/>
      <c r="HB1020" s="253"/>
      <c r="HC1020" s="253"/>
      <c r="HD1020" s="253"/>
      <c r="HE1020" s="253"/>
      <c r="HF1020" s="253"/>
    </row>
    <row r="1021" spans="5:214" s="252" customFormat="1" ht="15" customHeight="1" x14ac:dyDescent="0.25">
      <c r="E1021" s="253"/>
      <c r="F1021" s="253"/>
      <c r="G1021" s="253"/>
      <c r="H1021" s="253"/>
      <c r="I1021" s="253"/>
      <c r="J1021" s="253"/>
      <c r="K1021" s="253"/>
      <c r="L1021" s="253"/>
      <c r="M1021" s="253"/>
      <c r="N1021" s="253"/>
      <c r="O1021" s="253"/>
      <c r="P1021" s="253"/>
      <c r="Q1021" s="253"/>
      <c r="R1021" s="253"/>
      <c r="S1021" s="253"/>
      <c r="T1021" s="253"/>
      <c r="U1021" s="253"/>
      <c r="V1021" s="253"/>
      <c r="W1021" s="253"/>
      <c r="X1021" s="253"/>
      <c r="Y1021" s="253"/>
      <c r="Z1021" s="253"/>
      <c r="AA1021" s="253"/>
      <c r="AB1021" s="253"/>
      <c r="AC1021" s="253"/>
      <c r="AD1021" s="253"/>
      <c r="AE1021" s="253"/>
      <c r="AF1021" s="253"/>
      <c r="AG1021" s="253"/>
      <c r="AH1021" s="253"/>
      <c r="AI1021" s="253"/>
      <c r="AJ1021" s="253"/>
      <c r="AK1021" s="253"/>
      <c r="AL1021" s="253"/>
      <c r="AM1021" s="253"/>
      <c r="AN1021" s="253"/>
      <c r="AO1021" s="253"/>
      <c r="AP1021" s="253"/>
      <c r="AQ1021" s="253"/>
      <c r="AR1021" s="253"/>
      <c r="AS1021" s="253"/>
      <c r="AT1021" s="253"/>
      <c r="AU1021" s="253"/>
      <c r="AV1021" s="253"/>
      <c r="AW1021" s="253"/>
      <c r="AX1021" s="253"/>
      <c r="AY1021" s="253"/>
      <c r="AZ1021" s="253"/>
      <c r="BA1021" s="253"/>
      <c r="BB1021" s="253"/>
      <c r="BC1021" s="253"/>
      <c r="BD1021" s="253"/>
      <c r="BE1021" s="253"/>
      <c r="BF1021" s="253"/>
      <c r="BG1021" s="253"/>
      <c r="BH1021" s="253"/>
      <c r="BI1021" s="253"/>
      <c r="BJ1021" s="253"/>
      <c r="BK1021" s="253"/>
      <c r="BL1021" s="253"/>
      <c r="BM1021" s="253"/>
      <c r="BN1021" s="253"/>
      <c r="BO1021" s="253"/>
      <c r="BP1021" s="253"/>
      <c r="BQ1021" s="253"/>
      <c r="BR1021" s="253"/>
      <c r="BS1021" s="253"/>
      <c r="BT1021" s="253"/>
      <c r="BU1021" s="253"/>
      <c r="BV1021" s="253"/>
      <c r="BW1021" s="253"/>
      <c r="BX1021" s="253"/>
      <c r="BY1021" s="253"/>
      <c r="BZ1021" s="253"/>
      <c r="CA1021" s="253"/>
      <c r="CB1021" s="253"/>
      <c r="CC1021" s="253"/>
      <c r="CD1021" s="253"/>
      <c r="CE1021" s="253"/>
      <c r="CF1021" s="253"/>
      <c r="CG1021" s="253"/>
      <c r="CH1021" s="253"/>
      <c r="CI1021" s="253"/>
      <c r="CJ1021" s="253"/>
      <c r="CK1021" s="253"/>
      <c r="CL1021" s="253"/>
      <c r="CM1021" s="253"/>
      <c r="CN1021" s="253"/>
      <c r="CO1021" s="253"/>
      <c r="CP1021" s="253"/>
      <c r="CQ1021" s="253"/>
      <c r="CR1021" s="253"/>
      <c r="CS1021" s="253"/>
      <c r="CT1021" s="253"/>
      <c r="CU1021" s="253"/>
      <c r="CV1021" s="253"/>
      <c r="CW1021" s="253"/>
      <c r="CX1021" s="253"/>
      <c r="CY1021" s="253"/>
      <c r="CZ1021" s="253"/>
      <c r="DA1021" s="253"/>
      <c r="DB1021" s="253"/>
      <c r="DC1021" s="253"/>
      <c r="DD1021" s="253"/>
      <c r="DE1021" s="253"/>
      <c r="DF1021" s="253"/>
      <c r="DG1021" s="253"/>
      <c r="DH1021" s="253"/>
      <c r="DI1021" s="253"/>
      <c r="DJ1021" s="253"/>
      <c r="DK1021" s="253"/>
      <c r="DL1021" s="253"/>
      <c r="DM1021" s="253"/>
      <c r="DN1021" s="253"/>
      <c r="DO1021" s="253"/>
      <c r="DP1021" s="253"/>
      <c r="DQ1021" s="253"/>
      <c r="DR1021" s="253"/>
      <c r="DS1021" s="253"/>
      <c r="DT1021" s="253"/>
      <c r="DU1021" s="253"/>
      <c r="DV1021" s="253"/>
      <c r="DW1021" s="253"/>
      <c r="DX1021" s="253"/>
      <c r="DY1021" s="253"/>
      <c r="DZ1021" s="253"/>
      <c r="EA1021" s="253"/>
      <c r="EB1021" s="253"/>
      <c r="EC1021" s="253"/>
      <c r="ED1021" s="253"/>
      <c r="EE1021" s="253"/>
      <c r="EF1021" s="253"/>
      <c r="EG1021" s="253"/>
      <c r="EH1021" s="253"/>
      <c r="EI1021" s="253"/>
      <c r="EJ1021" s="253"/>
      <c r="EK1021" s="253"/>
      <c r="EL1021" s="253"/>
      <c r="EM1021" s="253"/>
      <c r="EN1021" s="253"/>
      <c r="EO1021" s="253"/>
      <c r="EP1021" s="253"/>
      <c r="EQ1021" s="253"/>
      <c r="ER1021" s="253"/>
      <c r="ES1021" s="253"/>
      <c r="ET1021" s="253"/>
      <c r="EU1021" s="253"/>
      <c r="EV1021" s="253"/>
      <c r="EW1021" s="253"/>
      <c r="EX1021" s="253"/>
      <c r="EY1021" s="253"/>
      <c r="EZ1021" s="253"/>
      <c r="FA1021" s="253"/>
      <c r="FB1021" s="253"/>
      <c r="FC1021" s="253"/>
      <c r="FD1021" s="253"/>
      <c r="FE1021" s="253"/>
      <c r="FF1021" s="253"/>
      <c r="FG1021" s="253"/>
      <c r="FH1021" s="253"/>
      <c r="FI1021" s="253"/>
      <c r="FJ1021" s="253"/>
      <c r="FK1021" s="253"/>
      <c r="FL1021" s="253"/>
      <c r="FM1021" s="253"/>
      <c r="FN1021" s="253"/>
      <c r="FO1021" s="253"/>
      <c r="FP1021" s="253"/>
      <c r="FQ1021" s="253"/>
      <c r="FR1021" s="253"/>
      <c r="FS1021" s="253"/>
      <c r="FT1021" s="253"/>
      <c r="FU1021" s="253"/>
      <c r="FV1021" s="253"/>
      <c r="FW1021" s="253"/>
      <c r="FX1021" s="253"/>
      <c r="FY1021" s="253"/>
      <c r="FZ1021" s="253"/>
      <c r="GA1021" s="253"/>
      <c r="GB1021" s="253"/>
      <c r="GC1021" s="253"/>
      <c r="GD1021" s="253"/>
      <c r="GE1021" s="253"/>
      <c r="GF1021" s="253"/>
      <c r="GG1021" s="253"/>
      <c r="GH1021" s="253"/>
      <c r="GI1021" s="253"/>
      <c r="GJ1021" s="253"/>
      <c r="GK1021" s="253"/>
      <c r="GL1021" s="253"/>
      <c r="GM1021" s="253"/>
      <c r="GN1021" s="253"/>
      <c r="GO1021" s="253"/>
      <c r="GP1021" s="253"/>
      <c r="GQ1021" s="253"/>
      <c r="GR1021" s="253"/>
      <c r="GS1021" s="253"/>
      <c r="GT1021" s="253"/>
      <c r="GU1021" s="253"/>
      <c r="GV1021" s="253"/>
      <c r="GW1021" s="253"/>
      <c r="GX1021" s="253"/>
      <c r="GY1021" s="253"/>
      <c r="GZ1021" s="253"/>
      <c r="HA1021" s="253"/>
      <c r="HB1021" s="253"/>
      <c r="HC1021" s="253"/>
      <c r="HD1021" s="253"/>
      <c r="HE1021" s="253"/>
      <c r="HF1021" s="253"/>
    </row>
    <row r="1022" spans="5:214" s="252" customFormat="1" ht="15" customHeight="1" x14ac:dyDescent="0.25">
      <c r="E1022" s="253"/>
      <c r="F1022" s="253"/>
      <c r="G1022" s="253"/>
      <c r="H1022" s="253"/>
      <c r="I1022" s="253"/>
      <c r="J1022" s="253"/>
      <c r="K1022" s="253"/>
      <c r="L1022" s="253"/>
      <c r="M1022" s="253"/>
      <c r="N1022" s="253"/>
      <c r="O1022" s="253"/>
      <c r="P1022" s="253"/>
      <c r="Q1022" s="253"/>
      <c r="R1022" s="253"/>
      <c r="S1022" s="253"/>
      <c r="T1022" s="253"/>
      <c r="U1022" s="253"/>
      <c r="V1022" s="253"/>
      <c r="W1022" s="253"/>
      <c r="X1022" s="253"/>
      <c r="Y1022" s="253"/>
      <c r="Z1022" s="253"/>
      <c r="AA1022" s="253"/>
      <c r="AB1022" s="253"/>
      <c r="AC1022" s="253"/>
      <c r="AD1022" s="253"/>
      <c r="AE1022" s="253"/>
      <c r="AF1022" s="253"/>
      <c r="AG1022" s="253"/>
      <c r="AH1022" s="253"/>
      <c r="AI1022" s="253"/>
      <c r="AJ1022" s="253"/>
      <c r="AK1022" s="253"/>
      <c r="AL1022" s="253"/>
      <c r="AM1022" s="253"/>
      <c r="AN1022" s="253"/>
      <c r="AO1022" s="253"/>
      <c r="AP1022" s="253"/>
      <c r="AQ1022" s="253"/>
      <c r="AR1022" s="253"/>
      <c r="AS1022" s="253"/>
      <c r="AT1022" s="253"/>
      <c r="AU1022" s="253"/>
      <c r="AV1022" s="253"/>
      <c r="AW1022" s="253"/>
      <c r="AX1022" s="253"/>
      <c r="AY1022" s="253"/>
      <c r="AZ1022" s="253"/>
      <c r="BA1022" s="253"/>
      <c r="BB1022" s="253"/>
      <c r="BC1022" s="253"/>
      <c r="BD1022" s="253"/>
      <c r="BE1022" s="253"/>
      <c r="BF1022" s="253"/>
      <c r="BG1022" s="253"/>
      <c r="BH1022" s="253"/>
      <c r="BI1022" s="253"/>
      <c r="BJ1022" s="253"/>
      <c r="BK1022" s="253"/>
      <c r="BL1022" s="253"/>
      <c r="BM1022" s="253"/>
      <c r="BN1022" s="253"/>
      <c r="BO1022" s="253"/>
      <c r="BP1022" s="253"/>
      <c r="BQ1022" s="253"/>
      <c r="BR1022" s="253"/>
      <c r="BS1022" s="253"/>
      <c r="BT1022" s="253"/>
      <c r="BU1022" s="253"/>
      <c r="BV1022" s="253"/>
      <c r="BW1022" s="253"/>
      <c r="BX1022" s="253"/>
      <c r="BY1022" s="253"/>
      <c r="BZ1022" s="253"/>
      <c r="CA1022" s="253"/>
      <c r="CB1022" s="253"/>
      <c r="CC1022" s="253"/>
      <c r="CD1022" s="253"/>
      <c r="CE1022" s="253"/>
      <c r="CF1022" s="253"/>
      <c r="CG1022" s="253"/>
      <c r="CH1022" s="253"/>
      <c r="CI1022" s="253"/>
      <c r="CJ1022" s="253"/>
      <c r="CK1022" s="253"/>
      <c r="CL1022" s="253"/>
      <c r="CM1022" s="253"/>
      <c r="CN1022" s="253"/>
      <c r="CO1022" s="253"/>
      <c r="CP1022" s="253"/>
      <c r="CQ1022" s="253"/>
      <c r="CR1022" s="253"/>
      <c r="CS1022" s="253"/>
      <c r="CT1022" s="253"/>
      <c r="CU1022" s="253"/>
      <c r="CV1022" s="253"/>
      <c r="CW1022" s="253"/>
      <c r="CX1022" s="253"/>
      <c r="CY1022" s="253"/>
      <c r="CZ1022" s="253"/>
      <c r="DA1022" s="253"/>
      <c r="DB1022" s="253"/>
      <c r="DC1022" s="253"/>
      <c r="DD1022" s="253"/>
      <c r="DE1022" s="253"/>
      <c r="DF1022" s="253"/>
      <c r="DG1022" s="253"/>
      <c r="DH1022" s="253"/>
      <c r="DI1022" s="253"/>
      <c r="DJ1022" s="253"/>
      <c r="DK1022" s="253"/>
      <c r="DL1022" s="253"/>
      <c r="DM1022" s="253"/>
      <c r="DN1022" s="253"/>
      <c r="DO1022" s="253"/>
      <c r="DP1022" s="253"/>
      <c r="DQ1022" s="253"/>
      <c r="DR1022" s="253"/>
      <c r="DS1022" s="253"/>
      <c r="DT1022" s="253"/>
      <c r="DU1022" s="253"/>
      <c r="DV1022" s="253"/>
      <c r="DW1022" s="253"/>
      <c r="DX1022" s="253"/>
      <c r="DY1022" s="253"/>
      <c r="DZ1022" s="253"/>
      <c r="EA1022" s="253"/>
      <c r="EB1022" s="253"/>
      <c r="EC1022" s="253"/>
      <c r="ED1022" s="253"/>
      <c r="EE1022" s="253"/>
      <c r="EF1022" s="253"/>
      <c r="EG1022" s="253"/>
      <c r="EH1022" s="253"/>
      <c r="EI1022" s="253"/>
      <c r="EJ1022" s="253"/>
      <c r="EK1022" s="253"/>
      <c r="EL1022" s="253"/>
      <c r="EM1022" s="253"/>
      <c r="EN1022" s="253"/>
      <c r="EO1022" s="253"/>
      <c r="EP1022" s="253"/>
      <c r="EQ1022" s="253"/>
      <c r="ER1022" s="253"/>
      <c r="ES1022" s="253"/>
      <c r="ET1022" s="253"/>
      <c r="EU1022" s="253"/>
      <c r="EV1022" s="253"/>
      <c r="EW1022" s="253"/>
      <c r="EX1022" s="253"/>
      <c r="EY1022" s="253"/>
      <c r="EZ1022" s="253"/>
      <c r="FA1022" s="253"/>
      <c r="FB1022" s="253"/>
      <c r="FC1022" s="253"/>
      <c r="FD1022" s="253"/>
      <c r="FE1022" s="253"/>
      <c r="FF1022" s="253"/>
      <c r="FG1022" s="253"/>
      <c r="FH1022" s="253"/>
      <c r="FI1022" s="253"/>
      <c r="FJ1022" s="253"/>
      <c r="FK1022" s="253"/>
      <c r="FL1022" s="253"/>
      <c r="FM1022" s="253"/>
      <c r="FN1022" s="253"/>
      <c r="FO1022" s="253"/>
      <c r="FP1022" s="253"/>
      <c r="FQ1022" s="253"/>
      <c r="FR1022" s="253"/>
      <c r="FS1022" s="253"/>
      <c r="FT1022" s="253"/>
      <c r="FU1022" s="253"/>
      <c r="FV1022" s="253"/>
      <c r="FW1022" s="253"/>
      <c r="FX1022" s="253"/>
      <c r="FY1022" s="253"/>
      <c r="FZ1022" s="253"/>
      <c r="GA1022" s="253"/>
      <c r="GB1022" s="253"/>
      <c r="GC1022" s="253"/>
      <c r="GD1022" s="253"/>
      <c r="GE1022" s="253"/>
      <c r="GF1022" s="253"/>
      <c r="GG1022" s="253"/>
      <c r="GH1022" s="253"/>
      <c r="GI1022" s="253"/>
      <c r="GJ1022" s="253"/>
      <c r="GK1022" s="253"/>
      <c r="GL1022" s="253"/>
      <c r="GM1022" s="253"/>
      <c r="GN1022" s="253"/>
      <c r="GO1022" s="253"/>
      <c r="GP1022" s="253"/>
      <c r="GQ1022" s="253"/>
      <c r="GR1022" s="253"/>
      <c r="GS1022" s="253"/>
      <c r="GT1022" s="253"/>
      <c r="GU1022" s="253"/>
      <c r="GV1022" s="253"/>
      <c r="GW1022" s="253"/>
      <c r="GX1022" s="253"/>
      <c r="GY1022" s="253"/>
      <c r="GZ1022" s="253"/>
      <c r="HA1022" s="253"/>
      <c r="HB1022" s="253"/>
      <c r="HC1022" s="253"/>
      <c r="HD1022" s="253"/>
      <c r="HE1022" s="253"/>
      <c r="HF1022" s="253"/>
    </row>
    <row r="1023" spans="5:214" s="252" customFormat="1" ht="15" customHeight="1" x14ac:dyDescent="0.25">
      <c r="E1023" s="253"/>
      <c r="F1023" s="253"/>
      <c r="G1023" s="253"/>
      <c r="H1023" s="253"/>
      <c r="I1023" s="253"/>
      <c r="J1023" s="253"/>
      <c r="K1023" s="253"/>
      <c r="L1023" s="253"/>
      <c r="M1023" s="253"/>
      <c r="N1023" s="253"/>
      <c r="O1023" s="253"/>
      <c r="P1023" s="253"/>
      <c r="Q1023" s="253"/>
      <c r="R1023" s="253"/>
      <c r="S1023" s="253"/>
      <c r="T1023" s="253"/>
      <c r="U1023" s="253"/>
      <c r="V1023" s="253"/>
      <c r="W1023" s="253"/>
      <c r="X1023" s="253"/>
      <c r="Y1023" s="253"/>
      <c r="Z1023" s="253"/>
      <c r="AA1023" s="253"/>
      <c r="AB1023" s="253"/>
      <c r="AC1023" s="253"/>
      <c r="AD1023" s="253"/>
      <c r="AE1023" s="253"/>
      <c r="AF1023" s="253"/>
      <c r="AG1023" s="253"/>
      <c r="AH1023" s="253"/>
      <c r="AI1023" s="253"/>
      <c r="AJ1023" s="253"/>
      <c r="AK1023" s="253"/>
      <c r="AL1023" s="253"/>
      <c r="AM1023" s="253"/>
      <c r="AN1023" s="253"/>
      <c r="AO1023" s="253"/>
      <c r="AP1023" s="253"/>
      <c r="AQ1023" s="253"/>
      <c r="AR1023" s="253"/>
      <c r="AS1023" s="253"/>
      <c r="AT1023" s="253"/>
      <c r="AU1023" s="253"/>
      <c r="AV1023" s="253"/>
      <c r="AW1023" s="253"/>
      <c r="AX1023" s="253"/>
      <c r="AY1023" s="253"/>
      <c r="AZ1023" s="253"/>
      <c r="BA1023" s="253"/>
      <c r="BB1023" s="253"/>
      <c r="BC1023" s="253"/>
      <c r="BD1023" s="253"/>
      <c r="BE1023" s="253"/>
      <c r="BF1023" s="253"/>
      <c r="BG1023" s="253"/>
      <c r="BH1023" s="253"/>
      <c r="BI1023" s="253"/>
      <c r="BJ1023" s="253"/>
      <c r="BK1023" s="253"/>
      <c r="BL1023" s="253"/>
      <c r="BM1023" s="253"/>
      <c r="BN1023" s="253"/>
      <c r="BO1023" s="253"/>
      <c r="BP1023" s="253"/>
      <c r="BQ1023" s="253"/>
      <c r="BR1023" s="253"/>
      <c r="BS1023" s="253"/>
      <c r="BT1023" s="253"/>
      <c r="BU1023" s="253"/>
      <c r="BV1023" s="253"/>
      <c r="BW1023" s="253"/>
      <c r="BX1023" s="253"/>
      <c r="BY1023" s="253"/>
      <c r="BZ1023" s="253"/>
      <c r="CA1023" s="253"/>
      <c r="CB1023" s="253"/>
      <c r="CC1023" s="253"/>
      <c r="CD1023" s="253"/>
      <c r="CE1023" s="253"/>
      <c r="CF1023" s="253"/>
      <c r="CG1023" s="253"/>
      <c r="CH1023" s="253"/>
      <c r="CI1023" s="253"/>
      <c r="CJ1023" s="253"/>
      <c r="CK1023" s="253"/>
      <c r="CL1023" s="253"/>
      <c r="CM1023" s="253"/>
      <c r="CN1023" s="253"/>
      <c r="CO1023" s="253"/>
      <c r="CP1023" s="253"/>
      <c r="CQ1023" s="253"/>
      <c r="CR1023" s="253"/>
      <c r="CS1023" s="253"/>
      <c r="CT1023" s="253"/>
      <c r="CU1023" s="253"/>
      <c r="CV1023" s="253"/>
      <c r="CW1023" s="253"/>
      <c r="CX1023" s="253"/>
      <c r="CY1023" s="253"/>
      <c r="CZ1023" s="253"/>
      <c r="DA1023" s="253"/>
      <c r="DB1023" s="253"/>
      <c r="DC1023" s="253"/>
      <c r="DD1023" s="253"/>
      <c r="DE1023" s="253"/>
      <c r="DF1023" s="253"/>
      <c r="DG1023" s="253"/>
      <c r="DH1023" s="253"/>
      <c r="DI1023" s="253"/>
      <c r="DJ1023" s="253"/>
      <c r="DK1023" s="253"/>
      <c r="DL1023" s="253"/>
      <c r="DM1023" s="253"/>
      <c r="DN1023" s="253"/>
      <c r="DO1023" s="253"/>
      <c r="DP1023" s="253"/>
      <c r="DQ1023" s="253"/>
      <c r="DR1023" s="253"/>
      <c r="DS1023" s="253"/>
      <c r="DT1023" s="253"/>
      <c r="DU1023" s="253"/>
      <c r="DV1023" s="253"/>
      <c r="DW1023" s="253"/>
      <c r="DX1023" s="253"/>
      <c r="DY1023" s="253"/>
      <c r="DZ1023" s="253"/>
      <c r="EA1023" s="253"/>
      <c r="EB1023" s="253"/>
      <c r="EC1023" s="253"/>
      <c r="ED1023" s="253"/>
      <c r="EE1023" s="253"/>
      <c r="EF1023" s="253"/>
      <c r="EG1023" s="253"/>
      <c r="EH1023" s="253"/>
      <c r="EI1023" s="253"/>
      <c r="EJ1023" s="253"/>
      <c r="EK1023" s="253"/>
      <c r="EL1023" s="253"/>
      <c r="EM1023" s="253"/>
      <c r="EN1023" s="253"/>
      <c r="EO1023" s="253"/>
      <c r="EP1023" s="253"/>
      <c r="EQ1023" s="253"/>
      <c r="ER1023" s="253"/>
      <c r="ES1023" s="253"/>
      <c r="ET1023" s="253"/>
      <c r="EU1023" s="253"/>
      <c r="EV1023" s="253"/>
      <c r="EW1023" s="253"/>
      <c r="EX1023" s="253"/>
      <c r="EY1023" s="253"/>
      <c r="EZ1023" s="253"/>
      <c r="FA1023" s="253"/>
      <c r="FB1023" s="253"/>
      <c r="FC1023" s="253"/>
      <c r="FD1023" s="253"/>
      <c r="FE1023" s="253"/>
      <c r="FF1023" s="253"/>
      <c r="FG1023" s="253"/>
      <c r="FH1023" s="253"/>
      <c r="FI1023" s="253"/>
      <c r="FJ1023" s="253"/>
      <c r="FK1023" s="253"/>
      <c r="FL1023" s="253"/>
      <c r="FM1023" s="253"/>
      <c r="FN1023" s="253"/>
      <c r="FO1023" s="253"/>
      <c r="FP1023" s="253"/>
      <c r="FQ1023" s="253"/>
      <c r="FR1023" s="253"/>
      <c r="FS1023" s="253"/>
      <c r="FT1023" s="253"/>
      <c r="FU1023" s="253"/>
      <c r="FV1023" s="253"/>
      <c r="FW1023" s="253"/>
      <c r="FX1023" s="253"/>
      <c r="FY1023" s="253"/>
      <c r="FZ1023" s="253"/>
      <c r="GA1023" s="253"/>
      <c r="GB1023" s="253"/>
      <c r="GC1023" s="253"/>
      <c r="GD1023" s="253"/>
      <c r="GE1023" s="253"/>
      <c r="GF1023" s="253"/>
      <c r="GG1023" s="253"/>
      <c r="GH1023" s="253"/>
      <c r="GI1023" s="253"/>
      <c r="GJ1023" s="253"/>
      <c r="GK1023" s="253"/>
      <c r="GL1023" s="253"/>
      <c r="GM1023" s="253"/>
      <c r="GN1023" s="253"/>
      <c r="GO1023" s="253"/>
      <c r="GP1023" s="253"/>
      <c r="GQ1023" s="253"/>
      <c r="GR1023" s="253"/>
      <c r="GS1023" s="253"/>
      <c r="GT1023" s="253"/>
      <c r="GU1023" s="253"/>
      <c r="GV1023" s="253"/>
      <c r="GW1023" s="253"/>
      <c r="GX1023" s="253"/>
      <c r="GY1023" s="253"/>
      <c r="GZ1023" s="253"/>
      <c r="HA1023" s="253"/>
      <c r="HB1023" s="253"/>
      <c r="HC1023" s="253"/>
      <c r="HD1023" s="253"/>
      <c r="HE1023" s="253"/>
      <c r="HF1023" s="253"/>
    </row>
    <row r="1024" spans="5:214" s="252" customFormat="1" ht="15" customHeight="1" x14ac:dyDescent="0.25">
      <c r="E1024" s="253"/>
      <c r="F1024" s="253"/>
      <c r="G1024" s="253"/>
      <c r="H1024" s="253"/>
      <c r="I1024" s="253"/>
      <c r="J1024" s="253"/>
      <c r="K1024" s="253"/>
      <c r="L1024" s="253"/>
      <c r="M1024" s="253"/>
      <c r="N1024" s="253"/>
      <c r="O1024" s="253"/>
      <c r="P1024" s="253"/>
      <c r="Q1024" s="253"/>
      <c r="R1024" s="253"/>
      <c r="S1024" s="253"/>
      <c r="T1024" s="253"/>
      <c r="U1024" s="253"/>
      <c r="V1024" s="253"/>
      <c r="W1024" s="253"/>
      <c r="X1024" s="253"/>
      <c r="Y1024" s="253"/>
      <c r="Z1024" s="253"/>
      <c r="AA1024" s="253"/>
      <c r="AB1024" s="253"/>
      <c r="AC1024" s="253"/>
      <c r="AD1024" s="253"/>
      <c r="AE1024" s="253"/>
      <c r="AF1024" s="253"/>
      <c r="AG1024" s="253"/>
      <c r="AH1024" s="253"/>
      <c r="AI1024" s="253"/>
      <c r="AJ1024" s="253"/>
      <c r="AK1024" s="253"/>
      <c r="AL1024" s="253"/>
      <c r="AM1024" s="253"/>
      <c r="AN1024" s="253"/>
      <c r="AO1024" s="253"/>
      <c r="AP1024" s="253"/>
      <c r="AQ1024" s="253"/>
      <c r="AR1024" s="253"/>
      <c r="AS1024" s="253"/>
      <c r="AT1024" s="253"/>
      <c r="AU1024" s="253"/>
      <c r="AV1024" s="253"/>
      <c r="AW1024" s="253"/>
      <c r="AX1024" s="253"/>
      <c r="AY1024" s="253"/>
      <c r="AZ1024" s="253"/>
      <c r="BA1024" s="253"/>
      <c r="BB1024" s="253"/>
      <c r="BC1024" s="253"/>
      <c r="BD1024" s="253"/>
      <c r="BE1024" s="253"/>
      <c r="BF1024" s="253"/>
      <c r="BG1024" s="253"/>
      <c r="BH1024" s="253"/>
      <c r="BI1024" s="253"/>
      <c r="BJ1024" s="253"/>
      <c r="BK1024" s="253"/>
      <c r="BL1024" s="253"/>
      <c r="BM1024" s="253"/>
      <c r="BN1024" s="253"/>
      <c r="BO1024" s="253"/>
      <c r="BP1024" s="253"/>
      <c r="BQ1024" s="253"/>
      <c r="BR1024" s="253"/>
      <c r="BS1024" s="253"/>
      <c r="BT1024" s="253"/>
      <c r="BU1024" s="253"/>
      <c r="BV1024" s="253"/>
      <c r="BW1024" s="253"/>
      <c r="BX1024" s="253"/>
      <c r="BY1024" s="253"/>
      <c r="BZ1024" s="253"/>
      <c r="CA1024" s="253"/>
      <c r="CB1024" s="253"/>
      <c r="CC1024" s="253"/>
      <c r="CD1024" s="253"/>
      <c r="CE1024" s="253"/>
      <c r="CF1024" s="253"/>
      <c r="CG1024" s="253"/>
      <c r="CH1024" s="253"/>
      <c r="CI1024" s="253"/>
      <c r="CJ1024" s="253"/>
      <c r="CK1024" s="253"/>
      <c r="CL1024" s="253"/>
      <c r="CM1024" s="253"/>
      <c r="CN1024" s="253"/>
      <c r="CO1024" s="253"/>
      <c r="CP1024" s="253"/>
      <c r="CQ1024" s="253"/>
      <c r="CR1024" s="253"/>
      <c r="CS1024" s="253"/>
      <c r="CT1024" s="253"/>
      <c r="CU1024" s="253"/>
      <c r="CV1024" s="253"/>
      <c r="CW1024" s="253"/>
      <c r="CX1024" s="253"/>
      <c r="CY1024" s="253"/>
      <c r="CZ1024" s="253"/>
      <c r="DA1024" s="253"/>
      <c r="DB1024" s="253"/>
      <c r="DC1024" s="253"/>
      <c r="DD1024" s="253"/>
      <c r="DE1024" s="253"/>
      <c r="DF1024" s="253"/>
      <c r="DG1024" s="253"/>
      <c r="DH1024" s="253"/>
      <c r="DI1024" s="253"/>
      <c r="DJ1024" s="253"/>
      <c r="DK1024" s="253"/>
      <c r="DL1024" s="253"/>
      <c r="DM1024" s="253"/>
      <c r="DN1024" s="253"/>
      <c r="DO1024" s="253"/>
      <c r="DP1024" s="253"/>
      <c r="DQ1024" s="253"/>
      <c r="DR1024" s="253"/>
      <c r="DS1024" s="253"/>
      <c r="DT1024" s="253"/>
      <c r="DU1024" s="253"/>
      <c r="DV1024" s="253"/>
      <c r="DW1024" s="253"/>
      <c r="DX1024" s="253"/>
      <c r="DY1024" s="253"/>
      <c r="DZ1024" s="253"/>
      <c r="EA1024" s="253"/>
      <c r="EB1024" s="253"/>
      <c r="EC1024" s="253"/>
      <c r="ED1024" s="253"/>
      <c r="EE1024" s="253"/>
      <c r="EF1024" s="253"/>
      <c r="EG1024" s="253"/>
      <c r="EH1024" s="253"/>
      <c r="EI1024" s="253"/>
      <c r="EJ1024" s="253"/>
      <c r="EK1024" s="253"/>
      <c r="EL1024" s="253"/>
      <c r="EM1024" s="253"/>
      <c r="EN1024" s="253"/>
      <c r="EO1024" s="253"/>
      <c r="EP1024" s="253"/>
      <c r="EQ1024" s="253"/>
      <c r="ER1024" s="253"/>
      <c r="ES1024" s="253"/>
      <c r="ET1024" s="253"/>
      <c r="EU1024" s="253"/>
      <c r="EV1024" s="253"/>
      <c r="EW1024" s="253"/>
      <c r="EX1024" s="253"/>
      <c r="EY1024" s="253"/>
      <c r="EZ1024" s="253"/>
      <c r="FA1024" s="253"/>
      <c r="FB1024" s="253"/>
      <c r="FC1024" s="253"/>
      <c r="FD1024" s="253"/>
      <c r="FE1024" s="253"/>
      <c r="FF1024" s="253"/>
      <c r="FG1024" s="253"/>
      <c r="FH1024" s="253"/>
      <c r="FI1024" s="253"/>
      <c r="FJ1024" s="253"/>
      <c r="FK1024" s="253"/>
      <c r="FL1024" s="253"/>
      <c r="FM1024" s="253"/>
      <c r="FN1024" s="253"/>
      <c r="FO1024" s="253"/>
      <c r="FP1024" s="253"/>
      <c r="FQ1024" s="253"/>
      <c r="FR1024" s="253"/>
      <c r="FS1024" s="253"/>
      <c r="FT1024" s="253"/>
      <c r="FU1024" s="253"/>
      <c r="FV1024" s="253"/>
      <c r="FW1024" s="253"/>
      <c r="FX1024" s="253"/>
      <c r="FY1024" s="253"/>
      <c r="FZ1024" s="253"/>
      <c r="GA1024" s="253"/>
      <c r="GB1024" s="253"/>
      <c r="GC1024" s="253"/>
      <c r="GD1024" s="253"/>
      <c r="GE1024" s="253"/>
      <c r="GF1024" s="253"/>
      <c r="GG1024" s="253"/>
      <c r="GH1024" s="253"/>
      <c r="GI1024" s="253"/>
      <c r="GJ1024" s="253"/>
      <c r="GK1024" s="253"/>
      <c r="GL1024" s="253"/>
      <c r="GM1024" s="253"/>
      <c r="GN1024" s="253"/>
      <c r="GO1024" s="253"/>
      <c r="GP1024" s="253"/>
      <c r="GQ1024" s="253"/>
      <c r="GR1024" s="253"/>
      <c r="GS1024" s="253"/>
      <c r="GT1024" s="253"/>
      <c r="GU1024" s="253"/>
      <c r="GV1024" s="253"/>
      <c r="GW1024" s="253"/>
      <c r="GX1024" s="253"/>
      <c r="GY1024" s="253"/>
      <c r="GZ1024" s="253"/>
      <c r="HA1024" s="253"/>
      <c r="HB1024" s="253"/>
      <c r="HC1024" s="253"/>
      <c r="HD1024" s="253"/>
      <c r="HE1024" s="253"/>
      <c r="HF1024" s="253"/>
    </row>
    <row r="1025" spans="5:214" s="252" customFormat="1" ht="15" customHeight="1" x14ac:dyDescent="0.25">
      <c r="E1025" s="253"/>
      <c r="F1025" s="253"/>
      <c r="G1025" s="253"/>
      <c r="H1025" s="253"/>
      <c r="I1025" s="253"/>
      <c r="J1025" s="253"/>
      <c r="K1025" s="253"/>
      <c r="L1025" s="253"/>
      <c r="M1025" s="253"/>
      <c r="N1025" s="253"/>
      <c r="O1025" s="253"/>
      <c r="P1025" s="253"/>
      <c r="Q1025" s="253"/>
      <c r="R1025" s="253"/>
      <c r="S1025" s="253"/>
      <c r="T1025" s="253"/>
      <c r="U1025" s="253"/>
      <c r="V1025" s="253"/>
      <c r="W1025" s="253"/>
      <c r="X1025" s="253"/>
      <c r="Y1025" s="253"/>
      <c r="Z1025" s="253"/>
      <c r="AA1025" s="253"/>
      <c r="AB1025" s="253"/>
      <c r="AC1025" s="253"/>
      <c r="AD1025" s="253"/>
      <c r="AE1025" s="253"/>
      <c r="AF1025" s="253"/>
      <c r="AG1025" s="253"/>
      <c r="AH1025" s="253"/>
      <c r="AI1025" s="253"/>
      <c r="AJ1025" s="253"/>
      <c r="AK1025" s="253"/>
      <c r="AL1025" s="253"/>
      <c r="AM1025" s="253"/>
      <c r="AN1025" s="253"/>
      <c r="AO1025" s="253"/>
      <c r="AP1025" s="253"/>
      <c r="AQ1025" s="253"/>
      <c r="AR1025" s="253"/>
      <c r="AS1025" s="253"/>
      <c r="AT1025" s="253"/>
      <c r="AU1025" s="253"/>
      <c r="AV1025" s="253"/>
      <c r="AW1025" s="253"/>
      <c r="AX1025" s="253"/>
      <c r="AY1025" s="253"/>
      <c r="AZ1025" s="253"/>
      <c r="BA1025" s="253"/>
      <c r="BB1025" s="253"/>
      <c r="BC1025" s="253"/>
      <c r="BD1025" s="253"/>
      <c r="BE1025" s="253"/>
      <c r="BF1025" s="253"/>
      <c r="BG1025" s="253"/>
      <c r="BH1025" s="253"/>
      <c r="BI1025" s="253"/>
      <c r="BJ1025" s="253"/>
      <c r="BK1025" s="253"/>
      <c r="BL1025" s="253"/>
      <c r="BM1025" s="253"/>
      <c r="BN1025" s="253"/>
      <c r="BO1025" s="253"/>
      <c r="BP1025" s="253"/>
      <c r="BQ1025" s="253"/>
      <c r="BR1025" s="253"/>
      <c r="BS1025" s="253"/>
      <c r="BT1025" s="253"/>
      <c r="BU1025" s="253"/>
      <c r="BV1025" s="253"/>
      <c r="BW1025" s="253"/>
      <c r="BX1025" s="253"/>
      <c r="BY1025" s="253"/>
      <c r="BZ1025" s="253"/>
      <c r="CA1025" s="253"/>
      <c r="CB1025" s="253"/>
      <c r="CC1025" s="253"/>
      <c r="CD1025" s="253"/>
      <c r="CE1025" s="253"/>
      <c r="CF1025" s="253"/>
      <c r="CG1025" s="253"/>
      <c r="CH1025" s="253"/>
      <c r="CI1025" s="253"/>
      <c r="CJ1025" s="253"/>
      <c r="CK1025" s="253"/>
      <c r="CL1025" s="253"/>
      <c r="CM1025" s="253"/>
      <c r="CN1025" s="253"/>
      <c r="CO1025" s="253"/>
      <c r="CP1025" s="253"/>
      <c r="CQ1025" s="253"/>
      <c r="CR1025" s="253"/>
      <c r="CS1025" s="253"/>
      <c r="CT1025" s="253"/>
      <c r="CU1025" s="253"/>
      <c r="CV1025" s="253"/>
      <c r="CW1025" s="253"/>
      <c r="CX1025" s="253"/>
      <c r="CY1025" s="253"/>
      <c r="CZ1025" s="253"/>
      <c r="DA1025" s="253"/>
      <c r="DB1025" s="253"/>
      <c r="DC1025" s="253"/>
      <c r="DD1025" s="253"/>
      <c r="DE1025" s="253"/>
      <c r="DF1025" s="253"/>
      <c r="DG1025" s="253"/>
      <c r="DH1025" s="253"/>
      <c r="DI1025" s="253"/>
      <c r="DJ1025" s="253"/>
      <c r="DK1025" s="253"/>
      <c r="DL1025" s="253"/>
      <c r="DM1025" s="253"/>
      <c r="DN1025" s="253"/>
      <c r="DO1025" s="253"/>
      <c r="DP1025" s="253"/>
      <c r="DQ1025" s="253"/>
      <c r="DR1025" s="253"/>
      <c r="DS1025" s="253"/>
      <c r="DT1025" s="253"/>
      <c r="DU1025" s="253"/>
      <c r="DV1025" s="253"/>
      <c r="DW1025" s="253"/>
      <c r="DX1025" s="253"/>
      <c r="DY1025" s="253"/>
      <c r="DZ1025" s="253"/>
      <c r="EA1025" s="253"/>
      <c r="EB1025" s="253"/>
      <c r="EC1025" s="253"/>
      <c r="ED1025" s="253"/>
      <c r="EE1025" s="253"/>
      <c r="EF1025" s="253"/>
      <c r="EG1025" s="253"/>
      <c r="EH1025" s="253"/>
      <c r="EI1025" s="253"/>
      <c r="EJ1025" s="253"/>
      <c r="EK1025" s="253"/>
      <c r="EL1025" s="253"/>
      <c r="EM1025" s="253"/>
      <c r="EN1025" s="253"/>
      <c r="EO1025" s="253"/>
      <c r="EP1025" s="253"/>
      <c r="EQ1025" s="253"/>
      <c r="ER1025" s="253"/>
      <c r="ES1025" s="253"/>
      <c r="ET1025" s="253"/>
      <c r="EU1025" s="253"/>
      <c r="EV1025" s="253"/>
      <c r="EW1025" s="253"/>
      <c r="EX1025" s="253"/>
      <c r="EY1025" s="253"/>
      <c r="EZ1025" s="253"/>
      <c r="FA1025" s="253"/>
      <c r="FB1025" s="253"/>
      <c r="FC1025" s="253"/>
      <c r="FD1025" s="253"/>
      <c r="FE1025" s="253"/>
      <c r="FF1025" s="253"/>
      <c r="FG1025" s="253"/>
      <c r="FH1025" s="253"/>
      <c r="FI1025" s="253"/>
      <c r="FJ1025" s="253"/>
      <c r="FK1025" s="253"/>
      <c r="FL1025" s="253"/>
      <c r="FM1025" s="253"/>
      <c r="FN1025" s="253"/>
      <c r="FO1025" s="253"/>
      <c r="FP1025" s="253"/>
      <c r="FQ1025" s="253"/>
      <c r="FR1025" s="253"/>
      <c r="FS1025" s="253"/>
      <c r="FT1025" s="253"/>
      <c r="FU1025" s="253"/>
      <c r="FV1025" s="253"/>
      <c r="FW1025" s="253"/>
      <c r="FX1025" s="253"/>
      <c r="FY1025" s="253"/>
      <c r="FZ1025" s="253"/>
      <c r="GA1025" s="253"/>
      <c r="GB1025" s="253"/>
      <c r="GC1025" s="253"/>
      <c r="GD1025" s="253"/>
      <c r="GE1025" s="253"/>
      <c r="GF1025" s="253"/>
      <c r="GG1025" s="253"/>
      <c r="GH1025" s="253"/>
      <c r="GI1025" s="253"/>
      <c r="GJ1025" s="253"/>
      <c r="GK1025" s="253"/>
      <c r="GL1025" s="253"/>
      <c r="GM1025" s="253"/>
      <c r="GN1025" s="253"/>
      <c r="GO1025" s="253"/>
      <c r="GP1025" s="253"/>
      <c r="GQ1025" s="253"/>
      <c r="GR1025" s="253"/>
      <c r="GS1025" s="253"/>
      <c r="GT1025" s="253"/>
      <c r="GU1025" s="253"/>
      <c r="GV1025" s="253"/>
      <c r="GW1025" s="253"/>
      <c r="GX1025" s="253"/>
      <c r="GY1025" s="253"/>
      <c r="GZ1025" s="253"/>
      <c r="HA1025" s="253"/>
      <c r="HB1025" s="253"/>
      <c r="HC1025" s="253"/>
      <c r="HD1025" s="253"/>
      <c r="HE1025" s="253"/>
      <c r="HF1025" s="253"/>
    </row>
    <row r="1026" spans="5:214" s="252" customFormat="1" ht="15" customHeight="1" x14ac:dyDescent="0.25">
      <c r="E1026" s="253"/>
      <c r="F1026" s="253"/>
      <c r="G1026" s="253"/>
      <c r="H1026" s="253"/>
      <c r="I1026" s="253"/>
      <c r="J1026" s="253"/>
      <c r="K1026" s="253"/>
      <c r="L1026" s="253"/>
      <c r="M1026" s="253"/>
      <c r="N1026" s="253"/>
      <c r="O1026" s="253"/>
      <c r="P1026" s="253"/>
      <c r="Q1026" s="253"/>
      <c r="R1026" s="253"/>
      <c r="S1026" s="253"/>
      <c r="T1026" s="253"/>
      <c r="U1026" s="253"/>
      <c r="V1026" s="253"/>
      <c r="W1026" s="253"/>
      <c r="X1026" s="253"/>
      <c r="Y1026" s="253"/>
      <c r="Z1026" s="253"/>
      <c r="AA1026" s="253"/>
      <c r="AB1026" s="253"/>
      <c r="AC1026" s="253"/>
      <c r="AD1026" s="253"/>
      <c r="AE1026" s="253"/>
      <c r="AF1026" s="253"/>
      <c r="AG1026" s="253"/>
      <c r="AH1026" s="253"/>
      <c r="AI1026" s="253"/>
      <c r="AJ1026" s="253"/>
      <c r="AK1026" s="253"/>
      <c r="AL1026" s="253"/>
      <c r="AM1026" s="253"/>
      <c r="AN1026" s="253"/>
      <c r="AO1026" s="253"/>
      <c r="AP1026" s="253"/>
      <c r="AQ1026" s="253"/>
      <c r="AR1026" s="253"/>
      <c r="AS1026" s="253"/>
      <c r="AT1026" s="253"/>
      <c r="AU1026" s="253"/>
      <c r="AV1026" s="253"/>
      <c r="AW1026" s="253"/>
      <c r="AX1026" s="253"/>
      <c r="AY1026" s="253"/>
      <c r="AZ1026" s="253"/>
      <c r="BA1026" s="253"/>
      <c r="BB1026" s="253"/>
      <c r="BC1026" s="253"/>
      <c r="BD1026" s="253"/>
      <c r="BE1026" s="253"/>
      <c r="BF1026" s="253"/>
      <c r="BG1026" s="253"/>
      <c r="BH1026" s="253"/>
      <c r="BI1026" s="253"/>
      <c r="BJ1026" s="253"/>
      <c r="BK1026" s="253"/>
      <c r="BL1026" s="253"/>
      <c r="BM1026" s="253"/>
      <c r="BN1026" s="253"/>
      <c r="BO1026" s="253"/>
      <c r="BP1026" s="253"/>
      <c r="BQ1026" s="253"/>
      <c r="BR1026" s="253"/>
      <c r="BS1026" s="253"/>
      <c r="BT1026" s="253"/>
      <c r="BU1026" s="253"/>
      <c r="BV1026" s="253"/>
      <c r="BW1026" s="253"/>
      <c r="BX1026" s="253"/>
      <c r="BY1026" s="253"/>
      <c r="BZ1026" s="253"/>
      <c r="CA1026" s="253"/>
      <c r="CB1026" s="253"/>
      <c r="CC1026" s="253"/>
      <c r="CD1026" s="253"/>
      <c r="CE1026" s="253"/>
      <c r="CF1026" s="253"/>
      <c r="CG1026" s="253"/>
      <c r="CH1026" s="253"/>
      <c r="CI1026" s="253"/>
      <c r="CJ1026" s="253"/>
      <c r="CK1026" s="253"/>
      <c r="CL1026" s="253"/>
      <c r="CM1026" s="253"/>
      <c r="CN1026" s="253"/>
      <c r="CO1026" s="253"/>
      <c r="CP1026" s="253"/>
      <c r="CQ1026" s="253"/>
      <c r="CR1026" s="253"/>
      <c r="CS1026" s="253"/>
      <c r="CT1026" s="253"/>
      <c r="CU1026" s="253"/>
      <c r="CV1026" s="253"/>
      <c r="CW1026" s="253"/>
      <c r="CX1026" s="253"/>
      <c r="CY1026" s="253"/>
      <c r="CZ1026" s="253"/>
      <c r="DA1026" s="253"/>
      <c r="DB1026" s="253"/>
      <c r="DC1026" s="253"/>
      <c r="DD1026" s="253"/>
      <c r="DE1026" s="253"/>
      <c r="DF1026" s="253"/>
      <c r="DG1026" s="253"/>
      <c r="DH1026" s="253"/>
      <c r="DI1026" s="253"/>
      <c r="DJ1026" s="253"/>
      <c r="DK1026" s="253"/>
      <c r="DL1026" s="253"/>
      <c r="DM1026" s="253"/>
      <c r="DN1026" s="253"/>
      <c r="DO1026" s="253"/>
      <c r="DP1026" s="253"/>
      <c r="DQ1026" s="253"/>
      <c r="DR1026" s="253"/>
      <c r="DS1026" s="253"/>
      <c r="DT1026" s="253"/>
      <c r="DU1026" s="253"/>
      <c r="DV1026" s="253"/>
      <c r="DW1026" s="253"/>
      <c r="DX1026" s="253"/>
      <c r="DY1026" s="253"/>
      <c r="DZ1026" s="253"/>
      <c r="EA1026" s="253"/>
      <c r="EB1026" s="253"/>
      <c r="EC1026" s="253"/>
      <c r="ED1026" s="253"/>
      <c r="EE1026" s="253"/>
      <c r="EF1026" s="253"/>
      <c r="EG1026" s="253"/>
      <c r="EH1026" s="253"/>
      <c r="EI1026" s="253"/>
      <c r="EJ1026" s="253"/>
      <c r="EK1026" s="253"/>
      <c r="EL1026" s="253"/>
      <c r="EM1026" s="253"/>
      <c r="EN1026" s="253"/>
      <c r="EO1026" s="253"/>
      <c r="EP1026" s="253"/>
      <c r="EQ1026" s="253"/>
      <c r="ER1026" s="253"/>
      <c r="ES1026" s="253"/>
      <c r="ET1026" s="253"/>
      <c r="EU1026" s="253"/>
      <c r="EV1026" s="253"/>
      <c r="EW1026" s="253"/>
      <c r="EX1026" s="253"/>
      <c r="EY1026" s="253"/>
      <c r="EZ1026" s="253"/>
      <c r="FA1026" s="253"/>
      <c r="FB1026" s="253"/>
      <c r="FC1026" s="253"/>
      <c r="FD1026" s="253"/>
      <c r="FE1026" s="253"/>
      <c r="FF1026" s="253"/>
      <c r="FG1026" s="253"/>
      <c r="FH1026" s="253"/>
      <c r="FI1026" s="253"/>
      <c r="FJ1026" s="253"/>
      <c r="FK1026" s="253"/>
      <c r="FL1026" s="253"/>
      <c r="FM1026" s="253"/>
      <c r="FN1026" s="253"/>
      <c r="FO1026" s="253"/>
      <c r="FP1026" s="253"/>
      <c r="FQ1026" s="253"/>
      <c r="FR1026" s="253"/>
      <c r="FS1026" s="253"/>
      <c r="FT1026" s="253"/>
      <c r="FU1026" s="253"/>
      <c r="FV1026" s="253"/>
      <c r="FW1026" s="253"/>
      <c r="FX1026" s="253"/>
      <c r="FY1026" s="253"/>
      <c r="FZ1026" s="253"/>
      <c r="GA1026" s="253"/>
      <c r="GB1026" s="253"/>
      <c r="GC1026" s="253"/>
      <c r="GD1026" s="253"/>
      <c r="GE1026" s="253"/>
      <c r="GF1026" s="253"/>
      <c r="GG1026" s="253"/>
      <c r="GH1026" s="253"/>
      <c r="GI1026" s="253"/>
      <c r="GJ1026" s="253"/>
      <c r="GK1026" s="253"/>
      <c r="GL1026" s="253"/>
      <c r="GM1026" s="253"/>
      <c r="GN1026" s="253"/>
      <c r="GO1026" s="253"/>
      <c r="GP1026" s="253"/>
      <c r="GQ1026" s="253"/>
      <c r="GR1026" s="253"/>
      <c r="GS1026" s="253"/>
      <c r="GT1026" s="253"/>
      <c r="GU1026" s="253"/>
      <c r="GV1026" s="253"/>
      <c r="GW1026" s="253"/>
      <c r="GX1026" s="253"/>
      <c r="GY1026" s="253"/>
      <c r="GZ1026" s="253"/>
      <c r="HA1026" s="253"/>
      <c r="HB1026" s="253"/>
      <c r="HC1026" s="253"/>
      <c r="HD1026" s="253"/>
      <c r="HE1026" s="253"/>
      <c r="HF1026" s="253"/>
    </row>
    <row r="1027" spans="5:214" s="252" customFormat="1" ht="15" customHeight="1" x14ac:dyDescent="0.25">
      <c r="E1027" s="253"/>
      <c r="F1027" s="253"/>
      <c r="G1027" s="253"/>
      <c r="H1027" s="253"/>
      <c r="I1027" s="253"/>
      <c r="J1027" s="253"/>
      <c r="K1027" s="253"/>
      <c r="L1027" s="253"/>
      <c r="M1027" s="253"/>
      <c r="N1027" s="253"/>
      <c r="O1027" s="253"/>
      <c r="P1027" s="253"/>
      <c r="Q1027" s="253"/>
      <c r="R1027" s="253"/>
      <c r="S1027" s="253"/>
      <c r="T1027" s="253"/>
      <c r="U1027" s="253"/>
      <c r="V1027" s="253"/>
      <c r="W1027" s="253"/>
      <c r="X1027" s="253"/>
      <c r="Y1027" s="253"/>
      <c r="Z1027" s="253"/>
      <c r="AA1027" s="253"/>
      <c r="AB1027" s="253"/>
      <c r="AC1027" s="253"/>
      <c r="AD1027" s="253"/>
      <c r="AE1027" s="253"/>
      <c r="AF1027" s="253"/>
      <c r="AG1027" s="253"/>
      <c r="AH1027" s="253"/>
      <c r="AI1027" s="253"/>
      <c r="AJ1027" s="253"/>
      <c r="AK1027" s="253"/>
      <c r="AL1027" s="253"/>
      <c r="AM1027" s="253"/>
      <c r="AN1027" s="253"/>
      <c r="AO1027" s="253"/>
      <c r="AP1027" s="253"/>
      <c r="AQ1027" s="253"/>
      <c r="AR1027" s="253"/>
      <c r="AS1027" s="253"/>
      <c r="AT1027" s="253"/>
      <c r="AU1027" s="253"/>
      <c r="AV1027" s="253"/>
      <c r="AW1027" s="253"/>
      <c r="AX1027" s="253"/>
      <c r="AY1027" s="253"/>
      <c r="AZ1027" s="253"/>
      <c r="BA1027" s="253"/>
      <c r="BB1027" s="253"/>
      <c r="BC1027" s="253"/>
      <c r="BD1027" s="253"/>
      <c r="BE1027" s="253"/>
      <c r="BF1027" s="253"/>
      <c r="BG1027" s="253"/>
      <c r="BH1027" s="253"/>
      <c r="BI1027" s="253"/>
      <c r="BJ1027" s="253"/>
      <c r="BK1027" s="253"/>
      <c r="BL1027" s="253"/>
      <c r="BM1027" s="253"/>
      <c r="BN1027" s="253"/>
      <c r="BO1027" s="253"/>
      <c r="BP1027" s="253"/>
      <c r="BQ1027" s="253"/>
      <c r="BR1027" s="253"/>
      <c r="BS1027" s="253"/>
      <c r="BT1027" s="253"/>
      <c r="BU1027" s="253"/>
      <c r="BV1027" s="253"/>
      <c r="BW1027" s="253"/>
      <c r="BX1027" s="253"/>
      <c r="BY1027" s="253"/>
      <c r="BZ1027" s="253"/>
      <c r="CA1027" s="253"/>
      <c r="CB1027" s="253"/>
      <c r="CC1027" s="253"/>
      <c r="CD1027" s="253"/>
      <c r="CE1027" s="253"/>
      <c r="CF1027" s="253"/>
      <c r="CG1027" s="253"/>
      <c r="CH1027" s="253"/>
      <c r="CI1027" s="253"/>
      <c r="CJ1027" s="253"/>
      <c r="CK1027" s="253"/>
      <c r="CL1027" s="253"/>
      <c r="CM1027" s="253"/>
      <c r="CN1027" s="253"/>
      <c r="CO1027" s="253"/>
      <c r="CP1027" s="253"/>
      <c r="CQ1027" s="253"/>
      <c r="CR1027" s="253"/>
      <c r="CS1027" s="253"/>
      <c r="CT1027" s="253"/>
      <c r="CU1027" s="253"/>
      <c r="CV1027" s="253"/>
      <c r="CW1027" s="253"/>
      <c r="CX1027" s="253"/>
      <c r="CY1027" s="253"/>
      <c r="CZ1027" s="253"/>
      <c r="DA1027" s="253"/>
      <c r="DB1027" s="253"/>
      <c r="DC1027" s="253"/>
      <c r="DD1027" s="253"/>
      <c r="DE1027" s="253"/>
      <c r="DF1027" s="253"/>
      <c r="DG1027" s="253"/>
      <c r="DH1027" s="253"/>
      <c r="DI1027" s="253"/>
      <c r="DJ1027" s="253"/>
      <c r="DK1027" s="253"/>
      <c r="DL1027" s="253"/>
      <c r="DM1027" s="253"/>
      <c r="DN1027" s="253"/>
      <c r="DO1027" s="253"/>
      <c r="DP1027" s="253"/>
      <c r="DQ1027" s="253"/>
      <c r="DR1027" s="253"/>
      <c r="DS1027" s="253"/>
      <c r="DT1027" s="253"/>
      <c r="DU1027" s="253"/>
      <c r="DV1027" s="253"/>
      <c r="DW1027" s="253"/>
      <c r="DX1027" s="253"/>
      <c r="DY1027" s="253"/>
      <c r="DZ1027" s="253"/>
      <c r="EA1027" s="253"/>
      <c r="EB1027" s="253"/>
      <c r="EC1027" s="253"/>
      <c r="ED1027" s="253"/>
      <c r="EE1027" s="253"/>
      <c r="EF1027" s="253"/>
      <c r="EG1027" s="253"/>
      <c r="EH1027" s="253"/>
      <c r="EI1027" s="253"/>
      <c r="EJ1027" s="253"/>
      <c r="EK1027" s="253"/>
      <c r="EL1027" s="253"/>
      <c r="EM1027" s="253"/>
      <c r="EN1027" s="253"/>
      <c r="EO1027" s="253"/>
      <c r="EP1027" s="253"/>
      <c r="EQ1027" s="253"/>
      <c r="ER1027" s="253"/>
      <c r="ES1027" s="253"/>
      <c r="ET1027" s="253"/>
      <c r="EU1027" s="253"/>
      <c r="EV1027" s="253"/>
      <c r="EW1027" s="253"/>
      <c r="EX1027" s="253"/>
      <c r="EY1027" s="253"/>
      <c r="EZ1027" s="253"/>
      <c r="FA1027" s="253"/>
      <c r="FB1027" s="253"/>
      <c r="FC1027" s="253"/>
      <c r="FD1027" s="253"/>
      <c r="FE1027" s="253"/>
      <c r="FF1027" s="253"/>
      <c r="FG1027" s="253"/>
      <c r="FH1027" s="253"/>
      <c r="FI1027" s="253"/>
      <c r="FJ1027" s="253"/>
      <c r="FK1027" s="253"/>
      <c r="FL1027" s="253"/>
      <c r="FM1027" s="253"/>
      <c r="FN1027" s="253"/>
      <c r="FO1027" s="253"/>
      <c r="FP1027" s="253"/>
      <c r="FQ1027" s="253"/>
      <c r="FR1027" s="253"/>
      <c r="FS1027" s="253"/>
      <c r="FT1027" s="253"/>
      <c r="FU1027" s="253"/>
      <c r="FV1027" s="253"/>
      <c r="FW1027" s="253"/>
      <c r="FX1027" s="253"/>
      <c r="FY1027" s="253"/>
      <c r="FZ1027" s="253"/>
      <c r="GA1027" s="253"/>
      <c r="GB1027" s="253"/>
      <c r="GC1027" s="253"/>
      <c r="GD1027" s="253"/>
      <c r="GE1027" s="253"/>
      <c r="GF1027" s="253"/>
      <c r="GG1027" s="253"/>
      <c r="GH1027" s="253"/>
      <c r="GI1027" s="253"/>
      <c r="GJ1027" s="253"/>
      <c r="GK1027" s="253"/>
      <c r="GL1027" s="253"/>
      <c r="GM1027" s="253"/>
      <c r="GN1027" s="253"/>
      <c r="GO1027" s="253"/>
      <c r="GP1027" s="253"/>
      <c r="GQ1027" s="253"/>
      <c r="GR1027" s="253"/>
      <c r="GS1027" s="253"/>
      <c r="GT1027" s="253"/>
      <c r="GU1027" s="253"/>
      <c r="GV1027" s="253"/>
      <c r="GW1027" s="253"/>
      <c r="GX1027" s="253"/>
      <c r="GY1027" s="253"/>
      <c r="GZ1027" s="253"/>
      <c r="HA1027" s="253"/>
      <c r="HB1027" s="253"/>
      <c r="HC1027" s="253"/>
      <c r="HD1027" s="253"/>
      <c r="HE1027" s="253"/>
      <c r="HF1027" s="253"/>
    </row>
    <row r="1028" spans="5:214" s="252" customFormat="1" ht="15" customHeight="1" x14ac:dyDescent="0.25">
      <c r="E1028" s="253"/>
      <c r="F1028" s="253"/>
      <c r="G1028" s="253"/>
      <c r="H1028" s="253"/>
      <c r="I1028" s="253"/>
      <c r="J1028" s="253"/>
      <c r="K1028" s="253"/>
      <c r="L1028" s="253"/>
      <c r="M1028" s="253"/>
      <c r="N1028" s="253"/>
      <c r="O1028" s="253"/>
      <c r="P1028" s="253"/>
      <c r="Q1028" s="253"/>
      <c r="R1028" s="253"/>
      <c r="S1028" s="253"/>
      <c r="T1028" s="253"/>
      <c r="U1028" s="253"/>
      <c r="V1028" s="253"/>
      <c r="W1028" s="253"/>
      <c r="X1028" s="253"/>
      <c r="Y1028" s="253"/>
      <c r="Z1028" s="253"/>
      <c r="AA1028" s="253"/>
      <c r="AB1028" s="253"/>
      <c r="AC1028" s="253"/>
      <c r="AD1028" s="253"/>
      <c r="AE1028" s="253"/>
      <c r="AF1028" s="253"/>
      <c r="AG1028" s="253"/>
      <c r="AH1028" s="253"/>
      <c r="AI1028" s="253"/>
      <c r="AJ1028" s="253"/>
      <c r="AK1028" s="253"/>
      <c r="AL1028" s="253"/>
      <c r="AM1028" s="253"/>
      <c r="AN1028" s="253"/>
      <c r="AO1028" s="253"/>
      <c r="AP1028" s="253"/>
      <c r="AQ1028" s="253"/>
      <c r="AR1028" s="253"/>
      <c r="AS1028" s="253"/>
      <c r="AT1028" s="253"/>
      <c r="AU1028" s="253"/>
      <c r="AV1028" s="253"/>
      <c r="AW1028" s="253"/>
      <c r="AX1028" s="253"/>
      <c r="AY1028" s="253"/>
      <c r="AZ1028" s="253"/>
      <c r="BA1028" s="253"/>
      <c r="BB1028" s="253"/>
      <c r="BC1028" s="253"/>
      <c r="BD1028" s="253"/>
      <c r="BE1028" s="253"/>
      <c r="BF1028" s="253"/>
      <c r="BG1028" s="253"/>
      <c r="BH1028" s="253"/>
      <c r="BI1028" s="253"/>
      <c r="BJ1028" s="253"/>
      <c r="BK1028" s="253"/>
      <c r="BL1028" s="253"/>
      <c r="BM1028" s="253"/>
      <c r="BN1028" s="253"/>
      <c r="BO1028" s="253"/>
      <c r="BP1028" s="253"/>
      <c r="BQ1028" s="253"/>
      <c r="BR1028" s="253"/>
      <c r="BS1028" s="253"/>
      <c r="BT1028" s="253"/>
      <c r="BU1028" s="253"/>
      <c r="BV1028" s="253"/>
      <c r="BW1028" s="253"/>
      <c r="BX1028" s="253"/>
      <c r="BY1028" s="253"/>
      <c r="BZ1028" s="253"/>
      <c r="CA1028" s="253"/>
      <c r="CB1028" s="253"/>
      <c r="CC1028" s="253"/>
      <c r="CD1028" s="253"/>
      <c r="CE1028" s="253"/>
      <c r="CF1028" s="253"/>
      <c r="CG1028" s="253"/>
      <c r="CH1028" s="253"/>
      <c r="CI1028" s="253"/>
      <c r="CJ1028" s="253"/>
      <c r="CK1028" s="253"/>
      <c r="CL1028" s="253"/>
      <c r="CM1028" s="253"/>
      <c r="CN1028" s="253"/>
      <c r="CO1028" s="253"/>
      <c r="CP1028" s="253"/>
      <c r="CQ1028" s="253"/>
      <c r="CR1028" s="253"/>
      <c r="CS1028" s="253"/>
      <c r="CT1028" s="253"/>
      <c r="CU1028" s="253"/>
      <c r="CV1028" s="253"/>
      <c r="CW1028" s="253"/>
      <c r="CX1028" s="253"/>
      <c r="CY1028" s="253"/>
      <c r="CZ1028" s="253"/>
      <c r="DA1028" s="253"/>
      <c r="DB1028" s="253"/>
      <c r="DC1028" s="253"/>
      <c r="DD1028" s="253"/>
      <c r="DE1028" s="253"/>
      <c r="DF1028" s="253"/>
      <c r="DG1028" s="253"/>
      <c r="DH1028" s="253"/>
      <c r="DI1028" s="253"/>
      <c r="DJ1028" s="253"/>
      <c r="DK1028" s="253"/>
      <c r="DL1028" s="253"/>
      <c r="DM1028" s="253"/>
      <c r="DN1028" s="253"/>
      <c r="DO1028" s="253"/>
      <c r="DP1028" s="253"/>
      <c r="DQ1028" s="253"/>
      <c r="DR1028" s="253"/>
      <c r="DS1028" s="253"/>
      <c r="DT1028" s="253"/>
      <c r="DU1028" s="253"/>
      <c r="DV1028" s="253"/>
      <c r="DW1028" s="253"/>
      <c r="DX1028" s="253"/>
      <c r="DY1028" s="253"/>
      <c r="DZ1028" s="253"/>
      <c r="EA1028" s="253"/>
      <c r="EB1028" s="253"/>
      <c r="EC1028" s="253"/>
      <c r="ED1028" s="253"/>
      <c r="EE1028" s="253"/>
      <c r="EF1028" s="253"/>
      <c r="EG1028" s="253"/>
      <c r="EH1028" s="253"/>
      <c r="EI1028" s="253"/>
      <c r="EJ1028" s="253"/>
      <c r="EK1028" s="253"/>
      <c r="EL1028" s="253"/>
      <c r="EM1028" s="253"/>
      <c r="EN1028" s="253"/>
      <c r="EO1028" s="253"/>
      <c r="EP1028" s="253"/>
      <c r="EQ1028" s="253"/>
      <c r="ER1028" s="253"/>
      <c r="ES1028" s="253"/>
      <c r="ET1028" s="253"/>
      <c r="EU1028" s="253"/>
      <c r="EV1028" s="253"/>
      <c r="EW1028" s="253"/>
      <c r="EX1028" s="253"/>
      <c r="EY1028" s="253"/>
      <c r="EZ1028" s="253"/>
      <c r="FA1028" s="253"/>
      <c r="FB1028" s="253"/>
      <c r="FC1028" s="253"/>
      <c r="FD1028" s="253"/>
      <c r="FE1028" s="253"/>
      <c r="FF1028" s="253"/>
      <c r="FG1028" s="253"/>
      <c r="FH1028" s="253"/>
      <c r="FI1028" s="253"/>
      <c r="FJ1028" s="253"/>
      <c r="FK1028" s="253"/>
      <c r="FL1028" s="253"/>
      <c r="FM1028" s="253"/>
      <c r="FN1028" s="253"/>
      <c r="FO1028" s="253"/>
      <c r="FP1028" s="253"/>
      <c r="FQ1028" s="253"/>
      <c r="FR1028" s="253"/>
      <c r="FS1028" s="253"/>
      <c r="FT1028" s="253"/>
      <c r="FU1028" s="253"/>
      <c r="FV1028" s="253"/>
      <c r="FW1028" s="253"/>
      <c r="FX1028" s="253"/>
      <c r="FY1028" s="253"/>
      <c r="FZ1028" s="253"/>
      <c r="GA1028" s="253"/>
      <c r="GB1028" s="253"/>
      <c r="GC1028" s="253"/>
      <c r="GD1028" s="253"/>
      <c r="GE1028" s="253"/>
      <c r="GF1028" s="253"/>
      <c r="GG1028" s="253"/>
      <c r="GH1028" s="253"/>
      <c r="GI1028" s="253"/>
      <c r="GJ1028" s="253"/>
      <c r="GK1028" s="253"/>
      <c r="GL1028" s="253"/>
      <c r="GM1028" s="253"/>
      <c r="GN1028" s="253"/>
      <c r="GO1028" s="253"/>
      <c r="GP1028" s="253"/>
      <c r="GQ1028" s="253"/>
      <c r="GR1028" s="253"/>
      <c r="GS1028" s="253"/>
      <c r="GT1028" s="253"/>
      <c r="GU1028" s="253"/>
      <c r="GV1028" s="253"/>
      <c r="GW1028" s="253"/>
      <c r="GX1028" s="253"/>
      <c r="GY1028" s="253"/>
      <c r="GZ1028" s="253"/>
      <c r="HA1028" s="253"/>
      <c r="HB1028" s="253"/>
      <c r="HC1028" s="253"/>
      <c r="HD1028" s="253"/>
      <c r="HE1028" s="253"/>
      <c r="HF1028" s="253"/>
    </row>
    <row r="1029" spans="5:214" s="252" customFormat="1" ht="15" customHeight="1" x14ac:dyDescent="0.25">
      <c r="E1029" s="253"/>
      <c r="F1029" s="253"/>
      <c r="G1029" s="253"/>
      <c r="H1029" s="253"/>
      <c r="I1029" s="253"/>
      <c r="J1029" s="253"/>
      <c r="K1029" s="253"/>
      <c r="L1029" s="253"/>
      <c r="M1029" s="253"/>
      <c r="N1029" s="253"/>
      <c r="O1029" s="253"/>
      <c r="P1029" s="253"/>
      <c r="Q1029" s="253"/>
      <c r="R1029" s="253"/>
      <c r="S1029" s="253"/>
      <c r="T1029" s="253"/>
      <c r="U1029" s="253"/>
      <c r="V1029" s="253"/>
      <c r="W1029" s="253"/>
      <c r="X1029" s="253"/>
      <c r="Y1029" s="253"/>
      <c r="Z1029" s="253"/>
      <c r="AA1029" s="253"/>
      <c r="AB1029" s="253"/>
      <c r="AC1029" s="253"/>
      <c r="AD1029" s="253"/>
      <c r="AE1029" s="253"/>
      <c r="AF1029" s="253"/>
      <c r="AG1029" s="253"/>
      <c r="AH1029" s="253"/>
      <c r="AI1029" s="253"/>
      <c r="AJ1029" s="253"/>
      <c r="AK1029" s="253"/>
      <c r="AL1029" s="253"/>
      <c r="AM1029" s="253"/>
      <c r="AN1029" s="253"/>
      <c r="AO1029" s="253"/>
      <c r="AP1029" s="253"/>
      <c r="AQ1029" s="253"/>
      <c r="AR1029" s="253"/>
      <c r="AS1029" s="253"/>
      <c r="AT1029" s="253"/>
      <c r="AU1029" s="253"/>
      <c r="AV1029" s="253"/>
      <c r="AW1029" s="253"/>
      <c r="AX1029" s="253"/>
      <c r="AY1029" s="253"/>
      <c r="AZ1029" s="253"/>
      <c r="BA1029" s="253"/>
      <c r="BB1029" s="253"/>
      <c r="BC1029" s="253"/>
      <c r="BD1029" s="253"/>
      <c r="BE1029" s="253"/>
      <c r="BF1029" s="253"/>
      <c r="BG1029" s="253"/>
      <c r="BH1029" s="253"/>
      <c r="BI1029" s="253"/>
      <c r="BJ1029" s="253"/>
      <c r="BK1029" s="253"/>
      <c r="BL1029" s="253"/>
      <c r="BM1029" s="253"/>
      <c r="BN1029" s="253"/>
      <c r="BO1029" s="253"/>
      <c r="BP1029" s="253"/>
      <c r="BQ1029" s="253"/>
      <c r="BR1029" s="253"/>
      <c r="BS1029" s="253"/>
      <c r="BT1029" s="253"/>
      <c r="BU1029" s="253"/>
      <c r="BV1029" s="253"/>
      <c r="BW1029" s="253"/>
      <c r="BX1029" s="253"/>
      <c r="BY1029" s="253"/>
      <c r="BZ1029" s="253"/>
      <c r="CA1029" s="253"/>
      <c r="CB1029" s="253"/>
      <c r="CC1029" s="253"/>
      <c r="CD1029" s="253"/>
      <c r="CE1029" s="253"/>
      <c r="CF1029" s="253"/>
      <c r="CG1029" s="253"/>
      <c r="CH1029" s="253"/>
      <c r="CI1029" s="253"/>
      <c r="CJ1029" s="253"/>
      <c r="CK1029" s="253"/>
      <c r="CL1029" s="253"/>
      <c r="CM1029" s="253"/>
      <c r="CN1029" s="253"/>
      <c r="CO1029" s="253"/>
      <c r="CP1029" s="253"/>
      <c r="CQ1029" s="253"/>
      <c r="CR1029" s="253"/>
      <c r="CS1029" s="253"/>
      <c r="CT1029" s="253"/>
      <c r="CU1029" s="253"/>
      <c r="CV1029" s="253"/>
      <c r="CW1029" s="253"/>
      <c r="CX1029" s="253"/>
      <c r="CY1029" s="253"/>
      <c r="CZ1029" s="253"/>
      <c r="DA1029" s="253"/>
      <c r="DB1029" s="253"/>
      <c r="DC1029" s="253"/>
      <c r="DD1029" s="253"/>
      <c r="DE1029" s="253"/>
      <c r="DF1029" s="253"/>
      <c r="DG1029" s="253"/>
      <c r="DH1029" s="253"/>
      <c r="DI1029" s="253"/>
      <c r="DJ1029" s="253"/>
      <c r="DK1029" s="253"/>
      <c r="DL1029" s="253"/>
      <c r="DM1029" s="253"/>
      <c r="DN1029" s="253"/>
      <c r="DO1029" s="253"/>
      <c r="DP1029" s="253"/>
      <c r="DQ1029" s="253"/>
      <c r="DR1029" s="253"/>
      <c r="DS1029" s="253"/>
      <c r="DT1029" s="253"/>
      <c r="DU1029" s="253"/>
      <c r="DV1029" s="253"/>
      <c r="DW1029" s="253"/>
      <c r="DX1029" s="253"/>
      <c r="DY1029" s="253"/>
      <c r="DZ1029" s="253"/>
      <c r="EA1029" s="253"/>
      <c r="EB1029" s="253"/>
      <c r="EC1029" s="253"/>
      <c r="ED1029" s="253"/>
      <c r="EE1029" s="253"/>
      <c r="EF1029" s="253"/>
      <c r="EG1029" s="253"/>
      <c r="EH1029" s="253"/>
      <c r="EI1029" s="253"/>
      <c r="EJ1029" s="253"/>
      <c r="EK1029" s="253"/>
      <c r="EL1029" s="253"/>
      <c r="EM1029" s="253"/>
      <c r="EN1029" s="253"/>
      <c r="EO1029" s="253"/>
      <c r="EP1029" s="253"/>
      <c r="EQ1029" s="253"/>
      <c r="ER1029" s="253"/>
      <c r="ES1029" s="253"/>
      <c r="ET1029" s="253"/>
      <c r="EU1029" s="253"/>
      <c r="EV1029" s="253"/>
      <c r="EW1029" s="253"/>
      <c r="EX1029" s="253"/>
      <c r="EY1029" s="253"/>
      <c r="EZ1029" s="253"/>
      <c r="FA1029" s="253"/>
      <c r="FB1029" s="253"/>
      <c r="FC1029" s="253"/>
      <c r="FD1029" s="253"/>
      <c r="FE1029" s="253"/>
      <c r="FF1029" s="253"/>
      <c r="FG1029" s="253"/>
      <c r="FH1029" s="253"/>
      <c r="FI1029" s="253"/>
      <c r="FJ1029" s="253"/>
      <c r="FK1029" s="253"/>
      <c r="FL1029" s="253"/>
      <c r="FM1029" s="253"/>
      <c r="FN1029" s="253"/>
      <c r="FO1029" s="253"/>
      <c r="FP1029" s="253"/>
      <c r="FQ1029" s="253"/>
      <c r="FR1029" s="253"/>
      <c r="FS1029" s="253"/>
      <c r="FT1029" s="253"/>
      <c r="FU1029" s="253"/>
      <c r="FV1029" s="253"/>
      <c r="FW1029" s="253"/>
      <c r="FX1029" s="253"/>
      <c r="FY1029" s="253"/>
      <c r="FZ1029" s="253"/>
      <c r="GA1029" s="253"/>
      <c r="GB1029" s="253"/>
      <c r="GC1029" s="253"/>
      <c r="GD1029" s="253"/>
      <c r="GE1029" s="253"/>
      <c r="GF1029" s="253"/>
      <c r="GG1029" s="253"/>
      <c r="GH1029" s="253"/>
      <c r="GI1029" s="253"/>
      <c r="GJ1029" s="253"/>
      <c r="GK1029" s="253"/>
      <c r="GL1029" s="253"/>
      <c r="GM1029" s="253"/>
      <c r="GN1029" s="253"/>
      <c r="GO1029" s="253"/>
      <c r="GP1029" s="253"/>
      <c r="GQ1029" s="253"/>
      <c r="GR1029" s="253"/>
      <c r="GS1029" s="253"/>
      <c r="GT1029" s="253"/>
      <c r="GU1029" s="253"/>
      <c r="GV1029" s="253"/>
      <c r="GW1029" s="253"/>
      <c r="GX1029" s="253"/>
      <c r="GY1029" s="253"/>
      <c r="GZ1029" s="253"/>
      <c r="HA1029" s="253"/>
      <c r="HB1029" s="253"/>
      <c r="HC1029" s="253"/>
      <c r="HD1029" s="253"/>
      <c r="HE1029" s="253"/>
      <c r="HF1029" s="253"/>
    </row>
    <row r="1030" spans="5:214" s="252" customFormat="1" ht="15" customHeight="1" x14ac:dyDescent="0.25">
      <c r="AQ1030" s="253"/>
      <c r="AR1030" s="253"/>
      <c r="AS1030" s="253"/>
      <c r="AT1030" s="253"/>
    </row>
    <row r="1031" spans="5:214" s="252" customFormat="1" ht="15" customHeight="1" x14ac:dyDescent="0.25">
      <c r="AQ1031" s="253"/>
      <c r="AR1031" s="253"/>
      <c r="AS1031" s="253"/>
      <c r="AT1031" s="253"/>
    </row>
    <row r="1032" spans="5:214" s="252" customFormat="1" ht="15" customHeight="1" x14ac:dyDescent="0.25">
      <c r="AQ1032" s="253"/>
      <c r="AR1032" s="253"/>
      <c r="AS1032" s="253"/>
      <c r="AT1032" s="253"/>
    </row>
    <row r="1033" spans="5:214" s="252" customFormat="1" ht="15" customHeight="1" x14ac:dyDescent="0.25">
      <c r="AQ1033" s="253"/>
      <c r="AR1033" s="253"/>
      <c r="AS1033" s="253"/>
      <c r="AT1033" s="253"/>
    </row>
    <row r="1034" spans="5:214" s="252" customFormat="1" ht="15" customHeight="1" x14ac:dyDescent="0.25">
      <c r="AQ1034" s="253"/>
      <c r="AR1034" s="253"/>
      <c r="AS1034" s="253"/>
      <c r="AT1034" s="253"/>
    </row>
    <row r="1035" spans="5:214" s="252" customFormat="1" ht="15" customHeight="1" x14ac:dyDescent="0.25">
      <c r="AQ1035" s="253"/>
      <c r="AR1035" s="253"/>
      <c r="AS1035" s="253"/>
      <c r="AT1035" s="253"/>
    </row>
    <row r="1036" spans="5:214" s="252" customFormat="1" ht="15" customHeight="1" x14ac:dyDescent="0.25">
      <c r="AQ1036" s="253"/>
      <c r="AR1036" s="253"/>
      <c r="AS1036" s="253"/>
      <c r="AT1036" s="253"/>
    </row>
    <row r="1037" spans="5:214" s="252" customFormat="1" ht="15" customHeight="1" x14ac:dyDescent="0.25">
      <c r="AQ1037" s="253"/>
      <c r="AR1037" s="253"/>
      <c r="AS1037" s="253"/>
      <c r="AT1037" s="253"/>
    </row>
    <row r="1038" spans="5:214" s="252" customFormat="1" ht="15" customHeight="1" x14ac:dyDescent="0.25">
      <c r="AQ1038" s="253"/>
      <c r="AR1038" s="253"/>
      <c r="AS1038" s="253"/>
      <c r="AT1038" s="253"/>
    </row>
    <row r="1039" spans="5:214" s="252" customFormat="1" ht="15" customHeight="1" x14ac:dyDescent="0.25">
      <c r="AQ1039" s="253"/>
      <c r="AR1039" s="253"/>
      <c r="AS1039" s="253"/>
      <c r="AT1039" s="253"/>
    </row>
    <row r="1040" spans="5:214" s="252" customFormat="1" ht="15" customHeight="1" x14ac:dyDescent="0.25">
      <c r="AQ1040" s="253"/>
      <c r="AR1040" s="253"/>
      <c r="AS1040" s="253"/>
      <c r="AT1040" s="253"/>
    </row>
    <row r="1041" spans="43:46" s="252" customFormat="1" ht="15" customHeight="1" x14ac:dyDescent="0.25">
      <c r="AQ1041" s="253"/>
      <c r="AR1041" s="253"/>
      <c r="AS1041" s="253"/>
      <c r="AT1041" s="253"/>
    </row>
    <row r="1042" spans="43:46" s="252" customFormat="1" ht="15" customHeight="1" x14ac:dyDescent="0.25">
      <c r="AQ1042" s="253"/>
      <c r="AR1042" s="253"/>
      <c r="AS1042" s="253"/>
      <c r="AT1042" s="253"/>
    </row>
    <row r="1043" spans="43:46" s="252" customFormat="1" ht="15" customHeight="1" x14ac:dyDescent="0.25">
      <c r="AQ1043" s="253"/>
      <c r="AR1043" s="253"/>
      <c r="AS1043" s="253"/>
      <c r="AT1043" s="253"/>
    </row>
    <row r="1044" spans="43:46" s="252" customFormat="1" ht="15" customHeight="1" x14ac:dyDescent="0.25">
      <c r="AQ1044" s="253"/>
      <c r="AR1044" s="253"/>
      <c r="AS1044" s="253"/>
      <c r="AT1044" s="253"/>
    </row>
    <row r="1045" spans="43:46" s="252" customFormat="1" ht="15" customHeight="1" x14ac:dyDescent="0.25">
      <c r="AQ1045" s="253"/>
      <c r="AR1045" s="253"/>
      <c r="AS1045" s="253"/>
      <c r="AT1045" s="253"/>
    </row>
    <row r="1046" spans="43:46" s="252" customFormat="1" ht="15" customHeight="1" x14ac:dyDescent="0.25">
      <c r="AQ1046" s="253"/>
      <c r="AR1046" s="253"/>
      <c r="AS1046" s="253"/>
      <c r="AT1046" s="253"/>
    </row>
    <row r="1047" spans="43:46" s="252" customFormat="1" ht="15" customHeight="1" x14ac:dyDescent="0.25">
      <c r="AQ1047" s="253"/>
      <c r="AR1047" s="253"/>
      <c r="AS1047" s="253"/>
      <c r="AT1047" s="253"/>
    </row>
    <row r="1048" spans="43:46" s="252" customFormat="1" ht="15" customHeight="1" x14ac:dyDescent="0.25">
      <c r="AQ1048" s="253"/>
      <c r="AR1048" s="253"/>
      <c r="AS1048" s="253"/>
      <c r="AT1048" s="253"/>
    </row>
    <row r="1049" spans="43:46" s="252" customFormat="1" ht="15" customHeight="1" x14ac:dyDescent="0.25">
      <c r="AQ1049" s="253"/>
      <c r="AR1049" s="253"/>
      <c r="AS1049" s="253"/>
      <c r="AT1049" s="253"/>
    </row>
    <row r="1050" spans="43:46" s="252" customFormat="1" ht="15" customHeight="1" x14ac:dyDescent="0.25">
      <c r="AQ1050" s="253"/>
      <c r="AR1050" s="253"/>
      <c r="AS1050" s="253"/>
      <c r="AT1050" s="253"/>
    </row>
    <row r="1051" spans="43:46" s="252" customFormat="1" ht="15" customHeight="1" x14ac:dyDescent="0.25">
      <c r="AQ1051" s="253"/>
      <c r="AR1051" s="253"/>
      <c r="AS1051" s="253"/>
      <c r="AT1051" s="253"/>
    </row>
    <row r="1052" spans="43:46" s="252" customFormat="1" ht="15" customHeight="1" x14ac:dyDescent="0.25">
      <c r="AQ1052" s="253"/>
      <c r="AR1052" s="253"/>
      <c r="AS1052" s="253"/>
      <c r="AT1052" s="253"/>
    </row>
    <row r="1053" spans="43:46" s="252" customFormat="1" ht="15" customHeight="1" x14ac:dyDescent="0.25">
      <c r="AQ1053" s="253"/>
      <c r="AR1053" s="253"/>
      <c r="AS1053" s="253"/>
      <c r="AT1053" s="253"/>
    </row>
    <row r="1054" spans="43:46" s="252" customFormat="1" ht="15" customHeight="1" x14ac:dyDescent="0.25">
      <c r="AQ1054" s="253"/>
      <c r="AR1054" s="253"/>
      <c r="AS1054" s="253"/>
      <c r="AT1054" s="253"/>
    </row>
    <row r="1055" spans="43:46" s="252" customFormat="1" ht="15" customHeight="1" x14ac:dyDescent="0.25">
      <c r="AQ1055" s="253"/>
      <c r="AR1055" s="253"/>
      <c r="AS1055" s="253"/>
      <c r="AT1055" s="253"/>
    </row>
    <row r="1056" spans="43:46" s="252" customFormat="1" ht="15" customHeight="1" x14ac:dyDescent="0.25">
      <c r="AQ1056" s="253"/>
      <c r="AR1056" s="253"/>
      <c r="AS1056" s="253"/>
      <c r="AT1056" s="253"/>
    </row>
    <row r="1057" spans="43:46" s="252" customFormat="1" ht="15" customHeight="1" x14ac:dyDescent="0.25">
      <c r="AQ1057" s="253"/>
      <c r="AR1057" s="253"/>
      <c r="AS1057" s="253"/>
      <c r="AT1057" s="253"/>
    </row>
    <row r="1058" spans="43:46" s="252" customFormat="1" ht="15" customHeight="1" x14ac:dyDescent="0.25">
      <c r="AQ1058" s="253"/>
      <c r="AR1058" s="253"/>
      <c r="AS1058" s="253"/>
      <c r="AT1058" s="253"/>
    </row>
    <row r="1059" spans="43:46" s="252" customFormat="1" ht="15" customHeight="1" x14ac:dyDescent="0.25">
      <c r="AQ1059" s="253"/>
      <c r="AR1059" s="253"/>
      <c r="AS1059" s="253"/>
      <c r="AT1059" s="253"/>
    </row>
    <row r="1060" spans="43:46" s="252" customFormat="1" ht="15" customHeight="1" x14ac:dyDescent="0.25">
      <c r="AQ1060" s="253"/>
      <c r="AR1060" s="253"/>
      <c r="AS1060" s="253"/>
      <c r="AT1060" s="253"/>
    </row>
    <row r="1061" spans="43:46" s="252" customFormat="1" ht="15" customHeight="1" x14ac:dyDescent="0.25">
      <c r="AQ1061" s="253"/>
      <c r="AR1061" s="253"/>
      <c r="AS1061" s="253"/>
      <c r="AT1061" s="253"/>
    </row>
    <row r="1062" spans="43:46" s="252" customFormat="1" ht="15" customHeight="1" x14ac:dyDescent="0.25">
      <c r="AQ1062" s="253"/>
      <c r="AR1062" s="253"/>
      <c r="AS1062" s="253"/>
      <c r="AT1062" s="253"/>
    </row>
    <row r="1063" spans="43:46" s="252" customFormat="1" ht="15" customHeight="1" x14ac:dyDescent="0.25">
      <c r="AQ1063" s="253"/>
      <c r="AR1063" s="253"/>
      <c r="AS1063" s="253"/>
      <c r="AT1063" s="253"/>
    </row>
    <row r="1064" spans="43:46" s="252" customFormat="1" ht="15" customHeight="1" x14ac:dyDescent="0.25">
      <c r="AQ1064" s="253"/>
      <c r="AR1064" s="253"/>
      <c r="AS1064" s="253"/>
      <c r="AT1064" s="253"/>
    </row>
    <row r="1065" spans="43:46" s="252" customFormat="1" ht="15" customHeight="1" x14ac:dyDescent="0.25">
      <c r="AQ1065" s="253"/>
      <c r="AR1065" s="253"/>
      <c r="AS1065" s="253"/>
      <c r="AT1065" s="253"/>
    </row>
    <row r="1066" spans="43:46" s="252" customFormat="1" ht="15" customHeight="1" x14ac:dyDescent="0.25">
      <c r="AQ1066" s="253"/>
      <c r="AR1066" s="253"/>
      <c r="AS1066" s="253"/>
      <c r="AT1066" s="253"/>
    </row>
    <row r="1067" spans="43:46" s="252" customFormat="1" ht="15" customHeight="1" x14ac:dyDescent="0.25">
      <c r="AQ1067" s="253"/>
      <c r="AR1067" s="253"/>
      <c r="AS1067" s="253"/>
      <c r="AT1067" s="253"/>
    </row>
    <row r="1068" spans="43:46" s="252" customFormat="1" ht="15" customHeight="1" x14ac:dyDescent="0.25">
      <c r="AQ1068" s="253"/>
      <c r="AR1068" s="253"/>
      <c r="AS1068" s="253"/>
      <c r="AT1068" s="253"/>
    </row>
    <row r="1069" spans="43:46" s="252" customFormat="1" ht="15" customHeight="1" x14ac:dyDescent="0.25">
      <c r="AQ1069" s="253"/>
      <c r="AR1069" s="253"/>
      <c r="AS1069" s="253"/>
      <c r="AT1069" s="253"/>
    </row>
    <row r="1070" spans="43:46" s="252" customFormat="1" ht="15" customHeight="1" x14ac:dyDescent="0.25">
      <c r="AQ1070" s="253"/>
      <c r="AR1070" s="253"/>
      <c r="AS1070" s="253"/>
      <c r="AT1070" s="253"/>
    </row>
    <row r="1071" spans="43:46" s="252" customFormat="1" ht="15" customHeight="1" x14ac:dyDescent="0.25">
      <c r="AQ1071" s="253"/>
      <c r="AR1071" s="253"/>
      <c r="AS1071" s="253"/>
      <c r="AT1071" s="253"/>
    </row>
    <row r="1072" spans="43:46" s="252" customFormat="1" ht="15" customHeight="1" x14ac:dyDescent="0.25">
      <c r="AQ1072" s="253"/>
      <c r="AR1072" s="253"/>
      <c r="AS1072" s="253"/>
      <c r="AT1072" s="253"/>
    </row>
    <row r="1073" spans="43:46" s="252" customFormat="1" ht="15" customHeight="1" x14ac:dyDescent="0.25">
      <c r="AQ1073" s="253"/>
      <c r="AR1073" s="253"/>
      <c r="AS1073" s="253"/>
      <c r="AT1073" s="253"/>
    </row>
    <row r="1074" spans="43:46" s="252" customFormat="1" ht="15" customHeight="1" x14ac:dyDescent="0.25">
      <c r="AQ1074" s="253"/>
      <c r="AR1074" s="253"/>
      <c r="AS1074" s="253"/>
      <c r="AT1074" s="253"/>
    </row>
    <row r="1075" spans="43:46" s="252" customFormat="1" ht="15" customHeight="1" x14ac:dyDescent="0.25">
      <c r="AQ1075" s="253"/>
      <c r="AR1075" s="253"/>
      <c r="AS1075" s="253"/>
      <c r="AT1075" s="253"/>
    </row>
    <row r="1076" spans="43:46" s="252" customFormat="1" ht="15" customHeight="1" x14ac:dyDescent="0.25">
      <c r="AQ1076" s="253"/>
      <c r="AR1076" s="253"/>
      <c r="AS1076" s="253"/>
      <c r="AT1076" s="253"/>
    </row>
    <row r="1077" spans="43:46" s="252" customFormat="1" ht="15" customHeight="1" x14ac:dyDescent="0.25">
      <c r="AQ1077" s="253"/>
      <c r="AR1077" s="253"/>
      <c r="AS1077" s="253"/>
      <c r="AT1077" s="253"/>
    </row>
    <row r="1078" spans="43:46" s="252" customFormat="1" ht="15" customHeight="1" x14ac:dyDescent="0.25">
      <c r="AQ1078" s="253"/>
      <c r="AR1078" s="253"/>
      <c r="AS1078" s="253"/>
      <c r="AT1078" s="253"/>
    </row>
    <row r="1079" spans="43:46" s="252" customFormat="1" ht="15" customHeight="1" x14ac:dyDescent="0.25">
      <c r="AQ1079" s="253"/>
      <c r="AR1079" s="253"/>
      <c r="AS1079" s="253"/>
      <c r="AT1079" s="253"/>
    </row>
    <row r="1080" spans="43:46" s="252" customFormat="1" ht="15" customHeight="1" x14ac:dyDescent="0.25">
      <c r="AQ1080" s="253"/>
      <c r="AR1080" s="253"/>
      <c r="AS1080" s="253"/>
      <c r="AT1080" s="253"/>
    </row>
    <row r="1081" spans="43:46" s="252" customFormat="1" ht="15" customHeight="1" x14ac:dyDescent="0.25">
      <c r="AQ1081" s="253"/>
      <c r="AR1081" s="253"/>
      <c r="AS1081" s="253"/>
      <c r="AT1081" s="253"/>
    </row>
    <row r="1082" spans="43:46" s="252" customFormat="1" ht="15" customHeight="1" x14ac:dyDescent="0.25">
      <c r="AQ1082" s="253"/>
      <c r="AR1082" s="253"/>
      <c r="AS1082" s="253"/>
      <c r="AT1082" s="253"/>
    </row>
    <row r="1083" spans="43:46" s="252" customFormat="1" ht="15" customHeight="1" x14ac:dyDescent="0.25">
      <c r="AQ1083" s="253"/>
      <c r="AR1083" s="253"/>
      <c r="AS1083" s="253"/>
      <c r="AT1083" s="253"/>
    </row>
    <row r="1084" spans="43:46" s="252" customFormat="1" ht="15" customHeight="1" x14ac:dyDescent="0.25">
      <c r="AQ1084" s="253"/>
      <c r="AR1084" s="253"/>
      <c r="AS1084" s="253"/>
      <c r="AT1084" s="253"/>
    </row>
    <row r="1085" spans="43:46" s="252" customFormat="1" ht="15" customHeight="1" x14ac:dyDescent="0.25">
      <c r="AQ1085" s="253"/>
      <c r="AR1085" s="253"/>
      <c r="AS1085" s="253"/>
      <c r="AT1085" s="253"/>
    </row>
    <row r="1086" spans="43:46" s="252" customFormat="1" ht="15" customHeight="1" x14ac:dyDescent="0.25">
      <c r="AQ1086" s="253"/>
      <c r="AR1086" s="253"/>
      <c r="AS1086" s="253"/>
      <c r="AT1086" s="253"/>
    </row>
    <row r="1087" spans="43:46" s="252" customFormat="1" ht="15" customHeight="1" x14ac:dyDescent="0.25">
      <c r="AQ1087" s="253"/>
      <c r="AR1087" s="253"/>
      <c r="AS1087" s="253"/>
      <c r="AT1087" s="253"/>
    </row>
    <row r="1088" spans="43:46" s="252" customFormat="1" ht="15" customHeight="1" x14ac:dyDescent="0.25">
      <c r="AQ1088" s="253"/>
      <c r="AR1088" s="253"/>
      <c r="AS1088" s="253"/>
      <c r="AT1088" s="253"/>
    </row>
    <row r="1089" spans="43:46" s="252" customFormat="1" ht="15" customHeight="1" x14ac:dyDescent="0.25">
      <c r="AQ1089" s="253"/>
      <c r="AR1089" s="253"/>
      <c r="AS1089" s="253"/>
      <c r="AT1089" s="253"/>
    </row>
    <row r="1090" spans="43:46" s="252" customFormat="1" ht="15" customHeight="1" x14ac:dyDescent="0.25">
      <c r="AQ1090" s="253"/>
      <c r="AR1090" s="253"/>
      <c r="AS1090" s="253"/>
      <c r="AT1090" s="253"/>
    </row>
    <row r="1091" spans="43:46" s="252" customFormat="1" ht="15" customHeight="1" x14ac:dyDescent="0.25">
      <c r="AQ1091" s="253"/>
      <c r="AR1091" s="253"/>
      <c r="AS1091" s="253"/>
      <c r="AT1091" s="253"/>
    </row>
    <row r="1092" spans="43:46" s="252" customFormat="1" ht="15" customHeight="1" x14ac:dyDescent="0.25">
      <c r="AQ1092" s="253"/>
      <c r="AR1092" s="253"/>
      <c r="AS1092" s="253"/>
      <c r="AT1092" s="253"/>
    </row>
    <row r="1093" spans="43:46" s="252" customFormat="1" ht="15" customHeight="1" x14ac:dyDescent="0.25">
      <c r="AQ1093" s="253"/>
      <c r="AR1093" s="253"/>
      <c r="AS1093" s="253"/>
      <c r="AT1093" s="253"/>
    </row>
    <row r="1094" spans="43:46" s="252" customFormat="1" ht="15" customHeight="1" x14ac:dyDescent="0.25">
      <c r="AQ1094" s="253"/>
      <c r="AR1094" s="253"/>
      <c r="AS1094" s="253"/>
      <c r="AT1094" s="253"/>
    </row>
    <row r="1095" spans="43:46" s="252" customFormat="1" ht="15" customHeight="1" x14ac:dyDescent="0.25">
      <c r="AQ1095" s="253"/>
      <c r="AR1095" s="253"/>
      <c r="AS1095" s="253"/>
      <c r="AT1095" s="253"/>
    </row>
    <row r="1096" spans="43:46" s="252" customFormat="1" ht="15" customHeight="1" x14ac:dyDescent="0.25">
      <c r="AQ1096" s="253"/>
      <c r="AR1096" s="253"/>
      <c r="AS1096" s="253"/>
      <c r="AT1096" s="253"/>
    </row>
    <row r="1097" spans="43:46" s="252" customFormat="1" ht="15" customHeight="1" x14ac:dyDescent="0.25">
      <c r="AQ1097" s="253"/>
      <c r="AR1097" s="253"/>
      <c r="AS1097" s="253"/>
      <c r="AT1097" s="253"/>
    </row>
    <row r="1098" spans="43:46" s="252" customFormat="1" ht="15" customHeight="1" x14ac:dyDescent="0.25">
      <c r="AQ1098" s="253"/>
      <c r="AR1098" s="253"/>
      <c r="AS1098" s="253"/>
      <c r="AT1098" s="253"/>
    </row>
    <row r="1099" spans="43:46" s="252" customFormat="1" ht="15" customHeight="1" x14ac:dyDescent="0.25">
      <c r="AQ1099" s="253"/>
      <c r="AR1099" s="253"/>
      <c r="AS1099" s="253"/>
      <c r="AT1099" s="253"/>
    </row>
    <row r="1100" spans="43:46" s="252" customFormat="1" ht="15" customHeight="1" x14ac:dyDescent="0.25">
      <c r="AQ1100" s="253"/>
      <c r="AR1100" s="253"/>
      <c r="AS1100" s="253"/>
      <c r="AT1100" s="253"/>
    </row>
    <row r="1101" spans="43:46" s="252" customFormat="1" ht="15" customHeight="1" x14ac:dyDescent="0.25">
      <c r="AQ1101" s="253"/>
      <c r="AR1101" s="253"/>
      <c r="AS1101" s="253"/>
      <c r="AT1101" s="253"/>
    </row>
    <row r="1102" spans="43:46" s="252" customFormat="1" ht="15" customHeight="1" x14ac:dyDescent="0.25">
      <c r="AQ1102" s="253"/>
      <c r="AR1102" s="253"/>
      <c r="AS1102" s="253"/>
      <c r="AT1102" s="253"/>
    </row>
    <row r="1103" spans="43:46" s="252" customFormat="1" ht="15" customHeight="1" x14ac:dyDescent="0.25">
      <c r="AQ1103" s="253"/>
      <c r="AR1103" s="253"/>
      <c r="AS1103" s="253"/>
      <c r="AT1103" s="253"/>
    </row>
    <row r="1104" spans="43:46" s="252" customFormat="1" ht="15" customHeight="1" x14ac:dyDescent="0.25">
      <c r="AQ1104" s="253"/>
      <c r="AR1104" s="253"/>
      <c r="AS1104" s="253"/>
      <c r="AT1104" s="253"/>
    </row>
    <row r="1105" spans="43:46" s="252" customFormat="1" ht="15" customHeight="1" x14ac:dyDescent="0.25">
      <c r="AQ1105" s="253"/>
      <c r="AR1105" s="253"/>
      <c r="AS1105" s="253"/>
      <c r="AT1105" s="253"/>
    </row>
    <row r="1106" spans="43:46" s="252" customFormat="1" ht="15" customHeight="1" x14ac:dyDescent="0.25">
      <c r="AQ1106" s="253"/>
      <c r="AR1106" s="253"/>
      <c r="AS1106" s="253"/>
      <c r="AT1106" s="253"/>
    </row>
    <row r="1107" spans="43:46" s="252" customFormat="1" ht="15" customHeight="1" x14ac:dyDescent="0.25">
      <c r="AQ1107" s="253"/>
      <c r="AR1107" s="253"/>
      <c r="AS1107" s="253"/>
      <c r="AT1107" s="253"/>
    </row>
    <row r="1108" spans="43:46" s="252" customFormat="1" ht="15" customHeight="1" x14ac:dyDescent="0.25">
      <c r="AQ1108" s="253"/>
      <c r="AR1108" s="253"/>
      <c r="AS1108" s="253"/>
      <c r="AT1108" s="253"/>
    </row>
    <row r="1109" spans="43:46" s="252" customFormat="1" ht="15" customHeight="1" x14ac:dyDescent="0.25">
      <c r="AQ1109" s="253"/>
      <c r="AR1109" s="253"/>
      <c r="AS1109" s="253"/>
      <c r="AT1109" s="253"/>
    </row>
    <row r="1110" spans="43:46" s="252" customFormat="1" ht="15" customHeight="1" x14ac:dyDescent="0.25">
      <c r="AQ1110" s="253"/>
      <c r="AR1110" s="253"/>
      <c r="AS1110" s="253"/>
      <c r="AT1110" s="253"/>
    </row>
    <row r="1111" spans="43:46" s="252" customFormat="1" ht="15" customHeight="1" x14ac:dyDescent="0.25"/>
    <row r="1112" spans="43:46" s="252" customFormat="1" ht="15" customHeight="1" x14ac:dyDescent="0.25"/>
    <row r="1113" spans="43:46" s="252" customFormat="1" ht="15" customHeight="1" x14ac:dyDescent="0.25"/>
    <row r="1114" spans="43:46" s="252" customFormat="1" ht="15" customHeight="1" x14ac:dyDescent="0.25"/>
    <row r="1115" spans="43:46" s="252" customFormat="1" ht="15" customHeight="1" x14ac:dyDescent="0.25"/>
    <row r="1116" spans="43:46" s="252" customFormat="1" ht="15" customHeight="1" x14ac:dyDescent="0.25"/>
    <row r="1117" spans="43:46" s="252" customFormat="1" ht="15" customHeight="1" x14ac:dyDescent="0.25"/>
    <row r="1118" spans="43:46" s="252" customFormat="1" ht="15" customHeight="1" x14ac:dyDescent="0.25"/>
    <row r="1119" spans="43:46" s="252" customFormat="1" ht="15" customHeight="1" x14ac:dyDescent="0.25"/>
    <row r="1120" spans="43:46" s="252" customFormat="1" ht="15" customHeight="1" x14ac:dyDescent="0.25"/>
    <row r="1121" s="252" customFormat="1" ht="15" customHeight="1" x14ac:dyDescent="0.25"/>
    <row r="1122" s="252" customFormat="1" ht="15" customHeight="1" x14ac:dyDescent="0.25"/>
    <row r="1123" s="252" customFormat="1" ht="15" customHeight="1" x14ac:dyDescent="0.25"/>
    <row r="1124" s="252" customFormat="1" ht="15" customHeight="1" x14ac:dyDescent="0.25"/>
    <row r="1125" s="252" customFormat="1" ht="15" customHeight="1" x14ac:dyDescent="0.25"/>
    <row r="1126" s="252" customFormat="1" ht="15" customHeight="1" x14ac:dyDescent="0.25"/>
    <row r="1127" s="252" customFormat="1" ht="15" customHeight="1" x14ac:dyDescent="0.25"/>
    <row r="1128" s="252" customFormat="1" ht="15" customHeight="1" x14ac:dyDescent="0.25"/>
    <row r="1129" s="252" customFormat="1" ht="15" customHeight="1" x14ac:dyDescent="0.25"/>
    <row r="1130" s="252" customFormat="1" ht="15" customHeight="1" x14ac:dyDescent="0.25"/>
    <row r="1131" s="252" customFormat="1" ht="15" customHeight="1" x14ac:dyDescent="0.25"/>
    <row r="1132" s="252" customFormat="1" ht="15" customHeight="1" x14ac:dyDescent="0.25"/>
    <row r="1133" s="252" customFormat="1" ht="15" customHeight="1" x14ac:dyDescent="0.25"/>
    <row r="1134" s="252" customFormat="1" ht="15" customHeight="1" x14ac:dyDescent="0.25"/>
    <row r="1135" s="252" customFormat="1" ht="15" customHeight="1" x14ac:dyDescent="0.25"/>
    <row r="1136" s="252" customFormat="1" ht="15" customHeight="1" x14ac:dyDescent="0.25"/>
    <row r="1137" s="252" customFormat="1" ht="15" customHeight="1" x14ac:dyDescent="0.25"/>
    <row r="1138" s="252" customFormat="1" ht="15" customHeight="1" x14ac:dyDescent="0.25"/>
    <row r="1139" s="252" customFormat="1" ht="15" customHeight="1" x14ac:dyDescent="0.25"/>
    <row r="1140" s="252" customFormat="1" ht="15" customHeight="1" x14ac:dyDescent="0.25"/>
    <row r="1141" s="252" customFormat="1" ht="15" customHeight="1" x14ac:dyDescent="0.25"/>
    <row r="1142" s="252" customFormat="1" ht="15" customHeight="1" x14ac:dyDescent="0.25"/>
    <row r="1143" s="252" customFormat="1" ht="15" customHeight="1" x14ac:dyDescent="0.25"/>
    <row r="1144" s="252" customFormat="1" ht="15" customHeight="1" x14ac:dyDescent="0.25"/>
    <row r="1145" s="252" customFormat="1" ht="15" customHeight="1" x14ac:dyDescent="0.25"/>
    <row r="1146" s="252" customFormat="1" ht="15" customHeight="1" x14ac:dyDescent="0.25"/>
    <row r="1147" s="252" customFormat="1" ht="15" customHeight="1" x14ac:dyDescent="0.25"/>
    <row r="1148" s="252" customFormat="1" ht="15" customHeight="1" x14ac:dyDescent="0.25"/>
    <row r="1149" s="252" customFormat="1" ht="15" customHeight="1" x14ac:dyDescent="0.25"/>
    <row r="1150" s="252" customFormat="1" ht="15" customHeight="1" x14ac:dyDescent="0.25"/>
    <row r="1151" s="252" customFormat="1" ht="15" customHeight="1" x14ac:dyDescent="0.25"/>
    <row r="1152" s="252" customFormat="1" ht="15" customHeight="1" x14ac:dyDescent="0.25"/>
    <row r="1153" s="252" customFormat="1" ht="15" customHeight="1" x14ac:dyDescent="0.25"/>
    <row r="1154" s="252" customFormat="1" ht="15" customHeight="1" x14ac:dyDescent="0.25"/>
    <row r="1155" s="252" customFormat="1" ht="15" customHeight="1" x14ac:dyDescent="0.25"/>
    <row r="1156" s="252" customFormat="1" ht="15" customHeight="1" x14ac:dyDescent="0.25"/>
    <row r="1157" s="252" customFormat="1" ht="15" customHeight="1" x14ac:dyDescent="0.25"/>
    <row r="1158" s="252" customFormat="1" ht="15" customHeight="1" x14ac:dyDescent="0.25"/>
    <row r="1159" s="252" customFormat="1" ht="15" customHeight="1" x14ac:dyDescent="0.25"/>
    <row r="1160" s="252" customFormat="1" ht="15" customHeight="1" x14ac:dyDescent="0.25"/>
    <row r="1161" s="252" customFormat="1" ht="15" customHeight="1" x14ac:dyDescent="0.25"/>
    <row r="1162" s="252" customFormat="1" ht="15" customHeight="1" x14ac:dyDescent="0.25"/>
    <row r="1163" s="252" customFormat="1" ht="15" customHeight="1" x14ac:dyDescent="0.25"/>
    <row r="1164" s="252" customFormat="1" ht="15" customHeight="1" x14ac:dyDescent="0.25"/>
    <row r="1165" s="252" customFormat="1" ht="15" customHeight="1" x14ac:dyDescent="0.25"/>
    <row r="1166" s="252" customFormat="1" ht="15" customHeight="1" x14ac:dyDescent="0.25"/>
    <row r="1167" s="252" customFormat="1" ht="15" customHeight="1" x14ac:dyDescent="0.25"/>
    <row r="1168" s="252" customFormat="1" ht="15" customHeight="1" x14ac:dyDescent="0.25"/>
    <row r="1169" s="252" customFormat="1" ht="15" customHeight="1" x14ac:dyDescent="0.25"/>
    <row r="1170" s="252" customFormat="1" ht="15" customHeight="1" x14ac:dyDescent="0.25"/>
    <row r="1171" s="252" customFormat="1" ht="15" customHeight="1" x14ac:dyDescent="0.25"/>
    <row r="1172" s="252" customFormat="1" ht="15" customHeight="1" x14ac:dyDescent="0.25"/>
    <row r="1173" s="252" customFormat="1" ht="15" customHeight="1" x14ac:dyDescent="0.25"/>
    <row r="1174" s="252" customFormat="1" ht="15" customHeight="1" x14ac:dyDescent="0.25"/>
    <row r="1175" s="252" customFormat="1" ht="15" customHeight="1" x14ac:dyDescent="0.25"/>
    <row r="1176" s="252" customFormat="1" ht="15" customHeight="1" x14ac:dyDescent="0.25"/>
    <row r="1177" s="252" customFormat="1" ht="15" customHeight="1" x14ac:dyDescent="0.25"/>
    <row r="1178" s="252" customFormat="1" ht="15" customHeight="1" x14ac:dyDescent="0.25"/>
    <row r="1179" s="252" customFormat="1" ht="15" customHeight="1" x14ac:dyDescent="0.25"/>
    <row r="1180" s="252" customFormat="1" ht="15" customHeight="1" x14ac:dyDescent="0.25"/>
    <row r="1181" s="252" customFormat="1" ht="15" customHeight="1" x14ac:dyDescent="0.25"/>
    <row r="1182" s="252" customFormat="1" ht="15" customHeight="1" x14ac:dyDescent="0.25"/>
    <row r="1183" s="252" customFormat="1" ht="15" customHeight="1" x14ac:dyDescent="0.25"/>
    <row r="1184" s="252" customFormat="1" ht="15" customHeight="1" x14ac:dyDescent="0.25"/>
    <row r="1185" s="252" customFormat="1" ht="15" customHeight="1" x14ac:dyDescent="0.25"/>
    <row r="1186" s="252" customFormat="1" ht="15" customHeight="1" x14ac:dyDescent="0.25"/>
    <row r="1187" s="252" customFormat="1" ht="15" customHeight="1" x14ac:dyDescent="0.25"/>
    <row r="1188" s="252" customFormat="1" ht="15" customHeight="1" x14ac:dyDescent="0.25"/>
    <row r="1189" s="252" customFormat="1" ht="15" customHeight="1" x14ac:dyDescent="0.25"/>
    <row r="1190" s="252" customFormat="1" ht="15" customHeight="1" x14ac:dyDescent="0.25"/>
    <row r="1191" s="252" customFormat="1" ht="15" customHeight="1" x14ac:dyDescent="0.25"/>
    <row r="1192" s="252" customFormat="1" ht="15" customHeight="1" x14ac:dyDescent="0.25"/>
    <row r="1193" s="252" customFormat="1" ht="15" customHeight="1" x14ac:dyDescent="0.25"/>
    <row r="1194" s="252" customFormat="1" ht="15" customHeight="1" x14ac:dyDescent="0.25"/>
    <row r="1195" s="252" customFormat="1" ht="15" customHeight="1" x14ac:dyDescent="0.25"/>
    <row r="1196" s="252" customFormat="1" ht="15" customHeight="1" x14ac:dyDescent="0.25"/>
    <row r="1197" s="252" customFormat="1" ht="15" customHeight="1" x14ac:dyDescent="0.25"/>
    <row r="1198" s="252" customFormat="1" ht="15" customHeight="1" x14ac:dyDescent="0.25"/>
    <row r="1199" s="252" customFormat="1" ht="15" customHeight="1" x14ac:dyDescent="0.25"/>
    <row r="1200" s="252" customFormat="1" ht="15" customHeight="1" x14ac:dyDescent="0.25"/>
    <row r="1201" s="252" customFormat="1" ht="15" customHeight="1" x14ac:dyDescent="0.25"/>
    <row r="1202" s="252" customFormat="1" ht="15" customHeight="1" x14ac:dyDescent="0.25"/>
    <row r="1203" s="252" customFormat="1" ht="15" customHeight="1" x14ac:dyDescent="0.25"/>
    <row r="1204" s="252" customFormat="1" ht="15" customHeight="1" x14ac:dyDescent="0.25"/>
    <row r="1205" s="252" customFormat="1" ht="15" customHeight="1" x14ac:dyDescent="0.25"/>
    <row r="1206" s="252" customFormat="1" ht="15" customHeight="1" x14ac:dyDescent="0.25"/>
    <row r="1207" s="252" customFormat="1" ht="15" customHeight="1" x14ac:dyDescent="0.25"/>
    <row r="1208" s="252" customFormat="1" ht="15" customHeight="1" x14ac:dyDescent="0.25"/>
    <row r="1209" s="252" customFormat="1" ht="15" customHeight="1" x14ac:dyDescent="0.25"/>
    <row r="1210" s="252" customFormat="1" ht="15" customHeight="1" x14ac:dyDescent="0.25"/>
    <row r="1211" s="252" customFormat="1" ht="15" customHeight="1" x14ac:dyDescent="0.25"/>
    <row r="1212" s="252" customFormat="1" ht="15" customHeight="1" x14ac:dyDescent="0.25"/>
    <row r="1213" s="252" customFormat="1" ht="15" customHeight="1" x14ac:dyDescent="0.25"/>
    <row r="1214" s="252" customFormat="1" ht="15" customHeight="1" x14ac:dyDescent="0.25"/>
    <row r="1215" s="252" customFormat="1" ht="15" customHeight="1" x14ac:dyDescent="0.25"/>
    <row r="1216" s="252" customFormat="1" ht="15" customHeight="1" x14ac:dyDescent="0.25"/>
    <row r="1217" s="252" customFormat="1" ht="15" customHeight="1" x14ac:dyDescent="0.25"/>
    <row r="1218" s="252" customFormat="1" ht="15" customHeight="1" x14ac:dyDescent="0.25"/>
    <row r="1219" s="252" customFormat="1" ht="15" customHeight="1" x14ac:dyDescent="0.25"/>
    <row r="1220" s="252" customFormat="1" ht="15" customHeight="1" x14ac:dyDescent="0.25"/>
    <row r="1221" s="252" customFormat="1" ht="15" customHeight="1" x14ac:dyDescent="0.25"/>
    <row r="1222" s="252" customFormat="1" ht="15" customHeight="1" x14ac:dyDescent="0.25"/>
    <row r="1223" s="252" customFormat="1" ht="15" customHeight="1" x14ac:dyDescent="0.25"/>
    <row r="1224" s="252" customFormat="1" ht="15" customHeight="1" x14ac:dyDescent="0.25"/>
    <row r="1225" s="252" customFormat="1" ht="15" customHeight="1" x14ac:dyDescent="0.25"/>
    <row r="1226" s="252" customFormat="1" ht="15" customHeight="1" x14ac:dyDescent="0.25"/>
    <row r="1227" s="252" customFormat="1" ht="15" customHeight="1" x14ac:dyDescent="0.25"/>
    <row r="1228" s="252" customFormat="1" ht="15" customHeight="1" x14ac:dyDescent="0.25"/>
    <row r="1229" s="252" customFormat="1" ht="15" customHeight="1" x14ac:dyDescent="0.25"/>
    <row r="1230" s="252" customFormat="1" ht="15" customHeight="1" x14ac:dyDescent="0.25"/>
    <row r="1231" s="252" customFormat="1" ht="15" customHeight="1" x14ac:dyDescent="0.25"/>
    <row r="1232" s="252" customFormat="1" ht="15" customHeight="1" x14ac:dyDescent="0.25"/>
    <row r="1233" s="252" customFormat="1" ht="15" customHeight="1" x14ac:dyDescent="0.25"/>
    <row r="1234" s="252" customFormat="1" ht="15" customHeight="1" x14ac:dyDescent="0.25"/>
    <row r="1235" s="252" customFormat="1" ht="15" customHeight="1" x14ac:dyDescent="0.25"/>
    <row r="1236" s="252" customFormat="1" ht="15" customHeight="1" x14ac:dyDescent="0.25"/>
    <row r="1237" s="252" customFormat="1" ht="15" customHeight="1" x14ac:dyDescent="0.25"/>
    <row r="1238" s="252" customFormat="1" ht="15" customHeight="1" x14ac:dyDescent="0.25"/>
    <row r="1239" s="252" customFormat="1" ht="15" customHeight="1" x14ac:dyDescent="0.25"/>
    <row r="1240" s="252" customFormat="1" ht="15" customHeight="1" x14ac:dyDescent="0.25"/>
    <row r="1241" s="252" customFormat="1" ht="15" customHeight="1" x14ac:dyDescent="0.25"/>
    <row r="1242" s="252" customFormat="1" ht="15" customHeight="1" x14ac:dyDescent="0.25"/>
    <row r="1243" s="252" customFormat="1" ht="15" customHeight="1" x14ac:dyDescent="0.25"/>
    <row r="1244" s="252" customFormat="1" ht="15" customHeight="1" x14ac:dyDescent="0.25"/>
    <row r="1245" s="252" customFormat="1" ht="15" customHeight="1" x14ac:dyDescent="0.25"/>
    <row r="1246" s="252" customFormat="1" ht="15" customHeight="1" x14ac:dyDescent="0.25"/>
    <row r="1247" s="252" customFormat="1" ht="15" customHeight="1" x14ac:dyDescent="0.25"/>
    <row r="1248" s="252" customFormat="1" ht="15" customHeight="1" x14ac:dyDescent="0.25"/>
    <row r="1249" s="252" customFormat="1" ht="15" customHeight="1" x14ac:dyDescent="0.25"/>
    <row r="1250" s="252" customFormat="1" ht="15" customHeight="1" x14ac:dyDescent="0.25"/>
    <row r="1251" s="252" customFormat="1" ht="15" customHeight="1" x14ac:dyDescent="0.25"/>
    <row r="1252" s="252" customFormat="1" ht="15" customHeight="1" x14ac:dyDescent="0.25"/>
    <row r="1253" s="252" customFormat="1" ht="15" customHeight="1" x14ac:dyDescent="0.25"/>
    <row r="1254" s="252" customFormat="1" ht="15" customHeight="1" x14ac:dyDescent="0.25"/>
    <row r="1255" s="252" customFormat="1" ht="15" customHeight="1" x14ac:dyDescent="0.25"/>
    <row r="1256" s="252" customFormat="1" ht="15" customHeight="1" x14ac:dyDescent="0.25"/>
    <row r="1257" s="252" customFormat="1" ht="15" customHeight="1" x14ac:dyDescent="0.25"/>
    <row r="1258" s="252" customFormat="1" ht="15" customHeight="1" x14ac:dyDescent="0.25"/>
    <row r="1259" s="252" customFormat="1" ht="15" customHeight="1" x14ac:dyDescent="0.25"/>
    <row r="1260" s="252" customFormat="1" ht="15" customHeight="1" x14ac:dyDescent="0.25"/>
    <row r="1261" s="252" customFormat="1" ht="15" customHeight="1" x14ac:dyDescent="0.25"/>
    <row r="1262" s="252" customFormat="1" ht="15" customHeight="1" x14ac:dyDescent="0.25"/>
    <row r="1263" s="252" customFormat="1" ht="15" customHeight="1" x14ac:dyDescent="0.25"/>
    <row r="1264" s="252" customFormat="1" ht="15" customHeight="1" x14ac:dyDescent="0.25"/>
    <row r="1265" s="252" customFormat="1" ht="15" customHeight="1" x14ac:dyDescent="0.25"/>
    <row r="1266" s="252" customFormat="1" ht="15" customHeight="1" x14ac:dyDescent="0.25"/>
    <row r="1267" s="252" customFormat="1" ht="15" customHeight="1" x14ac:dyDescent="0.25"/>
    <row r="1268" s="252" customFormat="1" ht="15" customHeight="1" x14ac:dyDescent="0.25"/>
    <row r="1269" s="252" customFormat="1" ht="15" customHeight="1" x14ac:dyDescent="0.25"/>
    <row r="1270" s="252" customFormat="1" ht="15" customHeight="1" x14ac:dyDescent="0.25"/>
    <row r="1271" s="252" customFormat="1" ht="15" customHeight="1" x14ac:dyDescent="0.25"/>
    <row r="1272" s="252" customFormat="1" ht="15" customHeight="1" x14ac:dyDescent="0.25"/>
    <row r="1273" s="252" customFormat="1" ht="15" customHeight="1" x14ac:dyDescent="0.25"/>
    <row r="1274" s="252" customFormat="1" ht="15" customHeight="1" x14ac:dyDescent="0.25"/>
    <row r="1275" s="252" customFormat="1" ht="15" customHeight="1" x14ac:dyDescent="0.25"/>
    <row r="1276" s="252" customFormat="1" ht="15" customHeight="1" x14ac:dyDescent="0.25"/>
    <row r="1277" s="252" customFormat="1" ht="15" customHeight="1" x14ac:dyDescent="0.25"/>
    <row r="1278" s="252" customFormat="1" ht="15" customHeight="1" x14ac:dyDescent="0.25"/>
    <row r="1279" s="252" customFormat="1" ht="15" customHeight="1" x14ac:dyDescent="0.25"/>
    <row r="1280" s="252" customFormat="1" ht="15" customHeight="1" x14ac:dyDescent="0.25"/>
    <row r="1281" s="252" customFormat="1" ht="15" customHeight="1" x14ac:dyDescent="0.25"/>
    <row r="1282" s="252" customFormat="1" ht="15" customHeight="1" x14ac:dyDescent="0.25"/>
    <row r="1283" s="252" customFormat="1" ht="15" customHeight="1" x14ac:dyDescent="0.25"/>
    <row r="1284" s="252" customFormat="1" ht="15" customHeight="1" x14ac:dyDescent="0.25"/>
    <row r="1285" s="252" customFormat="1" ht="15" customHeight="1" x14ac:dyDescent="0.25"/>
    <row r="1286" s="252" customFormat="1" ht="15" customHeight="1" x14ac:dyDescent="0.25"/>
    <row r="1287" s="252" customFormat="1" ht="15" customHeight="1" x14ac:dyDescent="0.25"/>
    <row r="1288" s="252" customFormat="1" ht="15" customHeight="1" x14ac:dyDescent="0.25"/>
    <row r="1289" s="252" customFormat="1" ht="15" customHeight="1" x14ac:dyDescent="0.25"/>
    <row r="1290" s="252" customFormat="1" ht="15" customHeight="1" x14ac:dyDescent="0.25"/>
    <row r="1291" s="252" customFormat="1" ht="15" customHeight="1" x14ac:dyDescent="0.25"/>
    <row r="1292" s="252" customFormat="1" ht="15" customHeight="1" x14ac:dyDescent="0.25"/>
    <row r="1293" s="252" customFormat="1" ht="15" customHeight="1" x14ac:dyDescent="0.25"/>
    <row r="1294" s="252" customFormat="1" ht="15" customHeight="1" x14ac:dyDescent="0.25"/>
    <row r="1295" s="252" customFormat="1" ht="15" customHeight="1" x14ac:dyDescent="0.25"/>
    <row r="1296" s="252" customFormat="1" ht="15" customHeight="1" x14ac:dyDescent="0.25"/>
    <row r="1297" s="252" customFormat="1" ht="15" customHeight="1" x14ac:dyDescent="0.25"/>
    <row r="1298" s="252" customFormat="1" ht="15" customHeight="1" x14ac:dyDescent="0.25"/>
    <row r="1299" s="252" customFormat="1" ht="15" customHeight="1" x14ac:dyDescent="0.25"/>
    <row r="1300" s="252" customFormat="1" ht="15" customHeight="1" x14ac:dyDescent="0.25"/>
    <row r="1301" s="252" customFormat="1" ht="15" customHeight="1" x14ac:dyDescent="0.25"/>
    <row r="1302" s="252" customFormat="1" ht="15" customHeight="1" x14ac:dyDescent="0.25"/>
    <row r="1303" s="252" customFormat="1" ht="15" customHeight="1" x14ac:dyDescent="0.25"/>
    <row r="1304" s="252" customFormat="1" ht="15" customHeight="1" x14ac:dyDescent="0.25"/>
    <row r="1305" s="252" customFormat="1" ht="15" customHeight="1" x14ac:dyDescent="0.25"/>
    <row r="1306" s="252" customFormat="1" ht="15" customHeight="1" x14ac:dyDescent="0.25"/>
    <row r="1307" s="252" customFormat="1" ht="15" customHeight="1" x14ac:dyDescent="0.25"/>
    <row r="1308" s="252" customFormat="1" ht="15" customHeight="1" x14ac:dyDescent="0.25"/>
    <row r="1309" s="252" customFormat="1" ht="15" customHeight="1" x14ac:dyDescent="0.25"/>
    <row r="1310" s="252" customFormat="1" ht="15" customHeight="1" x14ac:dyDescent="0.25"/>
    <row r="1311" s="252" customFormat="1" ht="15" customHeight="1" x14ac:dyDescent="0.25"/>
    <row r="1312" s="252" customFormat="1" ht="15" customHeight="1" x14ac:dyDescent="0.25"/>
    <row r="1313" s="252" customFormat="1" ht="15" customHeight="1" x14ac:dyDescent="0.25"/>
    <row r="1314" s="252" customFormat="1" ht="15" customHeight="1" x14ac:dyDescent="0.25"/>
    <row r="1315" s="252" customFormat="1" ht="15" customHeight="1" x14ac:dyDescent="0.25"/>
    <row r="1316" s="252" customFormat="1" ht="15" customHeight="1" x14ac:dyDescent="0.25"/>
    <row r="1317" s="252" customFormat="1" ht="15" customHeight="1" x14ac:dyDescent="0.25"/>
    <row r="1318" s="252" customFormat="1" ht="15" customHeight="1" x14ac:dyDescent="0.25"/>
    <row r="1319" s="252" customFormat="1" ht="15" customHeight="1" x14ac:dyDescent="0.25"/>
    <row r="1320" s="252" customFormat="1" ht="15" customHeight="1" x14ac:dyDescent="0.25"/>
    <row r="1321" s="252" customFormat="1" ht="15" customHeight="1" x14ac:dyDescent="0.25"/>
    <row r="1322" s="252" customFormat="1" ht="15" customHeight="1" x14ac:dyDescent="0.25"/>
    <row r="1323" s="252" customFormat="1" ht="15" customHeight="1" x14ac:dyDescent="0.25"/>
    <row r="1324" s="252" customFormat="1" ht="15" customHeight="1" x14ac:dyDescent="0.25"/>
    <row r="1325" s="252" customFormat="1" ht="15" customHeight="1" x14ac:dyDescent="0.25"/>
    <row r="1326" s="252" customFormat="1" ht="15" customHeight="1" x14ac:dyDescent="0.25"/>
    <row r="1327" s="252" customFormat="1" ht="15" customHeight="1" x14ac:dyDescent="0.25"/>
    <row r="1328" s="252" customFormat="1" ht="15" customHeight="1" x14ac:dyDescent="0.25"/>
    <row r="1329" s="252" customFormat="1" ht="15" customHeight="1" x14ac:dyDescent="0.25"/>
    <row r="1330" s="252" customFormat="1" ht="15" customHeight="1" x14ac:dyDescent="0.25"/>
    <row r="1331" s="252" customFormat="1" ht="15" customHeight="1" x14ac:dyDescent="0.25"/>
    <row r="1332" s="252" customFormat="1" ht="15" customHeight="1" x14ac:dyDescent="0.25"/>
    <row r="1333" s="252" customFormat="1" ht="15" customHeight="1" x14ac:dyDescent="0.25"/>
    <row r="1334" s="252" customFormat="1" ht="15" customHeight="1" x14ac:dyDescent="0.25"/>
    <row r="1335" s="252" customFormat="1" ht="15" customHeight="1" x14ac:dyDescent="0.25"/>
    <row r="1336" s="252" customFormat="1" ht="15" customHeight="1" x14ac:dyDescent="0.25"/>
    <row r="1337" s="252" customFormat="1" ht="15" customHeight="1" x14ac:dyDescent="0.25"/>
    <row r="1338" s="252" customFormat="1" ht="15" customHeight="1" x14ac:dyDescent="0.25"/>
    <row r="1339" s="252" customFormat="1" ht="15" customHeight="1" x14ac:dyDescent="0.25"/>
    <row r="1340" s="252" customFormat="1" ht="15" customHeight="1" x14ac:dyDescent="0.25"/>
    <row r="1341" s="252" customFormat="1" ht="15" customHeight="1" x14ac:dyDescent="0.25"/>
    <row r="1342" s="252" customFormat="1" ht="15" customHeight="1" x14ac:dyDescent="0.25"/>
    <row r="1343" s="252" customFormat="1" ht="15" customHeight="1" x14ac:dyDescent="0.25"/>
    <row r="1344" s="252" customFormat="1" ht="15" customHeight="1" x14ac:dyDescent="0.25"/>
    <row r="1345" s="252" customFormat="1" ht="15" customHeight="1" x14ac:dyDescent="0.25"/>
    <row r="1346" s="252" customFormat="1" ht="15" customHeight="1" x14ac:dyDescent="0.25"/>
    <row r="1347" s="252" customFormat="1" ht="15" customHeight="1" x14ac:dyDescent="0.25"/>
    <row r="1348" s="252" customFormat="1" ht="15" customHeight="1" x14ac:dyDescent="0.25"/>
    <row r="1349" s="252" customFormat="1" ht="15" customHeight="1" x14ac:dyDescent="0.25"/>
    <row r="1350" s="252" customFormat="1" ht="15" customHeight="1" x14ac:dyDescent="0.25"/>
    <row r="1351" s="252" customFormat="1" ht="15" customHeight="1" x14ac:dyDescent="0.25"/>
    <row r="1352" s="252" customFormat="1" ht="15" customHeight="1" x14ac:dyDescent="0.25"/>
    <row r="1353" s="252" customFormat="1" ht="15" customHeight="1" x14ac:dyDescent="0.25"/>
    <row r="1354" s="252" customFormat="1" ht="15" customHeight="1" x14ac:dyDescent="0.25"/>
    <row r="1355" s="252" customFormat="1" ht="15" customHeight="1" x14ac:dyDescent="0.25"/>
    <row r="1356" s="252" customFormat="1" ht="15" customHeight="1" x14ac:dyDescent="0.25"/>
    <row r="1357" s="252" customFormat="1" ht="15" customHeight="1" x14ac:dyDescent="0.25"/>
    <row r="1358" s="252" customFormat="1" ht="15" customHeight="1" x14ac:dyDescent="0.25"/>
    <row r="1359" s="252" customFormat="1" ht="15" customHeight="1" x14ac:dyDescent="0.25"/>
    <row r="1360" s="252" customFormat="1" ht="15" customHeight="1" x14ac:dyDescent="0.25"/>
    <row r="1361" s="252" customFormat="1" ht="15" customHeight="1" x14ac:dyDescent="0.25"/>
    <row r="1362" s="252" customFormat="1" ht="15" customHeight="1" x14ac:dyDescent="0.25"/>
    <row r="1363" s="252" customFormat="1" ht="15" customHeight="1" x14ac:dyDescent="0.25"/>
    <row r="1364" s="252" customFormat="1" ht="15" customHeight="1" x14ac:dyDescent="0.25"/>
    <row r="1365" s="252" customFormat="1" ht="15" customHeight="1" x14ac:dyDescent="0.25"/>
    <row r="1366" s="252" customFormat="1" ht="15" customHeight="1" x14ac:dyDescent="0.25"/>
    <row r="1367" s="252" customFormat="1" ht="15" customHeight="1" x14ac:dyDescent="0.25"/>
    <row r="1368" s="252" customFormat="1" ht="15" customHeight="1" x14ac:dyDescent="0.25"/>
    <row r="1369" s="252" customFormat="1" ht="15" customHeight="1" x14ac:dyDescent="0.25"/>
    <row r="1370" s="252" customFormat="1" ht="15" customHeight="1" x14ac:dyDescent="0.25"/>
    <row r="1371" s="252" customFormat="1" ht="15" customHeight="1" x14ac:dyDescent="0.25"/>
    <row r="1372" s="252" customFormat="1" ht="15" customHeight="1" x14ac:dyDescent="0.25"/>
    <row r="1373" s="252" customFormat="1" ht="15" customHeight="1" x14ac:dyDescent="0.25"/>
    <row r="1374" s="252" customFormat="1" ht="15" customHeight="1" x14ac:dyDescent="0.25"/>
    <row r="1375" s="252" customFormat="1" ht="15" customHeight="1" x14ac:dyDescent="0.25"/>
    <row r="1376" s="252" customFormat="1" ht="15" customHeight="1" x14ac:dyDescent="0.25"/>
    <row r="1377" s="252" customFormat="1" ht="15" customHeight="1" x14ac:dyDescent="0.25"/>
    <row r="1378" s="252" customFormat="1" ht="15" customHeight="1" x14ac:dyDescent="0.25"/>
    <row r="1379" s="252" customFormat="1" ht="15" customHeight="1" x14ac:dyDescent="0.25"/>
    <row r="1380" s="252" customFormat="1" ht="15" customHeight="1" x14ac:dyDescent="0.25"/>
    <row r="1381" s="252" customFormat="1" ht="15" customHeight="1" x14ac:dyDescent="0.25"/>
    <row r="1382" s="252" customFormat="1" ht="15" customHeight="1" x14ac:dyDescent="0.25"/>
    <row r="1383" s="252" customFormat="1" ht="15" customHeight="1" x14ac:dyDescent="0.25"/>
    <row r="1384" s="252" customFormat="1" ht="15" customHeight="1" x14ac:dyDescent="0.25"/>
    <row r="1385" s="252" customFormat="1" ht="15" customHeight="1" x14ac:dyDescent="0.25"/>
    <row r="1386" s="252" customFormat="1" ht="15" customHeight="1" x14ac:dyDescent="0.25"/>
    <row r="1387" s="252" customFormat="1" ht="15" customHeight="1" x14ac:dyDescent="0.25"/>
    <row r="1388" s="252" customFormat="1" ht="15" customHeight="1" x14ac:dyDescent="0.25"/>
    <row r="1389" s="252" customFormat="1" ht="15" customHeight="1" x14ac:dyDescent="0.25"/>
    <row r="1390" s="252" customFormat="1" ht="15" customHeight="1" x14ac:dyDescent="0.25"/>
    <row r="1391" s="252" customFormat="1" ht="15" customHeight="1" x14ac:dyDescent="0.25"/>
    <row r="1392" s="252" customFormat="1" ht="15" customHeight="1" x14ac:dyDescent="0.25"/>
    <row r="1393" s="252" customFormat="1" ht="15" customHeight="1" x14ac:dyDescent="0.25"/>
    <row r="1394" s="252" customFormat="1" ht="15" customHeight="1" x14ac:dyDescent="0.25"/>
    <row r="1395" s="252" customFormat="1" ht="15" customHeight="1" x14ac:dyDescent="0.25"/>
    <row r="1396" s="252" customFormat="1" ht="15" customHeight="1" x14ac:dyDescent="0.25"/>
    <row r="1397" s="252" customFormat="1" ht="15" customHeight="1" x14ac:dyDescent="0.25"/>
    <row r="1398" s="252" customFormat="1" ht="15" customHeight="1" x14ac:dyDescent="0.25"/>
    <row r="1399" s="252" customFormat="1" ht="15" customHeight="1" x14ac:dyDescent="0.25"/>
    <row r="1400" s="252" customFormat="1" ht="15" customHeight="1" x14ac:dyDescent="0.25"/>
    <row r="1401" s="252" customFormat="1" ht="15" customHeight="1" x14ac:dyDescent="0.25"/>
    <row r="1402" s="252" customFormat="1" ht="15" customHeight="1" x14ac:dyDescent="0.25"/>
    <row r="1403" s="252" customFormat="1" ht="15" customHeight="1" x14ac:dyDescent="0.25"/>
    <row r="1404" s="252" customFormat="1" ht="15" customHeight="1" x14ac:dyDescent="0.25"/>
    <row r="1405" s="252" customFormat="1" ht="15" customHeight="1" x14ac:dyDescent="0.25"/>
    <row r="1406" s="252" customFormat="1" ht="15" customHeight="1" x14ac:dyDescent="0.25"/>
    <row r="1407" s="252" customFormat="1" ht="15" customHeight="1" x14ac:dyDescent="0.25"/>
    <row r="1408" s="252" customFormat="1" ht="15" customHeight="1" x14ac:dyDescent="0.25"/>
    <row r="1409" s="252" customFormat="1" ht="15" customHeight="1" x14ac:dyDescent="0.25"/>
    <row r="1410" s="252" customFormat="1" ht="15" customHeight="1" x14ac:dyDescent="0.25"/>
    <row r="1411" s="252" customFormat="1" ht="15" customHeight="1" x14ac:dyDescent="0.25"/>
    <row r="1412" s="252" customFormat="1" ht="15" customHeight="1" x14ac:dyDescent="0.25"/>
    <row r="1413" s="252" customFormat="1" ht="15" customHeight="1" x14ac:dyDescent="0.25"/>
    <row r="1414" s="252" customFormat="1" ht="15" customHeight="1" x14ac:dyDescent="0.25"/>
    <row r="1415" s="252" customFormat="1" ht="15" customHeight="1" x14ac:dyDescent="0.25"/>
    <row r="1416" s="252" customFormat="1" ht="15" customHeight="1" x14ac:dyDescent="0.25"/>
    <row r="1417" s="252" customFormat="1" ht="15" customHeight="1" x14ac:dyDescent="0.25"/>
    <row r="1418" s="252" customFormat="1" ht="15" customHeight="1" x14ac:dyDescent="0.25"/>
    <row r="1419" s="252" customFormat="1" ht="15" customHeight="1" x14ac:dyDescent="0.25"/>
    <row r="1420" s="252" customFormat="1" ht="15" customHeight="1" x14ac:dyDescent="0.25"/>
    <row r="1421" s="252" customFormat="1" ht="15" customHeight="1" x14ac:dyDescent="0.25"/>
    <row r="1422" s="252" customFormat="1" ht="15" customHeight="1" x14ac:dyDescent="0.25"/>
    <row r="1423" s="252" customFormat="1" ht="15" customHeight="1" x14ac:dyDescent="0.25"/>
    <row r="1424" s="252" customFormat="1" ht="15" customHeight="1" x14ac:dyDescent="0.25"/>
    <row r="1425" s="252" customFormat="1" ht="15" customHeight="1" x14ac:dyDescent="0.25"/>
    <row r="1426" s="252" customFormat="1" ht="15" customHeight="1" x14ac:dyDescent="0.25"/>
    <row r="1427" s="252" customFormat="1" ht="15" customHeight="1" x14ac:dyDescent="0.25"/>
    <row r="1428" s="252" customFormat="1" ht="15" customHeight="1" x14ac:dyDescent="0.25"/>
    <row r="1429" s="252" customFormat="1" ht="15" customHeight="1" x14ac:dyDescent="0.25"/>
    <row r="1430" s="252" customFormat="1" ht="15" customHeight="1" x14ac:dyDescent="0.25"/>
    <row r="1431" s="252" customFormat="1" ht="15" customHeight="1" x14ac:dyDescent="0.25"/>
    <row r="1432" s="252" customFormat="1" ht="15" customHeight="1" x14ac:dyDescent="0.25"/>
    <row r="1433" s="252" customFormat="1" ht="15" customHeight="1" x14ac:dyDescent="0.25"/>
    <row r="1434" s="252" customFormat="1" ht="15" customHeight="1" x14ac:dyDescent="0.25"/>
    <row r="1435" s="252" customFormat="1" ht="15" customHeight="1" x14ac:dyDescent="0.25"/>
    <row r="1436" s="252" customFormat="1" ht="15" customHeight="1" x14ac:dyDescent="0.25"/>
    <row r="1437" s="252" customFormat="1" ht="15" customHeight="1" x14ac:dyDescent="0.25"/>
    <row r="1438" s="252" customFormat="1" ht="15" customHeight="1" x14ac:dyDescent="0.25"/>
    <row r="1439" s="252" customFormat="1" ht="15" customHeight="1" x14ac:dyDescent="0.25"/>
    <row r="1440" s="252" customFormat="1" ht="15" customHeight="1" x14ac:dyDescent="0.25"/>
    <row r="1441" s="252" customFormat="1" ht="15" customHeight="1" x14ac:dyDescent="0.25"/>
    <row r="1442" s="252" customFormat="1" ht="15" customHeight="1" x14ac:dyDescent="0.25"/>
    <row r="1443" s="252" customFormat="1" ht="15" customHeight="1" x14ac:dyDescent="0.25"/>
    <row r="1444" s="252" customFormat="1" ht="15" customHeight="1" x14ac:dyDescent="0.25"/>
    <row r="1445" s="252" customFormat="1" ht="15" customHeight="1" x14ac:dyDescent="0.25"/>
    <row r="1446" s="252" customFormat="1" ht="15" customHeight="1" x14ac:dyDescent="0.25"/>
    <row r="1447" s="252" customFormat="1" ht="15" customHeight="1" x14ac:dyDescent="0.25"/>
    <row r="1448" s="252" customFormat="1" ht="15" customHeight="1" x14ac:dyDescent="0.25"/>
    <row r="1449" s="252" customFormat="1" ht="15" customHeight="1" x14ac:dyDescent="0.25"/>
    <row r="1450" s="252" customFormat="1" ht="15" customHeight="1" x14ac:dyDescent="0.25"/>
    <row r="1451" s="252" customFormat="1" ht="15" customHeight="1" x14ac:dyDescent="0.25"/>
    <row r="1452" s="252" customFormat="1" ht="15" customHeight="1" x14ac:dyDescent="0.25"/>
    <row r="1453" s="252" customFormat="1" ht="15" customHeight="1" x14ac:dyDescent="0.25"/>
    <row r="1454" s="252" customFormat="1" ht="15" customHeight="1" x14ac:dyDescent="0.25"/>
    <row r="1455" s="252" customFormat="1" ht="15" customHeight="1" x14ac:dyDescent="0.25"/>
    <row r="1456" s="252" customFormat="1" ht="15" customHeight="1" x14ac:dyDescent="0.25"/>
    <row r="1457" s="252" customFormat="1" ht="15" customHeight="1" x14ac:dyDescent="0.25"/>
    <row r="1458" s="252" customFormat="1" ht="15" customHeight="1" x14ac:dyDescent="0.25"/>
    <row r="1459" s="252" customFormat="1" ht="15" customHeight="1" x14ac:dyDescent="0.25"/>
    <row r="1460" s="252" customFormat="1" ht="15" customHeight="1" x14ac:dyDescent="0.25"/>
    <row r="1461" s="252" customFormat="1" ht="15" customHeight="1" x14ac:dyDescent="0.25"/>
    <row r="1462" s="252" customFormat="1" ht="15" customHeight="1" x14ac:dyDescent="0.25"/>
    <row r="1463" s="252" customFormat="1" ht="15" customHeight="1" x14ac:dyDescent="0.25"/>
    <row r="1464" s="252" customFormat="1" ht="15" customHeight="1" x14ac:dyDescent="0.25"/>
    <row r="1465" s="252" customFormat="1" ht="15" customHeight="1" x14ac:dyDescent="0.25"/>
    <row r="1466" s="252" customFormat="1" ht="15" customHeight="1" x14ac:dyDescent="0.25"/>
    <row r="1467" s="252" customFormat="1" ht="15" customHeight="1" x14ac:dyDescent="0.25"/>
    <row r="1468" s="252" customFormat="1" ht="15" customHeight="1" x14ac:dyDescent="0.25"/>
    <row r="1469" s="252" customFormat="1" ht="15" customHeight="1" x14ac:dyDescent="0.25"/>
    <row r="1470" s="252" customFormat="1" ht="15" customHeight="1" x14ac:dyDescent="0.25"/>
    <row r="1471" s="252" customFormat="1" ht="15" customHeight="1" x14ac:dyDescent="0.25"/>
    <row r="1472" s="252" customFormat="1" ht="15" customHeight="1" x14ac:dyDescent="0.25"/>
    <row r="1473" s="252" customFormat="1" ht="15" customHeight="1" x14ac:dyDescent="0.25"/>
    <row r="1474" s="252" customFormat="1" ht="15" customHeight="1" x14ac:dyDescent="0.25"/>
    <row r="1475" s="252" customFormat="1" ht="15" customHeight="1" x14ac:dyDescent="0.25"/>
    <row r="1476" s="252" customFormat="1" ht="15" customHeight="1" x14ac:dyDescent="0.25"/>
    <row r="1477" s="252" customFormat="1" ht="15" customHeight="1" x14ac:dyDescent="0.25"/>
    <row r="1478" s="252" customFormat="1" ht="15" customHeight="1" x14ac:dyDescent="0.25"/>
    <row r="1479" s="252" customFormat="1" ht="15" customHeight="1" x14ac:dyDescent="0.25"/>
    <row r="1480" s="252" customFormat="1" ht="15" customHeight="1" x14ac:dyDescent="0.25"/>
    <row r="1481" s="252" customFormat="1" ht="15" customHeight="1" x14ac:dyDescent="0.25"/>
    <row r="1482" s="252" customFormat="1" ht="15" customHeight="1" x14ac:dyDescent="0.25"/>
    <row r="1483" s="252" customFormat="1" ht="15" customHeight="1" x14ac:dyDescent="0.25"/>
    <row r="1484" s="252" customFormat="1" ht="15" customHeight="1" x14ac:dyDescent="0.25"/>
    <row r="1485" s="252" customFormat="1" ht="15" customHeight="1" x14ac:dyDescent="0.25"/>
    <row r="1486" s="252" customFormat="1" ht="15" customHeight="1" x14ac:dyDescent="0.25"/>
    <row r="1487" s="252" customFormat="1" ht="15" customHeight="1" x14ac:dyDescent="0.25"/>
    <row r="1488" s="252" customFormat="1" ht="15" customHeight="1" x14ac:dyDescent="0.25"/>
    <row r="1489" s="252" customFormat="1" ht="15" customHeight="1" x14ac:dyDescent="0.25"/>
    <row r="1490" s="252" customFormat="1" ht="15" customHeight="1" x14ac:dyDescent="0.25"/>
    <row r="1491" s="252" customFormat="1" ht="15" customHeight="1" x14ac:dyDescent="0.25"/>
    <row r="1492" s="252" customFormat="1" ht="15" customHeight="1" x14ac:dyDescent="0.25"/>
    <row r="1493" s="252" customFormat="1" ht="15" customHeight="1" x14ac:dyDescent="0.25"/>
    <row r="1494" s="252" customFormat="1" ht="15" customHeight="1" x14ac:dyDescent="0.25"/>
    <row r="1495" s="252" customFormat="1" ht="15" customHeight="1" x14ac:dyDescent="0.25"/>
    <row r="1496" s="252" customFormat="1" ht="15" customHeight="1" x14ac:dyDescent="0.25"/>
    <row r="1497" s="252" customFormat="1" ht="15" customHeight="1" x14ac:dyDescent="0.25"/>
    <row r="1498" s="252" customFormat="1" ht="15" customHeight="1" x14ac:dyDescent="0.25"/>
    <row r="1499" s="252" customFormat="1" ht="15" customHeight="1" x14ac:dyDescent="0.25"/>
    <row r="1500" s="252" customFormat="1" ht="15" customHeight="1" x14ac:dyDescent="0.25"/>
    <row r="1501" s="252" customFormat="1" ht="15" customHeight="1" x14ac:dyDescent="0.25"/>
    <row r="1502" s="252" customFormat="1" ht="15" customHeight="1" x14ac:dyDescent="0.25"/>
    <row r="1503" s="252" customFormat="1" ht="15" customHeight="1" x14ac:dyDescent="0.25"/>
    <row r="1504" s="252" customFormat="1" ht="15" customHeight="1" x14ac:dyDescent="0.25"/>
    <row r="1505" s="252" customFormat="1" ht="15" customHeight="1" x14ac:dyDescent="0.25"/>
    <row r="1506" s="252" customFormat="1" ht="15" customHeight="1" x14ac:dyDescent="0.25"/>
    <row r="1507" s="252" customFormat="1" ht="15" customHeight="1" x14ac:dyDescent="0.25"/>
    <row r="1508" s="252" customFormat="1" ht="15" customHeight="1" x14ac:dyDescent="0.25"/>
    <row r="1509" s="252" customFormat="1" ht="15" customHeight="1" x14ac:dyDescent="0.25"/>
    <row r="1510" s="252" customFormat="1" ht="15" customHeight="1" x14ac:dyDescent="0.25"/>
    <row r="1511" s="252" customFormat="1" ht="15" customHeight="1" x14ac:dyDescent="0.25"/>
    <row r="1512" s="252" customFormat="1" ht="15" customHeight="1" x14ac:dyDescent="0.25"/>
    <row r="1513" s="252" customFormat="1" ht="15" customHeight="1" x14ac:dyDescent="0.25"/>
    <row r="1514" s="252" customFormat="1" ht="15" customHeight="1" x14ac:dyDescent="0.25"/>
    <row r="1515" s="252" customFormat="1" ht="15" customHeight="1" x14ac:dyDescent="0.25"/>
    <row r="1516" s="252" customFormat="1" ht="15" customHeight="1" x14ac:dyDescent="0.25"/>
    <row r="1517" s="252" customFormat="1" ht="15" customHeight="1" x14ac:dyDescent="0.25"/>
    <row r="1518" s="252" customFormat="1" ht="15" customHeight="1" x14ac:dyDescent="0.25"/>
    <row r="1519" s="252" customFormat="1" ht="15" customHeight="1" x14ac:dyDescent="0.25"/>
    <row r="1520" s="252" customFormat="1" ht="15" customHeight="1" x14ac:dyDescent="0.25"/>
    <row r="1521" s="252" customFormat="1" ht="15" customHeight="1" x14ac:dyDescent="0.25"/>
    <row r="1522" s="252" customFormat="1" ht="15" customHeight="1" x14ac:dyDescent="0.25"/>
    <row r="1523" s="252" customFormat="1" ht="15" customHeight="1" x14ac:dyDescent="0.25"/>
    <row r="1524" s="252" customFormat="1" ht="15" customHeight="1" x14ac:dyDescent="0.25"/>
    <row r="1525" s="252" customFormat="1" ht="15" customHeight="1" x14ac:dyDescent="0.25"/>
    <row r="1526" s="252" customFormat="1" ht="15" customHeight="1" x14ac:dyDescent="0.25"/>
    <row r="1527" s="252" customFormat="1" ht="15" customHeight="1" x14ac:dyDescent="0.25"/>
    <row r="1528" s="252" customFormat="1" ht="15" customHeight="1" x14ac:dyDescent="0.25"/>
    <row r="1529" s="252" customFormat="1" ht="15" customHeight="1" x14ac:dyDescent="0.25"/>
    <row r="1530" s="252" customFormat="1" ht="15" customHeight="1" x14ac:dyDescent="0.25"/>
    <row r="1531" s="252" customFormat="1" ht="15" customHeight="1" x14ac:dyDescent="0.25"/>
    <row r="1532" s="252" customFormat="1" ht="15" customHeight="1" x14ac:dyDescent="0.25"/>
    <row r="1533" s="252" customFormat="1" ht="15" customHeight="1" x14ac:dyDescent="0.25"/>
    <row r="1534" s="252" customFormat="1" ht="15" customHeight="1" x14ac:dyDescent="0.25"/>
    <row r="1535" s="252" customFormat="1" ht="15" customHeight="1" x14ac:dyDescent="0.25"/>
    <row r="1536" s="252" customFormat="1" ht="15" customHeight="1" x14ac:dyDescent="0.25"/>
    <row r="1537" s="252" customFormat="1" ht="15" customHeight="1" x14ac:dyDescent="0.25"/>
    <row r="1538" s="252" customFormat="1" ht="15" customHeight="1" x14ac:dyDescent="0.25"/>
    <row r="1539" s="252" customFormat="1" ht="15" customHeight="1" x14ac:dyDescent="0.25"/>
    <row r="1540" s="252" customFormat="1" ht="15" customHeight="1" x14ac:dyDescent="0.25"/>
    <row r="1541" s="252" customFormat="1" ht="15" customHeight="1" x14ac:dyDescent="0.25"/>
    <row r="1542" s="252" customFormat="1" ht="15" customHeight="1" x14ac:dyDescent="0.25"/>
    <row r="1543" s="252" customFormat="1" ht="15" customHeight="1" x14ac:dyDescent="0.25"/>
    <row r="1544" s="252" customFormat="1" ht="15" customHeight="1" x14ac:dyDescent="0.25"/>
    <row r="1545" s="252" customFormat="1" ht="15" customHeight="1" x14ac:dyDescent="0.25"/>
    <row r="1546" s="252" customFormat="1" ht="15" customHeight="1" x14ac:dyDescent="0.25"/>
    <row r="1547" s="252" customFormat="1" ht="15" customHeight="1" x14ac:dyDescent="0.25"/>
    <row r="1548" s="252" customFormat="1" ht="15" customHeight="1" x14ac:dyDescent="0.25"/>
    <row r="1549" s="252" customFormat="1" ht="15" customHeight="1" x14ac:dyDescent="0.25"/>
    <row r="1550" s="252" customFormat="1" ht="15" customHeight="1" x14ac:dyDescent="0.25"/>
    <row r="1551" s="252" customFormat="1" ht="15" customHeight="1" x14ac:dyDescent="0.25"/>
    <row r="1552" s="252" customFormat="1" ht="15" customHeight="1" x14ac:dyDescent="0.25"/>
    <row r="1553" s="252" customFormat="1" ht="15" customHeight="1" x14ac:dyDescent="0.25"/>
    <row r="1554" s="252" customFormat="1" ht="15" customHeight="1" x14ac:dyDescent="0.25"/>
    <row r="1555" s="252" customFormat="1" ht="15" customHeight="1" x14ac:dyDescent="0.25"/>
    <row r="1556" s="252" customFormat="1" ht="15" customHeight="1" x14ac:dyDescent="0.25"/>
    <row r="1557" s="252" customFormat="1" ht="15" customHeight="1" x14ac:dyDescent="0.25"/>
    <row r="1558" s="252" customFormat="1" ht="15" customHeight="1" x14ac:dyDescent="0.25"/>
    <row r="1559" s="252" customFormat="1" ht="15" customHeight="1" x14ac:dyDescent="0.25"/>
    <row r="1560" s="252" customFormat="1" ht="15" customHeight="1" x14ac:dyDescent="0.25"/>
    <row r="1561" s="252" customFormat="1" ht="15" customHeight="1" x14ac:dyDescent="0.25"/>
    <row r="1562" s="252" customFormat="1" ht="15" customHeight="1" x14ac:dyDescent="0.25"/>
    <row r="1563" s="252" customFormat="1" ht="15" customHeight="1" x14ac:dyDescent="0.25"/>
    <row r="1564" s="252" customFormat="1" ht="15" customHeight="1" x14ac:dyDescent="0.25"/>
    <row r="1565" s="252" customFormat="1" ht="15" customHeight="1" x14ac:dyDescent="0.25"/>
    <row r="1566" s="252" customFormat="1" ht="15" customHeight="1" x14ac:dyDescent="0.25"/>
    <row r="1567" s="252" customFormat="1" ht="15" customHeight="1" x14ac:dyDescent="0.25"/>
    <row r="1568" s="252" customFormat="1" ht="15" customHeight="1" x14ac:dyDescent="0.25"/>
    <row r="1569" s="252" customFormat="1" ht="15" customHeight="1" x14ac:dyDescent="0.25"/>
    <row r="1570" s="252" customFormat="1" ht="15" customHeight="1" x14ac:dyDescent="0.25"/>
    <row r="1571" s="252" customFormat="1" ht="15" customHeight="1" x14ac:dyDescent="0.25"/>
    <row r="1572" s="252" customFormat="1" ht="15" customHeight="1" x14ac:dyDescent="0.25"/>
    <row r="1573" s="252" customFormat="1" ht="15" customHeight="1" x14ac:dyDescent="0.25"/>
    <row r="1574" s="252" customFormat="1" ht="15" customHeight="1" x14ac:dyDescent="0.25"/>
    <row r="1575" s="252" customFormat="1" ht="15" customHeight="1" x14ac:dyDescent="0.25"/>
    <row r="1576" s="252" customFormat="1" ht="15" customHeight="1" x14ac:dyDescent="0.25"/>
    <row r="1577" s="252" customFormat="1" ht="15" customHeight="1" x14ac:dyDescent="0.25"/>
    <row r="1578" s="252" customFormat="1" ht="15" customHeight="1" x14ac:dyDescent="0.25"/>
    <row r="1579" s="252" customFormat="1" ht="15" customHeight="1" x14ac:dyDescent="0.25"/>
    <row r="1580" s="252" customFormat="1" ht="15" customHeight="1" x14ac:dyDescent="0.25"/>
    <row r="1581" s="252" customFormat="1" ht="15" customHeight="1" x14ac:dyDescent="0.25"/>
    <row r="1582" s="252" customFormat="1" ht="15" customHeight="1" x14ac:dyDescent="0.25"/>
    <row r="1583" s="252" customFormat="1" ht="15" customHeight="1" x14ac:dyDescent="0.25"/>
    <row r="1584" s="252" customFormat="1" ht="15" customHeight="1" x14ac:dyDescent="0.25"/>
    <row r="1585" s="252" customFormat="1" ht="15" customHeight="1" x14ac:dyDescent="0.25"/>
    <row r="1586" s="252" customFormat="1" ht="15" customHeight="1" x14ac:dyDescent="0.25"/>
    <row r="1587" s="252" customFormat="1" ht="15" customHeight="1" x14ac:dyDescent="0.25"/>
    <row r="1588" s="252" customFormat="1" ht="15" customHeight="1" x14ac:dyDescent="0.25"/>
    <row r="1589" s="252" customFormat="1" ht="15" customHeight="1" x14ac:dyDescent="0.25"/>
    <row r="1590" s="252" customFormat="1" ht="15" customHeight="1" x14ac:dyDescent="0.25"/>
    <row r="1591" s="252" customFormat="1" ht="15" customHeight="1" x14ac:dyDescent="0.25"/>
    <row r="1592" s="252" customFormat="1" ht="15" customHeight="1" x14ac:dyDescent="0.25"/>
    <row r="1593" s="252" customFormat="1" ht="15" customHeight="1" x14ac:dyDescent="0.25"/>
    <row r="1594" s="252" customFormat="1" ht="15" customHeight="1" x14ac:dyDescent="0.25"/>
    <row r="1595" s="252" customFormat="1" ht="15" customHeight="1" x14ac:dyDescent="0.25"/>
    <row r="1596" s="252" customFormat="1" ht="15" customHeight="1" x14ac:dyDescent="0.25"/>
    <row r="1597" s="252" customFormat="1" ht="15" customHeight="1" x14ac:dyDescent="0.25"/>
    <row r="1598" s="252" customFormat="1" ht="15" customHeight="1" x14ac:dyDescent="0.25"/>
    <row r="1599" s="252" customFormat="1" ht="15" customHeight="1" x14ac:dyDescent="0.25"/>
    <row r="1600" s="252" customFormat="1" ht="15" customHeight="1" x14ac:dyDescent="0.25"/>
    <row r="1601" s="252" customFormat="1" ht="15" customHeight="1" x14ac:dyDescent="0.25"/>
    <row r="1602" s="252" customFormat="1" ht="15" customHeight="1" x14ac:dyDescent="0.25"/>
    <row r="1603" s="252" customFormat="1" ht="15" customHeight="1" x14ac:dyDescent="0.25"/>
    <row r="1604" s="252" customFormat="1" ht="15" customHeight="1" x14ac:dyDescent="0.25"/>
    <row r="1605" s="252" customFormat="1" ht="15" customHeight="1" x14ac:dyDescent="0.25"/>
    <row r="1606" s="252" customFormat="1" ht="15" customHeight="1" x14ac:dyDescent="0.25"/>
    <row r="1607" s="252" customFormat="1" ht="15" customHeight="1" x14ac:dyDescent="0.25"/>
    <row r="1608" s="252" customFormat="1" ht="15" customHeight="1" x14ac:dyDescent="0.25"/>
    <row r="1609" s="252" customFormat="1" ht="15" customHeight="1" x14ac:dyDescent="0.25"/>
    <row r="1610" s="252" customFormat="1" ht="15" customHeight="1" x14ac:dyDescent="0.25"/>
    <row r="1611" s="252" customFormat="1" ht="15" customHeight="1" x14ac:dyDescent="0.25"/>
    <row r="1612" s="252" customFormat="1" ht="15" customHeight="1" x14ac:dyDescent="0.25"/>
    <row r="1613" s="252" customFormat="1" ht="15" customHeight="1" x14ac:dyDescent="0.25"/>
    <row r="1614" s="252" customFormat="1" ht="15" customHeight="1" x14ac:dyDescent="0.25"/>
    <row r="1615" s="252" customFormat="1" ht="15" customHeight="1" x14ac:dyDescent="0.25"/>
    <row r="1616" s="252" customFormat="1" ht="15" customHeight="1" x14ac:dyDescent="0.25"/>
    <row r="1617" s="252" customFormat="1" ht="15" customHeight="1" x14ac:dyDescent="0.25"/>
    <row r="1618" s="252" customFormat="1" ht="15" customHeight="1" x14ac:dyDescent="0.25"/>
    <row r="1619" s="252" customFormat="1" ht="15" customHeight="1" x14ac:dyDescent="0.25"/>
    <row r="1620" s="252" customFormat="1" ht="15" customHeight="1" x14ac:dyDescent="0.25"/>
    <row r="1621" s="252" customFormat="1" ht="15" customHeight="1" x14ac:dyDescent="0.25"/>
    <row r="1622" s="252" customFormat="1" ht="15" customHeight="1" x14ac:dyDescent="0.25"/>
    <row r="1623" s="252" customFormat="1" ht="15" customHeight="1" x14ac:dyDescent="0.25"/>
    <row r="1624" s="252" customFormat="1" ht="15" customHeight="1" x14ac:dyDescent="0.25"/>
    <row r="1625" s="252" customFormat="1" ht="15" customHeight="1" x14ac:dyDescent="0.25"/>
    <row r="1626" s="252" customFormat="1" ht="15" customHeight="1" x14ac:dyDescent="0.25"/>
  </sheetData>
  <sheetProtection insertRows="0"/>
  <mergeCells count="256">
    <mergeCell ref="AD48:AI48"/>
    <mergeCell ref="Z48:AC48"/>
    <mergeCell ref="AD55:AI55"/>
    <mergeCell ref="Z55:AC55"/>
    <mergeCell ref="C55:K55"/>
    <mergeCell ref="L55:T55"/>
    <mergeCell ref="U55:Y55"/>
    <mergeCell ref="C49:K49"/>
    <mergeCell ref="L49:T49"/>
    <mergeCell ref="U49:Y49"/>
    <mergeCell ref="Z49:AC49"/>
    <mergeCell ref="AD49:AI49"/>
    <mergeCell ref="C50:K50"/>
    <mergeCell ref="L50:T50"/>
    <mergeCell ref="U50:Y50"/>
    <mergeCell ref="Z50:AC50"/>
    <mergeCell ref="AD50:AI50"/>
    <mergeCell ref="C51:K51"/>
    <mergeCell ref="L51:T51"/>
    <mergeCell ref="U51:Y51"/>
    <mergeCell ref="Z51:AC51"/>
    <mergeCell ref="AD51:AI51"/>
    <mergeCell ref="C52:K52"/>
    <mergeCell ref="C53:K53"/>
    <mergeCell ref="G19:AI19"/>
    <mergeCell ref="G21:AB21"/>
    <mergeCell ref="AE21:AI21"/>
    <mergeCell ref="H22:S22"/>
    <mergeCell ref="W22:AI22"/>
    <mergeCell ref="B2:AJ2"/>
    <mergeCell ref="B4:AJ4"/>
    <mergeCell ref="C7:AI7"/>
    <mergeCell ref="BA8:BC8"/>
    <mergeCell ref="Z9:AI9"/>
    <mergeCell ref="G13:M13"/>
    <mergeCell ref="R13:AI13"/>
    <mergeCell ref="C17:AI17"/>
    <mergeCell ref="G10:AB10"/>
    <mergeCell ref="AE10:AI10"/>
    <mergeCell ref="H11:S11"/>
    <mergeCell ref="W11:AI11"/>
    <mergeCell ref="AG12:AI12"/>
    <mergeCell ref="F12:M12"/>
    <mergeCell ref="N12:R12"/>
    <mergeCell ref="S12:AC12"/>
    <mergeCell ref="G31:J31"/>
    <mergeCell ref="M31:Q31"/>
    <mergeCell ref="V31:AC31"/>
    <mergeCell ref="AE31:AI31"/>
    <mergeCell ref="C20:J20"/>
    <mergeCell ref="K20:U20"/>
    <mergeCell ref="V20:AB20"/>
    <mergeCell ref="AC20:AI20"/>
    <mergeCell ref="C32:F32"/>
    <mergeCell ref="G32:N32"/>
    <mergeCell ref="O32:Q32"/>
    <mergeCell ref="R32:AI32"/>
    <mergeCell ref="C27:AI27"/>
    <mergeCell ref="G29:AB29"/>
    <mergeCell ref="AD29:AI29"/>
    <mergeCell ref="G30:S30"/>
    <mergeCell ref="W30:AI30"/>
    <mergeCell ref="H23:I23"/>
    <mergeCell ref="M23:P23"/>
    <mergeCell ref="V23:AC23"/>
    <mergeCell ref="AG23:AI23"/>
    <mergeCell ref="G24:M24"/>
    <mergeCell ref="R24:AI24"/>
    <mergeCell ref="C81:AI81"/>
    <mergeCell ref="C83:AI83"/>
    <mergeCell ref="C84:I84"/>
    <mergeCell ref="J84:O84"/>
    <mergeCell ref="P84:X84"/>
    <mergeCell ref="Y84:AD84"/>
    <mergeCell ref="AE84:AI84"/>
    <mergeCell ref="C73:AI73"/>
    <mergeCell ref="C34:AI34"/>
    <mergeCell ref="K36:S36"/>
    <mergeCell ref="Z36:AI36"/>
    <mergeCell ref="T36:Y36"/>
    <mergeCell ref="C38:AI38"/>
    <mergeCell ref="X39:AI39"/>
    <mergeCell ref="X40:AC40"/>
    <mergeCell ref="AD40:AI40"/>
    <mergeCell ref="U39:W40"/>
    <mergeCell ref="O39:T40"/>
    <mergeCell ref="I39:N40"/>
    <mergeCell ref="C39:H40"/>
    <mergeCell ref="C47:AI47"/>
    <mergeCell ref="L48:T48"/>
    <mergeCell ref="C48:K48"/>
    <mergeCell ref="U48:Y48"/>
    <mergeCell ref="C112:AI112"/>
    <mergeCell ref="C113:AI113"/>
    <mergeCell ref="C5:AI5"/>
    <mergeCell ref="H8:AI8"/>
    <mergeCell ref="F9:R9"/>
    <mergeCell ref="S9:Y9"/>
    <mergeCell ref="C97:AI97"/>
    <mergeCell ref="C100:AI100"/>
    <mergeCell ref="C102:AI105"/>
    <mergeCell ref="C108:J108"/>
    <mergeCell ref="L108:AI108"/>
    <mergeCell ref="C89:I89"/>
    <mergeCell ref="J89:O89"/>
    <mergeCell ref="P89:X89"/>
    <mergeCell ref="Y89:AD89"/>
    <mergeCell ref="AE89:AI89"/>
    <mergeCell ref="AD91:AI91"/>
    <mergeCell ref="AD92:AI92"/>
    <mergeCell ref="C87:I87"/>
    <mergeCell ref="J87:O87"/>
    <mergeCell ref="P87:X87"/>
    <mergeCell ref="Y87:AD87"/>
    <mergeCell ref="AE87:AI87"/>
    <mergeCell ref="F18:AI18"/>
    <mergeCell ref="C109:J109"/>
    <mergeCell ref="L109:AI109"/>
    <mergeCell ref="C111:AI111"/>
    <mergeCell ref="C88:I88"/>
    <mergeCell ref="J88:O88"/>
    <mergeCell ref="P88:X88"/>
    <mergeCell ref="Y88:AD88"/>
    <mergeCell ref="AE88:AI88"/>
    <mergeCell ref="C85:I85"/>
    <mergeCell ref="J85:O85"/>
    <mergeCell ref="P85:X85"/>
    <mergeCell ref="Y85:AD85"/>
    <mergeCell ref="AE85:AI85"/>
    <mergeCell ref="C86:I86"/>
    <mergeCell ref="J86:O86"/>
    <mergeCell ref="P86:X86"/>
    <mergeCell ref="Y86:AD86"/>
    <mergeCell ref="AE86:AI86"/>
    <mergeCell ref="S93:AI93"/>
    <mergeCell ref="C91:H93"/>
    <mergeCell ref="Q94:AI94"/>
    <mergeCell ref="X95:AI95"/>
    <mergeCell ref="C36:J36"/>
    <mergeCell ref="L52:T52"/>
    <mergeCell ref="U52:Y52"/>
    <mergeCell ref="Z52:AC52"/>
    <mergeCell ref="AD52:AI52"/>
    <mergeCell ref="R60:W60"/>
    <mergeCell ref="X60:AC60"/>
    <mergeCell ref="AD60:AI60"/>
    <mergeCell ref="C58:K59"/>
    <mergeCell ref="C57:AI57"/>
    <mergeCell ref="L53:T53"/>
    <mergeCell ref="U53:Y53"/>
    <mergeCell ref="Z53:AC53"/>
    <mergeCell ref="AD53:AI53"/>
    <mergeCell ref="C54:K54"/>
    <mergeCell ref="L54:T54"/>
    <mergeCell ref="U54:Y54"/>
    <mergeCell ref="Z54:AC54"/>
    <mergeCell ref="AD54:AI54"/>
    <mergeCell ref="C41:H41"/>
    <mergeCell ref="I41:N41"/>
    <mergeCell ref="O41:T41"/>
    <mergeCell ref="U41:W41"/>
    <mergeCell ref="X41:AC41"/>
    <mergeCell ref="L65:Q65"/>
    <mergeCell ref="R65:W65"/>
    <mergeCell ref="X65:AC65"/>
    <mergeCell ref="AD65:AI65"/>
    <mergeCell ref="C65:K65"/>
    <mergeCell ref="C60:K60"/>
    <mergeCell ref="L60:Q60"/>
    <mergeCell ref="L58:W58"/>
    <mergeCell ref="L59:Q59"/>
    <mergeCell ref="R59:W59"/>
    <mergeCell ref="X58:AI58"/>
    <mergeCell ref="X59:AC59"/>
    <mergeCell ref="AD59:AI59"/>
    <mergeCell ref="C61:K61"/>
    <mergeCell ref="L61:Q61"/>
    <mergeCell ref="R61:W61"/>
    <mergeCell ref="X61:AC61"/>
    <mergeCell ref="AD61:AI61"/>
    <mergeCell ref="C62:K62"/>
    <mergeCell ref="L62:Q62"/>
    <mergeCell ref="R62:W62"/>
    <mergeCell ref="X62:AC62"/>
    <mergeCell ref="AD62:AI62"/>
    <mergeCell ref="C63:K63"/>
    <mergeCell ref="L63:Q63"/>
    <mergeCell ref="R63:W63"/>
    <mergeCell ref="X63:AC63"/>
    <mergeCell ref="AD63:AI63"/>
    <mergeCell ref="C64:K64"/>
    <mergeCell ref="L64:Q64"/>
    <mergeCell ref="R64:W64"/>
    <mergeCell ref="X64:AC64"/>
    <mergeCell ref="AD64:AI64"/>
    <mergeCell ref="L69:Q69"/>
    <mergeCell ref="R69:W69"/>
    <mergeCell ref="X69:AC69"/>
    <mergeCell ref="AD69:AI69"/>
    <mergeCell ref="C66:K67"/>
    <mergeCell ref="L66:W66"/>
    <mergeCell ref="X66:AI66"/>
    <mergeCell ref="L67:Q67"/>
    <mergeCell ref="R67:W67"/>
    <mergeCell ref="X67:AC67"/>
    <mergeCell ref="AD67:AI67"/>
    <mergeCell ref="C68:K68"/>
    <mergeCell ref="L68:Q68"/>
    <mergeCell ref="X44:AC44"/>
    <mergeCell ref="AF79:AI79"/>
    <mergeCell ref="U79:X79"/>
    <mergeCell ref="C76:AI76"/>
    <mergeCell ref="C72:K72"/>
    <mergeCell ref="L72:Q72"/>
    <mergeCell ref="R72:W72"/>
    <mergeCell ref="X72:AC72"/>
    <mergeCell ref="AD72:AI72"/>
    <mergeCell ref="C70:K70"/>
    <mergeCell ref="L70:Q70"/>
    <mergeCell ref="R70:W70"/>
    <mergeCell ref="X70:AC70"/>
    <mergeCell ref="AD70:AI70"/>
    <mergeCell ref="C71:K71"/>
    <mergeCell ref="L71:Q71"/>
    <mergeCell ref="R71:W71"/>
    <mergeCell ref="X71:AC71"/>
    <mergeCell ref="AD71:AI71"/>
    <mergeCell ref="C74:AI74"/>
    <mergeCell ref="R68:W68"/>
    <mergeCell ref="X68:AC68"/>
    <mergeCell ref="AD68:AI68"/>
    <mergeCell ref="C69:K69"/>
    <mergeCell ref="AD44:AI44"/>
    <mergeCell ref="AD41:AI41"/>
    <mergeCell ref="C42:H42"/>
    <mergeCell ref="I42:N42"/>
    <mergeCell ref="O42:T42"/>
    <mergeCell ref="U42:W42"/>
    <mergeCell ref="X42:AC42"/>
    <mergeCell ref="AD42:AI42"/>
    <mergeCell ref="C45:H45"/>
    <mergeCell ref="I45:N45"/>
    <mergeCell ref="O45:T45"/>
    <mergeCell ref="U45:W45"/>
    <mergeCell ref="X45:AC45"/>
    <mergeCell ref="AD45:AI45"/>
    <mergeCell ref="C43:H43"/>
    <mergeCell ref="I43:N43"/>
    <mergeCell ref="O43:T43"/>
    <mergeCell ref="U43:W43"/>
    <mergeCell ref="X43:AC43"/>
    <mergeCell ref="AD43:AI43"/>
    <mergeCell ref="C44:H44"/>
    <mergeCell ref="I44:N44"/>
    <mergeCell ref="O44:T44"/>
    <mergeCell ref="U44:W44"/>
  </mergeCells>
  <conditionalFormatting sqref="V23">
    <cfRule type="expression" dxfId="23" priority="14" stopIfTrue="1">
      <formula>$V$31="Selecionar"</formula>
    </cfRule>
  </conditionalFormatting>
  <conditionalFormatting sqref="V31:AC31">
    <cfRule type="expression" dxfId="22" priority="35" stopIfTrue="1">
      <formula>$V$31="Selecionar"</formula>
    </cfRule>
  </conditionalFormatting>
  <conditionalFormatting sqref="AP18:BQ18">
    <cfRule type="expression" dxfId="21" priority="38" stopIfTrue="1">
      <formula>$BA$8="OCULTAR"</formula>
    </cfRule>
  </conditionalFormatting>
  <conditionalFormatting sqref="AP9:FI16">
    <cfRule type="expression" dxfId="20" priority="21" stopIfTrue="1">
      <formula>$BA$8="OCULTAR"</formula>
    </cfRule>
  </conditionalFormatting>
  <conditionalFormatting sqref="AP29:FI34">
    <cfRule type="expression" dxfId="19" priority="31" stopIfTrue="1">
      <formula>$BA$8="OCULTAR"</formula>
    </cfRule>
  </conditionalFormatting>
  <conditionalFormatting sqref="AP35:FI64 BU18:FI28 AP19:BT28 AV390:FI390">
    <cfRule type="expression" dxfId="18" priority="40" stopIfTrue="1">
      <formula>$BA$8="OCULTAR"</formula>
    </cfRule>
  </conditionalFormatting>
  <conditionalFormatting sqref="AP65:FI389">
    <cfRule type="expression" dxfId="17" priority="1" stopIfTrue="1">
      <formula>$BA$8="OCULTAR"</formula>
    </cfRule>
  </conditionalFormatting>
  <conditionalFormatting sqref="AT9:AT16">
    <cfRule type="expression" dxfId="16" priority="22" stopIfTrue="1">
      <formula>#REF!="OCULTAR"</formula>
    </cfRule>
  </conditionalFormatting>
  <conditionalFormatting sqref="AT18 AT56:AT58">
    <cfRule type="expression" dxfId="15" priority="39" stopIfTrue="1">
      <formula>#REF!="OCULTAR"</formula>
    </cfRule>
  </conditionalFormatting>
  <conditionalFormatting sqref="AT19:AT28 AT35:AT55 AT59:AT64">
    <cfRule type="expression" dxfId="14" priority="41" stopIfTrue="1">
      <formula>#REF!="OCULTAR"</formula>
    </cfRule>
  </conditionalFormatting>
  <conditionalFormatting sqref="AT29:AT34">
    <cfRule type="expression" dxfId="13" priority="32" stopIfTrue="1">
      <formula>#REF!="OCULTAR"</formula>
    </cfRule>
  </conditionalFormatting>
  <conditionalFormatting sqref="AT65:AT72">
    <cfRule type="expression" dxfId="12" priority="2" stopIfTrue="1">
      <formula>#REF!="OCULTAR"</formula>
    </cfRule>
  </conditionalFormatting>
  <dataValidations count="13">
    <dataValidation type="list" allowBlank="1" showInputMessage="1" showErrorMessage="1" error="Selecionar!" prompt="Selecionar código DN 74/2004" sqref="WVQ983132:WVT983132 WLU983132:WLX983132 WBY983132:WCB983132 VSC983132:VSF983132 VIG983132:VIJ983132 UYK983132:UYN983132 UOO983132:UOR983132 UES983132:UEV983132 TUW983132:TUZ983132 TLA983132:TLD983132 TBE983132:TBH983132 SRI983132:SRL983132 SHM983132:SHP983132 RXQ983132:RXT983132 RNU983132:RNX983132 RDY983132:REB983132 QUC983132:QUF983132 QKG983132:QKJ983132 QAK983132:QAN983132 PQO983132:PQR983132 PGS983132:PGV983132 OWW983132:OWZ983132 ONA983132:OND983132 ODE983132:ODH983132 NTI983132:NTL983132 NJM983132:NJP983132 MZQ983132:MZT983132 MPU983132:MPX983132 MFY983132:MGB983132 LWC983132:LWF983132 LMG983132:LMJ983132 LCK983132:LCN983132 KSO983132:KSR983132 KIS983132:KIV983132 JYW983132:JYZ983132 JPA983132:JPD983132 JFE983132:JFH983132 IVI983132:IVL983132 ILM983132:ILP983132 IBQ983132:IBT983132 HRU983132:HRX983132 HHY983132:HIB983132 GYC983132:GYF983132 GOG983132:GOJ983132 GEK983132:GEN983132 FUO983132:FUR983132 FKS983132:FKV983132 FAW983132:FAZ983132 ERA983132:ERD983132 EHE983132:EHH983132 DXI983132:DXL983132 DNM983132:DNP983132 DDQ983132:DDT983132 CTU983132:CTX983132 CJY983132:CKB983132 CAC983132:CAF983132 BQG983132:BQJ983132 BGK983132:BGN983132 AWO983132:AWR983132 AMS983132:AMV983132 ACW983132:ACZ983132 TA983132:TD983132 JE983132:JH983132 G983132:J983132 WVQ917596:WVT917596 WLU917596:WLX917596 WBY917596:WCB917596 VSC917596:VSF917596 VIG917596:VIJ917596 UYK917596:UYN917596 UOO917596:UOR917596 UES917596:UEV917596 TUW917596:TUZ917596 TLA917596:TLD917596 TBE917596:TBH917596 SRI917596:SRL917596 SHM917596:SHP917596 RXQ917596:RXT917596 RNU917596:RNX917596 RDY917596:REB917596 QUC917596:QUF917596 QKG917596:QKJ917596 QAK917596:QAN917596 PQO917596:PQR917596 PGS917596:PGV917596 OWW917596:OWZ917596 ONA917596:OND917596 ODE917596:ODH917596 NTI917596:NTL917596 NJM917596:NJP917596 MZQ917596:MZT917596 MPU917596:MPX917596 MFY917596:MGB917596 LWC917596:LWF917596 LMG917596:LMJ917596 LCK917596:LCN917596 KSO917596:KSR917596 KIS917596:KIV917596 JYW917596:JYZ917596 JPA917596:JPD917596 JFE917596:JFH917596 IVI917596:IVL917596 ILM917596:ILP917596 IBQ917596:IBT917596 HRU917596:HRX917596 HHY917596:HIB917596 GYC917596:GYF917596 GOG917596:GOJ917596 GEK917596:GEN917596 FUO917596:FUR917596 FKS917596:FKV917596 FAW917596:FAZ917596 ERA917596:ERD917596 EHE917596:EHH917596 DXI917596:DXL917596 DNM917596:DNP917596 DDQ917596:DDT917596 CTU917596:CTX917596 CJY917596:CKB917596 CAC917596:CAF917596 BQG917596:BQJ917596 BGK917596:BGN917596 AWO917596:AWR917596 AMS917596:AMV917596 ACW917596:ACZ917596 TA917596:TD917596 JE917596:JH917596 G917596:J917596 WVQ852060:WVT852060 WLU852060:WLX852060 WBY852060:WCB852060 VSC852060:VSF852060 VIG852060:VIJ852060 UYK852060:UYN852060 UOO852060:UOR852060 UES852060:UEV852060 TUW852060:TUZ852060 TLA852060:TLD852060 TBE852060:TBH852060 SRI852060:SRL852060 SHM852060:SHP852060 RXQ852060:RXT852060 RNU852060:RNX852060 RDY852060:REB852060 QUC852060:QUF852060 QKG852060:QKJ852060 QAK852060:QAN852060 PQO852060:PQR852060 PGS852060:PGV852060 OWW852060:OWZ852060 ONA852060:OND852060 ODE852060:ODH852060 NTI852060:NTL852060 NJM852060:NJP852060 MZQ852060:MZT852060 MPU852060:MPX852060 MFY852060:MGB852060 LWC852060:LWF852060 LMG852060:LMJ852060 LCK852060:LCN852060 KSO852060:KSR852060 KIS852060:KIV852060 JYW852060:JYZ852060 JPA852060:JPD852060 JFE852060:JFH852060 IVI852060:IVL852060 ILM852060:ILP852060 IBQ852060:IBT852060 HRU852060:HRX852060 HHY852060:HIB852060 GYC852060:GYF852060 GOG852060:GOJ852060 GEK852060:GEN852060 FUO852060:FUR852060 FKS852060:FKV852060 FAW852060:FAZ852060 ERA852060:ERD852060 EHE852060:EHH852060 DXI852060:DXL852060 DNM852060:DNP852060 DDQ852060:DDT852060 CTU852060:CTX852060 CJY852060:CKB852060 CAC852060:CAF852060 BQG852060:BQJ852060 BGK852060:BGN852060 AWO852060:AWR852060 AMS852060:AMV852060 ACW852060:ACZ852060 TA852060:TD852060 JE852060:JH852060 G852060:J852060 WVQ786524:WVT786524 WLU786524:WLX786524 WBY786524:WCB786524 VSC786524:VSF786524 VIG786524:VIJ786524 UYK786524:UYN786524 UOO786524:UOR786524 UES786524:UEV786524 TUW786524:TUZ786524 TLA786524:TLD786524 TBE786524:TBH786524 SRI786524:SRL786524 SHM786524:SHP786524 RXQ786524:RXT786524 RNU786524:RNX786524 RDY786524:REB786524 QUC786524:QUF786524 QKG786524:QKJ786524 QAK786524:QAN786524 PQO786524:PQR786524 PGS786524:PGV786524 OWW786524:OWZ786524 ONA786524:OND786524 ODE786524:ODH786524 NTI786524:NTL786524 NJM786524:NJP786524 MZQ786524:MZT786524 MPU786524:MPX786524 MFY786524:MGB786524 LWC786524:LWF786524 LMG786524:LMJ786524 LCK786524:LCN786524 KSO786524:KSR786524 KIS786524:KIV786524 JYW786524:JYZ786524 JPA786524:JPD786524 JFE786524:JFH786524 IVI786524:IVL786524 ILM786524:ILP786524 IBQ786524:IBT786524 HRU786524:HRX786524 HHY786524:HIB786524 GYC786524:GYF786524 GOG786524:GOJ786524 GEK786524:GEN786524 FUO786524:FUR786524 FKS786524:FKV786524 FAW786524:FAZ786524 ERA786524:ERD786524 EHE786524:EHH786524 DXI786524:DXL786524 DNM786524:DNP786524 DDQ786524:DDT786524 CTU786524:CTX786524 CJY786524:CKB786524 CAC786524:CAF786524 BQG786524:BQJ786524 BGK786524:BGN786524 AWO786524:AWR786524 AMS786524:AMV786524 ACW786524:ACZ786524 TA786524:TD786524 JE786524:JH786524 G786524:J786524 WVQ720988:WVT720988 WLU720988:WLX720988 WBY720988:WCB720988 VSC720988:VSF720988 VIG720988:VIJ720988 UYK720988:UYN720988 UOO720988:UOR720988 UES720988:UEV720988 TUW720988:TUZ720988 TLA720988:TLD720988 TBE720988:TBH720988 SRI720988:SRL720988 SHM720988:SHP720988 RXQ720988:RXT720988 RNU720988:RNX720988 RDY720988:REB720988 QUC720988:QUF720988 QKG720988:QKJ720988 QAK720988:QAN720988 PQO720988:PQR720988 PGS720988:PGV720988 OWW720988:OWZ720988 ONA720988:OND720988 ODE720988:ODH720988 NTI720988:NTL720988 NJM720988:NJP720988 MZQ720988:MZT720988 MPU720988:MPX720988 MFY720988:MGB720988 LWC720988:LWF720988 LMG720988:LMJ720988 LCK720988:LCN720988 KSO720988:KSR720988 KIS720988:KIV720988 JYW720988:JYZ720988 JPA720988:JPD720988 JFE720988:JFH720988 IVI720988:IVL720988 ILM720988:ILP720988 IBQ720988:IBT720988 HRU720988:HRX720988 HHY720988:HIB720988 GYC720988:GYF720988 GOG720988:GOJ720988 GEK720988:GEN720988 FUO720988:FUR720988 FKS720988:FKV720988 FAW720988:FAZ720988 ERA720988:ERD720988 EHE720988:EHH720988 DXI720988:DXL720988 DNM720988:DNP720988 DDQ720988:DDT720988 CTU720988:CTX720988 CJY720988:CKB720988 CAC720988:CAF720988 BQG720988:BQJ720988 BGK720988:BGN720988 AWO720988:AWR720988 AMS720988:AMV720988 ACW720988:ACZ720988 TA720988:TD720988 JE720988:JH720988 G720988:J720988 WVQ655452:WVT655452 WLU655452:WLX655452 WBY655452:WCB655452 VSC655452:VSF655452 VIG655452:VIJ655452 UYK655452:UYN655452 UOO655452:UOR655452 UES655452:UEV655452 TUW655452:TUZ655452 TLA655452:TLD655452 TBE655452:TBH655452 SRI655452:SRL655452 SHM655452:SHP655452 RXQ655452:RXT655452 RNU655452:RNX655452 RDY655452:REB655452 QUC655452:QUF655452 QKG655452:QKJ655452 QAK655452:QAN655452 PQO655452:PQR655452 PGS655452:PGV655452 OWW655452:OWZ655452 ONA655452:OND655452 ODE655452:ODH655452 NTI655452:NTL655452 NJM655452:NJP655452 MZQ655452:MZT655452 MPU655452:MPX655452 MFY655452:MGB655452 LWC655452:LWF655452 LMG655452:LMJ655452 LCK655452:LCN655452 KSO655452:KSR655452 KIS655452:KIV655452 JYW655452:JYZ655452 JPA655452:JPD655452 JFE655452:JFH655452 IVI655452:IVL655452 ILM655452:ILP655452 IBQ655452:IBT655452 HRU655452:HRX655452 HHY655452:HIB655452 GYC655452:GYF655452 GOG655452:GOJ655452 GEK655452:GEN655452 FUO655452:FUR655452 FKS655452:FKV655452 FAW655452:FAZ655452 ERA655452:ERD655452 EHE655452:EHH655452 DXI655452:DXL655452 DNM655452:DNP655452 DDQ655452:DDT655452 CTU655452:CTX655452 CJY655452:CKB655452 CAC655452:CAF655452 BQG655452:BQJ655452 BGK655452:BGN655452 AWO655452:AWR655452 AMS655452:AMV655452 ACW655452:ACZ655452 TA655452:TD655452 JE655452:JH655452 G655452:J655452 WVQ589916:WVT589916 WLU589916:WLX589916 WBY589916:WCB589916 VSC589916:VSF589916 VIG589916:VIJ589916 UYK589916:UYN589916 UOO589916:UOR589916 UES589916:UEV589916 TUW589916:TUZ589916 TLA589916:TLD589916 TBE589916:TBH589916 SRI589916:SRL589916 SHM589916:SHP589916 RXQ589916:RXT589916 RNU589916:RNX589916 RDY589916:REB589916 QUC589916:QUF589916 QKG589916:QKJ589916 QAK589916:QAN589916 PQO589916:PQR589916 PGS589916:PGV589916 OWW589916:OWZ589916 ONA589916:OND589916 ODE589916:ODH589916 NTI589916:NTL589916 NJM589916:NJP589916 MZQ589916:MZT589916 MPU589916:MPX589916 MFY589916:MGB589916 LWC589916:LWF589916 LMG589916:LMJ589916 LCK589916:LCN589916 KSO589916:KSR589916 KIS589916:KIV589916 JYW589916:JYZ589916 JPA589916:JPD589916 JFE589916:JFH589916 IVI589916:IVL589916 ILM589916:ILP589916 IBQ589916:IBT589916 HRU589916:HRX589916 HHY589916:HIB589916 GYC589916:GYF589916 GOG589916:GOJ589916 GEK589916:GEN589916 FUO589916:FUR589916 FKS589916:FKV589916 FAW589916:FAZ589916 ERA589916:ERD589916 EHE589916:EHH589916 DXI589916:DXL589916 DNM589916:DNP589916 DDQ589916:DDT589916 CTU589916:CTX589916 CJY589916:CKB589916 CAC589916:CAF589916 BQG589916:BQJ589916 BGK589916:BGN589916 AWO589916:AWR589916 AMS589916:AMV589916 ACW589916:ACZ589916 TA589916:TD589916 JE589916:JH589916 G589916:J589916 WVQ524380:WVT524380 WLU524380:WLX524380 WBY524380:WCB524380 VSC524380:VSF524380 VIG524380:VIJ524380 UYK524380:UYN524380 UOO524380:UOR524380 UES524380:UEV524380 TUW524380:TUZ524380 TLA524380:TLD524380 TBE524380:TBH524380 SRI524380:SRL524380 SHM524380:SHP524380 RXQ524380:RXT524380 RNU524380:RNX524380 RDY524380:REB524380 QUC524380:QUF524380 QKG524380:QKJ524380 QAK524380:QAN524380 PQO524380:PQR524380 PGS524380:PGV524380 OWW524380:OWZ524380 ONA524380:OND524380 ODE524380:ODH524380 NTI524380:NTL524380 NJM524380:NJP524380 MZQ524380:MZT524380 MPU524380:MPX524380 MFY524380:MGB524380 LWC524380:LWF524380 LMG524380:LMJ524380 LCK524380:LCN524380 KSO524380:KSR524380 KIS524380:KIV524380 JYW524380:JYZ524380 JPA524380:JPD524380 JFE524380:JFH524380 IVI524380:IVL524380 ILM524380:ILP524380 IBQ524380:IBT524380 HRU524380:HRX524380 HHY524380:HIB524380 GYC524380:GYF524380 GOG524380:GOJ524380 GEK524380:GEN524380 FUO524380:FUR524380 FKS524380:FKV524380 FAW524380:FAZ524380 ERA524380:ERD524380 EHE524380:EHH524380 DXI524380:DXL524380 DNM524380:DNP524380 DDQ524380:DDT524380 CTU524380:CTX524380 CJY524380:CKB524380 CAC524380:CAF524380 BQG524380:BQJ524380 BGK524380:BGN524380 AWO524380:AWR524380 AMS524380:AMV524380 ACW524380:ACZ524380 TA524380:TD524380 JE524380:JH524380 G524380:J524380 WVQ458844:WVT458844 WLU458844:WLX458844 WBY458844:WCB458844 VSC458844:VSF458844 VIG458844:VIJ458844 UYK458844:UYN458844 UOO458844:UOR458844 UES458844:UEV458844 TUW458844:TUZ458844 TLA458844:TLD458844 TBE458844:TBH458844 SRI458844:SRL458844 SHM458844:SHP458844 RXQ458844:RXT458844 RNU458844:RNX458844 RDY458844:REB458844 QUC458844:QUF458844 QKG458844:QKJ458844 QAK458844:QAN458844 PQO458844:PQR458844 PGS458844:PGV458844 OWW458844:OWZ458844 ONA458844:OND458844 ODE458844:ODH458844 NTI458844:NTL458844 NJM458844:NJP458844 MZQ458844:MZT458844 MPU458844:MPX458844 MFY458844:MGB458844 LWC458844:LWF458844 LMG458844:LMJ458844 LCK458844:LCN458844 KSO458844:KSR458844 KIS458844:KIV458844 JYW458844:JYZ458844 JPA458844:JPD458844 JFE458844:JFH458844 IVI458844:IVL458844 ILM458844:ILP458844 IBQ458844:IBT458844 HRU458844:HRX458844 HHY458844:HIB458844 GYC458844:GYF458844 GOG458844:GOJ458844 GEK458844:GEN458844 FUO458844:FUR458844 FKS458844:FKV458844 FAW458844:FAZ458844 ERA458844:ERD458844 EHE458844:EHH458844 DXI458844:DXL458844 DNM458844:DNP458844 DDQ458844:DDT458844 CTU458844:CTX458844 CJY458844:CKB458844 CAC458844:CAF458844 BQG458844:BQJ458844 BGK458844:BGN458844 AWO458844:AWR458844 AMS458844:AMV458844 ACW458844:ACZ458844 TA458844:TD458844 JE458844:JH458844 G458844:J458844 WVQ393308:WVT393308 WLU393308:WLX393308 WBY393308:WCB393308 VSC393308:VSF393308 VIG393308:VIJ393308 UYK393308:UYN393308 UOO393308:UOR393308 UES393308:UEV393308 TUW393308:TUZ393308 TLA393308:TLD393308 TBE393308:TBH393308 SRI393308:SRL393308 SHM393308:SHP393308 RXQ393308:RXT393308 RNU393308:RNX393308 RDY393308:REB393308 QUC393308:QUF393308 QKG393308:QKJ393308 QAK393308:QAN393308 PQO393308:PQR393308 PGS393308:PGV393308 OWW393308:OWZ393308 ONA393308:OND393308 ODE393308:ODH393308 NTI393308:NTL393308 NJM393308:NJP393308 MZQ393308:MZT393308 MPU393308:MPX393308 MFY393308:MGB393308 LWC393308:LWF393308 LMG393308:LMJ393308 LCK393308:LCN393308 KSO393308:KSR393308 KIS393308:KIV393308 JYW393308:JYZ393308 JPA393308:JPD393308 JFE393308:JFH393308 IVI393308:IVL393308 ILM393308:ILP393308 IBQ393308:IBT393308 HRU393308:HRX393308 HHY393308:HIB393308 GYC393308:GYF393308 GOG393308:GOJ393308 GEK393308:GEN393308 FUO393308:FUR393308 FKS393308:FKV393308 FAW393308:FAZ393308 ERA393308:ERD393308 EHE393308:EHH393308 DXI393308:DXL393308 DNM393308:DNP393308 DDQ393308:DDT393308 CTU393308:CTX393308 CJY393308:CKB393308 CAC393308:CAF393308 BQG393308:BQJ393308 BGK393308:BGN393308 AWO393308:AWR393308 AMS393308:AMV393308 ACW393308:ACZ393308 TA393308:TD393308 JE393308:JH393308 G393308:J393308 WVQ327772:WVT327772 WLU327772:WLX327772 WBY327772:WCB327772 VSC327772:VSF327772 VIG327772:VIJ327772 UYK327772:UYN327772 UOO327772:UOR327772 UES327772:UEV327772 TUW327772:TUZ327772 TLA327772:TLD327772 TBE327772:TBH327772 SRI327772:SRL327772 SHM327772:SHP327772 RXQ327772:RXT327772 RNU327772:RNX327772 RDY327772:REB327772 QUC327772:QUF327772 QKG327772:QKJ327772 QAK327772:QAN327772 PQO327772:PQR327772 PGS327772:PGV327772 OWW327772:OWZ327772 ONA327772:OND327772 ODE327772:ODH327772 NTI327772:NTL327772 NJM327772:NJP327772 MZQ327772:MZT327772 MPU327772:MPX327772 MFY327772:MGB327772 LWC327772:LWF327772 LMG327772:LMJ327772 LCK327772:LCN327772 KSO327772:KSR327772 KIS327772:KIV327772 JYW327772:JYZ327772 JPA327772:JPD327772 JFE327772:JFH327772 IVI327772:IVL327772 ILM327772:ILP327772 IBQ327772:IBT327772 HRU327772:HRX327772 HHY327772:HIB327772 GYC327772:GYF327772 GOG327772:GOJ327772 GEK327772:GEN327772 FUO327772:FUR327772 FKS327772:FKV327772 FAW327772:FAZ327772 ERA327772:ERD327772 EHE327772:EHH327772 DXI327772:DXL327772 DNM327772:DNP327772 DDQ327772:DDT327772 CTU327772:CTX327772 CJY327772:CKB327772 CAC327772:CAF327772 BQG327772:BQJ327772 BGK327772:BGN327772 AWO327772:AWR327772 AMS327772:AMV327772 ACW327772:ACZ327772 TA327772:TD327772 JE327772:JH327772 G327772:J327772 WVQ262236:WVT262236 WLU262236:WLX262236 WBY262236:WCB262236 VSC262236:VSF262236 VIG262236:VIJ262236 UYK262236:UYN262236 UOO262236:UOR262236 UES262236:UEV262236 TUW262236:TUZ262236 TLA262236:TLD262236 TBE262236:TBH262236 SRI262236:SRL262236 SHM262236:SHP262236 RXQ262236:RXT262236 RNU262236:RNX262236 RDY262236:REB262236 QUC262236:QUF262236 QKG262236:QKJ262236 QAK262236:QAN262236 PQO262236:PQR262236 PGS262236:PGV262236 OWW262236:OWZ262236 ONA262236:OND262236 ODE262236:ODH262236 NTI262236:NTL262236 NJM262236:NJP262236 MZQ262236:MZT262236 MPU262236:MPX262236 MFY262236:MGB262236 LWC262236:LWF262236 LMG262236:LMJ262236 LCK262236:LCN262236 KSO262236:KSR262236 KIS262236:KIV262236 JYW262236:JYZ262236 JPA262236:JPD262236 JFE262236:JFH262236 IVI262236:IVL262236 ILM262236:ILP262236 IBQ262236:IBT262236 HRU262236:HRX262236 HHY262236:HIB262236 GYC262236:GYF262236 GOG262236:GOJ262236 GEK262236:GEN262236 FUO262236:FUR262236 FKS262236:FKV262236 FAW262236:FAZ262236 ERA262236:ERD262236 EHE262236:EHH262236 DXI262236:DXL262236 DNM262236:DNP262236 DDQ262236:DDT262236 CTU262236:CTX262236 CJY262236:CKB262236 CAC262236:CAF262236 BQG262236:BQJ262236 BGK262236:BGN262236 AWO262236:AWR262236 AMS262236:AMV262236 ACW262236:ACZ262236 TA262236:TD262236 JE262236:JH262236 G262236:J262236 WVQ196700:WVT196700 WLU196700:WLX196700 WBY196700:WCB196700 VSC196700:VSF196700 VIG196700:VIJ196700 UYK196700:UYN196700 UOO196700:UOR196700 UES196700:UEV196700 TUW196700:TUZ196700 TLA196700:TLD196700 TBE196700:TBH196700 SRI196700:SRL196700 SHM196700:SHP196700 RXQ196700:RXT196700 RNU196700:RNX196700 RDY196700:REB196700 QUC196700:QUF196700 QKG196700:QKJ196700 QAK196700:QAN196700 PQO196700:PQR196700 PGS196700:PGV196700 OWW196700:OWZ196700 ONA196700:OND196700 ODE196700:ODH196700 NTI196700:NTL196700 NJM196700:NJP196700 MZQ196700:MZT196700 MPU196700:MPX196700 MFY196700:MGB196700 LWC196700:LWF196700 LMG196700:LMJ196700 LCK196700:LCN196700 KSO196700:KSR196700 KIS196700:KIV196700 JYW196700:JYZ196700 JPA196700:JPD196700 JFE196700:JFH196700 IVI196700:IVL196700 ILM196700:ILP196700 IBQ196700:IBT196700 HRU196700:HRX196700 HHY196700:HIB196700 GYC196700:GYF196700 GOG196700:GOJ196700 GEK196700:GEN196700 FUO196700:FUR196700 FKS196700:FKV196700 FAW196700:FAZ196700 ERA196700:ERD196700 EHE196700:EHH196700 DXI196700:DXL196700 DNM196700:DNP196700 DDQ196700:DDT196700 CTU196700:CTX196700 CJY196700:CKB196700 CAC196700:CAF196700 BQG196700:BQJ196700 BGK196700:BGN196700 AWO196700:AWR196700 AMS196700:AMV196700 ACW196700:ACZ196700 TA196700:TD196700 JE196700:JH196700 G196700:J196700 WVQ131164:WVT131164 WLU131164:WLX131164 WBY131164:WCB131164 VSC131164:VSF131164 VIG131164:VIJ131164 UYK131164:UYN131164 UOO131164:UOR131164 UES131164:UEV131164 TUW131164:TUZ131164 TLA131164:TLD131164 TBE131164:TBH131164 SRI131164:SRL131164 SHM131164:SHP131164 RXQ131164:RXT131164 RNU131164:RNX131164 RDY131164:REB131164 QUC131164:QUF131164 QKG131164:QKJ131164 QAK131164:QAN131164 PQO131164:PQR131164 PGS131164:PGV131164 OWW131164:OWZ131164 ONA131164:OND131164 ODE131164:ODH131164 NTI131164:NTL131164 NJM131164:NJP131164 MZQ131164:MZT131164 MPU131164:MPX131164 MFY131164:MGB131164 LWC131164:LWF131164 LMG131164:LMJ131164 LCK131164:LCN131164 KSO131164:KSR131164 KIS131164:KIV131164 JYW131164:JYZ131164 JPA131164:JPD131164 JFE131164:JFH131164 IVI131164:IVL131164 ILM131164:ILP131164 IBQ131164:IBT131164 HRU131164:HRX131164 HHY131164:HIB131164 GYC131164:GYF131164 GOG131164:GOJ131164 GEK131164:GEN131164 FUO131164:FUR131164 FKS131164:FKV131164 FAW131164:FAZ131164 ERA131164:ERD131164 EHE131164:EHH131164 DXI131164:DXL131164 DNM131164:DNP131164 DDQ131164:DDT131164 CTU131164:CTX131164 CJY131164:CKB131164 CAC131164:CAF131164 BQG131164:BQJ131164 BGK131164:BGN131164 AWO131164:AWR131164 AMS131164:AMV131164 ACW131164:ACZ131164 TA131164:TD131164 JE131164:JH131164 G131164:J131164 WVQ65628:WVT65628 WLU65628:WLX65628 WBY65628:WCB65628 VSC65628:VSF65628 VIG65628:VIJ65628 UYK65628:UYN65628 UOO65628:UOR65628 UES65628:UEV65628 TUW65628:TUZ65628 TLA65628:TLD65628 TBE65628:TBH65628 SRI65628:SRL65628 SHM65628:SHP65628 RXQ65628:RXT65628 RNU65628:RNX65628 RDY65628:REB65628 QUC65628:QUF65628 QKG65628:QKJ65628 QAK65628:QAN65628 PQO65628:PQR65628 PGS65628:PGV65628 OWW65628:OWZ65628 ONA65628:OND65628 ODE65628:ODH65628 NTI65628:NTL65628 NJM65628:NJP65628 MZQ65628:MZT65628 MPU65628:MPX65628 MFY65628:MGB65628 LWC65628:LWF65628 LMG65628:LMJ65628 LCK65628:LCN65628 KSO65628:KSR65628 KIS65628:KIV65628 JYW65628:JYZ65628 JPA65628:JPD65628 JFE65628:JFH65628 IVI65628:IVL65628 ILM65628:ILP65628 IBQ65628:IBT65628 HRU65628:HRX65628 HHY65628:HIB65628 GYC65628:GYF65628 GOG65628:GOJ65628 GEK65628:GEN65628 FUO65628:FUR65628 FKS65628:FKV65628 FAW65628:FAZ65628 ERA65628:ERD65628 EHE65628:EHH65628 DXI65628:DXL65628 DNM65628:DNP65628 DDQ65628:DDT65628 CTU65628:CTX65628 CJY65628:CKB65628 CAC65628:CAF65628 BQG65628:BQJ65628 BGK65628:BGN65628 AWO65628:AWR65628 AMS65628:AMV65628 ACW65628:ACZ65628 TA65628:TD65628 JE65628:JH65628 G65628:J65628" xr:uid="{00000000-0002-0000-0800-000000000000}">
      <formula1>$AP$8:$AP$389</formula1>
    </dataValidation>
    <dataValidation allowBlank="1" showInputMessage="1" showErrorMessage="1" error="SOMENTE NUMEROS INTEIROS DE 0 A 59" sqref="N65617:O65617 JL65617:JM65617 TH65617:TI65617 ADD65617:ADE65617 AMZ65617:ANA65617 AWV65617:AWW65617 BGR65617:BGS65617 BQN65617:BQO65617 CAJ65617:CAK65617 CKF65617:CKG65617 CUB65617:CUC65617 DDX65617:DDY65617 DNT65617:DNU65617 DXP65617:DXQ65617 EHL65617:EHM65617 ERH65617:ERI65617 FBD65617:FBE65617 FKZ65617:FLA65617 FUV65617:FUW65617 GER65617:GES65617 GON65617:GOO65617 GYJ65617:GYK65617 HIF65617:HIG65617 HSB65617:HSC65617 IBX65617:IBY65617 ILT65617:ILU65617 IVP65617:IVQ65617 JFL65617:JFM65617 JPH65617:JPI65617 JZD65617:JZE65617 KIZ65617:KJA65617 KSV65617:KSW65617 LCR65617:LCS65617 LMN65617:LMO65617 LWJ65617:LWK65617 MGF65617:MGG65617 MQB65617:MQC65617 MZX65617:MZY65617 NJT65617:NJU65617 NTP65617:NTQ65617 ODL65617:ODM65617 ONH65617:ONI65617 OXD65617:OXE65617 PGZ65617:PHA65617 PQV65617:PQW65617 QAR65617:QAS65617 QKN65617:QKO65617 QUJ65617:QUK65617 REF65617:REG65617 ROB65617:ROC65617 RXX65617:RXY65617 SHT65617:SHU65617 SRP65617:SRQ65617 TBL65617:TBM65617 TLH65617:TLI65617 TVD65617:TVE65617 UEZ65617:UFA65617 UOV65617:UOW65617 UYR65617:UYS65617 VIN65617:VIO65617 VSJ65617:VSK65617 WCF65617:WCG65617 WMB65617:WMC65617 WVX65617:WVY65617 N131153:O131153 JL131153:JM131153 TH131153:TI131153 ADD131153:ADE131153 AMZ131153:ANA131153 AWV131153:AWW131153 BGR131153:BGS131153 BQN131153:BQO131153 CAJ131153:CAK131153 CKF131153:CKG131153 CUB131153:CUC131153 DDX131153:DDY131153 DNT131153:DNU131153 DXP131153:DXQ131153 EHL131153:EHM131153 ERH131153:ERI131153 FBD131153:FBE131153 FKZ131153:FLA131153 FUV131153:FUW131153 GER131153:GES131153 GON131153:GOO131153 GYJ131153:GYK131153 HIF131153:HIG131153 HSB131153:HSC131153 IBX131153:IBY131153 ILT131153:ILU131153 IVP131153:IVQ131153 JFL131153:JFM131153 JPH131153:JPI131153 JZD131153:JZE131153 KIZ131153:KJA131153 KSV131153:KSW131153 LCR131153:LCS131153 LMN131153:LMO131153 LWJ131153:LWK131153 MGF131153:MGG131153 MQB131153:MQC131153 MZX131153:MZY131153 NJT131153:NJU131153 NTP131153:NTQ131153 ODL131153:ODM131153 ONH131153:ONI131153 OXD131153:OXE131153 PGZ131153:PHA131153 PQV131153:PQW131153 QAR131153:QAS131153 QKN131153:QKO131153 QUJ131153:QUK131153 REF131153:REG131153 ROB131153:ROC131153 RXX131153:RXY131153 SHT131153:SHU131153 SRP131153:SRQ131153 TBL131153:TBM131153 TLH131153:TLI131153 TVD131153:TVE131153 UEZ131153:UFA131153 UOV131153:UOW131153 UYR131153:UYS131153 VIN131153:VIO131153 VSJ131153:VSK131153 WCF131153:WCG131153 WMB131153:WMC131153 WVX131153:WVY131153 N196689:O196689 JL196689:JM196689 TH196689:TI196689 ADD196689:ADE196689 AMZ196689:ANA196689 AWV196689:AWW196689 BGR196689:BGS196689 BQN196689:BQO196689 CAJ196689:CAK196689 CKF196689:CKG196689 CUB196689:CUC196689 DDX196689:DDY196689 DNT196689:DNU196689 DXP196689:DXQ196689 EHL196689:EHM196689 ERH196689:ERI196689 FBD196689:FBE196689 FKZ196689:FLA196689 FUV196689:FUW196689 GER196689:GES196689 GON196689:GOO196689 GYJ196689:GYK196689 HIF196689:HIG196689 HSB196689:HSC196689 IBX196689:IBY196689 ILT196689:ILU196689 IVP196689:IVQ196689 JFL196689:JFM196689 JPH196689:JPI196689 JZD196689:JZE196689 KIZ196689:KJA196689 KSV196689:KSW196689 LCR196689:LCS196689 LMN196689:LMO196689 LWJ196689:LWK196689 MGF196689:MGG196689 MQB196689:MQC196689 MZX196689:MZY196689 NJT196689:NJU196689 NTP196689:NTQ196689 ODL196689:ODM196689 ONH196689:ONI196689 OXD196689:OXE196689 PGZ196689:PHA196689 PQV196689:PQW196689 QAR196689:QAS196689 QKN196689:QKO196689 QUJ196689:QUK196689 REF196689:REG196689 ROB196689:ROC196689 RXX196689:RXY196689 SHT196689:SHU196689 SRP196689:SRQ196689 TBL196689:TBM196689 TLH196689:TLI196689 TVD196689:TVE196689 UEZ196689:UFA196689 UOV196689:UOW196689 UYR196689:UYS196689 VIN196689:VIO196689 VSJ196689:VSK196689 WCF196689:WCG196689 WMB196689:WMC196689 WVX196689:WVY196689 N262225:O262225 JL262225:JM262225 TH262225:TI262225 ADD262225:ADE262225 AMZ262225:ANA262225 AWV262225:AWW262225 BGR262225:BGS262225 BQN262225:BQO262225 CAJ262225:CAK262225 CKF262225:CKG262225 CUB262225:CUC262225 DDX262225:DDY262225 DNT262225:DNU262225 DXP262225:DXQ262225 EHL262225:EHM262225 ERH262225:ERI262225 FBD262225:FBE262225 FKZ262225:FLA262225 FUV262225:FUW262225 GER262225:GES262225 GON262225:GOO262225 GYJ262225:GYK262225 HIF262225:HIG262225 HSB262225:HSC262225 IBX262225:IBY262225 ILT262225:ILU262225 IVP262225:IVQ262225 JFL262225:JFM262225 JPH262225:JPI262225 JZD262225:JZE262225 KIZ262225:KJA262225 KSV262225:KSW262225 LCR262225:LCS262225 LMN262225:LMO262225 LWJ262225:LWK262225 MGF262225:MGG262225 MQB262225:MQC262225 MZX262225:MZY262225 NJT262225:NJU262225 NTP262225:NTQ262225 ODL262225:ODM262225 ONH262225:ONI262225 OXD262225:OXE262225 PGZ262225:PHA262225 PQV262225:PQW262225 QAR262225:QAS262225 QKN262225:QKO262225 QUJ262225:QUK262225 REF262225:REG262225 ROB262225:ROC262225 RXX262225:RXY262225 SHT262225:SHU262225 SRP262225:SRQ262225 TBL262225:TBM262225 TLH262225:TLI262225 TVD262225:TVE262225 UEZ262225:UFA262225 UOV262225:UOW262225 UYR262225:UYS262225 VIN262225:VIO262225 VSJ262225:VSK262225 WCF262225:WCG262225 WMB262225:WMC262225 WVX262225:WVY262225 N327761:O327761 JL327761:JM327761 TH327761:TI327761 ADD327761:ADE327761 AMZ327761:ANA327761 AWV327761:AWW327761 BGR327761:BGS327761 BQN327761:BQO327761 CAJ327761:CAK327761 CKF327761:CKG327761 CUB327761:CUC327761 DDX327761:DDY327761 DNT327761:DNU327761 DXP327761:DXQ327761 EHL327761:EHM327761 ERH327761:ERI327761 FBD327761:FBE327761 FKZ327761:FLA327761 FUV327761:FUW327761 GER327761:GES327761 GON327761:GOO327761 GYJ327761:GYK327761 HIF327761:HIG327761 HSB327761:HSC327761 IBX327761:IBY327761 ILT327761:ILU327761 IVP327761:IVQ327761 JFL327761:JFM327761 JPH327761:JPI327761 JZD327761:JZE327761 KIZ327761:KJA327761 KSV327761:KSW327761 LCR327761:LCS327761 LMN327761:LMO327761 LWJ327761:LWK327761 MGF327761:MGG327761 MQB327761:MQC327761 MZX327761:MZY327761 NJT327761:NJU327761 NTP327761:NTQ327761 ODL327761:ODM327761 ONH327761:ONI327761 OXD327761:OXE327761 PGZ327761:PHA327761 PQV327761:PQW327761 QAR327761:QAS327761 QKN327761:QKO327761 QUJ327761:QUK327761 REF327761:REG327761 ROB327761:ROC327761 RXX327761:RXY327761 SHT327761:SHU327761 SRP327761:SRQ327761 TBL327761:TBM327761 TLH327761:TLI327761 TVD327761:TVE327761 UEZ327761:UFA327761 UOV327761:UOW327761 UYR327761:UYS327761 VIN327761:VIO327761 VSJ327761:VSK327761 WCF327761:WCG327761 WMB327761:WMC327761 WVX327761:WVY327761 N393297:O393297 JL393297:JM393297 TH393297:TI393297 ADD393297:ADE393297 AMZ393297:ANA393297 AWV393297:AWW393297 BGR393297:BGS393297 BQN393297:BQO393297 CAJ393297:CAK393297 CKF393297:CKG393297 CUB393297:CUC393297 DDX393297:DDY393297 DNT393297:DNU393297 DXP393297:DXQ393297 EHL393297:EHM393297 ERH393297:ERI393297 FBD393297:FBE393297 FKZ393297:FLA393297 FUV393297:FUW393297 GER393297:GES393297 GON393297:GOO393297 GYJ393297:GYK393297 HIF393297:HIG393297 HSB393297:HSC393297 IBX393297:IBY393297 ILT393297:ILU393297 IVP393297:IVQ393297 JFL393297:JFM393297 JPH393297:JPI393297 JZD393297:JZE393297 KIZ393297:KJA393297 KSV393297:KSW393297 LCR393297:LCS393297 LMN393297:LMO393297 LWJ393297:LWK393297 MGF393297:MGG393297 MQB393297:MQC393297 MZX393297:MZY393297 NJT393297:NJU393297 NTP393297:NTQ393297 ODL393297:ODM393297 ONH393297:ONI393297 OXD393297:OXE393297 PGZ393297:PHA393297 PQV393297:PQW393297 QAR393297:QAS393297 QKN393297:QKO393297 QUJ393297:QUK393297 REF393297:REG393297 ROB393297:ROC393297 RXX393297:RXY393297 SHT393297:SHU393297 SRP393297:SRQ393297 TBL393297:TBM393297 TLH393297:TLI393297 TVD393297:TVE393297 UEZ393297:UFA393297 UOV393297:UOW393297 UYR393297:UYS393297 VIN393297:VIO393297 VSJ393297:VSK393297 WCF393297:WCG393297 WMB393297:WMC393297 WVX393297:WVY393297 N458833:O458833 JL458833:JM458833 TH458833:TI458833 ADD458833:ADE458833 AMZ458833:ANA458833 AWV458833:AWW458833 BGR458833:BGS458833 BQN458833:BQO458833 CAJ458833:CAK458833 CKF458833:CKG458833 CUB458833:CUC458833 DDX458833:DDY458833 DNT458833:DNU458833 DXP458833:DXQ458833 EHL458833:EHM458833 ERH458833:ERI458833 FBD458833:FBE458833 FKZ458833:FLA458833 FUV458833:FUW458833 GER458833:GES458833 GON458833:GOO458833 GYJ458833:GYK458833 HIF458833:HIG458833 HSB458833:HSC458833 IBX458833:IBY458833 ILT458833:ILU458833 IVP458833:IVQ458833 JFL458833:JFM458833 JPH458833:JPI458833 JZD458833:JZE458833 KIZ458833:KJA458833 KSV458833:KSW458833 LCR458833:LCS458833 LMN458833:LMO458833 LWJ458833:LWK458833 MGF458833:MGG458833 MQB458833:MQC458833 MZX458833:MZY458833 NJT458833:NJU458833 NTP458833:NTQ458833 ODL458833:ODM458833 ONH458833:ONI458833 OXD458833:OXE458833 PGZ458833:PHA458833 PQV458833:PQW458833 QAR458833:QAS458833 QKN458833:QKO458833 QUJ458833:QUK458833 REF458833:REG458833 ROB458833:ROC458833 RXX458833:RXY458833 SHT458833:SHU458833 SRP458833:SRQ458833 TBL458833:TBM458833 TLH458833:TLI458833 TVD458833:TVE458833 UEZ458833:UFA458833 UOV458833:UOW458833 UYR458833:UYS458833 VIN458833:VIO458833 VSJ458833:VSK458833 WCF458833:WCG458833 WMB458833:WMC458833 WVX458833:WVY458833 N524369:O524369 JL524369:JM524369 TH524369:TI524369 ADD524369:ADE524369 AMZ524369:ANA524369 AWV524369:AWW524369 BGR524369:BGS524369 BQN524369:BQO524369 CAJ524369:CAK524369 CKF524369:CKG524369 CUB524369:CUC524369 DDX524369:DDY524369 DNT524369:DNU524369 DXP524369:DXQ524369 EHL524369:EHM524369 ERH524369:ERI524369 FBD524369:FBE524369 FKZ524369:FLA524369 FUV524369:FUW524369 GER524369:GES524369 GON524369:GOO524369 GYJ524369:GYK524369 HIF524369:HIG524369 HSB524369:HSC524369 IBX524369:IBY524369 ILT524369:ILU524369 IVP524369:IVQ524369 JFL524369:JFM524369 JPH524369:JPI524369 JZD524369:JZE524369 KIZ524369:KJA524369 KSV524369:KSW524369 LCR524369:LCS524369 LMN524369:LMO524369 LWJ524369:LWK524369 MGF524369:MGG524369 MQB524369:MQC524369 MZX524369:MZY524369 NJT524369:NJU524369 NTP524369:NTQ524369 ODL524369:ODM524369 ONH524369:ONI524369 OXD524369:OXE524369 PGZ524369:PHA524369 PQV524369:PQW524369 QAR524369:QAS524369 QKN524369:QKO524369 QUJ524369:QUK524369 REF524369:REG524369 ROB524369:ROC524369 RXX524369:RXY524369 SHT524369:SHU524369 SRP524369:SRQ524369 TBL524369:TBM524369 TLH524369:TLI524369 TVD524369:TVE524369 UEZ524369:UFA524369 UOV524369:UOW524369 UYR524369:UYS524369 VIN524369:VIO524369 VSJ524369:VSK524369 WCF524369:WCG524369 WMB524369:WMC524369 WVX524369:WVY524369 N589905:O589905 JL589905:JM589905 TH589905:TI589905 ADD589905:ADE589905 AMZ589905:ANA589905 AWV589905:AWW589905 BGR589905:BGS589905 BQN589905:BQO589905 CAJ589905:CAK589905 CKF589905:CKG589905 CUB589905:CUC589905 DDX589905:DDY589905 DNT589905:DNU589905 DXP589905:DXQ589905 EHL589905:EHM589905 ERH589905:ERI589905 FBD589905:FBE589905 FKZ589905:FLA589905 FUV589905:FUW589905 GER589905:GES589905 GON589905:GOO589905 GYJ589905:GYK589905 HIF589905:HIG589905 HSB589905:HSC589905 IBX589905:IBY589905 ILT589905:ILU589905 IVP589905:IVQ589905 JFL589905:JFM589905 JPH589905:JPI589905 JZD589905:JZE589905 KIZ589905:KJA589905 KSV589905:KSW589905 LCR589905:LCS589905 LMN589905:LMO589905 LWJ589905:LWK589905 MGF589905:MGG589905 MQB589905:MQC589905 MZX589905:MZY589905 NJT589905:NJU589905 NTP589905:NTQ589905 ODL589905:ODM589905 ONH589905:ONI589905 OXD589905:OXE589905 PGZ589905:PHA589905 PQV589905:PQW589905 QAR589905:QAS589905 QKN589905:QKO589905 QUJ589905:QUK589905 REF589905:REG589905 ROB589905:ROC589905 RXX589905:RXY589905 SHT589905:SHU589905 SRP589905:SRQ589905 TBL589905:TBM589905 TLH589905:TLI589905 TVD589905:TVE589905 UEZ589905:UFA589905 UOV589905:UOW589905 UYR589905:UYS589905 VIN589905:VIO589905 VSJ589905:VSK589905 WCF589905:WCG589905 WMB589905:WMC589905 WVX589905:WVY589905 N655441:O655441 JL655441:JM655441 TH655441:TI655441 ADD655441:ADE655441 AMZ655441:ANA655441 AWV655441:AWW655441 BGR655441:BGS655441 BQN655441:BQO655441 CAJ655441:CAK655441 CKF655441:CKG655441 CUB655441:CUC655441 DDX655441:DDY655441 DNT655441:DNU655441 DXP655441:DXQ655441 EHL655441:EHM655441 ERH655441:ERI655441 FBD655441:FBE655441 FKZ655441:FLA655441 FUV655441:FUW655441 GER655441:GES655441 GON655441:GOO655441 GYJ655441:GYK655441 HIF655441:HIG655441 HSB655441:HSC655441 IBX655441:IBY655441 ILT655441:ILU655441 IVP655441:IVQ655441 JFL655441:JFM655441 JPH655441:JPI655441 JZD655441:JZE655441 KIZ655441:KJA655441 KSV655441:KSW655441 LCR655441:LCS655441 LMN655441:LMO655441 LWJ655441:LWK655441 MGF655441:MGG655441 MQB655441:MQC655441 MZX655441:MZY655441 NJT655441:NJU655441 NTP655441:NTQ655441 ODL655441:ODM655441 ONH655441:ONI655441 OXD655441:OXE655441 PGZ655441:PHA655441 PQV655441:PQW655441 QAR655441:QAS655441 QKN655441:QKO655441 QUJ655441:QUK655441 REF655441:REG655441 ROB655441:ROC655441 RXX655441:RXY655441 SHT655441:SHU655441 SRP655441:SRQ655441 TBL655441:TBM655441 TLH655441:TLI655441 TVD655441:TVE655441 UEZ655441:UFA655441 UOV655441:UOW655441 UYR655441:UYS655441 VIN655441:VIO655441 VSJ655441:VSK655441 WCF655441:WCG655441 WMB655441:WMC655441 WVX655441:WVY655441 N720977:O720977 JL720977:JM720977 TH720977:TI720977 ADD720977:ADE720977 AMZ720977:ANA720977 AWV720977:AWW720977 BGR720977:BGS720977 BQN720977:BQO720977 CAJ720977:CAK720977 CKF720977:CKG720977 CUB720977:CUC720977 DDX720977:DDY720977 DNT720977:DNU720977 DXP720977:DXQ720977 EHL720977:EHM720977 ERH720977:ERI720977 FBD720977:FBE720977 FKZ720977:FLA720977 FUV720977:FUW720977 GER720977:GES720977 GON720977:GOO720977 GYJ720977:GYK720977 HIF720977:HIG720977 HSB720977:HSC720977 IBX720977:IBY720977 ILT720977:ILU720977 IVP720977:IVQ720977 JFL720977:JFM720977 JPH720977:JPI720977 JZD720977:JZE720977 KIZ720977:KJA720977 KSV720977:KSW720977 LCR720977:LCS720977 LMN720977:LMO720977 LWJ720977:LWK720977 MGF720977:MGG720977 MQB720977:MQC720977 MZX720977:MZY720977 NJT720977:NJU720977 NTP720977:NTQ720977 ODL720977:ODM720977 ONH720977:ONI720977 OXD720977:OXE720977 PGZ720977:PHA720977 PQV720977:PQW720977 QAR720977:QAS720977 QKN720977:QKO720977 QUJ720977:QUK720977 REF720977:REG720977 ROB720977:ROC720977 RXX720977:RXY720977 SHT720977:SHU720977 SRP720977:SRQ720977 TBL720977:TBM720977 TLH720977:TLI720977 TVD720977:TVE720977 UEZ720977:UFA720977 UOV720977:UOW720977 UYR720977:UYS720977 VIN720977:VIO720977 VSJ720977:VSK720977 WCF720977:WCG720977 WMB720977:WMC720977 WVX720977:WVY720977 N786513:O786513 JL786513:JM786513 TH786513:TI786513 ADD786513:ADE786513 AMZ786513:ANA786513 AWV786513:AWW786513 BGR786513:BGS786513 BQN786513:BQO786513 CAJ786513:CAK786513 CKF786513:CKG786513 CUB786513:CUC786513 DDX786513:DDY786513 DNT786513:DNU786513 DXP786513:DXQ786513 EHL786513:EHM786513 ERH786513:ERI786513 FBD786513:FBE786513 FKZ786513:FLA786513 FUV786513:FUW786513 GER786513:GES786513 GON786513:GOO786513 GYJ786513:GYK786513 HIF786513:HIG786513 HSB786513:HSC786513 IBX786513:IBY786513 ILT786513:ILU786513 IVP786513:IVQ786513 JFL786513:JFM786513 JPH786513:JPI786513 JZD786513:JZE786513 KIZ786513:KJA786513 KSV786513:KSW786513 LCR786513:LCS786513 LMN786513:LMO786513 LWJ786513:LWK786513 MGF786513:MGG786513 MQB786513:MQC786513 MZX786513:MZY786513 NJT786513:NJU786513 NTP786513:NTQ786513 ODL786513:ODM786513 ONH786513:ONI786513 OXD786513:OXE786513 PGZ786513:PHA786513 PQV786513:PQW786513 QAR786513:QAS786513 QKN786513:QKO786513 QUJ786513:QUK786513 REF786513:REG786513 ROB786513:ROC786513 RXX786513:RXY786513 SHT786513:SHU786513 SRP786513:SRQ786513 TBL786513:TBM786513 TLH786513:TLI786513 TVD786513:TVE786513 UEZ786513:UFA786513 UOV786513:UOW786513 UYR786513:UYS786513 VIN786513:VIO786513 VSJ786513:VSK786513 WCF786513:WCG786513 WMB786513:WMC786513 WVX786513:WVY786513 N852049:O852049 JL852049:JM852049 TH852049:TI852049 ADD852049:ADE852049 AMZ852049:ANA852049 AWV852049:AWW852049 BGR852049:BGS852049 BQN852049:BQO852049 CAJ852049:CAK852049 CKF852049:CKG852049 CUB852049:CUC852049 DDX852049:DDY852049 DNT852049:DNU852049 DXP852049:DXQ852049 EHL852049:EHM852049 ERH852049:ERI852049 FBD852049:FBE852049 FKZ852049:FLA852049 FUV852049:FUW852049 GER852049:GES852049 GON852049:GOO852049 GYJ852049:GYK852049 HIF852049:HIG852049 HSB852049:HSC852049 IBX852049:IBY852049 ILT852049:ILU852049 IVP852049:IVQ852049 JFL852049:JFM852049 JPH852049:JPI852049 JZD852049:JZE852049 KIZ852049:KJA852049 KSV852049:KSW852049 LCR852049:LCS852049 LMN852049:LMO852049 LWJ852049:LWK852049 MGF852049:MGG852049 MQB852049:MQC852049 MZX852049:MZY852049 NJT852049:NJU852049 NTP852049:NTQ852049 ODL852049:ODM852049 ONH852049:ONI852049 OXD852049:OXE852049 PGZ852049:PHA852049 PQV852049:PQW852049 QAR852049:QAS852049 QKN852049:QKO852049 QUJ852049:QUK852049 REF852049:REG852049 ROB852049:ROC852049 RXX852049:RXY852049 SHT852049:SHU852049 SRP852049:SRQ852049 TBL852049:TBM852049 TLH852049:TLI852049 TVD852049:TVE852049 UEZ852049:UFA852049 UOV852049:UOW852049 UYR852049:UYS852049 VIN852049:VIO852049 VSJ852049:VSK852049 WCF852049:WCG852049 WMB852049:WMC852049 WVX852049:WVY852049 N917585:O917585 JL917585:JM917585 TH917585:TI917585 ADD917585:ADE917585 AMZ917585:ANA917585 AWV917585:AWW917585 BGR917585:BGS917585 BQN917585:BQO917585 CAJ917585:CAK917585 CKF917585:CKG917585 CUB917585:CUC917585 DDX917585:DDY917585 DNT917585:DNU917585 DXP917585:DXQ917585 EHL917585:EHM917585 ERH917585:ERI917585 FBD917585:FBE917585 FKZ917585:FLA917585 FUV917585:FUW917585 GER917585:GES917585 GON917585:GOO917585 GYJ917585:GYK917585 HIF917585:HIG917585 HSB917585:HSC917585 IBX917585:IBY917585 ILT917585:ILU917585 IVP917585:IVQ917585 JFL917585:JFM917585 JPH917585:JPI917585 JZD917585:JZE917585 KIZ917585:KJA917585 KSV917585:KSW917585 LCR917585:LCS917585 LMN917585:LMO917585 LWJ917585:LWK917585 MGF917585:MGG917585 MQB917585:MQC917585 MZX917585:MZY917585 NJT917585:NJU917585 NTP917585:NTQ917585 ODL917585:ODM917585 ONH917585:ONI917585 OXD917585:OXE917585 PGZ917585:PHA917585 PQV917585:PQW917585 QAR917585:QAS917585 QKN917585:QKO917585 QUJ917585:QUK917585 REF917585:REG917585 ROB917585:ROC917585 RXX917585:RXY917585 SHT917585:SHU917585 SRP917585:SRQ917585 TBL917585:TBM917585 TLH917585:TLI917585 TVD917585:TVE917585 UEZ917585:UFA917585 UOV917585:UOW917585 UYR917585:UYS917585 VIN917585:VIO917585 VSJ917585:VSK917585 WCF917585:WCG917585 WMB917585:WMC917585 WVX917585:WVY917585 N983121:O983121 JL983121:JM983121 TH983121:TI983121 ADD983121:ADE983121 AMZ983121:ANA983121 AWV983121:AWW983121 BGR983121:BGS983121 BQN983121:BQO983121 CAJ983121:CAK983121 CKF983121:CKG983121 CUB983121:CUC983121 DDX983121:DDY983121 DNT983121:DNU983121 DXP983121:DXQ983121 EHL983121:EHM983121 ERH983121:ERI983121 FBD983121:FBE983121 FKZ983121:FLA983121 FUV983121:FUW983121 GER983121:GES983121 GON983121:GOO983121 GYJ983121:GYK983121 HIF983121:HIG983121 HSB983121:HSC983121 IBX983121:IBY983121 ILT983121:ILU983121 IVP983121:IVQ983121 JFL983121:JFM983121 JPH983121:JPI983121 JZD983121:JZE983121 KIZ983121:KJA983121 KSV983121:KSW983121 LCR983121:LCS983121 LMN983121:LMO983121 LWJ983121:LWK983121 MGF983121:MGG983121 MQB983121:MQC983121 MZX983121:MZY983121 NJT983121:NJU983121 NTP983121:NTQ983121 ODL983121:ODM983121 ONH983121:ONI983121 OXD983121:OXE983121 PGZ983121:PHA983121 PQV983121:PQW983121 QAR983121:QAS983121 QKN983121:QKO983121 QUJ983121:QUK983121 REF983121:REG983121 ROB983121:ROC983121 RXX983121:RXY983121 SHT983121:SHU983121 SRP983121:SRQ983121 TBL983121:TBM983121 TLH983121:TLI983121 TVD983121:TVE983121 UEZ983121:UFA983121 UOV983121:UOW983121 UYR983121:UYS983121 VIN983121:VIO983121 VSJ983121:VSK983121 WCF983121:WCG983121 WMB983121:WMC983121 WVX983121:WVY983121 AA65617:AB65617 JY65617:JZ65617 TU65617:TV65617 ADQ65617:ADR65617 ANM65617:ANN65617 AXI65617:AXJ65617 BHE65617:BHF65617 BRA65617:BRB65617 CAW65617:CAX65617 CKS65617:CKT65617 CUO65617:CUP65617 DEK65617:DEL65617 DOG65617:DOH65617 DYC65617:DYD65617 EHY65617:EHZ65617 ERU65617:ERV65617 FBQ65617:FBR65617 FLM65617:FLN65617 FVI65617:FVJ65617 GFE65617:GFF65617 GPA65617:GPB65617 GYW65617:GYX65617 HIS65617:HIT65617 HSO65617:HSP65617 ICK65617:ICL65617 IMG65617:IMH65617 IWC65617:IWD65617 JFY65617:JFZ65617 JPU65617:JPV65617 JZQ65617:JZR65617 KJM65617:KJN65617 KTI65617:KTJ65617 LDE65617:LDF65617 LNA65617:LNB65617 LWW65617:LWX65617 MGS65617:MGT65617 MQO65617:MQP65617 NAK65617:NAL65617 NKG65617:NKH65617 NUC65617:NUD65617 ODY65617:ODZ65617 ONU65617:ONV65617 OXQ65617:OXR65617 PHM65617:PHN65617 PRI65617:PRJ65617 QBE65617:QBF65617 QLA65617:QLB65617 QUW65617:QUX65617 RES65617:RET65617 ROO65617:ROP65617 RYK65617:RYL65617 SIG65617:SIH65617 SSC65617:SSD65617 TBY65617:TBZ65617 TLU65617:TLV65617 TVQ65617:TVR65617 UFM65617:UFN65617 UPI65617:UPJ65617 UZE65617:UZF65617 VJA65617:VJB65617 VSW65617:VSX65617 WCS65617:WCT65617 WMO65617:WMP65617 WWK65617:WWL65617 AA131153:AB131153 JY131153:JZ131153 TU131153:TV131153 ADQ131153:ADR131153 ANM131153:ANN131153 AXI131153:AXJ131153 BHE131153:BHF131153 BRA131153:BRB131153 CAW131153:CAX131153 CKS131153:CKT131153 CUO131153:CUP131153 DEK131153:DEL131153 DOG131153:DOH131153 DYC131153:DYD131153 EHY131153:EHZ131153 ERU131153:ERV131153 FBQ131153:FBR131153 FLM131153:FLN131153 FVI131153:FVJ131153 GFE131153:GFF131153 GPA131153:GPB131153 GYW131153:GYX131153 HIS131153:HIT131153 HSO131153:HSP131153 ICK131153:ICL131153 IMG131153:IMH131153 IWC131153:IWD131153 JFY131153:JFZ131153 JPU131153:JPV131153 JZQ131153:JZR131153 KJM131153:KJN131153 KTI131153:KTJ131153 LDE131153:LDF131153 LNA131153:LNB131153 LWW131153:LWX131153 MGS131153:MGT131153 MQO131153:MQP131153 NAK131153:NAL131153 NKG131153:NKH131153 NUC131153:NUD131153 ODY131153:ODZ131153 ONU131153:ONV131153 OXQ131153:OXR131153 PHM131153:PHN131153 PRI131153:PRJ131153 QBE131153:QBF131153 QLA131153:QLB131153 QUW131153:QUX131153 RES131153:RET131153 ROO131153:ROP131153 RYK131153:RYL131153 SIG131153:SIH131153 SSC131153:SSD131153 TBY131153:TBZ131153 TLU131153:TLV131153 TVQ131153:TVR131153 UFM131153:UFN131153 UPI131153:UPJ131153 UZE131153:UZF131153 VJA131153:VJB131153 VSW131153:VSX131153 WCS131153:WCT131153 WMO131153:WMP131153 WWK131153:WWL131153 AA196689:AB196689 JY196689:JZ196689 TU196689:TV196689 ADQ196689:ADR196689 ANM196689:ANN196689 AXI196689:AXJ196689 BHE196689:BHF196689 BRA196689:BRB196689 CAW196689:CAX196689 CKS196689:CKT196689 CUO196689:CUP196689 DEK196689:DEL196689 DOG196689:DOH196689 DYC196689:DYD196689 EHY196689:EHZ196689 ERU196689:ERV196689 FBQ196689:FBR196689 FLM196689:FLN196689 FVI196689:FVJ196689 GFE196689:GFF196689 GPA196689:GPB196689 GYW196689:GYX196689 HIS196689:HIT196689 HSO196689:HSP196689 ICK196689:ICL196689 IMG196689:IMH196689 IWC196689:IWD196689 JFY196689:JFZ196689 JPU196689:JPV196689 JZQ196689:JZR196689 KJM196689:KJN196689 KTI196689:KTJ196689 LDE196689:LDF196689 LNA196689:LNB196689 LWW196689:LWX196689 MGS196689:MGT196689 MQO196689:MQP196689 NAK196689:NAL196689 NKG196689:NKH196689 NUC196689:NUD196689 ODY196689:ODZ196689 ONU196689:ONV196689 OXQ196689:OXR196689 PHM196689:PHN196689 PRI196689:PRJ196689 QBE196689:QBF196689 QLA196689:QLB196689 QUW196689:QUX196689 RES196689:RET196689 ROO196689:ROP196689 RYK196689:RYL196689 SIG196689:SIH196689 SSC196689:SSD196689 TBY196689:TBZ196689 TLU196689:TLV196689 TVQ196689:TVR196689 UFM196689:UFN196689 UPI196689:UPJ196689 UZE196689:UZF196689 VJA196689:VJB196689 VSW196689:VSX196689 WCS196689:WCT196689 WMO196689:WMP196689 WWK196689:WWL196689 AA262225:AB262225 JY262225:JZ262225 TU262225:TV262225 ADQ262225:ADR262225 ANM262225:ANN262225 AXI262225:AXJ262225 BHE262225:BHF262225 BRA262225:BRB262225 CAW262225:CAX262225 CKS262225:CKT262225 CUO262225:CUP262225 DEK262225:DEL262225 DOG262225:DOH262225 DYC262225:DYD262225 EHY262225:EHZ262225 ERU262225:ERV262225 FBQ262225:FBR262225 FLM262225:FLN262225 FVI262225:FVJ262225 GFE262225:GFF262225 GPA262225:GPB262225 GYW262225:GYX262225 HIS262225:HIT262225 HSO262225:HSP262225 ICK262225:ICL262225 IMG262225:IMH262225 IWC262225:IWD262225 JFY262225:JFZ262225 JPU262225:JPV262225 JZQ262225:JZR262225 KJM262225:KJN262225 KTI262225:KTJ262225 LDE262225:LDF262225 LNA262225:LNB262225 LWW262225:LWX262225 MGS262225:MGT262225 MQO262225:MQP262225 NAK262225:NAL262225 NKG262225:NKH262225 NUC262225:NUD262225 ODY262225:ODZ262225 ONU262225:ONV262225 OXQ262225:OXR262225 PHM262225:PHN262225 PRI262225:PRJ262225 QBE262225:QBF262225 QLA262225:QLB262225 QUW262225:QUX262225 RES262225:RET262225 ROO262225:ROP262225 RYK262225:RYL262225 SIG262225:SIH262225 SSC262225:SSD262225 TBY262225:TBZ262225 TLU262225:TLV262225 TVQ262225:TVR262225 UFM262225:UFN262225 UPI262225:UPJ262225 UZE262225:UZF262225 VJA262225:VJB262225 VSW262225:VSX262225 WCS262225:WCT262225 WMO262225:WMP262225 WWK262225:WWL262225 AA327761:AB327761 JY327761:JZ327761 TU327761:TV327761 ADQ327761:ADR327761 ANM327761:ANN327761 AXI327761:AXJ327761 BHE327761:BHF327761 BRA327761:BRB327761 CAW327761:CAX327761 CKS327761:CKT327761 CUO327761:CUP327761 DEK327761:DEL327761 DOG327761:DOH327761 DYC327761:DYD327761 EHY327761:EHZ327761 ERU327761:ERV327761 FBQ327761:FBR327761 FLM327761:FLN327761 FVI327761:FVJ327761 GFE327761:GFF327761 GPA327761:GPB327761 GYW327761:GYX327761 HIS327761:HIT327761 HSO327761:HSP327761 ICK327761:ICL327761 IMG327761:IMH327761 IWC327761:IWD327761 JFY327761:JFZ327761 JPU327761:JPV327761 JZQ327761:JZR327761 KJM327761:KJN327761 KTI327761:KTJ327761 LDE327761:LDF327761 LNA327761:LNB327761 LWW327761:LWX327761 MGS327761:MGT327761 MQO327761:MQP327761 NAK327761:NAL327761 NKG327761:NKH327761 NUC327761:NUD327761 ODY327761:ODZ327761 ONU327761:ONV327761 OXQ327761:OXR327761 PHM327761:PHN327761 PRI327761:PRJ327761 QBE327761:QBF327761 QLA327761:QLB327761 QUW327761:QUX327761 RES327761:RET327761 ROO327761:ROP327761 RYK327761:RYL327761 SIG327761:SIH327761 SSC327761:SSD327761 TBY327761:TBZ327761 TLU327761:TLV327761 TVQ327761:TVR327761 UFM327761:UFN327761 UPI327761:UPJ327761 UZE327761:UZF327761 VJA327761:VJB327761 VSW327761:VSX327761 WCS327761:WCT327761 WMO327761:WMP327761 WWK327761:WWL327761 AA393297:AB393297 JY393297:JZ393297 TU393297:TV393297 ADQ393297:ADR393297 ANM393297:ANN393297 AXI393297:AXJ393297 BHE393297:BHF393297 BRA393297:BRB393297 CAW393297:CAX393297 CKS393297:CKT393297 CUO393297:CUP393297 DEK393297:DEL393297 DOG393297:DOH393297 DYC393297:DYD393297 EHY393297:EHZ393297 ERU393297:ERV393297 FBQ393297:FBR393297 FLM393297:FLN393297 FVI393297:FVJ393297 GFE393297:GFF393297 GPA393297:GPB393297 GYW393297:GYX393297 HIS393297:HIT393297 HSO393297:HSP393297 ICK393297:ICL393297 IMG393297:IMH393297 IWC393297:IWD393297 JFY393297:JFZ393297 JPU393297:JPV393297 JZQ393297:JZR393297 KJM393297:KJN393297 KTI393297:KTJ393297 LDE393297:LDF393297 LNA393297:LNB393297 LWW393297:LWX393297 MGS393297:MGT393297 MQO393297:MQP393297 NAK393297:NAL393297 NKG393297:NKH393297 NUC393297:NUD393297 ODY393297:ODZ393297 ONU393297:ONV393297 OXQ393297:OXR393297 PHM393297:PHN393297 PRI393297:PRJ393297 QBE393297:QBF393297 QLA393297:QLB393297 QUW393297:QUX393297 RES393297:RET393297 ROO393297:ROP393297 RYK393297:RYL393297 SIG393297:SIH393297 SSC393297:SSD393297 TBY393297:TBZ393297 TLU393297:TLV393297 TVQ393297:TVR393297 UFM393297:UFN393297 UPI393297:UPJ393297 UZE393297:UZF393297 VJA393297:VJB393297 VSW393297:VSX393297 WCS393297:WCT393297 WMO393297:WMP393297 WWK393297:WWL393297 AA458833:AB458833 JY458833:JZ458833 TU458833:TV458833 ADQ458833:ADR458833 ANM458833:ANN458833 AXI458833:AXJ458833 BHE458833:BHF458833 BRA458833:BRB458833 CAW458833:CAX458833 CKS458833:CKT458833 CUO458833:CUP458833 DEK458833:DEL458833 DOG458833:DOH458833 DYC458833:DYD458833 EHY458833:EHZ458833 ERU458833:ERV458833 FBQ458833:FBR458833 FLM458833:FLN458833 FVI458833:FVJ458833 GFE458833:GFF458833 GPA458833:GPB458833 GYW458833:GYX458833 HIS458833:HIT458833 HSO458833:HSP458833 ICK458833:ICL458833 IMG458833:IMH458833 IWC458833:IWD458833 JFY458833:JFZ458833 JPU458833:JPV458833 JZQ458833:JZR458833 KJM458833:KJN458833 KTI458833:KTJ458833 LDE458833:LDF458833 LNA458833:LNB458833 LWW458833:LWX458833 MGS458833:MGT458833 MQO458833:MQP458833 NAK458833:NAL458833 NKG458833:NKH458833 NUC458833:NUD458833 ODY458833:ODZ458833 ONU458833:ONV458833 OXQ458833:OXR458833 PHM458833:PHN458833 PRI458833:PRJ458833 QBE458833:QBF458833 QLA458833:QLB458833 QUW458833:QUX458833 RES458833:RET458833 ROO458833:ROP458833 RYK458833:RYL458833 SIG458833:SIH458833 SSC458833:SSD458833 TBY458833:TBZ458833 TLU458833:TLV458833 TVQ458833:TVR458833 UFM458833:UFN458833 UPI458833:UPJ458833 UZE458833:UZF458833 VJA458833:VJB458833 VSW458833:VSX458833 WCS458833:WCT458833 WMO458833:WMP458833 WWK458833:WWL458833 AA524369:AB524369 JY524369:JZ524369 TU524369:TV524369 ADQ524369:ADR524369 ANM524369:ANN524369 AXI524369:AXJ524369 BHE524369:BHF524369 BRA524369:BRB524369 CAW524369:CAX524369 CKS524369:CKT524369 CUO524369:CUP524369 DEK524369:DEL524369 DOG524369:DOH524369 DYC524369:DYD524369 EHY524369:EHZ524369 ERU524369:ERV524369 FBQ524369:FBR524369 FLM524369:FLN524369 FVI524369:FVJ524369 GFE524369:GFF524369 GPA524369:GPB524369 GYW524369:GYX524369 HIS524369:HIT524369 HSO524369:HSP524369 ICK524369:ICL524369 IMG524369:IMH524369 IWC524369:IWD524369 JFY524369:JFZ524369 JPU524369:JPV524369 JZQ524369:JZR524369 KJM524369:KJN524369 KTI524369:KTJ524369 LDE524369:LDF524369 LNA524369:LNB524369 LWW524369:LWX524369 MGS524369:MGT524369 MQO524369:MQP524369 NAK524369:NAL524369 NKG524369:NKH524369 NUC524369:NUD524369 ODY524369:ODZ524369 ONU524369:ONV524369 OXQ524369:OXR524369 PHM524369:PHN524369 PRI524369:PRJ524369 QBE524369:QBF524369 QLA524369:QLB524369 QUW524369:QUX524369 RES524369:RET524369 ROO524369:ROP524369 RYK524369:RYL524369 SIG524369:SIH524369 SSC524369:SSD524369 TBY524369:TBZ524369 TLU524369:TLV524369 TVQ524369:TVR524369 UFM524369:UFN524369 UPI524369:UPJ524369 UZE524369:UZF524369 VJA524369:VJB524369 VSW524369:VSX524369 WCS524369:WCT524369 WMO524369:WMP524369 WWK524369:WWL524369 AA589905:AB589905 JY589905:JZ589905 TU589905:TV589905 ADQ589905:ADR589905 ANM589905:ANN589905 AXI589905:AXJ589905 BHE589905:BHF589905 BRA589905:BRB589905 CAW589905:CAX589905 CKS589905:CKT589905 CUO589905:CUP589905 DEK589905:DEL589905 DOG589905:DOH589905 DYC589905:DYD589905 EHY589905:EHZ589905 ERU589905:ERV589905 FBQ589905:FBR589905 FLM589905:FLN589905 FVI589905:FVJ589905 GFE589905:GFF589905 GPA589905:GPB589905 GYW589905:GYX589905 HIS589905:HIT589905 HSO589905:HSP589905 ICK589905:ICL589905 IMG589905:IMH589905 IWC589905:IWD589905 JFY589905:JFZ589905 JPU589905:JPV589905 JZQ589905:JZR589905 KJM589905:KJN589905 KTI589905:KTJ589905 LDE589905:LDF589905 LNA589905:LNB589905 LWW589905:LWX589905 MGS589905:MGT589905 MQO589905:MQP589905 NAK589905:NAL589905 NKG589905:NKH589905 NUC589905:NUD589905 ODY589905:ODZ589905 ONU589905:ONV589905 OXQ589905:OXR589905 PHM589905:PHN589905 PRI589905:PRJ589905 QBE589905:QBF589905 QLA589905:QLB589905 QUW589905:QUX589905 RES589905:RET589905 ROO589905:ROP589905 RYK589905:RYL589905 SIG589905:SIH589905 SSC589905:SSD589905 TBY589905:TBZ589905 TLU589905:TLV589905 TVQ589905:TVR589905 UFM589905:UFN589905 UPI589905:UPJ589905 UZE589905:UZF589905 VJA589905:VJB589905 VSW589905:VSX589905 WCS589905:WCT589905 WMO589905:WMP589905 WWK589905:WWL589905 AA655441:AB655441 JY655441:JZ655441 TU655441:TV655441 ADQ655441:ADR655441 ANM655441:ANN655441 AXI655441:AXJ655441 BHE655441:BHF655441 BRA655441:BRB655441 CAW655441:CAX655441 CKS655441:CKT655441 CUO655441:CUP655441 DEK655441:DEL655441 DOG655441:DOH655441 DYC655441:DYD655441 EHY655441:EHZ655441 ERU655441:ERV655441 FBQ655441:FBR655441 FLM655441:FLN655441 FVI655441:FVJ655441 GFE655441:GFF655441 GPA655441:GPB655441 GYW655441:GYX655441 HIS655441:HIT655441 HSO655441:HSP655441 ICK655441:ICL655441 IMG655441:IMH655441 IWC655441:IWD655441 JFY655441:JFZ655441 JPU655441:JPV655441 JZQ655441:JZR655441 KJM655441:KJN655441 KTI655441:KTJ655441 LDE655441:LDF655441 LNA655441:LNB655441 LWW655441:LWX655441 MGS655441:MGT655441 MQO655441:MQP655441 NAK655441:NAL655441 NKG655441:NKH655441 NUC655441:NUD655441 ODY655441:ODZ655441 ONU655441:ONV655441 OXQ655441:OXR655441 PHM655441:PHN655441 PRI655441:PRJ655441 QBE655441:QBF655441 QLA655441:QLB655441 QUW655441:QUX655441 RES655441:RET655441 ROO655441:ROP655441 RYK655441:RYL655441 SIG655441:SIH655441 SSC655441:SSD655441 TBY655441:TBZ655441 TLU655441:TLV655441 TVQ655441:TVR655441 UFM655441:UFN655441 UPI655441:UPJ655441 UZE655441:UZF655441 VJA655441:VJB655441 VSW655441:VSX655441 WCS655441:WCT655441 WMO655441:WMP655441 WWK655441:WWL655441 AA720977:AB720977 JY720977:JZ720977 TU720977:TV720977 ADQ720977:ADR720977 ANM720977:ANN720977 AXI720977:AXJ720977 BHE720977:BHF720977 BRA720977:BRB720977 CAW720977:CAX720977 CKS720977:CKT720977 CUO720977:CUP720977 DEK720977:DEL720977 DOG720977:DOH720977 DYC720977:DYD720977 EHY720977:EHZ720977 ERU720977:ERV720977 FBQ720977:FBR720977 FLM720977:FLN720977 FVI720977:FVJ720977 GFE720977:GFF720977 GPA720977:GPB720977 GYW720977:GYX720977 HIS720977:HIT720977 HSO720977:HSP720977 ICK720977:ICL720977 IMG720977:IMH720977 IWC720977:IWD720977 JFY720977:JFZ720977 JPU720977:JPV720977 JZQ720977:JZR720977 KJM720977:KJN720977 KTI720977:KTJ720977 LDE720977:LDF720977 LNA720977:LNB720977 LWW720977:LWX720977 MGS720977:MGT720977 MQO720977:MQP720977 NAK720977:NAL720977 NKG720977:NKH720977 NUC720977:NUD720977 ODY720977:ODZ720977 ONU720977:ONV720977 OXQ720977:OXR720977 PHM720977:PHN720977 PRI720977:PRJ720977 QBE720977:QBF720977 QLA720977:QLB720977 QUW720977:QUX720977 RES720977:RET720977 ROO720977:ROP720977 RYK720977:RYL720977 SIG720977:SIH720977 SSC720977:SSD720977 TBY720977:TBZ720977 TLU720977:TLV720977 TVQ720977:TVR720977 UFM720977:UFN720977 UPI720977:UPJ720977 UZE720977:UZF720977 VJA720977:VJB720977 VSW720977:VSX720977 WCS720977:WCT720977 WMO720977:WMP720977 WWK720977:WWL720977 AA786513:AB786513 JY786513:JZ786513 TU786513:TV786513 ADQ786513:ADR786513 ANM786513:ANN786513 AXI786513:AXJ786513 BHE786513:BHF786513 BRA786513:BRB786513 CAW786513:CAX786513 CKS786513:CKT786513 CUO786513:CUP786513 DEK786513:DEL786513 DOG786513:DOH786513 DYC786513:DYD786513 EHY786513:EHZ786513 ERU786513:ERV786513 FBQ786513:FBR786513 FLM786513:FLN786513 FVI786513:FVJ786513 GFE786513:GFF786513 GPA786513:GPB786513 GYW786513:GYX786513 HIS786513:HIT786513 HSO786513:HSP786513 ICK786513:ICL786513 IMG786513:IMH786513 IWC786513:IWD786513 JFY786513:JFZ786513 JPU786513:JPV786513 JZQ786513:JZR786513 KJM786513:KJN786513 KTI786513:KTJ786513 LDE786513:LDF786513 LNA786513:LNB786513 LWW786513:LWX786513 MGS786513:MGT786513 MQO786513:MQP786513 NAK786513:NAL786513 NKG786513:NKH786513 NUC786513:NUD786513 ODY786513:ODZ786513 ONU786513:ONV786513 OXQ786513:OXR786513 PHM786513:PHN786513 PRI786513:PRJ786513 QBE786513:QBF786513 QLA786513:QLB786513 QUW786513:QUX786513 RES786513:RET786513 ROO786513:ROP786513 RYK786513:RYL786513 SIG786513:SIH786513 SSC786513:SSD786513 TBY786513:TBZ786513 TLU786513:TLV786513 TVQ786513:TVR786513 UFM786513:UFN786513 UPI786513:UPJ786513 UZE786513:UZF786513 VJA786513:VJB786513 VSW786513:VSX786513 WCS786513:WCT786513 WMO786513:WMP786513 WWK786513:WWL786513 AA852049:AB852049 JY852049:JZ852049 TU852049:TV852049 ADQ852049:ADR852049 ANM852049:ANN852049 AXI852049:AXJ852049 BHE852049:BHF852049 BRA852049:BRB852049 CAW852049:CAX852049 CKS852049:CKT852049 CUO852049:CUP852049 DEK852049:DEL852049 DOG852049:DOH852049 DYC852049:DYD852049 EHY852049:EHZ852049 ERU852049:ERV852049 FBQ852049:FBR852049 FLM852049:FLN852049 FVI852049:FVJ852049 GFE852049:GFF852049 GPA852049:GPB852049 GYW852049:GYX852049 HIS852049:HIT852049 HSO852049:HSP852049 ICK852049:ICL852049 IMG852049:IMH852049 IWC852049:IWD852049 JFY852049:JFZ852049 JPU852049:JPV852049 JZQ852049:JZR852049 KJM852049:KJN852049 KTI852049:KTJ852049 LDE852049:LDF852049 LNA852049:LNB852049 LWW852049:LWX852049 MGS852049:MGT852049 MQO852049:MQP852049 NAK852049:NAL852049 NKG852049:NKH852049 NUC852049:NUD852049 ODY852049:ODZ852049 ONU852049:ONV852049 OXQ852049:OXR852049 PHM852049:PHN852049 PRI852049:PRJ852049 QBE852049:QBF852049 QLA852049:QLB852049 QUW852049:QUX852049 RES852049:RET852049 ROO852049:ROP852049 RYK852049:RYL852049 SIG852049:SIH852049 SSC852049:SSD852049 TBY852049:TBZ852049 TLU852049:TLV852049 TVQ852049:TVR852049 UFM852049:UFN852049 UPI852049:UPJ852049 UZE852049:UZF852049 VJA852049:VJB852049 VSW852049:VSX852049 WCS852049:WCT852049 WMO852049:WMP852049 WWK852049:WWL852049 AA917585:AB917585 JY917585:JZ917585 TU917585:TV917585 ADQ917585:ADR917585 ANM917585:ANN917585 AXI917585:AXJ917585 BHE917585:BHF917585 BRA917585:BRB917585 CAW917585:CAX917585 CKS917585:CKT917585 CUO917585:CUP917585 DEK917585:DEL917585 DOG917585:DOH917585 DYC917585:DYD917585 EHY917585:EHZ917585 ERU917585:ERV917585 FBQ917585:FBR917585 FLM917585:FLN917585 FVI917585:FVJ917585 GFE917585:GFF917585 GPA917585:GPB917585 GYW917585:GYX917585 HIS917585:HIT917585 HSO917585:HSP917585 ICK917585:ICL917585 IMG917585:IMH917585 IWC917585:IWD917585 JFY917585:JFZ917585 JPU917585:JPV917585 JZQ917585:JZR917585 KJM917585:KJN917585 KTI917585:KTJ917585 LDE917585:LDF917585 LNA917585:LNB917585 LWW917585:LWX917585 MGS917585:MGT917585 MQO917585:MQP917585 NAK917585:NAL917585 NKG917585:NKH917585 NUC917585:NUD917585 ODY917585:ODZ917585 ONU917585:ONV917585 OXQ917585:OXR917585 PHM917585:PHN917585 PRI917585:PRJ917585 QBE917585:QBF917585 QLA917585:QLB917585 QUW917585:QUX917585 RES917585:RET917585 ROO917585:ROP917585 RYK917585:RYL917585 SIG917585:SIH917585 SSC917585:SSD917585 TBY917585:TBZ917585 TLU917585:TLV917585 TVQ917585:TVR917585 UFM917585:UFN917585 UPI917585:UPJ917585 UZE917585:UZF917585 VJA917585:VJB917585 VSW917585:VSX917585 WCS917585:WCT917585 WMO917585:WMP917585 WWK917585:WWL917585 AA983121:AB983121 JY983121:JZ983121 TU983121:TV983121 ADQ983121:ADR983121 ANM983121:ANN983121 AXI983121:AXJ983121 BHE983121:BHF983121 BRA983121:BRB983121 CAW983121:CAX983121 CKS983121:CKT983121 CUO983121:CUP983121 DEK983121:DEL983121 DOG983121:DOH983121 DYC983121:DYD983121 EHY983121:EHZ983121 ERU983121:ERV983121 FBQ983121:FBR983121 FLM983121:FLN983121 FVI983121:FVJ983121 GFE983121:GFF983121 GPA983121:GPB983121 GYW983121:GYX983121 HIS983121:HIT983121 HSO983121:HSP983121 ICK983121:ICL983121 IMG983121:IMH983121 IWC983121:IWD983121 JFY983121:JFZ983121 JPU983121:JPV983121 JZQ983121:JZR983121 KJM983121:KJN983121 KTI983121:KTJ983121 LDE983121:LDF983121 LNA983121:LNB983121 LWW983121:LWX983121 MGS983121:MGT983121 MQO983121:MQP983121 NAK983121:NAL983121 NKG983121:NKH983121 NUC983121:NUD983121 ODY983121:ODZ983121 ONU983121:ONV983121 OXQ983121:OXR983121 PHM983121:PHN983121 PRI983121:PRJ983121 QBE983121:QBF983121 QLA983121:QLB983121 QUW983121:QUX983121 RES983121:RET983121 ROO983121:ROP983121 RYK983121:RYL983121 SIG983121:SIH983121 SSC983121:SSD983121 TBY983121:TBZ983121 TLU983121:TLV983121 TVQ983121:TVR983121 UFM983121:UFN983121 UPI983121:UPJ983121 UZE983121:UZF983121 VJA983121:VJB983121 VSW983121:VSX983121 WCS983121:WCT983121 WMO983121:WMP983121 WWK983121:WWL983121" xr:uid="{00000000-0002-0000-0800-000001000000}"/>
    <dataValidation type="list" allowBlank="1" showInputMessage="1" showErrorMessage="1" error="Motivo não listado. Escolher &quot;Outro&quot; e especificar." prompt="Escolha a opção para o não lançar efluente líquido no ano base." sqref="WVP983140:WWE983140 F65636:U65636 JD65636:JS65636 SZ65636:TO65636 ACV65636:ADK65636 AMR65636:ANG65636 AWN65636:AXC65636 BGJ65636:BGY65636 BQF65636:BQU65636 CAB65636:CAQ65636 CJX65636:CKM65636 CTT65636:CUI65636 DDP65636:DEE65636 DNL65636:DOA65636 DXH65636:DXW65636 EHD65636:EHS65636 EQZ65636:ERO65636 FAV65636:FBK65636 FKR65636:FLG65636 FUN65636:FVC65636 GEJ65636:GEY65636 GOF65636:GOU65636 GYB65636:GYQ65636 HHX65636:HIM65636 HRT65636:HSI65636 IBP65636:ICE65636 ILL65636:IMA65636 IVH65636:IVW65636 JFD65636:JFS65636 JOZ65636:JPO65636 JYV65636:JZK65636 KIR65636:KJG65636 KSN65636:KTC65636 LCJ65636:LCY65636 LMF65636:LMU65636 LWB65636:LWQ65636 MFX65636:MGM65636 MPT65636:MQI65636 MZP65636:NAE65636 NJL65636:NKA65636 NTH65636:NTW65636 ODD65636:ODS65636 OMZ65636:ONO65636 OWV65636:OXK65636 PGR65636:PHG65636 PQN65636:PRC65636 QAJ65636:QAY65636 QKF65636:QKU65636 QUB65636:QUQ65636 RDX65636:REM65636 RNT65636:ROI65636 RXP65636:RYE65636 SHL65636:SIA65636 SRH65636:SRW65636 TBD65636:TBS65636 TKZ65636:TLO65636 TUV65636:TVK65636 UER65636:UFG65636 UON65636:UPC65636 UYJ65636:UYY65636 VIF65636:VIU65636 VSB65636:VSQ65636 WBX65636:WCM65636 WLT65636:WMI65636 WVP65636:WWE65636 F131172:U131172 JD131172:JS131172 SZ131172:TO131172 ACV131172:ADK131172 AMR131172:ANG131172 AWN131172:AXC131172 BGJ131172:BGY131172 BQF131172:BQU131172 CAB131172:CAQ131172 CJX131172:CKM131172 CTT131172:CUI131172 DDP131172:DEE131172 DNL131172:DOA131172 DXH131172:DXW131172 EHD131172:EHS131172 EQZ131172:ERO131172 FAV131172:FBK131172 FKR131172:FLG131172 FUN131172:FVC131172 GEJ131172:GEY131172 GOF131172:GOU131172 GYB131172:GYQ131172 HHX131172:HIM131172 HRT131172:HSI131172 IBP131172:ICE131172 ILL131172:IMA131172 IVH131172:IVW131172 JFD131172:JFS131172 JOZ131172:JPO131172 JYV131172:JZK131172 KIR131172:KJG131172 KSN131172:KTC131172 LCJ131172:LCY131172 LMF131172:LMU131172 LWB131172:LWQ131172 MFX131172:MGM131172 MPT131172:MQI131172 MZP131172:NAE131172 NJL131172:NKA131172 NTH131172:NTW131172 ODD131172:ODS131172 OMZ131172:ONO131172 OWV131172:OXK131172 PGR131172:PHG131172 PQN131172:PRC131172 QAJ131172:QAY131172 QKF131172:QKU131172 QUB131172:QUQ131172 RDX131172:REM131172 RNT131172:ROI131172 RXP131172:RYE131172 SHL131172:SIA131172 SRH131172:SRW131172 TBD131172:TBS131172 TKZ131172:TLO131172 TUV131172:TVK131172 UER131172:UFG131172 UON131172:UPC131172 UYJ131172:UYY131172 VIF131172:VIU131172 VSB131172:VSQ131172 WBX131172:WCM131172 WLT131172:WMI131172 WVP131172:WWE131172 F196708:U196708 JD196708:JS196708 SZ196708:TO196708 ACV196708:ADK196708 AMR196708:ANG196708 AWN196708:AXC196708 BGJ196708:BGY196708 BQF196708:BQU196708 CAB196708:CAQ196708 CJX196708:CKM196708 CTT196708:CUI196708 DDP196708:DEE196708 DNL196708:DOA196708 DXH196708:DXW196708 EHD196708:EHS196708 EQZ196708:ERO196708 FAV196708:FBK196708 FKR196708:FLG196708 FUN196708:FVC196708 GEJ196708:GEY196708 GOF196708:GOU196708 GYB196708:GYQ196708 HHX196708:HIM196708 HRT196708:HSI196708 IBP196708:ICE196708 ILL196708:IMA196708 IVH196708:IVW196708 JFD196708:JFS196708 JOZ196708:JPO196708 JYV196708:JZK196708 KIR196708:KJG196708 KSN196708:KTC196708 LCJ196708:LCY196708 LMF196708:LMU196708 LWB196708:LWQ196708 MFX196708:MGM196708 MPT196708:MQI196708 MZP196708:NAE196708 NJL196708:NKA196708 NTH196708:NTW196708 ODD196708:ODS196708 OMZ196708:ONO196708 OWV196708:OXK196708 PGR196708:PHG196708 PQN196708:PRC196708 QAJ196708:QAY196708 QKF196708:QKU196708 QUB196708:QUQ196708 RDX196708:REM196708 RNT196708:ROI196708 RXP196708:RYE196708 SHL196708:SIA196708 SRH196708:SRW196708 TBD196708:TBS196708 TKZ196708:TLO196708 TUV196708:TVK196708 UER196708:UFG196708 UON196708:UPC196708 UYJ196708:UYY196708 VIF196708:VIU196708 VSB196708:VSQ196708 WBX196708:WCM196708 WLT196708:WMI196708 WVP196708:WWE196708 F262244:U262244 JD262244:JS262244 SZ262244:TO262244 ACV262244:ADK262244 AMR262244:ANG262244 AWN262244:AXC262244 BGJ262244:BGY262244 BQF262244:BQU262244 CAB262244:CAQ262244 CJX262244:CKM262244 CTT262244:CUI262244 DDP262244:DEE262244 DNL262244:DOA262244 DXH262244:DXW262244 EHD262244:EHS262244 EQZ262244:ERO262244 FAV262244:FBK262244 FKR262244:FLG262244 FUN262244:FVC262244 GEJ262244:GEY262244 GOF262244:GOU262244 GYB262244:GYQ262244 HHX262244:HIM262244 HRT262244:HSI262244 IBP262244:ICE262244 ILL262244:IMA262244 IVH262244:IVW262244 JFD262244:JFS262244 JOZ262244:JPO262244 JYV262244:JZK262244 KIR262244:KJG262244 KSN262244:KTC262244 LCJ262244:LCY262244 LMF262244:LMU262244 LWB262244:LWQ262244 MFX262244:MGM262244 MPT262244:MQI262244 MZP262244:NAE262244 NJL262244:NKA262244 NTH262244:NTW262244 ODD262244:ODS262244 OMZ262244:ONO262244 OWV262244:OXK262244 PGR262244:PHG262244 PQN262244:PRC262244 QAJ262244:QAY262244 QKF262244:QKU262244 QUB262244:QUQ262244 RDX262244:REM262244 RNT262244:ROI262244 RXP262244:RYE262244 SHL262244:SIA262244 SRH262244:SRW262244 TBD262244:TBS262244 TKZ262244:TLO262244 TUV262244:TVK262244 UER262244:UFG262244 UON262244:UPC262244 UYJ262244:UYY262244 VIF262244:VIU262244 VSB262244:VSQ262244 WBX262244:WCM262244 WLT262244:WMI262244 WVP262244:WWE262244 F327780:U327780 JD327780:JS327780 SZ327780:TO327780 ACV327780:ADK327780 AMR327780:ANG327780 AWN327780:AXC327780 BGJ327780:BGY327780 BQF327780:BQU327780 CAB327780:CAQ327780 CJX327780:CKM327780 CTT327780:CUI327780 DDP327780:DEE327780 DNL327780:DOA327780 DXH327780:DXW327780 EHD327780:EHS327780 EQZ327780:ERO327780 FAV327780:FBK327780 FKR327780:FLG327780 FUN327780:FVC327780 GEJ327780:GEY327780 GOF327780:GOU327780 GYB327780:GYQ327780 HHX327780:HIM327780 HRT327780:HSI327780 IBP327780:ICE327780 ILL327780:IMA327780 IVH327780:IVW327780 JFD327780:JFS327780 JOZ327780:JPO327780 JYV327780:JZK327780 KIR327780:KJG327780 KSN327780:KTC327780 LCJ327780:LCY327780 LMF327780:LMU327780 LWB327780:LWQ327780 MFX327780:MGM327780 MPT327780:MQI327780 MZP327780:NAE327780 NJL327780:NKA327780 NTH327780:NTW327780 ODD327780:ODS327780 OMZ327780:ONO327780 OWV327780:OXK327780 PGR327780:PHG327780 PQN327780:PRC327780 QAJ327780:QAY327780 QKF327780:QKU327780 QUB327780:QUQ327780 RDX327780:REM327780 RNT327780:ROI327780 RXP327780:RYE327780 SHL327780:SIA327780 SRH327780:SRW327780 TBD327780:TBS327780 TKZ327780:TLO327780 TUV327780:TVK327780 UER327780:UFG327780 UON327780:UPC327780 UYJ327780:UYY327780 VIF327780:VIU327780 VSB327780:VSQ327780 WBX327780:WCM327780 WLT327780:WMI327780 WVP327780:WWE327780 F393316:U393316 JD393316:JS393316 SZ393316:TO393316 ACV393316:ADK393316 AMR393316:ANG393316 AWN393316:AXC393316 BGJ393316:BGY393316 BQF393316:BQU393316 CAB393316:CAQ393316 CJX393316:CKM393316 CTT393316:CUI393316 DDP393316:DEE393316 DNL393316:DOA393316 DXH393316:DXW393316 EHD393316:EHS393316 EQZ393316:ERO393316 FAV393316:FBK393316 FKR393316:FLG393316 FUN393316:FVC393316 GEJ393316:GEY393316 GOF393316:GOU393316 GYB393316:GYQ393316 HHX393316:HIM393316 HRT393316:HSI393316 IBP393316:ICE393316 ILL393316:IMA393316 IVH393316:IVW393316 JFD393316:JFS393316 JOZ393316:JPO393316 JYV393316:JZK393316 KIR393316:KJG393316 KSN393316:KTC393316 LCJ393316:LCY393316 LMF393316:LMU393316 LWB393316:LWQ393316 MFX393316:MGM393316 MPT393316:MQI393316 MZP393316:NAE393316 NJL393316:NKA393316 NTH393316:NTW393316 ODD393316:ODS393316 OMZ393316:ONO393316 OWV393316:OXK393316 PGR393316:PHG393316 PQN393316:PRC393316 QAJ393316:QAY393316 QKF393316:QKU393316 QUB393316:QUQ393316 RDX393316:REM393316 RNT393316:ROI393316 RXP393316:RYE393316 SHL393316:SIA393316 SRH393316:SRW393316 TBD393316:TBS393316 TKZ393316:TLO393316 TUV393316:TVK393316 UER393316:UFG393316 UON393316:UPC393316 UYJ393316:UYY393316 VIF393316:VIU393316 VSB393316:VSQ393316 WBX393316:WCM393316 WLT393316:WMI393316 WVP393316:WWE393316 F458852:U458852 JD458852:JS458852 SZ458852:TO458852 ACV458852:ADK458852 AMR458852:ANG458852 AWN458852:AXC458852 BGJ458852:BGY458852 BQF458852:BQU458852 CAB458852:CAQ458852 CJX458852:CKM458852 CTT458852:CUI458852 DDP458852:DEE458852 DNL458852:DOA458852 DXH458852:DXW458852 EHD458852:EHS458852 EQZ458852:ERO458852 FAV458852:FBK458852 FKR458852:FLG458852 FUN458852:FVC458852 GEJ458852:GEY458852 GOF458852:GOU458852 GYB458852:GYQ458852 HHX458852:HIM458852 HRT458852:HSI458852 IBP458852:ICE458852 ILL458852:IMA458852 IVH458852:IVW458852 JFD458852:JFS458852 JOZ458852:JPO458852 JYV458852:JZK458852 KIR458852:KJG458852 KSN458852:KTC458852 LCJ458852:LCY458852 LMF458852:LMU458852 LWB458852:LWQ458852 MFX458852:MGM458852 MPT458852:MQI458852 MZP458852:NAE458852 NJL458852:NKA458852 NTH458852:NTW458852 ODD458852:ODS458852 OMZ458852:ONO458852 OWV458852:OXK458852 PGR458852:PHG458852 PQN458852:PRC458852 QAJ458852:QAY458852 QKF458852:QKU458852 QUB458852:QUQ458852 RDX458852:REM458852 RNT458852:ROI458852 RXP458852:RYE458852 SHL458852:SIA458852 SRH458852:SRW458852 TBD458852:TBS458852 TKZ458852:TLO458852 TUV458852:TVK458852 UER458852:UFG458852 UON458852:UPC458852 UYJ458852:UYY458852 VIF458852:VIU458852 VSB458852:VSQ458852 WBX458852:WCM458852 WLT458852:WMI458852 WVP458852:WWE458852 F524388:U524388 JD524388:JS524388 SZ524388:TO524388 ACV524388:ADK524388 AMR524388:ANG524388 AWN524388:AXC524388 BGJ524388:BGY524388 BQF524388:BQU524388 CAB524388:CAQ524388 CJX524388:CKM524388 CTT524388:CUI524388 DDP524388:DEE524388 DNL524388:DOA524388 DXH524388:DXW524388 EHD524388:EHS524388 EQZ524388:ERO524388 FAV524388:FBK524388 FKR524388:FLG524388 FUN524388:FVC524388 GEJ524388:GEY524388 GOF524388:GOU524388 GYB524388:GYQ524388 HHX524388:HIM524388 HRT524388:HSI524388 IBP524388:ICE524388 ILL524388:IMA524388 IVH524388:IVW524388 JFD524388:JFS524388 JOZ524388:JPO524388 JYV524388:JZK524388 KIR524388:KJG524388 KSN524388:KTC524388 LCJ524388:LCY524388 LMF524388:LMU524388 LWB524388:LWQ524388 MFX524388:MGM524388 MPT524388:MQI524388 MZP524388:NAE524388 NJL524388:NKA524388 NTH524388:NTW524388 ODD524388:ODS524388 OMZ524388:ONO524388 OWV524388:OXK524388 PGR524388:PHG524388 PQN524388:PRC524388 QAJ524388:QAY524388 QKF524388:QKU524388 QUB524388:QUQ524388 RDX524388:REM524388 RNT524388:ROI524388 RXP524388:RYE524388 SHL524388:SIA524388 SRH524388:SRW524388 TBD524388:TBS524388 TKZ524388:TLO524388 TUV524388:TVK524388 UER524388:UFG524388 UON524388:UPC524388 UYJ524388:UYY524388 VIF524388:VIU524388 VSB524388:VSQ524388 WBX524388:WCM524388 WLT524388:WMI524388 WVP524388:WWE524388 F589924:U589924 JD589924:JS589924 SZ589924:TO589924 ACV589924:ADK589924 AMR589924:ANG589924 AWN589924:AXC589924 BGJ589924:BGY589924 BQF589924:BQU589924 CAB589924:CAQ589924 CJX589924:CKM589924 CTT589924:CUI589924 DDP589924:DEE589924 DNL589924:DOA589924 DXH589924:DXW589924 EHD589924:EHS589924 EQZ589924:ERO589924 FAV589924:FBK589924 FKR589924:FLG589924 FUN589924:FVC589924 GEJ589924:GEY589924 GOF589924:GOU589924 GYB589924:GYQ589924 HHX589924:HIM589924 HRT589924:HSI589924 IBP589924:ICE589924 ILL589924:IMA589924 IVH589924:IVW589924 JFD589924:JFS589924 JOZ589924:JPO589924 JYV589924:JZK589924 KIR589924:KJG589924 KSN589924:KTC589924 LCJ589924:LCY589924 LMF589924:LMU589924 LWB589924:LWQ589924 MFX589924:MGM589924 MPT589924:MQI589924 MZP589924:NAE589924 NJL589924:NKA589924 NTH589924:NTW589924 ODD589924:ODS589924 OMZ589924:ONO589924 OWV589924:OXK589924 PGR589924:PHG589924 PQN589924:PRC589924 QAJ589924:QAY589924 QKF589924:QKU589924 QUB589924:QUQ589924 RDX589924:REM589924 RNT589924:ROI589924 RXP589924:RYE589924 SHL589924:SIA589924 SRH589924:SRW589924 TBD589924:TBS589924 TKZ589924:TLO589924 TUV589924:TVK589924 UER589924:UFG589924 UON589924:UPC589924 UYJ589924:UYY589924 VIF589924:VIU589924 VSB589924:VSQ589924 WBX589924:WCM589924 WLT589924:WMI589924 WVP589924:WWE589924 F655460:U655460 JD655460:JS655460 SZ655460:TO655460 ACV655460:ADK655460 AMR655460:ANG655460 AWN655460:AXC655460 BGJ655460:BGY655460 BQF655460:BQU655460 CAB655460:CAQ655460 CJX655460:CKM655460 CTT655460:CUI655460 DDP655460:DEE655460 DNL655460:DOA655460 DXH655460:DXW655460 EHD655460:EHS655460 EQZ655460:ERO655460 FAV655460:FBK655460 FKR655460:FLG655460 FUN655460:FVC655460 GEJ655460:GEY655460 GOF655460:GOU655460 GYB655460:GYQ655460 HHX655460:HIM655460 HRT655460:HSI655460 IBP655460:ICE655460 ILL655460:IMA655460 IVH655460:IVW655460 JFD655460:JFS655460 JOZ655460:JPO655460 JYV655460:JZK655460 KIR655460:KJG655460 KSN655460:KTC655460 LCJ655460:LCY655460 LMF655460:LMU655460 LWB655460:LWQ655460 MFX655460:MGM655460 MPT655460:MQI655460 MZP655460:NAE655460 NJL655460:NKA655460 NTH655460:NTW655460 ODD655460:ODS655460 OMZ655460:ONO655460 OWV655460:OXK655460 PGR655460:PHG655460 PQN655460:PRC655460 QAJ655460:QAY655460 QKF655460:QKU655460 QUB655460:QUQ655460 RDX655460:REM655460 RNT655460:ROI655460 RXP655460:RYE655460 SHL655460:SIA655460 SRH655460:SRW655460 TBD655460:TBS655460 TKZ655460:TLO655460 TUV655460:TVK655460 UER655460:UFG655460 UON655460:UPC655460 UYJ655460:UYY655460 VIF655460:VIU655460 VSB655460:VSQ655460 WBX655460:WCM655460 WLT655460:WMI655460 WVP655460:WWE655460 F720996:U720996 JD720996:JS720996 SZ720996:TO720996 ACV720996:ADK720996 AMR720996:ANG720996 AWN720996:AXC720996 BGJ720996:BGY720996 BQF720996:BQU720996 CAB720996:CAQ720996 CJX720996:CKM720996 CTT720996:CUI720996 DDP720996:DEE720996 DNL720996:DOA720996 DXH720996:DXW720996 EHD720996:EHS720996 EQZ720996:ERO720996 FAV720996:FBK720996 FKR720996:FLG720996 FUN720996:FVC720996 GEJ720996:GEY720996 GOF720996:GOU720996 GYB720996:GYQ720996 HHX720996:HIM720996 HRT720996:HSI720996 IBP720996:ICE720996 ILL720996:IMA720996 IVH720996:IVW720996 JFD720996:JFS720996 JOZ720996:JPO720996 JYV720996:JZK720996 KIR720996:KJG720996 KSN720996:KTC720996 LCJ720996:LCY720996 LMF720996:LMU720996 LWB720996:LWQ720996 MFX720996:MGM720996 MPT720996:MQI720996 MZP720996:NAE720996 NJL720996:NKA720996 NTH720996:NTW720996 ODD720996:ODS720996 OMZ720996:ONO720996 OWV720996:OXK720996 PGR720996:PHG720996 PQN720996:PRC720996 QAJ720996:QAY720996 QKF720996:QKU720996 QUB720996:QUQ720996 RDX720996:REM720996 RNT720996:ROI720996 RXP720996:RYE720996 SHL720996:SIA720996 SRH720996:SRW720996 TBD720996:TBS720996 TKZ720996:TLO720996 TUV720996:TVK720996 UER720996:UFG720996 UON720996:UPC720996 UYJ720996:UYY720996 VIF720996:VIU720996 VSB720996:VSQ720996 WBX720996:WCM720996 WLT720996:WMI720996 WVP720996:WWE720996 F786532:U786532 JD786532:JS786532 SZ786532:TO786532 ACV786532:ADK786532 AMR786532:ANG786532 AWN786532:AXC786532 BGJ786532:BGY786532 BQF786532:BQU786532 CAB786532:CAQ786532 CJX786532:CKM786532 CTT786532:CUI786532 DDP786532:DEE786532 DNL786532:DOA786532 DXH786532:DXW786532 EHD786532:EHS786532 EQZ786532:ERO786532 FAV786532:FBK786532 FKR786532:FLG786532 FUN786532:FVC786532 GEJ786532:GEY786532 GOF786532:GOU786532 GYB786532:GYQ786532 HHX786532:HIM786532 HRT786532:HSI786532 IBP786532:ICE786532 ILL786532:IMA786532 IVH786532:IVW786532 JFD786532:JFS786532 JOZ786532:JPO786532 JYV786532:JZK786532 KIR786532:KJG786532 KSN786532:KTC786532 LCJ786532:LCY786532 LMF786532:LMU786532 LWB786532:LWQ786532 MFX786532:MGM786532 MPT786532:MQI786532 MZP786532:NAE786532 NJL786532:NKA786532 NTH786532:NTW786532 ODD786532:ODS786532 OMZ786532:ONO786532 OWV786532:OXK786532 PGR786532:PHG786532 PQN786532:PRC786532 QAJ786532:QAY786532 QKF786532:QKU786532 QUB786532:QUQ786532 RDX786532:REM786532 RNT786532:ROI786532 RXP786532:RYE786532 SHL786532:SIA786532 SRH786532:SRW786532 TBD786532:TBS786532 TKZ786532:TLO786532 TUV786532:TVK786532 UER786532:UFG786532 UON786532:UPC786532 UYJ786532:UYY786532 VIF786532:VIU786532 VSB786532:VSQ786532 WBX786532:WCM786532 WLT786532:WMI786532 WVP786532:WWE786532 F852068:U852068 JD852068:JS852068 SZ852068:TO852068 ACV852068:ADK852068 AMR852068:ANG852068 AWN852068:AXC852068 BGJ852068:BGY852068 BQF852068:BQU852068 CAB852068:CAQ852068 CJX852068:CKM852068 CTT852068:CUI852068 DDP852068:DEE852068 DNL852068:DOA852068 DXH852068:DXW852068 EHD852068:EHS852068 EQZ852068:ERO852068 FAV852068:FBK852068 FKR852068:FLG852068 FUN852068:FVC852068 GEJ852068:GEY852068 GOF852068:GOU852068 GYB852068:GYQ852068 HHX852068:HIM852068 HRT852068:HSI852068 IBP852068:ICE852068 ILL852068:IMA852068 IVH852068:IVW852068 JFD852068:JFS852068 JOZ852068:JPO852068 JYV852068:JZK852068 KIR852068:KJG852068 KSN852068:KTC852068 LCJ852068:LCY852068 LMF852068:LMU852068 LWB852068:LWQ852068 MFX852068:MGM852068 MPT852068:MQI852068 MZP852068:NAE852068 NJL852068:NKA852068 NTH852068:NTW852068 ODD852068:ODS852068 OMZ852068:ONO852068 OWV852068:OXK852068 PGR852068:PHG852068 PQN852068:PRC852068 QAJ852068:QAY852068 QKF852068:QKU852068 QUB852068:QUQ852068 RDX852068:REM852068 RNT852068:ROI852068 RXP852068:RYE852068 SHL852068:SIA852068 SRH852068:SRW852068 TBD852068:TBS852068 TKZ852068:TLO852068 TUV852068:TVK852068 UER852068:UFG852068 UON852068:UPC852068 UYJ852068:UYY852068 VIF852068:VIU852068 VSB852068:VSQ852068 WBX852068:WCM852068 WLT852068:WMI852068 WVP852068:WWE852068 F917604:U917604 JD917604:JS917604 SZ917604:TO917604 ACV917604:ADK917604 AMR917604:ANG917604 AWN917604:AXC917604 BGJ917604:BGY917604 BQF917604:BQU917604 CAB917604:CAQ917604 CJX917604:CKM917604 CTT917604:CUI917604 DDP917604:DEE917604 DNL917604:DOA917604 DXH917604:DXW917604 EHD917604:EHS917604 EQZ917604:ERO917604 FAV917604:FBK917604 FKR917604:FLG917604 FUN917604:FVC917604 GEJ917604:GEY917604 GOF917604:GOU917604 GYB917604:GYQ917604 HHX917604:HIM917604 HRT917604:HSI917604 IBP917604:ICE917604 ILL917604:IMA917604 IVH917604:IVW917604 JFD917604:JFS917604 JOZ917604:JPO917604 JYV917604:JZK917604 KIR917604:KJG917604 KSN917604:KTC917604 LCJ917604:LCY917604 LMF917604:LMU917604 LWB917604:LWQ917604 MFX917604:MGM917604 MPT917604:MQI917604 MZP917604:NAE917604 NJL917604:NKA917604 NTH917604:NTW917604 ODD917604:ODS917604 OMZ917604:ONO917604 OWV917604:OXK917604 PGR917604:PHG917604 PQN917604:PRC917604 QAJ917604:QAY917604 QKF917604:QKU917604 QUB917604:QUQ917604 RDX917604:REM917604 RNT917604:ROI917604 RXP917604:RYE917604 SHL917604:SIA917604 SRH917604:SRW917604 TBD917604:TBS917604 TKZ917604:TLO917604 TUV917604:TVK917604 UER917604:UFG917604 UON917604:UPC917604 UYJ917604:UYY917604 VIF917604:VIU917604 VSB917604:VSQ917604 WBX917604:WCM917604 WLT917604:WMI917604 WVP917604:WWE917604 F983140:U983140 JD983140:JS983140 SZ983140:TO983140 ACV983140:ADK983140 AMR983140:ANG983140 AWN983140:AXC983140 BGJ983140:BGY983140 BQF983140:BQU983140 CAB983140:CAQ983140 CJX983140:CKM983140 CTT983140:CUI983140 DDP983140:DEE983140 DNL983140:DOA983140 DXH983140:DXW983140 EHD983140:EHS983140 EQZ983140:ERO983140 FAV983140:FBK983140 FKR983140:FLG983140 FUN983140:FVC983140 GEJ983140:GEY983140 GOF983140:GOU983140 GYB983140:GYQ983140 HHX983140:HIM983140 HRT983140:HSI983140 IBP983140:ICE983140 ILL983140:IMA983140 IVH983140:IVW983140 JFD983140:JFS983140 JOZ983140:JPO983140 JYV983140:JZK983140 KIR983140:KJG983140 KSN983140:KTC983140 LCJ983140:LCY983140 LMF983140:LMU983140 LWB983140:LWQ983140 MFX983140:MGM983140 MPT983140:MQI983140 MZP983140:NAE983140 NJL983140:NKA983140 NTH983140:NTW983140 ODD983140:ODS983140 OMZ983140:ONO983140 OWV983140:OXK983140 PGR983140:PHG983140 PQN983140:PRC983140 QAJ983140:QAY983140 QKF983140:QKU983140 QUB983140:QUQ983140 RDX983140:REM983140 RNT983140:ROI983140 RXP983140:RYE983140 SHL983140:SIA983140 SRH983140:SRW983140 TBD983140:TBS983140 TKZ983140:TLO983140 TUV983140:TVK983140 UER983140:UFG983140 UON983140:UPC983140 UYJ983140:UYY983140 VIF983140:VIU983140 VSB983140:VSQ983140 WBX983140:WCM983140 WLT983140:WMI983140" xr:uid="{00000000-0002-0000-0800-000002000000}">
      <formula1>$B$123:$B$131</formula1>
    </dataValidation>
    <dataValidation type="list" allowBlank="1" showInputMessage="1" showErrorMessage="1" sqref="BA8:BC8 KW8:KY8 US8:UU8 AEO8:AEQ8 AOK8:AOM8 AYG8:AYI8 BIC8:BIE8 BRY8:BSA8 CBU8:CBW8 CLQ8:CLS8 CVM8:CVO8 DFI8:DFK8 DPE8:DPG8 DZA8:DZC8 EIW8:EIY8 ESS8:ESU8 FCO8:FCQ8 FMK8:FMM8 FWG8:FWI8 GGC8:GGE8 GPY8:GQA8 GZU8:GZW8 HJQ8:HJS8 HTM8:HTO8 IDI8:IDK8 INE8:ING8 IXA8:IXC8 JGW8:JGY8 JQS8:JQU8 KAO8:KAQ8 KKK8:KKM8 KUG8:KUI8 LEC8:LEE8 LNY8:LOA8 LXU8:LXW8 MHQ8:MHS8 MRM8:MRO8 NBI8:NBK8 NLE8:NLG8 NVA8:NVC8 OEW8:OEY8 OOS8:OOU8 OYO8:OYQ8 PIK8:PIM8 PSG8:PSI8 QCC8:QCE8 QLY8:QMA8 QVU8:QVW8 RFQ8:RFS8 RPM8:RPO8 RZI8:RZK8 SJE8:SJG8 STA8:STC8 TCW8:TCY8 TMS8:TMU8 TWO8:TWQ8 UGK8:UGM8 UQG8:UQI8 VAC8:VAE8 VJY8:VKA8 VTU8:VTW8 WDQ8:WDS8 WNM8:WNO8 WXI8:WXK8 BA65594:BC65594 KW65594:KY65594 US65594:UU65594 AEO65594:AEQ65594 AOK65594:AOM65594 AYG65594:AYI65594 BIC65594:BIE65594 BRY65594:BSA65594 CBU65594:CBW65594 CLQ65594:CLS65594 CVM65594:CVO65594 DFI65594:DFK65594 DPE65594:DPG65594 DZA65594:DZC65594 EIW65594:EIY65594 ESS65594:ESU65594 FCO65594:FCQ65594 FMK65594:FMM65594 FWG65594:FWI65594 GGC65594:GGE65594 GPY65594:GQA65594 GZU65594:GZW65594 HJQ65594:HJS65594 HTM65594:HTO65594 IDI65594:IDK65594 INE65594:ING65594 IXA65594:IXC65594 JGW65594:JGY65594 JQS65594:JQU65594 KAO65594:KAQ65594 KKK65594:KKM65594 KUG65594:KUI65594 LEC65594:LEE65594 LNY65594:LOA65594 LXU65594:LXW65594 MHQ65594:MHS65594 MRM65594:MRO65594 NBI65594:NBK65594 NLE65594:NLG65594 NVA65594:NVC65594 OEW65594:OEY65594 OOS65594:OOU65594 OYO65594:OYQ65594 PIK65594:PIM65594 PSG65594:PSI65594 QCC65594:QCE65594 QLY65594:QMA65594 QVU65594:QVW65594 RFQ65594:RFS65594 RPM65594:RPO65594 RZI65594:RZK65594 SJE65594:SJG65594 STA65594:STC65594 TCW65594:TCY65594 TMS65594:TMU65594 TWO65594:TWQ65594 UGK65594:UGM65594 UQG65594:UQI65594 VAC65594:VAE65594 VJY65594:VKA65594 VTU65594:VTW65594 WDQ65594:WDS65594 WNM65594:WNO65594 WXI65594:WXK65594 BA131130:BC131130 KW131130:KY131130 US131130:UU131130 AEO131130:AEQ131130 AOK131130:AOM131130 AYG131130:AYI131130 BIC131130:BIE131130 BRY131130:BSA131130 CBU131130:CBW131130 CLQ131130:CLS131130 CVM131130:CVO131130 DFI131130:DFK131130 DPE131130:DPG131130 DZA131130:DZC131130 EIW131130:EIY131130 ESS131130:ESU131130 FCO131130:FCQ131130 FMK131130:FMM131130 FWG131130:FWI131130 GGC131130:GGE131130 GPY131130:GQA131130 GZU131130:GZW131130 HJQ131130:HJS131130 HTM131130:HTO131130 IDI131130:IDK131130 INE131130:ING131130 IXA131130:IXC131130 JGW131130:JGY131130 JQS131130:JQU131130 KAO131130:KAQ131130 KKK131130:KKM131130 KUG131130:KUI131130 LEC131130:LEE131130 LNY131130:LOA131130 LXU131130:LXW131130 MHQ131130:MHS131130 MRM131130:MRO131130 NBI131130:NBK131130 NLE131130:NLG131130 NVA131130:NVC131130 OEW131130:OEY131130 OOS131130:OOU131130 OYO131130:OYQ131130 PIK131130:PIM131130 PSG131130:PSI131130 QCC131130:QCE131130 QLY131130:QMA131130 QVU131130:QVW131130 RFQ131130:RFS131130 RPM131130:RPO131130 RZI131130:RZK131130 SJE131130:SJG131130 STA131130:STC131130 TCW131130:TCY131130 TMS131130:TMU131130 TWO131130:TWQ131130 UGK131130:UGM131130 UQG131130:UQI131130 VAC131130:VAE131130 VJY131130:VKA131130 VTU131130:VTW131130 WDQ131130:WDS131130 WNM131130:WNO131130 WXI131130:WXK131130 BA196666:BC196666 KW196666:KY196666 US196666:UU196666 AEO196666:AEQ196666 AOK196666:AOM196666 AYG196666:AYI196666 BIC196666:BIE196666 BRY196666:BSA196666 CBU196666:CBW196666 CLQ196666:CLS196666 CVM196666:CVO196666 DFI196666:DFK196666 DPE196666:DPG196666 DZA196666:DZC196666 EIW196666:EIY196666 ESS196666:ESU196666 FCO196666:FCQ196666 FMK196666:FMM196666 FWG196666:FWI196666 GGC196666:GGE196666 GPY196666:GQA196666 GZU196666:GZW196666 HJQ196666:HJS196666 HTM196666:HTO196666 IDI196666:IDK196666 INE196666:ING196666 IXA196666:IXC196666 JGW196666:JGY196666 JQS196666:JQU196666 KAO196666:KAQ196666 KKK196666:KKM196666 KUG196666:KUI196666 LEC196666:LEE196666 LNY196666:LOA196666 LXU196666:LXW196666 MHQ196666:MHS196666 MRM196666:MRO196666 NBI196666:NBK196666 NLE196666:NLG196666 NVA196666:NVC196666 OEW196666:OEY196666 OOS196666:OOU196666 OYO196666:OYQ196666 PIK196666:PIM196666 PSG196666:PSI196666 QCC196666:QCE196666 QLY196666:QMA196666 QVU196666:QVW196666 RFQ196666:RFS196666 RPM196666:RPO196666 RZI196666:RZK196666 SJE196666:SJG196666 STA196666:STC196666 TCW196666:TCY196666 TMS196666:TMU196666 TWO196666:TWQ196666 UGK196666:UGM196666 UQG196666:UQI196666 VAC196666:VAE196666 VJY196666:VKA196666 VTU196666:VTW196666 WDQ196666:WDS196666 WNM196666:WNO196666 WXI196666:WXK196666 BA262202:BC262202 KW262202:KY262202 US262202:UU262202 AEO262202:AEQ262202 AOK262202:AOM262202 AYG262202:AYI262202 BIC262202:BIE262202 BRY262202:BSA262202 CBU262202:CBW262202 CLQ262202:CLS262202 CVM262202:CVO262202 DFI262202:DFK262202 DPE262202:DPG262202 DZA262202:DZC262202 EIW262202:EIY262202 ESS262202:ESU262202 FCO262202:FCQ262202 FMK262202:FMM262202 FWG262202:FWI262202 GGC262202:GGE262202 GPY262202:GQA262202 GZU262202:GZW262202 HJQ262202:HJS262202 HTM262202:HTO262202 IDI262202:IDK262202 INE262202:ING262202 IXA262202:IXC262202 JGW262202:JGY262202 JQS262202:JQU262202 KAO262202:KAQ262202 KKK262202:KKM262202 KUG262202:KUI262202 LEC262202:LEE262202 LNY262202:LOA262202 LXU262202:LXW262202 MHQ262202:MHS262202 MRM262202:MRO262202 NBI262202:NBK262202 NLE262202:NLG262202 NVA262202:NVC262202 OEW262202:OEY262202 OOS262202:OOU262202 OYO262202:OYQ262202 PIK262202:PIM262202 PSG262202:PSI262202 QCC262202:QCE262202 QLY262202:QMA262202 QVU262202:QVW262202 RFQ262202:RFS262202 RPM262202:RPO262202 RZI262202:RZK262202 SJE262202:SJG262202 STA262202:STC262202 TCW262202:TCY262202 TMS262202:TMU262202 TWO262202:TWQ262202 UGK262202:UGM262202 UQG262202:UQI262202 VAC262202:VAE262202 VJY262202:VKA262202 VTU262202:VTW262202 WDQ262202:WDS262202 WNM262202:WNO262202 WXI262202:WXK262202 BA327738:BC327738 KW327738:KY327738 US327738:UU327738 AEO327738:AEQ327738 AOK327738:AOM327738 AYG327738:AYI327738 BIC327738:BIE327738 BRY327738:BSA327738 CBU327738:CBW327738 CLQ327738:CLS327738 CVM327738:CVO327738 DFI327738:DFK327738 DPE327738:DPG327738 DZA327738:DZC327738 EIW327738:EIY327738 ESS327738:ESU327738 FCO327738:FCQ327738 FMK327738:FMM327738 FWG327738:FWI327738 GGC327738:GGE327738 GPY327738:GQA327738 GZU327738:GZW327738 HJQ327738:HJS327738 HTM327738:HTO327738 IDI327738:IDK327738 INE327738:ING327738 IXA327738:IXC327738 JGW327738:JGY327738 JQS327738:JQU327738 KAO327738:KAQ327738 KKK327738:KKM327738 KUG327738:KUI327738 LEC327738:LEE327738 LNY327738:LOA327738 LXU327738:LXW327738 MHQ327738:MHS327738 MRM327738:MRO327738 NBI327738:NBK327738 NLE327738:NLG327738 NVA327738:NVC327738 OEW327738:OEY327738 OOS327738:OOU327738 OYO327738:OYQ327738 PIK327738:PIM327738 PSG327738:PSI327738 QCC327738:QCE327738 QLY327738:QMA327738 QVU327738:QVW327738 RFQ327738:RFS327738 RPM327738:RPO327738 RZI327738:RZK327738 SJE327738:SJG327738 STA327738:STC327738 TCW327738:TCY327738 TMS327738:TMU327738 TWO327738:TWQ327738 UGK327738:UGM327738 UQG327738:UQI327738 VAC327738:VAE327738 VJY327738:VKA327738 VTU327738:VTW327738 WDQ327738:WDS327738 WNM327738:WNO327738 WXI327738:WXK327738 BA393274:BC393274 KW393274:KY393274 US393274:UU393274 AEO393274:AEQ393274 AOK393274:AOM393274 AYG393274:AYI393274 BIC393274:BIE393274 BRY393274:BSA393274 CBU393274:CBW393274 CLQ393274:CLS393274 CVM393274:CVO393274 DFI393274:DFK393274 DPE393274:DPG393274 DZA393274:DZC393274 EIW393274:EIY393274 ESS393274:ESU393274 FCO393274:FCQ393274 FMK393274:FMM393274 FWG393274:FWI393274 GGC393274:GGE393274 GPY393274:GQA393274 GZU393274:GZW393274 HJQ393274:HJS393274 HTM393274:HTO393274 IDI393274:IDK393274 INE393274:ING393274 IXA393274:IXC393274 JGW393274:JGY393274 JQS393274:JQU393274 KAO393274:KAQ393274 KKK393274:KKM393274 KUG393274:KUI393274 LEC393274:LEE393274 LNY393274:LOA393274 LXU393274:LXW393274 MHQ393274:MHS393274 MRM393274:MRO393274 NBI393274:NBK393274 NLE393274:NLG393274 NVA393274:NVC393274 OEW393274:OEY393274 OOS393274:OOU393274 OYO393274:OYQ393274 PIK393274:PIM393274 PSG393274:PSI393274 QCC393274:QCE393274 QLY393274:QMA393274 QVU393274:QVW393274 RFQ393274:RFS393274 RPM393274:RPO393274 RZI393274:RZK393274 SJE393274:SJG393274 STA393274:STC393274 TCW393274:TCY393274 TMS393274:TMU393274 TWO393274:TWQ393274 UGK393274:UGM393274 UQG393274:UQI393274 VAC393274:VAE393274 VJY393274:VKA393274 VTU393274:VTW393274 WDQ393274:WDS393274 WNM393274:WNO393274 WXI393274:WXK393274 BA458810:BC458810 KW458810:KY458810 US458810:UU458810 AEO458810:AEQ458810 AOK458810:AOM458810 AYG458810:AYI458810 BIC458810:BIE458810 BRY458810:BSA458810 CBU458810:CBW458810 CLQ458810:CLS458810 CVM458810:CVO458810 DFI458810:DFK458810 DPE458810:DPG458810 DZA458810:DZC458810 EIW458810:EIY458810 ESS458810:ESU458810 FCO458810:FCQ458810 FMK458810:FMM458810 FWG458810:FWI458810 GGC458810:GGE458810 GPY458810:GQA458810 GZU458810:GZW458810 HJQ458810:HJS458810 HTM458810:HTO458810 IDI458810:IDK458810 INE458810:ING458810 IXA458810:IXC458810 JGW458810:JGY458810 JQS458810:JQU458810 KAO458810:KAQ458810 KKK458810:KKM458810 KUG458810:KUI458810 LEC458810:LEE458810 LNY458810:LOA458810 LXU458810:LXW458810 MHQ458810:MHS458810 MRM458810:MRO458810 NBI458810:NBK458810 NLE458810:NLG458810 NVA458810:NVC458810 OEW458810:OEY458810 OOS458810:OOU458810 OYO458810:OYQ458810 PIK458810:PIM458810 PSG458810:PSI458810 QCC458810:QCE458810 QLY458810:QMA458810 QVU458810:QVW458810 RFQ458810:RFS458810 RPM458810:RPO458810 RZI458810:RZK458810 SJE458810:SJG458810 STA458810:STC458810 TCW458810:TCY458810 TMS458810:TMU458810 TWO458810:TWQ458810 UGK458810:UGM458810 UQG458810:UQI458810 VAC458810:VAE458810 VJY458810:VKA458810 VTU458810:VTW458810 WDQ458810:WDS458810 WNM458810:WNO458810 WXI458810:WXK458810 BA524346:BC524346 KW524346:KY524346 US524346:UU524346 AEO524346:AEQ524346 AOK524346:AOM524346 AYG524346:AYI524346 BIC524346:BIE524346 BRY524346:BSA524346 CBU524346:CBW524346 CLQ524346:CLS524346 CVM524346:CVO524346 DFI524346:DFK524346 DPE524346:DPG524346 DZA524346:DZC524346 EIW524346:EIY524346 ESS524346:ESU524346 FCO524346:FCQ524346 FMK524346:FMM524346 FWG524346:FWI524346 GGC524346:GGE524346 GPY524346:GQA524346 GZU524346:GZW524346 HJQ524346:HJS524346 HTM524346:HTO524346 IDI524346:IDK524346 INE524346:ING524346 IXA524346:IXC524346 JGW524346:JGY524346 JQS524346:JQU524346 KAO524346:KAQ524346 KKK524346:KKM524346 KUG524346:KUI524346 LEC524346:LEE524346 LNY524346:LOA524346 LXU524346:LXW524346 MHQ524346:MHS524346 MRM524346:MRO524346 NBI524346:NBK524346 NLE524346:NLG524346 NVA524346:NVC524346 OEW524346:OEY524346 OOS524346:OOU524346 OYO524346:OYQ524346 PIK524346:PIM524346 PSG524346:PSI524346 QCC524346:QCE524346 QLY524346:QMA524346 QVU524346:QVW524346 RFQ524346:RFS524346 RPM524346:RPO524346 RZI524346:RZK524346 SJE524346:SJG524346 STA524346:STC524346 TCW524346:TCY524346 TMS524346:TMU524346 TWO524346:TWQ524346 UGK524346:UGM524346 UQG524346:UQI524346 VAC524346:VAE524346 VJY524346:VKA524346 VTU524346:VTW524346 WDQ524346:WDS524346 WNM524346:WNO524346 WXI524346:WXK524346 BA589882:BC589882 KW589882:KY589882 US589882:UU589882 AEO589882:AEQ589882 AOK589882:AOM589882 AYG589882:AYI589882 BIC589882:BIE589882 BRY589882:BSA589882 CBU589882:CBW589882 CLQ589882:CLS589882 CVM589882:CVO589882 DFI589882:DFK589882 DPE589882:DPG589882 DZA589882:DZC589882 EIW589882:EIY589882 ESS589882:ESU589882 FCO589882:FCQ589882 FMK589882:FMM589882 FWG589882:FWI589882 GGC589882:GGE589882 GPY589882:GQA589882 GZU589882:GZW589882 HJQ589882:HJS589882 HTM589882:HTO589882 IDI589882:IDK589882 INE589882:ING589882 IXA589882:IXC589882 JGW589882:JGY589882 JQS589882:JQU589882 KAO589882:KAQ589882 KKK589882:KKM589882 KUG589882:KUI589882 LEC589882:LEE589882 LNY589882:LOA589882 LXU589882:LXW589882 MHQ589882:MHS589882 MRM589882:MRO589882 NBI589882:NBK589882 NLE589882:NLG589882 NVA589882:NVC589882 OEW589882:OEY589882 OOS589882:OOU589882 OYO589882:OYQ589882 PIK589882:PIM589882 PSG589882:PSI589882 QCC589882:QCE589882 QLY589882:QMA589882 QVU589882:QVW589882 RFQ589882:RFS589882 RPM589882:RPO589882 RZI589882:RZK589882 SJE589882:SJG589882 STA589882:STC589882 TCW589882:TCY589882 TMS589882:TMU589882 TWO589882:TWQ589882 UGK589882:UGM589882 UQG589882:UQI589882 VAC589882:VAE589882 VJY589882:VKA589882 VTU589882:VTW589882 WDQ589882:WDS589882 WNM589882:WNO589882 WXI589882:WXK589882 BA655418:BC655418 KW655418:KY655418 US655418:UU655418 AEO655418:AEQ655418 AOK655418:AOM655418 AYG655418:AYI655418 BIC655418:BIE655418 BRY655418:BSA655418 CBU655418:CBW655418 CLQ655418:CLS655418 CVM655418:CVO655418 DFI655418:DFK655418 DPE655418:DPG655418 DZA655418:DZC655418 EIW655418:EIY655418 ESS655418:ESU655418 FCO655418:FCQ655418 FMK655418:FMM655418 FWG655418:FWI655418 GGC655418:GGE655418 GPY655418:GQA655418 GZU655418:GZW655418 HJQ655418:HJS655418 HTM655418:HTO655418 IDI655418:IDK655418 INE655418:ING655418 IXA655418:IXC655418 JGW655418:JGY655418 JQS655418:JQU655418 KAO655418:KAQ655418 KKK655418:KKM655418 KUG655418:KUI655418 LEC655418:LEE655418 LNY655418:LOA655418 LXU655418:LXW655418 MHQ655418:MHS655418 MRM655418:MRO655418 NBI655418:NBK655418 NLE655418:NLG655418 NVA655418:NVC655418 OEW655418:OEY655418 OOS655418:OOU655418 OYO655418:OYQ655418 PIK655418:PIM655418 PSG655418:PSI655418 QCC655418:QCE655418 QLY655418:QMA655418 QVU655418:QVW655418 RFQ655418:RFS655418 RPM655418:RPO655418 RZI655418:RZK655418 SJE655418:SJG655418 STA655418:STC655418 TCW655418:TCY655418 TMS655418:TMU655418 TWO655418:TWQ655418 UGK655418:UGM655418 UQG655418:UQI655418 VAC655418:VAE655418 VJY655418:VKA655418 VTU655418:VTW655418 WDQ655418:WDS655418 WNM655418:WNO655418 WXI655418:WXK655418 BA720954:BC720954 KW720954:KY720954 US720954:UU720954 AEO720954:AEQ720954 AOK720954:AOM720954 AYG720954:AYI720954 BIC720954:BIE720954 BRY720954:BSA720954 CBU720954:CBW720954 CLQ720954:CLS720954 CVM720954:CVO720954 DFI720954:DFK720954 DPE720954:DPG720954 DZA720954:DZC720954 EIW720954:EIY720954 ESS720954:ESU720954 FCO720954:FCQ720954 FMK720954:FMM720954 FWG720954:FWI720954 GGC720954:GGE720954 GPY720954:GQA720954 GZU720954:GZW720954 HJQ720954:HJS720954 HTM720954:HTO720954 IDI720954:IDK720954 INE720954:ING720954 IXA720954:IXC720954 JGW720954:JGY720954 JQS720954:JQU720954 KAO720954:KAQ720954 KKK720954:KKM720954 KUG720954:KUI720954 LEC720954:LEE720954 LNY720954:LOA720954 LXU720954:LXW720954 MHQ720954:MHS720954 MRM720954:MRO720954 NBI720954:NBK720954 NLE720954:NLG720954 NVA720954:NVC720954 OEW720954:OEY720954 OOS720954:OOU720954 OYO720954:OYQ720954 PIK720954:PIM720954 PSG720954:PSI720954 QCC720954:QCE720954 QLY720954:QMA720954 QVU720954:QVW720954 RFQ720954:RFS720954 RPM720954:RPO720954 RZI720954:RZK720954 SJE720954:SJG720954 STA720954:STC720954 TCW720954:TCY720954 TMS720954:TMU720954 TWO720954:TWQ720954 UGK720954:UGM720954 UQG720954:UQI720954 VAC720954:VAE720954 VJY720954:VKA720954 VTU720954:VTW720954 WDQ720954:WDS720954 WNM720954:WNO720954 WXI720954:WXK720954 BA786490:BC786490 KW786490:KY786490 US786490:UU786490 AEO786490:AEQ786490 AOK786490:AOM786490 AYG786490:AYI786490 BIC786490:BIE786490 BRY786490:BSA786490 CBU786490:CBW786490 CLQ786490:CLS786490 CVM786490:CVO786490 DFI786490:DFK786490 DPE786490:DPG786490 DZA786490:DZC786490 EIW786490:EIY786490 ESS786490:ESU786490 FCO786490:FCQ786490 FMK786490:FMM786490 FWG786490:FWI786490 GGC786490:GGE786490 GPY786490:GQA786490 GZU786490:GZW786490 HJQ786490:HJS786490 HTM786490:HTO786490 IDI786490:IDK786490 INE786490:ING786490 IXA786490:IXC786490 JGW786490:JGY786490 JQS786490:JQU786490 KAO786490:KAQ786490 KKK786490:KKM786490 KUG786490:KUI786490 LEC786490:LEE786490 LNY786490:LOA786490 LXU786490:LXW786490 MHQ786490:MHS786490 MRM786490:MRO786490 NBI786490:NBK786490 NLE786490:NLG786490 NVA786490:NVC786490 OEW786490:OEY786490 OOS786490:OOU786490 OYO786490:OYQ786490 PIK786490:PIM786490 PSG786490:PSI786490 QCC786490:QCE786490 QLY786490:QMA786490 QVU786490:QVW786490 RFQ786490:RFS786490 RPM786490:RPO786490 RZI786490:RZK786490 SJE786490:SJG786490 STA786490:STC786490 TCW786490:TCY786490 TMS786490:TMU786490 TWO786490:TWQ786490 UGK786490:UGM786490 UQG786490:UQI786490 VAC786490:VAE786490 VJY786490:VKA786490 VTU786490:VTW786490 WDQ786490:WDS786490 WNM786490:WNO786490 WXI786490:WXK786490 BA852026:BC852026 KW852026:KY852026 US852026:UU852026 AEO852026:AEQ852026 AOK852026:AOM852026 AYG852026:AYI852026 BIC852026:BIE852026 BRY852026:BSA852026 CBU852026:CBW852026 CLQ852026:CLS852026 CVM852026:CVO852026 DFI852026:DFK852026 DPE852026:DPG852026 DZA852026:DZC852026 EIW852026:EIY852026 ESS852026:ESU852026 FCO852026:FCQ852026 FMK852026:FMM852026 FWG852026:FWI852026 GGC852026:GGE852026 GPY852026:GQA852026 GZU852026:GZW852026 HJQ852026:HJS852026 HTM852026:HTO852026 IDI852026:IDK852026 INE852026:ING852026 IXA852026:IXC852026 JGW852026:JGY852026 JQS852026:JQU852026 KAO852026:KAQ852026 KKK852026:KKM852026 KUG852026:KUI852026 LEC852026:LEE852026 LNY852026:LOA852026 LXU852026:LXW852026 MHQ852026:MHS852026 MRM852026:MRO852026 NBI852026:NBK852026 NLE852026:NLG852026 NVA852026:NVC852026 OEW852026:OEY852026 OOS852026:OOU852026 OYO852026:OYQ852026 PIK852026:PIM852026 PSG852026:PSI852026 QCC852026:QCE852026 QLY852026:QMA852026 QVU852026:QVW852026 RFQ852026:RFS852026 RPM852026:RPO852026 RZI852026:RZK852026 SJE852026:SJG852026 STA852026:STC852026 TCW852026:TCY852026 TMS852026:TMU852026 TWO852026:TWQ852026 UGK852026:UGM852026 UQG852026:UQI852026 VAC852026:VAE852026 VJY852026:VKA852026 VTU852026:VTW852026 WDQ852026:WDS852026 WNM852026:WNO852026 WXI852026:WXK852026 BA917562:BC917562 KW917562:KY917562 US917562:UU917562 AEO917562:AEQ917562 AOK917562:AOM917562 AYG917562:AYI917562 BIC917562:BIE917562 BRY917562:BSA917562 CBU917562:CBW917562 CLQ917562:CLS917562 CVM917562:CVO917562 DFI917562:DFK917562 DPE917562:DPG917562 DZA917562:DZC917562 EIW917562:EIY917562 ESS917562:ESU917562 FCO917562:FCQ917562 FMK917562:FMM917562 FWG917562:FWI917562 GGC917562:GGE917562 GPY917562:GQA917562 GZU917562:GZW917562 HJQ917562:HJS917562 HTM917562:HTO917562 IDI917562:IDK917562 INE917562:ING917562 IXA917562:IXC917562 JGW917562:JGY917562 JQS917562:JQU917562 KAO917562:KAQ917562 KKK917562:KKM917562 KUG917562:KUI917562 LEC917562:LEE917562 LNY917562:LOA917562 LXU917562:LXW917562 MHQ917562:MHS917562 MRM917562:MRO917562 NBI917562:NBK917562 NLE917562:NLG917562 NVA917562:NVC917562 OEW917562:OEY917562 OOS917562:OOU917562 OYO917562:OYQ917562 PIK917562:PIM917562 PSG917562:PSI917562 QCC917562:QCE917562 QLY917562:QMA917562 QVU917562:QVW917562 RFQ917562:RFS917562 RPM917562:RPO917562 RZI917562:RZK917562 SJE917562:SJG917562 STA917562:STC917562 TCW917562:TCY917562 TMS917562:TMU917562 TWO917562:TWQ917562 UGK917562:UGM917562 UQG917562:UQI917562 VAC917562:VAE917562 VJY917562:VKA917562 VTU917562:VTW917562 WDQ917562:WDS917562 WNM917562:WNO917562 WXI917562:WXK917562 BA983098:BC983098 KW983098:KY983098 US983098:UU983098 AEO983098:AEQ983098 AOK983098:AOM983098 AYG983098:AYI983098 BIC983098:BIE983098 BRY983098:BSA983098 CBU983098:CBW983098 CLQ983098:CLS983098 CVM983098:CVO983098 DFI983098:DFK983098 DPE983098:DPG983098 DZA983098:DZC983098 EIW983098:EIY983098 ESS983098:ESU983098 FCO983098:FCQ983098 FMK983098:FMM983098 FWG983098:FWI983098 GGC983098:GGE983098 GPY983098:GQA983098 GZU983098:GZW983098 HJQ983098:HJS983098 HTM983098:HTO983098 IDI983098:IDK983098 INE983098:ING983098 IXA983098:IXC983098 JGW983098:JGY983098 JQS983098:JQU983098 KAO983098:KAQ983098 KKK983098:KKM983098 KUG983098:KUI983098 LEC983098:LEE983098 LNY983098:LOA983098 LXU983098:LXW983098 MHQ983098:MHS983098 MRM983098:MRO983098 NBI983098:NBK983098 NLE983098:NLG983098 NVA983098:NVC983098 OEW983098:OEY983098 OOS983098:OOU983098 OYO983098:OYQ983098 PIK983098:PIM983098 PSG983098:PSI983098 QCC983098:QCE983098 QLY983098:QMA983098 QVU983098:QVW983098 RFQ983098:RFS983098 RPM983098:RPO983098 RZI983098:RZK983098 SJE983098:SJG983098 STA983098:STC983098 TCW983098:TCY983098 TMS983098:TMU983098 TWO983098:TWQ983098 UGK983098:UGM983098 UQG983098:UQI983098 VAC983098:VAE983098 VJY983098:VKA983098 VTU983098:VTW983098 WDQ983098:WDS983098 WNM983098:WNO983098 WXI983098:WXK983098" xr:uid="{00000000-0002-0000-0800-000003000000}">
      <formula1>$B$134:$B$135</formula1>
    </dataValidation>
    <dataValidation type="list" allowBlank="1" showInputMessage="1" showErrorMessage="1" sqref="WVW983118 M65614 JK65614 TG65614 ADC65614 AMY65614 AWU65614 BGQ65614 BQM65614 CAI65614 CKE65614 CUA65614 DDW65614 DNS65614 DXO65614 EHK65614 ERG65614 FBC65614 FKY65614 FUU65614 GEQ65614 GOM65614 GYI65614 HIE65614 HSA65614 IBW65614 ILS65614 IVO65614 JFK65614 JPG65614 JZC65614 KIY65614 KSU65614 LCQ65614 LMM65614 LWI65614 MGE65614 MQA65614 MZW65614 NJS65614 NTO65614 ODK65614 ONG65614 OXC65614 PGY65614 PQU65614 QAQ65614 QKM65614 QUI65614 REE65614 ROA65614 RXW65614 SHS65614 SRO65614 TBK65614 TLG65614 TVC65614 UEY65614 UOU65614 UYQ65614 VIM65614 VSI65614 WCE65614 WMA65614 WVW65614 M131150 JK131150 TG131150 ADC131150 AMY131150 AWU131150 BGQ131150 BQM131150 CAI131150 CKE131150 CUA131150 DDW131150 DNS131150 DXO131150 EHK131150 ERG131150 FBC131150 FKY131150 FUU131150 GEQ131150 GOM131150 GYI131150 HIE131150 HSA131150 IBW131150 ILS131150 IVO131150 JFK131150 JPG131150 JZC131150 KIY131150 KSU131150 LCQ131150 LMM131150 LWI131150 MGE131150 MQA131150 MZW131150 NJS131150 NTO131150 ODK131150 ONG131150 OXC131150 PGY131150 PQU131150 QAQ131150 QKM131150 QUI131150 REE131150 ROA131150 RXW131150 SHS131150 SRO131150 TBK131150 TLG131150 TVC131150 UEY131150 UOU131150 UYQ131150 VIM131150 VSI131150 WCE131150 WMA131150 WVW131150 M196686 JK196686 TG196686 ADC196686 AMY196686 AWU196686 BGQ196686 BQM196686 CAI196686 CKE196686 CUA196686 DDW196686 DNS196686 DXO196686 EHK196686 ERG196686 FBC196686 FKY196686 FUU196686 GEQ196686 GOM196686 GYI196686 HIE196686 HSA196686 IBW196686 ILS196686 IVO196686 JFK196686 JPG196686 JZC196686 KIY196686 KSU196686 LCQ196686 LMM196686 LWI196686 MGE196686 MQA196686 MZW196686 NJS196686 NTO196686 ODK196686 ONG196686 OXC196686 PGY196686 PQU196686 QAQ196686 QKM196686 QUI196686 REE196686 ROA196686 RXW196686 SHS196686 SRO196686 TBK196686 TLG196686 TVC196686 UEY196686 UOU196686 UYQ196686 VIM196686 VSI196686 WCE196686 WMA196686 WVW196686 M262222 JK262222 TG262222 ADC262222 AMY262222 AWU262222 BGQ262222 BQM262222 CAI262222 CKE262222 CUA262222 DDW262222 DNS262222 DXO262222 EHK262222 ERG262222 FBC262222 FKY262222 FUU262222 GEQ262222 GOM262222 GYI262222 HIE262222 HSA262222 IBW262222 ILS262222 IVO262222 JFK262222 JPG262222 JZC262222 KIY262222 KSU262222 LCQ262222 LMM262222 LWI262222 MGE262222 MQA262222 MZW262222 NJS262222 NTO262222 ODK262222 ONG262222 OXC262222 PGY262222 PQU262222 QAQ262222 QKM262222 QUI262222 REE262222 ROA262222 RXW262222 SHS262222 SRO262222 TBK262222 TLG262222 TVC262222 UEY262222 UOU262222 UYQ262222 VIM262222 VSI262222 WCE262222 WMA262222 WVW262222 M327758 JK327758 TG327758 ADC327758 AMY327758 AWU327758 BGQ327758 BQM327758 CAI327758 CKE327758 CUA327758 DDW327758 DNS327758 DXO327758 EHK327758 ERG327758 FBC327758 FKY327758 FUU327758 GEQ327758 GOM327758 GYI327758 HIE327758 HSA327758 IBW327758 ILS327758 IVO327758 JFK327758 JPG327758 JZC327758 KIY327758 KSU327758 LCQ327758 LMM327758 LWI327758 MGE327758 MQA327758 MZW327758 NJS327758 NTO327758 ODK327758 ONG327758 OXC327758 PGY327758 PQU327758 QAQ327758 QKM327758 QUI327758 REE327758 ROA327758 RXW327758 SHS327758 SRO327758 TBK327758 TLG327758 TVC327758 UEY327758 UOU327758 UYQ327758 VIM327758 VSI327758 WCE327758 WMA327758 WVW327758 M393294 JK393294 TG393294 ADC393294 AMY393294 AWU393294 BGQ393294 BQM393294 CAI393294 CKE393294 CUA393294 DDW393294 DNS393294 DXO393294 EHK393294 ERG393294 FBC393294 FKY393294 FUU393294 GEQ393294 GOM393294 GYI393294 HIE393294 HSA393294 IBW393294 ILS393294 IVO393294 JFK393294 JPG393294 JZC393294 KIY393294 KSU393294 LCQ393294 LMM393294 LWI393294 MGE393294 MQA393294 MZW393294 NJS393294 NTO393294 ODK393294 ONG393294 OXC393294 PGY393294 PQU393294 QAQ393294 QKM393294 QUI393294 REE393294 ROA393294 RXW393294 SHS393294 SRO393294 TBK393294 TLG393294 TVC393294 UEY393294 UOU393294 UYQ393294 VIM393294 VSI393294 WCE393294 WMA393294 WVW393294 M458830 JK458830 TG458830 ADC458830 AMY458830 AWU458830 BGQ458830 BQM458830 CAI458830 CKE458830 CUA458830 DDW458830 DNS458830 DXO458830 EHK458830 ERG458830 FBC458830 FKY458830 FUU458830 GEQ458830 GOM458830 GYI458830 HIE458830 HSA458830 IBW458830 ILS458830 IVO458830 JFK458830 JPG458830 JZC458830 KIY458830 KSU458830 LCQ458830 LMM458830 LWI458830 MGE458830 MQA458830 MZW458830 NJS458830 NTO458830 ODK458830 ONG458830 OXC458830 PGY458830 PQU458830 QAQ458830 QKM458830 QUI458830 REE458830 ROA458830 RXW458830 SHS458830 SRO458830 TBK458830 TLG458830 TVC458830 UEY458830 UOU458830 UYQ458830 VIM458830 VSI458830 WCE458830 WMA458830 WVW458830 M524366 JK524366 TG524366 ADC524366 AMY524366 AWU524366 BGQ524366 BQM524366 CAI524366 CKE524366 CUA524366 DDW524366 DNS524366 DXO524366 EHK524366 ERG524366 FBC524366 FKY524366 FUU524366 GEQ524366 GOM524366 GYI524366 HIE524366 HSA524366 IBW524366 ILS524366 IVO524366 JFK524366 JPG524366 JZC524366 KIY524366 KSU524366 LCQ524366 LMM524366 LWI524366 MGE524366 MQA524366 MZW524366 NJS524366 NTO524366 ODK524366 ONG524366 OXC524366 PGY524366 PQU524366 QAQ524366 QKM524366 QUI524366 REE524366 ROA524366 RXW524366 SHS524366 SRO524366 TBK524366 TLG524366 TVC524366 UEY524366 UOU524366 UYQ524366 VIM524366 VSI524366 WCE524366 WMA524366 WVW524366 M589902 JK589902 TG589902 ADC589902 AMY589902 AWU589902 BGQ589902 BQM589902 CAI589902 CKE589902 CUA589902 DDW589902 DNS589902 DXO589902 EHK589902 ERG589902 FBC589902 FKY589902 FUU589902 GEQ589902 GOM589902 GYI589902 HIE589902 HSA589902 IBW589902 ILS589902 IVO589902 JFK589902 JPG589902 JZC589902 KIY589902 KSU589902 LCQ589902 LMM589902 LWI589902 MGE589902 MQA589902 MZW589902 NJS589902 NTO589902 ODK589902 ONG589902 OXC589902 PGY589902 PQU589902 QAQ589902 QKM589902 QUI589902 REE589902 ROA589902 RXW589902 SHS589902 SRO589902 TBK589902 TLG589902 TVC589902 UEY589902 UOU589902 UYQ589902 VIM589902 VSI589902 WCE589902 WMA589902 WVW589902 M655438 JK655438 TG655438 ADC655438 AMY655438 AWU655438 BGQ655438 BQM655438 CAI655438 CKE655438 CUA655438 DDW655438 DNS655438 DXO655438 EHK655438 ERG655438 FBC655438 FKY655438 FUU655438 GEQ655438 GOM655438 GYI655438 HIE655438 HSA655438 IBW655438 ILS655438 IVO655438 JFK655438 JPG655438 JZC655438 KIY655438 KSU655438 LCQ655438 LMM655438 LWI655438 MGE655438 MQA655438 MZW655438 NJS655438 NTO655438 ODK655438 ONG655438 OXC655438 PGY655438 PQU655438 QAQ655438 QKM655438 QUI655438 REE655438 ROA655438 RXW655438 SHS655438 SRO655438 TBK655438 TLG655438 TVC655438 UEY655438 UOU655438 UYQ655438 VIM655438 VSI655438 WCE655438 WMA655438 WVW655438 M720974 JK720974 TG720974 ADC720974 AMY720974 AWU720974 BGQ720974 BQM720974 CAI720974 CKE720974 CUA720974 DDW720974 DNS720974 DXO720974 EHK720974 ERG720974 FBC720974 FKY720974 FUU720974 GEQ720974 GOM720974 GYI720974 HIE720974 HSA720974 IBW720974 ILS720974 IVO720974 JFK720974 JPG720974 JZC720974 KIY720974 KSU720974 LCQ720974 LMM720974 LWI720974 MGE720974 MQA720974 MZW720974 NJS720974 NTO720974 ODK720974 ONG720974 OXC720974 PGY720974 PQU720974 QAQ720974 QKM720974 QUI720974 REE720974 ROA720974 RXW720974 SHS720974 SRO720974 TBK720974 TLG720974 TVC720974 UEY720974 UOU720974 UYQ720974 VIM720974 VSI720974 WCE720974 WMA720974 WVW720974 M786510 JK786510 TG786510 ADC786510 AMY786510 AWU786510 BGQ786510 BQM786510 CAI786510 CKE786510 CUA786510 DDW786510 DNS786510 DXO786510 EHK786510 ERG786510 FBC786510 FKY786510 FUU786510 GEQ786510 GOM786510 GYI786510 HIE786510 HSA786510 IBW786510 ILS786510 IVO786510 JFK786510 JPG786510 JZC786510 KIY786510 KSU786510 LCQ786510 LMM786510 LWI786510 MGE786510 MQA786510 MZW786510 NJS786510 NTO786510 ODK786510 ONG786510 OXC786510 PGY786510 PQU786510 QAQ786510 QKM786510 QUI786510 REE786510 ROA786510 RXW786510 SHS786510 SRO786510 TBK786510 TLG786510 TVC786510 UEY786510 UOU786510 UYQ786510 VIM786510 VSI786510 WCE786510 WMA786510 WVW786510 M852046 JK852046 TG852046 ADC852046 AMY852046 AWU852046 BGQ852046 BQM852046 CAI852046 CKE852046 CUA852046 DDW852046 DNS852046 DXO852046 EHK852046 ERG852046 FBC852046 FKY852046 FUU852046 GEQ852046 GOM852046 GYI852046 HIE852046 HSA852046 IBW852046 ILS852046 IVO852046 JFK852046 JPG852046 JZC852046 KIY852046 KSU852046 LCQ852046 LMM852046 LWI852046 MGE852046 MQA852046 MZW852046 NJS852046 NTO852046 ODK852046 ONG852046 OXC852046 PGY852046 PQU852046 QAQ852046 QKM852046 QUI852046 REE852046 ROA852046 RXW852046 SHS852046 SRO852046 TBK852046 TLG852046 TVC852046 UEY852046 UOU852046 UYQ852046 VIM852046 VSI852046 WCE852046 WMA852046 WVW852046 M917582 JK917582 TG917582 ADC917582 AMY917582 AWU917582 BGQ917582 BQM917582 CAI917582 CKE917582 CUA917582 DDW917582 DNS917582 DXO917582 EHK917582 ERG917582 FBC917582 FKY917582 FUU917582 GEQ917582 GOM917582 GYI917582 HIE917582 HSA917582 IBW917582 ILS917582 IVO917582 JFK917582 JPG917582 JZC917582 KIY917582 KSU917582 LCQ917582 LMM917582 LWI917582 MGE917582 MQA917582 MZW917582 NJS917582 NTO917582 ODK917582 ONG917582 OXC917582 PGY917582 PQU917582 QAQ917582 QKM917582 QUI917582 REE917582 ROA917582 RXW917582 SHS917582 SRO917582 TBK917582 TLG917582 TVC917582 UEY917582 UOU917582 UYQ917582 VIM917582 VSI917582 WCE917582 WMA917582 WVW917582 M983118 JK983118 TG983118 ADC983118 AMY983118 AWU983118 BGQ983118 BQM983118 CAI983118 CKE983118 CUA983118 DDW983118 DNS983118 DXO983118 EHK983118 ERG983118 FBC983118 FKY983118 FUU983118 GEQ983118 GOM983118 GYI983118 HIE983118 HSA983118 IBW983118 ILS983118 IVO983118 JFK983118 JPG983118 JZC983118 KIY983118 KSU983118 LCQ983118 LMM983118 LWI983118 MGE983118 MQA983118 MZW983118 NJS983118 NTO983118 ODK983118 ONG983118 OXC983118 PGY983118 PQU983118 QAQ983118 QKM983118 QUI983118 REE983118 ROA983118 RXW983118 SHS983118 SRO983118 TBK983118 TLG983118 TVC983118 UEY983118 UOU983118 UYQ983118 VIM983118 VSI983118 WCE983118 WMA983118" xr:uid="{00000000-0002-0000-0800-000004000000}">
      <formula1>$M$118:$M$121</formula1>
    </dataValidation>
    <dataValidation type="whole" allowBlank="1" showInputMessage="1" showErrorMessage="1" error="SOMENTE NÚMEROS INTEIROS ATÉ 6 (SEIS) DIGITOS" sqref="N65621:R65621 JL65621:JP65621 TH65621:TL65621 ADD65621:ADH65621 AMZ65621:AND65621 AWV65621:AWZ65621 BGR65621:BGV65621 BQN65621:BQR65621 CAJ65621:CAN65621 CKF65621:CKJ65621 CUB65621:CUF65621 DDX65621:DEB65621 DNT65621:DNX65621 DXP65621:DXT65621 EHL65621:EHP65621 ERH65621:ERL65621 FBD65621:FBH65621 FKZ65621:FLD65621 FUV65621:FUZ65621 GER65621:GEV65621 GON65621:GOR65621 GYJ65621:GYN65621 HIF65621:HIJ65621 HSB65621:HSF65621 IBX65621:ICB65621 ILT65621:ILX65621 IVP65621:IVT65621 JFL65621:JFP65621 JPH65621:JPL65621 JZD65621:JZH65621 KIZ65621:KJD65621 KSV65621:KSZ65621 LCR65621:LCV65621 LMN65621:LMR65621 LWJ65621:LWN65621 MGF65621:MGJ65621 MQB65621:MQF65621 MZX65621:NAB65621 NJT65621:NJX65621 NTP65621:NTT65621 ODL65621:ODP65621 ONH65621:ONL65621 OXD65621:OXH65621 PGZ65621:PHD65621 PQV65621:PQZ65621 QAR65621:QAV65621 QKN65621:QKR65621 QUJ65621:QUN65621 REF65621:REJ65621 ROB65621:ROF65621 RXX65621:RYB65621 SHT65621:SHX65621 SRP65621:SRT65621 TBL65621:TBP65621 TLH65621:TLL65621 TVD65621:TVH65621 UEZ65621:UFD65621 UOV65621:UOZ65621 UYR65621:UYV65621 VIN65621:VIR65621 VSJ65621:VSN65621 WCF65621:WCJ65621 WMB65621:WMF65621 WVX65621:WWB65621 N131157:R131157 JL131157:JP131157 TH131157:TL131157 ADD131157:ADH131157 AMZ131157:AND131157 AWV131157:AWZ131157 BGR131157:BGV131157 BQN131157:BQR131157 CAJ131157:CAN131157 CKF131157:CKJ131157 CUB131157:CUF131157 DDX131157:DEB131157 DNT131157:DNX131157 DXP131157:DXT131157 EHL131157:EHP131157 ERH131157:ERL131157 FBD131157:FBH131157 FKZ131157:FLD131157 FUV131157:FUZ131157 GER131157:GEV131157 GON131157:GOR131157 GYJ131157:GYN131157 HIF131157:HIJ131157 HSB131157:HSF131157 IBX131157:ICB131157 ILT131157:ILX131157 IVP131157:IVT131157 JFL131157:JFP131157 JPH131157:JPL131157 JZD131157:JZH131157 KIZ131157:KJD131157 KSV131157:KSZ131157 LCR131157:LCV131157 LMN131157:LMR131157 LWJ131157:LWN131157 MGF131157:MGJ131157 MQB131157:MQF131157 MZX131157:NAB131157 NJT131157:NJX131157 NTP131157:NTT131157 ODL131157:ODP131157 ONH131157:ONL131157 OXD131157:OXH131157 PGZ131157:PHD131157 PQV131157:PQZ131157 QAR131157:QAV131157 QKN131157:QKR131157 QUJ131157:QUN131157 REF131157:REJ131157 ROB131157:ROF131157 RXX131157:RYB131157 SHT131157:SHX131157 SRP131157:SRT131157 TBL131157:TBP131157 TLH131157:TLL131157 TVD131157:TVH131157 UEZ131157:UFD131157 UOV131157:UOZ131157 UYR131157:UYV131157 VIN131157:VIR131157 VSJ131157:VSN131157 WCF131157:WCJ131157 WMB131157:WMF131157 WVX131157:WWB131157 N196693:R196693 JL196693:JP196693 TH196693:TL196693 ADD196693:ADH196693 AMZ196693:AND196693 AWV196693:AWZ196693 BGR196693:BGV196693 BQN196693:BQR196693 CAJ196693:CAN196693 CKF196693:CKJ196693 CUB196693:CUF196693 DDX196693:DEB196693 DNT196693:DNX196693 DXP196693:DXT196693 EHL196693:EHP196693 ERH196693:ERL196693 FBD196693:FBH196693 FKZ196693:FLD196693 FUV196693:FUZ196693 GER196693:GEV196693 GON196693:GOR196693 GYJ196693:GYN196693 HIF196693:HIJ196693 HSB196693:HSF196693 IBX196693:ICB196693 ILT196693:ILX196693 IVP196693:IVT196693 JFL196693:JFP196693 JPH196693:JPL196693 JZD196693:JZH196693 KIZ196693:KJD196693 KSV196693:KSZ196693 LCR196693:LCV196693 LMN196693:LMR196693 LWJ196693:LWN196693 MGF196693:MGJ196693 MQB196693:MQF196693 MZX196693:NAB196693 NJT196693:NJX196693 NTP196693:NTT196693 ODL196693:ODP196693 ONH196693:ONL196693 OXD196693:OXH196693 PGZ196693:PHD196693 PQV196693:PQZ196693 QAR196693:QAV196693 QKN196693:QKR196693 QUJ196693:QUN196693 REF196693:REJ196693 ROB196693:ROF196693 RXX196693:RYB196693 SHT196693:SHX196693 SRP196693:SRT196693 TBL196693:TBP196693 TLH196693:TLL196693 TVD196693:TVH196693 UEZ196693:UFD196693 UOV196693:UOZ196693 UYR196693:UYV196693 VIN196693:VIR196693 VSJ196693:VSN196693 WCF196693:WCJ196693 WMB196693:WMF196693 WVX196693:WWB196693 N262229:R262229 JL262229:JP262229 TH262229:TL262229 ADD262229:ADH262229 AMZ262229:AND262229 AWV262229:AWZ262229 BGR262229:BGV262229 BQN262229:BQR262229 CAJ262229:CAN262229 CKF262229:CKJ262229 CUB262229:CUF262229 DDX262229:DEB262229 DNT262229:DNX262229 DXP262229:DXT262229 EHL262229:EHP262229 ERH262229:ERL262229 FBD262229:FBH262229 FKZ262229:FLD262229 FUV262229:FUZ262229 GER262229:GEV262229 GON262229:GOR262229 GYJ262229:GYN262229 HIF262229:HIJ262229 HSB262229:HSF262229 IBX262229:ICB262229 ILT262229:ILX262229 IVP262229:IVT262229 JFL262229:JFP262229 JPH262229:JPL262229 JZD262229:JZH262229 KIZ262229:KJD262229 KSV262229:KSZ262229 LCR262229:LCV262229 LMN262229:LMR262229 LWJ262229:LWN262229 MGF262229:MGJ262229 MQB262229:MQF262229 MZX262229:NAB262229 NJT262229:NJX262229 NTP262229:NTT262229 ODL262229:ODP262229 ONH262229:ONL262229 OXD262229:OXH262229 PGZ262229:PHD262229 PQV262229:PQZ262229 QAR262229:QAV262229 QKN262229:QKR262229 QUJ262229:QUN262229 REF262229:REJ262229 ROB262229:ROF262229 RXX262229:RYB262229 SHT262229:SHX262229 SRP262229:SRT262229 TBL262229:TBP262229 TLH262229:TLL262229 TVD262229:TVH262229 UEZ262229:UFD262229 UOV262229:UOZ262229 UYR262229:UYV262229 VIN262229:VIR262229 VSJ262229:VSN262229 WCF262229:WCJ262229 WMB262229:WMF262229 WVX262229:WWB262229 N327765:R327765 JL327765:JP327765 TH327765:TL327765 ADD327765:ADH327765 AMZ327765:AND327765 AWV327765:AWZ327765 BGR327765:BGV327765 BQN327765:BQR327765 CAJ327765:CAN327765 CKF327765:CKJ327765 CUB327765:CUF327765 DDX327765:DEB327765 DNT327765:DNX327765 DXP327765:DXT327765 EHL327765:EHP327765 ERH327765:ERL327765 FBD327765:FBH327765 FKZ327765:FLD327765 FUV327765:FUZ327765 GER327765:GEV327765 GON327765:GOR327765 GYJ327765:GYN327765 HIF327765:HIJ327765 HSB327765:HSF327765 IBX327765:ICB327765 ILT327765:ILX327765 IVP327765:IVT327765 JFL327765:JFP327765 JPH327765:JPL327765 JZD327765:JZH327765 KIZ327765:KJD327765 KSV327765:KSZ327765 LCR327765:LCV327765 LMN327765:LMR327765 LWJ327765:LWN327765 MGF327765:MGJ327765 MQB327765:MQF327765 MZX327765:NAB327765 NJT327765:NJX327765 NTP327765:NTT327765 ODL327765:ODP327765 ONH327765:ONL327765 OXD327765:OXH327765 PGZ327765:PHD327765 PQV327765:PQZ327765 QAR327765:QAV327765 QKN327765:QKR327765 QUJ327765:QUN327765 REF327765:REJ327765 ROB327765:ROF327765 RXX327765:RYB327765 SHT327765:SHX327765 SRP327765:SRT327765 TBL327765:TBP327765 TLH327765:TLL327765 TVD327765:TVH327765 UEZ327765:UFD327765 UOV327765:UOZ327765 UYR327765:UYV327765 VIN327765:VIR327765 VSJ327765:VSN327765 WCF327765:WCJ327765 WMB327765:WMF327765 WVX327765:WWB327765 N393301:R393301 JL393301:JP393301 TH393301:TL393301 ADD393301:ADH393301 AMZ393301:AND393301 AWV393301:AWZ393301 BGR393301:BGV393301 BQN393301:BQR393301 CAJ393301:CAN393301 CKF393301:CKJ393301 CUB393301:CUF393301 DDX393301:DEB393301 DNT393301:DNX393301 DXP393301:DXT393301 EHL393301:EHP393301 ERH393301:ERL393301 FBD393301:FBH393301 FKZ393301:FLD393301 FUV393301:FUZ393301 GER393301:GEV393301 GON393301:GOR393301 GYJ393301:GYN393301 HIF393301:HIJ393301 HSB393301:HSF393301 IBX393301:ICB393301 ILT393301:ILX393301 IVP393301:IVT393301 JFL393301:JFP393301 JPH393301:JPL393301 JZD393301:JZH393301 KIZ393301:KJD393301 KSV393301:KSZ393301 LCR393301:LCV393301 LMN393301:LMR393301 LWJ393301:LWN393301 MGF393301:MGJ393301 MQB393301:MQF393301 MZX393301:NAB393301 NJT393301:NJX393301 NTP393301:NTT393301 ODL393301:ODP393301 ONH393301:ONL393301 OXD393301:OXH393301 PGZ393301:PHD393301 PQV393301:PQZ393301 QAR393301:QAV393301 QKN393301:QKR393301 QUJ393301:QUN393301 REF393301:REJ393301 ROB393301:ROF393301 RXX393301:RYB393301 SHT393301:SHX393301 SRP393301:SRT393301 TBL393301:TBP393301 TLH393301:TLL393301 TVD393301:TVH393301 UEZ393301:UFD393301 UOV393301:UOZ393301 UYR393301:UYV393301 VIN393301:VIR393301 VSJ393301:VSN393301 WCF393301:WCJ393301 WMB393301:WMF393301 WVX393301:WWB393301 N458837:R458837 JL458837:JP458837 TH458837:TL458837 ADD458837:ADH458837 AMZ458837:AND458837 AWV458837:AWZ458837 BGR458837:BGV458837 BQN458837:BQR458837 CAJ458837:CAN458837 CKF458837:CKJ458837 CUB458837:CUF458837 DDX458837:DEB458837 DNT458837:DNX458837 DXP458837:DXT458837 EHL458837:EHP458837 ERH458837:ERL458837 FBD458837:FBH458837 FKZ458837:FLD458837 FUV458837:FUZ458837 GER458837:GEV458837 GON458837:GOR458837 GYJ458837:GYN458837 HIF458837:HIJ458837 HSB458837:HSF458837 IBX458837:ICB458837 ILT458837:ILX458837 IVP458837:IVT458837 JFL458837:JFP458837 JPH458837:JPL458837 JZD458837:JZH458837 KIZ458837:KJD458837 KSV458837:KSZ458837 LCR458837:LCV458837 LMN458837:LMR458837 LWJ458837:LWN458837 MGF458837:MGJ458837 MQB458837:MQF458837 MZX458837:NAB458837 NJT458837:NJX458837 NTP458837:NTT458837 ODL458837:ODP458837 ONH458837:ONL458837 OXD458837:OXH458837 PGZ458837:PHD458837 PQV458837:PQZ458837 QAR458837:QAV458837 QKN458837:QKR458837 QUJ458837:QUN458837 REF458837:REJ458837 ROB458837:ROF458837 RXX458837:RYB458837 SHT458837:SHX458837 SRP458837:SRT458837 TBL458837:TBP458837 TLH458837:TLL458837 TVD458837:TVH458837 UEZ458837:UFD458837 UOV458837:UOZ458837 UYR458837:UYV458837 VIN458837:VIR458837 VSJ458837:VSN458837 WCF458837:WCJ458837 WMB458837:WMF458837 WVX458837:WWB458837 N524373:R524373 JL524373:JP524373 TH524373:TL524373 ADD524373:ADH524373 AMZ524373:AND524373 AWV524373:AWZ524373 BGR524373:BGV524373 BQN524373:BQR524373 CAJ524373:CAN524373 CKF524373:CKJ524373 CUB524373:CUF524373 DDX524373:DEB524373 DNT524373:DNX524373 DXP524373:DXT524373 EHL524373:EHP524373 ERH524373:ERL524373 FBD524373:FBH524373 FKZ524373:FLD524373 FUV524373:FUZ524373 GER524373:GEV524373 GON524373:GOR524373 GYJ524373:GYN524373 HIF524373:HIJ524373 HSB524373:HSF524373 IBX524373:ICB524373 ILT524373:ILX524373 IVP524373:IVT524373 JFL524373:JFP524373 JPH524373:JPL524373 JZD524373:JZH524373 KIZ524373:KJD524373 KSV524373:KSZ524373 LCR524373:LCV524373 LMN524373:LMR524373 LWJ524373:LWN524373 MGF524373:MGJ524373 MQB524373:MQF524373 MZX524373:NAB524373 NJT524373:NJX524373 NTP524373:NTT524373 ODL524373:ODP524373 ONH524373:ONL524373 OXD524373:OXH524373 PGZ524373:PHD524373 PQV524373:PQZ524373 QAR524373:QAV524373 QKN524373:QKR524373 QUJ524373:QUN524373 REF524373:REJ524373 ROB524373:ROF524373 RXX524373:RYB524373 SHT524373:SHX524373 SRP524373:SRT524373 TBL524373:TBP524373 TLH524373:TLL524373 TVD524373:TVH524373 UEZ524373:UFD524373 UOV524373:UOZ524373 UYR524373:UYV524373 VIN524373:VIR524373 VSJ524373:VSN524373 WCF524373:WCJ524373 WMB524373:WMF524373 WVX524373:WWB524373 N589909:R589909 JL589909:JP589909 TH589909:TL589909 ADD589909:ADH589909 AMZ589909:AND589909 AWV589909:AWZ589909 BGR589909:BGV589909 BQN589909:BQR589909 CAJ589909:CAN589909 CKF589909:CKJ589909 CUB589909:CUF589909 DDX589909:DEB589909 DNT589909:DNX589909 DXP589909:DXT589909 EHL589909:EHP589909 ERH589909:ERL589909 FBD589909:FBH589909 FKZ589909:FLD589909 FUV589909:FUZ589909 GER589909:GEV589909 GON589909:GOR589909 GYJ589909:GYN589909 HIF589909:HIJ589909 HSB589909:HSF589909 IBX589909:ICB589909 ILT589909:ILX589909 IVP589909:IVT589909 JFL589909:JFP589909 JPH589909:JPL589909 JZD589909:JZH589909 KIZ589909:KJD589909 KSV589909:KSZ589909 LCR589909:LCV589909 LMN589909:LMR589909 LWJ589909:LWN589909 MGF589909:MGJ589909 MQB589909:MQF589909 MZX589909:NAB589909 NJT589909:NJX589909 NTP589909:NTT589909 ODL589909:ODP589909 ONH589909:ONL589909 OXD589909:OXH589909 PGZ589909:PHD589909 PQV589909:PQZ589909 QAR589909:QAV589909 QKN589909:QKR589909 QUJ589909:QUN589909 REF589909:REJ589909 ROB589909:ROF589909 RXX589909:RYB589909 SHT589909:SHX589909 SRP589909:SRT589909 TBL589909:TBP589909 TLH589909:TLL589909 TVD589909:TVH589909 UEZ589909:UFD589909 UOV589909:UOZ589909 UYR589909:UYV589909 VIN589909:VIR589909 VSJ589909:VSN589909 WCF589909:WCJ589909 WMB589909:WMF589909 WVX589909:WWB589909 N655445:R655445 JL655445:JP655445 TH655445:TL655445 ADD655445:ADH655445 AMZ655445:AND655445 AWV655445:AWZ655445 BGR655445:BGV655445 BQN655445:BQR655445 CAJ655445:CAN655445 CKF655445:CKJ655445 CUB655445:CUF655445 DDX655445:DEB655445 DNT655445:DNX655445 DXP655445:DXT655445 EHL655445:EHP655445 ERH655445:ERL655445 FBD655445:FBH655445 FKZ655445:FLD655445 FUV655445:FUZ655445 GER655445:GEV655445 GON655445:GOR655445 GYJ655445:GYN655445 HIF655445:HIJ655445 HSB655445:HSF655445 IBX655445:ICB655445 ILT655445:ILX655445 IVP655445:IVT655445 JFL655445:JFP655445 JPH655445:JPL655445 JZD655445:JZH655445 KIZ655445:KJD655445 KSV655445:KSZ655445 LCR655445:LCV655445 LMN655445:LMR655445 LWJ655445:LWN655445 MGF655445:MGJ655445 MQB655445:MQF655445 MZX655445:NAB655445 NJT655445:NJX655445 NTP655445:NTT655445 ODL655445:ODP655445 ONH655445:ONL655445 OXD655445:OXH655445 PGZ655445:PHD655445 PQV655445:PQZ655445 QAR655445:QAV655445 QKN655445:QKR655445 QUJ655445:QUN655445 REF655445:REJ655445 ROB655445:ROF655445 RXX655445:RYB655445 SHT655445:SHX655445 SRP655445:SRT655445 TBL655445:TBP655445 TLH655445:TLL655445 TVD655445:TVH655445 UEZ655445:UFD655445 UOV655445:UOZ655445 UYR655445:UYV655445 VIN655445:VIR655445 VSJ655445:VSN655445 WCF655445:WCJ655445 WMB655445:WMF655445 WVX655445:WWB655445 N720981:R720981 JL720981:JP720981 TH720981:TL720981 ADD720981:ADH720981 AMZ720981:AND720981 AWV720981:AWZ720981 BGR720981:BGV720981 BQN720981:BQR720981 CAJ720981:CAN720981 CKF720981:CKJ720981 CUB720981:CUF720981 DDX720981:DEB720981 DNT720981:DNX720981 DXP720981:DXT720981 EHL720981:EHP720981 ERH720981:ERL720981 FBD720981:FBH720981 FKZ720981:FLD720981 FUV720981:FUZ720981 GER720981:GEV720981 GON720981:GOR720981 GYJ720981:GYN720981 HIF720981:HIJ720981 HSB720981:HSF720981 IBX720981:ICB720981 ILT720981:ILX720981 IVP720981:IVT720981 JFL720981:JFP720981 JPH720981:JPL720981 JZD720981:JZH720981 KIZ720981:KJD720981 KSV720981:KSZ720981 LCR720981:LCV720981 LMN720981:LMR720981 LWJ720981:LWN720981 MGF720981:MGJ720981 MQB720981:MQF720981 MZX720981:NAB720981 NJT720981:NJX720981 NTP720981:NTT720981 ODL720981:ODP720981 ONH720981:ONL720981 OXD720981:OXH720981 PGZ720981:PHD720981 PQV720981:PQZ720981 QAR720981:QAV720981 QKN720981:QKR720981 QUJ720981:QUN720981 REF720981:REJ720981 ROB720981:ROF720981 RXX720981:RYB720981 SHT720981:SHX720981 SRP720981:SRT720981 TBL720981:TBP720981 TLH720981:TLL720981 TVD720981:TVH720981 UEZ720981:UFD720981 UOV720981:UOZ720981 UYR720981:UYV720981 VIN720981:VIR720981 VSJ720981:VSN720981 WCF720981:WCJ720981 WMB720981:WMF720981 WVX720981:WWB720981 N786517:R786517 JL786517:JP786517 TH786517:TL786517 ADD786517:ADH786517 AMZ786517:AND786517 AWV786517:AWZ786517 BGR786517:BGV786517 BQN786517:BQR786517 CAJ786517:CAN786517 CKF786517:CKJ786517 CUB786517:CUF786517 DDX786517:DEB786517 DNT786517:DNX786517 DXP786517:DXT786517 EHL786517:EHP786517 ERH786517:ERL786517 FBD786517:FBH786517 FKZ786517:FLD786517 FUV786517:FUZ786517 GER786517:GEV786517 GON786517:GOR786517 GYJ786517:GYN786517 HIF786517:HIJ786517 HSB786517:HSF786517 IBX786517:ICB786517 ILT786517:ILX786517 IVP786517:IVT786517 JFL786517:JFP786517 JPH786517:JPL786517 JZD786517:JZH786517 KIZ786517:KJD786517 KSV786517:KSZ786517 LCR786517:LCV786517 LMN786517:LMR786517 LWJ786517:LWN786517 MGF786517:MGJ786517 MQB786517:MQF786517 MZX786517:NAB786517 NJT786517:NJX786517 NTP786517:NTT786517 ODL786517:ODP786517 ONH786517:ONL786517 OXD786517:OXH786517 PGZ786517:PHD786517 PQV786517:PQZ786517 QAR786517:QAV786517 QKN786517:QKR786517 QUJ786517:QUN786517 REF786517:REJ786517 ROB786517:ROF786517 RXX786517:RYB786517 SHT786517:SHX786517 SRP786517:SRT786517 TBL786517:TBP786517 TLH786517:TLL786517 TVD786517:TVH786517 UEZ786517:UFD786517 UOV786517:UOZ786517 UYR786517:UYV786517 VIN786517:VIR786517 VSJ786517:VSN786517 WCF786517:WCJ786517 WMB786517:WMF786517 WVX786517:WWB786517 N852053:R852053 JL852053:JP852053 TH852053:TL852053 ADD852053:ADH852053 AMZ852053:AND852053 AWV852053:AWZ852053 BGR852053:BGV852053 BQN852053:BQR852053 CAJ852053:CAN852053 CKF852053:CKJ852053 CUB852053:CUF852053 DDX852053:DEB852053 DNT852053:DNX852053 DXP852053:DXT852053 EHL852053:EHP852053 ERH852053:ERL852053 FBD852053:FBH852053 FKZ852053:FLD852053 FUV852053:FUZ852053 GER852053:GEV852053 GON852053:GOR852053 GYJ852053:GYN852053 HIF852053:HIJ852053 HSB852053:HSF852053 IBX852053:ICB852053 ILT852053:ILX852053 IVP852053:IVT852053 JFL852053:JFP852053 JPH852053:JPL852053 JZD852053:JZH852053 KIZ852053:KJD852053 KSV852053:KSZ852053 LCR852053:LCV852053 LMN852053:LMR852053 LWJ852053:LWN852053 MGF852053:MGJ852053 MQB852053:MQF852053 MZX852053:NAB852053 NJT852053:NJX852053 NTP852053:NTT852053 ODL852053:ODP852053 ONH852053:ONL852053 OXD852053:OXH852053 PGZ852053:PHD852053 PQV852053:PQZ852053 QAR852053:QAV852053 QKN852053:QKR852053 QUJ852053:QUN852053 REF852053:REJ852053 ROB852053:ROF852053 RXX852053:RYB852053 SHT852053:SHX852053 SRP852053:SRT852053 TBL852053:TBP852053 TLH852053:TLL852053 TVD852053:TVH852053 UEZ852053:UFD852053 UOV852053:UOZ852053 UYR852053:UYV852053 VIN852053:VIR852053 VSJ852053:VSN852053 WCF852053:WCJ852053 WMB852053:WMF852053 WVX852053:WWB852053 N917589:R917589 JL917589:JP917589 TH917589:TL917589 ADD917589:ADH917589 AMZ917589:AND917589 AWV917589:AWZ917589 BGR917589:BGV917589 BQN917589:BQR917589 CAJ917589:CAN917589 CKF917589:CKJ917589 CUB917589:CUF917589 DDX917589:DEB917589 DNT917589:DNX917589 DXP917589:DXT917589 EHL917589:EHP917589 ERH917589:ERL917589 FBD917589:FBH917589 FKZ917589:FLD917589 FUV917589:FUZ917589 GER917589:GEV917589 GON917589:GOR917589 GYJ917589:GYN917589 HIF917589:HIJ917589 HSB917589:HSF917589 IBX917589:ICB917589 ILT917589:ILX917589 IVP917589:IVT917589 JFL917589:JFP917589 JPH917589:JPL917589 JZD917589:JZH917589 KIZ917589:KJD917589 KSV917589:KSZ917589 LCR917589:LCV917589 LMN917589:LMR917589 LWJ917589:LWN917589 MGF917589:MGJ917589 MQB917589:MQF917589 MZX917589:NAB917589 NJT917589:NJX917589 NTP917589:NTT917589 ODL917589:ODP917589 ONH917589:ONL917589 OXD917589:OXH917589 PGZ917589:PHD917589 PQV917589:PQZ917589 QAR917589:QAV917589 QKN917589:QKR917589 QUJ917589:QUN917589 REF917589:REJ917589 ROB917589:ROF917589 RXX917589:RYB917589 SHT917589:SHX917589 SRP917589:SRT917589 TBL917589:TBP917589 TLH917589:TLL917589 TVD917589:TVH917589 UEZ917589:UFD917589 UOV917589:UOZ917589 UYR917589:UYV917589 VIN917589:VIR917589 VSJ917589:VSN917589 WCF917589:WCJ917589 WMB917589:WMF917589 WVX917589:WWB917589 N983125:R983125 JL983125:JP983125 TH983125:TL983125 ADD983125:ADH983125 AMZ983125:AND983125 AWV983125:AWZ983125 BGR983125:BGV983125 BQN983125:BQR983125 CAJ983125:CAN983125 CKF983125:CKJ983125 CUB983125:CUF983125 DDX983125:DEB983125 DNT983125:DNX983125 DXP983125:DXT983125 EHL983125:EHP983125 ERH983125:ERL983125 FBD983125:FBH983125 FKZ983125:FLD983125 FUV983125:FUZ983125 GER983125:GEV983125 GON983125:GOR983125 GYJ983125:GYN983125 HIF983125:HIJ983125 HSB983125:HSF983125 IBX983125:ICB983125 ILT983125:ILX983125 IVP983125:IVT983125 JFL983125:JFP983125 JPH983125:JPL983125 JZD983125:JZH983125 KIZ983125:KJD983125 KSV983125:KSZ983125 LCR983125:LCV983125 LMN983125:LMR983125 LWJ983125:LWN983125 MGF983125:MGJ983125 MQB983125:MQF983125 MZX983125:NAB983125 NJT983125:NJX983125 NTP983125:NTT983125 ODL983125:ODP983125 ONH983125:ONL983125 OXD983125:OXH983125 PGZ983125:PHD983125 PQV983125:PQZ983125 QAR983125:QAV983125 QKN983125:QKR983125 QUJ983125:QUN983125 REF983125:REJ983125 ROB983125:ROF983125 RXX983125:RYB983125 SHT983125:SHX983125 SRP983125:SRT983125 TBL983125:TBP983125 TLH983125:TLL983125 TVD983125:TVH983125 UEZ983125:UFD983125 UOV983125:UOZ983125 UYR983125:UYV983125 VIN983125:VIR983125 VSJ983125:VSN983125 WCF983125:WCJ983125 WMB983125:WMF983125 WVX983125:WWB983125" xr:uid="{00000000-0002-0000-0800-000005000000}">
      <formula1>0</formula1>
      <formula2>999999</formula2>
    </dataValidation>
    <dataValidation type="list" allowBlank="1" showInputMessage="1" showErrorMessage="1" error="Selecionar classe de acordo com DN COPAM nº 74/2004 (classes 3, 4, 5 e 6)" prompt="Selecionar classe do empreendimento" sqref="WVU983133:WWA983133 K65629:Q65629 JI65629:JO65629 TE65629:TK65629 ADA65629:ADG65629 AMW65629:ANC65629 AWS65629:AWY65629 BGO65629:BGU65629 BQK65629:BQQ65629 CAG65629:CAM65629 CKC65629:CKI65629 CTY65629:CUE65629 DDU65629:DEA65629 DNQ65629:DNW65629 DXM65629:DXS65629 EHI65629:EHO65629 ERE65629:ERK65629 FBA65629:FBG65629 FKW65629:FLC65629 FUS65629:FUY65629 GEO65629:GEU65629 GOK65629:GOQ65629 GYG65629:GYM65629 HIC65629:HII65629 HRY65629:HSE65629 IBU65629:ICA65629 ILQ65629:ILW65629 IVM65629:IVS65629 JFI65629:JFO65629 JPE65629:JPK65629 JZA65629:JZG65629 KIW65629:KJC65629 KSS65629:KSY65629 LCO65629:LCU65629 LMK65629:LMQ65629 LWG65629:LWM65629 MGC65629:MGI65629 MPY65629:MQE65629 MZU65629:NAA65629 NJQ65629:NJW65629 NTM65629:NTS65629 ODI65629:ODO65629 ONE65629:ONK65629 OXA65629:OXG65629 PGW65629:PHC65629 PQS65629:PQY65629 QAO65629:QAU65629 QKK65629:QKQ65629 QUG65629:QUM65629 REC65629:REI65629 RNY65629:ROE65629 RXU65629:RYA65629 SHQ65629:SHW65629 SRM65629:SRS65629 TBI65629:TBO65629 TLE65629:TLK65629 TVA65629:TVG65629 UEW65629:UFC65629 UOS65629:UOY65629 UYO65629:UYU65629 VIK65629:VIQ65629 VSG65629:VSM65629 WCC65629:WCI65629 WLY65629:WME65629 WVU65629:WWA65629 K131165:Q131165 JI131165:JO131165 TE131165:TK131165 ADA131165:ADG131165 AMW131165:ANC131165 AWS131165:AWY131165 BGO131165:BGU131165 BQK131165:BQQ131165 CAG131165:CAM131165 CKC131165:CKI131165 CTY131165:CUE131165 DDU131165:DEA131165 DNQ131165:DNW131165 DXM131165:DXS131165 EHI131165:EHO131165 ERE131165:ERK131165 FBA131165:FBG131165 FKW131165:FLC131165 FUS131165:FUY131165 GEO131165:GEU131165 GOK131165:GOQ131165 GYG131165:GYM131165 HIC131165:HII131165 HRY131165:HSE131165 IBU131165:ICA131165 ILQ131165:ILW131165 IVM131165:IVS131165 JFI131165:JFO131165 JPE131165:JPK131165 JZA131165:JZG131165 KIW131165:KJC131165 KSS131165:KSY131165 LCO131165:LCU131165 LMK131165:LMQ131165 LWG131165:LWM131165 MGC131165:MGI131165 MPY131165:MQE131165 MZU131165:NAA131165 NJQ131165:NJW131165 NTM131165:NTS131165 ODI131165:ODO131165 ONE131165:ONK131165 OXA131165:OXG131165 PGW131165:PHC131165 PQS131165:PQY131165 QAO131165:QAU131165 QKK131165:QKQ131165 QUG131165:QUM131165 REC131165:REI131165 RNY131165:ROE131165 RXU131165:RYA131165 SHQ131165:SHW131165 SRM131165:SRS131165 TBI131165:TBO131165 TLE131165:TLK131165 TVA131165:TVG131165 UEW131165:UFC131165 UOS131165:UOY131165 UYO131165:UYU131165 VIK131165:VIQ131165 VSG131165:VSM131165 WCC131165:WCI131165 WLY131165:WME131165 WVU131165:WWA131165 K196701:Q196701 JI196701:JO196701 TE196701:TK196701 ADA196701:ADG196701 AMW196701:ANC196701 AWS196701:AWY196701 BGO196701:BGU196701 BQK196701:BQQ196701 CAG196701:CAM196701 CKC196701:CKI196701 CTY196701:CUE196701 DDU196701:DEA196701 DNQ196701:DNW196701 DXM196701:DXS196701 EHI196701:EHO196701 ERE196701:ERK196701 FBA196701:FBG196701 FKW196701:FLC196701 FUS196701:FUY196701 GEO196701:GEU196701 GOK196701:GOQ196701 GYG196701:GYM196701 HIC196701:HII196701 HRY196701:HSE196701 IBU196701:ICA196701 ILQ196701:ILW196701 IVM196701:IVS196701 JFI196701:JFO196701 JPE196701:JPK196701 JZA196701:JZG196701 KIW196701:KJC196701 KSS196701:KSY196701 LCO196701:LCU196701 LMK196701:LMQ196701 LWG196701:LWM196701 MGC196701:MGI196701 MPY196701:MQE196701 MZU196701:NAA196701 NJQ196701:NJW196701 NTM196701:NTS196701 ODI196701:ODO196701 ONE196701:ONK196701 OXA196701:OXG196701 PGW196701:PHC196701 PQS196701:PQY196701 QAO196701:QAU196701 QKK196701:QKQ196701 QUG196701:QUM196701 REC196701:REI196701 RNY196701:ROE196701 RXU196701:RYA196701 SHQ196701:SHW196701 SRM196701:SRS196701 TBI196701:TBO196701 TLE196701:TLK196701 TVA196701:TVG196701 UEW196701:UFC196701 UOS196701:UOY196701 UYO196701:UYU196701 VIK196701:VIQ196701 VSG196701:VSM196701 WCC196701:WCI196701 WLY196701:WME196701 WVU196701:WWA196701 K262237:Q262237 JI262237:JO262237 TE262237:TK262237 ADA262237:ADG262237 AMW262237:ANC262237 AWS262237:AWY262237 BGO262237:BGU262237 BQK262237:BQQ262237 CAG262237:CAM262237 CKC262237:CKI262237 CTY262237:CUE262237 DDU262237:DEA262237 DNQ262237:DNW262237 DXM262237:DXS262237 EHI262237:EHO262237 ERE262237:ERK262237 FBA262237:FBG262237 FKW262237:FLC262237 FUS262237:FUY262237 GEO262237:GEU262237 GOK262237:GOQ262237 GYG262237:GYM262237 HIC262237:HII262237 HRY262237:HSE262237 IBU262237:ICA262237 ILQ262237:ILW262237 IVM262237:IVS262237 JFI262237:JFO262237 JPE262237:JPK262237 JZA262237:JZG262237 KIW262237:KJC262237 KSS262237:KSY262237 LCO262237:LCU262237 LMK262237:LMQ262237 LWG262237:LWM262237 MGC262237:MGI262237 MPY262237:MQE262237 MZU262237:NAA262237 NJQ262237:NJW262237 NTM262237:NTS262237 ODI262237:ODO262237 ONE262237:ONK262237 OXA262237:OXG262237 PGW262237:PHC262237 PQS262237:PQY262237 QAO262237:QAU262237 QKK262237:QKQ262237 QUG262237:QUM262237 REC262237:REI262237 RNY262237:ROE262237 RXU262237:RYA262237 SHQ262237:SHW262237 SRM262237:SRS262237 TBI262237:TBO262237 TLE262237:TLK262237 TVA262237:TVG262237 UEW262237:UFC262237 UOS262237:UOY262237 UYO262237:UYU262237 VIK262237:VIQ262237 VSG262237:VSM262237 WCC262237:WCI262237 WLY262237:WME262237 WVU262237:WWA262237 K327773:Q327773 JI327773:JO327773 TE327773:TK327773 ADA327773:ADG327773 AMW327773:ANC327773 AWS327773:AWY327773 BGO327773:BGU327773 BQK327773:BQQ327773 CAG327773:CAM327773 CKC327773:CKI327773 CTY327773:CUE327773 DDU327773:DEA327773 DNQ327773:DNW327773 DXM327773:DXS327773 EHI327773:EHO327773 ERE327773:ERK327773 FBA327773:FBG327773 FKW327773:FLC327773 FUS327773:FUY327773 GEO327773:GEU327773 GOK327773:GOQ327773 GYG327773:GYM327773 HIC327773:HII327773 HRY327773:HSE327773 IBU327773:ICA327773 ILQ327773:ILW327773 IVM327773:IVS327773 JFI327773:JFO327773 JPE327773:JPK327773 JZA327773:JZG327773 KIW327773:KJC327773 KSS327773:KSY327773 LCO327773:LCU327773 LMK327773:LMQ327773 LWG327773:LWM327773 MGC327773:MGI327773 MPY327773:MQE327773 MZU327773:NAA327773 NJQ327773:NJW327773 NTM327773:NTS327773 ODI327773:ODO327773 ONE327773:ONK327773 OXA327773:OXG327773 PGW327773:PHC327773 PQS327773:PQY327773 QAO327773:QAU327773 QKK327773:QKQ327773 QUG327773:QUM327773 REC327773:REI327773 RNY327773:ROE327773 RXU327773:RYA327773 SHQ327773:SHW327773 SRM327773:SRS327773 TBI327773:TBO327773 TLE327773:TLK327773 TVA327773:TVG327773 UEW327773:UFC327773 UOS327773:UOY327773 UYO327773:UYU327773 VIK327773:VIQ327773 VSG327773:VSM327773 WCC327773:WCI327773 WLY327773:WME327773 WVU327773:WWA327773 K393309:Q393309 JI393309:JO393309 TE393309:TK393309 ADA393309:ADG393309 AMW393309:ANC393309 AWS393309:AWY393309 BGO393309:BGU393309 BQK393309:BQQ393309 CAG393309:CAM393309 CKC393309:CKI393309 CTY393309:CUE393309 DDU393309:DEA393309 DNQ393309:DNW393309 DXM393309:DXS393309 EHI393309:EHO393309 ERE393309:ERK393309 FBA393309:FBG393309 FKW393309:FLC393309 FUS393309:FUY393309 GEO393309:GEU393309 GOK393309:GOQ393309 GYG393309:GYM393309 HIC393309:HII393309 HRY393309:HSE393309 IBU393309:ICA393309 ILQ393309:ILW393309 IVM393309:IVS393309 JFI393309:JFO393309 JPE393309:JPK393309 JZA393309:JZG393309 KIW393309:KJC393309 KSS393309:KSY393309 LCO393309:LCU393309 LMK393309:LMQ393309 LWG393309:LWM393309 MGC393309:MGI393309 MPY393309:MQE393309 MZU393309:NAA393309 NJQ393309:NJW393309 NTM393309:NTS393309 ODI393309:ODO393309 ONE393309:ONK393309 OXA393309:OXG393309 PGW393309:PHC393309 PQS393309:PQY393309 QAO393309:QAU393309 QKK393309:QKQ393309 QUG393309:QUM393309 REC393309:REI393309 RNY393309:ROE393309 RXU393309:RYA393309 SHQ393309:SHW393309 SRM393309:SRS393309 TBI393309:TBO393309 TLE393309:TLK393309 TVA393309:TVG393309 UEW393309:UFC393309 UOS393309:UOY393309 UYO393309:UYU393309 VIK393309:VIQ393309 VSG393309:VSM393309 WCC393309:WCI393309 WLY393309:WME393309 WVU393309:WWA393309 K458845:Q458845 JI458845:JO458845 TE458845:TK458845 ADA458845:ADG458845 AMW458845:ANC458845 AWS458845:AWY458845 BGO458845:BGU458845 BQK458845:BQQ458845 CAG458845:CAM458845 CKC458845:CKI458845 CTY458845:CUE458845 DDU458845:DEA458845 DNQ458845:DNW458845 DXM458845:DXS458845 EHI458845:EHO458845 ERE458845:ERK458845 FBA458845:FBG458845 FKW458845:FLC458845 FUS458845:FUY458845 GEO458845:GEU458845 GOK458845:GOQ458845 GYG458845:GYM458845 HIC458845:HII458845 HRY458845:HSE458845 IBU458845:ICA458845 ILQ458845:ILW458845 IVM458845:IVS458845 JFI458845:JFO458845 JPE458845:JPK458845 JZA458845:JZG458845 KIW458845:KJC458845 KSS458845:KSY458845 LCO458845:LCU458845 LMK458845:LMQ458845 LWG458845:LWM458845 MGC458845:MGI458845 MPY458845:MQE458845 MZU458845:NAA458845 NJQ458845:NJW458845 NTM458845:NTS458845 ODI458845:ODO458845 ONE458845:ONK458845 OXA458845:OXG458845 PGW458845:PHC458845 PQS458845:PQY458845 QAO458845:QAU458845 QKK458845:QKQ458845 QUG458845:QUM458845 REC458845:REI458845 RNY458845:ROE458845 RXU458845:RYA458845 SHQ458845:SHW458845 SRM458845:SRS458845 TBI458845:TBO458845 TLE458845:TLK458845 TVA458845:TVG458845 UEW458845:UFC458845 UOS458845:UOY458845 UYO458845:UYU458845 VIK458845:VIQ458845 VSG458845:VSM458845 WCC458845:WCI458845 WLY458845:WME458845 WVU458845:WWA458845 K524381:Q524381 JI524381:JO524381 TE524381:TK524381 ADA524381:ADG524381 AMW524381:ANC524381 AWS524381:AWY524381 BGO524381:BGU524381 BQK524381:BQQ524381 CAG524381:CAM524381 CKC524381:CKI524381 CTY524381:CUE524381 DDU524381:DEA524381 DNQ524381:DNW524381 DXM524381:DXS524381 EHI524381:EHO524381 ERE524381:ERK524381 FBA524381:FBG524381 FKW524381:FLC524381 FUS524381:FUY524381 GEO524381:GEU524381 GOK524381:GOQ524381 GYG524381:GYM524381 HIC524381:HII524381 HRY524381:HSE524381 IBU524381:ICA524381 ILQ524381:ILW524381 IVM524381:IVS524381 JFI524381:JFO524381 JPE524381:JPK524381 JZA524381:JZG524381 KIW524381:KJC524381 KSS524381:KSY524381 LCO524381:LCU524381 LMK524381:LMQ524381 LWG524381:LWM524381 MGC524381:MGI524381 MPY524381:MQE524381 MZU524381:NAA524381 NJQ524381:NJW524381 NTM524381:NTS524381 ODI524381:ODO524381 ONE524381:ONK524381 OXA524381:OXG524381 PGW524381:PHC524381 PQS524381:PQY524381 QAO524381:QAU524381 QKK524381:QKQ524381 QUG524381:QUM524381 REC524381:REI524381 RNY524381:ROE524381 RXU524381:RYA524381 SHQ524381:SHW524381 SRM524381:SRS524381 TBI524381:TBO524381 TLE524381:TLK524381 TVA524381:TVG524381 UEW524381:UFC524381 UOS524381:UOY524381 UYO524381:UYU524381 VIK524381:VIQ524381 VSG524381:VSM524381 WCC524381:WCI524381 WLY524381:WME524381 WVU524381:WWA524381 K589917:Q589917 JI589917:JO589917 TE589917:TK589917 ADA589917:ADG589917 AMW589917:ANC589917 AWS589917:AWY589917 BGO589917:BGU589917 BQK589917:BQQ589917 CAG589917:CAM589917 CKC589917:CKI589917 CTY589917:CUE589917 DDU589917:DEA589917 DNQ589917:DNW589917 DXM589917:DXS589917 EHI589917:EHO589917 ERE589917:ERK589917 FBA589917:FBG589917 FKW589917:FLC589917 FUS589917:FUY589917 GEO589917:GEU589917 GOK589917:GOQ589917 GYG589917:GYM589917 HIC589917:HII589917 HRY589917:HSE589917 IBU589917:ICA589917 ILQ589917:ILW589917 IVM589917:IVS589917 JFI589917:JFO589917 JPE589917:JPK589917 JZA589917:JZG589917 KIW589917:KJC589917 KSS589917:KSY589917 LCO589917:LCU589917 LMK589917:LMQ589917 LWG589917:LWM589917 MGC589917:MGI589917 MPY589917:MQE589917 MZU589917:NAA589917 NJQ589917:NJW589917 NTM589917:NTS589917 ODI589917:ODO589917 ONE589917:ONK589917 OXA589917:OXG589917 PGW589917:PHC589917 PQS589917:PQY589917 QAO589917:QAU589917 QKK589917:QKQ589917 QUG589917:QUM589917 REC589917:REI589917 RNY589917:ROE589917 RXU589917:RYA589917 SHQ589917:SHW589917 SRM589917:SRS589917 TBI589917:TBO589917 TLE589917:TLK589917 TVA589917:TVG589917 UEW589917:UFC589917 UOS589917:UOY589917 UYO589917:UYU589917 VIK589917:VIQ589917 VSG589917:VSM589917 WCC589917:WCI589917 WLY589917:WME589917 WVU589917:WWA589917 K655453:Q655453 JI655453:JO655453 TE655453:TK655453 ADA655453:ADG655453 AMW655453:ANC655453 AWS655453:AWY655453 BGO655453:BGU655453 BQK655453:BQQ655453 CAG655453:CAM655453 CKC655453:CKI655453 CTY655453:CUE655453 DDU655453:DEA655453 DNQ655453:DNW655453 DXM655453:DXS655453 EHI655453:EHO655453 ERE655453:ERK655453 FBA655453:FBG655453 FKW655453:FLC655453 FUS655453:FUY655453 GEO655453:GEU655453 GOK655453:GOQ655453 GYG655453:GYM655453 HIC655453:HII655453 HRY655453:HSE655453 IBU655453:ICA655453 ILQ655453:ILW655453 IVM655453:IVS655453 JFI655453:JFO655453 JPE655453:JPK655453 JZA655453:JZG655453 KIW655453:KJC655453 KSS655453:KSY655453 LCO655453:LCU655453 LMK655453:LMQ655453 LWG655453:LWM655453 MGC655453:MGI655453 MPY655453:MQE655453 MZU655453:NAA655453 NJQ655453:NJW655453 NTM655453:NTS655453 ODI655453:ODO655453 ONE655453:ONK655453 OXA655453:OXG655453 PGW655453:PHC655453 PQS655453:PQY655453 QAO655453:QAU655453 QKK655453:QKQ655453 QUG655453:QUM655453 REC655453:REI655453 RNY655453:ROE655453 RXU655453:RYA655453 SHQ655453:SHW655453 SRM655453:SRS655453 TBI655453:TBO655453 TLE655453:TLK655453 TVA655453:TVG655453 UEW655453:UFC655453 UOS655453:UOY655453 UYO655453:UYU655453 VIK655453:VIQ655453 VSG655453:VSM655453 WCC655453:WCI655453 WLY655453:WME655453 WVU655453:WWA655453 K720989:Q720989 JI720989:JO720989 TE720989:TK720989 ADA720989:ADG720989 AMW720989:ANC720989 AWS720989:AWY720989 BGO720989:BGU720989 BQK720989:BQQ720989 CAG720989:CAM720989 CKC720989:CKI720989 CTY720989:CUE720989 DDU720989:DEA720989 DNQ720989:DNW720989 DXM720989:DXS720989 EHI720989:EHO720989 ERE720989:ERK720989 FBA720989:FBG720989 FKW720989:FLC720989 FUS720989:FUY720989 GEO720989:GEU720989 GOK720989:GOQ720989 GYG720989:GYM720989 HIC720989:HII720989 HRY720989:HSE720989 IBU720989:ICA720989 ILQ720989:ILW720989 IVM720989:IVS720989 JFI720989:JFO720989 JPE720989:JPK720989 JZA720989:JZG720989 KIW720989:KJC720989 KSS720989:KSY720989 LCO720989:LCU720989 LMK720989:LMQ720989 LWG720989:LWM720989 MGC720989:MGI720989 MPY720989:MQE720989 MZU720989:NAA720989 NJQ720989:NJW720989 NTM720989:NTS720989 ODI720989:ODO720989 ONE720989:ONK720989 OXA720989:OXG720989 PGW720989:PHC720989 PQS720989:PQY720989 QAO720989:QAU720989 QKK720989:QKQ720989 QUG720989:QUM720989 REC720989:REI720989 RNY720989:ROE720989 RXU720989:RYA720989 SHQ720989:SHW720989 SRM720989:SRS720989 TBI720989:TBO720989 TLE720989:TLK720989 TVA720989:TVG720989 UEW720989:UFC720989 UOS720989:UOY720989 UYO720989:UYU720989 VIK720989:VIQ720989 VSG720989:VSM720989 WCC720989:WCI720989 WLY720989:WME720989 WVU720989:WWA720989 K786525:Q786525 JI786525:JO786525 TE786525:TK786525 ADA786525:ADG786525 AMW786525:ANC786525 AWS786525:AWY786525 BGO786525:BGU786525 BQK786525:BQQ786525 CAG786525:CAM786525 CKC786525:CKI786525 CTY786525:CUE786525 DDU786525:DEA786525 DNQ786525:DNW786525 DXM786525:DXS786525 EHI786525:EHO786525 ERE786525:ERK786525 FBA786525:FBG786525 FKW786525:FLC786525 FUS786525:FUY786525 GEO786525:GEU786525 GOK786525:GOQ786525 GYG786525:GYM786525 HIC786525:HII786525 HRY786525:HSE786525 IBU786525:ICA786525 ILQ786525:ILW786525 IVM786525:IVS786525 JFI786525:JFO786525 JPE786525:JPK786525 JZA786525:JZG786525 KIW786525:KJC786525 KSS786525:KSY786525 LCO786525:LCU786525 LMK786525:LMQ786525 LWG786525:LWM786525 MGC786525:MGI786525 MPY786525:MQE786525 MZU786525:NAA786525 NJQ786525:NJW786525 NTM786525:NTS786525 ODI786525:ODO786525 ONE786525:ONK786525 OXA786525:OXG786525 PGW786525:PHC786525 PQS786525:PQY786525 QAO786525:QAU786525 QKK786525:QKQ786525 QUG786525:QUM786525 REC786525:REI786525 RNY786525:ROE786525 RXU786525:RYA786525 SHQ786525:SHW786525 SRM786525:SRS786525 TBI786525:TBO786525 TLE786525:TLK786525 TVA786525:TVG786525 UEW786525:UFC786525 UOS786525:UOY786525 UYO786525:UYU786525 VIK786525:VIQ786525 VSG786525:VSM786525 WCC786525:WCI786525 WLY786525:WME786525 WVU786525:WWA786525 K852061:Q852061 JI852061:JO852061 TE852061:TK852061 ADA852061:ADG852061 AMW852061:ANC852061 AWS852061:AWY852061 BGO852061:BGU852061 BQK852061:BQQ852061 CAG852061:CAM852061 CKC852061:CKI852061 CTY852061:CUE852061 DDU852061:DEA852061 DNQ852061:DNW852061 DXM852061:DXS852061 EHI852061:EHO852061 ERE852061:ERK852061 FBA852061:FBG852061 FKW852061:FLC852061 FUS852061:FUY852061 GEO852061:GEU852061 GOK852061:GOQ852061 GYG852061:GYM852061 HIC852061:HII852061 HRY852061:HSE852061 IBU852061:ICA852061 ILQ852061:ILW852061 IVM852061:IVS852061 JFI852061:JFO852061 JPE852061:JPK852061 JZA852061:JZG852061 KIW852061:KJC852061 KSS852061:KSY852061 LCO852061:LCU852061 LMK852061:LMQ852061 LWG852061:LWM852061 MGC852061:MGI852061 MPY852061:MQE852061 MZU852061:NAA852061 NJQ852061:NJW852061 NTM852061:NTS852061 ODI852061:ODO852061 ONE852061:ONK852061 OXA852061:OXG852061 PGW852061:PHC852061 PQS852061:PQY852061 QAO852061:QAU852061 QKK852061:QKQ852061 QUG852061:QUM852061 REC852061:REI852061 RNY852061:ROE852061 RXU852061:RYA852061 SHQ852061:SHW852061 SRM852061:SRS852061 TBI852061:TBO852061 TLE852061:TLK852061 TVA852061:TVG852061 UEW852061:UFC852061 UOS852061:UOY852061 UYO852061:UYU852061 VIK852061:VIQ852061 VSG852061:VSM852061 WCC852061:WCI852061 WLY852061:WME852061 WVU852061:WWA852061 K917597:Q917597 JI917597:JO917597 TE917597:TK917597 ADA917597:ADG917597 AMW917597:ANC917597 AWS917597:AWY917597 BGO917597:BGU917597 BQK917597:BQQ917597 CAG917597:CAM917597 CKC917597:CKI917597 CTY917597:CUE917597 DDU917597:DEA917597 DNQ917597:DNW917597 DXM917597:DXS917597 EHI917597:EHO917597 ERE917597:ERK917597 FBA917597:FBG917597 FKW917597:FLC917597 FUS917597:FUY917597 GEO917597:GEU917597 GOK917597:GOQ917597 GYG917597:GYM917597 HIC917597:HII917597 HRY917597:HSE917597 IBU917597:ICA917597 ILQ917597:ILW917597 IVM917597:IVS917597 JFI917597:JFO917597 JPE917597:JPK917597 JZA917597:JZG917597 KIW917597:KJC917597 KSS917597:KSY917597 LCO917597:LCU917597 LMK917597:LMQ917597 LWG917597:LWM917597 MGC917597:MGI917597 MPY917597:MQE917597 MZU917597:NAA917597 NJQ917597:NJW917597 NTM917597:NTS917597 ODI917597:ODO917597 ONE917597:ONK917597 OXA917597:OXG917597 PGW917597:PHC917597 PQS917597:PQY917597 QAO917597:QAU917597 QKK917597:QKQ917597 QUG917597:QUM917597 REC917597:REI917597 RNY917597:ROE917597 RXU917597:RYA917597 SHQ917597:SHW917597 SRM917597:SRS917597 TBI917597:TBO917597 TLE917597:TLK917597 TVA917597:TVG917597 UEW917597:UFC917597 UOS917597:UOY917597 UYO917597:UYU917597 VIK917597:VIQ917597 VSG917597:VSM917597 WCC917597:WCI917597 WLY917597:WME917597 WVU917597:WWA917597 K983133:Q983133 JI983133:JO983133 TE983133:TK983133 ADA983133:ADG983133 AMW983133:ANC983133 AWS983133:AWY983133 BGO983133:BGU983133 BQK983133:BQQ983133 CAG983133:CAM983133 CKC983133:CKI983133 CTY983133:CUE983133 DDU983133:DEA983133 DNQ983133:DNW983133 DXM983133:DXS983133 EHI983133:EHO983133 ERE983133:ERK983133 FBA983133:FBG983133 FKW983133:FLC983133 FUS983133:FUY983133 GEO983133:GEU983133 GOK983133:GOQ983133 GYG983133:GYM983133 HIC983133:HII983133 HRY983133:HSE983133 IBU983133:ICA983133 ILQ983133:ILW983133 IVM983133:IVS983133 JFI983133:JFO983133 JPE983133:JPK983133 JZA983133:JZG983133 KIW983133:KJC983133 KSS983133:KSY983133 LCO983133:LCU983133 LMK983133:LMQ983133 LWG983133:LWM983133 MGC983133:MGI983133 MPY983133:MQE983133 MZU983133:NAA983133 NJQ983133:NJW983133 NTM983133:NTS983133 ODI983133:ODO983133 ONE983133:ONK983133 OXA983133:OXG983133 PGW983133:PHC983133 PQS983133:PQY983133 QAO983133:QAU983133 QKK983133:QKQ983133 QUG983133:QUM983133 REC983133:REI983133 RNY983133:ROE983133 RXU983133:RYA983133 SHQ983133:SHW983133 SRM983133:SRS983133 TBI983133:TBO983133 TLE983133:TLK983133 TVA983133:TVG983133 UEW983133:UFC983133 UOS983133:UOY983133 UYO983133:UYU983133 VIK983133:VIQ983133 VSG983133:VSM983133 WCC983133:WCI983133 WLY983133:WME983133" xr:uid="{00000000-0002-0000-0800-000006000000}">
      <formula1>$B$117:$B$121</formula1>
    </dataValidation>
    <dataValidation type="list" allowBlank="1" showInputMessage="1" showErrorMessage="1" error="SELECIONE UM MUNICÍPIO DA LISTA!" sqref="JT12:KA12 TP12:TW12 ADL12:ADS12 ANH12:ANO12 AXD12:AXK12 BGZ12:BHG12 BQV12:BRC12 CAR12:CAY12 CKN12:CKU12 CUJ12:CUQ12 DEF12:DEM12 DOB12:DOI12 DXX12:DYE12 EHT12:EIA12 ERP12:ERW12 FBL12:FBS12 FLH12:FLO12 FVD12:FVK12 GEZ12:GFG12 GOV12:GPC12 GYR12:GYY12 HIN12:HIU12 HSJ12:HSQ12 ICF12:ICM12 IMB12:IMI12 IVX12:IWE12 JFT12:JGA12 JPP12:JPW12 JZL12:JZS12 KJH12:KJO12 KTD12:KTK12 LCZ12:LDG12 LMV12:LNC12 LWR12:LWY12 MGN12:MGU12 MQJ12:MQQ12 NAF12:NAM12 NKB12:NKI12 NTX12:NUE12 ODT12:OEA12 ONP12:ONW12 OXL12:OXS12 PHH12:PHO12 PRD12:PRK12 QAZ12:QBG12 QKV12:QLC12 QUR12:QUY12 REN12:REU12 ROJ12:ROQ12 RYF12:RYM12 SIB12:SII12 SRX12:SSE12 TBT12:TCA12 TLP12:TLW12 TVL12:TVS12 UFH12:UFO12 UPD12:UPK12 UYZ12:UZG12 VIV12:VJC12 VSR12:VSY12 WCN12:WCU12 WMJ12:WMQ12 WWF12:WWM12 TP23:TW23 ADL23:ADS23 ANH23:ANO23 AXD23:AXK23 BGZ23:BHG23 BQV23:BRC23 CAR23:CAY23 CKN23:CKU23 CUJ23:CUQ23 DEF23:DEM23 DOB23:DOI23 DXX23:DYE23 EHT23:EIA23 ERP23:ERW23 FBL23:FBS23 FLH23:FLO23 FVD23:FVK23 GEZ23:GFG23 GOV23:GPC23 GYR23:GYY23 HIN23:HIU23 HSJ23:HSQ23 ICF23:ICM23 IMB23:IMI23 IVX23:IWE23 JFT23:JGA23 JPP23:JPW23 JZL23:JZS23 KJH23:KJO23 KTD23:KTK23 LCZ23:LDG23 LMV23:LNC23 LWR23:LWY23 MGN23:MGU23 MQJ23:MQQ23 NAF23:NAM23 NKB23:NKI23 NTX23:NUE23 ODT23:OEA23 ONP23:ONW23 OXL23:OXS23 PHH23:PHO23 PRD23:PRK23 QAZ23:QBG23 QKV23:QLC23 QUR23:QUY23 REN23:REU23 ROJ23:ROQ23 RYF23:RYM23 SIB23:SII23 SRX23:SSE23 TBT23:TCA23 TLP23:TLW23 TVL23:TVS23 UFH23:UFO23 UPD23:UPK23 UYZ23:UZG23 VIV23:VJC23 VSR23:VSY23 WCN23:WCU23 WMJ23:WMQ23 WWF23:WWM23 V65607:AC65607 JT65607:KA65607 TP65607:TW65607 ADL65607:ADS65607 ANH65607:ANO65607 AXD65607:AXK65607 BGZ65607:BHG65607 BQV65607:BRC65607 CAR65607:CAY65607 CKN65607:CKU65607 CUJ65607:CUQ65607 DEF65607:DEM65607 DOB65607:DOI65607 DXX65607:DYE65607 EHT65607:EIA65607 ERP65607:ERW65607 FBL65607:FBS65607 FLH65607:FLO65607 FVD65607:FVK65607 GEZ65607:GFG65607 GOV65607:GPC65607 GYR65607:GYY65607 HIN65607:HIU65607 HSJ65607:HSQ65607 ICF65607:ICM65607 IMB65607:IMI65607 IVX65607:IWE65607 JFT65607:JGA65607 JPP65607:JPW65607 JZL65607:JZS65607 KJH65607:KJO65607 KTD65607:KTK65607 LCZ65607:LDG65607 LMV65607:LNC65607 LWR65607:LWY65607 MGN65607:MGU65607 MQJ65607:MQQ65607 NAF65607:NAM65607 NKB65607:NKI65607 NTX65607:NUE65607 ODT65607:OEA65607 ONP65607:ONW65607 OXL65607:OXS65607 PHH65607:PHO65607 PRD65607:PRK65607 QAZ65607:QBG65607 QKV65607:QLC65607 QUR65607:QUY65607 REN65607:REU65607 ROJ65607:ROQ65607 RYF65607:RYM65607 SIB65607:SII65607 SRX65607:SSE65607 TBT65607:TCA65607 TLP65607:TLW65607 TVL65607:TVS65607 UFH65607:UFO65607 UPD65607:UPK65607 UYZ65607:UZG65607 VIV65607:VJC65607 VSR65607:VSY65607 WCN65607:WCU65607 WMJ65607:WMQ65607 WWF65607:WWM65607 V131143:AC131143 JT131143:KA131143 TP131143:TW131143 ADL131143:ADS131143 ANH131143:ANO131143 AXD131143:AXK131143 BGZ131143:BHG131143 BQV131143:BRC131143 CAR131143:CAY131143 CKN131143:CKU131143 CUJ131143:CUQ131143 DEF131143:DEM131143 DOB131143:DOI131143 DXX131143:DYE131143 EHT131143:EIA131143 ERP131143:ERW131143 FBL131143:FBS131143 FLH131143:FLO131143 FVD131143:FVK131143 GEZ131143:GFG131143 GOV131143:GPC131143 GYR131143:GYY131143 HIN131143:HIU131143 HSJ131143:HSQ131143 ICF131143:ICM131143 IMB131143:IMI131143 IVX131143:IWE131143 JFT131143:JGA131143 JPP131143:JPW131143 JZL131143:JZS131143 KJH131143:KJO131143 KTD131143:KTK131143 LCZ131143:LDG131143 LMV131143:LNC131143 LWR131143:LWY131143 MGN131143:MGU131143 MQJ131143:MQQ131143 NAF131143:NAM131143 NKB131143:NKI131143 NTX131143:NUE131143 ODT131143:OEA131143 ONP131143:ONW131143 OXL131143:OXS131143 PHH131143:PHO131143 PRD131143:PRK131143 QAZ131143:QBG131143 QKV131143:QLC131143 QUR131143:QUY131143 REN131143:REU131143 ROJ131143:ROQ131143 RYF131143:RYM131143 SIB131143:SII131143 SRX131143:SSE131143 TBT131143:TCA131143 TLP131143:TLW131143 TVL131143:TVS131143 UFH131143:UFO131143 UPD131143:UPK131143 UYZ131143:UZG131143 VIV131143:VJC131143 VSR131143:VSY131143 WCN131143:WCU131143 WMJ131143:WMQ131143 WWF131143:WWM131143 V196679:AC196679 JT196679:KA196679 TP196679:TW196679 ADL196679:ADS196679 ANH196679:ANO196679 AXD196679:AXK196679 BGZ196679:BHG196679 BQV196679:BRC196679 CAR196679:CAY196679 CKN196679:CKU196679 CUJ196679:CUQ196679 DEF196679:DEM196679 DOB196679:DOI196679 DXX196679:DYE196679 EHT196679:EIA196679 ERP196679:ERW196679 FBL196679:FBS196679 FLH196679:FLO196679 FVD196679:FVK196679 GEZ196679:GFG196679 GOV196679:GPC196679 GYR196679:GYY196679 HIN196679:HIU196679 HSJ196679:HSQ196679 ICF196679:ICM196679 IMB196679:IMI196679 IVX196679:IWE196679 JFT196679:JGA196679 JPP196679:JPW196679 JZL196679:JZS196679 KJH196679:KJO196679 KTD196679:KTK196679 LCZ196679:LDG196679 LMV196679:LNC196679 LWR196679:LWY196679 MGN196679:MGU196679 MQJ196679:MQQ196679 NAF196679:NAM196679 NKB196679:NKI196679 NTX196679:NUE196679 ODT196679:OEA196679 ONP196679:ONW196679 OXL196679:OXS196679 PHH196679:PHO196679 PRD196679:PRK196679 QAZ196679:QBG196679 QKV196679:QLC196679 QUR196679:QUY196679 REN196679:REU196679 ROJ196679:ROQ196679 RYF196679:RYM196679 SIB196679:SII196679 SRX196679:SSE196679 TBT196679:TCA196679 TLP196679:TLW196679 TVL196679:TVS196679 UFH196679:UFO196679 UPD196679:UPK196679 UYZ196679:UZG196679 VIV196679:VJC196679 VSR196679:VSY196679 WCN196679:WCU196679 WMJ196679:WMQ196679 WWF196679:WWM196679 V262215:AC262215 JT262215:KA262215 TP262215:TW262215 ADL262215:ADS262215 ANH262215:ANO262215 AXD262215:AXK262215 BGZ262215:BHG262215 BQV262215:BRC262215 CAR262215:CAY262215 CKN262215:CKU262215 CUJ262215:CUQ262215 DEF262215:DEM262215 DOB262215:DOI262215 DXX262215:DYE262215 EHT262215:EIA262215 ERP262215:ERW262215 FBL262215:FBS262215 FLH262215:FLO262215 FVD262215:FVK262215 GEZ262215:GFG262215 GOV262215:GPC262215 GYR262215:GYY262215 HIN262215:HIU262215 HSJ262215:HSQ262215 ICF262215:ICM262215 IMB262215:IMI262215 IVX262215:IWE262215 JFT262215:JGA262215 JPP262215:JPW262215 JZL262215:JZS262215 KJH262215:KJO262215 KTD262215:KTK262215 LCZ262215:LDG262215 LMV262215:LNC262215 LWR262215:LWY262215 MGN262215:MGU262215 MQJ262215:MQQ262215 NAF262215:NAM262215 NKB262215:NKI262215 NTX262215:NUE262215 ODT262215:OEA262215 ONP262215:ONW262215 OXL262215:OXS262215 PHH262215:PHO262215 PRD262215:PRK262215 QAZ262215:QBG262215 QKV262215:QLC262215 QUR262215:QUY262215 REN262215:REU262215 ROJ262215:ROQ262215 RYF262215:RYM262215 SIB262215:SII262215 SRX262215:SSE262215 TBT262215:TCA262215 TLP262215:TLW262215 TVL262215:TVS262215 UFH262215:UFO262215 UPD262215:UPK262215 UYZ262215:UZG262215 VIV262215:VJC262215 VSR262215:VSY262215 WCN262215:WCU262215 WMJ262215:WMQ262215 WWF262215:WWM262215 V327751:AC327751 JT327751:KA327751 TP327751:TW327751 ADL327751:ADS327751 ANH327751:ANO327751 AXD327751:AXK327751 BGZ327751:BHG327751 BQV327751:BRC327751 CAR327751:CAY327751 CKN327751:CKU327751 CUJ327751:CUQ327751 DEF327751:DEM327751 DOB327751:DOI327751 DXX327751:DYE327751 EHT327751:EIA327751 ERP327751:ERW327751 FBL327751:FBS327751 FLH327751:FLO327751 FVD327751:FVK327751 GEZ327751:GFG327751 GOV327751:GPC327751 GYR327751:GYY327751 HIN327751:HIU327751 HSJ327751:HSQ327751 ICF327751:ICM327751 IMB327751:IMI327751 IVX327751:IWE327751 JFT327751:JGA327751 JPP327751:JPW327751 JZL327751:JZS327751 KJH327751:KJO327751 KTD327751:KTK327751 LCZ327751:LDG327751 LMV327751:LNC327751 LWR327751:LWY327751 MGN327751:MGU327751 MQJ327751:MQQ327751 NAF327751:NAM327751 NKB327751:NKI327751 NTX327751:NUE327751 ODT327751:OEA327751 ONP327751:ONW327751 OXL327751:OXS327751 PHH327751:PHO327751 PRD327751:PRK327751 QAZ327751:QBG327751 QKV327751:QLC327751 QUR327751:QUY327751 REN327751:REU327751 ROJ327751:ROQ327751 RYF327751:RYM327751 SIB327751:SII327751 SRX327751:SSE327751 TBT327751:TCA327751 TLP327751:TLW327751 TVL327751:TVS327751 UFH327751:UFO327751 UPD327751:UPK327751 UYZ327751:UZG327751 VIV327751:VJC327751 VSR327751:VSY327751 WCN327751:WCU327751 WMJ327751:WMQ327751 WWF327751:WWM327751 V393287:AC393287 JT393287:KA393287 TP393287:TW393287 ADL393287:ADS393287 ANH393287:ANO393287 AXD393287:AXK393287 BGZ393287:BHG393287 BQV393287:BRC393287 CAR393287:CAY393287 CKN393287:CKU393287 CUJ393287:CUQ393287 DEF393287:DEM393287 DOB393287:DOI393287 DXX393287:DYE393287 EHT393287:EIA393287 ERP393287:ERW393287 FBL393287:FBS393287 FLH393287:FLO393287 FVD393287:FVK393287 GEZ393287:GFG393287 GOV393287:GPC393287 GYR393287:GYY393287 HIN393287:HIU393287 HSJ393287:HSQ393287 ICF393287:ICM393287 IMB393287:IMI393287 IVX393287:IWE393287 JFT393287:JGA393287 JPP393287:JPW393287 JZL393287:JZS393287 KJH393287:KJO393287 KTD393287:KTK393287 LCZ393287:LDG393287 LMV393287:LNC393287 LWR393287:LWY393287 MGN393287:MGU393287 MQJ393287:MQQ393287 NAF393287:NAM393287 NKB393287:NKI393287 NTX393287:NUE393287 ODT393287:OEA393287 ONP393287:ONW393287 OXL393287:OXS393287 PHH393287:PHO393287 PRD393287:PRK393287 QAZ393287:QBG393287 QKV393287:QLC393287 QUR393287:QUY393287 REN393287:REU393287 ROJ393287:ROQ393287 RYF393287:RYM393287 SIB393287:SII393287 SRX393287:SSE393287 TBT393287:TCA393287 TLP393287:TLW393287 TVL393287:TVS393287 UFH393287:UFO393287 UPD393287:UPK393287 UYZ393287:UZG393287 VIV393287:VJC393287 VSR393287:VSY393287 WCN393287:WCU393287 WMJ393287:WMQ393287 WWF393287:WWM393287 V458823:AC458823 JT458823:KA458823 TP458823:TW458823 ADL458823:ADS458823 ANH458823:ANO458823 AXD458823:AXK458823 BGZ458823:BHG458823 BQV458823:BRC458823 CAR458823:CAY458823 CKN458823:CKU458823 CUJ458823:CUQ458823 DEF458823:DEM458823 DOB458823:DOI458823 DXX458823:DYE458823 EHT458823:EIA458823 ERP458823:ERW458823 FBL458823:FBS458823 FLH458823:FLO458823 FVD458823:FVK458823 GEZ458823:GFG458823 GOV458823:GPC458823 GYR458823:GYY458823 HIN458823:HIU458823 HSJ458823:HSQ458823 ICF458823:ICM458823 IMB458823:IMI458823 IVX458823:IWE458823 JFT458823:JGA458823 JPP458823:JPW458823 JZL458823:JZS458823 KJH458823:KJO458823 KTD458823:KTK458823 LCZ458823:LDG458823 LMV458823:LNC458823 LWR458823:LWY458823 MGN458823:MGU458823 MQJ458823:MQQ458823 NAF458823:NAM458823 NKB458823:NKI458823 NTX458823:NUE458823 ODT458823:OEA458823 ONP458823:ONW458823 OXL458823:OXS458823 PHH458823:PHO458823 PRD458823:PRK458823 QAZ458823:QBG458823 QKV458823:QLC458823 QUR458823:QUY458823 REN458823:REU458823 ROJ458823:ROQ458823 RYF458823:RYM458823 SIB458823:SII458823 SRX458823:SSE458823 TBT458823:TCA458823 TLP458823:TLW458823 TVL458823:TVS458823 UFH458823:UFO458823 UPD458823:UPK458823 UYZ458823:UZG458823 VIV458823:VJC458823 VSR458823:VSY458823 WCN458823:WCU458823 WMJ458823:WMQ458823 WWF458823:WWM458823 V524359:AC524359 JT524359:KA524359 TP524359:TW524359 ADL524359:ADS524359 ANH524359:ANO524359 AXD524359:AXK524359 BGZ524359:BHG524359 BQV524359:BRC524359 CAR524359:CAY524359 CKN524359:CKU524359 CUJ524359:CUQ524359 DEF524359:DEM524359 DOB524359:DOI524359 DXX524359:DYE524359 EHT524359:EIA524359 ERP524359:ERW524359 FBL524359:FBS524359 FLH524359:FLO524359 FVD524359:FVK524359 GEZ524359:GFG524359 GOV524359:GPC524359 GYR524359:GYY524359 HIN524359:HIU524359 HSJ524359:HSQ524359 ICF524359:ICM524359 IMB524359:IMI524359 IVX524359:IWE524359 JFT524359:JGA524359 JPP524359:JPW524359 JZL524359:JZS524359 KJH524359:KJO524359 KTD524359:KTK524359 LCZ524359:LDG524359 LMV524359:LNC524359 LWR524359:LWY524359 MGN524359:MGU524359 MQJ524359:MQQ524359 NAF524359:NAM524359 NKB524359:NKI524359 NTX524359:NUE524359 ODT524359:OEA524359 ONP524359:ONW524359 OXL524359:OXS524359 PHH524359:PHO524359 PRD524359:PRK524359 QAZ524359:QBG524359 QKV524359:QLC524359 QUR524359:QUY524359 REN524359:REU524359 ROJ524359:ROQ524359 RYF524359:RYM524359 SIB524359:SII524359 SRX524359:SSE524359 TBT524359:TCA524359 TLP524359:TLW524359 TVL524359:TVS524359 UFH524359:UFO524359 UPD524359:UPK524359 UYZ524359:UZG524359 VIV524359:VJC524359 VSR524359:VSY524359 WCN524359:WCU524359 WMJ524359:WMQ524359 WWF524359:WWM524359 V589895:AC589895 JT589895:KA589895 TP589895:TW589895 ADL589895:ADS589895 ANH589895:ANO589895 AXD589895:AXK589895 BGZ589895:BHG589895 BQV589895:BRC589895 CAR589895:CAY589895 CKN589895:CKU589895 CUJ589895:CUQ589895 DEF589895:DEM589895 DOB589895:DOI589895 DXX589895:DYE589895 EHT589895:EIA589895 ERP589895:ERW589895 FBL589895:FBS589895 FLH589895:FLO589895 FVD589895:FVK589895 GEZ589895:GFG589895 GOV589895:GPC589895 GYR589895:GYY589895 HIN589895:HIU589895 HSJ589895:HSQ589895 ICF589895:ICM589895 IMB589895:IMI589895 IVX589895:IWE589895 JFT589895:JGA589895 JPP589895:JPW589895 JZL589895:JZS589895 KJH589895:KJO589895 KTD589895:KTK589895 LCZ589895:LDG589895 LMV589895:LNC589895 LWR589895:LWY589895 MGN589895:MGU589895 MQJ589895:MQQ589895 NAF589895:NAM589895 NKB589895:NKI589895 NTX589895:NUE589895 ODT589895:OEA589895 ONP589895:ONW589895 OXL589895:OXS589895 PHH589895:PHO589895 PRD589895:PRK589895 QAZ589895:QBG589895 QKV589895:QLC589895 QUR589895:QUY589895 REN589895:REU589895 ROJ589895:ROQ589895 RYF589895:RYM589895 SIB589895:SII589895 SRX589895:SSE589895 TBT589895:TCA589895 TLP589895:TLW589895 TVL589895:TVS589895 UFH589895:UFO589895 UPD589895:UPK589895 UYZ589895:UZG589895 VIV589895:VJC589895 VSR589895:VSY589895 WCN589895:WCU589895 WMJ589895:WMQ589895 WWF589895:WWM589895 V655431:AC655431 JT655431:KA655431 TP655431:TW655431 ADL655431:ADS655431 ANH655431:ANO655431 AXD655431:AXK655431 BGZ655431:BHG655431 BQV655431:BRC655431 CAR655431:CAY655431 CKN655431:CKU655431 CUJ655431:CUQ655431 DEF655431:DEM655431 DOB655431:DOI655431 DXX655431:DYE655431 EHT655431:EIA655431 ERP655431:ERW655431 FBL655431:FBS655431 FLH655431:FLO655431 FVD655431:FVK655431 GEZ655431:GFG655431 GOV655431:GPC655431 GYR655431:GYY655431 HIN655431:HIU655431 HSJ655431:HSQ655431 ICF655431:ICM655431 IMB655431:IMI655431 IVX655431:IWE655431 JFT655431:JGA655431 JPP655431:JPW655431 JZL655431:JZS655431 KJH655431:KJO655431 KTD655431:KTK655431 LCZ655431:LDG655431 LMV655431:LNC655431 LWR655431:LWY655431 MGN655431:MGU655431 MQJ655431:MQQ655431 NAF655431:NAM655431 NKB655431:NKI655431 NTX655431:NUE655431 ODT655431:OEA655431 ONP655431:ONW655431 OXL655431:OXS655431 PHH655431:PHO655431 PRD655431:PRK655431 QAZ655431:QBG655431 QKV655431:QLC655431 QUR655431:QUY655431 REN655431:REU655431 ROJ655431:ROQ655431 RYF655431:RYM655431 SIB655431:SII655431 SRX655431:SSE655431 TBT655431:TCA655431 TLP655431:TLW655431 TVL655431:TVS655431 UFH655431:UFO655431 UPD655431:UPK655431 UYZ655431:UZG655431 VIV655431:VJC655431 VSR655431:VSY655431 WCN655431:WCU655431 WMJ655431:WMQ655431 WWF655431:WWM655431 V720967:AC720967 JT720967:KA720967 TP720967:TW720967 ADL720967:ADS720967 ANH720967:ANO720967 AXD720967:AXK720967 BGZ720967:BHG720967 BQV720967:BRC720967 CAR720967:CAY720967 CKN720967:CKU720967 CUJ720967:CUQ720967 DEF720967:DEM720967 DOB720967:DOI720967 DXX720967:DYE720967 EHT720967:EIA720967 ERP720967:ERW720967 FBL720967:FBS720967 FLH720967:FLO720967 FVD720967:FVK720967 GEZ720967:GFG720967 GOV720967:GPC720967 GYR720967:GYY720967 HIN720967:HIU720967 HSJ720967:HSQ720967 ICF720967:ICM720967 IMB720967:IMI720967 IVX720967:IWE720967 JFT720967:JGA720967 JPP720967:JPW720967 JZL720967:JZS720967 KJH720967:KJO720967 KTD720967:KTK720967 LCZ720967:LDG720967 LMV720967:LNC720967 LWR720967:LWY720967 MGN720967:MGU720967 MQJ720967:MQQ720967 NAF720967:NAM720967 NKB720967:NKI720967 NTX720967:NUE720967 ODT720967:OEA720967 ONP720967:ONW720967 OXL720967:OXS720967 PHH720967:PHO720967 PRD720967:PRK720967 QAZ720967:QBG720967 QKV720967:QLC720967 QUR720967:QUY720967 REN720967:REU720967 ROJ720967:ROQ720967 RYF720967:RYM720967 SIB720967:SII720967 SRX720967:SSE720967 TBT720967:TCA720967 TLP720967:TLW720967 TVL720967:TVS720967 UFH720967:UFO720967 UPD720967:UPK720967 UYZ720967:UZG720967 VIV720967:VJC720967 VSR720967:VSY720967 WCN720967:WCU720967 WMJ720967:WMQ720967 WWF720967:WWM720967 V786503:AC786503 JT786503:KA786503 TP786503:TW786503 ADL786503:ADS786503 ANH786503:ANO786503 AXD786503:AXK786503 BGZ786503:BHG786503 BQV786503:BRC786503 CAR786503:CAY786503 CKN786503:CKU786503 CUJ786503:CUQ786503 DEF786503:DEM786503 DOB786503:DOI786503 DXX786503:DYE786503 EHT786503:EIA786503 ERP786503:ERW786503 FBL786503:FBS786503 FLH786503:FLO786503 FVD786503:FVK786503 GEZ786503:GFG786503 GOV786503:GPC786503 GYR786503:GYY786503 HIN786503:HIU786503 HSJ786503:HSQ786503 ICF786503:ICM786503 IMB786503:IMI786503 IVX786503:IWE786503 JFT786503:JGA786503 JPP786503:JPW786503 JZL786503:JZS786503 KJH786503:KJO786503 KTD786503:KTK786503 LCZ786503:LDG786503 LMV786503:LNC786503 LWR786503:LWY786503 MGN786503:MGU786503 MQJ786503:MQQ786503 NAF786503:NAM786503 NKB786503:NKI786503 NTX786503:NUE786503 ODT786503:OEA786503 ONP786503:ONW786503 OXL786503:OXS786503 PHH786503:PHO786503 PRD786503:PRK786503 QAZ786503:QBG786503 QKV786503:QLC786503 QUR786503:QUY786503 REN786503:REU786503 ROJ786503:ROQ786503 RYF786503:RYM786503 SIB786503:SII786503 SRX786503:SSE786503 TBT786503:TCA786503 TLP786503:TLW786503 TVL786503:TVS786503 UFH786503:UFO786503 UPD786503:UPK786503 UYZ786503:UZG786503 VIV786503:VJC786503 VSR786503:VSY786503 WCN786503:WCU786503 WMJ786503:WMQ786503 WWF786503:WWM786503 V852039:AC852039 JT852039:KA852039 TP852039:TW852039 ADL852039:ADS852039 ANH852039:ANO852039 AXD852039:AXK852039 BGZ852039:BHG852039 BQV852039:BRC852039 CAR852039:CAY852039 CKN852039:CKU852039 CUJ852039:CUQ852039 DEF852039:DEM852039 DOB852039:DOI852039 DXX852039:DYE852039 EHT852039:EIA852039 ERP852039:ERW852039 FBL852039:FBS852039 FLH852039:FLO852039 FVD852039:FVK852039 GEZ852039:GFG852039 GOV852039:GPC852039 GYR852039:GYY852039 HIN852039:HIU852039 HSJ852039:HSQ852039 ICF852039:ICM852039 IMB852039:IMI852039 IVX852039:IWE852039 JFT852039:JGA852039 JPP852039:JPW852039 JZL852039:JZS852039 KJH852039:KJO852039 KTD852039:KTK852039 LCZ852039:LDG852039 LMV852039:LNC852039 LWR852039:LWY852039 MGN852039:MGU852039 MQJ852039:MQQ852039 NAF852039:NAM852039 NKB852039:NKI852039 NTX852039:NUE852039 ODT852039:OEA852039 ONP852039:ONW852039 OXL852039:OXS852039 PHH852039:PHO852039 PRD852039:PRK852039 QAZ852039:QBG852039 QKV852039:QLC852039 QUR852039:QUY852039 REN852039:REU852039 ROJ852039:ROQ852039 RYF852039:RYM852039 SIB852039:SII852039 SRX852039:SSE852039 TBT852039:TCA852039 TLP852039:TLW852039 TVL852039:TVS852039 UFH852039:UFO852039 UPD852039:UPK852039 UYZ852039:UZG852039 VIV852039:VJC852039 VSR852039:VSY852039 WCN852039:WCU852039 WMJ852039:WMQ852039 WWF852039:WWM852039 V917575:AC917575 JT917575:KA917575 TP917575:TW917575 ADL917575:ADS917575 ANH917575:ANO917575 AXD917575:AXK917575 BGZ917575:BHG917575 BQV917575:BRC917575 CAR917575:CAY917575 CKN917575:CKU917575 CUJ917575:CUQ917575 DEF917575:DEM917575 DOB917575:DOI917575 DXX917575:DYE917575 EHT917575:EIA917575 ERP917575:ERW917575 FBL917575:FBS917575 FLH917575:FLO917575 FVD917575:FVK917575 GEZ917575:GFG917575 GOV917575:GPC917575 GYR917575:GYY917575 HIN917575:HIU917575 HSJ917575:HSQ917575 ICF917575:ICM917575 IMB917575:IMI917575 IVX917575:IWE917575 JFT917575:JGA917575 JPP917575:JPW917575 JZL917575:JZS917575 KJH917575:KJO917575 KTD917575:KTK917575 LCZ917575:LDG917575 LMV917575:LNC917575 LWR917575:LWY917575 MGN917575:MGU917575 MQJ917575:MQQ917575 NAF917575:NAM917575 NKB917575:NKI917575 NTX917575:NUE917575 ODT917575:OEA917575 ONP917575:ONW917575 OXL917575:OXS917575 PHH917575:PHO917575 PRD917575:PRK917575 QAZ917575:QBG917575 QKV917575:QLC917575 QUR917575:QUY917575 REN917575:REU917575 ROJ917575:ROQ917575 RYF917575:RYM917575 SIB917575:SII917575 SRX917575:SSE917575 TBT917575:TCA917575 TLP917575:TLW917575 TVL917575:TVS917575 UFH917575:UFO917575 UPD917575:UPK917575 UYZ917575:UZG917575 VIV917575:VJC917575 VSR917575:VSY917575 WCN917575:WCU917575 WMJ917575:WMQ917575 WWF917575:WWM917575 V983111:AC983111 JT983111:KA983111 TP983111:TW983111 ADL983111:ADS983111 ANH983111:ANO983111 AXD983111:AXK983111 BGZ983111:BHG983111 BQV983111:BRC983111 CAR983111:CAY983111 CKN983111:CKU983111 CUJ983111:CUQ983111 DEF983111:DEM983111 DOB983111:DOI983111 DXX983111:DYE983111 EHT983111:EIA983111 ERP983111:ERW983111 FBL983111:FBS983111 FLH983111:FLO983111 FVD983111:FVK983111 GEZ983111:GFG983111 GOV983111:GPC983111 GYR983111:GYY983111 HIN983111:HIU983111 HSJ983111:HSQ983111 ICF983111:ICM983111 IMB983111:IMI983111 IVX983111:IWE983111 JFT983111:JGA983111 JPP983111:JPW983111 JZL983111:JZS983111 KJH983111:KJO983111 KTD983111:KTK983111 LCZ983111:LDG983111 LMV983111:LNC983111 LWR983111:LWY983111 MGN983111:MGU983111 MQJ983111:MQQ983111 NAF983111:NAM983111 NKB983111:NKI983111 NTX983111:NUE983111 ODT983111:OEA983111 ONP983111:ONW983111 OXL983111:OXS983111 PHH983111:PHO983111 PRD983111:PRK983111 QAZ983111:QBG983111 QKV983111:QLC983111 QUR983111:QUY983111 REN983111:REU983111 ROJ983111:ROQ983111 RYF983111:RYM983111 SIB983111:SII983111 SRX983111:SSE983111 TBT983111:TCA983111 TLP983111:TLW983111 TVL983111:TVS983111 UFH983111:UFO983111 UPD983111:UPK983111 UYZ983111:UZG983111 VIV983111:VJC983111 VSR983111:VSY983111 WCN983111:WCU983111 WMJ983111:WMQ983111 WWF983111:WWM983111 JT23:KA23 JT31:KA31 TP31:TW31 ADL31:ADS31 ANH31:ANO31 AXD31:AXK31 BGZ31:BHG31 BQV31:BRC31 CAR31:CAY31 CKN31:CKU31 CUJ31:CUQ31 DEF31:DEM31 DOB31:DOI31 DXX31:DYE31 EHT31:EIA31 ERP31:ERW31 FBL31:FBS31 FLH31:FLO31 FVD31:FVK31 GEZ31:GFG31 GOV31:GPC31 GYR31:GYY31 HIN31:HIU31 HSJ31:HSQ31 ICF31:ICM31 IMB31:IMI31 IVX31:IWE31 JFT31:JGA31 JPP31:JPW31 JZL31:JZS31 KJH31:KJO31 KTD31:KTK31 LCZ31:LDG31 LMV31:LNC31 LWR31:LWY31 MGN31:MGU31 MQJ31:MQQ31 NAF31:NAM31 NKB31:NKI31 NTX31:NUE31 ODT31:OEA31 ONP31:ONW31 OXL31:OXS31 PHH31:PHO31 PRD31:PRK31 QAZ31:QBG31 QKV31:QLC31 QUR31:QUY31 REN31:REU31 ROJ31:ROQ31 RYF31:RYM31 SIB31:SII31 SRX31:SSE31 TBT31:TCA31 TLP31:TLW31 TVL31:TVS31 UFH31:UFO31 UPD31:UPK31 UYZ31:UZG31 VIV31:VJC31 VSR31:VSY31 WCN31:WCU31 WMJ31:WMQ31 WWF31:WWM31" xr:uid="{00000000-0002-0000-0800-000007000000}">
      <formula1>$U$118:$U$971</formula1>
    </dataValidation>
    <dataValidation type="whole" allowBlank="1" showInputMessage="1" showErrorMessage="1" error="SOMENTE NUMEROS INTEIROS DE 0 A 59" sqref="J65617:K65617 JH65617:JI65617 TD65617:TE65617 ACZ65617:ADA65617 AMV65617:AMW65617 AWR65617:AWS65617 BGN65617:BGO65617 BQJ65617:BQK65617 CAF65617:CAG65617 CKB65617:CKC65617 CTX65617:CTY65617 DDT65617:DDU65617 DNP65617:DNQ65617 DXL65617:DXM65617 EHH65617:EHI65617 ERD65617:ERE65617 FAZ65617:FBA65617 FKV65617:FKW65617 FUR65617:FUS65617 GEN65617:GEO65617 GOJ65617:GOK65617 GYF65617:GYG65617 HIB65617:HIC65617 HRX65617:HRY65617 IBT65617:IBU65617 ILP65617:ILQ65617 IVL65617:IVM65617 JFH65617:JFI65617 JPD65617:JPE65617 JYZ65617:JZA65617 KIV65617:KIW65617 KSR65617:KSS65617 LCN65617:LCO65617 LMJ65617:LMK65617 LWF65617:LWG65617 MGB65617:MGC65617 MPX65617:MPY65617 MZT65617:MZU65617 NJP65617:NJQ65617 NTL65617:NTM65617 ODH65617:ODI65617 OND65617:ONE65617 OWZ65617:OXA65617 PGV65617:PGW65617 PQR65617:PQS65617 QAN65617:QAO65617 QKJ65617:QKK65617 QUF65617:QUG65617 REB65617:REC65617 RNX65617:RNY65617 RXT65617:RXU65617 SHP65617:SHQ65617 SRL65617:SRM65617 TBH65617:TBI65617 TLD65617:TLE65617 TUZ65617:TVA65617 UEV65617:UEW65617 UOR65617:UOS65617 UYN65617:UYO65617 VIJ65617:VIK65617 VSF65617:VSG65617 WCB65617:WCC65617 WLX65617:WLY65617 WVT65617:WVU65617 J131153:K131153 JH131153:JI131153 TD131153:TE131153 ACZ131153:ADA131153 AMV131153:AMW131153 AWR131153:AWS131153 BGN131153:BGO131153 BQJ131153:BQK131153 CAF131153:CAG131153 CKB131153:CKC131153 CTX131153:CTY131153 DDT131153:DDU131153 DNP131153:DNQ131153 DXL131153:DXM131153 EHH131153:EHI131153 ERD131153:ERE131153 FAZ131153:FBA131153 FKV131153:FKW131153 FUR131153:FUS131153 GEN131153:GEO131153 GOJ131153:GOK131153 GYF131153:GYG131153 HIB131153:HIC131153 HRX131153:HRY131153 IBT131153:IBU131153 ILP131153:ILQ131153 IVL131153:IVM131153 JFH131153:JFI131153 JPD131153:JPE131153 JYZ131153:JZA131153 KIV131153:KIW131153 KSR131153:KSS131153 LCN131153:LCO131153 LMJ131153:LMK131153 LWF131153:LWG131153 MGB131153:MGC131153 MPX131153:MPY131153 MZT131153:MZU131153 NJP131153:NJQ131153 NTL131153:NTM131153 ODH131153:ODI131153 OND131153:ONE131153 OWZ131153:OXA131153 PGV131153:PGW131153 PQR131153:PQS131153 QAN131153:QAO131153 QKJ131153:QKK131153 QUF131153:QUG131153 REB131153:REC131153 RNX131153:RNY131153 RXT131153:RXU131153 SHP131153:SHQ131153 SRL131153:SRM131153 TBH131153:TBI131153 TLD131153:TLE131153 TUZ131153:TVA131153 UEV131153:UEW131153 UOR131153:UOS131153 UYN131153:UYO131153 VIJ131153:VIK131153 VSF131153:VSG131153 WCB131153:WCC131153 WLX131153:WLY131153 WVT131153:WVU131153 J196689:K196689 JH196689:JI196689 TD196689:TE196689 ACZ196689:ADA196689 AMV196689:AMW196689 AWR196689:AWS196689 BGN196689:BGO196689 BQJ196689:BQK196689 CAF196689:CAG196689 CKB196689:CKC196689 CTX196689:CTY196689 DDT196689:DDU196689 DNP196689:DNQ196689 DXL196689:DXM196689 EHH196689:EHI196689 ERD196689:ERE196689 FAZ196689:FBA196689 FKV196689:FKW196689 FUR196689:FUS196689 GEN196689:GEO196689 GOJ196689:GOK196689 GYF196689:GYG196689 HIB196689:HIC196689 HRX196689:HRY196689 IBT196689:IBU196689 ILP196689:ILQ196689 IVL196689:IVM196689 JFH196689:JFI196689 JPD196689:JPE196689 JYZ196689:JZA196689 KIV196689:KIW196689 KSR196689:KSS196689 LCN196689:LCO196689 LMJ196689:LMK196689 LWF196689:LWG196689 MGB196689:MGC196689 MPX196689:MPY196689 MZT196689:MZU196689 NJP196689:NJQ196689 NTL196689:NTM196689 ODH196689:ODI196689 OND196689:ONE196689 OWZ196689:OXA196689 PGV196689:PGW196689 PQR196689:PQS196689 QAN196689:QAO196689 QKJ196689:QKK196689 QUF196689:QUG196689 REB196689:REC196689 RNX196689:RNY196689 RXT196689:RXU196689 SHP196689:SHQ196689 SRL196689:SRM196689 TBH196689:TBI196689 TLD196689:TLE196689 TUZ196689:TVA196689 UEV196689:UEW196689 UOR196689:UOS196689 UYN196689:UYO196689 VIJ196689:VIK196689 VSF196689:VSG196689 WCB196689:WCC196689 WLX196689:WLY196689 WVT196689:WVU196689 J262225:K262225 JH262225:JI262225 TD262225:TE262225 ACZ262225:ADA262225 AMV262225:AMW262225 AWR262225:AWS262225 BGN262225:BGO262225 BQJ262225:BQK262225 CAF262225:CAG262225 CKB262225:CKC262225 CTX262225:CTY262225 DDT262225:DDU262225 DNP262225:DNQ262225 DXL262225:DXM262225 EHH262225:EHI262225 ERD262225:ERE262225 FAZ262225:FBA262225 FKV262225:FKW262225 FUR262225:FUS262225 GEN262225:GEO262225 GOJ262225:GOK262225 GYF262225:GYG262225 HIB262225:HIC262225 HRX262225:HRY262225 IBT262225:IBU262225 ILP262225:ILQ262225 IVL262225:IVM262225 JFH262225:JFI262225 JPD262225:JPE262225 JYZ262225:JZA262225 KIV262225:KIW262225 KSR262225:KSS262225 LCN262225:LCO262225 LMJ262225:LMK262225 LWF262225:LWG262225 MGB262225:MGC262225 MPX262225:MPY262225 MZT262225:MZU262225 NJP262225:NJQ262225 NTL262225:NTM262225 ODH262225:ODI262225 OND262225:ONE262225 OWZ262225:OXA262225 PGV262225:PGW262225 PQR262225:PQS262225 QAN262225:QAO262225 QKJ262225:QKK262225 QUF262225:QUG262225 REB262225:REC262225 RNX262225:RNY262225 RXT262225:RXU262225 SHP262225:SHQ262225 SRL262225:SRM262225 TBH262225:TBI262225 TLD262225:TLE262225 TUZ262225:TVA262225 UEV262225:UEW262225 UOR262225:UOS262225 UYN262225:UYO262225 VIJ262225:VIK262225 VSF262225:VSG262225 WCB262225:WCC262225 WLX262225:WLY262225 WVT262225:WVU262225 J327761:K327761 JH327761:JI327761 TD327761:TE327761 ACZ327761:ADA327761 AMV327761:AMW327761 AWR327761:AWS327761 BGN327761:BGO327761 BQJ327761:BQK327761 CAF327761:CAG327761 CKB327761:CKC327761 CTX327761:CTY327761 DDT327761:DDU327761 DNP327761:DNQ327761 DXL327761:DXM327761 EHH327761:EHI327761 ERD327761:ERE327761 FAZ327761:FBA327761 FKV327761:FKW327761 FUR327761:FUS327761 GEN327761:GEO327761 GOJ327761:GOK327761 GYF327761:GYG327761 HIB327761:HIC327761 HRX327761:HRY327761 IBT327761:IBU327761 ILP327761:ILQ327761 IVL327761:IVM327761 JFH327761:JFI327761 JPD327761:JPE327761 JYZ327761:JZA327761 KIV327761:KIW327761 KSR327761:KSS327761 LCN327761:LCO327761 LMJ327761:LMK327761 LWF327761:LWG327761 MGB327761:MGC327761 MPX327761:MPY327761 MZT327761:MZU327761 NJP327761:NJQ327761 NTL327761:NTM327761 ODH327761:ODI327761 OND327761:ONE327761 OWZ327761:OXA327761 PGV327761:PGW327761 PQR327761:PQS327761 QAN327761:QAO327761 QKJ327761:QKK327761 QUF327761:QUG327761 REB327761:REC327761 RNX327761:RNY327761 RXT327761:RXU327761 SHP327761:SHQ327761 SRL327761:SRM327761 TBH327761:TBI327761 TLD327761:TLE327761 TUZ327761:TVA327761 UEV327761:UEW327761 UOR327761:UOS327761 UYN327761:UYO327761 VIJ327761:VIK327761 VSF327761:VSG327761 WCB327761:WCC327761 WLX327761:WLY327761 WVT327761:WVU327761 J393297:K393297 JH393297:JI393297 TD393297:TE393297 ACZ393297:ADA393297 AMV393297:AMW393297 AWR393297:AWS393297 BGN393297:BGO393297 BQJ393297:BQK393297 CAF393297:CAG393297 CKB393297:CKC393297 CTX393297:CTY393297 DDT393297:DDU393297 DNP393297:DNQ393297 DXL393297:DXM393297 EHH393297:EHI393297 ERD393297:ERE393297 FAZ393297:FBA393297 FKV393297:FKW393297 FUR393297:FUS393297 GEN393297:GEO393297 GOJ393297:GOK393297 GYF393297:GYG393297 HIB393297:HIC393297 HRX393297:HRY393297 IBT393297:IBU393297 ILP393297:ILQ393297 IVL393297:IVM393297 JFH393297:JFI393297 JPD393297:JPE393297 JYZ393297:JZA393297 KIV393297:KIW393297 KSR393297:KSS393297 LCN393297:LCO393297 LMJ393297:LMK393297 LWF393297:LWG393297 MGB393297:MGC393297 MPX393297:MPY393297 MZT393297:MZU393297 NJP393297:NJQ393297 NTL393297:NTM393297 ODH393297:ODI393297 OND393297:ONE393297 OWZ393297:OXA393297 PGV393297:PGW393297 PQR393297:PQS393297 QAN393297:QAO393297 QKJ393297:QKK393297 QUF393297:QUG393297 REB393297:REC393297 RNX393297:RNY393297 RXT393297:RXU393297 SHP393297:SHQ393297 SRL393297:SRM393297 TBH393297:TBI393297 TLD393297:TLE393297 TUZ393297:TVA393297 UEV393297:UEW393297 UOR393297:UOS393297 UYN393297:UYO393297 VIJ393297:VIK393297 VSF393297:VSG393297 WCB393297:WCC393297 WLX393297:WLY393297 WVT393297:WVU393297 J458833:K458833 JH458833:JI458833 TD458833:TE458833 ACZ458833:ADA458833 AMV458833:AMW458833 AWR458833:AWS458833 BGN458833:BGO458833 BQJ458833:BQK458833 CAF458833:CAG458833 CKB458833:CKC458833 CTX458833:CTY458833 DDT458833:DDU458833 DNP458833:DNQ458833 DXL458833:DXM458833 EHH458833:EHI458833 ERD458833:ERE458833 FAZ458833:FBA458833 FKV458833:FKW458833 FUR458833:FUS458833 GEN458833:GEO458833 GOJ458833:GOK458833 GYF458833:GYG458833 HIB458833:HIC458833 HRX458833:HRY458833 IBT458833:IBU458833 ILP458833:ILQ458833 IVL458833:IVM458833 JFH458833:JFI458833 JPD458833:JPE458833 JYZ458833:JZA458833 KIV458833:KIW458833 KSR458833:KSS458833 LCN458833:LCO458833 LMJ458833:LMK458833 LWF458833:LWG458833 MGB458833:MGC458833 MPX458833:MPY458833 MZT458833:MZU458833 NJP458833:NJQ458833 NTL458833:NTM458833 ODH458833:ODI458833 OND458833:ONE458833 OWZ458833:OXA458833 PGV458833:PGW458833 PQR458833:PQS458833 QAN458833:QAO458833 QKJ458833:QKK458833 QUF458833:QUG458833 REB458833:REC458833 RNX458833:RNY458833 RXT458833:RXU458833 SHP458833:SHQ458833 SRL458833:SRM458833 TBH458833:TBI458833 TLD458833:TLE458833 TUZ458833:TVA458833 UEV458833:UEW458833 UOR458833:UOS458833 UYN458833:UYO458833 VIJ458833:VIK458833 VSF458833:VSG458833 WCB458833:WCC458833 WLX458833:WLY458833 WVT458833:WVU458833 J524369:K524369 JH524369:JI524369 TD524369:TE524369 ACZ524369:ADA524369 AMV524369:AMW524369 AWR524369:AWS524369 BGN524369:BGO524369 BQJ524369:BQK524369 CAF524369:CAG524369 CKB524369:CKC524369 CTX524369:CTY524369 DDT524369:DDU524369 DNP524369:DNQ524369 DXL524369:DXM524369 EHH524369:EHI524369 ERD524369:ERE524369 FAZ524369:FBA524369 FKV524369:FKW524369 FUR524369:FUS524369 GEN524369:GEO524369 GOJ524369:GOK524369 GYF524369:GYG524369 HIB524369:HIC524369 HRX524369:HRY524369 IBT524369:IBU524369 ILP524369:ILQ524369 IVL524369:IVM524369 JFH524369:JFI524369 JPD524369:JPE524369 JYZ524369:JZA524369 KIV524369:KIW524369 KSR524369:KSS524369 LCN524369:LCO524369 LMJ524369:LMK524369 LWF524369:LWG524369 MGB524369:MGC524369 MPX524369:MPY524369 MZT524369:MZU524369 NJP524369:NJQ524369 NTL524369:NTM524369 ODH524369:ODI524369 OND524369:ONE524369 OWZ524369:OXA524369 PGV524369:PGW524369 PQR524369:PQS524369 QAN524369:QAO524369 QKJ524369:QKK524369 QUF524369:QUG524369 REB524369:REC524369 RNX524369:RNY524369 RXT524369:RXU524369 SHP524369:SHQ524369 SRL524369:SRM524369 TBH524369:TBI524369 TLD524369:TLE524369 TUZ524369:TVA524369 UEV524369:UEW524369 UOR524369:UOS524369 UYN524369:UYO524369 VIJ524369:VIK524369 VSF524369:VSG524369 WCB524369:WCC524369 WLX524369:WLY524369 WVT524369:WVU524369 J589905:K589905 JH589905:JI589905 TD589905:TE589905 ACZ589905:ADA589905 AMV589905:AMW589905 AWR589905:AWS589905 BGN589905:BGO589905 BQJ589905:BQK589905 CAF589905:CAG589905 CKB589905:CKC589905 CTX589905:CTY589905 DDT589905:DDU589905 DNP589905:DNQ589905 DXL589905:DXM589905 EHH589905:EHI589905 ERD589905:ERE589905 FAZ589905:FBA589905 FKV589905:FKW589905 FUR589905:FUS589905 GEN589905:GEO589905 GOJ589905:GOK589905 GYF589905:GYG589905 HIB589905:HIC589905 HRX589905:HRY589905 IBT589905:IBU589905 ILP589905:ILQ589905 IVL589905:IVM589905 JFH589905:JFI589905 JPD589905:JPE589905 JYZ589905:JZA589905 KIV589905:KIW589905 KSR589905:KSS589905 LCN589905:LCO589905 LMJ589905:LMK589905 LWF589905:LWG589905 MGB589905:MGC589905 MPX589905:MPY589905 MZT589905:MZU589905 NJP589905:NJQ589905 NTL589905:NTM589905 ODH589905:ODI589905 OND589905:ONE589905 OWZ589905:OXA589905 PGV589905:PGW589905 PQR589905:PQS589905 QAN589905:QAO589905 QKJ589905:QKK589905 QUF589905:QUG589905 REB589905:REC589905 RNX589905:RNY589905 RXT589905:RXU589905 SHP589905:SHQ589905 SRL589905:SRM589905 TBH589905:TBI589905 TLD589905:TLE589905 TUZ589905:TVA589905 UEV589905:UEW589905 UOR589905:UOS589905 UYN589905:UYO589905 VIJ589905:VIK589905 VSF589905:VSG589905 WCB589905:WCC589905 WLX589905:WLY589905 WVT589905:WVU589905 J655441:K655441 JH655441:JI655441 TD655441:TE655441 ACZ655441:ADA655441 AMV655441:AMW655441 AWR655441:AWS655441 BGN655441:BGO655441 BQJ655441:BQK655441 CAF655441:CAG655441 CKB655441:CKC655441 CTX655441:CTY655441 DDT655441:DDU655441 DNP655441:DNQ655441 DXL655441:DXM655441 EHH655441:EHI655441 ERD655441:ERE655441 FAZ655441:FBA655441 FKV655441:FKW655441 FUR655441:FUS655441 GEN655441:GEO655441 GOJ655441:GOK655441 GYF655441:GYG655441 HIB655441:HIC655441 HRX655441:HRY655441 IBT655441:IBU655441 ILP655441:ILQ655441 IVL655441:IVM655441 JFH655441:JFI655441 JPD655441:JPE655441 JYZ655441:JZA655441 KIV655441:KIW655441 KSR655441:KSS655441 LCN655441:LCO655441 LMJ655441:LMK655441 LWF655441:LWG655441 MGB655441:MGC655441 MPX655441:MPY655441 MZT655441:MZU655441 NJP655441:NJQ655441 NTL655441:NTM655441 ODH655441:ODI655441 OND655441:ONE655441 OWZ655441:OXA655441 PGV655441:PGW655441 PQR655441:PQS655441 QAN655441:QAO655441 QKJ655441:QKK655441 QUF655441:QUG655441 REB655441:REC655441 RNX655441:RNY655441 RXT655441:RXU655441 SHP655441:SHQ655441 SRL655441:SRM655441 TBH655441:TBI655441 TLD655441:TLE655441 TUZ655441:TVA655441 UEV655441:UEW655441 UOR655441:UOS655441 UYN655441:UYO655441 VIJ655441:VIK655441 VSF655441:VSG655441 WCB655441:WCC655441 WLX655441:WLY655441 WVT655441:WVU655441 J720977:K720977 JH720977:JI720977 TD720977:TE720977 ACZ720977:ADA720977 AMV720977:AMW720977 AWR720977:AWS720977 BGN720977:BGO720977 BQJ720977:BQK720977 CAF720977:CAG720977 CKB720977:CKC720977 CTX720977:CTY720977 DDT720977:DDU720977 DNP720977:DNQ720977 DXL720977:DXM720977 EHH720977:EHI720977 ERD720977:ERE720977 FAZ720977:FBA720977 FKV720977:FKW720977 FUR720977:FUS720977 GEN720977:GEO720977 GOJ720977:GOK720977 GYF720977:GYG720977 HIB720977:HIC720977 HRX720977:HRY720977 IBT720977:IBU720977 ILP720977:ILQ720977 IVL720977:IVM720977 JFH720977:JFI720977 JPD720977:JPE720977 JYZ720977:JZA720977 KIV720977:KIW720977 KSR720977:KSS720977 LCN720977:LCO720977 LMJ720977:LMK720977 LWF720977:LWG720977 MGB720977:MGC720977 MPX720977:MPY720977 MZT720977:MZU720977 NJP720977:NJQ720977 NTL720977:NTM720977 ODH720977:ODI720977 OND720977:ONE720977 OWZ720977:OXA720977 PGV720977:PGW720977 PQR720977:PQS720977 QAN720977:QAO720977 QKJ720977:QKK720977 QUF720977:QUG720977 REB720977:REC720977 RNX720977:RNY720977 RXT720977:RXU720977 SHP720977:SHQ720977 SRL720977:SRM720977 TBH720977:TBI720977 TLD720977:TLE720977 TUZ720977:TVA720977 UEV720977:UEW720977 UOR720977:UOS720977 UYN720977:UYO720977 VIJ720977:VIK720977 VSF720977:VSG720977 WCB720977:WCC720977 WLX720977:WLY720977 WVT720977:WVU720977 J786513:K786513 JH786513:JI786513 TD786513:TE786513 ACZ786513:ADA786513 AMV786513:AMW786513 AWR786513:AWS786513 BGN786513:BGO786513 BQJ786513:BQK786513 CAF786513:CAG786513 CKB786513:CKC786513 CTX786513:CTY786513 DDT786513:DDU786513 DNP786513:DNQ786513 DXL786513:DXM786513 EHH786513:EHI786513 ERD786513:ERE786513 FAZ786513:FBA786513 FKV786513:FKW786513 FUR786513:FUS786513 GEN786513:GEO786513 GOJ786513:GOK786513 GYF786513:GYG786513 HIB786513:HIC786513 HRX786513:HRY786513 IBT786513:IBU786513 ILP786513:ILQ786513 IVL786513:IVM786513 JFH786513:JFI786513 JPD786513:JPE786513 JYZ786513:JZA786513 KIV786513:KIW786513 KSR786513:KSS786513 LCN786513:LCO786513 LMJ786513:LMK786513 LWF786513:LWG786513 MGB786513:MGC786513 MPX786513:MPY786513 MZT786513:MZU786513 NJP786513:NJQ786513 NTL786513:NTM786513 ODH786513:ODI786513 OND786513:ONE786513 OWZ786513:OXA786513 PGV786513:PGW786513 PQR786513:PQS786513 QAN786513:QAO786513 QKJ786513:QKK786513 QUF786513:QUG786513 REB786513:REC786513 RNX786513:RNY786513 RXT786513:RXU786513 SHP786513:SHQ786513 SRL786513:SRM786513 TBH786513:TBI786513 TLD786513:TLE786513 TUZ786513:TVA786513 UEV786513:UEW786513 UOR786513:UOS786513 UYN786513:UYO786513 VIJ786513:VIK786513 VSF786513:VSG786513 WCB786513:WCC786513 WLX786513:WLY786513 WVT786513:WVU786513 J852049:K852049 JH852049:JI852049 TD852049:TE852049 ACZ852049:ADA852049 AMV852049:AMW852049 AWR852049:AWS852049 BGN852049:BGO852049 BQJ852049:BQK852049 CAF852049:CAG852049 CKB852049:CKC852049 CTX852049:CTY852049 DDT852049:DDU852049 DNP852049:DNQ852049 DXL852049:DXM852049 EHH852049:EHI852049 ERD852049:ERE852049 FAZ852049:FBA852049 FKV852049:FKW852049 FUR852049:FUS852049 GEN852049:GEO852049 GOJ852049:GOK852049 GYF852049:GYG852049 HIB852049:HIC852049 HRX852049:HRY852049 IBT852049:IBU852049 ILP852049:ILQ852049 IVL852049:IVM852049 JFH852049:JFI852049 JPD852049:JPE852049 JYZ852049:JZA852049 KIV852049:KIW852049 KSR852049:KSS852049 LCN852049:LCO852049 LMJ852049:LMK852049 LWF852049:LWG852049 MGB852049:MGC852049 MPX852049:MPY852049 MZT852049:MZU852049 NJP852049:NJQ852049 NTL852049:NTM852049 ODH852049:ODI852049 OND852049:ONE852049 OWZ852049:OXA852049 PGV852049:PGW852049 PQR852049:PQS852049 QAN852049:QAO852049 QKJ852049:QKK852049 QUF852049:QUG852049 REB852049:REC852049 RNX852049:RNY852049 RXT852049:RXU852049 SHP852049:SHQ852049 SRL852049:SRM852049 TBH852049:TBI852049 TLD852049:TLE852049 TUZ852049:TVA852049 UEV852049:UEW852049 UOR852049:UOS852049 UYN852049:UYO852049 VIJ852049:VIK852049 VSF852049:VSG852049 WCB852049:WCC852049 WLX852049:WLY852049 WVT852049:WVU852049 J917585:K917585 JH917585:JI917585 TD917585:TE917585 ACZ917585:ADA917585 AMV917585:AMW917585 AWR917585:AWS917585 BGN917585:BGO917585 BQJ917585:BQK917585 CAF917585:CAG917585 CKB917585:CKC917585 CTX917585:CTY917585 DDT917585:DDU917585 DNP917585:DNQ917585 DXL917585:DXM917585 EHH917585:EHI917585 ERD917585:ERE917585 FAZ917585:FBA917585 FKV917585:FKW917585 FUR917585:FUS917585 GEN917585:GEO917585 GOJ917585:GOK917585 GYF917585:GYG917585 HIB917585:HIC917585 HRX917585:HRY917585 IBT917585:IBU917585 ILP917585:ILQ917585 IVL917585:IVM917585 JFH917585:JFI917585 JPD917585:JPE917585 JYZ917585:JZA917585 KIV917585:KIW917585 KSR917585:KSS917585 LCN917585:LCO917585 LMJ917585:LMK917585 LWF917585:LWG917585 MGB917585:MGC917585 MPX917585:MPY917585 MZT917585:MZU917585 NJP917585:NJQ917585 NTL917585:NTM917585 ODH917585:ODI917585 OND917585:ONE917585 OWZ917585:OXA917585 PGV917585:PGW917585 PQR917585:PQS917585 QAN917585:QAO917585 QKJ917585:QKK917585 QUF917585:QUG917585 REB917585:REC917585 RNX917585:RNY917585 RXT917585:RXU917585 SHP917585:SHQ917585 SRL917585:SRM917585 TBH917585:TBI917585 TLD917585:TLE917585 TUZ917585:TVA917585 UEV917585:UEW917585 UOR917585:UOS917585 UYN917585:UYO917585 VIJ917585:VIK917585 VSF917585:VSG917585 WCB917585:WCC917585 WLX917585:WLY917585 WVT917585:WVU917585 J983121:K983121 JH983121:JI983121 TD983121:TE983121 ACZ983121:ADA983121 AMV983121:AMW983121 AWR983121:AWS983121 BGN983121:BGO983121 BQJ983121:BQK983121 CAF983121:CAG983121 CKB983121:CKC983121 CTX983121:CTY983121 DDT983121:DDU983121 DNP983121:DNQ983121 DXL983121:DXM983121 EHH983121:EHI983121 ERD983121:ERE983121 FAZ983121:FBA983121 FKV983121:FKW983121 FUR983121:FUS983121 GEN983121:GEO983121 GOJ983121:GOK983121 GYF983121:GYG983121 HIB983121:HIC983121 HRX983121:HRY983121 IBT983121:IBU983121 ILP983121:ILQ983121 IVL983121:IVM983121 JFH983121:JFI983121 JPD983121:JPE983121 JYZ983121:JZA983121 KIV983121:KIW983121 KSR983121:KSS983121 LCN983121:LCO983121 LMJ983121:LMK983121 LWF983121:LWG983121 MGB983121:MGC983121 MPX983121:MPY983121 MZT983121:MZU983121 NJP983121:NJQ983121 NTL983121:NTM983121 ODH983121:ODI983121 OND983121:ONE983121 OWZ983121:OXA983121 PGV983121:PGW983121 PQR983121:PQS983121 QAN983121:QAO983121 QKJ983121:QKK983121 QUF983121:QUG983121 REB983121:REC983121 RNX983121:RNY983121 RXT983121:RXU983121 SHP983121:SHQ983121 SRL983121:SRM983121 TBH983121:TBI983121 TLD983121:TLE983121 TUZ983121:TVA983121 UEV983121:UEW983121 UOR983121:UOS983121 UYN983121:UYO983121 VIJ983121:VIK983121 VSF983121:VSG983121 WCB983121:WCC983121 WLX983121:WLY983121 WVT983121:WVU983121 W65617:X65617 JU65617:JV65617 TQ65617:TR65617 ADM65617:ADN65617 ANI65617:ANJ65617 AXE65617:AXF65617 BHA65617:BHB65617 BQW65617:BQX65617 CAS65617:CAT65617 CKO65617:CKP65617 CUK65617:CUL65617 DEG65617:DEH65617 DOC65617:DOD65617 DXY65617:DXZ65617 EHU65617:EHV65617 ERQ65617:ERR65617 FBM65617:FBN65617 FLI65617:FLJ65617 FVE65617:FVF65617 GFA65617:GFB65617 GOW65617:GOX65617 GYS65617:GYT65617 HIO65617:HIP65617 HSK65617:HSL65617 ICG65617:ICH65617 IMC65617:IMD65617 IVY65617:IVZ65617 JFU65617:JFV65617 JPQ65617:JPR65617 JZM65617:JZN65617 KJI65617:KJJ65617 KTE65617:KTF65617 LDA65617:LDB65617 LMW65617:LMX65617 LWS65617:LWT65617 MGO65617:MGP65617 MQK65617:MQL65617 NAG65617:NAH65617 NKC65617:NKD65617 NTY65617:NTZ65617 ODU65617:ODV65617 ONQ65617:ONR65617 OXM65617:OXN65617 PHI65617:PHJ65617 PRE65617:PRF65617 QBA65617:QBB65617 QKW65617:QKX65617 QUS65617:QUT65617 REO65617:REP65617 ROK65617:ROL65617 RYG65617:RYH65617 SIC65617:SID65617 SRY65617:SRZ65617 TBU65617:TBV65617 TLQ65617:TLR65617 TVM65617:TVN65617 UFI65617:UFJ65617 UPE65617:UPF65617 UZA65617:UZB65617 VIW65617:VIX65617 VSS65617:VST65617 WCO65617:WCP65617 WMK65617:WML65617 WWG65617:WWH65617 W131153:X131153 JU131153:JV131153 TQ131153:TR131153 ADM131153:ADN131153 ANI131153:ANJ131153 AXE131153:AXF131153 BHA131153:BHB131153 BQW131153:BQX131153 CAS131153:CAT131153 CKO131153:CKP131153 CUK131153:CUL131153 DEG131153:DEH131153 DOC131153:DOD131153 DXY131153:DXZ131153 EHU131153:EHV131153 ERQ131153:ERR131153 FBM131153:FBN131153 FLI131153:FLJ131153 FVE131153:FVF131153 GFA131153:GFB131153 GOW131153:GOX131153 GYS131153:GYT131153 HIO131153:HIP131153 HSK131153:HSL131153 ICG131153:ICH131153 IMC131153:IMD131153 IVY131153:IVZ131153 JFU131153:JFV131153 JPQ131153:JPR131153 JZM131153:JZN131153 KJI131153:KJJ131153 KTE131153:KTF131153 LDA131153:LDB131153 LMW131153:LMX131153 LWS131153:LWT131153 MGO131153:MGP131153 MQK131153:MQL131153 NAG131153:NAH131153 NKC131153:NKD131153 NTY131153:NTZ131153 ODU131153:ODV131153 ONQ131153:ONR131153 OXM131153:OXN131153 PHI131153:PHJ131153 PRE131153:PRF131153 QBA131153:QBB131153 QKW131153:QKX131153 QUS131153:QUT131153 REO131153:REP131153 ROK131153:ROL131153 RYG131153:RYH131153 SIC131153:SID131153 SRY131153:SRZ131153 TBU131153:TBV131153 TLQ131153:TLR131153 TVM131153:TVN131153 UFI131153:UFJ131153 UPE131153:UPF131153 UZA131153:UZB131153 VIW131153:VIX131153 VSS131153:VST131153 WCO131153:WCP131153 WMK131153:WML131153 WWG131153:WWH131153 W196689:X196689 JU196689:JV196689 TQ196689:TR196689 ADM196689:ADN196689 ANI196689:ANJ196689 AXE196689:AXF196689 BHA196689:BHB196689 BQW196689:BQX196689 CAS196689:CAT196689 CKO196689:CKP196689 CUK196689:CUL196689 DEG196689:DEH196689 DOC196689:DOD196689 DXY196689:DXZ196689 EHU196689:EHV196689 ERQ196689:ERR196689 FBM196689:FBN196689 FLI196689:FLJ196689 FVE196689:FVF196689 GFA196689:GFB196689 GOW196689:GOX196689 GYS196689:GYT196689 HIO196689:HIP196689 HSK196689:HSL196689 ICG196689:ICH196689 IMC196689:IMD196689 IVY196689:IVZ196689 JFU196689:JFV196689 JPQ196689:JPR196689 JZM196689:JZN196689 KJI196689:KJJ196689 KTE196689:KTF196689 LDA196689:LDB196689 LMW196689:LMX196689 LWS196689:LWT196689 MGO196689:MGP196689 MQK196689:MQL196689 NAG196689:NAH196689 NKC196689:NKD196689 NTY196689:NTZ196689 ODU196689:ODV196689 ONQ196689:ONR196689 OXM196689:OXN196689 PHI196689:PHJ196689 PRE196689:PRF196689 QBA196689:QBB196689 QKW196689:QKX196689 QUS196689:QUT196689 REO196689:REP196689 ROK196689:ROL196689 RYG196689:RYH196689 SIC196689:SID196689 SRY196689:SRZ196689 TBU196689:TBV196689 TLQ196689:TLR196689 TVM196689:TVN196689 UFI196689:UFJ196689 UPE196689:UPF196689 UZA196689:UZB196689 VIW196689:VIX196689 VSS196689:VST196689 WCO196689:WCP196689 WMK196689:WML196689 WWG196689:WWH196689 W262225:X262225 JU262225:JV262225 TQ262225:TR262225 ADM262225:ADN262225 ANI262225:ANJ262225 AXE262225:AXF262225 BHA262225:BHB262225 BQW262225:BQX262225 CAS262225:CAT262225 CKO262225:CKP262225 CUK262225:CUL262225 DEG262225:DEH262225 DOC262225:DOD262225 DXY262225:DXZ262225 EHU262225:EHV262225 ERQ262225:ERR262225 FBM262225:FBN262225 FLI262225:FLJ262225 FVE262225:FVF262225 GFA262225:GFB262225 GOW262225:GOX262225 GYS262225:GYT262225 HIO262225:HIP262225 HSK262225:HSL262225 ICG262225:ICH262225 IMC262225:IMD262225 IVY262225:IVZ262225 JFU262225:JFV262225 JPQ262225:JPR262225 JZM262225:JZN262225 KJI262225:KJJ262225 KTE262225:KTF262225 LDA262225:LDB262225 LMW262225:LMX262225 LWS262225:LWT262225 MGO262225:MGP262225 MQK262225:MQL262225 NAG262225:NAH262225 NKC262225:NKD262225 NTY262225:NTZ262225 ODU262225:ODV262225 ONQ262225:ONR262225 OXM262225:OXN262225 PHI262225:PHJ262225 PRE262225:PRF262225 QBA262225:QBB262225 QKW262225:QKX262225 QUS262225:QUT262225 REO262225:REP262225 ROK262225:ROL262225 RYG262225:RYH262225 SIC262225:SID262225 SRY262225:SRZ262225 TBU262225:TBV262225 TLQ262225:TLR262225 TVM262225:TVN262225 UFI262225:UFJ262225 UPE262225:UPF262225 UZA262225:UZB262225 VIW262225:VIX262225 VSS262225:VST262225 WCO262225:WCP262225 WMK262225:WML262225 WWG262225:WWH262225 W327761:X327761 JU327761:JV327761 TQ327761:TR327761 ADM327761:ADN327761 ANI327761:ANJ327761 AXE327761:AXF327761 BHA327761:BHB327761 BQW327761:BQX327761 CAS327761:CAT327761 CKO327761:CKP327761 CUK327761:CUL327761 DEG327761:DEH327761 DOC327761:DOD327761 DXY327761:DXZ327761 EHU327761:EHV327761 ERQ327761:ERR327761 FBM327761:FBN327761 FLI327761:FLJ327761 FVE327761:FVF327761 GFA327761:GFB327761 GOW327761:GOX327761 GYS327761:GYT327761 HIO327761:HIP327761 HSK327761:HSL327761 ICG327761:ICH327761 IMC327761:IMD327761 IVY327761:IVZ327761 JFU327761:JFV327761 JPQ327761:JPR327761 JZM327761:JZN327761 KJI327761:KJJ327761 KTE327761:KTF327761 LDA327761:LDB327761 LMW327761:LMX327761 LWS327761:LWT327761 MGO327761:MGP327761 MQK327761:MQL327761 NAG327761:NAH327761 NKC327761:NKD327761 NTY327761:NTZ327761 ODU327761:ODV327761 ONQ327761:ONR327761 OXM327761:OXN327761 PHI327761:PHJ327761 PRE327761:PRF327761 QBA327761:QBB327761 QKW327761:QKX327761 QUS327761:QUT327761 REO327761:REP327761 ROK327761:ROL327761 RYG327761:RYH327761 SIC327761:SID327761 SRY327761:SRZ327761 TBU327761:TBV327761 TLQ327761:TLR327761 TVM327761:TVN327761 UFI327761:UFJ327761 UPE327761:UPF327761 UZA327761:UZB327761 VIW327761:VIX327761 VSS327761:VST327761 WCO327761:WCP327761 WMK327761:WML327761 WWG327761:WWH327761 W393297:X393297 JU393297:JV393297 TQ393297:TR393297 ADM393297:ADN393297 ANI393297:ANJ393297 AXE393297:AXF393297 BHA393297:BHB393297 BQW393297:BQX393297 CAS393297:CAT393297 CKO393297:CKP393297 CUK393297:CUL393297 DEG393297:DEH393297 DOC393297:DOD393297 DXY393297:DXZ393297 EHU393297:EHV393297 ERQ393297:ERR393297 FBM393297:FBN393297 FLI393297:FLJ393297 FVE393297:FVF393297 GFA393297:GFB393297 GOW393297:GOX393297 GYS393297:GYT393297 HIO393297:HIP393297 HSK393297:HSL393297 ICG393297:ICH393297 IMC393297:IMD393297 IVY393297:IVZ393297 JFU393297:JFV393297 JPQ393297:JPR393297 JZM393297:JZN393297 KJI393297:KJJ393297 KTE393297:KTF393297 LDA393297:LDB393297 LMW393297:LMX393297 LWS393297:LWT393297 MGO393297:MGP393297 MQK393297:MQL393297 NAG393297:NAH393297 NKC393297:NKD393297 NTY393297:NTZ393297 ODU393297:ODV393297 ONQ393297:ONR393297 OXM393297:OXN393297 PHI393297:PHJ393297 PRE393297:PRF393297 QBA393297:QBB393297 QKW393297:QKX393297 QUS393297:QUT393297 REO393297:REP393297 ROK393297:ROL393297 RYG393297:RYH393297 SIC393297:SID393297 SRY393297:SRZ393297 TBU393297:TBV393297 TLQ393297:TLR393297 TVM393297:TVN393297 UFI393297:UFJ393297 UPE393297:UPF393297 UZA393297:UZB393297 VIW393297:VIX393297 VSS393297:VST393297 WCO393297:WCP393297 WMK393297:WML393297 WWG393297:WWH393297 W458833:X458833 JU458833:JV458833 TQ458833:TR458833 ADM458833:ADN458833 ANI458833:ANJ458833 AXE458833:AXF458833 BHA458833:BHB458833 BQW458833:BQX458833 CAS458833:CAT458833 CKO458833:CKP458833 CUK458833:CUL458833 DEG458833:DEH458833 DOC458833:DOD458833 DXY458833:DXZ458833 EHU458833:EHV458833 ERQ458833:ERR458833 FBM458833:FBN458833 FLI458833:FLJ458833 FVE458833:FVF458833 GFA458833:GFB458833 GOW458833:GOX458833 GYS458833:GYT458833 HIO458833:HIP458833 HSK458833:HSL458833 ICG458833:ICH458833 IMC458833:IMD458833 IVY458833:IVZ458833 JFU458833:JFV458833 JPQ458833:JPR458833 JZM458833:JZN458833 KJI458833:KJJ458833 KTE458833:KTF458833 LDA458833:LDB458833 LMW458833:LMX458833 LWS458833:LWT458833 MGO458833:MGP458833 MQK458833:MQL458833 NAG458833:NAH458833 NKC458833:NKD458833 NTY458833:NTZ458833 ODU458833:ODV458833 ONQ458833:ONR458833 OXM458833:OXN458833 PHI458833:PHJ458833 PRE458833:PRF458833 QBA458833:QBB458833 QKW458833:QKX458833 QUS458833:QUT458833 REO458833:REP458833 ROK458833:ROL458833 RYG458833:RYH458833 SIC458833:SID458833 SRY458833:SRZ458833 TBU458833:TBV458833 TLQ458833:TLR458833 TVM458833:TVN458833 UFI458833:UFJ458833 UPE458833:UPF458833 UZA458833:UZB458833 VIW458833:VIX458833 VSS458833:VST458833 WCO458833:WCP458833 WMK458833:WML458833 WWG458833:WWH458833 W524369:X524369 JU524369:JV524369 TQ524369:TR524369 ADM524369:ADN524369 ANI524369:ANJ524369 AXE524369:AXF524369 BHA524369:BHB524369 BQW524369:BQX524369 CAS524369:CAT524369 CKO524369:CKP524369 CUK524369:CUL524369 DEG524369:DEH524369 DOC524369:DOD524369 DXY524369:DXZ524369 EHU524369:EHV524369 ERQ524369:ERR524369 FBM524369:FBN524369 FLI524369:FLJ524369 FVE524369:FVF524369 GFA524369:GFB524369 GOW524369:GOX524369 GYS524369:GYT524369 HIO524369:HIP524369 HSK524369:HSL524369 ICG524369:ICH524369 IMC524369:IMD524369 IVY524369:IVZ524369 JFU524369:JFV524369 JPQ524369:JPR524369 JZM524369:JZN524369 KJI524369:KJJ524369 KTE524369:KTF524369 LDA524369:LDB524369 LMW524369:LMX524369 LWS524369:LWT524369 MGO524369:MGP524369 MQK524369:MQL524369 NAG524369:NAH524369 NKC524369:NKD524369 NTY524369:NTZ524369 ODU524369:ODV524369 ONQ524369:ONR524369 OXM524369:OXN524369 PHI524369:PHJ524369 PRE524369:PRF524369 QBA524369:QBB524369 QKW524369:QKX524369 QUS524369:QUT524369 REO524369:REP524369 ROK524369:ROL524369 RYG524369:RYH524369 SIC524369:SID524369 SRY524369:SRZ524369 TBU524369:TBV524369 TLQ524369:TLR524369 TVM524369:TVN524369 UFI524369:UFJ524369 UPE524369:UPF524369 UZA524369:UZB524369 VIW524369:VIX524369 VSS524369:VST524369 WCO524369:WCP524369 WMK524369:WML524369 WWG524369:WWH524369 W589905:X589905 JU589905:JV589905 TQ589905:TR589905 ADM589905:ADN589905 ANI589905:ANJ589905 AXE589905:AXF589905 BHA589905:BHB589905 BQW589905:BQX589905 CAS589905:CAT589905 CKO589905:CKP589905 CUK589905:CUL589905 DEG589905:DEH589905 DOC589905:DOD589905 DXY589905:DXZ589905 EHU589905:EHV589905 ERQ589905:ERR589905 FBM589905:FBN589905 FLI589905:FLJ589905 FVE589905:FVF589905 GFA589905:GFB589905 GOW589905:GOX589905 GYS589905:GYT589905 HIO589905:HIP589905 HSK589905:HSL589905 ICG589905:ICH589905 IMC589905:IMD589905 IVY589905:IVZ589905 JFU589905:JFV589905 JPQ589905:JPR589905 JZM589905:JZN589905 KJI589905:KJJ589905 KTE589905:KTF589905 LDA589905:LDB589905 LMW589905:LMX589905 LWS589905:LWT589905 MGO589905:MGP589905 MQK589905:MQL589905 NAG589905:NAH589905 NKC589905:NKD589905 NTY589905:NTZ589905 ODU589905:ODV589905 ONQ589905:ONR589905 OXM589905:OXN589905 PHI589905:PHJ589905 PRE589905:PRF589905 QBA589905:QBB589905 QKW589905:QKX589905 QUS589905:QUT589905 REO589905:REP589905 ROK589905:ROL589905 RYG589905:RYH589905 SIC589905:SID589905 SRY589905:SRZ589905 TBU589905:TBV589905 TLQ589905:TLR589905 TVM589905:TVN589905 UFI589905:UFJ589905 UPE589905:UPF589905 UZA589905:UZB589905 VIW589905:VIX589905 VSS589905:VST589905 WCO589905:WCP589905 WMK589905:WML589905 WWG589905:WWH589905 W655441:X655441 JU655441:JV655441 TQ655441:TR655441 ADM655441:ADN655441 ANI655441:ANJ655441 AXE655441:AXF655441 BHA655441:BHB655441 BQW655441:BQX655441 CAS655441:CAT655441 CKO655441:CKP655441 CUK655441:CUL655441 DEG655441:DEH655441 DOC655441:DOD655441 DXY655441:DXZ655441 EHU655441:EHV655441 ERQ655441:ERR655441 FBM655441:FBN655441 FLI655441:FLJ655441 FVE655441:FVF655441 GFA655441:GFB655441 GOW655441:GOX655441 GYS655441:GYT655441 HIO655441:HIP655441 HSK655441:HSL655441 ICG655441:ICH655441 IMC655441:IMD655441 IVY655441:IVZ655441 JFU655441:JFV655441 JPQ655441:JPR655441 JZM655441:JZN655441 KJI655441:KJJ655441 KTE655441:KTF655441 LDA655441:LDB655441 LMW655441:LMX655441 LWS655441:LWT655441 MGO655441:MGP655441 MQK655441:MQL655441 NAG655441:NAH655441 NKC655441:NKD655441 NTY655441:NTZ655441 ODU655441:ODV655441 ONQ655441:ONR655441 OXM655441:OXN655441 PHI655441:PHJ655441 PRE655441:PRF655441 QBA655441:QBB655441 QKW655441:QKX655441 QUS655441:QUT655441 REO655441:REP655441 ROK655441:ROL655441 RYG655441:RYH655441 SIC655441:SID655441 SRY655441:SRZ655441 TBU655441:TBV655441 TLQ655441:TLR655441 TVM655441:TVN655441 UFI655441:UFJ655441 UPE655441:UPF655441 UZA655441:UZB655441 VIW655441:VIX655441 VSS655441:VST655441 WCO655441:WCP655441 WMK655441:WML655441 WWG655441:WWH655441 W720977:X720977 JU720977:JV720977 TQ720977:TR720977 ADM720977:ADN720977 ANI720977:ANJ720977 AXE720977:AXF720977 BHA720977:BHB720977 BQW720977:BQX720977 CAS720977:CAT720977 CKO720977:CKP720977 CUK720977:CUL720977 DEG720977:DEH720977 DOC720977:DOD720977 DXY720977:DXZ720977 EHU720977:EHV720977 ERQ720977:ERR720977 FBM720977:FBN720977 FLI720977:FLJ720977 FVE720977:FVF720977 GFA720977:GFB720977 GOW720977:GOX720977 GYS720977:GYT720977 HIO720977:HIP720977 HSK720977:HSL720977 ICG720977:ICH720977 IMC720977:IMD720977 IVY720977:IVZ720977 JFU720977:JFV720977 JPQ720977:JPR720977 JZM720977:JZN720977 KJI720977:KJJ720977 KTE720977:KTF720977 LDA720977:LDB720977 LMW720977:LMX720977 LWS720977:LWT720977 MGO720977:MGP720977 MQK720977:MQL720977 NAG720977:NAH720977 NKC720977:NKD720977 NTY720977:NTZ720977 ODU720977:ODV720977 ONQ720977:ONR720977 OXM720977:OXN720977 PHI720977:PHJ720977 PRE720977:PRF720977 QBA720977:QBB720977 QKW720977:QKX720977 QUS720977:QUT720977 REO720977:REP720977 ROK720977:ROL720977 RYG720977:RYH720977 SIC720977:SID720977 SRY720977:SRZ720977 TBU720977:TBV720977 TLQ720977:TLR720977 TVM720977:TVN720977 UFI720977:UFJ720977 UPE720977:UPF720977 UZA720977:UZB720977 VIW720977:VIX720977 VSS720977:VST720977 WCO720977:WCP720977 WMK720977:WML720977 WWG720977:WWH720977 W786513:X786513 JU786513:JV786513 TQ786513:TR786513 ADM786513:ADN786513 ANI786513:ANJ786513 AXE786513:AXF786513 BHA786513:BHB786513 BQW786513:BQX786513 CAS786513:CAT786513 CKO786513:CKP786513 CUK786513:CUL786513 DEG786513:DEH786513 DOC786513:DOD786513 DXY786513:DXZ786513 EHU786513:EHV786513 ERQ786513:ERR786513 FBM786513:FBN786513 FLI786513:FLJ786513 FVE786513:FVF786513 GFA786513:GFB786513 GOW786513:GOX786513 GYS786513:GYT786513 HIO786513:HIP786513 HSK786513:HSL786513 ICG786513:ICH786513 IMC786513:IMD786513 IVY786513:IVZ786513 JFU786513:JFV786513 JPQ786513:JPR786513 JZM786513:JZN786513 KJI786513:KJJ786513 KTE786513:KTF786513 LDA786513:LDB786513 LMW786513:LMX786513 LWS786513:LWT786513 MGO786513:MGP786513 MQK786513:MQL786513 NAG786513:NAH786513 NKC786513:NKD786513 NTY786513:NTZ786513 ODU786513:ODV786513 ONQ786513:ONR786513 OXM786513:OXN786513 PHI786513:PHJ786513 PRE786513:PRF786513 QBA786513:QBB786513 QKW786513:QKX786513 QUS786513:QUT786513 REO786513:REP786513 ROK786513:ROL786513 RYG786513:RYH786513 SIC786513:SID786513 SRY786513:SRZ786513 TBU786513:TBV786513 TLQ786513:TLR786513 TVM786513:TVN786513 UFI786513:UFJ786513 UPE786513:UPF786513 UZA786513:UZB786513 VIW786513:VIX786513 VSS786513:VST786513 WCO786513:WCP786513 WMK786513:WML786513 WWG786513:WWH786513 W852049:X852049 JU852049:JV852049 TQ852049:TR852049 ADM852049:ADN852049 ANI852049:ANJ852049 AXE852049:AXF852049 BHA852049:BHB852049 BQW852049:BQX852049 CAS852049:CAT852049 CKO852049:CKP852049 CUK852049:CUL852049 DEG852049:DEH852049 DOC852049:DOD852049 DXY852049:DXZ852049 EHU852049:EHV852049 ERQ852049:ERR852049 FBM852049:FBN852049 FLI852049:FLJ852049 FVE852049:FVF852049 GFA852049:GFB852049 GOW852049:GOX852049 GYS852049:GYT852049 HIO852049:HIP852049 HSK852049:HSL852049 ICG852049:ICH852049 IMC852049:IMD852049 IVY852049:IVZ852049 JFU852049:JFV852049 JPQ852049:JPR852049 JZM852049:JZN852049 KJI852049:KJJ852049 KTE852049:KTF852049 LDA852049:LDB852049 LMW852049:LMX852049 LWS852049:LWT852049 MGO852049:MGP852049 MQK852049:MQL852049 NAG852049:NAH852049 NKC852049:NKD852049 NTY852049:NTZ852049 ODU852049:ODV852049 ONQ852049:ONR852049 OXM852049:OXN852049 PHI852049:PHJ852049 PRE852049:PRF852049 QBA852049:QBB852049 QKW852049:QKX852049 QUS852049:QUT852049 REO852049:REP852049 ROK852049:ROL852049 RYG852049:RYH852049 SIC852049:SID852049 SRY852049:SRZ852049 TBU852049:TBV852049 TLQ852049:TLR852049 TVM852049:TVN852049 UFI852049:UFJ852049 UPE852049:UPF852049 UZA852049:UZB852049 VIW852049:VIX852049 VSS852049:VST852049 WCO852049:WCP852049 WMK852049:WML852049 WWG852049:WWH852049 W917585:X917585 JU917585:JV917585 TQ917585:TR917585 ADM917585:ADN917585 ANI917585:ANJ917585 AXE917585:AXF917585 BHA917585:BHB917585 BQW917585:BQX917585 CAS917585:CAT917585 CKO917585:CKP917585 CUK917585:CUL917585 DEG917585:DEH917585 DOC917585:DOD917585 DXY917585:DXZ917585 EHU917585:EHV917585 ERQ917585:ERR917585 FBM917585:FBN917585 FLI917585:FLJ917585 FVE917585:FVF917585 GFA917585:GFB917585 GOW917585:GOX917585 GYS917585:GYT917585 HIO917585:HIP917585 HSK917585:HSL917585 ICG917585:ICH917585 IMC917585:IMD917585 IVY917585:IVZ917585 JFU917585:JFV917585 JPQ917585:JPR917585 JZM917585:JZN917585 KJI917585:KJJ917585 KTE917585:KTF917585 LDA917585:LDB917585 LMW917585:LMX917585 LWS917585:LWT917585 MGO917585:MGP917585 MQK917585:MQL917585 NAG917585:NAH917585 NKC917585:NKD917585 NTY917585:NTZ917585 ODU917585:ODV917585 ONQ917585:ONR917585 OXM917585:OXN917585 PHI917585:PHJ917585 PRE917585:PRF917585 QBA917585:QBB917585 QKW917585:QKX917585 QUS917585:QUT917585 REO917585:REP917585 ROK917585:ROL917585 RYG917585:RYH917585 SIC917585:SID917585 SRY917585:SRZ917585 TBU917585:TBV917585 TLQ917585:TLR917585 TVM917585:TVN917585 UFI917585:UFJ917585 UPE917585:UPF917585 UZA917585:UZB917585 VIW917585:VIX917585 VSS917585:VST917585 WCO917585:WCP917585 WMK917585:WML917585 WWG917585:WWH917585 W983121:X983121 JU983121:JV983121 TQ983121:TR983121 ADM983121:ADN983121 ANI983121:ANJ983121 AXE983121:AXF983121 BHA983121:BHB983121 BQW983121:BQX983121 CAS983121:CAT983121 CKO983121:CKP983121 CUK983121:CUL983121 DEG983121:DEH983121 DOC983121:DOD983121 DXY983121:DXZ983121 EHU983121:EHV983121 ERQ983121:ERR983121 FBM983121:FBN983121 FLI983121:FLJ983121 FVE983121:FVF983121 GFA983121:GFB983121 GOW983121:GOX983121 GYS983121:GYT983121 HIO983121:HIP983121 HSK983121:HSL983121 ICG983121:ICH983121 IMC983121:IMD983121 IVY983121:IVZ983121 JFU983121:JFV983121 JPQ983121:JPR983121 JZM983121:JZN983121 KJI983121:KJJ983121 KTE983121:KTF983121 LDA983121:LDB983121 LMW983121:LMX983121 LWS983121:LWT983121 MGO983121:MGP983121 MQK983121:MQL983121 NAG983121:NAH983121 NKC983121:NKD983121 NTY983121:NTZ983121 ODU983121:ODV983121 ONQ983121:ONR983121 OXM983121:OXN983121 PHI983121:PHJ983121 PRE983121:PRF983121 QBA983121:QBB983121 QKW983121:QKX983121 QUS983121:QUT983121 REO983121:REP983121 ROK983121:ROL983121 RYG983121:RYH983121 SIC983121:SID983121 SRY983121:SRZ983121 TBU983121:TBV983121 TLQ983121:TLR983121 TVM983121:TVN983121 UFI983121:UFJ983121 UPE983121:UPF983121 UZA983121:UZB983121 VIW983121:VIX983121 VSS983121:VST983121 WCO983121:WCP983121 WMK983121:WML983121 WWG983121:WWH983121" xr:uid="{00000000-0002-0000-0800-000008000000}">
      <formula1>0</formula1>
      <formula2>59</formula2>
    </dataValidation>
    <dataValidation type="whole" allowBlank="1" showInputMessage="1" showErrorMessage="1" error="SOMENTE NÚMEROS INTEIROS ATÉ 7 (SETE) DÍGITOS" sqref="Y65621:AC65621 JW65621:KA65621 TS65621:TW65621 ADO65621:ADS65621 ANK65621:ANO65621 AXG65621:AXK65621 BHC65621:BHG65621 BQY65621:BRC65621 CAU65621:CAY65621 CKQ65621:CKU65621 CUM65621:CUQ65621 DEI65621:DEM65621 DOE65621:DOI65621 DYA65621:DYE65621 EHW65621:EIA65621 ERS65621:ERW65621 FBO65621:FBS65621 FLK65621:FLO65621 FVG65621:FVK65621 GFC65621:GFG65621 GOY65621:GPC65621 GYU65621:GYY65621 HIQ65621:HIU65621 HSM65621:HSQ65621 ICI65621:ICM65621 IME65621:IMI65621 IWA65621:IWE65621 JFW65621:JGA65621 JPS65621:JPW65621 JZO65621:JZS65621 KJK65621:KJO65621 KTG65621:KTK65621 LDC65621:LDG65621 LMY65621:LNC65621 LWU65621:LWY65621 MGQ65621:MGU65621 MQM65621:MQQ65621 NAI65621:NAM65621 NKE65621:NKI65621 NUA65621:NUE65621 ODW65621:OEA65621 ONS65621:ONW65621 OXO65621:OXS65621 PHK65621:PHO65621 PRG65621:PRK65621 QBC65621:QBG65621 QKY65621:QLC65621 QUU65621:QUY65621 REQ65621:REU65621 ROM65621:ROQ65621 RYI65621:RYM65621 SIE65621:SII65621 SSA65621:SSE65621 TBW65621:TCA65621 TLS65621:TLW65621 TVO65621:TVS65621 UFK65621:UFO65621 UPG65621:UPK65621 UZC65621:UZG65621 VIY65621:VJC65621 VSU65621:VSY65621 WCQ65621:WCU65621 WMM65621:WMQ65621 WWI65621:WWM65621 Y131157:AC131157 JW131157:KA131157 TS131157:TW131157 ADO131157:ADS131157 ANK131157:ANO131157 AXG131157:AXK131157 BHC131157:BHG131157 BQY131157:BRC131157 CAU131157:CAY131157 CKQ131157:CKU131157 CUM131157:CUQ131157 DEI131157:DEM131157 DOE131157:DOI131157 DYA131157:DYE131157 EHW131157:EIA131157 ERS131157:ERW131157 FBO131157:FBS131157 FLK131157:FLO131157 FVG131157:FVK131157 GFC131157:GFG131157 GOY131157:GPC131157 GYU131157:GYY131157 HIQ131157:HIU131157 HSM131157:HSQ131157 ICI131157:ICM131157 IME131157:IMI131157 IWA131157:IWE131157 JFW131157:JGA131157 JPS131157:JPW131157 JZO131157:JZS131157 KJK131157:KJO131157 KTG131157:KTK131157 LDC131157:LDG131157 LMY131157:LNC131157 LWU131157:LWY131157 MGQ131157:MGU131157 MQM131157:MQQ131157 NAI131157:NAM131157 NKE131157:NKI131157 NUA131157:NUE131157 ODW131157:OEA131157 ONS131157:ONW131157 OXO131157:OXS131157 PHK131157:PHO131157 PRG131157:PRK131157 QBC131157:QBG131157 QKY131157:QLC131157 QUU131157:QUY131157 REQ131157:REU131157 ROM131157:ROQ131157 RYI131157:RYM131157 SIE131157:SII131157 SSA131157:SSE131157 TBW131157:TCA131157 TLS131157:TLW131157 TVO131157:TVS131157 UFK131157:UFO131157 UPG131157:UPK131157 UZC131157:UZG131157 VIY131157:VJC131157 VSU131157:VSY131157 WCQ131157:WCU131157 WMM131157:WMQ131157 WWI131157:WWM131157 Y196693:AC196693 JW196693:KA196693 TS196693:TW196693 ADO196693:ADS196693 ANK196693:ANO196693 AXG196693:AXK196693 BHC196693:BHG196693 BQY196693:BRC196693 CAU196693:CAY196693 CKQ196693:CKU196693 CUM196693:CUQ196693 DEI196693:DEM196693 DOE196693:DOI196693 DYA196693:DYE196693 EHW196693:EIA196693 ERS196693:ERW196693 FBO196693:FBS196693 FLK196693:FLO196693 FVG196693:FVK196693 GFC196693:GFG196693 GOY196693:GPC196693 GYU196693:GYY196693 HIQ196693:HIU196693 HSM196693:HSQ196693 ICI196693:ICM196693 IME196693:IMI196693 IWA196693:IWE196693 JFW196693:JGA196693 JPS196693:JPW196693 JZO196693:JZS196693 KJK196693:KJO196693 KTG196693:KTK196693 LDC196693:LDG196693 LMY196693:LNC196693 LWU196693:LWY196693 MGQ196693:MGU196693 MQM196693:MQQ196693 NAI196693:NAM196693 NKE196693:NKI196693 NUA196693:NUE196693 ODW196693:OEA196693 ONS196693:ONW196693 OXO196693:OXS196693 PHK196693:PHO196693 PRG196693:PRK196693 QBC196693:QBG196693 QKY196693:QLC196693 QUU196693:QUY196693 REQ196693:REU196693 ROM196693:ROQ196693 RYI196693:RYM196693 SIE196693:SII196693 SSA196693:SSE196693 TBW196693:TCA196693 TLS196693:TLW196693 TVO196693:TVS196693 UFK196693:UFO196693 UPG196693:UPK196693 UZC196693:UZG196693 VIY196693:VJC196693 VSU196693:VSY196693 WCQ196693:WCU196693 WMM196693:WMQ196693 WWI196693:WWM196693 Y262229:AC262229 JW262229:KA262229 TS262229:TW262229 ADO262229:ADS262229 ANK262229:ANO262229 AXG262229:AXK262229 BHC262229:BHG262229 BQY262229:BRC262229 CAU262229:CAY262229 CKQ262229:CKU262229 CUM262229:CUQ262229 DEI262229:DEM262229 DOE262229:DOI262229 DYA262229:DYE262229 EHW262229:EIA262229 ERS262229:ERW262229 FBO262229:FBS262229 FLK262229:FLO262229 FVG262229:FVK262229 GFC262229:GFG262229 GOY262229:GPC262229 GYU262229:GYY262229 HIQ262229:HIU262229 HSM262229:HSQ262229 ICI262229:ICM262229 IME262229:IMI262229 IWA262229:IWE262229 JFW262229:JGA262229 JPS262229:JPW262229 JZO262229:JZS262229 KJK262229:KJO262229 KTG262229:KTK262229 LDC262229:LDG262229 LMY262229:LNC262229 LWU262229:LWY262229 MGQ262229:MGU262229 MQM262229:MQQ262229 NAI262229:NAM262229 NKE262229:NKI262229 NUA262229:NUE262229 ODW262229:OEA262229 ONS262229:ONW262229 OXO262229:OXS262229 PHK262229:PHO262229 PRG262229:PRK262229 QBC262229:QBG262229 QKY262229:QLC262229 QUU262229:QUY262229 REQ262229:REU262229 ROM262229:ROQ262229 RYI262229:RYM262229 SIE262229:SII262229 SSA262229:SSE262229 TBW262229:TCA262229 TLS262229:TLW262229 TVO262229:TVS262229 UFK262229:UFO262229 UPG262229:UPK262229 UZC262229:UZG262229 VIY262229:VJC262229 VSU262229:VSY262229 WCQ262229:WCU262229 WMM262229:WMQ262229 WWI262229:WWM262229 Y327765:AC327765 JW327765:KA327765 TS327765:TW327765 ADO327765:ADS327765 ANK327765:ANO327765 AXG327765:AXK327765 BHC327765:BHG327765 BQY327765:BRC327765 CAU327765:CAY327765 CKQ327765:CKU327765 CUM327765:CUQ327765 DEI327765:DEM327765 DOE327765:DOI327765 DYA327765:DYE327765 EHW327765:EIA327765 ERS327765:ERW327765 FBO327765:FBS327765 FLK327765:FLO327765 FVG327765:FVK327765 GFC327765:GFG327765 GOY327765:GPC327765 GYU327765:GYY327765 HIQ327765:HIU327765 HSM327765:HSQ327765 ICI327765:ICM327765 IME327765:IMI327765 IWA327765:IWE327765 JFW327765:JGA327765 JPS327765:JPW327765 JZO327765:JZS327765 KJK327765:KJO327765 KTG327765:KTK327765 LDC327765:LDG327765 LMY327765:LNC327765 LWU327765:LWY327765 MGQ327765:MGU327765 MQM327765:MQQ327765 NAI327765:NAM327765 NKE327765:NKI327765 NUA327765:NUE327765 ODW327765:OEA327765 ONS327765:ONW327765 OXO327765:OXS327765 PHK327765:PHO327765 PRG327765:PRK327765 QBC327765:QBG327765 QKY327765:QLC327765 QUU327765:QUY327765 REQ327765:REU327765 ROM327765:ROQ327765 RYI327765:RYM327765 SIE327765:SII327765 SSA327765:SSE327765 TBW327765:TCA327765 TLS327765:TLW327765 TVO327765:TVS327765 UFK327765:UFO327765 UPG327765:UPK327765 UZC327765:UZG327765 VIY327765:VJC327765 VSU327765:VSY327765 WCQ327765:WCU327765 WMM327765:WMQ327765 WWI327765:WWM327765 Y393301:AC393301 JW393301:KA393301 TS393301:TW393301 ADO393301:ADS393301 ANK393301:ANO393301 AXG393301:AXK393301 BHC393301:BHG393301 BQY393301:BRC393301 CAU393301:CAY393301 CKQ393301:CKU393301 CUM393301:CUQ393301 DEI393301:DEM393301 DOE393301:DOI393301 DYA393301:DYE393301 EHW393301:EIA393301 ERS393301:ERW393301 FBO393301:FBS393301 FLK393301:FLO393301 FVG393301:FVK393301 GFC393301:GFG393301 GOY393301:GPC393301 GYU393301:GYY393301 HIQ393301:HIU393301 HSM393301:HSQ393301 ICI393301:ICM393301 IME393301:IMI393301 IWA393301:IWE393301 JFW393301:JGA393301 JPS393301:JPW393301 JZO393301:JZS393301 KJK393301:KJO393301 KTG393301:KTK393301 LDC393301:LDG393301 LMY393301:LNC393301 LWU393301:LWY393301 MGQ393301:MGU393301 MQM393301:MQQ393301 NAI393301:NAM393301 NKE393301:NKI393301 NUA393301:NUE393301 ODW393301:OEA393301 ONS393301:ONW393301 OXO393301:OXS393301 PHK393301:PHO393301 PRG393301:PRK393301 QBC393301:QBG393301 QKY393301:QLC393301 QUU393301:QUY393301 REQ393301:REU393301 ROM393301:ROQ393301 RYI393301:RYM393301 SIE393301:SII393301 SSA393301:SSE393301 TBW393301:TCA393301 TLS393301:TLW393301 TVO393301:TVS393301 UFK393301:UFO393301 UPG393301:UPK393301 UZC393301:UZG393301 VIY393301:VJC393301 VSU393301:VSY393301 WCQ393301:WCU393301 WMM393301:WMQ393301 WWI393301:WWM393301 Y458837:AC458837 JW458837:KA458837 TS458837:TW458837 ADO458837:ADS458837 ANK458837:ANO458837 AXG458837:AXK458837 BHC458837:BHG458837 BQY458837:BRC458837 CAU458837:CAY458837 CKQ458837:CKU458837 CUM458837:CUQ458837 DEI458837:DEM458837 DOE458837:DOI458837 DYA458837:DYE458837 EHW458837:EIA458837 ERS458837:ERW458837 FBO458837:FBS458837 FLK458837:FLO458837 FVG458837:FVK458837 GFC458837:GFG458837 GOY458837:GPC458837 GYU458837:GYY458837 HIQ458837:HIU458837 HSM458837:HSQ458837 ICI458837:ICM458837 IME458837:IMI458837 IWA458837:IWE458837 JFW458837:JGA458837 JPS458837:JPW458837 JZO458837:JZS458837 KJK458837:KJO458837 KTG458837:KTK458837 LDC458837:LDG458837 LMY458837:LNC458837 LWU458837:LWY458837 MGQ458837:MGU458837 MQM458837:MQQ458837 NAI458837:NAM458837 NKE458837:NKI458837 NUA458837:NUE458837 ODW458837:OEA458837 ONS458837:ONW458837 OXO458837:OXS458837 PHK458837:PHO458837 PRG458837:PRK458837 QBC458837:QBG458837 QKY458837:QLC458837 QUU458837:QUY458837 REQ458837:REU458837 ROM458837:ROQ458837 RYI458837:RYM458837 SIE458837:SII458837 SSA458837:SSE458837 TBW458837:TCA458837 TLS458837:TLW458837 TVO458837:TVS458837 UFK458837:UFO458837 UPG458837:UPK458837 UZC458837:UZG458837 VIY458837:VJC458837 VSU458837:VSY458837 WCQ458837:WCU458837 WMM458837:WMQ458837 WWI458837:WWM458837 Y524373:AC524373 JW524373:KA524373 TS524373:TW524373 ADO524373:ADS524373 ANK524373:ANO524373 AXG524373:AXK524373 BHC524373:BHG524373 BQY524373:BRC524373 CAU524373:CAY524373 CKQ524373:CKU524373 CUM524373:CUQ524373 DEI524373:DEM524373 DOE524373:DOI524373 DYA524373:DYE524373 EHW524373:EIA524373 ERS524373:ERW524373 FBO524373:FBS524373 FLK524373:FLO524373 FVG524373:FVK524373 GFC524373:GFG524373 GOY524373:GPC524373 GYU524373:GYY524373 HIQ524373:HIU524373 HSM524373:HSQ524373 ICI524373:ICM524373 IME524373:IMI524373 IWA524373:IWE524373 JFW524373:JGA524373 JPS524373:JPW524373 JZO524373:JZS524373 KJK524373:KJO524373 KTG524373:KTK524373 LDC524373:LDG524373 LMY524373:LNC524373 LWU524373:LWY524373 MGQ524373:MGU524373 MQM524373:MQQ524373 NAI524373:NAM524373 NKE524373:NKI524373 NUA524373:NUE524373 ODW524373:OEA524373 ONS524373:ONW524373 OXO524373:OXS524373 PHK524373:PHO524373 PRG524373:PRK524373 QBC524373:QBG524373 QKY524373:QLC524373 QUU524373:QUY524373 REQ524373:REU524373 ROM524373:ROQ524373 RYI524373:RYM524373 SIE524373:SII524373 SSA524373:SSE524373 TBW524373:TCA524373 TLS524373:TLW524373 TVO524373:TVS524373 UFK524373:UFO524373 UPG524373:UPK524373 UZC524373:UZG524373 VIY524373:VJC524373 VSU524373:VSY524373 WCQ524373:WCU524373 WMM524373:WMQ524373 WWI524373:WWM524373 Y589909:AC589909 JW589909:KA589909 TS589909:TW589909 ADO589909:ADS589909 ANK589909:ANO589909 AXG589909:AXK589909 BHC589909:BHG589909 BQY589909:BRC589909 CAU589909:CAY589909 CKQ589909:CKU589909 CUM589909:CUQ589909 DEI589909:DEM589909 DOE589909:DOI589909 DYA589909:DYE589909 EHW589909:EIA589909 ERS589909:ERW589909 FBO589909:FBS589909 FLK589909:FLO589909 FVG589909:FVK589909 GFC589909:GFG589909 GOY589909:GPC589909 GYU589909:GYY589909 HIQ589909:HIU589909 HSM589909:HSQ589909 ICI589909:ICM589909 IME589909:IMI589909 IWA589909:IWE589909 JFW589909:JGA589909 JPS589909:JPW589909 JZO589909:JZS589909 KJK589909:KJO589909 KTG589909:KTK589909 LDC589909:LDG589909 LMY589909:LNC589909 LWU589909:LWY589909 MGQ589909:MGU589909 MQM589909:MQQ589909 NAI589909:NAM589909 NKE589909:NKI589909 NUA589909:NUE589909 ODW589909:OEA589909 ONS589909:ONW589909 OXO589909:OXS589909 PHK589909:PHO589909 PRG589909:PRK589909 QBC589909:QBG589909 QKY589909:QLC589909 QUU589909:QUY589909 REQ589909:REU589909 ROM589909:ROQ589909 RYI589909:RYM589909 SIE589909:SII589909 SSA589909:SSE589909 TBW589909:TCA589909 TLS589909:TLW589909 TVO589909:TVS589909 UFK589909:UFO589909 UPG589909:UPK589909 UZC589909:UZG589909 VIY589909:VJC589909 VSU589909:VSY589909 WCQ589909:WCU589909 WMM589909:WMQ589909 WWI589909:WWM589909 Y655445:AC655445 JW655445:KA655445 TS655445:TW655445 ADO655445:ADS655445 ANK655445:ANO655445 AXG655445:AXK655445 BHC655445:BHG655445 BQY655445:BRC655445 CAU655445:CAY655445 CKQ655445:CKU655445 CUM655445:CUQ655445 DEI655445:DEM655445 DOE655445:DOI655445 DYA655445:DYE655445 EHW655445:EIA655445 ERS655445:ERW655445 FBO655445:FBS655445 FLK655445:FLO655445 FVG655445:FVK655445 GFC655445:GFG655445 GOY655445:GPC655445 GYU655445:GYY655445 HIQ655445:HIU655445 HSM655445:HSQ655445 ICI655445:ICM655445 IME655445:IMI655445 IWA655445:IWE655445 JFW655445:JGA655445 JPS655445:JPW655445 JZO655445:JZS655445 KJK655445:KJO655445 KTG655445:KTK655445 LDC655445:LDG655445 LMY655445:LNC655445 LWU655445:LWY655445 MGQ655445:MGU655445 MQM655445:MQQ655445 NAI655445:NAM655445 NKE655445:NKI655445 NUA655445:NUE655445 ODW655445:OEA655445 ONS655445:ONW655445 OXO655445:OXS655445 PHK655445:PHO655445 PRG655445:PRK655445 QBC655445:QBG655445 QKY655445:QLC655445 QUU655445:QUY655445 REQ655445:REU655445 ROM655445:ROQ655445 RYI655445:RYM655445 SIE655445:SII655445 SSA655445:SSE655445 TBW655445:TCA655445 TLS655445:TLW655445 TVO655445:TVS655445 UFK655445:UFO655445 UPG655445:UPK655445 UZC655445:UZG655445 VIY655445:VJC655445 VSU655445:VSY655445 WCQ655445:WCU655445 WMM655445:WMQ655445 WWI655445:WWM655445 Y720981:AC720981 JW720981:KA720981 TS720981:TW720981 ADO720981:ADS720981 ANK720981:ANO720981 AXG720981:AXK720981 BHC720981:BHG720981 BQY720981:BRC720981 CAU720981:CAY720981 CKQ720981:CKU720981 CUM720981:CUQ720981 DEI720981:DEM720981 DOE720981:DOI720981 DYA720981:DYE720981 EHW720981:EIA720981 ERS720981:ERW720981 FBO720981:FBS720981 FLK720981:FLO720981 FVG720981:FVK720981 GFC720981:GFG720981 GOY720981:GPC720981 GYU720981:GYY720981 HIQ720981:HIU720981 HSM720981:HSQ720981 ICI720981:ICM720981 IME720981:IMI720981 IWA720981:IWE720981 JFW720981:JGA720981 JPS720981:JPW720981 JZO720981:JZS720981 KJK720981:KJO720981 KTG720981:KTK720981 LDC720981:LDG720981 LMY720981:LNC720981 LWU720981:LWY720981 MGQ720981:MGU720981 MQM720981:MQQ720981 NAI720981:NAM720981 NKE720981:NKI720981 NUA720981:NUE720981 ODW720981:OEA720981 ONS720981:ONW720981 OXO720981:OXS720981 PHK720981:PHO720981 PRG720981:PRK720981 QBC720981:QBG720981 QKY720981:QLC720981 QUU720981:QUY720981 REQ720981:REU720981 ROM720981:ROQ720981 RYI720981:RYM720981 SIE720981:SII720981 SSA720981:SSE720981 TBW720981:TCA720981 TLS720981:TLW720981 TVO720981:TVS720981 UFK720981:UFO720981 UPG720981:UPK720981 UZC720981:UZG720981 VIY720981:VJC720981 VSU720981:VSY720981 WCQ720981:WCU720981 WMM720981:WMQ720981 WWI720981:WWM720981 Y786517:AC786517 JW786517:KA786517 TS786517:TW786517 ADO786517:ADS786517 ANK786517:ANO786517 AXG786517:AXK786517 BHC786517:BHG786517 BQY786517:BRC786517 CAU786517:CAY786517 CKQ786517:CKU786517 CUM786517:CUQ786517 DEI786517:DEM786517 DOE786517:DOI786517 DYA786517:DYE786517 EHW786517:EIA786517 ERS786517:ERW786517 FBO786517:FBS786517 FLK786517:FLO786517 FVG786517:FVK786517 GFC786517:GFG786517 GOY786517:GPC786517 GYU786517:GYY786517 HIQ786517:HIU786517 HSM786517:HSQ786517 ICI786517:ICM786517 IME786517:IMI786517 IWA786517:IWE786517 JFW786517:JGA786517 JPS786517:JPW786517 JZO786517:JZS786517 KJK786517:KJO786517 KTG786517:KTK786517 LDC786517:LDG786517 LMY786517:LNC786517 LWU786517:LWY786517 MGQ786517:MGU786517 MQM786517:MQQ786517 NAI786517:NAM786517 NKE786517:NKI786517 NUA786517:NUE786517 ODW786517:OEA786517 ONS786517:ONW786517 OXO786517:OXS786517 PHK786517:PHO786517 PRG786517:PRK786517 QBC786517:QBG786517 QKY786517:QLC786517 QUU786517:QUY786517 REQ786517:REU786517 ROM786517:ROQ786517 RYI786517:RYM786517 SIE786517:SII786517 SSA786517:SSE786517 TBW786517:TCA786517 TLS786517:TLW786517 TVO786517:TVS786517 UFK786517:UFO786517 UPG786517:UPK786517 UZC786517:UZG786517 VIY786517:VJC786517 VSU786517:VSY786517 WCQ786517:WCU786517 WMM786517:WMQ786517 WWI786517:WWM786517 Y852053:AC852053 JW852053:KA852053 TS852053:TW852053 ADO852053:ADS852053 ANK852053:ANO852053 AXG852053:AXK852053 BHC852053:BHG852053 BQY852053:BRC852053 CAU852053:CAY852053 CKQ852053:CKU852053 CUM852053:CUQ852053 DEI852053:DEM852053 DOE852053:DOI852053 DYA852053:DYE852053 EHW852053:EIA852053 ERS852053:ERW852053 FBO852053:FBS852053 FLK852053:FLO852053 FVG852053:FVK852053 GFC852053:GFG852053 GOY852053:GPC852053 GYU852053:GYY852053 HIQ852053:HIU852053 HSM852053:HSQ852053 ICI852053:ICM852053 IME852053:IMI852053 IWA852053:IWE852053 JFW852053:JGA852053 JPS852053:JPW852053 JZO852053:JZS852053 KJK852053:KJO852053 KTG852053:KTK852053 LDC852053:LDG852053 LMY852053:LNC852053 LWU852053:LWY852053 MGQ852053:MGU852053 MQM852053:MQQ852053 NAI852053:NAM852053 NKE852053:NKI852053 NUA852053:NUE852053 ODW852053:OEA852053 ONS852053:ONW852053 OXO852053:OXS852053 PHK852053:PHO852053 PRG852053:PRK852053 QBC852053:QBG852053 QKY852053:QLC852053 QUU852053:QUY852053 REQ852053:REU852053 ROM852053:ROQ852053 RYI852053:RYM852053 SIE852053:SII852053 SSA852053:SSE852053 TBW852053:TCA852053 TLS852053:TLW852053 TVO852053:TVS852053 UFK852053:UFO852053 UPG852053:UPK852053 UZC852053:UZG852053 VIY852053:VJC852053 VSU852053:VSY852053 WCQ852053:WCU852053 WMM852053:WMQ852053 WWI852053:WWM852053 Y917589:AC917589 JW917589:KA917589 TS917589:TW917589 ADO917589:ADS917589 ANK917589:ANO917589 AXG917589:AXK917589 BHC917589:BHG917589 BQY917589:BRC917589 CAU917589:CAY917589 CKQ917589:CKU917589 CUM917589:CUQ917589 DEI917589:DEM917589 DOE917589:DOI917589 DYA917589:DYE917589 EHW917589:EIA917589 ERS917589:ERW917589 FBO917589:FBS917589 FLK917589:FLO917589 FVG917589:FVK917589 GFC917589:GFG917589 GOY917589:GPC917589 GYU917589:GYY917589 HIQ917589:HIU917589 HSM917589:HSQ917589 ICI917589:ICM917589 IME917589:IMI917589 IWA917589:IWE917589 JFW917589:JGA917589 JPS917589:JPW917589 JZO917589:JZS917589 KJK917589:KJO917589 KTG917589:KTK917589 LDC917589:LDG917589 LMY917589:LNC917589 LWU917589:LWY917589 MGQ917589:MGU917589 MQM917589:MQQ917589 NAI917589:NAM917589 NKE917589:NKI917589 NUA917589:NUE917589 ODW917589:OEA917589 ONS917589:ONW917589 OXO917589:OXS917589 PHK917589:PHO917589 PRG917589:PRK917589 QBC917589:QBG917589 QKY917589:QLC917589 QUU917589:QUY917589 REQ917589:REU917589 ROM917589:ROQ917589 RYI917589:RYM917589 SIE917589:SII917589 SSA917589:SSE917589 TBW917589:TCA917589 TLS917589:TLW917589 TVO917589:TVS917589 UFK917589:UFO917589 UPG917589:UPK917589 UZC917589:UZG917589 VIY917589:VJC917589 VSU917589:VSY917589 WCQ917589:WCU917589 WMM917589:WMQ917589 WWI917589:WWM917589 Y983125:AC983125 JW983125:KA983125 TS983125:TW983125 ADO983125:ADS983125 ANK983125:ANO983125 AXG983125:AXK983125 BHC983125:BHG983125 BQY983125:BRC983125 CAU983125:CAY983125 CKQ983125:CKU983125 CUM983125:CUQ983125 DEI983125:DEM983125 DOE983125:DOI983125 DYA983125:DYE983125 EHW983125:EIA983125 ERS983125:ERW983125 FBO983125:FBS983125 FLK983125:FLO983125 FVG983125:FVK983125 GFC983125:GFG983125 GOY983125:GPC983125 GYU983125:GYY983125 HIQ983125:HIU983125 HSM983125:HSQ983125 ICI983125:ICM983125 IME983125:IMI983125 IWA983125:IWE983125 JFW983125:JGA983125 JPS983125:JPW983125 JZO983125:JZS983125 KJK983125:KJO983125 KTG983125:KTK983125 LDC983125:LDG983125 LMY983125:LNC983125 LWU983125:LWY983125 MGQ983125:MGU983125 MQM983125:MQQ983125 NAI983125:NAM983125 NKE983125:NKI983125 NUA983125:NUE983125 ODW983125:OEA983125 ONS983125:ONW983125 OXO983125:OXS983125 PHK983125:PHO983125 PRG983125:PRK983125 QBC983125:QBG983125 QKY983125:QLC983125 QUU983125:QUY983125 REQ983125:REU983125 ROM983125:ROQ983125 RYI983125:RYM983125 SIE983125:SII983125 SSA983125:SSE983125 TBW983125:TCA983125 TLS983125:TLW983125 TVO983125:TVS983125 UFK983125:UFO983125 UPG983125:UPK983125 UZC983125:UZG983125 VIY983125:VJC983125 VSU983125:VSY983125 WCQ983125:WCU983125 WMM983125:WMQ983125 WWI983125:WWM983125" xr:uid="{00000000-0002-0000-0800-000009000000}">
      <formula1>0</formula1>
      <formula2>9999999</formula2>
    </dataValidation>
    <dataValidation type="list" allowBlank="1" showInputMessage="1" showErrorMessage="1" sqref="WWG983127:WWI983127 V65622:V65623 JT65622:JT65623 TP65622:TP65623 ADL65622:ADL65623 ANH65622:ANH65623 AXD65622:AXD65623 BGZ65622:BGZ65623 BQV65622:BQV65623 CAR65622:CAR65623 CKN65622:CKN65623 CUJ65622:CUJ65623 DEF65622:DEF65623 DOB65622:DOB65623 DXX65622:DXX65623 EHT65622:EHT65623 ERP65622:ERP65623 FBL65622:FBL65623 FLH65622:FLH65623 FVD65622:FVD65623 GEZ65622:GEZ65623 GOV65622:GOV65623 GYR65622:GYR65623 HIN65622:HIN65623 HSJ65622:HSJ65623 ICF65622:ICF65623 IMB65622:IMB65623 IVX65622:IVX65623 JFT65622:JFT65623 JPP65622:JPP65623 JZL65622:JZL65623 KJH65622:KJH65623 KTD65622:KTD65623 LCZ65622:LCZ65623 LMV65622:LMV65623 LWR65622:LWR65623 MGN65622:MGN65623 MQJ65622:MQJ65623 NAF65622:NAF65623 NKB65622:NKB65623 NTX65622:NTX65623 ODT65622:ODT65623 ONP65622:ONP65623 OXL65622:OXL65623 PHH65622:PHH65623 PRD65622:PRD65623 QAZ65622:QAZ65623 QKV65622:QKV65623 QUR65622:QUR65623 REN65622:REN65623 ROJ65622:ROJ65623 RYF65622:RYF65623 SIB65622:SIB65623 SRX65622:SRX65623 TBT65622:TBT65623 TLP65622:TLP65623 TVL65622:TVL65623 UFH65622:UFH65623 UPD65622:UPD65623 UYZ65622:UYZ65623 VIV65622:VIV65623 VSR65622:VSR65623 WCN65622:WCN65623 WMJ65622:WMJ65623 WWF65622:WWF65623 V131158:V131159 JT131158:JT131159 TP131158:TP131159 ADL131158:ADL131159 ANH131158:ANH131159 AXD131158:AXD131159 BGZ131158:BGZ131159 BQV131158:BQV131159 CAR131158:CAR131159 CKN131158:CKN131159 CUJ131158:CUJ131159 DEF131158:DEF131159 DOB131158:DOB131159 DXX131158:DXX131159 EHT131158:EHT131159 ERP131158:ERP131159 FBL131158:FBL131159 FLH131158:FLH131159 FVD131158:FVD131159 GEZ131158:GEZ131159 GOV131158:GOV131159 GYR131158:GYR131159 HIN131158:HIN131159 HSJ131158:HSJ131159 ICF131158:ICF131159 IMB131158:IMB131159 IVX131158:IVX131159 JFT131158:JFT131159 JPP131158:JPP131159 JZL131158:JZL131159 KJH131158:KJH131159 KTD131158:KTD131159 LCZ131158:LCZ131159 LMV131158:LMV131159 LWR131158:LWR131159 MGN131158:MGN131159 MQJ131158:MQJ131159 NAF131158:NAF131159 NKB131158:NKB131159 NTX131158:NTX131159 ODT131158:ODT131159 ONP131158:ONP131159 OXL131158:OXL131159 PHH131158:PHH131159 PRD131158:PRD131159 QAZ131158:QAZ131159 QKV131158:QKV131159 QUR131158:QUR131159 REN131158:REN131159 ROJ131158:ROJ131159 RYF131158:RYF131159 SIB131158:SIB131159 SRX131158:SRX131159 TBT131158:TBT131159 TLP131158:TLP131159 TVL131158:TVL131159 UFH131158:UFH131159 UPD131158:UPD131159 UYZ131158:UYZ131159 VIV131158:VIV131159 VSR131158:VSR131159 WCN131158:WCN131159 WMJ131158:WMJ131159 WWF131158:WWF131159 V196694:V196695 JT196694:JT196695 TP196694:TP196695 ADL196694:ADL196695 ANH196694:ANH196695 AXD196694:AXD196695 BGZ196694:BGZ196695 BQV196694:BQV196695 CAR196694:CAR196695 CKN196694:CKN196695 CUJ196694:CUJ196695 DEF196694:DEF196695 DOB196694:DOB196695 DXX196694:DXX196695 EHT196694:EHT196695 ERP196694:ERP196695 FBL196694:FBL196695 FLH196694:FLH196695 FVD196694:FVD196695 GEZ196694:GEZ196695 GOV196694:GOV196695 GYR196694:GYR196695 HIN196694:HIN196695 HSJ196694:HSJ196695 ICF196694:ICF196695 IMB196694:IMB196695 IVX196694:IVX196695 JFT196694:JFT196695 JPP196694:JPP196695 JZL196694:JZL196695 KJH196694:KJH196695 KTD196694:KTD196695 LCZ196694:LCZ196695 LMV196694:LMV196695 LWR196694:LWR196695 MGN196694:MGN196695 MQJ196694:MQJ196695 NAF196694:NAF196695 NKB196694:NKB196695 NTX196694:NTX196695 ODT196694:ODT196695 ONP196694:ONP196695 OXL196694:OXL196695 PHH196694:PHH196695 PRD196694:PRD196695 QAZ196694:QAZ196695 QKV196694:QKV196695 QUR196694:QUR196695 REN196694:REN196695 ROJ196694:ROJ196695 RYF196694:RYF196695 SIB196694:SIB196695 SRX196694:SRX196695 TBT196694:TBT196695 TLP196694:TLP196695 TVL196694:TVL196695 UFH196694:UFH196695 UPD196694:UPD196695 UYZ196694:UYZ196695 VIV196694:VIV196695 VSR196694:VSR196695 WCN196694:WCN196695 WMJ196694:WMJ196695 WWF196694:WWF196695 V262230:V262231 JT262230:JT262231 TP262230:TP262231 ADL262230:ADL262231 ANH262230:ANH262231 AXD262230:AXD262231 BGZ262230:BGZ262231 BQV262230:BQV262231 CAR262230:CAR262231 CKN262230:CKN262231 CUJ262230:CUJ262231 DEF262230:DEF262231 DOB262230:DOB262231 DXX262230:DXX262231 EHT262230:EHT262231 ERP262230:ERP262231 FBL262230:FBL262231 FLH262230:FLH262231 FVD262230:FVD262231 GEZ262230:GEZ262231 GOV262230:GOV262231 GYR262230:GYR262231 HIN262230:HIN262231 HSJ262230:HSJ262231 ICF262230:ICF262231 IMB262230:IMB262231 IVX262230:IVX262231 JFT262230:JFT262231 JPP262230:JPP262231 JZL262230:JZL262231 KJH262230:KJH262231 KTD262230:KTD262231 LCZ262230:LCZ262231 LMV262230:LMV262231 LWR262230:LWR262231 MGN262230:MGN262231 MQJ262230:MQJ262231 NAF262230:NAF262231 NKB262230:NKB262231 NTX262230:NTX262231 ODT262230:ODT262231 ONP262230:ONP262231 OXL262230:OXL262231 PHH262230:PHH262231 PRD262230:PRD262231 QAZ262230:QAZ262231 QKV262230:QKV262231 QUR262230:QUR262231 REN262230:REN262231 ROJ262230:ROJ262231 RYF262230:RYF262231 SIB262230:SIB262231 SRX262230:SRX262231 TBT262230:TBT262231 TLP262230:TLP262231 TVL262230:TVL262231 UFH262230:UFH262231 UPD262230:UPD262231 UYZ262230:UYZ262231 VIV262230:VIV262231 VSR262230:VSR262231 WCN262230:WCN262231 WMJ262230:WMJ262231 WWF262230:WWF262231 V327766:V327767 JT327766:JT327767 TP327766:TP327767 ADL327766:ADL327767 ANH327766:ANH327767 AXD327766:AXD327767 BGZ327766:BGZ327767 BQV327766:BQV327767 CAR327766:CAR327767 CKN327766:CKN327767 CUJ327766:CUJ327767 DEF327766:DEF327767 DOB327766:DOB327767 DXX327766:DXX327767 EHT327766:EHT327767 ERP327766:ERP327767 FBL327766:FBL327767 FLH327766:FLH327767 FVD327766:FVD327767 GEZ327766:GEZ327767 GOV327766:GOV327767 GYR327766:GYR327767 HIN327766:HIN327767 HSJ327766:HSJ327767 ICF327766:ICF327767 IMB327766:IMB327767 IVX327766:IVX327767 JFT327766:JFT327767 JPP327766:JPP327767 JZL327766:JZL327767 KJH327766:KJH327767 KTD327766:KTD327767 LCZ327766:LCZ327767 LMV327766:LMV327767 LWR327766:LWR327767 MGN327766:MGN327767 MQJ327766:MQJ327767 NAF327766:NAF327767 NKB327766:NKB327767 NTX327766:NTX327767 ODT327766:ODT327767 ONP327766:ONP327767 OXL327766:OXL327767 PHH327766:PHH327767 PRD327766:PRD327767 QAZ327766:QAZ327767 QKV327766:QKV327767 QUR327766:QUR327767 REN327766:REN327767 ROJ327766:ROJ327767 RYF327766:RYF327767 SIB327766:SIB327767 SRX327766:SRX327767 TBT327766:TBT327767 TLP327766:TLP327767 TVL327766:TVL327767 UFH327766:UFH327767 UPD327766:UPD327767 UYZ327766:UYZ327767 VIV327766:VIV327767 VSR327766:VSR327767 WCN327766:WCN327767 WMJ327766:WMJ327767 WWF327766:WWF327767 V393302:V393303 JT393302:JT393303 TP393302:TP393303 ADL393302:ADL393303 ANH393302:ANH393303 AXD393302:AXD393303 BGZ393302:BGZ393303 BQV393302:BQV393303 CAR393302:CAR393303 CKN393302:CKN393303 CUJ393302:CUJ393303 DEF393302:DEF393303 DOB393302:DOB393303 DXX393302:DXX393303 EHT393302:EHT393303 ERP393302:ERP393303 FBL393302:FBL393303 FLH393302:FLH393303 FVD393302:FVD393303 GEZ393302:GEZ393303 GOV393302:GOV393303 GYR393302:GYR393303 HIN393302:HIN393303 HSJ393302:HSJ393303 ICF393302:ICF393303 IMB393302:IMB393303 IVX393302:IVX393303 JFT393302:JFT393303 JPP393302:JPP393303 JZL393302:JZL393303 KJH393302:KJH393303 KTD393302:KTD393303 LCZ393302:LCZ393303 LMV393302:LMV393303 LWR393302:LWR393303 MGN393302:MGN393303 MQJ393302:MQJ393303 NAF393302:NAF393303 NKB393302:NKB393303 NTX393302:NTX393303 ODT393302:ODT393303 ONP393302:ONP393303 OXL393302:OXL393303 PHH393302:PHH393303 PRD393302:PRD393303 QAZ393302:QAZ393303 QKV393302:QKV393303 QUR393302:QUR393303 REN393302:REN393303 ROJ393302:ROJ393303 RYF393302:RYF393303 SIB393302:SIB393303 SRX393302:SRX393303 TBT393302:TBT393303 TLP393302:TLP393303 TVL393302:TVL393303 UFH393302:UFH393303 UPD393302:UPD393303 UYZ393302:UYZ393303 VIV393302:VIV393303 VSR393302:VSR393303 WCN393302:WCN393303 WMJ393302:WMJ393303 WWF393302:WWF393303 V458838:V458839 JT458838:JT458839 TP458838:TP458839 ADL458838:ADL458839 ANH458838:ANH458839 AXD458838:AXD458839 BGZ458838:BGZ458839 BQV458838:BQV458839 CAR458838:CAR458839 CKN458838:CKN458839 CUJ458838:CUJ458839 DEF458838:DEF458839 DOB458838:DOB458839 DXX458838:DXX458839 EHT458838:EHT458839 ERP458838:ERP458839 FBL458838:FBL458839 FLH458838:FLH458839 FVD458838:FVD458839 GEZ458838:GEZ458839 GOV458838:GOV458839 GYR458838:GYR458839 HIN458838:HIN458839 HSJ458838:HSJ458839 ICF458838:ICF458839 IMB458838:IMB458839 IVX458838:IVX458839 JFT458838:JFT458839 JPP458838:JPP458839 JZL458838:JZL458839 KJH458838:KJH458839 KTD458838:KTD458839 LCZ458838:LCZ458839 LMV458838:LMV458839 LWR458838:LWR458839 MGN458838:MGN458839 MQJ458838:MQJ458839 NAF458838:NAF458839 NKB458838:NKB458839 NTX458838:NTX458839 ODT458838:ODT458839 ONP458838:ONP458839 OXL458838:OXL458839 PHH458838:PHH458839 PRD458838:PRD458839 QAZ458838:QAZ458839 QKV458838:QKV458839 QUR458838:QUR458839 REN458838:REN458839 ROJ458838:ROJ458839 RYF458838:RYF458839 SIB458838:SIB458839 SRX458838:SRX458839 TBT458838:TBT458839 TLP458838:TLP458839 TVL458838:TVL458839 UFH458838:UFH458839 UPD458838:UPD458839 UYZ458838:UYZ458839 VIV458838:VIV458839 VSR458838:VSR458839 WCN458838:WCN458839 WMJ458838:WMJ458839 WWF458838:WWF458839 V524374:V524375 JT524374:JT524375 TP524374:TP524375 ADL524374:ADL524375 ANH524374:ANH524375 AXD524374:AXD524375 BGZ524374:BGZ524375 BQV524374:BQV524375 CAR524374:CAR524375 CKN524374:CKN524375 CUJ524374:CUJ524375 DEF524374:DEF524375 DOB524374:DOB524375 DXX524374:DXX524375 EHT524374:EHT524375 ERP524374:ERP524375 FBL524374:FBL524375 FLH524374:FLH524375 FVD524374:FVD524375 GEZ524374:GEZ524375 GOV524374:GOV524375 GYR524374:GYR524375 HIN524374:HIN524375 HSJ524374:HSJ524375 ICF524374:ICF524375 IMB524374:IMB524375 IVX524374:IVX524375 JFT524374:JFT524375 JPP524374:JPP524375 JZL524374:JZL524375 KJH524374:KJH524375 KTD524374:KTD524375 LCZ524374:LCZ524375 LMV524374:LMV524375 LWR524374:LWR524375 MGN524374:MGN524375 MQJ524374:MQJ524375 NAF524374:NAF524375 NKB524374:NKB524375 NTX524374:NTX524375 ODT524374:ODT524375 ONP524374:ONP524375 OXL524374:OXL524375 PHH524374:PHH524375 PRD524374:PRD524375 QAZ524374:QAZ524375 QKV524374:QKV524375 QUR524374:QUR524375 REN524374:REN524375 ROJ524374:ROJ524375 RYF524374:RYF524375 SIB524374:SIB524375 SRX524374:SRX524375 TBT524374:TBT524375 TLP524374:TLP524375 TVL524374:TVL524375 UFH524374:UFH524375 UPD524374:UPD524375 UYZ524374:UYZ524375 VIV524374:VIV524375 VSR524374:VSR524375 WCN524374:WCN524375 WMJ524374:WMJ524375 WWF524374:WWF524375 V589910:V589911 JT589910:JT589911 TP589910:TP589911 ADL589910:ADL589911 ANH589910:ANH589911 AXD589910:AXD589911 BGZ589910:BGZ589911 BQV589910:BQV589911 CAR589910:CAR589911 CKN589910:CKN589911 CUJ589910:CUJ589911 DEF589910:DEF589911 DOB589910:DOB589911 DXX589910:DXX589911 EHT589910:EHT589911 ERP589910:ERP589911 FBL589910:FBL589911 FLH589910:FLH589911 FVD589910:FVD589911 GEZ589910:GEZ589911 GOV589910:GOV589911 GYR589910:GYR589911 HIN589910:HIN589911 HSJ589910:HSJ589911 ICF589910:ICF589911 IMB589910:IMB589911 IVX589910:IVX589911 JFT589910:JFT589911 JPP589910:JPP589911 JZL589910:JZL589911 KJH589910:KJH589911 KTD589910:KTD589911 LCZ589910:LCZ589911 LMV589910:LMV589911 LWR589910:LWR589911 MGN589910:MGN589911 MQJ589910:MQJ589911 NAF589910:NAF589911 NKB589910:NKB589911 NTX589910:NTX589911 ODT589910:ODT589911 ONP589910:ONP589911 OXL589910:OXL589911 PHH589910:PHH589911 PRD589910:PRD589911 QAZ589910:QAZ589911 QKV589910:QKV589911 QUR589910:QUR589911 REN589910:REN589911 ROJ589910:ROJ589911 RYF589910:RYF589911 SIB589910:SIB589911 SRX589910:SRX589911 TBT589910:TBT589911 TLP589910:TLP589911 TVL589910:TVL589911 UFH589910:UFH589911 UPD589910:UPD589911 UYZ589910:UYZ589911 VIV589910:VIV589911 VSR589910:VSR589911 WCN589910:WCN589911 WMJ589910:WMJ589911 WWF589910:WWF589911 V655446:V655447 JT655446:JT655447 TP655446:TP655447 ADL655446:ADL655447 ANH655446:ANH655447 AXD655446:AXD655447 BGZ655446:BGZ655447 BQV655446:BQV655447 CAR655446:CAR655447 CKN655446:CKN655447 CUJ655446:CUJ655447 DEF655446:DEF655447 DOB655446:DOB655447 DXX655446:DXX655447 EHT655446:EHT655447 ERP655446:ERP655447 FBL655446:FBL655447 FLH655446:FLH655447 FVD655446:FVD655447 GEZ655446:GEZ655447 GOV655446:GOV655447 GYR655446:GYR655447 HIN655446:HIN655447 HSJ655446:HSJ655447 ICF655446:ICF655447 IMB655446:IMB655447 IVX655446:IVX655447 JFT655446:JFT655447 JPP655446:JPP655447 JZL655446:JZL655447 KJH655446:KJH655447 KTD655446:KTD655447 LCZ655446:LCZ655447 LMV655446:LMV655447 LWR655446:LWR655447 MGN655446:MGN655447 MQJ655446:MQJ655447 NAF655446:NAF655447 NKB655446:NKB655447 NTX655446:NTX655447 ODT655446:ODT655447 ONP655446:ONP655447 OXL655446:OXL655447 PHH655446:PHH655447 PRD655446:PRD655447 QAZ655446:QAZ655447 QKV655446:QKV655447 QUR655446:QUR655447 REN655446:REN655447 ROJ655446:ROJ655447 RYF655446:RYF655447 SIB655446:SIB655447 SRX655446:SRX655447 TBT655446:TBT655447 TLP655446:TLP655447 TVL655446:TVL655447 UFH655446:UFH655447 UPD655446:UPD655447 UYZ655446:UYZ655447 VIV655446:VIV655447 VSR655446:VSR655447 WCN655446:WCN655447 WMJ655446:WMJ655447 WWF655446:WWF655447 V720982:V720983 JT720982:JT720983 TP720982:TP720983 ADL720982:ADL720983 ANH720982:ANH720983 AXD720982:AXD720983 BGZ720982:BGZ720983 BQV720982:BQV720983 CAR720982:CAR720983 CKN720982:CKN720983 CUJ720982:CUJ720983 DEF720982:DEF720983 DOB720982:DOB720983 DXX720982:DXX720983 EHT720982:EHT720983 ERP720982:ERP720983 FBL720982:FBL720983 FLH720982:FLH720983 FVD720982:FVD720983 GEZ720982:GEZ720983 GOV720982:GOV720983 GYR720982:GYR720983 HIN720982:HIN720983 HSJ720982:HSJ720983 ICF720982:ICF720983 IMB720982:IMB720983 IVX720982:IVX720983 JFT720982:JFT720983 JPP720982:JPP720983 JZL720982:JZL720983 KJH720982:KJH720983 KTD720982:KTD720983 LCZ720982:LCZ720983 LMV720982:LMV720983 LWR720982:LWR720983 MGN720982:MGN720983 MQJ720982:MQJ720983 NAF720982:NAF720983 NKB720982:NKB720983 NTX720982:NTX720983 ODT720982:ODT720983 ONP720982:ONP720983 OXL720982:OXL720983 PHH720982:PHH720983 PRD720982:PRD720983 QAZ720982:QAZ720983 QKV720982:QKV720983 QUR720982:QUR720983 REN720982:REN720983 ROJ720982:ROJ720983 RYF720982:RYF720983 SIB720982:SIB720983 SRX720982:SRX720983 TBT720982:TBT720983 TLP720982:TLP720983 TVL720982:TVL720983 UFH720982:UFH720983 UPD720982:UPD720983 UYZ720982:UYZ720983 VIV720982:VIV720983 VSR720982:VSR720983 WCN720982:WCN720983 WMJ720982:WMJ720983 WWF720982:WWF720983 V786518:V786519 JT786518:JT786519 TP786518:TP786519 ADL786518:ADL786519 ANH786518:ANH786519 AXD786518:AXD786519 BGZ786518:BGZ786519 BQV786518:BQV786519 CAR786518:CAR786519 CKN786518:CKN786519 CUJ786518:CUJ786519 DEF786518:DEF786519 DOB786518:DOB786519 DXX786518:DXX786519 EHT786518:EHT786519 ERP786518:ERP786519 FBL786518:FBL786519 FLH786518:FLH786519 FVD786518:FVD786519 GEZ786518:GEZ786519 GOV786518:GOV786519 GYR786518:GYR786519 HIN786518:HIN786519 HSJ786518:HSJ786519 ICF786518:ICF786519 IMB786518:IMB786519 IVX786518:IVX786519 JFT786518:JFT786519 JPP786518:JPP786519 JZL786518:JZL786519 KJH786518:KJH786519 KTD786518:KTD786519 LCZ786518:LCZ786519 LMV786518:LMV786519 LWR786518:LWR786519 MGN786518:MGN786519 MQJ786518:MQJ786519 NAF786518:NAF786519 NKB786518:NKB786519 NTX786518:NTX786519 ODT786518:ODT786519 ONP786518:ONP786519 OXL786518:OXL786519 PHH786518:PHH786519 PRD786518:PRD786519 QAZ786518:QAZ786519 QKV786518:QKV786519 QUR786518:QUR786519 REN786518:REN786519 ROJ786518:ROJ786519 RYF786518:RYF786519 SIB786518:SIB786519 SRX786518:SRX786519 TBT786518:TBT786519 TLP786518:TLP786519 TVL786518:TVL786519 UFH786518:UFH786519 UPD786518:UPD786519 UYZ786518:UYZ786519 VIV786518:VIV786519 VSR786518:VSR786519 WCN786518:WCN786519 WMJ786518:WMJ786519 WWF786518:WWF786519 V852054:V852055 JT852054:JT852055 TP852054:TP852055 ADL852054:ADL852055 ANH852054:ANH852055 AXD852054:AXD852055 BGZ852054:BGZ852055 BQV852054:BQV852055 CAR852054:CAR852055 CKN852054:CKN852055 CUJ852054:CUJ852055 DEF852054:DEF852055 DOB852054:DOB852055 DXX852054:DXX852055 EHT852054:EHT852055 ERP852054:ERP852055 FBL852054:FBL852055 FLH852054:FLH852055 FVD852054:FVD852055 GEZ852054:GEZ852055 GOV852054:GOV852055 GYR852054:GYR852055 HIN852054:HIN852055 HSJ852054:HSJ852055 ICF852054:ICF852055 IMB852054:IMB852055 IVX852054:IVX852055 JFT852054:JFT852055 JPP852054:JPP852055 JZL852054:JZL852055 KJH852054:KJH852055 KTD852054:KTD852055 LCZ852054:LCZ852055 LMV852054:LMV852055 LWR852054:LWR852055 MGN852054:MGN852055 MQJ852054:MQJ852055 NAF852054:NAF852055 NKB852054:NKB852055 NTX852054:NTX852055 ODT852054:ODT852055 ONP852054:ONP852055 OXL852054:OXL852055 PHH852054:PHH852055 PRD852054:PRD852055 QAZ852054:QAZ852055 QKV852054:QKV852055 QUR852054:QUR852055 REN852054:REN852055 ROJ852054:ROJ852055 RYF852054:RYF852055 SIB852054:SIB852055 SRX852054:SRX852055 TBT852054:TBT852055 TLP852054:TLP852055 TVL852054:TVL852055 UFH852054:UFH852055 UPD852054:UPD852055 UYZ852054:UYZ852055 VIV852054:VIV852055 VSR852054:VSR852055 WCN852054:WCN852055 WMJ852054:WMJ852055 WWF852054:WWF852055 V917590:V917591 JT917590:JT917591 TP917590:TP917591 ADL917590:ADL917591 ANH917590:ANH917591 AXD917590:AXD917591 BGZ917590:BGZ917591 BQV917590:BQV917591 CAR917590:CAR917591 CKN917590:CKN917591 CUJ917590:CUJ917591 DEF917590:DEF917591 DOB917590:DOB917591 DXX917590:DXX917591 EHT917590:EHT917591 ERP917590:ERP917591 FBL917590:FBL917591 FLH917590:FLH917591 FVD917590:FVD917591 GEZ917590:GEZ917591 GOV917590:GOV917591 GYR917590:GYR917591 HIN917590:HIN917591 HSJ917590:HSJ917591 ICF917590:ICF917591 IMB917590:IMB917591 IVX917590:IVX917591 JFT917590:JFT917591 JPP917590:JPP917591 JZL917590:JZL917591 KJH917590:KJH917591 KTD917590:KTD917591 LCZ917590:LCZ917591 LMV917590:LMV917591 LWR917590:LWR917591 MGN917590:MGN917591 MQJ917590:MQJ917591 NAF917590:NAF917591 NKB917590:NKB917591 NTX917590:NTX917591 ODT917590:ODT917591 ONP917590:ONP917591 OXL917590:OXL917591 PHH917590:PHH917591 PRD917590:PRD917591 QAZ917590:QAZ917591 QKV917590:QKV917591 QUR917590:QUR917591 REN917590:REN917591 ROJ917590:ROJ917591 RYF917590:RYF917591 SIB917590:SIB917591 SRX917590:SRX917591 TBT917590:TBT917591 TLP917590:TLP917591 TVL917590:TVL917591 UFH917590:UFH917591 UPD917590:UPD917591 UYZ917590:UYZ917591 VIV917590:VIV917591 VSR917590:VSR917591 WCN917590:WCN917591 WMJ917590:WMJ917591 WWF917590:WWF917591 V983126:V983127 JT983126:JT983127 TP983126:TP983127 ADL983126:ADL983127 ANH983126:ANH983127 AXD983126:AXD983127 BGZ983126:BGZ983127 BQV983126:BQV983127 CAR983126:CAR983127 CKN983126:CKN983127 CUJ983126:CUJ983127 DEF983126:DEF983127 DOB983126:DOB983127 DXX983126:DXX983127 EHT983126:EHT983127 ERP983126:ERP983127 FBL983126:FBL983127 FLH983126:FLH983127 FVD983126:FVD983127 GEZ983126:GEZ983127 GOV983126:GOV983127 GYR983126:GYR983127 HIN983126:HIN983127 HSJ983126:HSJ983127 ICF983126:ICF983127 IMB983126:IMB983127 IVX983126:IVX983127 JFT983126:JFT983127 JPP983126:JPP983127 JZL983126:JZL983127 KJH983126:KJH983127 KTD983126:KTD983127 LCZ983126:LCZ983127 LMV983126:LMV983127 LWR983126:LWR983127 MGN983126:MGN983127 MQJ983126:MQJ983127 NAF983126:NAF983127 NKB983126:NKB983127 NTX983126:NTX983127 ODT983126:ODT983127 ONP983126:ONP983127 OXL983126:OXL983127 PHH983126:PHH983127 PRD983126:PRD983127 QAZ983126:QAZ983127 QKV983126:QKV983127 QUR983126:QUR983127 REN983126:REN983127 ROJ983126:ROJ983127 RYF983126:RYF983127 SIB983126:SIB983127 SRX983126:SRX983127 TBT983126:TBT983127 TLP983126:TLP983127 TVL983126:TVL983127 UFH983126:UFH983127 UPD983126:UPD983127 UYZ983126:UYZ983127 VIV983126:VIV983127 VSR983126:VSR983127 WCN983126:WCN983127 WMJ983126:WMJ983127 WWF983126:WWF983127 W65623:Y65623 JU65623:JW65623 TQ65623:TS65623 ADM65623:ADO65623 ANI65623:ANK65623 AXE65623:AXG65623 BHA65623:BHC65623 BQW65623:BQY65623 CAS65623:CAU65623 CKO65623:CKQ65623 CUK65623:CUM65623 DEG65623:DEI65623 DOC65623:DOE65623 DXY65623:DYA65623 EHU65623:EHW65623 ERQ65623:ERS65623 FBM65623:FBO65623 FLI65623:FLK65623 FVE65623:FVG65623 GFA65623:GFC65623 GOW65623:GOY65623 GYS65623:GYU65623 HIO65623:HIQ65623 HSK65623:HSM65623 ICG65623:ICI65623 IMC65623:IME65623 IVY65623:IWA65623 JFU65623:JFW65623 JPQ65623:JPS65623 JZM65623:JZO65623 KJI65623:KJK65623 KTE65623:KTG65623 LDA65623:LDC65623 LMW65623:LMY65623 LWS65623:LWU65623 MGO65623:MGQ65623 MQK65623:MQM65623 NAG65623:NAI65623 NKC65623:NKE65623 NTY65623:NUA65623 ODU65623:ODW65623 ONQ65623:ONS65623 OXM65623:OXO65623 PHI65623:PHK65623 PRE65623:PRG65623 QBA65623:QBC65623 QKW65623:QKY65623 QUS65623:QUU65623 REO65623:REQ65623 ROK65623:ROM65623 RYG65623:RYI65623 SIC65623:SIE65623 SRY65623:SSA65623 TBU65623:TBW65623 TLQ65623:TLS65623 TVM65623:TVO65623 UFI65623:UFK65623 UPE65623:UPG65623 UZA65623:UZC65623 VIW65623:VIY65623 VSS65623:VSU65623 WCO65623:WCQ65623 WMK65623:WMM65623 WWG65623:WWI65623 W131159:Y131159 JU131159:JW131159 TQ131159:TS131159 ADM131159:ADO131159 ANI131159:ANK131159 AXE131159:AXG131159 BHA131159:BHC131159 BQW131159:BQY131159 CAS131159:CAU131159 CKO131159:CKQ131159 CUK131159:CUM131159 DEG131159:DEI131159 DOC131159:DOE131159 DXY131159:DYA131159 EHU131159:EHW131159 ERQ131159:ERS131159 FBM131159:FBO131159 FLI131159:FLK131159 FVE131159:FVG131159 GFA131159:GFC131159 GOW131159:GOY131159 GYS131159:GYU131159 HIO131159:HIQ131159 HSK131159:HSM131159 ICG131159:ICI131159 IMC131159:IME131159 IVY131159:IWA131159 JFU131159:JFW131159 JPQ131159:JPS131159 JZM131159:JZO131159 KJI131159:KJK131159 KTE131159:KTG131159 LDA131159:LDC131159 LMW131159:LMY131159 LWS131159:LWU131159 MGO131159:MGQ131159 MQK131159:MQM131159 NAG131159:NAI131159 NKC131159:NKE131159 NTY131159:NUA131159 ODU131159:ODW131159 ONQ131159:ONS131159 OXM131159:OXO131159 PHI131159:PHK131159 PRE131159:PRG131159 QBA131159:QBC131159 QKW131159:QKY131159 QUS131159:QUU131159 REO131159:REQ131159 ROK131159:ROM131159 RYG131159:RYI131159 SIC131159:SIE131159 SRY131159:SSA131159 TBU131159:TBW131159 TLQ131159:TLS131159 TVM131159:TVO131159 UFI131159:UFK131159 UPE131159:UPG131159 UZA131159:UZC131159 VIW131159:VIY131159 VSS131159:VSU131159 WCO131159:WCQ131159 WMK131159:WMM131159 WWG131159:WWI131159 W196695:Y196695 JU196695:JW196695 TQ196695:TS196695 ADM196695:ADO196695 ANI196695:ANK196695 AXE196695:AXG196695 BHA196695:BHC196695 BQW196695:BQY196695 CAS196695:CAU196695 CKO196695:CKQ196695 CUK196695:CUM196695 DEG196695:DEI196695 DOC196695:DOE196695 DXY196695:DYA196695 EHU196695:EHW196695 ERQ196695:ERS196695 FBM196695:FBO196695 FLI196695:FLK196695 FVE196695:FVG196695 GFA196695:GFC196695 GOW196695:GOY196695 GYS196695:GYU196695 HIO196695:HIQ196695 HSK196695:HSM196695 ICG196695:ICI196695 IMC196695:IME196695 IVY196695:IWA196695 JFU196695:JFW196695 JPQ196695:JPS196695 JZM196695:JZO196695 KJI196695:KJK196695 KTE196695:KTG196695 LDA196695:LDC196695 LMW196695:LMY196695 LWS196695:LWU196695 MGO196695:MGQ196695 MQK196695:MQM196695 NAG196695:NAI196695 NKC196695:NKE196695 NTY196695:NUA196695 ODU196695:ODW196695 ONQ196695:ONS196695 OXM196695:OXO196695 PHI196695:PHK196695 PRE196695:PRG196695 QBA196695:QBC196695 QKW196695:QKY196695 QUS196695:QUU196695 REO196695:REQ196695 ROK196695:ROM196695 RYG196695:RYI196695 SIC196695:SIE196695 SRY196695:SSA196695 TBU196695:TBW196695 TLQ196695:TLS196695 TVM196695:TVO196695 UFI196695:UFK196695 UPE196695:UPG196695 UZA196695:UZC196695 VIW196695:VIY196695 VSS196695:VSU196695 WCO196695:WCQ196695 WMK196695:WMM196695 WWG196695:WWI196695 W262231:Y262231 JU262231:JW262231 TQ262231:TS262231 ADM262231:ADO262231 ANI262231:ANK262231 AXE262231:AXG262231 BHA262231:BHC262231 BQW262231:BQY262231 CAS262231:CAU262231 CKO262231:CKQ262231 CUK262231:CUM262231 DEG262231:DEI262231 DOC262231:DOE262231 DXY262231:DYA262231 EHU262231:EHW262231 ERQ262231:ERS262231 FBM262231:FBO262231 FLI262231:FLK262231 FVE262231:FVG262231 GFA262231:GFC262231 GOW262231:GOY262231 GYS262231:GYU262231 HIO262231:HIQ262231 HSK262231:HSM262231 ICG262231:ICI262231 IMC262231:IME262231 IVY262231:IWA262231 JFU262231:JFW262231 JPQ262231:JPS262231 JZM262231:JZO262231 KJI262231:KJK262231 KTE262231:KTG262231 LDA262231:LDC262231 LMW262231:LMY262231 LWS262231:LWU262231 MGO262231:MGQ262231 MQK262231:MQM262231 NAG262231:NAI262231 NKC262231:NKE262231 NTY262231:NUA262231 ODU262231:ODW262231 ONQ262231:ONS262231 OXM262231:OXO262231 PHI262231:PHK262231 PRE262231:PRG262231 QBA262231:QBC262231 QKW262231:QKY262231 QUS262231:QUU262231 REO262231:REQ262231 ROK262231:ROM262231 RYG262231:RYI262231 SIC262231:SIE262231 SRY262231:SSA262231 TBU262231:TBW262231 TLQ262231:TLS262231 TVM262231:TVO262231 UFI262231:UFK262231 UPE262231:UPG262231 UZA262231:UZC262231 VIW262231:VIY262231 VSS262231:VSU262231 WCO262231:WCQ262231 WMK262231:WMM262231 WWG262231:WWI262231 W327767:Y327767 JU327767:JW327767 TQ327767:TS327767 ADM327767:ADO327767 ANI327767:ANK327767 AXE327767:AXG327767 BHA327767:BHC327767 BQW327767:BQY327767 CAS327767:CAU327767 CKO327767:CKQ327767 CUK327767:CUM327767 DEG327767:DEI327767 DOC327767:DOE327767 DXY327767:DYA327767 EHU327767:EHW327767 ERQ327767:ERS327767 FBM327767:FBO327767 FLI327767:FLK327767 FVE327767:FVG327767 GFA327767:GFC327767 GOW327767:GOY327767 GYS327767:GYU327767 HIO327767:HIQ327767 HSK327767:HSM327767 ICG327767:ICI327767 IMC327767:IME327767 IVY327767:IWA327767 JFU327767:JFW327767 JPQ327767:JPS327767 JZM327767:JZO327767 KJI327767:KJK327767 KTE327767:KTG327767 LDA327767:LDC327767 LMW327767:LMY327767 LWS327767:LWU327767 MGO327767:MGQ327767 MQK327767:MQM327767 NAG327767:NAI327767 NKC327767:NKE327767 NTY327767:NUA327767 ODU327767:ODW327767 ONQ327767:ONS327767 OXM327767:OXO327767 PHI327767:PHK327767 PRE327767:PRG327767 QBA327767:QBC327767 QKW327767:QKY327767 QUS327767:QUU327767 REO327767:REQ327767 ROK327767:ROM327767 RYG327767:RYI327767 SIC327767:SIE327767 SRY327767:SSA327767 TBU327767:TBW327767 TLQ327767:TLS327767 TVM327767:TVO327767 UFI327767:UFK327767 UPE327767:UPG327767 UZA327767:UZC327767 VIW327767:VIY327767 VSS327767:VSU327767 WCO327767:WCQ327767 WMK327767:WMM327767 WWG327767:WWI327767 W393303:Y393303 JU393303:JW393303 TQ393303:TS393303 ADM393303:ADO393303 ANI393303:ANK393303 AXE393303:AXG393303 BHA393303:BHC393303 BQW393303:BQY393303 CAS393303:CAU393303 CKO393303:CKQ393303 CUK393303:CUM393303 DEG393303:DEI393303 DOC393303:DOE393303 DXY393303:DYA393303 EHU393303:EHW393303 ERQ393303:ERS393303 FBM393303:FBO393303 FLI393303:FLK393303 FVE393303:FVG393303 GFA393303:GFC393303 GOW393303:GOY393303 GYS393303:GYU393303 HIO393303:HIQ393303 HSK393303:HSM393303 ICG393303:ICI393303 IMC393303:IME393303 IVY393303:IWA393303 JFU393303:JFW393303 JPQ393303:JPS393303 JZM393303:JZO393303 KJI393303:KJK393303 KTE393303:KTG393303 LDA393303:LDC393303 LMW393303:LMY393303 LWS393303:LWU393303 MGO393303:MGQ393303 MQK393303:MQM393303 NAG393303:NAI393303 NKC393303:NKE393303 NTY393303:NUA393303 ODU393303:ODW393303 ONQ393303:ONS393303 OXM393303:OXO393303 PHI393303:PHK393303 PRE393303:PRG393303 QBA393303:QBC393303 QKW393303:QKY393303 QUS393303:QUU393303 REO393303:REQ393303 ROK393303:ROM393303 RYG393303:RYI393303 SIC393303:SIE393303 SRY393303:SSA393303 TBU393303:TBW393303 TLQ393303:TLS393303 TVM393303:TVO393303 UFI393303:UFK393303 UPE393303:UPG393303 UZA393303:UZC393303 VIW393303:VIY393303 VSS393303:VSU393303 WCO393303:WCQ393303 WMK393303:WMM393303 WWG393303:WWI393303 W458839:Y458839 JU458839:JW458839 TQ458839:TS458839 ADM458839:ADO458839 ANI458839:ANK458839 AXE458839:AXG458839 BHA458839:BHC458839 BQW458839:BQY458839 CAS458839:CAU458839 CKO458839:CKQ458839 CUK458839:CUM458839 DEG458839:DEI458839 DOC458839:DOE458839 DXY458839:DYA458839 EHU458839:EHW458839 ERQ458839:ERS458839 FBM458839:FBO458839 FLI458839:FLK458839 FVE458839:FVG458839 GFA458839:GFC458839 GOW458839:GOY458839 GYS458839:GYU458839 HIO458839:HIQ458839 HSK458839:HSM458839 ICG458839:ICI458839 IMC458839:IME458839 IVY458839:IWA458839 JFU458839:JFW458839 JPQ458839:JPS458839 JZM458839:JZO458839 KJI458839:KJK458839 KTE458839:KTG458839 LDA458839:LDC458839 LMW458839:LMY458839 LWS458839:LWU458839 MGO458839:MGQ458839 MQK458839:MQM458839 NAG458839:NAI458839 NKC458839:NKE458839 NTY458839:NUA458839 ODU458839:ODW458839 ONQ458839:ONS458839 OXM458839:OXO458839 PHI458839:PHK458839 PRE458839:PRG458839 QBA458839:QBC458839 QKW458839:QKY458839 QUS458839:QUU458839 REO458839:REQ458839 ROK458839:ROM458839 RYG458839:RYI458839 SIC458839:SIE458839 SRY458839:SSA458839 TBU458839:TBW458839 TLQ458839:TLS458839 TVM458839:TVO458839 UFI458839:UFK458839 UPE458839:UPG458839 UZA458839:UZC458839 VIW458839:VIY458839 VSS458839:VSU458839 WCO458839:WCQ458839 WMK458839:WMM458839 WWG458839:WWI458839 W524375:Y524375 JU524375:JW524375 TQ524375:TS524375 ADM524375:ADO524375 ANI524375:ANK524375 AXE524375:AXG524375 BHA524375:BHC524375 BQW524375:BQY524375 CAS524375:CAU524375 CKO524375:CKQ524375 CUK524375:CUM524375 DEG524375:DEI524375 DOC524375:DOE524375 DXY524375:DYA524375 EHU524375:EHW524375 ERQ524375:ERS524375 FBM524375:FBO524375 FLI524375:FLK524375 FVE524375:FVG524375 GFA524375:GFC524375 GOW524375:GOY524375 GYS524375:GYU524375 HIO524375:HIQ524375 HSK524375:HSM524375 ICG524375:ICI524375 IMC524375:IME524375 IVY524375:IWA524375 JFU524375:JFW524375 JPQ524375:JPS524375 JZM524375:JZO524375 KJI524375:KJK524375 KTE524375:KTG524375 LDA524375:LDC524375 LMW524375:LMY524375 LWS524375:LWU524375 MGO524375:MGQ524375 MQK524375:MQM524375 NAG524375:NAI524375 NKC524375:NKE524375 NTY524375:NUA524375 ODU524375:ODW524375 ONQ524375:ONS524375 OXM524375:OXO524375 PHI524375:PHK524375 PRE524375:PRG524375 QBA524375:QBC524375 QKW524375:QKY524375 QUS524375:QUU524375 REO524375:REQ524375 ROK524375:ROM524375 RYG524375:RYI524375 SIC524375:SIE524375 SRY524375:SSA524375 TBU524375:TBW524375 TLQ524375:TLS524375 TVM524375:TVO524375 UFI524375:UFK524375 UPE524375:UPG524375 UZA524375:UZC524375 VIW524375:VIY524375 VSS524375:VSU524375 WCO524375:WCQ524375 WMK524375:WMM524375 WWG524375:WWI524375 W589911:Y589911 JU589911:JW589911 TQ589911:TS589911 ADM589911:ADO589911 ANI589911:ANK589911 AXE589911:AXG589911 BHA589911:BHC589911 BQW589911:BQY589911 CAS589911:CAU589911 CKO589911:CKQ589911 CUK589911:CUM589911 DEG589911:DEI589911 DOC589911:DOE589911 DXY589911:DYA589911 EHU589911:EHW589911 ERQ589911:ERS589911 FBM589911:FBO589911 FLI589911:FLK589911 FVE589911:FVG589911 GFA589911:GFC589911 GOW589911:GOY589911 GYS589911:GYU589911 HIO589911:HIQ589911 HSK589911:HSM589911 ICG589911:ICI589911 IMC589911:IME589911 IVY589911:IWA589911 JFU589911:JFW589911 JPQ589911:JPS589911 JZM589911:JZO589911 KJI589911:KJK589911 KTE589911:KTG589911 LDA589911:LDC589911 LMW589911:LMY589911 LWS589911:LWU589911 MGO589911:MGQ589911 MQK589911:MQM589911 NAG589911:NAI589911 NKC589911:NKE589911 NTY589911:NUA589911 ODU589911:ODW589911 ONQ589911:ONS589911 OXM589911:OXO589911 PHI589911:PHK589911 PRE589911:PRG589911 QBA589911:QBC589911 QKW589911:QKY589911 QUS589911:QUU589911 REO589911:REQ589911 ROK589911:ROM589911 RYG589911:RYI589911 SIC589911:SIE589911 SRY589911:SSA589911 TBU589911:TBW589911 TLQ589911:TLS589911 TVM589911:TVO589911 UFI589911:UFK589911 UPE589911:UPG589911 UZA589911:UZC589911 VIW589911:VIY589911 VSS589911:VSU589911 WCO589911:WCQ589911 WMK589911:WMM589911 WWG589911:WWI589911 W655447:Y655447 JU655447:JW655447 TQ655447:TS655447 ADM655447:ADO655447 ANI655447:ANK655447 AXE655447:AXG655447 BHA655447:BHC655447 BQW655447:BQY655447 CAS655447:CAU655447 CKO655447:CKQ655447 CUK655447:CUM655447 DEG655447:DEI655447 DOC655447:DOE655447 DXY655447:DYA655447 EHU655447:EHW655447 ERQ655447:ERS655447 FBM655447:FBO655447 FLI655447:FLK655447 FVE655447:FVG655447 GFA655447:GFC655447 GOW655447:GOY655447 GYS655447:GYU655447 HIO655447:HIQ655447 HSK655447:HSM655447 ICG655447:ICI655447 IMC655447:IME655447 IVY655447:IWA655447 JFU655447:JFW655447 JPQ655447:JPS655447 JZM655447:JZO655447 KJI655447:KJK655447 KTE655447:KTG655447 LDA655447:LDC655447 LMW655447:LMY655447 LWS655447:LWU655447 MGO655447:MGQ655447 MQK655447:MQM655447 NAG655447:NAI655447 NKC655447:NKE655447 NTY655447:NUA655447 ODU655447:ODW655447 ONQ655447:ONS655447 OXM655447:OXO655447 PHI655447:PHK655447 PRE655447:PRG655447 QBA655447:QBC655447 QKW655447:QKY655447 QUS655447:QUU655447 REO655447:REQ655447 ROK655447:ROM655447 RYG655447:RYI655447 SIC655447:SIE655447 SRY655447:SSA655447 TBU655447:TBW655447 TLQ655447:TLS655447 TVM655447:TVO655447 UFI655447:UFK655447 UPE655447:UPG655447 UZA655447:UZC655447 VIW655447:VIY655447 VSS655447:VSU655447 WCO655447:WCQ655447 WMK655447:WMM655447 WWG655447:WWI655447 W720983:Y720983 JU720983:JW720983 TQ720983:TS720983 ADM720983:ADO720983 ANI720983:ANK720983 AXE720983:AXG720983 BHA720983:BHC720983 BQW720983:BQY720983 CAS720983:CAU720983 CKO720983:CKQ720983 CUK720983:CUM720983 DEG720983:DEI720983 DOC720983:DOE720983 DXY720983:DYA720983 EHU720983:EHW720983 ERQ720983:ERS720983 FBM720983:FBO720983 FLI720983:FLK720983 FVE720983:FVG720983 GFA720983:GFC720983 GOW720983:GOY720983 GYS720983:GYU720983 HIO720983:HIQ720983 HSK720983:HSM720983 ICG720983:ICI720983 IMC720983:IME720983 IVY720983:IWA720983 JFU720983:JFW720983 JPQ720983:JPS720983 JZM720983:JZO720983 KJI720983:KJK720983 KTE720983:KTG720983 LDA720983:LDC720983 LMW720983:LMY720983 LWS720983:LWU720983 MGO720983:MGQ720983 MQK720983:MQM720983 NAG720983:NAI720983 NKC720983:NKE720983 NTY720983:NUA720983 ODU720983:ODW720983 ONQ720983:ONS720983 OXM720983:OXO720983 PHI720983:PHK720983 PRE720983:PRG720983 QBA720983:QBC720983 QKW720983:QKY720983 QUS720983:QUU720983 REO720983:REQ720983 ROK720983:ROM720983 RYG720983:RYI720983 SIC720983:SIE720983 SRY720983:SSA720983 TBU720983:TBW720983 TLQ720983:TLS720983 TVM720983:TVO720983 UFI720983:UFK720983 UPE720983:UPG720983 UZA720983:UZC720983 VIW720983:VIY720983 VSS720983:VSU720983 WCO720983:WCQ720983 WMK720983:WMM720983 WWG720983:WWI720983 W786519:Y786519 JU786519:JW786519 TQ786519:TS786519 ADM786519:ADO786519 ANI786519:ANK786519 AXE786519:AXG786519 BHA786519:BHC786519 BQW786519:BQY786519 CAS786519:CAU786519 CKO786519:CKQ786519 CUK786519:CUM786519 DEG786519:DEI786519 DOC786519:DOE786519 DXY786519:DYA786519 EHU786519:EHW786519 ERQ786519:ERS786519 FBM786519:FBO786519 FLI786519:FLK786519 FVE786519:FVG786519 GFA786519:GFC786519 GOW786519:GOY786519 GYS786519:GYU786519 HIO786519:HIQ786519 HSK786519:HSM786519 ICG786519:ICI786519 IMC786519:IME786519 IVY786519:IWA786519 JFU786519:JFW786519 JPQ786519:JPS786519 JZM786519:JZO786519 KJI786519:KJK786519 KTE786519:KTG786519 LDA786519:LDC786519 LMW786519:LMY786519 LWS786519:LWU786519 MGO786519:MGQ786519 MQK786519:MQM786519 NAG786519:NAI786519 NKC786519:NKE786519 NTY786519:NUA786519 ODU786519:ODW786519 ONQ786519:ONS786519 OXM786519:OXO786519 PHI786519:PHK786519 PRE786519:PRG786519 QBA786519:QBC786519 QKW786519:QKY786519 QUS786519:QUU786519 REO786519:REQ786519 ROK786519:ROM786519 RYG786519:RYI786519 SIC786519:SIE786519 SRY786519:SSA786519 TBU786519:TBW786519 TLQ786519:TLS786519 TVM786519:TVO786519 UFI786519:UFK786519 UPE786519:UPG786519 UZA786519:UZC786519 VIW786519:VIY786519 VSS786519:VSU786519 WCO786519:WCQ786519 WMK786519:WMM786519 WWG786519:WWI786519 W852055:Y852055 JU852055:JW852055 TQ852055:TS852055 ADM852055:ADO852055 ANI852055:ANK852055 AXE852055:AXG852055 BHA852055:BHC852055 BQW852055:BQY852055 CAS852055:CAU852055 CKO852055:CKQ852055 CUK852055:CUM852055 DEG852055:DEI852055 DOC852055:DOE852055 DXY852055:DYA852055 EHU852055:EHW852055 ERQ852055:ERS852055 FBM852055:FBO852055 FLI852055:FLK852055 FVE852055:FVG852055 GFA852055:GFC852055 GOW852055:GOY852055 GYS852055:GYU852055 HIO852055:HIQ852055 HSK852055:HSM852055 ICG852055:ICI852055 IMC852055:IME852055 IVY852055:IWA852055 JFU852055:JFW852055 JPQ852055:JPS852055 JZM852055:JZO852055 KJI852055:KJK852055 KTE852055:KTG852055 LDA852055:LDC852055 LMW852055:LMY852055 LWS852055:LWU852055 MGO852055:MGQ852055 MQK852055:MQM852055 NAG852055:NAI852055 NKC852055:NKE852055 NTY852055:NUA852055 ODU852055:ODW852055 ONQ852055:ONS852055 OXM852055:OXO852055 PHI852055:PHK852055 PRE852055:PRG852055 QBA852055:QBC852055 QKW852055:QKY852055 QUS852055:QUU852055 REO852055:REQ852055 ROK852055:ROM852055 RYG852055:RYI852055 SIC852055:SIE852055 SRY852055:SSA852055 TBU852055:TBW852055 TLQ852055:TLS852055 TVM852055:TVO852055 UFI852055:UFK852055 UPE852055:UPG852055 UZA852055:UZC852055 VIW852055:VIY852055 VSS852055:VSU852055 WCO852055:WCQ852055 WMK852055:WMM852055 WWG852055:WWI852055 W917591:Y917591 JU917591:JW917591 TQ917591:TS917591 ADM917591:ADO917591 ANI917591:ANK917591 AXE917591:AXG917591 BHA917591:BHC917591 BQW917591:BQY917591 CAS917591:CAU917591 CKO917591:CKQ917591 CUK917591:CUM917591 DEG917591:DEI917591 DOC917591:DOE917591 DXY917591:DYA917591 EHU917591:EHW917591 ERQ917591:ERS917591 FBM917591:FBO917591 FLI917591:FLK917591 FVE917591:FVG917591 GFA917591:GFC917591 GOW917591:GOY917591 GYS917591:GYU917591 HIO917591:HIQ917591 HSK917591:HSM917591 ICG917591:ICI917591 IMC917591:IME917591 IVY917591:IWA917591 JFU917591:JFW917591 JPQ917591:JPS917591 JZM917591:JZO917591 KJI917591:KJK917591 KTE917591:KTG917591 LDA917591:LDC917591 LMW917591:LMY917591 LWS917591:LWU917591 MGO917591:MGQ917591 MQK917591:MQM917591 NAG917591:NAI917591 NKC917591:NKE917591 NTY917591:NUA917591 ODU917591:ODW917591 ONQ917591:ONS917591 OXM917591:OXO917591 PHI917591:PHK917591 PRE917591:PRG917591 QBA917591:QBC917591 QKW917591:QKY917591 QUS917591:QUU917591 REO917591:REQ917591 ROK917591:ROM917591 RYG917591:RYI917591 SIC917591:SIE917591 SRY917591:SSA917591 TBU917591:TBW917591 TLQ917591:TLS917591 TVM917591:TVO917591 UFI917591:UFK917591 UPE917591:UPG917591 UZA917591:UZC917591 VIW917591:VIY917591 VSS917591:VSU917591 WCO917591:WCQ917591 WMK917591:WMM917591 WWG917591:WWI917591 W983127:Y983127 JU983127:JW983127 TQ983127:TS983127 ADM983127:ADO983127 ANI983127:ANK983127 AXE983127:AXG983127 BHA983127:BHC983127 BQW983127:BQY983127 CAS983127:CAU983127 CKO983127:CKQ983127 CUK983127:CUM983127 DEG983127:DEI983127 DOC983127:DOE983127 DXY983127:DYA983127 EHU983127:EHW983127 ERQ983127:ERS983127 FBM983127:FBO983127 FLI983127:FLK983127 FVE983127:FVG983127 GFA983127:GFC983127 GOW983127:GOY983127 GYS983127:GYU983127 HIO983127:HIQ983127 HSK983127:HSM983127 ICG983127:ICI983127 IMC983127:IME983127 IVY983127:IWA983127 JFU983127:JFW983127 JPQ983127:JPS983127 JZM983127:JZO983127 KJI983127:KJK983127 KTE983127:KTG983127 LDA983127:LDC983127 LMW983127:LMY983127 LWS983127:LWU983127 MGO983127:MGQ983127 MQK983127:MQM983127 NAG983127:NAI983127 NKC983127:NKE983127 NTY983127:NUA983127 ODU983127:ODW983127 ONQ983127:ONS983127 OXM983127:OXO983127 PHI983127:PHK983127 PRE983127:PRG983127 QBA983127:QBC983127 QKW983127:QKY983127 QUS983127:QUU983127 REO983127:REQ983127 ROK983127:ROM983127 RYG983127:RYI983127 SIC983127:SIE983127 SRY983127:SSA983127 TBU983127:TBW983127 TLQ983127:TLS983127 TVM983127:TVO983127 UFI983127:UFK983127 UPE983127:UPG983127 UZA983127:UZC983127 VIW983127:VIY983127 VSS983127:VSU983127 WCO983127:WCQ983127 WMK983127:WMM983127" xr:uid="{00000000-0002-0000-0800-00000A000000}">
      <formula1>$M$123:$M$126</formula1>
    </dataValidation>
    <dataValidation type="list" allowBlank="1" showInputMessage="1" showErrorMessage="1" error="Selecionar" prompt="Especificar tipo de licença." sqref="J85:O89" xr:uid="{00000000-0002-0000-0800-00000B000000}">
      <formula1>$M$118:$M$130</formula1>
    </dataValidation>
    <dataValidation type="list" allowBlank="1" showInputMessage="1" showErrorMessage="1" sqref="AD49:AD55 Z56:AI56" xr:uid="{00000000-0002-0000-0800-00000C000000}">
      <formula1>$G$123:$G$125</formula1>
    </dataValidation>
  </dataValidations>
  <hyperlinks>
    <hyperlink ref="C112:AI112" location="'Tela 8 - Documentos'!Area_de_impressao" display="Para formalização do processo, fazer upload no sistema de requerimento dos documentos listados na Tela 8." xr:uid="{00000000-0004-0000-0800-000000000000}"/>
  </hyperlinks>
  <pageMargins left="0.51181102362204722" right="0.51181102362204722" top="0.59055118110236227" bottom="0.59055118110236227" header="0.31496062992125984" footer="0.31496062992125984"/>
  <pageSetup paperSize="9" scale="95" orientation="portrait" r:id="rId1"/>
  <headerFooter>
    <oddFooter>&amp;R&amp;P</oddFooter>
  </headerFooter>
  <rowBreaks count="1" manualBreakCount="1">
    <brk id="56" min="1"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17</vt:i4>
      </vt:variant>
      <vt:variant>
        <vt:lpstr>Intervalos Nomeados</vt:lpstr>
      </vt:variant>
      <vt:variant>
        <vt:i4>30</vt:i4>
      </vt:variant>
    </vt:vector>
  </HeadingPairs>
  <TitlesOfParts>
    <vt:vector size="47" baseType="lpstr">
      <vt:lpstr>Introdução</vt:lpstr>
      <vt:lpstr>TELA 1</vt:lpstr>
      <vt:lpstr>TELA 2</vt:lpstr>
      <vt:lpstr>TELA 3</vt:lpstr>
      <vt:lpstr>Tela 4 - LAS Cadastro</vt:lpstr>
      <vt:lpstr>Tela 5 - LAS RAS</vt:lpstr>
      <vt:lpstr>Tela 6 - LA</vt:lpstr>
      <vt:lpstr>Tela 7 - Renovação</vt:lpstr>
      <vt:lpstr>Tela 8 - Transporte</vt:lpstr>
      <vt:lpstr>Tela 9 - Documentos</vt:lpstr>
      <vt:lpstr>Tela 10 - Dispensa</vt:lpstr>
      <vt:lpstr>Tela 11- Adicionais</vt:lpstr>
      <vt:lpstr>DN217</vt:lpstr>
      <vt:lpstr>municipal</vt:lpstr>
      <vt:lpstr>auxiliar</vt:lpstr>
      <vt:lpstr>auxdisp</vt:lpstr>
      <vt:lpstr>Documentos gerais</vt:lpstr>
      <vt:lpstr>Introdução!Area_de_impressao</vt:lpstr>
      <vt:lpstr>'TELA 1'!Area_de_impressao</vt:lpstr>
      <vt:lpstr>'Tela 10 - Dispensa'!Area_de_impressao</vt:lpstr>
      <vt:lpstr>'Tela 11- Adicionais'!Area_de_impressao</vt:lpstr>
      <vt:lpstr>'TELA 2'!Area_de_impressao</vt:lpstr>
      <vt:lpstr>'TELA 3'!Area_de_impressao</vt:lpstr>
      <vt:lpstr>'Tela 4 - LAS Cadastro'!Area_de_impressao</vt:lpstr>
      <vt:lpstr>'Tela 5 - LAS RAS'!Area_de_impressao</vt:lpstr>
      <vt:lpstr>'Tela 6 - LA'!Area_de_impressao</vt:lpstr>
      <vt:lpstr>'Tela 7 - Renovação'!Area_de_impressao</vt:lpstr>
      <vt:lpstr>'Tela 8 - Transporte'!Area_de_impressao</vt:lpstr>
      <vt:lpstr>'Tela 9 - Documentos'!Area_de_impressao</vt:lpstr>
      <vt:lpstr>auxiliar!CL_1</vt:lpstr>
      <vt:lpstr>auxiliar!CL_2</vt:lpstr>
      <vt:lpstr>auxiliar!CL_3</vt:lpstr>
      <vt:lpstr>auxiliar!CL_4</vt:lpstr>
      <vt:lpstr>auxiliar!CL_5</vt:lpstr>
      <vt:lpstr>auxiliar!CL_6</vt:lpstr>
      <vt:lpstr>auxiliar!FL_0</vt:lpstr>
      <vt:lpstr>auxiliar!FL_1</vt:lpstr>
      <vt:lpstr>auxiliar!FL_2</vt:lpstr>
      <vt:lpstr>auxiliar!FL0</vt:lpstr>
      <vt:lpstr>'Tela 10 - Dispensa'!motivo</vt:lpstr>
      <vt:lpstr>'Tela 4 - LAS Cadastro'!motivo</vt:lpstr>
      <vt:lpstr>'Tela 5 - LAS RAS'!motivo</vt:lpstr>
      <vt:lpstr>'Tela 6 - LA'!motivo</vt:lpstr>
      <vt:lpstr>'Tela 7 - Renovação'!motivo</vt:lpstr>
      <vt:lpstr>'Tela 8 - Transporte'!motivo</vt:lpstr>
      <vt:lpstr>auxiliar!um</vt:lpstr>
      <vt:lpstr>auxiliar!zero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Carla Coelho</dc:creator>
  <cp:lastModifiedBy>Usuario</cp:lastModifiedBy>
  <cp:lastPrinted>2019-07-03T14:16:38Z</cp:lastPrinted>
  <dcterms:created xsi:type="dcterms:W3CDTF">2017-05-12T20:38:45Z</dcterms:created>
  <dcterms:modified xsi:type="dcterms:W3CDTF">2026-08-12T13:22:23Z</dcterms:modified>
</cp:coreProperties>
</file>